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grammer\Front-end\Project\SchemeMaker\"/>
    </mc:Choice>
  </mc:AlternateContent>
  <xr:revisionPtr revIDLastSave="0" documentId="13_ncr:1_{4932522D-A031-4D91-ADB9-EDB3BE9A49B2}" xr6:coauthVersionLast="47" xr6:coauthVersionMax="47" xr10:uidLastSave="{00000000-0000-0000-0000-000000000000}"/>
  <bookViews>
    <workbookView xWindow="-108" yWindow="-108" windowWidth="23256" windowHeight="12456" tabRatio="763" activeTab="1" xr2:uid="{00000000-000D-0000-FFFF-FFFF00000000}"/>
  </bookViews>
  <sheets>
    <sheet name="Схема" sheetId="13" r:id="rId1"/>
    <sheet name="Замеры" sheetId="5" r:id="rId2"/>
    <sheet name="Изоляция №2" sheetId="1" r:id="rId3"/>
    <sheet name="Ф-Н №4" sheetId="2" r:id="rId4"/>
    <sheet name="УЗО №5 (2)" sheetId="10" r:id="rId5"/>
    <sheet name="АВ №6 (2)" sheetId="9" r:id="rId6"/>
    <sheet name="заземлители" sheetId="11" r:id="rId7"/>
    <sheet name="Лист1" sheetId="12" r:id="rId8"/>
  </sheets>
  <definedNames>
    <definedName name="Автомат">Замеры!$J:$J</definedName>
    <definedName name="Вводной_щит">Замеры!$C:$C</definedName>
    <definedName name="Длина_кабеля">Замеры!$Q:$Q</definedName>
    <definedName name="Класс">Замеры!$V:$V</definedName>
    <definedName name="Марка_кабеля">Замеры!$O:$O</definedName>
    <definedName name="Наименование_потребителя">Замеры!$Z:$Z</definedName>
    <definedName name="Номер">Замеры!$F:$F</definedName>
    <definedName name="Номер_по_плану">Замеры!$H:$H</definedName>
    <definedName name="Номинал">Замеры!$L:$L</definedName>
    <definedName name="Производитель">Замеры!$K:$K</definedName>
    <definedName name="Расчетный_ток">Замеры!$Y:$Y</definedName>
    <definedName name="РЕ">Замеры!$S:$S</definedName>
    <definedName name="Сечение">Замеры!$P:$P</definedName>
    <definedName name="Тип">Замеры!$I:$I</definedName>
    <definedName name="Тип_УЗО">Замеры!$M:$M</definedName>
    <definedName name="Ток_утечки_УЗО">Замеры!$N:$N</definedName>
    <definedName name="Условное_обозначение">Замеры!$AA:$AA</definedName>
    <definedName name="Установленная_мощность">Замеры!$X:$X</definedName>
    <definedName name="Фаза">Замеры!$R:$R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13" l="1" a="1"/>
  <c r="C7" i="13" s="1"/>
  <c r="C8" i="13" a="1"/>
  <c r="C8" i="13" s="1"/>
  <c r="C9" i="13" a="1"/>
  <c r="C9" i="13" s="1"/>
  <c r="C10" i="13" a="1"/>
  <c r="C10" i="13" s="1"/>
  <c r="C11" i="13" a="1"/>
  <c r="C11" i="13" s="1"/>
  <c r="C12" i="13" a="1"/>
  <c r="C12" i="13" s="1"/>
  <c r="C13" i="13" a="1"/>
  <c r="C13" i="13" s="1"/>
  <c r="C14" i="13" a="1"/>
  <c r="C14" i="13" s="1"/>
  <c r="C15" i="13" a="1"/>
  <c r="C15" i="13" s="1"/>
  <c r="C16" i="13" a="1"/>
  <c r="C16" i="13" s="1"/>
  <c r="C17" i="13" a="1"/>
  <c r="C17" i="13" s="1"/>
  <c r="C18" i="13" a="1"/>
  <c r="C18" i="13" s="1"/>
  <c r="C19" i="13" a="1"/>
  <c r="C19" i="13" s="1"/>
  <c r="C20" i="13" a="1"/>
  <c r="C20" i="13" s="1"/>
  <c r="C21" i="13" a="1"/>
  <c r="C21" i="13" s="1"/>
  <c r="C22" i="13" a="1"/>
  <c r="C22" i="13" s="1"/>
  <c r="C23" i="13" a="1"/>
  <c r="C23" i="13" s="1"/>
  <c r="C24" i="13" a="1"/>
  <c r="C24" i="13" s="1"/>
  <c r="C25" i="13" a="1"/>
  <c r="C25" i="13" s="1"/>
  <c r="C26" i="13" a="1"/>
  <c r="C26" i="13" s="1"/>
  <c r="C27" i="13" a="1"/>
  <c r="C27" i="13" s="1"/>
  <c r="C28" i="13" a="1"/>
  <c r="C28" i="13" s="1"/>
  <c r="C29" i="13" a="1"/>
  <c r="C29" i="13" s="1"/>
  <c r="C30" i="13" a="1"/>
  <c r="C30" i="13" s="1"/>
  <c r="C31" i="13" a="1"/>
  <c r="C31" i="13" s="1"/>
  <c r="C32" i="13" a="1"/>
  <c r="C32" i="13" s="1"/>
  <c r="C33" i="13" a="1"/>
  <c r="C33" i="13" s="1"/>
  <c r="C34" i="13" a="1"/>
  <c r="C34" i="13" s="1"/>
  <c r="C35" i="13" a="1"/>
  <c r="C35" i="13" s="1"/>
  <c r="C36" i="13" a="1"/>
  <c r="C36" i="13" s="1"/>
  <c r="C37" i="13" a="1"/>
  <c r="C37" i="13" s="1"/>
  <c r="C38" i="13" a="1"/>
  <c r="C38" i="13" s="1"/>
  <c r="C39" i="13" a="1"/>
  <c r="C39" i="13" s="1"/>
  <c r="C40" i="13" a="1"/>
  <c r="C40" i="13" s="1"/>
  <c r="C41" i="13" a="1"/>
  <c r="C41" i="13" s="1"/>
  <c r="C42" i="13" a="1"/>
  <c r="C42" i="13" s="1"/>
  <c r="C43" i="13" a="1"/>
  <c r="C43" i="13" s="1"/>
  <c r="C44" i="13" a="1"/>
  <c r="C44" i="13" s="1"/>
  <c r="C45" i="13" a="1"/>
  <c r="C45" i="13" s="1"/>
  <c r="C46" i="13" a="1"/>
  <c r="C46" i="13" s="1"/>
  <c r="C47" i="13" a="1"/>
  <c r="C47" i="13" s="1"/>
  <c r="C48" i="13" a="1"/>
  <c r="C48" i="13" s="1"/>
  <c r="C49" i="13" a="1"/>
  <c r="C49" i="13" s="1"/>
  <c r="C50" i="13" a="1"/>
  <c r="C50" i="13" s="1"/>
  <c r="C51" i="13" a="1"/>
  <c r="C51" i="13" s="1"/>
  <c r="C52" i="13" a="1"/>
  <c r="C52" i="13" s="1"/>
  <c r="C53" i="13" a="1"/>
  <c r="C53" i="13" s="1"/>
  <c r="C54" i="13" a="1"/>
  <c r="C54" i="13" s="1"/>
  <c r="C55" i="13" a="1"/>
  <c r="C55" i="13" s="1"/>
  <c r="C56" i="13" a="1"/>
  <c r="C56" i="13" s="1"/>
  <c r="C57" i="13" a="1"/>
  <c r="C57" i="13" s="1"/>
  <c r="C58" i="13" a="1"/>
  <c r="C58" i="13" s="1"/>
  <c r="C59" i="13" a="1"/>
  <c r="C59" i="13" s="1"/>
  <c r="C60" i="13" a="1"/>
  <c r="C60" i="13" s="1"/>
  <c r="C61" i="13" a="1"/>
  <c r="C61" i="13" s="1"/>
  <c r="C62" i="13" a="1"/>
  <c r="C62" i="13" s="1"/>
  <c r="C63" i="13" a="1"/>
  <c r="C63" i="13" s="1"/>
  <c r="C64" i="13" a="1"/>
  <c r="C64" i="13" s="1"/>
  <c r="C65" i="13" a="1"/>
  <c r="C65" i="13" s="1"/>
  <c r="C66" i="13" a="1"/>
  <c r="C66" i="13" s="1"/>
  <c r="C67" i="13" a="1"/>
  <c r="C67" i="13" s="1"/>
  <c r="C68" i="13" a="1"/>
  <c r="C68" i="13" s="1"/>
  <c r="C69" i="13" a="1"/>
  <c r="C69" i="13" s="1"/>
  <c r="C70" i="13" a="1"/>
  <c r="C70" i="13" s="1"/>
  <c r="C71" i="13" a="1"/>
  <c r="C71" i="13" s="1"/>
  <c r="C72" i="13" a="1"/>
  <c r="C72" i="13" s="1"/>
  <c r="C73" i="13" a="1"/>
  <c r="C73" i="13" s="1"/>
  <c r="C74" i="13" a="1"/>
  <c r="C74" i="13" s="1"/>
  <c r="C75" i="13" a="1"/>
  <c r="C75" i="13" s="1"/>
  <c r="C76" i="13" a="1"/>
  <c r="C76" i="13" s="1"/>
  <c r="C77" i="13" a="1"/>
  <c r="C77" i="13" s="1"/>
  <c r="C78" i="13" a="1"/>
  <c r="C78" i="13" s="1"/>
  <c r="C79" i="13" a="1"/>
  <c r="C79" i="13" s="1"/>
  <c r="C80" i="13" a="1"/>
  <c r="C80" i="13" s="1"/>
  <c r="C81" i="13" a="1"/>
  <c r="C81" i="13" s="1"/>
  <c r="C82" i="13" a="1"/>
  <c r="C82" i="13" s="1"/>
  <c r="C83" i="13" a="1"/>
  <c r="C83" i="13" s="1"/>
  <c r="C84" i="13" a="1"/>
  <c r="C84" i="13" s="1"/>
  <c r="C85" i="13" a="1"/>
  <c r="C85" i="13" s="1"/>
  <c r="C86" i="13" a="1"/>
  <c r="C86" i="13" s="1"/>
  <c r="C87" i="13" a="1"/>
  <c r="C87" i="13" s="1"/>
  <c r="C88" i="13" a="1"/>
  <c r="C88" i="13" s="1"/>
  <c r="C89" i="13" a="1"/>
  <c r="C89" i="13" s="1"/>
  <c r="C90" i="13" a="1"/>
  <c r="C90" i="13" s="1"/>
  <c r="C91" i="13" a="1"/>
  <c r="C91" i="13" s="1"/>
  <c r="C92" i="13" a="1"/>
  <c r="C92" i="13" s="1"/>
  <c r="C93" i="13" a="1"/>
  <c r="C93" i="13" s="1"/>
  <c r="C94" i="13" a="1"/>
  <c r="C94" i="13" s="1"/>
  <c r="C95" i="13" a="1"/>
  <c r="C95" i="13" s="1"/>
  <c r="C96" i="13" a="1"/>
  <c r="C96" i="13" s="1"/>
  <c r="C97" i="13" a="1"/>
  <c r="C97" i="13" s="1"/>
  <c r="C98" i="13" a="1"/>
  <c r="C98" i="13" s="1"/>
  <c r="C99" i="13" a="1"/>
  <c r="C99" i="13" s="1"/>
  <c r="C100" i="13" a="1"/>
  <c r="C100" i="13" s="1"/>
  <c r="C101" i="13" a="1"/>
  <c r="C101" i="13" s="1"/>
  <c r="C102" i="13" a="1"/>
  <c r="C102" i="13" s="1"/>
  <c r="C103" i="13" a="1"/>
  <c r="C103" i="13" s="1"/>
  <c r="C104" i="13" a="1"/>
  <c r="C104" i="13" s="1"/>
  <c r="C105" i="13" a="1"/>
  <c r="C105" i="13" s="1"/>
  <c r="C106" i="13" a="1"/>
  <c r="C106" i="13" s="1"/>
  <c r="C107" i="13" a="1"/>
  <c r="C107" i="13" s="1"/>
  <c r="C108" i="13" a="1"/>
  <c r="C108" i="13" s="1"/>
  <c r="C109" i="13" a="1"/>
  <c r="C109" i="13" s="1"/>
  <c r="C110" i="13" a="1"/>
  <c r="C110" i="13" s="1"/>
  <c r="C111" i="13" a="1"/>
  <c r="C111" i="13" s="1"/>
  <c r="C112" i="13" a="1"/>
  <c r="C112" i="13" s="1"/>
  <c r="C113" i="13" a="1"/>
  <c r="C113" i="13" s="1"/>
  <c r="C114" i="13" a="1"/>
  <c r="C114" i="13" s="1"/>
  <c r="C115" i="13" a="1"/>
  <c r="C115" i="13" s="1"/>
  <c r="C116" i="13" a="1"/>
  <c r="C116" i="13" s="1"/>
  <c r="C117" i="13" a="1"/>
  <c r="C117" i="13" s="1"/>
  <c r="C118" i="13" a="1"/>
  <c r="C118" i="13" s="1"/>
  <c r="C119" i="13" a="1"/>
  <c r="C119" i="13" s="1"/>
  <c r="C120" i="13" a="1"/>
  <c r="C120" i="13" s="1"/>
  <c r="C121" i="13" a="1"/>
  <c r="C121" i="13" s="1"/>
  <c r="C122" i="13" a="1"/>
  <c r="C122" i="13" s="1"/>
  <c r="C123" i="13" a="1"/>
  <c r="C123" i="13" s="1"/>
  <c r="C124" i="13" a="1"/>
  <c r="C124" i="13" s="1"/>
  <c r="C125" i="13" a="1"/>
  <c r="C125" i="13" s="1"/>
  <c r="C126" i="13" a="1"/>
  <c r="C126" i="13" s="1"/>
  <c r="C127" i="13" a="1"/>
  <c r="C127" i="13" s="1"/>
  <c r="C128" i="13" a="1"/>
  <c r="C128" i="13" s="1"/>
  <c r="C129" i="13" a="1"/>
  <c r="C129" i="13" s="1"/>
  <c r="C130" i="13" a="1"/>
  <c r="C130" i="13" s="1"/>
  <c r="C131" i="13" a="1"/>
  <c r="C131" i="13" s="1"/>
  <c r="C132" i="13" a="1"/>
  <c r="C132" i="13" s="1"/>
  <c r="C133" i="13" a="1"/>
  <c r="C133" i="13" s="1"/>
  <c r="C134" i="13" a="1"/>
  <c r="C134" i="13" s="1"/>
  <c r="C135" i="13" a="1"/>
  <c r="C135" i="13" s="1"/>
  <c r="C136" i="13" a="1"/>
  <c r="C136" i="13" s="1"/>
  <c r="C137" i="13" a="1"/>
  <c r="C137" i="13" s="1"/>
  <c r="C138" i="13" a="1"/>
  <c r="C138" i="13" s="1"/>
  <c r="C139" i="13" a="1"/>
  <c r="C139" i="13" s="1"/>
  <c r="C140" i="13" a="1"/>
  <c r="C140" i="13" s="1"/>
  <c r="C141" i="13" a="1"/>
  <c r="C141" i="13" s="1"/>
  <c r="C142" i="13" a="1"/>
  <c r="C142" i="13" s="1"/>
  <c r="C143" i="13" a="1"/>
  <c r="C143" i="13" s="1"/>
  <c r="C144" i="13" a="1"/>
  <c r="C144" i="13" s="1"/>
  <c r="C145" i="13" a="1"/>
  <c r="C145" i="13" s="1"/>
  <c r="C146" i="13" a="1"/>
  <c r="C146" i="13" s="1"/>
  <c r="C147" i="13" a="1"/>
  <c r="C147" i="13" s="1"/>
  <c r="C148" i="13" a="1"/>
  <c r="C148" i="13" s="1"/>
  <c r="C149" i="13" a="1"/>
  <c r="C149" i="13" s="1"/>
  <c r="C150" i="13" a="1"/>
  <c r="C150" i="13" s="1"/>
  <c r="C151" i="13" a="1"/>
  <c r="C151" i="13" s="1"/>
  <c r="C152" i="13" a="1"/>
  <c r="C152" i="13" s="1"/>
  <c r="C153" i="13" a="1"/>
  <c r="C153" i="13" s="1"/>
  <c r="C154" i="13" a="1"/>
  <c r="C154" i="13" s="1"/>
  <c r="C155" i="13" a="1"/>
  <c r="C155" i="13" s="1"/>
  <c r="C156" i="13" a="1"/>
  <c r="C156" i="13" s="1"/>
  <c r="C157" i="13" a="1"/>
  <c r="C157" i="13" s="1"/>
  <c r="C158" i="13" a="1"/>
  <c r="C158" i="13" s="1"/>
  <c r="C159" i="13" a="1"/>
  <c r="C159" i="13" s="1"/>
  <c r="C160" i="13" a="1"/>
  <c r="C160" i="13" s="1"/>
  <c r="C161" i="13" a="1"/>
  <c r="C161" i="13" s="1"/>
  <c r="C162" i="13" a="1"/>
  <c r="C162" i="13" s="1"/>
  <c r="C163" i="13" a="1"/>
  <c r="C163" i="13" s="1"/>
  <c r="C164" i="13" a="1"/>
  <c r="C164" i="13" s="1"/>
  <c r="C165" i="13" a="1"/>
  <c r="C165" i="13" s="1"/>
  <c r="C166" i="13" a="1"/>
  <c r="C166" i="13" s="1"/>
  <c r="C167" i="13" a="1"/>
  <c r="C167" i="13" s="1"/>
  <c r="C168" i="13" a="1"/>
  <c r="C168" i="13" s="1"/>
  <c r="C169" i="13" a="1"/>
  <c r="C169" i="13" s="1"/>
  <c r="C170" i="13" a="1"/>
  <c r="C170" i="13" s="1"/>
  <c r="C171" i="13" a="1"/>
  <c r="C171" i="13" s="1"/>
  <c r="C172" i="13" a="1"/>
  <c r="C172" i="13" s="1"/>
  <c r="C173" i="13" a="1"/>
  <c r="C173" i="13" s="1"/>
  <c r="C174" i="13" a="1"/>
  <c r="C174" i="13" s="1"/>
  <c r="C175" i="13" a="1"/>
  <c r="C175" i="13" s="1"/>
  <c r="C176" i="13" a="1"/>
  <c r="C176" i="13" s="1"/>
  <c r="C177" i="13" a="1"/>
  <c r="C177" i="13" s="1"/>
  <c r="C178" i="13" a="1"/>
  <c r="C178" i="13" s="1"/>
  <c r="C179" i="13" a="1"/>
  <c r="C179" i="13" s="1"/>
  <c r="C180" i="13" a="1"/>
  <c r="C180" i="13" s="1"/>
  <c r="C181" i="13" a="1"/>
  <c r="C181" i="13" s="1"/>
  <c r="C182" i="13" a="1"/>
  <c r="C182" i="13" s="1"/>
  <c r="C183" i="13" a="1"/>
  <c r="C183" i="13" s="1"/>
  <c r="C184" i="13" a="1"/>
  <c r="C184" i="13" s="1"/>
  <c r="C185" i="13" a="1"/>
  <c r="C185" i="13" s="1"/>
  <c r="C186" i="13" a="1"/>
  <c r="C186" i="13" s="1"/>
  <c r="C187" i="13" a="1"/>
  <c r="C187" i="13" s="1"/>
  <c r="C188" i="13" a="1"/>
  <c r="C188" i="13" s="1"/>
  <c r="C189" i="13" a="1"/>
  <c r="C189" i="13" s="1"/>
  <c r="C190" i="13" a="1"/>
  <c r="C190" i="13" s="1"/>
  <c r="C191" i="13" a="1"/>
  <c r="C191" i="13" s="1"/>
  <c r="C192" i="13" a="1"/>
  <c r="C192" i="13" s="1"/>
  <c r="C193" i="13" a="1"/>
  <c r="C193" i="13" s="1"/>
  <c r="C194" i="13" a="1"/>
  <c r="C194" i="13" s="1"/>
  <c r="C195" i="13" a="1"/>
  <c r="C195" i="13" s="1"/>
  <c r="C196" i="13" a="1"/>
  <c r="C196" i="13" s="1"/>
  <c r="C197" i="13" a="1"/>
  <c r="C197" i="13" s="1"/>
  <c r="C198" i="13" a="1"/>
  <c r="C198" i="13" s="1"/>
  <c r="C199" i="13" a="1"/>
  <c r="C199" i="13" s="1"/>
  <c r="C200" i="13" a="1"/>
  <c r="C200" i="13" s="1"/>
  <c r="C201" i="13" a="1"/>
  <c r="C201" i="13" s="1"/>
  <c r="C202" i="13" a="1"/>
  <c r="C202" i="13" s="1"/>
  <c r="C203" i="13" a="1"/>
  <c r="C203" i="13" s="1"/>
  <c r="C204" i="13" a="1"/>
  <c r="C204" i="13" s="1"/>
  <c r="C205" i="13" a="1"/>
  <c r="C205" i="13" s="1"/>
  <c r="C206" i="13" a="1"/>
  <c r="C206" i="13" s="1"/>
  <c r="C207" i="13" a="1"/>
  <c r="C207" i="13" s="1"/>
  <c r="C208" i="13" a="1"/>
  <c r="C208" i="13" s="1"/>
  <c r="C209" i="13" a="1"/>
  <c r="C209" i="13" s="1"/>
  <c r="C210" i="13" a="1"/>
  <c r="C210" i="13" s="1"/>
  <c r="C211" i="13" a="1"/>
  <c r="C211" i="13" s="1"/>
  <c r="C212" i="13" a="1"/>
  <c r="C212" i="13" s="1"/>
  <c r="C213" i="13" a="1"/>
  <c r="C213" i="13" s="1"/>
  <c r="C214" i="13" a="1"/>
  <c r="C214" i="13" s="1"/>
  <c r="C215" i="13" a="1"/>
  <c r="C215" i="13" s="1"/>
  <c r="C216" i="13" a="1"/>
  <c r="C216" i="13" s="1"/>
  <c r="C217" i="13" a="1"/>
  <c r="C217" i="13" s="1"/>
  <c r="C218" i="13" a="1"/>
  <c r="C218" i="13" s="1"/>
  <c r="C219" i="13" a="1"/>
  <c r="C219" i="13" s="1"/>
  <c r="C220" i="13" a="1"/>
  <c r="C220" i="13" s="1"/>
  <c r="C221" i="13" a="1"/>
  <c r="C221" i="13" s="1"/>
  <c r="C222" i="13" a="1"/>
  <c r="C222" i="13" s="1"/>
  <c r="C223" i="13" a="1"/>
  <c r="C223" i="13" s="1"/>
  <c r="C224" i="13" a="1"/>
  <c r="C224" i="13" s="1"/>
  <c r="C225" i="13" a="1"/>
  <c r="C225" i="13" s="1"/>
  <c r="C226" i="13" a="1"/>
  <c r="C226" i="13" s="1"/>
  <c r="C227" i="13" a="1"/>
  <c r="C227" i="13" s="1"/>
  <c r="C228" i="13" a="1"/>
  <c r="C228" i="13" s="1"/>
  <c r="C229" i="13" a="1"/>
  <c r="C229" i="13" s="1"/>
  <c r="C230" i="13" a="1"/>
  <c r="C230" i="13" s="1"/>
  <c r="C231" i="13" a="1"/>
  <c r="C231" i="13" s="1"/>
  <c r="C232" i="13" a="1"/>
  <c r="C232" i="13" s="1"/>
  <c r="C233" i="13" a="1"/>
  <c r="C233" i="13" s="1"/>
  <c r="C234" i="13" a="1"/>
  <c r="C234" i="13" s="1"/>
  <c r="C235" i="13" a="1"/>
  <c r="C235" i="13" s="1"/>
  <c r="C236" i="13" a="1"/>
  <c r="C236" i="13" s="1"/>
  <c r="C237" i="13" a="1"/>
  <c r="C237" i="13" s="1"/>
  <c r="C238" i="13" a="1"/>
  <c r="C238" i="13" s="1"/>
  <c r="C239" i="13" a="1"/>
  <c r="C239" i="13" s="1"/>
  <c r="C240" i="13" a="1"/>
  <c r="C240" i="13" s="1"/>
  <c r="C241" i="13" a="1"/>
  <c r="C241" i="13" s="1"/>
  <c r="C242" i="13" a="1"/>
  <c r="C242" i="13" s="1"/>
  <c r="C243" i="13" a="1"/>
  <c r="C243" i="13" s="1"/>
  <c r="C244" i="13" a="1"/>
  <c r="C244" i="13" s="1"/>
  <c r="C245" i="13" a="1"/>
  <c r="C245" i="13" s="1"/>
  <c r="C246" i="13" a="1"/>
  <c r="C246" i="13" s="1"/>
  <c r="C247" i="13" a="1"/>
  <c r="C247" i="13" s="1"/>
  <c r="C248" i="13" a="1"/>
  <c r="C248" i="13" s="1"/>
  <c r="C249" i="13" a="1"/>
  <c r="C249" i="13" s="1"/>
  <c r="C250" i="13" a="1"/>
  <c r="C250" i="13" s="1"/>
  <c r="C251" i="13" a="1"/>
  <c r="C251" i="13" s="1"/>
  <c r="C252" i="13" a="1"/>
  <c r="C252" i="13" s="1"/>
  <c r="C253" i="13" a="1"/>
  <c r="C253" i="13" s="1"/>
  <c r="C254" i="13" a="1"/>
  <c r="C254" i="13" s="1"/>
  <c r="C255" i="13" a="1"/>
  <c r="C255" i="13" s="1"/>
  <c r="C256" i="13" a="1"/>
  <c r="C256" i="13" s="1"/>
  <c r="C257" i="13" a="1"/>
  <c r="C257" i="13" s="1"/>
  <c r="C258" i="13" a="1"/>
  <c r="C258" i="13" s="1"/>
  <c r="C259" i="13" a="1"/>
  <c r="C259" i="13" s="1"/>
  <c r="C260" i="13" a="1"/>
  <c r="C260" i="13" s="1"/>
  <c r="C261" i="13" a="1"/>
  <c r="C261" i="13" s="1"/>
  <c r="C262" i="13" a="1"/>
  <c r="C262" i="13" s="1"/>
  <c r="C263" i="13" a="1"/>
  <c r="C263" i="13" s="1"/>
  <c r="C264" i="13" a="1"/>
  <c r="C264" i="13" s="1"/>
  <c r="C265" i="13" a="1"/>
  <c r="C265" i="13" s="1"/>
  <c r="C266" i="13" a="1"/>
  <c r="C266" i="13" s="1"/>
  <c r="C267" i="13" a="1"/>
  <c r="C267" i="13" s="1"/>
  <c r="C268" i="13" a="1"/>
  <c r="C268" i="13" s="1"/>
  <c r="C269" i="13" a="1"/>
  <c r="C269" i="13" s="1"/>
  <c r="C270" i="13" a="1"/>
  <c r="C270" i="13" s="1"/>
  <c r="C271" i="13" a="1"/>
  <c r="C271" i="13" s="1"/>
  <c r="C272" i="13" a="1"/>
  <c r="C272" i="13" s="1"/>
  <c r="C273" i="13" a="1"/>
  <c r="C273" i="13" s="1"/>
  <c r="C274" i="13" a="1"/>
  <c r="C274" i="13" s="1"/>
  <c r="C275" i="13" a="1"/>
  <c r="C275" i="13" s="1"/>
  <c r="C276" i="13" a="1"/>
  <c r="C276" i="13" s="1"/>
  <c r="C277" i="13" a="1"/>
  <c r="C277" i="13" s="1"/>
  <c r="C278" i="13" a="1"/>
  <c r="C278" i="13" s="1"/>
  <c r="C279" i="13" a="1"/>
  <c r="C279" i="13" s="1"/>
  <c r="C280" i="13" a="1"/>
  <c r="C280" i="13" s="1"/>
  <c r="C281" i="13" a="1"/>
  <c r="C281" i="13" s="1"/>
  <c r="C282" i="13" a="1"/>
  <c r="C282" i="13" s="1"/>
  <c r="C283" i="13" a="1"/>
  <c r="C283" i="13" s="1"/>
  <c r="C284" i="13" a="1"/>
  <c r="C284" i="13" s="1"/>
  <c r="C285" i="13" a="1"/>
  <c r="C285" i="13" s="1"/>
  <c r="C286" i="13" a="1"/>
  <c r="C286" i="13" s="1"/>
  <c r="C287" i="13" a="1"/>
  <c r="C287" i="13" s="1"/>
  <c r="C288" i="13" a="1"/>
  <c r="C288" i="13" s="1"/>
  <c r="C289" i="13" a="1"/>
  <c r="C289" i="13" s="1"/>
  <c r="C290" i="13" a="1"/>
  <c r="C290" i="13" s="1"/>
  <c r="C291" i="13" a="1"/>
  <c r="C291" i="13" s="1"/>
  <c r="C292" i="13" a="1"/>
  <c r="C292" i="13" s="1"/>
  <c r="C293" i="13" a="1"/>
  <c r="C293" i="13" s="1"/>
  <c r="C294" i="13" a="1"/>
  <c r="C294" i="13" s="1"/>
  <c r="C295" i="13" a="1"/>
  <c r="C295" i="13" s="1"/>
  <c r="C296" i="13" a="1"/>
  <c r="C296" i="13" s="1"/>
  <c r="C297" i="13" a="1"/>
  <c r="C297" i="13" s="1"/>
  <c r="C298" i="13" a="1"/>
  <c r="C298" i="13" s="1"/>
  <c r="C299" i="13" a="1"/>
  <c r="C299" i="13" s="1"/>
  <c r="C300" i="13" a="1"/>
  <c r="C300" i="13" s="1"/>
  <c r="C301" i="13" a="1"/>
  <c r="C301" i="13" s="1"/>
  <c r="C302" i="13" a="1"/>
  <c r="C302" i="13" s="1"/>
  <c r="C303" i="13" a="1"/>
  <c r="C303" i="13" s="1"/>
  <c r="C304" i="13" a="1"/>
  <c r="C304" i="13" s="1"/>
  <c r="C305" i="13" a="1"/>
  <c r="C305" i="13" s="1"/>
  <c r="C306" i="13" a="1"/>
  <c r="C306" i="13" s="1"/>
  <c r="C307" i="13" a="1"/>
  <c r="C307" i="13" s="1"/>
  <c r="C308" i="13" a="1"/>
  <c r="C308" i="13" s="1"/>
  <c r="C309" i="13" a="1"/>
  <c r="C309" i="13" s="1"/>
  <c r="C310" i="13" a="1"/>
  <c r="C310" i="13" s="1"/>
  <c r="C311" i="13" a="1"/>
  <c r="C311" i="13" s="1"/>
  <c r="C312" i="13" a="1"/>
  <c r="C312" i="13" s="1"/>
  <c r="C313" i="13" a="1"/>
  <c r="C313" i="13" s="1"/>
  <c r="C314" i="13" a="1"/>
  <c r="C314" i="13" s="1"/>
  <c r="C315" i="13" a="1"/>
  <c r="C315" i="13" s="1"/>
  <c r="C316" i="13" a="1"/>
  <c r="C316" i="13" s="1"/>
  <c r="C317" i="13" a="1"/>
  <c r="C317" i="13" s="1"/>
  <c r="C318" i="13" a="1"/>
  <c r="C318" i="13" s="1"/>
  <c r="C319" i="13" a="1"/>
  <c r="C319" i="13" s="1"/>
  <c r="C320" i="13" a="1"/>
  <c r="C320" i="13" s="1"/>
  <c r="C321" i="13" a="1"/>
  <c r="C321" i="13" s="1"/>
  <c r="C322" i="13" a="1"/>
  <c r="C322" i="13" s="1"/>
  <c r="C323" i="13" a="1"/>
  <c r="C323" i="13" s="1"/>
  <c r="C324" i="13" a="1"/>
  <c r="C324" i="13" s="1"/>
  <c r="C325" i="13" a="1"/>
  <c r="C325" i="13" s="1"/>
  <c r="C326" i="13" a="1"/>
  <c r="C326" i="13" s="1"/>
  <c r="C327" i="13" a="1"/>
  <c r="C327" i="13" s="1"/>
  <c r="C328" i="13" a="1"/>
  <c r="C328" i="13" s="1"/>
  <c r="C329" i="13" a="1"/>
  <c r="C329" i="13" s="1"/>
  <c r="C330" i="13" a="1"/>
  <c r="C330" i="13" s="1"/>
  <c r="C331" i="13" a="1"/>
  <c r="C331" i="13" s="1"/>
  <c r="C332" i="13" a="1"/>
  <c r="C332" i="13" s="1"/>
  <c r="C333" i="13" a="1"/>
  <c r="C333" i="13" s="1"/>
  <c r="C334" i="13" a="1"/>
  <c r="C334" i="13" s="1"/>
  <c r="C335" i="13" a="1"/>
  <c r="C335" i="13" s="1"/>
  <c r="C336" i="13" a="1"/>
  <c r="C336" i="13" s="1"/>
  <c r="C337" i="13" a="1"/>
  <c r="C337" i="13" s="1"/>
  <c r="C338" i="13" a="1"/>
  <c r="C338" i="13" s="1"/>
  <c r="C339" i="13" a="1"/>
  <c r="C339" i="13" s="1"/>
  <c r="C340" i="13" a="1"/>
  <c r="C340" i="13" s="1"/>
  <c r="C341" i="13" a="1"/>
  <c r="C341" i="13" s="1"/>
  <c r="C342" i="13" a="1"/>
  <c r="C342" i="13" s="1"/>
  <c r="C343" i="13" a="1"/>
  <c r="C343" i="13" s="1"/>
  <c r="C344" i="13" a="1"/>
  <c r="C344" i="13" s="1"/>
  <c r="C345" i="13" a="1"/>
  <c r="C345" i="13" s="1"/>
  <c r="C346" i="13" a="1"/>
  <c r="C346" i="13" s="1"/>
  <c r="C347" i="13" a="1"/>
  <c r="C347" i="13" s="1"/>
  <c r="C348" i="13" a="1"/>
  <c r="C348" i="13" s="1"/>
  <c r="C349" i="13" a="1"/>
  <c r="C349" i="13" s="1"/>
  <c r="C350" i="13" a="1"/>
  <c r="C350" i="13" s="1"/>
  <c r="C351" i="13" a="1"/>
  <c r="C351" i="13" s="1"/>
  <c r="C352" i="13" a="1"/>
  <c r="C352" i="13" s="1"/>
  <c r="C353" i="13" a="1"/>
  <c r="C353" i="13" s="1"/>
  <c r="C354" i="13" a="1"/>
  <c r="C354" i="13" s="1"/>
  <c r="C355" i="13" a="1"/>
  <c r="C355" i="13" s="1"/>
  <c r="C356" i="13" a="1"/>
  <c r="C356" i="13" s="1"/>
  <c r="C357" i="13" a="1"/>
  <c r="C357" i="13" s="1"/>
  <c r="C358" i="13" a="1"/>
  <c r="C358" i="13" s="1"/>
  <c r="C359" i="13" a="1"/>
  <c r="C359" i="13" s="1"/>
  <c r="C360" i="13" a="1"/>
  <c r="C360" i="13" s="1"/>
  <c r="C361" i="13" a="1"/>
  <c r="C361" i="13" s="1"/>
  <c r="C362" i="13" a="1"/>
  <c r="C362" i="13" s="1"/>
  <c r="C363" i="13" a="1"/>
  <c r="C363" i="13" s="1"/>
  <c r="C364" i="13" a="1"/>
  <c r="C364" i="13" s="1"/>
  <c r="C365" i="13" a="1"/>
  <c r="C365" i="13" s="1"/>
  <c r="C366" i="13" a="1"/>
  <c r="C366" i="13" s="1"/>
  <c r="C367" i="13" a="1"/>
  <c r="C367" i="13" s="1"/>
  <c r="C368" i="13" a="1"/>
  <c r="C368" i="13" s="1"/>
  <c r="C369" i="13" a="1"/>
  <c r="C369" i="13" s="1"/>
  <c r="C370" i="13" a="1"/>
  <c r="C370" i="13" s="1"/>
  <c r="C371" i="13" a="1"/>
  <c r="C371" i="13" s="1"/>
  <c r="C372" i="13" a="1"/>
  <c r="C372" i="13" s="1"/>
  <c r="C373" i="13" a="1"/>
  <c r="C373" i="13" s="1"/>
  <c r="C374" i="13" a="1"/>
  <c r="C374" i="13" s="1"/>
  <c r="C375" i="13" a="1"/>
  <c r="C375" i="13" s="1"/>
  <c r="C376" i="13" a="1"/>
  <c r="C376" i="13" s="1"/>
  <c r="C377" i="13" a="1"/>
  <c r="C377" i="13" s="1"/>
  <c r="C378" i="13" a="1"/>
  <c r="C378" i="13" s="1"/>
  <c r="C379" i="13" a="1"/>
  <c r="C379" i="13" s="1"/>
  <c r="C380" i="13" a="1"/>
  <c r="C380" i="13" s="1"/>
  <c r="C381" i="13" a="1"/>
  <c r="C381" i="13" s="1"/>
  <c r="C382" i="13" a="1"/>
  <c r="C382" i="13" s="1"/>
  <c r="C383" i="13" a="1"/>
  <c r="C383" i="13" s="1"/>
  <c r="C384" i="13" a="1"/>
  <c r="C384" i="13" s="1"/>
  <c r="C385" i="13" a="1"/>
  <c r="C385" i="13" s="1"/>
  <c r="C386" i="13" a="1"/>
  <c r="C386" i="13" s="1"/>
  <c r="C387" i="13" a="1"/>
  <c r="C387" i="13" s="1"/>
  <c r="C388" i="13" a="1"/>
  <c r="C388" i="13" s="1"/>
  <c r="C389" i="13" a="1"/>
  <c r="C389" i="13" s="1"/>
  <c r="C390" i="13" a="1"/>
  <c r="C390" i="13" s="1"/>
  <c r="C391" i="13" a="1"/>
  <c r="C391" i="13" s="1"/>
  <c r="C392" i="13" a="1"/>
  <c r="C392" i="13" s="1"/>
  <c r="C393" i="13" a="1"/>
  <c r="C393" i="13" s="1"/>
  <c r="C394" i="13" a="1"/>
  <c r="C394" i="13" s="1"/>
  <c r="C395" i="13" a="1"/>
  <c r="C395" i="13" s="1"/>
  <c r="C396" i="13" a="1"/>
  <c r="C396" i="13" s="1"/>
  <c r="C397" i="13" a="1"/>
  <c r="C397" i="13" s="1"/>
  <c r="C398" i="13" a="1"/>
  <c r="C398" i="13" s="1"/>
  <c r="C399" i="13" a="1"/>
  <c r="C399" i="13" s="1"/>
  <c r="C400" i="13" a="1"/>
  <c r="C400" i="13" s="1"/>
  <c r="C401" i="13" a="1"/>
  <c r="C401" i="13" s="1"/>
  <c r="C402" i="13" a="1"/>
  <c r="C402" i="13" s="1"/>
  <c r="C403" i="13" a="1"/>
  <c r="C403" i="13" s="1"/>
  <c r="C404" i="13" a="1"/>
  <c r="C404" i="13" s="1"/>
  <c r="C405" i="13" a="1"/>
  <c r="C405" i="13" s="1"/>
  <c r="C406" i="13" a="1"/>
  <c r="C406" i="13" s="1"/>
  <c r="C407" i="13" a="1"/>
  <c r="C407" i="13" s="1"/>
  <c r="C408" i="13" a="1"/>
  <c r="C408" i="13" s="1"/>
  <c r="C409" i="13" a="1"/>
  <c r="C409" i="13" s="1"/>
  <c r="C410" i="13" a="1"/>
  <c r="C410" i="13" s="1"/>
  <c r="C411" i="13" a="1"/>
  <c r="C411" i="13" s="1"/>
  <c r="C412" i="13" a="1"/>
  <c r="C412" i="13" s="1"/>
  <c r="C413" i="13" a="1"/>
  <c r="C413" i="13" s="1"/>
  <c r="C414" i="13" a="1"/>
  <c r="C414" i="13" s="1"/>
  <c r="C415" i="13" a="1"/>
  <c r="C415" i="13" s="1"/>
  <c r="C416" i="13" a="1"/>
  <c r="C416" i="13" s="1"/>
  <c r="C417" i="13" a="1"/>
  <c r="C417" i="13" s="1"/>
  <c r="C418" i="13" a="1"/>
  <c r="C418" i="13" s="1"/>
  <c r="C419" i="13" a="1"/>
  <c r="C419" i="13" s="1"/>
  <c r="C420" i="13" a="1"/>
  <c r="C420" i="13" s="1"/>
  <c r="C421" i="13" a="1"/>
  <c r="C421" i="13" s="1"/>
  <c r="C422" i="13" a="1"/>
  <c r="C422" i="13" s="1"/>
  <c r="C423" i="13" a="1"/>
  <c r="C423" i="13" s="1"/>
  <c r="C424" i="13" a="1"/>
  <c r="C424" i="13" s="1"/>
  <c r="C425" i="13" a="1"/>
  <c r="C425" i="13" s="1"/>
  <c r="C426" i="13" a="1"/>
  <c r="C426" i="13" s="1"/>
  <c r="C427" i="13" a="1"/>
  <c r="C427" i="13" s="1"/>
  <c r="C428" i="13" a="1"/>
  <c r="C428" i="13" s="1"/>
  <c r="C429" i="13" a="1"/>
  <c r="C429" i="13" s="1"/>
  <c r="C430" i="13" a="1"/>
  <c r="C430" i="13" s="1"/>
  <c r="C431" i="13" a="1"/>
  <c r="C431" i="13" s="1"/>
  <c r="C432" i="13" a="1"/>
  <c r="C432" i="13" s="1"/>
  <c r="C433" i="13" a="1"/>
  <c r="C433" i="13" s="1"/>
  <c r="C434" i="13" a="1"/>
  <c r="C434" i="13" s="1"/>
  <c r="C435" i="13" a="1"/>
  <c r="C435" i="13" s="1"/>
  <c r="C436" i="13" a="1"/>
  <c r="C436" i="13" s="1"/>
  <c r="C437" i="13" a="1"/>
  <c r="C437" i="13" s="1"/>
  <c r="C438" i="13" a="1"/>
  <c r="C438" i="13" s="1"/>
  <c r="C439" i="13" a="1"/>
  <c r="C439" i="13" s="1"/>
  <c r="C440" i="13" a="1"/>
  <c r="C440" i="13" s="1"/>
  <c r="C441" i="13" a="1"/>
  <c r="C441" i="13" s="1"/>
  <c r="C442" i="13" a="1"/>
  <c r="C442" i="13" s="1"/>
  <c r="C443" i="13" a="1"/>
  <c r="C443" i="13" s="1"/>
  <c r="C444" i="13" a="1"/>
  <c r="C444" i="13" s="1"/>
  <c r="C445" i="13" a="1"/>
  <c r="C445" i="13" s="1"/>
  <c r="C446" i="13" a="1"/>
  <c r="C446" i="13" s="1"/>
  <c r="C447" i="13" a="1"/>
  <c r="C447" i="13" s="1"/>
  <c r="C448" i="13" a="1"/>
  <c r="C448" i="13" s="1"/>
  <c r="C449" i="13" a="1"/>
  <c r="C449" i="13" s="1"/>
  <c r="C450" i="13" a="1"/>
  <c r="C450" i="13" s="1"/>
  <c r="C451" i="13" a="1"/>
  <c r="C451" i="13" s="1"/>
  <c r="C452" i="13" a="1"/>
  <c r="C452" i="13" s="1"/>
  <c r="C453" i="13" a="1"/>
  <c r="C453" i="13" s="1"/>
  <c r="C454" i="13" a="1"/>
  <c r="C454" i="13" s="1"/>
  <c r="C455" i="13" a="1"/>
  <c r="C455" i="13" s="1"/>
  <c r="C456" i="13" a="1"/>
  <c r="C456" i="13" s="1"/>
  <c r="C457" i="13" a="1"/>
  <c r="C457" i="13" s="1"/>
  <c r="C458" i="13" a="1"/>
  <c r="C458" i="13" s="1"/>
  <c r="C459" i="13" a="1"/>
  <c r="C459" i="13" s="1"/>
  <c r="C460" i="13" a="1"/>
  <c r="C460" i="13" s="1"/>
  <c r="C461" i="13" a="1"/>
  <c r="C461" i="13" s="1"/>
  <c r="C462" i="13" a="1"/>
  <c r="C462" i="13" s="1"/>
  <c r="C463" i="13" a="1"/>
  <c r="C463" i="13" s="1"/>
  <c r="C464" i="13" a="1"/>
  <c r="C464" i="13" s="1"/>
  <c r="C465" i="13" a="1"/>
  <c r="C465" i="13" s="1"/>
  <c r="C466" i="13" a="1"/>
  <c r="C466" i="13" s="1"/>
  <c r="C467" i="13" a="1"/>
  <c r="C467" i="13" s="1"/>
  <c r="C468" i="13" a="1"/>
  <c r="C468" i="13" s="1"/>
  <c r="C469" i="13" a="1"/>
  <c r="C469" i="13" s="1"/>
  <c r="C470" i="13" a="1"/>
  <c r="C470" i="13" s="1"/>
  <c r="C471" i="13" a="1"/>
  <c r="C471" i="13" s="1"/>
  <c r="C472" i="13" a="1"/>
  <c r="C472" i="13" s="1"/>
  <c r="C473" i="13" a="1"/>
  <c r="C473" i="13" s="1"/>
  <c r="C474" i="13" a="1"/>
  <c r="C474" i="13" s="1"/>
  <c r="C475" i="13" a="1"/>
  <c r="C475" i="13" s="1"/>
  <c r="C476" i="13" a="1"/>
  <c r="C476" i="13" s="1"/>
  <c r="C477" i="13" a="1"/>
  <c r="C477" i="13" s="1"/>
  <c r="C478" i="13" a="1"/>
  <c r="C478" i="13" s="1"/>
  <c r="C479" i="13" a="1"/>
  <c r="C479" i="13" s="1"/>
  <c r="C480" i="13" a="1"/>
  <c r="C480" i="13" s="1"/>
  <c r="C481" i="13" a="1"/>
  <c r="C481" i="13" s="1"/>
  <c r="C482" i="13" a="1"/>
  <c r="C482" i="13" s="1"/>
  <c r="C483" i="13" a="1"/>
  <c r="C483" i="13" s="1"/>
  <c r="C484" i="13" a="1"/>
  <c r="C484" i="13" s="1"/>
  <c r="C485" i="13" a="1"/>
  <c r="C485" i="13" s="1"/>
  <c r="C486" i="13" a="1"/>
  <c r="C486" i="13" s="1"/>
  <c r="C487" i="13" a="1"/>
  <c r="C487" i="13" s="1"/>
  <c r="C488" i="13" a="1"/>
  <c r="C488" i="13" s="1"/>
  <c r="C489" i="13" a="1"/>
  <c r="C489" i="13" s="1"/>
  <c r="C490" i="13" a="1"/>
  <c r="C490" i="13" s="1"/>
  <c r="C491" i="13" a="1"/>
  <c r="C491" i="13" s="1"/>
  <c r="C492" i="13" a="1"/>
  <c r="C492" i="13" s="1"/>
  <c r="C493" i="13" a="1"/>
  <c r="C493" i="13" s="1"/>
  <c r="C494" i="13" a="1"/>
  <c r="C494" i="13" s="1"/>
  <c r="C495" i="13" a="1"/>
  <c r="C495" i="13" s="1"/>
  <c r="C496" i="13" a="1"/>
  <c r="C496" i="13" s="1"/>
  <c r="C497" i="13" a="1"/>
  <c r="C497" i="13" s="1"/>
  <c r="C498" i="13" a="1"/>
  <c r="C498" i="13" s="1"/>
  <c r="C499" i="13" a="1"/>
  <c r="C499" i="13" s="1"/>
  <c r="C500" i="13" a="1"/>
  <c r="C500" i="13" s="1"/>
  <c r="C501" i="13" a="1"/>
  <c r="C501" i="13" s="1"/>
  <c r="C502" i="13" a="1"/>
  <c r="C502" i="13" s="1"/>
  <c r="C503" i="13" a="1"/>
  <c r="C503" i="13" s="1"/>
  <c r="C504" i="13" a="1"/>
  <c r="C504" i="13" s="1"/>
  <c r="C505" i="13" a="1"/>
  <c r="C505" i="13" s="1"/>
  <c r="C506" i="13" a="1"/>
  <c r="C506" i="13" s="1"/>
  <c r="C507" i="13" a="1"/>
  <c r="C507" i="13" s="1"/>
  <c r="C508" i="13" a="1"/>
  <c r="C508" i="13" s="1"/>
  <c r="C509" i="13" a="1"/>
  <c r="C509" i="13" s="1"/>
  <c r="C510" i="13" a="1"/>
  <c r="C510" i="13" s="1"/>
  <c r="C511" i="13" a="1"/>
  <c r="C511" i="13" s="1"/>
  <c r="C512" i="13" a="1"/>
  <c r="C512" i="13" s="1"/>
  <c r="C513" i="13" a="1"/>
  <c r="C513" i="13" s="1"/>
  <c r="C514" i="13" a="1"/>
  <c r="C514" i="13" s="1"/>
  <c r="C515" i="13" a="1"/>
  <c r="C515" i="13" s="1"/>
  <c r="C516" i="13" a="1"/>
  <c r="C516" i="13" s="1"/>
  <c r="C517" i="13" a="1"/>
  <c r="C517" i="13" s="1"/>
  <c r="C518" i="13" a="1"/>
  <c r="C518" i="13" s="1"/>
  <c r="C519" i="13" a="1"/>
  <c r="C519" i="13" s="1"/>
  <c r="C520" i="13" a="1"/>
  <c r="C520" i="13" s="1"/>
  <c r="C521" i="13" a="1"/>
  <c r="C521" i="13" s="1"/>
  <c r="C522" i="13" a="1"/>
  <c r="C522" i="13" s="1"/>
  <c r="C523" i="13" a="1"/>
  <c r="C523" i="13" s="1"/>
  <c r="C524" i="13" a="1"/>
  <c r="C524" i="13" s="1"/>
  <c r="C525" i="13" a="1"/>
  <c r="C525" i="13" s="1"/>
  <c r="C526" i="13" a="1"/>
  <c r="C526" i="13" s="1"/>
  <c r="C527" i="13" a="1"/>
  <c r="C527" i="13" s="1"/>
  <c r="C528" i="13" a="1"/>
  <c r="C528" i="13" s="1"/>
  <c r="C529" i="13" a="1"/>
  <c r="C529" i="13" s="1"/>
  <c r="C530" i="13" a="1"/>
  <c r="C530" i="13" s="1"/>
  <c r="C531" i="13" a="1"/>
  <c r="C531" i="13" s="1"/>
  <c r="C532" i="13" a="1"/>
  <c r="C532" i="13" s="1"/>
  <c r="C533" i="13" a="1"/>
  <c r="C533" i="13" s="1"/>
  <c r="C534" i="13" a="1"/>
  <c r="C534" i="13" s="1"/>
  <c r="C535" i="13" a="1"/>
  <c r="C535" i="13" s="1"/>
  <c r="C536" i="13" a="1"/>
  <c r="C536" i="13" s="1"/>
  <c r="C537" i="13" a="1"/>
  <c r="C537" i="13" s="1"/>
  <c r="C538" i="13" a="1"/>
  <c r="C538" i="13" s="1"/>
  <c r="C539" i="13" a="1"/>
  <c r="C539" i="13" s="1"/>
  <c r="C540" i="13" a="1"/>
  <c r="C540" i="13" s="1"/>
  <c r="C541" i="13" a="1"/>
  <c r="C541" i="13" s="1"/>
  <c r="C542" i="13" a="1"/>
  <c r="C542" i="13" s="1"/>
  <c r="C543" i="13" a="1"/>
  <c r="C543" i="13" s="1"/>
  <c r="C544" i="13" a="1"/>
  <c r="C544" i="13" s="1"/>
  <c r="C545" i="13" a="1"/>
  <c r="C545" i="13" s="1"/>
  <c r="C546" i="13" a="1"/>
  <c r="C546" i="13" s="1"/>
  <c r="C547" i="13" a="1"/>
  <c r="C547" i="13" s="1"/>
  <c r="C548" i="13" a="1"/>
  <c r="C548" i="13" s="1"/>
  <c r="C549" i="13" a="1"/>
  <c r="C549" i="13" s="1"/>
  <c r="C550" i="13" a="1"/>
  <c r="C550" i="13" s="1"/>
  <c r="C551" i="13" a="1"/>
  <c r="C551" i="13" s="1"/>
  <c r="C552" i="13" a="1"/>
  <c r="C552" i="13" s="1"/>
  <c r="C553" i="13" a="1"/>
  <c r="C553" i="13" s="1"/>
  <c r="C554" i="13" a="1"/>
  <c r="C554" i="13" s="1"/>
  <c r="C555" i="13" a="1"/>
  <c r="C555" i="13" s="1"/>
  <c r="C556" i="13" a="1"/>
  <c r="C556" i="13" s="1"/>
  <c r="C557" i="13" a="1"/>
  <c r="C557" i="13" s="1"/>
  <c r="C558" i="13" a="1"/>
  <c r="C558" i="13" s="1"/>
  <c r="C559" i="13" a="1"/>
  <c r="C559" i="13" s="1"/>
  <c r="C560" i="13" a="1"/>
  <c r="C560" i="13" s="1"/>
  <c r="C561" i="13" a="1"/>
  <c r="C561" i="13" s="1"/>
  <c r="C562" i="13" a="1"/>
  <c r="C562" i="13" s="1"/>
  <c r="C563" i="13" a="1"/>
  <c r="C563" i="13" s="1"/>
  <c r="C564" i="13" a="1"/>
  <c r="C564" i="13" s="1"/>
  <c r="C565" i="13" a="1"/>
  <c r="C565" i="13" s="1"/>
  <c r="C566" i="13" a="1"/>
  <c r="C566" i="13" s="1"/>
  <c r="C567" i="13" a="1"/>
  <c r="C567" i="13" s="1"/>
  <c r="C568" i="13" a="1"/>
  <c r="C568" i="13" s="1"/>
  <c r="C569" i="13" a="1"/>
  <c r="C569" i="13" s="1"/>
  <c r="C570" i="13" a="1"/>
  <c r="C570" i="13" s="1"/>
  <c r="C571" i="13" a="1"/>
  <c r="C571" i="13" s="1"/>
  <c r="C572" i="13" a="1"/>
  <c r="C572" i="13" s="1"/>
  <c r="C573" i="13" a="1"/>
  <c r="C573" i="13" s="1"/>
  <c r="C574" i="13" a="1"/>
  <c r="C574" i="13" s="1"/>
  <c r="C575" i="13" a="1"/>
  <c r="C575" i="13" s="1"/>
  <c r="C576" i="13" a="1"/>
  <c r="C576" i="13" s="1"/>
  <c r="C577" i="13" a="1"/>
  <c r="C577" i="13" s="1"/>
  <c r="C578" i="13" a="1"/>
  <c r="C578" i="13" s="1"/>
  <c r="C579" i="13" a="1"/>
  <c r="C579" i="13" s="1"/>
  <c r="C580" i="13" a="1"/>
  <c r="C580" i="13" s="1"/>
  <c r="C581" i="13" a="1"/>
  <c r="C581" i="13" s="1"/>
  <c r="C582" i="13" a="1"/>
  <c r="C582" i="13" s="1"/>
  <c r="C583" i="13" a="1"/>
  <c r="C583" i="13" s="1"/>
  <c r="C584" i="13" a="1"/>
  <c r="C584" i="13" s="1"/>
  <c r="C585" i="13" a="1"/>
  <c r="C585" i="13" s="1"/>
  <c r="C586" i="13" a="1"/>
  <c r="C586" i="13" s="1"/>
  <c r="C587" i="13" a="1"/>
  <c r="C587" i="13" s="1"/>
  <c r="C588" i="13" a="1"/>
  <c r="C588" i="13" s="1"/>
  <c r="C589" i="13" a="1"/>
  <c r="C589" i="13" s="1"/>
  <c r="C590" i="13" a="1"/>
  <c r="C590" i="13" s="1"/>
  <c r="C591" i="13" a="1"/>
  <c r="C591" i="13" s="1"/>
  <c r="C592" i="13" a="1"/>
  <c r="C592" i="13" s="1"/>
  <c r="C593" i="13" a="1"/>
  <c r="C593" i="13" s="1"/>
  <c r="C594" i="13" a="1"/>
  <c r="C594" i="13" s="1"/>
  <c r="C595" i="13" a="1"/>
  <c r="C595" i="13" s="1"/>
  <c r="C596" i="13" a="1"/>
  <c r="C596" i="13" s="1"/>
  <c r="C597" i="13" a="1"/>
  <c r="C597" i="13" s="1"/>
  <c r="C598" i="13" a="1"/>
  <c r="C598" i="13" s="1"/>
  <c r="C599" i="13" a="1"/>
  <c r="C599" i="13" s="1"/>
  <c r="C600" i="13" a="1"/>
  <c r="C600" i="13" s="1"/>
  <c r="C601" i="13" a="1"/>
  <c r="C601" i="13" s="1"/>
  <c r="C602" i="13" a="1"/>
  <c r="C602" i="13" s="1"/>
  <c r="C603" i="13" a="1"/>
  <c r="C603" i="13" s="1"/>
  <c r="C604" i="13" a="1"/>
  <c r="C604" i="13" s="1"/>
  <c r="C605" i="13" a="1"/>
  <c r="C605" i="13" s="1"/>
  <c r="C606" i="13" a="1"/>
  <c r="C606" i="13" s="1"/>
  <c r="C607" i="13" a="1"/>
  <c r="C607" i="13" s="1"/>
  <c r="C608" i="13" a="1"/>
  <c r="C608" i="13" s="1"/>
  <c r="C609" i="13" a="1"/>
  <c r="C609" i="13" s="1"/>
  <c r="C610" i="13" a="1"/>
  <c r="C610" i="13" s="1"/>
  <c r="C611" i="13" a="1"/>
  <c r="C611" i="13" s="1"/>
  <c r="C612" i="13" a="1"/>
  <c r="C612" i="13" s="1"/>
  <c r="C613" i="13" a="1"/>
  <c r="C613" i="13" s="1"/>
  <c r="C614" i="13" a="1"/>
  <c r="C614" i="13" s="1"/>
  <c r="C615" i="13" a="1"/>
  <c r="C615" i="13" s="1"/>
  <c r="C616" i="13" a="1"/>
  <c r="C616" i="13" s="1"/>
  <c r="C617" i="13" a="1"/>
  <c r="C617" i="13" s="1"/>
  <c r="C618" i="13" a="1"/>
  <c r="C618" i="13" s="1"/>
  <c r="C619" i="13" a="1"/>
  <c r="C619" i="13" s="1"/>
  <c r="C620" i="13" a="1"/>
  <c r="C620" i="13" s="1"/>
  <c r="C621" i="13" a="1"/>
  <c r="C621" i="13" s="1"/>
  <c r="C622" i="13" a="1"/>
  <c r="C622" i="13" s="1"/>
  <c r="C623" i="13" a="1"/>
  <c r="C623" i="13" s="1"/>
  <c r="C624" i="13" a="1"/>
  <c r="C624" i="13" s="1"/>
  <c r="C625" i="13" a="1"/>
  <c r="C625" i="13" s="1"/>
  <c r="C626" i="13" a="1"/>
  <c r="C626" i="13" s="1"/>
  <c r="C627" i="13" a="1"/>
  <c r="C627" i="13" s="1"/>
  <c r="C628" i="13" a="1"/>
  <c r="C628" i="13" s="1"/>
  <c r="C629" i="13" a="1"/>
  <c r="C629" i="13" s="1"/>
  <c r="C630" i="13" a="1"/>
  <c r="C630" i="13" s="1"/>
  <c r="C631" i="13" a="1"/>
  <c r="C631" i="13" s="1"/>
  <c r="C632" i="13" a="1"/>
  <c r="C632" i="13" s="1"/>
  <c r="C633" i="13" a="1"/>
  <c r="C633" i="13" s="1"/>
  <c r="C634" i="13" a="1"/>
  <c r="C634" i="13" s="1"/>
  <c r="C635" i="13" a="1"/>
  <c r="C635" i="13" s="1"/>
  <c r="C636" i="13" a="1"/>
  <c r="C636" i="13" s="1"/>
  <c r="C637" i="13" a="1"/>
  <c r="C637" i="13" s="1"/>
  <c r="C638" i="13" a="1"/>
  <c r="C638" i="13" s="1"/>
  <c r="C639" i="13" a="1"/>
  <c r="C639" i="13" s="1"/>
  <c r="C640" i="13" a="1"/>
  <c r="C640" i="13" s="1"/>
  <c r="C641" i="13" a="1"/>
  <c r="C641" i="13" s="1"/>
  <c r="C642" i="13" a="1"/>
  <c r="C642" i="13" s="1"/>
  <c r="C643" i="13" a="1"/>
  <c r="C643" i="13" s="1"/>
  <c r="C644" i="13" a="1"/>
  <c r="C644" i="13" s="1"/>
  <c r="C645" i="13" a="1"/>
  <c r="C645" i="13" s="1"/>
  <c r="C6" i="13" a="1"/>
  <c r="C6" i="13" s="1"/>
  <c r="B7" i="13" a="1"/>
  <c r="B7" i="13" s="1"/>
  <c r="B8" i="13" a="1"/>
  <c r="B8" i="13" s="1"/>
  <c r="B9" i="13" a="1"/>
  <c r="B9" i="13" s="1"/>
  <c r="B10" i="13" a="1"/>
  <c r="B10" i="13" s="1"/>
  <c r="B11" i="13" a="1"/>
  <c r="B11" i="13" s="1"/>
  <c r="B12" i="13" a="1"/>
  <c r="B12" i="13" s="1"/>
  <c r="B13" i="13" a="1"/>
  <c r="B13" i="13" s="1"/>
  <c r="B14" i="13" a="1"/>
  <c r="B14" i="13" s="1"/>
  <c r="B15" i="13" a="1"/>
  <c r="B15" i="13" s="1"/>
  <c r="B16" i="13" a="1"/>
  <c r="B16" i="13" s="1"/>
  <c r="B17" i="13" a="1"/>
  <c r="B17" i="13" s="1"/>
  <c r="B18" i="13" a="1"/>
  <c r="B18" i="13" s="1"/>
  <c r="B19" i="13" a="1"/>
  <c r="B19" i="13" s="1"/>
  <c r="B20" i="13" a="1"/>
  <c r="B20" i="13" s="1"/>
  <c r="B21" i="13" a="1"/>
  <c r="B21" i="13" s="1"/>
  <c r="B22" i="13" a="1"/>
  <c r="B22" i="13" s="1"/>
  <c r="B23" i="13" a="1"/>
  <c r="B23" i="13" s="1"/>
  <c r="B24" i="13" a="1"/>
  <c r="B24" i="13" s="1"/>
  <c r="B25" i="13" a="1"/>
  <c r="B25" i="13" s="1"/>
  <c r="B26" i="13" a="1"/>
  <c r="B26" i="13" s="1"/>
  <c r="B27" i="13" a="1"/>
  <c r="B27" i="13" s="1"/>
  <c r="B28" i="13" a="1"/>
  <c r="B28" i="13" s="1"/>
  <c r="B29" i="13" a="1"/>
  <c r="B29" i="13" s="1"/>
  <c r="B30" i="13" a="1"/>
  <c r="B30" i="13"/>
  <c r="B31" i="13" a="1"/>
  <c r="B31" i="13" s="1"/>
  <c r="B32" i="13" a="1"/>
  <c r="B32" i="13" s="1"/>
  <c r="B33" i="13" a="1"/>
  <c r="B33" i="13" s="1"/>
  <c r="B34" i="13" a="1"/>
  <c r="B34" i="13" s="1"/>
  <c r="B35" i="13" a="1"/>
  <c r="B35" i="13" s="1"/>
  <c r="B36" i="13" a="1"/>
  <c r="B36" i="13" s="1"/>
  <c r="B37" i="13" a="1"/>
  <c r="B37" i="13" s="1"/>
  <c r="B38" i="13" a="1"/>
  <c r="B38" i="13" s="1"/>
  <c r="B39" i="13" a="1"/>
  <c r="B39" i="13" s="1"/>
  <c r="B40" i="13" a="1"/>
  <c r="B40" i="13" s="1"/>
  <c r="B41" i="13" a="1"/>
  <c r="B41" i="13" s="1"/>
  <c r="B42" i="13" a="1"/>
  <c r="B42" i="13" s="1"/>
  <c r="B43" i="13" a="1"/>
  <c r="B43" i="13" s="1"/>
  <c r="B44" i="13" a="1"/>
  <c r="B44" i="13" s="1"/>
  <c r="B45" i="13" a="1"/>
  <c r="B45" i="13" s="1"/>
  <c r="B46" i="13" a="1"/>
  <c r="B46" i="13" s="1"/>
  <c r="B47" i="13" a="1"/>
  <c r="B47" i="13" s="1"/>
  <c r="B48" i="13" a="1"/>
  <c r="B48" i="13" s="1"/>
  <c r="B49" i="13" a="1"/>
  <c r="B49" i="13" s="1"/>
  <c r="B50" i="13" a="1"/>
  <c r="B50" i="13" s="1"/>
  <c r="B51" i="13" a="1"/>
  <c r="B51" i="13" s="1"/>
  <c r="B52" i="13" a="1"/>
  <c r="B52" i="13" s="1"/>
  <c r="B53" i="13" a="1"/>
  <c r="B53" i="13" s="1"/>
  <c r="B54" i="13" a="1"/>
  <c r="B54" i="13" s="1"/>
  <c r="B55" i="13" a="1"/>
  <c r="B55" i="13" s="1"/>
  <c r="B56" i="13" a="1"/>
  <c r="B56" i="13" s="1"/>
  <c r="B57" i="13" a="1"/>
  <c r="B57" i="13" s="1"/>
  <c r="B58" i="13" a="1"/>
  <c r="B58" i="13" s="1"/>
  <c r="B59" i="13" a="1"/>
  <c r="B59" i="13" s="1"/>
  <c r="B60" i="13" a="1"/>
  <c r="B60" i="13" s="1"/>
  <c r="B61" i="13" a="1"/>
  <c r="B61" i="13" s="1"/>
  <c r="B62" i="13" a="1"/>
  <c r="B62" i="13" s="1"/>
  <c r="B63" i="13" a="1"/>
  <c r="B63" i="13" s="1"/>
  <c r="B64" i="13" a="1"/>
  <c r="B64" i="13" s="1"/>
  <c r="B65" i="13" a="1"/>
  <c r="B65" i="13" s="1"/>
  <c r="B66" i="13" a="1"/>
  <c r="B66" i="13" s="1"/>
  <c r="B67" i="13" a="1"/>
  <c r="B67" i="13" s="1"/>
  <c r="B68" i="13" a="1"/>
  <c r="B68" i="13" s="1"/>
  <c r="B69" i="13" a="1"/>
  <c r="B69" i="13" s="1"/>
  <c r="B70" i="13" a="1"/>
  <c r="B70" i="13" s="1"/>
  <c r="B71" i="13" a="1"/>
  <c r="B71" i="13" s="1"/>
  <c r="B72" i="13" a="1"/>
  <c r="B72" i="13" s="1"/>
  <c r="B73" i="13" a="1"/>
  <c r="B73" i="13" s="1"/>
  <c r="B74" i="13" a="1"/>
  <c r="B74" i="13" s="1"/>
  <c r="B75" i="13" a="1"/>
  <c r="B75" i="13" s="1"/>
  <c r="B76" i="13" a="1"/>
  <c r="B76" i="13" s="1"/>
  <c r="B77" i="13" a="1"/>
  <c r="B77" i="13" s="1"/>
  <c r="B78" i="13" a="1"/>
  <c r="B78" i="13" s="1"/>
  <c r="B79" i="13" a="1"/>
  <c r="B79" i="13" s="1"/>
  <c r="B80" i="13" a="1"/>
  <c r="B80" i="13" s="1"/>
  <c r="B81" i="13" a="1"/>
  <c r="B81" i="13" s="1"/>
  <c r="B82" i="13" a="1"/>
  <c r="B82" i="13" s="1"/>
  <c r="B83" i="13" a="1"/>
  <c r="B83" i="13" s="1"/>
  <c r="B84" i="13" a="1"/>
  <c r="B84" i="13" s="1"/>
  <c r="B85" i="13" a="1"/>
  <c r="B85" i="13" s="1"/>
  <c r="B86" i="13" a="1"/>
  <c r="B86" i="13"/>
  <c r="B87" i="13" a="1"/>
  <c r="B87" i="13" s="1"/>
  <c r="B88" i="13" a="1"/>
  <c r="B88" i="13" s="1"/>
  <c r="B89" i="13" a="1"/>
  <c r="B89" i="13" s="1"/>
  <c r="B90" i="13" a="1"/>
  <c r="B90" i="13" s="1"/>
  <c r="B91" i="13" a="1"/>
  <c r="B91" i="13" s="1"/>
  <c r="B92" i="13" a="1"/>
  <c r="B92" i="13" s="1"/>
  <c r="B93" i="13" a="1"/>
  <c r="B93" i="13" s="1"/>
  <c r="B94" i="13" a="1"/>
  <c r="B94" i="13" s="1"/>
  <c r="B95" i="13" a="1"/>
  <c r="B95" i="13" s="1"/>
  <c r="B96" i="13" a="1"/>
  <c r="B96" i="13" s="1"/>
  <c r="B97" i="13" a="1"/>
  <c r="B97" i="13" s="1"/>
  <c r="B98" i="13" a="1"/>
  <c r="B98" i="13" s="1"/>
  <c r="B99" i="13" a="1"/>
  <c r="B99" i="13" s="1"/>
  <c r="B100" i="13" a="1"/>
  <c r="B100" i="13" s="1"/>
  <c r="B101" i="13" a="1"/>
  <c r="B101" i="13" s="1"/>
  <c r="B102" i="13" a="1"/>
  <c r="B102" i="13" s="1"/>
  <c r="B103" i="13" a="1"/>
  <c r="B103" i="13" s="1"/>
  <c r="B104" i="13" a="1"/>
  <c r="B104" i="13" s="1"/>
  <c r="B105" i="13" a="1"/>
  <c r="B105" i="13" s="1"/>
  <c r="B106" i="13" a="1"/>
  <c r="B106" i="13" s="1"/>
  <c r="B107" i="13" a="1"/>
  <c r="B107" i="13" s="1"/>
  <c r="B108" i="13" a="1"/>
  <c r="B108" i="13" s="1"/>
  <c r="B109" i="13" a="1"/>
  <c r="B109" i="13" s="1"/>
  <c r="B110" i="13" a="1"/>
  <c r="B110" i="13" s="1"/>
  <c r="B111" i="13" a="1"/>
  <c r="B111" i="13" s="1"/>
  <c r="B112" i="13" a="1"/>
  <c r="B112" i="13" s="1"/>
  <c r="B113" i="13" a="1"/>
  <c r="B113" i="13" s="1"/>
  <c r="B114" i="13" a="1"/>
  <c r="B114" i="13" s="1"/>
  <c r="B115" i="13" a="1"/>
  <c r="B115" i="13" s="1"/>
  <c r="B116" i="13" a="1"/>
  <c r="B116" i="13" s="1"/>
  <c r="B117" i="13" a="1"/>
  <c r="B117" i="13" s="1"/>
  <c r="B118" i="13" a="1"/>
  <c r="B118" i="13" s="1"/>
  <c r="B119" i="13" a="1"/>
  <c r="B119" i="13" s="1"/>
  <c r="B120" i="13" a="1"/>
  <c r="B120" i="13" s="1"/>
  <c r="B121" i="13" a="1"/>
  <c r="B121" i="13" s="1"/>
  <c r="B122" i="13" a="1"/>
  <c r="B122" i="13" s="1"/>
  <c r="B123" i="13" a="1"/>
  <c r="B123" i="13" s="1"/>
  <c r="B124" i="13" a="1"/>
  <c r="B124" i="13" s="1"/>
  <c r="B125" i="13" a="1"/>
  <c r="B125" i="13" s="1"/>
  <c r="B126" i="13" a="1"/>
  <c r="B126" i="13" s="1"/>
  <c r="B127" i="13" a="1"/>
  <c r="B127" i="13" s="1"/>
  <c r="B128" i="13" a="1"/>
  <c r="B128" i="13" s="1"/>
  <c r="B129" i="13" a="1"/>
  <c r="B129" i="13" s="1"/>
  <c r="B130" i="13" a="1"/>
  <c r="B130" i="13" s="1"/>
  <c r="B131" i="13" a="1"/>
  <c r="B131" i="13" s="1"/>
  <c r="B132" i="13" a="1"/>
  <c r="B132" i="13" s="1"/>
  <c r="B133" i="13" a="1"/>
  <c r="B133" i="13" s="1"/>
  <c r="B134" i="13" a="1"/>
  <c r="B134" i="13" s="1"/>
  <c r="B135" i="13" a="1"/>
  <c r="B135" i="13" s="1"/>
  <c r="B136" i="13" a="1"/>
  <c r="B136" i="13" s="1"/>
  <c r="B137" i="13" a="1"/>
  <c r="B137" i="13" s="1"/>
  <c r="B138" i="13" a="1"/>
  <c r="B138" i="13" s="1"/>
  <c r="B139" i="13" a="1"/>
  <c r="B139" i="13" s="1"/>
  <c r="B140" i="13" a="1"/>
  <c r="B140" i="13" s="1"/>
  <c r="B141" i="13" a="1"/>
  <c r="B141" i="13" s="1"/>
  <c r="B142" i="13" a="1"/>
  <c r="B142" i="13" s="1"/>
  <c r="B143" i="13" a="1"/>
  <c r="B143" i="13" s="1"/>
  <c r="B144" i="13" a="1"/>
  <c r="B144" i="13" s="1"/>
  <c r="B145" i="13" a="1"/>
  <c r="B145" i="13" s="1"/>
  <c r="B146" i="13" a="1"/>
  <c r="B146" i="13" s="1"/>
  <c r="B147" i="13" a="1"/>
  <c r="B147" i="13" s="1"/>
  <c r="B148" i="13" a="1"/>
  <c r="B148" i="13" s="1"/>
  <c r="B149" i="13" a="1"/>
  <c r="B149" i="13" s="1"/>
  <c r="B150" i="13" a="1"/>
  <c r="B150" i="13"/>
  <c r="B151" i="13" a="1"/>
  <c r="B151" i="13" s="1"/>
  <c r="B152" i="13" a="1"/>
  <c r="B152" i="13" s="1"/>
  <c r="B153" i="13" a="1"/>
  <c r="B153" i="13" s="1"/>
  <c r="B154" i="13" a="1"/>
  <c r="B154" i="13" s="1"/>
  <c r="B155" i="13" a="1"/>
  <c r="B155" i="13" s="1"/>
  <c r="B156" i="13" a="1"/>
  <c r="B156" i="13" s="1"/>
  <c r="B157" i="13" a="1"/>
  <c r="B157" i="13" s="1"/>
  <c r="B158" i="13" a="1"/>
  <c r="B158" i="13"/>
  <c r="B159" i="13" a="1"/>
  <c r="B159" i="13" s="1"/>
  <c r="B160" i="13" a="1"/>
  <c r="B160" i="13" s="1"/>
  <c r="B161" i="13" a="1"/>
  <c r="B161" i="13" s="1"/>
  <c r="B162" i="13" a="1"/>
  <c r="B162" i="13" s="1"/>
  <c r="B163" i="13" a="1"/>
  <c r="B163" i="13" s="1"/>
  <c r="B164" i="13" a="1"/>
  <c r="B164" i="13" s="1"/>
  <c r="B165" i="13" a="1"/>
  <c r="B165" i="13" s="1"/>
  <c r="B166" i="13" a="1"/>
  <c r="B166" i="13" s="1"/>
  <c r="B167" i="13" a="1"/>
  <c r="B167" i="13" s="1"/>
  <c r="B168" i="13" a="1"/>
  <c r="B168" i="13" s="1"/>
  <c r="B169" i="13" a="1"/>
  <c r="B169" i="13" s="1"/>
  <c r="B170" i="13" a="1"/>
  <c r="B170" i="13" s="1"/>
  <c r="B171" i="13" a="1"/>
  <c r="B171" i="13" s="1"/>
  <c r="B172" i="13" a="1"/>
  <c r="B172" i="13" s="1"/>
  <c r="B173" i="13" a="1"/>
  <c r="B173" i="13" s="1"/>
  <c r="B174" i="13" a="1"/>
  <c r="B174" i="13" s="1"/>
  <c r="B175" i="13" a="1"/>
  <c r="B175" i="13" s="1"/>
  <c r="B176" i="13" a="1"/>
  <c r="B176" i="13" s="1"/>
  <c r="B177" i="13" a="1"/>
  <c r="B177" i="13" s="1"/>
  <c r="B178" i="13" a="1"/>
  <c r="B178" i="13" s="1"/>
  <c r="B179" i="13" a="1"/>
  <c r="B179" i="13" s="1"/>
  <c r="B180" i="13" a="1"/>
  <c r="B180" i="13" s="1"/>
  <c r="B181" i="13" a="1"/>
  <c r="B181" i="13" s="1"/>
  <c r="B182" i="13" a="1"/>
  <c r="B182" i="13" s="1"/>
  <c r="B183" i="13" a="1"/>
  <c r="B183" i="13" s="1"/>
  <c r="B184" i="13" a="1"/>
  <c r="B184" i="13" s="1"/>
  <c r="B185" i="13" a="1"/>
  <c r="B185" i="13" s="1"/>
  <c r="B186" i="13" a="1"/>
  <c r="B186" i="13" s="1"/>
  <c r="B187" i="13" a="1"/>
  <c r="B187" i="13" s="1"/>
  <c r="B188" i="13" a="1"/>
  <c r="B188" i="13" s="1"/>
  <c r="B189" i="13" a="1"/>
  <c r="B189" i="13" s="1"/>
  <c r="B190" i="13" a="1"/>
  <c r="B190" i="13" s="1"/>
  <c r="B191" i="13" a="1"/>
  <c r="B191" i="13" s="1"/>
  <c r="B192" i="13" a="1"/>
  <c r="B192" i="13" s="1"/>
  <c r="B193" i="13" a="1"/>
  <c r="B193" i="13" s="1"/>
  <c r="B194" i="13" a="1"/>
  <c r="B194" i="13" s="1"/>
  <c r="B195" i="13" a="1"/>
  <c r="B195" i="13" s="1"/>
  <c r="B196" i="13" a="1"/>
  <c r="B196" i="13" s="1"/>
  <c r="B197" i="13" a="1"/>
  <c r="B197" i="13" s="1"/>
  <c r="B198" i="13" a="1"/>
  <c r="B198" i="13" s="1"/>
  <c r="B199" i="13" a="1"/>
  <c r="B199" i="13" s="1"/>
  <c r="B200" i="13" a="1"/>
  <c r="B200" i="13" s="1"/>
  <c r="B201" i="13" a="1"/>
  <c r="B201" i="13" s="1"/>
  <c r="B202" i="13" a="1"/>
  <c r="B202" i="13" s="1"/>
  <c r="B203" i="13" a="1"/>
  <c r="B203" i="13" s="1"/>
  <c r="B204" i="13" a="1"/>
  <c r="B204" i="13" s="1"/>
  <c r="B205" i="13" a="1"/>
  <c r="B205" i="13" s="1"/>
  <c r="B206" i="13" a="1"/>
  <c r="B206" i="13" s="1"/>
  <c r="B207" i="13" a="1"/>
  <c r="B207" i="13" s="1"/>
  <c r="B208" i="13" a="1"/>
  <c r="B208" i="13" s="1"/>
  <c r="B209" i="13" a="1"/>
  <c r="B209" i="13" s="1"/>
  <c r="B210" i="13" a="1"/>
  <c r="B210" i="13" s="1"/>
  <c r="B211" i="13" a="1"/>
  <c r="B211" i="13" s="1"/>
  <c r="B212" i="13" a="1"/>
  <c r="B212" i="13" s="1"/>
  <c r="B213" i="13" a="1"/>
  <c r="B213" i="13" s="1"/>
  <c r="B214" i="13" a="1"/>
  <c r="B214" i="13"/>
  <c r="B215" i="13" a="1"/>
  <c r="B215" i="13" s="1"/>
  <c r="B216" i="13" a="1"/>
  <c r="B216" i="13" s="1"/>
  <c r="B217" i="13" a="1"/>
  <c r="B217" i="13" s="1"/>
  <c r="B218" i="13" a="1"/>
  <c r="B218" i="13" s="1"/>
  <c r="B219" i="13" a="1"/>
  <c r="B219" i="13" s="1"/>
  <c r="B220" i="13" a="1"/>
  <c r="B220" i="13" s="1"/>
  <c r="B221" i="13" a="1"/>
  <c r="B221" i="13" s="1"/>
  <c r="B222" i="13" a="1"/>
  <c r="B222" i="13" s="1"/>
  <c r="B223" i="13" a="1"/>
  <c r="B223" i="13" s="1"/>
  <c r="B224" i="13" a="1"/>
  <c r="B224" i="13" s="1"/>
  <c r="B225" i="13" a="1"/>
  <c r="B225" i="13" s="1"/>
  <c r="B226" i="13" a="1"/>
  <c r="B226" i="13" s="1"/>
  <c r="B227" i="13" a="1"/>
  <c r="B227" i="13" s="1"/>
  <c r="B228" i="13" a="1"/>
  <c r="B228" i="13" s="1"/>
  <c r="B229" i="13" a="1"/>
  <c r="B229" i="13" s="1"/>
  <c r="B230" i="13" a="1"/>
  <c r="B230" i="13" s="1"/>
  <c r="B231" i="13" a="1"/>
  <c r="B231" i="13" s="1"/>
  <c r="B232" i="13" a="1"/>
  <c r="B232" i="13" s="1"/>
  <c r="B233" i="13" a="1"/>
  <c r="B233" i="13" s="1"/>
  <c r="B234" i="13" a="1"/>
  <c r="B234" i="13" s="1"/>
  <c r="B235" i="13" a="1"/>
  <c r="B235" i="13" s="1"/>
  <c r="B236" i="13" a="1"/>
  <c r="B236" i="13" s="1"/>
  <c r="B237" i="13" a="1"/>
  <c r="B237" i="13" s="1"/>
  <c r="B238" i="13" a="1"/>
  <c r="B238" i="13" s="1"/>
  <c r="B239" i="13" a="1"/>
  <c r="B239" i="13" s="1"/>
  <c r="B240" i="13" a="1"/>
  <c r="B240" i="13" s="1"/>
  <c r="B241" i="13" a="1"/>
  <c r="B241" i="13" s="1"/>
  <c r="B242" i="13" a="1"/>
  <c r="B242" i="13" s="1"/>
  <c r="B243" i="13" a="1"/>
  <c r="B243" i="13" s="1"/>
  <c r="B244" i="13" a="1"/>
  <c r="B244" i="13" s="1"/>
  <c r="B245" i="13" a="1"/>
  <c r="B245" i="13" s="1"/>
  <c r="B246" i="13" a="1"/>
  <c r="B246" i="13" s="1"/>
  <c r="B247" i="13" a="1"/>
  <c r="B247" i="13" s="1"/>
  <c r="B248" i="13" a="1"/>
  <c r="B248" i="13" s="1"/>
  <c r="B249" i="13" a="1"/>
  <c r="B249" i="13" s="1"/>
  <c r="B250" i="13" a="1"/>
  <c r="B250" i="13" s="1"/>
  <c r="B251" i="13" a="1"/>
  <c r="B251" i="13" s="1"/>
  <c r="B252" i="13" a="1"/>
  <c r="B252" i="13" s="1"/>
  <c r="B253" i="13" a="1"/>
  <c r="B253" i="13" s="1"/>
  <c r="B254" i="13" a="1"/>
  <c r="B254" i="13" s="1"/>
  <c r="B255" i="13" a="1"/>
  <c r="B255" i="13" s="1"/>
  <c r="B256" i="13" a="1"/>
  <c r="B256" i="13" s="1"/>
  <c r="B257" i="13" a="1"/>
  <c r="B257" i="13" s="1"/>
  <c r="B258" i="13" a="1"/>
  <c r="B258" i="13" s="1"/>
  <c r="B259" i="13" a="1"/>
  <c r="B259" i="13" s="1"/>
  <c r="B260" i="13" a="1"/>
  <c r="B260" i="13" s="1"/>
  <c r="B261" i="13" a="1"/>
  <c r="B261" i="13" s="1"/>
  <c r="B262" i="13" a="1"/>
  <c r="B262" i="13"/>
  <c r="B263" i="13" a="1"/>
  <c r="B263" i="13" s="1"/>
  <c r="B264" i="13" a="1"/>
  <c r="B264" i="13" s="1"/>
  <c r="B265" i="13" a="1"/>
  <c r="B265" i="13" s="1"/>
  <c r="B266" i="13" a="1"/>
  <c r="B266" i="13" s="1"/>
  <c r="B267" i="13" a="1"/>
  <c r="B267" i="13" s="1"/>
  <c r="B268" i="13" a="1"/>
  <c r="B268" i="13" s="1"/>
  <c r="B269" i="13" a="1"/>
  <c r="B269" i="13" s="1"/>
  <c r="B270" i="13" a="1"/>
  <c r="B270" i="13" s="1"/>
  <c r="B271" i="13" a="1"/>
  <c r="B271" i="13" s="1"/>
  <c r="B272" i="13" a="1"/>
  <c r="B272" i="13" s="1"/>
  <c r="B273" i="13" a="1"/>
  <c r="B273" i="13" s="1"/>
  <c r="B274" i="13" a="1"/>
  <c r="B274" i="13" s="1"/>
  <c r="B275" i="13" a="1"/>
  <c r="B275" i="13" s="1"/>
  <c r="B276" i="13" a="1"/>
  <c r="B276" i="13" s="1"/>
  <c r="B277" i="13" a="1"/>
  <c r="B277" i="13" s="1"/>
  <c r="B278" i="13" a="1"/>
  <c r="B278" i="13"/>
  <c r="B279" i="13" a="1"/>
  <c r="B279" i="13" s="1"/>
  <c r="B280" i="13" a="1"/>
  <c r="B280" i="13" s="1"/>
  <c r="B281" i="13" a="1"/>
  <c r="B281" i="13" s="1"/>
  <c r="B282" i="13" a="1"/>
  <c r="B282" i="13" s="1"/>
  <c r="B283" i="13" a="1"/>
  <c r="B283" i="13" s="1"/>
  <c r="B284" i="13" a="1"/>
  <c r="B284" i="13" s="1"/>
  <c r="B285" i="13" a="1"/>
  <c r="B285" i="13" s="1"/>
  <c r="B286" i="13" a="1"/>
  <c r="B286" i="13" s="1"/>
  <c r="B287" i="13" a="1"/>
  <c r="B287" i="13" s="1"/>
  <c r="B288" i="13" a="1"/>
  <c r="B288" i="13" s="1"/>
  <c r="B289" i="13" a="1"/>
  <c r="B289" i="13" s="1"/>
  <c r="B290" i="13" a="1"/>
  <c r="B290" i="13" s="1"/>
  <c r="B291" i="13" a="1"/>
  <c r="B291" i="13" s="1"/>
  <c r="B292" i="13" a="1"/>
  <c r="B292" i="13" s="1"/>
  <c r="B293" i="13" a="1"/>
  <c r="B293" i="13" s="1"/>
  <c r="B294" i="13" a="1"/>
  <c r="B294" i="13" s="1"/>
  <c r="B295" i="13" a="1"/>
  <c r="B295" i="13" s="1"/>
  <c r="B296" i="13" a="1"/>
  <c r="B296" i="13" s="1"/>
  <c r="B297" i="13" a="1"/>
  <c r="B297" i="13" s="1"/>
  <c r="B298" i="13" a="1"/>
  <c r="B298" i="13" s="1"/>
  <c r="B299" i="13" a="1"/>
  <c r="B299" i="13" s="1"/>
  <c r="B300" i="13" a="1"/>
  <c r="B300" i="13" s="1"/>
  <c r="B301" i="13" a="1"/>
  <c r="B301" i="13" s="1"/>
  <c r="B302" i="13" a="1"/>
  <c r="B302" i="13" s="1"/>
  <c r="B303" i="13" a="1"/>
  <c r="B303" i="13" s="1"/>
  <c r="B304" i="13" a="1"/>
  <c r="B304" i="13" s="1"/>
  <c r="B305" i="13" a="1"/>
  <c r="B305" i="13" s="1"/>
  <c r="B306" i="13" a="1"/>
  <c r="B306" i="13" s="1"/>
  <c r="B307" i="13" a="1"/>
  <c r="B307" i="13" s="1"/>
  <c r="B308" i="13" a="1"/>
  <c r="B308" i="13" s="1"/>
  <c r="B309" i="13" a="1"/>
  <c r="B309" i="13" s="1"/>
  <c r="B310" i="13" a="1"/>
  <c r="B310" i="13" s="1"/>
  <c r="B311" i="13" a="1"/>
  <c r="B311" i="13" s="1"/>
  <c r="B312" i="13" a="1"/>
  <c r="B312" i="13" s="1"/>
  <c r="B313" i="13" a="1"/>
  <c r="B313" i="13" s="1"/>
  <c r="B314" i="13" a="1"/>
  <c r="B314" i="13" s="1"/>
  <c r="B315" i="13" a="1"/>
  <c r="B315" i="13" s="1"/>
  <c r="B316" i="13" a="1"/>
  <c r="B316" i="13" s="1"/>
  <c r="B317" i="13" a="1"/>
  <c r="B317" i="13" s="1"/>
  <c r="B318" i="13" a="1"/>
  <c r="B318" i="13" s="1"/>
  <c r="B319" i="13" a="1"/>
  <c r="B319" i="13" s="1"/>
  <c r="B320" i="13" a="1"/>
  <c r="B320" i="13" s="1"/>
  <c r="B321" i="13" a="1"/>
  <c r="B321" i="13" s="1"/>
  <c r="B322" i="13" a="1"/>
  <c r="B322" i="13" s="1"/>
  <c r="B323" i="13" a="1"/>
  <c r="B323" i="13" s="1"/>
  <c r="B324" i="13" a="1"/>
  <c r="B324" i="13" s="1"/>
  <c r="B325" i="13" a="1"/>
  <c r="B325" i="13" s="1"/>
  <c r="B326" i="13" a="1"/>
  <c r="B326" i="13" s="1"/>
  <c r="B327" i="13" a="1"/>
  <c r="B327" i="13" s="1"/>
  <c r="B328" i="13" a="1"/>
  <c r="B328" i="13" s="1"/>
  <c r="B329" i="13" a="1"/>
  <c r="B329" i="13" s="1"/>
  <c r="B330" i="13" a="1"/>
  <c r="B330" i="13" s="1"/>
  <c r="B331" i="13" a="1"/>
  <c r="B331" i="13" s="1"/>
  <c r="B332" i="13" a="1"/>
  <c r="B332" i="13" s="1"/>
  <c r="B333" i="13" a="1"/>
  <c r="B333" i="13" s="1"/>
  <c r="B334" i="13" a="1"/>
  <c r="B334" i="13" s="1"/>
  <c r="B335" i="13" a="1"/>
  <c r="B335" i="13" s="1"/>
  <c r="B336" i="13" a="1"/>
  <c r="B336" i="13" s="1"/>
  <c r="B337" i="13" a="1"/>
  <c r="B337" i="13" s="1"/>
  <c r="B338" i="13" a="1"/>
  <c r="B338" i="13" s="1"/>
  <c r="B339" i="13" a="1"/>
  <c r="B339" i="13" s="1"/>
  <c r="B340" i="13" a="1"/>
  <c r="B340" i="13" s="1"/>
  <c r="B341" i="13" a="1"/>
  <c r="B341" i="13" s="1"/>
  <c r="B342" i="13" a="1"/>
  <c r="B342" i="13" s="1"/>
  <c r="B343" i="13" a="1"/>
  <c r="B343" i="13" s="1"/>
  <c r="B344" i="13" a="1"/>
  <c r="B344" i="13" s="1"/>
  <c r="B345" i="13" a="1"/>
  <c r="B345" i="13" s="1"/>
  <c r="B346" i="13" a="1"/>
  <c r="B346" i="13" s="1"/>
  <c r="B347" i="13" a="1"/>
  <c r="B347" i="13" s="1"/>
  <c r="B348" i="13" a="1"/>
  <c r="B348" i="13" s="1"/>
  <c r="B349" i="13" a="1"/>
  <c r="B349" i="13" s="1"/>
  <c r="B350" i="13" a="1"/>
  <c r="B350" i="13"/>
  <c r="B351" i="13" a="1"/>
  <c r="B351" i="13" s="1"/>
  <c r="B352" i="13" a="1"/>
  <c r="B352" i="13" s="1"/>
  <c r="B353" i="13" a="1"/>
  <c r="B353" i="13" s="1"/>
  <c r="B354" i="13" a="1"/>
  <c r="B354" i="13" s="1"/>
  <c r="B355" i="13" a="1"/>
  <c r="B355" i="13" s="1"/>
  <c r="B356" i="13" a="1"/>
  <c r="B356" i="13" s="1"/>
  <c r="B357" i="13" a="1"/>
  <c r="B357" i="13" s="1"/>
  <c r="B358" i="13" a="1"/>
  <c r="B358" i="13" s="1"/>
  <c r="B359" i="13" a="1"/>
  <c r="B359" i="13" s="1"/>
  <c r="B360" i="13" a="1"/>
  <c r="B360" i="13" s="1"/>
  <c r="B361" i="13" a="1"/>
  <c r="B361" i="13" s="1"/>
  <c r="B362" i="13" a="1"/>
  <c r="B362" i="13" s="1"/>
  <c r="B363" i="13" a="1"/>
  <c r="B363" i="13" s="1"/>
  <c r="B364" i="13" a="1"/>
  <c r="B364" i="13" s="1"/>
  <c r="B365" i="13" a="1"/>
  <c r="B365" i="13" s="1"/>
  <c r="B366" i="13" a="1"/>
  <c r="B366" i="13" s="1"/>
  <c r="B367" i="13" a="1"/>
  <c r="B367" i="13" s="1"/>
  <c r="B368" i="13" a="1"/>
  <c r="B368" i="13" s="1"/>
  <c r="B369" i="13" a="1"/>
  <c r="B369" i="13" s="1"/>
  <c r="B370" i="13" a="1"/>
  <c r="B370" i="13" s="1"/>
  <c r="B371" i="13" a="1"/>
  <c r="B371" i="13" s="1"/>
  <c r="B372" i="13" a="1"/>
  <c r="B372" i="13" s="1"/>
  <c r="B373" i="13" a="1"/>
  <c r="B373" i="13" s="1"/>
  <c r="B374" i="13" a="1"/>
  <c r="B374" i="13" s="1"/>
  <c r="B375" i="13" a="1"/>
  <c r="B375" i="13" s="1"/>
  <c r="B376" i="13" a="1"/>
  <c r="B376" i="13" s="1"/>
  <c r="B377" i="13" a="1"/>
  <c r="B377" i="13" s="1"/>
  <c r="B378" i="13" a="1"/>
  <c r="B378" i="13" s="1"/>
  <c r="B379" i="13" a="1"/>
  <c r="B379" i="13" s="1"/>
  <c r="B380" i="13" a="1"/>
  <c r="B380" i="13" s="1"/>
  <c r="B381" i="13" a="1"/>
  <c r="B381" i="13" s="1"/>
  <c r="B382" i="13" a="1"/>
  <c r="B382" i="13" s="1"/>
  <c r="B383" i="13" a="1"/>
  <c r="B383" i="13" s="1"/>
  <c r="B384" i="13" a="1"/>
  <c r="B384" i="13" s="1"/>
  <c r="B385" i="13" a="1"/>
  <c r="B385" i="13" s="1"/>
  <c r="B386" i="13" a="1"/>
  <c r="B386" i="13" s="1"/>
  <c r="B387" i="13" a="1"/>
  <c r="B387" i="13" s="1"/>
  <c r="B388" i="13" a="1"/>
  <c r="B388" i="13" s="1"/>
  <c r="B389" i="13" a="1"/>
  <c r="B389" i="13" s="1"/>
  <c r="B390" i="13" a="1"/>
  <c r="B390" i="13"/>
  <c r="B391" i="13" a="1"/>
  <c r="B391" i="13" s="1"/>
  <c r="B392" i="13" a="1"/>
  <c r="B392" i="13" s="1"/>
  <c r="B393" i="13" a="1"/>
  <c r="B393" i="13" s="1"/>
  <c r="B394" i="13" a="1"/>
  <c r="B394" i="13" s="1"/>
  <c r="B395" i="13" a="1"/>
  <c r="B395" i="13" s="1"/>
  <c r="B396" i="13" a="1"/>
  <c r="B396" i="13" s="1"/>
  <c r="B397" i="13" a="1"/>
  <c r="B397" i="13" s="1"/>
  <c r="B398" i="13" a="1"/>
  <c r="B398" i="13" s="1"/>
  <c r="B399" i="13" a="1"/>
  <c r="B399" i="13" s="1"/>
  <c r="B400" i="13" a="1"/>
  <c r="B400" i="13" s="1"/>
  <c r="B401" i="13" a="1"/>
  <c r="B401" i="13" s="1"/>
  <c r="B402" i="13" a="1"/>
  <c r="B402" i="13" s="1"/>
  <c r="B403" i="13" a="1"/>
  <c r="B403" i="13" s="1"/>
  <c r="B404" i="13" a="1"/>
  <c r="B404" i="13" s="1"/>
  <c r="B405" i="13" a="1"/>
  <c r="B405" i="13" s="1"/>
  <c r="B406" i="13" a="1"/>
  <c r="B406" i="13"/>
  <c r="B407" i="13" a="1"/>
  <c r="B407" i="13" s="1"/>
  <c r="B408" i="13" a="1"/>
  <c r="B408" i="13" s="1"/>
  <c r="B409" i="13" a="1"/>
  <c r="B409" i="13" s="1"/>
  <c r="B410" i="13" a="1"/>
  <c r="B410" i="13" s="1"/>
  <c r="B411" i="13" a="1"/>
  <c r="B411" i="13" s="1"/>
  <c r="B412" i="13" a="1"/>
  <c r="B412" i="13" s="1"/>
  <c r="B413" i="13" a="1"/>
  <c r="B413" i="13" s="1"/>
  <c r="B414" i="13" a="1"/>
  <c r="B414" i="13" s="1"/>
  <c r="B415" i="13" a="1"/>
  <c r="B415" i="13" s="1"/>
  <c r="B416" i="13" a="1"/>
  <c r="B416" i="13" s="1"/>
  <c r="B417" i="13" a="1"/>
  <c r="B417" i="13" s="1"/>
  <c r="B418" i="13" a="1"/>
  <c r="B418" i="13" s="1"/>
  <c r="B419" i="13" a="1"/>
  <c r="B419" i="13" s="1"/>
  <c r="B420" i="13" a="1"/>
  <c r="B420" i="13" s="1"/>
  <c r="B421" i="13" a="1"/>
  <c r="B421" i="13" s="1"/>
  <c r="B422" i="13" a="1"/>
  <c r="B422" i="13" s="1"/>
  <c r="B423" i="13" a="1"/>
  <c r="B423" i="13" s="1"/>
  <c r="B424" i="13" a="1"/>
  <c r="B424" i="13" s="1"/>
  <c r="B425" i="13" a="1"/>
  <c r="B425" i="13" s="1"/>
  <c r="B426" i="13" a="1"/>
  <c r="B426" i="13" s="1"/>
  <c r="B427" i="13" a="1"/>
  <c r="B427" i="13" s="1"/>
  <c r="B428" i="13" a="1"/>
  <c r="B428" i="13" s="1"/>
  <c r="B429" i="13" a="1"/>
  <c r="B429" i="13" s="1"/>
  <c r="B430" i="13" a="1"/>
  <c r="B430" i="13" s="1"/>
  <c r="B431" i="13" a="1"/>
  <c r="B431" i="13" s="1"/>
  <c r="B432" i="13" a="1"/>
  <c r="B432" i="13" s="1"/>
  <c r="B433" i="13" a="1"/>
  <c r="B433" i="13" s="1"/>
  <c r="B434" i="13" a="1"/>
  <c r="B434" i="13" s="1"/>
  <c r="B435" i="13" a="1"/>
  <c r="B435" i="13" s="1"/>
  <c r="B436" i="13" a="1"/>
  <c r="B436" i="13" s="1"/>
  <c r="B437" i="13" a="1"/>
  <c r="B437" i="13" s="1"/>
  <c r="B438" i="13" a="1"/>
  <c r="B438" i="13"/>
  <c r="B439" i="13" a="1"/>
  <c r="B439" i="13" s="1"/>
  <c r="B440" i="13" a="1"/>
  <c r="B440" i="13" s="1"/>
  <c r="B441" i="13" a="1"/>
  <c r="B441" i="13" s="1"/>
  <c r="B442" i="13" a="1"/>
  <c r="B442" i="13" s="1"/>
  <c r="B443" i="13" a="1"/>
  <c r="B443" i="13" s="1"/>
  <c r="B444" i="13" a="1"/>
  <c r="B444" i="13" s="1"/>
  <c r="B445" i="13" a="1"/>
  <c r="B445" i="13" s="1"/>
  <c r="B446" i="13" a="1"/>
  <c r="B446" i="13" s="1"/>
  <c r="B447" i="13" a="1"/>
  <c r="B447" i="13" s="1"/>
  <c r="B448" i="13" a="1"/>
  <c r="B448" i="13" s="1"/>
  <c r="B449" i="13" a="1"/>
  <c r="B449" i="13" s="1"/>
  <c r="B450" i="13" a="1"/>
  <c r="B450" i="13" s="1"/>
  <c r="B451" i="13" a="1"/>
  <c r="B451" i="13" s="1"/>
  <c r="B452" i="13" a="1"/>
  <c r="B452" i="13" s="1"/>
  <c r="B453" i="13" a="1"/>
  <c r="B453" i="13" s="1"/>
  <c r="B454" i="13" a="1"/>
  <c r="B454" i="13" s="1"/>
  <c r="B455" i="13" a="1"/>
  <c r="B455" i="13" s="1"/>
  <c r="B456" i="13" a="1"/>
  <c r="B456" i="13" s="1"/>
  <c r="B457" i="13" a="1"/>
  <c r="B457" i="13" s="1"/>
  <c r="B458" i="13" a="1"/>
  <c r="B458" i="13" s="1"/>
  <c r="B459" i="13" a="1"/>
  <c r="B459" i="13" s="1"/>
  <c r="B460" i="13" a="1"/>
  <c r="B460" i="13" s="1"/>
  <c r="B461" i="13" a="1"/>
  <c r="B461" i="13" s="1"/>
  <c r="B462" i="13" a="1"/>
  <c r="B462" i="13" s="1"/>
  <c r="B463" i="13" a="1"/>
  <c r="B463" i="13" s="1"/>
  <c r="B464" i="13" a="1"/>
  <c r="B464" i="13" s="1"/>
  <c r="B465" i="13" a="1"/>
  <c r="B465" i="13" s="1"/>
  <c r="B466" i="13" a="1"/>
  <c r="B466" i="13" s="1"/>
  <c r="B467" i="13" a="1"/>
  <c r="B467" i="13" s="1"/>
  <c r="B468" i="13" a="1"/>
  <c r="B468" i="13" s="1"/>
  <c r="B469" i="13" a="1"/>
  <c r="B469" i="13" s="1"/>
  <c r="B470" i="13" a="1"/>
  <c r="B470" i="13"/>
  <c r="B471" i="13" a="1"/>
  <c r="B471" i="13" s="1"/>
  <c r="B472" i="13" a="1"/>
  <c r="B472" i="13" s="1"/>
  <c r="B473" i="13" a="1"/>
  <c r="B473" i="13" s="1"/>
  <c r="B474" i="13" a="1"/>
  <c r="B474" i="13" s="1"/>
  <c r="B475" i="13" a="1"/>
  <c r="B475" i="13" s="1"/>
  <c r="B476" i="13" a="1"/>
  <c r="B476" i="13" s="1"/>
  <c r="B477" i="13" a="1"/>
  <c r="B477" i="13" s="1"/>
  <c r="B478" i="13" a="1"/>
  <c r="B478" i="13" s="1"/>
  <c r="B479" i="13" a="1"/>
  <c r="B479" i="13" s="1"/>
  <c r="B480" i="13" a="1"/>
  <c r="B480" i="13" s="1"/>
  <c r="B481" i="13" a="1"/>
  <c r="B481" i="13" s="1"/>
  <c r="B482" i="13" a="1"/>
  <c r="B482" i="13" s="1"/>
  <c r="B483" i="13" a="1"/>
  <c r="B483" i="13" s="1"/>
  <c r="B484" i="13" a="1"/>
  <c r="B484" i="13" s="1"/>
  <c r="B485" i="13" a="1"/>
  <c r="B485" i="13" s="1"/>
  <c r="B486" i="13" a="1"/>
  <c r="B486" i="13" s="1"/>
  <c r="B487" i="13" a="1"/>
  <c r="B487" i="13" s="1"/>
  <c r="B488" i="13" a="1"/>
  <c r="B488" i="13" s="1"/>
  <c r="B489" i="13" a="1"/>
  <c r="B489" i="13" s="1"/>
  <c r="B490" i="13" a="1"/>
  <c r="B490" i="13" s="1"/>
  <c r="B491" i="13" a="1"/>
  <c r="B491" i="13" s="1"/>
  <c r="B492" i="13" a="1"/>
  <c r="B492" i="13" s="1"/>
  <c r="B493" i="13" a="1"/>
  <c r="B493" i="13" s="1"/>
  <c r="B494" i="13" a="1"/>
  <c r="B494" i="13" s="1"/>
  <c r="B495" i="13" a="1"/>
  <c r="B495" i="13" s="1"/>
  <c r="B496" i="13" a="1"/>
  <c r="B496" i="13" s="1"/>
  <c r="B497" i="13" a="1"/>
  <c r="B497" i="13" s="1"/>
  <c r="B498" i="13" a="1"/>
  <c r="B498" i="13" s="1"/>
  <c r="B499" i="13" a="1"/>
  <c r="B499" i="13" s="1"/>
  <c r="B500" i="13" a="1"/>
  <c r="B500" i="13" s="1"/>
  <c r="B501" i="13" a="1"/>
  <c r="B501" i="13" s="1"/>
  <c r="B502" i="13" a="1"/>
  <c r="B502" i="13" s="1"/>
  <c r="B503" i="13" a="1"/>
  <c r="B503" i="13" s="1"/>
  <c r="B504" i="13" a="1"/>
  <c r="B504" i="13" s="1"/>
  <c r="B505" i="13" a="1"/>
  <c r="B505" i="13" s="1"/>
  <c r="B506" i="13" a="1"/>
  <c r="B506" i="13" s="1"/>
  <c r="B507" i="13" a="1"/>
  <c r="B507" i="13" s="1"/>
  <c r="B508" i="13" a="1"/>
  <c r="B508" i="13" s="1"/>
  <c r="B509" i="13" a="1"/>
  <c r="B509" i="13" s="1"/>
  <c r="B510" i="13" a="1"/>
  <c r="B510" i="13" s="1"/>
  <c r="B511" i="13" a="1"/>
  <c r="B511" i="13" s="1"/>
  <c r="B512" i="13" a="1"/>
  <c r="B512" i="13" s="1"/>
  <c r="B513" i="13" a="1"/>
  <c r="B513" i="13" s="1"/>
  <c r="B514" i="13" a="1"/>
  <c r="B514" i="13" s="1"/>
  <c r="B515" i="13" a="1"/>
  <c r="B515" i="13" s="1"/>
  <c r="B516" i="13" a="1"/>
  <c r="B516" i="13" s="1"/>
  <c r="B517" i="13" a="1"/>
  <c r="B517" i="13" s="1"/>
  <c r="B518" i="13" a="1"/>
  <c r="B518" i="13"/>
  <c r="B519" i="13" a="1"/>
  <c r="B519" i="13" s="1"/>
  <c r="B520" i="13" a="1"/>
  <c r="B520" i="13" s="1"/>
  <c r="B521" i="13" a="1"/>
  <c r="B521" i="13" s="1"/>
  <c r="B522" i="13" a="1"/>
  <c r="B522" i="13" s="1"/>
  <c r="B523" i="13" a="1"/>
  <c r="B523" i="13" s="1"/>
  <c r="B524" i="13" a="1"/>
  <c r="B524" i="13" s="1"/>
  <c r="B525" i="13" a="1"/>
  <c r="B525" i="13" s="1"/>
  <c r="B526" i="13" a="1"/>
  <c r="B526" i="13" s="1"/>
  <c r="B527" i="13" a="1"/>
  <c r="B527" i="13" s="1"/>
  <c r="B528" i="13" a="1"/>
  <c r="B528" i="13" s="1"/>
  <c r="B529" i="13" a="1"/>
  <c r="B529" i="13" s="1"/>
  <c r="B530" i="13" a="1"/>
  <c r="B530" i="13" s="1"/>
  <c r="B531" i="13" a="1"/>
  <c r="B531" i="13" s="1"/>
  <c r="B532" i="13" a="1"/>
  <c r="B532" i="13" s="1"/>
  <c r="B533" i="13" a="1"/>
  <c r="B533" i="13" s="1"/>
  <c r="B534" i="13" a="1"/>
  <c r="B534" i="13" s="1"/>
  <c r="B535" i="13" a="1"/>
  <c r="B535" i="13" s="1"/>
  <c r="B536" i="13" a="1"/>
  <c r="B536" i="13" s="1"/>
  <c r="B537" i="13" a="1"/>
  <c r="B537" i="13" s="1"/>
  <c r="B538" i="13" a="1"/>
  <c r="B538" i="13" s="1"/>
  <c r="B539" i="13" a="1"/>
  <c r="B539" i="13" s="1"/>
  <c r="B540" i="13" a="1"/>
  <c r="B540" i="13" s="1"/>
  <c r="B541" i="13" a="1"/>
  <c r="B541" i="13" s="1"/>
  <c r="B542" i="13" a="1"/>
  <c r="B542" i="13" s="1"/>
  <c r="B543" i="13" a="1"/>
  <c r="B543" i="13" s="1"/>
  <c r="B544" i="13" a="1"/>
  <c r="B544" i="13" s="1"/>
  <c r="B545" i="13" a="1"/>
  <c r="B545" i="13" s="1"/>
  <c r="B546" i="13" a="1"/>
  <c r="B546" i="13" s="1"/>
  <c r="B547" i="13" a="1"/>
  <c r="B547" i="13" s="1"/>
  <c r="B548" i="13" a="1"/>
  <c r="B548" i="13" s="1"/>
  <c r="B549" i="13" a="1"/>
  <c r="B549" i="13" s="1"/>
  <c r="B550" i="13" a="1"/>
  <c r="B550" i="13" s="1"/>
  <c r="B551" i="13" a="1"/>
  <c r="B551" i="13" s="1"/>
  <c r="B552" i="13" a="1"/>
  <c r="B552" i="13" s="1"/>
  <c r="B553" i="13" a="1"/>
  <c r="B553" i="13" s="1"/>
  <c r="B554" i="13" a="1"/>
  <c r="B554" i="13" s="1"/>
  <c r="B555" i="13" a="1"/>
  <c r="B555" i="13" s="1"/>
  <c r="B556" i="13" a="1"/>
  <c r="B556" i="13" s="1"/>
  <c r="B557" i="13" a="1"/>
  <c r="B557" i="13" s="1"/>
  <c r="B558" i="13" a="1"/>
  <c r="B558" i="13" s="1"/>
  <c r="B559" i="13" a="1"/>
  <c r="B559" i="13" s="1"/>
  <c r="B560" i="13" a="1"/>
  <c r="B560" i="13" s="1"/>
  <c r="B561" i="13" a="1"/>
  <c r="B561" i="13" s="1"/>
  <c r="B562" i="13" a="1"/>
  <c r="B562" i="13" s="1"/>
  <c r="B563" i="13" a="1"/>
  <c r="B563" i="13" s="1"/>
  <c r="B564" i="13" a="1"/>
  <c r="B564" i="13" s="1"/>
  <c r="B565" i="13" a="1"/>
  <c r="B565" i="13" s="1"/>
  <c r="B566" i="13" a="1"/>
  <c r="B566" i="13" s="1"/>
  <c r="B567" i="13" a="1"/>
  <c r="B567" i="13" s="1"/>
  <c r="B568" i="13" a="1"/>
  <c r="B568" i="13" s="1"/>
  <c r="B569" i="13" a="1"/>
  <c r="B569" i="13" s="1"/>
  <c r="B570" i="13" a="1"/>
  <c r="B570" i="13" s="1"/>
  <c r="B571" i="13" a="1"/>
  <c r="B571" i="13" s="1"/>
  <c r="B572" i="13" a="1"/>
  <c r="B572" i="13" s="1"/>
  <c r="B573" i="13" a="1"/>
  <c r="B573" i="13" s="1"/>
  <c r="B574" i="13" a="1"/>
  <c r="B574" i="13" s="1"/>
  <c r="B575" i="13" a="1"/>
  <c r="B575" i="13" s="1"/>
  <c r="B576" i="13" a="1"/>
  <c r="B576" i="13" s="1"/>
  <c r="B577" i="13" a="1"/>
  <c r="B577" i="13" s="1"/>
  <c r="B578" i="13" a="1"/>
  <c r="B578" i="13" s="1"/>
  <c r="B579" i="13" a="1"/>
  <c r="B579" i="13" s="1"/>
  <c r="B580" i="13" a="1"/>
  <c r="B580" i="13" s="1"/>
  <c r="B581" i="13" a="1"/>
  <c r="B581" i="13" s="1"/>
  <c r="B582" i="13" a="1"/>
  <c r="B582" i="13" s="1"/>
  <c r="B583" i="13" a="1"/>
  <c r="B583" i="13" s="1"/>
  <c r="B584" i="13" a="1"/>
  <c r="B584" i="13" s="1"/>
  <c r="B585" i="13" a="1"/>
  <c r="B585" i="13" s="1"/>
  <c r="B586" i="13" a="1"/>
  <c r="B586" i="13" s="1"/>
  <c r="B587" i="13" a="1"/>
  <c r="B587" i="13" s="1"/>
  <c r="B588" i="13" a="1"/>
  <c r="B588" i="13" s="1"/>
  <c r="B589" i="13" a="1"/>
  <c r="B589" i="13" s="1"/>
  <c r="B590" i="13" a="1"/>
  <c r="B590" i="13" s="1"/>
  <c r="B591" i="13" a="1"/>
  <c r="B591" i="13" s="1"/>
  <c r="B592" i="13" a="1"/>
  <c r="B592" i="13" s="1"/>
  <c r="B593" i="13" a="1"/>
  <c r="B593" i="13" s="1"/>
  <c r="B594" i="13" a="1"/>
  <c r="B594" i="13" s="1"/>
  <c r="B595" i="13" a="1"/>
  <c r="B595" i="13" s="1"/>
  <c r="B596" i="13" a="1"/>
  <c r="B596" i="13" s="1"/>
  <c r="B597" i="13" a="1"/>
  <c r="B597" i="13" s="1"/>
  <c r="B598" i="13" a="1"/>
  <c r="B598" i="13" s="1"/>
  <c r="B599" i="13" a="1"/>
  <c r="B599" i="13" s="1"/>
  <c r="B600" i="13" a="1"/>
  <c r="B600" i="13" s="1"/>
  <c r="B601" i="13" a="1"/>
  <c r="B601" i="13" s="1"/>
  <c r="B602" i="13" a="1"/>
  <c r="B602" i="13" s="1"/>
  <c r="B603" i="13" a="1"/>
  <c r="B603" i="13" s="1"/>
  <c r="B604" i="13" a="1"/>
  <c r="B604" i="13" s="1"/>
  <c r="B605" i="13" a="1"/>
  <c r="B605" i="13" s="1"/>
  <c r="B606" i="13" a="1"/>
  <c r="B606" i="13"/>
  <c r="B607" i="13" a="1"/>
  <c r="B607" i="13" s="1"/>
  <c r="B608" i="13" a="1"/>
  <c r="B608" i="13" s="1"/>
  <c r="B609" i="13" a="1"/>
  <c r="B609" i="13" s="1"/>
  <c r="B610" i="13" a="1"/>
  <c r="B610" i="13" s="1"/>
  <c r="B611" i="13" a="1"/>
  <c r="B611" i="13" s="1"/>
  <c r="B612" i="13" a="1"/>
  <c r="B612" i="13" s="1"/>
  <c r="B613" i="13" a="1"/>
  <c r="B613" i="13" s="1"/>
  <c r="B614" i="13" a="1"/>
  <c r="B614" i="13" s="1"/>
  <c r="B615" i="13" a="1"/>
  <c r="B615" i="13" s="1"/>
  <c r="B616" i="13" a="1"/>
  <c r="B616" i="13" s="1"/>
  <c r="B617" i="13" a="1"/>
  <c r="B617" i="13" s="1"/>
  <c r="B618" i="13" a="1"/>
  <c r="B618" i="13" s="1"/>
  <c r="B619" i="13" a="1"/>
  <c r="B619" i="13" s="1"/>
  <c r="B620" i="13" a="1"/>
  <c r="B620" i="13" s="1"/>
  <c r="B621" i="13" a="1"/>
  <c r="B621" i="13" s="1"/>
  <c r="B622" i="13" a="1"/>
  <c r="B622" i="13" s="1"/>
  <c r="B623" i="13" a="1"/>
  <c r="B623" i="13" s="1"/>
  <c r="B624" i="13" a="1"/>
  <c r="B624" i="13" s="1"/>
  <c r="B625" i="13" a="1"/>
  <c r="B625" i="13" s="1"/>
  <c r="B626" i="13" a="1"/>
  <c r="B626" i="13" s="1"/>
  <c r="B627" i="13" a="1"/>
  <c r="B627" i="13" s="1"/>
  <c r="B628" i="13" a="1"/>
  <c r="B628" i="13" s="1"/>
  <c r="B629" i="13" a="1"/>
  <c r="B629" i="13" s="1"/>
  <c r="B630" i="13" a="1"/>
  <c r="B630" i="13" s="1"/>
  <c r="B631" i="13" a="1"/>
  <c r="B631" i="13" s="1"/>
  <c r="B632" i="13" a="1"/>
  <c r="B632" i="13" s="1"/>
  <c r="B633" i="13" a="1"/>
  <c r="B633" i="13" s="1"/>
  <c r="B634" i="13" a="1"/>
  <c r="B634" i="13" s="1"/>
  <c r="B635" i="13" a="1"/>
  <c r="B635" i="13" s="1"/>
  <c r="B636" i="13" a="1"/>
  <c r="B636" i="13" s="1"/>
  <c r="B637" i="13" a="1"/>
  <c r="B637" i="13" s="1"/>
  <c r="B638" i="13" a="1"/>
  <c r="B638" i="13" s="1"/>
  <c r="B639" i="13" a="1"/>
  <c r="B639" i="13" s="1"/>
  <c r="B640" i="13" a="1"/>
  <c r="B640" i="13" s="1"/>
  <c r="B641" i="13" a="1"/>
  <c r="B641" i="13" s="1"/>
  <c r="B642" i="13" a="1"/>
  <c r="B642" i="13" s="1"/>
  <c r="B643" i="13" a="1"/>
  <c r="B643" i="13" s="1"/>
  <c r="B644" i="13" a="1"/>
  <c r="B644" i="13" s="1"/>
  <c r="B645" i="13" a="1"/>
  <c r="B645" i="13" s="1"/>
  <c r="B6" i="13" a="1"/>
  <c r="B6" i="13" s="1"/>
  <c r="D6" i="13" a="1"/>
  <c r="D6" i="13" s="1"/>
  <c r="D7" i="13" a="1"/>
  <c r="D7" i="13" s="1"/>
  <c r="D8" i="13" a="1"/>
  <c r="D8" i="13" s="1"/>
  <c r="D9" i="13" a="1"/>
  <c r="D9" i="13" s="1"/>
  <c r="D10" i="13" a="1"/>
  <c r="D10" i="13" s="1"/>
  <c r="D11" i="13" a="1"/>
  <c r="D11" i="13" s="1"/>
  <c r="D12" i="13" a="1"/>
  <c r="D12" i="13" s="1"/>
  <c r="D13" i="13" a="1"/>
  <c r="D13" i="13" s="1"/>
  <c r="D14" i="13" a="1"/>
  <c r="D14" i="13" s="1"/>
  <c r="D15" i="13" a="1"/>
  <c r="D15" i="13" s="1"/>
  <c r="D16" i="13" a="1"/>
  <c r="D16" i="13" s="1"/>
  <c r="D17" i="13" a="1"/>
  <c r="D17" i="13" s="1"/>
  <c r="D18" i="13" a="1"/>
  <c r="D18" i="13" s="1"/>
  <c r="D19" i="13" a="1"/>
  <c r="D19" i="13" s="1"/>
  <c r="D20" i="13" a="1"/>
  <c r="D20" i="13" s="1"/>
  <c r="D21" i="13" a="1"/>
  <c r="D21" i="13" s="1"/>
  <c r="D22" i="13" a="1"/>
  <c r="D22" i="13" s="1"/>
  <c r="D23" i="13" a="1"/>
  <c r="D23" i="13" s="1"/>
  <c r="D24" i="13" a="1"/>
  <c r="D24" i="13" s="1"/>
  <c r="D25" i="13" a="1"/>
  <c r="D25" i="13" s="1"/>
  <c r="D26" i="13" a="1"/>
  <c r="D26" i="13" s="1"/>
  <c r="D27" i="13" a="1"/>
  <c r="D27" i="13" s="1"/>
  <c r="D28" i="13" a="1"/>
  <c r="D28" i="13" s="1"/>
  <c r="D29" i="13" a="1"/>
  <c r="D29" i="13" s="1"/>
  <c r="D30" i="13" a="1"/>
  <c r="D30" i="13" s="1"/>
  <c r="D31" i="13" a="1"/>
  <c r="D31" i="13" s="1"/>
  <c r="D32" i="13" a="1"/>
  <c r="D32" i="13" s="1"/>
  <c r="D33" i="13" a="1"/>
  <c r="D33" i="13" s="1"/>
  <c r="D34" i="13" a="1"/>
  <c r="D34" i="13" s="1"/>
  <c r="D35" i="13" a="1"/>
  <c r="D35" i="13" s="1"/>
  <c r="D36" i="13" a="1"/>
  <c r="D36" i="13" s="1"/>
  <c r="D37" i="13" a="1"/>
  <c r="D37" i="13"/>
  <c r="D38" i="13" a="1"/>
  <c r="D38" i="13" s="1"/>
  <c r="D39" i="13" a="1"/>
  <c r="D39" i="13" s="1"/>
  <c r="D40" i="13" a="1"/>
  <c r="D40" i="13" s="1"/>
  <c r="D41" i="13" a="1"/>
  <c r="D41" i="13" s="1"/>
  <c r="D42" i="13" a="1"/>
  <c r="D42" i="13" s="1"/>
  <c r="D43" i="13" a="1"/>
  <c r="D43" i="13" s="1"/>
  <c r="D44" i="13" a="1"/>
  <c r="D44" i="13" s="1"/>
  <c r="D45" i="13" a="1"/>
  <c r="D45" i="13" s="1"/>
  <c r="D46" i="13" a="1"/>
  <c r="D46" i="13" s="1"/>
  <c r="D47" i="13" a="1"/>
  <c r="D47" i="13" s="1"/>
  <c r="D48" i="13" a="1"/>
  <c r="D48" i="13" s="1"/>
  <c r="D49" i="13" a="1"/>
  <c r="D49" i="13" s="1"/>
  <c r="D50" i="13" a="1"/>
  <c r="D50" i="13" s="1"/>
  <c r="D51" i="13" a="1"/>
  <c r="D51" i="13" s="1"/>
  <c r="D52" i="13" a="1"/>
  <c r="D52" i="13" s="1"/>
  <c r="D53" i="13" a="1"/>
  <c r="D53" i="13" s="1"/>
  <c r="D54" i="13" a="1"/>
  <c r="D54" i="13" s="1"/>
  <c r="D55" i="13" a="1"/>
  <c r="D55" i="13" s="1"/>
  <c r="D56" i="13" a="1"/>
  <c r="D56" i="13" s="1"/>
  <c r="D57" i="13" a="1"/>
  <c r="D57" i="13" s="1"/>
  <c r="D58" i="13" a="1"/>
  <c r="D58" i="13" s="1"/>
  <c r="D59" i="13" a="1"/>
  <c r="D59" i="13" s="1"/>
  <c r="D60" i="13" a="1"/>
  <c r="D60" i="13" s="1"/>
  <c r="D61" i="13" a="1"/>
  <c r="D61" i="13" s="1"/>
  <c r="D62" i="13" a="1"/>
  <c r="D62" i="13" s="1"/>
  <c r="D63" i="13" a="1"/>
  <c r="D63" i="13" s="1"/>
  <c r="D64" i="13" a="1"/>
  <c r="D64" i="13" s="1"/>
  <c r="D65" i="13" a="1"/>
  <c r="D65" i="13" s="1"/>
  <c r="D66" i="13" a="1"/>
  <c r="D66" i="13" s="1"/>
  <c r="D67" i="13" a="1"/>
  <c r="D67" i="13" s="1"/>
  <c r="D68" i="13" a="1"/>
  <c r="D68" i="13" s="1"/>
  <c r="D69" i="13" a="1"/>
  <c r="D69" i="13" s="1"/>
  <c r="D70" i="13" a="1"/>
  <c r="D70" i="13" s="1"/>
  <c r="D71" i="13" a="1"/>
  <c r="D71" i="13" s="1"/>
  <c r="D72" i="13" a="1"/>
  <c r="D72" i="13" s="1"/>
  <c r="D73" i="13" a="1"/>
  <c r="D73" i="13" s="1"/>
  <c r="D74" i="13" a="1"/>
  <c r="D74" i="13" s="1"/>
  <c r="D75" i="13" a="1"/>
  <c r="D75" i="13" s="1"/>
  <c r="D76" i="13" a="1"/>
  <c r="D76" i="13" s="1"/>
  <c r="D77" i="13" a="1"/>
  <c r="D77" i="13" s="1"/>
  <c r="D78" i="13" a="1"/>
  <c r="D78" i="13" s="1"/>
  <c r="D79" i="13" a="1"/>
  <c r="D79" i="13" s="1"/>
  <c r="D80" i="13" a="1"/>
  <c r="D80" i="13" s="1"/>
  <c r="D81" i="13" a="1"/>
  <c r="D81" i="13"/>
  <c r="D82" i="13" a="1"/>
  <c r="D82" i="13" s="1"/>
  <c r="D83" i="13" a="1"/>
  <c r="D83" i="13" s="1"/>
  <c r="D84" i="13" a="1"/>
  <c r="D84" i="13" s="1"/>
  <c r="D85" i="13" a="1"/>
  <c r="D85" i="13" s="1"/>
  <c r="D86" i="13" a="1"/>
  <c r="D86" i="13" s="1"/>
  <c r="D87" i="13" a="1"/>
  <c r="D87" i="13" s="1"/>
  <c r="D88" i="13" a="1"/>
  <c r="D88" i="13" s="1"/>
  <c r="D89" i="13" a="1"/>
  <c r="D89" i="13" s="1"/>
  <c r="D90" i="13" a="1"/>
  <c r="D90" i="13" s="1"/>
  <c r="D91" i="13" a="1"/>
  <c r="D91" i="13" s="1"/>
  <c r="D92" i="13" a="1"/>
  <c r="D92" i="13" s="1"/>
  <c r="D93" i="13" a="1"/>
  <c r="D93" i="13" s="1"/>
  <c r="D94" i="13" a="1"/>
  <c r="D94" i="13" s="1"/>
  <c r="D95" i="13" a="1"/>
  <c r="D95" i="13" s="1"/>
  <c r="D96" i="13" a="1"/>
  <c r="D96" i="13" s="1"/>
  <c r="D97" i="13" a="1"/>
  <c r="D97" i="13" s="1"/>
  <c r="D98" i="13" a="1"/>
  <c r="D98" i="13" s="1"/>
  <c r="D99" i="13" a="1"/>
  <c r="D99" i="13" s="1"/>
  <c r="D100" i="13" a="1"/>
  <c r="D100" i="13" s="1"/>
  <c r="D101" i="13" a="1"/>
  <c r="D101" i="13" s="1"/>
  <c r="D102" i="13" a="1"/>
  <c r="D102" i="13" s="1"/>
  <c r="D103" i="13" a="1"/>
  <c r="D103" i="13" s="1"/>
  <c r="D104" i="13" a="1"/>
  <c r="D104" i="13" s="1"/>
  <c r="D105" i="13" a="1"/>
  <c r="D105" i="13" s="1"/>
  <c r="D106" i="13" a="1"/>
  <c r="D106" i="13" s="1"/>
  <c r="D107" i="13" a="1"/>
  <c r="D107" i="13" s="1"/>
  <c r="D108" i="13" a="1"/>
  <c r="D108" i="13" s="1"/>
  <c r="D109" i="13" a="1"/>
  <c r="D109" i="13"/>
  <c r="D110" i="13" a="1"/>
  <c r="D110" i="13" s="1"/>
  <c r="D111" i="13" a="1"/>
  <c r="D111" i="13" s="1"/>
  <c r="D112" i="13" a="1"/>
  <c r="D112" i="13" s="1"/>
  <c r="D113" i="13" a="1"/>
  <c r="D113" i="13"/>
  <c r="D114" i="13" a="1"/>
  <c r="D114" i="13" s="1"/>
  <c r="D115" i="13" a="1"/>
  <c r="D115" i="13" s="1"/>
  <c r="D116" i="13" a="1"/>
  <c r="D116" i="13" s="1"/>
  <c r="D117" i="13" a="1"/>
  <c r="D117" i="13" s="1"/>
  <c r="D118" i="13" a="1"/>
  <c r="D118" i="13" s="1"/>
  <c r="D119" i="13" a="1"/>
  <c r="D119" i="13" s="1"/>
  <c r="D120" i="13" a="1"/>
  <c r="D120" i="13" s="1"/>
  <c r="D121" i="13" a="1"/>
  <c r="D121" i="13" s="1"/>
  <c r="D122" i="13" a="1"/>
  <c r="D122" i="13" s="1"/>
  <c r="D123" i="13" a="1"/>
  <c r="D123" i="13" s="1"/>
  <c r="D124" i="13" a="1"/>
  <c r="D124" i="13" s="1"/>
  <c r="D125" i="13" a="1"/>
  <c r="D125" i="13" s="1"/>
  <c r="D126" i="13" a="1"/>
  <c r="D126" i="13" s="1"/>
  <c r="D127" i="13" a="1"/>
  <c r="D127" i="13" s="1"/>
  <c r="D128" i="13" a="1"/>
  <c r="D128" i="13" s="1"/>
  <c r="D129" i="13" a="1"/>
  <c r="D129" i="13" s="1"/>
  <c r="D130" i="13" a="1"/>
  <c r="D130" i="13" s="1"/>
  <c r="D131" i="13" a="1"/>
  <c r="D131" i="13" s="1"/>
  <c r="D132" i="13" a="1"/>
  <c r="D132" i="13" s="1"/>
  <c r="D133" i="13" a="1"/>
  <c r="D133" i="13"/>
  <c r="D134" i="13" a="1"/>
  <c r="D134" i="13" s="1"/>
  <c r="D135" i="13" a="1"/>
  <c r="D135" i="13" s="1"/>
  <c r="D136" i="13" a="1"/>
  <c r="D136" i="13" s="1"/>
  <c r="D137" i="13" a="1"/>
  <c r="D137" i="13" s="1"/>
  <c r="D138" i="13" a="1"/>
  <c r="D138" i="13" s="1"/>
  <c r="D139" i="13" a="1"/>
  <c r="D139" i="13" s="1"/>
  <c r="D140" i="13" a="1"/>
  <c r="D140" i="13" s="1"/>
  <c r="D141" i="13" a="1"/>
  <c r="D141" i="13" s="1"/>
  <c r="D142" i="13" a="1"/>
  <c r="D142" i="13" s="1"/>
  <c r="D143" i="13" a="1"/>
  <c r="D143" i="13" s="1"/>
  <c r="D144" i="13" a="1"/>
  <c r="D144" i="13" s="1"/>
  <c r="D145" i="13" a="1"/>
  <c r="D145" i="13"/>
  <c r="D146" i="13" a="1"/>
  <c r="D146" i="13" s="1"/>
  <c r="D147" i="13" a="1"/>
  <c r="D147" i="13" s="1"/>
  <c r="D148" i="13" a="1"/>
  <c r="D148" i="13" s="1"/>
  <c r="D149" i="13" a="1"/>
  <c r="D149" i="13" s="1"/>
  <c r="D150" i="13" a="1"/>
  <c r="D150" i="13" s="1"/>
  <c r="D151" i="13" a="1"/>
  <c r="D151" i="13" s="1"/>
  <c r="D152" i="13" a="1"/>
  <c r="D152" i="13" s="1"/>
  <c r="D153" i="13" a="1"/>
  <c r="D153" i="13" s="1"/>
  <c r="D154" i="13" a="1"/>
  <c r="D154" i="13" s="1"/>
  <c r="D155" i="13" a="1"/>
  <c r="D155" i="13" s="1"/>
  <c r="D156" i="13" a="1"/>
  <c r="D156" i="13" s="1"/>
  <c r="D157" i="13" a="1"/>
  <c r="D157" i="13" s="1"/>
  <c r="D158" i="13" a="1"/>
  <c r="D158" i="13" s="1"/>
  <c r="D159" i="13" a="1"/>
  <c r="D159" i="13" s="1"/>
  <c r="D160" i="13" a="1"/>
  <c r="D160" i="13" s="1"/>
  <c r="D161" i="13" a="1"/>
  <c r="D161" i="13" s="1"/>
  <c r="D162" i="13" a="1"/>
  <c r="D162" i="13" s="1"/>
  <c r="D163" i="13" a="1"/>
  <c r="D163" i="13" s="1"/>
  <c r="D164" i="13" a="1"/>
  <c r="D164" i="13" s="1"/>
  <c r="D165" i="13" a="1"/>
  <c r="D165" i="13"/>
  <c r="D166" i="13" a="1"/>
  <c r="D166" i="13" s="1"/>
  <c r="D167" i="13" a="1"/>
  <c r="D167" i="13" s="1"/>
  <c r="D168" i="13" a="1"/>
  <c r="D168" i="13" s="1"/>
  <c r="D169" i="13" a="1"/>
  <c r="D169" i="13" s="1"/>
  <c r="D170" i="13" a="1"/>
  <c r="D170" i="13" s="1"/>
  <c r="D171" i="13" a="1"/>
  <c r="D171" i="13" s="1"/>
  <c r="D172" i="13" a="1"/>
  <c r="D172" i="13" s="1"/>
  <c r="D173" i="13" a="1"/>
  <c r="D173" i="13"/>
  <c r="D174" i="13" a="1"/>
  <c r="D174" i="13" s="1"/>
  <c r="D175" i="13" a="1"/>
  <c r="D175" i="13" s="1"/>
  <c r="D176" i="13" a="1"/>
  <c r="D176" i="13" s="1"/>
  <c r="D177" i="13" a="1"/>
  <c r="D177" i="13" s="1"/>
  <c r="D178" i="13" a="1"/>
  <c r="D178" i="13" s="1"/>
  <c r="D179" i="13" a="1"/>
  <c r="D179" i="13" s="1"/>
  <c r="D180" i="13" a="1"/>
  <c r="D180" i="13" s="1"/>
  <c r="D181" i="13" a="1"/>
  <c r="D181" i="13" s="1"/>
  <c r="D182" i="13" a="1"/>
  <c r="D182" i="13" s="1"/>
  <c r="D183" i="13" a="1"/>
  <c r="D183" i="13" s="1"/>
  <c r="D184" i="13" a="1"/>
  <c r="D184" i="13" s="1"/>
  <c r="D185" i="13" a="1"/>
  <c r="D185" i="13" s="1"/>
  <c r="D186" i="13" a="1"/>
  <c r="D186" i="13" s="1"/>
  <c r="D187" i="13" a="1"/>
  <c r="D187" i="13" s="1"/>
  <c r="D188" i="13" a="1"/>
  <c r="D188" i="13" s="1"/>
  <c r="D189" i="13" a="1"/>
  <c r="D189" i="13" s="1"/>
  <c r="D190" i="13" a="1"/>
  <c r="D190" i="13" s="1"/>
  <c r="D191" i="13" a="1"/>
  <c r="D191" i="13" s="1"/>
  <c r="D192" i="13" a="1"/>
  <c r="D192" i="13" s="1"/>
  <c r="D193" i="13" a="1"/>
  <c r="D193" i="13" s="1"/>
  <c r="D194" i="13" a="1"/>
  <c r="D194" i="13" s="1"/>
  <c r="D195" i="13" a="1"/>
  <c r="D195" i="13" s="1"/>
  <c r="D196" i="13" a="1"/>
  <c r="D196" i="13" s="1"/>
  <c r="D197" i="13" a="1"/>
  <c r="D197" i="13" s="1"/>
  <c r="D198" i="13" a="1"/>
  <c r="D198" i="13" s="1"/>
  <c r="D199" i="13" a="1"/>
  <c r="D199" i="13" s="1"/>
  <c r="D200" i="13" a="1"/>
  <c r="D200" i="13" s="1"/>
  <c r="D201" i="13" a="1"/>
  <c r="D201" i="13" s="1"/>
  <c r="D202" i="13" a="1"/>
  <c r="D202" i="13" s="1"/>
  <c r="D203" i="13" a="1"/>
  <c r="D203" i="13" s="1"/>
  <c r="D204" i="13" a="1"/>
  <c r="D204" i="13" s="1"/>
  <c r="D205" i="13" a="1"/>
  <c r="D205" i="13" s="1"/>
  <c r="D206" i="13" a="1"/>
  <c r="D206" i="13" s="1"/>
  <c r="D207" i="13" a="1"/>
  <c r="D207" i="13" s="1"/>
  <c r="D208" i="13" a="1"/>
  <c r="D208" i="13" s="1"/>
  <c r="D209" i="13" a="1"/>
  <c r="D209" i="13"/>
  <c r="D210" i="13" a="1"/>
  <c r="D210" i="13" s="1"/>
  <c r="D211" i="13" a="1"/>
  <c r="D211" i="13" s="1"/>
  <c r="D212" i="13" a="1"/>
  <c r="D212" i="13" s="1"/>
  <c r="D213" i="13" a="1"/>
  <c r="D213" i="13" s="1"/>
  <c r="D214" i="13" a="1"/>
  <c r="D214" i="13" s="1"/>
  <c r="D215" i="13" a="1"/>
  <c r="D215" i="13" s="1"/>
  <c r="D216" i="13" a="1"/>
  <c r="D216" i="13" s="1"/>
  <c r="D217" i="13" a="1"/>
  <c r="D217" i="13" s="1"/>
  <c r="D218" i="13" a="1"/>
  <c r="D218" i="13" s="1"/>
  <c r="D219" i="13" a="1"/>
  <c r="D219" i="13" s="1"/>
  <c r="D220" i="13" a="1"/>
  <c r="D220" i="13" s="1"/>
  <c r="D221" i="13" a="1"/>
  <c r="D221" i="13" s="1"/>
  <c r="D222" i="13" a="1"/>
  <c r="D222" i="13" s="1"/>
  <c r="D223" i="13" a="1"/>
  <c r="D223" i="13" s="1"/>
  <c r="D224" i="13" a="1"/>
  <c r="D224" i="13" s="1"/>
  <c r="D225" i="13" a="1"/>
  <c r="D225" i="13" s="1"/>
  <c r="D226" i="13" a="1"/>
  <c r="D226" i="13" s="1"/>
  <c r="D227" i="13" a="1"/>
  <c r="D227" i="13" s="1"/>
  <c r="D228" i="13" a="1"/>
  <c r="D228" i="13" s="1"/>
  <c r="D229" i="13" a="1"/>
  <c r="D229" i="13" s="1"/>
  <c r="D230" i="13" a="1"/>
  <c r="D230" i="13" s="1"/>
  <c r="D231" i="13" a="1"/>
  <c r="D231" i="13" s="1"/>
  <c r="D232" i="13" a="1"/>
  <c r="D232" i="13" s="1"/>
  <c r="D233" i="13" a="1"/>
  <c r="D233" i="13" s="1"/>
  <c r="D234" i="13" a="1"/>
  <c r="D234" i="13" s="1"/>
  <c r="D235" i="13" a="1"/>
  <c r="D235" i="13" s="1"/>
  <c r="D236" i="13" a="1"/>
  <c r="D236" i="13" s="1"/>
  <c r="D237" i="13" a="1"/>
  <c r="D237" i="13"/>
  <c r="D238" i="13" a="1"/>
  <c r="D238" i="13" s="1"/>
  <c r="D239" i="13" a="1"/>
  <c r="D239" i="13" s="1"/>
  <c r="D240" i="13" a="1"/>
  <c r="D240" i="13" s="1"/>
  <c r="D241" i="13" a="1"/>
  <c r="D241" i="13" s="1"/>
  <c r="D242" i="13" a="1"/>
  <c r="D242" i="13" s="1"/>
  <c r="D243" i="13" a="1"/>
  <c r="D243" i="13" s="1"/>
  <c r="D244" i="13" a="1"/>
  <c r="D244" i="13" s="1"/>
  <c r="D245" i="13" a="1"/>
  <c r="D245" i="13" s="1"/>
  <c r="D246" i="13" a="1"/>
  <c r="D246" i="13" s="1"/>
  <c r="D247" i="13" a="1"/>
  <c r="D247" i="13" s="1"/>
  <c r="D248" i="13" a="1"/>
  <c r="D248" i="13" s="1"/>
  <c r="D249" i="13" a="1"/>
  <c r="D249" i="13" s="1"/>
  <c r="D250" i="13" a="1"/>
  <c r="D250" i="13" s="1"/>
  <c r="D251" i="13" a="1"/>
  <c r="D251" i="13" s="1"/>
  <c r="D252" i="13" a="1"/>
  <c r="D252" i="13" s="1"/>
  <c r="D253" i="13" a="1"/>
  <c r="D253" i="13" s="1"/>
  <c r="D254" i="13" a="1"/>
  <c r="D254" i="13" s="1"/>
  <c r="D255" i="13" a="1"/>
  <c r="D255" i="13" s="1"/>
  <c r="D256" i="13" a="1"/>
  <c r="D256" i="13" s="1"/>
  <c r="D257" i="13" a="1"/>
  <c r="D257" i="13" s="1"/>
  <c r="D258" i="13" a="1"/>
  <c r="D258" i="13" s="1"/>
  <c r="D259" i="13" a="1"/>
  <c r="D259" i="13" s="1"/>
  <c r="D260" i="13" a="1"/>
  <c r="D260" i="13" s="1"/>
  <c r="D261" i="13" a="1"/>
  <c r="D261" i="13" s="1"/>
  <c r="D262" i="13" a="1"/>
  <c r="D262" i="13" s="1"/>
  <c r="D263" i="13" a="1"/>
  <c r="D263" i="13" s="1"/>
  <c r="D264" i="13" a="1"/>
  <c r="D264" i="13" s="1"/>
  <c r="D265" i="13" a="1"/>
  <c r="D265" i="13"/>
  <c r="D266" i="13" a="1"/>
  <c r="D266" i="13" s="1"/>
  <c r="D267" i="13" a="1"/>
  <c r="D267" i="13" s="1"/>
  <c r="D268" i="13" a="1"/>
  <c r="D268" i="13" s="1"/>
  <c r="D269" i="13" a="1"/>
  <c r="D269" i="13" s="1"/>
  <c r="D270" i="13" a="1"/>
  <c r="D270" i="13" s="1"/>
  <c r="D271" i="13" a="1"/>
  <c r="D271" i="13" s="1"/>
  <c r="D272" i="13" a="1"/>
  <c r="D272" i="13" s="1"/>
  <c r="D273" i="13" a="1"/>
  <c r="D273" i="13"/>
  <c r="D274" i="13" a="1"/>
  <c r="D274" i="13" s="1"/>
  <c r="D275" i="13" a="1"/>
  <c r="D275" i="13" s="1"/>
  <c r="D276" i="13" a="1"/>
  <c r="D276" i="13" s="1"/>
  <c r="D277" i="13" a="1"/>
  <c r="D277" i="13" s="1"/>
  <c r="D278" i="13" a="1"/>
  <c r="D278" i="13" s="1"/>
  <c r="D279" i="13" a="1"/>
  <c r="D279" i="13" s="1"/>
  <c r="D280" i="13" a="1"/>
  <c r="D280" i="13" s="1"/>
  <c r="D281" i="13" a="1"/>
  <c r="D281" i="13" s="1"/>
  <c r="D282" i="13" a="1"/>
  <c r="D282" i="13" s="1"/>
  <c r="D283" i="13" a="1"/>
  <c r="D283" i="13" s="1"/>
  <c r="D284" i="13" a="1"/>
  <c r="D284" i="13" s="1"/>
  <c r="D285" i="13" a="1"/>
  <c r="D285" i="13" s="1"/>
  <c r="D286" i="13" a="1"/>
  <c r="D286" i="13" s="1"/>
  <c r="D287" i="13" a="1"/>
  <c r="D287" i="13" s="1"/>
  <c r="D288" i="13" a="1"/>
  <c r="D288" i="13" s="1"/>
  <c r="D289" i="13" a="1"/>
  <c r="D289" i="13" s="1"/>
  <c r="D290" i="13" a="1"/>
  <c r="D290" i="13" s="1"/>
  <c r="D291" i="13" a="1"/>
  <c r="D291" i="13" s="1"/>
  <c r="D292" i="13" a="1"/>
  <c r="D292" i="13" s="1"/>
  <c r="D293" i="13" a="1"/>
  <c r="D293" i="13"/>
  <c r="D294" i="13" a="1"/>
  <c r="D294" i="13" s="1"/>
  <c r="D295" i="13" a="1"/>
  <c r="D295" i="13" s="1"/>
  <c r="D296" i="13" a="1"/>
  <c r="D296" i="13" s="1"/>
  <c r="D297" i="13" a="1"/>
  <c r="D297" i="13" s="1"/>
  <c r="D298" i="13" a="1"/>
  <c r="D298" i="13" s="1"/>
  <c r="D299" i="13" a="1"/>
  <c r="D299" i="13" s="1"/>
  <c r="D300" i="13" a="1"/>
  <c r="D300" i="13" s="1"/>
  <c r="D301" i="13" a="1"/>
  <c r="D301" i="13"/>
  <c r="D302" i="13" a="1"/>
  <c r="D302" i="13" s="1"/>
  <c r="D303" i="13" a="1"/>
  <c r="D303" i="13" s="1"/>
  <c r="D304" i="13" a="1"/>
  <c r="D304" i="13" s="1"/>
  <c r="D305" i="13" a="1"/>
  <c r="D305" i="13" s="1"/>
  <c r="D306" i="13" a="1"/>
  <c r="D306" i="13" s="1"/>
  <c r="D307" i="13" a="1"/>
  <c r="D307" i="13" s="1"/>
  <c r="D308" i="13" a="1"/>
  <c r="D308" i="13" s="1"/>
  <c r="D309" i="13" a="1"/>
  <c r="D309" i="13" s="1"/>
  <c r="D310" i="13" a="1"/>
  <c r="D310" i="13" s="1"/>
  <c r="D311" i="13" a="1"/>
  <c r="D311" i="13" s="1"/>
  <c r="D312" i="13" a="1"/>
  <c r="D312" i="13" s="1"/>
  <c r="D313" i="13" a="1"/>
  <c r="D313" i="13" s="1"/>
  <c r="D314" i="13" a="1"/>
  <c r="D314" i="13" s="1"/>
  <c r="D315" i="13" a="1"/>
  <c r="D315" i="13" s="1"/>
  <c r="D316" i="13" a="1"/>
  <c r="D316" i="13" s="1"/>
  <c r="D317" i="13" a="1"/>
  <c r="D317" i="13" s="1"/>
  <c r="D318" i="13" a="1"/>
  <c r="D318" i="13" s="1"/>
  <c r="D319" i="13" a="1"/>
  <c r="D319" i="13" s="1"/>
  <c r="D320" i="13" a="1"/>
  <c r="D320" i="13" s="1"/>
  <c r="D321" i="13" a="1"/>
  <c r="D321" i="13" s="1"/>
  <c r="D322" i="13" a="1"/>
  <c r="D322" i="13" s="1"/>
  <c r="D323" i="13" a="1"/>
  <c r="D323" i="13" s="1"/>
  <c r="D324" i="13" a="1"/>
  <c r="D324" i="13" s="1"/>
  <c r="D325" i="13" a="1"/>
  <c r="D325" i="13" s="1"/>
  <c r="D326" i="13" a="1"/>
  <c r="D326" i="13" s="1"/>
  <c r="D327" i="13" a="1"/>
  <c r="D327" i="13" s="1"/>
  <c r="D328" i="13" a="1"/>
  <c r="D328" i="13" s="1"/>
  <c r="D329" i="13" a="1"/>
  <c r="D329" i="13" s="1"/>
  <c r="D330" i="13" a="1"/>
  <c r="D330" i="13" s="1"/>
  <c r="D331" i="13" a="1"/>
  <c r="D331" i="13" s="1"/>
  <c r="D332" i="13" a="1"/>
  <c r="D332" i="13" s="1"/>
  <c r="D333" i="13" a="1"/>
  <c r="D333" i="13" s="1"/>
  <c r="D334" i="13" a="1"/>
  <c r="D334" i="13" s="1"/>
  <c r="D335" i="13" a="1"/>
  <c r="D335" i="13" s="1"/>
  <c r="D336" i="13" a="1"/>
  <c r="D336" i="13" s="1"/>
  <c r="D337" i="13" a="1"/>
  <c r="D337" i="13"/>
  <c r="D338" i="13" a="1"/>
  <c r="D338" i="13" s="1"/>
  <c r="D339" i="13" a="1"/>
  <c r="D339" i="13" s="1"/>
  <c r="D340" i="13" a="1"/>
  <c r="D340" i="13" s="1"/>
  <c r="D341" i="13" a="1"/>
  <c r="D341" i="13" s="1"/>
  <c r="D342" i="13" a="1"/>
  <c r="D342" i="13" s="1"/>
  <c r="D343" i="13" a="1"/>
  <c r="D343" i="13" s="1"/>
  <c r="D344" i="13" a="1"/>
  <c r="D344" i="13" s="1"/>
  <c r="D345" i="13" a="1"/>
  <c r="D345" i="13" s="1"/>
  <c r="D346" i="13" a="1"/>
  <c r="D346" i="13" s="1"/>
  <c r="D347" i="13" a="1"/>
  <c r="D347" i="13" s="1"/>
  <c r="D348" i="13" a="1"/>
  <c r="D348" i="13" s="1"/>
  <c r="D349" i="13" a="1"/>
  <c r="D349" i="13"/>
  <c r="D350" i="13" a="1"/>
  <c r="D350" i="13" s="1"/>
  <c r="D351" i="13" a="1"/>
  <c r="D351" i="13" s="1"/>
  <c r="D352" i="13" a="1"/>
  <c r="D352" i="13" s="1"/>
  <c r="D353" i="13" a="1"/>
  <c r="D353" i="13"/>
  <c r="D354" i="13" a="1"/>
  <c r="D354" i="13" s="1"/>
  <c r="D355" i="13" a="1"/>
  <c r="D355" i="13" s="1"/>
  <c r="D356" i="13" a="1"/>
  <c r="D356" i="13" s="1"/>
  <c r="D357" i="13" a="1"/>
  <c r="D357" i="13"/>
  <c r="D358" i="13" a="1"/>
  <c r="D358" i="13" s="1"/>
  <c r="D359" i="13" a="1"/>
  <c r="D359" i="13" s="1"/>
  <c r="D360" i="13" a="1"/>
  <c r="D360" i="13"/>
  <c r="D361" i="13" a="1"/>
  <c r="D361" i="13" s="1"/>
  <c r="D362" i="13" a="1"/>
  <c r="D362" i="13" s="1"/>
  <c r="D363" i="13" a="1"/>
  <c r="D363" i="13" s="1"/>
  <c r="D364" i="13" a="1"/>
  <c r="D364" i="13" s="1"/>
  <c r="D365" i="13" a="1"/>
  <c r="D365" i="13" s="1"/>
  <c r="D366" i="13" a="1"/>
  <c r="D366" i="13" s="1"/>
  <c r="D367" i="13" a="1"/>
  <c r="D367" i="13" s="1"/>
  <c r="D368" i="13" a="1"/>
  <c r="D368" i="13" s="1"/>
  <c r="D369" i="13" a="1"/>
  <c r="D369" i="13"/>
  <c r="D370" i="13" a="1"/>
  <c r="D370" i="13" s="1"/>
  <c r="D371" i="13" a="1"/>
  <c r="D371" i="13" s="1"/>
  <c r="D372" i="13" a="1"/>
  <c r="D372" i="13" s="1"/>
  <c r="D373" i="13" a="1"/>
  <c r="D373" i="13"/>
  <c r="D374" i="13" a="1"/>
  <c r="D374" i="13" s="1"/>
  <c r="D375" i="13" a="1"/>
  <c r="D375" i="13" s="1"/>
  <c r="D376" i="13" a="1"/>
  <c r="D376" i="13" s="1"/>
  <c r="D377" i="13" a="1"/>
  <c r="D377" i="13"/>
  <c r="D378" i="13" a="1"/>
  <c r="D378" i="13" s="1"/>
  <c r="D379" i="13" a="1"/>
  <c r="D379" i="13" s="1"/>
  <c r="D380" i="13" a="1"/>
  <c r="D380" i="13" s="1"/>
  <c r="D381" i="13" a="1"/>
  <c r="D381" i="13" s="1"/>
  <c r="D382" i="13" a="1"/>
  <c r="D382" i="13" s="1"/>
  <c r="D383" i="13" a="1"/>
  <c r="D383" i="13" s="1"/>
  <c r="D384" i="13" a="1"/>
  <c r="D384" i="13" s="1"/>
  <c r="D385" i="13" a="1"/>
  <c r="D385" i="13" s="1"/>
  <c r="D386" i="13" a="1"/>
  <c r="D386" i="13" s="1"/>
  <c r="D387" i="13" a="1"/>
  <c r="D387" i="13" s="1"/>
  <c r="D388" i="13" a="1"/>
  <c r="D388" i="13" s="1"/>
  <c r="D389" i="13" a="1"/>
  <c r="D389" i="13" s="1"/>
  <c r="D390" i="13" a="1"/>
  <c r="D390" i="13" s="1"/>
  <c r="D391" i="13" a="1"/>
  <c r="D391" i="13" s="1"/>
  <c r="D392" i="13" a="1"/>
  <c r="D392" i="13" s="1"/>
  <c r="D393" i="13" a="1"/>
  <c r="D393" i="13" s="1"/>
  <c r="D394" i="13" a="1"/>
  <c r="D394" i="13" s="1"/>
  <c r="D395" i="13" a="1"/>
  <c r="D395" i="13" s="1"/>
  <c r="D396" i="13" a="1"/>
  <c r="D396" i="13" s="1"/>
  <c r="D397" i="13" a="1"/>
  <c r="D397" i="13" s="1"/>
  <c r="D398" i="13" a="1"/>
  <c r="D398" i="13" s="1"/>
  <c r="D399" i="13" a="1"/>
  <c r="D399" i="13" s="1"/>
  <c r="D400" i="13" a="1"/>
  <c r="D400" i="13" s="1"/>
  <c r="D401" i="13" a="1"/>
  <c r="D401" i="13" s="1"/>
  <c r="D402" i="13" a="1"/>
  <c r="D402" i="13" s="1"/>
  <c r="D403" i="13" a="1"/>
  <c r="D403" i="13" s="1"/>
  <c r="D404" i="13" a="1"/>
  <c r="D404" i="13" s="1"/>
  <c r="D405" i="13" a="1"/>
  <c r="D405" i="13" s="1"/>
  <c r="D406" i="13" a="1"/>
  <c r="D406" i="13" s="1"/>
  <c r="D407" i="13" a="1"/>
  <c r="D407" i="13" s="1"/>
  <c r="D408" i="13" a="1"/>
  <c r="D408" i="13" s="1"/>
  <c r="D409" i="13" a="1"/>
  <c r="D409" i="13" s="1"/>
  <c r="D410" i="13" a="1"/>
  <c r="D410" i="13" s="1"/>
  <c r="D411" i="13" a="1"/>
  <c r="D411" i="13" s="1"/>
  <c r="D412" i="13" a="1"/>
  <c r="D412" i="13" s="1"/>
  <c r="D413" i="13" a="1"/>
  <c r="D413" i="13" s="1"/>
  <c r="D414" i="13" a="1"/>
  <c r="D414" i="13" s="1"/>
  <c r="D415" i="13" a="1"/>
  <c r="D415" i="13" s="1"/>
  <c r="D416" i="13" a="1"/>
  <c r="D416" i="13" s="1"/>
  <c r="D417" i="13" a="1"/>
  <c r="D417" i="13" s="1"/>
  <c r="D418" i="13" a="1"/>
  <c r="D418" i="13" s="1"/>
  <c r="D419" i="13" a="1"/>
  <c r="D419" i="13" s="1"/>
  <c r="D420" i="13" a="1"/>
  <c r="D420" i="13" s="1"/>
  <c r="D421" i="13" a="1"/>
  <c r="D421" i="13" s="1"/>
  <c r="D422" i="13" a="1"/>
  <c r="D422" i="13" s="1"/>
  <c r="D423" i="13" a="1"/>
  <c r="D423" i="13" s="1"/>
  <c r="D424" i="13" a="1"/>
  <c r="D424" i="13" s="1"/>
  <c r="D425" i="13" a="1"/>
  <c r="D425" i="13" s="1"/>
  <c r="D426" i="13" a="1"/>
  <c r="D426" i="13" s="1"/>
  <c r="D427" i="13" a="1"/>
  <c r="D427" i="13" s="1"/>
  <c r="D428" i="13" a="1"/>
  <c r="D428" i="13" s="1"/>
  <c r="D429" i="13" a="1"/>
  <c r="D429" i="13" s="1"/>
  <c r="D430" i="13" a="1"/>
  <c r="D430" i="13" s="1"/>
  <c r="D431" i="13" a="1"/>
  <c r="D431" i="13" s="1"/>
  <c r="D432" i="13" a="1"/>
  <c r="D432" i="13" s="1"/>
  <c r="D433" i="13" a="1"/>
  <c r="D433" i="13" s="1"/>
  <c r="D434" i="13" a="1"/>
  <c r="D434" i="13" s="1"/>
  <c r="D435" i="13" a="1"/>
  <c r="D435" i="13" s="1"/>
  <c r="D436" i="13" a="1"/>
  <c r="D436" i="13" s="1"/>
  <c r="D437" i="13" a="1"/>
  <c r="D437" i="13" s="1"/>
  <c r="D438" i="13" a="1"/>
  <c r="D438" i="13" s="1"/>
  <c r="D439" i="13" a="1"/>
  <c r="D439" i="13" s="1"/>
  <c r="D440" i="13" a="1"/>
  <c r="D440" i="13" s="1"/>
  <c r="D441" i="13" a="1"/>
  <c r="D441" i="13" s="1"/>
  <c r="D442" i="13" a="1"/>
  <c r="D442" i="13" s="1"/>
  <c r="D443" i="13" a="1"/>
  <c r="D443" i="13" s="1"/>
  <c r="D444" i="13" a="1"/>
  <c r="D444" i="13" s="1"/>
  <c r="D445" i="13" a="1"/>
  <c r="D445" i="13" s="1"/>
  <c r="D446" i="13" a="1"/>
  <c r="D446" i="13" s="1"/>
  <c r="D447" i="13" a="1"/>
  <c r="D447" i="13" s="1"/>
  <c r="D448" i="13" a="1"/>
  <c r="D448" i="13" s="1"/>
  <c r="D449" i="13" a="1"/>
  <c r="D449" i="13" s="1"/>
  <c r="D450" i="13" a="1"/>
  <c r="D450" i="13" s="1"/>
  <c r="D451" i="13" a="1"/>
  <c r="D451" i="13" s="1"/>
  <c r="D452" i="13" a="1"/>
  <c r="D452" i="13" s="1"/>
  <c r="D453" i="13" a="1"/>
  <c r="D453" i="13" s="1"/>
  <c r="D454" i="13" a="1"/>
  <c r="D454" i="13" s="1"/>
  <c r="D455" i="13" a="1"/>
  <c r="D455" i="13" s="1"/>
  <c r="D456" i="13" a="1"/>
  <c r="D456" i="13" s="1"/>
  <c r="D457" i="13" a="1"/>
  <c r="D457" i="13" s="1"/>
  <c r="D458" i="13" a="1"/>
  <c r="D458" i="13" s="1"/>
  <c r="D459" i="13" a="1"/>
  <c r="D459" i="13" s="1"/>
  <c r="D460" i="13" a="1"/>
  <c r="D460" i="13" s="1"/>
  <c r="D461" i="13" a="1"/>
  <c r="D461" i="13" s="1"/>
  <c r="D462" i="13" a="1"/>
  <c r="D462" i="13" s="1"/>
  <c r="D463" i="13" a="1"/>
  <c r="D463" i="13" s="1"/>
  <c r="D464" i="13" a="1"/>
  <c r="D464" i="13" s="1"/>
  <c r="D465" i="13" a="1"/>
  <c r="D465" i="13" s="1"/>
  <c r="D466" i="13" a="1"/>
  <c r="D466" i="13" s="1"/>
  <c r="D467" i="13" a="1"/>
  <c r="D467" i="13" s="1"/>
  <c r="D468" i="13" a="1"/>
  <c r="D468" i="13" s="1"/>
  <c r="D469" i="13" a="1"/>
  <c r="D469" i="13" s="1"/>
  <c r="D470" i="13" a="1"/>
  <c r="D470" i="13" s="1"/>
  <c r="D471" i="13" a="1"/>
  <c r="D471" i="13" s="1"/>
  <c r="D472" i="13" a="1"/>
  <c r="D472" i="13" s="1"/>
  <c r="D473" i="13" a="1"/>
  <c r="D473" i="13" s="1"/>
  <c r="D474" i="13" a="1"/>
  <c r="D474" i="13" s="1"/>
  <c r="D475" i="13" a="1"/>
  <c r="D475" i="13" s="1"/>
  <c r="D476" i="13" a="1"/>
  <c r="D476" i="13" s="1"/>
  <c r="D477" i="13" a="1"/>
  <c r="D477" i="13" s="1"/>
  <c r="D478" i="13" a="1"/>
  <c r="D478" i="13" s="1"/>
  <c r="D479" i="13" a="1"/>
  <c r="D479" i="13" s="1"/>
  <c r="D480" i="13" a="1"/>
  <c r="D480" i="13" s="1"/>
  <c r="D481" i="13" a="1"/>
  <c r="D481" i="13" s="1"/>
  <c r="D482" i="13" a="1"/>
  <c r="D482" i="13" s="1"/>
  <c r="D483" i="13" a="1"/>
  <c r="D483" i="13" s="1"/>
  <c r="D484" i="13" a="1"/>
  <c r="D484" i="13" s="1"/>
  <c r="D485" i="13" a="1"/>
  <c r="D485" i="13" s="1"/>
  <c r="D486" i="13" a="1"/>
  <c r="D486" i="13" s="1"/>
  <c r="D487" i="13" a="1"/>
  <c r="D487" i="13" s="1"/>
  <c r="D488" i="13" a="1"/>
  <c r="D488" i="13" s="1"/>
  <c r="D489" i="13" a="1"/>
  <c r="D489" i="13" s="1"/>
  <c r="D490" i="13" a="1"/>
  <c r="D490" i="13" s="1"/>
  <c r="D491" i="13" a="1"/>
  <c r="D491" i="13" s="1"/>
  <c r="D492" i="13" a="1"/>
  <c r="D492" i="13" s="1"/>
  <c r="D493" i="13" a="1"/>
  <c r="D493" i="13" s="1"/>
  <c r="D494" i="13" a="1"/>
  <c r="D494" i="13" s="1"/>
  <c r="D495" i="13" a="1"/>
  <c r="D495" i="13" s="1"/>
  <c r="D496" i="13" a="1"/>
  <c r="D496" i="13" s="1"/>
  <c r="D497" i="13" a="1"/>
  <c r="D497" i="13" s="1"/>
  <c r="D498" i="13" a="1"/>
  <c r="D498" i="13" s="1"/>
  <c r="D499" i="13" a="1"/>
  <c r="D499" i="13" s="1"/>
  <c r="D500" i="13" a="1"/>
  <c r="D500" i="13" s="1"/>
  <c r="D501" i="13" a="1"/>
  <c r="D501" i="13" s="1"/>
  <c r="D502" i="13" a="1"/>
  <c r="D502" i="13" s="1"/>
  <c r="D503" i="13" a="1"/>
  <c r="D503" i="13" s="1"/>
  <c r="D504" i="13" a="1"/>
  <c r="D504" i="13" s="1"/>
  <c r="D505" i="13" a="1"/>
  <c r="D505" i="13" s="1"/>
  <c r="D506" i="13" a="1"/>
  <c r="D506" i="13" s="1"/>
  <c r="D507" i="13" a="1"/>
  <c r="D507" i="13" s="1"/>
  <c r="D508" i="13" a="1"/>
  <c r="D508" i="13" s="1"/>
  <c r="D509" i="13" a="1"/>
  <c r="D509" i="13" s="1"/>
  <c r="D510" i="13" a="1"/>
  <c r="D510" i="13" s="1"/>
  <c r="D511" i="13" a="1"/>
  <c r="D511" i="13" s="1"/>
  <c r="D512" i="13" a="1"/>
  <c r="D512" i="13" s="1"/>
  <c r="D513" i="13" a="1"/>
  <c r="D513" i="13" s="1"/>
  <c r="D514" i="13" a="1"/>
  <c r="D514" i="13" s="1"/>
  <c r="D515" i="13" a="1"/>
  <c r="D515" i="13" s="1"/>
  <c r="D516" i="13" a="1"/>
  <c r="D516" i="13" s="1"/>
  <c r="D517" i="13" a="1"/>
  <c r="D517" i="13" s="1"/>
  <c r="D518" i="13" a="1"/>
  <c r="D518" i="13" s="1"/>
  <c r="D519" i="13" a="1"/>
  <c r="D519" i="13" s="1"/>
  <c r="D520" i="13" a="1"/>
  <c r="D520" i="13" s="1"/>
  <c r="D521" i="13" a="1"/>
  <c r="D521" i="13" s="1"/>
  <c r="D522" i="13" a="1"/>
  <c r="D522" i="13" s="1"/>
  <c r="D523" i="13" a="1"/>
  <c r="D523" i="13" s="1"/>
  <c r="D524" i="13" a="1"/>
  <c r="D524" i="13" s="1"/>
  <c r="D525" i="13" a="1"/>
  <c r="D525" i="13" s="1"/>
  <c r="D526" i="13" a="1"/>
  <c r="D526" i="13" s="1"/>
  <c r="D527" i="13" a="1"/>
  <c r="D527" i="13" s="1"/>
  <c r="D528" i="13" a="1"/>
  <c r="D528" i="13" s="1"/>
  <c r="D529" i="13" a="1"/>
  <c r="D529" i="13" s="1"/>
  <c r="D530" i="13" a="1"/>
  <c r="D530" i="13" s="1"/>
  <c r="D531" i="13" a="1"/>
  <c r="D531" i="13" s="1"/>
  <c r="D532" i="13" a="1"/>
  <c r="D532" i="13" s="1"/>
  <c r="D533" i="13" a="1"/>
  <c r="D533" i="13" s="1"/>
  <c r="D534" i="13" a="1"/>
  <c r="D534" i="13" s="1"/>
  <c r="D535" i="13" a="1"/>
  <c r="D535" i="13" s="1"/>
  <c r="D536" i="13" a="1"/>
  <c r="D536" i="13" s="1"/>
  <c r="D537" i="13" a="1"/>
  <c r="D537" i="13" s="1"/>
  <c r="D538" i="13" a="1"/>
  <c r="D538" i="13" s="1"/>
  <c r="D539" i="13" a="1"/>
  <c r="D539" i="13" s="1"/>
  <c r="D540" i="13" a="1"/>
  <c r="D540" i="13" s="1"/>
  <c r="D541" i="13" a="1"/>
  <c r="D541" i="13" s="1"/>
  <c r="D542" i="13" a="1"/>
  <c r="D542" i="13" s="1"/>
  <c r="D543" i="13" a="1"/>
  <c r="D543" i="13" s="1"/>
  <c r="D544" i="13" a="1"/>
  <c r="D544" i="13" s="1"/>
  <c r="D545" i="13" a="1"/>
  <c r="D545" i="13" s="1"/>
  <c r="D546" i="13" a="1"/>
  <c r="D546" i="13" s="1"/>
  <c r="D547" i="13" a="1"/>
  <c r="D547" i="13" s="1"/>
  <c r="D548" i="13" a="1"/>
  <c r="D548" i="13" s="1"/>
  <c r="D549" i="13" a="1"/>
  <c r="D549" i="13" s="1"/>
  <c r="D550" i="13" a="1"/>
  <c r="D550" i="13" s="1"/>
  <c r="D551" i="13" a="1"/>
  <c r="D551" i="13" s="1"/>
  <c r="D552" i="13" a="1"/>
  <c r="D552" i="13" s="1"/>
  <c r="D553" i="13" a="1"/>
  <c r="D553" i="13" s="1"/>
  <c r="D554" i="13" a="1"/>
  <c r="D554" i="13" s="1"/>
  <c r="D555" i="13" a="1"/>
  <c r="D555" i="13" s="1"/>
  <c r="D556" i="13" a="1"/>
  <c r="D556" i="13" s="1"/>
  <c r="D557" i="13" a="1"/>
  <c r="D557" i="13" s="1"/>
  <c r="D558" i="13" a="1"/>
  <c r="D558" i="13" s="1"/>
  <c r="D559" i="13" a="1"/>
  <c r="D559" i="13" s="1"/>
  <c r="D560" i="13" a="1"/>
  <c r="D560" i="13" s="1"/>
  <c r="D561" i="13" a="1"/>
  <c r="D561" i="13" s="1"/>
  <c r="D562" i="13" a="1"/>
  <c r="D562" i="13" s="1"/>
  <c r="D563" i="13" a="1"/>
  <c r="D563" i="13" s="1"/>
  <c r="D564" i="13" a="1"/>
  <c r="D564" i="13" s="1"/>
  <c r="D565" i="13" a="1"/>
  <c r="D565" i="13" s="1"/>
  <c r="D566" i="13" a="1"/>
  <c r="D566" i="13" s="1"/>
  <c r="D567" i="13" a="1"/>
  <c r="D567" i="13" s="1"/>
  <c r="D568" i="13" a="1"/>
  <c r="D568" i="13" s="1"/>
  <c r="D569" i="13" a="1"/>
  <c r="D569" i="13" s="1"/>
  <c r="D570" i="13" a="1"/>
  <c r="D570" i="13" s="1"/>
  <c r="D571" i="13" a="1"/>
  <c r="D571" i="13" s="1"/>
  <c r="D572" i="13" a="1"/>
  <c r="D572" i="13" s="1"/>
  <c r="D573" i="13" a="1"/>
  <c r="D573" i="13" s="1"/>
  <c r="D574" i="13" a="1"/>
  <c r="D574" i="13" s="1"/>
  <c r="D575" i="13" a="1"/>
  <c r="D575" i="13" s="1"/>
  <c r="D576" i="13" a="1"/>
  <c r="D576" i="13" s="1"/>
  <c r="D577" i="13" a="1"/>
  <c r="D577" i="13" s="1"/>
  <c r="D578" i="13" a="1"/>
  <c r="D578" i="13" s="1"/>
  <c r="D579" i="13" a="1"/>
  <c r="D579" i="13" s="1"/>
  <c r="D580" i="13" a="1"/>
  <c r="D580" i="13" s="1"/>
  <c r="D581" i="13" a="1"/>
  <c r="D581" i="13" s="1"/>
  <c r="D582" i="13" a="1"/>
  <c r="D582" i="13" s="1"/>
  <c r="D583" i="13" a="1"/>
  <c r="D583" i="13" s="1"/>
  <c r="D584" i="13" a="1"/>
  <c r="D584" i="13" s="1"/>
  <c r="D585" i="13" a="1"/>
  <c r="D585" i="13" s="1"/>
  <c r="D586" i="13" a="1"/>
  <c r="D586" i="13" s="1"/>
  <c r="D587" i="13" a="1"/>
  <c r="D587" i="13" s="1"/>
  <c r="D588" i="13" a="1"/>
  <c r="D588" i="13" s="1"/>
  <c r="D589" i="13" a="1"/>
  <c r="D589" i="13" s="1"/>
  <c r="D590" i="13" a="1"/>
  <c r="D590" i="13" s="1"/>
  <c r="D591" i="13" a="1"/>
  <c r="D591" i="13" s="1"/>
  <c r="D592" i="13" a="1"/>
  <c r="D592" i="13" s="1"/>
  <c r="D593" i="13" a="1"/>
  <c r="D593" i="13" s="1"/>
  <c r="D594" i="13" a="1"/>
  <c r="D594" i="13" s="1"/>
  <c r="D595" i="13" a="1"/>
  <c r="D595" i="13" s="1"/>
  <c r="D596" i="13" a="1"/>
  <c r="D596" i="13" s="1"/>
  <c r="D597" i="13" a="1"/>
  <c r="D597" i="13" s="1"/>
  <c r="D598" i="13" a="1"/>
  <c r="D598" i="13" s="1"/>
  <c r="D599" i="13" a="1"/>
  <c r="D599" i="13" s="1"/>
  <c r="D600" i="13" a="1"/>
  <c r="D600" i="13" s="1"/>
  <c r="D601" i="13" a="1"/>
  <c r="D601" i="13" s="1"/>
  <c r="D602" i="13" a="1"/>
  <c r="D602" i="13" s="1"/>
  <c r="D603" i="13" a="1"/>
  <c r="D603" i="13" s="1"/>
  <c r="D604" i="13" a="1"/>
  <c r="D604" i="13" s="1"/>
  <c r="D605" i="13" a="1"/>
  <c r="D605" i="13" s="1"/>
  <c r="D606" i="13" a="1"/>
  <c r="D606" i="13" s="1"/>
  <c r="D607" i="13" a="1"/>
  <c r="D607" i="13" s="1"/>
  <c r="D608" i="13" a="1"/>
  <c r="D608" i="13" s="1"/>
  <c r="D609" i="13" a="1"/>
  <c r="D609" i="13" s="1"/>
  <c r="D610" i="13" a="1"/>
  <c r="D610" i="13" s="1"/>
  <c r="D611" i="13" a="1"/>
  <c r="D611" i="13" s="1"/>
  <c r="D612" i="13" a="1"/>
  <c r="D612" i="13" s="1"/>
  <c r="D613" i="13" a="1"/>
  <c r="D613" i="13" s="1"/>
  <c r="D614" i="13" a="1"/>
  <c r="D614" i="13" s="1"/>
  <c r="D615" i="13" a="1"/>
  <c r="D615" i="13" s="1"/>
  <c r="D616" i="13" a="1"/>
  <c r="D616" i="13" s="1"/>
  <c r="D617" i="13" a="1"/>
  <c r="D617" i="13" s="1"/>
  <c r="D618" i="13" a="1"/>
  <c r="D618" i="13" s="1"/>
  <c r="D619" i="13" a="1"/>
  <c r="D619" i="13" s="1"/>
  <c r="D620" i="13" a="1"/>
  <c r="D620" i="13" s="1"/>
  <c r="D621" i="13" a="1"/>
  <c r="D621" i="13" s="1"/>
  <c r="D622" i="13" a="1"/>
  <c r="D622" i="13" s="1"/>
  <c r="D623" i="13" a="1"/>
  <c r="D623" i="13" s="1"/>
  <c r="D624" i="13" a="1"/>
  <c r="D624" i="13" s="1"/>
  <c r="D625" i="13" a="1"/>
  <c r="D625" i="13" s="1"/>
  <c r="D626" i="13" a="1"/>
  <c r="D626" i="13" s="1"/>
  <c r="D627" i="13" a="1"/>
  <c r="D627" i="13" s="1"/>
  <c r="D628" i="13" a="1"/>
  <c r="D628" i="13" s="1"/>
  <c r="D629" i="13" a="1"/>
  <c r="D629" i="13" s="1"/>
  <c r="D630" i="13" a="1"/>
  <c r="D630" i="13" s="1"/>
  <c r="D631" i="13" a="1"/>
  <c r="D631" i="13" s="1"/>
  <c r="D632" i="13" a="1"/>
  <c r="D632" i="13" s="1"/>
  <c r="D633" i="13" a="1"/>
  <c r="D633" i="13" s="1"/>
  <c r="D634" i="13" a="1"/>
  <c r="D634" i="13" s="1"/>
  <c r="D635" i="13" a="1"/>
  <c r="D635" i="13" s="1"/>
  <c r="D636" i="13" a="1"/>
  <c r="D636" i="13" s="1"/>
  <c r="D637" i="13" a="1"/>
  <c r="D637" i="13" s="1"/>
  <c r="D638" i="13" a="1"/>
  <c r="D638" i="13" s="1"/>
  <c r="D639" i="13" a="1"/>
  <c r="D639" i="13" s="1"/>
  <c r="D640" i="13" a="1"/>
  <c r="D640" i="13" s="1"/>
  <c r="D641" i="13" a="1"/>
  <c r="D641" i="13" s="1"/>
  <c r="D642" i="13" a="1"/>
  <c r="D642" i="13" s="1"/>
  <c r="D643" i="13" a="1"/>
  <c r="D643" i="13" s="1"/>
  <c r="D644" i="13" a="1"/>
  <c r="D644" i="13" s="1"/>
  <c r="D645" i="13" a="1"/>
  <c r="D645" i="13" s="1"/>
  <c r="A7" i="13" a="1"/>
  <c r="A7" i="13" s="1"/>
  <c r="A8" i="13" a="1"/>
  <c r="A8" i="13" s="1"/>
  <c r="A9" i="13" a="1"/>
  <c r="A9" i="13" s="1"/>
  <c r="A10" i="13" a="1"/>
  <c r="A10" i="13" s="1"/>
  <c r="A11" i="13" a="1"/>
  <c r="A11" i="13" s="1"/>
  <c r="A12" i="13" a="1"/>
  <c r="A12" i="13" s="1"/>
  <c r="A13" i="13" a="1"/>
  <c r="A13" i="13" s="1"/>
  <c r="A14" i="13" a="1"/>
  <c r="A14" i="13" s="1"/>
  <c r="A15" i="13" a="1"/>
  <c r="A15" i="13" s="1"/>
  <c r="A16" i="13" a="1"/>
  <c r="A16" i="13" s="1"/>
  <c r="A17" i="13" a="1"/>
  <c r="A17" i="13" s="1"/>
  <c r="A18" i="13" a="1"/>
  <c r="A18" i="13" s="1"/>
  <c r="A19" i="13" a="1"/>
  <c r="A19" i="13" s="1"/>
  <c r="A20" i="13" a="1"/>
  <c r="A20" i="13" s="1"/>
  <c r="A21" i="13" a="1"/>
  <c r="A21" i="13" s="1"/>
  <c r="A22" i="13" a="1"/>
  <c r="A22" i="13" s="1"/>
  <c r="A23" i="13" a="1"/>
  <c r="A23" i="13" s="1"/>
  <c r="A24" i="13" a="1"/>
  <c r="A24" i="13" s="1"/>
  <c r="A25" i="13" a="1"/>
  <c r="A25" i="13" s="1"/>
  <c r="A26" i="13" a="1"/>
  <c r="A26" i="13" s="1"/>
  <c r="A27" i="13" a="1"/>
  <c r="A27" i="13" s="1"/>
  <c r="A28" i="13" a="1"/>
  <c r="A28" i="13" s="1"/>
  <c r="A29" i="13" a="1"/>
  <c r="A29" i="13" s="1"/>
  <c r="A30" i="13" a="1"/>
  <c r="A30" i="13" s="1"/>
  <c r="A31" i="13" a="1"/>
  <c r="A31" i="13" s="1"/>
  <c r="A32" i="13" a="1"/>
  <c r="A32" i="13" s="1"/>
  <c r="A33" i="13" a="1"/>
  <c r="A33" i="13" s="1"/>
  <c r="A34" i="13" a="1"/>
  <c r="A34" i="13" s="1"/>
  <c r="A35" i="13" a="1"/>
  <c r="A35" i="13" s="1"/>
  <c r="A36" i="13" a="1"/>
  <c r="A36" i="13" s="1"/>
  <c r="A37" i="13" a="1"/>
  <c r="A37" i="13" s="1"/>
  <c r="A38" i="13" a="1"/>
  <c r="A38" i="13" s="1"/>
  <c r="A39" i="13" a="1"/>
  <c r="A39" i="13" s="1"/>
  <c r="A40" i="13" a="1"/>
  <c r="A40" i="13" s="1"/>
  <c r="A41" i="13" a="1"/>
  <c r="A41" i="13" s="1"/>
  <c r="A42" i="13" a="1"/>
  <c r="A42" i="13" s="1"/>
  <c r="A43" i="13" a="1"/>
  <c r="A43" i="13" s="1"/>
  <c r="A44" i="13" a="1"/>
  <c r="A44" i="13" s="1"/>
  <c r="A45" i="13" a="1"/>
  <c r="A45" i="13" s="1"/>
  <c r="A46" i="13" a="1"/>
  <c r="A46" i="13" s="1"/>
  <c r="A47" i="13" a="1"/>
  <c r="A47" i="13" s="1"/>
  <c r="A48" i="13" a="1"/>
  <c r="A48" i="13" s="1"/>
  <c r="A49" i="13" a="1"/>
  <c r="A49" i="13" s="1"/>
  <c r="A50" i="13" a="1"/>
  <c r="A50" i="13" s="1"/>
  <c r="A51" i="13" a="1"/>
  <c r="A51" i="13" s="1"/>
  <c r="A52" i="13" a="1"/>
  <c r="A52" i="13" s="1"/>
  <c r="A53" i="13" a="1"/>
  <c r="A53" i="13" s="1"/>
  <c r="A54" i="13" a="1"/>
  <c r="A54" i="13" s="1"/>
  <c r="A55" i="13" a="1"/>
  <c r="A55" i="13" s="1"/>
  <c r="A56" i="13" a="1"/>
  <c r="A56" i="13" s="1"/>
  <c r="A57" i="13" a="1"/>
  <c r="A57" i="13" s="1"/>
  <c r="A58" i="13" a="1"/>
  <c r="A58" i="13" s="1"/>
  <c r="A59" i="13" a="1"/>
  <c r="A59" i="13" s="1"/>
  <c r="A60" i="13" a="1"/>
  <c r="A60" i="13" s="1"/>
  <c r="A61" i="13" a="1"/>
  <c r="A61" i="13" s="1"/>
  <c r="A62" i="13" a="1"/>
  <c r="A62" i="13" s="1"/>
  <c r="A63" i="13" a="1"/>
  <c r="A63" i="13" s="1"/>
  <c r="A64" i="13" a="1"/>
  <c r="A64" i="13" s="1"/>
  <c r="A65" i="13" a="1"/>
  <c r="A65" i="13" s="1"/>
  <c r="A66" i="13" a="1"/>
  <c r="A66" i="13" s="1"/>
  <c r="A67" i="13" a="1"/>
  <c r="A67" i="13" s="1"/>
  <c r="A68" i="13" a="1"/>
  <c r="A68" i="13" s="1"/>
  <c r="A69" i="13" a="1"/>
  <c r="A69" i="13" s="1"/>
  <c r="A70" i="13" a="1"/>
  <c r="A70" i="13" s="1"/>
  <c r="A71" i="13" a="1"/>
  <c r="A71" i="13" s="1"/>
  <c r="A72" i="13" a="1"/>
  <c r="A72" i="13" s="1"/>
  <c r="A73" i="13" a="1"/>
  <c r="A73" i="13" s="1"/>
  <c r="A74" i="13" a="1"/>
  <c r="A74" i="13" s="1"/>
  <c r="A75" i="13" a="1"/>
  <c r="A75" i="13" s="1"/>
  <c r="A76" i="13" a="1"/>
  <c r="A76" i="13" s="1"/>
  <c r="A77" i="13" a="1"/>
  <c r="A77" i="13" s="1"/>
  <c r="A78" i="13" a="1"/>
  <c r="A78" i="13" s="1"/>
  <c r="A79" i="13" a="1"/>
  <c r="A79" i="13" s="1"/>
  <c r="A80" i="13" a="1"/>
  <c r="A80" i="13" s="1"/>
  <c r="A81" i="13" a="1"/>
  <c r="A81" i="13" s="1"/>
  <c r="A82" i="13" a="1"/>
  <c r="A82" i="13" s="1"/>
  <c r="A83" i="13" a="1"/>
  <c r="A83" i="13" s="1"/>
  <c r="A84" i="13" a="1"/>
  <c r="A84" i="13" s="1"/>
  <c r="A85" i="13" a="1"/>
  <c r="A85" i="13" s="1"/>
  <c r="A86" i="13" a="1"/>
  <c r="A86" i="13" s="1"/>
  <c r="A87" i="13" a="1"/>
  <c r="A87" i="13" s="1"/>
  <c r="A88" i="13" a="1"/>
  <c r="A88" i="13" s="1"/>
  <c r="A89" i="13" a="1"/>
  <c r="A89" i="13" s="1"/>
  <c r="A90" i="13" a="1"/>
  <c r="A90" i="13" s="1"/>
  <c r="A91" i="13" a="1"/>
  <c r="A91" i="13" s="1"/>
  <c r="A92" i="13" a="1"/>
  <c r="A92" i="13" s="1"/>
  <c r="A93" i="13" a="1"/>
  <c r="A93" i="13" s="1"/>
  <c r="A94" i="13" a="1"/>
  <c r="A94" i="13" s="1"/>
  <c r="A95" i="13" a="1"/>
  <c r="A95" i="13" s="1"/>
  <c r="A96" i="13" a="1"/>
  <c r="A96" i="13" s="1"/>
  <c r="A97" i="13" a="1"/>
  <c r="A97" i="13" s="1"/>
  <c r="A98" i="13" a="1"/>
  <c r="A98" i="13" s="1"/>
  <c r="A99" i="13" a="1"/>
  <c r="A99" i="13" s="1"/>
  <c r="A100" i="13" a="1"/>
  <c r="A100" i="13" s="1"/>
  <c r="A101" i="13" a="1"/>
  <c r="A101" i="13" s="1"/>
  <c r="A102" i="13" a="1"/>
  <c r="A102" i="13" s="1"/>
  <c r="A103" i="13" a="1"/>
  <c r="A103" i="13" s="1"/>
  <c r="A104" i="13" a="1"/>
  <c r="A104" i="13" s="1"/>
  <c r="A105" i="13" a="1"/>
  <c r="A105" i="13" s="1"/>
  <c r="A106" i="13" a="1"/>
  <c r="A106" i="13" s="1"/>
  <c r="A107" i="13" a="1"/>
  <c r="A107" i="13" s="1"/>
  <c r="A108" i="13" a="1"/>
  <c r="A108" i="13" s="1"/>
  <c r="A109" i="13" a="1"/>
  <c r="A109" i="13" s="1"/>
  <c r="A110" i="13" a="1"/>
  <c r="A110" i="13" s="1"/>
  <c r="A111" i="13" a="1"/>
  <c r="A111" i="13" s="1"/>
  <c r="A112" i="13" a="1"/>
  <c r="A112" i="13" s="1"/>
  <c r="A113" i="13" a="1"/>
  <c r="A113" i="13" s="1"/>
  <c r="A114" i="13" a="1"/>
  <c r="A114" i="13" s="1"/>
  <c r="A115" i="13" a="1"/>
  <c r="A115" i="13" s="1"/>
  <c r="A116" i="13" a="1"/>
  <c r="A116" i="13" s="1"/>
  <c r="A117" i="13" a="1"/>
  <c r="A117" i="13" s="1"/>
  <c r="A118" i="13" a="1"/>
  <c r="A118" i="13" s="1"/>
  <c r="A119" i="13" a="1"/>
  <c r="A119" i="13" s="1"/>
  <c r="A120" i="13" a="1"/>
  <c r="A120" i="13" s="1"/>
  <c r="A121" i="13" a="1"/>
  <c r="A121" i="13" s="1"/>
  <c r="A122" i="13" a="1"/>
  <c r="A122" i="13" s="1"/>
  <c r="A123" i="13" a="1"/>
  <c r="A123" i="13" s="1"/>
  <c r="A124" i="13" a="1"/>
  <c r="A124" i="13" s="1"/>
  <c r="A125" i="13" a="1"/>
  <c r="A125" i="13" s="1"/>
  <c r="A126" i="13" a="1"/>
  <c r="A126" i="13" s="1"/>
  <c r="A127" i="13" a="1"/>
  <c r="A127" i="13" s="1"/>
  <c r="A128" i="13" a="1"/>
  <c r="A128" i="13" s="1"/>
  <c r="A129" i="13" a="1"/>
  <c r="A129" i="13" s="1"/>
  <c r="A130" i="13" a="1"/>
  <c r="A130" i="13" s="1"/>
  <c r="A131" i="13" a="1"/>
  <c r="A131" i="13" s="1"/>
  <c r="A132" i="13" a="1"/>
  <c r="A132" i="13" s="1"/>
  <c r="A133" i="13" a="1"/>
  <c r="A133" i="13" s="1"/>
  <c r="A134" i="13" a="1"/>
  <c r="A134" i="13" s="1"/>
  <c r="A135" i="13" a="1"/>
  <c r="A135" i="13" s="1"/>
  <c r="A136" i="13" a="1"/>
  <c r="A136" i="13" s="1"/>
  <c r="A137" i="13" a="1"/>
  <c r="A137" i="13" s="1"/>
  <c r="A138" i="13" a="1"/>
  <c r="A138" i="13" s="1"/>
  <c r="A139" i="13" a="1"/>
  <c r="A139" i="13" s="1"/>
  <c r="A140" i="13" a="1"/>
  <c r="A140" i="13" s="1"/>
  <c r="A141" i="13" a="1"/>
  <c r="A141" i="13" s="1"/>
  <c r="A142" i="13" a="1"/>
  <c r="A142" i="13" s="1"/>
  <c r="A143" i="13" a="1"/>
  <c r="A143" i="13" s="1"/>
  <c r="A144" i="13" a="1"/>
  <c r="A144" i="13" s="1"/>
  <c r="A145" i="13" a="1"/>
  <c r="A145" i="13" s="1"/>
  <c r="A146" i="13" a="1"/>
  <c r="A146" i="13" s="1"/>
  <c r="A147" i="13" a="1"/>
  <c r="A147" i="13" s="1"/>
  <c r="A148" i="13" a="1"/>
  <c r="A148" i="13" s="1"/>
  <c r="A149" i="13" a="1"/>
  <c r="A149" i="13" s="1"/>
  <c r="A150" i="13" a="1"/>
  <c r="A150" i="13" s="1"/>
  <c r="A151" i="13" a="1"/>
  <c r="A151" i="13" s="1"/>
  <c r="A152" i="13" a="1"/>
  <c r="A152" i="13" s="1"/>
  <c r="A153" i="13" a="1"/>
  <c r="A153" i="13" s="1"/>
  <c r="A154" i="13" a="1"/>
  <c r="A154" i="13" s="1"/>
  <c r="A155" i="13" a="1"/>
  <c r="A155" i="13" s="1"/>
  <c r="A156" i="13" a="1"/>
  <c r="A156" i="13" s="1"/>
  <c r="A157" i="13" a="1"/>
  <c r="A157" i="13" s="1"/>
  <c r="A158" i="13" a="1"/>
  <c r="A158" i="13" s="1"/>
  <c r="A159" i="13" a="1"/>
  <c r="A159" i="13" s="1"/>
  <c r="A160" i="13" a="1"/>
  <c r="A160" i="13" s="1"/>
  <c r="A161" i="13" a="1"/>
  <c r="A161" i="13" s="1"/>
  <c r="A162" i="13" a="1"/>
  <c r="A162" i="13" s="1"/>
  <c r="A163" i="13" a="1"/>
  <c r="A163" i="13" s="1"/>
  <c r="A164" i="13" a="1"/>
  <c r="A164" i="13" s="1"/>
  <c r="A165" i="13" a="1"/>
  <c r="A165" i="13" s="1"/>
  <c r="A166" i="13" a="1"/>
  <c r="A166" i="13" s="1"/>
  <c r="A167" i="13" a="1"/>
  <c r="A167" i="13" s="1"/>
  <c r="A168" i="13" a="1"/>
  <c r="A168" i="13" s="1"/>
  <c r="A169" i="13" a="1"/>
  <c r="A169" i="13" s="1"/>
  <c r="A170" i="13" a="1"/>
  <c r="A170" i="13" s="1"/>
  <c r="A171" i="13" a="1"/>
  <c r="A171" i="13" s="1"/>
  <c r="A172" i="13" a="1"/>
  <c r="A172" i="13" s="1"/>
  <c r="A173" i="13" a="1"/>
  <c r="A173" i="13" s="1"/>
  <c r="A174" i="13" a="1"/>
  <c r="A174" i="13" s="1"/>
  <c r="A175" i="13" a="1"/>
  <c r="A175" i="13" s="1"/>
  <c r="A176" i="13" a="1"/>
  <c r="A176" i="13" s="1"/>
  <c r="A177" i="13" a="1"/>
  <c r="A177" i="13" s="1"/>
  <c r="A178" i="13" a="1"/>
  <c r="A178" i="13" s="1"/>
  <c r="A179" i="13" a="1"/>
  <c r="A179" i="13" s="1"/>
  <c r="A180" i="13" a="1"/>
  <c r="A180" i="13" s="1"/>
  <c r="A181" i="13" a="1"/>
  <c r="A181" i="13" s="1"/>
  <c r="A182" i="13" a="1"/>
  <c r="A182" i="13" s="1"/>
  <c r="A183" i="13" a="1"/>
  <c r="A183" i="13" s="1"/>
  <c r="A184" i="13" a="1"/>
  <c r="A184" i="13" s="1"/>
  <c r="A185" i="13" a="1"/>
  <c r="A185" i="13" s="1"/>
  <c r="A186" i="13" a="1"/>
  <c r="A186" i="13" s="1"/>
  <c r="A187" i="13" a="1"/>
  <c r="A187" i="13" s="1"/>
  <c r="A188" i="13" a="1"/>
  <c r="A188" i="13" s="1"/>
  <c r="A189" i="13" a="1"/>
  <c r="A189" i="13" s="1"/>
  <c r="A190" i="13" a="1"/>
  <c r="A190" i="13" s="1"/>
  <c r="A191" i="13" a="1"/>
  <c r="A191" i="13" s="1"/>
  <c r="A192" i="13" a="1"/>
  <c r="A192" i="13" s="1"/>
  <c r="A193" i="13" a="1"/>
  <c r="A193" i="13" s="1"/>
  <c r="A194" i="13" a="1"/>
  <c r="A194" i="13" s="1"/>
  <c r="A195" i="13" a="1"/>
  <c r="A195" i="13" s="1"/>
  <c r="A196" i="13" a="1"/>
  <c r="A196" i="13" s="1"/>
  <c r="A197" i="13" a="1"/>
  <c r="A197" i="13" s="1"/>
  <c r="A198" i="13" a="1"/>
  <c r="A198" i="13" s="1"/>
  <c r="A199" i="13" a="1"/>
  <c r="A199" i="13" s="1"/>
  <c r="A200" i="13" a="1"/>
  <c r="A200" i="13" s="1"/>
  <c r="A201" i="13" a="1"/>
  <c r="A201" i="13" s="1"/>
  <c r="A202" i="13" a="1"/>
  <c r="A202" i="13" s="1"/>
  <c r="A203" i="13" a="1"/>
  <c r="A203" i="13" s="1"/>
  <c r="A204" i="13" a="1"/>
  <c r="A204" i="13" s="1"/>
  <c r="A205" i="13" a="1"/>
  <c r="A205" i="13" s="1"/>
  <c r="A206" i="13" a="1"/>
  <c r="A206" i="13" s="1"/>
  <c r="A207" i="13" a="1"/>
  <c r="A207" i="13" s="1"/>
  <c r="A208" i="13" a="1"/>
  <c r="A208" i="13" s="1"/>
  <c r="A209" i="13" a="1"/>
  <c r="A209" i="13" s="1"/>
  <c r="A210" i="13" a="1"/>
  <c r="A210" i="13" s="1"/>
  <c r="A211" i="13" a="1"/>
  <c r="A211" i="13" s="1"/>
  <c r="A212" i="13" a="1"/>
  <c r="A212" i="13" s="1"/>
  <c r="A213" i="13" a="1"/>
  <c r="A213" i="13" s="1"/>
  <c r="A214" i="13" a="1"/>
  <c r="A214" i="13" s="1"/>
  <c r="A215" i="13" a="1"/>
  <c r="A215" i="13" s="1"/>
  <c r="A216" i="13" a="1"/>
  <c r="A216" i="13" s="1"/>
  <c r="A217" i="13" a="1"/>
  <c r="A217" i="13" s="1"/>
  <c r="A218" i="13" a="1"/>
  <c r="A218" i="13" s="1"/>
  <c r="A219" i="13" a="1"/>
  <c r="A219" i="13" s="1"/>
  <c r="A220" i="13" a="1"/>
  <c r="A220" i="13" s="1"/>
  <c r="A221" i="13" a="1"/>
  <c r="A221" i="13" s="1"/>
  <c r="A222" i="13" a="1"/>
  <c r="A222" i="13" s="1"/>
  <c r="A223" i="13" a="1"/>
  <c r="A223" i="13" s="1"/>
  <c r="A224" i="13" a="1"/>
  <c r="A224" i="13" s="1"/>
  <c r="A225" i="13" a="1"/>
  <c r="A225" i="13" s="1"/>
  <c r="A226" i="13" a="1"/>
  <c r="A226" i="13" s="1"/>
  <c r="A227" i="13" a="1"/>
  <c r="A227" i="13" s="1"/>
  <c r="A228" i="13" a="1"/>
  <c r="A228" i="13" s="1"/>
  <c r="A229" i="13" a="1"/>
  <c r="A229" i="13" s="1"/>
  <c r="A230" i="13" a="1"/>
  <c r="A230" i="13" s="1"/>
  <c r="A231" i="13" a="1"/>
  <c r="A231" i="13" s="1"/>
  <c r="A232" i="13" a="1"/>
  <c r="A232" i="13" s="1"/>
  <c r="A233" i="13" a="1"/>
  <c r="A233" i="13" s="1"/>
  <c r="A234" i="13" a="1"/>
  <c r="A234" i="13" s="1"/>
  <c r="A235" i="13" a="1"/>
  <c r="A235" i="13" s="1"/>
  <c r="A236" i="13" a="1"/>
  <c r="A236" i="13" s="1"/>
  <c r="A237" i="13" a="1"/>
  <c r="A237" i="13" s="1"/>
  <c r="A238" i="13" a="1"/>
  <c r="A238" i="13" s="1"/>
  <c r="A239" i="13" a="1"/>
  <c r="A239" i="13" s="1"/>
  <c r="A240" i="13" a="1"/>
  <c r="A240" i="13" s="1"/>
  <c r="A241" i="13" a="1"/>
  <c r="A241" i="13" s="1"/>
  <c r="A242" i="13" a="1"/>
  <c r="A242" i="13" s="1"/>
  <c r="A243" i="13" a="1"/>
  <c r="A243" i="13" s="1"/>
  <c r="A244" i="13" a="1"/>
  <c r="A244" i="13" s="1"/>
  <c r="A245" i="13" a="1"/>
  <c r="A245" i="13" s="1"/>
  <c r="A246" i="13" a="1"/>
  <c r="A246" i="13" s="1"/>
  <c r="A247" i="13" a="1"/>
  <c r="A247" i="13" s="1"/>
  <c r="A248" i="13" a="1"/>
  <c r="A248" i="13" s="1"/>
  <c r="A249" i="13" a="1"/>
  <c r="A249" i="13" s="1"/>
  <c r="A250" i="13" a="1"/>
  <c r="A250" i="13" s="1"/>
  <c r="A251" i="13" a="1"/>
  <c r="A251" i="13" s="1"/>
  <c r="A252" i="13" a="1"/>
  <c r="A252" i="13" s="1"/>
  <c r="A253" i="13" a="1"/>
  <c r="A253" i="13" s="1"/>
  <c r="A254" i="13" a="1"/>
  <c r="A254" i="13" s="1"/>
  <c r="A255" i="13" a="1"/>
  <c r="A255" i="13" s="1"/>
  <c r="A256" i="13" a="1"/>
  <c r="A256" i="13" s="1"/>
  <c r="A257" i="13" a="1"/>
  <c r="A257" i="13" s="1"/>
  <c r="A258" i="13" a="1"/>
  <c r="A258" i="13" s="1"/>
  <c r="A259" i="13" a="1"/>
  <c r="A259" i="13" s="1"/>
  <c r="A260" i="13" a="1"/>
  <c r="A260" i="13" s="1"/>
  <c r="A261" i="13" a="1"/>
  <c r="A261" i="13" s="1"/>
  <c r="A262" i="13" a="1"/>
  <c r="A262" i="13" s="1"/>
  <c r="A263" i="13" a="1"/>
  <c r="A263" i="13" s="1"/>
  <c r="A264" i="13" a="1"/>
  <c r="A264" i="13" s="1"/>
  <c r="A265" i="13" a="1"/>
  <c r="A265" i="13" s="1"/>
  <c r="A266" i="13" a="1"/>
  <c r="A266" i="13" s="1"/>
  <c r="A267" i="13" a="1"/>
  <c r="A267" i="13" s="1"/>
  <c r="A268" i="13" a="1"/>
  <c r="A268" i="13" s="1"/>
  <c r="A269" i="13" a="1"/>
  <c r="A269" i="13" s="1"/>
  <c r="A270" i="13" a="1"/>
  <c r="A270" i="13" s="1"/>
  <c r="A271" i="13" a="1"/>
  <c r="A271" i="13" s="1"/>
  <c r="A272" i="13" a="1"/>
  <c r="A272" i="13" s="1"/>
  <c r="A273" i="13" a="1"/>
  <c r="A273" i="13" s="1"/>
  <c r="A274" i="13" a="1"/>
  <c r="A274" i="13" s="1"/>
  <c r="A275" i="13" a="1"/>
  <c r="A275" i="13" s="1"/>
  <c r="A276" i="13" a="1"/>
  <c r="A276" i="13" s="1"/>
  <c r="A277" i="13" a="1"/>
  <c r="A277" i="13" s="1"/>
  <c r="A278" i="13" a="1"/>
  <c r="A278" i="13" s="1"/>
  <c r="A279" i="13" a="1"/>
  <c r="A279" i="13" s="1"/>
  <c r="A280" i="13" a="1"/>
  <c r="A280" i="13" s="1"/>
  <c r="A281" i="13" a="1"/>
  <c r="A281" i="13" s="1"/>
  <c r="A282" i="13" a="1"/>
  <c r="A282" i="13" s="1"/>
  <c r="A283" i="13" a="1"/>
  <c r="A283" i="13" s="1"/>
  <c r="A284" i="13" a="1"/>
  <c r="A284" i="13" s="1"/>
  <c r="A285" i="13" a="1"/>
  <c r="A285" i="13" s="1"/>
  <c r="A286" i="13" a="1"/>
  <c r="A286" i="13" s="1"/>
  <c r="A287" i="13" a="1"/>
  <c r="A287" i="13" s="1"/>
  <c r="A288" i="13" a="1"/>
  <c r="A288" i="13" s="1"/>
  <c r="A289" i="13" a="1"/>
  <c r="A289" i="13" s="1"/>
  <c r="A290" i="13" a="1"/>
  <c r="A290" i="13" s="1"/>
  <c r="A291" i="13" a="1"/>
  <c r="A291" i="13" s="1"/>
  <c r="A292" i="13" a="1"/>
  <c r="A292" i="13" s="1"/>
  <c r="A293" i="13" a="1"/>
  <c r="A293" i="13" s="1"/>
  <c r="A294" i="13" a="1"/>
  <c r="A294" i="13" s="1"/>
  <c r="A295" i="13" a="1"/>
  <c r="A295" i="13" s="1"/>
  <c r="A296" i="13" a="1"/>
  <c r="A296" i="13" s="1"/>
  <c r="A297" i="13" a="1"/>
  <c r="A297" i="13" s="1"/>
  <c r="A298" i="13" a="1"/>
  <c r="A298" i="13" s="1"/>
  <c r="A299" i="13" a="1"/>
  <c r="A299" i="13" s="1"/>
  <c r="A300" i="13" a="1"/>
  <c r="A300" i="13" s="1"/>
  <c r="A301" i="13" a="1"/>
  <c r="A301" i="13" s="1"/>
  <c r="A302" i="13" a="1"/>
  <c r="A302" i="13" s="1"/>
  <c r="A303" i="13" a="1"/>
  <c r="A303" i="13" s="1"/>
  <c r="A304" i="13" a="1"/>
  <c r="A304" i="13" s="1"/>
  <c r="A305" i="13" a="1"/>
  <c r="A305" i="13" s="1"/>
  <c r="A306" i="13" a="1"/>
  <c r="A306" i="13" s="1"/>
  <c r="A307" i="13" a="1"/>
  <c r="A307" i="13" s="1"/>
  <c r="A308" i="13" a="1"/>
  <c r="A308" i="13" s="1"/>
  <c r="A309" i="13" a="1"/>
  <c r="A309" i="13" s="1"/>
  <c r="A310" i="13" a="1"/>
  <c r="A310" i="13" s="1"/>
  <c r="A311" i="13" a="1"/>
  <c r="A311" i="13" s="1"/>
  <c r="A312" i="13" a="1"/>
  <c r="A312" i="13" s="1"/>
  <c r="A313" i="13" a="1"/>
  <c r="A313" i="13" s="1"/>
  <c r="A314" i="13" a="1"/>
  <c r="A314" i="13" s="1"/>
  <c r="A315" i="13" a="1"/>
  <c r="A315" i="13" s="1"/>
  <c r="A316" i="13" a="1"/>
  <c r="A316" i="13" s="1"/>
  <c r="A317" i="13" a="1"/>
  <c r="A317" i="13" s="1"/>
  <c r="A318" i="13" a="1"/>
  <c r="A318" i="13" s="1"/>
  <c r="A319" i="13" a="1"/>
  <c r="A319" i="13" s="1"/>
  <c r="A320" i="13" a="1"/>
  <c r="A320" i="13" s="1"/>
  <c r="A321" i="13" a="1"/>
  <c r="A321" i="13" s="1"/>
  <c r="A322" i="13" a="1"/>
  <c r="A322" i="13" s="1"/>
  <c r="A323" i="13" a="1"/>
  <c r="A323" i="13" s="1"/>
  <c r="A324" i="13" a="1"/>
  <c r="A324" i="13" s="1"/>
  <c r="A325" i="13" a="1"/>
  <c r="A325" i="13" s="1"/>
  <c r="A326" i="13" a="1"/>
  <c r="A326" i="13" s="1"/>
  <c r="A327" i="13" a="1"/>
  <c r="A327" i="13" s="1"/>
  <c r="A328" i="13" a="1"/>
  <c r="A328" i="13" s="1"/>
  <c r="A329" i="13" a="1"/>
  <c r="A329" i="13" s="1"/>
  <c r="A330" i="13" a="1"/>
  <c r="A330" i="13" s="1"/>
  <c r="A331" i="13" a="1"/>
  <c r="A331" i="13" s="1"/>
  <c r="A332" i="13" a="1"/>
  <c r="A332" i="13" s="1"/>
  <c r="A333" i="13" a="1"/>
  <c r="A333" i="13" s="1"/>
  <c r="A334" i="13" a="1"/>
  <c r="A334" i="13" s="1"/>
  <c r="A335" i="13" a="1"/>
  <c r="A335" i="13" s="1"/>
  <c r="A336" i="13" a="1"/>
  <c r="A336" i="13" s="1"/>
  <c r="A337" i="13" a="1"/>
  <c r="A337" i="13" s="1"/>
  <c r="A338" i="13" a="1"/>
  <c r="A338" i="13" s="1"/>
  <c r="A339" i="13" a="1"/>
  <c r="A339" i="13" s="1"/>
  <c r="A340" i="13" a="1"/>
  <c r="A340" i="13" s="1"/>
  <c r="A341" i="13" a="1"/>
  <c r="A341" i="13" s="1"/>
  <c r="A342" i="13" a="1"/>
  <c r="A342" i="13" s="1"/>
  <c r="A343" i="13" a="1"/>
  <c r="A343" i="13" s="1"/>
  <c r="A344" i="13" a="1"/>
  <c r="A344" i="13" s="1"/>
  <c r="A345" i="13" a="1"/>
  <c r="A345" i="13" s="1"/>
  <c r="A346" i="13" a="1"/>
  <c r="A346" i="13" s="1"/>
  <c r="A347" i="13" a="1"/>
  <c r="A347" i="13" s="1"/>
  <c r="A348" i="13" a="1"/>
  <c r="A348" i="13" s="1"/>
  <c r="A349" i="13" a="1"/>
  <c r="A349" i="13" s="1"/>
  <c r="A350" i="13" a="1"/>
  <c r="A350" i="13" s="1"/>
  <c r="A351" i="13" a="1"/>
  <c r="A351" i="13" s="1"/>
  <c r="A352" i="13" a="1"/>
  <c r="A352" i="13" s="1"/>
  <c r="A353" i="13" a="1"/>
  <c r="A353" i="13" s="1"/>
  <c r="A354" i="13" a="1"/>
  <c r="A354" i="13" s="1"/>
  <c r="A355" i="13" a="1"/>
  <c r="A355" i="13" s="1"/>
  <c r="A356" i="13" a="1"/>
  <c r="A356" i="13" s="1"/>
  <c r="A357" i="13" a="1"/>
  <c r="A357" i="13" s="1"/>
  <c r="A358" i="13" a="1"/>
  <c r="A358" i="13" s="1"/>
  <c r="A359" i="13" a="1"/>
  <c r="A359" i="13" s="1"/>
  <c r="A360" i="13" a="1"/>
  <c r="A360" i="13" s="1"/>
  <c r="A361" i="13" a="1"/>
  <c r="A361" i="13" s="1"/>
  <c r="A362" i="13" a="1"/>
  <c r="A362" i="13" s="1"/>
  <c r="A363" i="13" a="1"/>
  <c r="A363" i="13" s="1"/>
  <c r="A364" i="13" a="1"/>
  <c r="A364" i="13" s="1"/>
  <c r="A365" i="13" a="1"/>
  <c r="A365" i="13" s="1"/>
  <c r="A366" i="13" a="1"/>
  <c r="A366" i="13" s="1"/>
  <c r="A367" i="13" a="1"/>
  <c r="A367" i="13" s="1"/>
  <c r="A368" i="13" a="1"/>
  <c r="A368" i="13" s="1"/>
  <c r="A369" i="13" a="1"/>
  <c r="A369" i="13" s="1"/>
  <c r="A370" i="13" a="1"/>
  <c r="A370" i="13" s="1"/>
  <c r="A371" i="13" a="1"/>
  <c r="A371" i="13" s="1"/>
  <c r="A372" i="13" a="1"/>
  <c r="A372" i="13" s="1"/>
  <c r="A373" i="13" a="1"/>
  <c r="A373" i="13" s="1"/>
  <c r="A374" i="13" a="1"/>
  <c r="A374" i="13" s="1"/>
  <c r="A375" i="13" a="1"/>
  <c r="A375" i="13" s="1"/>
  <c r="A376" i="13" a="1"/>
  <c r="A376" i="13" s="1"/>
  <c r="A377" i="13" a="1"/>
  <c r="A377" i="13" s="1"/>
  <c r="A378" i="13" a="1"/>
  <c r="A378" i="13" s="1"/>
  <c r="A379" i="13" a="1"/>
  <c r="A379" i="13" s="1"/>
  <c r="A380" i="13" a="1"/>
  <c r="A380" i="13" s="1"/>
  <c r="A381" i="13" a="1"/>
  <c r="A381" i="13" s="1"/>
  <c r="A382" i="13" a="1"/>
  <c r="A382" i="13" s="1"/>
  <c r="A383" i="13" a="1"/>
  <c r="A383" i="13" s="1"/>
  <c r="A384" i="13" a="1"/>
  <c r="A384" i="13" s="1"/>
  <c r="A385" i="13" a="1"/>
  <c r="A385" i="13" s="1"/>
  <c r="A386" i="13" a="1"/>
  <c r="A386" i="13" s="1"/>
  <c r="A387" i="13" a="1"/>
  <c r="A387" i="13" s="1"/>
  <c r="A388" i="13" a="1"/>
  <c r="A388" i="13" s="1"/>
  <c r="A389" i="13" a="1"/>
  <c r="A389" i="13" s="1"/>
  <c r="A390" i="13" a="1"/>
  <c r="A390" i="13" s="1"/>
  <c r="A391" i="13" a="1"/>
  <c r="A391" i="13" s="1"/>
  <c r="A392" i="13" a="1"/>
  <c r="A392" i="13" s="1"/>
  <c r="A393" i="13" a="1"/>
  <c r="A393" i="13" s="1"/>
  <c r="A394" i="13" a="1"/>
  <c r="A394" i="13" s="1"/>
  <c r="A395" i="13" a="1"/>
  <c r="A395" i="13" s="1"/>
  <c r="A396" i="13" a="1"/>
  <c r="A396" i="13" s="1"/>
  <c r="A397" i="13" a="1"/>
  <c r="A397" i="13" s="1"/>
  <c r="A398" i="13" a="1"/>
  <c r="A398" i="13" s="1"/>
  <c r="A399" i="13" a="1"/>
  <c r="A399" i="13" s="1"/>
  <c r="A400" i="13" a="1"/>
  <c r="A400" i="13" s="1"/>
  <c r="A401" i="13" a="1"/>
  <c r="A401" i="13" s="1"/>
  <c r="A402" i="13" a="1"/>
  <c r="A402" i="13" s="1"/>
  <c r="A403" i="13" a="1"/>
  <c r="A403" i="13" s="1"/>
  <c r="A404" i="13" a="1"/>
  <c r="A404" i="13" s="1"/>
  <c r="A405" i="13" a="1"/>
  <c r="A405" i="13" s="1"/>
  <c r="A406" i="13" a="1"/>
  <c r="A406" i="13" s="1"/>
  <c r="A407" i="13" a="1"/>
  <c r="A407" i="13" s="1"/>
  <c r="A408" i="13" a="1"/>
  <c r="A408" i="13" s="1"/>
  <c r="A409" i="13" a="1"/>
  <c r="A409" i="13" s="1"/>
  <c r="A410" i="13" a="1"/>
  <c r="A410" i="13" s="1"/>
  <c r="A411" i="13" a="1"/>
  <c r="A411" i="13" s="1"/>
  <c r="A412" i="13" a="1"/>
  <c r="A412" i="13" s="1"/>
  <c r="A413" i="13" a="1"/>
  <c r="A413" i="13" s="1"/>
  <c r="A414" i="13" a="1"/>
  <c r="A414" i="13" s="1"/>
  <c r="A415" i="13" a="1"/>
  <c r="A415" i="13" s="1"/>
  <c r="A416" i="13" a="1"/>
  <c r="A416" i="13" s="1"/>
  <c r="A417" i="13" a="1"/>
  <c r="A417" i="13" s="1"/>
  <c r="A418" i="13" a="1"/>
  <c r="A418" i="13" s="1"/>
  <c r="A419" i="13" a="1"/>
  <c r="A419" i="13" s="1"/>
  <c r="A420" i="13" a="1"/>
  <c r="A420" i="13" s="1"/>
  <c r="A421" i="13" a="1"/>
  <c r="A421" i="13" s="1"/>
  <c r="A422" i="13" a="1"/>
  <c r="A422" i="13" s="1"/>
  <c r="A423" i="13" a="1"/>
  <c r="A423" i="13" s="1"/>
  <c r="A424" i="13" a="1"/>
  <c r="A424" i="13" s="1"/>
  <c r="A425" i="13" a="1"/>
  <c r="A425" i="13" s="1"/>
  <c r="A426" i="13" a="1"/>
  <c r="A426" i="13" s="1"/>
  <c r="A427" i="13" a="1"/>
  <c r="A427" i="13" s="1"/>
  <c r="A428" i="13" a="1"/>
  <c r="A428" i="13" s="1"/>
  <c r="A429" i="13" a="1"/>
  <c r="A429" i="13" s="1"/>
  <c r="A430" i="13" a="1"/>
  <c r="A430" i="13" s="1"/>
  <c r="A431" i="13" a="1"/>
  <c r="A431" i="13" s="1"/>
  <c r="A432" i="13" a="1"/>
  <c r="A432" i="13" s="1"/>
  <c r="A433" i="13" a="1"/>
  <c r="A433" i="13" s="1"/>
  <c r="A434" i="13" a="1"/>
  <c r="A434" i="13" s="1"/>
  <c r="A435" i="13" a="1"/>
  <c r="A435" i="13" s="1"/>
  <c r="A436" i="13" a="1"/>
  <c r="A436" i="13" s="1"/>
  <c r="A437" i="13" a="1"/>
  <c r="A437" i="13" s="1"/>
  <c r="A438" i="13" a="1"/>
  <c r="A438" i="13" s="1"/>
  <c r="A439" i="13" a="1"/>
  <c r="A439" i="13" s="1"/>
  <c r="A440" i="13" a="1"/>
  <c r="A440" i="13" s="1"/>
  <c r="A441" i="13" a="1"/>
  <c r="A441" i="13" s="1"/>
  <c r="A442" i="13" a="1"/>
  <c r="A442" i="13" s="1"/>
  <c r="A443" i="13" a="1"/>
  <c r="A443" i="13" s="1"/>
  <c r="A444" i="13" a="1"/>
  <c r="A444" i="13" s="1"/>
  <c r="A445" i="13" a="1"/>
  <c r="A445" i="13" s="1"/>
  <c r="A446" i="13" a="1"/>
  <c r="A446" i="13" s="1"/>
  <c r="A447" i="13" a="1"/>
  <c r="A447" i="13" s="1"/>
  <c r="A448" i="13" a="1"/>
  <c r="A448" i="13" s="1"/>
  <c r="A449" i="13" a="1"/>
  <c r="A449" i="13" s="1"/>
  <c r="A450" i="13" a="1"/>
  <c r="A450" i="13" s="1"/>
  <c r="A451" i="13" a="1"/>
  <c r="A451" i="13" s="1"/>
  <c r="A452" i="13" a="1"/>
  <c r="A452" i="13" s="1"/>
  <c r="A453" i="13" a="1"/>
  <c r="A453" i="13" s="1"/>
  <c r="A454" i="13" a="1"/>
  <c r="A454" i="13" s="1"/>
  <c r="A455" i="13" a="1"/>
  <c r="A455" i="13" s="1"/>
  <c r="A456" i="13" a="1"/>
  <c r="A456" i="13" s="1"/>
  <c r="A457" i="13" a="1"/>
  <c r="A457" i="13" s="1"/>
  <c r="A458" i="13" a="1"/>
  <c r="A458" i="13" s="1"/>
  <c r="A459" i="13" a="1"/>
  <c r="A459" i="13" s="1"/>
  <c r="A460" i="13" a="1"/>
  <c r="A460" i="13" s="1"/>
  <c r="A461" i="13" a="1"/>
  <c r="A461" i="13" s="1"/>
  <c r="A462" i="13" a="1"/>
  <c r="A462" i="13" s="1"/>
  <c r="A463" i="13" a="1"/>
  <c r="A463" i="13" s="1"/>
  <c r="A464" i="13" a="1"/>
  <c r="A464" i="13" s="1"/>
  <c r="A465" i="13" a="1"/>
  <c r="A465" i="13" s="1"/>
  <c r="A466" i="13" a="1"/>
  <c r="A466" i="13" s="1"/>
  <c r="A467" i="13" a="1"/>
  <c r="A467" i="13" s="1"/>
  <c r="A468" i="13" a="1"/>
  <c r="A468" i="13" s="1"/>
  <c r="A469" i="13" a="1"/>
  <c r="A469" i="13" s="1"/>
  <c r="A470" i="13" a="1"/>
  <c r="A470" i="13" s="1"/>
  <c r="A471" i="13" a="1"/>
  <c r="A471" i="13" s="1"/>
  <c r="A472" i="13" a="1"/>
  <c r="A472" i="13" s="1"/>
  <c r="A473" i="13" a="1"/>
  <c r="A473" i="13" s="1"/>
  <c r="A474" i="13" a="1"/>
  <c r="A474" i="13" s="1"/>
  <c r="A475" i="13" a="1"/>
  <c r="A475" i="13" s="1"/>
  <c r="A476" i="13" a="1"/>
  <c r="A476" i="13" s="1"/>
  <c r="A477" i="13" a="1"/>
  <c r="A477" i="13" s="1"/>
  <c r="A478" i="13" a="1"/>
  <c r="A478" i="13" s="1"/>
  <c r="A479" i="13" a="1"/>
  <c r="A479" i="13" s="1"/>
  <c r="A480" i="13" a="1"/>
  <c r="A480" i="13" s="1"/>
  <c r="A481" i="13" a="1"/>
  <c r="A481" i="13" s="1"/>
  <c r="A482" i="13" a="1"/>
  <c r="A482" i="13" s="1"/>
  <c r="A483" i="13" a="1"/>
  <c r="A483" i="13" s="1"/>
  <c r="A484" i="13" a="1"/>
  <c r="A484" i="13" s="1"/>
  <c r="A485" i="13" a="1"/>
  <c r="A485" i="13" s="1"/>
  <c r="A486" i="13" a="1"/>
  <c r="A486" i="13" s="1"/>
  <c r="A487" i="13" a="1"/>
  <c r="A487" i="13" s="1"/>
  <c r="A488" i="13" a="1"/>
  <c r="A488" i="13" s="1"/>
  <c r="A489" i="13" a="1"/>
  <c r="A489" i="13" s="1"/>
  <c r="A490" i="13" a="1"/>
  <c r="A490" i="13" s="1"/>
  <c r="A491" i="13" a="1"/>
  <c r="A491" i="13" s="1"/>
  <c r="A492" i="13" a="1"/>
  <c r="A492" i="13" s="1"/>
  <c r="A493" i="13" a="1"/>
  <c r="A493" i="13" s="1"/>
  <c r="A494" i="13" a="1"/>
  <c r="A494" i="13" s="1"/>
  <c r="A495" i="13" a="1"/>
  <c r="A495" i="13" s="1"/>
  <c r="A496" i="13" a="1"/>
  <c r="A496" i="13" s="1"/>
  <c r="A497" i="13" a="1"/>
  <c r="A497" i="13" s="1"/>
  <c r="A498" i="13" a="1"/>
  <c r="A498" i="13" s="1"/>
  <c r="A499" i="13" a="1"/>
  <c r="A499" i="13" s="1"/>
  <c r="A500" i="13" a="1"/>
  <c r="A500" i="13" s="1"/>
  <c r="A501" i="13" a="1"/>
  <c r="A501" i="13" s="1"/>
  <c r="A502" i="13" a="1"/>
  <c r="A502" i="13" s="1"/>
  <c r="A503" i="13" a="1"/>
  <c r="A503" i="13" s="1"/>
  <c r="A504" i="13" a="1"/>
  <c r="A504" i="13" s="1"/>
  <c r="A505" i="13" a="1"/>
  <c r="A505" i="13" s="1"/>
  <c r="A506" i="13" a="1"/>
  <c r="A506" i="13" s="1"/>
  <c r="A507" i="13" a="1"/>
  <c r="A507" i="13" s="1"/>
  <c r="A508" i="13" a="1"/>
  <c r="A508" i="13" s="1"/>
  <c r="A509" i="13" a="1"/>
  <c r="A509" i="13" s="1"/>
  <c r="A510" i="13" a="1"/>
  <c r="A510" i="13" s="1"/>
  <c r="A511" i="13" a="1"/>
  <c r="A511" i="13" s="1"/>
  <c r="A512" i="13" a="1"/>
  <c r="A512" i="13" s="1"/>
  <c r="A513" i="13" a="1"/>
  <c r="A513" i="13" s="1"/>
  <c r="A514" i="13" a="1"/>
  <c r="A514" i="13" s="1"/>
  <c r="A515" i="13" a="1"/>
  <c r="A515" i="13" s="1"/>
  <c r="A516" i="13" a="1"/>
  <c r="A516" i="13" s="1"/>
  <c r="A517" i="13" a="1"/>
  <c r="A517" i="13" s="1"/>
  <c r="A518" i="13" a="1"/>
  <c r="A518" i="13" s="1"/>
  <c r="A519" i="13" a="1"/>
  <c r="A519" i="13" s="1"/>
  <c r="A520" i="13" a="1"/>
  <c r="A520" i="13" s="1"/>
  <c r="A521" i="13" a="1"/>
  <c r="A521" i="13" s="1"/>
  <c r="A522" i="13" a="1"/>
  <c r="A522" i="13" s="1"/>
  <c r="A523" i="13" a="1"/>
  <c r="A523" i="13" s="1"/>
  <c r="A524" i="13" a="1"/>
  <c r="A524" i="13" s="1"/>
  <c r="A525" i="13" a="1"/>
  <c r="A525" i="13" s="1"/>
  <c r="A526" i="13" a="1"/>
  <c r="A526" i="13" s="1"/>
  <c r="A527" i="13" a="1"/>
  <c r="A527" i="13" s="1"/>
  <c r="A528" i="13" a="1"/>
  <c r="A528" i="13" s="1"/>
  <c r="A529" i="13" a="1"/>
  <c r="A529" i="13" s="1"/>
  <c r="A530" i="13" a="1"/>
  <c r="A530" i="13" s="1"/>
  <c r="A531" i="13" a="1"/>
  <c r="A531" i="13" s="1"/>
  <c r="A532" i="13" a="1"/>
  <c r="A532" i="13" s="1"/>
  <c r="A533" i="13" a="1"/>
  <c r="A533" i="13" s="1"/>
  <c r="A534" i="13" a="1"/>
  <c r="A534" i="13" s="1"/>
  <c r="A535" i="13" a="1"/>
  <c r="A535" i="13" s="1"/>
  <c r="A536" i="13" a="1"/>
  <c r="A536" i="13" s="1"/>
  <c r="A537" i="13" a="1"/>
  <c r="A537" i="13" s="1"/>
  <c r="A538" i="13" a="1"/>
  <c r="A538" i="13" s="1"/>
  <c r="A539" i="13" a="1"/>
  <c r="A539" i="13" s="1"/>
  <c r="A540" i="13" a="1"/>
  <c r="A540" i="13" s="1"/>
  <c r="A541" i="13" a="1"/>
  <c r="A541" i="13" s="1"/>
  <c r="A542" i="13" a="1"/>
  <c r="A542" i="13" s="1"/>
  <c r="A543" i="13" a="1"/>
  <c r="A543" i="13" s="1"/>
  <c r="A544" i="13" a="1"/>
  <c r="A544" i="13" s="1"/>
  <c r="A545" i="13" a="1"/>
  <c r="A545" i="13" s="1"/>
  <c r="A546" i="13" a="1"/>
  <c r="A546" i="13" s="1"/>
  <c r="A547" i="13" a="1"/>
  <c r="A547" i="13" s="1"/>
  <c r="A548" i="13" a="1"/>
  <c r="A548" i="13" s="1"/>
  <c r="A549" i="13" a="1"/>
  <c r="A549" i="13" s="1"/>
  <c r="A550" i="13" a="1"/>
  <c r="A550" i="13" s="1"/>
  <c r="A551" i="13" a="1"/>
  <c r="A551" i="13" s="1"/>
  <c r="A552" i="13" a="1"/>
  <c r="A552" i="13" s="1"/>
  <c r="A553" i="13" a="1"/>
  <c r="A553" i="13" s="1"/>
  <c r="A554" i="13" a="1"/>
  <c r="A554" i="13" s="1"/>
  <c r="A555" i="13" a="1"/>
  <c r="A555" i="13" s="1"/>
  <c r="A556" i="13" a="1"/>
  <c r="A556" i="13" s="1"/>
  <c r="A557" i="13" a="1"/>
  <c r="A557" i="13" s="1"/>
  <c r="A558" i="13" a="1"/>
  <c r="A558" i="13" s="1"/>
  <c r="A559" i="13" a="1"/>
  <c r="A559" i="13" s="1"/>
  <c r="A560" i="13" a="1"/>
  <c r="A560" i="13" s="1"/>
  <c r="A561" i="13" a="1"/>
  <c r="A561" i="13" s="1"/>
  <c r="A562" i="13" a="1"/>
  <c r="A562" i="13" s="1"/>
  <c r="A563" i="13" a="1"/>
  <c r="A563" i="13" s="1"/>
  <c r="A564" i="13" a="1"/>
  <c r="A564" i="13" s="1"/>
  <c r="A565" i="13" a="1"/>
  <c r="A565" i="13" s="1"/>
  <c r="A566" i="13" a="1"/>
  <c r="A566" i="13" s="1"/>
  <c r="A567" i="13" a="1"/>
  <c r="A567" i="13" s="1"/>
  <c r="A568" i="13" a="1"/>
  <c r="A568" i="13" s="1"/>
  <c r="A569" i="13" a="1"/>
  <c r="A569" i="13" s="1"/>
  <c r="A570" i="13" a="1"/>
  <c r="A570" i="13" s="1"/>
  <c r="A571" i="13" a="1"/>
  <c r="A571" i="13" s="1"/>
  <c r="A572" i="13" a="1"/>
  <c r="A572" i="13" s="1"/>
  <c r="A573" i="13" a="1"/>
  <c r="A573" i="13" s="1"/>
  <c r="A574" i="13" a="1"/>
  <c r="A574" i="13" s="1"/>
  <c r="A575" i="13" a="1"/>
  <c r="A575" i="13" s="1"/>
  <c r="A576" i="13" a="1"/>
  <c r="A576" i="13" s="1"/>
  <c r="A577" i="13" a="1"/>
  <c r="A577" i="13" s="1"/>
  <c r="A578" i="13" a="1"/>
  <c r="A578" i="13" s="1"/>
  <c r="A579" i="13" a="1"/>
  <c r="A579" i="13" s="1"/>
  <c r="A580" i="13" a="1"/>
  <c r="A580" i="13" s="1"/>
  <c r="A581" i="13" a="1"/>
  <c r="A581" i="13" s="1"/>
  <c r="A582" i="13" a="1"/>
  <c r="A582" i="13" s="1"/>
  <c r="A583" i="13" a="1"/>
  <c r="A583" i="13" s="1"/>
  <c r="A584" i="13" a="1"/>
  <c r="A584" i="13" s="1"/>
  <c r="A585" i="13" a="1"/>
  <c r="A585" i="13" s="1"/>
  <c r="A586" i="13" a="1"/>
  <c r="A586" i="13" s="1"/>
  <c r="A587" i="13" a="1"/>
  <c r="A587" i="13" s="1"/>
  <c r="A588" i="13" a="1"/>
  <c r="A588" i="13" s="1"/>
  <c r="A589" i="13" a="1"/>
  <c r="A589" i="13" s="1"/>
  <c r="A590" i="13" a="1"/>
  <c r="A590" i="13" s="1"/>
  <c r="A591" i="13" a="1"/>
  <c r="A591" i="13" s="1"/>
  <c r="A592" i="13" a="1"/>
  <c r="A592" i="13" s="1"/>
  <c r="A593" i="13" a="1"/>
  <c r="A593" i="13" s="1"/>
  <c r="A594" i="13" a="1"/>
  <c r="A594" i="13" s="1"/>
  <c r="A595" i="13" a="1"/>
  <c r="A595" i="13" s="1"/>
  <c r="A596" i="13" a="1"/>
  <c r="A596" i="13" s="1"/>
  <c r="A597" i="13" a="1"/>
  <c r="A597" i="13" s="1"/>
  <c r="A598" i="13" a="1"/>
  <c r="A598" i="13" s="1"/>
  <c r="A599" i="13" a="1"/>
  <c r="A599" i="13" s="1"/>
  <c r="A600" i="13" a="1"/>
  <c r="A600" i="13" s="1"/>
  <c r="A601" i="13" a="1"/>
  <c r="A601" i="13" s="1"/>
  <c r="A602" i="13" a="1"/>
  <c r="A602" i="13" s="1"/>
  <c r="A603" i="13" a="1"/>
  <c r="A603" i="13" s="1"/>
  <c r="A604" i="13" a="1"/>
  <c r="A604" i="13" s="1"/>
  <c r="A605" i="13" a="1"/>
  <c r="A605" i="13" s="1"/>
  <c r="A606" i="13" a="1"/>
  <c r="A606" i="13" s="1"/>
  <c r="A607" i="13" a="1"/>
  <c r="A607" i="13" s="1"/>
  <c r="A608" i="13" a="1"/>
  <c r="A608" i="13" s="1"/>
  <c r="A609" i="13" a="1"/>
  <c r="A609" i="13" s="1"/>
  <c r="A610" i="13" a="1"/>
  <c r="A610" i="13" s="1"/>
  <c r="A611" i="13" a="1"/>
  <c r="A611" i="13" s="1"/>
  <c r="A612" i="13" a="1"/>
  <c r="A612" i="13" s="1"/>
  <c r="A613" i="13" a="1"/>
  <c r="A613" i="13" s="1"/>
  <c r="A614" i="13" a="1"/>
  <c r="A614" i="13" s="1"/>
  <c r="A615" i="13" a="1"/>
  <c r="A615" i="13" s="1"/>
  <c r="A616" i="13" a="1"/>
  <c r="A616" i="13" s="1"/>
  <c r="A617" i="13" a="1"/>
  <c r="A617" i="13" s="1"/>
  <c r="A618" i="13" a="1"/>
  <c r="A618" i="13" s="1"/>
  <c r="A619" i="13" a="1"/>
  <c r="A619" i="13" s="1"/>
  <c r="A620" i="13" a="1"/>
  <c r="A620" i="13" s="1"/>
  <c r="A621" i="13" a="1"/>
  <c r="A621" i="13" s="1"/>
  <c r="A622" i="13" a="1"/>
  <c r="A622" i="13" s="1"/>
  <c r="A623" i="13" a="1"/>
  <c r="A623" i="13" s="1"/>
  <c r="A624" i="13" a="1"/>
  <c r="A624" i="13" s="1"/>
  <c r="A625" i="13" a="1"/>
  <c r="A625" i="13" s="1"/>
  <c r="A626" i="13" a="1"/>
  <c r="A626" i="13" s="1"/>
  <c r="A627" i="13" a="1"/>
  <c r="A627" i="13" s="1"/>
  <c r="A628" i="13" a="1"/>
  <c r="A628" i="13" s="1"/>
  <c r="A629" i="13" a="1"/>
  <c r="A629" i="13" s="1"/>
  <c r="A630" i="13" a="1"/>
  <c r="A630" i="13" s="1"/>
  <c r="A631" i="13" a="1"/>
  <c r="A631" i="13" s="1"/>
  <c r="A632" i="13" a="1"/>
  <c r="A632" i="13" s="1"/>
  <c r="A633" i="13" a="1"/>
  <c r="A633" i="13" s="1"/>
  <c r="A634" i="13" a="1"/>
  <c r="A634" i="13" s="1"/>
  <c r="A635" i="13" a="1"/>
  <c r="A635" i="13" s="1"/>
  <c r="A636" i="13" a="1"/>
  <c r="A636" i="13" s="1"/>
  <c r="A637" i="13" a="1"/>
  <c r="A637" i="13" s="1"/>
  <c r="A638" i="13" a="1"/>
  <c r="A638" i="13" s="1"/>
  <c r="A639" i="13" a="1"/>
  <c r="A639" i="13" s="1"/>
  <c r="A640" i="13" a="1"/>
  <c r="A640" i="13" s="1"/>
  <c r="A641" i="13" a="1"/>
  <c r="A641" i="13" s="1"/>
  <c r="A642" i="13" a="1"/>
  <c r="A642" i="13" s="1"/>
  <c r="A643" i="13" a="1"/>
  <c r="A643" i="13" s="1"/>
  <c r="A644" i="13" a="1"/>
  <c r="A644" i="13" s="1"/>
  <c r="A645" i="13" a="1"/>
  <c r="A645" i="13" s="1"/>
  <c r="A6" i="13" a="1"/>
  <c r="A6" i="13" s="1"/>
  <c r="E19" i="13" a="1"/>
  <c r="E19" i="13" s="1"/>
  <c r="E7" i="13" a="1"/>
  <c r="E7" i="13" s="1"/>
  <c r="E8" i="13" a="1"/>
  <c r="E8" i="13" s="1"/>
  <c r="E9" i="13" a="1"/>
  <c r="E9" i="13" s="1"/>
  <c r="E10" i="13" a="1"/>
  <c r="E10" i="13" s="1"/>
  <c r="E11" i="13" a="1"/>
  <c r="E11" i="13" s="1"/>
  <c r="E12" i="13" a="1"/>
  <c r="E12" i="13" s="1"/>
  <c r="E13" i="13" a="1"/>
  <c r="E13" i="13" s="1"/>
  <c r="E14" i="13" a="1"/>
  <c r="E14" i="13" s="1"/>
  <c r="E15" i="13" a="1"/>
  <c r="E15" i="13" s="1"/>
  <c r="E16" i="13" a="1"/>
  <c r="E16" i="13" s="1"/>
  <c r="E17" i="13" a="1"/>
  <c r="E17" i="13" s="1"/>
  <c r="E18" i="13" a="1"/>
  <c r="E18" i="13" s="1"/>
  <c r="E20" i="13" a="1"/>
  <c r="E20" i="13" s="1"/>
  <c r="E21" i="13" a="1"/>
  <c r="E21" i="13" s="1"/>
  <c r="E22" i="13" a="1"/>
  <c r="E22" i="13" s="1"/>
  <c r="E23" i="13" a="1"/>
  <c r="E23" i="13" s="1"/>
  <c r="E24" i="13" a="1"/>
  <c r="E24" i="13" s="1"/>
  <c r="E25" i="13" a="1"/>
  <c r="E25" i="13" s="1"/>
  <c r="E26" i="13" a="1"/>
  <c r="E26" i="13" s="1"/>
  <c r="E27" i="13" a="1"/>
  <c r="E27" i="13" s="1"/>
  <c r="E28" i="13" a="1"/>
  <c r="E28" i="13" s="1"/>
  <c r="E29" i="13" a="1"/>
  <c r="E29" i="13" s="1"/>
  <c r="E30" i="13" a="1"/>
  <c r="E30" i="13" s="1"/>
  <c r="E31" i="13" a="1"/>
  <c r="E31" i="13" s="1"/>
  <c r="E32" i="13" a="1"/>
  <c r="E32" i="13" s="1"/>
  <c r="E33" i="13" a="1"/>
  <c r="E33" i="13" s="1"/>
  <c r="E34" i="13" a="1"/>
  <c r="E34" i="13" s="1"/>
  <c r="E35" i="13" a="1"/>
  <c r="E35" i="13" s="1"/>
  <c r="E36" i="13" a="1"/>
  <c r="E36" i="13" s="1"/>
  <c r="E37" i="13" a="1"/>
  <c r="E37" i="13" s="1"/>
  <c r="E38" i="13" a="1"/>
  <c r="E38" i="13" s="1"/>
  <c r="E39" i="13" a="1"/>
  <c r="E39" i="13" s="1"/>
  <c r="E40" i="13" a="1"/>
  <c r="E40" i="13" s="1"/>
  <c r="E41" i="13" a="1"/>
  <c r="E41" i="13" s="1"/>
  <c r="E42" i="13" a="1"/>
  <c r="E42" i="13" s="1"/>
  <c r="E43" i="13" a="1"/>
  <c r="E43" i="13" s="1"/>
  <c r="E44" i="13" a="1"/>
  <c r="E44" i="13" s="1"/>
  <c r="E45" i="13" a="1"/>
  <c r="E45" i="13" s="1"/>
  <c r="E46" i="13" a="1"/>
  <c r="E46" i="13" s="1"/>
  <c r="E47" i="13" a="1"/>
  <c r="E47" i="13" s="1"/>
  <c r="E48" i="13" a="1"/>
  <c r="E48" i="13" s="1"/>
  <c r="E49" i="13" a="1"/>
  <c r="E49" i="13" s="1"/>
  <c r="E50" i="13" a="1"/>
  <c r="E50" i="13" s="1"/>
  <c r="E51" i="13" a="1"/>
  <c r="E51" i="13" s="1"/>
  <c r="E52" i="13" a="1"/>
  <c r="E52" i="13" s="1"/>
  <c r="E53" i="13" a="1"/>
  <c r="E53" i="13" s="1"/>
  <c r="E54" i="13" a="1"/>
  <c r="E54" i="13" s="1"/>
  <c r="E55" i="13" a="1"/>
  <c r="E55" i="13" s="1"/>
  <c r="E56" i="13" a="1"/>
  <c r="E56" i="13" s="1"/>
  <c r="E57" i="13" a="1"/>
  <c r="E57" i="13" s="1"/>
  <c r="E58" i="13" a="1"/>
  <c r="E58" i="13" s="1"/>
  <c r="E59" i="13" a="1"/>
  <c r="E59" i="13" s="1"/>
  <c r="E60" i="13" a="1"/>
  <c r="E60" i="13" s="1"/>
  <c r="E61" i="13" a="1"/>
  <c r="E61" i="13" s="1"/>
  <c r="E62" i="13" a="1"/>
  <c r="E62" i="13" s="1"/>
  <c r="E63" i="13" a="1"/>
  <c r="E63" i="13" s="1"/>
  <c r="E64" i="13" a="1"/>
  <c r="E64" i="13" s="1"/>
  <c r="E65" i="13" a="1"/>
  <c r="E65" i="13" s="1"/>
  <c r="E66" i="13" a="1"/>
  <c r="E66" i="13" s="1"/>
  <c r="E67" i="13" a="1"/>
  <c r="E67" i="13" s="1"/>
  <c r="E68" i="13" a="1"/>
  <c r="E68" i="13" s="1"/>
  <c r="E69" i="13" a="1"/>
  <c r="E69" i="13" s="1"/>
  <c r="E70" i="13" a="1"/>
  <c r="E70" i="13" s="1"/>
  <c r="E71" i="13" a="1"/>
  <c r="E71" i="13" s="1"/>
  <c r="E72" i="13" a="1"/>
  <c r="E72" i="13" s="1"/>
  <c r="E73" i="13" a="1"/>
  <c r="E73" i="13" s="1"/>
  <c r="E74" i="13" a="1"/>
  <c r="E74" i="13" s="1"/>
  <c r="E75" i="13" a="1"/>
  <c r="E75" i="13" s="1"/>
  <c r="E76" i="13" a="1"/>
  <c r="E76" i="13" s="1"/>
  <c r="E77" i="13" a="1"/>
  <c r="E77" i="13" s="1"/>
  <c r="E78" i="13" a="1"/>
  <c r="E78" i="13" s="1"/>
  <c r="E79" i="13" a="1"/>
  <c r="E79" i="13" s="1"/>
  <c r="E80" i="13" a="1"/>
  <c r="E80" i="13" s="1"/>
  <c r="E81" i="13" a="1"/>
  <c r="E81" i="13" s="1"/>
  <c r="E82" i="13" a="1"/>
  <c r="E82" i="13" s="1"/>
  <c r="E83" i="13" a="1"/>
  <c r="E83" i="13" s="1"/>
  <c r="E84" i="13" a="1"/>
  <c r="E84" i="13" s="1"/>
  <c r="E85" i="13" a="1"/>
  <c r="E85" i="13" s="1"/>
  <c r="E86" i="13" a="1"/>
  <c r="E86" i="13" s="1"/>
  <c r="E87" i="13" a="1"/>
  <c r="E87" i="13" s="1"/>
  <c r="E88" i="13" a="1"/>
  <c r="E88" i="13" s="1"/>
  <c r="E89" i="13" a="1"/>
  <c r="E89" i="13" s="1"/>
  <c r="E90" i="13" a="1"/>
  <c r="E90" i="13" s="1"/>
  <c r="E91" i="13" a="1"/>
  <c r="E91" i="13" s="1"/>
  <c r="E92" i="13" a="1"/>
  <c r="E92" i="13" s="1"/>
  <c r="E93" i="13" a="1"/>
  <c r="E93" i="13" s="1"/>
  <c r="E94" i="13" a="1"/>
  <c r="E94" i="13" s="1"/>
  <c r="E95" i="13" a="1"/>
  <c r="E95" i="13" s="1"/>
  <c r="E96" i="13" a="1"/>
  <c r="E96" i="13" s="1"/>
  <c r="E97" i="13" a="1"/>
  <c r="E97" i="13" s="1"/>
  <c r="E98" i="13" a="1"/>
  <c r="E98" i="13" s="1"/>
  <c r="E99" i="13" a="1"/>
  <c r="E99" i="13" s="1"/>
  <c r="E100" i="13" a="1"/>
  <c r="E100" i="13" s="1"/>
  <c r="E101" i="13" a="1"/>
  <c r="E101" i="13" s="1"/>
  <c r="E102" i="13" a="1"/>
  <c r="E102" i="13" s="1"/>
  <c r="E103" i="13" a="1"/>
  <c r="E103" i="13" s="1"/>
  <c r="E104" i="13" a="1"/>
  <c r="E104" i="13" s="1"/>
  <c r="E105" i="13" a="1"/>
  <c r="E105" i="13" s="1"/>
  <c r="E106" i="13" a="1"/>
  <c r="E106" i="13" s="1"/>
  <c r="E107" i="13" a="1"/>
  <c r="E107" i="13" s="1"/>
  <c r="E108" i="13" a="1"/>
  <c r="E108" i="13" s="1"/>
  <c r="E109" i="13" a="1"/>
  <c r="E109" i="13" s="1"/>
  <c r="E110" i="13" a="1"/>
  <c r="E110" i="13" s="1"/>
  <c r="E111" i="13" a="1"/>
  <c r="E111" i="13" s="1"/>
  <c r="E112" i="13" a="1"/>
  <c r="E112" i="13" s="1"/>
  <c r="E113" i="13" a="1"/>
  <c r="E113" i="13" s="1"/>
  <c r="E114" i="13" a="1"/>
  <c r="E114" i="13" s="1"/>
  <c r="E115" i="13" a="1"/>
  <c r="E115" i="13" s="1"/>
  <c r="E116" i="13" a="1"/>
  <c r="E116" i="13" s="1"/>
  <c r="E117" i="13" a="1"/>
  <c r="E117" i="13" s="1"/>
  <c r="E118" i="13" a="1"/>
  <c r="E118" i="13" s="1"/>
  <c r="E119" i="13" a="1"/>
  <c r="E119" i="13" s="1"/>
  <c r="E120" i="13" a="1"/>
  <c r="E120" i="13" s="1"/>
  <c r="E121" i="13" a="1"/>
  <c r="E121" i="13" s="1"/>
  <c r="E122" i="13" a="1"/>
  <c r="E122" i="13" s="1"/>
  <c r="E123" i="13" a="1"/>
  <c r="E123" i="13" s="1"/>
  <c r="E124" i="13" a="1"/>
  <c r="E124" i="13" s="1"/>
  <c r="E125" i="13" a="1"/>
  <c r="E125" i="13" s="1"/>
  <c r="E126" i="13" a="1"/>
  <c r="E126" i="13" s="1"/>
  <c r="E127" i="13" a="1"/>
  <c r="E127" i="13" s="1"/>
  <c r="E128" i="13" a="1"/>
  <c r="E128" i="13" s="1"/>
  <c r="E129" i="13" a="1"/>
  <c r="E129" i="13" s="1"/>
  <c r="E130" i="13" a="1"/>
  <c r="E130" i="13" s="1"/>
  <c r="E131" i="13" a="1"/>
  <c r="E131" i="13" s="1"/>
  <c r="E132" i="13" a="1"/>
  <c r="E132" i="13" s="1"/>
  <c r="E133" i="13" a="1"/>
  <c r="E133" i="13" s="1"/>
  <c r="E134" i="13" a="1"/>
  <c r="E134" i="13" s="1"/>
  <c r="E135" i="13" a="1"/>
  <c r="E135" i="13" s="1"/>
  <c r="E136" i="13" a="1"/>
  <c r="E136" i="13" s="1"/>
  <c r="E137" i="13" a="1"/>
  <c r="E137" i="13" s="1"/>
  <c r="E138" i="13" a="1"/>
  <c r="E138" i="13" s="1"/>
  <c r="E139" i="13" a="1"/>
  <c r="E139" i="13" s="1"/>
  <c r="E140" i="13" a="1"/>
  <c r="E140" i="13" s="1"/>
  <c r="E141" i="13" a="1"/>
  <c r="E141" i="13" s="1"/>
  <c r="E142" i="13" a="1"/>
  <c r="E142" i="13" s="1"/>
  <c r="E143" i="13" a="1"/>
  <c r="E143" i="13" s="1"/>
  <c r="E144" i="13" a="1"/>
  <c r="E144" i="13" s="1"/>
  <c r="E145" i="13" a="1"/>
  <c r="E145" i="13" s="1"/>
  <c r="E146" i="13" a="1"/>
  <c r="E146" i="13" s="1"/>
  <c r="E147" i="13" a="1"/>
  <c r="E147" i="13" s="1"/>
  <c r="E148" i="13" a="1"/>
  <c r="E148" i="13" s="1"/>
  <c r="E149" i="13" a="1"/>
  <c r="E149" i="13" s="1"/>
  <c r="E150" i="13" a="1"/>
  <c r="E150" i="13" s="1"/>
  <c r="E151" i="13" a="1"/>
  <c r="E151" i="13" s="1"/>
  <c r="E152" i="13" a="1"/>
  <c r="E152" i="13" s="1"/>
  <c r="E153" i="13" a="1"/>
  <c r="E153" i="13" s="1"/>
  <c r="E154" i="13" a="1"/>
  <c r="E154" i="13" s="1"/>
  <c r="E155" i="13" a="1"/>
  <c r="E155" i="13" s="1"/>
  <c r="E156" i="13" a="1"/>
  <c r="E156" i="13" s="1"/>
  <c r="E157" i="13" a="1"/>
  <c r="E157" i="13" s="1"/>
  <c r="E158" i="13" a="1"/>
  <c r="E158" i="13" s="1"/>
  <c r="E159" i="13" a="1"/>
  <c r="E159" i="13" s="1"/>
  <c r="E160" i="13" a="1"/>
  <c r="E160" i="13" s="1"/>
  <c r="E161" i="13" a="1"/>
  <c r="E161" i="13" s="1"/>
  <c r="E162" i="13" a="1"/>
  <c r="E162" i="13" s="1"/>
  <c r="E163" i="13" a="1"/>
  <c r="E163" i="13" s="1"/>
  <c r="E164" i="13" a="1"/>
  <c r="E164" i="13" s="1"/>
  <c r="E165" i="13" a="1"/>
  <c r="E165" i="13" s="1"/>
  <c r="E166" i="13" a="1"/>
  <c r="E166" i="13" s="1"/>
  <c r="E167" i="13" a="1"/>
  <c r="E167" i="13" s="1"/>
  <c r="E168" i="13" a="1"/>
  <c r="E168" i="13" s="1"/>
  <c r="E169" i="13" a="1"/>
  <c r="E169" i="13" s="1"/>
  <c r="E170" i="13" a="1"/>
  <c r="E170" i="13" s="1"/>
  <c r="E171" i="13" a="1"/>
  <c r="E171" i="13" s="1"/>
  <c r="E172" i="13" a="1"/>
  <c r="E172" i="13" s="1"/>
  <c r="E173" i="13" a="1"/>
  <c r="E173" i="13" s="1"/>
  <c r="E174" i="13" a="1"/>
  <c r="E174" i="13" s="1"/>
  <c r="E175" i="13" a="1"/>
  <c r="E175" i="13" s="1"/>
  <c r="E176" i="13" a="1"/>
  <c r="E176" i="13" s="1"/>
  <c r="E177" i="13" a="1"/>
  <c r="E177" i="13" s="1"/>
  <c r="E178" i="13" a="1"/>
  <c r="E178" i="13" s="1"/>
  <c r="E179" i="13" a="1"/>
  <c r="E179" i="13" s="1"/>
  <c r="E180" i="13" a="1"/>
  <c r="E180" i="13" s="1"/>
  <c r="E181" i="13" a="1"/>
  <c r="E181" i="13" s="1"/>
  <c r="E182" i="13" a="1"/>
  <c r="E182" i="13" s="1"/>
  <c r="E183" i="13" a="1"/>
  <c r="E183" i="13" s="1"/>
  <c r="E184" i="13" a="1"/>
  <c r="E184" i="13" s="1"/>
  <c r="E185" i="13" a="1"/>
  <c r="E185" i="13" s="1"/>
  <c r="E186" i="13" a="1"/>
  <c r="E186" i="13" s="1"/>
  <c r="E187" i="13" a="1"/>
  <c r="E187" i="13" s="1"/>
  <c r="E188" i="13" a="1"/>
  <c r="E188" i="13" s="1"/>
  <c r="E189" i="13" a="1"/>
  <c r="E189" i="13" s="1"/>
  <c r="E190" i="13" a="1"/>
  <c r="E190" i="13" s="1"/>
  <c r="E191" i="13" a="1"/>
  <c r="E191" i="13" s="1"/>
  <c r="E192" i="13" a="1"/>
  <c r="E192" i="13" s="1"/>
  <c r="E193" i="13" a="1"/>
  <c r="E193" i="13" s="1"/>
  <c r="E194" i="13" a="1"/>
  <c r="E194" i="13" s="1"/>
  <c r="E195" i="13" a="1"/>
  <c r="E195" i="13" s="1"/>
  <c r="E196" i="13" a="1"/>
  <c r="E196" i="13" s="1"/>
  <c r="E197" i="13" a="1"/>
  <c r="E197" i="13" s="1"/>
  <c r="E198" i="13" a="1"/>
  <c r="E198" i="13" s="1"/>
  <c r="E199" i="13" a="1"/>
  <c r="E199" i="13" s="1"/>
  <c r="E200" i="13" a="1"/>
  <c r="E200" i="13" s="1"/>
  <c r="E201" i="13" a="1"/>
  <c r="E201" i="13" s="1"/>
  <c r="E202" i="13" a="1"/>
  <c r="E202" i="13" s="1"/>
  <c r="E203" i="13" a="1"/>
  <c r="E203" i="13" s="1"/>
  <c r="E204" i="13" a="1"/>
  <c r="E204" i="13" s="1"/>
  <c r="E205" i="13" a="1"/>
  <c r="E205" i="13" s="1"/>
  <c r="E206" i="13" a="1"/>
  <c r="E206" i="13" s="1"/>
  <c r="E207" i="13" a="1"/>
  <c r="E207" i="13" s="1"/>
  <c r="E208" i="13" a="1"/>
  <c r="E208" i="13" s="1"/>
  <c r="E209" i="13" a="1"/>
  <c r="E209" i="13" s="1"/>
  <c r="E210" i="13" a="1"/>
  <c r="E210" i="13" s="1"/>
  <c r="E211" i="13" a="1"/>
  <c r="E211" i="13" s="1"/>
  <c r="E212" i="13" a="1"/>
  <c r="E212" i="13" s="1"/>
  <c r="E213" i="13" a="1"/>
  <c r="E213" i="13" s="1"/>
  <c r="E214" i="13" a="1"/>
  <c r="E214" i="13" s="1"/>
  <c r="E215" i="13" a="1"/>
  <c r="E215" i="13" s="1"/>
  <c r="E216" i="13" a="1"/>
  <c r="E216" i="13" s="1"/>
  <c r="E217" i="13" a="1"/>
  <c r="E217" i="13" s="1"/>
  <c r="E218" i="13" a="1"/>
  <c r="E218" i="13" s="1"/>
  <c r="E219" i="13" a="1"/>
  <c r="E219" i="13" s="1"/>
  <c r="E220" i="13" a="1"/>
  <c r="E220" i="13" s="1"/>
  <c r="E221" i="13" a="1"/>
  <c r="E221" i="13" s="1"/>
  <c r="E222" i="13" a="1"/>
  <c r="E222" i="13" s="1"/>
  <c r="E223" i="13" a="1"/>
  <c r="E223" i="13" s="1"/>
  <c r="E224" i="13" a="1"/>
  <c r="E224" i="13" s="1"/>
  <c r="E225" i="13" a="1"/>
  <c r="E225" i="13" s="1"/>
  <c r="E226" i="13" a="1"/>
  <c r="E226" i="13" s="1"/>
  <c r="E227" i="13" a="1"/>
  <c r="E227" i="13" s="1"/>
  <c r="E228" i="13" a="1"/>
  <c r="E228" i="13" s="1"/>
  <c r="E229" i="13" a="1"/>
  <c r="E229" i="13" s="1"/>
  <c r="E230" i="13" a="1"/>
  <c r="E230" i="13" s="1"/>
  <c r="E231" i="13" a="1"/>
  <c r="E231" i="13" s="1"/>
  <c r="E232" i="13" a="1"/>
  <c r="E232" i="13" s="1"/>
  <c r="E233" i="13" a="1"/>
  <c r="E233" i="13" s="1"/>
  <c r="E234" i="13" a="1"/>
  <c r="E234" i="13" s="1"/>
  <c r="E235" i="13" a="1"/>
  <c r="E235" i="13" s="1"/>
  <c r="E236" i="13" a="1"/>
  <c r="E236" i="13" s="1"/>
  <c r="E237" i="13" a="1"/>
  <c r="E237" i="13" s="1"/>
  <c r="E238" i="13" a="1"/>
  <c r="E238" i="13" s="1"/>
  <c r="E239" i="13" a="1"/>
  <c r="E239" i="13" s="1"/>
  <c r="E240" i="13" a="1"/>
  <c r="E240" i="13" s="1"/>
  <c r="E241" i="13" a="1"/>
  <c r="E241" i="13" s="1"/>
  <c r="E242" i="13" a="1"/>
  <c r="E242" i="13" s="1"/>
  <c r="E243" i="13" a="1"/>
  <c r="E243" i="13" s="1"/>
  <c r="E244" i="13" a="1"/>
  <c r="E244" i="13" s="1"/>
  <c r="E245" i="13" a="1"/>
  <c r="E245" i="13" s="1"/>
  <c r="E246" i="13" a="1"/>
  <c r="E246" i="13" s="1"/>
  <c r="E247" i="13" a="1"/>
  <c r="E247" i="13" s="1"/>
  <c r="E248" i="13" a="1"/>
  <c r="E248" i="13" s="1"/>
  <c r="E249" i="13" a="1"/>
  <c r="E249" i="13" s="1"/>
  <c r="E250" i="13" a="1"/>
  <c r="E250" i="13" s="1"/>
  <c r="E251" i="13" a="1"/>
  <c r="E251" i="13" s="1"/>
  <c r="E252" i="13" a="1"/>
  <c r="E252" i="13" s="1"/>
  <c r="E253" i="13" a="1"/>
  <c r="E253" i="13" s="1"/>
  <c r="E254" i="13" a="1"/>
  <c r="E254" i="13" s="1"/>
  <c r="E255" i="13" a="1"/>
  <c r="E255" i="13" s="1"/>
  <c r="E256" i="13" a="1"/>
  <c r="E256" i="13" s="1"/>
  <c r="E257" i="13" a="1"/>
  <c r="E257" i="13" s="1"/>
  <c r="E258" i="13" a="1"/>
  <c r="E258" i="13" s="1"/>
  <c r="E259" i="13" a="1"/>
  <c r="E259" i="13" s="1"/>
  <c r="E260" i="13" a="1"/>
  <c r="E260" i="13" s="1"/>
  <c r="E261" i="13" a="1"/>
  <c r="E261" i="13" s="1"/>
  <c r="E262" i="13" a="1"/>
  <c r="E262" i="13" s="1"/>
  <c r="E263" i="13" a="1"/>
  <c r="E263" i="13" s="1"/>
  <c r="E264" i="13" a="1"/>
  <c r="E264" i="13" s="1"/>
  <c r="E265" i="13" a="1"/>
  <c r="E265" i="13" s="1"/>
  <c r="E266" i="13" a="1"/>
  <c r="E266" i="13" s="1"/>
  <c r="E267" i="13" a="1"/>
  <c r="E267" i="13" s="1"/>
  <c r="E268" i="13" a="1"/>
  <c r="E268" i="13" s="1"/>
  <c r="E269" i="13" a="1"/>
  <c r="E269" i="13" s="1"/>
  <c r="E270" i="13" a="1"/>
  <c r="E270" i="13" s="1"/>
  <c r="E271" i="13" a="1"/>
  <c r="E271" i="13" s="1"/>
  <c r="E272" i="13" a="1"/>
  <c r="E272" i="13" s="1"/>
  <c r="E273" i="13" a="1"/>
  <c r="E273" i="13" s="1"/>
  <c r="E274" i="13" a="1"/>
  <c r="E274" i="13" s="1"/>
  <c r="E275" i="13" a="1"/>
  <c r="E275" i="13" s="1"/>
  <c r="E276" i="13" a="1"/>
  <c r="E276" i="13" s="1"/>
  <c r="E277" i="13" a="1"/>
  <c r="E277" i="13" s="1"/>
  <c r="E278" i="13" a="1"/>
  <c r="E278" i="13" s="1"/>
  <c r="E279" i="13" a="1"/>
  <c r="E279" i="13" s="1"/>
  <c r="E280" i="13" a="1"/>
  <c r="E280" i="13" s="1"/>
  <c r="E281" i="13" a="1"/>
  <c r="E281" i="13" s="1"/>
  <c r="E282" i="13" a="1"/>
  <c r="E282" i="13" s="1"/>
  <c r="E283" i="13" a="1"/>
  <c r="E283" i="13" s="1"/>
  <c r="E284" i="13" a="1"/>
  <c r="E284" i="13" s="1"/>
  <c r="E285" i="13" a="1"/>
  <c r="E285" i="13" s="1"/>
  <c r="E286" i="13" a="1"/>
  <c r="E286" i="13" s="1"/>
  <c r="E287" i="13" a="1"/>
  <c r="E287" i="13" s="1"/>
  <c r="E288" i="13" a="1"/>
  <c r="E288" i="13" s="1"/>
  <c r="E289" i="13" a="1"/>
  <c r="E289" i="13" s="1"/>
  <c r="E290" i="13" a="1"/>
  <c r="E290" i="13" s="1"/>
  <c r="E291" i="13" a="1"/>
  <c r="E291" i="13" s="1"/>
  <c r="E292" i="13" a="1"/>
  <c r="E292" i="13" s="1"/>
  <c r="E293" i="13" a="1"/>
  <c r="E293" i="13" s="1"/>
  <c r="E294" i="13" a="1"/>
  <c r="E294" i="13" s="1"/>
  <c r="E295" i="13" a="1"/>
  <c r="E295" i="13" s="1"/>
  <c r="E296" i="13" a="1"/>
  <c r="E296" i="13" s="1"/>
  <c r="E297" i="13" a="1"/>
  <c r="E297" i="13" s="1"/>
  <c r="E298" i="13" a="1"/>
  <c r="E298" i="13" s="1"/>
  <c r="E299" i="13" a="1"/>
  <c r="E299" i="13" s="1"/>
  <c r="E300" i="13" a="1"/>
  <c r="E300" i="13" s="1"/>
  <c r="E301" i="13" a="1"/>
  <c r="E301" i="13" s="1"/>
  <c r="E302" i="13" a="1"/>
  <c r="E302" i="13" s="1"/>
  <c r="E303" i="13" a="1"/>
  <c r="E303" i="13" s="1"/>
  <c r="E304" i="13" a="1"/>
  <c r="E304" i="13" s="1"/>
  <c r="E305" i="13" a="1"/>
  <c r="E305" i="13" s="1"/>
  <c r="E306" i="13" a="1"/>
  <c r="E306" i="13" s="1"/>
  <c r="E307" i="13" a="1"/>
  <c r="E307" i="13" s="1"/>
  <c r="E308" i="13" a="1"/>
  <c r="E308" i="13" s="1"/>
  <c r="E309" i="13" a="1"/>
  <c r="E309" i="13" s="1"/>
  <c r="E310" i="13" a="1"/>
  <c r="E310" i="13" s="1"/>
  <c r="E311" i="13" a="1"/>
  <c r="E311" i="13" s="1"/>
  <c r="E312" i="13" a="1"/>
  <c r="E312" i="13" s="1"/>
  <c r="E313" i="13" a="1"/>
  <c r="E313" i="13" s="1"/>
  <c r="E314" i="13" a="1"/>
  <c r="E314" i="13" s="1"/>
  <c r="E315" i="13" a="1"/>
  <c r="E315" i="13" s="1"/>
  <c r="E316" i="13" a="1"/>
  <c r="E316" i="13" s="1"/>
  <c r="E317" i="13" a="1"/>
  <c r="E317" i="13" s="1"/>
  <c r="E318" i="13" a="1"/>
  <c r="E318" i="13" s="1"/>
  <c r="E319" i="13" a="1"/>
  <c r="E319" i="13" s="1"/>
  <c r="E320" i="13" a="1"/>
  <c r="E320" i="13" s="1"/>
  <c r="E321" i="13" a="1"/>
  <c r="E321" i="13" s="1"/>
  <c r="E322" i="13" a="1"/>
  <c r="E322" i="13" s="1"/>
  <c r="E323" i="13" a="1"/>
  <c r="E323" i="13" s="1"/>
  <c r="E324" i="13" a="1"/>
  <c r="E324" i="13" s="1"/>
  <c r="E325" i="13" a="1"/>
  <c r="E325" i="13" s="1"/>
  <c r="E326" i="13" a="1"/>
  <c r="E326" i="13" s="1"/>
  <c r="E327" i="13" a="1"/>
  <c r="E327" i="13" s="1"/>
  <c r="E328" i="13" a="1"/>
  <c r="E328" i="13" s="1"/>
  <c r="E329" i="13" a="1"/>
  <c r="E329" i="13" s="1"/>
  <c r="E330" i="13" a="1"/>
  <c r="E330" i="13" s="1"/>
  <c r="E331" i="13" a="1"/>
  <c r="E331" i="13" s="1"/>
  <c r="E332" i="13" a="1"/>
  <c r="E332" i="13" s="1"/>
  <c r="E333" i="13" a="1"/>
  <c r="E333" i="13" s="1"/>
  <c r="E334" i="13" a="1"/>
  <c r="E334" i="13" s="1"/>
  <c r="E335" i="13" a="1"/>
  <c r="E335" i="13" s="1"/>
  <c r="E336" i="13" a="1"/>
  <c r="E336" i="13" s="1"/>
  <c r="E337" i="13" a="1"/>
  <c r="E337" i="13" s="1"/>
  <c r="E338" i="13" a="1"/>
  <c r="E338" i="13" s="1"/>
  <c r="E339" i="13" a="1"/>
  <c r="E339" i="13" s="1"/>
  <c r="E340" i="13" a="1"/>
  <c r="E340" i="13" s="1"/>
  <c r="E341" i="13" a="1"/>
  <c r="E341" i="13" s="1"/>
  <c r="E342" i="13" a="1"/>
  <c r="E342" i="13" s="1"/>
  <c r="E343" i="13" a="1"/>
  <c r="E343" i="13" s="1"/>
  <c r="E344" i="13" a="1"/>
  <c r="E344" i="13" s="1"/>
  <c r="E345" i="13" a="1"/>
  <c r="E345" i="13" s="1"/>
  <c r="E346" i="13" a="1"/>
  <c r="E346" i="13" s="1"/>
  <c r="E347" i="13" a="1"/>
  <c r="E347" i="13" s="1"/>
  <c r="E348" i="13" a="1"/>
  <c r="E348" i="13" s="1"/>
  <c r="E349" i="13" a="1"/>
  <c r="E349" i="13" s="1"/>
  <c r="E350" i="13" a="1"/>
  <c r="E350" i="13" s="1"/>
  <c r="E351" i="13" a="1"/>
  <c r="E351" i="13" s="1"/>
  <c r="E352" i="13" a="1"/>
  <c r="E352" i="13" s="1"/>
  <c r="E353" i="13" a="1"/>
  <c r="E353" i="13" s="1"/>
  <c r="E354" i="13" a="1"/>
  <c r="E354" i="13" s="1"/>
  <c r="E355" i="13" a="1"/>
  <c r="E355" i="13" s="1"/>
  <c r="E356" i="13" a="1"/>
  <c r="E356" i="13" s="1"/>
  <c r="E357" i="13" a="1"/>
  <c r="E357" i="13" s="1"/>
  <c r="E358" i="13" a="1"/>
  <c r="E358" i="13" s="1"/>
  <c r="E359" i="13" a="1"/>
  <c r="E359" i="13" s="1"/>
  <c r="E360" i="13" a="1"/>
  <c r="E360" i="13" s="1"/>
  <c r="E361" i="13" a="1"/>
  <c r="E361" i="13" s="1"/>
  <c r="E362" i="13" a="1"/>
  <c r="E362" i="13" s="1"/>
  <c r="E363" i="13" a="1"/>
  <c r="E363" i="13" s="1"/>
  <c r="E364" i="13" a="1"/>
  <c r="E364" i="13" s="1"/>
  <c r="E365" i="13" a="1"/>
  <c r="E365" i="13" s="1"/>
  <c r="E366" i="13" a="1"/>
  <c r="E366" i="13" s="1"/>
  <c r="E367" i="13" a="1"/>
  <c r="E367" i="13" s="1"/>
  <c r="E368" i="13" a="1"/>
  <c r="E368" i="13" s="1"/>
  <c r="E369" i="13" a="1"/>
  <c r="E369" i="13" s="1"/>
  <c r="E370" i="13" a="1"/>
  <c r="E370" i="13" s="1"/>
  <c r="E371" i="13" a="1"/>
  <c r="E371" i="13" s="1"/>
  <c r="E372" i="13" a="1"/>
  <c r="E372" i="13" s="1"/>
  <c r="E373" i="13" a="1"/>
  <c r="E373" i="13" s="1"/>
  <c r="E374" i="13" a="1"/>
  <c r="E374" i="13" s="1"/>
  <c r="E375" i="13" a="1"/>
  <c r="E375" i="13" s="1"/>
  <c r="E376" i="13" a="1"/>
  <c r="E376" i="13" s="1"/>
  <c r="E377" i="13" a="1"/>
  <c r="E377" i="13" s="1"/>
  <c r="E378" i="13" a="1"/>
  <c r="E378" i="13" s="1"/>
  <c r="E379" i="13" a="1"/>
  <c r="E379" i="13" s="1"/>
  <c r="E380" i="13" a="1"/>
  <c r="E380" i="13" s="1"/>
  <c r="E381" i="13" a="1"/>
  <c r="E381" i="13" s="1"/>
  <c r="E382" i="13" a="1"/>
  <c r="E382" i="13" s="1"/>
  <c r="E383" i="13" a="1"/>
  <c r="E383" i="13" s="1"/>
  <c r="E384" i="13" a="1"/>
  <c r="E384" i="13" s="1"/>
  <c r="E385" i="13" a="1"/>
  <c r="E385" i="13" s="1"/>
  <c r="E386" i="13" a="1"/>
  <c r="E386" i="13" s="1"/>
  <c r="E387" i="13" a="1"/>
  <c r="E387" i="13" s="1"/>
  <c r="E388" i="13" a="1"/>
  <c r="E388" i="13" s="1"/>
  <c r="E389" i="13" a="1"/>
  <c r="E389" i="13" s="1"/>
  <c r="E390" i="13" a="1"/>
  <c r="E390" i="13" s="1"/>
  <c r="E391" i="13" a="1"/>
  <c r="E391" i="13" s="1"/>
  <c r="E392" i="13" a="1"/>
  <c r="E392" i="13" s="1"/>
  <c r="E393" i="13" a="1"/>
  <c r="E393" i="13" s="1"/>
  <c r="E394" i="13" a="1"/>
  <c r="E394" i="13" s="1"/>
  <c r="E395" i="13" a="1"/>
  <c r="E395" i="13" s="1"/>
  <c r="E396" i="13" a="1"/>
  <c r="E396" i="13" s="1"/>
  <c r="E397" i="13" a="1"/>
  <c r="E397" i="13" s="1"/>
  <c r="E398" i="13" a="1"/>
  <c r="E398" i="13" s="1"/>
  <c r="E399" i="13" a="1"/>
  <c r="E399" i="13" s="1"/>
  <c r="E400" i="13" a="1"/>
  <c r="E400" i="13" s="1"/>
  <c r="E401" i="13" a="1"/>
  <c r="E401" i="13" s="1"/>
  <c r="E402" i="13" a="1"/>
  <c r="E402" i="13" s="1"/>
  <c r="E403" i="13" a="1"/>
  <c r="E403" i="13" s="1"/>
  <c r="E404" i="13" a="1"/>
  <c r="E404" i="13" s="1"/>
  <c r="E405" i="13" a="1"/>
  <c r="E405" i="13" s="1"/>
  <c r="E406" i="13" a="1"/>
  <c r="E406" i="13" s="1"/>
  <c r="E407" i="13" a="1"/>
  <c r="E407" i="13" s="1"/>
  <c r="E408" i="13" a="1"/>
  <c r="E408" i="13" s="1"/>
  <c r="E409" i="13" a="1"/>
  <c r="E409" i="13" s="1"/>
  <c r="E410" i="13" a="1"/>
  <c r="E410" i="13" s="1"/>
  <c r="E411" i="13" a="1"/>
  <c r="E411" i="13" s="1"/>
  <c r="E412" i="13" a="1"/>
  <c r="E412" i="13" s="1"/>
  <c r="E413" i="13" a="1"/>
  <c r="E413" i="13" s="1"/>
  <c r="E414" i="13" a="1"/>
  <c r="E414" i="13" s="1"/>
  <c r="E415" i="13" a="1"/>
  <c r="E415" i="13" s="1"/>
  <c r="E416" i="13" a="1"/>
  <c r="E416" i="13" s="1"/>
  <c r="E417" i="13" a="1"/>
  <c r="E417" i="13" s="1"/>
  <c r="E418" i="13" a="1"/>
  <c r="E418" i="13" s="1"/>
  <c r="E419" i="13" a="1"/>
  <c r="E419" i="13" s="1"/>
  <c r="E420" i="13" a="1"/>
  <c r="E420" i="13" s="1"/>
  <c r="E421" i="13" a="1"/>
  <c r="E421" i="13" s="1"/>
  <c r="E422" i="13" a="1"/>
  <c r="E422" i="13" s="1"/>
  <c r="E423" i="13" a="1"/>
  <c r="E423" i="13" s="1"/>
  <c r="E424" i="13" a="1"/>
  <c r="E424" i="13" s="1"/>
  <c r="E425" i="13" a="1"/>
  <c r="E425" i="13" s="1"/>
  <c r="E426" i="13" a="1"/>
  <c r="E426" i="13" s="1"/>
  <c r="E427" i="13" a="1"/>
  <c r="E427" i="13" s="1"/>
  <c r="E428" i="13" a="1"/>
  <c r="E428" i="13" s="1"/>
  <c r="E429" i="13" a="1"/>
  <c r="E429" i="13" s="1"/>
  <c r="E430" i="13" a="1"/>
  <c r="E430" i="13" s="1"/>
  <c r="E431" i="13" a="1"/>
  <c r="E431" i="13" s="1"/>
  <c r="E432" i="13" a="1"/>
  <c r="E432" i="13" s="1"/>
  <c r="E433" i="13" a="1"/>
  <c r="E433" i="13" s="1"/>
  <c r="E434" i="13" a="1"/>
  <c r="E434" i="13" s="1"/>
  <c r="E435" i="13" a="1"/>
  <c r="E435" i="13" s="1"/>
  <c r="E436" i="13" a="1"/>
  <c r="E436" i="13" s="1"/>
  <c r="E437" i="13" a="1"/>
  <c r="E437" i="13" s="1"/>
  <c r="E438" i="13" a="1"/>
  <c r="E438" i="13" s="1"/>
  <c r="E439" i="13" a="1"/>
  <c r="E439" i="13" s="1"/>
  <c r="E440" i="13" a="1"/>
  <c r="E440" i="13" s="1"/>
  <c r="E441" i="13" a="1"/>
  <c r="E441" i="13" s="1"/>
  <c r="E442" i="13" a="1"/>
  <c r="E442" i="13" s="1"/>
  <c r="E443" i="13" a="1"/>
  <c r="E443" i="13" s="1"/>
  <c r="E444" i="13" a="1"/>
  <c r="E444" i="13" s="1"/>
  <c r="E445" i="13" a="1"/>
  <c r="E445" i="13" s="1"/>
  <c r="E446" i="13" a="1"/>
  <c r="E446" i="13" s="1"/>
  <c r="E447" i="13" a="1"/>
  <c r="E447" i="13" s="1"/>
  <c r="E448" i="13" a="1"/>
  <c r="E448" i="13" s="1"/>
  <c r="E449" i="13" a="1"/>
  <c r="E449" i="13" s="1"/>
  <c r="E450" i="13" a="1"/>
  <c r="E450" i="13" s="1"/>
  <c r="E451" i="13" a="1"/>
  <c r="E451" i="13" s="1"/>
  <c r="E452" i="13" a="1"/>
  <c r="E452" i="13" s="1"/>
  <c r="E453" i="13" a="1"/>
  <c r="E453" i="13" s="1"/>
  <c r="E454" i="13" a="1"/>
  <c r="E454" i="13" s="1"/>
  <c r="E455" i="13" a="1"/>
  <c r="E455" i="13" s="1"/>
  <c r="E456" i="13" a="1"/>
  <c r="E456" i="13" s="1"/>
  <c r="E457" i="13" a="1"/>
  <c r="E457" i="13" s="1"/>
  <c r="E458" i="13" a="1"/>
  <c r="E458" i="13" s="1"/>
  <c r="E459" i="13" a="1"/>
  <c r="E459" i="13" s="1"/>
  <c r="E460" i="13" a="1"/>
  <c r="E460" i="13" s="1"/>
  <c r="E461" i="13" a="1"/>
  <c r="E461" i="13" s="1"/>
  <c r="E462" i="13" a="1"/>
  <c r="E462" i="13" s="1"/>
  <c r="E463" i="13" a="1"/>
  <c r="E463" i="13" s="1"/>
  <c r="E464" i="13" a="1"/>
  <c r="E464" i="13" s="1"/>
  <c r="E465" i="13" a="1"/>
  <c r="E465" i="13" s="1"/>
  <c r="E466" i="13" a="1"/>
  <c r="E466" i="13" s="1"/>
  <c r="E467" i="13" a="1"/>
  <c r="E467" i="13" s="1"/>
  <c r="E468" i="13" a="1"/>
  <c r="E468" i="13" s="1"/>
  <c r="E469" i="13" a="1"/>
  <c r="E469" i="13" s="1"/>
  <c r="E470" i="13" a="1"/>
  <c r="E470" i="13" s="1"/>
  <c r="E471" i="13" a="1"/>
  <c r="E471" i="13" s="1"/>
  <c r="E472" i="13" a="1"/>
  <c r="E472" i="13" s="1"/>
  <c r="E473" i="13" a="1"/>
  <c r="E473" i="13" s="1"/>
  <c r="E474" i="13" a="1"/>
  <c r="E474" i="13" s="1"/>
  <c r="E475" i="13" a="1"/>
  <c r="E475" i="13" s="1"/>
  <c r="E476" i="13" a="1"/>
  <c r="E476" i="13" s="1"/>
  <c r="E477" i="13" a="1"/>
  <c r="E477" i="13" s="1"/>
  <c r="E478" i="13" a="1"/>
  <c r="E478" i="13" s="1"/>
  <c r="E479" i="13" a="1"/>
  <c r="E479" i="13" s="1"/>
  <c r="E480" i="13" a="1"/>
  <c r="E480" i="13" s="1"/>
  <c r="E481" i="13" a="1"/>
  <c r="E481" i="13" s="1"/>
  <c r="E482" i="13" a="1"/>
  <c r="E482" i="13" s="1"/>
  <c r="E483" i="13" a="1"/>
  <c r="E483" i="13" s="1"/>
  <c r="E484" i="13" a="1"/>
  <c r="E484" i="13" s="1"/>
  <c r="E485" i="13" a="1"/>
  <c r="E485" i="13" s="1"/>
  <c r="E486" i="13" a="1"/>
  <c r="E486" i="13" s="1"/>
  <c r="E487" i="13" a="1"/>
  <c r="E487" i="13" s="1"/>
  <c r="E488" i="13" a="1"/>
  <c r="E488" i="13" s="1"/>
  <c r="E489" i="13" a="1"/>
  <c r="E489" i="13" s="1"/>
  <c r="E490" i="13" a="1"/>
  <c r="E490" i="13" s="1"/>
  <c r="E491" i="13" a="1"/>
  <c r="E491" i="13" s="1"/>
  <c r="E492" i="13" a="1"/>
  <c r="E492" i="13" s="1"/>
  <c r="E493" i="13" a="1"/>
  <c r="E493" i="13" s="1"/>
  <c r="E494" i="13" a="1"/>
  <c r="E494" i="13" s="1"/>
  <c r="E495" i="13" a="1"/>
  <c r="E495" i="13" s="1"/>
  <c r="E496" i="13" a="1"/>
  <c r="E496" i="13" s="1"/>
  <c r="E497" i="13" a="1"/>
  <c r="E497" i="13" s="1"/>
  <c r="E498" i="13" a="1"/>
  <c r="E498" i="13" s="1"/>
  <c r="E499" i="13" a="1"/>
  <c r="E499" i="13" s="1"/>
  <c r="E500" i="13" a="1"/>
  <c r="E500" i="13" s="1"/>
  <c r="E501" i="13" a="1"/>
  <c r="E501" i="13" s="1"/>
  <c r="E502" i="13" a="1"/>
  <c r="E502" i="13" s="1"/>
  <c r="E503" i="13" a="1"/>
  <c r="E503" i="13" s="1"/>
  <c r="E504" i="13" a="1"/>
  <c r="E504" i="13" s="1"/>
  <c r="E505" i="13" a="1"/>
  <c r="E505" i="13" s="1"/>
  <c r="E506" i="13" a="1"/>
  <c r="E506" i="13" s="1"/>
  <c r="E507" i="13" a="1"/>
  <c r="E507" i="13" s="1"/>
  <c r="E508" i="13" a="1"/>
  <c r="E508" i="13" s="1"/>
  <c r="E509" i="13" a="1"/>
  <c r="E509" i="13" s="1"/>
  <c r="E510" i="13" a="1"/>
  <c r="E510" i="13" s="1"/>
  <c r="E511" i="13" a="1"/>
  <c r="E511" i="13" s="1"/>
  <c r="E512" i="13" a="1"/>
  <c r="E512" i="13" s="1"/>
  <c r="E513" i="13" a="1"/>
  <c r="E513" i="13" s="1"/>
  <c r="E514" i="13" a="1"/>
  <c r="E514" i="13" s="1"/>
  <c r="E515" i="13" a="1"/>
  <c r="E515" i="13" s="1"/>
  <c r="E516" i="13" a="1"/>
  <c r="E516" i="13" s="1"/>
  <c r="E517" i="13" a="1"/>
  <c r="E517" i="13" s="1"/>
  <c r="E518" i="13" a="1"/>
  <c r="E518" i="13" s="1"/>
  <c r="E519" i="13" a="1"/>
  <c r="E519" i="13" s="1"/>
  <c r="E520" i="13" a="1"/>
  <c r="E520" i="13" s="1"/>
  <c r="E521" i="13" a="1"/>
  <c r="E521" i="13" s="1"/>
  <c r="E522" i="13" a="1"/>
  <c r="E522" i="13" s="1"/>
  <c r="E523" i="13" a="1"/>
  <c r="E523" i="13" s="1"/>
  <c r="E524" i="13" a="1"/>
  <c r="E524" i="13" s="1"/>
  <c r="E525" i="13" a="1"/>
  <c r="E525" i="13" s="1"/>
  <c r="E526" i="13" a="1"/>
  <c r="E526" i="13" s="1"/>
  <c r="E527" i="13" a="1"/>
  <c r="E527" i="13" s="1"/>
  <c r="E528" i="13" a="1"/>
  <c r="E528" i="13" s="1"/>
  <c r="E529" i="13" a="1"/>
  <c r="E529" i="13" s="1"/>
  <c r="E530" i="13" a="1"/>
  <c r="E530" i="13" s="1"/>
  <c r="E531" i="13" a="1"/>
  <c r="E531" i="13" s="1"/>
  <c r="E532" i="13" a="1"/>
  <c r="E532" i="13" s="1"/>
  <c r="E533" i="13" a="1"/>
  <c r="E533" i="13" s="1"/>
  <c r="E534" i="13" a="1"/>
  <c r="E534" i="13" s="1"/>
  <c r="E535" i="13" a="1"/>
  <c r="E535" i="13" s="1"/>
  <c r="E536" i="13" a="1"/>
  <c r="E536" i="13" s="1"/>
  <c r="E537" i="13" a="1"/>
  <c r="E537" i="13" s="1"/>
  <c r="E538" i="13" a="1"/>
  <c r="E538" i="13" s="1"/>
  <c r="E539" i="13" a="1"/>
  <c r="E539" i="13" s="1"/>
  <c r="E540" i="13" a="1"/>
  <c r="E540" i="13" s="1"/>
  <c r="E541" i="13" a="1"/>
  <c r="E541" i="13" s="1"/>
  <c r="E542" i="13" a="1"/>
  <c r="E542" i="13" s="1"/>
  <c r="E543" i="13" a="1"/>
  <c r="E543" i="13" s="1"/>
  <c r="E544" i="13" a="1"/>
  <c r="E544" i="13" s="1"/>
  <c r="E545" i="13" a="1"/>
  <c r="E545" i="13" s="1"/>
  <c r="E546" i="13" a="1"/>
  <c r="E546" i="13" s="1"/>
  <c r="E547" i="13" a="1"/>
  <c r="E547" i="13" s="1"/>
  <c r="E548" i="13" a="1"/>
  <c r="E548" i="13" s="1"/>
  <c r="E549" i="13" a="1"/>
  <c r="E549" i="13" s="1"/>
  <c r="E550" i="13" a="1"/>
  <c r="E550" i="13" s="1"/>
  <c r="E551" i="13" a="1"/>
  <c r="E551" i="13" s="1"/>
  <c r="E552" i="13" a="1"/>
  <c r="E552" i="13" s="1"/>
  <c r="E553" i="13" a="1"/>
  <c r="E553" i="13" s="1"/>
  <c r="E554" i="13" a="1"/>
  <c r="E554" i="13" s="1"/>
  <c r="E555" i="13" a="1"/>
  <c r="E555" i="13" s="1"/>
  <c r="E556" i="13" a="1"/>
  <c r="E556" i="13" s="1"/>
  <c r="E557" i="13" a="1"/>
  <c r="E557" i="13" s="1"/>
  <c r="E558" i="13" a="1"/>
  <c r="E558" i="13" s="1"/>
  <c r="E559" i="13" a="1"/>
  <c r="E559" i="13" s="1"/>
  <c r="E560" i="13" a="1"/>
  <c r="E560" i="13" s="1"/>
  <c r="E561" i="13" a="1"/>
  <c r="E561" i="13" s="1"/>
  <c r="E562" i="13" a="1"/>
  <c r="E562" i="13" s="1"/>
  <c r="E563" i="13" a="1"/>
  <c r="E563" i="13" s="1"/>
  <c r="E564" i="13" a="1"/>
  <c r="E564" i="13" s="1"/>
  <c r="E565" i="13" a="1"/>
  <c r="E565" i="13" s="1"/>
  <c r="E566" i="13" a="1"/>
  <c r="E566" i="13" s="1"/>
  <c r="E567" i="13" a="1"/>
  <c r="E567" i="13" s="1"/>
  <c r="E568" i="13" a="1"/>
  <c r="E568" i="13" s="1"/>
  <c r="E569" i="13" a="1"/>
  <c r="E569" i="13" s="1"/>
  <c r="E570" i="13" a="1"/>
  <c r="E570" i="13" s="1"/>
  <c r="E571" i="13" a="1"/>
  <c r="E571" i="13" s="1"/>
  <c r="E572" i="13" a="1"/>
  <c r="E572" i="13" s="1"/>
  <c r="E573" i="13" a="1"/>
  <c r="E573" i="13" s="1"/>
  <c r="E574" i="13" a="1"/>
  <c r="E574" i="13" s="1"/>
  <c r="E575" i="13" a="1"/>
  <c r="E575" i="13" s="1"/>
  <c r="E576" i="13" a="1"/>
  <c r="E576" i="13" s="1"/>
  <c r="E577" i="13" a="1"/>
  <c r="E577" i="13" s="1"/>
  <c r="E578" i="13" a="1"/>
  <c r="E578" i="13" s="1"/>
  <c r="E579" i="13" a="1"/>
  <c r="E579" i="13" s="1"/>
  <c r="E580" i="13" a="1"/>
  <c r="E580" i="13" s="1"/>
  <c r="E581" i="13" a="1"/>
  <c r="E581" i="13" s="1"/>
  <c r="E582" i="13" a="1"/>
  <c r="E582" i="13" s="1"/>
  <c r="E583" i="13" a="1"/>
  <c r="E583" i="13" s="1"/>
  <c r="E584" i="13" a="1"/>
  <c r="E584" i="13" s="1"/>
  <c r="E585" i="13" a="1"/>
  <c r="E585" i="13" s="1"/>
  <c r="E586" i="13" a="1"/>
  <c r="E586" i="13" s="1"/>
  <c r="E587" i="13" a="1"/>
  <c r="E587" i="13" s="1"/>
  <c r="E588" i="13" a="1"/>
  <c r="E588" i="13" s="1"/>
  <c r="E589" i="13" a="1"/>
  <c r="E589" i="13" s="1"/>
  <c r="E590" i="13" a="1"/>
  <c r="E590" i="13" s="1"/>
  <c r="E591" i="13" a="1"/>
  <c r="E591" i="13" s="1"/>
  <c r="E592" i="13" a="1"/>
  <c r="E592" i="13" s="1"/>
  <c r="E593" i="13" a="1"/>
  <c r="E593" i="13" s="1"/>
  <c r="E594" i="13" a="1"/>
  <c r="E594" i="13" s="1"/>
  <c r="E595" i="13" a="1"/>
  <c r="E595" i="13" s="1"/>
  <c r="E596" i="13" a="1"/>
  <c r="E596" i="13" s="1"/>
  <c r="E597" i="13" a="1"/>
  <c r="E597" i="13" s="1"/>
  <c r="E598" i="13" a="1"/>
  <c r="E598" i="13" s="1"/>
  <c r="E599" i="13" a="1"/>
  <c r="E599" i="13" s="1"/>
  <c r="E600" i="13" a="1"/>
  <c r="E600" i="13" s="1"/>
  <c r="E601" i="13" a="1"/>
  <c r="E601" i="13" s="1"/>
  <c r="E602" i="13" a="1"/>
  <c r="E602" i="13" s="1"/>
  <c r="E603" i="13" a="1"/>
  <c r="E603" i="13" s="1"/>
  <c r="E604" i="13" a="1"/>
  <c r="E604" i="13" s="1"/>
  <c r="E605" i="13" a="1"/>
  <c r="E605" i="13" s="1"/>
  <c r="E606" i="13" a="1"/>
  <c r="E606" i="13" s="1"/>
  <c r="E607" i="13" a="1"/>
  <c r="E607" i="13" s="1"/>
  <c r="E608" i="13" a="1"/>
  <c r="E608" i="13" s="1"/>
  <c r="E609" i="13" a="1"/>
  <c r="E609" i="13" s="1"/>
  <c r="E610" i="13" a="1"/>
  <c r="E610" i="13" s="1"/>
  <c r="E611" i="13" a="1"/>
  <c r="E611" i="13" s="1"/>
  <c r="E612" i="13" a="1"/>
  <c r="E612" i="13" s="1"/>
  <c r="E613" i="13" a="1"/>
  <c r="E613" i="13" s="1"/>
  <c r="E614" i="13" a="1"/>
  <c r="E614" i="13" s="1"/>
  <c r="E615" i="13" a="1"/>
  <c r="E615" i="13" s="1"/>
  <c r="E616" i="13" a="1"/>
  <c r="E616" i="13" s="1"/>
  <c r="E617" i="13" a="1"/>
  <c r="E617" i="13" s="1"/>
  <c r="E618" i="13" a="1"/>
  <c r="E618" i="13" s="1"/>
  <c r="E619" i="13" a="1"/>
  <c r="E619" i="13" s="1"/>
  <c r="E620" i="13" a="1"/>
  <c r="E620" i="13" s="1"/>
  <c r="E621" i="13" a="1"/>
  <c r="E621" i="13" s="1"/>
  <c r="E622" i="13" a="1"/>
  <c r="E622" i="13" s="1"/>
  <c r="E623" i="13" a="1"/>
  <c r="E623" i="13" s="1"/>
  <c r="E624" i="13" a="1"/>
  <c r="E624" i="13" s="1"/>
  <c r="E625" i="13" a="1"/>
  <c r="E625" i="13" s="1"/>
  <c r="E626" i="13" a="1"/>
  <c r="E626" i="13" s="1"/>
  <c r="E627" i="13" a="1"/>
  <c r="E627" i="13" s="1"/>
  <c r="E628" i="13" a="1"/>
  <c r="E628" i="13" s="1"/>
  <c r="E629" i="13" a="1"/>
  <c r="E629" i="13" s="1"/>
  <c r="E630" i="13" a="1"/>
  <c r="E630" i="13" s="1"/>
  <c r="E631" i="13" a="1"/>
  <c r="E631" i="13" s="1"/>
  <c r="E632" i="13" a="1"/>
  <c r="E632" i="13" s="1"/>
  <c r="E633" i="13" a="1"/>
  <c r="E633" i="13" s="1"/>
  <c r="E634" i="13" a="1"/>
  <c r="E634" i="13" s="1"/>
  <c r="E635" i="13" a="1"/>
  <c r="E635" i="13" s="1"/>
  <c r="E636" i="13" a="1"/>
  <c r="E636" i="13" s="1"/>
  <c r="E637" i="13" a="1"/>
  <c r="E637" i="13" s="1"/>
  <c r="E638" i="13" a="1"/>
  <c r="E638" i="13" s="1"/>
  <c r="E639" i="13" a="1"/>
  <c r="E639" i="13" s="1"/>
  <c r="E640" i="13" a="1"/>
  <c r="E640" i="13" s="1"/>
  <c r="E641" i="13" a="1"/>
  <c r="E641" i="13" s="1"/>
  <c r="E642" i="13" a="1"/>
  <c r="E642" i="13" s="1"/>
  <c r="E643" i="13" a="1"/>
  <c r="E643" i="13" s="1"/>
  <c r="E644" i="13" a="1"/>
  <c r="E644" i="13" s="1"/>
  <c r="E645" i="13" a="1"/>
  <c r="E645" i="13" s="1"/>
  <c r="E6" i="13" a="1"/>
  <c r="E6" i="13" s="1"/>
  <c r="F7" i="13" a="1"/>
  <c r="F7" i="13" s="1"/>
  <c r="F8" i="13" a="1"/>
  <c r="F8" i="13" s="1"/>
  <c r="F9" i="13" a="1"/>
  <c r="F9" i="13" s="1"/>
  <c r="F10" i="13" a="1"/>
  <c r="F10" i="13" s="1"/>
  <c r="F11" i="13" a="1"/>
  <c r="F11" i="13" s="1"/>
  <c r="F12" i="13" a="1"/>
  <c r="F12" i="13" s="1"/>
  <c r="F13" i="13" a="1"/>
  <c r="F13" i="13" s="1"/>
  <c r="F14" i="13" a="1"/>
  <c r="F14" i="13" s="1"/>
  <c r="F15" i="13" a="1"/>
  <c r="F15" i="13" s="1"/>
  <c r="F16" i="13" a="1"/>
  <c r="F16" i="13" s="1"/>
  <c r="F17" i="13" a="1"/>
  <c r="F17" i="13" s="1"/>
  <c r="F18" i="13" a="1"/>
  <c r="F18" i="13" s="1"/>
  <c r="F19" i="13" a="1"/>
  <c r="F19" i="13" s="1"/>
  <c r="F20" i="13" a="1"/>
  <c r="F20" i="13" s="1"/>
  <c r="F21" i="13" a="1"/>
  <c r="F21" i="13" s="1"/>
  <c r="F22" i="13" a="1"/>
  <c r="F22" i="13" s="1"/>
  <c r="F23" i="13" a="1"/>
  <c r="F23" i="13" s="1"/>
  <c r="F24" i="13" a="1"/>
  <c r="F24" i="13" s="1"/>
  <c r="F25" i="13" a="1"/>
  <c r="F25" i="13" s="1"/>
  <c r="F26" i="13" a="1"/>
  <c r="F26" i="13" s="1"/>
  <c r="F27" i="13" a="1"/>
  <c r="F27" i="13" s="1"/>
  <c r="F28" i="13" a="1"/>
  <c r="F28" i="13" s="1"/>
  <c r="F29" i="13" a="1"/>
  <c r="F29" i="13" s="1"/>
  <c r="F30" i="13" a="1"/>
  <c r="F30" i="13" s="1"/>
  <c r="F31" i="13" a="1"/>
  <c r="F31" i="13" s="1"/>
  <c r="F32" i="13" a="1"/>
  <c r="F32" i="13" s="1"/>
  <c r="F33" i="13" a="1"/>
  <c r="F33" i="13" s="1"/>
  <c r="F34" i="13" a="1"/>
  <c r="F34" i="13" s="1"/>
  <c r="F35" i="13" a="1"/>
  <c r="F35" i="13" s="1"/>
  <c r="F36" i="13" a="1"/>
  <c r="F36" i="13" s="1"/>
  <c r="F37" i="13" a="1"/>
  <c r="F37" i="13" s="1"/>
  <c r="F38" i="13" a="1"/>
  <c r="F38" i="13" s="1"/>
  <c r="F39" i="13" a="1"/>
  <c r="F39" i="13" s="1"/>
  <c r="F40" i="13" a="1"/>
  <c r="F40" i="13" s="1"/>
  <c r="F41" i="13" a="1"/>
  <c r="F41" i="13" s="1"/>
  <c r="F42" i="13" a="1"/>
  <c r="F42" i="13" s="1"/>
  <c r="F43" i="13" a="1"/>
  <c r="F43" i="13" s="1"/>
  <c r="F44" i="13" a="1"/>
  <c r="F44" i="13" s="1"/>
  <c r="F45" i="13" a="1"/>
  <c r="F45" i="13" s="1"/>
  <c r="F46" i="13" a="1"/>
  <c r="F46" i="13" s="1"/>
  <c r="F47" i="13" a="1"/>
  <c r="F47" i="13" s="1"/>
  <c r="F48" i="13" a="1"/>
  <c r="F48" i="13" s="1"/>
  <c r="F49" i="13" a="1"/>
  <c r="F49" i="13" s="1"/>
  <c r="F50" i="13" a="1"/>
  <c r="F50" i="13" s="1"/>
  <c r="F51" i="13" a="1"/>
  <c r="F51" i="13" s="1"/>
  <c r="F52" i="13" a="1"/>
  <c r="F52" i="13" s="1"/>
  <c r="F53" i="13" a="1"/>
  <c r="F53" i="13" s="1"/>
  <c r="F54" i="13" a="1"/>
  <c r="F54" i="13" s="1"/>
  <c r="F55" i="13" a="1"/>
  <c r="F55" i="13" s="1"/>
  <c r="F56" i="13" a="1"/>
  <c r="F56" i="13" s="1"/>
  <c r="F57" i="13" a="1"/>
  <c r="F57" i="13" s="1"/>
  <c r="F58" i="13" a="1"/>
  <c r="F58" i="13" s="1"/>
  <c r="F59" i="13" a="1"/>
  <c r="F59" i="13" s="1"/>
  <c r="F60" i="13" a="1"/>
  <c r="F60" i="13" s="1"/>
  <c r="F61" i="13" a="1"/>
  <c r="F61" i="13" s="1"/>
  <c r="F62" i="13" a="1"/>
  <c r="F62" i="13" s="1"/>
  <c r="F63" i="13" a="1"/>
  <c r="F63" i="13" s="1"/>
  <c r="F64" i="13" a="1"/>
  <c r="F64" i="13" s="1"/>
  <c r="F65" i="13" a="1"/>
  <c r="F65" i="13" s="1"/>
  <c r="F66" i="13" a="1"/>
  <c r="F66" i="13" s="1"/>
  <c r="F67" i="13" a="1"/>
  <c r="F67" i="13" s="1"/>
  <c r="F68" i="13" a="1"/>
  <c r="F68" i="13" s="1"/>
  <c r="F69" i="13" a="1"/>
  <c r="F69" i="13" s="1"/>
  <c r="F70" i="13" a="1"/>
  <c r="F70" i="13" s="1"/>
  <c r="F71" i="13" a="1"/>
  <c r="F71" i="13" s="1"/>
  <c r="F72" i="13" a="1"/>
  <c r="F72" i="13" s="1"/>
  <c r="F73" i="13" a="1"/>
  <c r="F73" i="13" s="1"/>
  <c r="F74" i="13" a="1"/>
  <c r="F74" i="13" s="1"/>
  <c r="F75" i="13" a="1"/>
  <c r="F75" i="13" s="1"/>
  <c r="F76" i="13" a="1"/>
  <c r="F76" i="13" s="1"/>
  <c r="F77" i="13" a="1"/>
  <c r="F77" i="13" s="1"/>
  <c r="F78" i="13" a="1"/>
  <c r="F78" i="13" s="1"/>
  <c r="F79" i="13" a="1"/>
  <c r="F79" i="13" s="1"/>
  <c r="F80" i="13" a="1"/>
  <c r="F80" i="13" s="1"/>
  <c r="F81" i="13" a="1"/>
  <c r="F81" i="13" s="1"/>
  <c r="F82" i="13" a="1"/>
  <c r="F82" i="13" s="1"/>
  <c r="F83" i="13" a="1"/>
  <c r="F83" i="13" s="1"/>
  <c r="F84" i="13" a="1"/>
  <c r="F84" i="13" s="1"/>
  <c r="F85" i="13" a="1"/>
  <c r="F85" i="13" s="1"/>
  <c r="F86" i="13" a="1"/>
  <c r="F86" i="13" s="1"/>
  <c r="F87" i="13" a="1"/>
  <c r="F87" i="13" s="1"/>
  <c r="F88" i="13" a="1"/>
  <c r="F88" i="13" s="1"/>
  <c r="F89" i="13" a="1"/>
  <c r="F89" i="13" s="1"/>
  <c r="F90" i="13" a="1"/>
  <c r="F90" i="13" s="1"/>
  <c r="F91" i="13" a="1"/>
  <c r="F91" i="13" s="1"/>
  <c r="F92" i="13" a="1"/>
  <c r="F92" i="13" s="1"/>
  <c r="F93" i="13" a="1"/>
  <c r="F93" i="13" s="1"/>
  <c r="F94" i="13" a="1"/>
  <c r="F94" i="13" s="1"/>
  <c r="F95" i="13" a="1"/>
  <c r="F95" i="13" s="1"/>
  <c r="F96" i="13" a="1"/>
  <c r="F96" i="13" s="1"/>
  <c r="F97" i="13" a="1"/>
  <c r="F97" i="13" s="1"/>
  <c r="F98" i="13" a="1"/>
  <c r="F98" i="13" s="1"/>
  <c r="F99" i="13" a="1"/>
  <c r="F99" i="13" s="1"/>
  <c r="F100" i="13" a="1"/>
  <c r="F100" i="13" s="1"/>
  <c r="F101" i="13" a="1"/>
  <c r="F101" i="13" s="1"/>
  <c r="F102" i="13" a="1"/>
  <c r="F102" i="13" s="1"/>
  <c r="F103" i="13" a="1"/>
  <c r="F103" i="13" s="1"/>
  <c r="F104" i="13" a="1"/>
  <c r="F104" i="13" s="1"/>
  <c r="F105" i="13" a="1"/>
  <c r="F105" i="13" s="1"/>
  <c r="F106" i="13" a="1"/>
  <c r="F106" i="13" s="1"/>
  <c r="F107" i="13" a="1"/>
  <c r="F107" i="13" s="1"/>
  <c r="F108" i="13" a="1"/>
  <c r="F108" i="13" s="1"/>
  <c r="F109" i="13" a="1"/>
  <c r="F109" i="13" s="1"/>
  <c r="F110" i="13" a="1"/>
  <c r="F110" i="13" s="1"/>
  <c r="F111" i="13" a="1"/>
  <c r="F111" i="13" s="1"/>
  <c r="F112" i="13" a="1"/>
  <c r="F112" i="13" s="1"/>
  <c r="F113" i="13" a="1"/>
  <c r="F113" i="13" s="1"/>
  <c r="F114" i="13" a="1"/>
  <c r="F114" i="13" s="1"/>
  <c r="F115" i="13" a="1"/>
  <c r="F115" i="13" s="1"/>
  <c r="F116" i="13" a="1"/>
  <c r="F116" i="13" s="1"/>
  <c r="F117" i="13" a="1"/>
  <c r="F117" i="13" s="1"/>
  <c r="F118" i="13" a="1"/>
  <c r="F118" i="13" s="1"/>
  <c r="F119" i="13" a="1"/>
  <c r="F119" i="13" s="1"/>
  <c r="F120" i="13" a="1"/>
  <c r="F120" i="13" s="1"/>
  <c r="F121" i="13" a="1"/>
  <c r="F121" i="13" s="1"/>
  <c r="F122" i="13" a="1"/>
  <c r="F122" i="13" s="1"/>
  <c r="F123" i="13" a="1"/>
  <c r="F123" i="13" s="1"/>
  <c r="F124" i="13" a="1"/>
  <c r="F124" i="13" s="1"/>
  <c r="F125" i="13" a="1"/>
  <c r="F125" i="13" s="1"/>
  <c r="F126" i="13" a="1"/>
  <c r="F126" i="13" s="1"/>
  <c r="F127" i="13" a="1"/>
  <c r="F127" i="13" s="1"/>
  <c r="F128" i="13" a="1"/>
  <c r="F128" i="13" s="1"/>
  <c r="F129" i="13" a="1"/>
  <c r="F129" i="13" s="1"/>
  <c r="F130" i="13" a="1"/>
  <c r="F130" i="13" s="1"/>
  <c r="F131" i="13" a="1"/>
  <c r="F131" i="13" s="1"/>
  <c r="F132" i="13" a="1"/>
  <c r="F132" i="13" s="1"/>
  <c r="F133" i="13" a="1"/>
  <c r="F133" i="13" s="1"/>
  <c r="F134" i="13" a="1"/>
  <c r="F134" i="13" s="1"/>
  <c r="F135" i="13" a="1"/>
  <c r="F135" i="13" s="1"/>
  <c r="F136" i="13" a="1"/>
  <c r="F136" i="13" s="1"/>
  <c r="F137" i="13" a="1"/>
  <c r="F137" i="13" s="1"/>
  <c r="F138" i="13" a="1"/>
  <c r="F138" i="13" s="1"/>
  <c r="F139" i="13" a="1"/>
  <c r="F139" i="13" s="1"/>
  <c r="F140" i="13" a="1"/>
  <c r="F140" i="13" s="1"/>
  <c r="F141" i="13" a="1"/>
  <c r="F141" i="13" s="1"/>
  <c r="F142" i="13" a="1"/>
  <c r="F142" i="13" s="1"/>
  <c r="F143" i="13" a="1"/>
  <c r="F143" i="13" s="1"/>
  <c r="F144" i="13" a="1"/>
  <c r="F144" i="13" s="1"/>
  <c r="F145" i="13" a="1"/>
  <c r="F145" i="13" s="1"/>
  <c r="F146" i="13" a="1"/>
  <c r="F146" i="13" s="1"/>
  <c r="F147" i="13" a="1"/>
  <c r="F147" i="13" s="1"/>
  <c r="F148" i="13" a="1"/>
  <c r="F148" i="13" s="1"/>
  <c r="F149" i="13" a="1"/>
  <c r="F149" i="13" s="1"/>
  <c r="F150" i="13" a="1"/>
  <c r="F150" i="13" s="1"/>
  <c r="F151" i="13" a="1"/>
  <c r="F151" i="13" s="1"/>
  <c r="F152" i="13" a="1"/>
  <c r="F152" i="13" s="1"/>
  <c r="F153" i="13" a="1"/>
  <c r="F153" i="13" s="1"/>
  <c r="F154" i="13" a="1"/>
  <c r="F154" i="13" s="1"/>
  <c r="F155" i="13" a="1"/>
  <c r="F155" i="13" s="1"/>
  <c r="F156" i="13" a="1"/>
  <c r="F156" i="13" s="1"/>
  <c r="F157" i="13" a="1"/>
  <c r="F157" i="13" s="1"/>
  <c r="F158" i="13" a="1"/>
  <c r="F158" i="13" s="1"/>
  <c r="F159" i="13" a="1"/>
  <c r="F159" i="13" s="1"/>
  <c r="F160" i="13" a="1"/>
  <c r="F160" i="13" s="1"/>
  <c r="F161" i="13" a="1"/>
  <c r="F161" i="13" s="1"/>
  <c r="F162" i="13" a="1"/>
  <c r="F162" i="13" s="1"/>
  <c r="F163" i="13" a="1"/>
  <c r="F163" i="13" s="1"/>
  <c r="F164" i="13" a="1"/>
  <c r="F164" i="13" s="1"/>
  <c r="F165" i="13" a="1"/>
  <c r="F165" i="13" s="1"/>
  <c r="F166" i="13" a="1"/>
  <c r="F166" i="13" s="1"/>
  <c r="F167" i="13" a="1"/>
  <c r="F167" i="13" s="1"/>
  <c r="F168" i="13" a="1"/>
  <c r="F168" i="13" s="1"/>
  <c r="F169" i="13" a="1"/>
  <c r="F169" i="13" s="1"/>
  <c r="F170" i="13" a="1"/>
  <c r="F170" i="13" s="1"/>
  <c r="F171" i="13" a="1"/>
  <c r="F171" i="13" s="1"/>
  <c r="F172" i="13" a="1"/>
  <c r="F172" i="13" s="1"/>
  <c r="F173" i="13" a="1"/>
  <c r="F173" i="13" s="1"/>
  <c r="F174" i="13" a="1"/>
  <c r="F174" i="13" s="1"/>
  <c r="F175" i="13" a="1"/>
  <c r="F175" i="13" s="1"/>
  <c r="F176" i="13" a="1"/>
  <c r="F176" i="13" s="1"/>
  <c r="F177" i="13" a="1"/>
  <c r="F177" i="13" s="1"/>
  <c r="F178" i="13" a="1"/>
  <c r="F178" i="13" s="1"/>
  <c r="F179" i="13" a="1"/>
  <c r="F179" i="13" s="1"/>
  <c r="F180" i="13" a="1"/>
  <c r="F180" i="13" s="1"/>
  <c r="F181" i="13" a="1"/>
  <c r="F181" i="13" s="1"/>
  <c r="F182" i="13" a="1"/>
  <c r="F182" i="13" s="1"/>
  <c r="F183" i="13" a="1"/>
  <c r="F183" i="13" s="1"/>
  <c r="F184" i="13" a="1"/>
  <c r="F184" i="13" s="1"/>
  <c r="F185" i="13" a="1"/>
  <c r="F185" i="13" s="1"/>
  <c r="F186" i="13" a="1"/>
  <c r="F186" i="13" s="1"/>
  <c r="F187" i="13" a="1"/>
  <c r="F187" i="13" s="1"/>
  <c r="F188" i="13" a="1"/>
  <c r="F188" i="13" s="1"/>
  <c r="F189" i="13" a="1"/>
  <c r="F189" i="13" s="1"/>
  <c r="F190" i="13" a="1"/>
  <c r="F190" i="13" s="1"/>
  <c r="F191" i="13" a="1"/>
  <c r="F191" i="13" s="1"/>
  <c r="F192" i="13" a="1"/>
  <c r="F192" i="13" s="1"/>
  <c r="F193" i="13" a="1"/>
  <c r="F193" i="13" s="1"/>
  <c r="F194" i="13" a="1"/>
  <c r="F194" i="13" s="1"/>
  <c r="F195" i="13" a="1"/>
  <c r="F195" i="13" s="1"/>
  <c r="F196" i="13" a="1"/>
  <c r="F196" i="13" s="1"/>
  <c r="F197" i="13" a="1"/>
  <c r="F197" i="13" s="1"/>
  <c r="F198" i="13" a="1"/>
  <c r="F198" i="13" s="1"/>
  <c r="F199" i="13" a="1"/>
  <c r="F199" i="13" s="1"/>
  <c r="F200" i="13" a="1"/>
  <c r="F200" i="13" s="1"/>
  <c r="F201" i="13" a="1"/>
  <c r="F201" i="13" s="1"/>
  <c r="F202" i="13" a="1"/>
  <c r="F202" i="13" s="1"/>
  <c r="F203" i="13" a="1"/>
  <c r="F203" i="13" s="1"/>
  <c r="F204" i="13" a="1"/>
  <c r="F204" i="13" s="1"/>
  <c r="F205" i="13" a="1"/>
  <c r="F205" i="13" s="1"/>
  <c r="F206" i="13" a="1"/>
  <c r="F206" i="13" s="1"/>
  <c r="F207" i="13" a="1"/>
  <c r="F207" i="13" s="1"/>
  <c r="F208" i="13" a="1"/>
  <c r="F208" i="13" s="1"/>
  <c r="F209" i="13" a="1"/>
  <c r="F209" i="13" s="1"/>
  <c r="F210" i="13" a="1"/>
  <c r="F210" i="13" s="1"/>
  <c r="F211" i="13" a="1"/>
  <c r="F211" i="13" s="1"/>
  <c r="F212" i="13" a="1"/>
  <c r="F212" i="13" s="1"/>
  <c r="F213" i="13" a="1"/>
  <c r="F213" i="13" s="1"/>
  <c r="F214" i="13" a="1"/>
  <c r="F214" i="13" s="1"/>
  <c r="F215" i="13" a="1"/>
  <c r="F215" i="13" s="1"/>
  <c r="F216" i="13" a="1"/>
  <c r="F216" i="13" s="1"/>
  <c r="F217" i="13" a="1"/>
  <c r="F217" i="13" s="1"/>
  <c r="F218" i="13" a="1"/>
  <c r="F218" i="13" s="1"/>
  <c r="F219" i="13" a="1"/>
  <c r="F219" i="13" s="1"/>
  <c r="F220" i="13" a="1"/>
  <c r="F220" i="13" s="1"/>
  <c r="F221" i="13" a="1"/>
  <c r="F221" i="13" s="1"/>
  <c r="F222" i="13" a="1"/>
  <c r="F222" i="13" s="1"/>
  <c r="F223" i="13" a="1"/>
  <c r="F223" i="13" s="1"/>
  <c r="F224" i="13" a="1"/>
  <c r="F224" i="13" s="1"/>
  <c r="F225" i="13" a="1"/>
  <c r="F225" i="13" s="1"/>
  <c r="F226" i="13" a="1"/>
  <c r="F226" i="13" s="1"/>
  <c r="F227" i="13" a="1"/>
  <c r="F227" i="13" s="1"/>
  <c r="F228" i="13" a="1"/>
  <c r="F228" i="13" s="1"/>
  <c r="F229" i="13" a="1"/>
  <c r="F229" i="13" s="1"/>
  <c r="F230" i="13" a="1"/>
  <c r="F230" i="13" s="1"/>
  <c r="F231" i="13" a="1"/>
  <c r="F231" i="13" s="1"/>
  <c r="F232" i="13" a="1"/>
  <c r="F232" i="13" s="1"/>
  <c r="F233" i="13" a="1"/>
  <c r="F233" i="13" s="1"/>
  <c r="F234" i="13" a="1"/>
  <c r="F234" i="13" s="1"/>
  <c r="F235" i="13" a="1"/>
  <c r="F235" i="13" s="1"/>
  <c r="F236" i="13" a="1"/>
  <c r="F236" i="13" s="1"/>
  <c r="F237" i="13" a="1"/>
  <c r="F237" i="13" s="1"/>
  <c r="F238" i="13" a="1"/>
  <c r="F238" i="13" s="1"/>
  <c r="F239" i="13" a="1"/>
  <c r="F239" i="13" s="1"/>
  <c r="F240" i="13" a="1"/>
  <c r="F240" i="13" s="1"/>
  <c r="F241" i="13" a="1"/>
  <c r="F241" i="13" s="1"/>
  <c r="F242" i="13" a="1"/>
  <c r="F242" i="13" s="1"/>
  <c r="F243" i="13" a="1"/>
  <c r="F243" i="13" s="1"/>
  <c r="F244" i="13" a="1"/>
  <c r="F244" i="13" s="1"/>
  <c r="F245" i="13" a="1"/>
  <c r="F245" i="13" s="1"/>
  <c r="F246" i="13" a="1"/>
  <c r="F246" i="13" s="1"/>
  <c r="F247" i="13" a="1"/>
  <c r="F247" i="13" s="1"/>
  <c r="F248" i="13" a="1"/>
  <c r="F248" i="13" s="1"/>
  <c r="F249" i="13" a="1"/>
  <c r="F249" i="13" s="1"/>
  <c r="F250" i="13" a="1"/>
  <c r="F250" i="13" s="1"/>
  <c r="F251" i="13" a="1"/>
  <c r="F251" i="13" s="1"/>
  <c r="F252" i="13" a="1"/>
  <c r="F252" i="13" s="1"/>
  <c r="F253" i="13" a="1"/>
  <c r="F253" i="13" s="1"/>
  <c r="F254" i="13" a="1"/>
  <c r="F254" i="13" s="1"/>
  <c r="F255" i="13" a="1"/>
  <c r="F255" i="13" s="1"/>
  <c r="F256" i="13" a="1"/>
  <c r="F256" i="13" s="1"/>
  <c r="F257" i="13" a="1"/>
  <c r="F257" i="13" s="1"/>
  <c r="F258" i="13" a="1"/>
  <c r="F258" i="13" s="1"/>
  <c r="F259" i="13" a="1"/>
  <c r="F259" i="13" s="1"/>
  <c r="F260" i="13" a="1"/>
  <c r="F260" i="13" s="1"/>
  <c r="F261" i="13" a="1"/>
  <c r="F261" i="13" s="1"/>
  <c r="F262" i="13" a="1"/>
  <c r="F262" i="13" s="1"/>
  <c r="F263" i="13" a="1"/>
  <c r="F263" i="13" s="1"/>
  <c r="F264" i="13" a="1"/>
  <c r="F264" i="13" s="1"/>
  <c r="F265" i="13" a="1"/>
  <c r="F265" i="13" s="1"/>
  <c r="F266" i="13" a="1"/>
  <c r="F266" i="13" s="1"/>
  <c r="F267" i="13" a="1"/>
  <c r="F267" i="13" s="1"/>
  <c r="F268" i="13" a="1"/>
  <c r="F268" i="13" s="1"/>
  <c r="F269" i="13" a="1"/>
  <c r="F269" i="13" s="1"/>
  <c r="F270" i="13" a="1"/>
  <c r="F270" i="13" s="1"/>
  <c r="F271" i="13" a="1"/>
  <c r="F271" i="13" s="1"/>
  <c r="F272" i="13" a="1"/>
  <c r="F272" i="13" s="1"/>
  <c r="F273" i="13" a="1"/>
  <c r="F273" i="13" s="1"/>
  <c r="F274" i="13" a="1"/>
  <c r="F274" i="13" s="1"/>
  <c r="F275" i="13" a="1"/>
  <c r="F275" i="13" s="1"/>
  <c r="F276" i="13" a="1"/>
  <c r="F276" i="13" s="1"/>
  <c r="F277" i="13" a="1"/>
  <c r="F277" i="13" s="1"/>
  <c r="F278" i="13" a="1"/>
  <c r="F278" i="13" s="1"/>
  <c r="F279" i="13" a="1"/>
  <c r="F279" i="13" s="1"/>
  <c r="F280" i="13" a="1"/>
  <c r="F280" i="13" s="1"/>
  <c r="F281" i="13" a="1"/>
  <c r="F281" i="13" s="1"/>
  <c r="F282" i="13" a="1"/>
  <c r="F282" i="13" s="1"/>
  <c r="F283" i="13" a="1"/>
  <c r="F283" i="13" s="1"/>
  <c r="F284" i="13" a="1"/>
  <c r="F284" i="13" s="1"/>
  <c r="F285" i="13" a="1"/>
  <c r="F285" i="13" s="1"/>
  <c r="F286" i="13" a="1"/>
  <c r="F286" i="13" s="1"/>
  <c r="F287" i="13" a="1"/>
  <c r="F287" i="13" s="1"/>
  <c r="F288" i="13" a="1"/>
  <c r="F288" i="13" s="1"/>
  <c r="F289" i="13" a="1"/>
  <c r="F289" i="13" s="1"/>
  <c r="F290" i="13" a="1"/>
  <c r="F290" i="13" s="1"/>
  <c r="F291" i="13" a="1"/>
  <c r="F291" i="13" s="1"/>
  <c r="F292" i="13" a="1"/>
  <c r="F292" i="13" s="1"/>
  <c r="F293" i="13" a="1"/>
  <c r="F293" i="13" s="1"/>
  <c r="F294" i="13" a="1"/>
  <c r="F294" i="13" s="1"/>
  <c r="F295" i="13" a="1"/>
  <c r="F295" i="13" s="1"/>
  <c r="F296" i="13" a="1"/>
  <c r="F296" i="13" s="1"/>
  <c r="F297" i="13" a="1"/>
  <c r="F297" i="13" s="1"/>
  <c r="F298" i="13" a="1"/>
  <c r="F298" i="13" s="1"/>
  <c r="F299" i="13" a="1"/>
  <c r="F299" i="13" s="1"/>
  <c r="F300" i="13" a="1"/>
  <c r="F300" i="13" s="1"/>
  <c r="F301" i="13" a="1"/>
  <c r="F301" i="13" s="1"/>
  <c r="F302" i="13" a="1"/>
  <c r="F302" i="13" s="1"/>
  <c r="F303" i="13" a="1"/>
  <c r="F303" i="13" s="1"/>
  <c r="F304" i="13" a="1"/>
  <c r="F304" i="13" s="1"/>
  <c r="F305" i="13" a="1"/>
  <c r="F305" i="13" s="1"/>
  <c r="F306" i="13" a="1"/>
  <c r="F306" i="13" s="1"/>
  <c r="F307" i="13" a="1"/>
  <c r="F307" i="13" s="1"/>
  <c r="F308" i="13" a="1"/>
  <c r="F308" i="13" s="1"/>
  <c r="F309" i="13" a="1"/>
  <c r="F309" i="13" s="1"/>
  <c r="F310" i="13" a="1"/>
  <c r="F310" i="13" s="1"/>
  <c r="F311" i="13" a="1"/>
  <c r="F311" i="13" s="1"/>
  <c r="F312" i="13" a="1"/>
  <c r="F312" i="13" s="1"/>
  <c r="F313" i="13" a="1"/>
  <c r="F313" i="13" s="1"/>
  <c r="F314" i="13" a="1"/>
  <c r="F314" i="13" s="1"/>
  <c r="F315" i="13" a="1"/>
  <c r="F315" i="13" s="1"/>
  <c r="F316" i="13" a="1"/>
  <c r="F316" i="13" s="1"/>
  <c r="F317" i="13" a="1"/>
  <c r="F317" i="13" s="1"/>
  <c r="F318" i="13" a="1"/>
  <c r="F318" i="13" s="1"/>
  <c r="F319" i="13" a="1"/>
  <c r="F319" i="13" s="1"/>
  <c r="F320" i="13" a="1"/>
  <c r="F320" i="13" s="1"/>
  <c r="F321" i="13" a="1"/>
  <c r="F321" i="13" s="1"/>
  <c r="F322" i="13" a="1"/>
  <c r="F322" i="13" s="1"/>
  <c r="F323" i="13" a="1"/>
  <c r="F323" i="13" s="1"/>
  <c r="F324" i="13" a="1"/>
  <c r="F324" i="13" s="1"/>
  <c r="F325" i="13" a="1"/>
  <c r="F325" i="13" s="1"/>
  <c r="F326" i="13" a="1"/>
  <c r="F326" i="13" s="1"/>
  <c r="F327" i="13" a="1"/>
  <c r="F327" i="13" s="1"/>
  <c r="F328" i="13" a="1"/>
  <c r="F328" i="13" s="1"/>
  <c r="F329" i="13" a="1"/>
  <c r="F329" i="13" s="1"/>
  <c r="F330" i="13" a="1"/>
  <c r="F330" i="13" s="1"/>
  <c r="F331" i="13" a="1"/>
  <c r="F331" i="13" s="1"/>
  <c r="F332" i="13" a="1"/>
  <c r="F332" i="13" s="1"/>
  <c r="F333" i="13" a="1"/>
  <c r="F333" i="13" s="1"/>
  <c r="F334" i="13" a="1"/>
  <c r="F334" i="13" s="1"/>
  <c r="F335" i="13" a="1"/>
  <c r="F335" i="13" s="1"/>
  <c r="F336" i="13" a="1"/>
  <c r="F336" i="13" s="1"/>
  <c r="F337" i="13" a="1"/>
  <c r="F337" i="13" s="1"/>
  <c r="F338" i="13" a="1"/>
  <c r="F338" i="13" s="1"/>
  <c r="F339" i="13" a="1"/>
  <c r="F339" i="13" s="1"/>
  <c r="F340" i="13" a="1"/>
  <c r="F340" i="13" s="1"/>
  <c r="F341" i="13" a="1"/>
  <c r="F341" i="13" s="1"/>
  <c r="F342" i="13" a="1"/>
  <c r="F342" i="13" s="1"/>
  <c r="F343" i="13" a="1"/>
  <c r="F343" i="13" s="1"/>
  <c r="F344" i="13" a="1"/>
  <c r="F344" i="13" s="1"/>
  <c r="F345" i="13" a="1"/>
  <c r="F345" i="13" s="1"/>
  <c r="F346" i="13" a="1"/>
  <c r="F346" i="13" s="1"/>
  <c r="F347" i="13" a="1"/>
  <c r="F347" i="13" s="1"/>
  <c r="F348" i="13" a="1"/>
  <c r="F348" i="13" s="1"/>
  <c r="F349" i="13" a="1"/>
  <c r="F349" i="13" s="1"/>
  <c r="F350" i="13" a="1"/>
  <c r="F350" i="13" s="1"/>
  <c r="F351" i="13" a="1"/>
  <c r="F351" i="13" s="1"/>
  <c r="F352" i="13" a="1"/>
  <c r="F352" i="13" s="1"/>
  <c r="F353" i="13" a="1"/>
  <c r="F353" i="13" s="1"/>
  <c r="F354" i="13" a="1"/>
  <c r="F354" i="13" s="1"/>
  <c r="F355" i="13" a="1"/>
  <c r="F355" i="13" s="1"/>
  <c r="F356" i="13" a="1"/>
  <c r="F356" i="13" s="1"/>
  <c r="F357" i="13" a="1"/>
  <c r="F357" i="13" s="1"/>
  <c r="F358" i="13" a="1"/>
  <c r="F358" i="13" s="1"/>
  <c r="F359" i="13" a="1"/>
  <c r="F359" i="13" s="1"/>
  <c r="F360" i="13" a="1"/>
  <c r="F360" i="13" s="1"/>
  <c r="F361" i="13" a="1"/>
  <c r="F361" i="13" s="1"/>
  <c r="F362" i="13" a="1"/>
  <c r="F362" i="13" s="1"/>
  <c r="F363" i="13" a="1"/>
  <c r="F363" i="13" s="1"/>
  <c r="F364" i="13" a="1"/>
  <c r="F364" i="13" s="1"/>
  <c r="F365" i="13" a="1"/>
  <c r="F365" i="13" s="1"/>
  <c r="F366" i="13" a="1"/>
  <c r="F366" i="13" s="1"/>
  <c r="F367" i="13" a="1"/>
  <c r="F367" i="13" s="1"/>
  <c r="F368" i="13" a="1"/>
  <c r="F368" i="13" s="1"/>
  <c r="F369" i="13" a="1"/>
  <c r="F369" i="13" s="1"/>
  <c r="F370" i="13" a="1"/>
  <c r="F370" i="13" s="1"/>
  <c r="F371" i="13" a="1"/>
  <c r="F371" i="13" s="1"/>
  <c r="F372" i="13" a="1"/>
  <c r="F372" i="13" s="1"/>
  <c r="F373" i="13" a="1"/>
  <c r="F373" i="13" s="1"/>
  <c r="F374" i="13" a="1"/>
  <c r="F374" i="13" s="1"/>
  <c r="F375" i="13" a="1"/>
  <c r="F375" i="13" s="1"/>
  <c r="F376" i="13" a="1"/>
  <c r="F376" i="13" s="1"/>
  <c r="F377" i="13" a="1"/>
  <c r="F377" i="13" s="1"/>
  <c r="F378" i="13" a="1"/>
  <c r="F378" i="13" s="1"/>
  <c r="F379" i="13" a="1"/>
  <c r="F379" i="13" s="1"/>
  <c r="F380" i="13" a="1"/>
  <c r="F380" i="13" s="1"/>
  <c r="F381" i="13" a="1"/>
  <c r="F381" i="13" s="1"/>
  <c r="F382" i="13" a="1"/>
  <c r="F382" i="13" s="1"/>
  <c r="F383" i="13" a="1"/>
  <c r="F383" i="13" s="1"/>
  <c r="F384" i="13" a="1"/>
  <c r="F384" i="13" s="1"/>
  <c r="F385" i="13" a="1"/>
  <c r="F385" i="13" s="1"/>
  <c r="F386" i="13" a="1"/>
  <c r="F386" i="13" s="1"/>
  <c r="F387" i="13" a="1"/>
  <c r="F387" i="13" s="1"/>
  <c r="F388" i="13" a="1"/>
  <c r="F388" i="13" s="1"/>
  <c r="F389" i="13" a="1"/>
  <c r="F389" i="13" s="1"/>
  <c r="F390" i="13" a="1"/>
  <c r="F390" i="13" s="1"/>
  <c r="F391" i="13" a="1"/>
  <c r="F391" i="13" s="1"/>
  <c r="F392" i="13" a="1"/>
  <c r="F392" i="13" s="1"/>
  <c r="F393" i="13" a="1"/>
  <c r="F393" i="13" s="1"/>
  <c r="F394" i="13" a="1"/>
  <c r="F394" i="13" s="1"/>
  <c r="F395" i="13" a="1"/>
  <c r="F395" i="13" s="1"/>
  <c r="F396" i="13" a="1"/>
  <c r="F396" i="13" s="1"/>
  <c r="F397" i="13" a="1"/>
  <c r="F397" i="13" s="1"/>
  <c r="F398" i="13" a="1"/>
  <c r="F398" i="13" s="1"/>
  <c r="F399" i="13" a="1"/>
  <c r="F399" i="13" s="1"/>
  <c r="F400" i="13" a="1"/>
  <c r="F400" i="13" s="1"/>
  <c r="F401" i="13" a="1"/>
  <c r="F401" i="13" s="1"/>
  <c r="F402" i="13" a="1"/>
  <c r="F402" i="13" s="1"/>
  <c r="F403" i="13" a="1"/>
  <c r="F403" i="13" s="1"/>
  <c r="F404" i="13" a="1"/>
  <c r="F404" i="13" s="1"/>
  <c r="F405" i="13" a="1"/>
  <c r="F405" i="13" s="1"/>
  <c r="F406" i="13" a="1"/>
  <c r="F406" i="13" s="1"/>
  <c r="F407" i="13" a="1"/>
  <c r="F407" i="13" s="1"/>
  <c r="F408" i="13" a="1"/>
  <c r="F408" i="13" s="1"/>
  <c r="F409" i="13" a="1"/>
  <c r="F409" i="13" s="1"/>
  <c r="F410" i="13" a="1"/>
  <c r="F410" i="13" s="1"/>
  <c r="F411" i="13" a="1"/>
  <c r="F411" i="13" s="1"/>
  <c r="F412" i="13" a="1"/>
  <c r="F412" i="13" s="1"/>
  <c r="F413" i="13" a="1"/>
  <c r="F413" i="13" s="1"/>
  <c r="F414" i="13" a="1"/>
  <c r="F414" i="13" s="1"/>
  <c r="F415" i="13" a="1"/>
  <c r="F415" i="13" s="1"/>
  <c r="F416" i="13" a="1"/>
  <c r="F416" i="13" s="1"/>
  <c r="F417" i="13" a="1"/>
  <c r="F417" i="13" s="1"/>
  <c r="F418" i="13" a="1"/>
  <c r="F418" i="13" s="1"/>
  <c r="F419" i="13" a="1"/>
  <c r="F419" i="13" s="1"/>
  <c r="F420" i="13" a="1"/>
  <c r="F420" i="13" s="1"/>
  <c r="F421" i="13" a="1"/>
  <c r="F421" i="13" s="1"/>
  <c r="F422" i="13" a="1"/>
  <c r="F422" i="13" s="1"/>
  <c r="F423" i="13" a="1"/>
  <c r="F423" i="13" s="1"/>
  <c r="F424" i="13" a="1"/>
  <c r="F424" i="13" s="1"/>
  <c r="F425" i="13" a="1"/>
  <c r="F425" i="13" s="1"/>
  <c r="F426" i="13" a="1"/>
  <c r="F426" i="13" s="1"/>
  <c r="F427" i="13" a="1"/>
  <c r="F427" i="13" s="1"/>
  <c r="F428" i="13" a="1"/>
  <c r="F428" i="13" s="1"/>
  <c r="F429" i="13" a="1"/>
  <c r="F429" i="13" s="1"/>
  <c r="F430" i="13" a="1"/>
  <c r="F430" i="13" s="1"/>
  <c r="F431" i="13" a="1"/>
  <c r="F431" i="13" s="1"/>
  <c r="F432" i="13" a="1"/>
  <c r="F432" i="13" s="1"/>
  <c r="F433" i="13" a="1"/>
  <c r="F433" i="13" s="1"/>
  <c r="F434" i="13" a="1"/>
  <c r="F434" i="13" s="1"/>
  <c r="F435" i="13" a="1"/>
  <c r="F435" i="13" s="1"/>
  <c r="F436" i="13" a="1"/>
  <c r="F436" i="13" s="1"/>
  <c r="F437" i="13" a="1"/>
  <c r="F437" i="13" s="1"/>
  <c r="F438" i="13" a="1"/>
  <c r="F438" i="13" s="1"/>
  <c r="F439" i="13" a="1"/>
  <c r="F439" i="13" s="1"/>
  <c r="F440" i="13" a="1"/>
  <c r="F440" i="13" s="1"/>
  <c r="F441" i="13" a="1"/>
  <c r="F441" i="13" s="1"/>
  <c r="F442" i="13" a="1"/>
  <c r="F442" i="13" s="1"/>
  <c r="F443" i="13" a="1"/>
  <c r="F443" i="13" s="1"/>
  <c r="F444" i="13" a="1"/>
  <c r="F444" i="13" s="1"/>
  <c r="F445" i="13" a="1"/>
  <c r="F445" i="13" s="1"/>
  <c r="F446" i="13" a="1"/>
  <c r="F446" i="13" s="1"/>
  <c r="F447" i="13" a="1"/>
  <c r="F447" i="13" s="1"/>
  <c r="F448" i="13" a="1"/>
  <c r="F448" i="13" s="1"/>
  <c r="F449" i="13" a="1"/>
  <c r="F449" i="13" s="1"/>
  <c r="F450" i="13" a="1"/>
  <c r="F450" i="13" s="1"/>
  <c r="F451" i="13" a="1"/>
  <c r="F451" i="13" s="1"/>
  <c r="F452" i="13" a="1"/>
  <c r="F452" i="13" s="1"/>
  <c r="F453" i="13" a="1"/>
  <c r="F453" i="13" s="1"/>
  <c r="F454" i="13" a="1"/>
  <c r="F454" i="13" s="1"/>
  <c r="F455" i="13" a="1"/>
  <c r="F455" i="13" s="1"/>
  <c r="F456" i="13" a="1"/>
  <c r="F456" i="13" s="1"/>
  <c r="F457" i="13" a="1"/>
  <c r="F457" i="13" s="1"/>
  <c r="F458" i="13" a="1"/>
  <c r="F458" i="13" s="1"/>
  <c r="F459" i="13" a="1"/>
  <c r="F459" i="13" s="1"/>
  <c r="F460" i="13" a="1"/>
  <c r="F460" i="13" s="1"/>
  <c r="F461" i="13" a="1"/>
  <c r="F461" i="13" s="1"/>
  <c r="F462" i="13" a="1"/>
  <c r="F462" i="13" s="1"/>
  <c r="F463" i="13" a="1"/>
  <c r="F463" i="13" s="1"/>
  <c r="F464" i="13" a="1"/>
  <c r="F464" i="13" s="1"/>
  <c r="F465" i="13" a="1"/>
  <c r="F465" i="13" s="1"/>
  <c r="F466" i="13" a="1"/>
  <c r="F466" i="13" s="1"/>
  <c r="F467" i="13" a="1"/>
  <c r="F467" i="13" s="1"/>
  <c r="F468" i="13" a="1"/>
  <c r="F468" i="13" s="1"/>
  <c r="F469" i="13" a="1"/>
  <c r="F469" i="13" s="1"/>
  <c r="F470" i="13" a="1"/>
  <c r="F470" i="13" s="1"/>
  <c r="F471" i="13" a="1"/>
  <c r="F471" i="13" s="1"/>
  <c r="F472" i="13" a="1"/>
  <c r="F472" i="13" s="1"/>
  <c r="F473" i="13" a="1"/>
  <c r="F473" i="13" s="1"/>
  <c r="F474" i="13" a="1"/>
  <c r="F474" i="13" s="1"/>
  <c r="F475" i="13" a="1"/>
  <c r="F475" i="13" s="1"/>
  <c r="F476" i="13" a="1"/>
  <c r="F476" i="13" s="1"/>
  <c r="F477" i="13" a="1"/>
  <c r="F477" i="13" s="1"/>
  <c r="F478" i="13" a="1"/>
  <c r="F478" i="13" s="1"/>
  <c r="F479" i="13" a="1"/>
  <c r="F479" i="13" s="1"/>
  <c r="F480" i="13" a="1"/>
  <c r="F480" i="13" s="1"/>
  <c r="F481" i="13" a="1"/>
  <c r="F481" i="13" s="1"/>
  <c r="F482" i="13" a="1"/>
  <c r="F482" i="13" s="1"/>
  <c r="F483" i="13" a="1"/>
  <c r="F483" i="13" s="1"/>
  <c r="F484" i="13" a="1"/>
  <c r="F484" i="13" s="1"/>
  <c r="F485" i="13" a="1"/>
  <c r="F485" i="13" s="1"/>
  <c r="F486" i="13" a="1"/>
  <c r="F486" i="13" s="1"/>
  <c r="F487" i="13" a="1"/>
  <c r="F487" i="13" s="1"/>
  <c r="F488" i="13" a="1"/>
  <c r="F488" i="13" s="1"/>
  <c r="F489" i="13" a="1"/>
  <c r="F489" i="13" s="1"/>
  <c r="F490" i="13" a="1"/>
  <c r="F490" i="13" s="1"/>
  <c r="F491" i="13" a="1"/>
  <c r="F491" i="13" s="1"/>
  <c r="F492" i="13" a="1"/>
  <c r="F492" i="13" s="1"/>
  <c r="F493" i="13" a="1"/>
  <c r="F493" i="13" s="1"/>
  <c r="F494" i="13" a="1"/>
  <c r="F494" i="13" s="1"/>
  <c r="F495" i="13" a="1"/>
  <c r="F495" i="13" s="1"/>
  <c r="F496" i="13" a="1"/>
  <c r="F496" i="13" s="1"/>
  <c r="F497" i="13" a="1"/>
  <c r="F497" i="13" s="1"/>
  <c r="F498" i="13" a="1"/>
  <c r="F498" i="13" s="1"/>
  <c r="F499" i="13" a="1"/>
  <c r="F499" i="13" s="1"/>
  <c r="F500" i="13" a="1"/>
  <c r="F500" i="13" s="1"/>
  <c r="F501" i="13" a="1"/>
  <c r="F501" i="13" s="1"/>
  <c r="F502" i="13" a="1"/>
  <c r="F502" i="13" s="1"/>
  <c r="F503" i="13" a="1"/>
  <c r="F503" i="13" s="1"/>
  <c r="F504" i="13" a="1"/>
  <c r="F504" i="13" s="1"/>
  <c r="F505" i="13" a="1"/>
  <c r="F505" i="13" s="1"/>
  <c r="F506" i="13" a="1"/>
  <c r="F506" i="13" s="1"/>
  <c r="F507" i="13" a="1"/>
  <c r="F507" i="13" s="1"/>
  <c r="F508" i="13" a="1"/>
  <c r="F508" i="13" s="1"/>
  <c r="F509" i="13" a="1"/>
  <c r="F509" i="13" s="1"/>
  <c r="F510" i="13" a="1"/>
  <c r="F510" i="13" s="1"/>
  <c r="F511" i="13" a="1"/>
  <c r="F511" i="13" s="1"/>
  <c r="F512" i="13" a="1"/>
  <c r="F512" i="13" s="1"/>
  <c r="F513" i="13" a="1"/>
  <c r="F513" i="13" s="1"/>
  <c r="F514" i="13" a="1"/>
  <c r="F514" i="13" s="1"/>
  <c r="F515" i="13" a="1"/>
  <c r="F515" i="13" s="1"/>
  <c r="F516" i="13" a="1"/>
  <c r="F516" i="13" s="1"/>
  <c r="F517" i="13" a="1"/>
  <c r="F517" i="13" s="1"/>
  <c r="F518" i="13" a="1"/>
  <c r="F518" i="13" s="1"/>
  <c r="F519" i="13" a="1"/>
  <c r="F519" i="13" s="1"/>
  <c r="F520" i="13" a="1"/>
  <c r="F520" i="13" s="1"/>
  <c r="F521" i="13" a="1"/>
  <c r="F521" i="13" s="1"/>
  <c r="F522" i="13" a="1"/>
  <c r="F522" i="13" s="1"/>
  <c r="F523" i="13" a="1"/>
  <c r="F523" i="13" s="1"/>
  <c r="F524" i="13" a="1"/>
  <c r="F524" i="13" s="1"/>
  <c r="F525" i="13" a="1"/>
  <c r="F525" i="13" s="1"/>
  <c r="F526" i="13" a="1"/>
  <c r="F526" i="13" s="1"/>
  <c r="F527" i="13" a="1"/>
  <c r="F527" i="13" s="1"/>
  <c r="F528" i="13" a="1"/>
  <c r="F528" i="13" s="1"/>
  <c r="F529" i="13" a="1"/>
  <c r="F529" i="13" s="1"/>
  <c r="F530" i="13" a="1"/>
  <c r="F530" i="13" s="1"/>
  <c r="F531" i="13" a="1"/>
  <c r="F531" i="13" s="1"/>
  <c r="F532" i="13" a="1"/>
  <c r="F532" i="13" s="1"/>
  <c r="F533" i="13" a="1"/>
  <c r="F533" i="13" s="1"/>
  <c r="F534" i="13" a="1"/>
  <c r="F534" i="13" s="1"/>
  <c r="F535" i="13" a="1"/>
  <c r="F535" i="13" s="1"/>
  <c r="F536" i="13" a="1"/>
  <c r="F536" i="13" s="1"/>
  <c r="F537" i="13" a="1"/>
  <c r="F537" i="13" s="1"/>
  <c r="F538" i="13" a="1"/>
  <c r="F538" i="13" s="1"/>
  <c r="F539" i="13" a="1"/>
  <c r="F539" i="13" s="1"/>
  <c r="F540" i="13" a="1"/>
  <c r="F540" i="13" s="1"/>
  <c r="F541" i="13" a="1"/>
  <c r="F541" i="13" s="1"/>
  <c r="F542" i="13" a="1"/>
  <c r="F542" i="13" s="1"/>
  <c r="F543" i="13" a="1"/>
  <c r="F543" i="13" s="1"/>
  <c r="F544" i="13" a="1"/>
  <c r="F544" i="13" s="1"/>
  <c r="F545" i="13" a="1"/>
  <c r="F545" i="13" s="1"/>
  <c r="F546" i="13" a="1"/>
  <c r="F546" i="13" s="1"/>
  <c r="F547" i="13" a="1"/>
  <c r="F547" i="13" s="1"/>
  <c r="F548" i="13" a="1"/>
  <c r="F548" i="13" s="1"/>
  <c r="F549" i="13" a="1"/>
  <c r="F549" i="13" s="1"/>
  <c r="F550" i="13" a="1"/>
  <c r="F550" i="13" s="1"/>
  <c r="F551" i="13" a="1"/>
  <c r="F551" i="13" s="1"/>
  <c r="F552" i="13" a="1"/>
  <c r="F552" i="13" s="1"/>
  <c r="F553" i="13" a="1"/>
  <c r="F553" i="13" s="1"/>
  <c r="F554" i="13" a="1"/>
  <c r="F554" i="13" s="1"/>
  <c r="F555" i="13" a="1"/>
  <c r="F555" i="13" s="1"/>
  <c r="F556" i="13" a="1"/>
  <c r="F556" i="13" s="1"/>
  <c r="F557" i="13" a="1"/>
  <c r="F557" i="13" s="1"/>
  <c r="F558" i="13" a="1"/>
  <c r="F558" i="13" s="1"/>
  <c r="F559" i="13" a="1"/>
  <c r="F559" i="13" s="1"/>
  <c r="F560" i="13" a="1"/>
  <c r="F560" i="13" s="1"/>
  <c r="F561" i="13" a="1"/>
  <c r="F561" i="13" s="1"/>
  <c r="F562" i="13" a="1"/>
  <c r="F562" i="13" s="1"/>
  <c r="F563" i="13" a="1"/>
  <c r="F563" i="13" s="1"/>
  <c r="F564" i="13" a="1"/>
  <c r="F564" i="13" s="1"/>
  <c r="F565" i="13" a="1"/>
  <c r="F565" i="13" s="1"/>
  <c r="F566" i="13" a="1"/>
  <c r="F566" i="13" s="1"/>
  <c r="F567" i="13" a="1"/>
  <c r="F567" i="13" s="1"/>
  <c r="F568" i="13" a="1"/>
  <c r="F568" i="13" s="1"/>
  <c r="F569" i="13" a="1"/>
  <c r="F569" i="13" s="1"/>
  <c r="F570" i="13" a="1"/>
  <c r="F570" i="13" s="1"/>
  <c r="F571" i="13" a="1"/>
  <c r="F571" i="13" s="1"/>
  <c r="F572" i="13" a="1"/>
  <c r="F572" i="13" s="1"/>
  <c r="F573" i="13" a="1"/>
  <c r="F573" i="13" s="1"/>
  <c r="F574" i="13" a="1"/>
  <c r="F574" i="13" s="1"/>
  <c r="F575" i="13" a="1"/>
  <c r="F575" i="13" s="1"/>
  <c r="F576" i="13" a="1"/>
  <c r="F576" i="13" s="1"/>
  <c r="F577" i="13" a="1"/>
  <c r="F577" i="13" s="1"/>
  <c r="F578" i="13" a="1"/>
  <c r="F578" i="13" s="1"/>
  <c r="F579" i="13" a="1"/>
  <c r="F579" i="13" s="1"/>
  <c r="F580" i="13" a="1"/>
  <c r="F580" i="13" s="1"/>
  <c r="F581" i="13" a="1"/>
  <c r="F581" i="13" s="1"/>
  <c r="F582" i="13" a="1"/>
  <c r="F582" i="13" s="1"/>
  <c r="F583" i="13" a="1"/>
  <c r="F583" i="13" s="1"/>
  <c r="F584" i="13" a="1"/>
  <c r="F584" i="13" s="1"/>
  <c r="F585" i="13" a="1"/>
  <c r="F585" i="13" s="1"/>
  <c r="F586" i="13" a="1"/>
  <c r="F586" i="13" s="1"/>
  <c r="F587" i="13" a="1"/>
  <c r="F587" i="13" s="1"/>
  <c r="F588" i="13" a="1"/>
  <c r="F588" i="13" s="1"/>
  <c r="F589" i="13" a="1"/>
  <c r="F589" i="13" s="1"/>
  <c r="F590" i="13" a="1"/>
  <c r="F590" i="13" s="1"/>
  <c r="F591" i="13" a="1"/>
  <c r="F591" i="13" s="1"/>
  <c r="F592" i="13" a="1"/>
  <c r="F592" i="13" s="1"/>
  <c r="F593" i="13" a="1"/>
  <c r="F593" i="13" s="1"/>
  <c r="F594" i="13" a="1"/>
  <c r="F594" i="13" s="1"/>
  <c r="F595" i="13" a="1"/>
  <c r="F595" i="13" s="1"/>
  <c r="F596" i="13" a="1"/>
  <c r="F596" i="13" s="1"/>
  <c r="F597" i="13" a="1"/>
  <c r="F597" i="13" s="1"/>
  <c r="F598" i="13" a="1"/>
  <c r="F598" i="13" s="1"/>
  <c r="F599" i="13" a="1"/>
  <c r="F599" i="13" s="1"/>
  <c r="F600" i="13" a="1"/>
  <c r="F600" i="13" s="1"/>
  <c r="F601" i="13" a="1"/>
  <c r="F601" i="13" s="1"/>
  <c r="F602" i="13" a="1"/>
  <c r="F602" i="13" s="1"/>
  <c r="F603" i="13" a="1"/>
  <c r="F603" i="13" s="1"/>
  <c r="F604" i="13" a="1"/>
  <c r="F604" i="13" s="1"/>
  <c r="F605" i="13" a="1"/>
  <c r="F605" i="13" s="1"/>
  <c r="F606" i="13" a="1"/>
  <c r="F606" i="13" s="1"/>
  <c r="F607" i="13" a="1"/>
  <c r="F607" i="13" s="1"/>
  <c r="F608" i="13" a="1"/>
  <c r="F608" i="13" s="1"/>
  <c r="F609" i="13" a="1"/>
  <c r="F609" i="13" s="1"/>
  <c r="F610" i="13" a="1"/>
  <c r="F610" i="13" s="1"/>
  <c r="F611" i="13" a="1"/>
  <c r="F611" i="13" s="1"/>
  <c r="F612" i="13" a="1"/>
  <c r="F612" i="13" s="1"/>
  <c r="F613" i="13" a="1"/>
  <c r="F613" i="13" s="1"/>
  <c r="F614" i="13" a="1"/>
  <c r="F614" i="13" s="1"/>
  <c r="F615" i="13" a="1"/>
  <c r="F615" i="13" s="1"/>
  <c r="F616" i="13" a="1"/>
  <c r="F616" i="13" s="1"/>
  <c r="F617" i="13" a="1"/>
  <c r="F617" i="13" s="1"/>
  <c r="F618" i="13" a="1"/>
  <c r="F618" i="13" s="1"/>
  <c r="F619" i="13" a="1"/>
  <c r="F619" i="13" s="1"/>
  <c r="F620" i="13" a="1"/>
  <c r="F620" i="13" s="1"/>
  <c r="F621" i="13" a="1"/>
  <c r="F621" i="13" s="1"/>
  <c r="F622" i="13" a="1"/>
  <c r="F622" i="13" s="1"/>
  <c r="F623" i="13" a="1"/>
  <c r="F623" i="13" s="1"/>
  <c r="F624" i="13" a="1"/>
  <c r="F624" i="13" s="1"/>
  <c r="F625" i="13" a="1"/>
  <c r="F625" i="13" s="1"/>
  <c r="F626" i="13" a="1"/>
  <c r="F626" i="13" s="1"/>
  <c r="F627" i="13" a="1"/>
  <c r="F627" i="13" s="1"/>
  <c r="F628" i="13" a="1"/>
  <c r="F628" i="13" s="1"/>
  <c r="F629" i="13" a="1"/>
  <c r="F629" i="13" s="1"/>
  <c r="F630" i="13" a="1"/>
  <c r="F630" i="13" s="1"/>
  <c r="F631" i="13" a="1"/>
  <c r="F631" i="13" s="1"/>
  <c r="F632" i="13" a="1"/>
  <c r="F632" i="13" s="1"/>
  <c r="F633" i="13" a="1"/>
  <c r="F633" i="13" s="1"/>
  <c r="F634" i="13" a="1"/>
  <c r="F634" i="13" s="1"/>
  <c r="F635" i="13" a="1"/>
  <c r="F635" i="13" s="1"/>
  <c r="F636" i="13" a="1"/>
  <c r="F636" i="13" s="1"/>
  <c r="F637" i="13" a="1"/>
  <c r="F637" i="13" s="1"/>
  <c r="F638" i="13" a="1"/>
  <c r="F638" i="13" s="1"/>
  <c r="F639" i="13" a="1"/>
  <c r="F639" i="13" s="1"/>
  <c r="F640" i="13" a="1"/>
  <c r="F640" i="13" s="1"/>
  <c r="F641" i="13" a="1"/>
  <c r="F641" i="13" s="1"/>
  <c r="F642" i="13" a="1"/>
  <c r="F642" i="13" s="1"/>
  <c r="F643" i="13" a="1"/>
  <c r="F643" i="13" s="1"/>
  <c r="F644" i="13" a="1"/>
  <c r="F644" i="13" s="1"/>
  <c r="F645" i="13" a="1"/>
  <c r="F645" i="13" s="1"/>
  <c r="F6" i="13" a="1"/>
  <c r="F6" i="13" s="1"/>
  <c r="G7" i="13" a="1"/>
  <c r="G7" i="13" s="1"/>
  <c r="G8" i="13" a="1"/>
  <c r="G8" i="13" s="1"/>
  <c r="G9" i="13" a="1"/>
  <c r="G9" i="13" s="1"/>
  <c r="G10" i="13" a="1"/>
  <c r="G10" i="13" s="1"/>
  <c r="G11" i="13" a="1"/>
  <c r="G11" i="13" s="1"/>
  <c r="G12" i="13" a="1"/>
  <c r="G12" i="13" s="1"/>
  <c r="G13" i="13" a="1"/>
  <c r="G13" i="13" s="1"/>
  <c r="G14" i="13" a="1"/>
  <c r="G14" i="13" s="1"/>
  <c r="G15" i="13" a="1"/>
  <c r="G15" i="13" s="1"/>
  <c r="G16" i="13" a="1"/>
  <c r="G16" i="13" s="1"/>
  <c r="G17" i="13" a="1"/>
  <c r="G17" i="13" s="1"/>
  <c r="G18" i="13" a="1"/>
  <c r="G18" i="13" s="1"/>
  <c r="G19" i="13" a="1"/>
  <c r="G19" i="13" s="1"/>
  <c r="G20" i="13" a="1"/>
  <c r="G20" i="13" s="1"/>
  <c r="G21" i="13" a="1"/>
  <c r="G21" i="13" s="1"/>
  <c r="G22" i="13" a="1"/>
  <c r="G22" i="13" s="1"/>
  <c r="G23" i="13" a="1"/>
  <c r="G23" i="13" s="1"/>
  <c r="G24" i="13" a="1"/>
  <c r="G24" i="13" s="1"/>
  <c r="G25" i="13" a="1"/>
  <c r="G25" i="13" s="1"/>
  <c r="G26" i="13" a="1"/>
  <c r="G26" i="13" s="1"/>
  <c r="G27" i="13" a="1"/>
  <c r="G27" i="13" s="1"/>
  <c r="G28" i="13" a="1"/>
  <c r="G28" i="13" s="1"/>
  <c r="G29" i="13" a="1"/>
  <c r="G29" i="13" s="1"/>
  <c r="G30" i="13" a="1"/>
  <c r="G30" i="13" s="1"/>
  <c r="G31" i="13" a="1"/>
  <c r="G31" i="13" s="1"/>
  <c r="G32" i="13" a="1"/>
  <c r="G32" i="13" s="1"/>
  <c r="G33" i="13" a="1"/>
  <c r="G33" i="13" s="1"/>
  <c r="G34" i="13" a="1"/>
  <c r="G34" i="13" s="1"/>
  <c r="G35" i="13" a="1"/>
  <c r="G35" i="13" s="1"/>
  <c r="G36" i="13" a="1"/>
  <c r="G36" i="13" s="1"/>
  <c r="G37" i="13" a="1"/>
  <c r="G37" i="13" s="1"/>
  <c r="G38" i="13" a="1"/>
  <c r="G38" i="13" s="1"/>
  <c r="G39" i="13" a="1"/>
  <c r="G39" i="13" s="1"/>
  <c r="G40" i="13" a="1"/>
  <c r="G40" i="13" s="1"/>
  <c r="G41" i="13" a="1"/>
  <c r="G41" i="13" s="1"/>
  <c r="G42" i="13" a="1"/>
  <c r="G42" i="13" s="1"/>
  <c r="G43" i="13" a="1"/>
  <c r="G43" i="13" s="1"/>
  <c r="G44" i="13" a="1"/>
  <c r="G44" i="13" s="1"/>
  <c r="G45" i="13" a="1"/>
  <c r="G45" i="13" s="1"/>
  <c r="G46" i="13" a="1"/>
  <c r="G46" i="13" s="1"/>
  <c r="G47" i="13" a="1"/>
  <c r="G47" i="13" s="1"/>
  <c r="G48" i="13" a="1"/>
  <c r="G48" i="13" s="1"/>
  <c r="G49" i="13" a="1"/>
  <c r="G49" i="13" s="1"/>
  <c r="G50" i="13" a="1"/>
  <c r="G50" i="13" s="1"/>
  <c r="G51" i="13" a="1"/>
  <c r="G51" i="13" s="1"/>
  <c r="G52" i="13" a="1"/>
  <c r="G52" i="13" s="1"/>
  <c r="G53" i="13" a="1"/>
  <c r="G53" i="13" s="1"/>
  <c r="G54" i="13" a="1"/>
  <c r="G54" i="13" s="1"/>
  <c r="G55" i="13" a="1"/>
  <c r="G55" i="13" s="1"/>
  <c r="G56" i="13" a="1"/>
  <c r="G56" i="13" s="1"/>
  <c r="G57" i="13" a="1"/>
  <c r="G57" i="13" s="1"/>
  <c r="G58" i="13" a="1"/>
  <c r="G58" i="13" s="1"/>
  <c r="G59" i="13" a="1"/>
  <c r="G59" i="13" s="1"/>
  <c r="G60" i="13" a="1"/>
  <c r="G60" i="13" s="1"/>
  <c r="G61" i="13" a="1"/>
  <c r="G61" i="13" s="1"/>
  <c r="G62" i="13" a="1"/>
  <c r="G62" i="13" s="1"/>
  <c r="G63" i="13" a="1"/>
  <c r="G63" i="13" s="1"/>
  <c r="G64" i="13" a="1"/>
  <c r="G64" i="13" s="1"/>
  <c r="G65" i="13" a="1"/>
  <c r="G65" i="13" s="1"/>
  <c r="G66" i="13" a="1"/>
  <c r="G66" i="13" s="1"/>
  <c r="G67" i="13" a="1"/>
  <c r="G67" i="13" s="1"/>
  <c r="G68" i="13" a="1"/>
  <c r="G68" i="13" s="1"/>
  <c r="G69" i="13" a="1"/>
  <c r="G69" i="13" s="1"/>
  <c r="G70" i="13" a="1"/>
  <c r="G70" i="13" s="1"/>
  <c r="G71" i="13" a="1"/>
  <c r="G71" i="13" s="1"/>
  <c r="G72" i="13" a="1"/>
  <c r="G72" i="13" s="1"/>
  <c r="G73" i="13" a="1"/>
  <c r="G73" i="13" s="1"/>
  <c r="G74" i="13" a="1"/>
  <c r="G74" i="13" s="1"/>
  <c r="G75" i="13" a="1"/>
  <c r="G75" i="13" s="1"/>
  <c r="G76" i="13" a="1"/>
  <c r="G76" i="13" s="1"/>
  <c r="G77" i="13" a="1"/>
  <c r="G77" i="13" s="1"/>
  <c r="G78" i="13" a="1"/>
  <c r="G78" i="13" s="1"/>
  <c r="G79" i="13" a="1"/>
  <c r="G79" i="13" s="1"/>
  <c r="G80" i="13" a="1"/>
  <c r="G80" i="13" s="1"/>
  <c r="G81" i="13" a="1"/>
  <c r="G81" i="13" s="1"/>
  <c r="G82" i="13" a="1"/>
  <c r="G82" i="13" s="1"/>
  <c r="G83" i="13" a="1"/>
  <c r="G83" i="13" s="1"/>
  <c r="G84" i="13" a="1"/>
  <c r="G84" i="13" s="1"/>
  <c r="G85" i="13" a="1"/>
  <c r="G85" i="13" s="1"/>
  <c r="G86" i="13" a="1"/>
  <c r="G86" i="13" s="1"/>
  <c r="G87" i="13" a="1"/>
  <c r="G87" i="13" s="1"/>
  <c r="G88" i="13" a="1"/>
  <c r="G88" i="13" s="1"/>
  <c r="G89" i="13" a="1"/>
  <c r="G89" i="13" s="1"/>
  <c r="G90" i="13" a="1"/>
  <c r="G90" i="13" s="1"/>
  <c r="G91" i="13" a="1"/>
  <c r="G91" i="13" s="1"/>
  <c r="G92" i="13" a="1"/>
  <c r="G92" i="13" s="1"/>
  <c r="G93" i="13" a="1"/>
  <c r="G93" i="13" s="1"/>
  <c r="G94" i="13" a="1"/>
  <c r="G94" i="13" s="1"/>
  <c r="G95" i="13" a="1"/>
  <c r="G95" i="13" s="1"/>
  <c r="G96" i="13" a="1"/>
  <c r="G96" i="13" s="1"/>
  <c r="G97" i="13" a="1"/>
  <c r="G97" i="13" s="1"/>
  <c r="G98" i="13" a="1"/>
  <c r="G98" i="13" s="1"/>
  <c r="G99" i="13" a="1"/>
  <c r="G99" i="13" s="1"/>
  <c r="G100" i="13" a="1"/>
  <c r="G100" i="13" s="1"/>
  <c r="G101" i="13" a="1"/>
  <c r="G101" i="13" s="1"/>
  <c r="G102" i="13" a="1"/>
  <c r="G102" i="13" s="1"/>
  <c r="G103" i="13" a="1"/>
  <c r="G103" i="13" s="1"/>
  <c r="G104" i="13" a="1"/>
  <c r="G104" i="13" s="1"/>
  <c r="G105" i="13" a="1"/>
  <c r="G105" i="13" s="1"/>
  <c r="G106" i="13" a="1"/>
  <c r="G106" i="13" s="1"/>
  <c r="G107" i="13" a="1"/>
  <c r="G107" i="13" s="1"/>
  <c r="G108" i="13" a="1"/>
  <c r="G108" i="13" s="1"/>
  <c r="G109" i="13" a="1"/>
  <c r="G109" i="13" s="1"/>
  <c r="G110" i="13" a="1"/>
  <c r="G110" i="13" s="1"/>
  <c r="G111" i="13" a="1"/>
  <c r="G111" i="13" s="1"/>
  <c r="G112" i="13" a="1"/>
  <c r="G112" i="13" s="1"/>
  <c r="G113" i="13" a="1"/>
  <c r="G113" i="13" s="1"/>
  <c r="G114" i="13" a="1"/>
  <c r="G114" i="13" s="1"/>
  <c r="G115" i="13" a="1"/>
  <c r="G115" i="13" s="1"/>
  <c r="G116" i="13" a="1"/>
  <c r="G116" i="13" s="1"/>
  <c r="G117" i="13" a="1"/>
  <c r="G117" i="13" s="1"/>
  <c r="G118" i="13" a="1"/>
  <c r="G118" i="13" s="1"/>
  <c r="G119" i="13" a="1"/>
  <c r="G119" i="13" s="1"/>
  <c r="G120" i="13" a="1"/>
  <c r="G120" i="13" s="1"/>
  <c r="G121" i="13" a="1"/>
  <c r="G121" i="13" s="1"/>
  <c r="G122" i="13" a="1"/>
  <c r="G122" i="13" s="1"/>
  <c r="G123" i="13" a="1"/>
  <c r="G123" i="13" s="1"/>
  <c r="G124" i="13" a="1"/>
  <c r="G124" i="13" s="1"/>
  <c r="G125" i="13" a="1"/>
  <c r="G125" i="13" s="1"/>
  <c r="G126" i="13" a="1"/>
  <c r="G126" i="13" s="1"/>
  <c r="G127" i="13" a="1"/>
  <c r="G127" i="13" s="1"/>
  <c r="G128" i="13" a="1"/>
  <c r="G128" i="13" s="1"/>
  <c r="G129" i="13" a="1"/>
  <c r="G129" i="13" s="1"/>
  <c r="G130" i="13" a="1"/>
  <c r="G130" i="13" s="1"/>
  <c r="G131" i="13" a="1"/>
  <c r="G131" i="13" s="1"/>
  <c r="G132" i="13" a="1"/>
  <c r="G132" i="13" s="1"/>
  <c r="G133" i="13" a="1"/>
  <c r="G133" i="13" s="1"/>
  <c r="G134" i="13" a="1"/>
  <c r="G134" i="13" s="1"/>
  <c r="G135" i="13" a="1"/>
  <c r="G135" i="13" s="1"/>
  <c r="G136" i="13" a="1"/>
  <c r="G136" i="13" s="1"/>
  <c r="G137" i="13" a="1"/>
  <c r="G137" i="13" s="1"/>
  <c r="G138" i="13" a="1"/>
  <c r="G138" i="13" s="1"/>
  <c r="G139" i="13" a="1"/>
  <c r="G139" i="13" s="1"/>
  <c r="G140" i="13" a="1"/>
  <c r="G140" i="13" s="1"/>
  <c r="G141" i="13" a="1"/>
  <c r="G141" i="13" s="1"/>
  <c r="G142" i="13" a="1"/>
  <c r="G142" i="13" s="1"/>
  <c r="G143" i="13" a="1"/>
  <c r="G143" i="13" s="1"/>
  <c r="G144" i="13" a="1"/>
  <c r="G144" i="13" s="1"/>
  <c r="G145" i="13" a="1"/>
  <c r="G145" i="13" s="1"/>
  <c r="G146" i="13" a="1"/>
  <c r="G146" i="13" s="1"/>
  <c r="G147" i="13" a="1"/>
  <c r="G147" i="13" s="1"/>
  <c r="G148" i="13" a="1"/>
  <c r="G148" i="13" s="1"/>
  <c r="G149" i="13" a="1"/>
  <c r="G149" i="13" s="1"/>
  <c r="G150" i="13" a="1"/>
  <c r="G150" i="13" s="1"/>
  <c r="G151" i="13" a="1"/>
  <c r="G151" i="13" s="1"/>
  <c r="G152" i="13" a="1"/>
  <c r="G152" i="13" s="1"/>
  <c r="G153" i="13" a="1"/>
  <c r="G153" i="13" s="1"/>
  <c r="G154" i="13" a="1"/>
  <c r="G154" i="13" s="1"/>
  <c r="G155" i="13" a="1"/>
  <c r="G155" i="13" s="1"/>
  <c r="G156" i="13" a="1"/>
  <c r="G156" i="13" s="1"/>
  <c r="G157" i="13" a="1"/>
  <c r="G157" i="13" s="1"/>
  <c r="G158" i="13" a="1"/>
  <c r="G158" i="13" s="1"/>
  <c r="G159" i="13" a="1"/>
  <c r="G159" i="13" s="1"/>
  <c r="G160" i="13" a="1"/>
  <c r="G160" i="13" s="1"/>
  <c r="G161" i="13" a="1"/>
  <c r="G161" i="13" s="1"/>
  <c r="G162" i="13" a="1"/>
  <c r="G162" i="13" s="1"/>
  <c r="G163" i="13" a="1"/>
  <c r="G163" i="13" s="1"/>
  <c r="G164" i="13" a="1"/>
  <c r="G164" i="13" s="1"/>
  <c r="G165" i="13" a="1"/>
  <c r="G165" i="13" s="1"/>
  <c r="G166" i="13" a="1"/>
  <c r="G166" i="13" s="1"/>
  <c r="G167" i="13" a="1"/>
  <c r="G167" i="13" s="1"/>
  <c r="G168" i="13" a="1"/>
  <c r="G168" i="13" s="1"/>
  <c r="G169" i="13" a="1"/>
  <c r="G169" i="13" s="1"/>
  <c r="G170" i="13" a="1"/>
  <c r="G170" i="13" s="1"/>
  <c r="G171" i="13" a="1"/>
  <c r="G171" i="13" s="1"/>
  <c r="G172" i="13" a="1"/>
  <c r="G172" i="13" s="1"/>
  <c r="G173" i="13" a="1"/>
  <c r="G173" i="13" s="1"/>
  <c r="G174" i="13" a="1"/>
  <c r="G174" i="13" s="1"/>
  <c r="G175" i="13" a="1"/>
  <c r="G175" i="13" s="1"/>
  <c r="G176" i="13" a="1"/>
  <c r="G176" i="13" s="1"/>
  <c r="G177" i="13" a="1"/>
  <c r="G177" i="13" s="1"/>
  <c r="G178" i="13" a="1"/>
  <c r="G178" i="13" s="1"/>
  <c r="G179" i="13" a="1"/>
  <c r="G179" i="13" s="1"/>
  <c r="G180" i="13" a="1"/>
  <c r="G180" i="13" s="1"/>
  <c r="G181" i="13" a="1"/>
  <c r="G181" i="13" s="1"/>
  <c r="G182" i="13" a="1"/>
  <c r="G182" i="13" s="1"/>
  <c r="G183" i="13" a="1"/>
  <c r="G183" i="13" s="1"/>
  <c r="G184" i="13" a="1"/>
  <c r="G184" i="13" s="1"/>
  <c r="G185" i="13" a="1"/>
  <c r="G185" i="13" s="1"/>
  <c r="G186" i="13" a="1"/>
  <c r="G186" i="13" s="1"/>
  <c r="G187" i="13" a="1"/>
  <c r="G187" i="13" s="1"/>
  <c r="G188" i="13" a="1"/>
  <c r="G188" i="13" s="1"/>
  <c r="G189" i="13" a="1"/>
  <c r="G189" i="13" s="1"/>
  <c r="G190" i="13" a="1"/>
  <c r="G190" i="13" s="1"/>
  <c r="G191" i="13" a="1"/>
  <c r="G191" i="13" s="1"/>
  <c r="G192" i="13" a="1"/>
  <c r="G192" i="13" s="1"/>
  <c r="G193" i="13" a="1"/>
  <c r="G193" i="13" s="1"/>
  <c r="G194" i="13" a="1"/>
  <c r="G194" i="13" s="1"/>
  <c r="G195" i="13" a="1"/>
  <c r="G195" i="13" s="1"/>
  <c r="G196" i="13" a="1"/>
  <c r="G196" i="13" s="1"/>
  <c r="G197" i="13" a="1"/>
  <c r="G197" i="13" s="1"/>
  <c r="G198" i="13" a="1"/>
  <c r="G198" i="13" s="1"/>
  <c r="G199" i="13" a="1"/>
  <c r="G199" i="13" s="1"/>
  <c r="G200" i="13" a="1"/>
  <c r="G200" i="13" s="1"/>
  <c r="G201" i="13" a="1"/>
  <c r="G201" i="13" s="1"/>
  <c r="G202" i="13" a="1"/>
  <c r="G202" i="13" s="1"/>
  <c r="G203" i="13" a="1"/>
  <c r="G203" i="13" s="1"/>
  <c r="G204" i="13" a="1"/>
  <c r="G204" i="13" s="1"/>
  <c r="G205" i="13" a="1"/>
  <c r="G205" i="13" s="1"/>
  <c r="G206" i="13" a="1"/>
  <c r="G206" i="13" s="1"/>
  <c r="G207" i="13" a="1"/>
  <c r="G207" i="13" s="1"/>
  <c r="G208" i="13" a="1"/>
  <c r="G208" i="13" s="1"/>
  <c r="G209" i="13" a="1"/>
  <c r="G209" i="13" s="1"/>
  <c r="G210" i="13" a="1"/>
  <c r="G210" i="13" s="1"/>
  <c r="G211" i="13" a="1"/>
  <c r="G211" i="13" s="1"/>
  <c r="G212" i="13" a="1"/>
  <c r="G212" i="13" s="1"/>
  <c r="G213" i="13" a="1"/>
  <c r="G213" i="13" s="1"/>
  <c r="G214" i="13" a="1"/>
  <c r="G214" i="13" s="1"/>
  <c r="G215" i="13" a="1"/>
  <c r="G215" i="13" s="1"/>
  <c r="G216" i="13" a="1"/>
  <c r="G216" i="13" s="1"/>
  <c r="G217" i="13" a="1"/>
  <c r="G217" i="13" s="1"/>
  <c r="G218" i="13" a="1"/>
  <c r="G218" i="13" s="1"/>
  <c r="G219" i="13" a="1"/>
  <c r="G219" i="13" s="1"/>
  <c r="G220" i="13" a="1"/>
  <c r="G220" i="13" s="1"/>
  <c r="G221" i="13" a="1"/>
  <c r="G221" i="13" s="1"/>
  <c r="G222" i="13" a="1"/>
  <c r="G222" i="13" s="1"/>
  <c r="G223" i="13" a="1"/>
  <c r="G223" i="13" s="1"/>
  <c r="G224" i="13" a="1"/>
  <c r="G224" i="13" s="1"/>
  <c r="G225" i="13" a="1"/>
  <c r="G225" i="13" s="1"/>
  <c r="G226" i="13" a="1"/>
  <c r="G226" i="13" s="1"/>
  <c r="G227" i="13" a="1"/>
  <c r="G227" i="13" s="1"/>
  <c r="G228" i="13" a="1"/>
  <c r="G228" i="13" s="1"/>
  <c r="G229" i="13" a="1"/>
  <c r="G229" i="13" s="1"/>
  <c r="G230" i="13" a="1"/>
  <c r="G230" i="13" s="1"/>
  <c r="G231" i="13" a="1"/>
  <c r="G231" i="13" s="1"/>
  <c r="G232" i="13" a="1"/>
  <c r="G232" i="13" s="1"/>
  <c r="G233" i="13" a="1"/>
  <c r="G233" i="13" s="1"/>
  <c r="G234" i="13" a="1"/>
  <c r="G234" i="13" s="1"/>
  <c r="G235" i="13" a="1"/>
  <c r="G235" i="13" s="1"/>
  <c r="G236" i="13" a="1"/>
  <c r="G236" i="13" s="1"/>
  <c r="G237" i="13" a="1"/>
  <c r="G237" i="13" s="1"/>
  <c r="G238" i="13" a="1"/>
  <c r="G238" i="13" s="1"/>
  <c r="G239" i="13" a="1"/>
  <c r="G239" i="13" s="1"/>
  <c r="G240" i="13" a="1"/>
  <c r="G240" i="13" s="1"/>
  <c r="G241" i="13" a="1"/>
  <c r="G241" i="13" s="1"/>
  <c r="G242" i="13" a="1"/>
  <c r="G242" i="13" s="1"/>
  <c r="G243" i="13" a="1"/>
  <c r="G243" i="13" s="1"/>
  <c r="G244" i="13" a="1"/>
  <c r="G244" i="13" s="1"/>
  <c r="G245" i="13" a="1"/>
  <c r="G245" i="13" s="1"/>
  <c r="G246" i="13" a="1"/>
  <c r="G246" i="13" s="1"/>
  <c r="G247" i="13" a="1"/>
  <c r="G247" i="13" s="1"/>
  <c r="G248" i="13" a="1"/>
  <c r="G248" i="13" s="1"/>
  <c r="G249" i="13" a="1"/>
  <c r="G249" i="13" s="1"/>
  <c r="G250" i="13" a="1"/>
  <c r="G250" i="13" s="1"/>
  <c r="G251" i="13" a="1"/>
  <c r="G251" i="13" s="1"/>
  <c r="G252" i="13" a="1"/>
  <c r="G252" i="13" s="1"/>
  <c r="G253" i="13" a="1"/>
  <c r="G253" i="13" s="1"/>
  <c r="G254" i="13" a="1"/>
  <c r="G254" i="13" s="1"/>
  <c r="G255" i="13" a="1"/>
  <c r="G255" i="13" s="1"/>
  <c r="G256" i="13" a="1"/>
  <c r="G256" i="13" s="1"/>
  <c r="G257" i="13" a="1"/>
  <c r="G257" i="13" s="1"/>
  <c r="G258" i="13" a="1"/>
  <c r="G258" i="13" s="1"/>
  <c r="G259" i="13" a="1"/>
  <c r="G259" i="13" s="1"/>
  <c r="G260" i="13" a="1"/>
  <c r="G260" i="13" s="1"/>
  <c r="G261" i="13" a="1"/>
  <c r="G261" i="13" s="1"/>
  <c r="G262" i="13" a="1"/>
  <c r="G262" i="13" s="1"/>
  <c r="G263" i="13" a="1"/>
  <c r="G263" i="13" s="1"/>
  <c r="G264" i="13" a="1"/>
  <c r="G264" i="13" s="1"/>
  <c r="G265" i="13" a="1"/>
  <c r="G265" i="13" s="1"/>
  <c r="G266" i="13" a="1"/>
  <c r="G266" i="13" s="1"/>
  <c r="G267" i="13" a="1"/>
  <c r="G267" i="13" s="1"/>
  <c r="G268" i="13" a="1"/>
  <c r="G268" i="13" s="1"/>
  <c r="G269" i="13" a="1"/>
  <c r="G269" i="13" s="1"/>
  <c r="G270" i="13" a="1"/>
  <c r="G270" i="13" s="1"/>
  <c r="G271" i="13" a="1"/>
  <c r="G271" i="13" s="1"/>
  <c r="G272" i="13" a="1"/>
  <c r="G272" i="13" s="1"/>
  <c r="G273" i="13" a="1"/>
  <c r="G273" i="13" s="1"/>
  <c r="G274" i="13" a="1"/>
  <c r="G274" i="13" s="1"/>
  <c r="G275" i="13" a="1"/>
  <c r="G275" i="13" s="1"/>
  <c r="G276" i="13" a="1"/>
  <c r="G276" i="13" s="1"/>
  <c r="G277" i="13" a="1"/>
  <c r="G277" i="13" s="1"/>
  <c r="G278" i="13" a="1"/>
  <c r="G278" i="13" s="1"/>
  <c r="G279" i="13" a="1"/>
  <c r="G279" i="13" s="1"/>
  <c r="G280" i="13" a="1"/>
  <c r="G280" i="13" s="1"/>
  <c r="G281" i="13" a="1"/>
  <c r="G281" i="13" s="1"/>
  <c r="G282" i="13" a="1"/>
  <c r="G282" i="13" s="1"/>
  <c r="G283" i="13" a="1"/>
  <c r="G283" i="13" s="1"/>
  <c r="G284" i="13" a="1"/>
  <c r="G284" i="13" s="1"/>
  <c r="G285" i="13" a="1"/>
  <c r="G285" i="13" s="1"/>
  <c r="G286" i="13" a="1"/>
  <c r="G286" i="13" s="1"/>
  <c r="G287" i="13" a="1"/>
  <c r="G287" i="13" s="1"/>
  <c r="G288" i="13" a="1"/>
  <c r="G288" i="13" s="1"/>
  <c r="G289" i="13" a="1"/>
  <c r="G289" i="13" s="1"/>
  <c r="G290" i="13" a="1"/>
  <c r="G290" i="13" s="1"/>
  <c r="G291" i="13" a="1"/>
  <c r="G291" i="13" s="1"/>
  <c r="G292" i="13" a="1"/>
  <c r="G292" i="13" s="1"/>
  <c r="G293" i="13" a="1"/>
  <c r="G293" i="13" s="1"/>
  <c r="G294" i="13" a="1"/>
  <c r="G294" i="13" s="1"/>
  <c r="G295" i="13" a="1"/>
  <c r="G295" i="13" s="1"/>
  <c r="G296" i="13" a="1"/>
  <c r="G296" i="13" s="1"/>
  <c r="G297" i="13" a="1"/>
  <c r="G297" i="13" s="1"/>
  <c r="G298" i="13" a="1"/>
  <c r="G298" i="13" s="1"/>
  <c r="G299" i="13" a="1"/>
  <c r="G299" i="13" s="1"/>
  <c r="G300" i="13" a="1"/>
  <c r="G300" i="13" s="1"/>
  <c r="G301" i="13" a="1"/>
  <c r="G301" i="13" s="1"/>
  <c r="G302" i="13" a="1"/>
  <c r="G302" i="13" s="1"/>
  <c r="G303" i="13" a="1"/>
  <c r="G303" i="13" s="1"/>
  <c r="G304" i="13" a="1"/>
  <c r="G304" i="13" s="1"/>
  <c r="G305" i="13" a="1"/>
  <c r="G305" i="13" s="1"/>
  <c r="G306" i="13" a="1"/>
  <c r="G306" i="13" s="1"/>
  <c r="G307" i="13" a="1"/>
  <c r="G307" i="13" s="1"/>
  <c r="G308" i="13" a="1"/>
  <c r="G308" i="13" s="1"/>
  <c r="G309" i="13" a="1"/>
  <c r="G309" i="13" s="1"/>
  <c r="G310" i="13" a="1"/>
  <c r="G310" i="13" s="1"/>
  <c r="G311" i="13" a="1"/>
  <c r="G311" i="13" s="1"/>
  <c r="G312" i="13" a="1"/>
  <c r="G312" i="13" s="1"/>
  <c r="G313" i="13" a="1"/>
  <c r="G313" i="13" s="1"/>
  <c r="G314" i="13" a="1"/>
  <c r="G314" i="13" s="1"/>
  <c r="G315" i="13" a="1"/>
  <c r="G315" i="13" s="1"/>
  <c r="G316" i="13" a="1"/>
  <c r="G316" i="13" s="1"/>
  <c r="G317" i="13" a="1"/>
  <c r="G317" i="13" s="1"/>
  <c r="G318" i="13" a="1"/>
  <c r="G318" i="13" s="1"/>
  <c r="G319" i="13" a="1"/>
  <c r="G319" i="13" s="1"/>
  <c r="G320" i="13" a="1"/>
  <c r="G320" i="13" s="1"/>
  <c r="G321" i="13" a="1"/>
  <c r="G321" i="13" s="1"/>
  <c r="G322" i="13" a="1"/>
  <c r="G322" i="13" s="1"/>
  <c r="G323" i="13" a="1"/>
  <c r="G323" i="13" s="1"/>
  <c r="G324" i="13" a="1"/>
  <c r="G324" i="13" s="1"/>
  <c r="G325" i="13" a="1"/>
  <c r="G325" i="13" s="1"/>
  <c r="G326" i="13" a="1"/>
  <c r="G326" i="13" s="1"/>
  <c r="G327" i="13" a="1"/>
  <c r="G327" i="13" s="1"/>
  <c r="G328" i="13" a="1"/>
  <c r="G328" i="13" s="1"/>
  <c r="G329" i="13" a="1"/>
  <c r="G329" i="13" s="1"/>
  <c r="G330" i="13" a="1"/>
  <c r="G330" i="13" s="1"/>
  <c r="G331" i="13" a="1"/>
  <c r="G331" i="13" s="1"/>
  <c r="G332" i="13" a="1"/>
  <c r="G332" i="13" s="1"/>
  <c r="G333" i="13" a="1"/>
  <c r="G333" i="13" s="1"/>
  <c r="G334" i="13" a="1"/>
  <c r="G334" i="13" s="1"/>
  <c r="G335" i="13" a="1"/>
  <c r="G335" i="13" s="1"/>
  <c r="G336" i="13" a="1"/>
  <c r="G336" i="13" s="1"/>
  <c r="G337" i="13" a="1"/>
  <c r="G337" i="13" s="1"/>
  <c r="G338" i="13" a="1"/>
  <c r="G338" i="13" s="1"/>
  <c r="G339" i="13" a="1"/>
  <c r="G339" i="13" s="1"/>
  <c r="G340" i="13" a="1"/>
  <c r="G340" i="13" s="1"/>
  <c r="G341" i="13" a="1"/>
  <c r="G341" i="13" s="1"/>
  <c r="G342" i="13" a="1"/>
  <c r="G342" i="13" s="1"/>
  <c r="G343" i="13" a="1"/>
  <c r="G343" i="13" s="1"/>
  <c r="G344" i="13" a="1"/>
  <c r="G344" i="13" s="1"/>
  <c r="G345" i="13" a="1"/>
  <c r="G345" i="13" s="1"/>
  <c r="G346" i="13" a="1"/>
  <c r="G346" i="13" s="1"/>
  <c r="G347" i="13" a="1"/>
  <c r="G347" i="13" s="1"/>
  <c r="G348" i="13" a="1"/>
  <c r="G348" i="13" s="1"/>
  <c r="G349" i="13" a="1"/>
  <c r="G349" i="13" s="1"/>
  <c r="G350" i="13" a="1"/>
  <c r="G350" i="13" s="1"/>
  <c r="G351" i="13" a="1"/>
  <c r="G351" i="13" s="1"/>
  <c r="G352" i="13" a="1"/>
  <c r="G352" i="13" s="1"/>
  <c r="G353" i="13" a="1"/>
  <c r="G353" i="13" s="1"/>
  <c r="G354" i="13" a="1"/>
  <c r="G354" i="13" s="1"/>
  <c r="G355" i="13" a="1"/>
  <c r="G355" i="13" s="1"/>
  <c r="G356" i="13" a="1"/>
  <c r="G356" i="13" s="1"/>
  <c r="G357" i="13" a="1"/>
  <c r="G357" i="13" s="1"/>
  <c r="G358" i="13" a="1"/>
  <c r="G358" i="13" s="1"/>
  <c r="G359" i="13" a="1"/>
  <c r="G359" i="13" s="1"/>
  <c r="G360" i="13" a="1"/>
  <c r="G360" i="13" s="1"/>
  <c r="G361" i="13" a="1"/>
  <c r="G361" i="13" s="1"/>
  <c r="G362" i="13" a="1"/>
  <c r="G362" i="13" s="1"/>
  <c r="G363" i="13" a="1"/>
  <c r="G363" i="13" s="1"/>
  <c r="G364" i="13" a="1"/>
  <c r="G364" i="13" s="1"/>
  <c r="G365" i="13" a="1"/>
  <c r="G365" i="13" s="1"/>
  <c r="G366" i="13" a="1"/>
  <c r="G366" i="13" s="1"/>
  <c r="G367" i="13" a="1"/>
  <c r="G367" i="13" s="1"/>
  <c r="G368" i="13" a="1"/>
  <c r="G368" i="13" s="1"/>
  <c r="G369" i="13" a="1"/>
  <c r="G369" i="13" s="1"/>
  <c r="G370" i="13" a="1"/>
  <c r="G370" i="13" s="1"/>
  <c r="G371" i="13" a="1"/>
  <c r="G371" i="13" s="1"/>
  <c r="G372" i="13" a="1"/>
  <c r="G372" i="13" s="1"/>
  <c r="G373" i="13" a="1"/>
  <c r="G373" i="13" s="1"/>
  <c r="G374" i="13" a="1"/>
  <c r="G374" i="13" s="1"/>
  <c r="G375" i="13" a="1"/>
  <c r="G375" i="13" s="1"/>
  <c r="G376" i="13" a="1"/>
  <c r="G376" i="13" s="1"/>
  <c r="G377" i="13" a="1"/>
  <c r="G377" i="13" s="1"/>
  <c r="G378" i="13" a="1"/>
  <c r="G378" i="13" s="1"/>
  <c r="G379" i="13" a="1"/>
  <c r="G379" i="13" s="1"/>
  <c r="G380" i="13" a="1"/>
  <c r="G380" i="13" s="1"/>
  <c r="G381" i="13" a="1"/>
  <c r="G381" i="13" s="1"/>
  <c r="G382" i="13" a="1"/>
  <c r="G382" i="13" s="1"/>
  <c r="G383" i="13" a="1"/>
  <c r="G383" i="13" s="1"/>
  <c r="G384" i="13" a="1"/>
  <c r="G384" i="13" s="1"/>
  <c r="G385" i="13" a="1"/>
  <c r="G385" i="13" s="1"/>
  <c r="G386" i="13" a="1"/>
  <c r="G386" i="13" s="1"/>
  <c r="G387" i="13" a="1"/>
  <c r="G387" i="13" s="1"/>
  <c r="G388" i="13" a="1"/>
  <c r="G388" i="13" s="1"/>
  <c r="G389" i="13" a="1"/>
  <c r="G389" i="13" s="1"/>
  <c r="G390" i="13" a="1"/>
  <c r="G390" i="13" s="1"/>
  <c r="G391" i="13" a="1"/>
  <c r="G391" i="13" s="1"/>
  <c r="G392" i="13" a="1"/>
  <c r="G392" i="13" s="1"/>
  <c r="G393" i="13" a="1"/>
  <c r="G393" i="13" s="1"/>
  <c r="G394" i="13" a="1"/>
  <c r="G394" i="13" s="1"/>
  <c r="G395" i="13" a="1"/>
  <c r="G395" i="13" s="1"/>
  <c r="G396" i="13" a="1"/>
  <c r="G396" i="13" s="1"/>
  <c r="G397" i="13" a="1"/>
  <c r="G397" i="13" s="1"/>
  <c r="G398" i="13" a="1"/>
  <c r="G398" i="13" s="1"/>
  <c r="G399" i="13" a="1"/>
  <c r="G399" i="13" s="1"/>
  <c r="G400" i="13" a="1"/>
  <c r="G400" i="13" s="1"/>
  <c r="G401" i="13" a="1"/>
  <c r="G401" i="13" s="1"/>
  <c r="G402" i="13" a="1"/>
  <c r="G402" i="13" s="1"/>
  <c r="G403" i="13" a="1"/>
  <c r="G403" i="13" s="1"/>
  <c r="G404" i="13" a="1"/>
  <c r="G404" i="13" s="1"/>
  <c r="G405" i="13" a="1"/>
  <c r="G405" i="13" s="1"/>
  <c r="G406" i="13" a="1"/>
  <c r="G406" i="13" s="1"/>
  <c r="G407" i="13" a="1"/>
  <c r="G407" i="13" s="1"/>
  <c r="G408" i="13" a="1"/>
  <c r="G408" i="13" s="1"/>
  <c r="G409" i="13" a="1"/>
  <c r="G409" i="13" s="1"/>
  <c r="G410" i="13" a="1"/>
  <c r="G410" i="13" s="1"/>
  <c r="G411" i="13" a="1"/>
  <c r="G411" i="13" s="1"/>
  <c r="G412" i="13" a="1"/>
  <c r="G412" i="13" s="1"/>
  <c r="G413" i="13" a="1"/>
  <c r="G413" i="13" s="1"/>
  <c r="G414" i="13" a="1"/>
  <c r="G414" i="13" s="1"/>
  <c r="G415" i="13" a="1"/>
  <c r="G415" i="13" s="1"/>
  <c r="G416" i="13" a="1"/>
  <c r="G416" i="13" s="1"/>
  <c r="G417" i="13" a="1"/>
  <c r="G417" i="13" s="1"/>
  <c r="G418" i="13" a="1"/>
  <c r="G418" i="13" s="1"/>
  <c r="G419" i="13" a="1"/>
  <c r="G419" i="13" s="1"/>
  <c r="G420" i="13" a="1"/>
  <c r="G420" i="13" s="1"/>
  <c r="G421" i="13" a="1"/>
  <c r="G421" i="13" s="1"/>
  <c r="G422" i="13" a="1"/>
  <c r="G422" i="13" s="1"/>
  <c r="G423" i="13" a="1"/>
  <c r="G423" i="13" s="1"/>
  <c r="G424" i="13" a="1"/>
  <c r="G424" i="13" s="1"/>
  <c r="G425" i="13" a="1"/>
  <c r="G425" i="13" s="1"/>
  <c r="G426" i="13" a="1"/>
  <c r="G426" i="13" s="1"/>
  <c r="G427" i="13" a="1"/>
  <c r="G427" i="13" s="1"/>
  <c r="G428" i="13" a="1"/>
  <c r="G428" i="13" s="1"/>
  <c r="G429" i="13" a="1"/>
  <c r="G429" i="13" s="1"/>
  <c r="G430" i="13" a="1"/>
  <c r="G430" i="13" s="1"/>
  <c r="G431" i="13" a="1"/>
  <c r="G431" i="13" s="1"/>
  <c r="G432" i="13" a="1"/>
  <c r="G432" i="13" s="1"/>
  <c r="G433" i="13" a="1"/>
  <c r="G433" i="13" s="1"/>
  <c r="G434" i="13" a="1"/>
  <c r="G434" i="13" s="1"/>
  <c r="G435" i="13" a="1"/>
  <c r="G435" i="13" s="1"/>
  <c r="G436" i="13" a="1"/>
  <c r="G436" i="13" s="1"/>
  <c r="G437" i="13" a="1"/>
  <c r="G437" i="13" s="1"/>
  <c r="G438" i="13" a="1"/>
  <c r="G438" i="13" s="1"/>
  <c r="G439" i="13" a="1"/>
  <c r="G439" i="13" s="1"/>
  <c r="G440" i="13" a="1"/>
  <c r="G440" i="13" s="1"/>
  <c r="G441" i="13" a="1"/>
  <c r="G441" i="13" s="1"/>
  <c r="G442" i="13" a="1"/>
  <c r="G442" i="13" s="1"/>
  <c r="G443" i="13" a="1"/>
  <c r="G443" i="13" s="1"/>
  <c r="G444" i="13" a="1"/>
  <c r="G444" i="13" s="1"/>
  <c r="G445" i="13" a="1"/>
  <c r="G445" i="13" s="1"/>
  <c r="G446" i="13" a="1"/>
  <c r="G446" i="13" s="1"/>
  <c r="G447" i="13" a="1"/>
  <c r="G447" i="13" s="1"/>
  <c r="G448" i="13" a="1"/>
  <c r="G448" i="13" s="1"/>
  <c r="G449" i="13" a="1"/>
  <c r="G449" i="13" s="1"/>
  <c r="G450" i="13" a="1"/>
  <c r="G450" i="13" s="1"/>
  <c r="G451" i="13" a="1"/>
  <c r="G451" i="13" s="1"/>
  <c r="G452" i="13" a="1"/>
  <c r="G452" i="13" s="1"/>
  <c r="G453" i="13" a="1"/>
  <c r="G453" i="13" s="1"/>
  <c r="G454" i="13" a="1"/>
  <c r="G454" i="13" s="1"/>
  <c r="G455" i="13" a="1"/>
  <c r="G455" i="13" s="1"/>
  <c r="G456" i="13" a="1"/>
  <c r="G456" i="13" s="1"/>
  <c r="G457" i="13" a="1"/>
  <c r="G457" i="13" s="1"/>
  <c r="G458" i="13" a="1"/>
  <c r="G458" i="13" s="1"/>
  <c r="G459" i="13" a="1"/>
  <c r="G459" i="13" s="1"/>
  <c r="G460" i="13" a="1"/>
  <c r="G460" i="13" s="1"/>
  <c r="G461" i="13" a="1"/>
  <c r="G461" i="13" s="1"/>
  <c r="G462" i="13" a="1"/>
  <c r="G462" i="13" s="1"/>
  <c r="G463" i="13" a="1"/>
  <c r="G463" i="13" s="1"/>
  <c r="G464" i="13" a="1"/>
  <c r="G464" i="13" s="1"/>
  <c r="G465" i="13" a="1"/>
  <c r="G465" i="13" s="1"/>
  <c r="G466" i="13" a="1"/>
  <c r="G466" i="13" s="1"/>
  <c r="G467" i="13" a="1"/>
  <c r="G467" i="13" s="1"/>
  <c r="G468" i="13" a="1"/>
  <c r="G468" i="13" s="1"/>
  <c r="G469" i="13" a="1"/>
  <c r="G469" i="13" s="1"/>
  <c r="G470" i="13" a="1"/>
  <c r="G470" i="13" s="1"/>
  <c r="G471" i="13" a="1"/>
  <c r="G471" i="13" s="1"/>
  <c r="G472" i="13" a="1"/>
  <c r="G472" i="13" s="1"/>
  <c r="G473" i="13" a="1"/>
  <c r="G473" i="13" s="1"/>
  <c r="G474" i="13" a="1"/>
  <c r="G474" i="13" s="1"/>
  <c r="G475" i="13" a="1"/>
  <c r="G475" i="13" s="1"/>
  <c r="G476" i="13" a="1"/>
  <c r="G476" i="13" s="1"/>
  <c r="G477" i="13" a="1"/>
  <c r="G477" i="13" s="1"/>
  <c r="G478" i="13" a="1"/>
  <c r="G478" i="13" s="1"/>
  <c r="G479" i="13" a="1"/>
  <c r="G479" i="13" s="1"/>
  <c r="G480" i="13" a="1"/>
  <c r="G480" i="13" s="1"/>
  <c r="G481" i="13" a="1"/>
  <c r="G481" i="13" s="1"/>
  <c r="G482" i="13" a="1"/>
  <c r="G482" i="13" s="1"/>
  <c r="G483" i="13" a="1"/>
  <c r="G483" i="13" s="1"/>
  <c r="G484" i="13" a="1"/>
  <c r="G484" i="13" s="1"/>
  <c r="G485" i="13" a="1"/>
  <c r="G485" i="13" s="1"/>
  <c r="G486" i="13" a="1"/>
  <c r="G486" i="13" s="1"/>
  <c r="G487" i="13" a="1"/>
  <c r="G487" i="13" s="1"/>
  <c r="G488" i="13" a="1"/>
  <c r="G488" i="13" s="1"/>
  <c r="G489" i="13" a="1"/>
  <c r="G489" i="13" s="1"/>
  <c r="G490" i="13" a="1"/>
  <c r="G490" i="13" s="1"/>
  <c r="G491" i="13" a="1"/>
  <c r="G491" i="13" s="1"/>
  <c r="G492" i="13" a="1"/>
  <c r="G492" i="13" s="1"/>
  <c r="G493" i="13" a="1"/>
  <c r="G493" i="13" s="1"/>
  <c r="G494" i="13" a="1"/>
  <c r="G494" i="13" s="1"/>
  <c r="G495" i="13" a="1"/>
  <c r="G495" i="13" s="1"/>
  <c r="G496" i="13" a="1"/>
  <c r="G496" i="13" s="1"/>
  <c r="G497" i="13" a="1"/>
  <c r="G497" i="13" s="1"/>
  <c r="G498" i="13" a="1"/>
  <c r="G498" i="13" s="1"/>
  <c r="G499" i="13" a="1"/>
  <c r="G499" i="13" s="1"/>
  <c r="G500" i="13" a="1"/>
  <c r="G500" i="13" s="1"/>
  <c r="G501" i="13" a="1"/>
  <c r="G501" i="13" s="1"/>
  <c r="G502" i="13" a="1"/>
  <c r="G502" i="13" s="1"/>
  <c r="G503" i="13" a="1"/>
  <c r="G503" i="13" s="1"/>
  <c r="G504" i="13" a="1"/>
  <c r="G504" i="13" s="1"/>
  <c r="G505" i="13" a="1"/>
  <c r="G505" i="13" s="1"/>
  <c r="G506" i="13" a="1"/>
  <c r="G506" i="13" s="1"/>
  <c r="G507" i="13" a="1"/>
  <c r="G507" i="13" s="1"/>
  <c r="G508" i="13" a="1"/>
  <c r="G508" i="13" s="1"/>
  <c r="G509" i="13" a="1"/>
  <c r="G509" i="13" s="1"/>
  <c r="G510" i="13" a="1"/>
  <c r="G510" i="13" s="1"/>
  <c r="G511" i="13" a="1"/>
  <c r="G511" i="13" s="1"/>
  <c r="G512" i="13" a="1"/>
  <c r="G512" i="13" s="1"/>
  <c r="G513" i="13" a="1"/>
  <c r="G513" i="13" s="1"/>
  <c r="G514" i="13" a="1"/>
  <c r="G514" i="13" s="1"/>
  <c r="G515" i="13" a="1"/>
  <c r="G515" i="13" s="1"/>
  <c r="G516" i="13" a="1"/>
  <c r="G516" i="13" s="1"/>
  <c r="G517" i="13" a="1"/>
  <c r="G517" i="13" s="1"/>
  <c r="G518" i="13" a="1"/>
  <c r="G518" i="13" s="1"/>
  <c r="G519" i="13" a="1"/>
  <c r="G519" i="13" s="1"/>
  <c r="G520" i="13" a="1"/>
  <c r="G520" i="13" s="1"/>
  <c r="G521" i="13" a="1"/>
  <c r="G521" i="13" s="1"/>
  <c r="G522" i="13" a="1"/>
  <c r="G522" i="13" s="1"/>
  <c r="G523" i="13" a="1"/>
  <c r="G523" i="13" s="1"/>
  <c r="G524" i="13" a="1"/>
  <c r="G524" i="13" s="1"/>
  <c r="G525" i="13" a="1"/>
  <c r="G525" i="13" s="1"/>
  <c r="G526" i="13" a="1"/>
  <c r="G526" i="13" s="1"/>
  <c r="G527" i="13" a="1"/>
  <c r="G527" i="13" s="1"/>
  <c r="G528" i="13" a="1"/>
  <c r="G528" i="13" s="1"/>
  <c r="G529" i="13" a="1"/>
  <c r="G529" i="13" s="1"/>
  <c r="G530" i="13" a="1"/>
  <c r="G530" i="13" s="1"/>
  <c r="G531" i="13" a="1"/>
  <c r="G531" i="13" s="1"/>
  <c r="G532" i="13" a="1"/>
  <c r="G532" i="13" s="1"/>
  <c r="G533" i="13" a="1"/>
  <c r="G533" i="13" s="1"/>
  <c r="G534" i="13" a="1"/>
  <c r="G534" i="13" s="1"/>
  <c r="G535" i="13" a="1"/>
  <c r="G535" i="13" s="1"/>
  <c r="G536" i="13" a="1"/>
  <c r="G536" i="13" s="1"/>
  <c r="G537" i="13" a="1"/>
  <c r="G537" i="13" s="1"/>
  <c r="G538" i="13" a="1"/>
  <c r="G538" i="13" s="1"/>
  <c r="G539" i="13" a="1"/>
  <c r="G539" i="13" s="1"/>
  <c r="G540" i="13" a="1"/>
  <c r="G540" i="13" s="1"/>
  <c r="G541" i="13" a="1"/>
  <c r="G541" i="13" s="1"/>
  <c r="G542" i="13" a="1"/>
  <c r="G542" i="13" s="1"/>
  <c r="G543" i="13" a="1"/>
  <c r="G543" i="13" s="1"/>
  <c r="G544" i="13" a="1"/>
  <c r="G544" i="13" s="1"/>
  <c r="G545" i="13" a="1"/>
  <c r="G545" i="13" s="1"/>
  <c r="G546" i="13" a="1"/>
  <c r="G546" i="13" s="1"/>
  <c r="G547" i="13" a="1"/>
  <c r="G547" i="13" s="1"/>
  <c r="G548" i="13" a="1"/>
  <c r="G548" i="13" s="1"/>
  <c r="G549" i="13" a="1"/>
  <c r="G549" i="13" s="1"/>
  <c r="G550" i="13" a="1"/>
  <c r="G550" i="13" s="1"/>
  <c r="G551" i="13" a="1"/>
  <c r="G551" i="13" s="1"/>
  <c r="G552" i="13" a="1"/>
  <c r="G552" i="13" s="1"/>
  <c r="G553" i="13" a="1"/>
  <c r="G553" i="13" s="1"/>
  <c r="G554" i="13" a="1"/>
  <c r="G554" i="13" s="1"/>
  <c r="G555" i="13" a="1"/>
  <c r="G555" i="13" s="1"/>
  <c r="G556" i="13" a="1"/>
  <c r="G556" i="13" s="1"/>
  <c r="G557" i="13" a="1"/>
  <c r="G557" i="13" s="1"/>
  <c r="G558" i="13" a="1"/>
  <c r="G558" i="13" s="1"/>
  <c r="G559" i="13" a="1"/>
  <c r="G559" i="13" s="1"/>
  <c r="G560" i="13" a="1"/>
  <c r="G560" i="13" s="1"/>
  <c r="G561" i="13" a="1"/>
  <c r="G561" i="13" s="1"/>
  <c r="G562" i="13" a="1"/>
  <c r="G562" i="13" s="1"/>
  <c r="G563" i="13" a="1"/>
  <c r="G563" i="13" s="1"/>
  <c r="G564" i="13" a="1"/>
  <c r="G564" i="13" s="1"/>
  <c r="G565" i="13" a="1"/>
  <c r="G565" i="13" s="1"/>
  <c r="G566" i="13" a="1"/>
  <c r="G566" i="13" s="1"/>
  <c r="G567" i="13" a="1"/>
  <c r="G567" i="13" s="1"/>
  <c r="G568" i="13" a="1"/>
  <c r="G568" i="13" s="1"/>
  <c r="G569" i="13" a="1"/>
  <c r="G569" i="13" s="1"/>
  <c r="G570" i="13" a="1"/>
  <c r="G570" i="13" s="1"/>
  <c r="G571" i="13" a="1"/>
  <c r="G571" i="13" s="1"/>
  <c r="G572" i="13" a="1"/>
  <c r="G572" i="13" s="1"/>
  <c r="G573" i="13" a="1"/>
  <c r="G573" i="13" s="1"/>
  <c r="G574" i="13" a="1"/>
  <c r="G574" i="13" s="1"/>
  <c r="G575" i="13" a="1"/>
  <c r="G575" i="13" s="1"/>
  <c r="G576" i="13" a="1"/>
  <c r="G576" i="13" s="1"/>
  <c r="G577" i="13" a="1"/>
  <c r="G577" i="13" s="1"/>
  <c r="G578" i="13" a="1"/>
  <c r="G578" i="13" s="1"/>
  <c r="G579" i="13" a="1"/>
  <c r="G579" i="13" s="1"/>
  <c r="G580" i="13" a="1"/>
  <c r="G580" i="13" s="1"/>
  <c r="G581" i="13" a="1"/>
  <c r="G581" i="13" s="1"/>
  <c r="G582" i="13" a="1"/>
  <c r="G582" i="13" s="1"/>
  <c r="G583" i="13" a="1"/>
  <c r="G583" i="13" s="1"/>
  <c r="G584" i="13" a="1"/>
  <c r="G584" i="13" s="1"/>
  <c r="G585" i="13" a="1"/>
  <c r="G585" i="13" s="1"/>
  <c r="G586" i="13" a="1"/>
  <c r="G586" i="13" s="1"/>
  <c r="G587" i="13" a="1"/>
  <c r="G587" i="13" s="1"/>
  <c r="G588" i="13" a="1"/>
  <c r="G588" i="13" s="1"/>
  <c r="G589" i="13" a="1"/>
  <c r="G589" i="13" s="1"/>
  <c r="G590" i="13" a="1"/>
  <c r="G590" i="13" s="1"/>
  <c r="G591" i="13" a="1"/>
  <c r="G591" i="13" s="1"/>
  <c r="G592" i="13" a="1"/>
  <c r="G592" i="13" s="1"/>
  <c r="G593" i="13" a="1"/>
  <c r="G593" i="13" s="1"/>
  <c r="G594" i="13" a="1"/>
  <c r="G594" i="13" s="1"/>
  <c r="G595" i="13" a="1"/>
  <c r="G595" i="13" s="1"/>
  <c r="G596" i="13" a="1"/>
  <c r="G596" i="13" s="1"/>
  <c r="G597" i="13" a="1"/>
  <c r="G597" i="13" s="1"/>
  <c r="G598" i="13" a="1"/>
  <c r="G598" i="13" s="1"/>
  <c r="G599" i="13" a="1"/>
  <c r="G599" i="13" s="1"/>
  <c r="G600" i="13" a="1"/>
  <c r="G600" i="13" s="1"/>
  <c r="G601" i="13" a="1"/>
  <c r="G601" i="13" s="1"/>
  <c r="G602" i="13" a="1"/>
  <c r="G602" i="13" s="1"/>
  <c r="G603" i="13" a="1"/>
  <c r="G603" i="13" s="1"/>
  <c r="G604" i="13" a="1"/>
  <c r="G604" i="13" s="1"/>
  <c r="G605" i="13" a="1"/>
  <c r="G605" i="13" s="1"/>
  <c r="G606" i="13" a="1"/>
  <c r="G606" i="13" s="1"/>
  <c r="G607" i="13" a="1"/>
  <c r="G607" i="13" s="1"/>
  <c r="G608" i="13" a="1"/>
  <c r="G608" i="13" s="1"/>
  <c r="G609" i="13" a="1"/>
  <c r="G609" i="13" s="1"/>
  <c r="G610" i="13" a="1"/>
  <c r="G610" i="13" s="1"/>
  <c r="G611" i="13" a="1"/>
  <c r="G611" i="13" s="1"/>
  <c r="G612" i="13" a="1"/>
  <c r="G612" i="13" s="1"/>
  <c r="G613" i="13" a="1"/>
  <c r="G613" i="13" s="1"/>
  <c r="G614" i="13" a="1"/>
  <c r="G614" i="13" s="1"/>
  <c r="G615" i="13" a="1"/>
  <c r="G615" i="13" s="1"/>
  <c r="G616" i="13" a="1"/>
  <c r="G616" i="13" s="1"/>
  <c r="G617" i="13" a="1"/>
  <c r="G617" i="13" s="1"/>
  <c r="G618" i="13" a="1"/>
  <c r="G618" i="13" s="1"/>
  <c r="G619" i="13" a="1"/>
  <c r="G619" i="13" s="1"/>
  <c r="G620" i="13" a="1"/>
  <c r="G620" i="13" s="1"/>
  <c r="G621" i="13" a="1"/>
  <c r="G621" i="13" s="1"/>
  <c r="G622" i="13" a="1"/>
  <c r="G622" i="13" s="1"/>
  <c r="G623" i="13" a="1"/>
  <c r="G623" i="13" s="1"/>
  <c r="G624" i="13" a="1"/>
  <c r="G624" i="13" s="1"/>
  <c r="G625" i="13" a="1"/>
  <c r="G625" i="13" s="1"/>
  <c r="G626" i="13" a="1"/>
  <c r="G626" i="13" s="1"/>
  <c r="G627" i="13" a="1"/>
  <c r="G627" i="13" s="1"/>
  <c r="G628" i="13" a="1"/>
  <c r="G628" i="13" s="1"/>
  <c r="G629" i="13" a="1"/>
  <c r="G629" i="13" s="1"/>
  <c r="G630" i="13" a="1"/>
  <c r="G630" i="13" s="1"/>
  <c r="G631" i="13" a="1"/>
  <c r="G631" i="13" s="1"/>
  <c r="G632" i="13" a="1"/>
  <c r="G632" i="13" s="1"/>
  <c r="G633" i="13" a="1"/>
  <c r="G633" i="13" s="1"/>
  <c r="G634" i="13" a="1"/>
  <c r="G634" i="13" s="1"/>
  <c r="G635" i="13" a="1"/>
  <c r="G635" i="13" s="1"/>
  <c r="G636" i="13" a="1"/>
  <c r="G636" i="13" s="1"/>
  <c r="G637" i="13" a="1"/>
  <c r="G637" i="13" s="1"/>
  <c r="G638" i="13" a="1"/>
  <c r="G638" i="13" s="1"/>
  <c r="G639" i="13" a="1"/>
  <c r="G639" i="13" s="1"/>
  <c r="G640" i="13" a="1"/>
  <c r="G640" i="13" s="1"/>
  <c r="G641" i="13" a="1"/>
  <c r="G641" i="13" s="1"/>
  <c r="G642" i="13" a="1"/>
  <c r="G642" i="13" s="1"/>
  <c r="G643" i="13" a="1"/>
  <c r="G643" i="13" s="1"/>
  <c r="G644" i="13" a="1"/>
  <c r="G644" i="13" s="1"/>
  <c r="G645" i="13" a="1"/>
  <c r="G645" i="13" s="1"/>
  <c r="G6" i="13" a="1"/>
  <c r="G6" i="13" s="1"/>
  <c r="H7" i="13" a="1"/>
  <c r="H7" i="13" s="1"/>
  <c r="H8" i="13" a="1"/>
  <c r="H8" i="13" s="1"/>
  <c r="H9" i="13" a="1"/>
  <c r="H9" i="13" s="1"/>
  <c r="H10" i="13" a="1"/>
  <c r="H10" i="13" s="1"/>
  <c r="H11" i="13" a="1"/>
  <c r="H11" i="13" s="1"/>
  <c r="H12" i="13" a="1"/>
  <c r="H12" i="13" s="1"/>
  <c r="H13" i="13" a="1"/>
  <c r="H13" i="13" s="1"/>
  <c r="H14" i="13" a="1"/>
  <c r="H14" i="13" s="1"/>
  <c r="H15" i="13" a="1"/>
  <c r="H15" i="13" s="1"/>
  <c r="H16" i="13" a="1"/>
  <c r="H16" i="13" s="1"/>
  <c r="H17" i="13" a="1"/>
  <c r="H17" i="13" s="1"/>
  <c r="H18" i="13" a="1"/>
  <c r="H18" i="13" s="1"/>
  <c r="H19" i="13" a="1"/>
  <c r="H19" i="13" s="1"/>
  <c r="H20" i="13" a="1"/>
  <c r="H20" i="13" s="1"/>
  <c r="H21" i="13" a="1"/>
  <c r="H21" i="13" s="1"/>
  <c r="H22" i="13" a="1"/>
  <c r="H22" i="13" s="1"/>
  <c r="H23" i="13" a="1"/>
  <c r="H23" i="13" s="1"/>
  <c r="H24" i="13" a="1"/>
  <c r="H24" i="13" s="1"/>
  <c r="H25" i="13" a="1"/>
  <c r="H25" i="13" s="1"/>
  <c r="H26" i="13" a="1"/>
  <c r="H26" i="13" s="1"/>
  <c r="H27" i="13" a="1"/>
  <c r="H27" i="13" s="1"/>
  <c r="H28" i="13" a="1"/>
  <c r="H28" i="13" s="1"/>
  <c r="H29" i="13" a="1"/>
  <c r="H29" i="13" s="1"/>
  <c r="H30" i="13" a="1"/>
  <c r="H30" i="13" s="1"/>
  <c r="H31" i="13" a="1"/>
  <c r="H31" i="13" s="1"/>
  <c r="H32" i="13" a="1"/>
  <c r="H32" i="13" s="1"/>
  <c r="H33" i="13" a="1"/>
  <c r="H33" i="13" s="1"/>
  <c r="H34" i="13" a="1"/>
  <c r="H34" i="13" s="1"/>
  <c r="H35" i="13" a="1"/>
  <c r="H35" i="13" s="1"/>
  <c r="H36" i="13" a="1"/>
  <c r="H36" i="13" s="1"/>
  <c r="H37" i="13" a="1"/>
  <c r="H37" i="13" s="1"/>
  <c r="H38" i="13" a="1"/>
  <c r="H38" i="13" s="1"/>
  <c r="H39" i="13" a="1"/>
  <c r="H39" i="13" s="1"/>
  <c r="H40" i="13" a="1"/>
  <c r="H40" i="13" s="1"/>
  <c r="H41" i="13" a="1"/>
  <c r="H41" i="13" s="1"/>
  <c r="H42" i="13" a="1"/>
  <c r="H42" i="13" s="1"/>
  <c r="H43" i="13" a="1"/>
  <c r="H43" i="13" s="1"/>
  <c r="H44" i="13" a="1"/>
  <c r="H44" i="13" s="1"/>
  <c r="H45" i="13" a="1"/>
  <c r="H45" i="13" s="1"/>
  <c r="H46" i="13" a="1"/>
  <c r="H46" i="13" s="1"/>
  <c r="H47" i="13" a="1"/>
  <c r="H47" i="13" s="1"/>
  <c r="H48" i="13" a="1"/>
  <c r="H48" i="13" s="1"/>
  <c r="H49" i="13" a="1"/>
  <c r="H49" i="13" s="1"/>
  <c r="H50" i="13" a="1"/>
  <c r="H50" i="13" s="1"/>
  <c r="H51" i="13" a="1"/>
  <c r="H51" i="13" s="1"/>
  <c r="H52" i="13" a="1"/>
  <c r="H52" i="13" s="1"/>
  <c r="H53" i="13" a="1"/>
  <c r="H53" i="13" s="1"/>
  <c r="H54" i="13" a="1"/>
  <c r="H54" i="13" s="1"/>
  <c r="H55" i="13" a="1"/>
  <c r="H55" i="13" s="1"/>
  <c r="H56" i="13" a="1"/>
  <c r="H56" i="13" s="1"/>
  <c r="H57" i="13" a="1"/>
  <c r="H57" i="13" s="1"/>
  <c r="H58" i="13" a="1"/>
  <c r="H58" i="13" s="1"/>
  <c r="H59" i="13" a="1"/>
  <c r="H59" i="13" s="1"/>
  <c r="H60" i="13" a="1"/>
  <c r="H60" i="13" s="1"/>
  <c r="H61" i="13" a="1"/>
  <c r="H61" i="13" s="1"/>
  <c r="H62" i="13" a="1"/>
  <c r="H62" i="13" s="1"/>
  <c r="H63" i="13" a="1"/>
  <c r="H63" i="13" s="1"/>
  <c r="H64" i="13" a="1"/>
  <c r="H64" i="13" s="1"/>
  <c r="H65" i="13" a="1"/>
  <c r="H65" i="13" s="1"/>
  <c r="H66" i="13" a="1"/>
  <c r="H66" i="13" s="1"/>
  <c r="H67" i="13" a="1"/>
  <c r="H67" i="13" s="1"/>
  <c r="H68" i="13" a="1"/>
  <c r="H68" i="13" s="1"/>
  <c r="H69" i="13" a="1"/>
  <c r="H69" i="13" s="1"/>
  <c r="H70" i="13" a="1"/>
  <c r="H70" i="13" s="1"/>
  <c r="H71" i="13" a="1"/>
  <c r="H71" i="13" s="1"/>
  <c r="H72" i="13" a="1"/>
  <c r="H72" i="13" s="1"/>
  <c r="H73" i="13" a="1"/>
  <c r="H73" i="13" s="1"/>
  <c r="H74" i="13" a="1"/>
  <c r="H74" i="13" s="1"/>
  <c r="H75" i="13" a="1"/>
  <c r="H75" i="13" s="1"/>
  <c r="H76" i="13" a="1"/>
  <c r="H76" i="13" s="1"/>
  <c r="H77" i="13" a="1"/>
  <c r="H77" i="13" s="1"/>
  <c r="H78" i="13" a="1"/>
  <c r="H78" i="13" s="1"/>
  <c r="H79" i="13" a="1"/>
  <c r="H79" i="13" s="1"/>
  <c r="H80" i="13" a="1"/>
  <c r="H80" i="13" s="1"/>
  <c r="H81" i="13" a="1"/>
  <c r="H81" i="13" s="1"/>
  <c r="H82" i="13" a="1"/>
  <c r="H82" i="13" s="1"/>
  <c r="H83" i="13" a="1"/>
  <c r="H83" i="13" s="1"/>
  <c r="H84" i="13" a="1"/>
  <c r="H84" i="13" s="1"/>
  <c r="H85" i="13" a="1"/>
  <c r="H85" i="13" s="1"/>
  <c r="H86" i="13" a="1"/>
  <c r="H86" i="13" s="1"/>
  <c r="H87" i="13" a="1"/>
  <c r="H87" i="13" s="1"/>
  <c r="H88" i="13" a="1"/>
  <c r="H88" i="13" s="1"/>
  <c r="H89" i="13" a="1"/>
  <c r="H89" i="13" s="1"/>
  <c r="H90" i="13" a="1"/>
  <c r="H90" i="13" s="1"/>
  <c r="H91" i="13" a="1"/>
  <c r="H91" i="13" s="1"/>
  <c r="H92" i="13" a="1"/>
  <c r="H92" i="13" s="1"/>
  <c r="H93" i="13" a="1"/>
  <c r="H93" i="13" s="1"/>
  <c r="H94" i="13" a="1"/>
  <c r="H94" i="13" s="1"/>
  <c r="H95" i="13" a="1"/>
  <c r="H95" i="13" s="1"/>
  <c r="H96" i="13" a="1"/>
  <c r="H96" i="13" s="1"/>
  <c r="H97" i="13" a="1"/>
  <c r="H97" i="13" s="1"/>
  <c r="H98" i="13" a="1"/>
  <c r="H98" i="13" s="1"/>
  <c r="H99" i="13" a="1"/>
  <c r="H99" i="13" s="1"/>
  <c r="H100" i="13" a="1"/>
  <c r="H100" i="13" s="1"/>
  <c r="H101" i="13" a="1"/>
  <c r="H101" i="13" s="1"/>
  <c r="H102" i="13" a="1"/>
  <c r="H102" i="13" s="1"/>
  <c r="H103" i="13" a="1"/>
  <c r="H103" i="13" s="1"/>
  <c r="H104" i="13" a="1"/>
  <c r="H104" i="13" s="1"/>
  <c r="H105" i="13" a="1"/>
  <c r="H105" i="13" s="1"/>
  <c r="H106" i="13" a="1"/>
  <c r="H106" i="13" s="1"/>
  <c r="H107" i="13" a="1"/>
  <c r="H107" i="13" s="1"/>
  <c r="H108" i="13" a="1"/>
  <c r="H108" i="13" s="1"/>
  <c r="H109" i="13" a="1"/>
  <c r="H109" i="13" s="1"/>
  <c r="H110" i="13" a="1"/>
  <c r="H110" i="13" s="1"/>
  <c r="H111" i="13" a="1"/>
  <c r="H111" i="13" s="1"/>
  <c r="H112" i="13" a="1"/>
  <c r="H112" i="13" s="1"/>
  <c r="H113" i="13" a="1"/>
  <c r="H113" i="13" s="1"/>
  <c r="H114" i="13" a="1"/>
  <c r="H114" i="13" s="1"/>
  <c r="H115" i="13" a="1"/>
  <c r="H115" i="13" s="1"/>
  <c r="H116" i="13" a="1"/>
  <c r="H116" i="13" s="1"/>
  <c r="H117" i="13" a="1"/>
  <c r="H117" i="13" s="1"/>
  <c r="H118" i="13" a="1"/>
  <c r="H118" i="13" s="1"/>
  <c r="H119" i="13" a="1"/>
  <c r="H119" i="13" s="1"/>
  <c r="H120" i="13" a="1"/>
  <c r="H120" i="13" s="1"/>
  <c r="H121" i="13" a="1"/>
  <c r="H121" i="13" s="1"/>
  <c r="H122" i="13" a="1"/>
  <c r="H122" i="13" s="1"/>
  <c r="H123" i="13" a="1"/>
  <c r="H123" i="13" s="1"/>
  <c r="H124" i="13" a="1"/>
  <c r="H124" i="13" s="1"/>
  <c r="H125" i="13" a="1"/>
  <c r="H125" i="13" s="1"/>
  <c r="H126" i="13" a="1"/>
  <c r="H126" i="13" s="1"/>
  <c r="H127" i="13" a="1"/>
  <c r="H127" i="13" s="1"/>
  <c r="H128" i="13" a="1"/>
  <c r="H128" i="13" s="1"/>
  <c r="H129" i="13" a="1"/>
  <c r="H129" i="13" s="1"/>
  <c r="H130" i="13" a="1"/>
  <c r="H130" i="13" s="1"/>
  <c r="H131" i="13" a="1"/>
  <c r="H131" i="13" s="1"/>
  <c r="H132" i="13" a="1"/>
  <c r="H132" i="13" s="1"/>
  <c r="H133" i="13" a="1"/>
  <c r="H133" i="13" s="1"/>
  <c r="H134" i="13" a="1"/>
  <c r="H134" i="13" s="1"/>
  <c r="H135" i="13" a="1"/>
  <c r="H135" i="13" s="1"/>
  <c r="H136" i="13" a="1"/>
  <c r="H136" i="13" s="1"/>
  <c r="H137" i="13" a="1"/>
  <c r="H137" i="13" s="1"/>
  <c r="H138" i="13" a="1"/>
  <c r="H138" i="13" s="1"/>
  <c r="H139" i="13" a="1"/>
  <c r="H139" i="13" s="1"/>
  <c r="H140" i="13" a="1"/>
  <c r="H140" i="13" s="1"/>
  <c r="H141" i="13" a="1"/>
  <c r="H141" i="13" s="1"/>
  <c r="H142" i="13" a="1"/>
  <c r="H142" i="13" s="1"/>
  <c r="H143" i="13" a="1"/>
  <c r="H143" i="13" s="1"/>
  <c r="H144" i="13" a="1"/>
  <c r="H144" i="13" s="1"/>
  <c r="H145" i="13" a="1"/>
  <c r="H145" i="13" s="1"/>
  <c r="H146" i="13" a="1"/>
  <c r="H146" i="13" s="1"/>
  <c r="H147" i="13" a="1"/>
  <c r="H147" i="13" s="1"/>
  <c r="H148" i="13" a="1"/>
  <c r="H148" i="13" s="1"/>
  <c r="H149" i="13" a="1"/>
  <c r="H149" i="13" s="1"/>
  <c r="H150" i="13" a="1"/>
  <c r="H150" i="13" s="1"/>
  <c r="H151" i="13" a="1"/>
  <c r="H151" i="13" s="1"/>
  <c r="H152" i="13" a="1"/>
  <c r="H152" i="13" s="1"/>
  <c r="H153" i="13" a="1"/>
  <c r="H153" i="13" s="1"/>
  <c r="H154" i="13" a="1"/>
  <c r="H154" i="13" s="1"/>
  <c r="H155" i="13" a="1"/>
  <c r="H155" i="13" s="1"/>
  <c r="H156" i="13" a="1"/>
  <c r="H156" i="13" s="1"/>
  <c r="H157" i="13" a="1"/>
  <c r="H157" i="13" s="1"/>
  <c r="H158" i="13" a="1"/>
  <c r="H158" i="13" s="1"/>
  <c r="H159" i="13" a="1"/>
  <c r="H159" i="13" s="1"/>
  <c r="H160" i="13" a="1"/>
  <c r="H160" i="13" s="1"/>
  <c r="H161" i="13" a="1"/>
  <c r="H161" i="13" s="1"/>
  <c r="H162" i="13" a="1"/>
  <c r="H162" i="13" s="1"/>
  <c r="H163" i="13" a="1"/>
  <c r="H163" i="13" s="1"/>
  <c r="H164" i="13" a="1"/>
  <c r="H164" i="13" s="1"/>
  <c r="H165" i="13" a="1"/>
  <c r="H165" i="13" s="1"/>
  <c r="H166" i="13" a="1"/>
  <c r="H166" i="13" s="1"/>
  <c r="H167" i="13" a="1"/>
  <c r="H167" i="13" s="1"/>
  <c r="H168" i="13" a="1"/>
  <c r="H168" i="13" s="1"/>
  <c r="H169" i="13" a="1"/>
  <c r="H169" i="13" s="1"/>
  <c r="H170" i="13" a="1"/>
  <c r="H170" i="13" s="1"/>
  <c r="H171" i="13" a="1"/>
  <c r="H171" i="13" s="1"/>
  <c r="H172" i="13" a="1"/>
  <c r="H172" i="13" s="1"/>
  <c r="H173" i="13" a="1"/>
  <c r="H173" i="13" s="1"/>
  <c r="H174" i="13" a="1"/>
  <c r="H174" i="13" s="1"/>
  <c r="H175" i="13" a="1"/>
  <c r="H175" i="13" s="1"/>
  <c r="H176" i="13" a="1"/>
  <c r="H176" i="13" s="1"/>
  <c r="H177" i="13" a="1"/>
  <c r="H177" i="13" s="1"/>
  <c r="H178" i="13" a="1"/>
  <c r="H178" i="13" s="1"/>
  <c r="H179" i="13" a="1"/>
  <c r="H179" i="13" s="1"/>
  <c r="H180" i="13" a="1"/>
  <c r="H180" i="13" s="1"/>
  <c r="H181" i="13" a="1"/>
  <c r="H181" i="13" s="1"/>
  <c r="H182" i="13" a="1"/>
  <c r="H182" i="13" s="1"/>
  <c r="H183" i="13" a="1"/>
  <c r="H183" i="13" s="1"/>
  <c r="H184" i="13" a="1"/>
  <c r="H184" i="13" s="1"/>
  <c r="H185" i="13" a="1"/>
  <c r="H185" i="13" s="1"/>
  <c r="H186" i="13" a="1"/>
  <c r="H186" i="13" s="1"/>
  <c r="H187" i="13" a="1"/>
  <c r="H187" i="13" s="1"/>
  <c r="H188" i="13" a="1"/>
  <c r="H188" i="13" s="1"/>
  <c r="H189" i="13" a="1"/>
  <c r="H189" i="13" s="1"/>
  <c r="H190" i="13" a="1"/>
  <c r="H190" i="13" s="1"/>
  <c r="H191" i="13" a="1"/>
  <c r="H191" i="13" s="1"/>
  <c r="H192" i="13" a="1"/>
  <c r="H192" i="13" s="1"/>
  <c r="H193" i="13" a="1"/>
  <c r="H193" i="13" s="1"/>
  <c r="H194" i="13" a="1"/>
  <c r="H194" i="13" s="1"/>
  <c r="H195" i="13" a="1"/>
  <c r="H195" i="13" s="1"/>
  <c r="H196" i="13" a="1"/>
  <c r="H196" i="13" s="1"/>
  <c r="H197" i="13" a="1"/>
  <c r="H197" i="13" s="1"/>
  <c r="H198" i="13" a="1"/>
  <c r="H198" i="13" s="1"/>
  <c r="H199" i="13" a="1"/>
  <c r="H199" i="13" s="1"/>
  <c r="H200" i="13" a="1"/>
  <c r="H200" i="13" s="1"/>
  <c r="H201" i="13" a="1"/>
  <c r="H201" i="13" s="1"/>
  <c r="H202" i="13" a="1"/>
  <c r="H202" i="13" s="1"/>
  <c r="H203" i="13" a="1"/>
  <c r="H203" i="13" s="1"/>
  <c r="H204" i="13" a="1"/>
  <c r="H204" i="13" s="1"/>
  <c r="H205" i="13" a="1"/>
  <c r="H205" i="13" s="1"/>
  <c r="H206" i="13" a="1"/>
  <c r="H206" i="13" s="1"/>
  <c r="H207" i="13" a="1"/>
  <c r="H207" i="13" s="1"/>
  <c r="H208" i="13" a="1"/>
  <c r="H208" i="13" s="1"/>
  <c r="H209" i="13" a="1"/>
  <c r="H209" i="13" s="1"/>
  <c r="H210" i="13" a="1"/>
  <c r="H210" i="13" s="1"/>
  <c r="H211" i="13" a="1"/>
  <c r="H211" i="13" s="1"/>
  <c r="H212" i="13" a="1"/>
  <c r="H212" i="13" s="1"/>
  <c r="H213" i="13" a="1"/>
  <c r="H213" i="13" s="1"/>
  <c r="H214" i="13" a="1"/>
  <c r="H214" i="13" s="1"/>
  <c r="H215" i="13" a="1"/>
  <c r="H215" i="13" s="1"/>
  <c r="H216" i="13" a="1"/>
  <c r="H216" i="13" s="1"/>
  <c r="H217" i="13" a="1"/>
  <c r="H217" i="13" s="1"/>
  <c r="H218" i="13" a="1"/>
  <c r="H218" i="13" s="1"/>
  <c r="H219" i="13" a="1"/>
  <c r="H219" i="13" s="1"/>
  <c r="H220" i="13" a="1"/>
  <c r="H220" i="13" s="1"/>
  <c r="H221" i="13" a="1"/>
  <c r="H221" i="13" s="1"/>
  <c r="H222" i="13" a="1"/>
  <c r="H222" i="13" s="1"/>
  <c r="H223" i="13" a="1"/>
  <c r="H223" i="13" s="1"/>
  <c r="H224" i="13" a="1"/>
  <c r="H224" i="13" s="1"/>
  <c r="H225" i="13" a="1"/>
  <c r="H225" i="13" s="1"/>
  <c r="H226" i="13" a="1"/>
  <c r="H226" i="13" s="1"/>
  <c r="H227" i="13" a="1"/>
  <c r="H227" i="13" s="1"/>
  <c r="H228" i="13" a="1"/>
  <c r="H228" i="13" s="1"/>
  <c r="H229" i="13" a="1"/>
  <c r="H229" i="13" s="1"/>
  <c r="H230" i="13" a="1"/>
  <c r="H230" i="13" s="1"/>
  <c r="H231" i="13" a="1"/>
  <c r="H231" i="13" s="1"/>
  <c r="H232" i="13" a="1"/>
  <c r="H232" i="13" s="1"/>
  <c r="H233" i="13" a="1"/>
  <c r="H233" i="13" s="1"/>
  <c r="H234" i="13" a="1"/>
  <c r="H234" i="13" s="1"/>
  <c r="H235" i="13" a="1"/>
  <c r="H235" i="13" s="1"/>
  <c r="H236" i="13" a="1"/>
  <c r="H236" i="13" s="1"/>
  <c r="H237" i="13" a="1"/>
  <c r="H237" i="13" s="1"/>
  <c r="H238" i="13" a="1"/>
  <c r="H238" i="13" s="1"/>
  <c r="H239" i="13" a="1"/>
  <c r="H239" i="13" s="1"/>
  <c r="H240" i="13" a="1"/>
  <c r="H240" i="13" s="1"/>
  <c r="H241" i="13" a="1"/>
  <c r="H241" i="13" s="1"/>
  <c r="H242" i="13" a="1"/>
  <c r="H242" i="13" s="1"/>
  <c r="H243" i="13" a="1"/>
  <c r="H243" i="13" s="1"/>
  <c r="H244" i="13" a="1"/>
  <c r="H244" i="13" s="1"/>
  <c r="H245" i="13" a="1"/>
  <c r="H245" i="13" s="1"/>
  <c r="H246" i="13" a="1"/>
  <c r="H246" i="13" s="1"/>
  <c r="H247" i="13" a="1"/>
  <c r="H247" i="13" s="1"/>
  <c r="H248" i="13" a="1"/>
  <c r="H248" i="13" s="1"/>
  <c r="H249" i="13" a="1"/>
  <c r="H249" i="13" s="1"/>
  <c r="H250" i="13" a="1"/>
  <c r="H250" i="13" s="1"/>
  <c r="H251" i="13" a="1"/>
  <c r="H251" i="13" s="1"/>
  <c r="H252" i="13" a="1"/>
  <c r="H252" i="13" s="1"/>
  <c r="H253" i="13" a="1"/>
  <c r="H253" i="13" s="1"/>
  <c r="H254" i="13" a="1"/>
  <c r="H254" i="13" s="1"/>
  <c r="H255" i="13" a="1"/>
  <c r="H255" i="13" s="1"/>
  <c r="H256" i="13" a="1"/>
  <c r="H256" i="13" s="1"/>
  <c r="H257" i="13" a="1"/>
  <c r="H257" i="13" s="1"/>
  <c r="H258" i="13" a="1"/>
  <c r="H258" i="13" s="1"/>
  <c r="H259" i="13" a="1"/>
  <c r="H259" i="13" s="1"/>
  <c r="H260" i="13" a="1"/>
  <c r="H260" i="13" s="1"/>
  <c r="H261" i="13" a="1"/>
  <c r="H261" i="13" s="1"/>
  <c r="H262" i="13" a="1"/>
  <c r="H262" i="13" s="1"/>
  <c r="H263" i="13" a="1"/>
  <c r="H263" i="13" s="1"/>
  <c r="H264" i="13" a="1"/>
  <c r="H264" i="13" s="1"/>
  <c r="H265" i="13" a="1"/>
  <c r="H265" i="13" s="1"/>
  <c r="H266" i="13" a="1"/>
  <c r="H266" i="13" s="1"/>
  <c r="H267" i="13" a="1"/>
  <c r="H267" i="13" s="1"/>
  <c r="H268" i="13" a="1"/>
  <c r="H268" i="13" s="1"/>
  <c r="H269" i="13" a="1"/>
  <c r="H269" i="13" s="1"/>
  <c r="H270" i="13" a="1"/>
  <c r="H270" i="13" s="1"/>
  <c r="H271" i="13" a="1"/>
  <c r="H271" i="13" s="1"/>
  <c r="H272" i="13" a="1"/>
  <c r="H272" i="13" s="1"/>
  <c r="H273" i="13" a="1"/>
  <c r="H273" i="13" s="1"/>
  <c r="H274" i="13" a="1"/>
  <c r="H274" i="13" s="1"/>
  <c r="H275" i="13" a="1"/>
  <c r="H275" i="13" s="1"/>
  <c r="H276" i="13" a="1"/>
  <c r="H276" i="13" s="1"/>
  <c r="H277" i="13" a="1"/>
  <c r="H277" i="13" s="1"/>
  <c r="H278" i="13" a="1"/>
  <c r="H278" i="13" s="1"/>
  <c r="H279" i="13" a="1"/>
  <c r="H279" i="13" s="1"/>
  <c r="H280" i="13" a="1"/>
  <c r="H280" i="13" s="1"/>
  <c r="H281" i="13" a="1"/>
  <c r="H281" i="13" s="1"/>
  <c r="H282" i="13" a="1"/>
  <c r="H282" i="13" s="1"/>
  <c r="H283" i="13" a="1"/>
  <c r="H283" i="13" s="1"/>
  <c r="H284" i="13" a="1"/>
  <c r="H284" i="13" s="1"/>
  <c r="H285" i="13" a="1"/>
  <c r="H285" i="13" s="1"/>
  <c r="H286" i="13" a="1"/>
  <c r="H286" i="13" s="1"/>
  <c r="H287" i="13" a="1"/>
  <c r="H287" i="13" s="1"/>
  <c r="H288" i="13" a="1"/>
  <c r="H288" i="13" s="1"/>
  <c r="H289" i="13" a="1"/>
  <c r="H289" i="13" s="1"/>
  <c r="H290" i="13" a="1"/>
  <c r="H290" i="13" s="1"/>
  <c r="H291" i="13" a="1"/>
  <c r="H291" i="13" s="1"/>
  <c r="H292" i="13" a="1"/>
  <c r="H292" i="13" s="1"/>
  <c r="H293" i="13" a="1"/>
  <c r="H293" i="13" s="1"/>
  <c r="H294" i="13" a="1"/>
  <c r="H294" i="13" s="1"/>
  <c r="H295" i="13" a="1"/>
  <c r="H295" i="13" s="1"/>
  <c r="H296" i="13" a="1"/>
  <c r="H296" i="13" s="1"/>
  <c r="H297" i="13" a="1"/>
  <c r="H297" i="13" s="1"/>
  <c r="H298" i="13" a="1"/>
  <c r="H298" i="13" s="1"/>
  <c r="H299" i="13" a="1"/>
  <c r="H299" i="13" s="1"/>
  <c r="H300" i="13" a="1"/>
  <c r="H300" i="13" s="1"/>
  <c r="H301" i="13" a="1"/>
  <c r="H301" i="13" s="1"/>
  <c r="H302" i="13" a="1"/>
  <c r="H302" i="13" s="1"/>
  <c r="H303" i="13" a="1"/>
  <c r="H303" i="13" s="1"/>
  <c r="H304" i="13" a="1"/>
  <c r="H304" i="13" s="1"/>
  <c r="H305" i="13" a="1"/>
  <c r="H305" i="13" s="1"/>
  <c r="H306" i="13" a="1"/>
  <c r="H306" i="13" s="1"/>
  <c r="H307" i="13" a="1"/>
  <c r="H307" i="13" s="1"/>
  <c r="H308" i="13" a="1"/>
  <c r="H308" i="13" s="1"/>
  <c r="H309" i="13" a="1"/>
  <c r="H309" i="13" s="1"/>
  <c r="H310" i="13" a="1"/>
  <c r="H310" i="13" s="1"/>
  <c r="H311" i="13" a="1"/>
  <c r="H311" i="13" s="1"/>
  <c r="H312" i="13" a="1"/>
  <c r="H312" i="13" s="1"/>
  <c r="H313" i="13" a="1"/>
  <c r="H313" i="13" s="1"/>
  <c r="H314" i="13" a="1"/>
  <c r="H314" i="13" s="1"/>
  <c r="H315" i="13" a="1"/>
  <c r="H315" i="13" s="1"/>
  <c r="H316" i="13" a="1"/>
  <c r="H316" i="13" s="1"/>
  <c r="H317" i="13" a="1"/>
  <c r="H317" i="13" s="1"/>
  <c r="H318" i="13" a="1"/>
  <c r="H318" i="13" s="1"/>
  <c r="H319" i="13" a="1"/>
  <c r="H319" i="13" s="1"/>
  <c r="H320" i="13" a="1"/>
  <c r="H320" i="13" s="1"/>
  <c r="H321" i="13" a="1"/>
  <c r="H321" i="13" s="1"/>
  <c r="H322" i="13" a="1"/>
  <c r="H322" i="13" s="1"/>
  <c r="H323" i="13" a="1"/>
  <c r="H323" i="13" s="1"/>
  <c r="H324" i="13" a="1"/>
  <c r="H324" i="13" s="1"/>
  <c r="H325" i="13" a="1"/>
  <c r="H325" i="13" s="1"/>
  <c r="H326" i="13" a="1"/>
  <c r="H326" i="13" s="1"/>
  <c r="H327" i="13" a="1"/>
  <c r="H327" i="13" s="1"/>
  <c r="H328" i="13" a="1"/>
  <c r="H328" i="13" s="1"/>
  <c r="H329" i="13" a="1"/>
  <c r="H329" i="13" s="1"/>
  <c r="H330" i="13" a="1"/>
  <c r="H330" i="13" s="1"/>
  <c r="H331" i="13" a="1"/>
  <c r="H331" i="13" s="1"/>
  <c r="H332" i="13" a="1"/>
  <c r="H332" i="13" s="1"/>
  <c r="H333" i="13" a="1"/>
  <c r="H333" i="13" s="1"/>
  <c r="H334" i="13" a="1"/>
  <c r="H334" i="13" s="1"/>
  <c r="H335" i="13" a="1"/>
  <c r="H335" i="13" s="1"/>
  <c r="H336" i="13" a="1"/>
  <c r="H336" i="13" s="1"/>
  <c r="H337" i="13" a="1"/>
  <c r="H337" i="13" s="1"/>
  <c r="H338" i="13" a="1"/>
  <c r="H338" i="13" s="1"/>
  <c r="H339" i="13" a="1"/>
  <c r="H339" i="13" s="1"/>
  <c r="H340" i="13" a="1"/>
  <c r="H340" i="13" s="1"/>
  <c r="H341" i="13" a="1"/>
  <c r="H341" i="13" s="1"/>
  <c r="H342" i="13" a="1"/>
  <c r="H342" i="13" s="1"/>
  <c r="H343" i="13" a="1"/>
  <c r="H343" i="13" s="1"/>
  <c r="H344" i="13" a="1"/>
  <c r="H344" i="13" s="1"/>
  <c r="H345" i="13" a="1"/>
  <c r="H345" i="13" s="1"/>
  <c r="H346" i="13" a="1"/>
  <c r="H346" i="13" s="1"/>
  <c r="H347" i="13" a="1"/>
  <c r="H347" i="13" s="1"/>
  <c r="H348" i="13" a="1"/>
  <c r="H348" i="13" s="1"/>
  <c r="H349" i="13" a="1"/>
  <c r="H349" i="13" s="1"/>
  <c r="H350" i="13" a="1"/>
  <c r="H350" i="13" s="1"/>
  <c r="H351" i="13" a="1"/>
  <c r="H351" i="13" s="1"/>
  <c r="H352" i="13" a="1"/>
  <c r="H352" i="13" s="1"/>
  <c r="H353" i="13" a="1"/>
  <c r="H353" i="13" s="1"/>
  <c r="H354" i="13" a="1"/>
  <c r="H354" i="13" s="1"/>
  <c r="H355" i="13" a="1"/>
  <c r="H355" i="13" s="1"/>
  <c r="H356" i="13" a="1"/>
  <c r="H356" i="13" s="1"/>
  <c r="H357" i="13" a="1"/>
  <c r="H357" i="13" s="1"/>
  <c r="H358" i="13" a="1"/>
  <c r="H358" i="13" s="1"/>
  <c r="H359" i="13" a="1"/>
  <c r="H359" i="13" s="1"/>
  <c r="H360" i="13" a="1"/>
  <c r="H360" i="13" s="1"/>
  <c r="H361" i="13" a="1"/>
  <c r="H361" i="13" s="1"/>
  <c r="H362" i="13" a="1"/>
  <c r="H362" i="13" s="1"/>
  <c r="H363" i="13" a="1"/>
  <c r="H363" i="13" s="1"/>
  <c r="H364" i="13" a="1"/>
  <c r="H364" i="13" s="1"/>
  <c r="H365" i="13" a="1"/>
  <c r="H365" i="13" s="1"/>
  <c r="H366" i="13" a="1"/>
  <c r="H366" i="13" s="1"/>
  <c r="H367" i="13" a="1"/>
  <c r="H367" i="13" s="1"/>
  <c r="H368" i="13" a="1"/>
  <c r="H368" i="13" s="1"/>
  <c r="H369" i="13" a="1"/>
  <c r="H369" i="13" s="1"/>
  <c r="H370" i="13" a="1"/>
  <c r="H370" i="13" s="1"/>
  <c r="H371" i="13" a="1"/>
  <c r="H371" i="13" s="1"/>
  <c r="H372" i="13" a="1"/>
  <c r="H372" i="13" s="1"/>
  <c r="H373" i="13" a="1"/>
  <c r="H373" i="13" s="1"/>
  <c r="H374" i="13" a="1"/>
  <c r="H374" i="13" s="1"/>
  <c r="H375" i="13" a="1"/>
  <c r="H375" i="13" s="1"/>
  <c r="H376" i="13" a="1"/>
  <c r="H376" i="13" s="1"/>
  <c r="H377" i="13" a="1"/>
  <c r="H377" i="13" s="1"/>
  <c r="H378" i="13" a="1"/>
  <c r="H378" i="13" s="1"/>
  <c r="H379" i="13" a="1"/>
  <c r="H379" i="13" s="1"/>
  <c r="H380" i="13" a="1"/>
  <c r="H380" i="13" s="1"/>
  <c r="H381" i="13" a="1"/>
  <c r="H381" i="13" s="1"/>
  <c r="H382" i="13" a="1"/>
  <c r="H382" i="13" s="1"/>
  <c r="H383" i="13" a="1"/>
  <c r="H383" i="13" s="1"/>
  <c r="H384" i="13" a="1"/>
  <c r="H384" i="13" s="1"/>
  <c r="H385" i="13" a="1"/>
  <c r="H385" i="13" s="1"/>
  <c r="H386" i="13" a="1"/>
  <c r="H386" i="13" s="1"/>
  <c r="H387" i="13" a="1"/>
  <c r="H387" i="13" s="1"/>
  <c r="H388" i="13" a="1"/>
  <c r="H388" i="13" s="1"/>
  <c r="H389" i="13" a="1"/>
  <c r="H389" i="13" s="1"/>
  <c r="H390" i="13" a="1"/>
  <c r="H390" i="13" s="1"/>
  <c r="H391" i="13" a="1"/>
  <c r="H391" i="13" s="1"/>
  <c r="H392" i="13" a="1"/>
  <c r="H392" i="13" s="1"/>
  <c r="H393" i="13" a="1"/>
  <c r="H393" i="13" s="1"/>
  <c r="H394" i="13" a="1"/>
  <c r="H394" i="13" s="1"/>
  <c r="H395" i="13" a="1"/>
  <c r="H395" i="13" s="1"/>
  <c r="H396" i="13" a="1"/>
  <c r="H396" i="13" s="1"/>
  <c r="H397" i="13" a="1"/>
  <c r="H397" i="13" s="1"/>
  <c r="H398" i="13" a="1"/>
  <c r="H398" i="13" s="1"/>
  <c r="H399" i="13" a="1"/>
  <c r="H399" i="13" s="1"/>
  <c r="H400" i="13" a="1"/>
  <c r="H400" i="13" s="1"/>
  <c r="H401" i="13" a="1"/>
  <c r="H401" i="13" s="1"/>
  <c r="H402" i="13" a="1"/>
  <c r="H402" i="13" s="1"/>
  <c r="H403" i="13" a="1"/>
  <c r="H403" i="13" s="1"/>
  <c r="H404" i="13" a="1"/>
  <c r="H404" i="13" s="1"/>
  <c r="H405" i="13" a="1"/>
  <c r="H405" i="13" s="1"/>
  <c r="H406" i="13" a="1"/>
  <c r="H406" i="13" s="1"/>
  <c r="H407" i="13" a="1"/>
  <c r="H407" i="13" s="1"/>
  <c r="H408" i="13" a="1"/>
  <c r="H408" i="13" s="1"/>
  <c r="H409" i="13" a="1"/>
  <c r="H409" i="13" s="1"/>
  <c r="H410" i="13" a="1"/>
  <c r="H410" i="13" s="1"/>
  <c r="H411" i="13" a="1"/>
  <c r="H411" i="13" s="1"/>
  <c r="H412" i="13" a="1"/>
  <c r="H412" i="13" s="1"/>
  <c r="H413" i="13" a="1"/>
  <c r="H413" i="13" s="1"/>
  <c r="H414" i="13" a="1"/>
  <c r="H414" i="13" s="1"/>
  <c r="H415" i="13" a="1"/>
  <c r="H415" i="13" s="1"/>
  <c r="H416" i="13" a="1"/>
  <c r="H416" i="13" s="1"/>
  <c r="H417" i="13" a="1"/>
  <c r="H417" i="13" s="1"/>
  <c r="H418" i="13" a="1"/>
  <c r="H418" i="13" s="1"/>
  <c r="H419" i="13" a="1"/>
  <c r="H419" i="13" s="1"/>
  <c r="H420" i="13" a="1"/>
  <c r="H420" i="13" s="1"/>
  <c r="H421" i="13" a="1"/>
  <c r="H421" i="13" s="1"/>
  <c r="H422" i="13" a="1"/>
  <c r="H422" i="13" s="1"/>
  <c r="H423" i="13" a="1"/>
  <c r="H423" i="13" s="1"/>
  <c r="H424" i="13" a="1"/>
  <c r="H424" i="13" s="1"/>
  <c r="H425" i="13" a="1"/>
  <c r="H425" i="13" s="1"/>
  <c r="H426" i="13" a="1"/>
  <c r="H426" i="13" s="1"/>
  <c r="H427" i="13" a="1"/>
  <c r="H427" i="13" s="1"/>
  <c r="H428" i="13" a="1"/>
  <c r="H428" i="13" s="1"/>
  <c r="H429" i="13" a="1"/>
  <c r="H429" i="13" s="1"/>
  <c r="H430" i="13" a="1"/>
  <c r="H430" i="13" s="1"/>
  <c r="H431" i="13" a="1"/>
  <c r="H431" i="13" s="1"/>
  <c r="H432" i="13" a="1"/>
  <c r="H432" i="13" s="1"/>
  <c r="H433" i="13" a="1"/>
  <c r="H433" i="13" s="1"/>
  <c r="H434" i="13" a="1"/>
  <c r="H434" i="13" s="1"/>
  <c r="H435" i="13" a="1"/>
  <c r="H435" i="13" s="1"/>
  <c r="H436" i="13" a="1"/>
  <c r="H436" i="13" s="1"/>
  <c r="H437" i="13" a="1"/>
  <c r="H437" i="13" s="1"/>
  <c r="H438" i="13" a="1"/>
  <c r="H438" i="13" s="1"/>
  <c r="H439" i="13" a="1"/>
  <c r="H439" i="13" s="1"/>
  <c r="H440" i="13" a="1"/>
  <c r="H440" i="13" s="1"/>
  <c r="H441" i="13" a="1"/>
  <c r="H441" i="13" s="1"/>
  <c r="H442" i="13" a="1"/>
  <c r="H442" i="13" s="1"/>
  <c r="H443" i="13" a="1"/>
  <c r="H443" i="13" s="1"/>
  <c r="H444" i="13" a="1"/>
  <c r="H444" i="13" s="1"/>
  <c r="H445" i="13" a="1"/>
  <c r="H445" i="13" s="1"/>
  <c r="H446" i="13" a="1"/>
  <c r="H446" i="13" s="1"/>
  <c r="H447" i="13" a="1"/>
  <c r="H447" i="13" s="1"/>
  <c r="H448" i="13" a="1"/>
  <c r="H448" i="13" s="1"/>
  <c r="H449" i="13" a="1"/>
  <c r="H449" i="13" s="1"/>
  <c r="H450" i="13" a="1"/>
  <c r="H450" i="13" s="1"/>
  <c r="H451" i="13" a="1"/>
  <c r="H451" i="13" s="1"/>
  <c r="H452" i="13" a="1"/>
  <c r="H452" i="13" s="1"/>
  <c r="H453" i="13" a="1"/>
  <c r="H453" i="13" s="1"/>
  <c r="H454" i="13" a="1"/>
  <c r="H454" i="13" s="1"/>
  <c r="H455" i="13" a="1"/>
  <c r="H455" i="13" s="1"/>
  <c r="H456" i="13" a="1"/>
  <c r="H456" i="13" s="1"/>
  <c r="H457" i="13" a="1"/>
  <c r="H457" i="13" s="1"/>
  <c r="H458" i="13" a="1"/>
  <c r="H458" i="13" s="1"/>
  <c r="H459" i="13" a="1"/>
  <c r="H459" i="13" s="1"/>
  <c r="H460" i="13" a="1"/>
  <c r="H460" i="13" s="1"/>
  <c r="H461" i="13" a="1"/>
  <c r="H461" i="13" s="1"/>
  <c r="H462" i="13" a="1"/>
  <c r="H462" i="13" s="1"/>
  <c r="H463" i="13" a="1"/>
  <c r="H463" i="13" s="1"/>
  <c r="H464" i="13" a="1"/>
  <c r="H464" i="13" s="1"/>
  <c r="H465" i="13" a="1"/>
  <c r="H465" i="13" s="1"/>
  <c r="H466" i="13" a="1"/>
  <c r="H466" i="13" s="1"/>
  <c r="H467" i="13" a="1"/>
  <c r="H467" i="13" s="1"/>
  <c r="H468" i="13" a="1"/>
  <c r="H468" i="13" s="1"/>
  <c r="H469" i="13" a="1"/>
  <c r="H469" i="13" s="1"/>
  <c r="H470" i="13" a="1"/>
  <c r="H470" i="13" s="1"/>
  <c r="H471" i="13" a="1"/>
  <c r="H471" i="13" s="1"/>
  <c r="H472" i="13" a="1"/>
  <c r="H472" i="13" s="1"/>
  <c r="H473" i="13" a="1"/>
  <c r="H473" i="13" s="1"/>
  <c r="H474" i="13" a="1"/>
  <c r="H474" i="13" s="1"/>
  <c r="H475" i="13" a="1"/>
  <c r="H475" i="13" s="1"/>
  <c r="H476" i="13" a="1"/>
  <c r="H476" i="13" s="1"/>
  <c r="H477" i="13" a="1"/>
  <c r="H477" i="13" s="1"/>
  <c r="H478" i="13" a="1"/>
  <c r="H478" i="13" s="1"/>
  <c r="H479" i="13" a="1"/>
  <c r="H479" i="13" s="1"/>
  <c r="H480" i="13" a="1"/>
  <c r="H480" i="13" s="1"/>
  <c r="H481" i="13" a="1"/>
  <c r="H481" i="13" s="1"/>
  <c r="H482" i="13" a="1"/>
  <c r="H482" i="13" s="1"/>
  <c r="H483" i="13" a="1"/>
  <c r="H483" i="13" s="1"/>
  <c r="H484" i="13" a="1"/>
  <c r="H484" i="13" s="1"/>
  <c r="H485" i="13" a="1"/>
  <c r="H485" i="13" s="1"/>
  <c r="H486" i="13" a="1"/>
  <c r="H486" i="13" s="1"/>
  <c r="H487" i="13" a="1"/>
  <c r="H487" i="13" s="1"/>
  <c r="H488" i="13" a="1"/>
  <c r="H488" i="13" s="1"/>
  <c r="H489" i="13" a="1"/>
  <c r="H489" i="13" s="1"/>
  <c r="H490" i="13" a="1"/>
  <c r="H490" i="13" s="1"/>
  <c r="H491" i="13" a="1"/>
  <c r="H491" i="13" s="1"/>
  <c r="H492" i="13" a="1"/>
  <c r="H492" i="13" s="1"/>
  <c r="H493" i="13" a="1"/>
  <c r="H493" i="13" s="1"/>
  <c r="H494" i="13" a="1"/>
  <c r="H494" i="13" s="1"/>
  <c r="H495" i="13" a="1"/>
  <c r="H495" i="13" s="1"/>
  <c r="H496" i="13" a="1"/>
  <c r="H496" i="13" s="1"/>
  <c r="H497" i="13" a="1"/>
  <c r="H497" i="13" s="1"/>
  <c r="H498" i="13" a="1"/>
  <c r="H498" i="13" s="1"/>
  <c r="H499" i="13" a="1"/>
  <c r="H499" i="13" s="1"/>
  <c r="H500" i="13" a="1"/>
  <c r="H500" i="13" s="1"/>
  <c r="H501" i="13" a="1"/>
  <c r="H501" i="13" s="1"/>
  <c r="H502" i="13" a="1"/>
  <c r="H502" i="13" s="1"/>
  <c r="H503" i="13" a="1"/>
  <c r="H503" i="13" s="1"/>
  <c r="H504" i="13" a="1"/>
  <c r="H504" i="13" s="1"/>
  <c r="H505" i="13" a="1"/>
  <c r="H505" i="13" s="1"/>
  <c r="H506" i="13" a="1"/>
  <c r="H506" i="13" s="1"/>
  <c r="H507" i="13" a="1"/>
  <c r="H507" i="13" s="1"/>
  <c r="H508" i="13" a="1"/>
  <c r="H508" i="13" s="1"/>
  <c r="H509" i="13" a="1"/>
  <c r="H509" i="13" s="1"/>
  <c r="H510" i="13" a="1"/>
  <c r="H510" i="13" s="1"/>
  <c r="H511" i="13" a="1"/>
  <c r="H511" i="13" s="1"/>
  <c r="H512" i="13" a="1"/>
  <c r="H512" i="13" s="1"/>
  <c r="H513" i="13" a="1"/>
  <c r="H513" i="13" s="1"/>
  <c r="H514" i="13" a="1"/>
  <c r="H514" i="13" s="1"/>
  <c r="H515" i="13" a="1"/>
  <c r="H515" i="13" s="1"/>
  <c r="H516" i="13" a="1"/>
  <c r="H516" i="13" s="1"/>
  <c r="H517" i="13" a="1"/>
  <c r="H517" i="13" s="1"/>
  <c r="H518" i="13" a="1"/>
  <c r="H518" i="13" s="1"/>
  <c r="H519" i="13" a="1"/>
  <c r="H519" i="13" s="1"/>
  <c r="H520" i="13" a="1"/>
  <c r="H520" i="13" s="1"/>
  <c r="H521" i="13" a="1"/>
  <c r="H521" i="13" s="1"/>
  <c r="H522" i="13" a="1"/>
  <c r="H522" i="13" s="1"/>
  <c r="H523" i="13" a="1"/>
  <c r="H523" i="13" s="1"/>
  <c r="H524" i="13" a="1"/>
  <c r="H524" i="13" s="1"/>
  <c r="H525" i="13" a="1"/>
  <c r="H525" i="13" s="1"/>
  <c r="H526" i="13" a="1"/>
  <c r="H526" i="13" s="1"/>
  <c r="H527" i="13" a="1"/>
  <c r="H527" i="13" s="1"/>
  <c r="H528" i="13" a="1"/>
  <c r="H528" i="13" s="1"/>
  <c r="H529" i="13" a="1"/>
  <c r="H529" i="13" s="1"/>
  <c r="H530" i="13" a="1"/>
  <c r="H530" i="13" s="1"/>
  <c r="H531" i="13" a="1"/>
  <c r="H531" i="13" s="1"/>
  <c r="H532" i="13" a="1"/>
  <c r="H532" i="13" s="1"/>
  <c r="H533" i="13" a="1"/>
  <c r="H533" i="13" s="1"/>
  <c r="H534" i="13" a="1"/>
  <c r="H534" i="13" s="1"/>
  <c r="H535" i="13" a="1"/>
  <c r="H535" i="13" s="1"/>
  <c r="H536" i="13" a="1"/>
  <c r="H536" i="13" s="1"/>
  <c r="H537" i="13" a="1"/>
  <c r="H537" i="13" s="1"/>
  <c r="H538" i="13" a="1"/>
  <c r="H538" i="13" s="1"/>
  <c r="H539" i="13" a="1"/>
  <c r="H539" i="13" s="1"/>
  <c r="H540" i="13" a="1"/>
  <c r="H540" i="13" s="1"/>
  <c r="H541" i="13" a="1"/>
  <c r="H541" i="13" s="1"/>
  <c r="H542" i="13" a="1"/>
  <c r="H542" i="13" s="1"/>
  <c r="H543" i="13" a="1"/>
  <c r="H543" i="13" s="1"/>
  <c r="H544" i="13" a="1"/>
  <c r="H544" i="13" s="1"/>
  <c r="H545" i="13" a="1"/>
  <c r="H545" i="13" s="1"/>
  <c r="H546" i="13" a="1"/>
  <c r="H546" i="13" s="1"/>
  <c r="H547" i="13" a="1"/>
  <c r="H547" i="13" s="1"/>
  <c r="H548" i="13" a="1"/>
  <c r="H548" i="13" s="1"/>
  <c r="H549" i="13" a="1"/>
  <c r="H549" i="13" s="1"/>
  <c r="H550" i="13" a="1"/>
  <c r="H550" i="13" s="1"/>
  <c r="H551" i="13" a="1"/>
  <c r="H551" i="13" s="1"/>
  <c r="H552" i="13" a="1"/>
  <c r="H552" i="13" s="1"/>
  <c r="H553" i="13" a="1"/>
  <c r="H553" i="13" s="1"/>
  <c r="H554" i="13" a="1"/>
  <c r="H554" i="13" s="1"/>
  <c r="H555" i="13" a="1"/>
  <c r="H555" i="13" s="1"/>
  <c r="H556" i="13" a="1"/>
  <c r="H556" i="13" s="1"/>
  <c r="H557" i="13" a="1"/>
  <c r="H557" i="13" s="1"/>
  <c r="H558" i="13" a="1"/>
  <c r="H558" i="13" s="1"/>
  <c r="H559" i="13" a="1"/>
  <c r="H559" i="13" s="1"/>
  <c r="H560" i="13" a="1"/>
  <c r="H560" i="13" s="1"/>
  <c r="H561" i="13" a="1"/>
  <c r="H561" i="13" s="1"/>
  <c r="H562" i="13" a="1"/>
  <c r="H562" i="13" s="1"/>
  <c r="H563" i="13" a="1"/>
  <c r="H563" i="13" s="1"/>
  <c r="H564" i="13" a="1"/>
  <c r="H564" i="13" s="1"/>
  <c r="H565" i="13" a="1"/>
  <c r="H565" i="13" s="1"/>
  <c r="H566" i="13" a="1"/>
  <c r="H566" i="13" s="1"/>
  <c r="H567" i="13" a="1"/>
  <c r="H567" i="13" s="1"/>
  <c r="H568" i="13" a="1"/>
  <c r="H568" i="13" s="1"/>
  <c r="H569" i="13" a="1"/>
  <c r="H569" i="13" s="1"/>
  <c r="H570" i="13" a="1"/>
  <c r="H570" i="13" s="1"/>
  <c r="H571" i="13" a="1"/>
  <c r="H571" i="13" s="1"/>
  <c r="H572" i="13" a="1"/>
  <c r="H572" i="13" s="1"/>
  <c r="H573" i="13" a="1"/>
  <c r="H573" i="13" s="1"/>
  <c r="H574" i="13" a="1"/>
  <c r="H574" i="13" s="1"/>
  <c r="H575" i="13" a="1"/>
  <c r="H575" i="13" s="1"/>
  <c r="H576" i="13" a="1"/>
  <c r="H576" i="13" s="1"/>
  <c r="H577" i="13" a="1"/>
  <c r="H577" i="13" s="1"/>
  <c r="H578" i="13" a="1"/>
  <c r="H578" i="13" s="1"/>
  <c r="H579" i="13" a="1"/>
  <c r="H579" i="13" s="1"/>
  <c r="H580" i="13" a="1"/>
  <c r="H580" i="13" s="1"/>
  <c r="H581" i="13" a="1"/>
  <c r="H581" i="13" s="1"/>
  <c r="H582" i="13" a="1"/>
  <c r="H582" i="13" s="1"/>
  <c r="H583" i="13" a="1"/>
  <c r="H583" i="13" s="1"/>
  <c r="H584" i="13" a="1"/>
  <c r="H584" i="13" s="1"/>
  <c r="H585" i="13" a="1"/>
  <c r="H585" i="13" s="1"/>
  <c r="H586" i="13" a="1"/>
  <c r="H586" i="13" s="1"/>
  <c r="H587" i="13" a="1"/>
  <c r="H587" i="13" s="1"/>
  <c r="H588" i="13" a="1"/>
  <c r="H588" i="13" s="1"/>
  <c r="H589" i="13" a="1"/>
  <c r="H589" i="13" s="1"/>
  <c r="H590" i="13" a="1"/>
  <c r="H590" i="13" s="1"/>
  <c r="H591" i="13" a="1"/>
  <c r="H591" i="13" s="1"/>
  <c r="H592" i="13" a="1"/>
  <c r="H592" i="13" s="1"/>
  <c r="H593" i="13" a="1"/>
  <c r="H593" i="13" s="1"/>
  <c r="H594" i="13" a="1"/>
  <c r="H594" i="13" s="1"/>
  <c r="H595" i="13" a="1"/>
  <c r="H595" i="13" s="1"/>
  <c r="H596" i="13" a="1"/>
  <c r="H596" i="13" s="1"/>
  <c r="H597" i="13" a="1"/>
  <c r="H597" i="13" s="1"/>
  <c r="H598" i="13" a="1"/>
  <c r="H598" i="13" s="1"/>
  <c r="H599" i="13" a="1"/>
  <c r="H599" i="13" s="1"/>
  <c r="H600" i="13" a="1"/>
  <c r="H600" i="13" s="1"/>
  <c r="H601" i="13" a="1"/>
  <c r="H601" i="13" s="1"/>
  <c r="H602" i="13" a="1"/>
  <c r="H602" i="13" s="1"/>
  <c r="H603" i="13" a="1"/>
  <c r="H603" i="13" s="1"/>
  <c r="H604" i="13" a="1"/>
  <c r="H604" i="13" s="1"/>
  <c r="H605" i="13" a="1"/>
  <c r="H605" i="13" s="1"/>
  <c r="H606" i="13" a="1"/>
  <c r="H606" i="13" s="1"/>
  <c r="H607" i="13" a="1"/>
  <c r="H607" i="13" s="1"/>
  <c r="H608" i="13" a="1"/>
  <c r="H608" i="13" s="1"/>
  <c r="H609" i="13" a="1"/>
  <c r="H609" i="13" s="1"/>
  <c r="H610" i="13" a="1"/>
  <c r="H610" i="13" s="1"/>
  <c r="H611" i="13" a="1"/>
  <c r="H611" i="13" s="1"/>
  <c r="H612" i="13" a="1"/>
  <c r="H612" i="13" s="1"/>
  <c r="H613" i="13" a="1"/>
  <c r="H613" i="13" s="1"/>
  <c r="H614" i="13" a="1"/>
  <c r="H614" i="13" s="1"/>
  <c r="H615" i="13" a="1"/>
  <c r="H615" i="13" s="1"/>
  <c r="H616" i="13" a="1"/>
  <c r="H616" i="13" s="1"/>
  <c r="H617" i="13" a="1"/>
  <c r="H617" i="13" s="1"/>
  <c r="H618" i="13" a="1"/>
  <c r="H618" i="13" s="1"/>
  <c r="H619" i="13" a="1"/>
  <c r="H619" i="13" s="1"/>
  <c r="H620" i="13" a="1"/>
  <c r="H620" i="13" s="1"/>
  <c r="H621" i="13" a="1"/>
  <c r="H621" i="13" s="1"/>
  <c r="H622" i="13" a="1"/>
  <c r="H622" i="13" s="1"/>
  <c r="H623" i="13" a="1"/>
  <c r="H623" i="13" s="1"/>
  <c r="H624" i="13" a="1"/>
  <c r="H624" i="13" s="1"/>
  <c r="H625" i="13" a="1"/>
  <c r="H625" i="13" s="1"/>
  <c r="H626" i="13" a="1"/>
  <c r="H626" i="13" s="1"/>
  <c r="H627" i="13" a="1"/>
  <c r="H627" i="13" s="1"/>
  <c r="H628" i="13" a="1"/>
  <c r="H628" i="13" s="1"/>
  <c r="H629" i="13" a="1"/>
  <c r="H629" i="13" s="1"/>
  <c r="H630" i="13" a="1"/>
  <c r="H630" i="13" s="1"/>
  <c r="H631" i="13" a="1"/>
  <c r="H631" i="13" s="1"/>
  <c r="H632" i="13" a="1"/>
  <c r="H632" i="13" s="1"/>
  <c r="H633" i="13" a="1"/>
  <c r="H633" i="13" s="1"/>
  <c r="H634" i="13" a="1"/>
  <c r="H634" i="13" s="1"/>
  <c r="H635" i="13" a="1"/>
  <c r="H635" i="13" s="1"/>
  <c r="H636" i="13" a="1"/>
  <c r="H636" i="13" s="1"/>
  <c r="H637" i="13" a="1"/>
  <c r="H637" i="13" s="1"/>
  <c r="H638" i="13" a="1"/>
  <c r="H638" i="13" s="1"/>
  <c r="H639" i="13" a="1"/>
  <c r="H639" i="13" s="1"/>
  <c r="H640" i="13" a="1"/>
  <c r="H640" i="13" s="1"/>
  <c r="H641" i="13" a="1"/>
  <c r="H641" i="13" s="1"/>
  <c r="H642" i="13" a="1"/>
  <c r="H642" i="13" s="1"/>
  <c r="H643" i="13" a="1"/>
  <c r="H643" i="13" s="1"/>
  <c r="H644" i="13" a="1"/>
  <c r="H644" i="13" s="1"/>
  <c r="H645" i="13" a="1"/>
  <c r="H645" i="13" s="1"/>
  <c r="H6" i="13" a="1"/>
  <c r="H6" i="13" s="1"/>
  <c r="I7" i="13" a="1"/>
  <c r="I7" i="13" s="1"/>
  <c r="I8" i="13" a="1"/>
  <c r="I8" i="13" s="1"/>
  <c r="I9" i="13" a="1"/>
  <c r="I9" i="13" s="1"/>
  <c r="I10" i="13" a="1"/>
  <c r="I10" i="13" s="1"/>
  <c r="I11" i="13" a="1"/>
  <c r="I11" i="13" s="1"/>
  <c r="I12" i="13" a="1"/>
  <c r="I12" i="13" s="1"/>
  <c r="I13" i="13" a="1"/>
  <c r="I13" i="13" s="1"/>
  <c r="I14" i="13" a="1"/>
  <c r="I14" i="13" s="1"/>
  <c r="I15" i="13" a="1"/>
  <c r="I15" i="13" s="1"/>
  <c r="I16" i="13" a="1"/>
  <c r="I16" i="13" s="1"/>
  <c r="I17" i="13" a="1"/>
  <c r="I17" i="13" s="1"/>
  <c r="I18" i="13" a="1"/>
  <c r="I18" i="13" s="1"/>
  <c r="I19" i="13" a="1"/>
  <c r="I19" i="13" s="1"/>
  <c r="I20" i="13" a="1"/>
  <c r="I20" i="13" s="1"/>
  <c r="I21" i="13" a="1"/>
  <c r="I21" i="13" s="1"/>
  <c r="I22" i="13" a="1"/>
  <c r="I22" i="13" s="1"/>
  <c r="I23" i="13" a="1"/>
  <c r="I23" i="13" s="1"/>
  <c r="I24" i="13" a="1"/>
  <c r="I24" i="13" s="1"/>
  <c r="I25" i="13" a="1"/>
  <c r="I25" i="13" s="1"/>
  <c r="I26" i="13" a="1"/>
  <c r="I26" i="13" s="1"/>
  <c r="I27" i="13" a="1"/>
  <c r="I27" i="13" s="1"/>
  <c r="I28" i="13" a="1"/>
  <c r="I28" i="13" s="1"/>
  <c r="I29" i="13" a="1"/>
  <c r="I29" i="13" s="1"/>
  <c r="I30" i="13" a="1"/>
  <c r="I30" i="13" s="1"/>
  <c r="I31" i="13" a="1"/>
  <c r="I31" i="13" s="1"/>
  <c r="I32" i="13" a="1"/>
  <c r="I32" i="13" s="1"/>
  <c r="I33" i="13" a="1"/>
  <c r="I33" i="13" s="1"/>
  <c r="I34" i="13" a="1"/>
  <c r="I34" i="13" s="1"/>
  <c r="I35" i="13" a="1"/>
  <c r="I35" i="13" s="1"/>
  <c r="I36" i="13" a="1"/>
  <c r="I36" i="13" s="1"/>
  <c r="I37" i="13" a="1"/>
  <c r="I37" i="13" s="1"/>
  <c r="I38" i="13" a="1"/>
  <c r="I38" i="13" s="1"/>
  <c r="I39" i="13" a="1"/>
  <c r="I39" i="13" s="1"/>
  <c r="I40" i="13" a="1"/>
  <c r="I40" i="13" s="1"/>
  <c r="I41" i="13" a="1"/>
  <c r="I41" i="13" s="1"/>
  <c r="I42" i="13" a="1"/>
  <c r="I42" i="13" s="1"/>
  <c r="I43" i="13" a="1"/>
  <c r="I43" i="13" s="1"/>
  <c r="I44" i="13" a="1"/>
  <c r="I44" i="13" s="1"/>
  <c r="I45" i="13" a="1"/>
  <c r="I45" i="13" s="1"/>
  <c r="I46" i="13" a="1"/>
  <c r="I46" i="13" s="1"/>
  <c r="I47" i="13" a="1"/>
  <c r="I47" i="13" s="1"/>
  <c r="I48" i="13" a="1"/>
  <c r="I48" i="13" s="1"/>
  <c r="I49" i="13" a="1"/>
  <c r="I49" i="13" s="1"/>
  <c r="I50" i="13" a="1"/>
  <c r="I50" i="13" s="1"/>
  <c r="I51" i="13" a="1"/>
  <c r="I51" i="13" s="1"/>
  <c r="I52" i="13" a="1"/>
  <c r="I52" i="13" s="1"/>
  <c r="I53" i="13" a="1"/>
  <c r="I53" i="13" s="1"/>
  <c r="I54" i="13" a="1"/>
  <c r="I54" i="13" s="1"/>
  <c r="I55" i="13" a="1"/>
  <c r="I55" i="13" s="1"/>
  <c r="I56" i="13" a="1"/>
  <c r="I56" i="13" s="1"/>
  <c r="I57" i="13" a="1"/>
  <c r="I57" i="13" s="1"/>
  <c r="I58" i="13" a="1"/>
  <c r="I58" i="13" s="1"/>
  <c r="I59" i="13" a="1"/>
  <c r="I59" i="13" s="1"/>
  <c r="I60" i="13" a="1"/>
  <c r="I60" i="13" s="1"/>
  <c r="I61" i="13" a="1"/>
  <c r="I61" i="13" s="1"/>
  <c r="I62" i="13" a="1"/>
  <c r="I62" i="13" s="1"/>
  <c r="I63" i="13" a="1"/>
  <c r="I63" i="13" s="1"/>
  <c r="I64" i="13" a="1"/>
  <c r="I64" i="13" s="1"/>
  <c r="I65" i="13" a="1"/>
  <c r="I65" i="13" s="1"/>
  <c r="I66" i="13" a="1"/>
  <c r="I66" i="13" s="1"/>
  <c r="I67" i="13" a="1"/>
  <c r="I67" i="13" s="1"/>
  <c r="I68" i="13" a="1"/>
  <c r="I68" i="13" s="1"/>
  <c r="I69" i="13" a="1"/>
  <c r="I69" i="13" s="1"/>
  <c r="I70" i="13" a="1"/>
  <c r="I70" i="13" s="1"/>
  <c r="I71" i="13" a="1"/>
  <c r="I71" i="13" s="1"/>
  <c r="I72" i="13" a="1"/>
  <c r="I72" i="13" s="1"/>
  <c r="I73" i="13" a="1"/>
  <c r="I73" i="13" s="1"/>
  <c r="I74" i="13" a="1"/>
  <c r="I74" i="13" s="1"/>
  <c r="I75" i="13" a="1"/>
  <c r="I75" i="13" s="1"/>
  <c r="I76" i="13" a="1"/>
  <c r="I76" i="13" s="1"/>
  <c r="I77" i="13" a="1"/>
  <c r="I77" i="13" s="1"/>
  <c r="I78" i="13" a="1"/>
  <c r="I78" i="13" s="1"/>
  <c r="I79" i="13" a="1"/>
  <c r="I79" i="13" s="1"/>
  <c r="I80" i="13" a="1"/>
  <c r="I80" i="13" s="1"/>
  <c r="I81" i="13" a="1"/>
  <c r="I81" i="13" s="1"/>
  <c r="I82" i="13" a="1"/>
  <c r="I82" i="13" s="1"/>
  <c r="I83" i="13" a="1"/>
  <c r="I83" i="13" s="1"/>
  <c r="I84" i="13" a="1"/>
  <c r="I84" i="13" s="1"/>
  <c r="I85" i="13" a="1"/>
  <c r="I85" i="13" s="1"/>
  <c r="I86" i="13" a="1"/>
  <c r="I86" i="13" s="1"/>
  <c r="I87" i="13" a="1"/>
  <c r="I87" i="13" s="1"/>
  <c r="I88" i="13" a="1"/>
  <c r="I88" i="13" s="1"/>
  <c r="I89" i="13" a="1"/>
  <c r="I89" i="13" s="1"/>
  <c r="I90" i="13" a="1"/>
  <c r="I90" i="13" s="1"/>
  <c r="I91" i="13" a="1"/>
  <c r="I91" i="13" s="1"/>
  <c r="I92" i="13" a="1"/>
  <c r="I92" i="13" s="1"/>
  <c r="I93" i="13" a="1"/>
  <c r="I93" i="13" s="1"/>
  <c r="I94" i="13" a="1"/>
  <c r="I94" i="13" s="1"/>
  <c r="I95" i="13" a="1"/>
  <c r="I95" i="13" s="1"/>
  <c r="I96" i="13" a="1"/>
  <c r="I96" i="13" s="1"/>
  <c r="I97" i="13" a="1"/>
  <c r="I97" i="13" s="1"/>
  <c r="I98" i="13" a="1"/>
  <c r="I98" i="13" s="1"/>
  <c r="I99" i="13" a="1"/>
  <c r="I99" i="13" s="1"/>
  <c r="I100" i="13" a="1"/>
  <c r="I100" i="13" s="1"/>
  <c r="I101" i="13" a="1"/>
  <c r="I101" i="13" s="1"/>
  <c r="I102" i="13" a="1"/>
  <c r="I102" i="13" s="1"/>
  <c r="I103" i="13" a="1"/>
  <c r="I103" i="13" s="1"/>
  <c r="I104" i="13" a="1"/>
  <c r="I104" i="13" s="1"/>
  <c r="I105" i="13" a="1"/>
  <c r="I105" i="13" s="1"/>
  <c r="I106" i="13" a="1"/>
  <c r="I106" i="13" s="1"/>
  <c r="I107" i="13" a="1"/>
  <c r="I107" i="13" s="1"/>
  <c r="I108" i="13" a="1"/>
  <c r="I108" i="13" s="1"/>
  <c r="I109" i="13" a="1"/>
  <c r="I109" i="13" s="1"/>
  <c r="I110" i="13" a="1"/>
  <c r="I110" i="13" s="1"/>
  <c r="I111" i="13" a="1"/>
  <c r="I111" i="13" s="1"/>
  <c r="I112" i="13" a="1"/>
  <c r="I112" i="13" s="1"/>
  <c r="I113" i="13" a="1"/>
  <c r="I113" i="13" s="1"/>
  <c r="I114" i="13" a="1"/>
  <c r="I114" i="13" s="1"/>
  <c r="I115" i="13" a="1"/>
  <c r="I115" i="13" s="1"/>
  <c r="I116" i="13" a="1"/>
  <c r="I116" i="13" s="1"/>
  <c r="I117" i="13" a="1"/>
  <c r="I117" i="13" s="1"/>
  <c r="I118" i="13" a="1"/>
  <c r="I118" i="13" s="1"/>
  <c r="I119" i="13" a="1"/>
  <c r="I119" i="13" s="1"/>
  <c r="I120" i="13" a="1"/>
  <c r="I120" i="13" s="1"/>
  <c r="I121" i="13" a="1"/>
  <c r="I121" i="13" s="1"/>
  <c r="I122" i="13" a="1"/>
  <c r="I122" i="13" s="1"/>
  <c r="I123" i="13" a="1"/>
  <c r="I123" i="13" s="1"/>
  <c r="I124" i="13" a="1"/>
  <c r="I124" i="13" s="1"/>
  <c r="I125" i="13" a="1"/>
  <c r="I125" i="13" s="1"/>
  <c r="I126" i="13" a="1"/>
  <c r="I126" i="13" s="1"/>
  <c r="I127" i="13" a="1"/>
  <c r="I127" i="13" s="1"/>
  <c r="I128" i="13" a="1"/>
  <c r="I128" i="13" s="1"/>
  <c r="I129" i="13" a="1"/>
  <c r="I129" i="13" s="1"/>
  <c r="I130" i="13" a="1"/>
  <c r="I130" i="13" s="1"/>
  <c r="I131" i="13" a="1"/>
  <c r="I131" i="13" s="1"/>
  <c r="I132" i="13" a="1"/>
  <c r="I132" i="13" s="1"/>
  <c r="I133" i="13" a="1"/>
  <c r="I133" i="13" s="1"/>
  <c r="I134" i="13" a="1"/>
  <c r="I134" i="13" s="1"/>
  <c r="I135" i="13" a="1"/>
  <c r="I135" i="13" s="1"/>
  <c r="I136" i="13" a="1"/>
  <c r="I136" i="13" s="1"/>
  <c r="I137" i="13" a="1"/>
  <c r="I137" i="13" s="1"/>
  <c r="I138" i="13" a="1"/>
  <c r="I138" i="13" s="1"/>
  <c r="I139" i="13" a="1"/>
  <c r="I139" i="13" s="1"/>
  <c r="I140" i="13" a="1"/>
  <c r="I140" i="13" s="1"/>
  <c r="I141" i="13" a="1"/>
  <c r="I141" i="13" s="1"/>
  <c r="I142" i="13" a="1"/>
  <c r="I142" i="13" s="1"/>
  <c r="I143" i="13" a="1"/>
  <c r="I143" i="13" s="1"/>
  <c r="I144" i="13" a="1"/>
  <c r="I144" i="13" s="1"/>
  <c r="I145" i="13" a="1"/>
  <c r="I145" i="13" s="1"/>
  <c r="I146" i="13" a="1"/>
  <c r="I146" i="13" s="1"/>
  <c r="I147" i="13" a="1"/>
  <c r="I147" i="13" s="1"/>
  <c r="I148" i="13" a="1"/>
  <c r="I148" i="13" s="1"/>
  <c r="I149" i="13" a="1"/>
  <c r="I149" i="13" s="1"/>
  <c r="I150" i="13" a="1"/>
  <c r="I150" i="13" s="1"/>
  <c r="I151" i="13" a="1"/>
  <c r="I151" i="13" s="1"/>
  <c r="I152" i="13" a="1"/>
  <c r="I152" i="13" s="1"/>
  <c r="I153" i="13" a="1"/>
  <c r="I153" i="13" s="1"/>
  <c r="I154" i="13" a="1"/>
  <c r="I154" i="13" s="1"/>
  <c r="I155" i="13" a="1"/>
  <c r="I155" i="13" s="1"/>
  <c r="I156" i="13" a="1"/>
  <c r="I156" i="13" s="1"/>
  <c r="I157" i="13" a="1"/>
  <c r="I157" i="13" s="1"/>
  <c r="I158" i="13" a="1"/>
  <c r="I158" i="13" s="1"/>
  <c r="I159" i="13" a="1"/>
  <c r="I159" i="13" s="1"/>
  <c r="I160" i="13" a="1"/>
  <c r="I160" i="13" s="1"/>
  <c r="I161" i="13" a="1"/>
  <c r="I161" i="13" s="1"/>
  <c r="I162" i="13" a="1"/>
  <c r="I162" i="13" s="1"/>
  <c r="I163" i="13" a="1"/>
  <c r="I163" i="13" s="1"/>
  <c r="I164" i="13" a="1"/>
  <c r="I164" i="13" s="1"/>
  <c r="I165" i="13" a="1"/>
  <c r="I165" i="13" s="1"/>
  <c r="I166" i="13" a="1"/>
  <c r="I166" i="13" s="1"/>
  <c r="I167" i="13" a="1"/>
  <c r="I167" i="13" s="1"/>
  <c r="I168" i="13" a="1"/>
  <c r="I168" i="13" s="1"/>
  <c r="I169" i="13" a="1"/>
  <c r="I169" i="13" s="1"/>
  <c r="I170" i="13" a="1"/>
  <c r="I170" i="13" s="1"/>
  <c r="I171" i="13" a="1"/>
  <c r="I171" i="13" s="1"/>
  <c r="I172" i="13" a="1"/>
  <c r="I172" i="13" s="1"/>
  <c r="I173" i="13" a="1"/>
  <c r="I173" i="13" s="1"/>
  <c r="I174" i="13" a="1"/>
  <c r="I174" i="13" s="1"/>
  <c r="I175" i="13" a="1"/>
  <c r="I175" i="13" s="1"/>
  <c r="I176" i="13" a="1"/>
  <c r="I176" i="13" s="1"/>
  <c r="I177" i="13" a="1"/>
  <c r="I177" i="13" s="1"/>
  <c r="I178" i="13" a="1"/>
  <c r="I178" i="13" s="1"/>
  <c r="I179" i="13" a="1"/>
  <c r="I179" i="13" s="1"/>
  <c r="I180" i="13" a="1"/>
  <c r="I180" i="13" s="1"/>
  <c r="I181" i="13" a="1"/>
  <c r="I181" i="13" s="1"/>
  <c r="I182" i="13" a="1"/>
  <c r="I182" i="13" s="1"/>
  <c r="I183" i="13" a="1"/>
  <c r="I183" i="13" s="1"/>
  <c r="I184" i="13" a="1"/>
  <c r="I184" i="13" s="1"/>
  <c r="I185" i="13" a="1"/>
  <c r="I185" i="13" s="1"/>
  <c r="I186" i="13" a="1"/>
  <c r="I186" i="13" s="1"/>
  <c r="I187" i="13" a="1"/>
  <c r="I187" i="13" s="1"/>
  <c r="I188" i="13" a="1"/>
  <c r="I188" i="13" s="1"/>
  <c r="I189" i="13" a="1"/>
  <c r="I189" i="13" s="1"/>
  <c r="I190" i="13" a="1"/>
  <c r="I190" i="13" s="1"/>
  <c r="I191" i="13" a="1"/>
  <c r="I191" i="13" s="1"/>
  <c r="I192" i="13" a="1"/>
  <c r="I192" i="13" s="1"/>
  <c r="I193" i="13" a="1"/>
  <c r="I193" i="13" s="1"/>
  <c r="I194" i="13" a="1"/>
  <c r="I194" i="13" s="1"/>
  <c r="I195" i="13" a="1"/>
  <c r="I195" i="13" s="1"/>
  <c r="I196" i="13" a="1"/>
  <c r="I196" i="13" s="1"/>
  <c r="I197" i="13" a="1"/>
  <c r="I197" i="13" s="1"/>
  <c r="I198" i="13" a="1"/>
  <c r="I198" i="13" s="1"/>
  <c r="I199" i="13" a="1"/>
  <c r="I199" i="13" s="1"/>
  <c r="I200" i="13" a="1"/>
  <c r="I200" i="13" s="1"/>
  <c r="I201" i="13" a="1"/>
  <c r="I201" i="13" s="1"/>
  <c r="I202" i="13" a="1"/>
  <c r="I202" i="13" s="1"/>
  <c r="I203" i="13" a="1"/>
  <c r="I203" i="13" s="1"/>
  <c r="I204" i="13" a="1"/>
  <c r="I204" i="13" s="1"/>
  <c r="I205" i="13" a="1"/>
  <c r="I205" i="13" s="1"/>
  <c r="I206" i="13" a="1"/>
  <c r="I206" i="13" s="1"/>
  <c r="I207" i="13" a="1"/>
  <c r="I207" i="13" s="1"/>
  <c r="I208" i="13" a="1"/>
  <c r="I208" i="13" s="1"/>
  <c r="I209" i="13" a="1"/>
  <c r="I209" i="13" s="1"/>
  <c r="I210" i="13" a="1"/>
  <c r="I210" i="13" s="1"/>
  <c r="I211" i="13" a="1"/>
  <c r="I211" i="13" s="1"/>
  <c r="I212" i="13" a="1"/>
  <c r="I212" i="13" s="1"/>
  <c r="I213" i="13" a="1"/>
  <c r="I213" i="13" s="1"/>
  <c r="I214" i="13" a="1"/>
  <c r="I214" i="13" s="1"/>
  <c r="I215" i="13" a="1"/>
  <c r="I215" i="13" s="1"/>
  <c r="I216" i="13" a="1"/>
  <c r="I216" i="13" s="1"/>
  <c r="I217" i="13" a="1"/>
  <c r="I217" i="13" s="1"/>
  <c r="I218" i="13" a="1"/>
  <c r="I218" i="13" s="1"/>
  <c r="I219" i="13" a="1"/>
  <c r="I219" i="13" s="1"/>
  <c r="I220" i="13" a="1"/>
  <c r="I220" i="13" s="1"/>
  <c r="I221" i="13" a="1"/>
  <c r="I221" i="13" s="1"/>
  <c r="I222" i="13" a="1"/>
  <c r="I222" i="13" s="1"/>
  <c r="I223" i="13" a="1"/>
  <c r="I223" i="13" s="1"/>
  <c r="I224" i="13" a="1"/>
  <c r="I224" i="13" s="1"/>
  <c r="I225" i="13" a="1"/>
  <c r="I225" i="13" s="1"/>
  <c r="I226" i="13" a="1"/>
  <c r="I226" i="13" s="1"/>
  <c r="I227" i="13" a="1"/>
  <c r="I227" i="13" s="1"/>
  <c r="I228" i="13" a="1"/>
  <c r="I228" i="13" s="1"/>
  <c r="I229" i="13" a="1"/>
  <c r="I229" i="13" s="1"/>
  <c r="I230" i="13" a="1"/>
  <c r="I230" i="13" s="1"/>
  <c r="I231" i="13" a="1"/>
  <c r="I231" i="13" s="1"/>
  <c r="I232" i="13" a="1"/>
  <c r="I232" i="13" s="1"/>
  <c r="I233" i="13" a="1"/>
  <c r="I233" i="13" s="1"/>
  <c r="I234" i="13" a="1"/>
  <c r="I234" i="13" s="1"/>
  <c r="I235" i="13" a="1"/>
  <c r="I235" i="13" s="1"/>
  <c r="I236" i="13" a="1"/>
  <c r="I236" i="13" s="1"/>
  <c r="I237" i="13" a="1"/>
  <c r="I237" i="13" s="1"/>
  <c r="I238" i="13" a="1"/>
  <c r="I238" i="13" s="1"/>
  <c r="I239" i="13" a="1"/>
  <c r="I239" i="13" s="1"/>
  <c r="I240" i="13" a="1"/>
  <c r="I240" i="13" s="1"/>
  <c r="I241" i="13" a="1"/>
  <c r="I241" i="13" s="1"/>
  <c r="I242" i="13" a="1"/>
  <c r="I242" i="13" s="1"/>
  <c r="I243" i="13" a="1"/>
  <c r="I243" i="13" s="1"/>
  <c r="I244" i="13" a="1"/>
  <c r="I244" i="13" s="1"/>
  <c r="I245" i="13" a="1"/>
  <c r="I245" i="13" s="1"/>
  <c r="I246" i="13" a="1"/>
  <c r="I246" i="13" s="1"/>
  <c r="I247" i="13" a="1"/>
  <c r="I247" i="13" s="1"/>
  <c r="I248" i="13" a="1"/>
  <c r="I248" i="13" s="1"/>
  <c r="I249" i="13" a="1"/>
  <c r="I249" i="13" s="1"/>
  <c r="I250" i="13" a="1"/>
  <c r="I250" i="13" s="1"/>
  <c r="I251" i="13" a="1"/>
  <c r="I251" i="13" s="1"/>
  <c r="I252" i="13" a="1"/>
  <c r="I252" i="13" s="1"/>
  <c r="I253" i="13" a="1"/>
  <c r="I253" i="13" s="1"/>
  <c r="I254" i="13" a="1"/>
  <c r="I254" i="13" s="1"/>
  <c r="I255" i="13" a="1"/>
  <c r="I255" i="13" s="1"/>
  <c r="I256" i="13" a="1"/>
  <c r="I256" i="13" s="1"/>
  <c r="I257" i="13" a="1"/>
  <c r="I257" i="13" s="1"/>
  <c r="I258" i="13" a="1"/>
  <c r="I258" i="13" s="1"/>
  <c r="I259" i="13" a="1"/>
  <c r="I259" i="13" s="1"/>
  <c r="I260" i="13" a="1"/>
  <c r="I260" i="13" s="1"/>
  <c r="I261" i="13" a="1"/>
  <c r="I261" i="13" s="1"/>
  <c r="I262" i="13" a="1"/>
  <c r="I262" i="13" s="1"/>
  <c r="I263" i="13" a="1"/>
  <c r="I263" i="13" s="1"/>
  <c r="I264" i="13" a="1"/>
  <c r="I264" i="13" s="1"/>
  <c r="I265" i="13" a="1"/>
  <c r="I265" i="13" s="1"/>
  <c r="I266" i="13" a="1"/>
  <c r="I266" i="13" s="1"/>
  <c r="I267" i="13" a="1"/>
  <c r="I267" i="13" s="1"/>
  <c r="I268" i="13" a="1"/>
  <c r="I268" i="13" s="1"/>
  <c r="I269" i="13" a="1"/>
  <c r="I269" i="13" s="1"/>
  <c r="I270" i="13" a="1"/>
  <c r="I270" i="13" s="1"/>
  <c r="I271" i="13" a="1"/>
  <c r="I271" i="13" s="1"/>
  <c r="I272" i="13" a="1"/>
  <c r="I272" i="13" s="1"/>
  <c r="I273" i="13" a="1"/>
  <c r="I273" i="13" s="1"/>
  <c r="I274" i="13" a="1"/>
  <c r="I274" i="13" s="1"/>
  <c r="I275" i="13" a="1"/>
  <c r="I275" i="13" s="1"/>
  <c r="I276" i="13" a="1"/>
  <c r="I276" i="13" s="1"/>
  <c r="I277" i="13" a="1"/>
  <c r="I277" i="13" s="1"/>
  <c r="I278" i="13" a="1"/>
  <c r="I278" i="13" s="1"/>
  <c r="I279" i="13" a="1"/>
  <c r="I279" i="13" s="1"/>
  <c r="I280" i="13" a="1"/>
  <c r="I280" i="13" s="1"/>
  <c r="I281" i="13" a="1"/>
  <c r="I281" i="13" s="1"/>
  <c r="I282" i="13" a="1"/>
  <c r="I282" i="13" s="1"/>
  <c r="I283" i="13" a="1"/>
  <c r="I283" i="13" s="1"/>
  <c r="I284" i="13" a="1"/>
  <c r="I284" i="13" s="1"/>
  <c r="I285" i="13" a="1"/>
  <c r="I285" i="13" s="1"/>
  <c r="I286" i="13" a="1"/>
  <c r="I286" i="13" s="1"/>
  <c r="I287" i="13" a="1"/>
  <c r="I287" i="13" s="1"/>
  <c r="I288" i="13" a="1"/>
  <c r="I288" i="13" s="1"/>
  <c r="I289" i="13" a="1"/>
  <c r="I289" i="13" s="1"/>
  <c r="I290" i="13" a="1"/>
  <c r="I290" i="13" s="1"/>
  <c r="I291" i="13" a="1"/>
  <c r="I291" i="13" s="1"/>
  <c r="I292" i="13" a="1"/>
  <c r="I292" i="13" s="1"/>
  <c r="I293" i="13" a="1"/>
  <c r="I293" i="13" s="1"/>
  <c r="I294" i="13" a="1"/>
  <c r="I294" i="13" s="1"/>
  <c r="I295" i="13" a="1"/>
  <c r="I295" i="13" s="1"/>
  <c r="I296" i="13" a="1"/>
  <c r="I296" i="13" s="1"/>
  <c r="I297" i="13" a="1"/>
  <c r="I297" i="13" s="1"/>
  <c r="I298" i="13" a="1"/>
  <c r="I298" i="13" s="1"/>
  <c r="I299" i="13" a="1"/>
  <c r="I299" i="13" s="1"/>
  <c r="I300" i="13" a="1"/>
  <c r="I300" i="13" s="1"/>
  <c r="I301" i="13" a="1"/>
  <c r="I301" i="13" s="1"/>
  <c r="I302" i="13" a="1"/>
  <c r="I302" i="13" s="1"/>
  <c r="I303" i="13" a="1"/>
  <c r="I303" i="13" s="1"/>
  <c r="I304" i="13" a="1"/>
  <c r="I304" i="13" s="1"/>
  <c r="I305" i="13" a="1"/>
  <c r="I305" i="13" s="1"/>
  <c r="I306" i="13" a="1"/>
  <c r="I306" i="13" s="1"/>
  <c r="I307" i="13" a="1"/>
  <c r="I307" i="13" s="1"/>
  <c r="I308" i="13" a="1"/>
  <c r="I308" i="13" s="1"/>
  <c r="I309" i="13" a="1"/>
  <c r="I309" i="13" s="1"/>
  <c r="I310" i="13" a="1"/>
  <c r="I310" i="13" s="1"/>
  <c r="I311" i="13" a="1"/>
  <c r="I311" i="13" s="1"/>
  <c r="I312" i="13" a="1"/>
  <c r="I312" i="13" s="1"/>
  <c r="I313" i="13" a="1"/>
  <c r="I313" i="13" s="1"/>
  <c r="I314" i="13" a="1"/>
  <c r="I314" i="13" s="1"/>
  <c r="I315" i="13" a="1"/>
  <c r="I315" i="13" s="1"/>
  <c r="I316" i="13" a="1"/>
  <c r="I316" i="13" s="1"/>
  <c r="I317" i="13" a="1"/>
  <c r="I317" i="13" s="1"/>
  <c r="I318" i="13" a="1"/>
  <c r="I318" i="13" s="1"/>
  <c r="I319" i="13" a="1"/>
  <c r="I319" i="13" s="1"/>
  <c r="I320" i="13" a="1"/>
  <c r="I320" i="13" s="1"/>
  <c r="I321" i="13" a="1"/>
  <c r="I321" i="13" s="1"/>
  <c r="I322" i="13" a="1"/>
  <c r="I322" i="13" s="1"/>
  <c r="I323" i="13" a="1"/>
  <c r="I323" i="13" s="1"/>
  <c r="I324" i="13" a="1"/>
  <c r="I324" i="13" s="1"/>
  <c r="I325" i="13" a="1"/>
  <c r="I325" i="13" s="1"/>
  <c r="I326" i="13" a="1"/>
  <c r="I326" i="13" s="1"/>
  <c r="I327" i="13" a="1"/>
  <c r="I327" i="13" s="1"/>
  <c r="I328" i="13" a="1"/>
  <c r="I328" i="13" s="1"/>
  <c r="I329" i="13" a="1"/>
  <c r="I329" i="13" s="1"/>
  <c r="I330" i="13" a="1"/>
  <c r="I330" i="13" s="1"/>
  <c r="I331" i="13" a="1"/>
  <c r="I331" i="13" s="1"/>
  <c r="I332" i="13" a="1"/>
  <c r="I332" i="13" s="1"/>
  <c r="I333" i="13" a="1"/>
  <c r="I333" i="13" s="1"/>
  <c r="I334" i="13" a="1"/>
  <c r="I334" i="13" s="1"/>
  <c r="I335" i="13" a="1"/>
  <c r="I335" i="13" s="1"/>
  <c r="I336" i="13" a="1"/>
  <c r="I336" i="13" s="1"/>
  <c r="I337" i="13" a="1"/>
  <c r="I337" i="13" s="1"/>
  <c r="I338" i="13" a="1"/>
  <c r="I338" i="13" s="1"/>
  <c r="I339" i="13" a="1"/>
  <c r="I339" i="13" s="1"/>
  <c r="I340" i="13" a="1"/>
  <c r="I340" i="13" s="1"/>
  <c r="I341" i="13" a="1"/>
  <c r="I341" i="13" s="1"/>
  <c r="I342" i="13" a="1"/>
  <c r="I342" i="13" s="1"/>
  <c r="I343" i="13" a="1"/>
  <c r="I343" i="13" s="1"/>
  <c r="I344" i="13" a="1"/>
  <c r="I344" i="13" s="1"/>
  <c r="I345" i="13" a="1"/>
  <c r="I345" i="13" s="1"/>
  <c r="I346" i="13" a="1"/>
  <c r="I346" i="13" s="1"/>
  <c r="I347" i="13" a="1"/>
  <c r="I347" i="13" s="1"/>
  <c r="I348" i="13" a="1"/>
  <c r="I348" i="13" s="1"/>
  <c r="I349" i="13" a="1"/>
  <c r="I349" i="13" s="1"/>
  <c r="I350" i="13" a="1"/>
  <c r="I350" i="13" s="1"/>
  <c r="I351" i="13" a="1"/>
  <c r="I351" i="13" s="1"/>
  <c r="I352" i="13" a="1"/>
  <c r="I352" i="13" s="1"/>
  <c r="I353" i="13" a="1"/>
  <c r="I353" i="13" s="1"/>
  <c r="I354" i="13" a="1"/>
  <c r="I354" i="13" s="1"/>
  <c r="I355" i="13" a="1"/>
  <c r="I355" i="13" s="1"/>
  <c r="I356" i="13" a="1"/>
  <c r="I356" i="13" s="1"/>
  <c r="I357" i="13" a="1"/>
  <c r="I357" i="13" s="1"/>
  <c r="I358" i="13" a="1"/>
  <c r="I358" i="13" s="1"/>
  <c r="I359" i="13" a="1"/>
  <c r="I359" i="13" s="1"/>
  <c r="I360" i="13" a="1"/>
  <c r="I360" i="13" s="1"/>
  <c r="I361" i="13" a="1"/>
  <c r="I361" i="13" s="1"/>
  <c r="I362" i="13" a="1"/>
  <c r="I362" i="13" s="1"/>
  <c r="I363" i="13" a="1"/>
  <c r="I363" i="13" s="1"/>
  <c r="I364" i="13" a="1"/>
  <c r="I364" i="13" s="1"/>
  <c r="I365" i="13" a="1"/>
  <c r="I365" i="13" s="1"/>
  <c r="I366" i="13" a="1"/>
  <c r="I366" i="13" s="1"/>
  <c r="I367" i="13" a="1"/>
  <c r="I367" i="13" s="1"/>
  <c r="I368" i="13" a="1"/>
  <c r="I368" i="13" s="1"/>
  <c r="I369" i="13" a="1"/>
  <c r="I369" i="13" s="1"/>
  <c r="I370" i="13" a="1"/>
  <c r="I370" i="13" s="1"/>
  <c r="I371" i="13" a="1"/>
  <c r="I371" i="13" s="1"/>
  <c r="I372" i="13" a="1"/>
  <c r="I372" i="13" s="1"/>
  <c r="I373" i="13" a="1"/>
  <c r="I373" i="13" s="1"/>
  <c r="I374" i="13" a="1"/>
  <c r="I374" i="13" s="1"/>
  <c r="I375" i="13" a="1"/>
  <c r="I375" i="13" s="1"/>
  <c r="I376" i="13" a="1"/>
  <c r="I376" i="13" s="1"/>
  <c r="I377" i="13" a="1"/>
  <c r="I377" i="13" s="1"/>
  <c r="I378" i="13" a="1"/>
  <c r="I378" i="13" s="1"/>
  <c r="I379" i="13" a="1"/>
  <c r="I379" i="13" s="1"/>
  <c r="I380" i="13" a="1"/>
  <c r="I380" i="13" s="1"/>
  <c r="I381" i="13" a="1"/>
  <c r="I381" i="13" s="1"/>
  <c r="I382" i="13" a="1"/>
  <c r="I382" i="13" s="1"/>
  <c r="I383" i="13" a="1"/>
  <c r="I383" i="13" s="1"/>
  <c r="I384" i="13" a="1"/>
  <c r="I384" i="13" s="1"/>
  <c r="I385" i="13" a="1"/>
  <c r="I385" i="13" s="1"/>
  <c r="I386" i="13" a="1"/>
  <c r="I386" i="13" s="1"/>
  <c r="I387" i="13" a="1"/>
  <c r="I387" i="13" s="1"/>
  <c r="I388" i="13" a="1"/>
  <c r="I388" i="13" s="1"/>
  <c r="I389" i="13" a="1"/>
  <c r="I389" i="13" s="1"/>
  <c r="I390" i="13" a="1"/>
  <c r="I390" i="13" s="1"/>
  <c r="I391" i="13" a="1"/>
  <c r="I391" i="13" s="1"/>
  <c r="I392" i="13" a="1"/>
  <c r="I392" i="13" s="1"/>
  <c r="I393" i="13" a="1"/>
  <c r="I393" i="13" s="1"/>
  <c r="I394" i="13" a="1"/>
  <c r="I394" i="13" s="1"/>
  <c r="I395" i="13" a="1"/>
  <c r="I395" i="13" s="1"/>
  <c r="I396" i="13" a="1"/>
  <c r="I396" i="13" s="1"/>
  <c r="I397" i="13" a="1"/>
  <c r="I397" i="13" s="1"/>
  <c r="I398" i="13" a="1"/>
  <c r="I398" i="13" s="1"/>
  <c r="I399" i="13" a="1"/>
  <c r="I399" i="13" s="1"/>
  <c r="I400" i="13" a="1"/>
  <c r="I400" i="13" s="1"/>
  <c r="I401" i="13" a="1"/>
  <c r="I401" i="13" s="1"/>
  <c r="I402" i="13" a="1"/>
  <c r="I402" i="13" s="1"/>
  <c r="I403" i="13" a="1"/>
  <c r="I403" i="13" s="1"/>
  <c r="I404" i="13" a="1"/>
  <c r="I404" i="13" s="1"/>
  <c r="I405" i="13" a="1"/>
  <c r="I405" i="13" s="1"/>
  <c r="I406" i="13" a="1"/>
  <c r="I406" i="13" s="1"/>
  <c r="I407" i="13" a="1"/>
  <c r="I407" i="13" s="1"/>
  <c r="I408" i="13" a="1"/>
  <c r="I408" i="13" s="1"/>
  <c r="I409" i="13" a="1"/>
  <c r="I409" i="13" s="1"/>
  <c r="I410" i="13" a="1"/>
  <c r="I410" i="13" s="1"/>
  <c r="I411" i="13" a="1"/>
  <c r="I411" i="13" s="1"/>
  <c r="I412" i="13" a="1"/>
  <c r="I412" i="13" s="1"/>
  <c r="I413" i="13" a="1"/>
  <c r="I413" i="13" s="1"/>
  <c r="I414" i="13" a="1"/>
  <c r="I414" i="13" s="1"/>
  <c r="I415" i="13" a="1"/>
  <c r="I415" i="13" s="1"/>
  <c r="I416" i="13" a="1"/>
  <c r="I416" i="13" s="1"/>
  <c r="I417" i="13" a="1"/>
  <c r="I417" i="13" s="1"/>
  <c r="I418" i="13" a="1"/>
  <c r="I418" i="13" s="1"/>
  <c r="I419" i="13" a="1"/>
  <c r="I419" i="13" s="1"/>
  <c r="I420" i="13" a="1"/>
  <c r="I420" i="13" s="1"/>
  <c r="I421" i="13" a="1"/>
  <c r="I421" i="13" s="1"/>
  <c r="I422" i="13" a="1"/>
  <c r="I422" i="13" s="1"/>
  <c r="I423" i="13" a="1"/>
  <c r="I423" i="13" s="1"/>
  <c r="I424" i="13" a="1"/>
  <c r="I424" i="13" s="1"/>
  <c r="I425" i="13" a="1"/>
  <c r="I425" i="13" s="1"/>
  <c r="I426" i="13" a="1"/>
  <c r="I426" i="13" s="1"/>
  <c r="I427" i="13" a="1"/>
  <c r="I427" i="13" s="1"/>
  <c r="I428" i="13" a="1"/>
  <c r="I428" i="13" s="1"/>
  <c r="I429" i="13" a="1"/>
  <c r="I429" i="13" s="1"/>
  <c r="I430" i="13" a="1"/>
  <c r="I430" i="13" s="1"/>
  <c r="I431" i="13" a="1"/>
  <c r="I431" i="13" s="1"/>
  <c r="I432" i="13" a="1"/>
  <c r="I432" i="13" s="1"/>
  <c r="I433" i="13" a="1"/>
  <c r="I433" i="13" s="1"/>
  <c r="I434" i="13" a="1"/>
  <c r="I434" i="13" s="1"/>
  <c r="I435" i="13" a="1"/>
  <c r="I435" i="13" s="1"/>
  <c r="I436" i="13" a="1"/>
  <c r="I436" i="13" s="1"/>
  <c r="I437" i="13" a="1"/>
  <c r="I437" i="13" s="1"/>
  <c r="I438" i="13" a="1"/>
  <c r="I438" i="13" s="1"/>
  <c r="I439" i="13" a="1"/>
  <c r="I439" i="13" s="1"/>
  <c r="I440" i="13" a="1"/>
  <c r="I440" i="13" s="1"/>
  <c r="I441" i="13" a="1"/>
  <c r="I441" i="13" s="1"/>
  <c r="I442" i="13" a="1"/>
  <c r="I442" i="13" s="1"/>
  <c r="I443" i="13" a="1"/>
  <c r="I443" i="13" s="1"/>
  <c r="I444" i="13" a="1"/>
  <c r="I444" i="13" s="1"/>
  <c r="I445" i="13" a="1"/>
  <c r="I445" i="13" s="1"/>
  <c r="I446" i="13" a="1"/>
  <c r="I446" i="13" s="1"/>
  <c r="I447" i="13" a="1"/>
  <c r="I447" i="13" s="1"/>
  <c r="I448" i="13" a="1"/>
  <c r="I448" i="13" s="1"/>
  <c r="I449" i="13" a="1"/>
  <c r="I449" i="13" s="1"/>
  <c r="I450" i="13" a="1"/>
  <c r="I450" i="13" s="1"/>
  <c r="I451" i="13" a="1"/>
  <c r="I451" i="13" s="1"/>
  <c r="I452" i="13" a="1"/>
  <c r="I452" i="13" s="1"/>
  <c r="I453" i="13" a="1"/>
  <c r="I453" i="13" s="1"/>
  <c r="I454" i="13" a="1"/>
  <c r="I454" i="13" s="1"/>
  <c r="I455" i="13" a="1"/>
  <c r="I455" i="13" s="1"/>
  <c r="I456" i="13" a="1"/>
  <c r="I456" i="13" s="1"/>
  <c r="I457" i="13" a="1"/>
  <c r="I457" i="13" s="1"/>
  <c r="I458" i="13" a="1"/>
  <c r="I458" i="13" s="1"/>
  <c r="I459" i="13" a="1"/>
  <c r="I459" i="13" s="1"/>
  <c r="I460" i="13" a="1"/>
  <c r="I460" i="13" s="1"/>
  <c r="I461" i="13" a="1"/>
  <c r="I461" i="13" s="1"/>
  <c r="I462" i="13" a="1"/>
  <c r="I462" i="13" s="1"/>
  <c r="I463" i="13" a="1"/>
  <c r="I463" i="13" s="1"/>
  <c r="I464" i="13" a="1"/>
  <c r="I464" i="13" s="1"/>
  <c r="I465" i="13" a="1"/>
  <c r="I465" i="13" s="1"/>
  <c r="I466" i="13" a="1"/>
  <c r="I466" i="13" s="1"/>
  <c r="I467" i="13" a="1"/>
  <c r="I467" i="13" s="1"/>
  <c r="I468" i="13" a="1"/>
  <c r="I468" i="13" s="1"/>
  <c r="I469" i="13" a="1"/>
  <c r="I469" i="13" s="1"/>
  <c r="I470" i="13" a="1"/>
  <c r="I470" i="13" s="1"/>
  <c r="I471" i="13" a="1"/>
  <c r="I471" i="13" s="1"/>
  <c r="I472" i="13" a="1"/>
  <c r="I472" i="13" s="1"/>
  <c r="I473" i="13" a="1"/>
  <c r="I473" i="13" s="1"/>
  <c r="I474" i="13" a="1"/>
  <c r="I474" i="13" s="1"/>
  <c r="I475" i="13" a="1"/>
  <c r="I475" i="13" s="1"/>
  <c r="I476" i="13" a="1"/>
  <c r="I476" i="13" s="1"/>
  <c r="I477" i="13" a="1"/>
  <c r="I477" i="13" s="1"/>
  <c r="I478" i="13" a="1"/>
  <c r="I478" i="13" s="1"/>
  <c r="I479" i="13" a="1"/>
  <c r="I479" i="13" s="1"/>
  <c r="I480" i="13" a="1"/>
  <c r="I480" i="13" s="1"/>
  <c r="I481" i="13" a="1"/>
  <c r="I481" i="13" s="1"/>
  <c r="I482" i="13" a="1"/>
  <c r="I482" i="13" s="1"/>
  <c r="I483" i="13" a="1"/>
  <c r="I483" i="13" s="1"/>
  <c r="I484" i="13" a="1"/>
  <c r="I484" i="13" s="1"/>
  <c r="I485" i="13" a="1"/>
  <c r="I485" i="13" s="1"/>
  <c r="I486" i="13" a="1"/>
  <c r="I486" i="13" s="1"/>
  <c r="I487" i="13" a="1"/>
  <c r="I487" i="13" s="1"/>
  <c r="I488" i="13" a="1"/>
  <c r="I488" i="13" s="1"/>
  <c r="I489" i="13" a="1"/>
  <c r="I489" i="13" s="1"/>
  <c r="I490" i="13" a="1"/>
  <c r="I490" i="13" s="1"/>
  <c r="I491" i="13" a="1"/>
  <c r="I491" i="13" s="1"/>
  <c r="I492" i="13" a="1"/>
  <c r="I492" i="13" s="1"/>
  <c r="I493" i="13" a="1"/>
  <c r="I493" i="13" s="1"/>
  <c r="I494" i="13" a="1"/>
  <c r="I494" i="13" s="1"/>
  <c r="I495" i="13" a="1"/>
  <c r="I495" i="13" s="1"/>
  <c r="I496" i="13" a="1"/>
  <c r="I496" i="13" s="1"/>
  <c r="I497" i="13" a="1"/>
  <c r="I497" i="13" s="1"/>
  <c r="I498" i="13" a="1"/>
  <c r="I498" i="13" s="1"/>
  <c r="I499" i="13" a="1"/>
  <c r="I499" i="13" s="1"/>
  <c r="I500" i="13" a="1"/>
  <c r="I500" i="13" s="1"/>
  <c r="I501" i="13" a="1"/>
  <c r="I501" i="13" s="1"/>
  <c r="I502" i="13" a="1"/>
  <c r="I502" i="13" s="1"/>
  <c r="I503" i="13" a="1"/>
  <c r="I503" i="13" s="1"/>
  <c r="I504" i="13" a="1"/>
  <c r="I504" i="13" s="1"/>
  <c r="I505" i="13" a="1"/>
  <c r="I505" i="13" s="1"/>
  <c r="I506" i="13" a="1"/>
  <c r="I506" i="13" s="1"/>
  <c r="I507" i="13" a="1"/>
  <c r="I507" i="13" s="1"/>
  <c r="I508" i="13" a="1"/>
  <c r="I508" i="13" s="1"/>
  <c r="I509" i="13" a="1"/>
  <c r="I509" i="13" s="1"/>
  <c r="I510" i="13" a="1"/>
  <c r="I510" i="13" s="1"/>
  <c r="I511" i="13" a="1"/>
  <c r="I511" i="13" s="1"/>
  <c r="I512" i="13" a="1"/>
  <c r="I512" i="13" s="1"/>
  <c r="I513" i="13" a="1"/>
  <c r="I513" i="13" s="1"/>
  <c r="I514" i="13" a="1"/>
  <c r="I514" i="13" s="1"/>
  <c r="I515" i="13" a="1"/>
  <c r="I515" i="13" s="1"/>
  <c r="I516" i="13" a="1"/>
  <c r="I516" i="13" s="1"/>
  <c r="I517" i="13" a="1"/>
  <c r="I517" i="13" s="1"/>
  <c r="I518" i="13" a="1"/>
  <c r="I518" i="13" s="1"/>
  <c r="I519" i="13" a="1"/>
  <c r="I519" i="13" s="1"/>
  <c r="I520" i="13" a="1"/>
  <c r="I520" i="13" s="1"/>
  <c r="I521" i="13" a="1"/>
  <c r="I521" i="13" s="1"/>
  <c r="I522" i="13" a="1"/>
  <c r="I522" i="13" s="1"/>
  <c r="I523" i="13" a="1"/>
  <c r="I523" i="13" s="1"/>
  <c r="I524" i="13" a="1"/>
  <c r="I524" i="13" s="1"/>
  <c r="I525" i="13" a="1"/>
  <c r="I525" i="13" s="1"/>
  <c r="I526" i="13" a="1"/>
  <c r="I526" i="13" s="1"/>
  <c r="I527" i="13" a="1"/>
  <c r="I527" i="13" s="1"/>
  <c r="I528" i="13" a="1"/>
  <c r="I528" i="13" s="1"/>
  <c r="I529" i="13" a="1"/>
  <c r="I529" i="13" s="1"/>
  <c r="I530" i="13" a="1"/>
  <c r="I530" i="13" s="1"/>
  <c r="I531" i="13" a="1"/>
  <c r="I531" i="13" s="1"/>
  <c r="I532" i="13" a="1"/>
  <c r="I532" i="13" s="1"/>
  <c r="I533" i="13" a="1"/>
  <c r="I533" i="13" s="1"/>
  <c r="I534" i="13" a="1"/>
  <c r="I534" i="13" s="1"/>
  <c r="I535" i="13" a="1"/>
  <c r="I535" i="13" s="1"/>
  <c r="I536" i="13" a="1"/>
  <c r="I536" i="13" s="1"/>
  <c r="I537" i="13" a="1"/>
  <c r="I537" i="13" s="1"/>
  <c r="I538" i="13" a="1"/>
  <c r="I538" i="13" s="1"/>
  <c r="I539" i="13" a="1"/>
  <c r="I539" i="13" s="1"/>
  <c r="I540" i="13" a="1"/>
  <c r="I540" i="13" s="1"/>
  <c r="I541" i="13" a="1"/>
  <c r="I541" i="13" s="1"/>
  <c r="I542" i="13" a="1"/>
  <c r="I542" i="13" s="1"/>
  <c r="I543" i="13" a="1"/>
  <c r="I543" i="13" s="1"/>
  <c r="I544" i="13" a="1"/>
  <c r="I544" i="13" s="1"/>
  <c r="I545" i="13" a="1"/>
  <c r="I545" i="13" s="1"/>
  <c r="I546" i="13" a="1"/>
  <c r="I546" i="13" s="1"/>
  <c r="I547" i="13" a="1"/>
  <c r="I547" i="13" s="1"/>
  <c r="I548" i="13" a="1"/>
  <c r="I548" i="13" s="1"/>
  <c r="I549" i="13" a="1"/>
  <c r="I549" i="13" s="1"/>
  <c r="I550" i="13" a="1"/>
  <c r="I550" i="13" s="1"/>
  <c r="I551" i="13" a="1"/>
  <c r="I551" i="13" s="1"/>
  <c r="I552" i="13" a="1"/>
  <c r="I552" i="13" s="1"/>
  <c r="I553" i="13" a="1"/>
  <c r="I553" i="13" s="1"/>
  <c r="I554" i="13" a="1"/>
  <c r="I554" i="13" s="1"/>
  <c r="I555" i="13" a="1"/>
  <c r="I555" i="13" s="1"/>
  <c r="I556" i="13" a="1"/>
  <c r="I556" i="13" s="1"/>
  <c r="I557" i="13" a="1"/>
  <c r="I557" i="13" s="1"/>
  <c r="I558" i="13" a="1"/>
  <c r="I558" i="13" s="1"/>
  <c r="I559" i="13" a="1"/>
  <c r="I559" i="13" s="1"/>
  <c r="I560" i="13" a="1"/>
  <c r="I560" i="13" s="1"/>
  <c r="I561" i="13" a="1"/>
  <c r="I561" i="13" s="1"/>
  <c r="I562" i="13" a="1"/>
  <c r="I562" i="13" s="1"/>
  <c r="I563" i="13" a="1"/>
  <c r="I563" i="13" s="1"/>
  <c r="I564" i="13" a="1"/>
  <c r="I564" i="13" s="1"/>
  <c r="I565" i="13" a="1"/>
  <c r="I565" i="13" s="1"/>
  <c r="I566" i="13" a="1"/>
  <c r="I566" i="13" s="1"/>
  <c r="I567" i="13" a="1"/>
  <c r="I567" i="13" s="1"/>
  <c r="I568" i="13" a="1"/>
  <c r="I568" i="13" s="1"/>
  <c r="I569" i="13" a="1"/>
  <c r="I569" i="13" s="1"/>
  <c r="I570" i="13" a="1"/>
  <c r="I570" i="13" s="1"/>
  <c r="I571" i="13" a="1"/>
  <c r="I571" i="13" s="1"/>
  <c r="I572" i="13" a="1"/>
  <c r="I572" i="13" s="1"/>
  <c r="I573" i="13" a="1"/>
  <c r="I573" i="13" s="1"/>
  <c r="I574" i="13" a="1"/>
  <c r="I574" i="13" s="1"/>
  <c r="I575" i="13" a="1"/>
  <c r="I575" i="13" s="1"/>
  <c r="I576" i="13" a="1"/>
  <c r="I576" i="13" s="1"/>
  <c r="I577" i="13" a="1"/>
  <c r="I577" i="13" s="1"/>
  <c r="I578" i="13" a="1"/>
  <c r="I578" i="13" s="1"/>
  <c r="I579" i="13" a="1"/>
  <c r="I579" i="13" s="1"/>
  <c r="I580" i="13" a="1"/>
  <c r="I580" i="13" s="1"/>
  <c r="I581" i="13" a="1"/>
  <c r="I581" i="13" s="1"/>
  <c r="I582" i="13" a="1"/>
  <c r="I582" i="13" s="1"/>
  <c r="I583" i="13" a="1"/>
  <c r="I583" i="13" s="1"/>
  <c r="I584" i="13" a="1"/>
  <c r="I584" i="13" s="1"/>
  <c r="I585" i="13" a="1"/>
  <c r="I585" i="13" s="1"/>
  <c r="I586" i="13" a="1"/>
  <c r="I586" i="13" s="1"/>
  <c r="I587" i="13" a="1"/>
  <c r="I587" i="13" s="1"/>
  <c r="I588" i="13" a="1"/>
  <c r="I588" i="13" s="1"/>
  <c r="I589" i="13" a="1"/>
  <c r="I589" i="13" s="1"/>
  <c r="I590" i="13" a="1"/>
  <c r="I590" i="13" s="1"/>
  <c r="I591" i="13" a="1"/>
  <c r="I591" i="13" s="1"/>
  <c r="I592" i="13" a="1"/>
  <c r="I592" i="13" s="1"/>
  <c r="I593" i="13" a="1"/>
  <c r="I593" i="13" s="1"/>
  <c r="I594" i="13" a="1"/>
  <c r="I594" i="13" s="1"/>
  <c r="I595" i="13" a="1"/>
  <c r="I595" i="13" s="1"/>
  <c r="I596" i="13" a="1"/>
  <c r="I596" i="13" s="1"/>
  <c r="I597" i="13" a="1"/>
  <c r="I597" i="13" s="1"/>
  <c r="I598" i="13" a="1"/>
  <c r="I598" i="13" s="1"/>
  <c r="I599" i="13" a="1"/>
  <c r="I599" i="13" s="1"/>
  <c r="I600" i="13" a="1"/>
  <c r="I600" i="13" s="1"/>
  <c r="I601" i="13" a="1"/>
  <c r="I601" i="13" s="1"/>
  <c r="I602" i="13" a="1"/>
  <c r="I602" i="13" s="1"/>
  <c r="I603" i="13" a="1"/>
  <c r="I603" i="13" s="1"/>
  <c r="I604" i="13" a="1"/>
  <c r="I604" i="13" s="1"/>
  <c r="I605" i="13" a="1"/>
  <c r="I605" i="13" s="1"/>
  <c r="I606" i="13" a="1"/>
  <c r="I606" i="13" s="1"/>
  <c r="I607" i="13" a="1"/>
  <c r="I607" i="13" s="1"/>
  <c r="I608" i="13" a="1"/>
  <c r="I608" i="13" s="1"/>
  <c r="I609" i="13" a="1"/>
  <c r="I609" i="13" s="1"/>
  <c r="I610" i="13" a="1"/>
  <c r="I610" i="13" s="1"/>
  <c r="I611" i="13" a="1"/>
  <c r="I611" i="13" s="1"/>
  <c r="I612" i="13" a="1"/>
  <c r="I612" i="13" s="1"/>
  <c r="I613" i="13" a="1"/>
  <c r="I613" i="13" s="1"/>
  <c r="I614" i="13" a="1"/>
  <c r="I614" i="13" s="1"/>
  <c r="I615" i="13" a="1"/>
  <c r="I615" i="13" s="1"/>
  <c r="I616" i="13" a="1"/>
  <c r="I616" i="13" s="1"/>
  <c r="I617" i="13" a="1"/>
  <c r="I617" i="13" s="1"/>
  <c r="I618" i="13" a="1"/>
  <c r="I618" i="13" s="1"/>
  <c r="I619" i="13" a="1"/>
  <c r="I619" i="13" s="1"/>
  <c r="I620" i="13" a="1"/>
  <c r="I620" i="13" s="1"/>
  <c r="I621" i="13" a="1"/>
  <c r="I621" i="13" s="1"/>
  <c r="I622" i="13" a="1"/>
  <c r="I622" i="13" s="1"/>
  <c r="I623" i="13" a="1"/>
  <c r="I623" i="13" s="1"/>
  <c r="I624" i="13" a="1"/>
  <c r="I624" i="13" s="1"/>
  <c r="I625" i="13" a="1"/>
  <c r="I625" i="13" s="1"/>
  <c r="I626" i="13" a="1"/>
  <c r="I626" i="13" s="1"/>
  <c r="I627" i="13" a="1"/>
  <c r="I627" i="13" s="1"/>
  <c r="I628" i="13" a="1"/>
  <c r="I628" i="13" s="1"/>
  <c r="I629" i="13" a="1"/>
  <c r="I629" i="13" s="1"/>
  <c r="I630" i="13" a="1"/>
  <c r="I630" i="13" s="1"/>
  <c r="I631" i="13" a="1"/>
  <c r="I631" i="13" s="1"/>
  <c r="I632" i="13" a="1"/>
  <c r="I632" i="13" s="1"/>
  <c r="I633" i="13" a="1"/>
  <c r="I633" i="13" s="1"/>
  <c r="I634" i="13" a="1"/>
  <c r="I634" i="13" s="1"/>
  <c r="I635" i="13" a="1"/>
  <c r="I635" i="13" s="1"/>
  <c r="I636" i="13" a="1"/>
  <c r="I636" i="13" s="1"/>
  <c r="I637" i="13" a="1"/>
  <c r="I637" i="13" s="1"/>
  <c r="I638" i="13" a="1"/>
  <c r="I638" i="13" s="1"/>
  <c r="I639" i="13" a="1"/>
  <c r="I639" i="13" s="1"/>
  <c r="I640" i="13" a="1"/>
  <c r="I640" i="13" s="1"/>
  <c r="I641" i="13" a="1"/>
  <c r="I641" i="13" s="1"/>
  <c r="I642" i="13" a="1"/>
  <c r="I642" i="13" s="1"/>
  <c r="I643" i="13" a="1"/>
  <c r="I643" i="13" s="1"/>
  <c r="I644" i="13" a="1"/>
  <c r="I644" i="13" s="1"/>
  <c r="I645" i="13" a="1"/>
  <c r="I645" i="13" s="1"/>
  <c r="I6" i="13" a="1"/>
  <c r="I6" i="13" s="1"/>
  <c r="J7" i="13" a="1"/>
  <c r="J7" i="13" s="1"/>
  <c r="J8" i="13" a="1"/>
  <c r="J8" i="13" s="1"/>
  <c r="J9" i="13" a="1"/>
  <c r="J9" i="13" s="1"/>
  <c r="J10" i="13" a="1"/>
  <c r="J10" i="13" s="1"/>
  <c r="J11" i="13" a="1"/>
  <c r="J11" i="13" s="1"/>
  <c r="J12" i="13" a="1"/>
  <c r="J12" i="13" s="1"/>
  <c r="J13" i="13" a="1"/>
  <c r="J13" i="13" s="1"/>
  <c r="J14" i="13" a="1"/>
  <c r="J14" i="13" s="1"/>
  <c r="J15" i="13" a="1"/>
  <c r="J15" i="13" s="1"/>
  <c r="J16" i="13" a="1"/>
  <c r="J16" i="13" s="1"/>
  <c r="J17" i="13" a="1"/>
  <c r="J17" i="13" s="1"/>
  <c r="J18" i="13" a="1"/>
  <c r="J18" i="13" s="1"/>
  <c r="J19" i="13" a="1"/>
  <c r="J19" i="13" s="1"/>
  <c r="J20" i="13" a="1"/>
  <c r="J20" i="13" s="1"/>
  <c r="J21" i="13" a="1"/>
  <c r="J21" i="13" s="1"/>
  <c r="J22" i="13" a="1"/>
  <c r="J22" i="13" s="1"/>
  <c r="J23" i="13" a="1"/>
  <c r="J23" i="13" s="1"/>
  <c r="J24" i="13" a="1"/>
  <c r="J24" i="13" s="1"/>
  <c r="J25" i="13" a="1"/>
  <c r="J25" i="13" s="1"/>
  <c r="J26" i="13" a="1"/>
  <c r="J26" i="13" s="1"/>
  <c r="J27" i="13" a="1"/>
  <c r="J27" i="13" s="1"/>
  <c r="J28" i="13" a="1"/>
  <c r="J28" i="13" s="1"/>
  <c r="J29" i="13" a="1"/>
  <c r="J29" i="13" s="1"/>
  <c r="J30" i="13" a="1"/>
  <c r="J30" i="13" s="1"/>
  <c r="J31" i="13" a="1"/>
  <c r="J31" i="13" s="1"/>
  <c r="J32" i="13" a="1"/>
  <c r="J32" i="13" s="1"/>
  <c r="J33" i="13" a="1"/>
  <c r="J33" i="13" s="1"/>
  <c r="J34" i="13" a="1"/>
  <c r="J34" i="13" s="1"/>
  <c r="J35" i="13" a="1"/>
  <c r="J35" i="13" s="1"/>
  <c r="J36" i="13" a="1"/>
  <c r="J36" i="13" s="1"/>
  <c r="J37" i="13" a="1"/>
  <c r="J37" i="13" s="1"/>
  <c r="J38" i="13" a="1"/>
  <c r="J38" i="13" s="1"/>
  <c r="J39" i="13" a="1"/>
  <c r="J39" i="13" s="1"/>
  <c r="J40" i="13" a="1"/>
  <c r="J40" i="13" s="1"/>
  <c r="J41" i="13" a="1"/>
  <c r="J41" i="13" s="1"/>
  <c r="J42" i="13" a="1"/>
  <c r="J42" i="13" s="1"/>
  <c r="J43" i="13" a="1"/>
  <c r="J43" i="13" s="1"/>
  <c r="J44" i="13" a="1"/>
  <c r="J44" i="13" s="1"/>
  <c r="J45" i="13" a="1"/>
  <c r="J45" i="13" s="1"/>
  <c r="J46" i="13" a="1"/>
  <c r="J46" i="13" s="1"/>
  <c r="J47" i="13" a="1"/>
  <c r="J47" i="13" s="1"/>
  <c r="J48" i="13" a="1"/>
  <c r="J48" i="13" s="1"/>
  <c r="J49" i="13" a="1"/>
  <c r="J49" i="13" s="1"/>
  <c r="J50" i="13" a="1"/>
  <c r="J50" i="13" s="1"/>
  <c r="J51" i="13" a="1"/>
  <c r="J51" i="13" s="1"/>
  <c r="J52" i="13" a="1"/>
  <c r="J52" i="13" s="1"/>
  <c r="J53" i="13" a="1"/>
  <c r="J53" i="13" s="1"/>
  <c r="J54" i="13" a="1"/>
  <c r="J54" i="13" s="1"/>
  <c r="J55" i="13" a="1"/>
  <c r="J55" i="13" s="1"/>
  <c r="J56" i="13" a="1"/>
  <c r="J56" i="13" s="1"/>
  <c r="J57" i="13" a="1"/>
  <c r="J57" i="13" s="1"/>
  <c r="J58" i="13" a="1"/>
  <c r="J58" i="13" s="1"/>
  <c r="J59" i="13" a="1"/>
  <c r="J59" i="13" s="1"/>
  <c r="J60" i="13" a="1"/>
  <c r="J60" i="13" s="1"/>
  <c r="J61" i="13" a="1"/>
  <c r="J61" i="13" s="1"/>
  <c r="J62" i="13" a="1"/>
  <c r="J62" i="13" s="1"/>
  <c r="J63" i="13" a="1"/>
  <c r="J63" i="13" s="1"/>
  <c r="J64" i="13" a="1"/>
  <c r="J64" i="13" s="1"/>
  <c r="J65" i="13" a="1"/>
  <c r="J65" i="13" s="1"/>
  <c r="J66" i="13" a="1"/>
  <c r="J66" i="13" s="1"/>
  <c r="J67" i="13" a="1"/>
  <c r="J67" i="13" s="1"/>
  <c r="J68" i="13" a="1"/>
  <c r="J68" i="13" s="1"/>
  <c r="J69" i="13" a="1"/>
  <c r="J69" i="13" s="1"/>
  <c r="J70" i="13" a="1"/>
  <c r="J70" i="13" s="1"/>
  <c r="J71" i="13" a="1"/>
  <c r="J71" i="13" s="1"/>
  <c r="J72" i="13" a="1"/>
  <c r="J72" i="13" s="1"/>
  <c r="J73" i="13" a="1"/>
  <c r="J73" i="13" s="1"/>
  <c r="J74" i="13" a="1"/>
  <c r="J74" i="13" s="1"/>
  <c r="J75" i="13" a="1"/>
  <c r="J75" i="13" s="1"/>
  <c r="J76" i="13" a="1"/>
  <c r="J76" i="13" s="1"/>
  <c r="J77" i="13" a="1"/>
  <c r="J77" i="13" s="1"/>
  <c r="J78" i="13" a="1"/>
  <c r="J78" i="13" s="1"/>
  <c r="J79" i="13" a="1"/>
  <c r="J79" i="13" s="1"/>
  <c r="J80" i="13" a="1"/>
  <c r="J80" i="13" s="1"/>
  <c r="J81" i="13" a="1"/>
  <c r="J81" i="13" s="1"/>
  <c r="J82" i="13" a="1"/>
  <c r="J82" i="13" s="1"/>
  <c r="J83" i="13" a="1"/>
  <c r="J83" i="13" s="1"/>
  <c r="J84" i="13" a="1"/>
  <c r="J84" i="13" s="1"/>
  <c r="J85" i="13" a="1"/>
  <c r="J85" i="13" s="1"/>
  <c r="J86" i="13" a="1"/>
  <c r="J86" i="13" s="1"/>
  <c r="J87" i="13" a="1"/>
  <c r="J87" i="13" s="1"/>
  <c r="J88" i="13" a="1"/>
  <c r="J88" i="13" s="1"/>
  <c r="J89" i="13" a="1"/>
  <c r="J89" i="13" s="1"/>
  <c r="J90" i="13" a="1"/>
  <c r="J90" i="13" s="1"/>
  <c r="J91" i="13" a="1"/>
  <c r="J91" i="13" s="1"/>
  <c r="J92" i="13" a="1"/>
  <c r="J92" i="13" s="1"/>
  <c r="J93" i="13" a="1"/>
  <c r="J93" i="13" s="1"/>
  <c r="J94" i="13" a="1"/>
  <c r="J94" i="13" s="1"/>
  <c r="J95" i="13" a="1"/>
  <c r="J95" i="13" s="1"/>
  <c r="J96" i="13" a="1"/>
  <c r="J96" i="13" s="1"/>
  <c r="J97" i="13" a="1"/>
  <c r="J97" i="13" s="1"/>
  <c r="J98" i="13" a="1"/>
  <c r="J98" i="13" s="1"/>
  <c r="J99" i="13" a="1"/>
  <c r="J99" i="13" s="1"/>
  <c r="J100" i="13" a="1"/>
  <c r="J100" i="13" s="1"/>
  <c r="J101" i="13" a="1"/>
  <c r="J101" i="13" s="1"/>
  <c r="J102" i="13" a="1"/>
  <c r="J102" i="13" s="1"/>
  <c r="J103" i="13" a="1"/>
  <c r="J103" i="13" s="1"/>
  <c r="J104" i="13" a="1"/>
  <c r="J104" i="13" s="1"/>
  <c r="J105" i="13" a="1"/>
  <c r="J105" i="13" s="1"/>
  <c r="J106" i="13" a="1"/>
  <c r="J106" i="13" s="1"/>
  <c r="J107" i="13" a="1"/>
  <c r="J107" i="13" s="1"/>
  <c r="J108" i="13" a="1"/>
  <c r="J108" i="13" s="1"/>
  <c r="J109" i="13" a="1"/>
  <c r="J109" i="13" s="1"/>
  <c r="J110" i="13" a="1"/>
  <c r="J110" i="13" s="1"/>
  <c r="J111" i="13" a="1"/>
  <c r="J111" i="13" s="1"/>
  <c r="J112" i="13" a="1"/>
  <c r="J112" i="13" s="1"/>
  <c r="J113" i="13" a="1"/>
  <c r="J113" i="13" s="1"/>
  <c r="J114" i="13" a="1"/>
  <c r="J114" i="13" s="1"/>
  <c r="J115" i="13" a="1"/>
  <c r="J115" i="13" s="1"/>
  <c r="J116" i="13" a="1"/>
  <c r="J116" i="13" s="1"/>
  <c r="J117" i="13" a="1"/>
  <c r="J117" i="13" s="1"/>
  <c r="J118" i="13" a="1"/>
  <c r="J118" i="13" s="1"/>
  <c r="J119" i="13" a="1"/>
  <c r="J119" i="13" s="1"/>
  <c r="J120" i="13" a="1"/>
  <c r="J120" i="13" s="1"/>
  <c r="J121" i="13" a="1"/>
  <c r="J121" i="13" s="1"/>
  <c r="J122" i="13" a="1"/>
  <c r="J122" i="13" s="1"/>
  <c r="J123" i="13" a="1"/>
  <c r="J123" i="13" s="1"/>
  <c r="J124" i="13" a="1"/>
  <c r="J124" i="13" s="1"/>
  <c r="J125" i="13" a="1"/>
  <c r="J125" i="13" s="1"/>
  <c r="J126" i="13" a="1"/>
  <c r="J126" i="13" s="1"/>
  <c r="J127" i="13" a="1"/>
  <c r="J127" i="13" s="1"/>
  <c r="J128" i="13" a="1"/>
  <c r="J128" i="13" s="1"/>
  <c r="J129" i="13" a="1"/>
  <c r="J129" i="13" s="1"/>
  <c r="J130" i="13" a="1"/>
  <c r="J130" i="13" s="1"/>
  <c r="J131" i="13" a="1"/>
  <c r="J131" i="13" s="1"/>
  <c r="J132" i="13" a="1"/>
  <c r="J132" i="13" s="1"/>
  <c r="J133" i="13" a="1"/>
  <c r="J133" i="13" s="1"/>
  <c r="J134" i="13" a="1"/>
  <c r="J134" i="13" s="1"/>
  <c r="J135" i="13" a="1"/>
  <c r="J135" i="13" s="1"/>
  <c r="J136" i="13" a="1"/>
  <c r="J136" i="13" s="1"/>
  <c r="J137" i="13" a="1"/>
  <c r="J137" i="13" s="1"/>
  <c r="J138" i="13" a="1"/>
  <c r="J138" i="13" s="1"/>
  <c r="J139" i="13" a="1"/>
  <c r="J139" i="13" s="1"/>
  <c r="J140" i="13" a="1"/>
  <c r="J140" i="13" s="1"/>
  <c r="J141" i="13" a="1"/>
  <c r="J141" i="13" s="1"/>
  <c r="J142" i="13" a="1"/>
  <c r="J142" i="13" s="1"/>
  <c r="J143" i="13" a="1"/>
  <c r="J143" i="13" s="1"/>
  <c r="J144" i="13" a="1"/>
  <c r="J144" i="13" s="1"/>
  <c r="J145" i="13" a="1"/>
  <c r="J145" i="13" s="1"/>
  <c r="J146" i="13" a="1"/>
  <c r="J146" i="13" s="1"/>
  <c r="J147" i="13" a="1"/>
  <c r="J147" i="13" s="1"/>
  <c r="J148" i="13" a="1"/>
  <c r="J148" i="13" s="1"/>
  <c r="J149" i="13" a="1"/>
  <c r="J149" i="13" s="1"/>
  <c r="J150" i="13" a="1"/>
  <c r="J150" i="13" s="1"/>
  <c r="J151" i="13" a="1"/>
  <c r="J151" i="13" s="1"/>
  <c r="J152" i="13" a="1"/>
  <c r="J152" i="13" s="1"/>
  <c r="J153" i="13" a="1"/>
  <c r="J153" i="13" s="1"/>
  <c r="J154" i="13" a="1"/>
  <c r="J154" i="13" s="1"/>
  <c r="J155" i="13" a="1"/>
  <c r="J155" i="13" s="1"/>
  <c r="J156" i="13" a="1"/>
  <c r="J156" i="13" s="1"/>
  <c r="J157" i="13" a="1"/>
  <c r="J157" i="13" s="1"/>
  <c r="J158" i="13" a="1"/>
  <c r="J158" i="13" s="1"/>
  <c r="J159" i="13" a="1"/>
  <c r="J159" i="13" s="1"/>
  <c r="J160" i="13" a="1"/>
  <c r="J160" i="13" s="1"/>
  <c r="J161" i="13" a="1"/>
  <c r="J161" i="13" s="1"/>
  <c r="J162" i="13" a="1"/>
  <c r="J162" i="13" s="1"/>
  <c r="J163" i="13" a="1"/>
  <c r="J163" i="13" s="1"/>
  <c r="J164" i="13" a="1"/>
  <c r="J164" i="13" s="1"/>
  <c r="J165" i="13" a="1"/>
  <c r="J165" i="13" s="1"/>
  <c r="J166" i="13" a="1"/>
  <c r="J166" i="13" s="1"/>
  <c r="J167" i="13" a="1"/>
  <c r="J167" i="13" s="1"/>
  <c r="J168" i="13" a="1"/>
  <c r="J168" i="13" s="1"/>
  <c r="J169" i="13" a="1"/>
  <c r="J169" i="13" s="1"/>
  <c r="J170" i="13" a="1"/>
  <c r="J170" i="13" s="1"/>
  <c r="J171" i="13" a="1"/>
  <c r="J171" i="13" s="1"/>
  <c r="J172" i="13" a="1"/>
  <c r="J172" i="13" s="1"/>
  <c r="J173" i="13" a="1"/>
  <c r="J173" i="13" s="1"/>
  <c r="J174" i="13" a="1"/>
  <c r="J174" i="13" s="1"/>
  <c r="J175" i="13" a="1"/>
  <c r="J175" i="13" s="1"/>
  <c r="J176" i="13" a="1"/>
  <c r="J176" i="13" s="1"/>
  <c r="J177" i="13" a="1"/>
  <c r="J177" i="13" s="1"/>
  <c r="J178" i="13" a="1"/>
  <c r="J178" i="13" s="1"/>
  <c r="J179" i="13" a="1"/>
  <c r="J179" i="13" s="1"/>
  <c r="J180" i="13" a="1"/>
  <c r="J180" i="13" s="1"/>
  <c r="J181" i="13" a="1"/>
  <c r="J181" i="13" s="1"/>
  <c r="J182" i="13" a="1"/>
  <c r="J182" i="13" s="1"/>
  <c r="J183" i="13" a="1"/>
  <c r="J183" i="13" s="1"/>
  <c r="J184" i="13" a="1"/>
  <c r="J184" i="13" s="1"/>
  <c r="J185" i="13" a="1"/>
  <c r="J185" i="13" s="1"/>
  <c r="J186" i="13" a="1"/>
  <c r="J186" i="13" s="1"/>
  <c r="J187" i="13" a="1"/>
  <c r="J187" i="13" s="1"/>
  <c r="J188" i="13" a="1"/>
  <c r="J188" i="13" s="1"/>
  <c r="J189" i="13" a="1"/>
  <c r="J189" i="13" s="1"/>
  <c r="J190" i="13" a="1"/>
  <c r="J190" i="13" s="1"/>
  <c r="J191" i="13" a="1"/>
  <c r="J191" i="13" s="1"/>
  <c r="J192" i="13" a="1"/>
  <c r="J192" i="13" s="1"/>
  <c r="J193" i="13" a="1"/>
  <c r="J193" i="13" s="1"/>
  <c r="J194" i="13" a="1"/>
  <c r="J194" i="13" s="1"/>
  <c r="J195" i="13" a="1"/>
  <c r="J195" i="13" s="1"/>
  <c r="J196" i="13" a="1"/>
  <c r="J196" i="13" s="1"/>
  <c r="J197" i="13" a="1"/>
  <c r="J197" i="13" s="1"/>
  <c r="J198" i="13" a="1"/>
  <c r="J198" i="13" s="1"/>
  <c r="J199" i="13" a="1"/>
  <c r="J199" i="13" s="1"/>
  <c r="J200" i="13" a="1"/>
  <c r="J200" i="13" s="1"/>
  <c r="J201" i="13" a="1"/>
  <c r="J201" i="13" s="1"/>
  <c r="J202" i="13" a="1"/>
  <c r="J202" i="13" s="1"/>
  <c r="J203" i="13" a="1"/>
  <c r="J203" i="13" s="1"/>
  <c r="J204" i="13" a="1"/>
  <c r="J204" i="13" s="1"/>
  <c r="J205" i="13" a="1"/>
  <c r="J205" i="13" s="1"/>
  <c r="J206" i="13" a="1"/>
  <c r="J206" i="13" s="1"/>
  <c r="J207" i="13" a="1"/>
  <c r="J207" i="13" s="1"/>
  <c r="J208" i="13" a="1"/>
  <c r="J208" i="13" s="1"/>
  <c r="J209" i="13" a="1"/>
  <c r="J209" i="13" s="1"/>
  <c r="J210" i="13" a="1"/>
  <c r="J210" i="13" s="1"/>
  <c r="J211" i="13" a="1"/>
  <c r="J211" i="13" s="1"/>
  <c r="J212" i="13" a="1"/>
  <c r="J212" i="13" s="1"/>
  <c r="J213" i="13" a="1"/>
  <c r="J213" i="13" s="1"/>
  <c r="J214" i="13" a="1"/>
  <c r="J214" i="13" s="1"/>
  <c r="J215" i="13" a="1"/>
  <c r="J215" i="13" s="1"/>
  <c r="J216" i="13" a="1"/>
  <c r="J216" i="13" s="1"/>
  <c r="J217" i="13" a="1"/>
  <c r="J217" i="13" s="1"/>
  <c r="J218" i="13" a="1"/>
  <c r="J218" i="13" s="1"/>
  <c r="J219" i="13" a="1"/>
  <c r="J219" i="13" s="1"/>
  <c r="J220" i="13" a="1"/>
  <c r="J220" i="13" s="1"/>
  <c r="J221" i="13" a="1"/>
  <c r="J221" i="13" s="1"/>
  <c r="J222" i="13" a="1"/>
  <c r="J222" i="13" s="1"/>
  <c r="J223" i="13" a="1"/>
  <c r="J223" i="13" s="1"/>
  <c r="J224" i="13" a="1"/>
  <c r="J224" i="13" s="1"/>
  <c r="J225" i="13" a="1"/>
  <c r="J225" i="13" s="1"/>
  <c r="J226" i="13" a="1"/>
  <c r="J226" i="13" s="1"/>
  <c r="J227" i="13" a="1"/>
  <c r="J227" i="13" s="1"/>
  <c r="J228" i="13" a="1"/>
  <c r="J228" i="13" s="1"/>
  <c r="J229" i="13" a="1"/>
  <c r="J229" i="13" s="1"/>
  <c r="J230" i="13" a="1"/>
  <c r="J230" i="13" s="1"/>
  <c r="J231" i="13" a="1"/>
  <c r="J231" i="13" s="1"/>
  <c r="J232" i="13" a="1"/>
  <c r="J232" i="13" s="1"/>
  <c r="J233" i="13" a="1"/>
  <c r="J233" i="13" s="1"/>
  <c r="J234" i="13" a="1"/>
  <c r="J234" i="13" s="1"/>
  <c r="J235" i="13" a="1"/>
  <c r="J235" i="13" s="1"/>
  <c r="J236" i="13" a="1"/>
  <c r="J236" i="13" s="1"/>
  <c r="J237" i="13" a="1"/>
  <c r="J237" i="13" s="1"/>
  <c r="J238" i="13" a="1"/>
  <c r="J238" i="13" s="1"/>
  <c r="J239" i="13" a="1"/>
  <c r="J239" i="13" s="1"/>
  <c r="J240" i="13" a="1"/>
  <c r="J240" i="13" s="1"/>
  <c r="J241" i="13" a="1"/>
  <c r="J241" i="13" s="1"/>
  <c r="J242" i="13" a="1"/>
  <c r="J242" i="13" s="1"/>
  <c r="J243" i="13" a="1"/>
  <c r="J243" i="13" s="1"/>
  <c r="J244" i="13" a="1"/>
  <c r="J244" i="13" s="1"/>
  <c r="J245" i="13" a="1"/>
  <c r="J245" i="13" s="1"/>
  <c r="J246" i="13" a="1"/>
  <c r="J246" i="13" s="1"/>
  <c r="J247" i="13" a="1"/>
  <c r="J247" i="13" s="1"/>
  <c r="J248" i="13" a="1"/>
  <c r="J248" i="13" s="1"/>
  <c r="J249" i="13" a="1"/>
  <c r="J249" i="13" s="1"/>
  <c r="J250" i="13" a="1"/>
  <c r="J250" i="13" s="1"/>
  <c r="J251" i="13" a="1"/>
  <c r="J251" i="13" s="1"/>
  <c r="J252" i="13" a="1"/>
  <c r="J252" i="13" s="1"/>
  <c r="J253" i="13" a="1"/>
  <c r="J253" i="13" s="1"/>
  <c r="J254" i="13" a="1"/>
  <c r="J254" i="13" s="1"/>
  <c r="J255" i="13" a="1"/>
  <c r="J255" i="13" s="1"/>
  <c r="J256" i="13" a="1"/>
  <c r="J256" i="13" s="1"/>
  <c r="J257" i="13" a="1"/>
  <c r="J257" i="13" s="1"/>
  <c r="J258" i="13" a="1"/>
  <c r="J258" i="13" s="1"/>
  <c r="J259" i="13" a="1"/>
  <c r="J259" i="13" s="1"/>
  <c r="J260" i="13" a="1"/>
  <c r="J260" i="13" s="1"/>
  <c r="J261" i="13" a="1"/>
  <c r="J261" i="13" s="1"/>
  <c r="J262" i="13" a="1"/>
  <c r="J262" i="13" s="1"/>
  <c r="J263" i="13" a="1"/>
  <c r="J263" i="13" s="1"/>
  <c r="J264" i="13" a="1"/>
  <c r="J264" i="13" s="1"/>
  <c r="J265" i="13" a="1"/>
  <c r="J265" i="13" s="1"/>
  <c r="J266" i="13" a="1"/>
  <c r="J266" i="13" s="1"/>
  <c r="J267" i="13" a="1"/>
  <c r="J267" i="13" s="1"/>
  <c r="J268" i="13" a="1"/>
  <c r="J268" i="13" s="1"/>
  <c r="J269" i="13" a="1"/>
  <c r="J269" i="13" s="1"/>
  <c r="J270" i="13" a="1"/>
  <c r="J270" i="13" s="1"/>
  <c r="J271" i="13" a="1"/>
  <c r="J271" i="13" s="1"/>
  <c r="J272" i="13" a="1"/>
  <c r="J272" i="13" s="1"/>
  <c r="J273" i="13" a="1"/>
  <c r="J273" i="13" s="1"/>
  <c r="J274" i="13" a="1"/>
  <c r="J274" i="13" s="1"/>
  <c r="J275" i="13" a="1"/>
  <c r="J275" i="13" s="1"/>
  <c r="J276" i="13" a="1"/>
  <c r="J276" i="13" s="1"/>
  <c r="J277" i="13" a="1"/>
  <c r="J277" i="13" s="1"/>
  <c r="J278" i="13" a="1"/>
  <c r="J278" i="13" s="1"/>
  <c r="J279" i="13" a="1"/>
  <c r="J279" i="13" s="1"/>
  <c r="J280" i="13" a="1"/>
  <c r="J280" i="13" s="1"/>
  <c r="J281" i="13" a="1"/>
  <c r="J281" i="13" s="1"/>
  <c r="J282" i="13" a="1"/>
  <c r="J282" i="13" s="1"/>
  <c r="J283" i="13" a="1"/>
  <c r="J283" i="13" s="1"/>
  <c r="J284" i="13" a="1"/>
  <c r="J284" i="13" s="1"/>
  <c r="J285" i="13" a="1"/>
  <c r="J285" i="13" s="1"/>
  <c r="J286" i="13" a="1"/>
  <c r="J286" i="13" s="1"/>
  <c r="J287" i="13" a="1"/>
  <c r="J287" i="13" s="1"/>
  <c r="J288" i="13" a="1"/>
  <c r="J288" i="13" s="1"/>
  <c r="J289" i="13" a="1"/>
  <c r="J289" i="13" s="1"/>
  <c r="J290" i="13" a="1"/>
  <c r="J290" i="13" s="1"/>
  <c r="J291" i="13" a="1"/>
  <c r="J291" i="13" s="1"/>
  <c r="J292" i="13" a="1"/>
  <c r="J292" i="13" s="1"/>
  <c r="J293" i="13" a="1"/>
  <c r="J293" i="13" s="1"/>
  <c r="J294" i="13" a="1"/>
  <c r="J294" i="13" s="1"/>
  <c r="J295" i="13" a="1"/>
  <c r="J295" i="13" s="1"/>
  <c r="J296" i="13" a="1"/>
  <c r="J296" i="13" s="1"/>
  <c r="J297" i="13" a="1"/>
  <c r="J297" i="13" s="1"/>
  <c r="J298" i="13" a="1"/>
  <c r="J298" i="13" s="1"/>
  <c r="J299" i="13" a="1"/>
  <c r="J299" i="13" s="1"/>
  <c r="J300" i="13" a="1"/>
  <c r="J300" i="13" s="1"/>
  <c r="J301" i="13" a="1"/>
  <c r="J301" i="13" s="1"/>
  <c r="J302" i="13" a="1"/>
  <c r="J302" i="13" s="1"/>
  <c r="J303" i="13" a="1"/>
  <c r="J303" i="13" s="1"/>
  <c r="J304" i="13" a="1"/>
  <c r="J304" i="13" s="1"/>
  <c r="J305" i="13" a="1"/>
  <c r="J305" i="13" s="1"/>
  <c r="J306" i="13" a="1"/>
  <c r="J306" i="13" s="1"/>
  <c r="J307" i="13" a="1"/>
  <c r="J307" i="13" s="1"/>
  <c r="J308" i="13" a="1"/>
  <c r="J308" i="13" s="1"/>
  <c r="J309" i="13" a="1"/>
  <c r="J309" i="13" s="1"/>
  <c r="J310" i="13" a="1"/>
  <c r="J310" i="13" s="1"/>
  <c r="J311" i="13" a="1"/>
  <c r="J311" i="13" s="1"/>
  <c r="J312" i="13" a="1"/>
  <c r="J312" i="13" s="1"/>
  <c r="J313" i="13" a="1"/>
  <c r="J313" i="13" s="1"/>
  <c r="J314" i="13" a="1"/>
  <c r="J314" i="13" s="1"/>
  <c r="J315" i="13" a="1"/>
  <c r="J315" i="13" s="1"/>
  <c r="J316" i="13" a="1"/>
  <c r="J316" i="13" s="1"/>
  <c r="J317" i="13" a="1"/>
  <c r="J317" i="13" s="1"/>
  <c r="J318" i="13" a="1"/>
  <c r="J318" i="13" s="1"/>
  <c r="J319" i="13" a="1"/>
  <c r="J319" i="13" s="1"/>
  <c r="J320" i="13" a="1"/>
  <c r="J320" i="13" s="1"/>
  <c r="J321" i="13" a="1"/>
  <c r="J321" i="13" s="1"/>
  <c r="J322" i="13" a="1"/>
  <c r="J322" i="13" s="1"/>
  <c r="J323" i="13" a="1"/>
  <c r="J323" i="13" s="1"/>
  <c r="J324" i="13" a="1"/>
  <c r="J324" i="13" s="1"/>
  <c r="J325" i="13" a="1"/>
  <c r="J325" i="13" s="1"/>
  <c r="J326" i="13" a="1"/>
  <c r="J326" i="13" s="1"/>
  <c r="J327" i="13" a="1"/>
  <c r="J327" i="13" s="1"/>
  <c r="J328" i="13" a="1"/>
  <c r="J328" i="13" s="1"/>
  <c r="J329" i="13" a="1"/>
  <c r="J329" i="13" s="1"/>
  <c r="J330" i="13" a="1"/>
  <c r="J330" i="13" s="1"/>
  <c r="J331" i="13" a="1"/>
  <c r="J331" i="13" s="1"/>
  <c r="J332" i="13" a="1"/>
  <c r="J332" i="13" s="1"/>
  <c r="J333" i="13" a="1"/>
  <c r="J333" i="13" s="1"/>
  <c r="J334" i="13" a="1"/>
  <c r="J334" i="13" s="1"/>
  <c r="J335" i="13" a="1"/>
  <c r="J335" i="13" s="1"/>
  <c r="J336" i="13" a="1"/>
  <c r="J336" i="13" s="1"/>
  <c r="J337" i="13" a="1"/>
  <c r="J337" i="13" s="1"/>
  <c r="J338" i="13" a="1"/>
  <c r="J338" i="13" s="1"/>
  <c r="J339" i="13" a="1"/>
  <c r="J339" i="13" s="1"/>
  <c r="J340" i="13" a="1"/>
  <c r="J340" i="13" s="1"/>
  <c r="J341" i="13" a="1"/>
  <c r="J341" i="13" s="1"/>
  <c r="J342" i="13" a="1"/>
  <c r="J342" i="13" s="1"/>
  <c r="J343" i="13" a="1"/>
  <c r="J343" i="13" s="1"/>
  <c r="J344" i="13" a="1"/>
  <c r="J344" i="13" s="1"/>
  <c r="J345" i="13" a="1"/>
  <c r="J345" i="13" s="1"/>
  <c r="J346" i="13" a="1"/>
  <c r="J346" i="13" s="1"/>
  <c r="J347" i="13" a="1"/>
  <c r="J347" i="13" s="1"/>
  <c r="J348" i="13" a="1"/>
  <c r="J348" i="13" s="1"/>
  <c r="J349" i="13" a="1"/>
  <c r="J349" i="13" s="1"/>
  <c r="J350" i="13" a="1"/>
  <c r="J350" i="13" s="1"/>
  <c r="J351" i="13" a="1"/>
  <c r="J351" i="13" s="1"/>
  <c r="J352" i="13" a="1"/>
  <c r="J352" i="13" s="1"/>
  <c r="J353" i="13" a="1"/>
  <c r="J353" i="13" s="1"/>
  <c r="J354" i="13" a="1"/>
  <c r="J354" i="13" s="1"/>
  <c r="J355" i="13" a="1"/>
  <c r="J355" i="13" s="1"/>
  <c r="J356" i="13" a="1"/>
  <c r="J356" i="13" s="1"/>
  <c r="J357" i="13" a="1"/>
  <c r="J357" i="13" s="1"/>
  <c r="J358" i="13" a="1"/>
  <c r="J358" i="13" s="1"/>
  <c r="J359" i="13" a="1"/>
  <c r="J359" i="13" s="1"/>
  <c r="J360" i="13" a="1"/>
  <c r="J360" i="13" s="1"/>
  <c r="J361" i="13" a="1"/>
  <c r="J361" i="13" s="1"/>
  <c r="J362" i="13" a="1"/>
  <c r="J362" i="13" s="1"/>
  <c r="J363" i="13" a="1"/>
  <c r="J363" i="13" s="1"/>
  <c r="J364" i="13" a="1"/>
  <c r="J364" i="13" s="1"/>
  <c r="J365" i="13" a="1"/>
  <c r="J365" i="13" s="1"/>
  <c r="J366" i="13" a="1"/>
  <c r="J366" i="13" s="1"/>
  <c r="J367" i="13" a="1"/>
  <c r="J367" i="13" s="1"/>
  <c r="J368" i="13" a="1"/>
  <c r="J368" i="13" s="1"/>
  <c r="J369" i="13" a="1"/>
  <c r="J369" i="13" s="1"/>
  <c r="J370" i="13" a="1"/>
  <c r="J370" i="13" s="1"/>
  <c r="J371" i="13" a="1"/>
  <c r="J371" i="13" s="1"/>
  <c r="J372" i="13" a="1"/>
  <c r="J372" i="13" s="1"/>
  <c r="J373" i="13" a="1"/>
  <c r="J373" i="13" s="1"/>
  <c r="J374" i="13" a="1"/>
  <c r="J374" i="13" s="1"/>
  <c r="J375" i="13" a="1"/>
  <c r="J375" i="13" s="1"/>
  <c r="J376" i="13" a="1"/>
  <c r="J376" i="13" s="1"/>
  <c r="J377" i="13" a="1"/>
  <c r="J377" i="13" s="1"/>
  <c r="J378" i="13" a="1"/>
  <c r="J378" i="13" s="1"/>
  <c r="J379" i="13" a="1"/>
  <c r="J379" i="13" s="1"/>
  <c r="J380" i="13" a="1"/>
  <c r="J380" i="13" s="1"/>
  <c r="J381" i="13" a="1"/>
  <c r="J381" i="13" s="1"/>
  <c r="J382" i="13" a="1"/>
  <c r="J382" i="13" s="1"/>
  <c r="J383" i="13" a="1"/>
  <c r="J383" i="13" s="1"/>
  <c r="J384" i="13" a="1"/>
  <c r="J384" i="13" s="1"/>
  <c r="J385" i="13" a="1"/>
  <c r="J385" i="13" s="1"/>
  <c r="J386" i="13" a="1"/>
  <c r="J386" i="13" s="1"/>
  <c r="J387" i="13" a="1"/>
  <c r="J387" i="13" s="1"/>
  <c r="J388" i="13" a="1"/>
  <c r="J388" i="13" s="1"/>
  <c r="J389" i="13" a="1"/>
  <c r="J389" i="13" s="1"/>
  <c r="J390" i="13" a="1"/>
  <c r="J390" i="13" s="1"/>
  <c r="J391" i="13" a="1"/>
  <c r="J391" i="13" s="1"/>
  <c r="J392" i="13" a="1"/>
  <c r="J392" i="13" s="1"/>
  <c r="J393" i="13" a="1"/>
  <c r="J393" i="13" s="1"/>
  <c r="J394" i="13" a="1"/>
  <c r="J394" i="13" s="1"/>
  <c r="J395" i="13" a="1"/>
  <c r="J395" i="13" s="1"/>
  <c r="J396" i="13" a="1"/>
  <c r="J396" i="13" s="1"/>
  <c r="J397" i="13" a="1"/>
  <c r="J397" i="13" s="1"/>
  <c r="J398" i="13" a="1"/>
  <c r="J398" i="13" s="1"/>
  <c r="J399" i="13" a="1"/>
  <c r="J399" i="13" s="1"/>
  <c r="J400" i="13" a="1"/>
  <c r="J400" i="13" s="1"/>
  <c r="J401" i="13" a="1"/>
  <c r="J401" i="13" s="1"/>
  <c r="J402" i="13" a="1"/>
  <c r="J402" i="13" s="1"/>
  <c r="J403" i="13" a="1"/>
  <c r="J403" i="13" s="1"/>
  <c r="J404" i="13" a="1"/>
  <c r="J404" i="13" s="1"/>
  <c r="J405" i="13" a="1"/>
  <c r="J405" i="13" s="1"/>
  <c r="J406" i="13" a="1"/>
  <c r="J406" i="13" s="1"/>
  <c r="J407" i="13" a="1"/>
  <c r="J407" i="13" s="1"/>
  <c r="J408" i="13" a="1"/>
  <c r="J408" i="13" s="1"/>
  <c r="J409" i="13" a="1"/>
  <c r="J409" i="13" s="1"/>
  <c r="J410" i="13" a="1"/>
  <c r="J410" i="13" s="1"/>
  <c r="J411" i="13" a="1"/>
  <c r="J411" i="13" s="1"/>
  <c r="J412" i="13" a="1"/>
  <c r="J412" i="13" s="1"/>
  <c r="J413" i="13" a="1"/>
  <c r="J413" i="13" s="1"/>
  <c r="J414" i="13" a="1"/>
  <c r="J414" i="13" s="1"/>
  <c r="J415" i="13" a="1"/>
  <c r="J415" i="13" s="1"/>
  <c r="J416" i="13" a="1"/>
  <c r="J416" i="13" s="1"/>
  <c r="J417" i="13" a="1"/>
  <c r="J417" i="13" s="1"/>
  <c r="J418" i="13" a="1"/>
  <c r="J418" i="13" s="1"/>
  <c r="J419" i="13" a="1"/>
  <c r="J419" i="13" s="1"/>
  <c r="J420" i="13" a="1"/>
  <c r="J420" i="13" s="1"/>
  <c r="J421" i="13" a="1"/>
  <c r="J421" i="13" s="1"/>
  <c r="J422" i="13" a="1"/>
  <c r="J422" i="13" s="1"/>
  <c r="J423" i="13" a="1"/>
  <c r="J423" i="13" s="1"/>
  <c r="J424" i="13" a="1"/>
  <c r="J424" i="13" s="1"/>
  <c r="J425" i="13" a="1"/>
  <c r="J425" i="13" s="1"/>
  <c r="J426" i="13" a="1"/>
  <c r="J426" i="13" s="1"/>
  <c r="J427" i="13" a="1"/>
  <c r="J427" i="13" s="1"/>
  <c r="J428" i="13" a="1"/>
  <c r="J428" i="13" s="1"/>
  <c r="J429" i="13" a="1"/>
  <c r="J429" i="13" s="1"/>
  <c r="J430" i="13" a="1"/>
  <c r="J430" i="13" s="1"/>
  <c r="J431" i="13" a="1"/>
  <c r="J431" i="13" s="1"/>
  <c r="J432" i="13" a="1"/>
  <c r="J432" i="13" s="1"/>
  <c r="J433" i="13" a="1"/>
  <c r="J433" i="13" s="1"/>
  <c r="J434" i="13" a="1"/>
  <c r="J434" i="13" s="1"/>
  <c r="J435" i="13" a="1"/>
  <c r="J435" i="13" s="1"/>
  <c r="J436" i="13" a="1"/>
  <c r="J436" i="13" s="1"/>
  <c r="J437" i="13" a="1"/>
  <c r="J437" i="13" s="1"/>
  <c r="J438" i="13" a="1"/>
  <c r="J438" i="13" s="1"/>
  <c r="J439" i="13" a="1"/>
  <c r="J439" i="13" s="1"/>
  <c r="J440" i="13" a="1"/>
  <c r="J440" i="13" s="1"/>
  <c r="J441" i="13" a="1"/>
  <c r="J441" i="13" s="1"/>
  <c r="J442" i="13" a="1"/>
  <c r="J442" i="13" s="1"/>
  <c r="J443" i="13" a="1"/>
  <c r="J443" i="13" s="1"/>
  <c r="J444" i="13" a="1"/>
  <c r="J444" i="13" s="1"/>
  <c r="J445" i="13" a="1"/>
  <c r="J445" i="13" s="1"/>
  <c r="J446" i="13" a="1"/>
  <c r="J446" i="13" s="1"/>
  <c r="J447" i="13" a="1"/>
  <c r="J447" i="13" s="1"/>
  <c r="J448" i="13" a="1"/>
  <c r="J448" i="13" s="1"/>
  <c r="J449" i="13" a="1"/>
  <c r="J449" i="13" s="1"/>
  <c r="J450" i="13" a="1"/>
  <c r="J450" i="13" s="1"/>
  <c r="J451" i="13" a="1"/>
  <c r="J451" i="13" s="1"/>
  <c r="J452" i="13" a="1"/>
  <c r="J452" i="13" s="1"/>
  <c r="J453" i="13" a="1"/>
  <c r="J453" i="13" s="1"/>
  <c r="J454" i="13" a="1"/>
  <c r="J454" i="13" s="1"/>
  <c r="J455" i="13" a="1"/>
  <c r="J455" i="13" s="1"/>
  <c r="J456" i="13" a="1"/>
  <c r="J456" i="13" s="1"/>
  <c r="J457" i="13" a="1"/>
  <c r="J457" i="13" s="1"/>
  <c r="J458" i="13" a="1"/>
  <c r="J458" i="13" s="1"/>
  <c r="J459" i="13" a="1"/>
  <c r="J459" i="13" s="1"/>
  <c r="J460" i="13" a="1"/>
  <c r="J460" i="13" s="1"/>
  <c r="J461" i="13" a="1"/>
  <c r="J461" i="13" s="1"/>
  <c r="J462" i="13" a="1"/>
  <c r="J462" i="13" s="1"/>
  <c r="J463" i="13" a="1"/>
  <c r="J463" i="13" s="1"/>
  <c r="J464" i="13" a="1"/>
  <c r="J464" i="13" s="1"/>
  <c r="J465" i="13" a="1"/>
  <c r="J465" i="13" s="1"/>
  <c r="J466" i="13" a="1"/>
  <c r="J466" i="13" s="1"/>
  <c r="J467" i="13" a="1"/>
  <c r="J467" i="13" s="1"/>
  <c r="J468" i="13" a="1"/>
  <c r="J468" i="13" s="1"/>
  <c r="J469" i="13" a="1"/>
  <c r="J469" i="13" s="1"/>
  <c r="J470" i="13" a="1"/>
  <c r="J470" i="13" s="1"/>
  <c r="J471" i="13" a="1"/>
  <c r="J471" i="13" s="1"/>
  <c r="J472" i="13" a="1"/>
  <c r="J472" i="13" s="1"/>
  <c r="J473" i="13" a="1"/>
  <c r="J473" i="13" s="1"/>
  <c r="J474" i="13" a="1"/>
  <c r="J474" i="13" s="1"/>
  <c r="J475" i="13" a="1"/>
  <c r="J475" i="13" s="1"/>
  <c r="J476" i="13" a="1"/>
  <c r="J476" i="13" s="1"/>
  <c r="J477" i="13" a="1"/>
  <c r="J477" i="13" s="1"/>
  <c r="J478" i="13" a="1"/>
  <c r="J478" i="13" s="1"/>
  <c r="J479" i="13" a="1"/>
  <c r="J479" i="13" s="1"/>
  <c r="J480" i="13" a="1"/>
  <c r="J480" i="13" s="1"/>
  <c r="J481" i="13" a="1"/>
  <c r="J481" i="13" s="1"/>
  <c r="J482" i="13" a="1"/>
  <c r="J482" i="13" s="1"/>
  <c r="J483" i="13" a="1"/>
  <c r="J483" i="13" s="1"/>
  <c r="J484" i="13" a="1"/>
  <c r="J484" i="13" s="1"/>
  <c r="J485" i="13" a="1"/>
  <c r="J485" i="13" s="1"/>
  <c r="J486" i="13" a="1"/>
  <c r="J486" i="13" s="1"/>
  <c r="J487" i="13" a="1"/>
  <c r="J487" i="13" s="1"/>
  <c r="J488" i="13" a="1"/>
  <c r="J488" i="13" s="1"/>
  <c r="J489" i="13" a="1"/>
  <c r="J489" i="13" s="1"/>
  <c r="J490" i="13" a="1"/>
  <c r="J490" i="13" s="1"/>
  <c r="J491" i="13" a="1"/>
  <c r="J491" i="13" s="1"/>
  <c r="J492" i="13" a="1"/>
  <c r="J492" i="13" s="1"/>
  <c r="J493" i="13" a="1"/>
  <c r="J493" i="13" s="1"/>
  <c r="J494" i="13" a="1"/>
  <c r="J494" i="13" s="1"/>
  <c r="J495" i="13" a="1"/>
  <c r="J495" i="13" s="1"/>
  <c r="J496" i="13" a="1"/>
  <c r="J496" i="13" s="1"/>
  <c r="J497" i="13" a="1"/>
  <c r="J497" i="13" s="1"/>
  <c r="J498" i="13" a="1"/>
  <c r="J498" i="13" s="1"/>
  <c r="J499" i="13" a="1"/>
  <c r="J499" i="13" s="1"/>
  <c r="J500" i="13" a="1"/>
  <c r="J500" i="13" s="1"/>
  <c r="J501" i="13" a="1"/>
  <c r="J501" i="13" s="1"/>
  <c r="J502" i="13" a="1"/>
  <c r="J502" i="13" s="1"/>
  <c r="J503" i="13" a="1"/>
  <c r="J503" i="13" s="1"/>
  <c r="J504" i="13" a="1"/>
  <c r="J504" i="13" s="1"/>
  <c r="J505" i="13" a="1"/>
  <c r="J505" i="13" s="1"/>
  <c r="J506" i="13" a="1"/>
  <c r="J506" i="13" s="1"/>
  <c r="J507" i="13" a="1"/>
  <c r="J507" i="13" s="1"/>
  <c r="J508" i="13" a="1"/>
  <c r="J508" i="13" s="1"/>
  <c r="J509" i="13" a="1"/>
  <c r="J509" i="13" s="1"/>
  <c r="J510" i="13" a="1"/>
  <c r="J510" i="13" s="1"/>
  <c r="J511" i="13" a="1"/>
  <c r="J511" i="13" s="1"/>
  <c r="J512" i="13" a="1"/>
  <c r="J512" i="13" s="1"/>
  <c r="J513" i="13" a="1"/>
  <c r="J513" i="13" s="1"/>
  <c r="J514" i="13" a="1"/>
  <c r="J514" i="13" s="1"/>
  <c r="J515" i="13" a="1"/>
  <c r="J515" i="13" s="1"/>
  <c r="J516" i="13" a="1"/>
  <c r="J516" i="13" s="1"/>
  <c r="J517" i="13" a="1"/>
  <c r="J517" i="13" s="1"/>
  <c r="J518" i="13" a="1"/>
  <c r="J518" i="13" s="1"/>
  <c r="J519" i="13" a="1"/>
  <c r="J519" i="13" s="1"/>
  <c r="J520" i="13" a="1"/>
  <c r="J520" i="13" s="1"/>
  <c r="J521" i="13" a="1"/>
  <c r="J521" i="13" s="1"/>
  <c r="J522" i="13" a="1"/>
  <c r="J522" i="13" s="1"/>
  <c r="J523" i="13" a="1"/>
  <c r="J523" i="13" s="1"/>
  <c r="J524" i="13" a="1"/>
  <c r="J524" i="13" s="1"/>
  <c r="J525" i="13" a="1"/>
  <c r="J525" i="13" s="1"/>
  <c r="J526" i="13" a="1"/>
  <c r="J526" i="13" s="1"/>
  <c r="J527" i="13" a="1"/>
  <c r="J527" i="13" s="1"/>
  <c r="J528" i="13" a="1"/>
  <c r="J528" i="13" s="1"/>
  <c r="J529" i="13" a="1"/>
  <c r="J529" i="13" s="1"/>
  <c r="J530" i="13" a="1"/>
  <c r="J530" i="13" s="1"/>
  <c r="J531" i="13" a="1"/>
  <c r="J531" i="13" s="1"/>
  <c r="J532" i="13" a="1"/>
  <c r="J532" i="13" s="1"/>
  <c r="J533" i="13" a="1"/>
  <c r="J533" i="13" s="1"/>
  <c r="J534" i="13" a="1"/>
  <c r="J534" i="13" s="1"/>
  <c r="J535" i="13" a="1"/>
  <c r="J535" i="13" s="1"/>
  <c r="J536" i="13" a="1"/>
  <c r="J536" i="13" s="1"/>
  <c r="J537" i="13" a="1"/>
  <c r="J537" i="13" s="1"/>
  <c r="J538" i="13" a="1"/>
  <c r="J538" i="13" s="1"/>
  <c r="J539" i="13" a="1"/>
  <c r="J539" i="13" s="1"/>
  <c r="J540" i="13" a="1"/>
  <c r="J540" i="13" s="1"/>
  <c r="J541" i="13" a="1"/>
  <c r="J541" i="13" s="1"/>
  <c r="J542" i="13" a="1"/>
  <c r="J542" i="13" s="1"/>
  <c r="J543" i="13" a="1"/>
  <c r="J543" i="13" s="1"/>
  <c r="J544" i="13" a="1"/>
  <c r="J544" i="13" s="1"/>
  <c r="J545" i="13" a="1"/>
  <c r="J545" i="13" s="1"/>
  <c r="J546" i="13" a="1"/>
  <c r="J546" i="13" s="1"/>
  <c r="J547" i="13" a="1"/>
  <c r="J547" i="13" s="1"/>
  <c r="J548" i="13" a="1"/>
  <c r="J548" i="13" s="1"/>
  <c r="J549" i="13" a="1"/>
  <c r="J549" i="13" s="1"/>
  <c r="J550" i="13" a="1"/>
  <c r="J550" i="13" s="1"/>
  <c r="J551" i="13" a="1"/>
  <c r="J551" i="13" s="1"/>
  <c r="J552" i="13" a="1"/>
  <c r="J552" i="13" s="1"/>
  <c r="J553" i="13" a="1"/>
  <c r="J553" i="13" s="1"/>
  <c r="J554" i="13" a="1"/>
  <c r="J554" i="13" s="1"/>
  <c r="J555" i="13" a="1"/>
  <c r="J555" i="13" s="1"/>
  <c r="J556" i="13" a="1"/>
  <c r="J556" i="13" s="1"/>
  <c r="J557" i="13" a="1"/>
  <c r="J557" i="13" s="1"/>
  <c r="J558" i="13" a="1"/>
  <c r="J558" i="13" s="1"/>
  <c r="J559" i="13" a="1"/>
  <c r="J559" i="13" s="1"/>
  <c r="J560" i="13" a="1"/>
  <c r="J560" i="13" s="1"/>
  <c r="J561" i="13" a="1"/>
  <c r="J561" i="13" s="1"/>
  <c r="J562" i="13" a="1"/>
  <c r="J562" i="13" s="1"/>
  <c r="J563" i="13" a="1"/>
  <c r="J563" i="13" s="1"/>
  <c r="J564" i="13" a="1"/>
  <c r="J564" i="13" s="1"/>
  <c r="J565" i="13" a="1"/>
  <c r="J565" i="13" s="1"/>
  <c r="J566" i="13" a="1"/>
  <c r="J566" i="13" s="1"/>
  <c r="J567" i="13" a="1"/>
  <c r="J567" i="13" s="1"/>
  <c r="J568" i="13" a="1"/>
  <c r="J568" i="13" s="1"/>
  <c r="J569" i="13" a="1"/>
  <c r="J569" i="13" s="1"/>
  <c r="J570" i="13" a="1"/>
  <c r="J570" i="13" s="1"/>
  <c r="J571" i="13" a="1"/>
  <c r="J571" i="13" s="1"/>
  <c r="J572" i="13" a="1"/>
  <c r="J572" i="13" s="1"/>
  <c r="J573" i="13" a="1"/>
  <c r="J573" i="13" s="1"/>
  <c r="J574" i="13" a="1"/>
  <c r="J574" i="13" s="1"/>
  <c r="J575" i="13" a="1"/>
  <c r="J575" i="13" s="1"/>
  <c r="J576" i="13" a="1"/>
  <c r="J576" i="13" s="1"/>
  <c r="J577" i="13" a="1"/>
  <c r="J577" i="13" s="1"/>
  <c r="J578" i="13" a="1"/>
  <c r="J578" i="13" s="1"/>
  <c r="J579" i="13" a="1"/>
  <c r="J579" i="13" s="1"/>
  <c r="J580" i="13" a="1"/>
  <c r="J580" i="13" s="1"/>
  <c r="J581" i="13" a="1"/>
  <c r="J581" i="13" s="1"/>
  <c r="J582" i="13" a="1"/>
  <c r="J582" i="13" s="1"/>
  <c r="J583" i="13" a="1"/>
  <c r="J583" i="13" s="1"/>
  <c r="J584" i="13" a="1"/>
  <c r="J584" i="13" s="1"/>
  <c r="J585" i="13" a="1"/>
  <c r="J585" i="13" s="1"/>
  <c r="J586" i="13" a="1"/>
  <c r="J586" i="13" s="1"/>
  <c r="J587" i="13" a="1"/>
  <c r="J587" i="13" s="1"/>
  <c r="J588" i="13" a="1"/>
  <c r="J588" i="13" s="1"/>
  <c r="J589" i="13" a="1"/>
  <c r="J589" i="13" s="1"/>
  <c r="J590" i="13" a="1"/>
  <c r="J590" i="13" s="1"/>
  <c r="J591" i="13" a="1"/>
  <c r="J591" i="13" s="1"/>
  <c r="J592" i="13" a="1"/>
  <c r="J592" i="13" s="1"/>
  <c r="J593" i="13" a="1"/>
  <c r="J593" i="13" s="1"/>
  <c r="J594" i="13" a="1"/>
  <c r="J594" i="13" s="1"/>
  <c r="J595" i="13" a="1"/>
  <c r="J595" i="13" s="1"/>
  <c r="J596" i="13" a="1"/>
  <c r="J596" i="13" s="1"/>
  <c r="J597" i="13" a="1"/>
  <c r="J597" i="13" s="1"/>
  <c r="J598" i="13" a="1"/>
  <c r="J598" i="13" s="1"/>
  <c r="J599" i="13" a="1"/>
  <c r="J599" i="13" s="1"/>
  <c r="J600" i="13" a="1"/>
  <c r="J600" i="13" s="1"/>
  <c r="J601" i="13" a="1"/>
  <c r="J601" i="13" s="1"/>
  <c r="J602" i="13" a="1"/>
  <c r="J602" i="13" s="1"/>
  <c r="J603" i="13" a="1"/>
  <c r="J603" i="13" s="1"/>
  <c r="J604" i="13" a="1"/>
  <c r="J604" i="13" s="1"/>
  <c r="J605" i="13" a="1"/>
  <c r="J605" i="13" s="1"/>
  <c r="J606" i="13" a="1"/>
  <c r="J606" i="13" s="1"/>
  <c r="J607" i="13" a="1"/>
  <c r="J607" i="13" s="1"/>
  <c r="J608" i="13" a="1"/>
  <c r="J608" i="13" s="1"/>
  <c r="J609" i="13" a="1"/>
  <c r="J609" i="13" s="1"/>
  <c r="J610" i="13" a="1"/>
  <c r="J610" i="13" s="1"/>
  <c r="J611" i="13" a="1"/>
  <c r="J611" i="13" s="1"/>
  <c r="J612" i="13" a="1"/>
  <c r="J612" i="13" s="1"/>
  <c r="J613" i="13" a="1"/>
  <c r="J613" i="13" s="1"/>
  <c r="J614" i="13" a="1"/>
  <c r="J614" i="13" s="1"/>
  <c r="J615" i="13" a="1"/>
  <c r="J615" i="13" s="1"/>
  <c r="J616" i="13" a="1"/>
  <c r="J616" i="13" s="1"/>
  <c r="J617" i="13" a="1"/>
  <c r="J617" i="13" s="1"/>
  <c r="J618" i="13" a="1"/>
  <c r="J618" i="13" s="1"/>
  <c r="J619" i="13" a="1"/>
  <c r="J619" i="13" s="1"/>
  <c r="J620" i="13" a="1"/>
  <c r="J620" i="13" s="1"/>
  <c r="J621" i="13" a="1"/>
  <c r="J621" i="13" s="1"/>
  <c r="J622" i="13" a="1"/>
  <c r="J622" i="13" s="1"/>
  <c r="J623" i="13" a="1"/>
  <c r="J623" i="13" s="1"/>
  <c r="J624" i="13" a="1"/>
  <c r="J624" i="13" s="1"/>
  <c r="J625" i="13" a="1"/>
  <c r="J625" i="13" s="1"/>
  <c r="J626" i="13" a="1"/>
  <c r="J626" i="13" s="1"/>
  <c r="J627" i="13" a="1"/>
  <c r="J627" i="13" s="1"/>
  <c r="J628" i="13" a="1"/>
  <c r="J628" i="13" s="1"/>
  <c r="J629" i="13" a="1"/>
  <c r="J629" i="13" s="1"/>
  <c r="J630" i="13" a="1"/>
  <c r="J630" i="13" s="1"/>
  <c r="J631" i="13" a="1"/>
  <c r="J631" i="13" s="1"/>
  <c r="J632" i="13" a="1"/>
  <c r="J632" i="13" s="1"/>
  <c r="J633" i="13" a="1"/>
  <c r="J633" i="13" s="1"/>
  <c r="J634" i="13" a="1"/>
  <c r="J634" i="13" s="1"/>
  <c r="J635" i="13" a="1"/>
  <c r="J635" i="13" s="1"/>
  <c r="J636" i="13" a="1"/>
  <c r="J636" i="13" s="1"/>
  <c r="J637" i="13" a="1"/>
  <c r="J637" i="13" s="1"/>
  <c r="J638" i="13" a="1"/>
  <c r="J638" i="13" s="1"/>
  <c r="J639" i="13" a="1"/>
  <c r="J639" i="13" s="1"/>
  <c r="J640" i="13" a="1"/>
  <c r="J640" i="13" s="1"/>
  <c r="J641" i="13" a="1"/>
  <c r="J641" i="13" s="1"/>
  <c r="J642" i="13" a="1"/>
  <c r="J642" i="13" s="1"/>
  <c r="J643" i="13" a="1"/>
  <c r="J643" i="13" s="1"/>
  <c r="J644" i="13" a="1"/>
  <c r="J644" i="13" s="1"/>
  <c r="J645" i="13" a="1"/>
  <c r="J645" i="13" s="1"/>
  <c r="J6" i="13" a="1"/>
  <c r="J6" i="13" s="1"/>
  <c r="K7" i="13" a="1"/>
  <c r="K7" i="13" s="1"/>
  <c r="K8" i="13" a="1"/>
  <c r="K8" i="13" s="1"/>
  <c r="K9" i="13" a="1"/>
  <c r="K9" i="13" s="1"/>
  <c r="K10" i="13" a="1"/>
  <c r="K10" i="13" s="1"/>
  <c r="K11" i="13" a="1"/>
  <c r="K11" i="13" s="1"/>
  <c r="K12" i="13" a="1"/>
  <c r="K12" i="13" s="1"/>
  <c r="K13" i="13" a="1"/>
  <c r="K13" i="13" s="1"/>
  <c r="K14" i="13" a="1"/>
  <c r="K14" i="13" s="1"/>
  <c r="K15" i="13" a="1"/>
  <c r="K15" i="13" s="1"/>
  <c r="K16" i="13" a="1"/>
  <c r="K16" i="13" s="1"/>
  <c r="K17" i="13" a="1"/>
  <c r="K17" i="13" s="1"/>
  <c r="K18" i="13" a="1"/>
  <c r="K18" i="13" s="1"/>
  <c r="K19" i="13" a="1"/>
  <c r="K19" i="13" s="1"/>
  <c r="K20" i="13" a="1"/>
  <c r="K20" i="13" s="1"/>
  <c r="K21" i="13" a="1"/>
  <c r="K21" i="13" s="1"/>
  <c r="K22" i="13" a="1"/>
  <c r="K22" i="13" s="1"/>
  <c r="K23" i="13" a="1"/>
  <c r="K23" i="13" s="1"/>
  <c r="K24" i="13" a="1"/>
  <c r="K24" i="13" s="1"/>
  <c r="K25" i="13" a="1"/>
  <c r="K25" i="13" s="1"/>
  <c r="K26" i="13" a="1"/>
  <c r="K26" i="13" s="1"/>
  <c r="K27" i="13" a="1"/>
  <c r="K27" i="13" s="1"/>
  <c r="K28" i="13" a="1"/>
  <c r="K28" i="13" s="1"/>
  <c r="K29" i="13" a="1"/>
  <c r="K29" i="13" s="1"/>
  <c r="K30" i="13" a="1"/>
  <c r="K30" i="13" s="1"/>
  <c r="K31" i="13" a="1"/>
  <c r="K31" i="13" s="1"/>
  <c r="K32" i="13" a="1"/>
  <c r="K32" i="13" s="1"/>
  <c r="K33" i="13" a="1"/>
  <c r="K33" i="13" s="1"/>
  <c r="K34" i="13" a="1"/>
  <c r="K34" i="13" s="1"/>
  <c r="K35" i="13" a="1"/>
  <c r="K35" i="13" s="1"/>
  <c r="K36" i="13" a="1"/>
  <c r="K36" i="13" s="1"/>
  <c r="K37" i="13" a="1"/>
  <c r="K37" i="13" s="1"/>
  <c r="K38" i="13" a="1"/>
  <c r="K38" i="13" s="1"/>
  <c r="K39" i="13" a="1"/>
  <c r="K39" i="13" s="1"/>
  <c r="K40" i="13" a="1"/>
  <c r="K40" i="13" s="1"/>
  <c r="K41" i="13" a="1"/>
  <c r="K41" i="13" s="1"/>
  <c r="K42" i="13" a="1"/>
  <c r="K42" i="13" s="1"/>
  <c r="K43" i="13" a="1"/>
  <c r="K43" i="13" s="1"/>
  <c r="K44" i="13" a="1"/>
  <c r="K44" i="13" s="1"/>
  <c r="K45" i="13" a="1"/>
  <c r="K45" i="13" s="1"/>
  <c r="K46" i="13" a="1"/>
  <c r="K46" i="13" s="1"/>
  <c r="K47" i="13" a="1"/>
  <c r="K47" i="13" s="1"/>
  <c r="K48" i="13" a="1"/>
  <c r="K48" i="13" s="1"/>
  <c r="K49" i="13" a="1"/>
  <c r="K49" i="13" s="1"/>
  <c r="K50" i="13" a="1"/>
  <c r="K50" i="13" s="1"/>
  <c r="K51" i="13" a="1"/>
  <c r="K51" i="13" s="1"/>
  <c r="K52" i="13" a="1"/>
  <c r="K52" i="13" s="1"/>
  <c r="K53" i="13" a="1"/>
  <c r="K53" i="13" s="1"/>
  <c r="K54" i="13" a="1"/>
  <c r="K54" i="13" s="1"/>
  <c r="K55" i="13" a="1"/>
  <c r="K55" i="13" s="1"/>
  <c r="K56" i="13" a="1"/>
  <c r="K56" i="13" s="1"/>
  <c r="K57" i="13" a="1"/>
  <c r="K57" i="13" s="1"/>
  <c r="K58" i="13" a="1"/>
  <c r="K58" i="13" s="1"/>
  <c r="K59" i="13" a="1"/>
  <c r="K59" i="13" s="1"/>
  <c r="K60" i="13" a="1"/>
  <c r="K60" i="13" s="1"/>
  <c r="K61" i="13" a="1"/>
  <c r="K61" i="13" s="1"/>
  <c r="K62" i="13" a="1"/>
  <c r="K62" i="13" s="1"/>
  <c r="K63" i="13" a="1"/>
  <c r="K63" i="13" s="1"/>
  <c r="K64" i="13" a="1"/>
  <c r="K64" i="13" s="1"/>
  <c r="K65" i="13" a="1"/>
  <c r="K65" i="13" s="1"/>
  <c r="K66" i="13" a="1"/>
  <c r="K66" i="13" s="1"/>
  <c r="K67" i="13" a="1"/>
  <c r="K67" i="13" s="1"/>
  <c r="K68" i="13" a="1"/>
  <c r="K68" i="13" s="1"/>
  <c r="K69" i="13" a="1"/>
  <c r="K69" i="13" s="1"/>
  <c r="K70" i="13" a="1"/>
  <c r="K70" i="13" s="1"/>
  <c r="K71" i="13" a="1"/>
  <c r="K71" i="13" s="1"/>
  <c r="K72" i="13" a="1"/>
  <c r="K72" i="13" s="1"/>
  <c r="K73" i="13" a="1"/>
  <c r="K73" i="13" s="1"/>
  <c r="K74" i="13" a="1"/>
  <c r="K74" i="13" s="1"/>
  <c r="K75" i="13" a="1"/>
  <c r="K75" i="13" s="1"/>
  <c r="K76" i="13" a="1"/>
  <c r="K76" i="13" s="1"/>
  <c r="K77" i="13" a="1"/>
  <c r="K77" i="13" s="1"/>
  <c r="K78" i="13" a="1"/>
  <c r="K78" i="13" s="1"/>
  <c r="K79" i="13" a="1"/>
  <c r="K79" i="13" s="1"/>
  <c r="K80" i="13" a="1"/>
  <c r="K80" i="13" s="1"/>
  <c r="K81" i="13" a="1"/>
  <c r="K81" i="13" s="1"/>
  <c r="K82" i="13" a="1"/>
  <c r="K82" i="13" s="1"/>
  <c r="K83" i="13" a="1"/>
  <c r="K83" i="13" s="1"/>
  <c r="K84" i="13" a="1"/>
  <c r="K84" i="13" s="1"/>
  <c r="K85" i="13" a="1"/>
  <c r="K85" i="13" s="1"/>
  <c r="K86" i="13" a="1"/>
  <c r="K86" i="13" s="1"/>
  <c r="K87" i="13" a="1"/>
  <c r="K87" i="13" s="1"/>
  <c r="K88" i="13" a="1"/>
  <c r="K88" i="13" s="1"/>
  <c r="K89" i="13" a="1"/>
  <c r="K89" i="13" s="1"/>
  <c r="K90" i="13" a="1"/>
  <c r="K90" i="13" s="1"/>
  <c r="K91" i="13" a="1"/>
  <c r="K91" i="13" s="1"/>
  <c r="K92" i="13" a="1"/>
  <c r="K92" i="13" s="1"/>
  <c r="K93" i="13" a="1"/>
  <c r="K93" i="13" s="1"/>
  <c r="K94" i="13" a="1"/>
  <c r="K94" i="13" s="1"/>
  <c r="K95" i="13" a="1"/>
  <c r="K95" i="13" s="1"/>
  <c r="K96" i="13" a="1"/>
  <c r="K96" i="13" s="1"/>
  <c r="K97" i="13" a="1"/>
  <c r="K97" i="13" s="1"/>
  <c r="K98" i="13" a="1"/>
  <c r="K98" i="13" s="1"/>
  <c r="K99" i="13" a="1"/>
  <c r="K99" i="13" s="1"/>
  <c r="K100" i="13" a="1"/>
  <c r="K100" i="13" s="1"/>
  <c r="K101" i="13" a="1"/>
  <c r="K101" i="13" s="1"/>
  <c r="K102" i="13" a="1"/>
  <c r="K102" i="13" s="1"/>
  <c r="K103" i="13" a="1"/>
  <c r="K103" i="13" s="1"/>
  <c r="K104" i="13" a="1"/>
  <c r="K104" i="13" s="1"/>
  <c r="K105" i="13" a="1"/>
  <c r="K105" i="13" s="1"/>
  <c r="K106" i="13" a="1"/>
  <c r="K106" i="13" s="1"/>
  <c r="K107" i="13" a="1"/>
  <c r="K107" i="13" s="1"/>
  <c r="K108" i="13" a="1"/>
  <c r="K108" i="13" s="1"/>
  <c r="K109" i="13" a="1"/>
  <c r="K109" i="13" s="1"/>
  <c r="K110" i="13" a="1"/>
  <c r="K110" i="13" s="1"/>
  <c r="K111" i="13" a="1"/>
  <c r="K111" i="13" s="1"/>
  <c r="K112" i="13" a="1"/>
  <c r="K112" i="13" s="1"/>
  <c r="K113" i="13" a="1"/>
  <c r="K113" i="13" s="1"/>
  <c r="K114" i="13" a="1"/>
  <c r="K114" i="13" s="1"/>
  <c r="K115" i="13" a="1"/>
  <c r="K115" i="13" s="1"/>
  <c r="K116" i="13" a="1"/>
  <c r="K116" i="13" s="1"/>
  <c r="K117" i="13" a="1"/>
  <c r="K117" i="13" s="1"/>
  <c r="K118" i="13" a="1"/>
  <c r="K118" i="13" s="1"/>
  <c r="K119" i="13" a="1"/>
  <c r="K119" i="13" s="1"/>
  <c r="K120" i="13" a="1"/>
  <c r="K120" i="13" s="1"/>
  <c r="K121" i="13" a="1"/>
  <c r="K121" i="13" s="1"/>
  <c r="K122" i="13" a="1"/>
  <c r="K122" i="13" s="1"/>
  <c r="K123" i="13" a="1"/>
  <c r="K123" i="13" s="1"/>
  <c r="K124" i="13" a="1"/>
  <c r="K124" i="13" s="1"/>
  <c r="K125" i="13" a="1"/>
  <c r="K125" i="13" s="1"/>
  <c r="K126" i="13" a="1"/>
  <c r="K126" i="13" s="1"/>
  <c r="K127" i="13" a="1"/>
  <c r="K127" i="13" s="1"/>
  <c r="K128" i="13" a="1"/>
  <c r="K128" i="13" s="1"/>
  <c r="K129" i="13" a="1"/>
  <c r="K129" i="13" s="1"/>
  <c r="K130" i="13" a="1"/>
  <c r="K130" i="13" s="1"/>
  <c r="K131" i="13" a="1"/>
  <c r="K131" i="13" s="1"/>
  <c r="K132" i="13" a="1"/>
  <c r="K132" i="13" s="1"/>
  <c r="K133" i="13" a="1"/>
  <c r="K133" i="13" s="1"/>
  <c r="K134" i="13" a="1"/>
  <c r="K134" i="13" s="1"/>
  <c r="K135" i="13" a="1"/>
  <c r="K135" i="13" s="1"/>
  <c r="K136" i="13" a="1"/>
  <c r="K136" i="13" s="1"/>
  <c r="K137" i="13" a="1"/>
  <c r="K137" i="13" s="1"/>
  <c r="K138" i="13" a="1"/>
  <c r="K138" i="13" s="1"/>
  <c r="K139" i="13" a="1"/>
  <c r="K139" i="13" s="1"/>
  <c r="K140" i="13" a="1"/>
  <c r="K140" i="13" s="1"/>
  <c r="K141" i="13" a="1"/>
  <c r="K141" i="13" s="1"/>
  <c r="K142" i="13" a="1"/>
  <c r="K142" i="13"/>
  <c r="K143" i="13" a="1"/>
  <c r="K143" i="13" s="1"/>
  <c r="K144" i="13" a="1"/>
  <c r="K144" i="13" s="1"/>
  <c r="K145" i="13" a="1"/>
  <c r="K145" i="13" s="1"/>
  <c r="K146" i="13" a="1"/>
  <c r="K146" i="13" s="1"/>
  <c r="K147" i="13" a="1"/>
  <c r="K147" i="13" s="1"/>
  <c r="K148" i="13" a="1"/>
  <c r="K148" i="13" s="1"/>
  <c r="K149" i="13" a="1"/>
  <c r="K149" i="13" s="1"/>
  <c r="K150" i="13" a="1"/>
  <c r="K150" i="13" s="1"/>
  <c r="K151" i="13" a="1"/>
  <c r="K151" i="13" s="1"/>
  <c r="K152" i="13" a="1"/>
  <c r="K152" i="13" s="1"/>
  <c r="K153" i="13" a="1"/>
  <c r="K153" i="13" s="1"/>
  <c r="K154" i="13" a="1"/>
  <c r="K154" i="13" s="1"/>
  <c r="K155" i="13" a="1"/>
  <c r="K155" i="13" s="1"/>
  <c r="K156" i="13" a="1"/>
  <c r="K156" i="13" s="1"/>
  <c r="K157" i="13" a="1"/>
  <c r="K157" i="13" s="1"/>
  <c r="K158" i="13" a="1"/>
  <c r="K158" i="13" s="1"/>
  <c r="K159" i="13" a="1"/>
  <c r="K159" i="13" s="1"/>
  <c r="K160" i="13" a="1"/>
  <c r="K160" i="13" s="1"/>
  <c r="K161" i="13" a="1"/>
  <c r="K161" i="13" s="1"/>
  <c r="K162" i="13" a="1"/>
  <c r="K162" i="13" s="1"/>
  <c r="K163" i="13" a="1"/>
  <c r="K163" i="13" s="1"/>
  <c r="K164" i="13" a="1"/>
  <c r="K164" i="13" s="1"/>
  <c r="K165" i="13" a="1"/>
  <c r="K165" i="13" s="1"/>
  <c r="K166" i="13" a="1"/>
  <c r="K166" i="13" s="1"/>
  <c r="K167" i="13" a="1"/>
  <c r="K167" i="13" s="1"/>
  <c r="K168" i="13" a="1"/>
  <c r="K168" i="13" s="1"/>
  <c r="K169" i="13" a="1"/>
  <c r="K169" i="13" s="1"/>
  <c r="K170" i="13" a="1"/>
  <c r="K170" i="13" s="1"/>
  <c r="K171" i="13" a="1"/>
  <c r="K171" i="13" s="1"/>
  <c r="K172" i="13" a="1"/>
  <c r="K172" i="13" s="1"/>
  <c r="K173" i="13" a="1"/>
  <c r="K173" i="13" s="1"/>
  <c r="K174" i="13" a="1"/>
  <c r="K174" i="13" s="1"/>
  <c r="K175" i="13" a="1"/>
  <c r="K175" i="13" s="1"/>
  <c r="K176" i="13" a="1"/>
  <c r="K176" i="13" s="1"/>
  <c r="K177" i="13" a="1"/>
  <c r="K177" i="13" s="1"/>
  <c r="K178" i="13" a="1"/>
  <c r="K178" i="13" s="1"/>
  <c r="K179" i="13" a="1"/>
  <c r="K179" i="13" s="1"/>
  <c r="K180" i="13" a="1"/>
  <c r="K180" i="13" s="1"/>
  <c r="K181" i="13" a="1"/>
  <c r="K181" i="13" s="1"/>
  <c r="K182" i="13" a="1"/>
  <c r="K182" i="13" s="1"/>
  <c r="K183" i="13" a="1"/>
  <c r="K183" i="13" s="1"/>
  <c r="K184" i="13" a="1"/>
  <c r="K184" i="13" s="1"/>
  <c r="K185" i="13" a="1"/>
  <c r="K185" i="13" s="1"/>
  <c r="K186" i="13" a="1"/>
  <c r="K186" i="13" s="1"/>
  <c r="K187" i="13" a="1"/>
  <c r="K187" i="13" s="1"/>
  <c r="K188" i="13" a="1"/>
  <c r="K188" i="13" s="1"/>
  <c r="K189" i="13" a="1"/>
  <c r="K189" i="13" s="1"/>
  <c r="K190" i="13" a="1"/>
  <c r="K190" i="13" s="1"/>
  <c r="K191" i="13" a="1"/>
  <c r="K191" i="13" s="1"/>
  <c r="K192" i="13" a="1"/>
  <c r="K192" i="13" s="1"/>
  <c r="K193" i="13" a="1"/>
  <c r="K193" i="13" s="1"/>
  <c r="K194" i="13" a="1"/>
  <c r="K194" i="13" s="1"/>
  <c r="K195" i="13" a="1"/>
  <c r="K195" i="13" s="1"/>
  <c r="K196" i="13" a="1"/>
  <c r="K196" i="13" s="1"/>
  <c r="K197" i="13" a="1"/>
  <c r="K197" i="13" s="1"/>
  <c r="K198" i="13" a="1"/>
  <c r="K198" i="13" s="1"/>
  <c r="K199" i="13" a="1"/>
  <c r="K199" i="13" s="1"/>
  <c r="K200" i="13" a="1"/>
  <c r="K200" i="13" s="1"/>
  <c r="K201" i="13" a="1"/>
  <c r="K201" i="13" s="1"/>
  <c r="K202" i="13" a="1"/>
  <c r="K202" i="13" s="1"/>
  <c r="K203" i="13" a="1"/>
  <c r="K203" i="13" s="1"/>
  <c r="K204" i="13" a="1"/>
  <c r="K204" i="13" s="1"/>
  <c r="K205" i="13" a="1"/>
  <c r="K205" i="13" s="1"/>
  <c r="K206" i="13" a="1"/>
  <c r="K206" i="13" s="1"/>
  <c r="K207" i="13" a="1"/>
  <c r="K207" i="13" s="1"/>
  <c r="K208" i="13" a="1"/>
  <c r="K208" i="13" s="1"/>
  <c r="K209" i="13" a="1"/>
  <c r="K209" i="13" s="1"/>
  <c r="K210" i="13" a="1"/>
  <c r="K210" i="13" s="1"/>
  <c r="K211" i="13" a="1"/>
  <c r="K211" i="13" s="1"/>
  <c r="K212" i="13" a="1"/>
  <c r="K212" i="13" s="1"/>
  <c r="K213" i="13" a="1"/>
  <c r="K213" i="13" s="1"/>
  <c r="K214" i="13" a="1"/>
  <c r="K214" i="13" s="1"/>
  <c r="K215" i="13" a="1"/>
  <c r="K215" i="13" s="1"/>
  <c r="K216" i="13" a="1"/>
  <c r="K216" i="13" s="1"/>
  <c r="K217" i="13" a="1"/>
  <c r="K217" i="13" s="1"/>
  <c r="K218" i="13" a="1"/>
  <c r="K218" i="13" s="1"/>
  <c r="K219" i="13" a="1"/>
  <c r="K219" i="13" s="1"/>
  <c r="K220" i="13" a="1"/>
  <c r="K220" i="13" s="1"/>
  <c r="K221" i="13" a="1"/>
  <c r="K221" i="13" s="1"/>
  <c r="K222" i="13" a="1"/>
  <c r="K222" i="13" s="1"/>
  <c r="K223" i="13" a="1"/>
  <c r="K223" i="13" s="1"/>
  <c r="K224" i="13" a="1"/>
  <c r="K224" i="13" s="1"/>
  <c r="K225" i="13" a="1"/>
  <c r="K225" i="13" s="1"/>
  <c r="K226" i="13" a="1"/>
  <c r="K226" i="13" s="1"/>
  <c r="K227" i="13" a="1"/>
  <c r="K227" i="13" s="1"/>
  <c r="K228" i="13" a="1"/>
  <c r="K228" i="13" s="1"/>
  <c r="K229" i="13" a="1"/>
  <c r="K229" i="13" s="1"/>
  <c r="K230" i="13" a="1"/>
  <c r="K230" i="13" s="1"/>
  <c r="K231" i="13" a="1"/>
  <c r="K231" i="13" s="1"/>
  <c r="K232" i="13" a="1"/>
  <c r="K232" i="13" s="1"/>
  <c r="K233" i="13" a="1"/>
  <c r="K233" i="13" s="1"/>
  <c r="K234" i="13" a="1"/>
  <c r="K234" i="13" s="1"/>
  <c r="K235" i="13" a="1"/>
  <c r="K235" i="13" s="1"/>
  <c r="K236" i="13" a="1"/>
  <c r="K236" i="13" s="1"/>
  <c r="K237" i="13" a="1"/>
  <c r="K237" i="13" s="1"/>
  <c r="K238" i="13" a="1"/>
  <c r="K238" i="13" s="1"/>
  <c r="K239" i="13" a="1"/>
  <c r="K239" i="13" s="1"/>
  <c r="K240" i="13" a="1"/>
  <c r="K240" i="13" s="1"/>
  <c r="K241" i="13" a="1"/>
  <c r="K241" i="13" s="1"/>
  <c r="K242" i="13" a="1"/>
  <c r="K242" i="13" s="1"/>
  <c r="K243" i="13" a="1"/>
  <c r="K243" i="13" s="1"/>
  <c r="K244" i="13" a="1"/>
  <c r="K244" i="13" s="1"/>
  <c r="K245" i="13" a="1"/>
  <c r="K245" i="13" s="1"/>
  <c r="K246" i="13" a="1"/>
  <c r="K246" i="13" s="1"/>
  <c r="K247" i="13" a="1"/>
  <c r="K247" i="13" s="1"/>
  <c r="K248" i="13" a="1"/>
  <c r="K248" i="13" s="1"/>
  <c r="K249" i="13" a="1"/>
  <c r="K249" i="13" s="1"/>
  <c r="K250" i="13" a="1"/>
  <c r="K250" i="13" s="1"/>
  <c r="K251" i="13" a="1"/>
  <c r="K251" i="13" s="1"/>
  <c r="K252" i="13" a="1"/>
  <c r="K252" i="13" s="1"/>
  <c r="K253" i="13" a="1"/>
  <c r="K253" i="13" s="1"/>
  <c r="K254" i="13" a="1"/>
  <c r="K254" i="13" s="1"/>
  <c r="K255" i="13" a="1"/>
  <c r="K255" i="13" s="1"/>
  <c r="K256" i="13" a="1"/>
  <c r="K256" i="13" s="1"/>
  <c r="K257" i="13" a="1"/>
  <c r="K257" i="13" s="1"/>
  <c r="K258" i="13" a="1"/>
  <c r="K258" i="13" s="1"/>
  <c r="K259" i="13" a="1"/>
  <c r="K259" i="13" s="1"/>
  <c r="K260" i="13" a="1"/>
  <c r="K260" i="13" s="1"/>
  <c r="K261" i="13" a="1"/>
  <c r="K261" i="13" s="1"/>
  <c r="K262" i="13" a="1"/>
  <c r="K262" i="13" s="1"/>
  <c r="K263" i="13" a="1"/>
  <c r="K263" i="13" s="1"/>
  <c r="K264" i="13" a="1"/>
  <c r="K264" i="13" s="1"/>
  <c r="K265" i="13" a="1"/>
  <c r="K265" i="13" s="1"/>
  <c r="K266" i="13" a="1"/>
  <c r="K266" i="13" s="1"/>
  <c r="K267" i="13" a="1"/>
  <c r="K267" i="13" s="1"/>
  <c r="K268" i="13" a="1"/>
  <c r="K268" i="13" s="1"/>
  <c r="K269" i="13" a="1"/>
  <c r="K269" i="13" s="1"/>
  <c r="K270" i="13" a="1"/>
  <c r="K270" i="13" s="1"/>
  <c r="K271" i="13" a="1"/>
  <c r="K271" i="13" s="1"/>
  <c r="K272" i="13" a="1"/>
  <c r="K272" i="13" s="1"/>
  <c r="K273" i="13" a="1"/>
  <c r="K273" i="13" s="1"/>
  <c r="K274" i="13" a="1"/>
  <c r="K274" i="13" s="1"/>
  <c r="K275" i="13" a="1"/>
  <c r="K275" i="13" s="1"/>
  <c r="K276" i="13" a="1"/>
  <c r="K276" i="13" s="1"/>
  <c r="K277" i="13" a="1"/>
  <c r="K277" i="13" s="1"/>
  <c r="K278" i="13" a="1"/>
  <c r="K278" i="13" s="1"/>
  <c r="K279" i="13" a="1"/>
  <c r="K279" i="13" s="1"/>
  <c r="K280" i="13" a="1"/>
  <c r="K280" i="13" s="1"/>
  <c r="K281" i="13" a="1"/>
  <c r="K281" i="13" s="1"/>
  <c r="K282" i="13" a="1"/>
  <c r="K282" i="13" s="1"/>
  <c r="K283" i="13" a="1"/>
  <c r="K283" i="13" s="1"/>
  <c r="K284" i="13" a="1"/>
  <c r="K284" i="13" s="1"/>
  <c r="K285" i="13" a="1"/>
  <c r="K285" i="13" s="1"/>
  <c r="K286" i="13" a="1"/>
  <c r="K286" i="13" s="1"/>
  <c r="K287" i="13" a="1"/>
  <c r="K287" i="13" s="1"/>
  <c r="K288" i="13" a="1"/>
  <c r="K288" i="13" s="1"/>
  <c r="K289" i="13" a="1"/>
  <c r="K289" i="13" s="1"/>
  <c r="K290" i="13" a="1"/>
  <c r="K290" i="13" s="1"/>
  <c r="K291" i="13" a="1"/>
  <c r="K291" i="13" s="1"/>
  <c r="K292" i="13" a="1"/>
  <c r="K292" i="13" s="1"/>
  <c r="K293" i="13" a="1"/>
  <c r="K293" i="13" s="1"/>
  <c r="K294" i="13" a="1"/>
  <c r="K294" i="13" s="1"/>
  <c r="K295" i="13" a="1"/>
  <c r="K295" i="13" s="1"/>
  <c r="K296" i="13" a="1"/>
  <c r="K296" i="13" s="1"/>
  <c r="K297" i="13" a="1"/>
  <c r="K297" i="13" s="1"/>
  <c r="K298" i="13" a="1"/>
  <c r="K298" i="13" s="1"/>
  <c r="K299" i="13" a="1"/>
  <c r="K299" i="13" s="1"/>
  <c r="K300" i="13" a="1"/>
  <c r="K300" i="13" s="1"/>
  <c r="K301" i="13" a="1"/>
  <c r="K301" i="13" s="1"/>
  <c r="K302" i="13" a="1"/>
  <c r="K302" i="13" s="1"/>
  <c r="K303" i="13" a="1"/>
  <c r="K303" i="13" s="1"/>
  <c r="K304" i="13" a="1"/>
  <c r="K304" i="13" s="1"/>
  <c r="K305" i="13" a="1"/>
  <c r="K305" i="13" s="1"/>
  <c r="K306" i="13" a="1"/>
  <c r="K306" i="13" s="1"/>
  <c r="K307" i="13" a="1"/>
  <c r="K307" i="13" s="1"/>
  <c r="K308" i="13" a="1"/>
  <c r="K308" i="13" s="1"/>
  <c r="K309" i="13" a="1"/>
  <c r="K309" i="13" s="1"/>
  <c r="K310" i="13" a="1"/>
  <c r="K310" i="13" s="1"/>
  <c r="K311" i="13" a="1"/>
  <c r="K311" i="13" s="1"/>
  <c r="K312" i="13" a="1"/>
  <c r="K312" i="13" s="1"/>
  <c r="K313" i="13" a="1"/>
  <c r="K313" i="13" s="1"/>
  <c r="K314" i="13" a="1"/>
  <c r="K314" i="13" s="1"/>
  <c r="K315" i="13" a="1"/>
  <c r="K315" i="13" s="1"/>
  <c r="K316" i="13" a="1"/>
  <c r="K316" i="13" s="1"/>
  <c r="K317" i="13" a="1"/>
  <c r="K317" i="13" s="1"/>
  <c r="K318" i="13" a="1"/>
  <c r="K318" i="13" s="1"/>
  <c r="K319" i="13" a="1"/>
  <c r="K319" i="13" s="1"/>
  <c r="K320" i="13" a="1"/>
  <c r="K320" i="13" s="1"/>
  <c r="K321" i="13" a="1"/>
  <c r="K321" i="13" s="1"/>
  <c r="K322" i="13" a="1"/>
  <c r="K322" i="13" s="1"/>
  <c r="K323" i="13" a="1"/>
  <c r="K323" i="13" s="1"/>
  <c r="K324" i="13" a="1"/>
  <c r="K324" i="13" s="1"/>
  <c r="K325" i="13" a="1"/>
  <c r="K325" i="13" s="1"/>
  <c r="K326" i="13" a="1"/>
  <c r="K326" i="13" s="1"/>
  <c r="K327" i="13" a="1"/>
  <c r="K327" i="13" s="1"/>
  <c r="K328" i="13" a="1"/>
  <c r="K328" i="13" s="1"/>
  <c r="K329" i="13" a="1"/>
  <c r="K329" i="13" s="1"/>
  <c r="K330" i="13" a="1"/>
  <c r="K330" i="13" s="1"/>
  <c r="K331" i="13" a="1"/>
  <c r="K331" i="13" s="1"/>
  <c r="K332" i="13" a="1"/>
  <c r="K332" i="13" s="1"/>
  <c r="K333" i="13" a="1"/>
  <c r="K333" i="13" s="1"/>
  <c r="K334" i="13" a="1"/>
  <c r="K334" i="13" s="1"/>
  <c r="K335" i="13" a="1"/>
  <c r="K335" i="13" s="1"/>
  <c r="K336" i="13" a="1"/>
  <c r="K336" i="13" s="1"/>
  <c r="K337" i="13" a="1"/>
  <c r="K337" i="13" s="1"/>
  <c r="K338" i="13" a="1"/>
  <c r="K338" i="13" s="1"/>
  <c r="K339" i="13" a="1"/>
  <c r="K339" i="13" s="1"/>
  <c r="K340" i="13" a="1"/>
  <c r="K340" i="13" s="1"/>
  <c r="K341" i="13" a="1"/>
  <c r="K341" i="13" s="1"/>
  <c r="K342" i="13" a="1"/>
  <c r="K342" i="13" s="1"/>
  <c r="K343" i="13" a="1"/>
  <c r="K343" i="13" s="1"/>
  <c r="K344" i="13" a="1"/>
  <c r="K344" i="13" s="1"/>
  <c r="K345" i="13" a="1"/>
  <c r="K345" i="13" s="1"/>
  <c r="K346" i="13" a="1"/>
  <c r="K346" i="13" s="1"/>
  <c r="K347" i="13" a="1"/>
  <c r="K347" i="13" s="1"/>
  <c r="K348" i="13" a="1"/>
  <c r="K348" i="13" s="1"/>
  <c r="K349" i="13" a="1"/>
  <c r="K349" i="13" s="1"/>
  <c r="K350" i="13" a="1"/>
  <c r="K350" i="13" s="1"/>
  <c r="K351" i="13" a="1"/>
  <c r="K351" i="13" s="1"/>
  <c r="K352" i="13" a="1"/>
  <c r="K352" i="13" s="1"/>
  <c r="K353" i="13" a="1"/>
  <c r="K353" i="13" s="1"/>
  <c r="K354" i="13" a="1"/>
  <c r="K354" i="13" s="1"/>
  <c r="K355" i="13" a="1"/>
  <c r="K355" i="13" s="1"/>
  <c r="K356" i="13" a="1"/>
  <c r="K356" i="13" s="1"/>
  <c r="K357" i="13" a="1"/>
  <c r="K357" i="13" s="1"/>
  <c r="K358" i="13" a="1"/>
  <c r="K358" i="13" s="1"/>
  <c r="K359" i="13" a="1"/>
  <c r="K359" i="13" s="1"/>
  <c r="K360" i="13" a="1"/>
  <c r="K360" i="13" s="1"/>
  <c r="K361" i="13" a="1"/>
  <c r="K361" i="13" s="1"/>
  <c r="K362" i="13" a="1"/>
  <c r="K362" i="13" s="1"/>
  <c r="K363" i="13" a="1"/>
  <c r="K363" i="13" s="1"/>
  <c r="K364" i="13" a="1"/>
  <c r="K364" i="13" s="1"/>
  <c r="K365" i="13" a="1"/>
  <c r="K365" i="13" s="1"/>
  <c r="K366" i="13" a="1"/>
  <c r="K366" i="13" s="1"/>
  <c r="K367" i="13" a="1"/>
  <c r="K367" i="13" s="1"/>
  <c r="K368" i="13" a="1"/>
  <c r="K368" i="13" s="1"/>
  <c r="K369" i="13" a="1"/>
  <c r="K369" i="13" s="1"/>
  <c r="K370" i="13" a="1"/>
  <c r="K370" i="13" s="1"/>
  <c r="K371" i="13" a="1"/>
  <c r="K371" i="13" s="1"/>
  <c r="K372" i="13" a="1"/>
  <c r="K372" i="13" s="1"/>
  <c r="K373" i="13" a="1"/>
  <c r="K373" i="13" s="1"/>
  <c r="K374" i="13" a="1"/>
  <c r="K374" i="13" s="1"/>
  <c r="K375" i="13" a="1"/>
  <c r="K375" i="13" s="1"/>
  <c r="K376" i="13" a="1"/>
  <c r="K376" i="13" s="1"/>
  <c r="K377" i="13" a="1"/>
  <c r="K377" i="13" s="1"/>
  <c r="K378" i="13" a="1"/>
  <c r="K378" i="13" s="1"/>
  <c r="K379" i="13" a="1"/>
  <c r="K379" i="13" s="1"/>
  <c r="K380" i="13" a="1"/>
  <c r="K380" i="13" s="1"/>
  <c r="K381" i="13" a="1"/>
  <c r="K381" i="13" s="1"/>
  <c r="K382" i="13" a="1"/>
  <c r="K382" i="13" s="1"/>
  <c r="K383" i="13" a="1"/>
  <c r="K383" i="13" s="1"/>
  <c r="K384" i="13" a="1"/>
  <c r="K384" i="13" s="1"/>
  <c r="K385" i="13" a="1"/>
  <c r="K385" i="13" s="1"/>
  <c r="K386" i="13" a="1"/>
  <c r="K386" i="13" s="1"/>
  <c r="K387" i="13" a="1"/>
  <c r="K387" i="13" s="1"/>
  <c r="K388" i="13" a="1"/>
  <c r="K388" i="13" s="1"/>
  <c r="K389" i="13" a="1"/>
  <c r="K389" i="13" s="1"/>
  <c r="K390" i="13" a="1"/>
  <c r="K390" i="13" s="1"/>
  <c r="K391" i="13" a="1"/>
  <c r="K391" i="13" s="1"/>
  <c r="K392" i="13" a="1"/>
  <c r="K392" i="13" s="1"/>
  <c r="K393" i="13" a="1"/>
  <c r="K393" i="13" s="1"/>
  <c r="K394" i="13" a="1"/>
  <c r="K394" i="13" s="1"/>
  <c r="K395" i="13" a="1"/>
  <c r="K395" i="13" s="1"/>
  <c r="K396" i="13" a="1"/>
  <c r="K396" i="13" s="1"/>
  <c r="K397" i="13" a="1"/>
  <c r="K397" i="13" s="1"/>
  <c r="K398" i="13" a="1"/>
  <c r="K398" i="13" s="1"/>
  <c r="K399" i="13" a="1"/>
  <c r="K399" i="13" s="1"/>
  <c r="K400" i="13" a="1"/>
  <c r="K400" i="13" s="1"/>
  <c r="K401" i="13" a="1"/>
  <c r="K401" i="13" s="1"/>
  <c r="K402" i="13" a="1"/>
  <c r="K402" i="13" s="1"/>
  <c r="K403" i="13" a="1"/>
  <c r="K403" i="13" s="1"/>
  <c r="K404" i="13" a="1"/>
  <c r="K404" i="13" s="1"/>
  <c r="K405" i="13" a="1"/>
  <c r="K405" i="13" s="1"/>
  <c r="K406" i="13" a="1"/>
  <c r="K406" i="13" s="1"/>
  <c r="K407" i="13" a="1"/>
  <c r="K407" i="13" s="1"/>
  <c r="K408" i="13" a="1"/>
  <c r="K408" i="13" s="1"/>
  <c r="K409" i="13" a="1"/>
  <c r="K409" i="13" s="1"/>
  <c r="K410" i="13" a="1"/>
  <c r="K410" i="13" s="1"/>
  <c r="K411" i="13" a="1"/>
  <c r="K411" i="13" s="1"/>
  <c r="K412" i="13" a="1"/>
  <c r="K412" i="13" s="1"/>
  <c r="K413" i="13" a="1"/>
  <c r="K413" i="13" s="1"/>
  <c r="K414" i="13" a="1"/>
  <c r="K414" i="13" s="1"/>
  <c r="K415" i="13" a="1"/>
  <c r="K415" i="13" s="1"/>
  <c r="K416" i="13" a="1"/>
  <c r="K416" i="13" s="1"/>
  <c r="K417" i="13" a="1"/>
  <c r="K417" i="13" s="1"/>
  <c r="K418" i="13" a="1"/>
  <c r="K418" i="13" s="1"/>
  <c r="K419" i="13" a="1"/>
  <c r="K419" i="13" s="1"/>
  <c r="K420" i="13" a="1"/>
  <c r="K420" i="13" s="1"/>
  <c r="K421" i="13" a="1"/>
  <c r="K421" i="13" s="1"/>
  <c r="K422" i="13" a="1"/>
  <c r="K422" i="13" s="1"/>
  <c r="K423" i="13" a="1"/>
  <c r="K423" i="13" s="1"/>
  <c r="K424" i="13" a="1"/>
  <c r="K424" i="13" s="1"/>
  <c r="K425" i="13" a="1"/>
  <c r="K425" i="13" s="1"/>
  <c r="K426" i="13" a="1"/>
  <c r="K426" i="13" s="1"/>
  <c r="K427" i="13" a="1"/>
  <c r="K427" i="13" s="1"/>
  <c r="K428" i="13" a="1"/>
  <c r="K428" i="13" s="1"/>
  <c r="K429" i="13" a="1"/>
  <c r="K429" i="13" s="1"/>
  <c r="K430" i="13" a="1"/>
  <c r="K430" i="13" s="1"/>
  <c r="K431" i="13" a="1"/>
  <c r="K431" i="13" s="1"/>
  <c r="K432" i="13" a="1"/>
  <c r="K432" i="13" s="1"/>
  <c r="K433" i="13" a="1"/>
  <c r="K433" i="13" s="1"/>
  <c r="K434" i="13" a="1"/>
  <c r="K434" i="13" s="1"/>
  <c r="K435" i="13" a="1"/>
  <c r="K435" i="13" s="1"/>
  <c r="K436" i="13" a="1"/>
  <c r="K436" i="13" s="1"/>
  <c r="K437" i="13" a="1"/>
  <c r="K437" i="13" s="1"/>
  <c r="K438" i="13" a="1"/>
  <c r="K438" i="13" s="1"/>
  <c r="K439" i="13" a="1"/>
  <c r="K439" i="13" s="1"/>
  <c r="K440" i="13" a="1"/>
  <c r="K440" i="13" s="1"/>
  <c r="K441" i="13" a="1"/>
  <c r="K441" i="13" s="1"/>
  <c r="K442" i="13" a="1"/>
  <c r="K442" i="13" s="1"/>
  <c r="K443" i="13" a="1"/>
  <c r="K443" i="13" s="1"/>
  <c r="K444" i="13" a="1"/>
  <c r="K444" i="13" s="1"/>
  <c r="K445" i="13" a="1"/>
  <c r="K445" i="13" s="1"/>
  <c r="K446" i="13" a="1"/>
  <c r="K446" i="13" s="1"/>
  <c r="K447" i="13" a="1"/>
  <c r="K447" i="13" s="1"/>
  <c r="K448" i="13" a="1"/>
  <c r="K448" i="13" s="1"/>
  <c r="K449" i="13" a="1"/>
  <c r="K449" i="13" s="1"/>
  <c r="K450" i="13" a="1"/>
  <c r="K450" i="13" s="1"/>
  <c r="K451" i="13" a="1"/>
  <c r="K451" i="13" s="1"/>
  <c r="K452" i="13" a="1"/>
  <c r="K452" i="13" s="1"/>
  <c r="K453" i="13" a="1"/>
  <c r="K453" i="13" s="1"/>
  <c r="K454" i="13" a="1"/>
  <c r="K454" i="13" s="1"/>
  <c r="K455" i="13" a="1"/>
  <c r="K455" i="13" s="1"/>
  <c r="K456" i="13" a="1"/>
  <c r="K456" i="13" s="1"/>
  <c r="K457" i="13" a="1"/>
  <c r="K457" i="13" s="1"/>
  <c r="K458" i="13" a="1"/>
  <c r="K458" i="13" s="1"/>
  <c r="K459" i="13" a="1"/>
  <c r="K459" i="13" s="1"/>
  <c r="K460" i="13" a="1"/>
  <c r="K460" i="13" s="1"/>
  <c r="K461" i="13" a="1"/>
  <c r="K461" i="13" s="1"/>
  <c r="K462" i="13" a="1"/>
  <c r="K462" i="13" s="1"/>
  <c r="K463" i="13" a="1"/>
  <c r="K463" i="13" s="1"/>
  <c r="K464" i="13" a="1"/>
  <c r="K464" i="13" s="1"/>
  <c r="K465" i="13" a="1"/>
  <c r="K465" i="13" s="1"/>
  <c r="K466" i="13" a="1"/>
  <c r="K466" i="13" s="1"/>
  <c r="K467" i="13" a="1"/>
  <c r="K467" i="13" s="1"/>
  <c r="K468" i="13" a="1"/>
  <c r="K468" i="13" s="1"/>
  <c r="K469" i="13" a="1"/>
  <c r="K469" i="13" s="1"/>
  <c r="K470" i="13" a="1"/>
  <c r="K470" i="13" s="1"/>
  <c r="K471" i="13" a="1"/>
  <c r="K471" i="13" s="1"/>
  <c r="K472" i="13" a="1"/>
  <c r="K472" i="13" s="1"/>
  <c r="K473" i="13" a="1"/>
  <c r="K473" i="13" s="1"/>
  <c r="K474" i="13" a="1"/>
  <c r="K474" i="13" s="1"/>
  <c r="K475" i="13" a="1"/>
  <c r="K475" i="13" s="1"/>
  <c r="K476" i="13" a="1"/>
  <c r="K476" i="13" s="1"/>
  <c r="K477" i="13" a="1"/>
  <c r="K477" i="13" s="1"/>
  <c r="K478" i="13" a="1"/>
  <c r="K478" i="13" s="1"/>
  <c r="K479" i="13" a="1"/>
  <c r="K479" i="13" s="1"/>
  <c r="K480" i="13" a="1"/>
  <c r="K480" i="13" s="1"/>
  <c r="K481" i="13" a="1"/>
  <c r="K481" i="13" s="1"/>
  <c r="K482" i="13" a="1"/>
  <c r="K482" i="13" s="1"/>
  <c r="K483" i="13" a="1"/>
  <c r="K483" i="13" s="1"/>
  <c r="K484" i="13" a="1"/>
  <c r="K484" i="13" s="1"/>
  <c r="K485" i="13" a="1"/>
  <c r="K485" i="13" s="1"/>
  <c r="K486" i="13" a="1"/>
  <c r="K486" i="13" s="1"/>
  <c r="K487" i="13" a="1"/>
  <c r="K487" i="13" s="1"/>
  <c r="K488" i="13" a="1"/>
  <c r="K488" i="13" s="1"/>
  <c r="K489" i="13" a="1"/>
  <c r="K489" i="13" s="1"/>
  <c r="K490" i="13" a="1"/>
  <c r="K490" i="13" s="1"/>
  <c r="K491" i="13" a="1"/>
  <c r="K491" i="13" s="1"/>
  <c r="K492" i="13" a="1"/>
  <c r="K492" i="13" s="1"/>
  <c r="K493" i="13" a="1"/>
  <c r="K493" i="13" s="1"/>
  <c r="K494" i="13" a="1"/>
  <c r="K494" i="13" s="1"/>
  <c r="K495" i="13" a="1"/>
  <c r="K495" i="13" s="1"/>
  <c r="K496" i="13" a="1"/>
  <c r="K496" i="13" s="1"/>
  <c r="K497" i="13" a="1"/>
  <c r="K497" i="13" s="1"/>
  <c r="K498" i="13" a="1"/>
  <c r="K498" i="13" s="1"/>
  <c r="K499" i="13" a="1"/>
  <c r="K499" i="13" s="1"/>
  <c r="K500" i="13" a="1"/>
  <c r="K500" i="13" s="1"/>
  <c r="K501" i="13" a="1"/>
  <c r="K501" i="13" s="1"/>
  <c r="K502" i="13" a="1"/>
  <c r="K502" i="13" s="1"/>
  <c r="K503" i="13" a="1"/>
  <c r="K503" i="13" s="1"/>
  <c r="K504" i="13" a="1"/>
  <c r="K504" i="13" s="1"/>
  <c r="K505" i="13" a="1"/>
  <c r="K505" i="13" s="1"/>
  <c r="K506" i="13" a="1"/>
  <c r="K506" i="13" s="1"/>
  <c r="K507" i="13" a="1"/>
  <c r="K507" i="13" s="1"/>
  <c r="K508" i="13" a="1"/>
  <c r="K508" i="13" s="1"/>
  <c r="K509" i="13" a="1"/>
  <c r="K509" i="13" s="1"/>
  <c r="K510" i="13" a="1"/>
  <c r="K510" i="13" s="1"/>
  <c r="K511" i="13" a="1"/>
  <c r="K511" i="13" s="1"/>
  <c r="K512" i="13" a="1"/>
  <c r="K512" i="13" s="1"/>
  <c r="K513" i="13" a="1"/>
  <c r="K513" i="13" s="1"/>
  <c r="K514" i="13" a="1"/>
  <c r="K514" i="13" s="1"/>
  <c r="K515" i="13" a="1"/>
  <c r="K515" i="13" s="1"/>
  <c r="K516" i="13" a="1"/>
  <c r="K516" i="13" s="1"/>
  <c r="K517" i="13" a="1"/>
  <c r="K517" i="13" s="1"/>
  <c r="K518" i="13" a="1"/>
  <c r="K518" i="13" s="1"/>
  <c r="K519" i="13" a="1"/>
  <c r="K519" i="13" s="1"/>
  <c r="K520" i="13" a="1"/>
  <c r="K520" i="13" s="1"/>
  <c r="K521" i="13" a="1"/>
  <c r="K521" i="13" s="1"/>
  <c r="K522" i="13" a="1"/>
  <c r="K522" i="13" s="1"/>
  <c r="K523" i="13" a="1"/>
  <c r="K523" i="13" s="1"/>
  <c r="K524" i="13" a="1"/>
  <c r="K524" i="13" s="1"/>
  <c r="K525" i="13" a="1"/>
  <c r="K525" i="13" s="1"/>
  <c r="K526" i="13" a="1"/>
  <c r="K526" i="13" s="1"/>
  <c r="K527" i="13" a="1"/>
  <c r="K527" i="13" s="1"/>
  <c r="K528" i="13" a="1"/>
  <c r="K528" i="13" s="1"/>
  <c r="K529" i="13" a="1"/>
  <c r="K529" i="13" s="1"/>
  <c r="K530" i="13" a="1"/>
  <c r="K530" i="13" s="1"/>
  <c r="K531" i="13" a="1"/>
  <c r="K531" i="13" s="1"/>
  <c r="K532" i="13" a="1"/>
  <c r="K532" i="13" s="1"/>
  <c r="K533" i="13" a="1"/>
  <c r="K533" i="13" s="1"/>
  <c r="K534" i="13" a="1"/>
  <c r="K534" i="13" s="1"/>
  <c r="K535" i="13" a="1"/>
  <c r="K535" i="13" s="1"/>
  <c r="K536" i="13" a="1"/>
  <c r="K536" i="13" s="1"/>
  <c r="K537" i="13" a="1"/>
  <c r="K537" i="13" s="1"/>
  <c r="K538" i="13" a="1"/>
  <c r="K538" i="13" s="1"/>
  <c r="K539" i="13" a="1"/>
  <c r="K539" i="13" s="1"/>
  <c r="K540" i="13" a="1"/>
  <c r="K540" i="13" s="1"/>
  <c r="K541" i="13" a="1"/>
  <c r="K541" i="13" s="1"/>
  <c r="K542" i="13" a="1"/>
  <c r="K542" i="13" s="1"/>
  <c r="K543" i="13" a="1"/>
  <c r="K543" i="13" s="1"/>
  <c r="K544" i="13" a="1"/>
  <c r="K544" i="13" s="1"/>
  <c r="K545" i="13" a="1"/>
  <c r="K545" i="13" s="1"/>
  <c r="K546" i="13" a="1"/>
  <c r="K546" i="13" s="1"/>
  <c r="K547" i="13" a="1"/>
  <c r="K547" i="13" s="1"/>
  <c r="K548" i="13" a="1"/>
  <c r="K548" i="13" s="1"/>
  <c r="K549" i="13" a="1"/>
  <c r="K549" i="13" s="1"/>
  <c r="K550" i="13" a="1"/>
  <c r="K550" i="13" s="1"/>
  <c r="K551" i="13" a="1"/>
  <c r="K551" i="13" s="1"/>
  <c r="K552" i="13" a="1"/>
  <c r="K552" i="13" s="1"/>
  <c r="K553" i="13" a="1"/>
  <c r="K553" i="13" s="1"/>
  <c r="K554" i="13" a="1"/>
  <c r="K554" i="13" s="1"/>
  <c r="K555" i="13" a="1"/>
  <c r="K555" i="13" s="1"/>
  <c r="K556" i="13" a="1"/>
  <c r="K556" i="13" s="1"/>
  <c r="K557" i="13" a="1"/>
  <c r="K557" i="13" s="1"/>
  <c r="K558" i="13" a="1"/>
  <c r="K558" i="13" s="1"/>
  <c r="K559" i="13" a="1"/>
  <c r="K559" i="13" s="1"/>
  <c r="K560" i="13" a="1"/>
  <c r="K560" i="13" s="1"/>
  <c r="K561" i="13" a="1"/>
  <c r="K561" i="13" s="1"/>
  <c r="K562" i="13" a="1"/>
  <c r="K562" i="13" s="1"/>
  <c r="K563" i="13" a="1"/>
  <c r="K563" i="13" s="1"/>
  <c r="K564" i="13" a="1"/>
  <c r="K564" i="13" s="1"/>
  <c r="K565" i="13" a="1"/>
  <c r="K565" i="13" s="1"/>
  <c r="K566" i="13" a="1"/>
  <c r="K566" i="13" s="1"/>
  <c r="K567" i="13" a="1"/>
  <c r="K567" i="13" s="1"/>
  <c r="K568" i="13" a="1"/>
  <c r="K568" i="13" s="1"/>
  <c r="K569" i="13" a="1"/>
  <c r="K569" i="13" s="1"/>
  <c r="K570" i="13" a="1"/>
  <c r="K570" i="13" s="1"/>
  <c r="K571" i="13" a="1"/>
  <c r="K571" i="13" s="1"/>
  <c r="K572" i="13" a="1"/>
  <c r="K572" i="13" s="1"/>
  <c r="K573" i="13" a="1"/>
  <c r="K573" i="13" s="1"/>
  <c r="K574" i="13" a="1"/>
  <c r="K574" i="13" s="1"/>
  <c r="K575" i="13" a="1"/>
  <c r="K575" i="13" s="1"/>
  <c r="K576" i="13" a="1"/>
  <c r="K576" i="13" s="1"/>
  <c r="K577" i="13" a="1"/>
  <c r="K577" i="13" s="1"/>
  <c r="K578" i="13" a="1"/>
  <c r="K578" i="13" s="1"/>
  <c r="K579" i="13" a="1"/>
  <c r="K579" i="13" s="1"/>
  <c r="K580" i="13" a="1"/>
  <c r="K580" i="13" s="1"/>
  <c r="K581" i="13" a="1"/>
  <c r="K581" i="13" s="1"/>
  <c r="K582" i="13" a="1"/>
  <c r="K582" i="13" s="1"/>
  <c r="K583" i="13" a="1"/>
  <c r="K583" i="13" s="1"/>
  <c r="K584" i="13" a="1"/>
  <c r="K584" i="13" s="1"/>
  <c r="K585" i="13" a="1"/>
  <c r="K585" i="13" s="1"/>
  <c r="K586" i="13" a="1"/>
  <c r="K586" i="13" s="1"/>
  <c r="K587" i="13" a="1"/>
  <c r="K587" i="13" s="1"/>
  <c r="K588" i="13" a="1"/>
  <c r="K588" i="13" s="1"/>
  <c r="K589" i="13" a="1"/>
  <c r="K589" i="13" s="1"/>
  <c r="K590" i="13" a="1"/>
  <c r="K590" i="13" s="1"/>
  <c r="K591" i="13" a="1"/>
  <c r="K591" i="13" s="1"/>
  <c r="K592" i="13" a="1"/>
  <c r="K592" i="13" s="1"/>
  <c r="K593" i="13" a="1"/>
  <c r="K593" i="13" s="1"/>
  <c r="K594" i="13" a="1"/>
  <c r="K594" i="13" s="1"/>
  <c r="K595" i="13" a="1"/>
  <c r="K595" i="13" s="1"/>
  <c r="K596" i="13" a="1"/>
  <c r="K596" i="13" s="1"/>
  <c r="K597" i="13" a="1"/>
  <c r="K597" i="13" s="1"/>
  <c r="K598" i="13" a="1"/>
  <c r="K598" i="13" s="1"/>
  <c r="K599" i="13" a="1"/>
  <c r="K599" i="13" s="1"/>
  <c r="K600" i="13" a="1"/>
  <c r="K600" i="13" s="1"/>
  <c r="K601" i="13" a="1"/>
  <c r="K601" i="13" s="1"/>
  <c r="K602" i="13" a="1"/>
  <c r="K602" i="13" s="1"/>
  <c r="K603" i="13" a="1"/>
  <c r="K603" i="13" s="1"/>
  <c r="K604" i="13" a="1"/>
  <c r="K604" i="13" s="1"/>
  <c r="K605" i="13" a="1"/>
  <c r="K605" i="13" s="1"/>
  <c r="K606" i="13" a="1"/>
  <c r="K606" i="13" s="1"/>
  <c r="K607" i="13" a="1"/>
  <c r="K607" i="13" s="1"/>
  <c r="K608" i="13" a="1"/>
  <c r="K608" i="13" s="1"/>
  <c r="K609" i="13" a="1"/>
  <c r="K609" i="13" s="1"/>
  <c r="K610" i="13" a="1"/>
  <c r="K610" i="13" s="1"/>
  <c r="K611" i="13" a="1"/>
  <c r="K611" i="13" s="1"/>
  <c r="K612" i="13" a="1"/>
  <c r="K612" i="13" s="1"/>
  <c r="K613" i="13" a="1"/>
  <c r="K613" i="13" s="1"/>
  <c r="K614" i="13" a="1"/>
  <c r="K614" i="13" s="1"/>
  <c r="K615" i="13" a="1"/>
  <c r="K615" i="13" s="1"/>
  <c r="K616" i="13" a="1"/>
  <c r="K616" i="13" s="1"/>
  <c r="K617" i="13" a="1"/>
  <c r="K617" i="13" s="1"/>
  <c r="K618" i="13" a="1"/>
  <c r="K618" i="13" s="1"/>
  <c r="K619" i="13" a="1"/>
  <c r="K619" i="13" s="1"/>
  <c r="K620" i="13" a="1"/>
  <c r="K620" i="13" s="1"/>
  <c r="K621" i="13" a="1"/>
  <c r="K621" i="13" s="1"/>
  <c r="K622" i="13" a="1"/>
  <c r="K622" i="13" s="1"/>
  <c r="K623" i="13" a="1"/>
  <c r="K623" i="13" s="1"/>
  <c r="K624" i="13" a="1"/>
  <c r="K624" i="13" s="1"/>
  <c r="K625" i="13" a="1"/>
  <c r="K625" i="13" s="1"/>
  <c r="K626" i="13" a="1"/>
  <c r="K626" i="13" s="1"/>
  <c r="K627" i="13" a="1"/>
  <c r="K627" i="13" s="1"/>
  <c r="K628" i="13" a="1"/>
  <c r="K628" i="13" s="1"/>
  <c r="K629" i="13" a="1"/>
  <c r="K629" i="13" s="1"/>
  <c r="K630" i="13" a="1"/>
  <c r="K630" i="13" s="1"/>
  <c r="K631" i="13" a="1"/>
  <c r="K631" i="13" s="1"/>
  <c r="K632" i="13" a="1"/>
  <c r="K632" i="13" s="1"/>
  <c r="K633" i="13" a="1"/>
  <c r="K633" i="13" s="1"/>
  <c r="K634" i="13" a="1"/>
  <c r="K634" i="13" s="1"/>
  <c r="K635" i="13" a="1"/>
  <c r="K635" i="13" s="1"/>
  <c r="K636" i="13" a="1"/>
  <c r="K636" i="13" s="1"/>
  <c r="K637" i="13" a="1"/>
  <c r="K637" i="13" s="1"/>
  <c r="K638" i="13" a="1"/>
  <c r="K638" i="13" s="1"/>
  <c r="K639" i="13" a="1"/>
  <c r="K639" i="13" s="1"/>
  <c r="K640" i="13" a="1"/>
  <c r="K640" i="13" s="1"/>
  <c r="K641" i="13" a="1"/>
  <c r="K641" i="13" s="1"/>
  <c r="K642" i="13" a="1"/>
  <c r="K642" i="13" s="1"/>
  <c r="K643" i="13" a="1"/>
  <c r="K643" i="13" s="1"/>
  <c r="K644" i="13" a="1"/>
  <c r="K644" i="13" s="1"/>
  <c r="K645" i="13" a="1"/>
  <c r="K645" i="13" s="1"/>
  <c r="K6" i="13" a="1"/>
  <c r="K6" i="13" s="1"/>
  <c r="L7" i="13" a="1"/>
  <c r="L7" i="13" s="1"/>
  <c r="L8" i="13" a="1"/>
  <c r="L8" i="13" s="1"/>
  <c r="L9" i="13" a="1"/>
  <c r="L9" i="13" s="1"/>
  <c r="L10" i="13" a="1"/>
  <c r="L10" i="13" s="1"/>
  <c r="L11" i="13" a="1"/>
  <c r="L11" i="13" s="1"/>
  <c r="L12" i="13" a="1"/>
  <c r="L12" i="13" s="1"/>
  <c r="L13" i="13" a="1"/>
  <c r="L13" i="13" s="1"/>
  <c r="L14" i="13" a="1"/>
  <c r="L14" i="13" s="1"/>
  <c r="L15" i="13" a="1"/>
  <c r="L15" i="13" s="1"/>
  <c r="L16" i="13" a="1"/>
  <c r="L16" i="13" s="1"/>
  <c r="L17" i="13" a="1"/>
  <c r="L17" i="13" s="1"/>
  <c r="L18" i="13" a="1"/>
  <c r="L18" i="13" s="1"/>
  <c r="L19" i="13" a="1"/>
  <c r="L19" i="13" s="1"/>
  <c r="L20" i="13" a="1"/>
  <c r="L20" i="13" s="1"/>
  <c r="L21" i="13" a="1"/>
  <c r="L21" i="13" s="1"/>
  <c r="L22" i="13" a="1"/>
  <c r="L22" i="13" s="1"/>
  <c r="L23" i="13" a="1"/>
  <c r="L23" i="13" s="1"/>
  <c r="L24" i="13" a="1"/>
  <c r="L24" i="13" s="1"/>
  <c r="L25" i="13" a="1"/>
  <c r="L25" i="13" s="1"/>
  <c r="L26" i="13" a="1"/>
  <c r="L26" i="13" s="1"/>
  <c r="L27" i="13" a="1"/>
  <c r="L27" i="13" s="1"/>
  <c r="L28" i="13" a="1"/>
  <c r="L28" i="13" s="1"/>
  <c r="L29" i="13" a="1"/>
  <c r="L29" i="13" s="1"/>
  <c r="L30" i="13" a="1"/>
  <c r="L30" i="13" s="1"/>
  <c r="L31" i="13" a="1"/>
  <c r="L31" i="13" s="1"/>
  <c r="L32" i="13" a="1"/>
  <c r="L32" i="13" s="1"/>
  <c r="L33" i="13" a="1"/>
  <c r="L33" i="13" s="1"/>
  <c r="L34" i="13" a="1"/>
  <c r="L34" i="13" s="1"/>
  <c r="L35" i="13" a="1"/>
  <c r="L35" i="13" s="1"/>
  <c r="L36" i="13" a="1"/>
  <c r="L36" i="13" s="1"/>
  <c r="L37" i="13" a="1"/>
  <c r="L37" i="13" s="1"/>
  <c r="L38" i="13" a="1"/>
  <c r="L38" i="13" s="1"/>
  <c r="L39" i="13" a="1"/>
  <c r="L39" i="13" s="1"/>
  <c r="L40" i="13" a="1"/>
  <c r="L40" i="13" s="1"/>
  <c r="L41" i="13" a="1"/>
  <c r="L41" i="13" s="1"/>
  <c r="L42" i="13" a="1"/>
  <c r="L42" i="13" s="1"/>
  <c r="L43" i="13" a="1"/>
  <c r="L43" i="13" s="1"/>
  <c r="L44" i="13" a="1"/>
  <c r="L44" i="13" s="1"/>
  <c r="L45" i="13" a="1"/>
  <c r="L45" i="13" s="1"/>
  <c r="L46" i="13" a="1"/>
  <c r="L46" i="13" s="1"/>
  <c r="L47" i="13" a="1"/>
  <c r="L47" i="13" s="1"/>
  <c r="L48" i="13" a="1"/>
  <c r="L48" i="13" s="1"/>
  <c r="L49" i="13" a="1"/>
  <c r="L49" i="13" s="1"/>
  <c r="L50" i="13" a="1"/>
  <c r="L50" i="13" s="1"/>
  <c r="L51" i="13" a="1"/>
  <c r="L51" i="13" s="1"/>
  <c r="L52" i="13" a="1"/>
  <c r="L52" i="13" s="1"/>
  <c r="L53" i="13" a="1"/>
  <c r="L53" i="13" s="1"/>
  <c r="L54" i="13" a="1"/>
  <c r="L54" i="13" s="1"/>
  <c r="L55" i="13" a="1"/>
  <c r="L55" i="13" s="1"/>
  <c r="L56" i="13" a="1"/>
  <c r="L56" i="13" s="1"/>
  <c r="L57" i="13" a="1"/>
  <c r="L57" i="13" s="1"/>
  <c r="L58" i="13" a="1"/>
  <c r="L58" i="13" s="1"/>
  <c r="L59" i="13" a="1"/>
  <c r="L59" i="13" s="1"/>
  <c r="L60" i="13" a="1"/>
  <c r="L60" i="13" s="1"/>
  <c r="L61" i="13" a="1"/>
  <c r="L61" i="13" s="1"/>
  <c r="L62" i="13" a="1"/>
  <c r="L62" i="13" s="1"/>
  <c r="L63" i="13" a="1"/>
  <c r="L63" i="13" s="1"/>
  <c r="L64" i="13" a="1"/>
  <c r="L64" i="13" s="1"/>
  <c r="L65" i="13" a="1"/>
  <c r="L65" i="13" s="1"/>
  <c r="L66" i="13" a="1"/>
  <c r="L66" i="13" s="1"/>
  <c r="L67" i="13" a="1"/>
  <c r="L67" i="13" s="1"/>
  <c r="L68" i="13" a="1"/>
  <c r="L68" i="13" s="1"/>
  <c r="L69" i="13" a="1"/>
  <c r="L69" i="13" s="1"/>
  <c r="L70" i="13" a="1"/>
  <c r="L70" i="13" s="1"/>
  <c r="L71" i="13" a="1"/>
  <c r="L71" i="13" s="1"/>
  <c r="L72" i="13" a="1"/>
  <c r="L72" i="13" s="1"/>
  <c r="L73" i="13" a="1"/>
  <c r="L73" i="13" s="1"/>
  <c r="L74" i="13" a="1"/>
  <c r="L74" i="13" s="1"/>
  <c r="L75" i="13" a="1"/>
  <c r="L75" i="13" s="1"/>
  <c r="L76" i="13" a="1"/>
  <c r="L76" i="13" s="1"/>
  <c r="L77" i="13" a="1"/>
  <c r="L77" i="13" s="1"/>
  <c r="L78" i="13" a="1"/>
  <c r="L78" i="13" s="1"/>
  <c r="L79" i="13" a="1"/>
  <c r="L79" i="13" s="1"/>
  <c r="L80" i="13" a="1"/>
  <c r="L80" i="13" s="1"/>
  <c r="L81" i="13" a="1"/>
  <c r="L81" i="13" s="1"/>
  <c r="L82" i="13" a="1"/>
  <c r="L82" i="13" s="1"/>
  <c r="L83" i="13" a="1"/>
  <c r="L83" i="13" s="1"/>
  <c r="L84" i="13" a="1"/>
  <c r="L84" i="13" s="1"/>
  <c r="L85" i="13" a="1"/>
  <c r="L85" i="13" s="1"/>
  <c r="L86" i="13" a="1"/>
  <c r="L86" i="13" s="1"/>
  <c r="L87" i="13" a="1"/>
  <c r="L87" i="13" s="1"/>
  <c r="L88" i="13" a="1"/>
  <c r="L88" i="13" s="1"/>
  <c r="L89" i="13" a="1"/>
  <c r="L89" i="13" s="1"/>
  <c r="L90" i="13" a="1"/>
  <c r="L90" i="13" s="1"/>
  <c r="L91" i="13" a="1"/>
  <c r="L91" i="13" s="1"/>
  <c r="L92" i="13" a="1"/>
  <c r="L92" i="13" s="1"/>
  <c r="L93" i="13" a="1"/>
  <c r="L93" i="13" s="1"/>
  <c r="L94" i="13" a="1"/>
  <c r="L94" i="13" s="1"/>
  <c r="L95" i="13" a="1"/>
  <c r="L95" i="13" s="1"/>
  <c r="L96" i="13" a="1"/>
  <c r="L96" i="13" s="1"/>
  <c r="L97" i="13" a="1"/>
  <c r="L97" i="13" s="1"/>
  <c r="L98" i="13" a="1"/>
  <c r="L98" i="13" s="1"/>
  <c r="L99" i="13" a="1"/>
  <c r="L99" i="13" s="1"/>
  <c r="L100" i="13" a="1"/>
  <c r="L100" i="13" s="1"/>
  <c r="L101" i="13" a="1"/>
  <c r="L101" i="13" s="1"/>
  <c r="L102" i="13" a="1"/>
  <c r="L102" i="13" s="1"/>
  <c r="L103" i="13" a="1"/>
  <c r="L103" i="13" s="1"/>
  <c r="L104" i="13" a="1"/>
  <c r="L104" i="13" s="1"/>
  <c r="L105" i="13" a="1"/>
  <c r="L105" i="13" s="1"/>
  <c r="L106" i="13" a="1"/>
  <c r="L106" i="13" s="1"/>
  <c r="L107" i="13" a="1"/>
  <c r="L107" i="13" s="1"/>
  <c r="L108" i="13" a="1"/>
  <c r="L108" i="13" s="1"/>
  <c r="L109" i="13" a="1"/>
  <c r="L109" i="13" s="1"/>
  <c r="L110" i="13" a="1"/>
  <c r="L110" i="13" s="1"/>
  <c r="L111" i="13" a="1"/>
  <c r="L111" i="13" s="1"/>
  <c r="L112" i="13" a="1"/>
  <c r="L112" i="13" s="1"/>
  <c r="L113" i="13" a="1"/>
  <c r="L113" i="13" s="1"/>
  <c r="L114" i="13" a="1"/>
  <c r="L114" i="13" s="1"/>
  <c r="L115" i="13" a="1"/>
  <c r="L115" i="13" s="1"/>
  <c r="L116" i="13" a="1"/>
  <c r="L116" i="13" s="1"/>
  <c r="L117" i="13" a="1"/>
  <c r="L117" i="13" s="1"/>
  <c r="L118" i="13" a="1"/>
  <c r="L118" i="13" s="1"/>
  <c r="L119" i="13" a="1"/>
  <c r="L119" i="13" s="1"/>
  <c r="L120" i="13" a="1"/>
  <c r="L120" i="13" s="1"/>
  <c r="L121" i="13" a="1"/>
  <c r="L121" i="13" s="1"/>
  <c r="L122" i="13" a="1"/>
  <c r="L122" i="13" s="1"/>
  <c r="L123" i="13" a="1"/>
  <c r="L123" i="13" s="1"/>
  <c r="L124" i="13" a="1"/>
  <c r="L124" i="13" s="1"/>
  <c r="L125" i="13" a="1"/>
  <c r="L125" i="13" s="1"/>
  <c r="L126" i="13" a="1"/>
  <c r="L126" i="13" s="1"/>
  <c r="L127" i="13" a="1"/>
  <c r="L127" i="13" s="1"/>
  <c r="L128" i="13" a="1"/>
  <c r="L128" i="13" s="1"/>
  <c r="L129" i="13" a="1"/>
  <c r="L129" i="13" s="1"/>
  <c r="L130" i="13" a="1"/>
  <c r="L130" i="13" s="1"/>
  <c r="L131" i="13" a="1"/>
  <c r="L131" i="13" s="1"/>
  <c r="L132" i="13" a="1"/>
  <c r="L132" i="13" s="1"/>
  <c r="L133" i="13" a="1"/>
  <c r="L133" i="13" s="1"/>
  <c r="L134" i="13" a="1"/>
  <c r="L134" i="13" s="1"/>
  <c r="L135" i="13" a="1"/>
  <c r="L135" i="13" s="1"/>
  <c r="L136" i="13" a="1"/>
  <c r="L136" i="13" s="1"/>
  <c r="L137" i="13" a="1"/>
  <c r="L137" i="13" s="1"/>
  <c r="L138" i="13" a="1"/>
  <c r="L138" i="13" s="1"/>
  <c r="L139" i="13" a="1"/>
  <c r="L139" i="13" s="1"/>
  <c r="L140" i="13" a="1"/>
  <c r="L140" i="13" s="1"/>
  <c r="L141" i="13" a="1"/>
  <c r="L141" i="13" s="1"/>
  <c r="L142" i="13" a="1"/>
  <c r="L142" i="13" s="1"/>
  <c r="L143" i="13" a="1"/>
  <c r="L143" i="13" s="1"/>
  <c r="L144" i="13" a="1"/>
  <c r="L144" i="13" s="1"/>
  <c r="L145" i="13" a="1"/>
  <c r="L145" i="13" s="1"/>
  <c r="L146" i="13" a="1"/>
  <c r="L146" i="13" s="1"/>
  <c r="L147" i="13" a="1"/>
  <c r="L147" i="13" s="1"/>
  <c r="L148" i="13" a="1"/>
  <c r="L148" i="13" s="1"/>
  <c r="L149" i="13" a="1"/>
  <c r="L149" i="13" s="1"/>
  <c r="L150" i="13" a="1"/>
  <c r="L150" i="13" s="1"/>
  <c r="L151" i="13" a="1"/>
  <c r="L151" i="13" s="1"/>
  <c r="L152" i="13" a="1"/>
  <c r="L152" i="13" s="1"/>
  <c r="L153" i="13" a="1"/>
  <c r="L153" i="13" s="1"/>
  <c r="L154" i="13" a="1"/>
  <c r="L154" i="13" s="1"/>
  <c r="L155" i="13" a="1"/>
  <c r="L155" i="13" s="1"/>
  <c r="L156" i="13" a="1"/>
  <c r="L156" i="13" s="1"/>
  <c r="L157" i="13" a="1"/>
  <c r="L157" i="13" s="1"/>
  <c r="L158" i="13" a="1"/>
  <c r="L158" i="13" s="1"/>
  <c r="L159" i="13" a="1"/>
  <c r="L159" i="13" s="1"/>
  <c r="L160" i="13" a="1"/>
  <c r="L160" i="13" s="1"/>
  <c r="L161" i="13" a="1"/>
  <c r="L161" i="13" s="1"/>
  <c r="L162" i="13" a="1"/>
  <c r="L162" i="13" s="1"/>
  <c r="L163" i="13" a="1"/>
  <c r="L163" i="13" s="1"/>
  <c r="L164" i="13" a="1"/>
  <c r="L164" i="13" s="1"/>
  <c r="L165" i="13" a="1"/>
  <c r="L165" i="13" s="1"/>
  <c r="L166" i="13" a="1"/>
  <c r="L166" i="13" s="1"/>
  <c r="L167" i="13" a="1"/>
  <c r="L167" i="13" s="1"/>
  <c r="L168" i="13" a="1"/>
  <c r="L168" i="13" s="1"/>
  <c r="L169" i="13" a="1"/>
  <c r="L169" i="13" s="1"/>
  <c r="L170" i="13" a="1"/>
  <c r="L170" i="13" s="1"/>
  <c r="L171" i="13" a="1"/>
  <c r="L171" i="13" s="1"/>
  <c r="L172" i="13" a="1"/>
  <c r="L172" i="13" s="1"/>
  <c r="L173" i="13" a="1"/>
  <c r="L173" i="13" s="1"/>
  <c r="L174" i="13" a="1"/>
  <c r="L174" i="13" s="1"/>
  <c r="L175" i="13" a="1"/>
  <c r="L175" i="13" s="1"/>
  <c r="L176" i="13" a="1"/>
  <c r="L176" i="13" s="1"/>
  <c r="L177" i="13" a="1"/>
  <c r="L177" i="13" s="1"/>
  <c r="L178" i="13" a="1"/>
  <c r="L178" i="13" s="1"/>
  <c r="L179" i="13" a="1"/>
  <c r="L179" i="13" s="1"/>
  <c r="L180" i="13" a="1"/>
  <c r="L180" i="13" s="1"/>
  <c r="L181" i="13" a="1"/>
  <c r="L181" i="13" s="1"/>
  <c r="L182" i="13" a="1"/>
  <c r="L182" i="13" s="1"/>
  <c r="L183" i="13" a="1"/>
  <c r="L183" i="13" s="1"/>
  <c r="L184" i="13" a="1"/>
  <c r="L184" i="13" s="1"/>
  <c r="L185" i="13" a="1"/>
  <c r="L185" i="13" s="1"/>
  <c r="L186" i="13" a="1"/>
  <c r="L186" i="13" s="1"/>
  <c r="L187" i="13" a="1"/>
  <c r="L187" i="13" s="1"/>
  <c r="L188" i="13" a="1"/>
  <c r="L188" i="13" s="1"/>
  <c r="L189" i="13" a="1"/>
  <c r="L189" i="13" s="1"/>
  <c r="L190" i="13" a="1"/>
  <c r="L190" i="13" s="1"/>
  <c r="L191" i="13" a="1"/>
  <c r="L191" i="13" s="1"/>
  <c r="L192" i="13" a="1"/>
  <c r="L192" i="13" s="1"/>
  <c r="L193" i="13" a="1"/>
  <c r="L193" i="13" s="1"/>
  <c r="L194" i="13" a="1"/>
  <c r="L194" i="13" s="1"/>
  <c r="L195" i="13" a="1"/>
  <c r="L195" i="13" s="1"/>
  <c r="L196" i="13" a="1"/>
  <c r="L196" i="13" s="1"/>
  <c r="L197" i="13" a="1"/>
  <c r="L197" i="13" s="1"/>
  <c r="L198" i="13" a="1"/>
  <c r="L198" i="13" s="1"/>
  <c r="L199" i="13" a="1"/>
  <c r="L199" i="13" s="1"/>
  <c r="L200" i="13" a="1"/>
  <c r="L200" i="13" s="1"/>
  <c r="L201" i="13" a="1"/>
  <c r="L201" i="13" s="1"/>
  <c r="L202" i="13" a="1"/>
  <c r="L202" i="13" s="1"/>
  <c r="L203" i="13" a="1"/>
  <c r="L203" i="13" s="1"/>
  <c r="L204" i="13" a="1"/>
  <c r="L204" i="13" s="1"/>
  <c r="L205" i="13" a="1"/>
  <c r="L205" i="13" s="1"/>
  <c r="L206" i="13" a="1"/>
  <c r="L206" i="13" s="1"/>
  <c r="L207" i="13" a="1"/>
  <c r="L207" i="13" s="1"/>
  <c r="L208" i="13" a="1"/>
  <c r="L208" i="13" s="1"/>
  <c r="L209" i="13" a="1"/>
  <c r="L209" i="13" s="1"/>
  <c r="L210" i="13" a="1"/>
  <c r="L210" i="13" s="1"/>
  <c r="L211" i="13" a="1"/>
  <c r="L211" i="13" s="1"/>
  <c r="L212" i="13" a="1"/>
  <c r="L212" i="13" s="1"/>
  <c r="L213" i="13" a="1"/>
  <c r="L213" i="13" s="1"/>
  <c r="L214" i="13" a="1"/>
  <c r="L214" i="13" s="1"/>
  <c r="L215" i="13" a="1"/>
  <c r="L215" i="13" s="1"/>
  <c r="L216" i="13" a="1"/>
  <c r="L216" i="13" s="1"/>
  <c r="L217" i="13" a="1"/>
  <c r="L217" i="13" s="1"/>
  <c r="L218" i="13" a="1"/>
  <c r="L218" i="13" s="1"/>
  <c r="L219" i="13" a="1"/>
  <c r="L219" i="13" s="1"/>
  <c r="L220" i="13" a="1"/>
  <c r="L220" i="13" s="1"/>
  <c r="L221" i="13" a="1"/>
  <c r="L221" i="13" s="1"/>
  <c r="L222" i="13" a="1"/>
  <c r="L222" i="13" s="1"/>
  <c r="L223" i="13" a="1"/>
  <c r="L223" i="13" s="1"/>
  <c r="L224" i="13" a="1"/>
  <c r="L224" i="13" s="1"/>
  <c r="L225" i="13" a="1"/>
  <c r="L225" i="13" s="1"/>
  <c r="L226" i="13" a="1"/>
  <c r="L226" i="13" s="1"/>
  <c r="L227" i="13" a="1"/>
  <c r="L227" i="13" s="1"/>
  <c r="L228" i="13" a="1"/>
  <c r="L228" i="13" s="1"/>
  <c r="L229" i="13" a="1"/>
  <c r="L229" i="13" s="1"/>
  <c r="L230" i="13" a="1"/>
  <c r="L230" i="13" s="1"/>
  <c r="L231" i="13" a="1"/>
  <c r="L231" i="13" s="1"/>
  <c r="L232" i="13" a="1"/>
  <c r="L232" i="13" s="1"/>
  <c r="L233" i="13" a="1"/>
  <c r="L233" i="13" s="1"/>
  <c r="L234" i="13" a="1"/>
  <c r="L234" i="13" s="1"/>
  <c r="L235" i="13" a="1"/>
  <c r="L235" i="13" s="1"/>
  <c r="L236" i="13" a="1"/>
  <c r="L236" i="13" s="1"/>
  <c r="L237" i="13" a="1"/>
  <c r="L237" i="13" s="1"/>
  <c r="L238" i="13" a="1"/>
  <c r="L238" i="13" s="1"/>
  <c r="L239" i="13" a="1"/>
  <c r="L239" i="13" s="1"/>
  <c r="L240" i="13" a="1"/>
  <c r="L240" i="13" s="1"/>
  <c r="L241" i="13" a="1"/>
  <c r="L241" i="13" s="1"/>
  <c r="L242" i="13" a="1"/>
  <c r="L242" i="13" s="1"/>
  <c r="L243" i="13" a="1"/>
  <c r="L243" i="13" s="1"/>
  <c r="L244" i="13" a="1"/>
  <c r="L244" i="13" s="1"/>
  <c r="L245" i="13" a="1"/>
  <c r="L245" i="13" s="1"/>
  <c r="L246" i="13" a="1"/>
  <c r="L246" i="13" s="1"/>
  <c r="L247" i="13" a="1"/>
  <c r="L247" i="13" s="1"/>
  <c r="L248" i="13" a="1"/>
  <c r="L248" i="13" s="1"/>
  <c r="L249" i="13" a="1"/>
  <c r="L249" i="13" s="1"/>
  <c r="L250" i="13" a="1"/>
  <c r="L250" i="13" s="1"/>
  <c r="L251" i="13" a="1"/>
  <c r="L251" i="13" s="1"/>
  <c r="L252" i="13" a="1"/>
  <c r="L252" i="13" s="1"/>
  <c r="L253" i="13" a="1"/>
  <c r="L253" i="13" s="1"/>
  <c r="L254" i="13" a="1"/>
  <c r="L254" i="13" s="1"/>
  <c r="L255" i="13" a="1"/>
  <c r="L255" i="13" s="1"/>
  <c r="L256" i="13" a="1"/>
  <c r="L256" i="13" s="1"/>
  <c r="L257" i="13" a="1"/>
  <c r="L257" i="13" s="1"/>
  <c r="L258" i="13" a="1"/>
  <c r="L258" i="13" s="1"/>
  <c r="L259" i="13" a="1"/>
  <c r="L259" i="13" s="1"/>
  <c r="L260" i="13" a="1"/>
  <c r="L260" i="13" s="1"/>
  <c r="L261" i="13" a="1"/>
  <c r="L261" i="13" s="1"/>
  <c r="L262" i="13" a="1"/>
  <c r="L262" i="13" s="1"/>
  <c r="L263" i="13" a="1"/>
  <c r="L263" i="13" s="1"/>
  <c r="L264" i="13" a="1"/>
  <c r="L264" i="13" s="1"/>
  <c r="L265" i="13" a="1"/>
  <c r="L265" i="13" s="1"/>
  <c r="L266" i="13" a="1"/>
  <c r="L266" i="13" s="1"/>
  <c r="L267" i="13" a="1"/>
  <c r="L267" i="13" s="1"/>
  <c r="L268" i="13" a="1"/>
  <c r="L268" i="13" s="1"/>
  <c r="L269" i="13" a="1"/>
  <c r="L269" i="13" s="1"/>
  <c r="L270" i="13" a="1"/>
  <c r="L270" i="13" s="1"/>
  <c r="L271" i="13" a="1"/>
  <c r="L271" i="13" s="1"/>
  <c r="L272" i="13" a="1"/>
  <c r="L272" i="13" s="1"/>
  <c r="L273" i="13" a="1"/>
  <c r="L273" i="13" s="1"/>
  <c r="L274" i="13" a="1"/>
  <c r="L274" i="13" s="1"/>
  <c r="L275" i="13" a="1"/>
  <c r="L275" i="13" s="1"/>
  <c r="L276" i="13" a="1"/>
  <c r="L276" i="13" s="1"/>
  <c r="L277" i="13" a="1"/>
  <c r="L277" i="13" s="1"/>
  <c r="L278" i="13" a="1"/>
  <c r="L278" i="13" s="1"/>
  <c r="L279" i="13" a="1"/>
  <c r="L279" i="13" s="1"/>
  <c r="L280" i="13" a="1"/>
  <c r="L280" i="13" s="1"/>
  <c r="L281" i="13" a="1"/>
  <c r="L281" i="13" s="1"/>
  <c r="L282" i="13" a="1"/>
  <c r="L282" i="13" s="1"/>
  <c r="L283" i="13" a="1"/>
  <c r="L283" i="13" s="1"/>
  <c r="L284" i="13" a="1"/>
  <c r="L284" i="13" s="1"/>
  <c r="L285" i="13" a="1"/>
  <c r="L285" i="13" s="1"/>
  <c r="L286" i="13" a="1"/>
  <c r="L286" i="13" s="1"/>
  <c r="L287" i="13" a="1"/>
  <c r="L287" i="13" s="1"/>
  <c r="L288" i="13" a="1"/>
  <c r="L288" i="13" s="1"/>
  <c r="L289" i="13" a="1"/>
  <c r="L289" i="13" s="1"/>
  <c r="L290" i="13" a="1"/>
  <c r="L290" i="13" s="1"/>
  <c r="L291" i="13" a="1"/>
  <c r="L291" i="13" s="1"/>
  <c r="L292" i="13" a="1"/>
  <c r="L292" i="13" s="1"/>
  <c r="L293" i="13" a="1"/>
  <c r="L293" i="13" s="1"/>
  <c r="L294" i="13" a="1"/>
  <c r="L294" i="13" s="1"/>
  <c r="L295" i="13" a="1"/>
  <c r="L295" i="13" s="1"/>
  <c r="L296" i="13" a="1"/>
  <c r="L296" i="13" s="1"/>
  <c r="L297" i="13" a="1"/>
  <c r="L297" i="13" s="1"/>
  <c r="L298" i="13" a="1"/>
  <c r="L298" i="13" s="1"/>
  <c r="L299" i="13" a="1"/>
  <c r="L299" i="13" s="1"/>
  <c r="L300" i="13" a="1"/>
  <c r="L300" i="13" s="1"/>
  <c r="L301" i="13" a="1"/>
  <c r="L301" i="13" s="1"/>
  <c r="L302" i="13" a="1"/>
  <c r="L302" i="13" s="1"/>
  <c r="L303" i="13" a="1"/>
  <c r="L303" i="13" s="1"/>
  <c r="L304" i="13" a="1"/>
  <c r="L304" i="13" s="1"/>
  <c r="L305" i="13" a="1"/>
  <c r="L305" i="13" s="1"/>
  <c r="L306" i="13" a="1"/>
  <c r="L306" i="13" s="1"/>
  <c r="L307" i="13" a="1"/>
  <c r="L307" i="13" s="1"/>
  <c r="L308" i="13" a="1"/>
  <c r="L308" i="13" s="1"/>
  <c r="L309" i="13" a="1"/>
  <c r="L309" i="13" s="1"/>
  <c r="L310" i="13" a="1"/>
  <c r="L310" i="13" s="1"/>
  <c r="L311" i="13" a="1"/>
  <c r="L311" i="13" s="1"/>
  <c r="L312" i="13" a="1"/>
  <c r="L312" i="13" s="1"/>
  <c r="L313" i="13" a="1"/>
  <c r="L313" i="13" s="1"/>
  <c r="L314" i="13" a="1"/>
  <c r="L314" i="13" s="1"/>
  <c r="L315" i="13" a="1"/>
  <c r="L315" i="13" s="1"/>
  <c r="L316" i="13" a="1"/>
  <c r="L316" i="13" s="1"/>
  <c r="L317" i="13" a="1"/>
  <c r="L317" i="13" s="1"/>
  <c r="L318" i="13" a="1"/>
  <c r="L318" i="13" s="1"/>
  <c r="L319" i="13" a="1"/>
  <c r="L319" i="13" s="1"/>
  <c r="L320" i="13" a="1"/>
  <c r="L320" i="13" s="1"/>
  <c r="L321" i="13" a="1"/>
  <c r="L321" i="13" s="1"/>
  <c r="L322" i="13" a="1"/>
  <c r="L322" i="13" s="1"/>
  <c r="L323" i="13" a="1"/>
  <c r="L323" i="13" s="1"/>
  <c r="L324" i="13" a="1"/>
  <c r="L324" i="13" s="1"/>
  <c r="L325" i="13" a="1"/>
  <c r="L325" i="13" s="1"/>
  <c r="L326" i="13" a="1"/>
  <c r="L326" i="13" s="1"/>
  <c r="L327" i="13" a="1"/>
  <c r="L327" i="13" s="1"/>
  <c r="L328" i="13" a="1"/>
  <c r="L328" i="13" s="1"/>
  <c r="L329" i="13" a="1"/>
  <c r="L329" i="13" s="1"/>
  <c r="L330" i="13" a="1"/>
  <c r="L330" i="13" s="1"/>
  <c r="L331" i="13" a="1"/>
  <c r="L331" i="13" s="1"/>
  <c r="L332" i="13" a="1"/>
  <c r="L332" i="13" s="1"/>
  <c r="L333" i="13" a="1"/>
  <c r="L333" i="13" s="1"/>
  <c r="L334" i="13" a="1"/>
  <c r="L334" i="13" s="1"/>
  <c r="L335" i="13" a="1"/>
  <c r="L335" i="13" s="1"/>
  <c r="L336" i="13" a="1"/>
  <c r="L336" i="13" s="1"/>
  <c r="L337" i="13" a="1"/>
  <c r="L337" i="13" s="1"/>
  <c r="L338" i="13" a="1"/>
  <c r="L338" i="13" s="1"/>
  <c r="L339" i="13" a="1"/>
  <c r="L339" i="13" s="1"/>
  <c r="L340" i="13" a="1"/>
  <c r="L340" i="13" s="1"/>
  <c r="L341" i="13" a="1"/>
  <c r="L341" i="13" s="1"/>
  <c r="L342" i="13" a="1"/>
  <c r="L342" i="13" s="1"/>
  <c r="L343" i="13" a="1"/>
  <c r="L343" i="13" s="1"/>
  <c r="L344" i="13" a="1"/>
  <c r="L344" i="13" s="1"/>
  <c r="L345" i="13" a="1"/>
  <c r="L345" i="13" s="1"/>
  <c r="L346" i="13" a="1"/>
  <c r="L346" i="13" s="1"/>
  <c r="L347" i="13" a="1"/>
  <c r="L347" i="13" s="1"/>
  <c r="L348" i="13" a="1"/>
  <c r="L348" i="13" s="1"/>
  <c r="L349" i="13" a="1"/>
  <c r="L349" i="13" s="1"/>
  <c r="L350" i="13" a="1"/>
  <c r="L350" i="13" s="1"/>
  <c r="L351" i="13" a="1"/>
  <c r="L351" i="13" s="1"/>
  <c r="L352" i="13" a="1"/>
  <c r="L352" i="13" s="1"/>
  <c r="L353" i="13" a="1"/>
  <c r="L353" i="13" s="1"/>
  <c r="L354" i="13" a="1"/>
  <c r="L354" i="13" s="1"/>
  <c r="L355" i="13" a="1"/>
  <c r="L355" i="13" s="1"/>
  <c r="L356" i="13" a="1"/>
  <c r="L356" i="13" s="1"/>
  <c r="L357" i="13" a="1"/>
  <c r="L357" i="13" s="1"/>
  <c r="L358" i="13" a="1"/>
  <c r="L358" i="13" s="1"/>
  <c r="L359" i="13" a="1"/>
  <c r="L359" i="13" s="1"/>
  <c r="L360" i="13" a="1"/>
  <c r="L360" i="13" s="1"/>
  <c r="L361" i="13" a="1"/>
  <c r="L361" i="13" s="1"/>
  <c r="L362" i="13" a="1"/>
  <c r="L362" i="13" s="1"/>
  <c r="L363" i="13" a="1"/>
  <c r="L363" i="13" s="1"/>
  <c r="L364" i="13" a="1"/>
  <c r="L364" i="13" s="1"/>
  <c r="L365" i="13" a="1"/>
  <c r="L365" i="13" s="1"/>
  <c r="L366" i="13" a="1"/>
  <c r="L366" i="13" s="1"/>
  <c r="L367" i="13" a="1"/>
  <c r="L367" i="13" s="1"/>
  <c r="L368" i="13" a="1"/>
  <c r="L368" i="13" s="1"/>
  <c r="L369" i="13" a="1"/>
  <c r="L369" i="13" s="1"/>
  <c r="L370" i="13" a="1"/>
  <c r="L370" i="13" s="1"/>
  <c r="L371" i="13" a="1"/>
  <c r="L371" i="13" s="1"/>
  <c r="L372" i="13" a="1"/>
  <c r="L372" i="13" s="1"/>
  <c r="L373" i="13" a="1"/>
  <c r="L373" i="13" s="1"/>
  <c r="L374" i="13" a="1"/>
  <c r="L374" i="13" s="1"/>
  <c r="L375" i="13" a="1"/>
  <c r="L375" i="13" s="1"/>
  <c r="L376" i="13" a="1"/>
  <c r="L376" i="13" s="1"/>
  <c r="L377" i="13" a="1"/>
  <c r="L377" i="13" s="1"/>
  <c r="L378" i="13" a="1"/>
  <c r="L378" i="13" s="1"/>
  <c r="L379" i="13" a="1"/>
  <c r="L379" i="13" s="1"/>
  <c r="L380" i="13" a="1"/>
  <c r="L380" i="13" s="1"/>
  <c r="L381" i="13" a="1"/>
  <c r="L381" i="13" s="1"/>
  <c r="L382" i="13" a="1"/>
  <c r="L382" i="13" s="1"/>
  <c r="L383" i="13" a="1"/>
  <c r="L383" i="13" s="1"/>
  <c r="L384" i="13" a="1"/>
  <c r="L384" i="13" s="1"/>
  <c r="L385" i="13" a="1"/>
  <c r="L385" i="13" s="1"/>
  <c r="L386" i="13" a="1"/>
  <c r="L386" i="13" s="1"/>
  <c r="L387" i="13" a="1"/>
  <c r="L387" i="13" s="1"/>
  <c r="L388" i="13" a="1"/>
  <c r="L388" i="13" s="1"/>
  <c r="L389" i="13" a="1"/>
  <c r="L389" i="13" s="1"/>
  <c r="L390" i="13" a="1"/>
  <c r="L390" i="13" s="1"/>
  <c r="L391" i="13" a="1"/>
  <c r="L391" i="13" s="1"/>
  <c r="L392" i="13" a="1"/>
  <c r="L392" i="13" s="1"/>
  <c r="L393" i="13" a="1"/>
  <c r="L393" i="13" s="1"/>
  <c r="L394" i="13" a="1"/>
  <c r="L394" i="13" s="1"/>
  <c r="L395" i="13" a="1"/>
  <c r="L395" i="13" s="1"/>
  <c r="L396" i="13" a="1"/>
  <c r="L396" i="13" s="1"/>
  <c r="L397" i="13" a="1"/>
  <c r="L397" i="13" s="1"/>
  <c r="L398" i="13" a="1"/>
  <c r="L398" i="13" s="1"/>
  <c r="L399" i="13" a="1"/>
  <c r="L399" i="13" s="1"/>
  <c r="L400" i="13" a="1"/>
  <c r="L400" i="13" s="1"/>
  <c r="L401" i="13" a="1"/>
  <c r="L401" i="13" s="1"/>
  <c r="L402" i="13" a="1"/>
  <c r="L402" i="13" s="1"/>
  <c r="L403" i="13" a="1"/>
  <c r="L403" i="13" s="1"/>
  <c r="L404" i="13" a="1"/>
  <c r="L404" i="13" s="1"/>
  <c r="L405" i="13" a="1"/>
  <c r="L405" i="13" s="1"/>
  <c r="L406" i="13" a="1"/>
  <c r="L406" i="13" s="1"/>
  <c r="L407" i="13" a="1"/>
  <c r="L407" i="13" s="1"/>
  <c r="L408" i="13" a="1"/>
  <c r="L408" i="13" s="1"/>
  <c r="L409" i="13" a="1"/>
  <c r="L409" i="13" s="1"/>
  <c r="L410" i="13" a="1"/>
  <c r="L410" i="13" s="1"/>
  <c r="L411" i="13" a="1"/>
  <c r="L411" i="13" s="1"/>
  <c r="L412" i="13" a="1"/>
  <c r="L412" i="13" s="1"/>
  <c r="L413" i="13" a="1"/>
  <c r="L413" i="13" s="1"/>
  <c r="L414" i="13" a="1"/>
  <c r="L414" i="13" s="1"/>
  <c r="L415" i="13" a="1"/>
  <c r="L415" i="13" s="1"/>
  <c r="L416" i="13" a="1"/>
  <c r="L416" i="13" s="1"/>
  <c r="L417" i="13" a="1"/>
  <c r="L417" i="13" s="1"/>
  <c r="L418" i="13" a="1"/>
  <c r="L418" i="13" s="1"/>
  <c r="L419" i="13" a="1"/>
  <c r="L419" i="13" s="1"/>
  <c r="L420" i="13" a="1"/>
  <c r="L420" i="13" s="1"/>
  <c r="L421" i="13" a="1"/>
  <c r="L421" i="13" s="1"/>
  <c r="L422" i="13" a="1"/>
  <c r="L422" i="13" s="1"/>
  <c r="L423" i="13" a="1"/>
  <c r="L423" i="13" s="1"/>
  <c r="L424" i="13" a="1"/>
  <c r="L424" i="13" s="1"/>
  <c r="L425" i="13" a="1"/>
  <c r="L425" i="13" s="1"/>
  <c r="L426" i="13" a="1"/>
  <c r="L426" i="13" s="1"/>
  <c r="L427" i="13" a="1"/>
  <c r="L427" i="13" s="1"/>
  <c r="L428" i="13" a="1"/>
  <c r="L428" i="13" s="1"/>
  <c r="L429" i="13" a="1"/>
  <c r="L429" i="13" s="1"/>
  <c r="L430" i="13" a="1"/>
  <c r="L430" i="13" s="1"/>
  <c r="L431" i="13" a="1"/>
  <c r="L431" i="13" s="1"/>
  <c r="L432" i="13" a="1"/>
  <c r="L432" i="13" s="1"/>
  <c r="L433" i="13" a="1"/>
  <c r="L433" i="13" s="1"/>
  <c r="L434" i="13" a="1"/>
  <c r="L434" i="13" s="1"/>
  <c r="L435" i="13" a="1"/>
  <c r="L435" i="13" s="1"/>
  <c r="L436" i="13" a="1"/>
  <c r="L436" i="13" s="1"/>
  <c r="L437" i="13" a="1"/>
  <c r="L437" i="13" s="1"/>
  <c r="L438" i="13" a="1"/>
  <c r="L438" i="13" s="1"/>
  <c r="L439" i="13" a="1"/>
  <c r="L439" i="13" s="1"/>
  <c r="L440" i="13" a="1"/>
  <c r="L440" i="13" s="1"/>
  <c r="L441" i="13" a="1"/>
  <c r="L441" i="13" s="1"/>
  <c r="L442" i="13" a="1"/>
  <c r="L442" i="13" s="1"/>
  <c r="L443" i="13" a="1"/>
  <c r="L443" i="13" s="1"/>
  <c r="L444" i="13" a="1"/>
  <c r="L444" i="13" s="1"/>
  <c r="L445" i="13" a="1"/>
  <c r="L445" i="13" s="1"/>
  <c r="L446" i="13" a="1"/>
  <c r="L446" i="13" s="1"/>
  <c r="L447" i="13" a="1"/>
  <c r="L447" i="13" s="1"/>
  <c r="L448" i="13" a="1"/>
  <c r="L448" i="13" s="1"/>
  <c r="L449" i="13" a="1"/>
  <c r="L449" i="13" s="1"/>
  <c r="L450" i="13" a="1"/>
  <c r="L450" i="13" s="1"/>
  <c r="L451" i="13" a="1"/>
  <c r="L451" i="13" s="1"/>
  <c r="L452" i="13" a="1"/>
  <c r="L452" i="13" s="1"/>
  <c r="L453" i="13" a="1"/>
  <c r="L453" i="13" s="1"/>
  <c r="L454" i="13" a="1"/>
  <c r="L454" i="13" s="1"/>
  <c r="L455" i="13" a="1"/>
  <c r="L455" i="13" s="1"/>
  <c r="L456" i="13" a="1"/>
  <c r="L456" i="13" s="1"/>
  <c r="L457" i="13" a="1"/>
  <c r="L457" i="13" s="1"/>
  <c r="L458" i="13" a="1"/>
  <c r="L458" i="13" s="1"/>
  <c r="L459" i="13" a="1"/>
  <c r="L459" i="13" s="1"/>
  <c r="L460" i="13" a="1"/>
  <c r="L460" i="13" s="1"/>
  <c r="L461" i="13" a="1"/>
  <c r="L461" i="13" s="1"/>
  <c r="L462" i="13" a="1"/>
  <c r="L462" i="13" s="1"/>
  <c r="L463" i="13" a="1"/>
  <c r="L463" i="13" s="1"/>
  <c r="L464" i="13" a="1"/>
  <c r="L464" i="13" s="1"/>
  <c r="L465" i="13" a="1"/>
  <c r="L465" i="13" s="1"/>
  <c r="L466" i="13" a="1"/>
  <c r="L466" i="13" s="1"/>
  <c r="L467" i="13" a="1"/>
  <c r="L467" i="13" s="1"/>
  <c r="L468" i="13" a="1"/>
  <c r="L468" i="13" s="1"/>
  <c r="L469" i="13" a="1"/>
  <c r="L469" i="13" s="1"/>
  <c r="L470" i="13" a="1"/>
  <c r="L470" i="13" s="1"/>
  <c r="L471" i="13" a="1"/>
  <c r="L471" i="13" s="1"/>
  <c r="L472" i="13" a="1"/>
  <c r="L472" i="13" s="1"/>
  <c r="L473" i="13" a="1"/>
  <c r="L473" i="13" s="1"/>
  <c r="L474" i="13" a="1"/>
  <c r="L474" i="13" s="1"/>
  <c r="L475" i="13" a="1"/>
  <c r="L475" i="13" s="1"/>
  <c r="L476" i="13" a="1"/>
  <c r="L476" i="13" s="1"/>
  <c r="L477" i="13" a="1"/>
  <c r="L477" i="13" s="1"/>
  <c r="L478" i="13" a="1"/>
  <c r="L478" i="13" s="1"/>
  <c r="L479" i="13" a="1"/>
  <c r="L479" i="13" s="1"/>
  <c r="L480" i="13" a="1"/>
  <c r="L480" i="13" s="1"/>
  <c r="L481" i="13" a="1"/>
  <c r="L481" i="13" s="1"/>
  <c r="L482" i="13" a="1"/>
  <c r="L482" i="13" s="1"/>
  <c r="L483" i="13" a="1"/>
  <c r="L483" i="13" s="1"/>
  <c r="L484" i="13" a="1"/>
  <c r="L484" i="13" s="1"/>
  <c r="L485" i="13" a="1"/>
  <c r="L485" i="13" s="1"/>
  <c r="L486" i="13" a="1"/>
  <c r="L486" i="13" s="1"/>
  <c r="L487" i="13" a="1"/>
  <c r="L487" i="13" s="1"/>
  <c r="L488" i="13" a="1"/>
  <c r="L488" i="13" s="1"/>
  <c r="L489" i="13" a="1"/>
  <c r="L489" i="13" s="1"/>
  <c r="L490" i="13" a="1"/>
  <c r="L490" i="13" s="1"/>
  <c r="L491" i="13" a="1"/>
  <c r="L491" i="13" s="1"/>
  <c r="L492" i="13" a="1"/>
  <c r="L492" i="13" s="1"/>
  <c r="L493" i="13" a="1"/>
  <c r="L493" i="13" s="1"/>
  <c r="L494" i="13" a="1"/>
  <c r="L494" i="13" s="1"/>
  <c r="L495" i="13" a="1"/>
  <c r="L495" i="13" s="1"/>
  <c r="L496" i="13" a="1"/>
  <c r="L496" i="13" s="1"/>
  <c r="L497" i="13" a="1"/>
  <c r="L497" i="13" s="1"/>
  <c r="L498" i="13" a="1"/>
  <c r="L498" i="13" s="1"/>
  <c r="L499" i="13" a="1"/>
  <c r="L499" i="13" s="1"/>
  <c r="L500" i="13" a="1"/>
  <c r="L500" i="13" s="1"/>
  <c r="L501" i="13" a="1"/>
  <c r="L501" i="13" s="1"/>
  <c r="L502" i="13" a="1"/>
  <c r="L502" i="13" s="1"/>
  <c r="L503" i="13" a="1"/>
  <c r="L503" i="13" s="1"/>
  <c r="L504" i="13" a="1"/>
  <c r="L504" i="13" s="1"/>
  <c r="L505" i="13" a="1"/>
  <c r="L505" i="13" s="1"/>
  <c r="L506" i="13" a="1"/>
  <c r="L506" i="13" s="1"/>
  <c r="L507" i="13" a="1"/>
  <c r="L507" i="13" s="1"/>
  <c r="L508" i="13" a="1"/>
  <c r="L508" i="13" s="1"/>
  <c r="L509" i="13" a="1"/>
  <c r="L509" i="13" s="1"/>
  <c r="L510" i="13" a="1"/>
  <c r="L510" i="13" s="1"/>
  <c r="L511" i="13" a="1"/>
  <c r="L511" i="13" s="1"/>
  <c r="L512" i="13" a="1"/>
  <c r="L512" i="13" s="1"/>
  <c r="L513" i="13" a="1"/>
  <c r="L513" i="13" s="1"/>
  <c r="L514" i="13" a="1"/>
  <c r="L514" i="13" s="1"/>
  <c r="L515" i="13" a="1"/>
  <c r="L515" i="13" s="1"/>
  <c r="L516" i="13" a="1"/>
  <c r="L516" i="13" s="1"/>
  <c r="L517" i="13" a="1"/>
  <c r="L517" i="13" s="1"/>
  <c r="L518" i="13" a="1"/>
  <c r="L518" i="13" s="1"/>
  <c r="L519" i="13" a="1"/>
  <c r="L519" i="13" s="1"/>
  <c r="L520" i="13" a="1"/>
  <c r="L520" i="13" s="1"/>
  <c r="L521" i="13" a="1"/>
  <c r="L521" i="13" s="1"/>
  <c r="L522" i="13" a="1"/>
  <c r="L522" i="13" s="1"/>
  <c r="L523" i="13" a="1"/>
  <c r="L523" i="13" s="1"/>
  <c r="L524" i="13" a="1"/>
  <c r="L524" i="13" s="1"/>
  <c r="L525" i="13" a="1"/>
  <c r="L525" i="13" s="1"/>
  <c r="L526" i="13" a="1"/>
  <c r="L526" i="13" s="1"/>
  <c r="L527" i="13" a="1"/>
  <c r="L527" i="13" s="1"/>
  <c r="L528" i="13" a="1"/>
  <c r="L528" i="13" s="1"/>
  <c r="L529" i="13" a="1"/>
  <c r="L529" i="13" s="1"/>
  <c r="L530" i="13" a="1"/>
  <c r="L530" i="13" s="1"/>
  <c r="L531" i="13" a="1"/>
  <c r="L531" i="13" s="1"/>
  <c r="L532" i="13" a="1"/>
  <c r="L532" i="13" s="1"/>
  <c r="L533" i="13" a="1"/>
  <c r="L533" i="13" s="1"/>
  <c r="L534" i="13" a="1"/>
  <c r="L534" i="13" s="1"/>
  <c r="L535" i="13" a="1"/>
  <c r="L535" i="13" s="1"/>
  <c r="L536" i="13" a="1"/>
  <c r="L536" i="13" s="1"/>
  <c r="L537" i="13" a="1"/>
  <c r="L537" i="13" s="1"/>
  <c r="L538" i="13" a="1"/>
  <c r="L538" i="13" s="1"/>
  <c r="L539" i="13" a="1"/>
  <c r="L539" i="13" s="1"/>
  <c r="L540" i="13" a="1"/>
  <c r="L540" i="13" s="1"/>
  <c r="L541" i="13" a="1"/>
  <c r="L541" i="13" s="1"/>
  <c r="L542" i="13" a="1"/>
  <c r="L542" i="13" s="1"/>
  <c r="L543" i="13" a="1"/>
  <c r="L543" i="13" s="1"/>
  <c r="L544" i="13" a="1"/>
  <c r="L544" i="13" s="1"/>
  <c r="L545" i="13" a="1"/>
  <c r="L545" i="13" s="1"/>
  <c r="L546" i="13" a="1"/>
  <c r="L546" i="13" s="1"/>
  <c r="L547" i="13" a="1"/>
  <c r="L547" i="13" s="1"/>
  <c r="L548" i="13" a="1"/>
  <c r="L548" i="13" s="1"/>
  <c r="L549" i="13" a="1"/>
  <c r="L549" i="13" s="1"/>
  <c r="L550" i="13" a="1"/>
  <c r="L550" i="13" s="1"/>
  <c r="L551" i="13" a="1"/>
  <c r="L551" i="13" s="1"/>
  <c r="L552" i="13" a="1"/>
  <c r="L552" i="13" s="1"/>
  <c r="L553" i="13" a="1"/>
  <c r="L553" i="13" s="1"/>
  <c r="L554" i="13" a="1"/>
  <c r="L554" i="13" s="1"/>
  <c r="L555" i="13" a="1"/>
  <c r="L555" i="13" s="1"/>
  <c r="L556" i="13" a="1"/>
  <c r="L556" i="13" s="1"/>
  <c r="L557" i="13" a="1"/>
  <c r="L557" i="13" s="1"/>
  <c r="L558" i="13" a="1"/>
  <c r="L558" i="13" s="1"/>
  <c r="L559" i="13" a="1"/>
  <c r="L559" i="13" s="1"/>
  <c r="L560" i="13" a="1"/>
  <c r="L560" i="13" s="1"/>
  <c r="L561" i="13" a="1"/>
  <c r="L561" i="13" s="1"/>
  <c r="L562" i="13" a="1"/>
  <c r="L562" i="13" s="1"/>
  <c r="L563" i="13" a="1"/>
  <c r="L563" i="13" s="1"/>
  <c r="L564" i="13" a="1"/>
  <c r="L564" i="13" s="1"/>
  <c r="L565" i="13" a="1"/>
  <c r="L565" i="13" s="1"/>
  <c r="L566" i="13" a="1"/>
  <c r="L566" i="13" s="1"/>
  <c r="L567" i="13" a="1"/>
  <c r="L567" i="13" s="1"/>
  <c r="L568" i="13" a="1"/>
  <c r="L568" i="13" s="1"/>
  <c r="L569" i="13" a="1"/>
  <c r="L569" i="13" s="1"/>
  <c r="L570" i="13" a="1"/>
  <c r="L570" i="13" s="1"/>
  <c r="L571" i="13" a="1"/>
  <c r="L571" i="13" s="1"/>
  <c r="L572" i="13" a="1"/>
  <c r="L572" i="13" s="1"/>
  <c r="L573" i="13" a="1"/>
  <c r="L573" i="13" s="1"/>
  <c r="L574" i="13" a="1"/>
  <c r="L574" i="13" s="1"/>
  <c r="L575" i="13" a="1"/>
  <c r="L575" i="13" s="1"/>
  <c r="L576" i="13" a="1"/>
  <c r="L576" i="13" s="1"/>
  <c r="L577" i="13" a="1"/>
  <c r="L577" i="13" s="1"/>
  <c r="L578" i="13" a="1"/>
  <c r="L578" i="13" s="1"/>
  <c r="L579" i="13" a="1"/>
  <c r="L579" i="13" s="1"/>
  <c r="L580" i="13" a="1"/>
  <c r="L580" i="13" s="1"/>
  <c r="L581" i="13" a="1"/>
  <c r="L581" i="13" s="1"/>
  <c r="L582" i="13" a="1"/>
  <c r="L582" i="13" s="1"/>
  <c r="L583" i="13" a="1"/>
  <c r="L583" i="13" s="1"/>
  <c r="L584" i="13" a="1"/>
  <c r="L584" i="13" s="1"/>
  <c r="L585" i="13" a="1"/>
  <c r="L585" i="13" s="1"/>
  <c r="L586" i="13" a="1"/>
  <c r="L586" i="13" s="1"/>
  <c r="L587" i="13" a="1"/>
  <c r="L587" i="13" s="1"/>
  <c r="L588" i="13" a="1"/>
  <c r="L588" i="13" s="1"/>
  <c r="L589" i="13" a="1"/>
  <c r="L589" i="13" s="1"/>
  <c r="L590" i="13" a="1"/>
  <c r="L590" i="13" s="1"/>
  <c r="L591" i="13" a="1"/>
  <c r="L591" i="13" s="1"/>
  <c r="L592" i="13" a="1"/>
  <c r="L592" i="13" s="1"/>
  <c r="L593" i="13" a="1"/>
  <c r="L593" i="13" s="1"/>
  <c r="L594" i="13" a="1"/>
  <c r="L594" i="13" s="1"/>
  <c r="L595" i="13" a="1"/>
  <c r="L595" i="13" s="1"/>
  <c r="L596" i="13" a="1"/>
  <c r="L596" i="13" s="1"/>
  <c r="L597" i="13" a="1"/>
  <c r="L597" i="13" s="1"/>
  <c r="L598" i="13" a="1"/>
  <c r="L598" i="13" s="1"/>
  <c r="L599" i="13" a="1"/>
  <c r="L599" i="13" s="1"/>
  <c r="L600" i="13" a="1"/>
  <c r="L600" i="13" s="1"/>
  <c r="L601" i="13" a="1"/>
  <c r="L601" i="13" s="1"/>
  <c r="L602" i="13" a="1"/>
  <c r="L602" i="13" s="1"/>
  <c r="L603" i="13" a="1"/>
  <c r="L603" i="13" s="1"/>
  <c r="L604" i="13" a="1"/>
  <c r="L604" i="13" s="1"/>
  <c r="L605" i="13" a="1"/>
  <c r="L605" i="13" s="1"/>
  <c r="L606" i="13" a="1"/>
  <c r="L606" i="13" s="1"/>
  <c r="L607" i="13" a="1"/>
  <c r="L607" i="13" s="1"/>
  <c r="L608" i="13" a="1"/>
  <c r="L608" i="13" s="1"/>
  <c r="L609" i="13" a="1"/>
  <c r="L609" i="13" s="1"/>
  <c r="L610" i="13" a="1"/>
  <c r="L610" i="13" s="1"/>
  <c r="L611" i="13" a="1"/>
  <c r="L611" i="13" s="1"/>
  <c r="L612" i="13" a="1"/>
  <c r="L612" i="13" s="1"/>
  <c r="L613" i="13" a="1"/>
  <c r="L613" i="13" s="1"/>
  <c r="L614" i="13" a="1"/>
  <c r="L614" i="13" s="1"/>
  <c r="L615" i="13" a="1"/>
  <c r="L615" i="13" s="1"/>
  <c r="L616" i="13" a="1"/>
  <c r="L616" i="13" s="1"/>
  <c r="L617" i="13" a="1"/>
  <c r="L617" i="13" s="1"/>
  <c r="L618" i="13" a="1"/>
  <c r="L618" i="13" s="1"/>
  <c r="L619" i="13" a="1"/>
  <c r="L619" i="13" s="1"/>
  <c r="L620" i="13" a="1"/>
  <c r="L620" i="13" s="1"/>
  <c r="L621" i="13" a="1"/>
  <c r="L621" i="13" s="1"/>
  <c r="L622" i="13" a="1"/>
  <c r="L622" i="13" s="1"/>
  <c r="L623" i="13" a="1"/>
  <c r="L623" i="13" s="1"/>
  <c r="L624" i="13" a="1"/>
  <c r="L624" i="13" s="1"/>
  <c r="L625" i="13" a="1"/>
  <c r="L625" i="13" s="1"/>
  <c r="L626" i="13" a="1"/>
  <c r="L626" i="13" s="1"/>
  <c r="L627" i="13" a="1"/>
  <c r="L627" i="13" s="1"/>
  <c r="L628" i="13" a="1"/>
  <c r="L628" i="13" s="1"/>
  <c r="L629" i="13" a="1"/>
  <c r="L629" i="13" s="1"/>
  <c r="L630" i="13" a="1"/>
  <c r="L630" i="13" s="1"/>
  <c r="L631" i="13" a="1"/>
  <c r="L631" i="13" s="1"/>
  <c r="L632" i="13" a="1"/>
  <c r="L632" i="13" s="1"/>
  <c r="L633" i="13" a="1"/>
  <c r="L633" i="13" s="1"/>
  <c r="L634" i="13" a="1"/>
  <c r="L634" i="13" s="1"/>
  <c r="L635" i="13" a="1"/>
  <c r="L635" i="13" s="1"/>
  <c r="L636" i="13" a="1"/>
  <c r="L636" i="13" s="1"/>
  <c r="L637" i="13" a="1"/>
  <c r="L637" i="13" s="1"/>
  <c r="L638" i="13" a="1"/>
  <c r="L638" i="13" s="1"/>
  <c r="L639" i="13" a="1"/>
  <c r="L639" i="13" s="1"/>
  <c r="L640" i="13" a="1"/>
  <c r="L640" i="13" s="1"/>
  <c r="L641" i="13" a="1"/>
  <c r="L641" i="13" s="1"/>
  <c r="L642" i="13" a="1"/>
  <c r="L642" i="13" s="1"/>
  <c r="L643" i="13" a="1"/>
  <c r="L643" i="13" s="1"/>
  <c r="L644" i="13" a="1"/>
  <c r="L644" i="13" s="1"/>
  <c r="L645" i="13" a="1"/>
  <c r="L645" i="13" s="1"/>
  <c r="L6" i="13" a="1"/>
  <c r="L6" i="13" s="1"/>
  <c r="G5" i="5"/>
  <c r="AD5" i="5"/>
  <c r="U5" i="5" s="1"/>
  <c r="AF5" i="5"/>
  <c r="AK5" i="5"/>
  <c r="AL5" i="5"/>
  <c r="AM5" i="5"/>
  <c r="AN5" i="5"/>
  <c r="AO5" i="5"/>
  <c r="AP5" i="5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M10" i="13" a="1"/>
  <c r="M10" i="13" s="1"/>
  <c r="N10" i="13" a="1"/>
  <c r="N10" i="13" s="1"/>
  <c r="O10" i="13" a="1"/>
  <c r="O10" i="13" s="1"/>
  <c r="P10" i="13" a="1"/>
  <c r="P10" i="13" s="1"/>
  <c r="Q10" i="13" a="1"/>
  <c r="Q10" i="13" s="1"/>
  <c r="R10" i="13" a="1"/>
  <c r="R10" i="13" s="1"/>
  <c r="S10" i="13" a="1"/>
  <c r="S10" i="13" s="1"/>
  <c r="M11" i="13" a="1"/>
  <c r="M11" i="13" s="1"/>
  <c r="N11" i="13" a="1"/>
  <c r="N11" i="13" s="1"/>
  <c r="O11" i="13" a="1"/>
  <c r="O11" i="13" s="1"/>
  <c r="P11" i="13" a="1"/>
  <c r="P11" i="13" s="1"/>
  <c r="Q11" i="13" a="1"/>
  <c r="Q11" i="13" s="1"/>
  <c r="R11" i="13" a="1"/>
  <c r="R11" i="13" s="1"/>
  <c r="S11" i="13" a="1"/>
  <c r="S11" i="13" s="1"/>
  <c r="M12" i="13" a="1"/>
  <c r="M12" i="13" s="1"/>
  <c r="N12" i="13" a="1"/>
  <c r="N12" i="13" s="1"/>
  <c r="O12" i="13" a="1"/>
  <c r="O12" i="13" s="1"/>
  <c r="P12" i="13" a="1"/>
  <c r="P12" i="13" s="1"/>
  <c r="Q12" i="13" a="1"/>
  <c r="Q12" i="13" s="1"/>
  <c r="R12" i="13" a="1"/>
  <c r="R12" i="13" s="1"/>
  <c r="S12" i="13" a="1"/>
  <c r="S12" i="13" s="1"/>
  <c r="M13" i="13" a="1"/>
  <c r="M13" i="13" s="1"/>
  <c r="N13" i="13" a="1"/>
  <c r="N13" i="13" s="1"/>
  <c r="O13" i="13" a="1"/>
  <c r="O13" i="13" s="1"/>
  <c r="P13" i="13" a="1"/>
  <c r="P13" i="13" s="1"/>
  <c r="Q13" i="13" a="1"/>
  <c r="Q13" i="13" s="1"/>
  <c r="R13" i="13" a="1"/>
  <c r="R13" i="13" s="1"/>
  <c r="S13" i="13" a="1"/>
  <c r="S13" i="13" s="1"/>
  <c r="M14" i="13" a="1"/>
  <c r="M14" i="13" s="1"/>
  <c r="N14" i="13" a="1"/>
  <c r="N14" i="13" s="1"/>
  <c r="O14" i="13" a="1"/>
  <c r="O14" i="13" s="1"/>
  <c r="P14" i="13" a="1"/>
  <c r="P14" i="13" s="1"/>
  <c r="Q14" i="13" a="1"/>
  <c r="Q14" i="13" s="1"/>
  <c r="R14" i="13" a="1"/>
  <c r="R14" i="13" s="1"/>
  <c r="S14" i="13" a="1"/>
  <c r="S14" i="13" s="1"/>
  <c r="M15" i="13" a="1"/>
  <c r="M15" i="13" s="1"/>
  <c r="N15" i="13" a="1"/>
  <c r="N15" i="13" s="1"/>
  <c r="O15" i="13" a="1"/>
  <c r="O15" i="13" s="1"/>
  <c r="P15" i="13" a="1"/>
  <c r="P15" i="13" s="1"/>
  <c r="Q15" i="13" a="1"/>
  <c r="Q15" i="13" s="1"/>
  <c r="R15" i="13" a="1"/>
  <c r="R15" i="13" s="1"/>
  <c r="S15" i="13" a="1"/>
  <c r="S15" i="13" s="1"/>
  <c r="M16" i="13" a="1"/>
  <c r="M16" i="13" s="1"/>
  <c r="N16" i="13" a="1"/>
  <c r="N16" i="13" s="1"/>
  <c r="O16" i="13" a="1"/>
  <c r="O16" i="13" s="1"/>
  <c r="P16" i="13" a="1"/>
  <c r="P16" i="13" s="1"/>
  <c r="Q16" i="13" a="1"/>
  <c r="Q16" i="13" s="1"/>
  <c r="R16" i="13" a="1"/>
  <c r="R16" i="13" s="1"/>
  <c r="S16" i="13" a="1"/>
  <c r="S16" i="13" s="1"/>
  <c r="M17" i="13" a="1"/>
  <c r="M17" i="13" s="1"/>
  <c r="N17" i="13" a="1"/>
  <c r="N17" i="13" s="1"/>
  <c r="O17" i="13" a="1"/>
  <c r="O17" i="13" s="1"/>
  <c r="P17" i="13" a="1"/>
  <c r="P17" i="13" s="1"/>
  <c r="Q17" i="13" a="1"/>
  <c r="Q17" i="13" s="1"/>
  <c r="R17" i="13" a="1"/>
  <c r="R17" i="13" s="1"/>
  <c r="S17" i="13" a="1"/>
  <c r="S17" i="13" s="1"/>
  <c r="M18" i="13" a="1"/>
  <c r="M18" i="13" s="1"/>
  <c r="N18" i="13" a="1"/>
  <c r="N18" i="13" s="1"/>
  <c r="O18" i="13" a="1"/>
  <c r="O18" i="13" s="1"/>
  <c r="P18" i="13" a="1"/>
  <c r="P18" i="13" s="1"/>
  <c r="Q18" i="13" a="1"/>
  <c r="Q18" i="13" s="1"/>
  <c r="R18" i="13" a="1"/>
  <c r="R18" i="13" s="1"/>
  <c r="S18" i="13" a="1"/>
  <c r="S18" i="13" s="1"/>
  <c r="M19" i="13" a="1"/>
  <c r="M19" i="13" s="1"/>
  <c r="N19" i="13" a="1"/>
  <c r="N19" i="13" s="1"/>
  <c r="O19" i="13" a="1"/>
  <c r="O19" i="13" s="1"/>
  <c r="P19" i="13" a="1"/>
  <c r="P19" i="13" s="1"/>
  <c r="Q19" i="13" a="1"/>
  <c r="Q19" i="13" s="1"/>
  <c r="R19" i="13" a="1"/>
  <c r="R19" i="13" s="1"/>
  <c r="S19" i="13" a="1"/>
  <c r="S19" i="13" s="1"/>
  <c r="M20" i="13" a="1"/>
  <c r="M20" i="13" s="1"/>
  <c r="N20" i="13" a="1"/>
  <c r="N20" i="13" s="1"/>
  <c r="O20" i="13" a="1"/>
  <c r="O20" i="13" s="1"/>
  <c r="P20" i="13" a="1"/>
  <c r="P20" i="13" s="1"/>
  <c r="Q20" i="13" a="1"/>
  <c r="Q20" i="13" s="1"/>
  <c r="R20" i="13" a="1"/>
  <c r="R20" i="13" s="1"/>
  <c r="S20" i="13" a="1"/>
  <c r="S20" i="13" s="1"/>
  <c r="M21" i="13" a="1"/>
  <c r="M21" i="13" s="1"/>
  <c r="N21" i="13" a="1"/>
  <c r="N21" i="13" s="1"/>
  <c r="O21" i="13" a="1"/>
  <c r="O21" i="13" s="1"/>
  <c r="P21" i="13" a="1"/>
  <c r="P21" i="13" s="1"/>
  <c r="Q21" i="13" a="1"/>
  <c r="Q21" i="13" s="1"/>
  <c r="R21" i="13" a="1"/>
  <c r="R21" i="13" s="1"/>
  <c r="S21" i="13" a="1"/>
  <c r="S21" i="13" s="1"/>
  <c r="M22" i="13" a="1"/>
  <c r="M22" i="13" s="1"/>
  <c r="N22" i="13" a="1"/>
  <c r="N22" i="13" s="1"/>
  <c r="O22" i="13" a="1"/>
  <c r="O22" i="13" s="1"/>
  <c r="P22" i="13" a="1"/>
  <c r="P22" i="13" s="1"/>
  <c r="Q22" i="13" a="1"/>
  <c r="Q22" i="13" s="1"/>
  <c r="R22" i="13" a="1"/>
  <c r="R22" i="13" s="1"/>
  <c r="S22" i="13" a="1"/>
  <c r="S22" i="13" s="1"/>
  <c r="M23" i="13" a="1"/>
  <c r="M23" i="13" s="1"/>
  <c r="N23" i="13" a="1"/>
  <c r="N23" i="13" s="1"/>
  <c r="O23" i="13" a="1"/>
  <c r="O23" i="13" s="1"/>
  <c r="P23" i="13" a="1"/>
  <c r="P23" i="13" s="1"/>
  <c r="Q23" i="13" a="1"/>
  <c r="Q23" i="13" s="1"/>
  <c r="R23" i="13" a="1"/>
  <c r="R23" i="13" s="1"/>
  <c r="S23" i="13" a="1"/>
  <c r="S23" i="13" s="1"/>
  <c r="M24" i="13" a="1"/>
  <c r="M24" i="13" s="1"/>
  <c r="N24" i="13" a="1"/>
  <c r="N24" i="13" s="1"/>
  <c r="O24" i="13" a="1"/>
  <c r="O24" i="13" s="1"/>
  <c r="P24" i="13" a="1"/>
  <c r="P24" i="13" s="1"/>
  <c r="Q24" i="13" a="1"/>
  <c r="Q24" i="13" s="1"/>
  <c r="R24" i="13" a="1"/>
  <c r="R24" i="13" s="1"/>
  <c r="S24" i="13" a="1"/>
  <c r="S24" i="13" s="1"/>
  <c r="M25" i="13" a="1"/>
  <c r="M25" i="13" s="1"/>
  <c r="N25" i="13" a="1"/>
  <c r="N25" i="13" s="1"/>
  <c r="O25" i="13" a="1"/>
  <c r="O25" i="13" s="1"/>
  <c r="P25" i="13" a="1"/>
  <c r="P25" i="13" s="1"/>
  <c r="Q25" i="13" a="1"/>
  <c r="Q25" i="13" s="1"/>
  <c r="R25" i="13" a="1"/>
  <c r="R25" i="13" s="1"/>
  <c r="S25" i="13" a="1"/>
  <c r="S25" i="13" s="1"/>
  <c r="M26" i="13" a="1"/>
  <c r="M26" i="13" s="1"/>
  <c r="N26" i="13" a="1"/>
  <c r="N26" i="13" s="1"/>
  <c r="O26" i="13" a="1"/>
  <c r="O26" i="13" s="1"/>
  <c r="P26" i="13" a="1"/>
  <c r="P26" i="13" s="1"/>
  <c r="Q26" i="13" a="1"/>
  <c r="Q26" i="13" s="1"/>
  <c r="R26" i="13" a="1"/>
  <c r="R26" i="13" s="1"/>
  <c r="S26" i="13" a="1"/>
  <c r="S26" i="13" s="1"/>
  <c r="M27" i="13" a="1"/>
  <c r="M27" i="13" s="1"/>
  <c r="N27" i="13" a="1"/>
  <c r="N27" i="13" s="1"/>
  <c r="O27" i="13" a="1"/>
  <c r="O27" i="13" s="1"/>
  <c r="P27" i="13" a="1"/>
  <c r="P27" i="13" s="1"/>
  <c r="Q27" i="13" a="1"/>
  <c r="Q27" i="13" s="1"/>
  <c r="R27" i="13" a="1"/>
  <c r="R27" i="13" s="1"/>
  <c r="S27" i="13" a="1"/>
  <c r="S27" i="13" s="1"/>
  <c r="M28" i="13" a="1"/>
  <c r="M28" i="13" s="1"/>
  <c r="N28" i="13" a="1"/>
  <c r="N28" i="13" s="1"/>
  <c r="O28" i="13" a="1"/>
  <c r="O28" i="13" s="1"/>
  <c r="P28" i="13" a="1"/>
  <c r="P28" i="13" s="1"/>
  <c r="Q28" i="13" a="1"/>
  <c r="Q28" i="13" s="1"/>
  <c r="R28" i="13" a="1"/>
  <c r="R28" i="13" s="1"/>
  <c r="S28" i="13" a="1"/>
  <c r="S28" i="13" s="1"/>
  <c r="M29" i="13" a="1"/>
  <c r="M29" i="13" s="1"/>
  <c r="N29" i="13" a="1"/>
  <c r="N29" i="13" s="1"/>
  <c r="O29" i="13" a="1"/>
  <c r="O29" i="13" s="1"/>
  <c r="P29" i="13" a="1"/>
  <c r="P29" i="13" s="1"/>
  <c r="Q29" i="13" a="1"/>
  <c r="Q29" i="13" s="1"/>
  <c r="R29" i="13" a="1"/>
  <c r="R29" i="13" s="1"/>
  <c r="S29" i="13" a="1"/>
  <c r="S29" i="13" s="1"/>
  <c r="M30" i="13" a="1"/>
  <c r="M30" i="13" s="1"/>
  <c r="N30" i="13" a="1"/>
  <c r="N30" i="13" s="1"/>
  <c r="O30" i="13" a="1"/>
  <c r="O30" i="13" s="1"/>
  <c r="P30" i="13" a="1"/>
  <c r="P30" i="13" s="1"/>
  <c r="Q30" i="13" a="1"/>
  <c r="Q30" i="13" s="1"/>
  <c r="R30" i="13" a="1"/>
  <c r="R30" i="13" s="1"/>
  <c r="S30" i="13" a="1"/>
  <c r="S30" i="13" s="1"/>
  <c r="M31" i="13" a="1"/>
  <c r="M31" i="13" s="1"/>
  <c r="N31" i="13" a="1"/>
  <c r="N31" i="13" s="1"/>
  <c r="O31" i="13" a="1"/>
  <c r="O31" i="13" s="1"/>
  <c r="P31" i="13" a="1"/>
  <c r="P31" i="13" s="1"/>
  <c r="Q31" i="13" a="1"/>
  <c r="Q31" i="13" s="1"/>
  <c r="R31" i="13" a="1"/>
  <c r="R31" i="13" s="1"/>
  <c r="S31" i="13" a="1"/>
  <c r="S31" i="13" s="1"/>
  <c r="M32" i="13" a="1"/>
  <c r="M32" i="13" s="1"/>
  <c r="N32" i="13" a="1"/>
  <c r="N32" i="13" s="1"/>
  <c r="O32" i="13" a="1"/>
  <c r="O32" i="13" s="1"/>
  <c r="P32" i="13" a="1"/>
  <c r="P32" i="13" s="1"/>
  <c r="Q32" i="13" a="1"/>
  <c r="Q32" i="13" s="1"/>
  <c r="R32" i="13" a="1"/>
  <c r="R32" i="13" s="1"/>
  <c r="S32" i="13" a="1"/>
  <c r="S32" i="13" s="1"/>
  <c r="M33" i="13" a="1"/>
  <c r="M33" i="13" s="1"/>
  <c r="N33" i="13" a="1"/>
  <c r="N33" i="13" s="1"/>
  <c r="O33" i="13" a="1"/>
  <c r="O33" i="13" s="1"/>
  <c r="P33" i="13" a="1"/>
  <c r="P33" i="13" s="1"/>
  <c r="Q33" i="13" a="1"/>
  <c r="Q33" i="13" s="1"/>
  <c r="R33" i="13" a="1"/>
  <c r="R33" i="13" s="1"/>
  <c r="S33" i="13" a="1"/>
  <c r="S33" i="13" s="1"/>
  <c r="M34" i="13" a="1"/>
  <c r="M34" i="13" s="1"/>
  <c r="N34" i="13" a="1"/>
  <c r="N34" i="13" s="1"/>
  <c r="O34" i="13" a="1"/>
  <c r="O34" i="13" s="1"/>
  <c r="P34" i="13" a="1"/>
  <c r="P34" i="13" s="1"/>
  <c r="Q34" i="13" a="1"/>
  <c r="Q34" i="13" s="1"/>
  <c r="R34" i="13" a="1"/>
  <c r="R34" i="13" s="1"/>
  <c r="S34" i="13" a="1"/>
  <c r="S34" i="13" s="1"/>
  <c r="M35" i="13" a="1"/>
  <c r="M35" i="13" s="1"/>
  <c r="N35" i="13" a="1"/>
  <c r="N35" i="13" s="1"/>
  <c r="O35" i="13" a="1"/>
  <c r="O35" i="13" s="1"/>
  <c r="P35" i="13" a="1"/>
  <c r="P35" i="13" s="1"/>
  <c r="Q35" i="13" a="1"/>
  <c r="Q35" i="13" s="1"/>
  <c r="R35" i="13" a="1"/>
  <c r="R35" i="13" s="1"/>
  <c r="S35" i="13" a="1"/>
  <c r="S35" i="13" s="1"/>
  <c r="M36" i="13" a="1"/>
  <c r="M36" i="13" s="1"/>
  <c r="N36" i="13" a="1"/>
  <c r="N36" i="13" s="1"/>
  <c r="O36" i="13" a="1"/>
  <c r="O36" i="13" s="1"/>
  <c r="P36" i="13" a="1"/>
  <c r="P36" i="13" s="1"/>
  <c r="Q36" i="13" a="1"/>
  <c r="Q36" i="13" s="1"/>
  <c r="R36" i="13" a="1"/>
  <c r="R36" i="13" s="1"/>
  <c r="S36" i="13" a="1"/>
  <c r="S36" i="13" s="1"/>
  <c r="M37" i="13" a="1"/>
  <c r="M37" i="13" s="1"/>
  <c r="N37" i="13" a="1"/>
  <c r="N37" i="13" s="1"/>
  <c r="O37" i="13" a="1"/>
  <c r="O37" i="13" s="1"/>
  <c r="P37" i="13" a="1"/>
  <c r="P37" i="13" s="1"/>
  <c r="Q37" i="13" a="1"/>
  <c r="Q37" i="13" s="1"/>
  <c r="R37" i="13" a="1"/>
  <c r="R37" i="13" s="1"/>
  <c r="S37" i="13" a="1"/>
  <c r="S37" i="13" s="1"/>
  <c r="M38" i="13" a="1"/>
  <c r="M38" i="13" s="1"/>
  <c r="N38" i="13" a="1"/>
  <c r="N38" i="13" s="1"/>
  <c r="O38" i="13" a="1"/>
  <c r="O38" i="13" s="1"/>
  <c r="P38" i="13" a="1"/>
  <c r="P38" i="13" s="1"/>
  <c r="Q38" i="13" a="1"/>
  <c r="Q38" i="13" s="1"/>
  <c r="R38" i="13" a="1"/>
  <c r="R38" i="13" s="1"/>
  <c r="S38" i="13" a="1"/>
  <c r="S38" i="13" s="1"/>
  <c r="M39" i="13" a="1"/>
  <c r="M39" i="13" s="1"/>
  <c r="N39" i="13" a="1"/>
  <c r="N39" i="13" s="1"/>
  <c r="O39" i="13" a="1"/>
  <c r="O39" i="13" s="1"/>
  <c r="P39" i="13" a="1"/>
  <c r="P39" i="13" s="1"/>
  <c r="Q39" i="13" a="1"/>
  <c r="Q39" i="13" s="1"/>
  <c r="R39" i="13" a="1"/>
  <c r="R39" i="13" s="1"/>
  <c r="S39" i="13" a="1"/>
  <c r="S39" i="13" s="1"/>
  <c r="M40" i="13" a="1"/>
  <c r="M40" i="13" s="1"/>
  <c r="N40" i="13" a="1"/>
  <c r="N40" i="13" s="1"/>
  <c r="O40" i="13" a="1"/>
  <c r="O40" i="13" s="1"/>
  <c r="P40" i="13" a="1"/>
  <c r="P40" i="13" s="1"/>
  <c r="Q40" i="13" a="1"/>
  <c r="Q40" i="13" s="1"/>
  <c r="R40" i="13" a="1"/>
  <c r="R40" i="13" s="1"/>
  <c r="S40" i="13" a="1"/>
  <c r="S40" i="13" s="1"/>
  <c r="M41" i="13" a="1"/>
  <c r="M41" i="13" s="1"/>
  <c r="N41" i="13" a="1"/>
  <c r="N41" i="13" s="1"/>
  <c r="O41" i="13" a="1"/>
  <c r="O41" i="13" s="1"/>
  <c r="P41" i="13" a="1"/>
  <c r="P41" i="13" s="1"/>
  <c r="Q41" i="13" a="1"/>
  <c r="Q41" i="13" s="1"/>
  <c r="R41" i="13" a="1"/>
  <c r="R41" i="13" s="1"/>
  <c r="S41" i="13" a="1"/>
  <c r="S41" i="13" s="1"/>
  <c r="M42" i="13" a="1"/>
  <c r="M42" i="13" s="1"/>
  <c r="N42" i="13" a="1"/>
  <c r="N42" i="13" s="1"/>
  <c r="O42" i="13" a="1"/>
  <c r="O42" i="13" s="1"/>
  <c r="P42" i="13" a="1"/>
  <c r="P42" i="13" s="1"/>
  <c r="Q42" i="13" a="1"/>
  <c r="Q42" i="13" s="1"/>
  <c r="R42" i="13" a="1"/>
  <c r="R42" i="13" s="1"/>
  <c r="S42" i="13" a="1"/>
  <c r="S42" i="13" s="1"/>
  <c r="M43" i="13" a="1"/>
  <c r="M43" i="13" s="1"/>
  <c r="N43" i="13" a="1"/>
  <c r="N43" i="13" s="1"/>
  <c r="O43" i="13" a="1"/>
  <c r="O43" i="13" s="1"/>
  <c r="P43" i="13" a="1"/>
  <c r="P43" i="13" s="1"/>
  <c r="Q43" i="13" a="1"/>
  <c r="Q43" i="13" s="1"/>
  <c r="R43" i="13" a="1"/>
  <c r="R43" i="13" s="1"/>
  <c r="S43" i="13" a="1"/>
  <c r="S43" i="13" s="1"/>
  <c r="M44" i="13" a="1"/>
  <c r="M44" i="13" s="1"/>
  <c r="N44" i="13" a="1"/>
  <c r="N44" i="13" s="1"/>
  <c r="O44" i="13" a="1"/>
  <c r="O44" i="13" s="1"/>
  <c r="P44" i="13" a="1"/>
  <c r="P44" i="13" s="1"/>
  <c r="Q44" i="13" a="1"/>
  <c r="Q44" i="13" s="1"/>
  <c r="R44" i="13" a="1"/>
  <c r="R44" i="13" s="1"/>
  <c r="S44" i="13" a="1"/>
  <c r="S44" i="13" s="1"/>
  <c r="M45" i="13" a="1"/>
  <c r="M45" i="13" s="1"/>
  <c r="N45" i="13" a="1"/>
  <c r="N45" i="13" s="1"/>
  <c r="O45" i="13" a="1"/>
  <c r="O45" i="13" s="1"/>
  <c r="P45" i="13" a="1"/>
  <c r="P45" i="13" s="1"/>
  <c r="Q45" i="13" a="1"/>
  <c r="Q45" i="13" s="1"/>
  <c r="R45" i="13" a="1"/>
  <c r="R45" i="13" s="1"/>
  <c r="S45" i="13" a="1"/>
  <c r="S45" i="13" s="1"/>
  <c r="M46" i="13" a="1"/>
  <c r="M46" i="13" s="1"/>
  <c r="N46" i="13" a="1"/>
  <c r="N46" i="13" s="1"/>
  <c r="O46" i="13" a="1"/>
  <c r="O46" i="13" s="1"/>
  <c r="P46" i="13" a="1"/>
  <c r="P46" i="13" s="1"/>
  <c r="Q46" i="13" a="1"/>
  <c r="Q46" i="13" s="1"/>
  <c r="R46" i="13" a="1"/>
  <c r="R46" i="13" s="1"/>
  <c r="S46" i="13" a="1"/>
  <c r="S46" i="13" s="1"/>
  <c r="M47" i="13" a="1"/>
  <c r="M47" i="13" s="1"/>
  <c r="N47" i="13" a="1"/>
  <c r="N47" i="13" s="1"/>
  <c r="O47" i="13" a="1"/>
  <c r="O47" i="13" s="1"/>
  <c r="P47" i="13" a="1"/>
  <c r="P47" i="13" s="1"/>
  <c r="Q47" i="13" a="1"/>
  <c r="Q47" i="13" s="1"/>
  <c r="R47" i="13" a="1"/>
  <c r="R47" i="13" s="1"/>
  <c r="S47" i="13" a="1"/>
  <c r="S47" i="13" s="1"/>
  <c r="M48" i="13" a="1"/>
  <c r="M48" i="13" s="1"/>
  <c r="N48" i="13" a="1"/>
  <c r="N48" i="13" s="1"/>
  <c r="O48" i="13" a="1"/>
  <c r="O48" i="13" s="1"/>
  <c r="P48" i="13" a="1"/>
  <c r="P48" i="13" s="1"/>
  <c r="Q48" i="13" a="1"/>
  <c r="Q48" i="13" s="1"/>
  <c r="R48" i="13" a="1"/>
  <c r="R48" i="13" s="1"/>
  <c r="S48" i="13" a="1"/>
  <c r="S48" i="13" s="1"/>
  <c r="M49" i="13" a="1"/>
  <c r="M49" i="13" s="1"/>
  <c r="N49" i="13" a="1"/>
  <c r="N49" i="13" s="1"/>
  <c r="O49" i="13" a="1"/>
  <c r="O49" i="13" s="1"/>
  <c r="P49" i="13" a="1"/>
  <c r="P49" i="13" s="1"/>
  <c r="Q49" i="13" a="1"/>
  <c r="Q49" i="13" s="1"/>
  <c r="R49" i="13" a="1"/>
  <c r="R49" i="13" s="1"/>
  <c r="S49" i="13" a="1"/>
  <c r="S49" i="13" s="1"/>
  <c r="M50" i="13" a="1"/>
  <c r="M50" i="13" s="1"/>
  <c r="N50" i="13" a="1"/>
  <c r="N50" i="13" s="1"/>
  <c r="O50" i="13" a="1"/>
  <c r="O50" i="13" s="1"/>
  <c r="P50" i="13" a="1"/>
  <c r="P50" i="13" s="1"/>
  <c r="Q50" i="13" a="1"/>
  <c r="Q50" i="13" s="1"/>
  <c r="R50" i="13" a="1"/>
  <c r="R50" i="13" s="1"/>
  <c r="S50" i="13" a="1"/>
  <c r="S50" i="13" s="1"/>
  <c r="M51" i="13" a="1"/>
  <c r="M51" i="13" s="1"/>
  <c r="N51" i="13" a="1"/>
  <c r="N51" i="13" s="1"/>
  <c r="O51" i="13" a="1"/>
  <c r="O51" i="13" s="1"/>
  <c r="P51" i="13" a="1"/>
  <c r="P51" i="13" s="1"/>
  <c r="Q51" i="13" a="1"/>
  <c r="Q51" i="13" s="1"/>
  <c r="R51" i="13" a="1"/>
  <c r="R51" i="13" s="1"/>
  <c r="S51" i="13" a="1"/>
  <c r="S51" i="13" s="1"/>
  <c r="M52" i="13" a="1"/>
  <c r="M52" i="13" s="1"/>
  <c r="N52" i="13" a="1"/>
  <c r="N52" i="13" s="1"/>
  <c r="O52" i="13" a="1"/>
  <c r="O52" i="13" s="1"/>
  <c r="P52" i="13" a="1"/>
  <c r="P52" i="13" s="1"/>
  <c r="Q52" i="13" a="1"/>
  <c r="Q52" i="13" s="1"/>
  <c r="R52" i="13" a="1"/>
  <c r="R52" i="13" s="1"/>
  <c r="S52" i="13" a="1"/>
  <c r="S52" i="13" s="1"/>
  <c r="M53" i="13" a="1"/>
  <c r="M53" i="13" s="1"/>
  <c r="N53" i="13" a="1"/>
  <c r="N53" i="13" s="1"/>
  <c r="O53" i="13" a="1"/>
  <c r="O53" i="13" s="1"/>
  <c r="P53" i="13" a="1"/>
  <c r="P53" i="13" s="1"/>
  <c r="Q53" i="13" a="1"/>
  <c r="Q53" i="13" s="1"/>
  <c r="R53" i="13" a="1"/>
  <c r="R53" i="13" s="1"/>
  <c r="S53" i="13" a="1"/>
  <c r="S53" i="13" s="1"/>
  <c r="M54" i="13" a="1"/>
  <c r="M54" i="13" s="1"/>
  <c r="N54" i="13" a="1"/>
  <c r="N54" i="13" s="1"/>
  <c r="O54" i="13" a="1"/>
  <c r="O54" i="13" s="1"/>
  <c r="P54" i="13" a="1"/>
  <c r="P54" i="13" s="1"/>
  <c r="Q54" i="13" a="1"/>
  <c r="Q54" i="13" s="1"/>
  <c r="R54" i="13" a="1"/>
  <c r="R54" i="13" s="1"/>
  <c r="S54" i="13" a="1"/>
  <c r="S54" i="13" s="1"/>
  <c r="M55" i="13" a="1"/>
  <c r="M55" i="13" s="1"/>
  <c r="N55" i="13" a="1"/>
  <c r="N55" i="13" s="1"/>
  <c r="O55" i="13" a="1"/>
  <c r="O55" i="13" s="1"/>
  <c r="P55" i="13" a="1"/>
  <c r="P55" i="13" s="1"/>
  <c r="Q55" i="13" a="1"/>
  <c r="Q55" i="13" s="1"/>
  <c r="R55" i="13" a="1"/>
  <c r="R55" i="13" s="1"/>
  <c r="S55" i="13" a="1"/>
  <c r="S55" i="13" s="1"/>
  <c r="M56" i="13" a="1"/>
  <c r="M56" i="13" s="1"/>
  <c r="N56" i="13" a="1"/>
  <c r="N56" i="13" s="1"/>
  <c r="O56" i="13" a="1"/>
  <c r="O56" i="13" s="1"/>
  <c r="P56" i="13" a="1"/>
  <c r="P56" i="13" s="1"/>
  <c r="Q56" i="13" a="1"/>
  <c r="Q56" i="13" s="1"/>
  <c r="R56" i="13" a="1"/>
  <c r="R56" i="13" s="1"/>
  <c r="S56" i="13" a="1"/>
  <c r="S56" i="13" s="1"/>
  <c r="M57" i="13" a="1"/>
  <c r="M57" i="13" s="1"/>
  <c r="N57" i="13" a="1"/>
  <c r="N57" i="13" s="1"/>
  <c r="O57" i="13" a="1"/>
  <c r="O57" i="13" s="1"/>
  <c r="P57" i="13" a="1"/>
  <c r="P57" i="13" s="1"/>
  <c r="Q57" i="13" a="1"/>
  <c r="Q57" i="13" s="1"/>
  <c r="R57" i="13" a="1"/>
  <c r="R57" i="13" s="1"/>
  <c r="S57" i="13" a="1"/>
  <c r="S57" i="13" s="1"/>
  <c r="M58" i="13" a="1"/>
  <c r="M58" i="13" s="1"/>
  <c r="N58" i="13" a="1"/>
  <c r="N58" i="13" s="1"/>
  <c r="O58" i="13" a="1"/>
  <c r="O58" i="13" s="1"/>
  <c r="P58" i="13" a="1"/>
  <c r="P58" i="13" s="1"/>
  <c r="Q58" i="13" a="1"/>
  <c r="Q58" i="13" s="1"/>
  <c r="R58" i="13" a="1"/>
  <c r="R58" i="13" s="1"/>
  <c r="S58" i="13" a="1"/>
  <c r="S58" i="13" s="1"/>
  <c r="M59" i="13" a="1"/>
  <c r="M59" i="13" s="1"/>
  <c r="N59" i="13" a="1"/>
  <c r="N59" i="13" s="1"/>
  <c r="O59" i="13" a="1"/>
  <c r="O59" i="13" s="1"/>
  <c r="P59" i="13" a="1"/>
  <c r="P59" i="13" s="1"/>
  <c r="Q59" i="13" a="1"/>
  <c r="Q59" i="13" s="1"/>
  <c r="R59" i="13" a="1"/>
  <c r="R59" i="13" s="1"/>
  <c r="S59" i="13" a="1"/>
  <c r="S59" i="13" s="1"/>
  <c r="M60" i="13" a="1"/>
  <c r="M60" i="13" s="1"/>
  <c r="N60" i="13" a="1"/>
  <c r="N60" i="13" s="1"/>
  <c r="O60" i="13" a="1"/>
  <c r="O60" i="13" s="1"/>
  <c r="P60" i="13" a="1"/>
  <c r="P60" i="13" s="1"/>
  <c r="Q60" i="13" a="1"/>
  <c r="Q60" i="13" s="1"/>
  <c r="R60" i="13" a="1"/>
  <c r="R60" i="13" s="1"/>
  <c r="S60" i="13" a="1"/>
  <c r="S60" i="13" s="1"/>
  <c r="M61" i="13" a="1"/>
  <c r="M61" i="13" s="1"/>
  <c r="N61" i="13" a="1"/>
  <c r="N61" i="13" s="1"/>
  <c r="O61" i="13" a="1"/>
  <c r="O61" i="13" s="1"/>
  <c r="P61" i="13" a="1"/>
  <c r="P61" i="13" s="1"/>
  <c r="Q61" i="13" a="1"/>
  <c r="Q61" i="13" s="1"/>
  <c r="R61" i="13" a="1"/>
  <c r="R61" i="13" s="1"/>
  <c r="S61" i="13" a="1"/>
  <c r="S61" i="13" s="1"/>
  <c r="M62" i="13" a="1"/>
  <c r="M62" i="13" s="1"/>
  <c r="N62" i="13" a="1"/>
  <c r="N62" i="13" s="1"/>
  <c r="O62" i="13" a="1"/>
  <c r="O62" i="13" s="1"/>
  <c r="P62" i="13" a="1"/>
  <c r="P62" i="13" s="1"/>
  <c r="Q62" i="13" a="1"/>
  <c r="Q62" i="13" s="1"/>
  <c r="R62" i="13" a="1"/>
  <c r="R62" i="13" s="1"/>
  <c r="S62" i="13" a="1"/>
  <c r="S62" i="13" s="1"/>
  <c r="M63" i="13" a="1"/>
  <c r="M63" i="13" s="1"/>
  <c r="N63" i="13" a="1"/>
  <c r="N63" i="13" s="1"/>
  <c r="O63" i="13" a="1"/>
  <c r="O63" i="13" s="1"/>
  <c r="P63" i="13" a="1"/>
  <c r="P63" i="13" s="1"/>
  <c r="Q63" i="13" a="1"/>
  <c r="Q63" i="13" s="1"/>
  <c r="R63" i="13" a="1"/>
  <c r="R63" i="13" s="1"/>
  <c r="S63" i="13" a="1"/>
  <c r="S63" i="13" s="1"/>
  <c r="M64" i="13" a="1"/>
  <c r="M64" i="13" s="1"/>
  <c r="N64" i="13" a="1"/>
  <c r="N64" i="13" s="1"/>
  <c r="O64" i="13" a="1"/>
  <c r="O64" i="13" s="1"/>
  <c r="P64" i="13" a="1"/>
  <c r="P64" i="13" s="1"/>
  <c r="Q64" i="13" a="1"/>
  <c r="Q64" i="13" s="1"/>
  <c r="R64" i="13" a="1"/>
  <c r="R64" i="13" s="1"/>
  <c r="S64" i="13" a="1"/>
  <c r="S64" i="13" s="1"/>
  <c r="M65" i="13" a="1"/>
  <c r="M65" i="13" s="1"/>
  <c r="N65" i="13" a="1"/>
  <c r="N65" i="13" s="1"/>
  <c r="O65" i="13" a="1"/>
  <c r="O65" i="13" s="1"/>
  <c r="P65" i="13" a="1"/>
  <c r="P65" i="13" s="1"/>
  <c r="Q65" i="13" a="1"/>
  <c r="Q65" i="13" s="1"/>
  <c r="R65" i="13" a="1"/>
  <c r="R65" i="13" s="1"/>
  <c r="S65" i="13" a="1"/>
  <c r="S65" i="13" s="1"/>
  <c r="M66" i="13" a="1"/>
  <c r="M66" i="13" s="1"/>
  <c r="N66" i="13" a="1"/>
  <c r="N66" i="13" s="1"/>
  <c r="O66" i="13" a="1"/>
  <c r="O66" i="13" s="1"/>
  <c r="P66" i="13" a="1"/>
  <c r="P66" i="13" s="1"/>
  <c r="Q66" i="13" a="1"/>
  <c r="Q66" i="13" s="1"/>
  <c r="R66" i="13" a="1"/>
  <c r="R66" i="13" s="1"/>
  <c r="S66" i="13" a="1"/>
  <c r="S66" i="13" s="1"/>
  <c r="M67" i="13" a="1"/>
  <c r="M67" i="13" s="1"/>
  <c r="N67" i="13" a="1"/>
  <c r="N67" i="13" s="1"/>
  <c r="O67" i="13" a="1"/>
  <c r="O67" i="13" s="1"/>
  <c r="P67" i="13" a="1"/>
  <c r="P67" i="13" s="1"/>
  <c r="Q67" i="13" a="1"/>
  <c r="Q67" i="13" s="1"/>
  <c r="R67" i="13" a="1"/>
  <c r="R67" i="13" s="1"/>
  <c r="S67" i="13" a="1"/>
  <c r="S67" i="13" s="1"/>
  <c r="M68" i="13" a="1"/>
  <c r="M68" i="13" s="1"/>
  <c r="N68" i="13" a="1"/>
  <c r="N68" i="13" s="1"/>
  <c r="O68" i="13" a="1"/>
  <c r="O68" i="13" s="1"/>
  <c r="P68" i="13" a="1"/>
  <c r="P68" i="13" s="1"/>
  <c r="Q68" i="13" a="1"/>
  <c r="Q68" i="13" s="1"/>
  <c r="R68" i="13" a="1"/>
  <c r="R68" i="13" s="1"/>
  <c r="S68" i="13" a="1"/>
  <c r="S68" i="13" s="1"/>
  <c r="M69" i="13" a="1"/>
  <c r="M69" i="13" s="1"/>
  <c r="N69" i="13" a="1"/>
  <c r="N69" i="13" s="1"/>
  <c r="O69" i="13" a="1"/>
  <c r="O69" i="13" s="1"/>
  <c r="P69" i="13" a="1"/>
  <c r="P69" i="13" s="1"/>
  <c r="Q69" i="13" a="1"/>
  <c r="Q69" i="13" s="1"/>
  <c r="R69" i="13" a="1"/>
  <c r="R69" i="13" s="1"/>
  <c r="S69" i="13" a="1"/>
  <c r="S69" i="13" s="1"/>
  <c r="M70" i="13" a="1"/>
  <c r="M70" i="13" s="1"/>
  <c r="N70" i="13" a="1"/>
  <c r="N70" i="13" s="1"/>
  <c r="O70" i="13" a="1"/>
  <c r="O70" i="13" s="1"/>
  <c r="P70" i="13" a="1"/>
  <c r="P70" i="13" s="1"/>
  <c r="Q70" i="13" a="1"/>
  <c r="Q70" i="13" s="1"/>
  <c r="R70" i="13" a="1"/>
  <c r="R70" i="13" s="1"/>
  <c r="S70" i="13" a="1"/>
  <c r="S70" i="13" s="1"/>
  <c r="M71" i="13" a="1"/>
  <c r="M71" i="13" s="1"/>
  <c r="N71" i="13" a="1"/>
  <c r="N71" i="13" s="1"/>
  <c r="O71" i="13" a="1"/>
  <c r="O71" i="13" s="1"/>
  <c r="P71" i="13" a="1"/>
  <c r="P71" i="13" s="1"/>
  <c r="Q71" i="13" a="1"/>
  <c r="Q71" i="13" s="1"/>
  <c r="R71" i="13" a="1"/>
  <c r="R71" i="13" s="1"/>
  <c r="S71" i="13" a="1"/>
  <c r="S71" i="13" s="1"/>
  <c r="M72" i="13" a="1"/>
  <c r="M72" i="13" s="1"/>
  <c r="N72" i="13" a="1"/>
  <c r="N72" i="13" s="1"/>
  <c r="O72" i="13" a="1"/>
  <c r="O72" i="13" s="1"/>
  <c r="P72" i="13" a="1"/>
  <c r="P72" i="13" s="1"/>
  <c r="Q72" i="13" a="1"/>
  <c r="Q72" i="13" s="1"/>
  <c r="R72" i="13" a="1"/>
  <c r="R72" i="13" s="1"/>
  <c r="S72" i="13" a="1"/>
  <c r="S72" i="13" s="1"/>
  <c r="M73" i="13" a="1"/>
  <c r="M73" i="13" s="1"/>
  <c r="N73" i="13" a="1"/>
  <c r="N73" i="13" s="1"/>
  <c r="O73" i="13" a="1"/>
  <c r="O73" i="13" s="1"/>
  <c r="P73" i="13" a="1"/>
  <c r="P73" i="13" s="1"/>
  <c r="Q73" i="13" a="1"/>
  <c r="Q73" i="13" s="1"/>
  <c r="R73" i="13" a="1"/>
  <c r="R73" i="13" s="1"/>
  <c r="S73" i="13" a="1"/>
  <c r="S73" i="13" s="1"/>
  <c r="M74" i="13" a="1"/>
  <c r="M74" i="13" s="1"/>
  <c r="N74" i="13" a="1"/>
  <c r="N74" i="13" s="1"/>
  <c r="O74" i="13" a="1"/>
  <c r="O74" i="13" s="1"/>
  <c r="P74" i="13" a="1"/>
  <c r="P74" i="13" s="1"/>
  <c r="Q74" i="13" a="1"/>
  <c r="Q74" i="13" s="1"/>
  <c r="R74" i="13" a="1"/>
  <c r="R74" i="13" s="1"/>
  <c r="S74" i="13" a="1"/>
  <c r="S74" i="13" s="1"/>
  <c r="M75" i="13" a="1"/>
  <c r="M75" i="13" s="1"/>
  <c r="N75" i="13" a="1"/>
  <c r="N75" i="13" s="1"/>
  <c r="O75" i="13" a="1"/>
  <c r="O75" i="13" s="1"/>
  <c r="P75" i="13" a="1"/>
  <c r="P75" i="13" s="1"/>
  <c r="Q75" i="13" a="1"/>
  <c r="Q75" i="13" s="1"/>
  <c r="R75" i="13" a="1"/>
  <c r="R75" i="13" s="1"/>
  <c r="S75" i="13" a="1"/>
  <c r="S75" i="13" s="1"/>
  <c r="M76" i="13" a="1"/>
  <c r="M76" i="13" s="1"/>
  <c r="N76" i="13" a="1"/>
  <c r="N76" i="13" s="1"/>
  <c r="O76" i="13" a="1"/>
  <c r="O76" i="13" s="1"/>
  <c r="P76" i="13" a="1"/>
  <c r="P76" i="13" s="1"/>
  <c r="Q76" i="13" a="1"/>
  <c r="Q76" i="13" s="1"/>
  <c r="R76" i="13" a="1"/>
  <c r="R76" i="13" s="1"/>
  <c r="S76" i="13" a="1"/>
  <c r="S76" i="13" s="1"/>
  <c r="M77" i="13" a="1"/>
  <c r="M77" i="13" s="1"/>
  <c r="N77" i="13" a="1"/>
  <c r="N77" i="13" s="1"/>
  <c r="O77" i="13" a="1"/>
  <c r="O77" i="13" s="1"/>
  <c r="P77" i="13" a="1"/>
  <c r="P77" i="13" s="1"/>
  <c r="Q77" i="13" a="1"/>
  <c r="Q77" i="13" s="1"/>
  <c r="R77" i="13" a="1"/>
  <c r="R77" i="13" s="1"/>
  <c r="S77" i="13" a="1"/>
  <c r="S77" i="13" s="1"/>
  <c r="M78" i="13" a="1"/>
  <c r="M78" i="13" s="1"/>
  <c r="N78" i="13" a="1"/>
  <c r="N78" i="13" s="1"/>
  <c r="O78" i="13" a="1"/>
  <c r="O78" i="13" s="1"/>
  <c r="P78" i="13" a="1"/>
  <c r="P78" i="13" s="1"/>
  <c r="Q78" i="13" a="1"/>
  <c r="Q78" i="13" s="1"/>
  <c r="R78" i="13" a="1"/>
  <c r="R78" i="13" s="1"/>
  <c r="S78" i="13" a="1"/>
  <c r="S78" i="13" s="1"/>
  <c r="M79" i="13" a="1"/>
  <c r="M79" i="13" s="1"/>
  <c r="N79" i="13" a="1"/>
  <c r="N79" i="13" s="1"/>
  <c r="O79" i="13" a="1"/>
  <c r="O79" i="13" s="1"/>
  <c r="P79" i="13" a="1"/>
  <c r="P79" i="13" s="1"/>
  <c r="Q79" i="13" a="1"/>
  <c r="Q79" i="13" s="1"/>
  <c r="R79" i="13" a="1"/>
  <c r="R79" i="13" s="1"/>
  <c r="S79" i="13" a="1"/>
  <c r="S79" i="13" s="1"/>
  <c r="M80" i="13" a="1"/>
  <c r="M80" i="13" s="1"/>
  <c r="N80" i="13" a="1"/>
  <c r="N80" i="13" s="1"/>
  <c r="O80" i="13" a="1"/>
  <c r="O80" i="13" s="1"/>
  <c r="P80" i="13" a="1"/>
  <c r="P80" i="13" s="1"/>
  <c r="Q80" i="13" a="1"/>
  <c r="Q80" i="13" s="1"/>
  <c r="R80" i="13" a="1"/>
  <c r="R80" i="13" s="1"/>
  <c r="S80" i="13" a="1"/>
  <c r="S80" i="13" s="1"/>
  <c r="M81" i="13" a="1"/>
  <c r="M81" i="13" s="1"/>
  <c r="N81" i="13" a="1"/>
  <c r="N81" i="13" s="1"/>
  <c r="O81" i="13" a="1"/>
  <c r="O81" i="13" s="1"/>
  <c r="P81" i="13" a="1"/>
  <c r="P81" i="13" s="1"/>
  <c r="Q81" i="13" a="1"/>
  <c r="Q81" i="13" s="1"/>
  <c r="R81" i="13" a="1"/>
  <c r="R81" i="13" s="1"/>
  <c r="S81" i="13" a="1"/>
  <c r="S81" i="13" s="1"/>
  <c r="M82" i="13" a="1"/>
  <c r="M82" i="13" s="1"/>
  <c r="N82" i="13" a="1"/>
  <c r="N82" i="13" s="1"/>
  <c r="O82" i="13" a="1"/>
  <c r="O82" i="13" s="1"/>
  <c r="P82" i="13" a="1"/>
  <c r="P82" i="13" s="1"/>
  <c r="Q82" i="13" a="1"/>
  <c r="Q82" i="13" s="1"/>
  <c r="R82" i="13" a="1"/>
  <c r="R82" i="13" s="1"/>
  <c r="S82" i="13" a="1"/>
  <c r="S82" i="13" s="1"/>
  <c r="M83" i="13" a="1"/>
  <c r="M83" i="13" s="1"/>
  <c r="N83" i="13" a="1"/>
  <c r="N83" i="13" s="1"/>
  <c r="O83" i="13" a="1"/>
  <c r="O83" i="13" s="1"/>
  <c r="P83" i="13" a="1"/>
  <c r="P83" i="13" s="1"/>
  <c r="Q83" i="13" a="1"/>
  <c r="Q83" i="13" s="1"/>
  <c r="R83" i="13" a="1"/>
  <c r="R83" i="13" s="1"/>
  <c r="S83" i="13" a="1"/>
  <c r="S83" i="13" s="1"/>
  <c r="M84" i="13" a="1"/>
  <c r="M84" i="13" s="1"/>
  <c r="N84" i="13" a="1"/>
  <c r="N84" i="13" s="1"/>
  <c r="O84" i="13" a="1"/>
  <c r="O84" i="13" s="1"/>
  <c r="P84" i="13" a="1"/>
  <c r="P84" i="13" s="1"/>
  <c r="Q84" i="13" a="1"/>
  <c r="Q84" i="13" s="1"/>
  <c r="R84" i="13" a="1"/>
  <c r="R84" i="13" s="1"/>
  <c r="S84" i="13" a="1"/>
  <c r="S84" i="13" s="1"/>
  <c r="M85" i="13" a="1"/>
  <c r="M85" i="13" s="1"/>
  <c r="N85" i="13" a="1"/>
  <c r="N85" i="13" s="1"/>
  <c r="O85" i="13" a="1"/>
  <c r="O85" i="13" s="1"/>
  <c r="P85" i="13" a="1"/>
  <c r="P85" i="13" s="1"/>
  <c r="Q85" i="13" a="1"/>
  <c r="Q85" i="13" s="1"/>
  <c r="R85" i="13" a="1"/>
  <c r="R85" i="13" s="1"/>
  <c r="S85" i="13" a="1"/>
  <c r="S85" i="13" s="1"/>
  <c r="M86" i="13" a="1"/>
  <c r="M86" i="13" s="1"/>
  <c r="N86" i="13" a="1"/>
  <c r="N86" i="13" s="1"/>
  <c r="O86" i="13" a="1"/>
  <c r="O86" i="13" s="1"/>
  <c r="P86" i="13" a="1"/>
  <c r="P86" i="13" s="1"/>
  <c r="Q86" i="13" a="1"/>
  <c r="Q86" i="13" s="1"/>
  <c r="R86" i="13" a="1"/>
  <c r="R86" i="13" s="1"/>
  <c r="S86" i="13" a="1"/>
  <c r="S86" i="13" s="1"/>
  <c r="M87" i="13" a="1"/>
  <c r="M87" i="13" s="1"/>
  <c r="N87" i="13" a="1"/>
  <c r="N87" i="13" s="1"/>
  <c r="O87" i="13" a="1"/>
  <c r="O87" i="13" s="1"/>
  <c r="P87" i="13" a="1"/>
  <c r="P87" i="13" s="1"/>
  <c r="Q87" i="13" a="1"/>
  <c r="Q87" i="13" s="1"/>
  <c r="R87" i="13" a="1"/>
  <c r="R87" i="13" s="1"/>
  <c r="S87" i="13" a="1"/>
  <c r="S87" i="13" s="1"/>
  <c r="M88" i="13" a="1"/>
  <c r="M88" i="13" s="1"/>
  <c r="N88" i="13" a="1"/>
  <c r="N88" i="13" s="1"/>
  <c r="O88" i="13" a="1"/>
  <c r="O88" i="13" s="1"/>
  <c r="P88" i="13" a="1"/>
  <c r="P88" i="13" s="1"/>
  <c r="Q88" i="13" a="1"/>
  <c r="Q88" i="13" s="1"/>
  <c r="R88" i="13" a="1"/>
  <c r="R88" i="13" s="1"/>
  <c r="S88" i="13" a="1"/>
  <c r="S88" i="13" s="1"/>
  <c r="M89" i="13" a="1"/>
  <c r="M89" i="13" s="1"/>
  <c r="N89" i="13" a="1"/>
  <c r="N89" i="13" s="1"/>
  <c r="O89" i="13" a="1"/>
  <c r="O89" i="13" s="1"/>
  <c r="P89" i="13" a="1"/>
  <c r="P89" i="13" s="1"/>
  <c r="Q89" i="13" a="1"/>
  <c r="Q89" i="13" s="1"/>
  <c r="R89" i="13" a="1"/>
  <c r="R89" i="13" s="1"/>
  <c r="S89" i="13" a="1"/>
  <c r="S89" i="13" s="1"/>
  <c r="M90" i="13" a="1"/>
  <c r="M90" i="13" s="1"/>
  <c r="N90" i="13" a="1"/>
  <c r="N90" i="13" s="1"/>
  <c r="O90" i="13" a="1"/>
  <c r="O90" i="13" s="1"/>
  <c r="P90" i="13" a="1"/>
  <c r="P90" i="13" s="1"/>
  <c r="Q90" i="13" a="1"/>
  <c r="Q90" i="13" s="1"/>
  <c r="R90" i="13" a="1"/>
  <c r="R90" i="13" s="1"/>
  <c r="S90" i="13" a="1"/>
  <c r="S90" i="13" s="1"/>
  <c r="M91" i="13" a="1"/>
  <c r="M91" i="13" s="1"/>
  <c r="N91" i="13" a="1"/>
  <c r="N91" i="13" s="1"/>
  <c r="O91" i="13" a="1"/>
  <c r="O91" i="13" s="1"/>
  <c r="P91" i="13" a="1"/>
  <c r="P91" i="13" s="1"/>
  <c r="Q91" i="13" a="1"/>
  <c r="Q91" i="13" s="1"/>
  <c r="R91" i="13" a="1"/>
  <c r="R91" i="13" s="1"/>
  <c r="S91" i="13" a="1"/>
  <c r="S91" i="13" s="1"/>
  <c r="M92" i="13" a="1"/>
  <c r="M92" i="13" s="1"/>
  <c r="N92" i="13" a="1"/>
  <c r="N92" i="13" s="1"/>
  <c r="O92" i="13" a="1"/>
  <c r="O92" i="13" s="1"/>
  <c r="P92" i="13" a="1"/>
  <c r="P92" i="13" s="1"/>
  <c r="Q92" i="13" a="1"/>
  <c r="Q92" i="13" s="1"/>
  <c r="R92" i="13" a="1"/>
  <c r="R92" i="13" s="1"/>
  <c r="S92" i="13" a="1"/>
  <c r="S92" i="13" s="1"/>
  <c r="M93" i="13" a="1"/>
  <c r="M93" i="13" s="1"/>
  <c r="N93" i="13" a="1"/>
  <c r="N93" i="13" s="1"/>
  <c r="O93" i="13" a="1"/>
  <c r="O93" i="13" s="1"/>
  <c r="P93" i="13" a="1"/>
  <c r="P93" i="13" s="1"/>
  <c r="Q93" i="13" a="1"/>
  <c r="Q93" i="13" s="1"/>
  <c r="R93" i="13" a="1"/>
  <c r="R93" i="13" s="1"/>
  <c r="S93" i="13" a="1"/>
  <c r="S93" i="13" s="1"/>
  <c r="M94" i="13" a="1"/>
  <c r="M94" i="13" s="1"/>
  <c r="N94" i="13" a="1"/>
  <c r="N94" i="13" s="1"/>
  <c r="O94" i="13" a="1"/>
  <c r="O94" i="13" s="1"/>
  <c r="P94" i="13" a="1"/>
  <c r="P94" i="13" s="1"/>
  <c r="Q94" i="13" a="1"/>
  <c r="Q94" i="13" s="1"/>
  <c r="R94" i="13" a="1"/>
  <c r="R94" i="13" s="1"/>
  <c r="S94" i="13" a="1"/>
  <c r="S94" i="13" s="1"/>
  <c r="M95" i="13" a="1"/>
  <c r="M95" i="13" s="1"/>
  <c r="N95" i="13" a="1"/>
  <c r="N95" i="13" s="1"/>
  <c r="O95" i="13" a="1"/>
  <c r="O95" i="13" s="1"/>
  <c r="P95" i="13" a="1"/>
  <c r="P95" i="13" s="1"/>
  <c r="Q95" i="13" a="1"/>
  <c r="Q95" i="13" s="1"/>
  <c r="R95" i="13" a="1"/>
  <c r="R95" i="13" s="1"/>
  <c r="S95" i="13" a="1"/>
  <c r="S95" i="13" s="1"/>
  <c r="M96" i="13" a="1"/>
  <c r="M96" i="13" s="1"/>
  <c r="N96" i="13" a="1"/>
  <c r="N96" i="13" s="1"/>
  <c r="O96" i="13" a="1"/>
  <c r="O96" i="13" s="1"/>
  <c r="P96" i="13" a="1"/>
  <c r="P96" i="13" s="1"/>
  <c r="Q96" i="13" a="1"/>
  <c r="Q96" i="13" s="1"/>
  <c r="R96" i="13" a="1"/>
  <c r="R96" i="13" s="1"/>
  <c r="S96" i="13" a="1"/>
  <c r="S96" i="13" s="1"/>
  <c r="M97" i="13" a="1"/>
  <c r="M97" i="13" s="1"/>
  <c r="N97" i="13" a="1"/>
  <c r="N97" i="13" s="1"/>
  <c r="O97" i="13" a="1"/>
  <c r="O97" i="13" s="1"/>
  <c r="P97" i="13" a="1"/>
  <c r="P97" i="13" s="1"/>
  <c r="Q97" i="13" a="1"/>
  <c r="Q97" i="13" s="1"/>
  <c r="R97" i="13" a="1"/>
  <c r="R97" i="13" s="1"/>
  <c r="S97" i="13" a="1"/>
  <c r="S97" i="13" s="1"/>
  <c r="M98" i="13" a="1"/>
  <c r="M98" i="13" s="1"/>
  <c r="N98" i="13" a="1"/>
  <c r="N98" i="13" s="1"/>
  <c r="O98" i="13" a="1"/>
  <c r="O98" i="13" s="1"/>
  <c r="P98" i="13" a="1"/>
  <c r="P98" i="13" s="1"/>
  <c r="Q98" i="13" a="1"/>
  <c r="Q98" i="13" s="1"/>
  <c r="R98" i="13" a="1"/>
  <c r="R98" i="13" s="1"/>
  <c r="S98" i="13" a="1"/>
  <c r="S98" i="13" s="1"/>
  <c r="M99" i="13" a="1"/>
  <c r="M99" i="13" s="1"/>
  <c r="N99" i="13" a="1"/>
  <c r="N99" i="13" s="1"/>
  <c r="O99" i="13" a="1"/>
  <c r="O99" i="13" s="1"/>
  <c r="P99" i="13" a="1"/>
  <c r="P99" i="13" s="1"/>
  <c r="Q99" i="13" a="1"/>
  <c r="Q99" i="13" s="1"/>
  <c r="R99" i="13" a="1"/>
  <c r="R99" i="13" s="1"/>
  <c r="S99" i="13" a="1"/>
  <c r="S99" i="13" s="1"/>
  <c r="M100" i="13" a="1"/>
  <c r="M100" i="13" s="1"/>
  <c r="N100" i="13" a="1"/>
  <c r="N100" i="13" s="1"/>
  <c r="O100" i="13" a="1"/>
  <c r="O100" i="13" s="1"/>
  <c r="P100" i="13" a="1"/>
  <c r="P100" i="13" s="1"/>
  <c r="Q100" i="13" a="1"/>
  <c r="Q100" i="13" s="1"/>
  <c r="R100" i="13" a="1"/>
  <c r="R100" i="13" s="1"/>
  <c r="S100" i="13" a="1"/>
  <c r="S100" i="13" s="1"/>
  <c r="M101" i="13" a="1"/>
  <c r="M101" i="13" s="1"/>
  <c r="N101" i="13" a="1"/>
  <c r="N101" i="13" s="1"/>
  <c r="O101" i="13" a="1"/>
  <c r="O101" i="13" s="1"/>
  <c r="P101" i="13" a="1"/>
  <c r="P101" i="13" s="1"/>
  <c r="Q101" i="13" a="1"/>
  <c r="Q101" i="13" s="1"/>
  <c r="R101" i="13" a="1"/>
  <c r="R101" i="13" s="1"/>
  <c r="S101" i="13" a="1"/>
  <c r="S101" i="13" s="1"/>
  <c r="M102" i="13" a="1"/>
  <c r="M102" i="13" s="1"/>
  <c r="N102" i="13" a="1"/>
  <c r="N102" i="13" s="1"/>
  <c r="O102" i="13" a="1"/>
  <c r="O102" i="13" s="1"/>
  <c r="P102" i="13" a="1"/>
  <c r="P102" i="13" s="1"/>
  <c r="Q102" i="13" a="1"/>
  <c r="Q102" i="13" s="1"/>
  <c r="R102" i="13" a="1"/>
  <c r="R102" i="13" s="1"/>
  <c r="S102" i="13" a="1"/>
  <c r="S102" i="13" s="1"/>
  <c r="M103" i="13" a="1"/>
  <c r="M103" i="13" s="1"/>
  <c r="N103" i="13" a="1"/>
  <c r="N103" i="13" s="1"/>
  <c r="O103" i="13" a="1"/>
  <c r="O103" i="13" s="1"/>
  <c r="P103" i="13" a="1"/>
  <c r="P103" i="13" s="1"/>
  <c r="Q103" i="13" a="1"/>
  <c r="Q103" i="13" s="1"/>
  <c r="R103" i="13" a="1"/>
  <c r="R103" i="13" s="1"/>
  <c r="S103" i="13" a="1"/>
  <c r="S103" i="13" s="1"/>
  <c r="M104" i="13" a="1"/>
  <c r="M104" i="13" s="1"/>
  <c r="N104" i="13" a="1"/>
  <c r="N104" i="13" s="1"/>
  <c r="O104" i="13" a="1"/>
  <c r="O104" i="13" s="1"/>
  <c r="P104" i="13" a="1"/>
  <c r="P104" i="13" s="1"/>
  <c r="Q104" i="13" a="1"/>
  <c r="Q104" i="13" s="1"/>
  <c r="R104" i="13" a="1"/>
  <c r="R104" i="13" s="1"/>
  <c r="S104" i="13" a="1"/>
  <c r="S104" i="13" s="1"/>
  <c r="M105" i="13" a="1"/>
  <c r="M105" i="13" s="1"/>
  <c r="N105" i="13" a="1"/>
  <c r="N105" i="13" s="1"/>
  <c r="O105" i="13" a="1"/>
  <c r="O105" i="13" s="1"/>
  <c r="P105" i="13" a="1"/>
  <c r="P105" i="13" s="1"/>
  <c r="Q105" i="13" a="1"/>
  <c r="Q105" i="13" s="1"/>
  <c r="R105" i="13" a="1"/>
  <c r="R105" i="13" s="1"/>
  <c r="S105" i="13" a="1"/>
  <c r="S105" i="13" s="1"/>
  <c r="M106" i="13" a="1"/>
  <c r="M106" i="13" s="1"/>
  <c r="N106" i="13" a="1"/>
  <c r="N106" i="13" s="1"/>
  <c r="O106" i="13" a="1"/>
  <c r="O106" i="13" s="1"/>
  <c r="P106" i="13" a="1"/>
  <c r="P106" i="13" s="1"/>
  <c r="Q106" i="13" a="1"/>
  <c r="Q106" i="13" s="1"/>
  <c r="R106" i="13" a="1"/>
  <c r="R106" i="13" s="1"/>
  <c r="S106" i="13" a="1"/>
  <c r="S106" i="13" s="1"/>
  <c r="M107" i="13" a="1"/>
  <c r="M107" i="13" s="1"/>
  <c r="N107" i="13" a="1"/>
  <c r="N107" i="13" s="1"/>
  <c r="O107" i="13" a="1"/>
  <c r="O107" i="13" s="1"/>
  <c r="P107" i="13" a="1"/>
  <c r="P107" i="13" s="1"/>
  <c r="Q107" i="13" a="1"/>
  <c r="Q107" i="13" s="1"/>
  <c r="R107" i="13" a="1"/>
  <c r="R107" i="13" s="1"/>
  <c r="S107" i="13" a="1"/>
  <c r="S107" i="13" s="1"/>
  <c r="M108" i="13" a="1"/>
  <c r="M108" i="13" s="1"/>
  <c r="N108" i="13" a="1"/>
  <c r="N108" i="13" s="1"/>
  <c r="O108" i="13" a="1"/>
  <c r="O108" i="13" s="1"/>
  <c r="P108" i="13" a="1"/>
  <c r="P108" i="13" s="1"/>
  <c r="Q108" i="13" a="1"/>
  <c r="Q108" i="13" s="1"/>
  <c r="R108" i="13" a="1"/>
  <c r="R108" i="13" s="1"/>
  <c r="S108" i="13" a="1"/>
  <c r="S108" i="13" s="1"/>
  <c r="M109" i="13" a="1"/>
  <c r="M109" i="13" s="1"/>
  <c r="N109" i="13" a="1"/>
  <c r="N109" i="13" s="1"/>
  <c r="O109" i="13" a="1"/>
  <c r="O109" i="13" s="1"/>
  <c r="P109" i="13" a="1"/>
  <c r="P109" i="13" s="1"/>
  <c r="Q109" i="13" a="1"/>
  <c r="Q109" i="13" s="1"/>
  <c r="R109" i="13" a="1"/>
  <c r="R109" i="13" s="1"/>
  <c r="S109" i="13" a="1"/>
  <c r="S109" i="13" s="1"/>
  <c r="M110" i="13" a="1"/>
  <c r="M110" i="13" s="1"/>
  <c r="N110" i="13" a="1"/>
  <c r="N110" i="13" s="1"/>
  <c r="O110" i="13" a="1"/>
  <c r="O110" i="13" s="1"/>
  <c r="P110" i="13" a="1"/>
  <c r="P110" i="13" s="1"/>
  <c r="Q110" i="13" a="1"/>
  <c r="Q110" i="13" s="1"/>
  <c r="R110" i="13" a="1"/>
  <c r="R110" i="13" s="1"/>
  <c r="S110" i="13" a="1"/>
  <c r="S110" i="13" s="1"/>
  <c r="M111" i="13" a="1"/>
  <c r="M111" i="13" s="1"/>
  <c r="N111" i="13" a="1"/>
  <c r="N111" i="13" s="1"/>
  <c r="O111" i="13" a="1"/>
  <c r="O111" i="13" s="1"/>
  <c r="P111" i="13" a="1"/>
  <c r="P111" i="13" s="1"/>
  <c r="Q111" i="13" a="1"/>
  <c r="Q111" i="13" s="1"/>
  <c r="R111" i="13" a="1"/>
  <c r="R111" i="13" s="1"/>
  <c r="S111" i="13" a="1"/>
  <c r="S111" i="13" s="1"/>
  <c r="M112" i="13" a="1"/>
  <c r="M112" i="13" s="1"/>
  <c r="N112" i="13" a="1"/>
  <c r="N112" i="13" s="1"/>
  <c r="O112" i="13" a="1"/>
  <c r="O112" i="13" s="1"/>
  <c r="P112" i="13" a="1"/>
  <c r="P112" i="13" s="1"/>
  <c r="Q112" i="13" a="1"/>
  <c r="Q112" i="13" s="1"/>
  <c r="R112" i="13" a="1"/>
  <c r="R112" i="13" s="1"/>
  <c r="S112" i="13" a="1"/>
  <c r="S112" i="13" s="1"/>
  <c r="M113" i="13" a="1"/>
  <c r="M113" i="13" s="1"/>
  <c r="N113" i="13" a="1"/>
  <c r="N113" i="13" s="1"/>
  <c r="O113" i="13" a="1"/>
  <c r="O113" i="13" s="1"/>
  <c r="P113" i="13" a="1"/>
  <c r="P113" i="13" s="1"/>
  <c r="Q113" i="13" a="1"/>
  <c r="Q113" i="13" s="1"/>
  <c r="R113" i="13" a="1"/>
  <c r="R113" i="13" s="1"/>
  <c r="S113" i="13" a="1"/>
  <c r="S113" i="13" s="1"/>
  <c r="M114" i="13" a="1"/>
  <c r="M114" i="13" s="1"/>
  <c r="N114" i="13" a="1"/>
  <c r="N114" i="13" s="1"/>
  <c r="O114" i="13" a="1"/>
  <c r="O114" i="13" s="1"/>
  <c r="P114" i="13" a="1"/>
  <c r="P114" i="13" s="1"/>
  <c r="Q114" i="13" a="1"/>
  <c r="Q114" i="13" s="1"/>
  <c r="R114" i="13" a="1"/>
  <c r="R114" i="13" s="1"/>
  <c r="S114" i="13" a="1"/>
  <c r="S114" i="13" s="1"/>
  <c r="M115" i="13" a="1"/>
  <c r="M115" i="13" s="1"/>
  <c r="N115" i="13" a="1"/>
  <c r="N115" i="13" s="1"/>
  <c r="O115" i="13" a="1"/>
  <c r="O115" i="13" s="1"/>
  <c r="P115" i="13" a="1"/>
  <c r="P115" i="13" s="1"/>
  <c r="Q115" i="13" a="1"/>
  <c r="Q115" i="13" s="1"/>
  <c r="R115" i="13" a="1"/>
  <c r="R115" i="13" s="1"/>
  <c r="S115" i="13" a="1"/>
  <c r="S115" i="13" s="1"/>
  <c r="M116" i="13" a="1"/>
  <c r="M116" i="13" s="1"/>
  <c r="N116" i="13" a="1"/>
  <c r="N116" i="13" s="1"/>
  <c r="O116" i="13" a="1"/>
  <c r="O116" i="13" s="1"/>
  <c r="P116" i="13" a="1"/>
  <c r="P116" i="13" s="1"/>
  <c r="Q116" i="13" a="1"/>
  <c r="Q116" i="13" s="1"/>
  <c r="R116" i="13" a="1"/>
  <c r="R116" i="13" s="1"/>
  <c r="S116" i="13" a="1"/>
  <c r="S116" i="13" s="1"/>
  <c r="M117" i="13" a="1"/>
  <c r="M117" i="13" s="1"/>
  <c r="N117" i="13" a="1"/>
  <c r="N117" i="13" s="1"/>
  <c r="O117" i="13" a="1"/>
  <c r="O117" i="13" s="1"/>
  <c r="P117" i="13" a="1"/>
  <c r="P117" i="13" s="1"/>
  <c r="Q117" i="13" a="1"/>
  <c r="Q117" i="13" s="1"/>
  <c r="R117" i="13" a="1"/>
  <c r="R117" i="13" s="1"/>
  <c r="S117" i="13" a="1"/>
  <c r="S117" i="13" s="1"/>
  <c r="M118" i="13" a="1"/>
  <c r="M118" i="13" s="1"/>
  <c r="N118" i="13" a="1"/>
  <c r="N118" i="13" s="1"/>
  <c r="O118" i="13" a="1"/>
  <c r="O118" i="13" s="1"/>
  <c r="P118" i="13" a="1"/>
  <c r="P118" i="13" s="1"/>
  <c r="Q118" i="13" a="1"/>
  <c r="Q118" i="13" s="1"/>
  <c r="R118" i="13" a="1"/>
  <c r="R118" i="13" s="1"/>
  <c r="S118" i="13" a="1"/>
  <c r="S118" i="13" s="1"/>
  <c r="M119" i="13" a="1"/>
  <c r="M119" i="13" s="1"/>
  <c r="N119" i="13" a="1"/>
  <c r="N119" i="13" s="1"/>
  <c r="O119" i="13" a="1"/>
  <c r="O119" i="13" s="1"/>
  <c r="P119" i="13" a="1"/>
  <c r="P119" i="13" s="1"/>
  <c r="Q119" i="13" a="1"/>
  <c r="Q119" i="13" s="1"/>
  <c r="R119" i="13" a="1"/>
  <c r="R119" i="13" s="1"/>
  <c r="S119" i="13" a="1"/>
  <c r="S119" i="13" s="1"/>
  <c r="M120" i="13" a="1"/>
  <c r="M120" i="13" s="1"/>
  <c r="N120" i="13" a="1"/>
  <c r="N120" i="13" s="1"/>
  <c r="O120" i="13" a="1"/>
  <c r="O120" i="13" s="1"/>
  <c r="P120" i="13" a="1"/>
  <c r="P120" i="13" s="1"/>
  <c r="Q120" i="13" a="1"/>
  <c r="Q120" i="13" s="1"/>
  <c r="R120" i="13" a="1"/>
  <c r="R120" i="13" s="1"/>
  <c r="S120" i="13" a="1"/>
  <c r="S120" i="13" s="1"/>
  <c r="M121" i="13" a="1"/>
  <c r="M121" i="13" s="1"/>
  <c r="N121" i="13" a="1"/>
  <c r="N121" i="13" s="1"/>
  <c r="O121" i="13" a="1"/>
  <c r="O121" i="13" s="1"/>
  <c r="P121" i="13" a="1"/>
  <c r="P121" i="13" s="1"/>
  <c r="Q121" i="13" a="1"/>
  <c r="Q121" i="13" s="1"/>
  <c r="R121" i="13" a="1"/>
  <c r="R121" i="13" s="1"/>
  <c r="S121" i="13" a="1"/>
  <c r="S121" i="13" s="1"/>
  <c r="M122" i="13" a="1"/>
  <c r="M122" i="13" s="1"/>
  <c r="N122" i="13" a="1"/>
  <c r="N122" i="13" s="1"/>
  <c r="O122" i="13" a="1"/>
  <c r="O122" i="13" s="1"/>
  <c r="P122" i="13" a="1"/>
  <c r="P122" i="13" s="1"/>
  <c r="Q122" i="13" a="1"/>
  <c r="Q122" i="13" s="1"/>
  <c r="R122" i="13" a="1"/>
  <c r="R122" i="13" s="1"/>
  <c r="S122" i="13" a="1"/>
  <c r="S122" i="13" s="1"/>
  <c r="M123" i="13" a="1"/>
  <c r="M123" i="13" s="1"/>
  <c r="N123" i="13" a="1"/>
  <c r="N123" i="13" s="1"/>
  <c r="O123" i="13" a="1"/>
  <c r="O123" i="13" s="1"/>
  <c r="P123" i="13" a="1"/>
  <c r="P123" i="13" s="1"/>
  <c r="Q123" i="13" a="1"/>
  <c r="Q123" i="13" s="1"/>
  <c r="R123" i="13" a="1"/>
  <c r="R123" i="13" s="1"/>
  <c r="S123" i="13" a="1"/>
  <c r="S123" i="13" s="1"/>
  <c r="M124" i="13" a="1"/>
  <c r="M124" i="13" s="1"/>
  <c r="N124" i="13" a="1"/>
  <c r="N124" i="13" s="1"/>
  <c r="O124" i="13" a="1"/>
  <c r="O124" i="13" s="1"/>
  <c r="P124" i="13" a="1"/>
  <c r="P124" i="13" s="1"/>
  <c r="Q124" i="13" a="1"/>
  <c r="Q124" i="13" s="1"/>
  <c r="R124" i="13" a="1"/>
  <c r="R124" i="13" s="1"/>
  <c r="S124" i="13" a="1"/>
  <c r="S124" i="13" s="1"/>
  <c r="M125" i="13" a="1"/>
  <c r="M125" i="13" s="1"/>
  <c r="N125" i="13" a="1"/>
  <c r="N125" i="13" s="1"/>
  <c r="O125" i="13" a="1"/>
  <c r="O125" i="13" s="1"/>
  <c r="P125" i="13" a="1"/>
  <c r="P125" i="13" s="1"/>
  <c r="Q125" i="13" a="1"/>
  <c r="Q125" i="13" s="1"/>
  <c r="R125" i="13" a="1"/>
  <c r="R125" i="13" s="1"/>
  <c r="S125" i="13" a="1"/>
  <c r="S125" i="13" s="1"/>
  <c r="M126" i="13" a="1"/>
  <c r="M126" i="13" s="1"/>
  <c r="N126" i="13" a="1"/>
  <c r="N126" i="13" s="1"/>
  <c r="O126" i="13" a="1"/>
  <c r="O126" i="13" s="1"/>
  <c r="P126" i="13" a="1"/>
  <c r="P126" i="13" s="1"/>
  <c r="Q126" i="13" a="1"/>
  <c r="Q126" i="13" s="1"/>
  <c r="R126" i="13" a="1"/>
  <c r="R126" i="13" s="1"/>
  <c r="S126" i="13" a="1"/>
  <c r="S126" i="13" s="1"/>
  <c r="M127" i="13" a="1"/>
  <c r="M127" i="13" s="1"/>
  <c r="N127" i="13" a="1"/>
  <c r="N127" i="13" s="1"/>
  <c r="O127" i="13" a="1"/>
  <c r="O127" i="13" s="1"/>
  <c r="P127" i="13" a="1"/>
  <c r="P127" i="13" s="1"/>
  <c r="Q127" i="13" a="1"/>
  <c r="Q127" i="13" s="1"/>
  <c r="R127" i="13" a="1"/>
  <c r="R127" i="13" s="1"/>
  <c r="S127" i="13" a="1"/>
  <c r="S127" i="13" s="1"/>
  <c r="M128" i="13" a="1"/>
  <c r="M128" i="13" s="1"/>
  <c r="N128" i="13" a="1"/>
  <c r="N128" i="13" s="1"/>
  <c r="O128" i="13" a="1"/>
  <c r="O128" i="13" s="1"/>
  <c r="P128" i="13" a="1"/>
  <c r="P128" i="13" s="1"/>
  <c r="Q128" i="13" a="1"/>
  <c r="Q128" i="13" s="1"/>
  <c r="R128" i="13" a="1"/>
  <c r="R128" i="13" s="1"/>
  <c r="S128" i="13" a="1"/>
  <c r="S128" i="13" s="1"/>
  <c r="M129" i="13" a="1"/>
  <c r="M129" i="13" s="1"/>
  <c r="N129" i="13" a="1"/>
  <c r="N129" i="13" s="1"/>
  <c r="O129" i="13" a="1"/>
  <c r="O129" i="13" s="1"/>
  <c r="P129" i="13" a="1"/>
  <c r="P129" i="13" s="1"/>
  <c r="Q129" i="13" a="1"/>
  <c r="Q129" i="13" s="1"/>
  <c r="R129" i="13" a="1"/>
  <c r="R129" i="13" s="1"/>
  <c r="S129" i="13" a="1"/>
  <c r="S129" i="13" s="1"/>
  <c r="M130" i="13" a="1"/>
  <c r="M130" i="13" s="1"/>
  <c r="N130" i="13" a="1"/>
  <c r="N130" i="13" s="1"/>
  <c r="O130" i="13" a="1"/>
  <c r="O130" i="13" s="1"/>
  <c r="P130" i="13" a="1"/>
  <c r="P130" i="13" s="1"/>
  <c r="Q130" i="13" a="1"/>
  <c r="Q130" i="13" s="1"/>
  <c r="R130" i="13" a="1"/>
  <c r="R130" i="13" s="1"/>
  <c r="S130" i="13" a="1"/>
  <c r="S130" i="13" s="1"/>
  <c r="M131" i="13" a="1"/>
  <c r="M131" i="13" s="1"/>
  <c r="N131" i="13" a="1"/>
  <c r="N131" i="13" s="1"/>
  <c r="O131" i="13" a="1"/>
  <c r="O131" i="13" s="1"/>
  <c r="P131" i="13" a="1"/>
  <c r="P131" i="13" s="1"/>
  <c r="Q131" i="13" a="1"/>
  <c r="Q131" i="13" s="1"/>
  <c r="R131" i="13" a="1"/>
  <c r="R131" i="13" s="1"/>
  <c r="S131" i="13" a="1"/>
  <c r="S131" i="13" s="1"/>
  <c r="M132" i="13" a="1"/>
  <c r="M132" i="13" s="1"/>
  <c r="N132" i="13" a="1"/>
  <c r="N132" i="13" s="1"/>
  <c r="O132" i="13" a="1"/>
  <c r="O132" i="13" s="1"/>
  <c r="P132" i="13" a="1"/>
  <c r="P132" i="13" s="1"/>
  <c r="Q132" i="13" a="1"/>
  <c r="Q132" i="13" s="1"/>
  <c r="R132" i="13" a="1"/>
  <c r="R132" i="13" s="1"/>
  <c r="S132" i="13" a="1"/>
  <c r="S132" i="13" s="1"/>
  <c r="M133" i="13" a="1"/>
  <c r="M133" i="13" s="1"/>
  <c r="N133" i="13" a="1"/>
  <c r="N133" i="13" s="1"/>
  <c r="O133" i="13" a="1"/>
  <c r="O133" i="13" s="1"/>
  <c r="P133" i="13" a="1"/>
  <c r="P133" i="13" s="1"/>
  <c r="Q133" i="13" a="1"/>
  <c r="Q133" i="13" s="1"/>
  <c r="R133" i="13" a="1"/>
  <c r="R133" i="13" s="1"/>
  <c r="S133" i="13" a="1"/>
  <c r="S133" i="13" s="1"/>
  <c r="M134" i="13" a="1"/>
  <c r="M134" i="13" s="1"/>
  <c r="N134" i="13" a="1"/>
  <c r="N134" i="13" s="1"/>
  <c r="O134" i="13" a="1"/>
  <c r="O134" i="13" s="1"/>
  <c r="P134" i="13" a="1"/>
  <c r="P134" i="13" s="1"/>
  <c r="Q134" i="13" a="1"/>
  <c r="Q134" i="13" s="1"/>
  <c r="R134" i="13" a="1"/>
  <c r="R134" i="13" s="1"/>
  <c r="S134" i="13" a="1"/>
  <c r="S134" i="13" s="1"/>
  <c r="M135" i="13" a="1"/>
  <c r="M135" i="13" s="1"/>
  <c r="N135" i="13" a="1"/>
  <c r="N135" i="13" s="1"/>
  <c r="O135" i="13" a="1"/>
  <c r="O135" i="13" s="1"/>
  <c r="P135" i="13" a="1"/>
  <c r="P135" i="13" s="1"/>
  <c r="Q135" i="13" a="1"/>
  <c r="Q135" i="13" s="1"/>
  <c r="R135" i="13" a="1"/>
  <c r="R135" i="13" s="1"/>
  <c r="S135" i="13" a="1"/>
  <c r="S135" i="13" s="1"/>
  <c r="M136" i="13" a="1"/>
  <c r="M136" i="13" s="1"/>
  <c r="N136" i="13" a="1"/>
  <c r="N136" i="13" s="1"/>
  <c r="O136" i="13" a="1"/>
  <c r="O136" i="13" s="1"/>
  <c r="P136" i="13" a="1"/>
  <c r="P136" i="13" s="1"/>
  <c r="Q136" i="13" a="1"/>
  <c r="Q136" i="13" s="1"/>
  <c r="R136" i="13" a="1"/>
  <c r="R136" i="13" s="1"/>
  <c r="S136" i="13" a="1"/>
  <c r="S136" i="13" s="1"/>
  <c r="M137" i="13" a="1"/>
  <c r="M137" i="13" s="1"/>
  <c r="N137" i="13" a="1"/>
  <c r="N137" i="13" s="1"/>
  <c r="O137" i="13" a="1"/>
  <c r="O137" i="13" s="1"/>
  <c r="P137" i="13" a="1"/>
  <c r="P137" i="13" s="1"/>
  <c r="Q137" i="13" a="1"/>
  <c r="Q137" i="13" s="1"/>
  <c r="R137" i="13" a="1"/>
  <c r="R137" i="13" s="1"/>
  <c r="S137" i="13" a="1"/>
  <c r="S137" i="13" s="1"/>
  <c r="M138" i="13" a="1"/>
  <c r="M138" i="13" s="1"/>
  <c r="N138" i="13" a="1"/>
  <c r="N138" i="13" s="1"/>
  <c r="O138" i="13" a="1"/>
  <c r="O138" i="13" s="1"/>
  <c r="P138" i="13" a="1"/>
  <c r="P138" i="13" s="1"/>
  <c r="Q138" i="13" a="1"/>
  <c r="Q138" i="13" s="1"/>
  <c r="R138" i="13" a="1"/>
  <c r="R138" i="13" s="1"/>
  <c r="S138" i="13" a="1"/>
  <c r="S138" i="13" s="1"/>
  <c r="M139" i="13" a="1"/>
  <c r="M139" i="13" s="1"/>
  <c r="N139" i="13" a="1"/>
  <c r="N139" i="13" s="1"/>
  <c r="O139" i="13" a="1"/>
  <c r="O139" i="13" s="1"/>
  <c r="P139" i="13" a="1"/>
  <c r="P139" i="13" s="1"/>
  <c r="Q139" i="13" a="1"/>
  <c r="Q139" i="13" s="1"/>
  <c r="R139" i="13" a="1"/>
  <c r="R139" i="13" s="1"/>
  <c r="S139" i="13" a="1"/>
  <c r="S139" i="13" s="1"/>
  <c r="M140" i="13" a="1"/>
  <c r="M140" i="13" s="1"/>
  <c r="N140" i="13" a="1"/>
  <c r="N140" i="13" s="1"/>
  <c r="O140" i="13" a="1"/>
  <c r="O140" i="13" s="1"/>
  <c r="P140" i="13" a="1"/>
  <c r="P140" i="13" s="1"/>
  <c r="Q140" i="13" a="1"/>
  <c r="Q140" i="13" s="1"/>
  <c r="R140" i="13" a="1"/>
  <c r="R140" i="13" s="1"/>
  <c r="S140" i="13" a="1"/>
  <c r="S140" i="13" s="1"/>
  <c r="M141" i="13" a="1"/>
  <c r="M141" i="13" s="1"/>
  <c r="N141" i="13" a="1"/>
  <c r="N141" i="13" s="1"/>
  <c r="O141" i="13" a="1"/>
  <c r="O141" i="13" s="1"/>
  <c r="P141" i="13" a="1"/>
  <c r="P141" i="13" s="1"/>
  <c r="Q141" i="13" a="1"/>
  <c r="Q141" i="13" s="1"/>
  <c r="R141" i="13" a="1"/>
  <c r="R141" i="13" s="1"/>
  <c r="S141" i="13" a="1"/>
  <c r="S141" i="13" s="1"/>
  <c r="M142" i="13" a="1"/>
  <c r="M142" i="13" s="1"/>
  <c r="N142" i="13" a="1"/>
  <c r="N142" i="13" s="1"/>
  <c r="O142" i="13" a="1"/>
  <c r="O142" i="13" s="1"/>
  <c r="P142" i="13" a="1"/>
  <c r="P142" i="13" s="1"/>
  <c r="Q142" i="13" a="1"/>
  <c r="Q142" i="13" s="1"/>
  <c r="R142" i="13" a="1"/>
  <c r="R142" i="13" s="1"/>
  <c r="S142" i="13" a="1"/>
  <c r="S142" i="13" s="1"/>
  <c r="M143" i="13" a="1"/>
  <c r="M143" i="13" s="1"/>
  <c r="N143" i="13" a="1"/>
  <c r="N143" i="13" s="1"/>
  <c r="O143" i="13" a="1"/>
  <c r="O143" i="13" s="1"/>
  <c r="P143" i="13" a="1"/>
  <c r="P143" i="13" s="1"/>
  <c r="Q143" i="13" a="1"/>
  <c r="Q143" i="13" s="1"/>
  <c r="R143" i="13" a="1"/>
  <c r="R143" i="13" s="1"/>
  <c r="S143" i="13" a="1"/>
  <c r="S143" i="13" s="1"/>
  <c r="M144" i="13" a="1"/>
  <c r="M144" i="13" s="1"/>
  <c r="N144" i="13" a="1"/>
  <c r="N144" i="13" s="1"/>
  <c r="O144" i="13" a="1"/>
  <c r="O144" i="13" s="1"/>
  <c r="P144" i="13" a="1"/>
  <c r="P144" i="13" s="1"/>
  <c r="Q144" i="13" a="1"/>
  <c r="Q144" i="13" s="1"/>
  <c r="R144" i="13" a="1"/>
  <c r="R144" i="13" s="1"/>
  <c r="S144" i="13" a="1"/>
  <c r="S144" i="13" s="1"/>
  <c r="M145" i="13" a="1"/>
  <c r="M145" i="13" s="1"/>
  <c r="N145" i="13" a="1"/>
  <c r="N145" i="13" s="1"/>
  <c r="O145" i="13" a="1"/>
  <c r="O145" i="13" s="1"/>
  <c r="P145" i="13" a="1"/>
  <c r="P145" i="13" s="1"/>
  <c r="Q145" i="13" a="1"/>
  <c r="Q145" i="13" s="1"/>
  <c r="R145" i="13" a="1"/>
  <c r="R145" i="13" s="1"/>
  <c r="S145" i="13" a="1"/>
  <c r="S145" i="13" s="1"/>
  <c r="M146" i="13" a="1"/>
  <c r="M146" i="13" s="1"/>
  <c r="N146" i="13" a="1"/>
  <c r="N146" i="13" s="1"/>
  <c r="O146" i="13" a="1"/>
  <c r="O146" i="13" s="1"/>
  <c r="P146" i="13" a="1"/>
  <c r="P146" i="13" s="1"/>
  <c r="Q146" i="13" a="1"/>
  <c r="Q146" i="13" s="1"/>
  <c r="R146" i="13" a="1"/>
  <c r="R146" i="13" s="1"/>
  <c r="S146" i="13" a="1"/>
  <c r="S146" i="13" s="1"/>
  <c r="M147" i="13" a="1"/>
  <c r="M147" i="13" s="1"/>
  <c r="N147" i="13" a="1"/>
  <c r="N147" i="13" s="1"/>
  <c r="O147" i="13" a="1"/>
  <c r="O147" i="13" s="1"/>
  <c r="P147" i="13" a="1"/>
  <c r="P147" i="13" s="1"/>
  <c r="Q147" i="13" a="1"/>
  <c r="Q147" i="13" s="1"/>
  <c r="R147" i="13" a="1"/>
  <c r="R147" i="13" s="1"/>
  <c r="S147" i="13" a="1"/>
  <c r="S147" i="13" s="1"/>
  <c r="M148" i="13" a="1"/>
  <c r="M148" i="13" s="1"/>
  <c r="N148" i="13" a="1"/>
  <c r="N148" i="13" s="1"/>
  <c r="O148" i="13" a="1"/>
  <c r="O148" i="13" s="1"/>
  <c r="P148" i="13" a="1"/>
  <c r="P148" i="13" s="1"/>
  <c r="Q148" i="13" a="1"/>
  <c r="Q148" i="13" s="1"/>
  <c r="R148" i="13" a="1"/>
  <c r="R148" i="13" s="1"/>
  <c r="S148" i="13" a="1"/>
  <c r="S148" i="13" s="1"/>
  <c r="M149" i="13" a="1"/>
  <c r="M149" i="13" s="1"/>
  <c r="N149" i="13" a="1"/>
  <c r="N149" i="13" s="1"/>
  <c r="O149" i="13" a="1"/>
  <c r="O149" i="13" s="1"/>
  <c r="P149" i="13" a="1"/>
  <c r="P149" i="13" s="1"/>
  <c r="Q149" i="13" a="1"/>
  <c r="Q149" i="13" s="1"/>
  <c r="R149" i="13" a="1"/>
  <c r="R149" i="13" s="1"/>
  <c r="S149" i="13" a="1"/>
  <c r="S149" i="13" s="1"/>
  <c r="M150" i="13" a="1"/>
  <c r="M150" i="13" s="1"/>
  <c r="N150" i="13" a="1"/>
  <c r="N150" i="13" s="1"/>
  <c r="O150" i="13" a="1"/>
  <c r="O150" i="13" s="1"/>
  <c r="P150" i="13" a="1"/>
  <c r="P150" i="13" s="1"/>
  <c r="Q150" i="13" a="1"/>
  <c r="Q150" i="13" s="1"/>
  <c r="R150" i="13" a="1"/>
  <c r="R150" i="13" s="1"/>
  <c r="S150" i="13" a="1"/>
  <c r="S150" i="13" s="1"/>
  <c r="M151" i="13" a="1"/>
  <c r="M151" i="13" s="1"/>
  <c r="N151" i="13" a="1"/>
  <c r="N151" i="13" s="1"/>
  <c r="O151" i="13" a="1"/>
  <c r="O151" i="13" s="1"/>
  <c r="P151" i="13" a="1"/>
  <c r="P151" i="13" s="1"/>
  <c r="Q151" i="13" a="1"/>
  <c r="Q151" i="13" s="1"/>
  <c r="R151" i="13" a="1"/>
  <c r="R151" i="13" s="1"/>
  <c r="S151" i="13" a="1"/>
  <c r="S151" i="13" s="1"/>
  <c r="M152" i="13" a="1"/>
  <c r="M152" i="13" s="1"/>
  <c r="N152" i="13" a="1"/>
  <c r="N152" i="13" s="1"/>
  <c r="O152" i="13" a="1"/>
  <c r="O152" i="13" s="1"/>
  <c r="P152" i="13" a="1"/>
  <c r="P152" i="13" s="1"/>
  <c r="Q152" i="13" a="1"/>
  <c r="Q152" i="13" s="1"/>
  <c r="R152" i="13" a="1"/>
  <c r="R152" i="13" s="1"/>
  <c r="S152" i="13" a="1"/>
  <c r="S152" i="13" s="1"/>
  <c r="M153" i="13" a="1"/>
  <c r="M153" i="13" s="1"/>
  <c r="N153" i="13" a="1"/>
  <c r="N153" i="13" s="1"/>
  <c r="O153" i="13" a="1"/>
  <c r="O153" i="13" s="1"/>
  <c r="P153" i="13" a="1"/>
  <c r="P153" i="13" s="1"/>
  <c r="Q153" i="13" a="1"/>
  <c r="Q153" i="13" s="1"/>
  <c r="R153" i="13" a="1"/>
  <c r="R153" i="13" s="1"/>
  <c r="S153" i="13" a="1"/>
  <c r="S153" i="13" s="1"/>
  <c r="M154" i="13" a="1"/>
  <c r="M154" i="13" s="1"/>
  <c r="N154" i="13" a="1"/>
  <c r="N154" i="13" s="1"/>
  <c r="O154" i="13" a="1"/>
  <c r="O154" i="13" s="1"/>
  <c r="P154" i="13" a="1"/>
  <c r="P154" i="13" s="1"/>
  <c r="Q154" i="13" a="1"/>
  <c r="Q154" i="13" s="1"/>
  <c r="R154" i="13" a="1"/>
  <c r="R154" i="13" s="1"/>
  <c r="S154" i="13" a="1"/>
  <c r="S154" i="13" s="1"/>
  <c r="M155" i="13" a="1"/>
  <c r="M155" i="13" s="1"/>
  <c r="N155" i="13" a="1"/>
  <c r="N155" i="13" s="1"/>
  <c r="O155" i="13" a="1"/>
  <c r="O155" i="13" s="1"/>
  <c r="P155" i="13" a="1"/>
  <c r="P155" i="13" s="1"/>
  <c r="Q155" i="13" a="1"/>
  <c r="Q155" i="13" s="1"/>
  <c r="R155" i="13" a="1"/>
  <c r="R155" i="13" s="1"/>
  <c r="S155" i="13" a="1"/>
  <c r="S155" i="13" s="1"/>
  <c r="M156" i="13" a="1"/>
  <c r="M156" i="13" s="1"/>
  <c r="N156" i="13" a="1"/>
  <c r="N156" i="13" s="1"/>
  <c r="O156" i="13" a="1"/>
  <c r="O156" i="13" s="1"/>
  <c r="P156" i="13" a="1"/>
  <c r="P156" i="13" s="1"/>
  <c r="Q156" i="13" a="1"/>
  <c r="Q156" i="13" s="1"/>
  <c r="R156" i="13" a="1"/>
  <c r="R156" i="13" s="1"/>
  <c r="S156" i="13" a="1"/>
  <c r="S156" i="13" s="1"/>
  <c r="M157" i="13" a="1"/>
  <c r="M157" i="13" s="1"/>
  <c r="N157" i="13" a="1"/>
  <c r="N157" i="13" s="1"/>
  <c r="O157" i="13" a="1"/>
  <c r="O157" i="13" s="1"/>
  <c r="P157" i="13" a="1"/>
  <c r="P157" i="13" s="1"/>
  <c r="Q157" i="13" a="1"/>
  <c r="Q157" i="13" s="1"/>
  <c r="R157" i="13" a="1"/>
  <c r="R157" i="13" s="1"/>
  <c r="S157" i="13" a="1"/>
  <c r="S157" i="13" s="1"/>
  <c r="M158" i="13" a="1"/>
  <c r="M158" i="13" s="1"/>
  <c r="N158" i="13" a="1"/>
  <c r="N158" i="13" s="1"/>
  <c r="O158" i="13" a="1"/>
  <c r="O158" i="13" s="1"/>
  <c r="P158" i="13" a="1"/>
  <c r="P158" i="13" s="1"/>
  <c r="Q158" i="13" a="1"/>
  <c r="Q158" i="13" s="1"/>
  <c r="R158" i="13" a="1"/>
  <c r="R158" i="13" s="1"/>
  <c r="S158" i="13" a="1"/>
  <c r="S158" i="13" s="1"/>
  <c r="M159" i="13" a="1"/>
  <c r="M159" i="13" s="1"/>
  <c r="N159" i="13" a="1"/>
  <c r="N159" i="13" s="1"/>
  <c r="O159" i="13" a="1"/>
  <c r="O159" i="13" s="1"/>
  <c r="P159" i="13" a="1"/>
  <c r="P159" i="13" s="1"/>
  <c r="Q159" i="13" a="1"/>
  <c r="Q159" i="13" s="1"/>
  <c r="R159" i="13" a="1"/>
  <c r="R159" i="13" s="1"/>
  <c r="S159" i="13" a="1"/>
  <c r="S159" i="13" s="1"/>
  <c r="M160" i="13" a="1"/>
  <c r="M160" i="13" s="1"/>
  <c r="N160" i="13" a="1"/>
  <c r="N160" i="13" s="1"/>
  <c r="O160" i="13" a="1"/>
  <c r="O160" i="13" s="1"/>
  <c r="P160" i="13" a="1"/>
  <c r="P160" i="13" s="1"/>
  <c r="Q160" i="13" a="1"/>
  <c r="Q160" i="13" s="1"/>
  <c r="R160" i="13" a="1"/>
  <c r="R160" i="13" s="1"/>
  <c r="S160" i="13" a="1"/>
  <c r="S160" i="13" s="1"/>
  <c r="M161" i="13" a="1"/>
  <c r="M161" i="13" s="1"/>
  <c r="N161" i="13" a="1"/>
  <c r="N161" i="13" s="1"/>
  <c r="O161" i="13" a="1"/>
  <c r="O161" i="13" s="1"/>
  <c r="P161" i="13" a="1"/>
  <c r="P161" i="13" s="1"/>
  <c r="Q161" i="13" a="1"/>
  <c r="Q161" i="13" s="1"/>
  <c r="R161" i="13" a="1"/>
  <c r="R161" i="13" s="1"/>
  <c r="S161" i="13" a="1"/>
  <c r="S161" i="13" s="1"/>
  <c r="M162" i="13" a="1"/>
  <c r="M162" i="13" s="1"/>
  <c r="N162" i="13" a="1"/>
  <c r="N162" i="13" s="1"/>
  <c r="O162" i="13" a="1"/>
  <c r="O162" i="13" s="1"/>
  <c r="P162" i="13" a="1"/>
  <c r="P162" i="13" s="1"/>
  <c r="Q162" i="13" a="1"/>
  <c r="Q162" i="13" s="1"/>
  <c r="R162" i="13" a="1"/>
  <c r="R162" i="13" s="1"/>
  <c r="S162" i="13" a="1"/>
  <c r="S162" i="13" s="1"/>
  <c r="M163" i="13" a="1"/>
  <c r="M163" i="13" s="1"/>
  <c r="N163" i="13" a="1"/>
  <c r="N163" i="13" s="1"/>
  <c r="O163" i="13" a="1"/>
  <c r="O163" i="13" s="1"/>
  <c r="P163" i="13" a="1"/>
  <c r="P163" i="13" s="1"/>
  <c r="Q163" i="13" a="1"/>
  <c r="Q163" i="13" s="1"/>
  <c r="R163" i="13" a="1"/>
  <c r="R163" i="13" s="1"/>
  <c r="S163" i="13" a="1"/>
  <c r="S163" i="13" s="1"/>
  <c r="M164" i="13" a="1"/>
  <c r="M164" i="13" s="1"/>
  <c r="N164" i="13" a="1"/>
  <c r="N164" i="13" s="1"/>
  <c r="O164" i="13" a="1"/>
  <c r="O164" i="13" s="1"/>
  <c r="P164" i="13" a="1"/>
  <c r="P164" i="13" s="1"/>
  <c r="Q164" i="13" a="1"/>
  <c r="Q164" i="13" s="1"/>
  <c r="R164" i="13" a="1"/>
  <c r="R164" i="13" s="1"/>
  <c r="S164" i="13" a="1"/>
  <c r="S164" i="13" s="1"/>
  <c r="M165" i="13" a="1"/>
  <c r="M165" i="13" s="1"/>
  <c r="N165" i="13" a="1"/>
  <c r="N165" i="13" s="1"/>
  <c r="O165" i="13" a="1"/>
  <c r="O165" i="13" s="1"/>
  <c r="P165" i="13" a="1"/>
  <c r="P165" i="13" s="1"/>
  <c r="Q165" i="13" a="1"/>
  <c r="Q165" i="13" s="1"/>
  <c r="R165" i="13" a="1"/>
  <c r="R165" i="13" s="1"/>
  <c r="S165" i="13" a="1"/>
  <c r="S165" i="13" s="1"/>
  <c r="M166" i="13" a="1"/>
  <c r="M166" i="13" s="1"/>
  <c r="N166" i="13" a="1"/>
  <c r="N166" i="13" s="1"/>
  <c r="O166" i="13" a="1"/>
  <c r="O166" i="13" s="1"/>
  <c r="P166" i="13" a="1"/>
  <c r="P166" i="13" s="1"/>
  <c r="Q166" i="13" a="1"/>
  <c r="Q166" i="13" s="1"/>
  <c r="R166" i="13" a="1"/>
  <c r="R166" i="13" s="1"/>
  <c r="S166" i="13" a="1"/>
  <c r="S166" i="13" s="1"/>
  <c r="M167" i="13" a="1"/>
  <c r="M167" i="13" s="1"/>
  <c r="N167" i="13" a="1"/>
  <c r="N167" i="13" s="1"/>
  <c r="O167" i="13" a="1"/>
  <c r="O167" i="13" s="1"/>
  <c r="P167" i="13" a="1"/>
  <c r="P167" i="13" s="1"/>
  <c r="Q167" i="13" a="1"/>
  <c r="Q167" i="13" s="1"/>
  <c r="R167" i="13" a="1"/>
  <c r="R167" i="13" s="1"/>
  <c r="S167" i="13" a="1"/>
  <c r="S167" i="13" s="1"/>
  <c r="M168" i="13" a="1"/>
  <c r="M168" i="13" s="1"/>
  <c r="N168" i="13" a="1"/>
  <c r="N168" i="13" s="1"/>
  <c r="O168" i="13" a="1"/>
  <c r="O168" i="13" s="1"/>
  <c r="P168" i="13" a="1"/>
  <c r="P168" i="13" s="1"/>
  <c r="Q168" i="13" a="1"/>
  <c r="Q168" i="13" s="1"/>
  <c r="R168" i="13" a="1"/>
  <c r="R168" i="13" s="1"/>
  <c r="S168" i="13" a="1"/>
  <c r="S168" i="13" s="1"/>
  <c r="M169" i="13" a="1"/>
  <c r="M169" i="13" s="1"/>
  <c r="N169" i="13" a="1"/>
  <c r="N169" i="13" s="1"/>
  <c r="O169" i="13" a="1"/>
  <c r="O169" i="13" s="1"/>
  <c r="P169" i="13" a="1"/>
  <c r="P169" i="13" s="1"/>
  <c r="Q169" i="13" a="1"/>
  <c r="Q169" i="13" s="1"/>
  <c r="R169" i="13" a="1"/>
  <c r="R169" i="13" s="1"/>
  <c r="S169" i="13" a="1"/>
  <c r="S169" i="13" s="1"/>
  <c r="M170" i="13" a="1"/>
  <c r="M170" i="13" s="1"/>
  <c r="N170" i="13" a="1"/>
  <c r="N170" i="13" s="1"/>
  <c r="O170" i="13" a="1"/>
  <c r="O170" i="13" s="1"/>
  <c r="P170" i="13" a="1"/>
  <c r="P170" i="13" s="1"/>
  <c r="Q170" i="13" a="1"/>
  <c r="Q170" i="13" s="1"/>
  <c r="R170" i="13" a="1"/>
  <c r="R170" i="13" s="1"/>
  <c r="S170" i="13" a="1"/>
  <c r="S170" i="13" s="1"/>
  <c r="M171" i="13" a="1"/>
  <c r="M171" i="13" s="1"/>
  <c r="N171" i="13" a="1"/>
  <c r="N171" i="13" s="1"/>
  <c r="O171" i="13" a="1"/>
  <c r="O171" i="13" s="1"/>
  <c r="P171" i="13" a="1"/>
  <c r="P171" i="13" s="1"/>
  <c r="Q171" i="13" a="1"/>
  <c r="Q171" i="13" s="1"/>
  <c r="R171" i="13" a="1"/>
  <c r="R171" i="13" s="1"/>
  <c r="S171" i="13" a="1"/>
  <c r="S171" i="13" s="1"/>
  <c r="M172" i="13" a="1"/>
  <c r="M172" i="13" s="1"/>
  <c r="N172" i="13" a="1"/>
  <c r="N172" i="13" s="1"/>
  <c r="O172" i="13" a="1"/>
  <c r="O172" i="13" s="1"/>
  <c r="P172" i="13" a="1"/>
  <c r="P172" i="13" s="1"/>
  <c r="Q172" i="13" a="1"/>
  <c r="Q172" i="13" s="1"/>
  <c r="R172" i="13" a="1"/>
  <c r="R172" i="13" s="1"/>
  <c r="S172" i="13" a="1"/>
  <c r="S172" i="13" s="1"/>
  <c r="M173" i="13" a="1"/>
  <c r="M173" i="13" s="1"/>
  <c r="N173" i="13" a="1"/>
  <c r="N173" i="13" s="1"/>
  <c r="O173" i="13" a="1"/>
  <c r="O173" i="13" s="1"/>
  <c r="P173" i="13" a="1"/>
  <c r="P173" i="13" s="1"/>
  <c r="Q173" i="13" a="1"/>
  <c r="Q173" i="13" s="1"/>
  <c r="R173" i="13" a="1"/>
  <c r="R173" i="13" s="1"/>
  <c r="S173" i="13" a="1"/>
  <c r="S173" i="13" s="1"/>
  <c r="M174" i="13" a="1"/>
  <c r="M174" i="13" s="1"/>
  <c r="N174" i="13" a="1"/>
  <c r="N174" i="13" s="1"/>
  <c r="O174" i="13" a="1"/>
  <c r="O174" i="13" s="1"/>
  <c r="P174" i="13" a="1"/>
  <c r="P174" i="13" s="1"/>
  <c r="Q174" i="13" a="1"/>
  <c r="Q174" i="13" s="1"/>
  <c r="R174" i="13" a="1"/>
  <c r="R174" i="13" s="1"/>
  <c r="S174" i="13" a="1"/>
  <c r="S174" i="13" s="1"/>
  <c r="M175" i="13" a="1"/>
  <c r="M175" i="13" s="1"/>
  <c r="N175" i="13" a="1"/>
  <c r="N175" i="13" s="1"/>
  <c r="O175" i="13" a="1"/>
  <c r="O175" i="13" s="1"/>
  <c r="P175" i="13" a="1"/>
  <c r="P175" i="13" s="1"/>
  <c r="Q175" i="13" a="1"/>
  <c r="Q175" i="13" s="1"/>
  <c r="R175" i="13" a="1"/>
  <c r="R175" i="13" s="1"/>
  <c r="S175" i="13" a="1"/>
  <c r="S175" i="13" s="1"/>
  <c r="M176" i="13" a="1"/>
  <c r="M176" i="13" s="1"/>
  <c r="N176" i="13" a="1"/>
  <c r="N176" i="13" s="1"/>
  <c r="O176" i="13" a="1"/>
  <c r="O176" i="13" s="1"/>
  <c r="P176" i="13" a="1"/>
  <c r="P176" i="13" s="1"/>
  <c r="Q176" i="13" a="1"/>
  <c r="Q176" i="13" s="1"/>
  <c r="R176" i="13" a="1"/>
  <c r="R176" i="13" s="1"/>
  <c r="S176" i="13" a="1"/>
  <c r="S176" i="13" s="1"/>
  <c r="M177" i="13" a="1"/>
  <c r="M177" i="13" s="1"/>
  <c r="N177" i="13" a="1"/>
  <c r="N177" i="13" s="1"/>
  <c r="O177" i="13" a="1"/>
  <c r="O177" i="13" s="1"/>
  <c r="P177" i="13" a="1"/>
  <c r="P177" i="13" s="1"/>
  <c r="Q177" i="13" a="1"/>
  <c r="Q177" i="13" s="1"/>
  <c r="R177" i="13" a="1"/>
  <c r="R177" i="13" s="1"/>
  <c r="S177" i="13" a="1"/>
  <c r="S177" i="13" s="1"/>
  <c r="M178" i="13" a="1"/>
  <c r="M178" i="13" s="1"/>
  <c r="N178" i="13" a="1"/>
  <c r="N178" i="13" s="1"/>
  <c r="O178" i="13" a="1"/>
  <c r="O178" i="13" s="1"/>
  <c r="P178" i="13" a="1"/>
  <c r="P178" i="13" s="1"/>
  <c r="Q178" i="13" a="1"/>
  <c r="Q178" i="13" s="1"/>
  <c r="R178" i="13" a="1"/>
  <c r="R178" i="13" s="1"/>
  <c r="S178" i="13" a="1"/>
  <c r="S178" i="13" s="1"/>
  <c r="M179" i="13" a="1"/>
  <c r="M179" i="13" s="1"/>
  <c r="N179" i="13" a="1"/>
  <c r="N179" i="13" s="1"/>
  <c r="O179" i="13" a="1"/>
  <c r="O179" i="13" s="1"/>
  <c r="P179" i="13" a="1"/>
  <c r="P179" i="13" s="1"/>
  <c r="Q179" i="13" a="1"/>
  <c r="Q179" i="13" s="1"/>
  <c r="R179" i="13" a="1"/>
  <c r="R179" i="13" s="1"/>
  <c r="S179" i="13" a="1"/>
  <c r="S179" i="13" s="1"/>
  <c r="M180" i="13" a="1"/>
  <c r="M180" i="13" s="1"/>
  <c r="N180" i="13" a="1"/>
  <c r="N180" i="13" s="1"/>
  <c r="O180" i="13" a="1"/>
  <c r="O180" i="13" s="1"/>
  <c r="P180" i="13" a="1"/>
  <c r="P180" i="13" s="1"/>
  <c r="Q180" i="13" a="1"/>
  <c r="Q180" i="13" s="1"/>
  <c r="R180" i="13" a="1"/>
  <c r="R180" i="13" s="1"/>
  <c r="S180" i="13" a="1"/>
  <c r="S180" i="13" s="1"/>
  <c r="M181" i="13" a="1"/>
  <c r="M181" i="13" s="1"/>
  <c r="N181" i="13" a="1"/>
  <c r="N181" i="13" s="1"/>
  <c r="O181" i="13" a="1"/>
  <c r="O181" i="13" s="1"/>
  <c r="P181" i="13" a="1"/>
  <c r="P181" i="13" s="1"/>
  <c r="Q181" i="13" a="1"/>
  <c r="Q181" i="13" s="1"/>
  <c r="R181" i="13" a="1"/>
  <c r="R181" i="13" s="1"/>
  <c r="S181" i="13" a="1"/>
  <c r="S181" i="13" s="1"/>
  <c r="M182" i="13" a="1"/>
  <c r="M182" i="13" s="1"/>
  <c r="N182" i="13" a="1"/>
  <c r="N182" i="13" s="1"/>
  <c r="O182" i="13" a="1"/>
  <c r="O182" i="13" s="1"/>
  <c r="P182" i="13" a="1"/>
  <c r="P182" i="13" s="1"/>
  <c r="Q182" i="13" a="1"/>
  <c r="Q182" i="13" s="1"/>
  <c r="R182" i="13" a="1"/>
  <c r="R182" i="13" s="1"/>
  <c r="S182" i="13" a="1"/>
  <c r="S182" i="13" s="1"/>
  <c r="M183" i="13" a="1"/>
  <c r="M183" i="13" s="1"/>
  <c r="N183" i="13" a="1"/>
  <c r="N183" i="13" s="1"/>
  <c r="O183" i="13" a="1"/>
  <c r="O183" i="13" s="1"/>
  <c r="P183" i="13" a="1"/>
  <c r="P183" i="13" s="1"/>
  <c r="Q183" i="13" a="1"/>
  <c r="Q183" i="13" s="1"/>
  <c r="R183" i="13" a="1"/>
  <c r="R183" i="13" s="1"/>
  <c r="S183" i="13" a="1"/>
  <c r="S183" i="13" s="1"/>
  <c r="M184" i="13" a="1"/>
  <c r="M184" i="13" s="1"/>
  <c r="N184" i="13" a="1"/>
  <c r="N184" i="13" s="1"/>
  <c r="O184" i="13" a="1"/>
  <c r="O184" i="13" s="1"/>
  <c r="P184" i="13" a="1"/>
  <c r="P184" i="13" s="1"/>
  <c r="Q184" i="13" a="1"/>
  <c r="Q184" i="13" s="1"/>
  <c r="R184" i="13" a="1"/>
  <c r="R184" i="13" s="1"/>
  <c r="S184" i="13" a="1"/>
  <c r="S184" i="13" s="1"/>
  <c r="M185" i="13" a="1"/>
  <c r="M185" i="13" s="1"/>
  <c r="N185" i="13" a="1"/>
  <c r="N185" i="13" s="1"/>
  <c r="O185" i="13" a="1"/>
  <c r="O185" i="13" s="1"/>
  <c r="P185" i="13" a="1"/>
  <c r="P185" i="13" s="1"/>
  <c r="Q185" i="13" a="1"/>
  <c r="Q185" i="13" s="1"/>
  <c r="R185" i="13" a="1"/>
  <c r="R185" i="13" s="1"/>
  <c r="S185" i="13" a="1"/>
  <c r="S185" i="13" s="1"/>
  <c r="M186" i="13" a="1"/>
  <c r="M186" i="13" s="1"/>
  <c r="N186" i="13" a="1"/>
  <c r="N186" i="13" s="1"/>
  <c r="O186" i="13" a="1"/>
  <c r="O186" i="13" s="1"/>
  <c r="P186" i="13" a="1"/>
  <c r="P186" i="13" s="1"/>
  <c r="Q186" i="13" a="1"/>
  <c r="Q186" i="13" s="1"/>
  <c r="R186" i="13" a="1"/>
  <c r="R186" i="13" s="1"/>
  <c r="S186" i="13" a="1"/>
  <c r="S186" i="13" s="1"/>
  <c r="M187" i="13" a="1"/>
  <c r="M187" i="13" s="1"/>
  <c r="N187" i="13" a="1"/>
  <c r="N187" i="13" s="1"/>
  <c r="O187" i="13" a="1"/>
  <c r="O187" i="13" s="1"/>
  <c r="P187" i="13" a="1"/>
  <c r="P187" i="13" s="1"/>
  <c r="Q187" i="13" a="1"/>
  <c r="Q187" i="13" s="1"/>
  <c r="R187" i="13" a="1"/>
  <c r="R187" i="13" s="1"/>
  <c r="S187" i="13" a="1"/>
  <c r="S187" i="13" s="1"/>
  <c r="M188" i="13" a="1"/>
  <c r="M188" i="13" s="1"/>
  <c r="N188" i="13" a="1"/>
  <c r="N188" i="13" s="1"/>
  <c r="O188" i="13" a="1"/>
  <c r="O188" i="13" s="1"/>
  <c r="P188" i="13" a="1"/>
  <c r="P188" i="13" s="1"/>
  <c r="Q188" i="13" a="1"/>
  <c r="Q188" i="13" s="1"/>
  <c r="R188" i="13" a="1"/>
  <c r="R188" i="13" s="1"/>
  <c r="S188" i="13" a="1"/>
  <c r="S188" i="13" s="1"/>
  <c r="M189" i="13" a="1"/>
  <c r="M189" i="13" s="1"/>
  <c r="N189" i="13" a="1"/>
  <c r="N189" i="13" s="1"/>
  <c r="O189" i="13" a="1"/>
  <c r="O189" i="13" s="1"/>
  <c r="P189" i="13" a="1"/>
  <c r="P189" i="13" s="1"/>
  <c r="Q189" i="13" a="1"/>
  <c r="Q189" i="13" s="1"/>
  <c r="R189" i="13" a="1"/>
  <c r="R189" i="13" s="1"/>
  <c r="S189" i="13" a="1"/>
  <c r="S189" i="13" s="1"/>
  <c r="M190" i="13" a="1"/>
  <c r="M190" i="13" s="1"/>
  <c r="N190" i="13" a="1"/>
  <c r="N190" i="13" s="1"/>
  <c r="O190" i="13" a="1"/>
  <c r="O190" i="13" s="1"/>
  <c r="P190" i="13" a="1"/>
  <c r="P190" i="13" s="1"/>
  <c r="Q190" i="13" a="1"/>
  <c r="Q190" i="13" s="1"/>
  <c r="R190" i="13" a="1"/>
  <c r="R190" i="13" s="1"/>
  <c r="S190" i="13" a="1"/>
  <c r="S190" i="13" s="1"/>
  <c r="M191" i="13" a="1"/>
  <c r="M191" i="13" s="1"/>
  <c r="N191" i="13" a="1"/>
  <c r="N191" i="13" s="1"/>
  <c r="O191" i="13" a="1"/>
  <c r="O191" i="13" s="1"/>
  <c r="P191" i="13" a="1"/>
  <c r="P191" i="13" s="1"/>
  <c r="Q191" i="13" a="1"/>
  <c r="Q191" i="13" s="1"/>
  <c r="R191" i="13" a="1"/>
  <c r="R191" i="13" s="1"/>
  <c r="S191" i="13" a="1"/>
  <c r="S191" i="13" s="1"/>
  <c r="M192" i="13" a="1"/>
  <c r="M192" i="13" s="1"/>
  <c r="N192" i="13" a="1"/>
  <c r="N192" i="13" s="1"/>
  <c r="O192" i="13" a="1"/>
  <c r="O192" i="13" s="1"/>
  <c r="P192" i="13" a="1"/>
  <c r="P192" i="13" s="1"/>
  <c r="Q192" i="13" a="1"/>
  <c r="Q192" i="13" s="1"/>
  <c r="R192" i="13" a="1"/>
  <c r="R192" i="13" s="1"/>
  <c r="S192" i="13" a="1"/>
  <c r="S192" i="13" s="1"/>
  <c r="M193" i="13" a="1"/>
  <c r="M193" i="13" s="1"/>
  <c r="N193" i="13" a="1"/>
  <c r="N193" i="13" s="1"/>
  <c r="O193" i="13" a="1"/>
  <c r="O193" i="13" s="1"/>
  <c r="P193" i="13" a="1"/>
  <c r="P193" i="13" s="1"/>
  <c r="Q193" i="13" a="1"/>
  <c r="Q193" i="13" s="1"/>
  <c r="R193" i="13" a="1"/>
  <c r="R193" i="13" s="1"/>
  <c r="S193" i="13" a="1"/>
  <c r="S193" i="13" s="1"/>
  <c r="M194" i="13" a="1"/>
  <c r="M194" i="13" s="1"/>
  <c r="N194" i="13" a="1"/>
  <c r="N194" i="13" s="1"/>
  <c r="O194" i="13" a="1"/>
  <c r="O194" i="13" s="1"/>
  <c r="P194" i="13" a="1"/>
  <c r="P194" i="13" s="1"/>
  <c r="Q194" i="13" a="1"/>
  <c r="Q194" i="13" s="1"/>
  <c r="R194" i="13" a="1"/>
  <c r="R194" i="13" s="1"/>
  <c r="S194" i="13" a="1"/>
  <c r="S194" i="13" s="1"/>
  <c r="M195" i="13" a="1"/>
  <c r="M195" i="13" s="1"/>
  <c r="N195" i="13" a="1"/>
  <c r="N195" i="13" s="1"/>
  <c r="O195" i="13" a="1"/>
  <c r="O195" i="13" s="1"/>
  <c r="P195" i="13" a="1"/>
  <c r="P195" i="13" s="1"/>
  <c r="Q195" i="13" a="1"/>
  <c r="Q195" i="13" s="1"/>
  <c r="R195" i="13" a="1"/>
  <c r="R195" i="13" s="1"/>
  <c r="S195" i="13" a="1"/>
  <c r="S195" i="13" s="1"/>
  <c r="M196" i="13" a="1"/>
  <c r="M196" i="13" s="1"/>
  <c r="N196" i="13" a="1"/>
  <c r="N196" i="13" s="1"/>
  <c r="O196" i="13" a="1"/>
  <c r="O196" i="13" s="1"/>
  <c r="P196" i="13" a="1"/>
  <c r="P196" i="13" s="1"/>
  <c r="Q196" i="13" a="1"/>
  <c r="Q196" i="13" s="1"/>
  <c r="R196" i="13" a="1"/>
  <c r="R196" i="13" s="1"/>
  <c r="S196" i="13" a="1"/>
  <c r="S196" i="13" s="1"/>
  <c r="M197" i="13" a="1"/>
  <c r="M197" i="13" s="1"/>
  <c r="N197" i="13" a="1"/>
  <c r="N197" i="13" s="1"/>
  <c r="O197" i="13" a="1"/>
  <c r="O197" i="13" s="1"/>
  <c r="P197" i="13" a="1"/>
  <c r="P197" i="13" s="1"/>
  <c r="Q197" i="13" a="1"/>
  <c r="Q197" i="13" s="1"/>
  <c r="R197" i="13" a="1"/>
  <c r="R197" i="13" s="1"/>
  <c r="S197" i="13" a="1"/>
  <c r="S197" i="13" s="1"/>
  <c r="M198" i="13" a="1"/>
  <c r="M198" i="13" s="1"/>
  <c r="N198" i="13" a="1"/>
  <c r="N198" i="13" s="1"/>
  <c r="O198" i="13" a="1"/>
  <c r="O198" i="13" s="1"/>
  <c r="P198" i="13" a="1"/>
  <c r="P198" i="13" s="1"/>
  <c r="Q198" i="13" a="1"/>
  <c r="Q198" i="13" s="1"/>
  <c r="R198" i="13" a="1"/>
  <c r="R198" i="13" s="1"/>
  <c r="S198" i="13" a="1"/>
  <c r="S198" i="13" s="1"/>
  <c r="M199" i="13" a="1"/>
  <c r="M199" i="13" s="1"/>
  <c r="N199" i="13" a="1"/>
  <c r="N199" i="13" s="1"/>
  <c r="O199" i="13" a="1"/>
  <c r="O199" i="13" s="1"/>
  <c r="P199" i="13" a="1"/>
  <c r="P199" i="13" s="1"/>
  <c r="Q199" i="13" a="1"/>
  <c r="Q199" i="13" s="1"/>
  <c r="R199" i="13" a="1"/>
  <c r="R199" i="13" s="1"/>
  <c r="S199" i="13" a="1"/>
  <c r="S199" i="13" s="1"/>
  <c r="M200" i="13" a="1"/>
  <c r="M200" i="13" s="1"/>
  <c r="N200" i="13" a="1"/>
  <c r="N200" i="13" s="1"/>
  <c r="O200" i="13" a="1"/>
  <c r="O200" i="13" s="1"/>
  <c r="P200" i="13" a="1"/>
  <c r="P200" i="13" s="1"/>
  <c r="Q200" i="13" a="1"/>
  <c r="Q200" i="13" s="1"/>
  <c r="R200" i="13" a="1"/>
  <c r="R200" i="13" s="1"/>
  <c r="S200" i="13" a="1"/>
  <c r="S200" i="13" s="1"/>
  <c r="M201" i="13" a="1"/>
  <c r="M201" i="13" s="1"/>
  <c r="N201" i="13" a="1"/>
  <c r="N201" i="13" s="1"/>
  <c r="O201" i="13" a="1"/>
  <c r="O201" i="13" s="1"/>
  <c r="P201" i="13" a="1"/>
  <c r="P201" i="13" s="1"/>
  <c r="Q201" i="13" a="1"/>
  <c r="Q201" i="13" s="1"/>
  <c r="R201" i="13" a="1"/>
  <c r="R201" i="13" s="1"/>
  <c r="S201" i="13" a="1"/>
  <c r="S201" i="13" s="1"/>
  <c r="M202" i="13" a="1"/>
  <c r="M202" i="13" s="1"/>
  <c r="N202" i="13" a="1"/>
  <c r="N202" i="13" s="1"/>
  <c r="O202" i="13" a="1"/>
  <c r="O202" i="13" s="1"/>
  <c r="P202" i="13" a="1"/>
  <c r="P202" i="13" s="1"/>
  <c r="Q202" i="13" a="1"/>
  <c r="Q202" i="13" s="1"/>
  <c r="R202" i="13" a="1"/>
  <c r="R202" i="13" s="1"/>
  <c r="S202" i="13" a="1"/>
  <c r="S202" i="13" s="1"/>
  <c r="M203" i="13" a="1"/>
  <c r="M203" i="13" s="1"/>
  <c r="N203" i="13" a="1"/>
  <c r="N203" i="13" s="1"/>
  <c r="O203" i="13" a="1"/>
  <c r="O203" i="13" s="1"/>
  <c r="P203" i="13" a="1"/>
  <c r="P203" i="13" s="1"/>
  <c r="Q203" i="13" a="1"/>
  <c r="Q203" i="13" s="1"/>
  <c r="R203" i="13" a="1"/>
  <c r="R203" i="13" s="1"/>
  <c r="S203" i="13" a="1"/>
  <c r="S203" i="13" s="1"/>
  <c r="M204" i="13" a="1"/>
  <c r="M204" i="13" s="1"/>
  <c r="N204" i="13" a="1"/>
  <c r="N204" i="13" s="1"/>
  <c r="O204" i="13" a="1"/>
  <c r="O204" i="13" s="1"/>
  <c r="P204" i="13" a="1"/>
  <c r="P204" i="13" s="1"/>
  <c r="Q204" i="13" a="1"/>
  <c r="Q204" i="13" s="1"/>
  <c r="R204" i="13" a="1"/>
  <c r="R204" i="13" s="1"/>
  <c r="S204" i="13" a="1"/>
  <c r="S204" i="13" s="1"/>
  <c r="M205" i="13" a="1"/>
  <c r="M205" i="13" s="1"/>
  <c r="N205" i="13" a="1"/>
  <c r="N205" i="13" s="1"/>
  <c r="O205" i="13" a="1"/>
  <c r="O205" i="13" s="1"/>
  <c r="P205" i="13" a="1"/>
  <c r="P205" i="13" s="1"/>
  <c r="Q205" i="13" a="1"/>
  <c r="Q205" i="13" s="1"/>
  <c r="R205" i="13" a="1"/>
  <c r="R205" i="13" s="1"/>
  <c r="S205" i="13" a="1"/>
  <c r="S205" i="13" s="1"/>
  <c r="M206" i="13" a="1"/>
  <c r="M206" i="13" s="1"/>
  <c r="N206" i="13" a="1"/>
  <c r="N206" i="13" s="1"/>
  <c r="O206" i="13" a="1"/>
  <c r="O206" i="13" s="1"/>
  <c r="P206" i="13" a="1"/>
  <c r="P206" i="13" s="1"/>
  <c r="Q206" i="13" a="1"/>
  <c r="Q206" i="13" s="1"/>
  <c r="R206" i="13" a="1"/>
  <c r="R206" i="13" s="1"/>
  <c r="S206" i="13" a="1"/>
  <c r="S206" i="13" s="1"/>
  <c r="M207" i="13" a="1"/>
  <c r="M207" i="13" s="1"/>
  <c r="N207" i="13" a="1"/>
  <c r="N207" i="13" s="1"/>
  <c r="O207" i="13" a="1"/>
  <c r="O207" i="13" s="1"/>
  <c r="P207" i="13" a="1"/>
  <c r="P207" i="13" s="1"/>
  <c r="Q207" i="13" a="1"/>
  <c r="Q207" i="13" s="1"/>
  <c r="R207" i="13" a="1"/>
  <c r="R207" i="13" s="1"/>
  <c r="S207" i="13" a="1"/>
  <c r="S207" i="13" s="1"/>
  <c r="M208" i="13" a="1"/>
  <c r="M208" i="13" s="1"/>
  <c r="N208" i="13" a="1"/>
  <c r="N208" i="13" s="1"/>
  <c r="O208" i="13" a="1"/>
  <c r="O208" i="13" s="1"/>
  <c r="P208" i="13" a="1"/>
  <c r="P208" i="13" s="1"/>
  <c r="Q208" i="13" a="1"/>
  <c r="Q208" i="13" s="1"/>
  <c r="R208" i="13" a="1"/>
  <c r="R208" i="13" s="1"/>
  <c r="S208" i="13" a="1"/>
  <c r="S208" i="13" s="1"/>
  <c r="M209" i="13" a="1"/>
  <c r="M209" i="13" s="1"/>
  <c r="N209" i="13" a="1"/>
  <c r="N209" i="13" s="1"/>
  <c r="O209" i="13" a="1"/>
  <c r="O209" i="13" s="1"/>
  <c r="P209" i="13" a="1"/>
  <c r="P209" i="13" s="1"/>
  <c r="Q209" i="13" a="1"/>
  <c r="Q209" i="13" s="1"/>
  <c r="R209" i="13" a="1"/>
  <c r="R209" i="13" s="1"/>
  <c r="S209" i="13" a="1"/>
  <c r="S209" i="13" s="1"/>
  <c r="M210" i="13" a="1"/>
  <c r="M210" i="13" s="1"/>
  <c r="N210" i="13" a="1"/>
  <c r="N210" i="13" s="1"/>
  <c r="O210" i="13" a="1"/>
  <c r="O210" i="13" s="1"/>
  <c r="P210" i="13" a="1"/>
  <c r="P210" i="13" s="1"/>
  <c r="Q210" i="13" a="1"/>
  <c r="Q210" i="13" s="1"/>
  <c r="R210" i="13" a="1"/>
  <c r="R210" i="13" s="1"/>
  <c r="S210" i="13" a="1"/>
  <c r="S210" i="13" s="1"/>
  <c r="M211" i="13" a="1"/>
  <c r="M211" i="13" s="1"/>
  <c r="N211" i="13" a="1"/>
  <c r="N211" i="13" s="1"/>
  <c r="O211" i="13" a="1"/>
  <c r="O211" i="13" s="1"/>
  <c r="P211" i="13" a="1"/>
  <c r="P211" i="13" s="1"/>
  <c r="Q211" i="13" a="1"/>
  <c r="Q211" i="13" s="1"/>
  <c r="R211" i="13" a="1"/>
  <c r="R211" i="13" s="1"/>
  <c r="S211" i="13" a="1"/>
  <c r="S211" i="13" s="1"/>
  <c r="M212" i="13" a="1"/>
  <c r="M212" i="13" s="1"/>
  <c r="N212" i="13" a="1"/>
  <c r="N212" i="13" s="1"/>
  <c r="O212" i="13" a="1"/>
  <c r="O212" i="13" s="1"/>
  <c r="P212" i="13" a="1"/>
  <c r="P212" i="13" s="1"/>
  <c r="Q212" i="13" a="1"/>
  <c r="Q212" i="13" s="1"/>
  <c r="R212" i="13" a="1"/>
  <c r="R212" i="13" s="1"/>
  <c r="S212" i="13" a="1"/>
  <c r="S212" i="13" s="1"/>
  <c r="M213" i="13" a="1"/>
  <c r="M213" i="13" s="1"/>
  <c r="N213" i="13" a="1"/>
  <c r="N213" i="13" s="1"/>
  <c r="O213" i="13" a="1"/>
  <c r="O213" i="13" s="1"/>
  <c r="P213" i="13" a="1"/>
  <c r="P213" i="13" s="1"/>
  <c r="Q213" i="13" a="1"/>
  <c r="Q213" i="13" s="1"/>
  <c r="R213" i="13" a="1"/>
  <c r="R213" i="13" s="1"/>
  <c r="S213" i="13" a="1"/>
  <c r="S213" i="13" s="1"/>
  <c r="M214" i="13" a="1"/>
  <c r="M214" i="13" s="1"/>
  <c r="N214" i="13" a="1"/>
  <c r="N214" i="13" s="1"/>
  <c r="O214" i="13" a="1"/>
  <c r="O214" i="13" s="1"/>
  <c r="P214" i="13" a="1"/>
  <c r="P214" i="13" s="1"/>
  <c r="Q214" i="13" a="1"/>
  <c r="Q214" i="13" s="1"/>
  <c r="R214" i="13" a="1"/>
  <c r="R214" i="13" s="1"/>
  <c r="S214" i="13" a="1"/>
  <c r="S214" i="13" s="1"/>
  <c r="M215" i="13" a="1"/>
  <c r="M215" i="13" s="1"/>
  <c r="N215" i="13" a="1"/>
  <c r="N215" i="13" s="1"/>
  <c r="O215" i="13" a="1"/>
  <c r="O215" i="13" s="1"/>
  <c r="P215" i="13" a="1"/>
  <c r="P215" i="13" s="1"/>
  <c r="Q215" i="13" a="1"/>
  <c r="Q215" i="13" s="1"/>
  <c r="R215" i="13" a="1"/>
  <c r="R215" i="13" s="1"/>
  <c r="S215" i="13" a="1"/>
  <c r="S215" i="13" s="1"/>
  <c r="M216" i="13" a="1"/>
  <c r="M216" i="13" s="1"/>
  <c r="N216" i="13" a="1"/>
  <c r="N216" i="13" s="1"/>
  <c r="O216" i="13" a="1"/>
  <c r="O216" i="13" s="1"/>
  <c r="P216" i="13" a="1"/>
  <c r="P216" i="13" s="1"/>
  <c r="Q216" i="13" a="1"/>
  <c r="Q216" i="13" s="1"/>
  <c r="R216" i="13" a="1"/>
  <c r="R216" i="13" s="1"/>
  <c r="S216" i="13" a="1"/>
  <c r="S216" i="13" s="1"/>
  <c r="M217" i="13" a="1"/>
  <c r="M217" i="13" s="1"/>
  <c r="N217" i="13" a="1"/>
  <c r="N217" i="13" s="1"/>
  <c r="O217" i="13" a="1"/>
  <c r="O217" i="13" s="1"/>
  <c r="P217" i="13" a="1"/>
  <c r="P217" i="13" s="1"/>
  <c r="Q217" i="13" a="1"/>
  <c r="Q217" i="13" s="1"/>
  <c r="R217" i="13" a="1"/>
  <c r="R217" i="13" s="1"/>
  <c r="S217" i="13" a="1"/>
  <c r="S217" i="13" s="1"/>
  <c r="M218" i="13" a="1"/>
  <c r="M218" i="13" s="1"/>
  <c r="N218" i="13" a="1"/>
  <c r="N218" i="13" s="1"/>
  <c r="O218" i="13" a="1"/>
  <c r="O218" i="13" s="1"/>
  <c r="P218" i="13" a="1"/>
  <c r="P218" i="13" s="1"/>
  <c r="Q218" i="13" a="1"/>
  <c r="Q218" i="13" s="1"/>
  <c r="R218" i="13" a="1"/>
  <c r="R218" i="13" s="1"/>
  <c r="S218" i="13" a="1"/>
  <c r="S218" i="13" s="1"/>
  <c r="M219" i="13" a="1"/>
  <c r="M219" i="13" s="1"/>
  <c r="N219" i="13" a="1"/>
  <c r="N219" i="13" s="1"/>
  <c r="O219" i="13" a="1"/>
  <c r="O219" i="13" s="1"/>
  <c r="P219" i="13" a="1"/>
  <c r="P219" i="13" s="1"/>
  <c r="Q219" i="13" a="1"/>
  <c r="Q219" i="13" s="1"/>
  <c r="R219" i="13" a="1"/>
  <c r="R219" i="13" s="1"/>
  <c r="S219" i="13" a="1"/>
  <c r="S219" i="13" s="1"/>
  <c r="M220" i="13" a="1"/>
  <c r="M220" i="13" s="1"/>
  <c r="N220" i="13" a="1"/>
  <c r="N220" i="13" s="1"/>
  <c r="O220" i="13" a="1"/>
  <c r="O220" i="13" s="1"/>
  <c r="P220" i="13" a="1"/>
  <c r="P220" i="13" s="1"/>
  <c r="Q220" i="13" a="1"/>
  <c r="Q220" i="13" s="1"/>
  <c r="R220" i="13" a="1"/>
  <c r="R220" i="13" s="1"/>
  <c r="S220" i="13" a="1"/>
  <c r="S220" i="13" s="1"/>
  <c r="M221" i="13" a="1"/>
  <c r="M221" i="13" s="1"/>
  <c r="N221" i="13" a="1"/>
  <c r="N221" i="13" s="1"/>
  <c r="O221" i="13" a="1"/>
  <c r="O221" i="13" s="1"/>
  <c r="P221" i="13" a="1"/>
  <c r="P221" i="13" s="1"/>
  <c r="Q221" i="13" a="1"/>
  <c r="Q221" i="13" s="1"/>
  <c r="R221" i="13" a="1"/>
  <c r="R221" i="13" s="1"/>
  <c r="S221" i="13" a="1"/>
  <c r="S221" i="13" s="1"/>
  <c r="M222" i="13" a="1"/>
  <c r="M222" i="13" s="1"/>
  <c r="N222" i="13" a="1"/>
  <c r="N222" i="13" s="1"/>
  <c r="O222" i="13" a="1"/>
  <c r="O222" i="13" s="1"/>
  <c r="P222" i="13" a="1"/>
  <c r="P222" i="13" s="1"/>
  <c r="Q222" i="13" a="1"/>
  <c r="Q222" i="13" s="1"/>
  <c r="R222" i="13" a="1"/>
  <c r="R222" i="13" s="1"/>
  <c r="S222" i="13" a="1"/>
  <c r="S222" i="13" s="1"/>
  <c r="M223" i="13" a="1"/>
  <c r="M223" i="13" s="1"/>
  <c r="N223" i="13" a="1"/>
  <c r="N223" i="13" s="1"/>
  <c r="O223" i="13" a="1"/>
  <c r="O223" i="13" s="1"/>
  <c r="P223" i="13" a="1"/>
  <c r="P223" i="13" s="1"/>
  <c r="Q223" i="13" a="1"/>
  <c r="Q223" i="13" s="1"/>
  <c r="R223" i="13" a="1"/>
  <c r="R223" i="13" s="1"/>
  <c r="S223" i="13" a="1"/>
  <c r="S223" i="13" s="1"/>
  <c r="M224" i="13" a="1"/>
  <c r="M224" i="13" s="1"/>
  <c r="N224" i="13" a="1"/>
  <c r="N224" i="13" s="1"/>
  <c r="O224" i="13" a="1"/>
  <c r="O224" i="13" s="1"/>
  <c r="P224" i="13" a="1"/>
  <c r="P224" i="13" s="1"/>
  <c r="Q224" i="13" a="1"/>
  <c r="Q224" i="13" s="1"/>
  <c r="R224" i="13" a="1"/>
  <c r="R224" i="13" s="1"/>
  <c r="S224" i="13" a="1"/>
  <c r="S224" i="13" s="1"/>
  <c r="M225" i="13" a="1"/>
  <c r="M225" i="13" s="1"/>
  <c r="N225" i="13" a="1"/>
  <c r="N225" i="13" s="1"/>
  <c r="O225" i="13" a="1"/>
  <c r="O225" i="13" s="1"/>
  <c r="P225" i="13" a="1"/>
  <c r="P225" i="13" s="1"/>
  <c r="Q225" i="13" a="1"/>
  <c r="Q225" i="13" s="1"/>
  <c r="R225" i="13" a="1"/>
  <c r="R225" i="13" s="1"/>
  <c r="S225" i="13" a="1"/>
  <c r="S225" i="13" s="1"/>
  <c r="M226" i="13" a="1"/>
  <c r="M226" i="13" s="1"/>
  <c r="N226" i="13" a="1"/>
  <c r="N226" i="13" s="1"/>
  <c r="O226" i="13" a="1"/>
  <c r="O226" i="13" s="1"/>
  <c r="P226" i="13" a="1"/>
  <c r="P226" i="13" s="1"/>
  <c r="Q226" i="13" a="1"/>
  <c r="Q226" i="13" s="1"/>
  <c r="R226" i="13" a="1"/>
  <c r="R226" i="13" s="1"/>
  <c r="S226" i="13" a="1"/>
  <c r="S226" i="13" s="1"/>
  <c r="M227" i="13" a="1"/>
  <c r="M227" i="13" s="1"/>
  <c r="N227" i="13" a="1"/>
  <c r="N227" i="13" s="1"/>
  <c r="O227" i="13" a="1"/>
  <c r="O227" i="13" s="1"/>
  <c r="P227" i="13" a="1"/>
  <c r="P227" i="13" s="1"/>
  <c r="Q227" i="13" a="1"/>
  <c r="Q227" i="13" s="1"/>
  <c r="R227" i="13" a="1"/>
  <c r="R227" i="13" s="1"/>
  <c r="S227" i="13" a="1"/>
  <c r="S227" i="13" s="1"/>
  <c r="M228" i="13" a="1"/>
  <c r="M228" i="13" s="1"/>
  <c r="N228" i="13" a="1"/>
  <c r="N228" i="13" s="1"/>
  <c r="O228" i="13" a="1"/>
  <c r="O228" i="13" s="1"/>
  <c r="P228" i="13" a="1"/>
  <c r="P228" i="13" s="1"/>
  <c r="Q228" i="13" a="1"/>
  <c r="Q228" i="13" s="1"/>
  <c r="R228" i="13" a="1"/>
  <c r="R228" i="13" s="1"/>
  <c r="S228" i="13" a="1"/>
  <c r="S228" i="13" s="1"/>
  <c r="M229" i="13" a="1"/>
  <c r="M229" i="13" s="1"/>
  <c r="N229" i="13" a="1"/>
  <c r="N229" i="13" s="1"/>
  <c r="O229" i="13" a="1"/>
  <c r="O229" i="13" s="1"/>
  <c r="P229" i="13" a="1"/>
  <c r="P229" i="13" s="1"/>
  <c r="Q229" i="13" a="1"/>
  <c r="Q229" i="13" s="1"/>
  <c r="R229" i="13" a="1"/>
  <c r="R229" i="13" s="1"/>
  <c r="S229" i="13" a="1"/>
  <c r="S229" i="13" s="1"/>
  <c r="M230" i="13" a="1"/>
  <c r="M230" i="13" s="1"/>
  <c r="N230" i="13" a="1"/>
  <c r="N230" i="13" s="1"/>
  <c r="O230" i="13" a="1"/>
  <c r="O230" i="13" s="1"/>
  <c r="P230" i="13" a="1"/>
  <c r="P230" i="13" s="1"/>
  <c r="Q230" i="13" a="1"/>
  <c r="Q230" i="13" s="1"/>
  <c r="R230" i="13" a="1"/>
  <c r="R230" i="13" s="1"/>
  <c r="S230" i="13" a="1"/>
  <c r="S230" i="13" s="1"/>
  <c r="M231" i="13" a="1"/>
  <c r="M231" i="13" s="1"/>
  <c r="N231" i="13" a="1"/>
  <c r="N231" i="13" s="1"/>
  <c r="O231" i="13" a="1"/>
  <c r="O231" i="13" s="1"/>
  <c r="P231" i="13" a="1"/>
  <c r="P231" i="13" s="1"/>
  <c r="Q231" i="13" a="1"/>
  <c r="Q231" i="13" s="1"/>
  <c r="R231" i="13" a="1"/>
  <c r="R231" i="13" s="1"/>
  <c r="S231" i="13" a="1"/>
  <c r="S231" i="13" s="1"/>
  <c r="M232" i="13" a="1"/>
  <c r="M232" i="13" s="1"/>
  <c r="N232" i="13" a="1"/>
  <c r="N232" i="13" s="1"/>
  <c r="O232" i="13" a="1"/>
  <c r="O232" i="13" s="1"/>
  <c r="P232" i="13" a="1"/>
  <c r="P232" i="13" s="1"/>
  <c r="Q232" i="13" a="1"/>
  <c r="Q232" i="13" s="1"/>
  <c r="R232" i="13" a="1"/>
  <c r="R232" i="13" s="1"/>
  <c r="S232" i="13" a="1"/>
  <c r="S232" i="13" s="1"/>
  <c r="M233" i="13" a="1"/>
  <c r="M233" i="13" s="1"/>
  <c r="N233" i="13" a="1"/>
  <c r="N233" i="13" s="1"/>
  <c r="O233" i="13" a="1"/>
  <c r="O233" i="13" s="1"/>
  <c r="P233" i="13" a="1"/>
  <c r="P233" i="13" s="1"/>
  <c r="Q233" i="13" a="1"/>
  <c r="Q233" i="13" s="1"/>
  <c r="R233" i="13" a="1"/>
  <c r="R233" i="13" s="1"/>
  <c r="S233" i="13" a="1"/>
  <c r="S233" i="13" s="1"/>
  <c r="M234" i="13" a="1"/>
  <c r="M234" i="13" s="1"/>
  <c r="N234" i="13" a="1"/>
  <c r="N234" i="13" s="1"/>
  <c r="O234" i="13" a="1"/>
  <c r="O234" i="13" s="1"/>
  <c r="P234" i="13" a="1"/>
  <c r="P234" i="13" s="1"/>
  <c r="Q234" i="13" a="1"/>
  <c r="Q234" i="13" s="1"/>
  <c r="R234" i="13" a="1"/>
  <c r="R234" i="13" s="1"/>
  <c r="S234" i="13" a="1"/>
  <c r="S234" i="13" s="1"/>
  <c r="M235" i="13" a="1"/>
  <c r="M235" i="13" s="1"/>
  <c r="N235" i="13" a="1"/>
  <c r="N235" i="13" s="1"/>
  <c r="O235" i="13" a="1"/>
  <c r="O235" i="13" s="1"/>
  <c r="P235" i="13" a="1"/>
  <c r="P235" i="13" s="1"/>
  <c r="Q235" i="13" a="1"/>
  <c r="Q235" i="13" s="1"/>
  <c r="R235" i="13" a="1"/>
  <c r="R235" i="13" s="1"/>
  <c r="S235" i="13" a="1"/>
  <c r="S235" i="13" s="1"/>
  <c r="M236" i="13" a="1"/>
  <c r="M236" i="13" s="1"/>
  <c r="N236" i="13" a="1"/>
  <c r="N236" i="13" s="1"/>
  <c r="O236" i="13" a="1"/>
  <c r="O236" i="13" s="1"/>
  <c r="P236" i="13" a="1"/>
  <c r="P236" i="13" s="1"/>
  <c r="Q236" i="13" a="1"/>
  <c r="Q236" i="13" s="1"/>
  <c r="R236" i="13" a="1"/>
  <c r="R236" i="13" s="1"/>
  <c r="S236" i="13" a="1"/>
  <c r="S236" i="13" s="1"/>
  <c r="M237" i="13" a="1"/>
  <c r="M237" i="13" s="1"/>
  <c r="N237" i="13" a="1"/>
  <c r="N237" i="13" s="1"/>
  <c r="O237" i="13" a="1"/>
  <c r="O237" i="13" s="1"/>
  <c r="P237" i="13" a="1"/>
  <c r="P237" i="13" s="1"/>
  <c r="Q237" i="13" a="1"/>
  <c r="Q237" i="13" s="1"/>
  <c r="R237" i="13" a="1"/>
  <c r="R237" i="13" s="1"/>
  <c r="S237" i="13" a="1"/>
  <c r="S237" i="13" s="1"/>
  <c r="M238" i="13" a="1"/>
  <c r="M238" i="13" s="1"/>
  <c r="N238" i="13" a="1"/>
  <c r="N238" i="13" s="1"/>
  <c r="O238" i="13" a="1"/>
  <c r="O238" i="13" s="1"/>
  <c r="P238" i="13" a="1"/>
  <c r="P238" i="13" s="1"/>
  <c r="Q238" i="13" a="1"/>
  <c r="Q238" i="13" s="1"/>
  <c r="R238" i="13" a="1"/>
  <c r="R238" i="13" s="1"/>
  <c r="S238" i="13" a="1"/>
  <c r="S238" i="13" s="1"/>
  <c r="M239" i="13" a="1"/>
  <c r="M239" i="13" s="1"/>
  <c r="N239" i="13" a="1"/>
  <c r="N239" i="13" s="1"/>
  <c r="O239" i="13" a="1"/>
  <c r="O239" i="13" s="1"/>
  <c r="P239" i="13" a="1"/>
  <c r="P239" i="13" s="1"/>
  <c r="Q239" i="13" a="1"/>
  <c r="Q239" i="13" s="1"/>
  <c r="R239" i="13" a="1"/>
  <c r="R239" i="13" s="1"/>
  <c r="S239" i="13" a="1"/>
  <c r="S239" i="13" s="1"/>
  <c r="M240" i="13" a="1"/>
  <c r="M240" i="13" s="1"/>
  <c r="N240" i="13" a="1"/>
  <c r="N240" i="13" s="1"/>
  <c r="O240" i="13" a="1"/>
  <c r="O240" i="13" s="1"/>
  <c r="P240" i="13" a="1"/>
  <c r="P240" i="13" s="1"/>
  <c r="Q240" i="13" a="1"/>
  <c r="Q240" i="13" s="1"/>
  <c r="R240" i="13" a="1"/>
  <c r="R240" i="13" s="1"/>
  <c r="S240" i="13" a="1"/>
  <c r="S240" i="13" s="1"/>
  <c r="M241" i="13" a="1"/>
  <c r="M241" i="13" s="1"/>
  <c r="N241" i="13" a="1"/>
  <c r="N241" i="13" s="1"/>
  <c r="O241" i="13" a="1"/>
  <c r="O241" i="13" s="1"/>
  <c r="P241" i="13" a="1"/>
  <c r="P241" i="13" s="1"/>
  <c r="Q241" i="13" a="1"/>
  <c r="Q241" i="13" s="1"/>
  <c r="R241" i="13" a="1"/>
  <c r="R241" i="13" s="1"/>
  <c r="S241" i="13" a="1"/>
  <c r="S241" i="13" s="1"/>
  <c r="M242" i="13" a="1"/>
  <c r="M242" i="13" s="1"/>
  <c r="N242" i="13" a="1"/>
  <c r="N242" i="13" s="1"/>
  <c r="O242" i="13" a="1"/>
  <c r="O242" i="13" s="1"/>
  <c r="P242" i="13" a="1"/>
  <c r="P242" i="13" s="1"/>
  <c r="Q242" i="13" a="1"/>
  <c r="Q242" i="13" s="1"/>
  <c r="R242" i="13" a="1"/>
  <c r="R242" i="13" s="1"/>
  <c r="S242" i="13" a="1"/>
  <c r="S242" i="13" s="1"/>
  <c r="M243" i="13" a="1"/>
  <c r="M243" i="13" s="1"/>
  <c r="N243" i="13" a="1"/>
  <c r="N243" i="13" s="1"/>
  <c r="O243" i="13" a="1"/>
  <c r="O243" i="13" s="1"/>
  <c r="P243" i="13" a="1"/>
  <c r="P243" i="13" s="1"/>
  <c r="Q243" i="13" a="1"/>
  <c r="Q243" i="13" s="1"/>
  <c r="R243" i="13" a="1"/>
  <c r="R243" i="13" s="1"/>
  <c r="S243" i="13" a="1"/>
  <c r="S243" i="13" s="1"/>
  <c r="M244" i="13" a="1"/>
  <c r="M244" i="13" s="1"/>
  <c r="N244" i="13" a="1"/>
  <c r="N244" i="13" s="1"/>
  <c r="O244" i="13" a="1"/>
  <c r="O244" i="13" s="1"/>
  <c r="P244" i="13" a="1"/>
  <c r="P244" i="13" s="1"/>
  <c r="Q244" i="13" a="1"/>
  <c r="Q244" i="13" s="1"/>
  <c r="R244" i="13" a="1"/>
  <c r="R244" i="13" s="1"/>
  <c r="S244" i="13" a="1"/>
  <c r="S244" i="13" s="1"/>
  <c r="M245" i="13" a="1"/>
  <c r="M245" i="13" s="1"/>
  <c r="N245" i="13" a="1"/>
  <c r="N245" i="13" s="1"/>
  <c r="O245" i="13" a="1"/>
  <c r="O245" i="13" s="1"/>
  <c r="P245" i="13" a="1"/>
  <c r="P245" i="13" s="1"/>
  <c r="Q245" i="13" a="1"/>
  <c r="Q245" i="13" s="1"/>
  <c r="R245" i="13" a="1"/>
  <c r="R245" i="13" s="1"/>
  <c r="S245" i="13" a="1"/>
  <c r="S245" i="13" s="1"/>
  <c r="M246" i="13" a="1"/>
  <c r="M246" i="13" s="1"/>
  <c r="N246" i="13" a="1"/>
  <c r="N246" i="13" s="1"/>
  <c r="O246" i="13" a="1"/>
  <c r="O246" i="13" s="1"/>
  <c r="P246" i="13" a="1"/>
  <c r="P246" i="13" s="1"/>
  <c r="Q246" i="13" a="1"/>
  <c r="Q246" i="13" s="1"/>
  <c r="R246" i="13" a="1"/>
  <c r="R246" i="13" s="1"/>
  <c r="S246" i="13" a="1"/>
  <c r="S246" i="13" s="1"/>
  <c r="M247" i="13" a="1"/>
  <c r="M247" i="13" s="1"/>
  <c r="N247" i="13" a="1"/>
  <c r="N247" i="13" s="1"/>
  <c r="O247" i="13" a="1"/>
  <c r="O247" i="13" s="1"/>
  <c r="P247" i="13" a="1"/>
  <c r="P247" i="13" s="1"/>
  <c r="Q247" i="13" a="1"/>
  <c r="Q247" i="13" s="1"/>
  <c r="R247" i="13" a="1"/>
  <c r="R247" i="13" s="1"/>
  <c r="S247" i="13" a="1"/>
  <c r="S247" i="13" s="1"/>
  <c r="M248" i="13" a="1"/>
  <c r="M248" i="13" s="1"/>
  <c r="N248" i="13" a="1"/>
  <c r="N248" i="13" s="1"/>
  <c r="O248" i="13" a="1"/>
  <c r="O248" i="13" s="1"/>
  <c r="P248" i="13" a="1"/>
  <c r="P248" i="13" s="1"/>
  <c r="Q248" i="13" a="1"/>
  <c r="Q248" i="13" s="1"/>
  <c r="R248" i="13" a="1"/>
  <c r="R248" i="13" s="1"/>
  <c r="S248" i="13" a="1"/>
  <c r="S248" i="13" s="1"/>
  <c r="M249" i="13" a="1"/>
  <c r="M249" i="13" s="1"/>
  <c r="N249" i="13" a="1"/>
  <c r="N249" i="13" s="1"/>
  <c r="O249" i="13" a="1"/>
  <c r="O249" i="13" s="1"/>
  <c r="P249" i="13" a="1"/>
  <c r="P249" i="13" s="1"/>
  <c r="Q249" i="13" a="1"/>
  <c r="Q249" i="13" s="1"/>
  <c r="R249" i="13" a="1"/>
  <c r="R249" i="13" s="1"/>
  <c r="S249" i="13" a="1"/>
  <c r="S249" i="13" s="1"/>
  <c r="M250" i="13" a="1"/>
  <c r="M250" i="13" s="1"/>
  <c r="N250" i="13" a="1"/>
  <c r="N250" i="13" s="1"/>
  <c r="O250" i="13" a="1"/>
  <c r="O250" i="13" s="1"/>
  <c r="P250" i="13" a="1"/>
  <c r="P250" i="13" s="1"/>
  <c r="Q250" i="13" a="1"/>
  <c r="Q250" i="13" s="1"/>
  <c r="R250" i="13" a="1"/>
  <c r="R250" i="13" s="1"/>
  <c r="S250" i="13" a="1"/>
  <c r="S250" i="13" s="1"/>
  <c r="M251" i="13" a="1"/>
  <c r="M251" i="13" s="1"/>
  <c r="N251" i="13" a="1"/>
  <c r="N251" i="13" s="1"/>
  <c r="O251" i="13" a="1"/>
  <c r="O251" i="13" s="1"/>
  <c r="P251" i="13" a="1"/>
  <c r="P251" i="13" s="1"/>
  <c r="Q251" i="13" a="1"/>
  <c r="Q251" i="13" s="1"/>
  <c r="R251" i="13" a="1"/>
  <c r="R251" i="13" s="1"/>
  <c r="S251" i="13" a="1"/>
  <c r="S251" i="13" s="1"/>
  <c r="M252" i="13" a="1"/>
  <c r="M252" i="13" s="1"/>
  <c r="N252" i="13" a="1"/>
  <c r="N252" i="13" s="1"/>
  <c r="O252" i="13" a="1"/>
  <c r="O252" i="13" s="1"/>
  <c r="P252" i="13" a="1"/>
  <c r="P252" i="13" s="1"/>
  <c r="Q252" i="13" a="1"/>
  <c r="Q252" i="13" s="1"/>
  <c r="R252" i="13" a="1"/>
  <c r="R252" i="13" s="1"/>
  <c r="S252" i="13" a="1"/>
  <c r="S252" i="13" s="1"/>
  <c r="M253" i="13" a="1"/>
  <c r="M253" i="13" s="1"/>
  <c r="N253" i="13" a="1"/>
  <c r="N253" i="13" s="1"/>
  <c r="O253" i="13" a="1"/>
  <c r="O253" i="13" s="1"/>
  <c r="P253" i="13" a="1"/>
  <c r="P253" i="13" s="1"/>
  <c r="Q253" i="13" a="1"/>
  <c r="Q253" i="13" s="1"/>
  <c r="R253" i="13" a="1"/>
  <c r="R253" i="13" s="1"/>
  <c r="S253" i="13" a="1"/>
  <c r="S253" i="13" s="1"/>
  <c r="M254" i="13" a="1"/>
  <c r="M254" i="13" s="1"/>
  <c r="N254" i="13" a="1"/>
  <c r="N254" i="13" s="1"/>
  <c r="O254" i="13" a="1"/>
  <c r="O254" i="13" s="1"/>
  <c r="P254" i="13" a="1"/>
  <c r="P254" i="13" s="1"/>
  <c r="Q254" i="13" a="1"/>
  <c r="Q254" i="13" s="1"/>
  <c r="R254" i="13" a="1"/>
  <c r="R254" i="13" s="1"/>
  <c r="S254" i="13" a="1"/>
  <c r="S254" i="13" s="1"/>
  <c r="M255" i="13" a="1"/>
  <c r="M255" i="13" s="1"/>
  <c r="N255" i="13" a="1"/>
  <c r="N255" i="13" s="1"/>
  <c r="O255" i="13" a="1"/>
  <c r="O255" i="13" s="1"/>
  <c r="P255" i="13" a="1"/>
  <c r="P255" i="13" s="1"/>
  <c r="Q255" i="13" a="1"/>
  <c r="Q255" i="13" s="1"/>
  <c r="R255" i="13" a="1"/>
  <c r="R255" i="13" s="1"/>
  <c r="S255" i="13" a="1"/>
  <c r="S255" i="13" s="1"/>
  <c r="M256" i="13" a="1"/>
  <c r="M256" i="13" s="1"/>
  <c r="N256" i="13" a="1"/>
  <c r="N256" i="13" s="1"/>
  <c r="O256" i="13" a="1"/>
  <c r="O256" i="13" s="1"/>
  <c r="P256" i="13" a="1"/>
  <c r="P256" i="13" s="1"/>
  <c r="Q256" i="13" a="1"/>
  <c r="Q256" i="13" s="1"/>
  <c r="R256" i="13" a="1"/>
  <c r="R256" i="13" s="1"/>
  <c r="S256" i="13" a="1"/>
  <c r="S256" i="13" s="1"/>
  <c r="M257" i="13" a="1"/>
  <c r="M257" i="13" s="1"/>
  <c r="N257" i="13" a="1"/>
  <c r="N257" i="13" s="1"/>
  <c r="O257" i="13" a="1"/>
  <c r="O257" i="13" s="1"/>
  <c r="P257" i="13" a="1"/>
  <c r="P257" i="13" s="1"/>
  <c r="Q257" i="13" a="1"/>
  <c r="Q257" i="13" s="1"/>
  <c r="R257" i="13" a="1"/>
  <c r="R257" i="13" s="1"/>
  <c r="S257" i="13" a="1"/>
  <c r="S257" i="13" s="1"/>
  <c r="M258" i="13" a="1"/>
  <c r="M258" i="13" s="1"/>
  <c r="N258" i="13" a="1"/>
  <c r="N258" i="13" s="1"/>
  <c r="O258" i="13" a="1"/>
  <c r="O258" i="13" s="1"/>
  <c r="P258" i="13" a="1"/>
  <c r="P258" i="13" s="1"/>
  <c r="Q258" i="13" a="1"/>
  <c r="Q258" i="13" s="1"/>
  <c r="R258" i="13" a="1"/>
  <c r="R258" i="13" s="1"/>
  <c r="S258" i="13" a="1"/>
  <c r="S258" i="13" s="1"/>
  <c r="M259" i="13" a="1"/>
  <c r="M259" i="13" s="1"/>
  <c r="N259" i="13" a="1"/>
  <c r="N259" i="13" s="1"/>
  <c r="O259" i="13" a="1"/>
  <c r="O259" i="13" s="1"/>
  <c r="P259" i="13" a="1"/>
  <c r="P259" i="13" s="1"/>
  <c r="Q259" i="13" a="1"/>
  <c r="Q259" i="13" s="1"/>
  <c r="R259" i="13" a="1"/>
  <c r="R259" i="13" s="1"/>
  <c r="S259" i="13" a="1"/>
  <c r="S259" i="13" s="1"/>
  <c r="M260" i="13" a="1"/>
  <c r="M260" i="13" s="1"/>
  <c r="N260" i="13" a="1"/>
  <c r="N260" i="13" s="1"/>
  <c r="O260" i="13" a="1"/>
  <c r="O260" i="13" s="1"/>
  <c r="P260" i="13" a="1"/>
  <c r="P260" i="13" s="1"/>
  <c r="Q260" i="13" a="1"/>
  <c r="Q260" i="13" s="1"/>
  <c r="R260" i="13" a="1"/>
  <c r="R260" i="13" s="1"/>
  <c r="S260" i="13" a="1"/>
  <c r="S260" i="13" s="1"/>
  <c r="M261" i="13" a="1"/>
  <c r="M261" i="13" s="1"/>
  <c r="N261" i="13" a="1"/>
  <c r="N261" i="13" s="1"/>
  <c r="O261" i="13" a="1"/>
  <c r="O261" i="13" s="1"/>
  <c r="P261" i="13" a="1"/>
  <c r="P261" i="13" s="1"/>
  <c r="Q261" i="13" a="1"/>
  <c r="Q261" i="13" s="1"/>
  <c r="R261" i="13" a="1"/>
  <c r="R261" i="13" s="1"/>
  <c r="S261" i="13" a="1"/>
  <c r="S261" i="13" s="1"/>
  <c r="M262" i="13" a="1"/>
  <c r="M262" i="13" s="1"/>
  <c r="N262" i="13" a="1"/>
  <c r="N262" i="13" s="1"/>
  <c r="O262" i="13" a="1"/>
  <c r="O262" i="13" s="1"/>
  <c r="P262" i="13" a="1"/>
  <c r="P262" i="13" s="1"/>
  <c r="Q262" i="13" a="1"/>
  <c r="Q262" i="13" s="1"/>
  <c r="R262" i="13" a="1"/>
  <c r="R262" i="13" s="1"/>
  <c r="S262" i="13" a="1"/>
  <c r="S262" i="13" s="1"/>
  <c r="M263" i="13" a="1"/>
  <c r="M263" i="13" s="1"/>
  <c r="N263" i="13" a="1"/>
  <c r="N263" i="13" s="1"/>
  <c r="O263" i="13" a="1"/>
  <c r="O263" i="13" s="1"/>
  <c r="P263" i="13" a="1"/>
  <c r="P263" i="13" s="1"/>
  <c r="Q263" i="13" a="1"/>
  <c r="Q263" i="13" s="1"/>
  <c r="R263" i="13" a="1"/>
  <c r="R263" i="13" s="1"/>
  <c r="S263" i="13" a="1"/>
  <c r="S263" i="13" s="1"/>
  <c r="M264" i="13" a="1"/>
  <c r="M264" i="13" s="1"/>
  <c r="N264" i="13" a="1"/>
  <c r="N264" i="13" s="1"/>
  <c r="O264" i="13" a="1"/>
  <c r="O264" i="13" s="1"/>
  <c r="P264" i="13" a="1"/>
  <c r="P264" i="13" s="1"/>
  <c r="Q264" i="13" a="1"/>
  <c r="Q264" i="13" s="1"/>
  <c r="R264" i="13" a="1"/>
  <c r="R264" i="13" s="1"/>
  <c r="S264" i="13" a="1"/>
  <c r="S264" i="13" s="1"/>
  <c r="M265" i="13" a="1"/>
  <c r="M265" i="13" s="1"/>
  <c r="N265" i="13" a="1"/>
  <c r="N265" i="13" s="1"/>
  <c r="O265" i="13" a="1"/>
  <c r="O265" i="13" s="1"/>
  <c r="P265" i="13" a="1"/>
  <c r="P265" i="13" s="1"/>
  <c r="Q265" i="13" a="1"/>
  <c r="Q265" i="13" s="1"/>
  <c r="R265" i="13" a="1"/>
  <c r="R265" i="13" s="1"/>
  <c r="S265" i="13" a="1"/>
  <c r="S265" i="13" s="1"/>
  <c r="M266" i="13" a="1"/>
  <c r="M266" i="13" s="1"/>
  <c r="N266" i="13" a="1"/>
  <c r="N266" i="13" s="1"/>
  <c r="O266" i="13" a="1"/>
  <c r="O266" i="13" s="1"/>
  <c r="P266" i="13" a="1"/>
  <c r="P266" i="13" s="1"/>
  <c r="Q266" i="13" a="1"/>
  <c r="Q266" i="13" s="1"/>
  <c r="R266" i="13" a="1"/>
  <c r="R266" i="13" s="1"/>
  <c r="S266" i="13" a="1"/>
  <c r="S266" i="13" s="1"/>
  <c r="M267" i="13" a="1"/>
  <c r="M267" i="13" s="1"/>
  <c r="N267" i="13" a="1"/>
  <c r="N267" i="13" s="1"/>
  <c r="O267" i="13" a="1"/>
  <c r="O267" i="13" s="1"/>
  <c r="P267" i="13" a="1"/>
  <c r="P267" i="13" s="1"/>
  <c r="Q267" i="13" a="1"/>
  <c r="Q267" i="13" s="1"/>
  <c r="R267" i="13" a="1"/>
  <c r="R267" i="13" s="1"/>
  <c r="S267" i="13" a="1"/>
  <c r="S267" i="13" s="1"/>
  <c r="M268" i="13" a="1"/>
  <c r="M268" i="13" s="1"/>
  <c r="N268" i="13" a="1"/>
  <c r="N268" i="13" s="1"/>
  <c r="O268" i="13" a="1"/>
  <c r="O268" i="13" s="1"/>
  <c r="P268" i="13" a="1"/>
  <c r="P268" i="13" s="1"/>
  <c r="Q268" i="13" a="1"/>
  <c r="Q268" i="13" s="1"/>
  <c r="R268" i="13" a="1"/>
  <c r="R268" i="13" s="1"/>
  <c r="S268" i="13" a="1"/>
  <c r="S268" i="13" s="1"/>
  <c r="M269" i="13" a="1"/>
  <c r="M269" i="13" s="1"/>
  <c r="N269" i="13" a="1"/>
  <c r="N269" i="13" s="1"/>
  <c r="O269" i="13" a="1"/>
  <c r="O269" i="13" s="1"/>
  <c r="P269" i="13" a="1"/>
  <c r="P269" i="13" s="1"/>
  <c r="Q269" i="13" a="1"/>
  <c r="Q269" i="13" s="1"/>
  <c r="R269" i="13" a="1"/>
  <c r="R269" i="13" s="1"/>
  <c r="S269" i="13" a="1"/>
  <c r="S269" i="13" s="1"/>
  <c r="M270" i="13" a="1"/>
  <c r="M270" i="13" s="1"/>
  <c r="N270" i="13" a="1"/>
  <c r="N270" i="13" s="1"/>
  <c r="O270" i="13" a="1"/>
  <c r="O270" i="13" s="1"/>
  <c r="P270" i="13" a="1"/>
  <c r="P270" i="13" s="1"/>
  <c r="Q270" i="13" a="1"/>
  <c r="Q270" i="13" s="1"/>
  <c r="R270" i="13" a="1"/>
  <c r="R270" i="13" s="1"/>
  <c r="S270" i="13" a="1"/>
  <c r="S270" i="13" s="1"/>
  <c r="M271" i="13" a="1"/>
  <c r="M271" i="13" s="1"/>
  <c r="N271" i="13" a="1"/>
  <c r="N271" i="13" s="1"/>
  <c r="O271" i="13" a="1"/>
  <c r="O271" i="13" s="1"/>
  <c r="P271" i="13" a="1"/>
  <c r="P271" i="13" s="1"/>
  <c r="Q271" i="13" a="1"/>
  <c r="Q271" i="13" s="1"/>
  <c r="R271" i="13" a="1"/>
  <c r="R271" i="13" s="1"/>
  <c r="S271" i="13" a="1"/>
  <c r="S271" i="13" s="1"/>
  <c r="M272" i="13" a="1"/>
  <c r="M272" i="13" s="1"/>
  <c r="N272" i="13" a="1"/>
  <c r="N272" i="13" s="1"/>
  <c r="O272" i="13" a="1"/>
  <c r="O272" i="13" s="1"/>
  <c r="P272" i="13" a="1"/>
  <c r="P272" i="13" s="1"/>
  <c r="Q272" i="13" a="1"/>
  <c r="Q272" i="13" s="1"/>
  <c r="R272" i="13" a="1"/>
  <c r="R272" i="13" s="1"/>
  <c r="S272" i="13" a="1"/>
  <c r="S272" i="13" s="1"/>
  <c r="M273" i="13" a="1"/>
  <c r="M273" i="13" s="1"/>
  <c r="N273" i="13" a="1"/>
  <c r="N273" i="13" s="1"/>
  <c r="O273" i="13" a="1"/>
  <c r="O273" i="13" s="1"/>
  <c r="P273" i="13" a="1"/>
  <c r="P273" i="13" s="1"/>
  <c r="Q273" i="13" a="1"/>
  <c r="Q273" i="13" s="1"/>
  <c r="R273" i="13" a="1"/>
  <c r="R273" i="13" s="1"/>
  <c r="S273" i="13" a="1"/>
  <c r="S273" i="13" s="1"/>
  <c r="M274" i="13" a="1"/>
  <c r="M274" i="13" s="1"/>
  <c r="N274" i="13" a="1"/>
  <c r="N274" i="13" s="1"/>
  <c r="O274" i="13" a="1"/>
  <c r="O274" i="13" s="1"/>
  <c r="P274" i="13" a="1"/>
  <c r="P274" i="13" s="1"/>
  <c r="Q274" i="13" a="1"/>
  <c r="Q274" i="13" s="1"/>
  <c r="R274" i="13" a="1"/>
  <c r="R274" i="13" s="1"/>
  <c r="S274" i="13" a="1"/>
  <c r="S274" i="13" s="1"/>
  <c r="M275" i="13" a="1"/>
  <c r="M275" i="13" s="1"/>
  <c r="N275" i="13" a="1"/>
  <c r="N275" i="13" s="1"/>
  <c r="O275" i="13" a="1"/>
  <c r="O275" i="13" s="1"/>
  <c r="P275" i="13" a="1"/>
  <c r="P275" i="13" s="1"/>
  <c r="Q275" i="13" a="1"/>
  <c r="Q275" i="13" s="1"/>
  <c r="R275" i="13" a="1"/>
  <c r="R275" i="13" s="1"/>
  <c r="S275" i="13" a="1"/>
  <c r="S275" i="13" s="1"/>
  <c r="M276" i="13" a="1"/>
  <c r="M276" i="13" s="1"/>
  <c r="N276" i="13" a="1"/>
  <c r="N276" i="13" s="1"/>
  <c r="O276" i="13" a="1"/>
  <c r="O276" i="13" s="1"/>
  <c r="P276" i="13" a="1"/>
  <c r="P276" i="13" s="1"/>
  <c r="Q276" i="13" a="1"/>
  <c r="Q276" i="13" s="1"/>
  <c r="R276" i="13" a="1"/>
  <c r="R276" i="13" s="1"/>
  <c r="S276" i="13" a="1"/>
  <c r="S276" i="13" s="1"/>
  <c r="M277" i="13" a="1"/>
  <c r="M277" i="13" s="1"/>
  <c r="N277" i="13" a="1"/>
  <c r="N277" i="13" s="1"/>
  <c r="O277" i="13" a="1"/>
  <c r="O277" i="13" s="1"/>
  <c r="P277" i="13" a="1"/>
  <c r="P277" i="13" s="1"/>
  <c r="Q277" i="13" a="1"/>
  <c r="Q277" i="13" s="1"/>
  <c r="R277" i="13" a="1"/>
  <c r="R277" i="13" s="1"/>
  <c r="S277" i="13" a="1"/>
  <c r="S277" i="13" s="1"/>
  <c r="M278" i="13" a="1"/>
  <c r="M278" i="13" s="1"/>
  <c r="N278" i="13" a="1"/>
  <c r="N278" i="13" s="1"/>
  <c r="O278" i="13" a="1"/>
  <c r="O278" i="13" s="1"/>
  <c r="P278" i="13" a="1"/>
  <c r="P278" i="13" s="1"/>
  <c r="Q278" i="13" a="1"/>
  <c r="Q278" i="13" s="1"/>
  <c r="R278" i="13" a="1"/>
  <c r="R278" i="13" s="1"/>
  <c r="S278" i="13" a="1"/>
  <c r="S278" i="13" s="1"/>
  <c r="M279" i="13" a="1"/>
  <c r="M279" i="13" s="1"/>
  <c r="N279" i="13" a="1"/>
  <c r="N279" i="13" s="1"/>
  <c r="O279" i="13" a="1"/>
  <c r="O279" i="13" s="1"/>
  <c r="P279" i="13" a="1"/>
  <c r="P279" i="13" s="1"/>
  <c r="Q279" i="13" a="1"/>
  <c r="Q279" i="13" s="1"/>
  <c r="R279" i="13" a="1"/>
  <c r="R279" i="13" s="1"/>
  <c r="S279" i="13" a="1"/>
  <c r="S279" i="13" s="1"/>
  <c r="M280" i="13" a="1"/>
  <c r="M280" i="13" s="1"/>
  <c r="N280" i="13" a="1"/>
  <c r="N280" i="13" s="1"/>
  <c r="O280" i="13" a="1"/>
  <c r="O280" i="13" s="1"/>
  <c r="P280" i="13" a="1"/>
  <c r="P280" i="13" s="1"/>
  <c r="Q280" i="13" a="1"/>
  <c r="Q280" i="13" s="1"/>
  <c r="R280" i="13" a="1"/>
  <c r="R280" i="13" s="1"/>
  <c r="S280" i="13" a="1"/>
  <c r="S280" i="13" s="1"/>
  <c r="M281" i="13" a="1"/>
  <c r="M281" i="13" s="1"/>
  <c r="N281" i="13" a="1"/>
  <c r="N281" i="13" s="1"/>
  <c r="O281" i="13" a="1"/>
  <c r="O281" i="13" s="1"/>
  <c r="P281" i="13" a="1"/>
  <c r="P281" i="13" s="1"/>
  <c r="Q281" i="13" a="1"/>
  <c r="Q281" i="13" s="1"/>
  <c r="R281" i="13" a="1"/>
  <c r="R281" i="13" s="1"/>
  <c r="S281" i="13" a="1"/>
  <c r="S281" i="13" s="1"/>
  <c r="M282" i="13" a="1"/>
  <c r="M282" i="13" s="1"/>
  <c r="N282" i="13" a="1"/>
  <c r="N282" i="13" s="1"/>
  <c r="O282" i="13" a="1"/>
  <c r="O282" i="13" s="1"/>
  <c r="P282" i="13" a="1"/>
  <c r="P282" i="13" s="1"/>
  <c r="Q282" i="13" a="1"/>
  <c r="Q282" i="13" s="1"/>
  <c r="R282" i="13" a="1"/>
  <c r="R282" i="13" s="1"/>
  <c r="S282" i="13" a="1"/>
  <c r="S282" i="13" s="1"/>
  <c r="M283" i="13" a="1"/>
  <c r="M283" i="13" s="1"/>
  <c r="N283" i="13" a="1"/>
  <c r="N283" i="13" s="1"/>
  <c r="O283" i="13" a="1"/>
  <c r="O283" i="13" s="1"/>
  <c r="P283" i="13" a="1"/>
  <c r="P283" i="13" s="1"/>
  <c r="Q283" i="13" a="1"/>
  <c r="Q283" i="13" s="1"/>
  <c r="R283" i="13" a="1"/>
  <c r="R283" i="13" s="1"/>
  <c r="S283" i="13" a="1"/>
  <c r="S283" i="13" s="1"/>
  <c r="M284" i="13" a="1"/>
  <c r="M284" i="13" s="1"/>
  <c r="N284" i="13" a="1"/>
  <c r="N284" i="13" s="1"/>
  <c r="O284" i="13" a="1"/>
  <c r="O284" i="13" s="1"/>
  <c r="P284" i="13" a="1"/>
  <c r="P284" i="13" s="1"/>
  <c r="Q284" i="13" a="1"/>
  <c r="Q284" i="13" s="1"/>
  <c r="R284" i="13" a="1"/>
  <c r="R284" i="13" s="1"/>
  <c r="S284" i="13" a="1"/>
  <c r="S284" i="13" s="1"/>
  <c r="M285" i="13" a="1"/>
  <c r="M285" i="13" s="1"/>
  <c r="N285" i="13" a="1"/>
  <c r="N285" i="13" s="1"/>
  <c r="O285" i="13" a="1"/>
  <c r="O285" i="13" s="1"/>
  <c r="P285" i="13" a="1"/>
  <c r="P285" i="13" s="1"/>
  <c r="Q285" i="13" a="1"/>
  <c r="Q285" i="13" s="1"/>
  <c r="R285" i="13" a="1"/>
  <c r="R285" i="13" s="1"/>
  <c r="S285" i="13" a="1"/>
  <c r="S285" i="13" s="1"/>
  <c r="M286" i="13" a="1"/>
  <c r="M286" i="13" s="1"/>
  <c r="N286" i="13" a="1"/>
  <c r="N286" i="13" s="1"/>
  <c r="O286" i="13" a="1"/>
  <c r="O286" i="13" s="1"/>
  <c r="P286" i="13" a="1"/>
  <c r="P286" i="13" s="1"/>
  <c r="Q286" i="13" a="1"/>
  <c r="Q286" i="13" s="1"/>
  <c r="R286" i="13" a="1"/>
  <c r="R286" i="13" s="1"/>
  <c r="S286" i="13" a="1"/>
  <c r="S286" i="13" s="1"/>
  <c r="M287" i="13" a="1"/>
  <c r="M287" i="13" s="1"/>
  <c r="N287" i="13" a="1"/>
  <c r="N287" i="13" s="1"/>
  <c r="O287" i="13" a="1"/>
  <c r="O287" i="13" s="1"/>
  <c r="P287" i="13" a="1"/>
  <c r="P287" i="13" s="1"/>
  <c r="Q287" i="13" a="1"/>
  <c r="Q287" i="13" s="1"/>
  <c r="R287" i="13" a="1"/>
  <c r="R287" i="13" s="1"/>
  <c r="S287" i="13" a="1"/>
  <c r="S287" i="13" s="1"/>
  <c r="M288" i="13" a="1"/>
  <c r="M288" i="13" s="1"/>
  <c r="N288" i="13" a="1"/>
  <c r="N288" i="13" s="1"/>
  <c r="O288" i="13" a="1"/>
  <c r="O288" i="13" s="1"/>
  <c r="P288" i="13" a="1"/>
  <c r="P288" i="13" s="1"/>
  <c r="Q288" i="13" a="1"/>
  <c r="Q288" i="13" s="1"/>
  <c r="R288" i="13" a="1"/>
  <c r="R288" i="13" s="1"/>
  <c r="S288" i="13" a="1"/>
  <c r="S288" i="13" s="1"/>
  <c r="M289" i="13" a="1"/>
  <c r="M289" i="13" s="1"/>
  <c r="N289" i="13" a="1"/>
  <c r="N289" i="13" s="1"/>
  <c r="O289" i="13" a="1"/>
  <c r="O289" i="13" s="1"/>
  <c r="P289" i="13" a="1"/>
  <c r="P289" i="13" s="1"/>
  <c r="Q289" i="13" a="1"/>
  <c r="Q289" i="13" s="1"/>
  <c r="R289" i="13" a="1"/>
  <c r="R289" i="13" s="1"/>
  <c r="S289" i="13" a="1"/>
  <c r="S289" i="13" s="1"/>
  <c r="M290" i="13" a="1"/>
  <c r="M290" i="13" s="1"/>
  <c r="N290" i="13" a="1"/>
  <c r="N290" i="13" s="1"/>
  <c r="O290" i="13" a="1"/>
  <c r="O290" i="13" s="1"/>
  <c r="P290" i="13" a="1"/>
  <c r="P290" i="13" s="1"/>
  <c r="Q290" i="13" a="1"/>
  <c r="Q290" i="13" s="1"/>
  <c r="R290" i="13" a="1"/>
  <c r="R290" i="13" s="1"/>
  <c r="S290" i="13" a="1"/>
  <c r="S290" i="13" s="1"/>
  <c r="M291" i="13" a="1"/>
  <c r="M291" i="13" s="1"/>
  <c r="N291" i="13" a="1"/>
  <c r="N291" i="13" s="1"/>
  <c r="O291" i="13" a="1"/>
  <c r="O291" i="13" s="1"/>
  <c r="P291" i="13" a="1"/>
  <c r="P291" i="13" s="1"/>
  <c r="Q291" i="13" a="1"/>
  <c r="Q291" i="13" s="1"/>
  <c r="R291" i="13" a="1"/>
  <c r="R291" i="13" s="1"/>
  <c r="S291" i="13" a="1"/>
  <c r="S291" i="13" s="1"/>
  <c r="M292" i="13" a="1"/>
  <c r="M292" i="13" s="1"/>
  <c r="N292" i="13" a="1"/>
  <c r="N292" i="13" s="1"/>
  <c r="O292" i="13" a="1"/>
  <c r="O292" i="13" s="1"/>
  <c r="P292" i="13" a="1"/>
  <c r="P292" i="13" s="1"/>
  <c r="Q292" i="13" a="1"/>
  <c r="Q292" i="13" s="1"/>
  <c r="R292" i="13" a="1"/>
  <c r="R292" i="13" s="1"/>
  <c r="S292" i="13" a="1"/>
  <c r="S292" i="13" s="1"/>
  <c r="M293" i="13" a="1"/>
  <c r="M293" i="13" s="1"/>
  <c r="N293" i="13" a="1"/>
  <c r="N293" i="13" s="1"/>
  <c r="O293" i="13" a="1"/>
  <c r="O293" i="13" s="1"/>
  <c r="P293" i="13" a="1"/>
  <c r="P293" i="13" s="1"/>
  <c r="Q293" i="13" a="1"/>
  <c r="Q293" i="13" s="1"/>
  <c r="R293" i="13" a="1"/>
  <c r="R293" i="13" s="1"/>
  <c r="S293" i="13" a="1"/>
  <c r="S293" i="13" s="1"/>
  <c r="M294" i="13" a="1"/>
  <c r="M294" i="13" s="1"/>
  <c r="N294" i="13" a="1"/>
  <c r="N294" i="13" s="1"/>
  <c r="O294" i="13" a="1"/>
  <c r="O294" i="13" s="1"/>
  <c r="P294" i="13" a="1"/>
  <c r="P294" i="13" s="1"/>
  <c r="Q294" i="13" a="1"/>
  <c r="Q294" i="13" s="1"/>
  <c r="R294" i="13" a="1"/>
  <c r="R294" i="13" s="1"/>
  <c r="S294" i="13" a="1"/>
  <c r="S294" i="13" s="1"/>
  <c r="M295" i="13" a="1"/>
  <c r="M295" i="13" s="1"/>
  <c r="N295" i="13" a="1"/>
  <c r="N295" i="13" s="1"/>
  <c r="O295" i="13" a="1"/>
  <c r="O295" i="13" s="1"/>
  <c r="P295" i="13" a="1"/>
  <c r="P295" i="13" s="1"/>
  <c r="Q295" i="13" a="1"/>
  <c r="Q295" i="13" s="1"/>
  <c r="R295" i="13" a="1"/>
  <c r="R295" i="13" s="1"/>
  <c r="S295" i="13" a="1"/>
  <c r="S295" i="13" s="1"/>
  <c r="M296" i="13" a="1"/>
  <c r="M296" i="13" s="1"/>
  <c r="N296" i="13" a="1"/>
  <c r="N296" i="13" s="1"/>
  <c r="O296" i="13" a="1"/>
  <c r="O296" i="13" s="1"/>
  <c r="P296" i="13" a="1"/>
  <c r="P296" i="13" s="1"/>
  <c r="Q296" i="13" a="1"/>
  <c r="Q296" i="13" s="1"/>
  <c r="R296" i="13" a="1"/>
  <c r="R296" i="13" s="1"/>
  <c r="S296" i="13" a="1"/>
  <c r="S296" i="13" s="1"/>
  <c r="M297" i="13" a="1"/>
  <c r="M297" i="13" s="1"/>
  <c r="N297" i="13" a="1"/>
  <c r="N297" i="13" s="1"/>
  <c r="O297" i="13" a="1"/>
  <c r="O297" i="13" s="1"/>
  <c r="P297" i="13" a="1"/>
  <c r="P297" i="13" s="1"/>
  <c r="Q297" i="13" a="1"/>
  <c r="Q297" i="13" s="1"/>
  <c r="R297" i="13" a="1"/>
  <c r="R297" i="13" s="1"/>
  <c r="S297" i="13" a="1"/>
  <c r="S297" i="13" s="1"/>
  <c r="M298" i="13" a="1"/>
  <c r="M298" i="13" s="1"/>
  <c r="N298" i="13" a="1"/>
  <c r="N298" i="13" s="1"/>
  <c r="O298" i="13" a="1"/>
  <c r="O298" i="13" s="1"/>
  <c r="P298" i="13" a="1"/>
  <c r="P298" i="13" s="1"/>
  <c r="Q298" i="13" a="1"/>
  <c r="Q298" i="13" s="1"/>
  <c r="R298" i="13" a="1"/>
  <c r="R298" i="13" s="1"/>
  <c r="S298" i="13" a="1"/>
  <c r="S298" i="13" s="1"/>
  <c r="M299" i="13" a="1"/>
  <c r="M299" i="13" s="1"/>
  <c r="N299" i="13" a="1"/>
  <c r="N299" i="13" s="1"/>
  <c r="O299" i="13" a="1"/>
  <c r="O299" i="13" s="1"/>
  <c r="P299" i="13" a="1"/>
  <c r="P299" i="13" s="1"/>
  <c r="Q299" i="13" a="1"/>
  <c r="Q299" i="13" s="1"/>
  <c r="R299" i="13" a="1"/>
  <c r="R299" i="13" s="1"/>
  <c r="S299" i="13" a="1"/>
  <c r="S299" i="13" s="1"/>
  <c r="M300" i="13" a="1"/>
  <c r="M300" i="13" s="1"/>
  <c r="N300" i="13" a="1"/>
  <c r="N300" i="13" s="1"/>
  <c r="O300" i="13" a="1"/>
  <c r="O300" i="13" s="1"/>
  <c r="P300" i="13" a="1"/>
  <c r="P300" i="13" s="1"/>
  <c r="Q300" i="13" a="1"/>
  <c r="Q300" i="13" s="1"/>
  <c r="R300" i="13" a="1"/>
  <c r="R300" i="13" s="1"/>
  <c r="S300" i="13" a="1"/>
  <c r="S300" i="13" s="1"/>
  <c r="M301" i="13" a="1"/>
  <c r="M301" i="13" s="1"/>
  <c r="N301" i="13" a="1"/>
  <c r="N301" i="13" s="1"/>
  <c r="O301" i="13" a="1"/>
  <c r="O301" i="13" s="1"/>
  <c r="P301" i="13" a="1"/>
  <c r="P301" i="13" s="1"/>
  <c r="Q301" i="13" a="1"/>
  <c r="Q301" i="13" s="1"/>
  <c r="R301" i="13" a="1"/>
  <c r="R301" i="13" s="1"/>
  <c r="S301" i="13" a="1"/>
  <c r="S301" i="13" s="1"/>
  <c r="M302" i="13" a="1"/>
  <c r="M302" i="13" s="1"/>
  <c r="N302" i="13" a="1"/>
  <c r="N302" i="13" s="1"/>
  <c r="O302" i="13" a="1"/>
  <c r="O302" i="13" s="1"/>
  <c r="P302" i="13" a="1"/>
  <c r="P302" i="13" s="1"/>
  <c r="Q302" i="13" a="1"/>
  <c r="Q302" i="13" s="1"/>
  <c r="R302" i="13" a="1"/>
  <c r="R302" i="13" s="1"/>
  <c r="S302" i="13" a="1"/>
  <c r="S302" i="13" s="1"/>
  <c r="M303" i="13" a="1"/>
  <c r="M303" i="13" s="1"/>
  <c r="N303" i="13" a="1"/>
  <c r="N303" i="13" s="1"/>
  <c r="O303" i="13" a="1"/>
  <c r="O303" i="13" s="1"/>
  <c r="P303" i="13" a="1"/>
  <c r="P303" i="13" s="1"/>
  <c r="Q303" i="13" a="1"/>
  <c r="Q303" i="13" s="1"/>
  <c r="R303" i="13" a="1"/>
  <c r="R303" i="13" s="1"/>
  <c r="S303" i="13" a="1"/>
  <c r="S303" i="13" s="1"/>
  <c r="M304" i="13" a="1"/>
  <c r="M304" i="13" s="1"/>
  <c r="N304" i="13" a="1"/>
  <c r="N304" i="13" s="1"/>
  <c r="O304" i="13" a="1"/>
  <c r="O304" i="13" s="1"/>
  <c r="P304" i="13" a="1"/>
  <c r="P304" i="13" s="1"/>
  <c r="Q304" i="13" a="1"/>
  <c r="Q304" i="13" s="1"/>
  <c r="R304" i="13" a="1"/>
  <c r="R304" i="13" s="1"/>
  <c r="S304" i="13" a="1"/>
  <c r="S304" i="13" s="1"/>
  <c r="M305" i="13" a="1"/>
  <c r="M305" i="13" s="1"/>
  <c r="N305" i="13" a="1"/>
  <c r="N305" i="13" s="1"/>
  <c r="O305" i="13" a="1"/>
  <c r="O305" i="13" s="1"/>
  <c r="P305" i="13" a="1"/>
  <c r="P305" i="13" s="1"/>
  <c r="Q305" i="13" a="1"/>
  <c r="Q305" i="13" s="1"/>
  <c r="R305" i="13" a="1"/>
  <c r="R305" i="13" s="1"/>
  <c r="S305" i="13" a="1"/>
  <c r="S305" i="13" s="1"/>
  <c r="M306" i="13" a="1"/>
  <c r="M306" i="13" s="1"/>
  <c r="N306" i="13" a="1"/>
  <c r="N306" i="13" s="1"/>
  <c r="O306" i="13" a="1"/>
  <c r="O306" i="13" s="1"/>
  <c r="P306" i="13" a="1"/>
  <c r="P306" i="13" s="1"/>
  <c r="Q306" i="13" a="1"/>
  <c r="Q306" i="13" s="1"/>
  <c r="R306" i="13" a="1"/>
  <c r="R306" i="13" s="1"/>
  <c r="S306" i="13" a="1"/>
  <c r="S306" i="13" s="1"/>
  <c r="M307" i="13" a="1"/>
  <c r="M307" i="13" s="1"/>
  <c r="N307" i="13" a="1"/>
  <c r="N307" i="13" s="1"/>
  <c r="O307" i="13" a="1"/>
  <c r="O307" i="13" s="1"/>
  <c r="P307" i="13" a="1"/>
  <c r="P307" i="13" s="1"/>
  <c r="Q307" i="13" a="1"/>
  <c r="Q307" i="13" s="1"/>
  <c r="R307" i="13" a="1"/>
  <c r="R307" i="13" s="1"/>
  <c r="S307" i="13" a="1"/>
  <c r="S307" i="13" s="1"/>
  <c r="M308" i="13" a="1"/>
  <c r="M308" i="13" s="1"/>
  <c r="N308" i="13" a="1"/>
  <c r="N308" i="13" s="1"/>
  <c r="O308" i="13" a="1"/>
  <c r="O308" i="13" s="1"/>
  <c r="P308" i="13" a="1"/>
  <c r="P308" i="13" s="1"/>
  <c r="Q308" i="13" a="1"/>
  <c r="Q308" i="13" s="1"/>
  <c r="R308" i="13" a="1"/>
  <c r="R308" i="13" s="1"/>
  <c r="S308" i="13" a="1"/>
  <c r="S308" i="13" s="1"/>
  <c r="M309" i="13" a="1"/>
  <c r="M309" i="13" s="1"/>
  <c r="N309" i="13" a="1"/>
  <c r="N309" i="13" s="1"/>
  <c r="O309" i="13" a="1"/>
  <c r="O309" i="13" s="1"/>
  <c r="P309" i="13" a="1"/>
  <c r="P309" i="13" s="1"/>
  <c r="Q309" i="13" a="1"/>
  <c r="Q309" i="13" s="1"/>
  <c r="R309" i="13" a="1"/>
  <c r="R309" i="13" s="1"/>
  <c r="S309" i="13" a="1"/>
  <c r="S309" i="13" s="1"/>
  <c r="M310" i="13" a="1"/>
  <c r="M310" i="13" s="1"/>
  <c r="N310" i="13" a="1"/>
  <c r="N310" i="13" s="1"/>
  <c r="O310" i="13" a="1"/>
  <c r="O310" i="13" s="1"/>
  <c r="P310" i="13" a="1"/>
  <c r="P310" i="13" s="1"/>
  <c r="Q310" i="13" a="1"/>
  <c r="Q310" i="13" s="1"/>
  <c r="R310" i="13" a="1"/>
  <c r="R310" i="13" s="1"/>
  <c r="S310" i="13" a="1"/>
  <c r="S310" i="13" s="1"/>
  <c r="M311" i="13" a="1"/>
  <c r="M311" i="13" s="1"/>
  <c r="N311" i="13" a="1"/>
  <c r="N311" i="13" s="1"/>
  <c r="O311" i="13" a="1"/>
  <c r="O311" i="13" s="1"/>
  <c r="P311" i="13" a="1"/>
  <c r="P311" i="13" s="1"/>
  <c r="Q311" i="13" a="1"/>
  <c r="Q311" i="13" s="1"/>
  <c r="R311" i="13" a="1"/>
  <c r="R311" i="13" s="1"/>
  <c r="S311" i="13" a="1"/>
  <c r="S311" i="13" s="1"/>
  <c r="M312" i="13" a="1"/>
  <c r="M312" i="13" s="1"/>
  <c r="N312" i="13" a="1"/>
  <c r="N312" i="13" s="1"/>
  <c r="O312" i="13" a="1"/>
  <c r="O312" i="13" s="1"/>
  <c r="P312" i="13" a="1"/>
  <c r="P312" i="13" s="1"/>
  <c r="Q312" i="13" a="1"/>
  <c r="Q312" i="13" s="1"/>
  <c r="R312" i="13" a="1"/>
  <c r="R312" i="13" s="1"/>
  <c r="S312" i="13" a="1"/>
  <c r="S312" i="13" s="1"/>
  <c r="M313" i="13" a="1"/>
  <c r="M313" i="13" s="1"/>
  <c r="N313" i="13" a="1"/>
  <c r="N313" i="13" s="1"/>
  <c r="O313" i="13" a="1"/>
  <c r="O313" i="13" s="1"/>
  <c r="P313" i="13" a="1"/>
  <c r="P313" i="13" s="1"/>
  <c r="Q313" i="13" a="1"/>
  <c r="Q313" i="13" s="1"/>
  <c r="R313" i="13" a="1"/>
  <c r="R313" i="13" s="1"/>
  <c r="S313" i="13" a="1"/>
  <c r="S313" i="13" s="1"/>
  <c r="M314" i="13" a="1"/>
  <c r="M314" i="13" s="1"/>
  <c r="N314" i="13" a="1"/>
  <c r="N314" i="13" s="1"/>
  <c r="O314" i="13" a="1"/>
  <c r="O314" i="13" s="1"/>
  <c r="P314" i="13" a="1"/>
  <c r="P314" i="13" s="1"/>
  <c r="Q314" i="13" a="1"/>
  <c r="Q314" i="13" s="1"/>
  <c r="R314" i="13" a="1"/>
  <c r="R314" i="13" s="1"/>
  <c r="S314" i="13" a="1"/>
  <c r="S314" i="13" s="1"/>
  <c r="M315" i="13" a="1"/>
  <c r="M315" i="13" s="1"/>
  <c r="N315" i="13" a="1"/>
  <c r="N315" i="13" s="1"/>
  <c r="O315" i="13" a="1"/>
  <c r="O315" i="13" s="1"/>
  <c r="P315" i="13" a="1"/>
  <c r="P315" i="13" s="1"/>
  <c r="Q315" i="13" a="1"/>
  <c r="Q315" i="13" s="1"/>
  <c r="R315" i="13" a="1"/>
  <c r="R315" i="13" s="1"/>
  <c r="S315" i="13" a="1"/>
  <c r="S315" i="13" s="1"/>
  <c r="M316" i="13" a="1"/>
  <c r="M316" i="13" s="1"/>
  <c r="N316" i="13" a="1"/>
  <c r="N316" i="13" s="1"/>
  <c r="O316" i="13" a="1"/>
  <c r="O316" i="13" s="1"/>
  <c r="P316" i="13" a="1"/>
  <c r="P316" i="13" s="1"/>
  <c r="Q316" i="13" a="1"/>
  <c r="Q316" i="13" s="1"/>
  <c r="R316" i="13" a="1"/>
  <c r="R316" i="13" s="1"/>
  <c r="S316" i="13" a="1"/>
  <c r="S316" i="13" s="1"/>
  <c r="M317" i="13" a="1"/>
  <c r="M317" i="13" s="1"/>
  <c r="N317" i="13" a="1"/>
  <c r="N317" i="13" s="1"/>
  <c r="O317" i="13" a="1"/>
  <c r="O317" i="13" s="1"/>
  <c r="P317" i="13" a="1"/>
  <c r="P317" i="13" s="1"/>
  <c r="Q317" i="13" a="1"/>
  <c r="Q317" i="13" s="1"/>
  <c r="R317" i="13" a="1"/>
  <c r="R317" i="13" s="1"/>
  <c r="S317" i="13" a="1"/>
  <c r="S317" i="13" s="1"/>
  <c r="M318" i="13" a="1"/>
  <c r="M318" i="13" s="1"/>
  <c r="N318" i="13" a="1"/>
  <c r="N318" i="13" s="1"/>
  <c r="O318" i="13" a="1"/>
  <c r="O318" i="13" s="1"/>
  <c r="P318" i="13" a="1"/>
  <c r="P318" i="13" s="1"/>
  <c r="Q318" i="13" a="1"/>
  <c r="Q318" i="13" s="1"/>
  <c r="R318" i="13" a="1"/>
  <c r="R318" i="13" s="1"/>
  <c r="S318" i="13" a="1"/>
  <c r="S318" i="13" s="1"/>
  <c r="M319" i="13" a="1"/>
  <c r="M319" i="13" s="1"/>
  <c r="N319" i="13" a="1"/>
  <c r="N319" i="13" s="1"/>
  <c r="O319" i="13" a="1"/>
  <c r="O319" i="13" s="1"/>
  <c r="P319" i="13" a="1"/>
  <c r="P319" i="13" s="1"/>
  <c r="Q319" i="13" a="1"/>
  <c r="Q319" i="13" s="1"/>
  <c r="R319" i="13" a="1"/>
  <c r="R319" i="13" s="1"/>
  <c r="S319" i="13" a="1"/>
  <c r="S319" i="13" s="1"/>
  <c r="M320" i="13" a="1"/>
  <c r="M320" i="13" s="1"/>
  <c r="N320" i="13" a="1"/>
  <c r="N320" i="13" s="1"/>
  <c r="O320" i="13" a="1"/>
  <c r="O320" i="13" s="1"/>
  <c r="P320" i="13" a="1"/>
  <c r="P320" i="13" s="1"/>
  <c r="Q320" i="13" a="1"/>
  <c r="Q320" i="13" s="1"/>
  <c r="R320" i="13" a="1"/>
  <c r="R320" i="13" s="1"/>
  <c r="S320" i="13" a="1"/>
  <c r="S320" i="13" s="1"/>
  <c r="M321" i="13" a="1"/>
  <c r="M321" i="13" s="1"/>
  <c r="N321" i="13" a="1"/>
  <c r="N321" i="13" s="1"/>
  <c r="O321" i="13" a="1"/>
  <c r="O321" i="13" s="1"/>
  <c r="P321" i="13" a="1"/>
  <c r="P321" i="13" s="1"/>
  <c r="Q321" i="13" a="1"/>
  <c r="Q321" i="13" s="1"/>
  <c r="R321" i="13" a="1"/>
  <c r="R321" i="13" s="1"/>
  <c r="S321" i="13" a="1"/>
  <c r="S321" i="13" s="1"/>
  <c r="M322" i="13" a="1"/>
  <c r="M322" i="13" s="1"/>
  <c r="N322" i="13" a="1"/>
  <c r="N322" i="13" s="1"/>
  <c r="O322" i="13" a="1"/>
  <c r="O322" i="13" s="1"/>
  <c r="P322" i="13" a="1"/>
  <c r="P322" i="13" s="1"/>
  <c r="Q322" i="13" a="1"/>
  <c r="Q322" i="13" s="1"/>
  <c r="R322" i="13" a="1"/>
  <c r="R322" i="13" s="1"/>
  <c r="S322" i="13" a="1"/>
  <c r="S322" i="13" s="1"/>
  <c r="M323" i="13" a="1"/>
  <c r="M323" i="13" s="1"/>
  <c r="N323" i="13" a="1"/>
  <c r="N323" i="13" s="1"/>
  <c r="O323" i="13" a="1"/>
  <c r="O323" i="13" s="1"/>
  <c r="P323" i="13" a="1"/>
  <c r="P323" i="13" s="1"/>
  <c r="Q323" i="13" a="1"/>
  <c r="Q323" i="13" s="1"/>
  <c r="R323" i="13" a="1"/>
  <c r="R323" i="13" s="1"/>
  <c r="S323" i="13" a="1"/>
  <c r="S323" i="13" s="1"/>
  <c r="M324" i="13" a="1"/>
  <c r="M324" i="13" s="1"/>
  <c r="N324" i="13" a="1"/>
  <c r="N324" i="13" s="1"/>
  <c r="O324" i="13" a="1"/>
  <c r="O324" i="13" s="1"/>
  <c r="P324" i="13" a="1"/>
  <c r="P324" i="13" s="1"/>
  <c r="Q324" i="13" a="1"/>
  <c r="Q324" i="13" s="1"/>
  <c r="R324" i="13" a="1"/>
  <c r="R324" i="13" s="1"/>
  <c r="S324" i="13" a="1"/>
  <c r="S324" i="13" s="1"/>
  <c r="M325" i="13" a="1"/>
  <c r="M325" i="13" s="1"/>
  <c r="N325" i="13" a="1"/>
  <c r="N325" i="13" s="1"/>
  <c r="O325" i="13" a="1"/>
  <c r="O325" i="13" s="1"/>
  <c r="P325" i="13" a="1"/>
  <c r="P325" i="13" s="1"/>
  <c r="Q325" i="13" a="1"/>
  <c r="Q325" i="13" s="1"/>
  <c r="R325" i="13" a="1"/>
  <c r="R325" i="13" s="1"/>
  <c r="S325" i="13" a="1"/>
  <c r="S325" i="13" s="1"/>
  <c r="M326" i="13" a="1"/>
  <c r="M326" i="13" s="1"/>
  <c r="N326" i="13" a="1"/>
  <c r="N326" i="13" s="1"/>
  <c r="O326" i="13" a="1"/>
  <c r="O326" i="13" s="1"/>
  <c r="P326" i="13" a="1"/>
  <c r="P326" i="13" s="1"/>
  <c r="Q326" i="13" a="1"/>
  <c r="Q326" i="13" s="1"/>
  <c r="R326" i="13" a="1"/>
  <c r="R326" i="13" s="1"/>
  <c r="S326" i="13" a="1"/>
  <c r="S326" i="13" s="1"/>
  <c r="M327" i="13" a="1"/>
  <c r="M327" i="13" s="1"/>
  <c r="N327" i="13" a="1"/>
  <c r="N327" i="13" s="1"/>
  <c r="O327" i="13" a="1"/>
  <c r="O327" i="13" s="1"/>
  <c r="P327" i="13" a="1"/>
  <c r="P327" i="13" s="1"/>
  <c r="Q327" i="13" a="1"/>
  <c r="Q327" i="13" s="1"/>
  <c r="R327" i="13" a="1"/>
  <c r="R327" i="13" s="1"/>
  <c r="S327" i="13" a="1"/>
  <c r="S327" i="13" s="1"/>
  <c r="M328" i="13" a="1"/>
  <c r="M328" i="13" s="1"/>
  <c r="N328" i="13" a="1"/>
  <c r="N328" i="13" s="1"/>
  <c r="O328" i="13" a="1"/>
  <c r="O328" i="13" s="1"/>
  <c r="P328" i="13" a="1"/>
  <c r="P328" i="13" s="1"/>
  <c r="Q328" i="13" a="1"/>
  <c r="Q328" i="13" s="1"/>
  <c r="R328" i="13" a="1"/>
  <c r="R328" i="13" s="1"/>
  <c r="S328" i="13" a="1"/>
  <c r="S328" i="13" s="1"/>
  <c r="M329" i="13" a="1"/>
  <c r="M329" i="13" s="1"/>
  <c r="N329" i="13" a="1"/>
  <c r="N329" i="13" s="1"/>
  <c r="O329" i="13" a="1"/>
  <c r="O329" i="13" s="1"/>
  <c r="P329" i="13" a="1"/>
  <c r="P329" i="13" s="1"/>
  <c r="Q329" i="13" a="1"/>
  <c r="Q329" i="13" s="1"/>
  <c r="R329" i="13" a="1"/>
  <c r="R329" i="13" s="1"/>
  <c r="S329" i="13" a="1"/>
  <c r="S329" i="13" s="1"/>
  <c r="M330" i="13" a="1"/>
  <c r="M330" i="13" s="1"/>
  <c r="N330" i="13" a="1"/>
  <c r="N330" i="13" s="1"/>
  <c r="O330" i="13" a="1"/>
  <c r="O330" i="13" s="1"/>
  <c r="P330" i="13" a="1"/>
  <c r="P330" i="13" s="1"/>
  <c r="Q330" i="13" a="1"/>
  <c r="Q330" i="13" s="1"/>
  <c r="R330" i="13" a="1"/>
  <c r="R330" i="13" s="1"/>
  <c r="S330" i="13" a="1"/>
  <c r="S330" i="13" s="1"/>
  <c r="M331" i="13" a="1"/>
  <c r="M331" i="13" s="1"/>
  <c r="N331" i="13" a="1"/>
  <c r="N331" i="13" s="1"/>
  <c r="O331" i="13" a="1"/>
  <c r="O331" i="13" s="1"/>
  <c r="P331" i="13" a="1"/>
  <c r="P331" i="13" s="1"/>
  <c r="Q331" i="13" a="1"/>
  <c r="Q331" i="13" s="1"/>
  <c r="R331" i="13" a="1"/>
  <c r="R331" i="13" s="1"/>
  <c r="S331" i="13" a="1"/>
  <c r="S331" i="13" s="1"/>
  <c r="M332" i="13" a="1"/>
  <c r="M332" i="13" s="1"/>
  <c r="N332" i="13" a="1"/>
  <c r="N332" i="13" s="1"/>
  <c r="O332" i="13" a="1"/>
  <c r="O332" i="13" s="1"/>
  <c r="P332" i="13" a="1"/>
  <c r="P332" i="13" s="1"/>
  <c r="Q332" i="13" a="1"/>
  <c r="Q332" i="13" s="1"/>
  <c r="R332" i="13" a="1"/>
  <c r="R332" i="13" s="1"/>
  <c r="S332" i="13" a="1"/>
  <c r="S332" i="13" s="1"/>
  <c r="M333" i="13" a="1"/>
  <c r="M333" i="13" s="1"/>
  <c r="N333" i="13" a="1"/>
  <c r="N333" i="13" s="1"/>
  <c r="O333" i="13" a="1"/>
  <c r="O333" i="13" s="1"/>
  <c r="P333" i="13" a="1"/>
  <c r="P333" i="13" s="1"/>
  <c r="Q333" i="13" a="1"/>
  <c r="Q333" i="13" s="1"/>
  <c r="R333" i="13" a="1"/>
  <c r="R333" i="13" s="1"/>
  <c r="S333" i="13" a="1"/>
  <c r="S333" i="13" s="1"/>
  <c r="M334" i="13" a="1"/>
  <c r="M334" i="13" s="1"/>
  <c r="N334" i="13" a="1"/>
  <c r="N334" i="13" s="1"/>
  <c r="O334" i="13" a="1"/>
  <c r="O334" i="13" s="1"/>
  <c r="P334" i="13" a="1"/>
  <c r="P334" i="13" s="1"/>
  <c r="Q334" i="13" a="1"/>
  <c r="Q334" i="13" s="1"/>
  <c r="R334" i="13" a="1"/>
  <c r="R334" i="13" s="1"/>
  <c r="S334" i="13" a="1"/>
  <c r="S334" i="13" s="1"/>
  <c r="M335" i="13" a="1"/>
  <c r="M335" i="13" s="1"/>
  <c r="N335" i="13" a="1"/>
  <c r="N335" i="13" s="1"/>
  <c r="O335" i="13" a="1"/>
  <c r="O335" i="13" s="1"/>
  <c r="P335" i="13" a="1"/>
  <c r="P335" i="13" s="1"/>
  <c r="Q335" i="13" a="1"/>
  <c r="Q335" i="13" s="1"/>
  <c r="R335" i="13" a="1"/>
  <c r="R335" i="13" s="1"/>
  <c r="S335" i="13" a="1"/>
  <c r="S335" i="13" s="1"/>
  <c r="M336" i="13" a="1"/>
  <c r="M336" i="13" s="1"/>
  <c r="N336" i="13" a="1"/>
  <c r="N336" i="13" s="1"/>
  <c r="O336" i="13" a="1"/>
  <c r="O336" i="13" s="1"/>
  <c r="P336" i="13" a="1"/>
  <c r="P336" i="13" s="1"/>
  <c r="Q336" i="13" a="1"/>
  <c r="Q336" i="13" s="1"/>
  <c r="R336" i="13" a="1"/>
  <c r="R336" i="13" s="1"/>
  <c r="S336" i="13" a="1"/>
  <c r="S336" i="13" s="1"/>
  <c r="M337" i="13" a="1"/>
  <c r="M337" i="13" s="1"/>
  <c r="N337" i="13" a="1"/>
  <c r="N337" i="13" s="1"/>
  <c r="O337" i="13" a="1"/>
  <c r="O337" i="13" s="1"/>
  <c r="P337" i="13" a="1"/>
  <c r="P337" i="13" s="1"/>
  <c r="Q337" i="13" a="1"/>
  <c r="Q337" i="13" s="1"/>
  <c r="R337" i="13" a="1"/>
  <c r="R337" i="13" s="1"/>
  <c r="S337" i="13" a="1"/>
  <c r="S337" i="13" s="1"/>
  <c r="M338" i="13" a="1"/>
  <c r="M338" i="13" s="1"/>
  <c r="N338" i="13" a="1"/>
  <c r="N338" i="13" s="1"/>
  <c r="O338" i="13" a="1"/>
  <c r="O338" i="13" s="1"/>
  <c r="P338" i="13" a="1"/>
  <c r="P338" i="13" s="1"/>
  <c r="Q338" i="13" a="1"/>
  <c r="Q338" i="13" s="1"/>
  <c r="R338" i="13" a="1"/>
  <c r="R338" i="13" s="1"/>
  <c r="S338" i="13" a="1"/>
  <c r="S338" i="13" s="1"/>
  <c r="M339" i="13" a="1"/>
  <c r="M339" i="13" s="1"/>
  <c r="N339" i="13" a="1"/>
  <c r="N339" i="13" s="1"/>
  <c r="O339" i="13" a="1"/>
  <c r="O339" i="13" s="1"/>
  <c r="P339" i="13" a="1"/>
  <c r="P339" i="13" s="1"/>
  <c r="Q339" i="13" a="1"/>
  <c r="Q339" i="13" s="1"/>
  <c r="R339" i="13" a="1"/>
  <c r="R339" i="13" s="1"/>
  <c r="S339" i="13" a="1"/>
  <c r="S339" i="13" s="1"/>
  <c r="M340" i="13" a="1"/>
  <c r="M340" i="13" s="1"/>
  <c r="N340" i="13" a="1"/>
  <c r="N340" i="13" s="1"/>
  <c r="O340" i="13" a="1"/>
  <c r="O340" i="13" s="1"/>
  <c r="P340" i="13" a="1"/>
  <c r="P340" i="13" s="1"/>
  <c r="Q340" i="13" a="1"/>
  <c r="Q340" i="13" s="1"/>
  <c r="R340" i="13" a="1"/>
  <c r="R340" i="13" s="1"/>
  <c r="S340" i="13" a="1"/>
  <c r="S340" i="13" s="1"/>
  <c r="M341" i="13" a="1"/>
  <c r="M341" i="13" s="1"/>
  <c r="N341" i="13" a="1"/>
  <c r="N341" i="13" s="1"/>
  <c r="O341" i="13" a="1"/>
  <c r="O341" i="13" s="1"/>
  <c r="P341" i="13" a="1"/>
  <c r="P341" i="13" s="1"/>
  <c r="Q341" i="13" a="1"/>
  <c r="Q341" i="13" s="1"/>
  <c r="R341" i="13" a="1"/>
  <c r="R341" i="13" s="1"/>
  <c r="S341" i="13" a="1"/>
  <c r="S341" i="13" s="1"/>
  <c r="M342" i="13" a="1"/>
  <c r="M342" i="13" s="1"/>
  <c r="N342" i="13" a="1"/>
  <c r="N342" i="13" s="1"/>
  <c r="O342" i="13" a="1"/>
  <c r="O342" i="13" s="1"/>
  <c r="P342" i="13" a="1"/>
  <c r="P342" i="13" s="1"/>
  <c r="Q342" i="13" a="1"/>
  <c r="Q342" i="13" s="1"/>
  <c r="R342" i="13" a="1"/>
  <c r="R342" i="13" s="1"/>
  <c r="S342" i="13" a="1"/>
  <c r="S342" i="13" s="1"/>
  <c r="M343" i="13" a="1"/>
  <c r="M343" i="13" s="1"/>
  <c r="N343" i="13" a="1"/>
  <c r="N343" i="13" s="1"/>
  <c r="O343" i="13" a="1"/>
  <c r="O343" i="13" s="1"/>
  <c r="P343" i="13" a="1"/>
  <c r="P343" i="13" s="1"/>
  <c r="Q343" i="13" a="1"/>
  <c r="Q343" i="13" s="1"/>
  <c r="R343" i="13" a="1"/>
  <c r="R343" i="13" s="1"/>
  <c r="S343" i="13" a="1"/>
  <c r="S343" i="13" s="1"/>
  <c r="M344" i="13" a="1"/>
  <c r="M344" i="13" s="1"/>
  <c r="N344" i="13" a="1"/>
  <c r="N344" i="13" s="1"/>
  <c r="O344" i="13" a="1"/>
  <c r="O344" i="13" s="1"/>
  <c r="P344" i="13" a="1"/>
  <c r="P344" i="13" s="1"/>
  <c r="Q344" i="13" a="1"/>
  <c r="Q344" i="13" s="1"/>
  <c r="R344" i="13" a="1"/>
  <c r="R344" i="13" s="1"/>
  <c r="S344" i="13" a="1"/>
  <c r="S344" i="13" s="1"/>
  <c r="M345" i="13" a="1"/>
  <c r="M345" i="13" s="1"/>
  <c r="N345" i="13" a="1"/>
  <c r="N345" i="13" s="1"/>
  <c r="O345" i="13" a="1"/>
  <c r="O345" i="13" s="1"/>
  <c r="P345" i="13" a="1"/>
  <c r="P345" i="13" s="1"/>
  <c r="Q345" i="13" a="1"/>
  <c r="Q345" i="13" s="1"/>
  <c r="R345" i="13" a="1"/>
  <c r="R345" i="13" s="1"/>
  <c r="S345" i="13" a="1"/>
  <c r="S345" i="13" s="1"/>
  <c r="M346" i="13" a="1"/>
  <c r="M346" i="13" s="1"/>
  <c r="N346" i="13" a="1"/>
  <c r="N346" i="13" s="1"/>
  <c r="O346" i="13" a="1"/>
  <c r="O346" i="13" s="1"/>
  <c r="P346" i="13" a="1"/>
  <c r="P346" i="13" s="1"/>
  <c r="Q346" i="13" a="1"/>
  <c r="Q346" i="13" s="1"/>
  <c r="R346" i="13" a="1"/>
  <c r="R346" i="13" s="1"/>
  <c r="S346" i="13" a="1"/>
  <c r="S346" i="13" s="1"/>
  <c r="M347" i="13" a="1"/>
  <c r="M347" i="13" s="1"/>
  <c r="N347" i="13" a="1"/>
  <c r="N347" i="13" s="1"/>
  <c r="O347" i="13" a="1"/>
  <c r="O347" i="13" s="1"/>
  <c r="P347" i="13" a="1"/>
  <c r="P347" i="13" s="1"/>
  <c r="Q347" i="13" a="1"/>
  <c r="Q347" i="13" s="1"/>
  <c r="R347" i="13" a="1"/>
  <c r="R347" i="13" s="1"/>
  <c r="S347" i="13" a="1"/>
  <c r="S347" i="13" s="1"/>
  <c r="M348" i="13" a="1"/>
  <c r="M348" i="13" s="1"/>
  <c r="N348" i="13" a="1"/>
  <c r="N348" i="13" s="1"/>
  <c r="O348" i="13" a="1"/>
  <c r="O348" i="13" s="1"/>
  <c r="P348" i="13" a="1"/>
  <c r="P348" i="13" s="1"/>
  <c r="Q348" i="13" a="1"/>
  <c r="Q348" i="13" s="1"/>
  <c r="R348" i="13" a="1"/>
  <c r="R348" i="13" s="1"/>
  <c r="S348" i="13" a="1"/>
  <c r="S348" i="13" s="1"/>
  <c r="M349" i="13" a="1"/>
  <c r="M349" i="13" s="1"/>
  <c r="N349" i="13" a="1"/>
  <c r="N349" i="13" s="1"/>
  <c r="O349" i="13" a="1"/>
  <c r="O349" i="13" s="1"/>
  <c r="P349" i="13" a="1"/>
  <c r="P349" i="13" s="1"/>
  <c r="Q349" i="13" a="1"/>
  <c r="Q349" i="13" s="1"/>
  <c r="R349" i="13" a="1"/>
  <c r="R349" i="13" s="1"/>
  <c r="S349" i="13" a="1"/>
  <c r="S349" i="13" s="1"/>
  <c r="M350" i="13" a="1"/>
  <c r="M350" i="13" s="1"/>
  <c r="N350" i="13" a="1"/>
  <c r="N350" i="13" s="1"/>
  <c r="O350" i="13" a="1"/>
  <c r="O350" i="13" s="1"/>
  <c r="P350" i="13" a="1"/>
  <c r="P350" i="13" s="1"/>
  <c r="Q350" i="13" a="1"/>
  <c r="Q350" i="13" s="1"/>
  <c r="R350" i="13" a="1"/>
  <c r="R350" i="13" s="1"/>
  <c r="S350" i="13" a="1"/>
  <c r="S350" i="13" s="1"/>
  <c r="M351" i="13" a="1"/>
  <c r="M351" i="13" s="1"/>
  <c r="N351" i="13" a="1"/>
  <c r="N351" i="13" s="1"/>
  <c r="O351" i="13" a="1"/>
  <c r="O351" i="13" s="1"/>
  <c r="P351" i="13" a="1"/>
  <c r="P351" i="13" s="1"/>
  <c r="Q351" i="13" a="1"/>
  <c r="Q351" i="13" s="1"/>
  <c r="R351" i="13" a="1"/>
  <c r="R351" i="13" s="1"/>
  <c r="S351" i="13" a="1"/>
  <c r="S351" i="13" s="1"/>
  <c r="M352" i="13" a="1"/>
  <c r="M352" i="13" s="1"/>
  <c r="N352" i="13" a="1"/>
  <c r="N352" i="13" s="1"/>
  <c r="O352" i="13" a="1"/>
  <c r="O352" i="13" s="1"/>
  <c r="P352" i="13" a="1"/>
  <c r="P352" i="13" s="1"/>
  <c r="Q352" i="13" a="1"/>
  <c r="Q352" i="13" s="1"/>
  <c r="R352" i="13" a="1"/>
  <c r="R352" i="13" s="1"/>
  <c r="S352" i="13" a="1"/>
  <c r="S352" i="13" s="1"/>
  <c r="M353" i="13" a="1"/>
  <c r="M353" i="13" s="1"/>
  <c r="N353" i="13" a="1"/>
  <c r="N353" i="13" s="1"/>
  <c r="O353" i="13" a="1"/>
  <c r="O353" i="13" s="1"/>
  <c r="P353" i="13" a="1"/>
  <c r="P353" i="13" s="1"/>
  <c r="Q353" i="13" a="1"/>
  <c r="Q353" i="13" s="1"/>
  <c r="R353" i="13" a="1"/>
  <c r="R353" i="13" s="1"/>
  <c r="S353" i="13" a="1"/>
  <c r="S353" i="13" s="1"/>
  <c r="M354" i="13" a="1"/>
  <c r="M354" i="13" s="1"/>
  <c r="N354" i="13" a="1"/>
  <c r="N354" i="13" s="1"/>
  <c r="O354" i="13" a="1"/>
  <c r="O354" i="13" s="1"/>
  <c r="P354" i="13" a="1"/>
  <c r="P354" i="13" s="1"/>
  <c r="Q354" i="13" a="1"/>
  <c r="Q354" i="13" s="1"/>
  <c r="R354" i="13" a="1"/>
  <c r="R354" i="13" s="1"/>
  <c r="S354" i="13" a="1"/>
  <c r="S354" i="13" s="1"/>
  <c r="M355" i="13" a="1"/>
  <c r="M355" i="13" s="1"/>
  <c r="N355" i="13" a="1"/>
  <c r="N355" i="13" s="1"/>
  <c r="O355" i="13" a="1"/>
  <c r="O355" i="13" s="1"/>
  <c r="P355" i="13" a="1"/>
  <c r="P355" i="13" s="1"/>
  <c r="Q355" i="13" a="1"/>
  <c r="Q355" i="13" s="1"/>
  <c r="R355" i="13" a="1"/>
  <c r="R355" i="13" s="1"/>
  <c r="S355" i="13" a="1"/>
  <c r="S355" i="13" s="1"/>
  <c r="M356" i="13" a="1"/>
  <c r="M356" i="13" s="1"/>
  <c r="N356" i="13" a="1"/>
  <c r="N356" i="13" s="1"/>
  <c r="O356" i="13" a="1"/>
  <c r="O356" i="13" s="1"/>
  <c r="P356" i="13" a="1"/>
  <c r="P356" i="13" s="1"/>
  <c r="Q356" i="13" a="1"/>
  <c r="Q356" i="13" s="1"/>
  <c r="R356" i="13" a="1"/>
  <c r="R356" i="13" s="1"/>
  <c r="S356" i="13" a="1"/>
  <c r="S356" i="13" s="1"/>
  <c r="M357" i="13" a="1"/>
  <c r="M357" i="13" s="1"/>
  <c r="N357" i="13" a="1"/>
  <c r="N357" i="13" s="1"/>
  <c r="O357" i="13" a="1"/>
  <c r="O357" i="13" s="1"/>
  <c r="P357" i="13" a="1"/>
  <c r="P357" i="13" s="1"/>
  <c r="Q357" i="13" a="1"/>
  <c r="Q357" i="13" s="1"/>
  <c r="R357" i="13" a="1"/>
  <c r="R357" i="13" s="1"/>
  <c r="S357" i="13" a="1"/>
  <c r="S357" i="13" s="1"/>
  <c r="M358" i="13" a="1"/>
  <c r="M358" i="13" s="1"/>
  <c r="N358" i="13" a="1"/>
  <c r="N358" i="13" s="1"/>
  <c r="O358" i="13" a="1"/>
  <c r="O358" i="13" s="1"/>
  <c r="P358" i="13" a="1"/>
  <c r="P358" i="13" s="1"/>
  <c r="Q358" i="13" a="1"/>
  <c r="Q358" i="13" s="1"/>
  <c r="R358" i="13" a="1"/>
  <c r="R358" i="13" s="1"/>
  <c r="S358" i="13" a="1"/>
  <c r="S358" i="13" s="1"/>
  <c r="M359" i="13" a="1"/>
  <c r="M359" i="13" s="1"/>
  <c r="N359" i="13" a="1"/>
  <c r="N359" i="13" s="1"/>
  <c r="O359" i="13" a="1"/>
  <c r="O359" i="13" s="1"/>
  <c r="P359" i="13" a="1"/>
  <c r="P359" i="13" s="1"/>
  <c r="Q359" i="13" a="1"/>
  <c r="Q359" i="13" s="1"/>
  <c r="R359" i="13" a="1"/>
  <c r="R359" i="13" s="1"/>
  <c r="S359" i="13" a="1"/>
  <c r="S359" i="13" s="1"/>
  <c r="M360" i="13" a="1"/>
  <c r="M360" i="13" s="1"/>
  <c r="N360" i="13" a="1"/>
  <c r="N360" i="13" s="1"/>
  <c r="O360" i="13" a="1"/>
  <c r="O360" i="13" s="1"/>
  <c r="P360" i="13" a="1"/>
  <c r="P360" i="13" s="1"/>
  <c r="Q360" i="13" a="1"/>
  <c r="Q360" i="13" s="1"/>
  <c r="R360" i="13" a="1"/>
  <c r="R360" i="13" s="1"/>
  <c r="S360" i="13" a="1"/>
  <c r="S360" i="13" s="1"/>
  <c r="M361" i="13" a="1"/>
  <c r="M361" i="13" s="1"/>
  <c r="N361" i="13" a="1"/>
  <c r="N361" i="13" s="1"/>
  <c r="O361" i="13" a="1"/>
  <c r="O361" i="13" s="1"/>
  <c r="P361" i="13" a="1"/>
  <c r="P361" i="13" s="1"/>
  <c r="Q361" i="13" a="1"/>
  <c r="Q361" i="13" s="1"/>
  <c r="R361" i="13" a="1"/>
  <c r="R361" i="13" s="1"/>
  <c r="S361" i="13" a="1"/>
  <c r="S361" i="13" s="1"/>
  <c r="M362" i="13" a="1"/>
  <c r="M362" i="13" s="1"/>
  <c r="N362" i="13" a="1"/>
  <c r="N362" i="13" s="1"/>
  <c r="O362" i="13" a="1"/>
  <c r="O362" i="13" s="1"/>
  <c r="P362" i="13" a="1"/>
  <c r="P362" i="13" s="1"/>
  <c r="Q362" i="13" a="1"/>
  <c r="Q362" i="13" s="1"/>
  <c r="R362" i="13" a="1"/>
  <c r="R362" i="13" s="1"/>
  <c r="S362" i="13" a="1"/>
  <c r="S362" i="13" s="1"/>
  <c r="M363" i="13" a="1"/>
  <c r="M363" i="13" s="1"/>
  <c r="N363" i="13" a="1"/>
  <c r="N363" i="13" s="1"/>
  <c r="O363" i="13" a="1"/>
  <c r="O363" i="13" s="1"/>
  <c r="P363" i="13" a="1"/>
  <c r="P363" i="13" s="1"/>
  <c r="Q363" i="13" a="1"/>
  <c r="Q363" i="13" s="1"/>
  <c r="R363" i="13" a="1"/>
  <c r="R363" i="13" s="1"/>
  <c r="S363" i="13" a="1"/>
  <c r="S363" i="13" s="1"/>
  <c r="M364" i="13" a="1"/>
  <c r="M364" i="13" s="1"/>
  <c r="N364" i="13" a="1"/>
  <c r="N364" i="13" s="1"/>
  <c r="O364" i="13" a="1"/>
  <c r="O364" i="13" s="1"/>
  <c r="P364" i="13" a="1"/>
  <c r="P364" i="13" s="1"/>
  <c r="Q364" i="13" a="1"/>
  <c r="Q364" i="13" s="1"/>
  <c r="R364" i="13" a="1"/>
  <c r="R364" i="13" s="1"/>
  <c r="S364" i="13" a="1"/>
  <c r="S364" i="13" s="1"/>
  <c r="M365" i="13" a="1"/>
  <c r="M365" i="13" s="1"/>
  <c r="N365" i="13" a="1"/>
  <c r="N365" i="13" s="1"/>
  <c r="O365" i="13" a="1"/>
  <c r="O365" i="13" s="1"/>
  <c r="P365" i="13" a="1"/>
  <c r="P365" i="13" s="1"/>
  <c r="Q365" i="13" a="1"/>
  <c r="Q365" i="13" s="1"/>
  <c r="R365" i="13" a="1"/>
  <c r="R365" i="13" s="1"/>
  <c r="S365" i="13" a="1"/>
  <c r="S365" i="13" s="1"/>
  <c r="M366" i="13" a="1"/>
  <c r="M366" i="13" s="1"/>
  <c r="N366" i="13" a="1"/>
  <c r="N366" i="13" s="1"/>
  <c r="O366" i="13" a="1"/>
  <c r="O366" i="13" s="1"/>
  <c r="P366" i="13" a="1"/>
  <c r="P366" i="13" s="1"/>
  <c r="Q366" i="13" a="1"/>
  <c r="Q366" i="13" s="1"/>
  <c r="R366" i="13" a="1"/>
  <c r="R366" i="13" s="1"/>
  <c r="S366" i="13" a="1"/>
  <c r="S366" i="13" s="1"/>
  <c r="M367" i="13" a="1"/>
  <c r="M367" i="13" s="1"/>
  <c r="N367" i="13" a="1"/>
  <c r="N367" i="13" s="1"/>
  <c r="O367" i="13" a="1"/>
  <c r="O367" i="13" s="1"/>
  <c r="P367" i="13" a="1"/>
  <c r="P367" i="13" s="1"/>
  <c r="Q367" i="13" a="1"/>
  <c r="Q367" i="13" s="1"/>
  <c r="R367" i="13" a="1"/>
  <c r="R367" i="13" s="1"/>
  <c r="S367" i="13" a="1"/>
  <c r="S367" i="13" s="1"/>
  <c r="M368" i="13" a="1"/>
  <c r="M368" i="13" s="1"/>
  <c r="N368" i="13" a="1"/>
  <c r="N368" i="13" s="1"/>
  <c r="O368" i="13" a="1"/>
  <c r="O368" i="13" s="1"/>
  <c r="P368" i="13" a="1"/>
  <c r="P368" i="13" s="1"/>
  <c r="Q368" i="13" a="1"/>
  <c r="Q368" i="13" s="1"/>
  <c r="R368" i="13" a="1"/>
  <c r="R368" i="13" s="1"/>
  <c r="S368" i="13" a="1"/>
  <c r="S368" i="13" s="1"/>
  <c r="M369" i="13" a="1"/>
  <c r="M369" i="13" s="1"/>
  <c r="N369" i="13" a="1"/>
  <c r="N369" i="13" s="1"/>
  <c r="O369" i="13" a="1"/>
  <c r="O369" i="13" s="1"/>
  <c r="P369" i="13" a="1"/>
  <c r="P369" i="13" s="1"/>
  <c r="Q369" i="13" a="1"/>
  <c r="Q369" i="13" s="1"/>
  <c r="R369" i="13" a="1"/>
  <c r="R369" i="13" s="1"/>
  <c r="S369" i="13" a="1"/>
  <c r="S369" i="13" s="1"/>
  <c r="M370" i="13" a="1"/>
  <c r="M370" i="13" s="1"/>
  <c r="N370" i="13" a="1"/>
  <c r="N370" i="13" s="1"/>
  <c r="O370" i="13" a="1"/>
  <c r="O370" i="13" s="1"/>
  <c r="P370" i="13" a="1"/>
  <c r="P370" i="13" s="1"/>
  <c r="Q370" i="13" a="1"/>
  <c r="Q370" i="13" s="1"/>
  <c r="R370" i="13" a="1"/>
  <c r="R370" i="13" s="1"/>
  <c r="S370" i="13" a="1"/>
  <c r="S370" i="13" s="1"/>
  <c r="M371" i="13" a="1"/>
  <c r="M371" i="13" s="1"/>
  <c r="N371" i="13" a="1"/>
  <c r="N371" i="13" s="1"/>
  <c r="O371" i="13" a="1"/>
  <c r="O371" i="13" s="1"/>
  <c r="P371" i="13" a="1"/>
  <c r="P371" i="13" s="1"/>
  <c r="Q371" i="13" a="1"/>
  <c r="Q371" i="13" s="1"/>
  <c r="R371" i="13" a="1"/>
  <c r="R371" i="13" s="1"/>
  <c r="S371" i="13" a="1"/>
  <c r="S371" i="13" s="1"/>
  <c r="M372" i="13" a="1"/>
  <c r="M372" i="13" s="1"/>
  <c r="N372" i="13" a="1"/>
  <c r="N372" i="13" s="1"/>
  <c r="O372" i="13" a="1"/>
  <c r="O372" i="13" s="1"/>
  <c r="P372" i="13" a="1"/>
  <c r="P372" i="13" s="1"/>
  <c r="Q372" i="13" a="1"/>
  <c r="Q372" i="13" s="1"/>
  <c r="R372" i="13" a="1"/>
  <c r="R372" i="13" s="1"/>
  <c r="S372" i="13" a="1"/>
  <c r="S372" i="13" s="1"/>
  <c r="M373" i="13" a="1"/>
  <c r="M373" i="13" s="1"/>
  <c r="N373" i="13" a="1"/>
  <c r="N373" i="13" s="1"/>
  <c r="O373" i="13" a="1"/>
  <c r="O373" i="13" s="1"/>
  <c r="P373" i="13" a="1"/>
  <c r="P373" i="13" s="1"/>
  <c r="Q373" i="13" a="1"/>
  <c r="Q373" i="13" s="1"/>
  <c r="R373" i="13" a="1"/>
  <c r="R373" i="13" s="1"/>
  <c r="S373" i="13" a="1"/>
  <c r="S373" i="13" s="1"/>
  <c r="M374" i="13" a="1"/>
  <c r="M374" i="13" s="1"/>
  <c r="N374" i="13" a="1"/>
  <c r="N374" i="13" s="1"/>
  <c r="O374" i="13" a="1"/>
  <c r="O374" i="13" s="1"/>
  <c r="P374" i="13" a="1"/>
  <c r="P374" i="13" s="1"/>
  <c r="Q374" i="13" a="1"/>
  <c r="Q374" i="13" s="1"/>
  <c r="R374" i="13" a="1"/>
  <c r="R374" i="13" s="1"/>
  <c r="S374" i="13" a="1"/>
  <c r="S374" i="13" s="1"/>
  <c r="M375" i="13" a="1"/>
  <c r="M375" i="13" s="1"/>
  <c r="N375" i="13" a="1"/>
  <c r="N375" i="13" s="1"/>
  <c r="O375" i="13" a="1"/>
  <c r="O375" i="13" s="1"/>
  <c r="P375" i="13" a="1"/>
  <c r="P375" i="13" s="1"/>
  <c r="Q375" i="13" a="1"/>
  <c r="Q375" i="13" s="1"/>
  <c r="R375" i="13" a="1"/>
  <c r="R375" i="13" s="1"/>
  <c r="S375" i="13" a="1"/>
  <c r="S375" i="13" s="1"/>
  <c r="M376" i="13" a="1"/>
  <c r="M376" i="13" s="1"/>
  <c r="N376" i="13" a="1"/>
  <c r="N376" i="13" s="1"/>
  <c r="O376" i="13" a="1"/>
  <c r="O376" i="13" s="1"/>
  <c r="P376" i="13" a="1"/>
  <c r="P376" i="13" s="1"/>
  <c r="Q376" i="13" a="1"/>
  <c r="Q376" i="13" s="1"/>
  <c r="R376" i="13" a="1"/>
  <c r="R376" i="13" s="1"/>
  <c r="S376" i="13" a="1"/>
  <c r="S376" i="13" s="1"/>
  <c r="M377" i="13" a="1"/>
  <c r="M377" i="13" s="1"/>
  <c r="N377" i="13" a="1"/>
  <c r="N377" i="13" s="1"/>
  <c r="O377" i="13" a="1"/>
  <c r="O377" i="13" s="1"/>
  <c r="P377" i="13" a="1"/>
  <c r="P377" i="13" s="1"/>
  <c r="Q377" i="13" a="1"/>
  <c r="Q377" i="13" s="1"/>
  <c r="R377" i="13" a="1"/>
  <c r="R377" i="13" s="1"/>
  <c r="S377" i="13" a="1"/>
  <c r="S377" i="13" s="1"/>
  <c r="M378" i="13" a="1"/>
  <c r="M378" i="13" s="1"/>
  <c r="N378" i="13" a="1"/>
  <c r="N378" i="13" s="1"/>
  <c r="O378" i="13" a="1"/>
  <c r="O378" i="13" s="1"/>
  <c r="P378" i="13" a="1"/>
  <c r="P378" i="13" s="1"/>
  <c r="Q378" i="13" a="1"/>
  <c r="Q378" i="13" s="1"/>
  <c r="R378" i="13" a="1"/>
  <c r="R378" i="13" s="1"/>
  <c r="S378" i="13" a="1"/>
  <c r="S378" i="13" s="1"/>
  <c r="M379" i="13" a="1"/>
  <c r="M379" i="13" s="1"/>
  <c r="N379" i="13" a="1"/>
  <c r="N379" i="13" s="1"/>
  <c r="O379" i="13" a="1"/>
  <c r="O379" i="13" s="1"/>
  <c r="P379" i="13" a="1"/>
  <c r="P379" i="13" s="1"/>
  <c r="Q379" i="13" a="1"/>
  <c r="Q379" i="13" s="1"/>
  <c r="R379" i="13" a="1"/>
  <c r="R379" i="13" s="1"/>
  <c r="S379" i="13" a="1"/>
  <c r="S379" i="13" s="1"/>
  <c r="M380" i="13" a="1"/>
  <c r="M380" i="13" s="1"/>
  <c r="N380" i="13" a="1"/>
  <c r="N380" i="13" s="1"/>
  <c r="O380" i="13" a="1"/>
  <c r="O380" i="13" s="1"/>
  <c r="P380" i="13" a="1"/>
  <c r="P380" i="13" s="1"/>
  <c r="Q380" i="13" a="1"/>
  <c r="Q380" i="13" s="1"/>
  <c r="R380" i="13" a="1"/>
  <c r="R380" i="13" s="1"/>
  <c r="S380" i="13" a="1"/>
  <c r="S380" i="13" s="1"/>
  <c r="M381" i="13" a="1"/>
  <c r="M381" i="13" s="1"/>
  <c r="N381" i="13" a="1"/>
  <c r="N381" i="13" s="1"/>
  <c r="O381" i="13" a="1"/>
  <c r="O381" i="13" s="1"/>
  <c r="P381" i="13" a="1"/>
  <c r="P381" i="13" s="1"/>
  <c r="Q381" i="13" a="1"/>
  <c r="Q381" i="13" s="1"/>
  <c r="R381" i="13" a="1"/>
  <c r="R381" i="13" s="1"/>
  <c r="S381" i="13" a="1"/>
  <c r="S381" i="13" s="1"/>
  <c r="M382" i="13" a="1"/>
  <c r="M382" i="13" s="1"/>
  <c r="N382" i="13" a="1"/>
  <c r="N382" i="13" s="1"/>
  <c r="O382" i="13" a="1"/>
  <c r="O382" i="13" s="1"/>
  <c r="P382" i="13" a="1"/>
  <c r="P382" i="13" s="1"/>
  <c r="Q382" i="13" a="1"/>
  <c r="Q382" i="13" s="1"/>
  <c r="R382" i="13" a="1"/>
  <c r="R382" i="13" s="1"/>
  <c r="S382" i="13" a="1"/>
  <c r="S382" i="13" s="1"/>
  <c r="M383" i="13" a="1"/>
  <c r="M383" i="13" s="1"/>
  <c r="N383" i="13" a="1"/>
  <c r="N383" i="13" s="1"/>
  <c r="O383" i="13" a="1"/>
  <c r="O383" i="13" s="1"/>
  <c r="P383" i="13" a="1"/>
  <c r="P383" i="13" s="1"/>
  <c r="Q383" i="13" a="1"/>
  <c r="Q383" i="13" s="1"/>
  <c r="R383" i="13" a="1"/>
  <c r="R383" i="13" s="1"/>
  <c r="S383" i="13" a="1"/>
  <c r="S383" i="13" s="1"/>
  <c r="M384" i="13" a="1"/>
  <c r="M384" i="13" s="1"/>
  <c r="N384" i="13" a="1"/>
  <c r="N384" i="13" s="1"/>
  <c r="O384" i="13" a="1"/>
  <c r="O384" i="13" s="1"/>
  <c r="P384" i="13" a="1"/>
  <c r="P384" i="13" s="1"/>
  <c r="Q384" i="13" a="1"/>
  <c r="Q384" i="13" s="1"/>
  <c r="R384" i="13" a="1"/>
  <c r="R384" i="13" s="1"/>
  <c r="S384" i="13" a="1"/>
  <c r="S384" i="13" s="1"/>
  <c r="M385" i="13" a="1"/>
  <c r="M385" i="13" s="1"/>
  <c r="N385" i="13" a="1"/>
  <c r="N385" i="13" s="1"/>
  <c r="O385" i="13" a="1"/>
  <c r="O385" i="13" s="1"/>
  <c r="P385" i="13" a="1"/>
  <c r="P385" i="13" s="1"/>
  <c r="Q385" i="13" a="1"/>
  <c r="Q385" i="13" s="1"/>
  <c r="R385" i="13" a="1"/>
  <c r="R385" i="13" s="1"/>
  <c r="S385" i="13" a="1"/>
  <c r="S385" i="13" s="1"/>
  <c r="M386" i="13" a="1"/>
  <c r="M386" i="13" s="1"/>
  <c r="N386" i="13" a="1"/>
  <c r="N386" i="13" s="1"/>
  <c r="O386" i="13" a="1"/>
  <c r="O386" i="13" s="1"/>
  <c r="P386" i="13" a="1"/>
  <c r="P386" i="13" s="1"/>
  <c r="Q386" i="13" a="1"/>
  <c r="Q386" i="13" s="1"/>
  <c r="R386" i="13" a="1"/>
  <c r="R386" i="13" s="1"/>
  <c r="S386" i="13" a="1"/>
  <c r="S386" i="13" s="1"/>
  <c r="M387" i="13" a="1"/>
  <c r="M387" i="13" s="1"/>
  <c r="N387" i="13" a="1"/>
  <c r="N387" i="13" s="1"/>
  <c r="O387" i="13" a="1"/>
  <c r="O387" i="13" s="1"/>
  <c r="P387" i="13" a="1"/>
  <c r="P387" i="13" s="1"/>
  <c r="Q387" i="13" a="1"/>
  <c r="Q387" i="13" s="1"/>
  <c r="R387" i="13" a="1"/>
  <c r="R387" i="13" s="1"/>
  <c r="S387" i="13" a="1"/>
  <c r="S387" i="13" s="1"/>
  <c r="M388" i="13" a="1"/>
  <c r="M388" i="13" s="1"/>
  <c r="N388" i="13" a="1"/>
  <c r="N388" i="13" s="1"/>
  <c r="O388" i="13" a="1"/>
  <c r="O388" i="13" s="1"/>
  <c r="P388" i="13" a="1"/>
  <c r="P388" i="13" s="1"/>
  <c r="Q388" i="13" a="1"/>
  <c r="Q388" i="13" s="1"/>
  <c r="R388" i="13" a="1"/>
  <c r="R388" i="13" s="1"/>
  <c r="S388" i="13" a="1"/>
  <c r="S388" i="13" s="1"/>
  <c r="M389" i="13" a="1"/>
  <c r="M389" i="13" s="1"/>
  <c r="N389" i="13" a="1"/>
  <c r="N389" i="13" s="1"/>
  <c r="O389" i="13" a="1"/>
  <c r="O389" i="13" s="1"/>
  <c r="P389" i="13" a="1"/>
  <c r="P389" i="13" s="1"/>
  <c r="Q389" i="13" a="1"/>
  <c r="Q389" i="13" s="1"/>
  <c r="R389" i="13" a="1"/>
  <c r="R389" i="13" s="1"/>
  <c r="S389" i="13" a="1"/>
  <c r="S389" i="13" s="1"/>
  <c r="M390" i="13" a="1"/>
  <c r="M390" i="13" s="1"/>
  <c r="N390" i="13" a="1"/>
  <c r="N390" i="13" s="1"/>
  <c r="O390" i="13" a="1"/>
  <c r="O390" i="13" s="1"/>
  <c r="P390" i="13" a="1"/>
  <c r="P390" i="13" s="1"/>
  <c r="Q390" i="13" a="1"/>
  <c r="Q390" i="13" s="1"/>
  <c r="R390" i="13" a="1"/>
  <c r="R390" i="13" s="1"/>
  <c r="S390" i="13" a="1"/>
  <c r="S390" i="13" s="1"/>
  <c r="M391" i="13" a="1"/>
  <c r="M391" i="13" s="1"/>
  <c r="N391" i="13" a="1"/>
  <c r="N391" i="13" s="1"/>
  <c r="O391" i="13" a="1"/>
  <c r="O391" i="13" s="1"/>
  <c r="P391" i="13" a="1"/>
  <c r="P391" i="13" s="1"/>
  <c r="Q391" i="13" a="1"/>
  <c r="Q391" i="13" s="1"/>
  <c r="R391" i="13" a="1"/>
  <c r="R391" i="13" s="1"/>
  <c r="S391" i="13" a="1"/>
  <c r="S391" i="13" s="1"/>
  <c r="M392" i="13" a="1"/>
  <c r="M392" i="13" s="1"/>
  <c r="N392" i="13" a="1"/>
  <c r="N392" i="13" s="1"/>
  <c r="O392" i="13" a="1"/>
  <c r="O392" i="13" s="1"/>
  <c r="P392" i="13" a="1"/>
  <c r="P392" i="13" s="1"/>
  <c r="Q392" i="13" a="1"/>
  <c r="Q392" i="13" s="1"/>
  <c r="R392" i="13" a="1"/>
  <c r="R392" i="13" s="1"/>
  <c r="S392" i="13" a="1"/>
  <c r="S392" i="13" s="1"/>
  <c r="M393" i="13" a="1"/>
  <c r="M393" i="13" s="1"/>
  <c r="N393" i="13" a="1"/>
  <c r="N393" i="13" s="1"/>
  <c r="O393" i="13" a="1"/>
  <c r="O393" i="13" s="1"/>
  <c r="P393" i="13" a="1"/>
  <c r="P393" i="13" s="1"/>
  <c r="Q393" i="13" a="1"/>
  <c r="Q393" i="13" s="1"/>
  <c r="R393" i="13" a="1"/>
  <c r="R393" i="13" s="1"/>
  <c r="S393" i="13" a="1"/>
  <c r="S393" i="13" s="1"/>
  <c r="M394" i="13" a="1"/>
  <c r="M394" i="13" s="1"/>
  <c r="N394" i="13" a="1"/>
  <c r="N394" i="13" s="1"/>
  <c r="O394" i="13" a="1"/>
  <c r="O394" i="13" s="1"/>
  <c r="P394" i="13" a="1"/>
  <c r="P394" i="13" s="1"/>
  <c r="Q394" i="13" a="1"/>
  <c r="Q394" i="13" s="1"/>
  <c r="R394" i="13" a="1"/>
  <c r="R394" i="13" s="1"/>
  <c r="S394" i="13" a="1"/>
  <c r="S394" i="13" s="1"/>
  <c r="M395" i="13" a="1"/>
  <c r="M395" i="13" s="1"/>
  <c r="N395" i="13" a="1"/>
  <c r="N395" i="13" s="1"/>
  <c r="O395" i="13" a="1"/>
  <c r="O395" i="13" s="1"/>
  <c r="P395" i="13" a="1"/>
  <c r="P395" i="13" s="1"/>
  <c r="Q395" i="13" a="1"/>
  <c r="Q395" i="13" s="1"/>
  <c r="R395" i="13" a="1"/>
  <c r="R395" i="13" s="1"/>
  <c r="S395" i="13" a="1"/>
  <c r="S395" i="13" s="1"/>
  <c r="M396" i="13" a="1"/>
  <c r="M396" i="13" s="1"/>
  <c r="N396" i="13" a="1"/>
  <c r="N396" i="13" s="1"/>
  <c r="O396" i="13" a="1"/>
  <c r="O396" i="13" s="1"/>
  <c r="P396" i="13" a="1"/>
  <c r="P396" i="13" s="1"/>
  <c r="Q396" i="13" a="1"/>
  <c r="Q396" i="13" s="1"/>
  <c r="R396" i="13" a="1"/>
  <c r="R396" i="13" s="1"/>
  <c r="S396" i="13" a="1"/>
  <c r="S396" i="13" s="1"/>
  <c r="M397" i="13" a="1"/>
  <c r="M397" i="13" s="1"/>
  <c r="N397" i="13" a="1"/>
  <c r="N397" i="13" s="1"/>
  <c r="O397" i="13" a="1"/>
  <c r="O397" i="13" s="1"/>
  <c r="P397" i="13" a="1"/>
  <c r="P397" i="13" s="1"/>
  <c r="Q397" i="13" a="1"/>
  <c r="Q397" i="13" s="1"/>
  <c r="R397" i="13" a="1"/>
  <c r="R397" i="13" s="1"/>
  <c r="S397" i="13" a="1"/>
  <c r="S397" i="13" s="1"/>
  <c r="M398" i="13" a="1"/>
  <c r="M398" i="13" s="1"/>
  <c r="N398" i="13" a="1"/>
  <c r="N398" i="13" s="1"/>
  <c r="O398" i="13" a="1"/>
  <c r="O398" i="13" s="1"/>
  <c r="P398" i="13" a="1"/>
  <c r="P398" i="13" s="1"/>
  <c r="Q398" i="13" a="1"/>
  <c r="Q398" i="13" s="1"/>
  <c r="R398" i="13" a="1"/>
  <c r="R398" i="13" s="1"/>
  <c r="S398" i="13" a="1"/>
  <c r="S398" i="13" s="1"/>
  <c r="M399" i="13" a="1"/>
  <c r="M399" i="13" s="1"/>
  <c r="N399" i="13" a="1"/>
  <c r="N399" i="13" s="1"/>
  <c r="O399" i="13" a="1"/>
  <c r="O399" i="13" s="1"/>
  <c r="P399" i="13" a="1"/>
  <c r="P399" i="13" s="1"/>
  <c r="Q399" i="13" a="1"/>
  <c r="Q399" i="13" s="1"/>
  <c r="R399" i="13" a="1"/>
  <c r="R399" i="13" s="1"/>
  <c r="S399" i="13" a="1"/>
  <c r="S399" i="13" s="1"/>
  <c r="M400" i="13" a="1"/>
  <c r="M400" i="13" s="1"/>
  <c r="N400" i="13" a="1"/>
  <c r="N400" i="13" s="1"/>
  <c r="O400" i="13" a="1"/>
  <c r="O400" i="13" s="1"/>
  <c r="P400" i="13" a="1"/>
  <c r="P400" i="13" s="1"/>
  <c r="Q400" i="13" a="1"/>
  <c r="Q400" i="13" s="1"/>
  <c r="R400" i="13" a="1"/>
  <c r="R400" i="13" s="1"/>
  <c r="S400" i="13" a="1"/>
  <c r="S400" i="13" s="1"/>
  <c r="M401" i="13" a="1"/>
  <c r="M401" i="13" s="1"/>
  <c r="N401" i="13" a="1"/>
  <c r="N401" i="13" s="1"/>
  <c r="O401" i="13" a="1"/>
  <c r="O401" i="13" s="1"/>
  <c r="P401" i="13" a="1"/>
  <c r="P401" i="13" s="1"/>
  <c r="Q401" i="13" a="1"/>
  <c r="Q401" i="13" s="1"/>
  <c r="R401" i="13" a="1"/>
  <c r="R401" i="13" s="1"/>
  <c r="S401" i="13" a="1"/>
  <c r="S401" i="13" s="1"/>
  <c r="M402" i="13" a="1"/>
  <c r="M402" i="13" s="1"/>
  <c r="N402" i="13" a="1"/>
  <c r="N402" i="13" s="1"/>
  <c r="O402" i="13" a="1"/>
  <c r="O402" i="13" s="1"/>
  <c r="P402" i="13" a="1"/>
  <c r="P402" i="13" s="1"/>
  <c r="Q402" i="13" a="1"/>
  <c r="Q402" i="13" s="1"/>
  <c r="R402" i="13" a="1"/>
  <c r="R402" i="13" s="1"/>
  <c r="S402" i="13" a="1"/>
  <c r="S402" i="13" s="1"/>
  <c r="M403" i="13" a="1"/>
  <c r="M403" i="13" s="1"/>
  <c r="N403" i="13" a="1"/>
  <c r="N403" i="13" s="1"/>
  <c r="O403" i="13" a="1"/>
  <c r="O403" i="13" s="1"/>
  <c r="P403" i="13" a="1"/>
  <c r="P403" i="13" s="1"/>
  <c r="Q403" i="13" a="1"/>
  <c r="Q403" i="13" s="1"/>
  <c r="R403" i="13" a="1"/>
  <c r="R403" i="13" s="1"/>
  <c r="S403" i="13" a="1"/>
  <c r="S403" i="13" s="1"/>
  <c r="M404" i="13" a="1"/>
  <c r="M404" i="13" s="1"/>
  <c r="N404" i="13" a="1"/>
  <c r="N404" i="13" s="1"/>
  <c r="O404" i="13" a="1"/>
  <c r="O404" i="13" s="1"/>
  <c r="P404" i="13" a="1"/>
  <c r="P404" i="13" s="1"/>
  <c r="Q404" i="13" a="1"/>
  <c r="Q404" i="13" s="1"/>
  <c r="R404" i="13" a="1"/>
  <c r="R404" i="13" s="1"/>
  <c r="S404" i="13" a="1"/>
  <c r="S404" i="13" s="1"/>
  <c r="M405" i="13" a="1"/>
  <c r="M405" i="13" s="1"/>
  <c r="N405" i="13" a="1"/>
  <c r="N405" i="13" s="1"/>
  <c r="O405" i="13" a="1"/>
  <c r="O405" i="13" s="1"/>
  <c r="P405" i="13" a="1"/>
  <c r="P405" i="13" s="1"/>
  <c r="Q405" i="13" a="1"/>
  <c r="Q405" i="13" s="1"/>
  <c r="R405" i="13" a="1"/>
  <c r="R405" i="13" s="1"/>
  <c r="S405" i="13" a="1"/>
  <c r="S405" i="13" s="1"/>
  <c r="M406" i="13" a="1"/>
  <c r="M406" i="13" s="1"/>
  <c r="N406" i="13" a="1"/>
  <c r="N406" i="13" s="1"/>
  <c r="O406" i="13" a="1"/>
  <c r="O406" i="13" s="1"/>
  <c r="P406" i="13" a="1"/>
  <c r="P406" i="13" s="1"/>
  <c r="Q406" i="13" a="1"/>
  <c r="Q406" i="13" s="1"/>
  <c r="R406" i="13" a="1"/>
  <c r="R406" i="13" s="1"/>
  <c r="S406" i="13" a="1"/>
  <c r="S406" i="13" s="1"/>
  <c r="M407" i="13" a="1"/>
  <c r="M407" i="13" s="1"/>
  <c r="N407" i="13" a="1"/>
  <c r="N407" i="13" s="1"/>
  <c r="O407" i="13" a="1"/>
  <c r="O407" i="13" s="1"/>
  <c r="P407" i="13" a="1"/>
  <c r="P407" i="13" s="1"/>
  <c r="Q407" i="13" a="1"/>
  <c r="Q407" i="13" s="1"/>
  <c r="R407" i="13" a="1"/>
  <c r="R407" i="13" s="1"/>
  <c r="S407" i="13" a="1"/>
  <c r="S407" i="13" s="1"/>
  <c r="M408" i="13" a="1"/>
  <c r="M408" i="13" s="1"/>
  <c r="N408" i="13" a="1"/>
  <c r="N408" i="13" s="1"/>
  <c r="O408" i="13" a="1"/>
  <c r="O408" i="13" s="1"/>
  <c r="P408" i="13" a="1"/>
  <c r="P408" i="13" s="1"/>
  <c r="Q408" i="13" a="1"/>
  <c r="Q408" i="13" s="1"/>
  <c r="R408" i="13" a="1"/>
  <c r="R408" i="13" s="1"/>
  <c r="S408" i="13" a="1"/>
  <c r="S408" i="13" s="1"/>
  <c r="M409" i="13" a="1"/>
  <c r="M409" i="13" s="1"/>
  <c r="N409" i="13" a="1"/>
  <c r="N409" i="13" s="1"/>
  <c r="O409" i="13" a="1"/>
  <c r="O409" i="13" s="1"/>
  <c r="P409" i="13" a="1"/>
  <c r="P409" i="13" s="1"/>
  <c r="Q409" i="13" a="1"/>
  <c r="Q409" i="13" s="1"/>
  <c r="R409" i="13" a="1"/>
  <c r="R409" i="13" s="1"/>
  <c r="S409" i="13" a="1"/>
  <c r="S409" i="13" s="1"/>
  <c r="M410" i="13" a="1"/>
  <c r="M410" i="13" s="1"/>
  <c r="N410" i="13" a="1"/>
  <c r="N410" i="13" s="1"/>
  <c r="O410" i="13" a="1"/>
  <c r="O410" i="13" s="1"/>
  <c r="P410" i="13" a="1"/>
  <c r="P410" i="13" s="1"/>
  <c r="Q410" i="13" a="1"/>
  <c r="Q410" i="13" s="1"/>
  <c r="R410" i="13" a="1"/>
  <c r="R410" i="13" s="1"/>
  <c r="S410" i="13" a="1"/>
  <c r="S410" i="13" s="1"/>
  <c r="M411" i="13" a="1"/>
  <c r="M411" i="13" s="1"/>
  <c r="N411" i="13" a="1"/>
  <c r="N411" i="13" s="1"/>
  <c r="O411" i="13" a="1"/>
  <c r="O411" i="13" s="1"/>
  <c r="P411" i="13" a="1"/>
  <c r="P411" i="13" s="1"/>
  <c r="Q411" i="13" a="1"/>
  <c r="Q411" i="13" s="1"/>
  <c r="R411" i="13" a="1"/>
  <c r="R411" i="13" s="1"/>
  <c r="S411" i="13" a="1"/>
  <c r="S411" i="13" s="1"/>
  <c r="M412" i="13" a="1"/>
  <c r="M412" i="13" s="1"/>
  <c r="N412" i="13" a="1"/>
  <c r="N412" i="13" s="1"/>
  <c r="O412" i="13" a="1"/>
  <c r="O412" i="13" s="1"/>
  <c r="P412" i="13" a="1"/>
  <c r="P412" i="13" s="1"/>
  <c r="Q412" i="13" a="1"/>
  <c r="Q412" i="13" s="1"/>
  <c r="R412" i="13" a="1"/>
  <c r="R412" i="13" s="1"/>
  <c r="S412" i="13" a="1"/>
  <c r="S412" i="13" s="1"/>
  <c r="M413" i="13" a="1"/>
  <c r="M413" i="13" s="1"/>
  <c r="N413" i="13" a="1"/>
  <c r="N413" i="13" s="1"/>
  <c r="O413" i="13" a="1"/>
  <c r="O413" i="13" s="1"/>
  <c r="P413" i="13" a="1"/>
  <c r="P413" i="13" s="1"/>
  <c r="Q413" i="13" a="1"/>
  <c r="Q413" i="13" s="1"/>
  <c r="R413" i="13" a="1"/>
  <c r="R413" i="13" s="1"/>
  <c r="S413" i="13" a="1"/>
  <c r="S413" i="13" s="1"/>
  <c r="M414" i="13" a="1"/>
  <c r="M414" i="13" s="1"/>
  <c r="N414" i="13" a="1"/>
  <c r="N414" i="13" s="1"/>
  <c r="O414" i="13" a="1"/>
  <c r="O414" i="13" s="1"/>
  <c r="P414" i="13" a="1"/>
  <c r="P414" i="13" s="1"/>
  <c r="Q414" i="13" a="1"/>
  <c r="Q414" i="13" s="1"/>
  <c r="R414" i="13" a="1"/>
  <c r="R414" i="13" s="1"/>
  <c r="S414" i="13" a="1"/>
  <c r="S414" i="13" s="1"/>
  <c r="M415" i="13" a="1"/>
  <c r="M415" i="13" s="1"/>
  <c r="N415" i="13" a="1"/>
  <c r="N415" i="13" s="1"/>
  <c r="O415" i="13" a="1"/>
  <c r="O415" i="13" s="1"/>
  <c r="P415" i="13" a="1"/>
  <c r="P415" i="13" s="1"/>
  <c r="Q415" i="13" a="1"/>
  <c r="Q415" i="13" s="1"/>
  <c r="R415" i="13" a="1"/>
  <c r="R415" i="13" s="1"/>
  <c r="S415" i="13" a="1"/>
  <c r="S415" i="13" s="1"/>
  <c r="M416" i="13" a="1"/>
  <c r="M416" i="13" s="1"/>
  <c r="N416" i="13" a="1"/>
  <c r="N416" i="13" s="1"/>
  <c r="O416" i="13" a="1"/>
  <c r="O416" i="13" s="1"/>
  <c r="P416" i="13" a="1"/>
  <c r="P416" i="13" s="1"/>
  <c r="Q416" i="13" a="1"/>
  <c r="Q416" i="13" s="1"/>
  <c r="R416" i="13" a="1"/>
  <c r="R416" i="13" s="1"/>
  <c r="S416" i="13" a="1"/>
  <c r="S416" i="13" s="1"/>
  <c r="M417" i="13" a="1"/>
  <c r="M417" i="13" s="1"/>
  <c r="N417" i="13" a="1"/>
  <c r="N417" i="13" s="1"/>
  <c r="O417" i="13" a="1"/>
  <c r="O417" i="13" s="1"/>
  <c r="P417" i="13" a="1"/>
  <c r="P417" i="13" s="1"/>
  <c r="Q417" i="13" a="1"/>
  <c r="Q417" i="13" s="1"/>
  <c r="R417" i="13" a="1"/>
  <c r="R417" i="13" s="1"/>
  <c r="S417" i="13" a="1"/>
  <c r="S417" i="13" s="1"/>
  <c r="M418" i="13" a="1"/>
  <c r="M418" i="13" s="1"/>
  <c r="N418" i="13" a="1"/>
  <c r="N418" i="13" s="1"/>
  <c r="O418" i="13" a="1"/>
  <c r="O418" i="13" s="1"/>
  <c r="P418" i="13" a="1"/>
  <c r="P418" i="13" s="1"/>
  <c r="Q418" i="13" a="1"/>
  <c r="Q418" i="13" s="1"/>
  <c r="R418" i="13" a="1"/>
  <c r="R418" i="13" s="1"/>
  <c r="S418" i="13" a="1"/>
  <c r="S418" i="13" s="1"/>
  <c r="M419" i="13" a="1"/>
  <c r="M419" i="13" s="1"/>
  <c r="N419" i="13" a="1"/>
  <c r="N419" i="13" s="1"/>
  <c r="O419" i="13" a="1"/>
  <c r="O419" i="13" s="1"/>
  <c r="P419" i="13" a="1"/>
  <c r="P419" i="13" s="1"/>
  <c r="Q419" i="13" a="1"/>
  <c r="Q419" i="13" s="1"/>
  <c r="R419" i="13" a="1"/>
  <c r="R419" i="13" s="1"/>
  <c r="S419" i="13" a="1"/>
  <c r="S419" i="13" s="1"/>
  <c r="M420" i="13" a="1"/>
  <c r="M420" i="13" s="1"/>
  <c r="N420" i="13" a="1"/>
  <c r="N420" i="13" s="1"/>
  <c r="O420" i="13" a="1"/>
  <c r="O420" i="13" s="1"/>
  <c r="P420" i="13" a="1"/>
  <c r="P420" i="13" s="1"/>
  <c r="Q420" i="13" a="1"/>
  <c r="Q420" i="13" s="1"/>
  <c r="R420" i="13" a="1"/>
  <c r="R420" i="13" s="1"/>
  <c r="S420" i="13" a="1"/>
  <c r="S420" i="13" s="1"/>
  <c r="M421" i="13" a="1"/>
  <c r="M421" i="13" s="1"/>
  <c r="N421" i="13" a="1"/>
  <c r="N421" i="13" s="1"/>
  <c r="O421" i="13" a="1"/>
  <c r="O421" i="13" s="1"/>
  <c r="P421" i="13" a="1"/>
  <c r="P421" i="13" s="1"/>
  <c r="Q421" i="13" a="1"/>
  <c r="Q421" i="13" s="1"/>
  <c r="R421" i="13" a="1"/>
  <c r="R421" i="13" s="1"/>
  <c r="S421" i="13" a="1"/>
  <c r="S421" i="13" s="1"/>
  <c r="M422" i="13" a="1"/>
  <c r="M422" i="13" s="1"/>
  <c r="N422" i="13" a="1"/>
  <c r="N422" i="13" s="1"/>
  <c r="O422" i="13" a="1"/>
  <c r="O422" i="13" s="1"/>
  <c r="P422" i="13" a="1"/>
  <c r="P422" i="13" s="1"/>
  <c r="Q422" i="13" a="1"/>
  <c r="Q422" i="13" s="1"/>
  <c r="R422" i="13" a="1"/>
  <c r="R422" i="13" s="1"/>
  <c r="S422" i="13" a="1"/>
  <c r="S422" i="13" s="1"/>
  <c r="M423" i="13" a="1"/>
  <c r="M423" i="13" s="1"/>
  <c r="N423" i="13" a="1"/>
  <c r="N423" i="13" s="1"/>
  <c r="O423" i="13" a="1"/>
  <c r="O423" i="13" s="1"/>
  <c r="P423" i="13" a="1"/>
  <c r="P423" i="13" s="1"/>
  <c r="Q423" i="13" a="1"/>
  <c r="Q423" i="13" s="1"/>
  <c r="R423" i="13" a="1"/>
  <c r="R423" i="13" s="1"/>
  <c r="S423" i="13" a="1"/>
  <c r="S423" i="13" s="1"/>
  <c r="M424" i="13" a="1"/>
  <c r="M424" i="13" s="1"/>
  <c r="N424" i="13" a="1"/>
  <c r="N424" i="13" s="1"/>
  <c r="O424" i="13" a="1"/>
  <c r="O424" i="13" s="1"/>
  <c r="P424" i="13" a="1"/>
  <c r="P424" i="13" s="1"/>
  <c r="Q424" i="13" a="1"/>
  <c r="Q424" i="13" s="1"/>
  <c r="R424" i="13" a="1"/>
  <c r="R424" i="13" s="1"/>
  <c r="S424" i="13" a="1"/>
  <c r="S424" i="13" s="1"/>
  <c r="M425" i="13" a="1"/>
  <c r="M425" i="13" s="1"/>
  <c r="N425" i="13" a="1"/>
  <c r="N425" i="13" s="1"/>
  <c r="O425" i="13" a="1"/>
  <c r="O425" i="13" s="1"/>
  <c r="P425" i="13" a="1"/>
  <c r="P425" i="13" s="1"/>
  <c r="Q425" i="13" a="1"/>
  <c r="Q425" i="13" s="1"/>
  <c r="R425" i="13" a="1"/>
  <c r="R425" i="13" s="1"/>
  <c r="S425" i="13" a="1"/>
  <c r="S425" i="13" s="1"/>
  <c r="M426" i="13" a="1"/>
  <c r="M426" i="13" s="1"/>
  <c r="N426" i="13" a="1"/>
  <c r="N426" i="13" s="1"/>
  <c r="O426" i="13" a="1"/>
  <c r="O426" i="13" s="1"/>
  <c r="P426" i="13" a="1"/>
  <c r="P426" i="13" s="1"/>
  <c r="Q426" i="13" a="1"/>
  <c r="Q426" i="13" s="1"/>
  <c r="R426" i="13" a="1"/>
  <c r="R426" i="13" s="1"/>
  <c r="S426" i="13" a="1"/>
  <c r="S426" i="13" s="1"/>
  <c r="M427" i="13" a="1"/>
  <c r="M427" i="13" s="1"/>
  <c r="N427" i="13" a="1"/>
  <c r="N427" i="13" s="1"/>
  <c r="O427" i="13" a="1"/>
  <c r="O427" i="13" s="1"/>
  <c r="P427" i="13" a="1"/>
  <c r="P427" i="13" s="1"/>
  <c r="Q427" i="13" a="1"/>
  <c r="Q427" i="13" s="1"/>
  <c r="R427" i="13" a="1"/>
  <c r="R427" i="13" s="1"/>
  <c r="S427" i="13" a="1"/>
  <c r="S427" i="13" s="1"/>
  <c r="M428" i="13" a="1"/>
  <c r="M428" i="13" s="1"/>
  <c r="N428" i="13" a="1"/>
  <c r="N428" i="13" s="1"/>
  <c r="O428" i="13" a="1"/>
  <c r="O428" i="13" s="1"/>
  <c r="P428" i="13" a="1"/>
  <c r="P428" i="13" s="1"/>
  <c r="Q428" i="13" a="1"/>
  <c r="Q428" i="13" s="1"/>
  <c r="R428" i="13" a="1"/>
  <c r="R428" i="13" s="1"/>
  <c r="S428" i="13" a="1"/>
  <c r="S428" i="13" s="1"/>
  <c r="M429" i="13" a="1"/>
  <c r="M429" i="13" s="1"/>
  <c r="N429" i="13" a="1"/>
  <c r="N429" i="13" s="1"/>
  <c r="O429" i="13" a="1"/>
  <c r="O429" i="13" s="1"/>
  <c r="P429" i="13" a="1"/>
  <c r="P429" i="13" s="1"/>
  <c r="Q429" i="13" a="1"/>
  <c r="Q429" i="13" s="1"/>
  <c r="R429" i="13" a="1"/>
  <c r="R429" i="13" s="1"/>
  <c r="S429" i="13" a="1"/>
  <c r="S429" i="13" s="1"/>
  <c r="M430" i="13" a="1"/>
  <c r="M430" i="13" s="1"/>
  <c r="N430" i="13" a="1"/>
  <c r="N430" i="13" s="1"/>
  <c r="O430" i="13" a="1"/>
  <c r="O430" i="13" s="1"/>
  <c r="P430" i="13" a="1"/>
  <c r="P430" i="13" s="1"/>
  <c r="Q430" i="13" a="1"/>
  <c r="Q430" i="13" s="1"/>
  <c r="R430" i="13" a="1"/>
  <c r="R430" i="13" s="1"/>
  <c r="S430" i="13" a="1"/>
  <c r="S430" i="13" s="1"/>
  <c r="M431" i="13" a="1"/>
  <c r="M431" i="13" s="1"/>
  <c r="N431" i="13" a="1"/>
  <c r="N431" i="13" s="1"/>
  <c r="O431" i="13" a="1"/>
  <c r="O431" i="13" s="1"/>
  <c r="P431" i="13" a="1"/>
  <c r="P431" i="13" s="1"/>
  <c r="Q431" i="13" a="1"/>
  <c r="Q431" i="13" s="1"/>
  <c r="R431" i="13" a="1"/>
  <c r="R431" i="13" s="1"/>
  <c r="S431" i="13" a="1"/>
  <c r="S431" i="13" s="1"/>
  <c r="M432" i="13" a="1"/>
  <c r="M432" i="13" s="1"/>
  <c r="N432" i="13" a="1"/>
  <c r="N432" i="13" s="1"/>
  <c r="O432" i="13" a="1"/>
  <c r="O432" i="13" s="1"/>
  <c r="P432" i="13" a="1"/>
  <c r="P432" i="13" s="1"/>
  <c r="Q432" i="13" a="1"/>
  <c r="Q432" i="13" s="1"/>
  <c r="R432" i="13" a="1"/>
  <c r="R432" i="13" s="1"/>
  <c r="S432" i="13" a="1"/>
  <c r="S432" i="13" s="1"/>
  <c r="M433" i="13" a="1"/>
  <c r="M433" i="13" s="1"/>
  <c r="N433" i="13" a="1"/>
  <c r="N433" i="13" s="1"/>
  <c r="O433" i="13" a="1"/>
  <c r="O433" i="13" s="1"/>
  <c r="P433" i="13" a="1"/>
  <c r="P433" i="13" s="1"/>
  <c r="Q433" i="13" a="1"/>
  <c r="Q433" i="13" s="1"/>
  <c r="R433" i="13" a="1"/>
  <c r="R433" i="13" s="1"/>
  <c r="S433" i="13" a="1"/>
  <c r="S433" i="13" s="1"/>
  <c r="M434" i="13" a="1"/>
  <c r="M434" i="13" s="1"/>
  <c r="N434" i="13" a="1"/>
  <c r="N434" i="13" s="1"/>
  <c r="O434" i="13" a="1"/>
  <c r="O434" i="13" s="1"/>
  <c r="P434" i="13" a="1"/>
  <c r="P434" i="13" s="1"/>
  <c r="Q434" i="13" a="1"/>
  <c r="Q434" i="13" s="1"/>
  <c r="R434" i="13" a="1"/>
  <c r="R434" i="13" s="1"/>
  <c r="S434" i="13" a="1"/>
  <c r="S434" i="13" s="1"/>
  <c r="M435" i="13" a="1"/>
  <c r="M435" i="13" s="1"/>
  <c r="N435" i="13" a="1"/>
  <c r="N435" i="13" s="1"/>
  <c r="O435" i="13" a="1"/>
  <c r="O435" i="13" s="1"/>
  <c r="P435" i="13" a="1"/>
  <c r="P435" i="13" s="1"/>
  <c r="Q435" i="13" a="1"/>
  <c r="Q435" i="13" s="1"/>
  <c r="R435" i="13" a="1"/>
  <c r="R435" i="13" s="1"/>
  <c r="S435" i="13" a="1"/>
  <c r="S435" i="13" s="1"/>
  <c r="M436" i="13" a="1"/>
  <c r="M436" i="13" s="1"/>
  <c r="N436" i="13" a="1"/>
  <c r="N436" i="13" s="1"/>
  <c r="O436" i="13" a="1"/>
  <c r="O436" i="13" s="1"/>
  <c r="P436" i="13" a="1"/>
  <c r="P436" i="13" s="1"/>
  <c r="Q436" i="13" a="1"/>
  <c r="Q436" i="13" s="1"/>
  <c r="R436" i="13" a="1"/>
  <c r="R436" i="13" s="1"/>
  <c r="S436" i="13" a="1"/>
  <c r="S436" i="13" s="1"/>
  <c r="M437" i="13" a="1"/>
  <c r="M437" i="13" s="1"/>
  <c r="N437" i="13" a="1"/>
  <c r="N437" i="13" s="1"/>
  <c r="O437" i="13" a="1"/>
  <c r="O437" i="13" s="1"/>
  <c r="P437" i="13" a="1"/>
  <c r="P437" i="13" s="1"/>
  <c r="Q437" i="13" a="1"/>
  <c r="Q437" i="13" s="1"/>
  <c r="R437" i="13" a="1"/>
  <c r="R437" i="13" s="1"/>
  <c r="S437" i="13" a="1"/>
  <c r="S437" i="13" s="1"/>
  <c r="M438" i="13" a="1"/>
  <c r="M438" i="13" s="1"/>
  <c r="N438" i="13" a="1"/>
  <c r="N438" i="13" s="1"/>
  <c r="O438" i="13" a="1"/>
  <c r="O438" i="13" s="1"/>
  <c r="P438" i="13" a="1"/>
  <c r="P438" i="13" s="1"/>
  <c r="Q438" i="13" a="1"/>
  <c r="Q438" i="13" s="1"/>
  <c r="R438" i="13" a="1"/>
  <c r="R438" i="13" s="1"/>
  <c r="S438" i="13" a="1"/>
  <c r="S438" i="13" s="1"/>
  <c r="M439" i="13" a="1"/>
  <c r="M439" i="13" s="1"/>
  <c r="N439" i="13" a="1"/>
  <c r="N439" i="13" s="1"/>
  <c r="O439" i="13" a="1"/>
  <c r="O439" i="13" s="1"/>
  <c r="P439" i="13" a="1"/>
  <c r="P439" i="13" s="1"/>
  <c r="Q439" i="13" a="1"/>
  <c r="Q439" i="13" s="1"/>
  <c r="R439" i="13" a="1"/>
  <c r="R439" i="13" s="1"/>
  <c r="S439" i="13" a="1"/>
  <c r="S439" i="13" s="1"/>
  <c r="M440" i="13" a="1"/>
  <c r="M440" i="13" s="1"/>
  <c r="N440" i="13" a="1"/>
  <c r="N440" i="13" s="1"/>
  <c r="O440" i="13" a="1"/>
  <c r="O440" i="13" s="1"/>
  <c r="P440" i="13" a="1"/>
  <c r="P440" i="13" s="1"/>
  <c r="Q440" i="13" a="1"/>
  <c r="Q440" i="13" s="1"/>
  <c r="R440" i="13" a="1"/>
  <c r="R440" i="13" s="1"/>
  <c r="S440" i="13" a="1"/>
  <c r="S440" i="13" s="1"/>
  <c r="M441" i="13" a="1"/>
  <c r="M441" i="13" s="1"/>
  <c r="N441" i="13" a="1"/>
  <c r="N441" i="13" s="1"/>
  <c r="O441" i="13" a="1"/>
  <c r="O441" i="13" s="1"/>
  <c r="P441" i="13" a="1"/>
  <c r="P441" i="13" s="1"/>
  <c r="Q441" i="13" a="1"/>
  <c r="Q441" i="13" s="1"/>
  <c r="R441" i="13" a="1"/>
  <c r="R441" i="13" s="1"/>
  <c r="S441" i="13" a="1"/>
  <c r="S441" i="13" s="1"/>
  <c r="M442" i="13" a="1"/>
  <c r="M442" i="13" s="1"/>
  <c r="N442" i="13" a="1"/>
  <c r="N442" i="13" s="1"/>
  <c r="O442" i="13" a="1"/>
  <c r="O442" i="13" s="1"/>
  <c r="P442" i="13" a="1"/>
  <c r="P442" i="13" s="1"/>
  <c r="Q442" i="13" a="1"/>
  <c r="Q442" i="13" s="1"/>
  <c r="R442" i="13" a="1"/>
  <c r="R442" i="13" s="1"/>
  <c r="S442" i="13" a="1"/>
  <c r="S442" i="13" s="1"/>
  <c r="M443" i="13" a="1"/>
  <c r="M443" i="13" s="1"/>
  <c r="N443" i="13" a="1"/>
  <c r="N443" i="13" s="1"/>
  <c r="O443" i="13" a="1"/>
  <c r="O443" i="13" s="1"/>
  <c r="P443" i="13" a="1"/>
  <c r="P443" i="13" s="1"/>
  <c r="Q443" i="13" a="1"/>
  <c r="Q443" i="13" s="1"/>
  <c r="R443" i="13" a="1"/>
  <c r="R443" i="13" s="1"/>
  <c r="S443" i="13" a="1"/>
  <c r="S443" i="13" s="1"/>
  <c r="M444" i="13" a="1"/>
  <c r="M444" i="13" s="1"/>
  <c r="N444" i="13" a="1"/>
  <c r="N444" i="13" s="1"/>
  <c r="O444" i="13" a="1"/>
  <c r="O444" i="13" s="1"/>
  <c r="P444" i="13" a="1"/>
  <c r="P444" i="13" s="1"/>
  <c r="Q444" i="13" a="1"/>
  <c r="Q444" i="13" s="1"/>
  <c r="R444" i="13" a="1"/>
  <c r="R444" i="13" s="1"/>
  <c r="S444" i="13" a="1"/>
  <c r="S444" i="13" s="1"/>
  <c r="M445" i="13" a="1"/>
  <c r="M445" i="13" s="1"/>
  <c r="N445" i="13" a="1"/>
  <c r="N445" i="13" s="1"/>
  <c r="O445" i="13" a="1"/>
  <c r="O445" i="13" s="1"/>
  <c r="P445" i="13" a="1"/>
  <c r="P445" i="13" s="1"/>
  <c r="Q445" i="13" a="1"/>
  <c r="Q445" i="13" s="1"/>
  <c r="R445" i="13" a="1"/>
  <c r="R445" i="13" s="1"/>
  <c r="S445" i="13" a="1"/>
  <c r="S445" i="13" s="1"/>
  <c r="M446" i="13" a="1"/>
  <c r="M446" i="13" s="1"/>
  <c r="N446" i="13" a="1"/>
  <c r="N446" i="13" s="1"/>
  <c r="O446" i="13" a="1"/>
  <c r="O446" i="13" s="1"/>
  <c r="P446" i="13" a="1"/>
  <c r="P446" i="13" s="1"/>
  <c r="Q446" i="13" a="1"/>
  <c r="Q446" i="13" s="1"/>
  <c r="R446" i="13" a="1"/>
  <c r="R446" i="13" s="1"/>
  <c r="S446" i="13" a="1"/>
  <c r="S446" i="13" s="1"/>
  <c r="M447" i="13" a="1"/>
  <c r="M447" i="13" s="1"/>
  <c r="N447" i="13" a="1"/>
  <c r="N447" i="13" s="1"/>
  <c r="O447" i="13" a="1"/>
  <c r="O447" i="13" s="1"/>
  <c r="P447" i="13" a="1"/>
  <c r="P447" i="13" s="1"/>
  <c r="Q447" i="13" a="1"/>
  <c r="Q447" i="13" s="1"/>
  <c r="R447" i="13" a="1"/>
  <c r="R447" i="13" s="1"/>
  <c r="S447" i="13" a="1"/>
  <c r="S447" i="13" s="1"/>
  <c r="M448" i="13" a="1"/>
  <c r="M448" i="13" s="1"/>
  <c r="N448" i="13" a="1"/>
  <c r="N448" i="13" s="1"/>
  <c r="O448" i="13" a="1"/>
  <c r="O448" i="13" s="1"/>
  <c r="P448" i="13" a="1"/>
  <c r="P448" i="13" s="1"/>
  <c r="Q448" i="13" a="1"/>
  <c r="Q448" i="13" s="1"/>
  <c r="R448" i="13" a="1"/>
  <c r="R448" i="13" s="1"/>
  <c r="S448" i="13" a="1"/>
  <c r="S448" i="13" s="1"/>
  <c r="M449" i="13" a="1"/>
  <c r="M449" i="13" s="1"/>
  <c r="N449" i="13" a="1"/>
  <c r="N449" i="13" s="1"/>
  <c r="O449" i="13" a="1"/>
  <c r="O449" i="13" s="1"/>
  <c r="P449" i="13" a="1"/>
  <c r="P449" i="13" s="1"/>
  <c r="Q449" i="13" a="1"/>
  <c r="Q449" i="13" s="1"/>
  <c r="R449" i="13" a="1"/>
  <c r="R449" i="13" s="1"/>
  <c r="S449" i="13" a="1"/>
  <c r="S449" i="13" s="1"/>
  <c r="M450" i="13" a="1"/>
  <c r="M450" i="13" s="1"/>
  <c r="N450" i="13" a="1"/>
  <c r="N450" i="13" s="1"/>
  <c r="O450" i="13" a="1"/>
  <c r="O450" i="13" s="1"/>
  <c r="P450" i="13" a="1"/>
  <c r="P450" i="13" s="1"/>
  <c r="Q450" i="13" a="1"/>
  <c r="Q450" i="13" s="1"/>
  <c r="R450" i="13" a="1"/>
  <c r="R450" i="13" s="1"/>
  <c r="S450" i="13" a="1"/>
  <c r="S450" i="13" s="1"/>
  <c r="M451" i="13" a="1"/>
  <c r="M451" i="13" s="1"/>
  <c r="N451" i="13" a="1"/>
  <c r="N451" i="13" s="1"/>
  <c r="O451" i="13" a="1"/>
  <c r="O451" i="13" s="1"/>
  <c r="P451" i="13" a="1"/>
  <c r="P451" i="13" s="1"/>
  <c r="Q451" i="13" a="1"/>
  <c r="Q451" i="13" s="1"/>
  <c r="R451" i="13" a="1"/>
  <c r="R451" i="13" s="1"/>
  <c r="S451" i="13" a="1"/>
  <c r="S451" i="13" s="1"/>
  <c r="M452" i="13" a="1"/>
  <c r="M452" i="13" s="1"/>
  <c r="N452" i="13" a="1"/>
  <c r="N452" i="13" s="1"/>
  <c r="O452" i="13" a="1"/>
  <c r="O452" i="13" s="1"/>
  <c r="P452" i="13" a="1"/>
  <c r="P452" i="13" s="1"/>
  <c r="Q452" i="13" a="1"/>
  <c r="Q452" i="13" s="1"/>
  <c r="R452" i="13" a="1"/>
  <c r="R452" i="13" s="1"/>
  <c r="S452" i="13" a="1"/>
  <c r="S452" i="13" s="1"/>
  <c r="M453" i="13" a="1"/>
  <c r="M453" i="13" s="1"/>
  <c r="N453" i="13" a="1"/>
  <c r="N453" i="13" s="1"/>
  <c r="O453" i="13" a="1"/>
  <c r="O453" i="13" s="1"/>
  <c r="P453" i="13" a="1"/>
  <c r="P453" i="13" s="1"/>
  <c r="Q453" i="13" a="1"/>
  <c r="Q453" i="13" s="1"/>
  <c r="R453" i="13" a="1"/>
  <c r="R453" i="13" s="1"/>
  <c r="S453" i="13" a="1"/>
  <c r="S453" i="13" s="1"/>
  <c r="M454" i="13" a="1"/>
  <c r="M454" i="13" s="1"/>
  <c r="N454" i="13" a="1"/>
  <c r="N454" i="13" s="1"/>
  <c r="O454" i="13" a="1"/>
  <c r="O454" i="13" s="1"/>
  <c r="P454" i="13" a="1"/>
  <c r="P454" i="13" s="1"/>
  <c r="Q454" i="13" a="1"/>
  <c r="Q454" i="13" s="1"/>
  <c r="R454" i="13" a="1"/>
  <c r="R454" i="13" s="1"/>
  <c r="S454" i="13" a="1"/>
  <c r="S454" i="13" s="1"/>
  <c r="M455" i="13" a="1"/>
  <c r="M455" i="13" s="1"/>
  <c r="N455" i="13" a="1"/>
  <c r="N455" i="13" s="1"/>
  <c r="O455" i="13" a="1"/>
  <c r="O455" i="13" s="1"/>
  <c r="P455" i="13" a="1"/>
  <c r="P455" i="13" s="1"/>
  <c r="Q455" i="13" a="1"/>
  <c r="Q455" i="13" s="1"/>
  <c r="R455" i="13" a="1"/>
  <c r="R455" i="13" s="1"/>
  <c r="S455" i="13" a="1"/>
  <c r="S455" i="13" s="1"/>
  <c r="M456" i="13" a="1"/>
  <c r="M456" i="13" s="1"/>
  <c r="N456" i="13" a="1"/>
  <c r="N456" i="13" s="1"/>
  <c r="O456" i="13" a="1"/>
  <c r="O456" i="13" s="1"/>
  <c r="P456" i="13" a="1"/>
  <c r="P456" i="13" s="1"/>
  <c r="Q456" i="13" a="1"/>
  <c r="Q456" i="13" s="1"/>
  <c r="R456" i="13" a="1"/>
  <c r="R456" i="13" s="1"/>
  <c r="S456" i="13" a="1"/>
  <c r="S456" i="13" s="1"/>
  <c r="M457" i="13" a="1"/>
  <c r="M457" i="13" s="1"/>
  <c r="N457" i="13" a="1"/>
  <c r="N457" i="13" s="1"/>
  <c r="O457" i="13" a="1"/>
  <c r="O457" i="13" s="1"/>
  <c r="P457" i="13" a="1"/>
  <c r="P457" i="13" s="1"/>
  <c r="Q457" i="13" a="1"/>
  <c r="Q457" i="13" s="1"/>
  <c r="R457" i="13" a="1"/>
  <c r="R457" i="13" s="1"/>
  <c r="S457" i="13" a="1"/>
  <c r="S457" i="13" s="1"/>
  <c r="M458" i="13" a="1"/>
  <c r="M458" i="13" s="1"/>
  <c r="N458" i="13" a="1"/>
  <c r="N458" i="13" s="1"/>
  <c r="O458" i="13" a="1"/>
  <c r="O458" i="13" s="1"/>
  <c r="P458" i="13" a="1"/>
  <c r="P458" i="13" s="1"/>
  <c r="Q458" i="13" a="1"/>
  <c r="Q458" i="13" s="1"/>
  <c r="R458" i="13" a="1"/>
  <c r="R458" i="13" s="1"/>
  <c r="S458" i="13" a="1"/>
  <c r="S458" i="13" s="1"/>
  <c r="M459" i="13" a="1"/>
  <c r="M459" i="13" s="1"/>
  <c r="N459" i="13" a="1"/>
  <c r="N459" i="13" s="1"/>
  <c r="O459" i="13" a="1"/>
  <c r="O459" i="13" s="1"/>
  <c r="P459" i="13" a="1"/>
  <c r="P459" i="13" s="1"/>
  <c r="Q459" i="13" a="1"/>
  <c r="Q459" i="13" s="1"/>
  <c r="R459" i="13" a="1"/>
  <c r="R459" i="13" s="1"/>
  <c r="S459" i="13" a="1"/>
  <c r="S459" i="13" s="1"/>
  <c r="M460" i="13" a="1"/>
  <c r="M460" i="13" s="1"/>
  <c r="N460" i="13" a="1"/>
  <c r="N460" i="13" s="1"/>
  <c r="O460" i="13" a="1"/>
  <c r="O460" i="13" s="1"/>
  <c r="P460" i="13" a="1"/>
  <c r="P460" i="13" s="1"/>
  <c r="Q460" i="13" a="1"/>
  <c r="Q460" i="13" s="1"/>
  <c r="R460" i="13" a="1"/>
  <c r="R460" i="13" s="1"/>
  <c r="S460" i="13" a="1"/>
  <c r="S460" i="13" s="1"/>
  <c r="M461" i="13" a="1"/>
  <c r="M461" i="13" s="1"/>
  <c r="N461" i="13" a="1"/>
  <c r="N461" i="13" s="1"/>
  <c r="O461" i="13" a="1"/>
  <c r="O461" i="13" s="1"/>
  <c r="P461" i="13" a="1"/>
  <c r="P461" i="13" s="1"/>
  <c r="Q461" i="13" a="1"/>
  <c r="Q461" i="13" s="1"/>
  <c r="R461" i="13" a="1"/>
  <c r="R461" i="13" s="1"/>
  <c r="S461" i="13" a="1"/>
  <c r="S461" i="13" s="1"/>
  <c r="M462" i="13" a="1"/>
  <c r="M462" i="13" s="1"/>
  <c r="N462" i="13" a="1"/>
  <c r="N462" i="13" s="1"/>
  <c r="O462" i="13" a="1"/>
  <c r="O462" i="13" s="1"/>
  <c r="P462" i="13" a="1"/>
  <c r="P462" i="13" s="1"/>
  <c r="Q462" i="13" a="1"/>
  <c r="Q462" i="13" s="1"/>
  <c r="R462" i="13" a="1"/>
  <c r="R462" i="13" s="1"/>
  <c r="S462" i="13" a="1"/>
  <c r="S462" i="13" s="1"/>
  <c r="M463" i="13" a="1"/>
  <c r="M463" i="13" s="1"/>
  <c r="N463" i="13" a="1"/>
  <c r="N463" i="13" s="1"/>
  <c r="O463" i="13" a="1"/>
  <c r="O463" i="13" s="1"/>
  <c r="P463" i="13" a="1"/>
  <c r="P463" i="13" s="1"/>
  <c r="Q463" i="13" a="1"/>
  <c r="Q463" i="13" s="1"/>
  <c r="R463" i="13" a="1"/>
  <c r="R463" i="13" s="1"/>
  <c r="S463" i="13" a="1"/>
  <c r="S463" i="13" s="1"/>
  <c r="M464" i="13" a="1"/>
  <c r="M464" i="13" s="1"/>
  <c r="N464" i="13" a="1"/>
  <c r="N464" i="13" s="1"/>
  <c r="O464" i="13" a="1"/>
  <c r="O464" i="13" s="1"/>
  <c r="P464" i="13" a="1"/>
  <c r="P464" i="13" s="1"/>
  <c r="Q464" i="13" a="1"/>
  <c r="Q464" i="13" s="1"/>
  <c r="R464" i="13" a="1"/>
  <c r="R464" i="13" s="1"/>
  <c r="S464" i="13" a="1"/>
  <c r="S464" i="13" s="1"/>
  <c r="M465" i="13" a="1"/>
  <c r="M465" i="13" s="1"/>
  <c r="N465" i="13" a="1"/>
  <c r="N465" i="13" s="1"/>
  <c r="O465" i="13" a="1"/>
  <c r="O465" i="13" s="1"/>
  <c r="P465" i="13" a="1"/>
  <c r="P465" i="13" s="1"/>
  <c r="Q465" i="13" a="1"/>
  <c r="Q465" i="13" s="1"/>
  <c r="R465" i="13" a="1"/>
  <c r="R465" i="13" s="1"/>
  <c r="S465" i="13" a="1"/>
  <c r="S465" i="13" s="1"/>
  <c r="M466" i="13" a="1"/>
  <c r="M466" i="13" s="1"/>
  <c r="N466" i="13" a="1"/>
  <c r="N466" i="13" s="1"/>
  <c r="O466" i="13" a="1"/>
  <c r="O466" i="13" s="1"/>
  <c r="P466" i="13" a="1"/>
  <c r="P466" i="13" s="1"/>
  <c r="Q466" i="13" a="1"/>
  <c r="Q466" i="13" s="1"/>
  <c r="R466" i="13" a="1"/>
  <c r="R466" i="13" s="1"/>
  <c r="S466" i="13" a="1"/>
  <c r="S466" i="13" s="1"/>
  <c r="M467" i="13" a="1"/>
  <c r="M467" i="13" s="1"/>
  <c r="N467" i="13" a="1"/>
  <c r="N467" i="13" s="1"/>
  <c r="O467" i="13" a="1"/>
  <c r="O467" i="13" s="1"/>
  <c r="P467" i="13" a="1"/>
  <c r="P467" i="13" s="1"/>
  <c r="Q467" i="13" a="1"/>
  <c r="Q467" i="13" s="1"/>
  <c r="R467" i="13" a="1"/>
  <c r="R467" i="13" s="1"/>
  <c r="S467" i="13" a="1"/>
  <c r="S467" i="13" s="1"/>
  <c r="M468" i="13" a="1"/>
  <c r="M468" i="13" s="1"/>
  <c r="N468" i="13" a="1"/>
  <c r="N468" i="13" s="1"/>
  <c r="O468" i="13" a="1"/>
  <c r="O468" i="13" s="1"/>
  <c r="P468" i="13" a="1"/>
  <c r="P468" i="13" s="1"/>
  <c r="Q468" i="13" a="1"/>
  <c r="Q468" i="13" s="1"/>
  <c r="R468" i="13" a="1"/>
  <c r="R468" i="13" s="1"/>
  <c r="S468" i="13" a="1"/>
  <c r="S468" i="13" s="1"/>
  <c r="M469" i="13" a="1"/>
  <c r="M469" i="13" s="1"/>
  <c r="N469" i="13" a="1"/>
  <c r="N469" i="13" s="1"/>
  <c r="O469" i="13" a="1"/>
  <c r="O469" i="13" s="1"/>
  <c r="P469" i="13" a="1"/>
  <c r="P469" i="13" s="1"/>
  <c r="Q469" i="13" a="1"/>
  <c r="Q469" i="13" s="1"/>
  <c r="R469" i="13" a="1"/>
  <c r="R469" i="13" s="1"/>
  <c r="S469" i="13" a="1"/>
  <c r="S469" i="13" s="1"/>
  <c r="M470" i="13" a="1"/>
  <c r="M470" i="13" s="1"/>
  <c r="N470" i="13" a="1"/>
  <c r="N470" i="13" s="1"/>
  <c r="O470" i="13" a="1"/>
  <c r="O470" i="13" s="1"/>
  <c r="P470" i="13" a="1"/>
  <c r="P470" i="13" s="1"/>
  <c r="Q470" i="13" a="1"/>
  <c r="Q470" i="13" s="1"/>
  <c r="R470" i="13" a="1"/>
  <c r="R470" i="13" s="1"/>
  <c r="S470" i="13" a="1"/>
  <c r="S470" i="13" s="1"/>
  <c r="M471" i="13" a="1"/>
  <c r="M471" i="13" s="1"/>
  <c r="N471" i="13" a="1"/>
  <c r="N471" i="13" s="1"/>
  <c r="O471" i="13" a="1"/>
  <c r="O471" i="13" s="1"/>
  <c r="P471" i="13" a="1"/>
  <c r="P471" i="13" s="1"/>
  <c r="Q471" i="13" a="1"/>
  <c r="Q471" i="13" s="1"/>
  <c r="R471" i="13" a="1"/>
  <c r="R471" i="13" s="1"/>
  <c r="S471" i="13" a="1"/>
  <c r="S471" i="13" s="1"/>
  <c r="M472" i="13" a="1"/>
  <c r="M472" i="13" s="1"/>
  <c r="N472" i="13" a="1"/>
  <c r="N472" i="13" s="1"/>
  <c r="O472" i="13" a="1"/>
  <c r="O472" i="13" s="1"/>
  <c r="P472" i="13" a="1"/>
  <c r="P472" i="13" s="1"/>
  <c r="Q472" i="13" a="1"/>
  <c r="Q472" i="13" s="1"/>
  <c r="R472" i="13" a="1"/>
  <c r="R472" i="13" s="1"/>
  <c r="S472" i="13" a="1"/>
  <c r="S472" i="13" s="1"/>
  <c r="M473" i="13" a="1"/>
  <c r="M473" i="13" s="1"/>
  <c r="N473" i="13" a="1"/>
  <c r="N473" i="13" s="1"/>
  <c r="O473" i="13" a="1"/>
  <c r="O473" i="13" s="1"/>
  <c r="P473" i="13" a="1"/>
  <c r="P473" i="13" s="1"/>
  <c r="Q473" i="13" a="1"/>
  <c r="Q473" i="13" s="1"/>
  <c r="R473" i="13" a="1"/>
  <c r="R473" i="13" s="1"/>
  <c r="S473" i="13" a="1"/>
  <c r="S473" i="13" s="1"/>
  <c r="M474" i="13" a="1"/>
  <c r="M474" i="13" s="1"/>
  <c r="N474" i="13" a="1"/>
  <c r="N474" i="13" s="1"/>
  <c r="O474" i="13" a="1"/>
  <c r="O474" i="13" s="1"/>
  <c r="P474" i="13" a="1"/>
  <c r="P474" i="13" s="1"/>
  <c r="Q474" i="13" a="1"/>
  <c r="Q474" i="13" s="1"/>
  <c r="R474" i="13" a="1"/>
  <c r="R474" i="13" s="1"/>
  <c r="S474" i="13" a="1"/>
  <c r="S474" i="13" s="1"/>
  <c r="M475" i="13" a="1"/>
  <c r="M475" i="13" s="1"/>
  <c r="N475" i="13" a="1"/>
  <c r="N475" i="13" s="1"/>
  <c r="O475" i="13" a="1"/>
  <c r="O475" i="13" s="1"/>
  <c r="P475" i="13" a="1"/>
  <c r="P475" i="13" s="1"/>
  <c r="Q475" i="13" a="1"/>
  <c r="Q475" i="13" s="1"/>
  <c r="R475" i="13" a="1"/>
  <c r="R475" i="13" s="1"/>
  <c r="S475" i="13" a="1"/>
  <c r="S475" i="13" s="1"/>
  <c r="M476" i="13" a="1"/>
  <c r="M476" i="13" s="1"/>
  <c r="N476" i="13" a="1"/>
  <c r="N476" i="13" s="1"/>
  <c r="O476" i="13" a="1"/>
  <c r="O476" i="13" s="1"/>
  <c r="P476" i="13" a="1"/>
  <c r="P476" i="13" s="1"/>
  <c r="Q476" i="13" a="1"/>
  <c r="Q476" i="13" s="1"/>
  <c r="R476" i="13" a="1"/>
  <c r="R476" i="13" s="1"/>
  <c r="S476" i="13" a="1"/>
  <c r="S476" i="13" s="1"/>
  <c r="M477" i="13" a="1"/>
  <c r="M477" i="13" s="1"/>
  <c r="N477" i="13" a="1"/>
  <c r="N477" i="13" s="1"/>
  <c r="O477" i="13" a="1"/>
  <c r="O477" i="13" s="1"/>
  <c r="P477" i="13" a="1"/>
  <c r="P477" i="13" s="1"/>
  <c r="Q477" i="13" a="1"/>
  <c r="Q477" i="13" s="1"/>
  <c r="R477" i="13" a="1"/>
  <c r="R477" i="13" s="1"/>
  <c r="S477" i="13" a="1"/>
  <c r="S477" i="13" s="1"/>
  <c r="M478" i="13" a="1"/>
  <c r="M478" i="13" s="1"/>
  <c r="N478" i="13" a="1"/>
  <c r="N478" i="13" s="1"/>
  <c r="O478" i="13" a="1"/>
  <c r="O478" i="13" s="1"/>
  <c r="P478" i="13" a="1"/>
  <c r="P478" i="13" s="1"/>
  <c r="Q478" i="13" a="1"/>
  <c r="Q478" i="13" s="1"/>
  <c r="R478" i="13" a="1"/>
  <c r="R478" i="13" s="1"/>
  <c r="S478" i="13" a="1"/>
  <c r="S478" i="13" s="1"/>
  <c r="M479" i="13" a="1"/>
  <c r="M479" i="13" s="1"/>
  <c r="N479" i="13" a="1"/>
  <c r="N479" i="13" s="1"/>
  <c r="O479" i="13" a="1"/>
  <c r="O479" i="13" s="1"/>
  <c r="P479" i="13" a="1"/>
  <c r="P479" i="13" s="1"/>
  <c r="Q479" i="13" a="1"/>
  <c r="Q479" i="13" s="1"/>
  <c r="R479" i="13" a="1"/>
  <c r="R479" i="13" s="1"/>
  <c r="S479" i="13" a="1"/>
  <c r="S479" i="13" s="1"/>
  <c r="M480" i="13" a="1"/>
  <c r="M480" i="13" s="1"/>
  <c r="N480" i="13" a="1"/>
  <c r="N480" i="13" s="1"/>
  <c r="O480" i="13" a="1"/>
  <c r="O480" i="13" s="1"/>
  <c r="P480" i="13" a="1"/>
  <c r="P480" i="13" s="1"/>
  <c r="Q480" i="13" a="1"/>
  <c r="Q480" i="13" s="1"/>
  <c r="R480" i="13" a="1"/>
  <c r="R480" i="13" s="1"/>
  <c r="S480" i="13" a="1"/>
  <c r="S480" i="13" s="1"/>
  <c r="M481" i="13" a="1"/>
  <c r="M481" i="13" s="1"/>
  <c r="N481" i="13" a="1"/>
  <c r="N481" i="13" s="1"/>
  <c r="O481" i="13" a="1"/>
  <c r="O481" i="13" s="1"/>
  <c r="P481" i="13" a="1"/>
  <c r="P481" i="13" s="1"/>
  <c r="Q481" i="13" a="1"/>
  <c r="Q481" i="13" s="1"/>
  <c r="R481" i="13" a="1"/>
  <c r="R481" i="13" s="1"/>
  <c r="S481" i="13" a="1"/>
  <c r="S481" i="13" s="1"/>
  <c r="M482" i="13" a="1"/>
  <c r="M482" i="13" s="1"/>
  <c r="N482" i="13" a="1"/>
  <c r="N482" i="13" s="1"/>
  <c r="O482" i="13" a="1"/>
  <c r="O482" i="13" s="1"/>
  <c r="P482" i="13" a="1"/>
  <c r="P482" i="13" s="1"/>
  <c r="Q482" i="13" a="1"/>
  <c r="Q482" i="13" s="1"/>
  <c r="R482" i="13" a="1"/>
  <c r="R482" i="13" s="1"/>
  <c r="S482" i="13" a="1"/>
  <c r="S482" i="13" s="1"/>
  <c r="M483" i="13" a="1"/>
  <c r="M483" i="13" s="1"/>
  <c r="N483" i="13" a="1"/>
  <c r="N483" i="13" s="1"/>
  <c r="O483" i="13" a="1"/>
  <c r="O483" i="13" s="1"/>
  <c r="P483" i="13" a="1"/>
  <c r="P483" i="13" s="1"/>
  <c r="Q483" i="13" a="1"/>
  <c r="Q483" i="13" s="1"/>
  <c r="R483" i="13" a="1"/>
  <c r="R483" i="13" s="1"/>
  <c r="S483" i="13" a="1"/>
  <c r="S483" i="13" s="1"/>
  <c r="M484" i="13" a="1"/>
  <c r="M484" i="13" s="1"/>
  <c r="N484" i="13" a="1"/>
  <c r="N484" i="13" s="1"/>
  <c r="O484" i="13" a="1"/>
  <c r="O484" i="13" s="1"/>
  <c r="P484" i="13" a="1"/>
  <c r="P484" i="13" s="1"/>
  <c r="Q484" i="13" a="1"/>
  <c r="Q484" i="13" s="1"/>
  <c r="R484" i="13" a="1"/>
  <c r="R484" i="13" s="1"/>
  <c r="S484" i="13" a="1"/>
  <c r="S484" i="13" s="1"/>
  <c r="M485" i="13" a="1"/>
  <c r="M485" i="13" s="1"/>
  <c r="N485" i="13" a="1"/>
  <c r="N485" i="13" s="1"/>
  <c r="O485" i="13" a="1"/>
  <c r="O485" i="13" s="1"/>
  <c r="P485" i="13" a="1"/>
  <c r="P485" i="13" s="1"/>
  <c r="Q485" i="13" a="1"/>
  <c r="Q485" i="13" s="1"/>
  <c r="R485" i="13" a="1"/>
  <c r="R485" i="13" s="1"/>
  <c r="S485" i="13" a="1"/>
  <c r="S485" i="13" s="1"/>
  <c r="M486" i="13" a="1"/>
  <c r="M486" i="13" s="1"/>
  <c r="N486" i="13" a="1"/>
  <c r="N486" i="13" s="1"/>
  <c r="O486" i="13" a="1"/>
  <c r="O486" i="13" s="1"/>
  <c r="P486" i="13" a="1"/>
  <c r="P486" i="13" s="1"/>
  <c r="Q486" i="13" a="1"/>
  <c r="Q486" i="13" s="1"/>
  <c r="R486" i="13" a="1"/>
  <c r="R486" i="13" s="1"/>
  <c r="S486" i="13" a="1"/>
  <c r="S486" i="13" s="1"/>
  <c r="M487" i="13" a="1"/>
  <c r="M487" i="13" s="1"/>
  <c r="N487" i="13" a="1"/>
  <c r="N487" i="13" s="1"/>
  <c r="O487" i="13" a="1"/>
  <c r="O487" i="13" s="1"/>
  <c r="P487" i="13" a="1"/>
  <c r="P487" i="13" s="1"/>
  <c r="Q487" i="13" a="1"/>
  <c r="Q487" i="13" s="1"/>
  <c r="R487" i="13" a="1"/>
  <c r="R487" i="13" s="1"/>
  <c r="S487" i="13" a="1"/>
  <c r="S487" i="13" s="1"/>
  <c r="M488" i="13" a="1"/>
  <c r="M488" i="13" s="1"/>
  <c r="N488" i="13" a="1"/>
  <c r="N488" i="13" s="1"/>
  <c r="O488" i="13" a="1"/>
  <c r="O488" i="13" s="1"/>
  <c r="P488" i="13" a="1"/>
  <c r="P488" i="13" s="1"/>
  <c r="Q488" i="13" a="1"/>
  <c r="Q488" i="13" s="1"/>
  <c r="R488" i="13" a="1"/>
  <c r="R488" i="13" s="1"/>
  <c r="S488" i="13" a="1"/>
  <c r="S488" i="13" s="1"/>
  <c r="M489" i="13" a="1"/>
  <c r="M489" i="13" s="1"/>
  <c r="N489" i="13" a="1"/>
  <c r="N489" i="13" s="1"/>
  <c r="O489" i="13" a="1"/>
  <c r="O489" i="13" s="1"/>
  <c r="P489" i="13" a="1"/>
  <c r="P489" i="13" s="1"/>
  <c r="Q489" i="13" a="1"/>
  <c r="Q489" i="13" s="1"/>
  <c r="R489" i="13" a="1"/>
  <c r="R489" i="13" s="1"/>
  <c r="S489" i="13" a="1"/>
  <c r="S489" i="13" s="1"/>
  <c r="M490" i="13" a="1"/>
  <c r="M490" i="13" s="1"/>
  <c r="N490" i="13" a="1"/>
  <c r="N490" i="13" s="1"/>
  <c r="O490" i="13" a="1"/>
  <c r="O490" i="13" s="1"/>
  <c r="P490" i="13" a="1"/>
  <c r="P490" i="13" s="1"/>
  <c r="Q490" i="13" a="1"/>
  <c r="Q490" i="13" s="1"/>
  <c r="R490" i="13" a="1"/>
  <c r="R490" i="13" s="1"/>
  <c r="S490" i="13" a="1"/>
  <c r="S490" i="13" s="1"/>
  <c r="M491" i="13" a="1"/>
  <c r="M491" i="13" s="1"/>
  <c r="N491" i="13" a="1"/>
  <c r="N491" i="13" s="1"/>
  <c r="O491" i="13" a="1"/>
  <c r="O491" i="13" s="1"/>
  <c r="P491" i="13" a="1"/>
  <c r="P491" i="13" s="1"/>
  <c r="Q491" i="13" a="1"/>
  <c r="Q491" i="13" s="1"/>
  <c r="R491" i="13" a="1"/>
  <c r="R491" i="13" s="1"/>
  <c r="S491" i="13" a="1"/>
  <c r="S491" i="13" s="1"/>
  <c r="M492" i="13" a="1"/>
  <c r="M492" i="13" s="1"/>
  <c r="N492" i="13" a="1"/>
  <c r="N492" i="13" s="1"/>
  <c r="O492" i="13" a="1"/>
  <c r="O492" i="13" s="1"/>
  <c r="P492" i="13" a="1"/>
  <c r="P492" i="13" s="1"/>
  <c r="Q492" i="13" a="1"/>
  <c r="Q492" i="13" s="1"/>
  <c r="R492" i="13" a="1"/>
  <c r="R492" i="13" s="1"/>
  <c r="S492" i="13" a="1"/>
  <c r="S492" i="13" s="1"/>
  <c r="M493" i="13" a="1"/>
  <c r="M493" i="13" s="1"/>
  <c r="N493" i="13" a="1"/>
  <c r="N493" i="13" s="1"/>
  <c r="O493" i="13" a="1"/>
  <c r="O493" i="13" s="1"/>
  <c r="P493" i="13" a="1"/>
  <c r="P493" i="13" s="1"/>
  <c r="Q493" i="13" a="1"/>
  <c r="Q493" i="13" s="1"/>
  <c r="R493" i="13" a="1"/>
  <c r="R493" i="13" s="1"/>
  <c r="S493" i="13" a="1"/>
  <c r="S493" i="13" s="1"/>
  <c r="M494" i="13" a="1"/>
  <c r="M494" i="13" s="1"/>
  <c r="N494" i="13" a="1"/>
  <c r="N494" i="13" s="1"/>
  <c r="O494" i="13" a="1"/>
  <c r="O494" i="13" s="1"/>
  <c r="P494" i="13" a="1"/>
  <c r="P494" i="13" s="1"/>
  <c r="Q494" i="13" a="1"/>
  <c r="Q494" i="13" s="1"/>
  <c r="R494" i="13" a="1"/>
  <c r="R494" i="13" s="1"/>
  <c r="S494" i="13" a="1"/>
  <c r="S494" i="13" s="1"/>
  <c r="M495" i="13" a="1"/>
  <c r="M495" i="13" s="1"/>
  <c r="N495" i="13" a="1"/>
  <c r="N495" i="13" s="1"/>
  <c r="O495" i="13" a="1"/>
  <c r="O495" i="13" s="1"/>
  <c r="P495" i="13" a="1"/>
  <c r="P495" i="13" s="1"/>
  <c r="Q495" i="13" a="1"/>
  <c r="Q495" i="13" s="1"/>
  <c r="R495" i="13" a="1"/>
  <c r="R495" i="13" s="1"/>
  <c r="S495" i="13" a="1"/>
  <c r="S495" i="13" s="1"/>
  <c r="M496" i="13" a="1"/>
  <c r="M496" i="13" s="1"/>
  <c r="N496" i="13" a="1"/>
  <c r="N496" i="13" s="1"/>
  <c r="O496" i="13" a="1"/>
  <c r="O496" i="13" s="1"/>
  <c r="P496" i="13" a="1"/>
  <c r="P496" i="13" s="1"/>
  <c r="Q496" i="13" a="1"/>
  <c r="Q496" i="13" s="1"/>
  <c r="R496" i="13" a="1"/>
  <c r="R496" i="13" s="1"/>
  <c r="S496" i="13" a="1"/>
  <c r="S496" i="13" s="1"/>
  <c r="M497" i="13" a="1"/>
  <c r="M497" i="13" s="1"/>
  <c r="N497" i="13" a="1"/>
  <c r="N497" i="13" s="1"/>
  <c r="O497" i="13" a="1"/>
  <c r="O497" i="13" s="1"/>
  <c r="P497" i="13" a="1"/>
  <c r="P497" i="13" s="1"/>
  <c r="Q497" i="13" a="1"/>
  <c r="Q497" i="13" s="1"/>
  <c r="R497" i="13" a="1"/>
  <c r="R497" i="13" s="1"/>
  <c r="S497" i="13" a="1"/>
  <c r="S497" i="13" s="1"/>
  <c r="M498" i="13" a="1"/>
  <c r="M498" i="13" s="1"/>
  <c r="N498" i="13" a="1"/>
  <c r="N498" i="13" s="1"/>
  <c r="O498" i="13" a="1"/>
  <c r="O498" i="13" s="1"/>
  <c r="P498" i="13" a="1"/>
  <c r="P498" i="13" s="1"/>
  <c r="Q498" i="13" a="1"/>
  <c r="Q498" i="13" s="1"/>
  <c r="R498" i="13" a="1"/>
  <c r="R498" i="13" s="1"/>
  <c r="S498" i="13" a="1"/>
  <c r="S498" i="13" s="1"/>
  <c r="M499" i="13" a="1"/>
  <c r="M499" i="13" s="1"/>
  <c r="N499" i="13" a="1"/>
  <c r="N499" i="13" s="1"/>
  <c r="O499" i="13" a="1"/>
  <c r="O499" i="13" s="1"/>
  <c r="P499" i="13" a="1"/>
  <c r="P499" i="13" s="1"/>
  <c r="Q499" i="13" a="1"/>
  <c r="Q499" i="13" s="1"/>
  <c r="R499" i="13" a="1"/>
  <c r="R499" i="13" s="1"/>
  <c r="S499" i="13" a="1"/>
  <c r="S499" i="13" s="1"/>
  <c r="M500" i="13" a="1"/>
  <c r="M500" i="13" s="1"/>
  <c r="N500" i="13" a="1"/>
  <c r="N500" i="13" s="1"/>
  <c r="O500" i="13" a="1"/>
  <c r="O500" i="13" s="1"/>
  <c r="P500" i="13" a="1"/>
  <c r="P500" i="13" s="1"/>
  <c r="Q500" i="13" a="1"/>
  <c r="Q500" i="13" s="1"/>
  <c r="R500" i="13" a="1"/>
  <c r="R500" i="13" s="1"/>
  <c r="S500" i="13" a="1"/>
  <c r="S500" i="13" s="1"/>
  <c r="M501" i="13" a="1"/>
  <c r="M501" i="13" s="1"/>
  <c r="N501" i="13" a="1"/>
  <c r="N501" i="13" s="1"/>
  <c r="O501" i="13" a="1"/>
  <c r="O501" i="13" s="1"/>
  <c r="P501" i="13" a="1"/>
  <c r="P501" i="13" s="1"/>
  <c r="Q501" i="13" a="1"/>
  <c r="Q501" i="13" s="1"/>
  <c r="R501" i="13" a="1"/>
  <c r="R501" i="13" s="1"/>
  <c r="S501" i="13" a="1"/>
  <c r="S501" i="13" s="1"/>
  <c r="M502" i="13" a="1"/>
  <c r="M502" i="13" s="1"/>
  <c r="N502" i="13" a="1"/>
  <c r="N502" i="13" s="1"/>
  <c r="O502" i="13" a="1"/>
  <c r="O502" i="13" s="1"/>
  <c r="P502" i="13" a="1"/>
  <c r="P502" i="13" s="1"/>
  <c r="Q502" i="13" a="1"/>
  <c r="Q502" i="13" s="1"/>
  <c r="R502" i="13" a="1"/>
  <c r="R502" i="13" s="1"/>
  <c r="S502" i="13" a="1"/>
  <c r="S502" i="13" s="1"/>
  <c r="M503" i="13" a="1"/>
  <c r="M503" i="13" s="1"/>
  <c r="N503" i="13" a="1"/>
  <c r="N503" i="13" s="1"/>
  <c r="O503" i="13" a="1"/>
  <c r="O503" i="13" s="1"/>
  <c r="P503" i="13" a="1"/>
  <c r="P503" i="13" s="1"/>
  <c r="Q503" i="13" a="1"/>
  <c r="Q503" i="13" s="1"/>
  <c r="R503" i="13" a="1"/>
  <c r="R503" i="13" s="1"/>
  <c r="S503" i="13" a="1"/>
  <c r="S503" i="13" s="1"/>
  <c r="M504" i="13" a="1"/>
  <c r="M504" i="13" s="1"/>
  <c r="N504" i="13" a="1"/>
  <c r="N504" i="13" s="1"/>
  <c r="O504" i="13" a="1"/>
  <c r="O504" i="13" s="1"/>
  <c r="P504" i="13" a="1"/>
  <c r="P504" i="13" s="1"/>
  <c r="Q504" i="13" a="1"/>
  <c r="Q504" i="13" s="1"/>
  <c r="R504" i="13" a="1"/>
  <c r="R504" i="13" s="1"/>
  <c r="S504" i="13" a="1"/>
  <c r="S504" i="13" s="1"/>
  <c r="M505" i="13" a="1"/>
  <c r="M505" i="13" s="1"/>
  <c r="N505" i="13" a="1"/>
  <c r="N505" i="13" s="1"/>
  <c r="O505" i="13" a="1"/>
  <c r="O505" i="13" s="1"/>
  <c r="P505" i="13" a="1"/>
  <c r="P505" i="13" s="1"/>
  <c r="Q505" i="13" a="1"/>
  <c r="Q505" i="13" s="1"/>
  <c r="R505" i="13" a="1"/>
  <c r="R505" i="13" s="1"/>
  <c r="S505" i="13" a="1"/>
  <c r="S505" i="13" s="1"/>
  <c r="M506" i="13" a="1"/>
  <c r="M506" i="13" s="1"/>
  <c r="N506" i="13" a="1"/>
  <c r="N506" i="13" s="1"/>
  <c r="O506" i="13" a="1"/>
  <c r="O506" i="13" s="1"/>
  <c r="P506" i="13" a="1"/>
  <c r="P506" i="13" s="1"/>
  <c r="Q506" i="13" a="1"/>
  <c r="Q506" i="13" s="1"/>
  <c r="R506" i="13" a="1"/>
  <c r="R506" i="13" s="1"/>
  <c r="S506" i="13" a="1"/>
  <c r="S506" i="13" s="1"/>
  <c r="M507" i="13" a="1"/>
  <c r="M507" i="13" s="1"/>
  <c r="N507" i="13" a="1"/>
  <c r="N507" i="13" s="1"/>
  <c r="O507" i="13" a="1"/>
  <c r="O507" i="13" s="1"/>
  <c r="P507" i="13" a="1"/>
  <c r="P507" i="13" s="1"/>
  <c r="Q507" i="13" a="1"/>
  <c r="Q507" i="13" s="1"/>
  <c r="R507" i="13" a="1"/>
  <c r="R507" i="13" s="1"/>
  <c r="S507" i="13" a="1"/>
  <c r="S507" i="13" s="1"/>
  <c r="M508" i="13" a="1"/>
  <c r="M508" i="13" s="1"/>
  <c r="N508" i="13" a="1"/>
  <c r="N508" i="13" s="1"/>
  <c r="O508" i="13" a="1"/>
  <c r="O508" i="13" s="1"/>
  <c r="P508" i="13" a="1"/>
  <c r="P508" i="13" s="1"/>
  <c r="Q508" i="13" a="1"/>
  <c r="Q508" i="13" s="1"/>
  <c r="R508" i="13" a="1"/>
  <c r="R508" i="13" s="1"/>
  <c r="S508" i="13" a="1"/>
  <c r="S508" i="13" s="1"/>
  <c r="M509" i="13" a="1"/>
  <c r="M509" i="13" s="1"/>
  <c r="N509" i="13" a="1"/>
  <c r="N509" i="13" s="1"/>
  <c r="O509" i="13" a="1"/>
  <c r="O509" i="13" s="1"/>
  <c r="P509" i="13" a="1"/>
  <c r="P509" i="13" s="1"/>
  <c r="Q509" i="13" a="1"/>
  <c r="Q509" i="13" s="1"/>
  <c r="R509" i="13" a="1"/>
  <c r="R509" i="13" s="1"/>
  <c r="S509" i="13" a="1"/>
  <c r="S509" i="13" s="1"/>
  <c r="M510" i="13" a="1"/>
  <c r="M510" i="13" s="1"/>
  <c r="N510" i="13" a="1"/>
  <c r="N510" i="13" s="1"/>
  <c r="O510" i="13" a="1"/>
  <c r="O510" i="13" s="1"/>
  <c r="P510" i="13" a="1"/>
  <c r="P510" i="13" s="1"/>
  <c r="Q510" i="13" a="1"/>
  <c r="Q510" i="13" s="1"/>
  <c r="R510" i="13" a="1"/>
  <c r="R510" i="13" s="1"/>
  <c r="S510" i="13" a="1"/>
  <c r="S510" i="13" s="1"/>
  <c r="M511" i="13" a="1"/>
  <c r="M511" i="13" s="1"/>
  <c r="N511" i="13" a="1"/>
  <c r="N511" i="13" s="1"/>
  <c r="O511" i="13" a="1"/>
  <c r="O511" i="13" s="1"/>
  <c r="P511" i="13" a="1"/>
  <c r="P511" i="13" s="1"/>
  <c r="Q511" i="13" a="1"/>
  <c r="Q511" i="13" s="1"/>
  <c r="R511" i="13" a="1"/>
  <c r="R511" i="13" s="1"/>
  <c r="S511" i="13" a="1"/>
  <c r="S511" i="13" s="1"/>
  <c r="M512" i="13" a="1"/>
  <c r="M512" i="13" s="1"/>
  <c r="N512" i="13" a="1"/>
  <c r="N512" i="13" s="1"/>
  <c r="O512" i="13" a="1"/>
  <c r="O512" i="13" s="1"/>
  <c r="P512" i="13" a="1"/>
  <c r="P512" i="13" s="1"/>
  <c r="Q512" i="13" a="1"/>
  <c r="Q512" i="13" s="1"/>
  <c r="R512" i="13" a="1"/>
  <c r="R512" i="13" s="1"/>
  <c r="S512" i="13" a="1"/>
  <c r="S512" i="13" s="1"/>
  <c r="M513" i="13" a="1"/>
  <c r="M513" i="13" s="1"/>
  <c r="N513" i="13" a="1"/>
  <c r="N513" i="13" s="1"/>
  <c r="O513" i="13" a="1"/>
  <c r="O513" i="13" s="1"/>
  <c r="P513" i="13" a="1"/>
  <c r="P513" i="13" s="1"/>
  <c r="Q513" i="13" a="1"/>
  <c r="Q513" i="13" s="1"/>
  <c r="R513" i="13" a="1"/>
  <c r="R513" i="13" s="1"/>
  <c r="S513" i="13" a="1"/>
  <c r="S513" i="13" s="1"/>
  <c r="M514" i="13" a="1"/>
  <c r="M514" i="13" s="1"/>
  <c r="N514" i="13" a="1"/>
  <c r="N514" i="13" s="1"/>
  <c r="O514" i="13" a="1"/>
  <c r="O514" i="13" s="1"/>
  <c r="P514" i="13" a="1"/>
  <c r="P514" i="13" s="1"/>
  <c r="Q514" i="13" a="1"/>
  <c r="Q514" i="13" s="1"/>
  <c r="R514" i="13" a="1"/>
  <c r="R514" i="13" s="1"/>
  <c r="S514" i="13" a="1"/>
  <c r="S514" i="13" s="1"/>
  <c r="M515" i="13" a="1"/>
  <c r="M515" i="13" s="1"/>
  <c r="N515" i="13" a="1"/>
  <c r="N515" i="13" s="1"/>
  <c r="O515" i="13" a="1"/>
  <c r="O515" i="13" s="1"/>
  <c r="P515" i="13" a="1"/>
  <c r="P515" i="13" s="1"/>
  <c r="Q515" i="13" a="1"/>
  <c r="Q515" i="13" s="1"/>
  <c r="R515" i="13" a="1"/>
  <c r="R515" i="13" s="1"/>
  <c r="S515" i="13" a="1"/>
  <c r="S515" i="13" s="1"/>
  <c r="M516" i="13" a="1"/>
  <c r="M516" i="13" s="1"/>
  <c r="N516" i="13" a="1"/>
  <c r="N516" i="13" s="1"/>
  <c r="O516" i="13" a="1"/>
  <c r="O516" i="13" s="1"/>
  <c r="P516" i="13" a="1"/>
  <c r="P516" i="13" s="1"/>
  <c r="Q516" i="13" a="1"/>
  <c r="Q516" i="13" s="1"/>
  <c r="R516" i="13" a="1"/>
  <c r="R516" i="13" s="1"/>
  <c r="S516" i="13" a="1"/>
  <c r="S516" i="13" s="1"/>
  <c r="M517" i="13" a="1"/>
  <c r="M517" i="13" s="1"/>
  <c r="N517" i="13" a="1"/>
  <c r="N517" i="13" s="1"/>
  <c r="O517" i="13" a="1"/>
  <c r="O517" i="13" s="1"/>
  <c r="P517" i="13" a="1"/>
  <c r="P517" i="13" s="1"/>
  <c r="Q517" i="13" a="1"/>
  <c r="Q517" i="13" s="1"/>
  <c r="R517" i="13" a="1"/>
  <c r="R517" i="13" s="1"/>
  <c r="S517" i="13" a="1"/>
  <c r="S517" i="13" s="1"/>
  <c r="M518" i="13" a="1"/>
  <c r="M518" i="13" s="1"/>
  <c r="N518" i="13" a="1"/>
  <c r="N518" i="13" s="1"/>
  <c r="O518" i="13" a="1"/>
  <c r="O518" i="13" s="1"/>
  <c r="P518" i="13" a="1"/>
  <c r="P518" i="13" s="1"/>
  <c r="Q518" i="13" a="1"/>
  <c r="Q518" i="13" s="1"/>
  <c r="R518" i="13" a="1"/>
  <c r="R518" i="13" s="1"/>
  <c r="S518" i="13" a="1"/>
  <c r="S518" i="13" s="1"/>
  <c r="M519" i="13" a="1"/>
  <c r="M519" i="13" s="1"/>
  <c r="N519" i="13" a="1"/>
  <c r="N519" i="13" s="1"/>
  <c r="O519" i="13" a="1"/>
  <c r="O519" i="13" s="1"/>
  <c r="P519" i="13" a="1"/>
  <c r="P519" i="13" s="1"/>
  <c r="Q519" i="13" a="1"/>
  <c r="Q519" i="13" s="1"/>
  <c r="R519" i="13" a="1"/>
  <c r="R519" i="13" s="1"/>
  <c r="S519" i="13" a="1"/>
  <c r="S519" i="13" s="1"/>
  <c r="M520" i="13" a="1"/>
  <c r="M520" i="13" s="1"/>
  <c r="N520" i="13" a="1"/>
  <c r="N520" i="13" s="1"/>
  <c r="O520" i="13" a="1"/>
  <c r="O520" i="13" s="1"/>
  <c r="P520" i="13" a="1"/>
  <c r="P520" i="13" s="1"/>
  <c r="Q520" i="13" a="1"/>
  <c r="Q520" i="13" s="1"/>
  <c r="R520" i="13" a="1"/>
  <c r="R520" i="13" s="1"/>
  <c r="S520" i="13" a="1"/>
  <c r="S520" i="13" s="1"/>
  <c r="M521" i="13" a="1"/>
  <c r="M521" i="13" s="1"/>
  <c r="N521" i="13" a="1"/>
  <c r="N521" i="13" s="1"/>
  <c r="O521" i="13" a="1"/>
  <c r="O521" i="13" s="1"/>
  <c r="P521" i="13" a="1"/>
  <c r="P521" i="13" s="1"/>
  <c r="Q521" i="13" a="1"/>
  <c r="Q521" i="13" s="1"/>
  <c r="R521" i="13" a="1"/>
  <c r="R521" i="13" s="1"/>
  <c r="S521" i="13" a="1"/>
  <c r="S521" i="13" s="1"/>
  <c r="M522" i="13" a="1"/>
  <c r="M522" i="13" s="1"/>
  <c r="N522" i="13" a="1"/>
  <c r="N522" i="13" s="1"/>
  <c r="O522" i="13" a="1"/>
  <c r="O522" i="13" s="1"/>
  <c r="P522" i="13" a="1"/>
  <c r="P522" i="13" s="1"/>
  <c r="Q522" i="13" a="1"/>
  <c r="Q522" i="13" s="1"/>
  <c r="R522" i="13" a="1"/>
  <c r="R522" i="13" s="1"/>
  <c r="S522" i="13" a="1"/>
  <c r="S522" i="13" s="1"/>
  <c r="M523" i="13" a="1"/>
  <c r="M523" i="13" s="1"/>
  <c r="N523" i="13" a="1"/>
  <c r="N523" i="13" s="1"/>
  <c r="O523" i="13" a="1"/>
  <c r="O523" i="13" s="1"/>
  <c r="P523" i="13" a="1"/>
  <c r="P523" i="13" s="1"/>
  <c r="Q523" i="13" a="1"/>
  <c r="Q523" i="13" s="1"/>
  <c r="R523" i="13" a="1"/>
  <c r="R523" i="13" s="1"/>
  <c r="S523" i="13" a="1"/>
  <c r="S523" i="13" s="1"/>
  <c r="M524" i="13" a="1"/>
  <c r="M524" i="13" s="1"/>
  <c r="N524" i="13" a="1"/>
  <c r="N524" i="13" s="1"/>
  <c r="O524" i="13" a="1"/>
  <c r="O524" i="13" s="1"/>
  <c r="P524" i="13" a="1"/>
  <c r="P524" i="13" s="1"/>
  <c r="Q524" i="13" a="1"/>
  <c r="Q524" i="13" s="1"/>
  <c r="R524" i="13" a="1"/>
  <c r="R524" i="13" s="1"/>
  <c r="S524" i="13" a="1"/>
  <c r="S524" i="13" s="1"/>
  <c r="M525" i="13" a="1"/>
  <c r="M525" i="13" s="1"/>
  <c r="N525" i="13" a="1"/>
  <c r="N525" i="13" s="1"/>
  <c r="O525" i="13" a="1"/>
  <c r="O525" i="13" s="1"/>
  <c r="P525" i="13" a="1"/>
  <c r="P525" i="13" s="1"/>
  <c r="Q525" i="13" a="1"/>
  <c r="Q525" i="13" s="1"/>
  <c r="R525" i="13" a="1"/>
  <c r="R525" i="13" s="1"/>
  <c r="S525" i="13" a="1"/>
  <c r="S525" i="13" s="1"/>
  <c r="M526" i="13" a="1"/>
  <c r="M526" i="13" s="1"/>
  <c r="N526" i="13" a="1"/>
  <c r="N526" i="13" s="1"/>
  <c r="O526" i="13" a="1"/>
  <c r="O526" i="13" s="1"/>
  <c r="P526" i="13" a="1"/>
  <c r="P526" i="13" s="1"/>
  <c r="Q526" i="13" a="1"/>
  <c r="Q526" i="13" s="1"/>
  <c r="R526" i="13" a="1"/>
  <c r="R526" i="13" s="1"/>
  <c r="S526" i="13" a="1"/>
  <c r="S526" i="13" s="1"/>
  <c r="M527" i="13" a="1"/>
  <c r="M527" i="13" s="1"/>
  <c r="N527" i="13" a="1"/>
  <c r="N527" i="13" s="1"/>
  <c r="O527" i="13" a="1"/>
  <c r="O527" i="13" s="1"/>
  <c r="P527" i="13" a="1"/>
  <c r="P527" i="13" s="1"/>
  <c r="Q527" i="13" a="1"/>
  <c r="Q527" i="13" s="1"/>
  <c r="R527" i="13" a="1"/>
  <c r="R527" i="13" s="1"/>
  <c r="S527" i="13" a="1"/>
  <c r="S527" i="13" s="1"/>
  <c r="M528" i="13" a="1"/>
  <c r="M528" i="13" s="1"/>
  <c r="N528" i="13" a="1"/>
  <c r="N528" i="13" s="1"/>
  <c r="O528" i="13" a="1"/>
  <c r="O528" i="13" s="1"/>
  <c r="P528" i="13" a="1"/>
  <c r="P528" i="13" s="1"/>
  <c r="Q528" i="13" a="1"/>
  <c r="Q528" i="13" s="1"/>
  <c r="R528" i="13" a="1"/>
  <c r="R528" i="13" s="1"/>
  <c r="S528" i="13" a="1"/>
  <c r="S528" i="13" s="1"/>
  <c r="M529" i="13" a="1"/>
  <c r="M529" i="13" s="1"/>
  <c r="N529" i="13" a="1"/>
  <c r="N529" i="13" s="1"/>
  <c r="O529" i="13" a="1"/>
  <c r="O529" i="13" s="1"/>
  <c r="P529" i="13" a="1"/>
  <c r="P529" i="13" s="1"/>
  <c r="Q529" i="13" a="1"/>
  <c r="Q529" i="13" s="1"/>
  <c r="R529" i="13" a="1"/>
  <c r="R529" i="13" s="1"/>
  <c r="S529" i="13" a="1"/>
  <c r="S529" i="13" s="1"/>
  <c r="M530" i="13" a="1"/>
  <c r="M530" i="13" s="1"/>
  <c r="N530" i="13" a="1"/>
  <c r="N530" i="13" s="1"/>
  <c r="O530" i="13" a="1"/>
  <c r="O530" i="13" s="1"/>
  <c r="P530" i="13" a="1"/>
  <c r="P530" i="13" s="1"/>
  <c r="Q530" i="13" a="1"/>
  <c r="Q530" i="13" s="1"/>
  <c r="R530" i="13" a="1"/>
  <c r="R530" i="13" s="1"/>
  <c r="S530" i="13" a="1"/>
  <c r="S530" i="13" s="1"/>
  <c r="M531" i="13" a="1"/>
  <c r="M531" i="13" s="1"/>
  <c r="N531" i="13" a="1"/>
  <c r="N531" i="13" s="1"/>
  <c r="O531" i="13" a="1"/>
  <c r="O531" i="13" s="1"/>
  <c r="P531" i="13" a="1"/>
  <c r="P531" i="13" s="1"/>
  <c r="Q531" i="13" a="1"/>
  <c r="Q531" i="13" s="1"/>
  <c r="R531" i="13" a="1"/>
  <c r="R531" i="13" s="1"/>
  <c r="S531" i="13" a="1"/>
  <c r="S531" i="13" s="1"/>
  <c r="M532" i="13" a="1"/>
  <c r="M532" i="13" s="1"/>
  <c r="N532" i="13" a="1"/>
  <c r="N532" i="13" s="1"/>
  <c r="O532" i="13" a="1"/>
  <c r="O532" i="13" s="1"/>
  <c r="P532" i="13" a="1"/>
  <c r="P532" i="13" s="1"/>
  <c r="Q532" i="13" a="1"/>
  <c r="Q532" i="13" s="1"/>
  <c r="R532" i="13" a="1"/>
  <c r="R532" i="13" s="1"/>
  <c r="S532" i="13" a="1"/>
  <c r="S532" i="13" s="1"/>
  <c r="M533" i="13" a="1"/>
  <c r="M533" i="13" s="1"/>
  <c r="N533" i="13" a="1"/>
  <c r="N533" i="13" s="1"/>
  <c r="O533" i="13" a="1"/>
  <c r="O533" i="13" s="1"/>
  <c r="P533" i="13" a="1"/>
  <c r="P533" i="13" s="1"/>
  <c r="Q533" i="13" a="1"/>
  <c r="Q533" i="13" s="1"/>
  <c r="R533" i="13" a="1"/>
  <c r="R533" i="13" s="1"/>
  <c r="S533" i="13" a="1"/>
  <c r="S533" i="13" s="1"/>
  <c r="M534" i="13" a="1"/>
  <c r="M534" i="13" s="1"/>
  <c r="N534" i="13" a="1"/>
  <c r="N534" i="13" s="1"/>
  <c r="O534" i="13" a="1"/>
  <c r="O534" i="13" s="1"/>
  <c r="P534" i="13" a="1"/>
  <c r="P534" i="13" s="1"/>
  <c r="Q534" i="13" a="1"/>
  <c r="Q534" i="13" s="1"/>
  <c r="R534" i="13" a="1"/>
  <c r="R534" i="13" s="1"/>
  <c r="S534" i="13" a="1"/>
  <c r="S534" i="13" s="1"/>
  <c r="M535" i="13" a="1"/>
  <c r="M535" i="13" s="1"/>
  <c r="N535" i="13" a="1"/>
  <c r="N535" i="13" s="1"/>
  <c r="O535" i="13" a="1"/>
  <c r="O535" i="13" s="1"/>
  <c r="P535" i="13" a="1"/>
  <c r="P535" i="13" s="1"/>
  <c r="Q535" i="13" a="1"/>
  <c r="Q535" i="13" s="1"/>
  <c r="R535" i="13" a="1"/>
  <c r="R535" i="13" s="1"/>
  <c r="S535" i="13" a="1"/>
  <c r="S535" i="13" s="1"/>
  <c r="M536" i="13" a="1"/>
  <c r="M536" i="13" s="1"/>
  <c r="N536" i="13" a="1"/>
  <c r="N536" i="13" s="1"/>
  <c r="O536" i="13" a="1"/>
  <c r="O536" i="13" s="1"/>
  <c r="P536" i="13" a="1"/>
  <c r="P536" i="13" s="1"/>
  <c r="Q536" i="13" a="1"/>
  <c r="Q536" i="13" s="1"/>
  <c r="R536" i="13" a="1"/>
  <c r="R536" i="13" s="1"/>
  <c r="S536" i="13" a="1"/>
  <c r="S536" i="13" s="1"/>
  <c r="M537" i="13" a="1"/>
  <c r="M537" i="13" s="1"/>
  <c r="N537" i="13" a="1"/>
  <c r="N537" i="13" s="1"/>
  <c r="O537" i="13" a="1"/>
  <c r="O537" i="13" s="1"/>
  <c r="P537" i="13" a="1"/>
  <c r="P537" i="13" s="1"/>
  <c r="Q537" i="13" a="1"/>
  <c r="Q537" i="13" s="1"/>
  <c r="R537" i="13" a="1"/>
  <c r="R537" i="13" s="1"/>
  <c r="S537" i="13" a="1"/>
  <c r="S537" i="13" s="1"/>
  <c r="M538" i="13" a="1"/>
  <c r="M538" i="13" s="1"/>
  <c r="N538" i="13" a="1"/>
  <c r="N538" i="13" s="1"/>
  <c r="O538" i="13" a="1"/>
  <c r="O538" i="13" s="1"/>
  <c r="P538" i="13" a="1"/>
  <c r="P538" i="13" s="1"/>
  <c r="Q538" i="13" a="1"/>
  <c r="Q538" i="13" s="1"/>
  <c r="R538" i="13" a="1"/>
  <c r="R538" i="13" s="1"/>
  <c r="S538" i="13" a="1"/>
  <c r="S538" i="13" s="1"/>
  <c r="M539" i="13" a="1"/>
  <c r="M539" i="13" s="1"/>
  <c r="N539" i="13" a="1"/>
  <c r="N539" i="13" s="1"/>
  <c r="O539" i="13" a="1"/>
  <c r="O539" i="13" s="1"/>
  <c r="P539" i="13" a="1"/>
  <c r="P539" i="13" s="1"/>
  <c r="Q539" i="13" a="1"/>
  <c r="Q539" i="13" s="1"/>
  <c r="R539" i="13" a="1"/>
  <c r="R539" i="13" s="1"/>
  <c r="S539" i="13" a="1"/>
  <c r="S539" i="13" s="1"/>
  <c r="M540" i="13" a="1"/>
  <c r="M540" i="13" s="1"/>
  <c r="N540" i="13" a="1"/>
  <c r="N540" i="13" s="1"/>
  <c r="O540" i="13" a="1"/>
  <c r="O540" i="13" s="1"/>
  <c r="P540" i="13" a="1"/>
  <c r="P540" i="13" s="1"/>
  <c r="Q540" i="13" a="1"/>
  <c r="Q540" i="13" s="1"/>
  <c r="R540" i="13" a="1"/>
  <c r="R540" i="13" s="1"/>
  <c r="S540" i="13" a="1"/>
  <c r="S540" i="13" s="1"/>
  <c r="M541" i="13" a="1"/>
  <c r="M541" i="13" s="1"/>
  <c r="N541" i="13" a="1"/>
  <c r="N541" i="13" s="1"/>
  <c r="O541" i="13" a="1"/>
  <c r="O541" i="13" s="1"/>
  <c r="P541" i="13" a="1"/>
  <c r="P541" i="13" s="1"/>
  <c r="Q541" i="13" a="1"/>
  <c r="Q541" i="13" s="1"/>
  <c r="R541" i="13" a="1"/>
  <c r="R541" i="13" s="1"/>
  <c r="S541" i="13" a="1"/>
  <c r="S541" i="13" s="1"/>
  <c r="M542" i="13" a="1"/>
  <c r="M542" i="13" s="1"/>
  <c r="N542" i="13" a="1"/>
  <c r="N542" i="13" s="1"/>
  <c r="O542" i="13" a="1"/>
  <c r="O542" i="13" s="1"/>
  <c r="P542" i="13" a="1"/>
  <c r="P542" i="13" s="1"/>
  <c r="Q542" i="13" a="1"/>
  <c r="Q542" i="13" s="1"/>
  <c r="R542" i="13" a="1"/>
  <c r="R542" i="13" s="1"/>
  <c r="S542" i="13" a="1"/>
  <c r="S542" i="13" s="1"/>
  <c r="M543" i="13" a="1"/>
  <c r="M543" i="13" s="1"/>
  <c r="N543" i="13" a="1"/>
  <c r="N543" i="13" s="1"/>
  <c r="O543" i="13" a="1"/>
  <c r="O543" i="13" s="1"/>
  <c r="P543" i="13" a="1"/>
  <c r="P543" i="13" s="1"/>
  <c r="Q543" i="13" a="1"/>
  <c r="Q543" i="13" s="1"/>
  <c r="R543" i="13" a="1"/>
  <c r="R543" i="13" s="1"/>
  <c r="S543" i="13" a="1"/>
  <c r="S543" i="13" s="1"/>
  <c r="M544" i="13" a="1"/>
  <c r="M544" i="13" s="1"/>
  <c r="N544" i="13" a="1"/>
  <c r="N544" i="13" s="1"/>
  <c r="O544" i="13" a="1"/>
  <c r="O544" i="13" s="1"/>
  <c r="P544" i="13" a="1"/>
  <c r="P544" i="13" s="1"/>
  <c r="Q544" i="13" a="1"/>
  <c r="Q544" i="13" s="1"/>
  <c r="R544" i="13" a="1"/>
  <c r="R544" i="13" s="1"/>
  <c r="S544" i="13" a="1"/>
  <c r="S544" i="13" s="1"/>
  <c r="M545" i="13" a="1"/>
  <c r="M545" i="13" s="1"/>
  <c r="N545" i="13" a="1"/>
  <c r="N545" i="13" s="1"/>
  <c r="O545" i="13" a="1"/>
  <c r="O545" i="13" s="1"/>
  <c r="P545" i="13" a="1"/>
  <c r="P545" i="13" s="1"/>
  <c r="Q545" i="13" a="1"/>
  <c r="Q545" i="13" s="1"/>
  <c r="R545" i="13" a="1"/>
  <c r="R545" i="13" s="1"/>
  <c r="S545" i="13" a="1"/>
  <c r="S545" i="13" s="1"/>
  <c r="M546" i="13" a="1"/>
  <c r="M546" i="13" s="1"/>
  <c r="N546" i="13" a="1"/>
  <c r="N546" i="13" s="1"/>
  <c r="O546" i="13" a="1"/>
  <c r="O546" i="13" s="1"/>
  <c r="P546" i="13" a="1"/>
  <c r="P546" i="13" s="1"/>
  <c r="Q546" i="13" a="1"/>
  <c r="Q546" i="13" s="1"/>
  <c r="R546" i="13" a="1"/>
  <c r="R546" i="13" s="1"/>
  <c r="S546" i="13" a="1"/>
  <c r="S546" i="13" s="1"/>
  <c r="M547" i="13" a="1"/>
  <c r="M547" i="13" s="1"/>
  <c r="N547" i="13" a="1"/>
  <c r="N547" i="13" s="1"/>
  <c r="O547" i="13" a="1"/>
  <c r="O547" i="13" s="1"/>
  <c r="P547" i="13" a="1"/>
  <c r="P547" i="13" s="1"/>
  <c r="Q547" i="13" a="1"/>
  <c r="Q547" i="13" s="1"/>
  <c r="R547" i="13" a="1"/>
  <c r="R547" i="13" s="1"/>
  <c r="S547" i="13" a="1"/>
  <c r="S547" i="13" s="1"/>
  <c r="M548" i="13" a="1"/>
  <c r="M548" i="13" s="1"/>
  <c r="N548" i="13" a="1"/>
  <c r="N548" i="13" s="1"/>
  <c r="O548" i="13" a="1"/>
  <c r="O548" i="13" s="1"/>
  <c r="P548" i="13" a="1"/>
  <c r="P548" i="13" s="1"/>
  <c r="Q548" i="13" a="1"/>
  <c r="Q548" i="13" s="1"/>
  <c r="R548" i="13" a="1"/>
  <c r="R548" i="13" s="1"/>
  <c r="S548" i="13" a="1"/>
  <c r="S548" i="13" s="1"/>
  <c r="M549" i="13" a="1"/>
  <c r="M549" i="13" s="1"/>
  <c r="N549" i="13" a="1"/>
  <c r="N549" i="13" s="1"/>
  <c r="O549" i="13" a="1"/>
  <c r="O549" i="13" s="1"/>
  <c r="P549" i="13" a="1"/>
  <c r="P549" i="13" s="1"/>
  <c r="Q549" i="13" a="1"/>
  <c r="Q549" i="13" s="1"/>
  <c r="R549" i="13" a="1"/>
  <c r="R549" i="13" s="1"/>
  <c r="S549" i="13" a="1"/>
  <c r="S549" i="13" s="1"/>
  <c r="M550" i="13" a="1"/>
  <c r="M550" i="13" s="1"/>
  <c r="N550" i="13" a="1"/>
  <c r="N550" i="13" s="1"/>
  <c r="O550" i="13" a="1"/>
  <c r="O550" i="13" s="1"/>
  <c r="P550" i="13" a="1"/>
  <c r="P550" i="13" s="1"/>
  <c r="Q550" i="13" a="1"/>
  <c r="Q550" i="13" s="1"/>
  <c r="R550" i="13" a="1"/>
  <c r="R550" i="13" s="1"/>
  <c r="S550" i="13" a="1"/>
  <c r="S550" i="13" s="1"/>
  <c r="M551" i="13" a="1"/>
  <c r="M551" i="13" s="1"/>
  <c r="N551" i="13" a="1"/>
  <c r="N551" i="13" s="1"/>
  <c r="O551" i="13" a="1"/>
  <c r="O551" i="13" s="1"/>
  <c r="P551" i="13" a="1"/>
  <c r="P551" i="13" s="1"/>
  <c r="Q551" i="13" a="1"/>
  <c r="Q551" i="13" s="1"/>
  <c r="R551" i="13" a="1"/>
  <c r="R551" i="13" s="1"/>
  <c r="S551" i="13" a="1"/>
  <c r="S551" i="13" s="1"/>
  <c r="M552" i="13" a="1"/>
  <c r="M552" i="13" s="1"/>
  <c r="N552" i="13" a="1"/>
  <c r="N552" i="13" s="1"/>
  <c r="O552" i="13" a="1"/>
  <c r="O552" i="13" s="1"/>
  <c r="P552" i="13" a="1"/>
  <c r="P552" i="13" s="1"/>
  <c r="Q552" i="13" a="1"/>
  <c r="Q552" i="13" s="1"/>
  <c r="R552" i="13" a="1"/>
  <c r="R552" i="13" s="1"/>
  <c r="S552" i="13" a="1"/>
  <c r="S552" i="13" s="1"/>
  <c r="M553" i="13" a="1"/>
  <c r="M553" i="13" s="1"/>
  <c r="N553" i="13" a="1"/>
  <c r="N553" i="13" s="1"/>
  <c r="O553" i="13" a="1"/>
  <c r="O553" i="13" s="1"/>
  <c r="P553" i="13" a="1"/>
  <c r="P553" i="13" s="1"/>
  <c r="Q553" i="13" a="1"/>
  <c r="Q553" i="13" s="1"/>
  <c r="R553" i="13" a="1"/>
  <c r="R553" i="13" s="1"/>
  <c r="S553" i="13" a="1"/>
  <c r="S553" i="13" s="1"/>
  <c r="M554" i="13" a="1"/>
  <c r="M554" i="13" s="1"/>
  <c r="N554" i="13" a="1"/>
  <c r="N554" i="13" s="1"/>
  <c r="O554" i="13" a="1"/>
  <c r="O554" i="13" s="1"/>
  <c r="P554" i="13" a="1"/>
  <c r="P554" i="13" s="1"/>
  <c r="Q554" i="13" a="1"/>
  <c r="Q554" i="13" s="1"/>
  <c r="R554" i="13" a="1"/>
  <c r="R554" i="13" s="1"/>
  <c r="S554" i="13" a="1"/>
  <c r="S554" i="13" s="1"/>
  <c r="M555" i="13" a="1"/>
  <c r="M555" i="13" s="1"/>
  <c r="N555" i="13" a="1"/>
  <c r="N555" i="13" s="1"/>
  <c r="O555" i="13" a="1"/>
  <c r="O555" i="13" s="1"/>
  <c r="P555" i="13" a="1"/>
  <c r="P555" i="13" s="1"/>
  <c r="Q555" i="13" a="1"/>
  <c r="Q555" i="13" s="1"/>
  <c r="R555" i="13" a="1"/>
  <c r="R555" i="13" s="1"/>
  <c r="S555" i="13" a="1"/>
  <c r="S555" i="13" s="1"/>
  <c r="M556" i="13" a="1"/>
  <c r="M556" i="13" s="1"/>
  <c r="N556" i="13" a="1"/>
  <c r="N556" i="13" s="1"/>
  <c r="O556" i="13" a="1"/>
  <c r="O556" i="13" s="1"/>
  <c r="P556" i="13" a="1"/>
  <c r="P556" i="13" s="1"/>
  <c r="Q556" i="13" a="1"/>
  <c r="Q556" i="13" s="1"/>
  <c r="R556" i="13" a="1"/>
  <c r="R556" i="13" s="1"/>
  <c r="S556" i="13" a="1"/>
  <c r="S556" i="13" s="1"/>
  <c r="M557" i="13" a="1"/>
  <c r="M557" i="13" s="1"/>
  <c r="N557" i="13" a="1"/>
  <c r="N557" i="13" s="1"/>
  <c r="O557" i="13" a="1"/>
  <c r="O557" i="13" s="1"/>
  <c r="P557" i="13" a="1"/>
  <c r="P557" i="13" s="1"/>
  <c r="Q557" i="13" a="1"/>
  <c r="Q557" i="13" s="1"/>
  <c r="R557" i="13" a="1"/>
  <c r="R557" i="13" s="1"/>
  <c r="S557" i="13" a="1"/>
  <c r="S557" i="13" s="1"/>
  <c r="M558" i="13" a="1"/>
  <c r="M558" i="13" s="1"/>
  <c r="N558" i="13" a="1"/>
  <c r="N558" i="13" s="1"/>
  <c r="O558" i="13" a="1"/>
  <c r="O558" i="13" s="1"/>
  <c r="P558" i="13" a="1"/>
  <c r="P558" i="13" s="1"/>
  <c r="Q558" i="13" a="1"/>
  <c r="Q558" i="13" s="1"/>
  <c r="R558" i="13" a="1"/>
  <c r="R558" i="13" s="1"/>
  <c r="S558" i="13" a="1"/>
  <c r="S558" i="13" s="1"/>
  <c r="M559" i="13" a="1"/>
  <c r="M559" i="13" s="1"/>
  <c r="N559" i="13" a="1"/>
  <c r="N559" i="13" s="1"/>
  <c r="O559" i="13" a="1"/>
  <c r="O559" i="13" s="1"/>
  <c r="P559" i="13" a="1"/>
  <c r="P559" i="13" s="1"/>
  <c r="Q559" i="13" a="1"/>
  <c r="Q559" i="13" s="1"/>
  <c r="R559" i="13" a="1"/>
  <c r="R559" i="13" s="1"/>
  <c r="S559" i="13" a="1"/>
  <c r="S559" i="13" s="1"/>
  <c r="M560" i="13" a="1"/>
  <c r="M560" i="13" s="1"/>
  <c r="N560" i="13" a="1"/>
  <c r="N560" i="13" s="1"/>
  <c r="O560" i="13" a="1"/>
  <c r="O560" i="13" s="1"/>
  <c r="P560" i="13" a="1"/>
  <c r="P560" i="13" s="1"/>
  <c r="Q560" i="13" a="1"/>
  <c r="Q560" i="13" s="1"/>
  <c r="R560" i="13" a="1"/>
  <c r="R560" i="13" s="1"/>
  <c r="S560" i="13" a="1"/>
  <c r="S560" i="13" s="1"/>
  <c r="M561" i="13" a="1"/>
  <c r="M561" i="13" s="1"/>
  <c r="N561" i="13" a="1"/>
  <c r="N561" i="13" s="1"/>
  <c r="O561" i="13" a="1"/>
  <c r="O561" i="13" s="1"/>
  <c r="P561" i="13" a="1"/>
  <c r="P561" i="13" s="1"/>
  <c r="Q561" i="13" a="1"/>
  <c r="Q561" i="13" s="1"/>
  <c r="R561" i="13" a="1"/>
  <c r="R561" i="13" s="1"/>
  <c r="S561" i="13" a="1"/>
  <c r="S561" i="13" s="1"/>
  <c r="M562" i="13" a="1"/>
  <c r="M562" i="13" s="1"/>
  <c r="N562" i="13" a="1"/>
  <c r="N562" i="13" s="1"/>
  <c r="O562" i="13" a="1"/>
  <c r="O562" i="13" s="1"/>
  <c r="P562" i="13" a="1"/>
  <c r="P562" i="13" s="1"/>
  <c r="Q562" i="13" a="1"/>
  <c r="Q562" i="13" s="1"/>
  <c r="R562" i="13" a="1"/>
  <c r="R562" i="13" s="1"/>
  <c r="S562" i="13" a="1"/>
  <c r="S562" i="13" s="1"/>
  <c r="M563" i="13" a="1"/>
  <c r="M563" i="13" s="1"/>
  <c r="N563" i="13" a="1"/>
  <c r="N563" i="13" s="1"/>
  <c r="O563" i="13" a="1"/>
  <c r="O563" i="13" s="1"/>
  <c r="P563" i="13" a="1"/>
  <c r="P563" i="13" s="1"/>
  <c r="Q563" i="13" a="1"/>
  <c r="Q563" i="13" s="1"/>
  <c r="R563" i="13" a="1"/>
  <c r="R563" i="13" s="1"/>
  <c r="S563" i="13" a="1"/>
  <c r="S563" i="13" s="1"/>
  <c r="M564" i="13" a="1"/>
  <c r="M564" i="13" s="1"/>
  <c r="N564" i="13" a="1"/>
  <c r="N564" i="13" s="1"/>
  <c r="O564" i="13" a="1"/>
  <c r="O564" i="13" s="1"/>
  <c r="P564" i="13" a="1"/>
  <c r="P564" i="13" s="1"/>
  <c r="Q564" i="13" a="1"/>
  <c r="Q564" i="13" s="1"/>
  <c r="R564" i="13" a="1"/>
  <c r="R564" i="13" s="1"/>
  <c r="S564" i="13" a="1"/>
  <c r="S564" i="13" s="1"/>
  <c r="M565" i="13" a="1"/>
  <c r="M565" i="13" s="1"/>
  <c r="N565" i="13" a="1"/>
  <c r="N565" i="13" s="1"/>
  <c r="O565" i="13" a="1"/>
  <c r="O565" i="13" s="1"/>
  <c r="P565" i="13" a="1"/>
  <c r="P565" i="13" s="1"/>
  <c r="Q565" i="13" a="1"/>
  <c r="Q565" i="13" s="1"/>
  <c r="R565" i="13" a="1"/>
  <c r="R565" i="13" s="1"/>
  <c r="S565" i="13" a="1"/>
  <c r="S565" i="13" s="1"/>
  <c r="M566" i="13" a="1"/>
  <c r="M566" i="13" s="1"/>
  <c r="N566" i="13" a="1"/>
  <c r="N566" i="13" s="1"/>
  <c r="O566" i="13" a="1"/>
  <c r="O566" i="13" s="1"/>
  <c r="P566" i="13" a="1"/>
  <c r="P566" i="13" s="1"/>
  <c r="Q566" i="13" a="1"/>
  <c r="Q566" i="13" s="1"/>
  <c r="R566" i="13" a="1"/>
  <c r="R566" i="13" s="1"/>
  <c r="S566" i="13" a="1"/>
  <c r="S566" i="13" s="1"/>
  <c r="M567" i="13" a="1"/>
  <c r="M567" i="13" s="1"/>
  <c r="N567" i="13" a="1"/>
  <c r="N567" i="13" s="1"/>
  <c r="O567" i="13" a="1"/>
  <c r="O567" i="13" s="1"/>
  <c r="P567" i="13" a="1"/>
  <c r="P567" i="13" s="1"/>
  <c r="Q567" i="13" a="1"/>
  <c r="Q567" i="13" s="1"/>
  <c r="R567" i="13" a="1"/>
  <c r="R567" i="13" s="1"/>
  <c r="S567" i="13" a="1"/>
  <c r="S567" i="13" s="1"/>
  <c r="M568" i="13" a="1"/>
  <c r="M568" i="13" s="1"/>
  <c r="N568" i="13" a="1"/>
  <c r="N568" i="13" s="1"/>
  <c r="O568" i="13" a="1"/>
  <c r="O568" i="13" s="1"/>
  <c r="P568" i="13" a="1"/>
  <c r="P568" i="13" s="1"/>
  <c r="Q568" i="13" a="1"/>
  <c r="Q568" i="13" s="1"/>
  <c r="R568" i="13" a="1"/>
  <c r="R568" i="13" s="1"/>
  <c r="S568" i="13" a="1"/>
  <c r="S568" i="13" s="1"/>
  <c r="M569" i="13" a="1"/>
  <c r="M569" i="13" s="1"/>
  <c r="N569" i="13" a="1"/>
  <c r="N569" i="13" s="1"/>
  <c r="O569" i="13" a="1"/>
  <c r="O569" i="13" s="1"/>
  <c r="P569" i="13" a="1"/>
  <c r="P569" i="13" s="1"/>
  <c r="Q569" i="13" a="1"/>
  <c r="Q569" i="13" s="1"/>
  <c r="R569" i="13" a="1"/>
  <c r="R569" i="13" s="1"/>
  <c r="S569" i="13" a="1"/>
  <c r="S569" i="13" s="1"/>
  <c r="M570" i="13" a="1"/>
  <c r="M570" i="13" s="1"/>
  <c r="N570" i="13" a="1"/>
  <c r="N570" i="13" s="1"/>
  <c r="O570" i="13" a="1"/>
  <c r="O570" i="13" s="1"/>
  <c r="P570" i="13" a="1"/>
  <c r="P570" i="13" s="1"/>
  <c r="Q570" i="13" a="1"/>
  <c r="Q570" i="13" s="1"/>
  <c r="R570" i="13" a="1"/>
  <c r="R570" i="13" s="1"/>
  <c r="S570" i="13" a="1"/>
  <c r="S570" i="13" s="1"/>
  <c r="M571" i="13" a="1"/>
  <c r="M571" i="13" s="1"/>
  <c r="N571" i="13" a="1"/>
  <c r="N571" i="13" s="1"/>
  <c r="O571" i="13" a="1"/>
  <c r="O571" i="13" s="1"/>
  <c r="P571" i="13" a="1"/>
  <c r="P571" i="13" s="1"/>
  <c r="Q571" i="13" a="1"/>
  <c r="Q571" i="13" s="1"/>
  <c r="R571" i="13" a="1"/>
  <c r="R571" i="13" s="1"/>
  <c r="S571" i="13" a="1"/>
  <c r="S571" i="13" s="1"/>
  <c r="M572" i="13" a="1"/>
  <c r="M572" i="13" s="1"/>
  <c r="N572" i="13" a="1"/>
  <c r="N572" i="13" s="1"/>
  <c r="O572" i="13" a="1"/>
  <c r="O572" i="13" s="1"/>
  <c r="P572" i="13" a="1"/>
  <c r="P572" i="13" s="1"/>
  <c r="Q572" i="13" a="1"/>
  <c r="Q572" i="13" s="1"/>
  <c r="R572" i="13" a="1"/>
  <c r="R572" i="13" s="1"/>
  <c r="S572" i="13" a="1"/>
  <c r="S572" i="13" s="1"/>
  <c r="M573" i="13" a="1"/>
  <c r="M573" i="13" s="1"/>
  <c r="N573" i="13" a="1"/>
  <c r="N573" i="13" s="1"/>
  <c r="O573" i="13" a="1"/>
  <c r="O573" i="13" s="1"/>
  <c r="P573" i="13" a="1"/>
  <c r="P573" i="13" s="1"/>
  <c r="Q573" i="13" a="1"/>
  <c r="Q573" i="13" s="1"/>
  <c r="R573" i="13" a="1"/>
  <c r="R573" i="13" s="1"/>
  <c r="S573" i="13" a="1"/>
  <c r="S573" i="13" s="1"/>
  <c r="M574" i="13" a="1"/>
  <c r="M574" i="13" s="1"/>
  <c r="N574" i="13" a="1"/>
  <c r="N574" i="13" s="1"/>
  <c r="O574" i="13" a="1"/>
  <c r="O574" i="13" s="1"/>
  <c r="P574" i="13" a="1"/>
  <c r="P574" i="13" s="1"/>
  <c r="Q574" i="13" a="1"/>
  <c r="Q574" i="13" s="1"/>
  <c r="R574" i="13" a="1"/>
  <c r="R574" i="13" s="1"/>
  <c r="S574" i="13" a="1"/>
  <c r="S574" i="13" s="1"/>
  <c r="M575" i="13" a="1"/>
  <c r="M575" i="13" s="1"/>
  <c r="N575" i="13" a="1"/>
  <c r="N575" i="13" s="1"/>
  <c r="O575" i="13" a="1"/>
  <c r="O575" i="13" s="1"/>
  <c r="P575" i="13" a="1"/>
  <c r="P575" i="13" s="1"/>
  <c r="Q575" i="13" a="1"/>
  <c r="Q575" i="13" s="1"/>
  <c r="R575" i="13" a="1"/>
  <c r="R575" i="13" s="1"/>
  <c r="S575" i="13" a="1"/>
  <c r="S575" i="13" s="1"/>
  <c r="M576" i="13" a="1"/>
  <c r="M576" i="13" s="1"/>
  <c r="N576" i="13" a="1"/>
  <c r="N576" i="13" s="1"/>
  <c r="O576" i="13" a="1"/>
  <c r="O576" i="13" s="1"/>
  <c r="P576" i="13" a="1"/>
  <c r="P576" i="13" s="1"/>
  <c r="Q576" i="13" a="1"/>
  <c r="Q576" i="13" s="1"/>
  <c r="R576" i="13" a="1"/>
  <c r="R576" i="13" s="1"/>
  <c r="S576" i="13" a="1"/>
  <c r="S576" i="13" s="1"/>
  <c r="M577" i="13" a="1"/>
  <c r="M577" i="13" s="1"/>
  <c r="N577" i="13" a="1"/>
  <c r="N577" i="13" s="1"/>
  <c r="O577" i="13" a="1"/>
  <c r="O577" i="13" s="1"/>
  <c r="P577" i="13" a="1"/>
  <c r="P577" i="13" s="1"/>
  <c r="Q577" i="13" a="1"/>
  <c r="Q577" i="13" s="1"/>
  <c r="R577" i="13" a="1"/>
  <c r="R577" i="13" s="1"/>
  <c r="S577" i="13" a="1"/>
  <c r="S577" i="13" s="1"/>
  <c r="M578" i="13" a="1"/>
  <c r="M578" i="13" s="1"/>
  <c r="N578" i="13" a="1"/>
  <c r="N578" i="13" s="1"/>
  <c r="O578" i="13" a="1"/>
  <c r="O578" i="13" s="1"/>
  <c r="P578" i="13" a="1"/>
  <c r="P578" i="13" s="1"/>
  <c r="Q578" i="13" a="1"/>
  <c r="Q578" i="13" s="1"/>
  <c r="R578" i="13" a="1"/>
  <c r="R578" i="13" s="1"/>
  <c r="S578" i="13" a="1"/>
  <c r="S578" i="13" s="1"/>
  <c r="M579" i="13" a="1"/>
  <c r="M579" i="13" s="1"/>
  <c r="N579" i="13" a="1"/>
  <c r="N579" i="13" s="1"/>
  <c r="O579" i="13" a="1"/>
  <c r="O579" i="13" s="1"/>
  <c r="P579" i="13" a="1"/>
  <c r="P579" i="13" s="1"/>
  <c r="Q579" i="13" a="1"/>
  <c r="Q579" i="13" s="1"/>
  <c r="R579" i="13" a="1"/>
  <c r="R579" i="13" s="1"/>
  <c r="S579" i="13" a="1"/>
  <c r="S579" i="13" s="1"/>
  <c r="M580" i="13" a="1"/>
  <c r="M580" i="13" s="1"/>
  <c r="N580" i="13" a="1"/>
  <c r="N580" i="13" s="1"/>
  <c r="O580" i="13" a="1"/>
  <c r="O580" i="13" s="1"/>
  <c r="P580" i="13" a="1"/>
  <c r="P580" i="13" s="1"/>
  <c r="Q580" i="13" a="1"/>
  <c r="Q580" i="13" s="1"/>
  <c r="R580" i="13" a="1"/>
  <c r="R580" i="13" s="1"/>
  <c r="S580" i="13" a="1"/>
  <c r="S580" i="13" s="1"/>
  <c r="M581" i="13" a="1"/>
  <c r="M581" i="13" s="1"/>
  <c r="N581" i="13" a="1"/>
  <c r="N581" i="13" s="1"/>
  <c r="O581" i="13" a="1"/>
  <c r="O581" i="13" s="1"/>
  <c r="P581" i="13" a="1"/>
  <c r="P581" i="13" s="1"/>
  <c r="Q581" i="13" a="1"/>
  <c r="Q581" i="13" s="1"/>
  <c r="R581" i="13" a="1"/>
  <c r="R581" i="13" s="1"/>
  <c r="S581" i="13" a="1"/>
  <c r="S581" i="13" s="1"/>
  <c r="M582" i="13" a="1"/>
  <c r="M582" i="13" s="1"/>
  <c r="N582" i="13" a="1"/>
  <c r="N582" i="13" s="1"/>
  <c r="O582" i="13" a="1"/>
  <c r="O582" i="13" s="1"/>
  <c r="P582" i="13" a="1"/>
  <c r="P582" i="13" s="1"/>
  <c r="Q582" i="13" a="1"/>
  <c r="Q582" i="13" s="1"/>
  <c r="R582" i="13" a="1"/>
  <c r="R582" i="13" s="1"/>
  <c r="S582" i="13" a="1"/>
  <c r="S582" i="13" s="1"/>
  <c r="M583" i="13" a="1"/>
  <c r="M583" i="13" s="1"/>
  <c r="N583" i="13" a="1"/>
  <c r="N583" i="13" s="1"/>
  <c r="O583" i="13" a="1"/>
  <c r="O583" i="13" s="1"/>
  <c r="P583" i="13" a="1"/>
  <c r="P583" i="13" s="1"/>
  <c r="Q583" i="13" a="1"/>
  <c r="Q583" i="13" s="1"/>
  <c r="R583" i="13" a="1"/>
  <c r="R583" i="13" s="1"/>
  <c r="S583" i="13" a="1"/>
  <c r="S583" i="13" s="1"/>
  <c r="M584" i="13" a="1"/>
  <c r="M584" i="13" s="1"/>
  <c r="N584" i="13" a="1"/>
  <c r="N584" i="13" s="1"/>
  <c r="O584" i="13" a="1"/>
  <c r="O584" i="13" s="1"/>
  <c r="P584" i="13" a="1"/>
  <c r="P584" i="13" s="1"/>
  <c r="Q584" i="13" a="1"/>
  <c r="Q584" i="13" s="1"/>
  <c r="R584" i="13" a="1"/>
  <c r="R584" i="13" s="1"/>
  <c r="S584" i="13" a="1"/>
  <c r="S584" i="13" s="1"/>
  <c r="M585" i="13" a="1"/>
  <c r="M585" i="13" s="1"/>
  <c r="N585" i="13" a="1"/>
  <c r="N585" i="13" s="1"/>
  <c r="O585" i="13" a="1"/>
  <c r="O585" i="13" s="1"/>
  <c r="P585" i="13" a="1"/>
  <c r="P585" i="13" s="1"/>
  <c r="Q585" i="13" a="1"/>
  <c r="Q585" i="13" s="1"/>
  <c r="R585" i="13" a="1"/>
  <c r="R585" i="13" s="1"/>
  <c r="S585" i="13" a="1"/>
  <c r="S585" i="13" s="1"/>
  <c r="M586" i="13" a="1"/>
  <c r="M586" i="13" s="1"/>
  <c r="N586" i="13" a="1"/>
  <c r="N586" i="13" s="1"/>
  <c r="O586" i="13" a="1"/>
  <c r="O586" i="13" s="1"/>
  <c r="P586" i="13" a="1"/>
  <c r="P586" i="13" s="1"/>
  <c r="Q586" i="13" a="1"/>
  <c r="Q586" i="13" s="1"/>
  <c r="R586" i="13" a="1"/>
  <c r="R586" i="13" s="1"/>
  <c r="S586" i="13" a="1"/>
  <c r="S586" i="13" s="1"/>
  <c r="M587" i="13" a="1"/>
  <c r="M587" i="13" s="1"/>
  <c r="N587" i="13" a="1"/>
  <c r="N587" i="13" s="1"/>
  <c r="O587" i="13" a="1"/>
  <c r="O587" i="13" s="1"/>
  <c r="P587" i="13" a="1"/>
  <c r="P587" i="13" s="1"/>
  <c r="Q587" i="13" a="1"/>
  <c r="Q587" i="13" s="1"/>
  <c r="R587" i="13" a="1"/>
  <c r="R587" i="13" s="1"/>
  <c r="S587" i="13" a="1"/>
  <c r="S587" i="13" s="1"/>
  <c r="M588" i="13" a="1"/>
  <c r="M588" i="13" s="1"/>
  <c r="N588" i="13" a="1"/>
  <c r="N588" i="13" s="1"/>
  <c r="O588" i="13" a="1"/>
  <c r="O588" i="13" s="1"/>
  <c r="P588" i="13" a="1"/>
  <c r="P588" i="13" s="1"/>
  <c r="Q588" i="13" a="1"/>
  <c r="Q588" i="13" s="1"/>
  <c r="R588" i="13" a="1"/>
  <c r="R588" i="13" s="1"/>
  <c r="S588" i="13" a="1"/>
  <c r="S588" i="13" s="1"/>
  <c r="M589" i="13" a="1"/>
  <c r="M589" i="13" s="1"/>
  <c r="N589" i="13" a="1"/>
  <c r="N589" i="13" s="1"/>
  <c r="O589" i="13" a="1"/>
  <c r="O589" i="13" s="1"/>
  <c r="P589" i="13" a="1"/>
  <c r="P589" i="13" s="1"/>
  <c r="Q589" i="13" a="1"/>
  <c r="Q589" i="13" s="1"/>
  <c r="R589" i="13" a="1"/>
  <c r="R589" i="13" s="1"/>
  <c r="S589" i="13" a="1"/>
  <c r="S589" i="13" s="1"/>
  <c r="M590" i="13" a="1"/>
  <c r="M590" i="13" s="1"/>
  <c r="N590" i="13" a="1"/>
  <c r="N590" i="13" s="1"/>
  <c r="O590" i="13" a="1"/>
  <c r="O590" i="13" s="1"/>
  <c r="P590" i="13" a="1"/>
  <c r="P590" i="13" s="1"/>
  <c r="Q590" i="13" a="1"/>
  <c r="Q590" i="13" s="1"/>
  <c r="R590" i="13" a="1"/>
  <c r="R590" i="13" s="1"/>
  <c r="S590" i="13" a="1"/>
  <c r="S590" i="13" s="1"/>
  <c r="M591" i="13" a="1"/>
  <c r="M591" i="13" s="1"/>
  <c r="N591" i="13" a="1"/>
  <c r="N591" i="13" s="1"/>
  <c r="O591" i="13" a="1"/>
  <c r="O591" i="13" s="1"/>
  <c r="P591" i="13" a="1"/>
  <c r="P591" i="13" s="1"/>
  <c r="Q591" i="13" a="1"/>
  <c r="Q591" i="13" s="1"/>
  <c r="R591" i="13" a="1"/>
  <c r="R591" i="13" s="1"/>
  <c r="S591" i="13" a="1"/>
  <c r="S591" i="13" s="1"/>
  <c r="M592" i="13" a="1"/>
  <c r="M592" i="13" s="1"/>
  <c r="N592" i="13" a="1"/>
  <c r="N592" i="13" s="1"/>
  <c r="O592" i="13" a="1"/>
  <c r="O592" i="13" s="1"/>
  <c r="P592" i="13" a="1"/>
  <c r="P592" i="13" s="1"/>
  <c r="Q592" i="13" a="1"/>
  <c r="Q592" i="13" s="1"/>
  <c r="R592" i="13" a="1"/>
  <c r="R592" i="13" s="1"/>
  <c r="S592" i="13" a="1"/>
  <c r="S592" i="13" s="1"/>
  <c r="M593" i="13" a="1"/>
  <c r="M593" i="13" s="1"/>
  <c r="N593" i="13" a="1"/>
  <c r="N593" i="13" s="1"/>
  <c r="O593" i="13" a="1"/>
  <c r="O593" i="13" s="1"/>
  <c r="P593" i="13" a="1"/>
  <c r="P593" i="13" s="1"/>
  <c r="Q593" i="13" a="1"/>
  <c r="Q593" i="13" s="1"/>
  <c r="R593" i="13" a="1"/>
  <c r="R593" i="13" s="1"/>
  <c r="S593" i="13" a="1"/>
  <c r="S593" i="13" s="1"/>
  <c r="M594" i="13" a="1"/>
  <c r="M594" i="13" s="1"/>
  <c r="N594" i="13" a="1"/>
  <c r="N594" i="13" s="1"/>
  <c r="O594" i="13" a="1"/>
  <c r="O594" i="13" s="1"/>
  <c r="P594" i="13" a="1"/>
  <c r="P594" i="13" s="1"/>
  <c r="Q594" i="13" a="1"/>
  <c r="Q594" i="13" s="1"/>
  <c r="R594" i="13" a="1"/>
  <c r="R594" i="13" s="1"/>
  <c r="S594" i="13" a="1"/>
  <c r="S594" i="13" s="1"/>
  <c r="M595" i="13" a="1"/>
  <c r="M595" i="13" s="1"/>
  <c r="N595" i="13" a="1"/>
  <c r="N595" i="13" s="1"/>
  <c r="O595" i="13" a="1"/>
  <c r="O595" i="13" s="1"/>
  <c r="P595" i="13" a="1"/>
  <c r="P595" i="13" s="1"/>
  <c r="Q595" i="13" a="1"/>
  <c r="Q595" i="13" s="1"/>
  <c r="R595" i="13" a="1"/>
  <c r="R595" i="13" s="1"/>
  <c r="S595" i="13" a="1"/>
  <c r="S595" i="13" s="1"/>
  <c r="M596" i="13" a="1"/>
  <c r="M596" i="13" s="1"/>
  <c r="N596" i="13" a="1"/>
  <c r="N596" i="13" s="1"/>
  <c r="O596" i="13" a="1"/>
  <c r="O596" i="13" s="1"/>
  <c r="P596" i="13" a="1"/>
  <c r="P596" i="13" s="1"/>
  <c r="Q596" i="13" a="1"/>
  <c r="Q596" i="13" s="1"/>
  <c r="R596" i="13" a="1"/>
  <c r="R596" i="13" s="1"/>
  <c r="S596" i="13" a="1"/>
  <c r="S596" i="13" s="1"/>
  <c r="M597" i="13" a="1"/>
  <c r="M597" i="13" s="1"/>
  <c r="N597" i="13" a="1"/>
  <c r="N597" i="13" s="1"/>
  <c r="O597" i="13" a="1"/>
  <c r="O597" i="13" s="1"/>
  <c r="P597" i="13" a="1"/>
  <c r="P597" i="13" s="1"/>
  <c r="Q597" i="13" a="1"/>
  <c r="Q597" i="13" s="1"/>
  <c r="R597" i="13" a="1"/>
  <c r="R597" i="13" s="1"/>
  <c r="S597" i="13" a="1"/>
  <c r="S597" i="13" s="1"/>
  <c r="M598" i="13" a="1"/>
  <c r="M598" i="13" s="1"/>
  <c r="N598" i="13" a="1"/>
  <c r="N598" i="13" s="1"/>
  <c r="O598" i="13" a="1"/>
  <c r="O598" i="13" s="1"/>
  <c r="P598" i="13" a="1"/>
  <c r="P598" i="13" s="1"/>
  <c r="Q598" i="13" a="1"/>
  <c r="Q598" i="13" s="1"/>
  <c r="R598" i="13" a="1"/>
  <c r="R598" i="13" s="1"/>
  <c r="S598" i="13" a="1"/>
  <c r="S598" i="13" s="1"/>
  <c r="M599" i="13" a="1"/>
  <c r="M599" i="13" s="1"/>
  <c r="N599" i="13" a="1"/>
  <c r="N599" i="13" s="1"/>
  <c r="O599" i="13" a="1"/>
  <c r="O599" i="13" s="1"/>
  <c r="P599" i="13" a="1"/>
  <c r="P599" i="13" s="1"/>
  <c r="Q599" i="13" a="1"/>
  <c r="Q599" i="13" s="1"/>
  <c r="R599" i="13" a="1"/>
  <c r="R599" i="13" s="1"/>
  <c r="S599" i="13" a="1"/>
  <c r="S599" i="13" s="1"/>
  <c r="M600" i="13" a="1"/>
  <c r="M600" i="13" s="1"/>
  <c r="N600" i="13" a="1"/>
  <c r="N600" i="13" s="1"/>
  <c r="O600" i="13" a="1"/>
  <c r="O600" i="13" s="1"/>
  <c r="P600" i="13" a="1"/>
  <c r="P600" i="13" s="1"/>
  <c r="Q600" i="13" a="1"/>
  <c r="Q600" i="13" s="1"/>
  <c r="R600" i="13" a="1"/>
  <c r="R600" i="13" s="1"/>
  <c r="S600" i="13" a="1"/>
  <c r="S600" i="13" s="1"/>
  <c r="M601" i="13" a="1"/>
  <c r="M601" i="13" s="1"/>
  <c r="N601" i="13" a="1"/>
  <c r="N601" i="13" s="1"/>
  <c r="O601" i="13" a="1"/>
  <c r="O601" i="13" s="1"/>
  <c r="P601" i="13" a="1"/>
  <c r="P601" i="13" s="1"/>
  <c r="Q601" i="13" a="1"/>
  <c r="Q601" i="13" s="1"/>
  <c r="R601" i="13" a="1"/>
  <c r="R601" i="13" s="1"/>
  <c r="S601" i="13" a="1"/>
  <c r="S601" i="13" s="1"/>
  <c r="M602" i="13" a="1"/>
  <c r="M602" i="13" s="1"/>
  <c r="N602" i="13" a="1"/>
  <c r="N602" i="13" s="1"/>
  <c r="O602" i="13" a="1"/>
  <c r="O602" i="13" s="1"/>
  <c r="P602" i="13" a="1"/>
  <c r="P602" i="13" s="1"/>
  <c r="Q602" i="13" a="1"/>
  <c r="Q602" i="13" s="1"/>
  <c r="R602" i="13" a="1"/>
  <c r="R602" i="13" s="1"/>
  <c r="S602" i="13" a="1"/>
  <c r="S602" i="13" s="1"/>
  <c r="M603" i="13" a="1"/>
  <c r="M603" i="13" s="1"/>
  <c r="N603" i="13" a="1"/>
  <c r="N603" i="13" s="1"/>
  <c r="O603" i="13" a="1"/>
  <c r="O603" i="13" s="1"/>
  <c r="P603" i="13" a="1"/>
  <c r="P603" i="13" s="1"/>
  <c r="Q603" i="13" a="1"/>
  <c r="Q603" i="13" s="1"/>
  <c r="R603" i="13" a="1"/>
  <c r="R603" i="13" s="1"/>
  <c r="S603" i="13" a="1"/>
  <c r="S603" i="13" s="1"/>
  <c r="M604" i="13" a="1"/>
  <c r="M604" i="13" s="1"/>
  <c r="N604" i="13" a="1"/>
  <c r="N604" i="13" s="1"/>
  <c r="O604" i="13" a="1"/>
  <c r="O604" i="13" s="1"/>
  <c r="P604" i="13" a="1"/>
  <c r="P604" i="13" s="1"/>
  <c r="Q604" i="13" a="1"/>
  <c r="Q604" i="13" s="1"/>
  <c r="R604" i="13" a="1"/>
  <c r="R604" i="13" s="1"/>
  <c r="S604" i="13" a="1"/>
  <c r="S604" i="13" s="1"/>
  <c r="M605" i="13" a="1"/>
  <c r="M605" i="13" s="1"/>
  <c r="N605" i="13" a="1"/>
  <c r="N605" i="13" s="1"/>
  <c r="O605" i="13" a="1"/>
  <c r="O605" i="13" s="1"/>
  <c r="P605" i="13" a="1"/>
  <c r="P605" i="13" s="1"/>
  <c r="Q605" i="13" a="1"/>
  <c r="Q605" i="13" s="1"/>
  <c r="R605" i="13" a="1"/>
  <c r="R605" i="13" s="1"/>
  <c r="S605" i="13" a="1"/>
  <c r="S605" i="13" s="1"/>
  <c r="M606" i="13" a="1"/>
  <c r="M606" i="13" s="1"/>
  <c r="N606" i="13" a="1"/>
  <c r="N606" i="13" s="1"/>
  <c r="O606" i="13" a="1"/>
  <c r="O606" i="13" s="1"/>
  <c r="P606" i="13" a="1"/>
  <c r="P606" i="13" s="1"/>
  <c r="Q606" i="13" a="1"/>
  <c r="Q606" i="13" s="1"/>
  <c r="R606" i="13" a="1"/>
  <c r="R606" i="13" s="1"/>
  <c r="S606" i="13" a="1"/>
  <c r="S606" i="13" s="1"/>
  <c r="M607" i="13" a="1"/>
  <c r="M607" i="13" s="1"/>
  <c r="N607" i="13" a="1"/>
  <c r="N607" i="13" s="1"/>
  <c r="O607" i="13" a="1"/>
  <c r="O607" i="13" s="1"/>
  <c r="P607" i="13" a="1"/>
  <c r="P607" i="13" s="1"/>
  <c r="Q607" i="13" a="1"/>
  <c r="Q607" i="13" s="1"/>
  <c r="R607" i="13" a="1"/>
  <c r="R607" i="13" s="1"/>
  <c r="S607" i="13" a="1"/>
  <c r="S607" i="13" s="1"/>
  <c r="M608" i="13" a="1"/>
  <c r="M608" i="13" s="1"/>
  <c r="N608" i="13" a="1"/>
  <c r="N608" i="13" s="1"/>
  <c r="O608" i="13" a="1"/>
  <c r="O608" i="13" s="1"/>
  <c r="P608" i="13" a="1"/>
  <c r="P608" i="13" s="1"/>
  <c r="Q608" i="13" a="1"/>
  <c r="Q608" i="13" s="1"/>
  <c r="R608" i="13" a="1"/>
  <c r="R608" i="13" s="1"/>
  <c r="S608" i="13" a="1"/>
  <c r="S608" i="13" s="1"/>
  <c r="M609" i="13" a="1"/>
  <c r="M609" i="13" s="1"/>
  <c r="N609" i="13" a="1"/>
  <c r="N609" i="13" s="1"/>
  <c r="O609" i="13" a="1"/>
  <c r="O609" i="13" s="1"/>
  <c r="P609" i="13" a="1"/>
  <c r="P609" i="13" s="1"/>
  <c r="Q609" i="13" a="1"/>
  <c r="Q609" i="13" s="1"/>
  <c r="R609" i="13" a="1"/>
  <c r="R609" i="13" s="1"/>
  <c r="S609" i="13" a="1"/>
  <c r="S609" i="13" s="1"/>
  <c r="M610" i="13" a="1"/>
  <c r="M610" i="13" s="1"/>
  <c r="N610" i="13" a="1"/>
  <c r="N610" i="13" s="1"/>
  <c r="O610" i="13" a="1"/>
  <c r="O610" i="13" s="1"/>
  <c r="P610" i="13" a="1"/>
  <c r="P610" i="13" s="1"/>
  <c r="Q610" i="13" a="1"/>
  <c r="Q610" i="13" s="1"/>
  <c r="R610" i="13" a="1"/>
  <c r="R610" i="13" s="1"/>
  <c r="S610" i="13" a="1"/>
  <c r="S610" i="13" s="1"/>
  <c r="M611" i="13" a="1"/>
  <c r="M611" i="13" s="1"/>
  <c r="N611" i="13" a="1"/>
  <c r="N611" i="13" s="1"/>
  <c r="O611" i="13" a="1"/>
  <c r="O611" i="13" s="1"/>
  <c r="P611" i="13" a="1"/>
  <c r="P611" i="13" s="1"/>
  <c r="Q611" i="13" a="1"/>
  <c r="Q611" i="13" s="1"/>
  <c r="R611" i="13" a="1"/>
  <c r="R611" i="13" s="1"/>
  <c r="S611" i="13" a="1"/>
  <c r="S611" i="13" s="1"/>
  <c r="M612" i="13" a="1"/>
  <c r="M612" i="13" s="1"/>
  <c r="N612" i="13" a="1"/>
  <c r="N612" i="13" s="1"/>
  <c r="O612" i="13" a="1"/>
  <c r="O612" i="13" s="1"/>
  <c r="P612" i="13" a="1"/>
  <c r="P612" i="13" s="1"/>
  <c r="Q612" i="13" a="1"/>
  <c r="Q612" i="13" s="1"/>
  <c r="R612" i="13" a="1"/>
  <c r="R612" i="13" s="1"/>
  <c r="S612" i="13" a="1"/>
  <c r="S612" i="13" s="1"/>
  <c r="M613" i="13" a="1"/>
  <c r="M613" i="13" s="1"/>
  <c r="N613" i="13" a="1"/>
  <c r="N613" i="13" s="1"/>
  <c r="O613" i="13" a="1"/>
  <c r="O613" i="13" s="1"/>
  <c r="P613" i="13" a="1"/>
  <c r="P613" i="13" s="1"/>
  <c r="Q613" i="13" a="1"/>
  <c r="Q613" i="13" s="1"/>
  <c r="R613" i="13" a="1"/>
  <c r="R613" i="13" s="1"/>
  <c r="S613" i="13" a="1"/>
  <c r="S613" i="13" s="1"/>
  <c r="M614" i="13" a="1"/>
  <c r="M614" i="13" s="1"/>
  <c r="N614" i="13" a="1"/>
  <c r="N614" i="13" s="1"/>
  <c r="O614" i="13" a="1"/>
  <c r="O614" i="13" s="1"/>
  <c r="P614" i="13" a="1"/>
  <c r="P614" i="13" s="1"/>
  <c r="Q614" i="13" a="1"/>
  <c r="Q614" i="13" s="1"/>
  <c r="R614" i="13" a="1"/>
  <c r="R614" i="13" s="1"/>
  <c r="S614" i="13" a="1"/>
  <c r="S614" i="13" s="1"/>
  <c r="M615" i="13" a="1"/>
  <c r="M615" i="13" s="1"/>
  <c r="N615" i="13" a="1"/>
  <c r="N615" i="13" s="1"/>
  <c r="O615" i="13" a="1"/>
  <c r="O615" i="13" s="1"/>
  <c r="P615" i="13" a="1"/>
  <c r="P615" i="13" s="1"/>
  <c r="Q615" i="13" a="1"/>
  <c r="Q615" i="13" s="1"/>
  <c r="R615" i="13" a="1"/>
  <c r="R615" i="13" s="1"/>
  <c r="S615" i="13" a="1"/>
  <c r="S615" i="13" s="1"/>
  <c r="M616" i="13" a="1"/>
  <c r="M616" i="13" s="1"/>
  <c r="N616" i="13" a="1"/>
  <c r="N616" i="13" s="1"/>
  <c r="O616" i="13" a="1"/>
  <c r="O616" i="13" s="1"/>
  <c r="P616" i="13" a="1"/>
  <c r="P616" i="13" s="1"/>
  <c r="Q616" i="13" a="1"/>
  <c r="Q616" i="13" s="1"/>
  <c r="R616" i="13" a="1"/>
  <c r="R616" i="13" s="1"/>
  <c r="S616" i="13" a="1"/>
  <c r="S616" i="13" s="1"/>
  <c r="M617" i="13" a="1"/>
  <c r="M617" i="13" s="1"/>
  <c r="N617" i="13" a="1"/>
  <c r="N617" i="13" s="1"/>
  <c r="O617" i="13" a="1"/>
  <c r="O617" i="13" s="1"/>
  <c r="P617" i="13" a="1"/>
  <c r="P617" i="13" s="1"/>
  <c r="Q617" i="13" a="1"/>
  <c r="Q617" i="13" s="1"/>
  <c r="R617" i="13" a="1"/>
  <c r="R617" i="13" s="1"/>
  <c r="S617" i="13" a="1"/>
  <c r="S617" i="13" s="1"/>
  <c r="M618" i="13" a="1"/>
  <c r="M618" i="13" s="1"/>
  <c r="N618" i="13" a="1"/>
  <c r="N618" i="13" s="1"/>
  <c r="O618" i="13" a="1"/>
  <c r="O618" i="13" s="1"/>
  <c r="P618" i="13" a="1"/>
  <c r="P618" i="13" s="1"/>
  <c r="Q618" i="13" a="1"/>
  <c r="Q618" i="13" s="1"/>
  <c r="R618" i="13" a="1"/>
  <c r="R618" i="13" s="1"/>
  <c r="S618" i="13" a="1"/>
  <c r="S618" i="13" s="1"/>
  <c r="M619" i="13" a="1"/>
  <c r="M619" i="13" s="1"/>
  <c r="N619" i="13" a="1"/>
  <c r="N619" i="13" s="1"/>
  <c r="O619" i="13" a="1"/>
  <c r="O619" i="13" s="1"/>
  <c r="P619" i="13" a="1"/>
  <c r="P619" i="13" s="1"/>
  <c r="Q619" i="13" a="1"/>
  <c r="Q619" i="13" s="1"/>
  <c r="R619" i="13" a="1"/>
  <c r="R619" i="13" s="1"/>
  <c r="S619" i="13" a="1"/>
  <c r="S619" i="13" s="1"/>
  <c r="M620" i="13" a="1"/>
  <c r="M620" i="13" s="1"/>
  <c r="N620" i="13" a="1"/>
  <c r="N620" i="13" s="1"/>
  <c r="O620" i="13" a="1"/>
  <c r="O620" i="13" s="1"/>
  <c r="P620" i="13" a="1"/>
  <c r="P620" i="13" s="1"/>
  <c r="Q620" i="13" a="1"/>
  <c r="Q620" i="13" s="1"/>
  <c r="R620" i="13" a="1"/>
  <c r="R620" i="13" s="1"/>
  <c r="S620" i="13" a="1"/>
  <c r="S620" i="13" s="1"/>
  <c r="M621" i="13" a="1"/>
  <c r="M621" i="13" s="1"/>
  <c r="N621" i="13" a="1"/>
  <c r="N621" i="13" s="1"/>
  <c r="O621" i="13" a="1"/>
  <c r="O621" i="13" s="1"/>
  <c r="P621" i="13" a="1"/>
  <c r="P621" i="13" s="1"/>
  <c r="Q621" i="13" a="1"/>
  <c r="Q621" i="13" s="1"/>
  <c r="R621" i="13" a="1"/>
  <c r="R621" i="13" s="1"/>
  <c r="S621" i="13" a="1"/>
  <c r="S621" i="13" s="1"/>
  <c r="M622" i="13" a="1"/>
  <c r="M622" i="13" s="1"/>
  <c r="N622" i="13" a="1"/>
  <c r="N622" i="13" s="1"/>
  <c r="O622" i="13" a="1"/>
  <c r="O622" i="13" s="1"/>
  <c r="P622" i="13" a="1"/>
  <c r="P622" i="13" s="1"/>
  <c r="Q622" i="13" a="1"/>
  <c r="Q622" i="13" s="1"/>
  <c r="R622" i="13" a="1"/>
  <c r="R622" i="13" s="1"/>
  <c r="S622" i="13" a="1"/>
  <c r="S622" i="13" s="1"/>
  <c r="M623" i="13" a="1"/>
  <c r="M623" i="13" s="1"/>
  <c r="N623" i="13" a="1"/>
  <c r="N623" i="13" s="1"/>
  <c r="O623" i="13" a="1"/>
  <c r="O623" i="13" s="1"/>
  <c r="P623" i="13" a="1"/>
  <c r="P623" i="13" s="1"/>
  <c r="Q623" i="13" a="1"/>
  <c r="Q623" i="13" s="1"/>
  <c r="R623" i="13" a="1"/>
  <c r="R623" i="13" s="1"/>
  <c r="S623" i="13" a="1"/>
  <c r="S623" i="13" s="1"/>
  <c r="M624" i="13" a="1"/>
  <c r="M624" i="13" s="1"/>
  <c r="N624" i="13" a="1"/>
  <c r="N624" i="13" s="1"/>
  <c r="O624" i="13" a="1"/>
  <c r="O624" i="13" s="1"/>
  <c r="P624" i="13" a="1"/>
  <c r="P624" i="13" s="1"/>
  <c r="Q624" i="13" a="1"/>
  <c r="Q624" i="13" s="1"/>
  <c r="R624" i="13" a="1"/>
  <c r="R624" i="13" s="1"/>
  <c r="S624" i="13" a="1"/>
  <c r="S624" i="13" s="1"/>
  <c r="M625" i="13" a="1"/>
  <c r="M625" i="13" s="1"/>
  <c r="N625" i="13" a="1"/>
  <c r="N625" i="13" s="1"/>
  <c r="O625" i="13" a="1"/>
  <c r="O625" i="13" s="1"/>
  <c r="P625" i="13" a="1"/>
  <c r="P625" i="13" s="1"/>
  <c r="Q625" i="13" a="1"/>
  <c r="Q625" i="13" s="1"/>
  <c r="R625" i="13" a="1"/>
  <c r="R625" i="13" s="1"/>
  <c r="S625" i="13" a="1"/>
  <c r="S625" i="13" s="1"/>
  <c r="M626" i="13" a="1"/>
  <c r="M626" i="13" s="1"/>
  <c r="N626" i="13" a="1"/>
  <c r="N626" i="13" s="1"/>
  <c r="O626" i="13" a="1"/>
  <c r="O626" i="13" s="1"/>
  <c r="P626" i="13" a="1"/>
  <c r="P626" i="13" s="1"/>
  <c r="Q626" i="13" a="1"/>
  <c r="Q626" i="13" s="1"/>
  <c r="R626" i="13" a="1"/>
  <c r="R626" i="13" s="1"/>
  <c r="S626" i="13" a="1"/>
  <c r="S626" i="13" s="1"/>
  <c r="M627" i="13" a="1"/>
  <c r="M627" i="13" s="1"/>
  <c r="N627" i="13" a="1"/>
  <c r="N627" i="13" s="1"/>
  <c r="O627" i="13" a="1"/>
  <c r="O627" i="13" s="1"/>
  <c r="P627" i="13" a="1"/>
  <c r="P627" i="13" s="1"/>
  <c r="Q627" i="13" a="1"/>
  <c r="Q627" i="13" s="1"/>
  <c r="R627" i="13" a="1"/>
  <c r="R627" i="13" s="1"/>
  <c r="S627" i="13" a="1"/>
  <c r="S627" i="13" s="1"/>
  <c r="M628" i="13" a="1"/>
  <c r="M628" i="13" s="1"/>
  <c r="N628" i="13" a="1"/>
  <c r="N628" i="13" s="1"/>
  <c r="O628" i="13" a="1"/>
  <c r="O628" i="13" s="1"/>
  <c r="P628" i="13" a="1"/>
  <c r="P628" i="13" s="1"/>
  <c r="Q628" i="13" a="1"/>
  <c r="Q628" i="13" s="1"/>
  <c r="R628" i="13" a="1"/>
  <c r="R628" i="13" s="1"/>
  <c r="S628" i="13" a="1"/>
  <c r="S628" i="13" s="1"/>
  <c r="M629" i="13" a="1"/>
  <c r="M629" i="13" s="1"/>
  <c r="N629" i="13" a="1"/>
  <c r="N629" i="13" s="1"/>
  <c r="O629" i="13" a="1"/>
  <c r="O629" i="13" s="1"/>
  <c r="P629" i="13" a="1"/>
  <c r="P629" i="13" s="1"/>
  <c r="Q629" i="13" a="1"/>
  <c r="Q629" i="13" s="1"/>
  <c r="R629" i="13" a="1"/>
  <c r="R629" i="13" s="1"/>
  <c r="S629" i="13" a="1"/>
  <c r="S629" i="13" s="1"/>
  <c r="M630" i="13" a="1"/>
  <c r="M630" i="13" s="1"/>
  <c r="N630" i="13" a="1"/>
  <c r="N630" i="13" s="1"/>
  <c r="O630" i="13" a="1"/>
  <c r="O630" i="13" s="1"/>
  <c r="P630" i="13" a="1"/>
  <c r="P630" i="13" s="1"/>
  <c r="Q630" i="13" a="1"/>
  <c r="Q630" i="13" s="1"/>
  <c r="R630" i="13" a="1"/>
  <c r="R630" i="13" s="1"/>
  <c r="S630" i="13" a="1"/>
  <c r="S630" i="13" s="1"/>
  <c r="M631" i="13" a="1"/>
  <c r="M631" i="13" s="1"/>
  <c r="N631" i="13" a="1"/>
  <c r="N631" i="13" s="1"/>
  <c r="O631" i="13" a="1"/>
  <c r="O631" i="13" s="1"/>
  <c r="P631" i="13" a="1"/>
  <c r="P631" i="13" s="1"/>
  <c r="Q631" i="13" a="1"/>
  <c r="Q631" i="13" s="1"/>
  <c r="R631" i="13" a="1"/>
  <c r="R631" i="13" s="1"/>
  <c r="S631" i="13" a="1"/>
  <c r="S631" i="13" s="1"/>
  <c r="M632" i="13" a="1"/>
  <c r="M632" i="13" s="1"/>
  <c r="N632" i="13" a="1"/>
  <c r="N632" i="13" s="1"/>
  <c r="O632" i="13" a="1"/>
  <c r="O632" i="13" s="1"/>
  <c r="P632" i="13" a="1"/>
  <c r="P632" i="13" s="1"/>
  <c r="Q632" i="13" a="1"/>
  <c r="Q632" i="13" s="1"/>
  <c r="R632" i="13" a="1"/>
  <c r="R632" i="13" s="1"/>
  <c r="S632" i="13" a="1"/>
  <c r="S632" i="13" s="1"/>
  <c r="M633" i="13" a="1"/>
  <c r="M633" i="13" s="1"/>
  <c r="N633" i="13" a="1"/>
  <c r="N633" i="13" s="1"/>
  <c r="O633" i="13" a="1"/>
  <c r="O633" i="13" s="1"/>
  <c r="P633" i="13" a="1"/>
  <c r="P633" i="13" s="1"/>
  <c r="Q633" i="13" a="1"/>
  <c r="Q633" i="13" s="1"/>
  <c r="R633" i="13" a="1"/>
  <c r="R633" i="13" s="1"/>
  <c r="S633" i="13" a="1"/>
  <c r="S633" i="13" s="1"/>
  <c r="M634" i="13" a="1"/>
  <c r="M634" i="13" s="1"/>
  <c r="N634" i="13" a="1"/>
  <c r="N634" i="13" s="1"/>
  <c r="O634" i="13" a="1"/>
  <c r="O634" i="13" s="1"/>
  <c r="P634" i="13" a="1"/>
  <c r="P634" i="13" s="1"/>
  <c r="Q634" i="13" a="1"/>
  <c r="Q634" i="13" s="1"/>
  <c r="R634" i="13" a="1"/>
  <c r="R634" i="13" s="1"/>
  <c r="S634" i="13" a="1"/>
  <c r="S634" i="13" s="1"/>
  <c r="M635" i="13" a="1"/>
  <c r="M635" i="13" s="1"/>
  <c r="N635" i="13" a="1"/>
  <c r="N635" i="13" s="1"/>
  <c r="O635" i="13" a="1"/>
  <c r="O635" i="13" s="1"/>
  <c r="P635" i="13" a="1"/>
  <c r="P635" i="13" s="1"/>
  <c r="Q635" i="13" a="1"/>
  <c r="Q635" i="13" s="1"/>
  <c r="R635" i="13" a="1"/>
  <c r="R635" i="13" s="1"/>
  <c r="S635" i="13" a="1"/>
  <c r="S635" i="13" s="1"/>
  <c r="M636" i="13" a="1"/>
  <c r="M636" i="13" s="1"/>
  <c r="N636" i="13" a="1"/>
  <c r="N636" i="13" s="1"/>
  <c r="O636" i="13" a="1"/>
  <c r="O636" i="13" s="1"/>
  <c r="P636" i="13" a="1"/>
  <c r="P636" i="13" s="1"/>
  <c r="Q636" i="13" a="1"/>
  <c r="Q636" i="13" s="1"/>
  <c r="R636" i="13" a="1"/>
  <c r="R636" i="13" s="1"/>
  <c r="S636" i="13" a="1"/>
  <c r="S636" i="13" s="1"/>
  <c r="M637" i="13" a="1"/>
  <c r="M637" i="13" s="1"/>
  <c r="N637" i="13" a="1"/>
  <c r="N637" i="13" s="1"/>
  <c r="O637" i="13" a="1"/>
  <c r="O637" i="13" s="1"/>
  <c r="P637" i="13" a="1"/>
  <c r="P637" i="13" s="1"/>
  <c r="Q637" i="13" a="1"/>
  <c r="Q637" i="13" s="1"/>
  <c r="R637" i="13" a="1"/>
  <c r="R637" i="13" s="1"/>
  <c r="S637" i="13" a="1"/>
  <c r="S637" i="13" s="1"/>
  <c r="M638" i="13" a="1"/>
  <c r="M638" i="13" s="1"/>
  <c r="N638" i="13" a="1"/>
  <c r="N638" i="13" s="1"/>
  <c r="O638" i="13" a="1"/>
  <c r="O638" i="13" s="1"/>
  <c r="P638" i="13" a="1"/>
  <c r="P638" i="13" s="1"/>
  <c r="Q638" i="13" a="1"/>
  <c r="Q638" i="13" s="1"/>
  <c r="R638" i="13" a="1"/>
  <c r="R638" i="13" s="1"/>
  <c r="S638" i="13" a="1"/>
  <c r="S638" i="13" s="1"/>
  <c r="M639" i="13" a="1"/>
  <c r="M639" i="13" s="1"/>
  <c r="N639" i="13" a="1"/>
  <c r="N639" i="13" s="1"/>
  <c r="O639" i="13" a="1"/>
  <c r="O639" i="13" s="1"/>
  <c r="P639" i="13" a="1"/>
  <c r="P639" i="13" s="1"/>
  <c r="Q639" i="13" a="1"/>
  <c r="Q639" i="13" s="1"/>
  <c r="R639" i="13" a="1"/>
  <c r="R639" i="13" s="1"/>
  <c r="S639" i="13" a="1"/>
  <c r="S639" i="13" s="1"/>
  <c r="M640" i="13" a="1"/>
  <c r="M640" i="13" s="1"/>
  <c r="N640" i="13" a="1"/>
  <c r="N640" i="13" s="1"/>
  <c r="O640" i="13" a="1"/>
  <c r="O640" i="13" s="1"/>
  <c r="P640" i="13" a="1"/>
  <c r="P640" i="13" s="1"/>
  <c r="Q640" i="13" a="1"/>
  <c r="Q640" i="13" s="1"/>
  <c r="R640" i="13" a="1"/>
  <c r="R640" i="13" s="1"/>
  <c r="S640" i="13" a="1"/>
  <c r="S640" i="13" s="1"/>
  <c r="S6" i="13" a="1"/>
  <c r="S6" i="13" s="1"/>
  <c r="R6" i="13" a="1"/>
  <c r="R6" i="13" s="1"/>
  <c r="Q6" i="13" a="1"/>
  <c r="Q6" i="13" s="1"/>
  <c r="P6" i="13" a="1"/>
  <c r="P6" i="13" s="1"/>
  <c r="O6" i="13" a="1"/>
  <c r="O6" i="13" s="1"/>
  <c r="N6" i="13" a="1"/>
  <c r="N6" i="13" s="1"/>
  <c r="M6" i="13" a="1"/>
  <c r="M6" i="13" s="1"/>
  <c r="M641" i="13"/>
  <c r="N641" i="13"/>
  <c r="O641" i="13"/>
  <c r="P641" i="13"/>
  <c r="Q641" i="13"/>
  <c r="R641" i="13"/>
  <c r="S641" i="13"/>
  <c r="M642" i="13"/>
  <c r="N642" i="13"/>
  <c r="O642" i="13"/>
  <c r="P642" i="13"/>
  <c r="Q642" i="13"/>
  <c r="R642" i="13"/>
  <c r="S642" i="13"/>
  <c r="M643" i="13"/>
  <c r="N643" i="13"/>
  <c r="O643" i="13"/>
  <c r="P643" i="13"/>
  <c r="Q643" i="13"/>
  <c r="R643" i="13"/>
  <c r="S643" i="13"/>
  <c r="M644" i="13"/>
  <c r="N644" i="13"/>
  <c r="O644" i="13"/>
  <c r="P644" i="13"/>
  <c r="Q644" i="13"/>
  <c r="R644" i="13"/>
  <c r="S644" i="13"/>
  <c r="M645" i="13"/>
  <c r="N645" i="13"/>
  <c r="O645" i="13"/>
  <c r="P645" i="13"/>
  <c r="Q645" i="13"/>
  <c r="R645" i="13"/>
  <c r="S645" i="13"/>
  <c r="G22" i="5"/>
  <c r="G4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3" i="5"/>
  <c r="G24" i="5"/>
  <c r="G25" i="5"/>
  <c r="AE5" i="5" l="1"/>
  <c r="W5" i="5"/>
  <c r="G3" i="5"/>
  <c r="AD3" i="5"/>
  <c r="U3" i="5" s="1"/>
  <c r="AF3" i="5"/>
  <c r="AK3" i="5"/>
  <c r="AL3" i="5"/>
  <c r="AM3" i="5"/>
  <c r="AN3" i="5"/>
  <c r="AD13" i="5"/>
  <c r="AF13" i="5"/>
  <c r="AK13" i="5"/>
  <c r="AL13" i="5"/>
  <c r="AM13" i="5"/>
  <c r="AN13" i="5"/>
  <c r="AO13" i="5"/>
  <c r="AP13" i="5"/>
  <c r="AD14" i="5"/>
  <c r="AF14" i="5"/>
  <c r="AK14" i="5"/>
  <c r="AL14" i="5"/>
  <c r="AM14" i="5"/>
  <c r="AN14" i="5"/>
  <c r="AO14" i="5"/>
  <c r="AP14" i="5"/>
  <c r="AD15" i="5"/>
  <c r="AF15" i="5"/>
  <c r="AK15" i="5"/>
  <c r="AL15" i="5"/>
  <c r="AM15" i="5"/>
  <c r="AN15" i="5"/>
  <c r="AO15" i="5"/>
  <c r="AP15" i="5"/>
  <c r="AD16" i="5"/>
  <c r="AF16" i="5"/>
  <c r="AK16" i="5"/>
  <c r="AL16" i="5"/>
  <c r="AM16" i="5"/>
  <c r="AN16" i="5"/>
  <c r="AO16" i="5"/>
  <c r="AP16" i="5"/>
  <c r="AD17" i="5"/>
  <c r="AF17" i="5"/>
  <c r="AK17" i="5"/>
  <c r="AL17" i="5"/>
  <c r="AM17" i="5"/>
  <c r="AN17" i="5"/>
  <c r="AO17" i="5"/>
  <c r="AP17" i="5"/>
  <c r="AD18" i="5"/>
  <c r="AF18" i="5"/>
  <c r="AK18" i="5"/>
  <c r="AL18" i="5"/>
  <c r="AM18" i="5"/>
  <c r="AN18" i="5"/>
  <c r="AO18" i="5"/>
  <c r="AP18" i="5"/>
  <c r="AD19" i="5"/>
  <c r="AF19" i="5"/>
  <c r="AK19" i="5"/>
  <c r="AL19" i="5"/>
  <c r="AM19" i="5"/>
  <c r="AN19" i="5"/>
  <c r="AO19" i="5"/>
  <c r="AP19" i="5"/>
  <c r="AD20" i="5"/>
  <c r="AF20" i="5"/>
  <c r="AK20" i="5"/>
  <c r="AL20" i="5"/>
  <c r="AM20" i="5"/>
  <c r="AN20" i="5"/>
  <c r="AO20" i="5"/>
  <c r="AP20" i="5"/>
  <c r="AD21" i="5"/>
  <c r="AF21" i="5"/>
  <c r="AK21" i="5"/>
  <c r="AL21" i="5"/>
  <c r="AM21" i="5"/>
  <c r="AN21" i="5"/>
  <c r="AO21" i="5"/>
  <c r="AP21" i="5"/>
  <c r="AD22" i="5"/>
  <c r="AF22" i="5"/>
  <c r="AK22" i="5"/>
  <c r="AL22" i="5"/>
  <c r="AM22" i="5"/>
  <c r="AN22" i="5"/>
  <c r="AO22" i="5"/>
  <c r="AP22" i="5"/>
  <c r="AD23" i="5"/>
  <c r="AF23" i="5"/>
  <c r="AK23" i="5"/>
  <c r="AL23" i="5"/>
  <c r="AM23" i="5"/>
  <c r="AN23" i="5"/>
  <c r="AO23" i="5"/>
  <c r="AP23" i="5"/>
  <c r="AD24" i="5"/>
  <c r="AF24" i="5"/>
  <c r="AK24" i="5"/>
  <c r="AL24" i="5"/>
  <c r="AM24" i="5"/>
  <c r="AN24" i="5"/>
  <c r="AO24" i="5"/>
  <c r="AP24" i="5"/>
  <c r="AD25" i="5"/>
  <c r="AF25" i="5"/>
  <c r="AK25" i="5"/>
  <c r="AL25" i="5"/>
  <c r="AM25" i="5"/>
  <c r="AN25" i="5"/>
  <c r="AO25" i="5"/>
  <c r="AP25" i="5"/>
  <c r="AD26" i="5"/>
  <c r="AF26" i="5"/>
  <c r="AK26" i="5"/>
  <c r="AL26" i="5"/>
  <c r="AM26" i="5"/>
  <c r="AN26" i="5"/>
  <c r="AO26" i="5"/>
  <c r="AP26" i="5"/>
  <c r="A16" i="12"/>
  <c r="AE26" i="5" l="1"/>
  <c r="AE25" i="5"/>
  <c r="AE24" i="5"/>
  <c r="U25" i="5"/>
  <c r="W25" i="5"/>
  <c r="U24" i="5"/>
  <c r="W24" i="5"/>
  <c r="U23" i="5"/>
  <c r="W23" i="5"/>
  <c r="W21" i="5"/>
  <c r="U21" i="5"/>
  <c r="AE20" i="5"/>
  <c r="U20" i="5"/>
  <c r="W20" i="5"/>
  <c r="W19" i="5"/>
  <c r="U19" i="5"/>
  <c r="U18" i="5"/>
  <c r="W18" i="5"/>
  <c r="W17" i="5"/>
  <c r="U17" i="5"/>
  <c r="AE16" i="5"/>
  <c r="U16" i="5"/>
  <c r="W16" i="5"/>
  <c r="W15" i="5"/>
  <c r="U15" i="5"/>
  <c r="W14" i="5"/>
  <c r="U14" i="5"/>
  <c r="AE13" i="5"/>
  <c r="W13" i="5"/>
  <c r="U13" i="5"/>
  <c r="AP3" i="5"/>
  <c r="AO3" i="5"/>
  <c r="AE3" i="5"/>
  <c r="W3" i="5"/>
  <c r="AE15" i="5"/>
  <c r="AE21" i="5"/>
  <c r="AE22" i="5"/>
  <c r="AE17" i="5"/>
  <c r="AE23" i="5"/>
  <c r="AE18" i="5"/>
  <c r="AE19" i="5"/>
  <c r="AE14" i="5"/>
  <c r="AK9" i="5"/>
  <c r="AL9" i="5"/>
  <c r="AM9" i="5"/>
  <c r="AN9" i="5"/>
  <c r="AO9" i="5"/>
  <c r="AP9" i="5"/>
  <c r="AK10" i="5"/>
  <c r="AL10" i="5"/>
  <c r="AM10" i="5"/>
  <c r="AN10" i="5"/>
  <c r="AO10" i="5"/>
  <c r="AP10" i="5"/>
  <c r="AK11" i="5"/>
  <c r="AL11" i="5"/>
  <c r="AM11" i="5"/>
  <c r="AN11" i="5"/>
  <c r="AO11" i="5"/>
  <c r="AP11" i="5"/>
  <c r="AK12" i="5"/>
  <c r="AL12" i="5"/>
  <c r="AM12" i="5"/>
  <c r="AN12" i="5"/>
  <c r="AO12" i="5"/>
  <c r="AP12" i="5"/>
  <c r="G123" i="5"/>
  <c r="AD123" i="5"/>
  <c r="AE123" i="5" s="1"/>
  <c r="AF123" i="5"/>
  <c r="AK123" i="5"/>
  <c r="AL123" i="5"/>
  <c r="AM123" i="5"/>
  <c r="AN123" i="5"/>
  <c r="AO123" i="5"/>
  <c r="AP123" i="5"/>
  <c r="G124" i="5"/>
  <c r="AD124" i="5"/>
  <c r="W124" i="5" s="1"/>
  <c r="AF124" i="5"/>
  <c r="AK124" i="5"/>
  <c r="AL124" i="5"/>
  <c r="AM124" i="5"/>
  <c r="AN124" i="5"/>
  <c r="AO124" i="5"/>
  <c r="AP124" i="5"/>
  <c r="G125" i="5"/>
  <c r="AD125" i="5"/>
  <c r="U125" i="5" s="1"/>
  <c r="AF125" i="5"/>
  <c r="AK125" i="5"/>
  <c r="AL125" i="5"/>
  <c r="AM125" i="5"/>
  <c r="AN125" i="5"/>
  <c r="AO125" i="5"/>
  <c r="AP125" i="5"/>
  <c r="G126" i="5"/>
  <c r="AD126" i="5"/>
  <c r="AE126" i="5" s="1"/>
  <c r="AF126" i="5"/>
  <c r="AK126" i="5"/>
  <c r="AL126" i="5"/>
  <c r="AM126" i="5"/>
  <c r="AN126" i="5"/>
  <c r="AO126" i="5"/>
  <c r="AP126" i="5"/>
  <c r="G127" i="5"/>
  <c r="AD127" i="5"/>
  <c r="AF127" i="5"/>
  <c r="AK127" i="5"/>
  <c r="AL127" i="5"/>
  <c r="AM127" i="5"/>
  <c r="AN127" i="5"/>
  <c r="AO127" i="5"/>
  <c r="AP127" i="5"/>
  <c r="G128" i="5"/>
  <c r="AD128" i="5"/>
  <c r="W128" i="5" s="1"/>
  <c r="AF128" i="5"/>
  <c r="AK128" i="5"/>
  <c r="AL128" i="5"/>
  <c r="AM128" i="5"/>
  <c r="AN128" i="5"/>
  <c r="AO128" i="5"/>
  <c r="AP128" i="5"/>
  <c r="G129" i="5"/>
  <c r="AD129" i="5"/>
  <c r="AF129" i="5"/>
  <c r="AK129" i="5"/>
  <c r="AL129" i="5"/>
  <c r="AM129" i="5"/>
  <c r="AN129" i="5"/>
  <c r="AO129" i="5"/>
  <c r="AP129" i="5"/>
  <c r="G130" i="5"/>
  <c r="AD130" i="5"/>
  <c r="AE130" i="5" s="1"/>
  <c r="AF130" i="5"/>
  <c r="AK130" i="5"/>
  <c r="AL130" i="5"/>
  <c r="AM130" i="5"/>
  <c r="AN130" i="5"/>
  <c r="AO130" i="5"/>
  <c r="AP130" i="5"/>
  <c r="G131" i="5"/>
  <c r="AD131" i="5"/>
  <c r="AE131" i="5" s="1"/>
  <c r="AF131" i="5"/>
  <c r="AK131" i="5"/>
  <c r="AL131" i="5"/>
  <c r="AM131" i="5"/>
  <c r="AN131" i="5"/>
  <c r="AO131" i="5"/>
  <c r="AP131" i="5"/>
  <c r="G132" i="5"/>
  <c r="AD132" i="5"/>
  <c r="U132" i="5" s="1"/>
  <c r="AF132" i="5"/>
  <c r="AK132" i="5"/>
  <c r="AL132" i="5"/>
  <c r="AM132" i="5"/>
  <c r="AN132" i="5"/>
  <c r="AO132" i="5"/>
  <c r="AP132" i="5"/>
  <c r="G133" i="5"/>
  <c r="AD133" i="5"/>
  <c r="U133" i="5" s="1"/>
  <c r="AF133" i="5"/>
  <c r="AK133" i="5"/>
  <c r="AL133" i="5"/>
  <c r="AM133" i="5"/>
  <c r="AN133" i="5"/>
  <c r="AO133" i="5"/>
  <c r="AP133" i="5"/>
  <c r="G134" i="5"/>
  <c r="AD134" i="5"/>
  <c r="AE134" i="5" s="1"/>
  <c r="AF134" i="5"/>
  <c r="AK134" i="5"/>
  <c r="AL134" i="5"/>
  <c r="AM134" i="5"/>
  <c r="AN134" i="5"/>
  <c r="AO134" i="5"/>
  <c r="AP134" i="5"/>
  <c r="G135" i="5"/>
  <c r="AD135" i="5"/>
  <c r="AF135" i="5"/>
  <c r="AK135" i="5"/>
  <c r="AL135" i="5"/>
  <c r="AM135" i="5"/>
  <c r="AN135" i="5"/>
  <c r="AO135" i="5"/>
  <c r="AP135" i="5"/>
  <c r="G136" i="5"/>
  <c r="AD136" i="5"/>
  <c r="W136" i="5" s="1"/>
  <c r="AF136" i="5"/>
  <c r="AK136" i="5"/>
  <c r="AL136" i="5"/>
  <c r="AM136" i="5"/>
  <c r="AN136" i="5"/>
  <c r="AO136" i="5"/>
  <c r="AP136" i="5"/>
  <c r="G137" i="5"/>
  <c r="AD137" i="5"/>
  <c r="AF137" i="5"/>
  <c r="AK137" i="5"/>
  <c r="AL137" i="5"/>
  <c r="AM137" i="5"/>
  <c r="AN137" i="5"/>
  <c r="AO137" i="5"/>
  <c r="AP137" i="5"/>
  <c r="G138" i="5"/>
  <c r="AD138" i="5"/>
  <c r="AE138" i="5" s="1"/>
  <c r="AF138" i="5"/>
  <c r="AK138" i="5"/>
  <c r="AL138" i="5"/>
  <c r="AM138" i="5"/>
  <c r="AN138" i="5"/>
  <c r="AO138" i="5"/>
  <c r="AP138" i="5"/>
  <c r="G139" i="5"/>
  <c r="AD139" i="5"/>
  <c r="AE139" i="5" s="1"/>
  <c r="AF139" i="5"/>
  <c r="AK139" i="5"/>
  <c r="AL139" i="5"/>
  <c r="AM139" i="5"/>
  <c r="AN139" i="5"/>
  <c r="AO139" i="5"/>
  <c r="AP139" i="5"/>
  <c r="G140" i="5"/>
  <c r="AD140" i="5"/>
  <c r="AF140" i="5"/>
  <c r="AK140" i="5"/>
  <c r="AL140" i="5"/>
  <c r="AM140" i="5"/>
  <c r="AN140" i="5"/>
  <c r="AO140" i="5"/>
  <c r="AP140" i="5"/>
  <c r="G141" i="5"/>
  <c r="AD141" i="5"/>
  <c r="U141" i="5" s="1"/>
  <c r="AF141" i="5"/>
  <c r="AK141" i="5"/>
  <c r="AL141" i="5"/>
  <c r="AM141" i="5"/>
  <c r="AN141" i="5"/>
  <c r="AO141" i="5"/>
  <c r="AP141" i="5"/>
  <c r="G142" i="5"/>
  <c r="AD142" i="5"/>
  <c r="AE142" i="5" s="1"/>
  <c r="AF142" i="5"/>
  <c r="AK142" i="5"/>
  <c r="AL142" i="5"/>
  <c r="AM142" i="5"/>
  <c r="AN142" i="5"/>
  <c r="AO142" i="5"/>
  <c r="AP142" i="5"/>
  <c r="G143" i="5"/>
  <c r="AD143" i="5"/>
  <c r="W143" i="5" s="1"/>
  <c r="AF143" i="5"/>
  <c r="AK143" i="5"/>
  <c r="AL143" i="5"/>
  <c r="AM143" i="5"/>
  <c r="AN143" i="5"/>
  <c r="AO143" i="5"/>
  <c r="AP143" i="5"/>
  <c r="G144" i="5"/>
  <c r="AD144" i="5"/>
  <c r="W144" i="5" s="1"/>
  <c r="AF144" i="5"/>
  <c r="AK144" i="5"/>
  <c r="AL144" i="5"/>
  <c r="AM144" i="5"/>
  <c r="AN144" i="5"/>
  <c r="AO144" i="5"/>
  <c r="AP144" i="5"/>
  <c r="G145" i="5"/>
  <c r="AD145" i="5"/>
  <c r="U145" i="5" s="1"/>
  <c r="AF145" i="5"/>
  <c r="AK145" i="5"/>
  <c r="AL145" i="5"/>
  <c r="AM145" i="5"/>
  <c r="AN145" i="5"/>
  <c r="AO145" i="5"/>
  <c r="AP145" i="5"/>
  <c r="G146" i="5"/>
  <c r="AD146" i="5"/>
  <c r="AE146" i="5" s="1"/>
  <c r="AF146" i="5"/>
  <c r="AK146" i="5"/>
  <c r="AL146" i="5"/>
  <c r="AM146" i="5"/>
  <c r="AN146" i="5"/>
  <c r="AO146" i="5"/>
  <c r="AP146" i="5"/>
  <c r="G147" i="5"/>
  <c r="AD147" i="5"/>
  <c r="AE147" i="5" s="1"/>
  <c r="AF147" i="5"/>
  <c r="AK147" i="5"/>
  <c r="AL147" i="5"/>
  <c r="AM147" i="5"/>
  <c r="AN147" i="5"/>
  <c r="AO147" i="5"/>
  <c r="AP147" i="5"/>
  <c r="G148" i="5"/>
  <c r="AD148" i="5"/>
  <c r="AE148" i="5" s="1"/>
  <c r="AF148" i="5"/>
  <c r="AK148" i="5"/>
  <c r="AL148" i="5"/>
  <c r="AM148" i="5"/>
  <c r="AN148" i="5"/>
  <c r="AO148" i="5"/>
  <c r="AP148" i="5"/>
  <c r="G149" i="5"/>
  <c r="AD149" i="5"/>
  <c r="U149" i="5" s="1"/>
  <c r="AF149" i="5"/>
  <c r="AK149" i="5"/>
  <c r="AL149" i="5"/>
  <c r="AM149" i="5"/>
  <c r="AN149" i="5"/>
  <c r="AO149" i="5"/>
  <c r="AP149" i="5"/>
  <c r="C13" i="2"/>
  <c r="E13" i="2"/>
  <c r="T13" i="2" s="1"/>
  <c r="O13" i="2"/>
  <c r="P13" i="2" s="1"/>
  <c r="C14" i="2"/>
  <c r="E14" i="2"/>
  <c r="T14" i="2" s="1"/>
  <c r="O14" i="2"/>
  <c r="P14" i="2" s="1"/>
  <c r="C15" i="2"/>
  <c r="E15" i="2"/>
  <c r="T15" i="2" s="1"/>
  <c r="O15" i="2"/>
  <c r="C16" i="2"/>
  <c r="E16" i="2"/>
  <c r="V16" i="2" s="1"/>
  <c r="O16" i="2"/>
  <c r="H16" i="2" s="1"/>
  <c r="C17" i="2"/>
  <c r="E17" i="2"/>
  <c r="X17" i="2" s="1"/>
  <c r="Y17" i="2" s="1"/>
  <c r="O17" i="2"/>
  <c r="Q17" i="2" s="1"/>
  <c r="C18" i="2"/>
  <c r="E18" i="2"/>
  <c r="T18" i="2" s="1"/>
  <c r="O18" i="2"/>
  <c r="C19" i="2"/>
  <c r="E19" i="2"/>
  <c r="X19" i="2" s="1"/>
  <c r="Y19" i="2" s="1"/>
  <c r="O19" i="2"/>
  <c r="P19" i="2" s="1"/>
  <c r="C20" i="2"/>
  <c r="E20" i="2"/>
  <c r="V20" i="2" s="1"/>
  <c r="O20" i="2"/>
  <c r="H20" i="2" s="1"/>
  <c r="C21" i="2"/>
  <c r="E21" i="2"/>
  <c r="O21" i="2"/>
  <c r="H21" i="2" s="1"/>
  <c r="C22" i="2"/>
  <c r="E22" i="2"/>
  <c r="X22" i="2" s="1"/>
  <c r="Y22" i="2" s="1"/>
  <c r="AD22" i="2" s="1"/>
  <c r="AA22" i="2" s="1"/>
  <c r="O22" i="2"/>
  <c r="I22" i="2" s="1"/>
  <c r="C23" i="2"/>
  <c r="E23" i="2"/>
  <c r="X23" i="2" s="1"/>
  <c r="Y23" i="2" s="1"/>
  <c r="AF23" i="2" s="1"/>
  <c r="AC23" i="2" s="1"/>
  <c r="O23" i="2"/>
  <c r="M23" i="2" s="1"/>
  <c r="C24" i="2"/>
  <c r="E24" i="2"/>
  <c r="V24" i="2" s="1"/>
  <c r="O24" i="2"/>
  <c r="C25" i="2"/>
  <c r="E25" i="2"/>
  <c r="X25" i="2" s="1"/>
  <c r="Y25" i="2" s="1"/>
  <c r="O25" i="2"/>
  <c r="G25" i="2" s="1"/>
  <c r="C26" i="2"/>
  <c r="E26" i="2"/>
  <c r="O26" i="2"/>
  <c r="C27" i="2"/>
  <c r="E27" i="2"/>
  <c r="V27" i="2" s="1"/>
  <c r="O27" i="2"/>
  <c r="H27" i="2" s="1"/>
  <c r="C28" i="2"/>
  <c r="E28" i="2"/>
  <c r="V28" i="2" s="1"/>
  <c r="O28" i="2"/>
  <c r="C29" i="2"/>
  <c r="E29" i="2"/>
  <c r="T29" i="2" s="1"/>
  <c r="O29" i="2"/>
  <c r="K29" i="2" s="1"/>
  <c r="C30" i="2"/>
  <c r="E30" i="2"/>
  <c r="V30" i="2" s="1"/>
  <c r="O30" i="2"/>
  <c r="C31" i="2"/>
  <c r="E31" i="2"/>
  <c r="O31" i="2"/>
  <c r="P31" i="2" s="1"/>
  <c r="C32" i="2"/>
  <c r="E32" i="2"/>
  <c r="X32" i="2" s="1"/>
  <c r="Y32" i="2" s="1"/>
  <c r="O32" i="2"/>
  <c r="C33" i="2"/>
  <c r="E33" i="2"/>
  <c r="X33" i="2" s="1"/>
  <c r="Y33" i="2" s="1"/>
  <c r="O33" i="2"/>
  <c r="P33" i="2" s="1"/>
  <c r="C34" i="2"/>
  <c r="E34" i="2"/>
  <c r="V34" i="2" s="1"/>
  <c r="O34" i="2"/>
  <c r="P34" i="2" s="1"/>
  <c r="C35" i="2"/>
  <c r="E35" i="2"/>
  <c r="T35" i="2" s="1"/>
  <c r="O35" i="2"/>
  <c r="Q35" i="2" s="1"/>
  <c r="C36" i="2"/>
  <c r="E36" i="2"/>
  <c r="T36" i="2" s="1"/>
  <c r="O36" i="2"/>
  <c r="L36" i="2" s="1"/>
  <c r="C37" i="2"/>
  <c r="E37" i="2"/>
  <c r="T37" i="2" s="1"/>
  <c r="O37" i="2"/>
  <c r="C38" i="2"/>
  <c r="E38" i="2"/>
  <c r="T38" i="2" s="1"/>
  <c r="O38" i="2"/>
  <c r="G38" i="2" s="1"/>
  <c r="C39" i="2"/>
  <c r="E39" i="2"/>
  <c r="T39" i="2" s="1"/>
  <c r="O39" i="2"/>
  <c r="C40" i="2"/>
  <c r="E40" i="2"/>
  <c r="O40" i="2"/>
  <c r="C41" i="2"/>
  <c r="E41" i="2"/>
  <c r="V41" i="2" s="1"/>
  <c r="O41" i="2"/>
  <c r="C42" i="2"/>
  <c r="E42" i="2"/>
  <c r="T42" i="2" s="1"/>
  <c r="O42" i="2"/>
  <c r="G42" i="2" s="1"/>
  <c r="C43" i="2"/>
  <c r="E43" i="2"/>
  <c r="T43" i="2" s="1"/>
  <c r="O43" i="2"/>
  <c r="C44" i="2"/>
  <c r="E44" i="2"/>
  <c r="O44" i="2"/>
  <c r="Q44" i="2" s="1"/>
  <c r="C11" i="1"/>
  <c r="P11" i="1"/>
  <c r="S11" i="1"/>
  <c r="C12" i="1"/>
  <c r="P12" i="1"/>
  <c r="S12" i="1"/>
  <c r="C13" i="1"/>
  <c r="P13" i="1"/>
  <c r="S13" i="1"/>
  <c r="C14" i="1"/>
  <c r="P14" i="1"/>
  <c r="S14" i="1"/>
  <c r="C15" i="1"/>
  <c r="P15" i="1"/>
  <c r="K15" i="1" s="1"/>
  <c r="N15" i="1" s="1"/>
  <c r="S15" i="1"/>
  <c r="P16" i="1"/>
  <c r="G16" i="1" s="1"/>
  <c r="S16" i="1"/>
  <c r="C17" i="1"/>
  <c r="P17" i="1"/>
  <c r="S17" i="1"/>
  <c r="C18" i="1"/>
  <c r="P18" i="1"/>
  <c r="E18" i="1" s="1"/>
  <c r="S18" i="1"/>
  <c r="C19" i="1"/>
  <c r="P19" i="1"/>
  <c r="S19" i="1"/>
  <c r="C20" i="1"/>
  <c r="P20" i="1"/>
  <c r="K20" i="1" s="1"/>
  <c r="N20" i="1" s="1"/>
  <c r="S20" i="1"/>
  <c r="C21" i="1"/>
  <c r="P21" i="1"/>
  <c r="D21" i="1" s="1"/>
  <c r="S21" i="1"/>
  <c r="C22" i="1"/>
  <c r="P22" i="1"/>
  <c r="F22" i="1" s="1"/>
  <c r="S22" i="1"/>
  <c r="C23" i="1"/>
  <c r="P23" i="1"/>
  <c r="S23" i="1"/>
  <c r="C24" i="1"/>
  <c r="P24" i="1"/>
  <c r="S24" i="1"/>
  <c r="C25" i="1"/>
  <c r="P25" i="1"/>
  <c r="F25" i="1" s="1"/>
  <c r="S25" i="1"/>
  <c r="C26" i="1"/>
  <c r="P26" i="1"/>
  <c r="I26" i="1" s="1"/>
  <c r="L26" i="1" s="1"/>
  <c r="S26" i="1"/>
  <c r="C27" i="1"/>
  <c r="P27" i="1"/>
  <c r="E27" i="1" s="1"/>
  <c r="S27" i="1"/>
  <c r="AE133" i="5" l="1"/>
  <c r="Q25" i="2"/>
  <c r="AE124" i="5"/>
  <c r="AE145" i="5"/>
  <c r="U128" i="5"/>
  <c r="AE141" i="5"/>
  <c r="AE136" i="5"/>
  <c r="W139" i="5"/>
  <c r="AE149" i="5"/>
  <c r="U144" i="5"/>
  <c r="U139" i="5"/>
  <c r="V35" i="2"/>
  <c r="F35" i="2" s="1"/>
  <c r="AE128" i="5"/>
  <c r="W17" i="1"/>
  <c r="T33" i="2"/>
  <c r="Q23" i="2"/>
  <c r="L35" i="2"/>
  <c r="I35" i="2"/>
  <c r="U147" i="5"/>
  <c r="AE144" i="5"/>
  <c r="U136" i="5"/>
  <c r="W131" i="5"/>
  <c r="U123" i="5"/>
  <c r="W123" i="5"/>
  <c r="U131" i="5"/>
  <c r="AE125" i="5"/>
  <c r="V33" i="2"/>
  <c r="W21" i="1"/>
  <c r="V20" i="1"/>
  <c r="N27" i="2"/>
  <c r="L23" i="2"/>
  <c r="V22" i="2"/>
  <c r="J20" i="1"/>
  <c r="M20" i="1" s="1"/>
  <c r="X35" i="2"/>
  <c r="Y35" i="2" s="1"/>
  <c r="AD35" i="2" s="1"/>
  <c r="AA35" i="2" s="1"/>
  <c r="X34" i="2"/>
  <c r="Y34" i="2" s="1"/>
  <c r="AE34" i="2" s="1"/>
  <c r="AB34" i="2" s="1"/>
  <c r="J27" i="2"/>
  <c r="H23" i="2"/>
  <c r="L44" i="2"/>
  <c r="H36" i="2"/>
  <c r="K33" i="2"/>
  <c r="J29" i="2"/>
  <c r="X24" i="2"/>
  <c r="Y24" i="2" s="1"/>
  <c r="AF24" i="2" s="1"/>
  <c r="AC24" i="2" s="1"/>
  <c r="K44" i="2"/>
  <c r="J34" i="2"/>
  <c r="J33" i="2"/>
  <c r="T30" i="2"/>
  <c r="F30" i="2" s="1"/>
  <c r="T24" i="2"/>
  <c r="F24" i="2" s="1"/>
  <c r="H22" i="2"/>
  <c r="Q36" i="2"/>
  <c r="P29" i="2"/>
  <c r="X37" i="2"/>
  <c r="Y37" i="2" s="1"/>
  <c r="T20" i="2"/>
  <c r="V21" i="1"/>
  <c r="L42" i="2"/>
  <c r="X28" i="2"/>
  <c r="Y28" i="2" s="1"/>
  <c r="T22" i="2"/>
  <c r="U17" i="1"/>
  <c r="Q42" i="2"/>
  <c r="K42" i="2"/>
  <c r="T34" i="2"/>
  <c r="F34" i="2" s="1"/>
  <c r="T28" i="2"/>
  <c r="F28" i="2" s="1"/>
  <c r="K21" i="2"/>
  <c r="X20" i="2"/>
  <c r="Y20" i="2" s="1"/>
  <c r="AE20" i="2" s="1"/>
  <c r="AB20" i="2" s="1"/>
  <c r="I20" i="2"/>
  <c r="G21" i="1"/>
  <c r="F21" i="1"/>
  <c r="V17" i="1"/>
  <c r="X42" i="2"/>
  <c r="Y42" i="2" s="1"/>
  <c r="AF42" i="2" s="1"/>
  <c r="AC42" i="2" s="1"/>
  <c r="X38" i="2"/>
  <c r="Y38" i="2" s="1"/>
  <c r="AF38" i="2" s="1"/>
  <c r="AC38" i="2" s="1"/>
  <c r="V37" i="2"/>
  <c r="F37" i="2" s="1"/>
  <c r="M21" i="2"/>
  <c r="X15" i="2"/>
  <c r="Y15" i="2" s="1"/>
  <c r="AD15" i="2" s="1"/>
  <c r="AA15" i="2" s="1"/>
  <c r="G15" i="2" s="1"/>
  <c r="K25" i="1"/>
  <c r="N25" i="1" s="1"/>
  <c r="U21" i="1"/>
  <c r="K21" i="1"/>
  <c r="N21" i="1" s="1"/>
  <c r="E21" i="1"/>
  <c r="X36" i="2"/>
  <c r="Y36" i="2" s="1"/>
  <c r="AD36" i="2" s="1"/>
  <c r="AA36" i="2" s="1"/>
  <c r="M36" i="2"/>
  <c r="X30" i="2"/>
  <c r="Y30" i="2" s="1"/>
  <c r="V15" i="2"/>
  <c r="F15" i="2" s="1"/>
  <c r="W27" i="1"/>
  <c r="W25" i="1"/>
  <c r="J21" i="1"/>
  <c r="M21" i="1" s="1"/>
  <c r="P42" i="2"/>
  <c r="V36" i="2"/>
  <c r="F36" i="2" s="1"/>
  <c r="P21" i="2"/>
  <c r="F17" i="1"/>
  <c r="L14" i="2"/>
  <c r="V18" i="2"/>
  <c r="F18" i="2" s="1"/>
  <c r="T16" i="2"/>
  <c r="F16" i="2" s="1"/>
  <c r="X16" i="2"/>
  <c r="Y16" i="2" s="1"/>
  <c r="AD16" i="2" s="1"/>
  <c r="AA16" i="2" s="1"/>
  <c r="G16" i="2" s="1"/>
  <c r="V14" i="2"/>
  <c r="F14" i="2" s="1"/>
  <c r="X14" i="2"/>
  <c r="Y14" i="2" s="1"/>
  <c r="AE14" i="2" s="1"/>
  <c r="AB14" i="2" s="1"/>
  <c r="H14" i="2" s="1"/>
  <c r="X13" i="2"/>
  <c r="Y13" i="2" s="1"/>
  <c r="AD13" i="2" s="1"/>
  <c r="AA13" i="2" s="1"/>
  <c r="G13" i="2" s="1"/>
  <c r="V13" i="2"/>
  <c r="F13" i="2" s="1"/>
  <c r="T44" i="2"/>
  <c r="X44" i="2"/>
  <c r="Y44" i="2" s="1"/>
  <c r="P30" i="2"/>
  <c r="J30" i="2"/>
  <c r="AD19" i="2"/>
  <c r="AA19" i="2" s="1"/>
  <c r="G19" i="2" s="1"/>
  <c r="AE19" i="2"/>
  <c r="AB19" i="2" s="1"/>
  <c r="AE140" i="5"/>
  <c r="W140" i="5"/>
  <c r="U140" i="5"/>
  <c r="G24" i="1"/>
  <c r="W24" i="1"/>
  <c r="D14" i="1"/>
  <c r="E14" i="1"/>
  <c r="W14" i="1"/>
  <c r="D13" i="1"/>
  <c r="G13" i="1"/>
  <c r="U13" i="1"/>
  <c r="E13" i="1"/>
  <c r="K13" i="1"/>
  <c r="N13" i="1" s="1"/>
  <c r="V13" i="1"/>
  <c r="F13" i="1"/>
  <c r="W13" i="1"/>
  <c r="AF33" i="2"/>
  <c r="AC33" i="2" s="1"/>
  <c r="AD33" i="2"/>
  <c r="AA33" i="2" s="1"/>
  <c r="AE33" i="2"/>
  <c r="AB33" i="2" s="1"/>
  <c r="I13" i="1"/>
  <c r="L13" i="1" s="1"/>
  <c r="L40" i="2"/>
  <c r="G40" i="2"/>
  <c r="Q40" i="2"/>
  <c r="P40" i="2"/>
  <c r="K40" i="2"/>
  <c r="AE32" i="2"/>
  <c r="AB32" i="2" s="1"/>
  <c r="AF32" i="2"/>
  <c r="AC32" i="2" s="1"/>
  <c r="AD32" i="2"/>
  <c r="AA32" i="2" s="1"/>
  <c r="V31" i="2"/>
  <c r="T31" i="2"/>
  <c r="G26" i="1"/>
  <c r="D26" i="1"/>
  <c r="W26" i="1"/>
  <c r="D25" i="1"/>
  <c r="E25" i="1"/>
  <c r="G25" i="1"/>
  <c r="U25" i="1"/>
  <c r="I25" i="1"/>
  <c r="L25" i="1" s="1"/>
  <c r="V25" i="1"/>
  <c r="J25" i="1"/>
  <c r="M25" i="1" s="1"/>
  <c r="X31" i="2"/>
  <c r="Y31" i="2" s="1"/>
  <c r="D16" i="1"/>
  <c r="F16" i="1"/>
  <c r="V16" i="1"/>
  <c r="D12" i="1"/>
  <c r="F12" i="1"/>
  <c r="V12" i="1"/>
  <c r="K12" i="1"/>
  <c r="N12" i="1" s="1"/>
  <c r="W12" i="1"/>
  <c r="D11" i="1"/>
  <c r="V11" i="1"/>
  <c r="X29" i="2"/>
  <c r="Y29" i="2" s="1"/>
  <c r="V29" i="2"/>
  <c r="F29" i="2" s="1"/>
  <c r="T26" i="2"/>
  <c r="V26" i="2"/>
  <c r="K25" i="2"/>
  <c r="P25" i="2"/>
  <c r="M25" i="2"/>
  <c r="M19" i="2"/>
  <c r="K19" i="2"/>
  <c r="Q19" i="2"/>
  <c r="W148" i="5"/>
  <c r="U148" i="5"/>
  <c r="U129" i="5"/>
  <c r="AE129" i="5"/>
  <c r="AE127" i="5"/>
  <c r="U127" i="5"/>
  <c r="D20" i="1"/>
  <c r="F20" i="1"/>
  <c r="U20" i="1"/>
  <c r="G20" i="1"/>
  <c r="W16" i="1"/>
  <c r="K16" i="1"/>
  <c r="N16" i="1" s="1"/>
  <c r="J12" i="1"/>
  <c r="M12" i="1" s="1"/>
  <c r="T41" i="2"/>
  <c r="F41" i="2" s="1"/>
  <c r="X41" i="2"/>
  <c r="Y41" i="2" s="1"/>
  <c r="T40" i="2"/>
  <c r="X40" i="2"/>
  <c r="Y40" i="2" s="1"/>
  <c r="X39" i="2"/>
  <c r="Y39" i="2" s="1"/>
  <c r="K38" i="2"/>
  <c r="Q38" i="2"/>
  <c r="P38" i="2"/>
  <c r="L25" i="2"/>
  <c r="L19" i="2"/>
  <c r="P17" i="2"/>
  <c r="L16" i="2"/>
  <c r="P16" i="2"/>
  <c r="U137" i="5"/>
  <c r="AE137" i="5"/>
  <c r="AE135" i="5"/>
  <c r="U135" i="5"/>
  <c r="W127" i="5"/>
  <c r="U124" i="5"/>
  <c r="W20" i="1"/>
  <c r="D17" i="1"/>
  <c r="E17" i="1"/>
  <c r="J17" i="1"/>
  <c r="M17" i="1" s="1"/>
  <c r="G17" i="1"/>
  <c r="U16" i="1"/>
  <c r="U12" i="1"/>
  <c r="G12" i="1"/>
  <c r="V43" i="2"/>
  <c r="F43" i="2" s="1"/>
  <c r="X43" i="2"/>
  <c r="Y43" i="2" s="1"/>
  <c r="V39" i="2"/>
  <c r="F39" i="2" s="1"/>
  <c r="L38" i="2"/>
  <c r="J35" i="2"/>
  <c r="M35" i="2"/>
  <c r="H35" i="2"/>
  <c r="P35" i="2"/>
  <c r="V32" i="2"/>
  <c r="T32" i="2"/>
  <c r="X27" i="2"/>
  <c r="Y27" i="2" s="1"/>
  <c r="T27" i="2"/>
  <c r="F27" i="2" s="1"/>
  <c r="X26" i="2"/>
  <c r="Y26" i="2" s="1"/>
  <c r="AF26" i="2" s="1"/>
  <c r="AC26" i="2" s="1"/>
  <c r="H25" i="2"/>
  <c r="AE22" i="2"/>
  <c r="AB22" i="2" s="1"/>
  <c r="H19" i="2"/>
  <c r="X18" i="2"/>
  <c r="Y18" i="2" s="1"/>
  <c r="AF18" i="2" s="1"/>
  <c r="AC18" i="2" s="1"/>
  <c r="I18" i="2" s="1"/>
  <c r="L17" i="2"/>
  <c r="K16" i="2"/>
  <c r="W147" i="5"/>
  <c r="AE143" i="5"/>
  <c r="U143" i="5"/>
  <c r="W135" i="5"/>
  <c r="AE132" i="5"/>
  <c r="W132" i="5"/>
  <c r="G44" i="2"/>
  <c r="P44" i="2"/>
  <c r="J36" i="2"/>
  <c r="I36" i="2"/>
  <c r="P36" i="2"/>
  <c r="K23" i="2"/>
  <c r="P23" i="2"/>
  <c r="G23" i="2"/>
  <c r="M22" i="2"/>
  <c r="L21" i="2"/>
  <c r="Q21" i="2"/>
  <c r="D14" i="2"/>
  <c r="W138" i="5"/>
  <c r="W134" i="5"/>
  <c r="W130" i="5"/>
  <c r="W126" i="5"/>
  <c r="W149" i="5"/>
  <c r="U146" i="5"/>
  <c r="W145" i="5"/>
  <c r="U142" i="5"/>
  <c r="W141" i="5"/>
  <c r="U138" i="5"/>
  <c r="W137" i="5"/>
  <c r="U134" i="5"/>
  <c r="W133" i="5"/>
  <c r="U130" i="5"/>
  <c r="W129" i="5"/>
  <c r="U126" i="5"/>
  <c r="W125" i="5"/>
  <c r="W146" i="5"/>
  <c r="W142" i="5"/>
  <c r="J43" i="2"/>
  <c r="N43" i="2"/>
  <c r="R43" i="2"/>
  <c r="I43" i="2"/>
  <c r="J41" i="2"/>
  <c r="N41" i="2"/>
  <c r="R41" i="2"/>
  <c r="I41" i="2"/>
  <c r="J39" i="2"/>
  <c r="N39" i="2"/>
  <c r="R39" i="2"/>
  <c r="I39" i="2"/>
  <c r="J37" i="2"/>
  <c r="N37" i="2"/>
  <c r="R37" i="2"/>
  <c r="I37" i="2"/>
  <c r="I32" i="2"/>
  <c r="M32" i="2"/>
  <c r="Q32" i="2"/>
  <c r="G32" i="2"/>
  <c r="L32" i="2"/>
  <c r="R32" i="2"/>
  <c r="H32" i="2"/>
  <c r="N32" i="2"/>
  <c r="I28" i="2"/>
  <c r="M28" i="2"/>
  <c r="Q28" i="2"/>
  <c r="G28" i="2"/>
  <c r="L28" i="2"/>
  <c r="R28" i="2"/>
  <c r="H28" i="2"/>
  <c r="N28" i="2"/>
  <c r="AD25" i="2"/>
  <c r="AA25" i="2" s="1"/>
  <c r="AE25" i="2"/>
  <c r="AB25" i="2" s="1"/>
  <c r="AF25" i="2"/>
  <c r="AC25" i="2" s="1"/>
  <c r="AD17" i="2"/>
  <c r="AA17" i="2" s="1"/>
  <c r="G17" i="2" s="1"/>
  <c r="AE17" i="2"/>
  <c r="AB17" i="2" s="1"/>
  <c r="H17" i="2" s="1"/>
  <c r="AF17" i="2"/>
  <c r="AC17" i="2" s="1"/>
  <c r="M15" i="2"/>
  <c r="Q15" i="2"/>
  <c r="N15" i="2"/>
  <c r="R15" i="2"/>
  <c r="K15" i="2"/>
  <c r="P15" i="2"/>
  <c r="M43" i="2"/>
  <c r="H43" i="2"/>
  <c r="M41" i="2"/>
  <c r="H41" i="2"/>
  <c r="M39" i="2"/>
  <c r="H39" i="2"/>
  <c r="M37" i="2"/>
  <c r="H37" i="2"/>
  <c r="K32" i="2"/>
  <c r="I31" i="2"/>
  <c r="M31" i="2"/>
  <c r="Q31" i="2"/>
  <c r="G31" i="2"/>
  <c r="L31" i="2"/>
  <c r="R31" i="2"/>
  <c r="H31" i="2"/>
  <c r="N31" i="2"/>
  <c r="K28" i="2"/>
  <c r="J26" i="2"/>
  <c r="N26" i="2"/>
  <c r="R26" i="2"/>
  <c r="G26" i="2"/>
  <c r="L26" i="2"/>
  <c r="Q26" i="2"/>
  <c r="K26" i="2"/>
  <c r="P26" i="2"/>
  <c r="I26" i="2"/>
  <c r="M26" i="2"/>
  <c r="N18" i="2"/>
  <c r="R18" i="2"/>
  <c r="Q18" i="2"/>
  <c r="K18" i="2"/>
  <c r="P18" i="2"/>
  <c r="M18" i="2"/>
  <c r="H15" i="2"/>
  <c r="V44" i="2"/>
  <c r="J44" i="2"/>
  <c r="N44" i="2"/>
  <c r="R44" i="2"/>
  <c r="I44" i="2"/>
  <c r="Q43" i="2"/>
  <c r="L43" i="2"/>
  <c r="G43" i="2"/>
  <c r="V42" i="2"/>
  <c r="F42" i="2" s="1"/>
  <c r="J42" i="2"/>
  <c r="N42" i="2"/>
  <c r="R42" i="2"/>
  <c r="I42" i="2"/>
  <c r="Q41" i="2"/>
  <c r="L41" i="2"/>
  <c r="G41" i="2"/>
  <c r="V40" i="2"/>
  <c r="J40" i="2"/>
  <c r="N40" i="2"/>
  <c r="R40" i="2"/>
  <c r="I40" i="2"/>
  <c r="Q39" i="2"/>
  <c r="L39" i="2"/>
  <c r="G39" i="2"/>
  <c r="V38" i="2"/>
  <c r="F38" i="2" s="1"/>
  <c r="J38" i="2"/>
  <c r="N38" i="2"/>
  <c r="R38" i="2"/>
  <c r="I38" i="2"/>
  <c r="Q37" i="2"/>
  <c r="L37" i="2"/>
  <c r="G37" i="2"/>
  <c r="I34" i="2"/>
  <c r="M34" i="2"/>
  <c r="Q34" i="2"/>
  <c r="G34" i="2"/>
  <c r="L34" i="2"/>
  <c r="R34" i="2"/>
  <c r="H34" i="2"/>
  <c r="N34" i="2"/>
  <c r="J32" i="2"/>
  <c r="K31" i="2"/>
  <c r="I30" i="2"/>
  <c r="M30" i="2"/>
  <c r="Q30" i="2"/>
  <c r="G30" i="2"/>
  <c r="L30" i="2"/>
  <c r="R30" i="2"/>
  <c r="H30" i="2"/>
  <c r="N30" i="2"/>
  <c r="J28" i="2"/>
  <c r="H26" i="2"/>
  <c r="J24" i="2"/>
  <c r="N24" i="2"/>
  <c r="R24" i="2"/>
  <c r="G24" i="2"/>
  <c r="L24" i="2"/>
  <c r="Q24" i="2"/>
  <c r="K24" i="2"/>
  <c r="P24" i="2"/>
  <c r="H24" i="2"/>
  <c r="I24" i="2"/>
  <c r="AD23" i="2"/>
  <c r="AA23" i="2" s="1"/>
  <c r="AE23" i="2"/>
  <c r="AB23" i="2" s="1"/>
  <c r="H18" i="2"/>
  <c r="M44" i="2"/>
  <c r="H44" i="2"/>
  <c r="P43" i="2"/>
  <c r="K43" i="2"/>
  <c r="M42" i="2"/>
  <c r="H42" i="2"/>
  <c r="P41" i="2"/>
  <c r="K41" i="2"/>
  <c r="M40" i="2"/>
  <c r="H40" i="2"/>
  <c r="P39" i="2"/>
  <c r="K39" i="2"/>
  <c r="M38" i="2"/>
  <c r="H38" i="2"/>
  <c r="P37" i="2"/>
  <c r="K37" i="2"/>
  <c r="K34" i="2"/>
  <c r="I33" i="2"/>
  <c r="M33" i="2"/>
  <c r="Q33" i="2"/>
  <c r="G33" i="2"/>
  <c r="L33" i="2"/>
  <c r="R33" i="2"/>
  <c r="H33" i="2"/>
  <c r="N33" i="2"/>
  <c r="P32" i="2"/>
  <c r="J31" i="2"/>
  <c r="K30" i="2"/>
  <c r="I29" i="2"/>
  <c r="M29" i="2"/>
  <c r="Q29" i="2"/>
  <c r="G29" i="2"/>
  <c r="L29" i="2"/>
  <c r="R29" i="2"/>
  <c r="H29" i="2"/>
  <c r="N29" i="2"/>
  <c r="P28" i="2"/>
  <c r="I27" i="2"/>
  <c r="M27" i="2"/>
  <c r="Q27" i="2"/>
  <c r="K27" i="2"/>
  <c r="P27" i="2"/>
  <c r="G27" i="2"/>
  <c r="L27" i="2"/>
  <c r="R27" i="2"/>
  <c r="M24" i="2"/>
  <c r="V23" i="2"/>
  <c r="T23" i="2"/>
  <c r="V21" i="2"/>
  <c r="T21" i="2"/>
  <c r="X21" i="2"/>
  <c r="Y21" i="2" s="1"/>
  <c r="V17" i="2"/>
  <c r="T17" i="2"/>
  <c r="I13" i="2"/>
  <c r="M13" i="2"/>
  <c r="Q13" i="2"/>
  <c r="N13" i="2"/>
  <c r="R13" i="2"/>
  <c r="L13" i="2"/>
  <c r="K13" i="2"/>
  <c r="H13" i="2"/>
  <c r="K36" i="2"/>
  <c r="G36" i="2"/>
  <c r="K35" i="2"/>
  <c r="G35" i="2"/>
  <c r="V25" i="2"/>
  <c r="T25" i="2"/>
  <c r="J20" i="2"/>
  <c r="N20" i="2"/>
  <c r="R20" i="2"/>
  <c r="G20" i="2"/>
  <c r="L20" i="2"/>
  <c r="Q20" i="2"/>
  <c r="K20" i="2"/>
  <c r="P20" i="2"/>
  <c r="R36" i="2"/>
  <c r="N36" i="2"/>
  <c r="R35" i="2"/>
  <c r="N35" i="2"/>
  <c r="J22" i="2"/>
  <c r="N22" i="2"/>
  <c r="R22" i="2"/>
  <c r="G22" i="2"/>
  <c r="L22" i="2"/>
  <c r="Q22" i="2"/>
  <c r="K22" i="2"/>
  <c r="P22" i="2"/>
  <c r="M20" i="2"/>
  <c r="AF19" i="2"/>
  <c r="AC19" i="2" s="1"/>
  <c r="V19" i="2"/>
  <c r="T19" i="2"/>
  <c r="M17" i="2"/>
  <c r="I16" i="2"/>
  <c r="M16" i="2"/>
  <c r="Q16" i="2"/>
  <c r="N16" i="2"/>
  <c r="R16" i="2"/>
  <c r="I14" i="2"/>
  <c r="M14" i="2"/>
  <c r="Q14" i="2"/>
  <c r="J14" i="2"/>
  <c r="N14" i="2"/>
  <c r="R14" i="2"/>
  <c r="G14" i="2"/>
  <c r="J25" i="2"/>
  <c r="N25" i="2"/>
  <c r="R25" i="2"/>
  <c r="I25" i="2"/>
  <c r="J23" i="2"/>
  <c r="N23" i="2"/>
  <c r="R23" i="2"/>
  <c r="I23" i="2"/>
  <c r="AF22" i="2"/>
  <c r="AC22" i="2" s="1"/>
  <c r="N21" i="2"/>
  <c r="R21" i="2"/>
  <c r="I21" i="2"/>
  <c r="N19" i="2"/>
  <c r="R19" i="2"/>
  <c r="I19" i="2"/>
  <c r="N17" i="2"/>
  <c r="R17" i="2"/>
  <c r="I17" i="2"/>
  <c r="F23" i="1"/>
  <c r="J23" i="1"/>
  <c r="M23" i="1" s="1"/>
  <c r="U23" i="1"/>
  <c r="K23" i="1"/>
  <c r="N23" i="1" s="1"/>
  <c r="E23" i="1"/>
  <c r="E19" i="1"/>
  <c r="I19" i="1"/>
  <c r="L19" i="1" s="1"/>
  <c r="F19" i="1"/>
  <c r="J19" i="1"/>
  <c r="M19" i="1" s="1"/>
  <c r="U19" i="1"/>
  <c r="V27" i="1"/>
  <c r="K27" i="1"/>
  <c r="N27" i="1" s="1"/>
  <c r="G27" i="1"/>
  <c r="E24" i="1"/>
  <c r="I24" i="1"/>
  <c r="L24" i="1" s="1"/>
  <c r="F24" i="1"/>
  <c r="W23" i="1"/>
  <c r="G22" i="1"/>
  <c r="K22" i="1"/>
  <c r="N22" i="1" s="1"/>
  <c r="V22" i="1"/>
  <c r="W19" i="1"/>
  <c r="G19" i="1"/>
  <c r="H18" i="1"/>
  <c r="E15" i="1"/>
  <c r="F15" i="1"/>
  <c r="J15" i="1"/>
  <c r="M15" i="1" s="1"/>
  <c r="U15" i="1"/>
  <c r="H15" i="1"/>
  <c r="U27" i="1"/>
  <c r="J27" i="1"/>
  <c r="M27" i="1" s="1"/>
  <c r="F27" i="1"/>
  <c r="V26" i="1"/>
  <c r="K26" i="1"/>
  <c r="N26" i="1" s="1"/>
  <c r="F26" i="1"/>
  <c r="V24" i="1"/>
  <c r="J24" i="1"/>
  <c r="M24" i="1" s="1"/>
  <c r="D24" i="1"/>
  <c r="V23" i="1"/>
  <c r="H23" i="1"/>
  <c r="W22" i="1"/>
  <c r="I22" i="1"/>
  <c r="L22" i="1" s="1"/>
  <c r="D22" i="1"/>
  <c r="V19" i="1"/>
  <c r="D19" i="1"/>
  <c r="W15" i="1"/>
  <c r="G15" i="1"/>
  <c r="F14" i="1"/>
  <c r="J14" i="1"/>
  <c r="M14" i="1" s="1"/>
  <c r="U14" i="1"/>
  <c r="G14" i="1"/>
  <c r="V14" i="1"/>
  <c r="H14" i="1"/>
  <c r="E11" i="1"/>
  <c r="F11" i="1"/>
  <c r="J11" i="1"/>
  <c r="M11" i="1" s="1"/>
  <c r="U11" i="1"/>
  <c r="H11" i="1"/>
  <c r="H27" i="1"/>
  <c r="D27" i="1"/>
  <c r="H19" i="1"/>
  <c r="H26" i="1"/>
  <c r="K24" i="1"/>
  <c r="N24" i="1" s="1"/>
  <c r="I23" i="1"/>
  <c r="L23" i="1" s="1"/>
  <c r="D23" i="1"/>
  <c r="J22" i="1"/>
  <c r="M22" i="1" s="1"/>
  <c r="E22" i="1"/>
  <c r="F18" i="1"/>
  <c r="J18" i="1"/>
  <c r="M18" i="1" s="1"/>
  <c r="U18" i="1"/>
  <c r="G18" i="1"/>
  <c r="V18" i="1"/>
  <c r="I27" i="1"/>
  <c r="L27" i="1" s="1"/>
  <c r="U26" i="1"/>
  <c r="J26" i="1"/>
  <c r="M26" i="1" s="1"/>
  <c r="E26" i="1"/>
  <c r="U24" i="1"/>
  <c r="H24" i="1"/>
  <c r="G23" i="1"/>
  <c r="U22" i="1"/>
  <c r="H22" i="1"/>
  <c r="K19" i="1"/>
  <c r="N19" i="1" s="1"/>
  <c r="W18" i="1"/>
  <c r="D18" i="1"/>
  <c r="V15" i="1"/>
  <c r="D15" i="1"/>
  <c r="W11" i="1"/>
  <c r="G11" i="1"/>
  <c r="H25" i="1"/>
  <c r="H21" i="1"/>
  <c r="E20" i="1"/>
  <c r="H17" i="1"/>
  <c r="E16" i="1"/>
  <c r="H13" i="1"/>
  <c r="E12" i="1"/>
  <c r="H20" i="1"/>
  <c r="H16" i="1"/>
  <c r="H12" i="1"/>
  <c r="AD9" i="5"/>
  <c r="AF9" i="5"/>
  <c r="AD10" i="5"/>
  <c r="AE10" i="5" s="1"/>
  <c r="AF10" i="5"/>
  <c r="AD11" i="5"/>
  <c r="AF11" i="5"/>
  <c r="AD12" i="5"/>
  <c r="AF12" i="5"/>
  <c r="AE12" i="5" l="1"/>
  <c r="W12" i="5"/>
  <c r="U12" i="5"/>
  <c r="AE11" i="5"/>
  <c r="U11" i="5"/>
  <c r="W11" i="5"/>
  <c r="AE9" i="5"/>
  <c r="U9" i="5"/>
  <c r="W9" i="5"/>
  <c r="F40" i="2"/>
  <c r="F33" i="2"/>
  <c r="J16" i="2"/>
  <c r="AF14" i="2"/>
  <c r="AC14" i="2" s="1"/>
  <c r="AD20" i="2"/>
  <c r="AA20" i="2" s="1"/>
  <c r="J17" i="2"/>
  <c r="AD34" i="2"/>
  <c r="AA34" i="2" s="1"/>
  <c r="J15" i="2"/>
  <c r="AF20" i="2"/>
  <c r="AC20" i="2" s="1"/>
  <c r="F22" i="2"/>
  <c r="AF35" i="2"/>
  <c r="AC35" i="2" s="1"/>
  <c r="AE35" i="2"/>
  <c r="AB35" i="2" s="1"/>
  <c r="AE36" i="2"/>
  <c r="AB36" i="2" s="1"/>
  <c r="AF36" i="2"/>
  <c r="AC36" i="2" s="1"/>
  <c r="F44" i="2"/>
  <c r="AF34" i="2"/>
  <c r="AC34" i="2" s="1"/>
  <c r="AF13" i="2"/>
  <c r="AC13" i="2" s="1"/>
  <c r="AD14" i="2"/>
  <c r="AA14" i="2" s="1"/>
  <c r="AD24" i="2"/>
  <c r="AA24" i="2" s="1"/>
  <c r="AE24" i="2"/>
  <c r="AB24" i="2" s="1"/>
  <c r="J19" i="2"/>
  <c r="AF30" i="2"/>
  <c r="AC30" i="2" s="1"/>
  <c r="AD30" i="2"/>
  <c r="AA30" i="2" s="1"/>
  <c r="AF15" i="2"/>
  <c r="AC15" i="2" s="1"/>
  <c r="I15" i="2" s="1"/>
  <c r="AE42" i="2"/>
  <c r="AB42" i="2" s="1"/>
  <c r="AE16" i="2"/>
  <c r="AB16" i="2" s="1"/>
  <c r="AE13" i="2"/>
  <c r="AB13" i="2" s="1"/>
  <c r="AE15" i="2"/>
  <c r="AB15" i="2" s="1"/>
  <c r="AD42" i="2"/>
  <c r="AA42" i="2" s="1"/>
  <c r="AE30" i="2"/>
  <c r="AB30" i="2" s="1"/>
  <c r="AF16" i="2"/>
  <c r="AC16" i="2" s="1"/>
  <c r="AE28" i="2"/>
  <c r="AB28" i="2" s="1"/>
  <c r="AF28" i="2"/>
  <c r="AC28" i="2" s="1"/>
  <c r="AD28" i="2"/>
  <c r="AA28" i="2" s="1"/>
  <c r="AD37" i="2"/>
  <c r="AA37" i="2" s="1"/>
  <c r="AE37" i="2"/>
  <c r="AB37" i="2" s="1"/>
  <c r="AF37" i="2"/>
  <c r="AC37" i="2" s="1"/>
  <c r="F21" i="2"/>
  <c r="F31" i="2"/>
  <c r="AD38" i="2"/>
  <c r="AA38" i="2" s="1"/>
  <c r="AE38" i="2"/>
  <c r="AB38" i="2" s="1"/>
  <c r="L18" i="2"/>
  <c r="K17" i="2"/>
  <c r="J13" i="2"/>
  <c r="K14" i="2"/>
  <c r="B15" i="1"/>
  <c r="B16" i="2"/>
  <c r="B19" i="2"/>
  <c r="B18" i="1"/>
  <c r="B18" i="2"/>
  <c r="B17" i="1"/>
  <c r="AE27" i="2"/>
  <c r="AB27" i="2" s="1"/>
  <c r="AF27" i="2"/>
  <c r="AC27" i="2" s="1"/>
  <c r="AD27" i="2"/>
  <c r="AA27" i="2" s="1"/>
  <c r="AD43" i="2"/>
  <c r="AA43" i="2" s="1"/>
  <c r="AF43" i="2"/>
  <c r="AC43" i="2" s="1"/>
  <c r="AE43" i="2"/>
  <c r="AB43" i="2" s="1"/>
  <c r="AD44" i="2"/>
  <c r="AA44" i="2" s="1"/>
  <c r="AF44" i="2"/>
  <c r="AC44" i="2" s="1"/>
  <c r="AE44" i="2"/>
  <c r="AB44" i="2" s="1"/>
  <c r="AD26" i="2"/>
  <c r="AA26" i="2" s="1"/>
  <c r="AE26" i="2"/>
  <c r="AB26" i="2" s="1"/>
  <c r="AD39" i="2"/>
  <c r="AA39" i="2" s="1"/>
  <c r="AE39" i="2"/>
  <c r="AB39" i="2" s="1"/>
  <c r="AF39" i="2"/>
  <c r="AC39" i="2" s="1"/>
  <c r="B15" i="2"/>
  <c r="B14" i="1"/>
  <c r="F32" i="2"/>
  <c r="AD40" i="2"/>
  <c r="AA40" i="2" s="1"/>
  <c r="AE40" i="2"/>
  <c r="AB40" i="2" s="1"/>
  <c r="AF40" i="2"/>
  <c r="AC40" i="2" s="1"/>
  <c r="F26" i="2"/>
  <c r="B13" i="1"/>
  <c r="B14" i="2"/>
  <c r="B17" i="2"/>
  <c r="B16" i="1"/>
  <c r="B12" i="1"/>
  <c r="B13" i="2"/>
  <c r="F19" i="2"/>
  <c r="F23" i="2"/>
  <c r="AD18" i="2"/>
  <c r="AE18" i="2"/>
  <c r="AB18" i="2" s="1"/>
  <c r="AD41" i="2"/>
  <c r="AA41" i="2" s="1"/>
  <c r="AF41" i="2"/>
  <c r="AC41" i="2" s="1"/>
  <c r="AE41" i="2"/>
  <c r="AB41" i="2" s="1"/>
  <c r="AF29" i="2"/>
  <c r="AC29" i="2" s="1"/>
  <c r="AD29" i="2"/>
  <c r="AA29" i="2" s="1"/>
  <c r="AE29" i="2"/>
  <c r="AB29" i="2" s="1"/>
  <c r="AE31" i="2"/>
  <c r="AB31" i="2" s="1"/>
  <c r="AD31" i="2"/>
  <c r="AA31" i="2" s="1"/>
  <c r="AF31" i="2"/>
  <c r="AC31" i="2" s="1"/>
  <c r="AD21" i="2"/>
  <c r="AE21" i="2"/>
  <c r="AB21" i="2" s="1"/>
  <c r="AF21" i="2"/>
  <c r="AC21" i="2" s="1"/>
  <c r="F25" i="2"/>
  <c r="F17" i="2"/>
  <c r="B18" i="9"/>
  <c r="C18" i="9"/>
  <c r="B19" i="9"/>
  <c r="C19" i="9"/>
  <c r="B20" i="9"/>
  <c r="C20" i="9"/>
  <c r="B21" i="9"/>
  <c r="C21" i="9"/>
  <c r="B22" i="9"/>
  <c r="C22" i="9"/>
  <c r="B23" i="9"/>
  <c r="C23" i="9"/>
  <c r="B24" i="9"/>
  <c r="C24" i="9"/>
  <c r="B25" i="9"/>
  <c r="C25" i="9"/>
  <c r="B26" i="9"/>
  <c r="C26" i="9"/>
  <c r="B27" i="9"/>
  <c r="C27" i="9"/>
  <c r="B28" i="9"/>
  <c r="C28" i="9"/>
  <c r="B29" i="9"/>
  <c r="C29" i="9"/>
  <c r="B30" i="9"/>
  <c r="C30" i="9"/>
  <c r="B31" i="9"/>
  <c r="C31" i="9"/>
  <c r="B32" i="9"/>
  <c r="C32" i="9"/>
  <c r="B33" i="9"/>
  <c r="C33" i="9"/>
  <c r="B34" i="9"/>
  <c r="C34" i="9"/>
  <c r="B35" i="9"/>
  <c r="C35" i="9"/>
  <c r="B36" i="9"/>
  <c r="C36" i="9"/>
  <c r="B37" i="9"/>
  <c r="C37" i="9"/>
  <c r="B38" i="9"/>
  <c r="C38" i="9"/>
  <c r="B39" i="9"/>
  <c r="C39" i="9"/>
  <c r="B40" i="9"/>
  <c r="C40" i="9"/>
  <c r="B41" i="9"/>
  <c r="C41" i="9"/>
  <c r="B42" i="9"/>
  <c r="C42" i="9"/>
  <c r="B43" i="9"/>
  <c r="C43" i="9"/>
  <c r="B44" i="9"/>
  <c r="C44" i="9"/>
  <c r="B45" i="9"/>
  <c r="C45" i="9"/>
  <c r="B46" i="9"/>
  <c r="C46" i="9"/>
  <c r="B47" i="9"/>
  <c r="C47" i="9"/>
  <c r="B48" i="9"/>
  <c r="C48" i="9"/>
  <c r="B49" i="9"/>
  <c r="C49" i="9"/>
  <c r="B50" i="9"/>
  <c r="C50" i="9"/>
  <c r="B51" i="9"/>
  <c r="C51" i="9"/>
  <c r="B52" i="9"/>
  <c r="C52" i="9"/>
  <c r="B53" i="9"/>
  <c r="C53" i="9"/>
  <c r="B54" i="9"/>
  <c r="C54" i="9"/>
  <c r="B55" i="9"/>
  <c r="C55" i="9"/>
  <c r="B56" i="9"/>
  <c r="C56" i="9"/>
  <c r="B57" i="9"/>
  <c r="C57" i="9"/>
  <c r="B58" i="9"/>
  <c r="C58" i="9"/>
  <c r="B59" i="9"/>
  <c r="C59" i="9"/>
  <c r="B60" i="9"/>
  <c r="C60" i="9"/>
  <c r="B61" i="9"/>
  <c r="C61" i="9"/>
  <c r="B62" i="9"/>
  <c r="C62" i="9"/>
  <c r="B63" i="9"/>
  <c r="C63" i="9"/>
  <c r="B64" i="9"/>
  <c r="C64" i="9"/>
  <c r="B65" i="9"/>
  <c r="C65" i="9"/>
  <c r="B66" i="9"/>
  <c r="C66" i="9"/>
  <c r="B67" i="9"/>
  <c r="C67" i="9"/>
  <c r="B68" i="9"/>
  <c r="C68" i="9"/>
  <c r="B69" i="9"/>
  <c r="C69" i="9"/>
  <c r="B70" i="9"/>
  <c r="C70" i="9"/>
  <c r="B71" i="9"/>
  <c r="C71" i="9"/>
  <c r="B72" i="9"/>
  <c r="C72" i="9"/>
  <c r="B73" i="9"/>
  <c r="C73" i="9"/>
  <c r="B74" i="9"/>
  <c r="C74" i="9"/>
  <c r="B75" i="9"/>
  <c r="C75" i="9"/>
  <c r="B76" i="9"/>
  <c r="C76" i="9"/>
  <c r="B77" i="9"/>
  <c r="C77" i="9"/>
  <c r="B78" i="9"/>
  <c r="C78" i="9"/>
  <c r="B79" i="9"/>
  <c r="C79" i="9"/>
  <c r="B80" i="9"/>
  <c r="C80" i="9"/>
  <c r="B81" i="9"/>
  <c r="C81" i="9"/>
  <c r="B82" i="9"/>
  <c r="C82" i="9"/>
  <c r="B83" i="9"/>
  <c r="C83" i="9"/>
  <c r="B84" i="9"/>
  <c r="C84" i="9"/>
  <c r="B85" i="9"/>
  <c r="C85" i="9"/>
  <c r="B86" i="9"/>
  <c r="C86" i="9"/>
  <c r="B87" i="9"/>
  <c r="C87" i="9"/>
  <c r="B88" i="9"/>
  <c r="C88" i="9"/>
  <c r="B89" i="9"/>
  <c r="C89" i="9"/>
  <c r="B90" i="9"/>
  <c r="C90" i="9"/>
  <c r="B91" i="9"/>
  <c r="C91" i="9"/>
  <c r="B92" i="9"/>
  <c r="C92" i="9"/>
  <c r="B93" i="9"/>
  <c r="C93" i="9"/>
  <c r="B94" i="9"/>
  <c r="C94" i="9"/>
  <c r="B95" i="9"/>
  <c r="C95" i="9"/>
  <c r="B96" i="9"/>
  <c r="C96" i="9"/>
  <c r="B97" i="9"/>
  <c r="C97" i="9"/>
  <c r="B98" i="9"/>
  <c r="C98" i="9"/>
  <c r="B99" i="9"/>
  <c r="C99" i="9"/>
  <c r="B100" i="9"/>
  <c r="C100" i="9"/>
  <c r="B101" i="9"/>
  <c r="C101" i="9"/>
  <c r="B102" i="9"/>
  <c r="C102" i="9"/>
  <c r="B103" i="9"/>
  <c r="C103" i="9"/>
  <c r="B104" i="9"/>
  <c r="C104" i="9"/>
  <c r="B105" i="9"/>
  <c r="C105" i="9"/>
  <c r="B106" i="9"/>
  <c r="C106" i="9"/>
  <c r="B107" i="9"/>
  <c r="C107" i="9"/>
  <c r="B108" i="9"/>
  <c r="C108" i="9"/>
  <c r="B109" i="9"/>
  <c r="C109" i="9"/>
  <c r="B110" i="9"/>
  <c r="C110" i="9"/>
  <c r="B111" i="9"/>
  <c r="C111" i="9"/>
  <c r="B112" i="9"/>
  <c r="C112" i="9"/>
  <c r="B113" i="9"/>
  <c r="C113" i="9"/>
  <c r="B114" i="9"/>
  <c r="C114" i="9"/>
  <c r="B115" i="9"/>
  <c r="C115" i="9"/>
  <c r="B116" i="9"/>
  <c r="C116" i="9"/>
  <c r="B117" i="9"/>
  <c r="C117" i="9"/>
  <c r="B118" i="9"/>
  <c r="C118" i="9"/>
  <c r="B119" i="9"/>
  <c r="C119" i="9"/>
  <c r="B120" i="9"/>
  <c r="C120" i="9"/>
  <c r="B121" i="9"/>
  <c r="C121" i="9"/>
  <c r="B122" i="9"/>
  <c r="C122" i="9"/>
  <c r="B123" i="9"/>
  <c r="C123" i="9"/>
  <c r="B124" i="9"/>
  <c r="C124" i="9"/>
  <c r="B125" i="9"/>
  <c r="C125" i="9"/>
  <c r="B126" i="9"/>
  <c r="C126" i="9"/>
  <c r="B127" i="9"/>
  <c r="C127" i="9"/>
  <c r="B128" i="9"/>
  <c r="C128" i="9"/>
  <c r="B129" i="9"/>
  <c r="C129" i="9"/>
  <c r="B130" i="9"/>
  <c r="C130" i="9"/>
  <c r="B131" i="9"/>
  <c r="C131" i="9"/>
  <c r="B132" i="9"/>
  <c r="C132" i="9"/>
  <c r="B133" i="9"/>
  <c r="C133" i="9"/>
  <c r="B134" i="9"/>
  <c r="C134" i="9"/>
  <c r="B135" i="9"/>
  <c r="C135" i="9"/>
  <c r="B136" i="9"/>
  <c r="C136" i="9"/>
  <c r="B137" i="9"/>
  <c r="C137" i="9"/>
  <c r="B138" i="9"/>
  <c r="C138" i="9"/>
  <c r="B139" i="9"/>
  <c r="C139" i="9"/>
  <c r="B140" i="9"/>
  <c r="C140" i="9"/>
  <c r="B141" i="9"/>
  <c r="C141" i="9"/>
  <c r="B142" i="9"/>
  <c r="C142" i="9"/>
  <c r="B143" i="9"/>
  <c r="C143" i="9"/>
  <c r="B144" i="9"/>
  <c r="C144" i="9"/>
  <c r="B145" i="9"/>
  <c r="C145" i="9"/>
  <c r="B146" i="9"/>
  <c r="C146" i="9"/>
  <c r="B147" i="9"/>
  <c r="C147" i="9"/>
  <c r="B148" i="9"/>
  <c r="C148" i="9"/>
  <c r="B149" i="9"/>
  <c r="C149" i="9"/>
  <c r="B150" i="9"/>
  <c r="C150" i="9"/>
  <c r="B151" i="9"/>
  <c r="C151" i="9"/>
  <c r="B152" i="9"/>
  <c r="C152" i="9"/>
  <c r="B153" i="9"/>
  <c r="C153" i="9"/>
  <c r="B154" i="9"/>
  <c r="C154" i="9"/>
  <c r="B155" i="9"/>
  <c r="C155" i="9"/>
  <c r="B156" i="9"/>
  <c r="C156" i="9"/>
  <c r="B157" i="9"/>
  <c r="C157" i="9"/>
  <c r="B158" i="9"/>
  <c r="C158" i="9"/>
  <c r="B159" i="9"/>
  <c r="C159" i="9"/>
  <c r="B160" i="9"/>
  <c r="C160" i="9"/>
  <c r="B161" i="9"/>
  <c r="C161" i="9"/>
  <c r="B162" i="9"/>
  <c r="C162" i="9"/>
  <c r="B163" i="9"/>
  <c r="C163" i="9"/>
  <c r="B164" i="9"/>
  <c r="C164" i="9"/>
  <c r="B165" i="9"/>
  <c r="C165" i="9"/>
  <c r="B166" i="9"/>
  <c r="C166" i="9"/>
  <c r="B167" i="9"/>
  <c r="C167" i="9"/>
  <c r="B168" i="9"/>
  <c r="C168" i="9"/>
  <c r="B169" i="9"/>
  <c r="C169" i="9"/>
  <c r="B170" i="9"/>
  <c r="C170" i="9"/>
  <c r="B171" i="9"/>
  <c r="C171" i="9"/>
  <c r="B172" i="9"/>
  <c r="C172" i="9"/>
  <c r="B173" i="9"/>
  <c r="C173" i="9"/>
  <c r="B174" i="9"/>
  <c r="C174" i="9"/>
  <c r="B175" i="9"/>
  <c r="C175" i="9"/>
  <c r="B176" i="9"/>
  <c r="C176" i="9"/>
  <c r="B177" i="9"/>
  <c r="C177" i="9"/>
  <c r="B178" i="9"/>
  <c r="C178" i="9"/>
  <c r="B179" i="9"/>
  <c r="C179" i="9"/>
  <c r="B180" i="9"/>
  <c r="C180" i="9"/>
  <c r="B181" i="9"/>
  <c r="C181" i="9"/>
  <c r="B182" i="9"/>
  <c r="C182" i="9"/>
  <c r="B183" i="9"/>
  <c r="C183" i="9"/>
  <c r="B184" i="9"/>
  <c r="C184" i="9"/>
  <c r="B185" i="9"/>
  <c r="C185" i="9"/>
  <c r="B186" i="9"/>
  <c r="C186" i="9"/>
  <c r="B187" i="9"/>
  <c r="C187" i="9"/>
  <c r="B188" i="9"/>
  <c r="C188" i="9"/>
  <c r="B189" i="9"/>
  <c r="C189" i="9"/>
  <c r="B190" i="9"/>
  <c r="C190" i="9"/>
  <c r="B191" i="9"/>
  <c r="C191" i="9"/>
  <c r="B192" i="9"/>
  <c r="C192" i="9"/>
  <c r="B193" i="9"/>
  <c r="C193" i="9"/>
  <c r="B194" i="9"/>
  <c r="C194" i="9"/>
  <c r="B195" i="9"/>
  <c r="C195" i="9"/>
  <c r="B196" i="9"/>
  <c r="C196" i="9"/>
  <c r="B197" i="9"/>
  <c r="C197" i="9"/>
  <c r="B198" i="9"/>
  <c r="C198" i="9"/>
  <c r="B199" i="9"/>
  <c r="C199" i="9"/>
  <c r="B200" i="9"/>
  <c r="C200" i="9"/>
  <c r="B201" i="9"/>
  <c r="C201" i="9"/>
  <c r="B202" i="9"/>
  <c r="C202" i="9"/>
  <c r="B203" i="9"/>
  <c r="C203" i="9"/>
  <c r="B204" i="9"/>
  <c r="C204" i="9"/>
  <c r="B205" i="9"/>
  <c r="C205" i="9"/>
  <c r="B206" i="9"/>
  <c r="C206" i="9"/>
  <c r="B207" i="9"/>
  <c r="C207" i="9"/>
  <c r="B208" i="9"/>
  <c r="C208" i="9"/>
  <c r="B209" i="9"/>
  <c r="C209" i="9"/>
  <c r="B210" i="9"/>
  <c r="C210" i="9"/>
  <c r="B211" i="9"/>
  <c r="C211" i="9"/>
  <c r="B212" i="9"/>
  <c r="C212" i="9"/>
  <c r="B213" i="9"/>
  <c r="C213" i="9"/>
  <c r="B214" i="9"/>
  <c r="C214" i="9"/>
  <c r="B215" i="9"/>
  <c r="C215" i="9"/>
  <c r="B216" i="9"/>
  <c r="C216" i="9"/>
  <c r="B217" i="9"/>
  <c r="C217" i="9"/>
  <c r="B218" i="9"/>
  <c r="C218" i="9"/>
  <c r="B219" i="9"/>
  <c r="C219" i="9"/>
  <c r="B220" i="9"/>
  <c r="C220" i="9"/>
  <c r="B221" i="9"/>
  <c r="C221" i="9"/>
  <c r="B222" i="9"/>
  <c r="C222" i="9"/>
  <c r="B223" i="9"/>
  <c r="C223" i="9"/>
  <c r="B224" i="9"/>
  <c r="C224" i="9"/>
  <c r="B225" i="9"/>
  <c r="C225" i="9"/>
  <c r="B226" i="9"/>
  <c r="C226" i="9"/>
  <c r="B227" i="9"/>
  <c r="C227" i="9"/>
  <c r="B228" i="9"/>
  <c r="C228" i="9"/>
  <c r="B229" i="9"/>
  <c r="C229" i="9"/>
  <c r="B230" i="9"/>
  <c r="C230" i="9"/>
  <c r="B231" i="9"/>
  <c r="C231" i="9"/>
  <c r="B232" i="9"/>
  <c r="C232" i="9"/>
  <c r="B233" i="9"/>
  <c r="C233" i="9"/>
  <c r="B234" i="9"/>
  <c r="C234" i="9"/>
  <c r="B235" i="9"/>
  <c r="C235" i="9"/>
  <c r="B236" i="9"/>
  <c r="C236" i="9"/>
  <c r="B237" i="9"/>
  <c r="C237" i="9"/>
  <c r="B238" i="9"/>
  <c r="C238" i="9"/>
  <c r="B239" i="9"/>
  <c r="C239" i="9"/>
  <c r="B240" i="9"/>
  <c r="C240" i="9"/>
  <c r="B241" i="9"/>
  <c r="C241" i="9"/>
  <c r="B242" i="9"/>
  <c r="C242" i="9"/>
  <c r="B243" i="9"/>
  <c r="C243" i="9"/>
  <c r="B244" i="9"/>
  <c r="C244" i="9"/>
  <c r="B245" i="9"/>
  <c r="C245" i="9"/>
  <c r="B246" i="9"/>
  <c r="C246" i="9"/>
  <c r="B247" i="9"/>
  <c r="C247" i="9"/>
  <c r="B248" i="9"/>
  <c r="C248" i="9"/>
  <c r="B249" i="9"/>
  <c r="C249" i="9"/>
  <c r="B250" i="9"/>
  <c r="C250" i="9"/>
  <c r="B251" i="9"/>
  <c r="C251" i="9"/>
  <c r="B252" i="9"/>
  <c r="C252" i="9"/>
  <c r="B253" i="9"/>
  <c r="C253" i="9"/>
  <c r="B254" i="9"/>
  <c r="C254" i="9"/>
  <c r="B255" i="9"/>
  <c r="C255" i="9"/>
  <c r="B256" i="9"/>
  <c r="C256" i="9"/>
  <c r="B257" i="9"/>
  <c r="C257" i="9"/>
  <c r="B258" i="9"/>
  <c r="C258" i="9"/>
  <c r="B259" i="9"/>
  <c r="C259" i="9"/>
  <c r="B260" i="9"/>
  <c r="C260" i="9"/>
  <c r="B261" i="9"/>
  <c r="C261" i="9"/>
  <c r="B262" i="9"/>
  <c r="C262" i="9"/>
  <c r="B263" i="9"/>
  <c r="C263" i="9"/>
  <c r="B264" i="9"/>
  <c r="C264" i="9"/>
  <c r="B265" i="9"/>
  <c r="C265" i="9"/>
  <c r="B266" i="9"/>
  <c r="C266" i="9"/>
  <c r="B267" i="9"/>
  <c r="C267" i="9"/>
  <c r="B268" i="9"/>
  <c r="C268" i="9"/>
  <c r="B269" i="9"/>
  <c r="C269" i="9"/>
  <c r="B270" i="9"/>
  <c r="C270" i="9"/>
  <c r="B271" i="9"/>
  <c r="C271" i="9"/>
  <c r="B272" i="9"/>
  <c r="C272" i="9"/>
  <c r="B273" i="9"/>
  <c r="C273" i="9"/>
  <c r="B274" i="9"/>
  <c r="C274" i="9"/>
  <c r="B275" i="9"/>
  <c r="C275" i="9"/>
  <c r="B276" i="9"/>
  <c r="C276" i="9"/>
  <c r="B277" i="9"/>
  <c r="C277" i="9"/>
  <c r="B278" i="9"/>
  <c r="C278" i="9"/>
  <c r="B279" i="9"/>
  <c r="C279" i="9"/>
  <c r="B280" i="9"/>
  <c r="C280" i="9"/>
  <c r="B281" i="9"/>
  <c r="C281" i="9"/>
  <c r="B282" i="9"/>
  <c r="C282" i="9"/>
  <c r="B283" i="9"/>
  <c r="C283" i="9"/>
  <c r="B284" i="9"/>
  <c r="C284" i="9"/>
  <c r="B285" i="9"/>
  <c r="C285" i="9"/>
  <c r="B286" i="9"/>
  <c r="C286" i="9"/>
  <c r="B287" i="9"/>
  <c r="C287" i="9"/>
  <c r="B288" i="9"/>
  <c r="C288" i="9"/>
  <c r="B289" i="9"/>
  <c r="C289" i="9"/>
  <c r="B290" i="9"/>
  <c r="C290" i="9"/>
  <c r="B291" i="9"/>
  <c r="C291" i="9"/>
  <c r="B292" i="9"/>
  <c r="C292" i="9"/>
  <c r="B293" i="9"/>
  <c r="C293" i="9"/>
  <c r="B294" i="9"/>
  <c r="C294" i="9"/>
  <c r="B295" i="9"/>
  <c r="C295" i="9"/>
  <c r="B296" i="9"/>
  <c r="C296" i="9"/>
  <c r="B297" i="9"/>
  <c r="C297" i="9"/>
  <c r="B298" i="9"/>
  <c r="C298" i="9"/>
  <c r="B299" i="9"/>
  <c r="C299" i="9"/>
  <c r="B300" i="9"/>
  <c r="C300" i="9"/>
  <c r="B301" i="9"/>
  <c r="C301" i="9"/>
  <c r="B302" i="9"/>
  <c r="C302" i="9"/>
  <c r="B303" i="9"/>
  <c r="C303" i="9"/>
  <c r="B304" i="9"/>
  <c r="C304" i="9"/>
  <c r="B305" i="9"/>
  <c r="C305" i="9"/>
  <c r="B306" i="9"/>
  <c r="C306" i="9"/>
  <c r="B307" i="9"/>
  <c r="C307" i="9"/>
  <c r="B308" i="9"/>
  <c r="C308" i="9"/>
  <c r="B309" i="9"/>
  <c r="C309" i="9"/>
  <c r="B310" i="9"/>
  <c r="C310" i="9"/>
  <c r="B311" i="9"/>
  <c r="C311" i="9"/>
  <c r="B312" i="9"/>
  <c r="C312" i="9"/>
  <c r="B313" i="9"/>
  <c r="C313" i="9"/>
  <c r="B314" i="9"/>
  <c r="C314" i="9"/>
  <c r="B315" i="9"/>
  <c r="C315" i="9"/>
  <c r="B316" i="9"/>
  <c r="C316" i="9"/>
  <c r="B317" i="9"/>
  <c r="C317" i="9"/>
  <c r="B318" i="9"/>
  <c r="C318" i="9"/>
  <c r="B319" i="9"/>
  <c r="C319" i="9"/>
  <c r="B320" i="9"/>
  <c r="C320" i="9"/>
  <c r="B321" i="9"/>
  <c r="C321" i="9"/>
  <c r="B322" i="9"/>
  <c r="C322" i="9"/>
  <c r="B323" i="9"/>
  <c r="C323" i="9"/>
  <c r="B324" i="9"/>
  <c r="C324" i="9"/>
  <c r="B325" i="9"/>
  <c r="C325" i="9"/>
  <c r="B326" i="9"/>
  <c r="C326" i="9"/>
  <c r="B327" i="9"/>
  <c r="C327" i="9"/>
  <c r="B328" i="9"/>
  <c r="C328" i="9"/>
  <c r="B329" i="9"/>
  <c r="C329" i="9"/>
  <c r="B330" i="9"/>
  <c r="C330" i="9"/>
  <c r="B331" i="9"/>
  <c r="C331" i="9"/>
  <c r="B332" i="9"/>
  <c r="C332" i="9"/>
  <c r="B333" i="9"/>
  <c r="C333" i="9"/>
  <c r="B334" i="9"/>
  <c r="C334" i="9"/>
  <c r="B335" i="9"/>
  <c r="C335" i="9"/>
  <c r="B336" i="9"/>
  <c r="C336" i="9"/>
  <c r="B337" i="9"/>
  <c r="C337" i="9"/>
  <c r="B338" i="9"/>
  <c r="C338" i="9"/>
  <c r="B339" i="9"/>
  <c r="C339" i="9"/>
  <c r="B340" i="9"/>
  <c r="C340" i="9"/>
  <c r="B341" i="9"/>
  <c r="C341" i="9"/>
  <c r="B342" i="9"/>
  <c r="C342" i="9"/>
  <c r="B343" i="9"/>
  <c r="C343" i="9"/>
  <c r="B344" i="9"/>
  <c r="C344" i="9"/>
  <c r="B345" i="9"/>
  <c r="C345" i="9"/>
  <c r="B346" i="9"/>
  <c r="C346" i="9"/>
  <c r="B347" i="9"/>
  <c r="C347" i="9"/>
  <c r="B348" i="9"/>
  <c r="C348" i="9"/>
  <c r="B349" i="9"/>
  <c r="C349" i="9"/>
  <c r="B350" i="9"/>
  <c r="C350" i="9"/>
  <c r="B351" i="9"/>
  <c r="C351" i="9"/>
  <c r="B352" i="9"/>
  <c r="C352" i="9"/>
  <c r="B353" i="9"/>
  <c r="C353" i="9"/>
  <c r="B354" i="9"/>
  <c r="C354" i="9"/>
  <c r="B355" i="9"/>
  <c r="C355" i="9"/>
  <c r="B356" i="9"/>
  <c r="C356" i="9"/>
  <c r="B357" i="9"/>
  <c r="C357" i="9"/>
  <c r="B358" i="9"/>
  <c r="C358" i="9"/>
  <c r="B359" i="9"/>
  <c r="C359" i="9"/>
  <c r="B360" i="9"/>
  <c r="C360" i="9"/>
  <c r="B361" i="9"/>
  <c r="C361" i="9"/>
  <c r="B362" i="9"/>
  <c r="C362" i="9"/>
  <c r="B363" i="9"/>
  <c r="C363" i="9"/>
  <c r="B364" i="9"/>
  <c r="C364" i="9"/>
  <c r="B365" i="9"/>
  <c r="C365" i="9"/>
  <c r="B366" i="9"/>
  <c r="C366" i="9"/>
  <c r="B367" i="9"/>
  <c r="C367" i="9"/>
  <c r="B368" i="9"/>
  <c r="C368" i="9"/>
  <c r="B369" i="9"/>
  <c r="C369" i="9"/>
  <c r="B370" i="9"/>
  <c r="C370" i="9"/>
  <c r="B371" i="9"/>
  <c r="C371" i="9"/>
  <c r="B372" i="9"/>
  <c r="C372" i="9"/>
  <c r="B373" i="9"/>
  <c r="C373" i="9"/>
  <c r="B374" i="9"/>
  <c r="C374" i="9"/>
  <c r="B375" i="9"/>
  <c r="C375" i="9"/>
  <c r="B376" i="9"/>
  <c r="C376" i="9"/>
  <c r="B377" i="9"/>
  <c r="C377" i="9"/>
  <c r="B378" i="9"/>
  <c r="C378" i="9"/>
  <c r="B379" i="9"/>
  <c r="C379" i="9"/>
  <c r="B380" i="9"/>
  <c r="C380" i="9"/>
  <c r="B381" i="9"/>
  <c r="C381" i="9"/>
  <c r="B382" i="9"/>
  <c r="C382" i="9"/>
  <c r="B383" i="9"/>
  <c r="C383" i="9"/>
  <c r="B384" i="9"/>
  <c r="C384" i="9"/>
  <c r="B385" i="9"/>
  <c r="C385" i="9"/>
  <c r="B386" i="9"/>
  <c r="C386" i="9"/>
  <c r="B387" i="9"/>
  <c r="C387" i="9"/>
  <c r="B388" i="9"/>
  <c r="C388" i="9"/>
  <c r="B389" i="9"/>
  <c r="C389" i="9"/>
  <c r="B390" i="9"/>
  <c r="C390" i="9"/>
  <c r="B391" i="9"/>
  <c r="C391" i="9"/>
  <c r="B392" i="9"/>
  <c r="C392" i="9"/>
  <c r="B393" i="9"/>
  <c r="C393" i="9"/>
  <c r="B394" i="9"/>
  <c r="C394" i="9"/>
  <c r="B395" i="9"/>
  <c r="C395" i="9"/>
  <c r="B396" i="9"/>
  <c r="C396" i="9"/>
  <c r="B397" i="9"/>
  <c r="C397" i="9"/>
  <c r="B398" i="9"/>
  <c r="C398" i="9"/>
  <c r="B399" i="9"/>
  <c r="C399" i="9"/>
  <c r="B400" i="9"/>
  <c r="C400" i="9"/>
  <c r="B401" i="9"/>
  <c r="C401" i="9"/>
  <c r="B402" i="9"/>
  <c r="C402" i="9"/>
  <c r="B403" i="9"/>
  <c r="C403" i="9"/>
  <c r="B404" i="9"/>
  <c r="C404" i="9"/>
  <c r="B405" i="9"/>
  <c r="C405" i="9"/>
  <c r="B406" i="9"/>
  <c r="C406" i="9"/>
  <c r="B407" i="9"/>
  <c r="C407" i="9"/>
  <c r="B408" i="9"/>
  <c r="C408" i="9"/>
  <c r="B409" i="9"/>
  <c r="C409" i="9"/>
  <c r="B410" i="9"/>
  <c r="C410" i="9"/>
  <c r="B411" i="9"/>
  <c r="C411" i="9"/>
  <c r="B412" i="9"/>
  <c r="C412" i="9"/>
  <c r="B413" i="9"/>
  <c r="C413" i="9"/>
  <c r="B414" i="9"/>
  <c r="C414" i="9"/>
  <c r="B415" i="9"/>
  <c r="C415" i="9"/>
  <c r="B416" i="9"/>
  <c r="C416" i="9"/>
  <c r="B417" i="9"/>
  <c r="C417" i="9"/>
  <c r="B418" i="9"/>
  <c r="C418" i="9"/>
  <c r="B419" i="9"/>
  <c r="C419" i="9"/>
  <c r="B420" i="9"/>
  <c r="C420" i="9"/>
  <c r="B421" i="9"/>
  <c r="C421" i="9"/>
  <c r="B422" i="9"/>
  <c r="C422" i="9"/>
  <c r="B423" i="9"/>
  <c r="C423" i="9"/>
  <c r="B424" i="9"/>
  <c r="C424" i="9"/>
  <c r="B425" i="9"/>
  <c r="C425" i="9"/>
  <c r="B426" i="9"/>
  <c r="C426" i="9"/>
  <c r="B427" i="9"/>
  <c r="C427" i="9"/>
  <c r="B428" i="9"/>
  <c r="C428" i="9"/>
  <c r="B429" i="9"/>
  <c r="C429" i="9"/>
  <c r="B430" i="9"/>
  <c r="C430" i="9"/>
  <c r="B431" i="9"/>
  <c r="C431" i="9"/>
  <c r="B432" i="9"/>
  <c r="C432" i="9"/>
  <c r="B433" i="9"/>
  <c r="C433" i="9"/>
  <c r="B434" i="9"/>
  <c r="C434" i="9"/>
  <c r="B435" i="9"/>
  <c r="C435" i="9"/>
  <c r="B436" i="9"/>
  <c r="C436" i="9"/>
  <c r="B437" i="9"/>
  <c r="C437" i="9"/>
  <c r="B438" i="9"/>
  <c r="C438" i="9"/>
  <c r="B439" i="9"/>
  <c r="C439" i="9"/>
  <c r="B440" i="9"/>
  <c r="C440" i="9"/>
  <c r="B441" i="9"/>
  <c r="C441" i="9"/>
  <c r="B442" i="9"/>
  <c r="C442" i="9"/>
  <c r="B443" i="9"/>
  <c r="C443" i="9"/>
  <c r="B444" i="9"/>
  <c r="C444" i="9"/>
  <c r="B445" i="9"/>
  <c r="C445" i="9"/>
  <c r="B446" i="9"/>
  <c r="C446" i="9"/>
  <c r="B447" i="9"/>
  <c r="C447" i="9"/>
  <c r="B448" i="9"/>
  <c r="C448" i="9"/>
  <c r="B449" i="9"/>
  <c r="C449" i="9"/>
  <c r="B450" i="9"/>
  <c r="C450" i="9"/>
  <c r="B451" i="9"/>
  <c r="C451" i="9"/>
  <c r="B452" i="9"/>
  <c r="C452" i="9"/>
  <c r="B453" i="9"/>
  <c r="C453" i="9"/>
  <c r="B454" i="9"/>
  <c r="C454" i="9"/>
  <c r="B455" i="9"/>
  <c r="C455" i="9"/>
  <c r="B456" i="9"/>
  <c r="C456" i="9"/>
  <c r="B457" i="9"/>
  <c r="C457" i="9"/>
  <c r="B458" i="9"/>
  <c r="C458" i="9"/>
  <c r="B459" i="9"/>
  <c r="C459" i="9"/>
  <c r="B460" i="9"/>
  <c r="C460" i="9"/>
  <c r="B461" i="9"/>
  <c r="C461" i="9"/>
  <c r="B462" i="9"/>
  <c r="C462" i="9"/>
  <c r="B463" i="9"/>
  <c r="C463" i="9"/>
  <c r="B464" i="9"/>
  <c r="C464" i="9"/>
  <c r="B465" i="9"/>
  <c r="C465" i="9"/>
  <c r="B466" i="9"/>
  <c r="C466" i="9"/>
  <c r="B467" i="9"/>
  <c r="C467" i="9"/>
  <c r="B468" i="9"/>
  <c r="C468" i="9"/>
  <c r="B469" i="9"/>
  <c r="C469" i="9"/>
  <c r="B470" i="9"/>
  <c r="C470" i="9"/>
  <c r="B471" i="9"/>
  <c r="C471" i="9"/>
  <c r="B472" i="9"/>
  <c r="C472" i="9"/>
  <c r="B473" i="9"/>
  <c r="C473" i="9"/>
  <c r="B474" i="9"/>
  <c r="C474" i="9"/>
  <c r="B475" i="9"/>
  <c r="C475" i="9"/>
  <c r="B476" i="9"/>
  <c r="C476" i="9"/>
  <c r="B477" i="9"/>
  <c r="C477" i="9"/>
  <c r="B478" i="9"/>
  <c r="C478" i="9"/>
  <c r="B479" i="9"/>
  <c r="C479" i="9"/>
  <c r="B480" i="9"/>
  <c r="C480" i="9"/>
  <c r="B481" i="9"/>
  <c r="C481" i="9"/>
  <c r="B482" i="9"/>
  <c r="C482" i="9"/>
  <c r="B483" i="9"/>
  <c r="C483" i="9"/>
  <c r="B484" i="9"/>
  <c r="C484" i="9"/>
  <c r="B485" i="9"/>
  <c r="C485" i="9"/>
  <c r="B486" i="9"/>
  <c r="C486" i="9"/>
  <c r="B487" i="9"/>
  <c r="C487" i="9"/>
  <c r="B488" i="9"/>
  <c r="C488" i="9"/>
  <c r="B489" i="9"/>
  <c r="C489" i="9"/>
  <c r="B490" i="9"/>
  <c r="C490" i="9"/>
  <c r="B491" i="9"/>
  <c r="C491" i="9"/>
  <c r="B492" i="9"/>
  <c r="C492" i="9"/>
  <c r="B493" i="9"/>
  <c r="C493" i="9"/>
  <c r="B494" i="9"/>
  <c r="C494" i="9"/>
  <c r="B495" i="9"/>
  <c r="C495" i="9"/>
  <c r="B496" i="9"/>
  <c r="C496" i="9"/>
  <c r="B497" i="9"/>
  <c r="C497" i="9"/>
  <c r="B498" i="9"/>
  <c r="C498" i="9"/>
  <c r="B499" i="9"/>
  <c r="C499" i="9"/>
  <c r="B500" i="9"/>
  <c r="C500" i="9"/>
  <c r="B501" i="9"/>
  <c r="C501" i="9"/>
  <c r="B502" i="9"/>
  <c r="C502" i="9"/>
  <c r="B503" i="9"/>
  <c r="C503" i="9"/>
  <c r="B504" i="9"/>
  <c r="C504" i="9"/>
  <c r="B505" i="9"/>
  <c r="C505" i="9"/>
  <c r="B506" i="9"/>
  <c r="C506" i="9"/>
  <c r="B507" i="9"/>
  <c r="C507" i="9"/>
  <c r="B508" i="9"/>
  <c r="C508" i="9"/>
  <c r="B509" i="9"/>
  <c r="C509" i="9"/>
  <c r="B510" i="9"/>
  <c r="C510" i="9"/>
  <c r="B511" i="9"/>
  <c r="C511" i="9"/>
  <c r="B512" i="9"/>
  <c r="C512" i="9"/>
  <c r="B513" i="9"/>
  <c r="C513" i="9"/>
  <c r="B514" i="9"/>
  <c r="C514" i="9"/>
  <c r="B515" i="9"/>
  <c r="C515" i="9"/>
  <c r="B516" i="9"/>
  <c r="C516" i="9"/>
  <c r="B517" i="9"/>
  <c r="C517" i="9"/>
  <c r="B518" i="9"/>
  <c r="C518" i="9"/>
  <c r="B519" i="9"/>
  <c r="C519" i="9"/>
  <c r="B520" i="9"/>
  <c r="C520" i="9"/>
  <c r="B521" i="9"/>
  <c r="C521" i="9"/>
  <c r="B522" i="9"/>
  <c r="C522" i="9"/>
  <c r="B523" i="9"/>
  <c r="C523" i="9"/>
  <c r="B524" i="9"/>
  <c r="C524" i="9"/>
  <c r="B525" i="9"/>
  <c r="C525" i="9"/>
  <c r="B526" i="9"/>
  <c r="C526" i="9"/>
  <c r="B527" i="9"/>
  <c r="C527" i="9"/>
  <c r="B528" i="9"/>
  <c r="C528" i="9"/>
  <c r="B529" i="9"/>
  <c r="C529" i="9"/>
  <c r="B530" i="9"/>
  <c r="C530" i="9"/>
  <c r="B531" i="9"/>
  <c r="C531" i="9"/>
  <c r="B532" i="9"/>
  <c r="C532" i="9"/>
  <c r="B533" i="9"/>
  <c r="C533" i="9"/>
  <c r="B534" i="9"/>
  <c r="C534" i="9"/>
  <c r="B535" i="9"/>
  <c r="C535" i="9"/>
  <c r="B536" i="9"/>
  <c r="C536" i="9"/>
  <c r="B537" i="9"/>
  <c r="C537" i="9"/>
  <c r="B538" i="9"/>
  <c r="C538" i="9"/>
  <c r="B539" i="9"/>
  <c r="C539" i="9"/>
  <c r="B540" i="9"/>
  <c r="C540" i="9"/>
  <c r="B541" i="9"/>
  <c r="C541" i="9"/>
  <c r="B542" i="9"/>
  <c r="C542" i="9"/>
  <c r="B543" i="9"/>
  <c r="C543" i="9"/>
  <c r="B544" i="9"/>
  <c r="C544" i="9"/>
  <c r="B545" i="9"/>
  <c r="C545" i="9"/>
  <c r="B546" i="9"/>
  <c r="C546" i="9"/>
  <c r="B547" i="9"/>
  <c r="C547" i="9"/>
  <c r="B548" i="9"/>
  <c r="C548" i="9"/>
  <c r="B549" i="9"/>
  <c r="C549" i="9"/>
  <c r="B550" i="9"/>
  <c r="C550" i="9"/>
  <c r="B551" i="9"/>
  <c r="C551" i="9"/>
  <c r="B552" i="9"/>
  <c r="C552" i="9"/>
  <c r="B553" i="9"/>
  <c r="C553" i="9"/>
  <c r="B554" i="9"/>
  <c r="C554" i="9"/>
  <c r="B555" i="9"/>
  <c r="C555" i="9"/>
  <c r="B556" i="9"/>
  <c r="C556" i="9"/>
  <c r="B557" i="9"/>
  <c r="C557" i="9"/>
  <c r="B558" i="9"/>
  <c r="C558" i="9"/>
  <c r="B559" i="9"/>
  <c r="C559" i="9"/>
  <c r="B560" i="9"/>
  <c r="C560" i="9"/>
  <c r="B561" i="9"/>
  <c r="C561" i="9"/>
  <c r="B562" i="9"/>
  <c r="C562" i="9"/>
  <c r="B563" i="9"/>
  <c r="C563" i="9"/>
  <c r="B564" i="9"/>
  <c r="C564" i="9"/>
  <c r="B565" i="9"/>
  <c r="C565" i="9"/>
  <c r="B566" i="9"/>
  <c r="C566" i="9"/>
  <c r="B567" i="9"/>
  <c r="C567" i="9"/>
  <c r="B568" i="9"/>
  <c r="C568" i="9"/>
  <c r="B569" i="9"/>
  <c r="C569" i="9"/>
  <c r="B570" i="9"/>
  <c r="C570" i="9"/>
  <c r="B571" i="9"/>
  <c r="C571" i="9"/>
  <c r="B572" i="9"/>
  <c r="C572" i="9"/>
  <c r="B573" i="9"/>
  <c r="C573" i="9"/>
  <c r="B574" i="9"/>
  <c r="C574" i="9"/>
  <c r="B575" i="9"/>
  <c r="C575" i="9"/>
  <c r="B576" i="9"/>
  <c r="C576" i="9"/>
  <c r="B577" i="9"/>
  <c r="C577" i="9"/>
  <c r="B578" i="9"/>
  <c r="C578" i="9"/>
  <c r="B579" i="9"/>
  <c r="C579" i="9"/>
  <c r="B580" i="9"/>
  <c r="C580" i="9"/>
  <c r="B581" i="9"/>
  <c r="C581" i="9"/>
  <c r="B582" i="9"/>
  <c r="C582" i="9"/>
  <c r="B583" i="9"/>
  <c r="C583" i="9"/>
  <c r="B584" i="9"/>
  <c r="C584" i="9"/>
  <c r="B585" i="9"/>
  <c r="C585" i="9"/>
  <c r="B586" i="9"/>
  <c r="C586" i="9"/>
  <c r="B587" i="9"/>
  <c r="C587" i="9"/>
  <c r="B588" i="9"/>
  <c r="C588" i="9"/>
  <c r="B589" i="9"/>
  <c r="C589" i="9"/>
  <c r="B590" i="9"/>
  <c r="C590" i="9"/>
  <c r="B591" i="9"/>
  <c r="C591" i="9"/>
  <c r="B592" i="9"/>
  <c r="C592" i="9"/>
  <c r="B593" i="9"/>
  <c r="C593" i="9"/>
  <c r="B594" i="9"/>
  <c r="C594" i="9"/>
  <c r="B595" i="9"/>
  <c r="C595" i="9"/>
  <c r="B596" i="9"/>
  <c r="C596" i="9"/>
  <c r="B597" i="9"/>
  <c r="C597" i="9"/>
  <c r="B598" i="9"/>
  <c r="C598" i="9"/>
  <c r="B599" i="9"/>
  <c r="C599" i="9"/>
  <c r="B600" i="9"/>
  <c r="C600" i="9"/>
  <c r="B601" i="9"/>
  <c r="C601" i="9"/>
  <c r="B602" i="9"/>
  <c r="C602" i="9"/>
  <c r="B603" i="9"/>
  <c r="C603" i="9"/>
  <c r="B604" i="9"/>
  <c r="C604" i="9"/>
  <c r="B605" i="9"/>
  <c r="C605" i="9"/>
  <c r="B606" i="9"/>
  <c r="C606" i="9"/>
  <c r="B607" i="9"/>
  <c r="C607" i="9"/>
  <c r="B608" i="9"/>
  <c r="C608" i="9"/>
  <c r="B609" i="9"/>
  <c r="C609" i="9"/>
  <c r="B610" i="9"/>
  <c r="C610" i="9"/>
  <c r="B611" i="9"/>
  <c r="C611" i="9"/>
  <c r="B612" i="9"/>
  <c r="C612" i="9"/>
  <c r="B613" i="9"/>
  <c r="C613" i="9"/>
  <c r="B614" i="9"/>
  <c r="C614" i="9"/>
  <c r="B615" i="9"/>
  <c r="C615" i="9"/>
  <c r="B616" i="9"/>
  <c r="C616" i="9"/>
  <c r="B617" i="9"/>
  <c r="C617" i="9"/>
  <c r="B618" i="9"/>
  <c r="C618" i="9"/>
  <c r="B619" i="9"/>
  <c r="C619" i="9"/>
  <c r="B620" i="9"/>
  <c r="C620" i="9"/>
  <c r="B621" i="9"/>
  <c r="C621" i="9"/>
  <c r="B622" i="9"/>
  <c r="C622" i="9"/>
  <c r="B623" i="9"/>
  <c r="C623" i="9"/>
  <c r="B624" i="9"/>
  <c r="C624" i="9"/>
  <c r="B625" i="9"/>
  <c r="C625" i="9"/>
  <c r="B626" i="9"/>
  <c r="C626" i="9"/>
  <c r="B627" i="9"/>
  <c r="C627" i="9"/>
  <c r="B628" i="9"/>
  <c r="C628" i="9"/>
  <c r="B629" i="9"/>
  <c r="C629" i="9"/>
  <c r="B630" i="9"/>
  <c r="C630" i="9"/>
  <c r="B631" i="9"/>
  <c r="C631" i="9"/>
  <c r="B632" i="9"/>
  <c r="C632" i="9"/>
  <c r="B633" i="9"/>
  <c r="C633" i="9"/>
  <c r="B634" i="9"/>
  <c r="C634" i="9"/>
  <c r="B635" i="9"/>
  <c r="C635" i="9"/>
  <c r="B636" i="9"/>
  <c r="C636" i="9"/>
  <c r="B637" i="9"/>
  <c r="C637" i="9"/>
  <c r="B638" i="9"/>
  <c r="C638" i="9"/>
  <c r="B639" i="9"/>
  <c r="C639" i="9"/>
  <c r="B640" i="9"/>
  <c r="C640" i="9"/>
  <c r="B641" i="9"/>
  <c r="C641" i="9"/>
  <c r="B642" i="9"/>
  <c r="C642" i="9"/>
  <c r="B643" i="9"/>
  <c r="C643" i="9"/>
  <c r="B644" i="9"/>
  <c r="C644" i="9"/>
  <c r="B645" i="9"/>
  <c r="C645" i="9"/>
  <c r="B646" i="9"/>
  <c r="C646" i="9"/>
  <c r="B647" i="9"/>
  <c r="C647" i="9"/>
  <c r="B648" i="9"/>
  <c r="C648" i="9"/>
  <c r="B649" i="9"/>
  <c r="C649" i="9"/>
  <c r="B650" i="9"/>
  <c r="C650" i="9"/>
  <c r="B651" i="9"/>
  <c r="C651" i="9"/>
  <c r="B652" i="9"/>
  <c r="C652" i="9"/>
  <c r="B653" i="9"/>
  <c r="C653" i="9"/>
  <c r="B654" i="9"/>
  <c r="C654" i="9"/>
  <c r="B655" i="9"/>
  <c r="C655" i="9"/>
  <c r="B656" i="9"/>
  <c r="C656" i="9"/>
  <c r="B657" i="9"/>
  <c r="C657" i="9"/>
  <c r="B658" i="9"/>
  <c r="C658" i="9"/>
  <c r="B659" i="9"/>
  <c r="C659" i="9"/>
  <c r="B660" i="9"/>
  <c r="C660" i="9"/>
  <c r="B661" i="9"/>
  <c r="C661" i="9"/>
  <c r="B662" i="9"/>
  <c r="C662" i="9"/>
  <c r="B663" i="9"/>
  <c r="C663" i="9"/>
  <c r="B664" i="9"/>
  <c r="C664" i="9"/>
  <c r="B665" i="9"/>
  <c r="C665" i="9"/>
  <c r="B666" i="9"/>
  <c r="C666" i="9"/>
  <c r="B667" i="9"/>
  <c r="C667" i="9"/>
  <c r="B668" i="9"/>
  <c r="C668" i="9"/>
  <c r="B669" i="9"/>
  <c r="C669" i="9"/>
  <c r="B670" i="9"/>
  <c r="C670" i="9"/>
  <c r="B671" i="9"/>
  <c r="C671" i="9"/>
  <c r="B672" i="9"/>
  <c r="C672" i="9"/>
  <c r="B673" i="9"/>
  <c r="C673" i="9"/>
  <c r="B674" i="9"/>
  <c r="C674" i="9"/>
  <c r="B675" i="9"/>
  <c r="C675" i="9"/>
  <c r="B676" i="9"/>
  <c r="C676" i="9"/>
  <c r="B677" i="9"/>
  <c r="C677" i="9"/>
  <c r="B678" i="9"/>
  <c r="C678" i="9"/>
  <c r="B679" i="9"/>
  <c r="C679" i="9"/>
  <c r="B680" i="9"/>
  <c r="C680" i="9"/>
  <c r="B681" i="9"/>
  <c r="C681" i="9"/>
  <c r="B682" i="9"/>
  <c r="C682" i="9"/>
  <c r="B683" i="9"/>
  <c r="C683" i="9"/>
  <c r="B684" i="9"/>
  <c r="C684" i="9"/>
  <c r="B685" i="9"/>
  <c r="C685" i="9"/>
  <c r="B686" i="9"/>
  <c r="C686" i="9"/>
  <c r="B687" i="9"/>
  <c r="C687" i="9"/>
  <c r="B688" i="9"/>
  <c r="C688" i="9"/>
  <c r="B689" i="9"/>
  <c r="C689" i="9"/>
  <c r="B690" i="9"/>
  <c r="C690" i="9"/>
  <c r="B691" i="9"/>
  <c r="C691" i="9"/>
  <c r="B692" i="9"/>
  <c r="C692" i="9"/>
  <c r="B693" i="9"/>
  <c r="C693" i="9"/>
  <c r="B694" i="9"/>
  <c r="C694" i="9"/>
  <c r="B695" i="9"/>
  <c r="C695" i="9"/>
  <c r="B696" i="9"/>
  <c r="C696" i="9"/>
  <c r="B697" i="9"/>
  <c r="C697" i="9"/>
  <c r="B698" i="9"/>
  <c r="C698" i="9"/>
  <c r="B699" i="9"/>
  <c r="C699" i="9"/>
  <c r="B700" i="9"/>
  <c r="C700" i="9"/>
  <c r="B701" i="9"/>
  <c r="C701" i="9"/>
  <c r="B702" i="9"/>
  <c r="C702" i="9"/>
  <c r="B703" i="9"/>
  <c r="C703" i="9"/>
  <c r="B704" i="9"/>
  <c r="C704" i="9"/>
  <c r="B705" i="9"/>
  <c r="C705" i="9"/>
  <c r="B706" i="9"/>
  <c r="C706" i="9"/>
  <c r="B707" i="9"/>
  <c r="C707" i="9"/>
  <c r="B708" i="9"/>
  <c r="C708" i="9"/>
  <c r="B709" i="9"/>
  <c r="C709" i="9"/>
  <c r="B710" i="9"/>
  <c r="C710" i="9"/>
  <c r="B711" i="9"/>
  <c r="C711" i="9"/>
  <c r="B712" i="9"/>
  <c r="C712" i="9"/>
  <c r="B713" i="9"/>
  <c r="C713" i="9"/>
  <c r="B714" i="9"/>
  <c r="C714" i="9"/>
  <c r="B715" i="9"/>
  <c r="C715" i="9"/>
  <c r="B716" i="9"/>
  <c r="C716" i="9"/>
  <c r="B717" i="9"/>
  <c r="C717" i="9"/>
  <c r="B718" i="9"/>
  <c r="C718" i="9"/>
  <c r="B719" i="9"/>
  <c r="C719" i="9"/>
  <c r="B720" i="9"/>
  <c r="C720" i="9"/>
  <c r="B721" i="9"/>
  <c r="C721" i="9"/>
  <c r="B722" i="9"/>
  <c r="C722" i="9"/>
  <c r="B723" i="9"/>
  <c r="C723" i="9"/>
  <c r="B724" i="9"/>
  <c r="C724" i="9"/>
  <c r="B725" i="9"/>
  <c r="C725" i="9"/>
  <c r="B726" i="9"/>
  <c r="C726" i="9"/>
  <c r="B727" i="9"/>
  <c r="C727" i="9"/>
  <c r="B728" i="9"/>
  <c r="C728" i="9"/>
  <c r="B729" i="9"/>
  <c r="C729" i="9"/>
  <c r="B730" i="9"/>
  <c r="C730" i="9"/>
  <c r="B731" i="9"/>
  <c r="C731" i="9"/>
  <c r="B732" i="9"/>
  <c r="C732" i="9"/>
  <c r="B733" i="9"/>
  <c r="C733" i="9"/>
  <c r="B734" i="9"/>
  <c r="C734" i="9"/>
  <c r="B735" i="9"/>
  <c r="C735" i="9"/>
  <c r="B736" i="9"/>
  <c r="C736" i="9"/>
  <c r="B737" i="9"/>
  <c r="C737" i="9"/>
  <c r="B738" i="9"/>
  <c r="C738" i="9"/>
  <c r="B739" i="9"/>
  <c r="C739" i="9"/>
  <c r="B740" i="9"/>
  <c r="C740" i="9"/>
  <c r="B741" i="9"/>
  <c r="C741" i="9"/>
  <c r="B742" i="9"/>
  <c r="C742" i="9"/>
  <c r="B743" i="9"/>
  <c r="C743" i="9"/>
  <c r="B744" i="9"/>
  <c r="C744" i="9"/>
  <c r="B745" i="9"/>
  <c r="C745" i="9"/>
  <c r="B746" i="9"/>
  <c r="C746" i="9"/>
  <c r="B747" i="9"/>
  <c r="C747" i="9"/>
  <c r="B748" i="9"/>
  <c r="C748" i="9"/>
  <c r="B749" i="9"/>
  <c r="C749" i="9"/>
  <c r="B750" i="9"/>
  <c r="C750" i="9"/>
  <c r="B751" i="9"/>
  <c r="C751" i="9"/>
  <c r="B752" i="9"/>
  <c r="C752" i="9"/>
  <c r="B753" i="9"/>
  <c r="C753" i="9"/>
  <c r="B754" i="9"/>
  <c r="C754" i="9"/>
  <c r="B755" i="9"/>
  <c r="C755" i="9"/>
  <c r="B756" i="9"/>
  <c r="C756" i="9"/>
  <c r="B757" i="9"/>
  <c r="C757" i="9"/>
  <c r="B758" i="9"/>
  <c r="C758" i="9"/>
  <c r="B759" i="9"/>
  <c r="C759" i="9"/>
  <c r="B760" i="9"/>
  <c r="C760" i="9"/>
  <c r="B761" i="9"/>
  <c r="C761" i="9"/>
  <c r="B762" i="9"/>
  <c r="C762" i="9"/>
  <c r="B763" i="9"/>
  <c r="C763" i="9"/>
  <c r="B764" i="9"/>
  <c r="C764" i="9"/>
  <c r="B765" i="9"/>
  <c r="C765" i="9"/>
  <c r="B766" i="9"/>
  <c r="C766" i="9"/>
  <c r="B767" i="9"/>
  <c r="C767" i="9"/>
  <c r="B768" i="9"/>
  <c r="C768" i="9"/>
  <c r="B769" i="9"/>
  <c r="C769" i="9"/>
  <c r="B770" i="9"/>
  <c r="C770" i="9"/>
  <c r="B771" i="9"/>
  <c r="C771" i="9"/>
  <c r="B772" i="9"/>
  <c r="C772" i="9"/>
  <c r="B773" i="9"/>
  <c r="C773" i="9"/>
  <c r="B774" i="9"/>
  <c r="C774" i="9"/>
  <c r="B775" i="9"/>
  <c r="C775" i="9"/>
  <c r="B776" i="9"/>
  <c r="C776" i="9"/>
  <c r="B777" i="9"/>
  <c r="C777" i="9"/>
  <c r="B778" i="9"/>
  <c r="C778" i="9"/>
  <c r="B779" i="9"/>
  <c r="C779" i="9"/>
  <c r="B780" i="9"/>
  <c r="C780" i="9"/>
  <c r="B781" i="9"/>
  <c r="C781" i="9"/>
  <c r="B782" i="9"/>
  <c r="C782" i="9"/>
  <c r="B783" i="9"/>
  <c r="C783" i="9"/>
  <c r="B784" i="9"/>
  <c r="C784" i="9"/>
  <c r="B785" i="9"/>
  <c r="C785" i="9"/>
  <c r="B786" i="9"/>
  <c r="C786" i="9"/>
  <c r="B787" i="9"/>
  <c r="C787" i="9"/>
  <c r="B788" i="9"/>
  <c r="C788" i="9"/>
  <c r="B789" i="9"/>
  <c r="C789" i="9"/>
  <c r="B790" i="9"/>
  <c r="C790" i="9"/>
  <c r="B791" i="9"/>
  <c r="C791" i="9"/>
  <c r="B792" i="9"/>
  <c r="C792" i="9"/>
  <c r="B793" i="9"/>
  <c r="C793" i="9"/>
  <c r="B794" i="9"/>
  <c r="C794" i="9"/>
  <c r="B795" i="9"/>
  <c r="C795" i="9"/>
  <c r="B796" i="9"/>
  <c r="C796" i="9"/>
  <c r="B797" i="9"/>
  <c r="C797" i="9"/>
  <c r="B798" i="9"/>
  <c r="C798" i="9"/>
  <c r="B799" i="9"/>
  <c r="C799" i="9"/>
  <c r="B800" i="9"/>
  <c r="C800" i="9"/>
  <c r="B801" i="9"/>
  <c r="C801" i="9"/>
  <c r="B802" i="9"/>
  <c r="C802" i="9"/>
  <c r="B803" i="9"/>
  <c r="C803" i="9"/>
  <c r="B804" i="9"/>
  <c r="C804" i="9"/>
  <c r="B805" i="9"/>
  <c r="C805" i="9"/>
  <c r="B806" i="9"/>
  <c r="C806" i="9"/>
  <c r="B807" i="9"/>
  <c r="C807" i="9"/>
  <c r="B808" i="9"/>
  <c r="C808" i="9"/>
  <c r="B809" i="9"/>
  <c r="C809" i="9"/>
  <c r="B810" i="9"/>
  <c r="C810" i="9"/>
  <c r="B811" i="9"/>
  <c r="C811" i="9"/>
  <c r="B812" i="9"/>
  <c r="C812" i="9"/>
  <c r="B813" i="9"/>
  <c r="C813" i="9"/>
  <c r="B814" i="9"/>
  <c r="C814" i="9"/>
  <c r="B815" i="9"/>
  <c r="C815" i="9"/>
  <c r="B816" i="9"/>
  <c r="C816" i="9"/>
  <c r="B817" i="9"/>
  <c r="C817" i="9"/>
  <c r="B818" i="9"/>
  <c r="C818" i="9"/>
  <c r="B819" i="9"/>
  <c r="C819" i="9"/>
  <c r="B820" i="9"/>
  <c r="C820" i="9"/>
  <c r="B821" i="9"/>
  <c r="C821" i="9"/>
  <c r="B822" i="9"/>
  <c r="C822" i="9"/>
  <c r="B823" i="9"/>
  <c r="C823" i="9"/>
  <c r="B824" i="9"/>
  <c r="C824" i="9"/>
  <c r="B825" i="9"/>
  <c r="C825" i="9"/>
  <c r="B826" i="9"/>
  <c r="C826" i="9"/>
  <c r="B827" i="9"/>
  <c r="C827" i="9"/>
  <c r="B828" i="9"/>
  <c r="C828" i="9"/>
  <c r="B829" i="9"/>
  <c r="C829" i="9"/>
  <c r="B830" i="9"/>
  <c r="C830" i="9"/>
  <c r="B831" i="9"/>
  <c r="C831" i="9"/>
  <c r="B832" i="9"/>
  <c r="C832" i="9"/>
  <c r="B833" i="9"/>
  <c r="C833" i="9"/>
  <c r="B834" i="9"/>
  <c r="C834" i="9"/>
  <c r="B835" i="9"/>
  <c r="C835" i="9"/>
  <c r="B836" i="9"/>
  <c r="C836" i="9"/>
  <c r="B837" i="9"/>
  <c r="C837" i="9"/>
  <c r="B838" i="9"/>
  <c r="C838" i="9"/>
  <c r="B839" i="9"/>
  <c r="C839" i="9"/>
  <c r="B840" i="9"/>
  <c r="C840" i="9"/>
  <c r="B841" i="9"/>
  <c r="C841" i="9"/>
  <c r="B842" i="9"/>
  <c r="C842" i="9"/>
  <c r="B843" i="9"/>
  <c r="C843" i="9"/>
  <c r="B844" i="9"/>
  <c r="C844" i="9"/>
  <c r="B845" i="9"/>
  <c r="C845" i="9"/>
  <c r="B846" i="9"/>
  <c r="C846" i="9"/>
  <c r="B847" i="9"/>
  <c r="C847" i="9"/>
  <c r="B848" i="9"/>
  <c r="C848" i="9"/>
  <c r="B849" i="9"/>
  <c r="C849" i="9"/>
  <c r="B850" i="9"/>
  <c r="C850" i="9"/>
  <c r="B851" i="9"/>
  <c r="C851" i="9"/>
  <c r="B852" i="9"/>
  <c r="C852" i="9"/>
  <c r="B853" i="9"/>
  <c r="C853" i="9"/>
  <c r="B854" i="9"/>
  <c r="C854" i="9"/>
  <c r="B855" i="9"/>
  <c r="C855" i="9"/>
  <c r="B856" i="9"/>
  <c r="C856" i="9"/>
  <c r="B857" i="9"/>
  <c r="C857" i="9"/>
  <c r="B858" i="9"/>
  <c r="C858" i="9"/>
  <c r="B859" i="9"/>
  <c r="C859" i="9"/>
  <c r="B860" i="9"/>
  <c r="C860" i="9"/>
  <c r="B861" i="9"/>
  <c r="C861" i="9"/>
  <c r="B862" i="9"/>
  <c r="C862" i="9"/>
  <c r="B863" i="9"/>
  <c r="C863" i="9"/>
  <c r="B864" i="9"/>
  <c r="C864" i="9"/>
  <c r="B865" i="9"/>
  <c r="C865" i="9"/>
  <c r="B866" i="9"/>
  <c r="C866" i="9"/>
  <c r="B867" i="9"/>
  <c r="C867" i="9"/>
  <c r="B868" i="9"/>
  <c r="C868" i="9"/>
  <c r="B869" i="9"/>
  <c r="C869" i="9"/>
  <c r="B870" i="9"/>
  <c r="C870" i="9"/>
  <c r="B871" i="9"/>
  <c r="C871" i="9"/>
  <c r="B872" i="9"/>
  <c r="C872" i="9"/>
  <c r="B873" i="9"/>
  <c r="C873" i="9"/>
  <c r="B874" i="9"/>
  <c r="C874" i="9"/>
  <c r="B875" i="9"/>
  <c r="C875" i="9"/>
  <c r="B876" i="9"/>
  <c r="C876" i="9"/>
  <c r="B877" i="9"/>
  <c r="C877" i="9"/>
  <c r="B878" i="9"/>
  <c r="C878" i="9"/>
  <c r="B879" i="9"/>
  <c r="C879" i="9"/>
  <c r="B880" i="9"/>
  <c r="C880" i="9"/>
  <c r="B881" i="9"/>
  <c r="C881" i="9"/>
  <c r="B882" i="9"/>
  <c r="C882" i="9"/>
  <c r="B883" i="9"/>
  <c r="C883" i="9"/>
  <c r="B884" i="9"/>
  <c r="C884" i="9"/>
  <c r="B885" i="9"/>
  <c r="C885" i="9"/>
  <c r="B886" i="9"/>
  <c r="C886" i="9"/>
  <c r="B887" i="9"/>
  <c r="C887" i="9"/>
  <c r="B888" i="9"/>
  <c r="C888" i="9"/>
  <c r="B889" i="9"/>
  <c r="C889" i="9"/>
  <c r="B890" i="9"/>
  <c r="C890" i="9"/>
  <c r="B891" i="9"/>
  <c r="C891" i="9"/>
  <c r="B892" i="9"/>
  <c r="C892" i="9"/>
  <c r="B893" i="9"/>
  <c r="C893" i="9"/>
  <c r="B894" i="9"/>
  <c r="C894" i="9"/>
  <c r="B895" i="9"/>
  <c r="C895" i="9"/>
  <c r="B896" i="9"/>
  <c r="C896" i="9"/>
  <c r="B897" i="9"/>
  <c r="C897" i="9"/>
  <c r="B898" i="9"/>
  <c r="C898" i="9"/>
  <c r="B899" i="9"/>
  <c r="C899" i="9"/>
  <c r="B900" i="9"/>
  <c r="C900" i="9"/>
  <c r="B901" i="9"/>
  <c r="C901" i="9"/>
  <c r="B902" i="9"/>
  <c r="C902" i="9"/>
  <c r="B903" i="9"/>
  <c r="C903" i="9"/>
  <c r="B904" i="9"/>
  <c r="C904" i="9"/>
  <c r="B905" i="9"/>
  <c r="C905" i="9"/>
  <c r="B906" i="9"/>
  <c r="C906" i="9"/>
  <c r="B907" i="9"/>
  <c r="C907" i="9"/>
  <c r="B908" i="9"/>
  <c r="C908" i="9"/>
  <c r="B909" i="9"/>
  <c r="C909" i="9"/>
  <c r="B910" i="9"/>
  <c r="C910" i="9"/>
  <c r="B911" i="9"/>
  <c r="C911" i="9"/>
  <c r="B912" i="9"/>
  <c r="C912" i="9"/>
  <c r="B913" i="9"/>
  <c r="C913" i="9"/>
  <c r="B914" i="9"/>
  <c r="C914" i="9"/>
  <c r="B915" i="9"/>
  <c r="C915" i="9"/>
  <c r="B916" i="9"/>
  <c r="C916" i="9"/>
  <c r="B917" i="9"/>
  <c r="C917" i="9"/>
  <c r="B918" i="9"/>
  <c r="C918" i="9"/>
  <c r="B919" i="9"/>
  <c r="C919" i="9"/>
  <c r="B920" i="9"/>
  <c r="C920" i="9"/>
  <c r="B921" i="9"/>
  <c r="C921" i="9"/>
  <c r="B922" i="9"/>
  <c r="C922" i="9"/>
  <c r="B923" i="9"/>
  <c r="C923" i="9"/>
  <c r="B924" i="9"/>
  <c r="C924" i="9"/>
  <c r="B925" i="9"/>
  <c r="C925" i="9"/>
  <c r="B926" i="9"/>
  <c r="C926" i="9"/>
  <c r="B927" i="9"/>
  <c r="C927" i="9"/>
  <c r="B928" i="9"/>
  <c r="C928" i="9"/>
  <c r="B929" i="9"/>
  <c r="C929" i="9"/>
  <c r="B930" i="9"/>
  <c r="C930" i="9"/>
  <c r="B931" i="9"/>
  <c r="C931" i="9"/>
  <c r="B932" i="9"/>
  <c r="C932" i="9"/>
  <c r="B933" i="9"/>
  <c r="C933" i="9"/>
  <c r="B934" i="9"/>
  <c r="C934" i="9"/>
  <c r="B935" i="9"/>
  <c r="C935" i="9"/>
  <c r="B936" i="9"/>
  <c r="C936" i="9"/>
  <c r="B937" i="9"/>
  <c r="C937" i="9"/>
  <c r="B938" i="9"/>
  <c r="C938" i="9"/>
  <c r="B939" i="9"/>
  <c r="C939" i="9"/>
  <c r="B940" i="9"/>
  <c r="C940" i="9"/>
  <c r="B941" i="9"/>
  <c r="C941" i="9"/>
  <c r="B942" i="9"/>
  <c r="C942" i="9"/>
  <c r="B943" i="9"/>
  <c r="C943" i="9"/>
  <c r="B944" i="9"/>
  <c r="C944" i="9"/>
  <c r="B945" i="9"/>
  <c r="C945" i="9"/>
  <c r="B946" i="9"/>
  <c r="C946" i="9"/>
  <c r="B947" i="9"/>
  <c r="C947" i="9"/>
  <c r="B948" i="9"/>
  <c r="C948" i="9"/>
  <c r="B949" i="9"/>
  <c r="C949" i="9"/>
  <c r="B950" i="9"/>
  <c r="C950" i="9"/>
  <c r="B951" i="9"/>
  <c r="C951" i="9"/>
  <c r="B952" i="9"/>
  <c r="C952" i="9"/>
  <c r="B953" i="9"/>
  <c r="C953" i="9"/>
  <c r="B954" i="9"/>
  <c r="C954" i="9"/>
  <c r="B955" i="9"/>
  <c r="C955" i="9"/>
  <c r="B956" i="9"/>
  <c r="C956" i="9"/>
  <c r="B957" i="9"/>
  <c r="C957" i="9"/>
  <c r="B958" i="9"/>
  <c r="C958" i="9"/>
  <c r="B959" i="9"/>
  <c r="C959" i="9"/>
  <c r="B960" i="9"/>
  <c r="C960" i="9"/>
  <c r="B961" i="9"/>
  <c r="C961" i="9"/>
  <c r="B962" i="9"/>
  <c r="C962" i="9"/>
  <c r="B963" i="9"/>
  <c r="C963" i="9"/>
  <c r="B964" i="9"/>
  <c r="C964" i="9"/>
  <c r="B965" i="9"/>
  <c r="C965" i="9"/>
  <c r="B966" i="9"/>
  <c r="C966" i="9"/>
  <c r="B967" i="9"/>
  <c r="C967" i="9"/>
  <c r="B968" i="9"/>
  <c r="C968" i="9"/>
  <c r="B969" i="9"/>
  <c r="C969" i="9"/>
  <c r="B970" i="9"/>
  <c r="C970" i="9"/>
  <c r="B971" i="9"/>
  <c r="C971" i="9"/>
  <c r="B972" i="9"/>
  <c r="C972" i="9"/>
  <c r="B973" i="9"/>
  <c r="C973" i="9"/>
  <c r="B974" i="9"/>
  <c r="C974" i="9"/>
  <c r="B975" i="9"/>
  <c r="C975" i="9"/>
  <c r="B976" i="9"/>
  <c r="C976" i="9"/>
  <c r="B977" i="9"/>
  <c r="C977" i="9"/>
  <c r="B978" i="9"/>
  <c r="C978" i="9"/>
  <c r="B979" i="9"/>
  <c r="C979" i="9"/>
  <c r="B980" i="9"/>
  <c r="C980" i="9"/>
  <c r="B981" i="9"/>
  <c r="C981" i="9"/>
  <c r="B982" i="9"/>
  <c r="C982" i="9"/>
  <c r="B983" i="9"/>
  <c r="C983" i="9"/>
  <c r="B984" i="9"/>
  <c r="C984" i="9"/>
  <c r="B985" i="9"/>
  <c r="C985" i="9"/>
  <c r="B986" i="9"/>
  <c r="C986" i="9"/>
  <c r="B987" i="9"/>
  <c r="C987" i="9"/>
  <c r="B988" i="9"/>
  <c r="C988" i="9"/>
  <c r="B989" i="9"/>
  <c r="C989" i="9"/>
  <c r="B990" i="9"/>
  <c r="C990" i="9"/>
  <c r="B991" i="9"/>
  <c r="C991" i="9"/>
  <c r="B992" i="9"/>
  <c r="C992" i="9"/>
  <c r="B993" i="9"/>
  <c r="C993" i="9"/>
  <c r="B994" i="9"/>
  <c r="C994" i="9"/>
  <c r="B995" i="9"/>
  <c r="C995" i="9"/>
  <c r="B996" i="9"/>
  <c r="C996" i="9"/>
  <c r="B997" i="9"/>
  <c r="C997" i="9"/>
  <c r="B998" i="9"/>
  <c r="C998" i="9"/>
  <c r="B999" i="9"/>
  <c r="C999" i="9"/>
  <c r="B1000" i="9"/>
  <c r="C1000" i="9"/>
  <c r="B1001" i="9"/>
  <c r="C1001" i="9"/>
  <c r="B1002" i="9"/>
  <c r="C1002" i="9"/>
  <c r="B1003" i="9"/>
  <c r="C1003" i="9"/>
  <c r="B1004" i="9"/>
  <c r="C1004" i="9"/>
  <c r="B1005" i="9"/>
  <c r="C1005" i="9"/>
  <c r="B1006" i="9"/>
  <c r="C1006" i="9"/>
  <c r="B1007" i="9"/>
  <c r="C1007" i="9"/>
  <c r="B1008" i="9"/>
  <c r="C1008" i="9"/>
  <c r="B1009" i="9"/>
  <c r="C1009" i="9"/>
  <c r="B1010" i="9"/>
  <c r="C1010" i="9"/>
  <c r="B1011" i="9"/>
  <c r="C1011" i="9"/>
  <c r="B1012" i="9"/>
  <c r="C1012" i="9"/>
  <c r="B1013" i="9"/>
  <c r="C1013" i="9"/>
  <c r="B1014" i="9"/>
  <c r="C1014" i="9"/>
  <c r="B1015" i="9"/>
  <c r="C1015" i="9"/>
  <c r="B1016" i="9"/>
  <c r="C1016" i="9"/>
  <c r="B1017" i="9"/>
  <c r="C1017" i="9"/>
  <c r="B1018" i="9"/>
  <c r="C1018" i="9"/>
  <c r="B1019" i="9"/>
  <c r="C1019" i="9"/>
  <c r="B1020" i="9"/>
  <c r="C1020" i="9"/>
  <c r="B1021" i="9"/>
  <c r="C1021" i="9"/>
  <c r="B1022" i="9"/>
  <c r="C1022" i="9"/>
  <c r="B1023" i="9"/>
  <c r="C1023" i="9"/>
  <c r="B1024" i="9"/>
  <c r="C1024" i="9"/>
  <c r="B1025" i="9"/>
  <c r="C1025" i="9"/>
  <c r="B1026" i="9"/>
  <c r="C1026" i="9"/>
  <c r="B1027" i="9"/>
  <c r="C1027" i="9"/>
  <c r="B1028" i="9"/>
  <c r="C1028" i="9"/>
  <c r="B1029" i="9"/>
  <c r="C1029" i="9"/>
  <c r="B1030" i="9"/>
  <c r="C1030" i="9"/>
  <c r="B1031" i="9"/>
  <c r="C1031" i="9"/>
  <c r="B1032" i="9"/>
  <c r="C1032" i="9"/>
  <c r="B1033" i="9"/>
  <c r="C1033" i="9"/>
  <c r="B1034" i="9"/>
  <c r="C1034" i="9"/>
  <c r="B1035" i="9"/>
  <c r="C1035" i="9"/>
  <c r="B1036" i="9"/>
  <c r="C1036" i="9"/>
  <c r="B1037" i="9"/>
  <c r="C1037" i="9"/>
  <c r="B1038" i="9"/>
  <c r="C1038" i="9"/>
  <c r="B1039" i="9"/>
  <c r="C1039" i="9"/>
  <c r="B1040" i="9"/>
  <c r="C1040" i="9"/>
  <c r="B1041" i="9"/>
  <c r="C1041" i="9"/>
  <c r="B1042" i="9"/>
  <c r="C1042" i="9"/>
  <c r="B1043" i="9"/>
  <c r="C1043" i="9"/>
  <c r="B1044" i="9"/>
  <c r="C1044" i="9"/>
  <c r="B1045" i="9"/>
  <c r="C1045" i="9"/>
  <c r="B1046" i="9"/>
  <c r="C1046" i="9"/>
  <c r="B1047" i="9"/>
  <c r="C1047" i="9"/>
  <c r="B1048" i="9"/>
  <c r="C1048" i="9"/>
  <c r="B1049" i="9"/>
  <c r="C1049" i="9"/>
  <c r="B1050" i="9"/>
  <c r="C1050" i="9"/>
  <c r="B1051" i="9"/>
  <c r="C1051" i="9"/>
  <c r="B1052" i="9"/>
  <c r="C1052" i="9"/>
  <c r="B1053" i="9"/>
  <c r="C1053" i="9"/>
  <c r="B1054" i="9"/>
  <c r="C1054" i="9"/>
  <c r="B1055" i="9"/>
  <c r="C1055" i="9"/>
  <c r="B1056" i="9"/>
  <c r="C1056" i="9"/>
  <c r="B1057" i="9"/>
  <c r="C1057" i="9"/>
  <c r="B1058" i="9"/>
  <c r="C1058" i="9"/>
  <c r="B1059" i="9"/>
  <c r="C1059" i="9"/>
  <c r="B1060" i="9"/>
  <c r="C1060" i="9"/>
  <c r="B1061" i="9"/>
  <c r="C1061" i="9"/>
  <c r="B1062" i="9"/>
  <c r="C1062" i="9"/>
  <c r="B1063" i="9"/>
  <c r="C1063" i="9"/>
  <c r="B1064" i="9"/>
  <c r="C1064" i="9"/>
  <c r="B1065" i="9"/>
  <c r="C1065" i="9"/>
  <c r="B1066" i="9"/>
  <c r="C1066" i="9"/>
  <c r="B1067" i="9"/>
  <c r="C1067" i="9"/>
  <c r="B1068" i="9"/>
  <c r="C1068" i="9"/>
  <c r="B1069" i="9"/>
  <c r="C1069" i="9"/>
  <c r="B1070" i="9"/>
  <c r="C1070" i="9"/>
  <c r="B1071" i="9"/>
  <c r="C1071" i="9"/>
  <c r="B1072" i="9"/>
  <c r="C1072" i="9"/>
  <c r="B1073" i="9"/>
  <c r="C1073" i="9"/>
  <c r="B1074" i="9"/>
  <c r="C1074" i="9"/>
  <c r="B1075" i="9"/>
  <c r="C1075" i="9"/>
  <c r="B1076" i="9"/>
  <c r="C1076" i="9"/>
  <c r="B1077" i="9"/>
  <c r="C1077" i="9"/>
  <c r="B1078" i="9"/>
  <c r="C1078" i="9"/>
  <c r="B1079" i="9"/>
  <c r="C1079" i="9"/>
  <c r="B1080" i="9"/>
  <c r="C1080" i="9"/>
  <c r="B1081" i="9"/>
  <c r="C1081" i="9"/>
  <c r="B1082" i="9"/>
  <c r="C1082" i="9"/>
  <c r="B1083" i="9"/>
  <c r="C1083" i="9"/>
  <c r="B1084" i="9"/>
  <c r="C1084" i="9"/>
  <c r="B1085" i="9"/>
  <c r="C1085" i="9"/>
  <c r="B1086" i="9"/>
  <c r="C1086" i="9"/>
  <c r="B1087" i="9"/>
  <c r="C1087" i="9"/>
  <c r="B1088" i="9"/>
  <c r="C1088" i="9"/>
  <c r="B1089" i="9"/>
  <c r="C1089" i="9"/>
  <c r="B1090" i="9"/>
  <c r="C1090" i="9"/>
  <c r="B1091" i="9"/>
  <c r="C1091" i="9"/>
  <c r="B1092" i="9"/>
  <c r="C1092" i="9"/>
  <c r="B1093" i="9"/>
  <c r="C1093" i="9"/>
  <c r="B1094" i="9"/>
  <c r="C1094" i="9"/>
  <c r="B1095" i="9"/>
  <c r="C1095" i="9"/>
  <c r="B1096" i="9"/>
  <c r="C1096" i="9"/>
  <c r="B1097" i="9"/>
  <c r="C1097" i="9"/>
  <c r="B1098" i="9"/>
  <c r="C1098" i="9"/>
  <c r="B1099" i="9"/>
  <c r="C1099" i="9"/>
  <c r="B1100" i="9"/>
  <c r="C1100" i="9"/>
  <c r="B1101" i="9"/>
  <c r="C1101" i="9"/>
  <c r="B1102" i="9"/>
  <c r="C1102" i="9"/>
  <c r="B1103" i="9"/>
  <c r="C1103" i="9"/>
  <c r="B1104" i="9"/>
  <c r="C1104" i="9"/>
  <c r="B1105" i="9"/>
  <c r="C1105" i="9"/>
  <c r="B1106" i="9"/>
  <c r="C1106" i="9"/>
  <c r="B1107" i="9"/>
  <c r="C1107" i="9"/>
  <c r="B1108" i="9"/>
  <c r="C1108" i="9"/>
  <c r="B1109" i="9"/>
  <c r="C1109" i="9"/>
  <c r="B1110" i="9"/>
  <c r="C1110" i="9"/>
  <c r="B1111" i="9"/>
  <c r="C1111" i="9"/>
  <c r="B1112" i="9"/>
  <c r="C1112" i="9"/>
  <c r="B1113" i="9"/>
  <c r="C1113" i="9"/>
  <c r="B1114" i="9"/>
  <c r="C1114" i="9"/>
  <c r="B1115" i="9"/>
  <c r="C1115" i="9"/>
  <c r="B1116" i="9"/>
  <c r="C1116" i="9"/>
  <c r="B1117" i="9"/>
  <c r="C1117" i="9"/>
  <c r="B1118" i="9"/>
  <c r="C1118" i="9"/>
  <c r="B1119" i="9"/>
  <c r="C1119" i="9"/>
  <c r="B1120" i="9"/>
  <c r="C1120" i="9"/>
  <c r="B1121" i="9"/>
  <c r="C1121" i="9"/>
  <c r="B1122" i="9"/>
  <c r="C1122" i="9"/>
  <c r="B1123" i="9"/>
  <c r="C1123" i="9"/>
  <c r="B1124" i="9"/>
  <c r="C1124" i="9"/>
  <c r="B1125" i="9"/>
  <c r="C1125" i="9"/>
  <c r="B1126" i="9"/>
  <c r="C1126" i="9"/>
  <c r="B1127" i="9"/>
  <c r="C1127" i="9"/>
  <c r="B1128" i="9"/>
  <c r="C1128" i="9"/>
  <c r="B1129" i="9"/>
  <c r="C1129" i="9"/>
  <c r="B1130" i="9"/>
  <c r="C1130" i="9"/>
  <c r="B1131" i="9"/>
  <c r="C1131" i="9"/>
  <c r="B1132" i="9"/>
  <c r="C1132" i="9"/>
  <c r="B1133" i="9"/>
  <c r="C1133" i="9"/>
  <c r="B1134" i="9"/>
  <c r="C1134" i="9"/>
  <c r="B1135" i="9"/>
  <c r="C1135" i="9"/>
  <c r="B1136" i="9"/>
  <c r="C1136" i="9"/>
  <c r="B1137" i="9"/>
  <c r="C1137" i="9"/>
  <c r="B1138" i="9"/>
  <c r="C1138" i="9"/>
  <c r="B1139" i="9"/>
  <c r="C1139" i="9"/>
  <c r="B1140" i="9"/>
  <c r="C1140" i="9"/>
  <c r="B1141" i="9"/>
  <c r="C1141" i="9"/>
  <c r="B1142" i="9"/>
  <c r="C1142" i="9"/>
  <c r="B1143" i="9"/>
  <c r="C1143" i="9"/>
  <c r="B1144" i="9"/>
  <c r="C1144" i="9"/>
  <c r="B1145" i="9"/>
  <c r="C1145" i="9"/>
  <c r="B1146" i="9"/>
  <c r="C1146" i="9"/>
  <c r="B1147" i="9"/>
  <c r="C1147" i="9"/>
  <c r="B1148" i="9"/>
  <c r="C1148" i="9"/>
  <c r="B1149" i="9"/>
  <c r="C1149" i="9"/>
  <c r="B1150" i="9"/>
  <c r="C1150" i="9"/>
  <c r="B1151" i="9"/>
  <c r="C1151" i="9"/>
  <c r="B1152" i="9"/>
  <c r="C1152" i="9"/>
  <c r="B1153" i="9"/>
  <c r="C1153" i="9"/>
  <c r="B1154" i="9"/>
  <c r="C1154" i="9"/>
  <c r="B1155" i="9"/>
  <c r="C1155" i="9"/>
  <c r="B1156" i="9"/>
  <c r="C1156" i="9"/>
  <c r="B1157" i="9"/>
  <c r="C1157" i="9"/>
  <c r="B1158" i="9"/>
  <c r="C1158" i="9"/>
  <c r="B1159" i="9"/>
  <c r="C1159" i="9"/>
  <c r="B1160" i="9"/>
  <c r="C1160" i="9"/>
  <c r="B1161" i="9"/>
  <c r="C1161" i="9"/>
  <c r="B1162" i="9"/>
  <c r="C1162" i="9"/>
  <c r="B1163" i="9"/>
  <c r="C1163" i="9"/>
  <c r="B1164" i="9"/>
  <c r="C1164" i="9"/>
  <c r="B1165" i="9"/>
  <c r="C1165" i="9"/>
  <c r="B1166" i="9"/>
  <c r="C1166" i="9"/>
  <c r="B1167" i="9"/>
  <c r="C1167" i="9"/>
  <c r="B1168" i="9"/>
  <c r="C1168" i="9"/>
  <c r="B1169" i="9"/>
  <c r="C1169" i="9"/>
  <c r="B1170" i="9"/>
  <c r="C1170" i="9"/>
  <c r="B1171" i="9"/>
  <c r="C1171" i="9"/>
  <c r="B1172" i="9"/>
  <c r="C1172" i="9"/>
  <c r="B1173" i="9"/>
  <c r="C1173" i="9"/>
  <c r="B1174" i="9"/>
  <c r="C1174" i="9"/>
  <c r="B1175" i="9"/>
  <c r="C1175" i="9"/>
  <c r="B1176" i="9"/>
  <c r="C1176" i="9"/>
  <c r="B1177" i="9"/>
  <c r="C1177" i="9"/>
  <c r="B1178" i="9"/>
  <c r="C1178" i="9"/>
  <c r="B1179" i="9"/>
  <c r="C1179" i="9"/>
  <c r="B1180" i="9"/>
  <c r="C1180" i="9"/>
  <c r="B1181" i="9"/>
  <c r="C1181" i="9"/>
  <c r="B1182" i="9"/>
  <c r="C1182" i="9"/>
  <c r="B1183" i="9"/>
  <c r="C1183" i="9"/>
  <c r="B1184" i="9"/>
  <c r="C1184" i="9"/>
  <c r="B1185" i="9"/>
  <c r="C1185" i="9"/>
  <c r="B1186" i="9"/>
  <c r="C1186" i="9"/>
  <c r="B1187" i="9"/>
  <c r="C1187" i="9"/>
  <c r="B1188" i="9"/>
  <c r="C1188" i="9"/>
  <c r="B1189" i="9"/>
  <c r="C1189" i="9"/>
  <c r="B1190" i="9"/>
  <c r="C1190" i="9"/>
  <c r="B1191" i="9"/>
  <c r="C1191" i="9"/>
  <c r="B1192" i="9"/>
  <c r="C1192" i="9"/>
  <c r="B1193" i="9"/>
  <c r="C1193" i="9"/>
  <c r="B1194" i="9"/>
  <c r="C1194" i="9"/>
  <c r="B1195" i="9"/>
  <c r="C1195" i="9"/>
  <c r="B1196" i="9"/>
  <c r="C1196" i="9"/>
  <c r="B1197" i="9"/>
  <c r="C1197" i="9"/>
  <c r="B1198" i="9"/>
  <c r="C1198" i="9"/>
  <c r="B1199" i="9"/>
  <c r="C1199" i="9"/>
  <c r="B1200" i="9"/>
  <c r="C1200" i="9"/>
  <c r="B1201" i="9"/>
  <c r="C1201" i="9"/>
  <c r="B1202" i="9"/>
  <c r="C1202" i="9"/>
  <c r="B1203" i="9"/>
  <c r="C1203" i="9"/>
  <c r="B1204" i="9"/>
  <c r="C1204" i="9"/>
  <c r="B1205" i="9"/>
  <c r="C1205" i="9"/>
  <c r="B1206" i="9"/>
  <c r="C1206" i="9"/>
  <c r="B1207" i="9"/>
  <c r="C1207" i="9"/>
  <c r="B1208" i="9"/>
  <c r="C1208" i="9"/>
  <c r="B1209" i="9"/>
  <c r="C1209" i="9"/>
  <c r="B1210" i="9"/>
  <c r="C1210" i="9"/>
  <c r="B1211" i="9"/>
  <c r="C1211" i="9"/>
  <c r="B1212" i="9"/>
  <c r="C1212" i="9"/>
  <c r="B1213" i="9"/>
  <c r="C1213" i="9"/>
  <c r="B1214" i="9"/>
  <c r="C1214" i="9"/>
  <c r="B1215" i="9"/>
  <c r="C1215" i="9"/>
  <c r="B1216" i="9"/>
  <c r="C1216" i="9"/>
  <c r="B1217" i="9"/>
  <c r="C1217" i="9"/>
  <c r="B1218" i="9"/>
  <c r="C1218" i="9"/>
  <c r="B1219" i="9"/>
  <c r="C1219" i="9"/>
  <c r="B1220" i="9"/>
  <c r="C1220" i="9"/>
  <c r="B1221" i="9"/>
  <c r="C1221" i="9"/>
  <c r="B1222" i="9"/>
  <c r="C1222" i="9"/>
  <c r="B1223" i="9"/>
  <c r="C1223" i="9"/>
  <c r="B1224" i="9"/>
  <c r="C1224" i="9"/>
  <c r="B1225" i="9"/>
  <c r="C1225" i="9"/>
  <c r="B1226" i="9"/>
  <c r="C1226" i="9"/>
  <c r="B1227" i="9"/>
  <c r="C1227" i="9"/>
  <c r="B1228" i="9"/>
  <c r="C1228" i="9"/>
  <c r="B1229" i="9"/>
  <c r="C1229" i="9"/>
  <c r="B1230" i="9"/>
  <c r="C1230" i="9"/>
  <c r="B1231" i="9"/>
  <c r="C1231" i="9"/>
  <c r="B1232" i="9"/>
  <c r="C1232" i="9"/>
  <c r="B1233" i="9"/>
  <c r="C1233" i="9"/>
  <c r="B1234" i="9"/>
  <c r="C1234" i="9"/>
  <c r="B1235" i="9"/>
  <c r="C1235" i="9"/>
  <c r="B1236" i="9"/>
  <c r="C1236" i="9"/>
  <c r="B1237" i="9"/>
  <c r="C1237" i="9"/>
  <c r="B1238" i="9"/>
  <c r="C1238" i="9"/>
  <c r="B1239" i="9"/>
  <c r="C1239" i="9"/>
  <c r="B1240" i="9"/>
  <c r="C1240" i="9"/>
  <c r="B1241" i="9"/>
  <c r="C1241" i="9"/>
  <c r="B1242" i="9"/>
  <c r="C1242" i="9"/>
  <c r="B1243" i="9"/>
  <c r="C1243" i="9"/>
  <c r="B1244" i="9"/>
  <c r="C1244" i="9"/>
  <c r="B1245" i="9"/>
  <c r="C1245" i="9"/>
  <c r="B1246" i="9"/>
  <c r="C1246" i="9"/>
  <c r="B1247" i="9"/>
  <c r="C1247" i="9"/>
  <c r="B1248" i="9"/>
  <c r="C1248" i="9"/>
  <c r="B1249" i="9"/>
  <c r="C1249" i="9"/>
  <c r="B1250" i="9"/>
  <c r="C1250" i="9"/>
  <c r="B1251" i="9"/>
  <c r="C1251" i="9"/>
  <c r="B1252" i="9"/>
  <c r="C1252" i="9"/>
  <c r="B1253" i="9"/>
  <c r="C1253" i="9"/>
  <c r="B1254" i="9"/>
  <c r="C1254" i="9"/>
  <c r="B1255" i="9"/>
  <c r="C1255" i="9"/>
  <c r="B1256" i="9"/>
  <c r="C1256" i="9"/>
  <c r="B1257" i="9"/>
  <c r="C1257" i="9"/>
  <c r="B1258" i="9"/>
  <c r="C1258" i="9"/>
  <c r="B1259" i="9"/>
  <c r="C1259" i="9"/>
  <c r="B1260" i="9"/>
  <c r="C1260" i="9"/>
  <c r="B1261" i="9"/>
  <c r="C1261" i="9"/>
  <c r="B1262" i="9"/>
  <c r="C1262" i="9"/>
  <c r="B1263" i="9"/>
  <c r="C1263" i="9"/>
  <c r="B1264" i="9"/>
  <c r="C1264" i="9"/>
  <c r="B1265" i="9"/>
  <c r="C1265" i="9"/>
  <c r="B1266" i="9"/>
  <c r="C1266" i="9"/>
  <c r="B1267" i="9"/>
  <c r="C1267" i="9"/>
  <c r="B1268" i="9"/>
  <c r="C1268" i="9"/>
  <c r="B1269" i="9"/>
  <c r="C1269" i="9"/>
  <c r="B1270" i="9"/>
  <c r="C1270" i="9"/>
  <c r="B1271" i="9"/>
  <c r="C1271" i="9"/>
  <c r="B1272" i="9"/>
  <c r="C1272" i="9"/>
  <c r="B1273" i="9"/>
  <c r="C1273" i="9"/>
  <c r="B1274" i="9"/>
  <c r="C1274" i="9"/>
  <c r="B1275" i="9"/>
  <c r="C1275" i="9"/>
  <c r="B1276" i="9"/>
  <c r="C1276" i="9"/>
  <c r="B1277" i="9"/>
  <c r="C1277" i="9"/>
  <c r="B1278" i="9"/>
  <c r="C1278" i="9"/>
  <c r="B1279" i="9"/>
  <c r="C1279" i="9"/>
  <c r="B1280" i="9"/>
  <c r="C1280" i="9"/>
  <c r="B1281" i="9"/>
  <c r="C1281" i="9"/>
  <c r="B1282" i="9"/>
  <c r="C1282" i="9"/>
  <c r="B1283" i="9"/>
  <c r="C1283" i="9"/>
  <c r="B1284" i="9"/>
  <c r="C1284" i="9"/>
  <c r="B1285" i="9"/>
  <c r="C1285" i="9"/>
  <c r="B1286" i="9"/>
  <c r="C1286" i="9"/>
  <c r="B1287" i="9"/>
  <c r="C1287" i="9"/>
  <c r="B1288" i="9"/>
  <c r="C1288" i="9"/>
  <c r="B1289" i="9"/>
  <c r="C1289" i="9"/>
  <c r="B1290" i="9"/>
  <c r="C1290" i="9"/>
  <c r="B1291" i="9"/>
  <c r="C1291" i="9"/>
  <c r="B1292" i="9"/>
  <c r="C1292" i="9"/>
  <c r="B1293" i="9"/>
  <c r="C1293" i="9"/>
  <c r="B1294" i="9"/>
  <c r="C1294" i="9"/>
  <c r="B1295" i="9"/>
  <c r="C1295" i="9"/>
  <c r="B1296" i="9"/>
  <c r="C1296" i="9"/>
  <c r="B1297" i="9"/>
  <c r="C1297" i="9"/>
  <c r="B1298" i="9"/>
  <c r="C1298" i="9"/>
  <c r="B1299" i="9"/>
  <c r="C1299" i="9"/>
  <c r="B1300" i="9"/>
  <c r="C1300" i="9"/>
  <c r="B1301" i="9"/>
  <c r="C1301" i="9"/>
  <c r="B1302" i="9"/>
  <c r="C1302" i="9"/>
  <c r="B1303" i="9"/>
  <c r="C1303" i="9"/>
  <c r="B1304" i="9"/>
  <c r="C1304" i="9"/>
  <c r="B1305" i="9"/>
  <c r="C1305" i="9"/>
  <c r="B1306" i="9"/>
  <c r="C1306" i="9"/>
  <c r="B1307" i="9"/>
  <c r="C1307" i="9"/>
  <c r="B1308" i="9"/>
  <c r="C1308" i="9"/>
  <c r="B1309" i="9"/>
  <c r="C1309" i="9"/>
  <c r="B1310" i="9"/>
  <c r="C1310" i="9"/>
  <c r="B1311" i="9"/>
  <c r="C1311" i="9"/>
  <c r="B1312" i="9"/>
  <c r="C1312" i="9"/>
  <c r="B1313" i="9"/>
  <c r="C1313" i="9"/>
  <c r="B1314" i="9"/>
  <c r="C1314" i="9"/>
  <c r="B1315" i="9"/>
  <c r="C1315" i="9"/>
  <c r="B1316" i="9"/>
  <c r="C1316" i="9"/>
  <c r="B1317" i="9"/>
  <c r="C1317" i="9"/>
  <c r="B1318" i="9"/>
  <c r="C1318" i="9"/>
  <c r="B1319" i="9"/>
  <c r="C1319" i="9"/>
  <c r="B1320" i="9"/>
  <c r="C1320" i="9"/>
  <c r="B1321" i="9"/>
  <c r="C1321" i="9"/>
  <c r="B1322" i="9"/>
  <c r="C1322" i="9"/>
  <c r="B1323" i="9"/>
  <c r="C1323" i="9"/>
  <c r="B1324" i="9"/>
  <c r="C1324" i="9"/>
  <c r="B1325" i="9"/>
  <c r="C1325" i="9"/>
  <c r="B1326" i="9"/>
  <c r="C1326" i="9"/>
  <c r="B1327" i="9"/>
  <c r="C1327" i="9"/>
  <c r="B1328" i="9"/>
  <c r="C1328" i="9"/>
  <c r="B1329" i="9"/>
  <c r="C1329" i="9"/>
  <c r="B1330" i="9"/>
  <c r="C1330" i="9"/>
  <c r="B1331" i="9"/>
  <c r="C1331" i="9"/>
  <c r="B1332" i="9"/>
  <c r="C1332" i="9"/>
  <c r="B1333" i="9"/>
  <c r="C1333" i="9"/>
  <c r="B1334" i="9"/>
  <c r="C1334" i="9"/>
  <c r="B1335" i="9"/>
  <c r="C1335" i="9"/>
  <c r="B1336" i="9"/>
  <c r="C1336" i="9"/>
  <c r="B1337" i="9"/>
  <c r="C1337" i="9"/>
  <c r="B1338" i="9"/>
  <c r="C1338" i="9"/>
  <c r="B1339" i="9"/>
  <c r="C1339" i="9"/>
  <c r="B1340" i="9"/>
  <c r="C1340" i="9"/>
  <c r="B1341" i="9"/>
  <c r="C1341" i="9"/>
  <c r="B1342" i="9"/>
  <c r="C1342" i="9"/>
  <c r="B1343" i="9"/>
  <c r="C1343" i="9"/>
  <c r="B1344" i="9"/>
  <c r="C1344" i="9"/>
  <c r="B1345" i="9"/>
  <c r="C1345" i="9"/>
  <c r="B1346" i="9"/>
  <c r="C1346" i="9"/>
  <c r="B1347" i="9"/>
  <c r="C1347" i="9"/>
  <c r="B1348" i="9"/>
  <c r="C1348" i="9"/>
  <c r="B1349" i="9"/>
  <c r="C1349" i="9"/>
  <c r="B1350" i="9"/>
  <c r="C1350" i="9"/>
  <c r="B1351" i="9"/>
  <c r="C1351" i="9"/>
  <c r="B1352" i="9"/>
  <c r="C1352" i="9"/>
  <c r="B1353" i="9"/>
  <c r="C1353" i="9"/>
  <c r="B1354" i="9"/>
  <c r="C1354" i="9"/>
  <c r="B1355" i="9"/>
  <c r="C1355" i="9"/>
  <c r="B1356" i="9"/>
  <c r="C1356" i="9"/>
  <c r="B1357" i="9"/>
  <c r="C1357" i="9"/>
  <c r="B1358" i="9"/>
  <c r="C1358" i="9"/>
  <c r="B1359" i="9"/>
  <c r="C1359" i="9"/>
  <c r="B1360" i="9"/>
  <c r="C1360" i="9"/>
  <c r="B1361" i="9"/>
  <c r="C1361" i="9"/>
  <c r="B1362" i="9"/>
  <c r="C1362" i="9"/>
  <c r="B1363" i="9"/>
  <c r="C1363" i="9"/>
  <c r="B1364" i="9"/>
  <c r="C1364" i="9"/>
  <c r="B1365" i="9"/>
  <c r="C1365" i="9"/>
  <c r="B1366" i="9"/>
  <c r="C1366" i="9"/>
  <c r="B1367" i="9"/>
  <c r="C1367" i="9"/>
  <c r="B1368" i="9"/>
  <c r="C1368" i="9"/>
  <c r="B1369" i="9"/>
  <c r="C1369" i="9"/>
  <c r="B1370" i="9"/>
  <c r="C1370" i="9"/>
  <c r="B1371" i="9"/>
  <c r="C1371" i="9"/>
  <c r="B1372" i="9"/>
  <c r="C1372" i="9"/>
  <c r="B1373" i="9"/>
  <c r="C1373" i="9"/>
  <c r="B1374" i="9"/>
  <c r="C1374" i="9"/>
  <c r="B1375" i="9"/>
  <c r="C1375" i="9"/>
  <c r="B1376" i="9"/>
  <c r="C1376" i="9"/>
  <c r="B1377" i="9"/>
  <c r="C1377" i="9"/>
  <c r="B1378" i="9"/>
  <c r="C1378" i="9"/>
  <c r="B1379" i="9"/>
  <c r="C1379" i="9"/>
  <c r="B1380" i="9"/>
  <c r="C1380" i="9"/>
  <c r="B1381" i="9"/>
  <c r="C1381" i="9"/>
  <c r="B1382" i="9"/>
  <c r="C1382" i="9"/>
  <c r="B1383" i="9"/>
  <c r="C1383" i="9"/>
  <c r="B1384" i="9"/>
  <c r="C1384" i="9"/>
  <c r="B1385" i="9"/>
  <c r="C1385" i="9"/>
  <c r="B1386" i="9"/>
  <c r="C1386" i="9"/>
  <c r="B1387" i="9"/>
  <c r="C1387" i="9"/>
  <c r="B1388" i="9"/>
  <c r="C1388" i="9"/>
  <c r="B1389" i="9"/>
  <c r="C1389" i="9"/>
  <c r="B1390" i="9"/>
  <c r="C1390" i="9"/>
  <c r="B1391" i="9"/>
  <c r="C1391" i="9"/>
  <c r="B1392" i="9"/>
  <c r="C1392" i="9"/>
  <c r="B1393" i="9"/>
  <c r="C1393" i="9"/>
  <c r="B1394" i="9"/>
  <c r="C1394" i="9"/>
  <c r="B1395" i="9"/>
  <c r="C1395" i="9"/>
  <c r="B1396" i="9"/>
  <c r="C1396" i="9"/>
  <c r="B1397" i="9"/>
  <c r="C1397" i="9"/>
  <c r="B1398" i="9"/>
  <c r="C1398" i="9"/>
  <c r="B1399" i="9"/>
  <c r="C1399" i="9"/>
  <c r="B1400" i="9"/>
  <c r="C1400" i="9"/>
  <c r="B1401" i="9"/>
  <c r="C1401" i="9"/>
  <c r="B1402" i="9"/>
  <c r="C1402" i="9"/>
  <c r="B1403" i="9"/>
  <c r="C1403" i="9"/>
  <c r="B1404" i="9"/>
  <c r="C1404" i="9"/>
  <c r="B1405" i="9"/>
  <c r="C1405" i="9"/>
  <c r="B1406" i="9"/>
  <c r="C1406" i="9"/>
  <c r="B1407" i="9"/>
  <c r="C1407" i="9"/>
  <c r="B1408" i="9"/>
  <c r="C1408" i="9"/>
  <c r="B1409" i="9"/>
  <c r="C1409" i="9"/>
  <c r="B1410" i="9"/>
  <c r="C1410" i="9"/>
  <c r="B1411" i="9"/>
  <c r="C1411" i="9"/>
  <c r="B1412" i="9"/>
  <c r="C1412" i="9"/>
  <c r="B1413" i="9"/>
  <c r="C1413" i="9"/>
  <c r="B1414" i="9"/>
  <c r="C1414" i="9"/>
  <c r="B1415" i="9"/>
  <c r="C1415" i="9"/>
  <c r="B1416" i="9"/>
  <c r="C1416" i="9"/>
  <c r="B1417" i="9"/>
  <c r="C1417" i="9"/>
  <c r="B1418" i="9"/>
  <c r="C1418" i="9"/>
  <c r="B1419" i="9"/>
  <c r="C1419" i="9"/>
  <c r="B1420" i="9"/>
  <c r="C1420" i="9"/>
  <c r="B1421" i="9"/>
  <c r="C1421" i="9"/>
  <c r="B1422" i="9"/>
  <c r="C1422" i="9"/>
  <c r="B1423" i="9"/>
  <c r="C1423" i="9"/>
  <c r="B1424" i="9"/>
  <c r="C1424" i="9"/>
  <c r="B1425" i="9"/>
  <c r="C1425" i="9"/>
  <c r="B1426" i="9"/>
  <c r="C1426" i="9"/>
  <c r="B1427" i="9"/>
  <c r="C1427" i="9"/>
  <c r="B1428" i="9"/>
  <c r="C1428" i="9"/>
  <c r="B1429" i="9"/>
  <c r="C1429" i="9"/>
  <c r="B1430" i="9"/>
  <c r="C1430" i="9"/>
  <c r="B1431" i="9"/>
  <c r="C1431" i="9"/>
  <c r="B1432" i="9"/>
  <c r="C1432" i="9"/>
  <c r="B1433" i="9"/>
  <c r="C1433" i="9"/>
  <c r="B1434" i="9"/>
  <c r="C1434" i="9"/>
  <c r="B1435" i="9"/>
  <c r="C1435" i="9"/>
  <c r="B1436" i="9"/>
  <c r="C1436" i="9"/>
  <c r="B1437" i="9"/>
  <c r="C1437" i="9"/>
  <c r="B1438" i="9"/>
  <c r="C1438" i="9"/>
  <c r="B1439" i="9"/>
  <c r="C1439" i="9"/>
  <c r="B1440" i="9"/>
  <c r="C1440" i="9"/>
  <c r="B1441" i="9"/>
  <c r="C1441" i="9"/>
  <c r="B1442" i="9"/>
  <c r="C1442" i="9"/>
  <c r="B1443" i="9"/>
  <c r="C1443" i="9"/>
  <c r="B1444" i="9"/>
  <c r="C1444" i="9"/>
  <c r="B1445" i="9"/>
  <c r="C1445" i="9"/>
  <c r="B1446" i="9"/>
  <c r="C1446" i="9"/>
  <c r="B1447" i="9"/>
  <c r="C1447" i="9"/>
  <c r="B1448" i="9"/>
  <c r="C1448" i="9"/>
  <c r="B1449" i="9"/>
  <c r="C1449" i="9"/>
  <c r="B1450" i="9"/>
  <c r="C1450" i="9"/>
  <c r="B1451" i="9"/>
  <c r="C1451" i="9"/>
  <c r="B1452" i="9"/>
  <c r="C1452" i="9"/>
  <c r="B1453" i="9"/>
  <c r="C1453" i="9"/>
  <c r="B1454" i="9"/>
  <c r="C1454" i="9"/>
  <c r="B1455" i="9"/>
  <c r="C1455" i="9"/>
  <c r="B1456" i="9"/>
  <c r="C1456" i="9"/>
  <c r="B1457" i="9"/>
  <c r="C1457" i="9"/>
  <c r="B1458" i="9"/>
  <c r="C1458" i="9"/>
  <c r="B1459" i="9"/>
  <c r="C1459" i="9"/>
  <c r="B1460" i="9"/>
  <c r="C1460" i="9"/>
  <c r="B1461" i="9"/>
  <c r="C1461" i="9"/>
  <c r="B1462" i="9"/>
  <c r="C1462" i="9"/>
  <c r="B1463" i="9"/>
  <c r="C1463" i="9"/>
  <c r="B1464" i="9"/>
  <c r="C1464" i="9"/>
  <c r="B1465" i="9"/>
  <c r="C1465" i="9"/>
  <c r="B1466" i="9"/>
  <c r="C1466" i="9"/>
  <c r="B1467" i="9"/>
  <c r="C1467" i="9"/>
  <c r="B1468" i="9"/>
  <c r="C1468" i="9"/>
  <c r="B1469" i="9"/>
  <c r="C1469" i="9"/>
  <c r="B1470" i="9"/>
  <c r="C1470" i="9"/>
  <c r="B1471" i="9"/>
  <c r="C1471" i="9"/>
  <c r="B1472" i="9"/>
  <c r="C1472" i="9"/>
  <c r="B1473" i="9"/>
  <c r="C1473" i="9"/>
  <c r="B1474" i="9"/>
  <c r="C1474" i="9"/>
  <c r="B1475" i="9"/>
  <c r="C1475" i="9"/>
  <c r="B1476" i="9"/>
  <c r="C1476" i="9"/>
  <c r="B1477" i="9"/>
  <c r="C1477" i="9"/>
  <c r="B1478" i="9"/>
  <c r="C1478" i="9"/>
  <c r="B1479" i="9"/>
  <c r="C1479" i="9"/>
  <c r="B1480" i="9"/>
  <c r="C1480" i="9"/>
  <c r="B1481" i="9"/>
  <c r="C1481" i="9"/>
  <c r="B1482" i="9"/>
  <c r="C1482" i="9"/>
  <c r="B1483" i="9"/>
  <c r="C1483" i="9"/>
  <c r="B1484" i="9"/>
  <c r="C1484" i="9"/>
  <c r="B1485" i="9"/>
  <c r="C1485" i="9"/>
  <c r="B1486" i="9"/>
  <c r="C1486" i="9"/>
  <c r="B1487" i="9"/>
  <c r="C1487" i="9"/>
  <c r="B1488" i="9"/>
  <c r="C1488" i="9"/>
  <c r="B1489" i="9"/>
  <c r="C1489" i="9"/>
  <c r="B1490" i="9"/>
  <c r="C1490" i="9"/>
  <c r="B1491" i="9"/>
  <c r="C1491" i="9"/>
  <c r="B1492" i="9"/>
  <c r="C1492" i="9"/>
  <c r="B1493" i="9"/>
  <c r="C1493" i="9"/>
  <c r="B1494" i="9"/>
  <c r="C1494" i="9"/>
  <c r="B1495" i="9"/>
  <c r="C1495" i="9"/>
  <c r="B1496" i="9"/>
  <c r="C1496" i="9"/>
  <c r="B1497" i="9"/>
  <c r="C1497" i="9"/>
  <c r="B1498" i="9"/>
  <c r="C1498" i="9"/>
  <c r="B1499" i="9"/>
  <c r="C1499" i="9"/>
  <c r="B1500" i="9"/>
  <c r="C1500" i="9"/>
  <c r="B1501" i="9"/>
  <c r="C1501" i="9"/>
  <c r="B1502" i="9"/>
  <c r="C1502" i="9"/>
  <c r="A10" i="9"/>
  <c r="B10" i="9"/>
  <c r="C10" i="9"/>
  <c r="A11" i="9"/>
  <c r="B11" i="9"/>
  <c r="C11" i="9"/>
  <c r="B12" i="9"/>
  <c r="C12" i="9"/>
  <c r="B13" i="9"/>
  <c r="C13" i="9"/>
  <c r="B14" i="9"/>
  <c r="C14" i="9"/>
  <c r="B15" i="9"/>
  <c r="C15" i="9"/>
  <c r="P15" i="9"/>
  <c r="B16" i="9"/>
  <c r="C16" i="9"/>
  <c r="D16" i="9"/>
  <c r="E16" i="9"/>
  <c r="F16" i="9"/>
  <c r="G16" i="9"/>
  <c r="J16" i="9" s="1"/>
  <c r="H16" i="9"/>
  <c r="I16" i="9"/>
  <c r="K16" i="9"/>
  <c r="L16" i="9"/>
  <c r="M16" i="9"/>
  <c r="N16" i="9"/>
  <c r="O16" i="9"/>
  <c r="P16" i="9"/>
  <c r="Q16" i="9"/>
  <c r="B17" i="9"/>
  <c r="C17" i="9"/>
  <c r="AF4" i="5"/>
  <c r="P10" i="9" s="1"/>
  <c r="P11" i="9"/>
  <c r="AF6" i="5"/>
  <c r="P12" i="9" s="1"/>
  <c r="AF7" i="5"/>
  <c r="P13" i="9" s="1"/>
  <c r="AF8" i="5"/>
  <c r="P14" i="9" s="1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AF27" i="5"/>
  <c r="P33" i="9" s="1"/>
  <c r="AF28" i="5"/>
  <c r="P34" i="9" s="1"/>
  <c r="AF29" i="5"/>
  <c r="P35" i="9" s="1"/>
  <c r="AF30" i="5"/>
  <c r="P36" i="9" s="1"/>
  <c r="AF31" i="5"/>
  <c r="P37" i="9" s="1"/>
  <c r="AF32" i="5"/>
  <c r="P38" i="9" s="1"/>
  <c r="AF33" i="5"/>
  <c r="P39" i="9" s="1"/>
  <c r="AF34" i="5"/>
  <c r="P40" i="9" s="1"/>
  <c r="AF35" i="5"/>
  <c r="P41" i="9" s="1"/>
  <c r="AF36" i="5"/>
  <c r="P42" i="9" s="1"/>
  <c r="AF37" i="5"/>
  <c r="P43" i="9" s="1"/>
  <c r="AF38" i="5"/>
  <c r="P44" i="9" s="1"/>
  <c r="AF39" i="5"/>
  <c r="P45" i="9" s="1"/>
  <c r="AF40" i="5"/>
  <c r="P46" i="9" s="1"/>
  <c r="AF41" i="5"/>
  <c r="P47" i="9" s="1"/>
  <c r="AF42" i="5"/>
  <c r="P48" i="9" s="1"/>
  <c r="AF43" i="5"/>
  <c r="P49" i="9" s="1"/>
  <c r="AF44" i="5"/>
  <c r="P50" i="9" s="1"/>
  <c r="AF45" i="5"/>
  <c r="P51" i="9" s="1"/>
  <c r="AF46" i="5"/>
  <c r="P52" i="9" s="1"/>
  <c r="AF47" i="5"/>
  <c r="P53" i="9" s="1"/>
  <c r="AF48" i="5"/>
  <c r="P54" i="9" s="1"/>
  <c r="AF49" i="5"/>
  <c r="P55" i="9" s="1"/>
  <c r="AF50" i="5"/>
  <c r="P56" i="9" s="1"/>
  <c r="AF51" i="5"/>
  <c r="P57" i="9" s="1"/>
  <c r="AF52" i="5"/>
  <c r="P58" i="9" s="1"/>
  <c r="AF53" i="5"/>
  <c r="P59" i="9" s="1"/>
  <c r="AF54" i="5"/>
  <c r="P60" i="9" s="1"/>
  <c r="AF55" i="5"/>
  <c r="P61" i="9" s="1"/>
  <c r="AF56" i="5"/>
  <c r="P62" i="9" s="1"/>
  <c r="AF57" i="5"/>
  <c r="P63" i="9" s="1"/>
  <c r="AF58" i="5"/>
  <c r="P64" i="9" s="1"/>
  <c r="AF59" i="5"/>
  <c r="P65" i="9" s="1"/>
  <c r="AF60" i="5"/>
  <c r="P66" i="9" s="1"/>
  <c r="AF61" i="5"/>
  <c r="P67" i="9" s="1"/>
  <c r="AF62" i="5"/>
  <c r="P68" i="9" s="1"/>
  <c r="AF63" i="5"/>
  <c r="P69" i="9" s="1"/>
  <c r="AF64" i="5"/>
  <c r="P70" i="9" s="1"/>
  <c r="AF65" i="5"/>
  <c r="P71" i="9" s="1"/>
  <c r="AF66" i="5"/>
  <c r="P72" i="9" s="1"/>
  <c r="AF67" i="5"/>
  <c r="P73" i="9" s="1"/>
  <c r="AF68" i="5"/>
  <c r="P74" i="9" s="1"/>
  <c r="AF69" i="5"/>
  <c r="P75" i="9" s="1"/>
  <c r="AF70" i="5"/>
  <c r="P76" i="9" s="1"/>
  <c r="AF71" i="5"/>
  <c r="P77" i="9" s="1"/>
  <c r="AF72" i="5"/>
  <c r="P78" i="9" s="1"/>
  <c r="AF73" i="5"/>
  <c r="P79" i="9" s="1"/>
  <c r="AF74" i="5"/>
  <c r="P80" i="9" s="1"/>
  <c r="AF75" i="5"/>
  <c r="P81" i="9" s="1"/>
  <c r="AF76" i="5"/>
  <c r="P82" i="9" s="1"/>
  <c r="AF77" i="5"/>
  <c r="P83" i="9" s="1"/>
  <c r="AF78" i="5"/>
  <c r="P84" i="9" s="1"/>
  <c r="AF79" i="5"/>
  <c r="P85" i="9" s="1"/>
  <c r="AF80" i="5"/>
  <c r="P86" i="9" s="1"/>
  <c r="AF81" i="5"/>
  <c r="P87" i="9" s="1"/>
  <c r="AF82" i="5"/>
  <c r="P88" i="9" s="1"/>
  <c r="AF83" i="5"/>
  <c r="P89" i="9" s="1"/>
  <c r="AF84" i="5"/>
  <c r="P90" i="9" s="1"/>
  <c r="AF85" i="5"/>
  <c r="P91" i="9" s="1"/>
  <c r="AF86" i="5"/>
  <c r="P92" i="9" s="1"/>
  <c r="AF87" i="5"/>
  <c r="P93" i="9" s="1"/>
  <c r="AF88" i="5"/>
  <c r="P94" i="9" s="1"/>
  <c r="AF89" i="5"/>
  <c r="P95" i="9" s="1"/>
  <c r="AF90" i="5"/>
  <c r="P96" i="9" s="1"/>
  <c r="AF91" i="5"/>
  <c r="P97" i="9" s="1"/>
  <c r="AF92" i="5"/>
  <c r="P98" i="9" s="1"/>
  <c r="AF93" i="5"/>
  <c r="P99" i="9" s="1"/>
  <c r="AF94" i="5"/>
  <c r="P100" i="9" s="1"/>
  <c r="AF95" i="5"/>
  <c r="P101" i="9" s="1"/>
  <c r="AF96" i="5"/>
  <c r="P102" i="9" s="1"/>
  <c r="AF97" i="5"/>
  <c r="P103" i="9" s="1"/>
  <c r="AF98" i="5"/>
  <c r="P104" i="9" s="1"/>
  <c r="AF99" i="5"/>
  <c r="P105" i="9" s="1"/>
  <c r="AF100" i="5"/>
  <c r="P106" i="9" s="1"/>
  <c r="AF101" i="5"/>
  <c r="P107" i="9" s="1"/>
  <c r="AF102" i="5"/>
  <c r="P108" i="9" s="1"/>
  <c r="AF103" i="5"/>
  <c r="P109" i="9" s="1"/>
  <c r="AF104" i="5"/>
  <c r="P110" i="9" s="1"/>
  <c r="AF105" i="5"/>
  <c r="P111" i="9" s="1"/>
  <c r="AF106" i="5"/>
  <c r="P112" i="9" s="1"/>
  <c r="AF107" i="5"/>
  <c r="P113" i="9" s="1"/>
  <c r="AF108" i="5"/>
  <c r="P114" i="9" s="1"/>
  <c r="AF109" i="5"/>
  <c r="P115" i="9" s="1"/>
  <c r="AF110" i="5"/>
  <c r="P116" i="9" s="1"/>
  <c r="AF111" i="5"/>
  <c r="P117" i="9" s="1"/>
  <c r="AF112" i="5"/>
  <c r="P118" i="9" s="1"/>
  <c r="AF113" i="5"/>
  <c r="P119" i="9" s="1"/>
  <c r="AF114" i="5"/>
  <c r="P120" i="9" s="1"/>
  <c r="AF115" i="5"/>
  <c r="P121" i="9" s="1"/>
  <c r="AF116" i="5"/>
  <c r="P122" i="9" s="1"/>
  <c r="AF117" i="5"/>
  <c r="P123" i="9" s="1"/>
  <c r="AF118" i="5"/>
  <c r="P124" i="9" s="1"/>
  <c r="AF119" i="5"/>
  <c r="P125" i="9" s="1"/>
  <c r="AF120" i="5"/>
  <c r="P126" i="9" s="1"/>
  <c r="AF121" i="5"/>
  <c r="P127" i="9" s="1"/>
  <c r="AF122" i="5"/>
  <c r="P128" i="9" s="1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AF150" i="5"/>
  <c r="P156" i="9" s="1"/>
  <c r="AF151" i="5"/>
  <c r="P157" i="9" s="1"/>
  <c r="AF152" i="5"/>
  <c r="P158" i="9" s="1"/>
  <c r="AF153" i="5"/>
  <c r="P159" i="9" s="1"/>
  <c r="AF154" i="5"/>
  <c r="P160" i="9" s="1"/>
  <c r="AF155" i="5"/>
  <c r="P161" i="9" s="1"/>
  <c r="AF156" i="5"/>
  <c r="P162" i="9" s="1"/>
  <c r="AF157" i="5"/>
  <c r="P163" i="9" s="1"/>
  <c r="AF158" i="5"/>
  <c r="P164" i="9" s="1"/>
  <c r="AF159" i="5"/>
  <c r="P165" i="9" s="1"/>
  <c r="AF160" i="5"/>
  <c r="P166" i="9" s="1"/>
  <c r="AF161" i="5"/>
  <c r="P167" i="9" s="1"/>
  <c r="AF162" i="5"/>
  <c r="P168" i="9" s="1"/>
  <c r="AF163" i="5"/>
  <c r="P169" i="9" s="1"/>
  <c r="AF164" i="5"/>
  <c r="P170" i="9" s="1"/>
  <c r="AF165" i="5"/>
  <c r="P171" i="9" s="1"/>
  <c r="AF166" i="5"/>
  <c r="P172" i="9" s="1"/>
  <c r="AF167" i="5"/>
  <c r="P173" i="9" s="1"/>
  <c r="AF168" i="5"/>
  <c r="P174" i="9" s="1"/>
  <c r="AF169" i="5"/>
  <c r="P175" i="9" s="1"/>
  <c r="AF170" i="5"/>
  <c r="P176" i="9" s="1"/>
  <c r="AF171" i="5"/>
  <c r="P177" i="9" s="1"/>
  <c r="AF172" i="5"/>
  <c r="P178" i="9" s="1"/>
  <c r="AF173" i="5"/>
  <c r="P179" i="9" s="1"/>
  <c r="AF174" i="5"/>
  <c r="P180" i="9" s="1"/>
  <c r="AF175" i="5"/>
  <c r="P181" i="9" s="1"/>
  <c r="AF176" i="5"/>
  <c r="P182" i="9" s="1"/>
  <c r="AF177" i="5"/>
  <c r="P183" i="9" s="1"/>
  <c r="AF178" i="5"/>
  <c r="P184" i="9" s="1"/>
  <c r="AF179" i="5"/>
  <c r="P185" i="9" s="1"/>
  <c r="AF180" i="5"/>
  <c r="P186" i="9" s="1"/>
  <c r="AF181" i="5"/>
  <c r="P187" i="9" s="1"/>
  <c r="AF182" i="5"/>
  <c r="P188" i="9" s="1"/>
  <c r="AF183" i="5"/>
  <c r="P189" i="9" s="1"/>
  <c r="AF184" i="5"/>
  <c r="P190" i="9" s="1"/>
  <c r="AF185" i="5"/>
  <c r="P191" i="9" s="1"/>
  <c r="AF186" i="5"/>
  <c r="P192" i="9" s="1"/>
  <c r="AF187" i="5"/>
  <c r="P193" i="9" s="1"/>
  <c r="AF188" i="5"/>
  <c r="P194" i="9" s="1"/>
  <c r="AF189" i="5"/>
  <c r="P195" i="9" s="1"/>
  <c r="AF190" i="5"/>
  <c r="P196" i="9" s="1"/>
  <c r="AF191" i="5"/>
  <c r="P197" i="9" s="1"/>
  <c r="AF192" i="5"/>
  <c r="P198" i="9" s="1"/>
  <c r="AF193" i="5"/>
  <c r="P199" i="9" s="1"/>
  <c r="AF194" i="5"/>
  <c r="P200" i="9" s="1"/>
  <c r="AF195" i="5"/>
  <c r="P201" i="9" s="1"/>
  <c r="AF196" i="5"/>
  <c r="P202" i="9" s="1"/>
  <c r="AF197" i="5"/>
  <c r="P203" i="9" s="1"/>
  <c r="AF198" i="5"/>
  <c r="P204" i="9" s="1"/>
  <c r="AF199" i="5"/>
  <c r="P205" i="9" s="1"/>
  <c r="AF200" i="5"/>
  <c r="P206" i="9" s="1"/>
  <c r="AF201" i="5"/>
  <c r="P207" i="9" s="1"/>
  <c r="AF202" i="5"/>
  <c r="P208" i="9" s="1"/>
  <c r="AF203" i="5"/>
  <c r="P209" i="9" s="1"/>
  <c r="AF204" i="5"/>
  <c r="P210" i="9" s="1"/>
  <c r="AF205" i="5"/>
  <c r="P211" i="9" s="1"/>
  <c r="AF206" i="5"/>
  <c r="P212" i="9" s="1"/>
  <c r="AF207" i="5"/>
  <c r="P213" i="9" s="1"/>
  <c r="AF208" i="5"/>
  <c r="P214" i="9" s="1"/>
  <c r="AF209" i="5"/>
  <c r="P215" i="9" s="1"/>
  <c r="AF210" i="5"/>
  <c r="P216" i="9" s="1"/>
  <c r="AF211" i="5"/>
  <c r="P217" i="9" s="1"/>
  <c r="AF212" i="5"/>
  <c r="P218" i="9" s="1"/>
  <c r="AF213" i="5"/>
  <c r="P219" i="9" s="1"/>
  <c r="AF214" i="5"/>
  <c r="P220" i="9" s="1"/>
  <c r="AF215" i="5"/>
  <c r="P221" i="9" s="1"/>
  <c r="AF216" i="5"/>
  <c r="P222" i="9" s="1"/>
  <c r="AF217" i="5"/>
  <c r="P223" i="9" s="1"/>
  <c r="AF218" i="5"/>
  <c r="P224" i="9" s="1"/>
  <c r="AF219" i="5"/>
  <c r="P225" i="9" s="1"/>
  <c r="AF220" i="5"/>
  <c r="P226" i="9" s="1"/>
  <c r="AF221" i="5"/>
  <c r="P227" i="9" s="1"/>
  <c r="AF222" i="5"/>
  <c r="P228" i="9" s="1"/>
  <c r="AF223" i="5"/>
  <c r="P229" i="9" s="1"/>
  <c r="AF224" i="5"/>
  <c r="P230" i="9" s="1"/>
  <c r="AF225" i="5"/>
  <c r="P231" i="9" s="1"/>
  <c r="AF226" i="5"/>
  <c r="P232" i="9" s="1"/>
  <c r="AF227" i="5"/>
  <c r="P233" i="9" s="1"/>
  <c r="AF228" i="5"/>
  <c r="P234" i="9" s="1"/>
  <c r="AF229" i="5"/>
  <c r="P235" i="9" s="1"/>
  <c r="AF230" i="5"/>
  <c r="P236" i="9" s="1"/>
  <c r="AF231" i="5"/>
  <c r="P237" i="9" s="1"/>
  <c r="AF232" i="5"/>
  <c r="P238" i="9" s="1"/>
  <c r="AF233" i="5"/>
  <c r="P239" i="9" s="1"/>
  <c r="AF234" i="5"/>
  <c r="P240" i="9" s="1"/>
  <c r="AF235" i="5"/>
  <c r="P241" i="9" s="1"/>
  <c r="AF236" i="5"/>
  <c r="P242" i="9" s="1"/>
  <c r="AF237" i="5"/>
  <c r="P243" i="9" s="1"/>
  <c r="AF238" i="5"/>
  <c r="P244" i="9" s="1"/>
  <c r="AF239" i="5"/>
  <c r="P245" i="9" s="1"/>
  <c r="AF240" i="5"/>
  <c r="P246" i="9" s="1"/>
  <c r="AF241" i="5"/>
  <c r="P247" i="9" s="1"/>
  <c r="AF242" i="5"/>
  <c r="P248" i="9" s="1"/>
  <c r="AF243" i="5"/>
  <c r="P249" i="9" s="1"/>
  <c r="AF244" i="5"/>
  <c r="P250" i="9" s="1"/>
  <c r="AF245" i="5"/>
  <c r="P251" i="9" s="1"/>
  <c r="AF246" i="5"/>
  <c r="P252" i="9" s="1"/>
  <c r="AF247" i="5"/>
  <c r="P253" i="9" s="1"/>
  <c r="AF248" i="5"/>
  <c r="P254" i="9" s="1"/>
  <c r="AF249" i="5"/>
  <c r="P255" i="9" s="1"/>
  <c r="AF250" i="5"/>
  <c r="P256" i="9" s="1"/>
  <c r="AF251" i="5"/>
  <c r="P257" i="9" s="1"/>
  <c r="AF252" i="5"/>
  <c r="P258" i="9" s="1"/>
  <c r="AF253" i="5"/>
  <c r="P259" i="9" s="1"/>
  <c r="AF254" i="5"/>
  <c r="P260" i="9" s="1"/>
  <c r="AF255" i="5"/>
  <c r="P261" i="9" s="1"/>
  <c r="AF256" i="5"/>
  <c r="P262" i="9" s="1"/>
  <c r="AF257" i="5"/>
  <c r="P263" i="9" s="1"/>
  <c r="AF258" i="5"/>
  <c r="P264" i="9" s="1"/>
  <c r="AF259" i="5"/>
  <c r="P265" i="9" s="1"/>
  <c r="AF260" i="5"/>
  <c r="P266" i="9" s="1"/>
  <c r="AF261" i="5"/>
  <c r="P267" i="9" s="1"/>
  <c r="AF262" i="5"/>
  <c r="P268" i="9" s="1"/>
  <c r="AF263" i="5"/>
  <c r="P269" i="9" s="1"/>
  <c r="AF264" i="5"/>
  <c r="P270" i="9" s="1"/>
  <c r="AF265" i="5"/>
  <c r="P271" i="9" s="1"/>
  <c r="AF266" i="5"/>
  <c r="P272" i="9" s="1"/>
  <c r="AF267" i="5"/>
  <c r="P273" i="9" s="1"/>
  <c r="AF268" i="5"/>
  <c r="P274" i="9" s="1"/>
  <c r="AF269" i="5"/>
  <c r="P275" i="9" s="1"/>
  <c r="AF270" i="5"/>
  <c r="P276" i="9" s="1"/>
  <c r="AF271" i="5"/>
  <c r="P277" i="9" s="1"/>
  <c r="AF272" i="5"/>
  <c r="P278" i="9" s="1"/>
  <c r="AF273" i="5"/>
  <c r="P279" i="9" s="1"/>
  <c r="AF274" i="5"/>
  <c r="P280" i="9" s="1"/>
  <c r="AF275" i="5"/>
  <c r="P281" i="9" s="1"/>
  <c r="AF276" i="5"/>
  <c r="P282" i="9" s="1"/>
  <c r="AF277" i="5"/>
  <c r="P283" i="9" s="1"/>
  <c r="AF278" i="5"/>
  <c r="P284" i="9" s="1"/>
  <c r="AF279" i="5"/>
  <c r="P285" i="9" s="1"/>
  <c r="AF280" i="5"/>
  <c r="P286" i="9" s="1"/>
  <c r="AF281" i="5"/>
  <c r="P287" i="9" s="1"/>
  <c r="AF282" i="5"/>
  <c r="P288" i="9" s="1"/>
  <c r="AF283" i="5"/>
  <c r="P289" i="9" s="1"/>
  <c r="AF284" i="5"/>
  <c r="P290" i="9" s="1"/>
  <c r="AF285" i="5"/>
  <c r="P291" i="9" s="1"/>
  <c r="AF286" i="5"/>
  <c r="P292" i="9" s="1"/>
  <c r="AF287" i="5"/>
  <c r="P293" i="9" s="1"/>
  <c r="AF288" i="5"/>
  <c r="P294" i="9" s="1"/>
  <c r="AF289" i="5"/>
  <c r="P295" i="9" s="1"/>
  <c r="AF290" i="5"/>
  <c r="P296" i="9" s="1"/>
  <c r="AF291" i="5"/>
  <c r="P297" i="9" s="1"/>
  <c r="AF292" i="5"/>
  <c r="P298" i="9" s="1"/>
  <c r="AF293" i="5"/>
  <c r="P299" i="9" s="1"/>
  <c r="AF294" i="5"/>
  <c r="P300" i="9" s="1"/>
  <c r="AF295" i="5"/>
  <c r="P301" i="9" s="1"/>
  <c r="AF296" i="5"/>
  <c r="P302" i="9" s="1"/>
  <c r="AF297" i="5"/>
  <c r="P303" i="9" s="1"/>
  <c r="AF298" i="5"/>
  <c r="P304" i="9" s="1"/>
  <c r="AF299" i="5"/>
  <c r="P305" i="9" s="1"/>
  <c r="AF300" i="5"/>
  <c r="P306" i="9" s="1"/>
  <c r="AF301" i="5"/>
  <c r="P307" i="9" s="1"/>
  <c r="AF302" i="5"/>
  <c r="P308" i="9" s="1"/>
  <c r="AF303" i="5"/>
  <c r="P309" i="9" s="1"/>
  <c r="AF304" i="5"/>
  <c r="P310" i="9" s="1"/>
  <c r="AF305" i="5"/>
  <c r="P311" i="9" s="1"/>
  <c r="AF306" i="5"/>
  <c r="P312" i="9" s="1"/>
  <c r="AF307" i="5"/>
  <c r="P313" i="9" s="1"/>
  <c r="AF308" i="5"/>
  <c r="P314" i="9" s="1"/>
  <c r="AF309" i="5"/>
  <c r="P315" i="9" s="1"/>
  <c r="AF310" i="5"/>
  <c r="P316" i="9" s="1"/>
  <c r="AF311" i="5"/>
  <c r="P317" i="9" s="1"/>
  <c r="AF312" i="5"/>
  <c r="P318" i="9" s="1"/>
  <c r="AF313" i="5"/>
  <c r="P319" i="9" s="1"/>
  <c r="AF314" i="5"/>
  <c r="P320" i="9" s="1"/>
  <c r="AF315" i="5"/>
  <c r="P321" i="9" s="1"/>
  <c r="AF316" i="5"/>
  <c r="P322" i="9" s="1"/>
  <c r="AF317" i="5"/>
  <c r="P323" i="9" s="1"/>
  <c r="AF318" i="5"/>
  <c r="P324" i="9" s="1"/>
  <c r="AF319" i="5"/>
  <c r="P325" i="9" s="1"/>
  <c r="AF320" i="5"/>
  <c r="P326" i="9" s="1"/>
  <c r="AF321" i="5"/>
  <c r="P327" i="9" s="1"/>
  <c r="AF322" i="5"/>
  <c r="P328" i="9" s="1"/>
  <c r="AF323" i="5"/>
  <c r="P329" i="9" s="1"/>
  <c r="AF324" i="5"/>
  <c r="P330" i="9" s="1"/>
  <c r="AF325" i="5"/>
  <c r="P331" i="9" s="1"/>
  <c r="AF326" i="5"/>
  <c r="P332" i="9" s="1"/>
  <c r="AF327" i="5"/>
  <c r="P333" i="9" s="1"/>
  <c r="AF328" i="5"/>
  <c r="P334" i="9" s="1"/>
  <c r="AF329" i="5"/>
  <c r="P335" i="9" s="1"/>
  <c r="AF330" i="5"/>
  <c r="P336" i="9" s="1"/>
  <c r="AF331" i="5"/>
  <c r="P337" i="9" s="1"/>
  <c r="AF332" i="5"/>
  <c r="P338" i="9" s="1"/>
  <c r="AF333" i="5"/>
  <c r="P339" i="9" s="1"/>
  <c r="AF334" i="5"/>
  <c r="P340" i="9" s="1"/>
  <c r="AF335" i="5"/>
  <c r="P341" i="9" s="1"/>
  <c r="AF336" i="5"/>
  <c r="P342" i="9" s="1"/>
  <c r="AF337" i="5"/>
  <c r="P343" i="9" s="1"/>
  <c r="AF338" i="5"/>
  <c r="P344" i="9" s="1"/>
  <c r="AF339" i="5"/>
  <c r="P345" i="9" s="1"/>
  <c r="AF340" i="5"/>
  <c r="P346" i="9" s="1"/>
  <c r="AF341" i="5"/>
  <c r="P347" i="9" s="1"/>
  <c r="AF342" i="5"/>
  <c r="P348" i="9" s="1"/>
  <c r="AF343" i="5"/>
  <c r="P349" i="9" s="1"/>
  <c r="AF344" i="5"/>
  <c r="P350" i="9" s="1"/>
  <c r="AF345" i="5"/>
  <c r="P351" i="9" s="1"/>
  <c r="AF346" i="5"/>
  <c r="P352" i="9" s="1"/>
  <c r="AF347" i="5"/>
  <c r="P353" i="9" s="1"/>
  <c r="AF348" i="5"/>
  <c r="P354" i="9" s="1"/>
  <c r="AF349" i="5"/>
  <c r="P355" i="9" s="1"/>
  <c r="AF350" i="5"/>
  <c r="P356" i="9" s="1"/>
  <c r="AF351" i="5"/>
  <c r="P357" i="9" s="1"/>
  <c r="AF352" i="5"/>
  <c r="P358" i="9" s="1"/>
  <c r="AF353" i="5"/>
  <c r="P359" i="9" s="1"/>
  <c r="AF354" i="5"/>
  <c r="P360" i="9" s="1"/>
  <c r="AF355" i="5"/>
  <c r="P361" i="9" s="1"/>
  <c r="AF356" i="5"/>
  <c r="P362" i="9" s="1"/>
  <c r="AF357" i="5"/>
  <c r="P363" i="9" s="1"/>
  <c r="AF358" i="5"/>
  <c r="P364" i="9" s="1"/>
  <c r="AF359" i="5"/>
  <c r="P365" i="9" s="1"/>
  <c r="AF360" i="5"/>
  <c r="P366" i="9" s="1"/>
  <c r="AF361" i="5"/>
  <c r="P367" i="9" s="1"/>
  <c r="AF362" i="5"/>
  <c r="P368" i="9" s="1"/>
  <c r="AF363" i="5"/>
  <c r="P369" i="9" s="1"/>
  <c r="AF364" i="5"/>
  <c r="P370" i="9" s="1"/>
  <c r="AF365" i="5"/>
  <c r="P371" i="9" s="1"/>
  <c r="AF366" i="5"/>
  <c r="P372" i="9" s="1"/>
  <c r="AF367" i="5"/>
  <c r="P373" i="9" s="1"/>
  <c r="AF368" i="5"/>
  <c r="P374" i="9" s="1"/>
  <c r="AF369" i="5"/>
  <c r="P375" i="9" s="1"/>
  <c r="AF370" i="5"/>
  <c r="P376" i="9" s="1"/>
  <c r="AF371" i="5"/>
  <c r="P377" i="9" s="1"/>
  <c r="AF372" i="5"/>
  <c r="P378" i="9" s="1"/>
  <c r="AF373" i="5"/>
  <c r="P379" i="9" s="1"/>
  <c r="AF374" i="5"/>
  <c r="P380" i="9" s="1"/>
  <c r="AF375" i="5"/>
  <c r="P381" i="9" s="1"/>
  <c r="AF376" i="5"/>
  <c r="P382" i="9" s="1"/>
  <c r="AF377" i="5"/>
  <c r="P383" i="9" s="1"/>
  <c r="AF378" i="5"/>
  <c r="P384" i="9" s="1"/>
  <c r="AF379" i="5"/>
  <c r="P385" i="9" s="1"/>
  <c r="AF380" i="5"/>
  <c r="P386" i="9" s="1"/>
  <c r="AF381" i="5"/>
  <c r="P387" i="9" s="1"/>
  <c r="AF382" i="5"/>
  <c r="P388" i="9" s="1"/>
  <c r="AF383" i="5"/>
  <c r="P389" i="9" s="1"/>
  <c r="AF384" i="5"/>
  <c r="P390" i="9" s="1"/>
  <c r="AF385" i="5"/>
  <c r="P391" i="9" s="1"/>
  <c r="AF386" i="5"/>
  <c r="P392" i="9" s="1"/>
  <c r="AF387" i="5"/>
  <c r="P393" i="9" s="1"/>
  <c r="AF388" i="5"/>
  <c r="P394" i="9" s="1"/>
  <c r="AF389" i="5"/>
  <c r="P395" i="9" s="1"/>
  <c r="AF390" i="5"/>
  <c r="P396" i="9" s="1"/>
  <c r="AF391" i="5"/>
  <c r="P397" i="9" s="1"/>
  <c r="AF392" i="5"/>
  <c r="P398" i="9" s="1"/>
  <c r="AF393" i="5"/>
  <c r="P399" i="9" s="1"/>
  <c r="AF394" i="5"/>
  <c r="P400" i="9" s="1"/>
  <c r="AF395" i="5"/>
  <c r="P401" i="9" s="1"/>
  <c r="AF396" i="5"/>
  <c r="P402" i="9" s="1"/>
  <c r="AF397" i="5"/>
  <c r="P403" i="9" s="1"/>
  <c r="AF398" i="5"/>
  <c r="P404" i="9" s="1"/>
  <c r="AF399" i="5"/>
  <c r="P405" i="9" s="1"/>
  <c r="AF400" i="5"/>
  <c r="P406" i="9" s="1"/>
  <c r="AF401" i="5"/>
  <c r="P407" i="9" s="1"/>
  <c r="AF402" i="5"/>
  <c r="P408" i="9" s="1"/>
  <c r="AF403" i="5"/>
  <c r="P409" i="9" s="1"/>
  <c r="AF404" i="5"/>
  <c r="P410" i="9" s="1"/>
  <c r="AF405" i="5"/>
  <c r="P411" i="9" s="1"/>
  <c r="AF406" i="5"/>
  <c r="P412" i="9" s="1"/>
  <c r="AF407" i="5"/>
  <c r="P413" i="9" s="1"/>
  <c r="AF408" i="5"/>
  <c r="P414" i="9" s="1"/>
  <c r="AF409" i="5"/>
  <c r="P415" i="9" s="1"/>
  <c r="AF410" i="5"/>
  <c r="P416" i="9" s="1"/>
  <c r="AF411" i="5"/>
  <c r="P417" i="9" s="1"/>
  <c r="AF412" i="5"/>
  <c r="P418" i="9" s="1"/>
  <c r="AF413" i="5"/>
  <c r="P419" i="9" s="1"/>
  <c r="AF414" i="5"/>
  <c r="P420" i="9" s="1"/>
  <c r="AF415" i="5"/>
  <c r="P421" i="9" s="1"/>
  <c r="AF416" i="5"/>
  <c r="P422" i="9" s="1"/>
  <c r="AF417" i="5"/>
  <c r="P423" i="9" s="1"/>
  <c r="AF418" i="5"/>
  <c r="P424" i="9" s="1"/>
  <c r="AF419" i="5"/>
  <c r="P425" i="9" s="1"/>
  <c r="AF420" i="5"/>
  <c r="P426" i="9" s="1"/>
  <c r="AF421" i="5"/>
  <c r="P427" i="9" s="1"/>
  <c r="AF422" i="5"/>
  <c r="P428" i="9" s="1"/>
  <c r="AF423" i="5"/>
  <c r="P429" i="9" s="1"/>
  <c r="AF424" i="5"/>
  <c r="P430" i="9" s="1"/>
  <c r="AF425" i="5"/>
  <c r="P431" i="9" s="1"/>
  <c r="AF426" i="5"/>
  <c r="P432" i="9" s="1"/>
  <c r="AF427" i="5"/>
  <c r="P433" i="9" s="1"/>
  <c r="AF428" i="5"/>
  <c r="P434" i="9" s="1"/>
  <c r="AF429" i="5"/>
  <c r="P435" i="9" s="1"/>
  <c r="AF430" i="5"/>
  <c r="P436" i="9" s="1"/>
  <c r="AF431" i="5"/>
  <c r="P437" i="9" s="1"/>
  <c r="AF432" i="5"/>
  <c r="P438" i="9" s="1"/>
  <c r="AF433" i="5"/>
  <c r="P439" i="9" s="1"/>
  <c r="AF434" i="5"/>
  <c r="P440" i="9" s="1"/>
  <c r="AF435" i="5"/>
  <c r="P441" i="9" s="1"/>
  <c r="AF436" i="5"/>
  <c r="P442" i="9" s="1"/>
  <c r="AF437" i="5"/>
  <c r="P443" i="9" s="1"/>
  <c r="AF438" i="5"/>
  <c r="P444" i="9" s="1"/>
  <c r="AF439" i="5"/>
  <c r="P445" i="9" s="1"/>
  <c r="AF440" i="5"/>
  <c r="P446" i="9" s="1"/>
  <c r="AF441" i="5"/>
  <c r="P447" i="9" s="1"/>
  <c r="AF442" i="5"/>
  <c r="P448" i="9" s="1"/>
  <c r="AF443" i="5"/>
  <c r="P449" i="9" s="1"/>
  <c r="AF444" i="5"/>
  <c r="P450" i="9" s="1"/>
  <c r="AF445" i="5"/>
  <c r="P451" i="9" s="1"/>
  <c r="AF446" i="5"/>
  <c r="P452" i="9" s="1"/>
  <c r="AF447" i="5"/>
  <c r="P453" i="9" s="1"/>
  <c r="AF448" i="5"/>
  <c r="P454" i="9" s="1"/>
  <c r="AF449" i="5"/>
  <c r="P455" i="9" s="1"/>
  <c r="AF450" i="5"/>
  <c r="P456" i="9" s="1"/>
  <c r="AF451" i="5"/>
  <c r="P457" i="9" s="1"/>
  <c r="AF452" i="5"/>
  <c r="P458" i="9" s="1"/>
  <c r="AF453" i="5"/>
  <c r="P459" i="9" s="1"/>
  <c r="AF454" i="5"/>
  <c r="P460" i="9" s="1"/>
  <c r="AF455" i="5"/>
  <c r="P461" i="9" s="1"/>
  <c r="AF456" i="5"/>
  <c r="P462" i="9" s="1"/>
  <c r="AF457" i="5"/>
  <c r="P463" i="9" s="1"/>
  <c r="AF458" i="5"/>
  <c r="P464" i="9" s="1"/>
  <c r="AF459" i="5"/>
  <c r="P465" i="9" s="1"/>
  <c r="AF460" i="5"/>
  <c r="P466" i="9" s="1"/>
  <c r="AF461" i="5"/>
  <c r="P467" i="9" s="1"/>
  <c r="AF462" i="5"/>
  <c r="P468" i="9" s="1"/>
  <c r="AF463" i="5"/>
  <c r="P469" i="9" s="1"/>
  <c r="AF464" i="5"/>
  <c r="P470" i="9" s="1"/>
  <c r="AF465" i="5"/>
  <c r="P471" i="9" s="1"/>
  <c r="AF466" i="5"/>
  <c r="P472" i="9" s="1"/>
  <c r="AF467" i="5"/>
  <c r="P473" i="9" s="1"/>
  <c r="AF468" i="5"/>
  <c r="P474" i="9" s="1"/>
  <c r="AF469" i="5"/>
  <c r="P475" i="9" s="1"/>
  <c r="AF470" i="5"/>
  <c r="P476" i="9" s="1"/>
  <c r="AF471" i="5"/>
  <c r="P477" i="9" s="1"/>
  <c r="AF472" i="5"/>
  <c r="P478" i="9" s="1"/>
  <c r="AF473" i="5"/>
  <c r="P479" i="9" s="1"/>
  <c r="AF474" i="5"/>
  <c r="P480" i="9" s="1"/>
  <c r="AF475" i="5"/>
  <c r="P481" i="9" s="1"/>
  <c r="AF476" i="5"/>
  <c r="P482" i="9" s="1"/>
  <c r="AF477" i="5"/>
  <c r="P483" i="9" s="1"/>
  <c r="AF478" i="5"/>
  <c r="P484" i="9" s="1"/>
  <c r="AF479" i="5"/>
  <c r="P485" i="9" s="1"/>
  <c r="AF480" i="5"/>
  <c r="P486" i="9" s="1"/>
  <c r="AF481" i="5"/>
  <c r="P487" i="9" s="1"/>
  <c r="AF482" i="5"/>
  <c r="P488" i="9" s="1"/>
  <c r="AF483" i="5"/>
  <c r="P489" i="9" s="1"/>
  <c r="AF484" i="5"/>
  <c r="P490" i="9" s="1"/>
  <c r="AF485" i="5"/>
  <c r="P491" i="9" s="1"/>
  <c r="AF486" i="5"/>
  <c r="P492" i="9" s="1"/>
  <c r="AF487" i="5"/>
  <c r="P493" i="9" s="1"/>
  <c r="AF488" i="5"/>
  <c r="P494" i="9" s="1"/>
  <c r="AF489" i="5"/>
  <c r="P495" i="9" s="1"/>
  <c r="AF490" i="5"/>
  <c r="P496" i="9" s="1"/>
  <c r="AF491" i="5"/>
  <c r="P497" i="9" s="1"/>
  <c r="AF492" i="5"/>
  <c r="P498" i="9" s="1"/>
  <c r="AF493" i="5"/>
  <c r="P499" i="9" s="1"/>
  <c r="AF494" i="5"/>
  <c r="P500" i="9" s="1"/>
  <c r="AF495" i="5"/>
  <c r="P501" i="9" s="1"/>
  <c r="AF496" i="5"/>
  <c r="P502" i="9" s="1"/>
  <c r="AF497" i="5"/>
  <c r="P503" i="9" s="1"/>
  <c r="AF498" i="5"/>
  <c r="P504" i="9" s="1"/>
  <c r="AF499" i="5"/>
  <c r="P505" i="9" s="1"/>
  <c r="AF500" i="5"/>
  <c r="P506" i="9" s="1"/>
  <c r="AF501" i="5"/>
  <c r="P507" i="9" s="1"/>
  <c r="AF502" i="5"/>
  <c r="P508" i="9" s="1"/>
  <c r="AF503" i="5"/>
  <c r="P509" i="9" s="1"/>
  <c r="AF504" i="5"/>
  <c r="P510" i="9" s="1"/>
  <c r="AF505" i="5"/>
  <c r="P511" i="9" s="1"/>
  <c r="AF506" i="5"/>
  <c r="P512" i="9" s="1"/>
  <c r="AF507" i="5"/>
  <c r="P513" i="9" s="1"/>
  <c r="AF508" i="5"/>
  <c r="P514" i="9" s="1"/>
  <c r="AF509" i="5"/>
  <c r="P515" i="9" s="1"/>
  <c r="AF510" i="5"/>
  <c r="P516" i="9" s="1"/>
  <c r="AF511" i="5"/>
  <c r="P517" i="9" s="1"/>
  <c r="AF512" i="5"/>
  <c r="P518" i="9" s="1"/>
  <c r="AF513" i="5"/>
  <c r="P519" i="9" s="1"/>
  <c r="AF514" i="5"/>
  <c r="P520" i="9" s="1"/>
  <c r="AF515" i="5"/>
  <c r="P521" i="9" s="1"/>
  <c r="AF516" i="5"/>
  <c r="P522" i="9" s="1"/>
  <c r="AF517" i="5"/>
  <c r="P523" i="9" s="1"/>
  <c r="AF518" i="5"/>
  <c r="P524" i="9" s="1"/>
  <c r="AF519" i="5"/>
  <c r="P525" i="9" s="1"/>
  <c r="AF520" i="5"/>
  <c r="P526" i="9" s="1"/>
  <c r="AF521" i="5"/>
  <c r="P527" i="9" s="1"/>
  <c r="AF522" i="5"/>
  <c r="P528" i="9" s="1"/>
  <c r="AF523" i="5"/>
  <c r="P529" i="9" s="1"/>
  <c r="AF524" i="5"/>
  <c r="P530" i="9" s="1"/>
  <c r="AF525" i="5"/>
  <c r="P531" i="9" s="1"/>
  <c r="AF526" i="5"/>
  <c r="P532" i="9" s="1"/>
  <c r="AF527" i="5"/>
  <c r="P533" i="9" s="1"/>
  <c r="AF528" i="5"/>
  <c r="P534" i="9" s="1"/>
  <c r="AF529" i="5"/>
  <c r="P535" i="9" s="1"/>
  <c r="AF530" i="5"/>
  <c r="P536" i="9" s="1"/>
  <c r="AF531" i="5"/>
  <c r="P537" i="9" s="1"/>
  <c r="AF532" i="5"/>
  <c r="P538" i="9" s="1"/>
  <c r="AF533" i="5"/>
  <c r="P539" i="9" s="1"/>
  <c r="AF534" i="5"/>
  <c r="P540" i="9" s="1"/>
  <c r="AF535" i="5"/>
  <c r="P541" i="9" s="1"/>
  <c r="AF536" i="5"/>
  <c r="P542" i="9" s="1"/>
  <c r="AF537" i="5"/>
  <c r="P543" i="9" s="1"/>
  <c r="AF538" i="5"/>
  <c r="P544" i="9" s="1"/>
  <c r="AF539" i="5"/>
  <c r="P545" i="9" s="1"/>
  <c r="AF540" i="5"/>
  <c r="P546" i="9" s="1"/>
  <c r="AF541" i="5"/>
  <c r="P547" i="9" s="1"/>
  <c r="AF542" i="5"/>
  <c r="P548" i="9" s="1"/>
  <c r="AF543" i="5"/>
  <c r="P549" i="9" s="1"/>
  <c r="AF544" i="5"/>
  <c r="P550" i="9" s="1"/>
  <c r="AF545" i="5"/>
  <c r="P551" i="9" s="1"/>
  <c r="AF546" i="5"/>
  <c r="P552" i="9" s="1"/>
  <c r="AF547" i="5"/>
  <c r="P553" i="9" s="1"/>
  <c r="AF548" i="5"/>
  <c r="P554" i="9" s="1"/>
  <c r="AF549" i="5"/>
  <c r="P555" i="9" s="1"/>
  <c r="AF550" i="5"/>
  <c r="P556" i="9" s="1"/>
  <c r="AF551" i="5"/>
  <c r="P557" i="9" s="1"/>
  <c r="AF552" i="5"/>
  <c r="P558" i="9" s="1"/>
  <c r="AF553" i="5"/>
  <c r="P559" i="9" s="1"/>
  <c r="AF554" i="5"/>
  <c r="P560" i="9" s="1"/>
  <c r="AF555" i="5"/>
  <c r="P561" i="9" s="1"/>
  <c r="AF556" i="5"/>
  <c r="P562" i="9" s="1"/>
  <c r="AF557" i="5"/>
  <c r="P563" i="9" s="1"/>
  <c r="AF558" i="5"/>
  <c r="P564" i="9" s="1"/>
  <c r="AF559" i="5"/>
  <c r="P565" i="9" s="1"/>
  <c r="AF560" i="5"/>
  <c r="P566" i="9" s="1"/>
  <c r="AF561" i="5"/>
  <c r="P567" i="9" s="1"/>
  <c r="AF562" i="5"/>
  <c r="P568" i="9" s="1"/>
  <c r="AF563" i="5"/>
  <c r="P569" i="9" s="1"/>
  <c r="AF564" i="5"/>
  <c r="P570" i="9" s="1"/>
  <c r="AF565" i="5"/>
  <c r="P571" i="9" s="1"/>
  <c r="AF566" i="5"/>
  <c r="P572" i="9" s="1"/>
  <c r="AF567" i="5"/>
  <c r="P573" i="9" s="1"/>
  <c r="AF568" i="5"/>
  <c r="P574" i="9" s="1"/>
  <c r="AF569" i="5"/>
  <c r="P575" i="9" s="1"/>
  <c r="AF570" i="5"/>
  <c r="P576" i="9" s="1"/>
  <c r="AF571" i="5"/>
  <c r="P577" i="9" s="1"/>
  <c r="AF572" i="5"/>
  <c r="P578" i="9" s="1"/>
  <c r="AF573" i="5"/>
  <c r="P579" i="9" s="1"/>
  <c r="AF574" i="5"/>
  <c r="P580" i="9" s="1"/>
  <c r="AF575" i="5"/>
  <c r="P581" i="9" s="1"/>
  <c r="AF576" i="5"/>
  <c r="P582" i="9" s="1"/>
  <c r="AF577" i="5"/>
  <c r="P583" i="9" s="1"/>
  <c r="AF578" i="5"/>
  <c r="P584" i="9" s="1"/>
  <c r="AF579" i="5"/>
  <c r="P585" i="9" s="1"/>
  <c r="AF580" i="5"/>
  <c r="P586" i="9" s="1"/>
  <c r="AF581" i="5"/>
  <c r="P587" i="9" s="1"/>
  <c r="AF582" i="5"/>
  <c r="P588" i="9" s="1"/>
  <c r="AF583" i="5"/>
  <c r="P589" i="9" s="1"/>
  <c r="AF584" i="5"/>
  <c r="P590" i="9" s="1"/>
  <c r="AF585" i="5"/>
  <c r="P591" i="9" s="1"/>
  <c r="AF586" i="5"/>
  <c r="P592" i="9" s="1"/>
  <c r="AF587" i="5"/>
  <c r="P593" i="9" s="1"/>
  <c r="AF588" i="5"/>
  <c r="P594" i="9" s="1"/>
  <c r="AF589" i="5"/>
  <c r="P595" i="9" s="1"/>
  <c r="AF590" i="5"/>
  <c r="P596" i="9" s="1"/>
  <c r="AF591" i="5"/>
  <c r="P597" i="9" s="1"/>
  <c r="AF592" i="5"/>
  <c r="P598" i="9" s="1"/>
  <c r="AF593" i="5"/>
  <c r="P599" i="9" s="1"/>
  <c r="AF594" i="5"/>
  <c r="P600" i="9" s="1"/>
  <c r="AF595" i="5"/>
  <c r="P601" i="9" s="1"/>
  <c r="AF596" i="5"/>
  <c r="P602" i="9" s="1"/>
  <c r="AF597" i="5"/>
  <c r="P603" i="9" s="1"/>
  <c r="AF598" i="5"/>
  <c r="P604" i="9" s="1"/>
  <c r="AF599" i="5"/>
  <c r="P605" i="9" s="1"/>
  <c r="AF600" i="5"/>
  <c r="P606" i="9" s="1"/>
  <c r="AF601" i="5"/>
  <c r="P607" i="9" s="1"/>
  <c r="AF602" i="5"/>
  <c r="P608" i="9" s="1"/>
  <c r="AF603" i="5"/>
  <c r="P609" i="9" s="1"/>
  <c r="AF604" i="5"/>
  <c r="P610" i="9" s="1"/>
  <c r="AF605" i="5"/>
  <c r="P611" i="9" s="1"/>
  <c r="AF606" i="5"/>
  <c r="P612" i="9" s="1"/>
  <c r="AF607" i="5"/>
  <c r="P613" i="9" s="1"/>
  <c r="AF608" i="5"/>
  <c r="P614" i="9" s="1"/>
  <c r="AF609" i="5"/>
  <c r="P615" i="9" s="1"/>
  <c r="AF610" i="5"/>
  <c r="P616" i="9" s="1"/>
  <c r="AF611" i="5"/>
  <c r="P617" i="9" s="1"/>
  <c r="AF612" i="5"/>
  <c r="P618" i="9" s="1"/>
  <c r="AF613" i="5"/>
  <c r="P619" i="9" s="1"/>
  <c r="AF614" i="5"/>
  <c r="P620" i="9" s="1"/>
  <c r="AF615" i="5"/>
  <c r="P621" i="9" s="1"/>
  <c r="AF616" i="5"/>
  <c r="P622" i="9" s="1"/>
  <c r="AF617" i="5"/>
  <c r="P623" i="9" s="1"/>
  <c r="AF618" i="5"/>
  <c r="P624" i="9" s="1"/>
  <c r="AF619" i="5"/>
  <c r="P625" i="9" s="1"/>
  <c r="AF620" i="5"/>
  <c r="P626" i="9" s="1"/>
  <c r="AF621" i="5"/>
  <c r="P627" i="9" s="1"/>
  <c r="AF622" i="5"/>
  <c r="P628" i="9" s="1"/>
  <c r="AF623" i="5"/>
  <c r="P629" i="9" s="1"/>
  <c r="AF624" i="5"/>
  <c r="P630" i="9" s="1"/>
  <c r="AF625" i="5"/>
  <c r="P631" i="9" s="1"/>
  <c r="AF626" i="5"/>
  <c r="P632" i="9" s="1"/>
  <c r="AF627" i="5"/>
  <c r="P633" i="9" s="1"/>
  <c r="AF628" i="5"/>
  <c r="P634" i="9" s="1"/>
  <c r="AF629" i="5"/>
  <c r="P635" i="9" s="1"/>
  <c r="AF630" i="5"/>
  <c r="P636" i="9" s="1"/>
  <c r="AF631" i="5"/>
  <c r="P637" i="9" s="1"/>
  <c r="AF632" i="5"/>
  <c r="P638" i="9" s="1"/>
  <c r="AF633" i="5"/>
  <c r="P639" i="9" s="1"/>
  <c r="AF634" i="5"/>
  <c r="P640" i="9" s="1"/>
  <c r="AF635" i="5"/>
  <c r="P641" i="9" s="1"/>
  <c r="AF636" i="5"/>
  <c r="P642" i="9" s="1"/>
  <c r="AF637" i="5"/>
  <c r="P643" i="9" s="1"/>
  <c r="AF638" i="5"/>
  <c r="P644" i="9" s="1"/>
  <c r="AF639" i="5"/>
  <c r="P645" i="9" s="1"/>
  <c r="AF640" i="5"/>
  <c r="P646" i="9" s="1"/>
  <c r="AF641" i="5"/>
  <c r="P647" i="9" s="1"/>
  <c r="AF642" i="5"/>
  <c r="P648" i="9" s="1"/>
  <c r="AF643" i="5"/>
  <c r="P649" i="9" s="1"/>
  <c r="AF644" i="5"/>
  <c r="P650" i="9" s="1"/>
  <c r="AF645" i="5"/>
  <c r="P651" i="9" s="1"/>
  <c r="AF646" i="5"/>
  <c r="P652" i="9" s="1"/>
  <c r="AF647" i="5"/>
  <c r="P653" i="9" s="1"/>
  <c r="AF648" i="5"/>
  <c r="P654" i="9" s="1"/>
  <c r="AF649" i="5"/>
  <c r="P655" i="9" s="1"/>
  <c r="AF650" i="5"/>
  <c r="P656" i="9" s="1"/>
  <c r="AF651" i="5"/>
  <c r="P657" i="9" s="1"/>
  <c r="AF652" i="5"/>
  <c r="P658" i="9" s="1"/>
  <c r="AF653" i="5"/>
  <c r="P659" i="9" s="1"/>
  <c r="AF654" i="5"/>
  <c r="P660" i="9" s="1"/>
  <c r="AF655" i="5"/>
  <c r="P661" i="9" s="1"/>
  <c r="AF656" i="5"/>
  <c r="P662" i="9" s="1"/>
  <c r="AF657" i="5"/>
  <c r="P663" i="9" s="1"/>
  <c r="AF658" i="5"/>
  <c r="P664" i="9" s="1"/>
  <c r="AF659" i="5"/>
  <c r="P665" i="9" s="1"/>
  <c r="AF660" i="5"/>
  <c r="P666" i="9" s="1"/>
  <c r="AF661" i="5"/>
  <c r="P667" i="9" s="1"/>
  <c r="AF662" i="5"/>
  <c r="P668" i="9" s="1"/>
  <c r="AF663" i="5"/>
  <c r="P669" i="9" s="1"/>
  <c r="AF664" i="5"/>
  <c r="P670" i="9" s="1"/>
  <c r="AF665" i="5"/>
  <c r="P671" i="9" s="1"/>
  <c r="AF666" i="5"/>
  <c r="P672" i="9" s="1"/>
  <c r="AF667" i="5"/>
  <c r="P673" i="9" s="1"/>
  <c r="AF668" i="5"/>
  <c r="P674" i="9" s="1"/>
  <c r="AF669" i="5"/>
  <c r="P675" i="9" s="1"/>
  <c r="AF670" i="5"/>
  <c r="P676" i="9" s="1"/>
  <c r="AF671" i="5"/>
  <c r="P677" i="9" s="1"/>
  <c r="AF672" i="5"/>
  <c r="P678" i="9" s="1"/>
  <c r="AF673" i="5"/>
  <c r="P679" i="9" s="1"/>
  <c r="AF674" i="5"/>
  <c r="P680" i="9" s="1"/>
  <c r="AF675" i="5"/>
  <c r="P681" i="9" s="1"/>
  <c r="AF676" i="5"/>
  <c r="P682" i="9" s="1"/>
  <c r="AF677" i="5"/>
  <c r="P683" i="9" s="1"/>
  <c r="AF678" i="5"/>
  <c r="P684" i="9" s="1"/>
  <c r="AF679" i="5"/>
  <c r="P685" i="9" s="1"/>
  <c r="AF680" i="5"/>
  <c r="P686" i="9" s="1"/>
  <c r="AF681" i="5"/>
  <c r="P687" i="9" s="1"/>
  <c r="AF682" i="5"/>
  <c r="P688" i="9" s="1"/>
  <c r="AF683" i="5"/>
  <c r="P689" i="9" s="1"/>
  <c r="AF684" i="5"/>
  <c r="P690" i="9" s="1"/>
  <c r="AF685" i="5"/>
  <c r="P691" i="9" s="1"/>
  <c r="AF686" i="5"/>
  <c r="P692" i="9" s="1"/>
  <c r="AF687" i="5"/>
  <c r="P693" i="9" s="1"/>
  <c r="AF688" i="5"/>
  <c r="P694" i="9" s="1"/>
  <c r="AF689" i="5"/>
  <c r="P695" i="9" s="1"/>
  <c r="AF690" i="5"/>
  <c r="P696" i="9" s="1"/>
  <c r="AF691" i="5"/>
  <c r="P697" i="9" s="1"/>
  <c r="AF692" i="5"/>
  <c r="P698" i="9" s="1"/>
  <c r="AF693" i="5"/>
  <c r="P699" i="9" s="1"/>
  <c r="AF694" i="5"/>
  <c r="P700" i="9" s="1"/>
  <c r="AF695" i="5"/>
  <c r="P701" i="9" s="1"/>
  <c r="AF696" i="5"/>
  <c r="P702" i="9" s="1"/>
  <c r="AF697" i="5"/>
  <c r="P703" i="9" s="1"/>
  <c r="AF698" i="5"/>
  <c r="P704" i="9" s="1"/>
  <c r="AF699" i="5"/>
  <c r="P705" i="9" s="1"/>
  <c r="AF700" i="5"/>
  <c r="P706" i="9" s="1"/>
  <c r="AF701" i="5"/>
  <c r="P707" i="9" s="1"/>
  <c r="AF702" i="5"/>
  <c r="P708" i="9" s="1"/>
  <c r="AF703" i="5"/>
  <c r="P709" i="9" s="1"/>
  <c r="AF704" i="5"/>
  <c r="P710" i="9" s="1"/>
  <c r="AF705" i="5"/>
  <c r="P711" i="9" s="1"/>
  <c r="AF706" i="5"/>
  <c r="P712" i="9" s="1"/>
  <c r="AF707" i="5"/>
  <c r="P713" i="9" s="1"/>
  <c r="AF708" i="5"/>
  <c r="P714" i="9" s="1"/>
  <c r="AF709" i="5"/>
  <c r="P715" i="9" s="1"/>
  <c r="AF710" i="5"/>
  <c r="P716" i="9" s="1"/>
  <c r="AF711" i="5"/>
  <c r="P717" i="9" s="1"/>
  <c r="AF712" i="5"/>
  <c r="P718" i="9" s="1"/>
  <c r="AF713" i="5"/>
  <c r="P719" i="9" s="1"/>
  <c r="AF714" i="5"/>
  <c r="P720" i="9" s="1"/>
  <c r="AF715" i="5"/>
  <c r="P721" i="9" s="1"/>
  <c r="AF716" i="5"/>
  <c r="P722" i="9" s="1"/>
  <c r="AF717" i="5"/>
  <c r="P723" i="9" s="1"/>
  <c r="AF718" i="5"/>
  <c r="P724" i="9" s="1"/>
  <c r="AF719" i="5"/>
  <c r="P725" i="9" s="1"/>
  <c r="AF720" i="5"/>
  <c r="P726" i="9" s="1"/>
  <c r="AF721" i="5"/>
  <c r="P727" i="9" s="1"/>
  <c r="AF722" i="5"/>
  <c r="P728" i="9" s="1"/>
  <c r="AF723" i="5"/>
  <c r="P729" i="9" s="1"/>
  <c r="AF724" i="5"/>
  <c r="P730" i="9" s="1"/>
  <c r="AF725" i="5"/>
  <c r="P731" i="9" s="1"/>
  <c r="AF726" i="5"/>
  <c r="P732" i="9" s="1"/>
  <c r="AF727" i="5"/>
  <c r="P733" i="9" s="1"/>
  <c r="AF728" i="5"/>
  <c r="P734" i="9" s="1"/>
  <c r="AF729" i="5"/>
  <c r="P735" i="9" s="1"/>
  <c r="AF730" i="5"/>
  <c r="P736" i="9" s="1"/>
  <c r="AF731" i="5"/>
  <c r="P737" i="9" s="1"/>
  <c r="AF732" i="5"/>
  <c r="P738" i="9" s="1"/>
  <c r="AF733" i="5"/>
  <c r="P739" i="9" s="1"/>
  <c r="AF734" i="5"/>
  <c r="P740" i="9" s="1"/>
  <c r="AF735" i="5"/>
  <c r="P741" i="9" s="1"/>
  <c r="AF736" i="5"/>
  <c r="P742" i="9" s="1"/>
  <c r="AF737" i="5"/>
  <c r="P743" i="9" s="1"/>
  <c r="AF738" i="5"/>
  <c r="P744" i="9" s="1"/>
  <c r="AF739" i="5"/>
  <c r="P745" i="9" s="1"/>
  <c r="AF740" i="5"/>
  <c r="P746" i="9" s="1"/>
  <c r="AF741" i="5"/>
  <c r="P747" i="9" s="1"/>
  <c r="AF742" i="5"/>
  <c r="P748" i="9" s="1"/>
  <c r="AF743" i="5"/>
  <c r="P749" i="9" s="1"/>
  <c r="AF744" i="5"/>
  <c r="P750" i="9" s="1"/>
  <c r="AF745" i="5"/>
  <c r="P751" i="9" s="1"/>
  <c r="AF746" i="5"/>
  <c r="P752" i="9" s="1"/>
  <c r="AF747" i="5"/>
  <c r="P753" i="9" s="1"/>
  <c r="AF748" i="5"/>
  <c r="P754" i="9" s="1"/>
  <c r="AF749" i="5"/>
  <c r="P755" i="9" s="1"/>
  <c r="AF750" i="5"/>
  <c r="P756" i="9" s="1"/>
  <c r="AF751" i="5"/>
  <c r="P757" i="9" s="1"/>
  <c r="AF752" i="5"/>
  <c r="P758" i="9" s="1"/>
  <c r="AF753" i="5"/>
  <c r="P759" i="9" s="1"/>
  <c r="AF754" i="5"/>
  <c r="P760" i="9" s="1"/>
  <c r="AF755" i="5"/>
  <c r="P761" i="9" s="1"/>
  <c r="AF756" i="5"/>
  <c r="P762" i="9" s="1"/>
  <c r="AF757" i="5"/>
  <c r="P763" i="9" s="1"/>
  <c r="AF758" i="5"/>
  <c r="P764" i="9" s="1"/>
  <c r="AF759" i="5"/>
  <c r="P765" i="9" s="1"/>
  <c r="AF760" i="5"/>
  <c r="P766" i="9" s="1"/>
  <c r="AF761" i="5"/>
  <c r="P767" i="9" s="1"/>
  <c r="AF762" i="5"/>
  <c r="P768" i="9" s="1"/>
  <c r="AF763" i="5"/>
  <c r="P769" i="9" s="1"/>
  <c r="AF764" i="5"/>
  <c r="P770" i="9" s="1"/>
  <c r="AF765" i="5"/>
  <c r="P771" i="9" s="1"/>
  <c r="AF766" i="5"/>
  <c r="P772" i="9" s="1"/>
  <c r="AF767" i="5"/>
  <c r="P773" i="9" s="1"/>
  <c r="AF768" i="5"/>
  <c r="P774" i="9" s="1"/>
  <c r="AF769" i="5"/>
  <c r="P775" i="9" s="1"/>
  <c r="AF770" i="5"/>
  <c r="P776" i="9" s="1"/>
  <c r="AF771" i="5"/>
  <c r="P777" i="9" s="1"/>
  <c r="AF772" i="5"/>
  <c r="P778" i="9" s="1"/>
  <c r="AF773" i="5"/>
  <c r="P779" i="9" s="1"/>
  <c r="AF774" i="5"/>
  <c r="P780" i="9" s="1"/>
  <c r="AF775" i="5"/>
  <c r="P781" i="9" s="1"/>
  <c r="AF776" i="5"/>
  <c r="P782" i="9" s="1"/>
  <c r="AF777" i="5"/>
  <c r="P783" i="9" s="1"/>
  <c r="AF778" i="5"/>
  <c r="P784" i="9" s="1"/>
  <c r="AF779" i="5"/>
  <c r="P785" i="9" s="1"/>
  <c r="AF780" i="5"/>
  <c r="P786" i="9" s="1"/>
  <c r="AF781" i="5"/>
  <c r="P787" i="9" s="1"/>
  <c r="AF782" i="5"/>
  <c r="P788" i="9" s="1"/>
  <c r="AF783" i="5"/>
  <c r="P789" i="9" s="1"/>
  <c r="AF784" i="5"/>
  <c r="P790" i="9" s="1"/>
  <c r="AF785" i="5"/>
  <c r="P791" i="9" s="1"/>
  <c r="AF786" i="5"/>
  <c r="P792" i="9" s="1"/>
  <c r="AF787" i="5"/>
  <c r="P793" i="9" s="1"/>
  <c r="AF788" i="5"/>
  <c r="P794" i="9" s="1"/>
  <c r="AF789" i="5"/>
  <c r="P795" i="9" s="1"/>
  <c r="AF790" i="5"/>
  <c r="P796" i="9" s="1"/>
  <c r="AF791" i="5"/>
  <c r="P797" i="9" s="1"/>
  <c r="AF792" i="5"/>
  <c r="P798" i="9" s="1"/>
  <c r="AF793" i="5"/>
  <c r="P799" i="9" s="1"/>
  <c r="AF794" i="5"/>
  <c r="P800" i="9" s="1"/>
  <c r="AF795" i="5"/>
  <c r="P801" i="9" s="1"/>
  <c r="AF796" i="5"/>
  <c r="P802" i="9" s="1"/>
  <c r="AF797" i="5"/>
  <c r="P803" i="9" s="1"/>
  <c r="AF798" i="5"/>
  <c r="P804" i="9" s="1"/>
  <c r="AF799" i="5"/>
  <c r="P805" i="9" s="1"/>
  <c r="AF800" i="5"/>
  <c r="P806" i="9" s="1"/>
  <c r="AF801" i="5"/>
  <c r="P807" i="9" s="1"/>
  <c r="AF802" i="5"/>
  <c r="P808" i="9" s="1"/>
  <c r="AF803" i="5"/>
  <c r="P809" i="9" s="1"/>
  <c r="AF804" i="5"/>
  <c r="P810" i="9" s="1"/>
  <c r="AF805" i="5"/>
  <c r="P811" i="9" s="1"/>
  <c r="AF806" i="5"/>
  <c r="P812" i="9" s="1"/>
  <c r="AF807" i="5"/>
  <c r="P813" i="9" s="1"/>
  <c r="AF808" i="5"/>
  <c r="P814" i="9" s="1"/>
  <c r="AF809" i="5"/>
  <c r="P815" i="9" s="1"/>
  <c r="AF810" i="5"/>
  <c r="P816" i="9" s="1"/>
  <c r="AF811" i="5"/>
  <c r="P817" i="9" s="1"/>
  <c r="AF812" i="5"/>
  <c r="P818" i="9" s="1"/>
  <c r="AF813" i="5"/>
  <c r="P819" i="9" s="1"/>
  <c r="AF814" i="5"/>
  <c r="P820" i="9" s="1"/>
  <c r="AF815" i="5"/>
  <c r="P821" i="9" s="1"/>
  <c r="AF816" i="5"/>
  <c r="P822" i="9" s="1"/>
  <c r="AF817" i="5"/>
  <c r="P823" i="9" s="1"/>
  <c r="AF818" i="5"/>
  <c r="P824" i="9" s="1"/>
  <c r="AF819" i="5"/>
  <c r="P825" i="9" s="1"/>
  <c r="AF820" i="5"/>
  <c r="P826" i="9" s="1"/>
  <c r="AF821" i="5"/>
  <c r="P827" i="9" s="1"/>
  <c r="AF822" i="5"/>
  <c r="P828" i="9" s="1"/>
  <c r="AF823" i="5"/>
  <c r="P829" i="9" s="1"/>
  <c r="AF824" i="5"/>
  <c r="P830" i="9" s="1"/>
  <c r="AF825" i="5"/>
  <c r="P831" i="9" s="1"/>
  <c r="AF826" i="5"/>
  <c r="P832" i="9" s="1"/>
  <c r="AF827" i="5"/>
  <c r="P833" i="9" s="1"/>
  <c r="AF828" i="5"/>
  <c r="P834" i="9" s="1"/>
  <c r="AF829" i="5"/>
  <c r="P835" i="9" s="1"/>
  <c r="AF830" i="5"/>
  <c r="P836" i="9" s="1"/>
  <c r="AF831" i="5"/>
  <c r="P837" i="9" s="1"/>
  <c r="AF832" i="5"/>
  <c r="P838" i="9" s="1"/>
  <c r="AF833" i="5"/>
  <c r="P839" i="9" s="1"/>
  <c r="AF834" i="5"/>
  <c r="P840" i="9" s="1"/>
  <c r="AF835" i="5"/>
  <c r="P841" i="9" s="1"/>
  <c r="AF836" i="5"/>
  <c r="P842" i="9" s="1"/>
  <c r="AF837" i="5"/>
  <c r="P843" i="9" s="1"/>
  <c r="AF838" i="5"/>
  <c r="P844" i="9" s="1"/>
  <c r="AF839" i="5"/>
  <c r="P845" i="9" s="1"/>
  <c r="AF840" i="5"/>
  <c r="P846" i="9" s="1"/>
  <c r="AF841" i="5"/>
  <c r="P847" i="9" s="1"/>
  <c r="AF842" i="5"/>
  <c r="P848" i="9" s="1"/>
  <c r="AF843" i="5"/>
  <c r="P849" i="9" s="1"/>
  <c r="AF844" i="5"/>
  <c r="P850" i="9" s="1"/>
  <c r="AF845" i="5"/>
  <c r="P851" i="9" s="1"/>
  <c r="AF846" i="5"/>
  <c r="P852" i="9" s="1"/>
  <c r="AF847" i="5"/>
  <c r="P853" i="9" s="1"/>
  <c r="AF848" i="5"/>
  <c r="P854" i="9" s="1"/>
  <c r="AF849" i="5"/>
  <c r="P855" i="9" s="1"/>
  <c r="AF850" i="5"/>
  <c r="P856" i="9" s="1"/>
  <c r="AF851" i="5"/>
  <c r="P857" i="9" s="1"/>
  <c r="AF852" i="5"/>
  <c r="P858" i="9" s="1"/>
  <c r="AF853" i="5"/>
  <c r="P859" i="9" s="1"/>
  <c r="AF854" i="5"/>
  <c r="P860" i="9" s="1"/>
  <c r="AF855" i="5"/>
  <c r="P861" i="9" s="1"/>
  <c r="AF856" i="5"/>
  <c r="P862" i="9" s="1"/>
  <c r="AF857" i="5"/>
  <c r="P863" i="9" s="1"/>
  <c r="AF858" i="5"/>
  <c r="P864" i="9" s="1"/>
  <c r="AF859" i="5"/>
  <c r="P865" i="9" s="1"/>
  <c r="AF860" i="5"/>
  <c r="P866" i="9" s="1"/>
  <c r="AF861" i="5"/>
  <c r="P867" i="9" s="1"/>
  <c r="AF862" i="5"/>
  <c r="P868" i="9" s="1"/>
  <c r="AF863" i="5"/>
  <c r="P869" i="9" s="1"/>
  <c r="AF864" i="5"/>
  <c r="P870" i="9" s="1"/>
  <c r="AF865" i="5"/>
  <c r="P871" i="9" s="1"/>
  <c r="AF866" i="5"/>
  <c r="P872" i="9" s="1"/>
  <c r="AF867" i="5"/>
  <c r="P873" i="9" s="1"/>
  <c r="AF868" i="5"/>
  <c r="P874" i="9" s="1"/>
  <c r="AF869" i="5"/>
  <c r="P875" i="9" s="1"/>
  <c r="AF870" i="5"/>
  <c r="P876" i="9" s="1"/>
  <c r="AF871" i="5"/>
  <c r="P877" i="9" s="1"/>
  <c r="AF872" i="5"/>
  <c r="P878" i="9" s="1"/>
  <c r="AF873" i="5"/>
  <c r="P879" i="9" s="1"/>
  <c r="AF874" i="5"/>
  <c r="P880" i="9" s="1"/>
  <c r="AF875" i="5"/>
  <c r="P881" i="9" s="1"/>
  <c r="AF876" i="5"/>
  <c r="P882" i="9" s="1"/>
  <c r="AF877" i="5"/>
  <c r="P883" i="9" s="1"/>
  <c r="AF878" i="5"/>
  <c r="P884" i="9" s="1"/>
  <c r="AF879" i="5"/>
  <c r="P885" i="9" s="1"/>
  <c r="AF880" i="5"/>
  <c r="P886" i="9" s="1"/>
  <c r="AF881" i="5"/>
  <c r="P887" i="9" s="1"/>
  <c r="AF882" i="5"/>
  <c r="P888" i="9" s="1"/>
  <c r="AF883" i="5"/>
  <c r="P889" i="9" s="1"/>
  <c r="AF884" i="5"/>
  <c r="P890" i="9" s="1"/>
  <c r="AF885" i="5"/>
  <c r="P891" i="9" s="1"/>
  <c r="AF886" i="5"/>
  <c r="P892" i="9" s="1"/>
  <c r="AF887" i="5"/>
  <c r="P893" i="9" s="1"/>
  <c r="AF888" i="5"/>
  <c r="P894" i="9" s="1"/>
  <c r="AF889" i="5"/>
  <c r="P895" i="9" s="1"/>
  <c r="AF890" i="5"/>
  <c r="P896" i="9" s="1"/>
  <c r="AF891" i="5"/>
  <c r="P897" i="9" s="1"/>
  <c r="AF892" i="5"/>
  <c r="P898" i="9" s="1"/>
  <c r="AF893" i="5"/>
  <c r="P899" i="9" s="1"/>
  <c r="AF894" i="5"/>
  <c r="P900" i="9" s="1"/>
  <c r="AF895" i="5"/>
  <c r="P901" i="9" s="1"/>
  <c r="AF896" i="5"/>
  <c r="P902" i="9" s="1"/>
  <c r="AF897" i="5"/>
  <c r="P903" i="9" s="1"/>
  <c r="AF898" i="5"/>
  <c r="P904" i="9" s="1"/>
  <c r="AF899" i="5"/>
  <c r="P905" i="9" s="1"/>
  <c r="AF900" i="5"/>
  <c r="P906" i="9" s="1"/>
  <c r="AF901" i="5"/>
  <c r="P907" i="9" s="1"/>
  <c r="AF902" i="5"/>
  <c r="P908" i="9" s="1"/>
  <c r="AF903" i="5"/>
  <c r="P909" i="9" s="1"/>
  <c r="AF904" i="5"/>
  <c r="P910" i="9" s="1"/>
  <c r="AF905" i="5"/>
  <c r="P911" i="9" s="1"/>
  <c r="AF906" i="5"/>
  <c r="P912" i="9" s="1"/>
  <c r="AF907" i="5"/>
  <c r="P913" i="9" s="1"/>
  <c r="AF908" i="5"/>
  <c r="P914" i="9" s="1"/>
  <c r="AF909" i="5"/>
  <c r="P915" i="9" s="1"/>
  <c r="AF910" i="5"/>
  <c r="P916" i="9" s="1"/>
  <c r="AF911" i="5"/>
  <c r="P917" i="9" s="1"/>
  <c r="AF912" i="5"/>
  <c r="P918" i="9" s="1"/>
  <c r="AF913" i="5"/>
  <c r="P919" i="9" s="1"/>
  <c r="AF914" i="5"/>
  <c r="P920" i="9" s="1"/>
  <c r="AF915" i="5"/>
  <c r="P921" i="9" s="1"/>
  <c r="AF916" i="5"/>
  <c r="P922" i="9" s="1"/>
  <c r="AF917" i="5"/>
  <c r="P923" i="9" s="1"/>
  <c r="AF918" i="5"/>
  <c r="P924" i="9" s="1"/>
  <c r="AF919" i="5"/>
  <c r="P925" i="9" s="1"/>
  <c r="AF920" i="5"/>
  <c r="P926" i="9" s="1"/>
  <c r="AF921" i="5"/>
  <c r="P927" i="9" s="1"/>
  <c r="AF922" i="5"/>
  <c r="P928" i="9" s="1"/>
  <c r="AF923" i="5"/>
  <c r="P929" i="9" s="1"/>
  <c r="AF924" i="5"/>
  <c r="P930" i="9" s="1"/>
  <c r="AF925" i="5"/>
  <c r="P931" i="9" s="1"/>
  <c r="AF926" i="5"/>
  <c r="P932" i="9" s="1"/>
  <c r="AF927" i="5"/>
  <c r="P933" i="9" s="1"/>
  <c r="AF928" i="5"/>
  <c r="P934" i="9" s="1"/>
  <c r="AF929" i="5"/>
  <c r="P935" i="9" s="1"/>
  <c r="AF930" i="5"/>
  <c r="P936" i="9" s="1"/>
  <c r="AF931" i="5"/>
  <c r="P937" i="9" s="1"/>
  <c r="AF932" i="5"/>
  <c r="P938" i="9" s="1"/>
  <c r="AF933" i="5"/>
  <c r="P939" i="9" s="1"/>
  <c r="AF934" i="5"/>
  <c r="P940" i="9" s="1"/>
  <c r="AF935" i="5"/>
  <c r="P941" i="9" s="1"/>
  <c r="AF936" i="5"/>
  <c r="P942" i="9" s="1"/>
  <c r="AF937" i="5"/>
  <c r="P943" i="9" s="1"/>
  <c r="AF938" i="5"/>
  <c r="P944" i="9" s="1"/>
  <c r="AF939" i="5"/>
  <c r="P945" i="9" s="1"/>
  <c r="AF940" i="5"/>
  <c r="P946" i="9" s="1"/>
  <c r="AF941" i="5"/>
  <c r="P947" i="9" s="1"/>
  <c r="AF942" i="5"/>
  <c r="P948" i="9" s="1"/>
  <c r="AF943" i="5"/>
  <c r="P949" i="9" s="1"/>
  <c r="AF944" i="5"/>
  <c r="P950" i="9" s="1"/>
  <c r="AF945" i="5"/>
  <c r="P951" i="9" s="1"/>
  <c r="AF946" i="5"/>
  <c r="P952" i="9" s="1"/>
  <c r="AF947" i="5"/>
  <c r="P953" i="9" s="1"/>
  <c r="AF948" i="5"/>
  <c r="P954" i="9" s="1"/>
  <c r="AF949" i="5"/>
  <c r="P955" i="9" s="1"/>
  <c r="AF950" i="5"/>
  <c r="P956" i="9" s="1"/>
  <c r="AF951" i="5"/>
  <c r="P957" i="9" s="1"/>
  <c r="AF952" i="5"/>
  <c r="P958" i="9" s="1"/>
  <c r="AF953" i="5"/>
  <c r="P959" i="9" s="1"/>
  <c r="AF954" i="5"/>
  <c r="P960" i="9" s="1"/>
  <c r="AF955" i="5"/>
  <c r="P961" i="9" s="1"/>
  <c r="AF956" i="5"/>
  <c r="P962" i="9" s="1"/>
  <c r="AF957" i="5"/>
  <c r="P963" i="9" s="1"/>
  <c r="AF958" i="5"/>
  <c r="P964" i="9" s="1"/>
  <c r="AF959" i="5"/>
  <c r="P965" i="9" s="1"/>
  <c r="AF960" i="5"/>
  <c r="P966" i="9" s="1"/>
  <c r="AF961" i="5"/>
  <c r="P967" i="9" s="1"/>
  <c r="AF962" i="5"/>
  <c r="P968" i="9" s="1"/>
  <c r="AF963" i="5"/>
  <c r="P969" i="9" s="1"/>
  <c r="AF964" i="5"/>
  <c r="P970" i="9" s="1"/>
  <c r="AF965" i="5"/>
  <c r="P971" i="9" s="1"/>
  <c r="AF966" i="5"/>
  <c r="P972" i="9" s="1"/>
  <c r="AF967" i="5"/>
  <c r="P973" i="9" s="1"/>
  <c r="AF968" i="5"/>
  <c r="P974" i="9" s="1"/>
  <c r="AF969" i="5"/>
  <c r="P975" i="9" s="1"/>
  <c r="AF970" i="5"/>
  <c r="P976" i="9" s="1"/>
  <c r="AF971" i="5"/>
  <c r="P977" i="9" s="1"/>
  <c r="AF972" i="5"/>
  <c r="P978" i="9" s="1"/>
  <c r="AF973" i="5"/>
  <c r="P979" i="9" s="1"/>
  <c r="AF974" i="5"/>
  <c r="P980" i="9" s="1"/>
  <c r="AF975" i="5"/>
  <c r="P981" i="9" s="1"/>
  <c r="AF976" i="5"/>
  <c r="P982" i="9" s="1"/>
  <c r="AF977" i="5"/>
  <c r="P983" i="9" s="1"/>
  <c r="AF978" i="5"/>
  <c r="P984" i="9" s="1"/>
  <c r="AF979" i="5"/>
  <c r="P985" i="9" s="1"/>
  <c r="AF980" i="5"/>
  <c r="P986" i="9" s="1"/>
  <c r="AF981" i="5"/>
  <c r="P987" i="9" s="1"/>
  <c r="AF982" i="5"/>
  <c r="P988" i="9" s="1"/>
  <c r="AF983" i="5"/>
  <c r="P989" i="9" s="1"/>
  <c r="AF984" i="5"/>
  <c r="P990" i="9" s="1"/>
  <c r="AF985" i="5"/>
  <c r="P991" i="9" s="1"/>
  <c r="AF986" i="5"/>
  <c r="P992" i="9" s="1"/>
  <c r="AF987" i="5"/>
  <c r="P993" i="9" s="1"/>
  <c r="AF988" i="5"/>
  <c r="P994" i="9" s="1"/>
  <c r="AF989" i="5"/>
  <c r="P995" i="9" s="1"/>
  <c r="AF990" i="5"/>
  <c r="P996" i="9" s="1"/>
  <c r="AF991" i="5"/>
  <c r="P997" i="9" s="1"/>
  <c r="AF992" i="5"/>
  <c r="P998" i="9" s="1"/>
  <c r="AF993" i="5"/>
  <c r="P999" i="9" s="1"/>
  <c r="AF994" i="5"/>
  <c r="P1000" i="9" s="1"/>
  <c r="AF995" i="5"/>
  <c r="P1001" i="9" s="1"/>
  <c r="AF996" i="5"/>
  <c r="P1002" i="9" s="1"/>
  <c r="AF997" i="5"/>
  <c r="P1003" i="9" s="1"/>
  <c r="AF998" i="5"/>
  <c r="P1004" i="9" s="1"/>
  <c r="AF999" i="5"/>
  <c r="P1005" i="9" s="1"/>
  <c r="AF1000" i="5"/>
  <c r="P1006" i="9" s="1"/>
  <c r="AF1001" i="5"/>
  <c r="P1007" i="9" s="1"/>
  <c r="AF1002" i="5"/>
  <c r="P1008" i="9" s="1"/>
  <c r="AF1003" i="5"/>
  <c r="P1009" i="9" s="1"/>
  <c r="AF1004" i="5"/>
  <c r="P1010" i="9" s="1"/>
  <c r="AF1005" i="5"/>
  <c r="P1011" i="9" s="1"/>
  <c r="AF1006" i="5"/>
  <c r="P1012" i="9" s="1"/>
  <c r="AF1007" i="5"/>
  <c r="P1013" i="9" s="1"/>
  <c r="AF1008" i="5"/>
  <c r="P1014" i="9" s="1"/>
  <c r="AF1009" i="5"/>
  <c r="P1015" i="9" s="1"/>
  <c r="AF1010" i="5"/>
  <c r="P1016" i="9" s="1"/>
  <c r="AF1011" i="5"/>
  <c r="P1017" i="9" s="1"/>
  <c r="AF1012" i="5"/>
  <c r="P1018" i="9" s="1"/>
  <c r="AF1013" i="5"/>
  <c r="P1019" i="9" s="1"/>
  <c r="AF1014" i="5"/>
  <c r="P1020" i="9" s="1"/>
  <c r="AF1015" i="5"/>
  <c r="P1021" i="9" s="1"/>
  <c r="AF1016" i="5"/>
  <c r="P1022" i="9" s="1"/>
  <c r="AF1017" i="5"/>
  <c r="P1023" i="9" s="1"/>
  <c r="AF1018" i="5"/>
  <c r="P1024" i="9" s="1"/>
  <c r="AF1019" i="5"/>
  <c r="P1025" i="9" s="1"/>
  <c r="AF1020" i="5"/>
  <c r="P1026" i="9" s="1"/>
  <c r="AF1021" i="5"/>
  <c r="P1027" i="9" s="1"/>
  <c r="AF1022" i="5"/>
  <c r="P1028" i="9" s="1"/>
  <c r="AF1023" i="5"/>
  <c r="P1029" i="9" s="1"/>
  <c r="AF1024" i="5"/>
  <c r="P1030" i="9" s="1"/>
  <c r="AF1025" i="5"/>
  <c r="P1031" i="9" s="1"/>
  <c r="AF1026" i="5"/>
  <c r="P1032" i="9" s="1"/>
  <c r="AF1027" i="5"/>
  <c r="P1033" i="9" s="1"/>
  <c r="AF1028" i="5"/>
  <c r="P1034" i="9" s="1"/>
  <c r="AF1029" i="5"/>
  <c r="P1035" i="9" s="1"/>
  <c r="AF1030" i="5"/>
  <c r="P1036" i="9" s="1"/>
  <c r="AF1031" i="5"/>
  <c r="P1037" i="9" s="1"/>
  <c r="AF1032" i="5"/>
  <c r="P1038" i="9" s="1"/>
  <c r="AF1033" i="5"/>
  <c r="P1039" i="9" s="1"/>
  <c r="AF1034" i="5"/>
  <c r="P1040" i="9" s="1"/>
  <c r="AF1035" i="5"/>
  <c r="P1041" i="9" s="1"/>
  <c r="AF1036" i="5"/>
  <c r="P1042" i="9" s="1"/>
  <c r="AF1037" i="5"/>
  <c r="P1043" i="9" s="1"/>
  <c r="AF1038" i="5"/>
  <c r="P1044" i="9" s="1"/>
  <c r="AF1039" i="5"/>
  <c r="P1045" i="9" s="1"/>
  <c r="AF1040" i="5"/>
  <c r="P1046" i="9" s="1"/>
  <c r="AF1041" i="5"/>
  <c r="P1047" i="9" s="1"/>
  <c r="AF1042" i="5"/>
  <c r="P1048" i="9" s="1"/>
  <c r="AF1043" i="5"/>
  <c r="P1049" i="9" s="1"/>
  <c r="AF1044" i="5"/>
  <c r="P1050" i="9" s="1"/>
  <c r="AF1045" i="5"/>
  <c r="P1051" i="9" s="1"/>
  <c r="AF1046" i="5"/>
  <c r="P1052" i="9" s="1"/>
  <c r="AF1047" i="5"/>
  <c r="P1053" i="9" s="1"/>
  <c r="AF1048" i="5"/>
  <c r="P1054" i="9" s="1"/>
  <c r="AF1049" i="5"/>
  <c r="P1055" i="9" s="1"/>
  <c r="AF1050" i="5"/>
  <c r="P1056" i="9" s="1"/>
  <c r="AF1051" i="5"/>
  <c r="P1057" i="9" s="1"/>
  <c r="AF1052" i="5"/>
  <c r="P1058" i="9" s="1"/>
  <c r="AF1053" i="5"/>
  <c r="P1059" i="9" s="1"/>
  <c r="AF1054" i="5"/>
  <c r="P1060" i="9" s="1"/>
  <c r="AF1055" i="5"/>
  <c r="P1061" i="9" s="1"/>
  <c r="AF1056" i="5"/>
  <c r="P1062" i="9" s="1"/>
  <c r="AF1057" i="5"/>
  <c r="P1063" i="9" s="1"/>
  <c r="AF1058" i="5"/>
  <c r="P1064" i="9" s="1"/>
  <c r="AF1059" i="5"/>
  <c r="P1065" i="9" s="1"/>
  <c r="AF1060" i="5"/>
  <c r="P1066" i="9" s="1"/>
  <c r="AF1061" i="5"/>
  <c r="P1067" i="9" s="1"/>
  <c r="AF1062" i="5"/>
  <c r="P1068" i="9" s="1"/>
  <c r="AF1063" i="5"/>
  <c r="P1069" i="9" s="1"/>
  <c r="AF1064" i="5"/>
  <c r="P1070" i="9" s="1"/>
  <c r="AF1065" i="5"/>
  <c r="P1071" i="9" s="1"/>
  <c r="AF1066" i="5"/>
  <c r="P1072" i="9" s="1"/>
  <c r="AF1067" i="5"/>
  <c r="P1073" i="9" s="1"/>
  <c r="AF1068" i="5"/>
  <c r="P1074" i="9" s="1"/>
  <c r="AF1069" i="5"/>
  <c r="P1075" i="9" s="1"/>
  <c r="AF1070" i="5"/>
  <c r="P1076" i="9" s="1"/>
  <c r="AF1071" i="5"/>
  <c r="P1077" i="9" s="1"/>
  <c r="AF1072" i="5"/>
  <c r="P1078" i="9" s="1"/>
  <c r="AF1073" i="5"/>
  <c r="P1079" i="9" s="1"/>
  <c r="AF1074" i="5"/>
  <c r="P1080" i="9" s="1"/>
  <c r="AF1075" i="5"/>
  <c r="P1081" i="9" s="1"/>
  <c r="AF1076" i="5"/>
  <c r="P1082" i="9" s="1"/>
  <c r="AF1077" i="5"/>
  <c r="P1083" i="9" s="1"/>
  <c r="AF1078" i="5"/>
  <c r="P1084" i="9" s="1"/>
  <c r="AF1079" i="5"/>
  <c r="P1085" i="9" s="1"/>
  <c r="AF1080" i="5"/>
  <c r="P1086" i="9" s="1"/>
  <c r="AF1081" i="5"/>
  <c r="P1087" i="9" s="1"/>
  <c r="AF1082" i="5"/>
  <c r="P1088" i="9" s="1"/>
  <c r="AF1083" i="5"/>
  <c r="P1089" i="9" s="1"/>
  <c r="AF1084" i="5"/>
  <c r="P1090" i="9" s="1"/>
  <c r="AF1085" i="5"/>
  <c r="P1091" i="9" s="1"/>
  <c r="AF1086" i="5"/>
  <c r="P1092" i="9" s="1"/>
  <c r="AF1087" i="5"/>
  <c r="P1093" i="9" s="1"/>
  <c r="AF1088" i="5"/>
  <c r="P1094" i="9" s="1"/>
  <c r="AF1089" i="5"/>
  <c r="P1095" i="9" s="1"/>
  <c r="AF1090" i="5"/>
  <c r="P1096" i="9" s="1"/>
  <c r="AF1091" i="5"/>
  <c r="P1097" i="9" s="1"/>
  <c r="AF1092" i="5"/>
  <c r="P1098" i="9" s="1"/>
  <c r="AF1093" i="5"/>
  <c r="P1099" i="9" s="1"/>
  <c r="AF1094" i="5"/>
  <c r="P1100" i="9" s="1"/>
  <c r="AF1095" i="5"/>
  <c r="P1101" i="9" s="1"/>
  <c r="AF1096" i="5"/>
  <c r="P1102" i="9" s="1"/>
  <c r="AF1097" i="5"/>
  <c r="P1103" i="9" s="1"/>
  <c r="AF1098" i="5"/>
  <c r="P1104" i="9" s="1"/>
  <c r="AF1099" i="5"/>
  <c r="P1105" i="9" s="1"/>
  <c r="AF1100" i="5"/>
  <c r="P1106" i="9" s="1"/>
  <c r="AF1101" i="5"/>
  <c r="P1107" i="9" s="1"/>
  <c r="AF1102" i="5"/>
  <c r="P1108" i="9" s="1"/>
  <c r="AF1103" i="5"/>
  <c r="P1109" i="9" s="1"/>
  <c r="AF1104" i="5"/>
  <c r="P1110" i="9" s="1"/>
  <c r="AF1105" i="5"/>
  <c r="P1111" i="9" s="1"/>
  <c r="AF1106" i="5"/>
  <c r="P1112" i="9" s="1"/>
  <c r="AF1107" i="5"/>
  <c r="P1113" i="9" s="1"/>
  <c r="AF1108" i="5"/>
  <c r="P1114" i="9" s="1"/>
  <c r="AF1109" i="5"/>
  <c r="P1115" i="9" s="1"/>
  <c r="AF1110" i="5"/>
  <c r="P1116" i="9" s="1"/>
  <c r="AF1111" i="5"/>
  <c r="P1117" i="9" s="1"/>
  <c r="AF1112" i="5"/>
  <c r="P1118" i="9" s="1"/>
  <c r="AF1113" i="5"/>
  <c r="P1119" i="9" s="1"/>
  <c r="AF1114" i="5"/>
  <c r="P1120" i="9" s="1"/>
  <c r="AF1115" i="5"/>
  <c r="P1121" i="9" s="1"/>
  <c r="AF1116" i="5"/>
  <c r="P1122" i="9" s="1"/>
  <c r="AF1117" i="5"/>
  <c r="P1123" i="9" s="1"/>
  <c r="AF1118" i="5"/>
  <c r="P1124" i="9" s="1"/>
  <c r="AF1119" i="5"/>
  <c r="P1125" i="9" s="1"/>
  <c r="AF1120" i="5"/>
  <c r="P1126" i="9" s="1"/>
  <c r="AF1121" i="5"/>
  <c r="P1127" i="9" s="1"/>
  <c r="AF1122" i="5"/>
  <c r="P1128" i="9" s="1"/>
  <c r="AF1123" i="5"/>
  <c r="P1129" i="9" s="1"/>
  <c r="AF1124" i="5"/>
  <c r="P1130" i="9" s="1"/>
  <c r="AF1125" i="5"/>
  <c r="P1131" i="9" s="1"/>
  <c r="AF1126" i="5"/>
  <c r="P1132" i="9" s="1"/>
  <c r="AF1127" i="5"/>
  <c r="P1133" i="9" s="1"/>
  <c r="AF1128" i="5"/>
  <c r="P1134" i="9" s="1"/>
  <c r="AF1129" i="5"/>
  <c r="P1135" i="9" s="1"/>
  <c r="AF1130" i="5"/>
  <c r="P1136" i="9" s="1"/>
  <c r="AF1131" i="5"/>
  <c r="P1137" i="9" s="1"/>
  <c r="AF1132" i="5"/>
  <c r="P1138" i="9" s="1"/>
  <c r="AF1133" i="5"/>
  <c r="P1139" i="9" s="1"/>
  <c r="AF1134" i="5"/>
  <c r="P1140" i="9" s="1"/>
  <c r="AF1135" i="5"/>
  <c r="P1141" i="9" s="1"/>
  <c r="AF1136" i="5"/>
  <c r="P1142" i="9" s="1"/>
  <c r="AF1137" i="5"/>
  <c r="P1143" i="9" s="1"/>
  <c r="AF1138" i="5"/>
  <c r="P1144" i="9" s="1"/>
  <c r="AF1139" i="5"/>
  <c r="P1145" i="9" s="1"/>
  <c r="AF1140" i="5"/>
  <c r="P1146" i="9" s="1"/>
  <c r="AF1141" i="5"/>
  <c r="P1147" i="9" s="1"/>
  <c r="AF1142" i="5"/>
  <c r="P1148" i="9" s="1"/>
  <c r="AF1143" i="5"/>
  <c r="P1149" i="9" s="1"/>
  <c r="AF1144" i="5"/>
  <c r="P1150" i="9" s="1"/>
  <c r="AF1145" i="5"/>
  <c r="P1151" i="9" s="1"/>
  <c r="AF1146" i="5"/>
  <c r="P1152" i="9" s="1"/>
  <c r="AF1147" i="5"/>
  <c r="P1153" i="9" s="1"/>
  <c r="AF1148" i="5"/>
  <c r="P1154" i="9" s="1"/>
  <c r="AF1149" i="5"/>
  <c r="P1155" i="9" s="1"/>
  <c r="AF1150" i="5"/>
  <c r="P1156" i="9" s="1"/>
  <c r="AF1151" i="5"/>
  <c r="P1157" i="9" s="1"/>
  <c r="AF1152" i="5"/>
  <c r="P1158" i="9" s="1"/>
  <c r="AF1153" i="5"/>
  <c r="P1159" i="9" s="1"/>
  <c r="AF1154" i="5"/>
  <c r="P1160" i="9" s="1"/>
  <c r="AF1155" i="5"/>
  <c r="P1161" i="9" s="1"/>
  <c r="AF1156" i="5"/>
  <c r="P1162" i="9" s="1"/>
  <c r="AF1157" i="5"/>
  <c r="P1163" i="9" s="1"/>
  <c r="AF1158" i="5"/>
  <c r="P1164" i="9" s="1"/>
  <c r="AF1159" i="5"/>
  <c r="P1165" i="9" s="1"/>
  <c r="AF1160" i="5"/>
  <c r="P1166" i="9" s="1"/>
  <c r="AF1161" i="5"/>
  <c r="P1167" i="9" s="1"/>
  <c r="AF1162" i="5"/>
  <c r="P1168" i="9" s="1"/>
  <c r="AF1163" i="5"/>
  <c r="P1169" i="9" s="1"/>
  <c r="AF1164" i="5"/>
  <c r="P1170" i="9" s="1"/>
  <c r="AF1165" i="5"/>
  <c r="P1171" i="9" s="1"/>
  <c r="AF1166" i="5"/>
  <c r="P1172" i="9" s="1"/>
  <c r="AF1167" i="5"/>
  <c r="P1173" i="9" s="1"/>
  <c r="AF1168" i="5"/>
  <c r="P1174" i="9" s="1"/>
  <c r="AF1169" i="5"/>
  <c r="P1175" i="9" s="1"/>
  <c r="AF1170" i="5"/>
  <c r="P1176" i="9" s="1"/>
  <c r="AF1171" i="5"/>
  <c r="P1177" i="9" s="1"/>
  <c r="AF1172" i="5"/>
  <c r="P1178" i="9" s="1"/>
  <c r="AF1173" i="5"/>
  <c r="P1179" i="9" s="1"/>
  <c r="AF1174" i="5"/>
  <c r="P1180" i="9" s="1"/>
  <c r="AF1175" i="5"/>
  <c r="P1181" i="9" s="1"/>
  <c r="AF1176" i="5"/>
  <c r="P1182" i="9" s="1"/>
  <c r="AF1177" i="5"/>
  <c r="P1183" i="9" s="1"/>
  <c r="AF1178" i="5"/>
  <c r="P1184" i="9" s="1"/>
  <c r="AF1179" i="5"/>
  <c r="P1185" i="9" s="1"/>
  <c r="AF1180" i="5"/>
  <c r="P1186" i="9" s="1"/>
  <c r="AF1181" i="5"/>
  <c r="P1187" i="9" s="1"/>
  <c r="AF1182" i="5"/>
  <c r="P1188" i="9" s="1"/>
  <c r="AF1183" i="5"/>
  <c r="P1189" i="9" s="1"/>
  <c r="AF1184" i="5"/>
  <c r="P1190" i="9" s="1"/>
  <c r="AF1185" i="5"/>
  <c r="P1191" i="9" s="1"/>
  <c r="AF1186" i="5"/>
  <c r="P1192" i="9" s="1"/>
  <c r="AF1187" i="5"/>
  <c r="P1193" i="9" s="1"/>
  <c r="AF1188" i="5"/>
  <c r="P1194" i="9" s="1"/>
  <c r="AF1189" i="5"/>
  <c r="P1195" i="9" s="1"/>
  <c r="AF1190" i="5"/>
  <c r="P1196" i="9" s="1"/>
  <c r="AF1191" i="5"/>
  <c r="P1197" i="9" s="1"/>
  <c r="AF1192" i="5"/>
  <c r="P1198" i="9" s="1"/>
  <c r="AF1193" i="5"/>
  <c r="P1199" i="9" s="1"/>
  <c r="AF1194" i="5"/>
  <c r="P1200" i="9" s="1"/>
  <c r="AF1195" i="5"/>
  <c r="P1201" i="9" s="1"/>
  <c r="AF1196" i="5"/>
  <c r="P1202" i="9" s="1"/>
  <c r="AF1197" i="5"/>
  <c r="P1203" i="9" s="1"/>
  <c r="AF1198" i="5"/>
  <c r="P1204" i="9" s="1"/>
  <c r="AF1199" i="5"/>
  <c r="P1205" i="9" s="1"/>
  <c r="AF1200" i="5"/>
  <c r="P1206" i="9" s="1"/>
  <c r="AF1201" i="5"/>
  <c r="P1207" i="9" s="1"/>
  <c r="AF1202" i="5"/>
  <c r="P1208" i="9" s="1"/>
  <c r="AF1203" i="5"/>
  <c r="P1209" i="9" s="1"/>
  <c r="AF1204" i="5"/>
  <c r="P1210" i="9" s="1"/>
  <c r="AF1205" i="5"/>
  <c r="P1211" i="9" s="1"/>
  <c r="AF1206" i="5"/>
  <c r="P1212" i="9" s="1"/>
  <c r="AF1207" i="5"/>
  <c r="P1213" i="9" s="1"/>
  <c r="AF1208" i="5"/>
  <c r="P1214" i="9" s="1"/>
  <c r="AF1209" i="5"/>
  <c r="P1215" i="9" s="1"/>
  <c r="AF1210" i="5"/>
  <c r="P1216" i="9" s="1"/>
  <c r="AF1211" i="5"/>
  <c r="P1217" i="9" s="1"/>
  <c r="AF1212" i="5"/>
  <c r="P1218" i="9" s="1"/>
  <c r="AF1213" i="5"/>
  <c r="P1219" i="9" s="1"/>
  <c r="AF1214" i="5"/>
  <c r="P1220" i="9" s="1"/>
  <c r="AF1215" i="5"/>
  <c r="P1221" i="9" s="1"/>
  <c r="AF1216" i="5"/>
  <c r="P1222" i="9" s="1"/>
  <c r="AF1217" i="5"/>
  <c r="P1223" i="9" s="1"/>
  <c r="AF1218" i="5"/>
  <c r="P1224" i="9" s="1"/>
  <c r="AF1219" i="5"/>
  <c r="P1225" i="9" s="1"/>
  <c r="AF1220" i="5"/>
  <c r="P1226" i="9" s="1"/>
  <c r="AF1221" i="5"/>
  <c r="P1227" i="9" s="1"/>
  <c r="AF1222" i="5"/>
  <c r="P1228" i="9" s="1"/>
  <c r="AF1223" i="5"/>
  <c r="P1229" i="9" s="1"/>
  <c r="AF1224" i="5"/>
  <c r="P1230" i="9" s="1"/>
  <c r="AF1225" i="5"/>
  <c r="P1231" i="9" s="1"/>
  <c r="AF1226" i="5"/>
  <c r="P1232" i="9" s="1"/>
  <c r="AF1227" i="5"/>
  <c r="P1233" i="9" s="1"/>
  <c r="AF1228" i="5"/>
  <c r="P1234" i="9" s="1"/>
  <c r="AF1229" i="5"/>
  <c r="P1235" i="9" s="1"/>
  <c r="AF1230" i="5"/>
  <c r="P1236" i="9" s="1"/>
  <c r="AF1231" i="5"/>
  <c r="P1237" i="9" s="1"/>
  <c r="AF1232" i="5"/>
  <c r="P1238" i="9" s="1"/>
  <c r="AF1233" i="5"/>
  <c r="P1239" i="9" s="1"/>
  <c r="AF1234" i="5"/>
  <c r="P1240" i="9" s="1"/>
  <c r="AF1235" i="5"/>
  <c r="P1241" i="9" s="1"/>
  <c r="AF1236" i="5"/>
  <c r="P1242" i="9" s="1"/>
  <c r="AF1237" i="5"/>
  <c r="P1243" i="9" s="1"/>
  <c r="AF1238" i="5"/>
  <c r="P1244" i="9" s="1"/>
  <c r="AF1239" i="5"/>
  <c r="P1245" i="9" s="1"/>
  <c r="AF1240" i="5"/>
  <c r="P1246" i="9" s="1"/>
  <c r="AF1241" i="5"/>
  <c r="P1247" i="9" s="1"/>
  <c r="AF1242" i="5"/>
  <c r="P1248" i="9" s="1"/>
  <c r="AF1243" i="5"/>
  <c r="P1249" i="9" s="1"/>
  <c r="AF1244" i="5"/>
  <c r="P1250" i="9" s="1"/>
  <c r="AF1245" i="5"/>
  <c r="P1251" i="9" s="1"/>
  <c r="AF1246" i="5"/>
  <c r="P1252" i="9" s="1"/>
  <c r="AF1247" i="5"/>
  <c r="P1253" i="9" s="1"/>
  <c r="AF1248" i="5"/>
  <c r="P1254" i="9" s="1"/>
  <c r="AF1249" i="5"/>
  <c r="P1255" i="9" s="1"/>
  <c r="AF1250" i="5"/>
  <c r="P1256" i="9" s="1"/>
  <c r="AF1251" i="5"/>
  <c r="P1257" i="9" s="1"/>
  <c r="AF1252" i="5"/>
  <c r="P1258" i="9" s="1"/>
  <c r="AF1253" i="5"/>
  <c r="P1259" i="9" s="1"/>
  <c r="AF1254" i="5"/>
  <c r="P1260" i="9" s="1"/>
  <c r="AF1255" i="5"/>
  <c r="P1261" i="9" s="1"/>
  <c r="AF1256" i="5"/>
  <c r="P1262" i="9" s="1"/>
  <c r="AF1257" i="5"/>
  <c r="P1263" i="9" s="1"/>
  <c r="AF1258" i="5"/>
  <c r="P1264" i="9" s="1"/>
  <c r="AF1259" i="5"/>
  <c r="P1265" i="9" s="1"/>
  <c r="AF1260" i="5"/>
  <c r="P1266" i="9" s="1"/>
  <c r="AF1261" i="5"/>
  <c r="P1267" i="9" s="1"/>
  <c r="AF1262" i="5"/>
  <c r="P1268" i="9" s="1"/>
  <c r="AF1263" i="5"/>
  <c r="P1269" i="9" s="1"/>
  <c r="AF1264" i="5"/>
  <c r="P1270" i="9" s="1"/>
  <c r="AF1265" i="5"/>
  <c r="P1271" i="9" s="1"/>
  <c r="AF1266" i="5"/>
  <c r="P1272" i="9" s="1"/>
  <c r="AF1267" i="5"/>
  <c r="P1273" i="9" s="1"/>
  <c r="AF1268" i="5"/>
  <c r="P1274" i="9" s="1"/>
  <c r="AF1269" i="5"/>
  <c r="P1275" i="9" s="1"/>
  <c r="AF1270" i="5"/>
  <c r="P1276" i="9" s="1"/>
  <c r="AF1271" i="5"/>
  <c r="P1277" i="9" s="1"/>
  <c r="AF1272" i="5"/>
  <c r="P1278" i="9" s="1"/>
  <c r="AF1273" i="5"/>
  <c r="P1279" i="9" s="1"/>
  <c r="AF1274" i="5"/>
  <c r="P1280" i="9" s="1"/>
  <c r="AF1275" i="5"/>
  <c r="P1281" i="9" s="1"/>
  <c r="AF1276" i="5"/>
  <c r="P1282" i="9" s="1"/>
  <c r="AF1277" i="5"/>
  <c r="P1283" i="9" s="1"/>
  <c r="AF1278" i="5"/>
  <c r="P1284" i="9" s="1"/>
  <c r="AF1279" i="5"/>
  <c r="P1285" i="9" s="1"/>
  <c r="AF1280" i="5"/>
  <c r="P1286" i="9" s="1"/>
  <c r="AF1281" i="5"/>
  <c r="P1287" i="9" s="1"/>
  <c r="AF1282" i="5"/>
  <c r="P1288" i="9" s="1"/>
  <c r="AF1283" i="5"/>
  <c r="P1289" i="9" s="1"/>
  <c r="AF1284" i="5"/>
  <c r="P1290" i="9" s="1"/>
  <c r="AF1285" i="5"/>
  <c r="P1291" i="9" s="1"/>
  <c r="AF1286" i="5"/>
  <c r="P1292" i="9" s="1"/>
  <c r="AF1287" i="5"/>
  <c r="P1293" i="9" s="1"/>
  <c r="AF1288" i="5"/>
  <c r="P1294" i="9" s="1"/>
  <c r="AF1289" i="5"/>
  <c r="P1295" i="9" s="1"/>
  <c r="AF1290" i="5"/>
  <c r="P1296" i="9" s="1"/>
  <c r="AF1291" i="5"/>
  <c r="P1297" i="9" s="1"/>
  <c r="AF1292" i="5"/>
  <c r="P1298" i="9" s="1"/>
  <c r="AF1293" i="5"/>
  <c r="P1299" i="9" s="1"/>
  <c r="AF1294" i="5"/>
  <c r="P1300" i="9" s="1"/>
  <c r="AF1295" i="5"/>
  <c r="P1301" i="9" s="1"/>
  <c r="AF1296" i="5"/>
  <c r="P1302" i="9" s="1"/>
  <c r="AF1297" i="5"/>
  <c r="P1303" i="9" s="1"/>
  <c r="AF1298" i="5"/>
  <c r="P1304" i="9" s="1"/>
  <c r="AF1299" i="5"/>
  <c r="P1305" i="9" s="1"/>
  <c r="AF1300" i="5"/>
  <c r="P1306" i="9" s="1"/>
  <c r="AF1301" i="5"/>
  <c r="P1307" i="9" s="1"/>
  <c r="AF1302" i="5"/>
  <c r="P1308" i="9" s="1"/>
  <c r="AF1303" i="5"/>
  <c r="P1309" i="9" s="1"/>
  <c r="AF1304" i="5"/>
  <c r="P1310" i="9" s="1"/>
  <c r="AF1305" i="5"/>
  <c r="P1311" i="9" s="1"/>
  <c r="AF1306" i="5"/>
  <c r="P1312" i="9" s="1"/>
  <c r="AF1307" i="5"/>
  <c r="P1313" i="9" s="1"/>
  <c r="AF1308" i="5"/>
  <c r="P1314" i="9" s="1"/>
  <c r="AF1309" i="5"/>
  <c r="P1315" i="9" s="1"/>
  <c r="AF1310" i="5"/>
  <c r="P1316" i="9" s="1"/>
  <c r="AF1311" i="5"/>
  <c r="P1317" i="9" s="1"/>
  <c r="AF1312" i="5"/>
  <c r="P1318" i="9" s="1"/>
  <c r="AF1313" i="5"/>
  <c r="P1319" i="9" s="1"/>
  <c r="AF1314" i="5"/>
  <c r="P1320" i="9" s="1"/>
  <c r="AF1315" i="5"/>
  <c r="P1321" i="9" s="1"/>
  <c r="AF1316" i="5"/>
  <c r="P1322" i="9" s="1"/>
  <c r="AF1317" i="5"/>
  <c r="P1323" i="9" s="1"/>
  <c r="AF1318" i="5"/>
  <c r="P1324" i="9" s="1"/>
  <c r="AF1319" i="5"/>
  <c r="P1325" i="9" s="1"/>
  <c r="AF1320" i="5"/>
  <c r="P1326" i="9" s="1"/>
  <c r="AF1321" i="5"/>
  <c r="P1327" i="9" s="1"/>
  <c r="AF1322" i="5"/>
  <c r="P1328" i="9" s="1"/>
  <c r="AF1323" i="5"/>
  <c r="P1329" i="9" s="1"/>
  <c r="AF1324" i="5"/>
  <c r="P1330" i="9" s="1"/>
  <c r="AF1325" i="5"/>
  <c r="P1331" i="9" s="1"/>
  <c r="AF1326" i="5"/>
  <c r="P1332" i="9" s="1"/>
  <c r="AF1327" i="5"/>
  <c r="P1333" i="9" s="1"/>
  <c r="AF1328" i="5"/>
  <c r="P1334" i="9" s="1"/>
  <c r="AF1329" i="5"/>
  <c r="P1335" i="9" s="1"/>
  <c r="AF1330" i="5"/>
  <c r="P1336" i="9" s="1"/>
  <c r="AF1331" i="5"/>
  <c r="P1337" i="9" s="1"/>
  <c r="AF1332" i="5"/>
  <c r="P1338" i="9" s="1"/>
  <c r="AF1333" i="5"/>
  <c r="P1339" i="9" s="1"/>
  <c r="AF1334" i="5"/>
  <c r="P1340" i="9" s="1"/>
  <c r="AF1335" i="5"/>
  <c r="P1341" i="9" s="1"/>
  <c r="AF1336" i="5"/>
  <c r="P1342" i="9" s="1"/>
  <c r="AF1337" i="5"/>
  <c r="P1343" i="9" s="1"/>
  <c r="AF1338" i="5"/>
  <c r="P1344" i="9" s="1"/>
  <c r="AF1339" i="5"/>
  <c r="P1345" i="9" s="1"/>
  <c r="AF1340" i="5"/>
  <c r="P1346" i="9" s="1"/>
  <c r="AF1341" i="5"/>
  <c r="P1347" i="9" s="1"/>
  <c r="AF1342" i="5"/>
  <c r="P1348" i="9" s="1"/>
  <c r="AF1343" i="5"/>
  <c r="P1349" i="9" s="1"/>
  <c r="AF1344" i="5"/>
  <c r="P1350" i="9" s="1"/>
  <c r="AF1345" i="5"/>
  <c r="P1351" i="9" s="1"/>
  <c r="AF1346" i="5"/>
  <c r="P1352" i="9" s="1"/>
  <c r="AF1347" i="5"/>
  <c r="P1353" i="9" s="1"/>
  <c r="AF1348" i="5"/>
  <c r="P1354" i="9" s="1"/>
  <c r="AF1349" i="5"/>
  <c r="P1355" i="9" s="1"/>
  <c r="AF1350" i="5"/>
  <c r="P1356" i="9" s="1"/>
  <c r="AF1351" i="5"/>
  <c r="P1357" i="9" s="1"/>
  <c r="AF1352" i="5"/>
  <c r="P1358" i="9" s="1"/>
  <c r="AF1353" i="5"/>
  <c r="P1359" i="9" s="1"/>
  <c r="AF1354" i="5"/>
  <c r="P1360" i="9" s="1"/>
  <c r="AF1355" i="5"/>
  <c r="P1361" i="9" s="1"/>
  <c r="AF1356" i="5"/>
  <c r="P1362" i="9" s="1"/>
  <c r="AF1357" i="5"/>
  <c r="P1363" i="9" s="1"/>
  <c r="AF1358" i="5"/>
  <c r="P1364" i="9" s="1"/>
  <c r="AF1359" i="5"/>
  <c r="P1365" i="9" s="1"/>
  <c r="AF1360" i="5"/>
  <c r="P1366" i="9" s="1"/>
  <c r="AF1361" i="5"/>
  <c r="P1367" i="9" s="1"/>
  <c r="AF1362" i="5"/>
  <c r="P1368" i="9" s="1"/>
  <c r="AF1363" i="5"/>
  <c r="P1369" i="9" s="1"/>
  <c r="AF1364" i="5"/>
  <c r="P1370" i="9" s="1"/>
  <c r="AF1365" i="5"/>
  <c r="P1371" i="9" s="1"/>
  <c r="AF1366" i="5"/>
  <c r="P1372" i="9" s="1"/>
  <c r="AF1367" i="5"/>
  <c r="P1373" i="9" s="1"/>
  <c r="AF1368" i="5"/>
  <c r="P1374" i="9" s="1"/>
  <c r="AF1369" i="5"/>
  <c r="P1375" i="9" s="1"/>
  <c r="AF1370" i="5"/>
  <c r="P1376" i="9" s="1"/>
  <c r="AF1371" i="5"/>
  <c r="P1377" i="9" s="1"/>
  <c r="AF1372" i="5"/>
  <c r="P1378" i="9" s="1"/>
  <c r="AF1373" i="5"/>
  <c r="P1379" i="9" s="1"/>
  <c r="AF1374" i="5"/>
  <c r="P1380" i="9" s="1"/>
  <c r="AF1375" i="5"/>
  <c r="P1381" i="9" s="1"/>
  <c r="AF1376" i="5"/>
  <c r="P1382" i="9" s="1"/>
  <c r="AF1377" i="5"/>
  <c r="P1383" i="9" s="1"/>
  <c r="AF1378" i="5"/>
  <c r="P1384" i="9" s="1"/>
  <c r="AF1379" i="5"/>
  <c r="P1385" i="9" s="1"/>
  <c r="AF1380" i="5"/>
  <c r="P1386" i="9" s="1"/>
  <c r="AF1381" i="5"/>
  <c r="P1387" i="9" s="1"/>
  <c r="AF1382" i="5"/>
  <c r="P1388" i="9" s="1"/>
  <c r="AF1383" i="5"/>
  <c r="P1389" i="9" s="1"/>
  <c r="AF1384" i="5"/>
  <c r="P1390" i="9" s="1"/>
  <c r="AF1385" i="5"/>
  <c r="P1391" i="9" s="1"/>
  <c r="AF1386" i="5"/>
  <c r="P1392" i="9" s="1"/>
  <c r="AF1387" i="5"/>
  <c r="P1393" i="9" s="1"/>
  <c r="AF1388" i="5"/>
  <c r="P1394" i="9" s="1"/>
  <c r="AF1389" i="5"/>
  <c r="P1395" i="9" s="1"/>
  <c r="AF1390" i="5"/>
  <c r="P1396" i="9" s="1"/>
  <c r="AF1391" i="5"/>
  <c r="P1397" i="9" s="1"/>
  <c r="AF1392" i="5"/>
  <c r="P1398" i="9" s="1"/>
  <c r="AF1393" i="5"/>
  <c r="P1399" i="9" s="1"/>
  <c r="AF1394" i="5"/>
  <c r="P1400" i="9" s="1"/>
  <c r="AF1395" i="5"/>
  <c r="P1401" i="9" s="1"/>
  <c r="AF1396" i="5"/>
  <c r="P1402" i="9" s="1"/>
  <c r="AF1397" i="5"/>
  <c r="P1403" i="9" s="1"/>
  <c r="AF1398" i="5"/>
  <c r="P1404" i="9" s="1"/>
  <c r="AF1399" i="5"/>
  <c r="P1405" i="9" s="1"/>
  <c r="AF1400" i="5"/>
  <c r="P1406" i="9" s="1"/>
  <c r="AF1401" i="5"/>
  <c r="P1407" i="9" s="1"/>
  <c r="AF1402" i="5"/>
  <c r="P1408" i="9" s="1"/>
  <c r="AF1403" i="5"/>
  <c r="P1409" i="9" s="1"/>
  <c r="AF1404" i="5"/>
  <c r="P1410" i="9" s="1"/>
  <c r="AF1405" i="5"/>
  <c r="P1411" i="9" s="1"/>
  <c r="AF1406" i="5"/>
  <c r="P1412" i="9" s="1"/>
  <c r="AF1407" i="5"/>
  <c r="P1413" i="9" s="1"/>
  <c r="AF1408" i="5"/>
  <c r="P1414" i="9" s="1"/>
  <c r="AF1409" i="5"/>
  <c r="P1415" i="9" s="1"/>
  <c r="AF1410" i="5"/>
  <c r="P1416" i="9" s="1"/>
  <c r="AF1411" i="5"/>
  <c r="P1417" i="9" s="1"/>
  <c r="AF1412" i="5"/>
  <c r="P1418" i="9" s="1"/>
  <c r="AF1413" i="5"/>
  <c r="P1419" i="9" s="1"/>
  <c r="AF1414" i="5"/>
  <c r="P1420" i="9" s="1"/>
  <c r="AF1415" i="5"/>
  <c r="P1421" i="9" s="1"/>
  <c r="AF1416" i="5"/>
  <c r="P1422" i="9" s="1"/>
  <c r="AF1417" i="5"/>
  <c r="P1423" i="9" s="1"/>
  <c r="AF1418" i="5"/>
  <c r="P1424" i="9" s="1"/>
  <c r="AF1419" i="5"/>
  <c r="P1425" i="9" s="1"/>
  <c r="AF1420" i="5"/>
  <c r="P1426" i="9" s="1"/>
  <c r="AF1421" i="5"/>
  <c r="P1427" i="9" s="1"/>
  <c r="AF1422" i="5"/>
  <c r="P1428" i="9" s="1"/>
  <c r="AF1423" i="5"/>
  <c r="P1429" i="9" s="1"/>
  <c r="AF1424" i="5"/>
  <c r="P1430" i="9" s="1"/>
  <c r="AF1425" i="5"/>
  <c r="P1431" i="9" s="1"/>
  <c r="AF1426" i="5"/>
  <c r="P1432" i="9" s="1"/>
  <c r="AF1427" i="5"/>
  <c r="P1433" i="9" s="1"/>
  <c r="AF1428" i="5"/>
  <c r="P1434" i="9" s="1"/>
  <c r="AF1429" i="5"/>
  <c r="P1435" i="9" s="1"/>
  <c r="AF1430" i="5"/>
  <c r="P1436" i="9" s="1"/>
  <c r="AF1431" i="5"/>
  <c r="P1437" i="9" s="1"/>
  <c r="AF1432" i="5"/>
  <c r="P1438" i="9" s="1"/>
  <c r="AF1433" i="5"/>
  <c r="P1439" i="9" s="1"/>
  <c r="AF1434" i="5"/>
  <c r="P1440" i="9" s="1"/>
  <c r="AF1435" i="5"/>
  <c r="P1441" i="9" s="1"/>
  <c r="AF1436" i="5"/>
  <c r="P1442" i="9" s="1"/>
  <c r="AF1437" i="5"/>
  <c r="P1443" i="9" s="1"/>
  <c r="AF1438" i="5"/>
  <c r="P1444" i="9" s="1"/>
  <c r="AF1439" i="5"/>
  <c r="P1445" i="9" s="1"/>
  <c r="AF1440" i="5"/>
  <c r="P1446" i="9" s="1"/>
  <c r="AF1441" i="5"/>
  <c r="P1447" i="9" s="1"/>
  <c r="AF1442" i="5"/>
  <c r="P1448" i="9" s="1"/>
  <c r="AF1443" i="5"/>
  <c r="P1449" i="9" s="1"/>
  <c r="AF1444" i="5"/>
  <c r="P1450" i="9" s="1"/>
  <c r="AF1445" i="5"/>
  <c r="P1451" i="9" s="1"/>
  <c r="AF1446" i="5"/>
  <c r="P1452" i="9" s="1"/>
  <c r="AF1447" i="5"/>
  <c r="P1453" i="9" s="1"/>
  <c r="AF1448" i="5"/>
  <c r="P1454" i="9" s="1"/>
  <c r="AF1449" i="5"/>
  <c r="P1455" i="9" s="1"/>
  <c r="AF1450" i="5"/>
  <c r="P1456" i="9" s="1"/>
  <c r="AF1451" i="5"/>
  <c r="P1457" i="9" s="1"/>
  <c r="AF1452" i="5"/>
  <c r="P1458" i="9" s="1"/>
  <c r="AF1453" i="5"/>
  <c r="P1459" i="9" s="1"/>
  <c r="AF1454" i="5"/>
  <c r="P1460" i="9" s="1"/>
  <c r="AF1455" i="5"/>
  <c r="P1461" i="9" s="1"/>
  <c r="AF1456" i="5"/>
  <c r="P1462" i="9" s="1"/>
  <c r="AF1457" i="5"/>
  <c r="P1463" i="9" s="1"/>
  <c r="AF1458" i="5"/>
  <c r="P1464" i="9" s="1"/>
  <c r="AF1459" i="5"/>
  <c r="P1465" i="9" s="1"/>
  <c r="AF1460" i="5"/>
  <c r="P1466" i="9" s="1"/>
  <c r="AF1461" i="5"/>
  <c r="P1467" i="9" s="1"/>
  <c r="AF1462" i="5"/>
  <c r="P1468" i="9" s="1"/>
  <c r="AF1463" i="5"/>
  <c r="P1469" i="9" s="1"/>
  <c r="AF1464" i="5"/>
  <c r="P1470" i="9" s="1"/>
  <c r="AF1465" i="5"/>
  <c r="P1471" i="9" s="1"/>
  <c r="AF1466" i="5"/>
  <c r="P1472" i="9" s="1"/>
  <c r="AF1467" i="5"/>
  <c r="P1473" i="9" s="1"/>
  <c r="AF1468" i="5"/>
  <c r="P1474" i="9" s="1"/>
  <c r="AF1469" i="5"/>
  <c r="P1475" i="9" s="1"/>
  <c r="AF1470" i="5"/>
  <c r="P1476" i="9" s="1"/>
  <c r="AF1471" i="5"/>
  <c r="P1477" i="9" s="1"/>
  <c r="AF1472" i="5"/>
  <c r="P1478" i="9" s="1"/>
  <c r="AF1473" i="5"/>
  <c r="P1479" i="9" s="1"/>
  <c r="AF1474" i="5"/>
  <c r="P1480" i="9" s="1"/>
  <c r="AF1475" i="5"/>
  <c r="P1481" i="9" s="1"/>
  <c r="AF1476" i="5"/>
  <c r="P1482" i="9" s="1"/>
  <c r="AF1477" i="5"/>
  <c r="P1483" i="9" s="1"/>
  <c r="AF1478" i="5"/>
  <c r="P1484" i="9" s="1"/>
  <c r="AF1479" i="5"/>
  <c r="P1485" i="9" s="1"/>
  <c r="AF1480" i="5"/>
  <c r="P1486" i="9" s="1"/>
  <c r="AF1481" i="5"/>
  <c r="P1487" i="9" s="1"/>
  <c r="AF1482" i="5"/>
  <c r="P1488" i="9" s="1"/>
  <c r="AF1483" i="5"/>
  <c r="P1489" i="9" s="1"/>
  <c r="AF1484" i="5"/>
  <c r="P1490" i="9" s="1"/>
  <c r="AF1485" i="5"/>
  <c r="P1491" i="9" s="1"/>
  <c r="AF1486" i="5"/>
  <c r="P1492" i="9" s="1"/>
  <c r="AF1487" i="5"/>
  <c r="P1493" i="9" s="1"/>
  <c r="AF1488" i="5"/>
  <c r="P1494" i="9" s="1"/>
  <c r="AF1489" i="5"/>
  <c r="P1495" i="9" s="1"/>
  <c r="AF1490" i="5"/>
  <c r="P1496" i="9" s="1"/>
  <c r="AF1491" i="5"/>
  <c r="P1497" i="9" s="1"/>
  <c r="AF1492" i="5"/>
  <c r="P1498" i="9" s="1"/>
  <c r="AF1493" i="5"/>
  <c r="P1499" i="9" s="1"/>
  <c r="AF1494" i="5"/>
  <c r="P1500" i="9" s="1"/>
  <c r="AF1495" i="5"/>
  <c r="P1501" i="9" s="1"/>
  <c r="AF1496" i="5"/>
  <c r="P1502" i="9" s="1"/>
  <c r="AF1497" i="5"/>
  <c r="AF1498" i="5"/>
  <c r="AF1499" i="5"/>
  <c r="AF1500" i="5"/>
  <c r="AF1501" i="5"/>
  <c r="AM4" i="5"/>
  <c r="AN4" i="5"/>
  <c r="AM6" i="5"/>
  <c r="AN6" i="5"/>
  <c r="AM7" i="5"/>
  <c r="AN7" i="5"/>
  <c r="AM8" i="5"/>
  <c r="AN8" i="5"/>
  <c r="C9" i="9"/>
  <c r="A9" i="9"/>
  <c r="A12" i="10"/>
  <c r="A13" i="10"/>
  <c r="A1510" i="10"/>
  <c r="A1511" i="10"/>
  <c r="A1512" i="10"/>
  <c r="A1513" i="10"/>
  <c r="A11" i="10"/>
  <c r="A8" i="2"/>
  <c r="C8" i="2"/>
  <c r="E8" i="2"/>
  <c r="A9" i="2"/>
  <c r="C9" i="2"/>
  <c r="E9" i="2"/>
  <c r="C10" i="2"/>
  <c r="E10" i="2"/>
  <c r="C11" i="2"/>
  <c r="E11" i="2"/>
  <c r="C12" i="2"/>
  <c r="E12" i="2"/>
  <c r="C45" i="2"/>
  <c r="E45" i="2"/>
  <c r="C46" i="2"/>
  <c r="E46" i="2"/>
  <c r="C47" i="2"/>
  <c r="E47" i="2"/>
  <c r="C48" i="2"/>
  <c r="E48" i="2"/>
  <c r="C49" i="2"/>
  <c r="E49" i="2"/>
  <c r="C50" i="2"/>
  <c r="E50" i="2"/>
  <c r="C51" i="2"/>
  <c r="E51" i="2"/>
  <c r="C52" i="2"/>
  <c r="E52" i="2"/>
  <c r="C53" i="2"/>
  <c r="E53" i="2"/>
  <c r="C54" i="2"/>
  <c r="E54" i="2"/>
  <c r="C55" i="2"/>
  <c r="E55" i="2"/>
  <c r="C56" i="2"/>
  <c r="E56" i="2"/>
  <c r="C57" i="2"/>
  <c r="E57" i="2"/>
  <c r="C58" i="2"/>
  <c r="E58" i="2"/>
  <c r="C59" i="2"/>
  <c r="E59" i="2"/>
  <c r="C60" i="2"/>
  <c r="E60" i="2"/>
  <c r="C61" i="2"/>
  <c r="E61" i="2"/>
  <c r="C62" i="2"/>
  <c r="E62" i="2"/>
  <c r="C63" i="2"/>
  <c r="E63" i="2"/>
  <c r="C64" i="2"/>
  <c r="E64" i="2"/>
  <c r="C65" i="2"/>
  <c r="E65" i="2"/>
  <c r="C66" i="2"/>
  <c r="E66" i="2"/>
  <c r="C67" i="2"/>
  <c r="E67" i="2"/>
  <c r="C68" i="2"/>
  <c r="E68" i="2"/>
  <c r="C69" i="2"/>
  <c r="E69" i="2"/>
  <c r="C70" i="2"/>
  <c r="E70" i="2"/>
  <c r="C71" i="2"/>
  <c r="E71" i="2"/>
  <c r="C72" i="2"/>
  <c r="E72" i="2"/>
  <c r="C73" i="2"/>
  <c r="E73" i="2"/>
  <c r="C74" i="2"/>
  <c r="E74" i="2"/>
  <c r="C75" i="2"/>
  <c r="E75" i="2"/>
  <c r="C76" i="2"/>
  <c r="E76" i="2"/>
  <c r="C77" i="2"/>
  <c r="E77" i="2"/>
  <c r="C78" i="2"/>
  <c r="E78" i="2"/>
  <c r="C79" i="2"/>
  <c r="E79" i="2"/>
  <c r="C80" i="2"/>
  <c r="E80" i="2"/>
  <c r="C81" i="2"/>
  <c r="E81" i="2"/>
  <c r="C82" i="2"/>
  <c r="E82" i="2"/>
  <c r="C83" i="2"/>
  <c r="E83" i="2"/>
  <c r="C84" i="2"/>
  <c r="E84" i="2"/>
  <c r="C85" i="2"/>
  <c r="E85" i="2"/>
  <c r="C86" i="2"/>
  <c r="E86" i="2"/>
  <c r="C87" i="2"/>
  <c r="E87" i="2"/>
  <c r="C88" i="2"/>
  <c r="E88" i="2"/>
  <c r="C89" i="2"/>
  <c r="E89" i="2"/>
  <c r="C90" i="2"/>
  <c r="E90" i="2"/>
  <c r="C91" i="2"/>
  <c r="E91" i="2"/>
  <c r="C92" i="2"/>
  <c r="E92" i="2"/>
  <c r="C93" i="2"/>
  <c r="E93" i="2"/>
  <c r="C94" i="2"/>
  <c r="E94" i="2"/>
  <c r="C95" i="2"/>
  <c r="E95" i="2"/>
  <c r="C96" i="2"/>
  <c r="E96" i="2"/>
  <c r="C97" i="2"/>
  <c r="E97" i="2"/>
  <c r="C98" i="2"/>
  <c r="E98" i="2"/>
  <c r="C99" i="2"/>
  <c r="E99" i="2"/>
  <c r="C100" i="2"/>
  <c r="E100" i="2"/>
  <c r="C101" i="2"/>
  <c r="E101" i="2"/>
  <c r="C102" i="2"/>
  <c r="E102" i="2"/>
  <c r="C103" i="2"/>
  <c r="E103" i="2"/>
  <c r="C104" i="2"/>
  <c r="E104" i="2"/>
  <c r="C105" i="2"/>
  <c r="E105" i="2"/>
  <c r="C106" i="2"/>
  <c r="E106" i="2"/>
  <c r="C107" i="2"/>
  <c r="E107" i="2"/>
  <c r="C108" i="2"/>
  <c r="E108" i="2"/>
  <c r="C109" i="2"/>
  <c r="E109" i="2"/>
  <c r="C110" i="2"/>
  <c r="E110" i="2"/>
  <c r="C111" i="2"/>
  <c r="E111" i="2"/>
  <c r="C112" i="2"/>
  <c r="E112" i="2"/>
  <c r="C113" i="2"/>
  <c r="E113" i="2"/>
  <c r="C114" i="2"/>
  <c r="E114" i="2"/>
  <c r="C115" i="2"/>
  <c r="E115" i="2"/>
  <c r="C116" i="2"/>
  <c r="E116" i="2"/>
  <c r="C117" i="2"/>
  <c r="E117" i="2"/>
  <c r="C118" i="2"/>
  <c r="E118" i="2"/>
  <c r="C119" i="2"/>
  <c r="E119" i="2"/>
  <c r="C120" i="2"/>
  <c r="E120" i="2"/>
  <c r="C121" i="2"/>
  <c r="E121" i="2"/>
  <c r="C122" i="2"/>
  <c r="E122" i="2"/>
  <c r="C123" i="2"/>
  <c r="E123" i="2"/>
  <c r="C124" i="2"/>
  <c r="E124" i="2"/>
  <c r="C125" i="2"/>
  <c r="E125" i="2"/>
  <c r="C126" i="2"/>
  <c r="E126" i="2"/>
  <c r="C127" i="2"/>
  <c r="E127" i="2"/>
  <c r="C128" i="2"/>
  <c r="E128" i="2"/>
  <c r="C129" i="2"/>
  <c r="E129" i="2"/>
  <c r="C130" i="2"/>
  <c r="E130" i="2"/>
  <c r="C131" i="2"/>
  <c r="E131" i="2"/>
  <c r="C132" i="2"/>
  <c r="E132" i="2"/>
  <c r="C133" i="2"/>
  <c r="E133" i="2"/>
  <c r="C134" i="2"/>
  <c r="E134" i="2"/>
  <c r="C135" i="2"/>
  <c r="E135" i="2"/>
  <c r="C136" i="2"/>
  <c r="E136" i="2"/>
  <c r="C137" i="2"/>
  <c r="E137" i="2"/>
  <c r="C138" i="2"/>
  <c r="E138" i="2"/>
  <c r="C139" i="2"/>
  <c r="E139" i="2"/>
  <c r="C140" i="2"/>
  <c r="E140" i="2"/>
  <c r="C141" i="2"/>
  <c r="E141" i="2"/>
  <c r="C142" i="2"/>
  <c r="E142" i="2"/>
  <c r="C143" i="2"/>
  <c r="E143" i="2"/>
  <c r="C144" i="2"/>
  <c r="E144" i="2"/>
  <c r="C145" i="2"/>
  <c r="E145" i="2"/>
  <c r="C146" i="2"/>
  <c r="E146" i="2"/>
  <c r="C147" i="2"/>
  <c r="E147" i="2"/>
  <c r="C148" i="2"/>
  <c r="E148" i="2"/>
  <c r="C149" i="2"/>
  <c r="E149" i="2"/>
  <c r="C150" i="2"/>
  <c r="E150" i="2"/>
  <c r="C151" i="2"/>
  <c r="E151" i="2"/>
  <c r="C152" i="2"/>
  <c r="E152" i="2"/>
  <c r="C153" i="2"/>
  <c r="E153" i="2"/>
  <c r="C154" i="2"/>
  <c r="E154" i="2"/>
  <c r="C155" i="2"/>
  <c r="E155" i="2"/>
  <c r="C156" i="2"/>
  <c r="E156" i="2"/>
  <c r="C157" i="2"/>
  <c r="E157" i="2"/>
  <c r="C158" i="2"/>
  <c r="E158" i="2"/>
  <c r="C159" i="2"/>
  <c r="E159" i="2"/>
  <c r="C160" i="2"/>
  <c r="E160" i="2"/>
  <c r="C161" i="2"/>
  <c r="E161" i="2"/>
  <c r="C162" i="2"/>
  <c r="E162" i="2"/>
  <c r="C163" i="2"/>
  <c r="E163" i="2"/>
  <c r="C164" i="2"/>
  <c r="E164" i="2"/>
  <c r="C165" i="2"/>
  <c r="E165" i="2"/>
  <c r="C166" i="2"/>
  <c r="E166" i="2"/>
  <c r="C167" i="2"/>
  <c r="E167" i="2"/>
  <c r="C168" i="2"/>
  <c r="E168" i="2"/>
  <c r="C169" i="2"/>
  <c r="E169" i="2"/>
  <c r="C170" i="2"/>
  <c r="E170" i="2"/>
  <c r="C171" i="2"/>
  <c r="E171" i="2"/>
  <c r="C172" i="2"/>
  <c r="E172" i="2"/>
  <c r="C173" i="2"/>
  <c r="E173" i="2"/>
  <c r="C174" i="2"/>
  <c r="E174" i="2"/>
  <c r="C175" i="2"/>
  <c r="E175" i="2"/>
  <c r="C176" i="2"/>
  <c r="E176" i="2"/>
  <c r="C177" i="2"/>
  <c r="E177" i="2"/>
  <c r="C178" i="2"/>
  <c r="E178" i="2"/>
  <c r="C179" i="2"/>
  <c r="E179" i="2"/>
  <c r="C180" i="2"/>
  <c r="E180" i="2"/>
  <c r="C181" i="2"/>
  <c r="E181" i="2"/>
  <c r="C182" i="2"/>
  <c r="E182" i="2"/>
  <c r="C183" i="2"/>
  <c r="E183" i="2"/>
  <c r="C184" i="2"/>
  <c r="E184" i="2"/>
  <c r="C185" i="2"/>
  <c r="E185" i="2"/>
  <c r="C186" i="2"/>
  <c r="E186" i="2"/>
  <c r="C187" i="2"/>
  <c r="E187" i="2"/>
  <c r="C188" i="2"/>
  <c r="E188" i="2"/>
  <c r="C189" i="2"/>
  <c r="E189" i="2"/>
  <c r="C190" i="2"/>
  <c r="E190" i="2"/>
  <c r="C191" i="2"/>
  <c r="E191" i="2"/>
  <c r="C192" i="2"/>
  <c r="E192" i="2"/>
  <c r="C193" i="2"/>
  <c r="E193" i="2"/>
  <c r="C194" i="2"/>
  <c r="E194" i="2"/>
  <c r="C195" i="2"/>
  <c r="E195" i="2"/>
  <c r="C196" i="2"/>
  <c r="E196" i="2"/>
  <c r="C197" i="2"/>
  <c r="E197" i="2"/>
  <c r="C198" i="2"/>
  <c r="E198" i="2"/>
  <c r="C199" i="2"/>
  <c r="E199" i="2"/>
  <c r="C200" i="2"/>
  <c r="E200" i="2"/>
  <c r="C201" i="2"/>
  <c r="E201" i="2"/>
  <c r="C202" i="2"/>
  <c r="E202" i="2"/>
  <c r="C203" i="2"/>
  <c r="E203" i="2"/>
  <c r="C204" i="2"/>
  <c r="E204" i="2"/>
  <c r="C205" i="2"/>
  <c r="E205" i="2"/>
  <c r="C206" i="2"/>
  <c r="E206" i="2"/>
  <c r="C207" i="2"/>
  <c r="E207" i="2"/>
  <c r="C208" i="2"/>
  <c r="E208" i="2"/>
  <c r="C209" i="2"/>
  <c r="E209" i="2"/>
  <c r="C210" i="2"/>
  <c r="E210" i="2"/>
  <c r="C211" i="2"/>
  <c r="E211" i="2"/>
  <c r="C212" i="2"/>
  <c r="E212" i="2"/>
  <c r="C213" i="2"/>
  <c r="E213" i="2"/>
  <c r="C214" i="2"/>
  <c r="E214" i="2"/>
  <c r="C215" i="2"/>
  <c r="E215" i="2"/>
  <c r="C216" i="2"/>
  <c r="E216" i="2"/>
  <c r="C217" i="2"/>
  <c r="E217" i="2"/>
  <c r="C218" i="2"/>
  <c r="E218" i="2"/>
  <c r="C219" i="2"/>
  <c r="E219" i="2"/>
  <c r="C220" i="2"/>
  <c r="E220" i="2"/>
  <c r="C221" i="2"/>
  <c r="E221" i="2"/>
  <c r="C222" i="2"/>
  <c r="E222" i="2"/>
  <c r="C223" i="2"/>
  <c r="E223" i="2"/>
  <c r="C224" i="2"/>
  <c r="E224" i="2"/>
  <c r="C225" i="2"/>
  <c r="E225" i="2"/>
  <c r="C226" i="2"/>
  <c r="E226" i="2"/>
  <c r="C227" i="2"/>
  <c r="E227" i="2"/>
  <c r="C228" i="2"/>
  <c r="E228" i="2"/>
  <c r="C229" i="2"/>
  <c r="E229" i="2"/>
  <c r="C230" i="2"/>
  <c r="E230" i="2"/>
  <c r="C231" i="2"/>
  <c r="E231" i="2"/>
  <c r="C232" i="2"/>
  <c r="E232" i="2"/>
  <c r="C233" i="2"/>
  <c r="E233" i="2"/>
  <c r="C234" i="2"/>
  <c r="E234" i="2"/>
  <c r="C235" i="2"/>
  <c r="E235" i="2"/>
  <c r="C236" i="2"/>
  <c r="E236" i="2"/>
  <c r="C237" i="2"/>
  <c r="E237" i="2"/>
  <c r="C238" i="2"/>
  <c r="E238" i="2"/>
  <c r="C239" i="2"/>
  <c r="E239" i="2"/>
  <c r="C240" i="2"/>
  <c r="E240" i="2"/>
  <c r="C241" i="2"/>
  <c r="E241" i="2"/>
  <c r="C242" i="2"/>
  <c r="E242" i="2"/>
  <c r="C243" i="2"/>
  <c r="E243" i="2"/>
  <c r="C244" i="2"/>
  <c r="E244" i="2"/>
  <c r="C245" i="2"/>
  <c r="E245" i="2"/>
  <c r="C246" i="2"/>
  <c r="E246" i="2"/>
  <c r="C247" i="2"/>
  <c r="E247" i="2"/>
  <c r="C248" i="2"/>
  <c r="E248" i="2"/>
  <c r="C249" i="2"/>
  <c r="E249" i="2"/>
  <c r="C250" i="2"/>
  <c r="E250" i="2"/>
  <c r="C251" i="2"/>
  <c r="E251" i="2"/>
  <c r="C252" i="2"/>
  <c r="E252" i="2"/>
  <c r="C253" i="2"/>
  <c r="E253" i="2"/>
  <c r="C254" i="2"/>
  <c r="E254" i="2"/>
  <c r="C255" i="2"/>
  <c r="E255" i="2"/>
  <c r="C256" i="2"/>
  <c r="E256" i="2"/>
  <c r="C257" i="2"/>
  <c r="E257" i="2"/>
  <c r="C258" i="2"/>
  <c r="E258" i="2"/>
  <c r="C259" i="2"/>
  <c r="E259" i="2"/>
  <c r="C260" i="2"/>
  <c r="E260" i="2"/>
  <c r="C261" i="2"/>
  <c r="E261" i="2"/>
  <c r="C262" i="2"/>
  <c r="E262" i="2"/>
  <c r="C263" i="2"/>
  <c r="E263" i="2"/>
  <c r="C264" i="2"/>
  <c r="E264" i="2"/>
  <c r="C265" i="2"/>
  <c r="E265" i="2"/>
  <c r="C266" i="2"/>
  <c r="E266" i="2"/>
  <c r="C267" i="2"/>
  <c r="E267" i="2"/>
  <c r="C268" i="2"/>
  <c r="E268" i="2"/>
  <c r="C269" i="2"/>
  <c r="E269" i="2"/>
  <c r="C270" i="2"/>
  <c r="E270" i="2"/>
  <c r="C271" i="2"/>
  <c r="E271" i="2"/>
  <c r="C272" i="2"/>
  <c r="E272" i="2"/>
  <c r="C273" i="2"/>
  <c r="E273" i="2"/>
  <c r="C274" i="2"/>
  <c r="E274" i="2"/>
  <c r="C275" i="2"/>
  <c r="E275" i="2"/>
  <c r="C276" i="2"/>
  <c r="E276" i="2"/>
  <c r="C277" i="2"/>
  <c r="E277" i="2"/>
  <c r="C278" i="2"/>
  <c r="E278" i="2"/>
  <c r="C279" i="2"/>
  <c r="E279" i="2"/>
  <c r="C280" i="2"/>
  <c r="E280" i="2"/>
  <c r="C281" i="2"/>
  <c r="E281" i="2"/>
  <c r="C282" i="2"/>
  <c r="E282" i="2"/>
  <c r="C283" i="2"/>
  <c r="E283" i="2"/>
  <c r="C284" i="2"/>
  <c r="E284" i="2"/>
  <c r="C285" i="2"/>
  <c r="E285" i="2"/>
  <c r="C286" i="2"/>
  <c r="E286" i="2"/>
  <c r="C287" i="2"/>
  <c r="E287" i="2"/>
  <c r="C288" i="2"/>
  <c r="E288" i="2"/>
  <c r="C289" i="2"/>
  <c r="E289" i="2"/>
  <c r="C290" i="2"/>
  <c r="E290" i="2"/>
  <c r="C291" i="2"/>
  <c r="E291" i="2"/>
  <c r="C292" i="2"/>
  <c r="E292" i="2"/>
  <c r="C293" i="2"/>
  <c r="E293" i="2"/>
  <c r="C294" i="2"/>
  <c r="E294" i="2"/>
  <c r="C295" i="2"/>
  <c r="E295" i="2"/>
  <c r="C296" i="2"/>
  <c r="E296" i="2"/>
  <c r="C297" i="2"/>
  <c r="E297" i="2"/>
  <c r="C298" i="2"/>
  <c r="E298" i="2"/>
  <c r="C299" i="2"/>
  <c r="E299" i="2"/>
  <c r="C300" i="2"/>
  <c r="E300" i="2"/>
  <c r="C301" i="2"/>
  <c r="E301" i="2"/>
  <c r="C302" i="2"/>
  <c r="E302" i="2"/>
  <c r="C303" i="2"/>
  <c r="E303" i="2"/>
  <c r="C304" i="2"/>
  <c r="E304" i="2"/>
  <c r="C305" i="2"/>
  <c r="E305" i="2"/>
  <c r="C306" i="2"/>
  <c r="E306" i="2"/>
  <c r="C307" i="2"/>
  <c r="E307" i="2"/>
  <c r="C308" i="2"/>
  <c r="E308" i="2"/>
  <c r="C309" i="2"/>
  <c r="E309" i="2"/>
  <c r="C310" i="2"/>
  <c r="E310" i="2"/>
  <c r="C311" i="2"/>
  <c r="E311" i="2"/>
  <c r="C312" i="2"/>
  <c r="E312" i="2"/>
  <c r="C313" i="2"/>
  <c r="E313" i="2"/>
  <c r="C314" i="2"/>
  <c r="E314" i="2"/>
  <c r="C315" i="2"/>
  <c r="E315" i="2"/>
  <c r="C316" i="2"/>
  <c r="E316" i="2"/>
  <c r="C317" i="2"/>
  <c r="E317" i="2"/>
  <c r="C318" i="2"/>
  <c r="E318" i="2"/>
  <c r="C319" i="2"/>
  <c r="E319" i="2"/>
  <c r="C320" i="2"/>
  <c r="E320" i="2"/>
  <c r="C321" i="2"/>
  <c r="E321" i="2"/>
  <c r="C322" i="2"/>
  <c r="E322" i="2"/>
  <c r="C323" i="2"/>
  <c r="E323" i="2"/>
  <c r="C324" i="2"/>
  <c r="E324" i="2"/>
  <c r="C325" i="2"/>
  <c r="E325" i="2"/>
  <c r="C326" i="2"/>
  <c r="E326" i="2"/>
  <c r="C327" i="2"/>
  <c r="E327" i="2"/>
  <c r="C328" i="2"/>
  <c r="E328" i="2"/>
  <c r="C329" i="2"/>
  <c r="E329" i="2"/>
  <c r="C330" i="2"/>
  <c r="E330" i="2"/>
  <c r="C331" i="2"/>
  <c r="E331" i="2"/>
  <c r="C332" i="2"/>
  <c r="E332" i="2"/>
  <c r="C333" i="2"/>
  <c r="E333" i="2"/>
  <c r="C334" i="2"/>
  <c r="E334" i="2"/>
  <c r="C335" i="2"/>
  <c r="E335" i="2"/>
  <c r="C336" i="2"/>
  <c r="E336" i="2"/>
  <c r="C337" i="2"/>
  <c r="E337" i="2"/>
  <c r="C338" i="2"/>
  <c r="E338" i="2"/>
  <c r="C339" i="2"/>
  <c r="E339" i="2"/>
  <c r="C340" i="2"/>
  <c r="E340" i="2"/>
  <c r="C341" i="2"/>
  <c r="E341" i="2"/>
  <c r="C342" i="2"/>
  <c r="E342" i="2"/>
  <c r="C343" i="2"/>
  <c r="E343" i="2"/>
  <c r="C344" i="2"/>
  <c r="E344" i="2"/>
  <c r="C345" i="2"/>
  <c r="E345" i="2"/>
  <c r="C346" i="2"/>
  <c r="E346" i="2"/>
  <c r="C347" i="2"/>
  <c r="E347" i="2"/>
  <c r="C348" i="2"/>
  <c r="E348" i="2"/>
  <c r="C349" i="2"/>
  <c r="E349" i="2"/>
  <c r="C350" i="2"/>
  <c r="E350" i="2"/>
  <c r="C351" i="2"/>
  <c r="E351" i="2"/>
  <c r="C352" i="2"/>
  <c r="E352" i="2"/>
  <c r="C353" i="2"/>
  <c r="E353" i="2"/>
  <c r="C354" i="2"/>
  <c r="E354" i="2"/>
  <c r="C355" i="2"/>
  <c r="E355" i="2"/>
  <c r="C356" i="2"/>
  <c r="E356" i="2"/>
  <c r="C357" i="2"/>
  <c r="E357" i="2"/>
  <c r="C358" i="2"/>
  <c r="E358" i="2"/>
  <c r="C359" i="2"/>
  <c r="E359" i="2"/>
  <c r="C360" i="2"/>
  <c r="E360" i="2"/>
  <c r="C361" i="2"/>
  <c r="E361" i="2"/>
  <c r="C362" i="2"/>
  <c r="E362" i="2"/>
  <c r="C363" i="2"/>
  <c r="E363" i="2"/>
  <c r="C364" i="2"/>
  <c r="E364" i="2"/>
  <c r="C365" i="2"/>
  <c r="E365" i="2"/>
  <c r="C366" i="2"/>
  <c r="E366" i="2"/>
  <c r="C367" i="2"/>
  <c r="E367" i="2"/>
  <c r="C368" i="2"/>
  <c r="E368" i="2"/>
  <c r="C369" i="2"/>
  <c r="E369" i="2"/>
  <c r="C370" i="2"/>
  <c r="E370" i="2"/>
  <c r="C371" i="2"/>
  <c r="E371" i="2"/>
  <c r="C372" i="2"/>
  <c r="E372" i="2"/>
  <c r="C373" i="2"/>
  <c r="E373" i="2"/>
  <c r="C374" i="2"/>
  <c r="E374" i="2"/>
  <c r="C375" i="2"/>
  <c r="E375" i="2"/>
  <c r="C376" i="2"/>
  <c r="E376" i="2"/>
  <c r="C377" i="2"/>
  <c r="E377" i="2"/>
  <c r="C378" i="2"/>
  <c r="E378" i="2"/>
  <c r="C379" i="2"/>
  <c r="E379" i="2"/>
  <c r="C380" i="2"/>
  <c r="E380" i="2"/>
  <c r="C381" i="2"/>
  <c r="E381" i="2"/>
  <c r="C382" i="2"/>
  <c r="E382" i="2"/>
  <c r="C383" i="2"/>
  <c r="E383" i="2"/>
  <c r="C384" i="2"/>
  <c r="E384" i="2"/>
  <c r="C385" i="2"/>
  <c r="E385" i="2"/>
  <c r="C386" i="2"/>
  <c r="E386" i="2"/>
  <c r="C387" i="2"/>
  <c r="E387" i="2"/>
  <c r="C388" i="2"/>
  <c r="E388" i="2"/>
  <c r="C389" i="2"/>
  <c r="E389" i="2"/>
  <c r="C390" i="2"/>
  <c r="E390" i="2"/>
  <c r="C391" i="2"/>
  <c r="E391" i="2"/>
  <c r="C392" i="2"/>
  <c r="E392" i="2"/>
  <c r="C393" i="2"/>
  <c r="E393" i="2"/>
  <c r="C394" i="2"/>
  <c r="E394" i="2"/>
  <c r="C395" i="2"/>
  <c r="E395" i="2"/>
  <c r="C396" i="2"/>
  <c r="E396" i="2"/>
  <c r="C397" i="2"/>
  <c r="E397" i="2"/>
  <c r="C398" i="2"/>
  <c r="E398" i="2"/>
  <c r="C399" i="2"/>
  <c r="E399" i="2"/>
  <c r="C400" i="2"/>
  <c r="E400" i="2"/>
  <c r="C401" i="2"/>
  <c r="E401" i="2"/>
  <c r="C402" i="2"/>
  <c r="E402" i="2"/>
  <c r="C403" i="2"/>
  <c r="E403" i="2"/>
  <c r="C404" i="2"/>
  <c r="E404" i="2"/>
  <c r="C405" i="2"/>
  <c r="E405" i="2"/>
  <c r="C406" i="2"/>
  <c r="E406" i="2"/>
  <c r="C407" i="2"/>
  <c r="E407" i="2"/>
  <c r="C408" i="2"/>
  <c r="E408" i="2"/>
  <c r="C409" i="2"/>
  <c r="E409" i="2"/>
  <c r="C410" i="2"/>
  <c r="E410" i="2"/>
  <c r="C411" i="2"/>
  <c r="E411" i="2"/>
  <c r="C412" i="2"/>
  <c r="E412" i="2"/>
  <c r="C413" i="2"/>
  <c r="E413" i="2"/>
  <c r="C414" i="2"/>
  <c r="E414" i="2"/>
  <c r="C415" i="2"/>
  <c r="E415" i="2"/>
  <c r="C416" i="2"/>
  <c r="E416" i="2"/>
  <c r="C417" i="2"/>
  <c r="E417" i="2"/>
  <c r="C418" i="2"/>
  <c r="E418" i="2"/>
  <c r="C419" i="2"/>
  <c r="E419" i="2"/>
  <c r="C420" i="2"/>
  <c r="E420" i="2"/>
  <c r="C421" i="2"/>
  <c r="E421" i="2"/>
  <c r="C422" i="2"/>
  <c r="E422" i="2"/>
  <c r="C423" i="2"/>
  <c r="E423" i="2"/>
  <c r="C424" i="2"/>
  <c r="E424" i="2"/>
  <c r="C425" i="2"/>
  <c r="E425" i="2"/>
  <c r="C426" i="2"/>
  <c r="E426" i="2"/>
  <c r="C427" i="2"/>
  <c r="E427" i="2"/>
  <c r="C428" i="2"/>
  <c r="E428" i="2"/>
  <c r="C429" i="2"/>
  <c r="E429" i="2"/>
  <c r="C430" i="2"/>
  <c r="E430" i="2"/>
  <c r="C431" i="2"/>
  <c r="E431" i="2"/>
  <c r="C432" i="2"/>
  <c r="E432" i="2"/>
  <c r="C433" i="2"/>
  <c r="E433" i="2"/>
  <c r="C434" i="2"/>
  <c r="E434" i="2"/>
  <c r="C435" i="2"/>
  <c r="E435" i="2"/>
  <c r="C436" i="2"/>
  <c r="E436" i="2"/>
  <c r="C437" i="2"/>
  <c r="E437" i="2"/>
  <c r="C438" i="2"/>
  <c r="E438" i="2"/>
  <c r="C439" i="2"/>
  <c r="E439" i="2"/>
  <c r="C440" i="2"/>
  <c r="E440" i="2"/>
  <c r="C441" i="2"/>
  <c r="E441" i="2"/>
  <c r="C442" i="2"/>
  <c r="E442" i="2"/>
  <c r="C443" i="2"/>
  <c r="E443" i="2"/>
  <c r="C444" i="2"/>
  <c r="E444" i="2"/>
  <c r="C445" i="2"/>
  <c r="E445" i="2"/>
  <c r="C446" i="2"/>
  <c r="E446" i="2"/>
  <c r="C447" i="2"/>
  <c r="E447" i="2"/>
  <c r="C448" i="2"/>
  <c r="E448" i="2"/>
  <c r="C449" i="2"/>
  <c r="E449" i="2"/>
  <c r="C450" i="2"/>
  <c r="E450" i="2"/>
  <c r="C451" i="2"/>
  <c r="E451" i="2"/>
  <c r="C452" i="2"/>
  <c r="E452" i="2"/>
  <c r="C453" i="2"/>
  <c r="E453" i="2"/>
  <c r="C454" i="2"/>
  <c r="E454" i="2"/>
  <c r="C455" i="2"/>
  <c r="E455" i="2"/>
  <c r="C456" i="2"/>
  <c r="E456" i="2"/>
  <c r="C457" i="2"/>
  <c r="E457" i="2"/>
  <c r="C458" i="2"/>
  <c r="E458" i="2"/>
  <c r="C459" i="2"/>
  <c r="E459" i="2"/>
  <c r="C460" i="2"/>
  <c r="E460" i="2"/>
  <c r="C461" i="2"/>
  <c r="E461" i="2"/>
  <c r="C462" i="2"/>
  <c r="E462" i="2"/>
  <c r="C463" i="2"/>
  <c r="E463" i="2"/>
  <c r="C464" i="2"/>
  <c r="E464" i="2"/>
  <c r="C465" i="2"/>
  <c r="E465" i="2"/>
  <c r="C466" i="2"/>
  <c r="E466" i="2"/>
  <c r="C467" i="2"/>
  <c r="E467" i="2"/>
  <c r="C468" i="2"/>
  <c r="E468" i="2"/>
  <c r="C469" i="2"/>
  <c r="E469" i="2"/>
  <c r="C470" i="2"/>
  <c r="E470" i="2"/>
  <c r="C471" i="2"/>
  <c r="E471" i="2"/>
  <c r="C472" i="2"/>
  <c r="E472" i="2"/>
  <c r="C473" i="2"/>
  <c r="E473" i="2"/>
  <c r="C474" i="2"/>
  <c r="E474" i="2"/>
  <c r="C475" i="2"/>
  <c r="E475" i="2"/>
  <c r="C476" i="2"/>
  <c r="E476" i="2"/>
  <c r="C477" i="2"/>
  <c r="E477" i="2"/>
  <c r="C478" i="2"/>
  <c r="E478" i="2"/>
  <c r="C479" i="2"/>
  <c r="E479" i="2"/>
  <c r="C480" i="2"/>
  <c r="E480" i="2"/>
  <c r="C481" i="2"/>
  <c r="E481" i="2"/>
  <c r="C482" i="2"/>
  <c r="E482" i="2"/>
  <c r="C483" i="2"/>
  <c r="E483" i="2"/>
  <c r="C484" i="2"/>
  <c r="E484" i="2"/>
  <c r="C485" i="2"/>
  <c r="E485" i="2"/>
  <c r="C486" i="2"/>
  <c r="E486" i="2"/>
  <c r="C487" i="2"/>
  <c r="E487" i="2"/>
  <c r="C488" i="2"/>
  <c r="E488" i="2"/>
  <c r="C489" i="2"/>
  <c r="E489" i="2"/>
  <c r="C490" i="2"/>
  <c r="E490" i="2"/>
  <c r="C491" i="2"/>
  <c r="E491" i="2"/>
  <c r="C492" i="2"/>
  <c r="E492" i="2"/>
  <c r="C493" i="2"/>
  <c r="E493" i="2"/>
  <c r="C494" i="2"/>
  <c r="E494" i="2"/>
  <c r="C495" i="2"/>
  <c r="E495" i="2"/>
  <c r="C496" i="2"/>
  <c r="E496" i="2"/>
  <c r="C497" i="2"/>
  <c r="E497" i="2"/>
  <c r="C498" i="2"/>
  <c r="E498" i="2"/>
  <c r="C499" i="2"/>
  <c r="E499" i="2"/>
  <c r="C500" i="2"/>
  <c r="E500" i="2"/>
  <c r="C501" i="2"/>
  <c r="E501" i="2"/>
  <c r="C502" i="2"/>
  <c r="E502" i="2"/>
  <c r="C503" i="2"/>
  <c r="E503" i="2"/>
  <c r="C504" i="2"/>
  <c r="E504" i="2"/>
  <c r="C505" i="2"/>
  <c r="E505" i="2"/>
  <c r="C506" i="2"/>
  <c r="E506" i="2"/>
  <c r="C507" i="2"/>
  <c r="E507" i="2"/>
  <c r="C508" i="2"/>
  <c r="E508" i="2"/>
  <c r="C509" i="2"/>
  <c r="E509" i="2"/>
  <c r="C510" i="2"/>
  <c r="E510" i="2"/>
  <c r="C511" i="2"/>
  <c r="E511" i="2"/>
  <c r="C512" i="2"/>
  <c r="E512" i="2"/>
  <c r="C513" i="2"/>
  <c r="E513" i="2"/>
  <c r="C514" i="2"/>
  <c r="E514" i="2"/>
  <c r="C515" i="2"/>
  <c r="E515" i="2"/>
  <c r="C516" i="2"/>
  <c r="E516" i="2"/>
  <c r="C517" i="2"/>
  <c r="E517" i="2"/>
  <c r="C518" i="2"/>
  <c r="E518" i="2"/>
  <c r="C519" i="2"/>
  <c r="E519" i="2"/>
  <c r="C520" i="2"/>
  <c r="E520" i="2"/>
  <c r="C521" i="2"/>
  <c r="E521" i="2"/>
  <c r="C522" i="2"/>
  <c r="E522" i="2"/>
  <c r="C523" i="2"/>
  <c r="E523" i="2"/>
  <c r="C524" i="2"/>
  <c r="E524" i="2"/>
  <c r="C525" i="2"/>
  <c r="E525" i="2"/>
  <c r="C526" i="2"/>
  <c r="E526" i="2"/>
  <c r="C527" i="2"/>
  <c r="E527" i="2"/>
  <c r="C528" i="2"/>
  <c r="E528" i="2"/>
  <c r="C529" i="2"/>
  <c r="E529" i="2"/>
  <c r="C530" i="2"/>
  <c r="E530" i="2"/>
  <c r="C531" i="2"/>
  <c r="E531" i="2"/>
  <c r="C532" i="2"/>
  <c r="E532" i="2"/>
  <c r="C533" i="2"/>
  <c r="E533" i="2"/>
  <c r="C534" i="2"/>
  <c r="E534" i="2"/>
  <c r="C535" i="2"/>
  <c r="E535" i="2"/>
  <c r="C536" i="2"/>
  <c r="E536" i="2"/>
  <c r="C537" i="2"/>
  <c r="E537" i="2"/>
  <c r="C538" i="2"/>
  <c r="E538" i="2"/>
  <c r="C539" i="2"/>
  <c r="E539" i="2"/>
  <c r="C540" i="2"/>
  <c r="E540" i="2"/>
  <c r="C541" i="2"/>
  <c r="E541" i="2"/>
  <c r="C542" i="2"/>
  <c r="E542" i="2"/>
  <c r="C543" i="2"/>
  <c r="E543" i="2"/>
  <c r="C544" i="2"/>
  <c r="E544" i="2"/>
  <c r="C545" i="2"/>
  <c r="E545" i="2"/>
  <c r="C546" i="2"/>
  <c r="E546" i="2"/>
  <c r="C547" i="2"/>
  <c r="E547" i="2"/>
  <c r="C548" i="2"/>
  <c r="E548" i="2"/>
  <c r="C549" i="2"/>
  <c r="E549" i="2"/>
  <c r="C550" i="2"/>
  <c r="E550" i="2"/>
  <c r="C551" i="2"/>
  <c r="E551" i="2"/>
  <c r="C552" i="2"/>
  <c r="E552" i="2"/>
  <c r="C553" i="2"/>
  <c r="E553" i="2"/>
  <c r="C554" i="2"/>
  <c r="E554" i="2"/>
  <c r="C555" i="2"/>
  <c r="E555" i="2"/>
  <c r="C556" i="2"/>
  <c r="E556" i="2"/>
  <c r="C557" i="2"/>
  <c r="E557" i="2"/>
  <c r="C558" i="2"/>
  <c r="E558" i="2"/>
  <c r="C559" i="2"/>
  <c r="E559" i="2"/>
  <c r="C560" i="2"/>
  <c r="E560" i="2"/>
  <c r="C561" i="2"/>
  <c r="E561" i="2"/>
  <c r="C562" i="2"/>
  <c r="E562" i="2"/>
  <c r="C563" i="2"/>
  <c r="E563" i="2"/>
  <c r="C564" i="2"/>
  <c r="E564" i="2"/>
  <c r="C565" i="2"/>
  <c r="E565" i="2"/>
  <c r="C566" i="2"/>
  <c r="E566" i="2"/>
  <c r="C567" i="2"/>
  <c r="E567" i="2"/>
  <c r="C568" i="2"/>
  <c r="E568" i="2"/>
  <c r="C569" i="2"/>
  <c r="E569" i="2"/>
  <c r="C570" i="2"/>
  <c r="E570" i="2"/>
  <c r="C571" i="2"/>
  <c r="E571" i="2"/>
  <c r="C572" i="2"/>
  <c r="E572" i="2"/>
  <c r="C573" i="2"/>
  <c r="E573" i="2"/>
  <c r="C574" i="2"/>
  <c r="E574" i="2"/>
  <c r="C575" i="2"/>
  <c r="E575" i="2"/>
  <c r="C576" i="2"/>
  <c r="E576" i="2"/>
  <c r="C577" i="2"/>
  <c r="E577" i="2"/>
  <c r="C578" i="2"/>
  <c r="E578" i="2"/>
  <c r="C579" i="2"/>
  <c r="E579" i="2"/>
  <c r="C580" i="2"/>
  <c r="E580" i="2"/>
  <c r="C581" i="2"/>
  <c r="E581" i="2"/>
  <c r="C582" i="2"/>
  <c r="E582" i="2"/>
  <c r="C583" i="2"/>
  <c r="E583" i="2"/>
  <c r="C584" i="2"/>
  <c r="E584" i="2"/>
  <c r="C585" i="2"/>
  <c r="E585" i="2"/>
  <c r="C586" i="2"/>
  <c r="E586" i="2"/>
  <c r="C587" i="2"/>
  <c r="E587" i="2"/>
  <c r="C588" i="2"/>
  <c r="E588" i="2"/>
  <c r="C589" i="2"/>
  <c r="E589" i="2"/>
  <c r="C590" i="2"/>
  <c r="E590" i="2"/>
  <c r="C591" i="2"/>
  <c r="E591" i="2"/>
  <c r="C592" i="2"/>
  <c r="E592" i="2"/>
  <c r="C593" i="2"/>
  <c r="E593" i="2"/>
  <c r="C594" i="2"/>
  <c r="E594" i="2"/>
  <c r="C595" i="2"/>
  <c r="E595" i="2"/>
  <c r="C596" i="2"/>
  <c r="E596" i="2"/>
  <c r="C597" i="2"/>
  <c r="E597" i="2"/>
  <c r="C598" i="2"/>
  <c r="E598" i="2"/>
  <c r="C599" i="2"/>
  <c r="E599" i="2"/>
  <c r="C600" i="2"/>
  <c r="E600" i="2"/>
  <c r="C601" i="2"/>
  <c r="E601" i="2"/>
  <c r="C602" i="2"/>
  <c r="E602" i="2"/>
  <c r="C603" i="2"/>
  <c r="E603" i="2"/>
  <c r="C604" i="2"/>
  <c r="E604" i="2"/>
  <c r="C605" i="2"/>
  <c r="E605" i="2"/>
  <c r="C606" i="2"/>
  <c r="E606" i="2"/>
  <c r="C607" i="2"/>
  <c r="E607" i="2"/>
  <c r="C608" i="2"/>
  <c r="E608" i="2"/>
  <c r="C609" i="2"/>
  <c r="E609" i="2"/>
  <c r="C610" i="2"/>
  <c r="E610" i="2"/>
  <c r="C611" i="2"/>
  <c r="E611" i="2"/>
  <c r="C612" i="2"/>
  <c r="E612" i="2"/>
  <c r="C613" i="2"/>
  <c r="E613" i="2"/>
  <c r="C614" i="2"/>
  <c r="E614" i="2"/>
  <c r="C615" i="2"/>
  <c r="E615" i="2"/>
  <c r="C616" i="2"/>
  <c r="E616" i="2"/>
  <c r="C617" i="2"/>
  <c r="E617" i="2"/>
  <c r="C618" i="2"/>
  <c r="E618" i="2"/>
  <c r="C619" i="2"/>
  <c r="E619" i="2"/>
  <c r="C620" i="2"/>
  <c r="E620" i="2"/>
  <c r="C621" i="2"/>
  <c r="E621" i="2"/>
  <c r="C622" i="2"/>
  <c r="E622" i="2"/>
  <c r="C623" i="2"/>
  <c r="E623" i="2"/>
  <c r="C624" i="2"/>
  <c r="E624" i="2"/>
  <c r="C625" i="2"/>
  <c r="E625" i="2"/>
  <c r="C626" i="2"/>
  <c r="E626" i="2"/>
  <c r="C627" i="2"/>
  <c r="E627" i="2"/>
  <c r="C628" i="2"/>
  <c r="E628" i="2"/>
  <c r="C629" i="2"/>
  <c r="E629" i="2"/>
  <c r="C630" i="2"/>
  <c r="E630" i="2"/>
  <c r="C631" i="2"/>
  <c r="E631" i="2"/>
  <c r="C632" i="2"/>
  <c r="E632" i="2"/>
  <c r="C633" i="2"/>
  <c r="E633" i="2"/>
  <c r="C634" i="2"/>
  <c r="E634" i="2"/>
  <c r="C635" i="2"/>
  <c r="E635" i="2"/>
  <c r="C636" i="2"/>
  <c r="E636" i="2"/>
  <c r="C637" i="2"/>
  <c r="E637" i="2"/>
  <c r="C638" i="2"/>
  <c r="E638" i="2"/>
  <c r="C639" i="2"/>
  <c r="E639" i="2"/>
  <c r="C640" i="2"/>
  <c r="E640" i="2"/>
  <c r="C641" i="2"/>
  <c r="E641" i="2"/>
  <c r="C642" i="2"/>
  <c r="E642" i="2"/>
  <c r="C643" i="2"/>
  <c r="E643" i="2"/>
  <c r="C644" i="2"/>
  <c r="E644" i="2"/>
  <c r="C645" i="2"/>
  <c r="E645" i="2"/>
  <c r="C646" i="2"/>
  <c r="E646" i="2"/>
  <c r="C647" i="2"/>
  <c r="E647" i="2"/>
  <c r="C648" i="2"/>
  <c r="E648" i="2"/>
  <c r="C649" i="2"/>
  <c r="E649" i="2"/>
  <c r="C650" i="2"/>
  <c r="E650" i="2"/>
  <c r="C651" i="2"/>
  <c r="E651" i="2"/>
  <c r="C652" i="2"/>
  <c r="E652" i="2"/>
  <c r="C653" i="2"/>
  <c r="E653" i="2"/>
  <c r="C654" i="2"/>
  <c r="E654" i="2"/>
  <c r="C655" i="2"/>
  <c r="E655" i="2"/>
  <c r="C656" i="2"/>
  <c r="E656" i="2"/>
  <c r="C657" i="2"/>
  <c r="E657" i="2"/>
  <c r="C658" i="2"/>
  <c r="E658" i="2"/>
  <c r="C659" i="2"/>
  <c r="E659" i="2"/>
  <c r="C660" i="2"/>
  <c r="E660" i="2"/>
  <c r="C661" i="2"/>
  <c r="E661" i="2"/>
  <c r="C662" i="2"/>
  <c r="E662" i="2"/>
  <c r="C663" i="2"/>
  <c r="E663" i="2"/>
  <c r="C664" i="2"/>
  <c r="E664" i="2"/>
  <c r="C665" i="2"/>
  <c r="E665" i="2"/>
  <c r="C666" i="2"/>
  <c r="E666" i="2"/>
  <c r="C667" i="2"/>
  <c r="E667" i="2"/>
  <c r="C668" i="2"/>
  <c r="E668" i="2"/>
  <c r="C669" i="2"/>
  <c r="E669" i="2"/>
  <c r="C670" i="2"/>
  <c r="E670" i="2"/>
  <c r="C671" i="2"/>
  <c r="E671" i="2"/>
  <c r="C672" i="2"/>
  <c r="E672" i="2"/>
  <c r="C673" i="2"/>
  <c r="E673" i="2"/>
  <c r="C674" i="2"/>
  <c r="E674" i="2"/>
  <c r="C675" i="2"/>
  <c r="E675" i="2"/>
  <c r="C676" i="2"/>
  <c r="E676" i="2"/>
  <c r="C677" i="2"/>
  <c r="E677" i="2"/>
  <c r="C678" i="2"/>
  <c r="E678" i="2"/>
  <c r="C679" i="2"/>
  <c r="E679" i="2"/>
  <c r="C680" i="2"/>
  <c r="E680" i="2"/>
  <c r="C681" i="2"/>
  <c r="E681" i="2"/>
  <c r="C682" i="2"/>
  <c r="E682" i="2"/>
  <c r="C683" i="2"/>
  <c r="E683" i="2"/>
  <c r="C684" i="2"/>
  <c r="E684" i="2"/>
  <c r="C685" i="2"/>
  <c r="E685" i="2"/>
  <c r="C686" i="2"/>
  <c r="E686" i="2"/>
  <c r="C687" i="2"/>
  <c r="E687" i="2"/>
  <c r="C688" i="2"/>
  <c r="E688" i="2"/>
  <c r="C689" i="2"/>
  <c r="E689" i="2"/>
  <c r="C690" i="2"/>
  <c r="E690" i="2"/>
  <c r="C691" i="2"/>
  <c r="E691" i="2"/>
  <c r="C692" i="2"/>
  <c r="E692" i="2"/>
  <c r="C693" i="2"/>
  <c r="E693" i="2"/>
  <c r="C694" i="2"/>
  <c r="E694" i="2"/>
  <c r="C695" i="2"/>
  <c r="E695" i="2"/>
  <c r="C696" i="2"/>
  <c r="E696" i="2"/>
  <c r="C697" i="2"/>
  <c r="E697" i="2"/>
  <c r="C698" i="2"/>
  <c r="E698" i="2"/>
  <c r="C699" i="2"/>
  <c r="E699" i="2"/>
  <c r="C700" i="2"/>
  <c r="E700" i="2"/>
  <c r="C701" i="2"/>
  <c r="E701" i="2"/>
  <c r="C702" i="2"/>
  <c r="E702" i="2"/>
  <c r="C703" i="2"/>
  <c r="E703" i="2"/>
  <c r="C704" i="2"/>
  <c r="E704" i="2"/>
  <c r="C705" i="2"/>
  <c r="E705" i="2"/>
  <c r="C706" i="2"/>
  <c r="E706" i="2"/>
  <c r="C707" i="2"/>
  <c r="E707" i="2"/>
  <c r="C708" i="2"/>
  <c r="E708" i="2"/>
  <c r="C709" i="2"/>
  <c r="E709" i="2"/>
  <c r="C710" i="2"/>
  <c r="E710" i="2"/>
  <c r="C711" i="2"/>
  <c r="E711" i="2"/>
  <c r="C712" i="2"/>
  <c r="E712" i="2"/>
  <c r="C713" i="2"/>
  <c r="E713" i="2"/>
  <c r="C714" i="2"/>
  <c r="E714" i="2"/>
  <c r="C715" i="2"/>
  <c r="E715" i="2"/>
  <c r="C716" i="2"/>
  <c r="E716" i="2"/>
  <c r="C717" i="2"/>
  <c r="E717" i="2"/>
  <c r="C718" i="2"/>
  <c r="E718" i="2"/>
  <c r="C719" i="2"/>
  <c r="E719" i="2"/>
  <c r="C720" i="2"/>
  <c r="E720" i="2"/>
  <c r="C721" i="2"/>
  <c r="E721" i="2"/>
  <c r="C722" i="2"/>
  <c r="E722" i="2"/>
  <c r="C723" i="2"/>
  <c r="E723" i="2"/>
  <c r="C724" i="2"/>
  <c r="E724" i="2"/>
  <c r="C725" i="2"/>
  <c r="E725" i="2"/>
  <c r="C726" i="2"/>
  <c r="E726" i="2"/>
  <c r="C727" i="2"/>
  <c r="E727" i="2"/>
  <c r="C728" i="2"/>
  <c r="E728" i="2"/>
  <c r="C729" i="2"/>
  <c r="E729" i="2"/>
  <c r="C730" i="2"/>
  <c r="E730" i="2"/>
  <c r="C731" i="2"/>
  <c r="E731" i="2"/>
  <c r="C732" i="2"/>
  <c r="E732" i="2"/>
  <c r="C733" i="2"/>
  <c r="E733" i="2"/>
  <c r="C734" i="2"/>
  <c r="E734" i="2"/>
  <c r="C735" i="2"/>
  <c r="E735" i="2"/>
  <c r="C736" i="2"/>
  <c r="E736" i="2"/>
  <c r="C737" i="2"/>
  <c r="E737" i="2"/>
  <c r="C738" i="2"/>
  <c r="E738" i="2"/>
  <c r="C739" i="2"/>
  <c r="E739" i="2"/>
  <c r="C740" i="2"/>
  <c r="E740" i="2"/>
  <c r="C741" i="2"/>
  <c r="E741" i="2"/>
  <c r="C742" i="2"/>
  <c r="E742" i="2"/>
  <c r="C743" i="2"/>
  <c r="E743" i="2"/>
  <c r="C744" i="2"/>
  <c r="E744" i="2"/>
  <c r="C745" i="2"/>
  <c r="E745" i="2"/>
  <c r="C746" i="2"/>
  <c r="E746" i="2"/>
  <c r="C747" i="2"/>
  <c r="E747" i="2"/>
  <c r="C748" i="2"/>
  <c r="E748" i="2"/>
  <c r="C749" i="2"/>
  <c r="E749" i="2"/>
  <c r="C750" i="2"/>
  <c r="E750" i="2"/>
  <c r="C751" i="2"/>
  <c r="E751" i="2"/>
  <c r="C752" i="2"/>
  <c r="E752" i="2"/>
  <c r="C753" i="2"/>
  <c r="E753" i="2"/>
  <c r="C754" i="2"/>
  <c r="E754" i="2"/>
  <c r="C755" i="2"/>
  <c r="E755" i="2"/>
  <c r="C756" i="2"/>
  <c r="E756" i="2"/>
  <c r="C757" i="2"/>
  <c r="E757" i="2"/>
  <c r="C758" i="2"/>
  <c r="E758" i="2"/>
  <c r="C759" i="2"/>
  <c r="E759" i="2"/>
  <c r="C760" i="2"/>
  <c r="E760" i="2"/>
  <c r="C761" i="2"/>
  <c r="E761" i="2"/>
  <c r="C762" i="2"/>
  <c r="E762" i="2"/>
  <c r="C763" i="2"/>
  <c r="E763" i="2"/>
  <c r="C764" i="2"/>
  <c r="E764" i="2"/>
  <c r="C765" i="2"/>
  <c r="E765" i="2"/>
  <c r="C766" i="2"/>
  <c r="E766" i="2"/>
  <c r="C767" i="2"/>
  <c r="E767" i="2"/>
  <c r="C768" i="2"/>
  <c r="E768" i="2"/>
  <c r="C769" i="2"/>
  <c r="E769" i="2"/>
  <c r="C770" i="2"/>
  <c r="E770" i="2"/>
  <c r="C771" i="2"/>
  <c r="E771" i="2"/>
  <c r="C772" i="2"/>
  <c r="E772" i="2"/>
  <c r="C773" i="2"/>
  <c r="E773" i="2"/>
  <c r="C774" i="2"/>
  <c r="E774" i="2"/>
  <c r="C775" i="2"/>
  <c r="E775" i="2"/>
  <c r="C776" i="2"/>
  <c r="E776" i="2"/>
  <c r="C777" i="2"/>
  <c r="E777" i="2"/>
  <c r="C778" i="2"/>
  <c r="E778" i="2"/>
  <c r="C779" i="2"/>
  <c r="E779" i="2"/>
  <c r="C780" i="2"/>
  <c r="E780" i="2"/>
  <c r="C781" i="2"/>
  <c r="E781" i="2"/>
  <c r="C782" i="2"/>
  <c r="E782" i="2"/>
  <c r="C783" i="2"/>
  <c r="E783" i="2"/>
  <c r="C784" i="2"/>
  <c r="E784" i="2"/>
  <c r="C785" i="2"/>
  <c r="E785" i="2"/>
  <c r="C786" i="2"/>
  <c r="E786" i="2"/>
  <c r="C787" i="2"/>
  <c r="E787" i="2"/>
  <c r="C788" i="2"/>
  <c r="E788" i="2"/>
  <c r="C789" i="2"/>
  <c r="E789" i="2"/>
  <c r="C790" i="2"/>
  <c r="E790" i="2"/>
  <c r="C791" i="2"/>
  <c r="E791" i="2"/>
  <c r="C792" i="2"/>
  <c r="E792" i="2"/>
  <c r="C793" i="2"/>
  <c r="E793" i="2"/>
  <c r="C794" i="2"/>
  <c r="E794" i="2"/>
  <c r="C795" i="2"/>
  <c r="E795" i="2"/>
  <c r="C796" i="2"/>
  <c r="E796" i="2"/>
  <c r="C797" i="2"/>
  <c r="E797" i="2"/>
  <c r="C798" i="2"/>
  <c r="E798" i="2"/>
  <c r="C799" i="2"/>
  <c r="E799" i="2"/>
  <c r="C800" i="2"/>
  <c r="E800" i="2"/>
  <c r="C801" i="2"/>
  <c r="E801" i="2"/>
  <c r="C802" i="2"/>
  <c r="E802" i="2"/>
  <c r="C803" i="2"/>
  <c r="E803" i="2"/>
  <c r="C804" i="2"/>
  <c r="E804" i="2"/>
  <c r="C805" i="2"/>
  <c r="E805" i="2"/>
  <c r="C806" i="2"/>
  <c r="E806" i="2"/>
  <c r="C807" i="2"/>
  <c r="E807" i="2"/>
  <c r="C808" i="2"/>
  <c r="E808" i="2"/>
  <c r="C809" i="2"/>
  <c r="E809" i="2"/>
  <c r="C810" i="2"/>
  <c r="E810" i="2"/>
  <c r="C811" i="2"/>
  <c r="E811" i="2"/>
  <c r="C812" i="2"/>
  <c r="E812" i="2"/>
  <c r="C813" i="2"/>
  <c r="E813" i="2"/>
  <c r="C814" i="2"/>
  <c r="E814" i="2"/>
  <c r="C815" i="2"/>
  <c r="E815" i="2"/>
  <c r="C816" i="2"/>
  <c r="E816" i="2"/>
  <c r="C817" i="2"/>
  <c r="E817" i="2"/>
  <c r="C818" i="2"/>
  <c r="E818" i="2"/>
  <c r="C819" i="2"/>
  <c r="E819" i="2"/>
  <c r="C820" i="2"/>
  <c r="E820" i="2"/>
  <c r="C821" i="2"/>
  <c r="E821" i="2"/>
  <c r="C822" i="2"/>
  <c r="E822" i="2"/>
  <c r="C823" i="2"/>
  <c r="E823" i="2"/>
  <c r="C824" i="2"/>
  <c r="E824" i="2"/>
  <c r="C825" i="2"/>
  <c r="E825" i="2"/>
  <c r="C826" i="2"/>
  <c r="E826" i="2"/>
  <c r="C827" i="2"/>
  <c r="E827" i="2"/>
  <c r="C828" i="2"/>
  <c r="E828" i="2"/>
  <c r="C829" i="2"/>
  <c r="E829" i="2"/>
  <c r="C830" i="2"/>
  <c r="E830" i="2"/>
  <c r="C831" i="2"/>
  <c r="E831" i="2"/>
  <c r="C832" i="2"/>
  <c r="E832" i="2"/>
  <c r="C833" i="2"/>
  <c r="E833" i="2"/>
  <c r="C834" i="2"/>
  <c r="E834" i="2"/>
  <c r="C835" i="2"/>
  <c r="E835" i="2"/>
  <c r="C836" i="2"/>
  <c r="E836" i="2"/>
  <c r="C837" i="2"/>
  <c r="E837" i="2"/>
  <c r="C838" i="2"/>
  <c r="E838" i="2"/>
  <c r="C839" i="2"/>
  <c r="E839" i="2"/>
  <c r="C840" i="2"/>
  <c r="E840" i="2"/>
  <c r="C841" i="2"/>
  <c r="E841" i="2"/>
  <c r="C842" i="2"/>
  <c r="E842" i="2"/>
  <c r="C843" i="2"/>
  <c r="E843" i="2"/>
  <c r="C844" i="2"/>
  <c r="E844" i="2"/>
  <c r="C845" i="2"/>
  <c r="E845" i="2"/>
  <c r="C846" i="2"/>
  <c r="E846" i="2"/>
  <c r="C847" i="2"/>
  <c r="E847" i="2"/>
  <c r="C848" i="2"/>
  <c r="E848" i="2"/>
  <c r="C849" i="2"/>
  <c r="E849" i="2"/>
  <c r="C850" i="2"/>
  <c r="E850" i="2"/>
  <c r="C851" i="2"/>
  <c r="E851" i="2"/>
  <c r="C852" i="2"/>
  <c r="E852" i="2"/>
  <c r="C853" i="2"/>
  <c r="E853" i="2"/>
  <c r="C854" i="2"/>
  <c r="E854" i="2"/>
  <c r="C855" i="2"/>
  <c r="E855" i="2"/>
  <c r="C856" i="2"/>
  <c r="E856" i="2"/>
  <c r="C857" i="2"/>
  <c r="E857" i="2"/>
  <c r="C858" i="2"/>
  <c r="E858" i="2"/>
  <c r="C859" i="2"/>
  <c r="E859" i="2"/>
  <c r="C860" i="2"/>
  <c r="E860" i="2"/>
  <c r="C861" i="2"/>
  <c r="E861" i="2"/>
  <c r="C862" i="2"/>
  <c r="E862" i="2"/>
  <c r="C863" i="2"/>
  <c r="E863" i="2"/>
  <c r="C864" i="2"/>
  <c r="E864" i="2"/>
  <c r="C865" i="2"/>
  <c r="E865" i="2"/>
  <c r="C866" i="2"/>
  <c r="E866" i="2"/>
  <c r="C867" i="2"/>
  <c r="E867" i="2"/>
  <c r="C868" i="2"/>
  <c r="E868" i="2"/>
  <c r="C869" i="2"/>
  <c r="E869" i="2"/>
  <c r="C870" i="2"/>
  <c r="E870" i="2"/>
  <c r="C871" i="2"/>
  <c r="E871" i="2"/>
  <c r="C872" i="2"/>
  <c r="E872" i="2"/>
  <c r="C873" i="2"/>
  <c r="E873" i="2"/>
  <c r="C874" i="2"/>
  <c r="E874" i="2"/>
  <c r="C875" i="2"/>
  <c r="E875" i="2"/>
  <c r="C876" i="2"/>
  <c r="E876" i="2"/>
  <c r="C877" i="2"/>
  <c r="E877" i="2"/>
  <c r="C878" i="2"/>
  <c r="E878" i="2"/>
  <c r="C879" i="2"/>
  <c r="E879" i="2"/>
  <c r="C880" i="2"/>
  <c r="E880" i="2"/>
  <c r="C881" i="2"/>
  <c r="E881" i="2"/>
  <c r="C882" i="2"/>
  <c r="E882" i="2"/>
  <c r="C883" i="2"/>
  <c r="E883" i="2"/>
  <c r="C884" i="2"/>
  <c r="E884" i="2"/>
  <c r="C885" i="2"/>
  <c r="E885" i="2"/>
  <c r="C886" i="2"/>
  <c r="E886" i="2"/>
  <c r="C887" i="2"/>
  <c r="E887" i="2"/>
  <c r="C888" i="2"/>
  <c r="E888" i="2"/>
  <c r="C889" i="2"/>
  <c r="E889" i="2"/>
  <c r="C890" i="2"/>
  <c r="E890" i="2"/>
  <c r="C891" i="2"/>
  <c r="E891" i="2"/>
  <c r="C892" i="2"/>
  <c r="E892" i="2"/>
  <c r="C893" i="2"/>
  <c r="E893" i="2"/>
  <c r="C894" i="2"/>
  <c r="E894" i="2"/>
  <c r="C895" i="2"/>
  <c r="E895" i="2"/>
  <c r="C896" i="2"/>
  <c r="E896" i="2"/>
  <c r="C897" i="2"/>
  <c r="E897" i="2"/>
  <c r="C898" i="2"/>
  <c r="E898" i="2"/>
  <c r="C899" i="2"/>
  <c r="E899" i="2"/>
  <c r="C900" i="2"/>
  <c r="E900" i="2"/>
  <c r="C901" i="2"/>
  <c r="E901" i="2"/>
  <c r="C902" i="2"/>
  <c r="E902" i="2"/>
  <c r="C903" i="2"/>
  <c r="E903" i="2"/>
  <c r="C904" i="2"/>
  <c r="E904" i="2"/>
  <c r="C905" i="2"/>
  <c r="E905" i="2"/>
  <c r="C906" i="2"/>
  <c r="E906" i="2"/>
  <c r="C907" i="2"/>
  <c r="E907" i="2"/>
  <c r="C908" i="2"/>
  <c r="E908" i="2"/>
  <c r="C909" i="2"/>
  <c r="E909" i="2"/>
  <c r="C910" i="2"/>
  <c r="E910" i="2"/>
  <c r="C911" i="2"/>
  <c r="E911" i="2"/>
  <c r="C912" i="2"/>
  <c r="E912" i="2"/>
  <c r="C913" i="2"/>
  <c r="E913" i="2"/>
  <c r="C914" i="2"/>
  <c r="E914" i="2"/>
  <c r="C915" i="2"/>
  <c r="E915" i="2"/>
  <c r="C916" i="2"/>
  <c r="E916" i="2"/>
  <c r="C917" i="2"/>
  <c r="E917" i="2"/>
  <c r="C918" i="2"/>
  <c r="E918" i="2"/>
  <c r="C919" i="2"/>
  <c r="E919" i="2"/>
  <c r="C920" i="2"/>
  <c r="E920" i="2"/>
  <c r="C921" i="2"/>
  <c r="E921" i="2"/>
  <c r="C922" i="2"/>
  <c r="E922" i="2"/>
  <c r="C923" i="2"/>
  <c r="E923" i="2"/>
  <c r="C924" i="2"/>
  <c r="E924" i="2"/>
  <c r="C925" i="2"/>
  <c r="E925" i="2"/>
  <c r="C926" i="2"/>
  <c r="E926" i="2"/>
  <c r="C927" i="2"/>
  <c r="E927" i="2"/>
  <c r="C928" i="2"/>
  <c r="E928" i="2"/>
  <c r="C929" i="2"/>
  <c r="E929" i="2"/>
  <c r="C930" i="2"/>
  <c r="E930" i="2"/>
  <c r="C931" i="2"/>
  <c r="E931" i="2"/>
  <c r="C932" i="2"/>
  <c r="E932" i="2"/>
  <c r="C933" i="2"/>
  <c r="E933" i="2"/>
  <c r="C934" i="2"/>
  <c r="E934" i="2"/>
  <c r="C935" i="2"/>
  <c r="E935" i="2"/>
  <c r="C936" i="2"/>
  <c r="E936" i="2"/>
  <c r="C937" i="2"/>
  <c r="E937" i="2"/>
  <c r="C938" i="2"/>
  <c r="E938" i="2"/>
  <c r="C939" i="2"/>
  <c r="E939" i="2"/>
  <c r="C940" i="2"/>
  <c r="E940" i="2"/>
  <c r="C941" i="2"/>
  <c r="E941" i="2"/>
  <c r="C942" i="2"/>
  <c r="E942" i="2"/>
  <c r="C943" i="2"/>
  <c r="E943" i="2"/>
  <c r="C944" i="2"/>
  <c r="E944" i="2"/>
  <c r="C945" i="2"/>
  <c r="E945" i="2"/>
  <c r="C946" i="2"/>
  <c r="E946" i="2"/>
  <c r="C947" i="2"/>
  <c r="E947" i="2"/>
  <c r="C948" i="2"/>
  <c r="E948" i="2"/>
  <c r="C949" i="2"/>
  <c r="E949" i="2"/>
  <c r="C950" i="2"/>
  <c r="E950" i="2"/>
  <c r="C951" i="2"/>
  <c r="E951" i="2"/>
  <c r="C952" i="2"/>
  <c r="E952" i="2"/>
  <c r="C953" i="2"/>
  <c r="E953" i="2"/>
  <c r="C954" i="2"/>
  <c r="E954" i="2"/>
  <c r="C955" i="2"/>
  <c r="E955" i="2"/>
  <c r="C956" i="2"/>
  <c r="E956" i="2"/>
  <c r="C957" i="2"/>
  <c r="E957" i="2"/>
  <c r="C958" i="2"/>
  <c r="E958" i="2"/>
  <c r="C959" i="2"/>
  <c r="E959" i="2"/>
  <c r="C960" i="2"/>
  <c r="E960" i="2"/>
  <c r="C961" i="2"/>
  <c r="E961" i="2"/>
  <c r="C962" i="2"/>
  <c r="E962" i="2"/>
  <c r="C963" i="2"/>
  <c r="E963" i="2"/>
  <c r="C964" i="2"/>
  <c r="E964" i="2"/>
  <c r="C965" i="2"/>
  <c r="E965" i="2"/>
  <c r="C966" i="2"/>
  <c r="E966" i="2"/>
  <c r="C967" i="2"/>
  <c r="E967" i="2"/>
  <c r="C968" i="2"/>
  <c r="E968" i="2"/>
  <c r="C969" i="2"/>
  <c r="E969" i="2"/>
  <c r="C970" i="2"/>
  <c r="E970" i="2"/>
  <c r="C971" i="2"/>
  <c r="E971" i="2"/>
  <c r="C972" i="2"/>
  <c r="E972" i="2"/>
  <c r="C973" i="2"/>
  <c r="E973" i="2"/>
  <c r="C974" i="2"/>
  <c r="E974" i="2"/>
  <c r="C975" i="2"/>
  <c r="E975" i="2"/>
  <c r="C976" i="2"/>
  <c r="E976" i="2"/>
  <c r="C977" i="2"/>
  <c r="E977" i="2"/>
  <c r="C978" i="2"/>
  <c r="E978" i="2"/>
  <c r="C979" i="2"/>
  <c r="E979" i="2"/>
  <c r="C980" i="2"/>
  <c r="E980" i="2"/>
  <c r="C981" i="2"/>
  <c r="E981" i="2"/>
  <c r="C982" i="2"/>
  <c r="E982" i="2"/>
  <c r="C983" i="2"/>
  <c r="E983" i="2"/>
  <c r="C984" i="2"/>
  <c r="E984" i="2"/>
  <c r="C985" i="2"/>
  <c r="E985" i="2"/>
  <c r="C986" i="2"/>
  <c r="E986" i="2"/>
  <c r="C987" i="2"/>
  <c r="E987" i="2"/>
  <c r="C988" i="2"/>
  <c r="E988" i="2"/>
  <c r="C989" i="2"/>
  <c r="E989" i="2"/>
  <c r="C990" i="2"/>
  <c r="E990" i="2"/>
  <c r="C991" i="2"/>
  <c r="E991" i="2"/>
  <c r="C992" i="2"/>
  <c r="E992" i="2"/>
  <c r="C993" i="2"/>
  <c r="E993" i="2"/>
  <c r="C994" i="2"/>
  <c r="E994" i="2"/>
  <c r="C995" i="2"/>
  <c r="E995" i="2"/>
  <c r="C996" i="2"/>
  <c r="E996" i="2"/>
  <c r="C997" i="2"/>
  <c r="E997" i="2"/>
  <c r="C998" i="2"/>
  <c r="E998" i="2"/>
  <c r="C999" i="2"/>
  <c r="E999" i="2"/>
  <c r="C1000" i="2"/>
  <c r="E1000" i="2"/>
  <c r="C1001" i="2"/>
  <c r="E1001" i="2"/>
  <c r="C1002" i="2"/>
  <c r="E1002" i="2"/>
  <c r="C1003" i="2"/>
  <c r="E1003" i="2"/>
  <c r="C1004" i="2"/>
  <c r="E1004" i="2"/>
  <c r="C1005" i="2"/>
  <c r="E1005" i="2"/>
  <c r="C1006" i="2"/>
  <c r="E1006" i="2"/>
  <c r="C1007" i="2"/>
  <c r="E1007" i="2"/>
  <c r="C1008" i="2"/>
  <c r="E1008" i="2"/>
  <c r="C1009" i="2"/>
  <c r="E1009" i="2"/>
  <c r="C1010" i="2"/>
  <c r="E1010" i="2"/>
  <c r="C1011" i="2"/>
  <c r="E1011" i="2"/>
  <c r="C1012" i="2"/>
  <c r="E1012" i="2"/>
  <c r="C1013" i="2"/>
  <c r="E1013" i="2"/>
  <c r="C1014" i="2"/>
  <c r="E1014" i="2"/>
  <c r="C1015" i="2"/>
  <c r="E1015" i="2"/>
  <c r="C1016" i="2"/>
  <c r="E1016" i="2"/>
  <c r="C1017" i="2"/>
  <c r="E1017" i="2"/>
  <c r="C1018" i="2"/>
  <c r="E1018" i="2"/>
  <c r="C1019" i="2"/>
  <c r="E1019" i="2"/>
  <c r="C1020" i="2"/>
  <c r="E1020" i="2"/>
  <c r="C1021" i="2"/>
  <c r="E1021" i="2"/>
  <c r="C1022" i="2"/>
  <c r="E1022" i="2"/>
  <c r="C1023" i="2"/>
  <c r="E1023" i="2"/>
  <c r="C1024" i="2"/>
  <c r="E1024" i="2"/>
  <c r="C1025" i="2"/>
  <c r="E1025" i="2"/>
  <c r="C1026" i="2"/>
  <c r="E1026" i="2"/>
  <c r="C1027" i="2"/>
  <c r="E1027" i="2"/>
  <c r="C1028" i="2"/>
  <c r="E1028" i="2"/>
  <c r="C1029" i="2"/>
  <c r="E1029" i="2"/>
  <c r="C1030" i="2"/>
  <c r="E1030" i="2"/>
  <c r="C1031" i="2"/>
  <c r="E1031" i="2"/>
  <c r="C1032" i="2"/>
  <c r="E1032" i="2"/>
  <c r="C1033" i="2"/>
  <c r="E1033" i="2"/>
  <c r="C1034" i="2"/>
  <c r="E1034" i="2"/>
  <c r="C1035" i="2"/>
  <c r="E1035" i="2"/>
  <c r="C1036" i="2"/>
  <c r="E1036" i="2"/>
  <c r="C1037" i="2"/>
  <c r="E1037" i="2"/>
  <c r="C1038" i="2"/>
  <c r="E1038" i="2"/>
  <c r="C1039" i="2"/>
  <c r="E1039" i="2"/>
  <c r="C1040" i="2"/>
  <c r="E1040" i="2"/>
  <c r="C1041" i="2"/>
  <c r="E1041" i="2"/>
  <c r="C1042" i="2"/>
  <c r="E1042" i="2"/>
  <c r="C1043" i="2"/>
  <c r="E1043" i="2"/>
  <c r="C1044" i="2"/>
  <c r="E1044" i="2"/>
  <c r="C1045" i="2"/>
  <c r="E1045" i="2"/>
  <c r="C1046" i="2"/>
  <c r="E1046" i="2"/>
  <c r="C1047" i="2"/>
  <c r="E1047" i="2"/>
  <c r="C1048" i="2"/>
  <c r="E1048" i="2"/>
  <c r="C1049" i="2"/>
  <c r="E1049" i="2"/>
  <c r="C1050" i="2"/>
  <c r="E1050" i="2"/>
  <c r="C1051" i="2"/>
  <c r="E1051" i="2"/>
  <c r="C1052" i="2"/>
  <c r="E1052" i="2"/>
  <c r="C1053" i="2"/>
  <c r="E1053" i="2"/>
  <c r="C1054" i="2"/>
  <c r="E1054" i="2"/>
  <c r="C1055" i="2"/>
  <c r="E1055" i="2"/>
  <c r="C1056" i="2"/>
  <c r="E1056" i="2"/>
  <c r="C1057" i="2"/>
  <c r="E1057" i="2"/>
  <c r="C1058" i="2"/>
  <c r="E1058" i="2"/>
  <c r="C1059" i="2"/>
  <c r="E1059" i="2"/>
  <c r="C1060" i="2"/>
  <c r="E1060" i="2"/>
  <c r="C1061" i="2"/>
  <c r="E1061" i="2"/>
  <c r="C1062" i="2"/>
  <c r="E1062" i="2"/>
  <c r="C1063" i="2"/>
  <c r="E1063" i="2"/>
  <c r="C1064" i="2"/>
  <c r="E1064" i="2"/>
  <c r="C1065" i="2"/>
  <c r="E1065" i="2"/>
  <c r="C1066" i="2"/>
  <c r="E1066" i="2"/>
  <c r="C1067" i="2"/>
  <c r="E1067" i="2"/>
  <c r="C1068" i="2"/>
  <c r="E1068" i="2"/>
  <c r="C1069" i="2"/>
  <c r="E1069" i="2"/>
  <c r="C1070" i="2"/>
  <c r="E1070" i="2"/>
  <c r="C1071" i="2"/>
  <c r="E1071" i="2"/>
  <c r="C1072" i="2"/>
  <c r="E1072" i="2"/>
  <c r="C1073" i="2"/>
  <c r="E1073" i="2"/>
  <c r="C1074" i="2"/>
  <c r="E1074" i="2"/>
  <c r="C1075" i="2"/>
  <c r="E1075" i="2"/>
  <c r="C1076" i="2"/>
  <c r="E1076" i="2"/>
  <c r="C1077" i="2"/>
  <c r="E1077" i="2"/>
  <c r="C1078" i="2"/>
  <c r="E1078" i="2"/>
  <c r="C1079" i="2"/>
  <c r="E1079" i="2"/>
  <c r="C1080" i="2"/>
  <c r="E1080" i="2"/>
  <c r="C1081" i="2"/>
  <c r="E1081" i="2"/>
  <c r="C1082" i="2"/>
  <c r="E1082" i="2"/>
  <c r="C1083" i="2"/>
  <c r="E1083" i="2"/>
  <c r="C1084" i="2"/>
  <c r="E1084" i="2"/>
  <c r="C1085" i="2"/>
  <c r="E1085" i="2"/>
  <c r="C1086" i="2"/>
  <c r="E1086" i="2"/>
  <c r="C1087" i="2"/>
  <c r="E1087" i="2"/>
  <c r="C1088" i="2"/>
  <c r="E1088" i="2"/>
  <c r="C1089" i="2"/>
  <c r="E1089" i="2"/>
  <c r="C1090" i="2"/>
  <c r="E1090" i="2"/>
  <c r="C1091" i="2"/>
  <c r="E1091" i="2"/>
  <c r="C1092" i="2"/>
  <c r="E1092" i="2"/>
  <c r="C1093" i="2"/>
  <c r="E1093" i="2"/>
  <c r="C1094" i="2"/>
  <c r="E1094" i="2"/>
  <c r="C1095" i="2"/>
  <c r="E1095" i="2"/>
  <c r="C1096" i="2"/>
  <c r="E1096" i="2"/>
  <c r="C1097" i="2"/>
  <c r="E1097" i="2"/>
  <c r="C1098" i="2"/>
  <c r="E1098" i="2"/>
  <c r="C1099" i="2"/>
  <c r="E1099" i="2"/>
  <c r="C1100" i="2"/>
  <c r="E1100" i="2"/>
  <c r="C1101" i="2"/>
  <c r="E1101" i="2"/>
  <c r="C1102" i="2"/>
  <c r="E1102" i="2"/>
  <c r="C1103" i="2"/>
  <c r="E1103" i="2"/>
  <c r="C1104" i="2"/>
  <c r="E1104" i="2"/>
  <c r="C1105" i="2"/>
  <c r="E1105" i="2"/>
  <c r="C1106" i="2"/>
  <c r="E1106" i="2"/>
  <c r="C1107" i="2"/>
  <c r="E1107" i="2"/>
  <c r="C1108" i="2"/>
  <c r="E1108" i="2"/>
  <c r="C1109" i="2"/>
  <c r="E1109" i="2"/>
  <c r="C1110" i="2"/>
  <c r="E1110" i="2"/>
  <c r="C1111" i="2"/>
  <c r="E1111" i="2"/>
  <c r="C1112" i="2"/>
  <c r="E1112" i="2"/>
  <c r="C1113" i="2"/>
  <c r="E1113" i="2"/>
  <c r="C1114" i="2"/>
  <c r="E1114" i="2"/>
  <c r="C1115" i="2"/>
  <c r="E1115" i="2"/>
  <c r="C1116" i="2"/>
  <c r="E1116" i="2"/>
  <c r="C1117" i="2"/>
  <c r="E1117" i="2"/>
  <c r="C1118" i="2"/>
  <c r="E1118" i="2"/>
  <c r="C1119" i="2"/>
  <c r="E1119" i="2"/>
  <c r="C1120" i="2"/>
  <c r="E1120" i="2"/>
  <c r="C1121" i="2"/>
  <c r="E1121" i="2"/>
  <c r="C1122" i="2"/>
  <c r="E1122" i="2"/>
  <c r="C1123" i="2"/>
  <c r="E1123" i="2"/>
  <c r="C1124" i="2"/>
  <c r="E1124" i="2"/>
  <c r="C1125" i="2"/>
  <c r="E1125" i="2"/>
  <c r="C1126" i="2"/>
  <c r="E1126" i="2"/>
  <c r="C1127" i="2"/>
  <c r="E1127" i="2"/>
  <c r="C1128" i="2"/>
  <c r="E1128" i="2"/>
  <c r="C1129" i="2"/>
  <c r="E1129" i="2"/>
  <c r="C1130" i="2"/>
  <c r="E1130" i="2"/>
  <c r="C1131" i="2"/>
  <c r="E1131" i="2"/>
  <c r="C1132" i="2"/>
  <c r="E1132" i="2"/>
  <c r="C1133" i="2"/>
  <c r="E1133" i="2"/>
  <c r="C1134" i="2"/>
  <c r="E1134" i="2"/>
  <c r="C1135" i="2"/>
  <c r="E1135" i="2"/>
  <c r="C1136" i="2"/>
  <c r="E1136" i="2"/>
  <c r="C1137" i="2"/>
  <c r="E1137" i="2"/>
  <c r="C1138" i="2"/>
  <c r="E1138" i="2"/>
  <c r="C1139" i="2"/>
  <c r="E1139" i="2"/>
  <c r="C1140" i="2"/>
  <c r="E1140" i="2"/>
  <c r="C1141" i="2"/>
  <c r="E1141" i="2"/>
  <c r="C1142" i="2"/>
  <c r="E1142" i="2"/>
  <c r="C1143" i="2"/>
  <c r="E1143" i="2"/>
  <c r="C1144" i="2"/>
  <c r="E1144" i="2"/>
  <c r="C1145" i="2"/>
  <c r="E1145" i="2"/>
  <c r="C1146" i="2"/>
  <c r="E1146" i="2"/>
  <c r="C1147" i="2"/>
  <c r="E1147" i="2"/>
  <c r="C1148" i="2"/>
  <c r="E1148" i="2"/>
  <c r="C1149" i="2"/>
  <c r="E1149" i="2"/>
  <c r="C1150" i="2"/>
  <c r="E1150" i="2"/>
  <c r="C1151" i="2"/>
  <c r="E1151" i="2"/>
  <c r="C1152" i="2"/>
  <c r="E1152" i="2"/>
  <c r="C1153" i="2"/>
  <c r="E1153" i="2"/>
  <c r="C1154" i="2"/>
  <c r="E1154" i="2"/>
  <c r="C1155" i="2"/>
  <c r="E1155" i="2"/>
  <c r="C1156" i="2"/>
  <c r="E1156" i="2"/>
  <c r="C1157" i="2"/>
  <c r="E1157" i="2"/>
  <c r="C1158" i="2"/>
  <c r="E1158" i="2"/>
  <c r="C1159" i="2"/>
  <c r="E1159" i="2"/>
  <c r="C1160" i="2"/>
  <c r="E1160" i="2"/>
  <c r="C1161" i="2"/>
  <c r="E1161" i="2"/>
  <c r="C1162" i="2"/>
  <c r="E1162" i="2"/>
  <c r="C1163" i="2"/>
  <c r="E1163" i="2"/>
  <c r="C1164" i="2"/>
  <c r="E1164" i="2"/>
  <c r="C1165" i="2"/>
  <c r="E1165" i="2"/>
  <c r="C1166" i="2"/>
  <c r="E1166" i="2"/>
  <c r="C1167" i="2"/>
  <c r="E1167" i="2"/>
  <c r="C1168" i="2"/>
  <c r="E1168" i="2"/>
  <c r="C1169" i="2"/>
  <c r="E1169" i="2"/>
  <c r="C1170" i="2"/>
  <c r="E1170" i="2"/>
  <c r="C1171" i="2"/>
  <c r="E1171" i="2"/>
  <c r="C1172" i="2"/>
  <c r="E1172" i="2"/>
  <c r="C1173" i="2"/>
  <c r="E1173" i="2"/>
  <c r="C1174" i="2"/>
  <c r="E1174" i="2"/>
  <c r="C1175" i="2"/>
  <c r="E1175" i="2"/>
  <c r="C1176" i="2"/>
  <c r="E1176" i="2"/>
  <c r="C1177" i="2"/>
  <c r="E1177" i="2"/>
  <c r="C1178" i="2"/>
  <c r="E1178" i="2"/>
  <c r="C1179" i="2"/>
  <c r="E1179" i="2"/>
  <c r="C1180" i="2"/>
  <c r="E1180" i="2"/>
  <c r="C1181" i="2"/>
  <c r="E1181" i="2"/>
  <c r="C1182" i="2"/>
  <c r="E1182" i="2"/>
  <c r="C1183" i="2"/>
  <c r="E1183" i="2"/>
  <c r="C1184" i="2"/>
  <c r="E1184" i="2"/>
  <c r="C1185" i="2"/>
  <c r="E1185" i="2"/>
  <c r="C1186" i="2"/>
  <c r="E1186" i="2"/>
  <c r="C1187" i="2"/>
  <c r="E1187" i="2"/>
  <c r="C1188" i="2"/>
  <c r="E1188" i="2"/>
  <c r="C1189" i="2"/>
  <c r="E1189" i="2"/>
  <c r="C1190" i="2"/>
  <c r="E1190" i="2"/>
  <c r="C1191" i="2"/>
  <c r="E1191" i="2"/>
  <c r="C1192" i="2"/>
  <c r="E1192" i="2"/>
  <c r="C1193" i="2"/>
  <c r="E1193" i="2"/>
  <c r="C1194" i="2"/>
  <c r="E1194" i="2"/>
  <c r="C1195" i="2"/>
  <c r="E1195" i="2"/>
  <c r="C1196" i="2"/>
  <c r="E1196" i="2"/>
  <c r="C1197" i="2"/>
  <c r="E1197" i="2"/>
  <c r="C1198" i="2"/>
  <c r="E1198" i="2"/>
  <c r="C1199" i="2"/>
  <c r="E1199" i="2"/>
  <c r="C1200" i="2"/>
  <c r="E1200" i="2"/>
  <c r="C1201" i="2"/>
  <c r="E1201" i="2"/>
  <c r="C1202" i="2"/>
  <c r="E1202" i="2"/>
  <c r="C1203" i="2"/>
  <c r="E1203" i="2"/>
  <c r="C1204" i="2"/>
  <c r="E1204" i="2"/>
  <c r="C1205" i="2"/>
  <c r="E1205" i="2"/>
  <c r="C1206" i="2"/>
  <c r="E1206" i="2"/>
  <c r="C1207" i="2"/>
  <c r="E1207" i="2"/>
  <c r="C1208" i="2"/>
  <c r="E1208" i="2"/>
  <c r="C1209" i="2"/>
  <c r="E1209" i="2"/>
  <c r="C1210" i="2"/>
  <c r="E1210" i="2"/>
  <c r="C1211" i="2"/>
  <c r="E1211" i="2"/>
  <c r="C1212" i="2"/>
  <c r="E1212" i="2"/>
  <c r="C1213" i="2"/>
  <c r="E1213" i="2"/>
  <c r="C1214" i="2"/>
  <c r="E1214" i="2"/>
  <c r="C1215" i="2"/>
  <c r="E1215" i="2"/>
  <c r="C1216" i="2"/>
  <c r="E1216" i="2"/>
  <c r="C1217" i="2"/>
  <c r="E1217" i="2"/>
  <c r="C1218" i="2"/>
  <c r="E1218" i="2"/>
  <c r="C1219" i="2"/>
  <c r="E1219" i="2"/>
  <c r="C1220" i="2"/>
  <c r="E1220" i="2"/>
  <c r="C1221" i="2"/>
  <c r="E1221" i="2"/>
  <c r="C1222" i="2"/>
  <c r="E1222" i="2"/>
  <c r="C1223" i="2"/>
  <c r="E1223" i="2"/>
  <c r="C1224" i="2"/>
  <c r="E1224" i="2"/>
  <c r="C1225" i="2"/>
  <c r="E1225" i="2"/>
  <c r="C1226" i="2"/>
  <c r="E1226" i="2"/>
  <c r="C1227" i="2"/>
  <c r="E1227" i="2"/>
  <c r="C1228" i="2"/>
  <c r="E1228" i="2"/>
  <c r="C1229" i="2"/>
  <c r="E1229" i="2"/>
  <c r="C1230" i="2"/>
  <c r="E1230" i="2"/>
  <c r="C1231" i="2"/>
  <c r="E1231" i="2"/>
  <c r="C1232" i="2"/>
  <c r="E1232" i="2"/>
  <c r="C1233" i="2"/>
  <c r="E1233" i="2"/>
  <c r="C1234" i="2"/>
  <c r="E1234" i="2"/>
  <c r="C1235" i="2"/>
  <c r="E1235" i="2"/>
  <c r="C1236" i="2"/>
  <c r="E1236" i="2"/>
  <c r="C1237" i="2"/>
  <c r="E1237" i="2"/>
  <c r="C1238" i="2"/>
  <c r="E1238" i="2"/>
  <c r="C1239" i="2"/>
  <c r="E1239" i="2"/>
  <c r="C1240" i="2"/>
  <c r="E1240" i="2"/>
  <c r="C1241" i="2"/>
  <c r="E1241" i="2"/>
  <c r="C1242" i="2"/>
  <c r="E1242" i="2"/>
  <c r="C1243" i="2"/>
  <c r="E1243" i="2"/>
  <c r="C1244" i="2"/>
  <c r="E1244" i="2"/>
  <c r="C1245" i="2"/>
  <c r="E1245" i="2"/>
  <c r="C1246" i="2"/>
  <c r="E1246" i="2"/>
  <c r="C1247" i="2"/>
  <c r="E1247" i="2"/>
  <c r="C1248" i="2"/>
  <c r="E1248" i="2"/>
  <c r="C1249" i="2"/>
  <c r="E1249" i="2"/>
  <c r="C1250" i="2"/>
  <c r="E1250" i="2"/>
  <c r="C1251" i="2"/>
  <c r="E1251" i="2"/>
  <c r="C1252" i="2"/>
  <c r="E1252" i="2"/>
  <c r="C1253" i="2"/>
  <c r="E1253" i="2"/>
  <c r="C1254" i="2"/>
  <c r="E1254" i="2"/>
  <c r="C1255" i="2"/>
  <c r="E1255" i="2"/>
  <c r="C1256" i="2"/>
  <c r="E1256" i="2"/>
  <c r="C1257" i="2"/>
  <c r="E1257" i="2"/>
  <c r="C1258" i="2"/>
  <c r="E1258" i="2"/>
  <c r="C1259" i="2"/>
  <c r="E1259" i="2"/>
  <c r="C1260" i="2"/>
  <c r="E1260" i="2"/>
  <c r="C1261" i="2"/>
  <c r="E1261" i="2"/>
  <c r="C1262" i="2"/>
  <c r="E1262" i="2"/>
  <c r="C1263" i="2"/>
  <c r="E1263" i="2"/>
  <c r="C1264" i="2"/>
  <c r="E1264" i="2"/>
  <c r="C1265" i="2"/>
  <c r="E1265" i="2"/>
  <c r="C1266" i="2"/>
  <c r="E1266" i="2"/>
  <c r="C1267" i="2"/>
  <c r="E1267" i="2"/>
  <c r="C1268" i="2"/>
  <c r="E1268" i="2"/>
  <c r="C1269" i="2"/>
  <c r="E1269" i="2"/>
  <c r="C1270" i="2"/>
  <c r="E1270" i="2"/>
  <c r="C1271" i="2"/>
  <c r="E1271" i="2"/>
  <c r="C1272" i="2"/>
  <c r="E1272" i="2"/>
  <c r="C1273" i="2"/>
  <c r="E1273" i="2"/>
  <c r="C1274" i="2"/>
  <c r="E1274" i="2"/>
  <c r="C1275" i="2"/>
  <c r="E1275" i="2"/>
  <c r="C1276" i="2"/>
  <c r="E1276" i="2"/>
  <c r="C1277" i="2"/>
  <c r="E1277" i="2"/>
  <c r="C1278" i="2"/>
  <c r="E1278" i="2"/>
  <c r="C1279" i="2"/>
  <c r="E1279" i="2"/>
  <c r="C1280" i="2"/>
  <c r="E1280" i="2"/>
  <c r="C1281" i="2"/>
  <c r="E1281" i="2"/>
  <c r="C1282" i="2"/>
  <c r="E1282" i="2"/>
  <c r="C1283" i="2"/>
  <c r="E1283" i="2"/>
  <c r="C1284" i="2"/>
  <c r="E1284" i="2"/>
  <c r="C1285" i="2"/>
  <c r="E1285" i="2"/>
  <c r="C1286" i="2"/>
  <c r="E1286" i="2"/>
  <c r="C1287" i="2"/>
  <c r="E1287" i="2"/>
  <c r="C1288" i="2"/>
  <c r="E1288" i="2"/>
  <c r="C1289" i="2"/>
  <c r="E1289" i="2"/>
  <c r="C1290" i="2"/>
  <c r="E1290" i="2"/>
  <c r="C1291" i="2"/>
  <c r="E1291" i="2"/>
  <c r="C1292" i="2"/>
  <c r="E1292" i="2"/>
  <c r="C1293" i="2"/>
  <c r="E1293" i="2"/>
  <c r="C1294" i="2"/>
  <c r="E1294" i="2"/>
  <c r="C1295" i="2"/>
  <c r="E1295" i="2"/>
  <c r="C1296" i="2"/>
  <c r="E1296" i="2"/>
  <c r="C1297" i="2"/>
  <c r="E1297" i="2"/>
  <c r="C1298" i="2"/>
  <c r="E1298" i="2"/>
  <c r="C1299" i="2"/>
  <c r="E1299" i="2"/>
  <c r="C1300" i="2"/>
  <c r="E1300" i="2"/>
  <c r="C1301" i="2"/>
  <c r="E1301" i="2"/>
  <c r="C1302" i="2"/>
  <c r="E1302" i="2"/>
  <c r="C1303" i="2"/>
  <c r="E1303" i="2"/>
  <c r="C1304" i="2"/>
  <c r="E1304" i="2"/>
  <c r="C1305" i="2"/>
  <c r="E1305" i="2"/>
  <c r="C1306" i="2"/>
  <c r="E1306" i="2"/>
  <c r="C1307" i="2"/>
  <c r="E1307" i="2"/>
  <c r="C1308" i="2"/>
  <c r="E1308" i="2"/>
  <c r="C1309" i="2"/>
  <c r="E1309" i="2"/>
  <c r="C1310" i="2"/>
  <c r="E1310" i="2"/>
  <c r="C1311" i="2"/>
  <c r="E1311" i="2"/>
  <c r="C1312" i="2"/>
  <c r="E1312" i="2"/>
  <c r="C1313" i="2"/>
  <c r="E1313" i="2"/>
  <c r="C1314" i="2"/>
  <c r="E1314" i="2"/>
  <c r="C1315" i="2"/>
  <c r="E1315" i="2"/>
  <c r="C1316" i="2"/>
  <c r="E1316" i="2"/>
  <c r="C1317" i="2"/>
  <c r="E1317" i="2"/>
  <c r="C1318" i="2"/>
  <c r="E1318" i="2"/>
  <c r="C1319" i="2"/>
  <c r="E1319" i="2"/>
  <c r="C1320" i="2"/>
  <c r="E1320" i="2"/>
  <c r="C1321" i="2"/>
  <c r="E1321" i="2"/>
  <c r="C1322" i="2"/>
  <c r="E1322" i="2"/>
  <c r="C1323" i="2"/>
  <c r="E1323" i="2"/>
  <c r="C1324" i="2"/>
  <c r="E1324" i="2"/>
  <c r="C1325" i="2"/>
  <c r="E1325" i="2"/>
  <c r="C1326" i="2"/>
  <c r="E1326" i="2"/>
  <c r="C1327" i="2"/>
  <c r="E1327" i="2"/>
  <c r="C1328" i="2"/>
  <c r="E1328" i="2"/>
  <c r="C1329" i="2"/>
  <c r="E1329" i="2"/>
  <c r="C1330" i="2"/>
  <c r="E1330" i="2"/>
  <c r="C1331" i="2"/>
  <c r="E1331" i="2"/>
  <c r="C1332" i="2"/>
  <c r="E1332" i="2"/>
  <c r="C1333" i="2"/>
  <c r="E1333" i="2"/>
  <c r="C1334" i="2"/>
  <c r="E1334" i="2"/>
  <c r="C1335" i="2"/>
  <c r="E1335" i="2"/>
  <c r="C1336" i="2"/>
  <c r="E1336" i="2"/>
  <c r="C1337" i="2"/>
  <c r="E1337" i="2"/>
  <c r="C1338" i="2"/>
  <c r="E1338" i="2"/>
  <c r="C1339" i="2"/>
  <c r="E1339" i="2"/>
  <c r="C1340" i="2"/>
  <c r="E1340" i="2"/>
  <c r="C1341" i="2"/>
  <c r="E1341" i="2"/>
  <c r="C1342" i="2"/>
  <c r="E1342" i="2"/>
  <c r="C1343" i="2"/>
  <c r="E1343" i="2"/>
  <c r="C1344" i="2"/>
  <c r="E1344" i="2"/>
  <c r="C1345" i="2"/>
  <c r="E1345" i="2"/>
  <c r="C1346" i="2"/>
  <c r="E1346" i="2"/>
  <c r="C1347" i="2"/>
  <c r="E1347" i="2"/>
  <c r="C1348" i="2"/>
  <c r="E1348" i="2"/>
  <c r="C1349" i="2"/>
  <c r="E1349" i="2"/>
  <c r="C1350" i="2"/>
  <c r="E1350" i="2"/>
  <c r="C1351" i="2"/>
  <c r="E1351" i="2"/>
  <c r="C1352" i="2"/>
  <c r="E1352" i="2"/>
  <c r="C1353" i="2"/>
  <c r="E1353" i="2"/>
  <c r="C1354" i="2"/>
  <c r="E1354" i="2"/>
  <c r="C1355" i="2"/>
  <c r="E1355" i="2"/>
  <c r="C1356" i="2"/>
  <c r="E1356" i="2"/>
  <c r="C1357" i="2"/>
  <c r="E1357" i="2"/>
  <c r="C1358" i="2"/>
  <c r="E1358" i="2"/>
  <c r="C1359" i="2"/>
  <c r="E1359" i="2"/>
  <c r="C1360" i="2"/>
  <c r="E1360" i="2"/>
  <c r="C1361" i="2"/>
  <c r="E1361" i="2"/>
  <c r="C1362" i="2"/>
  <c r="E1362" i="2"/>
  <c r="C1363" i="2"/>
  <c r="E1363" i="2"/>
  <c r="C1364" i="2"/>
  <c r="E1364" i="2"/>
  <c r="C1365" i="2"/>
  <c r="E1365" i="2"/>
  <c r="C1366" i="2"/>
  <c r="E1366" i="2"/>
  <c r="C1367" i="2"/>
  <c r="E1367" i="2"/>
  <c r="C1368" i="2"/>
  <c r="E1368" i="2"/>
  <c r="C1369" i="2"/>
  <c r="E1369" i="2"/>
  <c r="C1370" i="2"/>
  <c r="E1370" i="2"/>
  <c r="C1371" i="2"/>
  <c r="E1371" i="2"/>
  <c r="C1372" i="2"/>
  <c r="E1372" i="2"/>
  <c r="C1373" i="2"/>
  <c r="E1373" i="2"/>
  <c r="C1374" i="2"/>
  <c r="E1374" i="2"/>
  <c r="C1375" i="2"/>
  <c r="E1375" i="2"/>
  <c r="C1376" i="2"/>
  <c r="E1376" i="2"/>
  <c r="C1377" i="2"/>
  <c r="E1377" i="2"/>
  <c r="C1378" i="2"/>
  <c r="E1378" i="2"/>
  <c r="C1379" i="2"/>
  <c r="E1379" i="2"/>
  <c r="C1380" i="2"/>
  <c r="E1380" i="2"/>
  <c r="C1381" i="2"/>
  <c r="E1381" i="2"/>
  <c r="C1382" i="2"/>
  <c r="E1382" i="2"/>
  <c r="C1383" i="2"/>
  <c r="E1383" i="2"/>
  <c r="C1384" i="2"/>
  <c r="E1384" i="2"/>
  <c r="C1385" i="2"/>
  <c r="E1385" i="2"/>
  <c r="C1386" i="2"/>
  <c r="E1386" i="2"/>
  <c r="C1387" i="2"/>
  <c r="E1387" i="2"/>
  <c r="C1388" i="2"/>
  <c r="E1388" i="2"/>
  <c r="C1389" i="2"/>
  <c r="E1389" i="2"/>
  <c r="C1390" i="2"/>
  <c r="E1390" i="2"/>
  <c r="C1391" i="2"/>
  <c r="E1391" i="2"/>
  <c r="C1392" i="2"/>
  <c r="E1392" i="2"/>
  <c r="C1393" i="2"/>
  <c r="E1393" i="2"/>
  <c r="C1394" i="2"/>
  <c r="E1394" i="2"/>
  <c r="C1395" i="2"/>
  <c r="E1395" i="2"/>
  <c r="C1396" i="2"/>
  <c r="E1396" i="2"/>
  <c r="C1397" i="2"/>
  <c r="E1397" i="2"/>
  <c r="C1398" i="2"/>
  <c r="E1398" i="2"/>
  <c r="C1399" i="2"/>
  <c r="E1399" i="2"/>
  <c r="C1400" i="2"/>
  <c r="E1400" i="2"/>
  <c r="C1401" i="2"/>
  <c r="E1401" i="2"/>
  <c r="C1402" i="2"/>
  <c r="E1402" i="2"/>
  <c r="C1403" i="2"/>
  <c r="E1403" i="2"/>
  <c r="C1404" i="2"/>
  <c r="E1404" i="2"/>
  <c r="C1405" i="2"/>
  <c r="E1405" i="2"/>
  <c r="C1406" i="2"/>
  <c r="E1406" i="2"/>
  <c r="C1407" i="2"/>
  <c r="E1407" i="2"/>
  <c r="C1408" i="2"/>
  <c r="E1408" i="2"/>
  <c r="C1409" i="2"/>
  <c r="E1409" i="2"/>
  <c r="C1410" i="2"/>
  <c r="E1410" i="2"/>
  <c r="C1411" i="2"/>
  <c r="E1411" i="2"/>
  <c r="C1412" i="2"/>
  <c r="E1412" i="2"/>
  <c r="C1413" i="2"/>
  <c r="E1413" i="2"/>
  <c r="C1414" i="2"/>
  <c r="E1414" i="2"/>
  <c r="C1415" i="2"/>
  <c r="E1415" i="2"/>
  <c r="C1416" i="2"/>
  <c r="E1416" i="2"/>
  <c r="C1417" i="2"/>
  <c r="E1417" i="2"/>
  <c r="C1418" i="2"/>
  <c r="E1418" i="2"/>
  <c r="C1419" i="2"/>
  <c r="E1419" i="2"/>
  <c r="C1420" i="2"/>
  <c r="E1420" i="2"/>
  <c r="C1421" i="2"/>
  <c r="E1421" i="2"/>
  <c r="C1422" i="2"/>
  <c r="E1422" i="2"/>
  <c r="C1423" i="2"/>
  <c r="E1423" i="2"/>
  <c r="C1424" i="2"/>
  <c r="E1424" i="2"/>
  <c r="C1425" i="2"/>
  <c r="E1425" i="2"/>
  <c r="C1426" i="2"/>
  <c r="E1426" i="2"/>
  <c r="C1427" i="2"/>
  <c r="E1427" i="2"/>
  <c r="C1428" i="2"/>
  <c r="E1428" i="2"/>
  <c r="C1429" i="2"/>
  <c r="E1429" i="2"/>
  <c r="C1430" i="2"/>
  <c r="E1430" i="2"/>
  <c r="C1431" i="2"/>
  <c r="E1431" i="2"/>
  <c r="C1432" i="2"/>
  <c r="E1432" i="2"/>
  <c r="C1433" i="2"/>
  <c r="E1433" i="2"/>
  <c r="C1434" i="2"/>
  <c r="E1434" i="2"/>
  <c r="C1435" i="2"/>
  <c r="E1435" i="2"/>
  <c r="C1436" i="2"/>
  <c r="E1436" i="2"/>
  <c r="C1437" i="2"/>
  <c r="E1437" i="2"/>
  <c r="C1438" i="2"/>
  <c r="E1438" i="2"/>
  <c r="C1439" i="2"/>
  <c r="E1439" i="2"/>
  <c r="C1440" i="2"/>
  <c r="E1440" i="2"/>
  <c r="C1441" i="2"/>
  <c r="E1441" i="2"/>
  <c r="C1442" i="2"/>
  <c r="E1442" i="2"/>
  <c r="C1443" i="2"/>
  <c r="E1443" i="2"/>
  <c r="C1444" i="2"/>
  <c r="E1444" i="2"/>
  <c r="C1445" i="2"/>
  <c r="E1445" i="2"/>
  <c r="C1446" i="2"/>
  <c r="E1446" i="2"/>
  <c r="C1447" i="2"/>
  <c r="E1447" i="2"/>
  <c r="C1448" i="2"/>
  <c r="E1448" i="2"/>
  <c r="C1449" i="2"/>
  <c r="E1449" i="2"/>
  <c r="C1450" i="2"/>
  <c r="E1450" i="2"/>
  <c r="C1451" i="2"/>
  <c r="E1451" i="2"/>
  <c r="C1452" i="2"/>
  <c r="E1452" i="2"/>
  <c r="C1453" i="2"/>
  <c r="E1453" i="2"/>
  <c r="C1454" i="2"/>
  <c r="E1454" i="2"/>
  <c r="C1455" i="2"/>
  <c r="E1455" i="2"/>
  <c r="C1456" i="2"/>
  <c r="E1456" i="2"/>
  <c r="C1457" i="2"/>
  <c r="E1457" i="2"/>
  <c r="C1458" i="2"/>
  <c r="E1458" i="2"/>
  <c r="C1459" i="2"/>
  <c r="E1459" i="2"/>
  <c r="C1460" i="2"/>
  <c r="E1460" i="2"/>
  <c r="C1461" i="2"/>
  <c r="E1461" i="2"/>
  <c r="C1462" i="2"/>
  <c r="E1462" i="2"/>
  <c r="C1463" i="2"/>
  <c r="E1463" i="2"/>
  <c r="C1464" i="2"/>
  <c r="E1464" i="2"/>
  <c r="C1465" i="2"/>
  <c r="E1465" i="2"/>
  <c r="C1466" i="2"/>
  <c r="E1466" i="2"/>
  <c r="C1467" i="2"/>
  <c r="E1467" i="2"/>
  <c r="C1468" i="2"/>
  <c r="E1468" i="2"/>
  <c r="C1469" i="2"/>
  <c r="E1469" i="2"/>
  <c r="C1470" i="2"/>
  <c r="E1470" i="2"/>
  <c r="C1471" i="2"/>
  <c r="E1471" i="2"/>
  <c r="C1472" i="2"/>
  <c r="E1472" i="2"/>
  <c r="C1473" i="2"/>
  <c r="E1473" i="2"/>
  <c r="C1474" i="2"/>
  <c r="E1474" i="2"/>
  <c r="C1475" i="2"/>
  <c r="E1475" i="2"/>
  <c r="C1476" i="2"/>
  <c r="E1476" i="2"/>
  <c r="C1477" i="2"/>
  <c r="E1477" i="2"/>
  <c r="C1478" i="2"/>
  <c r="E1478" i="2"/>
  <c r="C1479" i="2"/>
  <c r="E1479" i="2"/>
  <c r="C1480" i="2"/>
  <c r="E1480" i="2"/>
  <c r="C1481" i="2"/>
  <c r="E1481" i="2"/>
  <c r="C1482" i="2"/>
  <c r="E1482" i="2"/>
  <c r="C1483" i="2"/>
  <c r="E1483" i="2"/>
  <c r="C1484" i="2"/>
  <c r="E1484" i="2"/>
  <c r="C1485" i="2"/>
  <c r="E1485" i="2"/>
  <c r="C1486" i="2"/>
  <c r="E1486" i="2"/>
  <c r="C1487" i="2"/>
  <c r="E1487" i="2"/>
  <c r="C1488" i="2"/>
  <c r="E1488" i="2"/>
  <c r="C1489" i="2"/>
  <c r="E1489" i="2"/>
  <c r="C1490" i="2"/>
  <c r="E1490" i="2"/>
  <c r="C1491" i="2"/>
  <c r="E1491" i="2"/>
  <c r="C1492" i="2"/>
  <c r="E1492" i="2"/>
  <c r="C1493" i="2"/>
  <c r="E1493" i="2"/>
  <c r="C1494" i="2"/>
  <c r="E1494" i="2"/>
  <c r="C1495" i="2"/>
  <c r="E1495" i="2"/>
  <c r="C1496" i="2"/>
  <c r="E1496" i="2"/>
  <c r="C1497" i="2"/>
  <c r="E1497" i="2"/>
  <c r="C1498" i="2"/>
  <c r="E1498" i="2"/>
  <c r="C1499" i="2"/>
  <c r="E1499" i="2"/>
  <c r="C1500" i="2"/>
  <c r="E1500" i="2"/>
  <c r="C1501" i="2"/>
  <c r="D1501" i="2"/>
  <c r="E1501" i="2"/>
  <c r="F1501" i="2"/>
  <c r="G1501" i="2"/>
  <c r="H1501" i="2"/>
  <c r="I1501" i="2"/>
  <c r="J1501" i="2"/>
  <c r="K1501" i="2"/>
  <c r="L1501" i="2"/>
  <c r="M1501" i="2"/>
  <c r="N1501" i="2"/>
  <c r="C1502" i="2"/>
  <c r="D1502" i="2"/>
  <c r="E1502" i="2"/>
  <c r="F1502" i="2"/>
  <c r="G1502" i="2"/>
  <c r="H1502" i="2"/>
  <c r="I1502" i="2"/>
  <c r="J1502" i="2"/>
  <c r="K1502" i="2"/>
  <c r="L1502" i="2"/>
  <c r="M1502" i="2"/>
  <c r="N1502" i="2"/>
  <c r="C1503" i="2"/>
  <c r="D1503" i="2"/>
  <c r="E1503" i="2"/>
  <c r="F1503" i="2"/>
  <c r="G1503" i="2"/>
  <c r="H1503" i="2"/>
  <c r="I1503" i="2"/>
  <c r="J1503" i="2"/>
  <c r="K1503" i="2"/>
  <c r="L1503" i="2"/>
  <c r="M1503" i="2"/>
  <c r="N1503" i="2"/>
  <c r="C1504" i="2"/>
  <c r="D1504" i="2"/>
  <c r="E1504" i="2"/>
  <c r="F1504" i="2"/>
  <c r="G1504" i="2"/>
  <c r="H1504" i="2"/>
  <c r="I1504" i="2"/>
  <c r="J1504" i="2"/>
  <c r="K1504" i="2"/>
  <c r="L1504" i="2"/>
  <c r="M1504" i="2"/>
  <c r="N1504" i="2"/>
  <c r="C1505" i="2"/>
  <c r="D1505" i="2"/>
  <c r="E1505" i="2"/>
  <c r="F1505" i="2"/>
  <c r="G1505" i="2"/>
  <c r="H1505" i="2"/>
  <c r="I1505" i="2"/>
  <c r="J1505" i="2"/>
  <c r="K1505" i="2"/>
  <c r="L1505" i="2"/>
  <c r="M1505" i="2"/>
  <c r="N1505" i="2"/>
  <c r="A1506" i="2"/>
  <c r="B1506" i="2"/>
  <c r="C1506" i="2"/>
  <c r="D1506" i="2"/>
  <c r="E1506" i="2"/>
  <c r="F1506" i="2"/>
  <c r="G1506" i="2"/>
  <c r="H1506" i="2"/>
  <c r="I1506" i="2"/>
  <c r="J1506" i="2"/>
  <c r="K1506" i="2"/>
  <c r="L1506" i="2"/>
  <c r="M1506" i="2"/>
  <c r="N1506" i="2"/>
  <c r="A1507" i="2"/>
  <c r="B1507" i="2"/>
  <c r="C1507" i="2"/>
  <c r="D1507" i="2"/>
  <c r="E1507" i="2"/>
  <c r="F1507" i="2"/>
  <c r="G1507" i="2"/>
  <c r="H1507" i="2"/>
  <c r="I1507" i="2"/>
  <c r="J1507" i="2"/>
  <c r="K1507" i="2"/>
  <c r="L1507" i="2"/>
  <c r="M1507" i="2"/>
  <c r="N1507" i="2"/>
  <c r="A1508" i="2"/>
  <c r="B1508" i="2"/>
  <c r="C1508" i="2"/>
  <c r="D1508" i="2"/>
  <c r="E1508" i="2"/>
  <c r="F1508" i="2"/>
  <c r="G1508" i="2"/>
  <c r="H1508" i="2"/>
  <c r="I1508" i="2"/>
  <c r="J1508" i="2"/>
  <c r="K1508" i="2"/>
  <c r="L1508" i="2"/>
  <c r="M1508" i="2"/>
  <c r="N1508" i="2"/>
  <c r="A1509" i="2"/>
  <c r="B1509" i="2"/>
  <c r="C1509" i="2"/>
  <c r="D1509" i="2"/>
  <c r="E1509" i="2"/>
  <c r="F1509" i="2"/>
  <c r="G1509" i="2"/>
  <c r="H1509" i="2"/>
  <c r="I1509" i="2"/>
  <c r="J1509" i="2"/>
  <c r="K1509" i="2"/>
  <c r="L1509" i="2"/>
  <c r="M1509" i="2"/>
  <c r="N1509" i="2"/>
  <c r="A1510" i="2"/>
  <c r="B1510" i="2"/>
  <c r="C1510" i="2"/>
  <c r="D1510" i="2"/>
  <c r="E1510" i="2"/>
  <c r="F1510" i="2"/>
  <c r="G1510" i="2"/>
  <c r="H1510" i="2"/>
  <c r="I1510" i="2"/>
  <c r="J1510" i="2"/>
  <c r="K1510" i="2"/>
  <c r="L1510" i="2"/>
  <c r="M1510" i="2"/>
  <c r="N1510" i="2"/>
  <c r="A1511" i="2"/>
  <c r="B1511" i="2"/>
  <c r="C1511" i="2"/>
  <c r="D1511" i="2"/>
  <c r="E1511" i="2"/>
  <c r="F1511" i="2"/>
  <c r="G1511" i="2"/>
  <c r="H1511" i="2"/>
  <c r="I1511" i="2"/>
  <c r="J1511" i="2"/>
  <c r="K1511" i="2"/>
  <c r="L1511" i="2"/>
  <c r="M1511" i="2"/>
  <c r="N1511" i="2"/>
  <c r="A1512" i="2"/>
  <c r="B1512" i="2"/>
  <c r="C1512" i="2"/>
  <c r="D1512" i="2"/>
  <c r="E1512" i="2"/>
  <c r="F1512" i="2"/>
  <c r="G1512" i="2"/>
  <c r="H1512" i="2"/>
  <c r="I1512" i="2"/>
  <c r="J1512" i="2"/>
  <c r="K1512" i="2"/>
  <c r="L1512" i="2"/>
  <c r="M1512" i="2"/>
  <c r="N1512" i="2"/>
  <c r="A1513" i="2"/>
  <c r="B1513" i="2"/>
  <c r="C1513" i="2"/>
  <c r="D1513" i="2"/>
  <c r="E1513" i="2"/>
  <c r="F1513" i="2"/>
  <c r="G1513" i="2"/>
  <c r="H1513" i="2"/>
  <c r="I1513" i="2"/>
  <c r="J1513" i="2"/>
  <c r="K1513" i="2"/>
  <c r="L1513" i="2"/>
  <c r="M1513" i="2"/>
  <c r="N1513" i="2"/>
  <c r="A1514" i="2"/>
  <c r="B1514" i="2"/>
  <c r="C1514" i="2"/>
  <c r="D1514" i="2"/>
  <c r="E1514" i="2"/>
  <c r="F1514" i="2"/>
  <c r="G1514" i="2"/>
  <c r="H1514" i="2"/>
  <c r="I1514" i="2"/>
  <c r="J1514" i="2"/>
  <c r="K1514" i="2"/>
  <c r="L1514" i="2"/>
  <c r="M1514" i="2"/>
  <c r="N1514" i="2"/>
  <c r="A1515" i="2"/>
  <c r="B1515" i="2"/>
  <c r="C1515" i="2"/>
  <c r="D1515" i="2"/>
  <c r="E1515" i="2"/>
  <c r="F1515" i="2"/>
  <c r="G1515" i="2"/>
  <c r="H1515" i="2"/>
  <c r="I1515" i="2"/>
  <c r="J1515" i="2"/>
  <c r="K1515" i="2"/>
  <c r="L1515" i="2"/>
  <c r="M1515" i="2"/>
  <c r="N1515" i="2"/>
  <c r="A1516" i="2"/>
  <c r="B1516" i="2"/>
  <c r="C1516" i="2"/>
  <c r="D1516" i="2"/>
  <c r="E1516" i="2"/>
  <c r="F1516" i="2"/>
  <c r="G1516" i="2"/>
  <c r="H1516" i="2"/>
  <c r="I1516" i="2"/>
  <c r="J1516" i="2"/>
  <c r="K1516" i="2"/>
  <c r="L1516" i="2"/>
  <c r="M1516" i="2"/>
  <c r="N1516" i="2"/>
  <c r="A1517" i="2"/>
  <c r="B1517" i="2"/>
  <c r="C1517" i="2"/>
  <c r="D1517" i="2"/>
  <c r="E1517" i="2"/>
  <c r="F1517" i="2"/>
  <c r="G1517" i="2"/>
  <c r="H1517" i="2"/>
  <c r="I1517" i="2"/>
  <c r="J1517" i="2"/>
  <c r="K1517" i="2"/>
  <c r="L1517" i="2"/>
  <c r="M1517" i="2"/>
  <c r="N1517" i="2"/>
  <c r="E7" i="2"/>
  <c r="C7" i="2"/>
  <c r="A7" i="2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7" i="1"/>
  <c r="C8" i="1"/>
  <c r="C9" i="1"/>
  <c r="C10" i="1"/>
  <c r="C6" i="1"/>
  <c r="A7" i="1"/>
  <c r="A8" i="1"/>
  <c r="A6" i="1"/>
  <c r="AA21" i="2" l="1"/>
  <c r="G21" i="2" s="1"/>
  <c r="J21" i="2"/>
  <c r="AA18" i="2"/>
  <c r="G18" i="2" s="1"/>
  <c r="J18" i="2"/>
  <c r="L15" i="2"/>
  <c r="F18" i="9"/>
  <c r="G18" i="9"/>
  <c r="J18" i="9" s="1"/>
  <c r="K18" i="9"/>
  <c r="D18" i="9"/>
  <c r="L18" i="9"/>
  <c r="M18" i="9"/>
  <c r="Q18" i="9"/>
  <c r="N18" i="9"/>
  <c r="B9" i="9"/>
  <c r="B23" i="11"/>
  <c r="C23" i="11" s="1"/>
  <c r="B22" i="11"/>
  <c r="C22" i="11" s="1"/>
  <c r="B21" i="11"/>
  <c r="C21" i="11" s="1"/>
  <c r="B20" i="11"/>
  <c r="C20" i="11" s="1"/>
  <c r="B19" i="11"/>
  <c r="C19" i="11" s="1"/>
  <c r="B18" i="11"/>
  <c r="C18" i="11" s="1"/>
  <c r="B17" i="11"/>
  <c r="C17" i="11" s="1"/>
  <c r="B16" i="11"/>
  <c r="C16" i="11" s="1"/>
  <c r="B15" i="11"/>
  <c r="C15" i="11" s="1"/>
  <c r="B14" i="11"/>
  <c r="C14" i="11" s="1"/>
  <c r="B13" i="11"/>
  <c r="C13" i="11" s="1"/>
  <c r="B12" i="11"/>
  <c r="C12" i="11" s="1"/>
  <c r="B11" i="11"/>
  <c r="C11" i="11" s="1"/>
  <c r="B10" i="11"/>
  <c r="C10" i="11" s="1"/>
  <c r="B9" i="11"/>
  <c r="C9" i="11" s="1"/>
  <c r="B8" i="11"/>
  <c r="C8" i="11" s="1"/>
  <c r="B7" i="11"/>
  <c r="C7" i="11" s="1"/>
  <c r="B6" i="11"/>
  <c r="C6" i="11" s="1"/>
  <c r="B5" i="11"/>
  <c r="C5" i="11" s="1"/>
  <c r="B4" i="11"/>
  <c r="C4" i="11" s="1"/>
  <c r="B3" i="11"/>
  <c r="C3" i="11" s="1"/>
  <c r="B2" i="11"/>
  <c r="C2" i="11" s="1"/>
  <c r="B1" i="11"/>
  <c r="C1" i="11" s="1"/>
  <c r="B6" i="5"/>
  <c r="B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G92" i="5"/>
  <c r="B96" i="2" s="1"/>
  <c r="G93" i="5"/>
  <c r="B97" i="2" s="1"/>
  <c r="G94" i="5"/>
  <c r="B98" i="2" s="1"/>
  <c r="G95" i="5"/>
  <c r="B99" i="2" s="1"/>
  <c r="G96" i="5"/>
  <c r="B100" i="2" s="1"/>
  <c r="G97" i="5"/>
  <c r="B101" i="2" s="1"/>
  <c r="G98" i="5"/>
  <c r="B102" i="2" s="1"/>
  <c r="G99" i="5"/>
  <c r="B103" i="2" s="1"/>
  <c r="G100" i="5"/>
  <c r="B104" i="2" s="1"/>
  <c r="G101" i="5"/>
  <c r="B105" i="2" s="1"/>
  <c r="G102" i="5"/>
  <c r="B106" i="2" s="1"/>
  <c r="G103" i="5"/>
  <c r="B107" i="2" s="1"/>
  <c r="G104" i="5"/>
  <c r="B108" i="2" s="1"/>
  <c r="G105" i="5"/>
  <c r="B109" i="2" s="1"/>
  <c r="G106" i="5"/>
  <c r="B110" i="2" s="1"/>
  <c r="G107" i="5"/>
  <c r="B111" i="2" s="1"/>
  <c r="G108" i="5"/>
  <c r="B112" i="2" s="1"/>
  <c r="G109" i="5"/>
  <c r="B113" i="2" s="1"/>
  <c r="G110" i="5"/>
  <c r="B114" i="2" s="1"/>
  <c r="G111" i="5"/>
  <c r="B115" i="2" s="1"/>
  <c r="G112" i="5"/>
  <c r="B116" i="2" s="1"/>
  <c r="G113" i="5"/>
  <c r="B117" i="2" s="1"/>
  <c r="G114" i="5"/>
  <c r="B118" i="2" s="1"/>
  <c r="G115" i="5"/>
  <c r="B119" i="2" s="1"/>
  <c r="G116" i="5"/>
  <c r="B120" i="2" s="1"/>
  <c r="G117" i="5"/>
  <c r="B121" i="2" s="1"/>
  <c r="G118" i="5"/>
  <c r="B122" i="2" s="1"/>
  <c r="G119" i="5"/>
  <c r="B123" i="2" s="1"/>
  <c r="G120" i="5"/>
  <c r="B124" i="2" s="1"/>
  <c r="G121" i="5"/>
  <c r="B125" i="2" s="1"/>
  <c r="G122" i="5"/>
  <c r="B126" i="2" s="1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3" i="2"/>
  <c r="B144" i="2"/>
  <c r="B145" i="2"/>
  <c r="B146" i="2"/>
  <c r="B147" i="2"/>
  <c r="B148" i="2"/>
  <c r="B149" i="2"/>
  <c r="B150" i="2"/>
  <c r="B151" i="2"/>
  <c r="B152" i="2"/>
  <c r="B153" i="2"/>
  <c r="G150" i="5"/>
  <c r="B154" i="2" s="1"/>
  <c r="G151" i="5"/>
  <c r="B155" i="2" s="1"/>
  <c r="G152" i="5"/>
  <c r="B156" i="2" s="1"/>
  <c r="G153" i="5"/>
  <c r="B157" i="2" s="1"/>
  <c r="G154" i="5"/>
  <c r="B158" i="2" s="1"/>
  <c r="G155" i="5"/>
  <c r="B159" i="2" s="1"/>
  <c r="G156" i="5"/>
  <c r="B160" i="2" s="1"/>
  <c r="G157" i="5"/>
  <c r="B161" i="2" s="1"/>
  <c r="G158" i="5"/>
  <c r="B162" i="2" s="1"/>
  <c r="G159" i="5"/>
  <c r="B163" i="2" s="1"/>
  <c r="G160" i="5"/>
  <c r="B164" i="2" s="1"/>
  <c r="G161" i="5"/>
  <c r="B165" i="2" s="1"/>
  <c r="G162" i="5"/>
  <c r="B166" i="2" s="1"/>
  <c r="G163" i="5"/>
  <c r="B167" i="2" s="1"/>
  <c r="G164" i="5"/>
  <c r="B168" i="2" s="1"/>
  <c r="G165" i="5"/>
  <c r="B169" i="2" s="1"/>
  <c r="G166" i="5"/>
  <c r="B170" i="2" s="1"/>
  <c r="G167" i="5"/>
  <c r="B171" i="2" s="1"/>
  <c r="G168" i="5"/>
  <c r="B172" i="2" s="1"/>
  <c r="G169" i="5"/>
  <c r="B173" i="2" s="1"/>
  <c r="G170" i="5"/>
  <c r="B174" i="2" s="1"/>
  <c r="G171" i="5"/>
  <c r="B175" i="2" s="1"/>
  <c r="G172" i="5"/>
  <c r="B176" i="2" s="1"/>
  <c r="G173" i="5"/>
  <c r="B177" i="2" s="1"/>
  <c r="G174" i="5"/>
  <c r="B178" i="2" s="1"/>
  <c r="G175" i="5"/>
  <c r="B179" i="2" s="1"/>
  <c r="G176" i="5"/>
  <c r="B180" i="2" s="1"/>
  <c r="G177" i="5"/>
  <c r="B181" i="2" s="1"/>
  <c r="G178" i="5"/>
  <c r="B182" i="2" s="1"/>
  <c r="G179" i="5"/>
  <c r="B183" i="2" s="1"/>
  <c r="G180" i="5"/>
  <c r="B184" i="2" s="1"/>
  <c r="G181" i="5"/>
  <c r="B185" i="2" s="1"/>
  <c r="G182" i="5"/>
  <c r="B186" i="2" s="1"/>
  <c r="G183" i="5"/>
  <c r="B187" i="2" s="1"/>
  <c r="G184" i="5"/>
  <c r="B188" i="2" s="1"/>
  <c r="G185" i="5"/>
  <c r="B189" i="2" s="1"/>
  <c r="G186" i="5"/>
  <c r="B190" i="2" s="1"/>
  <c r="G187" i="5"/>
  <c r="B191" i="2" s="1"/>
  <c r="G188" i="5"/>
  <c r="B192" i="2" s="1"/>
  <c r="G189" i="5"/>
  <c r="B193" i="2" s="1"/>
  <c r="G190" i="5"/>
  <c r="B194" i="2" s="1"/>
  <c r="G191" i="5"/>
  <c r="B195" i="2" s="1"/>
  <c r="G192" i="5"/>
  <c r="B196" i="2" s="1"/>
  <c r="G193" i="5"/>
  <c r="B197" i="2" s="1"/>
  <c r="G194" i="5"/>
  <c r="B198" i="2" s="1"/>
  <c r="G195" i="5"/>
  <c r="B199" i="2" s="1"/>
  <c r="G196" i="5"/>
  <c r="B200" i="2" s="1"/>
  <c r="G197" i="5"/>
  <c r="B201" i="2" s="1"/>
  <c r="G198" i="5"/>
  <c r="B202" i="2" s="1"/>
  <c r="G199" i="5"/>
  <c r="B203" i="2" s="1"/>
  <c r="G200" i="5"/>
  <c r="B204" i="2" s="1"/>
  <c r="G201" i="5"/>
  <c r="B205" i="2" s="1"/>
  <c r="G202" i="5"/>
  <c r="B206" i="2" s="1"/>
  <c r="G203" i="5"/>
  <c r="B207" i="2" s="1"/>
  <c r="G204" i="5"/>
  <c r="B208" i="2" s="1"/>
  <c r="G205" i="5"/>
  <c r="B209" i="2" s="1"/>
  <c r="G206" i="5"/>
  <c r="B210" i="2" s="1"/>
  <c r="G207" i="5"/>
  <c r="B211" i="2" s="1"/>
  <c r="G208" i="5"/>
  <c r="B212" i="2" s="1"/>
  <c r="G209" i="5"/>
  <c r="B213" i="2" s="1"/>
  <c r="G210" i="5"/>
  <c r="B214" i="2" s="1"/>
  <c r="G211" i="5"/>
  <c r="B215" i="2" s="1"/>
  <c r="G212" i="5"/>
  <c r="B216" i="2" s="1"/>
  <c r="G213" i="5"/>
  <c r="B217" i="2" s="1"/>
  <c r="G214" i="5"/>
  <c r="B218" i="2" s="1"/>
  <c r="G215" i="5"/>
  <c r="B219" i="2" s="1"/>
  <c r="G216" i="5"/>
  <c r="B220" i="2" s="1"/>
  <c r="G217" i="5"/>
  <c r="B221" i="2" s="1"/>
  <c r="G218" i="5"/>
  <c r="B222" i="2" s="1"/>
  <c r="G219" i="5"/>
  <c r="B223" i="2" s="1"/>
  <c r="G220" i="5"/>
  <c r="B224" i="2" s="1"/>
  <c r="G221" i="5"/>
  <c r="B225" i="2" s="1"/>
  <c r="G222" i="5"/>
  <c r="B226" i="2" s="1"/>
  <c r="G223" i="5"/>
  <c r="B227" i="2" s="1"/>
  <c r="G224" i="5"/>
  <c r="B228" i="2" s="1"/>
  <c r="G225" i="5"/>
  <c r="B229" i="2" s="1"/>
  <c r="G226" i="5"/>
  <c r="B230" i="2" s="1"/>
  <c r="G227" i="5"/>
  <c r="B231" i="2" s="1"/>
  <c r="G228" i="5"/>
  <c r="B232" i="2" s="1"/>
  <c r="G229" i="5"/>
  <c r="B233" i="2" s="1"/>
  <c r="G230" i="5"/>
  <c r="B234" i="2" s="1"/>
  <c r="G231" i="5"/>
  <c r="B235" i="2" s="1"/>
  <c r="G232" i="5"/>
  <c r="B236" i="2" s="1"/>
  <c r="G233" i="5"/>
  <c r="B237" i="2" s="1"/>
  <c r="G234" i="5"/>
  <c r="B238" i="2" s="1"/>
  <c r="G235" i="5"/>
  <c r="B239" i="2" s="1"/>
  <c r="G236" i="5"/>
  <c r="B240" i="2" s="1"/>
  <c r="G237" i="5"/>
  <c r="B241" i="2" s="1"/>
  <c r="G238" i="5"/>
  <c r="B242" i="2" s="1"/>
  <c r="G239" i="5"/>
  <c r="B243" i="2" s="1"/>
  <c r="G240" i="5"/>
  <c r="B244" i="2" s="1"/>
  <c r="G241" i="5"/>
  <c r="B245" i="2" s="1"/>
  <c r="G242" i="5"/>
  <c r="B246" i="2" s="1"/>
  <c r="G243" i="5"/>
  <c r="B247" i="2" s="1"/>
  <c r="G244" i="5"/>
  <c r="B248" i="2" s="1"/>
  <c r="G245" i="5"/>
  <c r="B249" i="2" s="1"/>
  <c r="G246" i="5"/>
  <c r="B250" i="2" s="1"/>
  <c r="G247" i="5"/>
  <c r="B251" i="2" s="1"/>
  <c r="G248" i="5"/>
  <c r="B252" i="2" s="1"/>
  <c r="G249" i="5"/>
  <c r="B253" i="2" s="1"/>
  <c r="G250" i="5"/>
  <c r="B254" i="2" s="1"/>
  <c r="G251" i="5"/>
  <c r="B255" i="2" s="1"/>
  <c r="G252" i="5"/>
  <c r="B256" i="2" s="1"/>
  <c r="G253" i="5"/>
  <c r="B257" i="2" s="1"/>
  <c r="G254" i="5"/>
  <c r="B258" i="2" s="1"/>
  <c r="G255" i="5"/>
  <c r="B259" i="2" s="1"/>
  <c r="G256" i="5"/>
  <c r="B260" i="2" s="1"/>
  <c r="G257" i="5"/>
  <c r="B261" i="2" s="1"/>
  <c r="G258" i="5"/>
  <c r="B262" i="2" s="1"/>
  <c r="G259" i="5"/>
  <c r="B263" i="2" s="1"/>
  <c r="G260" i="5"/>
  <c r="B264" i="2" s="1"/>
  <c r="G261" i="5"/>
  <c r="B265" i="2" s="1"/>
  <c r="G262" i="5"/>
  <c r="B266" i="2" s="1"/>
  <c r="G263" i="5"/>
  <c r="B267" i="2" s="1"/>
  <c r="G264" i="5"/>
  <c r="B268" i="2" s="1"/>
  <c r="G265" i="5"/>
  <c r="B269" i="2" s="1"/>
  <c r="G266" i="5"/>
  <c r="B270" i="2" s="1"/>
  <c r="G267" i="5"/>
  <c r="B271" i="2" s="1"/>
  <c r="G268" i="5"/>
  <c r="B272" i="2" s="1"/>
  <c r="G269" i="5"/>
  <c r="B273" i="2" s="1"/>
  <c r="G270" i="5"/>
  <c r="B274" i="2" s="1"/>
  <c r="G271" i="5"/>
  <c r="B275" i="2" s="1"/>
  <c r="G272" i="5"/>
  <c r="B276" i="2" s="1"/>
  <c r="G273" i="5"/>
  <c r="B277" i="2" s="1"/>
  <c r="G274" i="5"/>
  <c r="B278" i="2" s="1"/>
  <c r="G275" i="5"/>
  <c r="B279" i="2" s="1"/>
  <c r="G276" i="5"/>
  <c r="B280" i="2" s="1"/>
  <c r="G277" i="5"/>
  <c r="B281" i="2" s="1"/>
  <c r="G278" i="5"/>
  <c r="B282" i="2" s="1"/>
  <c r="G279" i="5"/>
  <c r="B283" i="2" s="1"/>
  <c r="G280" i="5"/>
  <c r="B284" i="2" s="1"/>
  <c r="G281" i="5"/>
  <c r="B285" i="2" s="1"/>
  <c r="G282" i="5"/>
  <c r="B286" i="2" s="1"/>
  <c r="G283" i="5"/>
  <c r="B287" i="2" s="1"/>
  <c r="G284" i="5"/>
  <c r="B288" i="2" s="1"/>
  <c r="G285" i="5"/>
  <c r="B289" i="2" s="1"/>
  <c r="G286" i="5"/>
  <c r="B290" i="2" s="1"/>
  <c r="G287" i="5"/>
  <c r="B291" i="2" s="1"/>
  <c r="G288" i="5"/>
  <c r="B292" i="2" s="1"/>
  <c r="G289" i="5"/>
  <c r="B293" i="2" s="1"/>
  <c r="G290" i="5"/>
  <c r="B294" i="2" s="1"/>
  <c r="G291" i="5"/>
  <c r="B295" i="2" s="1"/>
  <c r="G292" i="5"/>
  <c r="B296" i="2" s="1"/>
  <c r="G293" i="5"/>
  <c r="B297" i="2" s="1"/>
  <c r="G294" i="5"/>
  <c r="B298" i="2" s="1"/>
  <c r="G295" i="5"/>
  <c r="B299" i="2" s="1"/>
  <c r="G296" i="5"/>
  <c r="B300" i="2" s="1"/>
  <c r="G297" i="5"/>
  <c r="B301" i="2" s="1"/>
  <c r="G298" i="5"/>
  <c r="B302" i="2" s="1"/>
  <c r="G299" i="5"/>
  <c r="B303" i="2" s="1"/>
  <c r="G300" i="5"/>
  <c r="B304" i="2" s="1"/>
  <c r="G301" i="5"/>
  <c r="B305" i="2" s="1"/>
  <c r="G302" i="5"/>
  <c r="B306" i="2" s="1"/>
  <c r="G303" i="5"/>
  <c r="B307" i="2" s="1"/>
  <c r="G304" i="5"/>
  <c r="B308" i="2" s="1"/>
  <c r="G305" i="5"/>
  <c r="B309" i="2" s="1"/>
  <c r="G306" i="5"/>
  <c r="B310" i="2" s="1"/>
  <c r="G307" i="5"/>
  <c r="B311" i="2" s="1"/>
  <c r="G308" i="5"/>
  <c r="B312" i="2" s="1"/>
  <c r="G309" i="5"/>
  <c r="B313" i="2" s="1"/>
  <c r="G310" i="5"/>
  <c r="B314" i="2" s="1"/>
  <c r="G311" i="5"/>
  <c r="B315" i="2" s="1"/>
  <c r="G312" i="5"/>
  <c r="B316" i="2" s="1"/>
  <c r="G313" i="5"/>
  <c r="B317" i="2" s="1"/>
  <c r="G314" i="5"/>
  <c r="B318" i="2" s="1"/>
  <c r="G315" i="5"/>
  <c r="B319" i="2" s="1"/>
  <c r="G316" i="5"/>
  <c r="B320" i="2" s="1"/>
  <c r="G317" i="5"/>
  <c r="B321" i="2" s="1"/>
  <c r="G318" i="5"/>
  <c r="B322" i="2" s="1"/>
  <c r="G319" i="5"/>
  <c r="B323" i="2" s="1"/>
  <c r="G320" i="5"/>
  <c r="B324" i="2" s="1"/>
  <c r="G321" i="5"/>
  <c r="B325" i="2" s="1"/>
  <c r="G322" i="5"/>
  <c r="B326" i="2" s="1"/>
  <c r="G323" i="5"/>
  <c r="B327" i="2" s="1"/>
  <c r="G324" i="5"/>
  <c r="B328" i="2" s="1"/>
  <c r="G325" i="5"/>
  <c r="B329" i="2" s="1"/>
  <c r="G326" i="5"/>
  <c r="B330" i="2" s="1"/>
  <c r="G327" i="5"/>
  <c r="B331" i="2" s="1"/>
  <c r="G328" i="5"/>
  <c r="B332" i="2" s="1"/>
  <c r="G329" i="5"/>
  <c r="B333" i="2" s="1"/>
  <c r="G330" i="5"/>
  <c r="B334" i="2" s="1"/>
  <c r="G331" i="5"/>
  <c r="B335" i="2" s="1"/>
  <c r="G332" i="5"/>
  <c r="B336" i="2" s="1"/>
  <c r="G333" i="5"/>
  <c r="B337" i="2" s="1"/>
  <c r="G334" i="5"/>
  <c r="B338" i="2" s="1"/>
  <c r="G335" i="5"/>
  <c r="B339" i="2" s="1"/>
  <c r="G336" i="5"/>
  <c r="B340" i="2" s="1"/>
  <c r="G337" i="5"/>
  <c r="B341" i="2" s="1"/>
  <c r="G338" i="5"/>
  <c r="B342" i="2" s="1"/>
  <c r="G339" i="5"/>
  <c r="B343" i="2" s="1"/>
  <c r="G340" i="5"/>
  <c r="B344" i="2" s="1"/>
  <c r="G341" i="5"/>
  <c r="B345" i="2" s="1"/>
  <c r="G342" i="5"/>
  <c r="B346" i="2" s="1"/>
  <c r="G343" i="5"/>
  <c r="B347" i="2" s="1"/>
  <c r="G344" i="5"/>
  <c r="B348" i="2" s="1"/>
  <c r="G345" i="5"/>
  <c r="B349" i="2" s="1"/>
  <c r="G346" i="5"/>
  <c r="B350" i="2" s="1"/>
  <c r="G347" i="5"/>
  <c r="B351" i="2" s="1"/>
  <c r="G348" i="5"/>
  <c r="B352" i="2" s="1"/>
  <c r="G349" i="5"/>
  <c r="B353" i="2" s="1"/>
  <c r="G350" i="5"/>
  <c r="B354" i="2" s="1"/>
  <c r="G351" i="5"/>
  <c r="B355" i="2" s="1"/>
  <c r="G352" i="5"/>
  <c r="B356" i="2" s="1"/>
  <c r="G353" i="5"/>
  <c r="B357" i="2" s="1"/>
  <c r="G354" i="5"/>
  <c r="B358" i="2" s="1"/>
  <c r="G355" i="5"/>
  <c r="B359" i="2" s="1"/>
  <c r="G356" i="5"/>
  <c r="B360" i="2" s="1"/>
  <c r="G357" i="5"/>
  <c r="B361" i="2" s="1"/>
  <c r="G358" i="5"/>
  <c r="B362" i="2" s="1"/>
  <c r="G359" i="5"/>
  <c r="B363" i="2" s="1"/>
  <c r="G360" i="5"/>
  <c r="B364" i="2" s="1"/>
  <c r="G361" i="5"/>
  <c r="B365" i="2" s="1"/>
  <c r="G362" i="5"/>
  <c r="B366" i="2" s="1"/>
  <c r="G363" i="5"/>
  <c r="B367" i="2" s="1"/>
  <c r="G364" i="5"/>
  <c r="B368" i="2" s="1"/>
  <c r="G365" i="5"/>
  <c r="B369" i="2" s="1"/>
  <c r="G366" i="5"/>
  <c r="B370" i="2" s="1"/>
  <c r="G367" i="5"/>
  <c r="B371" i="2" s="1"/>
  <c r="G368" i="5"/>
  <c r="B372" i="2" s="1"/>
  <c r="G369" i="5"/>
  <c r="B373" i="2" s="1"/>
  <c r="G370" i="5"/>
  <c r="B374" i="2" s="1"/>
  <c r="G371" i="5"/>
  <c r="B375" i="2" s="1"/>
  <c r="G372" i="5"/>
  <c r="B376" i="2" s="1"/>
  <c r="G373" i="5"/>
  <c r="B377" i="2" s="1"/>
  <c r="G374" i="5"/>
  <c r="B378" i="2" s="1"/>
  <c r="G375" i="5"/>
  <c r="B379" i="2" s="1"/>
  <c r="G376" i="5"/>
  <c r="B380" i="2" s="1"/>
  <c r="G377" i="5"/>
  <c r="B381" i="2" s="1"/>
  <c r="G378" i="5"/>
  <c r="B382" i="2" s="1"/>
  <c r="G379" i="5"/>
  <c r="B383" i="2" s="1"/>
  <c r="G380" i="5"/>
  <c r="B384" i="2" s="1"/>
  <c r="G381" i="5"/>
  <c r="B385" i="2" s="1"/>
  <c r="G382" i="5"/>
  <c r="B386" i="2" s="1"/>
  <c r="G383" i="5"/>
  <c r="B387" i="2" s="1"/>
  <c r="G384" i="5"/>
  <c r="B388" i="2" s="1"/>
  <c r="G385" i="5"/>
  <c r="B389" i="2" s="1"/>
  <c r="G386" i="5"/>
  <c r="B390" i="2" s="1"/>
  <c r="G387" i="5"/>
  <c r="B391" i="2" s="1"/>
  <c r="G388" i="5"/>
  <c r="B392" i="2" s="1"/>
  <c r="G389" i="5"/>
  <c r="B393" i="2" s="1"/>
  <c r="G390" i="5"/>
  <c r="B394" i="2" s="1"/>
  <c r="G391" i="5"/>
  <c r="B395" i="2" s="1"/>
  <c r="G392" i="5"/>
  <c r="B396" i="2" s="1"/>
  <c r="G393" i="5"/>
  <c r="B397" i="2" s="1"/>
  <c r="G394" i="5"/>
  <c r="B398" i="2" s="1"/>
  <c r="G395" i="5"/>
  <c r="B399" i="2" s="1"/>
  <c r="G396" i="5"/>
  <c r="B400" i="2" s="1"/>
  <c r="G397" i="5"/>
  <c r="B401" i="2" s="1"/>
  <c r="G398" i="5"/>
  <c r="B402" i="2" s="1"/>
  <c r="G399" i="5"/>
  <c r="B403" i="2" s="1"/>
  <c r="G400" i="5"/>
  <c r="B404" i="2" s="1"/>
  <c r="G401" i="5"/>
  <c r="B405" i="2" s="1"/>
  <c r="G402" i="5"/>
  <c r="B406" i="2" s="1"/>
  <c r="G403" i="5"/>
  <c r="B407" i="2" s="1"/>
  <c r="G404" i="5"/>
  <c r="B408" i="2" s="1"/>
  <c r="G405" i="5"/>
  <c r="B409" i="2" s="1"/>
  <c r="G406" i="5"/>
  <c r="B410" i="2" s="1"/>
  <c r="G407" i="5"/>
  <c r="B411" i="2" s="1"/>
  <c r="G408" i="5"/>
  <c r="B412" i="2" s="1"/>
  <c r="G409" i="5"/>
  <c r="B413" i="2" s="1"/>
  <c r="G410" i="5"/>
  <c r="B414" i="2" s="1"/>
  <c r="G411" i="5"/>
  <c r="B415" i="2" s="1"/>
  <c r="G412" i="5"/>
  <c r="B416" i="2" s="1"/>
  <c r="G413" i="5"/>
  <c r="B417" i="2" s="1"/>
  <c r="G414" i="5"/>
  <c r="B418" i="2" s="1"/>
  <c r="G415" i="5"/>
  <c r="B419" i="2" s="1"/>
  <c r="G416" i="5"/>
  <c r="B420" i="2" s="1"/>
  <c r="G417" i="5"/>
  <c r="B421" i="2" s="1"/>
  <c r="G418" i="5"/>
  <c r="B422" i="2" s="1"/>
  <c r="G419" i="5"/>
  <c r="B423" i="2" s="1"/>
  <c r="G420" i="5"/>
  <c r="B424" i="2" s="1"/>
  <c r="G421" i="5"/>
  <c r="B425" i="2" s="1"/>
  <c r="G422" i="5"/>
  <c r="B426" i="2" s="1"/>
  <c r="G423" i="5"/>
  <c r="B427" i="2" s="1"/>
  <c r="G424" i="5"/>
  <c r="B428" i="2" s="1"/>
  <c r="G425" i="5"/>
  <c r="B429" i="2" s="1"/>
  <c r="G426" i="5"/>
  <c r="B430" i="2" s="1"/>
  <c r="G427" i="5"/>
  <c r="B431" i="2" s="1"/>
  <c r="G428" i="5"/>
  <c r="B432" i="2" s="1"/>
  <c r="G429" i="5"/>
  <c r="B433" i="2" s="1"/>
  <c r="G430" i="5"/>
  <c r="B434" i="2" s="1"/>
  <c r="G431" i="5"/>
  <c r="B435" i="2" s="1"/>
  <c r="G432" i="5"/>
  <c r="B436" i="2" s="1"/>
  <c r="G433" i="5"/>
  <c r="B437" i="2" s="1"/>
  <c r="G434" i="5"/>
  <c r="B438" i="2" s="1"/>
  <c r="G435" i="5"/>
  <c r="B439" i="2" s="1"/>
  <c r="G436" i="5"/>
  <c r="B440" i="2" s="1"/>
  <c r="G437" i="5"/>
  <c r="B441" i="2" s="1"/>
  <c r="G438" i="5"/>
  <c r="B442" i="2" s="1"/>
  <c r="G439" i="5"/>
  <c r="B443" i="2" s="1"/>
  <c r="G440" i="5"/>
  <c r="B444" i="2" s="1"/>
  <c r="G441" i="5"/>
  <c r="B445" i="2" s="1"/>
  <c r="G442" i="5"/>
  <c r="B446" i="2" s="1"/>
  <c r="G443" i="5"/>
  <c r="B447" i="2" s="1"/>
  <c r="G444" i="5"/>
  <c r="B448" i="2" s="1"/>
  <c r="G445" i="5"/>
  <c r="B449" i="2" s="1"/>
  <c r="G446" i="5"/>
  <c r="B450" i="2" s="1"/>
  <c r="G447" i="5"/>
  <c r="B451" i="2" s="1"/>
  <c r="G448" i="5"/>
  <c r="B452" i="2" s="1"/>
  <c r="G449" i="5"/>
  <c r="B453" i="2" s="1"/>
  <c r="G450" i="5"/>
  <c r="B454" i="2" s="1"/>
  <c r="G451" i="5"/>
  <c r="B455" i="2" s="1"/>
  <c r="G452" i="5"/>
  <c r="B456" i="2" s="1"/>
  <c r="G453" i="5"/>
  <c r="B457" i="2" s="1"/>
  <c r="G454" i="5"/>
  <c r="B458" i="2" s="1"/>
  <c r="G455" i="5"/>
  <c r="B459" i="2" s="1"/>
  <c r="G456" i="5"/>
  <c r="B460" i="2" s="1"/>
  <c r="G457" i="5"/>
  <c r="B461" i="2" s="1"/>
  <c r="G458" i="5"/>
  <c r="B462" i="2" s="1"/>
  <c r="G459" i="5"/>
  <c r="B463" i="2" s="1"/>
  <c r="G460" i="5"/>
  <c r="B464" i="2" s="1"/>
  <c r="G461" i="5"/>
  <c r="B465" i="2" s="1"/>
  <c r="G462" i="5"/>
  <c r="G463" i="5"/>
  <c r="B467" i="2" s="1"/>
  <c r="G464" i="5"/>
  <c r="B468" i="2" s="1"/>
  <c r="G465" i="5"/>
  <c r="B469" i="2" s="1"/>
  <c r="G466" i="5"/>
  <c r="B470" i="2" s="1"/>
  <c r="G467" i="5"/>
  <c r="B471" i="2" s="1"/>
  <c r="G468" i="5"/>
  <c r="B472" i="2" s="1"/>
  <c r="G469" i="5"/>
  <c r="B473" i="2" s="1"/>
  <c r="G470" i="5"/>
  <c r="B474" i="2" s="1"/>
  <c r="G471" i="5"/>
  <c r="B475" i="2" s="1"/>
  <c r="G472" i="5"/>
  <c r="B476" i="2" s="1"/>
  <c r="G473" i="5"/>
  <c r="B477" i="2" s="1"/>
  <c r="G474" i="5"/>
  <c r="B478" i="2" s="1"/>
  <c r="G475" i="5"/>
  <c r="B479" i="2" s="1"/>
  <c r="G476" i="5"/>
  <c r="B480" i="2" s="1"/>
  <c r="G477" i="5"/>
  <c r="B481" i="2" s="1"/>
  <c r="G478" i="5"/>
  <c r="B482" i="2" s="1"/>
  <c r="G479" i="5"/>
  <c r="B483" i="2" s="1"/>
  <c r="G480" i="5"/>
  <c r="B484" i="2" s="1"/>
  <c r="G481" i="5"/>
  <c r="B485" i="2" s="1"/>
  <c r="G482" i="5"/>
  <c r="B486" i="2" s="1"/>
  <c r="G483" i="5"/>
  <c r="B487" i="2" s="1"/>
  <c r="G484" i="5"/>
  <c r="B488" i="2" s="1"/>
  <c r="G485" i="5"/>
  <c r="B489" i="2" s="1"/>
  <c r="G486" i="5"/>
  <c r="B490" i="2" s="1"/>
  <c r="G487" i="5"/>
  <c r="B491" i="2" s="1"/>
  <c r="G488" i="5"/>
  <c r="B492" i="2" s="1"/>
  <c r="G489" i="5"/>
  <c r="B493" i="2" s="1"/>
  <c r="G490" i="5"/>
  <c r="B494" i="2" s="1"/>
  <c r="G491" i="5"/>
  <c r="B495" i="2" s="1"/>
  <c r="G492" i="5"/>
  <c r="B496" i="2" s="1"/>
  <c r="G493" i="5"/>
  <c r="B497" i="2" s="1"/>
  <c r="G494" i="5"/>
  <c r="B498" i="2" s="1"/>
  <c r="G495" i="5"/>
  <c r="B499" i="2" s="1"/>
  <c r="G496" i="5"/>
  <c r="B500" i="2" s="1"/>
  <c r="G497" i="5"/>
  <c r="B501" i="2" s="1"/>
  <c r="G498" i="5"/>
  <c r="B502" i="2" s="1"/>
  <c r="G499" i="5"/>
  <c r="B503" i="2" s="1"/>
  <c r="G500" i="5"/>
  <c r="B504" i="2" s="1"/>
  <c r="G501" i="5"/>
  <c r="B505" i="2" s="1"/>
  <c r="G502" i="5"/>
  <c r="B506" i="2" s="1"/>
  <c r="G503" i="5"/>
  <c r="B507" i="2" s="1"/>
  <c r="G504" i="5"/>
  <c r="B508" i="2" s="1"/>
  <c r="G505" i="5"/>
  <c r="B509" i="2" s="1"/>
  <c r="G506" i="5"/>
  <c r="B510" i="2" s="1"/>
  <c r="G507" i="5"/>
  <c r="B511" i="2" s="1"/>
  <c r="G508" i="5"/>
  <c r="B512" i="2" s="1"/>
  <c r="G509" i="5"/>
  <c r="B513" i="2" s="1"/>
  <c r="G510" i="5"/>
  <c r="B514" i="2" s="1"/>
  <c r="G511" i="5"/>
  <c r="B515" i="2" s="1"/>
  <c r="G512" i="5"/>
  <c r="B516" i="2" s="1"/>
  <c r="G513" i="5"/>
  <c r="B517" i="2" s="1"/>
  <c r="G514" i="5"/>
  <c r="B518" i="2" s="1"/>
  <c r="G515" i="5"/>
  <c r="B519" i="2" s="1"/>
  <c r="G516" i="5"/>
  <c r="B520" i="2" s="1"/>
  <c r="G517" i="5"/>
  <c r="B521" i="2" s="1"/>
  <c r="G518" i="5"/>
  <c r="B522" i="2" s="1"/>
  <c r="G519" i="5"/>
  <c r="B523" i="2" s="1"/>
  <c r="G520" i="5"/>
  <c r="B524" i="2" s="1"/>
  <c r="G521" i="5"/>
  <c r="B525" i="2" s="1"/>
  <c r="G522" i="5"/>
  <c r="B526" i="2" s="1"/>
  <c r="G523" i="5"/>
  <c r="B527" i="2" s="1"/>
  <c r="G524" i="5"/>
  <c r="B528" i="2" s="1"/>
  <c r="G525" i="5"/>
  <c r="B529" i="2" s="1"/>
  <c r="G526" i="5"/>
  <c r="B530" i="2" s="1"/>
  <c r="G527" i="5"/>
  <c r="B531" i="2" s="1"/>
  <c r="G528" i="5"/>
  <c r="B532" i="2" s="1"/>
  <c r="G529" i="5"/>
  <c r="B533" i="2" s="1"/>
  <c r="G530" i="5"/>
  <c r="B534" i="2" s="1"/>
  <c r="G531" i="5"/>
  <c r="B535" i="2" s="1"/>
  <c r="G532" i="5"/>
  <c r="B536" i="2" s="1"/>
  <c r="G533" i="5"/>
  <c r="B537" i="2" s="1"/>
  <c r="G534" i="5"/>
  <c r="B538" i="2" s="1"/>
  <c r="G535" i="5"/>
  <c r="B539" i="2" s="1"/>
  <c r="G536" i="5"/>
  <c r="B540" i="2" s="1"/>
  <c r="G537" i="5"/>
  <c r="B541" i="2" s="1"/>
  <c r="G538" i="5"/>
  <c r="B542" i="2" s="1"/>
  <c r="G539" i="5"/>
  <c r="B543" i="2" s="1"/>
  <c r="G540" i="5"/>
  <c r="B544" i="2" s="1"/>
  <c r="G541" i="5"/>
  <c r="B545" i="2" s="1"/>
  <c r="G542" i="5"/>
  <c r="B546" i="2" s="1"/>
  <c r="G543" i="5"/>
  <c r="B547" i="2" s="1"/>
  <c r="G544" i="5"/>
  <c r="B548" i="2" s="1"/>
  <c r="G545" i="5"/>
  <c r="B549" i="2" s="1"/>
  <c r="G546" i="5"/>
  <c r="B550" i="2" s="1"/>
  <c r="G547" i="5"/>
  <c r="B551" i="2" s="1"/>
  <c r="G548" i="5"/>
  <c r="B552" i="2" s="1"/>
  <c r="G549" i="5"/>
  <c r="B553" i="2" s="1"/>
  <c r="G550" i="5"/>
  <c r="B554" i="2" s="1"/>
  <c r="G551" i="5"/>
  <c r="B555" i="2" s="1"/>
  <c r="G552" i="5"/>
  <c r="B556" i="2" s="1"/>
  <c r="G553" i="5"/>
  <c r="B557" i="2" s="1"/>
  <c r="G554" i="5"/>
  <c r="B558" i="2" s="1"/>
  <c r="G555" i="5"/>
  <c r="B559" i="2" s="1"/>
  <c r="G556" i="5"/>
  <c r="B560" i="2" s="1"/>
  <c r="G557" i="5"/>
  <c r="B561" i="2" s="1"/>
  <c r="G558" i="5"/>
  <c r="B562" i="2" s="1"/>
  <c r="G559" i="5"/>
  <c r="B563" i="2" s="1"/>
  <c r="G560" i="5"/>
  <c r="B564" i="2" s="1"/>
  <c r="G561" i="5"/>
  <c r="B565" i="2" s="1"/>
  <c r="G562" i="5"/>
  <c r="B566" i="2" s="1"/>
  <c r="G563" i="5"/>
  <c r="B567" i="2" s="1"/>
  <c r="G564" i="5"/>
  <c r="B568" i="2" s="1"/>
  <c r="G565" i="5"/>
  <c r="B569" i="2" s="1"/>
  <c r="G566" i="5"/>
  <c r="B570" i="2" s="1"/>
  <c r="G567" i="5"/>
  <c r="B571" i="2" s="1"/>
  <c r="G568" i="5"/>
  <c r="B572" i="2" s="1"/>
  <c r="G569" i="5"/>
  <c r="B573" i="2" s="1"/>
  <c r="G570" i="5"/>
  <c r="B574" i="2" s="1"/>
  <c r="G571" i="5"/>
  <c r="B575" i="2" s="1"/>
  <c r="G572" i="5"/>
  <c r="B576" i="2" s="1"/>
  <c r="G573" i="5"/>
  <c r="B577" i="2" s="1"/>
  <c r="G574" i="5"/>
  <c r="B578" i="2" s="1"/>
  <c r="G575" i="5"/>
  <c r="B579" i="2" s="1"/>
  <c r="G576" i="5"/>
  <c r="B580" i="2" s="1"/>
  <c r="G577" i="5"/>
  <c r="B581" i="2" s="1"/>
  <c r="G578" i="5"/>
  <c r="B582" i="2" s="1"/>
  <c r="G579" i="5"/>
  <c r="B583" i="2" s="1"/>
  <c r="G580" i="5"/>
  <c r="B584" i="2" s="1"/>
  <c r="G581" i="5"/>
  <c r="B585" i="2" s="1"/>
  <c r="G582" i="5"/>
  <c r="B586" i="2" s="1"/>
  <c r="G583" i="5"/>
  <c r="B587" i="2" s="1"/>
  <c r="G584" i="5"/>
  <c r="B588" i="2" s="1"/>
  <c r="G585" i="5"/>
  <c r="B589" i="2" s="1"/>
  <c r="G586" i="5"/>
  <c r="B590" i="2" s="1"/>
  <c r="G587" i="5"/>
  <c r="B591" i="2" s="1"/>
  <c r="G588" i="5"/>
  <c r="B592" i="2" s="1"/>
  <c r="G589" i="5"/>
  <c r="B593" i="2" s="1"/>
  <c r="G590" i="5"/>
  <c r="B594" i="2" s="1"/>
  <c r="G591" i="5"/>
  <c r="B595" i="2" s="1"/>
  <c r="G592" i="5"/>
  <c r="B596" i="2" s="1"/>
  <c r="G593" i="5"/>
  <c r="B597" i="2" s="1"/>
  <c r="G594" i="5"/>
  <c r="B598" i="2" s="1"/>
  <c r="G595" i="5"/>
  <c r="B599" i="2" s="1"/>
  <c r="G596" i="5"/>
  <c r="B600" i="2" s="1"/>
  <c r="G597" i="5"/>
  <c r="B601" i="2" s="1"/>
  <c r="G598" i="5"/>
  <c r="B602" i="2" s="1"/>
  <c r="G599" i="5"/>
  <c r="B603" i="2" s="1"/>
  <c r="G600" i="5"/>
  <c r="B604" i="2" s="1"/>
  <c r="G601" i="5"/>
  <c r="B605" i="2" s="1"/>
  <c r="G602" i="5"/>
  <c r="B606" i="2" s="1"/>
  <c r="G603" i="5"/>
  <c r="B607" i="2" s="1"/>
  <c r="G604" i="5"/>
  <c r="B608" i="2" s="1"/>
  <c r="G605" i="5"/>
  <c r="B609" i="2" s="1"/>
  <c r="G606" i="5"/>
  <c r="B610" i="2" s="1"/>
  <c r="G607" i="5"/>
  <c r="B611" i="2" s="1"/>
  <c r="G608" i="5"/>
  <c r="B612" i="2" s="1"/>
  <c r="G609" i="5"/>
  <c r="B613" i="2" s="1"/>
  <c r="G610" i="5"/>
  <c r="B614" i="2" s="1"/>
  <c r="G611" i="5"/>
  <c r="B615" i="2" s="1"/>
  <c r="G612" i="5"/>
  <c r="B616" i="2" s="1"/>
  <c r="G613" i="5"/>
  <c r="B617" i="2" s="1"/>
  <c r="G614" i="5"/>
  <c r="B618" i="2" s="1"/>
  <c r="G615" i="5"/>
  <c r="B619" i="2" s="1"/>
  <c r="G616" i="5"/>
  <c r="B620" i="2" s="1"/>
  <c r="G617" i="5"/>
  <c r="B621" i="2" s="1"/>
  <c r="G618" i="5"/>
  <c r="B622" i="2" s="1"/>
  <c r="G619" i="5"/>
  <c r="B623" i="2" s="1"/>
  <c r="G620" i="5"/>
  <c r="B624" i="2" s="1"/>
  <c r="G621" i="5"/>
  <c r="B625" i="2" s="1"/>
  <c r="G622" i="5"/>
  <c r="B626" i="2" s="1"/>
  <c r="G623" i="5"/>
  <c r="B627" i="2" s="1"/>
  <c r="G624" i="5"/>
  <c r="B628" i="2" s="1"/>
  <c r="G625" i="5"/>
  <c r="B629" i="2" s="1"/>
  <c r="G626" i="5"/>
  <c r="B630" i="2" s="1"/>
  <c r="G627" i="5"/>
  <c r="B631" i="2" s="1"/>
  <c r="G628" i="5"/>
  <c r="B632" i="2" s="1"/>
  <c r="G629" i="5"/>
  <c r="B633" i="2" s="1"/>
  <c r="G630" i="5"/>
  <c r="B634" i="2" s="1"/>
  <c r="G631" i="5"/>
  <c r="B635" i="2" s="1"/>
  <c r="G632" i="5"/>
  <c r="B636" i="2" s="1"/>
  <c r="G633" i="5"/>
  <c r="B637" i="2" s="1"/>
  <c r="G634" i="5"/>
  <c r="B638" i="2" s="1"/>
  <c r="G635" i="5"/>
  <c r="B639" i="2" s="1"/>
  <c r="G636" i="5"/>
  <c r="B640" i="2" s="1"/>
  <c r="G637" i="5"/>
  <c r="B641" i="2" s="1"/>
  <c r="G638" i="5"/>
  <c r="B642" i="2" s="1"/>
  <c r="G639" i="5"/>
  <c r="B643" i="2" s="1"/>
  <c r="G640" i="5"/>
  <c r="B644" i="2" s="1"/>
  <c r="G641" i="5"/>
  <c r="B645" i="2" s="1"/>
  <c r="G642" i="5"/>
  <c r="B646" i="2" s="1"/>
  <c r="G643" i="5"/>
  <c r="B647" i="2" s="1"/>
  <c r="G644" i="5"/>
  <c r="B648" i="2" s="1"/>
  <c r="G645" i="5"/>
  <c r="B649" i="2" s="1"/>
  <c r="G646" i="5"/>
  <c r="B650" i="2" s="1"/>
  <c r="G647" i="5"/>
  <c r="B651" i="2" s="1"/>
  <c r="G648" i="5"/>
  <c r="B652" i="2" s="1"/>
  <c r="G649" i="5"/>
  <c r="B653" i="2" s="1"/>
  <c r="G650" i="5"/>
  <c r="B654" i="2" s="1"/>
  <c r="G651" i="5"/>
  <c r="B655" i="2" s="1"/>
  <c r="G652" i="5"/>
  <c r="B656" i="2" s="1"/>
  <c r="G653" i="5"/>
  <c r="B657" i="2" s="1"/>
  <c r="G654" i="5"/>
  <c r="B658" i="2" s="1"/>
  <c r="G655" i="5"/>
  <c r="B659" i="2" s="1"/>
  <c r="G656" i="5"/>
  <c r="B660" i="2" s="1"/>
  <c r="G657" i="5"/>
  <c r="B661" i="2" s="1"/>
  <c r="G658" i="5"/>
  <c r="B662" i="2" s="1"/>
  <c r="G659" i="5"/>
  <c r="B663" i="2" s="1"/>
  <c r="G660" i="5"/>
  <c r="B664" i="2" s="1"/>
  <c r="G661" i="5"/>
  <c r="B665" i="2" s="1"/>
  <c r="G662" i="5"/>
  <c r="B666" i="2" s="1"/>
  <c r="G663" i="5"/>
  <c r="B667" i="2" s="1"/>
  <c r="G664" i="5"/>
  <c r="B668" i="2" s="1"/>
  <c r="G665" i="5"/>
  <c r="B669" i="2" s="1"/>
  <c r="G666" i="5"/>
  <c r="B670" i="2" s="1"/>
  <c r="G667" i="5"/>
  <c r="B671" i="2" s="1"/>
  <c r="G668" i="5"/>
  <c r="B672" i="2" s="1"/>
  <c r="G669" i="5"/>
  <c r="B673" i="2" s="1"/>
  <c r="G670" i="5"/>
  <c r="B674" i="2" s="1"/>
  <c r="G671" i="5"/>
  <c r="B675" i="2" s="1"/>
  <c r="G672" i="5"/>
  <c r="B676" i="2" s="1"/>
  <c r="G673" i="5"/>
  <c r="B677" i="2" s="1"/>
  <c r="G674" i="5"/>
  <c r="B678" i="2" s="1"/>
  <c r="G675" i="5"/>
  <c r="B679" i="2" s="1"/>
  <c r="G676" i="5"/>
  <c r="B680" i="2" s="1"/>
  <c r="G677" i="5"/>
  <c r="B681" i="2" s="1"/>
  <c r="G678" i="5"/>
  <c r="B682" i="2" s="1"/>
  <c r="G679" i="5"/>
  <c r="B683" i="2" s="1"/>
  <c r="G680" i="5"/>
  <c r="B684" i="2" s="1"/>
  <c r="G681" i="5"/>
  <c r="B685" i="2" s="1"/>
  <c r="G682" i="5"/>
  <c r="B686" i="2" s="1"/>
  <c r="G683" i="5"/>
  <c r="B687" i="2" s="1"/>
  <c r="G684" i="5"/>
  <c r="B688" i="2" s="1"/>
  <c r="G685" i="5"/>
  <c r="B689" i="2" s="1"/>
  <c r="G686" i="5"/>
  <c r="B690" i="2" s="1"/>
  <c r="G687" i="5"/>
  <c r="B691" i="2" s="1"/>
  <c r="G688" i="5"/>
  <c r="B692" i="2" s="1"/>
  <c r="G689" i="5"/>
  <c r="B693" i="2" s="1"/>
  <c r="G690" i="5"/>
  <c r="B694" i="2" s="1"/>
  <c r="G691" i="5"/>
  <c r="B695" i="2" s="1"/>
  <c r="G692" i="5"/>
  <c r="B696" i="2" s="1"/>
  <c r="G693" i="5"/>
  <c r="B697" i="2" s="1"/>
  <c r="G694" i="5"/>
  <c r="B698" i="2" s="1"/>
  <c r="G695" i="5"/>
  <c r="B699" i="2" s="1"/>
  <c r="G696" i="5"/>
  <c r="B700" i="2" s="1"/>
  <c r="G697" i="5"/>
  <c r="B701" i="2" s="1"/>
  <c r="G698" i="5"/>
  <c r="B702" i="2" s="1"/>
  <c r="G699" i="5"/>
  <c r="B703" i="2" s="1"/>
  <c r="G700" i="5"/>
  <c r="B704" i="2" s="1"/>
  <c r="G701" i="5"/>
  <c r="B705" i="2" s="1"/>
  <c r="G702" i="5"/>
  <c r="B706" i="2" s="1"/>
  <c r="G703" i="5"/>
  <c r="B707" i="2" s="1"/>
  <c r="G704" i="5"/>
  <c r="B708" i="2" s="1"/>
  <c r="G705" i="5"/>
  <c r="B709" i="2" s="1"/>
  <c r="G706" i="5"/>
  <c r="B710" i="2" s="1"/>
  <c r="G707" i="5"/>
  <c r="B711" i="2" s="1"/>
  <c r="G708" i="5"/>
  <c r="B712" i="2" s="1"/>
  <c r="G709" i="5"/>
  <c r="B713" i="2" s="1"/>
  <c r="G710" i="5"/>
  <c r="B714" i="2" s="1"/>
  <c r="G711" i="5"/>
  <c r="B715" i="2" s="1"/>
  <c r="G712" i="5"/>
  <c r="B716" i="2" s="1"/>
  <c r="G713" i="5"/>
  <c r="B717" i="2" s="1"/>
  <c r="G714" i="5"/>
  <c r="B718" i="2" s="1"/>
  <c r="G715" i="5"/>
  <c r="B719" i="2" s="1"/>
  <c r="G716" i="5"/>
  <c r="B720" i="2" s="1"/>
  <c r="G717" i="5"/>
  <c r="B721" i="2" s="1"/>
  <c r="G718" i="5"/>
  <c r="B722" i="2" s="1"/>
  <c r="G719" i="5"/>
  <c r="B723" i="2" s="1"/>
  <c r="G720" i="5"/>
  <c r="B724" i="2" s="1"/>
  <c r="G721" i="5"/>
  <c r="B725" i="2" s="1"/>
  <c r="G722" i="5"/>
  <c r="B726" i="2" s="1"/>
  <c r="G723" i="5"/>
  <c r="B727" i="2" s="1"/>
  <c r="G724" i="5"/>
  <c r="B728" i="2" s="1"/>
  <c r="G725" i="5"/>
  <c r="B729" i="2" s="1"/>
  <c r="G726" i="5"/>
  <c r="B730" i="2" s="1"/>
  <c r="G727" i="5"/>
  <c r="B731" i="2" s="1"/>
  <c r="G728" i="5"/>
  <c r="B732" i="2" s="1"/>
  <c r="G729" i="5"/>
  <c r="B733" i="2" s="1"/>
  <c r="G730" i="5"/>
  <c r="B734" i="2" s="1"/>
  <c r="G731" i="5"/>
  <c r="B735" i="2" s="1"/>
  <c r="G732" i="5"/>
  <c r="B736" i="2" s="1"/>
  <c r="G733" i="5"/>
  <c r="B737" i="2" s="1"/>
  <c r="G734" i="5"/>
  <c r="B738" i="2" s="1"/>
  <c r="G735" i="5"/>
  <c r="B739" i="2" s="1"/>
  <c r="G736" i="5"/>
  <c r="B740" i="2" s="1"/>
  <c r="G737" i="5"/>
  <c r="B741" i="2" s="1"/>
  <c r="G738" i="5"/>
  <c r="B742" i="2" s="1"/>
  <c r="G739" i="5"/>
  <c r="B743" i="2" s="1"/>
  <c r="G740" i="5"/>
  <c r="B744" i="2" s="1"/>
  <c r="G741" i="5"/>
  <c r="B745" i="2" s="1"/>
  <c r="G742" i="5"/>
  <c r="B746" i="2" s="1"/>
  <c r="G743" i="5"/>
  <c r="B747" i="2" s="1"/>
  <c r="G744" i="5"/>
  <c r="B748" i="2" s="1"/>
  <c r="G745" i="5"/>
  <c r="B749" i="2" s="1"/>
  <c r="G746" i="5"/>
  <c r="B750" i="2" s="1"/>
  <c r="G747" i="5"/>
  <c r="B751" i="2" s="1"/>
  <c r="G748" i="5"/>
  <c r="B752" i="2" s="1"/>
  <c r="G749" i="5"/>
  <c r="B753" i="2" s="1"/>
  <c r="G750" i="5"/>
  <c r="B754" i="2" s="1"/>
  <c r="G751" i="5"/>
  <c r="B755" i="2" s="1"/>
  <c r="G752" i="5"/>
  <c r="B756" i="2" s="1"/>
  <c r="G753" i="5"/>
  <c r="B757" i="2" s="1"/>
  <c r="G754" i="5"/>
  <c r="B758" i="2" s="1"/>
  <c r="G755" i="5"/>
  <c r="B759" i="2" s="1"/>
  <c r="G756" i="5"/>
  <c r="B760" i="2" s="1"/>
  <c r="G757" i="5"/>
  <c r="B761" i="2" s="1"/>
  <c r="G758" i="5"/>
  <c r="B762" i="2" s="1"/>
  <c r="G759" i="5"/>
  <c r="B763" i="2" s="1"/>
  <c r="G760" i="5"/>
  <c r="B764" i="2" s="1"/>
  <c r="G761" i="5"/>
  <c r="B765" i="2" s="1"/>
  <c r="G762" i="5"/>
  <c r="B766" i="2" s="1"/>
  <c r="G763" i="5"/>
  <c r="B767" i="2" s="1"/>
  <c r="G764" i="5"/>
  <c r="B768" i="2" s="1"/>
  <c r="G765" i="5"/>
  <c r="B769" i="2" s="1"/>
  <c r="G766" i="5"/>
  <c r="B770" i="2" s="1"/>
  <c r="G767" i="5"/>
  <c r="B771" i="2" s="1"/>
  <c r="G768" i="5"/>
  <c r="B772" i="2" s="1"/>
  <c r="G769" i="5"/>
  <c r="B773" i="2" s="1"/>
  <c r="G770" i="5"/>
  <c r="B774" i="2" s="1"/>
  <c r="G771" i="5"/>
  <c r="B775" i="2" s="1"/>
  <c r="G772" i="5"/>
  <c r="B776" i="2" s="1"/>
  <c r="G773" i="5"/>
  <c r="B777" i="2" s="1"/>
  <c r="G774" i="5"/>
  <c r="B778" i="2" s="1"/>
  <c r="G775" i="5"/>
  <c r="B779" i="2" s="1"/>
  <c r="G776" i="5"/>
  <c r="B780" i="2" s="1"/>
  <c r="G777" i="5"/>
  <c r="B781" i="2" s="1"/>
  <c r="G778" i="5"/>
  <c r="B782" i="2" s="1"/>
  <c r="G779" i="5"/>
  <c r="B783" i="2" s="1"/>
  <c r="G780" i="5"/>
  <c r="B784" i="2" s="1"/>
  <c r="G781" i="5"/>
  <c r="B785" i="2" s="1"/>
  <c r="G782" i="5"/>
  <c r="B786" i="2" s="1"/>
  <c r="G783" i="5"/>
  <c r="B787" i="2" s="1"/>
  <c r="G784" i="5"/>
  <c r="B788" i="2" s="1"/>
  <c r="G785" i="5"/>
  <c r="B789" i="2" s="1"/>
  <c r="G786" i="5"/>
  <c r="B790" i="2" s="1"/>
  <c r="G787" i="5"/>
  <c r="B791" i="2" s="1"/>
  <c r="G788" i="5"/>
  <c r="B792" i="2" s="1"/>
  <c r="G789" i="5"/>
  <c r="B793" i="2" s="1"/>
  <c r="G790" i="5"/>
  <c r="B794" i="2" s="1"/>
  <c r="G791" i="5"/>
  <c r="B795" i="2" s="1"/>
  <c r="G792" i="5"/>
  <c r="B796" i="2" s="1"/>
  <c r="G793" i="5"/>
  <c r="B797" i="2" s="1"/>
  <c r="G794" i="5"/>
  <c r="B798" i="2" s="1"/>
  <c r="G795" i="5"/>
  <c r="B799" i="2" s="1"/>
  <c r="G796" i="5"/>
  <c r="B800" i="2" s="1"/>
  <c r="G797" i="5"/>
  <c r="B801" i="2" s="1"/>
  <c r="G798" i="5"/>
  <c r="B802" i="2" s="1"/>
  <c r="G799" i="5"/>
  <c r="B803" i="2" s="1"/>
  <c r="G800" i="5"/>
  <c r="B804" i="2" s="1"/>
  <c r="G801" i="5"/>
  <c r="B805" i="2" s="1"/>
  <c r="G802" i="5"/>
  <c r="B806" i="2" s="1"/>
  <c r="G803" i="5"/>
  <c r="B807" i="2" s="1"/>
  <c r="G804" i="5"/>
  <c r="B808" i="2" s="1"/>
  <c r="G805" i="5"/>
  <c r="B809" i="2" s="1"/>
  <c r="G806" i="5"/>
  <c r="B810" i="2" s="1"/>
  <c r="G807" i="5"/>
  <c r="B811" i="2" s="1"/>
  <c r="G808" i="5"/>
  <c r="B812" i="2" s="1"/>
  <c r="G809" i="5"/>
  <c r="B813" i="2" s="1"/>
  <c r="G810" i="5"/>
  <c r="B814" i="2" s="1"/>
  <c r="G811" i="5"/>
  <c r="B815" i="2" s="1"/>
  <c r="G812" i="5"/>
  <c r="B816" i="2" s="1"/>
  <c r="G813" i="5"/>
  <c r="B817" i="2" s="1"/>
  <c r="G814" i="5"/>
  <c r="B818" i="2" s="1"/>
  <c r="G815" i="5"/>
  <c r="B819" i="2" s="1"/>
  <c r="G816" i="5"/>
  <c r="B820" i="2" s="1"/>
  <c r="G817" i="5"/>
  <c r="B821" i="2" s="1"/>
  <c r="G818" i="5"/>
  <c r="B822" i="2" s="1"/>
  <c r="G819" i="5"/>
  <c r="B823" i="2" s="1"/>
  <c r="G820" i="5"/>
  <c r="B824" i="2" s="1"/>
  <c r="G821" i="5"/>
  <c r="B825" i="2" s="1"/>
  <c r="G822" i="5"/>
  <c r="B826" i="2" s="1"/>
  <c r="G823" i="5"/>
  <c r="B827" i="2" s="1"/>
  <c r="G824" i="5"/>
  <c r="B828" i="2" s="1"/>
  <c r="G825" i="5"/>
  <c r="B829" i="2" s="1"/>
  <c r="G826" i="5"/>
  <c r="B830" i="2" s="1"/>
  <c r="G827" i="5"/>
  <c r="B831" i="2" s="1"/>
  <c r="G828" i="5"/>
  <c r="B832" i="2" s="1"/>
  <c r="G829" i="5"/>
  <c r="B833" i="2" s="1"/>
  <c r="G830" i="5"/>
  <c r="B834" i="2" s="1"/>
  <c r="G831" i="5"/>
  <c r="B835" i="2" s="1"/>
  <c r="G832" i="5"/>
  <c r="B836" i="2" s="1"/>
  <c r="G833" i="5"/>
  <c r="B837" i="2" s="1"/>
  <c r="G834" i="5"/>
  <c r="B838" i="2" s="1"/>
  <c r="G835" i="5"/>
  <c r="B839" i="2" s="1"/>
  <c r="G836" i="5"/>
  <c r="B840" i="2" s="1"/>
  <c r="G837" i="5"/>
  <c r="B841" i="2" s="1"/>
  <c r="G838" i="5"/>
  <c r="B842" i="2" s="1"/>
  <c r="G839" i="5"/>
  <c r="B843" i="2" s="1"/>
  <c r="G840" i="5"/>
  <c r="B844" i="2" s="1"/>
  <c r="G841" i="5"/>
  <c r="B845" i="2" s="1"/>
  <c r="G842" i="5"/>
  <c r="B846" i="2" s="1"/>
  <c r="G843" i="5"/>
  <c r="B847" i="2" s="1"/>
  <c r="G844" i="5"/>
  <c r="B848" i="2" s="1"/>
  <c r="G845" i="5"/>
  <c r="B849" i="2" s="1"/>
  <c r="G846" i="5"/>
  <c r="B850" i="2" s="1"/>
  <c r="G847" i="5"/>
  <c r="B851" i="2" s="1"/>
  <c r="G848" i="5"/>
  <c r="B852" i="2" s="1"/>
  <c r="G849" i="5"/>
  <c r="B853" i="2" s="1"/>
  <c r="G850" i="5"/>
  <c r="B854" i="2" s="1"/>
  <c r="G851" i="5"/>
  <c r="B855" i="2" s="1"/>
  <c r="G852" i="5"/>
  <c r="B856" i="2" s="1"/>
  <c r="G853" i="5"/>
  <c r="B857" i="2" s="1"/>
  <c r="G854" i="5"/>
  <c r="B858" i="2" s="1"/>
  <c r="G855" i="5"/>
  <c r="B859" i="2" s="1"/>
  <c r="G856" i="5"/>
  <c r="B860" i="2" s="1"/>
  <c r="G857" i="5"/>
  <c r="B861" i="2" s="1"/>
  <c r="G858" i="5"/>
  <c r="B862" i="2" s="1"/>
  <c r="G859" i="5"/>
  <c r="B863" i="2" s="1"/>
  <c r="G860" i="5"/>
  <c r="B864" i="2" s="1"/>
  <c r="G861" i="5"/>
  <c r="B865" i="2" s="1"/>
  <c r="G862" i="5"/>
  <c r="B866" i="2" s="1"/>
  <c r="G863" i="5"/>
  <c r="B867" i="2" s="1"/>
  <c r="G864" i="5"/>
  <c r="B868" i="2" s="1"/>
  <c r="G865" i="5"/>
  <c r="B869" i="2" s="1"/>
  <c r="G866" i="5"/>
  <c r="B870" i="2" s="1"/>
  <c r="G867" i="5"/>
  <c r="B871" i="2" s="1"/>
  <c r="G868" i="5"/>
  <c r="B872" i="2" s="1"/>
  <c r="G869" i="5"/>
  <c r="B873" i="2" s="1"/>
  <c r="G870" i="5"/>
  <c r="B874" i="2" s="1"/>
  <c r="G871" i="5"/>
  <c r="B875" i="2" s="1"/>
  <c r="G872" i="5"/>
  <c r="B876" i="2" s="1"/>
  <c r="G873" i="5"/>
  <c r="B877" i="2" s="1"/>
  <c r="G874" i="5"/>
  <c r="B878" i="2" s="1"/>
  <c r="G875" i="5"/>
  <c r="B879" i="2" s="1"/>
  <c r="G876" i="5"/>
  <c r="B880" i="2" s="1"/>
  <c r="G877" i="5"/>
  <c r="B881" i="2" s="1"/>
  <c r="G878" i="5"/>
  <c r="B882" i="2" s="1"/>
  <c r="G879" i="5"/>
  <c r="B883" i="2" s="1"/>
  <c r="G880" i="5"/>
  <c r="B884" i="2" s="1"/>
  <c r="G881" i="5"/>
  <c r="B885" i="2" s="1"/>
  <c r="G882" i="5"/>
  <c r="B886" i="2" s="1"/>
  <c r="G883" i="5"/>
  <c r="B887" i="2" s="1"/>
  <c r="G884" i="5"/>
  <c r="B888" i="2" s="1"/>
  <c r="G885" i="5"/>
  <c r="B889" i="2" s="1"/>
  <c r="G886" i="5"/>
  <c r="B890" i="2" s="1"/>
  <c r="G887" i="5"/>
  <c r="B891" i="2" s="1"/>
  <c r="G888" i="5"/>
  <c r="B892" i="2" s="1"/>
  <c r="G889" i="5"/>
  <c r="B893" i="2" s="1"/>
  <c r="G890" i="5"/>
  <c r="B894" i="2" s="1"/>
  <c r="G891" i="5"/>
  <c r="B895" i="2" s="1"/>
  <c r="G892" i="5"/>
  <c r="B896" i="2" s="1"/>
  <c r="G893" i="5"/>
  <c r="B897" i="2" s="1"/>
  <c r="G894" i="5"/>
  <c r="B898" i="2" s="1"/>
  <c r="G895" i="5"/>
  <c r="B899" i="2" s="1"/>
  <c r="G896" i="5"/>
  <c r="B900" i="2" s="1"/>
  <c r="G897" i="5"/>
  <c r="B901" i="2" s="1"/>
  <c r="G898" i="5"/>
  <c r="B902" i="2" s="1"/>
  <c r="G899" i="5"/>
  <c r="B903" i="2" s="1"/>
  <c r="G900" i="5"/>
  <c r="B904" i="2" s="1"/>
  <c r="G901" i="5"/>
  <c r="B905" i="2" s="1"/>
  <c r="G902" i="5"/>
  <c r="B906" i="2" s="1"/>
  <c r="G903" i="5"/>
  <c r="B907" i="2" s="1"/>
  <c r="G904" i="5"/>
  <c r="B908" i="2" s="1"/>
  <c r="G905" i="5"/>
  <c r="B909" i="2" s="1"/>
  <c r="G906" i="5"/>
  <c r="B910" i="2" s="1"/>
  <c r="G907" i="5"/>
  <c r="B911" i="2" s="1"/>
  <c r="G908" i="5"/>
  <c r="B912" i="2" s="1"/>
  <c r="G909" i="5"/>
  <c r="B913" i="2" s="1"/>
  <c r="G910" i="5"/>
  <c r="B914" i="2" s="1"/>
  <c r="G911" i="5"/>
  <c r="B915" i="2" s="1"/>
  <c r="G912" i="5"/>
  <c r="B916" i="2" s="1"/>
  <c r="G913" i="5"/>
  <c r="B917" i="2" s="1"/>
  <c r="G914" i="5"/>
  <c r="B918" i="2" s="1"/>
  <c r="G915" i="5"/>
  <c r="B919" i="2" s="1"/>
  <c r="G916" i="5"/>
  <c r="B920" i="2" s="1"/>
  <c r="G917" i="5"/>
  <c r="B921" i="2" s="1"/>
  <c r="G918" i="5"/>
  <c r="B922" i="2" s="1"/>
  <c r="G919" i="5"/>
  <c r="B923" i="2" s="1"/>
  <c r="G920" i="5"/>
  <c r="B924" i="2" s="1"/>
  <c r="G921" i="5"/>
  <c r="B925" i="2" s="1"/>
  <c r="G922" i="5"/>
  <c r="B926" i="2" s="1"/>
  <c r="G923" i="5"/>
  <c r="B927" i="2" s="1"/>
  <c r="G924" i="5"/>
  <c r="B928" i="2" s="1"/>
  <c r="G925" i="5"/>
  <c r="B929" i="2" s="1"/>
  <c r="G926" i="5"/>
  <c r="B930" i="2" s="1"/>
  <c r="G927" i="5"/>
  <c r="B931" i="2" s="1"/>
  <c r="G928" i="5"/>
  <c r="B932" i="2" s="1"/>
  <c r="G929" i="5"/>
  <c r="B933" i="2" s="1"/>
  <c r="G930" i="5"/>
  <c r="B934" i="2" s="1"/>
  <c r="G931" i="5"/>
  <c r="B935" i="2" s="1"/>
  <c r="G932" i="5"/>
  <c r="B936" i="2" s="1"/>
  <c r="G933" i="5"/>
  <c r="B937" i="2" s="1"/>
  <c r="G934" i="5"/>
  <c r="B938" i="2" s="1"/>
  <c r="G935" i="5"/>
  <c r="B939" i="2" s="1"/>
  <c r="G936" i="5"/>
  <c r="B940" i="2" s="1"/>
  <c r="G937" i="5"/>
  <c r="B941" i="2" s="1"/>
  <c r="G938" i="5"/>
  <c r="B942" i="2" s="1"/>
  <c r="G939" i="5"/>
  <c r="B943" i="2" s="1"/>
  <c r="G940" i="5"/>
  <c r="B944" i="2" s="1"/>
  <c r="G941" i="5"/>
  <c r="B945" i="2" s="1"/>
  <c r="G942" i="5"/>
  <c r="B946" i="2" s="1"/>
  <c r="G943" i="5"/>
  <c r="B947" i="2" s="1"/>
  <c r="G944" i="5"/>
  <c r="B948" i="2" s="1"/>
  <c r="G945" i="5"/>
  <c r="B949" i="2" s="1"/>
  <c r="G946" i="5"/>
  <c r="B950" i="2" s="1"/>
  <c r="G947" i="5"/>
  <c r="B951" i="2" s="1"/>
  <c r="G948" i="5"/>
  <c r="B952" i="2" s="1"/>
  <c r="G949" i="5"/>
  <c r="B953" i="2" s="1"/>
  <c r="G950" i="5"/>
  <c r="B954" i="2" s="1"/>
  <c r="G951" i="5"/>
  <c r="B955" i="2" s="1"/>
  <c r="G952" i="5"/>
  <c r="B956" i="2" s="1"/>
  <c r="G953" i="5"/>
  <c r="B957" i="2" s="1"/>
  <c r="G954" i="5"/>
  <c r="B958" i="2" s="1"/>
  <c r="G955" i="5"/>
  <c r="B959" i="2" s="1"/>
  <c r="G956" i="5"/>
  <c r="B960" i="2" s="1"/>
  <c r="G957" i="5"/>
  <c r="B961" i="2" s="1"/>
  <c r="G958" i="5"/>
  <c r="B962" i="2" s="1"/>
  <c r="G959" i="5"/>
  <c r="B963" i="2" s="1"/>
  <c r="G960" i="5"/>
  <c r="B964" i="2" s="1"/>
  <c r="G961" i="5"/>
  <c r="B965" i="2" s="1"/>
  <c r="G962" i="5"/>
  <c r="B966" i="2" s="1"/>
  <c r="G963" i="5"/>
  <c r="B967" i="2" s="1"/>
  <c r="G964" i="5"/>
  <c r="B968" i="2" s="1"/>
  <c r="G965" i="5"/>
  <c r="B969" i="2" s="1"/>
  <c r="G966" i="5"/>
  <c r="B970" i="2" s="1"/>
  <c r="G967" i="5"/>
  <c r="B971" i="2" s="1"/>
  <c r="G968" i="5"/>
  <c r="B972" i="2" s="1"/>
  <c r="G969" i="5"/>
  <c r="B973" i="2" s="1"/>
  <c r="G970" i="5"/>
  <c r="B974" i="2" s="1"/>
  <c r="G971" i="5"/>
  <c r="B975" i="2" s="1"/>
  <c r="G972" i="5"/>
  <c r="B976" i="2" s="1"/>
  <c r="G973" i="5"/>
  <c r="B977" i="2" s="1"/>
  <c r="G974" i="5"/>
  <c r="B978" i="2" s="1"/>
  <c r="G975" i="5"/>
  <c r="B979" i="2" s="1"/>
  <c r="G976" i="5"/>
  <c r="B980" i="2" s="1"/>
  <c r="G977" i="5"/>
  <c r="B981" i="2" s="1"/>
  <c r="G978" i="5"/>
  <c r="B982" i="2" s="1"/>
  <c r="G979" i="5"/>
  <c r="B983" i="2" s="1"/>
  <c r="G980" i="5"/>
  <c r="B984" i="2" s="1"/>
  <c r="G981" i="5"/>
  <c r="B985" i="2" s="1"/>
  <c r="G982" i="5"/>
  <c r="B986" i="2" s="1"/>
  <c r="G983" i="5"/>
  <c r="B987" i="2" s="1"/>
  <c r="G984" i="5"/>
  <c r="B988" i="2" s="1"/>
  <c r="G985" i="5"/>
  <c r="B989" i="2" s="1"/>
  <c r="G986" i="5"/>
  <c r="B990" i="2" s="1"/>
  <c r="G987" i="5"/>
  <c r="B991" i="2" s="1"/>
  <c r="G988" i="5"/>
  <c r="B992" i="2" s="1"/>
  <c r="G989" i="5"/>
  <c r="B993" i="2" s="1"/>
  <c r="G990" i="5"/>
  <c r="B994" i="2" s="1"/>
  <c r="G991" i="5"/>
  <c r="B995" i="2" s="1"/>
  <c r="G992" i="5"/>
  <c r="B996" i="2" s="1"/>
  <c r="G993" i="5"/>
  <c r="B997" i="2" s="1"/>
  <c r="G994" i="5"/>
  <c r="B998" i="2" s="1"/>
  <c r="G995" i="5"/>
  <c r="B999" i="2" s="1"/>
  <c r="G996" i="5"/>
  <c r="B1000" i="2" s="1"/>
  <c r="G997" i="5"/>
  <c r="B1001" i="2" s="1"/>
  <c r="G998" i="5"/>
  <c r="B1002" i="2" s="1"/>
  <c r="G999" i="5"/>
  <c r="B1003" i="2" s="1"/>
  <c r="G1000" i="5"/>
  <c r="B1004" i="2" s="1"/>
  <c r="G1001" i="5"/>
  <c r="B1005" i="2" s="1"/>
  <c r="G1002" i="5"/>
  <c r="B1006" i="2" s="1"/>
  <c r="G1003" i="5"/>
  <c r="B1007" i="2" s="1"/>
  <c r="G1004" i="5"/>
  <c r="B1008" i="2" s="1"/>
  <c r="G1005" i="5"/>
  <c r="B1009" i="2" s="1"/>
  <c r="G1006" i="5"/>
  <c r="B1010" i="2" s="1"/>
  <c r="G1007" i="5"/>
  <c r="B1011" i="2" s="1"/>
  <c r="G1008" i="5"/>
  <c r="B1012" i="2" s="1"/>
  <c r="G1009" i="5"/>
  <c r="B1013" i="2" s="1"/>
  <c r="G1010" i="5"/>
  <c r="B1014" i="2" s="1"/>
  <c r="G1011" i="5"/>
  <c r="B1015" i="2" s="1"/>
  <c r="G1012" i="5"/>
  <c r="B1016" i="2" s="1"/>
  <c r="G1013" i="5"/>
  <c r="B1017" i="2" s="1"/>
  <c r="G1014" i="5"/>
  <c r="B1018" i="2" s="1"/>
  <c r="G1015" i="5"/>
  <c r="B1019" i="2" s="1"/>
  <c r="G1016" i="5"/>
  <c r="B1020" i="2" s="1"/>
  <c r="G1017" i="5"/>
  <c r="B1021" i="2" s="1"/>
  <c r="G1018" i="5"/>
  <c r="B1022" i="2" s="1"/>
  <c r="G1019" i="5"/>
  <c r="B1023" i="2" s="1"/>
  <c r="G1020" i="5"/>
  <c r="B1024" i="2" s="1"/>
  <c r="G1021" i="5"/>
  <c r="B1025" i="2" s="1"/>
  <c r="G1022" i="5"/>
  <c r="B1026" i="2" s="1"/>
  <c r="G1023" i="5"/>
  <c r="B1027" i="2" s="1"/>
  <c r="G1024" i="5"/>
  <c r="B1028" i="2" s="1"/>
  <c r="G1025" i="5"/>
  <c r="B1029" i="2" s="1"/>
  <c r="G1026" i="5"/>
  <c r="B1030" i="2" s="1"/>
  <c r="G1027" i="5"/>
  <c r="B1031" i="2" s="1"/>
  <c r="G1028" i="5"/>
  <c r="B1032" i="2" s="1"/>
  <c r="G1029" i="5"/>
  <c r="B1033" i="2" s="1"/>
  <c r="G1030" i="5"/>
  <c r="B1034" i="2" s="1"/>
  <c r="G1031" i="5"/>
  <c r="B1035" i="2" s="1"/>
  <c r="G1032" i="5"/>
  <c r="B1036" i="2" s="1"/>
  <c r="G1033" i="5"/>
  <c r="B1037" i="2" s="1"/>
  <c r="G1034" i="5"/>
  <c r="B1038" i="2" s="1"/>
  <c r="G1035" i="5"/>
  <c r="B1039" i="2" s="1"/>
  <c r="G1036" i="5"/>
  <c r="B1040" i="2" s="1"/>
  <c r="G1037" i="5"/>
  <c r="B1041" i="2" s="1"/>
  <c r="G1038" i="5"/>
  <c r="B1042" i="2" s="1"/>
  <c r="G1039" i="5"/>
  <c r="B1043" i="2" s="1"/>
  <c r="G1040" i="5"/>
  <c r="B1044" i="2" s="1"/>
  <c r="G1041" i="5"/>
  <c r="B1045" i="2" s="1"/>
  <c r="G1042" i="5"/>
  <c r="B1046" i="2" s="1"/>
  <c r="G1043" i="5"/>
  <c r="B1047" i="2" s="1"/>
  <c r="G1044" i="5"/>
  <c r="B1048" i="2" s="1"/>
  <c r="G1045" i="5"/>
  <c r="B1049" i="2" s="1"/>
  <c r="G1046" i="5"/>
  <c r="B1050" i="2" s="1"/>
  <c r="G1047" i="5"/>
  <c r="B1051" i="2" s="1"/>
  <c r="G1048" i="5"/>
  <c r="B1052" i="2" s="1"/>
  <c r="G1049" i="5"/>
  <c r="B1053" i="2" s="1"/>
  <c r="G1050" i="5"/>
  <c r="B1054" i="2" s="1"/>
  <c r="G1051" i="5"/>
  <c r="B1055" i="2" s="1"/>
  <c r="G1052" i="5"/>
  <c r="B1056" i="2" s="1"/>
  <c r="G1053" i="5"/>
  <c r="B1057" i="2" s="1"/>
  <c r="G1054" i="5"/>
  <c r="B1058" i="2" s="1"/>
  <c r="G1055" i="5"/>
  <c r="B1059" i="2" s="1"/>
  <c r="G1056" i="5"/>
  <c r="B1060" i="2" s="1"/>
  <c r="G1057" i="5"/>
  <c r="B1061" i="2" s="1"/>
  <c r="G1058" i="5"/>
  <c r="B1062" i="2" s="1"/>
  <c r="G1059" i="5"/>
  <c r="B1063" i="2" s="1"/>
  <c r="G1060" i="5"/>
  <c r="B1064" i="2" s="1"/>
  <c r="G1061" i="5"/>
  <c r="B1065" i="2" s="1"/>
  <c r="G1062" i="5"/>
  <c r="B1066" i="2" s="1"/>
  <c r="G1063" i="5"/>
  <c r="B1067" i="2" s="1"/>
  <c r="G1064" i="5"/>
  <c r="B1068" i="2" s="1"/>
  <c r="G1065" i="5"/>
  <c r="B1069" i="2" s="1"/>
  <c r="G1066" i="5"/>
  <c r="B1070" i="2" s="1"/>
  <c r="G1067" i="5"/>
  <c r="B1071" i="2" s="1"/>
  <c r="G1068" i="5"/>
  <c r="B1072" i="2" s="1"/>
  <c r="G1069" i="5"/>
  <c r="B1073" i="2" s="1"/>
  <c r="G1070" i="5"/>
  <c r="B1074" i="2" s="1"/>
  <c r="G1071" i="5"/>
  <c r="B1075" i="2" s="1"/>
  <c r="G1072" i="5"/>
  <c r="B1076" i="2" s="1"/>
  <c r="G1073" i="5"/>
  <c r="B1077" i="2" s="1"/>
  <c r="G1074" i="5"/>
  <c r="B1078" i="2" s="1"/>
  <c r="G1075" i="5"/>
  <c r="B1079" i="2" s="1"/>
  <c r="G1076" i="5"/>
  <c r="B1080" i="2" s="1"/>
  <c r="G1077" i="5"/>
  <c r="B1081" i="2" s="1"/>
  <c r="G1078" i="5"/>
  <c r="B1082" i="2" s="1"/>
  <c r="G1079" i="5"/>
  <c r="B1083" i="2" s="1"/>
  <c r="G1080" i="5"/>
  <c r="B1084" i="2" s="1"/>
  <c r="G1081" i="5"/>
  <c r="B1085" i="2" s="1"/>
  <c r="G1082" i="5"/>
  <c r="B1086" i="2" s="1"/>
  <c r="G1083" i="5"/>
  <c r="B1087" i="2" s="1"/>
  <c r="G1084" i="5"/>
  <c r="B1088" i="2" s="1"/>
  <c r="G1085" i="5"/>
  <c r="B1089" i="2" s="1"/>
  <c r="G1086" i="5"/>
  <c r="B1090" i="2" s="1"/>
  <c r="G1087" i="5"/>
  <c r="B1091" i="2" s="1"/>
  <c r="G1088" i="5"/>
  <c r="B1092" i="2" s="1"/>
  <c r="G1089" i="5"/>
  <c r="B1093" i="2" s="1"/>
  <c r="G1090" i="5"/>
  <c r="B1094" i="2" s="1"/>
  <c r="G1091" i="5"/>
  <c r="B1095" i="2" s="1"/>
  <c r="G1092" i="5"/>
  <c r="B1096" i="2" s="1"/>
  <c r="G1093" i="5"/>
  <c r="B1097" i="2" s="1"/>
  <c r="G1094" i="5"/>
  <c r="B1098" i="2" s="1"/>
  <c r="G1095" i="5"/>
  <c r="B1099" i="2" s="1"/>
  <c r="G1096" i="5"/>
  <c r="B1100" i="2" s="1"/>
  <c r="G1097" i="5"/>
  <c r="B1101" i="2" s="1"/>
  <c r="G1098" i="5"/>
  <c r="B1102" i="2" s="1"/>
  <c r="G1099" i="5"/>
  <c r="B1103" i="2" s="1"/>
  <c r="G1100" i="5"/>
  <c r="B1104" i="2" s="1"/>
  <c r="G1101" i="5"/>
  <c r="B1105" i="2" s="1"/>
  <c r="G1102" i="5"/>
  <c r="B1106" i="2" s="1"/>
  <c r="G1103" i="5"/>
  <c r="B1107" i="2" s="1"/>
  <c r="G1104" i="5"/>
  <c r="B1108" i="2" s="1"/>
  <c r="G1105" i="5"/>
  <c r="B1109" i="2" s="1"/>
  <c r="G1106" i="5"/>
  <c r="B1110" i="2" s="1"/>
  <c r="G1107" i="5"/>
  <c r="B1111" i="2" s="1"/>
  <c r="G1108" i="5"/>
  <c r="B1112" i="2" s="1"/>
  <c r="G1109" i="5"/>
  <c r="B1113" i="2" s="1"/>
  <c r="G1110" i="5"/>
  <c r="B1114" i="2" s="1"/>
  <c r="G1111" i="5"/>
  <c r="B1115" i="2" s="1"/>
  <c r="G1112" i="5"/>
  <c r="B1116" i="2" s="1"/>
  <c r="G1113" i="5"/>
  <c r="B1117" i="2" s="1"/>
  <c r="G1114" i="5"/>
  <c r="B1118" i="2" s="1"/>
  <c r="G1115" i="5"/>
  <c r="B1119" i="2" s="1"/>
  <c r="G1116" i="5"/>
  <c r="B1120" i="2" s="1"/>
  <c r="G1117" i="5"/>
  <c r="B1121" i="2" s="1"/>
  <c r="G1118" i="5"/>
  <c r="B1122" i="2" s="1"/>
  <c r="G1119" i="5"/>
  <c r="B1123" i="2" s="1"/>
  <c r="G1120" i="5"/>
  <c r="B1124" i="2" s="1"/>
  <c r="G1121" i="5"/>
  <c r="B1125" i="2" s="1"/>
  <c r="G1122" i="5"/>
  <c r="B1126" i="2" s="1"/>
  <c r="G1123" i="5"/>
  <c r="B1127" i="2" s="1"/>
  <c r="G1124" i="5"/>
  <c r="B1128" i="2" s="1"/>
  <c r="G1125" i="5"/>
  <c r="B1129" i="2" s="1"/>
  <c r="G1126" i="5"/>
  <c r="B1130" i="2" s="1"/>
  <c r="G1127" i="5"/>
  <c r="B1131" i="2" s="1"/>
  <c r="G1128" i="5"/>
  <c r="B1132" i="2" s="1"/>
  <c r="G1129" i="5"/>
  <c r="B1133" i="2" s="1"/>
  <c r="G1130" i="5"/>
  <c r="B1134" i="2" s="1"/>
  <c r="G1131" i="5"/>
  <c r="B1135" i="2" s="1"/>
  <c r="G1132" i="5"/>
  <c r="B1136" i="2" s="1"/>
  <c r="G1133" i="5"/>
  <c r="B1137" i="2" s="1"/>
  <c r="G1134" i="5"/>
  <c r="B1138" i="2" s="1"/>
  <c r="G1135" i="5"/>
  <c r="B1139" i="2" s="1"/>
  <c r="G1136" i="5"/>
  <c r="B1140" i="2" s="1"/>
  <c r="G1137" i="5"/>
  <c r="B1141" i="2" s="1"/>
  <c r="G1138" i="5"/>
  <c r="B1142" i="2" s="1"/>
  <c r="G1139" i="5"/>
  <c r="B1143" i="2" s="1"/>
  <c r="G1140" i="5"/>
  <c r="B1144" i="2" s="1"/>
  <c r="G1141" i="5"/>
  <c r="B1145" i="2" s="1"/>
  <c r="G1142" i="5"/>
  <c r="B1146" i="2" s="1"/>
  <c r="G1143" i="5"/>
  <c r="B1147" i="2" s="1"/>
  <c r="G1144" i="5"/>
  <c r="B1148" i="2" s="1"/>
  <c r="G1145" i="5"/>
  <c r="B1149" i="2" s="1"/>
  <c r="G1146" i="5"/>
  <c r="B1150" i="2" s="1"/>
  <c r="G1147" i="5"/>
  <c r="B1151" i="2" s="1"/>
  <c r="G1148" i="5"/>
  <c r="B1152" i="2" s="1"/>
  <c r="G1149" i="5"/>
  <c r="B1153" i="2" s="1"/>
  <c r="G1150" i="5"/>
  <c r="B1154" i="2" s="1"/>
  <c r="G1151" i="5"/>
  <c r="B1155" i="2" s="1"/>
  <c r="G1152" i="5"/>
  <c r="B1156" i="2" s="1"/>
  <c r="G1153" i="5"/>
  <c r="B1157" i="2" s="1"/>
  <c r="G1154" i="5"/>
  <c r="B1158" i="2" s="1"/>
  <c r="G1155" i="5"/>
  <c r="B1159" i="2" s="1"/>
  <c r="G1156" i="5"/>
  <c r="B1160" i="2" s="1"/>
  <c r="G1157" i="5"/>
  <c r="B1161" i="2" s="1"/>
  <c r="G1158" i="5"/>
  <c r="B1162" i="2" s="1"/>
  <c r="G1159" i="5"/>
  <c r="B1163" i="2" s="1"/>
  <c r="G1160" i="5"/>
  <c r="B1164" i="2" s="1"/>
  <c r="G1161" i="5"/>
  <c r="B1165" i="2" s="1"/>
  <c r="G1162" i="5"/>
  <c r="B1166" i="2" s="1"/>
  <c r="G1163" i="5"/>
  <c r="B1167" i="2" s="1"/>
  <c r="G1164" i="5"/>
  <c r="B1168" i="2" s="1"/>
  <c r="G1165" i="5"/>
  <c r="B1169" i="2" s="1"/>
  <c r="G1166" i="5"/>
  <c r="B1170" i="2" s="1"/>
  <c r="G1167" i="5"/>
  <c r="B1171" i="2" s="1"/>
  <c r="G1168" i="5"/>
  <c r="B1172" i="2" s="1"/>
  <c r="G1169" i="5"/>
  <c r="B1173" i="2" s="1"/>
  <c r="G1170" i="5"/>
  <c r="B1174" i="2" s="1"/>
  <c r="G1171" i="5"/>
  <c r="B1175" i="2" s="1"/>
  <c r="G1172" i="5"/>
  <c r="B1176" i="2" s="1"/>
  <c r="G1173" i="5"/>
  <c r="B1177" i="2" s="1"/>
  <c r="G1174" i="5"/>
  <c r="B1178" i="2" s="1"/>
  <c r="G1175" i="5"/>
  <c r="B1179" i="2" s="1"/>
  <c r="G1176" i="5"/>
  <c r="B1180" i="2" s="1"/>
  <c r="G1177" i="5"/>
  <c r="B1181" i="2" s="1"/>
  <c r="G1178" i="5"/>
  <c r="B1182" i="2" s="1"/>
  <c r="G1179" i="5"/>
  <c r="B1183" i="2" s="1"/>
  <c r="G1180" i="5"/>
  <c r="B1184" i="2" s="1"/>
  <c r="G1181" i="5"/>
  <c r="B1185" i="2" s="1"/>
  <c r="G1182" i="5"/>
  <c r="B1186" i="2" s="1"/>
  <c r="G1183" i="5"/>
  <c r="B1187" i="2" s="1"/>
  <c r="G1184" i="5"/>
  <c r="B1188" i="2" s="1"/>
  <c r="G1185" i="5"/>
  <c r="B1189" i="2" s="1"/>
  <c r="G1186" i="5"/>
  <c r="B1190" i="2" s="1"/>
  <c r="G1187" i="5"/>
  <c r="B1191" i="2" s="1"/>
  <c r="G1188" i="5"/>
  <c r="B1192" i="2" s="1"/>
  <c r="G1189" i="5"/>
  <c r="B1193" i="2" s="1"/>
  <c r="G1190" i="5"/>
  <c r="B1194" i="2" s="1"/>
  <c r="G1191" i="5"/>
  <c r="B1195" i="2" s="1"/>
  <c r="G1192" i="5"/>
  <c r="B1196" i="2" s="1"/>
  <c r="G1193" i="5"/>
  <c r="B1197" i="2" s="1"/>
  <c r="G1194" i="5"/>
  <c r="B1198" i="2" s="1"/>
  <c r="G1195" i="5"/>
  <c r="B1199" i="2" s="1"/>
  <c r="G1196" i="5"/>
  <c r="B1200" i="2" s="1"/>
  <c r="G1197" i="5"/>
  <c r="B1201" i="2" s="1"/>
  <c r="G1198" i="5"/>
  <c r="B1202" i="2" s="1"/>
  <c r="G1199" i="5"/>
  <c r="B1203" i="2" s="1"/>
  <c r="G1200" i="5"/>
  <c r="B1204" i="2" s="1"/>
  <c r="G1201" i="5"/>
  <c r="B1205" i="2" s="1"/>
  <c r="G1202" i="5"/>
  <c r="B1206" i="2" s="1"/>
  <c r="G1203" i="5"/>
  <c r="B1207" i="2" s="1"/>
  <c r="G1204" i="5"/>
  <c r="B1208" i="2" s="1"/>
  <c r="G1205" i="5"/>
  <c r="B1209" i="2" s="1"/>
  <c r="G1206" i="5"/>
  <c r="B1210" i="2" s="1"/>
  <c r="G1207" i="5"/>
  <c r="B1211" i="2" s="1"/>
  <c r="G1208" i="5"/>
  <c r="B1212" i="2" s="1"/>
  <c r="G1209" i="5"/>
  <c r="B1213" i="2" s="1"/>
  <c r="G1210" i="5"/>
  <c r="B1214" i="2" s="1"/>
  <c r="G1211" i="5"/>
  <c r="B1215" i="2" s="1"/>
  <c r="G1212" i="5"/>
  <c r="B1216" i="2" s="1"/>
  <c r="G1213" i="5"/>
  <c r="B1217" i="2" s="1"/>
  <c r="G1214" i="5"/>
  <c r="B1218" i="2" s="1"/>
  <c r="G1215" i="5"/>
  <c r="B1219" i="2" s="1"/>
  <c r="G1216" i="5"/>
  <c r="B1220" i="2" s="1"/>
  <c r="G1217" i="5"/>
  <c r="B1221" i="2" s="1"/>
  <c r="G1218" i="5"/>
  <c r="B1222" i="2" s="1"/>
  <c r="G1219" i="5"/>
  <c r="B1223" i="2" s="1"/>
  <c r="G1220" i="5"/>
  <c r="B1224" i="2" s="1"/>
  <c r="G1221" i="5"/>
  <c r="B1225" i="2" s="1"/>
  <c r="G1222" i="5"/>
  <c r="B1226" i="2" s="1"/>
  <c r="G1223" i="5"/>
  <c r="B1227" i="2" s="1"/>
  <c r="G1224" i="5"/>
  <c r="B1228" i="2" s="1"/>
  <c r="G1225" i="5"/>
  <c r="B1229" i="2" s="1"/>
  <c r="G1226" i="5"/>
  <c r="B1230" i="2" s="1"/>
  <c r="G1227" i="5"/>
  <c r="B1231" i="2" s="1"/>
  <c r="G1228" i="5"/>
  <c r="B1232" i="2" s="1"/>
  <c r="G1229" i="5"/>
  <c r="B1233" i="2" s="1"/>
  <c r="G1230" i="5"/>
  <c r="B1234" i="2" s="1"/>
  <c r="G1231" i="5"/>
  <c r="B1235" i="2" s="1"/>
  <c r="G1232" i="5"/>
  <c r="B1236" i="2" s="1"/>
  <c r="G1233" i="5"/>
  <c r="B1237" i="2" s="1"/>
  <c r="G1234" i="5"/>
  <c r="B1238" i="2" s="1"/>
  <c r="G1235" i="5"/>
  <c r="B1239" i="2" s="1"/>
  <c r="G1236" i="5"/>
  <c r="B1240" i="2" s="1"/>
  <c r="G1237" i="5"/>
  <c r="B1241" i="2" s="1"/>
  <c r="G1238" i="5"/>
  <c r="B1242" i="2" s="1"/>
  <c r="G1239" i="5"/>
  <c r="B1243" i="2" s="1"/>
  <c r="G1240" i="5"/>
  <c r="B1244" i="2" s="1"/>
  <c r="G1241" i="5"/>
  <c r="B1245" i="2" s="1"/>
  <c r="G1242" i="5"/>
  <c r="B1246" i="2" s="1"/>
  <c r="G1243" i="5"/>
  <c r="B1247" i="2" s="1"/>
  <c r="G1244" i="5"/>
  <c r="B1248" i="2" s="1"/>
  <c r="G1245" i="5"/>
  <c r="B1249" i="2" s="1"/>
  <c r="G1246" i="5"/>
  <c r="B1250" i="2" s="1"/>
  <c r="G1247" i="5"/>
  <c r="B1251" i="2" s="1"/>
  <c r="G1248" i="5"/>
  <c r="B1252" i="2" s="1"/>
  <c r="G1249" i="5"/>
  <c r="B1253" i="2" s="1"/>
  <c r="G1250" i="5"/>
  <c r="B1254" i="2" s="1"/>
  <c r="G1251" i="5"/>
  <c r="B1255" i="2" s="1"/>
  <c r="G1252" i="5"/>
  <c r="B1256" i="2" s="1"/>
  <c r="G1253" i="5"/>
  <c r="B1257" i="2" s="1"/>
  <c r="G1254" i="5"/>
  <c r="B1258" i="2" s="1"/>
  <c r="G1255" i="5"/>
  <c r="B1259" i="2" s="1"/>
  <c r="G1256" i="5"/>
  <c r="B1260" i="2" s="1"/>
  <c r="G1257" i="5"/>
  <c r="B1261" i="2" s="1"/>
  <c r="G1258" i="5"/>
  <c r="B1262" i="2" s="1"/>
  <c r="G1259" i="5"/>
  <c r="B1263" i="2" s="1"/>
  <c r="G1260" i="5"/>
  <c r="B1264" i="2" s="1"/>
  <c r="G1261" i="5"/>
  <c r="B1265" i="2" s="1"/>
  <c r="G1262" i="5"/>
  <c r="B1266" i="2" s="1"/>
  <c r="G1263" i="5"/>
  <c r="B1267" i="2" s="1"/>
  <c r="G1264" i="5"/>
  <c r="B1268" i="2" s="1"/>
  <c r="G1265" i="5"/>
  <c r="B1269" i="2" s="1"/>
  <c r="G1266" i="5"/>
  <c r="B1270" i="2" s="1"/>
  <c r="G1267" i="5"/>
  <c r="B1271" i="2" s="1"/>
  <c r="G1268" i="5"/>
  <c r="B1272" i="2" s="1"/>
  <c r="G1269" i="5"/>
  <c r="B1273" i="2" s="1"/>
  <c r="G1270" i="5"/>
  <c r="B1274" i="2" s="1"/>
  <c r="G1271" i="5"/>
  <c r="B1275" i="2" s="1"/>
  <c r="G1272" i="5"/>
  <c r="B1276" i="2" s="1"/>
  <c r="G1273" i="5"/>
  <c r="B1277" i="2" s="1"/>
  <c r="G1274" i="5"/>
  <c r="B1278" i="2" s="1"/>
  <c r="G1275" i="5"/>
  <c r="B1279" i="2" s="1"/>
  <c r="G1276" i="5"/>
  <c r="B1280" i="2" s="1"/>
  <c r="G1277" i="5"/>
  <c r="B1281" i="2" s="1"/>
  <c r="G1278" i="5"/>
  <c r="B1282" i="2" s="1"/>
  <c r="G1279" i="5"/>
  <c r="B1283" i="2" s="1"/>
  <c r="G1280" i="5"/>
  <c r="B1284" i="2" s="1"/>
  <c r="G1281" i="5"/>
  <c r="B1285" i="2" s="1"/>
  <c r="G1282" i="5"/>
  <c r="B1286" i="2" s="1"/>
  <c r="G1283" i="5"/>
  <c r="B1287" i="2" s="1"/>
  <c r="G1284" i="5"/>
  <c r="B1288" i="2" s="1"/>
  <c r="G1285" i="5"/>
  <c r="B1289" i="2" s="1"/>
  <c r="G1286" i="5"/>
  <c r="B1290" i="2" s="1"/>
  <c r="G1287" i="5"/>
  <c r="B1291" i="2" s="1"/>
  <c r="G1288" i="5"/>
  <c r="B1292" i="2" s="1"/>
  <c r="G1289" i="5"/>
  <c r="B1293" i="2" s="1"/>
  <c r="G1290" i="5"/>
  <c r="B1294" i="2" s="1"/>
  <c r="G1291" i="5"/>
  <c r="B1295" i="2" s="1"/>
  <c r="G1292" i="5"/>
  <c r="B1296" i="2" s="1"/>
  <c r="G1293" i="5"/>
  <c r="B1297" i="2" s="1"/>
  <c r="G1294" i="5"/>
  <c r="B1298" i="2" s="1"/>
  <c r="G1295" i="5"/>
  <c r="B1299" i="2" s="1"/>
  <c r="G1296" i="5"/>
  <c r="B1300" i="2" s="1"/>
  <c r="G1297" i="5"/>
  <c r="B1301" i="2" s="1"/>
  <c r="G1298" i="5"/>
  <c r="B1302" i="2" s="1"/>
  <c r="G1299" i="5"/>
  <c r="B1303" i="2" s="1"/>
  <c r="G1300" i="5"/>
  <c r="B1304" i="2" s="1"/>
  <c r="G1301" i="5"/>
  <c r="B1305" i="2" s="1"/>
  <c r="G1302" i="5"/>
  <c r="B1306" i="2" s="1"/>
  <c r="G1303" i="5"/>
  <c r="B1307" i="2" s="1"/>
  <c r="G1304" i="5"/>
  <c r="B1308" i="2" s="1"/>
  <c r="G1305" i="5"/>
  <c r="B1309" i="2" s="1"/>
  <c r="G1306" i="5"/>
  <c r="B1310" i="2" s="1"/>
  <c r="G1307" i="5"/>
  <c r="B1311" i="2" s="1"/>
  <c r="G1308" i="5"/>
  <c r="B1312" i="2" s="1"/>
  <c r="G1309" i="5"/>
  <c r="B1313" i="2" s="1"/>
  <c r="G1310" i="5"/>
  <c r="B1314" i="2" s="1"/>
  <c r="G1311" i="5"/>
  <c r="B1315" i="2" s="1"/>
  <c r="G1312" i="5"/>
  <c r="B1316" i="2" s="1"/>
  <c r="G1313" i="5"/>
  <c r="B1317" i="2" s="1"/>
  <c r="G1314" i="5"/>
  <c r="B1318" i="2" s="1"/>
  <c r="G1315" i="5"/>
  <c r="B1319" i="2" s="1"/>
  <c r="G1316" i="5"/>
  <c r="B1320" i="2" s="1"/>
  <c r="G1317" i="5"/>
  <c r="B1321" i="2" s="1"/>
  <c r="G1318" i="5"/>
  <c r="B1322" i="2" s="1"/>
  <c r="G1319" i="5"/>
  <c r="B1323" i="2" s="1"/>
  <c r="G1320" i="5"/>
  <c r="B1324" i="2" s="1"/>
  <c r="G1321" i="5"/>
  <c r="B1325" i="2" s="1"/>
  <c r="G1322" i="5"/>
  <c r="B1326" i="2" s="1"/>
  <c r="G1323" i="5"/>
  <c r="B1327" i="2" s="1"/>
  <c r="G1324" i="5"/>
  <c r="B1328" i="2" s="1"/>
  <c r="G1325" i="5"/>
  <c r="B1329" i="2" s="1"/>
  <c r="G1326" i="5"/>
  <c r="B1330" i="2" s="1"/>
  <c r="G1327" i="5"/>
  <c r="B1331" i="2" s="1"/>
  <c r="G1328" i="5"/>
  <c r="B1332" i="2" s="1"/>
  <c r="G1329" i="5"/>
  <c r="B1333" i="2" s="1"/>
  <c r="G1330" i="5"/>
  <c r="B1334" i="2" s="1"/>
  <c r="G1331" i="5"/>
  <c r="B1335" i="2" s="1"/>
  <c r="G1332" i="5"/>
  <c r="B1336" i="2" s="1"/>
  <c r="G1333" i="5"/>
  <c r="B1337" i="2" s="1"/>
  <c r="G1334" i="5"/>
  <c r="B1338" i="2" s="1"/>
  <c r="G1335" i="5"/>
  <c r="B1339" i="2" s="1"/>
  <c r="G1336" i="5"/>
  <c r="B1340" i="2" s="1"/>
  <c r="G1337" i="5"/>
  <c r="B1341" i="2" s="1"/>
  <c r="G1338" i="5"/>
  <c r="B1342" i="2" s="1"/>
  <c r="G1339" i="5"/>
  <c r="B1343" i="2" s="1"/>
  <c r="G1340" i="5"/>
  <c r="B1344" i="2" s="1"/>
  <c r="G1341" i="5"/>
  <c r="B1345" i="2" s="1"/>
  <c r="G1342" i="5"/>
  <c r="B1346" i="2" s="1"/>
  <c r="G1343" i="5"/>
  <c r="B1347" i="2" s="1"/>
  <c r="G1344" i="5"/>
  <c r="B1348" i="2" s="1"/>
  <c r="G1345" i="5"/>
  <c r="B1349" i="2" s="1"/>
  <c r="G1346" i="5"/>
  <c r="B1350" i="2" s="1"/>
  <c r="G1347" i="5"/>
  <c r="B1351" i="2" s="1"/>
  <c r="G1348" i="5"/>
  <c r="B1352" i="2" s="1"/>
  <c r="G1349" i="5"/>
  <c r="B1353" i="2" s="1"/>
  <c r="G1350" i="5"/>
  <c r="B1354" i="2" s="1"/>
  <c r="G1351" i="5"/>
  <c r="B1355" i="2" s="1"/>
  <c r="G1352" i="5"/>
  <c r="B1356" i="2" s="1"/>
  <c r="G1353" i="5"/>
  <c r="B1357" i="2" s="1"/>
  <c r="G1354" i="5"/>
  <c r="B1358" i="2" s="1"/>
  <c r="G1355" i="5"/>
  <c r="B1359" i="2" s="1"/>
  <c r="G1356" i="5"/>
  <c r="B1360" i="2" s="1"/>
  <c r="G1357" i="5"/>
  <c r="B1361" i="2" s="1"/>
  <c r="G1358" i="5"/>
  <c r="B1362" i="2" s="1"/>
  <c r="G1359" i="5"/>
  <c r="B1363" i="2" s="1"/>
  <c r="G1360" i="5"/>
  <c r="B1364" i="2" s="1"/>
  <c r="G1361" i="5"/>
  <c r="B1365" i="2" s="1"/>
  <c r="G1362" i="5"/>
  <c r="B1366" i="2" s="1"/>
  <c r="G1363" i="5"/>
  <c r="B1367" i="2" s="1"/>
  <c r="G1364" i="5"/>
  <c r="B1368" i="2" s="1"/>
  <c r="G1365" i="5"/>
  <c r="B1369" i="2" s="1"/>
  <c r="G1366" i="5"/>
  <c r="B1370" i="2" s="1"/>
  <c r="G1367" i="5"/>
  <c r="B1371" i="2" s="1"/>
  <c r="G1368" i="5"/>
  <c r="B1372" i="2" s="1"/>
  <c r="G1369" i="5"/>
  <c r="B1373" i="2" s="1"/>
  <c r="G1370" i="5"/>
  <c r="B1374" i="2" s="1"/>
  <c r="G1371" i="5"/>
  <c r="B1375" i="2" s="1"/>
  <c r="G1372" i="5"/>
  <c r="B1376" i="2" s="1"/>
  <c r="G1373" i="5"/>
  <c r="B1377" i="2" s="1"/>
  <c r="G1374" i="5"/>
  <c r="B1378" i="2" s="1"/>
  <c r="G1375" i="5"/>
  <c r="B1379" i="2" s="1"/>
  <c r="G1376" i="5"/>
  <c r="B1380" i="2" s="1"/>
  <c r="G1377" i="5"/>
  <c r="B1381" i="2" s="1"/>
  <c r="G1378" i="5"/>
  <c r="B1382" i="2" s="1"/>
  <c r="G1379" i="5"/>
  <c r="B1383" i="2" s="1"/>
  <c r="G1380" i="5"/>
  <c r="B1384" i="2" s="1"/>
  <c r="G1381" i="5"/>
  <c r="B1385" i="2" s="1"/>
  <c r="G1382" i="5"/>
  <c r="B1386" i="2" s="1"/>
  <c r="G1383" i="5"/>
  <c r="B1387" i="2" s="1"/>
  <c r="G1384" i="5"/>
  <c r="B1388" i="2" s="1"/>
  <c r="G1385" i="5"/>
  <c r="B1389" i="2" s="1"/>
  <c r="G1386" i="5"/>
  <c r="B1390" i="2" s="1"/>
  <c r="G1387" i="5"/>
  <c r="B1391" i="2" s="1"/>
  <c r="G1388" i="5"/>
  <c r="B1392" i="2" s="1"/>
  <c r="G1389" i="5"/>
  <c r="B1393" i="2" s="1"/>
  <c r="G1390" i="5"/>
  <c r="B1394" i="2" s="1"/>
  <c r="G1391" i="5"/>
  <c r="B1395" i="2" s="1"/>
  <c r="G1392" i="5"/>
  <c r="B1396" i="2" s="1"/>
  <c r="G1393" i="5"/>
  <c r="B1397" i="2" s="1"/>
  <c r="G1394" i="5"/>
  <c r="B1398" i="2" s="1"/>
  <c r="G1395" i="5"/>
  <c r="B1399" i="2" s="1"/>
  <c r="G1396" i="5"/>
  <c r="B1400" i="2" s="1"/>
  <c r="G1397" i="5"/>
  <c r="B1401" i="2" s="1"/>
  <c r="G1398" i="5"/>
  <c r="B1402" i="2" s="1"/>
  <c r="G1399" i="5"/>
  <c r="B1403" i="2" s="1"/>
  <c r="G1400" i="5"/>
  <c r="B1404" i="2" s="1"/>
  <c r="G1401" i="5"/>
  <c r="B1405" i="2" s="1"/>
  <c r="G1402" i="5"/>
  <c r="B1406" i="2" s="1"/>
  <c r="G1403" i="5"/>
  <c r="B1407" i="2" s="1"/>
  <c r="G1404" i="5"/>
  <c r="B1408" i="2" s="1"/>
  <c r="G1405" i="5"/>
  <c r="B1409" i="2" s="1"/>
  <c r="G1406" i="5"/>
  <c r="B1410" i="2" s="1"/>
  <c r="G1407" i="5"/>
  <c r="B1411" i="2" s="1"/>
  <c r="G1408" i="5"/>
  <c r="B1412" i="2" s="1"/>
  <c r="G1409" i="5"/>
  <c r="B1413" i="2" s="1"/>
  <c r="G1410" i="5"/>
  <c r="B1414" i="2" s="1"/>
  <c r="G1411" i="5"/>
  <c r="B1415" i="2" s="1"/>
  <c r="G1412" i="5"/>
  <c r="B1416" i="2" s="1"/>
  <c r="G1413" i="5"/>
  <c r="B1417" i="2" s="1"/>
  <c r="G1414" i="5"/>
  <c r="B1418" i="2" s="1"/>
  <c r="G1415" i="5"/>
  <c r="B1419" i="2" s="1"/>
  <c r="G1416" i="5"/>
  <c r="B1420" i="2" s="1"/>
  <c r="G1417" i="5"/>
  <c r="B1421" i="2" s="1"/>
  <c r="G1418" i="5"/>
  <c r="B1422" i="2" s="1"/>
  <c r="G1419" i="5"/>
  <c r="B1423" i="2" s="1"/>
  <c r="G1420" i="5"/>
  <c r="B1424" i="2" s="1"/>
  <c r="G1421" i="5"/>
  <c r="B1425" i="2" s="1"/>
  <c r="G1422" i="5"/>
  <c r="B1426" i="2" s="1"/>
  <c r="G1423" i="5"/>
  <c r="B1427" i="2" s="1"/>
  <c r="G1424" i="5"/>
  <c r="B1428" i="2" s="1"/>
  <c r="G1425" i="5"/>
  <c r="B1429" i="2" s="1"/>
  <c r="G1426" i="5"/>
  <c r="B1430" i="2" s="1"/>
  <c r="G1427" i="5"/>
  <c r="B1431" i="2" s="1"/>
  <c r="G1428" i="5"/>
  <c r="B1432" i="2" s="1"/>
  <c r="G1429" i="5"/>
  <c r="B1433" i="2" s="1"/>
  <c r="G1430" i="5"/>
  <c r="B1434" i="2" s="1"/>
  <c r="G1431" i="5"/>
  <c r="B1435" i="2" s="1"/>
  <c r="G1432" i="5"/>
  <c r="B1436" i="2" s="1"/>
  <c r="G1433" i="5"/>
  <c r="B1437" i="2" s="1"/>
  <c r="G1434" i="5"/>
  <c r="B1438" i="2" s="1"/>
  <c r="G1435" i="5"/>
  <c r="B1439" i="2" s="1"/>
  <c r="G1436" i="5"/>
  <c r="B1440" i="2" s="1"/>
  <c r="G1437" i="5"/>
  <c r="B1441" i="2" s="1"/>
  <c r="G1438" i="5"/>
  <c r="B1442" i="2" s="1"/>
  <c r="G1439" i="5"/>
  <c r="B1443" i="2" s="1"/>
  <c r="G1440" i="5"/>
  <c r="B1444" i="2" s="1"/>
  <c r="G1441" i="5"/>
  <c r="B1445" i="2" s="1"/>
  <c r="G1442" i="5"/>
  <c r="B1446" i="2" s="1"/>
  <c r="G1443" i="5"/>
  <c r="B1447" i="2" s="1"/>
  <c r="G1444" i="5"/>
  <c r="B1448" i="2" s="1"/>
  <c r="G1445" i="5"/>
  <c r="B1449" i="2" s="1"/>
  <c r="G1446" i="5"/>
  <c r="B1450" i="2" s="1"/>
  <c r="G1447" i="5"/>
  <c r="B1451" i="2" s="1"/>
  <c r="G1448" i="5"/>
  <c r="B1452" i="2" s="1"/>
  <c r="G1449" i="5"/>
  <c r="B1453" i="2" s="1"/>
  <c r="G1450" i="5"/>
  <c r="B1454" i="2" s="1"/>
  <c r="G1451" i="5"/>
  <c r="B1455" i="2" s="1"/>
  <c r="G1452" i="5"/>
  <c r="B1456" i="2" s="1"/>
  <c r="G1453" i="5"/>
  <c r="B1457" i="2" s="1"/>
  <c r="G1454" i="5"/>
  <c r="B1458" i="2" s="1"/>
  <c r="G1455" i="5"/>
  <c r="B1459" i="2" s="1"/>
  <c r="G1456" i="5"/>
  <c r="B1460" i="2" s="1"/>
  <c r="G1457" i="5"/>
  <c r="B1461" i="2" s="1"/>
  <c r="G1458" i="5"/>
  <c r="B1462" i="2" s="1"/>
  <c r="G1459" i="5"/>
  <c r="B1463" i="2" s="1"/>
  <c r="G1460" i="5"/>
  <c r="B1464" i="2" s="1"/>
  <c r="G1461" i="5"/>
  <c r="B1465" i="2" s="1"/>
  <c r="G1462" i="5"/>
  <c r="B1466" i="2" s="1"/>
  <c r="G1463" i="5"/>
  <c r="B1467" i="2" s="1"/>
  <c r="G1464" i="5"/>
  <c r="B1468" i="2" s="1"/>
  <c r="G1465" i="5"/>
  <c r="B1469" i="2" s="1"/>
  <c r="G1466" i="5"/>
  <c r="B1470" i="2" s="1"/>
  <c r="G1467" i="5"/>
  <c r="B1471" i="2" s="1"/>
  <c r="G1468" i="5"/>
  <c r="B1472" i="2" s="1"/>
  <c r="G1469" i="5"/>
  <c r="B1473" i="2" s="1"/>
  <c r="G1470" i="5"/>
  <c r="B1474" i="2" s="1"/>
  <c r="G1471" i="5"/>
  <c r="B1475" i="2" s="1"/>
  <c r="G1472" i="5"/>
  <c r="B1476" i="2" s="1"/>
  <c r="G1473" i="5"/>
  <c r="B1477" i="2" s="1"/>
  <c r="G1474" i="5"/>
  <c r="B1478" i="2" s="1"/>
  <c r="G1475" i="5"/>
  <c r="B1479" i="2" s="1"/>
  <c r="G1476" i="5"/>
  <c r="B1480" i="2" s="1"/>
  <c r="G1477" i="5"/>
  <c r="B1481" i="2" s="1"/>
  <c r="G1478" i="5"/>
  <c r="B1482" i="2" s="1"/>
  <c r="G1479" i="5"/>
  <c r="B1483" i="2" s="1"/>
  <c r="G1480" i="5"/>
  <c r="B1484" i="2" s="1"/>
  <c r="G1481" i="5"/>
  <c r="B1485" i="2" s="1"/>
  <c r="G1482" i="5"/>
  <c r="B1486" i="2" s="1"/>
  <c r="G1483" i="5"/>
  <c r="B1487" i="2" s="1"/>
  <c r="G1484" i="5"/>
  <c r="B1488" i="2" s="1"/>
  <c r="G1485" i="5"/>
  <c r="B1489" i="2" s="1"/>
  <c r="G1486" i="5"/>
  <c r="B1490" i="2" s="1"/>
  <c r="G1487" i="5"/>
  <c r="B1491" i="2" s="1"/>
  <c r="G1488" i="5"/>
  <c r="B1492" i="2" s="1"/>
  <c r="G1489" i="5"/>
  <c r="B1493" i="2" s="1"/>
  <c r="G1490" i="5"/>
  <c r="B1494" i="2" s="1"/>
  <c r="G1491" i="5"/>
  <c r="B1495" i="2" s="1"/>
  <c r="G1492" i="5"/>
  <c r="B1496" i="2" s="1"/>
  <c r="G1493" i="5"/>
  <c r="B1497" i="2" s="1"/>
  <c r="G1494" i="5"/>
  <c r="B1498" i="2" s="1"/>
  <c r="G1495" i="5"/>
  <c r="B1499" i="2" s="1"/>
  <c r="G1496" i="5"/>
  <c r="B1500" i="2" s="1"/>
  <c r="G1497" i="5"/>
  <c r="B1501" i="2" s="1"/>
  <c r="G1498" i="5"/>
  <c r="B1502" i="2" s="1"/>
  <c r="G1499" i="5"/>
  <c r="B1503" i="2" s="1"/>
  <c r="G1500" i="5"/>
  <c r="B1504" i="2" s="1"/>
  <c r="G1501" i="5"/>
  <c r="B1505" i="2" s="1"/>
  <c r="B132" i="1"/>
  <c r="AL4" i="5"/>
  <c r="AL6" i="5"/>
  <c r="AL7" i="5"/>
  <c r="AL8" i="5"/>
  <c r="AL27" i="5"/>
  <c r="AL28" i="5"/>
  <c r="AL29" i="5"/>
  <c r="AL30" i="5"/>
  <c r="AL31" i="5"/>
  <c r="AL32" i="5"/>
  <c r="AL33" i="5"/>
  <c r="AL34" i="5"/>
  <c r="AL35" i="5"/>
  <c r="AL36" i="5"/>
  <c r="AL37" i="5"/>
  <c r="AL38" i="5"/>
  <c r="AL39" i="5"/>
  <c r="AL40" i="5"/>
  <c r="AL41" i="5"/>
  <c r="AL42" i="5"/>
  <c r="AL43" i="5"/>
  <c r="AL44" i="5"/>
  <c r="AL45" i="5"/>
  <c r="AL46" i="5"/>
  <c r="AL47" i="5"/>
  <c r="AL48" i="5"/>
  <c r="AL49" i="5"/>
  <c r="AL50" i="5"/>
  <c r="AL51" i="5"/>
  <c r="AL52" i="5"/>
  <c r="AL53" i="5"/>
  <c r="AL54" i="5"/>
  <c r="AL55" i="5"/>
  <c r="AL56" i="5"/>
  <c r="AL57" i="5"/>
  <c r="AL58" i="5"/>
  <c r="AL59" i="5"/>
  <c r="AL60" i="5"/>
  <c r="AL61" i="5"/>
  <c r="AL62" i="5"/>
  <c r="AL63" i="5"/>
  <c r="AL64" i="5"/>
  <c r="AL65" i="5"/>
  <c r="AL66" i="5"/>
  <c r="AL67" i="5"/>
  <c r="AL68" i="5"/>
  <c r="AL69" i="5"/>
  <c r="AL70" i="5"/>
  <c r="AL71" i="5"/>
  <c r="AL72" i="5"/>
  <c r="AL73" i="5"/>
  <c r="AL74" i="5"/>
  <c r="AL75" i="5"/>
  <c r="AL76" i="5"/>
  <c r="AL77" i="5"/>
  <c r="AL78" i="5"/>
  <c r="AL79" i="5"/>
  <c r="AL80" i="5"/>
  <c r="AL81" i="5"/>
  <c r="AL82" i="5"/>
  <c r="AL83" i="5"/>
  <c r="AL84" i="5"/>
  <c r="AL85" i="5"/>
  <c r="AL86" i="5"/>
  <c r="AL87" i="5"/>
  <c r="AL88" i="5"/>
  <c r="AL89" i="5"/>
  <c r="AL90" i="5"/>
  <c r="AL91" i="5"/>
  <c r="AL92" i="5"/>
  <c r="AL93" i="5"/>
  <c r="AL94" i="5"/>
  <c r="AL95" i="5"/>
  <c r="AL96" i="5"/>
  <c r="AL97" i="5"/>
  <c r="AL98" i="5"/>
  <c r="AL99" i="5"/>
  <c r="AL100" i="5"/>
  <c r="AL101" i="5"/>
  <c r="AL102" i="5"/>
  <c r="AL103" i="5"/>
  <c r="AL104" i="5"/>
  <c r="AL105" i="5"/>
  <c r="AL106" i="5"/>
  <c r="AL107" i="5"/>
  <c r="AL108" i="5"/>
  <c r="AL109" i="5"/>
  <c r="AL110" i="5"/>
  <c r="AL111" i="5"/>
  <c r="AL112" i="5"/>
  <c r="AL113" i="5"/>
  <c r="AL114" i="5"/>
  <c r="AL115" i="5"/>
  <c r="AL116" i="5"/>
  <c r="AL117" i="5"/>
  <c r="AL118" i="5"/>
  <c r="AL119" i="5"/>
  <c r="AL120" i="5"/>
  <c r="AL121" i="5"/>
  <c r="AL122" i="5"/>
  <c r="AL150" i="5"/>
  <c r="AL151" i="5"/>
  <c r="AL152" i="5"/>
  <c r="AL153" i="5"/>
  <c r="AL154" i="5"/>
  <c r="AL155" i="5"/>
  <c r="AL156" i="5"/>
  <c r="AL157" i="5"/>
  <c r="AL158" i="5"/>
  <c r="AL159" i="5"/>
  <c r="AL160" i="5"/>
  <c r="AL161" i="5"/>
  <c r="AL162" i="5"/>
  <c r="AL163" i="5"/>
  <c r="AL164" i="5"/>
  <c r="AL165" i="5"/>
  <c r="AL166" i="5"/>
  <c r="AL167" i="5"/>
  <c r="AL168" i="5"/>
  <c r="AL169" i="5"/>
  <c r="AL170" i="5"/>
  <c r="AL171" i="5"/>
  <c r="AL172" i="5"/>
  <c r="AL173" i="5"/>
  <c r="AL174" i="5"/>
  <c r="AL175" i="5"/>
  <c r="AL176" i="5"/>
  <c r="AL177" i="5"/>
  <c r="AL178" i="5"/>
  <c r="AL179" i="5"/>
  <c r="AL180" i="5"/>
  <c r="AL181" i="5"/>
  <c r="AL182" i="5"/>
  <c r="AL183" i="5"/>
  <c r="AL184" i="5"/>
  <c r="AL185" i="5"/>
  <c r="AL186" i="5"/>
  <c r="AL187" i="5"/>
  <c r="AL188" i="5"/>
  <c r="AL189" i="5"/>
  <c r="AL190" i="5"/>
  <c r="AL191" i="5"/>
  <c r="AL192" i="5"/>
  <c r="AL193" i="5"/>
  <c r="AL194" i="5"/>
  <c r="AL195" i="5"/>
  <c r="AL196" i="5"/>
  <c r="AL197" i="5"/>
  <c r="AL198" i="5"/>
  <c r="AL199" i="5"/>
  <c r="AL200" i="5"/>
  <c r="AL201" i="5"/>
  <c r="AL202" i="5"/>
  <c r="AL203" i="5"/>
  <c r="AL204" i="5"/>
  <c r="AL205" i="5"/>
  <c r="AL206" i="5"/>
  <c r="AL207" i="5"/>
  <c r="AL208" i="5"/>
  <c r="AL209" i="5"/>
  <c r="AL210" i="5"/>
  <c r="AL211" i="5"/>
  <c r="AL212" i="5"/>
  <c r="AL213" i="5"/>
  <c r="AL214" i="5"/>
  <c r="AL215" i="5"/>
  <c r="AL216" i="5"/>
  <c r="AL217" i="5"/>
  <c r="AL218" i="5"/>
  <c r="AL219" i="5"/>
  <c r="AL220" i="5"/>
  <c r="AL221" i="5"/>
  <c r="AL222" i="5"/>
  <c r="AL223" i="5"/>
  <c r="AL224" i="5"/>
  <c r="AL225" i="5"/>
  <c r="AL226" i="5"/>
  <c r="AL227" i="5"/>
  <c r="AL228" i="5"/>
  <c r="AL229" i="5"/>
  <c r="AL230" i="5"/>
  <c r="AL231" i="5"/>
  <c r="AL232" i="5"/>
  <c r="AL233" i="5"/>
  <c r="AL234" i="5"/>
  <c r="AL235" i="5"/>
  <c r="AL236" i="5"/>
  <c r="AL237" i="5"/>
  <c r="AL238" i="5"/>
  <c r="AL239" i="5"/>
  <c r="AL240" i="5"/>
  <c r="AL241" i="5"/>
  <c r="AL242" i="5"/>
  <c r="AL243" i="5"/>
  <c r="AL244" i="5"/>
  <c r="AL245" i="5"/>
  <c r="AL246" i="5"/>
  <c r="AL247" i="5"/>
  <c r="AL248" i="5"/>
  <c r="AL249" i="5"/>
  <c r="AL250" i="5"/>
  <c r="AL251" i="5"/>
  <c r="AL252" i="5"/>
  <c r="AL253" i="5"/>
  <c r="AL254" i="5"/>
  <c r="AL255" i="5"/>
  <c r="AL256" i="5"/>
  <c r="AL257" i="5"/>
  <c r="AL258" i="5"/>
  <c r="AL259" i="5"/>
  <c r="AL260" i="5"/>
  <c r="AL261" i="5"/>
  <c r="AL262" i="5"/>
  <c r="AL263" i="5"/>
  <c r="AL264" i="5"/>
  <c r="AL265" i="5"/>
  <c r="AL266" i="5"/>
  <c r="AL267" i="5"/>
  <c r="AL268" i="5"/>
  <c r="AL269" i="5"/>
  <c r="AL270" i="5"/>
  <c r="AL271" i="5"/>
  <c r="AL272" i="5"/>
  <c r="AL273" i="5"/>
  <c r="AL274" i="5"/>
  <c r="AL275" i="5"/>
  <c r="AL276" i="5"/>
  <c r="AL277" i="5"/>
  <c r="AL278" i="5"/>
  <c r="AL279" i="5"/>
  <c r="AL280" i="5"/>
  <c r="AL281" i="5"/>
  <c r="AL282" i="5"/>
  <c r="AL283" i="5"/>
  <c r="AL284" i="5"/>
  <c r="AL285" i="5"/>
  <c r="AL286" i="5"/>
  <c r="AL287" i="5"/>
  <c r="AL288" i="5"/>
  <c r="AL289" i="5"/>
  <c r="AL290" i="5"/>
  <c r="AL291" i="5"/>
  <c r="AL292" i="5"/>
  <c r="AL293" i="5"/>
  <c r="AL294" i="5"/>
  <c r="AL295" i="5"/>
  <c r="AL296" i="5"/>
  <c r="AL297" i="5"/>
  <c r="AL298" i="5"/>
  <c r="AL299" i="5"/>
  <c r="AL300" i="5"/>
  <c r="AL301" i="5"/>
  <c r="AL302" i="5"/>
  <c r="AL303" i="5"/>
  <c r="AL304" i="5"/>
  <c r="AL305" i="5"/>
  <c r="AL306" i="5"/>
  <c r="AL307" i="5"/>
  <c r="AL308" i="5"/>
  <c r="AL309" i="5"/>
  <c r="AL310" i="5"/>
  <c r="AL311" i="5"/>
  <c r="AL312" i="5"/>
  <c r="AL313" i="5"/>
  <c r="AL314" i="5"/>
  <c r="AL315" i="5"/>
  <c r="AL316" i="5"/>
  <c r="AL317" i="5"/>
  <c r="AL318" i="5"/>
  <c r="AL319" i="5"/>
  <c r="AL320" i="5"/>
  <c r="AL321" i="5"/>
  <c r="AL322" i="5"/>
  <c r="AL323" i="5"/>
  <c r="AL324" i="5"/>
  <c r="AL325" i="5"/>
  <c r="AL326" i="5"/>
  <c r="AL327" i="5"/>
  <c r="AL328" i="5"/>
  <c r="AL329" i="5"/>
  <c r="AL330" i="5"/>
  <c r="AL331" i="5"/>
  <c r="AL332" i="5"/>
  <c r="AL333" i="5"/>
  <c r="AL334" i="5"/>
  <c r="AL335" i="5"/>
  <c r="AL336" i="5"/>
  <c r="AL337" i="5"/>
  <c r="AL338" i="5"/>
  <c r="AL339" i="5"/>
  <c r="AL340" i="5"/>
  <c r="AL341" i="5"/>
  <c r="AL342" i="5"/>
  <c r="AL343" i="5"/>
  <c r="AL344" i="5"/>
  <c r="AL345" i="5"/>
  <c r="AL346" i="5"/>
  <c r="AL347" i="5"/>
  <c r="AL348" i="5"/>
  <c r="AL349" i="5"/>
  <c r="AL350" i="5"/>
  <c r="AL351" i="5"/>
  <c r="AL352" i="5"/>
  <c r="AL353" i="5"/>
  <c r="AL354" i="5"/>
  <c r="AL355" i="5"/>
  <c r="AL356" i="5"/>
  <c r="AL357" i="5"/>
  <c r="AL358" i="5"/>
  <c r="AL359" i="5"/>
  <c r="AL360" i="5"/>
  <c r="AL361" i="5"/>
  <c r="AL362" i="5"/>
  <c r="AL363" i="5"/>
  <c r="AL364" i="5"/>
  <c r="AL365" i="5"/>
  <c r="AL366" i="5"/>
  <c r="AL367" i="5"/>
  <c r="AL368" i="5"/>
  <c r="AL369" i="5"/>
  <c r="AL370" i="5"/>
  <c r="AL371" i="5"/>
  <c r="AL372" i="5"/>
  <c r="AL373" i="5"/>
  <c r="AL374" i="5"/>
  <c r="AL375" i="5"/>
  <c r="AL376" i="5"/>
  <c r="AL377" i="5"/>
  <c r="AL378" i="5"/>
  <c r="AL379" i="5"/>
  <c r="AL380" i="5"/>
  <c r="AL381" i="5"/>
  <c r="AL382" i="5"/>
  <c r="AL383" i="5"/>
  <c r="AL384" i="5"/>
  <c r="AL385" i="5"/>
  <c r="AL386" i="5"/>
  <c r="AL387" i="5"/>
  <c r="AL388" i="5"/>
  <c r="AL389" i="5"/>
  <c r="AL390" i="5"/>
  <c r="AL391" i="5"/>
  <c r="AL392" i="5"/>
  <c r="AL393" i="5"/>
  <c r="AL394" i="5"/>
  <c r="AL395" i="5"/>
  <c r="AL396" i="5"/>
  <c r="AL397" i="5"/>
  <c r="AL398" i="5"/>
  <c r="AL399" i="5"/>
  <c r="AL400" i="5"/>
  <c r="AL401" i="5"/>
  <c r="AL402" i="5"/>
  <c r="AL403" i="5"/>
  <c r="AL404" i="5"/>
  <c r="AL405" i="5"/>
  <c r="AL406" i="5"/>
  <c r="AL407" i="5"/>
  <c r="AL408" i="5"/>
  <c r="AL409" i="5"/>
  <c r="AL410" i="5"/>
  <c r="AL411" i="5"/>
  <c r="AL412" i="5"/>
  <c r="AL413" i="5"/>
  <c r="AL414" i="5"/>
  <c r="AL415" i="5"/>
  <c r="AL416" i="5"/>
  <c r="AL417" i="5"/>
  <c r="AL418" i="5"/>
  <c r="AL419" i="5"/>
  <c r="AL420" i="5"/>
  <c r="AL421" i="5"/>
  <c r="AL422" i="5"/>
  <c r="AL423" i="5"/>
  <c r="AL424" i="5"/>
  <c r="AL425" i="5"/>
  <c r="AL426" i="5"/>
  <c r="AL427" i="5"/>
  <c r="AL428" i="5"/>
  <c r="AL429" i="5"/>
  <c r="AL430" i="5"/>
  <c r="AL431" i="5"/>
  <c r="AL432" i="5"/>
  <c r="AL433" i="5"/>
  <c r="AL434" i="5"/>
  <c r="AL435" i="5"/>
  <c r="AL436" i="5"/>
  <c r="AL437" i="5"/>
  <c r="AL438" i="5"/>
  <c r="AL439" i="5"/>
  <c r="AL440" i="5"/>
  <c r="AL441" i="5"/>
  <c r="AL442" i="5"/>
  <c r="AL443" i="5"/>
  <c r="AL444" i="5"/>
  <c r="AL445" i="5"/>
  <c r="AL446" i="5"/>
  <c r="AL447" i="5"/>
  <c r="AL448" i="5"/>
  <c r="AL449" i="5"/>
  <c r="AL450" i="5"/>
  <c r="AL451" i="5"/>
  <c r="AL452" i="5"/>
  <c r="AL453" i="5"/>
  <c r="AL454" i="5"/>
  <c r="AL455" i="5"/>
  <c r="AL456" i="5"/>
  <c r="AL457" i="5"/>
  <c r="AL458" i="5"/>
  <c r="AL459" i="5"/>
  <c r="AL460" i="5"/>
  <c r="AL461" i="5"/>
  <c r="AL462" i="5"/>
  <c r="AL463" i="5"/>
  <c r="AL464" i="5"/>
  <c r="AL465" i="5"/>
  <c r="AL466" i="5"/>
  <c r="AL467" i="5"/>
  <c r="AL468" i="5"/>
  <c r="AL469" i="5"/>
  <c r="AL470" i="5"/>
  <c r="AL471" i="5"/>
  <c r="AL472" i="5"/>
  <c r="AL473" i="5"/>
  <c r="AL474" i="5"/>
  <c r="AL475" i="5"/>
  <c r="AL476" i="5"/>
  <c r="AL477" i="5"/>
  <c r="AL478" i="5"/>
  <c r="AL479" i="5"/>
  <c r="AL480" i="5"/>
  <c r="AL481" i="5"/>
  <c r="AL482" i="5"/>
  <c r="AL483" i="5"/>
  <c r="AL484" i="5"/>
  <c r="AL485" i="5"/>
  <c r="AL486" i="5"/>
  <c r="AL487" i="5"/>
  <c r="AL488" i="5"/>
  <c r="AL489" i="5"/>
  <c r="AL490" i="5"/>
  <c r="AL491" i="5"/>
  <c r="AL492" i="5"/>
  <c r="AL493" i="5"/>
  <c r="AL494" i="5"/>
  <c r="AL495" i="5"/>
  <c r="AL496" i="5"/>
  <c r="AL497" i="5"/>
  <c r="AL498" i="5"/>
  <c r="AL499" i="5"/>
  <c r="AL500" i="5"/>
  <c r="AL501" i="5"/>
  <c r="AL502" i="5"/>
  <c r="AL503" i="5"/>
  <c r="AL504" i="5"/>
  <c r="AL505" i="5"/>
  <c r="AL506" i="5"/>
  <c r="AL507" i="5"/>
  <c r="AL508" i="5"/>
  <c r="AL509" i="5"/>
  <c r="AL510" i="5"/>
  <c r="AL511" i="5"/>
  <c r="AL512" i="5"/>
  <c r="AL513" i="5"/>
  <c r="AL514" i="5"/>
  <c r="AL515" i="5"/>
  <c r="AL516" i="5"/>
  <c r="AL517" i="5"/>
  <c r="AL518" i="5"/>
  <c r="AL519" i="5"/>
  <c r="AL520" i="5"/>
  <c r="AL521" i="5"/>
  <c r="AL522" i="5"/>
  <c r="AL523" i="5"/>
  <c r="AL524" i="5"/>
  <c r="AL525" i="5"/>
  <c r="AL526" i="5"/>
  <c r="AL527" i="5"/>
  <c r="AL528" i="5"/>
  <c r="AL529" i="5"/>
  <c r="AL530" i="5"/>
  <c r="AL531" i="5"/>
  <c r="AL532" i="5"/>
  <c r="AL533" i="5"/>
  <c r="AL534" i="5"/>
  <c r="AL535" i="5"/>
  <c r="AL536" i="5"/>
  <c r="AL537" i="5"/>
  <c r="AL538" i="5"/>
  <c r="AL539" i="5"/>
  <c r="AL540" i="5"/>
  <c r="AL541" i="5"/>
  <c r="AL542" i="5"/>
  <c r="AL543" i="5"/>
  <c r="AL544" i="5"/>
  <c r="AL545" i="5"/>
  <c r="AL546" i="5"/>
  <c r="AL547" i="5"/>
  <c r="AL548" i="5"/>
  <c r="AL549" i="5"/>
  <c r="AL550" i="5"/>
  <c r="AL551" i="5"/>
  <c r="AL552" i="5"/>
  <c r="AL553" i="5"/>
  <c r="AL554" i="5"/>
  <c r="AL555" i="5"/>
  <c r="AL556" i="5"/>
  <c r="AL557" i="5"/>
  <c r="AL558" i="5"/>
  <c r="AL559" i="5"/>
  <c r="AL560" i="5"/>
  <c r="AL561" i="5"/>
  <c r="AL562" i="5"/>
  <c r="AL563" i="5"/>
  <c r="AL564" i="5"/>
  <c r="AL565" i="5"/>
  <c r="AL566" i="5"/>
  <c r="AL567" i="5"/>
  <c r="AL568" i="5"/>
  <c r="AL569" i="5"/>
  <c r="AL570" i="5"/>
  <c r="AL571" i="5"/>
  <c r="AL572" i="5"/>
  <c r="AL573" i="5"/>
  <c r="AL574" i="5"/>
  <c r="AL575" i="5"/>
  <c r="AL576" i="5"/>
  <c r="AL577" i="5"/>
  <c r="AL578" i="5"/>
  <c r="AL579" i="5"/>
  <c r="AL580" i="5"/>
  <c r="AL581" i="5"/>
  <c r="AL582" i="5"/>
  <c r="AL583" i="5"/>
  <c r="AL584" i="5"/>
  <c r="AL585" i="5"/>
  <c r="AL586" i="5"/>
  <c r="AL587" i="5"/>
  <c r="AL588" i="5"/>
  <c r="AL589" i="5"/>
  <c r="AL590" i="5"/>
  <c r="AL591" i="5"/>
  <c r="AL592" i="5"/>
  <c r="AL593" i="5"/>
  <c r="AL594" i="5"/>
  <c r="AL595" i="5"/>
  <c r="AL596" i="5"/>
  <c r="AL597" i="5"/>
  <c r="AL598" i="5"/>
  <c r="AL599" i="5"/>
  <c r="AL600" i="5"/>
  <c r="AL601" i="5"/>
  <c r="AL602" i="5"/>
  <c r="AL603" i="5"/>
  <c r="AL604" i="5"/>
  <c r="AL605" i="5"/>
  <c r="AL606" i="5"/>
  <c r="AL607" i="5"/>
  <c r="AL608" i="5"/>
  <c r="AL609" i="5"/>
  <c r="AL610" i="5"/>
  <c r="AL611" i="5"/>
  <c r="AL612" i="5"/>
  <c r="AL613" i="5"/>
  <c r="AL614" i="5"/>
  <c r="AL615" i="5"/>
  <c r="AL616" i="5"/>
  <c r="AL617" i="5"/>
  <c r="AL618" i="5"/>
  <c r="AL619" i="5"/>
  <c r="AL620" i="5"/>
  <c r="AL621" i="5"/>
  <c r="AL622" i="5"/>
  <c r="AL623" i="5"/>
  <c r="AL624" i="5"/>
  <c r="AL625" i="5"/>
  <c r="AL626" i="5"/>
  <c r="AL627" i="5"/>
  <c r="AL628" i="5"/>
  <c r="AL629" i="5"/>
  <c r="AL630" i="5"/>
  <c r="AL631" i="5"/>
  <c r="AL632" i="5"/>
  <c r="AL633" i="5"/>
  <c r="AL634" i="5"/>
  <c r="AL635" i="5"/>
  <c r="AL636" i="5"/>
  <c r="AL637" i="5"/>
  <c r="AL638" i="5"/>
  <c r="AL639" i="5"/>
  <c r="AL640" i="5"/>
  <c r="AL641" i="5"/>
  <c r="AL642" i="5"/>
  <c r="AL643" i="5"/>
  <c r="AL644" i="5"/>
  <c r="AL645" i="5"/>
  <c r="AL646" i="5"/>
  <c r="AL647" i="5"/>
  <c r="AL648" i="5"/>
  <c r="AL649" i="5"/>
  <c r="AL650" i="5"/>
  <c r="AL651" i="5"/>
  <c r="AL652" i="5"/>
  <c r="AL653" i="5"/>
  <c r="AL654" i="5"/>
  <c r="AL655" i="5"/>
  <c r="AL656" i="5"/>
  <c r="AL657" i="5"/>
  <c r="AL658" i="5"/>
  <c r="AL659" i="5"/>
  <c r="AL660" i="5"/>
  <c r="AL661" i="5"/>
  <c r="AL662" i="5"/>
  <c r="AL663" i="5"/>
  <c r="AL664" i="5"/>
  <c r="AL665" i="5"/>
  <c r="AL666" i="5"/>
  <c r="AL667" i="5"/>
  <c r="AL668" i="5"/>
  <c r="AL669" i="5"/>
  <c r="AL670" i="5"/>
  <c r="AL671" i="5"/>
  <c r="AL672" i="5"/>
  <c r="AL673" i="5"/>
  <c r="AL674" i="5"/>
  <c r="AL675" i="5"/>
  <c r="AL676" i="5"/>
  <c r="AL677" i="5"/>
  <c r="AL678" i="5"/>
  <c r="AL679" i="5"/>
  <c r="AL680" i="5"/>
  <c r="AL681" i="5"/>
  <c r="AL682" i="5"/>
  <c r="AL683" i="5"/>
  <c r="AL684" i="5"/>
  <c r="AL685" i="5"/>
  <c r="AL686" i="5"/>
  <c r="AL687" i="5"/>
  <c r="AL688" i="5"/>
  <c r="AL689" i="5"/>
  <c r="AL690" i="5"/>
  <c r="AL691" i="5"/>
  <c r="AL692" i="5"/>
  <c r="AL693" i="5"/>
  <c r="AL694" i="5"/>
  <c r="AL695" i="5"/>
  <c r="AL696" i="5"/>
  <c r="AL697" i="5"/>
  <c r="AL698" i="5"/>
  <c r="AL699" i="5"/>
  <c r="AL700" i="5"/>
  <c r="AL701" i="5"/>
  <c r="AL702" i="5"/>
  <c r="AL703" i="5"/>
  <c r="AL704" i="5"/>
  <c r="AL705" i="5"/>
  <c r="AL706" i="5"/>
  <c r="AL707" i="5"/>
  <c r="AL708" i="5"/>
  <c r="AL709" i="5"/>
  <c r="AL710" i="5"/>
  <c r="AL711" i="5"/>
  <c r="AL712" i="5"/>
  <c r="AL713" i="5"/>
  <c r="AL714" i="5"/>
  <c r="AL715" i="5"/>
  <c r="AL716" i="5"/>
  <c r="AL717" i="5"/>
  <c r="AL718" i="5"/>
  <c r="AL719" i="5"/>
  <c r="AL720" i="5"/>
  <c r="AL721" i="5"/>
  <c r="AL722" i="5"/>
  <c r="AL723" i="5"/>
  <c r="AL724" i="5"/>
  <c r="AL725" i="5"/>
  <c r="AL726" i="5"/>
  <c r="AL727" i="5"/>
  <c r="AL728" i="5"/>
  <c r="AL729" i="5"/>
  <c r="AL730" i="5"/>
  <c r="AL731" i="5"/>
  <c r="AL732" i="5"/>
  <c r="AL733" i="5"/>
  <c r="AL734" i="5"/>
  <c r="AL735" i="5"/>
  <c r="AL736" i="5"/>
  <c r="AL737" i="5"/>
  <c r="AL738" i="5"/>
  <c r="AL739" i="5"/>
  <c r="AL740" i="5"/>
  <c r="AL741" i="5"/>
  <c r="AL742" i="5"/>
  <c r="AL743" i="5"/>
  <c r="AL744" i="5"/>
  <c r="AL745" i="5"/>
  <c r="AL746" i="5"/>
  <c r="AL747" i="5"/>
  <c r="AL748" i="5"/>
  <c r="AL749" i="5"/>
  <c r="AL750" i="5"/>
  <c r="AL751" i="5"/>
  <c r="AL752" i="5"/>
  <c r="AL753" i="5"/>
  <c r="AL754" i="5"/>
  <c r="AL755" i="5"/>
  <c r="AL756" i="5"/>
  <c r="AL757" i="5"/>
  <c r="AL758" i="5"/>
  <c r="AL759" i="5"/>
  <c r="AL760" i="5"/>
  <c r="AL761" i="5"/>
  <c r="AL762" i="5"/>
  <c r="AL763" i="5"/>
  <c r="AL764" i="5"/>
  <c r="AL765" i="5"/>
  <c r="AL766" i="5"/>
  <c r="AL767" i="5"/>
  <c r="AL768" i="5"/>
  <c r="AL769" i="5"/>
  <c r="AL770" i="5"/>
  <c r="AL771" i="5"/>
  <c r="AL772" i="5"/>
  <c r="AL773" i="5"/>
  <c r="AL774" i="5"/>
  <c r="AL775" i="5"/>
  <c r="AL776" i="5"/>
  <c r="AL777" i="5"/>
  <c r="AL778" i="5"/>
  <c r="AL779" i="5"/>
  <c r="AL780" i="5"/>
  <c r="AL781" i="5"/>
  <c r="AL782" i="5"/>
  <c r="AL783" i="5"/>
  <c r="AL784" i="5"/>
  <c r="AL785" i="5"/>
  <c r="AL786" i="5"/>
  <c r="AL787" i="5"/>
  <c r="AL788" i="5"/>
  <c r="AL789" i="5"/>
  <c r="AL790" i="5"/>
  <c r="AL791" i="5"/>
  <c r="AL792" i="5"/>
  <c r="AL793" i="5"/>
  <c r="AL794" i="5"/>
  <c r="AL795" i="5"/>
  <c r="AL796" i="5"/>
  <c r="AL797" i="5"/>
  <c r="AL798" i="5"/>
  <c r="AL799" i="5"/>
  <c r="AL800" i="5"/>
  <c r="AL801" i="5"/>
  <c r="AL802" i="5"/>
  <c r="AL803" i="5"/>
  <c r="AL804" i="5"/>
  <c r="AL805" i="5"/>
  <c r="AL806" i="5"/>
  <c r="AL807" i="5"/>
  <c r="AL808" i="5"/>
  <c r="AL809" i="5"/>
  <c r="AL810" i="5"/>
  <c r="AL811" i="5"/>
  <c r="AL812" i="5"/>
  <c r="AL813" i="5"/>
  <c r="AL814" i="5"/>
  <c r="AL815" i="5"/>
  <c r="AL816" i="5"/>
  <c r="AL817" i="5"/>
  <c r="AL818" i="5"/>
  <c r="AL819" i="5"/>
  <c r="AL820" i="5"/>
  <c r="AL821" i="5"/>
  <c r="AL822" i="5"/>
  <c r="AL823" i="5"/>
  <c r="AL824" i="5"/>
  <c r="AL825" i="5"/>
  <c r="AL826" i="5"/>
  <c r="AL827" i="5"/>
  <c r="AL828" i="5"/>
  <c r="AL829" i="5"/>
  <c r="AL830" i="5"/>
  <c r="AL831" i="5"/>
  <c r="AL832" i="5"/>
  <c r="AL833" i="5"/>
  <c r="AL834" i="5"/>
  <c r="AL835" i="5"/>
  <c r="AL836" i="5"/>
  <c r="AL837" i="5"/>
  <c r="AL838" i="5"/>
  <c r="AL839" i="5"/>
  <c r="AL840" i="5"/>
  <c r="AL841" i="5"/>
  <c r="AL842" i="5"/>
  <c r="AL843" i="5"/>
  <c r="AL844" i="5"/>
  <c r="AL845" i="5"/>
  <c r="AL846" i="5"/>
  <c r="AL847" i="5"/>
  <c r="AL848" i="5"/>
  <c r="AL849" i="5"/>
  <c r="AL850" i="5"/>
  <c r="AL851" i="5"/>
  <c r="AL852" i="5"/>
  <c r="AL853" i="5"/>
  <c r="AL854" i="5"/>
  <c r="AL855" i="5"/>
  <c r="AL856" i="5"/>
  <c r="AL857" i="5"/>
  <c r="AL858" i="5"/>
  <c r="AL859" i="5"/>
  <c r="AL860" i="5"/>
  <c r="AL861" i="5"/>
  <c r="AL862" i="5"/>
  <c r="AL863" i="5"/>
  <c r="AL864" i="5"/>
  <c r="AL865" i="5"/>
  <c r="AL866" i="5"/>
  <c r="AL867" i="5"/>
  <c r="AL868" i="5"/>
  <c r="AL869" i="5"/>
  <c r="AL870" i="5"/>
  <c r="AL871" i="5"/>
  <c r="AL872" i="5"/>
  <c r="AL873" i="5"/>
  <c r="AL874" i="5"/>
  <c r="AL875" i="5"/>
  <c r="AL876" i="5"/>
  <c r="AL877" i="5"/>
  <c r="AL878" i="5"/>
  <c r="AL879" i="5"/>
  <c r="AL880" i="5"/>
  <c r="AL881" i="5"/>
  <c r="AL882" i="5"/>
  <c r="AL883" i="5"/>
  <c r="AL884" i="5"/>
  <c r="AL885" i="5"/>
  <c r="AL886" i="5"/>
  <c r="AL887" i="5"/>
  <c r="AL888" i="5"/>
  <c r="AL889" i="5"/>
  <c r="AL890" i="5"/>
  <c r="AL891" i="5"/>
  <c r="AL892" i="5"/>
  <c r="AL893" i="5"/>
  <c r="AL894" i="5"/>
  <c r="AL895" i="5"/>
  <c r="AL896" i="5"/>
  <c r="AL897" i="5"/>
  <c r="AL898" i="5"/>
  <c r="AL899" i="5"/>
  <c r="AL900" i="5"/>
  <c r="AL901" i="5"/>
  <c r="AL902" i="5"/>
  <c r="AL903" i="5"/>
  <c r="AL904" i="5"/>
  <c r="AL905" i="5"/>
  <c r="AL906" i="5"/>
  <c r="AL907" i="5"/>
  <c r="AL908" i="5"/>
  <c r="AL909" i="5"/>
  <c r="AL910" i="5"/>
  <c r="AL911" i="5"/>
  <c r="AL912" i="5"/>
  <c r="AL913" i="5"/>
  <c r="AL914" i="5"/>
  <c r="AL915" i="5"/>
  <c r="AL916" i="5"/>
  <c r="AL917" i="5"/>
  <c r="AL918" i="5"/>
  <c r="AL919" i="5"/>
  <c r="AL920" i="5"/>
  <c r="AL921" i="5"/>
  <c r="AL922" i="5"/>
  <c r="AL923" i="5"/>
  <c r="AL924" i="5"/>
  <c r="AL925" i="5"/>
  <c r="AL926" i="5"/>
  <c r="AL927" i="5"/>
  <c r="AL928" i="5"/>
  <c r="AL929" i="5"/>
  <c r="AL930" i="5"/>
  <c r="AL931" i="5"/>
  <c r="AL932" i="5"/>
  <c r="AL933" i="5"/>
  <c r="AL934" i="5"/>
  <c r="AL935" i="5"/>
  <c r="AL936" i="5"/>
  <c r="AL937" i="5"/>
  <c r="AL938" i="5"/>
  <c r="AL939" i="5"/>
  <c r="AL940" i="5"/>
  <c r="AL941" i="5"/>
  <c r="AL942" i="5"/>
  <c r="AL943" i="5"/>
  <c r="AL944" i="5"/>
  <c r="AL945" i="5"/>
  <c r="AL946" i="5"/>
  <c r="AL947" i="5"/>
  <c r="AL948" i="5"/>
  <c r="AL949" i="5"/>
  <c r="AL950" i="5"/>
  <c r="AL951" i="5"/>
  <c r="AL952" i="5"/>
  <c r="AL953" i="5"/>
  <c r="AL954" i="5"/>
  <c r="AL955" i="5"/>
  <c r="AL956" i="5"/>
  <c r="AL957" i="5"/>
  <c r="AL958" i="5"/>
  <c r="AL959" i="5"/>
  <c r="AL960" i="5"/>
  <c r="AL961" i="5"/>
  <c r="AL962" i="5"/>
  <c r="AL963" i="5"/>
  <c r="AL964" i="5"/>
  <c r="AL965" i="5"/>
  <c r="AL966" i="5"/>
  <c r="AL967" i="5"/>
  <c r="AL968" i="5"/>
  <c r="AL969" i="5"/>
  <c r="AL970" i="5"/>
  <c r="AL971" i="5"/>
  <c r="AL972" i="5"/>
  <c r="AL973" i="5"/>
  <c r="AL974" i="5"/>
  <c r="AL975" i="5"/>
  <c r="AL976" i="5"/>
  <c r="AL977" i="5"/>
  <c r="AL978" i="5"/>
  <c r="AL979" i="5"/>
  <c r="AL980" i="5"/>
  <c r="AL981" i="5"/>
  <c r="AL982" i="5"/>
  <c r="AL983" i="5"/>
  <c r="AL984" i="5"/>
  <c r="AL985" i="5"/>
  <c r="AL986" i="5"/>
  <c r="AL987" i="5"/>
  <c r="AL988" i="5"/>
  <c r="AL989" i="5"/>
  <c r="AL990" i="5"/>
  <c r="AL991" i="5"/>
  <c r="AL992" i="5"/>
  <c r="AL993" i="5"/>
  <c r="AL994" i="5"/>
  <c r="AL995" i="5"/>
  <c r="AL996" i="5"/>
  <c r="AL997" i="5"/>
  <c r="AL998" i="5"/>
  <c r="AL999" i="5"/>
  <c r="AL1000" i="5"/>
  <c r="AL1001" i="5"/>
  <c r="AL1002" i="5"/>
  <c r="AL1003" i="5"/>
  <c r="AL1004" i="5"/>
  <c r="AL1005" i="5"/>
  <c r="AL1006" i="5"/>
  <c r="AL1007" i="5"/>
  <c r="AL1008" i="5"/>
  <c r="AL1009" i="5"/>
  <c r="AL1010" i="5"/>
  <c r="AL1011" i="5"/>
  <c r="AL1012" i="5"/>
  <c r="AL1013" i="5"/>
  <c r="AL1014" i="5"/>
  <c r="AL1015" i="5"/>
  <c r="AL1016" i="5"/>
  <c r="AL1017" i="5"/>
  <c r="AL1018" i="5"/>
  <c r="AL1019" i="5"/>
  <c r="AL1020" i="5"/>
  <c r="AL1021" i="5"/>
  <c r="AL1022" i="5"/>
  <c r="AL1023" i="5"/>
  <c r="AL1024" i="5"/>
  <c r="AL1025" i="5"/>
  <c r="AL1026" i="5"/>
  <c r="AL1027" i="5"/>
  <c r="AL1028" i="5"/>
  <c r="AL1029" i="5"/>
  <c r="AL1030" i="5"/>
  <c r="AL1031" i="5"/>
  <c r="AL1032" i="5"/>
  <c r="AL1033" i="5"/>
  <c r="AL1034" i="5"/>
  <c r="AL1035" i="5"/>
  <c r="AL1036" i="5"/>
  <c r="AL1037" i="5"/>
  <c r="AL1038" i="5"/>
  <c r="AL1039" i="5"/>
  <c r="AL1040" i="5"/>
  <c r="AL1041" i="5"/>
  <c r="AL1042" i="5"/>
  <c r="AL1043" i="5"/>
  <c r="AL1044" i="5"/>
  <c r="AL1045" i="5"/>
  <c r="AL1046" i="5"/>
  <c r="AL1047" i="5"/>
  <c r="AL1048" i="5"/>
  <c r="AL1049" i="5"/>
  <c r="AL1050" i="5"/>
  <c r="AL1051" i="5"/>
  <c r="AL1052" i="5"/>
  <c r="AL1053" i="5"/>
  <c r="AL1054" i="5"/>
  <c r="AL1055" i="5"/>
  <c r="AL1056" i="5"/>
  <c r="AL1057" i="5"/>
  <c r="AL1058" i="5"/>
  <c r="AL1059" i="5"/>
  <c r="AL1060" i="5"/>
  <c r="AL1061" i="5"/>
  <c r="AL1062" i="5"/>
  <c r="AL1063" i="5"/>
  <c r="AL1064" i="5"/>
  <c r="AL1065" i="5"/>
  <c r="AL1066" i="5"/>
  <c r="AL1067" i="5"/>
  <c r="AL1068" i="5"/>
  <c r="AL1069" i="5"/>
  <c r="AL1070" i="5"/>
  <c r="AL1071" i="5"/>
  <c r="AL1072" i="5"/>
  <c r="AL1073" i="5"/>
  <c r="AL1074" i="5"/>
  <c r="AL1075" i="5"/>
  <c r="AL1076" i="5"/>
  <c r="AL1077" i="5"/>
  <c r="AL1078" i="5"/>
  <c r="AL1079" i="5"/>
  <c r="AL1080" i="5"/>
  <c r="AL1081" i="5"/>
  <c r="AL1082" i="5"/>
  <c r="AL1083" i="5"/>
  <c r="AL1084" i="5"/>
  <c r="AL1085" i="5"/>
  <c r="AL1086" i="5"/>
  <c r="AL1087" i="5"/>
  <c r="AL1088" i="5"/>
  <c r="AL1089" i="5"/>
  <c r="AL1090" i="5"/>
  <c r="AL1091" i="5"/>
  <c r="AL1092" i="5"/>
  <c r="AL1093" i="5"/>
  <c r="AL1094" i="5"/>
  <c r="AL1095" i="5"/>
  <c r="AL1096" i="5"/>
  <c r="AL1097" i="5"/>
  <c r="AL1098" i="5"/>
  <c r="AL1099" i="5"/>
  <c r="AL1100" i="5"/>
  <c r="AL1101" i="5"/>
  <c r="AL1102" i="5"/>
  <c r="AL1103" i="5"/>
  <c r="AL1104" i="5"/>
  <c r="AL1105" i="5"/>
  <c r="AL1106" i="5"/>
  <c r="AL1107" i="5"/>
  <c r="AL1108" i="5"/>
  <c r="AL1109" i="5"/>
  <c r="AL1110" i="5"/>
  <c r="AL1111" i="5"/>
  <c r="AL1112" i="5"/>
  <c r="AL1113" i="5"/>
  <c r="AL1114" i="5"/>
  <c r="AL1115" i="5"/>
  <c r="AL1116" i="5"/>
  <c r="AL1117" i="5"/>
  <c r="AL1118" i="5"/>
  <c r="AL1119" i="5"/>
  <c r="AL1120" i="5"/>
  <c r="AL1121" i="5"/>
  <c r="AL1122" i="5"/>
  <c r="AL1123" i="5"/>
  <c r="AL1124" i="5"/>
  <c r="AL1125" i="5"/>
  <c r="AL1126" i="5"/>
  <c r="AL1127" i="5"/>
  <c r="AL1128" i="5"/>
  <c r="AL1129" i="5"/>
  <c r="AL1130" i="5"/>
  <c r="AL1131" i="5"/>
  <c r="AL1132" i="5"/>
  <c r="AL1133" i="5"/>
  <c r="AL1134" i="5"/>
  <c r="AL1135" i="5"/>
  <c r="AL1136" i="5"/>
  <c r="AL1137" i="5"/>
  <c r="AL1138" i="5"/>
  <c r="AL1139" i="5"/>
  <c r="AL1140" i="5"/>
  <c r="AL1141" i="5"/>
  <c r="AL1142" i="5"/>
  <c r="AL1143" i="5"/>
  <c r="AL1144" i="5"/>
  <c r="AL1145" i="5"/>
  <c r="AL1146" i="5"/>
  <c r="AL1147" i="5"/>
  <c r="AL1148" i="5"/>
  <c r="AL1149" i="5"/>
  <c r="AL1150" i="5"/>
  <c r="AL1151" i="5"/>
  <c r="AL1152" i="5"/>
  <c r="AL1153" i="5"/>
  <c r="AL1154" i="5"/>
  <c r="AL1155" i="5"/>
  <c r="AL1156" i="5"/>
  <c r="AL1157" i="5"/>
  <c r="AL1158" i="5"/>
  <c r="AL1159" i="5"/>
  <c r="AL1160" i="5"/>
  <c r="AL1161" i="5"/>
  <c r="AL1162" i="5"/>
  <c r="AL1163" i="5"/>
  <c r="AL1164" i="5"/>
  <c r="AL1165" i="5"/>
  <c r="AL1166" i="5"/>
  <c r="AL1167" i="5"/>
  <c r="AL1168" i="5"/>
  <c r="AL1169" i="5"/>
  <c r="AL1170" i="5"/>
  <c r="AL1171" i="5"/>
  <c r="AL1172" i="5"/>
  <c r="AL1173" i="5"/>
  <c r="AL1174" i="5"/>
  <c r="AL1175" i="5"/>
  <c r="AL1176" i="5"/>
  <c r="AL1177" i="5"/>
  <c r="AL1178" i="5"/>
  <c r="AL1179" i="5"/>
  <c r="AL1180" i="5"/>
  <c r="AL1181" i="5"/>
  <c r="AL1182" i="5"/>
  <c r="AL1183" i="5"/>
  <c r="AL1184" i="5"/>
  <c r="AL1185" i="5"/>
  <c r="AL1186" i="5"/>
  <c r="AL1187" i="5"/>
  <c r="AL1188" i="5"/>
  <c r="AL1189" i="5"/>
  <c r="AL1190" i="5"/>
  <c r="AL1191" i="5"/>
  <c r="AL1192" i="5"/>
  <c r="AL1193" i="5"/>
  <c r="AL1194" i="5"/>
  <c r="AL1195" i="5"/>
  <c r="AL1196" i="5"/>
  <c r="AL1197" i="5"/>
  <c r="AL1198" i="5"/>
  <c r="AL1199" i="5"/>
  <c r="AL1200" i="5"/>
  <c r="AL1201" i="5"/>
  <c r="AL1202" i="5"/>
  <c r="AL1203" i="5"/>
  <c r="AL1204" i="5"/>
  <c r="AL1205" i="5"/>
  <c r="AL1206" i="5"/>
  <c r="AL1207" i="5"/>
  <c r="AL1208" i="5"/>
  <c r="AL1209" i="5"/>
  <c r="AL1210" i="5"/>
  <c r="AL1211" i="5"/>
  <c r="AL1212" i="5"/>
  <c r="AL1213" i="5"/>
  <c r="AL1214" i="5"/>
  <c r="AL1215" i="5"/>
  <c r="AL1216" i="5"/>
  <c r="AL1217" i="5"/>
  <c r="AL1218" i="5"/>
  <c r="AL1219" i="5"/>
  <c r="AL1220" i="5"/>
  <c r="AL1221" i="5"/>
  <c r="AL1222" i="5"/>
  <c r="AL1223" i="5"/>
  <c r="AL1224" i="5"/>
  <c r="AL1225" i="5"/>
  <c r="AL1226" i="5"/>
  <c r="AL1227" i="5"/>
  <c r="AL1228" i="5"/>
  <c r="AL1229" i="5"/>
  <c r="AL1230" i="5"/>
  <c r="AL1231" i="5"/>
  <c r="AL1232" i="5"/>
  <c r="AL1233" i="5"/>
  <c r="AL1234" i="5"/>
  <c r="AL1235" i="5"/>
  <c r="AL1236" i="5"/>
  <c r="AL1237" i="5"/>
  <c r="AL1238" i="5"/>
  <c r="AL1239" i="5"/>
  <c r="AL1240" i="5"/>
  <c r="AL1241" i="5"/>
  <c r="AL1242" i="5"/>
  <c r="AL1243" i="5"/>
  <c r="AL1244" i="5"/>
  <c r="AL1245" i="5"/>
  <c r="AL1246" i="5"/>
  <c r="AL1247" i="5"/>
  <c r="AL1248" i="5"/>
  <c r="AL1249" i="5"/>
  <c r="AL1250" i="5"/>
  <c r="AL1251" i="5"/>
  <c r="AL1252" i="5"/>
  <c r="AL1253" i="5"/>
  <c r="AL1254" i="5"/>
  <c r="AL1255" i="5"/>
  <c r="AL1256" i="5"/>
  <c r="AL1257" i="5"/>
  <c r="AL1258" i="5"/>
  <c r="AL1259" i="5"/>
  <c r="AL1260" i="5"/>
  <c r="AL1261" i="5"/>
  <c r="AL1262" i="5"/>
  <c r="AL1263" i="5"/>
  <c r="AL1264" i="5"/>
  <c r="AL1265" i="5"/>
  <c r="AL1266" i="5"/>
  <c r="AL1267" i="5"/>
  <c r="AL1268" i="5"/>
  <c r="AL1269" i="5"/>
  <c r="AL1270" i="5"/>
  <c r="AL1271" i="5"/>
  <c r="AL1272" i="5"/>
  <c r="AL1273" i="5"/>
  <c r="AL1274" i="5"/>
  <c r="AL1275" i="5"/>
  <c r="AL1276" i="5"/>
  <c r="AL1277" i="5"/>
  <c r="AL1278" i="5"/>
  <c r="AL1279" i="5"/>
  <c r="AL1280" i="5"/>
  <c r="AL1281" i="5"/>
  <c r="AL1282" i="5"/>
  <c r="AL1283" i="5"/>
  <c r="AL1284" i="5"/>
  <c r="AL1285" i="5"/>
  <c r="AL1286" i="5"/>
  <c r="AL1287" i="5"/>
  <c r="AL1288" i="5"/>
  <c r="AL1289" i="5"/>
  <c r="AL1290" i="5"/>
  <c r="AL1291" i="5"/>
  <c r="AL1292" i="5"/>
  <c r="AL1293" i="5"/>
  <c r="AL1294" i="5"/>
  <c r="AL1295" i="5"/>
  <c r="AL1296" i="5"/>
  <c r="AL1297" i="5"/>
  <c r="AL1298" i="5"/>
  <c r="AL1299" i="5"/>
  <c r="AL1300" i="5"/>
  <c r="AL1301" i="5"/>
  <c r="AL1302" i="5"/>
  <c r="AL1303" i="5"/>
  <c r="AL1304" i="5"/>
  <c r="AL1305" i="5"/>
  <c r="AL1306" i="5"/>
  <c r="AL1307" i="5"/>
  <c r="AL1308" i="5"/>
  <c r="AL1309" i="5"/>
  <c r="AL1310" i="5"/>
  <c r="AL1311" i="5"/>
  <c r="AL1312" i="5"/>
  <c r="AL1313" i="5"/>
  <c r="AL1314" i="5"/>
  <c r="AL1315" i="5"/>
  <c r="AL1316" i="5"/>
  <c r="AL1317" i="5"/>
  <c r="AL1318" i="5"/>
  <c r="AL1319" i="5"/>
  <c r="AL1320" i="5"/>
  <c r="AL1321" i="5"/>
  <c r="AL1322" i="5"/>
  <c r="AL1323" i="5"/>
  <c r="AL1324" i="5"/>
  <c r="AL1325" i="5"/>
  <c r="AL1326" i="5"/>
  <c r="AL1327" i="5"/>
  <c r="AL1328" i="5"/>
  <c r="AL1329" i="5"/>
  <c r="AL1330" i="5"/>
  <c r="AL1331" i="5"/>
  <c r="AL1332" i="5"/>
  <c r="AL1333" i="5"/>
  <c r="AL1334" i="5"/>
  <c r="AL1335" i="5"/>
  <c r="AL1336" i="5"/>
  <c r="AL1337" i="5"/>
  <c r="AL1338" i="5"/>
  <c r="AL1339" i="5"/>
  <c r="AL1340" i="5"/>
  <c r="AL1341" i="5"/>
  <c r="AL1342" i="5"/>
  <c r="AL1343" i="5"/>
  <c r="AL1344" i="5"/>
  <c r="AL1345" i="5"/>
  <c r="AL1346" i="5"/>
  <c r="AL1347" i="5"/>
  <c r="AL1348" i="5"/>
  <c r="AL1349" i="5"/>
  <c r="AL1350" i="5"/>
  <c r="AL1351" i="5"/>
  <c r="AL1352" i="5"/>
  <c r="AL1353" i="5"/>
  <c r="AL1354" i="5"/>
  <c r="AL1355" i="5"/>
  <c r="AL1356" i="5"/>
  <c r="AL1357" i="5"/>
  <c r="AL1358" i="5"/>
  <c r="AL1359" i="5"/>
  <c r="AL1360" i="5"/>
  <c r="AL1361" i="5"/>
  <c r="AL1362" i="5"/>
  <c r="AL1363" i="5"/>
  <c r="AL1364" i="5"/>
  <c r="AL1365" i="5"/>
  <c r="AL1366" i="5"/>
  <c r="AL1367" i="5"/>
  <c r="AL1368" i="5"/>
  <c r="AL1369" i="5"/>
  <c r="AL1370" i="5"/>
  <c r="AL1371" i="5"/>
  <c r="AL1372" i="5"/>
  <c r="AL1373" i="5"/>
  <c r="AL1374" i="5"/>
  <c r="AL1375" i="5"/>
  <c r="AL1376" i="5"/>
  <c r="AL1377" i="5"/>
  <c r="AL1378" i="5"/>
  <c r="AL1379" i="5"/>
  <c r="AL1380" i="5"/>
  <c r="AL1381" i="5"/>
  <c r="AL1382" i="5"/>
  <c r="AL1383" i="5"/>
  <c r="AL1384" i="5"/>
  <c r="AL1385" i="5"/>
  <c r="AL1386" i="5"/>
  <c r="AL1387" i="5"/>
  <c r="AL1388" i="5"/>
  <c r="AL1389" i="5"/>
  <c r="AL1390" i="5"/>
  <c r="AL1391" i="5"/>
  <c r="AL1392" i="5"/>
  <c r="AL1393" i="5"/>
  <c r="AL1394" i="5"/>
  <c r="AL1395" i="5"/>
  <c r="AL1396" i="5"/>
  <c r="AL1397" i="5"/>
  <c r="AL1398" i="5"/>
  <c r="AL1399" i="5"/>
  <c r="AL1400" i="5"/>
  <c r="AL1401" i="5"/>
  <c r="AL1402" i="5"/>
  <c r="AL1403" i="5"/>
  <c r="AL1404" i="5"/>
  <c r="AL1405" i="5"/>
  <c r="AL1406" i="5"/>
  <c r="AL1407" i="5"/>
  <c r="AL1408" i="5"/>
  <c r="AL1409" i="5"/>
  <c r="AL1410" i="5"/>
  <c r="AL1411" i="5"/>
  <c r="AL1412" i="5"/>
  <c r="AL1413" i="5"/>
  <c r="AL1414" i="5"/>
  <c r="AL1415" i="5"/>
  <c r="AL1416" i="5"/>
  <c r="AL1417" i="5"/>
  <c r="AL1418" i="5"/>
  <c r="AL1419" i="5"/>
  <c r="AL1420" i="5"/>
  <c r="AL1421" i="5"/>
  <c r="AL1422" i="5"/>
  <c r="AL1423" i="5"/>
  <c r="AL1424" i="5"/>
  <c r="AL1425" i="5"/>
  <c r="AL1426" i="5"/>
  <c r="AL1427" i="5"/>
  <c r="AL1428" i="5"/>
  <c r="AL1429" i="5"/>
  <c r="AL1430" i="5"/>
  <c r="AL1431" i="5"/>
  <c r="AL1432" i="5"/>
  <c r="AL1433" i="5"/>
  <c r="AL1434" i="5"/>
  <c r="AL1435" i="5"/>
  <c r="AL1436" i="5"/>
  <c r="AL1437" i="5"/>
  <c r="AL1438" i="5"/>
  <c r="AL1439" i="5"/>
  <c r="AL1440" i="5"/>
  <c r="AL1441" i="5"/>
  <c r="AL1442" i="5"/>
  <c r="AL1443" i="5"/>
  <c r="AL1444" i="5"/>
  <c r="AL1445" i="5"/>
  <c r="AL1446" i="5"/>
  <c r="AL1447" i="5"/>
  <c r="AL1448" i="5"/>
  <c r="AL1449" i="5"/>
  <c r="AL1450" i="5"/>
  <c r="AL1451" i="5"/>
  <c r="AL1452" i="5"/>
  <c r="AL1453" i="5"/>
  <c r="AL1454" i="5"/>
  <c r="AL1455" i="5"/>
  <c r="AL1456" i="5"/>
  <c r="AL1457" i="5"/>
  <c r="AL1458" i="5"/>
  <c r="AL1459" i="5"/>
  <c r="AL1460" i="5"/>
  <c r="AL1461" i="5"/>
  <c r="AL1462" i="5"/>
  <c r="AL1463" i="5"/>
  <c r="AL1464" i="5"/>
  <c r="AL1465" i="5"/>
  <c r="AL1466" i="5"/>
  <c r="AL1467" i="5"/>
  <c r="AL1468" i="5"/>
  <c r="AL1469" i="5"/>
  <c r="AL1470" i="5"/>
  <c r="AL1471" i="5"/>
  <c r="AL1472" i="5"/>
  <c r="AL1473" i="5"/>
  <c r="AL1474" i="5"/>
  <c r="AL1475" i="5"/>
  <c r="AL1476" i="5"/>
  <c r="AL1477" i="5"/>
  <c r="AL1478" i="5"/>
  <c r="AL1479" i="5"/>
  <c r="AL1480" i="5"/>
  <c r="AL1481" i="5"/>
  <c r="AL1482" i="5"/>
  <c r="AL1483" i="5"/>
  <c r="AL1484" i="5"/>
  <c r="AL1485" i="5"/>
  <c r="AL1486" i="5"/>
  <c r="AL1487" i="5"/>
  <c r="AL1488" i="5"/>
  <c r="AL1489" i="5"/>
  <c r="AL1490" i="5"/>
  <c r="AL1491" i="5"/>
  <c r="AL1492" i="5"/>
  <c r="AL1493" i="5"/>
  <c r="AL1494" i="5"/>
  <c r="AL1495" i="5"/>
  <c r="AL1496" i="5"/>
  <c r="AL1497" i="5"/>
  <c r="AL1498" i="5"/>
  <c r="AL1499" i="5"/>
  <c r="AL1500" i="5"/>
  <c r="AL1501" i="5"/>
  <c r="AD4" i="5"/>
  <c r="AD6" i="5"/>
  <c r="AD7" i="5"/>
  <c r="AD8" i="5"/>
  <c r="AD27" i="5"/>
  <c r="AD28" i="5"/>
  <c r="AD29" i="5"/>
  <c r="AD30" i="5"/>
  <c r="AD31" i="5"/>
  <c r="AD32" i="5"/>
  <c r="AD33" i="5"/>
  <c r="AD34" i="5"/>
  <c r="AD35" i="5"/>
  <c r="AD36" i="5"/>
  <c r="AD37" i="5"/>
  <c r="AD38" i="5"/>
  <c r="AD39" i="5"/>
  <c r="AD40" i="5"/>
  <c r="AD41" i="5"/>
  <c r="AD42" i="5"/>
  <c r="AD43" i="5"/>
  <c r="AD44" i="5"/>
  <c r="AD45" i="5"/>
  <c r="AD46" i="5"/>
  <c r="AD47" i="5"/>
  <c r="AD48" i="5"/>
  <c r="AD49" i="5"/>
  <c r="AD50" i="5"/>
  <c r="AD51" i="5"/>
  <c r="AD52" i="5"/>
  <c r="AD53" i="5"/>
  <c r="AD54" i="5"/>
  <c r="AD55" i="5"/>
  <c r="AD56" i="5"/>
  <c r="AD57" i="5"/>
  <c r="AD58" i="5"/>
  <c r="AD59" i="5"/>
  <c r="AD60" i="5"/>
  <c r="AD61" i="5"/>
  <c r="AD62" i="5"/>
  <c r="AD63" i="5"/>
  <c r="AD64" i="5"/>
  <c r="AD65" i="5"/>
  <c r="AD66" i="5"/>
  <c r="AD67" i="5"/>
  <c r="AD68" i="5"/>
  <c r="AD69" i="5"/>
  <c r="AD70" i="5"/>
  <c r="AD71" i="5"/>
  <c r="AD72" i="5"/>
  <c r="AD73" i="5"/>
  <c r="AD74" i="5"/>
  <c r="AD75" i="5"/>
  <c r="AD76" i="5"/>
  <c r="AD77" i="5"/>
  <c r="AD78" i="5"/>
  <c r="AD79" i="5"/>
  <c r="AD80" i="5"/>
  <c r="AD81" i="5"/>
  <c r="AD82" i="5"/>
  <c r="AD83" i="5"/>
  <c r="AD84" i="5"/>
  <c r="AD85" i="5"/>
  <c r="AD86" i="5"/>
  <c r="AD87" i="5"/>
  <c r="AD88" i="5"/>
  <c r="AD89" i="5"/>
  <c r="AD90" i="5"/>
  <c r="AD91" i="5"/>
  <c r="AD92" i="5"/>
  <c r="AD93" i="5"/>
  <c r="AD94" i="5"/>
  <c r="AD95" i="5"/>
  <c r="AD96" i="5"/>
  <c r="AD97" i="5"/>
  <c r="AD98" i="5"/>
  <c r="AD99" i="5"/>
  <c r="AD100" i="5"/>
  <c r="AD101" i="5"/>
  <c r="AD102" i="5"/>
  <c r="AD103" i="5"/>
  <c r="AD104" i="5"/>
  <c r="AD105" i="5"/>
  <c r="AD106" i="5"/>
  <c r="AD107" i="5"/>
  <c r="AD108" i="5"/>
  <c r="AD109" i="5"/>
  <c r="AD110" i="5"/>
  <c r="AD111" i="5"/>
  <c r="AD112" i="5"/>
  <c r="AD113" i="5"/>
  <c r="AD114" i="5"/>
  <c r="AD115" i="5"/>
  <c r="AD116" i="5"/>
  <c r="AD117" i="5"/>
  <c r="AD118" i="5"/>
  <c r="AD119" i="5"/>
  <c r="AD120" i="5"/>
  <c r="AD121" i="5"/>
  <c r="AD122" i="5"/>
  <c r="B133" i="1"/>
  <c r="B135" i="1"/>
  <c r="AD150" i="5"/>
  <c r="AD151" i="5"/>
  <c r="AD152" i="5"/>
  <c r="AD153" i="5"/>
  <c r="AD154" i="5"/>
  <c r="AD155" i="5"/>
  <c r="AD156" i="5"/>
  <c r="AD157" i="5"/>
  <c r="AD158" i="5"/>
  <c r="AD159" i="5"/>
  <c r="AD160" i="5"/>
  <c r="AD161" i="5"/>
  <c r="AD162" i="5"/>
  <c r="AD163" i="5"/>
  <c r="AD164" i="5"/>
  <c r="AD165" i="5"/>
  <c r="AD166" i="5"/>
  <c r="AD167" i="5"/>
  <c r="AD168" i="5"/>
  <c r="AD169" i="5"/>
  <c r="AD170" i="5"/>
  <c r="AD171" i="5"/>
  <c r="AD172" i="5"/>
  <c r="AD173" i="5"/>
  <c r="AD174" i="5"/>
  <c r="AD175" i="5"/>
  <c r="AD176" i="5"/>
  <c r="AD177" i="5"/>
  <c r="AD178" i="5"/>
  <c r="AD179" i="5"/>
  <c r="AD180" i="5"/>
  <c r="AD181" i="5"/>
  <c r="AD182" i="5"/>
  <c r="AD183" i="5"/>
  <c r="AD184" i="5"/>
  <c r="AD185" i="5"/>
  <c r="AD186" i="5"/>
  <c r="AD187" i="5"/>
  <c r="AD188" i="5"/>
  <c r="AD189" i="5"/>
  <c r="AD190" i="5"/>
  <c r="AD191" i="5"/>
  <c r="AD192" i="5"/>
  <c r="AD193" i="5"/>
  <c r="AD194" i="5"/>
  <c r="AD195" i="5"/>
  <c r="AD196" i="5"/>
  <c r="AD197" i="5"/>
  <c r="AD198" i="5"/>
  <c r="AD199" i="5"/>
  <c r="AD200" i="5"/>
  <c r="AD201" i="5"/>
  <c r="AD202" i="5"/>
  <c r="AD203" i="5"/>
  <c r="AD204" i="5"/>
  <c r="AD205" i="5"/>
  <c r="AD206" i="5"/>
  <c r="AD207" i="5"/>
  <c r="AD208" i="5"/>
  <c r="AD209" i="5"/>
  <c r="AD210" i="5"/>
  <c r="AD211" i="5"/>
  <c r="AD212" i="5"/>
  <c r="AD213" i="5"/>
  <c r="AD214" i="5"/>
  <c r="AD215" i="5"/>
  <c r="AD216" i="5"/>
  <c r="AD217" i="5"/>
  <c r="AD218" i="5"/>
  <c r="AD219" i="5"/>
  <c r="AD220" i="5"/>
  <c r="AD221" i="5"/>
  <c r="AD222" i="5"/>
  <c r="AD223" i="5"/>
  <c r="AD224" i="5"/>
  <c r="AD225" i="5"/>
  <c r="AD226" i="5"/>
  <c r="AD227" i="5"/>
  <c r="AD228" i="5"/>
  <c r="AD229" i="5"/>
  <c r="AD230" i="5"/>
  <c r="AD231" i="5"/>
  <c r="AD232" i="5"/>
  <c r="AD233" i="5"/>
  <c r="AD234" i="5"/>
  <c r="AD235" i="5"/>
  <c r="AD236" i="5"/>
  <c r="AD237" i="5"/>
  <c r="AD238" i="5"/>
  <c r="AD239" i="5"/>
  <c r="AD240" i="5"/>
  <c r="AD241" i="5"/>
  <c r="AD242" i="5"/>
  <c r="AD243" i="5"/>
  <c r="AD244" i="5"/>
  <c r="AD245" i="5"/>
  <c r="AD246" i="5"/>
  <c r="AD247" i="5"/>
  <c r="AD248" i="5"/>
  <c r="AD249" i="5"/>
  <c r="AD250" i="5"/>
  <c r="AD251" i="5"/>
  <c r="AD252" i="5"/>
  <c r="AD253" i="5"/>
  <c r="AD254" i="5"/>
  <c r="AD255" i="5"/>
  <c r="AD256" i="5"/>
  <c r="AD257" i="5"/>
  <c r="AD258" i="5"/>
  <c r="AD259" i="5"/>
  <c r="AD260" i="5"/>
  <c r="AD261" i="5"/>
  <c r="AD262" i="5"/>
  <c r="AD263" i="5"/>
  <c r="AD264" i="5"/>
  <c r="AD265" i="5"/>
  <c r="AD266" i="5"/>
  <c r="AD267" i="5"/>
  <c r="AD268" i="5"/>
  <c r="AD269" i="5"/>
  <c r="AD270" i="5"/>
  <c r="AD271" i="5"/>
  <c r="AD272" i="5"/>
  <c r="AD273" i="5"/>
  <c r="AD274" i="5"/>
  <c r="AD275" i="5"/>
  <c r="AD276" i="5"/>
  <c r="AD277" i="5"/>
  <c r="AD278" i="5"/>
  <c r="AD279" i="5"/>
  <c r="AD280" i="5"/>
  <c r="AD281" i="5"/>
  <c r="AD282" i="5"/>
  <c r="AD283" i="5"/>
  <c r="AD284" i="5"/>
  <c r="AD285" i="5"/>
  <c r="AD286" i="5"/>
  <c r="AD287" i="5"/>
  <c r="AD288" i="5"/>
  <c r="AD289" i="5"/>
  <c r="AD290" i="5"/>
  <c r="AD291" i="5"/>
  <c r="AD292" i="5"/>
  <c r="AD293" i="5"/>
  <c r="AD294" i="5"/>
  <c r="AD295" i="5"/>
  <c r="AD296" i="5"/>
  <c r="AD297" i="5"/>
  <c r="AD298" i="5"/>
  <c r="AD299" i="5"/>
  <c r="AD300" i="5"/>
  <c r="AD301" i="5"/>
  <c r="AD302" i="5"/>
  <c r="AD303" i="5"/>
  <c r="AD304" i="5"/>
  <c r="AD305" i="5"/>
  <c r="AD306" i="5"/>
  <c r="AD307" i="5"/>
  <c r="AD308" i="5"/>
  <c r="AD309" i="5"/>
  <c r="AD310" i="5"/>
  <c r="AD311" i="5"/>
  <c r="AD312" i="5"/>
  <c r="AD313" i="5"/>
  <c r="AD314" i="5"/>
  <c r="AD315" i="5"/>
  <c r="AD316" i="5"/>
  <c r="AD317" i="5"/>
  <c r="AD318" i="5"/>
  <c r="AD319" i="5"/>
  <c r="AD320" i="5"/>
  <c r="AD321" i="5"/>
  <c r="AD322" i="5"/>
  <c r="AD323" i="5"/>
  <c r="AD324" i="5"/>
  <c r="AD325" i="5"/>
  <c r="AD326" i="5"/>
  <c r="AD327" i="5"/>
  <c r="AD328" i="5"/>
  <c r="AD329" i="5"/>
  <c r="AD330" i="5"/>
  <c r="AD331" i="5"/>
  <c r="AD332" i="5"/>
  <c r="AD333" i="5"/>
  <c r="AD334" i="5"/>
  <c r="AD335" i="5"/>
  <c r="AD336" i="5"/>
  <c r="AD337" i="5"/>
  <c r="AD338" i="5"/>
  <c r="AD339" i="5"/>
  <c r="AD340" i="5"/>
  <c r="AD341" i="5"/>
  <c r="AD342" i="5"/>
  <c r="AD343" i="5"/>
  <c r="AD344" i="5"/>
  <c r="AD345" i="5"/>
  <c r="AD346" i="5"/>
  <c r="AD347" i="5"/>
  <c r="AD348" i="5"/>
  <c r="AD349" i="5"/>
  <c r="AD350" i="5"/>
  <c r="AD351" i="5"/>
  <c r="AD352" i="5"/>
  <c r="AD353" i="5"/>
  <c r="AD354" i="5"/>
  <c r="AD355" i="5"/>
  <c r="AD356" i="5"/>
  <c r="AD357" i="5"/>
  <c r="AD358" i="5"/>
  <c r="AD359" i="5"/>
  <c r="AD360" i="5"/>
  <c r="AD361" i="5"/>
  <c r="AD362" i="5"/>
  <c r="AD363" i="5"/>
  <c r="AD364" i="5"/>
  <c r="AD365" i="5"/>
  <c r="AD366" i="5"/>
  <c r="AD367" i="5"/>
  <c r="AD368" i="5"/>
  <c r="AD369" i="5"/>
  <c r="AD370" i="5"/>
  <c r="AD371" i="5"/>
  <c r="AD372" i="5"/>
  <c r="AD373" i="5"/>
  <c r="AD374" i="5"/>
  <c r="AD375" i="5"/>
  <c r="AD376" i="5"/>
  <c r="AD377" i="5"/>
  <c r="AD378" i="5"/>
  <c r="AD379" i="5"/>
  <c r="AD380" i="5"/>
  <c r="AD381" i="5"/>
  <c r="AD382" i="5"/>
  <c r="AD383" i="5"/>
  <c r="AD384" i="5"/>
  <c r="AD385" i="5"/>
  <c r="AD386" i="5"/>
  <c r="AD387" i="5"/>
  <c r="AD388" i="5"/>
  <c r="AD389" i="5"/>
  <c r="AD390" i="5"/>
  <c r="AD391" i="5"/>
  <c r="AD392" i="5"/>
  <c r="AD393" i="5"/>
  <c r="AD394" i="5"/>
  <c r="AD395" i="5"/>
  <c r="AD396" i="5"/>
  <c r="AD397" i="5"/>
  <c r="AD398" i="5"/>
  <c r="AD399" i="5"/>
  <c r="AD400" i="5"/>
  <c r="AD401" i="5"/>
  <c r="AD402" i="5"/>
  <c r="AD403" i="5"/>
  <c r="AD404" i="5"/>
  <c r="AD405" i="5"/>
  <c r="AD406" i="5"/>
  <c r="AD407" i="5"/>
  <c r="AD408" i="5"/>
  <c r="AD409" i="5"/>
  <c r="AD410" i="5"/>
  <c r="AD411" i="5"/>
  <c r="AD412" i="5"/>
  <c r="AD413" i="5"/>
  <c r="AD414" i="5"/>
  <c r="AD415" i="5"/>
  <c r="AD416" i="5"/>
  <c r="AD417" i="5"/>
  <c r="AD418" i="5"/>
  <c r="AD419" i="5"/>
  <c r="AD420" i="5"/>
  <c r="AD421" i="5"/>
  <c r="AD422" i="5"/>
  <c r="AD423" i="5"/>
  <c r="AD424" i="5"/>
  <c r="AD425" i="5"/>
  <c r="AD426" i="5"/>
  <c r="AD427" i="5"/>
  <c r="AD428" i="5"/>
  <c r="AD429" i="5"/>
  <c r="AD430" i="5"/>
  <c r="AD431" i="5"/>
  <c r="AD432" i="5"/>
  <c r="AD433" i="5"/>
  <c r="AD434" i="5"/>
  <c r="AD435" i="5"/>
  <c r="AD436" i="5"/>
  <c r="AD437" i="5"/>
  <c r="AD438" i="5"/>
  <c r="AD439" i="5"/>
  <c r="AD440" i="5"/>
  <c r="AD441" i="5"/>
  <c r="AD442" i="5"/>
  <c r="AD443" i="5"/>
  <c r="AD444" i="5"/>
  <c r="AD445" i="5"/>
  <c r="AD446" i="5"/>
  <c r="AD447" i="5"/>
  <c r="AD448" i="5"/>
  <c r="AD449" i="5"/>
  <c r="AD450" i="5"/>
  <c r="AD451" i="5"/>
  <c r="AD452" i="5"/>
  <c r="AD453" i="5"/>
  <c r="AD454" i="5"/>
  <c r="AD455" i="5"/>
  <c r="AD456" i="5"/>
  <c r="AD457" i="5"/>
  <c r="AD458" i="5"/>
  <c r="AD459" i="5"/>
  <c r="AD460" i="5"/>
  <c r="AD461" i="5"/>
  <c r="AD462" i="5"/>
  <c r="AD463" i="5"/>
  <c r="AD464" i="5"/>
  <c r="AD465" i="5"/>
  <c r="AD466" i="5"/>
  <c r="AD467" i="5"/>
  <c r="AD468" i="5"/>
  <c r="AD469" i="5"/>
  <c r="AD470" i="5"/>
  <c r="AD471" i="5"/>
  <c r="AD472" i="5"/>
  <c r="AD473" i="5"/>
  <c r="AD474" i="5"/>
  <c r="AD475" i="5"/>
  <c r="AD476" i="5"/>
  <c r="AD477" i="5"/>
  <c r="AD478" i="5"/>
  <c r="AD479" i="5"/>
  <c r="AD480" i="5"/>
  <c r="AD481" i="5"/>
  <c r="AD482" i="5"/>
  <c r="AD483" i="5"/>
  <c r="AD484" i="5"/>
  <c r="AD485" i="5"/>
  <c r="AD486" i="5"/>
  <c r="AD487" i="5"/>
  <c r="AD488" i="5"/>
  <c r="AD489" i="5"/>
  <c r="AD490" i="5"/>
  <c r="AD491" i="5"/>
  <c r="AD492" i="5"/>
  <c r="AD493" i="5"/>
  <c r="AD494" i="5"/>
  <c r="AD495" i="5"/>
  <c r="AD496" i="5"/>
  <c r="AD497" i="5"/>
  <c r="AD498" i="5"/>
  <c r="AD499" i="5"/>
  <c r="AD500" i="5"/>
  <c r="AD501" i="5"/>
  <c r="AD502" i="5"/>
  <c r="AD503" i="5"/>
  <c r="AD504" i="5"/>
  <c r="AD505" i="5"/>
  <c r="AD506" i="5"/>
  <c r="AD507" i="5"/>
  <c r="AD508" i="5"/>
  <c r="AD509" i="5"/>
  <c r="AD510" i="5"/>
  <c r="AD511" i="5"/>
  <c r="AD512" i="5"/>
  <c r="AD513" i="5"/>
  <c r="AD514" i="5"/>
  <c r="AD515" i="5"/>
  <c r="AD516" i="5"/>
  <c r="AD517" i="5"/>
  <c r="AD518" i="5"/>
  <c r="AD519" i="5"/>
  <c r="AD520" i="5"/>
  <c r="AD521" i="5"/>
  <c r="AD522" i="5"/>
  <c r="AD523" i="5"/>
  <c r="AD524" i="5"/>
  <c r="AD525" i="5"/>
  <c r="AD526" i="5"/>
  <c r="AD527" i="5"/>
  <c r="AD528" i="5"/>
  <c r="AD529" i="5"/>
  <c r="AD530" i="5"/>
  <c r="AD531" i="5"/>
  <c r="AD532" i="5"/>
  <c r="AD533" i="5"/>
  <c r="AD534" i="5"/>
  <c r="AD535" i="5"/>
  <c r="AD536" i="5"/>
  <c r="AD537" i="5"/>
  <c r="AD538" i="5"/>
  <c r="AD539" i="5"/>
  <c r="AD540" i="5"/>
  <c r="AD541" i="5"/>
  <c r="AD542" i="5"/>
  <c r="AD543" i="5"/>
  <c r="AD544" i="5"/>
  <c r="AD545" i="5"/>
  <c r="AD546" i="5"/>
  <c r="AD547" i="5"/>
  <c r="AD548" i="5"/>
  <c r="AD549" i="5"/>
  <c r="AD550" i="5"/>
  <c r="AD551" i="5"/>
  <c r="AD552" i="5"/>
  <c r="AD553" i="5"/>
  <c r="AD554" i="5"/>
  <c r="AD555" i="5"/>
  <c r="AD556" i="5"/>
  <c r="AD557" i="5"/>
  <c r="AD558" i="5"/>
  <c r="AD559" i="5"/>
  <c r="AD560" i="5"/>
  <c r="AD561" i="5"/>
  <c r="AD562" i="5"/>
  <c r="AD563" i="5"/>
  <c r="AD564" i="5"/>
  <c r="AD565" i="5"/>
  <c r="AD566" i="5"/>
  <c r="AD567" i="5"/>
  <c r="AD568" i="5"/>
  <c r="AD569" i="5"/>
  <c r="AD570" i="5"/>
  <c r="AD571" i="5"/>
  <c r="AD572" i="5"/>
  <c r="AD573" i="5"/>
  <c r="AD574" i="5"/>
  <c r="AD575" i="5"/>
  <c r="AD576" i="5"/>
  <c r="AD577" i="5"/>
  <c r="AD578" i="5"/>
  <c r="AD579" i="5"/>
  <c r="AD580" i="5"/>
  <c r="AD581" i="5"/>
  <c r="AD582" i="5"/>
  <c r="AD583" i="5"/>
  <c r="AD584" i="5"/>
  <c r="AD585" i="5"/>
  <c r="AD586" i="5"/>
  <c r="AD587" i="5"/>
  <c r="AD588" i="5"/>
  <c r="AD589" i="5"/>
  <c r="AD590" i="5"/>
  <c r="AD591" i="5"/>
  <c r="AD592" i="5"/>
  <c r="AD593" i="5"/>
  <c r="AD594" i="5"/>
  <c r="AD595" i="5"/>
  <c r="AD596" i="5"/>
  <c r="AD597" i="5"/>
  <c r="AD598" i="5"/>
  <c r="AD599" i="5"/>
  <c r="AD600" i="5"/>
  <c r="AD601" i="5"/>
  <c r="AD602" i="5"/>
  <c r="AD603" i="5"/>
  <c r="AD604" i="5"/>
  <c r="AD605" i="5"/>
  <c r="AD606" i="5"/>
  <c r="AD607" i="5"/>
  <c r="AD608" i="5"/>
  <c r="AD609" i="5"/>
  <c r="AD610" i="5"/>
  <c r="AD611" i="5"/>
  <c r="AD612" i="5"/>
  <c r="AD613" i="5"/>
  <c r="AD614" i="5"/>
  <c r="AD615" i="5"/>
  <c r="AD616" i="5"/>
  <c r="AD617" i="5"/>
  <c r="AD618" i="5"/>
  <c r="AD619" i="5"/>
  <c r="AD620" i="5"/>
  <c r="AD621" i="5"/>
  <c r="AD622" i="5"/>
  <c r="AD623" i="5"/>
  <c r="AD624" i="5"/>
  <c r="AD625" i="5"/>
  <c r="AD626" i="5"/>
  <c r="AD627" i="5"/>
  <c r="AD628" i="5"/>
  <c r="AD629" i="5"/>
  <c r="AD630" i="5"/>
  <c r="AD631" i="5"/>
  <c r="AD632" i="5"/>
  <c r="AD633" i="5"/>
  <c r="AD634" i="5"/>
  <c r="AD635" i="5"/>
  <c r="AD636" i="5"/>
  <c r="AD637" i="5"/>
  <c r="AD638" i="5"/>
  <c r="AD639" i="5"/>
  <c r="AD640" i="5"/>
  <c r="AD641" i="5"/>
  <c r="AD642" i="5"/>
  <c r="AD643" i="5"/>
  <c r="AD644" i="5"/>
  <c r="AD645" i="5"/>
  <c r="AD646" i="5"/>
  <c r="AD647" i="5"/>
  <c r="AD648" i="5"/>
  <c r="AD649" i="5"/>
  <c r="AD650" i="5"/>
  <c r="AD651" i="5"/>
  <c r="AD652" i="5"/>
  <c r="AD653" i="5"/>
  <c r="AD654" i="5"/>
  <c r="AD655" i="5"/>
  <c r="AD656" i="5"/>
  <c r="AD657" i="5"/>
  <c r="AD658" i="5"/>
  <c r="AD659" i="5"/>
  <c r="AD660" i="5"/>
  <c r="AD661" i="5"/>
  <c r="AD662" i="5"/>
  <c r="AD663" i="5"/>
  <c r="AD664" i="5"/>
  <c r="AD665" i="5"/>
  <c r="AD666" i="5"/>
  <c r="AD667" i="5"/>
  <c r="AD668" i="5"/>
  <c r="AD669" i="5"/>
  <c r="AD670" i="5"/>
  <c r="AD671" i="5"/>
  <c r="AD672" i="5"/>
  <c r="AD673" i="5"/>
  <c r="AD674" i="5"/>
  <c r="AD675" i="5"/>
  <c r="AD676" i="5"/>
  <c r="AD677" i="5"/>
  <c r="AD678" i="5"/>
  <c r="AD679" i="5"/>
  <c r="AD680" i="5"/>
  <c r="AD681" i="5"/>
  <c r="AD682" i="5"/>
  <c r="AD683" i="5"/>
  <c r="AD684" i="5"/>
  <c r="AD685" i="5"/>
  <c r="AD686" i="5"/>
  <c r="AD687" i="5"/>
  <c r="AD688" i="5"/>
  <c r="AD689" i="5"/>
  <c r="AD690" i="5"/>
  <c r="AD691" i="5"/>
  <c r="AD692" i="5"/>
  <c r="AD693" i="5"/>
  <c r="AD694" i="5"/>
  <c r="AD695" i="5"/>
  <c r="AD696" i="5"/>
  <c r="AD697" i="5"/>
  <c r="AD698" i="5"/>
  <c r="AD699" i="5"/>
  <c r="AD700" i="5"/>
  <c r="AD701" i="5"/>
  <c r="AD702" i="5"/>
  <c r="AD703" i="5"/>
  <c r="AD704" i="5"/>
  <c r="AD705" i="5"/>
  <c r="AD706" i="5"/>
  <c r="AD707" i="5"/>
  <c r="AD708" i="5"/>
  <c r="AD709" i="5"/>
  <c r="AD710" i="5"/>
  <c r="AD711" i="5"/>
  <c r="AD712" i="5"/>
  <c r="AD713" i="5"/>
  <c r="AD714" i="5"/>
  <c r="AD715" i="5"/>
  <c r="AD716" i="5"/>
  <c r="AD717" i="5"/>
  <c r="AD718" i="5"/>
  <c r="AD719" i="5"/>
  <c r="AD720" i="5"/>
  <c r="AD721" i="5"/>
  <c r="AD722" i="5"/>
  <c r="AD723" i="5"/>
  <c r="AD724" i="5"/>
  <c r="AD725" i="5"/>
  <c r="AD726" i="5"/>
  <c r="AD727" i="5"/>
  <c r="AD728" i="5"/>
  <c r="AD729" i="5"/>
  <c r="AD730" i="5"/>
  <c r="AD731" i="5"/>
  <c r="AD732" i="5"/>
  <c r="AD733" i="5"/>
  <c r="AD734" i="5"/>
  <c r="AD735" i="5"/>
  <c r="AD736" i="5"/>
  <c r="AD737" i="5"/>
  <c r="AD738" i="5"/>
  <c r="AD739" i="5"/>
  <c r="AD740" i="5"/>
  <c r="AD741" i="5"/>
  <c r="AD742" i="5"/>
  <c r="AD743" i="5"/>
  <c r="AD744" i="5"/>
  <c r="AD745" i="5"/>
  <c r="AD746" i="5"/>
  <c r="AD747" i="5"/>
  <c r="AD748" i="5"/>
  <c r="AD749" i="5"/>
  <c r="AD750" i="5"/>
  <c r="AD751" i="5"/>
  <c r="AD752" i="5"/>
  <c r="AD753" i="5"/>
  <c r="AD754" i="5"/>
  <c r="AD755" i="5"/>
  <c r="AD756" i="5"/>
  <c r="AD757" i="5"/>
  <c r="AD758" i="5"/>
  <c r="AD759" i="5"/>
  <c r="AD760" i="5"/>
  <c r="AD761" i="5"/>
  <c r="AD762" i="5"/>
  <c r="AD763" i="5"/>
  <c r="AD764" i="5"/>
  <c r="AD765" i="5"/>
  <c r="AD766" i="5"/>
  <c r="AD767" i="5"/>
  <c r="AD768" i="5"/>
  <c r="AD769" i="5"/>
  <c r="AD770" i="5"/>
  <c r="AD771" i="5"/>
  <c r="AD772" i="5"/>
  <c r="AD773" i="5"/>
  <c r="AD774" i="5"/>
  <c r="AD775" i="5"/>
  <c r="AD776" i="5"/>
  <c r="AD777" i="5"/>
  <c r="AD778" i="5"/>
  <c r="AD779" i="5"/>
  <c r="AD780" i="5"/>
  <c r="AD781" i="5"/>
  <c r="AD782" i="5"/>
  <c r="AD783" i="5"/>
  <c r="AD784" i="5"/>
  <c r="AD785" i="5"/>
  <c r="AD786" i="5"/>
  <c r="AD787" i="5"/>
  <c r="AD788" i="5"/>
  <c r="AD789" i="5"/>
  <c r="AD790" i="5"/>
  <c r="AD791" i="5"/>
  <c r="AD792" i="5"/>
  <c r="AD793" i="5"/>
  <c r="AD794" i="5"/>
  <c r="AD795" i="5"/>
  <c r="AD796" i="5"/>
  <c r="AD797" i="5"/>
  <c r="AD798" i="5"/>
  <c r="AD799" i="5"/>
  <c r="AD800" i="5"/>
  <c r="AD801" i="5"/>
  <c r="AD802" i="5"/>
  <c r="AD803" i="5"/>
  <c r="AD804" i="5"/>
  <c r="AD805" i="5"/>
  <c r="AD806" i="5"/>
  <c r="AD807" i="5"/>
  <c r="AD808" i="5"/>
  <c r="AD809" i="5"/>
  <c r="AD810" i="5"/>
  <c r="AD811" i="5"/>
  <c r="AD812" i="5"/>
  <c r="AD813" i="5"/>
  <c r="AD814" i="5"/>
  <c r="AD815" i="5"/>
  <c r="AD816" i="5"/>
  <c r="AD817" i="5"/>
  <c r="AD818" i="5"/>
  <c r="AD819" i="5"/>
  <c r="AD820" i="5"/>
  <c r="AD821" i="5"/>
  <c r="AD822" i="5"/>
  <c r="AD823" i="5"/>
  <c r="AD824" i="5"/>
  <c r="AD825" i="5"/>
  <c r="AD826" i="5"/>
  <c r="AD827" i="5"/>
  <c r="AD828" i="5"/>
  <c r="AD829" i="5"/>
  <c r="AD830" i="5"/>
  <c r="AD831" i="5"/>
  <c r="AD832" i="5"/>
  <c r="AD833" i="5"/>
  <c r="AD834" i="5"/>
  <c r="AD835" i="5"/>
  <c r="AD836" i="5"/>
  <c r="AD837" i="5"/>
  <c r="AD838" i="5"/>
  <c r="AD839" i="5"/>
  <c r="AD840" i="5"/>
  <c r="AD841" i="5"/>
  <c r="AD842" i="5"/>
  <c r="AD843" i="5"/>
  <c r="AD844" i="5"/>
  <c r="AD845" i="5"/>
  <c r="AD846" i="5"/>
  <c r="AD847" i="5"/>
  <c r="AD848" i="5"/>
  <c r="AD849" i="5"/>
  <c r="AD850" i="5"/>
  <c r="AD851" i="5"/>
  <c r="AD852" i="5"/>
  <c r="AD853" i="5"/>
  <c r="AD854" i="5"/>
  <c r="AD855" i="5"/>
  <c r="AD856" i="5"/>
  <c r="AD857" i="5"/>
  <c r="AD858" i="5"/>
  <c r="AD859" i="5"/>
  <c r="AD860" i="5"/>
  <c r="AD861" i="5"/>
  <c r="AD862" i="5"/>
  <c r="AD863" i="5"/>
  <c r="AD864" i="5"/>
  <c r="AD865" i="5"/>
  <c r="AD866" i="5"/>
  <c r="AD867" i="5"/>
  <c r="AD868" i="5"/>
  <c r="AD869" i="5"/>
  <c r="AD870" i="5"/>
  <c r="AD871" i="5"/>
  <c r="AD872" i="5"/>
  <c r="AD873" i="5"/>
  <c r="AD874" i="5"/>
  <c r="AD875" i="5"/>
  <c r="AD876" i="5"/>
  <c r="AD877" i="5"/>
  <c r="AD878" i="5"/>
  <c r="AD879" i="5"/>
  <c r="AD880" i="5"/>
  <c r="AD881" i="5"/>
  <c r="AD882" i="5"/>
  <c r="AD883" i="5"/>
  <c r="AD884" i="5"/>
  <c r="AD885" i="5"/>
  <c r="AD886" i="5"/>
  <c r="AD887" i="5"/>
  <c r="AD888" i="5"/>
  <c r="AD889" i="5"/>
  <c r="AD890" i="5"/>
  <c r="AD891" i="5"/>
  <c r="AD892" i="5"/>
  <c r="AD893" i="5"/>
  <c r="AD894" i="5"/>
  <c r="AD895" i="5"/>
  <c r="AD896" i="5"/>
  <c r="AD897" i="5"/>
  <c r="AD898" i="5"/>
  <c r="AD899" i="5"/>
  <c r="AD900" i="5"/>
  <c r="AD901" i="5"/>
  <c r="AD902" i="5"/>
  <c r="AD903" i="5"/>
  <c r="AD904" i="5"/>
  <c r="AD905" i="5"/>
  <c r="AD906" i="5"/>
  <c r="AD907" i="5"/>
  <c r="AD908" i="5"/>
  <c r="AD909" i="5"/>
  <c r="AD910" i="5"/>
  <c r="AD911" i="5"/>
  <c r="AD912" i="5"/>
  <c r="AD913" i="5"/>
  <c r="AD914" i="5"/>
  <c r="AD915" i="5"/>
  <c r="AD916" i="5"/>
  <c r="AD917" i="5"/>
  <c r="AD918" i="5"/>
  <c r="AD919" i="5"/>
  <c r="AD920" i="5"/>
  <c r="AD921" i="5"/>
  <c r="AD922" i="5"/>
  <c r="AD923" i="5"/>
  <c r="AD924" i="5"/>
  <c r="AD925" i="5"/>
  <c r="AD926" i="5"/>
  <c r="AD927" i="5"/>
  <c r="AD928" i="5"/>
  <c r="AD929" i="5"/>
  <c r="AD930" i="5"/>
  <c r="AD931" i="5"/>
  <c r="AD932" i="5"/>
  <c r="AD933" i="5"/>
  <c r="AD934" i="5"/>
  <c r="AD935" i="5"/>
  <c r="AD936" i="5"/>
  <c r="AD937" i="5"/>
  <c r="AD938" i="5"/>
  <c r="AD939" i="5"/>
  <c r="AD940" i="5"/>
  <c r="AD941" i="5"/>
  <c r="AD942" i="5"/>
  <c r="AD943" i="5"/>
  <c r="AD944" i="5"/>
  <c r="AD945" i="5"/>
  <c r="AD946" i="5"/>
  <c r="AD947" i="5"/>
  <c r="AD948" i="5"/>
  <c r="AD949" i="5"/>
  <c r="AD950" i="5"/>
  <c r="AD951" i="5"/>
  <c r="AD952" i="5"/>
  <c r="AD953" i="5"/>
  <c r="AD954" i="5"/>
  <c r="AD955" i="5"/>
  <c r="AD956" i="5"/>
  <c r="AD957" i="5"/>
  <c r="AD958" i="5"/>
  <c r="AD959" i="5"/>
  <c r="AD960" i="5"/>
  <c r="AD961" i="5"/>
  <c r="AD962" i="5"/>
  <c r="AD963" i="5"/>
  <c r="AD964" i="5"/>
  <c r="AD965" i="5"/>
  <c r="AD966" i="5"/>
  <c r="AD967" i="5"/>
  <c r="AD968" i="5"/>
  <c r="AD969" i="5"/>
  <c r="AD970" i="5"/>
  <c r="AD971" i="5"/>
  <c r="AD972" i="5"/>
  <c r="AD973" i="5"/>
  <c r="AD974" i="5"/>
  <c r="AD975" i="5"/>
  <c r="AD976" i="5"/>
  <c r="AD977" i="5"/>
  <c r="AD978" i="5"/>
  <c r="AD979" i="5"/>
  <c r="AD980" i="5"/>
  <c r="AD981" i="5"/>
  <c r="AD982" i="5"/>
  <c r="AD983" i="5"/>
  <c r="AD984" i="5"/>
  <c r="AD985" i="5"/>
  <c r="AD986" i="5"/>
  <c r="AD987" i="5"/>
  <c r="AD988" i="5"/>
  <c r="AD989" i="5"/>
  <c r="AD990" i="5"/>
  <c r="AD991" i="5"/>
  <c r="AD992" i="5"/>
  <c r="AD993" i="5"/>
  <c r="AD994" i="5"/>
  <c r="AD995" i="5"/>
  <c r="AD996" i="5"/>
  <c r="AD997" i="5"/>
  <c r="AD998" i="5"/>
  <c r="AD999" i="5"/>
  <c r="AD1000" i="5"/>
  <c r="AD1001" i="5"/>
  <c r="AD1002" i="5"/>
  <c r="AD1003" i="5"/>
  <c r="AD1004" i="5"/>
  <c r="AD1005" i="5"/>
  <c r="AD1006" i="5"/>
  <c r="AD1007" i="5"/>
  <c r="AD1008" i="5"/>
  <c r="AD1009" i="5"/>
  <c r="AD1010" i="5"/>
  <c r="AD1011" i="5"/>
  <c r="AD1012" i="5"/>
  <c r="AD1013" i="5"/>
  <c r="AD1014" i="5"/>
  <c r="AD1015" i="5"/>
  <c r="AD1016" i="5"/>
  <c r="AD1017" i="5"/>
  <c r="AD1018" i="5"/>
  <c r="AD1019" i="5"/>
  <c r="AD1020" i="5"/>
  <c r="AD1021" i="5"/>
  <c r="AD1022" i="5"/>
  <c r="AD1023" i="5"/>
  <c r="AD1024" i="5"/>
  <c r="AD1025" i="5"/>
  <c r="AD1026" i="5"/>
  <c r="AD1027" i="5"/>
  <c r="AD1028" i="5"/>
  <c r="AD1029" i="5"/>
  <c r="AD1030" i="5"/>
  <c r="AD1031" i="5"/>
  <c r="AD1032" i="5"/>
  <c r="AD1033" i="5"/>
  <c r="AD1034" i="5"/>
  <c r="AD1035" i="5"/>
  <c r="AD1036" i="5"/>
  <c r="AD1037" i="5"/>
  <c r="AD1038" i="5"/>
  <c r="AD1039" i="5"/>
  <c r="AD1040" i="5"/>
  <c r="AD1041" i="5"/>
  <c r="AD1042" i="5"/>
  <c r="AD1043" i="5"/>
  <c r="AD1044" i="5"/>
  <c r="AD1045" i="5"/>
  <c r="AK55" i="5"/>
  <c r="AM55" i="5"/>
  <c r="AN55" i="5"/>
  <c r="AO55" i="5"/>
  <c r="AP55" i="5"/>
  <c r="T3" i="1"/>
  <c r="T2" i="1"/>
  <c r="P7" i="1"/>
  <c r="S7" i="1"/>
  <c r="P8" i="1"/>
  <c r="S8" i="1"/>
  <c r="P9" i="1"/>
  <c r="S9" i="1"/>
  <c r="P10" i="1"/>
  <c r="S10" i="1"/>
  <c r="P28" i="1"/>
  <c r="F28" i="1" s="1"/>
  <c r="S28" i="1"/>
  <c r="P29" i="1"/>
  <c r="F29" i="1" s="1"/>
  <c r="S29" i="1"/>
  <c r="P30" i="1"/>
  <c r="S30" i="1"/>
  <c r="P31" i="1"/>
  <c r="S31" i="1"/>
  <c r="O31" i="1" s="1"/>
  <c r="P32" i="1"/>
  <c r="F32" i="1" s="1"/>
  <c r="S32" i="1"/>
  <c r="O32" i="1" s="1"/>
  <c r="P33" i="1"/>
  <c r="S33" i="1"/>
  <c r="O33" i="1" s="1"/>
  <c r="P34" i="1"/>
  <c r="S34" i="1"/>
  <c r="O34" i="1" s="1"/>
  <c r="P35" i="1"/>
  <c r="S35" i="1"/>
  <c r="O35" i="1" s="1"/>
  <c r="P36" i="1"/>
  <c r="S36" i="1"/>
  <c r="O36" i="1" s="1"/>
  <c r="P37" i="1"/>
  <c r="S37" i="1"/>
  <c r="O37" i="1" s="1"/>
  <c r="P38" i="1"/>
  <c r="S38" i="1"/>
  <c r="O38" i="1" s="1"/>
  <c r="P39" i="1"/>
  <c r="S39" i="1"/>
  <c r="O39" i="1" s="1"/>
  <c r="P40" i="1"/>
  <c r="I40" i="1" s="1"/>
  <c r="L40" i="1" s="1"/>
  <c r="S40" i="1"/>
  <c r="O40" i="1" s="1"/>
  <c r="P41" i="1"/>
  <c r="S41" i="1"/>
  <c r="P42" i="1"/>
  <c r="S42" i="1"/>
  <c r="P43" i="1"/>
  <c r="G43" i="1" s="1"/>
  <c r="S43" i="1"/>
  <c r="P44" i="1"/>
  <c r="S44" i="1"/>
  <c r="P45" i="1"/>
  <c r="G45" i="1" s="1"/>
  <c r="S45" i="1"/>
  <c r="P46" i="1"/>
  <c r="I46" i="1" s="1"/>
  <c r="L46" i="1" s="1"/>
  <c r="S46" i="1"/>
  <c r="P47" i="1"/>
  <c r="S47" i="1"/>
  <c r="P48" i="1"/>
  <c r="G48" i="1" s="1"/>
  <c r="S48" i="1"/>
  <c r="P49" i="1"/>
  <c r="S49" i="1"/>
  <c r="P50" i="1"/>
  <c r="S50" i="1"/>
  <c r="P51" i="1"/>
  <c r="G51" i="1" s="1"/>
  <c r="S51" i="1"/>
  <c r="P52" i="1"/>
  <c r="S52" i="1"/>
  <c r="P53" i="1"/>
  <c r="S53" i="1"/>
  <c r="P54" i="1"/>
  <c r="S54" i="1"/>
  <c r="P55" i="1"/>
  <c r="S55" i="1"/>
  <c r="P56" i="1"/>
  <c r="S56" i="1"/>
  <c r="O56" i="1" s="1"/>
  <c r="P57" i="1"/>
  <c r="S57" i="1"/>
  <c r="P58" i="1"/>
  <c r="G58" i="1" s="1"/>
  <c r="S58" i="1"/>
  <c r="P59" i="1"/>
  <c r="G59" i="1" s="1"/>
  <c r="S59" i="1"/>
  <c r="P60" i="1"/>
  <c r="S60" i="1"/>
  <c r="P61" i="1"/>
  <c r="G61" i="1" s="1"/>
  <c r="S61" i="1"/>
  <c r="P62" i="1"/>
  <c r="I62" i="1" s="1"/>
  <c r="L62" i="1" s="1"/>
  <c r="S62" i="1"/>
  <c r="P63" i="1"/>
  <c r="S63" i="1"/>
  <c r="P64" i="1"/>
  <c r="S64" i="1"/>
  <c r="O64" i="1" s="1"/>
  <c r="P65" i="1"/>
  <c r="S65" i="1"/>
  <c r="P66" i="1"/>
  <c r="S66" i="1"/>
  <c r="P67" i="1"/>
  <c r="J67" i="1" s="1"/>
  <c r="M67" i="1" s="1"/>
  <c r="S67" i="1"/>
  <c r="P68" i="1"/>
  <c r="S68" i="1"/>
  <c r="P69" i="1"/>
  <c r="S69" i="1"/>
  <c r="P70" i="1"/>
  <c r="K70" i="1" s="1"/>
  <c r="N70" i="1" s="1"/>
  <c r="S70" i="1"/>
  <c r="P71" i="1"/>
  <c r="S71" i="1"/>
  <c r="P72" i="1"/>
  <c r="S72" i="1"/>
  <c r="P73" i="1"/>
  <c r="I73" i="1" s="1"/>
  <c r="L73" i="1" s="1"/>
  <c r="S73" i="1"/>
  <c r="P74" i="1"/>
  <c r="S74" i="1"/>
  <c r="P75" i="1"/>
  <c r="S75" i="1"/>
  <c r="P76" i="1"/>
  <c r="G76" i="1" s="1"/>
  <c r="S76" i="1"/>
  <c r="P77" i="1"/>
  <c r="S77" i="1"/>
  <c r="P78" i="1"/>
  <c r="S78" i="1"/>
  <c r="P79" i="1"/>
  <c r="K79" i="1" s="1"/>
  <c r="N79" i="1" s="1"/>
  <c r="S79" i="1"/>
  <c r="P80" i="1"/>
  <c r="S80" i="1"/>
  <c r="P81" i="1"/>
  <c r="S81" i="1"/>
  <c r="P82" i="1"/>
  <c r="S82" i="1"/>
  <c r="O82" i="1" s="1"/>
  <c r="P83" i="1"/>
  <c r="G83" i="1" s="1"/>
  <c r="S83" i="1"/>
  <c r="O83" i="1" s="1"/>
  <c r="P84" i="1"/>
  <c r="S84" i="1"/>
  <c r="O84" i="1" s="1"/>
  <c r="P85" i="1"/>
  <c r="S85" i="1"/>
  <c r="P86" i="1"/>
  <c r="S86" i="1"/>
  <c r="O86" i="1" s="1"/>
  <c r="P87" i="1"/>
  <c r="S87" i="1"/>
  <c r="O87" i="1" s="1"/>
  <c r="P88" i="1"/>
  <c r="S88" i="1"/>
  <c r="O88" i="1" s="1"/>
  <c r="P89" i="1"/>
  <c r="G89" i="1" s="1"/>
  <c r="S89" i="1"/>
  <c r="O89" i="1" s="1"/>
  <c r="P90" i="1"/>
  <c r="G90" i="1" s="1"/>
  <c r="S90" i="1"/>
  <c r="O90" i="1" s="1"/>
  <c r="P91" i="1"/>
  <c r="S91" i="1"/>
  <c r="O91" i="1" s="1"/>
  <c r="P92" i="1"/>
  <c r="S92" i="1"/>
  <c r="O92" i="1" s="1"/>
  <c r="P93" i="1"/>
  <c r="S93" i="1"/>
  <c r="O93" i="1" s="1"/>
  <c r="P94" i="1"/>
  <c r="S94" i="1"/>
  <c r="O94" i="1" s="1"/>
  <c r="P95" i="1"/>
  <c r="G95" i="1" s="1"/>
  <c r="S95" i="1"/>
  <c r="O95" i="1" s="1"/>
  <c r="P96" i="1"/>
  <c r="S96" i="1"/>
  <c r="O96" i="1" s="1"/>
  <c r="P97" i="1"/>
  <c r="F97" i="1" s="1"/>
  <c r="S97" i="1"/>
  <c r="O97" i="1" s="1"/>
  <c r="P98" i="1"/>
  <c r="S98" i="1"/>
  <c r="O98" i="1" s="1"/>
  <c r="P99" i="1"/>
  <c r="K99" i="1" s="1"/>
  <c r="N99" i="1" s="1"/>
  <c r="S99" i="1"/>
  <c r="O99" i="1" s="1"/>
  <c r="P100" i="1"/>
  <c r="G100" i="1" s="1"/>
  <c r="S100" i="1"/>
  <c r="O100" i="1" s="1"/>
  <c r="P101" i="1"/>
  <c r="I101" i="1" s="1"/>
  <c r="L101" i="1" s="1"/>
  <c r="S101" i="1"/>
  <c r="O101" i="1" s="1"/>
  <c r="P102" i="1"/>
  <c r="S102" i="1"/>
  <c r="O102" i="1" s="1"/>
  <c r="P103" i="1"/>
  <c r="S103" i="1"/>
  <c r="O103" i="1" s="1"/>
  <c r="P104" i="1"/>
  <c r="G104" i="1" s="1"/>
  <c r="S104" i="1"/>
  <c r="P105" i="1"/>
  <c r="K105" i="1" s="1"/>
  <c r="N105" i="1" s="1"/>
  <c r="S105" i="1"/>
  <c r="O105" i="1" s="1"/>
  <c r="P106" i="1"/>
  <c r="S106" i="1"/>
  <c r="O106" i="1" s="1"/>
  <c r="P107" i="1"/>
  <c r="G107" i="1" s="1"/>
  <c r="S107" i="1"/>
  <c r="O107" i="1" s="1"/>
  <c r="P108" i="1"/>
  <c r="S108" i="1"/>
  <c r="O108" i="1" s="1"/>
  <c r="P109" i="1"/>
  <c r="G109" i="1" s="1"/>
  <c r="S109" i="1"/>
  <c r="O109" i="1" s="1"/>
  <c r="P110" i="1"/>
  <c r="S110" i="1"/>
  <c r="O110" i="1" s="1"/>
  <c r="P111" i="1"/>
  <c r="G111" i="1" s="1"/>
  <c r="S111" i="1"/>
  <c r="O111" i="1" s="1"/>
  <c r="P112" i="1"/>
  <c r="S112" i="1"/>
  <c r="O112" i="1" s="1"/>
  <c r="P113" i="1"/>
  <c r="F113" i="1" s="1"/>
  <c r="S113" i="1"/>
  <c r="O113" i="1" s="1"/>
  <c r="P114" i="1"/>
  <c r="S114" i="1"/>
  <c r="O114" i="1" s="1"/>
  <c r="P115" i="1"/>
  <c r="G115" i="1" s="1"/>
  <c r="S115" i="1"/>
  <c r="O115" i="1" s="1"/>
  <c r="P116" i="1"/>
  <c r="S116" i="1"/>
  <c r="O116" i="1" s="1"/>
  <c r="P117" i="1"/>
  <c r="I117" i="1" s="1"/>
  <c r="L117" i="1" s="1"/>
  <c r="S117" i="1"/>
  <c r="O117" i="1" s="1"/>
  <c r="P118" i="1"/>
  <c r="S118" i="1"/>
  <c r="O118" i="1" s="1"/>
  <c r="P119" i="1"/>
  <c r="S119" i="1"/>
  <c r="O119" i="1" s="1"/>
  <c r="P120" i="1"/>
  <c r="S120" i="1"/>
  <c r="O120" i="1" s="1"/>
  <c r="P121" i="1"/>
  <c r="S121" i="1"/>
  <c r="O121" i="1" s="1"/>
  <c r="P122" i="1"/>
  <c r="J122" i="1" s="1"/>
  <c r="M122" i="1" s="1"/>
  <c r="S122" i="1"/>
  <c r="O122" i="1" s="1"/>
  <c r="P123" i="1"/>
  <c r="G123" i="1" s="1"/>
  <c r="S123" i="1"/>
  <c r="O123" i="1" s="1"/>
  <c r="P124" i="1"/>
  <c r="J124" i="1" s="1"/>
  <c r="M124" i="1" s="1"/>
  <c r="S124" i="1"/>
  <c r="O124" i="1" s="1"/>
  <c r="P125" i="1"/>
  <c r="F125" i="1" s="1"/>
  <c r="S125" i="1"/>
  <c r="O125" i="1" s="1"/>
  <c r="P126" i="1"/>
  <c r="F126" i="1" s="1"/>
  <c r="S126" i="1"/>
  <c r="O126" i="1" s="1"/>
  <c r="P127" i="1"/>
  <c r="S127" i="1"/>
  <c r="O127" i="1" s="1"/>
  <c r="P128" i="1"/>
  <c r="S128" i="1"/>
  <c r="O128" i="1" s="1"/>
  <c r="P129" i="1"/>
  <c r="S129" i="1"/>
  <c r="O129" i="1" s="1"/>
  <c r="P130" i="1"/>
  <c r="S130" i="1"/>
  <c r="O130" i="1" s="1"/>
  <c r="P131" i="1"/>
  <c r="S131" i="1"/>
  <c r="O131" i="1" s="1"/>
  <c r="P132" i="1"/>
  <c r="S132" i="1"/>
  <c r="O132" i="1" s="1"/>
  <c r="P133" i="1"/>
  <c r="F133" i="1" s="1"/>
  <c r="S133" i="1"/>
  <c r="O133" i="1" s="1"/>
  <c r="P134" i="1"/>
  <c r="G134" i="1" s="1"/>
  <c r="S134" i="1"/>
  <c r="O134" i="1" s="1"/>
  <c r="P135" i="1"/>
  <c r="S135" i="1"/>
  <c r="O135" i="1" s="1"/>
  <c r="P136" i="1"/>
  <c r="G136" i="1" s="1"/>
  <c r="S136" i="1"/>
  <c r="O136" i="1" s="1"/>
  <c r="P137" i="1"/>
  <c r="S137" i="1"/>
  <c r="O137" i="1" s="1"/>
  <c r="P138" i="1"/>
  <c r="G138" i="1" s="1"/>
  <c r="S138" i="1"/>
  <c r="O138" i="1" s="1"/>
  <c r="P139" i="1"/>
  <c r="G139" i="1" s="1"/>
  <c r="S139" i="1"/>
  <c r="O139" i="1" s="1"/>
  <c r="P140" i="1"/>
  <c r="S140" i="1"/>
  <c r="O140" i="1" s="1"/>
  <c r="P141" i="1"/>
  <c r="G141" i="1" s="1"/>
  <c r="S141" i="1"/>
  <c r="O141" i="1" s="1"/>
  <c r="P142" i="1"/>
  <c r="S142" i="1"/>
  <c r="O142" i="1" s="1"/>
  <c r="P143" i="1"/>
  <c r="S143" i="1"/>
  <c r="O143" i="1" s="1"/>
  <c r="P144" i="1"/>
  <c r="S144" i="1"/>
  <c r="O144" i="1" s="1"/>
  <c r="P145" i="1"/>
  <c r="S145" i="1"/>
  <c r="O145" i="1" s="1"/>
  <c r="P146" i="1"/>
  <c r="G146" i="1" s="1"/>
  <c r="S146" i="1"/>
  <c r="O146" i="1" s="1"/>
  <c r="P147" i="1"/>
  <c r="S147" i="1"/>
  <c r="O147" i="1" s="1"/>
  <c r="P148" i="1"/>
  <c r="S148" i="1"/>
  <c r="P149" i="1"/>
  <c r="S149" i="1"/>
  <c r="O149" i="1" s="1"/>
  <c r="P150" i="1"/>
  <c r="G150" i="1" s="1"/>
  <c r="S150" i="1"/>
  <c r="P151" i="1"/>
  <c r="I151" i="1" s="1"/>
  <c r="L151" i="1" s="1"/>
  <c r="S151" i="1"/>
  <c r="O151" i="1" s="1"/>
  <c r="P152" i="1"/>
  <c r="S152" i="1"/>
  <c r="O152" i="1" s="1"/>
  <c r="P153" i="1"/>
  <c r="S153" i="1"/>
  <c r="P154" i="1"/>
  <c r="G154" i="1" s="1"/>
  <c r="S154" i="1"/>
  <c r="O154" i="1" s="1"/>
  <c r="P155" i="1"/>
  <c r="S155" i="1"/>
  <c r="P156" i="1"/>
  <c r="S156" i="1"/>
  <c r="O156" i="1" s="1"/>
  <c r="P157" i="1"/>
  <c r="S157" i="1"/>
  <c r="O157" i="1" s="1"/>
  <c r="P158" i="1"/>
  <c r="G158" i="1" s="1"/>
  <c r="S158" i="1"/>
  <c r="O158" i="1" s="1"/>
  <c r="P159" i="1"/>
  <c r="S159" i="1"/>
  <c r="O159" i="1" s="1"/>
  <c r="P160" i="1"/>
  <c r="G160" i="1" s="1"/>
  <c r="S160" i="1"/>
  <c r="O160" i="1" s="1"/>
  <c r="P161" i="1"/>
  <c r="S161" i="1"/>
  <c r="O161" i="1" s="1"/>
  <c r="P162" i="1"/>
  <c r="G162" i="1" s="1"/>
  <c r="S162" i="1"/>
  <c r="O162" i="1" s="1"/>
  <c r="P163" i="1"/>
  <c r="G163" i="1" s="1"/>
  <c r="S163" i="1"/>
  <c r="O163" i="1" s="1"/>
  <c r="P164" i="1"/>
  <c r="S164" i="1"/>
  <c r="O164" i="1" s="1"/>
  <c r="P165" i="1"/>
  <c r="S165" i="1"/>
  <c r="O165" i="1" s="1"/>
  <c r="P166" i="1"/>
  <c r="G166" i="1" s="1"/>
  <c r="S166" i="1"/>
  <c r="O166" i="1" s="1"/>
  <c r="P167" i="1"/>
  <c r="S167" i="1"/>
  <c r="O167" i="1" s="1"/>
  <c r="P168" i="1"/>
  <c r="S168" i="1"/>
  <c r="O168" i="1" s="1"/>
  <c r="P169" i="1"/>
  <c r="S169" i="1"/>
  <c r="O169" i="1" s="1"/>
  <c r="P170" i="1"/>
  <c r="G170" i="1" s="1"/>
  <c r="S170" i="1"/>
  <c r="O170" i="1" s="1"/>
  <c r="P171" i="1"/>
  <c r="S171" i="1"/>
  <c r="O171" i="1" s="1"/>
  <c r="P172" i="1"/>
  <c r="S172" i="1"/>
  <c r="O172" i="1" s="1"/>
  <c r="P173" i="1"/>
  <c r="S173" i="1"/>
  <c r="O173" i="1" s="1"/>
  <c r="P174" i="1"/>
  <c r="S174" i="1"/>
  <c r="P175" i="1"/>
  <c r="S175" i="1"/>
  <c r="P176" i="1"/>
  <c r="S176" i="1"/>
  <c r="O176" i="1" s="1"/>
  <c r="P177" i="1"/>
  <c r="S177" i="1"/>
  <c r="P178" i="1"/>
  <c r="F178" i="1" s="1"/>
  <c r="S178" i="1"/>
  <c r="P179" i="1"/>
  <c r="S179" i="1"/>
  <c r="O179" i="1" s="1"/>
  <c r="P180" i="1"/>
  <c r="S180" i="1"/>
  <c r="O180" i="1" s="1"/>
  <c r="P181" i="1"/>
  <c r="S181" i="1"/>
  <c r="O181" i="1" s="1"/>
  <c r="P182" i="1"/>
  <c r="S182" i="1"/>
  <c r="O182" i="1" s="1"/>
  <c r="P183" i="1"/>
  <c r="S183" i="1"/>
  <c r="O183" i="1" s="1"/>
  <c r="P184" i="1"/>
  <c r="S184" i="1"/>
  <c r="O184" i="1" s="1"/>
  <c r="P185" i="1"/>
  <c r="S185" i="1"/>
  <c r="O185" i="1" s="1"/>
  <c r="P186" i="1"/>
  <c r="S186" i="1"/>
  <c r="O186" i="1" s="1"/>
  <c r="P187" i="1"/>
  <c r="F187" i="1" s="1"/>
  <c r="S187" i="1"/>
  <c r="O187" i="1" s="1"/>
  <c r="P188" i="1"/>
  <c r="K188" i="1" s="1"/>
  <c r="N188" i="1" s="1"/>
  <c r="S188" i="1"/>
  <c r="O188" i="1" s="1"/>
  <c r="P189" i="1"/>
  <c r="S189" i="1"/>
  <c r="O189" i="1" s="1"/>
  <c r="P190" i="1"/>
  <c r="S190" i="1"/>
  <c r="O190" i="1" s="1"/>
  <c r="P191" i="1"/>
  <c r="S191" i="1"/>
  <c r="O191" i="1" s="1"/>
  <c r="P192" i="1"/>
  <c r="S192" i="1"/>
  <c r="O192" i="1" s="1"/>
  <c r="P193" i="1"/>
  <c r="J193" i="1" s="1"/>
  <c r="M193" i="1" s="1"/>
  <c r="S193" i="1"/>
  <c r="O193" i="1" s="1"/>
  <c r="P194" i="1"/>
  <c r="S194" i="1"/>
  <c r="O194" i="1" s="1"/>
  <c r="P195" i="1"/>
  <c r="F195" i="1" s="1"/>
  <c r="S195" i="1"/>
  <c r="O195" i="1" s="1"/>
  <c r="P196" i="1"/>
  <c r="S196" i="1"/>
  <c r="O196" i="1" s="1"/>
  <c r="P197" i="1"/>
  <c r="F197" i="1" s="1"/>
  <c r="S197" i="1"/>
  <c r="O197" i="1" s="1"/>
  <c r="P198" i="1"/>
  <c r="S198" i="1"/>
  <c r="O198" i="1" s="1"/>
  <c r="P199" i="1"/>
  <c r="J199" i="1" s="1"/>
  <c r="M199" i="1" s="1"/>
  <c r="S199" i="1"/>
  <c r="O199" i="1" s="1"/>
  <c r="P200" i="1"/>
  <c r="S200" i="1"/>
  <c r="O200" i="1" s="1"/>
  <c r="P201" i="1"/>
  <c r="S201" i="1"/>
  <c r="O201" i="1" s="1"/>
  <c r="P202" i="1"/>
  <c r="F202" i="1" s="1"/>
  <c r="S202" i="1"/>
  <c r="O202" i="1" s="1"/>
  <c r="P203" i="1"/>
  <c r="S203" i="1"/>
  <c r="O203" i="1" s="1"/>
  <c r="P204" i="1"/>
  <c r="S204" i="1"/>
  <c r="O204" i="1" s="1"/>
  <c r="P205" i="1"/>
  <c r="S205" i="1"/>
  <c r="O205" i="1" s="1"/>
  <c r="P206" i="1"/>
  <c r="I206" i="1" s="1"/>
  <c r="L206" i="1" s="1"/>
  <c r="S206" i="1"/>
  <c r="O206" i="1" s="1"/>
  <c r="P207" i="1"/>
  <c r="F207" i="1" s="1"/>
  <c r="S207" i="1"/>
  <c r="O207" i="1" s="1"/>
  <c r="P208" i="1"/>
  <c r="F208" i="1" s="1"/>
  <c r="S208" i="1"/>
  <c r="O208" i="1" s="1"/>
  <c r="P209" i="1"/>
  <c r="S209" i="1"/>
  <c r="O209" i="1" s="1"/>
  <c r="P210" i="1"/>
  <c r="G210" i="1" s="1"/>
  <c r="S210" i="1"/>
  <c r="O210" i="1" s="1"/>
  <c r="P211" i="1"/>
  <c r="S211" i="1"/>
  <c r="O211" i="1" s="1"/>
  <c r="P212" i="1"/>
  <c r="K212" i="1" s="1"/>
  <c r="N212" i="1" s="1"/>
  <c r="S212" i="1"/>
  <c r="O212" i="1" s="1"/>
  <c r="P213" i="1"/>
  <c r="S213" i="1"/>
  <c r="O213" i="1" s="1"/>
  <c r="P214" i="1"/>
  <c r="G214" i="1" s="1"/>
  <c r="S214" i="1"/>
  <c r="O214" i="1" s="1"/>
  <c r="P215" i="1"/>
  <c r="F215" i="1" s="1"/>
  <c r="S215" i="1"/>
  <c r="O215" i="1" s="1"/>
  <c r="P216" i="1"/>
  <c r="S216" i="1"/>
  <c r="O216" i="1" s="1"/>
  <c r="P217" i="1"/>
  <c r="S217" i="1"/>
  <c r="O217" i="1" s="1"/>
  <c r="P218" i="1"/>
  <c r="S218" i="1"/>
  <c r="P219" i="1"/>
  <c r="S219" i="1"/>
  <c r="P220" i="1"/>
  <c r="G220" i="1" s="1"/>
  <c r="S220" i="1"/>
  <c r="P221" i="1"/>
  <c r="G221" i="1" s="1"/>
  <c r="S221" i="1"/>
  <c r="P222" i="1"/>
  <c r="F222" i="1" s="1"/>
  <c r="S222" i="1"/>
  <c r="O222" i="1" s="1"/>
  <c r="P223" i="1"/>
  <c r="S223" i="1"/>
  <c r="P224" i="1"/>
  <c r="S224" i="1"/>
  <c r="P225" i="1"/>
  <c r="S225" i="1"/>
  <c r="P226" i="1"/>
  <c r="F226" i="1" s="1"/>
  <c r="S226" i="1"/>
  <c r="P227" i="1"/>
  <c r="K227" i="1" s="1"/>
  <c r="N227" i="1" s="1"/>
  <c r="S227" i="1"/>
  <c r="O227" i="1" s="1"/>
  <c r="P228" i="1"/>
  <c r="S228" i="1"/>
  <c r="O228" i="1" s="1"/>
  <c r="P229" i="1"/>
  <c r="S229" i="1"/>
  <c r="O229" i="1" s="1"/>
  <c r="P230" i="1"/>
  <c r="F230" i="1" s="1"/>
  <c r="S230" i="1"/>
  <c r="O230" i="1" s="1"/>
  <c r="P231" i="1"/>
  <c r="G231" i="1" s="1"/>
  <c r="S231" i="1"/>
  <c r="O231" i="1" s="1"/>
  <c r="P232" i="1"/>
  <c r="S232" i="1"/>
  <c r="O232" i="1" s="1"/>
  <c r="P233" i="1"/>
  <c r="S233" i="1"/>
  <c r="O233" i="1" s="1"/>
  <c r="P234" i="1"/>
  <c r="F234" i="1" s="1"/>
  <c r="S234" i="1"/>
  <c r="O234" i="1" s="1"/>
  <c r="P235" i="1"/>
  <c r="S235" i="1"/>
  <c r="O235" i="1" s="1"/>
  <c r="P236" i="1"/>
  <c r="F236" i="1" s="1"/>
  <c r="S236" i="1"/>
  <c r="O236" i="1" s="1"/>
  <c r="P237" i="1"/>
  <c r="S237" i="1"/>
  <c r="O237" i="1" s="1"/>
  <c r="P238" i="1"/>
  <c r="F238" i="1" s="1"/>
  <c r="S238" i="1"/>
  <c r="O238" i="1" s="1"/>
  <c r="P239" i="1"/>
  <c r="F239" i="1" s="1"/>
  <c r="S239" i="1"/>
  <c r="O239" i="1" s="1"/>
  <c r="P240" i="1"/>
  <c r="F240" i="1" s="1"/>
  <c r="S240" i="1"/>
  <c r="O240" i="1" s="1"/>
  <c r="P241" i="1"/>
  <c r="G241" i="1" s="1"/>
  <c r="S241" i="1"/>
  <c r="O241" i="1" s="1"/>
  <c r="P242" i="1"/>
  <c r="F242" i="1" s="1"/>
  <c r="S242" i="1"/>
  <c r="O242" i="1" s="1"/>
  <c r="P243" i="1"/>
  <c r="F243" i="1" s="1"/>
  <c r="S243" i="1"/>
  <c r="O243" i="1" s="1"/>
  <c r="P244" i="1"/>
  <c r="S244" i="1"/>
  <c r="O244" i="1" s="1"/>
  <c r="P245" i="1"/>
  <c r="G245" i="1" s="1"/>
  <c r="S245" i="1"/>
  <c r="O245" i="1" s="1"/>
  <c r="P246" i="1"/>
  <c r="F246" i="1" s="1"/>
  <c r="S246" i="1"/>
  <c r="O246" i="1" s="1"/>
  <c r="P247" i="1"/>
  <c r="S247" i="1"/>
  <c r="O247" i="1" s="1"/>
  <c r="P248" i="1"/>
  <c r="S248" i="1"/>
  <c r="O248" i="1" s="1"/>
  <c r="P249" i="1"/>
  <c r="F249" i="1" s="1"/>
  <c r="S249" i="1"/>
  <c r="O249" i="1" s="1"/>
  <c r="P250" i="1"/>
  <c r="S250" i="1"/>
  <c r="O250" i="1" s="1"/>
  <c r="P251" i="1"/>
  <c r="K251" i="1" s="1"/>
  <c r="N251" i="1" s="1"/>
  <c r="S251" i="1"/>
  <c r="O251" i="1" s="1"/>
  <c r="P252" i="1"/>
  <c r="S252" i="1"/>
  <c r="O252" i="1" s="1"/>
  <c r="P253" i="1"/>
  <c r="S253" i="1"/>
  <c r="O253" i="1" s="1"/>
  <c r="P254" i="1"/>
  <c r="S254" i="1"/>
  <c r="O254" i="1" s="1"/>
  <c r="P255" i="1"/>
  <c r="S255" i="1"/>
  <c r="O255" i="1" s="1"/>
  <c r="P256" i="1"/>
  <c r="S256" i="1"/>
  <c r="O256" i="1" s="1"/>
  <c r="P257" i="1"/>
  <c r="F257" i="1" s="1"/>
  <c r="S257" i="1"/>
  <c r="O257" i="1" s="1"/>
  <c r="P258" i="1"/>
  <c r="F258" i="1" s="1"/>
  <c r="S258" i="1"/>
  <c r="O258" i="1" s="1"/>
  <c r="P259" i="1"/>
  <c r="G259" i="1" s="1"/>
  <c r="S259" i="1"/>
  <c r="O259" i="1" s="1"/>
  <c r="P260" i="1"/>
  <c r="S260" i="1"/>
  <c r="O260" i="1" s="1"/>
  <c r="P261" i="1"/>
  <c r="G261" i="1" s="1"/>
  <c r="S261" i="1"/>
  <c r="O261" i="1" s="1"/>
  <c r="P262" i="1"/>
  <c r="F262" i="1" s="1"/>
  <c r="S262" i="1"/>
  <c r="O262" i="1" s="1"/>
  <c r="P263" i="1"/>
  <c r="S263" i="1"/>
  <c r="O263" i="1" s="1"/>
  <c r="P264" i="1"/>
  <c r="F264" i="1" s="1"/>
  <c r="S264" i="1"/>
  <c r="O264" i="1" s="1"/>
  <c r="P265" i="1"/>
  <c r="S265" i="1"/>
  <c r="O265" i="1" s="1"/>
  <c r="P266" i="1"/>
  <c r="F266" i="1" s="1"/>
  <c r="S266" i="1"/>
  <c r="O266" i="1" s="1"/>
  <c r="P267" i="1"/>
  <c r="S267" i="1"/>
  <c r="O267" i="1" s="1"/>
  <c r="P268" i="1"/>
  <c r="S268" i="1"/>
  <c r="O268" i="1" s="1"/>
  <c r="Z268" i="1"/>
  <c r="P269" i="1"/>
  <c r="S269" i="1"/>
  <c r="O269" i="1" s="1"/>
  <c r="P270" i="1"/>
  <c r="F270" i="1" s="1"/>
  <c r="S270" i="1"/>
  <c r="O270" i="1" s="1"/>
  <c r="P271" i="1"/>
  <c r="F271" i="1" s="1"/>
  <c r="S271" i="1"/>
  <c r="O271" i="1" s="1"/>
  <c r="P272" i="1"/>
  <c r="S272" i="1"/>
  <c r="O272" i="1" s="1"/>
  <c r="P273" i="1"/>
  <c r="G273" i="1" s="1"/>
  <c r="S273" i="1"/>
  <c r="O273" i="1" s="1"/>
  <c r="P274" i="1"/>
  <c r="F274" i="1" s="1"/>
  <c r="S274" i="1"/>
  <c r="O274" i="1" s="1"/>
  <c r="P275" i="1"/>
  <c r="S275" i="1"/>
  <c r="O275" i="1" s="1"/>
  <c r="P276" i="1"/>
  <c r="S276" i="1"/>
  <c r="O276" i="1" s="1"/>
  <c r="P277" i="1"/>
  <c r="S277" i="1"/>
  <c r="O277" i="1" s="1"/>
  <c r="P278" i="1"/>
  <c r="F278" i="1" s="1"/>
  <c r="S278" i="1"/>
  <c r="O278" i="1" s="1"/>
  <c r="P279" i="1"/>
  <c r="S279" i="1"/>
  <c r="O279" i="1" s="1"/>
  <c r="P280" i="1"/>
  <c r="F280" i="1" s="1"/>
  <c r="S280" i="1"/>
  <c r="O280" i="1" s="1"/>
  <c r="P281" i="1"/>
  <c r="S281" i="1"/>
  <c r="O281" i="1" s="1"/>
  <c r="P282" i="1"/>
  <c r="S282" i="1"/>
  <c r="O282" i="1" s="1"/>
  <c r="P283" i="1"/>
  <c r="S283" i="1"/>
  <c r="O283" i="1" s="1"/>
  <c r="P284" i="1"/>
  <c r="F284" i="1" s="1"/>
  <c r="S284" i="1"/>
  <c r="O284" i="1" s="1"/>
  <c r="P285" i="1"/>
  <c r="G285" i="1" s="1"/>
  <c r="S285" i="1"/>
  <c r="O285" i="1" s="1"/>
  <c r="P286" i="1"/>
  <c r="F286" i="1" s="1"/>
  <c r="S286" i="1"/>
  <c r="O286" i="1" s="1"/>
  <c r="P287" i="1"/>
  <c r="K287" i="1" s="1"/>
  <c r="N287" i="1" s="1"/>
  <c r="S287" i="1"/>
  <c r="O287" i="1" s="1"/>
  <c r="P288" i="1"/>
  <c r="S288" i="1"/>
  <c r="O288" i="1" s="1"/>
  <c r="P289" i="1"/>
  <c r="S289" i="1"/>
  <c r="O289" i="1" s="1"/>
  <c r="P290" i="1"/>
  <c r="S290" i="1"/>
  <c r="O290" i="1" s="1"/>
  <c r="P291" i="1"/>
  <c r="G291" i="1" s="1"/>
  <c r="S291" i="1"/>
  <c r="O291" i="1" s="1"/>
  <c r="P292" i="1"/>
  <c r="S292" i="1"/>
  <c r="O292" i="1" s="1"/>
  <c r="P293" i="1"/>
  <c r="I293" i="1" s="1"/>
  <c r="L293" i="1" s="1"/>
  <c r="S293" i="1"/>
  <c r="O293" i="1" s="1"/>
  <c r="P294" i="1"/>
  <c r="S294" i="1"/>
  <c r="O294" i="1" s="1"/>
  <c r="P295" i="1"/>
  <c r="G295" i="1" s="1"/>
  <c r="S295" i="1"/>
  <c r="O295" i="1" s="1"/>
  <c r="P296" i="1"/>
  <c r="S296" i="1"/>
  <c r="O296" i="1" s="1"/>
  <c r="P297" i="1"/>
  <c r="S297" i="1"/>
  <c r="O297" i="1" s="1"/>
  <c r="P298" i="1"/>
  <c r="S298" i="1"/>
  <c r="O298" i="1" s="1"/>
  <c r="P299" i="1"/>
  <c r="G299" i="1" s="1"/>
  <c r="S299" i="1"/>
  <c r="O299" i="1" s="1"/>
  <c r="P300" i="1"/>
  <c r="F300" i="1" s="1"/>
  <c r="S300" i="1"/>
  <c r="O300" i="1" s="1"/>
  <c r="P301" i="1"/>
  <c r="G301" i="1" s="1"/>
  <c r="S301" i="1"/>
  <c r="O301" i="1" s="1"/>
  <c r="P302" i="1"/>
  <c r="F302" i="1" s="1"/>
  <c r="S302" i="1"/>
  <c r="O302" i="1" s="1"/>
  <c r="P303" i="1"/>
  <c r="G303" i="1" s="1"/>
  <c r="S303" i="1"/>
  <c r="O303" i="1" s="1"/>
  <c r="P304" i="1"/>
  <c r="S304" i="1"/>
  <c r="O304" i="1" s="1"/>
  <c r="P305" i="1"/>
  <c r="G305" i="1" s="1"/>
  <c r="S305" i="1"/>
  <c r="O305" i="1" s="1"/>
  <c r="P306" i="1"/>
  <c r="J306" i="1" s="1"/>
  <c r="M306" i="1" s="1"/>
  <c r="S306" i="1"/>
  <c r="O306" i="1" s="1"/>
  <c r="P307" i="1"/>
  <c r="G307" i="1" s="1"/>
  <c r="S307" i="1"/>
  <c r="O307" i="1" s="1"/>
  <c r="P308" i="1"/>
  <c r="S308" i="1"/>
  <c r="O308" i="1" s="1"/>
  <c r="P309" i="1"/>
  <c r="K309" i="1" s="1"/>
  <c r="N309" i="1" s="1"/>
  <c r="S309" i="1"/>
  <c r="O309" i="1" s="1"/>
  <c r="P310" i="1"/>
  <c r="F310" i="1" s="1"/>
  <c r="S310" i="1"/>
  <c r="O310" i="1" s="1"/>
  <c r="P311" i="1"/>
  <c r="I311" i="1" s="1"/>
  <c r="L311" i="1" s="1"/>
  <c r="S311" i="1"/>
  <c r="O311" i="1" s="1"/>
  <c r="P312" i="1"/>
  <c r="S312" i="1"/>
  <c r="O312" i="1" s="1"/>
  <c r="P313" i="1"/>
  <c r="S313" i="1"/>
  <c r="O313" i="1" s="1"/>
  <c r="P314" i="1"/>
  <c r="S314" i="1"/>
  <c r="O314" i="1" s="1"/>
  <c r="P315" i="1"/>
  <c r="S315" i="1"/>
  <c r="O315" i="1" s="1"/>
  <c r="P316" i="1"/>
  <c r="S316" i="1"/>
  <c r="O316" i="1" s="1"/>
  <c r="P317" i="1"/>
  <c r="S317" i="1"/>
  <c r="O317" i="1" s="1"/>
  <c r="P318" i="1"/>
  <c r="S318" i="1"/>
  <c r="O318" i="1" s="1"/>
  <c r="P319" i="1"/>
  <c r="I319" i="1" s="1"/>
  <c r="L319" i="1" s="1"/>
  <c r="S319" i="1"/>
  <c r="O319" i="1" s="1"/>
  <c r="P320" i="1"/>
  <c r="S320" i="1"/>
  <c r="O320" i="1" s="1"/>
  <c r="P321" i="1"/>
  <c r="S321" i="1"/>
  <c r="O321" i="1" s="1"/>
  <c r="P322" i="1"/>
  <c r="F322" i="1" s="1"/>
  <c r="S322" i="1"/>
  <c r="O322" i="1" s="1"/>
  <c r="P323" i="1"/>
  <c r="F323" i="1" s="1"/>
  <c r="S323" i="1"/>
  <c r="O323" i="1" s="1"/>
  <c r="P324" i="1"/>
  <c r="S324" i="1"/>
  <c r="O324" i="1" s="1"/>
  <c r="P325" i="1"/>
  <c r="S325" i="1"/>
  <c r="O325" i="1" s="1"/>
  <c r="P326" i="1"/>
  <c r="S326" i="1"/>
  <c r="O326" i="1" s="1"/>
  <c r="P327" i="1"/>
  <c r="S327" i="1"/>
  <c r="O327" i="1" s="1"/>
  <c r="P328" i="1"/>
  <c r="F328" i="1" s="1"/>
  <c r="S328" i="1"/>
  <c r="O328" i="1" s="1"/>
  <c r="P329" i="1"/>
  <c r="G329" i="1" s="1"/>
  <c r="S329" i="1"/>
  <c r="O329" i="1" s="1"/>
  <c r="P330" i="1"/>
  <c r="F330" i="1" s="1"/>
  <c r="S330" i="1"/>
  <c r="O330" i="1" s="1"/>
  <c r="P331" i="1"/>
  <c r="G331" i="1" s="1"/>
  <c r="S331" i="1"/>
  <c r="O331" i="1" s="1"/>
  <c r="P332" i="1"/>
  <c r="F332" i="1" s="1"/>
  <c r="S332" i="1"/>
  <c r="O332" i="1" s="1"/>
  <c r="P333" i="1"/>
  <c r="G333" i="1" s="1"/>
  <c r="S333" i="1"/>
  <c r="O333" i="1" s="1"/>
  <c r="P334" i="1"/>
  <c r="J334" i="1" s="1"/>
  <c r="M334" i="1" s="1"/>
  <c r="S334" i="1"/>
  <c r="O334" i="1" s="1"/>
  <c r="P335" i="1"/>
  <c r="G335" i="1" s="1"/>
  <c r="S335" i="1"/>
  <c r="O335" i="1" s="1"/>
  <c r="P336" i="1"/>
  <c r="S336" i="1"/>
  <c r="O336" i="1" s="1"/>
  <c r="P337" i="1"/>
  <c r="S337" i="1"/>
  <c r="O337" i="1" s="1"/>
  <c r="P338" i="1"/>
  <c r="S338" i="1"/>
  <c r="O338" i="1" s="1"/>
  <c r="P339" i="1"/>
  <c r="I339" i="1" s="1"/>
  <c r="L339" i="1" s="1"/>
  <c r="S339" i="1"/>
  <c r="O339" i="1" s="1"/>
  <c r="P340" i="1"/>
  <c r="S340" i="1"/>
  <c r="O340" i="1" s="1"/>
  <c r="P341" i="1"/>
  <c r="I341" i="1" s="1"/>
  <c r="L341" i="1" s="1"/>
  <c r="S341" i="1"/>
  <c r="O341" i="1" s="1"/>
  <c r="P342" i="1"/>
  <c r="F342" i="1" s="1"/>
  <c r="S342" i="1"/>
  <c r="O342" i="1" s="1"/>
  <c r="P343" i="1"/>
  <c r="F343" i="1" s="1"/>
  <c r="S343" i="1"/>
  <c r="O343" i="1" s="1"/>
  <c r="P344" i="1"/>
  <c r="S344" i="1"/>
  <c r="O344" i="1" s="1"/>
  <c r="P345" i="1"/>
  <c r="S345" i="1"/>
  <c r="O345" i="1" s="1"/>
  <c r="P346" i="1"/>
  <c r="S346" i="1"/>
  <c r="O346" i="1" s="1"/>
  <c r="P347" i="1"/>
  <c r="S347" i="1"/>
  <c r="O347" i="1" s="1"/>
  <c r="P348" i="1"/>
  <c r="S348" i="1"/>
  <c r="O348" i="1" s="1"/>
  <c r="P349" i="1"/>
  <c r="S349" i="1"/>
  <c r="O349" i="1" s="1"/>
  <c r="P350" i="1"/>
  <c r="I350" i="1" s="1"/>
  <c r="L350" i="1" s="1"/>
  <c r="S350" i="1"/>
  <c r="O350" i="1" s="1"/>
  <c r="P351" i="1"/>
  <c r="S351" i="1"/>
  <c r="O351" i="1" s="1"/>
  <c r="P352" i="1"/>
  <c r="G352" i="1" s="1"/>
  <c r="S352" i="1"/>
  <c r="O352" i="1" s="1"/>
  <c r="P353" i="1"/>
  <c r="S353" i="1"/>
  <c r="O353" i="1" s="1"/>
  <c r="P354" i="1"/>
  <c r="S354" i="1"/>
  <c r="O354" i="1" s="1"/>
  <c r="P355" i="1"/>
  <c r="S355" i="1"/>
  <c r="O355" i="1" s="1"/>
  <c r="P356" i="1"/>
  <c r="K356" i="1" s="1"/>
  <c r="N356" i="1" s="1"/>
  <c r="S356" i="1"/>
  <c r="O356" i="1" s="1"/>
  <c r="P357" i="1"/>
  <c r="S357" i="1"/>
  <c r="O357" i="1" s="1"/>
  <c r="P358" i="1"/>
  <c r="S358" i="1"/>
  <c r="O358" i="1" s="1"/>
  <c r="P359" i="1"/>
  <c r="S359" i="1"/>
  <c r="O359" i="1" s="1"/>
  <c r="P360" i="1"/>
  <c r="I360" i="1" s="1"/>
  <c r="L360" i="1" s="1"/>
  <c r="S360" i="1"/>
  <c r="O360" i="1" s="1"/>
  <c r="P361" i="1"/>
  <c r="S361" i="1"/>
  <c r="O361" i="1" s="1"/>
  <c r="P362" i="1"/>
  <c r="S362" i="1"/>
  <c r="O362" i="1" s="1"/>
  <c r="P363" i="1"/>
  <c r="S363" i="1"/>
  <c r="O363" i="1" s="1"/>
  <c r="P364" i="1"/>
  <c r="G364" i="1" s="1"/>
  <c r="S364" i="1"/>
  <c r="O364" i="1" s="1"/>
  <c r="P365" i="1"/>
  <c r="S365" i="1"/>
  <c r="O365" i="1" s="1"/>
  <c r="P366" i="1"/>
  <c r="I366" i="1" s="1"/>
  <c r="L366" i="1" s="1"/>
  <c r="S366" i="1"/>
  <c r="O366" i="1" s="1"/>
  <c r="P367" i="1"/>
  <c r="G367" i="1" s="1"/>
  <c r="S367" i="1"/>
  <c r="O367" i="1" s="1"/>
  <c r="P368" i="1"/>
  <c r="K368" i="1" s="1"/>
  <c r="N368" i="1" s="1"/>
  <c r="S368" i="1"/>
  <c r="O368" i="1" s="1"/>
  <c r="P369" i="1"/>
  <c r="S369" i="1"/>
  <c r="O369" i="1" s="1"/>
  <c r="P370" i="1"/>
  <c r="S370" i="1"/>
  <c r="O370" i="1" s="1"/>
  <c r="P371" i="1"/>
  <c r="S371" i="1"/>
  <c r="O371" i="1" s="1"/>
  <c r="P372" i="1"/>
  <c r="S372" i="1"/>
  <c r="O372" i="1" s="1"/>
  <c r="P373" i="1"/>
  <c r="S373" i="1"/>
  <c r="O373" i="1" s="1"/>
  <c r="P374" i="1"/>
  <c r="S374" i="1"/>
  <c r="O374" i="1" s="1"/>
  <c r="P375" i="1"/>
  <c r="S375" i="1"/>
  <c r="O375" i="1" s="1"/>
  <c r="P376" i="1"/>
  <c r="G376" i="1" s="1"/>
  <c r="S376" i="1"/>
  <c r="O376" i="1" s="1"/>
  <c r="P377" i="1"/>
  <c r="S377" i="1"/>
  <c r="O377" i="1" s="1"/>
  <c r="P378" i="1"/>
  <c r="I378" i="1" s="1"/>
  <c r="L378" i="1" s="1"/>
  <c r="S378" i="1"/>
  <c r="O378" i="1" s="1"/>
  <c r="P379" i="1"/>
  <c r="G379" i="1" s="1"/>
  <c r="S379" i="1"/>
  <c r="O379" i="1" s="1"/>
  <c r="P380" i="1"/>
  <c r="K380" i="1" s="1"/>
  <c r="N380" i="1" s="1"/>
  <c r="S380" i="1"/>
  <c r="O380" i="1" s="1"/>
  <c r="P381" i="1"/>
  <c r="S381" i="1"/>
  <c r="O381" i="1" s="1"/>
  <c r="P382" i="1"/>
  <c r="G382" i="1" s="1"/>
  <c r="S382" i="1"/>
  <c r="O382" i="1" s="1"/>
  <c r="P383" i="1"/>
  <c r="G383" i="1" s="1"/>
  <c r="S383" i="1"/>
  <c r="O383" i="1" s="1"/>
  <c r="P384" i="1"/>
  <c r="G384" i="1" s="1"/>
  <c r="S384" i="1"/>
  <c r="O384" i="1" s="1"/>
  <c r="P385" i="1"/>
  <c r="G385" i="1" s="1"/>
  <c r="S385" i="1"/>
  <c r="O385" i="1" s="1"/>
  <c r="P386" i="1"/>
  <c r="S386" i="1"/>
  <c r="O386" i="1" s="1"/>
  <c r="P387" i="1"/>
  <c r="G387" i="1" s="1"/>
  <c r="S387" i="1"/>
  <c r="O387" i="1" s="1"/>
  <c r="P388" i="1"/>
  <c r="S388" i="1"/>
  <c r="O388" i="1" s="1"/>
  <c r="P389" i="1"/>
  <c r="G389" i="1" s="1"/>
  <c r="S389" i="1"/>
  <c r="O389" i="1" s="1"/>
  <c r="P390" i="1"/>
  <c r="S390" i="1"/>
  <c r="O390" i="1" s="1"/>
  <c r="P391" i="1"/>
  <c r="G391" i="1" s="1"/>
  <c r="S391" i="1"/>
  <c r="O391" i="1" s="1"/>
  <c r="P392" i="1"/>
  <c r="S392" i="1"/>
  <c r="O392" i="1" s="1"/>
  <c r="P393" i="1"/>
  <c r="S393" i="1"/>
  <c r="O393" i="1" s="1"/>
  <c r="P394" i="1"/>
  <c r="S394" i="1"/>
  <c r="O394" i="1" s="1"/>
  <c r="P395" i="1"/>
  <c r="G395" i="1" s="1"/>
  <c r="S395" i="1"/>
  <c r="O395" i="1" s="1"/>
  <c r="P396" i="1"/>
  <c r="G396" i="1" s="1"/>
  <c r="S396" i="1"/>
  <c r="O396" i="1" s="1"/>
  <c r="P397" i="1"/>
  <c r="S397" i="1"/>
  <c r="O397" i="1" s="1"/>
  <c r="P398" i="1"/>
  <c r="F398" i="1" s="1"/>
  <c r="S398" i="1"/>
  <c r="O398" i="1" s="1"/>
  <c r="P399" i="1"/>
  <c r="G399" i="1" s="1"/>
  <c r="S399" i="1"/>
  <c r="O399" i="1" s="1"/>
  <c r="P400" i="1"/>
  <c r="S400" i="1"/>
  <c r="O400" i="1" s="1"/>
  <c r="P401" i="1"/>
  <c r="S401" i="1"/>
  <c r="O401" i="1" s="1"/>
  <c r="P402" i="1"/>
  <c r="G402" i="1" s="1"/>
  <c r="S402" i="1"/>
  <c r="O402" i="1" s="1"/>
  <c r="P403" i="1"/>
  <c r="F403" i="1" s="1"/>
  <c r="S403" i="1"/>
  <c r="O403" i="1" s="1"/>
  <c r="P404" i="1"/>
  <c r="S404" i="1"/>
  <c r="O404" i="1" s="1"/>
  <c r="P405" i="1"/>
  <c r="J405" i="1" s="1"/>
  <c r="M405" i="1" s="1"/>
  <c r="S405" i="1"/>
  <c r="O405" i="1" s="1"/>
  <c r="P406" i="1"/>
  <c r="G406" i="1" s="1"/>
  <c r="S406" i="1"/>
  <c r="O406" i="1" s="1"/>
  <c r="P407" i="1"/>
  <c r="F407" i="1" s="1"/>
  <c r="S407" i="1"/>
  <c r="O407" i="1" s="1"/>
  <c r="P408" i="1"/>
  <c r="S408" i="1"/>
  <c r="O408" i="1" s="1"/>
  <c r="P409" i="1"/>
  <c r="S409" i="1"/>
  <c r="O409" i="1" s="1"/>
  <c r="P410" i="1"/>
  <c r="I410" i="1" s="1"/>
  <c r="L410" i="1" s="1"/>
  <c r="S410" i="1"/>
  <c r="O410" i="1" s="1"/>
  <c r="P411" i="1"/>
  <c r="S411" i="1"/>
  <c r="O411" i="1" s="1"/>
  <c r="P412" i="1"/>
  <c r="S412" i="1"/>
  <c r="O412" i="1" s="1"/>
  <c r="P413" i="1"/>
  <c r="S413" i="1"/>
  <c r="O413" i="1" s="1"/>
  <c r="P414" i="1"/>
  <c r="S414" i="1"/>
  <c r="O414" i="1" s="1"/>
  <c r="P415" i="1"/>
  <c r="S415" i="1"/>
  <c r="P416" i="1"/>
  <c r="S416" i="1"/>
  <c r="P417" i="1"/>
  <c r="J417" i="1" s="1"/>
  <c r="M417" i="1" s="1"/>
  <c r="S417" i="1"/>
  <c r="P418" i="1"/>
  <c r="G418" i="1" s="1"/>
  <c r="S418" i="1"/>
  <c r="P419" i="1"/>
  <c r="S419" i="1"/>
  <c r="P420" i="1"/>
  <c r="I420" i="1" s="1"/>
  <c r="L420" i="1" s="1"/>
  <c r="S420" i="1"/>
  <c r="P421" i="1"/>
  <c r="S421" i="1"/>
  <c r="P422" i="1"/>
  <c r="K422" i="1" s="1"/>
  <c r="N422" i="1" s="1"/>
  <c r="S422" i="1"/>
  <c r="P423" i="1"/>
  <c r="S423" i="1"/>
  <c r="P424" i="1"/>
  <c r="G424" i="1" s="1"/>
  <c r="S424" i="1"/>
  <c r="P425" i="1"/>
  <c r="S425" i="1"/>
  <c r="P426" i="1"/>
  <c r="F426" i="1" s="1"/>
  <c r="S426" i="1"/>
  <c r="P427" i="1"/>
  <c r="F427" i="1" s="1"/>
  <c r="S427" i="1"/>
  <c r="P428" i="1"/>
  <c r="S428" i="1"/>
  <c r="P429" i="1"/>
  <c r="F429" i="1" s="1"/>
  <c r="S429" i="1"/>
  <c r="P430" i="1"/>
  <c r="G430" i="1" s="1"/>
  <c r="S430" i="1"/>
  <c r="P431" i="1"/>
  <c r="S431" i="1"/>
  <c r="P432" i="1"/>
  <c r="S432" i="1"/>
  <c r="P433" i="1"/>
  <c r="J433" i="1" s="1"/>
  <c r="M433" i="1" s="1"/>
  <c r="S433" i="1"/>
  <c r="P434" i="1"/>
  <c r="S434" i="1"/>
  <c r="P435" i="1"/>
  <c r="S435" i="1"/>
  <c r="O435" i="1" s="1"/>
  <c r="P436" i="1"/>
  <c r="G436" i="1" s="1"/>
  <c r="S436" i="1"/>
  <c r="P437" i="1"/>
  <c r="S437" i="1"/>
  <c r="P438" i="1"/>
  <c r="S438" i="1"/>
  <c r="P439" i="1"/>
  <c r="S439" i="1"/>
  <c r="P440" i="1"/>
  <c r="I440" i="1" s="1"/>
  <c r="L440" i="1" s="1"/>
  <c r="S440" i="1"/>
  <c r="P441" i="1"/>
  <c r="S441" i="1"/>
  <c r="P442" i="1"/>
  <c r="G442" i="1" s="1"/>
  <c r="S442" i="1"/>
  <c r="P443" i="1"/>
  <c r="F443" i="1" s="1"/>
  <c r="S443" i="1"/>
  <c r="P444" i="1"/>
  <c r="S444" i="1"/>
  <c r="P445" i="1"/>
  <c r="S445" i="1"/>
  <c r="P446" i="1"/>
  <c r="S446" i="1"/>
  <c r="P447" i="1"/>
  <c r="F447" i="1" s="1"/>
  <c r="S447" i="1"/>
  <c r="P448" i="1"/>
  <c r="F448" i="1" s="1"/>
  <c r="S448" i="1"/>
  <c r="P449" i="1"/>
  <c r="S449" i="1"/>
  <c r="O449" i="1" s="1"/>
  <c r="P450" i="1"/>
  <c r="G450" i="1" s="1"/>
  <c r="S450" i="1"/>
  <c r="P451" i="1"/>
  <c r="S451" i="1"/>
  <c r="P452" i="1"/>
  <c r="I452" i="1" s="1"/>
  <c r="L452" i="1" s="1"/>
  <c r="S452" i="1"/>
  <c r="P453" i="1"/>
  <c r="S453" i="1"/>
  <c r="P454" i="1"/>
  <c r="G454" i="1" s="1"/>
  <c r="S454" i="1"/>
  <c r="P455" i="1"/>
  <c r="J455" i="1" s="1"/>
  <c r="M455" i="1" s="1"/>
  <c r="S455" i="1"/>
  <c r="P456" i="1"/>
  <c r="G456" i="1" s="1"/>
  <c r="S456" i="1"/>
  <c r="P457" i="1"/>
  <c r="S457" i="1"/>
  <c r="P458" i="1"/>
  <c r="G458" i="1" s="1"/>
  <c r="S458" i="1"/>
  <c r="P459" i="1"/>
  <c r="J459" i="1" s="1"/>
  <c r="M459" i="1" s="1"/>
  <c r="S459" i="1"/>
  <c r="P460" i="1"/>
  <c r="S460" i="1"/>
  <c r="P461" i="1"/>
  <c r="S461" i="1"/>
  <c r="O461" i="1" s="1"/>
  <c r="P462" i="1"/>
  <c r="S462" i="1"/>
  <c r="O462" i="1" s="1"/>
  <c r="P463" i="1"/>
  <c r="S463" i="1"/>
  <c r="O463" i="1" s="1"/>
  <c r="P464" i="1"/>
  <c r="S464" i="1"/>
  <c r="O464" i="1" s="1"/>
  <c r="P465" i="1"/>
  <c r="S465" i="1"/>
  <c r="P466" i="1"/>
  <c r="S466" i="1"/>
  <c r="O466" i="1" s="1"/>
  <c r="P467" i="1"/>
  <c r="S467" i="1"/>
  <c r="O467" i="1" s="1"/>
  <c r="P468" i="1"/>
  <c r="S468" i="1"/>
  <c r="O468" i="1" s="1"/>
  <c r="P469" i="1"/>
  <c r="S469" i="1"/>
  <c r="O469" i="1" s="1"/>
  <c r="P470" i="1"/>
  <c r="S470" i="1"/>
  <c r="O470" i="1" s="1"/>
  <c r="P471" i="1"/>
  <c r="F471" i="1" s="1"/>
  <c r="S471" i="1"/>
  <c r="O471" i="1" s="1"/>
  <c r="P472" i="1"/>
  <c r="S472" i="1"/>
  <c r="O472" i="1" s="1"/>
  <c r="P473" i="1"/>
  <c r="S473" i="1"/>
  <c r="O473" i="1" s="1"/>
  <c r="P474" i="1"/>
  <c r="S474" i="1"/>
  <c r="O474" i="1" s="1"/>
  <c r="P475" i="1"/>
  <c r="S475" i="1"/>
  <c r="O475" i="1" s="1"/>
  <c r="P476" i="1"/>
  <c r="S476" i="1"/>
  <c r="O476" i="1" s="1"/>
  <c r="P477" i="1"/>
  <c r="S477" i="1"/>
  <c r="O477" i="1" s="1"/>
  <c r="P478" i="1"/>
  <c r="S478" i="1"/>
  <c r="O478" i="1" s="1"/>
  <c r="P479" i="1"/>
  <c r="F479" i="1" s="1"/>
  <c r="S479" i="1"/>
  <c r="O479" i="1" s="1"/>
  <c r="P480" i="1"/>
  <c r="S480" i="1"/>
  <c r="O480" i="1" s="1"/>
  <c r="P481" i="1"/>
  <c r="F481" i="1" s="1"/>
  <c r="S481" i="1"/>
  <c r="O481" i="1" s="1"/>
  <c r="P482" i="1"/>
  <c r="S482" i="1"/>
  <c r="O482" i="1" s="1"/>
  <c r="P483" i="1"/>
  <c r="S483" i="1"/>
  <c r="O483" i="1" s="1"/>
  <c r="P484" i="1"/>
  <c r="S484" i="1"/>
  <c r="O484" i="1" s="1"/>
  <c r="P485" i="1"/>
  <c r="S485" i="1"/>
  <c r="O485" i="1" s="1"/>
  <c r="P486" i="1"/>
  <c r="S486" i="1"/>
  <c r="O486" i="1" s="1"/>
  <c r="P487" i="1"/>
  <c r="F487" i="1" s="1"/>
  <c r="S487" i="1"/>
  <c r="O487" i="1" s="1"/>
  <c r="P488" i="1"/>
  <c r="S488" i="1"/>
  <c r="O488" i="1" s="1"/>
  <c r="P489" i="1"/>
  <c r="S489" i="1"/>
  <c r="O489" i="1" s="1"/>
  <c r="P490" i="1"/>
  <c r="S490" i="1"/>
  <c r="O490" i="1" s="1"/>
  <c r="P491" i="1"/>
  <c r="F491" i="1" s="1"/>
  <c r="S491" i="1"/>
  <c r="O491" i="1" s="1"/>
  <c r="P492" i="1"/>
  <c r="S492" i="1"/>
  <c r="O492" i="1" s="1"/>
  <c r="P493" i="1"/>
  <c r="F493" i="1" s="1"/>
  <c r="S493" i="1"/>
  <c r="O493" i="1" s="1"/>
  <c r="P494" i="1"/>
  <c r="S494" i="1"/>
  <c r="O494" i="1" s="1"/>
  <c r="P495" i="1"/>
  <c r="G495" i="1" s="1"/>
  <c r="S495" i="1"/>
  <c r="O495" i="1" s="1"/>
  <c r="P496" i="1"/>
  <c r="S496" i="1"/>
  <c r="O496" i="1" s="1"/>
  <c r="P497" i="1"/>
  <c r="G497" i="1" s="1"/>
  <c r="S497" i="1"/>
  <c r="O497" i="1" s="1"/>
  <c r="P498" i="1"/>
  <c r="F498" i="1" s="1"/>
  <c r="S498" i="1"/>
  <c r="O498" i="1" s="1"/>
  <c r="P499" i="1"/>
  <c r="K499" i="1" s="1"/>
  <c r="N499" i="1" s="1"/>
  <c r="S499" i="1"/>
  <c r="O499" i="1" s="1"/>
  <c r="P500" i="1"/>
  <c r="S500" i="1"/>
  <c r="O500" i="1" s="1"/>
  <c r="P501" i="1"/>
  <c r="G501" i="1" s="1"/>
  <c r="S501" i="1"/>
  <c r="O501" i="1" s="1"/>
  <c r="P502" i="1"/>
  <c r="S502" i="1"/>
  <c r="O502" i="1" s="1"/>
  <c r="P503" i="1"/>
  <c r="G503" i="1" s="1"/>
  <c r="S503" i="1"/>
  <c r="O503" i="1" s="1"/>
  <c r="P504" i="1"/>
  <c r="S504" i="1"/>
  <c r="O504" i="1" s="1"/>
  <c r="P505" i="1"/>
  <c r="F505" i="1" s="1"/>
  <c r="S505" i="1"/>
  <c r="O505" i="1" s="1"/>
  <c r="P506" i="1"/>
  <c r="J506" i="1" s="1"/>
  <c r="M506" i="1" s="1"/>
  <c r="S506" i="1"/>
  <c r="O506" i="1" s="1"/>
  <c r="P507" i="1"/>
  <c r="K507" i="1" s="1"/>
  <c r="N507" i="1" s="1"/>
  <c r="S507" i="1"/>
  <c r="O507" i="1" s="1"/>
  <c r="P508" i="1"/>
  <c r="J508" i="1" s="1"/>
  <c r="M508" i="1" s="1"/>
  <c r="S508" i="1"/>
  <c r="O508" i="1" s="1"/>
  <c r="P509" i="1"/>
  <c r="F509" i="1" s="1"/>
  <c r="S509" i="1"/>
  <c r="O509" i="1" s="1"/>
  <c r="P510" i="1"/>
  <c r="F510" i="1" s="1"/>
  <c r="S510" i="1"/>
  <c r="O510" i="1" s="1"/>
  <c r="P511" i="1"/>
  <c r="G511" i="1" s="1"/>
  <c r="S511" i="1"/>
  <c r="O511" i="1" s="1"/>
  <c r="P512" i="1"/>
  <c r="J512" i="1" s="1"/>
  <c r="M512" i="1" s="1"/>
  <c r="S512" i="1"/>
  <c r="O512" i="1" s="1"/>
  <c r="P513" i="1"/>
  <c r="G513" i="1" s="1"/>
  <c r="S513" i="1"/>
  <c r="O513" i="1" s="1"/>
  <c r="P514" i="1"/>
  <c r="S514" i="1"/>
  <c r="O514" i="1" s="1"/>
  <c r="P515" i="1"/>
  <c r="K515" i="1" s="1"/>
  <c r="N515" i="1" s="1"/>
  <c r="S515" i="1"/>
  <c r="O515" i="1" s="1"/>
  <c r="P516" i="1"/>
  <c r="S516" i="1"/>
  <c r="O516" i="1" s="1"/>
  <c r="P517" i="1"/>
  <c r="G517" i="1" s="1"/>
  <c r="S517" i="1"/>
  <c r="O517" i="1" s="1"/>
  <c r="P518" i="1"/>
  <c r="F518" i="1" s="1"/>
  <c r="S518" i="1"/>
  <c r="O518" i="1" s="1"/>
  <c r="P519" i="1"/>
  <c r="S519" i="1"/>
  <c r="O519" i="1" s="1"/>
  <c r="P520" i="1"/>
  <c r="S520" i="1"/>
  <c r="O520" i="1" s="1"/>
  <c r="P521" i="1"/>
  <c r="F521" i="1" s="1"/>
  <c r="S521" i="1"/>
  <c r="O521" i="1" s="1"/>
  <c r="P522" i="1"/>
  <c r="F522" i="1" s="1"/>
  <c r="S522" i="1"/>
  <c r="O522" i="1" s="1"/>
  <c r="P523" i="1"/>
  <c r="K523" i="1" s="1"/>
  <c r="N523" i="1" s="1"/>
  <c r="S523" i="1"/>
  <c r="O523" i="1" s="1"/>
  <c r="P524" i="1"/>
  <c r="J524" i="1" s="1"/>
  <c r="M524" i="1" s="1"/>
  <c r="S524" i="1"/>
  <c r="O524" i="1" s="1"/>
  <c r="P525" i="1"/>
  <c r="F525" i="1" s="1"/>
  <c r="S525" i="1"/>
  <c r="O525" i="1" s="1"/>
  <c r="P526" i="1"/>
  <c r="S526" i="1"/>
  <c r="O526" i="1" s="1"/>
  <c r="P527" i="1"/>
  <c r="F527" i="1" s="1"/>
  <c r="S527" i="1"/>
  <c r="O527" i="1" s="1"/>
  <c r="P528" i="1"/>
  <c r="J528" i="1" s="1"/>
  <c r="M528" i="1" s="1"/>
  <c r="S528" i="1"/>
  <c r="O528" i="1" s="1"/>
  <c r="P529" i="1"/>
  <c r="G529" i="1" s="1"/>
  <c r="S529" i="1"/>
  <c r="O529" i="1" s="1"/>
  <c r="AA529" i="1"/>
  <c r="AB529" i="1" s="1"/>
  <c r="P530" i="1"/>
  <c r="S530" i="1"/>
  <c r="O530" i="1" s="1"/>
  <c r="P531" i="1"/>
  <c r="F531" i="1" s="1"/>
  <c r="S531" i="1"/>
  <c r="O531" i="1" s="1"/>
  <c r="P532" i="1"/>
  <c r="S532" i="1"/>
  <c r="O532" i="1" s="1"/>
  <c r="P533" i="1"/>
  <c r="G533" i="1" s="1"/>
  <c r="S533" i="1"/>
  <c r="O533" i="1" s="1"/>
  <c r="P534" i="1"/>
  <c r="F534" i="1" s="1"/>
  <c r="S534" i="1"/>
  <c r="O534" i="1" s="1"/>
  <c r="P535" i="1"/>
  <c r="G535" i="1" s="1"/>
  <c r="S535" i="1"/>
  <c r="O535" i="1" s="1"/>
  <c r="P536" i="1"/>
  <c r="F536" i="1" s="1"/>
  <c r="S536" i="1"/>
  <c r="O536" i="1" s="1"/>
  <c r="P537" i="1"/>
  <c r="F537" i="1" s="1"/>
  <c r="S537" i="1"/>
  <c r="O537" i="1" s="1"/>
  <c r="P538" i="1"/>
  <c r="F538" i="1" s="1"/>
  <c r="S538" i="1"/>
  <c r="O538" i="1" s="1"/>
  <c r="P539" i="1"/>
  <c r="F539" i="1" s="1"/>
  <c r="S539" i="1"/>
  <c r="O539" i="1" s="1"/>
  <c r="P540" i="1"/>
  <c r="F540" i="1" s="1"/>
  <c r="S540" i="1"/>
  <c r="O540" i="1" s="1"/>
  <c r="P541" i="1"/>
  <c r="F541" i="1" s="1"/>
  <c r="S541" i="1"/>
  <c r="O541" i="1" s="1"/>
  <c r="P542" i="1"/>
  <c r="S542" i="1"/>
  <c r="O542" i="1" s="1"/>
  <c r="P543" i="1"/>
  <c r="S543" i="1"/>
  <c r="O543" i="1" s="1"/>
  <c r="Y543" i="1"/>
  <c r="P544" i="1"/>
  <c r="F544" i="1" s="1"/>
  <c r="S544" i="1"/>
  <c r="O544" i="1" s="1"/>
  <c r="P545" i="1"/>
  <c r="G545" i="1" s="1"/>
  <c r="S545" i="1"/>
  <c r="O545" i="1" s="1"/>
  <c r="P546" i="1"/>
  <c r="F546" i="1" s="1"/>
  <c r="S546" i="1"/>
  <c r="O546" i="1" s="1"/>
  <c r="P547" i="1"/>
  <c r="G547" i="1" s="1"/>
  <c r="S547" i="1"/>
  <c r="O547" i="1" s="1"/>
  <c r="P548" i="1"/>
  <c r="J548" i="1" s="1"/>
  <c r="M548" i="1" s="1"/>
  <c r="S548" i="1"/>
  <c r="O548" i="1" s="1"/>
  <c r="P549" i="1"/>
  <c r="G549" i="1" s="1"/>
  <c r="S549" i="1"/>
  <c r="O549" i="1" s="1"/>
  <c r="P550" i="1"/>
  <c r="F550" i="1" s="1"/>
  <c r="S550" i="1"/>
  <c r="O550" i="1" s="1"/>
  <c r="P551" i="1"/>
  <c r="G551" i="1" s="1"/>
  <c r="S551" i="1"/>
  <c r="O551" i="1" s="1"/>
  <c r="P552" i="1"/>
  <c r="J552" i="1" s="1"/>
  <c r="M552" i="1" s="1"/>
  <c r="S552" i="1"/>
  <c r="O552" i="1" s="1"/>
  <c r="P553" i="1"/>
  <c r="S553" i="1"/>
  <c r="O553" i="1" s="1"/>
  <c r="P554" i="1"/>
  <c r="F554" i="1" s="1"/>
  <c r="S554" i="1"/>
  <c r="O554" i="1" s="1"/>
  <c r="P555" i="1"/>
  <c r="S555" i="1"/>
  <c r="O555" i="1" s="1"/>
  <c r="P556" i="1"/>
  <c r="J556" i="1" s="1"/>
  <c r="M556" i="1" s="1"/>
  <c r="S556" i="1"/>
  <c r="O556" i="1" s="1"/>
  <c r="P557" i="1"/>
  <c r="S557" i="1"/>
  <c r="O557" i="1" s="1"/>
  <c r="P558" i="1"/>
  <c r="F558" i="1" s="1"/>
  <c r="S558" i="1"/>
  <c r="O558" i="1" s="1"/>
  <c r="P559" i="1"/>
  <c r="F559" i="1" s="1"/>
  <c r="S559" i="1"/>
  <c r="O559" i="1" s="1"/>
  <c r="P560" i="1"/>
  <c r="F560" i="1" s="1"/>
  <c r="S560" i="1"/>
  <c r="O560" i="1" s="1"/>
  <c r="P561" i="1"/>
  <c r="S561" i="1"/>
  <c r="O561" i="1" s="1"/>
  <c r="P562" i="1"/>
  <c r="F562" i="1" s="1"/>
  <c r="S562" i="1"/>
  <c r="O562" i="1" s="1"/>
  <c r="P563" i="1"/>
  <c r="G563" i="1" s="1"/>
  <c r="S563" i="1"/>
  <c r="O563" i="1" s="1"/>
  <c r="P564" i="1"/>
  <c r="F564" i="1" s="1"/>
  <c r="S564" i="1"/>
  <c r="O564" i="1" s="1"/>
  <c r="P565" i="1"/>
  <c r="S565" i="1"/>
  <c r="O565" i="1" s="1"/>
  <c r="P566" i="1"/>
  <c r="S566" i="1"/>
  <c r="O566" i="1" s="1"/>
  <c r="P567" i="1"/>
  <c r="F567" i="1" s="1"/>
  <c r="S567" i="1"/>
  <c r="O567" i="1" s="1"/>
  <c r="P568" i="1"/>
  <c r="S568" i="1"/>
  <c r="O568" i="1" s="1"/>
  <c r="P569" i="1"/>
  <c r="F569" i="1" s="1"/>
  <c r="S569" i="1"/>
  <c r="O569" i="1" s="1"/>
  <c r="P570" i="1"/>
  <c r="J570" i="1" s="1"/>
  <c r="M570" i="1" s="1"/>
  <c r="S570" i="1"/>
  <c r="O570" i="1" s="1"/>
  <c r="P571" i="1"/>
  <c r="G571" i="1" s="1"/>
  <c r="S571" i="1"/>
  <c r="O571" i="1" s="1"/>
  <c r="P572" i="1"/>
  <c r="J572" i="1" s="1"/>
  <c r="M572" i="1" s="1"/>
  <c r="S572" i="1"/>
  <c r="O572" i="1" s="1"/>
  <c r="P573" i="1"/>
  <c r="S573" i="1"/>
  <c r="O573" i="1" s="1"/>
  <c r="P574" i="1"/>
  <c r="S574" i="1"/>
  <c r="O574" i="1" s="1"/>
  <c r="P575" i="1"/>
  <c r="K575" i="1" s="1"/>
  <c r="N575" i="1" s="1"/>
  <c r="S575" i="1"/>
  <c r="O575" i="1" s="1"/>
  <c r="P576" i="1"/>
  <c r="F576" i="1" s="1"/>
  <c r="S576" i="1"/>
  <c r="O576" i="1" s="1"/>
  <c r="P577" i="1"/>
  <c r="S577" i="1"/>
  <c r="O577" i="1" s="1"/>
  <c r="P578" i="1"/>
  <c r="S578" i="1"/>
  <c r="O578" i="1" s="1"/>
  <c r="P579" i="1"/>
  <c r="S579" i="1"/>
  <c r="O579" i="1" s="1"/>
  <c r="P580" i="1"/>
  <c r="S580" i="1"/>
  <c r="O580" i="1" s="1"/>
  <c r="P581" i="1"/>
  <c r="F581" i="1" s="1"/>
  <c r="S581" i="1"/>
  <c r="O581" i="1" s="1"/>
  <c r="P582" i="1"/>
  <c r="J582" i="1" s="1"/>
  <c r="M582" i="1" s="1"/>
  <c r="S582" i="1"/>
  <c r="O582" i="1" s="1"/>
  <c r="P583" i="1"/>
  <c r="S583" i="1"/>
  <c r="O583" i="1" s="1"/>
  <c r="P584" i="1"/>
  <c r="S584" i="1"/>
  <c r="O584" i="1" s="1"/>
  <c r="P585" i="1"/>
  <c r="F585" i="1" s="1"/>
  <c r="S585" i="1"/>
  <c r="O585" i="1" s="1"/>
  <c r="P586" i="1"/>
  <c r="S586" i="1"/>
  <c r="O586" i="1" s="1"/>
  <c r="P587" i="1"/>
  <c r="S587" i="1"/>
  <c r="O587" i="1" s="1"/>
  <c r="P588" i="1"/>
  <c r="S588" i="1"/>
  <c r="O588" i="1" s="1"/>
  <c r="P589" i="1"/>
  <c r="S589" i="1"/>
  <c r="O589" i="1" s="1"/>
  <c r="P590" i="1"/>
  <c r="S590" i="1"/>
  <c r="O590" i="1" s="1"/>
  <c r="P591" i="1"/>
  <c r="K591" i="1" s="1"/>
  <c r="N591" i="1" s="1"/>
  <c r="S591" i="1"/>
  <c r="O591" i="1" s="1"/>
  <c r="P592" i="1"/>
  <c r="F592" i="1" s="1"/>
  <c r="S592" i="1"/>
  <c r="O592" i="1" s="1"/>
  <c r="P593" i="1"/>
  <c r="S593" i="1"/>
  <c r="O593" i="1" s="1"/>
  <c r="P594" i="1"/>
  <c r="J594" i="1" s="1"/>
  <c r="M594" i="1" s="1"/>
  <c r="S594" i="1"/>
  <c r="O594" i="1" s="1"/>
  <c r="P595" i="1"/>
  <c r="S595" i="1"/>
  <c r="O595" i="1" s="1"/>
  <c r="P596" i="1"/>
  <c r="F596" i="1" s="1"/>
  <c r="S596" i="1"/>
  <c r="O596" i="1" s="1"/>
  <c r="P597" i="1"/>
  <c r="G597" i="1" s="1"/>
  <c r="S597" i="1"/>
  <c r="O597" i="1" s="1"/>
  <c r="P598" i="1"/>
  <c r="F598" i="1" s="1"/>
  <c r="S598" i="1"/>
  <c r="O598" i="1" s="1"/>
  <c r="P599" i="1"/>
  <c r="S599" i="1"/>
  <c r="O599" i="1" s="1"/>
  <c r="P600" i="1"/>
  <c r="J600" i="1" s="1"/>
  <c r="M600" i="1" s="1"/>
  <c r="S600" i="1"/>
  <c r="O600" i="1" s="1"/>
  <c r="P601" i="1"/>
  <c r="S601" i="1"/>
  <c r="O601" i="1" s="1"/>
  <c r="P602" i="1"/>
  <c r="S602" i="1"/>
  <c r="O602" i="1" s="1"/>
  <c r="P603" i="1"/>
  <c r="S603" i="1"/>
  <c r="O603" i="1" s="1"/>
  <c r="P604" i="1"/>
  <c r="F604" i="1" s="1"/>
  <c r="S604" i="1"/>
  <c r="O604" i="1" s="1"/>
  <c r="P605" i="1"/>
  <c r="S605" i="1"/>
  <c r="O605" i="1" s="1"/>
  <c r="P606" i="1"/>
  <c r="F606" i="1" s="1"/>
  <c r="S606" i="1"/>
  <c r="O606" i="1" s="1"/>
  <c r="P607" i="1"/>
  <c r="F607" i="1" s="1"/>
  <c r="S607" i="1"/>
  <c r="O607" i="1" s="1"/>
  <c r="P608" i="1"/>
  <c r="S608" i="1"/>
  <c r="O608" i="1" s="1"/>
  <c r="P609" i="1"/>
  <c r="S609" i="1"/>
  <c r="O609" i="1" s="1"/>
  <c r="P610" i="1"/>
  <c r="F610" i="1" s="1"/>
  <c r="S610" i="1"/>
  <c r="O610" i="1" s="1"/>
  <c r="P611" i="1"/>
  <c r="G611" i="1" s="1"/>
  <c r="S611" i="1"/>
  <c r="O611" i="1" s="1"/>
  <c r="P612" i="1"/>
  <c r="J612" i="1" s="1"/>
  <c r="M612" i="1" s="1"/>
  <c r="S612" i="1"/>
  <c r="O612" i="1" s="1"/>
  <c r="P613" i="1"/>
  <c r="G613" i="1" s="1"/>
  <c r="S613" i="1"/>
  <c r="O613" i="1" s="1"/>
  <c r="P614" i="1"/>
  <c r="S614" i="1"/>
  <c r="O614" i="1" s="1"/>
  <c r="P615" i="1"/>
  <c r="K615" i="1" s="1"/>
  <c r="N615" i="1" s="1"/>
  <c r="S615" i="1"/>
  <c r="O615" i="1" s="1"/>
  <c r="P616" i="1"/>
  <c r="J616" i="1" s="1"/>
  <c r="M616" i="1" s="1"/>
  <c r="S616" i="1"/>
  <c r="O616" i="1" s="1"/>
  <c r="P617" i="1"/>
  <c r="F617" i="1" s="1"/>
  <c r="S617" i="1"/>
  <c r="O617" i="1" s="1"/>
  <c r="P618" i="1"/>
  <c r="F618" i="1" s="1"/>
  <c r="S618" i="1"/>
  <c r="O618" i="1" s="1"/>
  <c r="P619" i="1"/>
  <c r="K619" i="1" s="1"/>
  <c r="N619" i="1" s="1"/>
  <c r="S619" i="1"/>
  <c r="O619" i="1" s="1"/>
  <c r="P620" i="1"/>
  <c r="J620" i="1" s="1"/>
  <c r="M620" i="1" s="1"/>
  <c r="S620" i="1"/>
  <c r="O620" i="1" s="1"/>
  <c r="P621" i="1"/>
  <c r="S621" i="1"/>
  <c r="O621" i="1" s="1"/>
  <c r="P622" i="1"/>
  <c r="J622" i="1" s="1"/>
  <c r="M622" i="1" s="1"/>
  <c r="S622" i="1"/>
  <c r="O622" i="1" s="1"/>
  <c r="P623" i="1"/>
  <c r="S623" i="1"/>
  <c r="O623" i="1" s="1"/>
  <c r="P624" i="1"/>
  <c r="F624" i="1" s="1"/>
  <c r="S624" i="1"/>
  <c r="O624" i="1" s="1"/>
  <c r="P625" i="1"/>
  <c r="S625" i="1"/>
  <c r="O625" i="1" s="1"/>
  <c r="P626" i="1"/>
  <c r="J626" i="1" s="1"/>
  <c r="M626" i="1" s="1"/>
  <c r="S626" i="1"/>
  <c r="O626" i="1" s="1"/>
  <c r="P627" i="1"/>
  <c r="G627" i="1" s="1"/>
  <c r="S627" i="1"/>
  <c r="O627" i="1" s="1"/>
  <c r="P628" i="1"/>
  <c r="F628" i="1" s="1"/>
  <c r="S628" i="1"/>
  <c r="O628" i="1" s="1"/>
  <c r="P629" i="1"/>
  <c r="G629" i="1" s="1"/>
  <c r="S629" i="1"/>
  <c r="O629" i="1" s="1"/>
  <c r="P630" i="1"/>
  <c r="J630" i="1" s="1"/>
  <c r="M630" i="1" s="1"/>
  <c r="S630" i="1"/>
  <c r="O630" i="1" s="1"/>
  <c r="P631" i="1"/>
  <c r="S631" i="1"/>
  <c r="O631" i="1" s="1"/>
  <c r="P632" i="1"/>
  <c r="S632" i="1"/>
  <c r="O632" i="1" s="1"/>
  <c r="P633" i="1"/>
  <c r="S633" i="1"/>
  <c r="O633" i="1" s="1"/>
  <c r="P634" i="1"/>
  <c r="J634" i="1" s="1"/>
  <c r="M634" i="1" s="1"/>
  <c r="S634" i="1"/>
  <c r="O634" i="1" s="1"/>
  <c r="P635" i="1"/>
  <c r="K635" i="1" s="1"/>
  <c r="N635" i="1" s="1"/>
  <c r="S635" i="1"/>
  <c r="O635" i="1" s="1"/>
  <c r="P636" i="1"/>
  <c r="J636" i="1" s="1"/>
  <c r="M636" i="1" s="1"/>
  <c r="S636" i="1"/>
  <c r="O636" i="1" s="1"/>
  <c r="P637" i="1"/>
  <c r="S637" i="1"/>
  <c r="O637" i="1" s="1"/>
  <c r="P638" i="1"/>
  <c r="F638" i="1" s="1"/>
  <c r="S638" i="1"/>
  <c r="O638" i="1" s="1"/>
  <c r="P639" i="1"/>
  <c r="F639" i="1" s="1"/>
  <c r="S639" i="1"/>
  <c r="O639" i="1" s="1"/>
  <c r="P640" i="1"/>
  <c r="F640" i="1" s="1"/>
  <c r="S640" i="1"/>
  <c r="O640" i="1" s="1"/>
  <c r="P641" i="1"/>
  <c r="S641" i="1"/>
  <c r="O641" i="1" s="1"/>
  <c r="P642" i="1"/>
  <c r="S642" i="1"/>
  <c r="O642" i="1" s="1"/>
  <c r="P643" i="1"/>
  <c r="S643" i="1"/>
  <c r="O643" i="1" s="1"/>
  <c r="P644" i="1"/>
  <c r="S644" i="1"/>
  <c r="O644" i="1" s="1"/>
  <c r="P645" i="1"/>
  <c r="F645" i="1" s="1"/>
  <c r="S645" i="1"/>
  <c r="O645" i="1" s="1"/>
  <c r="P646" i="1"/>
  <c r="S646" i="1"/>
  <c r="O646" i="1" s="1"/>
  <c r="P647" i="1"/>
  <c r="S647" i="1"/>
  <c r="O647" i="1" s="1"/>
  <c r="P648" i="1"/>
  <c r="S648" i="1"/>
  <c r="O648" i="1" s="1"/>
  <c r="P649" i="1"/>
  <c r="F649" i="1" s="1"/>
  <c r="S649" i="1"/>
  <c r="O649" i="1" s="1"/>
  <c r="P650" i="1"/>
  <c r="J650" i="1" s="1"/>
  <c r="M650" i="1" s="1"/>
  <c r="S650" i="1"/>
  <c r="O650" i="1" s="1"/>
  <c r="P651" i="1"/>
  <c r="G651" i="1" s="1"/>
  <c r="S651" i="1"/>
  <c r="O651" i="1" s="1"/>
  <c r="P652" i="1"/>
  <c r="F652" i="1" s="1"/>
  <c r="S652" i="1"/>
  <c r="O652" i="1" s="1"/>
  <c r="Z652" i="1"/>
  <c r="P653" i="1"/>
  <c r="S653" i="1"/>
  <c r="O653" i="1" s="1"/>
  <c r="P654" i="1"/>
  <c r="S654" i="1"/>
  <c r="O654" i="1" s="1"/>
  <c r="P655" i="1"/>
  <c r="I655" i="1" s="1"/>
  <c r="L655" i="1" s="1"/>
  <c r="S655" i="1"/>
  <c r="O655" i="1" s="1"/>
  <c r="P656" i="1"/>
  <c r="F656" i="1" s="1"/>
  <c r="S656" i="1"/>
  <c r="O656" i="1" s="1"/>
  <c r="P657" i="1"/>
  <c r="G657" i="1" s="1"/>
  <c r="S657" i="1"/>
  <c r="O657" i="1" s="1"/>
  <c r="P658" i="1"/>
  <c r="S658" i="1"/>
  <c r="O658" i="1" s="1"/>
  <c r="P659" i="1"/>
  <c r="K659" i="1" s="1"/>
  <c r="N659" i="1" s="1"/>
  <c r="S659" i="1"/>
  <c r="O659" i="1" s="1"/>
  <c r="P660" i="1"/>
  <c r="S660" i="1"/>
  <c r="O660" i="1" s="1"/>
  <c r="P661" i="1"/>
  <c r="K661" i="1" s="1"/>
  <c r="N661" i="1" s="1"/>
  <c r="S661" i="1"/>
  <c r="O661" i="1" s="1"/>
  <c r="P662" i="1"/>
  <c r="F662" i="1" s="1"/>
  <c r="S662" i="1"/>
  <c r="O662" i="1" s="1"/>
  <c r="P663" i="1"/>
  <c r="I663" i="1" s="1"/>
  <c r="L663" i="1" s="1"/>
  <c r="S663" i="1"/>
  <c r="O663" i="1" s="1"/>
  <c r="P664" i="1"/>
  <c r="J664" i="1" s="1"/>
  <c r="M664" i="1" s="1"/>
  <c r="S664" i="1"/>
  <c r="O664" i="1" s="1"/>
  <c r="P665" i="1"/>
  <c r="S665" i="1"/>
  <c r="O665" i="1" s="1"/>
  <c r="P666" i="1"/>
  <c r="J666" i="1" s="1"/>
  <c r="M666" i="1" s="1"/>
  <c r="S666" i="1"/>
  <c r="O666" i="1" s="1"/>
  <c r="P667" i="1"/>
  <c r="K667" i="1" s="1"/>
  <c r="N667" i="1" s="1"/>
  <c r="S667" i="1"/>
  <c r="O667" i="1" s="1"/>
  <c r="P668" i="1"/>
  <c r="F668" i="1" s="1"/>
  <c r="S668" i="1"/>
  <c r="O668" i="1" s="1"/>
  <c r="P669" i="1"/>
  <c r="S669" i="1"/>
  <c r="O669" i="1" s="1"/>
  <c r="P670" i="1"/>
  <c r="F670" i="1" s="1"/>
  <c r="S670" i="1"/>
  <c r="O670" i="1" s="1"/>
  <c r="P671" i="1"/>
  <c r="K671" i="1" s="1"/>
  <c r="N671" i="1" s="1"/>
  <c r="S671" i="1"/>
  <c r="O671" i="1" s="1"/>
  <c r="P672" i="1"/>
  <c r="S672" i="1"/>
  <c r="O672" i="1" s="1"/>
  <c r="P673" i="1"/>
  <c r="G673" i="1" s="1"/>
  <c r="S673" i="1"/>
  <c r="O673" i="1" s="1"/>
  <c r="P674" i="1"/>
  <c r="J674" i="1" s="1"/>
  <c r="M674" i="1" s="1"/>
  <c r="S674" i="1"/>
  <c r="O674" i="1" s="1"/>
  <c r="P675" i="1"/>
  <c r="K675" i="1" s="1"/>
  <c r="N675" i="1" s="1"/>
  <c r="S675" i="1"/>
  <c r="O675" i="1" s="1"/>
  <c r="P676" i="1"/>
  <c r="J676" i="1" s="1"/>
  <c r="M676" i="1" s="1"/>
  <c r="S676" i="1"/>
  <c r="O676" i="1" s="1"/>
  <c r="P677" i="1"/>
  <c r="G677" i="1" s="1"/>
  <c r="S677" i="1"/>
  <c r="O677" i="1" s="1"/>
  <c r="P678" i="1"/>
  <c r="S678" i="1"/>
  <c r="O678" i="1" s="1"/>
  <c r="P679" i="1"/>
  <c r="K679" i="1" s="1"/>
  <c r="N679" i="1" s="1"/>
  <c r="S679" i="1"/>
  <c r="O679" i="1" s="1"/>
  <c r="P680" i="1"/>
  <c r="S680" i="1"/>
  <c r="O680" i="1" s="1"/>
  <c r="P681" i="1"/>
  <c r="K681" i="1" s="1"/>
  <c r="N681" i="1" s="1"/>
  <c r="S681" i="1"/>
  <c r="O681" i="1" s="1"/>
  <c r="P682" i="1"/>
  <c r="S682" i="1"/>
  <c r="O682" i="1" s="1"/>
  <c r="P683" i="1"/>
  <c r="S683" i="1"/>
  <c r="O683" i="1" s="1"/>
  <c r="P684" i="1"/>
  <c r="J684" i="1" s="1"/>
  <c r="M684" i="1" s="1"/>
  <c r="S684" i="1"/>
  <c r="O684" i="1" s="1"/>
  <c r="P685" i="1"/>
  <c r="S685" i="1"/>
  <c r="O685" i="1" s="1"/>
  <c r="P686" i="1"/>
  <c r="J686" i="1" s="1"/>
  <c r="M686" i="1" s="1"/>
  <c r="S686" i="1"/>
  <c r="O686" i="1" s="1"/>
  <c r="P687" i="1"/>
  <c r="G687" i="1" s="1"/>
  <c r="S687" i="1"/>
  <c r="O687" i="1" s="1"/>
  <c r="P688" i="1"/>
  <c r="F688" i="1" s="1"/>
  <c r="S688" i="1"/>
  <c r="O688" i="1" s="1"/>
  <c r="P689" i="1"/>
  <c r="G689" i="1" s="1"/>
  <c r="S689" i="1"/>
  <c r="O689" i="1" s="1"/>
  <c r="P690" i="1"/>
  <c r="S690" i="1"/>
  <c r="O690" i="1" s="1"/>
  <c r="P691" i="1"/>
  <c r="G691" i="1" s="1"/>
  <c r="S691" i="1"/>
  <c r="O691" i="1" s="1"/>
  <c r="P692" i="1"/>
  <c r="J692" i="1" s="1"/>
  <c r="M692" i="1" s="1"/>
  <c r="S692" i="1"/>
  <c r="O692" i="1" s="1"/>
  <c r="P693" i="1"/>
  <c r="G693" i="1" s="1"/>
  <c r="S693" i="1"/>
  <c r="O693" i="1" s="1"/>
  <c r="P694" i="1"/>
  <c r="F694" i="1" s="1"/>
  <c r="S694" i="1"/>
  <c r="O694" i="1" s="1"/>
  <c r="P695" i="1"/>
  <c r="G695" i="1" s="1"/>
  <c r="S695" i="1"/>
  <c r="O695" i="1" s="1"/>
  <c r="P696" i="1"/>
  <c r="S696" i="1"/>
  <c r="O696" i="1" s="1"/>
  <c r="P697" i="1"/>
  <c r="S697" i="1"/>
  <c r="O697" i="1" s="1"/>
  <c r="P698" i="1"/>
  <c r="S698" i="1"/>
  <c r="O698" i="1" s="1"/>
  <c r="P699" i="1"/>
  <c r="G699" i="1" s="1"/>
  <c r="S699" i="1"/>
  <c r="O699" i="1" s="1"/>
  <c r="P700" i="1"/>
  <c r="S700" i="1"/>
  <c r="O700" i="1" s="1"/>
  <c r="P701" i="1"/>
  <c r="S701" i="1"/>
  <c r="O701" i="1" s="1"/>
  <c r="P702" i="1"/>
  <c r="F702" i="1" s="1"/>
  <c r="S702" i="1"/>
  <c r="O702" i="1" s="1"/>
  <c r="P703" i="1"/>
  <c r="G703" i="1" s="1"/>
  <c r="S703" i="1"/>
  <c r="O703" i="1" s="1"/>
  <c r="P704" i="1"/>
  <c r="F704" i="1" s="1"/>
  <c r="S704" i="1"/>
  <c r="O704" i="1" s="1"/>
  <c r="P705" i="1"/>
  <c r="G705" i="1" s="1"/>
  <c r="S705" i="1"/>
  <c r="O705" i="1" s="1"/>
  <c r="P706" i="1"/>
  <c r="S706" i="1"/>
  <c r="O706" i="1" s="1"/>
  <c r="P707" i="1"/>
  <c r="I707" i="1" s="1"/>
  <c r="L707" i="1" s="1"/>
  <c r="S707" i="1"/>
  <c r="O707" i="1" s="1"/>
  <c r="P708" i="1"/>
  <c r="S708" i="1"/>
  <c r="O708" i="1" s="1"/>
  <c r="P709" i="1"/>
  <c r="K709" i="1" s="1"/>
  <c r="N709" i="1" s="1"/>
  <c r="S709" i="1"/>
  <c r="O709" i="1" s="1"/>
  <c r="P710" i="1"/>
  <c r="G710" i="1" s="1"/>
  <c r="S710" i="1"/>
  <c r="O710" i="1" s="1"/>
  <c r="P711" i="1"/>
  <c r="I711" i="1" s="1"/>
  <c r="L711" i="1" s="1"/>
  <c r="S711" i="1"/>
  <c r="O711" i="1" s="1"/>
  <c r="P712" i="1"/>
  <c r="G712" i="1" s="1"/>
  <c r="S712" i="1"/>
  <c r="O712" i="1" s="1"/>
  <c r="P713" i="1"/>
  <c r="G713" i="1" s="1"/>
  <c r="S713" i="1"/>
  <c r="O713" i="1" s="1"/>
  <c r="P714" i="1"/>
  <c r="G714" i="1" s="1"/>
  <c r="S714" i="1"/>
  <c r="O714" i="1" s="1"/>
  <c r="P715" i="1"/>
  <c r="K715" i="1" s="1"/>
  <c r="N715" i="1" s="1"/>
  <c r="S715" i="1"/>
  <c r="O715" i="1" s="1"/>
  <c r="P716" i="1"/>
  <c r="G716" i="1" s="1"/>
  <c r="S716" i="1"/>
  <c r="O716" i="1" s="1"/>
  <c r="P717" i="1"/>
  <c r="G717" i="1" s="1"/>
  <c r="S717" i="1"/>
  <c r="O717" i="1" s="1"/>
  <c r="P718" i="1"/>
  <c r="G718" i="1" s="1"/>
  <c r="S718" i="1"/>
  <c r="O718" i="1" s="1"/>
  <c r="P719" i="1"/>
  <c r="S719" i="1"/>
  <c r="O719" i="1" s="1"/>
  <c r="P720" i="1"/>
  <c r="S720" i="1"/>
  <c r="O720" i="1" s="1"/>
  <c r="P721" i="1"/>
  <c r="G721" i="1" s="1"/>
  <c r="S721" i="1"/>
  <c r="O721" i="1" s="1"/>
  <c r="P722" i="1"/>
  <c r="S722" i="1"/>
  <c r="O722" i="1" s="1"/>
  <c r="P723" i="1"/>
  <c r="F723" i="1" s="1"/>
  <c r="S723" i="1"/>
  <c r="O723" i="1" s="1"/>
  <c r="P724" i="1"/>
  <c r="G724" i="1" s="1"/>
  <c r="S724" i="1"/>
  <c r="O724" i="1" s="1"/>
  <c r="P725" i="1"/>
  <c r="K725" i="1" s="1"/>
  <c r="N725" i="1" s="1"/>
  <c r="S725" i="1"/>
  <c r="O725" i="1" s="1"/>
  <c r="P726" i="1"/>
  <c r="G726" i="1" s="1"/>
  <c r="S726" i="1"/>
  <c r="O726" i="1" s="1"/>
  <c r="P727" i="1"/>
  <c r="S727" i="1"/>
  <c r="O727" i="1" s="1"/>
  <c r="P728" i="1"/>
  <c r="S728" i="1"/>
  <c r="O728" i="1" s="1"/>
  <c r="P729" i="1"/>
  <c r="S729" i="1"/>
  <c r="O729" i="1" s="1"/>
  <c r="P730" i="1"/>
  <c r="G730" i="1" s="1"/>
  <c r="S730" i="1"/>
  <c r="O730" i="1" s="1"/>
  <c r="P731" i="1"/>
  <c r="F731" i="1" s="1"/>
  <c r="S731" i="1"/>
  <c r="O731" i="1" s="1"/>
  <c r="P732" i="1"/>
  <c r="S732" i="1"/>
  <c r="O732" i="1" s="1"/>
  <c r="P733" i="1"/>
  <c r="F733" i="1" s="1"/>
  <c r="S733" i="1"/>
  <c r="O733" i="1" s="1"/>
  <c r="P734" i="1"/>
  <c r="S734" i="1"/>
  <c r="O734" i="1" s="1"/>
  <c r="P735" i="1"/>
  <c r="I735" i="1" s="1"/>
  <c r="L735" i="1" s="1"/>
  <c r="S735" i="1"/>
  <c r="O735" i="1" s="1"/>
  <c r="P736" i="1"/>
  <c r="S736" i="1"/>
  <c r="O736" i="1" s="1"/>
  <c r="P737" i="1"/>
  <c r="K737" i="1" s="1"/>
  <c r="N737" i="1" s="1"/>
  <c r="S737" i="1"/>
  <c r="O737" i="1" s="1"/>
  <c r="P738" i="1"/>
  <c r="G738" i="1" s="1"/>
  <c r="S738" i="1"/>
  <c r="O738" i="1" s="1"/>
  <c r="P739" i="1"/>
  <c r="I739" i="1" s="1"/>
  <c r="L739" i="1" s="1"/>
  <c r="S739" i="1"/>
  <c r="O739" i="1" s="1"/>
  <c r="P740" i="1"/>
  <c r="G740" i="1" s="1"/>
  <c r="S740" i="1"/>
  <c r="O740" i="1" s="1"/>
  <c r="P741" i="1"/>
  <c r="F741" i="1" s="1"/>
  <c r="S741" i="1"/>
  <c r="O741" i="1" s="1"/>
  <c r="P742" i="1"/>
  <c r="G742" i="1" s="1"/>
  <c r="S742" i="1"/>
  <c r="O742" i="1" s="1"/>
  <c r="P743" i="1"/>
  <c r="G743" i="1" s="1"/>
  <c r="S743" i="1"/>
  <c r="O743" i="1" s="1"/>
  <c r="Y743" i="1"/>
  <c r="P744" i="1"/>
  <c r="S744" i="1"/>
  <c r="O744" i="1" s="1"/>
  <c r="P745" i="1"/>
  <c r="G745" i="1" s="1"/>
  <c r="S745" i="1"/>
  <c r="O745" i="1" s="1"/>
  <c r="P746" i="1"/>
  <c r="G746" i="1" s="1"/>
  <c r="S746" i="1"/>
  <c r="O746" i="1" s="1"/>
  <c r="P747" i="1"/>
  <c r="K747" i="1" s="1"/>
  <c r="N747" i="1" s="1"/>
  <c r="S747" i="1"/>
  <c r="O747" i="1" s="1"/>
  <c r="P748" i="1"/>
  <c r="S748" i="1"/>
  <c r="O748" i="1" s="1"/>
  <c r="P749" i="1"/>
  <c r="G749" i="1" s="1"/>
  <c r="S749" i="1"/>
  <c r="O749" i="1" s="1"/>
  <c r="P750" i="1"/>
  <c r="G750" i="1" s="1"/>
  <c r="S750" i="1"/>
  <c r="O750" i="1" s="1"/>
  <c r="P751" i="1"/>
  <c r="S751" i="1"/>
  <c r="O751" i="1" s="1"/>
  <c r="P752" i="1"/>
  <c r="G752" i="1" s="1"/>
  <c r="S752" i="1"/>
  <c r="O752" i="1" s="1"/>
  <c r="P753" i="1"/>
  <c r="S753" i="1"/>
  <c r="O753" i="1" s="1"/>
  <c r="P754" i="1"/>
  <c r="S754" i="1"/>
  <c r="O754" i="1" s="1"/>
  <c r="P755" i="1"/>
  <c r="I755" i="1" s="1"/>
  <c r="L755" i="1" s="1"/>
  <c r="S755" i="1"/>
  <c r="O755" i="1" s="1"/>
  <c r="P756" i="1"/>
  <c r="S756" i="1"/>
  <c r="O756" i="1" s="1"/>
  <c r="P757" i="1"/>
  <c r="G757" i="1" s="1"/>
  <c r="S757" i="1"/>
  <c r="O757" i="1" s="1"/>
  <c r="P758" i="1"/>
  <c r="G758" i="1" s="1"/>
  <c r="S758" i="1"/>
  <c r="O758" i="1" s="1"/>
  <c r="P759" i="1"/>
  <c r="G759" i="1" s="1"/>
  <c r="S759" i="1"/>
  <c r="O759" i="1" s="1"/>
  <c r="P760" i="1"/>
  <c r="S760" i="1"/>
  <c r="O760" i="1" s="1"/>
  <c r="P761" i="1"/>
  <c r="S761" i="1"/>
  <c r="O761" i="1" s="1"/>
  <c r="P762" i="1"/>
  <c r="G762" i="1" s="1"/>
  <c r="S762" i="1"/>
  <c r="O762" i="1" s="1"/>
  <c r="P763" i="1"/>
  <c r="S763" i="1"/>
  <c r="O763" i="1" s="1"/>
  <c r="P764" i="1"/>
  <c r="S764" i="1"/>
  <c r="O764" i="1" s="1"/>
  <c r="P765" i="1"/>
  <c r="K765" i="1" s="1"/>
  <c r="N765" i="1" s="1"/>
  <c r="S765" i="1"/>
  <c r="O765" i="1" s="1"/>
  <c r="P766" i="1"/>
  <c r="S766" i="1"/>
  <c r="O766" i="1" s="1"/>
  <c r="P767" i="1"/>
  <c r="G767" i="1" s="1"/>
  <c r="S767" i="1"/>
  <c r="O767" i="1" s="1"/>
  <c r="P768" i="1"/>
  <c r="G768" i="1" s="1"/>
  <c r="S768" i="1"/>
  <c r="O768" i="1" s="1"/>
  <c r="P769" i="1"/>
  <c r="K769" i="1" s="1"/>
  <c r="N769" i="1" s="1"/>
  <c r="S769" i="1"/>
  <c r="O769" i="1" s="1"/>
  <c r="P770" i="1"/>
  <c r="G770" i="1" s="1"/>
  <c r="S770" i="1"/>
  <c r="O770" i="1" s="1"/>
  <c r="P771" i="1"/>
  <c r="I771" i="1" s="1"/>
  <c r="L771" i="1" s="1"/>
  <c r="S771" i="1"/>
  <c r="O771" i="1" s="1"/>
  <c r="P772" i="1"/>
  <c r="S772" i="1"/>
  <c r="O772" i="1" s="1"/>
  <c r="P773" i="1"/>
  <c r="F773" i="1" s="1"/>
  <c r="S773" i="1"/>
  <c r="O773" i="1" s="1"/>
  <c r="P774" i="1"/>
  <c r="G774" i="1" s="1"/>
  <c r="S774" i="1"/>
  <c r="O774" i="1" s="1"/>
  <c r="P775" i="1"/>
  <c r="F775" i="1" s="1"/>
  <c r="S775" i="1"/>
  <c r="O775" i="1" s="1"/>
  <c r="Y775" i="1"/>
  <c r="P776" i="1"/>
  <c r="G776" i="1" s="1"/>
  <c r="S776" i="1"/>
  <c r="O776" i="1" s="1"/>
  <c r="P777" i="1"/>
  <c r="G777" i="1" s="1"/>
  <c r="S777" i="1"/>
  <c r="O777" i="1" s="1"/>
  <c r="P778" i="1"/>
  <c r="G778" i="1" s="1"/>
  <c r="S778" i="1"/>
  <c r="O778" i="1" s="1"/>
  <c r="P779" i="1"/>
  <c r="K779" i="1" s="1"/>
  <c r="N779" i="1" s="1"/>
  <c r="S779" i="1"/>
  <c r="O779" i="1" s="1"/>
  <c r="P780" i="1"/>
  <c r="G780" i="1" s="1"/>
  <c r="S780" i="1"/>
  <c r="O780" i="1" s="1"/>
  <c r="P781" i="1"/>
  <c r="S781" i="1"/>
  <c r="O781" i="1" s="1"/>
  <c r="P782" i="1"/>
  <c r="G782" i="1" s="1"/>
  <c r="S782" i="1"/>
  <c r="O782" i="1" s="1"/>
  <c r="P783" i="1"/>
  <c r="F783" i="1" s="1"/>
  <c r="S783" i="1"/>
  <c r="O783" i="1" s="1"/>
  <c r="P784" i="1"/>
  <c r="S784" i="1"/>
  <c r="O784" i="1" s="1"/>
  <c r="P785" i="1"/>
  <c r="G785" i="1" s="1"/>
  <c r="S785" i="1"/>
  <c r="O785" i="1" s="1"/>
  <c r="P786" i="1"/>
  <c r="S786" i="1"/>
  <c r="O786" i="1" s="1"/>
  <c r="P787" i="1"/>
  <c r="F787" i="1" s="1"/>
  <c r="S787" i="1"/>
  <c r="O787" i="1" s="1"/>
  <c r="P788" i="1"/>
  <c r="S788" i="1"/>
  <c r="O788" i="1" s="1"/>
  <c r="P789" i="1"/>
  <c r="K789" i="1" s="1"/>
  <c r="N789" i="1" s="1"/>
  <c r="S789" i="1"/>
  <c r="O789" i="1" s="1"/>
  <c r="P790" i="1"/>
  <c r="G790" i="1" s="1"/>
  <c r="S790" i="1"/>
  <c r="O790" i="1" s="1"/>
  <c r="P791" i="1"/>
  <c r="I791" i="1" s="1"/>
  <c r="L791" i="1" s="1"/>
  <c r="S791" i="1"/>
  <c r="O791" i="1" s="1"/>
  <c r="P792" i="1"/>
  <c r="S792" i="1"/>
  <c r="O792" i="1" s="1"/>
  <c r="P793" i="1"/>
  <c r="I793" i="1" s="1"/>
  <c r="L793" i="1" s="1"/>
  <c r="S793" i="1"/>
  <c r="O793" i="1" s="1"/>
  <c r="P794" i="1"/>
  <c r="G794" i="1" s="1"/>
  <c r="S794" i="1"/>
  <c r="O794" i="1" s="1"/>
  <c r="P795" i="1"/>
  <c r="K795" i="1" s="1"/>
  <c r="N795" i="1" s="1"/>
  <c r="S795" i="1"/>
  <c r="O795" i="1" s="1"/>
  <c r="P796" i="1"/>
  <c r="S796" i="1"/>
  <c r="O796" i="1" s="1"/>
  <c r="P797" i="1"/>
  <c r="F797" i="1" s="1"/>
  <c r="S797" i="1"/>
  <c r="O797" i="1" s="1"/>
  <c r="P798" i="1"/>
  <c r="G798" i="1" s="1"/>
  <c r="S798" i="1"/>
  <c r="O798" i="1" s="1"/>
  <c r="P799" i="1"/>
  <c r="I799" i="1" s="1"/>
  <c r="L799" i="1" s="1"/>
  <c r="S799" i="1"/>
  <c r="O799" i="1" s="1"/>
  <c r="P800" i="1"/>
  <c r="S800" i="1"/>
  <c r="O800" i="1" s="1"/>
  <c r="P801" i="1"/>
  <c r="K801" i="1" s="1"/>
  <c r="N801" i="1" s="1"/>
  <c r="S801" i="1"/>
  <c r="O801" i="1" s="1"/>
  <c r="P802" i="1"/>
  <c r="G802" i="1" s="1"/>
  <c r="S802" i="1"/>
  <c r="O802" i="1" s="1"/>
  <c r="P803" i="1"/>
  <c r="K803" i="1" s="1"/>
  <c r="N803" i="1" s="1"/>
  <c r="S803" i="1"/>
  <c r="O803" i="1" s="1"/>
  <c r="P804" i="1"/>
  <c r="G804" i="1" s="1"/>
  <c r="S804" i="1"/>
  <c r="O804" i="1" s="1"/>
  <c r="P805" i="1"/>
  <c r="F805" i="1" s="1"/>
  <c r="S805" i="1"/>
  <c r="O805" i="1" s="1"/>
  <c r="P806" i="1"/>
  <c r="G806" i="1" s="1"/>
  <c r="S806" i="1"/>
  <c r="O806" i="1" s="1"/>
  <c r="P807" i="1"/>
  <c r="S807" i="1"/>
  <c r="O807" i="1" s="1"/>
  <c r="P808" i="1"/>
  <c r="G808" i="1" s="1"/>
  <c r="S808" i="1"/>
  <c r="O808" i="1" s="1"/>
  <c r="P809" i="1"/>
  <c r="G809" i="1" s="1"/>
  <c r="S809" i="1"/>
  <c r="O809" i="1" s="1"/>
  <c r="P810" i="1"/>
  <c r="G810" i="1" s="1"/>
  <c r="S810" i="1"/>
  <c r="O810" i="1" s="1"/>
  <c r="P811" i="1"/>
  <c r="I811" i="1" s="1"/>
  <c r="L811" i="1" s="1"/>
  <c r="S811" i="1"/>
  <c r="O811" i="1" s="1"/>
  <c r="P812" i="1"/>
  <c r="S812" i="1"/>
  <c r="O812" i="1" s="1"/>
  <c r="P813" i="1"/>
  <c r="S813" i="1"/>
  <c r="O813" i="1" s="1"/>
  <c r="P814" i="1"/>
  <c r="G814" i="1" s="1"/>
  <c r="S814" i="1"/>
  <c r="O814" i="1" s="1"/>
  <c r="P815" i="1"/>
  <c r="I815" i="1" s="1"/>
  <c r="L815" i="1" s="1"/>
  <c r="S815" i="1"/>
  <c r="O815" i="1" s="1"/>
  <c r="P816" i="1"/>
  <c r="G816" i="1" s="1"/>
  <c r="S816" i="1"/>
  <c r="O816" i="1" s="1"/>
  <c r="P817" i="1"/>
  <c r="S817" i="1"/>
  <c r="O817" i="1" s="1"/>
  <c r="P818" i="1"/>
  <c r="G818" i="1" s="1"/>
  <c r="S818" i="1"/>
  <c r="O818" i="1" s="1"/>
  <c r="P819" i="1"/>
  <c r="F819" i="1" s="1"/>
  <c r="S819" i="1"/>
  <c r="O819" i="1" s="1"/>
  <c r="P820" i="1"/>
  <c r="S820" i="1"/>
  <c r="O820" i="1" s="1"/>
  <c r="P821" i="1"/>
  <c r="G821" i="1" s="1"/>
  <c r="S821" i="1"/>
  <c r="O821" i="1" s="1"/>
  <c r="P822" i="1"/>
  <c r="G822" i="1" s="1"/>
  <c r="S822" i="1"/>
  <c r="O822" i="1" s="1"/>
  <c r="P823" i="1"/>
  <c r="G823" i="1" s="1"/>
  <c r="S823" i="1"/>
  <c r="O823" i="1" s="1"/>
  <c r="P824" i="1"/>
  <c r="S824" i="1"/>
  <c r="O824" i="1" s="1"/>
  <c r="P825" i="1"/>
  <c r="K825" i="1" s="1"/>
  <c r="N825" i="1" s="1"/>
  <c r="S825" i="1"/>
  <c r="O825" i="1" s="1"/>
  <c r="P826" i="1"/>
  <c r="G826" i="1" s="1"/>
  <c r="S826" i="1"/>
  <c r="O826" i="1" s="1"/>
  <c r="P827" i="1"/>
  <c r="I827" i="1" s="1"/>
  <c r="L827" i="1" s="1"/>
  <c r="S827" i="1"/>
  <c r="O827" i="1" s="1"/>
  <c r="P828" i="1"/>
  <c r="S828" i="1"/>
  <c r="O828" i="1" s="1"/>
  <c r="P829" i="1"/>
  <c r="S829" i="1"/>
  <c r="O829" i="1" s="1"/>
  <c r="P830" i="1"/>
  <c r="G830" i="1" s="1"/>
  <c r="S830" i="1"/>
  <c r="O830" i="1" s="1"/>
  <c r="P831" i="1"/>
  <c r="G831" i="1" s="1"/>
  <c r="S831" i="1"/>
  <c r="O831" i="1" s="1"/>
  <c r="P832" i="1"/>
  <c r="G832" i="1" s="1"/>
  <c r="S832" i="1"/>
  <c r="O832" i="1" s="1"/>
  <c r="P833" i="1"/>
  <c r="K833" i="1" s="1"/>
  <c r="N833" i="1" s="1"/>
  <c r="S833" i="1"/>
  <c r="O833" i="1" s="1"/>
  <c r="P834" i="1"/>
  <c r="G834" i="1" s="1"/>
  <c r="S834" i="1"/>
  <c r="O834" i="1" s="1"/>
  <c r="P835" i="1"/>
  <c r="I835" i="1" s="1"/>
  <c r="L835" i="1" s="1"/>
  <c r="S835" i="1"/>
  <c r="O835" i="1" s="1"/>
  <c r="AA835" i="1"/>
  <c r="AI835" i="1" s="1"/>
  <c r="P836" i="1"/>
  <c r="S836" i="1"/>
  <c r="O836" i="1" s="1"/>
  <c r="P837" i="1"/>
  <c r="F837" i="1" s="1"/>
  <c r="S837" i="1"/>
  <c r="O837" i="1" s="1"/>
  <c r="P838" i="1"/>
  <c r="G838" i="1" s="1"/>
  <c r="S838" i="1"/>
  <c r="O838" i="1" s="1"/>
  <c r="P839" i="1"/>
  <c r="I839" i="1" s="1"/>
  <c r="L839" i="1" s="1"/>
  <c r="S839" i="1"/>
  <c r="O839" i="1" s="1"/>
  <c r="P840" i="1"/>
  <c r="G840" i="1" s="1"/>
  <c r="S840" i="1"/>
  <c r="O840" i="1" s="1"/>
  <c r="P841" i="1"/>
  <c r="G841" i="1" s="1"/>
  <c r="S841" i="1"/>
  <c r="O841" i="1" s="1"/>
  <c r="P842" i="1"/>
  <c r="S842" i="1"/>
  <c r="O842" i="1" s="1"/>
  <c r="P843" i="1"/>
  <c r="F843" i="1" s="1"/>
  <c r="S843" i="1"/>
  <c r="O843" i="1" s="1"/>
  <c r="P844" i="1"/>
  <c r="G844" i="1" s="1"/>
  <c r="S844" i="1"/>
  <c r="O844" i="1" s="1"/>
  <c r="P845" i="1"/>
  <c r="S845" i="1"/>
  <c r="O845" i="1" s="1"/>
  <c r="P846" i="1"/>
  <c r="G846" i="1" s="1"/>
  <c r="S846" i="1"/>
  <c r="O846" i="1" s="1"/>
  <c r="P847" i="1"/>
  <c r="F847" i="1" s="1"/>
  <c r="S847" i="1"/>
  <c r="O847" i="1" s="1"/>
  <c r="P848" i="1"/>
  <c r="S848" i="1"/>
  <c r="O848" i="1" s="1"/>
  <c r="P849" i="1"/>
  <c r="S849" i="1"/>
  <c r="O849" i="1" s="1"/>
  <c r="P850" i="1"/>
  <c r="G850" i="1" s="1"/>
  <c r="S850" i="1"/>
  <c r="O850" i="1" s="1"/>
  <c r="P851" i="1"/>
  <c r="F851" i="1" s="1"/>
  <c r="S851" i="1"/>
  <c r="O851" i="1" s="1"/>
  <c r="P852" i="1"/>
  <c r="S852" i="1"/>
  <c r="O852" i="1" s="1"/>
  <c r="P853" i="1"/>
  <c r="S853" i="1"/>
  <c r="O853" i="1" s="1"/>
  <c r="P854" i="1"/>
  <c r="G854" i="1" s="1"/>
  <c r="S854" i="1"/>
  <c r="O854" i="1" s="1"/>
  <c r="P855" i="1"/>
  <c r="I855" i="1" s="1"/>
  <c r="L855" i="1" s="1"/>
  <c r="S855" i="1"/>
  <c r="O855" i="1" s="1"/>
  <c r="P856" i="1"/>
  <c r="S856" i="1"/>
  <c r="O856" i="1" s="1"/>
  <c r="P857" i="1"/>
  <c r="S857" i="1"/>
  <c r="O857" i="1" s="1"/>
  <c r="P858" i="1"/>
  <c r="G858" i="1" s="1"/>
  <c r="S858" i="1"/>
  <c r="O858" i="1" s="1"/>
  <c r="P859" i="1"/>
  <c r="K859" i="1" s="1"/>
  <c r="N859" i="1" s="1"/>
  <c r="S859" i="1"/>
  <c r="O859" i="1" s="1"/>
  <c r="P860" i="1"/>
  <c r="S860" i="1"/>
  <c r="O860" i="1" s="1"/>
  <c r="P861" i="1"/>
  <c r="S861" i="1"/>
  <c r="O861" i="1" s="1"/>
  <c r="P862" i="1"/>
  <c r="G862" i="1" s="1"/>
  <c r="S862" i="1"/>
  <c r="O862" i="1" s="1"/>
  <c r="P863" i="1"/>
  <c r="S863" i="1"/>
  <c r="O863" i="1" s="1"/>
  <c r="P864" i="1"/>
  <c r="S864" i="1"/>
  <c r="O864" i="1" s="1"/>
  <c r="P865" i="1"/>
  <c r="K865" i="1" s="1"/>
  <c r="N865" i="1" s="1"/>
  <c r="S865" i="1"/>
  <c r="O865" i="1" s="1"/>
  <c r="P866" i="1"/>
  <c r="G866" i="1" s="1"/>
  <c r="S866" i="1"/>
  <c r="O866" i="1" s="1"/>
  <c r="P867" i="1"/>
  <c r="I867" i="1" s="1"/>
  <c r="L867" i="1" s="1"/>
  <c r="S867" i="1"/>
  <c r="O867" i="1" s="1"/>
  <c r="P868" i="1"/>
  <c r="S868" i="1"/>
  <c r="O868" i="1" s="1"/>
  <c r="P869" i="1"/>
  <c r="F869" i="1" s="1"/>
  <c r="S869" i="1"/>
  <c r="O869" i="1" s="1"/>
  <c r="P870" i="1"/>
  <c r="G870" i="1" s="1"/>
  <c r="S870" i="1"/>
  <c r="O870" i="1" s="1"/>
  <c r="P871" i="1"/>
  <c r="G871" i="1" s="1"/>
  <c r="S871" i="1"/>
  <c r="O871" i="1" s="1"/>
  <c r="P872" i="1"/>
  <c r="G872" i="1" s="1"/>
  <c r="S872" i="1"/>
  <c r="O872" i="1" s="1"/>
  <c r="P873" i="1"/>
  <c r="G873" i="1" s="1"/>
  <c r="S873" i="1"/>
  <c r="O873" i="1" s="1"/>
  <c r="P874" i="1"/>
  <c r="S874" i="1"/>
  <c r="O874" i="1" s="1"/>
  <c r="P875" i="1"/>
  <c r="K875" i="1" s="1"/>
  <c r="N875" i="1" s="1"/>
  <c r="S875" i="1"/>
  <c r="O875" i="1" s="1"/>
  <c r="P876" i="1"/>
  <c r="S876" i="1"/>
  <c r="O876" i="1" s="1"/>
  <c r="P877" i="1"/>
  <c r="G877" i="1" s="1"/>
  <c r="S877" i="1"/>
  <c r="O877" i="1" s="1"/>
  <c r="P878" i="1"/>
  <c r="G878" i="1" s="1"/>
  <c r="S878" i="1"/>
  <c r="O878" i="1" s="1"/>
  <c r="P879" i="1"/>
  <c r="F879" i="1" s="1"/>
  <c r="S879" i="1"/>
  <c r="O879" i="1" s="1"/>
  <c r="P880" i="1"/>
  <c r="G880" i="1" s="1"/>
  <c r="S880" i="1"/>
  <c r="O880" i="1" s="1"/>
  <c r="P881" i="1"/>
  <c r="G881" i="1" s="1"/>
  <c r="S881" i="1"/>
  <c r="O881" i="1" s="1"/>
  <c r="P882" i="1"/>
  <c r="G882" i="1" s="1"/>
  <c r="S882" i="1"/>
  <c r="O882" i="1" s="1"/>
  <c r="P883" i="1"/>
  <c r="S883" i="1"/>
  <c r="O883" i="1" s="1"/>
  <c r="P884" i="1"/>
  <c r="S884" i="1"/>
  <c r="O884" i="1" s="1"/>
  <c r="P885" i="1"/>
  <c r="K885" i="1" s="1"/>
  <c r="N885" i="1" s="1"/>
  <c r="S885" i="1"/>
  <c r="O885" i="1" s="1"/>
  <c r="P886" i="1"/>
  <c r="G886" i="1" s="1"/>
  <c r="S886" i="1"/>
  <c r="O886" i="1" s="1"/>
  <c r="P887" i="1"/>
  <c r="I887" i="1" s="1"/>
  <c r="L887" i="1" s="1"/>
  <c r="S887" i="1"/>
  <c r="O887" i="1" s="1"/>
  <c r="P888" i="1"/>
  <c r="G888" i="1" s="1"/>
  <c r="S888" i="1"/>
  <c r="O888" i="1" s="1"/>
  <c r="P889" i="1"/>
  <c r="I889" i="1" s="1"/>
  <c r="L889" i="1" s="1"/>
  <c r="S889" i="1"/>
  <c r="O889" i="1" s="1"/>
  <c r="P890" i="1"/>
  <c r="G890" i="1" s="1"/>
  <c r="S890" i="1"/>
  <c r="O890" i="1" s="1"/>
  <c r="P891" i="1"/>
  <c r="I891" i="1" s="1"/>
  <c r="L891" i="1" s="1"/>
  <c r="S891" i="1"/>
  <c r="O891" i="1" s="1"/>
  <c r="P892" i="1"/>
  <c r="S892" i="1"/>
  <c r="O892" i="1" s="1"/>
  <c r="P893" i="1"/>
  <c r="F893" i="1" s="1"/>
  <c r="S893" i="1"/>
  <c r="O893" i="1" s="1"/>
  <c r="P894" i="1"/>
  <c r="G894" i="1" s="1"/>
  <c r="S894" i="1"/>
  <c r="O894" i="1" s="1"/>
  <c r="P895" i="1"/>
  <c r="G895" i="1" s="1"/>
  <c r="S895" i="1"/>
  <c r="O895" i="1" s="1"/>
  <c r="P896" i="1"/>
  <c r="G896" i="1" s="1"/>
  <c r="S896" i="1"/>
  <c r="O896" i="1" s="1"/>
  <c r="P897" i="1"/>
  <c r="K897" i="1" s="1"/>
  <c r="N897" i="1" s="1"/>
  <c r="S897" i="1"/>
  <c r="O897" i="1" s="1"/>
  <c r="P898" i="1"/>
  <c r="G898" i="1" s="1"/>
  <c r="S898" i="1"/>
  <c r="O898" i="1" s="1"/>
  <c r="P899" i="1"/>
  <c r="K899" i="1" s="1"/>
  <c r="N899" i="1" s="1"/>
  <c r="S899" i="1"/>
  <c r="O899" i="1" s="1"/>
  <c r="AA899" i="1"/>
  <c r="AE899" i="1" s="1"/>
  <c r="P900" i="1"/>
  <c r="G900" i="1" s="1"/>
  <c r="S900" i="1"/>
  <c r="O900" i="1" s="1"/>
  <c r="P901" i="1"/>
  <c r="F901" i="1" s="1"/>
  <c r="S901" i="1"/>
  <c r="O901" i="1" s="1"/>
  <c r="P902" i="1"/>
  <c r="G902" i="1" s="1"/>
  <c r="S902" i="1"/>
  <c r="O902" i="1" s="1"/>
  <c r="P903" i="1"/>
  <c r="G903" i="1" s="1"/>
  <c r="S903" i="1"/>
  <c r="O903" i="1" s="1"/>
  <c r="P904" i="1"/>
  <c r="G904" i="1" s="1"/>
  <c r="S904" i="1"/>
  <c r="O904" i="1" s="1"/>
  <c r="P905" i="1"/>
  <c r="G905" i="1" s="1"/>
  <c r="S905" i="1"/>
  <c r="O905" i="1" s="1"/>
  <c r="P906" i="1"/>
  <c r="S906" i="1"/>
  <c r="O906" i="1" s="1"/>
  <c r="P907" i="1"/>
  <c r="K907" i="1" s="1"/>
  <c r="N907" i="1" s="1"/>
  <c r="S907" i="1"/>
  <c r="O907" i="1" s="1"/>
  <c r="P908" i="1"/>
  <c r="G908" i="1" s="1"/>
  <c r="S908" i="1"/>
  <c r="O908" i="1" s="1"/>
  <c r="P909" i="1"/>
  <c r="S909" i="1"/>
  <c r="O909" i="1" s="1"/>
  <c r="P910" i="1"/>
  <c r="G910" i="1" s="1"/>
  <c r="S910" i="1"/>
  <c r="O910" i="1" s="1"/>
  <c r="P911" i="1"/>
  <c r="I911" i="1" s="1"/>
  <c r="L911" i="1" s="1"/>
  <c r="S911" i="1"/>
  <c r="O911" i="1" s="1"/>
  <c r="P912" i="1"/>
  <c r="S912" i="1"/>
  <c r="O912" i="1" s="1"/>
  <c r="P913" i="1"/>
  <c r="I913" i="1" s="1"/>
  <c r="L913" i="1" s="1"/>
  <c r="S913" i="1"/>
  <c r="O913" i="1" s="1"/>
  <c r="P914" i="1"/>
  <c r="G914" i="1" s="1"/>
  <c r="S914" i="1"/>
  <c r="O914" i="1" s="1"/>
  <c r="Z914" i="1"/>
  <c r="P915" i="1"/>
  <c r="I915" i="1" s="1"/>
  <c r="L915" i="1" s="1"/>
  <c r="S915" i="1"/>
  <c r="O915" i="1" s="1"/>
  <c r="P916" i="1"/>
  <c r="S916" i="1"/>
  <c r="O916" i="1" s="1"/>
  <c r="P917" i="1"/>
  <c r="G917" i="1" s="1"/>
  <c r="S917" i="1"/>
  <c r="O917" i="1" s="1"/>
  <c r="P918" i="1"/>
  <c r="G918" i="1" s="1"/>
  <c r="S918" i="1"/>
  <c r="O918" i="1" s="1"/>
  <c r="P919" i="1"/>
  <c r="F919" i="1" s="1"/>
  <c r="S919" i="1"/>
  <c r="O919" i="1" s="1"/>
  <c r="P920" i="1"/>
  <c r="S920" i="1"/>
  <c r="O920" i="1" s="1"/>
  <c r="P921" i="1"/>
  <c r="S921" i="1"/>
  <c r="O921" i="1" s="1"/>
  <c r="P922" i="1"/>
  <c r="S922" i="1"/>
  <c r="O922" i="1" s="1"/>
  <c r="P923" i="1"/>
  <c r="S923" i="1"/>
  <c r="O923" i="1" s="1"/>
  <c r="P924" i="1"/>
  <c r="G924" i="1" s="1"/>
  <c r="S924" i="1"/>
  <c r="O924" i="1" s="1"/>
  <c r="P925" i="1"/>
  <c r="S925" i="1"/>
  <c r="O925" i="1" s="1"/>
  <c r="P926" i="1"/>
  <c r="G926" i="1" s="1"/>
  <c r="S926" i="1"/>
  <c r="O926" i="1" s="1"/>
  <c r="P927" i="1"/>
  <c r="I927" i="1" s="1"/>
  <c r="L927" i="1" s="1"/>
  <c r="S927" i="1"/>
  <c r="O927" i="1" s="1"/>
  <c r="P928" i="1"/>
  <c r="S928" i="1"/>
  <c r="O928" i="1" s="1"/>
  <c r="P929" i="1"/>
  <c r="K929" i="1" s="1"/>
  <c r="N929" i="1" s="1"/>
  <c r="S929" i="1"/>
  <c r="O929" i="1" s="1"/>
  <c r="P930" i="1"/>
  <c r="G930" i="1" s="1"/>
  <c r="S930" i="1"/>
  <c r="O930" i="1" s="1"/>
  <c r="P931" i="1"/>
  <c r="K931" i="1" s="1"/>
  <c r="N931" i="1" s="1"/>
  <c r="S931" i="1"/>
  <c r="O931" i="1" s="1"/>
  <c r="P932" i="1"/>
  <c r="G932" i="1" s="1"/>
  <c r="S932" i="1"/>
  <c r="O932" i="1" s="1"/>
  <c r="P933" i="1"/>
  <c r="F933" i="1" s="1"/>
  <c r="S933" i="1"/>
  <c r="O933" i="1" s="1"/>
  <c r="P934" i="1"/>
  <c r="G934" i="1" s="1"/>
  <c r="S934" i="1"/>
  <c r="O934" i="1" s="1"/>
  <c r="P935" i="1"/>
  <c r="F935" i="1" s="1"/>
  <c r="S935" i="1"/>
  <c r="O935" i="1" s="1"/>
  <c r="P936" i="1"/>
  <c r="S936" i="1"/>
  <c r="O936" i="1" s="1"/>
  <c r="P937" i="1"/>
  <c r="S937" i="1"/>
  <c r="O937" i="1" s="1"/>
  <c r="P938" i="1"/>
  <c r="S938" i="1"/>
  <c r="O938" i="1" s="1"/>
  <c r="P939" i="1"/>
  <c r="I939" i="1" s="1"/>
  <c r="L939" i="1" s="1"/>
  <c r="S939" i="1"/>
  <c r="O939" i="1" s="1"/>
  <c r="P940" i="1"/>
  <c r="S940" i="1"/>
  <c r="O940" i="1" s="1"/>
  <c r="P941" i="1"/>
  <c r="K941" i="1" s="1"/>
  <c r="N941" i="1" s="1"/>
  <c r="S941" i="1"/>
  <c r="O941" i="1" s="1"/>
  <c r="P942" i="1"/>
  <c r="G942" i="1" s="1"/>
  <c r="S942" i="1"/>
  <c r="O942" i="1" s="1"/>
  <c r="P943" i="1"/>
  <c r="F943" i="1" s="1"/>
  <c r="S943" i="1"/>
  <c r="O943" i="1" s="1"/>
  <c r="P944" i="1"/>
  <c r="G944" i="1" s="1"/>
  <c r="S944" i="1"/>
  <c r="O944" i="1" s="1"/>
  <c r="P945" i="1"/>
  <c r="K945" i="1" s="1"/>
  <c r="N945" i="1" s="1"/>
  <c r="S945" i="1"/>
  <c r="O945" i="1" s="1"/>
  <c r="P946" i="1"/>
  <c r="G946" i="1" s="1"/>
  <c r="S946" i="1"/>
  <c r="O946" i="1" s="1"/>
  <c r="P947" i="1"/>
  <c r="I947" i="1" s="1"/>
  <c r="L947" i="1" s="1"/>
  <c r="S947" i="1"/>
  <c r="O947" i="1" s="1"/>
  <c r="P948" i="1"/>
  <c r="G948" i="1" s="1"/>
  <c r="S948" i="1"/>
  <c r="O948" i="1" s="1"/>
  <c r="P949" i="1"/>
  <c r="S949" i="1"/>
  <c r="O949" i="1" s="1"/>
  <c r="P950" i="1"/>
  <c r="G950" i="1" s="1"/>
  <c r="S950" i="1"/>
  <c r="O950" i="1" s="1"/>
  <c r="P951" i="1"/>
  <c r="S951" i="1"/>
  <c r="O951" i="1" s="1"/>
  <c r="P952" i="1"/>
  <c r="S952" i="1"/>
  <c r="O952" i="1" s="1"/>
  <c r="P953" i="1"/>
  <c r="S953" i="1"/>
  <c r="O953" i="1" s="1"/>
  <c r="P954" i="1"/>
  <c r="S954" i="1"/>
  <c r="O954" i="1" s="1"/>
  <c r="P955" i="1"/>
  <c r="K955" i="1" s="1"/>
  <c r="N955" i="1" s="1"/>
  <c r="S955" i="1"/>
  <c r="O955" i="1" s="1"/>
  <c r="P956" i="1"/>
  <c r="S956" i="1"/>
  <c r="O956" i="1" s="1"/>
  <c r="P957" i="1"/>
  <c r="S957" i="1"/>
  <c r="O957" i="1" s="1"/>
  <c r="P958" i="1"/>
  <c r="G958" i="1" s="1"/>
  <c r="S958" i="1"/>
  <c r="O958" i="1" s="1"/>
  <c r="P959" i="1"/>
  <c r="G959" i="1" s="1"/>
  <c r="S959" i="1"/>
  <c r="O959" i="1" s="1"/>
  <c r="P960" i="1"/>
  <c r="S960" i="1"/>
  <c r="O960" i="1" s="1"/>
  <c r="P961" i="1"/>
  <c r="G961" i="1" s="1"/>
  <c r="S961" i="1"/>
  <c r="O961" i="1" s="1"/>
  <c r="P962" i="1"/>
  <c r="G962" i="1" s="1"/>
  <c r="S962" i="1"/>
  <c r="O962" i="1" s="1"/>
  <c r="P963" i="1"/>
  <c r="K963" i="1" s="1"/>
  <c r="N963" i="1" s="1"/>
  <c r="S963" i="1"/>
  <c r="O963" i="1" s="1"/>
  <c r="P964" i="1"/>
  <c r="S964" i="1"/>
  <c r="O964" i="1" s="1"/>
  <c r="P965" i="1"/>
  <c r="K965" i="1" s="1"/>
  <c r="N965" i="1" s="1"/>
  <c r="S965" i="1"/>
  <c r="O965" i="1" s="1"/>
  <c r="P966" i="1"/>
  <c r="G966" i="1" s="1"/>
  <c r="S966" i="1"/>
  <c r="O966" i="1" s="1"/>
  <c r="P967" i="1"/>
  <c r="F967" i="1" s="1"/>
  <c r="S967" i="1"/>
  <c r="O967" i="1" s="1"/>
  <c r="P968" i="1"/>
  <c r="S968" i="1"/>
  <c r="O968" i="1" s="1"/>
  <c r="P969" i="1"/>
  <c r="G969" i="1" s="1"/>
  <c r="S969" i="1"/>
  <c r="O969" i="1" s="1"/>
  <c r="P970" i="1"/>
  <c r="S970" i="1"/>
  <c r="O970" i="1" s="1"/>
  <c r="P971" i="1"/>
  <c r="S971" i="1"/>
  <c r="O971" i="1" s="1"/>
  <c r="P972" i="1"/>
  <c r="J972" i="1" s="1"/>
  <c r="M972" i="1" s="1"/>
  <c r="S972" i="1"/>
  <c r="O972" i="1" s="1"/>
  <c r="P973" i="1"/>
  <c r="S973" i="1"/>
  <c r="O973" i="1" s="1"/>
  <c r="P974" i="1"/>
  <c r="J974" i="1" s="1"/>
  <c r="M974" i="1" s="1"/>
  <c r="S974" i="1"/>
  <c r="O974" i="1" s="1"/>
  <c r="P975" i="1"/>
  <c r="G975" i="1" s="1"/>
  <c r="S975" i="1"/>
  <c r="O975" i="1" s="1"/>
  <c r="P976" i="1"/>
  <c r="J976" i="1" s="1"/>
  <c r="M976" i="1" s="1"/>
  <c r="S976" i="1"/>
  <c r="O976" i="1" s="1"/>
  <c r="P977" i="1"/>
  <c r="S977" i="1"/>
  <c r="O977" i="1" s="1"/>
  <c r="P978" i="1"/>
  <c r="F978" i="1" s="1"/>
  <c r="S978" i="1"/>
  <c r="O978" i="1" s="1"/>
  <c r="P979" i="1"/>
  <c r="K979" i="1" s="1"/>
  <c r="N979" i="1" s="1"/>
  <c r="S979" i="1"/>
  <c r="O979" i="1" s="1"/>
  <c r="P980" i="1"/>
  <c r="S980" i="1"/>
  <c r="O980" i="1" s="1"/>
  <c r="P981" i="1"/>
  <c r="I981" i="1" s="1"/>
  <c r="L981" i="1" s="1"/>
  <c r="S981" i="1"/>
  <c r="O981" i="1" s="1"/>
  <c r="P982" i="1"/>
  <c r="J982" i="1" s="1"/>
  <c r="M982" i="1" s="1"/>
  <c r="S982" i="1"/>
  <c r="O982" i="1" s="1"/>
  <c r="P983" i="1"/>
  <c r="K983" i="1" s="1"/>
  <c r="N983" i="1" s="1"/>
  <c r="S983" i="1"/>
  <c r="O983" i="1" s="1"/>
  <c r="P984" i="1"/>
  <c r="S984" i="1"/>
  <c r="O984" i="1" s="1"/>
  <c r="P985" i="1"/>
  <c r="I985" i="1" s="1"/>
  <c r="L985" i="1" s="1"/>
  <c r="S985" i="1"/>
  <c r="O985" i="1" s="1"/>
  <c r="P986" i="1"/>
  <c r="F986" i="1" s="1"/>
  <c r="S986" i="1"/>
  <c r="O986" i="1" s="1"/>
  <c r="P987" i="1"/>
  <c r="G987" i="1" s="1"/>
  <c r="S987" i="1"/>
  <c r="O987" i="1" s="1"/>
  <c r="P988" i="1"/>
  <c r="S988" i="1"/>
  <c r="O988" i="1" s="1"/>
  <c r="P989" i="1"/>
  <c r="I989" i="1" s="1"/>
  <c r="L989" i="1" s="1"/>
  <c r="S989" i="1"/>
  <c r="O989" i="1" s="1"/>
  <c r="P990" i="1"/>
  <c r="F990" i="1" s="1"/>
  <c r="S990" i="1"/>
  <c r="O990" i="1" s="1"/>
  <c r="P991" i="1"/>
  <c r="K991" i="1" s="1"/>
  <c r="N991" i="1" s="1"/>
  <c r="S991" i="1"/>
  <c r="O991" i="1" s="1"/>
  <c r="P992" i="1"/>
  <c r="J992" i="1" s="1"/>
  <c r="M992" i="1" s="1"/>
  <c r="S992" i="1"/>
  <c r="O992" i="1" s="1"/>
  <c r="P993" i="1"/>
  <c r="G993" i="1" s="1"/>
  <c r="S993" i="1"/>
  <c r="O993" i="1" s="1"/>
  <c r="P994" i="1"/>
  <c r="S994" i="1"/>
  <c r="O994" i="1" s="1"/>
  <c r="Z994" i="1"/>
  <c r="P995" i="1"/>
  <c r="G995" i="1" s="1"/>
  <c r="S995" i="1"/>
  <c r="O995" i="1" s="1"/>
  <c r="P996" i="1"/>
  <c r="F996" i="1" s="1"/>
  <c r="S996" i="1"/>
  <c r="O996" i="1" s="1"/>
  <c r="P997" i="1"/>
  <c r="S997" i="1"/>
  <c r="O997" i="1" s="1"/>
  <c r="P998" i="1"/>
  <c r="J998" i="1" s="1"/>
  <c r="M998" i="1" s="1"/>
  <c r="S998" i="1"/>
  <c r="O998" i="1" s="1"/>
  <c r="P999" i="1"/>
  <c r="S999" i="1"/>
  <c r="O999" i="1" s="1"/>
  <c r="P1000" i="1"/>
  <c r="S1000" i="1"/>
  <c r="O1000" i="1" s="1"/>
  <c r="P1001" i="1"/>
  <c r="G1001" i="1" s="1"/>
  <c r="S1001" i="1"/>
  <c r="O1001" i="1" s="1"/>
  <c r="Y1001" i="1"/>
  <c r="P1002" i="1"/>
  <c r="F1002" i="1" s="1"/>
  <c r="S1002" i="1"/>
  <c r="O1002" i="1" s="1"/>
  <c r="P1003" i="1"/>
  <c r="K1003" i="1" s="1"/>
  <c r="N1003" i="1" s="1"/>
  <c r="S1003" i="1"/>
  <c r="O1003" i="1" s="1"/>
  <c r="P1004" i="1"/>
  <c r="S1004" i="1"/>
  <c r="O1004" i="1" s="1"/>
  <c r="P1005" i="1"/>
  <c r="I1005" i="1" s="1"/>
  <c r="L1005" i="1" s="1"/>
  <c r="S1005" i="1"/>
  <c r="O1005" i="1" s="1"/>
  <c r="P1006" i="1"/>
  <c r="J1006" i="1" s="1"/>
  <c r="M1006" i="1" s="1"/>
  <c r="S1006" i="1"/>
  <c r="O1006" i="1" s="1"/>
  <c r="P1007" i="1"/>
  <c r="G1007" i="1" s="1"/>
  <c r="S1007" i="1"/>
  <c r="O1007" i="1" s="1"/>
  <c r="AA1007" i="1"/>
  <c r="AB1007" i="1" s="1"/>
  <c r="P1008" i="1"/>
  <c r="F1008" i="1" s="1"/>
  <c r="S1008" i="1"/>
  <c r="O1008" i="1" s="1"/>
  <c r="P1009" i="1"/>
  <c r="G1009" i="1" s="1"/>
  <c r="S1009" i="1"/>
  <c r="O1009" i="1" s="1"/>
  <c r="P1010" i="1"/>
  <c r="F1010" i="1" s="1"/>
  <c r="S1010" i="1"/>
  <c r="O1010" i="1" s="1"/>
  <c r="P1011" i="1"/>
  <c r="S1011" i="1"/>
  <c r="O1011" i="1" s="1"/>
  <c r="P1012" i="1"/>
  <c r="S1012" i="1"/>
  <c r="O1012" i="1" s="1"/>
  <c r="P1013" i="1"/>
  <c r="G1013" i="1" s="1"/>
  <c r="S1013" i="1"/>
  <c r="O1013" i="1" s="1"/>
  <c r="P1014" i="1"/>
  <c r="J1014" i="1" s="1"/>
  <c r="M1014" i="1" s="1"/>
  <c r="S1014" i="1"/>
  <c r="O1014" i="1" s="1"/>
  <c r="P1015" i="1"/>
  <c r="K1015" i="1" s="1"/>
  <c r="N1015" i="1" s="1"/>
  <c r="S1015" i="1"/>
  <c r="O1015" i="1" s="1"/>
  <c r="P1016" i="1"/>
  <c r="S1016" i="1"/>
  <c r="O1016" i="1" s="1"/>
  <c r="P1017" i="1"/>
  <c r="S1017" i="1"/>
  <c r="O1017" i="1" s="1"/>
  <c r="P1018" i="1"/>
  <c r="S1018" i="1"/>
  <c r="O1018" i="1" s="1"/>
  <c r="P1019" i="1"/>
  <c r="K1019" i="1" s="1"/>
  <c r="N1019" i="1" s="1"/>
  <c r="S1019" i="1"/>
  <c r="O1019" i="1" s="1"/>
  <c r="P1020" i="1"/>
  <c r="S1020" i="1"/>
  <c r="O1020" i="1" s="1"/>
  <c r="P1021" i="1"/>
  <c r="S1021" i="1"/>
  <c r="O1021" i="1" s="1"/>
  <c r="P1022" i="1"/>
  <c r="J1022" i="1" s="1"/>
  <c r="M1022" i="1" s="1"/>
  <c r="S1022" i="1"/>
  <c r="O1022" i="1" s="1"/>
  <c r="P1023" i="1"/>
  <c r="G1023" i="1" s="1"/>
  <c r="S1023" i="1"/>
  <c r="O1023" i="1" s="1"/>
  <c r="P1024" i="1"/>
  <c r="S1024" i="1"/>
  <c r="O1024" i="1" s="1"/>
  <c r="P1025" i="1"/>
  <c r="K1025" i="1" s="1"/>
  <c r="N1025" i="1" s="1"/>
  <c r="S1025" i="1"/>
  <c r="O1025" i="1" s="1"/>
  <c r="P1026" i="1"/>
  <c r="F1026" i="1" s="1"/>
  <c r="S1026" i="1"/>
  <c r="O1026" i="1" s="1"/>
  <c r="P1027" i="1"/>
  <c r="K1027" i="1" s="1"/>
  <c r="N1027" i="1" s="1"/>
  <c r="S1027" i="1"/>
  <c r="O1027" i="1" s="1"/>
  <c r="P1028" i="1"/>
  <c r="S1028" i="1"/>
  <c r="O1028" i="1" s="1"/>
  <c r="P1029" i="1"/>
  <c r="S1029" i="1"/>
  <c r="O1029" i="1" s="1"/>
  <c r="P1030" i="1"/>
  <c r="F1030" i="1" s="1"/>
  <c r="S1030" i="1"/>
  <c r="O1030" i="1" s="1"/>
  <c r="Z1030" i="1"/>
  <c r="P1031" i="1"/>
  <c r="K1031" i="1" s="1"/>
  <c r="N1031" i="1" s="1"/>
  <c r="S1031" i="1"/>
  <c r="O1031" i="1" s="1"/>
  <c r="P1032" i="1"/>
  <c r="F1032" i="1" s="1"/>
  <c r="S1032" i="1"/>
  <c r="O1032" i="1" s="1"/>
  <c r="P1033" i="1"/>
  <c r="G1033" i="1" s="1"/>
  <c r="S1033" i="1"/>
  <c r="O1033" i="1" s="1"/>
  <c r="P1034" i="1"/>
  <c r="F1034" i="1" s="1"/>
  <c r="S1034" i="1"/>
  <c r="O1034" i="1" s="1"/>
  <c r="P1035" i="1"/>
  <c r="K1035" i="1" s="1"/>
  <c r="N1035" i="1" s="1"/>
  <c r="S1035" i="1"/>
  <c r="O1035" i="1" s="1"/>
  <c r="P1036" i="1"/>
  <c r="J1036" i="1" s="1"/>
  <c r="M1036" i="1" s="1"/>
  <c r="S1036" i="1"/>
  <c r="O1036" i="1" s="1"/>
  <c r="P1037" i="1"/>
  <c r="G1037" i="1" s="1"/>
  <c r="S1037" i="1"/>
  <c r="O1037" i="1" s="1"/>
  <c r="P1038" i="1"/>
  <c r="S1038" i="1"/>
  <c r="O1038" i="1" s="1"/>
  <c r="P1039" i="1"/>
  <c r="K1039" i="1" s="1"/>
  <c r="N1039" i="1" s="1"/>
  <c r="S1039" i="1"/>
  <c r="O1039" i="1" s="1"/>
  <c r="P1040" i="1"/>
  <c r="F1040" i="1" s="1"/>
  <c r="S1040" i="1"/>
  <c r="O1040" i="1" s="1"/>
  <c r="P1041" i="1"/>
  <c r="K1041" i="1" s="1"/>
  <c r="N1041" i="1" s="1"/>
  <c r="S1041" i="1"/>
  <c r="O1041" i="1" s="1"/>
  <c r="P1042" i="1"/>
  <c r="S1042" i="1"/>
  <c r="O1042" i="1" s="1"/>
  <c r="P1043" i="1"/>
  <c r="I1043" i="1" s="1"/>
  <c r="L1043" i="1" s="1"/>
  <c r="S1043" i="1"/>
  <c r="O1043" i="1" s="1"/>
  <c r="P1044" i="1"/>
  <c r="S1044" i="1"/>
  <c r="O1044" i="1" s="1"/>
  <c r="P1045" i="1"/>
  <c r="I1045" i="1" s="1"/>
  <c r="L1045" i="1" s="1"/>
  <c r="S1045" i="1"/>
  <c r="O1045" i="1" s="1"/>
  <c r="P1046" i="1"/>
  <c r="J1046" i="1" s="1"/>
  <c r="M1046" i="1" s="1"/>
  <c r="S1046" i="1"/>
  <c r="O1046" i="1" s="1"/>
  <c r="P1047" i="1"/>
  <c r="S1047" i="1"/>
  <c r="O1047" i="1" s="1"/>
  <c r="P1048" i="1"/>
  <c r="J1048" i="1" s="1"/>
  <c r="M1048" i="1" s="1"/>
  <c r="S1048" i="1"/>
  <c r="O1048" i="1" s="1"/>
  <c r="P1049" i="1"/>
  <c r="F1049" i="1" s="1"/>
  <c r="S1049" i="1"/>
  <c r="O1049" i="1" s="1"/>
  <c r="P1050" i="1"/>
  <c r="J1050" i="1" s="1"/>
  <c r="M1050" i="1" s="1"/>
  <c r="S1050" i="1"/>
  <c r="O1050" i="1" s="1"/>
  <c r="P1051" i="1"/>
  <c r="S1051" i="1"/>
  <c r="O1051" i="1" s="1"/>
  <c r="P1052" i="1"/>
  <c r="S1052" i="1"/>
  <c r="O1052" i="1" s="1"/>
  <c r="P1053" i="1"/>
  <c r="S1053" i="1"/>
  <c r="O1053" i="1" s="1"/>
  <c r="P1054" i="1"/>
  <c r="F1054" i="1" s="1"/>
  <c r="S1054" i="1"/>
  <c r="O1054" i="1" s="1"/>
  <c r="P1055" i="1"/>
  <c r="I1055" i="1" s="1"/>
  <c r="L1055" i="1" s="1"/>
  <c r="S1055" i="1"/>
  <c r="O1055" i="1" s="1"/>
  <c r="P1056" i="1"/>
  <c r="F1056" i="1" s="1"/>
  <c r="S1056" i="1"/>
  <c r="O1056" i="1" s="1"/>
  <c r="P1057" i="1"/>
  <c r="F1057" i="1" s="1"/>
  <c r="S1057" i="1"/>
  <c r="O1057" i="1" s="1"/>
  <c r="P1058" i="1"/>
  <c r="S1058" i="1"/>
  <c r="O1058" i="1" s="1"/>
  <c r="P1059" i="1"/>
  <c r="I1059" i="1" s="1"/>
  <c r="L1059" i="1" s="1"/>
  <c r="S1059" i="1"/>
  <c r="O1059" i="1" s="1"/>
  <c r="P1060" i="1"/>
  <c r="J1060" i="1" s="1"/>
  <c r="M1060" i="1" s="1"/>
  <c r="S1060" i="1"/>
  <c r="O1060" i="1" s="1"/>
  <c r="P1061" i="1"/>
  <c r="I1061" i="1" s="1"/>
  <c r="L1061" i="1" s="1"/>
  <c r="S1061" i="1"/>
  <c r="O1061" i="1" s="1"/>
  <c r="P1062" i="1"/>
  <c r="J1062" i="1" s="1"/>
  <c r="M1062" i="1" s="1"/>
  <c r="S1062" i="1"/>
  <c r="O1062" i="1" s="1"/>
  <c r="P1063" i="1"/>
  <c r="F1063" i="1" s="1"/>
  <c r="S1063" i="1"/>
  <c r="O1063" i="1" s="1"/>
  <c r="P1064" i="1"/>
  <c r="J1064" i="1" s="1"/>
  <c r="M1064" i="1" s="1"/>
  <c r="S1064" i="1"/>
  <c r="O1064" i="1" s="1"/>
  <c r="P1065" i="1"/>
  <c r="F1065" i="1" s="1"/>
  <c r="S1065" i="1"/>
  <c r="O1065" i="1" s="1"/>
  <c r="P1066" i="1"/>
  <c r="S1066" i="1"/>
  <c r="O1066" i="1" s="1"/>
  <c r="P1067" i="1"/>
  <c r="F1067" i="1" s="1"/>
  <c r="S1067" i="1"/>
  <c r="O1067" i="1" s="1"/>
  <c r="P1068" i="1"/>
  <c r="S1068" i="1"/>
  <c r="O1068" i="1" s="1"/>
  <c r="P1069" i="1"/>
  <c r="I1069" i="1" s="1"/>
  <c r="L1069" i="1" s="1"/>
  <c r="S1069" i="1"/>
  <c r="O1069" i="1" s="1"/>
  <c r="P1070" i="1"/>
  <c r="S1070" i="1"/>
  <c r="O1070" i="1" s="1"/>
  <c r="P1071" i="1"/>
  <c r="F1071" i="1" s="1"/>
  <c r="S1071" i="1"/>
  <c r="O1071" i="1" s="1"/>
  <c r="P1072" i="1"/>
  <c r="F1072" i="1" s="1"/>
  <c r="S1072" i="1"/>
  <c r="O1072" i="1" s="1"/>
  <c r="P1073" i="1"/>
  <c r="F1073" i="1" s="1"/>
  <c r="S1073" i="1"/>
  <c r="O1073" i="1" s="1"/>
  <c r="P1074" i="1"/>
  <c r="S1074" i="1"/>
  <c r="O1074" i="1" s="1"/>
  <c r="P1075" i="1"/>
  <c r="I1075" i="1" s="1"/>
  <c r="L1075" i="1" s="1"/>
  <c r="S1075" i="1"/>
  <c r="O1075" i="1" s="1"/>
  <c r="P1076" i="1"/>
  <c r="S1076" i="1"/>
  <c r="O1076" i="1" s="1"/>
  <c r="P1077" i="1"/>
  <c r="I1077" i="1" s="1"/>
  <c r="L1077" i="1" s="1"/>
  <c r="S1077" i="1"/>
  <c r="O1077" i="1" s="1"/>
  <c r="P1078" i="1"/>
  <c r="J1078" i="1" s="1"/>
  <c r="M1078" i="1" s="1"/>
  <c r="S1078" i="1"/>
  <c r="O1078" i="1" s="1"/>
  <c r="P1079" i="1"/>
  <c r="I1079" i="1" s="1"/>
  <c r="L1079" i="1" s="1"/>
  <c r="S1079" i="1"/>
  <c r="O1079" i="1" s="1"/>
  <c r="P1080" i="1"/>
  <c r="J1080" i="1" s="1"/>
  <c r="M1080" i="1" s="1"/>
  <c r="S1080" i="1"/>
  <c r="O1080" i="1" s="1"/>
  <c r="P1081" i="1"/>
  <c r="F1081" i="1" s="1"/>
  <c r="S1081" i="1"/>
  <c r="O1081" i="1" s="1"/>
  <c r="P1082" i="1"/>
  <c r="J1082" i="1" s="1"/>
  <c r="M1082" i="1" s="1"/>
  <c r="S1082" i="1"/>
  <c r="O1082" i="1" s="1"/>
  <c r="P1083" i="1"/>
  <c r="F1083" i="1" s="1"/>
  <c r="S1083" i="1"/>
  <c r="O1083" i="1" s="1"/>
  <c r="P1084" i="1"/>
  <c r="S1084" i="1"/>
  <c r="O1084" i="1" s="1"/>
  <c r="P1085" i="1"/>
  <c r="I1085" i="1" s="1"/>
  <c r="L1085" i="1" s="1"/>
  <c r="S1085" i="1"/>
  <c r="O1085" i="1" s="1"/>
  <c r="P1086" i="1"/>
  <c r="F1086" i="1" s="1"/>
  <c r="S1086" i="1"/>
  <c r="O1086" i="1" s="1"/>
  <c r="P1087" i="1"/>
  <c r="K1087" i="1" s="1"/>
  <c r="N1087" i="1" s="1"/>
  <c r="S1087" i="1"/>
  <c r="O1087" i="1" s="1"/>
  <c r="P1088" i="1"/>
  <c r="S1088" i="1"/>
  <c r="O1088" i="1" s="1"/>
  <c r="P1089" i="1"/>
  <c r="S1089" i="1"/>
  <c r="O1089" i="1" s="1"/>
  <c r="P1090" i="1"/>
  <c r="F1090" i="1" s="1"/>
  <c r="S1090" i="1"/>
  <c r="O1090" i="1" s="1"/>
  <c r="P1091" i="1"/>
  <c r="K1091" i="1" s="1"/>
  <c r="N1091" i="1" s="1"/>
  <c r="S1091" i="1"/>
  <c r="O1091" i="1" s="1"/>
  <c r="Z1091" i="1"/>
  <c r="P1092" i="1"/>
  <c r="S1092" i="1"/>
  <c r="O1092" i="1" s="1"/>
  <c r="Y1092" i="1"/>
  <c r="P1093" i="1"/>
  <c r="I1093" i="1" s="1"/>
  <c r="L1093" i="1" s="1"/>
  <c r="S1093" i="1"/>
  <c r="O1093" i="1" s="1"/>
  <c r="P1094" i="1"/>
  <c r="F1094" i="1" s="1"/>
  <c r="S1094" i="1"/>
  <c r="O1094" i="1" s="1"/>
  <c r="P1095" i="1"/>
  <c r="S1095" i="1"/>
  <c r="O1095" i="1" s="1"/>
  <c r="P1096" i="1"/>
  <c r="S1096" i="1"/>
  <c r="O1096" i="1" s="1"/>
  <c r="P1097" i="1"/>
  <c r="K1097" i="1" s="1"/>
  <c r="N1097" i="1" s="1"/>
  <c r="S1097" i="1"/>
  <c r="O1097" i="1" s="1"/>
  <c r="P1098" i="1"/>
  <c r="J1098" i="1" s="1"/>
  <c r="M1098" i="1" s="1"/>
  <c r="S1098" i="1"/>
  <c r="O1098" i="1" s="1"/>
  <c r="Y1098" i="1"/>
  <c r="P1099" i="1"/>
  <c r="F1099" i="1" s="1"/>
  <c r="S1099" i="1"/>
  <c r="O1099" i="1" s="1"/>
  <c r="Z1099" i="1"/>
  <c r="P1100" i="1"/>
  <c r="S1100" i="1"/>
  <c r="O1100" i="1" s="1"/>
  <c r="P1101" i="1"/>
  <c r="I1101" i="1" s="1"/>
  <c r="L1101" i="1" s="1"/>
  <c r="S1101" i="1"/>
  <c r="O1101" i="1" s="1"/>
  <c r="P1102" i="1"/>
  <c r="S1102" i="1"/>
  <c r="O1102" i="1" s="1"/>
  <c r="P1103" i="1"/>
  <c r="F1103" i="1" s="1"/>
  <c r="S1103" i="1"/>
  <c r="O1103" i="1" s="1"/>
  <c r="P1104" i="1"/>
  <c r="S1104" i="1"/>
  <c r="O1104" i="1" s="1"/>
  <c r="P1105" i="1"/>
  <c r="S1105" i="1"/>
  <c r="O1105" i="1" s="1"/>
  <c r="P1106" i="1"/>
  <c r="J1106" i="1" s="1"/>
  <c r="M1106" i="1" s="1"/>
  <c r="S1106" i="1"/>
  <c r="O1106" i="1" s="1"/>
  <c r="P1107" i="1"/>
  <c r="K1107" i="1" s="1"/>
  <c r="N1107" i="1" s="1"/>
  <c r="S1107" i="1"/>
  <c r="O1107" i="1" s="1"/>
  <c r="P1108" i="1"/>
  <c r="S1108" i="1"/>
  <c r="O1108" i="1" s="1"/>
  <c r="P1109" i="1"/>
  <c r="I1109" i="1" s="1"/>
  <c r="L1109" i="1" s="1"/>
  <c r="S1109" i="1"/>
  <c r="O1109" i="1" s="1"/>
  <c r="P1110" i="1"/>
  <c r="F1110" i="1" s="1"/>
  <c r="S1110" i="1"/>
  <c r="O1110" i="1" s="1"/>
  <c r="P1111" i="1"/>
  <c r="S1111" i="1"/>
  <c r="O1111" i="1" s="1"/>
  <c r="P1112" i="1"/>
  <c r="S1112" i="1"/>
  <c r="O1112" i="1" s="1"/>
  <c r="P1113" i="1"/>
  <c r="F1113" i="1" s="1"/>
  <c r="S1113" i="1"/>
  <c r="O1113" i="1" s="1"/>
  <c r="P1114" i="1"/>
  <c r="F1114" i="1" s="1"/>
  <c r="S1114" i="1"/>
  <c r="O1114" i="1" s="1"/>
  <c r="P1115" i="1"/>
  <c r="K1115" i="1" s="1"/>
  <c r="N1115" i="1" s="1"/>
  <c r="S1115" i="1"/>
  <c r="O1115" i="1" s="1"/>
  <c r="P1116" i="1"/>
  <c r="S1116" i="1"/>
  <c r="O1116" i="1" s="1"/>
  <c r="P1117" i="1"/>
  <c r="I1117" i="1" s="1"/>
  <c r="L1117" i="1" s="1"/>
  <c r="S1117" i="1"/>
  <c r="O1117" i="1" s="1"/>
  <c r="P1118" i="1"/>
  <c r="S1118" i="1"/>
  <c r="O1118" i="1" s="1"/>
  <c r="P1119" i="1"/>
  <c r="F1119" i="1" s="1"/>
  <c r="S1119" i="1"/>
  <c r="O1119" i="1" s="1"/>
  <c r="P1120" i="1"/>
  <c r="S1120" i="1"/>
  <c r="O1120" i="1" s="1"/>
  <c r="P1121" i="1"/>
  <c r="K1121" i="1" s="1"/>
  <c r="N1121" i="1" s="1"/>
  <c r="S1121" i="1"/>
  <c r="O1121" i="1" s="1"/>
  <c r="P1122" i="1"/>
  <c r="F1122" i="1" s="1"/>
  <c r="S1122" i="1"/>
  <c r="O1122" i="1" s="1"/>
  <c r="P1123" i="1"/>
  <c r="S1123" i="1"/>
  <c r="O1123" i="1" s="1"/>
  <c r="P1124" i="1"/>
  <c r="S1124" i="1"/>
  <c r="O1124" i="1" s="1"/>
  <c r="P1125" i="1"/>
  <c r="I1125" i="1" s="1"/>
  <c r="L1125" i="1" s="1"/>
  <c r="S1125" i="1"/>
  <c r="O1125" i="1" s="1"/>
  <c r="P1126" i="1"/>
  <c r="J1126" i="1" s="1"/>
  <c r="M1126" i="1" s="1"/>
  <c r="S1126" i="1"/>
  <c r="O1126" i="1" s="1"/>
  <c r="P1127" i="1"/>
  <c r="F1127" i="1" s="1"/>
  <c r="S1127" i="1"/>
  <c r="O1127" i="1" s="1"/>
  <c r="P1128" i="1"/>
  <c r="S1128" i="1"/>
  <c r="O1128" i="1" s="1"/>
  <c r="P1129" i="1"/>
  <c r="F1129" i="1" s="1"/>
  <c r="S1129" i="1"/>
  <c r="O1129" i="1" s="1"/>
  <c r="P1130" i="1"/>
  <c r="S1130" i="1"/>
  <c r="O1130" i="1" s="1"/>
  <c r="P1131" i="1"/>
  <c r="F1131" i="1" s="1"/>
  <c r="S1131" i="1"/>
  <c r="O1131" i="1" s="1"/>
  <c r="P1132" i="1"/>
  <c r="S1132" i="1"/>
  <c r="O1132" i="1" s="1"/>
  <c r="P1133" i="1"/>
  <c r="I1133" i="1" s="1"/>
  <c r="L1133" i="1" s="1"/>
  <c r="S1133" i="1"/>
  <c r="O1133" i="1" s="1"/>
  <c r="P1134" i="1"/>
  <c r="S1134" i="1"/>
  <c r="O1134" i="1" s="1"/>
  <c r="P1135" i="1"/>
  <c r="F1135" i="1" s="1"/>
  <c r="S1135" i="1"/>
  <c r="O1135" i="1" s="1"/>
  <c r="P1136" i="1"/>
  <c r="S1136" i="1"/>
  <c r="O1136" i="1" s="1"/>
  <c r="P1137" i="1"/>
  <c r="S1137" i="1"/>
  <c r="O1137" i="1" s="1"/>
  <c r="P1138" i="1"/>
  <c r="F1138" i="1" s="1"/>
  <c r="S1138" i="1"/>
  <c r="O1138" i="1" s="1"/>
  <c r="P1139" i="1"/>
  <c r="F1139" i="1" s="1"/>
  <c r="S1139" i="1"/>
  <c r="O1139" i="1" s="1"/>
  <c r="P1140" i="1"/>
  <c r="S1140" i="1"/>
  <c r="O1140" i="1" s="1"/>
  <c r="P1141" i="1"/>
  <c r="I1141" i="1" s="1"/>
  <c r="L1141" i="1" s="1"/>
  <c r="S1141" i="1"/>
  <c r="O1141" i="1" s="1"/>
  <c r="P1142" i="1"/>
  <c r="J1142" i="1" s="1"/>
  <c r="M1142" i="1" s="1"/>
  <c r="S1142" i="1"/>
  <c r="O1142" i="1" s="1"/>
  <c r="P1143" i="1"/>
  <c r="F1143" i="1" s="1"/>
  <c r="S1143" i="1"/>
  <c r="O1143" i="1" s="1"/>
  <c r="P1144" i="1"/>
  <c r="S1144" i="1"/>
  <c r="O1144" i="1" s="1"/>
  <c r="P1145" i="1"/>
  <c r="K1145" i="1" s="1"/>
  <c r="N1145" i="1" s="1"/>
  <c r="S1145" i="1"/>
  <c r="O1145" i="1" s="1"/>
  <c r="P1146" i="1"/>
  <c r="S1146" i="1"/>
  <c r="O1146" i="1" s="1"/>
  <c r="P1147" i="1"/>
  <c r="F1147" i="1" s="1"/>
  <c r="S1147" i="1"/>
  <c r="O1147" i="1" s="1"/>
  <c r="Z1147" i="1"/>
  <c r="P1148" i="1"/>
  <c r="S1148" i="1"/>
  <c r="O1148" i="1" s="1"/>
  <c r="Y1148" i="1"/>
  <c r="P1149" i="1"/>
  <c r="I1149" i="1" s="1"/>
  <c r="L1149" i="1" s="1"/>
  <c r="S1149" i="1"/>
  <c r="O1149" i="1" s="1"/>
  <c r="P1150" i="1"/>
  <c r="S1150" i="1"/>
  <c r="O1150" i="1" s="1"/>
  <c r="P1151" i="1"/>
  <c r="F1151" i="1" s="1"/>
  <c r="S1151" i="1"/>
  <c r="O1151" i="1" s="1"/>
  <c r="P1152" i="1"/>
  <c r="J1152" i="1" s="1"/>
  <c r="M1152" i="1" s="1"/>
  <c r="S1152" i="1"/>
  <c r="O1152" i="1" s="1"/>
  <c r="P1153" i="1"/>
  <c r="S1153" i="1"/>
  <c r="O1153" i="1" s="1"/>
  <c r="P1154" i="1"/>
  <c r="F1154" i="1" s="1"/>
  <c r="S1154" i="1"/>
  <c r="O1154" i="1" s="1"/>
  <c r="P1155" i="1"/>
  <c r="K1155" i="1" s="1"/>
  <c r="N1155" i="1" s="1"/>
  <c r="S1155" i="1"/>
  <c r="O1155" i="1" s="1"/>
  <c r="P1156" i="1"/>
  <c r="J1156" i="1" s="1"/>
  <c r="M1156" i="1" s="1"/>
  <c r="S1156" i="1"/>
  <c r="O1156" i="1" s="1"/>
  <c r="P1157" i="1"/>
  <c r="I1157" i="1" s="1"/>
  <c r="L1157" i="1" s="1"/>
  <c r="S1157" i="1"/>
  <c r="O1157" i="1" s="1"/>
  <c r="P1158" i="1"/>
  <c r="S1158" i="1"/>
  <c r="O1158" i="1" s="1"/>
  <c r="P1159" i="1"/>
  <c r="F1159" i="1" s="1"/>
  <c r="S1159" i="1"/>
  <c r="O1159" i="1" s="1"/>
  <c r="P1160" i="1"/>
  <c r="J1160" i="1" s="1"/>
  <c r="M1160" i="1" s="1"/>
  <c r="S1160" i="1"/>
  <c r="O1160" i="1" s="1"/>
  <c r="P1161" i="1"/>
  <c r="S1161" i="1"/>
  <c r="O1161" i="1" s="1"/>
  <c r="P1162" i="1"/>
  <c r="J1162" i="1" s="1"/>
  <c r="M1162" i="1" s="1"/>
  <c r="S1162" i="1"/>
  <c r="O1162" i="1" s="1"/>
  <c r="P1163" i="1"/>
  <c r="K1163" i="1" s="1"/>
  <c r="N1163" i="1" s="1"/>
  <c r="S1163" i="1"/>
  <c r="O1163" i="1" s="1"/>
  <c r="P1164" i="1"/>
  <c r="J1164" i="1" s="1"/>
  <c r="M1164" i="1" s="1"/>
  <c r="S1164" i="1"/>
  <c r="O1164" i="1" s="1"/>
  <c r="P1165" i="1"/>
  <c r="I1165" i="1" s="1"/>
  <c r="L1165" i="1" s="1"/>
  <c r="S1165" i="1"/>
  <c r="O1165" i="1" s="1"/>
  <c r="Z1165" i="1"/>
  <c r="P1166" i="1"/>
  <c r="S1166" i="1"/>
  <c r="O1166" i="1" s="1"/>
  <c r="AA1166" i="1"/>
  <c r="AB1166" i="1" s="1"/>
  <c r="P1167" i="1"/>
  <c r="F1167" i="1" s="1"/>
  <c r="S1167" i="1"/>
  <c r="O1167" i="1" s="1"/>
  <c r="P1168" i="1"/>
  <c r="J1168" i="1" s="1"/>
  <c r="M1168" i="1" s="1"/>
  <c r="S1168" i="1"/>
  <c r="O1168" i="1" s="1"/>
  <c r="P1169" i="1"/>
  <c r="S1169" i="1"/>
  <c r="O1169" i="1" s="1"/>
  <c r="P1170" i="1"/>
  <c r="J1170" i="1" s="1"/>
  <c r="M1170" i="1" s="1"/>
  <c r="S1170" i="1"/>
  <c r="O1170" i="1" s="1"/>
  <c r="P1171" i="1"/>
  <c r="K1171" i="1" s="1"/>
  <c r="N1171" i="1" s="1"/>
  <c r="S1171" i="1"/>
  <c r="O1171" i="1" s="1"/>
  <c r="P1172" i="1"/>
  <c r="S1172" i="1"/>
  <c r="O1172" i="1" s="1"/>
  <c r="AA1172" i="1"/>
  <c r="AB1172" i="1" s="1"/>
  <c r="P1173" i="1"/>
  <c r="I1173" i="1" s="1"/>
  <c r="L1173" i="1" s="1"/>
  <c r="S1173" i="1"/>
  <c r="O1173" i="1" s="1"/>
  <c r="P1174" i="1"/>
  <c r="S1174" i="1"/>
  <c r="O1174" i="1" s="1"/>
  <c r="P1175" i="1"/>
  <c r="K1175" i="1" s="1"/>
  <c r="N1175" i="1" s="1"/>
  <c r="S1175" i="1"/>
  <c r="O1175" i="1" s="1"/>
  <c r="P1176" i="1"/>
  <c r="S1176" i="1"/>
  <c r="O1176" i="1" s="1"/>
  <c r="P1177" i="1"/>
  <c r="G1177" i="1" s="1"/>
  <c r="S1177" i="1"/>
  <c r="O1177" i="1" s="1"/>
  <c r="P1178" i="1"/>
  <c r="S1178" i="1"/>
  <c r="O1178" i="1" s="1"/>
  <c r="P1179" i="1"/>
  <c r="K1179" i="1" s="1"/>
  <c r="N1179" i="1" s="1"/>
  <c r="S1179" i="1"/>
  <c r="O1179" i="1" s="1"/>
  <c r="P1180" i="1"/>
  <c r="S1180" i="1"/>
  <c r="O1180" i="1" s="1"/>
  <c r="P1181" i="1"/>
  <c r="F1181" i="1" s="1"/>
  <c r="S1181" i="1"/>
  <c r="O1181" i="1" s="1"/>
  <c r="P1182" i="1"/>
  <c r="S1182" i="1"/>
  <c r="O1182" i="1" s="1"/>
  <c r="P1183" i="1"/>
  <c r="F1183" i="1" s="1"/>
  <c r="S1183" i="1"/>
  <c r="O1183" i="1" s="1"/>
  <c r="P1184" i="1"/>
  <c r="S1184" i="1"/>
  <c r="O1184" i="1" s="1"/>
  <c r="P1185" i="1"/>
  <c r="G1185" i="1" s="1"/>
  <c r="S1185" i="1"/>
  <c r="O1185" i="1" s="1"/>
  <c r="P1186" i="1"/>
  <c r="S1186" i="1"/>
  <c r="O1186" i="1" s="1"/>
  <c r="P1187" i="1"/>
  <c r="S1187" i="1"/>
  <c r="O1187" i="1" s="1"/>
  <c r="P1188" i="1"/>
  <c r="S1188" i="1"/>
  <c r="O1188" i="1" s="1"/>
  <c r="P1189" i="1"/>
  <c r="S1189" i="1"/>
  <c r="O1189" i="1" s="1"/>
  <c r="Z1189" i="1"/>
  <c r="P1190" i="1"/>
  <c r="S1190" i="1"/>
  <c r="O1190" i="1" s="1"/>
  <c r="AA1190" i="1"/>
  <c r="AB1190" i="1" s="1"/>
  <c r="P1191" i="1"/>
  <c r="K1191" i="1" s="1"/>
  <c r="N1191" i="1" s="1"/>
  <c r="S1191" i="1"/>
  <c r="O1191" i="1" s="1"/>
  <c r="P1192" i="1"/>
  <c r="S1192" i="1"/>
  <c r="O1192" i="1" s="1"/>
  <c r="P1193" i="1"/>
  <c r="G1193" i="1" s="1"/>
  <c r="S1193" i="1"/>
  <c r="O1193" i="1" s="1"/>
  <c r="P1194" i="1"/>
  <c r="S1194" i="1"/>
  <c r="O1194" i="1" s="1"/>
  <c r="P1195" i="1"/>
  <c r="K1195" i="1" s="1"/>
  <c r="N1195" i="1" s="1"/>
  <c r="S1195" i="1"/>
  <c r="O1195" i="1" s="1"/>
  <c r="P1196" i="1"/>
  <c r="S1196" i="1"/>
  <c r="O1196" i="1" s="1"/>
  <c r="AA1196" i="1"/>
  <c r="AE1196" i="1" s="1"/>
  <c r="P1197" i="1"/>
  <c r="I1197" i="1" s="1"/>
  <c r="L1197" i="1" s="1"/>
  <c r="S1197" i="1"/>
  <c r="O1197" i="1" s="1"/>
  <c r="P1198" i="1"/>
  <c r="S1198" i="1"/>
  <c r="O1198" i="1" s="1"/>
  <c r="P1199" i="1"/>
  <c r="S1199" i="1"/>
  <c r="O1199" i="1" s="1"/>
  <c r="P1200" i="1"/>
  <c r="S1200" i="1"/>
  <c r="O1200" i="1" s="1"/>
  <c r="P1201" i="1"/>
  <c r="G1201" i="1" s="1"/>
  <c r="S1201" i="1"/>
  <c r="O1201" i="1" s="1"/>
  <c r="P1202" i="1"/>
  <c r="S1202" i="1"/>
  <c r="O1202" i="1" s="1"/>
  <c r="P1203" i="1"/>
  <c r="K1203" i="1" s="1"/>
  <c r="N1203" i="1" s="1"/>
  <c r="S1203" i="1"/>
  <c r="O1203" i="1" s="1"/>
  <c r="P1204" i="1"/>
  <c r="S1204" i="1"/>
  <c r="O1204" i="1" s="1"/>
  <c r="P1205" i="1"/>
  <c r="S1205" i="1"/>
  <c r="O1205" i="1" s="1"/>
  <c r="P1206" i="1"/>
  <c r="S1206" i="1"/>
  <c r="O1206" i="1" s="1"/>
  <c r="P1207" i="1"/>
  <c r="K1207" i="1" s="1"/>
  <c r="N1207" i="1" s="1"/>
  <c r="S1207" i="1"/>
  <c r="O1207" i="1" s="1"/>
  <c r="P1208" i="1"/>
  <c r="S1208" i="1"/>
  <c r="O1208" i="1" s="1"/>
  <c r="P1209" i="1"/>
  <c r="G1209" i="1" s="1"/>
  <c r="S1209" i="1"/>
  <c r="O1209" i="1" s="1"/>
  <c r="P1210" i="1"/>
  <c r="S1210" i="1"/>
  <c r="O1210" i="1" s="1"/>
  <c r="P1211" i="1"/>
  <c r="K1211" i="1" s="1"/>
  <c r="N1211" i="1" s="1"/>
  <c r="S1211" i="1"/>
  <c r="O1211" i="1" s="1"/>
  <c r="P1212" i="1"/>
  <c r="S1212" i="1"/>
  <c r="O1212" i="1" s="1"/>
  <c r="P1213" i="1"/>
  <c r="S1213" i="1"/>
  <c r="O1213" i="1" s="1"/>
  <c r="P1214" i="1"/>
  <c r="S1214" i="1"/>
  <c r="O1214" i="1" s="1"/>
  <c r="P1215" i="1"/>
  <c r="F1215" i="1" s="1"/>
  <c r="S1215" i="1"/>
  <c r="O1215" i="1" s="1"/>
  <c r="P1216" i="1"/>
  <c r="S1216" i="1"/>
  <c r="O1216" i="1" s="1"/>
  <c r="P1217" i="1"/>
  <c r="G1217" i="1" s="1"/>
  <c r="S1217" i="1"/>
  <c r="O1217" i="1" s="1"/>
  <c r="P1218" i="1"/>
  <c r="S1218" i="1"/>
  <c r="O1218" i="1" s="1"/>
  <c r="P1219" i="1"/>
  <c r="F1219" i="1" s="1"/>
  <c r="S1219" i="1"/>
  <c r="O1219" i="1" s="1"/>
  <c r="P1220" i="1"/>
  <c r="S1220" i="1"/>
  <c r="O1220" i="1" s="1"/>
  <c r="P1221" i="1"/>
  <c r="F1221" i="1" s="1"/>
  <c r="S1221" i="1"/>
  <c r="O1221" i="1" s="1"/>
  <c r="P1222" i="1"/>
  <c r="S1222" i="1"/>
  <c r="O1222" i="1" s="1"/>
  <c r="P1223" i="1"/>
  <c r="K1223" i="1" s="1"/>
  <c r="N1223" i="1" s="1"/>
  <c r="S1223" i="1"/>
  <c r="O1223" i="1" s="1"/>
  <c r="P1224" i="1"/>
  <c r="J1224" i="1" s="1"/>
  <c r="M1224" i="1" s="1"/>
  <c r="S1224" i="1"/>
  <c r="O1224" i="1" s="1"/>
  <c r="P1225" i="1"/>
  <c r="K1225" i="1" s="1"/>
  <c r="N1225" i="1" s="1"/>
  <c r="S1225" i="1"/>
  <c r="O1225" i="1" s="1"/>
  <c r="P1226" i="1"/>
  <c r="S1226" i="1"/>
  <c r="O1226" i="1" s="1"/>
  <c r="P1227" i="1"/>
  <c r="K1227" i="1" s="1"/>
  <c r="N1227" i="1" s="1"/>
  <c r="S1227" i="1"/>
  <c r="O1227" i="1" s="1"/>
  <c r="Z1227" i="1"/>
  <c r="P1228" i="1"/>
  <c r="J1228" i="1" s="1"/>
  <c r="M1228" i="1" s="1"/>
  <c r="S1228" i="1"/>
  <c r="O1228" i="1" s="1"/>
  <c r="Y1228" i="1"/>
  <c r="P1229" i="1"/>
  <c r="I1229" i="1" s="1"/>
  <c r="L1229" i="1" s="1"/>
  <c r="S1229" i="1"/>
  <c r="O1229" i="1" s="1"/>
  <c r="P1230" i="1"/>
  <c r="S1230" i="1"/>
  <c r="O1230" i="1" s="1"/>
  <c r="P1231" i="1"/>
  <c r="K1231" i="1" s="1"/>
  <c r="N1231" i="1" s="1"/>
  <c r="S1231" i="1"/>
  <c r="O1231" i="1" s="1"/>
  <c r="P1232" i="1"/>
  <c r="J1232" i="1" s="1"/>
  <c r="M1232" i="1" s="1"/>
  <c r="S1232" i="1"/>
  <c r="O1232" i="1" s="1"/>
  <c r="P1233" i="1"/>
  <c r="F1233" i="1" s="1"/>
  <c r="S1233" i="1"/>
  <c r="O1233" i="1" s="1"/>
  <c r="P1234" i="1"/>
  <c r="F1234" i="1" s="1"/>
  <c r="S1234" i="1"/>
  <c r="O1234" i="1" s="1"/>
  <c r="Y1234" i="1"/>
  <c r="P1235" i="1"/>
  <c r="K1235" i="1" s="1"/>
  <c r="N1235" i="1" s="1"/>
  <c r="S1235" i="1"/>
  <c r="O1235" i="1" s="1"/>
  <c r="P1236" i="1"/>
  <c r="J1236" i="1" s="1"/>
  <c r="M1236" i="1" s="1"/>
  <c r="S1236" i="1"/>
  <c r="O1236" i="1" s="1"/>
  <c r="P1237" i="1"/>
  <c r="I1237" i="1" s="1"/>
  <c r="L1237" i="1" s="1"/>
  <c r="S1237" i="1"/>
  <c r="O1237" i="1" s="1"/>
  <c r="P1238" i="1"/>
  <c r="J1238" i="1" s="1"/>
  <c r="M1238" i="1" s="1"/>
  <c r="S1238" i="1"/>
  <c r="O1238" i="1" s="1"/>
  <c r="AA1238" i="1"/>
  <c r="AC1238" i="1" s="1"/>
  <c r="P1239" i="1"/>
  <c r="K1239" i="1" s="1"/>
  <c r="N1239" i="1" s="1"/>
  <c r="S1239" i="1"/>
  <c r="O1239" i="1" s="1"/>
  <c r="P1240" i="1"/>
  <c r="J1240" i="1" s="1"/>
  <c r="M1240" i="1" s="1"/>
  <c r="S1240" i="1"/>
  <c r="O1240" i="1" s="1"/>
  <c r="P1241" i="1"/>
  <c r="F1241" i="1" s="1"/>
  <c r="S1241" i="1"/>
  <c r="O1241" i="1" s="1"/>
  <c r="P1242" i="1"/>
  <c r="F1242" i="1" s="1"/>
  <c r="S1242" i="1"/>
  <c r="O1242" i="1" s="1"/>
  <c r="P1243" i="1"/>
  <c r="K1243" i="1" s="1"/>
  <c r="N1243" i="1" s="1"/>
  <c r="S1243" i="1"/>
  <c r="O1243" i="1" s="1"/>
  <c r="P1244" i="1"/>
  <c r="J1244" i="1" s="1"/>
  <c r="M1244" i="1" s="1"/>
  <c r="S1244" i="1"/>
  <c r="O1244" i="1" s="1"/>
  <c r="P1245" i="1"/>
  <c r="I1245" i="1" s="1"/>
  <c r="L1245" i="1" s="1"/>
  <c r="S1245" i="1"/>
  <c r="O1245" i="1" s="1"/>
  <c r="P1246" i="1"/>
  <c r="J1246" i="1" s="1"/>
  <c r="M1246" i="1" s="1"/>
  <c r="S1246" i="1"/>
  <c r="O1246" i="1" s="1"/>
  <c r="P1247" i="1"/>
  <c r="K1247" i="1" s="1"/>
  <c r="N1247" i="1" s="1"/>
  <c r="S1247" i="1"/>
  <c r="O1247" i="1" s="1"/>
  <c r="P1248" i="1"/>
  <c r="J1248" i="1" s="1"/>
  <c r="M1248" i="1" s="1"/>
  <c r="S1248" i="1"/>
  <c r="O1248" i="1" s="1"/>
  <c r="P1249" i="1"/>
  <c r="K1249" i="1" s="1"/>
  <c r="N1249" i="1" s="1"/>
  <c r="S1249" i="1"/>
  <c r="O1249" i="1" s="1"/>
  <c r="P1250" i="1"/>
  <c r="J1250" i="1" s="1"/>
  <c r="M1250" i="1" s="1"/>
  <c r="S1250" i="1"/>
  <c r="O1250" i="1" s="1"/>
  <c r="P1251" i="1"/>
  <c r="K1251" i="1" s="1"/>
  <c r="N1251" i="1" s="1"/>
  <c r="S1251" i="1"/>
  <c r="O1251" i="1" s="1"/>
  <c r="Z1251" i="1"/>
  <c r="P1252" i="1"/>
  <c r="J1252" i="1" s="1"/>
  <c r="M1252" i="1" s="1"/>
  <c r="S1252" i="1"/>
  <c r="O1252" i="1" s="1"/>
  <c r="Y1252" i="1"/>
  <c r="P1253" i="1"/>
  <c r="I1253" i="1" s="1"/>
  <c r="L1253" i="1" s="1"/>
  <c r="S1253" i="1"/>
  <c r="O1253" i="1" s="1"/>
  <c r="P1254" i="1"/>
  <c r="J1254" i="1" s="1"/>
  <c r="M1254" i="1" s="1"/>
  <c r="S1254" i="1"/>
  <c r="O1254" i="1" s="1"/>
  <c r="P1255" i="1"/>
  <c r="K1255" i="1" s="1"/>
  <c r="N1255" i="1" s="1"/>
  <c r="S1255" i="1"/>
  <c r="O1255" i="1" s="1"/>
  <c r="P1256" i="1"/>
  <c r="J1256" i="1" s="1"/>
  <c r="M1256" i="1" s="1"/>
  <c r="S1256" i="1"/>
  <c r="O1256" i="1" s="1"/>
  <c r="P1257" i="1"/>
  <c r="K1257" i="1" s="1"/>
  <c r="N1257" i="1" s="1"/>
  <c r="S1257" i="1"/>
  <c r="O1257" i="1" s="1"/>
  <c r="P1258" i="1"/>
  <c r="F1258" i="1" s="1"/>
  <c r="S1258" i="1"/>
  <c r="O1258" i="1" s="1"/>
  <c r="Y1258" i="1"/>
  <c r="P1259" i="1"/>
  <c r="F1259" i="1" s="1"/>
  <c r="S1259" i="1"/>
  <c r="O1259" i="1" s="1"/>
  <c r="P1260" i="1"/>
  <c r="J1260" i="1" s="1"/>
  <c r="M1260" i="1" s="1"/>
  <c r="S1260" i="1"/>
  <c r="O1260" i="1" s="1"/>
  <c r="P1261" i="1"/>
  <c r="I1261" i="1" s="1"/>
  <c r="L1261" i="1" s="1"/>
  <c r="S1261" i="1"/>
  <c r="O1261" i="1" s="1"/>
  <c r="P1262" i="1"/>
  <c r="S1262" i="1"/>
  <c r="O1262" i="1" s="1"/>
  <c r="P1263" i="1"/>
  <c r="K1263" i="1" s="1"/>
  <c r="N1263" i="1" s="1"/>
  <c r="S1263" i="1"/>
  <c r="O1263" i="1" s="1"/>
  <c r="P1264" i="1"/>
  <c r="J1264" i="1" s="1"/>
  <c r="M1264" i="1" s="1"/>
  <c r="S1264" i="1"/>
  <c r="O1264" i="1" s="1"/>
  <c r="P1265" i="1"/>
  <c r="K1265" i="1" s="1"/>
  <c r="N1265" i="1" s="1"/>
  <c r="S1265" i="1"/>
  <c r="O1265" i="1" s="1"/>
  <c r="P1266" i="1"/>
  <c r="S1266" i="1"/>
  <c r="O1266" i="1" s="1"/>
  <c r="P1267" i="1"/>
  <c r="F1267" i="1" s="1"/>
  <c r="S1267" i="1"/>
  <c r="O1267" i="1" s="1"/>
  <c r="P1268" i="1"/>
  <c r="J1268" i="1" s="1"/>
  <c r="M1268" i="1" s="1"/>
  <c r="S1268" i="1"/>
  <c r="O1268" i="1" s="1"/>
  <c r="P1269" i="1"/>
  <c r="I1269" i="1" s="1"/>
  <c r="L1269" i="1" s="1"/>
  <c r="S1269" i="1"/>
  <c r="O1269" i="1" s="1"/>
  <c r="Z1269" i="1"/>
  <c r="P1270" i="1"/>
  <c r="S1270" i="1"/>
  <c r="O1270" i="1" s="1"/>
  <c r="AA1270" i="1"/>
  <c r="AB1270" i="1" s="1"/>
  <c r="P1271" i="1"/>
  <c r="S1271" i="1"/>
  <c r="O1271" i="1" s="1"/>
  <c r="P1272" i="1"/>
  <c r="J1272" i="1" s="1"/>
  <c r="M1272" i="1" s="1"/>
  <c r="S1272" i="1"/>
  <c r="O1272" i="1" s="1"/>
  <c r="P1273" i="1"/>
  <c r="F1273" i="1" s="1"/>
  <c r="S1273" i="1"/>
  <c r="O1273" i="1" s="1"/>
  <c r="P1274" i="1"/>
  <c r="J1274" i="1" s="1"/>
  <c r="M1274" i="1" s="1"/>
  <c r="S1274" i="1"/>
  <c r="O1274" i="1" s="1"/>
  <c r="P1275" i="1"/>
  <c r="K1275" i="1" s="1"/>
  <c r="N1275" i="1" s="1"/>
  <c r="S1275" i="1"/>
  <c r="O1275" i="1" s="1"/>
  <c r="P1276" i="1"/>
  <c r="J1276" i="1" s="1"/>
  <c r="M1276" i="1" s="1"/>
  <c r="S1276" i="1"/>
  <c r="O1276" i="1" s="1"/>
  <c r="P1277" i="1"/>
  <c r="I1277" i="1" s="1"/>
  <c r="L1277" i="1" s="1"/>
  <c r="S1277" i="1"/>
  <c r="O1277" i="1" s="1"/>
  <c r="P1278" i="1"/>
  <c r="S1278" i="1"/>
  <c r="O1278" i="1" s="1"/>
  <c r="P1279" i="1"/>
  <c r="K1279" i="1" s="1"/>
  <c r="N1279" i="1" s="1"/>
  <c r="S1279" i="1"/>
  <c r="O1279" i="1" s="1"/>
  <c r="P1280" i="1"/>
  <c r="J1280" i="1" s="1"/>
  <c r="M1280" i="1" s="1"/>
  <c r="S1280" i="1"/>
  <c r="O1280" i="1" s="1"/>
  <c r="P1281" i="1"/>
  <c r="S1281" i="1"/>
  <c r="O1281" i="1" s="1"/>
  <c r="P1282" i="1"/>
  <c r="F1282" i="1" s="1"/>
  <c r="S1282" i="1"/>
  <c r="O1282" i="1" s="1"/>
  <c r="Y1282" i="1"/>
  <c r="P1283" i="1"/>
  <c r="K1283" i="1" s="1"/>
  <c r="N1283" i="1" s="1"/>
  <c r="S1283" i="1"/>
  <c r="O1283" i="1" s="1"/>
  <c r="Z1283" i="1"/>
  <c r="P1284" i="1"/>
  <c r="J1284" i="1" s="1"/>
  <c r="M1284" i="1" s="1"/>
  <c r="S1284" i="1"/>
  <c r="O1284" i="1" s="1"/>
  <c r="P1285" i="1"/>
  <c r="I1285" i="1" s="1"/>
  <c r="L1285" i="1" s="1"/>
  <c r="S1285" i="1"/>
  <c r="O1285" i="1" s="1"/>
  <c r="P1286" i="1"/>
  <c r="J1286" i="1" s="1"/>
  <c r="M1286" i="1" s="1"/>
  <c r="S1286" i="1"/>
  <c r="O1286" i="1" s="1"/>
  <c r="P1287" i="1"/>
  <c r="K1287" i="1" s="1"/>
  <c r="N1287" i="1" s="1"/>
  <c r="S1287" i="1"/>
  <c r="O1287" i="1" s="1"/>
  <c r="P1288" i="1"/>
  <c r="J1288" i="1" s="1"/>
  <c r="M1288" i="1" s="1"/>
  <c r="S1288" i="1"/>
  <c r="O1288" i="1" s="1"/>
  <c r="P1289" i="1"/>
  <c r="K1289" i="1" s="1"/>
  <c r="N1289" i="1" s="1"/>
  <c r="S1289" i="1"/>
  <c r="O1289" i="1" s="1"/>
  <c r="P1290" i="1"/>
  <c r="S1290" i="1"/>
  <c r="O1290" i="1" s="1"/>
  <c r="P1291" i="1"/>
  <c r="F1291" i="1" s="1"/>
  <c r="S1291" i="1"/>
  <c r="O1291" i="1" s="1"/>
  <c r="P1292" i="1"/>
  <c r="J1292" i="1" s="1"/>
  <c r="M1292" i="1" s="1"/>
  <c r="S1292" i="1"/>
  <c r="O1292" i="1" s="1"/>
  <c r="P1293" i="1"/>
  <c r="I1293" i="1" s="1"/>
  <c r="L1293" i="1" s="1"/>
  <c r="S1293" i="1"/>
  <c r="O1293" i="1" s="1"/>
  <c r="P1294" i="1"/>
  <c r="S1294" i="1"/>
  <c r="O1294" i="1" s="1"/>
  <c r="Y1294" i="1"/>
  <c r="P1295" i="1"/>
  <c r="K1295" i="1" s="1"/>
  <c r="N1295" i="1" s="1"/>
  <c r="S1295" i="1"/>
  <c r="O1295" i="1" s="1"/>
  <c r="P1296" i="1"/>
  <c r="J1296" i="1" s="1"/>
  <c r="M1296" i="1" s="1"/>
  <c r="S1296" i="1"/>
  <c r="O1296" i="1" s="1"/>
  <c r="P1297" i="1"/>
  <c r="F1297" i="1" s="1"/>
  <c r="S1297" i="1"/>
  <c r="O1297" i="1" s="1"/>
  <c r="P1298" i="1"/>
  <c r="J1298" i="1" s="1"/>
  <c r="M1298" i="1" s="1"/>
  <c r="S1298" i="1"/>
  <c r="O1298" i="1" s="1"/>
  <c r="P1299" i="1"/>
  <c r="K1299" i="1" s="1"/>
  <c r="N1299" i="1" s="1"/>
  <c r="S1299" i="1"/>
  <c r="O1299" i="1" s="1"/>
  <c r="P1300" i="1"/>
  <c r="J1300" i="1" s="1"/>
  <c r="M1300" i="1" s="1"/>
  <c r="S1300" i="1"/>
  <c r="O1300" i="1" s="1"/>
  <c r="P1301" i="1"/>
  <c r="I1301" i="1" s="1"/>
  <c r="L1301" i="1" s="1"/>
  <c r="S1301" i="1"/>
  <c r="O1301" i="1" s="1"/>
  <c r="P1302" i="1"/>
  <c r="S1302" i="1"/>
  <c r="O1302" i="1" s="1"/>
  <c r="P1303" i="1"/>
  <c r="K1303" i="1" s="1"/>
  <c r="N1303" i="1" s="1"/>
  <c r="S1303" i="1"/>
  <c r="O1303" i="1" s="1"/>
  <c r="P1304" i="1"/>
  <c r="J1304" i="1" s="1"/>
  <c r="M1304" i="1" s="1"/>
  <c r="S1304" i="1"/>
  <c r="O1304" i="1" s="1"/>
  <c r="P1305" i="1"/>
  <c r="S1305" i="1"/>
  <c r="O1305" i="1" s="1"/>
  <c r="Z1305" i="1"/>
  <c r="P1306" i="1"/>
  <c r="J1306" i="1" s="1"/>
  <c r="M1306" i="1" s="1"/>
  <c r="S1306" i="1"/>
  <c r="O1306" i="1" s="1"/>
  <c r="P1307" i="1"/>
  <c r="K1307" i="1" s="1"/>
  <c r="N1307" i="1" s="1"/>
  <c r="S1307" i="1"/>
  <c r="O1307" i="1" s="1"/>
  <c r="P1308" i="1"/>
  <c r="J1308" i="1" s="1"/>
  <c r="M1308" i="1" s="1"/>
  <c r="S1308" i="1"/>
  <c r="O1308" i="1" s="1"/>
  <c r="P1309" i="1"/>
  <c r="I1309" i="1" s="1"/>
  <c r="L1309" i="1" s="1"/>
  <c r="S1309" i="1"/>
  <c r="O1309" i="1" s="1"/>
  <c r="P1310" i="1"/>
  <c r="S1310" i="1"/>
  <c r="O1310" i="1" s="1"/>
  <c r="P1311" i="1"/>
  <c r="K1311" i="1" s="1"/>
  <c r="N1311" i="1" s="1"/>
  <c r="S1311" i="1"/>
  <c r="O1311" i="1" s="1"/>
  <c r="P1312" i="1"/>
  <c r="J1312" i="1" s="1"/>
  <c r="M1312" i="1" s="1"/>
  <c r="S1312" i="1"/>
  <c r="O1312" i="1" s="1"/>
  <c r="P1313" i="1"/>
  <c r="F1313" i="1" s="1"/>
  <c r="S1313" i="1"/>
  <c r="O1313" i="1" s="1"/>
  <c r="P1314" i="1"/>
  <c r="F1314" i="1" s="1"/>
  <c r="S1314" i="1"/>
  <c r="O1314" i="1" s="1"/>
  <c r="P1315" i="1"/>
  <c r="K1315" i="1" s="1"/>
  <c r="N1315" i="1" s="1"/>
  <c r="S1315" i="1"/>
  <c r="O1315" i="1" s="1"/>
  <c r="P1316" i="1"/>
  <c r="J1316" i="1" s="1"/>
  <c r="M1316" i="1" s="1"/>
  <c r="S1316" i="1"/>
  <c r="O1316" i="1" s="1"/>
  <c r="P1317" i="1"/>
  <c r="I1317" i="1" s="1"/>
  <c r="L1317" i="1" s="1"/>
  <c r="S1317" i="1"/>
  <c r="O1317" i="1" s="1"/>
  <c r="P1318" i="1"/>
  <c r="J1318" i="1" s="1"/>
  <c r="M1318" i="1" s="1"/>
  <c r="S1318" i="1"/>
  <c r="O1318" i="1" s="1"/>
  <c r="P1319" i="1"/>
  <c r="K1319" i="1" s="1"/>
  <c r="N1319" i="1" s="1"/>
  <c r="S1319" i="1"/>
  <c r="O1319" i="1" s="1"/>
  <c r="P1320" i="1"/>
  <c r="J1320" i="1" s="1"/>
  <c r="M1320" i="1" s="1"/>
  <c r="S1320" i="1"/>
  <c r="O1320" i="1" s="1"/>
  <c r="P1321" i="1"/>
  <c r="K1321" i="1" s="1"/>
  <c r="N1321" i="1" s="1"/>
  <c r="S1321" i="1"/>
  <c r="O1321" i="1" s="1"/>
  <c r="P1322" i="1"/>
  <c r="F1322" i="1" s="1"/>
  <c r="S1322" i="1"/>
  <c r="O1322" i="1" s="1"/>
  <c r="P1323" i="1"/>
  <c r="S1323" i="1"/>
  <c r="O1323" i="1" s="1"/>
  <c r="P1324" i="1"/>
  <c r="J1324" i="1" s="1"/>
  <c r="M1324" i="1" s="1"/>
  <c r="S1324" i="1"/>
  <c r="O1324" i="1" s="1"/>
  <c r="Y1324" i="1"/>
  <c r="P1325" i="1"/>
  <c r="I1325" i="1" s="1"/>
  <c r="L1325" i="1" s="1"/>
  <c r="S1325" i="1"/>
  <c r="O1325" i="1" s="1"/>
  <c r="P1326" i="1"/>
  <c r="S1326" i="1"/>
  <c r="O1326" i="1" s="1"/>
  <c r="P1327" i="1"/>
  <c r="S1327" i="1"/>
  <c r="O1327" i="1" s="1"/>
  <c r="P1328" i="1"/>
  <c r="J1328" i="1" s="1"/>
  <c r="M1328" i="1" s="1"/>
  <c r="S1328" i="1"/>
  <c r="O1328" i="1" s="1"/>
  <c r="P1329" i="1"/>
  <c r="K1329" i="1" s="1"/>
  <c r="N1329" i="1" s="1"/>
  <c r="S1329" i="1"/>
  <c r="O1329" i="1" s="1"/>
  <c r="P1330" i="1"/>
  <c r="S1330" i="1"/>
  <c r="O1330" i="1" s="1"/>
  <c r="P1331" i="1"/>
  <c r="F1331" i="1" s="1"/>
  <c r="S1331" i="1"/>
  <c r="O1331" i="1" s="1"/>
  <c r="P1332" i="1"/>
  <c r="J1332" i="1" s="1"/>
  <c r="M1332" i="1" s="1"/>
  <c r="S1332" i="1"/>
  <c r="O1332" i="1" s="1"/>
  <c r="P1333" i="1"/>
  <c r="I1333" i="1" s="1"/>
  <c r="L1333" i="1" s="1"/>
  <c r="S1333" i="1"/>
  <c r="O1333" i="1" s="1"/>
  <c r="P1334" i="1"/>
  <c r="J1334" i="1" s="1"/>
  <c r="M1334" i="1" s="1"/>
  <c r="S1334" i="1"/>
  <c r="O1334" i="1" s="1"/>
  <c r="P1335" i="1"/>
  <c r="S1335" i="1"/>
  <c r="O1335" i="1" s="1"/>
  <c r="P1336" i="1"/>
  <c r="J1336" i="1" s="1"/>
  <c r="M1336" i="1" s="1"/>
  <c r="S1336" i="1"/>
  <c r="O1336" i="1" s="1"/>
  <c r="P1337" i="1"/>
  <c r="K1337" i="1" s="1"/>
  <c r="N1337" i="1" s="1"/>
  <c r="S1337" i="1"/>
  <c r="O1337" i="1" s="1"/>
  <c r="P1338" i="1"/>
  <c r="J1338" i="1" s="1"/>
  <c r="M1338" i="1" s="1"/>
  <c r="S1338" i="1"/>
  <c r="O1338" i="1" s="1"/>
  <c r="P1339" i="1"/>
  <c r="K1339" i="1" s="1"/>
  <c r="N1339" i="1" s="1"/>
  <c r="S1339" i="1"/>
  <c r="O1339" i="1" s="1"/>
  <c r="P1340" i="1"/>
  <c r="J1340" i="1" s="1"/>
  <c r="M1340" i="1" s="1"/>
  <c r="S1340" i="1"/>
  <c r="O1340" i="1" s="1"/>
  <c r="P1341" i="1"/>
  <c r="I1341" i="1" s="1"/>
  <c r="L1341" i="1" s="1"/>
  <c r="S1341" i="1"/>
  <c r="O1341" i="1" s="1"/>
  <c r="P1342" i="1"/>
  <c r="S1342" i="1"/>
  <c r="O1342" i="1" s="1"/>
  <c r="P1343" i="1"/>
  <c r="K1343" i="1" s="1"/>
  <c r="N1343" i="1" s="1"/>
  <c r="S1343" i="1"/>
  <c r="O1343" i="1" s="1"/>
  <c r="P1344" i="1"/>
  <c r="J1344" i="1" s="1"/>
  <c r="M1344" i="1" s="1"/>
  <c r="S1344" i="1"/>
  <c r="O1344" i="1" s="1"/>
  <c r="AA1344" i="1"/>
  <c r="AI1344" i="1" s="1"/>
  <c r="P1345" i="1"/>
  <c r="F1345" i="1" s="1"/>
  <c r="S1345" i="1"/>
  <c r="O1345" i="1" s="1"/>
  <c r="P1346" i="1"/>
  <c r="F1346" i="1" s="1"/>
  <c r="S1346" i="1"/>
  <c r="O1346" i="1" s="1"/>
  <c r="P1347" i="1"/>
  <c r="K1347" i="1" s="1"/>
  <c r="N1347" i="1" s="1"/>
  <c r="S1347" i="1"/>
  <c r="O1347" i="1" s="1"/>
  <c r="P1348" i="1"/>
  <c r="J1348" i="1" s="1"/>
  <c r="M1348" i="1" s="1"/>
  <c r="S1348" i="1"/>
  <c r="O1348" i="1" s="1"/>
  <c r="P1349" i="1"/>
  <c r="I1349" i="1" s="1"/>
  <c r="L1349" i="1" s="1"/>
  <c r="S1349" i="1"/>
  <c r="O1349" i="1" s="1"/>
  <c r="P1350" i="1"/>
  <c r="S1350" i="1"/>
  <c r="O1350" i="1" s="1"/>
  <c r="P1351" i="1"/>
  <c r="K1351" i="1" s="1"/>
  <c r="N1351" i="1" s="1"/>
  <c r="S1351" i="1"/>
  <c r="O1351" i="1" s="1"/>
  <c r="P1352" i="1"/>
  <c r="J1352" i="1" s="1"/>
  <c r="M1352" i="1" s="1"/>
  <c r="S1352" i="1"/>
  <c r="O1352" i="1" s="1"/>
  <c r="P1353" i="1"/>
  <c r="K1353" i="1" s="1"/>
  <c r="N1353" i="1" s="1"/>
  <c r="S1353" i="1"/>
  <c r="O1353" i="1" s="1"/>
  <c r="P1354" i="1"/>
  <c r="F1354" i="1" s="1"/>
  <c r="S1354" i="1"/>
  <c r="O1354" i="1" s="1"/>
  <c r="P1355" i="1"/>
  <c r="S1355" i="1"/>
  <c r="O1355" i="1" s="1"/>
  <c r="P1356" i="1"/>
  <c r="J1356" i="1" s="1"/>
  <c r="M1356" i="1" s="1"/>
  <c r="S1356" i="1"/>
  <c r="O1356" i="1" s="1"/>
  <c r="P1357" i="1"/>
  <c r="I1357" i="1" s="1"/>
  <c r="L1357" i="1" s="1"/>
  <c r="S1357" i="1"/>
  <c r="O1357" i="1" s="1"/>
  <c r="P1358" i="1"/>
  <c r="S1358" i="1"/>
  <c r="O1358" i="1" s="1"/>
  <c r="P1359" i="1"/>
  <c r="K1359" i="1" s="1"/>
  <c r="N1359" i="1" s="1"/>
  <c r="S1359" i="1"/>
  <c r="O1359" i="1" s="1"/>
  <c r="P1360" i="1"/>
  <c r="J1360" i="1" s="1"/>
  <c r="M1360" i="1" s="1"/>
  <c r="S1360" i="1"/>
  <c r="O1360" i="1" s="1"/>
  <c r="P1361" i="1"/>
  <c r="K1361" i="1" s="1"/>
  <c r="N1361" i="1" s="1"/>
  <c r="S1361" i="1"/>
  <c r="O1361" i="1" s="1"/>
  <c r="P1362" i="1"/>
  <c r="S1362" i="1"/>
  <c r="O1362" i="1" s="1"/>
  <c r="P1363" i="1"/>
  <c r="F1363" i="1" s="1"/>
  <c r="S1363" i="1"/>
  <c r="O1363" i="1" s="1"/>
  <c r="P1364" i="1"/>
  <c r="J1364" i="1" s="1"/>
  <c r="M1364" i="1" s="1"/>
  <c r="S1364" i="1"/>
  <c r="O1364" i="1" s="1"/>
  <c r="P1365" i="1"/>
  <c r="I1365" i="1" s="1"/>
  <c r="L1365" i="1" s="1"/>
  <c r="S1365" i="1"/>
  <c r="O1365" i="1" s="1"/>
  <c r="P1366" i="1"/>
  <c r="S1366" i="1"/>
  <c r="O1366" i="1" s="1"/>
  <c r="P1367" i="1"/>
  <c r="K1367" i="1" s="1"/>
  <c r="N1367" i="1" s="1"/>
  <c r="S1367" i="1"/>
  <c r="O1367" i="1" s="1"/>
  <c r="P1368" i="1"/>
  <c r="J1368" i="1" s="1"/>
  <c r="M1368" i="1" s="1"/>
  <c r="S1368" i="1"/>
  <c r="O1368" i="1" s="1"/>
  <c r="P1369" i="1"/>
  <c r="F1369" i="1" s="1"/>
  <c r="S1369" i="1"/>
  <c r="O1369" i="1" s="1"/>
  <c r="P1370" i="1"/>
  <c r="J1370" i="1" s="1"/>
  <c r="M1370" i="1" s="1"/>
  <c r="S1370" i="1"/>
  <c r="O1370" i="1" s="1"/>
  <c r="P1371" i="1"/>
  <c r="K1371" i="1" s="1"/>
  <c r="N1371" i="1" s="1"/>
  <c r="S1371" i="1"/>
  <c r="O1371" i="1" s="1"/>
  <c r="P1372" i="1"/>
  <c r="J1372" i="1" s="1"/>
  <c r="M1372" i="1" s="1"/>
  <c r="S1372" i="1"/>
  <c r="O1372" i="1" s="1"/>
  <c r="P1373" i="1"/>
  <c r="I1373" i="1" s="1"/>
  <c r="L1373" i="1" s="1"/>
  <c r="S1373" i="1"/>
  <c r="O1373" i="1" s="1"/>
  <c r="P1374" i="1"/>
  <c r="S1374" i="1"/>
  <c r="O1374" i="1" s="1"/>
  <c r="AA1374" i="1"/>
  <c r="P1375" i="1"/>
  <c r="K1375" i="1" s="1"/>
  <c r="N1375" i="1" s="1"/>
  <c r="S1375" i="1"/>
  <c r="O1375" i="1" s="1"/>
  <c r="P1376" i="1"/>
  <c r="J1376" i="1" s="1"/>
  <c r="M1376" i="1" s="1"/>
  <c r="S1376" i="1"/>
  <c r="O1376" i="1" s="1"/>
  <c r="P1377" i="1"/>
  <c r="K1377" i="1" s="1"/>
  <c r="N1377" i="1" s="1"/>
  <c r="S1377" i="1"/>
  <c r="O1377" i="1" s="1"/>
  <c r="P1378" i="1"/>
  <c r="J1378" i="1" s="1"/>
  <c r="M1378" i="1" s="1"/>
  <c r="S1378" i="1"/>
  <c r="O1378" i="1" s="1"/>
  <c r="P1379" i="1"/>
  <c r="K1379" i="1" s="1"/>
  <c r="N1379" i="1" s="1"/>
  <c r="S1379" i="1"/>
  <c r="O1379" i="1" s="1"/>
  <c r="P1380" i="1"/>
  <c r="J1380" i="1" s="1"/>
  <c r="M1380" i="1" s="1"/>
  <c r="S1380" i="1"/>
  <c r="O1380" i="1" s="1"/>
  <c r="P1381" i="1"/>
  <c r="I1381" i="1" s="1"/>
  <c r="L1381" i="1" s="1"/>
  <c r="S1381" i="1"/>
  <c r="O1381" i="1" s="1"/>
  <c r="P1382" i="1"/>
  <c r="S1382" i="1"/>
  <c r="O1382" i="1" s="1"/>
  <c r="P1383" i="1"/>
  <c r="K1383" i="1" s="1"/>
  <c r="N1383" i="1" s="1"/>
  <c r="S1383" i="1"/>
  <c r="O1383" i="1" s="1"/>
  <c r="P1384" i="1"/>
  <c r="J1384" i="1" s="1"/>
  <c r="M1384" i="1" s="1"/>
  <c r="S1384" i="1"/>
  <c r="O1384" i="1" s="1"/>
  <c r="AA1384" i="1"/>
  <c r="AB1384" i="1" s="1"/>
  <c r="P1385" i="1"/>
  <c r="K1385" i="1" s="1"/>
  <c r="N1385" i="1" s="1"/>
  <c r="S1385" i="1"/>
  <c r="O1385" i="1" s="1"/>
  <c r="P1386" i="1"/>
  <c r="J1386" i="1" s="1"/>
  <c r="M1386" i="1" s="1"/>
  <c r="S1386" i="1"/>
  <c r="O1386" i="1" s="1"/>
  <c r="P1387" i="1"/>
  <c r="K1387" i="1" s="1"/>
  <c r="N1387" i="1" s="1"/>
  <c r="S1387" i="1"/>
  <c r="O1387" i="1" s="1"/>
  <c r="P1388" i="1"/>
  <c r="J1388" i="1" s="1"/>
  <c r="M1388" i="1" s="1"/>
  <c r="S1388" i="1"/>
  <c r="O1388" i="1" s="1"/>
  <c r="P1389" i="1"/>
  <c r="S1389" i="1"/>
  <c r="O1389" i="1" s="1"/>
  <c r="P1390" i="1"/>
  <c r="F1390" i="1" s="1"/>
  <c r="S1390" i="1"/>
  <c r="O1390" i="1" s="1"/>
  <c r="P1391" i="1"/>
  <c r="F1391" i="1" s="1"/>
  <c r="S1391" i="1"/>
  <c r="O1391" i="1" s="1"/>
  <c r="P1392" i="1"/>
  <c r="K1392" i="1" s="1"/>
  <c r="N1392" i="1" s="1"/>
  <c r="S1392" i="1"/>
  <c r="O1392" i="1" s="1"/>
  <c r="P1393" i="1"/>
  <c r="S1393" i="1"/>
  <c r="O1393" i="1" s="1"/>
  <c r="P1394" i="1"/>
  <c r="G1394" i="1" s="1"/>
  <c r="S1394" i="1"/>
  <c r="O1394" i="1" s="1"/>
  <c r="AA1394" i="1"/>
  <c r="AE1394" i="1" s="1"/>
  <c r="P1395" i="1"/>
  <c r="F1395" i="1" s="1"/>
  <c r="S1395" i="1"/>
  <c r="O1395" i="1" s="1"/>
  <c r="P1396" i="1"/>
  <c r="K1396" i="1" s="1"/>
  <c r="N1396" i="1" s="1"/>
  <c r="S1396" i="1"/>
  <c r="O1396" i="1" s="1"/>
  <c r="P1397" i="1"/>
  <c r="S1397" i="1"/>
  <c r="O1397" i="1" s="1"/>
  <c r="P1398" i="1"/>
  <c r="F1398" i="1" s="1"/>
  <c r="S1398" i="1"/>
  <c r="O1398" i="1" s="1"/>
  <c r="AA1398" i="1"/>
  <c r="AI1398" i="1" s="1"/>
  <c r="P1399" i="1"/>
  <c r="S1399" i="1"/>
  <c r="O1399" i="1" s="1"/>
  <c r="Z1399" i="1"/>
  <c r="P1400" i="1"/>
  <c r="F1400" i="1" s="1"/>
  <c r="S1400" i="1"/>
  <c r="O1400" i="1" s="1"/>
  <c r="P1401" i="1"/>
  <c r="F1401" i="1" s="1"/>
  <c r="S1401" i="1"/>
  <c r="O1401" i="1" s="1"/>
  <c r="P1402" i="1"/>
  <c r="S1402" i="1"/>
  <c r="O1402" i="1" s="1"/>
  <c r="P1403" i="1"/>
  <c r="F1403" i="1" s="1"/>
  <c r="S1403" i="1"/>
  <c r="O1403" i="1" s="1"/>
  <c r="P1404" i="1"/>
  <c r="F1404" i="1" s="1"/>
  <c r="S1404" i="1"/>
  <c r="O1404" i="1" s="1"/>
  <c r="AA1404" i="1"/>
  <c r="AB1404" i="1" s="1"/>
  <c r="P1405" i="1"/>
  <c r="S1405" i="1"/>
  <c r="O1405" i="1" s="1"/>
  <c r="P1406" i="1"/>
  <c r="I1406" i="1" s="1"/>
  <c r="L1406" i="1" s="1"/>
  <c r="S1406" i="1"/>
  <c r="O1406" i="1" s="1"/>
  <c r="P1407" i="1"/>
  <c r="F1407" i="1" s="1"/>
  <c r="S1407" i="1"/>
  <c r="O1407" i="1" s="1"/>
  <c r="P1408" i="1"/>
  <c r="F1408" i="1" s="1"/>
  <c r="S1408" i="1"/>
  <c r="O1408" i="1" s="1"/>
  <c r="Y1408" i="1"/>
  <c r="P1409" i="1"/>
  <c r="S1409" i="1"/>
  <c r="O1409" i="1" s="1"/>
  <c r="P1410" i="1"/>
  <c r="I1410" i="1" s="1"/>
  <c r="L1410" i="1" s="1"/>
  <c r="S1410" i="1"/>
  <c r="O1410" i="1" s="1"/>
  <c r="P1411" i="1"/>
  <c r="F1411" i="1" s="1"/>
  <c r="S1411" i="1"/>
  <c r="O1411" i="1" s="1"/>
  <c r="P1412" i="1"/>
  <c r="S1412" i="1"/>
  <c r="O1412" i="1" s="1"/>
  <c r="P1413" i="1"/>
  <c r="S1413" i="1"/>
  <c r="O1413" i="1" s="1"/>
  <c r="Z1413" i="1"/>
  <c r="P1414" i="1"/>
  <c r="F1414" i="1" s="1"/>
  <c r="S1414" i="1"/>
  <c r="O1414" i="1" s="1"/>
  <c r="AA1414" i="1"/>
  <c r="AI1414" i="1" s="1"/>
  <c r="P1415" i="1"/>
  <c r="F1415" i="1" s="1"/>
  <c r="S1415" i="1"/>
  <c r="O1415" i="1" s="1"/>
  <c r="P1416" i="1"/>
  <c r="I1416" i="1" s="1"/>
  <c r="L1416" i="1" s="1"/>
  <c r="S1416" i="1"/>
  <c r="O1416" i="1" s="1"/>
  <c r="P1417" i="1"/>
  <c r="S1417" i="1"/>
  <c r="O1417" i="1" s="1"/>
  <c r="P1418" i="1"/>
  <c r="F1418" i="1" s="1"/>
  <c r="S1418" i="1"/>
  <c r="O1418" i="1" s="1"/>
  <c r="Y1418" i="1"/>
  <c r="P1419" i="1"/>
  <c r="F1419" i="1" s="1"/>
  <c r="S1419" i="1"/>
  <c r="O1419" i="1" s="1"/>
  <c r="P1420" i="1"/>
  <c r="S1420" i="1"/>
  <c r="O1420" i="1" s="1"/>
  <c r="P1421" i="1"/>
  <c r="S1421" i="1"/>
  <c r="O1421" i="1" s="1"/>
  <c r="P1422" i="1"/>
  <c r="K1422" i="1" s="1"/>
  <c r="N1422" i="1" s="1"/>
  <c r="S1422" i="1"/>
  <c r="O1422" i="1" s="1"/>
  <c r="P1423" i="1"/>
  <c r="S1423" i="1"/>
  <c r="O1423" i="1" s="1"/>
  <c r="P1424" i="1"/>
  <c r="S1424" i="1"/>
  <c r="O1424" i="1" s="1"/>
  <c r="AA1424" i="1"/>
  <c r="AB1424" i="1" s="1"/>
  <c r="P1425" i="1"/>
  <c r="S1425" i="1"/>
  <c r="O1425" i="1" s="1"/>
  <c r="P1426" i="1"/>
  <c r="G1426" i="1" s="1"/>
  <c r="S1426" i="1"/>
  <c r="O1426" i="1" s="1"/>
  <c r="P1427" i="1"/>
  <c r="F1427" i="1" s="1"/>
  <c r="S1427" i="1"/>
  <c r="O1427" i="1" s="1"/>
  <c r="P1428" i="1"/>
  <c r="K1428" i="1" s="1"/>
  <c r="N1428" i="1" s="1"/>
  <c r="S1428" i="1"/>
  <c r="O1428" i="1" s="1"/>
  <c r="Y1428" i="1"/>
  <c r="P1429" i="1"/>
  <c r="S1429" i="1"/>
  <c r="O1429" i="1" s="1"/>
  <c r="Z1429" i="1"/>
  <c r="P1430" i="1"/>
  <c r="K1430" i="1" s="1"/>
  <c r="N1430" i="1" s="1"/>
  <c r="S1430" i="1"/>
  <c r="O1430" i="1" s="1"/>
  <c r="P1431" i="1"/>
  <c r="F1431" i="1" s="1"/>
  <c r="S1431" i="1"/>
  <c r="O1431" i="1" s="1"/>
  <c r="P1432" i="1"/>
  <c r="G1432" i="1" s="1"/>
  <c r="S1432" i="1"/>
  <c r="O1432" i="1" s="1"/>
  <c r="P1433" i="1"/>
  <c r="F1433" i="1" s="1"/>
  <c r="S1433" i="1"/>
  <c r="O1433" i="1" s="1"/>
  <c r="P1434" i="1"/>
  <c r="I1434" i="1" s="1"/>
  <c r="L1434" i="1" s="1"/>
  <c r="S1434" i="1"/>
  <c r="O1434" i="1" s="1"/>
  <c r="AA1434" i="1"/>
  <c r="AB1434" i="1" s="1"/>
  <c r="P1435" i="1"/>
  <c r="F1435" i="1" s="1"/>
  <c r="S1435" i="1"/>
  <c r="O1435" i="1" s="1"/>
  <c r="P1436" i="1"/>
  <c r="G1436" i="1" s="1"/>
  <c r="S1436" i="1"/>
  <c r="O1436" i="1" s="1"/>
  <c r="P1437" i="1"/>
  <c r="S1437" i="1"/>
  <c r="O1437" i="1" s="1"/>
  <c r="P1438" i="1"/>
  <c r="I1438" i="1" s="1"/>
  <c r="L1438" i="1" s="1"/>
  <c r="S1438" i="1"/>
  <c r="O1438" i="1" s="1"/>
  <c r="Y1438" i="1"/>
  <c r="P1439" i="1"/>
  <c r="S1439" i="1"/>
  <c r="O1439" i="1" s="1"/>
  <c r="P1440" i="1"/>
  <c r="F1440" i="1" s="1"/>
  <c r="S1440" i="1"/>
  <c r="O1440" i="1" s="1"/>
  <c r="P1441" i="1"/>
  <c r="S1441" i="1"/>
  <c r="O1441" i="1" s="1"/>
  <c r="P1442" i="1"/>
  <c r="F1442" i="1" s="1"/>
  <c r="S1442" i="1"/>
  <c r="O1442" i="1" s="1"/>
  <c r="P1443" i="1"/>
  <c r="S1443" i="1"/>
  <c r="O1443" i="1" s="1"/>
  <c r="Z1443" i="1"/>
  <c r="P1444" i="1"/>
  <c r="G1444" i="1" s="1"/>
  <c r="S1444" i="1"/>
  <c r="O1444" i="1" s="1"/>
  <c r="Y1444" i="1"/>
  <c r="P1445" i="1"/>
  <c r="S1445" i="1"/>
  <c r="O1445" i="1" s="1"/>
  <c r="P1446" i="1"/>
  <c r="I1446" i="1" s="1"/>
  <c r="L1446" i="1" s="1"/>
  <c r="S1446" i="1"/>
  <c r="O1446" i="1" s="1"/>
  <c r="P1447" i="1"/>
  <c r="S1447" i="1"/>
  <c r="O1447" i="1" s="1"/>
  <c r="P1448" i="1"/>
  <c r="I1448" i="1" s="1"/>
  <c r="L1448" i="1" s="1"/>
  <c r="S1448" i="1"/>
  <c r="O1448" i="1" s="1"/>
  <c r="Y1448" i="1"/>
  <c r="P1449" i="1"/>
  <c r="F1449" i="1" s="1"/>
  <c r="S1449" i="1"/>
  <c r="O1449" i="1" s="1"/>
  <c r="P1450" i="1"/>
  <c r="I1450" i="1" s="1"/>
  <c r="L1450" i="1" s="1"/>
  <c r="S1450" i="1"/>
  <c r="O1450" i="1" s="1"/>
  <c r="P1451" i="1"/>
  <c r="S1451" i="1"/>
  <c r="O1451" i="1" s="1"/>
  <c r="P1452" i="1"/>
  <c r="I1452" i="1" s="1"/>
  <c r="L1452" i="1" s="1"/>
  <c r="S1452" i="1"/>
  <c r="O1452" i="1" s="1"/>
  <c r="P1453" i="1"/>
  <c r="S1453" i="1"/>
  <c r="O1453" i="1" s="1"/>
  <c r="Z1453" i="1"/>
  <c r="P1454" i="1"/>
  <c r="I1454" i="1" s="1"/>
  <c r="L1454" i="1" s="1"/>
  <c r="S1454" i="1"/>
  <c r="O1454" i="1" s="1"/>
  <c r="Y1454" i="1"/>
  <c r="P1455" i="1"/>
  <c r="F1455" i="1" s="1"/>
  <c r="S1455" i="1"/>
  <c r="O1455" i="1" s="1"/>
  <c r="P1456" i="1"/>
  <c r="S1456" i="1"/>
  <c r="O1456" i="1" s="1"/>
  <c r="P1457" i="1"/>
  <c r="S1457" i="1"/>
  <c r="O1457" i="1" s="1"/>
  <c r="P1458" i="1"/>
  <c r="K1458" i="1" s="1"/>
  <c r="N1458" i="1" s="1"/>
  <c r="S1458" i="1"/>
  <c r="O1458" i="1" s="1"/>
  <c r="Y1458" i="1"/>
  <c r="P1459" i="1"/>
  <c r="F1459" i="1" s="1"/>
  <c r="S1459" i="1"/>
  <c r="O1459" i="1" s="1"/>
  <c r="P1460" i="1"/>
  <c r="F1460" i="1" s="1"/>
  <c r="S1460" i="1"/>
  <c r="O1460" i="1" s="1"/>
  <c r="P1461" i="1"/>
  <c r="S1461" i="1"/>
  <c r="O1461" i="1" s="1"/>
  <c r="P1462" i="1"/>
  <c r="G1462" i="1" s="1"/>
  <c r="S1462" i="1"/>
  <c r="O1462" i="1" s="1"/>
  <c r="P1463" i="1"/>
  <c r="F1463" i="1" s="1"/>
  <c r="S1463" i="1"/>
  <c r="O1463" i="1" s="1"/>
  <c r="P1464" i="1"/>
  <c r="G1464" i="1" s="1"/>
  <c r="S1464" i="1"/>
  <c r="O1464" i="1" s="1"/>
  <c r="P1465" i="1"/>
  <c r="F1465" i="1" s="1"/>
  <c r="S1465" i="1"/>
  <c r="O1465" i="1" s="1"/>
  <c r="P1466" i="1"/>
  <c r="K1466" i="1" s="1"/>
  <c r="N1466" i="1" s="1"/>
  <c r="S1466" i="1"/>
  <c r="O1466" i="1" s="1"/>
  <c r="P1467" i="1"/>
  <c r="F1467" i="1" s="1"/>
  <c r="S1467" i="1"/>
  <c r="O1467" i="1" s="1"/>
  <c r="P1468" i="1"/>
  <c r="G1468" i="1" s="1"/>
  <c r="S1468" i="1"/>
  <c r="O1468" i="1" s="1"/>
  <c r="Y1468" i="1"/>
  <c r="P1469" i="1"/>
  <c r="S1469" i="1"/>
  <c r="O1469" i="1" s="1"/>
  <c r="P1470" i="1"/>
  <c r="I1470" i="1" s="1"/>
  <c r="L1470" i="1" s="1"/>
  <c r="S1470" i="1"/>
  <c r="O1470" i="1" s="1"/>
  <c r="P1471" i="1"/>
  <c r="F1471" i="1" s="1"/>
  <c r="S1471" i="1"/>
  <c r="O1471" i="1" s="1"/>
  <c r="P1472" i="1"/>
  <c r="K1472" i="1" s="1"/>
  <c r="N1472" i="1" s="1"/>
  <c r="S1472" i="1"/>
  <c r="O1472" i="1" s="1"/>
  <c r="P1473" i="1"/>
  <c r="S1473" i="1"/>
  <c r="O1473" i="1" s="1"/>
  <c r="P1474" i="1"/>
  <c r="K1474" i="1" s="1"/>
  <c r="N1474" i="1" s="1"/>
  <c r="S1474" i="1"/>
  <c r="O1474" i="1" s="1"/>
  <c r="P1475" i="1"/>
  <c r="F1475" i="1" s="1"/>
  <c r="S1475" i="1"/>
  <c r="O1475" i="1" s="1"/>
  <c r="P1476" i="1"/>
  <c r="I1476" i="1" s="1"/>
  <c r="L1476" i="1" s="1"/>
  <c r="S1476" i="1"/>
  <c r="O1476" i="1" s="1"/>
  <c r="P1477" i="1"/>
  <c r="S1477" i="1"/>
  <c r="O1477" i="1" s="1"/>
  <c r="P1478" i="1"/>
  <c r="G1478" i="1" s="1"/>
  <c r="S1478" i="1"/>
  <c r="O1478" i="1" s="1"/>
  <c r="P1479" i="1"/>
  <c r="F1479" i="1" s="1"/>
  <c r="S1479" i="1"/>
  <c r="O1479" i="1" s="1"/>
  <c r="P1480" i="1"/>
  <c r="F1480" i="1" s="1"/>
  <c r="S1480" i="1"/>
  <c r="O1480" i="1" s="1"/>
  <c r="P1481" i="1"/>
  <c r="S1481" i="1"/>
  <c r="O1481" i="1" s="1"/>
  <c r="P1482" i="1"/>
  <c r="F1482" i="1" s="1"/>
  <c r="S1482" i="1"/>
  <c r="O1482" i="1" s="1"/>
  <c r="P1483" i="1"/>
  <c r="F1483" i="1" s="1"/>
  <c r="S1483" i="1"/>
  <c r="O1483" i="1" s="1"/>
  <c r="P1484" i="1"/>
  <c r="I1484" i="1" s="1"/>
  <c r="L1484" i="1" s="1"/>
  <c r="S1484" i="1"/>
  <c r="O1484" i="1" s="1"/>
  <c r="Y1484" i="1"/>
  <c r="P1485" i="1"/>
  <c r="S1485" i="1"/>
  <c r="O1485" i="1" s="1"/>
  <c r="P1486" i="1"/>
  <c r="G1486" i="1" s="1"/>
  <c r="S1486" i="1"/>
  <c r="O1486" i="1" s="1"/>
  <c r="P1487" i="1"/>
  <c r="F1487" i="1" s="1"/>
  <c r="S1487" i="1"/>
  <c r="O1487" i="1" s="1"/>
  <c r="P1488" i="1"/>
  <c r="G1488" i="1" s="1"/>
  <c r="S1488" i="1"/>
  <c r="O1488" i="1" s="1"/>
  <c r="Y1488" i="1"/>
  <c r="P1489" i="1"/>
  <c r="S1489" i="1"/>
  <c r="O1489" i="1" s="1"/>
  <c r="P1490" i="1"/>
  <c r="G1490" i="1" s="1"/>
  <c r="S1490" i="1"/>
  <c r="O1490" i="1" s="1"/>
  <c r="P1491" i="1"/>
  <c r="F1491" i="1" s="1"/>
  <c r="S1491" i="1"/>
  <c r="O1491" i="1" s="1"/>
  <c r="P1492" i="1"/>
  <c r="S1492" i="1"/>
  <c r="O1492" i="1" s="1"/>
  <c r="P1493" i="1"/>
  <c r="S1493" i="1"/>
  <c r="O1493" i="1" s="1"/>
  <c r="P1494" i="1"/>
  <c r="G1494" i="1" s="1"/>
  <c r="S1494" i="1"/>
  <c r="O1494" i="1" s="1"/>
  <c r="P1495" i="1"/>
  <c r="S1495" i="1"/>
  <c r="O1495" i="1" s="1"/>
  <c r="P1496" i="1"/>
  <c r="I1496" i="1" s="1"/>
  <c r="L1496" i="1" s="1"/>
  <c r="S1496" i="1"/>
  <c r="O1496" i="1" s="1"/>
  <c r="P1497" i="1"/>
  <c r="F1497" i="1" s="1"/>
  <c r="S1497" i="1"/>
  <c r="O1497" i="1" s="1"/>
  <c r="P1498" i="1"/>
  <c r="K1498" i="1" s="1"/>
  <c r="N1498" i="1" s="1"/>
  <c r="S1498" i="1"/>
  <c r="O1498" i="1" s="1"/>
  <c r="Y1498" i="1"/>
  <c r="P1499" i="1"/>
  <c r="F1499" i="1" s="1"/>
  <c r="S1499" i="1"/>
  <c r="O1499" i="1" s="1"/>
  <c r="P1500" i="1"/>
  <c r="S1500" i="1"/>
  <c r="O1500" i="1" s="1"/>
  <c r="P6" i="1"/>
  <c r="S6" i="1"/>
  <c r="B28" i="1"/>
  <c r="B29" i="1"/>
  <c r="B30" i="1"/>
  <c r="B32" i="1"/>
  <c r="B33" i="1"/>
  <c r="B34" i="1"/>
  <c r="B35" i="1"/>
  <c r="B36" i="1"/>
  <c r="B37" i="1"/>
  <c r="B38" i="1"/>
  <c r="B39" i="1"/>
  <c r="B40" i="1"/>
  <c r="B41" i="1"/>
  <c r="B42" i="1"/>
  <c r="B44" i="1"/>
  <c r="B45" i="1"/>
  <c r="B47" i="1"/>
  <c r="B49" i="1"/>
  <c r="B50" i="1"/>
  <c r="B51" i="1"/>
  <c r="B52" i="1"/>
  <c r="B53" i="1"/>
  <c r="B54" i="1"/>
  <c r="B56" i="1"/>
  <c r="B57" i="1"/>
  <c r="B58" i="1"/>
  <c r="B60" i="1"/>
  <c r="B61" i="1"/>
  <c r="B65" i="1"/>
  <c r="B66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7" i="1"/>
  <c r="B98" i="1"/>
  <c r="B99" i="1"/>
  <c r="B101" i="1"/>
  <c r="B102" i="1"/>
  <c r="B103" i="1"/>
  <c r="B104" i="1"/>
  <c r="B105" i="1"/>
  <c r="B106" i="1"/>
  <c r="B107" i="1"/>
  <c r="B108" i="1"/>
  <c r="B110" i="1"/>
  <c r="B113" i="1"/>
  <c r="B114" i="1"/>
  <c r="B115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4" i="1"/>
  <c r="B136" i="1"/>
  <c r="B137" i="1"/>
  <c r="B138" i="1"/>
  <c r="B139" i="1"/>
  <c r="B140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9" i="1"/>
  <c r="B162" i="1"/>
  <c r="B163" i="1"/>
  <c r="B166" i="1"/>
  <c r="B167" i="1"/>
  <c r="B168" i="1"/>
  <c r="B169" i="1"/>
  <c r="B170" i="1"/>
  <c r="B171" i="1"/>
  <c r="B172" i="1"/>
  <c r="B173" i="1"/>
  <c r="B174" i="1"/>
  <c r="B175" i="1"/>
  <c r="B176" i="1"/>
  <c r="B178" i="1"/>
  <c r="B179" i="1"/>
  <c r="B182" i="1"/>
  <c r="B183" i="1"/>
  <c r="B184" i="1"/>
  <c r="B185" i="1"/>
  <c r="B186" i="1"/>
  <c r="B187" i="1"/>
  <c r="B188" i="1"/>
  <c r="B189" i="1"/>
  <c r="B191" i="1"/>
  <c r="B192" i="1"/>
  <c r="B194" i="1"/>
  <c r="B195" i="1"/>
  <c r="B198" i="1"/>
  <c r="B199" i="1"/>
  <c r="B200" i="1"/>
  <c r="B201" i="1"/>
  <c r="B202" i="1"/>
  <c r="B203" i="1"/>
  <c r="B204" i="1"/>
  <c r="B205" i="1"/>
  <c r="B207" i="1"/>
  <c r="B208" i="1"/>
  <c r="B210" i="1"/>
  <c r="B211" i="1"/>
  <c r="B214" i="1"/>
  <c r="B215" i="1"/>
  <c r="B216" i="1"/>
  <c r="B217" i="1"/>
  <c r="B218" i="1"/>
  <c r="B219" i="1"/>
  <c r="B220" i="1"/>
  <c r="B221" i="1"/>
  <c r="B223" i="1"/>
  <c r="B224" i="1"/>
  <c r="B226" i="1"/>
  <c r="B227" i="1"/>
  <c r="B230" i="1"/>
  <c r="B231" i="1"/>
  <c r="B232" i="1"/>
  <c r="B233" i="1"/>
  <c r="B234" i="1"/>
  <c r="B235" i="1"/>
  <c r="B236" i="1"/>
  <c r="B237" i="1"/>
  <c r="B239" i="1"/>
  <c r="B242" i="1"/>
  <c r="B243" i="1"/>
  <c r="B246" i="1"/>
  <c r="B247" i="1"/>
  <c r="B248" i="1"/>
  <c r="B249" i="1"/>
  <c r="B250" i="1"/>
  <c r="B251" i="1"/>
  <c r="B252" i="1"/>
  <c r="B253" i="1"/>
  <c r="B255" i="1"/>
  <c r="B258" i="1"/>
  <c r="B259" i="1"/>
  <c r="B262" i="1"/>
  <c r="B263" i="1"/>
  <c r="B264" i="1"/>
  <c r="B265" i="1"/>
  <c r="B266" i="1"/>
  <c r="B267" i="1"/>
  <c r="B268" i="1"/>
  <c r="B269" i="1"/>
  <c r="B272" i="1"/>
  <c r="B274" i="1"/>
  <c r="B275" i="1"/>
  <c r="B276" i="1"/>
  <c r="B278" i="1"/>
  <c r="B279" i="1"/>
  <c r="B280" i="1"/>
  <c r="B281" i="1"/>
  <c r="B282" i="1"/>
  <c r="B283" i="1"/>
  <c r="B284" i="1"/>
  <c r="B285" i="1"/>
  <c r="B286" i="1"/>
  <c r="B288" i="1"/>
  <c r="B290" i="1"/>
  <c r="B291" i="1"/>
  <c r="B294" i="1"/>
  <c r="B295" i="1"/>
  <c r="B296" i="1"/>
  <c r="B297" i="1"/>
  <c r="B298" i="1"/>
  <c r="B299" i="1"/>
  <c r="B300" i="1"/>
  <c r="B301" i="1"/>
  <c r="B306" i="1"/>
  <c r="B307" i="1"/>
  <c r="B310" i="1"/>
  <c r="B311" i="1"/>
  <c r="B312" i="1"/>
  <c r="B313" i="1"/>
  <c r="B314" i="1"/>
  <c r="B315" i="1"/>
  <c r="B316" i="1"/>
  <c r="B317" i="1"/>
  <c r="B322" i="1"/>
  <c r="B323" i="1"/>
  <c r="B326" i="1"/>
  <c r="B327" i="1"/>
  <c r="B328" i="1"/>
  <c r="B329" i="1"/>
  <c r="B330" i="1"/>
  <c r="B331" i="1"/>
  <c r="B332" i="1"/>
  <c r="B333" i="1"/>
  <c r="B334" i="1"/>
  <c r="B336" i="1"/>
  <c r="B338" i="1"/>
  <c r="B339" i="1"/>
  <c r="B342" i="1"/>
  <c r="B343" i="1"/>
  <c r="B344" i="1"/>
  <c r="B345" i="1"/>
  <c r="B346" i="1"/>
  <c r="B347" i="1"/>
  <c r="B348" i="1"/>
  <c r="B349" i="1"/>
  <c r="B351" i="1"/>
  <c r="B354" i="1"/>
  <c r="B355" i="1"/>
  <c r="B358" i="1"/>
  <c r="B359" i="1"/>
  <c r="B360" i="1"/>
  <c r="B361" i="1"/>
  <c r="B362" i="1"/>
  <c r="B363" i="1"/>
  <c r="B364" i="1"/>
  <c r="B365" i="1"/>
  <c r="B368" i="1"/>
  <c r="B370" i="1"/>
  <c r="B371" i="1"/>
  <c r="B374" i="1"/>
  <c r="B375" i="1"/>
  <c r="B376" i="1"/>
  <c r="B377" i="1"/>
  <c r="B378" i="1"/>
  <c r="B379" i="1"/>
  <c r="B380" i="1"/>
  <c r="B381" i="1"/>
  <c r="B386" i="1"/>
  <c r="B387" i="1"/>
  <c r="B390" i="1"/>
  <c r="B391" i="1"/>
  <c r="B392" i="1"/>
  <c r="B393" i="1"/>
  <c r="B395" i="1"/>
  <c r="B396" i="1"/>
  <c r="B397" i="1"/>
  <c r="B400" i="1"/>
  <c r="B402" i="1"/>
  <c r="B403" i="1"/>
  <c r="B407" i="1"/>
  <c r="B408" i="1"/>
  <c r="B409" i="1"/>
  <c r="B411" i="1"/>
  <c r="B412" i="1"/>
  <c r="B413" i="1"/>
  <c r="B416" i="1"/>
  <c r="B418" i="1"/>
  <c r="B419" i="1"/>
  <c r="B422" i="1"/>
  <c r="B423" i="1"/>
  <c r="B424" i="1"/>
  <c r="B425" i="1"/>
  <c r="B427" i="1"/>
  <c r="B428" i="1"/>
  <c r="B429" i="1"/>
  <c r="B434" i="1"/>
  <c r="B435" i="1"/>
  <c r="B439" i="1"/>
  <c r="B440" i="1"/>
  <c r="B441" i="1"/>
  <c r="B443" i="1"/>
  <c r="B444" i="1"/>
  <c r="B445" i="1"/>
  <c r="B448" i="1"/>
  <c r="B450" i="1"/>
  <c r="B451" i="1"/>
  <c r="B455" i="1"/>
  <c r="B456" i="1"/>
  <c r="B457" i="1"/>
  <c r="B459" i="1"/>
  <c r="B460" i="1"/>
  <c r="B461" i="1"/>
  <c r="B466" i="1"/>
  <c r="B467" i="1"/>
  <c r="B471" i="1"/>
  <c r="B472" i="1"/>
  <c r="B473" i="1"/>
  <c r="B474" i="1"/>
  <c r="B475" i="1"/>
  <c r="B476" i="1"/>
  <c r="B477" i="1"/>
  <c r="B482" i="1"/>
  <c r="B483" i="1"/>
  <c r="B484" i="1"/>
  <c r="B487" i="1"/>
  <c r="B488" i="1"/>
  <c r="B489" i="1"/>
  <c r="B490" i="1"/>
  <c r="F582" i="1"/>
  <c r="B462" i="1" l="1"/>
  <c r="B350" i="1"/>
  <c r="B398" i="1"/>
  <c r="B270" i="1"/>
  <c r="B446" i="1"/>
  <c r="B352" i="1"/>
  <c r="B190" i="1"/>
  <c r="B464" i="1"/>
  <c r="B414" i="1"/>
  <c r="B206" i="1"/>
  <c r="B111" i="1"/>
  <c r="B366" i="1"/>
  <c r="B304" i="1"/>
  <c r="B109" i="1"/>
  <c r="B302" i="1"/>
  <c r="B222" i="1"/>
  <c r="B240" i="1"/>
  <c r="B384" i="1"/>
  <c r="B160" i="1"/>
  <c r="B478" i="1"/>
  <c r="B382" i="1"/>
  <c r="B320" i="1"/>
  <c r="B238" i="1"/>
  <c r="B432" i="1"/>
  <c r="B480" i="1"/>
  <c r="B430" i="1"/>
  <c r="B318" i="1"/>
  <c r="B256" i="1"/>
  <c r="B158" i="1"/>
  <c r="B401" i="1"/>
  <c r="B254" i="1"/>
  <c r="B421" i="1"/>
  <c r="B420" i="1"/>
  <c r="B245" i="1"/>
  <c r="B181" i="1"/>
  <c r="B261" i="1"/>
  <c r="B229" i="1"/>
  <c r="B213" i="1"/>
  <c r="B197" i="1"/>
  <c r="B165" i="1"/>
  <c r="B277" i="1"/>
  <c r="B260" i="1"/>
  <c r="B244" i="1"/>
  <c r="B228" i="1"/>
  <c r="B212" i="1"/>
  <c r="B196" i="1"/>
  <c r="B180" i="1"/>
  <c r="B164" i="1"/>
  <c r="B112" i="1"/>
  <c r="B96" i="1"/>
  <c r="B437" i="1"/>
  <c r="B436" i="1"/>
  <c r="B309" i="1"/>
  <c r="B292" i="1"/>
  <c r="B325" i="1"/>
  <c r="B308" i="1"/>
  <c r="B257" i="1"/>
  <c r="B241" i="1"/>
  <c r="B225" i="1"/>
  <c r="B209" i="1"/>
  <c r="B193" i="1"/>
  <c r="B177" i="1"/>
  <c r="B161" i="1"/>
  <c r="B341" i="1"/>
  <c r="B324" i="1"/>
  <c r="B273" i="1"/>
  <c r="B453" i="1"/>
  <c r="B357" i="1"/>
  <c r="B340" i="1"/>
  <c r="B289" i="1"/>
  <c r="B452" i="1"/>
  <c r="B356" i="1"/>
  <c r="B373" i="1"/>
  <c r="B321" i="1"/>
  <c r="B389" i="1"/>
  <c r="B372" i="1"/>
  <c r="B337" i="1"/>
  <c r="B469" i="1"/>
  <c r="B388" i="1"/>
  <c r="B293" i="1"/>
  <c r="B468" i="1"/>
  <c r="B305" i="1"/>
  <c r="B405" i="1"/>
  <c r="B404" i="1"/>
  <c r="B485" i="1"/>
  <c r="B385" i="1"/>
  <c r="B116" i="1"/>
  <c r="B100" i="1"/>
  <c r="I659" i="1"/>
  <c r="L659" i="1" s="1"/>
  <c r="F339" i="1"/>
  <c r="G927" i="1"/>
  <c r="F459" i="1"/>
  <c r="G293" i="1"/>
  <c r="J598" i="1"/>
  <c r="M598" i="1" s="1"/>
  <c r="F511" i="1"/>
  <c r="K511" i="1"/>
  <c r="N511" i="1" s="1"/>
  <c r="K915" i="1"/>
  <c r="N915" i="1" s="1"/>
  <c r="J534" i="1"/>
  <c r="M534" i="1" s="1"/>
  <c r="B438" i="1"/>
  <c r="B454" i="1"/>
  <c r="F396" i="1"/>
  <c r="B470" i="1"/>
  <c r="B486" i="1"/>
  <c r="B406" i="1"/>
  <c r="G885" i="1"/>
  <c r="F767" i="1"/>
  <c r="I767" i="1"/>
  <c r="L767" i="1" s="1"/>
  <c r="F759" i="1"/>
  <c r="J544" i="1"/>
  <c r="M544" i="1" s="1"/>
  <c r="Y343" i="1"/>
  <c r="E46" i="9"/>
  <c r="E78" i="9"/>
  <c r="E54" i="9"/>
  <c r="W6" i="5"/>
  <c r="E12" i="9" s="1"/>
  <c r="U6" i="5"/>
  <c r="E80" i="9"/>
  <c r="E72" i="9"/>
  <c r="E64" i="9"/>
  <c r="E56" i="9"/>
  <c r="E48" i="9"/>
  <c r="E40" i="9"/>
  <c r="W8" i="5"/>
  <c r="E14" i="9" s="1"/>
  <c r="U8" i="5"/>
  <c r="W4" i="5"/>
  <c r="U4" i="5"/>
  <c r="E74" i="9"/>
  <c r="E50" i="9"/>
  <c r="E34" i="9"/>
  <c r="U7" i="5"/>
  <c r="W7" i="5"/>
  <c r="E13" i="9" s="1"/>
  <c r="F1006" i="1"/>
  <c r="G243" i="1"/>
  <c r="AA1494" i="1"/>
  <c r="AB1494" i="1" s="1"/>
  <c r="Y1420" i="1"/>
  <c r="AA1370" i="1"/>
  <c r="AE1370" i="1" s="1"/>
  <c r="AA1360" i="1"/>
  <c r="AI1360" i="1" s="1"/>
  <c r="AA1350" i="1"/>
  <c r="AC1350" i="1" s="1"/>
  <c r="AA1340" i="1"/>
  <c r="AB1340" i="1" s="1"/>
  <c r="Z1335" i="1"/>
  <c r="AA1330" i="1"/>
  <c r="AE1330" i="1" s="1"/>
  <c r="AA1320" i="1"/>
  <c r="AI1320" i="1" s="1"/>
  <c r="AA1310" i="1"/>
  <c r="AE1310" i="1" s="1"/>
  <c r="Z1277" i="1"/>
  <c r="AA1246" i="1"/>
  <c r="AC1246" i="1" s="1"/>
  <c r="Z1179" i="1"/>
  <c r="Z1155" i="1"/>
  <c r="AA1142" i="1"/>
  <c r="AB1142" i="1" s="1"/>
  <c r="Y1130" i="1"/>
  <c r="Y1124" i="1"/>
  <c r="Y1106" i="1"/>
  <c r="Z1067" i="1"/>
  <c r="Z966" i="1"/>
  <c r="AA959" i="1"/>
  <c r="AB959" i="1" s="1"/>
  <c r="Z886" i="1"/>
  <c r="AA879" i="1"/>
  <c r="AI879" i="1" s="1"/>
  <c r="AA745" i="1"/>
  <c r="AC745" i="1" s="1"/>
  <c r="Z676" i="1"/>
  <c r="Y607" i="1"/>
  <c r="Z397" i="1"/>
  <c r="Y247" i="1"/>
  <c r="Y1390" i="1"/>
  <c r="Y1380" i="1"/>
  <c r="Z1365" i="1"/>
  <c r="Z1499" i="1"/>
  <c r="Y1494" i="1"/>
  <c r="Z1489" i="1"/>
  <c r="AA1484" i="1"/>
  <c r="AB1484" i="1" s="1"/>
  <c r="Z1479" i="1"/>
  <c r="AA1474" i="1"/>
  <c r="AB1474" i="1" s="1"/>
  <c r="Z1469" i="1"/>
  <c r="Z1459" i="1"/>
  <c r="AA1454" i="1"/>
  <c r="AB1454" i="1" s="1"/>
  <c r="Z1449" i="1"/>
  <c r="AA1444" i="1"/>
  <c r="AB1444" i="1" s="1"/>
  <c r="Z1439" i="1"/>
  <c r="Y1370" i="1"/>
  <c r="Y1360" i="1"/>
  <c r="Y1340" i="1"/>
  <c r="Y1330" i="1"/>
  <c r="Z1325" i="1"/>
  <c r="Y1320" i="1"/>
  <c r="Z1315" i="1"/>
  <c r="Y1310" i="1"/>
  <c r="Y1300" i="1"/>
  <c r="Y1290" i="1"/>
  <c r="AA1252" i="1"/>
  <c r="AE1252" i="1" s="1"/>
  <c r="AA1228" i="1"/>
  <c r="AE1228" i="1" s="1"/>
  <c r="AA1222" i="1"/>
  <c r="AC1222" i="1" s="1"/>
  <c r="AA1148" i="1"/>
  <c r="AB1148" i="1" s="1"/>
  <c r="Z1117" i="1"/>
  <c r="Y1045" i="1"/>
  <c r="Y937" i="1"/>
  <c r="Z850" i="1"/>
  <c r="Y575" i="1"/>
  <c r="Z381" i="1"/>
  <c r="Z199" i="1"/>
  <c r="Z7" i="1"/>
  <c r="Y1434" i="1"/>
  <c r="Y1424" i="1"/>
  <c r="Y1404" i="1"/>
  <c r="Y1394" i="1"/>
  <c r="Z1389" i="1"/>
  <c r="Y1384" i="1"/>
  <c r="Z1379" i="1"/>
  <c r="Y1374" i="1"/>
  <c r="Y1364" i="1"/>
  <c r="Y1354" i="1"/>
  <c r="Z1349" i="1"/>
  <c r="Y1344" i="1"/>
  <c r="AA1334" i="1"/>
  <c r="AI1334" i="1" s="1"/>
  <c r="AA1276" i="1"/>
  <c r="AB1276" i="1" s="1"/>
  <c r="Z1245" i="1"/>
  <c r="Y1196" i="1"/>
  <c r="Y1178" i="1"/>
  <c r="Y1172" i="1"/>
  <c r="Y1154" i="1"/>
  <c r="Z1141" i="1"/>
  <c r="Z1123" i="1"/>
  <c r="AA1110" i="1"/>
  <c r="AB1110" i="1" s="1"/>
  <c r="Z1085" i="1"/>
  <c r="AA979" i="1"/>
  <c r="AB979" i="1" s="1"/>
  <c r="Y551" i="1"/>
  <c r="AA1498" i="1"/>
  <c r="AB1498" i="1" s="1"/>
  <c r="Z1493" i="1"/>
  <c r="AA1488" i="1"/>
  <c r="AB1488" i="1" s="1"/>
  <c r="AA1478" i="1"/>
  <c r="AB1478" i="1" s="1"/>
  <c r="AA1468" i="1"/>
  <c r="AB1468" i="1" s="1"/>
  <c r="Z1463" i="1"/>
  <c r="AA1458" i="1"/>
  <c r="AB1458" i="1" s="1"/>
  <c r="AA1448" i="1"/>
  <c r="AB1448" i="1" s="1"/>
  <c r="AA1438" i="1"/>
  <c r="AB1438" i="1" s="1"/>
  <c r="AA1408" i="1"/>
  <c r="AB1408" i="1" s="1"/>
  <c r="Z1369" i="1"/>
  <c r="Z1339" i="1"/>
  <c r="Y1334" i="1"/>
  <c r="Z1329" i="1"/>
  <c r="AA1324" i="1"/>
  <c r="AB1324" i="1" s="1"/>
  <c r="Z1319" i="1"/>
  <c r="AA1314" i="1"/>
  <c r="AE1314" i="1" s="1"/>
  <c r="Z1309" i="1"/>
  <c r="Z1299" i="1"/>
  <c r="AA1294" i="1"/>
  <c r="AE1294" i="1" s="1"/>
  <c r="Y1276" i="1"/>
  <c r="Y1202" i="1"/>
  <c r="AA1134" i="1"/>
  <c r="AB1134" i="1" s="1"/>
  <c r="AA1116" i="1"/>
  <c r="AB1116" i="1" s="1"/>
  <c r="AA1078" i="1"/>
  <c r="AB1078" i="1" s="1"/>
  <c r="Z1014" i="1"/>
  <c r="Z950" i="1"/>
  <c r="AA943" i="1"/>
  <c r="AB943" i="1" s="1"/>
  <c r="AA863" i="1"/>
  <c r="AI863" i="1" s="1"/>
  <c r="Z804" i="1"/>
  <c r="B415" i="1"/>
  <c r="B399" i="1"/>
  <c r="B367" i="1"/>
  <c r="AA1472" i="1"/>
  <c r="AB1472" i="1" s="1"/>
  <c r="Z1433" i="1"/>
  <c r="Z1403" i="1"/>
  <c r="Y1398" i="1"/>
  <c r="Z1393" i="1"/>
  <c r="AA1388" i="1"/>
  <c r="AB1388" i="1" s="1"/>
  <c r="Z1383" i="1"/>
  <c r="AA1378" i="1"/>
  <c r="AE1378" i="1" s="1"/>
  <c r="Z1373" i="1"/>
  <c r="Z1363" i="1"/>
  <c r="AA1358" i="1"/>
  <c r="AK1358" i="1" s="1"/>
  <c r="Z1353" i="1"/>
  <c r="AA1348" i="1"/>
  <c r="AB1348" i="1" s="1"/>
  <c r="Z1343" i="1"/>
  <c r="AA1262" i="1"/>
  <c r="AB1262" i="1" s="1"/>
  <c r="AA1244" i="1"/>
  <c r="AE1244" i="1" s="1"/>
  <c r="Y1220" i="1"/>
  <c r="Z1195" i="1"/>
  <c r="Z1171" i="1"/>
  <c r="AA1140" i="1"/>
  <c r="AB1140" i="1" s="1"/>
  <c r="Z1109" i="1"/>
  <c r="AA1084" i="1"/>
  <c r="AB1084" i="1" s="1"/>
  <c r="Z978" i="1"/>
  <c r="Y1492" i="1"/>
  <c r="Y1482" i="1"/>
  <c r="Z1477" i="1"/>
  <c r="Y1472" i="1"/>
  <c r="AA1462" i="1"/>
  <c r="AB1462" i="1" s="1"/>
  <c r="Y1388" i="1"/>
  <c r="Y1358" i="1"/>
  <c r="Y1348" i="1"/>
  <c r="AA1338" i="1"/>
  <c r="AE1338" i="1" s="1"/>
  <c r="Z1333" i="1"/>
  <c r="AA1328" i="1"/>
  <c r="AI1328" i="1" s="1"/>
  <c r="AA1318" i="1"/>
  <c r="AG1318" i="1" s="1"/>
  <c r="AA1308" i="1"/>
  <c r="AB1308" i="1" s="1"/>
  <c r="Z1303" i="1"/>
  <c r="AA1298" i="1"/>
  <c r="AB1298" i="1" s="1"/>
  <c r="Z1275" i="1"/>
  <c r="Z1213" i="1"/>
  <c r="AA1182" i="1"/>
  <c r="AB1182" i="1" s="1"/>
  <c r="Z1115" i="1"/>
  <c r="Y1084" i="1"/>
  <c r="AA1070" i="1"/>
  <c r="AB1070" i="1" s="1"/>
  <c r="Y1013" i="1"/>
  <c r="AA963" i="1"/>
  <c r="AB963" i="1" s="1"/>
  <c r="AA883" i="1"/>
  <c r="AI883" i="1" s="1"/>
  <c r="Z780" i="1"/>
  <c r="Y711" i="1"/>
  <c r="AA657" i="1"/>
  <c r="AE657" i="1" s="1"/>
  <c r="Y519" i="1"/>
  <c r="Y472" i="1"/>
  <c r="Z1447" i="1"/>
  <c r="Y1298" i="1"/>
  <c r="Z1293" i="1"/>
  <c r="AA1268" i="1"/>
  <c r="AI1268" i="1" s="1"/>
  <c r="Y1226" i="1"/>
  <c r="AA1188" i="1"/>
  <c r="AB1188" i="1" s="1"/>
  <c r="AA1158" i="1"/>
  <c r="AB1158" i="1" s="1"/>
  <c r="Y1090" i="1"/>
  <c r="Z1042" i="1"/>
  <c r="Z934" i="1"/>
  <c r="AA927" i="1"/>
  <c r="AE927" i="1" s="1"/>
  <c r="AA847" i="1"/>
  <c r="AI847" i="1" s="1"/>
  <c r="AA817" i="1"/>
  <c r="AB817" i="1" s="1"/>
  <c r="AA1452" i="1"/>
  <c r="AB1452" i="1" s="1"/>
  <c r="AA1412" i="1"/>
  <c r="AB1412" i="1" s="1"/>
  <c r="Y1328" i="1"/>
  <c r="AA1164" i="1"/>
  <c r="AB1164" i="1" s="1"/>
  <c r="B463" i="1"/>
  <c r="B447" i="1"/>
  <c r="B319" i="1"/>
  <c r="Y1452" i="1"/>
  <c r="Y1422" i="1"/>
  <c r="Y1412" i="1"/>
  <c r="AA1402" i="1"/>
  <c r="AE1402" i="1" s="1"/>
  <c r="Z1397" i="1"/>
  <c r="AA1392" i="1"/>
  <c r="AB1392" i="1" s="1"/>
  <c r="AA1382" i="1"/>
  <c r="AI1382" i="1" s="1"/>
  <c r="AA1372" i="1"/>
  <c r="AB1372" i="1" s="1"/>
  <c r="Z1367" i="1"/>
  <c r="AA1362" i="1"/>
  <c r="AE1362" i="1" s="1"/>
  <c r="AA1352" i="1"/>
  <c r="AI1352" i="1" s="1"/>
  <c r="AA1342" i="1"/>
  <c r="AK1342" i="1" s="1"/>
  <c r="AA1312" i="1"/>
  <c r="AI1312" i="1" s="1"/>
  <c r="Z1243" i="1"/>
  <c r="Z1219" i="1"/>
  <c r="AA1206" i="1"/>
  <c r="AC1206" i="1" s="1"/>
  <c r="Y1194" i="1"/>
  <c r="Y1188" i="1"/>
  <c r="Y1170" i="1"/>
  <c r="Y1164" i="1"/>
  <c r="AA1132" i="1"/>
  <c r="AB1132" i="1" s="1"/>
  <c r="AA1126" i="1"/>
  <c r="AB1126" i="1" s="1"/>
  <c r="AA1108" i="1"/>
  <c r="AB1108" i="1" s="1"/>
  <c r="AA1102" i="1"/>
  <c r="AB1102" i="1" s="1"/>
  <c r="AA1076" i="1"/>
  <c r="AB1076" i="1" s="1"/>
  <c r="AA1027" i="1"/>
  <c r="AF1027" i="1" s="1"/>
  <c r="AA991" i="1"/>
  <c r="AB991" i="1" s="1"/>
  <c r="Y853" i="1"/>
  <c r="Z748" i="1"/>
  <c r="AA649" i="1"/>
  <c r="AE649" i="1" s="1"/>
  <c r="Y408" i="1"/>
  <c r="B479" i="1"/>
  <c r="B303" i="1"/>
  <c r="Z1491" i="1"/>
  <c r="AA1486" i="1"/>
  <c r="AB1486" i="1" s="1"/>
  <c r="Z1481" i="1"/>
  <c r="AA1476" i="1"/>
  <c r="AB1476" i="1" s="1"/>
  <c r="Z1471" i="1"/>
  <c r="Y1402" i="1"/>
  <c r="Y1392" i="1"/>
  <c r="Y1372" i="1"/>
  <c r="Y1362" i="1"/>
  <c r="Z1357" i="1"/>
  <c r="Y1352" i="1"/>
  <c r="Z1347" i="1"/>
  <c r="Y1342" i="1"/>
  <c r="Y1332" i="1"/>
  <c r="Y1322" i="1"/>
  <c r="Z1317" i="1"/>
  <c r="Y1312" i="1"/>
  <c r="AA1302" i="1"/>
  <c r="AK1302" i="1" s="1"/>
  <c r="AA1286" i="1"/>
  <c r="AK1286" i="1" s="1"/>
  <c r="AA1212" i="1"/>
  <c r="AE1212" i="1" s="1"/>
  <c r="Z1181" i="1"/>
  <c r="Y1132" i="1"/>
  <c r="Y1114" i="1"/>
  <c r="Y1108" i="1"/>
  <c r="AA867" i="1"/>
  <c r="AB867" i="1" s="1"/>
  <c r="Z548" i="1"/>
  <c r="Z1437" i="1"/>
  <c r="Y1338" i="1"/>
  <c r="Z1237" i="1"/>
  <c r="Y1486" i="1"/>
  <c r="Y1476" i="1"/>
  <c r="AA1466" i="1"/>
  <c r="AB1466" i="1" s="1"/>
  <c r="Z1461" i="1"/>
  <c r="AA1456" i="1"/>
  <c r="AB1456" i="1" s="1"/>
  <c r="AA1446" i="1"/>
  <c r="AB1446" i="1" s="1"/>
  <c r="AA1436" i="1"/>
  <c r="AB1436" i="1" s="1"/>
  <c r="Z1431" i="1"/>
  <c r="AA1426" i="1"/>
  <c r="AB1426" i="1" s="1"/>
  <c r="AA1416" i="1"/>
  <c r="AB1416" i="1" s="1"/>
  <c r="AA1406" i="1"/>
  <c r="AI1406" i="1" s="1"/>
  <c r="AA1376" i="1"/>
  <c r="AI1376" i="1" s="1"/>
  <c r="Z1337" i="1"/>
  <c r="Z1307" i="1"/>
  <c r="Y1302" i="1"/>
  <c r="Z1297" i="1"/>
  <c r="AA1292" i="1"/>
  <c r="AB1292" i="1" s="1"/>
  <c r="AA1260" i="1"/>
  <c r="AK1260" i="1" s="1"/>
  <c r="AA1254" i="1"/>
  <c r="AC1254" i="1" s="1"/>
  <c r="AA1236" i="1"/>
  <c r="AE1236" i="1" s="1"/>
  <c r="AA1230" i="1"/>
  <c r="AC1230" i="1" s="1"/>
  <c r="Y1212" i="1"/>
  <c r="Y1138" i="1"/>
  <c r="Z1062" i="1"/>
  <c r="AA1055" i="1"/>
  <c r="AB1055" i="1" s="1"/>
  <c r="Y1033" i="1"/>
  <c r="AA947" i="1"/>
  <c r="AB947" i="1" s="1"/>
  <c r="Y933" i="1"/>
  <c r="Z918" i="1"/>
  <c r="Z838" i="1"/>
  <c r="Y831" i="1"/>
  <c r="AA617" i="1"/>
  <c r="AE617" i="1" s="1"/>
  <c r="B431" i="1"/>
  <c r="B335" i="1"/>
  <c r="Z1497" i="1"/>
  <c r="Z1467" i="1"/>
  <c r="Z1457" i="1"/>
  <c r="AA1442" i="1"/>
  <c r="AB1442" i="1" s="1"/>
  <c r="AA1422" i="1"/>
  <c r="AB1422" i="1" s="1"/>
  <c r="Z1407" i="1"/>
  <c r="Y1466" i="1"/>
  <c r="Y1456" i="1"/>
  <c r="Y1436" i="1"/>
  <c r="Y1426" i="1"/>
  <c r="Z1421" i="1"/>
  <c r="Y1416" i="1"/>
  <c r="Z1411" i="1"/>
  <c r="Y1406" i="1"/>
  <c r="Y1396" i="1"/>
  <c r="Y1386" i="1"/>
  <c r="Z1381" i="1"/>
  <c r="Y1376" i="1"/>
  <c r="AA1366" i="1"/>
  <c r="AE1366" i="1" s="1"/>
  <c r="Y1292" i="1"/>
  <c r="Y1260" i="1"/>
  <c r="Y1242" i="1"/>
  <c r="Y1236" i="1"/>
  <c r="Y1218" i="1"/>
  <c r="Z1205" i="1"/>
  <c r="Z1187" i="1"/>
  <c r="AA1174" i="1"/>
  <c r="AB1174" i="1" s="1"/>
  <c r="Z1163" i="1"/>
  <c r="Z1125" i="1"/>
  <c r="Z1101" i="1"/>
  <c r="AA1068" i="1"/>
  <c r="AB1068" i="1" s="1"/>
  <c r="AA1011" i="1"/>
  <c r="AB1011" i="1" s="1"/>
  <c r="AA785" i="1"/>
  <c r="AB785" i="1" s="1"/>
  <c r="Z716" i="1"/>
  <c r="Z1495" i="1"/>
  <c r="AA1480" i="1"/>
  <c r="AB1480" i="1" s="1"/>
  <c r="AA1470" i="1"/>
  <c r="AB1470" i="1" s="1"/>
  <c r="Z1401" i="1"/>
  <c r="Z1371" i="1"/>
  <c r="Y1366" i="1"/>
  <c r="Z1361" i="1"/>
  <c r="AA1356" i="1"/>
  <c r="AB1356" i="1" s="1"/>
  <c r="Z1351" i="1"/>
  <c r="AA1346" i="1"/>
  <c r="AE1346" i="1" s="1"/>
  <c r="Z1341" i="1"/>
  <c r="Z1331" i="1"/>
  <c r="AA1326" i="1"/>
  <c r="AE1326" i="1" s="1"/>
  <c r="Z1321" i="1"/>
  <c r="AA1316" i="1"/>
  <c r="AB1316" i="1" s="1"/>
  <c r="Z1311" i="1"/>
  <c r="Y1266" i="1"/>
  <c r="AA1198" i="1"/>
  <c r="AC1198" i="1" s="1"/>
  <c r="AA1180" i="1"/>
  <c r="AB1180" i="1" s="1"/>
  <c r="Y1156" i="1"/>
  <c r="Z1131" i="1"/>
  <c r="Z1107" i="1"/>
  <c r="Y1068" i="1"/>
  <c r="AA975" i="1"/>
  <c r="AB975" i="1" s="1"/>
  <c r="Y953" i="1"/>
  <c r="Y873" i="1"/>
  <c r="Z866" i="1"/>
  <c r="Y807" i="1"/>
  <c r="B383" i="1"/>
  <c r="Y1462" i="1"/>
  <c r="Z1427" i="1"/>
  <c r="Y1308" i="1"/>
  <c r="B287" i="1"/>
  <c r="AA1500" i="1"/>
  <c r="AB1500" i="1" s="1"/>
  <c r="AA1490" i="1"/>
  <c r="AB1490" i="1" s="1"/>
  <c r="AA1440" i="1"/>
  <c r="AB1440" i="1" s="1"/>
  <c r="B271" i="1"/>
  <c r="Y1500" i="1"/>
  <c r="Y1490" i="1"/>
  <c r="Z1485" i="1"/>
  <c r="Y1480" i="1"/>
  <c r="Z1475" i="1"/>
  <c r="Y1470" i="1"/>
  <c r="Y1460" i="1"/>
  <c r="Y1450" i="1"/>
  <c r="Z1445" i="1"/>
  <c r="Y1440" i="1"/>
  <c r="AA1430" i="1"/>
  <c r="AB1430" i="1" s="1"/>
  <c r="Y1356" i="1"/>
  <c r="Y1326" i="1"/>
  <c r="Y1316" i="1"/>
  <c r="AA1306" i="1"/>
  <c r="AE1306" i="1" s="1"/>
  <c r="Z1301" i="1"/>
  <c r="AA1296" i="1"/>
  <c r="AI1296" i="1" s="1"/>
  <c r="Z1253" i="1"/>
  <c r="Z1229" i="1"/>
  <c r="Z1211" i="1"/>
  <c r="Z1149" i="1"/>
  <c r="AA1118" i="1"/>
  <c r="AB1118" i="1" s="1"/>
  <c r="Y1074" i="1"/>
  <c r="Y1061" i="1"/>
  <c r="Z1046" i="1"/>
  <c r="Y981" i="1"/>
  <c r="Y917" i="1"/>
  <c r="Z902" i="1"/>
  <c r="AA851" i="1"/>
  <c r="AI851" i="1" s="1"/>
  <c r="Z708" i="1"/>
  <c r="Y639" i="1"/>
  <c r="AA561" i="1"/>
  <c r="AB561" i="1" s="1"/>
  <c r="Z492" i="1"/>
  <c r="Z461" i="1"/>
  <c r="Y375" i="1"/>
  <c r="Y65" i="1"/>
  <c r="Z1417" i="1"/>
  <c r="Z1465" i="1"/>
  <c r="Z1435" i="1"/>
  <c r="Y1430" i="1"/>
  <c r="Z1425" i="1"/>
  <c r="AA1420" i="1"/>
  <c r="AB1420" i="1" s="1"/>
  <c r="Z1415" i="1"/>
  <c r="AA1410" i="1"/>
  <c r="AE1410" i="1" s="1"/>
  <c r="Z1405" i="1"/>
  <c r="Z1395" i="1"/>
  <c r="AA1390" i="1"/>
  <c r="AI1390" i="1" s="1"/>
  <c r="Z1385" i="1"/>
  <c r="AA1380" i="1"/>
  <c r="AB1380" i="1" s="1"/>
  <c r="Z1375" i="1"/>
  <c r="Y1306" i="1"/>
  <c r="Y1296" i="1"/>
  <c r="Y1284" i="1"/>
  <c r="Z1259" i="1"/>
  <c r="Z1235" i="1"/>
  <c r="AA1204" i="1"/>
  <c r="AE1204" i="1" s="1"/>
  <c r="Z1173" i="1"/>
  <c r="Y1162" i="1"/>
  <c r="AA1124" i="1"/>
  <c r="AB1124" i="1" s="1"/>
  <c r="Y1100" i="1"/>
  <c r="AA995" i="1"/>
  <c r="AB995" i="1" s="1"/>
  <c r="Y799" i="1"/>
  <c r="Z684" i="1"/>
  <c r="K699" i="1"/>
  <c r="N699" i="1" s="1"/>
  <c r="K691" i="1"/>
  <c r="N691" i="1" s="1"/>
  <c r="F622" i="1"/>
  <c r="F613" i="1"/>
  <c r="K819" i="1"/>
  <c r="N819" i="1" s="1"/>
  <c r="K797" i="1"/>
  <c r="N797" i="1" s="1"/>
  <c r="F765" i="1"/>
  <c r="J978" i="1"/>
  <c r="M978" i="1" s="1"/>
  <c r="K331" i="1"/>
  <c r="N331" i="1" s="1"/>
  <c r="K627" i="1"/>
  <c r="N627" i="1" s="1"/>
  <c r="G635" i="1"/>
  <c r="I299" i="1"/>
  <c r="L299" i="1" s="1"/>
  <c r="K503" i="1"/>
  <c r="N503" i="1" s="1"/>
  <c r="F779" i="1"/>
  <c r="K757" i="1"/>
  <c r="N757" i="1" s="1"/>
  <c r="F452" i="1"/>
  <c r="F955" i="1"/>
  <c r="F503" i="1"/>
  <c r="J618" i="1"/>
  <c r="M618" i="1" s="1"/>
  <c r="K695" i="1"/>
  <c r="N695" i="1" s="1"/>
  <c r="B46" i="1"/>
  <c r="B62" i="1"/>
  <c r="B43" i="1"/>
  <c r="B48" i="1"/>
  <c r="B64" i="1"/>
  <c r="K703" i="1"/>
  <c r="N703" i="1" s="1"/>
  <c r="I695" i="1"/>
  <c r="L695" i="1" s="1"/>
  <c r="I759" i="1"/>
  <c r="L759" i="1" s="1"/>
  <c r="K1001" i="1"/>
  <c r="N1001" i="1" s="1"/>
  <c r="G979" i="1"/>
  <c r="K835" i="1"/>
  <c r="N835" i="1" s="1"/>
  <c r="F630" i="1"/>
  <c r="F827" i="1"/>
  <c r="F629" i="1"/>
  <c r="I955" i="1"/>
  <c r="L955" i="1" s="1"/>
  <c r="F366" i="1"/>
  <c r="K1129" i="1"/>
  <c r="N1129" i="1" s="1"/>
  <c r="F1235" i="1"/>
  <c r="K821" i="1"/>
  <c r="N821" i="1" s="1"/>
  <c r="F1197" i="1"/>
  <c r="J1030" i="1"/>
  <c r="M1030" i="1" s="1"/>
  <c r="F1171" i="1"/>
  <c r="F915" i="1"/>
  <c r="J652" i="1"/>
  <c r="M652" i="1" s="1"/>
  <c r="G366" i="1"/>
  <c r="F615" i="1"/>
  <c r="F791" i="1"/>
  <c r="K1400" i="1"/>
  <c r="N1400" i="1" s="1"/>
  <c r="I715" i="1"/>
  <c r="L715" i="1" s="1"/>
  <c r="J538" i="1"/>
  <c r="M538" i="1" s="1"/>
  <c r="F974" i="1"/>
  <c r="I779" i="1"/>
  <c r="L779" i="1" s="1"/>
  <c r="K567" i="1"/>
  <c r="N567" i="1" s="1"/>
  <c r="J1154" i="1"/>
  <c r="M1154" i="1" s="1"/>
  <c r="F666" i="1"/>
  <c r="F450" i="1"/>
  <c r="F859" i="1"/>
  <c r="I785" i="1"/>
  <c r="L785" i="1" s="1"/>
  <c r="I454" i="1"/>
  <c r="L454" i="1" s="1"/>
  <c r="F1163" i="1"/>
  <c r="I859" i="1"/>
  <c r="L859" i="1" s="1"/>
  <c r="J662" i="1"/>
  <c r="M662" i="1" s="1"/>
  <c r="F1416" i="1"/>
  <c r="K693" i="1"/>
  <c r="N693" i="1" s="1"/>
  <c r="I368" i="1"/>
  <c r="L368" i="1" s="1"/>
  <c r="J554" i="1"/>
  <c r="M554" i="1" s="1"/>
  <c r="K1139" i="1"/>
  <c r="N1139" i="1" s="1"/>
  <c r="F1377" i="1"/>
  <c r="K1480" i="1"/>
  <c r="N1480" i="1" s="1"/>
  <c r="K851" i="1"/>
  <c r="N851" i="1" s="1"/>
  <c r="F523" i="1"/>
  <c r="I851" i="1"/>
  <c r="L851" i="1" s="1"/>
  <c r="G1400" i="1"/>
  <c r="G1039" i="1"/>
  <c r="F959" i="1"/>
  <c r="G523" i="1"/>
  <c r="F1046" i="1"/>
  <c r="I959" i="1"/>
  <c r="L959" i="1" s="1"/>
  <c r="I895" i="1"/>
  <c r="L895" i="1" s="1"/>
  <c r="K563" i="1"/>
  <c r="N563" i="1" s="1"/>
  <c r="F311" i="1"/>
  <c r="J1010" i="1"/>
  <c r="M1010" i="1" s="1"/>
  <c r="K1345" i="1"/>
  <c r="N1345" i="1" s="1"/>
  <c r="K827" i="1"/>
  <c r="N827" i="1" s="1"/>
  <c r="F1106" i="1"/>
  <c r="F715" i="1"/>
  <c r="J546" i="1"/>
  <c r="M546" i="1" s="1"/>
  <c r="I335" i="1"/>
  <c r="L335" i="1" s="1"/>
  <c r="F295" i="1"/>
  <c r="I1480" i="1"/>
  <c r="L1480" i="1" s="1"/>
  <c r="I1440" i="1"/>
  <c r="L1440" i="1" s="1"/>
  <c r="F1155" i="1"/>
  <c r="I699" i="1"/>
  <c r="L699" i="1" s="1"/>
  <c r="K639" i="1"/>
  <c r="N639" i="1" s="1"/>
  <c r="G1440" i="1"/>
  <c r="K1291" i="1"/>
  <c r="N1291" i="1" s="1"/>
  <c r="F1211" i="1"/>
  <c r="F1251" i="1"/>
  <c r="F963" i="1"/>
  <c r="K1023" i="1"/>
  <c r="N1023" i="1" s="1"/>
  <c r="K987" i="1"/>
  <c r="N987" i="1" s="1"/>
  <c r="I721" i="1"/>
  <c r="L721" i="1" s="1"/>
  <c r="F1275" i="1"/>
  <c r="F1203" i="1"/>
  <c r="F575" i="1"/>
  <c r="D22" i="2"/>
  <c r="D24" i="2"/>
  <c r="D21" i="2"/>
  <c r="D23" i="2"/>
  <c r="I943" i="1"/>
  <c r="L943" i="1" s="1"/>
  <c r="F1170" i="1"/>
  <c r="K651" i="1"/>
  <c r="N651" i="1" s="1"/>
  <c r="K571" i="1"/>
  <c r="N571" i="1" s="1"/>
  <c r="J610" i="1"/>
  <c r="M610" i="1" s="1"/>
  <c r="I426" i="1"/>
  <c r="L426" i="1" s="1"/>
  <c r="G679" i="1"/>
  <c r="F1014" i="1"/>
  <c r="I679" i="1"/>
  <c r="L679" i="1" s="1"/>
  <c r="F1145" i="1"/>
  <c r="F674" i="1"/>
  <c r="F1329" i="1"/>
  <c r="K541" i="1"/>
  <c r="N541" i="1" s="1"/>
  <c r="K450" i="1"/>
  <c r="N450" i="1" s="1"/>
  <c r="J1234" i="1"/>
  <c r="M1234" i="1" s="1"/>
  <c r="F1062" i="1"/>
  <c r="K509" i="1"/>
  <c r="N509" i="1" s="1"/>
  <c r="F982" i="1"/>
  <c r="K947" i="1"/>
  <c r="N947" i="1" s="1"/>
  <c r="F831" i="1"/>
  <c r="I831" i="1"/>
  <c r="L831" i="1" s="1"/>
  <c r="J540" i="1"/>
  <c r="M540" i="1" s="1"/>
  <c r="F1075" i="1"/>
  <c r="I823" i="1"/>
  <c r="L823" i="1" s="1"/>
  <c r="F1472" i="1"/>
  <c r="I1472" i="1"/>
  <c r="L1472" i="1" s="1"/>
  <c r="F907" i="1"/>
  <c r="J558" i="1"/>
  <c r="M558" i="1" s="1"/>
  <c r="K1432" i="1"/>
  <c r="N1432" i="1" s="1"/>
  <c r="J1090" i="1"/>
  <c r="M1090" i="1" s="1"/>
  <c r="F1043" i="1"/>
  <c r="K969" i="1"/>
  <c r="N969" i="1" s="1"/>
  <c r="G943" i="1"/>
  <c r="I819" i="1"/>
  <c r="L819" i="1" s="1"/>
  <c r="I691" i="1"/>
  <c r="L691" i="1" s="1"/>
  <c r="J518" i="1"/>
  <c r="M518" i="1" s="1"/>
  <c r="I1432" i="1"/>
  <c r="L1432" i="1" s="1"/>
  <c r="K1369" i="1"/>
  <c r="N1369" i="1" s="1"/>
  <c r="F1257" i="1"/>
  <c r="K1219" i="1"/>
  <c r="N1219" i="1" s="1"/>
  <c r="I969" i="1"/>
  <c r="L969" i="1" s="1"/>
  <c r="K1416" i="1"/>
  <c r="N1416" i="1" s="1"/>
  <c r="F1250" i="1"/>
  <c r="K1083" i="1"/>
  <c r="N1083" i="1" s="1"/>
  <c r="F927" i="1"/>
  <c r="K456" i="1"/>
  <c r="N456" i="1" s="1"/>
  <c r="F430" i="1"/>
  <c r="G1019" i="1"/>
  <c r="I1181" i="1"/>
  <c r="L1181" i="1" s="1"/>
  <c r="F686" i="1"/>
  <c r="F867" i="1"/>
  <c r="K1464" i="1"/>
  <c r="N1464" i="1" s="1"/>
  <c r="K1267" i="1"/>
  <c r="N1267" i="1" s="1"/>
  <c r="I305" i="1"/>
  <c r="L305" i="1" s="1"/>
  <c r="F329" i="1"/>
  <c r="K1297" i="1"/>
  <c r="N1297" i="1" s="1"/>
  <c r="F1353" i="1"/>
  <c r="G1496" i="1"/>
  <c r="K1043" i="1"/>
  <c r="N1043" i="1" s="1"/>
  <c r="F1227" i="1"/>
  <c r="K1313" i="1"/>
  <c r="N1313" i="1" s="1"/>
  <c r="K1273" i="1"/>
  <c r="N1273" i="1" s="1"/>
  <c r="F891" i="1"/>
  <c r="K891" i="1"/>
  <c r="N891" i="1" s="1"/>
  <c r="F1091" i="1"/>
  <c r="F1464" i="1"/>
  <c r="F947" i="1"/>
  <c r="K1408" i="1"/>
  <c r="N1408" i="1" s="1"/>
  <c r="J1122" i="1"/>
  <c r="M1122" i="1" s="1"/>
  <c r="G539" i="1"/>
  <c r="I1408" i="1"/>
  <c r="L1408" i="1" s="1"/>
  <c r="F1337" i="1"/>
  <c r="F823" i="1"/>
  <c r="G1452" i="1"/>
  <c r="I1083" i="1"/>
  <c r="L1083" i="1" s="1"/>
  <c r="F1055" i="1"/>
  <c r="G1025" i="1"/>
  <c r="K1055" i="1"/>
  <c r="N1055" i="1" s="1"/>
  <c r="G911" i="1"/>
  <c r="F743" i="1"/>
  <c r="F1448" i="1"/>
  <c r="F1361" i="1"/>
  <c r="J1138" i="1"/>
  <c r="M1138" i="1" s="1"/>
  <c r="F1107" i="1"/>
  <c r="I743" i="1"/>
  <c r="L743" i="1" s="1"/>
  <c r="J1282" i="1"/>
  <c r="M1282" i="1" s="1"/>
  <c r="K1075" i="1"/>
  <c r="N1075" i="1" s="1"/>
  <c r="F1321" i="1"/>
  <c r="K677" i="1"/>
  <c r="N677" i="1" s="1"/>
  <c r="G1448" i="1"/>
  <c r="F899" i="1"/>
  <c r="F122" i="1"/>
  <c r="G853" i="1"/>
  <c r="K853" i="1"/>
  <c r="N853" i="1" s="1"/>
  <c r="I1213" i="1"/>
  <c r="L1213" i="1" s="1"/>
  <c r="F1213" i="1"/>
  <c r="I883" i="1"/>
  <c r="L883" i="1" s="1"/>
  <c r="F883" i="1"/>
  <c r="K883" i="1"/>
  <c r="N883" i="1" s="1"/>
  <c r="J1042" i="1"/>
  <c r="M1042" i="1" s="1"/>
  <c r="F1042" i="1"/>
  <c r="G587" i="1"/>
  <c r="K587" i="1"/>
  <c r="N587" i="1" s="1"/>
  <c r="G1392" i="1"/>
  <c r="F1392" i="1"/>
  <c r="K763" i="1"/>
  <c r="N763" i="1" s="1"/>
  <c r="I763" i="1"/>
  <c r="L763" i="1" s="1"/>
  <c r="F763" i="1"/>
  <c r="K755" i="1"/>
  <c r="N755" i="1" s="1"/>
  <c r="F755" i="1"/>
  <c r="J602" i="1"/>
  <c r="M602" i="1" s="1"/>
  <c r="F602" i="1"/>
  <c r="F423" i="1"/>
  <c r="J423" i="1"/>
  <c r="M423" i="1" s="1"/>
  <c r="F415" i="1"/>
  <c r="J415" i="1"/>
  <c r="M415" i="1" s="1"/>
  <c r="I218" i="1"/>
  <c r="L218" i="1" s="1"/>
  <c r="K218" i="1"/>
  <c r="N218" i="1" s="1"/>
  <c r="G991" i="1"/>
  <c r="G1456" i="1"/>
  <c r="K1456" i="1"/>
  <c r="N1456" i="1" s="1"/>
  <c r="F1456" i="1"/>
  <c r="K1187" i="1"/>
  <c r="N1187" i="1" s="1"/>
  <c r="F1187" i="1"/>
  <c r="G1011" i="1"/>
  <c r="K1011" i="1"/>
  <c r="N1011" i="1" s="1"/>
  <c r="G446" i="1"/>
  <c r="I446" i="1"/>
  <c r="L446" i="1" s="1"/>
  <c r="F446" i="1"/>
  <c r="K446" i="1"/>
  <c r="N446" i="1" s="1"/>
  <c r="F1266" i="1"/>
  <c r="J1266" i="1"/>
  <c r="M1266" i="1" s="1"/>
  <c r="I807" i="1"/>
  <c r="L807" i="1" s="1"/>
  <c r="G807" i="1"/>
  <c r="F807" i="1"/>
  <c r="J1074" i="1"/>
  <c r="M1074" i="1" s="1"/>
  <c r="F1074" i="1"/>
  <c r="K631" i="1"/>
  <c r="N631" i="1" s="1"/>
  <c r="F631" i="1"/>
  <c r="K829" i="1"/>
  <c r="N829" i="1" s="1"/>
  <c r="F829" i="1"/>
  <c r="F646" i="1"/>
  <c r="J646" i="1"/>
  <c r="M646" i="1" s="1"/>
  <c r="G507" i="1"/>
  <c r="F507" i="1"/>
  <c r="F499" i="1"/>
  <c r="G499" i="1"/>
  <c r="B466" i="2"/>
  <c r="B465" i="1"/>
  <c r="F1038" i="1"/>
  <c r="J1038" i="1"/>
  <c r="M1038" i="1" s="1"/>
  <c r="K923" i="1"/>
  <c r="N923" i="1" s="1"/>
  <c r="I923" i="1"/>
  <c r="L923" i="1" s="1"/>
  <c r="F923" i="1"/>
  <c r="F1161" i="1"/>
  <c r="K1161" i="1"/>
  <c r="N1161" i="1" s="1"/>
  <c r="K1305" i="1"/>
  <c r="N1305" i="1" s="1"/>
  <c r="F1305" i="1"/>
  <c r="G1424" i="1"/>
  <c r="I1424" i="1"/>
  <c r="L1424" i="1" s="1"/>
  <c r="K1424" i="1"/>
  <c r="N1424" i="1" s="1"/>
  <c r="K1123" i="1"/>
  <c r="N1123" i="1" s="1"/>
  <c r="F1123" i="1"/>
  <c r="I1051" i="1"/>
  <c r="L1051" i="1" s="1"/>
  <c r="K1051" i="1"/>
  <c r="N1051" i="1" s="1"/>
  <c r="F1051" i="1"/>
  <c r="F682" i="1"/>
  <c r="J682" i="1"/>
  <c r="M682" i="1" s="1"/>
  <c r="K551" i="1"/>
  <c r="N551" i="1" s="1"/>
  <c r="F551" i="1"/>
  <c r="G863" i="1"/>
  <c r="I863" i="1"/>
  <c r="L863" i="1" s="1"/>
  <c r="F863" i="1"/>
  <c r="I1488" i="1"/>
  <c r="L1488" i="1" s="1"/>
  <c r="K1488" i="1"/>
  <c r="N1488" i="1" s="1"/>
  <c r="G565" i="1"/>
  <c r="F565" i="1"/>
  <c r="F1484" i="1"/>
  <c r="K1259" i="1"/>
  <c r="N1259" i="1" s="1"/>
  <c r="B481" i="1"/>
  <c r="Y671" i="1"/>
  <c r="Y583" i="1"/>
  <c r="Z524" i="1"/>
  <c r="AA434" i="1"/>
  <c r="AB434" i="1" s="1"/>
  <c r="Y178" i="1"/>
  <c r="Z946" i="1"/>
  <c r="Y905" i="1"/>
  <c r="Y885" i="1"/>
  <c r="AA809" i="1"/>
  <c r="AB809" i="1" s="1"/>
  <c r="AA721" i="1"/>
  <c r="AE721" i="1" s="1"/>
  <c r="Z612" i="1"/>
  <c r="AA553" i="1"/>
  <c r="AB553" i="1" s="1"/>
  <c r="Y456" i="1"/>
  <c r="B433" i="1"/>
  <c r="B353" i="1"/>
  <c r="K245" i="1"/>
  <c r="N245" i="1" s="1"/>
  <c r="Z1077" i="1"/>
  <c r="Y1066" i="1"/>
  <c r="Z1026" i="1"/>
  <c r="Y985" i="1"/>
  <c r="Y965" i="1"/>
  <c r="Z898" i="1"/>
  <c r="Y857" i="1"/>
  <c r="Y837" i="1"/>
  <c r="Z772" i="1"/>
  <c r="AA713" i="1"/>
  <c r="AE713" i="1" s="1"/>
  <c r="AA625" i="1"/>
  <c r="AE625" i="1" s="1"/>
  <c r="Z516" i="1"/>
  <c r="Z364" i="1"/>
  <c r="AA1100" i="1"/>
  <c r="AB1100" i="1" s="1"/>
  <c r="AA1094" i="1"/>
  <c r="AB1094" i="1" s="1"/>
  <c r="Z1083" i="1"/>
  <c r="AA1059" i="1"/>
  <c r="AB1059" i="1" s="1"/>
  <c r="AA1039" i="1"/>
  <c r="AE1039" i="1" s="1"/>
  <c r="Z998" i="1"/>
  <c r="AA931" i="1"/>
  <c r="AB931" i="1" s="1"/>
  <c r="AA911" i="1"/>
  <c r="AE911" i="1" s="1"/>
  <c r="Z870" i="1"/>
  <c r="Y735" i="1"/>
  <c r="Y647" i="1"/>
  <c r="Z588" i="1"/>
  <c r="AA386" i="1"/>
  <c r="AB386" i="1" s="1"/>
  <c r="Y215" i="1"/>
  <c r="AA121" i="1"/>
  <c r="AB121" i="1" s="1"/>
  <c r="B410" i="1"/>
  <c r="F895" i="1"/>
  <c r="AA1492" i="1"/>
  <c r="AB1492" i="1" s="1"/>
  <c r="Z1483" i="1"/>
  <c r="Y1474" i="1"/>
  <c r="AA1460" i="1"/>
  <c r="AB1460" i="1" s="1"/>
  <c r="Z1451" i="1"/>
  <c r="Y1442" i="1"/>
  <c r="AA1428" i="1"/>
  <c r="AB1428" i="1" s="1"/>
  <c r="Z1419" i="1"/>
  <c r="Y1410" i="1"/>
  <c r="AA1396" i="1"/>
  <c r="AB1396" i="1" s="1"/>
  <c r="Z1387" i="1"/>
  <c r="Y1378" i="1"/>
  <c r="AA1364" i="1"/>
  <c r="AB1364" i="1" s="1"/>
  <c r="Z1355" i="1"/>
  <c r="Y1346" i="1"/>
  <c r="AA1332" i="1"/>
  <c r="AB1332" i="1" s="1"/>
  <c r="Z1323" i="1"/>
  <c r="Y1314" i="1"/>
  <c r="AA1300" i="1"/>
  <c r="AB1300" i="1" s="1"/>
  <c r="Z1291" i="1"/>
  <c r="Z1285" i="1"/>
  <c r="Y1274" i="1"/>
  <c r="Y1268" i="1"/>
  <c r="Z1221" i="1"/>
  <c r="Y1210" i="1"/>
  <c r="Y1204" i="1"/>
  <c r="Z1157" i="1"/>
  <c r="Y1146" i="1"/>
  <c r="Y1140" i="1"/>
  <c r="Z1093" i="1"/>
  <c r="Y1082" i="1"/>
  <c r="Y1076" i="1"/>
  <c r="Z1058" i="1"/>
  <c r="Y1017" i="1"/>
  <c r="Y997" i="1"/>
  <c r="Z930" i="1"/>
  <c r="Y889" i="1"/>
  <c r="Y869" i="1"/>
  <c r="AA777" i="1"/>
  <c r="AB777" i="1" s="1"/>
  <c r="AA689" i="1"/>
  <c r="AE689" i="1" s="1"/>
  <c r="Z580" i="1"/>
  <c r="AA521" i="1"/>
  <c r="AB521" i="1" s="1"/>
  <c r="Y392" i="1"/>
  <c r="F1468" i="1"/>
  <c r="F1385" i="1"/>
  <c r="F1283" i="1"/>
  <c r="K1131" i="1"/>
  <c r="N1131" i="1" s="1"/>
  <c r="I879" i="1"/>
  <c r="L879" i="1" s="1"/>
  <c r="I703" i="1"/>
  <c r="L703" i="1" s="1"/>
  <c r="B369" i="1"/>
  <c r="AA1496" i="1"/>
  <c r="AB1496" i="1" s="1"/>
  <c r="Z1487" i="1"/>
  <c r="Y1478" i="1"/>
  <c r="AA1464" i="1"/>
  <c r="AB1464" i="1" s="1"/>
  <c r="Z1455" i="1"/>
  <c r="Y1446" i="1"/>
  <c r="AA1432" i="1"/>
  <c r="AB1432" i="1" s="1"/>
  <c r="Z1423" i="1"/>
  <c r="Y1414" i="1"/>
  <c r="AA1400" i="1"/>
  <c r="AB1400" i="1" s="1"/>
  <c r="Z1391" i="1"/>
  <c r="Y1382" i="1"/>
  <c r="AA1368" i="1"/>
  <c r="AI1368" i="1" s="1"/>
  <c r="Z1359" i="1"/>
  <c r="Y1350" i="1"/>
  <c r="AA1336" i="1"/>
  <c r="AI1336" i="1" s="1"/>
  <c r="Z1327" i="1"/>
  <c r="Y1318" i="1"/>
  <c r="AA1304" i="1"/>
  <c r="AI1304" i="1" s="1"/>
  <c r="Z1295" i="1"/>
  <c r="Z1261" i="1"/>
  <c r="Y1250" i="1"/>
  <c r="Y1244" i="1"/>
  <c r="Z1197" i="1"/>
  <c r="Y1186" i="1"/>
  <c r="Y1180" i="1"/>
  <c r="Z1133" i="1"/>
  <c r="Y1122" i="1"/>
  <c r="Y1116" i="1"/>
  <c r="Z1069" i="1"/>
  <c r="Z1010" i="1"/>
  <c r="Y969" i="1"/>
  <c r="Y949" i="1"/>
  <c r="Z882" i="1"/>
  <c r="Y841" i="1"/>
  <c r="Z740" i="1"/>
  <c r="AA681" i="1"/>
  <c r="AE681" i="1" s="1"/>
  <c r="AA593" i="1"/>
  <c r="AB593" i="1" s="1"/>
  <c r="Z445" i="1"/>
  <c r="Z236" i="1"/>
  <c r="K1496" i="1"/>
  <c r="N1496" i="1" s="1"/>
  <c r="F998" i="1"/>
  <c r="G879" i="1"/>
  <c r="B442" i="1"/>
  <c r="B417" i="1"/>
  <c r="AA6" i="1"/>
  <c r="AJ6" i="1" s="1"/>
  <c r="Y1496" i="1"/>
  <c r="AA1482" i="1"/>
  <c r="AB1482" i="1" s="1"/>
  <c r="Z1473" i="1"/>
  <c r="Y1464" i="1"/>
  <c r="AA1450" i="1"/>
  <c r="AB1450" i="1" s="1"/>
  <c r="Z1441" i="1"/>
  <c r="Y1432" i="1"/>
  <c r="AA1418" i="1"/>
  <c r="AB1418" i="1" s="1"/>
  <c r="Z1409" i="1"/>
  <c r="Y1400" i="1"/>
  <c r="AA1386" i="1"/>
  <c r="AE1386" i="1" s="1"/>
  <c r="Z1377" i="1"/>
  <c r="Y1368" i="1"/>
  <c r="AA1354" i="1"/>
  <c r="AE1354" i="1" s="1"/>
  <c r="Z1345" i="1"/>
  <c r="Y1336" i="1"/>
  <c r="AA1322" i="1"/>
  <c r="AE1322" i="1" s="1"/>
  <c r="Z1313" i="1"/>
  <c r="Y1304" i="1"/>
  <c r="AA1290" i="1"/>
  <c r="AE1290" i="1" s="1"/>
  <c r="AA1284" i="1"/>
  <c r="AB1284" i="1" s="1"/>
  <c r="AA1278" i="1"/>
  <c r="AC1278" i="1" s="1"/>
  <c r="Z1267" i="1"/>
  <c r="AA1220" i="1"/>
  <c r="AE1220" i="1" s="1"/>
  <c r="AA1214" i="1"/>
  <c r="AC1214" i="1" s="1"/>
  <c r="Z1203" i="1"/>
  <c r="AA1156" i="1"/>
  <c r="AB1156" i="1" s="1"/>
  <c r="AA1150" i="1"/>
  <c r="AB1150" i="1" s="1"/>
  <c r="Z1139" i="1"/>
  <c r="AA1092" i="1"/>
  <c r="AB1092" i="1" s="1"/>
  <c r="AA1086" i="1"/>
  <c r="AB1086" i="1" s="1"/>
  <c r="Z1075" i="1"/>
  <c r="AA1043" i="1"/>
  <c r="AJ1043" i="1" s="1"/>
  <c r="AA1023" i="1"/>
  <c r="AK1023" i="1" s="1"/>
  <c r="Z982" i="1"/>
  <c r="AA915" i="1"/>
  <c r="AE915" i="1" s="1"/>
  <c r="AA895" i="1"/>
  <c r="AE895" i="1" s="1"/>
  <c r="Z854" i="1"/>
  <c r="Z812" i="1"/>
  <c r="Y703" i="1"/>
  <c r="Y615" i="1"/>
  <c r="Z556" i="1"/>
  <c r="F1195" i="1"/>
  <c r="B394" i="1"/>
  <c r="Y1049" i="1"/>
  <c r="Y1029" i="1"/>
  <c r="Z962" i="1"/>
  <c r="Y921" i="1"/>
  <c r="Y901" i="1"/>
  <c r="Z834" i="1"/>
  <c r="AA753" i="1"/>
  <c r="AC753" i="1" s="1"/>
  <c r="Z644" i="1"/>
  <c r="AA585" i="1"/>
  <c r="AB585" i="1" s="1"/>
  <c r="AA497" i="1"/>
  <c r="AB497" i="1" s="1"/>
  <c r="AA289" i="1"/>
  <c r="AC289" i="1" s="1"/>
  <c r="B458" i="1"/>
  <c r="AA257" i="1"/>
  <c r="AB257" i="1" s="1"/>
  <c r="AA156" i="1"/>
  <c r="AC156" i="1" s="1"/>
  <c r="B449" i="1"/>
  <c r="B426" i="1"/>
  <c r="Y767" i="1"/>
  <c r="Y679" i="1"/>
  <c r="Z620" i="1"/>
  <c r="Y511" i="1"/>
  <c r="AA450" i="1"/>
  <c r="AB450" i="1" s="1"/>
  <c r="I1474" i="1"/>
  <c r="L1474" i="1" s="1"/>
  <c r="B67" i="1"/>
  <c r="B63" i="1"/>
  <c r="F1426" i="1"/>
  <c r="F1490" i="1"/>
  <c r="B55" i="1"/>
  <c r="I1458" i="1"/>
  <c r="L1458" i="1" s="1"/>
  <c r="F1339" i="1"/>
  <c r="F1387" i="1"/>
  <c r="F512" i="1"/>
  <c r="K1067" i="1"/>
  <c r="N1067" i="1" s="1"/>
  <c r="F1059" i="1"/>
  <c r="K995" i="1"/>
  <c r="N995" i="1" s="1"/>
  <c r="I931" i="1"/>
  <c r="L931" i="1" s="1"/>
  <c r="I847" i="1"/>
  <c r="L847" i="1" s="1"/>
  <c r="I795" i="1"/>
  <c r="L795" i="1" s="1"/>
  <c r="I775" i="1"/>
  <c r="L775" i="1" s="1"/>
  <c r="G725" i="1"/>
  <c r="K607" i="1"/>
  <c r="N607" i="1" s="1"/>
  <c r="G581" i="1"/>
  <c r="F306" i="1"/>
  <c r="I109" i="1"/>
  <c r="L109" i="1" s="1"/>
  <c r="K1442" i="1"/>
  <c r="N1442" i="1" s="1"/>
  <c r="F1306" i="1"/>
  <c r="K1233" i="1"/>
  <c r="N1233" i="1" s="1"/>
  <c r="K1482" i="1"/>
  <c r="N1482" i="1" s="1"/>
  <c r="F1476" i="1"/>
  <c r="I1466" i="1"/>
  <c r="L1466" i="1" s="1"/>
  <c r="G1434" i="1"/>
  <c r="F1265" i="1"/>
  <c r="F1249" i="1"/>
  <c r="I1498" i="1"/>
  <c r="L1498" i="1" s="1"/>
  <c r="K1460" i="1"/>
  <c r="N1460" i="1" s="1"/>
  <c r="G1450" i="1"/>
  <c r="F1371" i="1"/>
  <c r="F1115" i="1"/>
  <c r="K1099" i="1"/>
  <c r="N1099" i="1" s="1"/>
  <c r="F1082" i="1"/>
  <c r="I1067" i="1"/>
  <c r="L1067" i="1" s="1"/>
  <c r="K1059" i="1"/>
  <c r="N1059" i="1" s="1"/>
  <c r="G1027" i="1"/>
  <c r="F875" i="1"/>
  <c r="G847" i="1"/>
  <c r="F799" i="1"/>
  <c r="I787" i="1"/>
  <c r="L787" i="1" s="1"/>
  <c r="G775" i="1"/>
  <c r="G671" i="1"/>
  <c r="F650" i="1"/>
  <c r="K539" i="1"/>
  <c r="N539" i="1" s="1"/>
  <c r="F1330" i="1"/>
  <c r="J1330" i="1"/>
  <c r="M1330" i="1" s="1"/>
  <c r="K1323" i="1"/>
  <c r="N1323" i="1" s="1"/>
  <c r="F1323" i="1"/>
  <c r="I817" i="1"/>
  <c r="L817" i="1" s="1"/>
  <c r="G817" i="1"/>
  <c r="G753" i="1"/>
  <c r="I753" i="1"/>
  <c r="L753" i="1" s="1"/>
  <c r="F751" i="1"/>
  <c r="I751" i="1"/>
  <c r="L751" i="1" s="1"/>
  <c r="F706" i="1"/>
  <c r="J706" i="1"/>
  <c r="M706" i="1" s="1"/>
  <c r="F654" i="1"/>
  <c r="J654" i="1"/>
  <c r="M654" i="1" s="1"/>
  <c r="F644" i="1"/>
  <c r="J644" i="1"/>
  <c r="M644" i="1" s="1"/>
  <c r="F642" i="1"/>
  <c r="J642" i="1"/>
  <c r="M642" i="1" s="1"/>
  <c r="F590" i="1"/>
  <c r="J590" i="1"/>
  <c r="M590" i="1" s="1"/>
  <c r="F580" i="1"/>
  <c r="J580" i="1"/>
  <c r="M580" i="1" s="1"/>
  <c r="F578" i="1"/>
  <c r="J578" i="1"/>
  <c r="M578" i="1" s="1"/>
  <c r="J526" i="1"/>
  <c r="M526" i="1" s="1"/>
  <c r="F526" i="1"/>
  <c r="F516" i="1"/>
  <c r="J516" i="1"/>
  <c r="M516" i="1" s="1"/>
  <c r="F514" i="1"/>
  <c r="J514" i="1"/>
  <c r="M514" i="1" s="1"/>
  <c r="I438" i="1"/>
  <c r="L438" i="1" s="1"/>
  <c r="F438" i="1"/>
  <c r="G438" i="1"/>
  <c r="G392" i="1"/>
  <c r="K392" i="1"/>
  <c r="N392" i="1" s="1"/>
  <c r="I390" i="1"/>
  <c r="L390" i="1" s="1"/>
  <c r="F390" i="1"/>
  <c r="G390" i="1"/>
  <c r="K388" i="1"/>
  <c r="N388" i="1" s="1"/>
  <c r="F388" i="1"/>
  <c r="G362" i="1"/>
  <c r="I362" i="1"/>
  <c r="L362" i="1" s="1"/>
  <c r="K362" i="1"/>
  <c r="N362" i="1" s="1"/>
  <c r="F362" i="1"/>
  <c r="F358" i="1"/>
  <c r="G358" i="1"/>
  <c r="K358" i="1"/>
  <c r="N358" i="1" s="1"/>
  <c r="G354" i="1"/>
  <c r="I354" i="1"/>
  <c r="L354" i="1" s="1"/>
  <c r="F354" i="1"/>
  <c r="K350" i="1"/>
  <c r="N350" i="1" s="1"/>
  <c r="F350" i="1"/>
  <c r="G350" i="1"/>
  <c r="F346" i="1"/>
  <c r="G346" i="1"/>
  <c r="K346" i="1"/>
  <c r="N346" i="1" s="1"/>
  <c r="G344" i="1"/>
  <c r="F344" i="1"/>
  <c r="G283" i="1"/>
  <c r="F283" i="1"/>
  <c r="K198" i="1"/>
  <c r="N198" i="1" s="1"/>
  <c r="F198" i="1"/>
  <c r="G198" i="1"/>
  <c r="I198" i="1"/>
  <c r="L198" i="1" s="1"/>
  <c r="K194" i="1"/>
  <c r="N194" i="1" s="1"/>
  <c r="F194" i="1"/>
  <c r="G194" i="1"/>
  <c r="I192" i="1"/>
  <c r="L192" i="1" s="1"/>
  <c r="K192" i="1"/>
  <c r="N192" i="1" s="1"/>
  <c r="G190" i="1"/>
  <c r="I190" i="1"/>
  <c r="L190" i="1" s="1"/>
  <c r="F190" i="1"/>
  <c r="G186" i="1"/>
  <c r="I186" i="1"/>
  <c r="L186" i="1" s="1"/>
  <c r="K186" i="1"/>
  <c r="N186" i="1" s="1"/>
  <c r="F186" i="1"/>
  <c r="G184" i="1"/>
  <c r="F184" i="1"/>
  <c r="K182" i="1"/>
  <c r="N182" i="1" s="1"/>
  <c r="F182" i="1"/>
  <c r="G182" i="1"/>
  <c r="G155" i="1"/>
  <c r="F155" i="1"/>
  <c r="G60" i="1"/>
  <c r="K60" i="1"/>
  <c r="N60" i="1" s="1"/>
  <c r="F60" i="1"/>
  <c r="G50" i="1"/>
  <c r="I50" i="1"/>
  <c r="L50" i="1" s="1"/>
  <c r="G44" i="1"/>
  <c r="I44" i="1"/>
  <c r="L44" i="1" s="1"/>
  <c r="F44" i="1"/>
  <c r="F1402" i="1"/>
  <c r="G1402" i="1"/>
  <c r="K1355" i="1"/>
  <c r="N1355" i="1" s="1"/>
  <c r="F1355" i="1"/>
  <c r="I1205" i="1"/>
  <c r="L1205" i="1" s="1"/>
  <c r="F1205" i="1"/>
  <c r="F1146" i="1"/>
  <c r="J1146" i="1"/>
  <c r="M1146" i="1" s="1"/>
  <c r="K977" i="1"/>
  <c r="N977" i="1" s="1"/>
  <c r="G977" i="1"/>
  <c r="G953" i="1"/>
  <c r="K953" i="1"/>
  <c r="N953" i="1" s="1"/>
  <c r="K921" i="1"/>
  <c r="N921" i="1" s="1"/>
  <c r="I921" i="1"/>
  <c r="L921" i="1" s="1"/>
  <c r="G849" i="1"/>
  <c r="I849" i="1"/>
  <c r="L849" i="1" s="1"/>
  <c r="K1490" i="1"/>
  <c r="N1490" i="1" s="1"/>
  <c r="G1474" i="1"/>
  <c r="G1466" i="1"/>
  <c r="G1458" i="1"/>
  <c r="F1450" i="1"/>
  <c r="I1442" i="1"/>
  <c r="L1442" i="1" s="1"/>
  <c r="F1434" i="1"/>
  <c r="K1426" i="1"/>
  <c r="N1426" i="1" s="1"/>
  <c r="K1410" i="1"/>
  <c r="N1410" i="1" s="1"/>
  <c r="K1402" i="1"/>
  <c r="N1402" i="1" s="1"/>
  <c r="I1394" i="1"/>
  <c r="L1394" i="1" s="1"/>
  <c r="F1378" i="1"/>
  <c r="J1346" i="1"/>
  <c r="M1346" i="1" s="1"/>
  <c r="J1314" i="1"/>
  <c r="M1314" i="1" s="1"/>
  <c r="F1307" i="1"/>
  <c r="F1298" i="1"/>
  <c r="F1121" i="1"/>
  <c r="F1098" i="1"/>
  <c r="G1418" i="1"/>
  <c r="I1418" i="1"/>
  <c r="L1418" i="1" s="1"/>
  <c r="F1290" i="1"/>
  <c r="J1290" i="1"/>
  <c r="M1290" i="1" s="1"/>
  <c r="K1281" i="1"/>
  <c r="N1281" i="1" s="1"/>
  <c r="F1281" i="1"/>
  <c r="K1169" i="1"/>
  <c r="N1169" i="1" s="1"/>
  <c r="F1169" i="1"/>
  <c r="K1153" i="1"/>
  <c r="N1153" i="1" s="1"/>
  <c r="F1153" i="1"/>
  <c r="F1130" i="1"/>
  <c r="J1130" i="1"/>
  <c r="M1130" i="1" s="1"/>
  <c r="K1105" i="1"/>
  <c r="N1105" i="1" s="1"/>
  <c r="F1105" i="1"/>
  <c r="K1089" i="1"/>
  <c r="N1089" i="1" s="1"/>
  <c r="F1089" i="1"/>
  <c r="F1076" i="1"/>
  <c r="J1076" i="1"/>
  <c r="M1076" i="1" s="1"/>
  <c r="F1066" i="1"/>
  <c r="J1066" i="1"/>
  <c r="M1066" i="1" s="1"/>
  <c r="F1058" i="1"/>
  <c r="J1058" i="1"/>
  <c r="M1058" i="1" s="1"/>
  <c r="I857" i="1"/>
  <c r="L857" i="1" s="1"/>
  <c r="K857" i="1"/>
  <c r="N857" i="1" s="1"/>
  <c r="G1498" i="1"/>
  <c r="I1482" i="1"/>
  <c r="L1482" i="1" s="1"/>
  <c r="F1498" i="1"/>
  <c r="I1490" i="1"/>
  <c r="L1490" i="1" s="1"/>
  <c r="G1482" i="1"/>
  <c r="F1474" i="1"/>
  <c r="F1466" i="1"/>
  <c r="F1458" i="1"/>
  <c r="K1450" i="1"/>
  <c r="N1450" i="1" s="1"/>
  <c r="G1442" i="1"/>
  <c r="K1434" i="1"/>
  <c r="N1434" i="1" s="1"/>
  <c r="I1426" i="1"/>
  <c r="L1426" i="1" s="1"/>
  <c r="K1418" i="1"/>
  <c r="N1418" i="1" s="1"/>
  <c r="I1402" i="1"/>
  <c r="L1402" i="1" s="1"/>
  <c r="F1379" i="1"/>
  <c r="K1363" i="1"/>
  <c r="N1363" i="1" s="1"/>
  <c r="J1354" i="1"/>
  <c r="M1354" i="1" s="1"/>
  <c r="K1331" i="1"/>
  <c r="N1331" i="1" s="1"/>
  <c r="J1322" i="1"/>
  <c r="M1322" i="1" s="1"/>
  <c r="F1299" i="1"/>
  <c r="F1274" i="1"/>
  <c r="J1258" i="1"/>
  <c r="M1258" i="1" s="1"/>
  <c r="J1242" i="1"/>
  <c r="M1242" i="1" s="1"/>
  <c r="F1173" i="1"/>
  <c r="F1162" i="1"/>
  <c r="F1410" i="1"/>
  <c r="G1410" i="1"/>
  <c r="K1394" i="1"/>
  <c r="N1394" i="1" s="1"/>
  <c r="F1394" i="1"/>
  <c r="F1362" i="1"/>
  <c r="J1362" i="1"/>
  <c r="M1362" i="1" s="1"/>
  <c r="F1226" i="1"/>
  <c r="J1226" i="1"/>
  <c r="M1226" i="1" s="1"/>
  <c r="K1199" i="1"/>
  <c r="N1199" i="1" s="1"/>
  <c r="F1199" i="1"/>
  <c r="I1189" i="1"/>
  <c r="L1189" i="1" s="1"/>
  <c r="F1189" i="1"/>
  <c r="K1137" i="1"/>
  <c r="N1137" i="1" s="1"/>
  <c r="F1137" i="1"/>
  <c r="G1017" i="1"/>
  <c r="I1017" i="1"/>
  <c r="L1017" i="1" s="1"/>
  <c r="F1000" i="1"/>
  <c r="J1000" i="1"/>
  <c r="M1000" i="1" s="1"/>
  <c r="I997" i="1"/>
  <c r="L997" i="1" s="1"/>
  <c r="G997" i="1"/>
  <c r="F994" i="1"/>
  <c r="J994" i="1"/>
  <c r="M994" i="1" s="1"/>
  <c r="I951" i="1"/>
  <c r="L951" i="1" s="1"/>
  <c r="G951" i="1"/>
  <c r="F1386" i="1"/>
  <c r="F1370" i="1"/>
  <c r="F1347" i="1"/>
  <c r="F1338" i="1"/>
  <c r="F1315" i="1"/>
  <c r="I1221" i="1"/>
  <c r="L1221" i="1" s="1"/>
  <c r="J1114" i="1"/>
  <c r="M1114" i="1" s="1"/>
  <c r="J1026" i="1"/>
  <c r="M1026" i="1" s="1"/>
  <c r="G985" i="1"/>
  <c r="G913" i="1"/>
  <c r="G42" i="1"/>
  <c r="K42" i="1"/>
  <c r="N42" i="1" s="1"/>
  <c r="F42" i="1"/>
  <c r="G32" i="1"/>
  <c r="B59" i="1"/>
  <c r="B31" i="1"/>
  <c r="I1492" i="1"/>
  <c r="L1492" i="1" s="1"/>
  <c r="G1492" i="1"/>
  <c r="G971" i="1"/>
  <c r="K971" i="1"/>
  <c r="N971" i="1" s="1"/>
  <c r="K731" i="1"/>
  <c r="N731" i="1" s="1"/>
  <c r="I731" i="1"/>
  <c r="L731" i="1" s="1"/>
  <c r="I727" i="1"/>
  <c r="L727" i="1" s="1"/>
  <c r="G727" i="1"/>
  <c r="I683" i="1"/>
  <c r="L683" i="1" s="1"/>
  <c r="K683" i="1"/>
  <c r="N683" i="1" s="1"/>
  <c r="J614" i="1"/>
  <c r="M614" i="1" s="1"/>
  <c r="F614" i="1"/>
  <c r="K599" i="1"/>
  <c r="N599" i="1" s="1"/>
  <c r="F599" i="1"/>
  <c r="K583" i="1"/>
  <c r="N583" i="1" s="1"/>
  <c r="F583" i="1"/>
  <c r="J566" i="1"/>
  <c r="M566" i="1" s="1"/>
  <c r="F566" i="1"/>
  <c r="K543" i="1"/>
  <c r="N543" i="1" s="1"/>
  <c r="F543" i="1"/>
  <c r="G543" i="1"/>
  <c r="G519" i="1"/>
  <c r="K519" i="1"/>
  <c r="N519" i="1" s="1"/>
  <c r="F519" i="1"/>
  <c r="I460" i="1"/>
  <c r="L460" i="1" s="1"/>
  <c r="G460" i="1"/>
  <c r="G410" i="1"/>
  <c r="F410" i="1"/>
  <c r="G386" i="1"/>
  <c r="I386" i="1"/>
  <c r="L386" i="1" s="1"/>
  <c r="F386" i="1"/>
  <c r="F382" i="1"/>
  <c r="K382" i="1"/>
  <c r="N382" i="1" s="1"/>
  <c r="F318" i="1"/>
  <c r="J318" i="1"/>
  <c r="M318" i="1" s="1"/>
  <c r="J314" i="1"/>
  <c r="M314" i="1" s="1"/>
  <c r="F314" i="1"/>
  <c r="F267" i="1"/>
  <c r="I267" i="1"/>
  <c r="L267" i="1" s="1"/>
  <c r="G178" i="1"/>
  <c r="I178" i="1"/>
  <c r="L178" i="1" s="1"/>
  <c r="K174" i="1"/>
  <c r="N174" i="1" s="1"/>
  <c r="F174" i="1"/>
  <c r="G174" i="1"/>
  <c r="K85" i="1"/>
  <c r="N85" i="1" s="1"/>
  <c r="F85" i="1"/>
  <c r="K1436" i="1"/>
  <c r="N1436" i="1" s="1"/>
  <c r="I1428" i="1"/>
  <c r="L1428" i="1" s="1"/>
  <c r="F1243" i="1"/>
  <c r="F1179" i="1"/>
  <c r="K1147" i="1"/>
  <c r="N1147" i="1" s="1"/>
  <c r="J1054" i="1"/>
  <c r="M1054" i="1" s="1"/>
  <c r="G1035" i="1"/>
  <c r="F1022" i="1"/>
  <c r="K1007" i="1"/>
  <c r="N1007" i="1" s="1"/>
  <c r="K975" i="1"/>
  <c r="N975" i="1" s="1"/>
  <c r="F931" i="1"/>
  <c r="I899" i="1"/>
  <c r="L899" i="1" s="1"/>
  <c r="K867" i="1"/>
  <c r="N867" i="1" s="1"/>
  <c r="K843" i="1"/>
  <c r="N843" i="1" s="1"/>
  <c r="G799" i="1"/>
  <c r="F747" i="1"/>
  <c r="F735" i="1"/>
  <c r="K733" i="1"/>
  <c r="N733" i="1" s="1"/>
  <c r="K723" i="1"/>
  <c r="N723" i="1" s="1"/>
  <c r="K663" i="1"/>
  <c r="N663" i="1" s="1"/>
  <c r="G659" i="1"/>
  <c r="G645" i="1"/>
  <c r="J522" i="1"/>
  <c r="M522" i="1" s="1"/>
  <c r="F506" i="1"/>
  <c r="K430" i="1"/>
  <c r="N430" i="1" s="1"/>
  <c r="G426" i="1"/>
  <c r="K386" i="1"/>
  <c r="N386" i="1" s="1"/>
  <c r="K178" i="1"/>
  <c r="N178" i="1" s="1"/>
  <c r="G1500" i="1"/>
  <c r="K1500" i="1"/>
  <c r="N1500" i="1" s="1"/>
  <c r="I1420" i="1"/>
  <c r="L1420" i="1" s="1"/>
  <c r="F1420" i="1"/>
  <c r="F1412" i="1"/>
  <c r="K1412" i="1"/>
  <c r="N1412" i="1" s="1"/>
  <c r="G711" i="1"/>
  <c r="F711" i="1"/>
  <c r="J700" i="1"/>
  <c r="M700" i="1" s="1"/>
  <c r="F700" i="1"/>
  <c r="F698" i="1"/>
  <c r="J698" i="1"/>
  <c r="M698" i="1" s="1"/>
  <c r="J678" i="1"/>
  <c r="M678" i="1" s="1"/>
  <c r="F678" i="1"/>
  <c r="I667" i="1"/>
  <c r="L667" i="1" s="1"/>
  <c r="G667" i="1"/>
  <c r="F647" i="1"/>
  <c r="K647" i="1"/>
  <c r="N647" i="1" s="1"/>
  <c r="G603" i="1"/>
  <c r="K603" i="1"/>
  <c r="N603" i="1" s="1"/>
  <c r="K595" i="1"/>
  <c r="N595" i="1" s="1"/>
  <c r="G595" i="1"/>
  <c r="F588" i="1"/>
  <c r="J588" i="1"/>
  <c r="M588" i="1" s="1"/>
  <c r="F586" i="1"/>
  <c r="J586" i="1"/>
  <c r="M586" i="1" s="1"/>
  <c r="K555" i="1"/>
  <c r="N555" i="1" s="1"/>
  <c r="G555" i="1"/>
  <c r="G531" i="1"/>
  <c r="K531" i="1"/>
  <c r="N531" i="1" s="1"/>
  <c r="J502" i="1"/>
  <c r="M502" i="1" s="1"/>
  <c r="F502" i="1"/>
  <c r="G434" i="1"/>
  <c r="I434" i="1"/>
  <c r="L434" i="1" s="1"/>
  <c r="K434" i="1"/>
  <c r="N434" i="1" s="1"/>
  <c r="F434" i="1"/>
  <c r="G428" i="1"/>
  <c r="K428" i="1"/>
  <c r="N428" i="1" s="1"/>
  <c r="K416" i="1"/>
  <c r="N416" i="1" s="1"/>
  <c r="I416" i="1"/>
  <c r="L416" i="1" s="1"/>
  <c r="I176" i="1"/>
  <c r="L176" i="1" s="1"/>
  <c r="F176" i="1"/>
  <c r="K107" i="1"/>
  <c r="N107" i="1" s="1"/>
  <c r="F107" i="1"/>
  <c r="K93" i="1"/>
  <c r="N93" i="1" s="1"/>
  <c r="F93" i="1"/>
  <c r="G93" i="1"/>
  <c r="F91" i="1"/>
  <c r="G91" i="1"/>
  <c r="I91" i="1"/>
  <c r="L91" i="1" s="1"/>
  <c r="K91" i="1"/>
  <c r="N91" i="1" s="1"/>
  <c r="I77" i="1"/>
  <c r="L77" i="1" s="1"/>
  <c r="F77" i="1"/>
  <c r="G77" i="1"/>
  <c r="F75" i="1"/>
  <c r="G75" i="1"/>
  <c r="K1404" i="1"/>
  <c r="N1404" i="1" s="1"/>
  <c r="G1396" i="1"/>
  <c r="F911" i="1"/>
  <c r="F835" i="1"/>
  <c r="F795" i="1"/>
  <c r="K787" i="1"/>
  <c r="N787" i="1" s="1"/>
  <c r="G735" i="1"/>
  <c r="I723" i="1"/>
  <c r="L723" i="1" s="1"/>
  <c r="J694" i="1"/>
  <c r="M694" i="1" s="1"/>
  <c r="I671" i="1"/>
  <c r="L671" i="1" s="1"/>
  <c r="F109" i="1"/>
  <c r="K75" i="1"/>
  <c r="N75" i="1" s="1"/>
  <c r="I719" i="1"/>
  <c r="L719" i="1" s="1"/>
  <c r="G719" i="1"/>
  <c r="F494" i="1"/>
  <c r="J494" i="1"/>
  <c r="M494" i="1" s="1"/>
  <c r="K454" i="1"/>
  <c r="N454" i="1" s="1"/>
  <c r="F454" i="1"/>
  <c r="I406" i="1"/>
  <c r="L406" i="1" s="1"/>
  <c r="K406" i="1"/>
  <c r="N406" i="1" s="1"/>
  <c r="I255" i="1"/>
  <c r="L255" i="1" s="1"/>
  <c r="F255" i="1"/>
  <c r="F218" i="1"/>
  <c r="G218" i="1"/>
  <c r="F1289" i="1"/>
  <c r="K1241" i="1"/>
  <c r="N1241" i="1" s="1"/>
  <c r="F1225" i="1"/>
  <c r="K1113" i="1"/>
  <c r="N1113" i="1" s="1"/>
  <c r="F406" i="1"/>
  <c r="I1500" i="1"/>
  <c r="L1500" i="1" s="1"/>
  <c r="K1484" i="1"/>
  <c r="N1484" i="1" s="1"/>
  <c r="K1476" i="1"/>
  <c r="N1476" i="1" s="1"/>
  <c r="K1468" i="1"/>
  <c r="N1468" i="1" s="1"/>
  <c r="G1460" i="1"/>
  <c r="F1444" i="1"/>
  <c r="I1436" i="1"/>
  <c r="L1436" i="1" s="1"/>
  <c r="K1420" i="1"/>
  <c r="N1420" i="1" s="1"/>
  <c r="I1412" i="1"/>
  <c r="L1412" i="1" s="1"/>
  <c r="J990" i="1"/>
  <c r="M990" i="1" s="1"/>
  <c r="I843" i="1"/>
  <c r="L843" i="1" s="1"/>
  <c r="F597" i="1"/>
  <c r="J550" i="1"/>
  <c r="M550" i="1" s="1"/>
  <c r="F418" i="1"/>
  <c r="K1492" i="1"/>
  <c r="N1492" i="1" s="1"/>
  <c r="F1486" i="1"/>
  <c r="F1452" i="1"/>
  <c r="I1444" i="1"/>
  <c r="L1444" i="1" s="1"/>
  <c r="F1396" i="1"/>
  <c r="F1097" i="1"/>
  <c r="J1094" i="1"/>
  <c r="M1094" i="1" s="1"/>
  <c r="G1003" i="1"/>
  <c r="K939" i="1"/>
  <c r="N939" i="1" s="1"/>
  <c r="I907" i="1"/>
  <c r="L907" i="1" s="1"/>
  <c r="I875" i="1"/>
  <c r="L875" i="1" s="1"/>
  <c r="K811" i="1"/>
  <c r="N811" i="1" s="1"/>
  <c r="G791" i="1"/>
  <c r="G789" i="1"/>
  <c r="I747" i="1"/>
  <c r="L747" i="1" s="1"/>
  <c r="F727" i="1"/>
  <c r="G683" i="1"/>
  <c r="G663" i="1"/>
  <c r="G661" i="1"/>
  <c r="F636" i="1"/>
  <c r="F634" i="1"/>
  <c r="G619" i="1"/>
  <c r="F572" i="1"/>
  <c r="F570" i="1"/>
  <c r="F555" i="1"/>
  <c r="K535" i="1"/>
  <c r="N535" i="1" s="1"/>
  <c r="F508" i="1"/>
  <c r="K491" i="1"/>
  <c r="N491" i="1" s="1"/>
  <c r="I458" i="1"/>
  <c r="L458" i="1" s="1"/>
  <c r="K418" i="1"/>
  <c r="N418" i="1" s="1"/>
  <c r="G378" i="1"/>
  <c r="J330" i="1"/>
  <c r="M330" i="1" s="1"/>
  <c r="K261" i="1"/>
  <c r="N261" i="1" s="1"/>
  <c r="AA11" i="1"/>
  <c r="AA12" i="1"/>
  <c r="Z13" i="1"/>
  <c r="Y14" i="1"/>
  <c r="AA15" i="1"/>
  <c r="AA16" i="1"/>
  <c r="Y17" i="1"/>
  <c r="AA19" i="1"/>
  <c r="Z20" i="1"/>
  <c r="AA22" i="1"/>
  <c r="Z23" i="1"/>
  <c r="AA24" i="1"/>
  <c r="Y11" i="1"/>
  <c r="AA13" i="1"/>
  <c r="Y18" i="1"/>
  <c r="Y19" i="1"/>
  <c r="Y23" i="1"/>
  <c r="Z25" i="1"/>
  <c r="AA26" i="1"/>
  <c r="Y27" i="1"/>
  <c r="Z11" i="1"/>
  <c r="Y12" i="1"/>
  <c r="Z17" i="1"/>
  <c r="Z18" i="1"/>
  <c r="Z19" i="1"/>
  <c r="Y20" i="1"/>
  <c r="Y21" i="1"/>
  <c r="Y22" i="1"/>
  <c r="AA23" i="1"/>
  <c r="AA25" i="1"/>
  <c r="Z27" i="1"/>
  <c r="Z12" i="1"/>
  <c r="Z14" i="1"/>
  <c r="Y15" i="1"/>
  <c r="Y16" i="1"/>
  <c r="AA17" i="1"/>
  <c r="AA18" i="1"/>
  <c r="AA20" i="1"/>
  <c r="Z21" i="1"/>
  <c r="Z22" i="1"/>
  <c r="Y24" i="1"/>
  <c r="Y13" i="1"/>
  <c r="AA14" i="1"/>
  <c r="Z24" i="1"/>
  <c r="AA27" i="1"/>
  <c r="Z15" i="1"/>
  <c r="AA21" i="1"/>
  <c r="Y26" i="1"/>
  <c r="Z16" i="1"/>
  <c r="Y25" i="1"/>
  <c r="Z26" i="1"/>
  <c r="AA225" i="1"/>
  <c r="AE225" i="1" s="1"/>
  <c r="Y311" i="1"/>
  <c r="Z332" i="1"/>
  <c r="AA353" i="1"/>
  <c r="AC353" i="1" s="1"/>
  <c r="AA418" i="1"/>
  <c r="AB418" i="1" s="1"/>
  <c r="Z429" i="1"/>
  <c r="Y440" i="1"/>
  <c r="AA482" i="1"/>
  <c r="AB482" i="1" s="1"/>
  <c r="Y503" i="1"/>
  <c r="Z508" i="1"/>
  <c r="AA513" i="1"/>
  <c r="AE513" i="1" s="1"/>
  <c r="Y535" i="1"/>
  <c r="Z540" i="1"/>
  <c r="AA545" i="1"/>
  <c r="AB545" i="1" s="1"/>
  <c r="Y567" i="1"/>
  <c r="Z572" i="1"/>
  <c r="AA577" i="1"/>
  <c r="AB577" i="1" s="1"/>
  <c r="Y599" i="1"/>
  <c r="Z604" i="1"/>
  <c r="AA609" i="1"/>
  <c r="AH609" i="1" s="1"/>
  <c r="Y631" i="1"/>
  <c r="Z636" i="1"/>
  <c r="AA641" i="1"/>
  <c r="AB641" i="1" s="1"/>
  <c r="Y663" i="1"/>
  <c r="Z668" i="1"/>
  <c r="AA673" i="1"/>
  <c r="AE673" i="1" s="1"/>
  <c r="Y695" i="1"/>
  <c r="Z700" i="1"/>
  <c r="AA705" i="1"/>
  <c r="AE705" i="1" s="1"/>
  <c r="Y727" i="1"/>
  <c r="Z732" i="1"/>
  <c r="AA737" i="1"/>
  <c r="AE737" i="1" s="1"/>
  <c r="Y759" i="1"/>
  <c r="Z764" i="1"/>
  <c r="AA769" i="1"/>
  <c r="AG769" i="1" s="1"/>
  <c r="Y791" i="1"/>
  <c r="Z796" i="1"/>
  <c r="AA801" i="1"/>
  <c r="AB801" i="1" s="1"/>
  <c r="Y823" i="1"/>
  <c r="Z828" i="1"/>
  <c r="Y833" i="1"/>
  <c r="AA843" i="1"/>
  <c r="AI843" i="1" s="1"/>
  <c r="Z846" i="1"/>
  <c r="Y849" i="1"/>
  <c r="AA859" i="1"/>
  <c r="AI859" i="1" s="1"/>
  <c r="Z862" i="1"/>
  <c r="Y865" i="1"/>
  <c r="AA875" i="1"/>
  <c r="AB875" i="1" s="1"/>
  <c r="Z878" i="1"/>
  <c r="Y881" i="1"/>
  <c r="AA891" i="1"/>
  <c r="AB891" i="1" s="1"/>
  <c r="Z894" i="1"/>
  <c r="Y897" i="1"/>
  <c r="AA907" i="1"/>
  <c r="AE907" i="1" s="1"/>
  <c r="Z910" i="1"/>
  <c r="Y913" i="1"/>
  <c r="AA923" i="1"/>
  <c r="AE923" i="1" s="1"/>
  <c r="Z926" i="1"/>
  <c r="Y929" i="1"/>
  <c r="AA939" i="1"/>
  <c r="AB939" i="1" s="1"/>
  <c r="Z942" i="1"/>
  <c r="Y945" i="1"/>
  <c r="AA955" i="1"/>
  <c r="AE955" i="1" s="1"/>
  <c r="Z958" i="1"/>
  <c r="Y961" i="1"/>
  <c r="AA971" i="1"/>
  <c r="AB971" i="1" s="1"/>
  <c r="Z974" i="1"/>
  <c r="Y977" i="1"/>
  <c r="AA987" i="1"/>
  <c r="AB987" i="1" s="1"/>
  <c r="Z990" i="1"/>
  <c r="Y993" i="1"/>
  <c r="AA1003" i="1"/>
  <c r="AB1003" i="1" s="1"/>
  <c r="Z1006" i="1"/>
  <c r="Y1009" i="1"/>
  <c r="AA1019" i="1"/>
  <c r="AE1019" i="1" s="1"/>
  <c r="Z1022" i="1"/>
  <c r="Y1025" i="1"/>
  <c r="AA1035" i="1"/>
  <c r="AG1035" i="1" s="1"/>
  <c r="Z1038" i="1"/>
  <c r="Y1041" i="1"/>
  <c r="AA1051" i="1"/>
  <c r="AB1051" i="1" s="1"/>
  <c r="Z1054" i="1"/>
  <c r="Y1057" i="1"/>
  <c r="Y1064" i="1"/>
  <c r="Z1065" i="1"/>
  <c r="AA1066" i="1"/>
  <c r="AB1066" i="1" s="1"/>
  <c r="Y1072" i="1"/>
  <c r="Z1073" i="1"/>
  <c r="AA1074" i="1"/>
  <c r="AB1074" i="1" s="1"/>
  <c r="Y1080" i="1"/>
  <c r="Z1081" i="1"/>
  <c r="AA1082" i="1"/>
  <c r="AB1082" i="1" s="1"/>
  <c r="Y1088" i="1"/>
  <c r="Z1089" i="1"/>
  <c r="AA1090" i="1"/>
  <c r="AC1090" i="1" s="1"/>
  <c r="Y1096" i="1"/>
  <c r="Z1097" i="1"/>
  <c r="AA1098" i="1"/>
  <c r="AB1098" i="1" s="1"/>
  <c r="Y1104" i="1"/>
  <c r="Z1105" i="1"/>
  <c r="AA1106" i="1"/>
  <c r="AB1106" i="1" s="1"/>
  <c r="Y1112" i="1"/>
  <c r="Z1113" i="1"/>
  <c r="AA1114" i="1"/>
  <c r="AB1114" i="1" s="1"/>
  <c r="Y1120" i="1"/>
  <c r="Z1121" i="1"/>
  <c r="AA1122" i="1"/>
  <c r="AH1122" i="1" s="1"/>
  <c r="Y1128" i="1"/>
  <c r="Z1129" i="1"/>
  <c r="AA1130" i="1"/>
  <c r="AB1130" i="1" s="1"/>
  <c r="Y1136" i="1"/>
  <c r="Z1137" i="1"/>
  <c r="AA1138" i="1"/>
  <c r="AB1138" i="1" s="1"/>
  <c r="Y1144" i="1"/>
  <c r="Z1145" i="1"/>
  <c r="AA1146" i="1"/>
  <c r="AB1146" i="1" s="1"/>
  <c r="Y1152" i="1"/>
  <c r="Z1153" i="1"/>
  <c r="AA1154" i="1"/>
  <c r="AI1154" i="1" s="1"/>
  <c r="Y1160" i="1"/>
  <c r="Z1161" i="1"/>
  <c r="AA1162" i="1"/>
  <c r="AB1162" i="1" s="1"/>
  <c r="Y1168" i="1"/>
  <c r="Z1169" i="1"/>
  <c r="AA1170" i="1"/>
  <c r="AB1170" i="1" s="1"/>
  <c r="Y1176" i="1"/>
  <c r="Z1177" i="1"/>
  <c r="AA1178" i="1"/>
  <c r="AB1178" i="1" s="1"/>
  <c r="Y1184" i="1"/>
  <c r="Z1185" i="1"/>
  <c r="AA1186" i="1"/>
  <c r="AI1186" i="1" s="1"/>
  <c r="Y1192" i="1"/>
  <c r="Z1193" i="1"/>
  <c r="AA1194" i="1"/>
  <c r="AB1194" i="1" s="1"/>
  <c r="Y1200" i="1"/>
  <c r="Z1201" i="1"/>
  <c r="AA1202" i="1"/>
  <c r="AC1202" i="1" s="1"/>
  <c r="Y1208" i="1"/>
  <c r="Z1209" i="1"/>
  <c r="AA1210" i="1"/>
  <c r="AC1210" i="1" s="1"/>
  <c r="Y1216" i="1"/>
  <c r="Z1217" i="1"/>
  <c r="AA1218" i="1"/>
  <c r="AI1218" i="1" s="1"/>
  <c r="Y1224" i="1"/>
  <c r="Z1225" i="1"/>
  <c r="AA1226" i="1"/>
  <c r="AC1226" i="1" s="1"/>
  <c r="Y1232" i="1"/>
  <c r="Z1233" i="1"/>
  <c r="AA1234" i="1"/>
  <c r="AC1234" i="1" s="1"/>
  <c r="Y1240" i="1"/>
  <c r="Z1241" i="1"/>
  <c r="AA1242" i="1"/>
  <c r="AC1242" i="1" s="1"/>
  <c r="Y1248" i="1"/>
  <c r="Z1249" i="1"/>
  <c r="AA1250" i="1"/>
  <c r="AI1250" i="1" s="1"/>
  <c r="Y1256" i="1"/>
  <c r="Z1257" i="1"/>
  <c r="AA1258" i="1"/>
  <c r="AC1258" i="1" s="1"/>
  <c r="Y1264" i="1"/>
  <c r="Z1265" i="1"/>
  <c r="AA1266" i="1"/>
  <c r="AI1266" i="1" s="1"/>
  <c r="Y1272" i="1"/>
  <c r="Z1273" i="1"/>
  <c r="AA1274" i="1"/>
  <c r="AE1274" i="1" s="1"/>
  <c r="Y1280" i="1"/>
  <c r="Z1281" i="1"/>
  <c r="AA1282" i="1"/>
  <c r="AK1282" i="1" s="1"/>
  <c r="Y1288" i="1"/>
  <c r="Z1289" i="1"/>
  <c r="Y279" i="1"/>
  <c r="Z300" i="1"/>
  <c r="AA321" i="1"/>
  <c r="AC321" i="1" s="1"/>
  <c r="AA402" i="1"/>
  <c r="AB402" i="1" s="1"/>
  <c r="Z413" i="1"/>
  <c r="Y424" i="1"/>
  <c r="AA466" i="1"/>
  <c r="AB466" i="1" s="1"/>
  <c r="Z477" i="1"/>
  <c r="Y488" i="1"/>
  <c r="Y495" i="1"/>
  <c r="Z500" i="1"/>
  <c r="AA505" i="1"/>
  <c r="AB505" i="1" s="1"/>
  <c r="Y527" i="1"/>
  <c r="Z532" i="1"/>
  <c r="AA537" i="1"/>
  <c r="AB537" i="1" s="1"/>
  <c r="Y559" i="1"/>
  <c r="Z564" i="1"/>
  <c r="AA569" i="1"/>
  <c r="AJ569" i="1" s="1"/>
  <c r="Y591" i="1"/>
  <c r="Z596" i="1"/>
  <c r="AA601" i="1"/>
  <c r="AB601" i="1" s="1"/>
  <c r="Y623" i="1"/>
  <c r="Z628" i="1"/>
  <c r="AA633" i="1"/>
  <c r="AE633" i="1" s="1"/>
  <c r="Y655" i="1"/>
  <c r="Z660" i="1"/>
  <c r="AA665" i="1"/>
  <c r="AE665" i="1" s="1"/>
  <c r="Y687" i="1"/>
  <c r="Z692" i="1"/>
  <c r="AA697" i="1"/>
  <c r="AB697" i="1" s="1"/>
  <c r="Y719" i="1"/>
  <c r="Z724" i="1"/>
  <c r="AA729" i="1"/>
  <c r="AE729" i="1" s="1"/>
  <c r="Y751" i="1"/>
  <c r="Z756" i="1"/>
  <c r="AA761" i="1"/>
  <c r="AB761" i="1" s="1"/>
  <c r="Y783" i="1"/>
  <c r="Z788" i="1"/>
  <c r="AA793" i="1"/>
  <c r="AB793" i="1" s="1"/>
  <c r="Y815" i="1"/>
  <c r="Z820" i="1"/>
  <c r="AA825" i="1"/>
  <c r="AH825" i="1" s="1"/>
  <c r="AA839" i="1"/>
  <c r="AI839" i="1" s="1"/>
  <c r="Z842" i="1"/>
  <c r="Y845" i="1"/>
  <c r="AA855" i="1"/>
  <c r="AK855" i="1" s="1"/>
  <c r="Z858" i="1"/>
  <c r="Y861" i="1"/>
  <c r="AA871" i="1"/>
  <c r="AE871" i="1" s="1"/>
  <c r="Z874" i="1"/>
  <c r="Y877" i="1"/>
  <c r="AA887" i="1"/>
  <c r="AE887" i="1" s="1"/>
  <c r="Z890" i="1"/>
  <c r="Y893" i="1"/>
  <c r="AA903" i="1"/>
  <c r="AE903" i="1" s="1"/>
  <c r="Z906" i="1"/>
  <c r="Y909" i="1"/>
  <c r="AA919" i="1"/>
  <c r="AB919" i="1" s="1"/>
  <c r="Z922" i="1"/>
  <c r="Y925" i="1"/>
  <c r="AA935" i="1"/>
  <c r="AB935" i="1" s="1"/>
  <c r="Z938" i="1"/>
  <c r="Y941" i="1"/>
  <c r="AA951" i="1"/>
  <c r="AB951" i="1" s="1"/>
  <c r="Z954" i="1"/>
  <c r="Y957" i="1"/>
  <c r="AA967" i="1"/>
  <c r="AB967" i="1" s="1"/>
  <c r="Z970" i="1"/>
  <c r="Y973" i="1"/>
  <c r="AA983" i="1"/>
  <c r="AI983" i="1" s="1"/>
  <c r="Z986" i="1"/>
  <c r="Y989" i="1"/>
  <c r="AA999" i="1"/>
  <c r="AB999" i="1" s="1"/>
  <c r="Z1002" i="1"/>
  <c r="Y1005" i="1"/>
  <c r="AA1015" i="1"/>
  <c r="AB1015" i="1" s="1"/>
  <c r="Z1018" i="1"/>
  <c r="Y1021" i="1"/>
  <c r="AA1031" i="1"/>
  <c r="AI1031" i="1" s="1"/>
  <c r="Z1034" i="1"/>
  <c r="Y1037" i="1"/>
  <c r="AA1047" i="1"/>
  <c r="AD1047" i="1" s="1"/>
  <c r="Z1050" i="1"/>
  <c r="Y1053" i="1"/>
  <c r="Z1063" i="1"/>
  <c r="AA1064" i="1"/>
  <c r="AK1064" i="1" s="1"/>
  <c r="Y1070" i="1"/>
  <c r="Z1071" i="1"/>
  <c r="AA1072" i="1"/>
  <c r="AB1072" i="1" s="1"/>
  <c r="Y1078" i="1"/>
  <c r="Z1079" i="1"/>
  <c r="AA1080" i="1"/>
  <c r="AB1080" i="1" s="1"/>
  <c r="Y1086" i="1"/>
  <c r="Z1087" i="1"/>
  <c r="AA1088" i="1"/>
  <c r="AB1088" i="1" s="1"/>
  <c r="Y1094" i="1"/>
  <c r="Z1095" i="1"/>
  <c r="AA1096" i="1"/>
  <c r="AH1096" i="1" s="1"/>
  <c r="Y1102" i="1"/>
  <c r="Z1103" i="1"/>
  <c r="AA1104" i="1"/>
  <c r="AB1104" i="1" s="1"/>
  <c r="Y1110" i="1"/>
  <c r="Z1111" i="1"/>
  <c r="AA1112" i="1"/>
  <c r="AB1112" i="1" s="1"/>
  <c r="Y1118" i="1"/>
  <c r="Z1119" i="1"/>
  <c r="AA1120" i="1"/>
  <c r="AB1120" i="1" s="1"/>
  <c r="Y1126" i="1"/>
  <c r="Z1127" i="1"/>
  <c r="AA1128" i="1"/>
  <c r="AE1128" i="1" s="1"/>
  <c r="Y1134" i="1"/>
  <c r="Z1135" i="1"/>
  <c r="AA1136" i="1"/>
  <c r="AB1136" i="1" s="1"/>
  <c r="Y1142" i="1"/>
  <c r="Z1143" i="1"/>
  <c r="AA1144" i="1"/>
  <c r="AB1144" i="1" s="1"/>
  <c r="Y1150" i="1"/>
  <c r="Z1151" i="1"/>
  <c r="AA1152" i="1"/>
  <c r="AB1152" i="1" s="1"/>
  <c r="Y1158" i="1"/>
  <c r="Z1159" i="1"/>
  <c r="AA1160" i="1"/>
  <c r="AG1160" i="1" s="1"/>
  <c r="Y1166" i="1"/>
  <c r="Z1167" i="1"/>
  <c r="AA1168" i="1"/>
  <c r="AB1168" i="1" s="1"/>
  <c r="Y1174" i="1"/>
  <c r="Z1175" i="1"/>
  <c r="AA1176" i="1"/>
  <c r="AB1176" i="1" s="1"/>
  <c r="Y1182" i="1"/>
  <c r="Z1183" i="1"/>
  <c r="AA1184" i="1"/>
  <c r="AB1184" i="1" s="1"/>
  <c r="Y1190" i="1"/>
  <c r="Z1191" i="1"/>
  <c r="AA1192" i="1"/>
  <c r="AK1192" i="1" s="1"/>
  <c r="Y1198" i="1"/>
  <c r="Z1199" i="1"/>
  <c r="AA1200" i="1"/>
  <c r="AE1200" i="1" s="1"/>
  <c r="Y1206" i="1"/>
  <c r="Z1207" i="1"/>
  <c r="AA1208" i="1"/>
  <c r="AE1208" i="1" s="1"/>
  <c r="Y1214" i="1"/>
  <c r="Z1215" i="1"/>
  <c r="AA1216" i="1"/>
  <c r="AE1216" i="1" s="1"/>
  <c r="Y1222" i="1"/>
  <c r="Z1223" i="1"/>
  <c r="AA1224" i="1"/>
  <c r="AK1224" i="1" s="1"/>
  <c r="Y1230" i="1"/>
  <c r="Z1231" i="1"/>
  <c r="AA1232" i="1"/>
  <c r="AE1232" i="1" s="1"/>
  <c r="Y1238" i="1"/>
  <c r="Z1239" i="1"/>
  <c r="AA1240" i="1"/>
  <c r="AE1240" i="1" s="1"/>
  <c r="Y1246" i="1"/>
  <c r="Z1247" i="1"/>
  <c r="AA1248" i="1"/>
  <c r="AE1248" i="1" s="1"/>
  <c r="Y1254" i="1"/>
  <c r="Z1255" i="1"/>
  <c r="AA1256" i="1"/>
  <c r="AB1256" i="1" s="1"/>
  <c r="Y1262" i="1"/>
  <c r="Z1263" i="1"/>
  <c r="AA1264" i="1"/>
  <c r="AB1264" i="1" s="1"/>
  <c r="Y1270" i="1"/>
  <c r="Z1271" i="1"/>
  <c r="AA1272" i="1"/>
  <c r="AB1272" i="1" s="1"/>
  <c r="Y1278" i="1"/>
  <c r="Z1279" i="1"/>
  <c r="AA1280" i="1"/>
  <c r="AB1280" i="1" s="1"/>
  <c r="Y1286" i="1"/>
  <c r="Z1287" i="1"/>
  <c r="AA1288" i="1"/>
  <c r="AD1288" i="1" s="1"/>
  <c r="B25" i="2"/>
  <c r="B24" i="1"/>
  <c r="B21" i="2"/>
  <c r="B20" i="1"/>
  <c r="G1428" i="1"/>
  <c r="G1404" i="1"/>
  <c r="F939" i="1"/>
  <c r="F811" i="1"/>
  <c r="F535" i="1"/>
  <c r="F458" i="1"/>
  <c r="J1110" i="1"/>
  <c r="M1110" i="1" s="1"/>
  <c r="F1060" i="1"/>
  <c r="I783" i="1"/>
  <c r="L783" i="1" s="1"/>
  <c r="B28" i="2"/>
  <c r="B27" i="1"/>
  <c r="B24" i="2"/>
  <c r="B23" i="1"/>
  <c r="B20" i="2"/>
  <c r="B19" i="1"/>
  <c r="B27" i="2"/>
  <c r="B26" i="1"/>
  <c r="B22" i="1"/>
  <c r="B23" i="2"/>
  <c r="B12" i="2"/>
  <c r="B11" i="1"/>
  <c r="B26" i="2"/>
  <c r="B25" i="1"/>
  <c r="B22" i="2"/>
  <c r="B21" i="1"/>
  <c r="M1048" i="9"/>
  <c r="Q1048" i="9"/>
  <c r="G1048" i="9"/>
  <c r="L1048" i="9"/>
  <c r="N1048" i="9"/>
  <c r="F1048" i="9"/>
  <c r="K1048" i="9"/>
  <c r="D1048" i="9"/>
  <c r="J1048" i="9"/>
  <c r="M1036" i="9"/>
  <c r="Q1036" i="9"/>
  <c r="G1036" i="9"/>
  <c r="L1036" i="9"/>
  <c r="N1036" i="9"/>
  <c r="F1036" i="9"/>
  <c r="K1036" i="9"/>
  <c r="D1036" i="9"/>
  <c r="J1036" i="9"/>
  <c r="M1028" i="9"/>
  <c r="Q1028" i="9"/>
  <c r="G1028" i="9"/>
  <c r="L1028" i="9"/>
  <c r="N1028" i="9"/>
  <c r="F1028" i="9"/>
  <c r="K1028" i="9"/>
  <c r="D1028" i="9"/>
  <c r="J1028" i="9"/>
  <c r="M1020" i="9"/>
  <c r="Q1020" i="9"/>
  <c r="G1020" i="9"/>
  <c r="L1020" i="9"/>
  <c r="N1020" i="9"/>
  <c r="F1020" i="9"/>
  <c r="K1020" i="9"/>
  <c r="D1020" i="9"/>
  <c r="J1020" i="9"/>
  <c r="M1008" i="9"/>
  <c r="Q1008" i="9"/>
  <c r="G1008" i="9"/>
  <c r="L1008" i="9"/>
  <c r="N1008" i="9"/>
  <c r="F1008" i="9"/>
  <c r="K1008" i="9"/>
  <c r="D1008" i="9"/>
  <c r="J1008" i="9"/>
  <c r="M1000" i="9"/>
  <c r="Q1000" i="9"/>
  <c r="G1000" i="9"/>
  <c r="L1000" i="9"/>
  <c r="N1000" i="9"/>
  <c r="F1000" i="9"/>
  <c r="K1000" i="9"/>
  <c r="D1000" i="9"/>
  <c r="J1000" i="9"/>
  <c r="M992" i="9"/>
  <c r="Q992" i="9"/>
  <c r="G992" i="9"/>
  <c r="L992" i="9"/>
  <c r="N992" i="9"/>
  <c r="F992" i="9"/>
  <c r="K992" i="9"/>
  <c r="D992" i="9"/>
  <c r="J992" i="9"/>
  <c r="M980" i="9"/>
  <c r="Q980" i="9"/>
  <c r="G980" i="9"/>
  <c r="L980" i="9"/>
  <c r="N980" i="9"/>
  <c r="F980" i="9"/>
  <c r="K980" i="9"/>
  <c r="D980" i="9"/>
  <c r="J980" i="9"/>
  <c r="M976" i="9"/>
  <c r="Q976" i="9"/>
  <c r="G976" i="9"/>
  <c r="L976" i="9"/>
  <c r="N976" i="9"/>
  <c r="F976" i="9"/>
  <c r="K976" i="9"/>
  <c r="D976" i="9"/>
  <c r="J976" i="9"/>
  <c r="G964" i="9"/>
  <c r="K964" i="9"/>
  <c r="M964" i="9"/>
  <c r="Q964" i="9"/>
  <c r="J964" i="9"/>
  <c r="D964" i="9"/>
  <c r="L964" i="9"/>
  <c r="F964" i="9"/>
  <c r="N964" i="9"/>
  <c r="G960" i="9"/>
  <c r="K960" i="9"/>
  <c r="M960" i="9"/>
  <c r="Q960" i="9"/>
  <c r="J960" i="9"/>
  <c r="D960" i="9"/>
  <c r="L960" i="9"/>
  <c r="F960" i="9"/>
  <c r="N960" i="9"/>
  <c r="F948" i="9"/>
  <c r="J948" i="9"/>
  <c r="N948" i="9"/>
  <c r="G948" i="9"/>
  <c r="K948" i="9"/>
  <c r="M948" i="9"/>
  <c r="Q948" i="9"/>
  <c r="D948" i="9"/>
  <c r="L948" i="9"/>
  <c r="F936" i="9"/>
  <c r="J936" i="9"/>
  <c r="N936" i="9"/>
  <c r="G936" i="9"/>
  <c r="K936" i="9"/>
  <c r="M936" i="9"/>
  <c r="Q936" i="9"/>
  <c r="D936" i="9"/>
  <c r="L936" i="9"/>
  <c r="F932" i="9"/>
  <c r="J932" i="9"/>
  <c r="N932" i="9"/>
  <c r="G932" i="9"/>
  <c r="K932" i="9"/>
  <c r="M932" i="9"/>
  <c r="Q932" i="9"/>
  <c r="D932" i="9"/>
  <c r="L932" i="9"/>
  <c r="F920" i="9"/>
  <c r="J920" i="9"/>
  <c r="N920" i="9"/>
  <c r="G920" i="9"/>
  <c r="K920" i="9"/>
  <c r="M920" i="9"/>
  <c r="Q920" i="9"/>
  <c r="D920" i="9"/>
  <c r="L920" i="9"/>
  <c r="F912" i="9"/>
  <c r="J912" i="9"/>
  <c r="N912" i="9"/>
  <c r="G912" i="9"/>
  <c r="K912" i="9"/>
  <c r="M912" i="9"/>
  <c r="Q912" i="9"/>
  <c r="D912" i="9"/>
  <c r="L912" i="9"/>
  <c r="F904" i="9"/>
  <c r="J904" i="9"/>
  <c r="N904" i="9"/>
  <c r="G904" i="9"/>
  <c r="K904" i="9"/>
  <c r="M904" i="9"/>
  <c r="Q904" i="9"/>
  <c r="D904" i="9"/>
  <c r="L904" i="9"/>
  <c r="F892" i="9"/>
  <c r="J892" i="9"/>
  <c r="N892" i="9"/>
  <c r="G892" i="9"/>
  <c r="K892" i="9"/>
  <c r="M892" i="9"/>
  <c r="Q892" i="9"/>
  <c r="D892" i="9"/>
  <c r="L892" i="9"/>
  <c r="F884" i="9"/>
  <c r="J884" i="9"/>
  <c r="N884" i="9"/>
  <c r="G884" i="9"/>
  <c r="K884" i="9"/>
  <c r="M884" i="9"/>
  <c r="Q884" i="9"/>
  <c r="D884" i="9"/>
  <c r="L884" i="9"/>
  <c r="F876" i="9"/>
  <c r="J876" i="9"/>
  <c r="N876" i="9"/>
  <c r="G876" i="9"/>
  <c r="K876" i="9"/>
  <c r="M876" i="9"/>
  <c r="Q876" i="9"/>
  <c r="D876" i="9"/>
  <c r="L876" i="9"/>
  <c r="F864" i="9"/>
  <c r="J864" i="9"/>
  <c r="N864" i="9"/>
  <c r="G864" i="9"/>
  <c r="K864" i="9"/>
  <c r="M864" i="9"/>
  <c r="Q864" i="9"/>
  <c r="D864" i="9"/>
  <c r="L864" i="9"/>
  <c r="G860" i="9"/>
  <c r="K860" i="9"/>
  <c r="D860" i="9"/>
  <c r="F860" i="9"/>
  <c r="M860" i="9"/>
  <c r="N860" i="9"/>
  <c r="L860" i="9"/>
  <c r="Q860" i="9"/>
  <c r="J860" i="9"/>
  <c r="G848" i="9"/>
  <c r="K848" i="9"/>
  <c r="D848" i="9"/>
  <c r="L848" i="9"/>
  <c r="F848" i="9"/>
  <c r="N848" i="9"/>
  <c r="Q848" i="9"/>
  <c r="M848" i="9"/>
  <c r="J848" i="9"/>
  <c r="G836" i="9"/>
  <c r="K836" i="9"/>
  <c r="D836" i="9"/>
  <c r="L836" i="9"/>
  <c r="F836" i="9"/>
  <c r="N836" i="9"/>
  <c r="Q836" i="9"/>
  <c r="M836" i="9"/>
  <c r="J836" i="9"/>
  <c r="G832" i="9"/>
  <c r="K832" i="9"/>
  <c r="D832" i="9"/>
  <c r="L832" i="9"/>
  <c r="F832" i="9"/>
  <c r="N832" i="9"/>
  <c r="Q832" i="9"/>
  <c r="M832" i="9"/>
  <c r="J832" i="9"/>
  <c r="G820" i="9"/>
  <c r="K820" i="9"/>
  <c r="D820" i="9"/>
  <c r="L820" i="9"/>
  <c r="F820" i="9"/>
  <c r="N820" i="9"/>
  <c r="Q820" i="9"/>
  <c r="M820" i="9"/>
  <c r="J820" i="9"/>
  <c r="G816" i="9"/>
  <c r="K816" i="9"/>
  <c r="D816" i="9"/>
  <c r="L816" i="9"/>
  <c r="F816" i="9"/>
  <c r="N816" i="9"/>
  <c r="Q816" i="9"/>
  <c r="M816" i="9"/>
  <c r="J816" i="9"/>
  <c r="G804" i="9"/>
  <c r="K804" i="9"/>
  <c r="D804" i="9"/>
  <c r="L804" i="9"/>
  <c r="F804" i="9"/>
  <c r="N804" i="9"/>
  <c r="Q804" i="9"/>
  <c r="M804" i="9"/>
  <c r="J804" i="9"/>
  <c r="G792" i="9"/>
  <c r="K792" i="9"/>
  <c r="D792" i="9"/>
  <c r="L792" i="9"/>
  <c r="F792" i="9"/>
  <c r="N792" i="9"/>
  <c r="Q792" i="9"/>
  <c r="M792" i="9"/>
  <c r="J792" i="9"/>
  <c r="G788" i="9"/>
  <c r="K788" i="9"/>
  <c r="D788" i="9"/>
  <c r="L788" i="9"/>
  <c r="F788" i="9"/>
  <c r="N788" i="9"/>
  <c r="Q788" i="9"/>
  <c r="M788" i="9"/>
  <c r="J788" i="9"/>
  <c r="G776" i="9"/>
  <c r="K776" i="9"/>
  <c r="D776" i="9"/>
  <c r="L776" i="9"/>
  <c r="F776" i="9"/>
  <c r="N776" i="9"/>
  <c r="Q776" i="9"/>
  <c r="M776" i="9"/>
  <c r="J776" i="9"/>
  <c r="G764" i="9"/>
  <c r="K764" i="9"/>
  <c r="D764" i="9"/>
  <c r="L764" i="9"/>
  <c r="F764" i="9"/>
  <c r="N764" i="9"/>
  <c r="Q764" i="9"/>
  <c r="M764" i="9"/>
  <c r="J764" i="9"/>
  <c r="F760" i="9"/>
  <c r="J760" i="9"/>
  <c r="N760" i="9"/>
  <c r="K760" i="9"/>
  <c r="G760" i="9"/>
  <c r="L760" i="9"/>
  <c r="Q760" i="9"/>
  <c r="D760" i="9"/>
  <c r="M760" i="9"/>
  <c r="F748" i="9"/>
  <c r="J748" i="9"/>
  <c r="N748" i="9"/>
  <c r="G748" i="9"/>
  <c r="K748" i="9"/>
  <c r="Q748" i="9"/>
  <c r="D748" i="9"/>
  <c r="L748" i="9"/>
  <c r="M748" i="9"/>
  <c r="F744" i="9"/>
  <c r="J744" i="9"/>
  <c r="N744" i="9"/>
  <c r="G744" i="9"/>
  <c r="K744" i="9"/>
  <c r="Q744" i="9"/>
  <c r="D744" i="9"/>
  <c r="L744" i="9"/>
  <c r="M744" i="9"/>
  <c r="F732" i="9"/>
  <c r="J732" i="9"/>
  <c r="N732" i="9"/>
  <c r="G732" i="9"/>
  <c r="K732" i="9"/>
  <c r="Q732" i="9"/>
  <c r="D732" i="9"/>
  <c r="L732" i="9"/>
  <c r="M732" i="9"/>
  <c r="F720" i="9"/>
  <c r="J720" i="9"/>
  <c r="N720" i="9"/>
  <c r="G720" i="9"/>
  <c r="K720" i="9"/>
  <c r="Q720" i="9"/>
  <c r="D720" i="9"/>
  <c r="L720" i="9"/>
  <c r="M720" i="9"/>
  <c r="F716" i="9"/>
  <c r="J716" i="9"/>
  <c r="N716" i="9"/>
  <c r="G716" i="9"/>
  <c r="K716" i="9"/>
  <c r="Q716" i="9"/>
  <c r="D716" i="9"/>
  <c r="L716" i="9"/>
  <c r="M716" i="9"/>
  <c r="F704" i="9"/>
  <c r="J704" i="9"/>
  <c r="N704" i="9"/>
  <c r="G704" i="9"/>
  <c r="K704" i="9"/>
  <c r="Q704" i="9"/>
  <c r="D704" i="9"/>
  <c r="L704" i="9"/>
  <c r="M704" i="9"/>
  <c r="M700" i="9"/>
  <c r="Q700" i="9"/>
  <c r="D700" i="9"/>
  <c r="J700" i="9"/>
  <c r="F700" i="9"/>
  <c r="K700" i="9"/>
  <c r="L700" i="9"/>
  <c r="G700" i="9"/>
  <c r="N700" i="9"/>
  <c r="M688" i="9"/>
  <c r="Q688" i="9"/>
  <c r="D688" i="9"/>
  <c r="J688" i="9"/>
  <c r="F688" i="9"/>
  <c r="K688" i="9"/>
  <c r="N688" i="9"/>
  <c r="G688" i="9"/>
  <c r="L688" i="9"/>
  <c r="M684" i="9"/>
  <c r="Q684" i="9"/>
  <c r="D684" i="9"/>
  <c r="J684" i="9"/>
  <c r="F684" i="9"/>
  <c r="K684" i="9"/>
  <c r="N684" i="9"/>
  <c r="G684" i="9"/>
  <c r="L684" i="9"/>
  <c r="M672" i="9"/>
  <c r="Q672" i="9"/>
  <c r="D672" i="9"/>
  <c r="J672" i="9"/>
  <c r="F672" i="9"/>
  <c r="K672" i="9"/>
  <c r="N672" i="9"/>
  <c r="G672" i="9"/>
  <c r="L672" i="9"/>
  <c r="M660" i="9"/>
  <c r="Q660" i="9"/>
  <c r="D660" i="9"/>
  <c r="J660" i="9"/>
  <c r="F660" i="9"/>
  <c r="K660" i="9"/>
  <c r="N660" i="9"/>
  <c r="G660" i="9"/>
  <c r="L660" i="9"/>
  <c r="M656" i="9"/>
  <c r="Q656" i="9"/>
  <c r="D656" i="9"/>
  <c r="J656" i="9"/>
  <c r="F656" i="9"/>
  <c r="K656" i="9"/>
  <c r="N656" i="9"/>
  <c r="G656" i="9"/>
  <c r="L656" i="9"/>
  <c r="M644" i="9"/>
  <c r="Q644" i="9"/>
  <c r="D644" i="9"/>
  <c r="J644" i="9"/>
  <c r="F644" i="9"/>
  <c r="K644" i="9"/>
  <c r="N644" i="9"/>
  <c r="G644" i="9"/>
  <c r="L644" i="9"/>
  <c r="M640" i="9"/>
  <c r="Q640" i="9"/>
  <c r="D640" i="9"/>
  <c r="J640" i="9"/>
  <c r="F640" i="9"/>
  <c r="K640" i="9"/>
  <c r="N640" i="9"/>
  <c r="G640" i="9"/>
  <c r="L640" i="9"/>
  <c r="M628" i="9"/>
  <c r="Q628" i="9"/>
  <c r="D628" i="9"/>
  <c r="J628" i="9"/>
  <c r="F628" i="9"/>
  <c r="K628" i="9"/>
  <c r="N628" i="9"/>
  <c r="G628" i="9"/>
  <c r="L628" i="9"/>
  <c r="M616" i="9"/>
  <c r="Q616" i="9"/>
  <c r="D616" i="9"/>
  <c r="J616" i="9"/>
  <c r="F616" i="9"/>
  <c r="K616" i="9"/>
  <c r="N616" i="9"/>
  <c r="G616" i="9"/>
  <c r="L616" i="9"/>
  <c r="M612" i="9"/>
  <c r="Q612" i="9"/>
  <c r="D612" i="9"/>
  <c r="J612" i="9"/>
  <c r="F612" i="9"/>
  <c r="K612" i="9"/>
  <c r="N612" i="9"/>
  <c r="G612" i="9"/>
  <c r="L612" i="9"/>
  <c r="M600" i="9"/>
  <c r="Q600" i="9"/>
  <c r="D600" i="9"/>
  <c r="J600" i="9"/>
  <c r="F600" i="9"/>
  <c r="K600" i="9"/>
  <c r="N600" i="9"/>
  <c r="G600" i="9"/>
  <c r="L600" i="9"/>
  <c r="M596" i="9"/>
  <c r="Q596" i="9"/>
  <c r="D596" i="9"/>
  <c r="J596" i="9"/>
  <c r="F596" i="9"/>
  <c r="K596" i="9"/>
  <c r="N596" i="9"/>
  <c r="G596" i="9"/>
  <c r="L596" i="9"/>
  <c r="M584" i="9"/>
  <c r="Q584" i="9"/>
  <c r="D584" i="9"/>
  <c r="J584" i="9"/>
  <c r="F584" i="9"/>
  <c r="K584" i="9"/>
  <c r="N584" i="9"/>
  <c r="G584" i="9"/>
  <c r="L584" i="9"/>
  <c r="G572" i="9"/>
  <c r="K572" i="9"/>
  <c r="M572" i="9"/>
  <c r="Q572" i="9"/>
  <c r="D572" i="9"/>
  <c r="L572" i="9"/>
  <c r="F572" i="9"/>
  <c r="N572" i="9"/>
  <c r="J572" i="9"/>
  <c r="F568" i="9"/>
  <c r="G568" i="9"/>
  <c r="K568" i="9"/>
  <c r="M568" i="9"/>
  <c r="Q568" i="9"/>
  <c r="L568" i="9"/>
  <c r="D568" i="9"/>
  <c r="N568" i="9"/>
  <c r="J568" i="9"/>
  <c r="F556" i="9"/>
  <c r="J556" i="9"/>
  <c r="N556" i="9"/>
  <c r="G556" i="9"/>
  <c r="K556" i="9"/>
  <c r="M556" i="9"/>
  <c r="Q556" i="9"/>
  <c r="D556" i="9"/>
  <c r="L556" i="9"/>
  <c r="F544" i="9"/>
  <c r="J544" i="9"/>
  <c r="N544" i="9"/>
  <c r="G544" i="9"/>
  <c r="K544" i="9"/>
  <c r="M544" i="9"/>
  <c r="Q544" i="9"/>
  <c r="D544" i="9"/>
  <c r="L544" i="9"/>
  <c r="F540" i="9"/>
  <c r="J540" i="9"/>
  <c r="N540" i="9"/>
  <c r="G540" i="9"/>
  <c r="K540" i="9"/>
  <c r="M540" i="9"/>
  <c r="Q540" i="9"/>
  <c r="D540" i="9"/>
  <c r="L540" i="9"/>
  <c r="F528" i="9"/>
  <c r="J528" i="9"/>
  <c r="N528" i="9"/>
  <c r="G528" i="9"/>
  <c r="K528" i="9"/>
  <c r="M528" i="9"/>
  <c r="Q528" i="9"/>
  <c r="D528" i="9"/>
  <c r="L528" i="9"/>
  <c r="F524" i="9"/>
  <c r="J524" i="9"/>
  <c r="N524" i="9"/>
  <c r="G524" i="9"/>
  <c r="K524" i="9"/>
  <c r="M524" i="9"/>
  <c r="Q524" i="9"/>
  <c r="D524" i="9"/>
  <c r="L524" i="9"/>
  <c r="F512" i="9"/>
  <c r="J512" i="9"/>
  <c r="N512" i="9"/>
  <c r="G512" i="9"/>
  <c r="K512" i="9"/>
  <c r="M512" i="9"/>
  <c r="Q512" i="9"/>
  <c r="D512" i="9"/>
  <c r="L512" i="9"/>
  <c r="F500" i="9"/>
  <c r="J500" i="9"/>
  <c r="N500" i="9"/>
  <c r="G500" i="9"/>
  <c r="K500" i="9"/>
  <c r="M500" i="9"/>
  <c r="Q500" i="9"/>
  <c r="D500" i="9"/>
  <c r="L500" i="9"/>
  <c r="F496" i="9"/>
  <c r="J496" i="9"/>
  <c r="N496" i="9"/>
  <c r="G496" i="9"/>
  <c r="K496" i="9"/>
  <c r="M496" i="9"/>
  <c r="Q496" i="9"/>
  <c r="D496" i="9"/>
  <c r="L496" i="9"/>
  <c r="M484" i="9"/>
  <c r="Q484" i="9"/>
  <c r="N484" i="9"/>
  <c r="D484" i="9"/>
  <c r="J484" i="9"/>
  <c r="G484" i="9"/>
  <c r="L484" i="9"/>
  <c r="K484" i="9"/>
  <c r="F484" i="9"/>
  <c r="M472" i="9"/>
  <c r="Q472" i="9"/>
  <c r="F472" i="9"/>
  <c r="K472" i="9"/>
  <c r="D472" i="9"/>
  <c r="J472" i="9"/>
  <c r="G472" i="9"/>
  <c r="N472" i="9"/>
  <c r="L472" i="9"/>
  <c r="M468" i="9"/>
  <c r="Q468" i="9"/>
  <c r="F468" i="9"/>
  <c r="K468" i="9"/>
  <c r="D468" i="9"/>
  <c r="J468" i="9"/>
  <c r="G468" i="9"/>
  <c r="N468" i="9"/>
  <c r="L468" i="9"/>
  <c r="M456" i="9"/>
  <c r="Q456" i="9"/>
  <c r="F456" i="9"/>
  <c r="K456" i="9"/>
  <c r="D456" i="9"/>
  <c r="J456" i="9"/>
  <c r="G456" i="9"/>
  <c r="N456" i="9"/>
  <c r="L456" i="9"/>
  <c r="M452" i="9"/>
  <c r="Q452" i="9"/>
  <c r="F452" i="9"/>
  <c r="K452" i="9"/>
  <c r="D452" i="9"/>
  <c r="J452" i="9"/>
  <c r="G452" i="9"/>
  <c r="N452" i="9"/>
  <c r="L452" i="9"/>
  <c r="M440" i="9"/>
  <c r="Q440" i="9"/>
  <c r="F440" i="9"/>
  <c r="K440" i="9"/>
  <c r="D440" i="9"/>
  <c r="J440" i="9"/>
  <c r="G440" i="9"/>
  <c r="N440" i="9"/>
  <c r="L440" i="9"/>
  <c r="M436" i="9"/>
  <c r="Q436" i="9"/>
  <c r="F436" i="9"/>
  <c r="K436" i="9"/>
  <c r="D436" i="9"/>
  <c r="J436" i="9"/>
  <c r="G436" i="9"/>
  <c r="N436" i="9"/>
  <c r="L436" i="9"/>
  <c r="M424" i="9"/>
  <c r="Q424" i="9"/>
  <c r="F424" i="9"/>
  <c r="K424" i="9"/>
  <c r="G424" i="9"/>
  <c r="L424" i="9"/>
  <c r="D424" i="9"/>
  <c r="J424" i="9"/>
  <c r="N424" i="9"/>
  <c r="M412" i="9"/>
  <c r="Q412" i="9"/>
  <c r="F412" i="9"/>
  <c r="K412" i="9"/>
  <c r="G412" i="9"/>
  <c r="L412" i="9"/>
  <c r="D412" i="9"/>
  <c r="J412" i="9"/>
  <c r="N412" i="9"/>
  <c r="M408" i="9"/>
  <c r="Q408" i="9"/>
  <c r="F408" i="9"/>
  <c r="K408" i="9"/>
  <c r="G408" i="9"/>
  <c r="L408" i="9"/>
  <c r="D408" i="9"/>
  <c r="J408" i="9"/>
  <c r="N408" i="9"/>
  <c r="F396" i="9"/>
  <c r="J396" i="9"/>
  <c r="N396" i="9"/>
  <c r="G396" i="9"/>
  <c r="K396" i="9"/>
  <c r="M396" i="9"/>
  <c r="Q396" i="9"/>
  <c r="D396" i="9"/>
  <c r="L396" i="9"/>
  <c r="F384" i="9"/>
  <c r="J384" i="9"/>
  <c r="N384" i="9"/>
  <c r="G384" i="9"/>
  <c r="K384" i="9"/>
  <c r="M384" i="9"/>
  <c r="Q384" i="9"/>
  <c r="D384" i="9"/>
  <c r="L384" i="9"/>
  <c r="F380" i="9"/>
  <c r="J380" i="9"/>
  <c r="N380" i="9"/>
  <c r="G380" i="9"/>
  <c r="K380" i="9"/>
  <c r="M380" i="9"/>
  <c r="Q380" i="9"/>
  <c r="D380" i="9"/>
  <c r="L380" i="9"/>
  <c r="F368" i="9"/>
  <c r="J368" i="9"/>
  <c r="N368" i="9"/>
  <c r="G368" i="9"/>
  <c r="K368" i="9"/>
  <c r="M368" i="9"/>
  <c r="Q368" i="9"/>
  <c r="D368" i="9"/>
  <c r="L368" i="9"/>
  <c r="F364" i="9"/>
  <c r="J364" i="9"/>
  <c r="N364" i="9"/>
  <c r="G364" i="9"/>
  <c r="K364" i="9"/>
  <c r="M364" i="9"/>
  <c r="Q364" i="9"/>
  <c r="D364" i="9"/>
  <c r="L364" i="9"/>
  <c r="F352" i="9"/>
  <c r="J352" i="9"/>
  <c r="N352" i="9"/>
  <c r="G352" i="9"/>
  <c r="K352" i="9"/>
  <c r="M352" i="9"/>
  <c r="Q352" i="9"/>
  <c r="D352" i="9"/>
  <c r="L352" i="9"/>
  <c r="M340" i="9"/>
  <c r="Q340" i="9"/>
  <c r="F340" i="9"/>
  <c r="K340" i="9"/>
  <c r="G340" i="9"/>
  <c r="L340" i="9"/>
  <c r="D340" i="9"/>
  <c r="J340" i="9"/>
  <c r="N340" i="9"/>
  <c r="M336" i="9"/>
  <c r="Q336" i="9"/>
  <c r="F336" i="9"/>
  <c r="K336" i="9"/>
  <c r="G336" i="9"/>
  <c r="L336" i="9"/>
  <c r="D336" i="9"/>
  <c r="J336" i="9"/>
  <c r="N336" i="9"/>
  <c r="F324" i="9"/>
  <c r="J324" i="9"/>
  <c r="N324" i="9"/>
  <c r="G324" i="9"/>
  <c r="K324" i="9"/>
  <c r="M324" i="9"/>
  <c r="Q324" i="9"/>
  <c r="D324" i="9"/>
  <c r="L324" i="9"/>
  <c r="F320" i="9"/>
  <c r="J320" i="9"/>
  <c r="N320" i="9"/>
  <c r="G320" i="9"/>
  <c r="K320" i="9"/>
  <c r="M320" i="9"/>
  <c r="Q320" i="9"/>
  <c r="D320" i="9"/>
  <c r="L320" i="9"/>
  <c r="F308" i="9"/>
  <c r="J308" i="9"/>
  <c r="N308" i="9"/>
  <c r="G308" i="9"/>
  <c r="K308" i="9"/>
  <c r="M308" i="9"/>
  <c r="Q308" i="9"/>
  <c r="D308" i="9"/>
  <c r="L308" i="9"/>
  <c r="F296" i="9"/>
  <c r="J296" i="9"/>
  <c r="N296" i="9"/>
  <c r="G296" i="9"/>
  <c r="K296" i="9"/>
  <c r="M296" i="9"/>
  <c r="Q296" i="9"/>
  <c r="D296" i="9"/>
  <c r="L296" i="9"/>
  <c r="F292" i="9"/>
  <c r="J292" i="9"/>
  <c r="N292" i="9"/>
  <c r="G292" i="9"/>
  <c r="K292" i="9"/>
  <c r="M292" i="9"/>
  <c r="Q292" i="9"/>
  <c r="D292" i="9"/>
  <c r="L292" i="9"/>
  <c r="F280" i="9"/>
  <c r="J280" i="9"/>
  <c r="N280" i="9"/>
  <c r="G280" i="9"/>
  <c r="K280" i="9"/>
  <c r="M280" i="9"/>
  <c r="Q280" i="9"/>
  <c r="D280" i="9"/>
  <c r="L280" i="9"/>
  <c r="D272" i="9"/>
  <c r="L272" i="9"/>
  <c r="F272" i="9"/>
  <c r="J272" i="9"/>
  <c r="N272" i="9"/>
  <c r="M272" i="9"/>
  <c r="G272" i="9"/>
  <c r="K272" i="9"/>
  <c r="Q272" i="9"/>
  <c r="D264" i="9"/>
  <c r="L264" i="9"/>
  <c r="F264" i="9"/>
  <c r="J264" i="9"/>
  <c r="N264" i="9"/>
  <c r="M264" i="9"/>
  <c r="G264" i="9"/>
  <c r="K264" i="9"/>
  <c r="Q264" i="9"/>
  <c r="G252" i="9"/>
  <c r="K252" i="9"/>
  <c r="D252" i="9"/>
  <c r="L252" i="9"/>
  <c r="F252" i="9"/>
  <c r="J252" i="9"/>
  <c r="N252" i="9"/>
  <c r="Q252" i="9"/>
  <c r="M252" i="9"/>
  <c r="D240" i="9"/>
  <c r="L240" i="9"/>
  <c r="G240" i="9"/>
  <c r="M240" i="9"/>
  <c r="N240" i="9"/>
  <c r="F240" i="9"/>
  <c r="K240" i="9"/>
  <c r="Q240" i="9"/>
  <c r="J240" i="9"/>
  <c r="D236" i="9"/>
  <c r="L236" i="9"/>
  <c r="G236" i="9"/>
  <c r="M236" i="9"/>
  <c r="N236" i="9"/>
  <c r="F236" i="9"/>
  <c r="K236" i="9"/>
  <c r="Q236" i="9"/>
  <c r="J236" i="9"/>
  <c r="D224" i="9"/>
  <c r="L224" i="9"/>
  <c r="G224" i="9"/>
  <c r="M224" i="9"/>
  <c r="N224" i="9"/>
  <c r="F224" i="9"/>
  <c r="K224" i="9"/>
  <c r="Q224" i="9"/>
  <c r="J224" i="9"/>
  <c r="D220" i="9"/>
  <c r="L220" i="9"/>
  <c r="G220" i="9"/>
  <c r="M220" i="9"/>
  <c r="N220" i="9"/>
  <c r="F220" i="9"/>
  <c r="K220" i="9"/>
  <c r="Q220" i="9"/>
  <c r="J220" i="9"/>
  <c r="F208" i="9"/>
  <c r="J208" i="9"/>
  <c r="N208" i="9"/>
  <c r="G208" i="9"/>
  <c r="K208" i="9"/>
  <c r="D208" i="9"/>
  <c r="L208" i="9"/>
  <c r="Q208" i="9"/>
  <c r="M208" i="9"/>
  <c r="F196" i="9"/>
  <c r="J196" i="9"/>
  <c r="N196" i="9"/>
  <c r="G196" i="9"/>
  <c r="K196" i="9"/>
  <c r="D196" i="9"/>
  <c r="L196" i="9"/>
  <c r="Q196" i="9"/>
  <c r="M196" i="9"/>
  <c r="F192" i="9"/>
  <c r="J192" i="9"/>
  <c r="N192" i="9"/>
  <c r="G192" i="9"/>
  <c r="K192" i="9"/>
  <c r="D192" i="9"/>
  <c r="L192" i="9"/>
  <c r="Q192" i="9"/>
  <c r="M192" i="9"/>
  <c r="F180" i="9"/>
  <c r="J180" i="9"/>
  <c r="N180" i="9"/>
  <c r="G180" i="9"/>
  <c r="K180" i="9"/>
  <c r="D180" i="9"/>
  <c r="L180" i="9"/>
  <c r="Q180" i="9"/>
  <c r="M180" i="9"/>
  <c r="D168" i="9"/>
  <c r="L168" i="9"/>
  <c r="M168" i="9"/>
  <c r="Q168" i="9"/>
  <c r="J168" i="9"/>
  <c r="K168" i="9"/>
  <c r="F168" i="9"/>
  <c r="N168" i="9"/>
  <c r="G168" i="9"/>
  <c r="D164" i="9"/>
  <c r="L164" i="9"/>
  <c r="M164" i="9"/>
  <c r="Q164" i="9"/>
  <c r="J164" i="9"/>
  <c r="K164" i="9"/>
  <c r="F164" i="9"/>
  <c r="N164" i="9"/>
  <c r="G164" i="9"/>
  <c r="D152" i="9"/>
  <c r="L152" i="9"/>
  <c r="M152" i="9"/>
  <c r="Q152" i="9"/>
  <c r="J152" i="9"/>
  <c r="K152" i="9"/>
  <c r="F152" i="9"/>
  <c r="N152" i="9"/>
  <c r="G152" i="9"/>
  <c r="M144" i="9"/>
  <c r="Q144" i="9"/>
  <c r="G144" i="9"/>
  <c r="L144" i="9"/>
  <c r="N144" i="9"/>
  <c r="D144" i="9"/>
  <c r="J144" i="9"/>
  <c r="F144" i="9"/>
  <c r="K144" i="9"/>
  <c r="M137" i="9"/>
  <c r="Q137" i="9"/>
  <c r="G137" i="9"/>
  <c r="L137" i="9"/>
  <c r="N137" i="9"/>
  <c r="D137" i="9"/>
  <c r="J137" i="9"/>
  <c r="K137" i="9"/>
  <c r="F137" i="9"/>
  <c r="G126" i="9"/>
  <c r="K126" i="9"/>
  <c r="M126" i="9"/>
  <c r="Q126" i="9"/>
  <c r="J126" i="9"/>
  <c r="D126" i="9"/>
  <c r="L126" i="9"/>
  <c r="F126" i="9"/>
  <c r="N126" i="9"/>
  <c r="F118" i="9"/>
  <c r="J118" i="9"/>
  <c r="N118" i="9"/>
  <c r="G118" i="9"/>
  <c r="K118" i="9"/>
  <c r="M118" i="9"/>
  <c r="Q118" i="9"/>
  <c r="L118" i="9"/>
  <c r="D118" i="9"/>
  <c r="D110" i="9"/>
  <c r="L110" i="9"/>
  <c r="G110" i="9"/>
  <c r="M110" i="9"/>
  <c r="N110" i="9"/>
  <c r="F110" i="9"/>
  <c r="K110" i="9"/>
  <c r="Q110" i="9"/>
  <c r="J110" i="9"/>
  <c r="F94" i="9"/>
  <c r="J94" i="9"/>
  <c r="N94" i="9"/>
  <c r="G94" i="9"/>
  <c r="K94" i="9"/>
  <c r="D94" i="9"/>
  <c r="L94" i="9"/>
  <c r="Q94" i="9"/>
  <c r="M94" i="9"/>
  <c r="K1398" i="1"/>
  <c r="N1398" i="1" s="1"/>
  <c r="F1494" i="1"/>
  <c r="F1462" i="1"/>
  <c r="G1454" i="1"/>
  <c r="G1406" i="1"/>
  <c r="K525" i="1"/>
  <c r="N525" i="1" s="1"/>
  <c r="G515" i="1"/>
  <c r="I402" i="1"/>
  <c r="L402" i="1" s="1"/>
  <c r="M1049" i="9"/>
  <c r="Q1049" i="9"/>
  <c r="G1049" i="9"/>
  <c r="L1049" i="9"/>
  <c r="N1049" i="9"/>
  <c r="F1049" i="9"/>
  <c r="K1049" i="9"/>
  <c r="D1049" i="9"/>
  <c r="J1049" i="9"/>
  <c r="M1045" i="9"/>
  <c r="Q1045" i="9"/>
  <c r="G1045" i="9"/>
  <c r="L1045" i="9"/>
  <c r="N1045" i="9"/>
  <c r="F1045" i="9"/>
  <c r="K1045" i="9"/>
  <c r="D1045" i="9"/>
  <c r="J1045" i="9"/>
  <c r="M1041" i="9"/>
  <c r="Q1041" i="9"/>
  <c r="G1041" i="9"/>
  <c r="L1041" i="9"/>
  <c r="N1041" i="9"/>
  <c r="F1041" i="9"/>
  <c r="K1041" i="9"/>
  <c r="D1041" i="9"/>
  <c r="J1041" i="9"/>
  <c r="M1037" i="9"/>
  <c r="Q1037" i="9"/>
  <c r="G1037" i="9"/>
  <c r="L1037" i="9"/>
  <c r="N1037" i="9"/>
  <c r="F1037" i="9"/>
  <c r="K1037" i="9"/>
  <c r="D1037" i="9"/>
  <c r="J1037" i="9"/>
  <c r="M1033" i="9"/>
  <c r="Q1033" i="9"/>
  <c r="G1033" i="9"/>
  <c r="L1033" i="9"/>
  <c r="N1033" i="9"/>
  <c r="F1033" i="9"/>
  <c r="K1033" i="9"/>
  <c r="D1033" i="9"/>
  <c r="J1033" i="9"/>
  <c r="M1029" i="9"/>
  <c r="Q1029" i="9"/>
  <c r="G1029" i="9"/>
  <c r="L1029" i="9"/>
  <c r="N1029" i="9"/>
  <c r="F1029" i="9"/>
  <c r="K1029" i="9"/>
  <c r="D1029" i="9"/>
  <c r="J1029" i="9"/>
  <c r="M1025" i="9"/>
  <c r="Q1025" i="9"/>
  <c r="G1025" i="9"/>
  <c r="L1025" i="9"/>
  <c r="N1025" i="9"/>
  <c r="F1025" i="9"/>
  <c r="K1025" i="9"/>
  <c r="D1025" i="9"/>
  <c r="J1025" i="9"/>
  <c r="M1021" i="9"/>
  <c r="Q1021" i="9"/>
  <c r="G1021" i="9"/>
  <c r="L1021" i="9"/>
  <c r="N1021" i="9"/>
  <c r="F1021" i="9"/>
  <c r="K1021" i="9"/>
  <c r="D1021" i="9"/>
  <c r="J1021" i="9"/>
  <c r="M1017" i="9"/>
  <c r="Q1017" i="9"/>
  <c r="G1017" i="9"/>
  <c r="L1017" i="9"/>
  <c r="N1017" i="9"/>
  <c r="F1017" i="9"/>
  <c r="K1017" i="9"/>
  <c r="D1017" i="9"/>
  <c r="J1017" i="9"/>
  <c r="M1013" i="9"/>
  <c r="Q1013" i="9"/>
  <c r="G1013" i="9"/>
  <c r="L1013" i="9"/>
  <c r="N1013" i="9"/>
  <c r="F1013" i="9"/>
  <c r="K1013" i="9"/>
  <c r="D1013" i="9"/>
  <c r="J1013" i="9"/>
  <c r="M1009" i="9"/>
  <c r="Q1009" i="9"/>
  <c r="G1009" i="9"/>
  <c r="L1009" i="9"/>
  <c r="N1009" i="9"/>
  <c r="F1009" i="9"/>
  <c r="K1009" i="9"/>
  <c r="D1009" i="9"/>
  <c r="J1009" i="9"/>
  <c r="M1005" i="9"/>
  <c r="Q1005" i="9"/>
  <c r="G1005" i="9"/>
  <c r="L1005" i="9"/>
  <c r="N1005" i="9"/>
  <c r="F1005" i="9"/>
  <c r="K1005" i="9"/>
  <c r="D1005" i="9"/>
  <c r="J1005" i="9"/>
  <c r="M1001" i="9"/>
  <c r="Q1001" i="9"/>
  <c r="G1001" i="9"/>
  <c r="L1001" i="9"/>
  <c r="N1001" i="9"/>
  <c r="F1001" i="9"/>
  <c r="K1001" i="9"/>
  <c r="D1001" i="9"/>
  <c r="J1001" i="9"/>
  <c r="M997" i="9"/>
  <c r="Q997" i="9"/>
  <c r="G997" i="9"/>
  <c r="L997" i="9"/>
  <c r="N997" i="9"/>
  <c r="F997" i="9"/>
  <c r="K997" i="9"/>
  <c r="D997" i="9"/>
  <c r="J997" i="9"/>
  <c r="M993" i="9"/>
  <c r="Q993" i="9"/>
  <c r="G993" i="9"/>
  <c r="L993" i="9"/>
  <c r="N993" i="9"/>
  <c r="F993" i="9"/>
  <c r="K993" i="9"/>
  <c r="D993" i="9"/>
  <c r="J993" i="9"/>
  <c r="M989" i="9"/>
  <c r="Q989" i="9"/>
  <c r="G989" i="9"/>
  <c r="L989" i="9"/>
  <c r="N989" i="9"/>
  <c r="F989" i="9"/>
  <c r="K989" i="9"/>
  <c r="D989" i="9"/>
  <c r="J989" i="9"/>
  <c r="M985" i="9"/>
  <c r="Q985" i="9"/>
  <c r="G985" i="9"/>
  <c r="L985" i="9"/>
  <c r="N985" i="9"/>
  <c r="F985" i="9"/>
  <c r="K985" i="9"/>
  <c r="D985" i="9"/>
  <c r="J985" i="9"/>
  <c r="M981" i="9"/>
  <c r="Q981" i="9"/>
  <c r="G981" i="9"/>
  <c r="L981" i="9"/>
  <c r="N981" i="9"/>
  <c r="F981" i="9"/>
  <c r="K981" i="9"/>
  <c r="D981" i="9"/>
  <c r="J981" i="9"/>
  <c r="M977" i="9"/>
  <c r="Q977" i="9"/>
  <c r="G977" i="9"/>
  <c r="L977" i="9"/>
  <c r="N977" i="9"/>
  <c r="F977" i="9"/>
  <c r="K977" i="9"/>
  <c r="D977" i="9"/>
  <c r="J977" i="9"/>
  <c r="M973" i="9"/>
  <c r="Q973" i="9"/>
  <c r="G973" i="9"/>
  <c r="L973" i="9"/>
  <c r="N973" i="9"/>
  <c r="F973" i="9"/>
  <c r="K973" i="9"/>
  <c r="D973" i="9"/>
  <c r="J973" i="9"/>
  <c r="G969" i="9"/>
  <c r="K969" i="9"/>
  <c r="M969" i="9"/>
  <c r="Q969" i="9"/>
  <c r="J969" i="9"/>
  <c r="F969" i="9"/>
  <c r="N969" i="9"/>
  <c r="L969" i="9"/>
  <c r="D969" i="9"/>
  <c r="G965" i="9"/>
  <c r="K965" i="9"/>
  <c r="M965" i="9"/>
  <c r="Q965" i="9"/>
  <c r="J965" i="9"/>
  <c r="F965" i="9"/>
  <c r="N965" i="9"/>
  <c r="D965" i="9"/>
  <c r="L965" i="9"/>
  <c r="G961" i="9"/>
  <c r="K961" i="9"/>
  <c r="M961" i="9"/>
  <c r="Q961" i="9"/>
  <c r="J961" i="9"/>
  <c r="F961" i="9"/>
  <c r="N961" i="9"/>
  <c r="D961" i="9"/>
  <c r="L961" i="9"/>
  <c r="F957" i="9"/>
  <c r="J957" i="9"/>
  <c r="N957" i="9"/>
  <c r="G957" i="9"/>
  <c r="K957" i="9"/>
  <c r="M957" i="9"/>
  <c r="Q957" i="9"/>
  <c r="L957" i="9"/>
  <c r="D957" i="9"/>
  <c r="F953" i="9"/>
  <c r="J953" i="9"/>
  <c r="N953" i="9"/>
  <c r="G953" i="9"/>
  <c r="K953" i="9"/>
  <c r="M953" i="9"/>
  <c r="Q953" i="9"/>
  <c r="L953" i="9"/>
  <c r="D953" i="9"/>
  <c r="F949" i="9"/>
  <c r="J949" i="9"/>
  <c r="N949" i="9"/>
  <c r="G949" i="9"/>
  <c r="K949" i="9"/>
  <c r="M949" i="9"/>
  <c r="Q949" i="9"/>
  <c r="L949" i="9"/>
  <c r="D949" i="9"/>
  <c r="F945" i="9"/>
  <c r="J945" i="9"/>
  <c r="N945" i="9"/>
  <c r="G945" i="9"/>
  <c r="K945" i="9"/>
  <c r="M945" i="9"/>
  <c r="Q945" i="9"/>
  <c r="L945" i="9"/>
  <c r="D945" i="9"/>
  <c r="F941" i="9"/>
  <c r="J941" i="9"/>
  <c r="N941" i="9"/>
  <c r="G941" i="9"/>
  <c r="K941" i="9"/>
  <c r="M941" i="9"/>
  <c r="Q941" i="9"/>
  <c r="L941" i="9"/>
  <c r="D941" i="9"/>
  <c r="F937" i="9"/>
  <c r="J937" i="9"/>
  <c r="N937" i="9"/>
  <c r="G937" i="9"/>
  <c r="K937" i="9"/>
  <c r="M937" i="9"/>
  <c r="Q937" i="9"/>
  <c r="L937" i="9"/>
  <c r="D937" i="9"/>
  <c r="F933" i="9"/>
  <c r="J933" i="9"/>
  <c r="N933" i="9"/>
  <c r="G933" i="9"/>
  <c r="K933" i="9"/>
  <c r="M933" i="9"/>
  <c r="Q933" i="9"/>
  <c r="L933" i="9"/>
  <c r="D933" i="9"/>
  <c r="F929" i="9"/>
  <c r="J929" i="9"/>
  <c r="N929" i="9"/>
  <c r="G929" i="9"/>
  <c r="K929" i="9"/>
  <c r="M929" i="9"/>
  <c r="Q929" i="9"/>
  <c r="L929" i="9"/>
  <c r="D929" i="9"/>
  <c r="F925" i="9"/>
  <c r="J925" i="9"/>
  <c r="N925" i="9"/>
  <c r="G925" i="9"/>
  <c r="K925" i="9"/>
  <c r="M925" i="9"/>
  <c r="Q925" i="9"/>
  <c r="L925" i="9"/>
  <c r="D925" i="9"/>
  <c r="F921" i="9"/>
  <c r="J921" i="9"/>
  <c r="N921" i="9"/>
  <c r="G921" i="9"/>
  <c r="K921" i="9"/>
  <c r="M921" i="9"/>
  <c r="Q921" i="9"/>
  <c r="L921" i="9"/>
  <c r="D921" i="9"/>
  <c r="F917" i="9"/>
  <c r="J917" i="9"/>
  <c r="N917" i="9"/>
  <c r="G917" i="9"/>
  <c r="K917" i="9"/>
  <c r="M917" i="9"/>
  <c r="Q917" i="9"/>
  <c r="L917" i="9"/>
  <c r="D917" i="9"/>
  <c r="F913" i="9"/>
  <c r="J913" i="9"/>
  <c r="N913" i="9"/>
  <c r="G913" i="9"/>
  <c r="K913" i="9"/>
  <c r="M913" i="9"/>
  <c r="Q913" i="9"/>
  <c r="L913" i="9"/>
  <c r="D913" i="9"/>
  <c r="F909" i="9"/>
  <c r="J909" i="9"/>
  <c r="N909" i="9"/>
  <c r="G909" i="9"/>
  <c r="K909" i="9"/>
  <c r="M909" i="9"/>
  <c r="Q909" i="9"/>
  <c r="L909" i="9"/>
  <c r="D909" i="9"/>
  <c r="F905" i="9"/>
  <c r="J905" i="9"/>
  <c r="N905" i="9"/>
  <c r="G905" i="9"/>
  <c r="K905" i="9"/>
  <c r="M905" i="9"/>
  <c r="Q905" i="9"/>
  <c r="L905" i="9"/>
  <c r="D905" i="9"/>
  <c r="F901" i="9"/>
  <c r="J901" i="9"/>
  <c r="N901" i="9"/>
  <c r="G901" i="9"/>
  <c r="K901" i="9"/>
  <c r="M901" i="9"/>
  <c r="Q901" i="9"/>
  <c r="L901" i="9"/>
  <c r="D901" i="9"/>
  <c r="F897" i="9"/>
  <c r="J897" i="9"/>
  <c r="N897" i="9"/>
  <c r="G897" i="9"/>
  <c r="K897" i="9"/>
  <c r="M897" i="9"/>
  <c r="Q897" i="9"/>
  <c r="L897" i="9"/>
  <c r="D897" i="9"/>
  <c r="F893" i="9"/>
  <c r="J893" i="9"/>
  <c r="N893" i="9"/>
  <c r="G893" i="9"/>
  <c r="K893" i="9"/>
  <c r="M893" i="9"/>
  <c r="Q893" i="9"/>
  <c r="L893" i="9"/>
  <c r="D893" i="9"/>
  <c r="F889" i="9"/>
  <c r="J889" i="9"/>
  <c r="N889" i="9"/>
  <c r="G889" i="9"/>
  <c r="K889" i="9"/>
  <c r="M889" i="9"/>
  <c r="Q889" i="9"/>
  <c r="L889" i="9"/>
  <c r="D889" i="9"/>
  <c r="F885" i="9"/>
  <c r="J885" i="9"/>
  <c r="N885" i="9"/>
  <c r="G885" i="9"/>
  <c r="K885" i="9"/>
  <c r="M885" i="9"/>
  <c r="Q885" i="9"/>
  <c r="L885" i="9"/>
  <c r="D885" i="9"/>
  <c r="F881" i="9"/>
  <c r="J881" i="9"/>
  <c r="N881" i="9"/>
  <c r="G881" i="9"/>
  <c r="K881" i="9"/>
  <c r="M881" i="9"/>
  <c r="Q881" i="9"/>
  <c r="L881" i="9"/>
  <c r="D881" i="9"/>
  <c r="F877" i="9"/>
  <c r="J877" i="9"/>
  <c r="N877" i="9"/>
  <c r="G877" i="9"/>
  <c r="K877" i="9"/>
  <c r="M877" i="9"/>
  <c r="Q877" i="9"/>
  <c r="L877" i="9"/>
  <c r="D877" i="9"/>
  <c r="F873" i="9"/>
  <c r="J873" i="9"/>
  <c r="N873" i="9"/>
  <c r="G873" i="9"/>
  <c r="K873" i="9"/>
  <c r="M873" i="9"/>
  <c r="Q873" i="9"/>
  <c r="L873" i="9"/>
  <c r="D873" i="9"/>
  <c r="F869" i="9"/>
  <c r="J869" i="9"/>
  <c r="N869" i="9"/>
  <c r="G869" i="9"/>
  <c r="K869" i="9"/>
  <c r="M869" i="9"/>
  <c r="Q869" i="9"/>
  <c r="L869" i="9"/>
  <c r="D869" i="9"/>
  <c r="F865" i="9"/>
  <c r="J865" i="9"/>
  <c r="N865" i="9"/>
  <c r="G865" i="9"/>
  <c r="K865" i="9"/>
  <c r="M865" i="9"/>
  <c r="Q865" i="9"/>
  <c r="L865" i="9"/>
  <c r="D865" i="9"/>
  <c r="F861" i="9"/>
  <c r="J861" i="9"/>
  <c r="N861" i="9"/>
  <c r="G861" i="9"/>
  <c r="K861" i="9"/>
  <c r="M861" i="9"/>
  <c r="Q861" i="9"/>
  <c r="L861" i="9"/>
  <c r="D861" i="9"/>
  <c r="G857" i="9"/>
  <c r="K857" i="9"/>
  <c r="D857" i="9"/>
  <c r="L857" i="9"/>
  <c r="M857" i="9"/>
  <c r="F857" i="9"/>
  <c r="N857" i="9"/>
  <c r="J857" i="9"/>
  <c r="Q857" i="9"/>
  <c r="G853" i="9"/>
  <c r="K853" i="9"/>
  <c r="D853" i="9"/>
  <c r="L853" i="9"/>
  <c r="M853" i="9"/>
  <c r="F853" i="9"/>
  <c r="N853" i="9"/>
  <c r="J853" i="9"/>
  <c r="Q853" i="9"/>
  <c r="G849" i="9"/>
  <c r="K849" i="9"/>
  <c r="D849" i="9"/>
  <c r="L849" i="9"/>
  <c r="M849" i="9"/>
  <c r="F849" i="9"/>
  <c r="N849" i="9"/>
  <c r="J849" i="9"/>
  <c r="Q849" i="9"/>
  <c r="G845" i="9"/>
  <c r="K845" i="9"/>
  <c r="D845" i="9"/>
  <c r="L845" i="9"/>
  <c r="M845" i="9"/>
  <c r="F845" i="9"/>
  <c r="N845" i="9"/>
  <c r="J845" i="9"/>
  <c r="Q845" i="9"/>
  <c r="G841" i="9"/>
  <c r="K841" i="9"/>
  <c r="D841" i="9"/>
  <c r="L841" i="9"/>
  <c r="M841" i="9"/>
  <c r="F841" i="9"/>
  <c r="N841" i="9"/>
  <c r="J841" i="9"/>
  <c r="Q841" i="9"/>
  <c r="G837" i="9"/>
  <c r="K837" i="9"/>
  <c r="D837" i="9"/>
  <c r="L837" i="9"/>
  <c r="M837" i="9"/>
  <c r="F837" i="9"/>
  <c r="N837" i="9"/>
  <c r="J837" i="9"/>
  <c r="Q837" i="9"/>
  <c r="G833" i="9"/>
  <c r="K833" i="9"/>
  <c r="D833" i="9"/>
  <c r="L833" i="9"/>
  <c r="M833" i="9"/>
  <c r="F833" i="9"/>
  <c r="N833" i="9"/>
  <c r="J833" i="9"/>
  <c r="Q833" i="9"/>
  <c r="G829" i="9"/>
  <c r="K829" i="9"/>
  <c r="D829" i="9"/>
  <c r="L829" i="9"/>
  <c r="M829" i="9"/>
  <c r="F829" i="9"/>
  <c r="N829" i="9"/>
  <c r="J829" i="9"/>
  <c r="Q829" i="9"/>
  <c r="G825" i="9"/>
  <c r="K825" i="9"/>
  <c r="D825" i="9"/>
  <c r="L825" i="9"/>
  <c r="M825" i="9"/>
  <c r="F825" i="9"/>
  <c r="N825" i="9"/>
  <c r="J825" i="9"/>
  <c r="Q825" i="9"/>
  <c r="G821" i="9"/>
  <c r="K821" i="9"/>
  <c r="D821" i="9"/>
  <c r="L821" i="9"/>
  <c r="M821" i="9"/>
  <c r="F821" i="9"/>
  <c r="N821" i="9"/>
  <c r="J821" i="9"/>
  <c r="Q821" i="9"/>
  <c r="G817" i="9"/>
  <c r="K817" i="9"/>
  <c r="D817" i="9"/>
  <c r="L817" i="9"/>
  <c r="M817" i="9"/>
  <c r="F817" i="9"/>
  <c r="N817" i="9"/>
  <c r="J817" i="9"/>
  <c r="Q817" i="9"/>
  <c r="G813" i="9"/>
  <c r="K813" i="9"/>
  <c r="D813" i="9"/>
  <c r="L813" i="9"/>
  <c r="M813" i="9"/>
  <c r="F813" i="9"/>
  <c r="N813" i="9"/>
  <c r="J813" i="9"/>
  <c r="Q813" i="9"/>
  <c r="G809" i="9"/>
  <c r="K809" i="9"/>
  <c r="D809" i="9"/>
  <c r="L809" i="9"/>
  <c r="M809" i="9"/>
  <c r="F809" i="9"/>
  <c r="N809" i="9"/>
  <c r="J809" i="9"/>
  <c r="Q809" i="9"/>
  <c r="G805" i="9"/>
  <c r="K805" i="9"/>
  <c r="D805" i="9"/>
  <c r="L805" i="9"/>
  <c r="M805" i="9"/>
  <c r="F805" i="9"/>
  <c r="N805" i="9"/>
  <c r="J805" i="9"/>
  <c r="Q805" i="9"/>
  <c r="G801" i="9"/>
  <c r="K801" i="9"/>
  <c r="D801" i="9"/>
  <c r="L801" i="9"/>
  <c r="M801" i="9"/>
  <c r="F801" i="9"/>
  <c r="N801" i="9"/>
  <c r="J801" i="9"/>
  <c r="Q801" i="9"/>
  <c r="G797" i="9"/>
  <c r="K797" i="9"/>
  <c r="D797" i="9"/>
  <c r="L797" i="9"/>
  <c r="M797" i="9"/>
  <c r="F797" i="9"/>
  <c r="N797" i="9"/>
  <c r="J797" i="9"/>
  <c r="Q797" i="9"/>
  <c r="G793" i="9"/>
  <c r="K793" i="9"/>
  <c r="D793" i="9"/>
  <c r="L793" i="9"/>
  <c r="M793" i="9"/>
  <c r="F793" i="9"/>
  <c r="N793" i="9"/>
  <c r="J793" i="9"/>
  <c r="Q793" i="9"/>
  <c r="G789" i="9"/>
  <c r="K789" i="9"/>
  <c r="D789" i="9"/>
  <c r="L789" i="9"/>
  <c r="M789" i="9"/>
  <c r="F789" i="9"/>
  <c r="N789" i="9"/>
  <c r="J789" i="9"/>
  <c r="Q789" i="9"/>
  <c r="G785" i="9"/>
  <c r="K785" i="9"/>
  <c r="D785" i="9"/>
  <c r="L785" i="9"/>
  <c r="M785" i="9"/>
  <c r="F785" i="9"/>
  <c r="N785" i="9"/>
  <c r="J785" i="9"/>
  <c r="Q785" i="9"/>
  <c r="G781" i="9"/>
  <c r="K781" i="9"/>
  <c r="D781" i="9"/>
  <c r="L781" i="9"/>
  <c r="M781" i="9"/>
  <c r="F781" i="9"/>
  <c r="N781" i="9"/>
  <c r="J781" i="9"/>
  <c r="Q781" i="9"/>
  <c r="G777" i="9"/>
  <c r="K777" i="9"/>
  <c r="D777" i="9"/>
  <c r="L777" i="9"/>
  <c r="M777" i="9"/>
  <c r="F777" i="9"/>
  <c r="N777" i="9"/>
  <c r="J777" i="9"/>
  <c r="Q777" i="9"/>
  <c r="G773" i="9"/>
  <c r="K773" i="9"/>
  <c r="D773" i="9"/>
  <c r="L773" i="9"/>
  <c r="M773" i="9"/>
  <c r="F773" i="9"/>
  <c r="N773" i="9"/>
  <c r="J773" i="9"/>
  <c r="Q773" i="9"/>
  <c r="G769" i="9"/>
  <c r="K769" i="9"/>
  <c r="D769" i="9"/>
  <c r="L769" i="9"/>
  <c r="M769" i="9"/>
  <c r="F769" i="9"/>
  <c r="N769" i="9"/>
  <c r="J769" i="9"/>
  <c r="Q769" i="9"/>
  <c r="G765" i="9"/>
  <c r="K765" i="9"/>
  <c r="D765" i="9"/>
  <c r="L765" i="9"/>
  <c r="M765" i="9"/>
  <c r="F765" i="9"/>
  <c r="N765" i="9"/>
  <c r="J765" i="9"/>
  <c r="Q765" i="9"/>
  <c r="F761" i="9"/>
  <c r="J761" i="9"/>
  <c r="N761" i="9"/>
  <c r="D761" i="9"/>
  <c r="K761" i="9"/>
  <c r="L761" i="9"/>
  <c r="M761" i="9"/>
  <c r="Q761" i="9"/>
  <c r="G761" i="9"/>
  <c r="F757" i="9"/>
  <c r="J757" i="9"/>
  <c r="N757" i="9"/>
  <c r="D757" i="9"/>
  <c r="K757" i="9"/>
  <c r="G757" i="9"/>
  <c r="Q757" i="9"/>
  <c r="M757" i="9"/>
  <c r="L757" i="9"/>
  <c r="F753" i="9"/>
  <c r="J753" i="9"/>
  <c r="N753" i="9"/>
  <c r="D753" i="9"/>
  <c r="K753" i="9"/>
  <c r="L753" i="9"/>
  <c r="M753" i="9"/>
  <c r="Q753" i="9"/>
  <c r="G753" i="9"/>
  <c r="F749" i="9"/>
  <c r="J749" i="9"/>
  <c r="N749" i="9"/>
  <c r="G749" i="9"/>
  <c r="K749" i="9"/>
  <c r="M749" i="9"/>
  <c r="Q749" i="9"/>
  <c r="D749" i="9"/>
  <c r="L749" i="9"/>
  <c r="F745" i="9"/>
  <c r="J745" i="9"/>
  <c r="N745" i="9"/>
  <c r="G745" i="9"/>
  <c r="K745" i="9"/>
  <c r="M745" i="9"/>
  <c r="D745" i="9"/>
  <c r="L745" i="9"/>
  <c r="Q745" i="9"/>
  <c r="F741" i="9"/>
  <c r="J741" i="9"/>
  <c r="N741" i="9"/>
  <c r="G741" i="9"/>
  <c r="K741" i="9"/>
  <c r="M741" i="9"/>
  <c r="D741" i="9"/>
  <c r="L741" i="9"/>
  <c r="Q741" i="9"/>
  <c r="F737" i="9"/>
  <c r="J737" i="9"/>
  <c r="N737" i="9"/>
  <c r="G737" i="9"/>
  <c r="K737" i="9"/>
  <c r="M737" i="9"/>
  <c r="D737" i="9"/>
  <c r="L737" i="9"/>
  <c r="Q737" i="9"/>
  <c r="F733" i="9"/>
  <c r="J733" i="9"/>
  <c r="N733" i="9"/>
  <c r="G733" i="9"/>
  <c r="K733" i="9"/>
  <c r="M733" i="9"/>
  <c r="D733" i="9"/>
  <c r="L733" i="9"/>
  <c r="Q733" i="9"/>
  <c r="F729" i="9"/>
  <c r="J729" i="9"/>
  <c r="N729" i="9"/>
  <c r="G729" i="9"/>
  <c r="K729" i="9"/>
  <c r="M729" i="9"/>
  <c r="D729" i="9"/>
  <c r="L729" i="9"/>
  <c r="Q729" i="9"/>
  <c r="F725" i="9"/>
  <c r="J725" i="9"/>
  <c r="N725" i="9"/>
  <c r="G725" i="9"/>
  <c r="K725" i="9"/>
  <c r="M725" i="9"/>
  <c r="D725" i="9"/>
  <c r="L725" i="9"/>
  <c r="Q725" i="9"/>
  <c r="F721" i="9"/>
  <c r="J721" i="9"/>
  <c r="N721" i="9"/>
  <c r="G721" i="9"/>
  <c r="K721" i="9"/>
  <c r="M721" i="9"/>
  <c r="D721" i="9"/>
  <c r="L721" i="9"/>
  <c r="Q721" i="9"/>
  <c r="F717" i="9"/>
  <c r="J717" i="9"/>
  <c r="N717" i="9"/>
  <c r="G717" i="9"/>
  <c r="K717" i="9"/>
  <c r="M717" i="9"/>
  <c r="D717" i="9"/>
  <c r="L717" i="9"/>
  <c r="Q717" i="9"/>
  <c r="F713" i="9"/>
  <c r="J713" i="9"/>
  <c r="N713" i="9"/>
  <c r="G713" i="9"/>
  <c r="K713" i="9"/>
  <c r="M713" i="9"/>
  <c r="D713" i="9"/>
  <c r="L713" i="9"/>
  <c r="Q713" i="9"/>
  <c r="F709" i="9"/>
  <c r="J709" i="9"/>
  <c r="N709" i="9"/>
  <c r="G709" i="9"/>
  <c r="K709" i="9"/>
  <c r="M709" i="9"/>
  <c r="D709" i="9"/>
  <c r="L709" i="9"/>
  <c r="Q709" i="9"/>
  <c r="F705" i="9"/>
  <c r="J705" i="9"/>
  <c r="N705" i="9"/>
  <c r="G705" i="9"/>
  <c r="K705" i="9"/>
  <c r="M705" i="9"/>
  <c r="D705" i="9"/>
  <c r="L705" i="9"/>
  <c r="Q705" i="9"/>
  <c r="D701" i="9"/>
  <c r="J701" i="9"/>
  <c r="N701" i="9"/>
  <c r="F701" i="9"/>
  <c r="K701" i="9"/>
  <c r="M701" i="9"/>
  <c r="G701" i="9"/>
  <c r="L701" i="9"/>
  <c r="Q701" i="9"/>
  <c r="M697" i="9"/>
  <c r="Q697" i="9"/>
  <c r="D697" i="9"/>
  <c r="J697" i="9"/>
  <c r="F697" i="9"/>
  <c r="K697" i="9"/>
  <c r="N697" i="9"/>
  <c r="G697" i="9"/>
  <c r="L697" i="9"/>
  <c r="M693" i="9"/>
  <c r="Q693" i="9"/>
  <c r="D693" i="9"/>
  <c r="J693" i="9"/>
  <c r="F693" i="9"/>
  <c r="K693" i="9"/>
  <c r="N693" i="9"/>
  <c r="G693" i="9"/>
  <c r="L693" i="9"/>
  <c r="M689" i="9"/>
  <c r="Q689" i="9"/>
  <c r="D689" i="9"/>
  <c r="J689" i="9"/>
  <c r="F689" i="9"/>
  <c r="K689" i="9"/>
  <c r="N689" i="9"/>
  <c r="G689" i="9"/>
  <c r="L689" i="9"/>
  <c r="M685" i="9"/>
  <c r="Q685" i="9"/>
  <c r="D685" i="9"/>
  <c r="J685" i="9"/>
  <c r="F685" i="9"/>
  <c r="K685" i="9"/>
  <c r="N685" i="9"/>
  <c r="G685" i="9"/>
  <c r="L685" i="9"/>
  <c r="M681" i="9"/>
  <c r="Q681" i="9"/>
  <c r="D681" i="9"/>
  <c r="J681" i="9"/>
  <c r="F681" i="9"/>
  <c r="K681" i="9"/>
  <c r="N681" i="9"/>
  <c r="G681" i="9"/>
  <c r="L681" i="9"/>
  <c r="M677" i="9"/>
  <c r="Q677" i="9"/>
  <c r="D677" i="9"/>
  <c r="J677" i="9"/>
  <c r="F677" i="9"/>
  <c r="K677" i="9"/>
  <c r="N677" i="9"/>
  <c r="G677" i="9"/>
  <c r="L677" i="9"/>
  <c r="M673" i="9"/>
  <c r="Q673" i="9"/>
  <c r="D673" i="9"/>
  <c r="J673" i="9"/>
  <c r="F673" i="9"/>
  <c r="K673" i="9"/>
  <c r="N673" i="9"/>
  <c r="G673" i="9"/>
  <c r="L673" i="9"/>
  <c r="M669" i="9"/>
  <c r="Q669" i="9"/>
  <c r="D669" i="9"/>
  <c r="J669" i="9"/>
  <c r="F669" i="9"/>
  <c r="K669" i="9"/>
  <c r="N669" i="9"/>
  <c r="G669" i="9"/>
  <c r="L669" i="9"/>
  <c r="M665" i="9"/>
  <c r="Q665" i="9"/>
  <c r="D665" i="9"/>
  <c r="J665" i="9"/>
  <c r="F665" i="9"/>
  <c r="K665" i="9"/>
  <c r="N665" i="9"/>
  <c r="G665" i="9"/>
  <c r="L665" i="9"/>
  <c r="M661" i="9"/>
  <c r="Q661" i="9"/>
  <c r="D661" i="9"/>
  <c r="J661" i="9"/>
  <c r="F661" i="9"/>
  <c r="K661" i="9"/>
  <c r="N661" i="9"/>
  <c r="G661" i="9"/>
  <c r="L661" i="9"/>
  <c r="M657" i="9"/>
  <c r="Q657" i="9"/>
  <c r="D657" i="9"/>
  <c r="J657" i="9"/>
  <c r="F657" i="9"/>
  <c r="K657" i="9"/>
  <c r="N657" i="9"/>
  <c r="G657" i="9"/>
  <c r="L657" i="9"/>
  <c r="M653" i="9"/>
  <c r="Q653" i="9"/>
  <c r="D653" i="9"/>
  <c r="J653" i="9"/>
  <c r="F653" i="9"/>
  <c r="K653" i="9"/>
  <c r="N653" i="9"/>
  <c r="G653" i="9"/>
  <c r="L653" i="9"/>
  <c r="M649" i="9"/>
  <c r="Q649" i="9"/>
  <c r="D649" i="9"/>
  <c r="J649" i="9"/>
  <c r="F649" i="9"/>
  <c r="K649" i="9"/>
  <c r="N649" i="9"/>
  <c r="G649" i="9"/>
  <c r="L649" i="9"/>
  <c r="M645" i="9"/>
  <c r="Q645" i="9"/>
  <c r="D645" i="9"/>
  <c r="J645" i="9"/>
  <c r="F645" i="9"/>
  <c r="K645" i="9"/>
  <c r="N645" i="9"/>
  <c r="G645" i="9"/>
  <c r="L645" i="9"/>
  <c r="M641" i="9"/>
  <c r="Q641" i="9"/>
  <c r="D641" i="9"/>
  <c r="J641" i="9"/>
  <c r="F641" i="9"/>
  <c r="K641" i="9"/>
  <c r="N641" i="9"/>
  <c r="G641" i="9"/>
  <c r="L641" i="9"/>
  <c r="M637" i="9"/>
  <c r="Q637" i="9"/>
  <c r="D637" i="9"/>
  <c r="J637" i="9"/>
  <c r="F637" i="9"/>
  <c r="K637" i="9"/>
  <c r="N637" i="9"/>
  <c r="G637" i="9"/>
  <c r="L637" i="9"/>
  <c r="M633" i="9"/>
  <c r="Q633" i="9"/>
  <c r="D633" i="9"/>
  <c r="J633" i="9"/>
  <c r="F633" i="9"/>
  <c r="K633" i="9"/>
  <c r="N633" i="9"/>
  <c r="G633" i="9"/>
  <c r="L633" i="9"/>
  <c r="M629" i="9"/>
  <c r="Q629" i="9"/>
  <c r="D629" i="9"/>
  <c r="J629" i="9"/>
  <c r="F629" i="9"/>
  <c r="K629" i="9"/>
  <c r="N629" i="9"/>
  <c r="G629" i="9"/>
  <c r="L629" i="9"/>
  <c r="M625" i="9"/>
  <c r="Q625" i="9"/>
  <c r="D625" i="9"/>
  <c r="J625" i="9"/>
  <c r="F625" i="9"/>
  <c r="K625" i="9"/>
  <c r="N625" i="9"/>
  <c r="G625" i="9"/>
  <c r="L625" i="9"/>
  <c r="M621" i="9"/>
  <c r="Q621" i="9"/>
  <c r="D621" i="9"/>
  <c r="J621" i="9"/>
  <c r="F621" i="9"/>
  <c r="K621" i="9"/>
  <c r="N621" i="9"/>
  <c r="G621" i="9"/>
  <c r="L621" i="9"/>
  <c r="M617" i="9"/>
  <c r="Q617" i="9"/>
  <c r="D617" i="9"/>
  <c r="J617" i="9"/>
  <c r="F617" i="9"/>
  <c r="K617" i="9"/>
  <c r="N617" i="9"/>
  <c r="G617" i="9"/>
  <c r="L617" i="9"/>
  <c r="M613" i="9"/>
  <c r="Q613" i="9"/>
  <c r="D613" i="9"/>
  <c r="J613" i="9"/>
  <c r="F613" i="9"/>
  <c r="K613" i="9"/>
  <c r="N613" i="9"/>
  <c r="G613" i="9"/>
  <c r="L613" i="9"/>
  <c r="M609" i="9"/>
  <c r="Q609" i="9"/>
  <c r="D609" i="9"/>
  <c r="J609" i="9"/>
  <c r="F609" i="9"/>
  <c r="K609" i="9"/>
  <c r="N609" i="9"/>
  <c r="G609" i="9"/>
  <c r="L609" i="9"/>
  <c r="M605" i="9"/>
  <c r="Q605" i="9"/>
  <c r="D605" i="9"/>
  <c r="J605" i="9"/>
  <c r="F605" i="9"/>
  <c r="K605" i="9"/>
  <c r="N605" i="9"/>
  <c r="G605" i="9"/>
  <c r="L605" i="9"/>
  <c r="M601" i="9"/>
  <c r="Q601" i="9"/>
  <c r="D601" i="9"/>
  <c r="J601" i="9"/>
  <c r="F601" i="9"/>
  <c r="K601" i="9"/>
  <c r="N601" i="9"/>
  <c r="G601" i="9"/>
  <c r="L601" i="9"/>
  <c r="M597" i="9"/>
  <c r="Q597" i="9"/>
  <c r="D597" i="9"/>
  <c r="J597" i="9"/>
  <c r="F597" i="9"/>
  <c r="K597" i="9"/>
  <c r="N597" i="9"/>
  <c r="G597" i="9"/>
  <c r="L597" i="9"/>
  <c r="M593" i="9"/>
  <c r="Q593" i="9"/>
  <c r="D593" i="9"/>
  <c r="J593" i="9"/>
  <c r="F593" i="9"/>
  <c r="K593" i="9"/>
  <c r="N593" i="9"/>
  <c r="G593" i="9"/>
  <c r="L593" i="9"/>
  <c r="M589" i="9"/>
  <c r="Q589" i="9"/>
  <c r="D589" i="9"/>
  <c r="J589" i="9"/>
  <c r="F589" i="9"/>
  <c r="K589" i="9"/>
  <c r="N589" i="9"/>
  <c r="G589" i="9"/>
  <c r="L589" i="9"/>
  <c r="M585" i="9"/>
  <c r="Q585" i="9"/>
  <c r="D585" i="9"/>
  <c r="J585" i="9"/>
  <c r="F585" i="9"/>
  <c r="K585" i="9"/>
  <c r="N585" i="9"/>
  <c r="G585" i="9"/>
  <c r="L585" i="9"/>
  <c r="M581" i="9"/>
  <c r="Q581" i="9"/>
  <c r="D581" i="9"/>
  <c r="J581" i="9"/>
  <c r="F581" i="9"/>
  <c r="K581" i="9"/>
  <c r="N581" i="9"/>
  <c r="G581" i="9"/>
  <c r="L581" i="9"/>
  <c r="M577" i="9"/>
  <c r="Q577" i="9"/>
  <c r="D577" i="9"/>
  <c r="J577" i="9"/>
  <c r="F577" i="9"/>
  <c r="K577" i="9"/>
  <c r="N577" i="9"/>
  <c r="G577" i="9"/>
  <c r="L577" i="9"/>
  <c r="G573" i="9"/>
  <c r="K573" i="9"/>
  <c r="M573" i="9"/>
  <c r="Q573" i="9"/>
  <c r="J573" i="9"/>
  <c r="D573" i="9"/>
  <c r="L573" i="9"/>
  <c r="F573" i="9"/>
  <c r="N573" i="9"/>
  <c r="G569" i="9"/>
  <c r="K569" i="9"/>
  <c r="M569" i="9"/>
  <c r="Q569" i="9"/>
  <c r="J569" i="9"/>
  <c r="D569" i="9"/>
  <c r="L569" i="9"/>
  <c r="N569" i="9"/>
  <c r="F569" i="9"/>
  <c r="F565" i="9"/>
  <c r="J565" i="9"/>
  <c r="N565" i="9"/>
  <c r="G565" i="9"/>
  <c r="K565" i="9"/>
  <c r="M565" i="9"/>
  <c r="Q565" i="9"/>
  <c r="L565" i="9"/>
  <c r="D565" i="9"/>
  <c r="F561" i="9"/>
  <c r="J561" i="9"/>
  <c r="N561" i="9"/>
  <c r="G561" i="9"/>
  <c r="K561" i="9"/>
  <c r="M561" i="9"/>
  <c r="Q561" i="9"/>
  <c r="L561" i="9"/>
  <c r="D561" i="9"/>
  <c r="F557" i="9"/>
  <c r="J557" i="9"/>
  <c r="N557" i="9"/>
  <c r="G557" i="9"/>
  <c r="K557" i="9"/>
  <c r="M557" i="9"/>
  <c r="Q557" i="9"/>
  <c r="L557" i="9"/>
  <c r="D557" i="9"/>
  <c r="F553" i="9"/>
  <c r="J553" i="9"/>
  <c r="N553" i="9"/>
  <c r="G553" i="9"/>
  <c r="K553" i="9"/>
  <c r="M553" i="9"/>
  <c r="Q553" i="9"/>
  <c r="L553" i="9"/>
  <c r="D553" i="9"/>
  <c r="F549" i="9"/>
  <c r="J549" i="9"/>
  <c r="N549" i="9"/>
  <c r="G549" i="9"/>
  <c r="K549" i="9"/>
  <c r="M549" i="9"/>
  <c r="Q549" i="9"/>
  <c r="L549" i="9"/>
  <c r="D549" i="9"/>
  <c r="F545" i="9"/>
  <c r="J545" i="9"/>
  <c r="N545" i="9"/>
  <c r="G545" i="9"/>
  <c r="K545" i="9"/>
  <c r="M545" i="9"/>
  <c r="Q545" i="9"/>
  <c r="L545" i="9"/>
  <c r="D545" i="9"/>
  <c r="F541" i="9"/>
  <c r="J541" i="9"/>
  <c r="N541" i="9"/>
  <c r="G541" i="9"/>
  <c r="K541" i="9"/>
  <c r="M541" i="9"/>
  <c r="Q541" i="9"/>
  <c r="L541" i="9"/>
  <c r="D541" i="9"/>
  <c r="F537" i="9"/>
  <c r="J537" i="9"/>
  <c r="N537" i="9"/>
  <c r="G537" i="9"/>
  <c r="K537" i="9"/>
  <c r="M537" i="9"/>
  <c r="Q537" i="9"/>
  <c r="L537" i="9"/>
  <c r="D537" i="9"/>
  <c r="F533" i="9"/>
  <c r="J533" i="9"/>
  <c r="N533" i="9"/>
  <c r="G533" i="9"/>
  <c r="K533" i="9"/>
  <c r="M533" i="9"/>
  <c r="Q533" i="9"/>
  <c r="L533" i="9"/>
  <c r="D533" i="9"/>
  <c r="F529" i="9"/>
  <c r="J529" i="9"/>
  <c r="N529" i="9"/>
  <c r="G529" i="9"/>
  <c r="K529" i="9"/>
  <c r="M529" i="9"/>
  <c r="Q529" i="9"/>
  <c r="L529" i="9"/>
  <c r="D529" i="9"/>
  <c r="F525" i="9"/>
  <c r="J525" i="9"/>
  <c r="N525" i="9"/>
  <c r="G525" i="9"/>
  <c r="K525" i="9"/>
  <c r="M525" i="9"/>
  <c r="Q525" i="9"/>
  <c r="L525" i="9"/>
  <c r="D525" i="9"/>
  <c r="F521" i="9"/>
  <c r="J521" i="9"/>
  <c r="N521" i="9"/>
  <c r="G521" i="9"/>
  <c r="K521" i="9"/>
  <c r="M521" i="9"/>
  <c r="Q521" i="9"/>
  <c r="L521" i="9"/>
  <c r="D521" i="9"/>
  <c r="F517" i="9"/>
  <c r="J517" i="9"/>
  <c r="N517" i="9"/>
  <c r="G517" i="9"/>
  <c r="K517" i="9"/>
  <c r="M517" i="9"/>
  <c r="Q517" i="9"/>
  <c r="L517" i="9"/>
  <c r="D517" i="9"/>
  <c r="F513" i="9"/>
  <c r="J513" i="9"/>
  <c r="N513" i="9"/>
  <c r="G513" i="9"/>
  <c r="K513" i="9"/>
  <c r="M513" i="9"/>
  <c r="Q513" i="9"/>
  <c r="L513" i="9"/>
  <c r="D513" i="9"/>
  <c r="F509" i="9"/>
  <c r="J509" i="9"/>
  <c r="N509" i="9"/>
  <c r="G509" i="9"/>
  <c r="K509" i="9"/>
  <c r="M509" i="9"/>
  <c r="Q509" i="9"/>
  <c r="L509" i="9"/>
  <c r="D509" i="9"/>
  <c r="F505" i="9"/>
  <c r="J505" i="9"/>
  <c r="N505" i="9"/>
  <c r="G505" i="9"/>
  <c r="K505" i="9"/>
  <c r="M505" i="9"/>
  <c r="Q505" i="9"/>
  <c r="L505" i="9"/>
  <c r="D505" i="9"/>
  <c r="F501" i="9"/>
  <c r="J501" i="9"/>
  <c r="N501" i="9"/>
  <c r="G501" i="9"/>
  <c r="K501" i="9"/>
  <c r="M501" i="9"/>
  <c r="Q501" i="9"/>
  <c r="L501" i="9"/>
  <c r="D501" i="9"/>
  <c r="F497" i="9"/>
  <c r="J497" i="9"/>
  <c r="N497" i="9"/>
  <c r="G497" i="9"/>
  <c r="K497" i="9"/>
  <c r="M497" i="9"/>
  <c r="Q497" i="9"/>
  <c r="L497" i="9"/>
  <c r="D497" i="9"/>
  <c r="F493" i="9"/>
  <c r="J493" i="9"/>
  <c r="N493" i="9"/>
  <c r="G493" i="9"/>
  <c r="K493" i="9"/>
  <c r="M493" i="9"/>
  <c r="Q493" i="9"/>
  <c r="L493" i="9"/>
  <c r="D493" i="9"/>
  <c r="F489" i="9"/>
  <c r="J489" i="9"/>
  <c r="N489" i="9"/>
  <c r="G489" i="9"/>
  <c r="K489" i="9"/>
  <c r="M489" i="9"/>
  <c r="Q489" i="9"/>
  <c r="L489" i="9"/>
  <c r="D489" i="9"/>
  <c r="M485" i="9"/>
  <c r="N485" i="9"/>
  <c r="D485" i="9"/>
  <c r="J485" i="9"/>
  <c r="G485" i="9"/>
  <c r="L485" i="9"/>
  <c r="Q485" i="9"/>
  <c r="F485" i="9"/>
  <c r="K485" i="9"/>
  <c r="M481" i="9"/>
  <c r="Q481" i="9"/>
  <c r="F481" i="9"/>
  <c r="K481" i="9"/>
  <c r="D481" i="9"/>
  <c r="J481" i="9"/>
  <c r="L481" i="9"/>
  <c r="N481" i="9"/>
  <c r="G481" i="9"/>
  <c r="M477" i="9"/>
  <c r="Q477" i="9"/>
  <c r="F477" i="9"/>
  <c r="K477" i="9"/>
  <c r="D477" i="9"/>
  <c r="J477" i="9"/>
  <c r="L477" i="9"/>
  <c r="N477" i="9"/>
  <c r="G477" i="9"/>
  <c r="M473" i="9"/>
  <c r="Q473" i="9"/>
  <c r="F473" i="9"/>
  <c r="K473" i="9"/>
  <c r="D473" i="9"/>
  <c r="J473" i="9"/>
  <c r="L473" i="9"/>
  <c r="N473" i="9"/>
  <c r="G473" i="9"/>
  <c r="M469" i="9"/>
  <c r="Q469" i="9"/>
  <c r="F469" i="9"/>
  <c r="K469" i="9"/>
  <c r="D469" i="9"/>
  <c r="J469" i="9"/>
  <c r="L469" i="9"/>
  <c r="N469" i="9"/>
  <c r="G469" i="9"/>
  <c r="M465" i="9"/>
  <c r="Q465" i="9"/>
  <c r="F465" i="9"/>
  <c r="K465" i="9"/>
  <c r="D465" i="9"/>
  <c r="J465" i="9"/>
  <c r="L465" i="9"/>
  <c r="N465" i="9"/>
  <c r="G465" i="9"/>
  <c r="M461" i="9"/>
  <c r="Q461" i="9"/>
  <c r="F461" i="9"/>
  <c r="K461" i="9"/>
  <c r="D461" i="9"/>
  <c r="J461" i="9"/>
  <c r="L461" i="9"/>
  <c r="N461" i="9"/>
  <c r="G461" i="9"/>
  <c r="M457" i="9"/>
  <c r="Q457" i="9"/>
  <c r="F457" i="9"/>
  <c r="K457" i="9"/>
  <c r="D457" i="9"/>
  <c r="J457" i="9"/>
  <c r="L457" i="9"/>
  <c r="N457" i="9"/>
  <c r="G457" i="9"/>
  <c r="M453" i="9"/>
  <c r="Q453" i="9"/>
  <c r="F453" i="9"/>
  <c r="K453" i="9"/>
  <c r="D453" i="9"/>
  <c r="J453" i="9"/>
  <c r="L453" i="9"/>
  <c r="N453" i="9"/>
  <c r="G453" i="9"/>
  <c r="M449" i="9"/>
  <c r="Q449" i="9"/>
  <c r="F449" i="9"/>
  <c r="K449" i="9"/>
  <c r="D449" i="9"/>
  <c r="J449" i="9"/>
  <c r="L449" i="9"/>
  <c r="N449" i="9"/>
  <c r="G449" i="9"/>
  <c r="M445" i="9"/>
  <c r="Q445" i="9"/>
  <c r="F445" i="9"/>
  <c r="K445" i="9"/>
  <c r="D445" i="9"/>
  <c r="J445" i="9"/>
  <c r="L445" i="9"/>
  <c r="N445" i="9"/>
  <c r="G445" i="9"/>
  <c r="M441" i="9"/>
  <c r="Q441" i="9"/>
  <c r="F441" i="9"/>
  <c r="K441" i="9"/>
  <c r="D441" i="9"/>
  <c r="J441" i="9"/>
  <c r="L441" i="9"/>
  <c r="N441" i="9"/>
  <c r="G441" i="9"/>
  <c r="M437" i="9"/>
  <c r="Q437" i="9"/>
  <c r="F437" i="9"/>
  <c r="K437" i="9"/>
  <c r="D437" i="9"/>
  <c r="J437" i="9"/>
  <c r="L437" i="9"/>
  <c r="N437" i="9"/>
  <c r="G437" i="9"/>
  <c r="M433" i="9"/>
  <c r="Q433" i="9"/>
  <c r="F433" i="9"/>
  <c r="K433" i="9"/>
  <c r="G433" i="9"/>
  <c r="L433" i="9"/>
  <c r="D433" i="9"/>
  <c r="J433" i="9"/>
  <c r="N433" i="9"/>
  <c r="M429" i="9"/>
  <c r="Q429" i="9"/>
  <c r="F429" i="9"/>
  <c r="K429" i="9"/>
  <c r="G429" i="9"/>
  <c r="L429" i="9"/>
  <c r="D429" i="9"/>
  <c r="J429" i="9"/>
  <c r="N429" i="9"/>
  <c r="M425" i="9"/>
  <c r="Q425" i="9"/>
  <c r="F425" i="9"/>
  <c r="K425" i="9"/>
  <c r="G425" i="9"/>
  <c r="L425" i="9"/>
  <c r="D425" i="9"/>
  <c r="J425" i="9"/>
  <c r="N425" i="9"/>
  <c r="M421" i="9"/>
  <c r="Q421" i="9"/>
  <c r="F421" i="9"/>
  <c r="K421" i="9"/>
  <c r="G421" i="9"/>
  <c r="L421" i="9"/>
  <c r="D421" i="9"/>
  <c r="J421" i="9"/>
  <c r="N421" i="9"/>
  <c r="M417" i="9"/>
  <c r="Q417" i="9"/>
  <c r="F417" i="9"/>
  <c r="K417" i="9"/>
  <c r="G417" i="9"/>
  <c r="L417" i="9"/>
  <c r="D417" i="9"/>
  <c r="J417" i="9"/>
  <c r="N417" i="9"/>
  <c r="M413" i="9"/>
  <c r="Q413" i="9"/>
  <c r="F413" i="9"/>
  <c r="K413" i="9"/>
  <c r="G413" i="9"/>
  <c r="L413" i="9"/>
  <c r="D413" i="9"/>
  <c r="J413" i="9"/>
  <c r="N413" i="9"/>
  <c r="M409" i="9"/>
  <c r="Q409" i="9"/>
  <c r="F409" i="9"/>
  <c r="K409" i="9"/>
  <c r="G409" i="9"/>
  <c r="L409" i="9"/>
  <c r="D409" i="9"/>
  <c r="J409" i="9"/>
  <c r="N409" i="9"/>
  <c r="M405" i="9"/>
  <c r="Q405" i="9"/>
  <c r="F405" i="9"/>
  <c r="K405" i="9"/>
  <c r="G405" i="9"/>
  <c r="L405" i="9"/>
  <c r="D405" i="9"/>
  <c r="J405" i="9"/>
  <c r="N405" i="9"/>
  <c r="M401" i="9"/>
  <c r="Q401" i="9"/>
  <c r="F401" i="9"/>
  <c r="K401" i="9"/>
  <c r="G401" i="9"/>
  <c r="L401" i="9"/>
  <c r="D401" i="9"/>
  <c r="J401" i="9"/>
  <c r="N401" i="9"/>
  <c r="G397" i="9"/>
  <c r="K397" i="9"/>
  <c r="M397" i="9"/>
  <c r="Q397" i="9"/>
  <c r="J397" i="9"/>
  <c r="F397" i="9"/>
  <c r="N397" i="9"/>
  <c r="L397" i="9"/>
  <c r="D397" i="9"/>
  <c r="F393" i="9"/>
  <c r="J393" i="9"/>
  <c r="N393" i="9"/>
  <c r="G393" i="9"/>
  <c r="K393" i="9"/>
  <c r="M393" i="9"/>
  <c r="Q393" i="9"/>
  <c r="L393" i="9"/>
  <c r="D393" i="9"/>
  <c r="F389" i="9"/>
  <c r="J389" i="9"/>
  <c r="N389" i="9"/>
  <c r="G389" i="9"/>
  <c r="K389" i="9"/>
  <c r="M389" i="9"/>
  <c r="Q389" i="9"/>
  <c r="L389" i="9"/>
  <c r="D389" i="9"/>
  <c r="F385" i="9"/>
  <c r="J385" i="9"/>
  <c r="N385" i="9"/>
  <c r="G385" i="9"/>
  <c r="K385" i="9"/>
  <c r="M385" i="9"/>
  <c r="Q385" i="9"/>
  <c r="L385" i="9"/>
  <c r="D385" i="9"/>
  <c r="F381" i="9"/>
  <c r="J381" i="9"/>
  <c r="N381" i="9"/>
  <c r="G381" i="9"/>
  <c r="K381" i="9"/>
  <c r="M381" i="9"/>
  <c r="Q381" i="9"/>
  <c r="L381" i="9"/>
  <c r="D381" i="9"/>
  <c r="F377" i="9"/>
  <c r="J377" i="9"/>
  <c r="N377" i="9"/>
  <c r="G377" i="9"/>
  <c r="K377" i="9"/>
  <c r="M377" i="9"/>
  <c r="Q377" i="9"/>
  <c r="L377" i="9"/>
  <c r="D377" i="9"/>
  <c r="F373" i="9"/>
  <c r="J373" i="9"/>
  <c r="N373" i="9"/>
  <c r="G373" i="9"/>
  <c r="K373" i="9"/>
  <c r="M373" i="9"/>
  <c r="Q373" i="9"/>
  <c r="L373" i="9"/>
  <c r="D373" i="9"/>
  <c r="F369" i="9"/>
  <c r="J369" i="9"/>
  <c r="N369" i="9"/>
  <c r="G369" i="9"/>
  <c r="K369" i="9"/>
  <c r="M369" i="9"/>
  <c r="Q369" i="9"/>
  <c r="L369" i="9"/>
  <c r="D369" i="9"/>
  <c r="F365" i="9"/>
  <c r="J365" i="9"/>
  <c r="N365" i="9"/>
  <c r="G365" i="9"/>
  <c r="K365" i="9"/>
  <c r="M365" i="9"/>
  <c r="Q365" i="9"/>
  <c r="L365" i="9"/>
  <c r="D365" i="9"/>
  <c r="F361" i="9"/>
  <c r="J361" i="9"/>
  <c r="N361" i="9"/>
  <c r="G361" i="9"/>
  <c r="K361" i="9"/>
  <c r="M361" i="9"/>
  <c r="Q361" i="9"/>
  <c r="L361" i="9"/>
  <c r="D361" i="9"/>
  <c r="F357" i="9"/>
  <c r="J357" i="9"/>
  <c r="N357" i="9"/>
  <c r="G357" i="9"/>
  <c r="K357" i="9"/>
  <c r="M357" i="9"/>
  <c r="Q357" i="9"/>
  <c r="L357" i="9"/>
  <c r="D357" i="9"/>
  <c r="F353" i="9"/>
  <c r="J353" i="9"/>
  <c r="N353" i="9"/>
  <c r="G353" i="9"/>
  <c r="K353" i="9"/>
  <c r="M353" i="9"/>
  <c r="Q353" i="9"/>
  <c r="L353" i="9"/>
  <c r="D353" i="9"/>
  <c r="F349" i="9"/>
  <c r="J349" i="9"/>
  <c r="N349" i="9"/>
  <c r="G349" i="9"/>
  <c r="K349" i="9"/>
  <c r="M349" i="9"/>
  <c r="Q349" i="9"/>
  <c r="L349" i="9"/>
  <c r="D349" i="9"/>
  <c r="F345" i="9"/>
  <c r="J345" i="9"/>
  <c r="N345" i="9"/>
  <c r="G345" i="9"/>
  <c r="K345" i="9"/>
  <c r="M345" i="9"/>
  <c r="Q345" i="9"/>
  <c r="L345" i="9"/>
  <c r="D345" i="9"/>
  <c r="F341" i="9"/>
  <c r="J341" i="9"/>
  <c r="N341" i="9"/>
  <c r="G341" i="9"/>
  <c r="K341" i="9"/>
  <c r="D341" i="9"/>
  <c r="M341" i="9"/>
  <c r="Q341" i="9"/>
  <c r="L341" i="9"/>
  <c r="M337" i="9"/>
  <c r="Q337" i="9"/>
  <c r="F337" i="9"/>
  <c r="K337" i="9"/>
  <c r="G337" i="9"/>
  <c r="L337" i="9"/>
  <c r="D337" i="9"/>
  <c r="J337" i="9"/>
  <c r="N337" i="9"/>
  <c r="M333" i="9"/>
  <c r="Q333" i="9"/>
  <c r="F333" i="9"/>
  <c r="K333" i="9"/>
  <c r="G333" i="9"/>
  <c r="L333" i="9"/>
  <c r="D333" i="9"/>
  <c r="J333" i="9"/>
  <c r="N333" i="9"/>
  <c r="F329" i="9"/>
  <c r="J329" i="9"/>
  <c r="N329" i="9"/>
  <c r="G329" i="9"/>
  <c r="K329" i="9"/>
  <c r="M329" i="9"/>
  <c r="Q329" i="9"/>
  <c r="L329" i="9"/>
  <c r="D329" i="9"/>
  <c r="F325" i="9"/>
  <c r="J325" i="9"/>
  <c r="N325" i="9"/>
  <c r="G325" i="9"/>
  <c r="K325" i="9"/>
  <c r="M325" i="9"/>
  <c r="Q325" i="9"/>
  <c r="L325" i="9"/>
  <c r="D325" i="9"/>
  <c r="F321" i="9"/>
  <c r="J321" i="9"/>
  <c r="N321" i="9"/>
  <c r="G321" i="9"/>
  <c r="K321" i="9"/>
  <c r="M321" i="9"/>
  <c r="Q321" i="9"/>
  <c r="L321" i="9"/>
  <c r="D321" i="9"/>
  <c r="F317" i="9"/>
  <c r="J317" i="9"/>
  <c r="N317" i="9"/>
  <c r="G317" i="9"/>
  <c r="K317" i="9"/>
  <c r="M317" i="9"/>
  <c r="Q317" i="9"/>
  <c r="L317" i="9"/>
  <c r="D317" i="9"/>
  <c r="F313" i="9"/>
  <c r="J313" i="9"/>
  <c r="N313" i="9"/>
  <c r="G313" i="9"/>
  <c r="K313" i="9"/>
  <c r="M313" i="9"/>
  <c r="Q313" i="9"/>
  <c r="L313" i="9"/>
  <c r="D313" i="9"/>
  <c r="F309" i="9"/>
  <c r="J309" i="9"/>
  <c r="N309" i="9"/>
  <c r="G309" i="9"/>
  <c r="K309" i="9"/>
  <c r="M309" i="9"/>
  <c r="Q309" i="9"/>
  <c r="L309" i="9"/>
  <c r="D309" i="9"/>
  <c r="F305" i="9"/>
  <c r="J305" i="9"/>
  <c r="N305" i="9"/>
  <c r="G305" i="9"/>
  <c r="K305" i="9"/>
  <c r="M305" i="9"/>
  <c r="Q305" i="9"/>
  <c r="L305" i="9"/>
  <c r="D305" i="9"/>
  <c r="F301" i="9"/>
  <c r="J301" i="9"/>
  <c r="N301" i="9"/>
  <c r="G301" i="9"/>
  <c r="K301" i="9"/>
  <c r="M301" i="9"/>
  <c r="Q301" i="9"/>
  <c r="L301" i="9"/>
  <c r="D301" i="9"/>
  <c r="F297" i="9"/>
  <c r="J297" i="9"/>
  <c r="N297" i="9"/>
  <c r="G297" i="9"/>
  <c r="K297" i="9"/>
  <c r="M297" i="9"/>
  <c r="Q297" i="9"/>
  <c r="L297" i="9"/>
  <c r="D297" i="9"/>
  <c r="F293" i="9"/>
  <c r="J293" i="9"/>
  <c r="N293" i="9"/>
  <c r="G293" i="9"/>
  <c r="K293" i="9"/>
  <c r="M293" i="9"/>
  <c r="Q293" i="9"/>
  <c r="L293" i="9"/>
  <c r="D293" i="9"/>
  <c r="F289" i="9"/>
  <c r="J289" i="9"/>
  <c r="N289" i="9"/>
  <c r="G289" i="9"/>
  <c r="K289" i="9"/>
  <c r="M289" i="9"/>
  <c r="Q289" i="9"/>
  <c r="L289" i="9"/>
  <c r="D289" i="9"/>
  <c r="F285" i="9"/>
  <c r="J285" i="9"/>
  <c r="N285" i="9"/>
  <c r="G285" i="9"/>
  <c r="K285" i="9"/>
  <c r="M285" i="9"/>
  <c r="Q285" i="9"/>
  <c r="L285" i="9"/>
  <c r="D285" i="9"/>
  <c r="F281" i="9"/>
  <c r="J281" i="9"/>
  <c r="N281" i="9"/>
  <c r="G281" i="9"/>
  <c r="K281" i="9"/>
  <c r="M281" i="9"/>
  <c r="Q281" i="9"/>
  <c r="L281" i="9"/>
  <c r="D281" i="9"/>
  <c r="F277" i="9"/>
  <c r="J277" i="9"/>
  <c r="N277" i="9"/>
  <c r="D277" i="9"/>
  <c r="K277" i="9"/>
  <c r="M277" i="9"/>
  <c r="G277" i="9"/>
  <c r="L277" i="9"/>
  <c r="Q277" i="9"/>
  <c r="D273" i="9"/>
  <c r="F273" i="9"/>
  <c r="J273" i="9"/>
  <c r="N273" i="9"/>
  <c r="K273" i="9"/>
  <c r="M273" i="9"/>
  <c r="G273" i="9"/>
  <c r="Q273" i="9"/>
  <c r="L273" i="9"/>
  <c r="D269" i="9"/>
  <c r="L269" i="9"/>
  <c r="F269" i="9"/>
  <c r="J269" i="9"/>
  <c r="N269" i="9"/>
  <c r="K269" i="9"/>
  <c r="M269" i="9"/>
  <c r="Q269" i="9"/>
  <c r="G269" i="9"/>
  <c r="D265" i="9"/>
  <c r="L265" i="9"/>
  <c r="F265" i="9"/>
  <c r="J265" i="9"/>
  <c r="N265" i="9"/>
  <c r="K265" i="9"/>
  <c r="M265" i="9"/>
  <c r="Q265" i="9"/>
  <c r="G265" i="9"/>
  <c r="D261" i="9"/>
  <c r="L261" i="9"/>
  <c r="F261" i="9"/>
  <c r="J261" i="9"/>
  <c r="N261" i="9"/>
  <c r="K261" i="9"/>
  <c r="M261" i="9"/>
  <c r="Q261" i="9"/>
  <c r="G261" i="9"/>
  <c r="G257" i="9"/>
  <c r="K257" i="9"/>
  <c r="D257" i="9"/>
  <c r="L257" i="9"/>
  <c r="F257" i="9"/>
  <c r="J257" i="9"/>
  <c r="N257" i="9"/>
  <c r="M257" i="9"/>
  <c r="Q257" i="9"/>
  <c r="G253" i="9"/>
  <c r="K253" i="9"/>
  <c r="D253" i="9"/>
  <c r="L253" i="9"/>
  <c r="F253" i="9"/>
  <c r="J253" i="9"/>
  <c r="N253" i="9"/>
  <c r="M253" i="9"/>
  <c r="Q253" i="9"/>
  <c r="G249" i="9"/>
  <c r="K249" i="9"/>
  <c r="D249" i="9"/>
  <c r="L249" i="9"/>
  <c r="F249" i="9"/>
  <c r="J249" i="9"/>
  <c r="N249" i="9"/>
  <c r="M249" i="9"/>
  <c r="Q249" i="9"/>
  <c r="G245" i="9"/>
  <c r="K245" i="9"/>
  <c r="D245" i="9"/>
  <c r="L245" i="9"/>
  <c r="F245" i="9"/>
  <c r="J245" i="9"/>
  <c r="N245" i="9"/>
  <c r="M245" i="9"/>
  <c r="Q245" i="9"/>
  <c r="D241" i="9"/>
  <c r="G241" i="9"/>
  <c r="K241" i="9"/>
  <c r="L241" i="9"/>
  <c r="F241" i="9"/>
  <c r="J241" i="9"/>
  <c r="N241" i="9"/>
  <c r="M241" i="9"/>
  <c r="Q241" i="9"/>
  <c r="D237" i="9"/>
  <c r="L237" i="9"/>
  <c r="G237" i="9"/>
  <c r="M237" i="9"/>
  <c r="N237" i="9"/>
  <c r="F237" i="9"/>
  <c r="K237" i="9"/>
  <c r="Q237" i="9"/>
  <c r="J237" i="9"/>
  <c r="D233" i="9"/>
  <c r="L233" i="9"/>
  <c r="G233" i="9"/>
  <c r="M233" i="9"/>
  <c r="N233" i="9"/>
  <c r="F233" i="9"/>
  <c r="K233" i="9"/>
  <c r="Q233" i="9"/>
  <c r="J233" i="9"/>
  <c r="D229" i="9"/>
  <c r="L229" i="9"/>
  <c r="G229" i="9"/>
  <c r="M229" i="9"/>
  <c r="N229" i="9"/>
  <c r="F229" i="9"/>
  <c r="K229" i="9"/>
  <c r="Q229" i="9"/>
  <c r="J229" i="9"/>
  <c r="D225" i="9"/>
  <c r="L225" i="9"/>
  <c r="G225" i="9"/>
  <c r="M225" i="9"/>
  <c r="N225" i="9"/>
  <c r="F225" i="9"/>
  <c r="K225" i="9"/>
  <c r="Q225" i="9"/>
  <c r="J225" i="9"/>
  <c r="D221" i="9"/>
  <c r="L221" i="9"/>
  <c r="G221" i="9"/>
  <c r="M221" i="9"/>
  <c r="N221" i="9"/>
  <c r="F221" i="9"/>
  <c r="K221" i="9"/>
  <c r="Q221" i="9"/>
  <c r="J221" i="9"/>
  <c r="G217" i="9"/>
  <c r="K217" i="9"/>
  <c r="D217" i="9"/>
  <c r="L217" i="9"/>
  <c r="M217" i="9"/>
  <c r="F217" i="9"/>
  <c r="N217" i="9"/>
  <c r="J217" i="9"/>
  <c r="Q217" i="9"/>
  <c r="F213" i="9"/>
  <c r="J213" i="9"/>
  <c r="N213" i="9"/>
  <c r="G213" i="9"/>
  <c r="K213" i="9"/>
  <c r="D213" i="9"/>
  <c r="L213" i="9"/>
  <c r="M213" i="9"/>
  <c r="Q213" i="9"/>
  <c r="F209" i="9"/>
  <c r="J209" i="9"/>
  <c r="N209" i="9"/>
  <c r="G209" i="9"/>
  <c r="K209" i="9"/>
  <c r="D209" i="9"/>
  <c r="L209" i="9"/>
  <c r="M209" i="9"/>
  <c r="Q209" i="9"/>
  <c r="F205" i="9"/>
  <c r="J205" i="9"/>
  <c r="N205" i="9"/>
  <c r="G205" i="9"/>
  <c r="K205" i="9"/>
  <c r="D205" i="9"/>
  <c r="L205" i="9"/>
  <c r="M205" i="9"/>
  <c r="Q205" i="9"/>
  <c r="F201" i="9"/>
  <c r="J201" i="9"/>
  <c r="N201" i="9"/>
  <c r="G201" i="9"/>
  <c r="K201" i="9"/>
  <c r="D201" i="9"/>
  <c r="L201" i="9"/>
  <c r="M201" i="9"/>
  <c r="Q201" i="9"/>
  <c r="F197" i="9"/>
  <c r="J197" i="9"/>
  <c r="N197" i="9"/>
  <c r="G197" i="9"/>
  <c r="K197" i="9"/>
  <c r="D197" i="9"/>
  <c r="L197" i="9"/>
  <c r="M197" i="9"/>
  <c r="Q197" i="9"/>
  <c r="F193" i="9"/>
  <c r="J193" i="9"/>
  <c r="N193" i="9"/>
  <c r="G193" i="9"/>
  <c r="K193" i="9"/>
  <c r="D193" i="9"/>
  <c r="L193" i="9"/>
  <c r="M193" i="9"/>
  <c r="Q193" i="9"/>
  <c r="F189" i="9"/>
  <c r="J189" i="9"/>
  <c r="N189" i="9"/>
  <c r="G189" i="9"/>
  <c r="K189" i="9"/>
  <c r="D189" i="9"/>
  <c r="L189" i="9"/>
  <c r="M189" i="9"/>
  <c r="Q189" i="9"/>
  <c r="F185" i="9"/>
  <c r="J185" i="9"/>
  <c r="N185" i="9"/>
  <c r="G185" i="9"/>
  <c r="K185" i="9"/>
  <c r="D185" i="9"/>
  <c r="L185" i="9"/>
  <c r="M185" i="9"/>
  <c r="Q185" i="9"/>
  <c r="F181" i="9"/>
  <c r="J181" i="9"/>
  <c r="N181" i="9"/>
  <c r="G181" i="9"/>
  <c r="K181" i="9"/>
  <c r="D181" i="9"/>
  <c r="L181" i="9"/>
  <c r="M181" i="9"/>
  <c r="Q181" i="9"/>
  <c r="F177" i="9"/>
  <c r="J177" i="9"/>
  <c r="N177" i="9"/>
  <c r="G177" i="9"/>
  <c r="K177" i="9"/>
  <c r="D177" i="9"/>
  <c r="L177" i="9"/>
  <c r="M177" i="9"/>
  <c r="Q177" i="9"/>
  <c r="M173" i="9"/>
  <c r="Q173" i="9"/>
  <c r="F173" i="9"/>
  <c r="K173" i="9"/>
  <c r="G173" i="9"/>
  <c r="L173" i="9"/>
  <c r="N173" i="9"/>
  <c r="D173" i="9"/>
  <c r="J173" i="9"/>
  <c r="D169" i="9"/>
  <c r="L169" i="9"/>
  <c r="M169" i="9"/>
  <c r="Q169" i="9"/>
  <c r="J169" i="9"/>
  <c r="K169" i="9"/>
  <c r="F169" i="9"/>
  <c r="N169" i="9"/>
  <c r="G169" i="9"/>
  <c r="D165" i="9"/>
  <c r="L165" i="9"/>
  <c r="M165" i="9"/>
  <c r="Q165" i="9"/>
  <c r="J165" i="9"/>
  <c r="K165" i="9"/>
  <c r="F165" i="9"/>
  <c r="N165" i="9"/>
  <c r="G165" i="9"/>
  <c r="D161" i="9"/>
  <c r="L161" i="9"/>
  <c r="M161" i="9"/>
  <c r="Q161" i="9"/>
  <c r="J161" i="9"/>
  <c r="K161" i="9"/>
  <c r="F161" i="9"/>
  <c r="N161" i="9"/>
  <c r="G161" i="9"/>
  <c r="D157" i="9"/>
  <c r="L157" i="9"/>
  <c r="M157" i="9"/>
  <c r="Q157" i="9"/>
  <c r="J157" i="9"/>
  <c r="K157" i="9"/>
  <c r="F157" i="9"/>
  <c r="N157" i="9"/>
  <c r="G157" i="9"/>
  <c r="D153" i="9"/>
  <c r="L153" i="9"/>
  <c r="M153" i="9"/>
  <c r="Q153" i="9"/>
  <c r="J153" i="9"/>
  <c r="K153" i="9"/>
  <c r="F153" i="9"/>
  <c r="N153" i="9"/>
  <c r="G153" i="9"/>
  <c r="G149" i="9"/>
  <c r="K149" i="9"/>
  <c r="D149" i="9"/>
  <c r="L149" i="9"/>
  <c r="M149" i="9"/>
  <c r="Q149" i="9"/>
  <c r="J149" i="9"/>
  <c r="N149" i="9"/>
  <c r="F149" i="9"/>
  <c r="G145" i="9"/>
  <c r="K145" i="9"/>
  <c r="L145" i="9"/>
  <c r="D145" i="9"/>
  <c r="M145" i="9"/>
  <c r="Q145" i="9"/>
  <c r="J145" i="9"/>
  <c r="N145" i="9"/>
  <c r="F145" i="9"/>
  <c r="M141" i="9"/>
  <c r="Q141" i="9"/>
  <c r="G141" i="9"/>
  <c r="L141" i="9"/>
  <c r="N141" i="9"/>
  <c r="D141" i="9"/>
  <c r="J141" i="9"/>
  <c r="K141" i="9"/>
  <c r="F141" i="9"/>
  <c r="M135" i="9"/>
  <c r="Q135" i="9"/>
  <c r="G135" i="9"/>
  <c r="L135" i="9"/>
  <c r="N135" i="9"/>
  <c r="D135" i="9"/>
  <c r="J135" i="9"/>
  <c r="F135" i="9"/>
  <c r="K135" i="9"/>
  <c r="M131" i="9"/>
  <c r="Q131" i="9"/>
  <c r="G131" i="9"/>
  <c r="L131" i="9"/>
  <c r="N131" i="9"/>
  <c r="D131" i="9"/>
  <c r="J131" i="9"/>
  <c r="F131" i="9"/>
  <c r="K131" i="9"/>
  <c r="M127" i="9"/>
  <c r="Q127" i="9"/>
  <c r="G127" i="9"/>
  <c r="L127" i="9"/>
  <c r="N127" i="9"/>
  <c r="D127" i="9"/>
  <c r="J127" i="9"/>
  <c r="F127" i="9"/>
  <c r="K127" i="9"/>
  <c r="F123" i="9"/>
  <c r="J123" i="9"/>
  <c r="N123" i="9"/>
  <c r="G123" i="9"/>
  <c r="K123" i="9"/>
  <c r="M123" i="9"/>
  <c r="Q123" i="9"/>
  <c r="D123" i="9"/>
  <c r="L123" i="9"/>
  <c r="F119" i="9"/>
  <c r="J119" i="9"/>
  <c r="N119" i="9"/>
  <c r="G119" i="9"/>
  <c r="K119" i="9"/>
  <c r="M119" i="9"/>
  <c r="Q119" i="9"/>
  <c r="D119" i="9"/>
  <c r="L119" i="9"/>
  <c r="D115" i="9"/>
  <c r="L115" i="9"/>
  <c r="G115" i="9"/>
  <c r="M115" i="9"/>
  <c r="N115" i="9"/>
  <c r="F115" i="9"/>
  <c r="K115" i="9"/>
  <c r="Q115" i="9"/>
  <c r="J115" i="9"/>
  <c r="D111" i="9"/>
  <c r="L111" i="9"/>
  <c r="G111" i="9"/>
  <c r="M111" i="9"/>
  <c r="N111" i="9"/>
  <c r="F111" i="9"/>
  <c r="K111" i="9"/>
  <c r="Q111" i="9"/>
  <c r="J111" i="9"/>
  <c r="G107" i="9"/>
  <c r="K107" i="9"/>
  <c r="D107" i="9"/>
  <c r="L107" i="9"/>
  <c r="F107" i="9"/>
  <c r="N107" i="9"/>
  <c r="Q107" i="9"/>
  <c r="M107" i="9"/>
  <c r="J107" i="9"/>
  <c r="G103" i="9"/>
  <c r="K103" i="9"/>
  <c r="D103" i="9"/>
  <c r="L103" i="9"/>
  <c r="F103" i="9"/>
  <c r="N103" i="9"/>
  <c r="Q103" i="9"/>
  <c r="M103" i="9"/>
  <c r="J103" i="9"/>
  <c r="F99" i="9"/>
  <c r="J99" i="9"/>
  <c r="N99" i="9"/>
  <c r="G99" i="9"/>
  <c r="K99" i="9"/>
  <c r="D99" i="9"/>
  <c r="L99" i="9"/>
  <c r="M99" i="9"/>
  <c r="Q99" i="9"/>
  <c r="F95" i="9"/>
  <c r="J95" i="9"/>
  <c r="N95" i="9"/>
  <c r="G95" i="9"/>
  <c r="K95" i="9"/>
  <c r="D95" i="9"/>
  <c r="L95" i="9"/>
  <c r="M95" i="9"/>
  <c r="Q95" i="9"/>
  <c r="F91" i="9"/>
  <c r="J91" i="9"/>
  <c r="D91" i="9"/>
  <c r="N91" i="9"/>
  <c r="K91" i="9"/>
  <c r="G91" i="9"/>
  <c r="L91" i="9"/>
  <c r="M91" i="9"/>
  <c r="Q91" i="9"/>
  <c r="F87" i="9"/>
  <c r="J87" i="9"/>
  <c r="N87" i="9"/>
  <c r="D87" i="9"/>
  <c r="K87" i="9"/>
  <c r="G87" i="9"/>
  <c r="L87" i="9"/>
  <c r="Q87" i="9"/>
  <c r="M87" i="9"/>
  <c r="F83" i="9"/>
  <c r="J83" i="9"/>
  <c r="N83" i="9"/>
  <c r="D83" i="9"/>
  <c r="K83" i="9"/>
  <c r="G83" i="9"/>
  <c r="L83" i="9"/>
  <c r="Q83" i="9"/>
  <c r="M83" i="9"/>
  <c r="G79" i="9"/>
  <c r="K79" i="9"/>
  <c r="F79" i="9"/>
  <c r="J79" i="9"/>
  <c r="N79" i="9"/>
  <c r="Q79" i="9"/>
  <c r="D79" i="9"/>
  <c r="L79" i="9"/>
  <c r="M79" i="9"/>
  <c r="G75" i="9"/>
  <c r="J75" i="9" s="1"/>
  <c r="F75" i="9"/>
  <c r="N75" i="9"/>
  <c r="Q75" i="9"/>
  <c r="D75" i="9"/>
  <c r="L75" i="9"/>
  <c r="M75" i="9"/>
  <c r="G71" i="9"/>
  <c r="J71" i="9" s="1"/>
  <c r="F71" i="9"/>
  <c r="N71" i="9"/>
  <c r="Q71" i="9"/>
  <c r="D71" i="9"/>
  <c r="L71" i="9"/>
  <c r="M71" i="9"/>
  <c r="G67" i="9"/>
  <c r="J67" i="9" s="1"/>
  <c r="D67" i="9"/>
  <c r="L67" i="9"/>
  <c r="F67" i="9"/>
  <c r="N67" i="9"/>
  <c r="Q67" i="9"/>
  <c r="M67" i="9"/>
  <c r="G63" i="9"/>
  <c r="J63" i="9" s="1"/>
  <c r="D63" i="9"/>
  <c r="L63" i="9"/>
  <c r="F63" i="9"/>
  <c r="N63" i="9"/>
  <c r="Q63" i="9"/>
  <c r="M63" i="9"/>
  <c r="G59" i="9"/>
  <c r="J59" i="9" s="1"/>
  <c r="L59" i="9"/>
  <c r="F59" i="9"/>
  <c r="N59" i="9"/>
  <c r="Q59" i="9"/>
  <c r="D59" i="9"/>
  <c r="M59" i="9"/>
  <c r="M55" i="9"/>
  <c r="Q55" i="9"/>
  <c r="F55" i="9"/>
  <c r="N55" i="9"/>
  <c r="D55" i="9"/>
  <c r="L55" i="9"/>
  <c r="G55" i="9"/>
  <c r="J55" i="9" s="1"/>
  <c r="M51" i="9"/>
  <c r="Q51" i="9"/>
  <c r="F51" i="9"/>
  <c r="N51" i="9"/>
  <c r="D51" i="9"/>
  <c r="L51" i="9"/>
  <c r="G51" i="9"/>
  <c r="J51" i="9" s="1"/>
  <c r="D47" i="9"/>
  <c r="L47" i="9"/>
  <c r="F47" i="9"/>
  <c r="Q47" i="9"/>
  <c r="G47" i="9"/>
  <c r="J47" i="9" s="1"/>
  <c r="M47" i="9"/>
  <c r="N47" i="9"/>
  <c r="D43" i="9"/>
  <c r="L43" i="9"/>
  <c r="F43" i="9"/>
  <c r="Q43" i="9"/>
  <c r="G43" i="9"/>
  <c r="J43" i="9" s="1"/>
  <c r="M43" i="9"/>
  <c r="N43" i="9"/>
  <c r="D39" i="9"/>
  <c r="F39" i="9"/>
  <c r="N39" i="9"/>
  <c r="L39" i="9"/>
  <c r="M39" i="9"/>
  <c r="G39" i="9"/>
  <c r="J39" i="9" s="1"/>
  <c r="Q39" i="9"/>
  <c r="D35" i="9"/>
  <c r="L35" i="9"/>
  <c r="F35" i="9"/>
  <c r="Q35" i="9"/>
  <c r="N35" i="9"/>
  <c r="G35" i="9"/>
  <c r="J35" i="9" s="1"/>
  <c r="M35" i="9"/>
  <c r="G31" i="9"/>
  <c r="J31" i="9" s="1"/>
  <c r="D31" i="9"/>
  <c r="L31" i="9"/>
  <c r="F31" i="9"/>
  <c r="N31" i="9"/>
  <c r="Q31" i="9"/>
  <c r="M31" i="9"/>
  <c r="G27" i="9"/>
  <c r="J27" i="9" s="1"/>
  <c r="K27" i="9"/>
  <c r="D27" i="9"/>
  <c r="L27" i="9"/>
  <c r="F27" i="9"/>
  <c r="N27" i="9"/>
  <c r="M27" i="9"/>
  <c r="Q27" i="9"/>
  <c r="G23" i="9"/>
  <c r="J23" i="9" s="1"/>
  <c r="K23" i="9"/>
  <c r="D23" i="9"/>
  <c r="L23" i="9"/>
  <c r="F23" i="9"/>
  <c r="N23" i="9"/>
  <c r="Q23" i="9"/>
  <c r="M23" i="9"/>
  <c r="G19" i="9"/>
  <c r="J19" i="9" s="1"/>
  <c r="K19" i="9"/>
  <c r="D19" i="9"/>
  <c r="L19" i="9"/>
  <c r="F19" i="9"/>
  <c r="N19" i="9"/>
  <c r="M19" i="9"/>
  <c r="Q19" i="9"/>
  <c r="L11" i="9"/>
  <c r="B141" i="1"/>
  <c r="B142" i="2"/>
  <c r="M1044" i="9"/>
  <c r="Q1044" i="9"/>
  <c r="G1044" i="9"/>
  <c r="L1044" i="9"/>
  <c r="N1044" i="9"/>
  <c r="F1044" i="9"/>
  <c r="K1044" i="9"/>
  <c r="D1044" i="9"/>
  <c r="J1044" i="9"/>
  <c r="M1032" i="9"/>
  <c r="Q1032" i="9"/>
  <c r="G1032" i="9"/>
  <c r="L1032" i="9"/>
  <c r="N1032" i="9"/>
  <c r="F1032" i="9"/>
  <c r="K1032" i="9"/>
  <c r="D1032" i="9"/>
  <c r="J1032" i="9"/>
  <c r="M1016" i="9"/>
  <c r="Q1016" i="9"/>
  <c r="G1016" i="9"/>
  <c r="L1016" i="9"/>
  <c r="N1016" i="9"/>
  <c r="F1016" i="9"/>
  <c r="K1016" i="9"/>
  <c r="D1016" i="9"/>
  <c r="J1016" i="9"/>
  <c r="M1004" i="9"/>
  <c r="Q1004" i="9"/>
  <c r="G1004" i="9"/>
  <c r="L1004" i="9"/>
  <c r="N1004" i="9"/>
  <c r="F1004" i="9"/>
  <c r="K1004" i="9"/>
  <c r="D1004" i="9"/>
  <c r="J1004" i="9"/>
  <c r="M988" i="9"/>
  <c r="Q988" i="9"/>
  <c r="G988" i="9"/>
  <c r="L988" i="9"/>
  <c r="N988" i="9"/>
  <c r="F988" i="9"/>
  <c r="K988" i="9"/>
  <c r="D988" i="9"/>
  <c r="J988" i="9"/>
  <c r="G972" i="9"/>
  <c r="K972" i="9"/>
  <c r="M972" i="9"/>
  <c r="Q972" i="9"/>
  <c r="J972" i="9"/>
  <c r="D972" i="9"/>
  <c r="L972" i="9"/>
  <c r="F972" i="9"/>
  <c r="N972" i="9"/>
  <c r="F956" i="9"/>
  <c r="J956" i="9"/>
  <c r="N956" i="9"/>
  <c r="G956" i="9"/>
  <c r="K956" i="9"/>
  <c r="M956" i="9"/>
  <c r="Q956" i="9"/>
  <c r="D956" i="9"/>
  <c r="L956" i="9"/>
  <c r="F944" i="9"/>
  <c r="J944" i="9"/>
  <c r="N944" i="9"/>
  <c r="G944" i="9"/>
  <c r="K944" i="9"/>
  <c r="M944" i="9"/>
  <c r="Q944" i="9"/>
  <c r="D944" i="9"/>
  <c r="L944" i="9"/>
  <c r="F924" i="9"/>
  <c r="J924" i="9"/>
  <c r="N924" i="9"/>
  <c r="G924" i="9"/>
  <c r="K924" i="9"/>
  <c r="M924" i="9"/>
  <c r="Q924" i="9"/>
  <c r="D924" i="9"/>
  <c r="L924" i="9"/>
  <c r="F908" i="9"/>
  <c r="J908" i="9"/>
  <c r="N908" i="9"/>
  <c r="G908" i="9"/>
  <c r="K908" i="9"/>
  <c r="M908" i="9"/>
  <c r="Q908" i="9"/>
  <c r="D908" i="9"/>
  <c r="L908" i="9"/>
  <c r="F896" i="9"/>
  <c r="J896" i="9"/>
  <c r="N896" i="9"/>
  <c r="G896" i="9"/>
  <c r="K896" i="9"/>
  <c r="M896" i="9"/>
  <c r="Q896" i="9"/>
  <c r="D896" i="9"/>
  <c r="L896" i="9"/>
  <c r="F880" i="9"/>
  <c r="J880" i="9"/>
  <c r="N880" i="9"/>
  <c r="G880" i="9"/>
  <c r="K880" i="9"/>
  <c r="M880" i="9"/>
  <c r="Q880" i="9"/>
  <c r="D880" i="9"/>
  <c r="L880" i="9"/>
  <c r="F868" i="9"/>
  <c r="J868" i="9"/>
  <c r="N868" i="9"/>
  <c r="G868" i="9"/>
  <c r="K868" i="9"/>
  <c r="M868" i="9"/>
  <c r="Q868" i="9"/>
  <c r="D868" i="9"/>
  <c r="L868" i="9"/>
  <c r="G852" i="9"/>
  <c r="K852" i="9"/>
  <c r="D852" i="9"/>
  <c r="L852" i="9"/>
  <c r="F852" i="9"/>
  <c r="N852" i="9"/>
  <c r="Q852" i="9"/>
  <c r="M852" i="9"/>
  <c r="J852" i="9"/>
  <c r="G840" i="9"/>
  <c r="K840" i="9"/>
  <c r="D840" i="9"/>
  <c r="L840" i="9"/>
  <c r="F840" i="9"/>
  <c r="N840" i="9"/>
  <c r="Q840" i="9"/>
  <c r="M840" i="9"/>
  <c r="J840" i="9"/>
  <c r="G824" i="9"/>
  <c r="K824" i="9"/>
  <c r="D824" i="9"/>
  <c r="L824" i="9"/>
  <c r="F824" i="9"/>
  <c r="N824" i="9"/>
  <c r="Q824" i="9"/>
  <c r="M824" i="9"/>
  <c r="J824" i="9"/>
  <c r="G812" i="9"/>
  <c r="K812" i="9"/>
  <c r="D812" i="9"/>
  <c r="L812" i="9"/>
  <c r="F812" i="9"/>
  <c r="N812" i="9"/>
  <c r="Q812" i="9"/>
  <c r="M812" i="9"/>
  <c r="J812" i="9"/>
  <c r="G796" i="9"/>
  <c r="K796" i="9"/>
  <c r="D796" i="9"/>
  <c r="L796" i="9"/>
  <c r="F796" i="9"/>
  <c r="N796" i="9"/>
  <c r="Q796" i="9"/>
  <c r="M796" i="9"/>
  <c r="J796" i="9"/>
  <c r="G780" i="9"/>
  <c r="K780" i="9"/>
  <c r="D780" i="9"/>
  <c r="L780" i="9"/>
  <c r="F780" i="9"/>
  <c r="N780" i="9"/>
  <c r="Q780" i="9"/>
  <c r="M780" i="9"/>
  <c r="J780" i="9"/>
  <c r="G772" i="9"/>
  <c r="K772" i="9"/>
  <c r="D772" i="9"/>
  <c r="L772" i="9"/>
  <c r="F772" i="9"/>
  <c r="N772" i="9"/>
  <c r="Q772" i="9"/>
  <c r="M772" i="9"/>
  <c r="J772" i="9"/>
  <c r="F752" i="9"/>
  <c r="J752" i="9"/>
  <c r="N752" i="9"/>
  <c r="K752" i="9"/>
  <c r="G752" i="9"/>
  <c r="L752" i="9"/>
  <c r="Q752" i="9"/>
  <c r="D752" i="9"/>
  <c r="M752" i="9"/>
  <c r="F736" i="9"/>
  <c r="J736" i="9"/>
  <c r="N736" i="9"/>
  <c r="G736" i="9"/>
  <c r="K736" i="9"/>
  <c r="Q736" i="9"/>
  <c r="D736" i="9"/>
  <c r="L736" i="9"/>
  <c r="M736" i="9"/>
  <c r="F724" i="9"/>
  <c r="J724" i="9"/>
  <c r="N724" i="9"/>
  <c r="G724" i="9"/>
  <c r="K724" i="9"/>
  <c r="Q724" i="9"/>
  <c r="D724" i="9"/>
  <c r="L724" i="9"/>
  <c r="M724" i="9"/>
  <c r="F712" i="9"/>
  <c r="J712" i="9"/>
  <c r="N712" i="9"/>
  <c r="G712" i="9"/>
  <c r="K712" i="9"/>
  <c r="Q712" i="9"/>
  <c r="D712" i="9"/>
  <c r="L712" i="9"/>
  <c r="M712" i="9"/>
  <c r="M696" i="9"/>
  <c r="Q696" i="9"/>
  <c r="D696" i="9"/>
  <c r="J696" i="9"/>
  <c r="F696" i="9"/>
  <c r="K696" i="9"/>
  <c r="N696" i="9"/>
  <c r="G696" i="9"/>
  <c r="L696" i="9"/>
  <c r="M676" i="9"/>
  <c r="Q676" i="9"/>
  <c r="D676" i="9"/>
  <c r="J676" i="9"/>
  <c r="F676" i="9"/>
  <c r="K676" i="9"/>
  <c r="N676" i="9"/>
  <c r="G676" i="9"/>
  <c r="L676" i="9"/>
  <c r="M664" i="9"/>
  <c r="Q664" i="9"/>
  <c r="D664" i="9"/>
  <c r="J664" i="9"/>
  <c r="F664" i="9"/>
  <c r="K664" i="9"/>
  <c r="N664" i="9"/>
  <c r="G664" i="9"/>
  <c r="L664" i="9"/>
  <c r="M648" i="9"/>
  <c r="Q648" i="9"/>
  <c r="D648" i="9"/>
  <c r="J648" i="9"/>
  <c r="F648" i="9"/>
  <c r="K648" i="9"/>
  <c r="N648" i="9"/>
  <c r="G648" i="9"/>
  <c r="L648" i="9"/>
  <c r="M636" i="9"/>
  <c r="Q636" i="9"/>
  <c r="D636" i="9"/>
  <c r="J636" i="9"/>
  <c r="F636" i="9"/>
  <c r="K636" i="9"/>
  <c r="N636" i="9"/>
  <c r="G636" i="9"/>
  <c r="L636" i="9"/>
  <c r="M624" i="9"/>
  <c r="Q624" i="9"/>
  <c r="D624" i="9"/>
  <c r="J624" i="9"/>
  <c r="F624" i="9"/>
  <c r="K624" i="9"/>
  <c r="N624" i="9"/>
  <c r="G624" i="9"/>
  <c r="L624" i="9"/>
  <c r="M608" i="9"/>
  <c r="Q608" i="9"/>
  <c r="D608" i="9"/>
  <c r="J608" i="9"/>
  <c r="F608" i="9"/>
  <c r="K608" i="9"/>
  <c r="N608" i="9"/>
  <c r="G608" i="9"/>
  <c r="L608" i="9"/>
  <c r="M588" i="9"/>
  <c r="Q588" i="9"/>
  <c r="D588" i="9"/>
  <c r="J588" i="9"/>
  <c r="F588" i="9"/>
  <c r="K588" i="9"/>
  <c r="N588" i="9"/>
  <c r="G588" i="9"/>
  <c r="L588" i="9"/>
  <c r="M580" i="9"/>
  <c r="Q580" i="9"/>
  <c r="D580" i="9"/>
  <c r="J580" i="9"/>
  <c r="F580" i="9"/>
  <c r="K580" i="9"/>
  <c r="N580" i="9"/>
  <c r="G580" i="9"/>
  <c r="L580" i="9"/>
  <c r="F560" i="9"/>
  <c r="J560" i="9"/>
  <c r="N560" i="9"/>
  <c r="G560" i="9"/>
  <c r="K560" i="9"/>
  <c r="M560" i="9"/>
  <c r="Q560" i="9"/>
  <c r="D560" i="9"/>
  <c r="L560" i="9"/>
  <c r="F548" i="9"/>
  <c r="J548" i="9"/>
  <c r="N548" i="9"/>
  <c r="G548" i="9"/>
  <c r="K548" i="9"/>
  <c r="M548" i="9"/>
  <c r="Q548" i="9"/>
  <c r="D548" i="9"/>
  <c r="L548" i="9"/>
  <c r="F532" i="9"/>
  <c r="J532" i="9"/>
  <c r="N532" i="9"/>
  <c r="G532" i="9"/>
  <c r="K532" i="9"/>
  <c r="M532" i="9"/>
  <c r="Q532" i="9"/>
  <c r="D532" i="9"/>
  <c r="L532" i="9"/>
  <c r="F516" i="9"/>
  <c r="J516" i="9"/>
  <c r="N516" i="9"/>
  <c r="G516" i="9"/>
  <c r="K516" i="9"/>
  <c r="M516" i="9"/>
  <c r="Q516" i="9"/>
  <c r="D516" i="9"/>
  <c r="L516" i="9"/>
  <c r="F504" i="9"/>
  <c r="J504" i="9"/>
  <c r="N504" i="9"/>
  <c r="G504" i="9"/>
  <c r="K504" i="9"/>
  <c r="M504" i="9"/>
  <c r="Q504" i="9"/>
  <c r="D504" i="9"/>
  <c r="L504" i="9"/>
  <c r="F492" i="9"/>
  <c r="J492" i="9"/>
  <c r="N492" i="9"/>
  <c r="G492" i="9"/>
  <c r="K492" i="9"/>
  <c r="M492" i="9"/>
  <c r="Q492" i="9"/>
  <c r="D492" i="9"/>
  <c r="L492" i="9"/>
  <c r="M480" i="9"/>
  <c r="Q480" i="9"/>
  <c r="F480" i="9"/>
  <c r="K480" i="9"/>
  <c r="D480" i="9"/>
  <c r="J480" i="9"/>
  <c r="G480" i="9"/>
  <c r="N480" i="9"/>
  <c r="L480" i="9"/>
  <c r="M464" i="9"/>
  <c r="Q464" i="9"/>
  <c r="F464" i="9"/>
  <c r="K464" i="9"/>
  <c r="D464" i="9"/>
  <c r="J464" i="9"/>
  <c r="G464" i="9"/>
  <c r="N464" i="9"/>
  <c r="L464" i="9"/>
  <c r="M444" i="9"/>
  <c r="Q444" i="9"/>
  <c r="F444" i="9"/>
  <c r="K444" i="9"/>
  <c r="D444" i="9"/>
  <c r="J444" i="9"/>
  <c r="G444" i="9"/>
  <c r="N444" i="9"/>
  <c r="L444" i="9"/>
  <c r="M432" i="9"/>
  <c r="Q432" i="9"/>
  <c r="F432" i="9"/>
  <c r="K432" i="9"/>
  <c r="G432" i="9"/>
  <c r="L432" i="9"/>
  <c r="D432" i="9"/>
  <c r="J432" i="9"/>
  <c r="N432" i="9"/>
  <c r="M420" i="9"/>
  <c r="Q420" i="9"/>
  <c r="F420" i="9"/>
  <c r="K420" i="9"/>
  <c r="G420" i="9"/>
  <c r="L420" i="9"/>
  <c r="D420" i="9"/>
  <c r="J420" i="9"/>
  <c r="N420" i="9"/>
  <c r="M404" i="9"/>
  <c r="Q404" i="9"/>
  <c r="F404" i="9"/>
  <c r="K404" i="9"/>
  <c r="G404" i="9"/>
  <c r="L404" i="9"/>
  <c r="D404" i="9"/>
  <c r="J404" i="9"/>
  <c r="N404" i="9"/>
  <c r="F388" i="9"/>
  <c r="J388" i="9"/>
  <c r="N388" i="9"/>
  <c r="G388" i="9"/>
  <c r="K388" i="9"/>
  <c r="M388" i="9"/>
  <c r="Q388" i="9"/>
  <c r="D388" i="9"/>
  <c r="L388" i="9"/>
  <c r="F372" i="9"/>
  <c r="J372" i="9"/>
  <c r="N372" i="9"/>
  <c r="G372" i="9"/>
  <c r="K372" i="9"/>
  <c r="M372" i="9"/>
  <c r="Q372" i="9"/>
  <c r="D372" i="9"/>
  <c r="L372" i="9"/>
  <c r="F356" i="9"/>
  <c r="J356" i="9"/>
  <c r="N356" i="9"/>
  <c r="G356" i="9"/>
  <c r="K356" i="9"/>
  <c r="M356" i="9"/>
  <c r="Q356" i="9"/>
  <c r="D356" i="9"/>
  <c r="L356" i="9"/>
  <c r="F344" i="9"/>
  <c r="J344" i="9"/>
  <c r="N344" i="9"/>
  <c r="G344" i="9"/>
  <c r="K344" i="9"/>
  <c r="M344" i="9"/>
  <c r="Q344" i="9"/>
  <c r="D344" i="9"/>
  <c r="L344" i="9"/>
  <c r="F328" i="9"/>
  <c r="J328" i="9"/>
  <c r="N328" i="9"/>
  <c r="G328" i="9"/>
  <c r="K328" i="9"/>
  <c r="M328" i="9"/>
  <c r="Q328" i="9"/>
  <c r="D328" i="9"/>
  <c r="L328" i="9"/>
  <c r="F316" i="9"/>
  <c r="J316" i="9"/>
  <c r="N316" i="9"/>
  <c r="G316" i="9"/>
  <c r="K316" i="9"/>
  <c r="M316" i="9"/>
  <c r="Q316" i="9"/>
  <c r="D316" i="9"/>
  <c r="L316" i="9"/>
  <c r="F300" i="9"/>
  <c r="J300" i="9"/>
  <c r="N300" i="9"/>
  <c r="G300" i="9"/>
  <c r="K300" i="9"/>
  <c r="M300" i="9"/>
  <c r="Q300" i="9"/>
  <c r="D300" i="9"/>
  <c r="L300" i="9"/>
  <c r="F288" i="9"/>
  <c r="J288" i="9"/>
  <c r="N288" i="9"/>
  <c r="G288" i="9"/>
  <c r="K288" i="9"/>
  <c r="M288" i="9"/>
  <c r="Q288" i="9"/>
  <c r="D288" i="9"/>
  <c r="L288" i="9"/>
  <c r="F276" i="9"/>
  <c r="J276" i="9"/>
  <c r="N276" i="9"/>
  <c r="K276" i="9"/>
  <c r="G276" i="9"/>
  <c r="L276" i="9"/>
  <c r="Q276" i="9"/>
  <c r="D276" i="9"/>
  <c r="M276" i="9"/>
  <c r="G256" i="9"/>
  <c r="K256" i="9"/>
  <c r="D256" i="9"/>
  <c r="L256" i="9"/>
  <c r="F256" i="9"/>
  <c r="J256" i="9"/>
  <c r="N256" i="9"/>
  <c r="Q256" i="9"/>
  <c r="M256" i="9"/>
  <c r="G248" i="9"/>
  <c r="K248" i="9"/>
  <c r="D248" i="9"/>
  <c r="L248" i="9"/>
  <c r="F248" i="9"/>
  <c r="J248" i="9"/>
  <c r="N248" i="9"/>
  <c r="Q248" i="9"/>
  <c r="M248" i="9"/>
  <c r="D232" i="9"/>
  <c r="L232" i="9"/>
  <c r="G232" i="9"/>
  <c r="M232" i="9"/>
  <c r="N232" i="9"/>
  <c r="F232" i="9"/>
  <c r="K232" i="9"/>
  <c r="Q232" i="9"/>
  <c r="J232" i="9"/>
  <c r="G216" i="9"/>
  <c r="K216" i="9"/>
  <c r="D216" i="9"/>
  <c r="L216" i="9"/>
  <c r="F216" i="9"/>
  <c r="N216" i="9"/>
  <c r="Q216" i="9"/>
  <c r="M216" i="9"/>
  <c r="J216" i="9"/>
  <c r="F204" i="9"/>
  <c r="J204" i="9"/>
  <c r="N204" i="9"/>
  <c r="G204" i="9"/>
  <c r="K204" i="9"/>
  <c r="D204" i="9"/>
  <c r="L204" i="9"/>
  <c r="Q204" i="9"/>
  <c r="M204" i="9"/>
  <c r="F188" i="9"/>
  <c r="J188" i="9"/>
  <c r="N188" i="9"/>
  <c r="G188" i="9"/>
  <c r="K188" i="9"/>
  <c r="D188" i="9"/>
  <c r="L188" i="9"/>
  <c r="Q188" i="9"/>
  <c r="M188" i="9"/>
  <c r="F176" i="9"/>
  <c r="J176" i="9"/>
  <c r="N176" i="9"/>
  <c r="G176" i="9"/>
  <c r="K176" i="9"/>
  <c r="D176" i="9"/>
  <c r="L176" i="9"/>
  <c r="Q176" i="9"/>
  <c r="M176" i="9"/>
  <c r="D160" i="9"/>
  <c r="L160" i="9"/>
  <c r="M160" i="9"/>
  <c r="Q160" i="9"/>
  <c r="J160" i="9"/>
  <c r="K160" i="9"/>
  <c r="F160" i="9"/>
  <c r="N160" i="9"/>
  <c r="G160" i="9"/>
  <c r="G148" i="9"/>
  <c r="K148" i="9"/>
  <c r="D148" i="9"/>
  <c r="L148" i="9"/>
  <c r="M148" i="9"/>
  <c r="Q148" i="9"/>
  <c r="N148" i="9"/>
  <c r="F148" i="9"/>
  <c r="J148" i="9"/>
  <c r="M134" i="9"/>
  <c r="Q134" i="9"/>
  <c r="G134" i="9"/>
  <c r="L134" i="9"/>
  <c r="N134" i="9"/>
  <c r="D134" i="9"/>
  <c r="J134" i="9"/>
  <c r="F134" i="9"/>
  <c r="K134" i="9"/>
  <c r="F122" i="9"/>
  <c r="J122" i="9"/>
  <c r="N122" i="9"/>
  <c r="G122" i="9"/>
  <c r="K122" i="9"/>
  <c r="M122" i="9"/>
  <c r="Q122" i="9"/>
  <c r="L122" i="9"/>
  <c r="D122" i="9"/>
  <c r="G106" i="9"/>
  <c r="K106" i="9"/>
  <c r="D106" i="9"/>
  <c r="L106" i="9"/>
  <c r="Q106" i="9"/>
  <c r="J106" i="9"/>
  <c r="F106" i="9"/>
  <c r="N106" i="9"/>
  <c r="M106" i="9"/>
  <c r="F98" i="9"/>
  <c r="J98" i="9"/>
  <c r="N98" i="9"/>
  <c r="G98" i="9"/>
  <c r="K98" i="9"/>
  <c r="D98" i="9"/>
  <c r="L98" i="9"/>
  <c r="Q98" i="9"/>
  <c r="M98" i="9"/>
  <c r="F86" i="9"/>
  <c r="J86" i="9"/>
  <c r="N86" i="9"/>
  <c r="K86" i="9"/>
  <c r="G86" i="9"/>
  <c r="L86" i="9"/>
  <c r="Q86" i="9"/>
  <c r="M86" i="9"/>
  <c r="D86" i="9"/>
  <c r="G78" i="9"/>
  <c r="K78" i="9"/>
  <c r="F78" i="9"/>
  <c r="J78" i="9"/>
  <c r="N78" i="9"/>
  <c r="D78" i="9"/>
  <c r="L78" i="9"/>
  <c r="M78" i="9"/>
  <c r="Q78" i="9"/>
  <c r="G70" i="9"/>
  <c r="J70" i="9" s="1"/>
  <c r="D70" i="9"/>
  <c r="L70" i="9"/>
  <c r="F70" i="9"/>
  <c r="N70" i="9"/>
  <c r="M70" i="9"/>
  <c r="Q70" i="9"/>
  <c r="G62" i="9"/>
  <c r="J62" i="9" s="1"/>
  <c r="D62" i="9"/>
  <c r="L62" i="9"/>
  <c r="F62" i="9"/>
  <c r="N62" i="9"/>
  <c r="M62" i="9"/>
  <c r="Q62" i="9"/>
  <c r="M54" i="9"/>
  <c r="Q54" i="9"/>
  <c r="F54" i="9"/>
  <c r="N54" i="9"/>
  <c r="G54" i="9"/>
  <c r="J54" i="9" s="1"/>
  <c r="D54" i="9"/>
  <c r="L54" i="9"/>
  <c r="D46" i="9"/>
  <c r="L46" i="9"/>
  <c r="F46" i="9"/>
  <c r="Q46" i="9"/>
  <c r="G46" i="9"/>
  <c r="J46" i="9" s="1"/>
  <c r="M46" i="9"/>
  <c r="N46" i="9"/>
  <c r="D38" i="9"/>
  <c r="L38" i="9"/>
  <c r="F38" i="9"/>
  <c r="Q38" i="9"/>
  <c r="N38" i="9"/>
  <c r="M38" i="9"/>
  <c r="G38" i="9"/>
  <c r="J38" i="9" s="1"/>
  <c r="K1167" i="1"/>
  <c r="N1167" i="1" s="1"/>
  <c r="K1159" i="1"/>
  <c r="N1159" i="1" s="1"/>
  <c r="K1151" i="1"/>
  <c r="N1151" i="1" s="1"/>
  <c r="K1135" i="1"/>
  <c r="N1135" i="1" s="1"/>
  <c r="K1119" i="1"/>
  <c r="N1119" i="1" s="1"/>
  <c r="K1103" i="1"/>
  <c r="N1103" i="1" s="1"/>
  <c r="I919" i="1"/>
  <c r="L919" i="1" s="1"/>
  <c r="F887" i="1"/>
  <c r="G855" i="1"/>
  <c r="I825" i="1"/>
  <c r="L825" i="1" s="1"/>
  <c r="M1051" i="9"/>
  <c r="Q1051" i="9"/>
  <c r="G1051" i="9"/>
  <c r="L1051" i="9"/>
  <c r="N1051" i="9"/>
  <c r="F1051" i="9"/>
  <c r="K1051" i="9"/>
  <c r="D1051" i="9"/>
  <c r="J1051" i="9"/>
  <c r="M1047" i="9"/>
  <c r="Q1047" i="9"/>
  <c r="G1047" i="9"/>
  <c r="L1047" i="9"/>
  <c r="N1047" i="9"/>
  <c r="F1047" i="9"/>
  <c r="K1047" i="9"/>
  <c r="D1047" i="9"/>
  <c r="J1047" i="9"/>
  <c r="M1043" i="9"/>
  <c r="Q1043" i="9"/>
  <c r="G1043" i="9"/>
  <c r="L1043" i="9"/>
  <c r="N1043" i="9"/>
  <c r="F1043" i="9"/>
  <c r="K1043" i="9"/>
  <c r="D1043" i="9"/>
  <c r="J1043" i="9"/>
  <c r="M1039" i="9"/>
  <c r="Q1039" i="9"/>
  <c r="G1039" i="9"/>
  <c r="L1039" i="9"/>
  <c r="N1039" i="9"/>
  <c r="F1039" i="9"/>
  <c r="K1039" i="9"/>
  <c r="D1039" i="9"/>
  <c r="J1039" i="9"/>
  <c r="M1035" i="9"/>
  <c r="Q1035" i="9"/>
  <c r="G1035" i="9"/>
  <c r="L1035" i="9"/>
  <c r="N1035" i="9"/>
  <c r="F1035" i="9"/>
  <c r="K1035" i="9"/>
  <c r="D1035" i="9"/>
  <c r="J1035" i="9"/>
  <c r="M1031" i="9"/>
  <c r="Q1031" i="9"/>
  <c r="G1031" i="9"/>
  <c r="L1031" i="9"/>
  <c r="N1031" i="9"/>
  <c r="F1031" i="9"/>
  <c r="K1031" i="9"/>
  <c r="D1031" i="9"/>
  <c r="J1031" i="9"/>
  <c r="M1027" i="9"/>
  <c r="Q1027" i="9"/>
  <c r="G1027" i="9"/>
  <c r="L1027" i="9"/>
  <c r="N1027" i="9"/>
  <c r="F1027" i="9"/>
  <c r="K1027" i="9"/>
  <c r="D1027" i="9"/>
  <c r="J1027" i="9"/>
  <c r="M1023" i="9"/>
  <c r="Q1023" i="9"/>
  <c r="G1023" i="9"/>
  <c r="L1023" i="9"/>
  <c r="N1023" i="9"/>
  <c r="F1023" i="9"/>
  <c r="K1023" i="9"/>
  <c r="D1023" i="9"/>
  <c r="J1023" i="9"/>
  <c r="M1019" i="9"/>
  <c r="Q1019" i="9"/>
  <c r="G1019" i="9"/>
  <c r="L1019" i="9"/>
  <c r="N1019" i="9"/>
  <c r="F1019" i="9"/>
  <c r="K1019" i="9"/>
  <c r="D1019" i="9"/>
  <c r="J1019" i="9"/>
  <c r="M1015" i="9"/>
  <c r="Q1015" i="9"/>
  <c r="G1015" i="9"/>
  <c r="L1015" i="9"/>
  <c r="N1015" i="9"/>
  <c r="F1015" i="9"/>
  <c r="K1015" i="9"/>
  <c r="D1015" i="9"/>
  <c r="J1015" i="9"/>
  <c r="M1011" i="9"/>
  <c r="Q1011" i="9"/>
  <c r="G1011" i="9"/>
  <c r="L1011" i="9"/>
  <c r="N1011" i="9"/>
  <c r="F1011" i="9"/>
  <c r="K1011" i="9"/>
  <c r="D1011" i="9"/>
  <c r="J1011" i="9"/>
  <c r="M1007" i="9"/>
  <c r="Q1007" i="9"/>
  <c r="G1007" i="9"/>
  <c r="L1007" i="9"/>
  <c r="N1007" i="9"/>
  <c r="F1007" i="9"/>
  <c r="K1007" i="9"/>
  <c r="D1007" i="9"/>
  <c r="J1007" i="9"/>
  <c r="M1003" i="9"/>
  <c r="Q1003" i="9"/>
  <c r="G1003" i="9"/>
  <c r="L1003" i="9"/>
  <c r="N1003" i="9"/>
  <c r="F1003" i="9"/>
  <c r="K1003" i="9"/>
  <c r="D1003" i="9"/>
  <c r="J1003" i="9"/>
  <c r="M999" i="9"/>
  <c r="Q999" i="9"/>
  <c r="G999" i="9"/>
  <c r="L999" i="9"/>
  <c r="N999" i="9"/>
  <c r="F999" i="9"/>
  <c r="K999" i="9"/>
  <c r="D999" i="9"/>
  <c r="J999" i="9"/>
  <c r="M995" i="9"/>
  <c r="Q995" i="9"/>
  <c r="G995" i="9"/>
  <c r="L995" i="9"/>
  <c r="N995" i="9"/>
  <c r="F995" i="9"/>
  <c r="K995" i="9"/>
  <c r="D995" i="9"/>
  <c r="J995" i="9"/>
  <c r="M991" i="9"/>
  <c r="Q991" i="9"/>
  <c r="G991" i="9"/>
  <c r="L991" i="9"/>
  <c r="N991" i="9"/>
  <c r="F991" i="9"/>
  <c r="K991" i="9"/>
  <c r="D991" i="9"/>
  <c r="J991" i="9"/>
  <c r="M987" i="9"/>
  <c r="Q987" i="9"/>
  <c r="G987" i="9"/>
  <c r="L987" i="9"/>
  <c r="N987" i="9"/>
  <c r="F987" i="9"/>
  <c r="K987" i="9"/>
  <c r="D987" i="9"/>
  <c r="J987" i="9"/>
  <c r="M983" i="9"/>
  <c r="Q983" i="9"/>
  <c r="G983" i="9"/>
  <c r="L983" i="9"/>
  <c r="N983" i="9"/>
  <c r="F983" i="9"/>
  <c r="K983" i="9"/>
  <c r="D983" i="9"/>
  <c r="J983" i="9"/>
  <c r="M979" i="9"/>
  <c r="Q979" i="9"/>
  <c r="G979" i="9"/>
  <c r="L979" i="9"/>
  <c r="N979" i="9"/>
  <c r="F979" i="9"/>
  <c r="K979" i="9"/>
  <c r="D979" i="9"/>
  <c r="J979" i="9"/>
  <c r="M975" i="9"/>
  <c r="Q975" i="9"/>
  <c r="G975" i="9"/>
  <c r="L975" i="9"/>
  <c r="N975" i="9"/>
  <c r="F975" i="9"/>
  <c r="K975" i="9"/>
  <c r="D975" i="9"/>
  <c r="J975" i="9"/>
  <c r="G971" i="9"/>
  <c r="K971" i="9"/>
  <c r="M971" i="9"/>
  <c r="Q971" i="9"/>
  <c r="D971" i="9"/>
  <c r="L971" i="9"/>
  <c r="F971" i="9"/>
  <c r="N971" i="9"/>
  <c r="J971" i="9"/>
  <c r="G967" i="9"/>
  <c r="K967" i="9"/>
  <c r="M967" i="9"/>
  <c r="Q967" i="9"/>
  <c r="D967" i="9"/>
  <c r="L967" i="9"/>
  <c r="F967" i="9"/>
  <c r="N967" i="9"/>
  <c r="J967" i="9"/>
  <c r="G963" i="9"/>
  <c r="K963" i="9"/>
  <c r="M963" i="9"/>
  <c r="Q963" i="9"/>
  <c r="D963" i="9"/>
  <c r="L963" i="9"/>
  <c r="F963" i="9"/>
  <c r="N963" i="9"/>
  <c r="J963" i="9"/>
  <c r="G959" i="9"/>
  <c r="K959" i="9"/>
  <c r="M959" i="9"/>
  <c r="Q959" i="9"/>
  <c r="D959" i="9"/>
  <c r="L959" i="9"/>
  <c r="F959" i="9"/>
  <c r="N959" i="9"/>
  <c r="J959" i="9"/>
  <c r="F955" i="9"/>
  <c r="J955" i="9"/>
  <c r="N955" i="9"/>
  <c r="G955" i="9"/>
  <c r="K955" i="9"/>
  <c r="M955" i="9"/>
  <c r="Q955" i="9"/>
  <c r="L955" i="9"/>
  <c r="D955" i="9"/>
  <c r="F951" i="9"/>
  <c r="J951" i="9"/>
  <c r="N951" i="9"/>
  <c r="G951" i="9"/>
  <c r="K951" i="9"/>
  <c r="M951" i="9"/>
  <c r="Q951" i="9"/>
  <c r="L951" i="9"/>
  <c r="D951" i="9"/>
  <c r="F947" i="9"/>
  <c r="J947" i="9"/>
  <c r="N947" i="9"/>
  <c r="G947" i="9"/>
  <c r="K947" i="9"/>
  <c r="M947" i="9"/>
  <c r="Q947" i="9"/>
  <c r="L947" i="9"/>
  <c r="D947" i="9"/>
  <c r="F943" i="9"/>
  <c r="J943" i="9"/>
  <c r="N943" i="9"/>
  <c r="G943" i="9"/>
  <c r="K943" i="9"/>
  <c r="M943" i="9"/>
  <c r="Q943" i="9"/>
  <c r="L943" i="9"/>
  <c r="D943" i="9"/>
  <c r="F939" i="9"/>
  <c r="J939" i="9"/>
  <c r="N939" i="9"/>
  <c r="G939" i="9"/>
  <c r="K939" i="9"/>
  <c r="M939" i="9"/>
  <c r="Q939" i="9"/>
  <c r="L939" i="9"/>
  <c r="D939" i="9"/>
  <c r="F935" i="9"/>
  <c r="J935" i="9"/>
  <c r="N935" i="9"/>
  <c r="G935" i="9"/>
  <c r="K935" i="9"/>
  <c r="M935" i="9"/>
  <c r="Q935" i="9"/>
  <c r="L935" i="9"/>
  <c r="D935" i="9"/>
  <c r="F931" i="9"/>
  <c r="J931" i="9"/>
  <c r="N931" i="9"/>
  <c r="G931" i="9"/>
  <c r="K931" i="9"/>
  <c r="M931" i="9"/>
  <c r="Q931" i="9"/>
  <c r="L931" i="9"/>
  <c r="D931" i="9"/>
  <c r="F927" i="9"/>
  <c r="J927" i="9"/>
  <c r="N927" i="9"/>
  <c r="G927" i="9"/>
  <c r="K927" i="9"/>
  <c r="M927" i="9"/>
  <c r="Q927" i="9"/>
  <c r="L927" i="9"/>
  <c r="D927" i="9"/>
  <c r="F923" i="9"/>
  <c r="J923" i="9"/>
  <c r="N923" i="9"/>
  <c r="G923" i="9"/>
  <c r="K923" i="9"/>
  <c r="M923" i="9"/>
  <c r="Q923" i="9"/>
  <c r="L923" i="9"/>
  <c r="D923" i="9"/>
  <c r="F919" i="9"/>
  <c r="J919" i="9"/>
  <c r="N919" i="9"/>
  <c r="G919" i="9"/>
  <c r="K919" i="9"/>
  <c r="M919" i="9"/>
  <c r="Q919" i="9"/>
  <c r="L919" i="9"/>
  <c r="D919" i="9"/>
  <c r="F915" i="9"/>
  <c r="J915" i="9"/>
  <c r="N915" i="9"/>
  <c r="G915" i="9"/>
  <c r="K915" i="9"/>
  <c r="M915" i="9"/>
  <c r="Q915" i="9"/>
  <c r="L915" i="9"/>
  <c r="D915" i="9"/>
  <c r="F911" i="9"/>
  <c r="J911" i="9"/>
  <c r="N911" i="9"/>
  <c r="G911" i="9"/>
  <c r="K911" i="9"/>
  <c r="M911" i="9"/>
  <c r="Q911" i="9"/>
  <c r="L911" i="9"/>
  <c r="D911" i="9"/>
  <c r="F907" i="9"/>
  <c r="J907" i="9"/>
  <c r="N907" i="9"/>
  <c r="G907" i="9"/>
  <c r="K907" i="9"/>
  <c r="M907" i="9"/>
  <c r="Q907" i="9"/>
  <c r="L907" i="9"/>
  <c r="D907" i="9"/>
  <c r="F903" i="9"/>
  <c r="J903" i="9"/>
  <c r="N903" i="9"/>
  <c r="G903" i="9"/>
  <c r="K903" i="9"/>
  <c r="M903" i="9"/>
  <c r="Q903" i="9"/>
  <c r="L903" i="9"/>
  <c r="D903" i="9"/>
  <c r="F899" i="9"/>
  <c r="J899" i="9"/>
  <c r="N899" i="9"/>
  <c r="G899" i="9"/>
  <c r="K899" i="9"/>
  <c r="M899" i="9"/>
  <c r="Q899" i="9"/>
  <c r="L899" i="9"/>
  <c r="D899" i="9"/>
  <c r="F895" i="9"/>
  <c r="J895" i="9"/>
  <c r="N895" i="9"/>
  <c r="G895" i="9"/>
  <c r="K895" i="9"/>
  <c r="M895" i="9"/>
  <c r="Q895" i="9"/>
  <c r="L895" i="9"/>
  <c r="D895" i="9"/>
  <c r="F891" i="9"/>
  <c r="J891" i="9"/>
  <c r="N891" i="9"/>
  <c r="G891" i="9"/>
  <c r="K891" i="9"/>
  <c r="M891" i="9"/>
  <c r="Q891" i="9"/>
  <c r="L891" i="9"/>
  <c r="D891" i="9"/>
  <c r="F887" i="9"/>
  <c r="J887" i="9"/>
  <c r="N887" i="9"/>
  <c r="G887" i="9"/>
  <c r="K887" i="9"/>
  <c r="M887" i="9"/>
  <c r="Q887" i="9"/>
  <c r="L887" i="9"/>
  <c r="D887" i="9"/>
  <c r="F883" i="9"/>
  <c r="J883" i="9"/>
  <c r="N883" i="9"/>
  <c r="G883" i="9"/>
  <c r="K883" i="9"/>
  <c r="M883" i="9"/>
  <c r="Q883" i="9"/>
  <c r="L883" i="9"/>
  <c r="D883" i="9"/>
  <c r="F879" i="9"/>
  <c r="J879" i="9"/>
  <c r="N879" i="9"/>
  <c r="G879" i="9"/>
  <c r="K879" i="9"/>
  <c r="M879" i="9"/>
  <c r="Q879" i="9"/>
  <c r="L879" i="9"/>
  <c r="D879" i="9"/>
  <c r="F875" i="9"/>
  <c r="J875" i="9"/>
  <c r="N875" i="9"/>
  <c r="G875" i="9"/>
  <c r="K875" i="9"/>
  <c r="M875" i="9"/>
  <c r="Q875" i="9"/>
  <c r="L875" i="9"/>
  <c r="D875" i="9"/>
  <c r="F871" i="9"/>
  <c r="J871" i="9"/>
  <c r="N871" i="9"/>
  <c r="G871" i="9"/>
  <c r="K871" i="9"/>
  <c r="M871" i="9"/>
  <c r="Q871" i="9"/>
  <c r="L871" i="9"/>
  <c r="D871" i="9"/>
  <c r="F867" i="9"/>
  <c r="J867" i="9"/>
  <c r="N867" i="9"/>
  <c r="G867" i="9"/>
  <c r="K867" i="9"/>
  <c r="M867" i="9"/>
  <c r="Q867" i="9"/>
  <c r="L867" i="9"/>
  <c r="D867" i="9"/>
  <c r="F863" i="9"/>
  <c r="J863" i="9"/>
  <c r="N863" i="9"/>
  <c r="G863" i="9"/>
  <c r="K863" i="9"/>
  <c r="M863" i="9"/>
  <c r="Q863" i="9"/>
  <c r="L863" i="9"/>
  <c r="D863" i="9"/>
  <c r="G859" i="9"/>
  <c r="K859" i="9"/>
  <c r="D859" i="9"/>
  <c r="L859" i="9"/>
  <c r="Q859" i="9"/>
  <c r="J859" i="9"/>
  <c r="F859" i="9"/>
  <c r="N859" i="9"/>
  <c r="M859" i="9"/>
  <c r="G855" i="9"/>
  <c r="K855" i="9"/>
  <c r="D855" i="9"/>
  <c r="L855" i="9"/>
  <c r="Q855" i="9"/>
  <c r="J855" i="9"/>
  <c r="F855" i="9"/>
  <c r="N855" i="9"/>
  <c r="M855" i="9"/>
  <c r="G851" i="9"/>
  <c r="K851" i="9"/>
  <c r="D851" i="9"/>
  <c r="L851" i="9"/>
  <c r="Q851" i="9"/>
  <c r="J851" i="9"/>
  <c r="F851" i="9"/>
  <c r="N851" i="9"/>
  <c r="M851" i="9"/>
  <c r="G847" i="9"/>
  <c r="K847" i="9"/>
  <c r="D847" i="9"/>
  <c r="L847" i="9"/>
  <c r="Q847" i="9"/>
  <c r="J847" i="9"/>
  <c r="F847" i="9"/>
  <c r="N847" i="9"/>
  <c r="M847" i="9"/>
  <c r="G843" i="9"/>
  <c r="K843" i="9"/>
  <c r="D843" i="9"/>
  <c r="L843" i="9"/>
  <c r="Q843" i="9"/>
  <c r="J843" i="9"/>
  <c r="F843" i="9"/>
  <c r="N843" i="9"/>
  <c r="M843" i="9"/>
  <c r="G839" i="9"/>
  <c r="K839" i="9"/>
  <c r="D839" i="9"/>
  <c r="L839" i="9"/>
  <c r="Q839" i="9"/>
  <c r="J839" i="9"/>
  <c r="F839" i="9"/>
  <c r="N839" i="9"/>
  <c r="M839" i="9"/>
  <c r="G835" i="9"/>
  <c r="K835" i="9"/>
  <c r="D835" i="9"/>
  <c r="L835" i="9"/>
  <c r="Q835" i="9"/>
  <c r="J835" i="9"/>
  <c r="F835" i="9"/>
  <c r="N835" i="9"/>
  <c r="M835" i="9"/>
  <c r="G831" i="9"/>
  <c r="K831" i="9"/>
  <c r="D831" i="9"/>
  <c r="L831" i="9"/>
  <c r="Q831" i="9"/>
  <c r="J831" i="9"/>
  <c r="F831" i="9"/>
  <c r="N831" i="9"/>
  <c r="M831" i="9"/>
  <c r="G827" i="9"/>
  <c r="K827" i="9"/>
  <c r="D827" i="9"/>
  <c r="L827" i="9"/>
  <c r="Q827" i="9"/>
  <c r="J827" i="9"/>
  <c r="F827" i="9"/>
  <c r="N827" i="9"/>
  <c r="M827" i="9"/>
  <c r="G823" i="9"/>
  <c r="K823" i="9"/>
  <c r="D823" i="9"/>
  <c r="L823" i="9"/>
  <c r="Q823" i="9"/>
  <c r="J823" i="9"/>
  <c r="F823" i="9"/>
  <c r="N823" i="9"/>
  <c r="M823" i="9"/>
  <c r="G819" i="9"/>
  <c r="K819" i="9"/>
  <c r="D819" i="9"/>
  <c r="L819" i="9"/>
  <c r="Q819" i="9"/>
  <c r="J819" i="9"/>
  <c r="F819" i="9"/>
  <c r="N819" i="9"/>
  <c r="M819" i="9"/>
  <c r="G815" i="9"/>
  <c r="K815" i="9"/>
  <c r="D815" i="9"/>
  <c r="L815" i="9"/>
  <c r="Q815" i="9"/>
  <c r="J815" i="9"/>
  <c r="F815" i="9"/>
  <c r="N815" i="9"/>
  <c r="M815" i="9"/>
  <c r="G811" i="9"/>
  <c r="K811" i="9"/>
  <c r="D811" i="9"/>
  <c r="L811" i="9"/>
  <c r="Q811" i="9"/>
  <c r="J811" i="9"/>
  <c r="F811" i="9"/>
  <c r="N811" i="9"/>
  <c r="M811" i="9"/>
  <c r="G807" i="9"/>
  <c r="K807" i="9"/>
  <c r="D807" i="9"/>
  <c r="L807" i="9"/>
  <c r="Q807" i="9"/>
  <c r="J807" i="9"/>
  <c r="F807" i="9"/>
  <c r="N807" i="9"/>
  <c r="M807" i="9"/>
  <c r="G803" i="9"/>
  <c r="K803" i="9"/>
  <c r="D803" i="9"/>
  <c r="L803" i="9"/>
  <c r="Q803" i="9"/>
  <c r="J803" i="9"/>
  <c r="F803" i="9"/>
  <c r="N803" i="9"/>
  <c r="M803" i="9"/>
  <c r="G799" i="9"/>
  <c r="K799" i="9"/>
  <c r="D799" i="9"/>
  <c r="L799" i="9"/>
  <c r="Q799" i="9"/>
  <c r="J799" i="9"/>
  <c r="F799" i="9"/>
  <c r="N799" i="9"/>
  <c r="M799" i="9"/>
  <c r="G795" i="9"/>
  <c r="K795" i="9"/>
  <c r="D795" i="9"/>
  <c r="L795" i="9"/>
  <c r="Q795" i="9"/>
  <c r="J795" i="9"/>
  <c r="F795" i="9"/>
  <c r="N795" i="9"/>
  <c r="M795" i="9"/>
  <c r="G791" i="9"/>
  <c r="K791" i="9"/>
  <c r="D791" i="9"/>
  <c r="L791" i="9"/>
  <c r="Q791" i="9"/>
  <c r="J791" i="9"/>
  <c r="F791" i="9"/>
  <c r="N791" i="9"/>
  <c r="M791" i="9"/>
  <c r="G787" i="9"/>
  <c r="K787" i="9"/>
  <c r="D787" i="9"/>
  <c r="L787" i="9"/>
  <c r="Q787" i="9"/>
  <c r="J787" i="9"/>
  <c r="F787" i="9"/>
  <c r="N787" i="9"/>
  <c r="M787" i="9"/>
  <c r="G783" i="9"/>
  <c r="K783" i="9"/>
  <c r="D783" i="9"/>
  <c r="L783" i="9"/>
  <c r="Q783" i="9"/>
  <c r="J783" i="9"/>
  <c r="F783" i="9"/>
  <c r="N783" i="9"/>
  <c r="M783" i="9"/>
  <c r="G779" i="9"/>
  <c r="K779" i="9"/>
  <c r="D779" i="9"/>
  <c r="L779" i="9"/>
  <c r="Q779" i="9"/>
  <c r="J779" i="9"/>
  <c r="F779" i="9"/>
  <c r="N779" i="9"/>
  <c r="M779" i="9"/>
  <c r="G775" i="9"/>
  <c r="K775" i="9"/>
  <c r="D775" i="9"/>
  <c r="L775" i="9"/>
  <c r="Q775" i="9"/>
  <c r="J775" i="9"/>
  <c r="F775" i="9"/>
  <c r="N775" i="9"/>
  <c r="M775" i="9"/>
  <c r="G771" i="9"/>
  <c r="K771" i="9"/>
  <c r="D771" i="9"/>
  <c r="L771" i="9"/>
  <c r="Q771" i="9"/>
  <c r="J771" i="9"/>
  <c r="F771" i="9"/>
  <c r="N771" i="9"/>
  <c r="M771" i="9"/>
  <c r="G767" i="9"/>
  <c r="K767" i="9"/>
  <c r="D767" i="9"/>
  <c r="L767" i="9"/>
  <c r="Q767" i="9"/>
  <c r="J767" i="9"/>
  <c r="F767" i="9"/>
  <c r="N767" i="9"/>
  <c r="M767" i="9"/>
  <c r="G763" i="9"/>
  <c r="K763" i="9"/>
  <c r="D763" i="9"/>
  <c r="L763" i="9"/>
  <c r="Q763" i="9"/>
  <c r="J763" i="9"/>
  <c r="F763" i="9"/>
  <c r="N763" i="9"/>
  <c r="M763" i="9"/>
  <c r="F759" i="9"/>
  <c r="J759" i="9"/>
  <c r="N759" i="9"/>
  <c r="G759" i="9"/>
  <c r="L759" i="9"/>
  <c r="Q759" i="9"/>
  <c r="M759" i="9"/>
  <c r="D759" i="9"/>
  <c r="K759" i="9"/>
  <c r="F755" i="9"/>
  <c r="J755" i="9"/>
  <c r="N755" i="9"/>
  <c r="G755" i="9"/>
  <c r="L755" i="9"/>
  <c r="Q755" i="9"/>
  <c r="M755" i="9"/>
  <c r="K755" i="9"/>
  <c r="D755" i="9"/>
  <c r="F751" i="9"/>
  <c r="J751" i="9"/>
  <c r="N751" i="9"/>
  <c r="G751" i="9"/>
  <c r="L751" i="9"/>
  <c r="Q751" i="9"/>
  <c r="M751" i="9"/>
  <c r="D751" i="9"/>
  <c r="K751" i="9"/>
  <c r="F747" i="9"/>
  <c r="J747" i="9"/>
  <c r="N747" i="9"/>
  <c r="G747" i="9"/>
  <c r="K747" i="9"/>
  <c r="M747" i="9"/>
  <c r="Q747" i="9"/>
  <c r="D747" i="9"/>
  <c r="L747" i="9"/>
  <c r="F743" i="9"/>
  <c r="J743" i="9"/>
  <c r="N743" i="9"/>
  <c r="G743" i="9"/>
  <c r="K743" i="9"/>
  <c r="M743" i="9"/>
  <c r="D743" i="9"/>
  <c r="L743" i="9"/>
  <c r="Q743" i="9"/>
  <c r="F739" i="9"/>
  <c r="J739" i="9"/>
  <c r="N739" i="9"/>
  <c r="G739" i="9"/>
  <c r="K739" i="9"/>
  <c r="M739" i="9"/>
  <c r="D739" i="9"/>
  <c r="L739" i="9"/>
  <c r="Q739" i="9"/>
  <c r="F735" i="9"/>
  <c r="J735" i="9"/>
  <c r="N735" i="9"/>
  <c r="G735" i="9"/>
  <c r="K735" i="9"/>
  <c r="M735" i="9"/>
  <c r="D735" i="9"/>
  <c r="L735" i="9"/>
  <c r="Q735" i="9"/>
  <c r="F731" i="9"/>
  <c r="J731" i="9"/>
  <c r="N731" i="9"/>
  <c r="G731" i="9"/>
  <c r="K731" i="9"/>
  <c r="M731" i="9"/>
  <c r="D731" i="9"/>
  <c r="L731" i="9"/>
  <c r="Q731" i="9"/>
  <c r="F727" i="9"/>
  <c r="J727" i="9"/>
  <c r="N727" i="9"/>
  <c r="G727" i="9"/>
  <c r="K727" i="9"/>
  <c r="M727" i="9"/>
  <c r="D727" i="9"/>
  <c r="L727" i="9"/>
  <c r="Q727" i="9"/>
  <c r="F723" i="9"/>
  <c r="J723" i="9"/>
  <c r="N723" i="9"/>
  <c r="G723" i="9"/>
  <c r="K723" i="9"/>
  <c r="M723" i="9"/>
  <c r="D723" i="9"/>
  <c r="L723" i="9"/>
  <c r="Q723" i="9"/>
  <c r="F719" i="9"/>
  <c r="J719" i="9"/>
  <c r="N719" i="9"/>
  <c r="G719" i="9"/>
  <c r="K719" i="9"/>
  <c r="M719" i="9"/>
  <c r="D719" i="9"/>
  <c r="L719" i="9"/>
  <c r="Q719" i="9"/>
  <c r="F715" i="9"/>
  <c r="J715" i="9"/>
  <c r="N715" i="9"/>
  <c r="G715" i="9"/>
  <c r="K715" i="9"/>
  <c r="M715" i="9"/>
  <c r="D715" i="9"/>
  <c r="L715" i="9"/>
  <c r="Q715" i="9"/>
  <c r="F711" i="9"/>
  <c r="J711" i="9"/>
  <c r="N711" i="9"/>
  <c r="G711" i="9"/>
  <c r="K711" i="9"/>
  <c r="M711" i="9"/>
  <c r="D711" i="9"/>
  <c r="L711" i="9"/>
  <c r="Q711" i="9"/>
  <c r="F707" i="9"/>
  <c r="J707" i="9"/>
  <c r="N707" i="9"/>
  <c r="G707" i="9"/>
  <c r="K707" i="9"/>
  <c r="M707" i="9"/>
  <c r="D707" i="9"/>
  <c r="L707" i="9"/>
  <c r="Q707" i="9"/>
  <c r="F703" i="9"/>
  <c r="J703" i="9"/>
  <c r="N703" i="9"/>
  <c r="G703" i="9"/>
  <c r="K703" i="9"/>
  <c r="M703" i="9"/>
  <c r="D703" i="9"/>
  <c r="L703" i="9"/>
  <c r="Q703" i="9"/>
  <c r="M699" i="9"/>
  <c r="Q699" i="9"/>
  <c r="D699" i="9"/>
  <c r="J699" i="9"/>
  <c r="F699" i="9"/>
  <c r="K699" i="9"/>
  <c r="N699" i="9"/>
  <c r="G699" i="9"/>
  <c r="L699" i="9"/>
  <c r="M695" i="9"/>
  <c r="Q695" i="9"/>
  <c r="D695" i="9"/>
  <c r="J695" i="9"/>
  <c r="F695" i="9"/>
  <c r="K695" i="9"/>
  <c r="N695" i="9"/>
  <c r="G695" i="9"/>
  <c r="L695" i="9"/>
  <c r="M691" i="9"/>
  <c r="Q691" i="9"/>
  <c r="D691" i="9"/>
  <c r="J691" i="9"/>
  <c r="F691" i="9"/>
  <c r="K691" i="9"/>
  <c r="N691" i="9"/>
  <c r="G691" i="9"/>
  <c r="L691" i="9"/>
  <c r="M687" i="9"/>
  <c r="Q687" i="9"/>
  <c r="D687" i="9"/>
  <c r="J687" i="9"/>
  <c r="F687" i="9"/>
  <c r="K687" i="9"/>
  <c r="N687" i="9"/>
  <c r="G687" i="9"/>
  <c r="L687" i="9"/>
  <c r="M683" i="9"/>
  <c r="Q683" i="9"/>
  <c r="D683" i="9"/>
  <c r="J683" i="9"/>
  <c r="F683" i="9"/>
  <c r="K683" i="9"/>
  <c r="N683" i="9"/>
  <c r="G683" i="9"/>
  <c r="L683" i="9"/>
  <c r="M679" i="9"/>
  <c r="Q679" i="9"/>
  <c r="D679" i="9"/>
  <c r="J679" i="9"/>
  <c r="F679" i="9"/>
  <c r="K679" i="9"/>
  <c r="N679" i="9"/>
  <c r="G679" i="9"/>
  <c r="L679" i="9"/>
  <c r="M675" i="9"/>
  <c r="Q675" i="9"/>
  <c r="D675" i="9"/>
  <c r="J675" i="9"/>
  <c r="F675" i="9"/>
  <c r="K675" i="9"/>
  <c r="N675" i="9"/>
  <c r="G675" i="9"/>
  <c r="L675" i="9"/>
  <c r="M671" i="9"/>
  <c r="Q671" i="9"/>
  <c r="D671" i="9"/>
  <c r="J671" i="9"/>
  <c r="F671" i="9"/>
  <c r="K671" i="9"/>
  <c r="N671" i="9"/>
  <c r="G671" i="9"/>
  <c r="L671" i="9"/>
  <c r="M667" i="9"/>
  <c r="Q667" i="9"/>
  <c r="D667" i="9"/>
  <c r="J667" i="9"/>
  <c r="F667" i="9"/>
  <c r="K667" i="9"/>
  <c r="N667" i="9"/>
  <c r="G667" i="9"/>
  <c r="L667" i="9"/>
  <c r="M663" i="9"/>
  <c r="Q663" i="9"/>
  <c r="D663" i="9"/>
  <c r="J663" i="9"/>
  <c r="F663" i="9"/>
  <c r="K663" i="9"/>
  <c r="N663" i="9"/>
  <c r="G663" i="9"/>
  <c r="L663" i="9"/>
  <c r="M659" i="9"/>
  <c r="Q659" i="9"/>
  <c r="D659" i="9"/>
  <c r="J659" i="9"/>
  <c r="F659" i="9"/>
  <c r="K659" i="9"/>
  <c r="N659" i="9"/>
  <c r="G659" i="9"/>
  <c r="L659" i="9"/>
  <c r="M655" i="9"/>
  <c r="Q655" i="9"/>
  <c r="D655" i="9"/>
  <c r="J655" i="9"/>
  <c r="F655" i="9"/>
  <c r="K655" i="9"/>
  <c r="N655" i="9"/>
  <c r="G655" i="9"/>
  <c r="L655" i="9"/>
  <c r="M651" i="9"/>
  <c r="Q651" i="9"/>
  <c r="D651" i="9"/>
  <c r="J651" i="9"/>
  <c r="F651" i="9"/>
  <c r="K651" i="9"/>
  <c r="N651" i="9"/>
  <c r="G651" i="9"/>
  <c r="L651" i="9"/>
  <c r="M647" i="9"/>
  <c r="Q647" i="9"/>
  <c r="D647" i="9"/>
  <c r="J647" i="9"/>
  <c r="F647" i="9"/>
  <c r="K647" i="9"/>
  <c r="N647" i="9"/>
  <c r="G647" i="9"/>
  <c r="L647" i="9"/>
  <c r="M643" i="9"/>
  <c r="Q643" i="9"/>
  <c r="D643" i="9"/>
  <c r="J643" i="9"/>
  <c r="F643" i="9"/>
  <c r="K643" i="9"/>
  <c r="N643" i="9"/>
  <c r="G643" i="9"/>
  <c r="L643" i="9"/>
  <c r="M639" i="9"/>
  <c r="Q639" i="9"/>
  <c r="D639" i="9"/>
  <c r="J639" i="9"/>
  <c r="F639" i="9"/>
  <c r="K639" i="9"/>
  <c r="N639" i="9"/>
  <c r="G639" i="9"/>
  <c r="L639" i="9"/>
  <c r="M635" i="9"/>
  <c r="Q635" i="9"/>
  <c r="D635" i="9"/>
  <c r="J635" i="9"/>
  <c r="F635" i="9"/>
  <c r="K635" i="9"/>
  <c r="N635" i="9"/>
  <c r="G635" i="9"/>
  <c r="L635" i="9"/>
  <c r="M631" i="9"/>
  <c r="Q631" i="9"/>
  <c r="D631" i="9"/>
  <c r="J631" i="9"/>
  <c r="F631" i="9"/>
  <c r="K631" i="9"/>
  <c r="N631" i="9"/>
  <c r="G631" i="9"/>
  <c r="L631" i="9"/>
  <c r="M627" i="9"/>
  <c r="Q627" i="9"/>
  <c r="D627" i="9"/>
  <c r="J627" i="9"/>
  <c r="F627" i="9"/>
  <c r="K627" i="9"/>
  <c r="N627" i="9"/>
  <c r="G627" i="9"/>
  <c r="L627" i="9"/>
  <c r="M623" i="9"/>
  <c r="Q623" i="9"/>
  <c r="D623" i="9"/>
  <c r="J623" i="9"/>
  <c r="F623" i="9"/>
  <c r="K623" i="9"/>
  <c r="N623" i="9"/>
  <c r="G623" i="9"/>
  <c r="L623" i="9"/>
  <c r="M619" i="9"/>
  <c r="Q619" i="9"/>
  <c r="D619" i="9"/>
  <c r="J619" i="9"/>
  <c r="F619" i="9"/>
  <c r="K619" i="9"/>
  <c r="N619" i="9"/>
  <c r="G619" i="9"/>
  <c r="L619" i="9"/>
  <c r="M615" i="9"/>
  <c r="Q615" i="9"/>
  <c r="D615" i="9"/>
  <c r="J615" i="9"/>
  <c r="F615" i="9"/>
  <c r="K615" i="9"/>
  <c r="N615" i="9"/>
  <c r="G615" i="9"/>
  <c r="L615" i="9"/>
  <c r="M611" i="9"/>
  <c r="Q611" i="9"/>
  <c r="D611" i="9"/>
  <c r="J611" i="9"/>
  <c r="F611" i="9"/>
  <c r="K611" i="9"/>
  <c r="N611" i="9"/>
  <c r="G611" i="9"/>
  <c r="L611" i="9"/>
  <c r="M607" i="9"/>
  <c r="Q607" i="9"/>
  <c r="D607" i="9"/>
  <c r="J607" i="9"/>
  <c r="F607" i="9"/>
  <c r="K607" i="9"/>
  <c r="N607" i="9"/>
  <c r="G607" i="9"/>
  <c r="L607" i="9"/>
  <c r="M603" i="9"/>
  <c r="Q603" i="9"/>
  <c r="D603" i="9"/>
  <c r="J603" i="9"/>
  <c r="F603" i="9"/>
  <c r="K603" i="9"/>
  <c r="N603" i="9"/>
  <c r="G603" i="9"/>
  <c r="L603" i="9"/>
  <c r="M599" i="9"/>
  <c r="Q599" i="9"/>
  <c r="D599" i="9"/>
  <c r="J599" i="9"/>
  <c r="F599" i="9"/>
  <c r="K599" i="9"/>
  <c r="N599" i="9"/>
  <c r="G599" i="9"/>
  <c r="L599" i="9"/>
  <c r="M595" i="9"/>
  <c r="Q595" i="9"/>
  <c r="D595" i="9"/>
  <c r="J595" i="9"/>
  <c r="F595" i="9"/>
  <c r="K595" i="9"/>
  <c r="N595" i="9"/>
  <c r="G595" i="9"/>
  <c r="L595" i="9"/>
  <c r="M591" i="9"/>
  <c r="Q591" i="9"/>
  <c r="D591" i="9"/>
  <c r="J591" i="9"/>
  <c r="F591" i="9"/>
  <c r="K591" i="9"/>
  <c r="N591" i="9"/>
  <c r="G591" i="9"/>
  <c r="L591" i="9"/>
  <c r="M587" i="9"/>
  <c r="Q587" i="9"/>
  <c r="D587" i="9"/>
  <c r="J587" i="9"/>
  <c r="F587" i="9"/>
  <c r="K587" i="9"/>
  <c r="N587" i="9"/>
  <c r="G587" i="9"/>
  <c r="L587" i="9"/>
  <c r="M583" i="9"/>
  <c r="Q583" i="9"/>
  <c r="D583" i="9"/>
  <c r="J583" i="9"/>
  <c r="F583" i="9"/>
  <c r="K583" i="9"/>
  <c r="N583" i="9"/>
  <c r="G583" i="9"/>
  <c r="L583" i="9"/>
  <c r="M579" i="9"/>
  <c r="Q579" i="9"/>
  <c r="D579" i="9"/>
  <c r="J579" i="9"/>
  <c r="F579" i="9"/>
  <c r="K579" i="9"/>
  <c r="N579" i="9"/>
  <c r="G579" i="9"/>
  <c r="L579" i="9"/>
  <c r="M575" i="9"/>
  <c r="Q575" i="9"/>
  <c r="D575" i="9"/>
  <c r="J575" i="9"/>
  <c r="F575" i="9"/>
  <c r="K575" i="9"/>
  <c r="N575" i="9"/>
  <c r="G575" i="9"/>
  <c r="L575" i="9"/>
  <c r="G571" i="9"/>
  <c r="K571" i="9"/>
  <c r="M571" i="9"/>
  <c r="Q571" i="9"/>
  <c r="F571" i="9"/>
  <c r="N571" i="9"/>
  <c r="D571" i="9"/>
  <c r="L571" i="9"/>
  <c r="J571" i="9"/>
  <c r="F567" i="9"/>
  <c r="J567" i="9"/>
  <c r="N567" i="9"/>
  <c r="G567" i="9"/>
  <c r="K567" i="9"/>
  <c r="M567" i="9"/>
  <c r="Q567" i="9"/>
  <c r="L567" i="9"/>
  <c r="D567" i="9"/>
  <c r="F563" i="9"/>
  <c r="J563" i="9"/>
  <c r="N563" i="9"/>
  <c r="G563" i="9"/>
  <c r="K563" i="9"/>
  <c r="M563" i="9"/>
  <c r="Q563" i="9"/>
  <c r="L563" i="9"/>
  <c r="D563" i="9"/>
  <c r="F559" i="9"/>
  <c r="J559" i="9"/>
  <c r="N559" i="9"/>
  <c r="G559" i="9"/>
  <c r="K559" i="9"/>
  <c r="M559" i="9"/>
  <c r="Q559" i="9"/>
  <c r="L559" i="9"/>
  <c r="D559" i="9"/>
  <c r="F555" i="9"/>
  <c r="J555" i="9"/>
  <c r="N555" i="9"/>
  <c r="G555" i="9"/>
  <c r="K555" i="9"/>
  <c r="M555" i="9"/>
  <c r="Q555" i="9"/>
  <c r="L555" i="9"/>
  <c r="D555" i="9"/>
  <c r="F551" i="9"/>
  <c r="J551" i="9"/>
  <c r="N551" i="9"/>
  <c r="G551" i="9"/>
  <c r="K551" i="9"/>
  <c r="M551" i="9"/>
  <c r="Q551" i="9"/>
  <c r="L551" i="9"/>
  <c r="D551" i="9"/>
  <c r="F547" i="9"/>
  <c r="J547" i="9"/>
  <c r="N547" i="9"/>
  <c r="G547" i="9"/>
  <c r="K547" i="9"/>
  <c r="M547" i="9"/>
  <c r="Q547" i="9"/>
  <c r="L547" i="9"/>
  <c r="D547" i="9"/>
  <c r="F543" i="9"/>
  <c r="J543" i="9"/>
  <c r="N543" i="9"/>
  <c r="G543" i="9"/>
  <c r="K543" i="9"/>
  <c r="M543" i="9"/>
  <c r="Q543" i="9"/>
  <c r="L543" i="9"/>
  <c r="D543" i="9"/>
  <c r="F539" i="9"/>
  <c r="J539" i="9"/>
  <c r="N539" i="9"/>
  <c r="G539" i="9"/>
  <c r="K539" i="9"/>
  <c r="M539" i="9"/>
  <c r="Q539" i="9"/>
  <c r="L539" i="9"/>
  <c r="D539" i="9"/>
  <c r="F535" i="9"/>
  <c r="J535" i="9"/>
  <c r="N535" i="9"/>
  <c r="G535" i="9"/>
  <c r="K535" i="9"/>
  <c r="M535" i="9"/>
  <c r="Q535" i="9"/>
  <c r="L535" i="9"/>
  <c r="D535" i="9"/>
  <c r="F531" i="9"/>
  <c r="J531" i="9"/>
  <c r="N531" i="9"/>
  <c r="G531" i="9"/>
  <c r="K531" i="9"/>
  <c r="M531" i="9"/>
  <c r="Q531" i="9"/>
  <c r="L531" i="9"/>
  <c r="D531" i="9"/>
  <c r="F527" i="9"/>
  <c r="J527" i="9"/>
  <c r="N527" i="9"/>
  <c r="G527" i="9"/>
  <c r="K527" i="9"/>
  <c r="M527" i="9"/>
  <c r="Q527" i="9"/>
  <c r="L527" i="9"/>
  <c r="D527" i="9"/>
  <c r="F523" i="9"/>
  <c r="J523" i="9"/>
  <c r="N523" i="9"/>
  <c r="G523" i="9"/>
  <c r="K523" i="9"/>
  <c r="M523" i="9"/>
  <c r="Q523" i="9"/>
  <c r="L523" i="9"/>
  <c r="D523" i="9"/>
  <c r="F519" i="9"/>
  <c r="J519" i="9"/>
  <c r="N519" i="9"/>
  <c r="G519" i="9"/>
  <c r="K519" i="9"/>
  <c r="M519" i="9"/>
  <c r="Q519" i="9"/>
  <c r="L519" i="9"/>
  <c r="D519" i="9"/>
  <c r="F515" i="9"/>
  <c r="J515" i="9"/>
  <c r="N515" i="9"/>
  <c r="G515" i="9"/>
  <c r="K515" i="9"/>
  <c r="M515" i="9"/>
  <c r="Q515" i="9"/>
  <c r="L515" i="9"/>
  <c r="D515" i="9"/>
  <c r="F511" i="9"/>
  <c r="J511" i="9"/>
  <c r="N511" i="9"/>
  <c r="G511" i="9"/>
  <c r="K511" i="9"/>
  <c r="M511" i="9"/>
  <c r="Q511" i="9"/>
  <c r="L511" i="9"/>
  <c r="D511" i="9"/>
  <c r="F507" i="9"/>
  <c r="J507" i="9"/>
  <c r="N507" i="9"/>
  <c r="G507" i="9"/>
  <c r="K507" i="9"/>
  <c r="M507" i="9"/>
  <c r="Q507" i="9"/>
  <c r="L507" i="9"/>
  <c r="D507" i="9"/>
  <c r="F503" i="9"/>
  <c r="J503" i="9"/>
  <c r="N503" i="9"/>
  <c r="G503" i="9"/>
  <c r="K503" i="9"/>
  <c r="M503" i="9"/>
  <c r="Q503" i="9"/>
  <c r="L503" i="9"/>
  <c r="D503" i="9"/>
  <c r="F499" i="9"/>
  <c r="J499" i="9"/>
  <c r="N499" i="9"/>
  <c r="G499" i="9"/>
  <c r="K499" i="9"/>
  <c r="M499" i="9"/>
  <c r="Q499" i="9"/>
  <c r="L499" i="9"/>
  <c r="D499" i="9"/>
  <c r="F495" i="9"/>
  <c r="J495" i="9"/>
  <c r="N495" i="9"/>
  <c r="G495" i="9"/>
  <c r="K495" i="9"/>
  <c r="M495" i="9"/>
  <c r="Q495" i="9"/>
  <c r="L495" i="9"/>
  <c r="D495" i="9"/>
  <c r="F491" i="9"/>
  <c r="J491" i="9"/>
  <c r="N491" i="9"/>
  <c r="G491" i="9"/>
  <c r="K491" i="9"/>
  <c r="M491" i="9"/>
  <c r="Q491" i="9"/>
  <c r="L491" i="9"/>
  <c r="D491" i="9"/>
  <c r="F487" i="9"/>
  <c r="J487" i="9"/>
  <c r="N487" i="9"/>
  <c r="G487" i="9"/>
  <c r="K487" i="9"/>
  <c r="M487" i="9"/>
  <c r="Q487" i="9"/>
  <c r="L487" i="9"/>
  <c r="D487" i="9"/>
  <c r="M483" i="9"/>
  <c r="Q483" i="9"/>
  <c r="N483" i="9"/>
  <c r="D483" i="9"/>
  <c r="J483" i="9"/>
  <c r="G483" i="9"/>
  <c r="L483" i="9"/>
  <c r="K483" i="9"/>
  <c r="F483" i="9"/>
  <c r="M479" i="9"/>
  <c r="Q479" i="9"/>
  <c r="F479" i="9"/>
  <c r="K479" i="9"/>
  <c r="D479" i="9"/>
  <c r="J479" i="9"/>
  <c r="L479" i="9"/>
  <c r="N479" i="9"/>
  <c r="G479" i="9"/>
  <c r="M475" i="9"/>
  <c r="Q475" i="9"/>
  <c r="F475" i="9"/>
  <c r="K475" i="9"/>
  <c r="D475" i="9"/>
  <c r="J475" i="9"/>
  <c r="L475" i="9"/>
  <c r="N475" i="9"/>
  <c r="G475" i="9"/>
  <c r="M471" i="9"/>
  <c r="Q471" i="9"/>
  <c r="F471" i="9"/>
  <c r="K471" i="9"/>
  <c r="D471" i="9"/>
  <c r="J471" i="9"/>
  <c r="L471" i="9"/>
  <c r="N471" i="9"/>
  <c r="G471" i="9"/>
  <c r="M467" i="9"/>
  <c r="Q467" i="9"/>
  <c r="F467" i="9"/>
  <c r="K467" i="9"/>
  <c r="D467" i="9"/>
  <c r="J467" i="9"/>
  <c r="L467" i="9"/>
  <c r="N467" i="9"/>
  <c r="G467" i="9"/>
  <c r="M463" i="9"/>
  <c r="Q463" i="9"/>
  <c r="F463" i="9"/>
  <c r="K463" i="9"/>
  <c r="D463" i="9"/>
  <c r="J463" i="9"/>
  <c r="L463" i="9"/>
  <c r="N463" i="9"/>
  <c r="G463" i="9"/>
  <c r="M459" i="9"/>
  <c r="Q459" i="9"/>
  <c r="F459" i="9"/>
  <c r="K459" i="9"/>
  <c r="D459" i="9"/>
  <c r="J459" i="9"/>
  <c r="L459" i="9"/>
  <c r="N459" i="9"/>
  <c r="G459" i="9"/>
  <c r="M455" i="9"/>
  <c r="Q455" i="9"/>
  <c r="F455" i="9"/>
  <c r="K455" i="9"/>
  <c r="D455" i="9"/>
  <c r="J455" i="9"/>
  <c r="L455" i="9"/>
  <c r="N455" i="9"/>
  <c r="G455" i="9"/>
  <c r="M451" i="9"/>
  <c r="Q451" i="9"/>
  <c r="F451" i="9"/>
  <c r="K451" i="9"/>
  <c r="D451" i="9"/>
  <c r="J451" i="9"/>
  <c r="L451" i="9"/>
  <c r="N451" i="9"/>
  <c r="G451" i="9"/>
  <c r="M447" i="9"/>
  <c r="Q447" i="9"/>
  <c r="F447" i="9"/>
  <c r="K447" i="9"/>
  <c r="D447" i="9"/>
  <c r="J447" i="9"/>
  <c r="L447" i="9"/>
  <c r="N447" i="9"/>
  <c r="G447" i="9"/>
  <c r="M443" i="9"/>
  <c r="Q443" i="9"/>
  <c r="F443" i="9"/>
  <c r="K443" i="9"/>
  <c r="D443" i="9"/>
  <c r="J443" i="9"/>
  <c r="L443" i="9"/>
  <c r="N443" i="9"/>
  <c r="G443" i="9"/>
  <c r="M439" i="9"/>
  <c r="Q439" i="9"/>
  <c r="F439" i="9"/>
  <c r="K439" i="9"/>
  <c r="D439" i="9"/>
  <c r="J439" i="9"/>
  <c r="L439" i="9"/>
  <c r="N439" i="9"/>
  <c r="G439" i="9"/>
  <c r="M435" i="9"/>
  <c r="Q435" i="9"/>
  <c r="F435" i="9"/>
  <c r="K435" i="9"/>
  <c r="D435" i="9"/>
  <c r="J435" i="9"/>
  <c r="L435" i="9"/>
  <c r="N435" i="9"/>
  <c r="G435" i="9"/>
  <c r="M431" i="9"/>
  <c r="Q431" i="9"/>
  <c r="F431" i="9"/>
  <c r="K431" i="9"/>
  <c r="G431" i="9"/>
  <c r="L431" i="9"/>
  <c r="D431" i="9"/>
  <c r="J431" i="9"/>
  <c r="N431" i="9"/>
  <c r="M427" i="9"/>
  <c r="Q427" i="9"/>
  <c r="F427" i="9"/>
  <c r="K427" i="9"/>
  <c r="G427" i="9"/>
  <c r="L427" i="9"/>
  <c r="D427" i="9"/>
  <c r="J427" i="9"/>
  <c r="N427" i="9"/>
  <c r="M423" i="9"/>
  <c r="Q423" i="9"/>
  <c r="F423" i="9"/>
  <c r="K423" i="9"/>
  <c r="G423" i="9"/>
  <c r="L423" i="9"/>
  <c r="D423" i="9"/>
  <c r="J423" i="9"/>
  <c r="N423" i="9"/>
  <c r="M419" i="9"/>
  <c r="Q419" i="9"/>
  <c r="F419" i="9"/>
  <c r="K419" i="9"/>
  <c r="G419" i="9"/>
  <c r="L419" i="9"/>
  <c r="D419" i="9"/>
  <c r="J419" i="9"/>
  <c r="N419" i="9"/>
  <c r="M415" i="9"/>
  <c r="Q415" i="9"/>
  <c r="F415" i="9"/>
  <c r="K415" i="9"/>
  <c r="G415" i="9"/>
  <c r="L415" i="9"/>
  <c r="D415" i="9"/>
  <c r="J415" i="9"/>
  <c r="N415" i="9"/>
  <c r="M411" i="9"/>
  <c r="Q411" i="9"/>
  <c r="F411" i="9"/>
  <c r="K411" i="9"/>
  <c r="G411" i="9"/>
  <c r="L411" i="9"/>
  <c r="D411" i="9"/>
  <c r="J411" i="9"/>
  <c r="N411" i="9"/>
  <c r="M407" i="9"/>
  <c r="Q407" i="9"/>
  <c r="F407" i="9"/>
  <c r="K407" i="9"/>
  <c r="G407" i="9"/>
  <c r="L407" i="9"/>
  <c r="D407" i="9"/>
  <c r="J407" i="9"/>
  <c r="N407" i="9"/>
  <c r="M403" i="9"/>
  <c r="Q403" i="9"/>
  <c r="F403" i="9"/>
  <c r="K403" i="9"/>
  <c r="G403" i="9"/>
  <c r="L403" i="9"/>
  <c r="D403" i="9"/>
  <c r="J403" i="9"/>
  <c r="N403" i="9"/>
  <c r="M399" i="9"/>
  <c r="Q399" i="9"/>
  <c r="F399" i="9"/>
  <c r="K399" i="9"/>
  <c r="G399" i="9"/>
  <c r="L399" i="9"/>
  <c r="D399" i="9"/>
  <c r="J399" i="9"/>
  <c r="N399" i="9"/>
  <c r="F395" i="9"/>
  <c r="J395" i="9"/>
  <c r="N395" i="9"/>
  <c r="G395" i="9"/>
  <c r="K395" i="9"/>
  <c r="M395" i="9"/>
  <c r="Q395" i="9"/>
  <c r="L395" i="9"/>
  <c r="D395" i="9"/>
  <c r="F391" i="9"/>
  <c r="J391" i="9"/>
  <c r="N391" i="9"/>
  <c r="G391" i="9"/>
  <c r="K391" i="9"/>
  <c r="M391" i="9"/>
  <c r="Q391" i="9"/>
  <c r="L391" i="9"/>
  <c r="D391" i="9"/>
  <c r="F387" i="9"/>
  <c r="J387" i="9"/>
  <c r="N387" i="9"/>
  <c r="G387" i="9"/>
  <c r="K387" i="9"/>
  <c r="M387" i="9"/>
  <c r="Q387" i="9"/>
  <c r="L387" i="9"/>
  <c r="D387" i="9"/>
  <c r="F383" i="9"/>
  <c r="J383" i="9"/>
  <c r="N383" i="9"/>
  <c r="G383" i="9"/>
  <c r="K383" i="9"/>
  <c r="M383" i="9"/>
  <c r="Q383" i="9"/>
  <c r="L383" i="9"/>
  <c r="D383" i="9"/>
  <c r="F379" i="9"/>
  <c r="J379" i="9"/>
  <c r="N379" i="9"/>
  <c r="G379" i="9"/>
  <c r="K379" i="9"/>
  <c r="M379" i="9"/>
  <c r="Q379" i="9"/>
  <c r="L379" i="9"/>
  <c r="D379" i="9"/>
  <c r="F375" i="9"/>
  <c r="J375" i="9"/>
  <c r="N375" i="9"/>
  <c r="G375" i="9"/>
  <c r="K375" i="9"/>
  <c r="M375" i="9"/>
  <c r="Q375" i="9"/>
  <c r="L375" i="9"/>
  <c r="D375" i="9"/>
  <c r="F371" i="9"/>
  <c r="J371" i="9"/>
  <c r="N371" i="9"/>
  <c r="G371" i="9"/>
  <c r="K371" i="9"/>
  <c r="M371" i="9"/>
  <c r="Q371" i="9"/>
  <c r="L371" i="9"/>
  <c r="D371" i="9"/>
  <c r="F367" i="9"/>
  <c r="J367" i="9"/>
  <c r="N367" i="9"/>
  <c r="G367" i="9"/>
  <c r="K367" i="9"/>
  <c r="M367" i="9"/>
  <c r="Q367" i="9"/>
  <c r="L367" i="9"/>
  <c r="D367" i="9"/>
  <c r="F363" i="9"/>
  <c r="J363" i="9"/>
  <c r="N363" i="9"/>
  <c r="G363" i="9"/>
  <c r="K363" i="9"/>
  <c r="M363" i="9"/>
  <c r="Q363" i="9"/>
  <c r="L363" i="9"/>
  <c r="D363" i="9"/>
  <c r="F359" i="9"/>
  <c r="J359" i="9"/>
  <c r="N359" i="9"/>
  <c r="G359" i="9"/>
  <c r="K359" i="9"/>
  <c r="M359" i="9"/>
  <c r="Q359" i="9"/>
  <c r="L359" i="9"/>
  <c r="D359" i="9"/>
  <c r="F355" i="9"/>
  <c r="J355" i="9"/>
  <c r="N355" i="9"/>
  <c r="G355" i="9"/>
  <c r="K355" i="9"/>
  <c r="M355" i="9"/>
  <c r="Q355" i="9"/>
  <c r="L355" i="9"/>
  <c r="D355" i="9"/>
  <c r="F351" i="9"/>
  <c r="J351" i="9"/>
  <c r="N351" i="9"/>
  <c r="G351" i="9"/>
  <c r="K351" i="9"/>
  <c r="M351" i="9"/>
  <c r="Q351" i="9"/>
  <c r="L351" i="9"/>
  <c r="D351" i="9"/>
  <c r="F347" i="9"/>
  <c r="J347" i="9"/>
  <c r="N347" i="9"/>
  <c r="G347" i="9"/>
  <c r="K347" i="9"/>
  <c r="M347" i="9"/>
  <c r="Q347" i="9"/>
  <c r="L347" i="9"/>
  <c r="D347" i="9"/>
  <c r="F343" i="9"/>
  <c r="J343" i="9"/>
  <c r="N343" i="9"/>
  <c r="G343" i="9"/>
  <c r="K343" i="9"/>
  <c r="M343" i="9"/>
  <c r="Q343" i="9"/>
  <c r="L343" i="9"/>
  <c r="D343" i="9"/>
  <c r="M339" i="9"/>
  <c r="Q339" i="9"/>
  <c r="F339" i="9"/>
  <c r="K339" i="9"/>
  <c r="G339" i="9"/>
  <c r="L339" i="9"/>
  <c r="D339" i="9"/>
  <c r="J339" i="9"/>
  <c r="N339" i="9"/>
  <c r="M335" i="9"/>
  <c r="Q335" i="9"/>
  <c r="F335" i="9"/>
  <c r="K335" i="9"/>
  <c r="G335" i="9"/>
  <c r="L335" i="9"/>
  <c r="D335" i="9"/>
  <c r="J335" i="9"/>
  <c r="N335" i="9"/>
  <c r="G331" i="9"/>
  <c r="K331" i="9"/>
  <c r="M331" i="9"/>
  <c r="Q331" i="9"/>
  <c r="J331" i="9"/>
  <c r="F331" i="9"/>
  <c r="N331" i="9"/>
  <c r="L331" i="9"/>
  <c r="D331" i="9"/>
  <c r="F327" i="9"/>
  <c r="J327" i="9"/>
  <c r="N327" i="9"/>
  <c r="G327" i="9"/>
  <c r="K327" i="9"/>
  <c r="M327" i="9"/>
  <c r="Q327" i="9"/>
  <c r="L327" i="9"/>
  <c r="D327" i="9"/>
  <c r="F323" i="9"/>
  <c r="J323" i="9"/>
  <c r="N323" i="9"/>
  <c r="G323" i="9"/>
  <c r="K323" i="9"/>
  <c r="M323" i="9"/>
  <c r="Q323" i="9"/>
  <c r="L323" i="9"/>
  <c r="D323" i="9"/>
  <c r="F319" i="9"/>
  <c r="J319" i="9"/>
  <c r="N319" i="9"/>
  <c r="G319" i="9"/>
  <c r="K319" i="9"/>
  <c r="M319" i="9"/>
  <c r="Q319" i="9"/>
  <c r="L319" i="9"/>
  <c r="D319" i="9"/>
  <c r="F315" i="9"/>
  <c r="J315" i="9"/>
  <c r="N315" i="9"/>
  <c r="G315" i="9"/>
  <c r="K315" i="9"/>
  <c r="M315" i="9"/>
  <c r="Q315" i="9"/>
  <c r="L315" i="9"/>
  <c r="D315" i="9"/>
  <c r="F311" i="9"/>
  <c r="J311" i="9"/>
  <c r="N311" i="9"/>
  <c r="G311" i="9"/>
  <c r="K311" i="9"/>
  <c r="M311" i="9"/>
  <c r="Q311" i="9"/>
  <c r="L311" i="9"/>
  <c r="D311" i="9"/>
  <c r="F307" i="9"/>
  <c r="J307" i="9"/>
  <c r="N307" i="9"/>
  <c r="G307" i="9"/>
  <c r="K307" i="9"/>
  <c r="M307" i="9"/>
  <c r="Q307" i="9"/>
  <c r="L307" i="9"/>
  <c r="D307" i="9"/>
  <c r="F303" i="9"/>
  <c r="J303" i="9"/>
  <c r="N303" i="9"/>
  <c r="G303" i="9"/>
  <c r="K303" i="9"/>
  <c r="M303" i="9"/>
  <c r="Q303" i="9"/>
  <c r="L303" i="9"/>
  <c r="D303" i="9"/>
  <c r="F299" i="9"/>
  <c r="J299" i="9"/>
  <c r="N299" i="9"/>
  <c r="G299" i="9"/>
  <c r="K299" i="9"/>
  <c r="M299" i="9"/>
  <c r="Q299" i="9"/>
  <c r="L299" i="9"/>
  <c r="D299" i="9"/>
  <c r="F295" i="9"/>
  <c r="J295" i="9"/>
  <c r="N295" i="9"/>
  <c r="G295" i="9"/>
  <c r="K295" i="9"/>
  <c r="M295" i="9"/>
  <c r="Q295" i="9"/>
  <c r="L295" i="9"/>
  <c r="D295" i="9"/>
  <c r="F291" i="9"/>
  <c r="J291" i="9"/>
  <c r="N291" i="9"/>
  <c r="G291" i="9"/>
  <c r="K291" i="9"/>
  <c r="M291" i="9"/>
  <c r="Q291" i="9"/>
  <c r="L291" i="9"/>
  <c r="D291" i="9"/>
  <c r="F287" i="9"/>
  <c r="J287" i="9"/>
  <c r="N287" i="9"/>
  <c r="G287" i="9"/>
  <c r="K287" i="9"/>
  <c r="M287" i="9"/>
  <c r="Q287" i="9"/>
  <c r="L287" i="9"/>
  <c r="D287" i="9"/>
  <c r="F283" i="9"/>
  <c r="J283" i="9"/>
  <c r="N283" i="9"/>
  <c r="G283" i="9"/>
  <c r="K283" i="9"/>
  <c r="M283" i="9"/>
  <c r="Q283" i="9"/>
  <c r="L283" i="9"/>
  <c r="D283" i="9"/>
  <c r="F279" i="9"/>
  <c r="J279" i="9"/>
  <c r="N279" i="9"/>
  <c r="G279" i="9"/>
  <c r="K279" i="9"/>
  <c r="M279" i="9"/>
  <c r="Q279" i="9"/>
  <c r="L279" i="9"/>
  <c r="D279" i="9"/>
  <c r="F275" i="9"/>
  <c r="J275" i="9"/>
  <c r="N275" i="9"/>
  <c r="G275" i="9"/>
  <c r="L275" i="9"/>
  <c r="Q275" i="9"/>
  <c r="M275" i="9"/>
  <c r="K275" i="9"/>
  <c r="D275" i="9"/>
  <c r="D271" i="9"/>
  <c r="L271" i="9"/>
  <c r="F271" i="9"/>
  <c r="J271" i="9"/>
  <c r="N271" i="9"/>
  <c r="G271" i="9"/>
  <c r="Q271" i="9"/>
  <c r="M271" i="9"/>
  <c r="K271" i="9"/>
  <c r="D267" i="9"/>
  <c r="L267" i="9"/>
  <c r="F267" i="9"/>
  <c r="J267" i="9"/>
  <c r="N267" i="9"/>
  <c r="G267" i="9"/>
  <c r="Q267" i="9"/>
  <c r="M267" i="9"/>
  <c r="K267" i="9"/>
  <c r="D263" i="9"/>
  <c r="L263" i="9"/>
  <c r="F263" i="9"/>
  <c r="J263" i="9"/>
  <c r="N263" i="9"/>
  <c r="G263" i="9"/>
  <c r="Q263" i="9"/>
  <c r="M263" i="9"/>
  <c r="K263" i="9"/>
  <c r="D259" i="9"/>
  <c r="L259" i="9"/>
  <c r="F259" i="9"/>
  <c r="J259" i="9"/>
  <c r="N259" i="9"/>
  <c r="G259" i="9"/>
  <c r="Q259" i="9"/>
  <c r="M259" i="9"/>
  <c r="K259" i="9"/>
  <c r="G255" i="9"/>
  <c r="K255" i="9"/>
  <c r="D255" i="9"/>
  <c r="L255" i="9"/>
  <c r="F255" i="9"/>
  <c r="J255" i="9"/>
  <c r="N255" i="9"/>
  <c r="M255" i="9"/>
  <c r="Q255" i="9"/>
  <c r="G251" i="9"/>
  <c r="K251" i="9"/>
  <c r="D251" i="9"/>
  <c r="L251" i="9"/>
  <c r="F251" i="9"/>
  <c r="J251" i="9"/>
  <c r="N251" i="9"/>
  <c r="M251" i="9"/>
  <c r="Q251" i="9"/>
  <c r="G247" i="9"/>
  <c r="K247" i="9"/>
  <c r="D247" i="9"/>
  <c r="L247" i="9"/>
  <c r="F247" i="9"/>
  <c r="J247" i="9"/>
  <c r="N247" i="9"/>
  <c r="M247" i="9"/>
  <c r="Q247" i="9"/>
  <c r="G243" i="9"/>
  <c r="K243" i="9"/>
  <c r="D243" i="9"/>
  <c r="L243" i="9"/>
  <c r="F243" i="9"/>
  <c r="J243" i="9"/>
  <c r="N243" i="9"/>
  <c r="M243" i="9"/>
  <c r="Q243" i="9"/>
  <c r="D239" i="9"/>
  <c r="L239" i="9"/>
  <c r="G239" i="9"/>
  <c r="M239" i="9"/>
  <c r="N239" i="9"/>
  <c r="F239" i="9"/>
  <c r="K239" i="9"/>
  <c r="Q239" i="9"/>
  <c r="J239" i="9"/>
  <c r="D235" i="9"/>
  <c r="L235" i="9"/>
  <c r="G235" i="9"/>
  <c r="M235" i="9"/>
  <c r="N235" i="9"/>
  <c r="F235" i="9"/>
  <c r="K235" i="9"/>
  <c r="Q235" i="9"/>
  <c r="J235" i="9"/>
  <c r="D231" i="9"/>
  <c r="L231" i="9"/>
  <c r="G231" i="9"/>
  <c r="M231" i="9"/>
  <c r="N231" i="9"/>
  <c r="F231" i="9"/>
  <c r="K231" i="9"/>
  <c r="Q231" i="9"/>
  <c r="J231" i="9"/>
  <c r="D227" i="9"/>
  <c r="L227" i="9"/>
  <c r="G227" i="9"/>
  <c r="M227" i="9"/>
  <c r="N227" i="9"/>
  <c r="F227" i="9"/>
  <c r="K227" i="9"/>
  <c r="Q227" i="9"/>
  <c r="J227" i="9"/>
  <c r="D223" i="9"/>
  <c r="L223" i="9"/>
  <c r="G223" i="9"/>
  <c r="M223" i="9"/>
  <c r="N223" i="9"/>
  <c r="F223" i="9"/>
  <c r="K223" i="9"/>
  <c r="Q223" i="9"/>
  <c r="J223" i="9"/>
  <c r="D219" i="9"/>
  <c r="L219" i="9"/>
  <c r="G219" i="9"/>
  <c r="M219" i="9"/>
  <c r="N219" i="9"/>
  <c r="F219" i="9"/>
  <c r="K219" i="9"/>
  <c r="Q219" i="9"/>
  <c r="J219" i="9"/>
  <c r="G215" i="9"/>
  <c r="K215" i="9"/>
  <c r="D215" i="9"/>
  <c r="L215" i="9"/>
  <c r="Q215" i="9"/>
  <c r="J215" i="9"/>
  <c r="F215" i="9"/>
  <c r="N215" i="9"/>
  <c r="M215" i="9"/>
  <c r="F211" i="9"/>
  <c r="J211" i="9"/>
  <c r="N211" i="9"/>
  <c r="G211" i="9"/>
  <c r="K211" i="9"/>
  <c r="D211" i="9"/>
  <c r="L211" i="9"/>
  <c r="M211" i="9"/>
  <c r="Q211" i="9"/>
  <c r="F207" i="9"/>
  <c r="J207" i="9"/>
  <c r="N207" i="9"/>
  <c r="G207" i="9"/>
  <c r="K207" i="9"/>
  <c r="D207" i="9"/>
  <c r="L207" i="9"/>
  <c r="M207" i="9"/>
  <c r="Q207" i="9"/>
  <c r="F203" i="9"/>
  <c r="J203" i="9"/>
  <c r="N203" i="9"/>
  <c r="G203" i="9"/>
  <c r="K203" i="9"/>
  <c r="D203" i="9"/>
  <c r="L203" i="9"/>
  <c r="M203" i="9"/>
  <c r="Q203" i="9"/>
  <c r="F199" i="9"/>
  <c r="J199" i="9"/>
  <c r="N199" i="9"/>
  <c r="G199" i="9"/>
  <c r="K199" i="9"/>
  <c r="D199" i="9"/>
  <c r="L199" i="9"/>
  <c r="M199" i="9"/>
  <c r="Q199" i="9"/>
  <c r="F195" i="9"/>
  <c r="J195" i="9"/>
  <c r="N195" i="9"/>
  <c r="G195" i="9"/>
  <c r="K195" i="9"/>
  <c r="D195" i="9"/>
  <c r="L195" i="9"/>
  <c r="M195" i="9"/>
  <c r="Q195" i="9"/>
  <c r="F191" i="9"/>
  <c r="J191" i="9"/>
  <c r="N191" i="9"/>
  <c r="G191" i="9"/>
  <c r="K191" i="9"/>
  <c r="D191" i="9"/>
  <c r="L191" i="9"/>
  <c r="M191" i="9"/>
  <c r="Q191" i="9"/>
  <c r="F187" i="9"/>
  <c r="J187" i="9"/>
  <c r="N187" i="9"/>
  <c r="G187" i="9"/>
  <c r="K187" i="9"/>
  <c r="D187" i="9"/>
  <c r="L187" i="9"/>
  <c r="M187" i="9"/>
  <c r="Q187" i="9"/>
  <c r="F183" i="9"/>
  <c r="J183" i="9"/>
  <c r="N183" i="9"/>
  <c r="G183" i="9"/>
  <c r="K183" i="9"/>
  <c r="D183" i="9"/>
  <c r="L183" i="9"/>
  <c r="M183" i="9"/>
  <c r="Q183" i="9"/>
  <c r="F179" i="9"/>
  <c r="J179" i="9"/>
  <c r="N179" i="9"/>
  <c r="G179" i="9"/>
  <c r="K179" i="9"/>
  <c r="D179" i="9"/>
  <c r="L179" i="9"/>
  <c r="M179" i="9"/>
  <c r="Q179" i="9"/>
  <c r="F175" i="9"/>
  <c r="J175" i="9"/>
  <c r="N175" i="9"/>
  <c r="G175" i="9"/>
  <c r="K175" i="9"/>
  <c r="D175" i="9"/>
  <c r="L175" i="9"/>
  <c r="M175" i="9"/>
  <c r="Q175" i="9"/>
  <c r="D171" i="9"/>
  <c r="L171" i="9"/>
  <c r="M171" i="9"/>
  <c r="Q171" i="9"/>
  <c r="J171" i="9"/>
  <c r="K171" i="9"/>
  <c r="F171" i="9"/>
  <c r="N171" i="9"/>
  <c r="G171" i="9"/>
  <c r="D167" i="9"/>
  <c r="L167" i="9"/>
  <c r="M167" i="9"/>
  <c r="Q167" i="9"/>
  <c r="J167" i="9"/>
  <c r="K167" i="9"/>
  <c r="F167" i="9"/>
  <c r="N167" i="9"/>
  <c r="G167" i="9"/>
  <c r="D163" i="9"/>
  <c r="L163" i="9"/>
  <c r="M163" i="9"/>
  <c r="Q163" i="9"/>
  <c r="J163" i="9"/>
  <c r="K163" i="9"/>
  <c r="F163" i="9"/>
  <c r="N163" i="9"/>
  <c r="G163" i="9"/>
  <c r="D159" i="9"/>
  <c r="L159" i="9"/>
  <c r="M159" i="9"/>
  <c r="Q159" i="9"/>
  <c r="J159" i="9"/>
  <c r="K159" i="9"/>
  <c r="F159" i="9"/>
  <c r="N159" i="9"/>
  <c r="G159" i="9"/>
  <c r="D155" i="9"/>
  <c r="L155" i="9"/>
  <c r="M155" i="9"/>
  <c r="Q155" i="9"/>
  <c r="J155" i="9"/>
  <c r="K155" i="9"/>
  <c r="F155" i="9"/>
  <c r="N155" i="9"/>
  <c r="G155" i="9"/>
  <c r="G151" i="9"/>
  <c r="K151" i="9"/>
  <c r="D151" i="9"/>
  <c r="L151" i="9"/>
  <c r="M151" i="9"/>
  <c r="Q151" i="9"/>
  <c r="F151" i="9"/>
  <c r="J151" i="9"/>
  <c r="N151" i="9"/>
  <c r="G147" i="9"/>
  <c r="K147" i="9"/>
  <c r="D147" i="9"/>
  <c r="L147" i="9"/>
  <c r="M147" i="9"/>
  <c r="Q147" i="9"/>
  <c r="F147" i="9"/>
  <c r="J147" i="9"/>
  <c r="N147" i="9"/>
  <c r="M143" i="9"/>
  <c r="Q143" i="9"/>
  <c r="G143" i="9"/>
  <c r="L143" i="9"/>
  <c r="N143" i="9"/>
  <c r="D143" i="9"/>
  <c r="J143" i="9"/>
  <c r="F143" i="9"/>
  <c r="K143" i="9"/>
  <c r="M139" i="9"/>
  <c r="Q139" i="9"/>
  <c r="G139" i="9"/>
  <c r="L139" i="9"/>
  <c r="N139" i="9"/>
  <c r="D139" i="9"/>
  <c r="J139" i="9"/>
  <c r="F139" i="9"/>
  <c r="K139" i="9"/>
  <c r="M136" i="9"/>
  <c r="Q136" i="9"/>
  <c r="G136" i="9"/>
  <c r="L136" i="9"/>
  <c r="N136" i="9"/>
  <c r="D136" i="9"/>
  <c r="J136" i="9"/>
  <c r="F136" i="9"/>
  <c r="K136" i="9"/>
  <c r="M133" i="9"/>
  <c r="Q133" i="9"/>
  <c r="G133" i="9"/>
  <c r="L133" i="9"/>
  <c r="N133" i="9"/>
  <c r="D133" i="9"/>
  <c r="J133" i="9"/>
  <c r="K133" i="9"/>
  <c r="F133" i="9"/>
  <c r="M129" i="9"/>
  <c r="Q129" i="9"/>
  <c r="G129" i="9"/>
  <c r="L129" i="9"/>
  <c r="N129" i="9"/>
  <c r="D129" i="9"/>
  <c r="J129" i="9"/>
  <c r="K129" i="9"/>
  <c r="F129" i="9"/>
  <c r="G125" i="9"/>
  <c r="K125" i="9"/>
  <c r="M125" i="9"/>
  <c r="Q125" i="9"/>
  <c r="D125" i="9"/>
  <c r="L125" i="9"/>
  <c r="F125" i="9"/>
  <c r="N125" i="9"/>
  <c r="J125" i="9"/>
  <c r="F121" i="9"/>
  <c r="J121" i="9"/>
  <c r="N121" i="9"/>
  <c r="G121" i="9"/>
  <c r="K121" i="9"/>
  <c r="M121" i="9"/>
  <c r="Q121" i="9"/>
  <c r="D121" i="9"/>
  <c r="L121" i="9"/>
  <c r="F117" i="9"/>
  <c r="J117" i="9"/>
  <c r="N117" i="9"/>
  <c r="G117" i="9"/>
  <c r="K117" i="9"/>
  <c r="M117" i="9"/>
  <c r="Q117" i="9"/>
  <c r="D117" i="9"/>
  <c r="L117" i="9"/>
  <c r="D113" i="9"/>
  <c r="L113" i="9"/>
  <c r="G113" i="9"/>
  <c r="M113" i="9"/>
  <c r="N113" i="9"/>
  <c r="F113" i="9"/>
  <c r="K113" i="9"/>
  <c r="Q113" i="9"/>
  <c r="J113" i="9"/>
  <c r="G109" i="9"/>
  <c r="K109" i="9"/>
  <c r="D109" i="9"/>
  <c r="L109" i="9"/>
  <c r="J109" i="9"/>
  <c r="M109" i="9"/>
  <c r="Q109" i="9"/>
  <c r="F109" i="9"/>
  <c r="N109" i="9"/>
  <c r="G105" i="9"/>
  <c r="K105" i="9"/>
  <c r="D105" i="9"/>
  <c r="L105" i="9"/>
  <c r="J105" i="9"/>
  <c r="M105" i="9"/>
  <c r="Q105" i="9"/>
  <c r="N105" i="9"/>
  <c r="F105" i="9"/>
  <c r="F101" i="9"/>
  <c r="J101" i="9"/>
  <c r="N101" i="9"/>
  <c r="G101" i="9"/>
  <c r="K101" i="9"/>
  <c r="D101" i="9"/>
  <c r="L101" i="9"/>
  <c r="M101" i="9"/>
  <c r="Q101" i="9"/>
  <c r="F97" i="9"/>
  <c r="J97" i="9"/>
  <c r="N97" i="9"/>
  <c r="G97" i="9"/>
  <c r="K97" i="9"/>
  <c r="D97" i="9"/>
  <c r="L97" i="9"/>
  <c r="M97" i="9"/>
  <c r="Q97" i="9"/>
  <c r="F93" i="9"/>
  <c r="J93" i="9"/>
  <c r="N93" i="9"/>
  <c r="G93" i="9"/>
  <c r="K93" i="9"/>
  <c r="D93" i="9"/>
  <c r="L93" i="9"/>
  <c r="M93" i="9"/>
  <c r="Q93" i="9"/>
  <c r="F89" i="9"/>
  <c r="J89" i="9"/>
  <c r="N89" i="9"/>
  <c r="G89" i="9"/>
  <c r="L89" i="9"/>
  <c r="Q89" i="9"/>
  <c r="M89" i="9"/>
  <c r="D89" i="9"/>
  <c r="K89" i="9"/>
  <c r="F85" i="9"/>
  <c r="J85" i="9"/>
  <c r="N85" i="9"/>
  <c r="G85" i="9"/>
  <c r="L85" i="9"/>
  <c r="Q85" i="9"/>
  <c r="M85" i="9"/>
  <c r="D85" i="9"/>
  <c r="K85" i="9"/>
  <c r="F81" i="9"/>
  <c r="J81" i="9"/>
  <c r="N81" i="9"/>
  <c r="G81" i="9"/>
  <c r="L81" i="9"/>
  <c r="Q81" i="9"/>
  <c r="M81" i="9"/>
  <c r="D81" i="9"/>
  <c r="K81" i="9"/>
  <c r="G77" i="9"/>
  <c r="K77" i="9"/>
  <c r="F77" i="9"/>
  <c r="J77" i="9"/>
  <c r="N77" i="9"/>
  <c r="Q77" i="9"/>
  <c r="D77" i="9"/>
  <c r="L77" i="9"/>
  <c r="M77" i="9"/>
  <c r="G73" i="9"/>
  <c r="J73" i="9" s="1"/>
  <c r="F73" i="9"/>
  <c r="N73" i="9"/>
  <c r="Q73" i="9"/>
  <c r="D73" i="9"/>
  <c r="L73" i="9"/>
  <c r="M73" i="9"/>
  <c r="G69" i="9"/>
  <c r="J69" i="9" s="1"/>
  <c r="D69" i="9"/>
  <c r="L69" i="9"/>
  <c r="F69" i="9"/>
  <c r="N69" i="9"/>
  <c r="Q69" i="9"/>
  <c r="M69" i="9"/>
  <c r="G65" i="9"/>
  <c r="J65" i="9" s="1"/>
  <c r="D65" i="9"/>
  <c r="L65" i="9"/>
  <c r="F65" i="9"/>
  <c r="N65" i="9"/>
  <c r="Q65" i="9"/>
  <c r="M65" i="9"/>
  <c r="G61" i="9"/>
  <c r="J61" i="9" s="1"/>
  <c r="K61" i="9"/>
  <c r="D61" i="9"/>
  <c r="L61" i="9"/>
  <c r="F61" i="9"/>
  <c r="N61" i="9"/>
  <c r="Q61" i="9"/>
  <c r="M61" i="9"/>
  <c r="M57" i="9"/>
  <c r="Q57" i="9"/>
  <c r="G57" i="9"/>
  <c r="J57" i="9" s="1"/>
  <c r="L57" i="9"/>
  <c r="N57" i="9"/>
  <c r="F57" i="9"/>
  <c r="D57" i="9"/>
  <c r="M53" i="9"/>
  <c r="Q53" i="9"/>
  <c r="F53" i="9"/>
  <c r="N53" i="9"/>
  <c r="G53" i="9"/>
  <c r="J53" i="9" s="1"/>
  <c r="D53" i="9"/>
  <c r="L53" i="9"/>
  <c r="D49" i="9"/>
  <c r="L49" i="9"/>
  <c r="F49" i="9"/>
  <c r="Q49" i="9"/>
  <c r="G49" i="9"/>
  <c r="J49" i="9" s="1"/>
  <c r="M49" i="9"/>
  <c r="N49" i="9"/>
  <c r="D45" i="9"/>
  <c r="L45" i="9"/>
  <c r="F45" i="9"/>
  <c r="Q45" i="9"/>
  <c r="G45" i="9"/>
  <c r="J45" i="9" s="1"/>
  <c r="M45" i="9"/>
  <c r="N45" i="9"/>
  <c r="F41" i="9"/>
  <c r="N41" i="9"/>
  <c r="D41" i="9"/>
  <c r="L41" i="9"/>
  <c r="Q41" i="9"/>
  <c r="G41" i="9"/>
  <c r="J41" i="9" s="1"/>
  <c r="M41" i="9"/>
  <c r="D37" i="9"/>
  <c r="L37" i="9"/>
  <c r="F37" i="9"/>
  <c r="Q37" i="9"/>
  <c r="N37" i="9"/>
  <c r="M37" i="9"/>
  <c r="G37" i="9"/>
  <c r="J37" i="9" s="1"/>
  <c r="G33" i="9"/>
  <c r="J33" i="9" s="1"/>
  <c r="D33" i="9"/>
  <c r="L33" i="9"/>
  <c r="F33" i="9"/>
  <c r="N33" i="9"/>
  <c r="Q33" i="9"/>
  <c r="M33" i="9"/>
  <c r="G29" i="9"/>
  <c r="J29" i="9" s="1"/>
  <c r="K29" i="9"/>
  <c r="D29" i="9"/>
  <c r="L29" i="9"/>
  <c r="F29" i="9"/>
  <c r="N29" i="9"/>
  <c r="M29" i="9"/>
  <c r="Q29" i="9"/>
  <c r="G25" i="9"/>
  <c r="J25" i="9" s="1"/>
  <c r="K25" i="9"/>
  <c r="D25" i="9"/>
  <c r="L25" i="9"/>
  <c r="F25" i="9"/>
  <c r="N25" i="9"/>
  <c r="M25" i="9"/>
  <c r="Q25" i="9"/>
  <c r="G21" i="9"/>
  <c r="J21" i="9" s="1"/>
  <c r="K21" i="9"/>
  <c r="D21" i="9"/>
  <c r="L21" i="9"/>
  <c r="F21" i="9"/>
  <c r="N21" i="9"/>
  <c r="M21" i="9"/>
  <c r="Q21" i="9"/>
  <c r="Q9" i="9"/>
  <c r="L9" i="9"/>
  <c r="K9" i="9"/>
  <c r="G9" i="9"/>
  <c r="M9" i="9"/>
  <c r="N9" i="9"/>
  <c r="F9" i="9"/>
  <c r="E9" i="9"/>
  <c r="O9" i="9"/>
  <c r="J9" i="9"/>
  <c r="D9" i="9"/>
  <c r="M1040" i="9"/>
  <c r="Q1040" i="9"/>
  <c r="G1040" i="9"/>
  <c r="L1040" i="9"/>
  <c r="N1040" i="9"/>
  <c r="F1040" i="9"/>
  <c r="K1040" i="9"/>
  <c r="D1040" i="9"/>
  <c r="J1040" i="9"/>
  <c r="M1024" i="9"/>
  <c r="Q1024" i="9"/>
  <c r="G1024" i="9"/>
  <c r="L1024" i="9"/>
  <c r="N1024" i="9"/>
  <c r="F1024" i="9"/>
  <c r="K1024" i="9"/>
  <c r="D1024" i="9"/>
  <c r="J1024" i="9"/>
  <c r="M1012" i="9"/>
  <c r="Q1012" i="9"/>
  <c r="G1012" i="9"/>
  <c r="L1012" i="9"/>
  <c r="N1012" i="9"/>
  <c r="F1012" i="9"/>
  <c r="K1012" i="9"/>
  <c r="D1012" i="9"/>
  <c r="J1012" i="9"/>
  <c r="M996" i="9"/>
  <c r="Q996" i="9"/>
  <c r="G996" i="9"/>
  <c r="L996" i="9"/>
  <c r="N996" i="9"/>
  <c r="F996" i="9"/>
  <c r="K996" i="9"/>
  <c r="D996" i="9"/>
  <c r="J996" i="9"/>
  <c r="M984" i="9"/>
  <c r="Q984" i="9"/>
  <c r="G984" i="9"/>
  <c r="L984" i="9"/>
  <c r="N984" i="9"/>
  <c r="F984" i="9"/>
  <c r="K984" i="9"/>
  <c r="D984" i="9"/>
  <c r="J984" i="9"/>
  <c r="G968" i="9"/>
  <c r="K968" i="9"/>
  <c r="M968" i="9"/>
  <c r="Q968" i="9"/>
  <c r="J968" i="9"/>
  <c r="D968" i="9"/>
  <c r="L968" i="9"/>
  <c r="N968" i="9"/>
  <c r="F968" i="9"/>
  <c r="F952" i="9"/>
  <c r="J952" i="9"/>
  <c r="N952" i="9"/>
  <c r="G952" i="9"/>
  <c r="K952" i="9"/>
  <c r="M952" i="9"/>
  <c r="Q952" i="9"/>
  <c r="D952" i="9"/>
  <c r="L952" i="9"/>
  <c r="F940" i="9"/>
  <c r="J940" i="9"/>
  <c r="N940" i="9"/>
  <c r="G940" i="9"/>
  <c r="K940" i="9"/>
  <c r="M940" i="9"/>
  <c r="Q940" i="9"/>
  <c r="D940" i="9"/>
  <c r="L940" i="9"/>
  <c r="F928" i="9"/>
  <c r="J928" i="9"/>
  <c r="N928" i="9"/>
  <c r="G928" i="9"/>
  <c r="K928" i="9"/>
  <c r="M928" i="9"/>
  <c r="Q928" i="9"/>
  <c r="D928" i="9"/>
  <c r="L928" i="9"/>
  <c r="F916" i="9"/>
  <c r="J916" i="9"/>
  <c r="N916" i="9"/>
  <c r="G916" i="9"/>
  <c r="K916" i="9"/>
  <c r="M916" i="9"/>
  <c r="Q916" i="9"/>
  <c r="D916" i="9"/>
  <c r="L916" i="9"/>
  <c r="F900" i="9"/>
  <c r="J900" i="9"/>
  <c r="N900" i="9"/>
  <c r="G900" i="9"/>
  <c r="K900" i="9"/>
  <c r="M900" i="9"/>
  <c r="Q900" i="9"/>
  <c r="D900" i="9"/>
  <c r="L900" i="9"/>
  <c r="F888" i="9"/>
  <c r="J888" i="9"/>
  <c r="N888" i="9"/>
  <c r="G888" i="9"/>
  <c r="K888" i="9"/>
  <c r="M888" i="9"/>
  <c r="Q888" i="9"/>
  <c r="D888" i="9"/>
  <c r="L888" i="9"/>
  <c r="F872" i="9"/>
  <c r="J872" i="9"/>
  <c r="N872" i="9"/>
  <c r="G872" i="9"/>
  <c r="K872" i="9"/>
  <c r="M872" i="9"/>
  <c r="Q872" i="9"/>
  <c r="D872" i="9"/>
  <c r="L872" i="9"/>
  <c r="G856" i="9"/>
  <c r="K856" i="9"/>
  <c r="D856" i="9"/>
  <c r="L856" i="9"/>
  <c r="F856" i="9"/>
  <c r="N856" i="9"/>
  <c r="Q856" i="9"/>
  <c r="M856" i="9"/>
  <c r="J856" i="9"/>
  <c r="G844" i="9"/>
  <c r="K844" i="9"/>
  <c r="D844" i="9"/>
  <c r="L844" i="9"/>
  <c r="F844" i="9"/>
  <c r="N844" i="9"/>
  <c r="Q844" i="9"/>
  <c r="M844" i="9"/>
  <c r="J844" i="9"/>
  <c r="G828" i="9"/>
  <c r="K828" i="9"/>
  <c r="D828" i="9"/>
  <c r="L828" i="9"/>
  <c r="F828" i="9"/>
  <c r="N828" i="9"/>
  <c r="Q828" i="9"/>
  <c r="M828" i="9"/>
  <c r="J828" i="9"/>
  <c r="G808" i="9"/>
  <c r="K808" i="9"/>
  <c r="D808" i="9"/>
  <c r="L808" i="9"/>
  <c r="F808" i="9"/>
  <c r="N808" i="9"/>
  <c r="Q808" i="9"/>
  <c r="M808" i="9"/>
  <c r="J808" i="9"/>
  <c r="G800" i="9"/>
  <c r="K800" i="9"/>
  <c r="D800" i="9"/>
  <c r="L800" i="9"/>
  <c r="F800" i="9"/>
  <c r="N800" i="9"/>
  <c r="Q800" i="9"/>
  <c r="M800" i="9"/>
  <c r="J800" i="9"/>
  <c r="G784" i="9"/>
  <c r="K784" i="9"/>
  <c r="D784" i="9"/>
  <c r="L784" i="9"/>
  <c r="F784" i="9"/>
  <c r="N784" i="9"/>
  <c r="Q784" i="9"/>
  <c r="M784" i="9"/>
  <c r="J784" i="9"/>
  <c r="G768" i="9"/>
  <c r="K768" i="9"/>
  <c r="D768" i="9"/>
  <c r="L768" i="9"/>
  <c r="F768" i="9"/>
  <c r="N768" i="9"/>
  <c r="Q768" i="9"/>
  <c r="M768" i="9"/>
  <c r="J768" i="9"/>
  <c r="F756" i="9"/>
  <c r="J756" i="9"/>
  <c r="N756" i="9"/>
  <c r="K756" i="9"/>
  <c r="G756" i="9"/>
  <c r="L756" i="9"/>
  <c r="Q756" i="9"/>
  <c r="M756" i="9"/>
  <c r="D756" i="9"/>
  <c r="F740" i="9"/>
  <c r="J740" i="9"/>
  <c r="N740" i="9"/>
  <c r="G740" i="9"/>
  <c r="K740" i="9"/>
  <c r="Q740" i="9"/>
  <c r="D740" i="9"/>
  <c r="L740" i="9"/>
  <c r="M740" i="9"/>
  <c r="F728" i="9"/>
  <c r="J728" i="9"/>
  <c r="N728" i="9"/>
  <c r="G728" i="9"/>
  <c r="K728" i="9"/>
  <c r="Q728" i="9"/>
  <c r="D728" i="9"/>
  <c r="L728" i="9"/>
  <c r="M728" i="9"/>
  <c r="F708" i="9"/>
  <c r="J708" i="9"/>
  <c r="N708" i="9"/>
  <c r="G708" i="9"/>
  <c r="K708" i="9"/>
  <c r="Q708" i="9"/>
  <c r="D708" i="9"/>
  <c r="L708" i="9"/>
  <c r="M708" i="9"/>
  <c r="M692" i="9"/>
  <c r="Q692" i="9"/>
  <c r="D692" i="9"/>
  <c r="J692" i="9"/>
  <c r="F692" i="9"/>
  <c r="K692" i="9"/>
  <c r="N692" i="9"/>
  <c r="G692" i="9"/>
  <c r="L692" i="9"/>
  <c r="M680" i="9"/>
  <c r="Q680" i="9"/>
  <c r="D680" i="9"/>
  <c r="J680" i="9"/>
  <c r="F680" i="9"/>
  <c r="K680" i="9"/>
  <c r="N680" i="9"/>
  <c r="G680" i="9"/>
  <c r="L680" i="9"/>
  <c r="M668" i="9"/>
  <c r="Q668" i="9"/>
  <c r="D668" i="9"/>
  <c r="J668" i="9"/>
  <c r="F668" i="9"/>
  <c r="K668" i="9"/>
  <c r="N668" i="9"/>
  <c r="G668" i="9"/>
  <c r="L668" i="9"/>
  <c r="M652" i="9"/>
  <c r="Q652" i="9"/>
  <c r="D652" i="9"/>
  <c r="J652" i="9"/>
  <c r="F652" i="9"/>
  <c r="K652" i="9"/>
  <c r="N652" i="9"/>
  <c r="G652" i="9"/>
  <c r="L652" i="9"/>
  <c r="M632" i="9"/>
  <c r="Q632" i="9"/>
  <c r="D632" i="9"/>
  <c r="J632" i="9"/>
  <c r="F632" i="9"/>
  <c r="K632" i="9"/>
  <c r="N632" i="9"/>
  <c r="G632" i="9"/>
  <c r="L632" i="9"/>
  <c r="M620" i="9"/>
  <c r="Q620" i="9"/>
  <c r="D620" i="9"/>
  <c r="J620" i="9"/>
  <c r="F620" i="9"/>
  <c r="K620" i="9"/>
  <c r="N620" i="9"/>
  <c r="G620" i="9"/>
  <c r="L620" i="9"/>
  <c r="M604" i="9"/>
  <c r="Q604" i="9"/>
  <c r="D604" i="9"/>
  <c r="J604" i="9"/>
  <c r="F604" i="9"/>
  <c r="K604" i="9"/>
  <c r="N604" i="9"/>
  <c r="G604" i="9"/>
  <c r="L604" i="9"/>
  <c r="M592" i="9"/>
  <c r="Q592" i="9"/>
  <c r="D592" i="9"/>
  <c r="J592" i="9"/>
  <c r="F592" i="9"/>
  <c r="K592" i="9"/>
  <c r="N592" i="9"/>
  <c r="G592" i="9"/>
  <c r="L592" i="9"/>
  <c r="M576" i="9"/>
  <c r="Q576" i="9"/>
  <c r="D576" i="9"/>
  <c r="J576" i="9"/>
  <c r="F576" i="9"/>
  <c r="K576" i="9"/>
  <c r="N576" i="9"/>
  <c r="G576" i="9"/>
  <c r="L576" i="9"/>
  <c r="F564" i="9"/>
  <c r="J564" i="9"/>
  <c r="N564" i="9"/>
  <c r="G564" i="9"/>
  <c r="K564" i="9"/>
  <c r="M564" i="9"/>
  <c r="Q564" i="9"/>
  <c r="D564" i="9"/>
  <c r="L564" i="9"/>
  <c r="F552" i="9"/>
  <c r="J552" i="9"/>
  <c r="N552" i="9"/>
  <c r="G552" i="9"/>
  <c r="K552" i="9"/>
  <c r="M552" i="9"/>
  <c r="Q552" i="9"/>
  <c r="D552" i="9"/>
  <c r="L552" i="9"/>
  <c r="F536" i="9"/>
  <c r="J536" i="9"/>
  <c r="N536" i="9"/>
  <c r="G536" i="9"/>
  <c r="K536" i="9"/>
  <c r="M536" i="9"/>
  <c r="Q536" i="9"/>
  <c r="D536" i="9"/>
  <c r="L536" i="9"/>
  <c r="F520" i="9"/>
  <c r="J520" i="9"/>
  <c r="N520" i="9"/>
  <c r="G520" i="9"/>
  <c r="K520" i="9"/>
  <c r="M520" i="9"/>
  <c r="Q520" i="9"/>
  <c r="D520" i="9"/>
  <c r="L520" i="9"/>
  <c r="F508" i="9"/>
  <c r="J508" i="9"/>
  <c r="N508" i="9"/>
  <c r="G508" i="9"/>
  <c r="K508" i="9"/>
  <c r="M508" i="9"/>
  <c r="Q508" i="9"/>
  <c r="D508" i="9"/>
  <c r="L508" i="9"/>
  <c r="F488" i="9"/>
  <c r="J488" i="9"/>
  <c r="N488" i="9"/>
  <c r="G488" i="9"/>
  <c r="K488" i="9"/>
  <c r="M488" i="9"/>
  <c r="Q488" i="9"/>
  <c r="D488" i="9"/>
  <c r="L488" i="9"/>
  <c r="M476" i="9"/>
  <c r="Q476" i="9"/>
  <c r="F476" i="9"/>
  <c r="K476" i="9"/>
  <c r="D476" i="9"/>
  <c r="J476" i="9"/>
  <c r="G476" i="9"/>
  <c r="N476" i="9"/>
  <c r="L476" i="9"/>
  <c r="M460" i="9"/>
  <c r="Q460" i="9"/>
  <c r="F460" i="9"/>
  <c r="K460" i="9"/>
  <c r="D460" i="9"/>
  <c r="J460" i="9"/>
  <c r="G460" i="9"/>
  <c r="N460" i="9"/>
  <c r="L460" i="9"/>
  <c r="M448" i="9"/>
  <c r="Q448" i="9"/>
  <c r="F448" i="9"/>
  <c r="K448" i="9"/>
  <c r="D448" i="9"/>
  <c r="J448" i="9"/>
  <c r="G448" i="9"/>
  <c r="N448" i="9"/>
  <c r="L448" i="9"/>
  <c r="M428" i="9"/>
  <c r="Q428" i="9"/>
  <c r="F428" i="9"/>
  <c r="K428" i="9"/>
  <c r="G428" i="9"/>
  <c r="L428" i="9"/>
  <c r="D428" i="9"/>
  <c r="J428" i="9"/>
  <c r="N428" i="9"/>
  <c r="M416" i="9"/>
  <c r="Q416" i="9"/>
  <c r="F416" i="9"/>
  <c r="K416" i="9"/>
  <c r="G416" i="9"/>
  <c r="L416" i="9"/>
  <c r="D416" i="9"/>
  <c r="J416" i="9"/>
  <c r="N416" i="9"/>
  <c r="M400" i="9"/>
  <c r="Q400" i="9"/>
  <c r="F400" i="9"/>
  <c r="K400" i="9"/>
  <c r="G400" i="9"/>
  <c r="L400" i="9"/>
  <c r="D400" i="9"/>
  <c r="J400" i="9"/>
  <c r="N400" i="9"/>
  <c r="F392" i="9"/>
  <c r="J392" i="9"/>
  <c r="N392" i="9"/>
  <c r="G392" i="9"/>
  <c r="K392" i="9"/>
  <c r="M392" i="9"/>
  <c r="Q392" i="9"/>
  <c r="D392" i="9"/>
  <c r="L392" i="9"/>
  <c r="F376" i="9"/>
  <c r="J376" i="9"/>
  <c r="N376" i="9"/>
  <c r="G376" i="9"/>
  <c r="K376" i="9"/>
  <c r="M376" i="9"/>
  <c r="Q376" i="9"/>
  <c r="D376" i="9"/>
  <c r="L376" i="9"/>
  <c r="F360" i="9"/>
  <c r="J360" i="9"/>
  <c r="N360" i="9"/>
  <c r="G360" i="9"/>
  <c r="K360" i="9"/>
  <c r="M360" i="9"/>
  <c r="Q360" i="9"/>
  <c r="D360" i="9"/>
  <c r="L360" i="9"/>
  <c r="F348" i="9"/>
  <c r="J348" i="9"/>
  <c r="N348" i="9"/>
  <c r="G348" i="9"/>
  <c r="K348" i="9"/>
  <c r="M348" i="9"/>
  <c r="Q348" i="9"/>
  <c r="D348" i="9"/>
  <c r="L348" i="9"/>
  <c r="M332" i="9"/>
  <c r="Q332" i="9"/>
  <c r="F332" i="9"/>
  <c r="K332" i="9"/>
  <c r="G332" i="9"/>
  <c r="L332" i="9"/>
  <c r="D332" i="9"/>
  <c r="J332" i="9"/>
  <c r="N332" i="9"/>
  <c r="F312" i="9"/>
  <c r="J312" i="9"/>
  <c r="N312" i="9"/>
  <c r="G312" i="9"/>
  <c r="K312" i="9"/>
  <c r="M312" i="9"/>
  <c r="Q312" i="9"/>
  <c r="D312" i="9"/>
  <c r="L312" i="9"/>
  <c r="F304" i="9"/>
  <c r="J304" i="9"/>
  <c r="N304" i="9"/>
  <c r="G304" i="9"/>
  <c r="K304" i="9"/>
  <c r="M304" i="9"/>
  <c r="Q304" i="9"/>
  <c r="D304" i="9"/>
  <c r="L304" i="9"/>
  <c r="F284" i="9"/>
  <c r="J284" i="9"/>
  <c r="N284" i="9"/>
  <c r="G284" i="9"/>
  <c r="K284" i="9"/>
  <c r="M284" i="9"/>
  <c r="Q284" i="9"/>
  <c r="D284" i="9"/>
  <c r="L284" i="9"/>
  <c r="D268" i="9"/>
  <c r="L268" i="9"/>
  <c r="F268" i="9"/>
  <c r="J268" i="9"/>
  <c r="N268" i="9"/>
  <c r="M268" i="9"/>
  <c r="G268" i="9"/>
  <c r="K268" i="9"/>
  <c r="Q268" i="9"/>
  <c r="D260" i="9"/>
  <c r="L260" i="9"/>
  <c r="F260" i="9"/>
  <c r="J260" i="9"/>
  <c r="N260" i="9"/>
  <c r="M260" i="9"/>
  <c r="G260" i="9"/>
  <c r="K260" i="9"/>
  <c r="Q260" i="9"/>
  <c r="G244" i="9"/>
  <c r="K244" i="9"/>
  <c r="D244" i="9"/>
  <c r="L244" i="9"/>
  <c r="F244" i="9"/>
  <c r="J244" i="9"/>
  <c r="N244" i="9"/>
  <c r="Q244" i="9"/>
  <c r="M244" i="9"/>
  <c r="D228" i="9"/>
  <c r="L228" i="9"/>
  <c r="G228" i="9"/>
  <c r="M228" i="9"/>
  <c r="N228" i="9"/>
  <c r="F228" i="9"/>
  <c r="K228" i="9"/>
  <c r="Q228" i="9"/>
  <c r="J228" i="9"/>
  <c r="F212" i="9"/>
  <c r="J212" i="9"/>
  <c r="N212" i="9"/>
  <c r="G212" i="9"/>
  <c r="K212" i="9"/>
  <c r="D212" i="9"/>
  <c r="L212" i="9"/>
  <c r="Q212" i="9"/>
  <c r="M212" i="9"/>
  <c r="F200" i="9"/>
  <c r="J200" i="9"/>
  <c r="N200" i="9"/>
  <c r="G200" i="9"/>
  <c r="K200" i="9"/>
  <c r="D200" i="9"/>
  <c r="L200" i="9"/>
  <c r="Q200" i="9"/>
  <c r="M200" i="9"/>
  <c r="F184" i="9"/>
  <c r="J184" i="9"/>
  <c r="N184" i="9"/>
  <c r="G184" i="9"/>
  <c r="K184" i="9"/>
  <c r="D184" i="9"/>
  <c r="L184" i="9"/>
  <c r="Q184" i="9"/>
  <c r="M184" i="9"/>
  <c r="D172" i="9"/>
  <c r="L172" i="9"/>
  <c r="M172" i="9"/>
  <c r="Q172" i="9"/>
  <c r="J172" i="9"/>
  <c r="K172" i="9"/>
  <c r="F172" i="9"/>
  <c r="N172" i="9"/>
  <c r="G172" i="9"/>
  <c r="D156" i="9"/>
  <c r="L156" i="9"/>
  <c r="M156" i="9"/>
  <c r="Q156" i="9"/>
  <c r="J156" i="9"/>
  <c r="K156" i="9"/>
  <c r="F156" i="9"/>
  <c r="N156" i="9"/>
  <c r="G156" i="9"/>
  <c r="M140" i="9"/>
  <c r="Q140" i="9"/>
  <c r="G140" i="9"/>
  <c r="L140" i="9"/>
  <c r="N140" i="9"/>
  <c r="D140" i="9"/>
  <c r="J140" i="9"/>
  <c r="F140" i="9"/>
  <c r="K140" i="9"/>
  <c r="M130" i="9"/>
  <c r="Q130" i="9"/>
  <c r="G130" i="9"/>
  <c r="L130" i="9"/>
  <c r="N130" i="9"/>
  <c r="D130" i="9"/>
  <c r="J130" i="9"/>
  <c r="F130" i="9"/>
  <c r="K130" i="9"/>
  <c r="D114" i="9"/>
  <c r="L114" i="9"/>
  <c r="G114" i="9"/>
  <c r="M114" i="9"/>
  <c r="N114" i="9"/>
  <c r="F114" i="9"/>
  <c r="K114" i="9"/>
  <c r="Q114" i="9"/>
  <c r="J114" i="9"/>
  <c r="F102" i="9"/>
  <c r="J102" i="9"/>
  <c r="N102" i="9"/>
  <c r="G102" i="9"/>
  <c r="K102" i="9"/>
  <c r="D102" i="9"/>
  <c r="L102" i="9"/>
  <c r="Q102" i="9"/>
  <c r="M102" i="9"/>
  <c r="F90" i="9"/>
  <c r="J90" i="9"/>
  <c r="N90" i="9"/>
  <c r="K90" i="9"/>
  <c r="G90" i="9"/>
  <c r="L90" i="9"/>
  <c r="Q90" i="9"/>
  <c r="M90" i="9"/>
  <c r="D90" i="9"/>
  <c r="F82" i="9"/>
  <c r="J82" i="9"/>
  <c r="N82" i="9"/>
  <c r="K82" i="9"/>
  <c r="G82" i="9"/>
  <c r="L82" i="9"/>
  <c r="Q82" i="9"/>
  <c r="M82" i="9"/>
  <c r="D82" i="9"/>
  <c r="G74" i="9"/>
  <c r="J74" i="9" s="1"/>
  <c r="F74" i="9"/>
  <c r="N74" i="9"/>
  <c r="D74" i="9"/>
  <c r="L74" i="9"/>
  <c r="M74" i="9"/>
  <c r="Q74" i="9"/>
  <c r="G66" i="9"/>
  <c r="J66" i="9" s="1"/>
  <c r="D66" i="9"/>
  <c r="L66" i="9"/>
  <c r="F66" i="9"/>
  <c r="N66" i="9"/>
  <c r="M66" i="9"/>
  <c r="Q66" i="9"/>
  <c r="M58" i="9"/>
  <c r="Q58" i="9"/>
  <c r="G58" i="9"/>
  <c r="J58" i="9" s="1"/>
  <c r="L58" i="9"/>
  <c r="N58" i="9"/>
  <c r="F58" i="9"/>
  <c r="D58" i="9"/>
  <c r="D50" i="9"/>
  <c r="L50" i="9"/>
  <c r="F50" i="9"/>
  <c r="Q50" i="9"/>
  <c r="G50" i="9"/>
  <c r="J50" i="9" s="1"/>
  <c r="M50" i="9"/>
  <c r="N50" i="9"/>
  <c r="D42" i="9"/>
  <c r="L42" i="9"/>
  <c r="F42" i="9"/>
  <c r="Q42" i="9"/>
  <c r="G42" i="9"/>
  <c r="J42" i="9" s="1"/>
  <c r="M42" i="9"/>
  <c r="N42" i="9"/>
  <c r="G34" i="9"/>
  <c r="J34" i="9" s="1"/>
  <c r="D34" i="9"/>
  <c r="L34" i="9"/>
  <c r="Q34" i="9"/>
  <c r="N34" i="9"/>
  <c r="M34" i="9"/>
  <c r="F34" i="9"/>
  <c r="G30" i="9"/>
  <c r="J30" i="9" s="1"/>
  <c r="K30" i="9"/>
  <c r="D30" i="9"/>
  <c r="L30" i="9"/>
  <c r="M30" i="9"/>
  <c r="Q30" i="9"/>
  <c r="F30" i="9"/>
  <c r="N30" i="9"/>
  <c r="G26" i="9"/>
  <c r="J26" i="9" s="1"/>
  <c r="K26" i="9"/>
  <c r="D26" i="9"/>
  <c r="L26" i="9"/>
  <c r="M26" i="9"/>
  <c r="Q26" i="9"/>
  <c r="N26" i="9"/>
  <c r="F26" i="9"/>
  <c r="G22" i="9"/>
  <c r="J22" i="9" s="1"/>
  <c r="K22" i="9"/>
  <c r="D22" i="9"/>
  <c r="L22" i="9"/>
  <c r="M22" i="9"/>
  <c r="Q22" i="9"/>
  <c r="F22" i="9"/>
  <c r="N22" i="9"/>
  <c r="M17" i="9"/>
  <c r="Q17" i="9"/>
  <c r="F17" i="9"/>
  <c r="N17" i="9"/>
  <c r="D17" i="9"/>
  <c r="L17" i="9"/>
  <c r="K17" i="9"/>
  <c r="G17" i="9"/>
  <c r="J17" i="9" s="1"/>
  <c r="K1063" i="1"/>
  <c r="N1063" i="1" s="1"/>
  <c r="I871" i="1"/>
  <c r="L871" i="1" s="1"/>
  <c r="G839" i="1"/>
  <c r="F815" i="1"/>
  <c r="J498" i="1"/>
  <c r="M498" i="1" s="1"/>
  <c r="I422" i="1"/>
  <c r="L422" i="1" s="1"/>
  <c r="M1050" i="9"/>
  <c r="Q1050" i="9"/>
  <c r="G1050" i="9"/>
  <c r="L1050" i="9"/>
  <c r="N1050" i="9"/>
  <c r="F1050" i="9"/>
  <c r="K1050" i="9"/>
  <c r="J1050" i="9"/>
  <c r="D1050" i="9"/>
  <c r="M1046" i="9"/>
  <c r="Q1046" i="9"/>
  <c r="G1046" i="9"/>
  <c r="L1046" i="9"/>
  <c r="N1046" i="9"/>
  <c r="F1046" i="9"/>
  <c r="K1046" i="9"/>
  <c r="J1046" i="9"/>
  <c r="D1046" i="9"/>
  <c r="M1042" i="9"/>
  <c r="Q1042" i="9"/>
  <c r="G1042" i="9"/>
  <c r="L1042" i="9"/>
  <c r="N1042" i="9"/>
  <c r="F1042" i="9"/>
  <c r="K1042" i="9"/>
  <c r="J1042" i="9"/>
  <c r="D1042" i="9"/>
  <c r="M1038" i="9"/>
  <c r="Q1038" i="9"/>
  <c r="G1038" i="9"/>
  <c r="L1038" i="9"/>
  <c r="N1038" i="9"/>
  <c r="F1038" i="9"/>
  <c r="K1038" i="9"/>
  <c r="J1038" i="9"/>
  <c r="D1038" i="9"/>
  <c r="M1034" i="9"/>
  <c r="Q1034" i="9"/>
  <c r="G1034" i="9"/>
  <c r="L1034" i="9"/>
  <c r="N1034" i="9"/>
  <c r="F1034" i="9"/>
  <c r="K1034" i="9"/>
  <c r="J1034" i="9"/>
  <c r="D1034" i="9"/>
  <c r="M1030" i="9"/>
  <c r="Q1030" i="9"/>
  <c r="G1030" i="9"/>
  <c r="L1030" i="9"/>
  <c r="N1030" i="9"/>
  <c r="F1030" i="9"/>
  <c r="K1030" i="9"/>
  <c r="J1030" i="9"/>
  <c r="D1030" i="9"/>
  <c r="M1026" i="9"/>
  <c r="Q1026" i="9"/>
  <c r="G1026" i="9"/>
  <c r="L1026" i="9"/>
  <c r="N1026" i="9"/>
  <c r="F1026" i="9"/>
  <c r="K1026" i="9"/>
  <c r="J1026" i="9"/>
  <c r="D1026" i="9"/>
  <c r="M1022" i="9"/>
  <c r="Q1022" i="9"/>
  <c r="G1022" i="9"/>
  <c r="L1022" i="9"/>
  <c r="N1022" i="9"/>
  <c r="F1022" i="9"/>
  <c r="K1022" i="9"/>
  <c r="J1022" i="9"/>
  <c r="D1022" i="9"/>
  <c r="M1018" i="9"/>
  <c r="Q1018" i="9"/>
  <c r="G1018" i="9"/>
  <c r="L1018" i="9"/>
  <c r="N1018" i="9"/>
  <c r="F1018" i="9"/>
  <c r="K1018" i="9"/>
  <c r="J1018" i="9"/>
  <c r="D1018" i="9"/>
  <c r="M1014" i="9"/>
  <c r="Q1014" i="9"/>
  <c r="G1014" i="9"/>
  <c r="L1014" i="9"/>
  <c r="N1014" i="9"/>
  <c r="F1014" i="9"/>
  <c r="K1014" i="9"/>
  <c r="J1014" i="9"/>
  <c r="D1014" i="9"/>
  <c r="M1010" i="9"/>
  <c r="Q1010" i="9"/>
  <c r="G1010" i="9"/>
  <c r="L1010" i="9"/>
  <c r="N1010" i="9"/>
  <c r="F1010" i="9"/>
  <c r="K1010" i="9"/>
  <c r="J1010" i="9"/>
  <c r="D1010" i="9"/>
  <c r="M1006" i="9"/>
  <c r="Q1006" i="9"/>
  <c r="G1006" i="9"/>
  <c r="L1006" i="9"/>
  <c r="N1006" i="9"/>
  <c r="F1006" i="9"/>
  <c r="K1006" i="9"/>
  <c r="J1006" i="9"/>
  <c r="D1006" i="9"/>
  <c r="M1002" i="9"/>
  <c r="Q1002" i="9"/>
  <c r="G1002" i="9"/>
  <c r="L1002" i="9"/>
  <c r="N1002" i="9"/>
  <c r="F1002" i="9"/>
  <c r="K1002" i="9"/>
  <c r="J1002" i="9"/>
  <c r="D1002" i="9"/>
  <c r="M998" i="9"/>
  <c r="Q998" i="9"/>
  <c r="G998" i="9"/>
  <c r="L998" i="9"/>
  <c r="N998" i="9"/>
  <c r="F998" i="9"/>
  <c r="K998" i="9"/>
  <c r="J998" i="9"/>
  <c r="D998" i="9"/>
  <c r="M994" i="9"/>
  <c r="Q994" i="9"/>
  <c r="G994" i="9"/>
  <c r="L994" i="9"/>
  <c r="N994" i="9"/>
  <c r="F994" i="9"/>
  <c r="K994" i="9"/>
  <c r="J994" i="9"/>
  <c r="D994" i="9"/>
  <c r="M990" i="9"/>
  <c r="Q990" i="9"/>
  <c r="G990" i="9"/>
  <c r="L990" i="9"/>
  <c r="N990" i="9"/>
  <c r="F990" i="9"/>
  <c r="K990" i="9"/>
  <c r="J990" i="9"/>
  <c r="D990" i="9"/>
  <c r="M986" i="9"/>
  <c r="Q986" i="9"/>
  <c r="G986" i="9"/>
  <c r="L986" i="9"/>
  <c r="N986" i="9"/>
  <c r="F986" i="9"/>
  <c r="K986" i="9"/>
  <c r="J986" i="9"/>
  <c r="D986" i="9"/>
  <c r="M982" i="9"/>
  <c r="Q982" i="9"/>
  <c r="G982" i="9"/>
  <c r="L982" i="9"/>
  <c r="N982" i="9"/>
  <c r="F982" i="9"/>
  <c r="K982" i="9"/>
  <c r="J982" i="9"/>
  <c r="D982" i="9"/>
  <c r="M978" i="9"/>
  <c r="Q978" i="9"/>
  <c r="G978" i="9"/>
  <c r="L978" i="9"/>
  <c r="N978" i="9"/>
  <c r="F978" i="9"/>
  <c r="K978" i="9"/>
  <c r="J978" i="9"/>
  <c r="D978" i="9"/>
  <c r="M974" i="9"/>
  <c r="Q974" i="9"/>
  <c r="G974" i="9"/>
  <c r="L974" i="9"/>
  <c r="N974" i="9"/>
  <c r="F974" i="9"/>
  <c r="K974" i="9"/>
  <c r="J974" i="9"/>
  <c r="D974" i="9"/>
  <c r="G970" i="9"/>
  <c r="K970" i="9"/>
  <c r="M970" i="9"/>
  <c r="Q970" i="9"/>
  <c r="F970" i="9"/>
  <c r="N970" i="9"/>
  <c r="D970" i="9"/>
  <c r="L970" i="9"/>
  <c r="J970" i="9"/>
  <c r="G966" i="9"/>
  <c r="K966" i="9"/>
  <c r="M966" i="9"/>
  <c r="Q966" i="9"/>
  <c r="F966" i="9"/>
  <c r="N966" i="9"/>
  <c r="D966" i="9"/>
  <c r="L966" i="9"/>
  <c r="J966" i="9"/>
  <c r="G962" i="9"/>
  <c r="K962" i="9"/>
  <c r="M962" i="9"/>
  <c r="Q962" i="9"/>
  <c r="F962" i="9"/>
  <c r="N962" i="9"/>
  <c r="D962" i="9"/>
  <c r="L962" i="9"/>
  <c r="J962" i="9"/>
  <c r="F958" i="9"/>
  <c r="G958" i="9"/>
  <c r="K958" i="9"/>
  <c r="M958" i="9"/>
  <c r="Q958" i="9"/>
  <c r="D958" i="9"/>
  <c r="N958" i="9"/>
  <c r="L958" i="9"/>
  <c r="J958" i="9"/>
  <c r="F954" i="9"/>
  <c r="J954" i="9"/>
  <c r="N954" i="9"/>
  <c r="G954" i="9"/>
  <c r="K954" i="9"/>
  <c r="M954" i="9"/>
  <c r="Q954" i="9"/>
  <c r="D954" i="9"/>
  <c r="L954" i="9"/>
  <c r="F950" i="9"/>
  <c r="J950" i="9"/>
  <c r="N950" i="9"/>
  <c r="G950" i="9"/>
  <c r="K950" i="9"/>
  <c r="M950" i="9"/>
  <c r="Q950" i="9"/>
  <c r="D950" i="9"/>
  <c r="L950" i="9"/>
  <c r="F946" i="9"/>
  <c r="J946" i="9"/>
  <c r="N946" i="9"/>
  <c r="G946" i="9"/>
  <c r="K946" i="9"/>
  <c r="M946" i="9"/>
  <c r="Q946" i="9"/>
  <c r="D946" i="9"/>
  <c r="L946" i="9"/>
  <c r="F942" i="9"/>
  <c r="J942" i="9"/>
  <c r="N942" i="9"/>
  <c r="G942" i="9"/>
  <c r="K942" i="9"/>
  <c r="M942" i="9"/>
  <c r="Q942" i="9"/>
  <c r="D942" i="9"/>
  <c r="L942" i="9"/>
  <c r="F938" i="9"/>
  <c r="J938" i="9"/>
  <c r="N938" i="9"/>
  <c r="G938" i="9"/>
  <c r="K938" i="9"/>
  <c r="M938" i="9"/>
  <c r="Q938" i="9"/>
  <c r="D938" i="9"/>
  <c r="L938" i="9"/>
  <c r="F934" i="9"/>
  <c r="J934" i="9"/>
  <c r="N934" i="9"/>
  <c r="G934" i="9"/>
  <c r="K934" i="9"/>
  <c r="M934" i="9"/>
  <c r="Q934" i="9"/>
  <c r="D934" i="9"/>
  <c r="L934" i="9"/>
  <c r="F930" i="9"/>
  <c r="J930" i="9"/>
  <c r="N930" i="9"/>
  <c r="G930" i="9"/>
  <c r="K930" i="9"/>
  <c r="M930" i="9"/>
  <c r="Q930" i="9"/>
  <c r="D930" i="9"/>
  <c r="L930" i="9"/>
  <c r="F926" i="9"/>
  <c r="J926" i="9"/>
  <c r="N926" i="9"/>
  <c r="G926" i="9"/>
  <c r="K926" i="9"/>
  <c r="M926" i="9"/>
  <c r="Q926" i="9"/>
  <c r="D926" i="9"/>
  <c r="L926" i="9"/>
  <c r="F922" i="9"/>
  <c r="J922" i="9"/>
  <c r="N922" i="9"/>
  <c r="G922" i="9"/>
  <c r="K922" i="9"/>
  <c r="M922" i="9"/>
  <c r="Q922" i="9"/>
  <c r="D922" i="9"/>
  <c r="L922" i="9"/>
  <c r="F918" i="9"/>
  <c r="J918" i="9"/>
  <c r="N918" i="9"/>
  <c r="G918" i="9"/>
  <c r="K918" i="9"/>
  <c r="M918" i="9"/>
  <c r="Q918" i="9"/>
  <c r="D918" i="9"/>
  <c r="L918" i="9"/>
  <c r="F914" i="9"/>
  <c r="J914" i="9"/>
  <c r="N914" i="9"/>
  <c r="G914" i="9"/>
  <c r="K914" i="9"/>
  <c r="M914" i="9"/>
  <c r="Q914" i="9"/>
  <c r="D914" i="9"/>
  <c r="L914" i="9"/>
  <c r="F910" i="9"/>
  <c r="J910" i="9"/>
  <c r="N910" i="9"/>
  <c r="G910" i="9"/>
  <c r="K910" i="9"/>
  <c r="M910" i="9"/>
  <c r="Q910" i="9"/>
  <c r="D910" i="9"/>
  <c r="L910" i="9"/>
  <c r="F906" i="9"/>
  <c r="J906" i="9"/>
  <c r="N906" i="9"/>
  <c r="G906" i="9"/>
  <c r="K906" i="9"/>
  <c r="M906" i="9"/>
  <c r="Q906" i="9"/>
  <c r="D906" i="9"/>
  <c r="L906" i="9"/>
  <c r="F902" i="9"/>
  <c r="J902" i="9"/>
  <c r="N902" i="9"/>
  <c r="G902" i="9"/>
  <c r="K902" i="9"/>
  <c r="M902" i="9"/>
  <c r="Q902" i="9"/>
  <c r="D902" i="9"/>
  <c r="L902" i="9"/>
  <c r="F898" i="9"/>
  <c r="J898" i="9"/>
  <c r="N898" i="9"/>
  <c r="G898" i="9"/>
  <c r="K898" i="9"/>
  <c r="M898" i="9"/>
  <c r="Q898" i="9"/>
  <c r="D898" i="9"/>
  <c r="L898" i="9"/>
  <c r="F894" i="9"/>
  <c r="J894" i="9"/>
  <c r="N894" i="9"/>
  <c r="G894" i="9"/>
  <c r="K894" i="9"/>
  <c r="M894" i="9"/>
  <c r="Q894" i="9"/>
  <c r="D894" i="9"/>
  <c r="L894" i="9"/>
  <c r="F890" i="9"/>
  <c r="J890" i="9"/>
  <c r="N890" i="9"/>
  <c r="G890" i="9"/>
  <c r="K890" i="9"/>
  <c r="M890" i="9"/>
  <c r="Q890" i="9"/>
  <c r="D890" i="9"/>
  <c r="L890" i="9"/>
  <c r="F886" i="9"/>
  <c r="J886" i="9"/>
  <c r="N886" i="9"/>
  <c r="G886" i="9"/>
  <c r="K886" i="9"/>
  <c r="M886" i="9"/>
  <c r="Q886" i="9"/>
  <c r="D886" i="9"/>
  <c r="L886" i="9"/>
  <c r="F882" i="9"/>
  <c r="J882" i="9"/>
  <c r="N882" i="9"/>
  <c r="G882" i="9"/>
  <c r="K882" i="9"/>
  <c r="M882" i="9"/>
  <c r="Q882" i="9"/>
  <c r="D882" i="9"/>
  <c r="L882" i="9"/>
  <c r="F878" i="9"/>
  <c r="J878" i="9"/>
  <c r="N878" i="9"/>
  <c r="G878" i="9"/>
  <c r="K878" i="9"/>
  <c r="M878" i="9"/>
  <c r="Q878" i="9"/>
  <c r="D878" i="9"/>
  <c r="L878" i="9"/>
  <c r="F874" i="9"/>
  <c r="J874" i="9"/>
  <c r="N874" i="9"/>
  <c r="G874" i="9"/>
  <c r="K874" i="9"/>
  <c r="M874" i="9"/>
  <c r="Q874" i="9"/>
  <c r="D874" i="9"/>
  <c r="L874" i="9"/>
  <c r="F870" i="9"/>
  <c r="J870" i="9"/>
  <c r="N870" i="9"/>
  <c r="G870" i="9"/>
  <c r="K870" i="9"/>
  <c r="M870" i="9"/>
  <c r="Q870" i="9"/>
  <c r="D870" i="9"/>
  <c r="L870" i="9"/>
  <c r="F866" i="9"/>
  <c r="J866" i="9"/>
  <c r="N866" i="9"/>
  <c r="G866" i="9"/>
  <c r="K866" i="9"/>
  <c r="M866" i="9"/>
  <c r="Q866" i="9"/>
  <c r="D866" i="9"/>
  <c r="L866" i="9"/>
  <c r="F862" i="9"/>
  <c r="J862" i="9"/>
  <c r="N862" i="9"/>
  <c r="G862" i="9"/>
  <c r="K862" i="9"/>
  <c r="M862" i="9"/>
  <c r="Q862" i="9"/>
  <c r="D862" i="9"/>
  <c r="L862" i="9"/>
  <c r="G858" i="9"/>
  <c r="K858" i="9"/>
  <c r="D858" i="9"/>
  <c r="L858" i="9"/>
  <c r="J858" i="9"/>
  <c r="M858" i="9"/>
  <c r="Q858" i="9"/>
  <c r="N858" i="9"/>
  <c r="F858" i="9"/>
  <c r="G854" i="9"/>
  <c r="K854" i="9"/>
  <c r="D854" i="9"/>
  <c r="L854" i="9"/>
  <c r="J854" i="9"/>
  <c r="M854" i="9"/>
  <c r="Q854" i="9"/>
  <c r="N854" i="9"/>
  <c r="F854" i="9"/>
  <c r="G850" i="9"/>
  <c r="K850" i="9"/>
  <c r="D850" i="9"/>
  <c r="L850" i="9"/>
  <c r="J850" i="9"/>
  <c r="M850" i="9"/>
  <c r="Q850" i="9"/>
  <c r="F850" i="9"/>
  <c r="N850" i="9"/>
  <c r="G846" i="9"/>
  <c r="K846" i="9"/>
  <c r="D846" i="9"/>
  <c r="L846" i="9"/>
  <c r="J846" i="9"/>
  <c r="M846" i="9"/>
  <c r="Q846" i="9"/>
  <c r="F846" i="9"/>
  <c r="N846" i="9"/>
  <c r="G842" i="9"/>
  <c r="K842" i="9"/>
  <c r="D842" i="9"/>
  <c r="L842" i="9"/>
  <c r="J842" i="9"/>
  <c r="M842" i="9"/>
  <c r="Q842" i="9"/>
  <c r="N842" i="9"/>
  <c r="F842" i="9"/>
  <c r="G838" i="9"/>
  <c r="K838" i="9"/>
  <c r="D838" i="9"/>
  <c r="L838" i="9"/>
  <c r="J838" i="9"/>
  <c r="M838" i="9"/>
  <c r="Q838" i="9"/>
  <c r="N838" i="9"/>
  <c r="F838" i="9"/>
  <c r="G834" i="9"/>
  <c r="K834" i="9"/>
  <c r="D834" i="9"/>
  <c r="L834" i="9"/>
  <c r="J834" i="9"/>
  <c r="M834" i="9"/>
  <c r="Q834" i="9"/>
  <c r="F834" i="9"/>
  <c r="N834" i="9"/>
  <c r="G830" i="9"/>
  <c r="K830" i="9"/>
  <c r="D830" i="9"/>
  <c r="L830" i="9"/>
  <c r="J830" i="9"/>
  <c r="M830" i="9"/>
  <c r="Q830" i="9"/>
  <c r="F830" i="9"/>
  <c r="N830" i="9"/>
  <c r="G826" i="9"/>
  <c r="K826" i="9"/>
  <c r="D826" i="9"/>
  <c r="L826" i="9"/>
  <c r="J826" i="9"/>
  <c r="M826" i="9"/>
  <c r="Q826" i="9"/>
  <c r="N826" i="9"/>
  <c r="F826" i="9"/>
  <c r="G822" i="9"/>
  <c r="K822" i="9"/>
  <c r="D822" i="9"/>
  <c r="L822" i="9"/>
  <c r="J822" i="9"/>
  <c r="M822" i="9"/>
  <c r="Q822" i="9"/>
  <c r="N822" i="9"/>
  <c r="F822" i="9"/>
  <c r="G818" i="9"/>
  <c r="K818" i="9"/>
  <c r="D818" i="9"/>
  <c r="L818" i="9"/>
  <c r="J818" i="9"/>
  <c r="M818" i="9"/>
  <c r="Q818" i="9"/>
  <c r="F818" i="9"/>
  <c r="N818" i="9"/>
  <c r="G814" i="9"/>
  <c r="K814" i="9"/>
  <c r="D814" i="9"/>
  <c r="L814" i="9"/>
  <c r="J814" i="9"/>
  <c r="M814" i="9"/>
  <c r="Q814" i="9"/>
  <c r="F814" i="9"/>
  <c r="N814" i="9"/>
  <c r="G810" i="9"/>
  <c r="K810" i="9"/>
  <c r="D810" i="9"/>
  <c r="L810" i="9"/>
  <c r="J810" i="9"/>
  <c r="M810" i="9"/>
  <c r="Q810" i="9"/>
  <c r="N810" i="9"/>
  <c r="F810" i="9"/>
  <c r="G806" i="9"/>
  <c r="K806" i="9"/>
  <c r="D806" i="9"/>
  <c r="L806" i="9"/>
  <c r="J806" i="9"/>
  <c r="M806" i="9"/>
  <c r="Q806" i="9"/>
  <c r="N806" i="9"/>
  <c r="F806" i="9"/>
  <c r="G802" i="9"/>
  <c r="K802" i="9"/>
  <c r="D802" i="9"/>
  <c r="L802" i="9"/>
  <c r="J802" i="9"/>
  <c r="M802" i="9"/>
  <c r="Q802" i="9"/>
  <c r="F802" i="9"/>
  <c r="N802" i="9"/>
  <c r="G798" i="9"/>
  <c r="K798" i="9"/>
  <c r="D798" i="9"/>
  <c r="L798" i="9"/>
  <c r="J798" i="9"/>
  <c r="M798" i="9"/>
  <c r="Q798" i="9"/>
  <c r="F798" i="9"/>
  <c r="N798" i="9"/>
  <c r="G794" i="9"/>
  <c r="K794" i="9"/>
  <c r="D794" i="9"/>
  <c r="L794" i="9"/>
  <c r="J794" i="9"/>
  <c r="M794" i="9"/>
  <c r="Q794" i="9"/>
  <c r="N794" i="9"/>
  <c r="F794" i="9"/>
  <c r="G790" i="9"/>
  <c r="K790" i="9"/>
  <c r="D790" i="9"/>
  <c r="L790" i="9"/>
  <c r="J790" i="9"/>
  <c r="M790" i="9"/>
  <c r="Q790" i="9"/>
  <c r="N790" i="9"/>
  <c r="F790" i="9"/>
  <c r="G786" i="9"/>
  <c r="K786" i="9"/>
  <c r="D786" i="9"/>
  <c r="L786" i="9"/>
  <c r="J786" i="9"/>
  <c r="M786" i="9"/>
  <c r="Q786" i="9"/>
  <c r="F786" i="9"/>
  <c r="N786" i="9"/>
  <c r="G782" i="9"/>
  <c r="K782" i="9"/>
  <c r="D782" i="9"/>
  <c r="L782" i="9"/>
  <c r="J782" i="9"/>
  <c r="M782" i="9"/>
  <c r="Q782" i="9"/>
  <c r="F782" i="9"/>
  <c r="N782" i="9"/>
  <c r="G778" i="9"/>
  <c r="K778" i="9"/>
  <c r="D778" i="9"/>
  <c r="L778" i="9"/>
  <c r="J778" i="9"/>
  <c r="M778" i="9"/>
  <c r="Q778" i="9"/>
  <c r="N778" i="9"/>
  <c r="F778" i="9"/>
  <c r="G774" i="9"/>
  <c r="K774" i="9"/>
  <c r="D774" i="9"/>
  <c r="L774" i="9"/>
  <c r="J774" i="9"/>
  <c r="M774" i="9"/>
  <c r="Q774" i="9"/>
  <c r="N774" i="9"/>
  <c r="F774" i="9"/>
  <c r="G770" i="9"/>
  <c r="K770" i="9"/>
  <c r="D770" i="9"/>
  <c r="L770" i="9"/>
  <c r="J770" i="9"/>
  <c r="M770" i="9"/>
  <c r="Q770" i="9"/>
  <c r="F770" i="9"/>
  <c r="N770" i="9"/>
  <c r="G766" i="9"/>
  <c r="K766" i="9"/>
  <c r="D766" i="9"/>
  <c r="L766" i="9"/>
  <c r="J766" i="9"/>
  <c r="M766" i="9"/>
  <c r="Q766" i="9"/>
  <c r="F766" i="9"/>
  <c r="N766" i="9"/>
  <c r="G762" i="9"/>
  <c r="K762" i="9"/>
  <c r="D762" i="9"/>
  <c r="L762" i="9"/>
  <c r="J762" i="9"/>
  <c r="M762" i="9"/>
  <c r="Q762" i="9"/>
  <c r="N762" i="9"/>
  <c r="F762" i="9"/>
  <c r="F758" i="9"/>
  <c r="J758" i="9"/>
  <c r="N758" i="9"/>
  <c r="M758" i="9"/>
  <c r="D758" i="9"/>
  <c r="G758" i="9"/>
  <c r="Q758" i="9"/>
  <c r="K758" i="9"/>
  <c r="L758" i="9"/>
  <c r="F754" i="9"/>
  <c r="J754" i="9"/>
  <c r="N754" i="9"/>
  <c r="M754" i="9"/>
  <c r="D754" i="9"/>
  <c r="L754" i="9"/>
  <c r="K754" i="9"/>
  <c r="Q754" i="9"/>
  <c r="G754" i="9"/>
  <c r="F750" i="9"/>
  <c r="J750" i="9"/>
  <c r="N750" i="9"/>
  <c r="M750" i="9"/>
  <c r="D750" i="9"/>
  <c r="G750" i="9"/>
  <c r="Q750" i="9"/>
  <c r="K750" i="9"/>
  <c r="L750" i="9"/>
  <c r="F746" i="9"/>
  <c r="J746" i="9"/>
  <c r="N746" i="9"/>
  <c r="G746" i="9"/>
  <c r="K746" i="9"/>
  <c r="Q746" i="9"/>
  <c r="D746" i="9"/>
  <c r="L746" i="9"/>
  <c r="M746" i="9"/>
  <c r="F742" i="9"/>
  <c r="J742" i="9"/>
  <c r="N742" i="9"/>
  <c r="G742" i="9"/>
  <c r="K742" i="9"/>
  <c r="Q742" i="9"/>
  <c r="D742" i="9"/>
  <c r="L742" i="9"/>
  <c r="M742" i="9"/>
  <c r="F738" i="9"/>
  <c r="J738" i="9"/>
  <c r="N738" i="9"/>
  <c r="G738" i="9"/>
  <c r="K738" i="9"/>
  <c r="Q738" i="9"/>
  <c r="D738" i="9"/>
  <c r="L738" i="9"/>
  <c r="M738" i="9"/>
  <c r="F734" i="9"/>
  <c r="J734" i="9"/>
  <c r="N734" i="9"/>
  <c r="G734" i="9"/>
  <c r="K734" i="9"/>
  <c r="Q734" i="9"/>
  <c r="D734" i="9"/>
  <c r="L734" i="9"/>
  <c r="M734" i="9"/>
  <c r="F730" i="9"/>
  <c r="J730" i="9"/>
  <c r="N730" i="9"/>
  <c r="G730" i="9"/>
  <c r="K730" i="9"/>
  <c r="Q730" i="9"/>
  <c r="D730" i="9"/>
  <c r="L730" i="9"/>
  <c r="M730" i="9"/>
  <c r="F726" i="9"/>
  <c r="J726" i="9"/>
  <c r="N726" i="9"/>
  <c r="G726" i="9"/>
  <c r="K726" i="9"/>
  <c r="Q726" i="9"/>
  <c r="D726" i="9"/>
  <c r="L726" i="9"/>
  <c r="M726" i="9"/>
  <c r="F722" i="9"/>
  <c r="J722" i="9"/>
  <c r="N722" i="9"/>
  <c r="G722" i="9"/>
  <c r="K722" i="9"/>
  <c r="Q722" i="9"/>
  <c r="D722" i="9"/>
  <c r="L722" i="9"/>
  <c r="M722" i="9"/>
  <c r="F718" i="9"/>
  <c r="J718" i="9"/>
  <c r="N718" i="9"/>
  <c r="G718" i="9"/>
  <c r="K718" i="9"/>
  <c r="Q718" i="9"/>
  <c r="D718" i="9"/>
  <c r="L718" i="9"/>
  <c r="M718" i="9"/>
  <c r="F714" i="9"/>
  <c r="J714" i="9"/>
  <c r="N714" i="9"/>
  <c r="G714" i="9"/>
  <c r="K714" i="9"/>
  <c r="Q714" i="9"/>
  <c r="D714" i="9"/>
  <c r="L714" i="9"/>
  <c r="M714" i="9"/>
  <c r="F710" i="9"/>
  <c r="J710" i="9"/>
  <c r="N710" i="9"/>
  <c r="G710" i="9"/>
  <c r="K710" i="9"/>
  <c r="Q710" i="9"/>
  <c r="D710" i="9"/>
  <c r="L710" i="9"/>
  <c r="M710" i="9"/>
  <c r="F706" i="9"/>
  <c r="J706" i="9"/>
  <c r="N706" i="9"/>
  <c r="G706" i="9"/>
  <c r="K706" i="9"/>
  <c r="Q706" i="9"/>
  <c r="D706" i="9"/>
  <c r="L706" i="9"/>
  <c r="M706" i="9"/>
  <c r="F702" i="9"/>
  <c r="J702" i="9"/>
  <c r="N702" i="9"/>
  <c r="G702" i="9"/>
  <c r="K702" i="9"/>
  <c r="Q702" i="9"/>
  <c r="D702" i="9"/>
  <c r="L702" i="9"/>
  <c r="M702" i="9"/>
  <c r="M698" i="9"/>
  <c r="Q698" i="9"/>
  <c r="D698" i="9"/>
  <c r="J698" i="9"/>
  <c r="F698" i="9"/>
  <c r="K698" i="9"/>
  <c r="L698" i="9"/>
  <c r="G698" i="9"/>
  <c r="N698" i="9"/>
  <c r="M694" i="9"/>
  <c r="Q694" i="9"/>
  <c r="D694" i="9"/>
  <c r="J694" i="9"/>
  <c r="F694" i="9"/>
  <c r="K694" i="9"/>
  <c r="N694" i="9"/>
  <c r="G694" i="9"/>
  <c r="L694" i="9"/>
  <c r="M690" i="9"/>
  <c r="Q690" i="9"/>
  <c r="D690" i="9"/>
  <c r="J690" i="9"/>
  <c r="F690" i="9"/>
  <c r="K690" i="9"/>
  <c r="N690" i="9"/>
  <c r="G690" i="9"/>
  <c r="L690" i="9"/>
  <c r="M686" i="9"/>
  <c r="Q686" i="9"/>
  <c r="D686" i="9"/>
  <c r="J686" i="9"/>
  <c r="F686" i="9"/>
  <c r="K686" i="9"/>
  <c r="N686" i="9"/>
  <c r="G686" i="9"/>
  <c r="L686" i="9"/>
  <c r="M682" i="9"/>
  <c r="Q682" i="9"/>
  <c r="D682" i="9"/>
  <c r="J682" i="9"/>
  <c r="F682" i="9"/>
  <c r="K682" i="9"/>
  <c r="N682" i="9"/>
  <c r="G682" i="9"/>
  <c r="L682" i="9"/>
  <c r="M678" i="9"/>
  <c r="Q678" i="9"/>
  <c r="D678" i="9"/>
  <c r="J678" i="9"/>
  <c r="F678" i="9"/>
  <c r="K678" i="9"/>
  <c r="N678" i="9"/>
  <c r="G678" i="9"/>
  <c r="L678" i="9"/>
  <c r="M674" i="9"/>
  <c r="Q674" i="9"/>
  <c r="D674" i="9"/>
  <c r="J674" i="9"/>
  <c r="F674" i="9"/>
  <c r="K674" i="9"/>
  <c r="N674" i="9"/>
  <c r="G674" i="9"/>
  <c r="L674" i="9"/>
  <c r="M670" i="9"/>
  <c r="Q670" i="9"/>
  <c r="D670" i="9"/>
  <c r="J670" i="9"/>
  <c r="F670" i="9"/>
  <c r="K670" i="9"/>
  <c r="N670" i="9"/>
  <c r="G670" i="9"/>
  <c r="L670" i="9"/>
  <c r="M666" i="9"/>
  <c r="Q666" i="9"/>
  <c r="D666" i="9"/>
  <c r="J666" i="9"/>
  <c r="F666" i="9"/>
  <c r="K666" i="9"/>
  <c r="N666" i="9"/>
  <c r="G666" i="9"/>
  <c r="L666" i="9"/>
  <c r="M662" i="9"/>
  <c r="Q662" i="9"/>
  <c r="D662" i="9"/>
  <c r="J662" i="9"/>
  <c r="F662" i="9"/>
  <c r="K662" i="9"/>
  <c r="N662" i="9"/>
  <c r="G662" i="9"/>
  <c r="L662" i="9"/>
  <c r="M658" i="9"/>
  <c r="Q658" i="9"/>
  <c r="D658" i="9"/>
  <c r="J658" i="9"/>
  <c r="F658" i="9"/>
  <c r="K658" i="9"/>
  <c r="N658" i="9"/>
  <c r="G658" i="9"/>
  <c r="L658" i="9"/>
  <c r="M654" i="9"/>
  <c r="Q654" i="9"/>
  <c r="D654" i="9"/>
  <c r="J654" i="9"/>
  <c r="F654" i="9"/>
  <c r="K654" i="9"/>
  <c r="N654" i="9"/>
  <c r="G654" i="9"/>
  <c r="L654" i="9"/>
  <c r="M650" i="9"/>
  <c r="Q650" i="9"/>
  <c r="D650" i="9"/>
  <c r="J650" i="9"/>
  <c r="F650" i="9"/>
  <c r="K650" i="9"/>
  <c r="N650" i="9"/>
  <c r="G650" i="9"/>
  <c r="L650" i="9"/>
  <c r="M646" i="9"/>
  <c r="Q646" i="9"/>
  <c r="D646" i="9"/>
  <c r="J646" i="9"/>
  <c r="F646" i="9"/>
  <c r="K646" i="9"/>
  <c r="N646" i="9"/>
  <c r="G646" i="9"/>
  <c r="L646" i="9"/>
  <c r="M642" i="9"/>
  <c r="Q642" i="9"/>
  <c r="D642" i="9"/>
  <c r="J642" i="9"/>
  <c r="F642" i="9"/>
  <c r="K642" i="9"/>
  <c r="N642" i="9"/>
  <c r="G642" i="9"/>
  <c r="L642" i="9"/>
  <c r="M638" i="9"/>
  <c r="Q638" i="9"/>
  <c r="D638" i="9"/>
  <c r="J638" i="9"/>
  <c r="F638" i="9"/>
  <c r="K638" i="9"/>
  <c r="N638" i="9"/>
  <c r="G638" i="9"/>
  <c r="L638" i="9"/>
  <c r="M634" i="9"/>
  <c r="Q634" i="9"/>
  <c r="D634" i="9"/>
  <c r="J634" i="9"/>
  <c r="F634" i="9"/>
  <c r="K634" i="9"/>
  <c r="N634" i="9"/>
  <c r="G634" i="9"/>
  <c r="L634" i="9"/>
  <c r="M630" i="9"/>
  <c r="Q630" i="9"/>
  <c r="D630" i="9"/>
  <c r="J630" i="9"/>
  <c r="F630" i="9"/>
  <c r="K630" i="9"/>
  <c r="N630" i="9"/>
  <c r="G630" i="9"/>
  <c r="L630" i="9"/>
  <c r="M626" i="9"/>
  <c r="Q626" i="9"/>
  <c r="D626" i="9"/>
  <c r="J626" i="9"/>
  <c r="F626" i="9"/>
  <c r="K626" i="9"/>
  <c r="N626" i="9"/>
  <c r="G626" i="9"/>
  <c r="L626" i="9"/>
  <c r="M622" i="9"/>
  <c r="Q622" i="9"/>
  <c r="D622" i="9"/>
  <c r="J622" i="9"/>
  <c r="F622" i="9"/>
  <c r="K622" i="9"/>
  <c r="N622" i="9"/>
  <c r="G622" i="9"/>
  <c r="L622" i="9"/>
  <c r="M618" i="9"/>
  <c r="Q618" i="9"/>
  <c r="D618" i="9"/>
  <c r="J618" i="9"/>
  <c r="F618" i="9"/>
  <c r="K618" i="9"/>
  <c r="N618" i="9"/>
  <c r="G618" i="9"/>
  <c r="L618" i="9"/>
  <c r="M614" i="9"/>
  <c r="Q614" i="9"/>
  <c r="D614" i="9"/>
  <c r="J614" i="9"/>
  <c r="F614" i="9"/>
  <c r="K614" i="9"/>
  <c r="N614" i="9"/>
  <c r="G614" i="9"/>
  <c r="L614" i="9"/>
  <c r="M610" i="9"/>
  <c r="Q610" i="9"/>
  <c r="D610" i="9"/>
  <c r="J610" i="9"/>
  <c r="F610" i="9"/>
  <c r="K610" i="9"/>
  <c r="N610" i="9"/>
  <c r="G610" i="9"/>
  <c r="L610" i="9"/>
  <c r="M606" i="9"/>
  <c r="Q606" i="9"/>
  <c r="D606" i="9"/>
  <c r="J606" i="9"/>
  <c r="F606" i="9"/>
  <c r="K606" i="9"/>
  <c r="N606" i="9"/>
  <c r="G606" i="9"/>
  <c r="L606" i="9"/>
  <c r="M602" i="9"/>
  <c r="Q602" i="9"/>
  <c r="D602" i="9"/>
  <c r="J602" i="9"/>
  <c r="F602" i="9"/>
  <c r="K602" i="9"/>
  <c r="N602" i="9"/>
  <c r="G602" i="9"/>
  <c r="L602" i="9"/>
  <c r="M598" i="9"/>
  <c r="Q598" i="9"/>
  <c r="D598" i="9"/>
  <c r="J598" i="9"/>
  <c r="F598" i="9"/>
  <c r="K598" i="9"/>
  <c r="N598" i="9"/>
  <c r="G598" i="9"/>
  <c r="L598" i="9"/>
  <c r="M594" i="9"/>
  <c r="Q594" i="9"/>
  <c r="D594" i="9"/>
  <c r="J594" i="9"/>
  <c r="F594" i="9"/>
  <c r="K594" i="9"/>
  <c r="N594" i="9"/>
  <c r="G594" i="9"/>
  <c r="L594" i="9"/>
  <c r="M590" i="9"/>
  <c r="Q590" i="9"/>
  <c r="D590" i="9"/>
  <c r="J590" i="9"/>
  <c r="F590" i="9"/>
  <c r="K590" i="9"/>
  <c r="N590" i="9"/>
  <c r="G590" i="9"/>
  <c r="L590" i="9"/>
  <c r="M586" i="9"/>
  <c r="Q586" i="9"/>
  <c r="D586" i="9"/>
  <c r="J586" i="9"/>
  <c r="F586" i="9"/>
  <c r="K586" i="9"/>
  <c r="N586" i="9"/>
  <c r="G586" i="9"/>
  <c r="L586" i="9"/>
  <c r="M582" i="9"/>
  <c r="Q582" i="9"/>
  <c r="D582" i="9"/>
  <c r="J582" i="9"/>
  <c r="F582" i="9"/>
  <c r="K582" i="9"/>
  <c r="N582" i="9"/>
  <c r="G582" i="9"/>
  <c r="L582" i="9"/>
  <c r="M578" i="9"/>
  <c r="Q578" i="9"/>
  <c r="D578" i="9"/>
  <c r="J578" i="9"/>
  <c r="F578" i="9"/>
  <c r="K578" i="9"/>
  <c r="N578" i="9"/>
  <c r="G578" i="9"/>
  <c r="L578" i="9"/>
  <c r="G574" i="9"/>
  <c r="K574" i="9"/>
  <c r="M574" i="9"/>
  <c r="Q574" i="9"/>
  <c r="J574" i="9"/>
  <c r="F574" i="9"/>
  <c r="N574" i="9"/>
  <c r="D574" i="9"/>
  <c r="L574" i="9"/>
  <c r="G570" i="9"/>
  <c r="K570" i="9"/>
  <c r="M570" i="9"/>
  <c r="Q570" i="9"/>
  <c r="J570" i="9"/>
  <c r="F570" i="9"/>
  <c r="N570" i="9"/>
  <c r="L570" i="9"/>
  <c r="D570" i="9"/>
  <c r="F566" i="9"/>
  <c r="J566" i="9"/>
  <c r="N566" i="9"/>
  <c r="G566" i="9"/>
  <c r="K566" i="9"/>
  <c r="M566" i="9"/>
  <c r="Q566" i="9"/>
  <c r="D566" i="9"/>
  <c r="L566" i="9"/>
  <c r="F562" i="9"/>
  <c r="J562" i="9"/>
  <c r="N562" i="9"/>
  <c r="G562" i="9"/>
  <c r="K562" i="9"/>
  <c r="M562" i="9"/>
  <c r="Q562" i="9"/>
  <c r="D562" i="9"/>
  <c r="L562" i="9"/>
  <c r="F558" i="9"/>
  <c r="J558" i="9"/>
  <c r="N558" i="9"/>
  <c r="G558" i="9"/>
  <c r="K558" i="9"/>
  <c r="M558" i="9"/>
  <c r="Q558" i="9"/>
  <c r="D558" i="9"/>
  <c r="L558" i="9"/>
  <c r="F554" i="9"/>
  <c r="J554" i="9"/>
  <c r="N554" i="9"/>
  <c r="G554" i="9"/>
  <c r="K554" i="9"/>
  <c r="M554" i="9"/>
  <c r="Q554" i="9"/>
  <c r="D554" i="9"/>
  <c r="L554" i="9"/>
  <c r="F550" i="9"/>
  <c r="J550" i="9"/>
  <c r="N550" i="9"/>
  <c r="G550" i="9"/>
  <c r="K550" i="9"/>
  <c r="M550" i="9"/>
  <c r="Q550" i="9"/>
  <c r="D550" i="9"/>
  <c r="L550" i="9"/>
  <c r="F546" i="9"/>
  <c r="J546" i="9"/>
  <c r="N546" i="9"/>
  <c r="G546" i="9"/>
  <c r="K546" i="9"/>
  <c r="M546" i="9"/>
  <c r="Q546" i="9"/>
  <c r="D546" i="9"/>
  <c r="L546" i="9"/>
  <c r="F542" i="9"/>
  <c r="J542" i="9"/>
  <c r="N542" i="9"/>
  <c r="G542" i="9"/>
  <c r="K542" i="9"/>
  <c r="M542" i="9"/>
  <c r="Q542" i="9"/>
  <c r="D542" i="9"/>
  <c r="L542" i="9"/>
  <c r="F538" i="9"/>
  <c r="J538" i="9"/>
  <c r="N538" i="9"/>
  <c r="G538" i="9"/>
  <c r="K538" i="9"/>
  <c r="M538" i="9"/>
  <c r="Q538" i="9"/>
  <c r="D538" i="9"/>
  <c r="L538" i="9"/>
  <c r="F534" i="9"/>
  <c r="J534" i="9"/>
  <c r="N534" i="9"/>
  <c r="G534" i="9"/>
  <c r="K534" i="9"/>
  <c r="M534" i="9"/>
  <c r="Q534" i="9"/>
  <c r="D534" i="9"/>
  <c r="L534" i="9"/>
  <c r="F530" i="9"/>
  <c r="J530" i="9"/>
  <c r="N530" i="9"/>
  <c r="G530" i="9"/>
  <c r="K530" i="9"/>
  <c r="M530" i="9"/>
  <c r="Q530" i="9"/>
  <c r="D530" i="9"/>
  <c r="L530" i="9"/>
  <c r="F526" i="9"/>
  <c r="J526" i="9"/>
  <c r="N526" i="9"/>
  <c r="G526" i="9"/>
  <c r="K526" i="9"/>
  <c r="M526" i="9"/>
  <c r="Q526" i="9"/>
  <c r="D526" i="9"/>
  <c r="L526" i="9"/>
  <c r="F522" i="9"/>
  <c r="J522" i="9"/>
  <c r="N522" i="9"/>
  <c r="G522" i="9"/>
  <c r="K522" i="9"/>
  <c r="M522" i="9"/>
  <c r="Q522" i="9"/>
  <c r="D522" i="9"/>
  <c r="L522" i="9"/>
  <c r="F518" i="9"/>
  <c r="J518" i="9"/>
  <c r="N518" i="9"/>
  <c r="G518" i="9"/>
  <c r="K518" i="9"/>
  <c r="M518" i="9"/>
  <c r="Q518" i="9"/>
  <c r="D518" i="9"/>
  <c r="L518" i="9"/>
  <c r="F514" i="9"/>
  <c r="J514" i="9"/>
  <c r="N514" i="9"/>
  <c r="G514" i="9"/>
  <c r="K514" i="9"/>
  <c r="M514" i="9"/>
  <c r="Q514" i="9"/>
  <c r="D514" i="9"/>
  <c r="L514" i="9"/>
  <c r="F510" i="9"/>
  <c r="J510" i="9"/>
  <c r="N510" i="9"/>
  <c r="G510" i="9"/>
  <c r="K510" i="9"/>
  <c r="M510" i="9"/>
  <c r="Q510" i="9"/>
  <c r="D510" i="9"/>
  <c r="L510" i="9"/>
  <c r="F506" i="9"/>
  <c r="J506" i="9"/>
  <c r="N506" i="9"/>
  <c r="G506" i="9"/>
  <c r="K506" i="9"/>
  <c r="M506" i="9"/>
  <c r="Q506" i="9"/>
  <c r="D506" i="9"/>
  <c r="L506" i="9"/>
  <c r="F502" i="9"/>
  <c r="J502" i="9"/>
  <c r="N502" i="9"/>
  <c r="G502" i="9"/>
  <c r="K502" i="9"/>
  <c r="M502" i="9"/>
  <c r="Q502" i="9"/>
  <c r="D502" i="9"/>
  <c r="L502" i="9"/>
  <c r="F498" i="9"/>
  <c r="J498" i="9"/>
  <c r="N498" i="9"/>
  <c r="G498" i="9"/>
  <c r="K498" i="9"/>
  <c r="M498" i="9"/>
  <c r="Q498" i="9"/>
  <c r="D498" i="9"/>
  <c r="L498" i="9"/>
  <c r="F494" i="9"/>
  <c r="J494" i="9"/>
  <c r="N494" i="9"/>
  <c r="G494" i="9"/>
  <c r="K494" i="9"/>
  <c r="M494" i="9"/>
  <c r="Q494" i="9"/>
  <c r="D494" i="9"/>
  <c r="L494" i="9"/>
  <c r="F490" i="9"/>
  <c r="J490" i="9"/>
  <c r="N490" i="9"/>
  <c r="G490" i="9"/>
  <c r="K490" i="9"/>
  <c r="M490" i="9"/>
  <c r="Q490" i="9"/>
  <c r="D490" i="9"/>
  <c r="L490" i="9"/>
  <c r="F486" i="9"/>
  <c r="J486" i="9"/>
  <c r="N486" i="9"/>
  <c r="G486" i="9"/>
  <c r="K486" i="9"/>
  <c r="M486" i="9"/>
  <c r="Q486" i="9"/>
  <c r="D486" i="9"/>
  <c r="L486" i="9"/>
  <c r="M482" i="9"/>
  <c r="Q482" i="9"/>
  <c r="F482" i="9"/>
  <c r="K482" i="9"/>
  <c r="D482" i="9"/>
  <c r="G482" i="9"/>
  <c r="N482" i="9"/>
  <c r="L482" i="9"/>
  <c r="J482" i="9"/>
  <c r="M478" i="9"/>
  <c r="Q478" i="9"/>
  <c r="F478" i="9"/>
  <c r="K478" i="9"/>
  <c r="D478" i="9"/>
  <c r="J478" i="9"/>
  <c r="G478" i="9"/>
  <c r="N478" i="9"/>
  <c r="L478" i="9"/>
  <c r="M474" i="9"/>
  <c r="Q474" i="9"/>
  <c r="F474" i="9"/>
  <c r="K474" i="9"/>
  <c r="D474" i="9"/>
  <c r="J474" i="9"/>
  <c r="G474" i="9"/>
  <c r="N474" i="9"/>
  <c r="L474" i="9"/>
  <c r="M470" i="9"/>
  <c r="Q470" i="9"/>
  <c r="F470" i="9"/>
  <c r="K470" i="9"/>
  <c r="D470" i="9"/>
  <c r="J470" i="9"/>
  <c r="G470" i="9"/>
  <c r="N470" i="9"/>
  <c r="L470" i="9"/>
  <c r="M466" i="9"/>
  <c r="Q466" i="9"/>
  <c r="F466" i="9"/>
  <c r="K466" i="9"/>
  <c r="D466" i="9"/>
  <c r="J466" i="9"/>
  <c r="G466" i="9"/>
  <c r="N466" i="9"/>
  <c r="L466" i="9"/>
  <c r="M462" i="9"/>
  <c r="Q462" i="9"/>
  <c r="F462" i="9"/>
  <c r="K462" i="9"/>
  <c r="D462" i="9"/>
  <c r="J462" i="9"/>
  <c r="G462" i="9"/>
  <c r="N462" i="9"/>
  <c r="L462" i="9"/>
  <c r="M458" i="9"/>
  <c r="Q458" i="9"/>
  <c r="F458" i="9"/>
  <c r="K458" i="9"/>
  <c r="D458" i="9"/>
  <c r="J458" i="9"/>
  <c r="G458" i="9"/>
  <c r="N458" i="9"/>
  <c r="L458" i="9"/>
  <c r="M454" i="9"/>
  <c r="Q454" i="9"/>
  <c r="F454" i="9"/>
  <c r="K454" i="9"/>
  <c r="D454" i="9"/>
  <c r="J454" i="9"/>
  <c r="G454" i="9"/>
  <c r="N454" i="9"/>
  <c r="L454" i="9"/>
  <c r="M450" i="9"/>
  <c r="Q450" i="9"/>
  <c r="F450" i="9"/>
  <c r="K450" i="9"/>
  <c r="D450" i="9"/>
  <c r="J450" i="9"/>
  <c r="G450" i="9"/>
  <c r="N450" i="9"/>
  <c r="L450" i="9"/>
  <c r="M446" i="9"/>
  <c r="Q446" i="9"/>
  <c r="F446" i="9"/>
  <c r="K446" i="9"/>
  <c r="D446" i="9"/>
  <c r="J446" i="9"/>
  <c r="G446" i="9"/>
  <c r="N446" i="9"/>
  <c r="L446" i="9"/>
  <c r="M442" i="9"/>
  <c r="Q442" i="9"/>
  <c r="F442" i="9"/>
  <c r="K442" i="9"/>
  <c r="D442" i="9"/>
  <c r="J442" i="9"/>
  <c r="G442" i="9"/>
  <c r="N442" i="9"/>
  <c r="L442" i="9"/>
  <c r="M438" i="9"/>
  <c r="Q438" i="9"/>
  <c r="F438" i="9"/>
  <c r="K438" i="9"/>
  <c r="D438" i="9"/>
  <c r="J438" i="9"/>
  <c r="G438" i="9"/>
  <c r="N438" i="9"/>
  <c r="L438" i="9"/>
  <c r="M434" i="9"/>
  <c r="Q434" i="9"/>
  <c r="F434" i="9"/>
  <c r="K434" i="9"/>
  <c r="G434" i="9"/>
  <c r="L434" i="9"/>
  <c r="D434" i="9"/>
  <c r="J434" i="9"/>
  <c r="N434" i="9"/>
  <c r="M430" i="9"/>
  <c r="Q430" i="9"/>
  <c r="F430" i="9"/>
  <c r="K430" i="9"/>
  <c r="G430" i="9"/>
  <c r="L430" i="9"/>
  <c r="D430" i="9"/>
  <c r="J430" i="9"/>
  <c r="N430" i="9"/>
  <c r="M426" i="9"/>
  <c r="Q426" i="9"/>
  <c r="F426" i="9"/>
  <c r="K426" i="9"/>
  <c r="G426" i="9"/>
  <c r="L426" i="9"/>
  <c r="D426" i="9"/>
  <c r="J426" i="9"/>
  <c r="N426" i="9"/>
  <c r="M422" i="9"/>
  <c r="Q422" i="9"/>
  <c r="F422" i="9"/>
  <c r="K422" i="9"/>
  <c r="G422" i="9"/>
  <c r="L422" i="9"/>
  <c r="D422" i="9"/>
  <c r="J422" i="9"/>
  <c r="N422" i="9"/>
  <c r="M418" i="9"/>
  <c r="Q418" i="9"/>
  <c r="F418" i="9"/>
  <c r="K418" i="9"/>
  <c r="G418" i="9"/>
  <c r="L418" i="9"/>
  <c r="D418" i="9"/>
  <c r="J418" i="9"/>
  <c r="N418" i="9"/>
  <c r="M414" i="9"/>
  <c r="Q414" i="9"/>
  <c r="F414" i="9"/>
  <c r="K414" i="9"/>
  <c r="G414" i="9"/>
  <c r="L414" i="9"/>
  <c r="D414" i="9"/>
  <c r="J414" i="9"/>
  <c r="N414" i="9"/>
  <c r="M410" i="9"/>
  <c r="Q410" i="9"/>
  <c r="F410" i="9"/>
  <c r="K410" i="9"/>
  <c r="G410" i="9"/>
  <c r="L410" i="9"/>
  <c r="D410" i="9"/>
  <c r="J410" i="9"/>
  <c r="N410" i="9"/>
  <c r="M406" i="9"/>
  <c r="Q406" i="9"/>
  <c r="F406" i="9"/>
  <c r="K406" i="9"/>
  <c r="G406" i="9"/>
  <c r="L406" i="9"/>
  <c r="D406" i="9"/>
  <c r="J406" i="9"/>
  <c r="N406" i="9"/>
  <c r="M402" i="9"/>
  <c r="Q402" i="9"/>
  <c r="F402" i="9"/>
  <c r="K402" i="9"/>
  <c r="G402" i="9"/>
  <c r="L402" i="9"/>
  <c r="D402" i="9"/>
  <c r="J402" i="9"/>
  <c r="N402" i="9"/>
  <c r="M398" i="9"/>
  <c r="Q398" i="9"/>
  <c r="F398" i="9"/>
  <c r="K398" i="9"/>
  <c r="G398" i="9"/>
  <c r="L398" i="9"/>
  <c r="D398" i="9"/>
  <c r="J398" i="9"/>
  <c r="N398" i="9"/>
  <c r="F394" i="9"/>
  <c r="J394" i="9"/>
  <c r="N394" i="9"/>
  <c r="G394" i="9"/>
  <c r="K394" i="9"/>
  <c r="M394" i="9"/>
  <c r="Q394" i="9"/>
  <c r="D394" i="9"/>
  <c r="L394" i="9"/>
  <c r="F390" i="9"/>
  <c r="J390" i="9"/>
  <c r="N390" i="9"/>
  <c r="G390" i="9"/>
  <c r="K390" i="9"/>
  <c r="M390" i="9"/>
  <c r="Q390" i="9"/>
  <c r="D390" i="9"/>
  <c r="L390" i="9"/>
  <c r="F386" i="9"/>
  <c r="J386" i="9"/>
  <c r="N386" i="9"/>
  <c r="G386" i="9"/>
  <c r="K386" i="9"/>
  <c r="M386" i="9"/>
  <c r="Q386" i="9"/>
  <c r="D386" i="9"/>
  <c r="L386" i="9"/>
  <c r="F382" i="9"/>
  <c r="J382" i="9"/>
  <c r="N382" i="9"/>
  <c r="G382" i="9"/>
  <c r="K382" i="9"/>
  <c r="M382" i="9"/>
  <c r="Q382" i="9"/>
  <c r="D382" i="9"/>
  <c r="L382" i="9"/>
  <c r="F378" i="9"/>
  <c r="J378" i="9"/>
  <c r="N378" i="9"/>
  <c r="G378" i="9"/>
  <c r="K378" i="9"/>
  <c r="M378" i="9"/>
  <c r="Q378" i="9"/>
  <c r="D378" i="9"/>
  <c r="L378" i="9"/>
  <c r="F374" i="9"/>
  <c r="J374" i="9"/>
  <c r="N374" i="9"/>
  <c r="G374" i="9"/>
  <c r="K374" i="9"/>
  <c r="M374" i="9"/>
  <c r="Q374" i="9"/>
  <c r="D374" i="9"/>
  <c r="L374" i="9"/>
  <c r="F370" i="9"/>
  <c r="J370" i="9"/>
  <c r="N370" i="9"/>
  <c r="G370" i="9"/>
  <c r="K370" i="9"/>
  <c r="M370" i="9"/>
  <c r="Q370" i="9"/>
  <c r="D370" i="9"/>
  <c r="L370" i="9"/>
  <c r="F366" i="9"/>
  <c r="J366" i="9"/>
  <c r="N366" i="9"/>
  <c r="G366" i="9"/>
  <c r="K366" i="9"/>
  <c r="M366" i="9"/>
  <c r="Q366" i="9"/>
  <c r="D366" i="9"/>
  <c r="L366" i="9"/>
  <c r="F362" i="9"/>
  <c r="J362" i="9"/>
  <c r="N362" i="9"/>
  <c r="G362" i="9"/>
  <c r="K362" i="9"/>
  <c r="M362" i="9"/>
  <c r="Q362" i="9"/>
  <c r="D362" i="9"/>
  <c r="L362" i="9"/>
  <c r="F358" i="9"/>
  <c r="J358" i="9"/>
  <c r="N358" i="9"/>
  <c r="G358" i="9"/>
  <c r="K358" i="9"/>
  <c r="M358" i="9"/>
  <c r="Q358" i="9"/>
  <c r="D358" i="9"/>
  <c r="L358" i="9"/>
  <c r="F354" i="9"/>
  <c r="J354" i="9"/>
  <c r="N354" i="9"/>
  <c r="G354" i="9"/>
  <c r="K354" i="9"/>
  <c r="M354" i="9"/>
  <c r="Q354" i="9"/>
  <c r="D354" i="9"/>
  <c r="L354" i="9"/>
  <c r="F350" i="9"/>
  <c r="J350" i="9"/>
  <c r="N350" i="9"/>
  <c r="G350" i="9"/>
  <c r="K350" i="9"/>
  <c r="M350" i="9"/>
  <c r="Q350" i="9"/>
  <c r="D350" i="9"/>
  <c r="L350" i="9"/>
  <c r="F346" i="9"/>
  <c r="J346" i="9"/>
  <c r="N346" i="9"/>
  <c r="G346" i="9"/>
  <c r="K346" i="9"/>
  <c r="M346" i="9"/>
  <c r="Q346" i="9"/>
  <c r="D346" i="9"/>
  <c r="L346" i="9"/>
  <c r="F342" i="9"/>
  <c r="J342" i="9"/>
  <c r="N342" i="9"/>
  <c r="G342" i="9"/>
  <c r="K342" i="9"/>
  <c r="M342" i="9"/>
  <c r="Q342" i="9"/>
  <c r="D342" i="9"/>
  <c r="L342" i="9"/>
  <c r="M338" i="9"/>
  <c r="Q338" i="9"/>
  <c r="F338" i="9"/>
  <c r="K338" i="9"/>
  <c r="G338" i="9"/>
  <c r="L338" i="9"/>
  <c r="D338" i="9"/>
  <c r="J338" i="9"/>
  <c r="N338" i="9"/>
  <c r="M334" i="9"/>
  <c r="Q334" i="9"/>
  <c r="F334" i="9"/>
  <c r="K334" i="9"/>
  <c r="G334" i="9"/>
  <c r="L334" i="9"/>
  <c r="D334" i="9"/>
  <c r="J334" i="9"/>
  <c r="N334" i="9"/>
  <c r="F330" i="9"/>
  <c r="J330" i="9"/>
  <c r="N330" i="9"/>
  <c r="G330" i="9"/>
  <c r="K330" i="9"/>
  <c r="M330" i="9"/>
  <c r="Q330" i="9"/>
  <c r="D330" i="9"/>
  <c r="L330" i="9"/>
  <c r="F326" i="9"/>
  <c r="J326" i="9"/>
  <c r="N326" i="9"/>
  <c r="G326" i="9"/>
  <c r="K326" i="9"/>
  <c r="M326" i="9"/>
  <c r="Q326" i="9"/>
  <c r="D326" i="9"/>
  <c r="L326" i="9"/>
  <c r="F322" i="9"/>
  <c r="J322" i="9"/>
  <c r="N322" i="9"/>
  <c r="G322" i="9"/>
  <c r="K322" i="9"/>
  <c r="M322" i="9"/>
  <c r="Q322" i="9"/>
  <c r="D322" i="9"/>
  <c r="L322" i="9"/>
  <c r="F318" i="9"/>
  <c r="J318" i="9"/>
  <c r="N318" i="9"/>
  <c r="G318" i="9"/>
  <c r="K318" i="9"/>
  <c r="M318" i="9"/>
  <c r="Q318" i="9"/>
  <c r="D318" i="9"/>
  <c r="L318" i="9"/>
  <c r="F314" i="9"/>
  <c r="J314" i="9"/>
  <c r="N314" i="9"/>
  <c r="G314" i="9"/>
  <c r="K314" i="9"/>
  <c r="M314" i="9"/>
  <c r="Q314" i="9"/>
  <c r="D314" i="9"/>
  <c r="L314" i="9"/>
  <c r="F310" i="9"/>
  <c r="J310" i="9"/>
  <c r="N310" i="9"/>
  <c r="G310" i="9"/>
  <c r="K310" i="9"/>
  <c r="M310" i="9"/>
  <c r="Q310" i="9"/>
  <c r="D310" i="9"/>
  <c r="L310" i="9"/>
  <c r="F306" i="9"/>
  <c r="J306" i="9"/>
  <c r="N306" i="9"/>
  <c r="G306" i="9"/>
  <c r="K306" i="9"/>
  <c r="M306" i="9"/>
  <c r="Q306" i="9"/>
  <c r="D306" i="9"/>
  <c r="L306" i="9"/>
  <c r="F302" i="9"/>
  <c r="J302" i="9"/>
  <c r="N302" i="9"/>
  <c r="G302" i="9"/>
  <c r="K302" i="9"/>
  <c r="M302" i="9"/>
  <c r="Q302" i="9"/>
  <c r="D302" i="9"/>
  <c r="L302" i="9"/>
  <c r="F298" i="9"/>
  <c r="J298" i="9"/>
  <c r="N298" i="9"/>
  <c r="G298" i="9"/>
  <c r="K298" i="9"/>
  <c r="M298" i="9"/>
  <c r="Q298" i="9"/>
  <c r="D298" i="9"/>
  <c r="L298" i="9"/>
  <c r="F294" i="9"/>
  <c r="J294" i="9"/>
  <c r="N294" i="9"/>
  <c r="G294" i="9"/>
  <c r="K294" i="9"/>
  <c r="M294" i="9"/>
  <c r="Q294" i="9"/>
  <c r="D294" i="9"/>
  <c r="L294" i="9"/>
  <c r="F290" i="9"/>
  <c r="J290" i="9"/>
  <c r="N290" i="9"/>
  <c r="G290" i="9"/>
  <c r="K290" i="9"/>
  <c r="M290" i="9"/>
  <c r="Q290" i="9"/>
  <c r="D290" i="9"/>
  <c r="L290" i="9"/>
  <c r="F286" i="9"/>
  <c r="J286" i="9"/>
  <c r="N286" i="9"/>
  <c r="G286" i="9"/>
  <c r="K286" i="9"/>
  <c r="M286" i="9"/>
  <c r="Q286" i="9"/>
  <c r="D286" i="9"/>
  <c r="L286" i="9"/>
  <c r="F282" i="9"/>
  <c r="J282" i="9"/>
  <c r="N282" i="9"/>
  <c r="G282" i="9"/>
  <c r="K282" i="9"/>
  <c r="M282" i="9"/>
  <c r="Q282" i="9"/>
  <c r="D282" i="9"/>
  <c r="L282" i="9"/>
  <c r="F278" i="9"/>
  <c r="J278" i="9"/>
  <c r="N278" i="9"/>
  <c r="M278" i="9"/>
  <c r="D278" i="9"/>
  <c r="G278" i="9"/>
  <c r="L278" i="9"/>
  <c r="Q278" i="9"/>
  <c r="K278" i="9"/>
  <c r="F274" i="9"/>
  <c r="J274" i="9"/>
  <c r="N274" i="9"/>
  <c r="M274" i="9"/>
  <c r="D274" i="9"/>
  <c r="G274" i="9"/>
  <c r="L274" i="9"/>
  <c r="Q274" i="9"/>
  <c r="K274" i="9"/>
  <c r="D270" i="9"/>
  <c r="L270" i="9"/>
  <c r="F270" i="9"/>
  <c r="J270" i="9"/>
  <c r="N270" i="9"/>
  <c r="Q270" i="9"/>
  <c r="K270" i="9"/>
  <c r="G270" i="9"/>
  <c r="M270" i="9"/>
  <c r="D266" i="9"/>
  <c r="L266" i="9"/>
  <c r="F266" i="9"/>
  <c r="J266" i="9"/>
  <c r="N266" i="9"/>
  <c r="Q266" i="9"/>
  <c r="K266" i="9"/>
  <c r="G266" i="9"/>
  <c r="M266" i="9"/>
  <c r="D262" i="9"/>
  <c r="L262" i="9"/>
  <c r="F262" i="9"/>
  <c r="J262" i="9"/>
  <c r="N262" i="9"/>
  <c r="Q262" i="9"/>
  <c r="K262" i="9"/>
  <c r="G262" i="9"/>
  <c r="M262" i="9"/>
  <c r="D258" i="9"/>
  <c r="L258" i="9"/>
  <c r="F258" i="9"/>
  <c r="J258" i="9"/>
  <c r="N258" i="9"/>
  <c r="Q258" i="9"/>
  <c r="K258" i="9"/>
  <c r="G258" i="9"/>
  <c r="M258" i="9"/>
  <c r="G254" i="9"/>
  <c r="K254" i="9"/>
  <c r="D254" i="9"/>
  <c r="L254" i="9"/>
  <c r="F254" i="9"/>
  <c r="J254" i="9"/>
  <c r="N254" i="9"/>
  <c r="Q254" i="9"/>
  <c r="M254" i="9"/>
  <c r="G250" i="9"/>
  <c r="K250" i="9"/>
  <c r="D250" i="9"/>
  <c r="L250" i="9"/>
  <c r="F250" i="9"/>
  <c r="J250" i="9"/>
  <c r="N250" i="9"/>
  <c r="Q250" i="9"/>
  <c r="M250" i="9"/>
  <c r="G246" i="9"/>
  <c r="K246" i="9"/>
  <c r="D246" i="9"/>
  <c r="L246" i="9"/>
  <c r="F246" i="9"/>
  <c r="J246" i="9"/>
  <c r="N246" i="9"/>
  <c r="Q246" i="9"/>
  <c r="M246" i="9"/>
  <c r="G242" i="9"/>
  <c r="K242" i="9"/>
  <c r="D242" i="9"/>
  <c r="L242" i="9"/>
  <c r="F242" i="9"/>
  <c r="J242" i="9"/>
  <c r="N242" i="9"/>
  <c r="Q242" i="9"/>
  <c r="M242" i="9"/>
  <c r="D238" i="9"/>
  <c r="L238" i="9"/>
  <c r="G238" i="9"/>
  <c r="M238" i="9"/>
  <c r="N238" i="9"/>
  <c r="F238" i="9"/>
  <c r="K238" i="9"/>
  <c r="Q238" i="9"/>
  <c r="J238" i="9"/>
  <c r="D234" i="9"/>
  <c r="L234" i="9"/>
  <c r="G234" i="9"/>
  <c r="M234" i="9"/>
  <c r="N234" i="9"/>
  <c r="F234" i="9"/>
  <c r="K234" i="9"/>
  <c r="Q234" i="9"/>
  <c r="J234" i="9"/>
  <c r="D230" i="9"/>
  <c r="L230" i="9"/>
  <c r="G230" i="9"/>
  <c r="M230" i="9"/>
  <c r="N230" i="9"/>
  <c r="F230" i="9"/>
  <c r="K230" i="9"/>
  <c r="Q230" i="9"/>
  <c r="J230" i="9"/>
  <c r="D226" i="9"/>
  <c r="L226" i="9"/>
  <c r="G226" i="9"/>
  <c r="M226" i="9"/>
  <c r="N226" i="9"/>
  <c r="F226" i="9"/>
  <c r="K226" i="9"/>
  <c r="Q226" i="9"/>
  <c r="J226" i="9"/>
  <c r="D222" i="9"/>
  <c r="L222" i="9"/>
  <c r="G222" i="9"/>
  <c r="M222" i="9"/>
  <c r="N222" i="9"/>
  <c r="F222" i="9"/>
  <c r="K222" i="9"/>
  <c r="Q222" i="9"/>
  <c r="J222" i="9"/>
  <c r="G218" i="9"/>
  <c r="K218" i="9"/>
  <c r="D218" i="9"/>
  <c r="L218" i="9"/>
  <c r="J218" i="9"/>
  <c r="M218" i="9"/>
  <c r="Q218" i="9"/>
  <c r="F218" i="9"/>
  <c r="N218" i="9"/>
  <c r="G214" i="9"/>
  <c r="K214" i="9"/>
  <c r="D214" i="9"/>
  <c r="L214" i="9"/>
  <c r="J214" i="9"/>
  <c r="M214" i="9"/>
  <c r="Q214" i="9"/>
  <c r="N214" i="9"/>
  <c r="F214" i="9"/>
  <c r="F210" i="9"/>
  <c r="J210" i="9"/>
  <c r="N210" i="9"/>
  <c r="G210" i="9"/>
  <c r="K210" i="9"/>
  <c r="D210" i="9"/>
  <c r="L210" i="9"/>
  <c r="Q210" i="9"/>
  <c r="M210" i="9"/>
  <c r="F206" i="9"/>
  <c r="J206" i="9"/>
  <c r="N206" i="9"/>
  <c r="G206" i="9"/>
  <c r="K206" i="9"/>
  <c r="D206" i="9"/>
  <c r="L206" i="9"/>
  <c r="Q206" i="9"/>
  <c r="M206" i="9"/>
  <c r="F202" i="9"/>
  <c r="J202" i="9"/>
  <c r="N202" i="9"/>
  <c r="G202" i="9"/>
  <c r="K202" i="9"/>
  <c r="D202" i="9"/>
  <c r="L202" i="9"/>
  <c r="Q202" i="9"/>
  <c r="M202" i="9"/>
  <c r="F198" i="9"/>
  <c r="J198" i="9"/>
  <c r="N198" i="9"/>
  <c r="G198" i="9"/>
  <c r="K198" i="9"/>
  <c r="D198" i="9"/>
  <c r="L198" i="9"/>
  <c r="Q198" i="9"/>
  <c r="M198" i="9"/>
  <c r="F194" i="9"/>
  <c r="J194" i="9"/>
  <c r="N194" i="9"/>
  <c r="G194" i="9"/>
  <c r="K194" i="9"/>
  <c r="D194" i="9"/>
  <c r="L194" i="9"/>
  <c r="Q194" i="9"/>
  <c r="M194" i="9"/>
  <c r="F190" i="9"/>
  <c r="J190" i="9"/>
  <c r="N190" i="9"/>
  <c r="G190" i="9"/>
  <c r="K190" i="9"/>
  <c r="D190" i="9"/>
  <c r="L190" i="9"/>
  <c r="Q190" i="9"/>
  <c r="M190" i="9"/>
  <c r="F186" i="9"/>
  <c r="J186" i="9"/>
  <c r="N186" i="9"/>
  <c r="G186" i="9"/>
  <c r="K186" i="9"/>
  <c r="D186" i="9"/>
  <c r="L186" i="9"/>
  <c r="Q186" i="9"/>
  <c r="M186" i="9"/>
  <c r="F182" i="9"/>
  <c r="J182" i="9"/>
  <c r="N182" i="9"/>
  <c r="G182" i="9"/>
  <c r="K182" i="9"/>
  <c r="D182" i="9"/>
  <c r="L182" i="9"/>
  <c r="Q182" i="9"/>
  <c r="M182" i="9"/>
  <c r="F178" i="9"/>
  <c r="J178" i="9"/>
  <c r="N178" i="9"/>
  <c r="G178" i="9"/>
  <c r="K178" i="9"/>
  <c r="D178" i="9"/>
  <c r="L178" i="9"/>
  <c r="Q178" i="9"/>
  <c r="M178" i="9"/>
  <c r="F174" i="9"/>
  <c r="J174" i="9"/>
  <c r="N174" i="9"/>
  <c r="G174" i="9"/>
  <c r="K174" i="9"/>
  <c r="L174" i="9"/>
  <c r="Q174" i="9"/>
  <c r="D174" i="9"/>
  <c r="M174" i="9"/>
  <c r="D170" i="9"/>
  <c r="L170" i="9"/>
  <c r="M170" i="9"/>
  <c r="Q170" i="9"/>
  <c r="J170" i="9"/>
  <c r="K170" i="9"/>
  <c r="F170" i="9"/>
  <c r="N170" i="9"/>
  <c r="G170" i="9"/>
  <c r="D166" i="9"/>
  <c r="L166" i="9"/>
  <c r="M166" i="9"/>
  <c r="Q166" i="9"/>
  <c r="J166" i="9"/>
  <c r="K166" i="9"/>
  <c r="F166" i="9"/>
  <c r="N166" i="9"/>
  <c r="G166" i="9"/>
  <c r="D162" i="9"/>
  <c r="L162" i="9"/>
  <c r="M162" i="9"/>
  <c r="Q162" i="9"/>
  <c r="J162" i="9"/>
  <c r="K162" i="9"/>
  <c r="F162" i="9"/>
  <c r="N162" i="9"/>
  <c r="G162" i="9"/>
  <c r="D158" i="9"/>
  <c r="L158" i="9"/>
  <c r="M158" i="9"/>
  <c r="Q158" i="9"/>
  <c r="J158" i="9"/>
  <c r="K158" i="9"/>
  <c r="F158" i="9"/>
  <c r="N158" i="9"/>
  <c r="G158" i="9"/>
  <c r="D154" i="9"/>
  <c r="L154" i="9"/>
  <c r="M154" i="9"/>
  <c r="Q154" i="9"/>
  <c r="J154" i="9"/>
  <c r="K154" i="9"/>
  <c r="F154" i="9"/>
  <c r="N154" i="9"/>
  <c r="G154" i="9"/>
  <c r="G150" i="9"/>
  <c r="K150" i="9"/>
  <c r="D150" i="9"/>
  <c r="L150" i="9"/>
  <c r="M150" i="9"/>
  <c r="Q150" i="9"/>
  <c r="F150" i="9"/>
  <c r="J150" i="9"/>
  <c r="N150" i="9"/>
  <c r="G146" i="9"/>
  <c r="K146" i="9"/>
  <c r="D146" i="9"/>
  <c r="L146" i="9"/>
  <c r="M146" i="9"/>
  <c r="Q146" i="9"/>
  <c r="F146" i="9"/>
  <c r="J146" i="9"/>
  <c r="N146" i="9"/>
  <c r="M142" i="9"/>
  <c r="Q142" i="9"/>
  <c r="G142" i="9"/>
  <c r="L142" i="9"/>
  <c r="N142" i="9"/>
  <c r="D142" i="9"/>
  <c r="J142" i="9"/>
  <c r="F142" i="9"/>
  <c r="K142" i="9"/>
  <c r="M138" i="9"/>
  <c r="Q138" i="9"/>
  <c r="G138" i="9"/>
  <c r="L138" i="9"/>
  <c r="N138" i="9"/>
  <c r="D138" i="9"/>
  <c r="J138" i="9"/>
  <c r="F138" i="9"/>
  <c r="K138" i="9"/>
  <c r="M132" i="9"/>
  <c r="Q132" i="9"/>
  <c r="G132" i="9"/>
  <c r="L132" i="9"/>
  <c r="N132" i="9"/>
  <c r="D132" i="9"/>
  <c r="J132" i="9"/>
  <c r="F132" i="9"/>
  <c r="K132" i="9"/>
  <c r="M128" i="9"/>
  <c r="Q128" i="9"/>
  <c r="G128" i="9"/>
  <c r="L128" i="9"/>
  <c r="N128" i="9"/>
  <c r="D128" i="9"/>
  <c r="J128" i="9"/>
  <c r="F128" i="9"/>
  <c r="K128" i="9"/>
  <c r="G124" i="9"/>
  <c r="K124" i="9"/>
  <c r="M124" i="9"/>
  <c r="Q124" i="9"/>
  <c r="F124" i="9"/>
  <c r="N124" i="9"/>
  <c r="J124" i="9"/>
  <c r="D124" i="9"/>
  <c r="L124" i="9"/>
  <c r="F120" i="9"/>
  <c r="J120" i="9"/>
  <c r="N120" i="9"/>
  <c r="G120" i="9"/>
  <c r="K120" i="9"/>
  <c r="M120" i="9"/>
  <c r="Q120" i="9"/>
  <c r="L120" i="9"/>
  <c r="D120" i="9"/>
  <c r="D116" i="9"/>
  <c r="L116" i="9"/>
  <c r="G116" i="9"/>
  <c r="M116" i="9"/>
  <c r="N116" i="9"/>
  <c r="F116" i="9"/>
  <c r="K116" i="9"/>
  <c r="Q116" i="9"/>
  <c r="J116" i="9"/>
  <c r="D112" i="9"/>
  <c r="L112" i="9"/>
  <c r="G112" i="9"/>
  <c r="M112" i="9"/>
  <c r="N112" i="9"/>
  <c r="F112" i="9"/>
  <c r="K112" i="9"/>
  <c r="Q112" i="9"/>
  <c r="J112" i="9"/>
  <c r="G108" i="9"/>
  <c r="K108" i="9"/>
  <c r="D108" i="9"/>
  <c r="L108" i="9"/>
  <c r="M108" i="9"/>
  <c r="F108" i="9"/>
  <c r="N108" i="9"/>
  <c r="J108" i="9"/>
  <c r="Q108" i="9"/>
  <c r="G104" i="9"/>
  <c r="K104" i="9"/>
  <c r="D104" i="9"/>
  <c r="L104" i="9"/>
  <c r="M104" i="9"/>
  <c r="F104" i="9"/>
  <c r="N104" i="9"/>
  <c r="J104" i="9"/>
  <c r="Q104" i="9"/>
  <c r="F100" i="9"/>
  <c r="J100" i="9"/>
  <c r="N100" i="9"/>
  <c r="G100" i="9"/>
  <c r="K100" i="9"/>
  <c r="D100" i="9"/>
  <c r="L100" i="9"/>
  <c r="Q100" i="9"/>
  <c r="M100" i="9"/>
  <c r="F96" i="9"/>
  <c r="J96" i="9"/>
  <c r="N96" i="9"/>
  <c r="G96" i="9"/>
  <c r="K96" i="9"/>
  <c r="D96" i="9"/>
  <c r="L96" i="9"/>
  <c r="Q96" i="9"/>
  <c r="M96" i="9"/>
  <c r="F92" i="9"/>
  <c r="J92" i="9"/>
  <c r="N92" i="9"/>
  <c r="G92" i="9"/>
  <c r="K92" i="9"/>
  <c r="D92" i="9"/>
  <c r="L92" i="9"/>
  <c r="Q92" i="9"/>
  <c r="M92" i="9"/>
  <c r="F88" i="9"/>
  <c r="J88" i="9"/>
  <c r="N88" i="9"/>
  <c r="M88" i="9"/>
  <c r="D88" i="9"/>
  <c r="K88" i="9"/>
  <c r="G88" i="9"/>
  <c r="Q88" i="9"/>
  <c r="L88" i="9"/>
  <c r="F84" i="9"/>
  <c r="J84" i="9"/>
  <c r="N84" i="9"/>
  <c r="M84" i="9"/>
  <c r="D84" i="9"/>
  <c r="K84" i="9"/>
  <c r="Q84" i="9"/>
  <c r="L84" i="9"/>
  <c r="G84" i="9"/>
  <c r="G80" i="9"/>
  <c r="K80" i="9"/>
  <c r="F80" i="9"/>
  <c r="J80" i="9"/>
  <c r="N80" i="9"/>
  <c r="D80" i="9"/>
  <c r="L80" i="9"/>
  <c r="M80" i="9"/>
  <c r="Q80" i="9"/>
  <c r="G76" i="9"/>
  <c r="J76" i="9" s="1"/>
  <c r="F76" i="9"/>
  <c r="N76" i="9"/>
  <c r="D76" i="9"/>
  <c r="L76" i="9"/>
  <c r="M76" i="9"/>
  <c r="Q76" i="9"/>
  <c r="G72" i="9"/>
  <c r="J72" i="9" s="1"/>
  <c r="F72" i="9"/>
  <c r="N72" i="9"/>
  <c r="D72" i="9"/>
  <c r="L72" i="9"/>
  <c r="M72" i="9"/>
  <c r="Q72" i="9"/>
  <c r="G68" i="9"/>
  <c r="J68" i="9" s="1"/>
  <c r="D68" i="9"/>
  <c r="L68" i="9"/>
  <c r="F68" i="9"/>
  <c r="N68" i="9"/>
  <c r="M68" i="9"/>
  <c r="Q68" i="9"/>
  <c r="G64" i="9"/>
  <c r="J64" i="9" s="1"/>
  <c r="D64" i="9"/>
  <c r="L64" i="9"/>
  <c r="F64" i="9"/>
  <c r="N64" i="9"/>
  <c r="M64" i="9"/>
  <c r="Q64" i="9"/>
  <c r="G60" i="9"/>
  <c r="J60" i="9" s="1"/>
  <c r="D60" i="9"/>
  <c r="L60" i="9"/>
  <c r="F60" i="9"/>
  <c r="N60" i="9"/>
  <c r="M60" i="9"/>
  <c r="Q60" i="9"/>
  <c r="M56" i="9"/>
  <c r="Q56" i="9"/>
  <c r="F56" i="9"/>
  <c r="N56" i="9"/>
  <c r="D56" i="9"/>
  <c r="L56" i="9"/>
  <c r="G56" i="9"/>
  <c r="J56" i="9" s="1"/>
  <c r="M52" i="9"/>
  <c r="Q52" i="9"/>
  <c r="F52" i="9"/>
  <c r="N52" i="9"/>
  <c r="D52" i="9"/>
  <c r="L52" i="9"/>
  <c r="G52" i="9"/>
  <c r="J52" i="9" s="1"/>
  <c r="D48" i="9"/>
  <c r="L48" i="9"/>
  <c r="F48" i="9"/>
  <c r="Q48" i="9"/>
  <c r="G48" i="9"/>
  <c r="J48" i="9" s="1"/>
  <c r="M48" i="9"/>
  <c r="N48" i="9"/>
  <c r="D44" i="9"/>
  <c r="L44" i="9"/>
  <c r="F44" i="9"/>
  <c r="Q44" i="9"/>
  <c r="G44" i="9"/>
  <c r="J44" i="9" s="1"/>
  <c r="M44" i="9"/>
  <c r="N44" i="9"/>
  <c r="F40" i="9"/>
  <c r="N40" i="9"/>
  <c r="D40" i="9"/>
  <c r="L40" i="9"/>
  <c r="M40" i="9"/>
  <c r="Q40" i="9"/>
  <c r="G40" i="9"/>
  <c r="J40" i="9" s="1"/>
  <c r="D36" i="9"/>
  <c r="L36" i="9"/>
  <c r="F36" i="9"/>
  <c r="Q36" i="9"/>
  <c r="N36" i="9"/>
  <c r="G36" i="9"/>
  <c r="J36" i="9" s="1"/>
  <c r="M36" i="9"/>
  <c r="G32" i="9"/>
  <c r="J32" i="9" s="1"/>
  <c r="D32" i="9"/>
  <c r="L32" i="9"/>
  <c r="Q32" i="9"/>
  <c r="M32" i="9"/>
  <c r="N32" i="9"/>
  <c r="F32" i="9"/>
  <c r="G28" i="9"/>
  <c r="J28" i="9" s="1"/>
  <c r="K28" i="9"/>
  <c r="D28" i="9"/>
  <c r="L28" i="9"/>
  <c r="Q28" i="9"/>
  <c r="M28" i="9"/>
  <c r="F28" i="9"/>
  <c r="N28" i="9"/>
  <c r="G24" i="9"/>
  <c r="J24" i="9" s="1"/>
  <c r="K24" i="9"/>
  <c r="D24" i="9"/>
  <c r="L24" i="9"/>
  <c r="Q24" i="9"/>
  <c r="M24" i="9"/>
  <c r="N24" i="9"/>
  <c r="F24" i="9"/>
  <c r="G20" i="9"/>
  <c r="J20" i="9" s="1"/>
  <c r="K20" i="9"/>
  <c r="D20" i="9"/>
  <c r="L20" i="9"/>
  <c r="Q20" i="9"/>
  <c r="M20" i="9"/>
  <c r="F20" i="9"/>
  <c r="N20" i="9"/>
  <c r="B7" i="5"/>
  <c r="A14" i="10"/>
  <c r="A10" i="2"/>
  <c r="A12" i="9"/>
  <c r="D1495" i="1"/>
  <c r="E1495" i="1"/>
  <c r="E1478" i="1"/>
  <c r="D1478" i="1"/>
  <c r="E1470" i="1"/>
  <c r="D1470" i="1"/>
  <c r="F1447" i="1"/>
  <c r="D1447" i="1"/>
  <c r="E1447" i="1"/>
  <c r="E1446" i="1"/>
  <c r="D1446" i="1"/>
  <c r="E1438" i="1"/>
  <c r="D1438" i="1"/>
  <c r="E1430" i="1"/>
  <c r="D1430" i="1"/>
  <c r="E1422" i="1"/>
  <c r="D1422" i="1"/>
  <c r="E1414" i="1"/>
  <c r="D1414" i="1"/>
  <c r="E1390" i="1"/>
  <c r="D1390" i="1"/>
  <c r="E1374" i="1"/>
  <c r="D1374" i="1"/>
  <c r="E1366" i="1"/>
  <c r="D1366" i="1"/>
  <c r="E1358" i="1"/>
  <c r="D1358" i="1"/>
  <c r="E1350" i="1"/>
  <c r="D1350" i="1"/>
  <c r="E1342" i="1"/>
  <c r="D1342" i="1"/>
  <c r="G1335" i="1"/>
  <c r="D1335" i="1"/>
  <c r="E1335" i="1"/>
  <c r="G1327" i="1"/>
  <c r="D1327" i="1"/>
  <c r="E1327" i="1"/>
  <c r="G1271" i="1"/>
  <c r="D1271" i="1"/>
  <c r="E1271" i="1"/>
  <c r="E1262" i="1"/>
  <c r="D1262" i="1"/>
  <c r="E1230" i="1"/>
  <c r="D1230" i="1"/>
  <c r="E1222" i="1"/>
  <c r="D1222" i="1"/>
  <c r="E1206" i="1"/>
  <c r="D1206" i="1"/>
  <c r="E1198" i="1"/>
  <c r="D1198" i="1"/>
  <c r="G1183" i="1"/>
  <c r="D1183" i="1"/>
  <c r="E1183" i="1"/>
  <c r="E1182" i="1"/>
  <c r="D1182" i="1"/>
  <c r="E1174" i="1"/>
  <c r="D1174" i="1"/>
  <c r="E1166" i="1"/>
  <c r="D1166" i="1"/>
  <c r="E1158" i="1"/>
  <c r="D1158" i="1"/>
  <c r="E1150" i="1"/>
  <c r="D1150" i="1"/>
  <c r="E1134" i="1"/>
  <c r="D1134" i="1"/>
  <c r="E1118" i="1"/>
  <c r="D1118" i="1"/>
  <c r="G1111" i="1"/>
  <c r="D1111" i="1"/>
  <c r="E1111" i="1"/>
  <c r="E1102" i="1"/>
  <c r="D1102" i="1"/>
  <c r="G1087" i="1"/>
  <c r="D1087" i="1"/>
  <c r="E1087" i="1"/>
  <c r="G1053" i="1"/>
  <c r="E1053" i="1"/>
  <c r="D1053" i="1"/>
  <c r="E1050" i="1"/>
  <c r="D1050" i="1"/>
  <c r="G1047" i="1"/>
  <c r="D1047" i="1"/>
  <c r="E1047" i="1"/>
  <c r="E1034" i="1"/>
  <c r="D1034" i="1"/>
  <c r="F1031" i="1"/>
  <c r="D1031" i="1"/>
  <c r="E1031" i="1"/>
  <c r="E1021" i="1"/>
  <c r="D1021" i="1"/>
  <c r="E1018" i="1"/>
  <c r="D1018" i="1"/>
  <c r="E1002" i="1"/>
  <c r="D1002" i="1"/>
  <c r="F999" i="1"/>
  <c r="D999" i="1"/>
  <c r="E999" i="1"/>
  <c r="I973" i="1"/>
  <c r="L973" i="1" s="1"/>
  <c r="E973" i="1"/>
  <c r="D973" i="1"/>
  <c r="E970" i="1"/>
  <c r="D970" i="1"/>
  <c r="K967" i="1"/>
  <c r="N967" i="1" s="1"/>
  <c r="D967" i="1"/>
  <c r="E967" i="1"/>
  <c r="E957" i="1"/>
  <c r="D957" i="1"/>
  <c r="E954" i="1"/>
  <c r="D954" i="1"/>
  <c r="E948" i="1"/>
  <c r="D948" i="1"/>
  <c r="F925" i="1"/>
  <c r="E925" i="1"/>
  <c r="D925" i="1"/>
  <c r="E922" i="1"/>
  <c r="D922" i="1"/>
  <c r="E906" i="1"/>
  <c r="D906" i="1"/>
  <c r="G884" i="1"/>
  <c r="E884" i="1"/>
  <c r="D884" i="1"/>
  <c r="E868" i="1"/>
  <c r="D868" i="1"/>
  <c r="E861" i="1"/>
  <c r="D861" i="1"/>
  <c r="G803" i="1"/>
  <c r="D803" i="1"/>
  <c r="E803" i="1"/>
  <c r="E781" i="1"/>
  <c r="D781" i="1"/>
  <c r="E776" i="1"/>
  <c r="D776" i="1"/>
  <c r="G771" i="1"/>
  <c r="D771" i="1"/>
  <c r="E771" i="1"/>
  <c r="E766" i="1"/>
  <c r="D766" i="1"/>
  <c r="E761" i="1"/>
  <c r="D761" i="1"/>
  <c r="E754" i="1"/>
  <c r="D754" i="1"/>
  <c r="E744" i="1"/>
  <c r="D744" i="1"/>
  <c r="G739" i="1"/>
  <c r="D739" i="1"/>
  <c r="E739" i="1"/>
  <c r="E734" i="1"/>
  <c r="D734" i="1"/>
  <c r="E729" i="1"/>
  <c r="D729" i="1"/>
  <c r="E724" i="1"/>
  <c r="D724" i="1"/>
  <c r="F707" i="1"/>
  <c r="D707" i="1"/>
  <c r="E707" i="1"/>
  <c r="E702" i="1"/>
  <c r="D702" i="1"/>
  <c r="E697" i="1"/>
  <c r="D697" i="1"/>
  <c r="E692" i="1"/>
  <c r="D692" i="1"/>
  <c r="F687" i="1"/>
  <c r="D687" i="1"/>
  <c r="E687" i="1"/>
  <c r="F675" i="1"/>
  <c r="D675" i="1"/>
  <c r="E675" i="1"/>
  <c r="E670" i="1"/>
  <c r="D670" i="1"/>
  <c r="E665" i="1"/>
  <c r="D665" i="1"/>
  <c r="J660" i="1"/>
  <c r="M660" i="1" s="1"/>
  <c r="E660" i="1"/>
  <c r="D660" i="1"/>
  <c r="E658" i="1"/>
  <c r="D658" i="1"/>
  <c r="F655" i="1"/>
  <c r="D655" i="1"/>
  <c r="E655" i="1"/>
  <c r="F648" i="1"/>
  <c r="E648" i="1"/>
  <c r="D648" i="1"/>
  <c r="I643" i="1"/>
  <c r="L643" i="1" s="1"/>
  <c r="D643" i="1"/>
  <c r="E643" i="1"/>
  <c r="E633" i="1"/>
  <c r="D633" i="1"/>
  <c r="E628" i="1"/>
  <c r="D628" i="1"/>
  <c r="I623" i="1"/>
  <c r="L623" i="1" s="1"/>
  <c r="D623" i="1"/>
  <c r="E623" i="1"/>
  <c r="F616" i="1"/>
  <c r="E616" i="1"/>
  <c r="D616" i="1"/>
  <c r="I611" i="1"/>
  <c r="L611" i="1" s="1"/>
  <c r="D611" i="1"/>
  <c r="E611" i="1"/>
  <c r="E594" i="1"/>
  <c r="D594" i="1"/>
  <c r="I579" i="1"/>
  <c r="L579" i="1" s="1"/>
  <c r="D579" i="1"/>
  <c r="E579" i="1"/>
  <c r="E574" i="1"/>
  <c r="D574" i="1"/>
  <c r="E569" i="1"/>
  <c r="D569" i="1"/>
  <c r="E562" i="1"/>
  <c r="D562" i="1"/>
  <c r="I547" i="1"/>
  <c r="L547" i="1" s="1"/>
  <c r="D547" i="1"/>
  <c r="E547" i="1"/>
  <c r="D530" i="1"/>
  <c r="E530" i="1"/>
  <c r="I495" i="1"/>
  <c r="L495" i="1" s="1"/>
  <c r="D495" i="1"/>
  <c r="E495" i="1"/>
  <c r="V486" i="1"/>
  <c r="E486" i="1"/>
  <c r="D486" i="1"/>
  <c r="D475" i="1"/>
  <c r="E475" i="1"/>
  <c r="V462" i="1"/>
  <c r="E462" i="1"/>
  <c r="D462" i="1"/>
  <c r="D451" i="1"/>
  <c r="E451" i="1"/>
  <c r="E444" i="1"/>
  <c r="D444" i="1"/>
  <c r="V442" i="1"/>
  <c r="D442" i="1"/>
  <c r="E442" i="1"/>
  <c r="U431" i="1"/>
  <c r="D431" i="1"/>
  <c r="E431" i="1"/>
  <c r="E420" i="1"/>
  <c r="D420" i="1"/>
  <c r="E409" i="1"/>
  <c r="D409" i="1"/>
  <c r="U391" i="1"/>
  <c r="D391" i="1"/>
  <c r="E391" i="1"/>
  <c r="E361" i="1"/>
  <c r="D361" i="1"/>
  <c r="E357" i="1"/>
  <c r="D357" i="1"/>
  <c r="V342" i="1"/>
  <c r="E342" i="1"/>
  <c r="D342" i="1"/>
  <c r="V340" i="1"/>
  <c r="E340" i="1"/>
  <c r="D340" i="1"/>
  <c r="E336" i="1"/>
  <c r="D336" i="1"/>
  <c r="V334" i="1"/>
  <c r="E334" i="1"/>
  <c r="D334" i="1"/>
  <c r="E321" i="1"/>
  <c r="D321" i="1"/>
  <c r="D319" i="1"/>
  <c r="E319" i="1"/>
  <c r="U317" i="1"/>
  <c r="E317" i="1"/>
  <c r="D317" i="1"/>
  <c r="D315" i="1"/>
  <c r="E315" i="1"/>
  <c r="D313" i="1"/>
  <c r="E313" i="1"/>
  <c r="V298" i="1"/>
  <c r="D298" i="1"/>
  <c r="E298" i="1"/>
  <c r="V294" i="1"/>
  <c r="E294" i="1"/>
  <c r="D294" i="1"/>
  <c r="V292" i="1"/>
  <c r="E292" i="1"/>
  <c r="D292" i="1"/>
  <c r="D277" i="1"/>
  <c r="E277" i="1"/>
  <c r="E275" i="1"/>
  <c r="D275" i="1"/>
  <c r="E271" i="1"/>
  <c r="D271" i="1"/>
  <c r="D269" i="1"/>
  <c r="E269" i="1"/>
  <c r="F256" i="1"/>
  <c r="E256" i="1"/>
  <c r="D256" i="1"/>
  <c r="E252" i="1"/>
  <c r="D252" i="1"/>
  <c r="E235" i="1"/>
  <c r="D235" i="1"/>
  <c r="K233" i="1"/>
  <c r="N233" i="1" s="1"/>
  <c r="D233" i="1"/>
  <c r="E233" i="1"/>
  <c r="I229" i="1"/>
  <c r="L229" i="1" s="1"/>
  <c r="D229" i="1"/>
  <c r="E229" i="1"/>
  <c r="E227" i="1"/>
  <c r="D227" i="1"/>
  <c r="E214" i="1"/>
  <c r="D214" i="1"/>
  <c r="E210" i="1"/>
  <c r="D210" i="1"/>
  <c r="K208" i="1"/>
  <c r="N208" i="1" s="1"/>
  <c r="E208" i="1"/>
  <c r="D208" i="1"/>
  <c r="E206" i="1"/>
  <c r="D206" i="1"/>
  <c r="E204" i="1"/>
  <c r="D204" i="1"/>
  <c r="E200" i="1"/>
  <c r="D200" i="1"/>
  <c r="F175" i="1"/>
  <c r="E175" i="1"/>
  <c r="D175" i="1"/>
  <c r="D173" i="1"/>
  <c r="E173" i="1"/>
  <c r="E171" i="1"/>
  <c r="D171" i="1"/>
  <c r="E167" i="1"/>
  <c r="D167" i="1"/>
  <c r="G165" i="1"/>
  <c r="D165" i="1"/>
  <c r="E165" i="1"/>
  <c r="E163" i="1"/>
  <c r="D163" i="1"/>
  <c r="E159" i="1"/>
  <c r="D159" i="1"/>
  <c r="G157" i="1"/>
  <c r="D157" i="1"/>
  <c r="E157" i="1"/>
  <c r="G118" i="1"/>
  <c r="E118" i="1"/>
  <c r="D118" i="1"/>
  <c r="G114" i="1"/>
  <c r="E114" i="1"/>
  <c r="D114" i="1"/>
  <c r="G112" i="1"/>
  <c r="D112" i="1"/>
  <c r="E112" i="1"/>
  <c r="D108" i="1"/>
  <c r="E108" i="1"/>
  <c r="E106" i="1"/>
  <c r="D106" i="1"/>
  <c r="G102" i="1"/>
  <c r="E102" i="1"/>
  <c r="D102" i="1"/>
  <c r="G98" i="1"/>
  <c r="E98" i="1"/>
  <c r="D98" i="1"/>
  <c r="G96" i="1"/>
  <c r="D96" i="1"/>
  <c r="E96" i="1"/>
  <c r="D92" i="1"/>
  <c r="E92" i="1"/>
  <c r="G88" i="1"/>
  <c r="E88" i="1"/>
  <c r="D88" i="1"/>
  <c r="E86" i="1"/>
  <c r="D86" i="1"/>
  <c r="G82" i="1"/>
  <c r="E82" i="1"/>
  <c r="D82" i="1"/>
  <c r="G78" i="1"/>
  <c r="E78" i="1"/>
  <c r="D78" i="1"/>
  <c r="E74" i="1"/>
  <c r="D74" i="1"/>
  <c r="E70" i="1"/>
  <c r="D70" i="1"/>
  <c r="K1494" i="1"/>
  <c r="N1494" i="1" s="1"/>
  <c r="F1478" i="1"/>
  <c r="G1470" i="1"/>
  <c r="G1446" i="1"/>
  <c r="I1430" i="1"/>
  <c r="L1430" i="1" s="1"/>
  <c r="K1414" i="1"/>
  <c r="N1414" i="1" s="1"/>
  <c r="F1406" i="1"/>
  <c r="J1358" i="1"/>
  <c r="M1358" i="1" s="1"/>
  <c r="J1262" i="1"/>
  <c r="M1262" i="1" s="1"/>
  <c r="K1183" i="1"/>
  <c r="N1183" i="1" s="1"/>
  <c r="I1486" i="1"/>
  <c r="L1486" i="1" s="1"/>
  <c r="K1478" i="1"/>
  <c r="N1478" i="1" s="1"/>
  <c r="K1454" i="1"/>
  <c r="N1454" i="1" s="1"/>
  <c r="F1446" i="1"/>
  <c r="F1438" i="1"/>
  <c r="G1430" i="1"/>
  <c r="I1414" i="1"/>
  <c r="L1414" i="1" s="1"/>
  <c r="K1406" i="1"/>
  <c r="N1406" i="1" s="1"/>
  <c r="G1398" i="1"/>
  <c r="F1255" i="1"/>
  <c r="F1254" i="1"/>
  <c r="I1478" i="1"/>
  <c r="L1478" i="1" s="1"/>
  <c r="K1470" i="1"/>
  <c r="N1470" i="1" s="1"/>
  <c r="K1446" i="1"/>
  <c r="N1446" i="1" s="1"/>
  <c r="K1438" i="1"/>
  <c r="N1438" i="1" s="1"/>
  <c r="F1430" i="1"/>
  <c r="F1422" i="1"/>
  <c r="G1414" i="1"/>
  <c r="G1390" i="1"/>
  <c r="K1335" i="1"/>
  <c r="N1335" i="1" s="1"/>
  <c r="K1327" i="1"/>
  <c r="N1327" i="1" s="1"/>
  <c r="K1271" i="1"/>
  <c r="N1271" i="1" s="1"/>
  <c r="F1166" i="1"/>
  <c r="F1158" i="1"/>
  <c r="F1150" i="1"/>
  <c r="F1134" i="1"/>
  <c r="F1118" i="1"/>
  <c r="F1102" i="1"/>
  <c r="F1087" i="1"/>
  <c r="I1071" i="1"/>
  <c r="L1071" i="1" s="1"/>
  <c r="I1047" i="1"/>
  <c r="L1047" i="1" s="1"/>
  <c r="J1034" i="1"/>
  <c r="M1034" i="1" s="1"/>
  <c r="K1021" i="1"/>
  <c r="N1021" i="1" s="1"/>
  <c r="F1018" i="1"/>
  <c r="J1002" i="1"/>
  <c r="M1002" i="1" s="1"/>
  <c r="G999" i="1"/>
  <c r="F957" i="1"/>
  <c r="K925" i="1"/>
  <c r="N925" i="1" s="1"/>
  <c r="F871" i="1"/>
  <c r="G868" i="1"/>
  <c r="K861" i="1"/>
  <c r="N861" i="1" s="1"/>
  <c r="F803" i="1"/>
  <c r="K771" i="1"/>
  <c r="N771" i="1" s="1"/>
  <c r="G766" i="1"/>
  <c r="I761" i="1"/>
  <c r="L761" i="1" s="1"/>
  <c r="G744" i="1"/>
  <c r="K739" i="1"/>
  <c r="N739" i="1" s="1"/>
  <c r="K707" i="1"/>
  <c r="N707" i="1" s="1"/>
  <c r="J702" i="1"/>
  <c r="M702" i="1" s="1"/>
  <c r="I687" i="1"/>
  <c r="L687" i="1" s="1"/>
  <c r="J670" i="1"/>
  <c r="M670" i="1" s="1"/>
  <c r="K655" i="1"/>
  <c r="N655" i="1" s="1"/>
  <c r="J648" i="1"/>
  <c r="M648" i="1" s="1"/>
  <c r="G643" i="1"/>
  <c r="J628" i="1"/>
  <c r="M628" i="1" s="1"/>
  <c r="K611" i="1"/>
  <c r="N611" i="1" s="1"/>
  <c r="J562" i="1"/>
  <c r="M562" i="1" s="1"/>
  <c r="K547" i="1"/>
  <c r="N547" i="1" s="1"/>
  <c r="F530" i="1"/>
  <c r="K495" i="1"/>
  <c r="N495" i="1" s="1"/>
  <c r="K442" i="1"/>
  <c r="N442" i="1" s="1"/>
  <c r="F431" i="1"/>
  <c r="K402" i="1"/>
  <c r="N402" i="1" s="1"/>
  <c r="G398" i="1"/>
  <c r="J342" i="1"/>
  <c r="M342" i="1" s="1"/>
  <c r="F319" i="1"/>
  <c r="K214" i="1"/>
  <c r="N214" i="1" s="1"/>
  <c r="I210" i="1"/>
  <c r="L210" i="1" s="1"/>
  <c r="K206" i="1"/>
  <c r="N206" i="1" s="1"/>
  <c r="G202" i="1"/>
  <c r="F200" i="1"/>
  <c r="G167" i="1"/>
  <c r="G108" i="1"/>
  <c r="F1500" i="1"/>
  <c r="E1500" i="1"/>
  <c r="D1500" i="1"/>
  <c r="F1493" i="1"/>
  <c r="E1493" i="1"/>
  <c r="D1493" i="1"/>
  <c r="F1492" i="1"/>
  <c r="E1492" i="1"/>
  <c r="D1492" i="1"/>
  <c r="F1485" i="1"/>
  <c r="E1485" i="1"/>
  <c r="D1485" i="1"/>
  <c r="G1484" i="1"/>
  <c r="E1484" i="1"/>
  <c r="D1484" i="1"/>
  <c r="F1477" i="1"/>
  <c r="E1477" i="1"/>
  <c r="D1477" i="1"/>
  <c r="G1476" i="1"/>
  <c r="E1476" i="1"/>
  <c r="D1476" i="1"/>
  <c r="F1469" i="1"/>
  <c r="E1469" i="1"/>
  <c r="D1469" i="1"/>
  <c r="I1468" i="1"/>
  <c r="L1468" i="1" s="1"/>
  <c r="E1468" i="1"/>
  <c r="D1468" i="1"/>
  <c r="F1461" i="1"/>
  <c r="E1461" i="1"/>
  <c r="D1461" i="1"/>
  <c r="I1460" i="1"/>
  <c r="L1460" i="1" s="1"/>
  <c r="E1460" i="1"/>
  <c r="D1460" i="1"/>
  <c r="F1453" i="1"/>
  <c r="E1453" i="1"/>
  <c r="D1453" i="1"/>
  <c r="K1452" i="1"/>
  <c r="N1452" i="1" s="1"/>
  <c r="E1452" i="1"/>
  <c r="D1452" i="1"/>
  <c r="F1445" i="1"/>
  <c r="E1445" i="1"/>
  <c r="D1445" i="1"/>
  <c r="K1444" i="1"/>
  <c r="N1444" i="1" s="1"/>
  <c r="E1444" i="1"/>
  <c r="D1444" i="1"/>
  <c r="F1437" i="1"/>
  <c r="E1437" i="1"/>
  <c r="D1437" i="1"/>
  <c r="F1436" i="1"/>
  <c r="E1436" i="1"/>
  <c r="D1436" i="1"/>
  <c r="F1429" i="1"/>
  <c r="E1429" i="1"/>
  <c r="D1429" i="1"/>
  <c r="F1428" i="1"/>
  <c r="E1428" i="1"/>
  <c r="D1428" i="1"/>
  <c r="F1421" i="1"/>
  <c r="E1421" i="1"/>
  <c r="D1421" i="1"/>
  <c r="G1420" i="1"/>
  <c r="E1420" i="1"/>
  <c r="D1420" i="1"/>
  <c r="F1413" i="1"/>
  <c r="E1413" i="1"/>
  <c r="D1413" i="1"/>
  <c r="G1412" i="1"/>
  <c r="E1412" i="1"/>
  <c r="D1412" i="1"/>
  <c r="F1405" i="1"/>
  <c r="E1405" i="1"/>
  <c r="D1405" i="1"/>
  <c r="I1404" i="1"/>
  <c r="L1404" i="1" s="1"/>
  <c r="E1404" i="1"/>
  <c r="D1404" i="1"/>
  <c r="F1397" i="1"/>
  <c r="E1397" i="1"/>
  <c r="D1397" i="1"/>
  <c r="I1396" i="1"/>
  <c r="L1396" i="1" s="1"/>
  <c r="E1396" i="1"/>
  <c r="D1396" i="1"/>
  <c r="F1389" i="1"/>
  <c r="E1389" i="1"/>
  <c r="D1389" i="1"/>
  <c r="F1388" i="1"/>
  <c r="E1388" i="1"/>
  <c r="D1388" i="1"/>
  <c r="G1381" i="1"/>
  <c r="E1381" i="1"/>
  <c r="D1381" i="1"/>
  <c r="F1380" i="1"/>
  <c r="E1380" i="1"/>
  <c r="D1380" i="1"/>
  <c r="G1373" i="1"/>
  <c r="E1373" i="1"/>
  <c r="D1373" i="1"/>
  <c r="F1372" i="1"/>
  <c r="E1372" i="1"/>
  <c r="D1372" i="1"/>
  <c r="G1365" i="1"/>
  <c r="E1365" i="1"/>
  <c r="D1365" i="1"/>
  <c r="F1364" i="1"/>
  <c r="E1364" i="1"/>
  <c r="D1364" i="1"/>
  <c r="G1357" i="1"/>
  <c r="E1357" i="1"/>
  <c r="D1357" i="1"/>
  <c r="F1356" i="1"/>
  <c r="E1356" i="1"/>
  <c r="D1356" i="1"/>
  <c r="G1349" i="1"/>
  <c r="E1349" i="1"/>
  <c r="D1349" i="1"/>
  <c r="F1348" i="1"/>
  <c r="E1348" i="1"/>
  <c r="D1348" i="1"/>
  <c r="G1341" i="1"/>
  <c r="E1341" i="1"/>
  <c r="D1341" i="1"/>
  <c r="F1340" i="1"/>
  <c r="E1340" i="1"/>
  <c r="D1340" i="1"/>
  <c r="G1333" i="1"/>
  <c r="E1333" i="1"/>
  <c r="D1333" i="1"/>
  <c r="F1332" i="1"/>
  <c r="E1332" i="1"/>
  <c r="D1332" i="1"/>
  <c r="G1325" i="1"/>
  <c r="E1325" i="1"/>
  <c r="D1325" i="1"/>
  <c r="F1324" i="1"/>
  <c r="E1324" i="1"/>
  <c r="D1324" i="1"/>
  <c r="G1317" i="1"/>
  <c r="E1317" i="1"/>
  <c r="D1317" i="1"/>
  <c r="F1316" i="1"/>
  <c r="E1316" i="1"/>
  <c r="D1316" i="1"/>
  <c r="G1309" i="1"/>
  <c r="E1309" i="1"/>
  <c r="D1309" i="1"/>
  <c r="F1308" i="1"/>
  <c r="E1308" i="1"/>
  <c r="D1308" i="1"/>
  <c r="G1301" i="1"/>
  <c r="E1301" i="1"/>
  <c r="D1301" i="1"/>
  <c r="F1300" i="1"/>
  <c r="E1300" i="1"/>
  <c r="D1300" i="1"/>
  <c r="G1293" i="1"/>
  <c r="E1293" i="1"/>
  <c r="D1293" i="1"/>
  <c r="F1292" i="1"/>
  <c r="E1292" i="1"/>
  <c r="D1292" i="1"/>
  <c r="G1285" i="1"/>
  <c r="E1285" i="1"/>
  <c r="D1285" i="1"/>
  <c r="F1284" i="1"/>
  <c r="E1284" i="1"/>
  <c r="D1284" i="1"/>
  <c r="G1277" i="1"/>
  <c r="E1277" i="1"/>
  <c r="D1277" i="1"/>
  <c r="F1276" i="1"/>
  <c r="E1276" i="1"/>
  <c r="D1276" i="1"/>
  <c r="G1269" i="1"/>
  <c r="E1269" i="1"/>
  <c r="D1269" i="1"/>
  <c r="F1268" i="1"/>
  <c r="E1268" i="1"/>
  <c r="D1268" i="1"/>
  <c r="G1261" i="1"/>
  <c r="E1261" i="1"/>
  <c r="D1261" i="1"/>
  <c r="F1260" i="1"/>
  <c r="E1260" i="1"/>
  <c r="D1260" i="1"/>
  <c r="G1253" i="1"/>
  <c r="E1253" i="1"/>
  <c r="D1253" i="1"/>
  <c r="F1252" i="1"/>
  <c r="E1252" i="1"/>
  <c r="D1252" i="1"/>
  <c r="G1245" i="1"/>
  <c r="E1245" i="1"/>
  <c r="D1245" i="1"/>
  <c r="F1244" i="1"/>
  <c r="E1244" i="1"/>
  <c r="D1244" i="1"/>
  <c r="G1237" i="1"/>
  <c r="E1237" i="1"/>
  <c r="D1237" i="1"/>
  <c r="F1236" i="1"/>
  <c r="E1236" i="1"/>
  <c r="D1236" i="1"/>
  <c r="G1229" i="1"/>
  <c r="E1229" i="1"/>
  <c r="D1229" i="1"/>
  <c r="F1228" i="1"/>
  <c r="E1228" i="1"/>
  <c r="D1228" i="1"/>
  <c r="K1221" i="1"/>
  <c r="N1221" i="1" s="1"/>
  <c r="E1221" i="1"/>
  <c r="D1221" i="1"/>
  <c r="E1220" i="1"/>
  <c r="D1220" i="1"/>
  <c r="K1213" i="1"/>
  <c r="N1213" i="1" s="1"/>
  <c r="E1213" i="1"/>
  <c r="D1213" i="1"/>
  <c r="E1212" i="1"/>
  <c r="D1212" i="1"/>
  <c r="K1205" i="1"/>
  <c r="N1205" i="1" s="1"/>
  <c r="E1205" i="1"/>
  <c r="D1205" i="1"/>
  <c r="E1204" i="1"/>
  <c r="D1204" i="1"/>
  <c r="K1197" i="1"/>
  <c r="N1197" i="1" s="1"/>
  <c r="E1197" i="1"/>
  <c r="D1197" i="1"/>
  <c r="E1196" i="1"/>
  <c r="D1196" i="1"/>
  <c r="K1189" i="1"/>
  <c r="N1189" i="1" s="1"/>
  <c r="E1189" i="1"/>
  <c r="D1189" i="1"/>
  <c r="E1188" i="1"/>
  <c r="D1188" i="1"/>
  <c r="K1181" i="1"/>
  <c r="N1181" i="1" s="1"/>
  <c r="E1181" i="1"/>
  <c r="D1181" i="1"/>
  <c r="E1180" i="1"/>
  <c r="D1180" i="1"/>
  <c r="K1173" i="1"/>
  <c r="N1173" i="1" s="1"/>
  <c r="E1173" i="1"/>
  <c r="D1173" i="1"/>
  <c r="E1172" i="1"/>
  <c r="D1172" i="1"/>
  <c r="G1165" i="1"/>
  <c r="E1165" i="1"/>
  <c r="D1165" i="1"/>
  <c r="F1164" i="1"/>
  <c r="E1164" i="1"/>
  <c r="D1164" i="1"/>
  <c r="G1157" i="1"/>
  <c r="E1157" i="1"/>
  <c r="D1157" i="1"/>
  <c r="F1156" i="1"/>
  <c r="E1156" i="1"/>
  <c r="D1156" i="1"/>
  <c r="G1149" i="1"/>
  <c r="E1149" i="1"/>
  <c r="D1149" i="1"/>
  <c r="E1148" i="1"/>
  <c r="D1148" i="1"/>
  <c r="G1141" i="1"/>
  <c r="E1141" i="1"/>
  <c r="D1141" i="1"/>
  <c r="E1140" i="1"/>
  <c r="D1140" i="1"/>
  <c r="G1133" i="1"/>
  <c r="E1133" i="1"/>
  <c r="D1133" i="1"/>
  <c r="E1132" i="1"/>
  <c r="D1132" i="1"/>
  <c r="G1125" i="1"/>
  <c r="E1125" i="1"/>
  <c r="D1125" i="1"/>
  <c r="E1124" i="1"/>
  <c r="D1124" i="1"/>
  <c r="G1117" i="1"/>
  <c r="E1117" i="1"/>
  <c r="D1117" i="1"/>
  <c r="E1116" i="1"/>
  <c r="D1116" i="1"/>
  <c r="G1109" i="1"/>
  <c r="E1109" i="1"/>
  <c r="D1109" i="1"/>
  <c r="E1108" i="1"/>
  <c r="D1108" i="1"/>
  <c r="G1101" i="1"/>
  <c r="E1101" i="1"/>
  <c r="D1101" i="1"/>
  <c r="E1100" i="1"/>
  <c r="D1100" i="1"/>
  <c r="G1093" i="1"/>
  <c r="E1093" i="1"/>
  <c r="D1093" i="1"/>
  <c r="F1092" i="1"/>
  <c r="E1092" i="1"/>
  <c r="D1092" i="1"/>
  <c r="G1085" i="1"/>
  <c r="E1085" i="1"/>
  <c r="D1085" i="1"/>
  <c r="F1084" i="1"/>
  <c r="E1084" i="1"/>
  <c r="D1084" i="1"/>
  <c r="G1077" i="1"/>
  <c r="E1077" i="1"/>
  <c r="D1077" i="1"/>
  <c r="E1076" i="1"/>
  <c r="D1076" i="1"/>
  <c r="G1069" i="1"/>
  <c r="E1069" i="1"/>
  <c r="D1069" i="1"/>
  <c r="F1068" i="1"/>
  <c r="E1068" i="1"/>
  <c r="D1068" i="1"/>
  <c r="E1062" i="1"/>
  <c r="D1062" i="1"/>
  <c r="G1059" i="1"/>
  <c r="D1059" i="1"/>
  <c r="E1059" i="1"/>
  <c r="J1056" i="1"/>
  <c r="M1056" i="1" s="1"/>
  <c r="E1056" i="1"/>
  <c r="D1056" i="1"/>
  <c r="E1049" i="1"/>
  <c r="D1049" i="1"/>
  <c r="E1046" i="1"/>
  <c r="D1046" i="1"/>
  <c r="G1043" i="1"/>
  <c r="D1043" i="1"/>
  <c r="E1043" i="1"/>
  <c r="J1040" i="1"/>
  <c r="M1040" i="1" s="1"/>
  <c r="E1040" i="1"/>
  <c r="D1040" i="1"/>
  <c r="F1033" i="1"/>
  <c r="E1033" i="1"/>
  <c r="D1033" i="1"/>
  <c r="E1030" i="1"/>
  <c r="D1030" i="1"/>
  <c r="F1027" i="1"/>
  <c r="D1027" i="1"/>
  <c r="E1027" i="1"/>
  <c r="F1024" i="1"/>
  <c r="E1024" i="1"/>
  <c r="D1024" i="1"/>
  <c r="E1017" i="1"/>
  <c r="D1017" i="1"/>
  <c r="E1014" i="1"/>
  <c r="D1014" i="1"/>
  <c r="F1011" i="1"/>
  <c r="D1011" i="1"/>
  <c r="E1011" i="1"/>
  <c r="J1008" i="1"/>
  <c r="M1008" i="1" s="1"/>
  <c r="E1008" i="1"/>
  <c r="D1008" i="1"/>
  <c r="E1001" i="1"/>
  <c r="D1001" i="1"/>
  <c r="E998" i="1"/>
  <c r="D998" i="1"/>
  <c r="F995" i="1"/>
  <c r="D995" i="1"/>
  <c r="E995" i="1"/>
  <c r="F992" i="1"/>
  <c r="E992" i="1"/>
  <c r="D992" i="1"/>
  <c r="E985" i="1"/>
  <c r="D985" i="1"/>
  <c r="E982" i="1"/>
  <c r="D982" i="1"/>
  <c r="F979" i="1"/>
  <c r="D979" i="1"/>
  <c r="E979" i="1"/>
  <c r="F976" i="1"/>
  <c r="E976" i="1"/>
  <c r="D976" i="1"/>
  <c r="F969" i="1"/>
  <c r="E969" i="1"/>
  <c r="D969" i="1"/>
  <c r="E966" i="1"/>
  <c r="D966" i="1"/>
  <c r="G963" i="1"/>
  <c r="D963" i="1"/>
  <c r="E963" i="1"/>
  <c r="G960" i="1"/>
  <c r="E960" i="1"/>
  <c r="D960" i="1"/>
  <c r="F953" i="1"/>
  <c r="E953" i="1"/>
  <c r="D953" i="1"/>
  <c r="E950" i="1"/>
  <c r="D950" i="1"/>
  <c r="G947" i="1"/>
  <c r="D947" i="1"/>
  <c r="E947" i="1"/>
  <c r="E944" i="1"/>
  <c r="D944" i="1"/>
  <c r="G937" i="1"/>
  <c r="E937" i="1"/>
  <c r="D937" i="1"/>
  <c r="E934" i="1"/>
  <c r="D934" i="1"/>
  <c r="G931" i="1"/>
  <c r="D931" i="1"/>
  <c r="E931" i="1"/>
  <c r="G928" i="1"/>
  <c r="E928" i="1"/>
  <c r="D928" i="1"/>
  <c r="E921" i="1"/>
  <c r="D921" i="1"/>
  <c r="E918" i="1"/>
  <c r="D918" i="1"/>
  <c r="G915" i="1"/>
  <c r="D915" i="1"/>
  <c r="E915" i="1"/>
  <c r="G912" i="1"/>
  <c r="E912" i="1"/>
  <c r="D912" i="1"/>
  <c r="E905" i="1"/>
  <c r="D905" i="1"/>
  <c r="E902" i="1"/>
  <c r="D902" i="1"/>
  <c r="G899" i="1"/>
  <c r="D899" i="1"/>
  <c r="E899" i="1"/>
  <c r="E896" i="1"/>
  <c r="D896" i="1"/>
  <c r="K889" i="1"/>
  <c r="N889" i="1" s="1"/>
  <c r="E889" i="1"/>
  <c r="D889" i="1"/>
  <c r="E886" i="1"/>
  <c r="D886" i="1"/>
  <c r="G883" i="1"/>
  <c r="D883" i="1"/>
  <c r="E883" i="1"/>
  <c r="E880" i="1"/>
  <c r="D880" i="1"/>
  <c r="E873" i="1"/>
  <c r="D873" i="1"/>
  <c r="E870" i="1"/>
  <c r="D870" i="1"/>
  <c r="G867" i="1"/>
  <c r="D867" i="1"/>
  <c r="E867" i="1"/>
  <c r="G864" i="1"/>
  <c r="E864" i="1"/>
  <c r="D864" i="1"/>
  <c r="E857" i="1"/>
  <c r="D857" i="1"/>
  <c r="E854" i="1"/>
  <c r="D854" i="1"/>
  <c r="G851" i="1"/>
  <c r="D851" i="1"/>
  <c r="E851" i="1"/>
  <c r="G848" i="1"/>
  <c r="E848" i="1"/>
  <c r="D848" i="1"/>
  <c r="E841" i="1"/>
  <c r="D841" i="1"/>
  <c r="E838" i="1"/>
  <c r="D838" i="1"/>
  <c r="G835" i="1"/>
  <c r="D835" i="1"/>
  <c r="E835" i="1"/>
  <c r="E832" i="1"/>
  <c r="D832" i="1"/>
  <c r="G827" i="1"/>
  <c r="D827" i="1"/>
  <c r="E827" i="1"/>
  <c r="E822" i="1"/>
  <c r="D822" i="1"/>
  <c r="E817" i="1"/>
  <c r="D817" i="1"/>
  <c r="G812" i="1"/>
  <c r="E812" i="1"/>
  <c r="D812" i="1"/>
  <c r="E810" i="1"/>
  <c r="D810" i="1"/>
  <c r="K807" i="1"/>
  <c r="N807" i="1" s="1"/>
  <c r="D807" i="1"/>
  <c r="E807" i="1"/>
  <c r="E805" i="1"/>
  <c r="D805" i="1"/>
  <c r="G800" i="1"/>
  <c r="E800" i="1"/>
  <c r="D800" i="1"/>
  <c r="G795" i="1"/>
  <c r="D795" i="1"/>
  <c r="E795" i="1"/>
  <c r="E790" i="1"/>
  <c r="D790" i="1"/>
  <c r="E785" i="1"/>
  <c r="D785" i="1"/>
  <c r="E780" i="1"/>
  <c r="D780" i="1"/>
  <c r="E778" i="1"/>
  <c r="D778" i="1"/>
  <c r="K775" i="1"/>
  <c r="N775" i="1" s="1"/>
  <c r="D775" i="1"/>
  <c r="E775" i="1"/>
  <c r="E773" i="1"/>
  <c r="D773" i="1"/>
  <c r="E768" i="1"/>
  <c r="D768" i="1"/>
  <c r="G763" i="1"/>
  <c r="D763" i="1"/>
  <c r="E763" i="1"/>
  <c r="E758" i="1"/>
  <c r="D758" i="1"/>
  <c r="E753" i="1"/>
  <c r="D753" i="1"/>
  <c r="G748" i="1"/>
  <c r="E748" i="1"/>
  <c r="D748" i="1"/>
  <c r="E746" i="1"/>
  <c r="D746" i="1"/>
  <c r="K743" i="1"/>
  <c r="N743" i="1" s="1"/>
  <c r="D743" i="1"/>
  <c r="E743" i="1"/>
  <c r="E741" i="1"/>
  <c r="D741" i="1"/>
  <c r="G736" i="1"/>
  <c r="E736" i="1"/>
  <c r="D736" i="1"/>
  <c r="G731" i="1"/>
  <c r="D731" i="1"/>
  <c r="E731" i="1"/>
  <c r="E726" i="1"/>
  <c r="D726" i="1"/>
  <c r="E721" i="1"/>
  <c r="D721" i="1"/>
  <c r="E716" i="1"/>
  <c r="D716" i="1"/>
  <c r="E714" i="1"/>
  <c r="D714" i="1"/>
  <c r="K711" i="1"/>
  <c r="N711" i="1" s="1"/>
  <c r="D711" i="1"/>
  <c r="E711" i="1"/>
  <c r="E709" i="1"/>
  <c r="D709" i="1"/>
  <c r="J704" i="1"/>
  <c r="M704" i="1" s="1"/>
  <c r="E704" i="1"/>
  <c r="D704" i="1"/>
  <c r="F699" i="1"/>
  <c r="D699" i="1"/>
  <c r="E699" i="1"/>
  <c r="E694" i="1"/>
  <c r="D694" i="1"/>
  <c r="E689" i="1"/>
  <c r="D689" i="1"/>
  <c r="F684" i="1"/>
  <c r="E684" i="1"/>
  <c r="D684" i="1"/>
  <c r="E682" i="1"/>
  <c r="D682" i="1"/>
  <c r="F679" i="1"/>
  <c r="D679" i="1"/>
  <c r="E679" i="1"/>
  <c r="E677" i="1"/>
  <c r="D677" i="1"/>
  <c r="J672" i="1"/>
  <c r="M672" i="1" s="1"/>
  <c r="E672" i="1"/>
  <c r="D672" i="1"/>
  <c r="F667" i="1"/>
  <c r="D667" i="1"/>
  <c r="E667" i="1"/>
  <c r="E662" i="1"/>
  <c r="D662" i="1"/>
  <c r="E657" i="1"/>
  <c r="D657" i="1"/>
  <c r="E652" i="1"/>
  <c r="D652" i="1"/>
  <c r="E650" i="1"/>
  <c r="D650" i="1"/>
  <c r="I647" i="1"/>
  <c r="L647" i="1" s="1"/>
  <c r="D647" i="1"/>
  <c r="E647" i="1"/>
  <c r="E645" i="1"/>
  <c r="D645" i="1"/>
  <c r="J640" i="1"/>
  <c r="M640" i="1" s="1"/>
  <c r="E640" i="1"/>
  <c r="D640" i="1"/>
  <c r="I635" i="1"/>
  <c r="L635" i="1" s="1"/>
  <c r="D635" i="1"/>
  <c r="E635" i="1"/>
  <c r="E630" i="1"/>
  <c r="D630" i="1"/>
  <c r="E625" i="1"/>
  <c r="D625" i="1"/>
  <c r="F620" i="1"/>
  <c r="E620" i="1"/>
  <c r="D620" i="1"/>
  <c r="E618" i="1"/>
  <c r="D618" i="1"/>
  <c r="I615" i="1"/>
  <c r="L615" i="1" s="1"/>
  <c r="D615" i="1"/>
  <c r="E615" i="1"/>
  <c r="E613" i="1"/>
  <c r="D613" i="1"/>
  <c r="J608" i="1"/>
  <c r="M608" i="1" s="1"/>
  <c r="E608" i="1"/>
  <c r="D608" i="1"/>
  <c r="I603" i="1"/>
  <c r="L603" i="1" s="1"/>
  <c r="D603" i="1"/>
  <c r="E603" i="1"/>
  <c r="E598" i="1"/>
  <c r="D598" i="1"/>
  <c r="E593" i="1"/>
  <c r="D593" i="1"/>
  <c r="E588" i="1"/>
  <c r="D588" i="1"/>
  <c r="E586" i="1"/>
  <c r="D586" i="1"/>
  <c r="I583" i="1"/>
  <c r="L583" i="1" s="1"/>
  <c r="D583" i="1"/>
  <c r="E583" i="1"/>
  <c r="E581" i="1"/>
  <c r="D581" i="1"/>
  <c r="J576" i="1"/>
  <c r="M576" i="1" s="1"/>
  <c r="E576" i="1"/>
  <c r="D576" i="1"/>
  <c r="I571" i="1"/>
  <c r="L571" i="1" s="1"/>
  <c r="D571" i="1"/>
  <c r="E571" i="1"/>
  <c r="E566" i="1"/>
  <c r="D566" i="1"/>
  <c r="E561" i="1"/>
  <c r="D561" i="1"/>
  <c r="F556" i="1"/>
  <c r="E556" i="1"/>
  <c r="D556" i="1"/>
  <c r="E554" i="1"/>
  <c r="D554" i="1"/>
  <c r="I551" i="1"/>
  <c r="L551" i="1" s="1"/>
  <c r="D551" i="1"/>
  <c r="E551" i="1"/>
  <c r="I549" i="1"/>
  <c r="L549" i="1" s="1"/>
  <c r="E549" i="1"/>
  <c r="D549" i="1"/>
  <c r="E544" i="1"/>
  <c r="D544" i="1"/>
  <c r="I539" i="1"/>
  <c r="L539" i="1" s="1"/>
  <c r="D539" i="1"/>
  <c r="E539" i="1"/>
  <c r="E534" i="1"/>
  <c r="D534" i="1"/>
  <c r="E529" i="1"/>
  <c r="D529" i="1"/>
  <c r="F524" i="1"/>
  <c r="E524" i="1"/>
  <c r="D524" i="1"/>
  <c r="D522" i="1"/>
  <c r="E522" i="1"/>
  <c r="I519" i="1"/>
  <c r="L519" i="1" s="1"/>
  <c r="D519" i="1"/>
  <c r="E519" i="1"/>
  <c r="I517" i="1"/>
  <c r="L517" i="1" s="1"/>
  <c r="E517" i="1"/>
  <c r="D517" i="1"/>
  <c r="E512" i="1"/>
  <c r="D512" i="1"/>
  <c r="I507" i="1"/>
  <c r="L507" i="1" s="1"/>
  <c r="D507" i="1"/>
  <c r="E507" i="1"/>
  <c r="E502" i="1"/>
  <c r="D502" i="1"/>
  <c r="E497" i="1"/>
  <c r="D497" i="1"/>
  <c r="E492" i="1"/>
  <c r="D492" i="1"/>
  <c r="V490" i="1"/>
  <c r="D490" i="1"/>
  <c r="E490" i="1"/>
  <c r="F482" i="1"/>
  <c r="U481" i="1"/>
  <c r="E481" i="1"/>
  <c r="D481" i="1"/>
  <c r="U479" i="1"/>
  <c r="D479" i="1"/>
  <c r="E479" i="1"/>
  <c r="V472" i="1"/>
  <c r="E472" i="1"/>
  <c r="D472" i="1"/>
  <c r="V470" i="1"/>
  <c r="E470" i="1"/>
  <c r="D470" i="1"/>
  <c r="V468" i="1"/>
  <c r="E468" i="1"/>
  <c r="D468" i="1"/>
  <c r="U461" i="1"/>
  <c r="E461" i="1"/>
  <c r="D461" i="1"/>
  <c r="U459" i="1"/>
  <c r="D459" i="1"/>
  <c r="E459" i="1"/>
  <c r="D457" i="1"/>
  <c r="E457" i="1"/>
  <c r="V450" i="1"/>
  <c r="D450" i="1"/>
  <c r="E450" i="1"/>
  <c r="E448" i="1"/>
  <c r="D448" i="1"/>
  <c r="V446" i="1"/>
  <c r="E446" i="1"/>
  <c r="D446" i="1"/>
  <c r="D439" i="1"/>
  <c r="E439" i="1"/>
  <c r="E437" i="1"/>
  <c r="D437" i="1"/>
  <c r="U435" i="1"/>
  <c r="D435" i="1"/>
  <c r="E435" i="1"/>
  <c r="E428" i="1"/>
  <c r="D428" i="1"/>
  <c r="V426" i="1"/>
  <c r="D426" i="1"/>
  <c r="E426" i="1"/>
  <c r="E417" i="1"/>
  <c r="D417" i="1"/>
  <c r="U415" i="1"/>
  <c r="D415" i="1"/>
  <c r="E415" i="1"/>
  <c r="E408" i="1"/>
  <c r="D408" i="1"/>
  <c r="V406" i="1"/>
  <c r="E406" i="1"/>
  <c r="D406" i="1"/>
  <c r="V404" i="1"/>
  <c r="E404" i="1"/>
  <c r="D404" i="1"/>
  <c r="U397" i="1"/>
  <c r="E397" i="1"/>
  <c r="D397" i="1"/>
  <c r="U395" i="1"/>
  <c r="D395" i="1"/>
  <c r="E395" i="1"/>
  <c r="D393" i="1"/>
  <c r="E393" i="1"/>
  <c r="V386" i="1"/>
  <c r="D386" i="1"/>
  <c r="E386" i="1"/>
  <c r="E384" i="1"/>
  <c r="D384" i="1"/>
  <c r="V382" i="1"/>
  <c r="E382" i="1"/>
  <c r="D382" i="1"/>
  <c r="U375" i="1"/>
  <c r="D375" i="1"/>
  <c r="E375" i="1"/>
  <c r="U373" i="1"/>
  <c r="E373" i="1"/>
  <c r="D373" i="1"/>
  <c r="U371" i="1"/>
  <c r="D371" i="1"/>
  <c r="E371" i="1"/>
  <c r="U369" i="1"/>
  <c r="E369" i="1"/>
  <c r="D369" i="1"/>
  <c r="U367" i="1"/>
  <c r="D367" i="1"/>
  <c r="E367" i="1"/>
  <c r="U365" i="1"/>
  <c r="E365" i="1"/>
  <c r="D365" i="1"/>
  <c r="E352" i="1"/>
  <c r="D352" i="1"/>
  <c r="V350" i="1"/>
  <c r="E350" i="1"/>
  <c r="D350" i="1"/>
  <c r="E348" i="1"/>
  <c r="D348" i="1"/>
  <c r="V346" i="1"/>
  <c r="D346" i="1"/>
  <c r="E346" i="1"/>
  <c r="E344" i="1"/>
  <c r="D344" i="1"/>
  <c r="D331" i="1"/>
  <c r="E331" i="1"/>
  <c r="K329" i="1"/>
  <c r="N329" i="1" s="1"/>
  <c r="E329" i="1"/>
  <c r="D329" i="1"/>
  <c r="D327" i="1"/>
  <c r="E327" i="1"/>
  <c r="E325" i="1"/>
  <c r="D325" i="1"/>
  <c r="D323" i="1"/>
  <c r="E323" i="1"/>
  <c r="V310" i="1"/>
  <c r="E310" i="1"/>
  <c r="D310" i="1"/>
  <c r="V308" i="1"/>
  <c r="E308" i="1"/>
  <c r="D308" i="1"/>
  <c r="V306" i="1"/>
  <c r="D306" i="1"/>
  <c r="E306" i="1"/>
  <c r="V304" i="1"/>
  <c r="E304" i="1"/>
  <c r="D304" i="1"/>
  <c r="V302" i="1"/>
  <c r="E302" i="1"/>
  <c r="D302" i="1"/>
  <c r="K289" i="1"/>
  <c r="N289" i="1" s="1"/>
  <c r="E289" i="1"/>
  <c r="D289" i="1"/>
  <c r="D287" i="1"/>
  <c r="E287" i="1"/>
  <c r="F285" i="1"/>
  <c r="E285" i="1"/>
  <c r="D285" i="1"/>
  <c r="K283" i="1"/>
  <c r="N283" i="1" s="1"/>
  <c r="E283" i="1"/>
  <c r="D283" i="1"/>
  <c r="F281" i="1"/>
  <c r="D281" i="1"/>
  <c r="E281" i="1"/>
  <c r="F268" i="1"/>
  <c r="E268" i="1"/>
  <c r="D268" i="1"/>
  <c r="E266" i="1"/>
  <c r="D266" i="1"/>
  <c r="E264" i="1"/>
  <c r="D264" i="1"/>
  <c r="E262" i="1"/>
  <c r="D262" i="1"/>
  <c r="F260" i="1"/>
  <c r="E260" i="1"/>
  <c r="D260" i="1"/>
  <c r="E258" i="1"/>
  <c r="D258" i="1"/>
  <c r="F247" i="1"/>
  <c r="E247" i="1"/>
  <c r="D247" i="1"/>
  <c r="D245" i="1"/>
  <c r="E245" i="1"/>
  <c r="I243" i="1"/>
  <c r="L243" i="1" s="1"/>
  <c r="E243" i="1"/>
  <c r="D243" i="1"/>
  <c r="K241" i="1"/>
  <c r="N241" i="1" s="1"/>
  <c r="D241" i="1"/>
  <c r="E241" i="1"/>
  <c r="E239" i="1"/>
  <c r="D239" i="1"/>
  <c r="I237" i="1"/>
  <c r="L237" i="1" s="1"/>
  <c r="D237" i="1"/>
  <c r="E237" i="1"/>
  <c r="F224" i="1"/>
  <c r="E224" i="1"/>
  <c r="D224" i="1"/>
  <c r="E222" i="1"/>
  <c r="D222" i="1"/>
  <c r="K220" i="1"/>
  <c r="N220" i="1" s="1"/>
  <c r="E220" i="1"/>
  <c r="D220" i="1"/>
  <c r="E218" i="1"/>
  <c r="D218" i="1"/>
  <c r="I216" i="1"/>
  <c r="L216" i="1" s="1"/>
  <c r="E216" i="1"/>
  <c r="D216" i="1"/>
  <c r="F199" i="1"/>
  <c r="E199" i="1"/>
  <c r="D199" i="1"/>
  <c r="J197" i="1"/>
  <c r="M197" i="1" s="1"/>
  <c r="D197" i="1"/>
  <c r="E197" i="1"/>
  <c r="E195" i="1"/>
  <c r="D195" i="1"/>
  <c r="F193" i="1"/>
  <c r="D193" i="1"/>
  <c r="E193" i="1"/>
  <c r="E191" i="1"/>
  <c r="D191" i="1"/>
  <c r="F189" i="1"/>
  <c r="D189" i="1"/>
  <c r="E189" i="1"/>
  <c r="J187" i="1"/>
  <c r="M187" i="1" s="1"/>
  <c r="E187" i="1"/>
  <c r="D187" i="1"/>
  <c r="J185" i="1"/>
  <c r="M185" i="1" s="1"/>
  <c r="D185" i="1"/>
  <c r="E185" i="1"/>
  <c r="F183" i="1"/>
  <c r="E183" i="1"/>
  <c r="D183" i="1"/>
  <c r="D181" i="1"/>
  <c r="E181" i="1"/>
  <c r="E179" i="1"/>
  <c r="D179" i="1"/>
  <c r="G156" i="1"/>
  <c r="E156" i="1"/>
  <c r="D156" i="1"/>
  <c r="E154" i="1"/>
  <c r="D154" i="1"/>
  <c r="G152" i="1"/>
  <c r="E152" i="1"/>
  <c r="D152" i="1"/>
  <c r="E150" i="1"/>
  <c r="D150" i="1"/>
  <c r="E148" i="1"/>
  <c r="D148" i="1"/>
  <c r="E146" i="1"/>
  <c r="D146" i="1"/>
  <c r="D144" i="1"/>
  <c r="E144" i="1"/>
  <c r="E142" i="1"/>
  <c r="D142" i="1"/>
  <c r="E140" i="1"/>
  <c r="D140" i="1"/>
  <c r="E138" i="1"/>
  <c r="D138" i="1"/>
  <c r="E136" i="1"/>
  <c r="D136" i="1"/>
  <c r="E134" i="1"/>
  <c r="D134" i="1"/>
  <c r="D132" i="1"/>
  <c r="E132" i="1"/>
  <c r="E130" i="1"/>
  <c r="D130" i="1"/>
  <c r="E128" i="1"/>
  <c r="D128" i="1"/>
  <c r="E126" i="1"/>
  <c r="D126" i="1"/>
  <c r="F124" i="1"/>
  <c r="D124" i="1"/>
  <c r="E124" i="1"/>
  <c r="E122" i="1"/>
  <c r="D122" i="1"/>
  <c r="F65" i="1"/>
  <c r="D65" i="1"/>
  <c r="E65" i="1"/>
  <c r="E63" i="1"/>
  <c r="D63" i="1"/>
  <c r="D61" i="1"/>
  <c r="E61" i="1"/>
  <c r="E59" i="1"/>
  <c r="D59" i="1"/>
  <c r="G57" i="1"/>
  <c r="D57" i="1"/>
  <c r="E57" i="1"/>
  <c r="G55" i="1"/>
  <c r="E55" i="1"/>
  <c r="D55" i="1"/>
  <c r="G53" i="1"/>
  <c r="D53" i="1"/>
  <c r="E53" i="1"/>
  <c r="E51" i="1"/>
  <c r="D51" i="1"/>
  <c r="G49" i="1"/>
  <c r="D49" i="1"/>
  <c r="E49" i="1"/>
  <c r="G47" i="1"/>
  <c r="E47" i="1"/>
  <c r="D47" i="1"/>
  <c r="D45" i="1"/>
  <c r="E45" i="1"/>
  <c r="E43" i="1"/>
  <c r="D43" i="1"/>
  <c r="G41" i="1"/>
  <c r="D41" i="1"/>
  <c r="E41" i="1"/>
  <c r="F39" i="1"/>
  <c r="E39" i="1"/>
  <c r="D39" i="1"/>
  <c r="F37" i="1"/>
  <c r="D37" i="1"/>
  <c r="E37" i="1"/>
  <c r="F35" i="1"/>
  <c r="E35" i="1"/>
  <c r="D35" i="1"/>
  <c r="F33" i="1"/>
  <c r="D33" i="1"/>
  <c r="E33" i="1"/>
  <c r="F31" i="1"/>
  <c r="E31" i="1"/>
  <c r="D31" i="1"/>
  <c r="D29" i="1"/>
  <c r="E29" i="1"/>
  <c r="E1494" i="1"/>
  <c r="D1494" i="1"/>
  <c r="E1486" i="1"/>
  <c r="D1486" i="1"/>
  <c r="D1471" i="1"/>
  <c r="E1471" i="1"/>
  <c r="E1462" i="1"/>
  <c r="D1462" i="1"/>
  <c r="E1454" i="1"/>
  <c r="D1454" i="1"/>
  <c r="F1439" i="1"/>
  <c r="D1439" i="1"/>
  <c r="E1439" i="1"/>
  <c r="D1431" i="1"/>
  <c r="E1431" i="1"/>
  <c r="D1423" i="1"/>
  <c r="E1423" i="1"/>
  <c r="D1415" i="1"/>
  <c r="E1415" i="1"/>
  <c r="D1407" i="1"/>
  <c r="E1407" i="1"/>
  <c r="D1399" i="1"/>
  <c r="E1399" i="1"/>
  <c r="D1391" i="1"/>
  <c r="E1391" i="1"/>
  <c r="E1382" i="1"/>
  <c r="D1382" i="1"/>
  <c r="G1375" i="1"/>
  <c r="D1375" i="1"/>
  <c r="E1375" i="1"/>
  <c r="G1367" i="1"/>
  <c r="D1367" i="1"/>
  <c r="E1367" i="1"/>
  <c r="G1359" i="1"/>
  <c r="D1359" i="1"/>
  <c r="E1359" i="1"/>
  <c r="G1351" i="1"/>
  <c r="D1351" i="1"/>
  <c r="E1351" i="1"/>
  <c r="G1343" i="1"/>
  <c r="D1343" i="1"/>
  <c r="E1343" i="1"/>
  <c r="E1334" i="1"/>
  <c r="D1334" i="1"/>
  <c r="E1326" i="1"/>
  <c r="D1326" i="1"/>
  <c r="E1318" i="1"/>
  <c r="D1318" i="1"/>
  <c r="E1310" i="1"/>
  <c r="D1310" i="1"/>
  <c r="G1303" i="1"/>
  <c r="D1303" i="1"/>
  <c r="E1303" i="1"/>
  <c r="E1294" i="1"/>
  <c r="D1294" i="1"/>
  <c r="G1287" i="1"/>
  <c r="D1287" i="1"/>
  <c r="E1287" i="1"/>
  <c r="E1278" i="1"/>
  <c r="D1278" i="1"/>
  <c r="G1255" i="1"/>
  <c r="D1255" i="1"/>
  <c r="E1255" i="1"/>
  <c r="G1247" i="1"/>
  <c r="D1247" i="1"/>
  <c r="E1247" i="1"/>
  <c r="E1238" i="1"/>
  <c r="D1238" i="1"/>
  <c r="G1223" i="1"/>
  <c r="D1223" i="1"/>
  <c r="E1223" i="1"/>
  <c r="E1214" i="1"/>
  <c r="D1214" i="1"/>
  <c r="G1191" i="1"/>
  <c r="D1191" i="1"/>
  <c r="E1191" i="1"/>
  <c r="G1175" i="1"/>
  <c r="D1175" i="1"/>
  <c r="E1175" i="1"/>
  <c r="G1151" i="1"/>
  <c r="D1151" i="1"/>
  <c r="E1151" i="1"/>
  <c r="E1142" i="1"/>
  <c r="D1142" i="1"/>
  <c r="G1135" i="1"/>
  <c r="D1135" i="1"/>
  <c r="E1135" i="1"/>
  <c r="E1126" i="1"/>
  <c r="D1126" i="1"/>
  <c r="G1103" i="1"/>
  <c r="D1103" i="1"/>
  <c r="E1103" i="1"/>
  <c r="G1095" i="1"/>
  <c r="D1095" i="1"/>
  <c r="E1095" i="1"/>
  <c r="G1079" i="1"/>
  <c r="D1079" i="1"/>
  <c r="E1079" i="1"/>
  <c r="E1070" i="1"/>
  <c r="D1070" i="1"/>
  <c r="G1063" i="1"/>
  <c r="D1063" i="1"/>
  <c r="E1063" i="1"/>
  <c r="E1060" i="1"/>
  <c r="D1060" i="1"/>
  <c r="E1044" i="1"/>
  <c r="D1044" i="1"/>
  <c r="E1028" i="1"/>
  <c r="D1028" i="1"/>
  <c r="F1015" i="1"/>
  <c r="D1015" i="1"/>
  <c r="E1015" i="1"/>
  <c r="J1012" i="1"/>
  <c r="M1012" i="1" s="1"/>
  <c r="E1012" i="1"/>
  <c r="D1012" i="1"/>
  <c r="E1005" i="1"/>
  <c r="D1005" i="1"/>
  <c r="E989" i="1"/>
  <c r="D989" i="1"/>
  <c r="E986" i="1"/>
  <c r="D986" i="1"/>
  <c r="F983" i="1"/>
  <c r="D983" i="1"/>
  <c r="E983" i="1"/>
  <c r="J980" i="1"/>
  <c r="M980" i="1" s="1"/>
  <c r="E980" i="1"/>
  <c r="D980" i="1"/>
  <c r="E941" i="1"/>
  <c r="D941" i="1"/>
  <c r="E938" i="1"/>
  <c r="D938" i="1"/>
  <c r="K935" i="1"/>
  <c r="N935" i="1" s="1"/>
  <c r="D935" i="1"/>
  <c r="E935" i="1"/>
  <c r="K919" i="1"/>
  <c r="N919" i="1" s="1"/>
  <c r="D919" i="1"/>
  <c r="E919" i="1"/>
  <c r="G909" i="1"/>
  <c r="E909" i="1"/>
  <c r="D909" i="1"/>
  <c r="K903" i="1"/>
  <c r="N903" i="1" s="1"/>
  <c r="D903" i="1"/>
  <c r="E903" i="1"/>
  <c r="E900" i="1"/>
  <c r="D900" i="1"/>
  <c r="E893" i="1"/>
  <c r="D893" i="1"/>
  <c r="E890" i="1"/>
  <c r="D890" i="1"/>
  <c r="E874" i="1"/>
  <c r="D874" i="1"/>
  <c r="E852" i="1"/>
  <c r="D852" i="1"/>
  <c r="G836" i="1"/>
  <c r="E836" i="1"/>
  <c r="D836" i="1"/>
  <c r="E813" i="1"/>
  <c r="D813" i="1"/>
  <c r="E808" i="1"/>
  <c r="D808" i="1"/>
  <c r="E793" i="1"/>
  <c r="D793" i="1"/>
  <c r="E788" i="1"/>
  <c r="D788" i="1"/>
  <c r="E786" i="1"/>
  <c r="D786" i="1"/>
  <c r="K783" i="1"/>
  <c r="N783" i="1" s="1"/>
  <c r="D783" i="1"/>
  <c r="E783" i="1"/>
  <c r="G756" i="1"/>
  <c r="E756" i="1"/>
  <c r="D756" i="1"/>
  <c r="K751" i="1"/>
  <c r="N751" i="1" s="1"/>
  <c r="D751" i="1"/>
  <c r="E751" i="1"/>
  <c r="E722" i="1"/>
  <c r="D722" i="1"/>
  <c r="K719" i="1"/>
  <c r="N719" i="1" s="1"/>
  <c r="D719" i="1"/>
  <c r="E719" i="1"/>
  <c r="E712" i="1"/>
  <c r="D712" i="1"/>
  <c r="E690" i="1"/>
  <c r="D690" i="1"/>
  <c r="E685" i="1"/>
  <c r="D685" i="1"/>
  <c r="F680" i="1"/>
  <c r="E680" i="1"/>
  <c r="D680" i="1"/>
  <c r="E653" i="1"/>
  <c r="D653" i="1"/>
  <c r="E638" i="1"/>
  <c r="D638" i="1"/>
  <c r="E626" i="1"/>
  <c r="D626" i="1"/>
  <c r="E621" i="1"/>
  <c r="D621" i="1"/>
  <c r="E606" i="1"/>
  <c r="D606" i="1"/>
  <c r="E601" i="1"/>
  <c r="D601" i="1"/>
  <c r="J596" i="1"/>
  <c r="M596" i="1" s="1"/>
  <c r="E596" i="1"/>
  <c r="D596" i="1"/>
  <c r="E589" i="1"/>
  <c r="D589" i="1"/>
  <c r="F584" i="1"/>
  <c r="E584" i="1"/>
  <c r="D584" i="1"/>
  <c r="E564" i="1"/>
  <c r="D564" i="1"/>
  <c r="I559" i="1"/>
  <c r="L559" i="1" s="1"/>
  <c r="D559" i="1"/>
  <c r="E559" i="1"/>
  <c r="E542" i="1"/>
  <c r="D542" i="1"/>
  <c r="F532" i="1"/>
  <c r="E532" i="1"/>
  <c r="D532" i="1"/>
  <c r="I527" i="1"/>
  <c r="L527" i="1" s="1"/>
  <c r="D527" i="1"/>
  <c r="E527" i="1"/>
  <c r="F500" i="1"/>
  <c r="E500" i="1"/>
  <c r="D500" i="1"/>
  <c r="D473" i="1"/>
  <c r="E473" i="1"/>
  <c r="V466" i="1"/>
  <c r="D466" i="1"/>
  <c r="E466" i="1"/>
  <c r="U455" i="1"/>
  <c r="D455" i="1"/>
  <c r="E455" i="1"/>
  <c r="V422" i="1"/>
  <c r="E422" i="1"/>
  <c r="D422" i="1"/>
  <c r="D411" i="1"/>
  <c r="E411" i="1"/>
  <c r="E400" i="1"/>
  <c r="D400" i="1"/>
  <c r="V378" i="1"/>
  <c r="D378" i="1"/>
  <c r="E378" i="1"/>
  <c r="U363" i="1"/>
  <c r="D363" i="1"/>
  <c r="E363" i="1"/>
  <c r="D359" i="1"/>
  <c r="E359" i="1"/>
  <c r="D355" i="1"/>
  <c r="E355" i="1"/>
  <c r="V300" i="1"/>
  <c r="E300" i="1"/>
  <c r="D300" i="1"/>
  <c r="K1462" i="1"/>
  <c r="N1462" i="1" s="1"/>
  <c r="F1454" i="1"/>
  <c r="G1438" i="1"/>
  <c r="J1366" i="1"/>
  <c r="M1366" i="1" s="1"/>
  <c r="J1350" i="1"/>
  <c r="M1350" i="1" s="1"/>
  <c r="J1278" i="1"/>
  <c r="M1278" i="1" s="1"/>
  <c r="J1230" i="1"/>
  <c r="M1230" i="1" s="1"/>
  <c r="F1142" i="1"/>
  <c r="F1126" i="1"/>
  <c r="F1111" i="1"/>
  <c r="F1095" i="1"/>
  <c r="F1079" i="1"/>
  <c r="J1070" i="1"/>
  <c r="M1070" i="1" s="1"/>
  <c r="I1063" i="1"/>
  <c r="L1063" i="1" s="1"/>
  <c r="F1050" i="1"/>
  <c r="F1047" i="1"/>
  <c r="J1044" i="1"/>
  <c r="M1044" i="1" s="1"/>
  <c r="G1031" i="1"/>
  <c r="J1028" i="1"/>
  <c r="M1028" i="1" s="1"/>
  <c r="G1015" i="1"/>
  <c r="G983" i="1"/>
  <c r="K973" i="1"/>
  <c r="N973" i="1" s="1"/>
  <c r="J970" i="1"/>
  <c r="M970" i="1" s="1"/>
  <c r="I967" i="1"/>
  <c r="L967" i="1" s="1"/>
  <c r="G954" i="1"/>
  <c r="G941" i="1"/>
  <c r="I935" i="1"/>
  <c r="L935" i="1" s="1"/>
  <c r="G919" i="1"/>
  <c r="G906" i="1"/>
  <c r="F903" i="1"/>
  <c r="K893" i="1"/>
  <c r="N893" i="1" s="1"/>
  <c r="I803" i="1"/>
  <c r="L803" i="1" s="1"/>
  <c r="G788" i="1"/>
  <c r="G783" i="1"/>
  <c r="G781" i="1"/>
  <c r="G751" i="1"/>
  <c r="K729" i="1"/>
  <c r="N729" i="1" s="1"/>
  <c r="G722" i="1"/>
  <c r="G707" i="1"/>
  <c r="F692" i="1"/>
  <c r="J690" i="1"/>
  <c r="M690" i="1" s="1"/>
  <c r="J680" i="1"/>
  <c r="M680" i="1" s="1"/>
  <c r="I675" i="1"/>
  <c r="L675" i="1" s="1"/>
  <c r="F660" i="1"/>
  <c r="J658" i="1"/>
  <c r="M658" i="1" s="1"/>
  <c r="G655" i="1"/>
  <c r="F633" i="1"/>
  <c r="F626" i="1"/>
  <c r="F623" i="1"/>
  <c r="F601" i="1"/>
  <c r="F594" i="1"/>
  <c r="K579" i="1"/>
  <c r="N579" i="1" s="1"/>
  <c r="J574" i="1"/>
  <c r="M574" i="1" s="1"/>
  <c r="K559" i="1"/>
  <c r="N559" i="1" s="1"/>
  <c r="J542" i="1"/>
  <c r="M542" i="1" s="1"/>
  <c r="J532" i="1"/>
  <c r="M532" i="1" s="1"/>
  <c r="K527" i="1"/>
  <c r="N527" i="1" s="1"/>
  <c r="F455" i="1"/>
  <c r="F444" i="1"/>
  <c r="G422" i="1"/>
  <c r="G400" i="1"/>
  <c r="J340" i="1"/>
  <c r="M340" i="1" s="1"/>
  <c r="F334" i="1"/>
  <c r="F321" i="1"/>
  <c r="I313" i="1"/>
  <c r="L313" i="1" s="1"/>
  <c r="F294" i="1"/>
  <c r="K275" i="1"/>
  <c r="N275" i="1" s="1"/>
  <c r="F229" i="1"/>
  <c r="G208" i="1"/>
  <c r="G206" i="1"/>
  <c r="F204" i="1"/>
  <c r="F165" i="1"/>
  <c r="I159" i="1"/>
  <c r="L159" i="1" s="1"/>
  <c r="G92" i="1"/>
  <c r="E1497" i="1"/>
  <c r="D1497" i="1"/>
  <c r="F1496" i="1"/>
  <c r="E1496" i="1"/>
  <c r="D1496" i="1"/>
  <c r="F1489" i="1"/>
  <c r="E1489" i="1"/>
  <c r="D1489" i="1"/>
  <c r="F1488" i="1"/>
  <c r="E1488" i="1"/>
  <c r="D1488" i="1"/>
  <c r="F1481" i="1"/>
  <c r="E1481" i="1"/>
  <c r="D1481" i="1"/>
  <c r="G1480" i="1"/>
  <c r="E1480" i="1"/>
  <c r="D1480" i="1"/>
  <c r="F1473" i="1"/>
  <c r="E1473" i="1"/>
  <c r="D1473" i="1"/>
  <c r="G1472" i="1"/>
  <c r="E1472" i="1"/>
  <c r="D1472" i="1"/>
  <c r="E1465" i="1"/>
  <c r="D1465" i="1"/>
  <c r="I1464" i="1"/>
  <c r="L1464" i="1" s="1"/>
  <c r="E1464" i="1"/>
  <c r="D1464" i="1"/>
  <c r="F1457" i="1"/>
  <c r="E1457" i="1"/>
  <c r="D1457" i="1"/>
  <c r="I1456" i="1"/>
  <c r="L1456" i="1" s="1"/>
  <c r="E1456" i="1"/>
  <c r="D1456" i="1"/>
  <c r="E1449" i="1"/>
  <c r="D1449" i="1"/>
  <c r="K1448" i="1"/>
  <c r="N1448" i="1" s="1"/>
  <c r="E1448" i="1"/>
  <c r="D1448" i="1"/>
  <c r="F1441" i="1"/>
  <c r="E1441" i="1"/>
  <c r="D1441" i="1"/>
  <c r="K1440" i="1"/>
  <c r="N1440" i="1" s="1"/>
  <c r="E1440" i="1"/>
  <c r="D1440" i="1"/>
  <c r="E1433" i="1"/>
  <c r="D1433" i="1"/>
  <c r="F1432" i="1"/>
  <c r="E1432" i="1"/>
  <c r="D1432" i="1"/>
  <c r="F1425" i="1"/>
  <c r="E1425" i="1"/>
  <c r="D1425" i="1"/>
  <c r="F1424" i="1"/>
  <c r="E1424" i="1"/>
  <c r="D1424" i="1"/>
  <c r="F1417" i="1"/>
  <c r="E1417" i="1"/>
  <c r="D1417" i="1"/>
  <c r="G1416" i="1"/>
  <c r="E1416" i="1"/>
  <c r="D1416" i="1"/>
  <c r="F1409" i="1"/>
  <c r="E1409" i="1"/>
  <c r="D1409" i="1"/>
  <c r="G1408" i="1"/>
  <c r="E1408" i="1"/>
  <c r="D1408" i="1"/>
  <c r="E1401" i="1"/>
  <c r="D1401" i="1"/>
  <c r="I1400" i="1"/>
  <c r="L1400" i="1" s="1"/>
  <c r="E1400" i="1"/>
  <c r="D1400" i="1"/>
  <c r="F1393" i="1"/>
  <c r="E1393" i="1"/>
  <c r="D1393" i="1"/>
  <c r="I1392" i="1"/>
  <c r="L1392" i="1" s="1"/>
  <c r="E1392" i="1"/>
  <c r="D1392" i="1"/>
  <c r="G1385" i="1"/>
  <c r="E1385" i="1"/>
  <c r="D1385" i="1"/>
  <c r="F1384" i="1"/>
  <c r="E1384" i="1"/>
  <c r="D1384" i="1"/>
  <c r="G1377" i="1"/>
  <c r="E1377" i="1"/>
  <c r="D1377" i="1"/>
  <c r="F1376" i="1"/>
  <c r="E1376" i="1"/>
  <c r="D1376" i="1"/>
  <c r="G1369" i="1"/>
  <c r="E1369" i="1"/>
  <c r="D1369" i="1"/>
  <c r="F1368" i="1"/>
  <c r="E1368" i="1"/>
  <c r="D1368" i="1"/>
  <c r="G1361" i="1"/>
  <c r="E1361" i="1"/>
  <c r="D1361" i="1"/>
  <c r="F1360" i="1"/>
  <c r="E1360" i="1"/>
  <c r="D1360" i="1"/>
  <c r="G1353" i="1"/>
  <c r="E1353" i="1"/>
  <c r="D1353" i="1"/>
  <c r="F1352" i="1"/>
  <c r="E1352" i="1"/>
  <c r="D1352" i="1"/>
  <c r="G1345" i="1"/>
  <c r="E1345" i="1"/>
  <c r="D1345" i="1"/>
  <c r="F1344" i="1"/>
  <c r="E1344" i="1"/>
  <c r="D1344" i="1"/>
  <c r="G1337" i="1"/>
  <c r="E1337" i="1"/>
  <c r="D1337" i="1"/>
  <c r="F1336" i="1"/>
  <c r="E1336" i="1"/>
  <c r="D1336" i="1"/>
  <c r="G1329" i="1"/>
  <c r="E1329" i="1"/>
  <c r="D1329" i="1"/>
  <c r="F1328" i="1"/>
  <c r="E1328" i="1"/>
  <c r="D1328" i="1"/>
  <c r="G1321" i="1"/>
  <c r="E1321" i="1"/>
  <c r="D1321" i="1"/>
  <c r="F1320" i="1"/>
  <c r="E1320" i="1"/>
  <c r="D1320" i="1"/>
  <c r="G1313" i="1"/>
  <c r="E1313" i="1"/>
  <c r="D1313" i="1"/>
  <c r="F1312" i="1"/>
  <c r="E1312" i="1"/>
  <c r="D1312" i="1"/>
  <c r="G1305" i="1"/>
  <c r="E1305" i="1"/>
  <c r="D1305" i="1"/>
  <c r="F1304" i="1"/>
  <c r="E1304" i="1"/>
  <c r="D1304" i="1"/>
  <c r="G1297" i="1"/>
  <c r="E1297" i="1"/>
  <c r="D1297" i="1"/>
  <c r="F1296" i="1"/>
  <c r="E1296" i="1"/>
  <c r="D1296" i="1"/>
  <c r="G1289" i="1"/>
  <c r="E1289" i="1"/>
  <c r="D1289" i="1"/>
  <c r="F1288" i="1"/>
  <c r="E1288" i="1"/>
  <c r="D1288" i="1"/>
  <c r="G1281" i="1"/>
  <c r="E1281" i="1"/>
  <c r="D1281" i="1"/>
  <c r="F1280" i="1"/>
  <c r="E1280" i="1"/>
  <c r="D1280" i="1"/>
  <c r="G1273" i="1"/>
  <c r="E1273" i="1"/>
  <c r="D1273" i="1"/>
  <c r="F1272" i="1"/>
  <c r="E1272" i="1"/>
  <c r="D1272" i="1"/>
  <c r="G1265" i="1"/>
  <c r="E1265" i="1"/>
  <c r="D1265" i="1"/>
  <c r="F1264" i="1"/>
  <c r="E1264" i="1"/>
  <c r="D1264" i="1"/>
  <c r="G1257" i="1"/>
  <c r="E1257" i="1"/>
  <c r="D1257" i="1"/>
  <c r="F1256" i="1"/>
  <c r="E1256" i="1"/>
  <c r="D1256" i="1"/>
  <c r="G1249" i="1"/>
  <c r="E1249" i="1"/>
  <c r="D1249" i="1"/>
  <c r="F1248" i="1"/>
  <c r="E1248" i="1"/>
  <c r="D1248" i="1"/>
  <c r="G1241" i="1"/>
  <c r="E1241" i="1"/>
  <c r="D1241" i="1"/>
  <c r="F1240" i="1"/>
  <c r="E1240" i="1"/>
  <c r="D1240" i="1"/>
  <c r="G1233" i="1"/>
  <c r="E1233" i="1"/>
  <c r="D1233" i="1"/>
  <c r="F1232" i="1"/>
  <c r="E1232" i="1"/>
  <c r="D1232" i="1"/>
  <c r="G1225" i="1"/>
  <c r="E1225" i="1"/>
  <c r="D1225" i="1"/>
  <c r="F1224" i="1"/>
  <c r="E1224" i="1"/>
  <c r="D1224" i="1"/>
  <c r="K1217" i="1"/>
  <c r="N1217" i="1" s="1"/>
  <c r="E1217" i="1"/>
  <c r="D1217" i="1"/>
  <c r="E1216" i="1"/>
  <c r="D1216" i="1"/>
  <c r="K1209" i="1"/>
  <c r="N1209" i="1" s="1"/>
  <c r="E1209" i="1"/>
  <c r="D1209" i="1"/>
  <c r="E1208" i="1"/>
  <c r="D1208" i="1"/>
  <c r="K1201" i="1"/>
  <c r="N1201" i="1" s="1"/>
  <c r="E1201" i="1"/>
  <c r="D1201" i="1"/>
  <c r="E1200" i="1"/>
  <c r="D1200" i="1"/>
  <c r="K1193" i="1"/>
  <c r="N1193" i="1" s="1"/>
  <c r="E1193" i="1"/>
  <c r="D1193" i="1"/>
  <c r="E1192" i="1"/>
  <c r="D1192" i="1"/>
  <c r="K1185" i="1"/>
  <c r="N1185" i="1" s="1"/>
  <c r="E1185" i="1"/>
  <c r="D1185" i="1"/>
  <c r="E1184" i="1"/>
  <c r="D1184" i="1"/>
  <c r="K1177" i="1"/>
  <c r="N1177" i="1" s="1"/>
  <c r="E1177" i="1"/>
  <c r="D1177" i="1"/>
  <c r="E1176" i="1"/>
  <c r="D1176" i="1"/>
  <c r="G1169" i="1"/>
  <c r="E1169" i="1"/>
  <c r="D1169" i="1"/>
  <c r="F1168" i="1"/>
  <c r="E1168" i="1"/>
  <c r="D1168" i="1"/>
  <c r="G1161" i="1"/>
  <c r="E1161" i="1"/>
  <c r="D1161" i="1"/>
  <c r="F1160" i="1"/>
  <c r="E1160" i="1"/>
  <c r="D1160" i="1"/>
  <c r="G1153" i="1"/>
  <c r="E1153" i="1"/>
  <c r="D1153" i="1"/>
  <c r="F1152" i="1"/>
  <c r="E1152" i="1"/>
  <c r="D1152" i="1"/>
  <c r="G1145" i="1"/>
  <c r="E1145" i="1"/>
  <c r="D1145" i="1"/>
  <c r="E1144" i="1"/>
  <c r="D1144" i="1"/>
  <c r="G1137" i="1"/>
  <c r="E1137" i="1"/>
  <c r="D1137" i="1"/>
  <c r="E1136" i="1"/>
  <c r="D1136" i="1"/>
  <c r="G1129" i="1"/>
  <c r="E1129" i="1"/>
  <c r="D1129" i="1"/>
  <c r="E1128" i="1"/>
  <c r="D1128" i="1"/>
  <c r="G1121" i="1"/>
  <c r="E1121" i="1"/>
  <c r="D1121" i="1"/>
  <c r="E1120" i="1"/>
  <c r="D1120" i="1"/>
  <c r="G1113" i="1"/>
  <c r="E1113" i="1"/>
  <c r="D1113" i="1"/>
  <c r="E1112" i="1"/>
  <c r="D1112" i="1"/>
  <c r="G1105" i="1"/>
  <c r="E1105" i="1"/>
  <c r="D1105" i="1"/>
  <c r="E1104" i="1"/>
  <c r="D1104" i="1"/>
  <c r="G1097" i="1"/>
  <c r="E1097" i="1"/>
  <c r="D1097" i="1"/>
  <c r="F1096" i="1"/>
  <c r="E1096" i="1"/>
  <c r="D1096" i="1"/>
  <c r="G1089" i="1"/>
  <c r="E1089" i="1"/>
  <c r="D1089" i="1"/>
  <c r="F1088" i="1"/>
  <c r="E1088" i="1"/>
  <c r="D1088" i="1"/>
  <c r="E1081" i="1"/>
  <c r="D1081" i="1"/>
  <c r="F1080" i="1"/>
  <c r="E1080" i="1"/>
  <c r="D1080" i="1"/>
  <c r="E1073" i="1"/>
  <c r="D1073" i="1"/>
  <c r="J1072" i="1"/>
  <c r="M1072" i="1" s="1"/>
  <c r="E1072" i="1"/>
  <c r="D1072" i="1"/>
  <c r="E1065" i="1"/>
  <c r="D1065" i="1"/>
  <c r="F1064" i="1"/>
  <c r="E1064" i="1"/>
  <c r="D1064" i="1"/>
  <c r="E1057" i="1"/>
  <c r="D1057" i="1"/>
  <c r="E1054" i="1"/>
  <c r="D1054" i="1"/>
  <c r="G1051" i="1"/>
  <c r="D1051" i="1"/>
  <c r="E1051" i="1"/>
  <c r="F1048" i="1"/>
  <c r="E1048" i="1"/>
  <c r="D1048" i="1"/>
  <c r="E1041" i="1"/>
  <c r="D1041" i="1"/>
  <c r="E1038" i="1"/>
  <c r="D1038" i="1"/>
  <c r="F1035" i="1"/>
  <c r="D1035" i="1"/>
  <c r="E1035" i="1"/>
  <c r="J1032" i="1"/>
  <c r="M1032" i="1" s="1"/>
  <c r="E1032" i="1"/>
  <c r="D1032" i="1"/>
  <c r="E1025" i="1"/>
  <c r="D1025" i="1"/>
  <c r="E1022" i="1"/>
  <c r="D1022" i="1"/>
  <c r="F1019" i="1"/>
  <c r="D1019" i="1"/>
  <c r="E1019" i="1"/>
  <c r="F1016" i="1"/>
  <c r="E1016" i="1"/>
  <c r="D1016" i="1"/>
  <c r="K1009" i="1"/>
  <c r="N1009" i="1" s="1"/>
  <c r="E1009" i="1"/>
  <c r="D1009" i="1"/>
  <c r="E1006" i="1"/>
  <c r="D1006" i="1"/>
  <c r="F1003" i="1"/>
  <c r="D1003" i="1"/>
  <c r="E1003" i="1"/>
  <c r="E1000" i="1"/>
  <c r="D1000" i="1"/>
  <c r="K993" i="1"/>
  <c r="N993" i="1" s="1"/>
  <c r="E993" i="1"/>
  <c r="D993" i="1"/>
  <c r="E990" i="1"/>
  <c r="D990" i="1"/>
  <c r="F987" i="1"/>
  <c r="D987" i="1"/>
  <c r="E987" i="1"/>
  <c r="F984" i="1"/>
  <c r="E984" i="1"/>
  <c r="D984" i="1"/>
  <c r="E977" i="1"/>
  <c r="D977" i="1"/>
  <c r="E974" i="1"/>
  <c r="D974" i="1"/>
  <c r="F971" i="1"/>
  <c r="D971" i="1"/>
  <c r="E971" i="1"/>
  <c r="G968" i="1"/>
  <c r="E968" i="1"/>
  <c r="D968" i="1"/>
  <c r="E961" i="1"/>
  <c r="D961" i="1"/>
  <c r="E958" i="1"/>
  <c r="D958" i="1"/>
  <c r="G955" i="1"/>
  <c r="D955" i="1"/>
  <c r="E955" i="1"/>
  <c r="G952" i="1"/>
  <c r="E952" i="1"/>
  <c r="D952" i="1"/>
  <c r="E945" i="1"/>
  <c r="D945" i="1"/>
  <c r="E942" i="1"/>
  <c r="D942" i="1"/>
  <c r="G939" i="1"/>
  <c r="D939" i="1"/>
  <c r="E939" i="1"/>
  <c r="G936" i="1"/>
  <c r="E936" i="1"/>
  <c r="D936" i="1"/>
  <c r="E929" i="1"/>
  <c r="D929" i="1"/>
  <c r="E926" i="1"/>
  <c r="D926" i="1"/>
  <c r="G923" i="1"/>
  <c r="D923" i="1"/>
  <c r="E923" i="1"/>
  <c r="G920" i="1"/>
  <c r="E920" i="1"/>
  <c r="D920" i="1"/>
  <c r="E913" i="1"/>
  <c r="D913" i="1"/>
  <c r="E910" i="1"/>
  <c r="D910" i="1"/>
  <c r="G907" i="1"/>
  <c r="D907" i="1"/>
  <c r="E907" i="1"/>
  <c r="E904" i="1"/>
  <c r="D904" i="1"/>
  <c r="E897" i="1"/>
  <c r="D897" i="1"/>
  <c r="E894" i="1"/>
  <c r="D894" i="1"/>
  <c r="G891" i="1"/>
  <c r="D891" i="1"/>
  <c r="E891" i="1"/>
  <c r="E888" i="1"/>
  <c r="D888" i="1"/>
  <c r="I881" i="1"/>
  <c r="L881" i="1" s="1"/>
  <c r="E881" i="1"/>
  <c r="D881" i="1"/>
  <c r="E878" i="1"/>
  <c r="D878" i="1"/>
  <c r="G875" i="1"/>
  <c r="D875" i="1"/>
  <c r="E875" i="1"/>
  <c r="E872" i="1"/>
  <c r="D872" i="1"/>
  <c r="E865" i="1"/>
  <c r="D865" i="1"/>
  <c r="E862" i="1"/>
  <c r="D862" i="1"/>
  <c r="G859" i="1"/>
  <c r="D859" i="1"/>
  <c r="E859" i="1"/>
  <c r="G856" i="1"/>
  <c r="E856" i="1"/>
  <c r="D856" i="1"/>
  <c r="E849" i="1"/>
  <c r="D849" i="1"/>
  <c r="E846" i="1"/>
  <c r="D846" i="1"/>
  <c r="G843" i="1"/>
  <c r="D843" i="1"/>
  <c r="E843" i="1"/>
  <c r="E840" i="1"/>
  <c r="D840" i="1"/>
  <c r="E833" i="1"/>
  <c r="D833" i="1"/>
  <c r="G828" i="1"/>
  <c r="E828" i="1"/>
  <c r="D828" i="1"/>
  <c r="E826" i="1"/>
  <c r="D826" i="1"/>
  <c r="K823" i="1"/>
  <c r="N823" i="1" s="1"/>
  <c r="D823" i="1"/>
  <c r="E823" i="1"/>
  <c r="E821" i="1"/>
  <c r="D821" i="1"/>
  <c r="E816" i="1"/>
  <c r="D816" i="1"/>
  <c r="G811" i="1"/>
  <c r="D811" i="1"/>
  <c r="E811" i="1"/>
  <c r="E806" i="1"/>
  <c r="D806" i="1"/>
  <c r="E801" i="1"/>
  <c r="D801" i="1"/>
  <c r="G796" i="1"/>
  <c r="E796" i="1"/>
  <c r="D796" i="1"/>
  <c r="E794" i="1"/>
  <c r="D794" i="1"/>
  <c r="K791" i="1"/>
  <c r="N791" i="1" s="1"/>
  <c r="D791" i="1"/>
  <c r="E791" i="1"/>
  <c r="E789" i="1"/>
  <c r="D789" i="1"/>
  <c r="G784" i="1"/>
  <c r="E784" i="1"/>
  <c r="D784" i="1"/>
  <c r="G779" i="1"/>
  <c r="D779" i="1"/>
  <c r="E779" i="1"/>
  <c r="E774" i="1"/>
  <c r="D774" i="1"/>
  <c r="E769" i="1"/>
  <c r="D769" i="1"/>
  <c r="G764" i="1"/>
  <c r="E764" i="1"/>
  <c r="D764" i="1"/>
  <c r="E762" i="1"/>
  <c r="D762" i="1"/>
  <c r="K759" i="1"/>
  <c r="N759" i="1" s="1"/>
  <c r="D759" i="1"/>
  <c r="E759" i="1"/>
  <c r="E757" i="1"/>
  <c r="D757" i="1"/>
  <c r="E752" i="1"/>
  <c r="D752" i="1"/>
  <c r="G747" i="1"/>
  <c r="D747" i="1"/>
  <c r="E747" i="1"/>
  <c r="E742" i="1"/>
  <c r="D742" i="1"/>
  <c r="E737" i="1"/>
  <c r="D737" i="1"/>
  <c r="G732" i="1"/>
  <c r="E732" i="1"/>
  <c r="D732" i="1"/>
  <c r="E730" i="1"/>
  <c r="D730" i="1"/>
  <c r="K727" i="1"/>
  <c r="N727" i="1" s="1"/>
  <c r="D727" i="1"/>
  <c r="E727" i="1"/>
  <c r="E725" i="1"/>
  <c r="D725" i="1"/>
  <c r="G720" i="1"/>
  <c r="E720" i="1"/>
  <c r="D720" i="1"/>
  <c r="G715" i="1"/>
  <c r="D715" i="1"/>
  <c r="E715" i="1"/>
  <c r="E710" i="1"/>
  <c r="D710" i="1"/>
  <c r="E705" i="1"/>
  <c r="D705" i="1"/>
  <c r="E700" i="1"/>
  <c r="D700" i="1"/>
  <c r="E698" i="1"/>
  <c r="D698" i="1"/>
  <c r="F695" i="1"/>
  <c r="D695" i="1"/>
  <c r="E695" i="1"/>
  <c r="E693" i="1"/>
  <c r="D693" i="1"/>
  <c r="J688" i="1"/>
  <c r="M688" i="1" s="1"/>
  <c r="E688" i="1"/>
  <c r="D688" i="1"/>
  <c r="F683" i="1"/>
  <c r="D683" i="1"/>
  <c r="E683" i="1"/>
  <c r="E678" i="1"/>
  <c r="D678" i="1"/>
  <c r="E673" i="1"/>
  <c r="D673" i="1"/>
  <c r="J668" i="1"/>
  <c r="M668" i="1" s="1"/>
  <c r="E668" i="1"/>
  <c r="D668" i="1"/>
  <c r="E666" i="1"/>
  <c r="D666" i="1"/>
  <c r="F663" i="1"/>
  <c r="D663" i="1"/>
  <c r="E663" i="1"/>
  <c r="E661" i="1"/>
  <c r="D661" i="1"/>
  <c r="J656" i="1"/>
  <c r="M656" i="1" s="1"/>
  <c r="E656" i="1"/>
  <c r="D656" i="1"/>
  <c r="I651" i="1"/>
  <c r="L651" i="1" s="1"/>
  <c r="D651" i="1"/>
  <c r="E651" i="1"/>
  <c r="E646" i="1"/>
  <c r="D646" i="1"/>
  <c r="E641" i="1"/>
  <c r="D641" i="1"/>
  <c r="E636" i="1"/>
  <c r="D636" i="1"/>
  <c r="E634" i="1"/>
  <c r="D634" i="1"/>
  <c r="I631" i="1"/>
  <c r="L631" i="1" s="1"/>
  <c r="D631" i="1"/>
  <c r="E631" i="1"/>
  <c r="E629" i="1"/>
  <c r="D629" i="1"/>
  <c r="J624" i="1"/>
  <c r="M624" i="1" s="1"/>
  <c r="E624" i="1"/>
  <c r="D624" i="1"/>
  <c r="I619" i="1"/>
  <c r="L619" i="1" s="1"/>
  <c r="D619" i="1"/>
  <c r="E619" i="1"/>
  <c r="E614" i="1"/>
  <c r="D614" i="1"/>
  <c r="E609" i="1"/>
  <c r="D609" i="1"/>
  <c r="J604" i="1"/>
  <c r="M604" i="1" s="1"/>
  <c r="E604" i="1"/>
  <c r="D604" i="1"/>
  <c r="E602" i="1"/>
  <c r="D602" i="1"/>
  <c r="I599" i="1"/>
  <c r="L599" i="1" s="1"/>
  <c r="D599" i="1"/>
  <c r="E599" i="1"/>
  <c r="E597" i="1"/>
  <c r="D597" i="1"/>
  <c r="J592" i="1"/>
  <c r="M592" i="1" s="1"/>
  <c r="E592" i="1"/>
  <c r="D592" i="1"/>
  <c r="I587" i="1"/>
  <c r="L587" i="1" s="1"/>
  <c r="D587" i="1"/>
  <c r="E587" i="1"/>
  <c r="E582" i="1"/>
  <c r="D582" i="1"/>
  <c r="E577" i="1"/>
  <c r="D577" i="1"/>
  <c r="E572" i="1"/>
  <c r="D572" i="1"/>
  <c r="E570" i="1"/>
  <c r="D570" i="1"/>
  <c r="I567" i="1"/>
  <c r="L567" i="1" s="1"/>
  <c r="D567" i="1"/>
  <c r="E567" i="1"/>
  <c r="E565" i="1"/>
  <c r="D565" i="1"/>
  <c r="J560" i="1"/>
  <c r="M560" i="1" s="1"/>
  <c r="E560" i="1"/>
  <c r="D560" i="1"/>
  <c r="I555" i="1"/>
  <c r="L555" i="1" s="1"/>
  <c r="D555" i="1"/>
  <c r="E555" i="1"/>
  <c r="E550" i="1"/>
  <c r="D550" i="1"/>
  <c r="E545" i="1"/>
  <c r="D545" i="1"/>
  <c r="E540" i="1"/>
  <c r="D540" i="1"/>
  <c r="D538" i="1"/>
  <c r="E538" i="1"/>
  <c r="I535" i="1"/>
  <c r="L535" i="1" s="1"/>
  <c r="D535" i="1"/>
  <c r="E535" i="1"/>
  <c r="I533" i="1"/>
  <c r="L533" i="1" s="1"/>
  <c r="E533" i="1"/>
  <c r="D533" i="1"/>
  <c r="F528" i="1"/>
  <c r="E528" i="1"/>
  <c r="D528" i="1"/>
  <c r="I523" i="1"/>
  <c r="L523" i="1" s="1"/>
  <c r="D523" i="1"/>
  <c r="E523" i="1"/>
  <c r="E518" i="1"/>
  <c r="D518" i="1"/>
  <c r="E513" i="1"/>
  <c r="D513" i="1"/>
  <c r="E508" i="1"/>
  <c r="D508" i="1"/>
  <c r="D506" i="1"/>
  <c r="E506" i="1"/>
  <c r="I503" i="1"/>
  <c r="L503" i="1" s="1"/>
  <c r="D503" i="1"/>
  <c r="E503" i="1"/>
  <c r="I501" i="1"/>
  <c r="L501" i="1" s="1"/>
  <c r="E501" i="1"/>
  <c r="D501" i="1"/>
  <c r="F496" i="1"/>
  <c r="E496" i="1"/>
  <c r="D496" i="1"/>
  <c r="D491" i="1"/>
  <c r="E491" i="1"/>
  <c r="D489" i="1"/>
  <c r="E489" i="1"/>
  <c r="V482" i="1"/>
  <c r="D482" i="1"/>
  <c r="E482" i="1"/>
  <c r="V480" i="1"/>
  <c r="E480" i="1"/>
  <c r="D480" i="1"/>
  <c r="V478" i="1"/>
  <c r="E478" i="1"/>
  <c r="D478" i="1"/>
  <c r="U471" i="1"/>
  <c r="D471" i="1"/>
  <c r="E471" i="1"/>
  <c r="U469" i="1"/>
  <c r="E469" i="1"/>
  <c r="D469" i="1"/>
  <c r="U467" i="1"/>
  <c r="D467" i="1"/>
  <c r="E467" i="1"/>
  <c r="E460" i="1"/>
  <c r="D460" i="1"/>
  <c r="V458" i="1"/>
  <c r="D458" i="1"/>
  <c r="E458" i="1"/>
  <c r="E449" i="1"/>
  <c r="D449" i="1"/>
  <c r="D447" i="1"/>
  <c r="E447" i="1"/>
  <c r="E440" i="1"/>
  <c r="D440" i="1"/>
  <c r="V438" i="1"/>
  <c r="E438" i="1"/>
  <c r="D438" i="1"/>
  <c r="E436" i="1"/>
  <c r="D436" i="1"/>
  <c r="E429" i="1"/>
  <c r="D429" i="1"/>
  <c r="D427" i="1"/>
  <c r="E427" i="1"/>
  <c r="D425" i="1"/>
  <c r="E425" i="1"/>
  <c r="V418" i="1"/>
  <c r="D418" i="1"/>
  <c r="E418" i="1"/>
  <c r="E416" i="1"/>
  <c r="D416" i="1"/>
  <c r="V414" i="1"/>
  <c r="E414" i="1"/>
  <c r="D414" i="1"/>
  <c r="D407" i="1"/>
  <c r="E407" i="1"/>
  <c r="E405" i="1"/>
  <c r="D405" i="1"/>
  <c r="U403" i="1"/>
  <c r="D403" i="1"/>
  <c r="E403" i="1"/>
  <c r="E396" i="1"/>
  <c r="D396" i="1"/>
  <c r="V394" i="1"/>
  <c r="D394" i="1"/>
  <c r="E394" i="1"/>
  <c r="U385" i="1"/>
  <c r="E385" i="1"/>
  <c r="D385" i="1"/>
  <c r="U383" i="1"/>
  <c r="D383" i="1"/>
  <c r="E383" i="1"/>
  <c r="V374" i="1"/>
  <c r="E374" i="1"/>
  <c r="D374" i="1"/>
  <c r="V372" i="1"/>
  <c r="E372" i="1"/>
  <c r="D372" i="1"/>
  <c r="V370" i="1"/>
  <c r="D370" i="1"/>
  <c r="E370" i="1"/>
  <c r="E368" i="1"/>
  <c r="D368" i="1"/>
  <c r="V366" i="1"/>
  <c r="E366" i="1"/>
  <c r="D366" i="1"/>
  <c r="E353" i="1"/>
  <c r="D353" i="1"/>
  <c r="D351" i="1"/>
  <c r="E351" i="1"/>
  <c r="E349" i="1"/>
  <c r="D349" i="1"/>
  <c r="D347" i="1"/>
  <c r="E347" i="1"/>
  <c r="D345" i="1"/>
  <c r="E345" i="1"/>
  <c r="V332" i="1"/>
  <c r="E332" i="1"/>
  <c r="D332" i="1"/>
  <c r="V330" i="1"/>
  <c r="D330" i="1"/>
  <c r="E330" i="1"/>
  <c r="E328" i="1"/>
  <c r="D328" i="1"/>
  <c r="V326" i="1"/>
  <c r="E326" i="1"/>
  <c r="D326" i="1"/>
  <c r="V324" i="1"/>
  <c r="E324" i="1"/>
  <c r="D324" i="1"/>
  <c r="V322" i="1"/>
  <c r="D322" i="1"/>
  <c r="E322" i="1"/>
  <c r="D311" i="1"/>
  <c r="E311" i="1"/>
  <c r="E309" i="1"/>
  <c r="D309" i="1"/>
  <c r="U307" i="1"/>
  <c r="D307" i="1"/>
  <c r="E307" i="1"/>
  <c r="K305" i="1"/>
  <c r="N305" i="1" s="1"/>
  <c r="E305" i="1"/>
  <c r="D305" i="1"/>
  <c r="D303" i="1"/>
  <c r="E303" i="1"/>
  <c r="K301" i="1"/>
  <c r="N301" i="1" s="1"/>
  <c r="E301" i="1"/>
  <c r="D301" i="1"/>
  <c r="V288" i="1"/>
  <c r="E288" i="1"/>
  <c r="D288" i="1"/>
  <c r="V286" i="1"/>
  <c r="E286" i="1"/>
  <c r="D286" i="1"/>
  <c r="V284" i="1"/>
  <c r="E284" i="1"/>
  <c r="D284" i="1"/>
  <c r="E282" i="1"/>
  <c r="D282" i="1"/>
  <c r="E280" i="1"/>
  <c r="D280" i="1"/>
  <c r="E267" i="1"/>
  <c r="D267" i="1"/>
  <c r="I265" i="1"/>
  <c r="L265" i="1" s="1"/>
  <c r="D265" i="1"/>
  <c r="E265" i="1"/>
  <c r="E263" i="1"/>
  <c r="D263" i="1"/>
  <c r="D261" i="1"/>
  <c r="E261" i="1"/>
  <c r="I259" i="1"/>
  <c r="L259" i="1" s="1"/>
  <c r="E259" i="1"/>
  <c r="D259" i="1"/>
  <c r="E246" i="1"/>
  <c r="D246" i="1"/>
  <c r="F244" i="1"/>
  <c r="E244" i="1"/>
  <c r="D244" i="1"/>
  <c r="E242" i="1"/>
  <c r="D242" i="1"/>
  <c r="E240" i="1"/>
  <c r="D240" i="1"/>
  <c r="E238" i="1"/>
  <c r="D238" i="1"/>
  <c r="D225" i="1"/>
  <c r="E225" i="1"/>
  <c r="G223" i="1"/>
  <c r="E223" i="1"/>
  <c r="D223" i="1"/>
  <c r="D221" i="1"/>
  <c r="E221" i="1"/>
  <c r="G219" i="1"/>
  <c r="E219" i="1"/>
  <c r="D219" i="1"/>
  <c r="G217" i="1"/>
  <c r="D217" i="1"/>
  <c r="E217" i="1"/>
  <c r="E198" i="1"/>
  <c r="D198" i="1"/>
  <c r="E196" i="1"/>
  <c r="D196" i="1"/>
  <c r="E194" i="1"/>
  <c r="D194" i="1"/>
  <c r="G192" i="1"/>
  <c r="E192" i="1"/>
  <c r="D192" i="1"/>
  <c r="E190" i="1"/>
  <c r="D190" i="1"/>
  <c r="G188" i="1"/>
  <c r="E188" i="1"/>
  <c r="D188" i="1"/>
  <c r="E186" i="1"/>
  <c r="D186" i="1"/>
  <c r="I184" i="1"/>
  <c r="L184" i="1" s="1"/>
  <c r="E184" i="1"/>
  <c r="D184" i="1"/>
  <c r="E182" i="1"/>
  <c r="D182" i="1"/>
  <c r="F180" i="1"/>
  <c r="E180" i="1"/>
  <c r="D180" i="1"/>
  <c r="E155" i="1"/>
  <c r="D155" i="1"/>
  <c r="G153" i="1"/>
  <c r="D153" i="1"/>
  <c r="E153" i="1"/>
  <c r="E151" i="1"/>
  <c r="D151" i="1"/>
  <c r="D149" i="1"/>
  <c r="E149" i="1"/>
  <c r="G147" i="1"/>
  <c r="E147" i="1"/>
  <c r="D147" i="1"/>
  <c r="G145" i="1"/>
  <c r="D145" i="1"/>
  <c r="E145" i="1"/>
  <c r="G143" i="1"/>
  <c r="E143" i="1"/>
  <c r="D143" i="1"/>
  <c r="D141" i="1"/>
  <c r="E141" i="1"/>
  <c r="E139" i="1"/>
  <c r="D139" i="1"/>
  <c r="F137" i="1"/>
  <c r="D137" i="1"/>
  <c r="E137" i="1"/>
  <c r="E135" i="1"/>
  <c r="D135" i="1"/>
  <c r="D133" i="1"/>
  <c r="E133" i="1"/>
  <c r="E131" i="1"/>
  <c r="D131" i="1"/>
  <c r="D129" i="1"/>
  <c r="E129" i="1"/>
  <c r="E127" i="1"/>
  <c r="D127" i="1"/>
  <c r="D125" i="1"/>
  <c r="E125" i="1"/>
  <c r="E123" i="1"/>
  <c r="D123" i="1"/>
  <c r="F64" i="1"/>
  <c r="E64" i="1"/>
  <c r="D64" i="1"/>
  <c r="E62" i="1"/>
  <c r="D62" i="1"/>
  <c r="D60" i="1"/>
  <c r="E60" i="1"/>
  <c r="E58" i="1"/>
  <c r="D58" i="1"/>
  <c r="D56" i="1"/>
  <c r="E56" i="1"/>
  <c r="G54" i="1"/>
  <c r="E54" i="1"/>
  <c r="D54" i="1"/>
  <c r="E52" i="1"/>
  <c r="D52" i="1"/>
  <c r="E50" i="1"/>
  <c r="D50" i="1"/>
  <c r="E48" i="1"/>
  <c r="D48" i="1"/>
  <c r="E46" i="1"/>
  <c r="D46" i="1"/>
  <c r="E44" i="1"/>
  <c r="D44" i="1"/>
  <c r="E42" i="1"/>
  <c r="D42" i="1"/>
  <c r="D40" i="1"/>
  <c r="E40" i="1"/>
  <c r="F38" i="1"/>
  <c r="E38" i="1"/>
  <c r="D38" i="1"/>
  <c r="D36" i="1"/>
  <c r="E36" i="1"/>
  <c r="E34" i="1"/>
  <c r="D34" i="1"/>
  <c r="D32" i="1"/>
  <c r="E32" i="1"/>
  <c r="F30" i="1"/>
  <c r="E30" i="1"/>
  <c r="D30" i="1"/>
  <c r="D28" i="1"/>
  <c r="E28" i="1"/>
  <c r="D1487" i="1"/>
  <c r="E1487" i="1"/>
  <c r="D1479" i="1"/>
  <c r="E1479" i="1"/>
  <c r="D1463" i="1"/>
  <c r="E1463" i="1"/>
  <c r="D1455" i="1"/>
  <c r="E1455" i="1"/>
  <c r="E1406" i="1"/>
  <c r="D1406" i="1"/>
  <c r="E1398" i="1"/>
  <c r="D1398" i="1"/>
  <c r="G1383" i="1"/>
  <c r="D1383" i="1"/>
  <c r="E1383" i="1"/>
  <c r="G1319" i="1"/>
  <c r="D1319" i="1"/>
  <c r="E1319" i="1"/>
  <c r="G1311" i="1"/>
  <c r="D1311" i="1"/>
  <c r="E1311" i="1"/>
  <c r="E1302" i="1"/>
  <c r="D1302" i="1"/>
  <c r="G1295" i="1"/>
  <c r="D1295" i="1"/>
  <c r="E1295" i="1"/>
  <c r="E1286" i="1"/>
  <c r="D1286" i="1"/>
  <c r="G1279" i="1"/>
  <c r="D1279" i="1"/>
  <c r="E1279" i="1"/>
  <c r="E1270" i="1"/>
  <c r="D1270" i="1"/>
  <c r="G1263" i="1"/>
  <c r="D1263" i="1"/>
  <c r="E1263" i="1"/>
  <c r="E1254" i="1"/>
  <c r="D1254" i="1"/>
  <c r="E1246" i="1"/>
  <c r="D1246" i="1"/>
  <c r="G1239" i="1"/>
  <c r="D1239" i="1"/>
  <c r="E1239" i="1"/>
  <c r="G1231" i="1"/>
  <c r="D1231" i="1"/>
  <c r="E1231" i="1"/>
  <c r="G1215" i="1"/>
  <c r="D1215" i="1"/>
  <c r="E1215" i="1"/>
  <c r="G1207" i="1"/>
  <c r="D1207" i="1"/>
  <c r="E1207" i="1"/>
  <c r="G1199" i="1"/>
  <c r="D1199" i="1"/>
  <c r="E1199" i="1"/>
  <c r="E1190" i="1"/>
  <c r="D1190" i="1"/>
  <c r="G1167" i="1"/>
  <c r="D1167" i="1"/>
  <c r="E1167" i="1"/>
  <c r="G1159" i="1"/>
  <c r="D1159" i="1"/>
  <c r="E1159" i="1"/>
  <c r="G1143" i="1"/>
  <c r="D1143" i="1"/>
  <c r="E1143" i="1"/>
  <c r="G1127" i="1"/>
  <c r="D1127" i="1"/>
  <c r="E1127" i="1"/>
  <c r="G1119" i="1"/>
  <c r="D1119" i="1"/>
  <c r="E1119" i="1"/>
  <c r="E1110" i="1"/>
  <c r="D1110" i="1"/>
  <c r="E1094" i="1"/>
  <c r="D1094" i="1"/>
  <c r="E1086" i="1"/>
  <c r="D1086" i="1"/>
  <c r="E1078" i="1"/>
  <c r="D1078" i="1"/>
  <c r="G1071" i="1"/>
  <c r="D1071" i="1"/>
  <c r="E1071" i="1"/>
  <c r="F1037" i="1"/>
  <c r="E1037" i="1"/>
  <c r="D1037" i="1"/>
  <c r="J996" i="1"/>
  <c r="M996" i="1" s="1"/>
  <c r="E996" i="1"/>
  <c r="D996" i="1"/>
  <c r="G964" i="1"/>
  <c r="E964" i="1"/>
  <c r="D964" i="1"/>
  <c r="K951" i="1"/>
  <c r="N951" i="1" s="1"/>
  <c r="D951" i="1"/>
  <c r="E951" i="1"/>
  <c r="E932" i="1"/>
  <c r="D932" i="1"/>
  <c r="E916" i="1"/>
  <c r="D916" i="1"/>
  <c r="K887" i="1"/>
  <c r="N887" i="1" s="1"/>
  <c r="D887" i="1"/>
  <c r="E887" i="1"/>
  <c r="E877" i="1"/>
  <c r="D877" i="1"/>
  <c r="K871" i="1"/>
  <c r="N871" i="1" s="1"/>
  <c r="D871" i="1"/>
  <c r="E871" i="1"/>
  <c r="E858" i="1"/>
  <c r="D858" i="1"/>
  <c r="K855" i="1"/>
  <c r="N855" i="1" s="1"/>
  <c r="D855" i="1"/>
  <c r="E855" i="1"/>
  <c r="E845" i="1"/>
  <c r="D845" i="1"/>
  <c r="E842" i="1"/>
  <c r="D842" i="1"/>
  <c r="K839" i="1"/>
  <c r="N839" i="1" s="1"/>
  <c r="D839" i="1"/>
  <c r="E839" i="1"/>
  <c r="E830" i="1"/>
  <c r="D830" i="1"/>
  <c r="E825" i="1"/>
  <c r="D825" i="1"/>
  <c r="G820" i="1"/>
  <c r="E820" i="1"/>
  <c r="D820" i="1"/>
  <c r="E818" i="1"/>
  <c r="D818" i="1"/>
  <c r="K815" i="1"/>
  <c r="N815" i="1" s="1"/>
  <c r="D815" i="1"/>
  <c r="E815" i="1"/>
  <c r="E798" i="1"/>
  <c r="D798" i="1"/>
  <c r="E749" i="1"/>
  <c r="D749" i="1"/>
  <c r="E717" i="1"/>
  <c r="D717" i="1"/>
  <c r="I591" i="1"/>
  <c r="L591" i="1" s="1"/>
  <c r="D591" i="1"/>
  <c r="E591" i="1"/>
  <c r="E557" i="1"/>
  <c r="D557" i="1"/>
  <c r="F552" i="1"/>
  <c r="E552" i="1"/>
  <c r="D552" i="1"/>
  <c r="E537" i="1"/>
  <c r="D537" i="1"/>
  <c r="I525" i="1"/>
  <c r="L525" i="1" s="1"/>
  <c r="E525" i="1"/>
  <c r="D525" i="1"/>
  <c r="F520" i="1"/>
  <c r="E520" i="1"/>
  <c r="D520" i="1"/>
  <c r="I515" i="1"/>
  <c r="L515" i="1" s="1"/>
  <c r="D515" i="1"/>
  <c r="E515" i="1"/>
  <c r="E510" i="1"/>
  <c r="D510" i="1"/>
  <c r="D505" i="1"/>
  <c r="E505" i="1"/>
  <c r="D498" i="1"/>
  <c r="E498" i="1"/>
  <c r="I493" i="1"/>
  <c r="L493" i="1" s="1"/>
  <c r="E493" i="1"/>
  <c r="D493" i="1"/>
  <c r="V488" i="1"/>
  <c r="E488" i="1"/>
  <c r="D488" i="1"/>
  <c r="V484" i="1"/>
  <c r="E484" i="1"/>
  <c r="D484" i="1"/>
  <c r="U477" i="1"/>
  <c r="E477" i="1"/>
  <c r="D477" i="1"/>
  <c r="V464" i="1"/>
  <c r="E464" i="1"/>
  <c r="D464" i="1"/>
  <c r="E453" i="1"/>
  <c r="D453" i="1"/>
  <c r="E433" i="1"/>
  <c r="D433" i="1"/>
  <c r="E424" i="1"/>
  <c r="D424" i="1"/>
  <c r="E413" i="1"/>
  <c r="D413" i="1"/>
  <c r="V402" i="1"/>
  <c r="D402" i="1"/>
  <c r="E402" i="1"/>
  <c r="V398" i="1"/>
  <c r="E398" i="1"/>
  <c r="D398" i="1"/>
  <c r="U389" i="1"/>
  <c r="E389" i="1"/>
  <c r="D389" i="1"/>
  <c r="U387" i="1"/>
  <c r="D387" i="1"/>
  <c r="E387" i="1"/>
  <c r="E380" i="1"/>
  <c r="D380" i="1"/>
  <c r="E376" i="1"/>
  <c r="D376" i="1"/>
  <c r="V338" i="1"/>
  <c r="D338" i="1"/>
  <c r="E338" i="1"/>
  <c r="E296" i="1"/>
  <c r="D296" i="1"/>
  <c r="V290" i="1"/>
  <c r="D290" i="1"/>
  <c r="E290" i="1"/>
  <c r="E279" i="1"/>
  <c r="D279" i="1"/>
  <c r="D273" i="1"/>
  <c r="E273" i="1"/>
  <c r="E254" i="1"/>
  <c r="D254" i="1"/>
  <c r="E250" i="1"/>
  <c r="D250" i="1"/>
  <c r="E248" i="1"/>
  <c r="D248" i="1"/>
  <c r="I231" i="1"/>
  <c r="L231" i="1" s="1"/>
  <c r="E231" i="1"/>
  <c r="D231" i="1"/>
  <c r="F212" i="1"/>
  <c r="E212" i="1"/>
  <c r="D212" i="1"/>
  <c r="E202" i="1"/>
  <c r="D202" i="1"/>
  <c r="D177" i="1"/>
  <c r="E177" i="1"/>
  <c r="D169" i="1"/>
  <c r="E169" i="1"/>
  <c r="D161" i="1"/>
  <c r="E161" i="1"/>
  <c r="G120" i="1"/>
  <c r="D120" i="1"/>
  <c r="E120" i="1"/>
  <c r="G116" i="1"/>
  <c r="D116" i="1"/>
  <c r="E116" i="1"/>
  <c r="G110" i="1"/>
  <c r="E110" i="1"/>
  <c r="D110" i="1"/>
  <c r="E104" i="1"/>
  <c r="D104" i="1"/>
  <c r="E100" i="1"/>
  <c r="D100" i="1"/>
  <c r="G94" i="1"/>
  <c r="E94" i="1"/>
  <c r="D94" i="1"/>
  <c r="E90" i="1"/>
  <c r="D90" i="1"/>
  <c r="G84" i="1"/>
  <c r="E84" i="1"/>
  <c r="D84" i="1"/>
  <c r="G80" i="1"/>
  <c r="E80" i="1"/>
  <c r="D80" i="1"/>
  <c r="E76" i="1"/>
  <c r="D76" i="1"/>
  <c r="G72" i="1"/>
  <c r="E72" i="1"/>
  <c r="D72" i="1"/>
  <c r="F68" i="1"/>
  <c r="E68" i="1"/>
  <c r="D68" i="1"/>
  <c r="E66" i="1"/>
  <c r="D66" i="1"/>
  <c r="K1486" i="1"/>
  <c r="N1486" i="1" s="1"/>
  <c r="F1423" i="1"/>
  <c r="I1422" i="1"/>
  <c r="L1422" i="1" s="1"/>
  <c r="I1398" i="1"/>
  <c r="L1398" i="1" s="1"/>
  <c r="K1390" i="1"/>
  <c r="N1390" i="1" s="1"/>
  <c r="J1382" i="1"/>
  <c r="M1382" i="1" s="1"/>
  <c r="J1374" i="1"/>
  <c r="M1374" i="1" s="1"/>
  <c r="J1342" i="1"/>
  <c r="M1342" i="1" s="1"/>
  <c r="J1326" i="1"/>
  <c r="M1326" i="1" s="1"/>
  <c r="J1310" i="1"/>
  <c r="M1310" i="1" s="1"/>
  <c r="J1302" i="1"/>
  <c r="M1302" i="1" s="1"/>
  <c r="J1294" i="1"/>
  <c r="M1294" i="1" s="1"/>
  <c r="J1270" i="1"/>
  <c r="M1270" i="1" s="1"/>
  <c r="K1215" i="1"/>
  <c r="N1215" i="1" s="1"/>
  <c r="F1495" i="1"/>
  <c r="I1494" i="1"/>
  <c r="L1494" i="1" s="1"/>
  <c r="F1470" i="1"/>
  <c r="I1462" i="1"/>
  <c r="L1462" i="1" s="1"/>
  <c r="G1422" i="1"/>
  <c r="F1399" i="1"/>
  <c r="I1390" i="1"/>
  <c r="L1390" i="1" s="1"/>
  <c r="F1383" i="1"/>
  <c r="F1382" i="1"/>
  <c r="F1375" i="1"/>
  <c r="F1374" i="1"/>
  <c r="F1367" i="1"/>
  <c r="F1366" i="1"/>
  <c r="F1359" i="1"/>
  <c r="F1358" i="1"/>
  <c r="F1351" i="1"/>
  <c r="F1350" i="1"/>
  <c r="F1343" i="1"/>
  <c r="F1342" i="1"/>
  <c r="F1335" i="1"/>
  <c r="F1334" i="1"/>
  <c r="F1327" i="1"/>
  <c r="F1326" i="1"/>
  <c r="F1319" i="1"/>
  <c r="F1318" i="1"/>
  <c r="F1311" i="1"/>
  <c r="F1310" i="1"/>
  <c r="F1303" i="1"/>
  <c r="F1302" i="1"/>
  <c r="F1295" i="1"/>
  <c r="F1294" i="1"/>
  <c r="F1287" i="1"/>
  <c r="F1286" i="1"/>
  <c r="F1279" i="1"/>
  <c r="F1278" i="1"/>
  <c r="F1271" i="1"/>
  <c r="F1270" i="1"/>
  <c r="F1263" i="1"/>
  <c r="F1262" i="1"/>
  <c r="F1247" i="1"/>
  <c r="F1246" i="1"/>
  <c r="F1239" i="1"/>
  <c r="F1238" i="1"/>
  <c r="F1231" i="1"/>
  <c r="F1230" i="1"/>
  <c r="F1223" i="1"/>
  <c r="F1207" i="1"/>
  <c r="F1191" i="1"/>
  <c r="F1175" i="1"/>
  <c r="J1166" i="1"/>
  <c r="M1166" i="1" s="1"/>
  <c r="J1158" i="1"/>
  <c r="M1158" i="1" s="1"/>
  <c r="J1150" i="1"/>
  <c r="M1150" i="1" s="1"/>
  <c r="K1143" i="1"/>
  <c r="N1143" i="1" s="1"/>
  <c r="J1134" i="1"/>
  <c r="M1134" i="1" s="1"/>
  <c r="K1127" i="1"/>
  <c r="N1127" i="1" s="1"/>
  <c r="J1118" i="1"/>
  <c r="M1118" i="1" s="1"/>
  <c r="K1111" i="1"/>
  <c r="N1111" i="1" s="1"/>
  <c r="J1102" i="1"/>
  <c r="M1102" i="1" s="1"/>
  <c r="K1095" i="1"/>
  <c r="N1095" i="1" s="1"/>
  <c r="J1086" i="1"/>
  <c r="M1086" i="1" s="1"/>
  <c r="K1079" i="1"/>
  <c r="N1079" i="1" s="1"/>
  <c r="F1078" i="1"/>
  <c r="K1071" i="1"/>
  <c r="N1071" i="1" s="1"/>
  <c r="F1070" i="1"/>
  <c r="I1053" i="1"/>
  <c r="L1053" i="1" s="1"/>
  <c r="K1047" i="1"/>
  <c r="N1047" i="1" s="1"/>
  <c r="F1044" i="1"/>
  <c r="I1037" i="1"/>
  <c r="L1037" i="1" s="1"/>
  <c r="F1028" i="1"/>
  <c r="J1018" i="1"/>
  <c r="M1018" i="1" s="1"/>
  <c r="K999" i="1"/>
  <c r="N999" i="1" s="1"/>
  <c r="K989" i="1"/>
  <c r="N989" i="1" s="1"/>
  <c r="J986" i="1"/>
  <c r="M986" i="1" s="1"/>
  <c r="F980" i="1"/>
  <c r="F970" i="1"/>
  <c r="F951" i="1"/>
  <c r="G938" i="1"/>
  <c r="G935" i="1"/>
  <c r="G922" i="1"/>
  <c r="G916" i="1"/>
  <c r="I903" i="1"/>
  <c r="L903" i="1" s="1"/>
  <c r="G887" i="1"/>
  <c r="G874" i="1"/>
  <c r="F861" i="1"/>
  <c r="F855" i="1"/>
  <c r="G852" i="1"/>
  <c r="G845" i="1"/>
  <c r="G842" i="1"/>
  <c r="F839" i="1"/>
  <c r="G815" i="1"/>
  <c r="G813" i="1"/>
  <c r="K793" i="1"/>
  <c r="N793" i="1" s="1"/>
  <c r="G786" i="1"/>
  <c r="F771" i="1"/>
  <c r="K761" i="1"/>
  <c r="N761" i="1" s="1"/>
  <c r="G754" i="1"/>
  <c r="F739" i="1"/>
  <c r="G734" i="1"/>
  <c r="I729" i="1"/>
  <c r="L729" i="1" s="1"/>
  <c r="F719" i="1"/>
  <c r="K697" i="1"/>
  <c r="N697" i="1" s="1"/>
  <c r="F690" i="1"/>
  <c r="K687" i="1"/>
  <c r="N687" i="1" s="1"/>
  <c r="G675" i="1"/>
  <c r="K665" i="1"/>
  <c r="N665" i="1" s="1"/>
  <c r="F658" i="1"/>
  <c r="K643" i="1"/>
  <c r="N643" i="1" s="1"/>
  <c r="J638" i="1"/>
  <c r="M638" i="1" s="1"/>
  <c r="K623" i="1"/>
  <c r="N623" i="1" s="1"/>
  <c r="J606" i="1"/>
  <c r="M606" i="1" s="1"/>
  <c r="F591" i="1"/>
  <c r="J584" i="1"/>
  <c r="M584" i="1" s="1"/>
  <c r="G579" i="1"/>
  <c r="F574" i="1"/>
  <c r="J564" i="1"/>
  <c r="M564" i="1" s="1"/>
  <c r="F547" i="1"/>
  <c r="F542" i="1"/>
  <c r="J530" i="1"/>
  <c r="M530" i="1" s="1"/>
  <c r="G527" i="1"/>
  <c r="F515" i="1"/>
  <c r="J510" i="1"/>
  <c r="M510" i="1" s="1"/>
  <c r="J500" i="1"/>
  <c r="M500" i="1" s="1"/>
  <c r="F495" i="1"/>
  <c r="K493" i="1"/>
  <c r="N493" i="1" s="1"/>
  <c r="F477" i="1"/>
  <c r="G444" i="1"/>
  <c r="F442" i="1"/>
  <c r="F422" i="1"/>
  <c r="F402" i="1"/>
  <c r="K398" i="1"/>
  <c r="N398" i="1" s="1"/>
  <c r="F378" i="1"/>
  <c r="G363" i="1"/>
  <c r="F338" i="1"/>
  <c r="F336" i="1"/>
  <c r="K321" i="1"/>
  <c r="N321" i="1" s="1"/>
  <c r="G317" i="1"/>
  <c r="G315" i="1"/>
  <c r="G313" i="1"/>
  <c r="F298" i="1"/>
  <c r="F290" i="1"/>
  <c r="I279" i="1"/>
  <c r="L279" i="1" s="1"/>
  <c r="G275" i="1"/>
  <c r="F269" i="1"/>
  <c r="F254" i="1"/>
  <c r="F252" i="1"/>
  <c r="K235" i="1"/>
  <c r="N235" i="1" s="1"/>
  <c r="F231" i="1"/>
  <c r="F214" i="1"/>
  <c r="G212" i="1"/>
  <c r="F210" i="1"/>
  <c r="F206" i="1"/>
  <c r="K202" i="1"/>
  <c r="N202" i="1" s="1"/>
  <c r="F177" i="1"/>
  <c r="F167" i="1"/>
  <c r="G106" i="1"/>
  <c r="G86" i="1"/>
  <c r="G74" i="1"/>
  <c r="F66" i="1"/>
  <c r="E6" i="1"/>
  <c r="D6" i="1"/>
  <c r="D1499" i="1"/>
  <c r="E1499" i="1"/>
  <c r="E1498" i="1"/>
  <c r="D1498" i="1"/>
  <c r="D1491" i="1"/>
  <c r="E1491" i="1"/>
  <c r="E1490" i="1"/>
  <c r="D1490" i="1"/>
  <c r="D1483" i="1"/>
  <c r="E1483" i="1"/>
  <c r="E1482" i="1"/>
  <c r="D1482" i="1"/>
  <c r="D1475" i="1"/>
  <c r="E1475" i="1"/>
  <c r="E1474" i="1"/>
  <c r="D1474" i="1"/>
  <c r="D1467" i="1"/>
  <c r="E1467" i="1"/>
  <c r="E1466" i="1"/>
  <c r="D1466" i="1"/>
  <c r="D1459" i="1"/>
  <c r="E1459" i="1"/>
  <c r="E1458" i="1"/>
  <c r="D1458" i="1"/>
  <c r="F1451" i="1"/>
  <c r="D1451" i="1"/>
  <c r="E1451" i="1"/>
  <c r="E1450" i="1"/>
  <c r="D1450" i="1"/>
  <c r="F1443" i="1"/>
  <c r="D1443" i="1"/>
  <c r="E1443" i="1"/>
  <c r="E1442" i="1"/>
  <c r="D1442" i="1"/>
  <c r="D1435" i="1"/>
  <c r="E1435" i="1"/>
  <c r="E1434" i="1"/>
  <c r="D1434" i="1"/>
  <c r="D1427" i="1"/>
  <c r="E1427" i="1"/>
  <c r="E1426" i="1"/>
  <c r="D1426" i="1"/>
  <c r="D1419" i="1"/>
  <c r="E1419" i="1"/>
  <c r="E1418" i="1"/>
  <c r="D1418" i="1"/>
  <c r="D1411" i="1"/>
  <c r="E1411" i="1"/>
  <c r="E1410" i="1"/>
  <c r="D1410" i="1"/>
  <c r="D1403" i="1"/>
  <c r="E1403" i="1"/>
  <c r="E1402" i="1"/>
  <c r="D1402" i="1"/>
  <c r="D1395" i="1"/>
  <c r="E1395" i="1"/>
  <c r="E1394" i="1"/>
  <c r="D1394" i="1"/>
  <c r="G1387" i="1"/>
  <c r="D1387" i="1"/>
  <c r="E1387" i="1"/>
  <c r="E1386" i="1"/>
  <c r="D1386" i="1"/>
  <c r="G1379" i="1"/>
  <c r="D1379" i="1"/>
  <c r="E1379" i="1"/>
  <c r="E1378" i="1"/>
  <c r="D1378" i="1"/>
  <c r="G1371" i="1"/>
  <c r="D1371" i="1"/>
  <c r="E1371" i="1"/>
  <c r="E1370" i="1"/>
  <c r="D1370" i="1"/>
  <c r="G1363" i="1"/>
  <c r="D1363" i="1"/>
  <c r="E1363" i="1"/>
  <c r="E1362" i="1"/>
  <c r="D1362" i="1"/>
  <c r="G1355" i="1"/>
  <c r="D1355" i="1"/>
  <c r="E1355" i="1"/>
  <c r="E1354" i="1"/>
  <c r="D1354" i="1"/>
  <c r="G1347" i="1"/>
  <c r="D1347" i="1"/>
  <c r="E1347" i="1"/>
  <c r="E1346" i="1"/>
  <c r="D1346" i="1"/>
  <c r="G1339" i="1"/>
  <c r="D1339" i="1"/>
  <c r="E1339" i="1"/>
  <c r="E1338" i="1"/>
  <c r="D1338" i="1"/>
  <c r="G1331" i="1"/>
  <c r="D1331" i="1"/>
  <c r="E1331" i="1"/>
  <c r="E1330" i="1"/>
  <c r="D1330" i="1"/>
  <c r="G1323" i="1"/>
  <c r="D1323" i="1"/>
  <c r="E1323" i="1"/>
  <c r="E1322" i="1"/>
  <c r="D1322" i="1"/>
  <c r="G1315" i="1"/>
  <c r="D1315" i="1"/>
  <c r="E1315" i="1"/>
  <c r="E1314" i="1"/>
  <c r="D1314" i="1"/>
  <c r="G1307" i="1"/>
  <c r="D1307" i="1"/>
  <c r="E1307" i="1"/>
  <c r="E1306" i="1"/>
  <c r="D1306" i="1"/>
  <c r="G1299" i="1"/>
  <c r="D1299" i="1"/>
  <c r="E1299" i="1"/>
  <c r="E1298" i="1"/>
  <c r="D1298" i="1"/>
  <c r="G1291" i="1"/>
  <c r="D1291" i="1"/>
  <c r="E1291" i="1"/>
  <c r="E1290" i="1"/>
  <c r="D1290" i="1"/>
  <c r="G1283" i="1"/>
  <c r="D1283" i="1"/>
  <c r="E1283" i="1"/>
  <c r="E1282" i="1"/>
  <c r="D1282" i="1"/>
  <c r="G1275" i="1"/>
  <c r="D1275" i="1"/>
  <c r="E1275" i="1"/>
  <c r="E1274" i="1"/>
  <c r="D1274" i="1"/>
  <c r="G1267" i="1"/>
  <c r="D1267" i="1"/>
  <c r="E1267" i="1"/>
  <c r="E1266" i="1"/>
  <c r="D1266" i="1"/>
  <c r="G1259" i="1"/>
  <c r="D1259" i="1"/>
  <c r="E1259" i="1"/>
  <c r="E1258" i="1"/>
  <c r="D1258" i="1"/>
  <c r="G1251" i="1"/>
  <c r="D1251" i="1"/>
  <c r="E1251" i="1"/>
  <c r="E1250" i="1"/>
  <c r="D1250" i="1"/>
  <c r="G1243" i="1"/>
  <c r="D1243" i="1"/>
  <c r="E1243" i="1"/>
  <c r="E1242" i="1"/>
  <c r="D1242" i="1"/>
  <c r="G1235" i="1"/>
  <c r="D1235" i="1"/>
  <c r="E1235" i="1"/>
  <c r="E1234" i="1"/>
  <c r="D1234" i="1"/>
  <c r="G1227" i="1"/>
  <c r="D1227" i="1"/>
  <c r="E1227" i="1"/>
  <c r="E1226" i="1"/>
  <c r="D1226" i="1"/>
  <c r="G1219" i="1"/>
  <c r="D1219" i="1"/>
  <c r="E1219" i="1"/>
  <c r="E1218" i="1"/>
  <c r="D1218" i="1"/>
  <c r="G1211" i="1"/>
  <c r="D1211" i="1"/>
  <c r="E1211" i="1"/>
  <c r="E1210" i="1"/>
  <c r="D1210" i="1"/>
  <c r="G1203" i="1"/>
  <c r="D1203" i="1"/>
  <c r="E1203" i="1"/>
  <c r="E1202" i="1"/>
  <c r="D1202" i="1"/>
  <c r="G1195" i="1"/>
  <c r="D1195" i="1"/>
  <c r="E1195" i="1"/>
  <c r="E1194" i="1"/>
  <c r="D1194" i="1"/>
  <c r="G1187" i="1"/>
  <c r="D1187" i="1"/>
  <c r="E1187" i="1"/>
  <c r="E1186" i="1"/>
  <c r="D1186" i="1"/>
  <c r="G1179" i="1"/>
  <c r="D1179" i="1"/>
  <c r="E1179" i="1"/>
  <c r="E1178" i="1"/>
  <c r="D1178" i="1"/>
  <c r="G1171" i="1"/>
  <c r="D1171" i="1"/>
  <c r="E1171" i="1"/>
  <c r="E1170" i="1"/>
  <c r="D1170" i="1"/>
  <c r="G1163" i="1"/>
  <c r="D1163" i="1"/>
  <c r="E1163" i="1"/>
  <c r="E1162" i="1"/>
  <c r="D1162" i="1"/>
  <c r="G1155" i="1"/>
  <c r="D1155" i="1"/>
  <c r="E1155" i="1"/>
  <c r="E1154" i="1"/>
  <c r="D1154" i="1"/>
  <c r="G1147" i="1"/>
  <c r="D1147" i="1"/>
  <c r="E1147" i="1"/>
  <c r="E1146" i="1"/>
  <c r="D1146" i="1"/>
  <c r="G1139" i="1"/>
  <c r="D1139" i="1"/>
  <c r="E1139" i="1"/>
  <c r="E1138" i="1"/>
  <c r="D1138" i="1"/>
  <c r="G1131" i="1"/>
  <c r="D1131" i="1"/>
  <c r="E1131" i="1"/>
  <c r="E1130" i="1"/>
  <c r="D1130" i="1"/>
  <c r="G1123" i="1"/>
  <c r="D1123" i="1"/>
  <c r="E1123" i="1"/>
  <c r="E1122" i="1"/>
  <c r="D1122" i="1"/>
  <c r="G1115" i="1"/>
  <c r="D1115" i="1"/>
  <c r="E1115" i="1"/>
  <c r="E1114" i="1"/>
  <c r="D1114" i="1"/>
  <c r="G1107" i="1"/>
  <c r="D1107" i="1"/>
  <c r="E1107" i="1"/>
  <c r="E1106" i="1"/>
  <c r="D1106" i="1"/>
  <c r="G1099" i="1"/>
  <c r="D1099" i="1"/>
  <c r="E1099" i="1"/>
  <c r="E1098" i="1"/>
  <c r="D1098" i="1"/>
  <c r="G1091" i="1"/>
  <c r="D1091" i="1"/>
  <c r="E1091" i="1"/>
  <c r="E1090" i="1"/>
  <c r="D1090" i="1"/>
  <c r="G1083" i="1"/>
  <c r="D1083" i="1"/>
  <c r="E1083" i="1"/>
  <c r="E1082" i="1"/>
  <c r="D1082" i="1"/>
  <c r="G1075" i="1"/>
  <c r="D1075" i="1"/>
  <c r="E1075" i="1"/>
  <c r="E1074" i="1"/>
  <c r="D1074" i="1"/>
  <c r="G1067" i="1"/>
  <c r="D1067" i="1"/>
  <c r="E1067" i="1"/>
  <c r="E1066" i="1"/>
  <c r="D1066" i="1"/>
  <c r="G1061" i="1"/>
  <c r="E1061" i="1"/>
  <c r="D1061" i="1"/>
  <c r="E1058" i="1"/>
  <c r="D1058" i="1"/>
  <c r="G1055" i="1"/>
  <c r="D1055" i="1"/>
  <c r="E1055" i="1"/>
  <c r="F1052" i="1"/>
  <c r="E1052" i="1"/>
  <c r="D1052" i="1"/>
  <c r="G1045" i="1"/>
  <c r="E1045" i="1"/>
  <c r="D1045" i="1"/>
  <c r="E1042" i="1"/>
  <c r="D1042" i="1"/>
  <c r="F1039" i="1"/>
  <c r="D1039" i="1"/>
  <c r="E1039" i="1"/>
  <c r="F1036" i="1"/>
  <c r="E1036" i="1"/>
  <c r="D1036" i="1"/>
  <c r="E1029" i="1"/>
  <c r="D1029" i="1"/>
  <c r="E1026" i="1"/>
  <c r="D1026" i="1"/>
  <c r="F1023" i="1"/>
  <c r="D1023" i="1"/>
  <c r="E1023" i="1"/>
  <c r="J1020" i="1"/>
  <c r="M1020" i="1" s="1"/>
  <c r="E1020" i="1"/>
  <c r="D1020" i="1"/>
  <c r="E1013" i="1"/>
  <c r="D1013" i="1"/>
  <c r="E1010" i="1"/>
  <c r="D1010" i="1"/>
  <c r="F1007" i="1"/>
  <c r="D1007" i="1"/>
  <c r="E1007" i="1"/>
  <c r="F1004" i="1"/>
  <c r="E1004" i="1"/>
  <c r="D1004" i="1"/>
  <c r="E997" i="1"/>
  <c r="D997" i="1"/>
  <c r="E994" i="1"/>
  <c r="D994" i="1"/>
  <c r="F991" i="1"/>
  <c r="D991" i="1"/>
  <c r="E991" i="1"/>
  <c r="J988" i="1"/>
  <c r="M988" i="1" s="1"/>
  <c r="E988" i="1"/>
  <c r="D988" i="1"/>
  <c r="G981" i="1"/>
  <c r="E981" i="1"/>
  <c r="D981" i="1"/>
  <c r="E978" i="1"/>
  <c r="D978" i="1"/>
  <c r="F975" i="1"/>
  <c r="D975" i="1"/>
  <c r="E975" i="1"/>
  <c r="F972" i="1"/>
  <c r="E972" i="1"/>
  <c r="D972" i="1"/>
  <c r="E965" i="1"/>
  <c r="D965" i="1"/>
  <c r="E962" i="1"/>
  <c r="D962" i="1"/>
  <c r="K959" i="1"/>
  <c r="N959" i="1" s="1"/>
  <c r="D959" i="1"/>
  <c r="E959" i="1"/>
  <c r="G956" i="1"/>
  <c r="E956" i="1"/>
  <c r="D956" i="1"/>
  <c r="E949" i="1"/>
  <c r="D949" i="1"/>
  <c r="E946" i="1"/>
  <c r="D946" i="1"/>
  <c r="K943" i="1"/>
  <c r="N943" i="1" s="1"/>
  <c r="D943" i="1"/>
  <c r="E943" i="1"/>
  <c r="G940" i="1"/>
  <c r="E940" i="1"/>
  <c r="D940" i="1"/>
  <c r="E933" i="1"/>
  <c r="D933" i="1"/>
  <c r="E930" i="1"/>
  <c r="D930" i="1"/>
  <c r="K927" i="1"/>
  <c r="N927" i="1" s="1"/>
  <c r="D927" i="1"/>
  <c r="E927" i="1"/>
  <c r="E924" i="1"/>
  <c r="D924" i="1"/>
  <c r="K917" i="1"/>
  <c r="N917" i="1" s="1"/>
  <c r="E917" i="1"/>
  <c r="D917" i="1"/>
  <c r="E914" i="1"/>
  <c r="D914" i="1"/>
  <c r="K911" i="1"/>
  <c r="N911" i="1" s="1"/>
  <c r="D911" i="1"/>
  <c r="E911" i="1"/>
  <c r="E908" i="1"/>
  <c r="D908" i="1"/>
  <c r="E901" i="1"/>
  <c r="D901" i="1"/>
  <c r="E898" i="1"/>
  <c r="D898" i="1"/>
  <c r="K895" i="1"/>
  <c r="N895" i="1" s="1"/>
  <c r="D895" i="1"/>
  <c r="E895" i="1"/>
  <c r="G892" i="1"/>
  <c r="E892" i="1"/>
  <c r="D892" i="1"/>
  <c r="E885" i="1"/>
  <c r="D885" i="1"/>
  <c r="E882" i="1"/>
  <c r="D882" i="1"/>
  <c r="K879" i="1"/>
  <c r="N879" i="1" s="1"/>
  <c r="D879" i="1"/>
  <c r="E879" i="1"/>
  <c r="G876" i="1"/>
  <c r="E876" i="1"/>
  <c r="D876" i="1"/>
  <c r="E869" i="1"/>
  <c r="D869" i="1"/>
  <c r="E866" i="1"/>
  <c r="D866" i="1"/>
  <c r="K863" i="1"/>
  <c r="N863" i="1" s="1"/>
  <c r="D863" i="1"/>
  <c r="E863" i="1"/>
  <c r="G860" i="1"/>
  <c r="E860" i="1"/>
  <c r="D860" i="1"/>
  <c r="E853" i="1"/>
  <c r="D853" i="1"/>
  <c r="E850" i="1"/>
  <c r="D850" i="1"/>
  <c r="K847" i="1"/>
  <c r="N847" i="1" s="1"/>
  <c r="D847" i="1"/>
  <c r="E847" i="1"/>
  <c r="E844" i="1"/>
  <c r="D844" i="1"/>
  <c r="E837" i="1"/>
  <c r="D837" i="1"/>
  <c r="E834" i="1"/>
  <c r="D834" i="1"/>
  <c r="K831" i="1"/>
  <c r="N831" i="1" s="1"/>
  <c r="D831" i="1"/>
  <c r="E831" i="1"/>
  <c r="E829" i="1"/>
  <c r="D829" i="1"/>
  <c r="G824" i="1"/>
  <c r="E824" i="1"/>
  <c r="D824" i="1"/>
  <c r="G819" i="1"/>
  <c r="D819" i="1"/>
  <c r="E819" i="1"/>
  <c r="E814" i="1"/>
  <c r="D814" i="1"/>
  <c r="E809" i="1"/>
  <c r="D809" i="1"/>
  <c r="E804" i="1"/>
  <c r="D804" i="1"/>
  <c r="E802" i="1"/>
  <c r="D802" i="1"/>
  <c r="K799" i="1"/>
  <c r="N799" i="1" s="1"/>
  <c r="D799" i="1"/>
  <c r="E799" i="1"/>
  <c r="E797" i="1"/>
  <c r="D797" i="1"/>
  <c r="G792" i="1"/>
  <c r="E792" i="1"/>
  <c r="D792" i="1"/>
  <c r="G787" i="1"/>
  <c r="D787" i="1"/>
  <c r="E787" i="1"/>
  <c r="E782" i="1"/>
  <c r="D782" i="1"/>
  <c r="E777" i="1"/>
  <c r="D777" i="1"/>
  <c r="G772" i="1"/>
  <c r="E772" i="1"/>
  <c r="D772" i="1"/>
  <c r="E770" i="1"/>
  <c r="D770" i="1"/>
  <c r="K767" i="1"/>
  <c r="N767" i="1" s="1"/>
  <c r="D767" i="1"/>
  <c r="E767" i="1"/>
  <c r="E765" i="1"/>
  <c r="D765" i="1"/>
  <c r="G760" i="1"/>
  <c r="E760" i="1"/>
  <c r="D760" i="1"/>
  <c r="G755" i="1"/>
  <c r="D755" i="1"/>
  <c r="E755" i="1"/>
  <c r="E750" i="1"/>
  <c r="D750" i="1"/>
  <c r="E745" i="1"/>
  <c r="D745" i="1"/>
  <c r="E740" i="1"/>
  <c r="D740" i="1"/>
  <c r="E738" i="1"/>
  <c r="D738" i="1"/>
  <c r="K735" i="1"/>
  <c r="N735" i="1" s="1"/>
  <c r="D735" i="1"/>
  <c r="E735" i="1"/>
  <c r="E733" i="1"/>
  <c r="D733" i="1"/>
  <c r="G728" i="1"/>
  <c r="E728" i="1"/>
  <c r="D728" i="1"/>
  <c r="G723" i="1"/>
  <c r="D723" i="1"/>
  <c r="E723" i="1"/>
  <c r="E718" i="1"/>
  <c r="D718" i="1"/>
  <c r="E713" i="1"/>
  <c r="D713" i="1"/>
  <c r="E708" i="1"/>
  <c r="D708" i="1"/>
  <c r="E706" i="1"/>
  <c r="D706" i="1"/>
  <c r="F703" i="1"/>
  <c r="D703" i="1"/>
  <c r="E703" i="1"/>
  <c r="E701" i="1"/>
  <c r="D701" i="1"/>
  <c r="F696" i="1"/>
  <c r="E696" i="1"/>
  <c r="D696" i="1"/>
  <c r="F691" i="1"/>
  <c r="D691" i="1"/>
  <c r="E691" i="1"/>
  <c r="E686" i="1"/>
  <c r="D686" i="1"/>
  <c r="E681" i="1"/>
  <c r="D681" i="1"/>
  <c r="F676" i="1"/>
  <c r="E676" i="1"/>
  <c r="D676" i="1"/>
  <c r="E674" i="1"/>
  <c r="D674" i="1"/>
  <c r="F671" i="1"/>
  <c r="D671" i="1"/>
  <c r="E671" i="1"/>
  <c r="E669" i="1"/>
  <c r="D669" i="1"/>
  <c r="F664" i="1"/>
  <c r="E664" i="1"/>
  <c r="D664" i="1"/>
  <c r="F659" i="1"/>
  <c r="D659" i="1"/>
  <c r="E659" i="1"/>
  <c r="E654" i="1"/>
  <c r="D654" i="1"/>
  <c r="E649" i="1"/>
  <c r="D649" i="1"/>
  <c r="E644" i="1"/>
  <c r="D644" i="1"/>
  <c r="E642" i="1"/>
  <c r="D642" i="1"/>
  <c r="I639" i="1"/>
  <c r="L639" i="1" s="1"/>
  <c r="D639" i="1"/>
  <c r="E639" i="1"/>
  <c r="E637" i="1"/>
  <c r="D637" i="1"/>
  <c r="F632" i="1"/>
  <c r="E632" i="1"/>
  <c r="D632" i="1"/>
  <c r="I627" i="1"/>
  <c r="L627" i="1" s="1"/>
  <c r="D627" i="1"/>
  <c r="E627" i="1"/>
  <c r="E622" i="1"/>
  <c r="D622" i="1"/>
  <c r="E617" i="1"/>
  <c r="D617" i="1"/>
  <c r="F612" i="1"/>
  <c r="E612" i="1"/>
  <c r="D612" i="1"/>
  <c r="E610" i="1"/>
  <c r="D610" i="1"/>
  <c r="I607" i="1"/>
  <c r="L607" i="1" s="1"/>
  <c r="D607" i="1"/>
  <c r="E607" i="1"/>
  <c r="E605" i="1"/>
  <c r="D605" i="1"/>
  <c r="F600" i="1"/>
  <c r="E600" i="1"/>
  <c r="D600" i="1"/>
  <c r="I595" i="1"/>
  <c r="L595" i="1" s="1"/>
  <c r="D595" i="1"/>
  <c r="E595" i="1"/>
  <c r="E590" i="1"/>
  <c r="D590" i="1"/>
  <c r="E585" i="1"/>
  <c r="D585" i="1"/>
  <c r="E580" i="1"/>
  <c r="D580" i="1"/>
  <c r="E578" i="1"/>
  <c r="D578" i="1"/>
  <c r="I575" i="1"/>
  <c r="L575" i="1" s="1"/>
  <c r="D575" i="1"/>
  <c r="E575" i="1"/>
  <c r="E573" i="1"/>
  <c r="D573" i="1"/>
  <c r="F568" i="1"/>
  <c r="E568" i="1"/>
  <c r="D568" i="1"/>
  <c r="I563" i="1"/>
  <c r="L563" i="1" s="1"/>
  <c r="D563" i="1"/>
  <c r="E563" i="1"/>
  <c r="E558" i="1"/>
  <c r="D558" i="1"/>
  <c r="E553" i="1"/>
  <c r="D553" i="1"/>
  <c r="F548" i="1"/>
  <c r="E548" i="1"/>
  <c r="D548" i="1"/>
  <c r="E546" i="1"/>
  <c r="D546" i="1"/>
  <c r="I543" i="1"/>
  <c r="L543" i="1" s="1"/>
  <c r="D543" i="1"/>
  <c r="E543" i="1"/>
  <c r="I541" i="1"/>
  <c r="L541" i="1" s="1"/>
  <c r="E541" i="1"/>
  <c r="D541" i="1"/>
  <c r="J536" i="1"/>
  <c r="M536" i="1" s="1"/>
  <c r="E536" i="1"/>
  <c r="D536" i="1"/>
  <c r="I531" i="1"/>
  <c r="L531" i="1" s="1"/>
  <c r="D531" i="1"/>
  <c r="E531" i="1"/>
  <c r="E526" i="1"/>
  <c r="D526" i="1"/>
  <c r="E521" i="1"/>
  <c r="D521" i="1"/>
  <c r="E516" i="1"/>
  <c r="D516" i="1"/>
  <c r="D514" i="1"/>
  <c r="E514" i="1"/>
  <c r="I511" i="1"/>
  <c r="L511" i="1" s="1"/>
  <c r="D511" i="1"/>
  <c r="E511" i="1"/>
  <c r="I509" i="1"/>
  <c r="L509" i="1" s="1"/>
  <c r="E509" i="1"/>
  <c r="D509" i="1"/>
  <c r="E504" i="1"/>
  <c r="D504" i="1"/>
  <c r="I499" i="1"/>
  <c r="L499" i="1" s="1"/>
  <c r="D499" i="1"/>
  <c r="E499" i="1"/>
  <c r="E494" i="1"/>
  <c r="D494" i="1"/>
  <c r="U487" i="1"/>
  <c r="D487" i="1"/>
  <c r="E487" i="1"/>
  <c r="U485" i="1"/>
  <c r="E485" i="1"/>
  <c r="D485" i="1"/>
  <c r="D483" i="1"/>
  <c r="E483" i="1"/>
  <c r="V476" i="1"/>
  <c r="E476" i="1"/>
  <c r="D476" i="1"/>
  <c r="V474" i="1"/>
  <c r="D474" i="1"/>
  <c r="E474" i="1"/>
  <c r="F466" i="1"/>
  <c r="U465" i="1"/>
  <c r="E465" i="1"/>
  <c r="D465" i="1"/>
  <c r="U463" i="1"/>
  <c r="D463" i="1"/>
  <c r="E463" i="1"/>
  <c r="E456" i="1"/>
  <c r="D456" i="1"/>
  <c r="V454" i="1"/>
  <c r="E454" i="1"/>
  <c r="D454" i="1"/>
  <c r="E452" i="1"/>
  <c r="D452" i="1"/>
  <c r="F445" i="1"/>
  <c r="E445" i="1"/>
  <c r="D445" i="1"/>
  <c r="U443" i="1"/>
  <c r="D443" i="1"/>
  <c r="E443" i="1"/>
  <c r="J441" i="1"/>
  <c r="M441" i="1" s="1"/>
  <c r="D441" i="1"/>
  <c r="E441" i="1"/>
  <c r="V434" i="1"/>
  <c r="D434" i="1"/>
  <c r="E434" i="1"/>
  <c r="E432" i="1"/>
  <c r="D432" i="1"/>
  <c r="V430" i="1"/>
  <c r="E430" i="1"/>
  <c r="D430" i="1"/>
  <c r="U423" i="1"/>
  <c r="D423" i="1"/>
  <c r="E423" i="1"/>
  <c r="E421" i="1"/>
  <c r="D421" i="1"/>
  <c r="D419" i="1"/>
  <c r="E419" i="1"/>
  <c r="V412" i="1"/>
  <c r="E412" i="1"/>
  <c r="D412" i="1"/>
  <c r="V410" i="1"/>
  <c r="D410" i="1"/>
  <c r="E410" i="1"/>
  <c r="E401" i="1"/>
  <c r="D401" i="1"/>
  <c r="U399" i="1"/>
  <c r="D399" i="1"/>
  <c r="E399" i="1"/>
  <c r="E392" i="1"/>
  <c r="D392" i="1"/>
  <c r="V390" i="1"/>
  <c r="E390" i="1"/>
  <c r="D390" i="1"/>
  <c r="E388" i="1"/>
  <c r="D388" i="1"/>
  <c r="U381" i="1"/>
  <c r="E381" i="1"/>
  <c r="D381" i="1"/>
  <c r="U379" i="1"/>
  <c r="D379" i="1"/>
  <c r="E379" i="1"/>
  <c r="U377" i="1"/>
  <c r="D377" i="1"/>
  <c r="E377" i="1"/>
  <c r="E364" i="1"/>
  <c r="D364" i="1"/>
  <c r="V362" i="1"/>
  <c r="D362" i="1"/>
  <c r="E362" i="1"/>
  <c r="E360" i="1"/>
  <c r="D360" i="1"/>
  <c r="V358" i="1"/>
  <c r="E358" i="1"/>
  <c r="D358" i="1"/>
  <c r="E356" i="1"/>
  <c r="D356" i="1"/>
  <c r="V354" i="1"/>
  <c r="D354" i="1"/>
  <c r="E354" i="1"/>
  <c r="U343" i="1"/>
  <c r="D343" i="1"/>
  <c r="E343" i="1"/>
  <c r="G341" i="1"/>
  <c r="E341" i="1"/>
  <c r="D341" i="1"/>
  <c r="D339" i="1"/>
  <c r="E339" i="1"/>
  <c r="K337" i="1"/>
  <c r="N337" i="1" s="1"/>
  <c r="E337" i="1"/>
  <c r="D337" i="1"/>
  <c r="D335" i="1"/>
  <c r="E335" i="1"/>
  <c r="I333" i="1"/>
  <c r="L333" i="1" s="1"/>
  <c r="E333" i="1"/>
  <c r="D333" i="1"/>
  <c r="E320" i="1"/>
  <c r="D320" i="1"/>
  <c r="V318" i="1"/>
  <c r="E318" i="1"/>
  <c r="D318" i="1"/>
  <c r="E316" i="1"/>
  <c r="D316" i="1"/>
  <c r="V314" i="1"/>
  <c r="D314" i="1"/>
  <c r="E314" i="1"/>
  <c r="E312" i="1"/>
  <c r="D312" i="1"/>
  <c r="D299" i="1"/>
  <c r="E299" i="1"/>
  <c r="D297" i="1"/>
  <c r="E297" i="1"/>
  <c r="D295" i="1"/>
  <c r="E295" i="1"/>
  <c r="F293" i="1"/>
  <c r="E293" i="1"/>
  <c r="D293" i="1"/>
  <c r="D291" i="1"/>
  <c r="E291" i="1"/>
  <c r="E278" i="1"/>
  <c r="D278" i="1"/>
  <c r="F276" i="1"/>
  <c r="E276" i="1"/>
  <c r="D276" i="1"/>
  <c r="E274" i="1"/>
  <c r="D274" i="1"/>
  <c r="F272" i="1"/>
  <c r="E272" i="1"/>
  <c r="D272" i="1"/>
  <c r="E270" i="1"/>
  <c r="D270" i="1"/>
  <c r="K257" i="1"/>
  <c r="N257" i="1" s="1"/>
  <c r="D257" i="1"/>
  <c r="E257" i="1"/>
  <c r="E255" i="1"/>
  <c r="D255" i="1"/>
  <c r="D253" i="1"/>
  <c r="E253" i="1"/>
  <c r="E251" i="1"/>
  <c r="D251" i="1"/>
  <c r="D249" i="1"/>
  <c r="E249" i="1"/>
  <c r="E236" i="1"/>
  <c r="D236" i="1"/>
  <c r="E234" i="1"/>
  <c r="D234" i="1"/>
  <c r="F232" i="1"/>
  <c r="E232" i="1"/>
  <c r="D232" i="1"/>
  <c r="E230" i="1"/>
  <c r="D230" i="1"/>
  <c r="F228" i="1"/>
  <c r="E228" i="1"/>
  <c r="D228" i="1"/>
  <c r="E226" i="1"/>
  <c r="D226" i="1"/>
  <c r="E215" i="1"/>
  <c r="D215" i="1"/>
  <c r="J213" i="1"/>
  <c r="M213" i="1" s="1"/>
  <c r="D213" i="1"/>
  <c r="E213" i="1"/>
  <c r="E211" i="1"/>
  <c r="D211" i="1"/>
  <c r="F209" i="1"/>
  <c r="D209" i="1"/>
  <c r="E209" i="1"/>
  <c r="J207" i="1"/>
  <c r="M207" i="1" s="1"/>
  <c r="E207" i="1"/>
  <c r="D207" i="1"/>
  <c r="D205" i="1"/>
  <c r="E205" i="1"/>
  <c r="F203" i="1"/>
  <c r="E203" i="1"/>
  <c r="D203" i="1"/>
  <c r="D201" i="1"/>
  <c r="E201" i="1"/>
  <c r="E178" i="1"/>
  <c r="D178" i="1"/>
  <c r="G176" i="1"/>
  <c r="E176" i="1"/>
  <c r="D176" i="1"/>
  <c r="E174" i="1"/>
  <c r="D174" i="1"/>
  <c r="F172" i="1"/>
  <c r="E172" i="1"/>
  <c r="D172" i="1"/>
  <c r="E170" i="1"/>
  <c r="D170" i="1"/>
  <c r="G168" i="1"/>
  <c r="E168" i="1"/>
  <c r="D168" i="1"/>
  <c r="E166" i="1"/>
  <c r="D166" i="1"/>
  <c r="G164" i="1"/>
  <c r="E164" i="1"/>
  <c r="D164" i="1"/>
  <c r="E162" i="1"/>
  <c r="D162" i="1"/>
  <c r="E160" i="1"/>
  <c r="D160" i="1"/>
  <c r="E158" i="1"/>
  <c r="D158" i="1"/>
  <c r="D121" i="1"/>
  <c r="E121" i="1"/>
  <c r="F119" i="1"/>
  <c r="E119" i="1"/>
  <c r="D119" i="1"/>
  <c r="D117" i="1"/>
  <c r="E117" i="1"/>
  <c r="F115" i="1"/>
  <c r="E115" i="1"/>
  <c r="D115" i="1"/>
  <c r="D113" i="1"/>
  <c r="E113" i="1"/>
  <c r="E111" i="1"/>
  <c r="D111" i="1"/>
  <c r="D109" i="1"/>
  <c r="E109" i="1"/>
  <c r="E107" i="1"/>
  <c r="D107" i="1"/>
  <c r="D105" i="1"/>
  <c r="E105" i="1"/>
  <c r="F103" i="1"/>
  <c r="E103" i="1"/>
  <c r="D103" i="1"/>
  <c r="G101" i="1"/>
  <c r="D101" i="1"/>
  <c r="E101" i="1"/>
  <c r="E99" i="1"/>
  <c r="D99" i="1"/>
  <c r="D97" i="1"/>
  <c r="E97" i="1"/>
  <c r="E95" i="1"/>
  <c r="D95" i="1"/>
  <c r="D93" i="1"/>
  <c r="E93" i="1"/>
  <c r="E91" i="1"/>
  <c r="D91" i="1"/>
  <c r="D89" i="1"/>
  <c r="E89" i="1"/>
  <c r="K87" i="1"/>
  <c r="N87" i="1" s="1"/>
  <c r="E87" i="1"/>
  <c r="D87" i="1"/>
  <c r="D85" i="1"/>
  <c r="E85" i="1"/>
  <c r="E83" i="1"/>
  <c r="D83" i="1"/>
  <c r="D81" i="1"/>
  <c r="E81" i="1"/>
  <c r="E79" i="1"/>
  <c r="D79" i="1"/>
  <c r="D77" i="1"/>
  <c r="E77" i="1"/>
  <c r="E75" i="1"/>
  <c r="D75" i="1"/>
  <c r="D73" i="1"/>
  <c r="E73" i="1"/>
  <c r="E71" i="1"/>
  <c r="D71" i="1"/>
  <c r="F69" i="1"/>
  <c r="D69" i="1"/>
  <c r="E69" i="1"/>
  <c r="F67" i="1"/>
  <c r="E67" i="1"/>
  <c r="D67" i="1"/>
  <c r="F15" i="9"/>
  <c r="N15" i="9"/>
  <c r="M15" i="9"/>
  <c r="Q15" i="9"/>
  <c r="G15" i="9"/>
  <c r="J15" i="9" s="1"/>
  <c r="D15" i="9"/>
  <c r="L15" i="9"/>
  <c r="L12" i="9"/>
  <c r="B9" i="1"/>
  <c r="B10" i="2"/>
  <c r="B8" i="1"/>
  <c r="B9" i="2"/>
  <c r="B7" i="1"/>
  <c r="B10" i="1"/>
  <c r="B11" i="2"/>
  <c r="F14" i="9"/>
  <c r="D14" i="9"/>
  <c r="N14" i="9"/>
  <c r="G14" i="9"/>
  <c r="J14" i="9" s="1"/>
  <c r="M14" i="9"/>
  <c r="Q14" i="9"/>
  <c r="L14" i="9"/>
  <c r="F13" i="9"/>
  <c r="M13" i="9"/>
  <c r="Q13" i="9"/>
  <c r="D13" i="9"/>
  <c r="N13" i="9"/>
  <c r="G13" i="9"/>
  <c r="J13" i="9" s="1"/>
  <c r="L13" i="9"/>
  <c r="N12" i="9"/>
  <c r="F12" i="9"/>
  <c r="G12" i="9"/>
  <c r="J12" i="9" s="1"/>
  <c r="D12" i="9"/>
  <c r="M12" i="9"/>
  <c r="Q12" i="9"/>
  <c r="F11" i="9"/>
  <c r="G11" i="9"/>
  <c r="J11" i="9" s="1"/>
  <c r="M11" i="9"/>
  <c r="Q11" i="9"/>
  <c r="D11" i="9"/>
  <c r="N11" i="9"/>
  <c r="L10" i="9"/>
  <c r="D10" i="9"/>
  <c r="N10" i="9"/>
  <c r="M10" i="9"/>
  <c r="Q10" i="9"/>
  <c r="F10" i="9"/>
  <c r="G10" i="9"/>
  <c r="J10" i="9" s="1"/>
  <c r="E136" i="9"/>
  <c r="O136" i="9"/>
  <c r="W1045" i="5"/>
  <c r="E1051" i="9" s="1"/>
  <c r="AE1045" i="5"/>
  <c r="O1051" i="9" s="1"/>
  <c r="U1045" i="5"/>
  <c r="W1043" i="5"/>
  <c r="E1049" i="9" s="1"/>
  <c r="AE1043" i="5"/>
  <c r="O1049" i="9" s="1"/>
  <c r="U1043" i="5"/>
  <c r="U1041" i="5"/>
  <c r="AE1041" i="5"/>
  <c r="O1047" i="9" s="1"/>
  <c r="W1041" i="5"/>
  <c r="E1047" i="9" s="1"/>
  <c r="U1039" i="5"/>
  <c r="AE1039" i="5"/>
  <c r="O1045" i="9" s="1"/>
  <c r="W1039" i="5"/>
  <c r="E1045" i="9" s="1"/>
  <c r="U1037" i="5"/>
  <c r="W1037" i="5"/>
  <c r="E1043" i="9" s="1"/>
  <c r="AE1037" i="5"/>
  <c r="O1043" i="9" s="1"/>
  <c r="W1035" i="5"/>
  <c r="E1041" i="9" s="1"/>
  <c r="U1035" i="5"/>
  <c r="AE1035" i="5"/>
  <c r="O1041" i="9" s="1"/>
  <c r="U1033" i="5"/>
  <c r="W1033" i="5"/>
  <c r="E1039" i="9" s="1"/>
  <c r="AE1033" i="5"/>
  <c r="O1039" i="9" s="1"/>
  <c r="W1031" i="5"/>
  <c r="E1037" i="9" s="1"/>
  <c r="AE1031" i="5"/>
  <c r="O1037" i="9" s="1"/>
  <c r="U1031" i="5"/>
  <c r="U1029" i="5"/>
  <c r="W1029" i="5"/>
  <c r="E1035" i="9" s="1"/>
  <c r="AE1029" i="5"/>
  <c r="O1035" i="9" s="1"/>
  <c r="W1027" i="5"/>
  <c r="E1033" i="9" s="1"/>
  <c r="AE1027" i="5"/>
  <c r="O1033" i="9" s="1"/>
  <c r="U1027" i="5"/>
  <c r="U1025" i="5"/>
  <c r="W1025" i="5"/>
  <c r="E1031" i="9" s="1"/>
  <c r="AE1025" i="5"/>
  <c r="O1031" i="9" s="1"/>
  <c r="AE1023" i="5"/>
  <c r="O1029" i="9" s="1"/>
  <c r="U1023" i="5"/>
  <c r="W1023" i="5"/>
  <c r="E1029" i="9" s="1"/>
  <c r="U1021" i="5"/>
  <c r="W1021" i="5"/>
  <c r="E1027" i="9" s="1"/>
  <c r="AE1021" i="5"/>
  <c r="O1027" i="9" s="1"/>
  <c r="W1019" i="5"/>
  <c r="E1025" i="9" s="1"/>
  <c r="AE1019" i="5"/>
  <c r="O1025" i="9" s="1"/>
  <c r="U1019" i="5"/>
  <c r="U1017" i="5"/>
  <c r="W1017" i="5"/>
  <c r="E1023" i="9" s="1"/>
  <c r="AE1017" i="5"/>
  <c r="O1023" i="9" s="1"/>
  <c r="AE1015" i="5"/>
  <c r="O1021" i="9" s="1"/>
  <c r="U1015" i="5"/>
  <c r="W1015" i="5"/>
  <c r="E1021" i="9" s="1"/>
  <c r="W1013" i="5"/>
  <c r="E1019" i="9" s="1"/>
  <c r="AE1013" i="5"/>
  <c r="O1019" i="9" s="1"/>
  <c r="U1013" i="5"/>
  <c r="U1009" i="5"/>
  <c r="W1009" i="5"/>
  <c r="E1015" i="9" s="1"/>
  <c r="AE1009" i="5"/>
  <c r="O1015" i="9" s="1"/>
  <c r="U1007" i="5"/>
  <c r="AE1007" i="5"/>
  <c r="O1013" i="9" s="1"/>
  <c r="W1007" i="5"/>
  <c r="E1013" i="9" s="1"/>
  <c r="W1003" i="5"/>
  <c r="E1009" i="9" s="1"/>
  <c r="U1003" i="5"/>
  <c r="AE1003" i="5"/>
  <c r="O1009" i="9" s="1"/>
  <c r="W999" i="5"/>
  <c r="E1005" i="9" s="1"/>
  <c r="AE999" i="5"/>
  <c r="O1005" i="9" s="1"/>
  <c r="U999" i="5"/>
  <c r="W995" i="5"/>
  <c r="E1001" i="9" s="1"/>
  <c r="AE995" i="5"/>
  <c r="O1001" i="9" s="1"/>
  <c r="U995" i="5"/>
  <c r="AE991" i="5"/>
  <c r="O997" i="9" s="1"/>
  <c r="U991" i="5"/>
  <c r="W991" i="5"/>
  <c r="E997" i="9" s="1"/>
  <c r="W987" i="5"/>
  <c r="E993" i="9" s="1"/>
  <c r="AE987" i="5"/>
  <c r="O993" i="9" s="1"/>
  <c r="U987" i="5"/>
  <c r="W981" i="5"/>
  <c r="E987" i="9" s="1"/>
  <c r="AE981" i="5"/>
  <c r="O987" i="9" s="1"/>
  <c r="U981" i="5"/>
  <c r="U977" i="5"/>
  <c r="AE977" i="5"/>
  <c r="O983" i="9" s="1"/>
  <c r="W977" i="5"/>
  <c r="E983" i="9" s="1"/>
  <c r="U973" i="5"/>
  <c r="W973" i="5"/>
  <c r="E979" i="9" s="1"/>
  <c r="AE973" i="5"/>
  <c r="O979" i="9" s="1"/>
  <c r="W971" i="5"/>
  <c r="E977" i="9" s="1"/>
  <c r="U971" i="5"/>
  <c r="AE971" i="5"/>
  <c r="O977" i="9" s="1"/>
  <c r="W967" i="5"/>
  <c r="E973" i="9" s="1"/>
  <c r="AE967" i="5"/>
  <c r="O973" i="9" s="1"/>
  <c r="U967" i="5"/>
  <c r="W963" i="5"/>
  <c r="E969" i="9" s="1"/>
  <c r="AE963" i="5"/>
  <c r="O969" i="9" s="1"/>
  <c r="U963" i="5"/>
  <c r="AE959" i="5"/>
  <c r="O965" i="9" s="1"/>
  <c r="U959" i="5"/>
  <c r="W959" i="5"/>
  <c r="E965" i="9" s="1"/>
  <c r="W955" i="5"/>
  <c r="E961" i="9" s="1"/>
  <c r="AE955" i="5"/>
  <c r="O961" i="9" s="1"/>
  <c r="U955" i="5"/>
  <c r="AE951" i="5"/>
  <c r="O957" i="9" s="1"/>
  <c r="U951" i="5"/>
  <c r="W951" i="5"/>
  <c r="E957" i="9" s="1"/>
  <c r="W947" i="5"/>
  <c r="E953" i="9" s="1"/>
  <c r="AE947" i="5"/>
  <c r="O953" i="9" s="1"/>
  <c r="U947" i="5"/>
  <c r="U943" i="5"/>
  <c r="AE943" i="5"/>
  <c r="O949" i="9" s="1"/>
  <c r="W943" i="5"/>
  <c r="E949" i="9" s="1"/>
  <c r="U937" i="5"/>
  <c r="W937" i="5"/>
  <c r="E943" i="9" s="1"/>
  <c r="AE937" i="5"/>
  <c r="O943" i="9" s="1"/>
  <c r="U933" i="5"/>
  <c r="AE933" i="5"/>
  <c r="O939" i="9" s="1"/>
  <c r="W933" i="5"/>
  <c r="E939" i="9" s="1"/>
  <c r="W931" i="5"/>
  <c r="E937" i="9" s="1"/>
  <c r="AE931" i="5"/>
  <c r="O937" i="9" s="1"/>
  <c r="U931" i="5"/>
  <c r="AE927" i="5"/>
  <c r="O933" i="9" s="1"/>
  <c r="U927" i="5"/>
  <c r="W927" i="5"/>
  <c r="E933" i="9" s="1"/>
  <c r="U921" i="5"/>
  <c r="W921" i="5"/>
  <c r="E927" i="9" s="1"/>
  <c r="AE921" i="5"/>
  <c r="O927" i="9" s="1"/>
  <c r="W917" i="5"/>
  <c r="E923" i="9" s="1"/>
  <c r="AE917" i="5"/>
  <c r="O923" i="9" s="1"/>
  <c r="U917" i="5"/>
  <c r="W915" i="5"/>
  <c r="E921" i="9" s="1"/>
  <c r="AE915" i="5"/>
  <c r="O921" i="9" s="1"/>
  <c r="U915" i="5"/>
  <c r="U911" i="5"/>
  <c r="AE911" i="5"/>
  <c r="O917" i="9" s="1"/>
  <c r="W911" i="5"/>
  <c r="E917" i="9" s="1"/>
  <c r="W907" i="5"/>
  <c r="E913" i="9" s="1"/>
  <c r="U907" i="5"/>
  <c r="AE907" i="5"/>
  <c r="O913" i="9" s="1"/>
  <c r="W903" i="5"/>
  <c r="E909" i="9" s="1"/>
  <c r="AE903" i="5"/>
  <c r="O909" i="9" s="1"/>
  <c r="U903" i="5"/>
  <c r="W899" i="5"/>
  <c r="E905" i="9" s="1"/>
  <c r="AE899" i="5"/>
  <c r="O905" i="9" s="1"/>
  <c r="U899" i="5"/>
  <c r="AE895" i="5"/>
  <c r="O901" i="9" s="1"/>
  <c r="U895" i="5"/>
  <c r="W895" i="5"/>
  <c r="E901" i="9" s="1"/>
  <c r="W891" i="5"/>
  <c r="E897" i="9" s="1"/>
  <c r="AE891" i="5"/>
  <c r="O897" i="9" s="1"/>
  <c r="U891" i="5"/>
  <c r="AE887" i="5"/>
  <c r="O893" i="9" s="1"/>
  <c r="U887" i="5"/>
  <c r="W887" i="5"/>
  <c r="E893" i="9" s="1"/>
  <c r="W883" i="5"/>
  <c r="E889" i="9" s="1"/>
  <c r="AE883" i="5"/>
  <c r="O889" i="9" s="1"/>
  <c r="U883" i="5"/>
  <c r="U877" i="5"/>
  <c r="AE877" i="5"/>
  <c r="O883" i="9" s="1"/>
  <c r="W877" i="5"/>
  <c r="E883" i="9" s="1"/>
  <c r="W875" i="5"/>
  <c r="E881" i="9" s="1"/>
  <c r="U875" i="5"/>
  <c r="AE875" i="5"/>
  <c r="O881" i="9" s="1"/>
  <c r="W871" i="5"/>
  <c r="E877" i="9" s="1"/>
  <c r="AE871" i="5"/>
  <c r="O877" i="9" s="1"/>
  <c r="U871" i="5"/>
  <c r="W867" i="5"/>
  <c r="E873" i="9" s="1"/>
  <c r="AE867" i="5"/>
  <c r="O873" i="9" s="1"/>
  <c r="U867" i="5"/>
  <c r="AE863" i="5"/>
  <c r="O869" i="9" s="1"/>
  <c r="U863" i="5"/>
  <c r="W863" i="5"/>
  <c r="E869" i="9" s="1"/>
  <c r="U857" i="5"/>
  <c r="W857" i="5"/>
  <c r="E863" i="9" s="1"/>
  <c r="AE857" i="5"/>
  <c r="O863" i="9" s="1"/>
  <c r="W853" i="5"/>
  <c r="E859" i="9" s="1"/>
  <c r="AE853" i="5"/>
  <c r="O859" i="9" s="1"/>
  <c r="U853" i="5"/>
  <c r="W851" i="5"/>
  <c r="E857" i="9" s="1"/>
  <c r="AE851" i="5"/>
  <c r="O857" i="9" s="1"/>
  <c r="U851" i="5"/>
  <c r="U847" i="5"/>
  <c r="AE847" i="5"/>
  <c r="O853" i="9" s="1"/>
  <c r="W847" i="5"/>
  <c r="E853" i="9" s="1"/>
  <c r="W843" i="5"/>
  <c r="E849" i="9" s="1"/>
  <c r="U843" i="5"/>
  <c r="AE843" i="5"/>
  <c r="O849" i="9" s="1"/>
  <c r="W839" i="5"/>
  <c r="E845" i="9" s="1"/>
  <c r="AE839" i="5"/>
  <c r="O845" i="9" s="1"/>
  <c r="U839" i="5"/>
  <c r="W835" i="5"/>
  <c r="E841" i="9" s="1"/>
  <c r="AE835" i="5"/>
  <c r="O841" i="9" s="1"/>
  <c r="U835" i="5"/>
  <c r="AE831" i="5"/>
  <c r="O837" i="9" s="1"/>
  <c r="U831" i="5"/>
  <c r="W831" i="5"/>
  <c r="E837" i="9" s="1"/>
  <c r="W827" i="5"/>
  <c r="E833" i="9" s="1"/>
  <c r="AE827" i="5"/>
  <c r="O833" i="9" s="1"/>
  <c r="U827" i="5"/>
  <c r="AE823" i="5"/>
  <c r="O829" i="9" s="1"/>
  <c r="U823" i="5"/>
  <c r="W823" i="5"/>
  <c r="E829" i="9" s="1"/>
  <c r="W819" i="5"/>
  <c r="E825" i="9" s="1"/>
  <c r="AE819" i="5"/>
  <c r="O825" i="9" s="1"/>
  <c r="U819" i="5"/>
  <c r="U813" i="5"/>
  <c r="AE813" i="5"/>
  <c r="O819" i="9" s="1"/>
  <c r="W813" i="5"/>
  <c r="E819" i="9" s="1"/>
  <c r="W809" i="5"/>
  <c r="E815" i="9" s="1"/>
  <c r="U809" i="5"/>
  <c r="AE809" i="5"/>
  <c r="O815" i="9" s="1"/>
  <c r="W805" i="5"/>
  <c r="E811" i="9" s="1"/>
  <c r="AE805" i="5"/>
  <c r="O811" i="9" s="1"/>
  <c r="U805" i="5"/>
  <c r="W801" i="5"/>
  <c r="E807" i="9" s="1"/>
  <c r="U801" i="5"/>
  <c r="AE801" i="5"/>
  <c r="O807" i="9" s="1"/>
  <c r="W799" i="5"/>
  <c r="E805" i="9" s="1"/>
  <c r="AE799" i="5"/>
  <c r="O805" i="9" s="1"/>
  <c r="U799" i="5"/>
  <c r="W795" i="5"/>
  <c r="E801" i="9" s="1"/>
  <c r="AE795" i="5"/>
  <c r="O801" i="9" s="1"/>
  <c r="U795" i="5"/>
  <c r="W791" i="5"/>
  <c r="E797" i="9" s="1"/>
  <c r="AE791" i="5"/>
  <c r="O797" i="9" s="1"/>
  <c r="U791" i="5"/>
  <c r="W787" i="5"/>
  <c r="E793" i="9" s="1"/>
  <c r="U787" i="5"/>
  <c r="AE787" i="5"/>
  <c r="O793" i="9" s="1"/>
  <c r="W781" i="5"/>
  <c r="E787" i="9" s="1"/>
  <c r="U781" i="5"/>
  <c r="AE781" i="5"/>
  <c r="O787" i="9" s="1"/>
  <c r="W777" i="5"/>
  <c r="E783" i="9" s="1"/>
  <c r="U777" i="5"/>
  <c r="AE777" i="5"/>
  <c r="O783" i="9" s="1"/>
  <c r="W773" i="5"/>
  <c r="E779" i="9" s="1"/>
  <c r="U773" i="5"/>
  <c r="AE773" i="5"/>
  <c r="O779" i="9" s="1"/>
  <c r="W769" i="5"/>
  <c r="E775" i="9" s="1"/>
  <c r="U769" i="5"/>
  <c r="AE769" i="5"/>
  <c r="O775" i="9" s="1"/>
  <c r="W765" i="5"/>
  <c r="E771" i="9" s="1"/>
  <c r="U765" i="5"/>
  <c r="AE765" i="5"/>
  <c r="O771" i="9" s="1"/>
  <c r="W763" i="5"/>
  <c r="E769" i="9" s="1"/>
  <c r="U763" i="5"/>
  <c r="AE763" i="5"/>
  <c r="O769" i="9" s="1"/>
  <c r="W759" i="5"/>
  <c r="E765" i="9" s="1"/>
  <c r="U759" i="5"/>
  <c r="AE759" i="5"/>
  <c r="O765" i="9" s="1"/>
  <c r="W755" i="5"/>
  <c r="E761" i="9" s="1"/>
  <c r="AE755" i="5"/>
  <c r="O761" i="9" s="1"/>
  <c r="U755" i="5"/>
  <c r="W751" i="5"/>
  <c r="E757" i="9" s="1"/>
  <c r="U751" i="5"/>
  <c r="AE751" i="5"/>
  <c r="O757" i="9" s="1"/>
  <c r="W747" i="5"/>
  <c r="E753" i="9" s="1"/>
  <c r="U747" i="5"/>
  <c r="AE747" i="5"/>
  <c r="O753" i="9" s="1"/>
  <c r="W743" i="5"/>
  <c r="E749" i="9" s="1"/>
  <c r="AE743" i="5"/>
  <c r="O749" i="9" s="1"/>
  <c r="U743" i="5"/>
  <c r="W739" i="5"/>
  <c r="E745" i="9" s="1"/>
  <c r="U739" i="5"/>
  <c r="AE739" i="5"/>
  <c r="O745" i="9" s="1"/>
  <c r="W735" i="5"/>
  <c r="E741" i="9" s="1"/>
  <c r="U735" i="5"/>
  <c r="AE735" i="5"/>
  <c r="O741" i="9" s="1"/>
  <c r="W731" i="5"/>
  <c r="E737" i="9" s="1"/>
  <c r="AE731" i="5"/>
  <c r="O737" i="9" s="1"/>
  <c r="U731" i="5"/>
  <c r="W727" i="5"/>
  <c r="E733" i="9" s="1"/>
  <c r="AE727" i="5"/>
  <c r="O733" i="9" s="1"/>
  <c r="U727" i="5"/>
  <c r="W723" i="5"/>
  <c r="E729" i="9" s="1"/>
  <c r="AE723" i="5"/>
  <c r="O729" i="9" s="1"/>
  <c r="U723" i="5"/>
  <c r="W719" i="5"/>
  <c r="E725" i="9" s="1"/>
  <c r="U719" i="5"/>
  <c r="AE719" i="5"/>
  <c r="O725" i="9" s="1"/>
  <c r="W715" i="5"/>
  <c r="E721" i="9" s="1"/>
  <c r="U715" i="5"/>
  <c r="AE715" i="5"/>
  <c r="O721" i="9" s="1"/>
  <c r="W711" i="5"/>
  <c r="E717" i="9" s="1"/>
  <c r="U711" i="5"/>
  <c r="AE711" i="5"/>
  <c r="O717" i="9" s="1"/>
  <c r="W707" i="5"/>
  <c r="E713" i="9" s="1"/>
  <c r="AE707" i="5"/>
  <c r="O713" i="9" s="1"/>
  <c r="U707" i="5"/>
  <c r="W703" i="5"/>
  <c r="E709" i="9" s="1"/>
  <c r="AE703" i="5"/>
  <c r="O709" i="9" s="1"/>
  <c r="U703" i="5"/>
  <c r="W699" i="5"/>
  <c r="E705" i="9" s="1"/>
  <c r="AE699" i="5"/>
  <c r="O705" i="9" s="1"/>
  <c r="U699" i="5"/>
  <c r="W695" i="5"/>
  <c r="E701" i="9" s="1"/>
  <c r="AE695" i="5"/>
  <c r="O701" i="9" s="1"/>
  <c r="U695" i="5"/>
  <c r="W691" i="5"/>
  <c r="E697" i="9" s="1"/>
  <c r="AE691" i="5"/>
  <c r="O697" i="9" s="1"/>
  <c r="U691" i="5"/>
  <c r="W687" i="5"/>
  <c r="E693" i="9" s="1"/>
  <c r="U687" i="5"/>
  <c r="AE687" i="5"/>
  <c r="O693" i="9" s="1"/>
  <c r="W683" i="5"/>
  <c r="E689" i="9" s="1"/>
  <c r="U683" i="5"/>
  <c r="AE683" i="5"/>
  <c r="O689" i="9" s="1"/>
  <c r="W679" i="5"/>
  <c r="E685" i="9" s="1"/>
  <c r="AE679" i="5"/>
  <c r="O685" i="9" s="1"/>
  <c r="U679" i="5"/>
  <c r="W675" i="5"/>
  <c r="E681" i="9" s="1"/>
  <c r="AE675" i="5"/>
  <c r="O681" i="9" s="1"/>
  <c r="U675" i="5"/>
  <c r="W671" i="5"/>
  <c r="E677" i="9" s="1"/>
  <c r="AE671" i="5"/>
  <c r="O677" i="9" s="1"/>
  <c r="U671" i="5"/>
  <c r="W667" i="5"/>
  <c r="E673" i="9" s="1"/>
  <c r="AE667" i="5"/>
  <c r="O673" i="9" s="1"/>
  <c r="U667" i="5"/>
  <c r="W663" i="5"/>
  <c r="E669" i="9" s="1"/>
  <c r="AE663" i="5"/>
  <c r="O669" i="9" s="1"/>
  <c r="U663" i="5"/>
  <c r="W657" i="5"/>
  <c r="E663" i="9" s="1"/>
  <c r="U657" i="5"/>
  <c r="AE657" i="5"/>
  <c r="O663" i="9" s="1"/>
  <c r="W653" i="5"/>
  <c r="E659" i="9" s="1"/>
  <c r="AE653" i="5"/>
  <c r="O659" i="9" s="1"/>
  <c r="U653" i="5"/>
  <c r="W651" i="5"/>
  <c r="E657" i="9" s="1"/>
  <c r="U651" i="5"/>
  <c r="AE651" i="5"/>
  <c r="O657" i="9" s="1"/>
  <c r="W645" i="5"/>
  <c r="E651" i="9" s="1"/>
  <c r="U645" i="5"/>
  <c r="AE645" i="5"/>
  <c r="O651" i="9" s="1"/>
  <c r="W643" i="5"/>
  <c r="E649" i="9" s="1"/>
  <c r="AE643" i="5"/>
  <c r="O649" i="9" s="1"/>
  <c r="U643" i="5"/>
  <c r="W639" i="5"/>
  <c r="E645" i="9" s="1"/>
  <c r="AE639" i="5"/>
  <c r="O645" i="9" s="1"/>
  <c r="U639" i="5"/>
  <c r="W633" i="5"/>
  <c r="E639" i="9" s="1"/>
  <c r="U633" i="5"/>
  <c r="AE633" i="5"/>
  <c r="O639" i="9" s="1"/>
  <c r="W629" i="5"/>
  <c r="E635" i="9" s="1"/>
  <c r="AE629" i="5"/>
  <c r="O635" i="9" s="1"/>
  <c r="U629" i="5"/>
  <c r="W627" i="5"/>
  <c r="E633" i="9" s="1"/>
  <c r="AE627" i="5"/>
  <c r="O633" i="9" s="1"/>
  <c r="U627" i="5"/>
  <c r="W623" i="5"/>
  <c r="E629" i="9" s="1"/>
  <c r="U623" i="5"/>
  <c r="AE623" i="5"/>
  <c r="O629" i="9" s="1"/>
  <c r="W621" i="5"/>
  <c r="E627" i="9" s="1"/>
  <c r="U621" i="5"/>
  <c r="AE621" i="5"/>
  <c r="O627" i="9" s="1"/>
  <c r="W615" i="5"/>
  <c r="E621" i="9" s="1"/>
  <c r="AE615" i="5"/>
  <c r="O621" i="9" s="1"/>
  <c r="U615" i="5"/>
  <c r="W609" i="5"/>
  <c r="E615" i="9" s="1"/>
  <c r="U609" i="5"/>
  <c r="AE609" i="5"/>
  <c r="O615" i="9" s="1"/>
  <c r="W607" i="5"/>
  <c r="E613" i="9" s="1"/>
  <c r="U607" i="5"/>
  <c r="AE607" i="5"/>
  <c r="O613" i="9" s="1"/>
  <c r="W603" i="5"/>
  <c r="E609" i="9" s="1"/>
  <c r="AE603" i="5"/>
  <c r="O609" i="9" s="1"/>
  <c r="U603" i="5"/>
  <c r="W599" i="5"/>
  <c r="E605" i="9" s="1"/>
  <c r="AE599" i="5"/>
  <c r="O605" i="9" s="1"/>
  <c r="U599" i="5"/>
  <c r="W595" i="5"/>
  <c r="E601" i="9" s="1"/>
  <c r="AE595" i="5"/>
  <c r="O601" i="9" s="1"/>
  <c r="U595" i="5"/>
  <c r="W591" i="5"/>
  <c r="E597" i="9" s="1"/>
  <c r="U591" i="5"/>
  <c r="AE591" i="5"/>
  <c r="O597" i="9" s="1"/>
  <c r="W587" i="5"/>
  <c r="E593" i="9" s="1"/>
  <c r="U587" i="5"/>
  <c r="AE587" i="5"/>
  <c r="O593" i="9" s="1"/>
  <c r="W583" i="5"/>
  <c r="E589" i="9" s="1"/>
  <c r="U583" i="5"/>
  <c r="AE583" i="5"/>
  <c r="O589" i="9" s="1"/>
  <c r="W579" i="5"/>
  <c r="E585" i="9" s="1"/>
  <c r="AE579" i="5"/>
  <c r="O585" i="9" s="1"/>
  <c r="U579" i="5"/>
  <c r="W575" i="5"/>
  <c r="E581" i="9" s="1"/>
  <c r="AE575" i="5"/>
  <c r="O581" i="9" s="1"/>
  <c r="U575" i="5"/>
  <c r="W571" i="5"/>
  <c r="E577" i="9" s="1"/>
  <c r="AE571" i="5"/>
  <c r="O577" i="9" s="1"/>
  <c r="U571" i="5"/>
  <c r="W567" i="5"/>
  <c r="E573" i="9" s="1"/>
  <c r="AE567" i="5"/>
  <c r="O573" i="9" s="1"/>
  <c r="U567" i="5"/>
  <c r="W563" i="5"/>
  <c r="E569" i="9" s="1"/>
  <c r="AE563" i="5"/>
  <c r="O569" i="9" s="1"/>
  <c r="U563" i="5"/>
  <c r="W559" i="5"/>
  <c r="E565" i="9" s="1"/>
  <c r="U559" i="5"/>
  <c r="AE559" i="5"/>
  <c r="O565" i="9" s="1"/>
  <c r="W555" i="5"/>
  <c r="E561" i="9" s="1"/>
  <c r="U555" i="5"/>
  <c r="AE555" i="5"/>
  <c r="O561" i="9" s="1"/>
  <c r="W551" i="5"/>
  <c r="E557" i="9" s="1"/>
  <c r="AE551" i="5"/>
  <c r="O557" i="9" s="1"/>
  <c r="U551" i="5"/>
  <c r="W547" i="5"/>
  <c r="E553" i="9" s="1"/>
  <c r="AE547" i="5"/>
  <c r="O553" i="9" s="1"/>
  <c r="U547" i="5"/>
  <c r="W543" i="5"/>
  <c r="E549" i="9" s="1"/>
  <c r="AE543" i="5"/>
  <c r="O549" i="9" s="1"/>
  <c r="U543" i="5"/>
  <c r="W539" i="5"/>
  <c r="E545" i="9" s="1"/>
  <c r="AE539" i="5"/>
  <c r="O545" i="9" s="1"/>
  <c r="U539" i="5"/>
  <c r="W535" i="5"/>
  <c r="E541" i="9" s="1"/>
  <c r="AE535" i="5"/>
  <c r="O541" i="9" s="1"/>
  <c r="U535" i="5"/>
  <c r="W529" i="5"/>
  <c r="E535" i="9" s="1"/>
  <c r="U529" i="5"/>
  <c r="AE529" i="5"/>
  <c r="O535" i="9" s="1"/>
  <c r="W525" i="5"/>
  <c r="E531" i="9" s="1"/>
  <c r="U525" i="5"/>
  <c r="AE525" i="5"/>
  <c r="O531" i="9" s="1"/>
  <c r="W521" i="5"/>
  <c r="E527" i="9" s="1"/>
  <c r="U521" i="5"/>
  <c r="AE521" i="5"/>
  <c r="O527" i="9" s="1"/>
  <c r="W517" i="5"/>
  <c r="E523" i="9" s="1"/>
  <c r="U517" i="5"/>
  <c r="AE517" i="5"/>
  <c r="O523" i="9" s="1"/>
  <c r="W511" i="5"/>
  <c r="E517" i="9" s="1"/>
  <c r="AE511" i="5"/>
  <c r="O517" i="9" s="1"/>
  <c r="U511" i="5"/>
  <c r="W507" i="5"/>
  <c r="E513" i="9" s="1"/>
  <c r="U507" i="5"/>
  <c r="AE507" i="5"/>
  <c r="O513" i="9" s="1"/>
  <c r="W503" i="5"/>
  <c r="E509" i="9" s="1"/>
  <c r="U503" i="5"/>
  <c r="AE503" i="5"/>
  <c r="O509" i="9" s="1"/>
  <c r="W499" i="5"/>
  <c r="E505" i="9" s="1"/>
  <c r="AE499" i="5"/>
  <c r="O505" i="9" s="1"/>
  <c r="U499" i="5"/>
  <c r="W495" i="5"/>
  <c r="E501" i="9" s="1"/>
  <c r="U495" i="5"/>
  <c r="AE495" i="5"/>
  <c r="O501" i="9" s="1"/>
  <c r="W491" i="5"/>
  <c r="E497" i="9" s="1"/>
  <c r="U491" i="5"/>
  <c r="AE491" i="5"/>
  <c r="O497" i="9" s="1"/>
  <c r="W487" i="5"/>
  <c r="E493" i="9" s="1"/>
  <c r="AE487" i="5"/>
  <c r="O493" i="9" s="1"/>
  <c r="U487" i="5"/>
  <c r="W483" i="5"/>
  <c r="E489" i="9" s="1"/>
  <c r="U483" i="5"/>
  <c r="AE483" i="5"/>
  <c r="O489" i="9" s="1"/>
  <c r="W479" i="5"/>
  <c r="E485" i="9" s="1"/>
  <c r="U479" i="5"/>
  <c r="AE479" i="5"/>
  <c r="O485" i="9" s="1"/>
  <c r="W475" i="5"/>
  <c r="E481" i="9" s="1"/>
  <c r="AE475" i="5"/>
  <c r="O481" i="9" s="1"/>
  <c r="U475" i="5"/>
  <c r="W471" i="5"/>
  <c r="E477" i="9" s="1"/>
  <c r="AE471" i="5"/>
  <c r="O477" i="9" s="1"/>
  <c r="U471" i="5"/>
  <c r="W467" i="5"/>
  <c r="E473" i="9" s="1"/>
  <c r="AE467" i="5"/>
  <c r="O473" i="9" s="1"/>
  <c r="U467" i="5"/>
  <c r="W463" i="5"/>
  <c r="E469" i="9" s="1"/>
  <c r="U463" i="5"/>
  <c r="AE463" i="5"/>
  <c r="O469" i="9" s="1"/>
  <c r="W459" i="5"/>
  <c r="E465" i="9" s="1"/>
  <c r="U459" i="5"/>
  <c r="AE459" i="5"/>
  <c r="O465" i="9" s="1"/>
  <c r="W455" i="5"/>
  <c r="E461" i="9" s="1"/>
  <c r="U455" i="5"/>
  <c r="AE455" i="5"/>
  <c r="O461" i="9" s="1"/>
  <c r="W451" i="5"/>
  <c r="E457" i="9" s="1"/>
  <c r="AE451" i="5"/>
  <c r="O457" i="9" s="1"/>
  <c r="U451" i="5"/>
  <c r="W447" i="5"/>
  <c r="E453" i="9" s="1"/>
  <c r="AE447" i="5"/>
  <c r="O453" i="9" s="1"/>
  <c r="U447" i="5"/>
  <c r="W443" i="5"/>
  <c r="E449" i="9" s="1"/>
  <c r="AE443" i="5"/>
  <c r="O449" i="9" s="1"/>
  <c r="U443" i="5"/>
  <c r="W439" i="5"/>
  <c r="E445" i="9" s="1"/>
  <c r="AE439" i="5"/>
  <c r="O445" i="9" s="1"/>
  <c r="U439" i="5"/>
  <c r="W435" i="5"/>
  <c r="E441" i="9" s="1"/>
  <c r="AE435" i="5"/>
  <c r="O441" i="9" s="1"/>
  <c r="U435" i="5"/>
  <c r="W429" i="5"/>
  <c r="E435" i="9" s="1"/>
  <c r="U429" i="5"/>
  <c r="AE429" i="5"/>
  <c r="O435" i="9" s="1"/>
  <c r="W425" i="5"/>
  <c r="E431" i="9" s="1"/>
  <c r="U425" i="5"/>
  <c r="AE425" i="5"/>
  <c r="O431" i="9" s="1"/>
  <c r="W423" i="5"/>
  <c r="E429" i="9" s="1"/>
  <c r="AE423" i="5"/>
  <c r="O429" i="9" s="1"/>
  <c r="U423" i="5"/>
  <c r="W419" i="5"/>
  <c r="E425" i="9" s="1"/>
  <c r="AE419" i="5"/>
  <c r="O425" i="9" s="1"/>
  <c r="U419" i="5"/>
  <c r="W415" i="5"/>
  <c r="E421" i="9" s="1"/>
  <c r="AE415" i="5"/>
  <c r="O421" i="9" s="1"/>
  <c r="U415" i="5"/>
  <c r="W411" i="5"/>
  <c r="E417" i="9" s="1"/>
  <c r="AE411" i="5"/>
  <c r="O417" i="9" s="1"/>
  <c r="U411" i="5"/>
  <c r="W407" i="5"/>
  <c r="E413" i="9" s="1"/>
  <c r="AE407" i="5"/>
  <c r="O413" i="9" s="1"/>
  <c r="U407" i="5"/>
  <c r="W403" i="5"/>
  <c r="E409" i="9" s="1"/>
  <c r="U403" i="5"/>
  <c r="AE403" i="5"/>
  <c r="O409" i="9" s="1"/>
  <c r="W397" i="5"/>
  <c r="E403" i="9" s="1"/>
  <c r="AE397" i="5"/>
  <c r="O403" i="9" s="1"/>
  <c r="U397" i="5"/>
  <c r="W395" i="5"/>
  <c r="E401" i="9" s="1"/>
  <c r="U395" i="5"/>
  <c r="AE395" i="5"/>
  <c r="O401" i="9" s="1"/>
  <c r="W391" i="5"/>
  <c r="E397" i="9" s="1"/>
  <c r="AE391" i="5"/>
  <c r="O397" i="9" s="1"/>
  <c r="U391" i="5"/>
  <c r="W387" i="5"/>
  <c r="E393" i="9" s="1"/>
  <c r="AE387" i="5"/>
  <c r="O393" i="9" s="1"/>
  <c r="U387" i="5"/>
  <c r="W381" i="5"/>
  <c r="E387" i="9" s="1"/>
  <c r="U381" i="5"/>
  <c r="AE381" i="5"/>
  <c r="O387" i="9" s="1"/>
  <c r="W377" i="5"/>
  <c r="E383" i="9" s="1"/>
  <c r="U377" i="5"/>
  <c r="AE377" i="5"/>
  <c r="O383" i="9" s="1"/>
  <c r="U373" i="5"/>
  <c r="AE373" i="5"/>
  <c r="O379" i="9" s="1"/>
  <c r="W373" i="5"/>
  <c r="E379" i="9" s="1"/>
  <c r="W369" i="5"/>
  <c r="E375" i="9" s="1"/>
  <c r="U369" i="5"/>
  <c r="AE369" i="5"/>
  <c r="O375" i="9" s="1"/>
  <c r="W365" i="5"/>
  <c r="E371" i="9" s="1"/>
  <c r="U365" i="5"/>
  <c r="AE365" i="5"/>
  <c r="O371" i="9" s="1"/>
  <c r="W361" i="5"/>
  <c r="E367" i="9" s="1"/>
  <c r="U361" i="5"/>
  <c r="AE361" i="5"/>
  <c r="O367" i="9" s="1"/>
  <c r="U357" i="5"/>
  <c r="AE357" i="5"/>
  <c r="O363" i="9" s="1"/>
  <c r="W357" i="5"/>
  <c r="E363" i="9" s="1"/>
  <c r="W355" i="5"/>
  <c r="E361" i="9" s="1"/>
  <c r="AE355" i="5"/>
  <c r="O361" i="9" s="1"/>
  <c r="U355" i="5"/>
  <c r="U351" i="5"/>
  <c r="W351" i="5"/>
  <c r="E357" i="9" s="1"/>
  <c r="AE351" i="5"/>
  <c r="O357" i="9" s="1"/>
  <c r="W345" i="5"/>
  <c r="E351" i="9" s="1"/>
  <c r="U345" i="5"/>
  <c r="AE345" i="5"/>
  <c r="O351" i="9" s="1"/>
  <c r="W341" i="5"/>
  <c r="E347" i="9" s="1"/>
  <c r="U341" i="5"/>
  <c r="AE341" i="5"/>
  <c r="O347" i="9" s="1"/>
  <c r="U339" i="5"/>
  <c r="W339" i="5"/>
  <c r="E345" i="9" s="1"/>
  <c r="AE339" i="5"/>
  <c r="O345" i="9" s="1"/>
  <c r="U335" i="5"/>
  <c r="W335" i="5"/>
  <c r="E341" i="9" s="1"/>
  <c r="AE335" i="5"/>
  <c r="O341" i="9" s="1"/>
  <c r="W331" i="5"/>
  <c r="E337" i="9" s="1"/>
  <c r="AE331" i="5"/>
  <c r="O337" i="9" s="1"/>
  <c r="U331" i="5"/>
  <c r="U327" i="5"/>
  <c r="W327" i="5"/>
  <c r="E333" i="9" s="1"/>
  <c r="AE327" i="5"/>
  <c r="O333" i="9" s="1"/>
  <c r="W321" i="5"/>
  <c r="E327" i="9" s="1"/>
  <c r="U321" i="5"/>
  <c r="AE321" i="5"/>
  <c r="O327" i="9" s="1"/>
  <c r="U319" i="5"/>
  <c r="AE319" i="5"/>
  <c r="O325" i="9" s="1"/>
  <c r="W319" i="5"/>
  <c r="E325" i="9" s="1"/>
  <c r="U315" i="5"/>
  <c r="AE315" i="5"/>
  <c r="O321" i="9" s="1"/>
  <c r="W315" i="5"/>
  <c r="E321" i="9" s="1"/>
  <c r="U311" i="5"/>
  <c r="AE311" i="5"/>
  <c r="O317" i="9" s="1"/>
  <c r="W311" i="5"/>
  <c r="E317" i="9" s="1"/>
  <c r="U307" i="5"/>
  <c r="W307" i="5"/>
  <c r="E313" i="9" s="1"/>
  <c r="AE307" i="5"/>
  <c r="O313" i="9" s="1"/>
  <c r="U303" i="5"/>
  <c r="W303" i="5"/>
  <c r="E309" i="9" s="1"/>
  <c r="AE303" i="5"/>
  <c r="O309" i="9" s="1"/>
  <c r="W299" i="5"/>
  <c r="E305" i="9" s="1"/>
  <c r="U299" i="5"/>
  <c r="AE299" i="5"/>
  <c r="O305" i="9" s="1"/>
  <c r="U295" i="5"/>
  <c r="W295" i="5"/>
  <c r="E301" i="9" s="1"/>
  <c r="AE295" i="5"/>
  <c r="O301" i="9" s="1"/>
  <c r="W289" i="5"/>
  <c r="E295" i="9" s="1"/>
  <c r="U289" i="5"/>
  <c r="AE289" i="5"/>
  <c r="O295" i="9" s="1"/>
  <c r="W285" i="5"/>
  <c r="E291" i="9" s="1"/>
  <c r="U285" i="5"/>
  <c r="AE285" i="5"/>
  <c r="O291" i="9" s="1"/>
  <c r="U283" i="5"/>
  <c r="AE283" i="5"/>
  <c r="O289" i="9" s="1"/>
  <c r="W283" i="5"/>
  <c r="E289" i="9" s="1"/>
  <c r="U279" i="5"/>
  <c r="AE279" i="5"/>
  <c r="O285" i="9" s="1"/>
  <c r="W279" i="5"/>
  <c r="E285" i="9" s="1"/>
  <c r="U275" i="5"/>
  <c r="W275" i="5"/>
  <c r="E281" i="9" s="1"/>
  <c r="AE275" i="5"/>
  <c r="O281" i="9" s="1"/>
  <c r="U271" i="5"/>
  <c r="W271" i="5"/>
  <c r="E277" i="9" s="1"/>
  <c r="AE271" i="5"/>
  <c r="O277" i="9" s="1"/>
  <c r="W267" i="5"/>
  <c r="E273" i="9" s="1"/>
  <c r="AE267" i="5"/>
  <c r="O273" i="9" s="1"/>
  <c r="U267" i="5"/>
  <c r="U263" i="5"/>
  <c r="W263" i="5"/>
  <c r="E269" i="9" s="1"/>
  <c r="AE263" i="5"/>
  <c r="O269" i="9" s="1"/>
  <c r="AE259" i="5"/>
  <c r="O265" i="9" s="1"/>
  <c r="U259" i="5"/>
  <c r="W259" i="5"/>
  <c r="E265" i="9" s="1"/>
  <c r="U255" i="5"/>
  <c r="AE255" i="5"/>
  <c r="O261" i="9" s="1"/>
  <c r="W255" i="5"/>
  <c r="E261" i="9" s="1"/>
  <c r="W251" i="5"/>
  <c r="E257" i="9" s="1"/>
  <c r="U251" i="5"/>
  <c r="AE251" i="5"/>
  <c r="O257" i="9" s="1"/>
  <c r="U247" i="5"/>
  <c r="W247" i="5"/>
  <c r="E253" i="9" s="1"/>
  <c r="AE247" i="5"/>
  <c r="O253" i="9" s="1"/>
  <c r="U243" i="5"/>
  <c r="AE243" i="5"/>
  <c r="O249" i="9" s="1"/>
  <c r="W243" i="5"/>
  <c r="E249" i="9" s="1"/>
  <c r="U239" i="5"/>
  <c r="W239" i="5"/>
  <c r="E245" i="9" s="1"/>
  <c r="AE239" i="5"/>
  <c r="O245" i="9" s="1"/>
  <c r="W235" i="5"/>
  <c r="E241" i="9" s="1"/>
  <c r="AE235" i="5"/>
  <c r="O241" i="9" s="1"/>
  <c r="U235" i="5"/>
  <c r="U231" i="5"/>
  <c r="W231" i="5"/>
  <c r="E237" i="9" s="1"/>
  <c r="AE231" i="5"/>
  <c r="O237" i="9" s="1"/>
  <c r="W227" i="5"/>
  <c r="E233" i="9" s="1"/>
  <c r="AE227" i="5"/>
  <c r="O233" i="9" s="1"/>
  <c r="U227" i="5"/>
  <c r="U223" i="5"/>
  <c r="W223" i="5"/>
  <c r="E229" i="9" s="1"/>
  <c r="AE223" i="5"/>
  <c r="O229" i="9" s="1"/>
  <c r="U219" i="5"/>
  <c r="W219" i="5"/>
  <c r="E225" i="9" s="1"/>
  <c r="AE219" i="5"/>
  <c r="O225" i="9" s="1"/>
  <c r="U215" i="5"/>
  <c r="AE215" i="5"/>
  <c r="O221" i="9" s="1"/>
  <c r="W215" i="5"/>
  <c r="E221" i="9" s="1"/>
  <c r="U211" i="5"/>
  <c r="AE211" i="5"/>
  <c r="O217" i="9" s="1"/>
  <c r="W211" i="5"/>
  <c r="E217" i="9" s="1"/>
  <c r="U207" i="5"/>
  <c r="W207" i="5"/>
  <c r="E213" i="9" s="1"/>
  <c r="AE207" i="5"/>
  <c r="O213" i="9" s="1"/>
  <c r="W201" i="5"/>
  <c r="E207" i="9" s="1"/>
  <c r="U201" i="5"/>
  <c r="AE201" i="5"/>
  <c r="O207" i="9" s="1"/>
  <c r="U197" i="5"/>
  <c r="AE197" i="5"/>
  <c r="O203" i="9" s="1"/>
  <c r="W197" i="5"/>
  <c r="E203" i="9" s="1"/>
  <c r="W193" i="5"/>
  <c r="E199" i="9" s="1"/>
  <c r="U193" i="5"/>
  <c r="AE193" i="5"/>
  <c r="O199" i="9" s="1"/>
  <c r="U191" i="5"/>
  <c r="AE191" i="5"/>
  <c r="O197" i="9" s="1"/>
  <c r="W191" i="5"/>
  <c r="E197" i="9" s="1"/>
  <c r="W187" i="5"/>
  <c r="E193" i="9" s="1"/>
  <c r="AE187" i="5"/>
  <c r="O193" i="9" s="1"/>
  <c r="U187" i="5"/>
  <c r="U183" i="5"/>
  <c r="AE183" i="5"/>
  <c r="O189" i="9" s="1"/>
  <c r="W183" i="5"/>
  <c r="E189" i="9" s="1"/>
  <c r="U179" i="5"/>
  <c r="AE179" i="5"/>
  <c r="O185" i="9" s="1"/>
  <c r="W179" i="5"/>
  <c r="E185" i="9" s="1"/>
  <c r="U175" i="5"/>
  <c r="W175" i="5"/>
  <c r="E181" i="9" s="1"/>
  <c r="AE175" i="5"/>
  <c r="O181" i="9" s="1"/>
  <c r="W171" i="5"/>
  <c r="E177" i="9" s="1"/>
  <c r="U171" i="5"/>
  <c r="AE171" i="5"/>
  <c r="O177" i="9" s="1"/>
  <c r="U167" i="5"/>
  <c r="W167" i="5"/>
  <c r="E173" i="9" s="1"/>
  <c r="AE167" i="5"/>
  <c r="O173" i="9" s="1"/>
  <c r="W163" i="5"/>
  <c r="E169" i="9" s="1"/>
  <c r="AE163" i="5"/>
  <c r="O169" i="9" s="1"/>
  <c r="U163" i="5"/>
  <c r="U159" i="5"/>
  <c r="W159" i="5"/>
  <c r="E165" i="9" s="1"/>
  <c r="AE159" i="5"/>
  <c r="O165" i="9" s="1"/>
  <c r="AE155" i="5"/>
  <c r="O161" i="9" s="1"/>
  <c r="U155" i="5"/>
  <c r="W155" i="5"/>
  <c r="E161" i="9" s="1"/>
  <c r="U151" i="5"/>
  <c r="W151" i="5"/>
  <c r="E157" i="9" s="1"/>
  <c r="AE151" i="5"/>
  <c r="O157" i="9" s="1"/>
  <c r="E153" i="9"/>
  <c r="O153" i="9"/>
  <c r="E149" i="9"/>
  <c r="O149" i="9"/>
  <c r="E143" i="9"/>
  <c r="O143" i="9"/>
  <c r="E132" i="9"/>
  <c r="O132" i="9"/>
  <c r="U122" i="5"/>
  <c r="W122" i="5"/>
  <c r="E128" i="9" s="1"/>
  <c r="AE122" i="5"/>
  <c r="O128" i="9" s="1"/>
  <c r="U118" i="5"/>
  <c r="W118" i="5"/>
  <c r="E124" i="9" s="1"/>
  <c r="AE118" i="5"/>
  <c r="O124" i="9" s="1"/>
  <c r="U114" i="5"/>
  <c r="W114" i="5"/>
  <c r="E120" i="9" s="1"/>
  <c r="AE114" i="5"/>
  <c r="O120" i="9" s="1"/>
  <c r="U110" i="5"/>
  <c r="W110" i="5"/>
  <c r="E116" i="9" s="1"/>
  <c r="AE110" i="5"/>
  <c r="O116" i="9" s="1"/>
  <c r="U106" i="5"/>
  <c r="AE106" i="5"/>
  <c r="O112" i="9" s="1"/>
  <c r="W106" i="5"/>
  <c r="E112" i="9" s="1"/>
  <c r="U102" i="5"/>
  <c r="W102" i="5"/>
  <c r="E108" i="9" s="1"/>
  <c r="AE102" i="5"/>
  <c r="O108" i="9" s="1"/>
  <c r="U98" i="5"/>
  <c r="W98" i="5"/>
  <c r="E104" i="9" s="1"/>
  <c r="AE98" i="5"/>
  <c r="O104" i="9" s="1"/>
  <c r="U94" i="5"/>
  <c r="W94" i="5"/>
  <c r="E100" i="9" s="1"/>
  <c r="AE94" i="5"/>
  <c r="O100" i="9" s="1"/>
  <c r="E96" i="9"/>
  <c r="AE90" i="5"/>
  <c r="O96" i="9" s="1"/>
  <c r="E92" i="9"/>
  <c r="AE86" i="5"/>
  <c r="O92" i="9" s="1"/>
  <c r="E88" i="9"/>
  <c r="AE82" i="5"/>
  <c r="O88" i="9" s="1"/>
  <c r="E82" i="9"/>
  <c r="AE76" i="5"/>
  <c r="O82" i="9" s="1"/>
  <c r="AE72" i="5"/>
  <c r="O78" i="9" s="1"/>
  <c r="AE68" i="5"/>
  <c r="O74" i="9" s="1"/>
  <c r="AE64" i="5"/>
  <c r="O70" i="9" s="1"/>
  <c r="E70" i="9"/>
  <c r="AE58" i="5"/>
  <c r="O64" i="9" s="1"/>
  <c r="E60" i="9"/>
  <c r="AE54" i="5"/>
  <c r="O60" i="9" s="1"/>
  <c r="AE50" i="5"/>
  <c r="O56" i="9" s="1"/>
  <c r="E52" i="9"/>
  <c r="AE46" i="5"/>
  <c r="O52" i="9" s="1"/>
  <c r="AE42" i="5"/>
  <c r="O48" i="9" s="1"/>
  <c r="E44" i="9"/>
  <c r="AE38" i="5"/>
  <c r="O44" i="9" s="1"/>
  <c r="AE34" i="5"/>
  <c r="O40" i="9" s="1"/>
  <c r="E36" i="9"/>
  <c r="AE30" i="5"/>
  <c r="O36" i="9" s="1"/>
  <c r="E32" i="9"/>
  <c r="O32" i="9"/>
  <c r="E28" i="9"/>
  <c r="O28" i="9"/>
  <c r="E24" i="9"/>
  <c r="O24" i="9"/>
  <c r="E22" i="9"/>
  <c r="O22" i="9"/>
  <c r="E10" i="9"/>
  <c r="AE4" i="5"/>
  <c r="W619" i="5"/>
  <c r="E625" i="9" s="1"/>
  <c r="U619" i="5"/>
  <c r="AE619" i="5"/>
  <c r="O625" i="9" s="1"/>
  <c r="W1011" i="5"/>
  <c r="E1017" i="9" s="1"/>
  <c r="AE1011" i="5"/>
  <c r="O1017" i="9" s="1"/>
  <c r="U1011" i="5"/>
  <c r="U1005" i="5"/>
  <c r="AE1005" i="5"/>
  <c r="O1011" i="9" s="1"/>
  <c r="W1005" i="5"/>
  <c r="E1011" i="9" s="1"/>
  <c r="U1001" i="5"/>
  <c r="W1001" i="5"/>
  <c r="E1007" i="9" s="1"/>
  <c r="AE1001" i="5"/>
  <c r="O1007" i="9" s="1"/>
  <c r="U997" i="5"/>
  <c r="AE997" i="5"/>
  <c r="O1003" i="9" s="1"/>
  <c r="W997" i="5"/>
  <c r="E1003" i="9" s="1"/>
  <c r="U993" i="5"/>
  <c r="W993" i="5"/>
  <c r="E999" i="9" s="1"/>
  <c r="AE993" i="5"/>
  <c r="O999" i="9" s="1"/>
  <c r="U989" i="5"/>
  <c r="W989" i="5"/>
  <c r="E995" i="9" s="1"/>
  <c r="AE989" i="5"/>
  <c r="O995" i="9" s="1"/>
  <c r="U985" i="5"/>
  <c r="W985" i="5"/>
  <c r="E991" i="9" s="1"/>
  <c r="AE985" i="5"/>
  <c r="O991" i="9" s="1"/>
  <c r="AE983" i="5"/>
  <c r="O989" i="9" s="1"/>
  <c r="U983" i="5"/>
  <c r="W983" i="5"/>
  <c r="E989" i="9" s="1"/>
  <c r="W979" i="5"/>
  <c r="E985" i="9" s="1"/>
  <c r="AE979" i="5"/>
  <c r="O985" i="9" s="1"/>
  <c r="U979" i="5"/>
  <c r="U975" i="5"/>
  <c r="AE975" i="5"/>
  <c r="O981" i="9" s="1"/>
  <c r="W975" i="5"/>
  <c r="E981" i="9" s="1"/>
  <c r="U969" i="5"/>
  <c r="W969" i="5"/>
  <c r="E975" i="9" s="1"/>
  <c r="AE969" i="5"/>
  <c r="O975" i="9" s="1"/>
  <c r="U965" i="5"/>
  <c r="W965" i="5"/>
  <c r="E971" i="9" s="1"/>
  <c r="AE965" i="5"/>
  <c r="O971" i="9" s="1"/>
  <c r="U961" i="5"/>
  <c r="W961" i="5"/>
  <c r="E967" i="9" s="1"/>
  <c r="AE961" i="5"/>
  <c r="O967" i="9" s="1"/>
  <c r="U957" i="5"/>
  <c r="W957" i="5"/>
  <c r="E963" i="9" s="1"/>
  <c r="AE957" i="5"/>
  <c r="O963" i="9" s="1"/>
  <c r="U953" i="5"/>
  <c r="W953" i="5"/>
  <c r="E959" i="9" s="1"/>
  <c r="AE953" i="5"/>
  <c r="O959" i="9" s="1"/>
  <c r="W949" i="5"/>
  <c r="E955" i="9" s="1"/>
  <c r="AE949" i="5"/>
  <c r="O955" i="9" s="1"/>
  <c r="U949" i="5"/>
  <c r="U945" i="5"/>
  <c r="W945" i="5"/>
  <c r="E951" i="9" s="1"/>
  <c r="AE945" i="5"/>
  <c r="O951" i="9" s="1"/>
  <c r="U941" i="5"/>
  <c r="AE941" i="5"/>
  <c r="O947" i="9" s="1"/>
  <c r="W941" i="5"/>
  <c r="E947" i="9" s="1"/>
  <c r="W939" i="5"/>
  <c r="E945" i="9" s="1"/>
  <c r="U939" i="5"/>
  <c r="AE939" i="5"/>
  <c r="O945" i="9" s="1"/>
  <c r="W935" i="5"/>
  <c r="E941" i="9" s="1"/>
  <c r="AE935" i="5"/>
  <c r="O941" i="9" s="1"/>
  <c r="U935" i="5"/>
  <c r="U929" i="5"/>
  <c r="W929" i="5"/>
  <c r="E935" i="9" s="1"/>
  <c r="AE929" i="5"/>
  <c r="O935" i="9" s="1"/>
  <c r="U925" i="5"/>
  <c r="W925" i="5"/>
  <c r="E931" i="9" s="1"/>
  <c r="AE925" i="5"/>
  <c r="O931" i="9" s="1"/>
  <c r="W923" i="5"/>
  <c r="E929" i="9" s="1"/>
  <c r="AE923" i="5"/>
  <c r="O929" i="9" s="1"/>
  <c r="U923" i="5"/>
  <c r="AE919" i="5"/>
  <c r="O925" i="9" s="1"/>
  <c r="U919" i="5"/>
  <c r="W919" i="5"/>
  <c r="E925" i="9" s="1"/>
  <c r="U913" i="5"/>
  <c r="AE913" i="5"/>
  <c r="O919" i="9" s="1"/>
  <c r="W913" i="5"/>
  <c r="E919" i="9" s="1"/>
  <c r="U909" i="5"/>
  <c r="W909" i="5"/>
  <c r="E915" i="9" s="1"/>
  <c r="AE909" i="5"/>
  <c r="O915" i="9" s="1"/>
  <c r="U905" i="5"/>
  <c r="W905" i="5"/>
  <c r="E911" i="9" s="1"/>
  <c r="AE905" i="5"/>
  <c r="O911" i="9" s="1"/>
  <c r="U901" i="5"/>
  <c r="W901" i="5"/>
  <c r="E907" i="9" s="1"/>
  <c r="AE901" i="5"/>
  <c r="O907" i="9" s="1"/>
  <c r="U897" i="5"/>
  <c r="W897" i="5"/>
  <c r="E903" i="9" s="1"/>
  <c r="AE897" i="5"/>
  <c r="O903" i="9" s="1"/>
  <c r="U893" i="5"/>
  <c r="W893" i="5"/>
  <c r="E899" i="9" s="1"/>
  <c r="AE893" i="5"/>
  <c r="O899" i="9" s="1"/>
  <c r="U889" i="5"/>
  <c r="W889" i="5"/>
  <c r="E895" i="9" s="1"/>
  <c r="AE889" i="5"/>
  <c r="O895" i="9" s="1"/>
  <c r="W885" i="5"/>
  <c r="E891" i="9" s="1"/>
  <c r="AE885" i="5"/>
  <c r="O891" i="9" s="1"/>
  <c r="U885" i="5"/>
  <c r="U881" i="5"/>
  <c r="W881" i="5"/>
  <c r="E887" i="9" s="1"/>
  <c r="AE881" i="5"/>
  <c r="O887" i="9" s="1"/>
  <c r="U879" i="5"/>
  <c r="AE879" i="5"/>
  <c r="O885" i="9" s="1"/>
  <c r="W879" i="5"/>
  <c r="E885" i="9" s="1"/>
  <c r="U873" i="5"/>
  <c r="W873" i="5"/>
  <c r="E879" i="9" s="1"/>
  <c r="AE873" i="5"/>
  <c r="O879" i="9" s="1"/>
  <c r="U869" i="5"/>
  <c r="AE869" i="5"/>
  <c r="O875" i="9" s="1"/>
  <c r="W869" i="5"/>
  <c r="E875" i="9" s="1"/>
  <c r="U865" i="5"/>
  <c r="W865" i="5"/>
  <c r="E871" i="9" s="1"/>
  <c r="AE865" i="5"/>
  <c r="O871" i="9" s="1"/>
  <c r="U861" i="5"/>
  <c r="W861" i="5"/>
  <c r="E867" i="9" s="1"/>
  <c r="AE861" i="5"/>
  <c r="O867" i="9" s="1"/>
  <c r="W859" i="5"/>
  <c r="E865" i="9" s="1"/>
  <c r="AE859" i="5"/>
  <c r="O865" i="9" s="1"/>
  <c r="U859" i="5"/>
  <c r="AE855" i="5"/>
  <c r="O861" i="9" s="1"/>
  <c r="U855" i="5"/>
  <c r="W855" i="5"/>
  <c r="E861" i="9" s="1"/>
  <c r="U849" i="5"/>
  <c r="AE849" i="5"/>
  <c r="O855" i="9" s="1"/>
  <c r="W849" i="5"/>
  <c r="E855" i="9" s="1"/>
  <c r="U845" i="5"/>
  <c r="W845" i="5"/>
  <c r="E851" i="9" s="1"/>
  <c r="AE845" i="5"/>
  <c r="O851" i="9" s="1"/>
  <c r="U841" i="5"/>
  <c r="W841" i="5"/>
  <c r="E847" i="9" s="1"/>
  <c r="AE841" i="5"/>
  <c r="O847" i="9" s="1"/>
  <c r="U837" i="5"/>
  <c r="W837" i="5"/>
  <c r="E843" i="9" s="1"/>
  <c r="AE837" i="5"/>
  <c r="O843" i="9" s="1"/>
  <c r="U833" i="5"/>
  <c r="W833" i="5"/>
  <c r="E839" i="9" s="1"/>
  <c r="AE833" i="5"/>
  <c r="O839" i="9" s="1"/>
  <c r="U829" i="5"/>
  <c r="W829" i="5"/>
  <c r="E835" i="9" s="1"/>
  <c r="AE829" i="5"/>
  <c r="O835" i="9" s="1"/>
  <c r="U825" i="5"/>
  <c r="W825" i="5"/>
  <c r="E831" i="9" s="1"/>
  <c r="AE825" i="5"/>
  <c r="O831" i="9" s="1"/>
  <c r="W821" i="5"/>
  <c r="E827" i="9" s="1"/>
  <c r="AE821" i="5"/>
  <c r="O827" i="9" s="1"/>
  <c r="U821" i="5"/>
  <c r="U817" i="5"/>
  <c r="W817" i="5"/>
  <c r="E823" i="9" s="1"/>
  <c r="AE817" i="5"/>
  <c r="O823" i="9" s="1"/>
  <c r="U815" i="5"/>
  <c r="AE815" i="5"/>
  <c r="O821" i="9" s="1"/>
  <c r="W815" i="5"/>
  <c r="E821" i="9" s="1"/>
  <c r="W811" i="5"/>
  <c r="E817" i="9" s="1"/>
  <c r="U811" i="5"/>
  <c r="AE811" i="5"/>
  <c r="O817" i="9" s="1"/>
  <c r="W807" i="5"/>
  <c r="E813" i="9" s="1"/>
  <c r="AE807" i="5"/>
  <c r="O813" i="9" s="1"/>
  <c r="U807" i="5"/>
  <c r="W803" i="5"/>
  <c r="E809" i="9" s="1"/>
  <c r="AE803" i="5"/>
  <c r="O809" i="9" s="1"/>
  <c r="U803" i="5"/>
  <c r="W797" i="5"/>
  <c r="E803" i="9" s="1"/>
  <c r="U797" i="5"/>
  <c r="AE797" i="5"/>
  <c r="O803" i="9" s="1"/>
  <c r="W793" i="5"/>
  <c r="E799" i="9" s="1"/>
  <c r="U793" i="5"/>
  <c r="AE793" i="5"/>
  <c r="O799" i="9" s="1"/>
  <c r="W789" i="5"/>
  <c r="E795" i="9" s="1"/>
  <c r="U789" i="5"/>
  <c r="AE789" i="5"/>
  <c r="O795" i="9" s="1"/>
  <c r="W785" i="5"/>
  <c r="E791" i="9" s="1"/>
  <c r="U785" i="5"/>
  <c r="AE785" i="5"/>
  <c r="O791" i="9" s="1"/>
  <c r="W783" i="5"/>
  <c r="E789" i="9" s="1"/>
  <c r="U783" i="5"/>
  <c r="AE783" i="5"/>
  <c r="O789" i="9" s="1"/>
  <c r="W779" i="5"/>
  <c r="E785" i="9" s="1"/>
  <c r="U779" i="5"/>
  <c r="AE779" i="5"/>
  <c r="O785" i="9" s="1"/>
  <c r="W775" i="5"/>
  <c r="E781" i="9" s="1"/>
  <c r="AE775" i="5"/>
  <c r="O781" i="9" s="1"/>
  <c r="U775" i="5"/>
  <c r="W771" i="5"/>
  <c r="E777" i="9" s="1"/>
  <c r="AE771" i="5"/>
  <c r="O777" i="9" s="1"/>
  <c r="U771" i="5"/>
  <c r="W767" i="5"/>
  <c r="E773" i="9" s="1"/>
  <c r="AE767" i="5"/>
  <c r="O773" i="9" s="1"/>
  <c r="U767" i="5"/>
  <c r="W761" i="5"/>
  <c r="E767" i="9" s="1"/>
  <c r="U761" i="5"/>
  <c r="AE761" i="5"/>
  <c r="O767" i="9" s="1"/>
  <c r="W757" i="5"/>
  <c r="E763" i="9" s="1"/>
  <c r="AE757" i="5"/>
  <c r="O763" i="9" s="1"/>
  <c r="U757" i="5"/>
  <c r="W753" i="5"/>
  <c r="E759" i="9" s="1"/>
  <c r="U753" i="5"/>
  <c r="AE753" i="5"/>
  <c r="O759" i="9" s="1"/>
  <c r="W749" i="5"/>
  <c r="E755" i="9" s="1"/>
  <c r="U749" i="5"/>
  <c r="AE749" i="5"/>
  <c r="O755" i="9" s="1"/>
  <c r="W745" i="5"/>
  <c r="E751" i="9" s="1"/>
  <c r="U745" i="5"/>
  <c r="AE745" i="5"/>
  <c r="O751" i="9" s="1"/>
  <c r="W741" i="5"/>
  <c r="E747" i="9" s="1"/>
  <c r="U741" i="5"/>
  <c r="AE741" i="5"/>
  <c r="O747" i="9" s="1"/>
  <c r="W737" i="5"/>
  <c r="E743" i="9" s="1"/>
  <c r="U737" i="5"/>
  <c r="AE737" i="5"/>
  <c r="O743" i="9" s="1"/>
  <c r="W733" i="5"/>
  <c r="E739" i="9" s="1"/>
  <c r="U733" i="5"/>
  <c r="AE733" i="5"/>
  <c r="O739" i="9" s="1"/>
  <c r="W729" i="5"/>
  <c r="E735" i="9" s="1"/>
  <c r="U729" i="5"/>
  <c r="AE729" i="5"/>
  <c r="O735" i="9" s="1"/>
  <c r="W725" i="5"/>
  <c r="E731" i="9" s="1"/>
  <c r="U725" i="5"/>
  <c r="AE725" i="5"/>
  <c r="O731" i="9" s="1"/>
  <c r="W721" i="5"/>
  <c r="E727" i="9" s="1"/>
  <c r="U721" i="5"/>
  <c r="AE721" i="5"/>
  <c r="O727" i="9" s="1"/>
  <c r="W717" i="5"/>
  <c r="E723" i="9" s="1"/>
  <c r="U717" i="5"/>
  <c r="AE717" i="5"/>
  <c r="O723" i="9" s="1"/>
  <c r="W713" i="5"/>
  <c r="E719" i="9" s="1"/>
  <c r="U713" i="5"/>
  <c r="AE713" i="5"/>
  <c r="O719" i="9" s="1"/>
  <c r="W709" i="5"/>
  <c r="E715" i="9" s="1"/>
  <c r="AE709" i="5"/>
  <c r="O715" i="9" s="1"/>
  <c r="U709" i="5"/>
  <c r="W705" i="5"/>
  <c r="E711" i="9" s="1"/>
  <c r="U705" i="5"/>
  <c r="AE705" i="5"/>
  <c r="O711" i="9" s="1"/>
  <c r="W701" i="5"/>
  <c r="E707" i="9" s="1"/>
  <c r="U701" i="5"/>
  <c r="AE701" i="5"/>
  <c r="O707" i="9" s="1"/>
  <c r="W697" i="5"/>
  <c r="E703" i="9" s="1"/>
  <c r="U697" i="5"/>
  <c r="AE697" i="5"/>
  <c r="O703" i="9" s="1"/>
  <c r="W693" i="5"/>
  <c r="E699" i="9" s="1"/>
  <c r="U693" i="5"/>
  <c r="AE693" i="5"/>
  <c r="O699" i="9" s="1"/>
  <c r="W689" i="5"/>
  <c r="E695" i="9" s="1"/>
  <c r="U689" i="5"/>
  <c r="AE689" i="5"/>
  <c r="O695" i="9" s="1"/>
  <c r="W685" i="5"/>
  <c r="E691" i="9" s="1"/>
  <c r="U685" i="5"/>
  <c r="AE685" i="5"/>
  <c r="O691" i="9" s="1"/>
  <c r="W681" i="5"/>
  <c r="E687" i="9" s="1"/>
  <c r="U681" i="5"/>
  <c r="AE681" i="5"/>
  <c r="O687" i="9" s="1"/>
  <c r="W677" i="5"/>
  <c r="E683" i="9" s="1"/>
  <c r="AE677" i="5"/>
  <c r="O683" i="9" s="1"/>
  <c r="U677" i="5"/>
  <c r="W673" i="5"/>
  <c r="E679" i="9" s="1"/>
  <c r="U673" i="5"/>
  <c r="AE673" i="5"/>
  <c r="O679" i="9" s="1"/>
  <c r="W669" i="5"/>
  <c r="E675" i="9" s="1"/>
  <c r="U669" i="5"/>
  <c r="AE669" i="5"/>
  <c r="O675" i="9" s="1"/>
  <c r="W665" i="5"/>
  <c r="E671" i="9" s="1"/>
  <c r="U665" i="5"/>
  <c r="AE665" i="5"/>
  <c r="O671" i="9" s="1"/>
  <c r="W661" i="5"/>
  <c r="E667" i="9" s="1"/>
  <c r="AE661" i="5"/>
  <c r="O667" i="9" s="1"/>
  <c r="U661" i="5"/>
  <c r="W659" i="5"/>
  <c r="E665" i="9" s="1"/>
  <c r="U659" i="5"/>
  <c r="AE659" i="5"/>
  <c r="O665" i="9" s="1"/>
  <c r="W655" i="5"/>
  <c r="E661" i="9" s="1"/>
  <c r="U655" i="5"/>
  <c r="AE655" i="5"/>
  <c r="O661" i="9" s="1"/>
  <c r="W649" i="5"/>
  <c r="E655" i="9" s="1"/>
  <c r="U649" i="5"/>
  <c r="AE649" i="5"/>
  <c r="O655" i="9" s="1"/>
  <c r="W647" i="5"/>
  <c r="E653" i="9" s="1"/>
  <c r="AE647" i="5"/>
  <c r="O653" i="9" s="1"/>
  <c r="U647" i="5"/>
  <c r="W641" i="5"/>
  <c r="E647" i="9" s="1"/>
  <c r="U641" i="5"/>
  <c r="AE641" i="5"/>
  <c r="O647" i="9" s="1"/>
  <c r="W637" i="5"/>
  <c r="E643" i="9" s="1"/>
  <c r="U637" i="5"/>
  <c r="AE637" i="5"/>
  <c r="O643" i="9" s="1"/>
  <c r="W635" i="5"/>
  <c r="E641" i="9" s="1"/>
  <c r="U635" i="5"/>
  <c r="AE635" i="5"/>
  <c r="O641" i="9" s="1"/>
  <c r="W631" i="5"/>
  <c r="E637" i="9" s="1"/>
  <c r="U631" i="5"/>
  <c r="AE631" i="5"/>
  <c r="O637" i="9" s="1"/>
  <c r="W625" i="5"/>
  <c r="E631" i="9" s="1"/>
  <c r="U625" i="5"/>
  <c r="AE625" i="5"/>
  <c r="O631" i="9" s="1"/>
  <c r="W617" i="5"/>
  <c r="E623" i="9" s="1"/>
  <c r="U617" i="5"/>
  <c r="AE617" i="5"/>
  <c r="O623" i="9" s="1"/>
  <c r="W613" i="5"/>
  <c r="E619" i="9" s="1"/>
  <c r="U613" i="5"/>
  <c r="AE613" i="5"/>
  <c r="O619" i="9" s="1"/>
  <c r="W611" i="5"/>
  <c r="E617" i="9" s="1"/>
  <c r="U611" i="5"/>
  <c r="AE611" i="5"/>
  <c r="O617" i="9" s="1"/>
  <c r="W605" i="5"/>
  <c r="E611" i="9" s="1"/>
  <c r="U605" i="5"/>
  <c r="AE605" i="5"/>
  <c r="O611" i="9" s="1"/>
  <c r="W601" i="5"/>
  <c r="E607" i="9" s="1"/>
  <c r="U601" i="5"/>
  <c r="AE601" i="5"/>
  <c r="O607" i="9" s="1"/>
  <c r="W597" i="5"/>
  <c r="E603" i="9" s="1"/>
  <c r="U597" i="5"/>
  <c r="AE597" i="5"/>
  <c r="O603" i="9" s="1"/>
  <c r="W593" i="5"/>
  <c r="E599" i="9" s="1"/>
  <c r="U593" i="5"/>
  <c r="AE593" i="5"/>
  <c r="O599" i="9" s="1"/>
  <c r="W589" i="5"/>
  <c r="E595" i="9" s="1"/>
  <c r="U589" i="5"/>
  <c r="AE589" i="5"/>
  <c r="O595" i="9" s="1"/>
  <c r="W585" i="5"/>
  <c r="E591" i="9" s="1"/>
  <c r="U585" i="5"/>
  <c r="AE585" i="5"/>
  <c r="O591" i="9" s="1"/>
  <c r="W581" i="5"/>
  <c r="E587" i="9" s="1"/>
  <c r="U581" i="5"/>
  <c r="AE581" i="5"/>
  <c r="O587" i="9" s="1"/>
  <c r="W577" i="5"/>
  <c r="E583" i="9" s="1"/>
  <c r="U577" i="5"/>
  <c r="AE577" i="5"/>
  <c r="O583" i="9" s="1"/>
  <c r="W573" i="5"/>
  <c r="E579" i="9" s="1"/>
  <c r="U573" i="5"/>
  <c r="AE573" i="5"/>
  <c r="O579" i="9" s="1"/>
  <c r="W569" i="5"/>
  <c r="E575" i="9" s="1"/>
  <c r="U569" i="5"/>
  <c r="AE569" i="5"/>
  <c r="O575" i="9" s="1"/>
  <c r="W565" i="5"/>
  <c r="E571" i="9" s="1"/>
  <c r="U565" i="5"/>
  <c r="AE565" i="5"/>
  <c r="O571" i="9" s="1"/>
  <c r="W561" i="5"/>
  <c r="E567" i="9" s="1"/>
  <c r="U561" i="5"/>
  <c r="AE561" i="5"/>
  <c r="O567" i="9" s="1"/>
  <c r="W557" i="5"/>
  <c r="E563" i="9" s="1"/>
  <c r="U557" i="5"/>
  <c r="AE557" i="5"/>
  <c r="O563" i="9" s="1"/>
  <c r="W553" i="5"/>
  <c r="E559" i="9" s="1"/>
  <c r="U553" i="5"/>
  <c r="AE553" i="5"/>
  <c r="O559" i="9" s="1"/>
  <c r="W549" i="5"/>
  <c r="E555" i="9" s="1"/>
  <c r="AE549" i="5"/>
  <c r="O555" i="9" s="1"/>
  <c r="U549" i="5"/>
  <c r="W545" i="5"/>
  <c r="E551" i="9" s="1"/>
  <c r="U545" i="5"/>
  <c r="AE545" i="5"/>
  <c r="O551" i="9" s="1"/>
  <c r="W541" i="5"/>
  <c r="E547" i="9" s="1"/>
  <c r="U541" i="5"/>
  <c r="AE541" i="5"/>
  <c r="O547" i="9" s="1"/>
  <c r="W537" i="5"/>
  <c r="E543" i="9" s="1"/>
  <c r="U537" i="5"/>
  <c r="AE537" i="5"/>
  <c r="O543" i="9" s="1"/>
  <c r="W533" i="5"/>
  <c r="E539" i="9" s="1"/>
  <c r="U533" i="5"/>
  <c r="AE533" i="5"/>
  <c r="O539" i="9" s="1"/>
  <c r="W531" i="5"/>
  <c r="E537" i="9" s="1"/>
  <c r="U531" i="5"/>
  <c r="AE531" i="5"/>
  <c r="O537" i="9" s="1"/>
  <c r="W527" i="5"/>
  <c r="E533" i="9" s="1"/>
  <c r="U527" i="5"/>
  <c r="AE527" i="5"/>
  <c r="O533" i="9" s="1"/>
  <c r="W523" i="5"/>
  <c r="E529" i="9" s="1"/>
  <c r="U523" i="5"/>
  <c r="AE523" i="5"/>
  <c r="O529" i="9" s="1"/>
  <c r="W519" i="5"/>
  <c r="E525" i="9" s="1"/>
  <c r="AE519" i="5"/>
  <c r="O525" i="9" s="1"/>
  <c r="U519" i="5"/>
  <c r="W515" i="5"/>
  <c r="E521" i="9" s="1"/>
  <c r="AE515" i="5"/>
  <c r="O521" i="9" s="1"/>
  <c r="U515" i="5"/>
  <c r="W513" i="5"/>
  <c r="E519" i="9" s="1"/>
  <c r="U513" i="5"/>
  <c r="AE513" i="5"/>
  <c r="O519" i="9" s="1"/>
  <c r="W509" i="5"/>
  <c r="E515" i="9" s="1"/>
  <c r="U509" i="5"/>
  <c r="AE509" i="5"/>
  <c r="O515" i="9" s="1"/>
  <c r="W505" i="5"/>
  <c r="E511" i="9" s="1"/>
  <c r="U505" i="5"/>
  <c r="AE505" i="5"/>
  <c r="O511" i="9" s="1"/>
  <c r="W501" i="5"/>
  <c r="E507" i="9" s="1"/>
  <c r="AE501" i="5"/>
  <c r="O507" i="9" s="1"/>
  <c r="U501" i="5"/>
  <c r="W497" i="5"/>
  <c r="E503" i="9" s="1"/>
  <c r="U497" i="5"/>
  <c r="AE497" i="5"/>
  <c r="O503" i="9" s="1"/>
  <c r="W493" i="5"/>
  <c r="E499" i="9" s="1"/>
  <c r="U493" i="5"/>
  <c r="AE493" i="5"/>
  <c r="O499" i="9" s="1"/>
  <c r="W489" i="5"/>
  <c r="E495" i="9" s="1"/>
  <c r="U489" i="5"/>
  <c r="AE489" i="5"/>
  <c r="O495" i="9" s="1"/>
  <c r="W485" i="5"/>
  <c r="E491" i="9" s="1"/>
  <c r="U485" i="5"/>
  <c r="AE485" i="5"/>
  <c r="O491" i="9" s="1"/>
  <c r="W481" i="5"/>
  <c r="E487" i="9" s="1"/>
  <c r="U481" i="5"/>
  <c r="AE481" i="5"/>
  <c r="O487" i="9" s="1"/>
  <c r="W477" i="5"/>
  <c r="E483" i="9" s="1"/>
  <c r="U477" i="5"/>
  <c r="AE477" i="5"/>
  <c r="O483" i="9" s="1"/>
  <c r="W473" i="5"/>
  <c r="E479" i="9" s="1"/>
  <c r="U473" i="5"/>
  <c r="AE473" i="5"/>
  <c r="O479" i="9" s="1"/>
  <c r="W469" i="5"/>
  <c r="E475" i="9" s="1"/>
  <c r="U469" i="5"/>
  <c r="AE469" i="5"/>
  <c r="O475" i="9" s="1"/>
  <c r="W465" i="5"/>
  <c r="E471" i="9" s="1"/>
  <c r="U465" i="5"/>
  <c r="AE465" i="5"/>
  <c r="O471" i="9" s="1"/>
  <c r="W461" i="5"/>
  <c r="E467" i="9" s="1"/>
  <c r="U461" i="5"/>
  <c r="AE461" i="5"/>
  <c r="O467" i="9" s="1"/>
  <c r="W457" i="5"/>
  <c r="E463" i="9" s="1"/>
  <c r="U457" i="5"/>
  <c r="AE457" i="5"/>
  <c r="O463" i="9" s="1"/>
  <c r="W453" i="5"/>
  <c r="E459" i="9" s="1"/>
  <c r="AE453" i="5"/>
  <c r="O459" i="9" s="1"/>
  <c r="U453" i="5"/>
  <c r="W449" i="5"/>
  <c r="E455" i="9" s="1"/>
  <c r="U449" i="5"/>
  <c r="AE449" i="5"/>
  <c r="O455" i="9" s="1"/>
  <c r="W445" i="5"/>
  <c r="E451" i="9" s="1"/>
  <c r="U445" i="5"/>
  <c r="AE445" i="5"/>
  <c r="O451" i="9" s="1"/>
  <c r="W441" i="5"/>
  <c r="E447" i="9" s="1"/>
  <c r="U441" i="5"/>
  <c r="AE441" i="5"/>
  <c r="O447" i="9" s="1"/>
  <c r="W437" i="5"/>
  <c r="E443" i="9" s="1"/>
  <c r="U437" i="5"/>
  <c r="AE437" i="5"/>
  <c r="O443" i="9" s="1"/>
  <c r="W433" i="5"/>
  <c r="E439" i="9" s="1"/>
  <c r="U433" i="5"/>
  <c r="AE433" i="5"/>
  <c r="O439" i="9" s="1"/>
  <c r="W431" i="5"/>
  <c r="E437" i="9" s="1"/>
  <c r="U431" i="5"/>
  <c r="AE431" i="5"/>
  <c r="O437" i="9" s="1"/>
  <c r="W427" i="5"/>
  <c r="E433" i="9" s="1"/>
  <c r="U427" i="5"/>
  <c r="AE427" i="5"/>
  <c r="O433" i="9" s="1"/>
  <c r="W421" i="5"/>
  <c r="E427" i="9" s="1"/>
  <c r="AE421" i="5"/>
  <c r="O427" i="9" s="1"/>
  <c r="U421" i="5"/>
  <c r="W417" i="5"/>
  <c r="E423" i="9" s="1"/>
  <c r="U417" i="5"/>
  <c r="AE417" i="5"/>
  <c r="O423" i="9" s="1"/>
  <c r="W413" i="5"/>
  <c r="E419" i="9" s="1"/>
  <c r="U413" i="5"/>
  <c r="AE413" i="5"/>
  <c r="O419" i="9" s="1"/>
  <c r="W409" i="5"/>
  <c r="E415" i="9" s="1"/>
  <c r="U409" i="5"/>
  <c r="AE409" i="5"/>
  <c r="O415" i="9" s="1"/>
  <c r="W405" i="5"/>
  <c r="E411" i="9" s="1"/>
  <c r="AE405" i="5"/>
  <c r="O411" i="9" s="1"/>
  <c r="U405" i="5"/>
  <c r="W401" i="5"/>
  <c r="E407" i="9" s="1"/>
  <c r="U401" i="5"/>
  <c r="AE401" i="5"/>
  <c r="O407" i="9" s="1"/>
  <c r="W399" i="5"/>
  <c r="E405" i="9" s="1"/>
  <c r="U399" i="5"/>
  <c r="AE399" i="5"/>
  <c r="O405" i="9" s="1"/>
  <c r="W393" i="5"/>
  <c r="E399" i="9" s="1"/>
  <c r="U393" i="5"/>
  <c r="AE393" i="5"/>
  <c r="O399" i="9" s="1"/>
  <c r="W389" i="5"/>
  <c r="E395" i="9" s="1"/>
  <c r="U389" i="5"/>
  <c r="AE389" i="5"/>
  <c r="O395" i="9" s="1"/>
  <c r="W385" i="5"/>
  <c r="E391" i="9" s="1"/>
  <c r="U385" i="5"/>
  <c r="AE385" i="5"/>
  <c r="O391" i="9" s="1"/>
  <c r="U383" i="5"/>
  <c r="W383" i="5"/>
  <c r="E389" i="9" s="1"/>
  <c r="AE383" i="5"/>
  <c r="O389" i="9" s="1"/>
  <c r="W379" i="5"/>
  <c r="E385" i="9" s="1"/>
  <c r="AE379" i="5"/>
  <c r="O385" i="9" s="1"/>
  <c r="U379" i="5"/>
  <c r="U375" i="5"/>
  <c r="W375" i="5"/>
  <c r="E381" i="9" s="1"/>
  <c r="AE375" i="5"/>
  <c r="O381" i="9" s="1"/>
  <c r="U371" i="5"/>
  <c r="W371" i="5"/>
  <c r="E377" i="9" s="1"/>
  <c r="AE371" i="5"/>
  <c r="O377" i="9" s="1"/>
  <c r="U367" i="5"/>
  <c r="W367" i="5"/>
  <c r="E373" i="9" s="1"/>
  <c r="AE367" i="5"/>
  <c r="O373" i="9" s="1"/>
  <c r="W363" i="5"/>
  <c r="E369" i="9" s="1"/>
  <c r="AE363" i="5"/>
  <c r="O369" i="9" s="1"/>
  <c r="U363" i="5"/>
  <c r="U359" i="5"/>
  <c r="AE359" i="5"/>
  <c r="O365" i="9" s="1"/>
  <c r="W359" i="5"/>
  <c r="E365" i="9" s="1"/>
  <c r="W353" i="5"/>
  <c r="E359" i="9" s="1"/>
  <c r="U353" i="5"/>
  <c r="AE353" i="5"/>
  <c r="O359" i="9" s="1"/>
  <c r="W349" i="5"/>
  <c r="E355" i="9" s="1"/>
  <c r="U349" i="5"/>
  <c r="AE349" i="5"/>
  <c r="O355" i="9" s="1"/>
  <c r="U347" i="5"/>
  <c r="AE347" i="5"/>
  <c r="O353" i="9" s="1"/>
  <c r="W347" i="5"/>
  <c r="E353" i="9" s="1"/>
  <c r="U343" i="5"/>
  <c r="AE343" i="5"/>
  <c r="O349" i="9" s="1"/>
  <c r="W343" i="5"/>
  <c r="E349" i="9" s="1"/>
  <c r="W337" i="5"/>
  <c r="E343" i="9" s="1"/>
  <c r="U337" i="5"/>
  <c r="AE337" i="5"/>
  <c r="O343" i="9" s="1"/>
  <c r="U333" i="5"/>
  <c r="W333" i="5"/>
  <c r="E339" i="9" s="1"/>
  <c r="AE333" i="5"/>
  <c r="O339" i="9" s="1"/>
  <c r="W329" i="5"/>
  <c r="E335" i="9" s="1"/>
  <c r="U329" i="5"/>
  <c r="AE329" i="5"/>
  <c r="O335" i="9" s="1"/>
  <c r="U325" i="5"/>
  <c r="AE325" i="5"/>
  <c r="O331" i="9" s="1"/>
  <c r="W325" i="5"/>
  <c r="E331" i="9" s="1"/>
  <c r="U323" i="5"/>
  <c r="AE323" i="5"/>
  <c r="O329" i="9" s="1"/>
  <c r="W323" i="5"/>
  <c r="E329" i="9" s="1"/>
  <c r="W317" i="5"/>
  <c r="E323" i="9" s="1"/>
  <c r="U317" i="5"/>
  <c r="AE317" i="5"/>
  <c r="O323" i="9" s="1"/>
  <c r="W313" i="5"/>
  <c r="E319" i="9" s="1"/>
  <c r="U313" i="5"/>
  <c r="AE313" i="5"/>
  <c r="O319" i="9" s="1"/>
  <c r="U309" i="5"/>
  <c r="W309" i="5"/>
  <c r="E315" i="9" s="1"/>
  <c r="AE309" i="5"/>
  <c r="O315" i="9" s="1"/>
  <c r="W305" i="5"/>
  <c r="E311" i="9" s="1"/>
  <c r="U305" i="5"/>
  <c r="AE305" i="5"/>
  <c r="O311" i="9" s="1"/>
  <c r="W301" i="5"/>
  <c r="E307" i="9" s="1"/>
  <c r="AE301" i="5"/>
  <c r="O307" i="9" s="1"/>
  <c r="U301" i="5"/>
  <c r="W297" i="5"/>
  <c r="E303" i="9" s="1"/>
  <c r="U297" i="5"/>
  <c r="AE297" i="5"/>
  <c r="O303" i="9" s="1"/>
  <c r="U293" i="5"/>
  <c r="AE293" i="5"/>
  <c r="O299" i="9" s="1"/>
  <c r="W293" i="5"/>
  <c r="E299" i="9" s="1"/>
  <c r="AE291" i="5"/>
  <c r="O297" i="9" s="1"/>
  <c r="U291" i="5"/>
  <c r="W291" i="5"/>
  <c r="E297" i="9" s="1"/>
  <c r="U287" i="5"/>
  <c r="AE287" i="5"/>
  <c r="O293" i="9" s="1"/>
  <c r="W287" i="5"/>
  <c r="E293" i="9" s="1"/>
  <c r="W281" i="5"/>
  <c r="E287" i="9" s="1"/>
  <c r="U281" i="5"/>
  <c r="AE281" i="5"/>
  <c r="O287" i="9" s="1"/>
  <c r="U277" i="5"/>
  <c r="W277" i="5"/>
  <c r="E283" i="9" s="1"/>
  <c r="AE277" i="5"/>
  <c r="O283" i="9" s="1"/>
  <c r="W273" i="5"/>
  <c r="E279" i="9" s="1"/>
  <c r="AE273" i="5"/>
  <c r="O279" i="9" s="1"/>
  <c r="U273" i="5"/>
  <c r="W269" i="5"/>
  <c r="E275" i="9" s="1"/>
  <c r="U269" i="5"/>
  <c r="AE269" i="5"/>
  <c r="O275" i="9" s="1"/>
  <c r="W265" i="5"/>
  <c r="E271" i="9" s="1"/>
  <c r="U265" i="5"/>
  <c r="AE265" i="5"/>
  <c r="O271" i="9" s="1"/>
  <c r="U261" i="5"/>
  <c r="W261" i="5"/>
  <c r="E267" i="9" s="1"/>
  <c r="AE261" i="5"/>
  <c r="O267" i="9" s="1"/>
  <c r="W257" i="5"/>
  <c r="E263" i="9" s="1"/>
  <c r="U257" i="5"/>
  <c r="AE257" i="5"/>
  <c r="O263" i="9" s="1"/>
  <c r="W253" i="5"/>
  <c r="E259" i="9" s="1"/>
  <c r="U253" i="5"/>
  <c r="AE253" i="5"/>
  <c r="O259" i="9" s="1"/>
  <c r="W249" i="5"/>
  <c r="E255" i="9" s="1"/>
  <c r="U249" i="5"/>
  <c r="AE249" i="5"/>
  <c r="O255" i="9" s="1"/>
  <c r="U245" i="5"/>
  <c r="W245" i="5"/>
  <c r="E251" i="9" s="1"/>
  <c r="AE245" i="5"/>
  <c r="O251" i="9" s="1"/>
  <c r="W241" i="5"/>
  <c r="E247" i="9" s="1"/>
  <c r="U241" i="5"/>
  <c r="AE241" i="5"/>
  <c r="O247" i="9" s="1"/>
  <c r="W237" i="5"/>
  <c r="E243" i="9" s="1"/>
  <c r="AE237" i="5"/>
  <c r="O243" i="9" s="1"/>
  <c r="U237" i="5"/>
  <c r="W233" i="5"/>
  <c r="E239" i="9" s="1"/>
  <c r="U233" i="5"/>
  <c r="AE233" i="5"/>
  <c r="O239" i="9" s="1"/>
  <c r="U229" i="5"/>
  <c r="W229" i="5"/>
  <c r="E235" i="9" s="1"/>
  <c r="AE229" i="5"/>
  <c r="O235" i="9" s="1"/>
  <c r="W225" i="5"/>
  <c r="E231" i="9" s="1"/>
  <c r="U225" i="5"/>
  <c r="AE225" i="5"/>
  <c r="O231" i="9" s="1"/>
  <c r="W221" i="5"/>
  <c r="E227" i="9" s="1"/>
  <c r="U221" i="5"/>
  <c r="AE221" i="5"/>
  <c r="O227" i="9" s="1"/>
  <c r="W217" i="5"/>
  <c r="E223" i="9" s="1"/>
  <c r="U217" i="5"/>
  <c r="AE217" i="5"/>
  <c r="O223" i="9" s="1"/>
  <c r="W213" i="5"/>
  <c r="E219" i="9" s="1"/>
  <c r="U213" i="5"/>
  <c r="AE213" i="5"/>
  <c r="O219" i="9" s="1"/>
  <c r="W209" i="5"/>
  <c r="E215" i="9" s="1"/>
  <c r="U209" i="5"/>
  <c r="AE209" i="5"/>
  <c r="O215" i="9" s="1"/>
  <c r="U205" i="5"/>
  <c r="W205" i="5"/>
  <c r="E211" i="9" s="1"/>
  <c r="AE205" i="5"/>
  <c r="O211" i="9" s="1"/>
  <c r="W203" i="5"/>
  <c r="E209" i="9" s="1"/>
  <c r="AE203" i="5"/>
  <c r="O209" i="9" s="1"/>
  <c r="U203" i="5"/>
  <c r="U199" i="5"/>
  <c r="W199" i="5"/>
  <c r="E205" i="9" s="1"/>
  <c r="AE199" i="5"/>
  <c r="O205" i="9" s="1"/>
  <c r="U195" i="5"/>
  <c r="AE195" i="5"/>
  <c r="O201" i="9" s="1"/>
  <c r="W195" i="5"/>
  <c r="E201" i="9" s="1"/>
  <c r="W189" i="5"/>
  <c r="E195" i="9" s="1"/>
  <c r="U189" i="5"/>
  <c r="AE189" i="5"/>
  <c r="O195" i="9" s="1"/>
  <c r="W185" i="5"/>
  <c r="E191" i="9" s="1"/>
  <c r="U185" i="5"/>
  <c r="AE185" i="5"/>
  <c r="O191" i="9" s="1"/>
  <c r="U181" i="5"/>
  <c r="W181" i="5"/>
  <c r="E187" i="9" s="1"/>
  <c r="AE181" i="5"/>
  <c r="O187" i="9" s="1"/>
  <c r="W177" i="5"/>
  <c r="E183" i="9" s="1"/>
  <c r="U177" i="5"/>
  <c r="AE177" i="5"/>
  <c r="O183" i="9" s="1"/>
  <c r="U173" i="5"/>
  <c r="AE173" i="5"/>
  <c r="O179" i="9" s="1"/>
  <c r="W173" i="5"/>
  <c r="E179" i="9" s="1"/>
  <c r="W169" i="5"/>
  <c r="E175" i="9" s="1"/>
  <c r="U169" i="5"/>
  <c r="AE169" i="5"/>
  <c r="O175" i="9" s="1"/>
  <c r="U165" i="5"/>
  <c r="AE165" i="5"/>
  <c r="O171" i="9" s="1"/>
  <c r="W165" i="5"/>
  <c r="E171" i="9" s="1"/>
  <c r="W161" i="5"/>
  <c r="E167" i="9" s="1"/>
  <c r="U161" i="5"/>
  <c r="AE161" i="5"/>
  <c r="O167" i="9" s="1"/>
  <c r="W157" i="5"/>
  <c r="E163" i="9" s="1"/>
  <c r="U157" i="5"/>
  <c r="AE157" i="5"/>
  <c r="O163" i="9" s="1"/>
  <c r="W153" i="5"/>
  <c r="E159" i="9" s="1"/>
  <c r="U153" i="5"/>
  <c r="AE153" i="5"/>
  <c r="O159" i="9" s="1"/>
  <c r="E155" i="9"/>
  <c r="O155" i="9"/>
  <c r="E151" i="9"/>
  <c r="O151" i="9"/>
  <c r="E147" i="9"/>
  <c r="O147" i="9"/>
  <c r="E145" i="9"/>
  <c r="O145" i="9"/>
  <c r="O141" i="9"/>
  <c r="E141" i="9"/>
  <c r="E139" i="9"/>
  <c r="O139" i="9"/>
  <c r="E134" i="9"/>
  <c r="O134" i="9"/>
  <c r="E130" i="9"/>
  <c r="O130" i="9"/>
  <c r="U120" i="5"/>
  <c r="W120" i="5"/>
  <c r="E126" i="9" s="1"/>
  <c r="AE120" i="5"/>
  <c r="O126" i="9" s="1"/>
  <c r="U116" i="5"/>
  <c r="W116" i="5"/>
  <c r="E122" i="9" s="1"/>
  <c r="AE116" i="5"/>
  <c r="O122" i="9" s="1"/>
  <c r="U112" i="5"/>
  <c r="W112" i="5"/>
  <c r="E118" i="9" s="1"/>
  <c r="AE112" i="5"/>
  <c r="O118" i="9" s="1"/>
  <c r="U108" i="5"/>
  <c r="W108" i="5"/>
  <c r="E114" i="9" s="1"/>
  <c r="AE108" i="5"/>
  <c r="O114" i="9" s="1"/>
  <c r="U104" i="5"/>
  <c r="W104" i="5"/>
  <c r="E110" i="9" s="1"/>
  <c r="AE104" i="5"/>
  <c r="O110" i="9" s="1"/>
  <c r="U100" i="5"/>
  <c r="W100" i="5"/>
  <c r="E106" i="9" s="1"/>
  <c r="AE100" i="5"/>
  <c r="O106" i="9" s="1"/>
  <c r="U96" i="5"/>
  <c r="W96" i="5"/>
  <c r="E102" i="9" s="1"/>
  <c r="AE96" i="5"/>
  <c r="O102" i="9" s="1"/>
  <c r="U92" i="5"/>
  <c r="W92" i="5"/>
  <c r="E98" i="9" s="1"/>
  <c r="AE92" i="5"/>
  <c r="O98" i="9" s="1"/>
  <c r="E94" i="9"/>
  <c r="AE88" i="5"/>
  <c r="O94" i="9" s="1"/>
  <c r="E90" i="9"/>
  <c r="AE84" i="5"/>
  <c r="O90" i="9" s="1"/>
  <c r="AE80" i="5"/>
  <c r="O86" i="9" s="1"/>
  <c r="E86" i="9"/>
  <c r="E84" i="9"/>
  <c r="AE78" i="5"/>
  <c r="O84" i="9" s="1"/>
  <c r="AE74" i="5"/>
  <c r="O80" i="9" s="1"/>
  <c r="AE70" i="5"/>
  <c r="O76" i="9" s="1"/>
  <c r="E76" i="9"/>
  <c r="AE66" i="5"/>
  <c r="O72" i="9" s="1"/>
  <c r="E68" i="9"/>
  <c r="AE62" i="5"/>
  <c r="O68" i="9" s="1"/>
  <c r="E66" i="9"/>
  <c r="AE60" i="5"/>
  <c r="O66" i="9" s="1"/>
  <c r="E62" i="9"/>
  <c r="AE56" i="5"/>
  <c r="O62" i="9" s="1"/>
  <c r="E58" i="9"/>
  <c r="AE52" i="5"/>
  <c r="O58" i="9" s="1"/>
  <c r="AE48" i="5"/>
  <c r="O54" i="9" s="1"/>
  <c r="AE44" i="5"/>
  <c r="O50" i="9" s="1"/>
  <c r="AE40" i="5"/>
  <c r="O46" i="9" s="1"/>
  <c r="E42" i="9"/>
  <c r="AE36" i="5"/>
  <c r="O42" i="9" s="1"/>
  <c r="E38" i="9"/>
  <c r="AE32" i="5"/>
  <c r="O38" i="9" s="1"/>
  <c r="AE28" i="5"/>
  <c r="O34" i="9" s="1"/>
  <c r="E30" i="9"/>
  <c r="O30" i="9"/>
  <c r="E26" i="9"/>
  <c r="O26" i="9"/>
  <c r="E20" i="9"/>
  <c r="O20" i="9"/>
  <c r="E18" i="9"/>
  <c r="AE8" i="5"/>
  <c r="AE6" i="5"/>
  <c r="E137" i="9"/>
  <c r="O137" i="9"/>
  <c r="U1044" i="5"/>
  <c r="W1044" i="5"/>
  <c r="E1050" i="9" s="1"/>
  <c r="AE1044" i="5"/>
  <c r="O1050" i="9" s="1"/>
  <c r="U1042" i="5"/>
  <c r="W1042" i="5"/>
  <c r="E1048" i="9" s="1"/>
  <c r="AE1042" i="5"/>
  <c r="O1048" i="9" s="1"/>
  <c r="U1040" i="5"/>
  <c r="AE1040" i="5"/>
  <c r="O1046" i="9" s="1"/>
  <c r="W1040" i="5"/>
  <c r="E1046" i="9" s="1"/>
  <c r="U1038" i="5"/>
  <c r="W1038" i="5"/>
  <c r="E1044" i="9" s="1"/>
  <c r="AE1038" i="5"/>
  <c r="O1044" i="9" s="1"/>
  <c r="U1036" i="5"/>
  <c r="W1036" i="5"/>
  <c r="E1042" i="9" s="1"/>
  <c r="AE1036" i="5"/>
  <c r="O1042" i="9" s="1"/>
  <c r="U1034" i="5"/>
  <c r="AE1034" i="5"/>
  <c r="O1040" i="9" s="1"/>
  <c r="W1034" i="5"/>
  <c r="E1040" i="9" s="1"/>
  <c r="U1032" i="5"/>
  <c r="W1032" i="5"/>
  <c r="E1038" i="9" s="1"/>
  <c r="AE1032" i="5"/>
  <c r="O1038" i="9" s="1"/>
  <c r="U1030" i="5"/>
  <c r="W1030" i="5"/>
  <c r="E1036" i="9" s="1"/>
  <c r="AE1030" i="5"/>
  <c r="O1036" i="9" s="1"/>
  <c r="U1028" i="5"/>
  <c r="W1028" i="5"/>
  <c r="E1034" i="9" s="1"/>
  <c r="AE1028" i="5"/>
  <c r="O1034" i="9" s="1"/>
  <c r="U1026" i="5"/>
  <c r="W1026" i="5"/>
  <c r="E1032" i="9" s="1"/>
  <c r="AE1026" i="5"/>
  <c r="O1032" i="9" s="1"/>
  <c r="U1024" i="5"/>
  <c r="W1024" i="5"/>
  <c r="E1030" i="9" s="1"/>
  <c r="AE1024" i="5"/>
  <c r="O1030" i="9" s="1"/>
  <c r="U1022" i="5"/>
  <c r="W1022" i="5"/>
  <c r="E1028" i="9" s="1"/>
  <c r="AE1022" i="5"/>
  <c r="O1028" i="9" s="1"/>
  <c r="U1020" i="5"/>
  <c r="AE1020" i="5"/>
  <c r="O1026" i="9" s="1"/>
  <c r="W1020" i="5"/>
  <c r="E1026" i="9" s="1"/>
  <c r="U1018" i="5"/>
  <c r="W1018" i="5"/>
  <c r="E1024" i="9" s="1"/>
  <c r="AE1018" i="5"/>
  <c r="O1024" i="9" s="1"/>
  <c r="U1016" i="5"/>
  <c r="W1016" i="5"/>
  <c r="E1022" i="9" s="1"/>
  <c r="AE1016" i="5"/>
  <c r="O1022" i="9" s="1"/>
  <c r="U1014" i="5"/>
  <c r="W1014" i="5"/>
  <c r="E1020" i="9" s="1"/>
  <c r="AE1014" i="5"/>
  <c r="O1020" i="9" s="1"/>
  <c r="U1012" i="5"/>
  <c r="W1012" i="5"/>
  <c r="E1018" i="9" s="1"/>
  <c r="AE1012" i="5"/>
  <c r="O1018" i="9" s="1"/>
  <c r="U1010" i="5"/>
  <c r="W1010" i="5"/>
  <c r="E1016" i="9" s="1"/>
  <c r="AE1010" i="5"/>
  <c r="O1016" i="9" s="1"/>
  <c r="U1008" i="5"/>
  <c r="W1008" i="5"/>
  <c r="E1014" i="9" s="1"/>
  <c r="AE1008" i="5"/>
  <c r="O1014" i="9" s="1"/>
  <c r="U1006" i="5"/>
  <c r="W1006" i="5"/>
  <c r="E1012" i="9" s="1"/>
  <c r="AE1006" i="5"/>
  <c r="O1012" i="9" s="1"/>
  <c r="U1004" i="5"/>
  <c r="W1004" i="5"/>
  <c r="E1010" i="9" s="1"/>
  <c r="AE1004" i="5"/>
  <c r="O1010" i="9" s="1"/>
  <c r="U1002" i="5"/>
  <c r="AE1002" i="5"/>
  <c r="O1008" i="9" s="1"/>
  <c r="W1002" i="5"/>
  <c r="E1008" i="9" s="1"/>
  <c r="U1000" i="5"/>
  <c r="W1000" i="5"/>
  <c r="E1006" i="9" s="1"/>
  <c r="AE1000" i="5"/>
  <c r="O1006" i="9" s="1"/>
  <c r="U998" i="5"/>
  <c r="W998" i="5"/>
  <c r="E1004" i="9" s="1"/>
  <c r="AE998" i="5"/>
  <c r="O1004" i="9" s="1"/>
  <c r="U996" i="5"/>
  <c r="W996" i="5"/>
  <c r="E1002" i="9" s="1"/>
  <c r="AE996" i="5"/>
  <c r="O1002" i="9" s="1"/>
  <c r="U994" i="5"/>
  <c r="W994" i="5"/>
  <c r="E1000" i="9" s="1"/>
  <c r="AE994" i="5"/>
  <c r="O1000" i="9" s="1"/>
  <c r="U992" i="5"/>
  <c r="W992" i="5"/>
  <c r="E998" i="9" s="1"/>
  <c r="AE992" i="5"/>
  <c r="O998" i="9" s="1"/>
  <c r="U990" i="5"/>
  <c r="W990" i="5"/>
  <c r="E996" i="9" s="1"/>
  <c r="AE990" i="5"/>
  <c r="O996" i="9" s="1"/>
  <c r="U988" i="5"/>
  <c r="W988" i="5"/>
  <c r="E994" i="9" s="1"/>
  <c r="AE988" i="5"/>
  <c r="O994" i="9" s="1"/>
  <c r="U986" i="5"/>
  <c r="W986" i="5"/>
  <c r="E992" i="9" s="1"/>
  <c r="AE986" i="5"/>
  <c r="O992" i="9" s="1"/>
  <c r="U984" i="5"/>
  <c r="AE984" i="5"/>
  <c r="O990" i="9" s="1"/>
  <c r="W984" i="5"/>
  <c r="E990" i="9" s="1"/>
  <c r="U982" i="5"/>
  <c r="W982" i="5"/>
  <c r="E988" i="9" s="1"/>
  <c r="AE982" i="5"/>
  <c r="O988" i="9" s="1"/>
  <c r="U980" i="5"/>
  <c r="W980" i="5"/>
  <c r="E986" i="9" s="1"/>
  <c r="AE980" i="5"/>
  <c r="O986" i="9" s="1"/>
  <c r="U978" i="5"/>
  <c r="W978" i="5"/>
  <c r="E984" i="9" s="1"/>
  <c r="AE978" i="5"/>
  <c r="O984" i="9" s="1"/>
  <c r="U976" i="5"/>
  <c r="AE976" i="5"/>
  <c r="O982" i="9" s="1"/>
  <c r="W976" i="5"/>
  <c r="E982" i="9" s="1"/>
  <c r="U974" i="5"/>
  <c r="W974" i="5"/>
  <c r="E980" i="9" s="1"/>
  <c r="AE974" i="5"/>
  <c r="O980" i="9" s="1"/>
  <c r="U972" i="5"/>
  <c r="W972" i="5"/>
  <c r="E978" i="9" s="1"/>
  <c r="AE972" i="5"/>
  <c r="O978" i="9" s="1"/>
  <c r="U970" i="5"/>
  <c r="AE970" i="5"/>
  <c r="O976" i="9" s="1"/>
  <c r="W970" i="5"/>
  <c r="E976" i="9" s="1"/>
  <c r="U968" i="5"/>
  <c r="W968" i="5"/>
  <c r="E974" i="9" s="1"/>
  <c r="AE968" i="5"/>
  <c r="O974" i="9" s="1"/>
  <c r="U966" i="5"/>
  <c r="W966" i="5"/>
  <c r="E972" i="9" s="1"/>
  <c r="AE966" i="5"/>
  <c r="O972" i="9" s="1"/>
  <c r="U964" i="5"/>
  <c r="W964" i="5"/>
  <c r="E970" i="9" s="1"/>
  <c r="AE964" i="5"/>
  <c r="O970" i="9" s="1"/>
  <c r="U962" i="5"/>
  <c r="W962" i="5"/>
  <c r="E968" i="9" s="1"/>
  <c r="AE962" i="5"/>
  <c r="O968" i="9" s="1"/>
  <c r="U960" i="5"/>
  <c r="W960" i="5"/>
  <c r="E966" i="9" s="1"/>
  <c r="AE960" i="5"/>
  <c r="O966" i="9" s="1"/>
  <c r="U958" i="5"/>
  <c r="W958" i="5"/>
  <c r="E964" i="9" s="1"/>
  <c r="AE958" i="5"/>
  <c r="O964" i="9" s="1"/>
  <c r="U956" i="5"/>
  <c r="AE956" i="5"/>
  <c r="O962" i="9" s="1"/>
  <c r="W956" i="5"/>
  <c r="E962" i="9" s="1"/>
  <c r="U954" i="5"/>
  <c r="W954" i="5"/>
  <c r="E960" i="9" s="1"/>
  <c r="AE954" i="5"/>
  <c r="O960" i="9" s="1"/>
  <c r="U952" i="5"/>
  <c r="W952" i="5"/>
  <c r="E958" i="9" s="1"/>
  <c r="AE952" i="5"/>
  <c r="O958" i="9" s="1"/>
  <c r="U950" i="5"/>
  <c r="W950" i="5"/>
  <c r="E956" i="9" s="1"/>
  <c r="AE950" i="5"/>
  <c r="O956" i="9" s="1"/>
  <c r="U948" i="5"/>
  <c r="W948" i="5"/>
  <c r="E954" i="9" s="1"/>
  <c r="AE948" i="5"/>
  <c r="O954" i="9" s="1"/>
  <c r="U946" i="5"/>
  <c r="W946" i="5"/>
  <c r="E952" i="9" s="1"/>
  <c r="AE946" i="5"/>
  <c r="O952" i="9" s="1"/>
  <c r="U944" i="5"/>
  <c r="W944" i="5"/>
  <c r="E950" i="9" s="1"/>
  <c r="AE944" i="5"/>
  <c r="O950" i="9" s="1"/>
  <c r="U942" i="5"/>
  <c r="W942" i="5"/>
  <c r="E948" i="9" s="1"/>
  <c r="AE942" i="5"/>
  <c r="O948" i="9" s="1"/>
  <c r="U940" i="5"/>
  <c r="W940" i="5"/>
  <c r="E946" i="9" s="1"/>
  <c r="AE940" i="5"/>
  <c r="O946" i="9" s="1"/>
  <c r="U938" i="5"/>
  <c r="AE938" i="5"/>
  <c r="O944" i="9" s="1"/>
  <c r="W938" i="5"/>
  <c r="E944" i="9" s="1"/>
  <c r="U936" i="5"/>
  <c r="W936" i="5"/>
  <c r="E942" i="9" s="1"/>
  <c r="AE936" i="5"/>
  <c r="O942" i="9" s="1"/>
  <c r="U934" i="5"/>
  <c r="W934" i="5"/>
  <c r="E940" i="9" s="1"/>
  <c r="AE934" i="5"/>
  <c r="O940" i="9" s="1"/>
  <c r="U932" i="5"/>
  <c r="W932" i="5"/>
  <c r="E938" i="9" s="1"/>
  <c r="AE932" i="5"/>
  <c r="O938" i="9" s="1"/>
  <c r="U930" i="5"/>
  <c r="W930" i="5"/>
  <c r="E936" i="9" s="1"/>
  <c r="AE930" i="5"/>
  <c r="O936" i="9" s="1"/>
  <c r="U928" i="5"/>
  <c r="W928" i="5"/>
  <c r="E934" i="9" s="1"/>
  <c r="AE928" i="5"/>
  <c r="O934" i="9" s="1"/>
  <c r="U926" i="5"/>
  <c r="W926" i="5"/>
  <c r="E932" i="9" s="1"/>
  <c r="AE926" i="5"/>
  <c r="O932" i="9" s="1"/>
  <c r="U924" i="5"/>
  <c r="W924" i="5"/>
  <c r="E930" i="9" s="1"/>
  <c r="AE924" i="5"/>
  <c r="O930" i="9" s="1"/>
  <c r="U922" i="5"/>
  <c r="W922" i="5"/>
  <c r="E928" i="9" s="1"/>
  <c r="AE922" i="5"/>
  <c r="O928" i="9" s="1"/>
  <c r="U920" i="5"/>
  <c r="AE920" i="5"/>
  <c r="O926" i="9" s="1"/>
  <c r="W920" i="5"/>
  <c r="E926" i="9" s="1"/>
  <c r="U918" i="5"/>
  <c r="W918" i="5"/>
  <c r="E924" i="9" s="1"/>
  <c r="AE918" i="5"/>
  <c r="O924" i="9" s="1"/>
  <c r="U916" i="5"/>
  <c r="W916" i="5"/>
  <c r="E922" i="9" s="1"/>
  <c r="AE916" i="5"/>
  <c r="O922" i="9" s="1"/>
  <c r="U914" i="5"/>
  <c r="W914" i="5"/>
  <c r="E920" i="9" s="1"/>
  <c r="AE914" i="5"/>
  <c r="O920" i="9" s="1"/>
  <c r="U912" i="5"/>
  <c r="AE912" i="5"/>
  <c r="O918" i="9" s="1"/>
  <c r="W912" i="5"/>
  <c r="E918" i="9" s="1"/>
  <c r="U910" i="5"/>
  <c r="W910" i="5"/>
  <c r="E916" i="9" s="1"/>
  <c r="AE910" i="5"/>
  <c r="O916" i="9" s="1"/>
  <c r="U908" i="5"/>
  <c r="W908" i="5"/>
  <c r="E914" i="9" s="1"/>
  <c r="AE908" i="5"/>
  <c r="O914" i="9" s="1"/>
  <c r="U906" i="5"/>
  <c r="AE906" i="5"/>
  <c r="O912" i="9" s="1"/>
  <c r="W906" i="5"/>
  <c r="E912" i="9" s="1"/>
  <c r="U904" i="5"/>
  <c r="W904" i="5"/>
  <c r="E910" i="9" s="1"/>
  <c r="AE904" i="5"/>
  <c r="O910" i="9" s="1"/>
  <c r="U902" i="5"/>
  <c r="W902" i="5"/>
  <c r="E908" i="9" s="1"/>
  <c r="AE902" i="5"/>
  <c r="O908" i="9" s="1"/>
  <c r="U900" i="5"/>
  <c r="W900" i="5"/>
  <c r="E906" i="9" s="1"/>
  <c r="AE900" i="5"/>
  <c r="O906" i="9" s="1"/>
  <c r="U898" i="5"/>
  <c r="W898" i="5"/>
  <c r="E904" i="9" s="1"/>
  <c r="AE898" i="5"/>
  <c r="O904" i="9" s="1"/>
  <c r="U896" i="5"/>
  <c r="W896" i="5"/>
  <c r="E902" i="9" s="1"/>
  <c r="AE896" i="5"/>
  <c r="O902" i="9" s="1"/>
  <c r="U894" i="5"/>
  <c r="W894" i="5"/>
  <c r="E900" i="9" s="1"/>
  <c r="AE894" i="5"/>
  <c r="O900" i="9" s="1"/>
  <c r="U892" i="5"/>
  <c r="AE892" i="5"/>
  <c r="O898" i="9" s="1"/>
  <c r="W892" i="5"/>
  <c r="E898" i="9" s="1"/>
  <c r="U890" i="5"/>
  <c r="W890" i="5"/>
  <c r="E896" i="9" s="1"/>
  <c r="AE890" i="5"/>
  <c r="O896" i="9" s="1"/>
  <c r="U888" i="5"/>
  <c r="W888" i="5"/>
  <c r="E894" i="9" s="1"/>
  <c r="AE888" i="5"/>
  <c r="O894" i="9" s="1"/>
  <c r="U886" i="5"/>
  <c r="W886" i="5"/>
  <c r="E892" i="9" s="1"/>
  <c r="AE886" i="5"/>
  <c r="O892" i="9" s="1"/>
  <c r="U884" i="5"/>
  <c r="W884" i="5"/>
  <c r="E890" i="9" s="1"/>
  <c r="AE884" i="5"/>
  <c r="O890" i="9" s="1"/>
  <c r="U882" i="5"/>
  <c r="W882" i="5"/>
  <c r="E888" i="9" s="1"/>
  <c r="AE882" i="5"/>
  <c r="O888" i="9" s="1"/>
  <c r="U880" i="5"/>
  <c r="W880" i="5"/>
  <c r="E886" i="9" s="1"/>
  <c r="AE880" i="5"/>
  <c r="O886" i="9" s="1"/>
  <c r="U878" i="5"/>
  <c r="W878" i="5"/>
  <c r="E884" i="9" s="1"/>
  <c r="AE878" i="5"/>
  <c r="O884" i="9" s="1"/>
  <c r="U876" i="5"/>
  <c r="W876" i="5"/>
  <c r="E882" i="9" s="1"/>
  <c r="AE876" i="5"/>
  <c r="O882" i="9" s="1"/>
  <c r="U874" i="5"/>
  <c r="AE874" i="5"/>
  <c r="O880" i="9" s="1"/>
  <c r="W874" i="5"/>
  <c r="E880" i="9" s="1"/>
  <c r="U872" i="5"/>
  <c r="W872" i="5"/>
  <c r="E878" i="9" s="1"/>
  <c r="AE872" i="5"/>
  <c r="O878" i="9" s="1"/>
  <c r="U870" i="5"/>
  <c r="W870" i="5"/>
  <c r="E876" i="9" s="1"/>
  <c r="AE870" i="5"/>
  <c r="O876" i="9" s="1"/>
  <c r="U868" i="5"/>
  <c r="W868" i="5"/>
  <c r="E874" i="9" s="1"/>
  <c r="AE868" i="5"/>
  <c r="O874" i="9" s="1"/>
  <c r="U866" i="5"/>
  <c r="W866" i="5"/>
  <c r="E872" i="9" s="1"/>
  <c r="AE866" i="5"/>
  <c r="O872" i="9" s="1"/>
  <c r="U864" i="5"/>
  <c r="W864" i="5"/>
  <c r="E870" i="9" s="1"/>
  <c r="AE864" i="5"/>
  <c r="O870" i="9" s="1"/>
  <c r="U862" i="5"/>
  <c r="W862" i="5"/>
  <c r="E868" i="9" s="1"/>
  <c r="AE862" i="5"/>
  <c r="O868" i="9" s="1"/>
  <c r="U860" i="5"/>
  <c r="W860" i="5"/>
  <c r="E866" i="9" s="1"/>
  <c r="AE860" i="5"/>
  <c r="O866" i="9" s="1"/>
  <c r="U858" i="5"/>
  <c r="W858" i="5"/>
  <c r="E864" i="9" s="1"/>
  <c r="AE858" i="5"/>
  <c r="O864" i="9" s="1"/>
  <c r="U856" i="5"/>
  <c r="AE856" i="5"/>
  <c r="O862" i="9" s="1"/>
  <c r="W856" i="5"/>
  <c r="E862" i="9" s="1"/>
  <c r="U854" i="5"/>
  <c r="W854" i="5"/>
  <c r="E860" i="9" s="1"/>
  <c r="AE854" i="5"/>
  <c r="O860" i="9" s="1"/>
  <c r="U852" i="5"/>
  <c r="W852" i="5"/>
  <c r="E858" i="9" s="1"/>
  <c r="AE852" i="5"/>
  <c r="O858" i="9" s="1"/>
  <c r="U850" i="5"/>
  <c r="W850" i="5"/>
  <c r="E856" i="9" s="1"/>
  <c r="AE850" i="5"/>
  <c r="O856" i="9" s="1"/>
  <c r="U848" i="5"/>
  <c r="AE848" i="5"/>
  <c r="O854" i="9" s="1"/>
  <c r="W848" i="5"/>
  <c r="E854" i="9" s="1"/>
  <c r="U846" i="5"/>
  <c r="W846" i="5"/>
  <c r="E852" i="9" s="1"/>
  <c r="AE846" i="5"/>
  <c r="O852" i="9" s="1"/>
  <c r="U844" i="5"/>
  <c r="W844" i="5"/>
  <c r="E850" i="9" s="1"/>
  <c r="AE844" i="5"/>
  <c r="O850" i="9" s="1"/>
  <c r="U842" i="5"/>
  <c r="AE842" i="5"/>
  <c r="O848" i="9" s="1"/>
  <c r="W842" i="5"/>
  <c r="E848" i="9" s="1"/>
  <c r="U840" i="5"/>
  <c r="W840" i="5"/>
  <c r="E846" i="9" s="1"/>
  <c r="AE840" i="5"/>
  <c r="O846" i="9" s="1"/>
  <c r="U838" i="5"/>
  <c r="W838" i="5"/>
  <c r="E844" i="9" s="1"/>
  <c r="AE838" i="5"/>
  <c r="O844" i="9" s="1"/>
  <c r="U836" i="5"/>
  <c r="W836" i="5"/>
  <c r="E842" i="9" s="1"/>
  <c r="AE836" i="5"/>
  <c r="O842" i="9" s="1"/>
  <c r="U834" i="5"/>
  <c r="W834" i="5"/>
  <c r="E840" i="9" s="1"/>
  <c r="AE834" i="5"/>
  <c r="O840" i="9" s="1"/>
  <c r="U832" i="5"/>
  <c r="W832" i="5"/>
  <c r="E838" i="9" s="1"/>
  <c r="AE832" i="5"/>
  <c r="O838" i="9" s="1"/>
  <c r="U830" i="5"/>
  <c r="W830" i="5"/>
  <c r="E836" i="9" s="1"/>
  <c r="AE830" i="5"/>
  <c r="O836" i="9" s="1"/>
  <c r="U828" i="5"/>
  <c r="AE828" i="5"/>
  <c r="O834" i="9" s="1"/>
  <c r="W828" i="5"/>
  <c r="E834" i="9" s="1"/>
  <c r="U826" i="5"/>
  <c r="W826" i="5"/>
  <c r="E832" i="9" s="1"/>
  <c r="AE826" i="5"/>
  <c r="O832" i="9" s="1"/>
  <c r="U824" i="5"/>
  <c r="W824" i="5"/>
  <c r="E830" i="9" s="1"/>
  <c r="AE824" i="5"/>
  <c r="O830" i="9" s="1"/>
  <c r="U822" i="5"/>
  <c r="W822" i="5"/>
  <c r="E828" i="9" s="1"/>
  <c r="AE822" i="5"/>
  <c r="O828" i="9" s="1"/>
  <c r="U820" i="5"/>
  <c r="W820" i="5"/>
  <c r="E826" i="9" s="1"/>
  <c r="AE820" i="5"/>
  <c r="O826" i="9" s="1"/>
  <c r="U818" i="5"/>
  <c r="W818" i="5"/>
  <c r="E824" i="9" s="1"/>
  <c r="AE818" i="5"/>
  <c r="O824" i="9" s="1"/>
  <c r="U816" i="5"/>
  <c r="W816" i="5"/>
  <c r="E822" i="9" s="1"/>
  <c r="AE816" i="5"/>
  <c r="O822" i="9" s="1"/>
  <c r="U814" i="5"/>
  <c r="W814" i="5"/>
  <c r="E820" i="9" s="1"/>
  <c r="AE814" i="5"/>
  <c r="O820" i="9" s="1"/>
  <c r="U812" i="5"/>
  <c r="W812" i="5"/>
  <c r="E818" i="9" s="1"/>
  <c r="AE812" i="5"/>
  <c r="O818" i="9" s="1"/>
  <c r="W810" i="5"/>
  <c r="E816" i="9" s="1"/>
  <c r="AE810" i="5"/>
  <c r="O816" i="9" s="1"/>
  <c r="U810" i="5"/>
  <c r="U808" i="5"/>
  <c r="W808" i="5"/>
  <c r="E814" i="9" s="1"/>
  <c r="AE808" i="5"/>
  <c r="O814" i="9" s="1"/>
  <c r="W806" i="5"/>
  <c r="E812" i="9" s="1"/>
  <c r="U806" i="5"/>
  <c r="AE806" i="5"/>
  <c r="O812" i="9" s="1"/>
  <c r="U804" i="5"/>
  <c r="W804" i="5"/>
  <c r="E810" i="9" s="1"/>
  <c r="AE804" i="5"/>
  <c r="O810" i="9" s="1"/>
  <c r="U802" i="5"/>
  <c r="W802" i="5"/>
  <c r="E808" i="9" s="1"/>
  <c r="AE802" i="5"/>
  <c r="O808" i="9" s="1"/>
  <c r="W800" i="5"/>
  <c r="E806" i="9" s="1"/>
  <c r="AE800" i="5"/>
  <c r="O806" i="9" s="1"/>
  <c r="U800" i="5"/>
  <c r="W798" i="5"/>
  <c r="E804" i="9" s="1"/>
  <c r="U798" i="5"/>
  <c r="AE798" i="5"/>
  <c r="O804" i="9" s="1"/>
  <c r="U796" i="5"/>
  <c r="W796" i="5"/>
  <c r="E802" i="9" s="1"/>
  <c r="AE796" i="5"/>
  <c r="O802" i="9" s="1"/>
  <c r="U794" i="5"/>
  <c r="AE794" i="5"/>
  <c r="O800" i="9" s="1"/>
  <c r="W794" i="5"/>
  <c r="E800" i="9" s="1"/>
  <c r="U792" i="5"/>
  <c r="W792" i="5"/>
  <c r="E798" i="9" s="1"/>
  <c r="AE792" i="5"/>
  <c r="O798" i="9" s="1"/>
  <c r="W790" i="5"/>
  <c r="E796" i="9" s="1"/>
  <c r="U790" i="5"/>
  <c r="AE790" i="5"/>
  <c r="O796" i="9" s="1"/>
  <c r="U788" i="5"/>
  <c r="W788" i="5"/>
  <c r="E794" i="9" s="1"/>
  <c r="AE788" i="5"/>
  <c r="O794" i="9" s="1"/>
  <c r="W786" i="5"/>
  <c r="E792" i="9" s="1"/>
  <c r="AE786" i="5"/>
  <c r="O792" i="9" s="1"/>
  <c r="U786" i="5"/>
  <c r="U784" i="5"/>
  <c r="AE784" i="5"/>
  <c r="O790" i="9" s="1"/>
  <c r="W784" i="5"/>
  <c r="E790" i="9" s="1"/>
  <c r="W782" i="5"/>
  <c r="E788" i="9" s="1"/>
  <c r="U782" i="5"/>
  <c r="AE782" i="5"/>
  <c r="O788" i="9" s="1"/>
  <c r="U780" i="5"/>
  <c r="W780" i="5"/>
  <c r="E786" i="9" s="1"/>
  <c r="AE780" i="5"/>
  <c r="O786" i="9" s="1"/>
  <c r="U778" i="5"/>
  <c r="W778" i="5"/>
  <c r="E784" i="9" s="1"/>
  <c r="AE778" i="5"/>
  <c r="O784" i="9" s="1"/>
  <c r="U776" i="5"/>
  <c r="AE776" i="5"/>
  <c r="O782" i="9" s="1"/>
  <c r="W776" i="5"/>
  <c r="E782" i="9" s="1"/>
  <c r="W774" i="5"/>
  <c r="E780" i="9" s="1"/>
  <c r="U774" i="5"/>
  <c r="AE774" i="5"/>
  <c r="O780" i="9" s="1"/>
  <c r="U772" i="5"/>
  <c r="W772" i="5"/>
  <c r="E778" i="9" s="1"/>
  <c r="AE772" i="5"/>
  <c r="O778" i="9" s="1"/>
  <c r="U770" i="5"/>
  <c r="W770" i="5"/>
  <c r="E776" i="9" s="1"/>
  <c r="AE770" i="5"/>
  <c r="O776" i="9" s="1"/>
  <c r="W768" i="5"/>
  <c r="E774" i="9" s="1"/>
  <c r="U768" i="5"/>
  <c r="AE768" i="5"/>
  <c r="O774" i="9" s="1"/>
  <c r="W766" i="5"/>
  <c r="E772" i="9" s="1"/>
  <c r="U766" i="5"/>
  <c r="AE766" i="5"/>
  <c r="O772" i="9" s="1"/>
  <c r="U764" i="5"/>
  <c r="W764" i="5"/>
  <c r="E770" i="9" s="1"/>
  <c r="AE764" i="5"/>
  <c r="O770" i="9" s="1"/>
  <c r="U762" i="5"/>
  <c r="AE762" i="5"/>
  <c r="O768" i="9" s="1"/>
  <c r="W762" i="5"/>
  <c r="E768" i="9" s="1"/>
  <c r="U760" i="5"/>
  <c r="W760" i="5"/>
  <c r="E766" i="9" s="1"/>
  <c r="AE760" i="5"/>
  <c r="O766" i="9" s="1"/>
  <c r="W758" i="5"/>
  <c r="E764" i="9" s="1"/>
  <c r="U758" i="5"/>
  <c r="AE758" i="5"/>
  <c r="O764" i="9" s="1"/>
  <c r="U756" i="5"/>
  <c r="W756" i="5"/>
  <c r="E762" i="9" s="1"/>
  <c r="AE756" i="5"/>
  <c r="O762" i="9" s="1"/>
  <c r="W754" i="5"/>
  <c r="E760" i="9" s="1"/>
  <c r="U754" i="5"/>
  <c r="AE754" i="5"/>
  <c r="O760" i="9" s="1"/>
  <c r="U752" i="5"/>
  <c r="AE752" i="5"/>
  <c r="O758" i="9" s="1"/>
  <c r="W752" i="5"/>
  <c r="E758" i="9" s="1"/>
  <c r="W750" i="5"/>
  <c r="E756" i="9" s="1"/>
  <c r="U750" i="5"/>
  <c r="AE750" i="5"/>
  <c r="O756" i="9" s="1"/>
  <c r="U748" i="5"/>
  <c r="AE748" i="5"/>
  <c r="O754" i="9" s="1"/>
  <c r="W748" i="5"/>
  <c r="E754" i="9" s="1"/>
  <c r="U746" i="5"/>
  <c r="AE746" i="5"/>
  <c r="O752" i="9" s="1"/>
  <c r="W746" i="5"/>
  <c r="E752" i="9" s="1"/>
  <c r="U744" i="5"/>
  <c r="W744" i="5"/>
  <c r="E750" i="9" s="1"/>
  <c r="AE744" i="5"/>
  <c r="O750" i="9" s="1"/>
  <c r="W742" i="5"/>
  <c r="E748" i="9" s="1"/>
  <c r="U742" i="5"/>
  <c r="AE742" i="5"/>
  <c r="O748" i="9" s="1"/>
  <c r="U740" i="5"/>
  <c r="W740" i="5"/>
  <c r="E746" i="9" s="1"/>
  <c r="AE740" i="5"/>
  <c r="O746" i="9" s="1"/>
  <c r="U738" i="5"/>
  <c r="AE738" i="5"/>
  <c r="O744" i="9" s="1"/>
  <c r="W738" i="5"/>
  <c r="E744" i="9" s="1"/>
  <c r="W736" i="5"/>
  <c r="E742" i="9" s="1"/>
  <c r="U736" i="5"/>
  <c r="AE736" i="5"/>
  <c r="O742" i="9" s="1"/>
  <c r="W734" i="5"/>
  <c r="E740" i="9" s="1"/>
  <c r="U734" i="5"/>
  <c r="AE734" i="5"/>
  <c r="O740" i="9" s="1"/>
  <c r="U732" i="5"/>
  <c r="W732" i="5"/>
  <c r="E738" i="9" s="1"/>
  <c r="AE732" i="5"/>
  <c r="O738" i="9" s="1"/>
  <c r="U730" i="5"/>
  <c r="W730" i="5"/>
  <c r="E736" i="9" s="1"/>
  <c r="AE730" i="5"/>
  <c r="O736" i="9" s="1"/>
  <c r="U728" i="5"/>
  <c r="AE728" i="5"/>
  <c r="O734" i="9" s="1"/>
  <c r="W728" i="5"/>
  <c r="E734" i="9" s="1"/>
  <c r="W726" i="5"/>
  <c r="E732" i="9" s="1"/>
  <c r="U726" i="5"/>
  <c r="AE726" i="5"/>
  <c r="O732" i="9" s="1"/>
  <c r="U724" i="5"/>
  <c r="W724" i="5"/>
  <c r="E730" i="9" s="1"/>
  <c r="AE724" i="5"/>
  <c r="O730" i="9" s="1"/>
  <c r="W722" i="5"/>
  <c r="E728" i="9" s="1"/>
  <c r="U722" i="5"/>
  <c r="AE722" i="5"/>
  <c r="O728" i="9" s="1"/>
  <c r="W720" i="5"/>
  <c r="E726" i="9" s="1"/>
  <c r="AE720" i="5"/>
  <c r="O726" i="9" s="1"/>
  <c r="U720" i="5"/>
  <c r="W718" i="5"/>
  <c r="E724" i="9" s="1"/>
  <c r="U718" i="5"/>
  <c r="AE718" i="5"/>
  <c r="O724" i="9" s="1"/>
  <c r="U716" i="5"/>
  <c r="W716" i="5"/>
  <c r="E722" i="9" s="1"/>
  <c r="AE716" i="5"/>
  <c r="O722" i="9" s="1"/>
  <c r="U714" i="5"/>
  <c r="AE714" i="5"/>
  <c r="O720" i="9" s="1"/>
  <c r="W714" i="5"/>
  <c r="E720" i="9" s="1"/>
  <c r="U712" i="5"/>
  <c r="W712" i="5"/>
  <c r="E718" i="9" s="1"/>
  <c r="AE712" i="5"/>
  <c r="O718" i="9" s="1"/>
  <c r="W710" i="5"/>
  <c r="E716" i="9" s="1"/>
  <c r="AE710" i="5"/>
  <c r="O716" i="9" s="1"/>
  <c r="U710" i="5"/>
  <c r="U708" i="5"/>
  <c r="W708" i="5"/>
  <c r="E714" i="9" s="1"/>
  <c r="AE708" i="5"/>
  <c r="O714" i="9" s="1"/>
  <c r="W706" i="5"/>
  <c r="E712" i="9" s="1"/>
  <c r="U706" i="5"/>
  <c r="AE706" i="5"/>
  <c r="O712" i="9" s="1"/>
  <c r="W704" i="5"/>
  <c r="E710" i="9" s="1"/>
  <c r="U704" i="5"/>
  <c r="AE704" i="5"/>
  <c r="O710" i="9" s="1"/>
  <c r="W702" i="5"/>
  <c r="E708" i="9" s="1"/>
  <c r="U702" i="5"/>
  <c r="AE702" i="5"/>
  <c r="O708" i="9" s="1"/>
  <c r="U700" i="5"/>
  <c r="AE700" i="5"/>
  <c r="O706" i="9" s="1"/>
  <c r="W700" i="5"/>
  <c r="E706" i="9" s="1"/>
  <c r="U698" i="5"/>
  <c r="W698" i="5"/>
  <c r="E704" i="9" s="1"/>
  <c r="AE698" i="5"/>
  <c r="O704" i="9" s="1"/>
  <c r="W696" i="5"/>
  <c r="E702" i="9" s="1"/>
  <c r="U696" i="5"/>
  <c r="AE696" i="5"/>
  <c r="O702" i="9" s="1"/>
  <c r="W694" i="5"/>
  <c r="E700" i="9" s="1"/>
  <c r="U694" i="5"/>
  <c r="AE694" i="5"/>
  <c r="O700" i="9" s="1"/>
  <c r="U692" i="5"/>
  <c r="W692" i="5"/>
  <c r="E698" i="9" s="1"/>
  <c r="AE692" i="5"/>
  <c r="O698" i="9" s="1"/>
  <c r="W690" i="5"/>
  <c r="E696" i="9" s="1"/>
  <c r="U690" i="5"/>
  <c r="AE690" i="5"/>
  <c r="O696" i="9" s="1"/>
  <c r="U688" i="5"/>
  <c r="W688" i="5"/>
  <c r="E694" i="9" s="1"/>
  <c r="AE688" i="5"/>
  <c r="O694" i="9" s="1"/>
  <c r="W686" i="5"/>
  <c r="E692" i="9" s="1"/>
  <c r="U686" i="5"/>
  <c r="AE686" i="5"/>
  <c r="O692" i="9" s="1"/>
  <c r="U684" i="5"/>
  <c r="W684" i="5"/>
  <c r="E690" i="9" s="1"/>
  <c r="AE684" i="5"/>
  <c r="O690" i="9" s="1"/>
  <c r="W682" i="5"/>
  <c r="E688" i="9" s="1"/>
  <c r="AE682" i="5"/>
  <c r="O688" i="9" s="1"/>
  <c r="U682" i="5"/>
  <c r="U680" i="5"/>
  <c r="W680" i="5"/>
  <c r="E686" i="9" s="1"/>
  <c r="AE680" i="5"/>
  <c r="O686" i="9" s="1"/>
  <c r="W678" i="5"/>
  <c r="E684" i="9" s="1"/>
  <c r="U678" i="5"/>
  <c r="AE678" i="5"/>
  <c r="O684" i="9" s="1"/>
  <c r="U676" i="5"/>
  <c r="W676" i="5"/>
  <c r="E682" i="9" s="1"/>
  <c r="AE676" i="5"/>
  <c r="O682" i="9" s="1"/>
  <c r="U674" i="5"/>
  <c r="W674" i="5"/>
  <c r="E680" i="9" s="1"/>
  <c r="AE674" i="5"/>
  <c r="O680" i="9" s="1"/>
  <c r="W672" i="5"/>
  <c r="E678" i="9" s="1"/>
  <c r="AE672" i="5"/>
  <c r="O678" i="9" s="1"/>
  <c r="U672" i="5"/>
  <c r="W670" i="5"/>
  <c r="E676" i="9" s="1"/>
  <c r="U670" i="5"/>
  <c r="AE670" i="5"/>
  <c r="O676" i="9" s="1"/>
  <c r="U668" i="5"/>
  <c r="W668" i="5"/>
  <c r="E674" i="9" s="1"/>
  <c r="AE668" i="5"/>
  <c r="O674" i="9" s="1"/>
  <c r="U666" i="5"/>
  <c r="W666" i="5"/>
  <c r="E672" i="9" s="1"/>
  <c r="AE666" i="5"/>
  <c r="O672" i="9" s="1"/>
  <c r="U664" i="5"/>
  <c r="W664" i="5"/>
  <c r="E670" i="9" s="1"/>
  <c r="AE664" i="5"/>
  <c r="O670" i="9" s="1"/>
  <c r="W662" i="5"/>
  <c r="E668" i="9" s="1"/>
  <c r="U662" i="5"/>
  <c r="AE662" i="5"/>
  <c r="O668" i="9" s="1"/>
  <c r="U660" i="5"/>
  <c r="W660" i="5"/>
  <c r="E666" i="9" s="1"/>
  <c r="AE660" i="5"/>
  <c r="O666" i="9" s="1"/>
  <c r="W658" i="5"/>
  <c r="E664" i="9" s="1"/>
  <c r="U658" i="5"/>
  <c r="AE658" i="5"/>
  <c r="O664" i="9" s="1"/>
  <c r="U656" i="5"/>
  <c r="W656" i="5"/>
  <c r="E662" i="9" s="1"/>
  <c r="AE656" i="5"/>
  <c r="O662" i="9" s="1"/>
  <c r="W654" i="5"/>
  <c r="E660" i="9" s="1"/>
  <c r="U654" i="5"/>
  <c r="AE654" i="5"/>
  <c r="O660" i="9" s="1"/>
  <c r="U652" i="5"/>
  <c r="AE652" i="5"/>
  <c r="O658" i="9" s="1"/>
  <c r="W652" i="5"/>
  <c r="E658" i="9" s="1"/>
  <c r="U650" i="5"/>
  <c r="W650" i="5"/>
  <c r="E656" i="9" s="1"/>
  <c r="AE650" i="5"/>
  <c r="O656" i="9" s="1"/>
  <c r="U648" i="5"/>
  <c r="W648" i="5"/>
  <c r="E654" i="9" s="1"/>
  <c r="AE648" i="5"/>
  <c r="O654" i="9" s="1"/>
  <c r="W646" i="5"/>
  <c r="E652" i="9" s="1"/>
  <c r="U646" i="5"/>
  <c r="AE646" i="5"/>
  <c r="O652" i="9" s="1"/>
  <c r="U644" i="5"/>
  <c r="W644" i="5"/>
  <c r="E650" i="9" s="1"/>
  <c r="AE644" i="5"/>
  <c r="O650" i="9" s="1"/>
  <c r="U642" i="5"/>
  <c r="W642" i="5"/>
  <c r="E648" i="9" s="1"/>
  <c r="AE642" i="5"/>
  <c r="O648" i="9" s="1"/>
  <c r="W640" i="5"/>
  <c r="E646" i="9" s="1"/>
  <c r="U640" i="5"/>
  <c r="AE640" i="5"/>
  <c r="O646" i="9" s="1"/>
  <c r="W638" i="5"/>
  <c r="E644" i="9" s="1"/>
  <c r="U638" i="5"/>
  <c r="AE638" i="5"/>
  <c r="O644" i="9" s="1"/>
  <c r="U636" i="5"/>
  <c r="W636" i="5"/>
  <c r="E642" i="9" s="1"/>
  <c r="AE636" i="5"/>
  <c r="O642" i="9" s="1"/>
  <c r="U634" i="5"/>
  <c r="AE634" i="5"/>
  <c r="O640" i="9" s="1"/>
  <c r="W634" i="5"/>
  <c r="E640" i="9" s="1"/>
  <c r="U632" i="5"/>
  <c r="W632" i="5"/>
  <c r="E638" i="9" s="1"/>
  <c r="AE632" i="5"/>
  <c r="O638" i="9" s="1"/>
  <c r="W630" i="5"/>
  <c r="E636" i="9" s="1"/>
  <c r="U630" i="5"/>
  <c r="AE630" i="5"/>
  <c r="O636" i="9" s="1"/>
  <c r="U628" i="5"/>
  <c r="W628" i="5"/>
  <c r="E634" i="9" s="1"/>
  <c r="AE628" i="5"/>
  <c r="O634" i="9" s="1"/>
  <c r="W626" i="5"/>
  <c r="E632" i="9" s="1"/>
  <c r="U626" i="5"/>
  <c r="AE626" i="5"/>
  <c r="O632" i="9" s="1"/>
  <c r="AE624" i="5"/>
  <c r="O630" i="9" s="1"/>
  <c r="U624" i="5"/>
  <c r="W624" i="5"/>
  <c r="E630" i="9" s="1"/>
  <c r="W622" i="5"/>
  <c r="E628" i="9" s="1"/>
  <c r="U622" i="5"/>
  <c r="AE622" i="5"/>
  <c r="O628" i="9" s="1"/>
  <c r="U620" i="5"/>
  <c r="W620" i="5"/>
  <c r="E626" i="9" s="1"/>
  <c r="AE620" i="5"/>
  <c r="O626" i="9" s="1"/>
  <c r="U618" i="5"/>
  <c r="W618" i="5"/>
  <c r="E624" i="9" s="1"/>
  <c r="AE618" i="5"/>
  <c r="O624" i="9" s="1"/>
  <c r="U616" i="5"/>
  <c r="W616" i="5"/>
  <c r="E622" i="9" s="1"/>
  <c r="AE616" i="5"/>
  <c r="O622" i="9" s="1"/>
  <c r="W614" i="5"/>
  <c r="E620" i="9" s="1"/>
  <c r="AE614" i="5"/>
  <c r="O620" i="9" s="1"/>
  <c r="U614" i="5"/>
  <c r="U612" i="5"/>
  <c r="W612" i="5"/>
  <c r="E618" i="9" s="1"/>
  <c r="AE612" i="5"/>
  <c r="O618" i="9" s="1"/>
  <c r="U610" i="5"/>
  <c r="W610" i="5"/>
  <c r="E616" i="9" s="1"/>
  <c r="AE610" i="5"/>
  <c r="O616" i="9" s="1"/>
  <c r="W608" i="5"/>
  <c r="E614" i="9" s="1"/>
  <c r="U608" i="5"/>
  <c r="AE608" i="5"/>
  <c r="O614" i="9" s="1"/>
  <c r="W606" i="5"/>
  <c r="E612" i="9" s="1"/>
  <c r="U606" i="5"/>
  <c r="AE606" i="5"/>
  <c r="O612" i="9" s="1"/>
  <c r="U604" i="5"/>
  <c r="AE604" i="5"/>
  <c r="O610" i="9" s="1"/>
  <c r="W604" i="5"/>
  <c r="E610" i="9" s="1"/>
  <c r="U602" i="5"/>
  <c r="W602" i="5"/>
  <c r="E608" i="9" s="1"/>
  <c r="AE602" i="5"/>
  <c r="O608" i="9" s="1"/>
  <c r="U600" i="5"/>
  <c r="W600" i="5"/>
  <c r="E606" i="9" s="1"/>
  <c r="AE600" i="5"/>
  <c r="O606" i="9" s="1"/>
  <c r="W598" i="5"/>
  <c r="E604" i="9" s="1"/>
  <c r="U598" i="5"/>
  <c r="AE598" i="5"/>
  <c r="O604" i="9" s="1"/>
  <c r="U596" i="5"/>
  <c r="W596" i="5"/>
  <c r="E602" i="9" s="1"/>
  <c r="AE596" i="5"/>
  <c r="O602" i="9" s="1"/>
  <c r="W594" i="5"/>
  <c r="E600" i="9" s="1"/>
  <c r="U594" i="5"/>
  <c r="AE594" i="5"/>
  <c r="O600" i="9" s="1"/>
  <c r="W592" i="5"/>
  <c r="E598" i="9" s="1"/>
  <c r="AE592" i="5"/>
  <c r="O598" i="9" s="1"/>
  <c r="U592" i="5"/>
  <c r="W590" i="5"/>
  <c r="E596" i="9" s="1"/>
  <c r="U590" i="5"/>
  <c r="AE590" i="5"/>
  <c r="O596" i="9" s="1"/>
  <c r="U588" i="5"/>
  <c r="W588" i="5"/>
  <c r="E594" i="9" s="1"/>
  <c r="AE588" i="5"/>
  <c r="O594" i="9" s="1"/>
  <c r="AE586" i="5"/>
  <c r="O592" i="9" s="1"/>
  <c r="U586" i="5"/>
  <c r="W586" i="5"/>
  <c r="E592" i="9" s="1"/>
  <c r="U584" i="5"/>
  <c r="W584" i="5"/>
  <c r="E590" i="9" s="1"/>
  <c r="AE584" i="5"/>
  <c r="O590" i="9" s="1"/>
  <c r="W582" i="5"/>
  <c r="E588" i="9" s="1"/>
  <c r="U582" i="5"/>
  <c r="AE582" i="5"/>
  <c r="O588" i="9" s="1"/>
  <c r="U580" i="5"/>
  <c r="W580" i="5"/>
  <c r="E586" i="9" s="1"/>
  <c r="AE580" i="5"/>
  <c r="O586" i="9" s="1"/>
  <c r="W578" i="5"/>
  <c r="E584" i="9" s="1"/>
  <c r="AE578" i="5"/>
  <c r="O584" i="9" s="1"/>
  <c r="U578" i="5"/>
  <c r="W576" i="5"/>
  <c r="E582" i="9" s="1"/>
  <c r="AE576" i="5"/>
  <c r="O582" i="9" s="1"/>
  <c r="U576" i="5"/>
  <c r="W574" i="5"/>
  <c r="E580" i="9" s="1"/>
  <c r="U574" i="5"/>
  <c r="AE574" i="5"/>
  <c r="O580" i="9" s="1"/>
  <c r="U572" i="5"/>
  <c r="W572" i="5"/>
  <c r="E578" i="9" s="1"/>
  <c r="AE572" i="5"/>
  <c r="O578" i="9" s="1"/>
  <c r="U570" i="5"/>
  <c r="W570" i="5"/>
  <c r="E576" i="9" s="1"/>
  <c r="AE570" i="5"/>
  <c r="O576" i="9" s="1"/>
  <c r="W568" i="5"/>
  <c r="E574" i="9" s="1"/>
  <c r="AE568" i="5"/>
  <c r="O574" i="9" s="1"/>
  <c r="U568" i="5"/>
  <c r="W566" i="5"/>
  <c r="E572" i="9" s="1"/>
  <c r="U566" i="5"/>
  <c r="AE566" i="5"/>
  <c r="O572" i="9" s="1"/>
  <c r="U564" i="5"/>
  <c r="W564" i="5"/>
  <c r="E570" i="9" s="1"/>
  <c r="AE564" i="5"/>
  <c r="O570" i="9" s="1"/>
  <c r="W562" i="5"/>
  <c r="E568" i="9" s="1"/>
  <c r="U562" i="5"/>
  <c r="AE562" i="5"/>
  <c r="O568" i="9" s="1"/>
  <c r="U560" i="5"/>
  <c r="W560" i="5"/>
  <c r="E566" i="9" s="1"/>
  <c r="AE560" i="5"/>
  <c r="O566" i="9" s="1"/>
  <c r="W558" i="5"/>
  <c r="E564" i="9" s="1"/>
  <c r="U558" i="5"/>
  <c r="AE558" i="5"/>
  <c r="O564" i="9" s="1"/>
  <c r="U556" i="5"/>
  <c r="W556" i="5"/>
  <c r="E562" i="9" s="1"/>
  <c r="AE556" i="5"/>
  <c r="O562" i="9" s="1"/>
  <c r="W554" i="5"/>
  <c r="E560" i="9" s="1"/>
  <c r="AE554" i="5"/>
  <c r="O560" i="9" s="1"/>
  <c r="U554" i="5"/>
  <c r="U552" i="5"/>
  <c r="W552" i="5"/>
  <c r="E558" i="9" s="1"/>
  <c r="AE552" i="5"/>
  <c r="O558" i="9" s="1"/>
  <c r="W550" i="5"/>
  <c r="E556" i="9" s="1"/>
  <c r="U550" i="5"/>
  <c r="AE550" i="5"/>
  <c r="O556" i="9" s="1"/>
  <c r="U548" i="5"/>
  <c r="W548" i="5"/>
  <c r="E554" i="9" s="1"/>
  <c r="AE548" i="5"/>
  <c r="O554" i="9" s="1"/>
  <c r="U546" i="5"/>
  <c r="W546" i="5"/>
  <c r="E552" i="9" s="1"/>
  <c r="AE546" i="5"/>
  <c r="O552" i="9" s="1"/>
  <c r="W544" i="5"/>
  <c r="E550" i="9" s="1"/>
  <c r="AE544" i="5"/>
  <c r="O550" i="9" s="1"/>
  <c r="U544" i="5"/>
  <c r="W542" i="5"/>
  <c r="E548" i="9" s="1"/>
  <c r="U542" i="5"/>
  <c r="AE542" i="5"/>
  <c r="O548" i="9" s="1"/>
  <c r="U540" i="5"/>
  <c r="W540" i="5"/>
  <c r="E546" i="9" s="1"/>
  <c r="AE540" i="5"/>
  <c r="O546" i="9" s="1"/>
  <c r="U538" i="5"/>
  <c r="AE538" i="5"/>
  <c r="O544" i="9" s="1"/>
  <c r="W538" i="5"/>
  <c r="E544" i="9" s="1"/>
  <c r="U536" i="5"/>
  <c r="W536" i="5"/>
  <c r="E542" i="9" s="1"/>
  <c r="AE536" i="5"/>
  <c r="O542" i="9" s="1"/>
  <c r="W534" i="5"/>
  <c r="E540" i="9" s="1"/>
  <c r="U534" i="5"/>
  <c r="AE534" i="5"/>
  <c r="O540" i="9" s="1"/>
  <c r="U532" i="5"/>
  <c r="W532" i="5"/>
  <c r="E538" i="9" s="1"/>
  <c r="AE532" i="5"/>
  <c r="O538" i="9" s="1"/>
  <c r="W530" i="5"/>
  <c r="E536" i="9" s="1"/>
  <c r="AE530" i="5"/>
  <c r="O536" i="9" s="1"/>
  <c r="U530" i="5"/>
  <c r="U528" i="5"/>
  <c r="AE528" i="5"/>
  <c r="O534" i="9" s="1"/>
  <c r="W528" i="5"/>
  <c r="E534" i="9" s="1"/>
  <c r="W526" i="5"/>
  <c r="E532" i="9" s="1"/>
  <c r="U526" i="5"/>
  <c r="AE526" i="5"/>
  <c r="O532" i="9" s="1"/>
  <c r="U524" i="5"/>
  <c r="W524" i="5"/>
  <c r="E530" i="9" s="1"/>
  <c r="AE524" i="5"/>
  <c r="O530" i="9" s="1"/>
  <c r="U522" i="5"/>
  <c r="W522" i="5"/>
  <c r="E528" i="9" s="1"/>
  <c r="AE522" i="5"/>
  <c r="O528" i="9" s="1"/>
  <c r="U520" i="5"/>
  <c r="AE520" i="5"/>
  <c r="O526" i="9" s="1"/>
  <c r="W520" i="5"/>
  <c r="E526" i="9" s="1"/>
  <c r="W518" i="5"/>
  <c r="E524" i="9" s="1"/>
  <c r="U518" i="5"/>
  <c r="AE518" i="5"/>
  <c r="O524" i="9" s="1"/>
  <c r="U516" i="5"/>
  <c r="W516" i="5"/>
  <c r="E522" i="9" s="1"/>
  <c r="AE516" i="5"/>
  <c r="O522" i="9" s="1"/>
  <c r="U514" i="5"/>
  <c r="W514" i="5"/>
  <c r="E520" i="9" s="1"/>
  <c r="AE514" i="5"/>
  <c r="O520" i="9" s="1"/>
  <c r="W512" i="5"/>
  <c r="E518" i="9" s="1"/>
  <c r="U512" i="5"/>
  <c r="AE512" i="5"/>
  <c r="O518" i="9" s="1"/>
  <c r="W510" i="5"/>
  <c r="E516" i="9" s="1"/>
  <c r="U510" i="5"/>
  <c r="AE510" i="5"/>
  <c r="O516" i="9" s="1"/>
  <c r="U508" i="5"/>
  <c r="W508" i="5"/>
  <c r="E514" i="9" s="1"/>
  <c r="AE508" i="5"/>
  <c r="O514" i="9" s="1"/>
  <c r="U506" i="5"/>
  <c r="AE506" i="5"/>
  <c r="O512" i="9" s="1"/>
  <c r="W506" i="5"/>
  <c r="E512" i="9" s="1"/>
  <c r="U504" i="5"/>
  <c r="W504" i="5"/>
  <c r="E510" i="9" s="1"/>
  <c r="AE504" i="5"/>
  <c r="O510" i="9" s="1"/>
  <c r="W502" i="5"/>
  <c r="E508" i="9" s="1"/>
  <c r="U502" i="5"/>
  <c r="AE502" i="5"/>
  <c r="O508" i="9" s="1"/>
  <c r="U500" i="5"/>
  <c r="W500" i="5"/>
  <c r="E506" i="9" s="1"/>
  <c r="AE500" i="5"/>
  <c r="O506" i="9" s="1"/>
  <c r="W498" i="5"/>
  <c r="E504" i="9" s="1"/>
  <c r="U498" i="5"/>
  <c r="AE498" i="5"/>
  <c r="O504" i="9" s="1"/>
  <c r="U496" i="5"/>
  <c r="AE496" i="5"/>
  <c r="O502" i="9" s="1"/>
  <c r="W496" i="5"/>
  <c r="E502" i="9" s="1"/>
  <c r="W494" i="5"/>
  <c r="E500" i="9" s="1"/>
  <c r="U494" i="5"/>
  <c r="AE494" i="5"/>
  <c r="O500" i="9" s="1"/>
  <c r="U492" i="5"/>
  <c r="AE492" i="5"/>
  <c r="O498" i="9" s="1"/>
  <c r="W492" i="5"/>
  <c r="E498" i="9" s="1"/>
  <c r="U490" i="5"/>
  <c r="AE490" i="5"/>
  <c r="O496" i="9" s="1"/>
  <c r="W490" i="5"/>
  <c r="E496" i="9" s="1"/>
  <c r="U488" i="5"/>
  <c r="W488" i="5"/>
  <c r="E494" i="9" s="1"/>
  <c r="AE488" i="5"/>
  <c r="O494" i="9" s="1"/>
  <c r="W486" i="5"/>
  <c r="E492" i="9" s="1"/>
  <c r="U486" i="5"/>
  <c r="AE486" i="5"/>
  <c r="O492" i="9" s="1"/>
  <c r="U484" i="5"/>
  <c r="W484" i="5"/>
  <c r="E490" i="9" s="1"/>
  <c r="AE484" i="5"/>
  <c r="O490" i="9" s="1"/>
  <c r="U482" i="5"/>
  <c r="AE482" i="5"/>
  <c r="O488" i="9" s="1"/>
  <c r="W482" i="5"/>
  <c r="E488" i="9" s="1"/>
  <c r="W480" i="5"/>
  <c r="E486" i="9" s="1"/>
  <c r="U480" i="5"/>
  <c r="AE480" i="5"/>
  <c r="O486" i="9" s="1"/>
  <c r="W478" i="5"/>
  <c r="E484" i="9" s="1"/>
  <c r="U478" i="5"/>
  <c r="AE478" i="5"/>
  <c r="O484" i="9" s="1"/>
  <c r="U476" i="5"/>
  <c r="W476" i="5"/>
  <c r="E482" i="9" s="1"/>
  <c r="AE476" i="5"/>
  <c r="O482" i="9" s="1"/>
  <c r="U474" i="5"/>
  <c r="W474" i="5"/>
  <c r="E480" i="9" s="1"/>
  <c r="AE474" i="5"/>
  <c r="O480" i="9" s="1"/>
  <c r="U472" i="5"/>
  <c r="AE472" i="5"/>
  <c r="O478" i="9" s="1"/>
  <c r="W472" i="5"/>
  <c r="E478" i="9" s="1"/>
  <c r="W470" i="5"/>
  <c r="E476" i="9" s="1"/>
  <c r="U470" i="5"/>
  <c r="AE470" i="5"/>
  <c r="O476" i="9" s="1"/>
  <c r="U468" i="5"/>
  <c r="W468" i="5"/>
  <c r="E474" i="9" s="1"/>
  <c r="AE468" i="5"/>
  <c r="O474" i="9" s="1"/>
  <c r="W466" i="5"/>
  <c r="E472" i="9" s="1"/>
  <c r="U466" i="5"/>
  <c r="AE466" i="5"/>
  <c r="O472" i="9" s="1"/>
  <c r="W464" i="5"/>
  <c r="E470" i="9" s="1"/>
  <c r="AE464" i="5"/>
  <c r="O470" i="9" s="1"/>
  <c r="U464" i="5"/>
  <c r="W462" i="5"/>
  <c r="E468" i="9" s="1"/>
  <c r="U462" i="5"/>
  <c r="AE462" i="5"/>
  <c r="O468" i="9" s="1"/>
  <c r="U460" i="5"/>
  <c r="W460" i="5"/>
  <c r="E466" i="9" s="1"/>
  <c r="AE460" i="5"/>
  <c r="O466" i="9" s="1"/>
  <c r="U458" i="5"/>
  <c r="AE458" i="5"/>
  <c r="O464" i="9" s="1"/>
  <c r="W458" i="5"/>
  <c r="E464" i="9" s="1"/>
  <c r="U456" i="5"/>
  <c r="W456" i="5"/>
  <c r="E462" i="9" s="1"/>
  <c r="AE456" i="5"/>
  <c r="O462" i="9" s="1"/>
  <c r="W454" i="5"/>
  <c r="E460" i="9" s="1"/>
  <c r="AE454" i="5"/>
  <c r="O460" i="9" s="1"/>
  <c r="U454" i="5"/>
  <c r="U452" i="5"/>
  <c r="W452" i="5"/>
  <c r="E458" i="9" s="1"/>
  <c r="AE452" i="5"/>
  <c r="O458" i="9" s="1"/>
  <c r="W450" i="5"/>
  <c r="E456" i="9" s="1"/>
  <c r="U450" i="5"/>
  <c r="AE450" i="5"/>
  <c r="O456" i="9" s="1"/>
  <c r="W448" i="5"/>
  <c r="E454" i="9" s="1"/>
  <c r="U448" i="5"/>
  <c r="AE448" i="5"/>
  <c r="O454" i="9" s="1"/>
  <c r="W446" i="5"/>
  <c r="E452" i="9" s="1"/>
  <c r="U446" i="5"/>
  <c r="AE446" i="5"/>
  <c r="O452" i="9" s="1"/>
  <c r="U444" i="5"/>
  <c r="AE444" i="5"/>
  <c r="O450" i="9" s="1"/>
  <c r="W444" i="5"/>
  <c r="E450" i="9" s="1"/>
  <c r="U442" i="5"/>
  <c r="W442" i="5"/>
  <c r="E448" i="9" s="1"/>
  <c r="AE442" i="5"/>
  <c r="O448" i="9" s="1"/>
  <c r="W440" i="5"/>
  <c r="E446" i="9" s="1"/>
  <c r="U440" i="5"/>
  <c r="AE440" i="5"/>
  <c r="O446" i="9" s="1"/>
  <c r="W438" i="5"/>
  <c r="E444" i="9" s="1"/>
  <c r="U438" i="5"/>
  <c r="AE438" i="5"/>
  <c r="O444" i="9" s="1"/>
  <c r="U436" i="5"/>
  <c r="W436" i="5"/>
  <c r="E442" i="9" s="1"/>
  <c r="AE436" i="5"/>
  <c r="O442" i="9" s="1"/>
  <c r="W434" i="5"/>
  <c r="E440" i="9" s="1"/>
  <c r="U434" i="5"/>
  <c r="AE434" i="5"/>
  <c r="O440" i="9" s="1"/>
  <c r="U432" i="5"/>
  <c r="W432" i="5"/>
  <c r="E438" i="9" s="1"/>
  <c r="AE432" i="5"/>
  <c r="O438" i="9" s="1"/>
  <c r="W430" i="5"/>
  <c r="E436" i="9" s="1"/>
  <c r="U430" i="5"/>
  <c r="AE430" i="5"/>
  <c r="O436" i="9" s="1"/>
  <c r="U428" i="5"/>
  <c r="W428" i="5"/>
  <c r="E434" i="9" s="1"/>
  <c r="AE428" i="5"/>
  <c r="O434" i="9" s="1"/>
  <c r="W426" i="5"/>
  <c r="E432" i="9" s="1"/>
  <c r="AE426" i="5"/>
  <c r="O432" i="9" s="1"/>
  <c r="U426" i="5"/>
  <c r="U424" i="5"/>
  <c r="W424" i="5"/>
  <c r="E430" i="9" s="1"/>
  <c r="AE424" i="5"/>
  <c r="O430" i="9" s="1"/>
  <c r="W422" i="5"/>
  <c r="E428" i="9" s="1"/>
  <c r="U422" i="5"/>
  <c r="AE422" i="5"/>
  <c r="O428" i="9" s="1"/>
  <c r="U420" i="5"/>
  <c r="W420" i="5"/>
  <c r="E426" i="9" s="1"/>
  <c r="AE420" i="5"/>
  <c r="O426" i="9" s="1"/>
  <c r="U418" i="5"/>
  <c r="W418" i="5"/>
  <c r="E424" i="9" s="1"/>
  <c r="AE418" i="5"/>
  <c r="O424" i="9" s="1"/>
  <c r="W416" i="5"/>
  <c r="E422" i="9" s="1"/>
  <c r="AE416" i="5"/>
  <c r="O422" i="9" s="1"/>
  <c r="U416" i="5"/>
  <c r="W414" i="5"/>
  <c r="E420" i="9" s="1"/>
  <c r="U414" i="5"/>
  <c r="AE414" i="5"/>
  <c r="O420" i="9" s="1"/>
  <c r="U412" i="5"/>
  <c r="W412" i="5"/>
  <c r="E418" i="9" s="1"/>
  <c r="AE412" i="5"/>
  <c r="O418" i="9" s="1"/>
  <c r="U410" i="5"/>
  <c r="W410" i="5"/>
  <c r="E416" i="9" s="1"/>
  <c r="AE410" i="5"/>
  <c r="O416" i="9" s="1"/>
  <c r="U408" i="5"/>
  <c r="W408" i="5"/>
  <c r="E414" i="9" s="1"/>
  <c r="AE408" i="5"/>
  <c r="O414" i="9" s="1"/>
  <c r="W406" i="5"/>
  <c r="E412" i="9" s="1"/>
  <c r="U406" i="5"/>
  <c r="AE406" i="5"/>
  <c r="O412" i="9" s="1"/>
  <c r="U404" i="5"/>
  <c r="W404" i="5"/>
  <c r="E410" i="9" s="1"/>
  <c r="AE404" i="5"/>
  <c r="O410" i="9" s="1"/>
  <c r="W402" i="5"/>
  <c r="E408" i="9" s="1"/>
  <c r="U402" i="5"/>
  <c r="AE402" i="5"/>
  <c r="O408" i="9" s="1"/>
  <c r="U400" i="5"/>
  <c r="W400" i="5"/>
  <c r="E406" i="9" s="1"/>
  <c r="AE400" i="5"/>
  <c r="O406" i="9" s="1"/>
  <c r="W398" i="5"/>
  <c r="E404" i="9" s="1"/>
  <c r="U398" i="5"/>
  <c r="AE398" i="5"/>
  <c r="O404" i="9" s="1"/>
  <c r="U396" i="5"/>
  <c r="AE396" i="5"/>
  <c r="O402" i="9" s="1"/>
  <c r="W396" i="5"/>
  <c r="E402" i="9" s="1"/>
  <c r="U394" i="5"/>
  <c r="W394" i="5"/>
  <c r="E400" i="9" s="1"/>
  <c r="AE394" i="5"/>
  <c r="O400" i="9" s="1"/>
  <c r="U392" i="5"/>
  <c r="W392" i="5"/>
  <c r="E398" i="9" s="1"/>
  <c r="AE392" i="5"/>
  <c r="O398" i="9" s="1"/>
  <c r="W390" i="5"/>
  <c r="E396" i="9" s="1"/>
  <c r="U390" i="5"/>
  <c r="AE390" i="5"/>
  <c r="O396" i="9" s="1"/>
  <c r="U388" i="5"/>
  <c r="W388" i="5"/>
  <c r="E394" i="9" s="1"/>
  <c r="AE388" i="5"/>
  <c r="O394" i="9" s="1"/>
  <c r="U386" i="5"/>
  <c r="W386" i="5"/>
  <c r="E392" i="9" s="1"/>
  <c r="AE386" i="5"/>
  <c r="O392" i="9" s="1"/>
  <c r="W384" i="5"/>
  <c r="E390" i="9" s="1"/>
  <c r="U384" i="5"/>
  <c r="AE384" i="5"/>
  <c r="O390" i="9" s="1"/>
  <c r="W382" i="5"/>
  <c r="E388" i="9" s="1"/>
  <c r="U382" i="5"/>
  <c r="AE382" i="5"/>
  <c r="O388" i="9" s="1"/>
  <c r="W380" i="5"/>
  <c r="E386" i="9" s="1"/>
  <c r="U380" i="5"/>
  <c r="AE380" i="5"/>
  <c r="O386" i="9" s="1"/>
  <c r="W378" i="5"/>
  <c r="E384" i="9" s="1"/>
  <c r="U378" i="5"/>
  <c r="AE378" i="5"/>
  <c r="O384" i="9" s="1"/>
  <c r="W376" i="5"/>
  <c r="E382" i="9" s="1"/>
  <c r="AE376" i="5"/>
  <c r="O382" i="9" s="1"/>
  <c r="U376" i="5"/>
  <c r="W374" i="5"/>
  <c r="E380" i="9" s="1"/>
  <c r="U374" i="5"/>
  <c r="AE374" i="5"/>
  <c r="O380" i="9" s="1"/>
  <c r="W372" i="5"/>
  <c r="E378" i="9" s="1"/>
  <c r="U372" i="5"/>
  <c r="AE372" i="5"/>
  <c r="O378" i="9" s="1"/>
  <c r="W370" i="5"/>
  <c r="E376" i="9" s="1"/>
  <c r="U370" i="5"/>
  <c r="AE370" i="5"/>
  <c r="O376" i="9" s="1"/>
  <c r="W368" i="5"/>
  <c r="E374" i="9" s="1"/>
  <c r="U368" i="5"/>
  <c r="AE368" i="5"/>
  <c r="O374" i="9" s="1"/>
  <c r="W366" i="5"/>
  <c r="E372" i="9" s="1"/>
  <c r="U366" i="5"/>
  <c r="AE366" i="5"/>
  <c r="O372" i="9" s="1"/>
  <c r="W364" i="5"/>
  <c r="E370" i="9" s="1"/>
  <c r="U364" i="5"/>
  <c r="AE364" i="5"/>
  <c r="O370" i="9" s="1"/>
  <c r="W362" i="5"/>
  <c r="E368" i="9" s="1"/>
  <c r="AE362" i="5"/>
  <c r="O368" i="9" s="1"/>
  <c r="U362" i="5"/>
  <c r="W360" i="5"/>
  <c r="E366" i="9" s="1"/>
  <c r="U360" i="5"/>
  <c r="AE360" i="5"/>
  <c r="O366" i="9" s="1"/>
  <c r="W358" i="5"/>
  <c r="E364" i="9" s="1"/>
  <c r="U358" i="5"/>
  <c r="AE358" i="5"/>
  <c r="O364" i="9" s="1"/>
  <c r="W356" i="5"/>
  <c r="E362" i="9" s="1"/>
  <c r="U356" i="5"/>
  <c r="AE356" i="5"/>
  <c r="O362" i="9" s="1"/>
  <c r="W354" i="5"/>
  <c r="E360" i="9" s="1"/>
  <c r="U354" i="5"/>
  <c r="AE354" i="5"/>
  <c r="O360" i="9" s="1"/>
  <c r="W352" i="5"/>
  <c r="E358" i="9" s="1"/>
  <c r="U352" i="5"/>
  <c r="AE352" i="5"/>
  <c r="O358" i="9" s="1"/>
  <c r="W350" i="5"/>
  <c r="E356" i="9" s="1"/>
  <c r="U350" i="5"/>
  <c r="AE350" i="5"/>
  <c r="O356" i="9" s="1"/>
  <c r="W348" i="5"/>
  <c r="E354" i="9" s="1"/>
  <c r="U348" i="5"/>
  <c r="AE348" i="5"/>
  <c r="O354" i="9" s="1"/>
  <c r="W346" i="5"/>
  <c r="E352" i="9" s="1"/>
  <c r="U346" i="5"/>
  <c r="AE346" i="5"/>
  <c r="O352" i="9" s="1"/>
  <c r="W344" i="5"/>
  <c r="E350" i="9" s="1"/>
  <c r="U344" i="5"/>
  <c r="AE344" i="5"/>
  <c r="O350" i="9" s="1"/>
  <c r="W342" i="5"/>
  <c r="E348" i="9" s="1"/>
  <c r="U342" i="5"/>
  <c r="AE342" i="5"/>
  <c r="O348" i="9" s="1"/>
  <c r="W340" i="5"/>
  <c r="E346" i="9" s="1"/>
  <c r="U340" i="5"/>
  <c r="AE340" i="5"/>
  <c r="O346" i="9" s="1"/>
  <c r="W338" i="5"/>
  <c r="E344" i="9" s="1"/>
  <c r="AE338" i="5"/>
  <c r="O344" i="9" s="1"/>
  <c r="U338" i="5"/>
  <c r="W336" i="5"/>
  <c r="E342" i="9" s="1"/>
  <c r="AE336" i="5"/>
  <c r="O342" i="9" s="1"/>
  <c r="U336" i="5"/>
  <c r="W334" i="5"/>
  <c r="E340" i="9" s="1"/>
  <c r="U334" i="5"/>
  <c r="AE334" i="5"/>
  <c r="O340" i="9" s="1"/>
  <c r="W332" i="5"/>
  <c r="E338" i="9" s="1"/>
  <c r="U332" i="5"/>
  <c r="AE332" i="5"/>
  <c r="O338" i="9" s="1"/>
  <c r="W330" i="5"/>
  <c r="E336" i="9" s="1"/>
  <c r="U330" i="5"/>
  <c r="AE330" i="5"/>
  <c r="O336" i="9" s="1"/>
  <c r="W328" i="5"/>
  <c r="E334" i="9" s="1"/>
  <c r="U328" i="5"/>
  <c r="AE328" i="5"/>
  <c r="O334" i="9" s="1"/>
  <c r="W326" i="5"/>
  <c r="E332" i="9" s="1"/>
  <c r="U326" i="5"/>
  <c r="AE326" i="5"/>
  <c r="O332" i="9" s="1"/>
  <c r="W324" i="5"/>
  <c r="E330" i="9" s="1"/>
  <c r="U324" i="5"/>
  <c r="AE324" i="5"/>
  <c r="O330" i="9" s="1"/>
  <c r="W322" i="5"/>
  <c r="E328" i="9" s="1"/>
  <c r="U322" i="5"/>
  <c r="AE322" i="5"/>
  <c r="O328" i="9" s="1"/>
  <c r="W320" i="5"/>
  <c r="E326" i="9" s="1"/>
  <c r="U320" i="5"/>
  <c r="AE320" i="5"/>
  <c r="O326" i="9" s="1"/>
  <c r="W318" i="5"/>
  <c r="E324" i="9" s="1"/>
  <c r="U318" i="5"/>
  <c r="AE318" i="5"/>
  <c r="O324" i="9" s="1"/>
  <c r="W316" i="5"/>
  <c r="E322" i="9" s="1"/>
  <c r="U316" i="5"/>
  <c r="AE316" i="5"/>
  <c r="O322" i="9" s="1"/>
  <c r="W314" i="5"/>
  <c r="E320" i="9" s="1"/>
  <c r="U314" i="5"/>
  <c r="AE314" i="5"/>
  <c r="O320" i="9" s="1"/>
  <c r="W312" i="5"/>
  <c r="E318" i="9" s="1"/>
  <c r="AE312" i="5"/>
  <c r="O318" i="9" s="1"/>
  <c r="U312" i="5"/>
  <c r="W310" i="5"/>
  <c r="E316" i="9" s="1"/>
  <c r="U310" i="5"/>
  <c r="AE310" i="5"/>
  <c r="O316" i="9" s="1"/>
  <c r="W308" i="5"/>
  <c r="E314" i="9" s="1"/>
  <c r="U308" i="5"/>
  <c r="AE308" i="5"/>
  <c r="O314" i="9" s="1"/>
  <c r="W306" i="5"/>
  <c r="E312" i="9" s="1"/>
  <c r="U306" i="5"/>
  <c r="AE306" i="5"/>
  <c r="O312" i="9" s="1"/>
  <c r="W304" i="5"/>
  <c r="E310" i="9" s="1"/>
  <c r="U304" i="5"/>
  <c r="AE304" i="5"/>
  <c r="O310" i="9" s="1"/>
  <c r="W302" i="5"/>
  <c r="E308" i="9" s="1"/>
  <c r="U302" i="5"/>
  <c r="AE302" i="5"/>
  <c r="O308" i="9" s="1"/>
  <c r="W300" i="5"/>
  <c r="E306" i="9" s="1"/>
  <c r="U300" i="5"/>
  <c r="AE300" i="5"/>
  <c r="O306" i="9" s="1"/>
  <c r="W298" i="5"/>
  <c r="E304" i="9" s="1"/>
  <c r="AE298" i="5"/>
  <c r="O304" i="9" s="1"/>
  <c r="U298" i="5"/>
  <c r="W296" i="5"/>
  <c r="E302" i="9" s="1"/>
  <c r="U296" i="5"/>
  <c r="AE296" i="5"/>
  <c r="O302" i="9" s="1"/>
  <c r="W294" i="5"/>
  <c r="E300" i="9" s="1"/>
  <c r="U294" i="5"/>
  <c r="AE294" i="5"/>
  <c r="O300" i="9" s="1"/>
  <c r="W292" i="5"/>
  <c r="E298" i="9" s="1"/>
  <c r="U292" i="5"/>
  <c r="AE292" i="5"/>
  <c r="O298" i="9" s="1"/>
  <c r="W290" i="5"/>
  <c r="E296" i="9" s="1"/>
  <c r="U290" i="5"/>
  <c r="AE290" i="5"/>
  <c r="O296" i="9" s="1"/>
  <c r="W288" i="5"/>
  <c r="E294" i="9" s="1"/>
  <c r="U288" i="5"/>
  <c r="AE288" i="5"/>
  <c r="O294" i="9" s="1"/>
  <c r="W286" i="5"/>
  <c r="E292" i="9" s="1"/>
  <c r="U286" i="5"/>
  <c r="AE286" i="5"/>
  <c r="O292" i="9" s="1"/>
  <c r="W284" i="5"/>
  <c r="E290" i="9" s="1"/>
  <c r="U284" i="5"/>
  <c r="AE284" i="5"/>
  <c r="O290" i="9" s="1"/>
  <c r="W282" i="5"/>
  <c r="E288" i="9" s="1"/>
  <c r="U282" i="5"/>
  <c r="AE282" i="5"/>
  <c r="O288" i="9" s="1"/>
  <c r="W280" i="5"/>
  <c r="E286" i="9" s="1"/>
  <c r="U280" i="5"/>
  <c r="AE280" i="5"/>
  <c r="O286" i="9" s="1"/>
  <c r="W278" i="5"/>
  <c r="E284" i="9" s="1"/>
  <c r="U278" i="5"/>
  <c r="AE278" i="5"/>
  <c r="O284" i="9" s="1"/>
  <c r="W276" i="5"/>
  <c r="E282" i="9" s="1"/>
  <c r="U276" i="5"/>
  <c r="AE276" i="5"/>
  <c r="O282" i="9" s="1"/>
  <c r="W274" i="5"/>
  <c r="E280" i="9" s="1"/>
  <c r="AE274" i="5"/>
  <c r="O280" i="9" s="1"/>
  <c r="U274" i="5"/>
  <c r="W272" i="5"/>
  <c r="E278" i="9" s="1"/>
  <c r="U272" i="5"/>
  <c r="AE272" i="5"/>
  <c r="O278" i="9" s="1"/>
  <c r="W270" i="5"/>
  <c r="E276" i="9" s="1"/>
  <c r="U270" i="5"/>
  <c r="AE270" i="5"/>
  <c r="O276" i="9" s="1"/>
  <c r="W268" i="5"/>
  <c r="E274" i="9" s="1"/>
  <c r="U268" i="5"/>
  <c r="AE268" i="5"/>
  <c r="O274" i="9" s="1"/>
  <c r="W266" i="5"/>
  <c r="E272" i="9" s="1"/>
  <c r="U266" i="5"/>
  <c r="AE266" i="5"/>
  <c r="O272" i="9" s="1"/>
  <c r="W264" i="5"/>
  <c r="E270" i="9" s="1"/>
  <c r="U264" i="5"/>
  <c r="AE264" i="5"/>
  <c r="O270" i="9" s="1"/>
  <c r="W262" i="5"/>
  <c r="E268" i="9" s="1"/>
  <c r="AE262" i="5"/>
  <c r="O268" i="9" s="1"/>
  <c r="U262" i="5"/>
  <c r="W260" i="5"/>
  <c r="E266" i="9" s="1"/>
  <c r="U260" i="5"/>
  <c r="AE260" i="5"/>
  <c r="O266" i="9" s="1"/>
  <c r="W258" i="5"/>
  <c r="E264" i="9" s="1"/>
  <c r="U258" i="5"/>
  <c r="AE258" i="5"/>
  <c r="O264" i="9" s="1"/>
  <c r="W256" i="5"/>
  <c r="E262" i="9" s="1"/>
  <c r="U256" i="5"/>
  <c r="AE256" i="5"/>
  <c r="O262" i="9" s="1"/>
  <c r="W254" i="5"/>
  <c r="E260" i="9" s="1"/>
  <c r="U254" i="5"/>
  <c r="AE254" i="5"/>
  <c r="O260" i="9" s="1"/>
  <c r="W252" i="5"/>
  <c r="E258" i="9" s="1"/>
  <c r="U252" i="5"/>
  <c r="AE252" i="5"/>
  <c r="O258" i="9" s="1"/>
  <c r="W250" i="5"/>
  <c r="E256" i="9" s="1"/>
  <c r="U250" i="5"/>
  <c r="AE250" i="5"/>
  <c r="O256" i="9" s="1"/>
  <c r="W248" i="5"/>
  <c r="E254" i="9" s="1"/>
  <c r="U248" i="5"/>
  <c r="AE248" i="5"/>
  <c r="O254" i="9" s="1"/>
  <c r="W246" i="5"/>
  <c r="E252" i="9" s="1"/>
  <c r="U246" i="5"/>
  <c r="AE246" i="5"/>
  <c r="O252" i="9" s="1"/>
  <c r="W244" i="5"/>
  <c r="E250" i="9" s="1"/>
  <c r="U244" i="5"/>
  <c r="AE244" i="5"/>
  <c r="O250" i="9" s="1"/>
  <c r="W242" i="5"/>
  <c r="E248" i="9" s="1"/>
  <c r="U242" i="5"/>
  <c r="AE242" i="5"/>
  <c r="O248" i="9" s="1"/>
  <c r="W240" i="5"/>
  <c r="E246" i="9" s="1"/>
  <c r="U240" i="5"/>
  <c r="AE240" i="5"/>
  <c r="O246" i="9" s="1"/>
  <c r="W238" i="5"/>
  <c r="E244" i="9" s="1"/>
  <c r="U238" i="5"/>
  <c r="AE238" i="5"/>
  <c r="O244" i="9" s="1"/>
  <c r="W236" i="5"/>
  <c r="E242" i="9" s="1"/>
  <c r="U236" i="5"/>
  <c r="AE236" i="5"/>
  <c r="O242" i="9" s="1"/>
  <c r="W234" i="5"/>
  <c r="E240" i="9" s="1"/>
  <c r="U234" i="5"/>
  <c r="AE234" i="5"/>
  <c r="O240" i="9" s="1"/>
  <c r="W232" i="5"/>
  <c r="E238" i="9" s="1"/>
  <c r="U232" i="5"/>
  <c r="AE232" i="5"/>
  <c r="O238" i="9" s="1"/>
  <c r="W230" i="5"/>
  <c r="E236" i="9" s="1"/>
  <c r="U230" i="5"/>
  <c r="AE230" i="5"/>
  <c r="O236" i="9" s="1"/>
  <c r="W228" i="5"/>
  <c r="E234" i="9" s="1"/>
  <c r="U228" i="5"/>
  <c r="AE228" i="5"/>
  <c r="O234" i="9" s="1"/>
  <c r="W226" i="5"/>
  <c r="E232" i="9" s="1"/>
  <c r="U226" i="5"/>
  <c r="AE226" i="5"/>
  <c r="O232" i="9" s="1"/>
  <c r="W224" i="5"/>
  <c r="E230" i="9" s="1"/>
  <c r="AE224" i="5"/>
  <c r="O230" i="9" s="1"/>
  <c r="U224" i="5"/>
  <c r="W222" i="5"/>
  <c r="E228" i="9" s="1"/>
  <c r="U222" i="5"/>
  <c r="AE222" i="5"/>
  <c r="O228" i="9" s="1"/>
  <c r="W220" i="5"/>
  <c r="E226" i="9" s="1"/>
  <c r="U220" i="5"/>
  <c r="AE220" i="5"/>
  <c r="O226" i="9" s="1"/>
  <c r="W218" i="5"/>
  <c r="E224" i="9" s="1"/>
  <c r="U218" i="5"/>
  <c r="AE218" i="5"/>
  <c r="O224" i="9" s="1"/>
  <c r="W216" i="5"/>
  <c r="E222" i="9" s="1"/>
  <c r="U216" i="5"/>
  <c r="AE216" i="5"/>
  <c r="O222" i="9" s="1"/>
  <c r="W214" i="5"/>
  <c r="E220" i="9" s="1"/>
  <c r="U214" i="5"/>
  <c r="AE214" i="5"/>
  <c r="O220" i="9" s="1"/>
  <c r="W212" i="5"/>
  <c r="E218" i="9" s="1"/>
  <c r="U212" i="5"/>
  <c r="AE212" i="5"/>
  <c r="O218" i="9" s="1"/>
  <c r="W210" i="5"/>
  <c r="E216" i="9" s="1"/>
  <c r="U210" i="5"/>
  <c r="AE210" i="5"/>
  <c r="O216" i="9" s="1"/>
  <c r="W208" i="5"/>
  <c r="E214" i="9" s="1"/>
  <c r="U208" i="5"/>
  <c r="AE208" i="5"/>
  <c r="O214" i="9" s="1"/>
  <c r="W206" i="5"/>
  <c r="E212" i="9" s="1"/>
  <c r="U206" i="5"/>
  <c r="AE206" i="5"/>
  <c r="O212" i="9" s="1"/>
  <c r="W204" i="5"/>
  <c r="E210" i="9" s="1"/>
  <c r="U204" i="5"/>
  <c r="AE204" i="5"/>
  <c r="O210" i="9" s="1"/>
  <c r="W202" i="5"/>
  <c r="E208" i="9" s="1"/>
  <c r="U202" i="5"/>
  <c r="AE202" i="5"/>
  <c r="O208" i="9" s="1"/>
  <c r="W200" i="5"/>
  <c r="E206" i="9" s="1"/>
  <c r="U200" i="5"/>
  <c r="AE200" i="5"/>
  <c r="O206" i="9" s="1"/>
  <c r="W198" i="5"/>
  <c r="E204" i="9" s="1"/>
  <c r="AE198" i="5"/>
  <c r="O204" i="9" s="1"/>
  <c r="U198" i="5"/>
  <c r="W196" i="5"/>
  <c r="E202" i="9" s="1"/>
  <c r="U196" i="5"/>
  <c r="AE196" i="5"/>
  <c r="O202" i="9" s="1"/>
  <c r="W194" i="5"/>
  <c r="E200" i="9" s="1"/>
  <c r="U194" i="5"/>
  <c r="AE194" i="5"/>
  <c r="O200" i="9" s="1"/>
  <c r="W192" i="5"/>
  <c r="E198" i="9" s="1"/>
  <c r="AE192" i="5"/>
  <c r="O198" i="9" s="1"/>
  <c r="U192" i="5"/>
  <c r="W190" i="5"/>
  <c r="E196" i="9" s="1"/>
  <c r="U190" i="5"/>
  <c r="AE190" i="5"/>
  <c r="O196" i="9" s="1"/>
  <c r="W188" i="5"/>
  <c r="E194" i="9" s="1"/>
  <c r="U188" i="5"/>
  <c r="AE188" i="5"/>
  <c r="O194" i="9" s="1"/>
  <c r="W186" i="5"/>
  <c r="E192" i="9" s="1"/>
  <c r="U186" i="5"/>
  <c r="AE186" i="5"/>
  <c r="O192" i="9" s="1"/>
  <c r="W184" i="5"/>
  <c r="E190" i="9" s="1"/>
  <c r="U184" i="5"/>
  <c r="AE184" i="5"/>
  <c r="O190" i="9" s="1"/>
  <c r="W182" i="5"/>
  <c r="E188" i="9" s="1"/>
  <c r="U182" i="5"/>
  <c r="AE182" i="5"/>
  <c r="O188" i="9" s="1"/>
  <c r="W180" i="5"/>
  <c r="E186" i="9" s="1"/>
  <c r="U180" i="5"/>
  <c r="AE180" i="5"/>
  <c r="O186" i="9" s="1"/>
  <c r="W178" i="5"/>
  <c r="E184" i="9" s="1"/>
  <c r="U178" i="5"/>
  <c r="AE178" i="5"/>
  <c r="O184" i="9" s="1"/>
  <c r="W176" i="5"/>
  <c r="E182" i="9" s="1"/>
  <c r="U176" i="5"/>
  <c r="AE176" i="5"/>
  <c r="O182" i="9" s="1"/>
  <c r="W174" i="5"/>
  <c r="E180" i="9" s="1"/>
  <c r="U174" i="5"/>
  <c r="AE174" i="5"/>
  <c r="O180" i="9" s="1"/>
  <c r="U172" i="5"/>
  <c r="W172" i="5"/>
  <c r="E178" i="9" s="1"/>
  <c r="AE172" i="5"/>
  <c r="O178" i="9" s="1"/>
  <c r="U170" i="5"/>
  <c r="W170" i="5"/>
  <c r="E176" i="9" s="1"/>
  <c r="AE170" i="5"/>
  <c r="O176" i="9" s="1"/>
  <c r="U168" i="5"/>
  <c r="W168" i="5"/>
  <c r="E174" i="9" s="1"/>
  <c r="AE168" i="5"/>
  <c r="O174" i="9" s="1"/>
  <c r="U166" i="5"/>
  <c r="W166" i="5"/>
  <c r="E172" i="9" s="1"/>
  <c r="AE166" i="5"/>
  <c r="O172" i="9" s="1"/>
  <c r="U164" i="5"/>
  <c r="W164" i="5"/>
  <c r="E170" i="9" s="1"/>
  <c r="AE164" i="5"/>
  <c r="O170" i="9" s="1"/>
  <c r="U162" i="5"/>
  <c r="W162" i="5"/>
  <c r="E168" i="9" s="1"/>
  <c r="AE162" i="5"/>
  <c r="O168" i="9" s="1"/>
  <c r="U160" i="5"/>
  <c r="W160" i="5"/>
  <c r="E166" i="9" s="1"/>
  <c r="AE160" i="5"/>
  <c r="O166" i="9" s="1"/>
  <c r="U158" i="5"/>
  <c r="W158" i="5"/>
  <c r="E164" i="9" s="1"/>
  <c r="AE158" i="5"/>
  <c r="O164" i="9" s="1"/>
  <c r="U156" i="5"/>
  <c r="W156" i="5"/>
  <c r="E162" i="9" s="1"/>
  <c r="AE156" i="5"/>
  <c r="O162" i="9" s="1"/>
  <c r="U154" i="5"/>
  <c r="W154" i="5"/>
  <c r="E160" i="9" s="1"/>
  <c r="AE154" i="5"/>
  <c r="O160" i="9" s="1"/>
  <c r="U152" i="5"/>
  <c r="W152" i="5"/>
  <c r="E158" i="9" s="1"/>
  <c r="AE152" i="5"/>
  <c r="O158" i="9" s="1"/>
  <c r="U150" i="5"/>
  <c r="W150" i="5"/>
  <c r="E156" i="9" s="1"/>
  <c r="AE150" i="5"/>
  <c r="O156" i="9" s="1"/>
  <c r="E154" i="9"/>
  <c r="O154" i="9"/>
  <c r="E152" i="9"/>
  <c r="O152" i="9"/>
  <c r="E150" i="9"/>
  <c r="O150" i="9"/>
  <c r="E148" i="9"/>
  <c r="O148" i="9"/>
  <c r="E146" i="9"/>
  <c r="O146" i="9"/>
  <c r="E144" i="9"/>
  <c r="O144" i="9"/>
  <c r="E142" i="9"/>
  <c r="O142" i="9"/>
  <c r="E140" i="9"/>
  <c r="O140" i="9"/>
  <c r="E138" i="9"/>
  <c r="O138" i="9"/>
  <c r="E135" i="9"/>
  <c r="O135" i="9"/>
  <c r="O133" i="9"/>
  <c r="E133" i="9"/>
  <c r="E131" i="9"/>
  <c r="O131" i="9"/>
  <c r="E129" i="9"/>
  <c r="O129" i="9"/>
  <c r="W121" i="5"/>
  <c r="E127" i="9" s="1"/>
  <c r="U121" i="5"/>
  <c r="AE121" i="5"/>
  <c r="O127" i="9" s="1"/>
  <c r="U119" i="5"/>
  <c r="W119" i="5"/>
  <c r="E125" i="9" s="1"/>
  <c r="AE119" i="5"/>
  <c r="O125" i="9" s="1"/>
  <c r="U117" i="5"/>
  <c r="W117" i="5"/>
  <c r="E123" i="9" s="1"/>
  <c r="AE117" i="5"/>
  <c r="O123" i="9" s="1"/>
  <c r="U115" i="5"/>
  <c r="AE115" i="5"/>
  <c r="O121" i="9" s="1"/>
  <c r="W115" i="5"/>
  <c r="E121" i="9" s="1"/>
  <c r="W113" i="5"/>
  <c r="E119" i="9" s="1"/>
  <c r="U113" i="5"/>
  <c r="AE113" i="5"/>
  <c r="O119" i="9" s="1"/>
  <c r="U111" i="5"/>
  <c r="W111" i="5"/>
  <c r="E117" i="9" s="1"/>
  <c r="AE111" i="5"/>
  <c r="O117" i="9" s="1"/>
  <c r="W109" i="5"/>
  <c r="E115" i="9" s="1"/>
  <c r="U109" i="5"/>
  <c r="AE109" i="5"/>
  <c r="O115" i="9" s="1"/>
  <c r="W107" i="5"/>
  <c r="E113" i="9" s="1"/>
  <c r="U107" i="5"/>
  <c r="AE107" i="5"/>
  <c r="O113" i="9" s="1"/>
  <c r="W105" i="5"/>
  <c r="E111" i="9" s="1"/>
  <c r="U105" i="5"/>
  <c r="AE105" i="5"/>
  <c r="O111" i="9" s="1"/>
  <c r="U103" i="5"/>
  <c r="AE103" i="5"/>
  <c r="O109" i="9" s="1"/>
  <c r="W103" i="5"/>
  <c r="E109" i="9" s="1"/>
  <c r="U101" i="5"/>
  <c r="W101" i="5"/>
  <c r="E107" i="9" s="1"/>
  <c r="AE101" i="5"/>
  <c r="O107" i="9" s="1"/>
  <c r="W99" i="5"/>
  <c r="E105" i="9" s="1"/>
  <c r="U99" i="5"/>
  <c r="AE99" i="5"/>
  <c r="O105" i="9" s="1"/>
  <c r="W97" i="5"/>
  <c r="E103" i="9" s="1"/>
  <c r="U97" i="5"/>
  <c r="AE97" i="5"/>
  <c r="O103" i="9" s="1"/>
  <c r="U95" i="5"/>
  <c r="W95" i="5"/>
  <c r="E101" i="9" s="1"/>
  <c r="AE95" i="5"/>
  <c r="O101" i="9" s="1"/>
  <c r="W93" i="5"/>
  <c r="E99" i="9" s="1"/>
  <c r="U93" i="5"/>
  <c r="AE93" i="5"/>
  <c r="O99" i="9" s="1"/>
  <c r="E97" i="9"/>
  <c r="AE91" i="5"/>
  <c r="O97" i="9" s="1"/>
  <c r="E95" i="9"/>
  <c r="AE89" i="5"/>
  <c r="O95" i="9" s="1"/>
  <c r="AE87" i="5"/>
  <c r="O93" i="9" s="1"/>
  <c r="E93" i="9"/>
  <c r="E91" i="9"/>
  <c r="AE85" i="5"/>
  <c r="O91" i="9" s="1"/>
  <c r="E89" i="9"/>
  <c r="AE83" i="5"/>
  <c r="O89" i="9" s="1"/>
  <c r="E87" i="9"/>
  <c r="AE81" i="5"/>
  <c r="O87" i="9" s="1"/>
  <c r="E85" i="9"/>
  <c r="AE79" i="5"/>
  <c r="O85" i="9" s="1"/>
  <c r="E83" i="9"/>
  <c r="AE77" i="5"/>
  <c r="O83" i="9" s="1"/>
  <c r="E81" i="9"/>
  <c r="AE75" i="5"/>
  <c r="O81" i="9" s="1"/>
  <c r="E79" i="9"/>
  <c r="AE73" i="5"/>
  <c r="O79" i="9" s="1"/>
  <c r="E77" i="9"/>
  <c r="AE71" i="5"/>
  <c r="O77" i="9" s="1"/>
  <c r="E75" i="9"/>
  <c r="AE69" i="5"/>
  <c r="O75" i="9" s="1"/>
  <c r="AE67" i="5"/>
  <c r="O73" i="9" s="1"/>
  <c r="E73" i="9"/>
  <c r="E71" i="9"/>
  <c r="AE65" i="5"/>
  <c r="O71" i="9" s="1"/>
  <c r="E69" i="9"/>
  <c r="AE63" i="5"/>
  <c r="O69" i="9" s="1"/>
  <c r="E67" i="9"/>
  <c r="AE61" i="5"/>
  <c r="O67" i="9" s="1"/>
  <c r="AE59" i="5"/>
  <c r="O65" i="9" s="1"/>
  <c r="E65" i="9"/>
  <c r="E63" i="9"/>
  <c r="AE57" i="5"/>
  <c r="O63" i="9" s="1"/>
  <c r="AE55" i="5"/>
  <c r="O61" i="9" s="1"/>
  <c r="E61" i="9"/>
  <c r="AE53" i="5"/>
  <c r="O59" i="9" s="1"/>
  <c r="E59" i="9"/>
  <c r="AE51" i="5"/>
  <c r="O57" i="9" s="1"/>
  <c r="E57" i="9"/>
  <c r="E55" i="9"/>
  <c r="AE49" i="5"/>
  <c r="O55" i="9" s="1"/>
  <c r="E53" i="9"/>
  <c r="AE47" i="5"/>
  <c r="O53" i="9" s="1"/>
  <c r="E51" i="9"/>
  <c r="AE45" i="5"/>
  <c r="O51" i="9" s="1"/>
  <c r="E49" i="9"/>
  <c r="AE43" i="5"/>
  <c r="O49" i="9" s="1"/>
  <c r="E47" i="9"/>
  <c r="AE41" i="5"/>
  <c r="O47" i="9" s="1"/>
  <c r="AE39" i="5"/>
  <c r="O45" i="9" s="1"/>
  <c r="E45" i="9"/>
  <c r="E43" i="9"/>
  <c r="AE37" i="5"/>
  <c r="O43" i="9" s="1"/>
  <c r="AE35" i="5"/>
  <c r="O41" i="9" s="1"/>
  <c r="E41" i="9"/>
  <c r="E39" i="9"/>
  <c r="AE33" i="5"/>
  <c r="O39" i="9" s="1"/>
  <c r="E37" i="9"/>
  <c r="AE31" i="5"/>
  <c r="O37" i="9" s="1"/>
  <c r="E35" i="9"/>
  <c r="AE29" i="5"/>
  <c r="O35" i="9" s="1"/>
  <c r="AE27" i="5"/>
  <c r="O33" i="9" s="1"/>
  <c r="E33" i="9"/>
  <c r="E31" i="9"/>
  <c r="O31" i="9"/>
  <c r="E29" i="9"/>
  <c r="O29" i="9"/>
  <c r="O27" i="9"/>
  <c r="E27" i="9"/>
  <c r="E25" i="9"/>
  <c r="O25" i="9"/>
  <c r="E23" i="9"/>
  <c r="O23" i="9"/>
  <c r="E21" i="9"/>
  <c r="O21" i="9"/>
  <c r="E19" i="9"/>
  <c r="E17" i="9"/>
  <c r="E15" i="9"/>
  <c r="AE7" i="5"/>
  <c r="E11" i="9"/>
  <c r="E9" i="1"/>
  <c r="D9" i="1"/>
  <c r="E7" i="1"/>
  <c r="D7" i="1"/>
  <c r="E10" i="1"/>
  <c r="D10" i="1"/>
  <c r="D8" i="1"/>
  <c r="E8" i="1"/>
  <c r="A9" i="1"/>
  <c r="AA10" i="1"/>
  <c r="AA29" i="1"/>
  <c r="AJ29" i="1" s="1"/>
  <c r="Z30" i="1"/>
  <c r="AA31" i="1"/>
  <c r="AH31" i="1" s="1"/>
  <c r="AA32" i="1"/>
  <c r="AF32" i="1" s="1"/>
  <c r="Z33" i="1"/>
  <c r="Y34" i="1"/>
  <c r="Y35" i="1"/>
  <c r="Z36" i="1"/>
  <c r="Y37" i="1"/>
  <c r="AA45" i="1"/>
  <c r="AH45" i="1" s="1"/>
  <c r="Z46" i="1"/>
  <c r="AA47" i="1"/>
  <c r="AA48" i="1"/>
  <c r="AD48" i="1" s="1"/>
  <c r="Z49" i="1"/>
  <c r="Y50" i="1"/>
  <c r="Y51" i="1"/>
  <c r="Z52" i="1"/>
  <c r="Y53" i="1"/>
  <c r="AA61" i="1"/>
  <c r="AD61" i="1" s="1"/>
  <c r="Z62" i="1"/>
  <c r="AA63" i="1"/>
  <c r="AF63" i="1" s="1"/>
  <c r="AA64" i="1"/>
  <c r="AK64" i="1" s="1"/>
  <c r="Z65" i="1"/>
  <c r="Y66" i="1"/>
  <c r="Y67" i="1"/>
  <c r="Z68" i="1"/>
  <c r="Y69" i="1"/>
  <c r="AA77" i="1"/>
  <c r="AD77" i="1" s="1"/>
  <c r="Z78" i="1"/>
  <c r="AA79" i="1"/>
  <c r="AH79" i="1" s="1"/>
  <c r="AA80" i="1"/>
  <c r="AF80" i="1" s="1"/>
  <c r="Z81" i="1"/>
  <c r="Y82" i="1"/>
  <c r="Y83" i="1"/>
  <c r="Z84" i="1"/>
  <c r="Y85" i="1"/>
  <c r="AA93" i="1"/>
  <c r="AH93" i="1" s="1"/>
  <c r="Z94" i="1"/>
  <c r="AA95" i="1"/>
  <c r="AH95" i="1" s="1"/>
  <c r="AA96" i="1"/>
  <c r="AD96" i="1" s="1"/>
  <c r="Z97" i="1"/>
  <c r="Y98" i="1"/>
  <c r="Y99" i="1"/>
  <c r="Z100" i="1"/>
  <c r="Y101" i="1"/>
  <c r="AA109" i="1"/>
  <c r="AH109" i="1" s="1"/>
  <c r="Z110" i="1"/>
  <c r="AA111" i="1"/>
  <c r="AJ111" i="1" s="1"/>
  <c r="AA112" i="1"/>
  <c r="AH112" i="1" s="1"/>
  <c r="Z113" i="1"/>
  <c r="Y114" i="1"/>
  <c r="Y115" i="1"/>
  <c r="Z116" i="1"/>
  <c r="Y117" i="1"/>
  <c r="AA122" i="1"/>
  <c r="AI122" i="1" s="1"/>
  <c r="Z123" i="1"/>
  <c r="Y124" i="1"/>
  <c r="AA126" i="1"/>
  <c r="AB126" i="1" s="1"/>
  <c r="Z127" i="1"/>
  <c r="Y128" i="1"/>
  <c r="AA130" i="1"/>
  <c r="AF130" i="1" s="1"/>
  <c r="Z131" i="1"/>
  <c r="Y132" i="1"/>
  <c r="AA134" i="1"/>
  <c r="AB134" i="1" s="1"/>
  <c r="Z135" i="1"/>
  <c r="Y136" i="1"/>
  <c r="AA138" i="1"/>
  <c r="AJ138" i="1" s="1"/>
  <c r="Z139" i="1"/>
  <c r="Y140" i="1"/>
  <c r="AA142" i="1"/>
  <c r="AB142" i="1" s="1"/>
  <c r="Z143" i="1"/>
  <c r="Y144" i="1"/>
  <c r="AA146" i="1"/>
  <c r="AF146" i="1" s="1"/>
  <c r="Z147" i="1"/>
  <c r="Y148" i="1"/>
  <c r="Y8" i="1"/>
  <c r="Z9" i="1"/>
  <c r="Y10" i="1"/>
  <c r="Z28" i="1"/>
  <c r="Y29" i="1"/>
  <c r="AA37" i="1"/>
  <c r="AE37" i="1" s="1"/>
  <c r="Z38" i="1"/>
  <c r="AA39" i="1"/>
  <c r="AH39" i="1" s="1"/>
  <c r="AA40" i="1"/>
  <c r="AG40" i="1" s="1"/>
  <c r="Z41" i="1"/>
  <c r="Y42" i="1"/>
  <c r="Y43" i="1"/>
  <c r="Z44" i="1"/>
  <c r="Y45" i="1"/>
  <c r="AA53" i="1"/>
  <c r="Z54" i="1"/>
  <c r="AA55" i="1"/>
  <c r="AB55" i="1" s="1"/>
  <c r="AA56" i="1"/>
  <c r="AK56" i="1" s="1"/>
  <c r="Z57" i="1"/>
  <c r="Y58" i="1"/>
  <c r="Y59" i="1"/>
  <c r="Z60" i="1"/>
  <c r="Y61" i="1"/>
  <c r="AA69" i="1"/>
  <c r="AH69" i="1" s="1"/>
  <c r="Z70" i="1"/>
  <c r="AA71" i="1"/>
  <c r="AF71" i="1" s="1"/>
  <c r="AA72" i="1"/>
  <c r="AD72" i="1" s="1"/>
  <c r="Z73" i="1"/>
  <c r="Y74" i="1"/>
  <c r="Y75" i="1"/>
  <c r="Z76" i="1"/>
  <c r="Y77" i="1"/>
  <c r="AA85" i="1"/>
  <c r="AH85" i="1" s="1"/>
  <c r="Z86" i="1"/>
  <c r="AA87" i="1"/>
  <c r="AD87" i="1" s="1"/>
  <c r="AA88" i="1"/>
  <c r="AF88" i="1" s="1"/>
  <c r="Z89" i="1"/>
  <c r="Y90" i="1"/>
  <c r="Y91" i="1"/>
  <c r="Z92" i="1"/>
  <c r="Y93" i="1"/>
  <c r="AA101" i="1"/>
  <c r="AG101" i="1" s="1"/>
  <c r="K101" i="1" s="1"/>
  <c r="N101" i="1" s="1"/>
  <c r="Z102" i="1"/>
  <c r="AA103" i="1"/>
  <c r="AH103" i="1" s="1"/>
  <c r="AA104" i="1"/>
  <c r="AG104" i="1" s="1"/>
  <c r="Z105" i="1"/>
  <c r="Y106" i="1"/>
  <c r="Y107" i="1"/>
  <c r="Z108" i="1"/>
  <c r="Y109" i="1"/>
  <c r="AA117" i="1"/>
  <c r="AJ117" i="1" s="1"/>
  <c r="Z118" i="1"/>
  <c r="AA119" i="1"/>
  <c r="AH119" i="1" s="1"/>
  <c r="AA120" i="1"/>
  <c r="AF120" i="1" s="1"/>
  <c r="Z121" i="1"/>
  <c r="Y122" i="1"/>
  <c r="AA124" i="1"/>
  <c r="AH124" i="1" s="1"/>
  <c r="Z125" i="1"/>
  <c r="Y126" i="1"/>
  <c r="AA128" i="1"/>
  <c r="AD128" i="1" s="1"/>
  <c r="Z129" i="1"/>
  <c r="Y130" i="1"/>
  <c r="AA132" i="1"/>
  <c r="Z133" i="1"/>
  <c r="Y134" i="1"/>
  <c r="AA136" i="1"/>
  <c r="AG136" i="1" s="1"/>
  <c r="Z137" i="1"/>
  <c r="Y138" i="1"/>
  <c r="AA140" i="1"/>
  <c r="AH140" i="1" s="1"/>
  <c r="Z141" i="1"/>
  <c r="Y142" i="1"/>
  <c r="AA144" i="1"/>
  <c r="AG144" i="1" s="1"/>
  <c r="Z145" i="1"/>
  <c r="Y146" i="1"/>
  <c r="AA148" i="1"/>
  <c r="AD148" i="1" s="1"/>
  <c r="Z10" i="1"/>
  <c r="AA28" i="1"/>
  <c r="AH28" i="1" s="1"/>
  <c r="Z32" i="1"/>
  <c r="AA33" i="1"/>
  <c r="AH33" i="1" s="1"/>
  <c r="Z37" i="1"/>
  <c r="Y41" i="1"/>
  <c r="Z42" i="1"/>
  <c r="Y46" i="1"/>
  <c r="AA51" i="1"/>
  <c r="AF51" i="1" s="1"/>
  <c r="Y55" i="1"/>
  <c r="AA60" i="1"/>
  <c r="AD60" i="1" s="1"/>
  <c r="Z64" i="1"/>
  <c r="AA65" i="1"/>
  <c r="AJ65" i="1" s="1"/>
  <c r="Z69" i="1"/>
  <c r="Y73" i="1"/>
  <c r="Z74" i="1"/>
  <c r="Y78" i="1"/>
  <c r="AA83" i="1"/>
  <c r="AF83" i="1" s="1"/>
  <c r="Y87" i="1"/>
  <c r="AA92" i="1"/>
  <c r="AJ92" i="1" s="1"/>
  <c r="Z96" i="1"/>
  <c r="AA97" i="1"/>
  <c r="AF97" i="1" s="1"/>
  <c r="Z101" i="1"/>
  <c r="Y105" i="1"/>
  <c r="Z106" i="1"/>
  <c r="Y110" i="1"/>
  <c r="AA115" i="1"/>
  <c r="AH115" i="1" s="1"/>
  <c r="Y119" i="1"/>
  <c r="Y125" i="1"/>
  <c r="Z126" i="1"/>
  <c r="AA127" i="1"/>
  <c r="Y133" i="1"/>
  <c r="Z134" i="1"/>
  <c r="AA135" i="1"/>
  <c r="AD135" i="1" s="1"/>
  <c r="Y141" i="1"/>
  <c r="Z142" i="1"/>
  <c r="AA143" i="1"/>
  <c r="AJ143" i="1" s="1"/>
  <c r="Y149" i="1"/>
  <c r="AA151" i="1"/>
  <c r="AH151" i="1" s="1"/>
  <c r="Z152" i="1"/>
  <c r="Y153" i="1"/>
  <c r="AA155" i="1"/>
  <c r="Z156" i="1"/>
  <c r="Y157" i="1"/>
  <c r="AA159" i="1"/>
  <c r="Z160" i="1"/>
  <c r="Y161" i="1"/>
  <c r="AA163" i="1"/>
  <c r="AH163" i="1" s="1"/>
  <c r="Z164" i="1"/>
  <c r="Y165" i="1"/>
  <c r="AA167" i="1"/>
  <c r="AJ167" i="1" s="1"/>
  <c r="Z168" i="1"/>
  <c r="Y169" i="1"/>
  <c r="AA171" i="1"/>
  <c r="AF171" i="1" s="1"/>
  <c r="Z172" i="1"/>
  <c r="Y173" i="1"/>
  <c r="AA175" i="1"/>
  <c r="Z176" i="1"/>
  <c r="Y177" i="1"/>
  <c r="AA179" i="1"/>
  <c r="AF179" i="1" s="1"/>
  <c r="J179" i="1" s="1"/>
  <c r="M179" i="1" s="1"/>
  <c r="Z180" i="1"/>
  <c r="Y181" i="1"/>
  <c r="AA183" i="1"/>
  <c r="AB183" i="1" s="1"/>
  <c r="Z184" i="1"/>
  <c r="Y185" i="1"/>
  <c r="AA187" i="1"/>
  <c r="AF187" i="1" s="1"/>
  <c r="Z188" i="1"/>
  <c r="Y189" i="1"/>
  <c r="AA191" i="1"/>
  <c r="AH191" i="1" s="1"/>
  <c r="Z192" i="1"/>
  <c r="Y193" i="1"/>
  <c r="AA195" i="1"/>
  <c r="AH195" i="1" s="1"/>
  <c r="Z196" i="1"/>
  <c r="Y197" i="1"/>
  <c r="AA199" i="1"/>
  <c r="AJ199" i="1" s="1"/>
  <c r="Z200" i="1"/>
  <c r="Y201" i="1"/>
  <c r="AA203" i="1"/>
  <c r="AH203" i="1" s="1"/>
  <c r="Z204" i="1"/>
  <c r="Y205" i="1"/>
  <c r="AA207" i="1"/>
  <c r="AF207" i="1" s="1"/>
  <c r="Z208" i="1"/>
  <c r="AA8" i="1"/>
  <c r="AC8" i="1" s="1"/>
  <c r="Y30" i="1"/>
  <c r="AA35" i="1"/>
  <c r="AH35" i="1" s="1"/>
  <c r="Y39" i="1"/>
  <c r="AA44" i="1"/>
  <c r="Z48" i="1"/>
  <c r="AA49" i="1"/>
  <c r="AH49" i="1" s="1"/>
  <c r="Z53" i="1"/>
  <c r="Y57" i="1"/>
  <c r="Z58" i="1"/>
  <c r="Y62" i="1"/>
  <c r="AA67" i="1"/>
  <c r="AJ67" i="1" s="1"/>
  <c r="Y71" i="1"/>
  <c r="AA76" i="1"/>
  <c r="AF76" i="1" s="1"/>
  <c r="Z80" i="1"/>
  <c r="AA81" i="1"/>
  <c r="AJ81" i="1" s="1"/>
  <c r="Z85" i="1"/>
  <c r="Y89" i="1"/>
  <c r="Z90" i="1"/>
  <c r="Y94" i="1"/>
  <c r="AA99" i="1"/>
  <c r="AD99" i="1" s="1"/>
  <c r="Y103" i="1"/>
  <c r="AA108" i="1"/>
  <c r="AH108" i="1" s="1"/>
  <c r="Z112" i="1"/>
  <c r="AA113" i="1"/>
  <c r="AJ113" i="1" s="1"/>
  <c r="Z117" i="1"/>
  <c r="Y121" i="1"/>
  <c r="Z122" i="1"/>
  <c r="AA123" i="1"/>
  <c r="Y129" i="1"/>
  <c r="Z130" i="1"/>
  <c r="AA131" i="1"/>
  <c r="AH131" i="1" s="1"/>
  <c r="Y137" i="1"/>
  <c r="Z138" i="1"/>
  <c r="AA139" i="1"/>
  <c r="AH139" i="1" s="1"/>
  <c r="Y145" i="1"/>
  <c r="Z146" i="1"/>
  <c r="AA147" i="1"/>
  <c r="AB147" i="1" s="1"/>
  <c r="F147" i="1" s="1"/>
  <c r="AA149" i="1"/>
  <c r="AJ149" i="1" s="1"/>
  <c r="Z150" i="1"/>
  <c r="Y151" i="1"/>
  <c r="AA153" i="1"/>
  <c r="AB153" i="1" s="1"/>
  <c r="F153" i="1" s="1"/>
  <c r="Z154" i="1"/>
  <c r="Y155" i="1"/>
  <c r="AA157" i="1"/>
  <c r="AD157" i="1" s="1"/>
  <c r="Z158" i="1"/>
  <c r="Y159" i="1"/>
  <c r="AA161" i="1"/>
  <c r="AF161" i="1" s="1"/>
  <c r="Z162" i="1"/>
  <c r="Y163" i="1"/>
  <c r="AA165" i="1"/>
  <c r="AC165" i="1" s="1"/>
  <c r="Z166" i="1"/>
  <c r="Y167" i="1"/>
  <c r="AA169" i="1"/>
  <c r="AH169" i="1" s="1"/>
  <c r="Z170" i="1"/>
  <c r="Y171" i="1"/>
  <c r="AA173" i="1"/>
  <c r="AJ173" i="1" s="1"/>
  <c r="Z174" i="1"/>
  <c r="Y175" i="1"/>
  <c r="AA177" i="1"/>
  <c r="AF177" i="1" s="1"/>
  <c r="Z178" i="1"/>
  <c r="Y179" i="1"/>
  <c r="AA181" i="1"/>
  <c r="AB181" i="1" s="1"/>
  <c r="F181" i="1" s="1"/>
  <c r="Z182" i="1"/>
  <c r="Y183" i="1"/>
  <c r="AA185" i="1"/>
  <c r="AF185" i="1" s="1"/>
  <c r="Z186" i="1"/>
  <c r="Y187" i="1"/>
  <c r="AA189" i="1"/>
  <c r="AF189" i="1" s="1"/>
  <c r="J189" i="1" s="1"/>
  <c r="M189" i="1" s="1"/>
  <c r="Z190" i="1"/>
  <c r="Y191" i="1"/>
  <c r="AA193" i="1"/>
  <c r="AF193" i="1" s="1"/>
  <c r="Z194" i="1"/>
  <c r="Y195" i="1"/>
  <c r="AA197" i="1"/>
  <c r="AJ197" i="1" s="1"/>
  <c r="Z198" i="1"/>
  <c r="Y199" i="1"/>
  <c r="AA201" i="1"/>
  <c r="AH201" i="1" s="1"/>
  <c r="Z202" i="1"/>
  <c r="Y203" i="1"/>
  <c r="AA205" i="1"/>
  <c r="AF205" i="1" s="1"/>
  <c r="Z206" i="1"/>
  <c r="Y207" i="1"/>
  <c r="AA209" i="1"/>
  <c r="AD209" i="1" s="1"/>
  <c r="AA9" i="1"/>
  <c r="Y31" i="1"/>
  <c r="Z34" i="1"/>
  <c r="Z45" i="1"/>
  <c r="Z56" i="1"/>
  <c r="AA59" i="1"/>
  <c r="AJ59" i="1" s="1"/>
  <c r="Y70" i="1"/>
  <c r="AA73" i="1"/>
  <c r="AF73" i="1" s="1"/>
  <c r="Y81" i="1"/>
  <c r="AA84" i="1"/>
  <c r="AF84" i="1" s="1"/>
  <c r="Y95" i="1"/>
  <c r="Z98" i="1"/>
  <c r="Z109" i="1"/>
  <c r="Z120" i="1"/>
  <c r="Y123" i="1"/>
  <c r="AA133" i="1"/>
  <c r="AD133" i="1" s="1"/>
  <c r="Z136" i="1"/>
  <c r="Y139" i="1"/>
  <c r="Z149" i="1"/>
  <c r="AA150" i="1"/>
  <c r="AB150" i="1" s="1"/>
  <c r="Y156" i="1"/>
  <c r="Z157" i="1"/>
  <c r="AA158" i="1"/>
  <c r="AD158" i="1" s="1"/>
  <c r="Y164" i="1"/>
  <c r="Z165" i="1"/>
  <c r="AA166" i="1"/>
  <c r="AH166" i="1" s="1"/>
  <c r="Y172" i="1"/>
  <c r="Z173" i="1"/>
  <c r="AA174" i="1"/>
  <c r="AJ174" i="1" s="1"/>
  <c r="Y180" i="1"/>
  <c r="Z181" i="1"/>
  <c r="AA182" i="1"/>
  <c r="AH182" i="1" s="1"/>
  <c r="Y188" i="1"/>
  <c r="Z189" i="1"/>
  <c r="AA190" i="1"/>
  <c r="AF190" i="1" s="1"/>
  <c r="Y196" i="1"/>
  <c r="Z197" i="1"/>
  <c r="AA198" i="1"/>
  <c r="AF198" i="1" s="1"/>
  <c r="Y204" i="1"/>
  <c r="Z205" i="1"/>
  <c r="AA206" i="1"/>
  <c r="AC206" i="1" s="1"/>
  <c r="AA210" i="1"/>
  <c r="AJ210" i="1" s="1"/>
  <c r="Z211" i="1"/>
  <c r="Y212" i="1"/>
  <c r="AA214" i="1"/>
  <c r="Z215" i="1"/>
  <c r="Y216" i="1"/>
  <c r="AA218" i="1"/>
  <c r="AJ218" i="1" s="1"/>
  <c r="Z219" i="1"/>
  <c r="Y220" i="1"/>
  <c r="AA222" i="1"/>
  <c r="Z223" i="1"/>
  <c r="Y224" i="1"/>
  <c r="AA226" i="1"/>
  <c r="AJ226" i="1" s="1"/>
  <c r="Z227" i="1"/>
  <c r="Y228" i="1"/>
  <c r="AA230" i="1"/>
  <c r="AC230" i="1" s="1"/>
  <c r="Z231" i="1"/>
  <c r="Y232" i="1"/>
  <c r="AA234" i="1"/>
  <c r="AH234" i="1" s="1"/>
  <c r="Z235" i="1"/>
  <c r="Y236" i="1"/>
  <c r="AA238" i="1"/>
  <c r="Z239" i="1"/>
  <c r="Y240" i="1"/>
  <c r="AA242" i="1"/>
  <c r="AF242" i="1" s="1"/>
  <c r="Z243" i="1"/>
  <c r="Y244" i="1"/>
  <c r="AA246" i="1"/>
  <c r="AF246" i="1" s="1"/>
  <c r="Z247" i="1"/>
  <c r="Y248" i="1"/>
  <c r="AA250" i="1"/>
  <c r="AJ250" i="1" s="1"/>
  <c r="Z251" i="1"/>
  <c r="Y252" i="1"/>
  <c r="AA254" i="1"/>
  <c r="Z255" i="1"/>
  <c r="Y256" i="1"/>
  <c r="AA258" i="1"/>
  <c r="AG258" i="1" s="1"/>
  <c r="Z259" i="1"/>
  <c r="Y260" i="1"/>
  <c r="AA262" i="1"/>
  <c r="Z263" i="1"/>
  <c r="Y264" i="1"/>
  <c r="AA266" i="1"/>
  <c r="AF266" i="1" s="1"/>
  <c r="Z267" i="1"/>
  <c r="Y268" i="1"/>
  <c r="AA270" i="1"/>
  <c r="Z271" i="1"/>
  <c r="Y272" i="1"/>
  <c r="AA274" i="1"/>
  <c r="AJ274" i="1" s="1"/>
  <c r="Z275" i="1"/>
  <c r="Y276" i="1"/>
  <c r="AA278" i="1"/>
  <c r="AG278" i="1" s="1"/>
  <c r="Z279" i="1"/>
  <c r="Y280" i="1"/>
  <c r="AA282" i="1"/>
  <c r="AJ282" i="1" s="1"/>
  <c r="Z283" i="1"/>
  <c r="Y284" i="1"/>
  <c r="AA286" i="1"/>
  <c r="Z287" i="1"/>
  <c r="Y288" i="1"/>
  <c r="AA290" i="1"/>
  <c r="AD290" i="1" s="1"/>
  <c r="Z291" i="1"/>
  <c r="Y292" i="1"/>
  <c r="AA294" i="1"/>
  <c r="AF294" i="1" s="1"/>
  <c r="Z295" i="1"/>
  <c r="Y296" i="1"/>
  <c r="AA298" i="1"/>
  <c r="Z299" i="1"/>
  <c r="Y300" i="1"/>
  <c r="AA302" i="1"/>
  <c r="Z303" i="1"/>
  <c r="Y304" i="1"/>
  <c r="AA306" i="1"/>
  <c r="Z307" i="1"/>
  <c r="Y308" i="1"/>
  <c r="AA310" i="1"/>
  <c r="AJ310" i="1" s="1"/>
  <c r="Z311" i="1"/>
  <c r="Y312" i="1"/>
  <c r="AA314" i="1"/>
  <c r="Z315" i="1"/>
  <c r="Y316" i="1"/>
  <c r="AA318" i="1"/>
  <c r="Z319" i="1"/>
  <c r="Y320" i="1"/>
  <c r="AA322" i="1"/>
  <c r="AB322" i="1" s="1"/>
  <c r="Z323" i="1"/>
  <c r="Y324" i="1"/>
  <c r="AA326" i="1"/>
  <c r="AF326" i="1" s="1"/>
  <c r="J326" i="1" s="1"/>
  <c r="M326" i="1" s="1"/>
  <c r="Z327" i="1"/>
  <c r="Y328" i="1"/>
  <c r="AA330" i="1"/>
  <c r="AH330" i="1" s="1"/>
  <c r="Z331" i="1"/>
  <c r="Y332" i="1"/>
  <c r="AA334" i="1"/>
  <c r="Z335" i="1"/>
  <c r="Y336" i="1"/>
  <c r="AA338" i="1"/>
  <c r="AJ338" i="1" s="1"/>
  <c r="Z339" i="1"/>
  <c r="Y340" i="1"/>
  <c r="AA342" i="1"/>
  <c r="Z343" i="1"/>
  <c r="Y344" i="1"/>
  <c r="AA346" i="1"/>
  <c r="Z347" i="1"/>
  <c r="Y348" i="1"/>
  <c r="AA350" i="1"/>
  <c r="AH350" i="1" s="1"/>
  <c r="Z351" i="1"/>
  <c r="Y352" i="1"/>
  <c r="AA354" i="1"/>
  <c r="AD354" i="1" s="1"/>
  <c r="Z355" i="1"/>
  <c r="Y356" i="1"/>
  <c r="AA358" i="1"/>
  <c r="AF358" i="1" s="1"/>
  <c r="Z359" i="1"/>
  <c r="Y360" i="1"/>
  <c r="AA362" i="1"/>
  <c r="Z363" i="1"/>
  <c r="Y364" i="1"/>
  <c r="AA366" i="1"/>
  <c r="Z367" i="1"/>
  <c r="Y368" i="1"/>
  <c r="AA370" i="1"/>
  <c r="AD370" i="1" s="1"/>
  <c r="Z371" i="1"/>
  <c r="Y372" i="1"/>
  <c r="AA374" i="1"/>
  <c r="AJ374" i="1" s="1"/>
  <c r="Z375" i="1"/>
  <c r="Y376" i="1"/>
  <c r="Y38" i="1"/>
  <c r="AA41" i="1"/>
  <c r="AJ41" i="1" s="1"/>
  <c r="Y49" i="1"/>
  <c r="AA52" i="1"/>
  <c r="AE52" i="1" s="1"/>
  <c r="I52" i="1" s="1"/>
  <c r="L52" i="1" s="1"/>
  <c r="Y63" i="1"/>
  <c r="Z66" i="1"/>
  <c r="Z77" i="1"/>
  <c r="Z88" i="1"/>
  <c r="AA91" i="1"/>
  <c r="AD91" i="1" s="1"/>
  <c r="Y102" i="1"/>
  <c r="AA105" i="1"/>
  <c r="Y113" i="1"/>
  <c r="AA116" i="1"/>
  <c r="AA125" i="1"/>
  <c r="Z128" i="1"/>
  <c r="Y131" i="1"/>
  <c r="AA141" i="1"/>
  <c r="AF141" i="1" s="1"/>
  <c r="Z144" i="1"/>
  <c r="Y147" i="1"/>
  <c r="Y152" i="1"/>
  <c r="Z153" i="1"/>
  <c r="AA154" i="1"/>
  <c r="AJ154" i="1" s="1"/>
  <c r="Y160" i="1"/>
  <c r="Z161" i="1"/>
  <c r="AA162" i="1"/>
  <c r="AD162" i="1" s="1"/>
  <c r="Y168" i="1"/>
  <c r="Z169" i="1"/>
  <c r="AA170" i="1"/>
  <c r="AH170" i="1" s="1"/>
  <c r="Y176" i="1"/>
  <c r="Z177" i="1"/>
  <c r="AA178" i="1"/>
  <c r="AJ178" i="1" s="1"/>
  <c r="Y184" i="1"/>
  <c r="Z185" i="1"/>
  <c r="AA186" i="1"/>
  <c r="AK186" i="1" s="1"/>
  <c r="Y192" i="1"/>
  <c r="Z193" i="1"/>
  <c r="AA194" i="1"/>
  <c r="AF194" i="1" s="1"/>
  <c r="Y200" i="1"/>
  <c r="Z201" i="1"/>
  <c r="AA202" i="1"/>
  <c r="AH202" i="1" s="1"/>
  <c r="Y208" i="1"/>
  <c r="Y209" i="1"/>
  <c r="Y210" i="1"/>
  <c r="AA212" i="1"/>
  <c r="AD212" i="1" s="1"/>
  <c r="Z213" i="1"/>
  <c r="Y214" i="1"/>
  <c r="AA216" i="1"/>
  <c r="AJ216" i="1" s="1"/>
  <c r="Z217" i="1"/>
  <c r="Y218" i="1"/>
  <c r="AA220" i="1"/>
  <c r="AH220" i="1" s="1"/>
  <c r="Z221" i="1"/>
  <c r="Y222" i="1"/>
  <c r="AA224" i="1"/>
  <c r="AD224" i="1" s="1"/>
  <c r="Z225" i="1"/>
  <c r="Y226" i="1"/>
  <c r="AA228" i="1"/>
  <c r="AJ228" i="1" s="1"/>
  <c r="Z229" i="1"/>
  <c r="Y230" i="1"/>
  <c r="AA232" i="1"/>
  <c r="Z233" i="1"/>
  <c r="Y234" i="1"/>
  <c r="AA236" i="1"/>
  <c r="AH236" i="1" s="1"/>
  <c r="Z237" i="1"/>
  <c r="Y238" i="1"/>
  <c r="AA240" i="1"/>
  <c r="Z241" i="1"/>
  <c r="Y242" i="1"/>
  <c r="AA244" i="1"/>
  <c r="AD244" i="1" s="1"/>
  <c r="Z245" i="1"/>
  <c r="Y246" i="1"/>
  <c r="AA248" i="1"/>
  <c r="AJ248" i="1" s="1"/>
  <c r="Z249" i="1"/>
  <c r="Y250" i="1"/>
  <c r="AA252" i="1"/>
  <c r="AJ252" i="1" s="1"/>
  <c r="Z253" i="1"/>
  <c r="Y254" i="1"/>
  <c r="AA256" i="1"/>
  <c r="Z257" i="1"/>
  <c r="Y258" i="1"/>
  <c r="AA260" i="1"/>
  <c r="AF260" i="1" s="1"/>
  <c r="Z261" i="1"/>
  <c r="Y262" i="1"/>
  <c r="AA264" i="1"/>
  <c r="AC264" i="1" s="1"/>
  <c r="Z265" i="1"/>
  <c r="Y266" i="1"/>
  <c r="AA268" i="1"/>
  <c r="AH268" i="1" s="1"/>
  <c r="Z269" i="1"/>
  <c r="Y270" i="1"/>
  <c r="AA272" i="1"/>
  <c r="AG272" i="1" s="1"/>
  <c r="Z273" i="1"/>
  <c r="Y274" i="1"/>
  <c r="AA276" i="1"/>
  <c r="AJ276" i="1" s="1"/>
  <c r="Z277" i="1"/>
  <c r="Y278" i="1"/>
  <c r="AA280" i="1"/>
  <c r="AJ280" i="1" s="1"/>
  <c r="Z281" i="1"/>
  <c r="Y282" i="1"/>
  <c r="AA284" i="1"/>
  <c r="Z285" i="1"/>
  <c r="Y286" i="1"/>
  <c r="AA288" i="1"/>
  <c r="Z289" i="1"/>
  <c r="Y290" i="1"/>
  <c r="AA292" i="1"/>
  <c r="AD292" i="1" s="1"/>
  <c r="Z293" i="1"/>
  <c r="Y294" i="1"/>
  <c r="AA296" i="1"/>
  <c r="Z297" i="1"/>
  <c r="Y298" i="1"/>
  <c r="AA300" i="1"/>
  <c r="AH300" i="1" s="1"/>
  <c r="Z301" i="1"/>
  <c r="Y302" i="1"/>
  <c r="AA304" i="1"/>
  <c r="Z305" i="1"/>
  <c r="Y306" i="1"/>
  <c r="AA308" i="1"/>
  <c r="Z309" i="1"/>
  <c r="Y310" i="1"/>
  <c r="AA312" i="1"/>
  <c r="AD312" i="1" s="1"/>
  <c r="Z313" i="1"/>
  <c r="Y314" i="1"/>
  <c r="AA316" i="1"/>
  <c r="AH316" i="1" s="1"/>
  <c r="Z317" i="1"/>
  <c r="Y318" i="1"/>
  <c r="AA320" i="1"/>
  <c r="Z321" i="1"/>
  <c r="Y322" i="1"/>
  <c r="AA324" i="1"/>
  <c r="AD324" i="1" s="1"/>
  <c r="Z325" i="1"/>
  <c r="Y326" i="1"/>
  <c r="AA328" i="1"/>
  <c r="AH328" i="1" s="1"/>
  <c r="Z329" i="1"/>
  <c r="Y330" i="1"/>
  <c r="AA332" i="1"/>
  <c r="Z333" i="1"/>
  <c r="Y334" i="1"/>
  <c r="AA336" i="1"/>
  <c r="Z337" i="1"/>
  <c r="Y338" i="1"/>
  <c r="AA340" i="1"/>
  <c r="Z341" i="1"/>
  <c r="Y342" i="1"/>
  <c r="AA344" i="1"/>
  <c r="AD344" i="1" s="1"/>
  <c r="Z345" i="1"/>
  <c r="Y346" i="1"/>
  <c r="AA348" i="1"/>
  <c r="Z349" i="1"/>
  <c r="Y350" i="1"/>
  <c r="AA352" i="1"/>
  <c r="Z353" i="1"/>
  <c r="Y354" i="1"/>
  <c r="AA356" i="1"/>
  <c r="AD356" i="1" s="1"/>
  <c r="Z357" i="1"/>
  <c r="Y358" i="1"/>
  <c r="AA360" i="1"/>
  <c r="AJ360" i="1" s="1"/>
  <c r="Z361" i="1"/>
  <c r="Y362" i="1"/>
  <c r="AA364" i="1"/>
  <c r="AF364" i="1" s="1"/>
  <c r="Z365" i="1"/>
  <c r="Y366" i="1"/>
  <c r="AA368" i="1"/>
  <c r="Z369" i="1"/>
  <c r="Y370" i="1"/>
  <c r="AA372" i="1"/>
  <c r="AF372" i="1" s="1"/>
  <c r="Z373" i="1"/>
  <c r="Y374" i="1"/>
  <c r="AA376" i="1"/>
  <c r="AJ376" i="1" s="1"/>
  <c r="Y97" i="1"/>
  <c r="Z104" i="1"/>
  <c r="Y111" i="1"/>
  <c r="Y118" i="1"/>
  <c r="Y135" i="1"/>
  <c r="Z140" i="1"/>
  <c r="AA145" i="1"/>
  <c r="AJ145" i="1" s="1"/>
  <c r="Y150" i="1"/>
  <c r="AA160" i="1"/>
  <c r="AJ160" i="1" s="1"/>
  <c r="Z163" i="1"/>
  <c r="Y166" i="1"/>
  <c r="AA176" i="1"/>
  <c r="AF176" i="1" s="1"/>
  <c r="Z179" i="1"/>
  <c r="Y182" i="1"/>
  <c r="AA192" i="1"/>
  <c r="AF192" i="1" s="1"/>
  <c r="Z195" i="1"/>
  <c r="Y198" i="1"/>
  <c r="AA208" i="1"/>
  <c r="AJ208" i="1" s="1"/>
  <c r="Y213" i="1"/>
  <c r="Z214" i="1"/>
  <c r="AA215" i="1"/>
  <c r="AJ215" i="1" s="1"/>
  <c r="Y221" i="1"/>
  <c r="Z222" i="1"/>
  <c r="AA223" i="1"/>
  <c r="AH223" i="1" s="1"/>
  <c r="Y229" i="1"/>
  <c r="Z230" i="1"/>
  <c r="AA231" i="1"/>
  <c r="Y237" i="1"/>
  <c r="Z238" i="1"/>
  <c r="AA239" i="1"/>
  <c r="AD239" i="1" s="1"/>
  <c r="Y245" i="1"/>
  <c r="Z246" i="1"/>
  <c r="AA247" i="1"/>
  <c r="AJ247" i="1" s="1"/>
  <c r="Y253" i="1"/>
  <c r="Z254" i="1"/>
  <c r="AA255" i="1"/>
  <c r="Y261" i="1"/>
  <c r="Z262" i="1"/>
  <c r="AA263" i="1"/>
  <c r="Y269" i="1"/>
  <c r="Z270" i="1"/>
  <c r="AA271" i="1"/>
  <c r="AJ271" i="1" s="1"/>
  <c r="Y277" i="1"/>
  <c r="Z278" i="1"/>
  <c r="AA279" i="1"/>
  <c r="AF279" i="1" s="1"/>
  <c r="Y285" i="1"/>
  <c r="Z286" i="1"/>
  <c r="AA287" i="1"/>
  <c r="AG287" i="1" s="1"/>
  <c r="Y293" i="1"/>
  <c r="Z294" i="1"/>
  <c r="AA295" i="1"/>
  <c r="AG295" i="1" s="1"/>
  <c r="Y301" i="1"/>
  <c r="Z302" i="1"/>
  <c r="AA303" i="1"/>
  <c r="AB303" i="1" s="1"/>
  <c r="Y309" i="1"/>
  <c r="Z310" i="1"/>
  <c r="AA311" i="1"/>
  <c r="AD311" i="1" s="1"/>
  <c r="Y317" i="1"/>
  <c r="Z318" i="1"/>
  <c r="AA319" i="1"/>
  <c r="AF319" i="1" s="1"/>
  <c r="Y325" i="1"/>
  <c r="Z326" i="1"/>
  <c r="AA327" i="1"/>
  <c r="Y333" i="1"/>
  <c r="Z334" i="1"/>
  <c r="AA335" i="1"/>
  <c r="AF335" i="1" s="1"/>
  <c r="Y341" i="1"/>
  <c r="Z342" i="1"/>
  <c r="AA343" i="1"/>
  <c r="AD343" i="1" s="1"/>
  <c r="Y349" i="1"/>
  <c r="Z350" i="1"/>
  <c r="AA351" i="1"/>
  <c r="AD351" i="1" s="1"/>
  <c r="Y357" i="1"/>
  <c r="Z358" i="1"/>
  <c r="AA359" i="1"/>
  <c r="AD359" i="1" s="1"/>
  <c r="Y365" i="1"/>
  <c r="Z366" i="1"/>
  <c r="AA367" i="1"/>
  <c r="AJ367" i="1" s="1"/>
  <c r="Y373" i="1"/>
  <c r="Z374" i="1"/>
  <c r="AA375" i="1"/>
  <c r="AC375" i="1" s="1"/>
  <c r="G375" i="1" s="1"/>
  <c r="AA377" i="1"/>
  <c r="AD377" i="1" s="1"/>
  <c r="Z378" i="1"/>
  <c r="Y379" i="1"/>
  <c r="AA381" i="1"/>
  <c r="AJ381" i="1" s="1"/>
  <c r="Z382" i="1"/>
  <c r="Y383" i="1"/>
  <c r="AA385" i="1"/>
  <c r="Z386" i="1"/>
  <c r="Y387" i="1"/>
  <c r="AA389" i="1"/>
  <c r="AG389" i="1" s="1"/>
  <c r="Z390" i="1"/>
  <c r="Y391" i="1"/>
  <c r="AA393" i="1"/>
  <c r="AJ393" i="1" s="1"/>
  <c r="Z394" i="1"/>
  <c r="Y395" i="1"/>
  <c r="AA397" i="1"/>
  <c r="AF397" i="1" s="1"/>
  <c r="Z398" i="1"/>
  <c r="Y399" i="1"/>
  <c r="AA401" i="1"/>
  <c r="AH401" i="1" s="1"/>
  <c r="Z402" i="1"/>
  <c r="Y403" i="1"/>
  <c r="AA405" i="1"/>
  <c r="Z406" i="1"/>
  <c r="Y407" i="1"/>
  <c r="AA409" i="1"/>
  <c r="Z410" i="1"/>
  <c r="Y411" i="1"/>
  <c r="AA413" i="1"/>
  <c r="AF413" i="1" s="1"/>
  <c r="J413" i="1" s="1"/>
  <c r="M413" i="1" s="1"/>
  <c r="Z414" i="1"/>
  <c r="Y415" i="1"/>
  <c r="AA417" i="1"/>
  <c r="Z418" i="1"/>
  <c r="Y419" i="1"/>
  <c r="AA421" i="1"/>
  <c r="Z422" i="1"/>
  <c r="Y423" i="1"/>
  <c r="AA425" i="1"/>
  <c r="AD425" i="1" s="1"/>
  <c r="Z426" i="1"/>
  <c r="Y427" i="1"/>
  <c r="AA429" i="1"/>
  <c r="AJ429" i="1" s="1"/>
  <c r="Z430" i="1"/>
  <c r="Y431" i="1"/>
  <c r="AA433" i="1"/>
  <c r="Z434" i="1"/>
  <c r="Y435" i="1"/>
  <c r="AA437" i="1"/>
  <c r="Z438" i="1"/>
  <c r="Y439" i="1"/>
  <c r="AA441" i="1"/>
  <c r="AF441" i="1" s="1"/>
  <c r="Z442" i="1"/>
  <c r="Y443" i="1"/>
  <c r="AA445" i="1"/>
  <c r="AC445" i="1" s="1"/>
  <c r="Z446" i="1"/>
  <c r="Y447" i="1"/>
  <c r="AA449" i="1"/>
  <c r="Z450" i="1"/>
  <c r="Y451" i="1"/>
  <c r="AA453" i="1"/>
  <c r="Z454" i="1"/>
  <c r="Y455" i="1"/>
  <c r="AA457" i="1"/>
  <c r="AD457" i="1" s="1"/>
  <c r="Z458" i="1"/>
  <c r="Y459" i="1"/>
  <c r="AA461" i="1"/>
  <c r="AJ461" i="1" s="1"/>
  <c r="Z462" i="1"/>
  <c r="Y463" i="1"/>
  <c r="AA465" i="1"/>
  <c r="AH465" i="1" s="1"/>
  <c r="Z466" i="1"/>
  <c r="Y467" i="1"/>
  <c r="AA469" i="1"/>
  <c r="Z470" i="1"/>
  <c r="Y471" i="1"/>
  <c r="AA473" i="1"/>
  <c r="Z474" i="1"/>
  <c r="Y475" i="1"/>
  <c r="AA477" i="1"/>
  <c r="AF477" i="1" s="1"/>
  <c r="Z478" i="1"/>
  <c r="Y479" i="1"/>
  <c r="AA481" i="1"/>
  <c r="Z482" i="1"/>
  <c r="Y483" i="1"/>
  <c r="AA485" i="1"/>
  <c r="Z486" i="1"/>
  <c r="Y487" i="1"/>
  <c r="AA489" i="1"/>
  <c r="AF489" i="1" s="1"/>
  <c r="Z490" i="1"/>
  <c r="Y33" i="1"/>
  <c r="Z40" i="1"/>
  <c r="Y47" i="1"/>
  <c r="Y54" i="1"/>
  <c r="Z61" i="1"/>
  <c r="AA68" i="1"/>
  <c r="AH68" i="1" s="1"/>
  <c r="AA75" i="1"/>
  <c r="AK75" i="1" s="1"/>
  <c r="O75" i="1" s="1"/>
  <c r="Z82" i="1"/>
  <c r="AA89" i="1"/>
  <c r="AF89" i="1" s="1"/>
  <c r="Z124" i="1"/>
  <c r="AA129" i="1"/>
  <c r="AG129" i="1" s="1"/>
  <c r="AA152" i="1"/>
  <c r="AG152" i="1" s="1"/>
  <c r="Z155" i="1"/>
  <c r="Y158" i="1"/>
  <c r="AA168" i="1"/>
  <c r="AF168" i="1" s="1"/>
  <c r="Z171" i="1"/>
  <c r="Y174" i="1"/>
  <c r="AA184" i="1"/>
  <c r="AF184" i="1" s="1"/>
  <c r="Z187" i="1"/>
  <c r="Y190" i="1"/>
  <c r="AA200" i="1"/>
  <c r="AH200" i="1" s="1"/>
  <c r="Z203" i="1"/>
  <c r="Y206" i="1"/>
  <c r="Z210" i="1"/>
  <c r="AA211" i="1"/>
  <c r="AH211" i="1" s="1"/>
  <c r="Y217" i="1"/>
  <c r="Z218" i="1"/>
  <c r="AA219" i="1"/>
  <c r="AH219" i="1" s="1"/>
  <c r="Y225" i="1"/>
  <c r="Z226" i="1"/>
  <c r="AA227" i="1"/>
  <c r="AD227" i="1" s="1"/>
  <c r="Y233" i="1"/>
  <c r="Z234" i="1"/>
  <c r="AA235" i="1"/>
  <c r="Y241" i="1"/>
  <c r="Z242" i="1"/>
  <c r="AA243" i="1"/>
  <c r="AJ243" i="1" s="1"/>
  <c r="Y249" i="1"/>
  <c r="Z250" i="1"/>
  <c r="AA251" i="1"/>
  <c r="AF251" i="1" s="1"/>
  <c r="Y257" i="1"/>
  <c r="Z258" i="1"/>
  <c r="AA259" i="1"/>
  <c r="AH259" i="1" s="1"/>
  <c r="Y265" i="1"/>
  <c r="Z266" i="1"/>
  <c r="AA267" i="1"/>
  <c r="AF267" i="1" s="1"/>
  <c r="Y273" i="1"/>
  <c r="Z274" i="1"/>
  <c r="AA275" i="1"/>
  <c r="AH275" i="1" s="1"/>
  <c r="Y281" i="1"/>
  <c r="Z282" i="1"/>
  <c r="AA283" i="1"/>
  <c r="AF283" i="1" s="1"/>
  <c r="Y289" i="1"/>
  <c r="Z290" i="1"/>
  <c r="AA291" i="1"/>
  <c r="AF291" i="1" s="1"/>
  <c r="Y297" i="1"/>
  <c r="Z298" i="1"/>
  <c r="AA299" i="1"/>
  <c r="AD299" i="1" s="1"/>
  <c r="Y305" i="1"/>
  <c r="Z306" i="1"/>
  <c r="AA307" i="1"/>
  <c r="AG307" i="1" s="1"/>
  <c r="K307" i="1" s="1"/>
  <c r="N307" i="1" s="1"/>
  <c r="Y313" i="1"/>
  <c r="Z314" i="1"/>
  <c r="AA315" i="1"/>
  <c r="Y321" i="1"/>
  <c r="Z322" i="1"/>
  <c r="AA323" i="1"/>
  <c r="AK323" i="1" s="1"/>
  <c r="Y329" i="1"/>
  <c r="Z330" i="1"/>
  <c r="AA331" i="1"/>
  <c r="AG331" i="1" s="1"/>
  <c r="Y337" i="1"/>
  <c r="Z338" i="1"/>
  <c r="AA339" i="1"/>
  <c r="AH339" i="1" s="1"/>
  <c r="Y345" i="1"/>
  <c r="Z346" i="1"/>
  <c r="AA347" i="1"/>
  <c r="AD347" i="1" s="1"/>
  <c r="Y353" i="1"/>
  <c r="Z354" i="1"/>
  <c r="AA355" i="1"/>
  <c r="AD355" i="1" s="1"/>
  <c r="Y361" i="1"/>
  <c r="Z362" i="1"/>
  <c r="AA363" i="1"/>
  <c r="AF363" i="1" s="1"/>
  <c r="Y369" i="1"/>
  <c r="Z370" i="1"/>
  <c r="AA371" i="1"/>
  <c r="AK371" i="1" s="1"/>
  <c r="Y377" i="1"/>
  <c r="AA379" i="1"/>
  <c r="AF379" i="1" s="1"/>
  <c r="Z380" i="1"/>
  <c r="Y381" i="1"/>
  <c r="AA383" i="1"/>
  <c r="Z384" i="1"/>
  <c r="Y385" i="1"/>
  <c r="AA387" i="1"/>
  <c r="AJ387" i="1" s="1"/>
  <c r="Z388" i="1"/>
  <c r="Y389" i="1"/>
  <c r="AA391" i="1"/>
  <c r="Z392" i="1"/>
  <c r="Y393" i="1"/>
  <c r="AA395" i="1"/>
  <c r="AD395" i="1" s="1"/>
  <c r="Z396" i="1"/>
  <c r="Y397" i="1"/>
  <c r="AA399" i="1"/>
  <c r="AF399" i="1" s="1"/>
  <c r="Z400" i="1"/>
  <c r="Y401" i="1"/>
  <c r="AA403" i="1"/>
  <c r="Z404" i="1"/>
  <c r="Y405" i="1"/>
  <c r="AA407" i="1"/>
  <c r="Z408" i="1"/>
  <c r="Y409" i="1"/>
  <c r="AA411" i="1"/>
  <c r="AD411" i="1" s="1"/>
  <c r="Z412" i="1"/>
  <c r="Y413" i="1"/>
  <c r="AA415" i="1"/>
  <c r="AC415" i="1" s="1"/>
  <c r="Z416" i="1"/>
  <c r="Y417" i="1"/>
  <c r="AA419" i="1"/>
  <c r="Z420" i="1"/>
  <c r="Y421" i="1"/>
  <c r="AA423" i="1"/>
  <c r="Z424" i="1"/>
  <c r="Y425" i="1"/>
  <c r="AA427" i="1"/>
  <c r="AD427" i="1" s="1"/>
  <c r="Z428" i="1"/>
  <c r="Y429" i="1"/>
  <c r="AA431" i="1"/>
  <c r="AE431" i="1" s="1"/>
  <c r="Z432" i="1"/>
  <c r="Y433" i="1"/>
  <c r="AA435" i="1"/>
  <c r="AF435" i="1" s="1"/>
  <c r="J435" i="1" s="1"/>
  <c r="M435" i="1" s="1"/>
  <c r="Z436" i="1"/>
  <c r="Y437" i="1"/>
  <c r="AA439" i="1"/>
  <c r="Z440" i="1"/>
  <c r="Y441" i="1"/>
  <c r="AA443" i="1"/>
  <c r="AD443" i="1" s="1"/>
  <c r="Z444" i="1"/>
  <c r="Y445" i="1"/>
  <c r="AA447" i="1"/>
  <c r="AF447" i="1" s="1"/>
  <c r="Z448" i="1"/>
  <c r="Y449" i="1"/>
  <c r="AA451" i="1"/>
  <c r="AJ451" i="1" s="1"/>
  <c r="Z452" i="1"/>
  <c r="Y453" i="1"/>
  <c r="AA455" i="1"/>
  <c r="Z456" i="1"/>
  <c r="Y457" i="1"/>
  <c r="AA459" i="1"/>
  <c r="AD459" i="1" s="1"/>
  <c r="Z460" i="1"/>
  <c r="Y461" i="1"/>
  <c r="AA463" i="1"/>
  <c r="AE463" i="1" s="1"/>
  <c r="Z464" i="1"/>
  <c r="Y465" i="1"/>
  <c r="AA467" i="1"/>
  <c r="Z468" i="1"/>
  <c r="Y469" i="1"/>
  <c r="AA471" i="1"/>
  <c r="Z472" i="1"/>
  <c r="Y473" i="1"/>
  <c r="AA475" i="1"/>
  <c r="AD475" i="1" s="1"/>
  <c r="Z476" i="1"/>
  <c r="Y477" i="1"/>
  <c r="AA479" i="1"/>
  <c r="AC479" i="1" s="1"/>
  <c r="G479" i="1" s="1"/>
  <c r="Z480" i="1"/>
  <c r="Y481" i="1"/>
  <c r="AA483" i="1"/>
  <c r="AH483" i="1" s="1"/>
  <c r="Z484" i="1"/>
  <c r="Y485" i="1"/>
  <c r="AA487" i="1"/>
  <c r="AH487" i="1" s="1"/>
  <c r="Z488" i="1"/>
  <c r="Y489" i="1"/>
  <c r="AA491" i="1"/>
  <c r="AK491" i="1" s="1"/>
  <c r="AA43" i="1"/>
  <c r="AJ43" i="1" s="1"/>
  <c r="Y86" i="1"/>
  <c r="Z114" i="1"/>
  <c r="Y127" i="1"/>
  <c r="Y154" i="1"/>
  <c r="Z159" i="1"/>
  <c r="AA164" i="1"/>
  <c r="AF164" i="1" s="1"/>
  <c r="Y186" i="1"/>
  <c r="Z191" i="1"/>
  <c r="AA196" i="1"/>
  <c r="AJ196" i="1" s="1"/>
  <c r="Y211" i="1"/>
  <c r="AA221" i="1"/>
  <c r="AJ221" i="1" s="1"/>
  <c r="Z224" i="1"/>
  <c r="Y227" i="1"/>
  <c r="AA237" i="1"/>
  <c r="AF237" i="1" s="1"/>
  <c r="Z240" i="1"/>
  <c r="Y243" i="1"/>
  <c r="AA253" i="1"/>
  <c r="AJ253" i="1" s="1"/>
  <c r="Z256" i="1"/>
  <c r="Y259" i="1"/>
  <c r="AA269" i="1"/>
  <c r="Z272" i="1"/>
  <c r="Y275" i="1"/>
  <c r="AA285" i="1"/>
  <c r="Z288" i="1"/>
  <c r="Y291" i="1"/>
  <c r="AA301" i="1"/>
  <c r="AB301" i="1" s="1"/>
  <c r="Z304" i="1"/>
  <c r="Y307" i="1"/>
  <c r="AA317" i="1"/>
  <c r="AJ317" i="1" s="1"/>
  <c r="Z320" i="1"/>
  <c r="Y323" i="1"/>
  <c r="AA333" i="1"/>
  <c r="AF333" i="1" s="1"/>
  <c r="Z336" i="1"/>
  <c r="Y339" i="1"/>
  <c r="AA349" i="1"/>
  <c r="Z352" i="1"/>
  <c r="Y355" i="1"/>
  <c r="AA365" i="1"/>
  <c r="AD365" i="1" s="1"/>
  <c r="Z368" i="1"/>
  <c r="Y371" i="1"/>
  <c r="Y378" i="1"/>
  <c r="Z379" i="1"/>
  <c r="AA380" i="1"/>
  <c r="Y386" i="1"/>
  <c r="Z387" i="1"/>
  <c r="AA388" i="1"/>
  <c r="AD388" i="1" s="1"/>
  <c r="Y394" i="1"/>
  <c r="Z395" i="1"/>
  <c r="AA396" i="1"/>
  <c r="AJ396" i="1" s="1"/>
  <c r="Y402" i="1"/>
  <c r="Z403" i="1"/>
  <c r="AA404" i="1"/>
  <c r="Y410" i="1"/>
  <c r="Z411" i="1"/>
  <c r="AA412" i="1"/>
  <c r="Y418" i="1"/>
  <c r="Z419" i="1"/>
  <c r="AA420" i="1"/>
  <c r="AF420" i="1" s="1"/>
  <c r="Y426" i="1"/>
  <c r="Z427" i="1"/>
  <c r="AA428" i="1"/>
  <c r="AC428" i="1" s="1"/>
  <c r="Y434" i="1"/>
  <c r="Z435" i="1"/>
  <c r="AA436" i="1"/>
  <c r="Y442" i="1"/>
  <c r="Z443" i="1"/>
  <c r="AA444" i="1"/>
  <c r="Y450" i="1"/>
  <c r="Z451" i="1"/>
  <c r="AA452" i="1"/>
  <c r="Y458" i="1"/>
  <c r="Z459" i="1"/>
  <c r="AA460" i="1"/>
  <c r="AJ460" i="1" s="1"/>
  <c r="Y466" i="1"/>
  <c r="Z467" i="1"/>
  <c r="AA468" i="1"/>
  <c r="AH468" i="1" s="1"/>
  <c r="Y474" i="1"/>
  <c r="Z475" i="1"/>
  <c r="AA476" i="1"/>
  <c r="Y482" i="1"/>
  <c r="Z483" i="1"/>
  <c r="AA484" i="1"/>
  <c r="AD484" i="1" s="1"/>
  <c r="Y490" i="1"/>
  <c r="Y491" i="1"/>
  <c r="Y492" i="1"/>
  <c r="AA494" i="1"/>
  <c r="AK494" i="1" s="1"/>
  <c r="Z495" i="1"/>
  <c r="Y496" i="1"/>
  <c r="AA498" i="1"/>
  <c r="AF498" i="1" s="1"/>
  <c r="Z499" i="1"/>
  <c r="Y500" i="1"/>
  <c r="AA502" i="1"/>
  <c r="AD502" i="1" s="1"/>
  <c r="Z503" i="1"/>
  <c r="Y504" i="1"/>
  <c r="AA506" i="1"/>
  <c r="Z507" i="1"/>
  <c r="Y508" i="1"/>
  <c r="AA510" i="1"/>
  <c r="AF510" i="1" s="1"/>
  <c r="Z511" i="1"/>
  <c r="Y512" i="1"/>
  <c r="AA514" i="1"/>
  <c r="AC514" i="1" s="1"/>
  <c r="Z515" i="1"/>
  <c r="Y516" i="1"/>
  <c r="AA518" i="1"/>
  <c r="AF518" i="1" s="1"/>
  <c r="Z519" i="1"/>
  <c r="Y520" i="1"/>
  <c r="AA522" i="1"/>
  <c r="Z523" i="1"/>
  <c r="Y524" i="1"/>
  <c r="AA526" i="1"/>
  <c r="AE526" i="1" s="1"/>
  <c r="Z527" i="1"/>
  <c r="Y528" i="1"/>
  <c r="AA530" i="1"/>
  <c r="AK530" i="1" s="1"/>
  <c r="Z531" i="1"/>
  <c r="Y532" i="1"/>
  <c r="AA534" i="1"/>
  <c r="AJ534" i="1" s="1"/>
  <c r="Z535" i="1"/>
  <c r="Y536" i="1"/>
  <c r="AA538" i="1"/>
  <c r="Z539" i="1"/>
  <c r="Y540" i="1"/>
  <c r="AA542" i="1"/>
  <c r="AF542" i="1" s="1"/>
  <c r="Z543" i="1"/>
  <c r="Y544" i="1"/>
  <c r="AA546" i="1"/>
  <c r="AC546" i="1" s="1"/>
  <c r="Z547" i="1"/>
  <c r="Y548" i="1"/>
  <c r="AA550" i="1"/>
  <c r="Z551" i="1"/>
  <c r="Y552" i="1"/>
  <c r="AA554" i="1"/>
  <c r="Z555" i="1"/>
  <c r="Y556" i="1"/>
  <c r="AA558" i="1"/>
  <c r="Z559" i="1"/>
  <c r="Y560" i="1"/>
  <c r="AA562" i="1"/>
  <c r="Z563" i="1"/>
  <c r="Y564" i="1"/>
  <c r="AA566" i="1"/>
  <c r="Z567" i="1"/>
  <c r="Y568" i="1"/>
  <c r="AA570" i="1"/>
  <c r="Z571" i="1"/>
  <c r="Y572" i="1"/>
  <c r="AA574" i="1"/>
  <c r="AD574" i="1" s="1"/>
  <c r="Z575" i="1"/>
  <c r="Y576" i="1"/>
  <c r="AA578" i="1"/>
  <c r="AF578" i="1" s="1"/>
  <c r="Z579" i="1"/>
  <c r="Y580" i="1"/>
  <c r="AA582" i="1"/>
  <c r="Z583" i="1"/>
  <c r="Y584" i="1"/>
  <c r="AA586" i="1"/>
  <c r="Z587" i="1"/>
  <c r="Y588" i="1"/>
  <c r="AA590" i="1"/>
  <c r="Z591" i="1"/>
  <c r="Y592" i="1"/>
  <c r="AA594" i="1"/>
  <c r="AF594" i="1" s="1"/>
  <c r="Z595" i="1"/>
  <c r="Y596" i="1"/>
  <c r="AA598" i="1"/>
  <c r="Z599" i="1"/>
  <c r="Y600" i="1"/>
  <c r="AA602" i="1"/>
  <c r="Z603" i="1"/>
  <c r="Y604" i="1"/>
  <c r="AA606" i="1"/>
  <c r="AD606" i="1" s="1"/>
  <c r="Z607" i="1"/>
  <c r="Y608" i="1"/>
  <c r="AA610" i="1"/>
  <c r="AH610" i="1" s="1"/>
  <c r="Z611" i="1"/>
  <c r="Y612" i="1"/>
  <c r="AA614" i="1"/>
  <c r="Z615" i="1"/>
  <c r="Y616" i="1"/>
  <c r="AA618" i="1"/>
  <c r="Z619" i="1"/>
  <c r="Y620" i="1"/>
  <c r="AA622" i="1"/>
  <c r="Z623" i="1"/>
  <c r="Y624" i="1"/>
  <c r="AA626" i="1"/>
  <c r="AD626" i="1" s="1"/>
  <c r="Z627" i="1"/>
  <c r="Y628" i="1"/>
  <c r="AA630" i="1"/>
  <c r="Z631" i="1"/>
  <c r="Y632" i="1"/>
  <c r="AA634" i="1"/>
  <c r="Z635" i="1"/>
  <c r="Y636" i="1"/>
  <c r="AA638" i="1"/>
  <c r="Z639" i="1"/>
  <c r="Y640" i="1"/>
  <c r="AA642" i="1"/>
  <c r="AH642" i="1" s="1"/>
  <c r="Z643" i="1"/>
  <c r="Y644" i="1"/>
  <c r="AA646" i="1"/>
  <c r="Z647" i="1"/>
  <c r="Y648" i="1"/>
  <c r="AA650" i="1"/>
  <c r="Z651" i="1"/>
  <c r="Y652" i="1"/>
  <c r="AA654" i="1"/>
  <c r="Z655" i="1"/>
  <c r="Y656" i="1"/>
  <c r="AA658" i="1"/>
  <c r="AD658" i="1" s="1"/>
  <c r="Z659" i="1"/>
  <c r="Y660" i="1"/>
  <c r="AA662" i="1"/>
  <c r="AD662" i="1" s="1"/>
  <c r="Z663" i="1"/>
  <c r="Y664" i="1"/>
  <c r="AA666" i="1"/>
  <c r="Z667" i="1"/>
  <c r="Y668" i="1"/>
  <c r="AA670" i="1"/>
  <c r="AF670" i="1" s="1"/>
  <c r="Z671" i="1"/>
  <c r="Y672" i="1"/>
  <c r="AA674" i="1"/>
  <c r="AH674" i="1" s="1"/>
  <c r="Z675" i="1"/>
  <c r="Y676" i="1"/>
  <c r="AA678" i="1"/>
  <c r="Z679" i="1"/>
  <c r="Y680" i="1"/>
  <c r="AA682" i="1"/>
  <c r="Z683" i="1"/>
  <c r="Y684" i="1"/>
  <c r="AA686" i="1"/>
  <c r="AF686" i="1" s="1"/>
  <c r="Z687" i="1"/>
  <c r="Y688" i="1"/>
  <c r="AA690" i="1"/>
  <c r="AD690" i="1" s="1"/>
  <c r="Z691" i="1"/>
  <c r="Y692" i="1"/>
  <c r="AA694" i="1"/>
  <c r="Z695" i="1"/>
  <c r="Y696" i="1"/>
  <c r="AA698" i="1"/>
  <c r="Z699" i="1"/>
  <c r="Y700" i="1"/>
  <c r="AA702" i="1"/>
  <c r="Z703" i="1"/>
  <c r="Y704" i="1"/>
  <c r="AA706" i="1"/>
  <c r="Z707" i="1"/>
  <c r="Y708" i="1"/>
  <c r="AA710" i="1"/>
  <c r="Z711" i="1"/>
  <c r="Y712" i="1"/>
  <c r="AA714" i="1"/>
  <c r="Z715" i="1"/>
  <c r="Y716" i="1"/>
  <c r="AA718" i="1"/>
  <c r="AD718" i="1" s="1"/>
  <c r="Z719" i="1"/>
  <c r="Y720" i="1"/>
  <c r="AA722" i="1"/>
  <c r="AD722" i="1" s="1"/>
  <c r="Z723" i="1"/>
  <c r="Y724" i="1"/>
  <c r="AA726" i="1"/>
  <c r="Z727" i="1"/>
  <c r="Y728" i="1"/>
  <c r="AA730" i="1"/>
  <c r="Z731" i="1"/>
  <c r="Y732" i="1"/>
  <c r="AA734" i="1"/>
  <c r="AD734" i="1" s="1"/>
  <c r="Z735" i="1"/>
  <c r="Y736" i="1"/>
  <c r="AA738" i="1"/>
  <c r="AH738" i="1" s="1"/>
  <c r="Z739" i="1"/>
  <c r="Y740" i="1"/>
  <c r="AA742" i="1"/>
  <c r="Z743" i="1"/>
  <c r="Y744" i="1"/>
  <c r="AA746" i="1"/>
  <c r="Z747" i="1"/>
  <c r="Y748" i="1"/>
  <c r="AA750" i="1"/>
  <c r="AD750" i="1" s="1"/>
  <c r="Z751" i="1"/>
  <c r="Y752" i="1"/>
  <c r="AA754" i="1"/>
  <c r="Z755" i="1"/>
  <c r="Y756" i="1"/>
  <c r="AA758" i="1"/>
  <c r="Z759" i="1"/>
  <c r="Y760" i="1"/>
  <c r="AA762" i="1"/>
  <c r="AF762" i="1" s="1"/>
  <c r="Z763" i="1"/>
  <c r="Y764" i="1"/>
  <c r="AA766" i="1"/>
  <c r="Z767" i="1"/>
  <c r="Y768" i="1"/>
  <c r="AA770" i="1"/>
  <c r="Z771" i="1"/>
  <c r="Y772" i="1"/>
  <c r="AA774" i="1"/>
  <c r="AC774" i="1" s="1"/>
  <c r="Z775" i="1"/>
  <c r="Y776" i="1"/>
  <c r="AA778" i="1"/>
  <c r="Z779" i="1"/>
  <c r="Y780" i="1"/>
  <c r="AA782" i="1"/>
  <c r="Z783" i="1"/>
  <c r="Y784" i="1"/>
  <c r="AA786" i="1"/>
  <c r="Z787" i="1"/>
  <c r="Y788" i="1"/>
  <c r="AA790" i="1"/>
  <c r="AH790" i="1" s="1"/>
  <c r="Z791" i="1"/>
  <c r="Y792" i="1"/>
  <c r="AA794" i="1"/>
  <c r="Z795" i="1"/>
  <c r="Y796" i="1"/>
  <c r="AA798" i="1"/>
  <c r="Z799" i="1"/>
  <c r="Y800" i="1"/>
  <c r="AA802" i="1"/>
  <c r="Z803" i="1"/>
  <c r="Y804" i="1"/>
  <c r="AA806" i="1"/>
  <c r="AJ806" i="1" s="1"/>
  <c r="Z807" i="1"/>
  <c r="Y808" i="1"/>
  <c r="AA810" i="1"/>
  <c r="Z811" i="1"/>
  <c r="Y812" i="1"/>
  <c r="AA814" i="1"/>
  <c r="AD814" i="1" s="1"/>
  <c r="Z815" i="1"/>
  <c r="Y816" i="1"/>
  <c r="AA818" i="1"/>
  <c r="Z819" i="1"/>
  <c r="Y820" i="1"/>
  <c r="AA822" i="1"/>
  <c r="AG822" i="1" s="1"/>
  <c r="Z823" i="1"/>
  <c r="Y824" i="1"/>
  <c r="AA826" i="1"/>
  <c r="AH826" i="1" s="1"/>
  <c r="Z827" i="1"/>
  <c r="Y828" i="1"/>
  <c r="AA830" i="1"/>
  <c r="Z831" i="1"/>
  <c r="Z29" i="1"/>
  <c r="AA57" i="1"/>
  <c r="AD57" i="1" s="1"/>
  <c r="Z72" i="1"/>
  <c r="AA100" i="1"/>
  <c r="AA137" i="1"/>
  <c r="AB137" i="1" s="1"/>
  <c r="Z148" i="1"/>
  <c r="Y170" i="1"/>
  <c r="Z175" i="1"/>
  <c r="AA180" i="1"/>
  <c r="AF180" i="1" s="1"/>
  <c r="Y202" i="1"/>
  <c r="Z207" i="1"/>
  <c r="AA213" i="1"/>
  <c r="Z216" i="1"/>
  <c r="Y219" i="1"/>
  <c r="AA229" i="1"/>
  <c r="AF229" i="1" s="1"/>
  <c r="Z232" i="1"/>
  <c r="Y235" i="1"/>
  <c r="AA245" i="1"/>
  <c r="AF245" i="1" s="1"/>
  <c r="Z248" i="1"/>
  <c r="Y251" i="1"/>
  <c r="AA261" i="1"/>
  <c r="AD261" i="1" s="1"/>
  <c r="Z264" i="1"/>
  <c r="Y267" i="1"/>
  <c r="AA277" i="1"/>
  <c r="Z280" i="1"/>
  <c r="Y283" i="1"/>
  <c r="AA293" i="1"/>
  <c r="AF293" i="1" s="1"/>
  <c r="Z296" i="1"/>
  <c r="Y299" i="1"/>
  <c r="AA309" i="1"/>
  <c r="AF309" i="1" s="1"/>
  <c r="Z312" i="1"/>
  <c r="Y315" i="1"/>
  <c r="AA325" i="1"/>
  <c r="AK325" i="1" s="1"/>
  <c r="Z328" i="1"/>
  <c r="Y331" i="1"/>
  <c r="AA341" i="1"/>
  <c r="Z344" i="1"/>
  <c r="Y347" i="1"/>
  <c r="AA357" i="1"/>
  <c r="AJ357" i="1" s="1"/>
  <c r="Z360" i="1"/>
  <c r="Y363" i="1"/>
  <c r="AA373" i="1"/>
  <c r="AF373" i="1" s="1"/>
  <c r="Z376" i="1"/>
  <c r="Y382" i="1"/>
  <c r="Z383" i="1"/>
  <c r="AA384" i="1"/>
  <c r="AF384" i="1" s="1"/>
  <c r="Y390" i="1"/>
  <c r="Z391" i="1"/>
  <c r="AA392" i="1"/>
  <c r="AD392" i="1" s="1"/>
  <c r="Y398" i="1"/>
  <c r="Z399" i="1"/>
  <c r="AA400" i="1"/>
  <c r="AH400" i="1" s="1"/>
  <c r="Y406" i="1"/>
  <c r="Z407" i="1"/>
  <c r="AA408" i="1"/>
  <c r="AJ408" i="1" s="1"/>
  <c r="Y414" i="1"/>
  <c r="Z415" i="1"/>
  <c r="AA416" i="1"/>
  <c r="AF416" i="1" s="1"/>
  <c r="Y422" i="1"/>
  <c r="Z423" i="1"/>
  <c r="AA424" i="1"/>
  <c r="AF424" i="1" s="1"/>
  <c r="Y430" i="1"/>
  <c r="Z431" i="1"/>
  <c r="AA432" i="1"/>
  <c r="Y438" i="1"/>
  <c r="Z439" i="1"/>
  <c r="AA440" i="1"/>
  <c r="AF440" i="1" s="1"/>
  <c r="Y446" i="1"/>
  <c r="Z447" i="1"/>
  <c r="AA448" i="1"/>
  <c r="AF448" i="1" s="1"/>
  <c r="Y454" i="1"/>
  <c r="Z455" i="1"/>
  <c r="AA456" i="1"/>
  <c r="AD456" i="1" s="1"/>
  <c r="Y462" i="1"/>
  <c r="Z463" i="1"/>
  <c r="AA464" i="1"/>
  <c r="Y470" i="1"/>
  <c r="Z471" i="1"/>
  <c r="AA472" i="1"/>
  <c r="AF472" i="1" s="1"/>
  <c r="J472" i="1" s="1"/>
  <c r="M472" i="1" s="1"/>
  <c r="Y478" i="1"/>
  <c r="Z479" i="1"/>
  <c r="AA480" i="1"/>
  <c r="AF480" i="1" s="1"/>
  <c r="J480" i="1" s="1"/>
  <c r="M480" i="1" s="1"/>
  <c r="Y486" i="1"/>
  <c r="Z487" i="1"/>
  <c r="AA488" i="1"/>
  <c r="AA492" i="1"/>
  <c r="AF492" i="1" s="1"/>
  <c r="Z493" i="1"/>
  <c r="Y494" i="1"/>
  <c r="AA496" i="1"/>
  <c r="Z497" i="1"/>
  <c r="Y498" i="1"/>
  <c r="AA500" i="1"/>
  <c r="Z501" i="1"/>
  <c r="Y502" i="1"/>
  <c r="AA504" i="1"/>
  <c r="Z505" i="1"/>
  <c r="Y506" i="1"/>
  <c r="AA508" i="1"/>
  <c r="AF508" i="1" s="1"/>
  <c r="Z509" i="1"/>
  <c r="Y510" i="1"/>
  <c r="AA512" i="1"/>
  <c r="Z513" i="1"/>
  <c r="Y514" i="1"/>
  <c r="AA516" i="1"/>
  <c r="Z517" i="1"/>
  <c r="Y518" i="1"/>
  <c r="AA520" i="1"/>
  <c r="AF520" i="1" s="1"/>
  <c r="Z521" i="1"/>
  <c r="Y522" i="1"/>
  <c r="AA524" i="1"/>
  <c r="AF524" i="1" s="1"/>
  <c r="Z525" i="1"/>
  <c r="Y526" i="1"/>
  <c r="AA528" i="1"/>
  <c r="AJ528" i="1" s="1"/>
  <c r="Z529" i="1"/>
  <c r="Y530" i="1"/>
  <c r="AA532" i="1"/>
  <c r="Z533" i="1"/>
  <c r="Y534" i="1"/>
  <c r="AA536" i="1"/>
  <c r="Z537" i="1"/>
  <c r="Y538" i="1"/>
  <c r="AA540" i="1"/>
  <c r="AF540" i="1" s="1"/>
  <c r="Z541" i="1"/>
  <c r="Y542" i="1"/>
  <c r="AA544" i="1"/>
  <c r="Z545" i="1"/>
  <c r="Y546" i="1"/>
  <c r="AA548" i="1"/>
  <c r="Z549" i="1"/>
  <c r="Y550" i="1"/>
  <c r="AA552" i="1"/>
  <c r="AF552" i="1" s="1"/>
  <c r="Z553" i="1"/>
  <c r="Y554" i="1"/>
  <c r="AA556" i="1"/>
  <c r="AG556" i="1" s="1"/>
  <c r="Z557" i="1"/>
  <c r="Y558" i="1"/>
  <c r="AA560" i="1"/>
  <c r="AJ560" i="1" s="1"/>
  <c r="Z561" i="1"/>
  <c r="Y562" i="1"/>
  <c r="AA564" i="1"/>
  <c r="Z565" i="1"/>
  <c r="Y566" i="1"/>
  <c r="AA568" i="1"/>
  <c r="AF568" i="1" s="1"/>
  <c r="Z569" i="1"/>
  <c r="Y570" i="1"/>
  <c r="AA572" i="1"/>
  <c r="AF572" i="1" s="1"/>
  <c r="Z573" i="1"/>
  <c r="Y574" i="1"/>
  <c r="AA576" i="1"/>
  <c r="Z577" i="1"/>
  <c r="Y578" i="1"/>
  <c r="AA580" i="1"/>
  <c r="Z581" i="1"/>
  <c r="Y582" i="1"/>
  <c r="AA584" i="1"/>
  <c r="AD584" i="1" s="1"/>
  <c r="Z585" i="1"/>
  <c r="Y586" i="1"/>
  <c r="AA588" i="1"/>
  <c r="AF588" i="1" s="1"/>
  <c r="Z589" i="1"/>
  <c r="Y590" i="1"/>
  <c r="AA592" i="1"/>
  <c r="Z593" i="1"/>
  <c r="Y594" i="1"/>
  <c r="AA596" i="1"/>
  <c r="Z597" i="1"/>
  <c r="Y598" i="1"/>
  <c r="AA600" i="1"/>
  <c r="AF600" i="1" s="1"/>
  <c r="Z601" i="1"/>
  <c r="Y602" i="1"/>
  <c r="AA604" i="1"/>
  <c r="AF604" i="1" s="1"/>
  <c r="Z605" i="1"/>
  <c r="Y606" i="1"/>
  <c r="AA608" i="1"/>
  <c r="Z609" i="1"/>
  <c r="Y610" i="1"/>
  <c r="AA612" i="1"/>
  <c r="Z613" i="1"/>
  <c r="Y614" i="1"/>
  <c r="AA616" i="1"/>
  <c r="AJ616" i="1" s="1"/>
  <c r="Z617" i="1"/>
  <c r="Y618" i="1"/>
  <c r="AA620" i="1"/>
  <c r="AJ620" i="1" s="1"/>
  <c r="Z621" i="1"/>
  <c r="Y622" i="1"/>
  <c r="AA624" i="1"/>
  <c r="Z625" i="1"/>
  <c r="Y626" i="1"/>
  <c r="AA628" i="1"/>
  <c r="Z629" i="1"/>
  <c r="Y630" i="1"/>
  <c r="AA632" i="1"/>
  <c r="Z633" i="1"/>
  <c r="Y634" i="1"/>
  <c r="AA636" i="1"/>
  <c r="AG636" i="1" s="1"/>
  <c r="Z637" i="1"/>
  <c r="Y638" i="1"/>
  <c r="AA640" i="1"/>
  <c r="AF640" i="1" s="1"/>
  <c r="Z641" i="1"/>
  <c r="Y642" i="1"/>
  <c r="AA644" i="1"/>
  <c r="Z645" i="1"/>
  <c r="Y646" i="1"/>
  <c r="AA648" i="1"/>
  <c r="AB648" i="1" s="1"/>
  <c r="Z649" i="1"/>
  <c r="Y650" i="1"/>
  <c r="AA652" i="1"/>
  <c r="AB652" i="1" s="1"/>
  <c r="Z653" i="1"/>
  <c r="Y654" i="1"/>
  <c r="AA656" i="1"/>
  <c r="Z657" i="1"/>
  <c r="Y658" i="1"/>
  <c r="AA660" i="1"/>
  <c r="Z661" i="1"/>
  <c r="Y662" i="1"/>
  <c r="AA664" i="1"/>
  <c r="AJ664" i="1" s="1"/>
  <c r="Z665" i="1"/>
  <c r="Y666" i="1"/>
  <c r="AA668" i="1"/>
  <c r="AF668" i="1" s="1"/>
  <c r="Z669" i="1"/>
  <c r="Y670" i="1"/>
  <c r="AA672" i="1"/>
  <c r="Z673" i="1"/>
  <c r="Y674" i="1"/>
  <c r="AA676" i="1"/>
  <c r="Z677" i="1"/>
  <c r="Y678" i="1"/>
  <c r="AA680" i="1"/>
  <c r="AJ680" i="1" s="1"/>
  <c r="Z681" i="1"/>
  <c r="Y682" i="1"/>
  <c r="AA684" i="1"/>
  <c r="AJ684" i="1" s="1"/>
  <c r="Z685" i="1"/>
  <c r="Y686" i="1"/>
  <c r="AA688" i="1"/>
  <c r="Z689" i="1"/>
  <c r="Y690" i="1"/>
  <c r="AA692" i="1"/>
  <c r="Z693" i="1"/>
  <c r="Y694" i="1"/>
  <c r="AA696" i="1"/>
  <c r="Z697" i="1"/>
  <c r="Y698" i="1"/>
  <c r="AA700" i="1"/>
  <c r="AK700" i="1" s="1"/>
  <c r="Z701" i="1"/>
  <c r="Y702" i="1"/>
  <c r="AA704" i="1"/>
  <c r="AD704" i="1" s="1"/>
  <c r="Z705" i="1"/>
  <c r="Y706" i="1"/>
  <c r="AA708" i="1"/>
  <c r="Z709" i="1"/>
  <c r="Y710" i="1"/>
  <c r="AA712" i="1"/>
  <c r="AB712" i="1" s="1"/>
  <c r="Z713" i="1"/>
  <c r="Y714" i="1"/>
  <c r="AA716" i="1"/>
  <c r="Z717" i="1"/>
  <c r="Y718" i="1"/>
  <c r="AA720" i="1"/>
  <c r="Z721" i="1"/>
  <c r="Y722" i="1"/>
  <c r="AA724" i="1"/>
  <c r="Z725" i="1"/>
  <c r="Y726" i="1"/>
  <c r="AA728" i="1"/>
  <c r="AJ728" i="1" s="1"/>
  <c r="Z729" i="1"/>
  <c r="Y730" i="1"/>
  <c r="AA732" i="1"/>
  <c r="AF732" i="1" s="1"/>
  <c r="Z733" i="1"/>
  <c r="Y734" i="1"/>
  <c r="AA736" i="1"/>
  <c r="Z737" i="1"/>
  <c r="Y738" i="1"/>
  <c r="AA740" i="1"/>
  <c r="Z741" i="1"/>
  <c r="Y742" i="1"/>
  <c r="AA744" i="1"/>
  <c r="AJ744" i="1" s="1"/>
  <c r="Z745" i="1"/>
  <c r="Y746" i="1"/>
  <c r="AA748" i="1"/>
  <c r="Z749" i="1"/>
  <c r="Y750" i="1"/>
  <c r="AA752" i="1"/>
  <c r="Z753" i="1"/>
  <c r="Y754" i="1"/>
  <c r="AA756" i="1"/>
  <c r="Z757" i="1"/>
  <c r="Y758" i="1"/>
  <c r="AA760" i="1"/>
  <c r="AJ760" i="1" s="1"/>
  <c r="Z761" i="1"/>
  <c r="Y762" i="1"/>
  <c r="AA764" i="1"/>
  <c r="Z765" i="1"/>
  <c r="Y766" i="1"/>
  <c r="AA768" i="1"/>
  <c r="Z769" i="1"/>
  <c r="Y770" i="1"/>
  <c r="AA772" i="1"/>
  <c r="Z773" i="1"/>
  <c r="Y774" i="1"/>
  <c r="AA776" i="1"/>
  <c r="Z777" i="1"/>
  <c r="Y778" i="1"/>
  <c r="AA780" i="1"/>
  <c r="AC780" i="1" s="1"/>
  <c r="Z781" i="1"/>
  <c r="Y782" i="1"/>
  <c r="AA784" i="1"/>
  <c r="Z785" i="1"/>
  <c r="Y786" i="1"/>
  <c r="AA788" i="1"/>
  <c r="Z789" i="1"/>
  <c r="Y790" i="1"/>
  <c r="AA792" i="1"/>
  <c r="Z793" i="1"/>
  <c r="Y794" i="1"/>
  <c r="AA796" i="1"/>
  <c r="AH796" i="1" s="1"/>
  <c r="Z797" i="1"/>
  <c r="Y798" i="1"/>
  <c r="AA800" i="1"/>
  <c r="AD800" i="1" s="1"/>
  <c r="Z801" i="1"/>
  <c r="Y802" i="1"/>
  <c r="AA804" i="1"/>
  <c r="Z805" i="1"/>
  <c r="Y806" i="1"/>
  <c r="AA808" i="1"/>
  <c r="Z809" i="1"/>
  <c r="Y810" i="1"/>
  <c r="AA812" i="1"/>
  <c r="Z813" i="1"/>
  <c r="Y814" i="1"/>
  <c r="AA816" i="1"/>
  <c r="AJ816" i="1" s="1"/>
  <c r="Z817" i="1"/>
  <c r="Y818" i="1"/>
  <c r="AA820" i="1"/>
  <c r="Z821" i="1"/>
  <c r="Y822" i="1"/>
  <c r="AA824" i="1"/>
  <c r="Z825" i="1"/>
  <c r="Y826" i="1"/>
  <c r="AA828" i="1"/>
  <c r="Z829" i="1"/>
  <c r="Y830" i="1"/>
  <c r="AA832" i="1"/>
  <c r="Z50" i="1"/>
  <c r="Y79" i="1"/>
  <c r="AA172" i="1"/>
  <c r="Z183" i="1"/>
  <c r="Y194" i="1"/>
  <c r="Z212" i="1"/>
  <c r="AA217" i="1"/>
  <c r="AF217" i="1" s="1"/>
  <c r="Y239" i="1"/>
  <c r="Z244" i="1"/>
  <c r="AA249" i="1"/>
  <c r="AD249" i="1" s="1"/>
  <c r="Y271" i="1"/>
  <c r="Z276" i="1"/>
  <c r="AA281" i="1"/>
  <c r="AF281" i="1" s="1"/>
  <c r="Y303" i="1"/>
  <c r="Z308" i="1"/>
  <c r="AA313" i="1"/>
  <c r="AH313" i="1" s="1"/>
  <c r="Y335" i="1"/>
  <c r="Z340" i="1"/>
  <c r="AA345" i="1"/>
  <c r="Y367" i="1"/>
  <c r="Z372" i="1"/>
  <c r="Z377" i="1"/>
  <c r="Y380" i="1"/>
  <c r="AA390" i="1"/>
  <c r="Z393" i="1"/>
  <c r="Y396" i="1"/>
  <c r="AA406" i="1"/>
  <c r="Z409" i="1"/>
  <c r="Y412" i="1"/>
  <c r="AA422" i="1"/>
  <c r="AD422" i="1" s="1"/>
  <c r="Z425" i="1"/>
  <c r="Y428" i="1"/>
  <c r="AA438" i="1"/>
  <c r="AF438" i="1" s="1"/>
  <c r="Z441" i="1"/>
  <c r="Y444" i="1"/>
  <c r="AA454" i="1"/>
  <c r="Z457" i="1"/>
  <c r="Y460" i="1"/>
  <c r="AA470" i="1"/>
  <c r="AH470" i="1" s="1"/>
  <c r="Z473" i="1"/>
  <c r="Y476" i="1"/>
  <c r="AA486" i="1"/>
  <c r="Z489" i="1"/>
  <c r="Y493" i="1"/>
  <c r="Z494" i="1"/>
  <c r="AA495" i="1"/>
  <c r="AG495" i="1" s="1"/>
  <c r="Y501" i="1"/>
  <c r="Z502" i="1"/>
  <c r="AA503" i="1"/>
  <c r="AF503" i="1" s="1"/>
  <c r="Y509" i="1"/>
  <c r="Z510" i="1"/>
  <c r="AA511" i="1"/>
  <c r="AF511" i="1" s="1"/>
  <c r="Y517" i="1"/>
  <c r="Z518" i="1"/>
  <c r="AA519" i="1"/>
  <c r="AH519" i="1" s="1"/>
  <c r="Y525" i="1"/>
  <c r="Z526" i="1"/>
  <c r="AA527" i="1"/>
  <c r="AF527" i="1" s="1"/>
  <c r="Y533" i="1"/>
  <c r="Z534" i="1"/>
  <c r="AA535" i="1"/>
  <c r="AF535" i="1" s="1"/>
  <c r="Y541" i="1"/>
  <c r="Z542" i="1"/>
  <c r="AA543" i="1"/>
  <c r="AJ543" i="1" s="1"/>
  <c r="Y549" i="1"/>
  <c r="Z550" i="1"/>
  <c r="AA551" i="1"/>
  <c r="AH551" i="1" s="1"/>
  <c r="Y557" i="1"/>
  <c r="Z558" i="1"/>
  <c r="AA559" i="1"/>
  <c r="AD559" i="1" s="1"/>
  <c r="Y565" i="1"/>
  <c r="Z566" i="1"/>
  <c r="AA567" i="1"/>
  <c r="AF567" i="1" s="1"/>
  <c r="Y573" i="1"/>
  <c r="Z574" i="1"/>
  <c r="AA575" i="1"/>
  <c r="Y581" i="1"/>
  <c r="Z582" i="1"/>
  <c r="AA583" i="1"/>
  <c r="Y589" i="1"/>
  <c r="Z590" i="1"/>
  <c r="AA591" i="1"/>
  <c r="AF591" i="1" s="1"/>
  <c r="Y597" i="1"/>
  <c r="Z598" i="1"/>
  <c r="AA599" i="1"/>
  <c r="AF599" i="1" s="1"/>
  <c r="Y605" i="1"/>
  <c r="Z606" i="1"/>
  <c r="AA607" i="1"/>
  <c r="AF607" i="1" s="1"/>
  <c r="Y613" i="1"/>
  <c r="Z614" i="1"/>
  <c r="AA615" i="1"/>
  <c r="Y621" i="1"/>
  <c r="Z622" i="1"/>
  <c r="AA623" i="1"/>
  <c r="Y629" i="1"/>
  <c r="Z630" i="1"/>
  <c r="AA631" i="1"/>
  <c r="AF631" i="1" s="1"/>
  <c r="Y637" i="1"/>
  <c r="Z638" i="1"/>
  <c r="AA639" i="1"/>
  <c r="Y645" i="1"/>
  <c r="Z646" i="1"/>
  <c r="AA647" i="1"/>
  <c r="Y653" i="1"/>
  <c r="Z654" i="1"/>
  <c r="AA655" i="1"/>
  <c r="AG655" i="1" s="1"/>
  <c r="Y661" i="1"/>
  <c r="Z662" i="1"/>
  <c r="AA663" i="1"/>
  <c r="Y669" i="1"/>
  <c r="Z670" i="1"/>
  <c r="AA671" i="1"/>
  <c r="Y677" i="1"/>
  <c r="Z678" i="1"/>
  <c r="AA679" i="1"/>
  <c r="AJ679" i="1" s="1"/>
  <c r="Y685" i="1"/>
  <c r="Z686" i="1"/>
  <c r="AA687" i="1"/>
  <c r="Y693" i="1"/>
  <c r="Z694" i="1"/>
  <c r="AA695" i="1"/>
  <c r="AK695" i="1" s="1"/>
  <c r="Y701" i="1"/>
  <c r="Z702" i="1"/>
  <c r="AA703" i="1"/>
  <c r="Y709" i="1"/>
  <c r="Z710" i="1"/>
  <c r="AA711" i="1"/>
  <c r="Y717" i="1"/>
  <c r="Z718" i="1"/>
  <c r="AA719" i="1"/>
  <c r="Y725" i="1"/>
  <c r="Z726" i="1"/>
  <c r="AA727" i="1"/>
  <c r="AB727" i="1" s="1"/>
  <c r="Y733" i="1"/>
  <c r="Z734" i="1"/>
  <c r="AA735" i="1"/>
  <c r="AK735" i="1" s="1"/>
  <c r="Y741" i="1"/>
  <c r="Z742" i="1"/>
  <c r="AA743" i="1"/>
  <c r="Y749" i="1"/>
  <c r="Z750" i="1"/>
  <c r="AA751" i="1"/>
  <c r="Y757" i="1"/>
  <c r="Z758" i="1"/>
  <c r="AA759" i="1"/>
  <c r="Y765" i="1"/>
  <c r="Z766" i="1"/>
  <c r="AA767" i="1"/>
  <c r="Y773" i="1"/>
  <c r="Z774" i="1"/>
  <c r="AA775" i="1"/>
  <c r="Y781" i="1"/>
  <c r="Z782" i="1"/>
  <c r="AA783" i="1"/>
  <c r="Y789" i="1"/>
  <c r="Z790" i="1"/>
  <c r="AA791" i="1"/>
  <c r="AC791" i="1" s="1"/>
  <c r="Y797" i="1"/>
  <c r="Z798" i="1"/>
  <c r="AA799" i="1"/>
  <c r="Y805" i="1"/>
  <c r="Z806" i="1"/>
  <c r="AA807" i="1"/>
  <c r="Y813" i="1"/>
  <c r="Z814" i="1"/>
  <c r="AA815" i="1"/>
  <c r="Y821" i="1"/>
  <c r="Z822" i="1"/>
  <c r="AA823" i="1"/>
  <c r="Y829" i="1"/>
  <c r="Z830" i="1"/>
  <c r="AA831" i="1"/>
  <c r="Z832" i="1"/>
  <c r="Z833" i="1"/>
  <c r="Y834" i="1"/>
  <c r="AA836" i="1"/>
  <c r="AJ836" i="1" s="1"/>
  <c r="Z837" i="1"/>
  <c r="Y838" i="1"/>
  <c r="AA840" i="1"/>
  <c r="Z841" i="1"/>
  <c r="Y842" i="1"/>
  <c r="AA844" i="1"/>
  <c r="Z845" i="1"/>
  <c r="Y846" i="1"/>
  <c r="AA848" i="1"/>
  <c r="AH848" i="1" s="1"/>
  <c r="Z849" i="1"/>
  <c r="Y850" i="1"/>
  <c r="AA852" i="1"/>
  <c r="AH852" i="1" s="1"/>
  <c r="Z853" i="1"/>
  <c r="Y854" i="1"/>
  <c r="AA856" i="1"/>
  <c r="Z857" i="1"/>
  <c r="Y858" i="1"/>
  <c r="AA860" i="1"/>
  <c r="Z861" i="1"/>
  <c r="Y862" i="1"/>
  <c r="AA864" i="1"/>
  <c r="AB864" i="1" s="1"/>
  <c r="Z865" i="1"/>
  <c r="Y866" i="1"/>
  <c r="AA868" i="1"/>
  <c r="Z869" i="1"/>
  <c r="Y870" i="1"/>
  <c r="AA872" i="1"/>
  <c r="AD872" i="1" s="1"/>
  <c r="Z873" i="1"/>
  <c r="Y874" i="1"/>
  <c r="AA876" i="1"/>
  <c r="AI876" i="1" s="1"/>
  <c r="Z877" i="1"/>
  <c r="Y878" i="1"/>
  <c r="AA880" i="1"/>
  <c r="Z881" i="1"/>
  <c r="Y882" i="1"/>
  <c r="AA884" i="1"/>
  <c r="AF884" i="1" s="1"/>
  <c r="Z885" i="1"/>
  <c r="Y886" i="1"/>
  <c r="AA888" i="1"/>
  <c r="Z889" i="1"/>
  <c r="Y890" i="1"/>
  <c r="AA892" i="1"/>
  <c r="Z893" i="1"/>
  <c r="Y894" i="1"/>
  <c r="AA896" i="1"/>
  <c r="Z897" i="1"/>
  <c r="Y898" i="1"/>
  <c r="AA900" i="1"/>
  <c r="Z901" i="1"/>
  <c r="Y902" i="1"/>
  <c r="AA904" i="1"/>
  <c r="Z905" i="1"/>
  <c r="Y906" i="1"/>
  <c r="AA908" i="1"/>
  <c r="Z909" i="1"/>
  <c r="Y910" i="1"/>
  <c r="AA912" i="1"/>
  <c r="Z913" i="1"/>
  <c r="Y914" i="1"/>
  <c r="AA916" i="1"/>
  <c r="Z917" i="1"/>
  <c r="Y918" i="1"/>
  <c r="AA920" i="1"/>
  <c r="AH920" i="1" s="1"/>
  <c r="Z921" i="1"/>
  <c r="Y922" i="1"/>
  <c r="AA924" i="1"/>
  <c r="Z925" i="1"/>
  <c r="Y926" i="1"/>
  <c r="AA928" i="1"/>
  <c r="Z929" i="1"/>
  <c r="Y930" i="1"/>
  <c r="AA932" i="1"/>
  <c r="Z933" i="1"/>
  <c r="Y934" i="1"/>
  <c r="AA936" i="1"/>
  <c r="AJ936" i="1" s="1"/>
  <c r="Z937" i="1"/>
  <c r="Y938" i="1"/>
  <c r="AA940" i="1"/>
  <c r="AD940" i="1" s="1"/>
  <c r="Z941" i="1"/>
  <c r="Y942" i="1"/>
  <c r="AA944" i="1"/>
  <c r="Z945" i="1"/>
  <c r="Y946" i="1"/>
  <c r="AA948" i="1"/>
  <c r="Z949" i="1"/>
  <c r="Y950" i="1"/>
  <c r="AA952" i="1"/>
  <c r="AD952" i="1" s="1"/>
  <c r="Z953" i="1"/>
  <c r="Y954" i="1"/>
  <c r="AA956" i="1"/>
  <c r="Z957" i="1"/>
  <c r="Y958" i="1"/>
  <c r="AA960" i="1"/>
  <c r="Z961" i="1"/>
  <c r="Y962" i="1"/>
  <c r="AA964" i="1"/>
  <c r="Z965" i="1"/>
  <c r="Y966" i="1"/>
  <c r="AA968" i="1"/>
  <c r="AH968" i="1" s="1"/>
  <c r="Z969" i="1"/>
  <c r="Y970" i="1"/>
  <c r="AA972" i="1"/>
  <c r="Z973" i="1"/>
  <c r="Y974" i="1"/>
  <c r="AA976" i="1"/>
  <c r="Z977" i="1"/>
  <c r="Y978" i="1"/>
  <c r="AA980" i="1"/>
  <c r="AH980" i="1" s="1"/>
  <c r="Z981" i="1"/>
  <c r="Y982" i="1"/>
  <c r="AA984" i="1"/>
  <c r="AF984" i="1" s="1"/>
  <c r="Z985" i="1"/>
  <c r="Y986" i="1"/>
  <c r="AA988" i="1"/>
  <c r="Z989" i="1"/>
  <c r="Y990" i="1"/>
  <c r="AA992" i="1"/>
  <c r="Z993" i="1"/>
  <c r="Y994" i="1"/>
  <c r="AA996" i="1"/>
  <c r="Z997" i="1"/>
  <c r="Y998" i="1"/>
  <c r="AA1000" i="1"/>
  <c r="AD1000" i="1" s="1"/>
  <c r="Z1001" i="1"/>
  <c r="Y1002" i="1"/>
  <c r="AA1004" i="1"/>
  <c r="Z1005" i="1"/>
  <c r="Y1006" i="1"/>
  <c r="AA1008" i="1"/>
  <c r="Z1009" i="1"/>
  <c r="Y1010" i="1"/>
  <c r="AA1012" i="1"/>
  <c r="Z1013" i="1"/>
  <c r="Y1014" i="1"/>
  <c r="AA1016" i="1"/>
  <c r="AJ1016" i="1" s="1"/>
  <c r="Z1017" i="1"/>
  <c r="Y1018" i="1"/>
  <c r="AA1020" i="1"/>
  <c r="Z1021" i="1"/>
  <c r="Y1022" i="1"/>
  <c r="AA1024" i="1"/>
  <c r="Z1025" i="1"/>
  <c r="Y1026" i="1"/>
  <c r="AA1028" i="1"/>
  <c r="AJ1028" i="1" s="1"/>
  <c r="Z1029" i="1"/>
  <c r="Y1030" i="1"/>
  <c r="AA1032" i="1"/>
  <c r="Z1033" i="1"/>
  <c r="Y1034" i="1"/>
  <c r="AA1036" i="1"/>
  <c r="Z1037" i="1"/>
  <c r="Y1038" i="1"/>
  <c r="AA1040" i="1"/>
  <c r="Z1041" i="1"/>
  <c r="Y1042" i="1"/>
  <c r="AA1044" i="1"/>
  <c r="Z1045" i="1"/>
  <c r="Y1046" i="1"/>
  <c r="AA1048" i="1"/>
  <c r="AJ1048" i="1" s="1"/>
  <c r="Z1049" i="1"/>
  <c r="Y1050" i="1"/>
  <c r="AA1052" i="1"/>
  <c r="Z1053" i="1"/>
  <c r="Y1054" i="1"/>
  <c r="AA1056" i="1"/>
  <c r="Z1057" i="1"/>
  <c r="Y1058" i="1"/>
  <c r="AA1060" i="1"/>
  <c r="Z1061" i="1"/>
  <c r="Y1062" i="1"/>
  <c r="AA107" i="1"/>
  <c r="AF107" i="1" s="1"/>
  <c r="Z132" i="1"/>
  <c r="Z151" i="1"/>
  <c r="Y162" i="1"/>
  <c r="AA204" i="1"/>
  <c r="AJ204" i="1" s="1"/>
  <c r="Y223" i="1"/>
  <c r="Z228" i="1"/>
  <c r="AA233" i="1"/>
  <c r="AJ233" i="1" s="1"/>
  <c r="Y255" i="1"/>
  <c r="Z260" i="1"/>
  <c r="AA265" i="1"/>
  <c r="AJ265" i="1" s="1"/>
  <c r="Y287" i="1"/>
  <c r="Z292" i="1"/>
  <c r="AA297" i="1"/>
  <c r="AG297" i="1" s="1"/>
  <c r="K297" i="1" s="1"/>
  <c r="N297" i="1" s="1"/>
  <c r="Y319" i="1"/>
  <c r="Z324" i="1"/>
  <c r="AA329" i="1"/>
  <c r="AJ329" i="1" s="1"/>
  <c r="Y351" i="1"/>
  <c r="Z356" i="1"/>
  <c r="AA361" i="1"/>
  <c r="AJ361" i="1" s="1"/>
  <c r="AA382" i="1"/>
  <c r="Z385" i="1"/>
  <c r="Y388" i="1"/>
  <c r="AA398" i="1"/>
  <c r="Z401" i="1"/>
  <c r="Y404" i="1"/>
  <c r="AA414" i="1"/>
  <c r="AD414" i="1" s="1"/>
  <c r="Z417" i="1"/>
  <c r="Y420" i="1"/>
  <c r="AA430" i="1"/>
  <c r="AF430" i="1" s="1"/>
  <c r="Z433" i="1"/>
  <c r="Y436" i="1"/>
  <c r="AA446" i="1"/>
  <c r="Z449" i="1"/>
  <c r="Y452" i="1"/>
  <c r="AA462" i="1"/>
  <c r="Z465" i="1"/>
  <c r="Y468" i="1"/>
  <c r="AA478" i="1"/>
  <c r="Z481" i="1"/>
  <c r="Y484" i="1"/>
  <c r="Z491" i="1"/>
  <c r="Y497" i="1"/>
  <c r="Z498" i="1"/>
  <c r="AA499" i="1"/>
  <c r="Y505" i="1"/>
  <c r="Z506" i="1"/>
  <c r="AA507" i="1"/>
  <c r="Y513" i="1"/>
  <c r="Z514" i="1"/>
  <c r="AA515" i="1"/>
  <c r="Y521" i="1"/>
  <c r="Z522" i="1"/>
  <c r="AA523" i="1"/>
  <c r="AF523" i="1" s="1"/>
  <c r="Y529" i="1"/>
  <c r="Z530" i="1"/>
  <c r="AA531" i="1"/>
  <c r="Y537" i="1"/>
  <c r="Z538" i="1"/>
  <c r="AA539" i="1"/>
  <c r="Y545" i="1"/>
  <c r="Z546" i="1"/>
  <c r="AA547" i="1"/>
  <c r="AC547" i="1" s="1"/>
  <c r="Y553" i="1"/>
  <c r="Z554" i="1"/>
  <c r="AA555" i="1"/>
  <c r="AF555" i="1" s="1"/>
  <c r="Y561" i="1"/>
  <c r="Z562" i="1"/>
  <c r="AA563" i="1"/>
  <c r="Y569" i="1"/>
  <c r="Z570" i="1"/>
  <c r="AA571" i="1"/>
  <c r="Y577" i="1"/>
  <c r="Z578" i="1"/>
  <c r="AA579" i="1"/>
  <c r="AF579" i="1" s="1"/>
  <c r="Y585" i="1"/>
  <c r="Z586" i="1"/>
  <c r="AA587" i="1"/>
  <c r="AF587" i="1" s="1"/>
  <c r="Y593" i="1"/>
  <c r="Z594" i="1"/>
  <c r="AA595" i="1"/>
  <c r="AJ595" i="1" s="1"/>
  <c r="Y601" i="1"/>
  <c r="Z602" i="1"/>
  <c r="AA603" i="1"/>
  <c r="AF603" i="1" s="1"/>
  <c r="Y609" i="1"/>
  <c r="Z610" i="1"/>
  <c r="AA611" i="1"/>
  <c r="AB611" i="1" s="1"/>
  <c r="Y617" i="1"/>
  <c r="Z618" i="1"/>
  <c r="AA619" i="1"/>
  <c r="AF619" i="1" s="1"/>
  <c r="Y625" i="1"/>
  <c r="Z626" i="1"/>
  <c r="AA627" i="1"/>
  <c r="AC627" i="1" s="1"/>
  <c r="Y633" i="1"/>
  <c r="Z634" i="1"/>
  <c r="AA635" i="1"/>
  <c r="Y641" i="1"/>
  <c r="Z642" i="1"/>
  <c r="AA643" i="1"/>
  <c r="Y649" i="1"/>
  <c r="Z650" i="1"/>
  <c r="AA651" i="1"/>
  <c r="AF651" i="1" s="1"/>
  <c r="Y657" i="1"/>
  <c r="Z658" i="1"/>
  <c r="AA659" i="1"/>
  <c r="Y665" i="1"/>
  <c r="Z666" i="1"/>
  <c r="AA667" i="1"/>
  <c r="Y673" i="1"/>
  <c r="Z674" i="1"/>
  <c r="AA675" i="1"/>
  <c r="AC675" i="1" s="1"/>
  <c r="Y681" i="1"/>
  <c r="Z682" i="1"/>
  <c r="AA683" i="1"/>
  <c r="AC683" i="1" s="1"/>
  <c r="Y689" i="1"/>
  <c r="Z690" i="1"/>
  <c r="AA691" i="1"/>
  <c r="AJ691" i="1" s="1"/>
  <c r="Y697" i="1"/>
  <c r="Z698" i="1"/>
  <c r="AA699" i="1"/>
  <c r="AJ699" i="1" s="1"/>
  <c r="Y705" i="1"/>
  <c r="Z706" i="1"/>
  <c r="AA707" i="1"/>
  <c r="Y713" i="1"/>
  <c r="Z714" i="1"/>
  <c r="AA715" i="1"/>
  <c r="AC715" i="1" s="1"/>
  <c r="Y721" i="1"/>
  <c r="Z722" i="1"/>
  <c r="AA723" i="1"/>
  <c r="AC723" i="1" s="1"/>
  <c r="Y729" i="1"/>
  <c r="Z730" i="1"/>
  <c r="AA731" i="1"/>
  <c r="Y737" i="1"/>
  <c r="Z738" i="1"/>
  <c r="AA739" i="1"/>
  <c r="Y745" i="1"/>
  <c r="Z746" i="1"/>
  <c r="AA747" i="1"/>
  <c r="AJ747" i="1" s="1"/>
  <c r="Y753" i="1"/>
  <c r="Z754" i="1"/>
  <c r="AA755" i="1"/>
  <c r="AB755" i="1" s="1"/>
  <c r="Y761" i="1"/>
  <c r="Z762" i="1"/>
  <c r="AA763" i="1"/>
  <c r="Y769" i="1"/>
  <c r="Z770" i="1"/>
  <c r="AA771" i="1"/>
  <c r="AC771" i="1" s="1"/>
  <c r="Y777" i="1"/>
  <c r="Z778" i="1"/>
  <c r="AA779" i="1"/>
  <c r="AJ779" i="1" s="1"/>
  <c r="Y785" i="1"/>
  <c r="Z786" i="1"/>
  <c r="AA787" i="1"/>
  <c r="Y793" i="1"/>
  <c r="Z794" i="1"/>
  <c r="AA795" i="1"/>
  <c r="AK795" i="1" s="1"/>
  <c r="Y801" i="1"/>
  <c r="Z802" i="1"/>
  <c r="AA803" i="1"/>
  <c r="Y809" i="1"/>
  <c r="Z810" i="1"/>
  <c r="AA811" i="1"/>
  <c r="Y817" i="1"/>
  <c r="Z818" i="1"/>
  <c r="AA819" i="1"/>
  <c r="AH819" i="1" s="1"/>
  <c r="Y825" i="1"/>
  <c r="Z826" i="1"/>
  <c r="AA827" i="1"/>
  <c r="AA834" i="1"/>
  <c r="Z835" i="1"/>
  <c r="Y836" i="1"/>
  <c r="AA838" i="1"/>
  <c r="Z839" i="1"/>
  <c r="Y840" i="1"/>
  <c r="AA842" i="1"/>
  <c r="AH842" i="1" s="1"/>
  <c r="Z843" i="1"/>
  <c r="Y844" i="1"/>
  <c r="AA846" i="1"/>
  <c r="Z847" i="1"/>
  <c r="Y848" i="1"/>
  <c r="AA850" i="1"/>
  <c r="AH850" i="1" s="1"/>
  <c r="Z851" i="1"/>
  <c r="Y852" i="1"/>
  <c r="AA854" i="1"/>
  <c r="Z855" i="1"/>
  <c r="Y856" i="1"/>
  <c r="AA858" i="1"/>
  <c r="Z859" i="1"/>
  <c r="Y860" i="1"/>
  <c r="AA862" i="1"/>
  <c r="Z863" i="1"/>
  <c r="Y864" i="1"/>
  <c r="AA866" i="1"/>
  <c r="AJ866" i="1" s="1"/>
  <c r="Z867" i="1"/>
  <c r="Y868" i="1"/>
  <c r="AA870" i="1"/>
  <c r="Z871" i="1"/>
  <c r="Y872" i="1"/>
  <c r="AA874" i="1"/>
  <c r="AF874" i="1" s="1"/>
  <c r="Z875" i="1"/>
  <c r="Y876" i="1"/>
  <c r="AA878" i="1"/>
  <c r="Z879" i="1"/>
  <c r="Y880" i="1"/>
  <c r="AA882" i="1"/>
  <c r="Z883" i="1"/>
  <c r="Y884" i="1"/>
  <c r="AA886" i="1"/>
  <c r="AD886" i="1" s="1"/>
  <c r="Z887" i="1"/>
  <c r="Y888" i="1"/>
  <c r="AA890" i="1"/>
  <c r="Z891" i="1"/>
  <c r="Y892" i="1"/>
  <c r="AA894" i="1"/>
  <c r="Z895" i="1"/>
  <c r="Y896" i="1"/>
  <c r="AA898" i="1"/>
  <c r="Z899" i="1"/>
  <c r="Y900" i="1"/>
  <c r="AA902" i="1"/>
  <c r="Z903" i="1"/>
  <c r="Y904" i="1"/>
  <c r="AA906" i="1"/>
  <c r="Z907" i="1"/>
  <c r="Y908" i="1"/>
  <c r="AA910" i="1"/>
  <c r="Z911" i="1"/>
  <c r="Y912" i="1"/>
  <c r="AA914" i="1"/>
  <c r="AD914" i="1" s="1"/>
  <c r="Z915" i="1"/>
  <c r="Y916" i="1"/>
  <c r="AA918" i="1"/>
  <c r="Z919" i="1"/>
  <c r="Y920" i="1"/>
  <c r="AA922" i="1"/>
  <c r="Z923" i="1"/>
  <c r="Y924" i="1"/>
  <c r="AA926" i="1"/>
  <c r="AD926" i="1" s="1"/>
  <c r="Z927" i="1"/>
  <c r="Y928" i="1"/>
  <c r="AA930" i="1"/>
  <c r="AJ930" i="1" s="1"/>
  <c r="Z931" i="1"/>
  <c r="Y932" i="1"/>
  <c r="AA934" i="1"/>
  <c r="Z935" i="1"/>
  <c r="Y936" i="1"/>
  <c r="AA938" i="1"/>
  <c r="Z939" i="1"/>
  <c r="Y940" i="1"/>
  <c r="AA942" i="1"/>
  <c r="Z943" i="1"/>
  <c r="Y944" i="1"/>
  <c r="AA946" i="1"/>
  <c r="Z947" i="1"/>
  <c r="Y948" i="1"/>
  <c r="AA950" i="1"/>
  <c r="AD950" i="1" s="1"/>
  <c r="Z951" i="1"/>
  <c r="Y952" i="1"/>
  <c r="AA954" i="1"/>
  <c r="Z955" i="1"/>
  <c r="Y956" i="1"/>
  <c r="AA958" i="1"/>
  <c r="Z959" i="1"/>
  <c r="Y960" i="1"/>
  <c r="AA962" i="1"/>
  <c r="Z963" i="1"/>
  <c r="Y964" i="1"/>
  <c r="AA966" i="1"/>
  <c r="Z967" i="1"/>
  <c r="Y968" i="1"/>
  <c r="AA970" i="1"/>
  <c r="AC970" i="1" s="1"/>
  <c r="Z971" i="1"/>
  <c r="Y972" i="1"/>
  <c r="AA974" i="1"/>
  <c r="AD974" i="1" s="1"/>
  <c r="Z975" i="1"/>
  <c r="Y976" i="1"/>
  <c r="AA978" i="1"/>
  <c r="AD978" i="1" s="1"/>
  <c r="Z979" i="1"/>
  <c r="Y980" i="1"/>
  <c r="AA982" i="1"/>
  <c r="Z983" i="1"/>
  <c r="Y984" i="1"/>
  <c r="AA986" i="1"/>
  <c r="Z987" i="1"/>
  <c r="Y988" i="1"/>
  <c r="AA990" i="1"/>
  <c r="Z991" i="1"/>
  <c r="Y992" i="1"/>
  <c r="AA994" i="1"/>
  <c r="AC994" i="1" s="1"/>
  <c r="Z995" i="1"/>
  <c r="Y996" i="1"/>
  <c r="AA998" i="1"/>
  <c r="Z999" i="1"/>
  <c r="Y1000" i="1"/>
  <c r="AA1002" i="1"/>
  <c r="AJ1002" i="1" s="1"/>
  <c r="Z1003" i="1"/>
  <c r="Y1004" i="1"/>
  <c r="AA1006" i="1"/>
  <c r="Z1007" i="1"/>
  <c r="Y1008" i="1"/>
  <c r="AA1010" i="1"/>
  <c r="AD1010" i="1" s="1"/>
  <c r="Z1011" i="1"/>
  <c r="Y1012" i="1"/>
  <c r="AA1014" i="1"/>
  <c r="Z1015" i="1"/>
  <c r="Y1016" i="1"/>
  <c r="AA1018" i="1"/>
  <c r="Z1019" i="1"/>
  <c r="Y1020" i="1"/>
  <c r="AA1022" i="1"/>
  <c r="Z1023" i="1"/>
  <c r="Y1024" i="1"/>
  <c r="AA1026" i="1"/>
  <c r="Z1027" i="1"/>
  <c r="Y1028" i="1"/>
  <c r="AA1030" i="1"/>
  <c r="Z1031" i="1"/>
  <c r="Y1032" i="1"/>
  <c r="AA1034" i="1"/>
  <c r="Z1035" i="1"/>
  <c r="Y1036" i="1"/>
  <c r="AA1038" i="1"/>
  <c r="Z1039" i="1"/>
  <c r="Y1040" i="1"/>
  <c r="AA1042" i="1"/>
  <c r="Z1043" i="1"/>
  <c r="Y1044" i="1"/>
  <c r="AA1046" i="1"/>
  <c r="Z1047" i="1"/>
  <c r="Y1048" i="1"/>
  <c r="AA1050" i="1"/>
  <c r="AJ1050" i="1" s="1"/>
  <c r="Z1051" i="1"/>
  <c r="Y1052" i="1"/>
  <c r="AA1054" i="1"/>
  <c r="Z1055" i="1"/>
  <c r="Y1056" i="1"/>
  <c r="AA1058" i="1"/>
  <c r="AH1058" i="1" s="1"/>
  <c r="Z1059" i="1"/>
  <c r="Y1060" i="1"/>
  <c r="AA1062" i="1"/>
  <c r="Z6" i="1"/>
  <c r="Y1499" i="1"/>
  <c r="Z1498" i="1"/>
  <c r="AA1497" i="1"/>
  <c r="Y1495" i="1"/>
  <c r="Z1494" i="1"/>
  <c r="AA1493" i="1"/>
  <c r="AH1493" i="1" s="1"/>
  <c r="Y1491" i="1"/>
  <c r="Z1490" i="1"/>
  <c r="AA1489" i="1"/>
  <c r="Y1487" i="1"/>
  <c r="Z1486" i="1"/>
  <c r="AA1485" i="1"/>
  <c r="Y1483" i="1"/>
  <c r="Z1482" i="1"/>
  <c r="AA1481" i="1"/>
  <c r="Y1479" i="1"/>
  <c r="Z1478" i="1"/>
  <c r="AA1477" i="1"/>
  <c r="AD1477" i="1" s="1"/>
  <c r="Y1475" i="1"/>
  <c r="Z1474" i="1"/>
  <c r="AA1473" i="1"/>
  <c r="Y1471" i="1"/>
  <c r="Z1470" i="1"/>
  <c r="AA1469" i="1"/>
  <c r="Y1467" i="1"/>
  <c r="Z1466" i="1"/>
  <c r="AA1465" i="1"/>
  <c r="Y1463" i="1"/>
  <c r="Z1462" i="1"/>
  <c r="AA1461" i="1"/>
  <c r="AD1461" i="1" s="1"/>
  <c r="Y1459" i="1"/>
  <c r="Z1458" i="1"/>
  <c r="AA1457" i="1"/>
  <c r="Y1455" i="1"/>
  <c r="Z1454" i="1"/>
  <c r="AA1453" i="1"/>
  <c r="Y1451" i="1"/>
  <c r="Z1450" i="1"/>
  <c r="AA1449" i="1"/>
  <c r="AJ1449" i="1" s="1"/>
  <c r="Y1447" i="1"/>
  <c r="Z1446" i="1"/>
  <c r="AA1445" i="1"/>
  <c r="Y1443" i="1"/>
  <c r="Z1442" i="1"/>
  <c r="AA1441" i="1"/>
  <c r="Y1439" i="1"/>
  <c r="Z1438" i="1"/>
  <c r="AA1437" i="1"/>
  <c r="Y1435" i="1"/>
  <c r="Z1434" i="1"/>
  <c r="AA1433" i="1"/>
  <c r="Y1431" i="1"/>
  <c r="Z1430" i="1"/>
  <c r="AA1429" i="1"/>
  <c r="Y1427" i="1"/>
  <c r="Z1426" i="1"/>
  <c r="AA1425" i="1"/>
  <c r="AD1425" i="1" s="1"/>
  <c r="Y1423" i="1"/>
  <c r="Z1422" i="1"/>
  <c r="AA1421" i="1"/>
  <c r="AJ1421" i="1" s="1"/>
  <c r="Y1419" i="1"/>
  <c r="Z1418" i="1"/>
  <c r="AA1417" i="1"/>
  <c r="Y1415" i="1"/>
  <c r="Z1414" i="1"/>
  <c r="AA1413" i="1"/>
  <c r="AD1413" i="1" s="1"/>
  <c r="Y1411" i="1"/>
  <c r="Z1410" i="1"/>
  <c r="AA1409" i="1"/>
  <c r="Y1407" i="1"/>
  <c r="Z1406" i="1"/>
  <c r="AA1405" i="1"/>
  <c r="AD1405" i="1" s="1"/>
  <c r="Y1403" i="1"/>
  <c r="Z1402" i="1"/>
  <c r="AA1401" i="1"/>
  <c r="Y1399" i="1"/>
  <c r="Z1398" i="1"/>
  <c r="AA1397" i="1"/>
  <c r="AF1397" i="1" s="1"/>
  <c r="Y1395" i="1"/>
  <c r="Z1394" i="1"/>
  <c r="AA1393" i="1"/>
  <c r="Y1391" i="1"/>
  <c r="Z1390" i="1"/>
  <c r="AA1389" i="1"/>
  <c r="Y1387" i="1"/>
  <c r="Z1386" i="1"/>
  <c r="AA1385" i="1"/>
  <c r="Y1383" i="1"/>
  <c r="Z1382" i="1"/>
  <c r="AA1381" i="1"/>
  <c r="AH1381" i="1" s="1"/>
  <c r="Y1379" i="1"/>
  <c r="Z1378" i="1"/>
  <c r="AA1377" i="1"/>
  <c r="Y1375" i="1"/>
  <c r="Z1374" i="1"/>
  <c r="AA1373" i="1"/>
  <c r="Y1371" i="1"/>
  <c r="Z1370" i="1"/>
  <c r="AA1369" i="1"/>
  <c r="AH1369" i="1" s="1"/>
  <c r="Y1367" i="1"/>
  <c r="Z1366" i="1"/>
  <c r="AA1365" i="1"/>
  <c r="AJ1365" i="1" s="1"/>
  <c r="Y1363" i="1"/>
  <c r="Z1362" i="1"/>
  <c r="AA1361" i="1"/>
  <c r="Y1359" i="1"/>
  <c r="Z1358" i="1"/>
  <c r="AA1357" i="1"/>
  <c r="AG1357" i="1" s="1"/>
  <c r="Y1355" i="1"/>
  <c r="Z1354" i="1"/>
  <c r="AA1353" i="1"/>
  <c r="Y1351" i="1"/>
  <c r="Z1350" i="1"/>
  <c r="AA1349" i="1"/>
  <c r="AF1349" i="1" s="1"/>
  <c r="Y1347" i="1"/>
  <c r="Z1346" i="1"/>
  <c r="AA1345" i="1"/>
  <c r="Y1343" i="1"/>
  <c r="Z1342" i="1"/>
  <c r="AA1341" i="1"/>
  <c r="Y1339" i="1"/>
  <c r="Z1338" i="1"/>
  <c r="AA1337" i="1"/>
  <c r="Y1335" i="1"/>
  <c r="Z1334" i="1"/>
  <c r="AA1333" i="1"/>
  <c r="AJ1333" i="1" s="1"/>
  <c r="Y1331" i="1"/>
  <c r="Z1330" i="1"/>
  <c r="AA1329" i="1"/>
  <c r="Y1327" i="1"/>
  <c r="Z1326" i="1"/>
  <c r="AA1325" i="1"/>
  <c r="AG1325" i="1" s="1"/>
  <c r="Y1323" i="1"/>
  <c r="Z1322" i="1"/>
  <c r="AA1321" i="1"/>
  <c r="AJ1321" i="1" s="1"/>
  <c r="Y1319" i="1"/>
  <c r="Z1318" i="1"/>
  <c r="AA1317" i="1"/>
  <c r="Y1315" i="1"/>
  <c r="Z1314" i="1"/>
  <c r="AA1313" i="1"/>
  <c r="Y1311" i="1"/>
  <c r="Z1310" i="1"/>
  <c r="AA1309" i="1"/>
  <c r="AH1309" i="1" s="1"/>
  <c r="Y1307" i="1"/>
  <c r="Z1306" i="1"/>
  <c r="AA1305" i="1"/>
  <c r="AH1305" i="1" s="1"/>
  <c r="Y1303" i="1"/>
  <c r="Z1302" i="1"/>
  <c r="AA1301" i="1"/>
  <c r="Y1299" i="1"/>
  <c r="Z1298" i="1"/>
  <c r="AA1297" i="1"/>
  <c r="Y1295" i="1"/>
  <c r="Z1294" i="1"/>
  <c r="AA1293" i="1"/>
  <c r="AK1293" i="1" s="1"/>
  <c r="Y1291" i="1"/>
  <c r="Z1290" i="1"/>
  <c r="AA1289" i="1"/>
  <c r="Y1287" i="1"/>
  <c r="Z1286" i="1"/>
  <c r="AA1285" i="1"/>
  <c r="AG1285" i="1" s="1"/>
  <c r="Y1283" i="1"/>
  <c r="Z1282" i="1"/>
  <c r="AA1281" i="1"/>
  <c r="AD1281" i="1" s="1"/>
  <c r="Y1279" i="1"/>
  <c r="Z1278" i="1"/>
  <c r="AA1277" i="1"/>
  <c r="AK1277" i="1" s="1"/>
  <c r="Y1275" i="1"/>
  <c r="Z1274" i="1"/>
  <c r="AA1273" i="1"/>
  <c r="AH1273" i="1" s="1"/>
  <c r="Y1271" i="1"/>
  <c r="Z1270" i="1"/>
  <c r="AA1269" i="1"/>
  <c r="Y1267" i="1"/>
  <c r="Z1266" i="1"/>
  <c r="AA1265" i="1"/>
  <c r="Y1263" i="1"/>
  <c r="Z1262" i="1"/>
  <c r="AA1261" i="1"/>
  <c r="Y1259" i="1"/>
  <c r="Z1258" i="1"/>
  <c r="AA1257" i="1"/>
  <c r="Y1255" i="1"/>
  <c r="Z1254" i="1"/>
  <c r="AA1253" i="1"/>
  <c r="AH1253" i="1" s="1"/>
  <c r="Y1251" i="1"/>
  <c r="Z1250" i="1"/>
  <c r="AA1249" i="1"/>
  <c r="Y1247" i="1"/>
  <c r="Z1246" i="1"/>
  <c r="AA1245" i="1"/>
  <c r="Y1243" i="1"/>
  <c r="Z1242" i="1"/>
  <c r="AA1241" i="1"/>
  <c r="Y1239" i="1"/>
  <c r="Z1238" i="1"/>
  <c r="AA1237" i="1"/>
  <c r="Y1235" i="1"/>
  <c r="Z1234" i="1"/>
  <c r="AA1233" i="1"/>
  <c r="Y1231" i="1"/>
  <c r="Z1230" i="1"/>
  <c r="AA1229" i="1"/>
  <c r="AD1229" i="1" s="1"/>
  <c r="Y1227" i="1"/>
  <c r="Z1226" i="1"/>
  <c r="AA1225" i="1"/>
  <c r="Y1223" i="1"/>
  <c r="Z1222" i="1"/>
  <c r="AA1221" i="1"/>
  <c r="Y1219" i="1"/>
  <c r="Z1218" i="1"/>
  <c r="AA1217" i="1"/>
  <c r="Y1215" i="1"/>
  <c r="Z1214" i="1"/>
  <c r="AA1213" i="1"/>
  <c r="Y1211" i="1"/>
  <c r="Z1210" i="1"/>
  <c r="AA1209" i="1"/>
  <c r="Y1207" i="1"/>
  <c r="Z1206" i="1"/>
  <c r="AA1205" i="1"/>
  <c r="Y1203" i="1"/>
  <c r="Z1202" i="1"/>
  <c r="AA1201" i="1"/>
  <c r="Y1199" i="1"/>
  <c r="Z1198" i="1"/>
  <c r="AA1197" i="1"/>
  <c r="Y1195" i="1"/>
  <c r="Z1194" i="1"/>
  <c r="AA1193" i="1"/>
  <c r="Y1191" i="1"/>
  <c r="Z1190" i="1"/>
  <c r="AA1189" i="1"/>
  <c r="AD1189" i="1" s="1"/>
  <c r="Y1187" i="1"/>
  <c r="Z1186" i="1"/>
  <c r="AA1185" i="1"/>
  <c r="Y1183" i="1"/>
  <c r="Z1182" i="1"/>
  <c r="AA1181" i="1"/>
  <c r="Y1179" i="1"/>
  <c r="Z1178" i="1"/>
  <c r="AA1177" i="1"/>
  <c r="Y1175" i="1"/>
  <c r="Z1174" i="1"/>
  <c r="AA1173" i="1"/>
  <c r="Y1171" i="1"/>
  <c r="Z1170" i="1"/>
  <c r="AA1169" i="1"/>
  <c r="Y1167" i="1"/>
  <c r="Z1166" i="1"/>
  <c r="AA1165" i="1"/>
  <c r="AJ1165" i="1" s="1"/>
  <c r="Y1163" i="1"/>
  <c r="Z1162" i="1"/>
  <c r="AA1161" i="1"/>
  <c r="Y1159" i="1"/>
  <c r="Z1158" i="1"/>
  <c r="AA1157" i="1"/>
  <c r="Y1155" i="1"/>
  <c r="Z1154" i="1"/>
  <c r="AA1153" i="1"/>
  <c r="Y1151" i="1"/>
  <c r="Z1150" i="1"/>
  <c r="AA1149" i="1"/>
  <c r="AF1149" i="1" s="1"/>
  <c r="Y1147" i="1"/>
  <c r="Z1146" i="1"/>
  <c r="AA1145" i="1"/>
  <c r="Y1143" i="1"/>
  <c r="Z1142" i="1"/>
  <c r="AA1141" i="1"/>
  <c r="Y1139" i="1"/>
  <c r="Z1138" i="1"/>
  <c r="AA1137" i="1"/>
  <c r="Y1135" i="1"/>
  <c r="Z1134" i="1"/>
  <c r="AA1133" i="1"/>
  <c r="Y1131" i="1"/>
  <c r="Z1130" i="1"/>
  <c r="AA1129" i="1"/>
  <c r="Y1127" i="1"/>
  <c r="Z1126" i="1"/>
  <c r="AA1125" i="1"/>
  <c r="Y1123" i="1"/>
  <c r="Z1122" i="1"/>
  <c r="AA1121" i="1"/>
  <c r="Y1119" i="1"/>
  <c r="Z1118" i="1"/>
  <c r="AA1117" i="1"/>
  <c r="Y1115" i="1"/>
  <c r="Z1114" i="1"/>
  <c r="AA1113" i="1"/>
  <c r="Y1111" i="1"/>
  <c r="Z1110" i="1"/>
  <c r="AA1109" i="1"/>
  <c r="AE1109" i="1" s="1"/>
  <c r="Y1107" i="1"/>
  <c r="Z1106" i="1"/>
  <c r="AA1105" i="1"/>
  <c r="Y1103" i="1"/>
  <c r="Z1102" i="1"/>
  <c r="AA1101" i="1"/>
  <c r="Y1099" i="1"/>
  <c r="Z1098" i="1"/>
  <c r="AA1097" i="1"/>
  <c r="Y1095" i="1"/>
  <c r="Z1094" i="1"/>
  <c r="AA1093" i="1"/>
  <c r="Y1091" i="1"/>
  <c r="Z1090" i="1"/>
  <c r="AA1089" i="1"/>
  <c r="Y1087" i="1"/>
  <c r="Z1086" i="1"/>
  <c r="AA1085" i="1"/>
  <c r="AF1085" i="1" s="1"/>
  <c r="Y1083" i="1"/>
  <c r="Z1082" i="1"/>
  <c r="AA1081" i="1"/>
  <c r="Y1079" i="1"/>
  <c r="Z1078" i="1"/>
  <c r="AA1077" i="1"/>
  <c r="Y1075" i="1"/>
  <c r="Z1074" i="1"/>
  <c r="AA1073" i="1"/>
  <c r="Y1071" i="1"/>
  <c r="Z1070" i="1"/>
  <c r="AA1069" i="1"/>
  <c r="Y1067" i="1"/>
  <c r="Z1066" i="1"/>
  <c r="AA1065" i="1"/>
  <c r="Y1063" i="1"/>
  <c r="AA1057" i="1"/>
  <c r="AF1057" i="1" s="1"/>
  <c r="Z1056" i="1"/>
  <c r="Y1055" i="1"/>
  <c r="AA1049" i="1"/>
  <c r="Z1048" i="1"/>
  <c r="Y1047" i="1"/>
  <c r="AA1041" i="1"/>
  <c r="Z1040" i="1"/>
  <c r="Y1039" i="1"/>
  <c r="AA1033" i="1"/>
  <c r="Z1032" i="1"/>
  <c r="Y1031" i="1"/>
  <c r="AA1025" i="1"/>
  <c r="AI1025" i="1" s="1"/>
  <c r="Z1024" i="1"/>
  <c r="Y1023" i="1"/>
  <c r="AA1017" i="1"/>
  <c r="AH1017" i="1" s="1"/>
  <c r="Z1016" i="1"/>
  <c r="Y1015" i="1"/>
  <c r="AA1009" i="1"/>
  <c r="Z1008" i="1"/>
  <c r="Y1007" i="1"/>
  <c r="AA1001" i="1"/>
  <c r="Z1000" i="1"/>
  <c r="Y999" i="1"/>
  <c r="AA993" i="1"/>
  <c r="Z992" i="1"/>
  <c r="Y991" i="1"/>
  <c r="AA985" i="1"/>
  <c r="Z984" i="1"/>
  <c r="Y983" i="1"/>
  <c r="AA977" i="1"/>
  <c r="AC977" i="1" s="1"/>
  <c r="Z976" i="1"/>
  <c r="Y975" i="1"/>
  <c r="AA969" i="1"/>
  <c r="AD969" i="1" s="1"/>
  <c r="Z968" i="1"/>
  <c r="Y967" i="1"/>
  <c r="AA961" i="1"/>
  <c r="AD961" i="1" s="1"/>
  <c r="Z960" i="1"/>
  <c r="Y959" i="1"/>
  <c r="AA953" i="1"/>
  <c r="Z952" i="1"/>
  <c r="Y951" i="1"/>
  <c r="AA945" i="1"/>
  <c r="Z944" i="1"/>
  <c r="Y943" i="1"/>
  <c r="AA937" i="1"/>
  <c r="Z936" i="1"/>
  <c r="Y935" i="1"/>
  <c r="AA929" i="1"/>
  <c r="Z928" i="1"/>
  <c r="Y927" i="1"/>
  <c r="AA921" i="1"/>
  <c r="AD921" i="1" s="1"/>
  <c r="Z920" i="1"/>
  <c r="Y919" i="1"/>
  <c r="AA913" i="1"/>
  <c r="Z912" i="1"/>
  <c r="Y911" i="1"/>
  <c r="AA905" i="1"/>
  <c r="Z904" i="1"/>
  <c r="Y903" i="1"/>
  <c r="AA897" i="1"/>
  <c r="Z896" i="1"/>
  <c r="Y895" i="1"/>
  <c r="AA889" i="1"/>
  <c r="Z888" i="1"/>
  <c r="Y887" i="1"/>
  <c r="AA881" i="1"/>
  <c r="AK881" i="1" s="1"/>
  <c r="Z880" i="1"/>
  <c r="Y879" i="1"/>
  <c r="AA873" i="1"/>
  <c r="Z872" i="1"/>
  <c r="Y871" i="1"/>
  <c r="AA865" i="1"/>
  <c r="Z864" i="1"/>
  <c r="Y863" i="1"/>
  <c r="AA857" i="1"/>
  <c r="Z856" i="1"/>
  <c r="Y855" i="1"/>
  <c r="AA849" i="1"/>
  <c r="Z848" i="1"/>
  <c r="Y847" i="1"/>
  <c r="AA841" i="1"/>
  <c r="Z840" i="1"/>
  <c r="Y839" i="1"/>
  <c r="AA833" i="1"/>
  <c r="Y832" i="1"/>
  <c r="AA829" i="1"/>
  <c r="Y819" i="1"/>
  <c r="Z816" i="1"/>
  <c r="AA813" i="1"/>
  <c r="Y803" i="1"/>
  <c r="Z800" i="1"/>
  <c r="AA797" i="1"/>
  <c r="Y787" i="1"/>
  <c r="Z784" i="1"/>
  <c r="AA781" i="1"/>
  <c r="AF781" i="1" s="1"/>
  <c r="Y771" i="1"/>
  <c r="Z768" i="1"/>
  <c r="AA765" i="1"/>
  <c r="Y755" i="1"/>
  <c r="Z752" i="1"/>
  <c r="AA749" i="1"/>
  <c r="AF749" i="1" s="1"/>
  <c r="Y739" i="1"/>
  <c r="Z736" i="1"/>
  <c r="AA733" i="1"/>
  <c r="Y723" i="1"/>
  <c r="Z720" i="1"/>
  <c r="AA717" i="1"/>
  <c r="Y707" i="1"/>
  <c r="Z704" i="1"/>
  <c r="AA701" i="1"/>
  <c r="Y691" i="1"/>
  <c r="Z688" i="1"/>
  <c r="AA685" i="1"/>
  <c r="Y675" i="1"/>
  <c r="Z672" i="1"/>
  <c r="AA669" i="1"/>
  <c r="AJ669" i="1" s="1"/>
  <c r="Y659" i="1"/>
  <c r="Z656" i="1"/>
  <c r="AA653" i="1"/>
  <c r="AJ653" i="1" s="1"/>
  <c r="Y643" i="1"/>
  <c r="Z640" i="1"/>
  <c r="AA637" i="1"/>
  <c r="Y627" i="1"/>
  <c r="Z624" i="1"/>
  <c r="AA621" i="1"/>
  <c r="AG621" i="1" s="1"/>
  <c r="Y611" i="1"/>
  <c r="Z608" i="1"/>
  <c r="AA605" i="1"/>
  <c r="AD605" i="1" s="1"/>
  <c r="Y595" i="1"/>
  <c r="Z592" i="1"/>
  <c r="AA589" i="1"/>
  <c r="AD589" i="1" s="1"/>
  <c r="Y579" i="1"/>
  <c r="Z576" i="1"/>
  <c r="AA573" i="1"/>
  <c r="Y563" i="1"/>
  <c r="Z560" i="1"/>
  <c r="AA557" i="1"/>
  <c r="Y547" i="1"/>
  <c r="Z544" i="1"/>
  <c r="AA541" i="1"/>
  <c r="Y531" i="1"/>
  <c r="Z528" i="1"/>
  <c r="AA525" i="1"/>
  <c r="AF525" i="1" s="1"/>
  <c r="Y515" i="1"/>
  <c r="Z512" i="1"/>
  <c r="AA509" i="1"/>
  <c r="AH509" i="1" s="1"/>
  <c r="Y499" i="1"/>
  <c r="Z496" i="1"/>
  <c r="AA493" i="1"/>
  <c r="AA490" i="1"/>
  <c r="Z485" i="1"/>
  <c r="Y480" i="1"/>
  <c r="AA458" i="1"/>
  <c r="Z453" i="1"/>
  <c r="Y448" i="1"/>
  <c r="AA426" i="1"/>
  <c r="Z421" i="1"/>
  <c r="Y416" i="1"/>
  <c r="AA394" i="1"/>
  <c r="AJ394" i="1" s="1"/>
  <c r="Z389" i="1"/>
  <c r="Y384" i="1"/>
  <c r="Y359" i="1"/>
  <c r="Z348" i="1"/>
  <c r="AA337" i="1"/>
  <c r="Y295" i="1"/>
  <c r="Z284" i="1"/>
  <c r="AA273" i="1"/>
  <c r="AD273" i="1" s="1"/>
  <c r="Y231" i="1"/>
  <c r="Z220" i="1"/>
  <c r="Z209" i="1"/>
  <c r="AA188" i="1"/>
  <c r="AJ188" i="1" s="1"/>
  <c r="Z167" i="1"/>
  <c r="Z93" i="1"/>
  <c r="AA36" i="1"/>
  <c r="AF36" i="1" s="1"/>
  <c r="Y6" i="1"/>
  <c r="Z1500" i="1"/>
  <c r="AA1499" i="1"/>
  <c r="Y1497" i="1"/>
  <c r="Z1496" i="1"/>
  <c r="AA1495" i="1"/>
  <c r="Y1493" i="1"/>
  <c r="Z1492" i="1"/>
  <c r="AA1491" i="1"/>
  <c r="AH1491" i="1" s="1"/>
  <c r="Y1489" i="1"/>
  <c r="Z1488" i="1"/>
  <c r="AA1487" i="1"/>
  <c r="AG1487" i="1" s="1"/>
  <c r="Y1485" i="1"/>
  <c r="Z1484" i="1"/>
  <c r="AA1483" i="1"/>
  <c r="Y1481" i="1"/>
  <c r="Z1480" i="1"/>
  <c r="AA1479" i="1"/>
  <c r="Y1477" i="1"/>
  <c r="Z1476" i="1"/>
  <c r="AA1475" i="1"/>
  <c r="AG1475" i="1" s="1"/>
  <c r="Y1473" i="1"/>
  <c r="Z1472" i="1"/>
  <c r="AA1471" i="1"/>
  <c r="AG1471" i="1" s="1"/>
  <c r="Y1469" i="1"/>
  <c r="Z1468" i="1"/>
  <c r="AA1467" i="1"/>
  <c r="Y1465" i="1"/>
  <c r="Z1464" i="1"/>
  <c r="AA1463" i="1"/>
  <c r="Y1461" i="1"/>
  <c r="Z1460" i="1"/>
  <c r="AA1459" i="1"/>
  <c r="Y1457" i="1"/>
  <c r="Z1456" i="1"/>
  <c r="AA1455" i="1"/>
  <c r="Y1453" i="1"/>
  <c r="Z1452" i="1"/>
  <c r="AA1451" i="1"/>
  <c r="AF1451" i="1" s="1"/>
  <c r="Y1449" i="1"/>
  <c r="Z1448" i="1"/>
  <c r="AA1447" i="1"/>
  <c r="Y1445" i="1"/>
  <c r="Z1444" i="1"/>
  <c r="AA1443" i="1"/>
  <c r="AF1443" i="1" s="1"/>
  <c r="Y1441" i="1"/>
  <c r="Z1440" i="1"/>
  <c r="AA1439" i="1"/>
  <c r="Y1437" i="1"/>
  <c r="Z1436" i="1"/>
  <c r="AA1435" i="1"/>
  <c r="Y1433" i="1"/>
  <c r="Z1432" i="1"/>
  <c r="AA1431" i="1"/>
  <c r="Y1429" i="1"/>
  <c r="Z1428" i="1"/>
  <c r="AA1427" i="1"/>
  <c r="Y1425" i="1"/>
  <c r="Z1424" i="1"/>
  <c r="AA1423" i="1"/>
  <c r="Y1421" i="1"/>
  <c r="Z1420" i="1"/>
  <c r="AA1419" i="1"/>
  <c r="AD1419" i="1" s="1"/>
  <c r="Y1417" i="1"/>
  <c r="Z1416" i="1"/>
  <c r="AA1415" i="1"/>
  <c r="Y1413" i="1"/>
  <c r="Z1412" i="1"/>
  <c r="AA1411" i="1"/>
  <c r="Y1409" i="1"/>
  <c r="Z1408" i="1"/>
  <c r="AA1407" i="1"/>
  <c r="AK1407" i="1" s="1"/>
  <c r="Y1405" i="1"/>
  <c r="Z1404" i="1"/>
  <c r="AA1403" i="1"/>
  <c r="AG1403" i="1" s="1"/>
  <c r="Y1401" i="1"/>
  <c r="Z1400" i="1"/>
  <c r="AA1399" i="1"/>
  <c r="Y1397" i="1"/>
  <c r="Z1396" i="1"/>
  <c r="AA1395" i="1"/>
  <c r="AB1395" i="1" s="1"/>
  <c r="Y1393" i="1"/>
  <c r="Z1392" i="1"/>
  <c r="AA1391" i="1"/>
  <c r="AJ1391" i="1" s="1"/>
  <c r="Y1389" i="1"/>
  <c r="Z1388" i="1"/>
  <c r="AA1387" i="1"/>
  <c r="AC1387" i="1" s="1"/>
  <c r="Y1385" i="1"/>
  <c r="Z1384" i="1"/>
  <c r="AA1383" i="1"/>
  <c r="Y1381" i="1"/>
  <c r="Z1380" i="1"/>
  <c r="AA1379" i="1"/>
  <c r="AK1379" i="1" s="1"/>
  <c r="Y1377" i="1"/>
  <c r="Z1376" i="1"/>
  <c r="AA1375" i="1"/>
  <c r="AJ1375" i="1" s="1"/>
  <c r="Y1373" i="1"/>
  <c r="Z1372" i="1"/>
  <c r="AA1371" i="1"/>
  <c r="Y1369" i="1"/>
  <c r="Z1368" i="1"/>
  <c r="AA1367" i="1"/>
  <c r="Y1365" i="1"/>
  <c r="Z1364" i="1"/>
  <c r="AA1363" i="1"/>
  <c r="AF1363" i="1" s="1"/>
  <c r="Y1361" i="1"/>
  <c r="Z1360" i="1"/>
  <c r="AA1359" i="1"/>
  <c r="Y1357" i="1"/>
  <c r="Z1356" i="1"/>
  <c r="AA1355" i="1"/>
  <c r="AF1355" i="1" s="1"/>
  <c r="Y1353" i="1"/>
  <c r="Z1352" i="1"/>
  <c r="AA1351" i="1"/>
  <c r="Y1349" i="1"/>
  <c r="Z1348" i="1"/>
  <c r="AA1347" i="1"/>
  <c r="AD1347" i="1" s="1"/>
  <c r="Y1345" i="1"/>
  <c r="Z1344" i="1"/>
  <c r="AA1343" i="1"/>
  <c r="Y1341" i="1"/>
  <c r="Z1340" i="1"/>
  <c r="AA1339" i="1"/>
  <c r="Y1337" i="1"/>
  <c r="Z1336" i="1"/>
  <c r="AA1335" i="1"/>
  <c r="Y1333" i="1"/>
  <c r="Z1332" i="1"/>
  <c r="AA1331" i="1"/>
  <c r="Y1329" i="1"/>
  <c r="Z1328" i="1"/>
  <c r="AA1327" i="1"/>
  <c r="Y1325" i="1"/>
  <c r="Z1324" i="1"/>
  <c r="AA1323" i="1"/>
  <c r="AF1323" i="1" s="1"/>
  <c r="Y1321" i="1"/>
  <c r="Z1320" i="1"/>
  <c r="AA1319" i="1"/>
  <c r="Y1317" i="1"/>
  <c r="Z1316" i="1"/>
  <c r="AA1315" i="1"/>
  <c r="AH1315" i="1" s="1"/>
  <c r="Y1313" i="1"/>
  <c r="Z1312" i="1"/>
  <c r="AA1311" i="1"/>
  <c r="Y1309" i="1"/>
  <c r="Z1308" i="1"/>
  <c r="AA1307" i="1"/>
  <c r="Y1305" i="1"/>
  <c r="Z1304" i="1"/>
  <c r="AA1303" i="1"/>
  <c r="Y1301" i="1"/>
  <c r="Z1300" i="1"/>
  <c r="AA1299" i="1"/>
  <c r="Y1297" i="1"/>
  <c r="Z1296" i="1"/>
  <c r="AA1295" i="1"/>
  <c r="AF1295" i="1" s="1"/>
  <c r="Y1293" i="1"/>
  <c r="Z1292" i="1"/>
  <c r="AA1291" i="1"/>
  <c r="AD1291" i="1" s="1"/>
  <c r="Y1289" i="1"/>
  <c r="Z1288" i="1"/>
  <c r="AA1287" i="1"/>
  <c r="Y1285" i="1"/>
  <c r="Z1284" i="1"/>
  <c r="AA1283" i="1"/>
  <c r="AB1283" i="1" s="1"/>
  <c r="Y1281" i="1"/>
  <c r="Z1280" i="1"/>
  <c r="AA1279" i="1"/>
  <c r="Y1277" i="1"/>
  <c r="Z1276" i="1"/>
  <c r="AA1275" i="1"/>
  <c r="Y1273" i="1"/>
  <c r="Z1272" i="1"/>
  <c r="AA1271" i="1"/>
  <c r="Y1269" i="1"/>
  <c r="Z1268" i="1"/>
  <c r="AA1267" i="1"/>
  <c r="Y1265" i="1"/>
  <c r="Z1264" i="1"/>
  <c r="AA1263" i="1"/>
  <c r="Y1261" i="1"/>
  <c r="Z1260" i="1"/>
  <c r="AA1259" i="1"/>
  <c r="Y1257" i="1"/>
  <c r="Z1256" i="1"/>
  <c r="AA1255" i="1"/>
  <c r="Y1253" i="1"/>
  <c r="Z1252" i="1"/>
  <c r="AA1251" i="1"/>
  <c r="AD1251" i="1" s="1"/>
  <c r="Y1249" i="1"/>
  <c r="Z1248" i="1"/>
  <c r="AA1247" i="1"/>
  <c r="AJ1247" i="1" s="1"/>
  <c r="Y1245" i="1"/>
  <c r="Z1244" i="1"/>
  <c r="AA1243" i="1"/>
  <c r="Y1241" i="1"/>
  <c r="Z1240" i="1"/>
  <c r="AA1239" i="1"/>
  <c r="Y1237" i="1"/>
  <c r="Z1236" i="1"/>
  <c r="AA1235" i="1"/>
  <c r="AD1235" i="1" s="1"/>
  <c r="Y1233" i="1"/>
  <c r="Z1232" i="1"/>
  <c r="AA1231" i="1"/>
  <c r="AJ1231" i="1" s="1"/>
  <c r="Y1229" i="1"/>
  <c r="Z1228" i="1"/>
  <c r="AA1227" i="1"/>
  <c r="AJ1227" i="1" s="1"/>
  <c r="Y1225" i="1"/>
  <c r="Z1224" i="1"/>
  <c r="AA1223" i="1"/>
  <c r="Y1221" i="1"/>
  <c r="Z1220" i="1"/>
  <c r="AA1219" i="1"/>
  <c r="AD1219" i="1" s="1"/>
  <c r="Y1217" i="1"/>
  <c r="Z1216" i="1"/>
  <c r="AA1215" i="1"/>
  <c r="Y1213" i="1"/>
  <c r="Z1212" i="1"/>
  <c r="AA1211" i="1"/>
  <c r="AK1211" i="1" s="1"/>
  <c r="Y1209" i="1"/>
  <c r="Z1208" i="1"/>
  <c r="AA1207" i="1"/>
  <c r="AK1207" i="1" s="1"/>
  <c r="Y1205" i="1"/>
  <c r="Z1204" i="1"/>
  <c r="AA1203" i="1"/>
  <c r="AF1203" i="1" s="1"/>
  <c r="Y1201" i="1"/>
  <c r="Z1200" i="1"/>
  <c r="AA1199" i="1"/>
  <c r="Y1197" i="1"/>
  <c r="Z1196" i="1"/>
  <c r="AA1195" i="1"/>
  <c r="AH1195" i="1" s="1"/>
  <c r="Y1193" i="1"/>
  <c r="Z1192" i="1"/>
  <c r="AA1191" i="1"/>
  <c r="Y1189" i="1"/>
  <c r="Z1188" i="1"/>
  <c r="AA1187" i="1"/>
  <c r="AH1187" i="1" s="1"/>
  <c r="Y1185" i="1"/>
  <c r="Z1184" i="1"/>
  <c r="AA1183" i="1"/>
  <c r="Y1181" i="1"/>
  <c r="Z1180" i="1"/>
  <c r="AA1179" i="1"/>
  <c r="AG1179" i="1" s="1"/>
  <c r="Y1177" i="1"/>
  <c r="Z1176" i="1"/>
  <c r="AA1175" i="1"/>
  <c r="Y1173" i="1"/>
  <c r="Z1172" i="1"/>
  <c r="AA1171" i="1"/>
  <c r="AD1171" i="1" s="1"/>
  <c r="Y1169" i="1"/>
  <c r="Z1168" i="1"/>
  <c r="AA1167" i="1"/>
  <c r="AJ1167" i="1" s="1"/>
  <c r="Y1165" i="1"/>
  <c r="Z1164" i="1"/>
  <c r="AA1163" i="1"/>
  <c r="Y1161" i="1"/>
  <c r="Z1160" i="1"/>
  <c r="AA1159" i="1"/>
  <c r="Y1157" i="1"/>
  <c r="Z1156" i="1"/>
  <c r="AA1155" i="1"/>
  <c r="AH1155" i="1" s="1"/>
  <c r="Y1153" i="1"/>
  <c r="Z1152" i="1"/>
  <c r="AA1151" i="1"/>
  <c r="AI1151" i="1" s="1"/>
  <c r="Y1149" i="1"/>
  <c r="Z1148" i="1"/>
  <c r="AA1147" i="1"/>
  <c r="Y1145" i="1"/>
  <c r="Z1144" i="1"/>
  <c r="AA1143" i="1"/>
  <c r="Y1141" i="1"/>
  <c r="Z1140" i="1"/>
  <c r="AA1139" i="1"/>
  <c r="Y1137" i="1"/>
  <c r="Z1136" i="1"/>
  <c r="AA1135" i="1"/>
  <c r="Y1133" i="1"/>
  <c r="Z1132" i="1"/>
  <c r="AA1131" i="1"/>
  <c r="AD1131" i="1" s="1"/>
  <c r="Y1129" i="1"/>
  <c r="Z1128" i="1"/>
  <c r="AA1127" i="1"/>
  <c r="Y1125" i="1"/>
  <c r="Z1124" i="1"/>
  <c r="AA1123" i="1"/>
  <c r="AD1123" i="1" s="1"/>
  <c r="Y1121" i="1"/>
  <c r="Z1120" i="1"/>
  <c r="AA1119" i="1"/>
  <c r="AF1119" i="1" s="1"/>
  <c r="Y1117" i="1"/>
  <c r="Z1116" i="1"/>
  <c r="AA1115" i="1"/>
  <c r="Y1113" i="1"/>
  <c r="Z1112" i="1"/>
  <c r="AA1111" i="1"/>
  <c r="Y1109" i="1"/>
  <c r="Z1108" i="1"/>
  <c r="AA1107" i="1"/>
  <c r="AJ1107" i="1" s="1"/>
  <c r="Y1105" i="1"/>
  <c r="Z1104" i="1"/>
  <c r="AA1103" i="1"/>
  <c r="Y1101" i="1"/>
  <c r="Z1100" i="1"/>
  <c r="AA1099" i="1"/>
  <c r="Y1097" i="1"/>
  <c r="Z1096" i="1"/>
  <c r="AA1095" i="1"/>
  <c r="Y1093" i="1"/>
  <c r="Z1092" i="1"/>
  <c r="AA1091" i="1"/>
  <c r="AH1091" i="1" s="1"/>
  <c r="Y1089" i="1"/>
  <c r="Z1088" i="1"/>
  <c r="AA1087" i="1"/>
  <c r="Y1085" i="1"/>
  <c r="Z1084" i="1"/>
  <c r="AA1083" i="1"/>
  <c r="AJ1083" i="1" s="1"/>
  <c r="Y1081" i="1"/>
  <c r="Z1080" i="1"/>
  <c r="AA1079" i="1"/>
  <c r="Y1077" i="1"/>
  <c r="Z1076" i="1"/>
  <c r="AA1075" i="1"/>
  <c r="AF1075" i="1" s="1"/>
  <c r="Y1073" i="1"/>
  <c r="Z1072" i="1"/>
  <c r="AA1071" i="1"/>
  <c r="Y1069" i="1"/>
  <c r="Z1068" i="1"/>
  <c r="AA1067" i="1"/>
  <c r="AH1067" i="1" s="1"/>
  <c r="Y1065" i="1"/>
  <c r="Z1064" i="1"/>
  <c r="AA1063" i="1"/>
  <c r="AA1061" i="1"/>
  <c r="AD1061" i="1" s="1"/>
  <c r="Z1060" i="1"/>
  <c r="Y1059" i="1"/>
  <c r="AA1053" i="1"/>
  <c r="Z1052" i="1"/>
  <c r="Y1051" i="1"/>
  <c r="AA1045" i="1"/>
  <c r="Z1044" i="1"/>
  <c r="Y1043" i="1"/>
  <c r="AA1037" i="1"/>
  <c r="AG1037" i="1" s="1"/>
  <c r="Z1036" i="1"/>
  <c r="Y1035" i="1"/>
  <c r="AA1029" i="1"/>
  <c r="AF1029" i="1" s="1"/>
  <c r="Z1028" i="1"/>
  <c r="Y1027" i="1"/>
  <c r="AA1021" i="1"/>
  <c r="Z1020" i="1"/>
  <c r="Y1019" i="1"/>
  <c r="AA1013" i="1"/>
  <c r="Z1012" i="1"/>
  <c r="Y1011" i="1"/>
  <c r="AA1005" i="1"/>
  <c r="Z1004" i="1"/>
  <c r="Y1003" i="1"/>
  <c r="AA997" i="1"/>
  <c r="AD997" i="1" s="1"/>
  <c r="Z996" i="1"/>
  <c r="Y995" i="1"/>
  <c r="AA989" i="1"/>
  <c r="Z988" i="1"/>
  <c r="Y987" i="1"/>
  <c r="AA981" i="1"/>
  <c r="Z980" i="1"/>
  <c r="Y979" i="1"/>
  <c r="AA973" i="1"/>
  <c r="Z972" i="1"/>
  <c r="Y971" i="1"/>
  <c r="AA965" i="1"/>
  <c r="AD965" i="1" s="1"/>
  <c r="Z964" i="1"/>
  <c r="Y963" i="1"/>
  <c r="AA957" i="1"/>
  <c r="Z956" i="1"/>
  <c r="Y955" i="1"/>
  <c r="AA949" i="1"/>
  <c r="AH949" i="1" s="1"/>
  <c r="Z948" i="1"/>
  <c r="Y947" i="1"/>
  <c r="AA941" i="1"/>
  <c r="Z940" i="1"/>
  <c r="Y939" i="1"/>
  <c r="AA933" i="1"/>
  <c r="Z932" i="1"/>
  <c r="Y931" i="1"/>
  <c r="AA925" i="1"/>
  <c r="Z924" i="1"/>
  <c r="Y923" i="1"/>
  <c r="AA917" i="1"/>
  <c r="AF917" i="1" s="1"/>
  <c r="Z916" i="1"/>
  <c r="Y915" i="1"/>
  <c r="AA909" i="1"/>
  <c r="Z908" i="1"/>
  <c r="Y907" i="1"/>
  <c r="AA901" i="1"/>
  <c r="Z900" i="1"/>
  <c r="Y899" i="1"/>
  <c r="AA893" i="1"/>
  <c r="Z892" i="1"/>
  <c r="Y891" i="1"/>
  <c r="AA885" i="1"/>
  <c r="AF885" i="1" s="1"/>
  <c r="Z884" i="1"/>
  <c r="Y883" i="1"/>
  <c r="AA877" i="1"/>
  <c r="Z876" i="1"/>
  <c r="Y875" i="1"/>
  <c r="AA869" i="1"/>
  <c r="Z868" i="1"/>
  <c r="Y867" i="1"/>
  <c r="AA861" i="1"/>
  <c r="AD861" i="1" s="1"/>
  <c r="Z860" i="1"/>
  <c r="Y859" i="1"/>
  <c r="AA853" i="1"/>
  <c r="AF853" i="1" s="1"/>
  <c r="Z852" i="1"/>
  <c r="Y851" i="1"/>
  <c r="AA845" i="1"/>
  <c r="Z844" i="1"/>
  <c r="Y843" i="1"/>
  <c r="AA837" i="1"/>
  <c r="Z836" i="1"/>
  <c r="Y835" i="1"/>
  <c r="Y827" i="1"/>
  <c r="Z824" i="1"/>
  <c r="AA821" i="1"/>
  <c r="AD821" i="1" s="1"/>
  <c r="Y811" i="1"/>
  <c r="Z808" i="1"/>
  <c r="AA805" i="1"/>
  <c r="Y795" i="1"/>
  <c r="Z792" i="1"/>
  <c r="AA789" i="1"/>
  <c r="Y779" i="1"/>
  <c r="Z776" i="1"/>
  <c r="AA773" i="1"/>
  <c r="Y763" i="1"/>
  <c r="Z760" i="1"/>
  <c r="AA757" i="1"/>
  <c r="Y747" i="1"/>
  <c r="Z744" i="1"/>
  <c r="AA741" i="1"/>
  <c r="AF741" i="1" s="1"/>
  <c r="Y731" i="1"/>
  <c r="Z728" i="1"/>
  <c r="AA725" i="1"/>
  <c r="Y715" i="1"/>
  <c r="Z712" i="1"/>
  <c r="AA709" i="1"/>
  <c r="Y699" i="1"/>
  <c r="Z696" i="1"/>
  <c r="AA693" i="1"/>
  <c r="Y683" i="1"/>
  <c r="Z680" i="1"/>
  <c r="AA677" i="1"/>
  <c r="Y667" i="1"/>
  <c r="Z664" i="1"/>
  <c r="AA661" i="1"/>
  <c r="Y651" i="1"/>
  <c r="Z648" i="1"/>
  <c r="AA645" i="1"/>
  <c r="AC645" i="1" s="1"/>
  <c r="Y635" i="1"/>
  <c r="Z632" i="1"/>
  <c r="AA629" i="1"/>
  <c r="Y619" i="1"/>
  <c r="Z616" i="1"/>
  <c r="AA613" i="1"/>
  <c r="AK613" i="1" s="1"/>
  <c r="Y603" i="1"/>
  <c r="Z600" i="1"/>
  <c r="AA597" i="1"/>
  <c r="AF597" i="1" s="1"/>
  <c r="Y587" i="1"/>
  <c r="Z584" i="1"/>
  <c r="AA581" i="1"/>
  <c r="Y571" i="1"/>
  <c r="Z568" i="1"/>
  <c r="AA565" i="1"/>
  <c r="Y555" i="1"/>
  <c r="Z552" i="1"/>
  <c r="AA549" i="1"/>
  <c r="AF549" i="1" s="1"/>
  <c r="Y539" i="1"/>
  <c r="Z536" i="1"/>
  <c r="AA533" i="1"/>
  <c r="AF533" i="1" s="1"/>
  <c r="Y523" i="1"/>
  <c r="Z520" i="1"/>
  <c r="AA517" i="1"/>
  <c r="Y507" i="1"/>
  <c r="Z504" i="1"/>
  <c r="AA501" i="1"/>
  <c r="AA474" i="1"/>
  <c r="Z469" i="1"/>
  <c r="Y464" i="1"/>
  <c r="AA442" i="1"/>
  <c r="AF442" i="1" s="1"/>
  <c r="Z437" i="1"/>
  <c r="Y432" i="1"/>
  <c r="AA410" i="1"/>
  <c r="AF410" i="1" s="1"/>
  <c r="Z405" i="1"/>
  <c r="Y400" i="1"/>
  <c r="AA378" i="1"/>
  <c r="AA369" i="1"/>
  <c r="AD369" i="1" s="1"/>
  <c r="Y327" i="1"/>
  <c r="Z316" i="1"/>
  <c r="AA305" i="1"/>
  <c r="AG305" i="1" s="1"/>
  <c r="Y263" i="1"/>
  <c r="Z252" i="1"/>
  <c r="AA241" i="1"/>
  <c r="AJ241" i="1" s="1"/>
  <c r="Y143" i="1"/>
  <c r="F1148" i="1"/>
  <c r="J1148" i="1"/>
  <c r="M1148" i="1" s="1"/>
  <c r="F1144" i="1"/>
  <c r="J1144" i="1"/>
  <c r="M1144" i="1" s="1"/>
  <c r="F1140" i="1"/>
  <c r="J1140" i="1"/>
  <c r="M1140" i="1" s="1"/>
  <c r="F1136" i="1"/>
  <c r="J1136" i="1"/>
  <c r="M1136" i="1" s="1"/>
  <c r="F1132" i="1"/>
  <c r="J1132" i="1"/>
  <c r="M1132" i="1" s="1"/>
  <c r="F1128" i="1"/>
  <c r="J1128" i="1"/>
  <c r="M1128" i="1" s="1"/>
  <c r="F1124" i="1"/>
  <c r="J1124" i="1"/>
  <c r="M1124" i="1" s="1"/>
  <c r="F1120" i="1"/>
  <c r="J1120" i="1"/>
  <c r="M1120" i="1" s="1"/>
  <c r="F1116" i="1"/>
  <c r="J1116" i="1"/>
  <c r="M1116" i="1" s="1"/>
  <c r="F1112" i="1"/>
  <c r="J1112" i="1"/>
  <c r="M1112" i="1" s="1"/>
  <c r="F1108" i="1"/>
  <c r="J1108" i="1"/>
  <c r="M1108" i="1" s="1"/>
  <c r="F1104" i="1"/>
  <c r="J1104" i="1"/>
  <c r="M1104" i="1" s="1"/>
  <c r="F1100" i="1"/>
  <c r="J1100" i="1"/>
  <c r="M1100" i="1" s="1"/>
  <c r="G1081" i="1"/>
  <c r="K1081" i="1"/>
  <c r="N1081" i="1" s="1"/>
  <c r="G1073" i="1"/>
  <c r="K1073" i="1"/>
  <c r="N1073" i="1" s="1"/>
  <c r="G1065" i="1"/>
  <c r="K1065" i="1"/>
  <c r="N1065" i="1" s="1"/>
  <c r="G1057" i="1"/>
  <c r="K1057" i="1"/>
  <c r="N1057" i="1" s="1"/>
  <c r="G1049" i="1"/>
  <c r="K1049" i="1"/>
  <c r="N1049" i="1" s="1"/>
  <c r="F1041" i="1"/>
  <c r="I1041" i="1"/>
  <c r="L1041" i="1" s="1"/>
  <c r="F1029" i="1"/>
  <c r="K1029" i="1"/>
  <c r="N1029" i="1" s="1"/>
  <c r="F1017" i="1"/>
  <c r="K1017" i="1"/>
  <c r="N1017" i="1" s="1"/>
  <c r="F1001" i="1"/>
  <c r="I1001" i="1"/>
  <c r="L1001" i="1" s="1"/>
  <c r="F985" i="1"/>
  <c r="K985" i="1"/>
  <c r="N985" i="1" s="1"/>
  <c r="F961" i="1"/>
  <c r="I961" i="1"/>
  <c r="L961" i="1" s="1"/>
  <c r="J504" i="1"/>
  <c r="M504" i="1" s="1"/>
  <c r="F504" i="1"/>
  <c r="F492" i="1"/>
  <c r="J492" i="1"/>
  <c r="M492" i="1" s="1"/>
  <c r="V460" i="1"/>
  <c r="F460" i="1"/>
  <c r="K460" i="1"/>
  <c r="N460" i="1" s="1"/>
  <c r="V456" i="1"/>
  <c r="F456" i="1"/>
  <c r="V452" i="1"/>
  <c r="G452" i="1"/>
  <c r="V448" i="1"/>
  <c r="K448" i="1"/>
  <c r="N448" i="1" s="1"/>
  <c r="V444" i="1"/>
  <c r="I444" i="1"/>
  <c r="L444" i="1" s="1"/>
  <c r="V440" i="1"/>
  <c r="F440" i="1"/>
  <c r="G440" i="1"/>
  <c r="V436" i="1"/>
  <c r="K436" i="1"/>
  <c r="N436" i="1" s="1"/>
  <c r="F436" i="1"/>
  <c r="V432" i="1"/>
  <c r="F432" i="1"/>
  <c r="I432" i="1"/>
  <c r="L432" i="1" s="1"/>
  <c r="V428" i="1"/>
  <c r="F428" i="1"/>
  <c r="I428" i="1"/>
  <c r="L428" i="1" s="1"/>
  <c r="V424" i="1"/>
  <c r="F424" i="1"/>
  <c r="V420" i="1"/>
  <c r="G420" i="1"/>
  <c r="V416" i="1"/>
  <c r="F416" i="1"/>
  <c r="V408" i="1"/>
  <c r="K408" i="1"/>
  <c r="N408" i="1" s="1"/>
  <c r="G408" i="1"/>
  <c r="V400" i="1"/>
  <c r="F400" i="1"/>
  <c r="V396" i="1"/>
  <c r="I396" i="1"/>
  <c r="L396" i="1" s="1"/>
  <c r="V392" i="1"/>
  <c r="I392" i="1"/>
  <c r="L392" i="1" s="1"/>
  <c r="F392" i="1"/>
  <c r="V388" i="1"/>
  <c r="G388" i="1"/>
  <c r="V384" i="1"/>
  <c r="F384" i="1"/>
  <c r="V380" i="1"/>
  <c r="G380" i="1"/>
  <c r="F380" i="1"/>
  <c r="V376" i="1"/>
  <c r="K376" i="1"/>
  <c r="N376" i="1" s="1"/>
  <c r="V368" i="1"/>
  <c r="F368" i="1"/>
  <c r="G368" i="1"/>
  <c r="V364" i="1"/>
  <c r="F364" i="1"/>
  <c r="V360" i="1"/>
  <c r="F360" i="1"/>
  <c r="G360" i="1"/>
  <c r="V356" i="1"/>
  <c r="G356" i="1"/>
  <c r="I356" i="1"/>
  <c r="L356" i="1" s="1"/>
  <c r="V352" i="1"/>
  <c r="F352" i="1"/>
  <c r="K352" i="1"/>
  <c r="N352" i="1" s="1"/>
  <c r="V348" i="1"/>
  <c r="G348" i="1"/>
  <c r="V344" i="1"/>
  <c r="I344" i="1"/>
  <c r="L344" i="1" s="1"/>
  <c r="K344" i="1"/>
  <c r="N344" i="1" s="1"/>
  <c r="V336" i="1"/>
  <c r="J336" i="1"/>
  <c r="M336" i="1" s="1"/>
  <c r="V328" i="1"/>
  <c r="J328" i="1"/>
  <c r="M328" i="1" s="1"/>
  <c r="V320" i="1"/>
  <c r="F320" i="1"/>
  <c r="J320" i="1"/>
  <c r="M320" i="1" s="1"/>
  <c r="V316" i="1"/>
  <c r="F316" i="1"/>
  <c r="V312" i="1"/>
  <c r="J312" i="1"/>
  <c r="M312" i="1" s="1"/>
  <c r="V296" i="1"/>
  <c r="F296" i="1"/>
  <c r="I204" i="1"/>
  <c r="L204" i="1" s="1"/>
  <c r="G204" i="1"/>
  <c r="K200" i="1"/>
  <c r="N200" i="1" s="1"/>
  <c r="G200" i="1"/>
  <c r="I196" i="1"/>
  <c r="L196" i="1" s="1"/>
  <c r="F196" i="1"/>
  <c r="G117" i="1"/>
  <c r="F117" i="1"/>
  <c r="F99" i="1"/>
  <c r="G99" i="1"/>
  <c r="G85" i="1"/>
  <c r="I85" i="1"/>
  <c r="L85" i="1" s="1"/>
  <c r="F83" i="1"/>
  <c r="I83" i="1"/>
  <c r="L83" i="1" s="1"/>
  <c r="K50" i="1"/>
  <c r="N50" i="1" s="1"/>
  <c r="F50" i="1"/>
  <c r="J1096" i="1"/>
  <c r="M1096" i="1" s="1"/>
  <c r="J1092" i="1"/>
  <c r="M1092" i="1" s="1"/>
  <c r="J1088" i="1"/>
  <c r="M1088" i="1" s="1"/>
  <c r="J1084" i="1"/>
  <c r="M1084" i="1" s="1"/>
  <c r="J1068" i="1"/>
  <c r="M1068" i="1" s="1"/>
  <c r="J1052" i="1"/>
  <c r="M1052" i="1" s="1"/>
  <c r="J1024" i="1"/>
  <c r="M1024" i="1" s="1"/>
  <c r="F1020" i="1"/>
  <c r="F988" i="1"/>
  <c r="I1387" i="1"/>
  <c r="L1387" i="1" s="1"/>
  <c r="I1383" i="1"/>
  <c r="L1383" i="1" s="1"/>
  <c r="I1379" i="1"/>
  <c r="L1379" i="1" s="1"/>
  <c r="I1375" i="1"/>
  <c r="L1375" i="1" s="1"/>
  <c r="I1371" i="1"/>
  <c r="L1371" i="1" s="1"/>
  <c r="I1367" i="1"/>
  <c r="L1367" i="1" s="1"/>
  <c r="I1363" i="1"/>
  <c r="L1363" i="1" s="1"/>
  <c r="I1359" i="1"/>
  <c r="L1359" i="1" s="1"/>
  <c r="I1355" i="1"/>
  <c r="L1355" i="1" s="1"/>
  <c r="I1351" i="1"/>
  <c r="L1351" i="1" s="1"/>
  <c r="I1347" i="1"/>
  <c r="L1347" i="1" s="1"/>
  <c r="I1343" i="1"/>
  <c r="L1343" i="1" s="1"/>
  <c r="I1339" i="1"/>
  <c r="L1339" i="1" s="1"/>
  <c r="I1335" i="1"/>
  <c r="L1335" i="1" s="1"/>
  <c r="I1331" i="1"/>
  <c r="L1331" i="1" s="1"/>
  <c r="I1327" i="1"/>
  <c r="L1327" i="1" s="1"/>
  <c r="I1323" i="1"/>
  <c r="L1323" i="1" s="1"/>
  <c r="I1319" i="1"/>
  <c r="L1319" i="1" s="1"/>
  <c r="I1315" i="1"/>
  <c r="L1315" i="1" s="1"/>
  <c r="I1311" i="1"/>
  <c r="L1311" i="1" s="1"/>
  <c r="I1307" i="1"/>
  <c r="L1307" i="1" s="1"/>
  <c r="I1303" i="1"/>
  <c r="L1303" i="1" s="1"/>
  <c r="I1299" i="1"/>
  <c r="L1299" i="1" s="1"/>
  <c r="I1295" i="1"/>
  <c r="L1295" i="1" s="1"/>
  <c r="I1291" i="1"/>
  <c r="L1291" i="1" s="1"/>
  <c r="I1287" i="1"/>
  <c r="L1287" i="1" s="1"/>
  <c r="I1283" i="1"/>
  <c r="L1283" i="1" s="1"/>
  <c r="I1279" i="1"/>
  <c r="L1279" i="1" s="1"/>
  <c r="I1275" i="1"/>
  <c r="L1275" i="1" s="1"/>
  <c r="I1271" i="1"/>
  <c r="L1271" i="1" s="1"/>
  <c r="I1267" i="1"/>
  <c r="L1267" i="1" s="1"/>
  <c r="I1263" i="1"/>
  <c r="L1263" i="1" s="1"/>
  <c r="I1259" i="1"/>
  <c r="L1259" i="1" s="1"/>
  <c r="I1255" i="1"/>
  <c r="L1255" i="1" s="1"/>
  <c r="I1251" i="1"/>
  <c r="L1251" i="1" s="1"/>
  <c r="I1247" i="1"/>
  <c r="L1247" i="1" s="1"/>
  <c r="I1243" i="1"/>
  <c r="L1243" i="1" s="1"/>
  <c r="I1239" i="1"/>
  <c r="L1239" i="1" s="1"/>
  <c r="I1235" i="1"/>
  <c r="L1235" i="1" s="1"/>
  <c r="I1231" i="1"/>
  <c r="L1231" i="1" s="1"/>
  <c r="I1227" i="1"/>
  <c r="L1227" i="1" s="1"/>
  <c r="I1223" i="1"/>
  <c r="L1223" i="1" s="1"/>
  <c r="I1219" i="1"/>
  <c r="L1219" i="1" s="1"/>
  <c r="I1215" i="1"/>
  <c r="L1215" i="1" s="1"/>
  <c r="I1211" i="1"/>
  <c r="L1211" i="1" s="1"/>
  <c r="I1207" i="1"/>
  <c r="L1207" i="1" s="1"/>
  <c r="I1203" i="1"/>
  <c r="L1203" i="1" s="1"/>
  <c r="I1199" i="1"/>
  <c r="L1199" i="1" s="1"/>
  <c r="I1195" i="1"/>
  <c r="L1195" i="1" s="1"/>
  <c r="I1191" i="1"/>
  <c r="L1191" i="1" s="1"/>
  <c r="I1187" i="1"/>
  <c r="L1187" i="1" s="1"/>
  <c r="I1183" i="1"/>
  <c r="L1183" i="1" s="1"/>
  <c r="I1179" i="1"/>
  <c r="L1179" i="1" s="1"/>
  <c r="I1175" i="1"/>
  <c r="L1175" i="1" s="1"/>
  <c r="I1171" i="1"/>
  <c r="L1171" i="1" s="1"/>
  <c r="I1167" i="1"/>
  <c r="L1167" i="1" s="1"/>
  <c r="I1163" i="1"/>
  <c r="L1163" i="1" s="1"/>
  <c r="I1159" i="1"/>
  <c r="L1159" i="1" s="1"/>
  <c r="I1155" i="1"/>
  <c r="L1155" i="1" s="1"/>
  <c r="I1151" i="1"/>
  <c r="L1151" i="1" s="1"/>
  <c r="I1147" i="1"/>
  <c r="L1147" i="1" s="1"/>
  <c r="I1143" i="1"/>
  <c r="L1143" i="1" s="1"/>
  <c r="I1139" i="1"/>
  <c r="L1139" i="1" s="1"/>
  <c r="I1135" i="1"/>
  <c r="L1135" i="1" s="1"/>
  <c r="I1131" i="1"/>
  <c r="L1131" i="1" s="1"/>
  <c r="I1127" i="1"/>
  <c r="L1127" i="1" s="1"/>
  <c r="I1123" i="1"/>
  <c r="L1123" i="1" s="1"/>
  <c r="I1119" i="1"/>
  <c r="L1119" i="1" s="1"/>
  <c r="I1115" i="1"/>
  <c r="L1115" i="1" s="1"/>
  <c r="I1111" i="1"/>
  <c r="L1111" i="1" s="1"/>
  <c r="I1107" i="1"/>
  <c r="L1107" i="1" s="1"/>
  <c r="I1103" i="1"/>
  <c r="L1103" i="1" s="1"/>
  <c r="I1099" i="1"/>
  <c r="L1099" i="1" s="1"/>
  <c r="I1095" i="1"/>
  <c r="L1095" i="1" s="1"/>
  <c r="I1091" i="1"/>
  <c r="L1091" i="1" s="1"/>
  <c r="I1087" i="1"/>
  <c r="L1087" i="1" s="1"/>
  <c r="J1016" i="1"/>
  <c r="M1016" i="1" s="1"/>
  <c r="F1012" i="1"/>
  <c r="J1004" i="1"/>
  <c r="M1004" i="1" s="1"/>
  <c r="J984" i="1"/>
  <c r="M984" i="1" s="1"/>
  <c r="J696" i="1"/>
  <c r="M696" i="1" s="1"/>
  <c r="F672" i="1"/>
  <c r="J632" i="1"/>
  <c r="M632" i="1" s="1"/>
  <c r="F608" i="1"/>
  <c r="J568" i="1"/>
  <c r="M568" i="1" s="1"/>
  <c r="J520" i="1"/>
  <c r="M520" i="1" s="1"/>
  <c r="J496" i="1"/>
  <c r="M496" i="1" s="1"/>
  <c r="G448" i="1"/>
  <c r="K440" i="1"/>
  <c r="N440" i="1" s="1"/>
  <c r="G432" i="1"/>
  <c r="K424" i="1"/>
  <c r="N424" i="1" s="1"/>
  <c r="F420" i="1"/>
  <c r="G416" i="1"/>
  <c r="F408" i="1"/>
  <c r="I400" i="1"/>
  <c r="L400" i="1" s="1"/>
  <c r="K396" i="1"/>
  <c r="N396" i="1" s="1"/>
  <c r="I384" i="1"/>
  <c r="L384" i="1" s="1"/>
  <c r="I380" i="1"/>
  <c r="L380" i="1" s="1"/>
  <c r="F376" i="1"/>
  <c r="K364" i="1"/>
  <c r="N364" i="1" s="1"/>
  <c r="F356" i="1"/>
  <c r="F340" i="1"/>
  <c r="F312" i="1"/>
  <c r="F292" i="1"/>
  <c r="F288" i="1"/>
  <c r="F220" i="1"/>
  <c r="I212" i="1"/>
  <c r="L212" i="1" s="1"/>
  <c r="I200" i="1"/>
  <c r="L200" i="1" s="1"/>
  <c r="G196" i="1"/>
  <c r="F192" i="1"/>
  <c r="F188" i="1"/>
  <c r="K117" i="1"/>
  <c r="N117" i="1" s="1"/>
  <c r="I115" i="1"/>
  <c r="L115" i="1" s="1"/>
  <c r="F101" i="1"/>
  <c r="J69" i="1"/>
  <c r="M69" i="1" s="1"/>
  <c r="F1025" i="1"/>
  <c r="I1025" i="1"/>
  <c r="L1025" i="1" s="1"/>
  <c r="F1021" i="1"/>
  <c r="G1021" i="1"/>
  <c r="F1013" i="1"/>
  <c r="K1013" i="1"/>
  <c r="N1013" i="1" s="1"/>
  <c r="F1009" i="1"/>
  <c r="I1009" i="1"/>
  <c r="L1009" i="1" s="1"/>
  <c r="F1005" i="1"/>
  <c r="G1005" i="1"/>
  <c r="F997" i="1"/>
  <c r="K997" i="1"/>
  <c r="N997" i="1" s="1"/>
  <c r="F993" i="1"/>
  <c r="I993" i="1"/>
  <c r="L993" i="1" s="1"/>
  <c r="F989" i="1"/>
  <c r="G989" i="1"/>
  <c r="F981" i="1"/>
  <c r="K981" i="1"/>
  <c r="N981" i="1" s="1"/>
  <c r="F977" i="1"/>
  <c r="I977" i="1"/>
  <c r="L977" i="1" s="1"/>
  <c r="F973" i="1"/>
  <c r="G973" i="1"/>
  <c r="I965" i="1"/>
  <c r="L965" i="1" s="1"/>
  <c r="G965" i="1"/>
  <c r="I957" i="1"/>
  <c r="L957" i="1" s="1"/>
  <c r="G957" i="1"/>
  <c r="I949" i="1"/>
  <c r="L949" i="1" s="1"/>
  <c r="K949" i="1"/>
  <c r="N949" i="1" s="1"/>
  <c r="F949" i="1"/>
  <c r="F945" i="1"/>
  <c r="I945" i="1"/>
  <c r="L945" i="1" s="1"/>
  <c r="I941" i="1"/>
  <c r="L941" i="1" s="1"/>
  <c r="F941" i="1"/>
  <c r="F937" i="1"/>
  <c r="I937" i="1"/>
  <c r="L937" i="1" s="1"/>
  <c r="K937" i="1"/>
  <c r="N937" i="1" s="1"/>
  <c r="I933" i="1"/>
  <c r="L933" i="1" s="1"/>
  <c r="G933" i="1"/>
  <c r="K933" i="1"/>
  <c r="N933" i="1" s="1"/>
  <c r="F929" i="1"/>
  <c r="G929" i="1"/>
  <c r="I929" i="1"/>
  <c r="L929" i="1" s="1"/>
  <c r="I925" i="1"/>
  <c r="L925" i="1" s="1"/>
  <c r="G925" i="1"/>
  <c r="F921" i="1"/>
  <c r="G921" i="1"/>
  <c r="I917" i="1"/>
  <c r="L917" i="1" s="1"/>
  <c r="F917" i="1"/>
  <c r="F913" i="1"/>
  <c r="K913" i="1"/>
  <c r="N913" i="1" s="1"/>
  <c r="I909" i="1"/>
  <c r="L909" i="1" s="1"/>
  <c r="K909" i="1"/>
  <c r="N909" i="1" s="1"/>
  <c r="F909" i="1"/>
  <c r="F905" i="1"/>
  <c r="I905" i="1"/>
  <c r="L905" i="1" s="1"/>
  <c r="K905" i="1"/>
  <c r="N905" i="1" s="1"/>
  <c r="I901" i="1"/>
  <c r="L901" i="1" s="1"/>
  <c r="G901" i="1"/>
  <c r="K901" i="1"/>
  <c r="N901" i="1" s="1"/>
  <c r="F897" i="1"/>
  <c r="G897" i="1"/>
  <c r="I897" i="1"/>
  <c r="L897" i="1" s="1"/>
  <c r="I893" i="1"/>
  <c r="L893" i="1" s="1"/>
  <c r="G893" i="1"/>
  <c r="F889" i="1"/>
  <c r="G889" i="1"/>
  <c r="I885" i="1"/>
  <c r="L885" i="1" s="1"/>
  <c r="F885" i="1"/>
  <c r="F881" i="1"/>
  <c r="K881" i="1"/>
  <c r="N881" i="1" s="1"/>
  <c r="I877" i="1"/>
  <c r="L877" i="1" s="1"/>
  <c r="K877" i="1"/>
  <c r="N877" i="1" s="1"/>
  <c r="F877" i="1"/>
  <c r="F873" i="1"/>
  <c r="I873" i="1"/>
  <c r="L873" i="1" s="1"/>
  <c r="K873" i="1"/>
  <c r="N873" i="1" s="1"/>
  <c r="I869" i="1"/>
  <c r="L869" i="1" s="1"/>
  <c r="G869" i="1"/>
  <c r="K869" i="1"/>
  <c r="N869" i="1" s="1"/>
  <c r="F865" i="1"/>
  <c r="G865" i="1"/>
  <c r="I865" i="1"/>
  <c r="L865" i="1" s="1"/>
  <c r="I861" i="1"/>
  <c r="L861" i="1" s="1"/>
  <c r="G861" i="1"/>
  <c r="F857" i="1"/>
  <c r="G857" i="1"/>
  <c r="I853" i="1"/>
  <c r="L853" i="1" s="1"/>
  <c r="F853" i="1"/>
  <c r="F849" i="1"/>
  <c r="K849" i="1"/>
  <c r="N849" i="1" s="1"/>
  <c r="I845" i="1"/>
  <c r="L845" i="1" s="1"/>
  <c r="K845" i="1"/>
  <c r="N845" i="1" s="1"/>
  <c r="F845" i="1"/>
  <c r="F841" i="1"/>
  <c r="I841" i="1"/>
  <c r="L841" i="1" s="1"/>
  <c r="K841" i="1"/>
  <c r="N841" i="1" s="1"/>
  <c r="I837" i="1"/>
  <c r="L837" i="1" s="1"/>
  <c r="G837" i="1"/>
  <c r="K837" i="1"/>
  <c r="N837" i="1" s="1"/>
  <c r="F833" i="1"/>
  <c r="G833" i="1"/>
  <c r="I833" i="1"/>
  <c r="L833" i="1" s="1"/>
  <c r="I829" i="1"/>
  <c r="L829" i="1" s="1"/>
  <c r="G829" i="1"/>
  <c r="F825" i="1"/>
  <c r="G825" i="1"/>
  <c r="I821" i="1"/>
  <c r="L821" i="1" s="1"/>
  <c r="F821" i="1"/>
  <c r="F817" i="1"/>
  <c r="K817" i="1"/>
  <c r="N817" i="1" s="1"/>
  <c r="I813" i="1"/>
  <c r="L813" i="1" s="1"/>
  <c r="K813" i="1"/>
  <c r="N813" i="1" s="1"/>
  <c r="F813" i="1"/>
  <c r="F809" i="1"/>
  <c r="I809" i="1"/>
  <c r="L809" i="1" s="1"/>
  <c r="K809" i="1"/>
  <c r="N809" i="1" s="1"/>
  <c r="I805" i="1"/>
  <c r="L805" i="1" s="1"/>
  <c r="G805" i="1"/>
  <c r="K805" i="1"/>
  <c r="N805" i="1" s="1"/>
  <c r="F801" i="1"/>
  <c r="G801" i="1"/>
  <c r="I801" i="1"/>
  <c r="L801" i="1" s="1"/>
  <c r="I797" i="1"/>
  <c r="L797" i="1" s="1"/>
  <c r="G797" i="1"/>
  <c r="F793" i="1"/>
  <c r="G793" i="1"/>
  <c r="I789" i="1"/>
  <c r="L789" i="1" s="1"/>
  <c r="F789" i="1"/>
  <c r="F785" i="1"/>
  <c r="K785" i="1"/>
  <c r="N785" i="1" s="1"/>
  <c r="I781" i="1"/>
  <c r="L781" i="1" s="1"/>
  <c r="K781" i="1"/>
  <c r="N781" i="1" s="1"/>
  <c r="F781" i="1"/>
  <c r="F777" i="1"/>
  <c r="I777" i="1"/>
  <c r="L777" i="1" s="1"/>
  <c r="K777" i="1"/>
  <c r="N777" i="1" s="1"/>
  <c r="I773" i="1"/>
  <c r="L773" i="1" s="1"/>
  <c r="G773" i="1"/>
  <c r="K773" i="1"/>
  <c r="N773" i="1" s="1"/>
  <c r="F769" i="1"/>
  <c r="G769" i="1"/>
  <c r="I769" i="1"/>
  <c r="L769" i="1" s="1"/>
  <c r="I765" i="1"/>
  <c r="L765" i="1" s="1"/>
  <c r="G765" i="1"/>
  <c r="F761" i="1"/>
  <c r="G761" i="1"/>
  <c r="I757" i="1"/>
  <c r="L757" i="1" s="1"/>
  <c r="F757" i="1"/>
  <c r="F753" i="1"/>
  <c r="K753" i="1"/>
  <c r="N753" i="1" s="1"/>
  <c r="I749" i="1"/>
  <c r="L749" i="1" s="1"/>
  <c r="K749" i="1"/>
  <c r="N749" i="1" s="1"/>
  <c r="F749" i="1"/>
  <c r="F745" i="1"/>
  <c r="I745" i="1"/>
  <c r="L745" i="1" s="1"/>
  <c r="K745" i="1"/>
  <c r="N745" i="1" s="1"/>
  <c r="I741" i="1"/>
  <c r="L741" i="1" s="1"/>
  <c r="G741" i="1"/>
  <c r="K741" i="1"/>
  <c r="N741" i="1" s="1"/>
  <c r="F737" i="1"/>
  <c r="G737" i="1"/>
  <c r="I737" i="1"/>
  <c r="L737" i="1" s="1"/>
  <c r="I733" i="1"/>
  <c r="L733" i="1" s="1"/>
  <c r="G733" i="1"/>
  <c r="F729" i="1"/>
  <c r="G729" i="1"/>
  <c r="I725" i="1"/>
  <c r="L725" i="1" s="1"/>
  <c r="F725" i="1"/>
  <c r="F721" i="1"/>
  <c r="K721" i="1"/>
  <c r="N721" i="1" s="1"/>
  <c r="I717" i="1"/>
  <c r="L717" i="1" s="1"/>
  <c r="K717" i="1"/>
  <c r="N717" i="1" s="1"/>
  <c r="F717" i="1"/>
  <c r="F713" i="1"/>
  <c r="I713" i="1"/>
  <c r="L713" i="1" s="1"/>
  <c r="K713" i="1"/>
  <c r="N713" i="1" s="1"/>
  <c r="I709" i="1"/>
  <c r="L709" i="1" s="1"/>
  <c r="F709" i="1"/>
  <c r="G709" i="1"/>
  <c r="F705" i="1"/>
  <c r="I705" i="1"/>
  <c r="L705" i="1" s="1"/>
  <c r="K705" i="1"/>
  <c r="N705" i="1" s="1"/>
  <c r="F701" i="1"/>
  <c r="I701" i="1"/>
  <c r="L701" i="1" s="1"/>
  <c r="G701" i="1"/>
  <c r="K701" i="1"/>
  <c r="N701" i="1" s="1"/>
  <c r="F697" i="1"/>
  <c r="I697" i="1"/>
  <c r="L697" i="1" s="1"/>
  <c r="G697" i="1"/>
  <c r="F693" i="1"/>
  <c r="I693" i="1"/>
  <c r="L693" i="1" s="1"/>
  <c r="F689" i="1"/>
  <c r="I689" i="1"/>
  <c r="L689" i="1" s="1"/>
  <c r="K689" i="1"/>
  <c r="N689" i="1" s="1"/>
  <c r="I1385" i="1"/>
  <c r="L1385" i="1" s="1"/>
  <c r="F1381" i="1"/>
  <c r="I1377" i="1"/>
  <c r="L1377" i="1" s="1"/>
  <c r="F1373" i="1"/>
  <c r="I1369" i="1"/>
  <c r="L1369" i="1" s="1"/>
  <c r="F1365" i="1"/>
  <c r="I1361" i="1"/>
  <c r="L1361" i="1" s="1"/>
  <c r="F1357" i="1"/>
  <c r="I1353" i="1"/>
  <c r="L1353" i="1" s="1"/>
  <c r="F1349" i="1"/>
  <c r="I1345" i="1"/>
  <c r="L1345" i="1" s="1"/>
  <c r="F1341" i="1"/>
  <c r="I1337" i="1"/>
  <c r="L1337" i="1" s="1"/>
  <c r="F1333" i="1"/>
  <c r="I1329" i="1"/>
  <c r="L1329" i="1" s="1"/>
  <c r="F1325" i="1"/>
  <c r="I1321" i="1"/>
  <c r="L1321" i="1" s="1"/>
  <c r="F1317" i="1"/>
  <c r="I1313" i="1"/>
  <c r="L1313" i="1" s="1"/>
  <c r="F1309" i="1"/>
  <c r="I1305" i="1"/>
  <c r="L1305" i="1" s="1"/>
  <c r="F1301" i="1"/>
  <c r="I1297" i="1"/>
  <c r="L1297" i="1" s="1"/>
  <c r="F1293" i="1"/>
  <c r="I1289" i="1"/>
  <c r="L1289" i="1" s="1"/>
  <c r="F1285" i="1"/>
  <c r="I1281" i="1"/>
  <c r="L1281" i="1" s="1"/>
  <c r="F1277" i="1"/>
  <c r="I1273" i="1"/>
  <c r="L1273" i="1" s="1"/>
  <c r="F1269" i="1"/>
  <c r="I1265" i="1"/>
  <c r="L1265" i="1" s="1"/>
  <c r="F1261" i="1"/>
  <c r="I1257" i="1"/>
  <c r="L1257" i="1" s="1"/>
  <c r="F1253" i="1"/>
  <c r="I1249" i="1"/>
  <c r="L1249" i="1" s="1"/>
  <c r="F1245" i="1"/>
  <c r="I1241" i="1"/>
  <c r="L1241" i="1" s="1"/>
  <c r="F1237" i="1"/>
  <c r="I1233" i="1"/>
  <c r="L1233" i="1" s="1"/>
  <c r="F1229" i="1"/>
  <c r="I1225" i="1"/>
  <c r="L1225" i="1" s="1"/>
  <c r="G1221" i="1"/>
  <c r="F1217" i="1"/>
  <c r="G1213" i="1"/>
  <c r="F1209" i="1"/>
  <c r="G1205" i="1"/>
  <c r="F1201" i="1"/>
  <c r="G1197" i="1"/>
  <c r="F1193" i="1"/>
  <c r="G1189" i="1"/>
  <c r="F1185" i="1"/>
  <c r="G1181" i="1"/>
  <c r="F1177" i="1"/>
  <c r="G1173" i="1"/>
  <c r="I1169" i="1"/>
  <c r="L1169" i="1" s="1"/>
  <c r="F1165" i="1"/>
  <c r="I1161" i="1"/>
  <c r="L1161" i="1" s="1"/>
  <c r="F1157" i="1"/>
  <c r="I1153" i="1"/>
  <c r="L1153" i="1" s="1"/>
  <c r="F1149" i="1"/>
  <c r="I1145" i="1"/>
  <c r="L1145" i="1" s="1"/>
  <c r="F1141" i="1"/>
  <c r="I1137" i="1"/>
  <c r="L1137" i="1" s="1"/>
  <c r="F1133" i="1"/>
  <c r="I1129" i="1"/>
  <c r="L1129" i="1" s="1"/>
  <c r="F1125" i="1"/>
  <c r="I1121" i="1"/>
  <c r="L1121" i="1" s="1"/>
  <c r="F1117" i="1"/>
  <c r="I1113" i="1"/>
  <c r="L1113" i="1" s="1"/>
  <c r="F1109" i="1"/>
  <c r="I1105" i="1"/>
  <c r="L1105" i="1" s="1"/>
  <c r="F1101" i="1"/>
  <c r="I1097" i="1"/>
  <c r="L1097" i="1" s="1"/>
  <c r="F1093" i="1"/>
  <c r="I1089" i="1"/>
  <c r="L1089" i="1" s="1"/>
  <c r="F1085" i="1"/>
  <c r="I1081" i="1"/>
  <c r="L1081" i="1" s="1"/>
  <c r="F1077" i="1"/>
  <c r="I1073" i="1"/>
  <c r="L1073" i="1" s="1"/>
  <c r="F1069" i="1"/>
  <c r="I1065" i="1"/>
  <c r="L1065" i="1" s="1"/>
  <c r="F1061" i="1"/>
  <c r="I1057" i="1"/>
  <c r="L1057" i="1" s="1"/>
  <c r="F1053" i="1"/>
  <c r="I1049" i="1"/>
  <c r="L1049" i="1" s="1"/>
  <c r="F1045" i="1"/>
  <c r="G1041" i="1"/>
  <c r="K1033" i="1"/>
  <c r="N1033" i="1" s="1"/>
  <c r="I1029" i="1"/>
  <c r="L1029" i="1" s="1"/>
  <c r="K1381" i="1"/>
  <c r="N1381" i="1" s="1"/>
  <c r="K1373" i="1"/>
  <c r="N1373" i="1" s="1"/>
  <c r="K1365" i="1"/>
  <c r="N1365" i="1" s="1"/>
  <c r="K1357" i="1"/>
  <c r="N1357" i="1" s="1"/>
  <c r="K1349" i="1"/>
  <c r="N1349" i="1" s="1"/>
  <c r="K1341" i="1"/>
  <c r="N1341" i="1" s="1"/>
  <c r="K1333" i="1"/>
  <c r="N1333" i="1" s="1"/>
  <c r="K1325" i="1"/>
  <c r="N1325" i="1" s="1"/>
  <c r="K1317" i="1"/>
  <c r="N1317" i="1" s="1"/>
  <c r="K1309" i="1"/>
  <c r="N1309" i="1" s="1"/>
  <c r="K1301" i="1"/>
  <c r="N1301" i="1" s="1"/>
  <c r="K1293" i="1"/>
  <c r="N1293" i="1" s="1"/>
  <c r="K1285" i="1"/>
  <c r="N1285" i="1" s="1"/>
  <c r="K1277" i="1"/>
  <c r="N1277" i="1" s="1"/>
  <c r="K1269" i="1"/>
  <c r="N1269" i="1" s="1"/>
  <c r="K1261" i="1"/>
  <c r="N1261" i="1" s="1"/>
  <c r="K1253" i="1"/>
  <c r="N1253" i="1" s="1"/>
  <c r="K1245" i="1"/>
  <c r="N1245" i="1" s="1"/>
  <c r="K1237" i="1"/>
  <c r="N1237" i="1" s="1"/>
  <c r="K1229" i="1"/>
  <c r="N1229" i="1" s="1"/>
  <c r="I1217" i="1"/>
  <c r="L1217" i="1" s="1"/>
  <c r="I1209" i="1"/>
  <c r="L1209" i="1" s="1"/>
  <c r="I1201" i="1"/>
  <c r="L1201" i="1" s="1"/>
  <c r="I1193" i="1"/>
  <c r="L1193" i="1" s="1"/>
  <c r="I1185" i="1"/>
  <c r="L1185" i="1" s="1"/>
  <c r="I1177" i="1"/>
  <c r="L1177" i="1" s="1"/>
  <c r="K1165" i="1"/>
  <c r="N1165" i="1" s="1"/>
  <c r="K1157" i="1"/>
  <c r="N1157" i="1" s="1"/>
  <c r="K1149" i="1"/>
  <c r="N1149" i="1" s="1"/>
  <c r="K1141" i="1"/>
  <c r="N1141" i="1" s="1"/>
  <c r="K1133" i="1"/>
  <c r="N1133" i="1" s="1"/>
  <c r="K1125" i="1"/>
  <c r="N1125" i="1" s="1"/>
  <c r="K1117" i="1"/>
  <c r="N1117" i="1" s="1"/>
  <c r="K1109" i="1"/>
  <c r="N1109" i="1" s="1"/>
  <c r="K1101" i="1"/>
  <c r="N1101" i="1" s="1"/>
  <c r="K1093" i="1"/>
  <c r="N1093" i="1" s="1"/>
  <c r="K1085" i="1"/>
  <c r="N1085" i="1" s="1"/>
  <c r="K1077" i="1"/>
  <c r="N1077" i="1" s="1"/>
  <c r="K1069" i="1"/>
  <c r="N1069" i="1" s="1"/>
  <c r="K1061" i="1"/>
  <c r="N1061" i="1" s="1"/>
  <c r="K1053" i="1"/>
  <c r="N1053" i="1" s="1"/>
  <c r="K1045" i="1"/>
  <c r="N1045" i="1" s="1"/>
  <c r="K1037" i="1"/>
  <c r="N1037" i="1" s="1"/>
  <c r="I1033" i="1"/>
  <c r="L1033" i="1" s="1"/>
  <c r="G1029" i="1"/>
  <c r="I1021" i="1"/>
  <c r="L1021" i="1" s="1"/>
  <c r="I1013" i="1"/>
  <c r="L1013" i="1" s="1"/>
  <c r="K1005" i="1"/>
  <c r="N1005" i="1" s="1"/>
  <c r="F685" i="1"/>
  <c r="I685" i="1"/>
  <c r="L685" i="1" s="1"/>
  <c r="F681" i="1"/>
  <c r="I681" i="1"/>
  <c r="L681" i="1" s="1"/>
  <c r="F677" i="1"/>
  <c r="I677" i="1"/>
  <c r="L677" i="1" s="1"/>
  <c r="F673" i="1"/>
  <c r="I673" i="1"/>
  <c r="L673" i="1" s="1"/>
  <c r="F669" i="1"/>
  <c r="I669" i="1"/>
  <c r="L669" i="1" s="1"/>
  <c r="F665" i="1"/>
  <c r="I665" i="1"/>
  <c r="L665" i="1" s="1"/>
  <c r="F661" i="1"/>
  <c r="I661" i="1"/>
  <c r="L661" i="1" s="1"/>
  <c r="F657" i="1"/>
  <c r="I657" i="1"/>
  <c r="L657" i="1" s="1"/>
  <c r="F653" i="1"/>
  <c r="I653" i="1"/>
  <c r="L653" i="1" s="1"/>
  <c r="I649" i="1"/>
  <c r="L649" i="1" s="1"/>
  <c r="G649" i="1"/>
  <c r="I645" i="1"/>
  <c r="L645" i="1" s="1"/>
  <c r="K645" i="1"/>
  <c r="N645" i="1" s="1"/>
  <c r="I641" i="1"/>
  <c r="L641" i="1" s="1"/>
  <c r="G641" i="1"/>
  <c r="I637" i="1"/>
  <c r="L637" i="1" s="1"/>
  <c r="K637" i="1"/>
  <c r="N637" i="1" s="1"/>
  <c r="I633" i="1"/>
  <c r="L633" i="1" s="1"/>
  <c r="G633" i="1"/>
  <c r="I629" i="1"/>
  <c r="L629" i="1" s="1"/>
  <c r="K629" i="1"/>
  <c r="N629" i="1" s="1"/>
  <c r="I625" i="1"/>
  <c r="L625" i="1" s="1"/>
  <c r="G625" i="1"/>
  <c r="I621" i="1"/>
  <c r="L621" i="1" s="1"/>
  <c r="K621" i="1"/>
  <c r="N621" i="1" s="1"/>
  <c r="I617" i="1"/>
  <c r="L617" i="1" s="1"/>
  <c r="G617" i="1"/>
  <c r="I613" i="1"/>
  <c r="L613" i="1" s="1"/>
  <c r="K613" i="1"/>
  <c r="N613" i="1" s="1"/>
  <c r="I609" i="1"/>
  <c r="L609" i="1" s="1"/>
  <c r="G609" i="1"/>
  <c r="I605" i="1"/>
  <c r="L605" i="1" s="1"/>
  <c r="K605" i="1"/>
  <c r="N605" i="1" s="1"/>
  <c r="I601" i="1"/>
  <c r="L601" i="1" s="1"/>
  <c r="G601" i="1"/>
  <c r="I597" i="1"/>
  <c r="L597" i="1" s="1"/>
  <c r="K597" i="1"/>
  <c r="N597" i="1" s="1"/>
  <c r="I593" i="1"/>
  <c r="L593" i="1" s="1"/>
  <c r="G593" i="1"/>
  <c r="I589" i="1"/>
  <c r="L589" i="1" s="1"/>
  <c r="K589" i="1"/>
  <c r="N589" i="1" s="1"/>
  <c r="I585" i="1"/>
  <c r="L585" i="1" s="1"/>
  <c r="G585" i="1"/>
  <c r="I581" i="1"/>
  <c r="L581" i="1" s="1"/>
  <c r="K581" i="1"/>
  <c r="N581" i="1" s="1"/>
  <c r="I577" i="1"/>
  <c r="L577" i="1" s="1"/>
  <c r="G577" i="1"/>
  <c r="I573" i="1"/>
  <c r="L573" i="1" s="1"/>
  <c r="K573" i="1"/>
  <c r="N573" i="1" s="1"/>
  <c r="I569" i="1"/>
  <c r="L569" i="1" s="1"/>
  <c r="G569" i="1"/>
  <c r="I565" i="1"/>
  <c r="L565" i="1" s="1"/>
  <c r="K565" i="1"/>
  <c r="N565" i="1" s="1"/>
  <c r="I561" i="1"/>
  <c r="L561" i="1" s="1"/>
  <c r="G561" i="1"/>
  <c r="I557" i="1"/>
  <c r="L557" i="1" s="1"/>
  <c r="K557" i="1"/>
  <c r="N557" i="1" s="1"/>
  <c r="I553" i="1"/>
  <c r="L553" i="1" s="1"/>
  <c r="F553" i="1"/>
  <c r="I545" i="1"/>
  <c r="L545" i="1" s="1"/>
  <c r="K545" i="1"/>
  <c r="N545" i="1" s="1"/>
  <c r="I537" i="1"/>
  <c r="L537" i="1" s="1"/>
  <c r="K537" i="1"/>
  <c r="N537" i="1" s="1"/>
  <c r="I529" i="1"/>
  <c r="L529" i="1" s="1"/>
  <c r="K529" i="1"/>
  <c r="N529" i="1" s="1"/>
  <c r="I521" i="1"/>
  <c r="L521" i="1" s="1"/>
  <c r="K521" i="1"/>
  <c r="N521" i="1" s="1"/>
  <c r="I513" i="1"/>
  <c r="L513" i="1" s="1"/>
  <c r="K513" i="1"/>
  <c r="N513" i="1" s="1"/>
  <c r="I505" i="1"/>
  <c r="L505" i="1" s="1"/>
  <c r="K505" i="1"/>
  <c r="N505" i="1" s="1"/>
  <c r="I497" i="1"/>
  <c r="L497" i="1" s="1"/>
  <c r="K497" i="1"/>
  <c r="N497" i="1" s="1"/>
  <c r="U453" i="1"/>
  <c r="F453" i="1"/>
  <c r="U437" i="1"/>
  <c r="F437" i="1"/>
  <c r="U421" i="1"/>
  <c r="F421" i="1"/>
  <c r="U417" i="1"/>
  <c r="F417" i="1"/>
  <c r="U401" i="1"/>
  <c r="G401" i="1"/>
  <c r="U349" i="1"/>
  <c r="G349" i="1"/>
  <c r="U325" i="1"/>
  <c r="G325" i="1"/>
  <c r="K269" i="1"/>
  <c r="N269" i="1" s="1"/>
  <c r="G269" i="1"/>
  <c r="F205" i="1"/>
  <c r="J205" i="1"/>
  <c r="M205" i="1" s="1"/>
  <c r="K685" i="1"/>
  <c r="N685" i="1" s="1"/>
  <c r="G681" i="1"/>
  <c r="K669" i="1"/>
  <c r="N669" i="1" s="1"/>
  <c r="G665" i="1"/>
  <c r="K653" i="1"/>
  <c r="N653" i="1" s="1"/>
  <c r="F637" i="1"/>
  <c r="F621" i="1"/>
  <c r="F605" i="1"/>
  <c r="F589" i="1"/>
  <c r="F573" i="1"/>
  <c r="F557" i="1"/>
  <c r="G553" i="1"/>
  <c r="F549" i="1"/>
  <c r="G541" i="1"/>
  <c r="G537" i="1"/>
  <c r="F533" i="1"/>
  <c r="G525" i="1"/>
  <c r="G521" i="1"/>
  <c r="F517" i="1"/>
  <c r="G509" i="1"/>
  <c r="G505" i="1"/>
  <c r="F501" i="1"/>
  <c r="G493" i="1"/>
  <c r="G685" i="1"/>
  <c r="K673" i="1"/>
  <c r="N673" i="1" s="1"/>
  <c r="G669" i="1"/>
  <c r="K657" i="1"/>
  <c r="N657" i="1" s="1"/>
  <c r="G653" i="1"/>
  <c r="F641" i="1"/>
  <c r="G637" i="1"/>
  <c r="F625" i="1"/>
  <c r="G621" i="1"/>
  <c r="F609" i="1"/>
  <c r="G605" i="1"/>
  <c r="F593" i="1"/>
  <c r="G589" i="1"/>
  <c r="F577" i="1"/>
  <c r="G573" i="1"/>
  <c r="F561" i="1"/>
  <c r="G557" i="1"/>
  <c r="K549" i="1"/>
  <c r="N549" i="1" s="1"/>
  <c r="F545" i="1"/>
  <c r="K533" i="1"/>
  <c r="N533" i="1" s="1"/>
  <c r="F529" i="1"/>
  <c r="K517" i="1"/>
  <c r="N517" i="1" s="1"/>
  <c r="F513" i="1"/>
  <c r="K501" i="1"/>
  <c r="N501" i="1" s="1"/>
  <c r="F497" i="1"/>
  <c r="F485" i="1"/>
  <c r="F469" i="1"/>
  <c r="J453" i="1"/>
  <c r="M453" i="1" s="1"/>
  <c r="J421" i="1"/>
  <c r="M421" i="1" s="1"/>
  <c r="G397" i="1"/>
  <c r="G381" i="1"/>
  <c r="G377" i="1"/>
  <c r="G365" i="1"/>
  <c r="J39" i="1"/>
  <c r="M39" i="1" s="1"/>
  <c r="I1039" i="1"/>
  <c r="L1039" i="1" s="1"/>
  <c r="I1035" i="1"/>
  <c r="L1035" i="1" s="1"/>
  <c r="I1031" i="1"/>
  <c r="L1031" i="1" s="1"/>
  <c r="I1027" i="1"/>
  <c r="L1027" i="1" s="1"/>
  <c r="I1023" i="1"/>
  <c r="L1023" i="1" s="1"/>
  <c r="I1019" i="1"/>
  <c r="L1019" i="1" s="1"/>
  <c r="I1015" i="1"/>
  <c r="L1015" i="1" s="1"/>
  <c r="I1011" i="1"/>
  <c r="L1011" i="1" s="1"/>
  <c r="I1007" i="1"/>
  <c r="L1007" i="1" s="1"/>
  <c r="I1003" i="1"/>
  <c r="L1003" i="1" s="1"/>
  <c r="I999" i="1"/>
  <c r="L999" i="1" s="1"/>
  <c r="I995" i="1"/>
  <c r="L995" i="1" s="1"/>
  <c r="I991" i="1"/>
  <c r="L991" i="1" s="1"/>
  <c r="I987" i="1"/>
  <c r="L987" i="1" s="1"/>
  <c r="I983" i="1"/>
  <c r="L983" i="1" s="1"/>
  <c r="I979" i="1"/>
  <c r="L979" i="1" s="1"/>
  <c r="I975" i="1"/>
  <c r="L975" i="1" s="1"/>
  <c r="I971" i="1"/>
  <c r="L971" i="1" s="1"/>
  <c r="G967" i="1"/>
  <c r="F965" i="1"/>
  <c r="I963" i="1"/>
  <c r="L963" i="1" s="1"/>
  <c r="K961" i="1"/>
  <c r="N961" i="1" s="1"/>
  <c r="K957" i="1"/>
  <c r="N957" i="1" s="1"/>
  <c r="I953" i="1"/>
  <c r="L953" i="1" s="1"/>
  <c r="G949" i="1"/>
  <c r="G945" i="1"/>
  <c r="U489" i="1"/>
  <c r="F489" i="1"/>
  <c r="U473" i="1"/>
  <c r="F473" i="1"/>
  <c r="U457" i="1"/>
  <c r="F457" i="1"/>
  <c r="U449" i="1"/>
  <c r="F449" i="1"/>
  <c r="U445" i="1"/>
  <c r="J445" i="1"/>
  <c r="M445" i="1" s="1"/>
  <c r="U441" i="1"/>
  <c r="F441" i="1"/>
  <c r="U433" i="1"/>
  <c r="F433" i="1"/>
  <c r="U429" i="1"/>
  <c r="J429" i="1"/>
  <c r="M429" i="1" s="1"/>
  <c r="U425" i="1"/>
  <c r="F425" i="1"/>
  <c r="U413" i="1"/>
  <c r="F413" i="1"/>
  <c r="U409" i="1"/>
  <c r="F409" i="1"/>
  <c r="U405" i="1"/>
  <c r="F405" i="1"/>
  <c r="U393" i="1"/>
  <c r="G393" i="1"/>
  <c r="U361" i="1"/>
  <c r="G361" i="1"/>
  <c r="U357" i="1"/>
  <c r="G357" i="1"/>
  <c r="U353" i="1"/>
  <c r="G353" i="1"/>
  <c r="U345" i="1"/>
  <c r="G345" i="1"/>
  <c r="U341" i="1"/>
  <c r="F341" i="1"/>
  <c r="K341" i="1"/>
  <c r="N341" i="1" s="1"/>
  <c r="U337" i="1"/>
  <c r="G337" i="1"/>
  <c r="F337" i="1"/>
  <c r="U333" i="1"/>
  <c r="F333" i="1"/>
  <c r="U329" i="1"/>
  <c r="I329" i="1"/>
  <c r="L329" i="1" s="1"/>
  <c r="U321" i="1"/>
  <c r="G321" i="1"/>
  <c r="U313" i="1"/>
  <c r="F313" i="1"/>
  <c r="K313" i="1"/>
  <c r="N313" i="1" s="1"/>
  <c r="U309" i="1"/>
  <c r="G309" i="1"/>
  <c r="F309" i="1"/>
  <c r="U305" i="1"/>
  <c r="F305" i="1"/>
  <c r="U301" i="1"/>
  <c r="F301" i="1"/>
  <c r="U297" i="1"/>
  <c r="G297" i="1"/>
  <c r="U293" i="1"/>
  <c r="K293" i="1"/>
  <c r="N293" i="1" s="1"/>
  <c r="U289" i="1"/>
  <c r="G289" i="1"/>
  <c r="F289" i="1"/>
  <c r="U285" i="1"/>
  <c r="I285" i="1"/>
  <c r="L285" i="1" s="1"/>
  <c r="F277" i="1"/>
  <c r="G277" i="1"/>
  <c r="K277" i="1"/>
  <c r="N277" i="1" s="1"/>
  <c r="I273" i="1"/>
  <c r="L273" i="1" s="1"/>
  <c r="F273" i="1"/>
  <c r="I491" i="1"/>
  <c r="L491" i="1" s="1"/>
  <c r="G491" i="1"/>
  <c r="U483" i="1"/>
  <c r="F483" i="1"/>
  <c r="U475" i="1"/>
  <c r="F475" i="1"/>
  <c r="U451" i="1"/>
  <c r="F451" i="1"/>
  <c r="U447" i="1"/>
  <c r="J447" i="1"/>
  <c r="M447" i="1" s="1"/>
  <c r="U439" i="1"/>
  <c r="F439" i="1"/>
  <c r="J439" i="1"/>
  <c r="M439" i="1" s="1"/>
  <c r="U427" i="1"/>
  <c r="J427" i="1"/>
  <c r="M427" i="1" s="1"/>
  <c r="U419" i="1"/>
  <c r="F419" i="1"/>
  <c r="U411" i="1"/>
  <c r="F411" i="1"/>
  <c r="U407" i="1"/>
  <c r="J407" i="1"/>
  <c r="M407" i="1" s="1"/>
  <c r="U359" i="1"/>
  <c r="G359" i="1"/>
  <c r="U355" i="1"/>
  <c r="G355" i="1"/>
  <c r="U351" i="1"/>
  <c r="G351" i="1"/>
  <c r="U347" i="1"/>
  <c r="G347" i="1"/>
  <c r="U339" i="1"/>
  <c r="G339" i="1"/>
  <c r="U335" i="1"/>
  <c r="K335" i="1"/>
  <c r="N335" i="1" s="1"/>
  <c r="F335" i="1"/>
  <c r="U331" i="1"/>
  <c r="F331" i="1"/>
  <c r="U327" i="1"/>
  <c r="G327" i="1"/>
  <c r="U323" i="1"/>
  <c r="G323" i="1"/>
  <c r="I323" i="1"/>
  <c r="L323" i="1" s="1"/>
  <c r="U319" i="1"/>
  <c r="K319" i="1"/>
  <c r="N319" i="1" s="1"/>
  <c r="G319" i="1"/>
  <c r="U315" i="1"/>
  <c r="K315" i="1"/>
  <c r="N315" i="1" s="1"/>
  <c r="F315" i="1"/>
  <c r="U311" i="1"/>
  <c r="G311" i="1"/>
  <c r="U303" i="1"/>
  <c r="F303" i="1"/>
  <c r="I303" i="1"/>
  <c r="L303" i="1" s="1"/>
  <c r="U299" i="1"/>
  <c r="F299" i="1"/>
  <c r="K299" i="1"/>
  <c r="N299" i="1" s="1"/>
  <c r="U295" i="1"/>
  <c r="K295" i="1"/>
  <c r="N295" i="1" s="1"/>
  <c r="U291" i="1"/>
  <c r="F291" i="1"/>
  <c r="I291" i="1"/>
  <c r="L291" i="1" s="1"/>
  <c r="U287" i="1"/>
  <c r="I287" i="1"/>
  <c r="L287" i="1" s="1"/>
  <c r="F287" i="1"/>
  <c r="G287" i="1"/>
  <c r="F279" i="1"/>
  <c r="G279" i="1"/>
  <c r="F275" i="1"/>
  <c r="I275" i="1"/>
  <c r="L275" i="1" s="1"/>
  <c r="K271" i="1"/>
  <c r="N271" i="1" s="1"/>
  <c r="G271" i="1"/>
  <c r="F651" i="1"/>
  <c r="K649" i="1"/>
  <c r="N649" i="1" s="1"/>
  <c r="G647" i="1"/>
  <c r="F643" i="1"/>
  <c r="K641" i="1"/>
  <c r="N641" i="1" s="1"/>
  <c r="G639" i="1"/>
  <c r="F635" i="1"/>
  <c r="K633" i="1"/>
  <c r="N633" i="1" s="1"/>
  <c r="G631" i="1"/>
  <c r="F627" i="1"/>
  <c r="K625" i="1"/>
  <c r="N625" i="1" s="1"/>
  <c r="G623" i="1"/>
  <c r="F619" i="1"/>
  <c r="K617" i="1"/>
  <c r="N617" i="1" s="1"/>
  <c r="G615" i="1"/>
  <c r="F611" i="1"/>
  <c r="K609" i="1"/>
  <c r="N609" i="1" s="1"/>
  <c r="G607" i="1"/>
  <c r="F603" i="1"/>
  <c r="K601" i="1"/>
  <c r="N601" i="1" s="1"/>
  <c r="G599" i="1"/>
  <c r="F595" i="1"/>
  <c r="K593" i="1"/>
  <c r="N593" i="1" s="1"/>
  <c r="G591" i="1"/>
  <c r="F587" i="1"/>
  <c r="K585" i="1"/>
  <c r="N585" i="1" s="1"/>
  <c r="G583" i="1"/>
  <c r="F579" i="1"/>
  <c r="K577" i="1"/>
  <c r="N577" i="1" s="1"/>
  <c r="G575" i="1"/>
  <c r="F571" i="1"/>
  <c r="K569" i="1"/>
  <c r="N569" i="1" s="1"/>
  <c r="G567" i="1"/>
  <c r="F563" i="1"/>
  <c r="K561" i="1"/>
  <c r="N561" i="1" s="1"/>
  <c r="G559" i="1"/>
  <c r="K553" i="1"/>
  <c r="N553" i="1" s="1"/>
  <c r="G265" i="1"/>
  <c r="F265" i="1"/>
  <c r="I261" i="1"/>
  <c r="L261" i="1" s="1"/>
  <c r="F261" i="1"/>
  <c r="F253" i="1"/>
  <c r="G253" i="1"/>
  <c r="I245" i="1"/>
  <c r="L245" i="1" s="1"/>
  <c r="F245" i="1"/>
  <c r="F237" i="1"/>
  <c r="G237" i="1"/>
  <c r="F233" i="1"/>
  <c r="I233" i="1"/>
  <c r="L233" i="1" s="1"/>
  <c r="G229" i="1"/>
  <c r="K229" i="1"/>
  <c r="N229" i="1" s="1"/>
  <c r="I225" i="1"/>
  <c r="L225" i="1" s="1"/>
  <c r="G225" i="1"/>
  <c r="J201" i="1"/>
  <c r="M201" i="1" s="1"/>
  <c r="F201" i="1"/>
  <c r="G169" i="1"/>
  <c r="F169" i="1"/>
  <c r="K165" i="1"/>
  <c r="N165" i="1" s="1"/>
  <c r="I165" i="1"/>
  <c r="L165" i="1" s="1"/>
  <c r="F161" i="1"/>
  <c r="K161" i="1"/>
  <c r="N161" i="1" s="1"/>
  <c r="K149" i="1"/>
  <c r="N149" i="1" s="1"/>
  <c r="G149" i="1"/>
  <c r="K137" i="1"/>
  <c r="N137" i="1" s="1"/>
  <c r="G137" i="1"/>
  <c r="I133" i="1"/>
  <c r="L133" i="1" s="1"/>
  <c r="G133" i="1"/>
  <c r="K129" i="1"/>
  <c r="N129" i="1" s="1"/>
  <c r="F129" i="1"/>
  <c r="G129" i="1"/>
  <c r="K125" i="1"/>
  <c r="N125" i="1" s="1"/>
  <c r="G125" i="1"/>
  <c r="G121" i="1"/>
  <c r="F121" i="1"/>
  <c r="G119" i="1"/>
  <c r="K119" i="1"/>
  <c r="N119" i="1" s="1"/>
  <c r="F105" i="1"/>
  <c r="I105" i="1"/>
  <c r="L105" i="1" s="1"/>
  <c r="F89" i="1"/>
  <c r="I89" i="1"/>
  <c r="L89" i="1" s="1"/>
  <c r="F87" i="1"/>
  <c r="G87" i="1"/>
  <c r="F73" i="1"/>
  <c r="K73" i="1"/>
  <c r="N73" i="1" s="1"/>
  <c r="G73" i="1"/>
  <c r="F71" i="1"/>
  <c r="J71" i="1"/>
  <c r="M71" i="1" s="1"/>
  <c r="I70" i="1"/>
  <c r="L70" i="1" s="1"/>
  <c r="F70" i="1"/>
  <c r="G70" i="1"/>
  <c r="F40" i="1"/>
  <c r="K40" i="1"/>
  <c r="N40" i="1" s="1"/>
  <c r="G40" i="1"/>
  <c r="G267" i="1"/>
  <c r="K267" i="1"/>
  <c r="N267" i="1" s="1"/>
  <c r="G263" i="1"/>
  <c r="F263" i="1"/>
  <c r="K255" i="1"/>
  <c r="N255" i="1" s="1"/>
  <c r="G255" i="1"/>
  <c r="F251" i="1"/>
  <c r="G251" i="1"/>
  <c r="K239" i="1"/>
  <c r="N239" i="1" s="1"/>
  <c r="G239" i="1"/>
  <c r="F235" i="1"/>
  <c r="G235" i="1"/>
  <c r="F227" i="1"/>
  <c r="I227" i="1"/>
  <c r="L227" i="1" s="1"/>
  <c r="J211" i="1"/>
  <c r="M211" i="1" s="1"/>
  <c r="F211" i="1"/>
  <c r="F191" i="1"/>
  <c r="J191" i="1"/>
  <c r="M191" i="1" s="1"/>
  <c r="I167" i="1"/>
  <c r="L167" i="1" s="1"/>
  <c r="K167" i="1"/>
  <c r="N167" i="1" s="1"/>
  <c r="F163" i="1"/>
  <c r="I163" i="1"/>
  <c r="L163" i="1" s="1"/>
  <c r="F159" i="1"/>
  <c r="K159" i="1"/>
  <c r="N159" i="1" s="1"/>
  <c r="G159" i="1"/>
  <c r="I155" i="1"/>
  <c r="L155" i="1" s="1"/>
  <c r="K155" i="1"/>
  <c r="N155" i="1" s="1"/>
  <c r="F151" i="1"/>
  <c r="G151" i="1"/>
  <c r="K135" i="1"/>
  <c r="N135" i="1" s="1"/>
  <c r="F135" i="1"/>
  <c r="G135" i="1"/>
  <c r="F131" i="1"/>
  <c r="G131" i="1"/>
  <c r="I127" i="1"/>
  <c r="L127" i="1" s="1"/>
  <c r="F127" i="1"/>
  <c r="F123" i="1"/>
  <c r="I123" i="1"/>
  <c r="L123" i="1" s="1"/>
  <c r="K113" i="1"/>
  <c r="N113" i="1" s="1"/>
  <c r="G113" i="1"/>
  <c r="K111" i="1"/>
  <c r="N111" i="1" s="1"/>
  <c r="I111" i="1"/>
  <c r="L111" i="1" s="1"/>
  <c r="I97" i="1"/>
  <c r="L97" i="1" s="1"/>
  <c r="K97" i="1"/>
  <c r="N97" i="1" s="1"/>
  <c r="I95" i="1"/>
  <c r="L95" i="1" s="1"/>
  <c r="F95" i="1"/>
  <c r="K81" i="1"/>
  <c r="N81" i="1" s="1"/>
  <c r="G81" i="1"/>
  <c r="G79" i="1"/>
  <c r="I79" i="1"/>
  <c r="L79" i="1" s="1"/>
  <c r="F79" i="1"/>
  <c r="F62" i="1"/>
  <c r="G62" i="1"/>
  <c r="K48" i="1"/>
  <c r="N48" i="1" s="1"/>
  <c r="F48" i="1"/>
  <c r="K46" i="1"/>
  <c r="N46" i="1" s="1"/>
  <c r="G46" i="1"/>
  <c r="F46" i="1"/>
  <c r="I32" i="1"/>
  <c r="L32" i="1" s="1"/>
  <c r="K32" i="1"/>
  <c r="N32" i="1" s="1"/>
  <c r="K263" i="1"/>
  <c r="N263" i="1" s="1"/>
  <c r="F259" i="1"/>
  <c r="G257" i="1"/>
  <c r="I253" i="1"/>
  <c r="L253" i="1" s="1"/>
  <c r="F241" i="1"/>
  <c r="I239" i="1"/>
  <c r="L239" i="1" s="1"/>
  <c r="G233" i="1"/>
  <c r="G227" i="1"/>
  <c r="F225" i="1"/>
  <c r="F213" i="1"/>
  <c r="F185" i="1"/>
  <c r="I169" i="1"/>
  <c r="L169" i="1" s="1"/>
  <c r="G161" i="1"/>
  <c r="F149" i="1"/>
  <c r="I135" i="1"/>
  <c r="L135" i="1" s="1"/>
  <c r="K131" i="1"/>
  <c r="N131" i="1" s="1"/>
  <c r="I129" i="1"/>
  <c r="L129" i="1" s="1"/>
  <c r="G127" i="1"/>
  <c r="K123" i="1"/>
  <c r="N123" i="1" s="1"/>
  <c r="I121" i="1"/>
  <c r="L121" i="1" s="1"/>
  <c r="F111" i="1"/>
  <c r="G105" i="1"/>
  <c r="G97" i="1"/>
  <c r="F81" i="1"/>
  <c r="G56" i="1"/>
  <c r="G52" i="1"/>
  <c r="F36" i="1"/>
  <c r="Y120" i="1"/>
  <c r="Z119" i="1"/>
  <c r="AA118" i="1"/>
  <c r="AB118" i="1" s="1"/>
  <c r="Y116" i="1"/>
  <c r="Z115" i="1"/>
  <c r="AA114" i="1"/>
  <c r="AB114" i="1" s="1"/>
  <c r="Y112" i="1"/>
  <c r="Z111" i="1"/>
  <c r="AA110" i="1"/>
  <c r="AB110" i="1" s="1"/>
  <c r="Y108" i="1"/>
  <c r="Z107" i="1"/>
  <c r="AA106" i="1"/>
  <c r="AB106" i="1" s="1"/>
  <c r="Y104" i="1"/>
  <c r="Z103" i="1"/>
  <c r="AA102" i="1"/>
  <c r="AB102" i="1" s="1"/>
  <c r="Y100" i="1"/>
  <c r="Z99" i="1"/>
  <c r="AA98" i="1"/>
  <c r="AB98" i="1" s="1"/>
  <c r="Y96" i="1"/>
  <c r="Z95" i="1"/>
  <c r="AA94" i="1"/>
  <c r="AB94" i="1" s="1"/>
  <c r="Y92" i="1"/>
  <c r="Z91" i="1"/>
  <c r="AA90" i="1"/>
  <c r="AB90" i="1" s="1"/>
  <c r="Y88" i="1"/>
  <c r="Z87" i="1"/>
  <c r="AA86" i="1"/>
  <c r="AB86" i="1" s="1"/>
  <c r="Y84" i="1"/>
  <c r="Z83" i="1"/>
  <c r="AA82" i="1"/>
  <c r="AB82" i="1" s="1"/>
  <c r="Y80" i="1"/>
  <c r="Z79" i="1"/>
  <c r="AA78" i="1"/>
  <c r="AB78" i="1" s="1"/>
  <c r="Y76" i="1"/>
  <c r="Z75" i="1"/>
  <c r="AA74" i="1"/>
  <c r="AB74" i="1" s="1"/>
  <c r="Y72" i="1"/>
  <c r="Z71" i="1"/>
  <c r="AA70" i="1"/>
  <c r="AB70" i="1" s="1"/>
  <c r="Y68" i="1"/>
  <c r="Z67" i="1"/>
  <c r="AA66" i="1"/>
  <c r="AB66" i="1" s="1"/>
  <c r="Y64" i="1"/>
  <c r="Z63" i="1"/>
  <c r="AA62" i="1"/>
  <c r="AB62" i="1" s="1"/>
  <c r="Y60" i="1"/>
  <c r="Z59" i="1"/>
  <c r="AA58" i="1"/>
  <c r="AC58" i="1" s="1"/>
  <c r="Y56" i="1"/>
  <c r="Z55" i="1"/>
  <c r="AA54" i="1"/>
  <c r="AC54" i="1" s="1"/>
  <c r="Y52" i="1"/>
  <c r="Z51" i="1"/>
  <c r="AA50" i="1"/>
  <c r="AC50" i="1" s="1"/>
  <c r="Y48" i="1"/>
  <c r="Z47" i="1"/>
  <c r="AA46" i="1"/>
  <c r="AC46" i="1" s="1"/>
  <c r="Y44" i="1"/>
  <c r="Z43" i="1"/>
  <c r="AA42" i="1"/>
  <c r="AB42" i="1" s="1"/>
  <c r="Y40" i="1"/>
  <c r="Z39" i="1"/>
  <c r="AA38" i="1"/>
  <c r="AB38" i="1" s="1"/>
  <c r="Y36" i="1"/>
  <c r="Z35" i="1"/>
  <c r="AA34" i="1"/>
  <c r="AB34" i="1" s="1"/>
  <c r="F34" i="1" s="1"/>
  <c r="Y32" i="1"/>
  <c r="Z31" i="1"/>
  <c r="AA30" i="1"/>
  <c r="AB30" i="1" s="1"/>
  <c r="Y28" i="1"/>
  <c r="Y7" i="1"/>
  <c r="Y9" i="1"/>
  <c r="Z8" i="1"/>
  <c r="AA7" i="1"/>
  <c r="AB7" i="1" s="1"/>
  <c r="F7" i="1" s="1"/>
  <c r="U1500" i="1"/>
  <c r="W1500" i="1"/>
  <c r="V1500" i="1"/>
  <c r="U1498" i="1"/>
  <c r="W1498" i="1"/>
  <c r="V1498" i="1"/>
  <c r="U1496" i="1"/>
  <c r="W1496" i="1"/>
  <c r="V1496" i="1"/>
  <c r="U1494" i="1"/>
  <c r="W1494" i="1"/>
  <c r="V1494" i="1"/>
  <c r="U1492" i="1"/>
  <c r="W1492" i="1"/>
  <c r="V1492" i="1"/>
  <c r="U1490" i="1"/>
  <c r="W1490" i="1"/>
  <c r="V1490" i="1"/>
  <c r="U1488" i="1"/>
  <c r="W1488" i="1"/>
  <c r="V1488" i="1"/>
  <c r="U1486" i="1"/>
  <c r="W1486" i="1"/>
  <c r="V1486" i="1"/>
  <c r="U1484" i="1"/>
  <c r="W1484" i="1"/>
  <c r="V1484" i="1"/>
  <c r="U1482" i="1"/>
  <c r="W1482" i="1"/>
  <c r="V1482" i="1"/>
  <c r="U1480" i="1"/>
  <c r="W1480" i="1"/>
  <c r="V1480" i="1"/>
  <c r="U1478" i="1"/>
  <c r="W1478" i="1"/>
  <c r="V1478" i="1"/>
  <c r="U1476" i="1"/>
  <c r="W1476" i="1"/>
  <c r="V1476" i="1"/>
  <c r="U1474" i="1"/>
  <c r="W1474" i="1"/>
  <c r="V1474" i="1"/>
  <c r="U1472" i="1"/>
  <c r="W1472" i="1"/>
  <c r="V1472" i="1"/>
  <c r="U1470" i="1"/>
  <c r="W1470" i="1"/>
  <c r="V1470" i="1"/>
  <c r="U1468" i="1"/>
  <c r="W1468" i="1"/>
  <c r="V1468" i="1"/>
  <c r="U1466" i="1"/>
  <c r="W1466" i="1"/>
  <c r="V1466" i="1"/>
  <c r="U1464" i="1"/>
  <c r="W1464" i="1"/>
  <c r="V1464" i="1"/>
  <c r="U1462" i="1"/>
  <c r="W1462" i="1"/>
  <c r="V1462" i="1"/>
  <c r="U1460" i="1"/>
  <c r="W1460" i="1"/>
  <c r="V1460" i="1"/>
  <c r="U1458" i="1"/>
  <c r="W1458" i="1"/>
  <c r="V1458" i="1"/>
  <c r="U1456" i="1"/>
  <c r="W1456" i="1"/>
  <c r="V1456" i="1"/>
  <c r="U1454" i="1"/>
  <c r="W1454" i="1"/>
  <c r="V1454" i="1"/>
  <c r="U1452" i="1"/>
  <c r="W1452" i="1"/>
  <c r="V1452" i="1"/>
  <c r="U1450" i="1"/>
  <c r="W1450" i="1"/>
  <c r="V1450" i="1"/>
  <c r="U1448" i="1"/>
  <c r="W1448" i="1"/>
  <c r="V1448" i="1"/>
  <c r="U1446" i="1"/>
  <c r="W1446" i="1"/>
  <c r="V1446" i="1"/>
  <c r="U1444" i="1"/>
  <c r="W1444" i="1"/>
  <c r="V1444" i="1"/>
  <c r="U1442" i="1"/>
  <c r="W1442" i="1"/>
  <c r="V1442" i="1"/>
  <c r="U1440" i="1"/>
  <c r="W1440" i="1"/>
  <c r="V1440" i="1"/>
  <c r="U1438" i="1"/>
  <c r="W1438" i="1"/>
  <c r="V1438" i="1"/>
  <c r="U1436" i="1"/>
  <c r="W1436" i="1"/>
  <c r="V1436" i="1"/>
  <c r="U1434" i="1"/>
  <c r="W1434" i="1"/>
  <c r="V1434" i="1"/>
  <c r="U1432" i="1"/>
  <c r="W1432" i="1"/>
  <c r="V1432" i="1"/>
  <c r="U1430" i="1"/>
  <c r="W1430" i="1"/>
  <c r="V1430" i="1"/>
  <c r="U1428" i="1"/>
  <c r="W1428" i="1"/>
  <c r="V1428" i="1"/>
  <c r="U1426" i="1"/>
  <c r="W1426" i="1"/>
  <c r="V1426" i="1"/>
  <c r="U1424" i="1"/>
  <c r="W1424" i="1"/>
  <c r="V1424" i="1"/>
  <c r="U1422" i="1"/>
  <c r="W1422" i="1"/>
  <c r="V1422" i="1"/>
  <c r="U1420" i="1"/>
  <c r="W1420" i="1"/>
  <c r="V1420" i="1"/>
  <c r="U1418" i="1"/>
  <c r="W1418" i="1"/>
  <c r="V1418" i="1"/>
  <c r="U1416" i="1"/>
  <c r="W1416" i="1"/>
  <c r="V1416" i="1"/>
  <c r="U1414" i="1"/>
  <c r="W1414" i="1"/>
  <c r="V1414" i="1"/>
  <c r="U1412" i="1"/>
  <c r="W1412" i="1"/>
  <c r="V1412" i="1"/>
  <c r="U1410" i="1"/>
  <c r="W1410" i="1"/>
  <c r="V1410" i="1"/>
  <c r="U1408" i="1"/>
  <c r="W1408" i="1"/>
  <c r="V1408" i="1"/>
  <c r="U1406" i="1"/>
  <c r="W1406" i="1"/>
  <c r="V1406" i="1"/>
  <c r="U1404" i="1"/>
  <c r="W1404" i="1"/>
  <c r="V1404" i="1"/>
  <c r="U1402" i="1"/>
  <c r="W1402" i="1"/>
  <c r="V1402" i="1"/>
  <c r="U1400" i="1"/>
  <c r="W1400" i="1"/>
  <c r="V1400" i="1"/>
  <c r="U1398" i="1"/>
  <c r="W1398" i="1"/>
  <c r="V1398" i="1"/>
  <c r="U1396" i="1"/>
  <c r="W1396" i="1"/>
  <c r="V1396" i="1"/>
  <c r="U1394" i="1"/>
  <c r="W1394" i="1"/>
  <c r="V1394" i="1"/>
  <c r="U1392" i="1"/>
  <c r="W1392" i="1"/>
  <c r="V1392" i="1"/>
  <c r="U1390" i="1"/>
  <c r="W1390" i="1"/>
  <c r="V1390" i="1"/>
  <c r="U1388" i="1"/>
  <c r="W1388" i="1"/>
  <c r="V1388" i="1"/>
  <c r="U1386" i="1"/>
  <c r="W1386" i="1"/>
  <c r="V1386" i="1"/>
  <c r="U1384" i="1"/>
  <c r="W1384" i="1"/>
  <c r="V1384" i="1"/>
  <c r="U1382" i="1"/>
  <c r="W1382" i="1"/>
  <c r="V1382" i="1"/>
  <c r="U1380" i="1"/>
  <c r="W1380" i="1"/>
  <c r="V1380" i="1"/>
  <c r="U1378" i="1"/>
  <c r="W1378" i="1"/>
  <c r="V1378" i="1"/>
  <c r="U1376" i="1"/>
  <c r="W1376" i="1"/>
  <c r="V1376" i="1"/>
  <c r="U1374" i="1"/>
  <c r="W1374" i="1"/>
  <c r="V1374" i="1"/>
  <c r="U1372" i="1"/>
  <c r="W1372" i="1"/>
  <c r="V1372" i="1"/>
  <c r="U1370" i="1"/>
  <c r="W1370" i="1"/>
  <c r="V1370" i="1"/>
  <c r="U1368" i="1"/>
  <c r="W1368" i="1"/>
  <c r="V1368" i="1"/>
  <c r="U1366" i="1"/>
  <c r="W1366" i="1"/>
  <c r="V1366" i="1"/>
  <c r="U1364" i="1"/>
  <c r="W1364" i="1"/>
  <c r="V1364" i="1"/>
  <c r="U1362" i="1"/>
  <c r="W1362" i="1"/>
  <c r="V1362" i="1"/>
  <c r="U1360" i="1"/>
  <c r="W1360" i="1"/>
  <c r="V1360" i="1"/>
  <c r="U1358" i="1"/>
  <c r="W1358" i="1"/>
  <c r="V1358" i="1"/>
  <c r="U1356" i="1"/>
  <c r="W1356" i="1"/>
  <c r="V1356" i="1"/>
  <c r="U1354" i="1"/>
  <c r="W1354" i="1"/>
  <c r="V1354" i="1"/>
  <c r="U1352" i="1"/>
  <c r="W1352" i="1"/>
  <c r="V1352" i="1"/>
  <c r="U1350" i="1"/>
  <c r="W1350" i="1"/>
  <c r="V1350" i="1"/>
  <c r="U1348" i="1"/>
  <c r="W1348" i="1"/>
  <c r="V1348" i="1"/>
  <c r="U1346" i="1"/>
  <c r="W1346" i="1"/>
  <c r="V1346" i="1"/>
  <c r="U1344" i="1"/>
  <c r="W1344" i="1"/>
  <c r="V1344" i="1"/>
  <c r="U1342" i="1"/>
  <c r="W1342" i="1"/>
  <c r="V1342" i="1"/>
  <c r="U1340" i="1"/>
  <c r="W1340" i="1"/>
  <c r="V1340" i="1"/>
  <c r="U1338" i="1"/>
  <c r="W1338" i="1"/>
  <c r="V1338" i="1"/>
  <c r="U1336" i="1"/>
  <c r="W1336" i="1"/>
  <c r="V1336" i="1"/>
  <c r="U1334" i="1"/>
  <c r="W1334" i="1"/>
  <c r="V1334" i="1"/>
  <c r="U1332" i="1"/>
  <c r="W1332" i="1"/>
  <c r="V1332" i="1"/>
  <c r="U1330" i="1"/>
  <c r="W1330" i="1"/>
  <c r="V1330" i="1"/>
  <c r="U1328" i="1"/>
  <c r="W1328" i="1"/>
  <c r="V1328" i="1"/>
  <c r="U1326" i="1"/>
  <c r="W1326" i="1"/>
  <c r="V1326" i="1"/>
  <c r="U1324" i="1"/>
  <c r="W1324" i="1"/>
  <c r="V1324" i="1"/>
  <c r="U1322" i="1"/>
  <c r="W1322" i="1"/>
  <c r="V1322" i="1"/>
  <c r="U1320" i="1"/>
  <c r="W1320" i="1"/>
  <c r="V1320" i="1"/>
  <c r="U1318" i="1"/>
  <c r="W1318" i="1"/>
  <c r="V1318" i="1"/>
  <c r="U1316" i="1"/>
  <c r="W1316" i="1"/>
  <c r="V1316" i="1"/>
  <c r="U1314" i="1"/>
  <c r="W1314" i="1"/>
  <c r="V1314" i="1"/>
  <c r="U1312" i="1"/>
  <c r="W1312" i="1"/>
  <c r="V1312" i="1"/>
  <c r="U1310" i="1"/>
  <c r="W1310" i="1"/>
  <c r="V1310" i="1"/>
  <c r="U1308" i="1"/>
  <c r="W1308" i="1"/>
  <c r="V1308" i="1"/>
  <c r="U1306" i="1"/>
  <c r="W1306" i="1"/>
  <c r="V1306" i="1"/>
  <c r="U1304" i="1"/>
  <c r="W1304" i="1"/>
  <c r="V1304" i="1"/>
  <c r="U1302" i="1"/>
  <c r="W1302" i="1"/>
  <c r="V1302" i="1"/>
  <c r="U1300" i="1"/>
  <c r="W1300" i="1"/>
  <c r="V1300" i="1"/>
  <c r="U1298" i="1"/>
  <c r="W1298" i="1"/>
  <c r="V1298" i="1"/>
  <c r="U1296" i="1"/>
  <c r="W1296" i="1"/>
  <c r="V1296" i="1"/>
  <c r="U1294" i="1"/>
  <c r="W1294" i="1"/>
  <c r="V1294" i="1"/>
  <c r="U1292" i="1"/>
  <c r="W1292" i="1"/>
  <c r="V1292" i="1"/>
  <c r="U1290" i="1"/>
  <c r="W1290" i="1"/>
  <c r="V1290" i="1"/>
  <c r="U1288" i="1"/>
  <c r="W1288" i="1"/>
  <c r="V1288" i="1"/>
  <c r="U1286" i="1"/>
  <c r="W1286" i="1"/>
  <c r="V1286" i="1"/>
  <c r="U1284" i="1"/>
  <c r="W1284" i="1"/>
  <c r="V1284" i="1"/>
  <c r="U1282" i="1"/>
  <c r="W1282" i="1"/>
  <c r="V1282" i="1"/>
  <c r="U1280" i="1"/>
  <c r="W1280" i="1"/>
  <c r="V1280" i="1"/>
  <c r="U1278" i="1"/>
  <c r="W1278" i="1"/>
  <c r="V1278" i="1"/>
  <c r="U1276" i="1"/>
  <c r="W1276" i="1"/>
  <c r="V1276" i="1"/>
  <c r="U1274" i="1"/>
  <c r="W1274" i="1"/>
  <c r="V1274" i="1"/>
  <c r="U1272" i="1"/>
  <c r="W1272" i="1"/>
  <c r="V1272" i="1"/>
  <c r="U1270" i="1"/>
  <c r="W1270" i="1"/>
  <c r="V1270" i="1"/>
  <c r="U1268" i="1"/>
  <c r="W1268" i="1"/>
  <c r="V1268" i="1"/>
  <c r="U1266" i="1"/>
  <c r="W1266" i="1"/>
  <c r="V1266" i="1"/>
  <c r="U1264" i="1"/>
  <c r="W1264" i="1"/>
  <c r="V1264" i="1"/>
  <c r="U1262" i="1"/>
  <c r="W1262" i="1"/>
  <c r="V1262" i="1"/>
  <c r="U1260" i="1"/>
  <c r="W1260" i="1"/>
  <c r="V1260" i="1"/>
  <c r="U1258" i="1"/>
  <c r="W1258" i="1"/>
  <c r="V1258" i="1"/>
  <c r="U1256" i="1"/>
  <c r="W1256" i="1"/>
  <c r="V1256" i="1"/>
  <c r="U1254" i="1"/>
  <c r="W1254" i="1"/>
  <c r="V1254" i="1"/>
  <c r="U1252" i="1"/>
  <c r="W1252" i="1"/>
  <c r="V1252" i="1"/>
  <c r="U1250" i="1"/>
  <c r="W1250" i="1"/>
  <c r="V1250" i="1"/>
  <c r="U1248" i="1"/>
  <c r="W1248" i="1"/>
  <c r="V1248" i="1"/>
  <c r="U1246" i="1"/>
  <c r="W1246" i="1"/>
  <c r="V1246" i="1"/>
  <c r="U1244" i="1"/>
  <c r="W1244" i="1"/>
  <c r="V1244" i="1"/>
  <c r="U1242" i="1"/>
  <c r="W1242" i="1"/>
  <c r="V1242" i="1"/>
  <c r="U1240" i="1"/>
  <c r="W1240" i="1"/>
  <c r="V1240" i="1"/>
  <c r="U1238" i="1"/>
  <c r="W1238" i="1"/>
  <c r="V1238" i="1"/>
  <c r="U1236" i="1"/>
  <c r="W1236" i="1"/>
  <c r="V1236" i="1"/>
  <c r="U1234" i="1"/>
  <c r="W1234" i="1"/>
  <c r="V1234" i="1"/>
  <c r="U1232" i="1"/>
  <c r="W1232" i="1"/>
  <c r="V1232" i="1"/>
  <c r="U1230" i="1"/>
  <c r="W1230" i="1"/>
  <c r="V1230" i="1"/>
  <c r="U1228" i="1"/>
  <c r="W1228" i="1"/>
  <c r="V1228" i="1"/>
  <c r="U1226" i="1"/>
  <c r="W1226" i="1"/>
  <c r="V1226" i="1"/>
  <c r="U1224" i="1"/>
  <c r="W1224" i="1"/>
  <c r="V1224" i="1"/>
  <c r="U1222" i="1"/>
  <c r="W1222" i="1"/>
  <c r="V1222" i="1"/>
  <c r="U1220" i="1"/>
  <c r="W1220" i="1"/>
  <c r="V1220" i="1"/>
  <c r="U1218" i="1"/>
  <c r="W1218" i="1"/>
  <c r="V1218" i="1"/>
  <c r="U1216" i="1"/>
  <c r="W1216" i="1"/>
  <c r="V1216" i="1"/>
  <c r="U1214" i="1"/>
  <c r="W1214" i="1"/>
  <c r="V1214" i="1"/>
  <c r="U1212" i="1"/>
  <c r="W1212" i="1"/>
  <c r="V1212" i="1"/>
  <c r="U1210" i="1"/>
  <c r="W1210" i="1"/>
  <c r="V1210" i="1"/>
  <c r="U1208" i="1"/>
  <c r="W1208" i="1"/>
  <c r="V1208" i="1"/>
  <c r="U1206" i="1"/>
  <c r="W1206" i="1"/>
  <c r="V1206" i="1"/>
  <c r="U1204" i="1"/>
  <c r="W1204" i="1"/>
  <c r="V1204" i="1"/>
  <c r="U1202" i="1"/>
  <c r="W1202" i="1"/>
  <c r="V1202" i="1"/>
  <c r="U1200" i="1"/>
  <c r="W1200" i="1"/>
  <c r="V1200" i="1"/>
  <c r="U1198" i="1"/>
  <c r="W1198" i="1"/>
  <c r="V1198" i="1"/>
  <c r="U1196" i="1"/>
  <c r="W1196" i="1"/>
  <c r="V1196" i="1"/>
  <c r="U1194" i="1"/>
  <c r="W1194" i="1"/>
  <c r="V1194" i="1"/>
  <c r="U1192" i="1"/>
  <c r="W1192" i="1"/>
  <c r="V1192" i="1"/>
  <c r="U1190" i="1"/>
  <c r="W1190" i="1"/>
  <c r="V1190" i="1"/>
  <c r="U1188" i="1"/>
  <c r="W1188" i="1"/>
  <c r="V1188" i="1"/>
  <c r="U1186" i="1"/>
  <c r="W1186" i="1"/>
  <c r="V1186" i="1"/>
  <c r="U1184" i="1"/>
  <c r="W1184" i="1"/>
  <c r="V1184" i="1"/>
  <c r="U1182" i="1"/>
  <c r="W1182" i="1"/>
  <c r="V1182" i="1"/>
  <c r="U1180" i="1"/>
  <c r="W1180" i="1"/>
  <c r="V1180" i="1"/>
  <c r="U1178" i="1"/>
  <c r="W1178" i="1"/>
  <c r="V1178" i="1"/>
  <c r="U1176" i="1"/>
  <c r="W1176" i="1"/>
  <c r="V1176" i="1"/>
  <c r="U1174" i="1"/>
  <c r="W1174" i="1"/>
  <c r="V1174" i="1"/>
  <c r="U1172" i="1"/>
  <c r="W1172" i="1"/>
  <c r="V1172" i="1"/>
  <c r="U1170" i="1"/>
  <c r="W1170" i="1"/>
  <c r="V1170" i="1"/>
  <c r="U1168" i="1"/>
  <c r="W1168" i="1"/>
  <c r="V1168" i="1"/>
  <c r="U1166" i="1"/>
  <c r="W1166" i="1"/>
  <c r="V1166" i="1"/>
  <c r="U1164" i="1"/>
  <c r="W1164" i="1"/>
  <c r="V1164" i="1"/>
  <c r="U1162" i="1"/>
  <c r="W1162" i="1"/>
  <c r="V1162" i="1"/>
  <c r="U1160" i="1"/>
  <c r="W1160" i="1"/>
  <c r="V1160" i="1"/>
  <c r="U1158" i="1"/>
  <c r="W1158" i="1"/>
  <c r="V1158" i="1"/>
  <c r="U1156" i="1"/>
  <c r="W1156" i="1"/>
  <c r="V1156" i="1"/>
  <c r="U1154" i="1"/>
  <c r="W1154" i="1"/>
  <c r="V1154" i="1"/>
  <c r="U1152" i="1"/>
  <c r="W1152" i="1"/>
  <c r="V1152" i="1"/>
  <c r="U1150" i="1"/>
  <c r="W1150" i="1"/>
  <c r="V1150" i="1"/>
  <c r="U1148" i="1"/>
  <c r="W1148" i="1"/>
  <c r="V1148" i="1"/>
  <c r="U1146" i="1"/>
  <c r="W1146" i="1"/>
  <c r="V1146" i="1"/>
  <c r="U1144" i="1"/>
  <c r="W1144" i="1"/>
  <c r="V1144" i="1"/>
  <c r="U1142" i="1"/>
  <c r="W1142" i="1"/>
  <c r="V1142" i="1"/>
  <c r="U1140" i="1"/>
  <c r="W1140" i="1"/>
  <c r="V1140" i="1"/>
  <c r="U1138" i="1"/>
  <c r="W1138" i="1"/>
  <c r="V1138" i="1"/>
  <c r="U1136" i="1"/>
  <c r="W1136" i="1"/>
  <c r="V1136" i="1"/>
  <c r="U1134" i="1"/>
  <c r="W1134" i="1"/>
  <c r="V1134" i="1"/>
  <c r="U1132" i="1"/>
  <c r="W1132" i="1"/>
  <c r="V1132" i="1"/>
  <c r="U1130" i="1"/>
  <c r="W1130" i="1"/>
  <c r="V1130" i="1"/>
  <c r="U1128" i="1"/>
  <c r="W1128" i="1"/>
  <c r="V1128" i="1"/>
  <c r="U1126" i="1"/>
  <c r="W1126" i="1"/>
  <c r="V1126" i="1"/>
  <c r="U1124" i="1"/>
  <c r="W1124" i="1"/>
  <c r="V1124" i="1"/>
  <c r="U1122" i="1"/>
  <c r="W1122" i="1"/>
  <c r="V1122" i="1"/>
  <c r="U1120" i="1"/>
  <c r="W1120" i="1"/>
  <c r="V1120" i="1"/>
  <c r="U1118" i="1"/>
  <c r="W1118" i="1"/>
  <c r="V1118" i="1"/>
  <c r="U1116" i="1"/>
  <c r="W1116" i="1"/>
  <c r="V1116" i="1"/>
  <c r="U1114" i="1"/>
  <c r="W1114" i="1"/>
  <c r="V1114" i="1"/>
  <c r="U1112" i="1"/>
  <c r="W1112" i="1"/>
  <c r="V1112" i="1"/>
  <c r="U1110" i="1"/>
  <c r="W1110" i="1"/>
  <c r="V1110" i="1"/>
  <c r="U1108" i="1"/>
  <c r="W1108" i="1"/>
  <c r="V1108" i="1"/>
  <c r="U1106" i="1"/>
  <c r="W1106" i="1"/>
  <c r="V1106" i="1"/>
  <c r="U1104" i="1"/>
  <c r="W1104" i="1"/>
  <c r="V1104" i="1"/>
  <c r="U1102" i="1"/>
  <c r="W1102" i="1"/>
  <c r="V1102" i="1"/>
  <c r="U1100" i="1"/>
  <c r="W1100" i="1"/>
  <c r="V1100" i="1"/>
  <c r="U1098" i="1"/>
  <c r="W1098" i="1"/>
  <c r="V1098" i="1"/>
  <c r="U1096" i="1"/>
  <c r="W1096" i="1"/>
  <c r="V1096" i="1"/>
  <c r="U1094" i="1"/>
  <c r="W1094" i="1"/>
  <c r="V1094" i="1"/>
  <c r="U1092" i="1"/>
  <c r="W1092" i="1"/>
  <c r="V1092" i="1"/>
  <c r="U1090" i="1"/>
  <c r="W1090" i="1"/>
  <c r="V1090" i="1"/>
  <c r="U1088" i="1"/>
  <c r="W1088" i="1"/>
  <c r="V1088" i="1"/>
  <c r="U1086" i="1"/>
  <c r="W1086" i="1"/>
  <c r="V1086" i="1"/>
  <c r="U1084" i="1"/>
  <c r="W1084" i="1"/>
  <c r="V1084" i="1"/>
  <c r="U1082" i="1"/>
  <c r="W1082" i="1"/>
  <c r="V1082" i="1"/>
  <c r="U1080" i="1"/>
  <c r="W1080" i="1"/>
  <c r="V1080" i="1"/>
  <c r="U1078" i="1"/>
  <c r="W1078" i="1"/>
  <c r="V1078" i="1"/>
  <c r="U1076" i="1"/>
  <c r="W1076" i="1"/>
  <c r="V1076" i="1"/>
  <c r="U1074" i="1"/>
  <c r="W1074" i="1"/>
  <c r="V1074" i="1"/>
  <c r="U1072" i="1"/>
  <c r="W1072" i="1"/>
  <c r="V1072" i="1"/>
  <c r="U1070" i="1"/>
  <c r="W1070" i="1"/>
  <c r="V1070" i="1"/>
  <c r="U1068" i="1"/>
  <c r="W1068" i="1"/>
  <c r="V1068" i="1"/>
  <c r="U1066" i="1"/>
  <c r="W1066" i="1"/>
  <c r="V1066" i="1"/>
  <c r="U1064" i="1"/>
  <c r="W1064" i="1"/>
  <c r="V1064" i="1"/>
  <c r="U1062" i="1"/>
  <c r="W1062" i="1"/>
  <c r="V1062" i="1"/>
  <c r="U1060" i="1"/>
  <c r="W1060" i="1"/>
  <c r="V1060" i="1"/>
  <c r="U1058" i="1"/>
  <c r="W1058" i="1"/>
  <c r="V1058" i="1"/>
  <c r="U1056" i="1"/>
  <c r="W1056" i="1"/>
  <c r="V1056" i="1"/>
  <c r="U1054" i="1"/>
  <c r="W1054" i="1"/>
  <c r="V1054" i="1"/>
  <c r="U1052" i="1"/>
  <c r="W1052" i="1"/>
  <c r="V1052" i="1"/>
  <c r="U1050" i="1"/>
  <c r="W1050" i="1"/>
  <c r="V1050" i="1"/>
  <c r="U1048" i="1"/>
  <c r="W1048" i="1"/>
  <c r="V1048" i="1"/>
  <c r="U1046" i="1"/>
  <c r="W1046" i="1"/>
  <c r="V1046" i="1"/>
  <c r="U1044" i="1"/>
  <c r="W1044" i="1"/>
  <c r="V1044" i="1"/>
  <c r="U1042" i="1"/>
  <c r="W1042" i="1"/>
  <c r="V1042" i="1"/>
  <c r="U1040" i="1"/>
  <c r="W1040" i="1"/>
  <c r="V1040" i="1"/>
  <c r="U1038" i="1"/>
  <c r="W1038" i="1"/>
  <c r="V1038" i="1"/>
  <c r="U1036" i="1"/>
  <c r="W1036" i="1"/>
  <c r="V1036" i="1"/>
  <c r="U1034" i="1"/>
  <c r="W1034" i="1"/>
  <c r="V1034" i="1"/>
  <c r="U1032" i="1"/>
  <c r="W1032" i="1"/>
  <c r="V1032" i="1"/>
  <c r="U1030" i="1"/>
  <c r="W1030" i="1"/>
  <c r="V1030" i="1"/>
  <c r="U1028" i="1"/>
  <c r="W1028" i="1"/>
  <c r="V1028" i="1"/>
  <c r="U1026" i="1"/>
  <c r="W1026" i="1"/>
  <c r="V1026" i="1"/>
  <c r="U1024" i="1"/>
  <c r="W1024" i="1"/>
  <c r="V1024" i="1"/>
  <c r="U1022" i="1"/>
  <c r="W1022" i="1"/>
  <c r="V1022" i="1"/>
  <c r="U1020" i="1"/>
  <c r="W1020" i="1"/>
  <c r="V1020" i="1"/>
  <c r="U1018" i="1"/>
  <c r="W1018" i="1"/>
  <c r="V1018" i="1"/>
  <c r="U1016" i="1"/>
  <c r="W1016" i="1"/>
  <c r="V1016" i="1"/>
  <c r="U1014" i="1"/>
  <c r="W1014" i="1"/>
  <c r="V1014" i="1"/>
  <c r="U1012" i="1"/>
  <c r="W1012" i="1"/>
  <c r="V1012" i="1"/>
  <c r="U1010" i="1"/>
  <c r="W1010" i="1"/>
  <c r="V1010" i="1"/>
  <c r="U1008" i="1"/>
  <c r="W1008" i="1"/>
  <c r="V1008" i="1"/>
  <c r="U1006" i="1"/>
  <c r="W1006" i="1"/>
  <c r="V1006" i="1"/>
  <c r="U1004" i="1"/>
  <c r="W1004" i="1"/>
  <c r="V1004" i="1"/>
  <c r="U1002" i="1"/>
  <c r="V1002" i="1"/>
  <c r="W1002" i="1"/>
  <c r="V1499" i="1"/>
  <c r="U1499" i="1"/>
  <c r="W1499" i="1"/>
  <c r="V1497" i="1"/>
  <c r="U1497" i="1"/>
  <c r="W1497" i="1"/>
  <c r="V1495" i="1"/>
  <c r="U1495" i="1"/>
  <c r="W1495" i="1"/>
  <c r="V1493" i="1"/>
  <c r="U1493" i="1"/>
  <c r="W1493" i="1"/>
  <c r="V1491" i="1"/>
  <c r="U1491" i="1"/>
  <c r="W1491" i="1"/>
  <c r="V1489" i="1"/>
  <c r="U1489" i="1"/>
  <c r="W1489" i="1"/>
  <c r="V1487" i="1"/>
  <c r="U1487" i="1"/>
  <c r="W1487" i="1"/>
  <c r="V1485" i="1"/>
  <c r="U1485" i="1"/>
  <c r="W1485" i="1"/>
  <c r="V1483" i="1"/>
  <c r="U1483" i="1"/>
  <c r="W1483" i="1"/>
  <c r="V1481" i="1"/>
  <c r="U1481" i="1"/>
  <c r="W1481" i="1"/>
  <c r="V1479" i="1"/>
  <c r="U1479" i="1"/>
  <c r="W1479" i="1"/>
  <c r="V1477" i="1"/>
  <c r="U1477" i="1"/>
  <c r="W1477" i="1"/>
  <c r="V1475" i="1"/>
  <c r="U1475" i="1"/>
  <c r="W1475" i="1"/>
  <c r="V1473" i="1"/>
  <c r="U1473" i="1"/>
  <c r="W1473" i="1"/>
  <c r="V1471" i="1"/>
  <c r="U1471" i="1"/>
  <c r="W1471" i="1"/>
  <c r="V1469" i="1"/>
  <c r="U1469" i="1"/>
  <c r="W1469" i="1"/>
  <c r="V1467" i="1"/>
  <c r="U1467" i="1"/>
  <c r="W1467" i="1"/>
  <c r="V1465" i="1"/>
  <c r="U1465" i="1"/>
  <c r="W1465" i="1"/>
  <c r="V1463" i="1"/>
  <c r="U1463" i="1"/>
  <c r="W1463" i="1"/>
  <c r="V1461" i="1"/>
  <c r="U1461" i="1"/>
  <c r="W1461" i="1"/>
  <c r="V1459" i="1"/>
  <c r="U1459" i="1"/>
  <c r="W1459" i="1"/>
  <c r="V1457" i="1"/>
  <c r="U1457" i="1"/>
  <c r="W1457" i="1"/>
  <c r="V1455" i="1"/>
  <c r="U1455" i="1"/>
  <c r="W1455" i="1"/>
  <c r="V1453" i="1"/>
  <c r="U1453" i="1"/>
  <c r="W1453" i="1"/>
  <c r="V1451" i="1"/>
  <c r="U1451" i="1"/>
  <c r="W1451" i="1"/>
  <c r="V1449" i="1"/>
  <c r="U1449" i="1"/>
  <c r="W1449" i="1"/>
  <c r="V1447" i="1"/>
  <c r="U1447" i="1"/>
  <c r="W1447" i="1"/>
  <c r="V1445" i="1"/>
  <c r="U1445" i="1"/>
  <c r="W1445" i="1"/>
  <c r="V1443" i="1"/>
  <c r="U1443" i="1"/>
  <c r="W1443" i="1"/>
  <c r="V1441" i="1"/>
  <c r="U1441" i="1"/>
  <c r="W1441" i="1"/>
  <c r="V1439" i="1"/>
  <c r="U1439" i="1"/>
  <c r="W1439" i="1"/>
  <c r="V1437" i="1"/>
  <c r="U1437" i="1"/>
  <c r="W1437" i="1"/>
  <c r="V1435" i="1"/>
  <c r="U1435" i="1"/>
  <c r="W1435" i="1"/>
  <c r="V1433" i="1"/>
  <c r="U1433" i="1"/>
  <c r="W1433" i="1"/>
  <c r="V1431" i="1"/>
  <c r="U1431" i="1"/>
  <c r="W1431" i="1"/>
  <c r="V1429" i="1"/>
  <c r="U1429" i="1"/>
  <c r="W1429" i="1"/>
  <c r="V1427" i="1"/>
  <c r="U1427" i="1"/>
  <c r="W1427" i="1"/>
  <c r="V1425" i="1"/>
  <c r="U1425" i="1"/>
  <c r="W1425" i="1"/>
  <c r="V1423" i="1"/>
  <c r="U1423" i="1"/>
  <c r="W1423" i="1"/>
  <c r="V1421" i="1"/>
  <c r="U1421" i="1"/>
  <c r="W1421" i="1"/>
  <c r="V1419" i="1"/>
  <c r="U1419" i="1"/>
  <c r="W1419" i="1"/>
  <c r="V1417" i="1"/>
  <c r="U1417" i="1"/>
  <c r="W1417" i="1"/>
  <c r="V1415" i="1"/>
  <c r="U1415" i="1"/>
  <c r="W1415" i="1"/>
  <c r="V1413" i="1"/>
  <c r="U1413" i="1"/>
  <c r="W1413" i="1"/>
  <c r="V1411" i="1"/>
  <c r="U1411" i="1"/>
  <c r="W1411" i="1"/>
  <c r="V1409" i="1"/>
  <c r="U1409" i="1"/>
  <c r="W1409" i="1"/>
  <c r="V1407" i="1"/>
  <c r="U1407" i="1"/>
  <c r="W1407" i="1"/>
  <c r="V1405" i="1"/>
  <c r="U1405" i="1"/>
  <c r="W1405" i="1"/>
  <c r="V1403" i="1"/>
  <c r="U1403" i="1"/>
  <c r="W1403" i="1"/>
  <c r="V1401" i="1"/>
  <c r="U1401" i="1"/>
  <c r="W1401" i="1"/>
  <c r="V1399" i="1"/>
  <c r="U1399" i="1"/>
  <c r="W1399" i="1"/>
  <c r="V1397" i="1"/>
  <c r="U1397" i="1"/>
  <c r="W1397" i="1"/>
  <c r="V1395" i="1"/>
  <c r="U1395" i="1"/>
  <c r="W1395" i="1"/>
  <c r="V1393" i="1"/>
  <c r="U1393" i="1"/>
  <c r="W1393" i="1"/>
  <c r="V1391" i="1"/>
  <c r="U1391" i="1"/>
  <c r="W1391" i="1"/>
  <c r="V1389" i="1"/>
  <c r="U1389" i="1"/>
  <c r="W1389" i="1"/>
  <c r="V1387" i="1"/>
  <c r="U1387" i="1"/>
  <c r="W1387" i="1"/>
  <c r="V1385" i="1"/>
  <c r="U1385" i="1"/>
  <c r="W1385" i="1"/>
  <c r="V1383" i="1"/>
  <c r="U1383" i="1"/>
  <c r="W1383" i="1"/>
  <c r="V1381" i="1"/>
  <c r="U1381" i="1"/>
  <c r="W1381" i="1"/>
  <c r="V1379" i="1"/>
  <c r="U1379" i="1"/>
  <c r="W1379" i="1"/>
  <c r="V1377" i="1"/>
  <c r="U1377" i="1"/>
  <c r="W1377" i="1"/>
  <c r="V1375" i="1"/>
  <c r="U1375" i="1"/>
  <c r="W1375" i="1"/>
  <c r="V1373" i="1"/>
  <c r="U1373" i="1"/>
  <c r="W1373" i="1"/>
  <c r="V1371" i="1"/>
  <c r="U1371" i="1"/>
  <c r="W1371" i="1"/>
  <c r="V1369" i="1"/>
  <c r="U1369" i="1"/>
  <c r="W1369" i="1"/>
  <c r="V1367" i="1"/>
  <c r="U1367" i="1"/>
  <c r="W1367" i="1"/>
  <c r="V1365" i="1"/>
  <c r="U1365" i="1"/>
  <c r="W1365" i="1"/>
  <c r="V1363" i="1"/>
  <c r="U1363" i="1"/>
  <c r="W1363" i="1"/>
  <c r="V1361" i="1"/>
  <c r="U1361" i="1"/>
  <c r="W1361" i="1"/>
  <c r="V1359" i="1"/>
  <c r="U1359" i="1"/>
  <c r="W1359" i="1"/>
  <c r="V1357" i="1"/>
  <c r="U1357" i="1"/>
  <c r="W1357" i="1"/>
  <c r="V1355" i="1"/>
  <c r="U1355" i="1"/>
  <c r="W1355" i="1"/>
  <c r="V1353" i="1"/>
  <c r="U1353" i="1"/>
  <c r="W1353" i="1"/>
  <c r="V1351" i="1"/>
  <c r="U1351" i="1"/>
  <c r="W1351" i="1"/>
  <c r="V1349" i="1"/>
  <c r="U1349" i="1"/>
  <c r="W1349" i="1"/>
  <c r="V1347" i="1"/>
  <c r="U1347" i="1"/>
  <c r="W1347" i="1"/>
  <c r="V1345" i="1"/>
  <c r="U1345" i="1"/>
  <c r="W1345" i="1"/>
  <c r="V1343" i="1"/>
  <c r="U1343" i="1"/>
  <c r="W1343" i="1"/>
  <c r="V1341" i="1"/>
  <c r="U1341" i="1"/>
  <c r="W1341" i="1"/>
  <c r="V1339" i="1"/>
  <c r="U1339" i="1"/>
  <c r="W1339" i="1"/>
  <c r="V1337" i="1"/>
  <c r="U1337" i="1"/>
  <c r="W1337" i="1"/>
  <c r="V1335" i="1"/>
  <c r="U1335" i="1"/>
  <c r="W1335" i="1"/>
  <c r="V1333" i="1"/>
  <c r="U1333" i="1"/>
  <c r="W1333" i="1"/>
  <c r="V1331" i="1"/>
  <c r="U1331" i="1"/>
  <c r="W1331" i="1"/>
  <c r="V1329" i="1"/>
  <c r="U1329" i="1"/>
  <c r="W1329" i="1"/>
  <c r="V1327" i="1"/>
  <c r="U1327" i="1"/>
  <c r="W1327" i="1"/>
  <c r="V1325" i="1"/>
  <c r="U1325" i="1"/>
  <c r="W1325" i="1"/>
  <c r="V1323" i="1"/>
  <c r="U1323" i="1"/>
  <c r="W1323" i="1"/>
  <c r="V1321" i="1"/>
  <c r="U1321" i="1"/>
  <c r="W1321" i="1"/>
  <c r="V1319" i="1"/>
  <c r="U1319" i="1"/>
  <c r="W1319" i="1"/>
  <c r="V1317" i="1"/>
  <c r="U1317" i="1"/>
  <c r="W1317" i="1"/>
  <c r="V1315" i="1"/>
  <c r="U1315" i="1"/>
  <c r="W1315" i="1"/>
  <c r="V1313" i="1"/>
  <c r="U1313" i="1"/>
  <c r="W1313" i="1"/>
  <c r="V1311" i="1"/>
  <c r="U1311" i="1"/>
  <c r="W1311" i="1"/>
  <c r="V1309" i="1"/>
  <c r="U1309" i="1"/>
  <c r="W1309" i="1"/>
  <c r="V1307" i="1"/>
  <c r="U1307" i="1"/>
  <c r="W1307" i="1"/>
  <c r="V1305" i="1"/>
  <c r="U1305" i="1"/>
  <c r="W1305" i="1"/>
  <c r="V1303" i="1"/>
  <c r="U1303" i="1"/>
  <c r="W1303" i="1"/>
  <c r="V1301" i="1"/>
  <c r="U1301" i="1"/>
  <c r="W1301" i="1"/>
  <c r="V1299" i="1"/>
  <c r="U1299" i="1"/>
  <c r="W1299" i="1"/>
  <c r="V1297" i="1"/>
  <c r="U1297" i="1"/>
  <c r="W1297" i="1"/>
  <c r="V1295" i="1"/>
  <c r="U1295" i="1"/>
  <c r="W1295" i="1"/>
  <c r="V1293" i="1"/>
  <c r="U1293" i="1"/>
  <c r="W1293" i="1"/>
  <c r="V1291" i="1"/>
  <c r="U1291" i="1"/>
  <c r="W1291" i="1"/>
  <c r="V1289" i="1"/>
  <c r="U1289" i="1"/>
  <c r="W1289" i="1"/>
  <c r="V1287" i="1"/>
  <c r="U1287" i="1"/>
  <c r="W1287" i="1"/>
  <c r="V1285" i="1"/>
  <c r="U1285" i="1"/>
  <c r="W1285" i="1"/>
  <c r="V1283" i="1"/>
  <c r="U1283" i="1"/>
  <c r="W1283" i="1"/>
  <c r="V1281" i="1"/>
  <c r="U1281" i="1"/>
  <c r="W1281" i="1"/>
  <c r="V1279" i="1"/>
  <c r="U1279" i="1"/>
  <c r="W1279" i="1"/>
  <c r="V1277" i="1"/>
  <c r="U1277" i="1"/>
  <c r="W1277" i="1"/>
  <c r="V1275" i="1"/>
  <c r="U1275" i="1"/>
  <c r="W1275" i="1"/>
  <c r="V1273" i="1"/>
  <c r="U1273" i="1"/>
  <c r="W1273" i="1"/>
  <c r="V1271" i="1"/>
  <c r="U1271" i="1"/>
  <c r="W1271" i="1"/>
  <c r="V1269" i="1"/>
  <c r="U1269" i="1"/>
  <c r="W1269" i="1"/>
  <c r="V1267" i="1"/>
  <c r="U1267" i="1"/>
  <c r="W1267" i="1"/>
  <c r="V1265" i="1"/>
  <c r="U1265" i="1"/>
  <c r="W1265" i="1"/>
  <c r="V1263" i="1"/>
  <c r="U1263" i="1"/>
  <c r="W1263" i="1"/>
  <c r="V1261" i="1"/>
  <c r="U1261" i="1"/>
  <c r="W1261" i="1"/>
  <c r="V1259" i="1"/>
  <c r="U1259" i="1"/>
  <c r="W1259" i="1"/>
  <c r="V1257" i="1"/>
  <c r="U1257" i="1"/>
  <c r="W1257" i="1"/>
  <c r="V1255" i="1"/>
  <c r="U1255" i="1"/>
  <c r="W1255" i="1"/>
  <c r="V1253" i="1"/>
  <c r="U1253" i="1"/>
  <c r="W1253" i="1"/>
  <c r="V1251" i="1"/>
  <c r="U1251" i="1"/>
  <c r="W1251" i="1"/>
  <c r="V1249" i="1"/>
  <c r="U1249" i="1"/>
  <c r="W1249" i="1"/>
  <c r="V1247" i="1"/>
  <c r="U1247" i="1"/>
  <c r="W1247" i="1"/>
  <c r="V1245" i="1"/>
  <c r="U1245" i="1"/>
  <c r="W1245" i="1"/>
  <c r="V1243" i="1"/>
  <c r="U1243" i="1"/>
  <c r="W1243" i="1"/>
  <c r="V1241" i="1"/>
  <c r="U1241" i="1"/>
  <c r="W1241" i="1"/>
  <c r="V1239" i="1"/>
  <c r="U1239" i="1"/>
  <c r="W1239" i="1"/>
  <c r="V1237" i="1"/>
  <c r="U1237" i="1"/>
  <c r="W1237" i="1"/>
  <c r="V1235" i="1"/>
  <c r="U1235" i="1"/>
  <c r="W1235" i="1"/>
  <c r="V1233" i="1"/>
  <c r="U1233" i="1"/>
  <c r="W1233" i="1"/>
  <c r="V1231" i="1"/>
  <c r="U1231" i="1"/>
  <c r="W1231" i="1"/>
  <c r="V1229" i="1"/>
  <c r="U1229" i="1"/>
  <c r="W1229" i="1"/>
  <c r="V1227" i="1"/>
  <c r="U1227" i="1"/>
  <c r="W1227" i="1"/>
  <c r="V1225" i="1"/>
  <c r="U1225" i="1"/>
  <c r="W1225" i="1"/>
  <c r="V1223" i="1"/>
  <c r="U1223" i="1"/>
  <c r="W1223" i="1"/>
  <c r="V1221" i="1"/>
  <c r="U1221" i="1"/>
  <c r="W1221" i="1"/>
  <c r="V1219" i="1"/>
  <c r="U1219" i="1"/>
  <c r="W1219" i="1"/>
  <c r="V1217" i="1"/>
  <c r="U1217" i="1"/>
  <c r="W1217" i="1"/>
  <c r="V1215" i="1"/>
  <c r="U1215" i="1"/>
  <c r="W1215" i="1"/>
  <c r="V1213" i="1"/>
  <c r="U1213" i="1"/>
  <c r="W1213" i="1"/>
  <c r="V1211" i="1"/>
  <c r="U1211" i="1"/>
  <c r="W1211" i="1"/>
  <c r="V1209" i="1"/>
  <c r="U1209" i="1"/>
  <c r="W1209" i="1"/>
  <c r="V1207" i="1"/>
  <c r="U1207" i="1"/>
  <c r="W1207" i="1"/>
  <c r="V1205" i="1"/>
  <c r="U1205" i="1"/>
  <c r="W1205" i="1"/>
  <c r="V1203" i="1"/>
  <c r="U1203" i="1"/>
  <c r="W1203" i="1"/>
  <c r="V1201" i="1"/>
  <c r="U1201" i="1"/>
  <c r="W1201" i="1"/>
  <c r="V1199" i="1"/>
  <c r="U1199" i="1"/>
  <c r="W1199" i="1"/>
  <c r="V1197" i="1"/>
  <c r="U1197" i="1"/>
  <c r="W1197" i="1"/>
  <c r="V1195" i="1"/>
  <c r="U1195" i="1"/>
  <c r="W1195" i="1"/>
  <c r="V1193" i="1"/>
  <c r="U1193" i="1"/>
  <c r="W1193" i="1"/>
  <c r="V1191" i="1"/>
  <c r="U1191" i="1"/>
  <c r="W1191" i="1"/>
  <c r="V1189" i="1"/>
  <c r="U1189" i="1"/>
  <c r="W1189" i="1"/>
  <c r="V1187" i="1"/>
  <c r="U1187" i="1"/>
  <c r="W1187" i="1"/>
  <c r="V1185" i="1"/>
  <c r="U1185" i="1"/>
  <c r="W1185" i="1"/>
  <c r="V1183" i="1"/>
  <c r="U1183" i="1"/>
  <c r="W1183" i="1"/>
  <c r="V1181" i="1"/>
  <c r="U1181" i="1"/>
  <c r="W1181" i="1"/>
  <c r="V1179" i="1"/>
  <c r="U1179" i="1"/>
  <c r="W1179" i="1"/>
  <c r="V1177" i="1"/>
  <c r="U1177" i="1"/>
  <c r="W1177" i="1"/>
  <c r="V1175" i="1"/>
  <c r="U1175" i="1"/>
  <c r="W1175" i="1"/>
  <c r="V1173" i="1"/>
  <c r="U1173" i="1"/>
  <c r="W1173" i="1"/>
  <c r="V1171" i="1"/>
  <c r="U1171" i="1"/>
  <c r="W1171" i="1"/>
  <c r="V1169" i="1"/>
  <c r="U1169" i="1"/>
  <c r="W1169" i="1"/>
  <c r="V1167" i="1"/>
  <c r="U1167" i="1"/>
  <c r="W1167" i="1"/>
  <c r="V1165" i="1"/>
  <c r="U1165" i="1"/>
  <c r="W1165" i="1"/>
  <c r="V1163" i="1"/>
  <c r="U1163" i="1"/>
  <c r="W1163" i="1"/>
  <c r="V1161" i="1"/>
  <c r="U1161" i="1"/>
  <c r="W1161" i="1"/>
  <c r="V1159" i="1"/>
  <c r="U1159" i="1"/>
  <c r="W1159" i="1"/>
  <c r="V1157" i="1"/>
  <c r="U1157" i="1"/>
  <c r="W1157" i="1"/>
  <c r="V1155" i="1"/>
  <c r="U1155" i="1"/>
  <c r="W1155" i="1"/>
  <c r="V1153" i="1"/>
  <c r="U1153" i="1"/>
  <c r="W1153" i="1"/>
  <c r="V1151" i="1"/>
  <c r="U1151" i="1"/>
  <c r="W1151" i="1"/>
  <c r="V1149" i="1"/>
  <c r="U1149" i="1"/>
  <c r="W1149" i="1"/>
  <c r="V1147" i="1"/>
  <c r="U1147" i="1"/>
  <c r="W1147" i="1"/>
  <c r="V1145" i="1"/>
  <c r="U1145" i="1"/>
  <c r="W1145" i="1"/>
  <c r="V1143" i="1"/>
  <c r="U1143" i="1"/>
  <c r="W1143" i="1"/>
  <c r="V1141" i="1"/>
  <c r="U1141" i="1"/>
  <c r="W1141" i="1"/>
  <c r="V1139" i="1"/>
  <c r="U1139" i="1"/>
  <c r="W1139" i="1"/>
  <c r="V1137" i="1"/>
  <c r="U1137" i="1"/>
  <c r="W1137" i="1"/>
  <c r="V1135" i="1"/>
  <c r="U1135" i="1"/>
  <c r="W1135" i="1"/>
  <c r="V1133" i="1"/>
  <c r="U1133" i="1"/>
  <c r="W1133" i="1"/>
  <c r="V1131" i="1"/>
  <c r="U1131" i="1"/>
  <c r="W1131" i="1"/>
  <c r="V1129" i="1"/>
  <c r="U1129" i="1"/>
  <c r="W1129" i="1"/>
  <c r="V1127" i="1"/>
  <c r="U1127" i="1"/>
  <c r="W1127" i="1"/>
  <c r="V1125" i="1"/>
  <c r="U1125" i="1"/>
  <c r="W1125" i="1"/>
  <c r="V1123" i="1"/>
  <c r="U1123" i="1"/>
  <c r="W1123" i="1"/>
  <c r="V1121" i="1"/>
  <c r="U1121" i="1"/>
  <c r="W1121" i="1"/>
  <c r="V1119" i="1"/>
  <c r="U1119" i="1"/>
  <c r="W1119" i="1"/>
  <c r="V1117" i="1"/>
  <c r="U1117" i="1"/>
  <c r="W1117" i="1"/>
  <c r="V1115" i="1"/>
  <c r="U1115" i="1"/>
  <c r="W1115" i="1"/>
  <c r="V1113" i="1"/>
  <c r="U1113" i="1"/>
  <c r="W1113" i="1"/>
  <c r="V1111" i="1"/>
  <c r="U1111" i="1"/>
  <c r="W1111" i="1"/>
  <c r="V1109" i="1"/>
  <c r="U1109" i="1"/>
  <c r="W1109" i="1"/>
  <c r="V1107" i="1"/>
  <c r="U1107" i="1"/>
  <c r="W1107" i="1"/>
  <c r="V1105" i="1"/>
  <c r="U1105" i="1"/>
  <c r="W1105" i="1"/>
  <c r="V1103" i="1"/>
  <c r="U1103" i="1"/>
  <c r="W1103" i="1"/>
  <c r="V1101" i="1"/>
  <c r="U1101" i="1"/>
  <c r="W1101" i="1"/>
  <c r="V1099" i="1"/>
  <c r="U1099" i="1"/>
  <c r="W1099" i="1"/>
  <c r="V1097" i="1"/>
  <c r="U1097" i="1"/>
  <c r="W1097" i="1"/>
  <c r="V1095" i="1"/>
  <c r="U1095" i="1"/>
  <c r="W1095" i="1"/>
  <c r="V1093" i="1"/>
  <c r="U1093" i="1"/>
  <c r="W1093" i="1"/>
  <c r="V1091" i="1"/>
  <c r="U1091" i="1"/>
  <c r="W1091" i="1"/>
  <c r="V1089" i="1"/>
  <c r="U1089" i="1"/>
  <c r="W1089" i="1"/>
  <c r="V1087" i="1"/>
  <c r="U1087" i="1"/>
  <c r="W1087" i="1"/>
  <c r="V1085" i="1"/>
  <c r="U1085" i="1"/>
  <c r="W1085" i="1"/>
  <c r="V1083" i="1"/>
  <c r="U1083" i="1"/>
  <c r="W1083" i="1"/>
  <c r="V1081" i="1"/>
  <c r="U1081" i="1"/>
  <c r="W1081" i="1"/>
  <c r="V1079" i="1"/>
  <c r="U1079" i="1"/>
  <c r="W1079" i="1"/>
  <c r="V1077" i="1"/>
  <c r="U1077" i="1"/>
  <c r="W1077" i="1"/>
  <c r="V1075" i="1"/>
  <c r="U1075" i="1"/>
  <c r="W1075" i="1"/>
  <c r="V1073" i="1"/>
  <c r="U1073" i="1"/>
  <c r="W1073" i="1"/>
  <c r="V1071" i="1"/>
  <c r="U1071" i="1"/>
  <c r="W1071" i="1"/>
  <c r="V1069" i="1"/>
  <c r="U1069" i="1"/>
  <c r="W1069" i="1"/>
  <c r="V1067" i="1"/>
  <c r="U1067" i="1"/>
  <c r="W1067" i="1"/>
  <c r="V1065" i="1"/>
  <c r="U1065" i="1"/>
  <c r="W1065" i="1"/>
  <c r="V1063" i="1"/>
  <c r="U1063" i="1"/>
  <c r="W1063" i="1"/>
  <c r="V1061" i="1"/>
  <c r="U1061" i="1"/>
  <c r="W1061" i="1"/>
  <c r="V1059" i="1"/>
  <c r="U1059" i="1"/>
  <c r="W1059" i="1"/>
  <c r="V1057" i="1"/>
  <c r="U1057" i="1"/>
  <c r="W1057" i="1"/>
  <c r="V1055" i="1"/>
  <c r="U1055" i="1"/>
  <c r="W1055" i="1"/>
  <c r="V1053" i="1"/>
  <c r="U1053" i="1"/>
  <c r="W1053" i="1"/>
  <c r="V1051" i="1"/>
  <c r="U1051" i="1"/>
  <c r="W1051" i="1"/>
  <c r="V1049" i="1"/>
  <c r="U1049" i="1"/>
  <c r="W1049" i="1"/>
  <c r="V1047" i="1"/>
  <c r="U1047" i="1"/>
  <c r="W1047" i="1"/>
  <c r="V1045" i="1"/>
  <c r="U1045" i="1"/>
  <c r="W1045" i="1"/>
  <c r="V1043" i="1"/>
  <c r="U1043" i="1"/>
  <c r="W1043" i="1"/>
  <c r="V1041" i="1"/>
  <c r="U1041" i="1"/>
  <c r="W1041" i="1"/>
  <c r="V1039" i="1"/>
  <c r="U1039" i="1"/>
  <c r="W1039" i="1"/>
  <c r="V1037" i="1"/>
  <c r="U1037" i="1"/>
  <c r="W1037" i="1"/>
  <c r="V1035" i="1"/>
  <c r="U1035" i="1"/>
  <c r="W1035" i="1"/>
  <c r="V1033" i="1"/>
  <c r="U1033" i="1"/>
  <c r="W1033" i="1"/>
  <c r="V1031" i="1"/>
  <c r="U1031" i="1"/>
  <c r="W1031" i="1"/>
  <c r="V1029" i="1"/>
  <c r="U1029" i="1"/>
  <c r="W1029" i="1"/>
  <c r="V1027" i="1"/>
  <c r="U1027" i="1"/>
  <c r="W1027" i="1"/>
  <c r="V1025" i="1"/>
  <c r="U1025" i="1"/>
  <c r="W1025" i="1"/>
  <c r="V1023" i="1"/>
  <c r="U1023" i="1"/>
  <c r="W1023" i="1"/>
  <c r="V1021" i="1"/>
  <c r="U1021" i="1"/>
  <c r="W1021" i="1"/>
  <c r="V1019" i="1"/>
  <c r="U1019" i="1"/>
  <c r="W1019" i="1"/>
  <c r="V1017" i="1"/>
  <c r="U1017" i="1"/>
  <c r="W1017" i="1"/>
  <c r="V1015" i="1"/>
  <c r="U1015" i="1"/>
  <c r="W1015" i="1"/>
  <c r="V1013" i="1"/>
  <c r="U1013" i="1"/>
  <c r="W1013" i="1"/>
  <c r="V1011" i="1"/>
  <c r="U1011" i="1"/>
  <c r="W1011" i="1"/>
  <c r="V1009" i="1"/>
  <c r="U1009" i="1"/>
  <c r="W1009" i="1"/>
  <c r="V1007" i="1"/>
  <c r="U1007" i="1"/>
  <c r="W1007" i="1"/>
  <c r="V1005" i="1"/>
  <c r="U1005" i="1"/>
  <c r="W1005" i="1"/>
  <c r="V1003" i="1"/>
  <c r="U1003" i="1"/>
  <c r="W1003" i="1"/>
  <c r="V1001" i="1"/>
  <c r="U1001" i="1"/>
  <c r="W1001" i="1"/>
  <c r="V999" i="1"/>
  <c r="U999" i="1"/>
  <c r="W999" i="1"/>
  <c r="V997" i="1"/>
  <c r="U997" i="1"/>
  <c r="W997" i="1"/>
  <c r="V995" i="1"/>
  <c r="U995" i="1"/>
  <c r="W995" i="1"/>
  <c r="V993" i="1"/>
  <c r="U993" i="1"/>
  <c r="W993" i="1"/>
  <c r="V991" i="1"/>
  <c r="U991" i="1"/>
  <c r="W991" i="1"/>
  <c r="V989" i="1"/>
  <c r="U989" i="1"/>
  <c r="W989" i="1"/>
  <c r="V987" i="1"/>
  <c r="U987" i="1"/>
  <c r="W987" i="1"/>
  <c r="V985" i="1"/>
  <c r="U985" i="1"/>
  <c r="W985" i="1"/>
  <c r="V983" i="1"/>
  <c r="U983" i="1"/>
  <c r="W983" i="1"/>
  <c r="V981" i="1"/>
  <c r="U981" i="1"/>
  <c r="W981" i="1"/>
  <c r="V979" i="1"/>
  <c r="U979" i="1"/>
  <c r="W979" i="1"/>
  <c r="V977" i="1"/>
  <c r="U977" i="1"/>
  <c r="W977" i="1"/>
  <c r="V975" i="1"/>
  <c r="U975" i="1"/>
  <c r="W975" i="1"/>
  <c r="V973" i="1"/>
  <c r="U973" i="1"/>
  <c r="W973" i="1"/>
  <c r="V971" i="1"/>
  <c r="U971" i="1"/>
  <c r="W971" i="1"/>
  <c r="V969" i="1"/>
  <c r="U969" i="1"/>
  <c r="W969" i="1"/>
  <c r="V967" i="1"/>
  <c r="U967" i="1"/>
  <c r="W967" i="1"/>
  <c r="V965" i="1"/>
  <c r="U965" i="1"/>
  <c r="W965" i="1"/>
  <c r="V963" i="1"/>
  <c r="U963" i="1"/>
  <c r="W963" i="1"/>
  <c r="V961" i="1"/>
  <c r="U961" i="1"/>
  <c r="W961" i="1"/>
  <c r="V959" i="1"/>
  <c r="U959" i="1"/>
  <c r="W959" i="1"/>
  <c r="V957" i="1"/>
  <c r="U957" i="1"/>
  <c r="W957" i="1"/>
  <c r="V955" i="1"/>
  <c r="U955" i="1"/>
  <c r="W955" i="1"/>
  <c r="V953" i="1"/>
  <c r="U953" i="1"/>
  <c r="W953" i="1"/>
  <c r="V951" i="1"/>
  <c r="U951" i="1"/>
  <c r="W951" i="1"/>
  <c r="V949" i="1"/>
  <c r="U949" i="1"/>
  <c r="W949" i="1"/>
  <c r="V947" i="1"/>
  <c r="U947" i="1"/>
  <c r="W947" i="1"/>
  <c r="V945" i="1"/>
  <c r="U945" i="1"/>
  <c r="W945" i="1"/>
  <c r="V943" i="1"/>
  <c r="U943" i="1"/>
  <c r="W943" i="1"/>
  <c r="V941" i="1"/>
  <c r="U941" i="1"/>
  <c r="W941" i="1"/>
  <c r="V939" i="1"/>
  <c r="U939" i="1"/>
  <c r="W939" i="1"/>
  <c r="V937" i="1"/>
  <c r="U937" i="1"/>
  <c r="W937" i="1"/>
  <c r="V935" i="1"/>
  <c r="U935" i="1"/>
  <c r="W935" i="1"/>
  <c r="V933" i="1"/>
  <c r="U933" i="1"/>
  <c r="W933" i="1"/>
  <c r="V931" i="1"/>
  <c r="U931" i="1"/>
  <c r="W931" i="1"/>
  <c r="V929" i="1"/>
  <c r="U929" i="1"/>
  <c r="W929" i="1"/>
  <c r="V927" i="1"/>
  <c r="U927" i="1"/>
  <c r="W927" i="1"/>
  <c r="V925" i="1"/>
  <c r="U925" i="1"/>
  <c r="W925" i="1"/>
  <c r="V923" i="1"/>
  <c r="U923" i="1"/>
  <c r="W923" i="1"/>
  <c r="V921" i="1"/>
  <c r="U921" i="1"/>
  <c r="W921" i="1"/>
  <c r="V919" i="1"/>
  <c r="U919" i="1"/>
  <c r="W919" i="1"/>
  <c r="V917" i="1"/>
  <c r="U917" i="1"/>
  <c r="W917" i="1"/>
  <c r="V915" i="1"/>
  <c r="U915" i="1"/>
  <c r="W915" i="1"/>
  <c r="V913" i="1"/>
  <c r="U913" i="1"/>
  <c r="W913" i="1"/>
  <c r="V911" i="1"/>
  <c r="U911" i="1"/>
  <c r="W911" i="1"/>
  <c r="V909" i="1"/>
  <c r="U909" i="1"/>
  <c r="W909" i="1"/>
  <c r="V907" i="1"/>
  <c r="U907" i="1"/>
  <c r="W907" i="1"/>
  <c r="V905" i="1"/>
  <c r="U905" i="1"/>
  <c r="W905" i="1"/>
  <c r="V903" i="1"/>
  <c r="U903" i="1"/>
  <c r="W903" i="1"/>
  <c r="V901" i="1"/>
  <c r="U901" i="1"/>
  <c r="W901" i="1"/>
  <c r="V899" i="1"/>
  <c r="U899" i="1"/>
  <c r="W899" i="1"/>
  <c r="V897" i="1"/>
  <c r="U897" i="1"/>
  <c r="W897" i="1"/>
  <c r="V895" i="1"/>
  <c r="U895" i="1"/>
  <c r="W895" i="1"/>
  <c r="V893" i="1"/>
  <c r="U893" i="1"/>
  <c r="W893" i="1"/>
  <c r="V891" i="1"/>
  <c r="U891" i="1"/>
  <c r="W891" i="1"/>
  <c r="V889" i="1"/>
  <c r="U889" i="1"/>
  <c r="W889" i="1"/>
  <c r="V887" i="1"/>
  <c r="U887" i="1"/>
  <c r="W887" i="1"/>
  <c r="V885" i="1"/>
  <c r="U885" i="1"/>
  <c r="W885" i="1"/>
  <c r="V883" i="1"/>
  <c r="U883" i="1"/>
  <c r="W883" i="1"/>
  <c r="V881" i="1"/>
  <c r="U881" i="1"/>
  <c r="W881" i="1"/>
  <c r="V879" i="1"/>
  <c r="U879" i="1"/>
  <c r="W879" i="1"/>
  <c r="V877" i="1"/>
  <c r="U877" i="1"/>
  <c r="W877" i="1"/>
  <c r="V875" i="1"/>
  <c r="U875" i="1"/>
  <c r="W875" i="1"/>
  <c r="V873" i="1"/>
  <c r="U873" i="1"/>
  <c r="W873" i="1"/>
  <c r="V871" i="1"/>
  <c r="U871" i="1"/>
  <c r="W871" i="1"/>
  <c r="V869" i="1"/>
  <c r="U869" i="1"/>
  <c r="W869" i="1"/>
  <c r="V867" i="1"/>
  <c r="U867" i="1"/>
  <c r="W867" i="1"/>
  <c r="V865" i="1"/>
  <c r="U865" i="1"/>
  <c r="W865" i="1"/>
  <c r="V863" i="1"/>
  <c r="U863" i="1"/>
  <c r="W863" i="1"/>
  <c r="V861" i="1"/>
  <c r="U861" i="1"/>
  <c r="W861" i="1"/>
  <c r="V859" i="1"/>
  <c r="U859" i="1"/>
  <c r="W859" i="1"/>
  <c r="V857" i="1"/>
  <c r="U857" i="1"/>
  <c r="W857" i="1"/>
  <c r="V855" i="1"/>
  <c r="U855" i="1"/>
  <c r="W855" i="1"/>
  <c r="V853" i="1"/>
  <c r="U853" i="1"/>
  <c r="W853" i="1"/>
  <c r="V851" i="1"/>
  <c r="U851" i="1"/>
  <c r="W851" i="1"/>
  <c r="V849" i="1"/>
  <c r="U849" i="1"/>
  <c r="W849" i="1"/>
  <c r="V847" i="1"/>
  <c r="U847" i="1"/>
  <c r="W847" i="1"/>
  <c r="V845" i="1"/>
  <c r="U845" i="1"/>
  <c r="W845" i="1"/>
  <c r="V843" i="1"/>
  <c r="U843" i="1"/>
  <c r="W843" i="1"/>
  <c r="V841" i="1"/>
  <c r="U841" i="1"/>
  <c r="W841" i="1"/>
  <c r="V839" i="1"/>
  <c r="U839" i="1"/>
  <c r="W839" i="1"/>
  <c r="V837" i="1"/>
  <c r="U837" i="1"/>
  <c r="W837" i="1"/>
  <c r="V835" i="1"/>
  <c r="U835" i="1"/>
  <c r="W835" i="1"/>
  <c r="V833" i="1"/>
  <c r="U833" i="1"/>
  <c r="W833" i="1"/>
  <c r="V831" i="1"/>
  <c r="U831" i="1"/>
  <c r="W831" i="1"/>
  <c r="V829" i="1"/>
  <c r="U829" i="1"/>
  <c r="W829" i="1"/>
  <c r="V827" i="1"/>
  <c r="U827" i="1"/>
  <c r="W827" i="1"/>
  <c r="V825" i="1"/>
  <c r="U825" i="1"/>
  <c r="W825" i="1"/>
  <c r="V823" i="1"/>
  <c r="U823" i="1"/>
  <c r="W823" i="1"/>
  <c r="V821" i="1"/>
  <c r="U821" i="1"/>
  <c r="W821" i="1"/>
  <c r="V819" i="1"/>
  <c r="U819" i="1"/>
  <c r="W819" i="1"/>
  <c r="V817" i="1"/>
  <c r="U817" i="1"/>
  <c r="W817" i="1"/>
  <c r="V815" i="1"/>
  <c r="U815" i="1"/>
  <c r="W815" i="1"/>
  <c r="V813" i="1"/>
  <c r="U813" i="1"/>
  <c r="W813" i="1"/>
  <c r="V811" i="1"/>
  <c r="U811" i="1"/>
  <c r="W811" i="1"/>
  <c r="V809" i="1"/>
  <c r="U809" i="1"/>
  <c r="W809" i="1"/>
  <c r="V807" i="1"/>
  <c r="U807" i="1"/>
  <c r="W807" i="1"/>
  <c r="V805" i="1"/>
  <c r="U805" i="1"/>
  <c r="W805" i="1"/>
  <c r="V803" i="1"/>
  <c r="U803" i="1"/>
  <c r="W803" i="1"/>
  <c r="V801" i="1"/>
  <c r="U801" i="1"/>
  <c r="W801" i="1"/>
  <c r="V799" i="1"/>
  <c r="U799" i="1"/>
  <c r="W799" i="1"/>
  <c r="V797" i="1"/>
  <c r="U797" i="1"/>
  <c r="W797" i="1"/>
  <c r="V795" i="1"/>
  <c r="U795" i="1"/>
  <c r="W795" i="1"/>
  <c r="V793" i="1"/>
  <c r="U793" i="1"/>
  <c r="W793" i="1"/>
  <c r="V791" i="1"/>
  <c r="U791" i="1"/>
  <c r="W791" i="1"/>
  <c r="V789" i="1"/>
  <c r="U789" i="1"/>
  <c r="W789" i="1"/>
  <c r="V787" i="1"/>
  <c r="U787" i="1"/>
  <c r="W787" i="1"/>
  <c r="V785" i="1"/>
  <c r="U785" i="1"/>
  <c r="W785" i="1"/>
  <c r="V783" i="1"/>
  <c r="U783" i="1"/>
  <c r="W783" i="1"/>
  <c r="V781" i="1"/>
  <c r="U781" i="1"/>
  <c r="W781" i="1"/>
  <c r="V779" i="1"/>
  <c r="U779" i="1"/>
  <c r="W779" i="1"/>
  <c r="V777" i="1"/>
  <c r="U777" i="1"/>
  <c r="W777" i="1"/>
  <c r="V775" i="1"/>
  <c r="U775" i="1"/>
  <c r="W775" i="1"/>
  <c r="V773" i="1"/>
  <c r="U773" i="1"/>
  <c r="W773" i="1"/>
  <c r="V771" i="1"/>
  <c r="U771" i="1"/>
  <c r="W771" i="1"/>
  <c r="V769" i="1"/>
  <c r="U769" i="1"/>
  <c r="W769" i="1"/>
  <c r="V767" i="1"/>
  <c r="U767" i="1"/>
  <c r="W767" i="1"/>
  <c r="V765" i="1"/>
  <c r="U765" i="1"/>
  <c r="W765" i="1"/>
  <c r="V763" i="1"/>
  <c r="U763" i="1"/>
  <c r="W763" i="1"/>
  <c r="V761" i="1"/>
  <c r="U761" i="1"/>
  <c r="W761" i="1"/>
  <c r="V759" i="1"/>
  <c r="U759" i="1"/>
  <c r="W759" i="1"/>
  <c r="V757" i="1"/>
  <c r="U757" i="1"/>
  <c r="W757" i="1"/>
  <c r="V755" i="1"/>
  <c r="U755" i="1"/>
  <c r="W755" i="1"/>
  <c r="V753" i="1"/>
  <c r="U753" i="1"/>
  <c r="W753" i="1"/>
  <c r="V751" i="1"/>
  <c r="U751" i="1"/>
  <c r="W751" i="1"/>
  <c r="V749" i="1"/>
  <c r="U749" i="1"/>
  <c r="W749" i="1"/>
  <c r="V747" i="1"/>
  <c r="U747" i="1"/>
  <c r="W747" i="1"/>
  <c r="V745" i="1"/>
  <c r="U745" i="1"/>
  <c r="W745" i="1"/>
  <c r="V743" i="1"/>
  <c r="U743" i="1"/>
  <c r="W743" i="1"/>
  <c r="V741" i="1"/>
  <c r="U741" i="1"/>
  <c r="W741" i="1"/>
  <c r="V739" i="1"/>
  <c r="U739" i="1"/>
  <c r="W739" i="1"/>
  <c r="V737" i="1"/>
  <c r="U737" i="1"/>
  <c r="W737" i="1"/>
  <c r="V735" i="1"/>
  <c r="U735" i="1"/>
  <c r="W735" i="1"/>
  <c r="V733" i="1"/>
  <c r="U733" i="1"/>
  <c r="W733" i="1"/>
  <c r="V731" i="1"/>
  <c r="U731" i="1"/>
  <c r="W731" i="1"/>
  <c r="V729" i="1"/>
  <c r="U729" i="1"/>
  <c r="W729" i="1"/>
  <c r="V727" i="1"/>
  <c r="U727" i="1"/>
  <c r="W727" i="1"/>
  <c r="V725" i="1"/>
  <c r="U725" i="1"/>
  <c r="W725" i="1"/>
  <c r="V723" i="1"/>
  <c r="U723" i="1"/>
  <c r="W723" i="1"/>
  <c r="V721" i="1"/>
  <c r="U721" i="1"/>
  <c r="W721" i="1"/>
  <c r="V719" i="1"/>
  <c r="U719" i="1"/>
  <c r="W719" i="1"/>
  <c r="V717" i="1"/>
  <c r="U717" i="1"/>
  <c r="W717" i="1"/>
  <c r="V715" i="1"/>
  <c r="U715" i="1"/>
  <c r="W715" i="1"/>
  <c r="V713" i="1"/>
  <c r="U713" i="1"/>
  <c r="W713" i="1"/>
  <c r="V711" i="1"/>
  <c r="U711" i="1"/>
  <c r="W711" i="1"/>
  <c r="V709" i="1"/>
  <c r="U709" i="1"/>
  <c r="W709" i="1"/>
  <c r="V707" i="1"/>
  <c r="U707" i="1"/>
  <c r="W707" i="1"/>
  <c r="V705" i="1"/>
  <c r="U705" i="1"/>
  <c r="W705" i="1"/>
  <c r="V703" i="1"/>
  <c r="U703" i="1"/>
  <c r="W703" i="1"/>
  <c r="V701" i="1"/>
  <c r="U701" i="1"/>
  <c r="W701" i="1"/>
  <c r="V699" i="1"/>
  <c r="U699" i="1"/>
  <c r="W699" i="1"/>
  <c r="V697" i="1"/>
  <c r="U697" i="1"/>
  <c r="W697" i="1"/>
  <c r="V695" i="1"/>
  <c r="U695" i="1"/>
  <c r="W695" i="1"/>
  <c r="V693" i="1"/>
  <c r="U693" i="1"/>
  <c r="W693" i="1"/>
  <c r="V691" i="1"/>
  <c r="U691" i="1"/>
  <c r="W691" i="1"/>
  <c r="V689" i="1"/>
  <c r="U689" i="1"/>
  <c r="W689" i="1"/>
  <c r="V687" i="1"/>
  <c r="U687" i="1"/>
  <c r="W687" i="1"/>
  <c r="V685" i="1"/>
  <c r="U685" i="1"/>
  <c r="W685" i="1"/>
  <c r="V683" i="1"/>
  <c r="U683" i="1"/>
  <c r="W683" i="1"/>
  <c r="V681" i="1"/>
  <c r="U681" i="1"/>
  <c r="W681" i="1"/>
  <c r="V679" i="1"/>
  <c r="U679" i="1"/>
  <c r="W679" i="1"/>
  <c r="V677" i="1"/>
  <c r="U677" i="1"/>
  <c r="W677" i="1"/>
  <c r="V675" i="1"/>
  <c r="U675" i="1"/>
  <c r="W675" i="1"/>
  <c r="V673" i="1"/>
  <c r="U673" i="1"/>
  <c r="W673" i="1"/>
  <c r="V671" i="1"/>
  <c r="U671" i="1"/>
  <c r="W671" i="1"/>
  <c r="V669" i="1"/>
  <c r="U669" i="1"/>
  <c r="W669" i="1"/>
  <c r="V667" i="1"/>
  <c r="U667" i="1"/>
  <c r="W667" i="1"/>
  <c r="V665" i="1"/>
  <c r="U665" i="1"/>
  <c r="W665" i="1"/>
  <c r="V663" i="1"/>
  <c r="U663" i="1"/>
  <c r="W663" i="1"/>
  <c r="U661" i="1"/>
  <c r="V661" i="1"/>
  <c r="W661" i="1"/>
  <c r="V659" i="1"/>
  <c r="U659" i="1"/>
  <c r="W659" i="1"/>
  <c r="V657" i="1"/>
  <c r="U657" i="1"/>
  <c r="W657" i="1"/>
  <c r="V655" i="1"/>
  <c r="U655" i="1"/>
  <c r="W655" i="1"/>
  <c r="V653" i="1"/>
  <c r="U653" i="1"/>
  <c r="W653" i="1"/>
  <c r="V651" i="1"/>
  <c r="U651" i="1"/>
  <c r="W651" i="1"/>
  <c r="V649" i="1"/>
  <c r="U649" i="1"/>
  <c r="W649" i="1"/>
  <c r="V647" i="1"/>
  <c r="U647" i="1"/>
  <c r="W647" i="1"/>
  <c r="V645" i="1"/>
  <c r="U645" i="1"/>
  <c r="W645" i="1"/>
  <c r="V643" i="1"/>
  <c r="U643" i="1"/>
  <c r="W643" i="1"/>
  <c r="V641" i="1"/>
  <c r="U641" i="1"/>
  <c r="W641" i="1"/>
  <c r="V639" i="1"/>
  <c r="U639" i="1"/>
  <c r="W639" i="1"/>
  <c r="V637" i="1"/>
  <c r="U637" i="1"/>
  <c r="W637" i="1"/>
  <c r="V635" i="1"/>
  <c r="U635" i="1"/>
  <c r="W635" i="1"/>
  <c r="V633" i="1"/>
  <c r="U633" i="1"/>
  <c r="W633" i="1"/>
  <c r="V631" i="1"/>
  <c r="U631" i="1"/>
  <c r="W631" i="1"/>
  <c r="V629" i="1"/>
  <c r="U629" i="1"/>
  <c r="W629" i="1"/>
  <c r="V627" i="1"/>
  <c r="U627" i="1"/>
  <c r="W627" i="1"/>
  <c r="V625" i="1"/>
  <c r="U625" i="1"/>
  <c r="W625" i="1"/>
  <c r="V623" i="1"/>
  <c r="U623" i="1"/>
  <c r="W623" i="1"/>
  <c r="V621" i="1"/>
  <c r="U621" i="1"/>
  <c r="W621" i="1"/>
  <c r="V619" i="1"/>
  <c r="U619" i="1"/>
  <c r="W619" i="1"/>
  <c r="V617" i="1"/>
  <c r="U617" i="1"/>
  <c r="W617" i="1"/>
  <c r="V615" i="1"/>
  <c r="U615" i="1"/>
  <c r="W615" i="1"/>
  <c r="V613" i="1"/>
  <c r="U613" i="1"/>
  <c r="W613" i="1"/>
  <c r="V611" i="1"/>
  <c r="U611" i="1"/>
  <c r="W611" i="1"/>
  <c r="V609" i="1"/>
  <c r="U609" i="1"/>
  <c r="W609" i="1"/>
  <c r="V607" i="1"/>
  <c r="U607" i="1"/>
  <c r="W607" i="1"/>
  <c r="V605" i="1"/>
  <c r="U605" i="1"/>
  <c r="W605" i="1"/>
  <c r="V603" i="1"/>
  <c r="U603" i="1"/>
  <c r="W603" i="1"/>
  <c r="V601" i="1"/>
  <c r="U601" i="1"/>
  <c r="W601" i="1"/>
  <c r="V599" i="1"/>
  <c r="U599" i="1"/>
  <c r="W599" i="1"/>
  <c r="V597" i="1"/>
  <c r="U597" i="1"/>
  <c r="W597" i="1"/>
  <c r="V595" i="1"/>
  <c r="U595" i="1"/>
  <c r="W595" i="1"/>
  <c r="V593" i="1"/>
  <c r="U593" i="1"/>
  <c r="W593" i="1"/>
  <c r="V591" i="1"/>
  <c r="U591" i="1"/>
  <c r="W591" i="1"/>
  <c r="V589" i="1"/>
  <c r="U589" i="1"/>
  <c r="W589" i="1"/>
  <c r="V587" i="1"/>
  <c r="U587" i="1"/>
  <c r="W587" i="1"/>
  <c r="V585" i="1"/>
  <c r="U585" i="1"/>
  <c r="W585" i="1"/>
  <c r="V583" i="1"/>
  <c r="U583" i="1"/>
  <c r="W583" i="1"/>
  <c r="V581" i="1"/>
  <c r="U581" i="1"/>
  <c r="W581" i="1"/>
  <c r="V579" i="1"/>
  <c r="U579" i="1"/>
  <c r="W579" i="1"/>
  <c r="V577" i="1"/>
  <c r="U577" i="1"/>
  <c r="W577" i="1"/>
  <c r="V575" i="1"/>
  <c r="U575" i="1"/>
  <c r="W575" i="1"/>
  <c r="V573" i="1"/>
  <c r="U573" i="1"/>
  <c r="W573" i="1"/>
  <c r="V571" i="1"/>
  <c r="U571" i="1"/>
  <c r="W571" i="1"/>
  <c r="V569" i="1"/>
  <c r="U569" i="1"/>
  <c r="W569" i="1"/>
  <c r="V567" i="1"/>
  <c r="U567" i="1"/>
  <c r="W567" i="1"/>
  <c r="V565" i="1"/>
  <c r="U565" i="1"/>
  <c r="W565" i="1"/>
  <c r="V563" i="1"/>
  <c r="U563" i="1"/>
  <c r="W563" i="1"/>
  <c r="V561" i="1"/>
  <c r="U561" i="1"/>
  <c r="W561" i="1"/>
  <c r="V559" i="1"/>
  <c r="U559" i="1"/>
  <c r="W559" i="1"/>
  <c r="V557" i="1"/>
  <c r="U557" i="1"/>
  <c r="W557" i="1"/>
  <c r="V555" i="1"/>
  <c r="U555" i="1"/>
  <c r="W555" i="1"/>
  <c r="V553" i="1"/>
  <c r="U553" i="1"/>
  <c r="W553" i="1"/>
  <c r="V551" i="1"/>
  <c r="U551" i="1"/>
  <c r="W551" i="1"/>
  <c r="V549" i="1"/>
  <c r="U549" i="1"/>
  <c r="W549" i="1"/>
  <c r="V547" i="1"/>
  <c r="U547" i="1"/>
  <c r="W547" i="1"/>
  <c r="V545" i="1"/>
  <c r="U545" i="1"/>
  <c r="W545" i="1"/>
  <c r="V543" i="1"/>
  <c r="U543" i="1"/>
  <c r="W543" i="1"/>
  <c r="V541" i="1"/>
  <c r="U541" i="1"/>
  <c r="W541" i="1"/>
  <c r="V539" i="1"/>
  <c r="U539" i="1"/>
  <c r="W539" i="1"/>
  <c r="V537" i="1"/>
  <c r="U537" i="1"/>
  <c r="W537" i="1"/>
  <c r="V535" i="1"/>
  <c r="U535" i="1"/>
  <c r="W535" i="1"/>
  <c r="V533" i="1"/>
  <c r="U533" i="1"/>
  <c r="W533" i="1"/>
  <c r="V531" i="1"/>
  <c r="U531" i="1"/>
  <c r="W531" i="1"/>
  <c r="V529" i="1"/>
  <c r="U529" i="1"/>
  <c r="W529" i="1"/>
  <c r="V527" i="1"/>
  <c r="U527" i="1"/>
  <c r="W527" i="1"/>
  <c r="V525" i="1"/>
  <c r="U525" i="1"/>
  <c r="W525" i="1"/>
  <c r="V523" i="1"/>
  <c r="U523" i="1"/>
  <c r="W523" i="1"/>
  <c r="V521" i="1"/>
  <c r="U521" i="1"/>
  <c r="W521" i="1"/>
  <c r="V519" i="1"/>
  <c r="U519" i="1"/>
  <c r="W519" i="1"/>
  <c r="V517" i="1"/>
  <c r="U517" i="1"/>
  <c r="W517" i="1"/>
  <c r="V515" i="1"/>
  <c r="U515" i="1"/>
  <c r="W515" i="1"/>
  <c r="V513" i="1"/>
  <c r="U513" i="1"/>
  <c r="W513" i="1"/>
  <c r="V511" i="1"/>
  <c r="U511" i="1"/>
  <c r="W511" i="1"/>
  <c r="V509" i="1"/>
  <c r="U509" i="1"/>
  <c r="W509" i="1"/>
  <c r="V507" i="1"/>
  <c r="U507" i="1"/>
  <c r="W507" i="1"/>
  <c r="V505" i="1"/>
  <c r="U505" i="1"/>
  <c r="W505" i="1"/>
  <c r="V503" i="1"/>
  <c r="U503" i="1"/>
  <c r="W503" i="1"/>
  <c r="V501" i="1"/>
  <c r="U501" i="1"/>
  <c r="W501" i="1"/>
  <c r="V499" i="1"/>
  <c r="U499" i="1"/>
  <c r="W499" i="1"/>
  <c r="V497" i="1"/>
  <c r="U497" i="1"/>
  <c r="W497" i="1"/>
  <c r="V495" i="1"/>
  <c r="U495" i="1"/>
  <c r="W495" i="1"/>
  <c r="V493" i="1"/>
  <c r="U493" i="1"/>
  <c r="W493" i="1"/>
  <c r="V491" i="1"/>
  <c r="U491" i="1"/>
  <c r="W491" i="1"/>
  <c r="U1000" i="1"/>
  <c r="W1000" i="1"/>
  <c r="V1000" i="1"/>
  <c r="U998" i="1"/>
  <c r="W998" i="1"/>
  <c r="V998" i="1"/>
  <c r="U996" i="1"/>
  <c r="W996" i="1"/>
  <c r="V996" i="1"/>
  <c r="U994" i="1"/>
  <c r="W994" i="1"/>
  <c r="V994" i="1"/>
  <c r="U992" i="1"/>
  <c r="W992" i="1"/>
  <c r="V992" i="1"/>
  <c r="U990" i="1"/>
  <c r="W990" i="1"/>
  <c r="V990" i="1"/>
  <c r="U988" i="1"/>
  <c r="W988" i="1"/>
  <c r="V988" i="1"/>
  <c r="U986" i="1"/>
  <c r="W986" i="1"/>
  <c r="V986" i="1"/>
  <c r="U984" i="1"/>
  <c r="W984" i="1"/>
  <c r="V984" i="1"/>
  <c r="U982" i="1"/>
  <c r="W982" i="1"/>
  <c r="V982" i="1"/>
  <c r="U980" i="1"/>
  <c r="W980" i="1"/>
  <c r="V980" i="1"/>
  <c r="U978" i="1"/>
  <c r="W978" i="1"/>
  <c r="V978" i="1"/>
  <c r="U976" i="1"/>
  <c r="W976" i="1"/>
  <c r="V976" i="1"/>
  <c r="U974" i="1"/>
  <c r="W974" i="1"/>
  <c r="V974" i="1"/>
  <c r="U972" i="1"/>
  <c r="W972" i="1"/>
  <c r="V972" i="1"/>
  <c r="U970" i="1"/>
  <c r="W970" i="1"/>
  <c r="V970" i="1"/>
  <c r="U968" i="1"/>
  <c r="W968" i="1"/>
  <c r="V968" i="1"/>
  <c r="U966" i="1"/>
  <c r="W966" i="1"/>
  <c r="V966" i="1"/>
  <c r="U964" i="1"/>
  <c r="W964" i="1"/>
  <c r="V964" i="1"/>
  <c r="U962" i="1"/>
  <c r="W962" i="1"/>
  <c r="V962" i="1"/>
  <c r="U960" i="1"/>
  <c r="W960" i="1"/>
  <c r="V960" i="1"/>
  <c r="U958" i="1"/>
  <c r="W958" i="1"/>
  <c r="V958" i="1"/>
  <c r="U956" i="1"/>
  <c r="W956" i="1"/>
  <c r="V956" i="1"/>
  <c r="U954" i="1"/>
  <c r="W954" i="1"/>
  <c r="V954" i="1"/>
  <c r="U952" i="1"/>
  <c r="W952" i="1"/>
  <c r="V952" i="1"/>
  <c r="U950" i="1"/>
  <c r="W950" i="1"/>
  <c r="V950" i="1"/>
  <c r="U948" i="1"/>
  <c r="W948" i="1"/>
  <c r="V948" i="1"/>
  <c r="U946" i="1"/>
  <c r="W946" i="1"/>
  <c r="V946" i="1"/>
  <c r="U944" i="1"/>
  <c r="W944" i="1"/>
  <c r="V944" i="1"/>
  <c r="U942" i="1"/>
  <c r="W942" i="1"/>
  <c r="V942" i="1"/>
  <c r="U940" i="1"/>
  <c r="W940" i="1"/>
  <c r="V940" i="1"/>
  <c r="U938" i="1"/>
  <c r="W938" i="1"/>
  <c r="V938" i="1"/>
  <c r="U936" i="1"/>
  <c r="W936" i="1"/>
  <c r="V936" i="1"/>
  <c r="U934" i="1"/>
  <c r="W934" i="1"/>
  <c r="V934" i="1"/>
  <c r="U932" i="1"/>
  <c r="W932" i="1"/>
  <c r="V932" i="1"/>
  <c r="U930" i="1"/>
  <c r="W930" i="1"/>
  <c r="V930" i="1"/>
  <c r="U928" i="1"/>
  <c r="W928" i="1"/>
  <c r="V928" i="1"/>
  <c r="U926" i="1"/>
  <c r="W926" i="1"/>
  <c r="V926" i="1"/>
  <c r="U924" i="1"/>
  <c r="W924" i="1"/>
  <c r="V924" i="1"/>
  <c r="U922" i="1"/>
  <c r="W922" i="1"/>
  <c r="V922" i="1"/>
  <c r="U920" i="1"/>
  <c r="W920" i="1"/>
  <c r="V920" i="1"/>
  <c r="U918" i="1"/>
  <c r="W918" i="1"/>
  <c r="V918" i="1"/>
  <c r="U916" i="1"/>
  <c r="W916" i="1"/>
  <c r="V916" i="1"/>
  <c r="U914" i="1"/>
  <c r="W914" i="1"/>
  <c r="V914" i="1"/>
  <c r="U912" i="1"/>
  <c r="W912" i="1"/>
  <c r="V912" i="1"/>
  <c r="U910" i="1"/>
  <c r="W910" i="1"/>
  <c r="V910" i="1"/>
  <c r="U908" i="1"/>
  <c r="W908" i="1"/>
  <c r="V908" i="1"/>
  <c r="U906" i="1"/>
  <c r="W906" i="1"/>
  <c r="V906" i="1"/>
  <c r="U904" i="1"/>
  <c r="W904" i="1"/>
  <c r="V904" i="1"/>
  <c r="U902" i="1"/>
  <c r="W902" i="1"/>
  <c r="V902" i="1"/>
  <c r="U900" i="1"/>
  <c r="W900" i="1"/>
  <c r="V900" i="1"/>
  <c r="U898" i="1"/>
  <c r="W898" i="1"/>
  <c r="V898" i="1"/>
  <c r="U896" i="1"/>
  <c r="W896" i="1"/>
  <c r="V896" i="1"/>
  <c r="U894" i="1"/>
  <c r="W894" i="1"/>
  <c r="V894" i="1"/>
  <c r="U892" i="1"/>
  <c r="W892" i="1"/>
  <c r="V892" i="1"/>
  <c r="U890" i="1"/>
  <c r="W890" i="1"/>
  <c r="V890" i="1"/>
  <c r="U888" i="1"/>
  <c r="W888" i="1"/>
  <c r="V888" i="1"/>
  <c r="U886" i="1"/>
  <c r="W886" i="1"/>
  <c r="V886" i="1"/>
  <c r="U884" i="1"/>
  <c r="W884" i="1"/>
  <c r="V884" i="1"/>
  <c r="U882" i="1"/>
  <c r="W882" i="1"/>
  <c r="V882" i="1"/>
  <c r="U880" i="1"/>
  <c r="W880" i="1"/>
  <c r="V880" i="1"/>
  <c r="U878" i="1"/>
  <c r="W878" i="1"/>
  <c r="V878" i="1"/>
  <c r="U876" i="1"/>
  <c r="W876" i="1"/>
  <c r="V876" i="1"/>
  <c r="U874" i="1"/>
  <c r="W874" i="1"/>
  <c r="V874" i="1"/>
  <c r="U872" i="1"/>
  <c r="W872" i="1"/>
  <c r="V872" i="1"/>
  <c r="U870" i="1"/>
  <c r="W870" i="1"/>
  <c r="V870" i="1"/>
  <c r="U868" i="1"/>
  <c r="W868" i="1"/>
  <c r="V868" i="1"/>
  <c r="U866" i="1"/>
  <c r="W866" i="1"/>
  <c r="V866" i="1"/>
  <c r="U864" i="1"/>
  <c r="W864" i="1"/>
  <c r="V864" i="1"/>
  <c r="U862" i="1"/>
  <c r="W862" i="1"/>
  <c r="V862" i="1"/>
  <c r="U860" i="1"/>
  <c r="W860" i="1"/>
  <c r="V860" i="1"/>
  <c r="U858" i="1"/>
  <c r="W858" i="1"/>
  <c r="V858" i="1"/>
  <c r="U856" i="1"/>
  <c r="W856" i="1"/>
  <c r="V856" i="1"/>
  <c r="U854" i="1"/>
  <c r="W854" i="1"/>
  <c r="V854" i="1"/>
  <c r="U852" i="1"/>
  <c r="W852" i="1"/>
  <c r="V852" i="1"/>
  <c r="U850" i="1"/>
  <c r="W850" i="1"/>
  <c r="V850" i="1"/>
  <c r="U848" i="1"/>
  <c r="W848" i="1"/>
  <c r="V848" i="1"/>
  <c r="U846" i="1"/>
  <c r="W846" i="1"/>
  <c r="V846" i="1"/>
  <c r="U844" i="1"/>
  <c r="W844" i="1"/>
  <c r="V844" i="1"/>
  <c r="U842" i="1"/>
  <c r="W842" i="1"/>
  <c r="V842" i="1"/>
  <c r="U840" i="1"/>
  <c r="W840" i="1"/>
  <c r="V840" i="1"/>
  <c r="U838" i="1"/>
  <c r="W838" i="1"/>
  <c r="V838" i="1"/>
  <c r="U836" i="1"/>
  <c r="W836" i="1"/>
  <c r="V836" i="1"/>
  <c r="U834" i="1"/>
  <c r="W834" i="1"/>
  <c r="V834" i="1"/>
  <c r="U832" i="1"/>
  <c r="W832" i="1"/>
  <c r="V832" i="1"/>
  <c r="U830" i="1"/>
  <c r="W830" i="1"/>
  <c r="V830" i="1"/>
  <c r="U828" i="1"/>
  <c r="W828" i="1"/>
  <c r="V828" i="1"/>
  <c r="U826" i="1"/>
  <c r="W826" i="1"/>
  <c r="V826" i="1"/>
  <c r="U824" i="1"/>
  <c r="W824" i="1"/>
  <c r="V824" i="1"/>
  <c r="U822" i="1"/>
  <c r="W822" i="1"/>
  <c r="V822" i="1"/>
  <c r="U820" i="1"/>
  <c r="W820" i="1"/>
  <c r="V820" i="1"/>
  <c r="U818" i="1"/>
  <c r="W818" i="1"/>
  <c r="V818" i="1"/>
  <c r="U816" i="1"/>
  <c r="W816" i="1"/>
  <c r="V816" i="1"/>
  <c r="U814" i="1"/>
  <c r="W814" i="1"/>
  <c r="V814" i="1"/>
  <c r="U812" i="1"/>
  <c r="W812" i="1"/>
  <c r="V812" i="1"/>
  <c r="U810" i="1"/>
  <c r="W810" i="1"/>
  <c r="V810" i="1"/>
  <c r="U808" i="1"/>
  <c r="W808" i="1"/>
  <c r="V808" i="1"/>
  <c r="U806" i="1"/>
  <c r="W806" i="1"/>
  <c r="V806" i="1"/>
  <c r="U804" i="1"/>
  <c r="W804" i="1"/>
  <c r="V804" i="1"/>
  <c r="U802" i="1"/>
  <c r="W802" i="1"/>
  <c r="V802" i="1"/>
  <c r="U800" i="1"/>
  <c r="W800" i="1"/>
  <c r="V800" i="1"/>
  <c r="U798" i="1"/>
  <c r="W798" i="1"/>
  <c r="V798" i="1"/>
  <c r="U796" i="1"/>
  <c r="W796" i="1"/>
  <c r="V796" i="1"/>
  <c r="U794" i="1"/>
  <c r="W794" i="1"/>
  <c r="V794" i="1"/>
  <c r="U792" i="1"/>
  <c r="W792" i="1"/>
  <c r="V792" i="1"/>
  <c r="U790" i="1"/>
  <c r="W790" i="1"/>
  <c r="V790" i="1"/>
  <c r="U788" i="1"/>
  <c r="W788" i="1"/>
  <c r="V788" i="1"/>
  <c r="U786" i="1"/>
  <c r="W786" i="1"/>
  <c r="V786" i="1"/>
  <c r="U784" i="1"/>
  <c r="W784" i="1"/>
  <c r="V784" i="1"/>
  <c r="U782" i="1"/>
  <c r="W782" i="1"/>
  <c r="V782" i="1"/>
  <c r="U780" i="1"/>
  <c r="W780" i="1"/>
  <c r="V780" i="1"/>
  <c r="U778" i="1"/>
  <c r="W778" i="1"/>
  <c r="V778" i="1"/>
  <c r="U776" i="1"/>
  <c r="W776" i="1"/>
  <c r="V776" i="1"/>
  <c r="U774" i="1"/>
  <c r="W774" i="1"/>
  <c r="V774" i="1"/>
  <c r="U772" i="1"/>
  <c r="W772" i="1"/>
  <c r="V772" i="1"/>
  <c r="U770" i="1"/>
  <c r="W770" i="1"/>
  <c r="V770" i="1"/>
  <c r="U768" i="1"/>
  <c r="W768" i="1"/>
  <c r="V768" i="1"/>
  <c r="U766" i="1"/>
  <c r="W766" i="1"/>
  <c r="V766" i="1"/>
  <c r="U764" i="1"/>
  <c r="W764" i="1"/>
  <c r="V764" i="1"/>
  <c r="U762" i="1"/>
  <c r="W762" i="1"/>
  <c r="V762" i="1"/>
  <c r="U760" i="1"/>
  <c r="W760" i="1"/>
  <c r="V760" i="1"/>
  <c r="U758" i="1"/>
  <c r="W758" i="1"/>
  <c r="V758" i="1"/>
  <c r="U756" i="1"/>
  <c r="W756" i="1"/>
  <c r="V756" i="1"/>
  <c r="U754" i="1"/>
  <c r="W754" i="1"/>
  <c r="V754" i="1"/>
  <c r="U752" i="1"/>
  <c r="W752" i="1"/>
  <c r="V752" i="1"/>
  <c r="U750" i="1"/>
  <c r="W750" i="1"/>
  <c r="V750" i="1"/>
  <c r="U748" i="1"/>
  <c r="W748" i="1"/>
  <c r="V748" i="1"/>
  <c r="U746" i="1"/>
  <c r="W746" i="1"/>
  <c r="V746" i="1"/>
  <c r="U744" i="1"/>
  <c r="W744" i="1"/>
  <c r="V744" i="1"/>
  <c r="U742" i="1"/>
  <c r="W742" i="1"/>
  <c r="V742" i="1"/>
  <c r="U740" i="1"/>
  <c r="W740" i="1"/>
  <c r="V740" i="1"/>
  <c r="U738" i="1"/>
  <c r="W738" i="1"/>
  <c r="V738" i="1"/>
  <c r="U736" i="1"/>
  <c r="W736" i="1"/>
  <c r="V736" i="1"/>
  <c r="U734" i="1"/>
  <c r="W734" i="1"/>
  <c r="V734" i="1"/>
  <c r="U732" i="1"/>
  <c r="W732" i="1"/>
  <c r="V732" i="1"/>
  <c r="U730" i="1"/>
  <c r="W730" i="1"/>
  <c r="V730" i="1"/>
  <c r="U728" i="1"/>
  <c r="W728" i="1"/>
  <c r="V728" i="1"/>
  <c r="U726" i="1"/>
  <c r="W726" i="1"/>
  <c r="V726" i="1"/>
  <c r="U724" i="1"/>
  <c r="W724" i="1"/>
  <c r="V724" i="1"/>
  <c r="U722" i="1"/>
  <c r="W722" i="1"/>
  <c r="V722" i="1"/>
  <c r="U720" i="1"/>
  <c r="W720" i="1"/>
  <c r="V720" i="1"/>
  <c r="U718" i="1"/>
  <c r="W718" i="1"/>
  <c r="V718" i="1"/>
  <c r="U716" i="1"/>
  <c r="W716" i="1"/>
  <c r="V716" i="1"/>
  <c r="U714" i="1"/>
  <c r="W714" i="1"/>
  <c r="V714" i="1"/>
  <c r="U712" i="1"/>
  <c r="W712" i="1"/>
  <c r="V712" i="1"/>
  <c r="U710" i="1"/>
  <c r="W710" i="1"/>
  <c r="V710" i="1"/>
  <c r="U708" i="1"/>
  <c r="W708" i="1"/>
  <c r="V708" i="1"/>
  <c r="U706" i="1"/>
  <c r="W706" i="1"/>
  <c r="V706" i="1"/>
  <c r="U704" i="1"/>
  <c r="W704" i="1"/>
  <c r="V704" i="1"/>
  <c r="U702" i="1"/>
  <c r="W702" i="1"/>
  <c r="V702" i="1"/>
  <c r="U700" i="1"/>
  <c r="W700" i="1"/>
  <c r="V700" i="1"/>
  <c r="U698" i="1"/>
  <c r="W698" i="1"/>
  <c r="V698" i="1"/>
  <c r="U696" i="1"/>
  <c r="W696" i="1"/>
  <c r="V696" i="1"/>
  <c r="U694" i="1"/>
  <c r="W694" i="1"/>
  <c r="V694" i="1"/>
  <c r="U692" i="1"/>
  <c r="W692" i="1"/>
  <c r="V692" i="1"/>
  <c r="U690" i="1"/>
  <c r="W690" i="1"/>
  <c r="V690" i="1"/>
  <c r="U688" i="1"/>
  <c r="W688" i="1"/>
  <c r="V688" i="1"/>
  <c r="U686" i="1"/>
  <c r="W686" i="1"/>
  <c r="V686" i="1"/>
  <c r="U684" i="1"/>
  <c r="W684" i="1"/>
  <c r="V684" i="1"/>
  <c r="U682" i="1"/>
  <c r="W682" i="1"/>
  <c r="V682" i="1"/>
  <c r="U680" i="1"/>
  <c r="W680" i="1"/>
  <c r="V680" i="1"/>
  <c r="U678" i="1"/>
  <c r="W678" i="1"/>
  <c r="V678" i="1"/>
  <c r="U676" i="1"/>
  <c r="W676" i="1"/>
  <c r="V676" i="1"/>
  <c r="U674" i="1"/>
  <c r="W674" i="1"/>
  <c r="V674" i="1"/>
  <c r="U672" i="1"/>
  <c r="W672" i="1"/>
  <c r="V672" i="1"/>
  <c r="U670" i="1"/>
  <c r="W670" i="1"/>
  <c r="V670" i="1"/>
  <c r="U668" i="1"/>
  <c r="W668" i="1"/>
  <c r="V668" i="1"/>
  <c r="U666" i="1"/>
  <c r="W666" i="1"/>
  <c r="V666" i="1"/>
  <c r="U664" i="1"/>
  <c r="W664" i="1"/>
  <c r="V664" i="1"/>
  <c r="U662" i="1"/>
  <c r="W662" i="1"/>
  <c r="V662" i="1"/>
  <c r="U660" i="1"/>
  <c r="W660" i="1"/>
  <c r="V660" i="1"/>
  <c r="U658" i="1"/>
  <c r="W658" i="1"/>
  <c r="V658" i="1"/>
  <c r="U656" i="1"/>
  <c r="W656" i="1"/>
  <c r="V656" i="1"/>
  <c r="U654" i="1"/>
  <c r="W654" i="1"/>
  <c r="V654" i="1"/>
  <c r="U652" i="1"/>
  <c r="W652" i="1"/>
  <c r="V652" i="1"/>
  <c r="U650" i="1"/>
  <c r="W650" i="1"/>
  <c r="V650" i="1"/>
  <c r="U648" i="1"/>
  <c r="W648" i="1"/>
  <c r="V648" i="1"/>
  <c r="U646" i="1"/>
  <c r="W646" i="1"/>
  <c r="V646" i="1"/>
  <c r="U644" i="1"/>
  <c r="W644" i="1"/>
  <c r="V644" i="1"/>
  <c r="U642" i="1"/>
  <c r="W642" i="1"/>
  <c r="V642" i="1"/>
  <c r="U640" i="1"/>
  <c r="W640" i="1"/>
  <c r="V640" i="1"/>
  <c r="U638" i="1"/>
  <c r="W638" i="1"/>
  <c r="V638" i="1"/>
  <c r="U636" i="1"/>
  <c r="W636" i="1"/>
  <c r="V636" i="1"/>
  <c r="U634" i="1"/>
  <c r="W634" i="1"/>
  <c r="V634" i="1"/>
  <c r="U632" i="1"/>
  <c r="W632" i="1"/>
  <c r="V632" i="1"/>
  <c r="U630" i="1"/>
  <c r="W630" i="1"/>
  <c r="V630" i="1"/>
  <c r="U628" i="1"/>
  <c r="W628" i="1"/>
  <c r="V628" i="1"/>
  <c r="U626" i="1"/>
  <c r="W626" i="1"/>
  <c r="V626" i="1"/>
  <c r="U624" i="1"/>
  <c r="W624" i="1"/>
  <c r="V624" i="1"/>
  <c r="U622" i="1"/>
  <c r="W622" i="1"/>
  <c r="V622" i="1"/>
  <c r="U620" i="1"/>
  <c r="W620" i="1"/>
  <c r="V620" i="1"/>
  <c r="U618" i="1"/>
  <c r="W618" i="1"/>
  <c r="V618" i="1"/>
  <c r="U616" i="1"/>
  <c r="W616" i="1"/>
  <c r="V616" i="1"/>
  <c r="U614" i="1"/>
  <c r="W614" i="1"/>
  <c r="V614" i="1"/>
  <c r="U612" i="1"/>
  <c r="W612" i="1"/>
  <c r="V612" i="1"/>
  <c r="U610" i="1"/>
  <c r="W610" i="1"/>
  <c r="V610" i="1"/>
  <c r="U608" i="1"/>
  <c r="W608" i="1"/>
  <c r="V608" i="1"/>
  <c r="U606" i="1"/>
  <c r="W606" i="1"/>
  <c r="V606" i="1"/>
  <c r="U604" i="1"/>
  <c r="W604" i="1"/>
  <c r="V604" i="1"/>
  <c r="U602" i="1"/>
  <c r="W602" i="1"/>
  <c r="V602" i="1"/>
  <c r="U600" i="1"/>
  <c r="W600" i="1"/>
  <c r="V600" i="1"/>
  <c r="U598" i="1"/>
  <c r="W598" i="1"/>
  <c r="V598" i="1"/>
  <c r="U596" i="1"/>
  <c r="W596" i="1"/>
  <c r="V596" i="1"/>
  <c r="U594" i="1"/>
  <c r="W594" i="1"/>
  <c r="V594" i="1"/>
  <c r="U592" i="1"/>
  <c r="W592" i="1"/>
  <c r="V592" i="1"/>
  <c r="U590" i="1"/>
  <c r="W590" i="1"/>
  <c r="V590" i="1"/>
  <c r="U588" i="1"/>
  <c r="W588" i="1"/>
  <c r="V588" i="1"/>
  <c r="U586" i="1"/>
  <c r="W586" i="1"/>
  <c r="V586" i="1"/>
  <c r="U584" i="1"/>
  <c r="W584" i="1"/>
  <c r="V584" i="1"/>
  <c r="U582" i="1"/>
  <c r="W582" i="1"/>
  <c r="V582" i="1"/>
  <c r="U580" i="1"/>
  <c r="W580" i="1"/>
  <c r="V580" i="1"/>
  <c r="U578" i="1"/>
  <c r="W578" i="1"/>
  <c r="V578" i="1"/>
  <c r="U576" i="1"/>
  <c r="W576" i="1"/>
  <c r="V576" i="1"/>
  <c r="U574" i="1"/>
  <c r="W574" i="1"/>
  <c r="V574" i="1"/>
  <c r="U572" i="1"/>
  <c r="W572" i="1"/>
  <c r="V572" i="1"/>
  <c r="U570" i="1"/>
  <c r="W570" i="1"/>
  <c r="V570" i="1"/>
  <c r="U568" i="1"/>
  <c r="W568" i="1"/>
  <c r="V568" i="1"/>
  <c r="U566" i="1"/>
  <c r="W566" i="1"/>
  <c r="V566" i="1"/>
  <c r="U564" i="1"/>
  <c r="W564" i="1"/>
  <c r="V564" i="1"/>
  <c r="U562" i="1"/>
  <c r="W562" i="1"/>
  <c r="V562" i="1"/>
  <c r="U560" i="1"/>
  <c r="W560" i="1"/>
  <c r="V560" i="1"/>
  <c r="U558" i="1"/>
  <c r="W558" i="1"/>
  <c r="V558" i="1"/>
  <c r="U556" i="1"/>
  <c r="W556" i="1"/>
  <c r="V556" i="1"/>
  <c r="U554" i="1"/>
  <c r="W554" i="1"/>
  <c r="V554" i="1"/>
  <c r="U552" i="1"/>
  <c r="W552" i="1"/>
  <c r="V552" i="1"/>
  <c r="U550" i="1"/>
  <c r="W550" i="1"/>
  <c r="V550" i="1"/>
  <c r="U548" i="1"/>
  <c r="W548" i="1"/>
  <c r="V548" i="1"/>
  <c r="U546" i="1"/>
  <c r="W546" i="1"/>
  <c r="V546" i="1"/>
  <c r="U544" i="1"/>
  <c r="W544" i="1"/>
  <c r="V544" i="1"/>
  <c r="U542" i="1"/>
  <c r="W542" i="1"/>
  <c r="V542" i="1"/>
  <c r="U540" i="1"/>
  <c r="W540" i="1"/>
  <c r="V540" i="1"/>
  <c r="U538" i="1"/>
  <c r="W538" i="1"/>
  <c r="V538" i="1"/>
  <c r="U536" i="1"/>
  <c r="W536" i="1"/>
  <c r="V536" i="1"/>
  <c r="U534" i="1"/>
  <c r="W534" i="1"/>
  <c r="V534" i="1"/>
  <c r="U532" i="1"/>
  <c r="W532" i="1"/>
  <c r="V532" i="1"/>
  <c r="U530" i="1"/>
  <c r="W530" i="1"/>
  <c r="V530" i="1"/>
  <c r="U528" i="1"/>
  <c r="W528" i="1"/>
  <c r="V528" i="1"/>
  <c r="U526" i="1"/>
  <c r="W526" i="1"/>
  <c r="V526" i="1"/>
  <c r="U524" i="1"/>
  <c r="W524" i="1"/>
  <c r="V524" i="1"/>
  <c r="U522" i="1"/>
  <c r="W522" i="1"/>
  <c r="V522" i="1"/>
  <c r="U520" i="1"/>
  <c r="W520" i="1"/>
  <c r="V520" i="1"/>
  <c r="U518" i="1"/>
  <c r="W518" i="1"/>
  <c r="V518" i="1"/>
  <c r="U516" i="1"/>
  <c r="W516" i="1"/>
  <c r="V516" i="1"/>
  <c r="U514" i="1"/>
  <c r="W514" i="1"/>
  <c r="V514" i="1"/>
  <c r="U512" i="1"/>
  <c r="W512" i="1"/>
  <c r="V512" i="1"/>
  <c r="U510" i="1"/>
  <c r="W510" i="1"/>
  <c r="V510" i="1"/>
  <c r="U508" i="1"/>
  <c r="W508" i="1"/>
  <c r="V508" i="1"/>
  <c r="U506" i="1"/>
  <c r="W506" i="1"/>
  <c r="V506" i="1"/>
  <c r="U504" i="1"/>
  <c r="W504" i="1"/>
  <c r="V504" i="1"/>
  <c r="U502" i="1"/>
  <c r="W502" i="1"/>
  <c r="V502" i="1"/>
  <c r="U500" i="1"/>
  <c r="W500" i="1"/>
  <c r="V500" i="1"/>
  <c r="U498" i="1"/>
  <c r="W498" i="1"/>
  <c r="V498" i="1"/>
  <c r="U496" i="1"/>
  <c r="W496" i="1"/>
  <c r="V496" i="1"/>
  <c r="U494" i="1"/>
  <c r="W494" i="1"/>
  <c r="V494" i="1"/>
  <c r="U492" i="1"/>
  <c r="W492" i="1"/>
  <c r="V492" i="1"/>
  <c r="W6" i="1"/>
  <c r="U6" i="1"/>
  <c r="V6" i="1"/>
  <c r="V282" i="1"/>
  <c r="U282" i="1"/>
  <c r="W282" i="1"/>
  <c r="V280" i="1"/>
  <c r="U280" i="1"/>
  <c r="W280" i="1"/>
  <c r="V278" i="1"/>
  <c r="U278" i="1"/>
  <c r="W278" i="1"/>
  <c r="V276" i="1"/>
  <c r="U276" i="1"/>
  <c r="W276" i="1"/>
  <c r="V274" i="1"/>
  <c r="U274" i="1"/>
  <c r="W274" i="1"/>
  <c r="V272" i="1"/>
  <c r="U272" i="1"/>
  <c r="W272" i="1"/>
  <c r="V270" i="1"/>
  <c r="U270" i="1"/>
  <c r="W270" i="1"/>
  <c r="V268" i="1"/>
  <c r="U268" i="1"/>
  <c r="W268" i="1"/>
  <c r="V266" i="1"/>
  <c r="U266" i="1"/>
  <c r="W266" i="1"/>
  <c r="V264" i="1"/>
  <c r="U264" i="1"/>
  <c r="W264" i="1"/>
  <c r="V262" i="1"/>
  <c r="U262" i="1"/>
  <c r="W262" i="1"/>
  <c r="V260" i="1"/>
  <c r="U260" i="1"/>
  <c r="W260" i="1"/>
  <c r="V258" i="1"/>
  <c r="U258" i="1"/>
  <c r="W258" i="1"/>
  <c r="V256" i="1"/>
  <c r="U256" i="1"/>
  <c r="W256" i="1"/>
  <c r="V254" i="1"/>
  <c r="U254" i="1"/>
  <c r="W254" i="1"/>
  <c r="V252" i="1"/>
  <c r="U252" i="1"/>
  <c r="W252" i="1"/>
  <c r="V250" i="1"/>
  <c r="U250" i="1"/>
  <c r="W250" i="1"/>
  <c r="V248" i="1"/>
  <c r="U248" i="1"/>
  <c r="W248" i="1"/>
  <c r="V246" i="1"/>
  <c r="U246" i="1"/>
  <c r="W246" i="1"/>
  <c r="V244" i="1"/>
  <c r="U244" i="1"/>
  <c r="W244" i="1"/>
  <c r="V242" i="1"/>
  <c r="U242" i="1"/>
  <c r="W242" i="1"/>
  <c r="V240" i="1"/>
  <c r="U240" i="1"/>
  <c r="W240" i="1"/>
  <c r="V238" i="1"/>
  <c r="U238" i="1"/>
  <c r="W238" i="1"/>
  <c r="V236" i="1"/>
  <c r="U236" i="1"/>
  <c r="W236" i="1"/>
  <c r="V234" i="1"/>
  <c r="U234" i="1"/>
  <c r="W234" i="1"/>
  <c r="V232" i="1"/>
  <c r="U232" i="1"/>
  <c r="W232" i="1"/>
  <c r="V230" i="1"/>
  <c r="U230" i="1"/>
  <c r="W230" i="1"/>
  <c r="V228" i="1"/>
  <c r="U228" i="1"/>
  <c r="W228" i="1"/>
  <c r="V226" i="1"/>
  <c r="U226" i="1"/>
  <c r="W226" i="1"/>
  <c r="V224" i="1"/>
  <c r="U224" i="1"/>
  <c r="W224" i="1"/>
  <c r="V222" i="1"/>
  <c r="U222" i="1"/>
  <c r="W222" i="1"/>
  <c r="V220" i="1"/>
  <c r="U220" i="1"/>
  <c r="W220" i="1"/>
  <c r="V218" i="1"/>
  <c r="U218" i="1"/>
  <c r="W218" i="1"/>
  <c r="V216" i="1"/>
  <c r="U216" i="1"/>
  <c r="W216" i="1"/>
  <c r="V214" i="1"/>
  <c r="U214" i="1"/>
  <c r="W214" i="1"/>
  <c r="V212" i="1"/>
  <c r="U212" i="1"/>
  <c r="W212" i="1"/>
  <c r="V210" i="1"/>
  <c r="U210" i="1"/>
  <c r="W210" i="1"/>
  <c r="V208" i="1"/>
  <c r="U208" i="1"/>
  <c r="W208" i="1"/>
  <c r="V206" i="1"/>
  <c r="U206" i="1"/>
  <c r="W206" i="1"/>
  <c r="V204" i="1"/>
  <c r="U204" i="1"/>
  <c r="W204" i="1"/>
  <c r="V202" i="1"/>
  <c r="U202" i="1"/>
  <c r="W202" i="1"/>
  <c r="V200" i="1"/>
  <c r="U200" i="1"/>
  <c r="W200" i="1"/>
  <c r="V198" i="1"/>
  <c r="U198" i="1"/>
  <c r="W198" i="1"/>
  <c r="V196" i="1"/>
  <c r="U196" i="1"/>
  <c r="W196" i="1"/>
  <c r="V194" i="1"/>
  <c r="U194" i="1"/>
  <c r="W194" i="1"/>
  <c r="V192" i="1"/>
  <c r="U192" i="1"/>
  <c r="W192" i="1"/>
  <c r="V190" i="1"/>
  <c r="U190" i="1"/>
  <c r="W190" i="1"/>
  <c r="V188" i="1"/>
  <c r="U188" i="1"/>
  <c r="W188" i="1"/>
  <c r="V186" i="1"/>
  <c r="U186" i="1"/>
  <c r="W186" i="1"/>
  <c r="V184" i="1"/>
  <c r="U184" i="1"/>
  <c r="W184" i="1"/>
  <c r="V182" i="1"/>
  <c r="U182" i="1"/>
  <c r="W182" i="1"/>
  <c r="V180" i="1"/>
  <c r="U180" i="1"/>
  <c r="W180" i="1"/>
  <c r="V178" i="1"/>
  <c r="U178" i="1"/>
  <c r="W178" i="1"/>
  <c r="V176" i="1"/>
  <c r="U176" i="1"/>
  <c r="W176" i="1"/>
  <c r="V174" i="1"/>
  <c r="W174" i="1"/>
  <c r="U174" i="1"/>
  <c r="V172" i="1"/>
  <c r="U172" i="1"/>
  <c r="W172" i="1"/>
  <c r="V170" i="1"/>
  <c r="W170" i="1"/>
  <c r="U170" i="1"/>
  <c r="V168" i="1"/>
  <c r="U168" i="1"/>
  <c r="W168" i="1"/>
  <c r="V166" i="1"/>
  <c r="W166" i="1"/>
  <c r="U166" i="1"/>
  <c r="V164" i="1"/>
  <c r="U164" i="1"/>
  <c r="W164" i="1"/>
  <c r="V162" i="1"/>
  <c r="W162" i="1"/>
  <c r="U162" i="1"/>
  <c r="V160" i="1"/>
  <c r="U160" i="1"/>
  <c r="W160" i="1"/>
  <c r="V158" i="1"/>
  <c r="W158" i="1"/>
  <c r="U158" i="1"/>
  <c r="V156" i="1"/>
  <c r="U156" i="1"/>
  <c r="W156" i="1"/>
  <c r="V154" i="1"/>
  <c r="W154" i="1"/>
  <c r="U154" i="1"/>
  <c r="V152" i="1"/>
  <c r="U152" i="1"/>
  <c r="W152" i="1"/>
  <c r="V150" i="1"/>
  <c r="W150" i="1"/>
  <c r="U150" i="1"/>
  <c r="V148" i="1"/>
  <c r="U148" i="1"/>
  <c r="W148" i="1"/>
  <c r="V146" i="1"/>
  <c r="W146" i="1"/>
  <c r="U146" i="1"/>
  <c r="V144" i="1"/>
  <c r="U144" i="1"/>
  <c r="W144" i="1"/>
  <c r="V142" i="1"/>
  <c r="W142" i="1"/>
  <c r="U142" i="1"/>
  <c r="V140" i="1"/>
  <c r="U140" i="1"/>
  <c r="W140" i="1"/>
  <c r="V138" i="1"/>
  <c r="W138" i="1"/>
  <c r="U138" i="1"/>
  <c r="V136" i="1"/>
  <c r="U136" i="1"/>
  <c r="W136" i="1"/>
  <c r="V134" i="1"/>
  <c r="W134" i="1"/>
  <c r="U134" i="1"/>
  <c r="V132" i="1"/>
  <c r="U132" i="1"/>
  <c r="W132" i="1"/>
  <c r="V130" i="1"/>
  <c r="W130" i="1"/>
  <c r="U130" i="1"/>
  <c r="V128" i="1"/>
  <c r="U128" i="1"/>
  <c r="W128" i="1"/>
  <c r="V126" i="1"/>
  <c r="W126" i="1"/>
  <c r="U126" i="1"/>
  <c r="V124" i="1"/>
  <c r="U124" i="1"/>
  <c r="W124" i="1"/>
  <c r="V122" i="1"/>
  <c r="W122" i="1"/>
  <c r="U122" i="1"/>
  <c r="V120" i="1"/>
  <c r="U120" i="1"/>
  <c r="W120" i="1"/>
  <c r="V118" i="1"/>
  <c r="W118" i="1"/>
  <c r="U118" i="1"/>
  <c r="V116" i="1"/>
  <c r="U116" i="1"/>
  <c r="W116" i="1"/>
  <c r="V114" i="1"/>
  <c r="W114" i="1"/>
  <c r="U114" i="1"/>
  <c r="V112" i="1"/>
  <c r="U112" i="1"/>
  <c r="W112" i="1"/>
  <c r="V110" i="1"/>
  <c r="W110" i="1"/>
  <c r="U110" i="1"/>
  <c r="V108" i="1"/>
  <c r="U108" i="1"/>
  <c r="W108" i="1"/>
  <c r="V106" i="1"/>
  <c r="W106" i="1"/>
  <c r="U106" i="1"/>
  <c r="V104" i="1"/>
  <c r="U104" i="1"/>
  <c r="W104" i="1"/>
  <c r="V102" i="1"/>
  <c r="W102" i="1"/>
  <c r="U102" i="1"/>
  <c r="V100" i="1"/>
  <c r="U100" i="1"/>
  <c r="W100" i="1"/>
  <c r="V98" i="1"/>
  <c r="W98" i="1"/>
  <c r="U98" i="1"/>
  <c r="V96" i="1"/>
  <c r="U96" i="1"/>
  <c r="W96" i="1"/>
  <c r="V94" i="1"/>
  <c r="W94" i="1"/>
  <c r="U94" i="1"/>
  <c r="V92" i="1"/>
  <c r="U92" i="1"/>
  <c r="W92" i="1"/>
  <c r="V90" i="1"/>
  <c r="W90" i="1"/>
  <c r="U90" i="1"/>
  <c r="V88" i="1"/>
  <c r="U88" i="1"/>
  <c r="W88" i="1"/>
  <c r="V86" i="1"/>
  <c r="W86" i="1"/>
  <c r="U86" i="1"/>
  <c r="V84" i="1"/>
  <c r="U84" i="1"/>
  <c r="W84" i="1"/>
  <c r="V82" i="1"/>
  <c r="W82" i="1"/>
  <c r="U82" i="1"/>
  <c r="V80" i="1"/>
  <c r="U80" i="1"/>
  <c r="W80" i="1"/>
  <c r="V78" i="1"/>
  <c r="W78" i="1"/>
  <c r="U78" i="1"/>
  <c r="V76" i="1"/>
  <c r="U76" i="1"/>
  <c r="W76" i="1"/>
  <c r="V74" i="1"/>
  <c r="W74" i="1"/>
  <c r="U74" i="1"/>
  <c r="V72" i="1"/>
  <c r="U72" i="1"/>
  <c r="W72" i="1"/>
  <c r="V70" i="1"/>
  <c r="W70" i="1"/>
  <c r="U70" i="1"/>
  <c r="V68" i="1"/>
  <c r="U68" i="1"/>
  <c r="W68" i="1"/>
  <c r="V66" i="1"/>
  <c r="W66" i="1"/>
  <c r="U66" i="1"/>
  <c r="V64" i="1"/>
  <c r="U64" i="1"/>
  <c r="W64" i="1"/>
  <c r="V62" i="1"/>
  <c r="W62" i="1"/>
  <c r="U62" i="1"/>
  <c r="V60" i="1"/>
  <c r="U60" i="1"/>
  <c r="W60" i="1"/>
  <c r="V58" i="1"/>
  <c r="W58" i="1"/>
  <c r="U58" i="1"/>
  <c r="V56" i="1"/>
  <c r="U56" i="1"/>
  <c r="W56" i="1"/>
  <c r="V54" i="1"/>
  <c r="W54" i="1"/>
  <c r="U54" i="1"/>
  <c r="V52" i="1"/>
  <c r="U52" i="1"/>
  <c r="W52" i="1"/>
  <c r="V50" i="1"/>
  <c r="W50" i="1"/>
  <c r="U50" i="1"/>
  <c r="U48" i="1"/>
  <c r="W48" i="1"/>
  <c r="V48" i="1"/>
  <c r="U46" i="1"/>
  <c r="W46" i="1"/>
  <c r="V46" i="1"/>
  <c r="U44" i="1"/>
  <c r="W44" i="1"/>
  <c r="V44" i="1"/>
  <c r="U42" i="1"/>
  <c r="W42" i="1"/>
  <c r="V42" i="1"/>
  <c r="U40" i="1"/>
  <c r="W40" i="1"/>
  <c r="V40" i="1"/>
  <c r="U38" i="1"/>
  <c r="W38" i="1"/>
  <c r="V38" i="1"/>
  <c r="U36" i="1"/>
  <c r="W36" i="1"/>
  <c r="V36" i="1"/>
  <c r="U34" i="1"/>
  <c r="W34" i="1"/>
  <c r="V34" i="1"/>
  <c r="U32" i="1"/>
  <c r="W32" i="1"/>
  <c r="V32" i="1"/>
  <c r="U30" i="1"/>
  <c r="W30" i="1"/>
  <c r="V30" i="1"/>
  <c r="U28" i="1"/>
  <c r="W28" i="1"/>
  <c r="V28" i="1"/>
  <c r="U10" i="1"/>
  <c r="W10" i="1"/>
  <c r="V10" i="1"/>
  <c r="U8" i="1"/>
  <c r="W8" i="1"/>
  <c r="V8" i="1"/>
  <c r="W490" i="1"/>
  <c r="U490" i="1"/>
  <c r="V489" i="1"/>
  <c r="W488" i="1"/>
  <c r="U488" i="1"/>
  <c r="V487" i="1"/>
  <c r="W486" i="1"/>
  <c r="U486" i="1"/>
  <c r="V485" i="1"/>
  <c r="W484" i="1"/>
  <c r="U484" i="1"/>
  <c r="V483" i="1"/>
  <c r="W482" i="1"/>
  <c r="U482" i="1"/>
  <c r="V481" i="1"/>
  <c r="W480" i="1"/>
  <c r="U480" i="1"/>
  <c r="V479" i="1"/>
  <c r="W478" i="1"/>
  <c r="U478" i="1"/>
  <c r="V477" i="1"/>
  <c r="W476" i="1"/>
  <c r="U476" i="1"/>
  <c r="V475" i="1"/>
  <c r="W474" i="1"/>
  <c r="U474" i="1"/>
  <c r="V473" i="1"/>
  <c r="W472" i="1"/>
  <c r="U472" i="1"/>
  <c r="V471" i="1"/>
  <c r="W470" i="1"/>
  <c r="U470" i="1"/>
  <c r="V469" i="1"/>
  <c r="W468" i="1"/>
  <c r="U468" i="1"/>
  <c r="V467" i="1"/>
  <c r="W466" i="1"/>
  <c r="U466" i="1"/>
  <c r="V465" i="1"/>
  <c r="W464" i="1"/>
  <c r="U464" i="1"/>
  <c r="V463" i="1"/>
  <c r="W462" i="1"/>
  <c r="U462" i="1"/>
  <c r="V461" i="1"/>
  <c r="W460" i="1"/>
  <c r="U460" i="1"/>
  <c r="V459" i="1"/>
  <c r="W458" i="1"/>
  <c r="U458" i="1"/>
  <c r="V457" i="1"/>
  <c r="W456" i="1"/>
  <c r="U456" i="1"/>
  <c r="V455" i="1"/>
  <c r="W454" i="1"/>
  <c r="U454" i="1"/>
  <c r="V453" i="1"/>
  <c r="W452" i="1"/>
  <c r="U452" i="1"/>
  <c r="V451" i="1"/>
  <c r="W450" i="1"/>
  <c r="U450" i="1"/>
  <c r="V449" i="1"/>
  <c r="W448" i="1"/>
  <c r="U448" i="1"/>
  <c r="V447" i="1"/>
  <c r="W446" i="1"/>
  <c r="U446" i="1"/>
  <c r="V445" i="1"/>
  <c r="W444" i="1"/>
  <c r="U444" i="1"/>
  <c r="V443" i="1"/>
  <c r="W442" i="1"/>
  <c r="U442" i="1"/>
  <c r="V441" i="1"/>
  <c r="W440" i="1"/>
  <c r="U440" i="1"/>
  <c r="V439" i="1"/>
  <c r="W438" i="1"/>
  <c r="U438" i="1"/>
  <c r="V437" i="1"/>
  <c r="W436" i="1"/>
  <c r="U436" i="1"/>
  <c r="V435" i="1"/>
  <c r="W434" i="1"/>
  <c r="U434" i="1"/>
  <c r="V433" i="1"/>
  <c r="W432" i="1"/>
  <c r="U432" i="1"/>
  <c r="V431" i="1"/>
  <c r="W430" i="1"/>
  <c r="U430" i="1"/>
  <c r="V429" i="1"/>
  <c r="W428" i="1"/>
  <c r="U428" i="1"/>
  <c r="V427" i="1"/>
  <c r="W426" i="1"/>
  <c r="U426" i="1"/>
  <c r="V425" i="1"/>
  <c r="W424" i="1"/>
  <c r="U424" i="1"/>
  <c r="V423" i="1"/>
  <c r="W422" i="1"/>
  <c r="U422" i="1"/>
  <c r="V421" i="1"/>
  <c r="W420" i="1"/>
  <c r="U420" i="1"/>
  <c r="V419" i="1"/>
  <c r="W418" i="1"/>
  <c r="U418" i="1"/>
  <c r="V417" i="1"/>
  <c r="W416" i="1"/>
  <c r="U416" i="1"/>
  <c r="V415" i="1"/>
  <c r="W414" i="1"/>
  <c r="U414" i="1"/>
  <c r="V413" i="1"/>
  <c r="W412" i="1"/>
  <c r="U412" i="1"/>
  <c r="V411" i="1"/>
  <c r="W410" i="1"/>
  <c r="U410" i="1"/>
  <c r="V409" i="1"/>
  <c r="W408" i="1"/>
  <c r="U408" i="1"/>
  <c r="V407" i="1"/>
  <c r="W406" i="1"/>
  <c r="U406" i="1"/>
  <c r="V405" i="1"/>
  <c r="W404" i="1"/>
  <c r="U404" i="1"/>
  <c r="V403" i="1"/>
  <c r="W402" i="1"/>
  <c r="U402" i="1"/>
  <c r="V401" i="1"/>
  <c r="W400" i="1"/>
  <c r="U400" i="1"/>
  <c r="V399" i="1"/>
  <c r="W398" i="1"/>
  <c r="U398" i="1"/>
  <c r="V397" i="1"/>
  <c r="W396" i="1"/>
  <c r="U396" i="1"/>
  <c r="V395" i="1"/>
  <c r="W394" i="1"/>
  <c r="U394" i="1"/>
  <c r="V393" i="1"/>
  <c r="W392" i="1"/>
  <c r="U392" i="1"/>
  <c r="V391" i="1"/>
  <c r="W390" i="1"/>
  <c r="U390" i="1"/>
  <c r="V389" i="1"/>
  <c r="W388" i="1"/>
  <c r="U388" i="1"/>
  <c r="V387" i="1"/>
  <c r="W386" i="1"/>
  <c r="U386" i="1"/>
  <c r="V385" i="1"/>
  <c r="W384" i="1"/>
  <c r="U384" i="1"/>
  <c r="V383" i="1"/>
  <c r="W382" i="1"/>
  <c r="U382" i="1"/>
  <c r="V381" i="1"/>
  <c r="W380" i="1"/>
  <c r="U380" i="1"/>
  <c r="V379" i="1"/>
  <c r="W378" i="1"/>
  <c r="U378" i="1"/>
  <c r="V377" i="1"/>
  <c r="W376" i="1"/>
  <c r="U376" i="1"/>
  <c r="V375" i="1"/>
  <c r="W374" i="1"/>
  <c r="U374" i="1"/>
  <c r="V373" i="1"/>
  <c r="W372" i="1"/>
  <c r="U372" i="1"/>
  <c r="V371" i="1"/>
  <c r="W370" i="1"/>
  <c r="U370" i="1"/>
  <c r="V369" i="1"/>
  <c r="W368" i="1"/>
  <c r="U368" i="1"/>
  <c r="V367" i="1"/>
  <c r="W366" i="1"/>
  <c r="U366" i="1"/>
  <c r="V365" i="1"/>
  <c r="W364" i="1"/>
  <c r="U364" i="1"/>
  <c r="V363" i="1"/>
  <c r="W362" i="1"/>
  <c r="U362" i="1"/>
  <c r="V361" i="1"/>
  <c r="W360" i="1"/>
  <c r="U360" i="1"/>
  <c r="V359" i="1"/>
  <c r="W358" i="1"/>
  <c r="U358" i="1"/>
  <c r="V357" i="1"/>
  <c r="W356" i="1"/>
  <c r="U356" i="1"/>
  <c r="V355" i="1"/>
  <c r="W354" i="1"/>
  <c r="U354" i="1"/>
  <c r="V353" i="1"/>
  <c r="W352" i="1"/>
  <c r="U352" i="1"/>
  <c r="V351" i="1"/>
  <c r="W350" i="1"/>
  <c r="U350" i="1"/>
  <c r="V349" i="1"/>
  <c r="W348" i="1"/>
  <c r="U348" i="1"/>
  <c r="V347" i="1"/>
  <c r="W346" i="1"/>
  <c r="U346" i="1"/>
  <c r="V345" i="1"/>
  <c r="W344" i="1"/>
  <c r="U344" i="1"/>
  <c r="V343" i="1"/>
  <c r="W342" i="1"/>
  <c r="U342" i="1"/>
  <c r="V341" i="1"/>
  <c r="W340" i="1"/>
  <c r="U340" i="1"/>
  <c r="V339" i="1"/>
  <c r="W338" i="1"/>
  <c r="U338" i="1"/>
  <c r="V337" i="1"/>
  <c r="W336" i="1"/>
  <c r="U336" i="1"/>
  <c r="V335" i="1"/>
  <c r="W334" i="1"/>
  <c r="U334" i="1"/>
  <c r="V333" i="1"/>
  <c r="W332" i="1"/>
  <c r="U332" i="1"/>
  <c r="V331" i="1"/>
  <c r="W330" i="1"/>
  <c r="U330" i="1"/>
  <c r="V329" i="1"/>
  <c r="W328" i="1"/>
  <c r="U328" i="1"/>
  <c r="V327" i="1"/>
  <c r="W326" i="1"/>
  <c r="U326" i="1"/>
  <c r="V325" i="1"/>
  <c r="W324" i="1"/>
  <c r="U324" i="1"/>
  <c r="V323" i="1"/>
  <c r="W322" i="1"/>
  <c r="U322" i="1"/>
  <c r="V321" i="1"/>
  <c r="W320" i="1"/>
  <c r="U320" i="1"/>
  <c r="V319" i="1"/>
  <c r="W318" i="1"/>
  <c r="U318" i="1"/>
  <c r="V317" i="1"/>
  <c r="W316" i="1"/>
  <c r="U316" i="1"/>
  <c r="V315" i="1"/>
  <c r="W314" i="1"/>
  <c r="U314" i="1"/>
  <c r="V313" i="1"/>
  <c r="W312" i="1"/>
  <c r="U312" i="1"/>
  <c r="V311" i="1"/>
  <c r="W310" i="1"/>
  <c r="U310" i="1"/>
  <c r="V309" i="1"/>
  <c r="W308" i="1"/>
  <c r="U308" i="1"/>
  <c r="V307" i="1"/>
  <c r="W306" i="1"/>
  <c r="U306" i="1"/>
  <c r="V305" i="1"/>
  <c r="W304" i="1"/>
  <c r="U304" i="1"/>
  <c r="V303" i="1"/>
  <c r="W302" i="1"/>
  <c r="U302" i="1"/>
  <c r="V301" i="1"/>
  <c r="W300" i="1"/>
  <c r="U300" i="1"/>
  <c r="V299" i="1"/>
  <c r="W298" i="1"/>
  <c r="U298" i="1"/>
  <c r="V297" i="1"/>
  <c r="W296" i="1"/>
  <c r="U296" i="1"/>
  <c r="V295" i="1"/>
  <c r="W294" i="1"/>
  <c r="U294" i="1"/>
  <c r="V293" i="1"/>
  <c r="W292" i="1"/>
  <c r="U292" i="1"/>
  <c r="V291" i="1"/>
  <c r="W290" i="1"/>
  <c r="U290" i="1"/>
  <c r="V289" i="1"/>
  <c r="W288" i="1"/>
  <c r="U288" i="1"/>
  <c r="V287" i="1"/>
  <c r="W286" i="1"/>
  <c r="U286" i="1"/>
  <c r="V285" i="1"/>
  <c r="W284" i="1"/>
  <c r="U284" i="1"/>
  <c r="U283" i="1"/>
  <c r="V283" i="1"/>
  <c r="U281" i="1"/>
  <c r="W281" i="1"/>
  <c r="V281" i="1"/>
  <c r="U279" i="1"/>
  <c r="W279" i="1"/>
  <c r="V279" i="1"/>
  <c r="U277" i="1"/>
  <c r="W277" i="1"/>
  <c r="V277" i="1"/>
  <c r="U275" i="1"/>
  <c r="W275" i="1"/>
  <c r="V275" i="1"/>
  <c r="U273" i="1"/>
  <c r="W273" i="1"/>
  <c r="V273" i="1"/>
  <c r="U271" i="1"/>
  <c r="W271" i="1"/>
  <c r="V271" i="1"/>
  <c r="U269" i="1"/>
  <c r="W269" i="1"/>
  <c r="V269" i="1"/>
  <c r="U267" i="1"/>
  <c r="W267" i="1"/>
  <c r="V267" i="1"/>
  <c r="U265" i="1"/>
  <c r="W265" i="1"/>
  <c r="V265" i="1"/>
  <c r="U263" i="1"/>
  <c r="W263" i="1"/>
  <c r="V263" i="1"/>
  <c r="U261" i="1"/>
  <c r="W261" i="1"/>
  <c r="V261" i="1"/>
  <c r="U259" i="1"/>
  <c r="W259" i="1"/>
  <c r="V259" i="1"/>
  <c r="U257" i="1"/>
  <c r="W257" i="1"/>
  <c r="V257" i="1"/>
  <c r="U255" i="1"/>
  <c r="W255" i="1"/>
  <c r="V255" i="1"/>
  <c r="U253" i="1"/>
  <c r="W253" i="1"/>
  <c r="V253" i="1"/>
  <c r="U251" i="1"/>
  <c r="W251" i="1"/>
  <c r="V251" i="1"/>
  <c r="U249" i="1"/>
  <c r="W249" i="1"/>
  <c r="V249" i="1"/>
  <c r="U247" i="1"/>
  <c r="W247" i="1"/>
  <c r="V247" i="1"/>
  <c r="U245" i="1"/>
  <c r="W245" i="1"/>
  <c r="V245" i="1"/>
  <c r="U243" i="1"/>
  <c r="W243" i="1"/>
  <c r="V243" i="1"/>
  <c r="U241" i="1"/>
  <c r="W241" i="1"/>
  <c r="V241" i="1"/>
  <c r="U239" i="1"/>
  <c r="W239" i="1"/>
  <c r="V239" i="1"/>
  <c r="U237" i="1"/>
  <c r="W237" i="1"/>
  <c r="V237" i="1"/>
  <c r="U235" i="1"/>
  <c r="W235" i="1"/>
  <c r="V235" i="1"/>
  <c r="U233" i="1"/>
  <c r="W233" i="1"/>
  <c r="V233" i="1"/>
  <c r="U231" i="1"/>
  <c r="W231" i="1"/>
  <c r="V231" i="1"/>
  <c r="U229" i="1"/>
  <c r="W229" i="1"/>
  <c r="V229" i="1"/>
  <c r="U227" i="1"/>
  <c r="W227" i="1"/>
  <c r="V227" i="1"/>
  <c r="U225" i="1"/>
  <c r="W225" i="1"/>
  <c r="V225" i="1"/>
  <c r="U223" i="1"/>
  <c r="W223" i="1"/>
  <c r="V223" i="1"/>
  <c r="U221" i="1"/>
  <c r="W221" i="1"/>
  <c r="V221" i="1"/>
  <c r="U219" i="1"/>
  <c r="W219" i="1"/>
  <c r="V219" i="1"/>
  <c r="U217" i="1"/>
  <c r="W217" i="1"/>
  <c r="V217" i="1"/>
  <c r="U215" i="1"/>
  <c r="W215" i="1"/>
  <c r="V215" i="1"/>
  <c r="U213" i="1"/>
  <c r="W213" i="1"/>
  <c r="V213" i="1"/>
  <c r="U211" i="1"/>
  <c r="W211" i="1"/>
  <c r="V211" i="1"/>
  <c r="U209" i="1"/>
  <c r="W209" i="1"/>
  <c r="V209" i="1"/>
  <c r="U207" i="1"/>
  <c r="W207" i="1"/>
  <c r="V207" i="1"/>
  <c r="U205" i="1"/>
  <c r="W205" i="1"/>
  <c r="V205" i="1"/>
  <c r="U203" i="1"/>
  <c r="W203" i="1"/>
  <c r="V203" i="1"/>
  <c r="U201" i="1"/>
  <c r="W201" i="1"/>
  <c r="V201" i="1"/>
  <c r="U199" i="1"/>
  <c r="W199" i="1"/>
  <c r="V199" i="1"/>
  <c r="U197" i="1"/>
  <c r="W197" i="1"/>
  <c r="V197" i="1"/>
  <c r="U195" i="1"/>
  <c r="W195" i="1"/>
  <c r="V195" i="1"/>
  <c r="U193" i="1"/>
  <c r="W193" i="1"/>
  <c r="V193" i="1"/>
  <c r="U191" i="1"/>
  <c r="W191" i="1"/>
  <c r="V191" i="1"/>
  <c r="U189" i="1"/>
  <c r="W189" i="1"/>
  <c r="V189" i="1"/>
  <c r="U187" i="1"/>
  <c r="W187" i="1"/>
  <c r="V187" i="1"/>
  <c r="U185" i="1"/>
  <c r="W185" i="1"/>
  <c r="V185" i="1"/>
  <c r="U183" i="1"/>
  <c r="W183" i="1"/>
  <c r="V183" i="1"/>
  <c r="U181" i="1"/>
  <c r="W181" i="1"/>
  <c r="V181" i="1"/>
  <c r="U179" i="1"/>
  <c r="W179" i="1"/>
  <c r="V179" i="1"/>
  <c r="U177" i="1"/>
  <c r="W177" i="1"/>
  <c r="V177" i="1"/>
  <c r="U175" i="1"/>
  <c r="W175" i="1"/>
  <c r="V175" i="1"/>
  <c r="U173" i="1"/>
  <c r="W173" i="1"/>
  <c r="V173" i="1"/>
  <c r="U171" i="1"/>
  <c r="W171" i="1"/>
  <c r="V171" i="1"/>
  <c r="U169" i="1"/>
  <c r="W169" i="1"/>
  <c r="V169" i="1"/>
  <c r="U167" i="1"/>
  <c r="W167" i="1"/>
  <c r="V167" i="1"/>
  <c r="U165" i="1"/>
  <c r="W165" i="1"/>
  <c r="V165" i="1"/>
  <c r="U163" i="1"/>
  <c r="W163" i="1"/>
  <c r="V163" i="1"/>
  <c r="U161" i="1"/>
  <c r="W161" i="1"/>
  <c r="V161" i="1"/>
  <c r="U159" i="1"/>
  <c r="W159" i="1"/>
  <c r="V159" i="1"/>
  <c r="U157" i="1"/>
  <c r="W157" i="1"/>
  <c r="V157" i="1"/>
  <c r="U155" i="1"/>
  <c r="W155" i="1"/>
  <c r="V155" i="1"/>
  <c r="U153" i="1"/>
  <c r="W153" i="1"/>
  <c r="V153" i="1"/>
  <c r="U151" i="1"/>
  <c r="W151" i="1"/>
  <c r="V151" i="1"/>
  <c r="U149" i="1"/>
  <c r="W149" i="1"/>
  <c r="V149" i="1"/>
  <c r="U147" i="1"/>
  <c r="W147" i="1"/>
  <c r="V147" i="1"/>
  <c r="U145" i="1"/>
  <c r="W145" i="1"/>
  <c r="V145" i="1"/>
  <c r="U143" i="1"/>
  <c r="W143" i="1"/>
  <c r="V143" i="1"/>
  <c r="U141" i="1"/>
  <c r="W141" i="1"/>
  <c r="V141" i="1"/>
  <c r="U139" i="1"/>
  <c r="W139" i="1"/>
  <c r="V139" i="1"/>
  <c r="U137" i="1"/>
  <c r="W137" i="1"/>
  <c r="V137" i="1"/>
  <c r="U135" i="1"/>
  <c r="W135" i="1"/>
  <c r="V135" i="1"/>
  <c r="U133" i="1"/>
  <c r="W133" i="1"/>
  <c r="V133" i="1"/>
  <c r="U131" i="1"/>
  <c r="W131" i="1"/>
  <c r="V131" i="1"/>
  <c r="U129" i="1"/>
  <c r="W129" i="1"/>
  <c r="V129" i="1"/>
  <c r="U127" i="1"/>
  <c r="W127" i="1"/>
  <c r="V127" i="1"/>
  <c r="U125" i="1"/>
  <c r="W125" i="1"/>
  <c r="V125" i="1"/>
  <c r="U123" i="1"/>
  <c r="W123" i="1"/>
  <c r="V123" i="1"/>
  <c r="U121" i="1"/>
  <c r="W121" i="1"/>
  <c r="V121" i="1"/>
  <c r="U119" i="1"/>
  <c r="W119" i="1"/>
  <c r="V119" i="1"/>
  <c r="U117" i="1"/>
  <c r="W117" i="1"/>
  <c r="V117" i="1"/>
  <c r="U115" i="1"/>
  <c r="W115" i="1"/>
  <c r="V115" i="1"/>
  <c r="U113" i="1"/>
  <c r="W113" i="1"/>
  <c r="V113" i="1"/>
  <c r="U111" i="1"/>
  <c r="W111" i="1"/>
  <c r="V111" i="1"/>
  <c r="U109" i="1"/>
  <c r="W109" i="1"/>
  <c r="V109" i="1"/>
  <c r="U107" i="1"/>
  <c r="W107" i="1"/>
  <c r="V107" i="1"/>
  <c r="U105" i="1"/>
  <c r="W105" i="1"/>
  <c r="V105" i="1"/>
  <c r="U103" i="1"/>
  <c r="W103" i="1"/>
  <c r="V103" i="1"/>
  <c r="U101" i="1"/>
  <c r="W101" i="1"/>
  <c r="V101" i="1"/>
  <c r="U99" i="1"/>
  <c r="W99" i="1"/>
  <c r="V99" i="1"/>
  <c r="U97" i="1"/>
  <c r="W97" i="1"/>
  <c r="V97" i="1"/>
  <c r="U95" i="1"/>
  <c r="W95" i="1"/>
  <c r="V95" i="1"/>
  <c r="U93" i="1"/>
  <c r="W93" i="1"/>
  <c r="V93" i="1"/>
  <c r="U91" i="1"/>
  <c r="W91" i="1"/>
  <c r="V91" i="1"/>
  <c r="U89" i="1"/>
  <c r="W89" i="1"/>
  <c r="V89" i="1"/>
  <c r="U87" i="1"/>
  <c r="W87" i="1"/>
  <c r="V87" i="1"/>
  <c r="U85" i="1"/>
  <c r="W85" i="1"/>
  <c r="V85" i="1"/>
  <c r="U83" i="1"/>
  <c r="W83" i="1"/>
  <c r="V83" i="1"/>
  <c r="U81" i="1"/>
  <c r="W81" i="1"/>
  <c r="V81" i="1"/>
  <c r="U79" i="1"/>
  <c r="W79" i="1"/>
  <c r="V79" i="1"/>
  <c r="U77" i="1"/>
  <c r="W77" i="1"/>
  <c r="V77" i="1"/>
  <c r="U75" i="1"/>
  <c r="W75" i="1"/>
  <c r="V75" i="1"/>
  <c r="U73" i="1"/>
  <c r="W73" i="1"/>
  <c r="V73" i="1"/>
  <c r="U71" i="1"/>
  <c r="W71" i="1"/>
  <c r="V71" i="1"/>
  <c r="U69" i="1"/>
  <c r="W69" i="1"/>
  <c r="V69" i="1"/>
  <c r="U67" i="1"/>
  <c r="W67" i="1"/>
  <c r="V67" i="1"/>
  <c r="U65" i="1"/>
  <c r="W65" i="1"/>
  <c r="V65" i="1"/>
  <c r="U63" i="1"/>
  <c r="W63" i="1"/>
  <c r="V63" i="1"/>
  <c r="U61" i="1"/>
  <c r="W61" i="1"/>
  <c r="V61" i="1"/>
  <c r="U59" i="1"/>
  <c r="W59" i="1"/>
  <c r="V59" i="1"/>
  <c r="U57" i="1"/>
  <c r="W57" i="1"/>
  <c r="V57" i="1"/>
  <c r="U55" i="1"/>
  <c r="W55" i="1"/>
  <c r="V55" i="1"/>
  <c r="U53" i="1"/>
  <c r="W53" i="1"/>
  <c r="V53" i="1"/>
  <c r="U51" i="1"/>
  <c r="W51" i="1"/>
  <c r="V51" i="1"/>
  <c r="U49" i="1"/>
  <c r="W49" i="1"/>
  <c r="V49" i="1"/>
  <c r="V47" i="1"/>
  <c r="U47" i="1"/>
  <c r="W47" i="1"/>
  <c r="V45" i="1"/>
  <c r="U45" i="1"/>
  <c r="W45" i="1"/>
  <c r="V43" i="1"/>
  <c r="U43" i="1"/>
  <c r="W43" i="1"/>
  <c r="V41" i="1"/>
  <c r="U41" i="1"/>
  <c r="W41" i="1"/>
  <c r="V39" i="1"/>
  <c r="U39" i="1"/>
  <c r="W39" i="1"/>
  <c r="V37" i="1"/>
  <c r="U37" i="1"/>
  <c r="W37" i="1"/>
  <c r="V35" i="1"/>
  <c r="U35" i="1"/>
  <c r="W35" i="1"/>
  <c r="V33" i="1"/>
  <c r="U33" i="1"/>
  <c r="W33" i="1"/>
  <c r="V31" i="1"/>
  <c r="U31" i="1"/>
  <c r="W31" i="1"/>
  <c r="V29" i="1"/>
  <c r="U29" i="1"/>
  <c r="W29" i="1"/>
  <c r="V9" i="1"/>
  <c r="U9" i="1"/>
  <c r="W9" i="1"/>
  <c r="V7" i="1"/>
  <c r="U7" i="1"/>
  <c r="W7" i="1"/>
  <c r="W489" i="1"/>
  <c r="W487" i="1"/>
  <c r="W485" i="1"/>
  <c r="W483" i="1"/>
  <c r="W481" i="1"/>
  <c r="W479" i="1"/>
  <c r="W477" i="1"/>
  <c r="W475" i="1"/>
  <c r="W473" i="1"/>
  <c r="W471" i="1"/>
  <c r="W469" i="1"/>
  <c r="W467" i="1"/>
  <c r="W465" i="1"/>
  <c r="W463" i="1"/>
  <c r="W461" i="1"/>
  <c r="W459" i="1"/>
  <c r="W457" i="1"/>
  <c r="W455" i="1"/>
  <c r="W453" i="1"/>
  <c r="W451" i="1"/>
  <c r="W449" i="1"/>
  <c r="W447" i="1"/>
  <c r="W445" i="1"/>
  <c r="W443" i="1"/>
  <c r="W441" i="1"/>
  <c r="W439" i="1"/>
  <c r="W437" i="1"/>
  <c r="W435" i="1"/>
  <c r="W433" i="1"/>
  <c r="W431" i="1"/>
  <c r="W429" i="1"/>
  <c r="W427" i="1"/>
  <c r="W425" i="1"/>
  <c r="W423" i="1"/>
  <c r="W421" i="1"/>
  <c r="W419" i="1"/>
  <c r="W417" i="1"/>
  <c r="W415" i="1"/>
  <c r="W413" i="1"/>
  <c r="W411" i="1"/>
  <c r="W409" i="1"/>
  <c r="W407" i="1"/>
  <c r="W405" i="1"/>
  <c r="W403" i="1"/>
  <c r="W401" i="1"/>
  <c r="W399" i="1"/>
  <c r="W397" i="1"/>
  <c r="W395" i="1"/>
  <c r="W393" i="1"/>
  <c r="W391" i="1"/>
  <c r="W389" i="1"/>
  <c r="W387" i="1"/>
  <c r="W385" i="1"/>
  <c r="W383" i="1"/>
  <c r="W381" i="1"/>
  <c r="W379" i="1"/>
  <c r="W377" i="1"/>
  <c r="W375" i="1"/>
  <c r="W373" i="1"/>
  <c r="W371" i="1"/>
  <c r="W369" i="1"/>
  <c r="W367" i="1"/>
  <c r="W365" i="1"/>
  <c r="W363" i="1"/>
  <c r="W361" i="1"/>
  <c r="W359" i="1"/>
  <c r="W357" i="1"/>
  <c r="W355" i="1"/>
  <c r="W353" i="1"/>
  <c r="W351" i="1"/>
  <c r="W349" i="1"/>
  <c r="W347" i="1"/>
  <c r="W345" i="1"/>
  <c r="W343" i="1"/>
  <c r="W341" i="1"/>
  <c r="W339" i="1"/>
  <c r="W337" i="1"/>
  <c r="W335" i="1"/>
  <c r="W333" i="1"/>
  <c r="W331" i="1"/>
  <c r="W329" i="1"/>
  <c r="W327" i="1"/>
  <c r="W325" i="1"/>
  <c r="W323" i="1"/>
  <c r="W321" i="1"/>
  <c r="W319" i="1"/>
  <c r="W317" i="1"/>
  <c r="W315" i="1"/>
  <c r="W313" i="1"/>
  <c r="W311" i="1"/>
  <c r="W309" i="1"/>
  <c r="W307" i="1"/>
  <c r="W305" i="1"/>
  <c r="W303" i="1"/>
  <c r="W301" i="1"/>
  <c r="W299" i="1"/>
  <c r="W297" i="1"/>
  <c r="W295" i="1"/>
  <c r="W293" i="1"/>
  <c r="W291" i="1"/>
  <c r="W289" i="1"/>
  <c r="W287" i="1"/>
  <c r="W285" i="1"/>
  <c r="W283" i="1"/>
  <c r="AI1384" i="1"/>
  <c r="AI1394" i="1"/>
  <c r="AI1172" i="1"/>
  <c r="AI1424" i="1"/>
  <c r="AI1404" i="1"/>
  <c r="AI1270" i="1"/>
  <c r="AI1007" i="1"/>
  <c r="AI1434" i="1"/>
  <c r="AE1404" i="1"/>
  <c r="AE1270" i="1"/>
  <c r="AI1238" i="1"/>
  <c r="AI1190" i="1"/>
  <c r="AI1166" i="1"/>
  <c r="AE1007" i="1"/>
  <c r="AI899" i="1"/>
  <c r="AE1434" i="1"/>
  <c r="AE1424" i="1"/>
  <c r="AE1384" i="1"/>
  <c r="AI1196" i="1"/>
  <c r="AE1190" i="1"/>
  <c r="AE1172" i="1"/>
  <c r="AE1166" i="1"/>
  <c r="AB1414" i="1"/>
  <c r="AC1414" i="1"/>
  <c r="AG1414" i="1"/>
  <c r="AK1414" i="1"/>
  <c r="AB1398" i="1"/>
  <c r="AC1398" i="1"/>
  <c r="AG1398" i="1"/>
  <c r="AK1398" i="1"/>
  <c r="AE1374" i="1"/>
  <c r="AI1374" i="1"/>
  <c r="AB1344" i="1"/>
  <c r="AC1344" i="1"/>
  <c r="AG1344" i="1"/>
  <c r="AK1344" i="1"/>
  <c r="AB1394" i="1"/>
  <c r="AC1394" i="1"/>
  <c r="AG1394" i="1"/>
  <c r="AK1394" i="1"/>
  <c r="AK1434" i="1"/>
  <c r="AG1434" i="1"/>
  <c r="AC1434" i="1"/>
  <c r="AE1414" i="1"/>
  <c r="AE1398" i="1"/>
  <c r="AE1344" i="1"/>
  <c r="AB899" i="1"/>
  <c r="AC899" i="1"/>
  <c r="AG899" i="1"/>
  <c r="AK899" i="1"/>
  <c r="AE1238" i="1"/>
  <c r="AK1190" i="1"/>
  <c r="AG1190" i="1"/>
  <c r="AC1190" i="1"/>
  <c r="AK1166" i="1"/>
  <c r="AG1166" i="1"/>
  <c r="AC1166" i="1"/>
  <c r="AK1007" i="1"/>
  <c r="AG1007" i="1"/>
  <c r="AC1007" i="1"/>
  <c r="AI529" i="1"/>
  <c r="AK1424" i="1"/>
  <c r="AG1424" i="1"/>
  <c r="AC1424" i="1"/>
  <c r="AK1404" i="1"/>
  <c r="AG1404" i="1"/>
  <c r="AC1404" i="1"/>
  <c r="AK1384" i="1"/>
  <c r="AG1384" i="1"/>
  <c r="AC1384" i="1"/>
  <c r="AB1374" i="1"/>
  <c r="AC1374" i="1"/>
  <c r="AG1374" i="1"/>
  <c r="AK1374" i="1"/>
  <c r="AB835" i="1"/>
  <c r="AC835" i="1"/>
  <c r="AG835" i="1"/>
  <c r="AK835" i="1"/>
  <c r="AK1270" i="1"/>
  <c r="AG1270" i="1"/>
  <c r="AC1270" i="1"/>
  <c r="AK1238" i="1"/>
  <c r="AG1238" i="1"/>
  <c r="AK1172" i="1"/>
  <c r="AG1172" i="1"/>
  <c r="AC1172" i="1"/>
  <c r="AE835" i="1"/>
  <c r="AE529" i="1"/>
  <c r="AB1196" i="1"/>
  <c r="AD1196" i="1"/>
  <c r="AF1196" i="1"/>
  <c r="AH1196" i="1"/>
  <c r="AJ1196" i="1"/>
  <c r="AB1238" i="1"/>
  <c r="AD1238" i="1"/>
  <c r="AF1238" i="1"/>
  <c r="AH1238" i="1"/>
  <c r="AJ1238" i="1"/>
  <c r="AJ1434" i="1"/>
  <c r="AH1434" i="1"/>
  <c r="AF1434" i="1"/>
  <c r="AD1434" i="1"/>
  <c r="AJ1424" i="1"/>
  <c r="AH1424" i="1"/>
  <c r="AF1424" i="1"/>
  <c r="AD1424" i="1"/>
  <c r="AJ1414" i="1"/>
  <c r="AH1414" i="1"/>
  <c r="AF1414" i="1"/>
  <c r="AD1414" i="1"/>
  <c r="AJ1404" i="1"/>
  <c r="AH1404" i="1"/>
  <c r="AF1404" i="1"/>
  <c r="AD1404" i="1"/>
  <c r="AJ1398" i="1"/>
  <c r="AH1398" i="1"/>
  <c r="AF1398" i="1"/>
  <c r="AD1398" i="1"/>
  <c r="AJ1394" i="1"/>
  <c r="AH1394" i="1"/>
  <c r="AF1394" i="1"/>
  <c r="AD1394" i="1"/>
  <c r="AJ1384" i="1"/>
  <c r="AH1384" i="1"/>
  <c r="AF1384" i="1"/>
  <c r="AD1384" i="1"/>
  <c r="AJ1374" i="1"/>
  <c r="AH1374" i="1"/>
  <c r="AF1374" i="1"/>
  <c r="AD1374" i="1"/>
  <c r="AJ1344" i="1"/>
  <c r="AH1344" i="1"/>
  <c r="AF1344" i="1"/>
  <c r="AD1344" i="1"/>
  <c r="AJ1270" i="1"/>
  <c r="AH1270" i="1"/>
  <c r="AF1270" i="1"/>
  <c r="AD1270" i="1"/>
  <c r="AK1196" i="1"/>
  <c r="AG1196" i="1"/>
  <c r="AC1196" i="1"/>
  <c r="AJ1190" i="1"/>
  <c r="AH1190" i="1"/>
  <c r="AF1190" i="1"/>
  <c r="AD1190" i="1"/>
  <c r="AJ1172" i="1"/>
  <c r="AH1172" i="1"/>
  <c r="AF1172" i="1"/>
  <c r="AD1172" i="1"/>
  <c r="AJ1166" i="1"/>
  <c r="AH1166" i="1"/>
  <c r="AF1166" i="1"/>
  <c r="AD1166" i="1"/>
  <c r="AJ1007" i="1"/>
  <c r="AH1007" i="1"/>
  <c r="AF1007" i="1"/>
  <c r="AD1007" i="1"/>
  <c r="AJ899" i="1"/>
  <c r="AH899" i="1"/>
  <c r="AF899" i="1"/>
  <c r="AD899" i="1"/>
  <c r="AJ835" i="1"/>
  <c r="AH835" i="1"/>
  <c r="AF835" i="1"/>
  <c r="AD835" i="1"/>
  <c r="AK529" i="1"/>
  <c r="AG529" i="1"/>
  <c r="AC529" i="1"/>
  <c r="AJ529" i="1"/>
  <c r="AH529" i="1"/>
  <c r="AF529" i="1"/>
  <c r="AD529" i="1"/>
  <c r="F9" i="1"/>
  <c r="G8" i="1"/>
  <c r="G1388" i="1"/>
  <c r="I1388" i="1"/>
  <c r="L1388" i="1" s="1"/>
  <c r="K1388" i="1"/>
  <c r="N1388" i="1" s="1"/>
  <c r="G1386" i="1"/>
  <c r="I1386" i="1"/>
  <c r="L1386" i="1" s="1"/>
  <c r="K1386" i="1"/>
  <c r="N1386" i="1" s="1"/>
  <c r="G1384" i="1"/>
  <c r="I1384" i="1"/>
  <c r="L1384" i="1" s="1"/>
  <c r="K1384" i="1"/>
  <c r="N1384" i="1" s="1"/>
  <c r="G1382" i="1"/>
  <c r="I1382" i="1"/>
  <c r="L1382" i="1" s="1"/>
  <c r="K1382" i="1"/>
  <c r="N1382" i="1" s="1"/>
  <c r="G1380" i="1"/>
  <c r="I1380" i="1"/>
  <c r="L1380" i="1" s="1"/>
  <c r="K1380" i="1"/>
  <c r="N1380" i="1" s="1"/>
  <c r="G1378" i="1"/>
  <c r="I1378" i="1"/>
  <c r="L1378" i="1" s="1"/>
  <c r="K1378" i="1"/>
  <c r="N1378" i="1" s="1"/>
  <c r="G1376" i="1"/>
  <c r="I1376" i="1"/>
  <c r="L1376" i="1" s="1"/>
  <c r="K1376" i="1"/>
  <c r="N1376" i="1" s="1"/>
  <c r="G1374" i="1"/>
  <c r="I1374" i="1"/>
  <c r="L1374" i="1" s="1"/>
  <c r="K1374" i="1"/>
  <c r="N1374" i="1" s="1"/>
  <c r="G1372" i="1"/>
  <c r="I1372" i="1"/>
  <c r="L1372" i="1" s="1"/>
  <c r="K1372" i="1"/>
  <c r="N1372" i="1" s="1"/>
  <c r="G1370" i="1"/>
  <c r="I1370" i="1"/>
  <c r="L1370" i="1" s="1"/>
  <c r="K1370" i="1"/>
  <c r="N1370" i="1" s="1"/>
  <c r="G1368" i="1"/>
  <c r="I1368" i="1"/>
  <c r="L1368" i="1" s="1"/>
  <c r="K1368" i="1"/>
  <c r="N1368" i="1" s="1"/>
  <c r="G1366" i="1"/>
  <c r="I1366" i="1"/>
  <c r="L1366" i="1" s="1"/>
  <c r="K1366" i="1"/>
  <c r="N1366" i="1" s="1"/>
  <c r="G1364" i="1"/>
  <c r="I1364" i="1"/>
  <c r="L1364" i="1" s="1"/>
  <c r="K1364" i="1"/>
  <c r="N1364" i="1" s="1"/>
  <c r="G1362" i="1"/>
  <c r="I1362" i="1"/>
  <c r="L1362" i="1" s="1"/>
  <c r="K1362" i="1"/>
  <c r="N1362" i="1" s="1"/>
  <c r="G1360" i="1"/>
  <c r="I1360" i="1"/>
  <c r="L1360" i="1" s="1"/>
  <c r="K1360" i="1"/>
  <c r="N1360" i="1" s="1"/>
  <c r="G1358" i="1"/>
  <c r="I1358" i="1"/>
  <c r="L1358" i="1" s="1"/>
  <c r="K1358" i="1"/>
  <c r="N1358" i="1" s="1"/>
  <c r="G1356" i="1"/>
  <c r="I1356" i="1"/>
  <c r="L1356" i="1" s="1"/>
  <c r="K1356" i="1"/>
  <c r="N1356" i="1" s="1"/>
  <c r="G1354" i="1"/>
  <c r="I1354" i="1"/>
  <c r="L1354" i="1" s="1"/>
  <c r="K1354" i="1"/>
  <c r="N1354" i="1" s="1"/>
  <c r="G1352" i="1"/>
  <c r="I1352" i="1"/>
  <c r="L1352" i="1" s="1"/>
  <c r="K1352" i="1"/>
  <c r="N1352" i="1" s="1"/>
  <c r="G1350" i="1"/>
  <c r="I1350" i="1"/>
  <c r="L1350" i="1" s="1"/>
  <c r="K1350" i="1"/>
  <c r="N1350" i="1" s="1"/>
  <c r="G1348" i="1"/>
  <c r="I1348" i="1"/>
  <c r="L1348" i="1" s="1"/>
  <c r="K1348" i="1"/>
  <c r="N1348" i="1" s="1"/>
  <c r="G1346" i="1"/>
  <c r="I1346" i="1"/>
  <c r="L1346" i="1" s="1"/>
  <c r="K1346" i="1"/>
  <c r="N1346" i="1" s="1"/>
  <c r="G1344" i="1"/>
  <c r="I1344" i="1"/>
  <c r="L1344" i="1" s="1"/>
  <c r="K1344" i="1"/>
  <c r="N1344" i="1" s="1"/>
  <c r="G1342" i="1"/>
  <c r="I1342" i="1"/>
  <c r="L1342" i="1" s="1"/>
  <c r="K1342" i="1"/>
  <c r="N1342" i="1" s="1"/>
  <c r="G1340" i="1"/>
  <c r="I1340" i="1"/>
  <c r="L1340" i="1" s="1"/>
  <c r="K1340" i="1"/>
  <c r="N1340" i="1" s="1"/>
  <c r="G1338" i="1"/>
  <c r="I1338" i="1"/>
  <c r="L1338" i="1" s="1"/>
  <c r="K1338" i="1"/>
  <c r="N1338" i="1" s="1"/>
  <c r="G1336" i="1"/>
  <c r="I1336" i="1"/>
  <c r="L1336" i="1" s="1"/>
  <c r="K1336" i="1"/>
  <c r="N1336" i="1" s="1"/>
  <c r="G1334" i="1"/>
  <c r="I1334" i="1"/>
  <c r="L1334" i="1" s="1"/>
  <c r="K1334" i="1"/>
  <c r="N1334" i="1" s="1"/>
  <c r="G1332" i="1"/>
  <c r="I1332" i="1"/>
  <c r="L1332" i="1" s="1"/>
  <c r="K1332" i="1"/>
  <c r="N1332" i="1" s="1"/>
  <c r="G1330" i="1"/>
  <c r="I1330" i="1"/>
  <c r="L1330" i="1" s="1"/>
  <c r="K1330" i="1"/>
  <c r="N1330" i="1" s="1"/>
  <c r="G1328" i="1"/>
  <c r="I1328" i="1"/>
  <c r="L1328" i="1" s="1"/>
  <c r="K1328" i="1"/>
  <c r="N1328" i="1" s="1"/>
  <c r="G1326" i="1"/>
  <c r="I1326" i="1"/>
  <c r="L1326" i="1" s="1"/>
  <c r="K1326" i="1"/>
  <c r="N1326" i="1" s="1"/>
  <c r="G1324" i="1"/>
  <c r="I1324" i="1"/>
  <c r="L1324" i="1" s="1"/>
  <c r="K1324" i="1"/>
  <c r="N1324" i="1" s="1"/>
  <c r="G1322" i="1"/>
  <c r="I1322" i="1"/>
  <c r="L1322" i="1" s="1"/>
  <c r="K1322" i="1"/>
  <c r="N1322" i="1" s="1"/>
  <c r="G1320" i="1"/>
  <c r="I1320" i="1"/>
  <c r="L1320" i="1" s="1"/>
  <c r="K1320" i="1"/>
  <c r="N1320" i="1" s="1"/>
  <c r="G1318" i="1"/>
  <c r="I1318" i="1"/>
  <c r="L1318" i="1" s="1"/>
  <c r="K1318" i="1"/>
  <c r="N1318" i="1" s="1"/>
  <c r="G1316" i="1"/>
  <c r="I1316" i="1"/>
  <c r="L1316" i="1" s="1"/>
  <c r="K1316" i="1"/>
  <c r="N1316" i="1" s="1"/>
  <c r="G1314" i="1"/>
  <c r="I1314" i="1"/>
  <c r="L1314" i="1" s="1"/>
  <c r="K1314" i="1"/>
  <c r="N1314" i="1" s="1"/>
  <c r="G1312" i="1"/>
  <c r="I1312" i="1"/>
  <c r="L1312" i="1" s="1"/>
  <c r="K1312" i="1"/>
  <c r="N1312" i="1" s="1"/>
  <c r="G1310" i="1"/>
  <c r="I1310" i="1"/>
  <c r="L1310" i="1" s="1"/>
  <c r="K1310" i="1"/>
  <c r="N1310" i="1" s="1"/>
  <c r="G1308" i="1"/>
  <c r="I1308" i="1"/>
  <c r="L1308" i="1" s="1"/>
  <c r="K1308" i="1"/>
  <c r="N1308" i="1" s="1"/>
  <c r="G1306" i="1"/>
  <c r="I1306" i="1"/>
  <c r="L1306" i="1" s="1"/>
  <c r="K1306" i="1"/>
  <c r="N1306" i="1" s="1"/>
  <c r="G1304" i="1"/>
  <c r="I1304" i="1"/>
  <c r="L1304" i="1" s="1"/>
  <c r="K1304" i="1"/>
  <c r="N1304" i="1" s="1"/>
  <c r="G1302" i="1"/>
  <c r="I1302" i="1"/>
  <c r="L1302" i="1" s="1"/>
  <c r="K1302" i="1"/>
  <c r="N1302" i="1" s="1"/>
  <c r="G1300" i="1"/>
  <c r="I1300" i="1"/>
  <c r="L1300" i="1" s="1"/>
  <c r="K1300" i="1"/>
  <c r="N1300" i="1" s="1"/>
  <c r="G1298" i="1"/>
  <c r="I1298" i="1"/>
  <c r="L1298" i="1" s="1"/>
  <c r="K1298" i="1"/>
  <c r="N1298" i="1" s="1"/>
  <c r="G1296" i="1"/>
  <c r="I1296" i="1"/>
  <c r="L1296" i="1" s="1"/>
  <c r="K1296" i="1"/>
  <c r="N1296" i="1" s="1"/>
  <c r="G1294" i="1"/>
  <c r="I1294" i="1"/>
  <c r="L1294" i="1" s="1"/>
  <c r="K1294" i="1"/>
  <c r="N1294" i="1" s="1"/>
  <c r="G1292" i="1"/>
  <c r="I1292" i="1"/>
  <c r="L1292" i="1" s="1"/>
  <c r="K1292" i="1"/>
  <c r="N1292" i="1" s="1"/>
  <c r="G1290" i="1"/>
  <c r="I1290" i="1"/>
  <c r="L1290" i="1" s="1"/>
  <c r="K1290" i="1"/>
  <c r="N1290" i="1" s="1"/>
  <c r="G1288" i="1"/>
  <c r="I1288" i="1"/>
  <c r="L1288" i="1" s="1"/>
  <c r="K1288" i="1"/>
  <c r="N1288" i="1" s="1"/>
  <c r="G1286" i="1"/>
  <c r="I1286" i="1"/>
  <c r="L1286" i="1" s="1"/>
  <c r="K1286" i="1"/>
  <c r="N1286" i="1" s="1"/>
  <c r="G1284" i="1"/>
  <c r="I1284" i="1"/>
  <c r="L1284" i="1" s="1"/>
  <c r="K1284" i="1"/>
  <c r="N1284" i="1" s="1"/>
  <c r="G1282" i="1"/>
  <c r="I1282" i="1"/>
  <c r="L1282" i="1" s="1"/>
  <c r="K1282" i="1"/>
  <c r="N1282" i="1" s="1"/>
  <c r="G1280" i="1"/>
  <c r="I1280" i="1"/>
  <c r="L1280" i="1" s="1"/>
  <c r="K1280" i="1"/>
  <c r="N1280" i="1" s="1"/>
  <c r="G1278" i="1"/>
  <c r="I1278" i="1"/>
  <c r="L1278" i="1" s="1"/>
  <c r="K1278" i="1"/>
  <c r="N1278" i="1" s="1"/>
  <c r="G1276" i="1"/>
  <c r="I1276" i="1"/>
  <c r="L1276" i="1" s="1"/>
  <c r="K1276" i="1"/>
  <c r="N1276" i="1" s="1"/>
  <c r="G1274" i="1"/>
  <c r="I1274" i="1"/>
  <c r="L1274" i="1" s="1"/>
  <c r="K1274" i="1"/>
  <c r="N1274" i="1" s="1"/>
  <c r="G1272" i="1"/>
  <c r="I1272" i="1"/>
  <c r="L1272" i="1" s="1"/>
  <c r="K1272" i="1"/>
  <c r="N1272" i="1" s="1"/>
  <c r="G1270" i="1"/>
  <c r="I1270" i="1"/>
  <c r="L1270" i="1" s="1"/>
  <c r="K1270" i="1"/>
  <c r="N1270" i="1" s="1"/>
  <c r="G1268" i="1"/>
  <c r="I1268" i="1"/>
  <c r="L1268" i="1" s="1"/>
  <c r="K1268" i="1"/>
  <c r="N1268" i="1" s="1"/>
  <c r="G1266" i="1"/>
  <c r="I1266" i="1"/>
  <c r="L1266" i="1" s="1"/>
  <c r="K1266" i="1"/>
  <c r="N1266" i="1" s="1"/>
  <c r="G1264" i="1"/>
  <c r="I1264" i="1"/>
  <c r="L1264" i="1" s="1"/>
  <c r="K1264" i="1"/>
  <c r="N1264" i="1" s="1"/>
  <c r="G1262" i="1"/>
  <c r="I1262" i="1"/>
  <c r="L1262" i="1" s="1"/>
  <c r="K1262" i="1"/>
  <c r="N1262" i="1" s="1"/>
  <c r="G1260" i="1"/>
  <c r="I1260" i="1"/>
  <c r="L1260" i="1" s="1"/>
  <c r="K1260" i="1"/>
  <c r="N1260" i="1" s="1"/>
  <c r="G1258" i="1"/>
  <c r="I1258" i="1"/>
  <c r="L1258" i="1" s="1"/>
  <c r="K1258" i="1"/>
  <c r="N1258" i="1" s="1"/>
  <c r="G1256" i="1"/>
  <c r="I1256" i="1"/>
  <c r="L1256" i="1" s="1"/>
  <c r="K1256" i="1"/>
  <c r="N1256" i="1" s="1"/>
  <c r="G1254" i="1"/>
  <c r="I1254" i="1"/>
  <c r="L1254" i="1" s="1"/>
  <c r="K1254" i="1"/>
  <c r="N1254" i="1" s="1"/>
  <c r="G1252" i="1"/>
  <c r="I1252" i="1"/>
  <c r="L1252" i="1" s="1"/>
  <c r="K1252" i="1"/>
  <c r="N1252" i="1" s="1"/>
  <c r="G1250" i="1"/>
  <c r="I1250" i="1"/>
  <c r="L1250" i="1" s="1"/>
  <c r="K1250" i="1"/>
  <c r="N1250" i="1" s="1"/>
  <c r="G1248" i="1"/>
  <c r="I1248" i="1"/>
  <c r="L1248" i="1" s="1"/>
  <c r="K1248" i="1"/>
  <c r="N1248" i="1" s="1"/>
  <c r="G1246" i="1"/>
  <c r="I1246" i="1"/>
  <c r="L1246" i="1" s="1"/>
  <c r="K1246" i="1"/>
  <c r="N1246" i="1" s="1"/>
  <c r="G1244" i="1"/>
  <c r="I1244" i="1"/>
  <c r="L1244" i="1" s="1"/>
  <c r="K1244" i="1"/>
  <c r="N1244" i="1" s="1"/>
  <c r="G1242" i="1"/>
  <c r="I1242" i="1"/>
  <c r="L1242" i="1" s="1"/>
  <c r="K1242" i="1"/>
  <c r="N1242" i="1" s="1"/>
  <c r="G1240" i="1"/>
  <c r="I1240" i="1"/>
  <c r="L1240" i="1" s="1"/>
  <c r="K1240" i="1"/>
  <c r="N1240" i="1" s="1"/>
  <c r="G1238" i="1"/>
  <c r="I1238" i="1"/>
  <c r="L1238" i="1" s="1"/>
  <c r="K1238" i="1"/>
  <c r="N1238" i="1" s="1"/>
  <c r="G1236" i="1"/>
  <c r="I1236" i="1"/>
  <c r="L1236" i="1" s="1"/>
  <c r="K1236" i="1"/>
  <c r="N1236" i="1" s="1"/>
  <c r="G1234" i="1"/>
  <c r="I1234" i="1"/>
  <c r="L1234" i="1" s="1"/>
  <c r="K1234" i="1"/>
  <c r="N1234" i="1" s="1"/>
  <c r="G1232" i="1"/>
  <c r="I1232" i="1"/>
  <c r="L1232" i="1" s="1"/>
  <c r="K1232" i="1"/>
  <c r="N1232" i="1" s="1"/>
  <c r="G1230" i="1"/>
  <c r="I1230" i="1"/>
  <c r="L1230" i="1" s="1"/>
  <c r="K1230" i="1"/>
  <c r="N1230" i="1" s="1"/>
  <c r="G1228" i="1"/>
  <c r="I1228" i="1"/>
  <c r="L1228" i="1" s="1"/>
  <c r="K1228" i="1"/>
  <c r="N1228" i="1" s="1"/>
  <c r="G1226" i="1"/>
  <c r="I1226" i="1"/>
  <c r="L1226" i="1" s="1"/>
  <c r="K1226" i="1"/>
  <c r="N1226" i="1" s="1"/>
  <c r="G1224" i="1"/>
  <c r="I1224" i="1"/>
  <c r="L1224" i="1" s="1"/>
  <c r="K1224" i="1"/>
  <c r="N1224" i="1" s="1"/>
  <c r="G1222" i="1"/>
  <c r="I1222" i="1"/>
  <c r="L1222" i="1" s="1"/>
  <c r="K1222" i="1"/>
  <c r="N1222" i="1" s="1"/>
  <c r="G1220" i="1"/>
  <c r="I1220" i="1"/>
  <c r="L1220" i="1" s="1"/>
  <c r="K1220" i="1"/>
  <c r="N1220" i="1" s="1"/>
  <c r="G1218" i="1"/>
  <c r="I1218" i="1"/>
  <c r="L1218" i="1" s="1"/>
  <c r="K1218" i="1"/>
  <c r="N1218" i="1" s="1"/>
  <c r="G1216" i="1"/>
  <c r="I1216" i="1"/>
  <c r="L1216" i="1" s="1"/>
  <c r="K1216" i="1"/>
  <c r="N1216" i="1" s="1"/>
  <c r="G1214" i="1"/>
  <c r="I1214" i="1"/>
  <c r="L1214" i="1" s="1"/>
  <c r="K1214" i="1"/>
  <c r="N1214" i="1" s="1"/>
  <c r="G1212" i="1"/>
  <c r="I1212" i="1"/>
  <c r="L1212" i="1" s="1"/>
  <c r="K1212" i="1"/>
  <c r="N1212" i="1" s="1"/>
  <c r="G1210" i="1"/>
  <c r="I1210" i="1"/>
  <c r="L1210" i="1" s="1"/>
  <c r="K1210" i="1"/>
  <c r="N1210" i="1" s="1"/>
  <c r="G1208" i="1"/>
  <c r="I1208" i="1"/>
  <c r="L1208" i="1" s="1"/>
  <c r="K1208" i="1"/>
  <c r="N1208" i="1" s="1"/>
  <c r="G1206" i="1"/>
  <c r="I1206" i="1"/>
  <c r="L1206" i="1" s="1"/>
  <c r="K1206" i="1"/>
  <c r="N1206" i="1" s="1"/>
  <c r="G1204" i="1"/>
  <c r="I1204" i="1"/>
  <c r="L1204" i="1" s="1"/>
  <c r="K1204" i="1"/>
  <c r="N1204" i="1" s="1"/>
  <c r="G1202" i="1"/>
  <c r="I1202" i="1"/>
  <c r="L1202" i="1" s="1"/>
  <c r="K1202" i="1"/>
  <c r="N1202" i="1" s="1"/>
  <c r="G1200" i="1"/>
  <c r="I1200" i="1"/>
  <c r="L1200" i="1" s="1"/>
  <c r="K1200" i="1"/>
  <c r="N1200" i="1" s="1"/>
  <c r="G1198" i="1"/>
  <c r="I1198" i="1"/>
  <c r="L1198" i="1" s="1"/>
  <c r="K1198" i="1"/>
  <c r="N1198" i="1" s="1"/>
  <c r="G1196" i="1"/>
  <c r="I1196" i="1"/>
  <c r="L1196" i="1" s="1"/>
  <c r="K1196" i="1"/>
  <c r="N1196" i="1" s="1"/>
  <c r="G1194" i="1"/>
  <c r="I1194" i="1"/>
  <c r="L1194" i="1" s="1"/>
  <c r="K1194" i="1"/>
  <c r="N1194" i="1" s="1"/>
  <c r="G1192" i="1"/>
  <c r="I1192" i="1"/>
  <c r="L1192" i="1" s="1"/>
  <c r="K1192" i="1"/>
  <c r="N1192" i="1" s="1"/>
  <c r="G1190" i="1"/>
  <c r="I1190" i="1"/>
  <c r="L1190" i="1" s="1"/>
  <c r="K1190" i="1"/>
  <c r="N1190" i="1" s="1"/>
  <c r="G1188" i="1"/>
  <c r="I1188" i="1"/>
  <c r="L1188" i="1" s="1"/>
  <c r="K1188" i="1"/>
  <c r="N1188" i="1" s="1"/>
  <c r="G1186" i="1"/>
  <c r="I1186" i="1"/>
  <c r="L1186" i="1" s="1"/>
  <c r="K1186" i="1"/>
  <c r="N1186" i="1" s="1"/>
  <c r="G1184" i="1"/>
  <c r="I1184" i="1"/>
  <c r="L1184" i="1" s="1"/>
  <c r="K1184" i="1"/>
  <c r="N1184" i="1" s="1"/>
  <c r="G1182" i="1"/>
  <c r="I1182" i="1"/>
  <c r="L1182" i="1" s="1"/>
  <c r="K1182" i="1"/>
  <c r="N1182" i="1" s="1"/>
  <c r="G1180" i="1"/>
  <c r="I1180" i="1"/>
  <c r="L1180" i="1" s="1"/>
  <c r="K1180" i="1"/>
  <c r="N1180" i="1" s="1"/>
  <c r="G1178" i="1"/>
  <c r="I1178" i="1"/>
  <c r="L1178" i="1" s="1"/>
  <c r="K1178" i="1"/>
  <c r="N1178" i="1" s="1"/>
  <c r="G1176" i="1"/>
  <c r="I1176" i="1"/>
  <c r="L1176" i="1" s="1"/>
  <c r="K1176" i="1"/>
  <c r="N1176" i="1" s="1"/>
  <c r="G1174" i="1"/>
  <c r="I1174" i="1"/>
  <c r="L1174" i="1" s="1"/>
  <c r="K1174" i="1"/>
  <c r="N1174" i="1" s="1"/>
  <c r="G1172" i="1"/>
  <c r="I1172" i="1"/>
  <c r="L1172" i="1" s="1"/>
  <c r="K1172" i="1"/>
  <c r="N1172" i="1" s="1"/>
  <c r="J1500" i="1"/>
  <c r="M1500" i="1" s="1"/>
  <c r="H1500" i="1"/>
  <c r="K1499" i="1"/>
  <c r="N1499" i="1" s="1"/>
  <c r="I1499" i="1"/>
  <c r="L1499" i="1" s="1"/>
  <c r="G1499" i="1"/>
  <c r="J1498" i="1"/>
  <c r="M1498" i="1" s="1"/>
  <c r="H1498" i="1"/>
  <c r="K1497" i="1"/>
  <c r="N1497" i="1" s="1"/>
  <c r="I1497" i="1"/>
  <c r="L1497" i="1" s="1"/>
  <c r="G1497" i="1"/>
  <c r="J1496" i="1"/>
  <c r="M1496" i="1" s="1"/>
  <c r="H1496" i="1"/>
  <c r="K1495" i="1"/>
  <c r="N1495" i="1" s="1"/>
  <c r="I1495" i="1"/>
  <c r="L1495" i="1" s="1"/>
  <c r="G1495" i="1"/>
  <c r="J1494" i="1"/>
  <c r="M1494" i="1" s="1"/>
  <c r="H1494" i="1"/>
  <c r="K1493" i="1"/>
  <c r="N1493" i="1" s="1"/>
  <c r="I1493" i="1"/>
  <c r="L1493" i="1" s="1"/>
  <c r="G1493" i="1"/>
  <c r="J1492" i="1"/>
  <c r="M1492" i="1" s="1"/>
  <c r="H1492" i="1"/>
  <c r="K1491" i="1"/>
  <c r="N1491" i="1" s="1"/>
  <c r="I1491" i="1"/>
  <c r="L1491" i="1" s="1"/>
  <c r="G1491" i="1"/>
  <c r="J1490" i="1"/>
  <c r="M1490" i="1" s="1"/>
  <c r="H1490" i="1"/>
  <c r="K1489" i="1"/>
  <c r="N1489" i="1" s="1"/>
  <c r="I1489" i="1"/>
  <c r="L1489" i="1" s="1"/>
  <c r="G1489" i="1"/>
  <c r="J1488" i="1"/>
  <c r="M1488" i="1" s="1"/>
  <c r="H1488" i="1"/>
  <c r="K1487" i="1"/>
  <c r="N1487" i="1" s="1"/>
  <c r="I1487" i="1"/>
  <c r="L1487" i="1" s="1"/>
  <c r="G1487" i="1"/>
  <c r="J1486" i="1"/>
  <c r="M1486" i="1" s="1"/>
  <c r="H1486" i="1"/>
  <c r="K1485" i="1"/>
  <c r="N1485" i="1" s="1"/>
  <c r="I1485" i="1"/>
  <c r="L1485" i="1" s="1"/>
  <c r="G1485" i="1"/>
  <c r="J1484" i="1"/>
  <c r="M1484" i="1" s="1"/>
  <c r="H1484" i="1"/>
  <c r="K1483" i="1"/>
  <c r="N1483" i="1" s="1"/>
  <c r="I1483" i="1"/>
  <c r="L1483" i="1" s="1"/>
  <c r="G1483" i="1"/>
  <c r="J1482" i="1"/>
  <c r="M1482" i="1" s="1"/>
  <c r="H1482" i="1"/>
  <c r="K1481" i="1"/>
  <c r="N1481" i="1" s="1"/>
  <c r="I1481" i="1"/>
  <c r="L1481" i="1" s="1"/>
  <c r="G1481" i="1"/>
  <c r="J1480" i="1"/>
  <c r="M1480" i="1" s="1"/>
  <c r="H1480" i="1"/>
  <c r="K1479" i="1"/>
  <c r="N1479" i="1" s="1"/>
  <c r="I1479" i="1"/>
  <c r="L1479" i="1" s="1"/>
  <c r="G1479" i="1"/>
  <c r="J1478" i="1"/>
  <c r="M1478" i="1" s="1"/>
  <c r="H1478" i="1"/>
  <c r="K1477" i="1"/>
  <c r="N1477" i="1" s="1"/>
  <c r="I1477" i="1"/>
  <c r="L1477" i="1" s="1"/>
  <c r="G1477" i="1"/>
  <c r="J1476" i="1"/>
  <c r="M1476" i="1" s="1"/>
  <c r="H1476" i="1"/>
  <c r="K1475" i="1"/>
  <c r="N1475" i="1" s="1"/>
  <c r="I1475" i="1"/>
  <c r="L1475" i="1" s="1"/>
  <c r="G1475" i="1"/>
  <c r="J1474" i="1"/>
  <c r="M1474" i="1" s="1"/>
  <c r="H1474" i="1"/>
  <c r="K1473" i="1"/>
  <c r="N1473" i="1" s="1"/>
  <c r="I1473" i="1"/>
  <c r="L1473" i="1" s="1"/>
  <c r="G1473" i="1"/>
  <c r="J1472" i="1"/>
  <c r="M1472" i="1" s="1"/>
  <c r="H1472" i="1"/>
  <c r="K1471" i="1"/>
  <c r="N1471" i="1" s="1"/>
  <c r="I1471" i="1"/>
  <c r="L1471" i="1" s="1"/>
  <c r="G1471" i="1"/>
  <c r="J1470" i="1"/>
  <c r="M1470" i="1" s="1"/>
  <c r="H1470" i="1"/>
  <c r="K1469" i="1"/>
  <c r="N1469" i="1" s="1"/>
  <c r="I1469" i="1"/>
  <c r="L1469" i="1" s="1"/>
  <c r="G1469" i="1"/>
  <c r="J1468" i="1"/>
  <c r="M1468" i="1" s="1"/>
  <c r="H1468" i="1"/>
  <c r="K1467" i="1"/>
  <c r="N1467" i="1" s="1"/>
  <c r="I1467" i="1"/>
  <c r="L1467" i="1" s="1"/>
  <c r="G1467" i="1"/>
  <c r="J1466" i="1"/>
  <c r="M1466" i="1" s="1"/>
  <c r="H1466" i="1"/>
  <c r="K1465" i="1"/>
  <c r="N1465" i="1" s="1"/>
  <c r="I1465" i="1"/>
  <c r="L1465" i="1" s="1"/>
  <c r="G1465" i="1"/>
  <c r="J1464" i="1"/>
  <c r="M1464" i="1" s="1"/>
  <c r="H1464" i="1"/>
  <c r="K1463" i="1"/>
  <c r="N1463" i="1" s="1"/>
  <c r="I1463" i="1"/>
  <c r="L1463" i="1" s="1"/>
  <c r="G1463" i="1"/>
  <c r="J1462" i="1"/>
  <c r="M1462" i="1" s="1"/>
  <c r="H1462" i="1"/>
  <c r="K1461" i="1"/>
  <c r="N1461" i="1" s="1"/>
  <c r="I1461" i="1"/>
  <c r="L1461" i="1" s="1"/>
  <c r="G1461" i="1"/>
  <c r="J1460" i="1"/>
  <c r="M1460" i="1" s="1"/>
  <c r="H1460" i="1"/>
  <c r="K1459" i="1"/>
  <c r="N1459" i="1" s="1"/>
  <c r="I1459" i="1"/>
  <c r="L1459" i="1" s="1"/>
  <c r="G1459" i="1"/>
  <c r="J1458" i="1"/>
  <c r="M1458" i="1" s="1"/>
  <c r="H1458" i="1"/>
  <c r="K1457" i="1"/>
  <c r="N1457" i="1" s="1"/>
  <c r="I1457" i="1"/>
  <c r="L1457" i="1" s="1"/>
  <c r="G1457" i="1"/>
  <c r="J1456" i="1"/>
  <c r="M1456" i="1" s="1"/>
  <c r="H1456" i="1"/>
  <c r="K1455" i="1"/>
  <c r="N1455" i="1" s="1"/>
  <c r="I1455" i="1"/>
  <c r="L1455" i="1" s="1"/>
  <c r="G1455" i="1"/>
  <c r="J1454" i="1"/>
  <c r="M1454" i="1" s="1"/>
  <c r="H1454" i="1"/>
  <c r="K1453" i="1"/>
  <c r="N1453" i="1" s="1"/>
  <c r="I1453" i="1"/>
  <c r="L1453" i="1" s="1"/>
  <c r="G1453" i="1"/>
  <c r="J1452" i="1"/>
  <c r="M1452" i="1" s="1"/>
  <c r="H1452" i="1"/>
  <c r="K1451" i="1"/>
  <c r="N1451" i="1" s="1"/>
  <c r="I1451" i="1"/>
  <c r="L1451" i="1" s="1"/>
  <c r="G1451" i="1"/>
  <c r="J1450" i="1"/>
  <c r="M1450" i="1" s="1"/>
  <c r="H1450" i="1"/>
  <c r="K1449" i="1"/>
  <c r="N1449" i="1" s="1"/>
  <c r="I1449" i="1"/>
  <c r="L1449" i="1" s="1"/>
  <c r="G1449" i="1"/>
  <c r="J1448" i="1"/>
  <c r="M1448" i="1" s="1"/>
  <c r="H1448" i="1"/>
  <c r="K1447" i="1"/>
  <c r="N1447" i="1" s="1"/>
  <c r="I1447" i="1"/>
  <c r="L1447" i="1" s="1"/>
  <c r="G1447" i="1"/>
  <c r="J1446" i="1"/>
  <c r="M1446" i="1" s="1"/>
  <c r="H1446" i="1"/>
  <c r="K1445" i="1"/>
  <c r="N1445" i="1" s="1"/>
  <c r="I1445" i="1"/>
  <c r="L1445" i="1" s="1"/>
  <c r="G1445" i="1"/>
  <c r="J1444" i="1"/>
  <c r="M1444" i="1" s="1"/>
  <c r="H1444" i="1"/>
  <c r="K1443" i="1"/>
  <c r="N1443" i="1" s="1"/>
  <c r="I1443" i="1"/>
  <c r="L1443" i="1" s="1"/>
  <c r="G1443" i="1"/>
  <c r="J1442" i="1"/>
  <c r="M1442" i="1" s="1"/>
  <c r="H1442" i="1"/>
  <c r="K1441" i="1"/>
  <c r="N1441" i="1" s="1"/>
  <c r="I1441" i="1"/>
  <c r="L1441" i="1" s="1"/>
  <c r="G1441" i="1"/>
  <c r="J1440" i="1"/>
  <c r="M1440" i="1" s="1"/>
  <c r="H1440" i="1"/>
  <c r="K1439" i="1"/>
  <c r="N1439" i="1" s="1"/>
  <c r="I1439" i="1"/>
  <c r="L1439" i="1" s="1"/>
  <c r="G1439" i="1"/>
  <c r="J1438" i="1"/>
  <c r="M1438" i="1" s="1"/>
  <c r="H1438" i="1"/>
  <c r="K1437" i="1"/>
  <c r="N1437" i="1" s="1"/>
  <c r="I1437" i="1"/>
  <c r="L1437" i="1" s="1"/>
  <c r="G1437" i="1"/>
  <c r="J1436" i="1"/>
  <c r="M1436" i="1" s="1"/>
  <c r="H1436" i="1"/>
  <c r="K1435" i="1"/>
  <c r="N1435" i="1" s="1"/>
  <c r="I1435" i="1"/>
  <c r="L1435" i="1" s="1"/>
  <c r="G1435" i="1"/>
  <c r="J1434" i="1"/>
  <c r="M1434" i="1" s="1"/>
  <c r="H1434" i="1"/>
  <c r="K1433" i="1"/>
  <c r="N1433" i="1" s="1"/>
  <c r="I1433" i="1"/>
  <c r="L1433" i="1" s="1"/>
  <c r="G1433" i="1"/>
  <c r="J1432" i="1"/>
  <c r="M1432" i="1" s="1"/>
  <c r="H1432" i="1"/>
  <c r="K1431" i="1"/>
  <c r="N1431" i="1" s="1"/>
  <c r="I1431" i="1"/>
  <c r="L1431" i="1" s="1"/>
  <c r="G1431" i="1"/>
  <c r="J1430" i="1"/>
  <c r="M1430" i="1" s="1"/>
  <c r="H1430" i="1"/>
  <c r="K1429" i="1"/>
  <c r="N1429" i="1" s="1"/>
  <c r="I1429" i="1"/>
  <c r="L1429" i="1" s="1"/>
  <c r="G1429" i="1"/>
  <c r="J1428" i="1"/>
  <c r="M1428" i="1" s="1"/>
  <c r="H1428" i="1"/>
  <c r="K1427" i="1"/>
  <c r="N1427" i="1" s="1"/>
  <c r="I1427" i="1"/>
  <c r="L1427" i="1" s="1"/>
  <c r="G1427" i="1"/>
  <c r="J1426" i="1"/>
  <c r="M1426" i="1" s="1"/>
  <c r="H1426" i="1"/>
  <c r="K1425" i="1"/>
  <c r="N1425" i="1" s="1"/>
  <c r="I1425" i="1"/>
  <c r="L1425" i="1" s="1"/>
  <c r="G1425" i="1"/>
  <c r="J1424" i="1"/>
  <c r="M1424" i="1" s="1"/>
  <c r="H1424" i="1"/>
  <c r="K1423" i="1"/>
  <c r="N1423" i="1" s="1"/>
  <c r="I1423" i="1"/>
  <c r="L1423" i="1" s="1"/>
  <c r="G1423" i="1"/>
  <c r="J1422" i="1"/>
  <c r="M1422" i="1" s="1"/>
  <c r="H1422" i="1"/>
  <c r="K1421" i="1"/>
  <c r="N1421" i="1" s="1"/>
  <c r="I1421" i="1"/>
  <c r="L1421" i="1" s="1"/>
  <c r="G1421" i="1"/>
  <c r="J1420" i="1"/>
  <c r="M1420" i="1" s="1"/>
  <c r="H1420" i="1"/>
  <c r="K1419" i="1"/>
  <c r="N1419" i="1" s="1"/>
  <c r="I1419" i="1"/>
  <c r="L1419" i="1" s="1"/>
  <c r="G1419" i="1"/>
  <c r="J1418" i="1"/>
  <c r="M1418" i="1" s="1"/>
  <c r="H1418" i="1"/>
  <c r="K1417" i="1"/>
  <c r="N1417" i="1" s="1"/>
  <c r="I1417" i="1"/>
  <c r="L1417" i="1" s="1"/>
  <c r="G1417" i="1"/>
  <c r="J1416" i="1"/>
  <c r="M1416" i="1" s="1"/>
  <c r="H1416" i="1"/>
  <c r="K1415" i="1"/>
  <c r="N1415" i="1" s="1"/>
  <c r="I1415" i="1"/>
  <c r="L1415" i="1" s="1"/>
  <c r="G1415" i="1"/>
  <c r="J1414" i="1"/>
  <c r="M1414" i="1" s="1"/>
  <c r="H1414" i="1"/>
  <c r="K1413" i="1"/>
  <c r="N1413" i="1" s="1"/>
  <c r="I1413" i="1"/>
  <c r="L1413" i="1" s="1"/>
  <c r="G1413" i="1"/>
  <c r="J1412" i="1"/>
  <c r="M1412" i="1" s="1"/>
  <c r="H1412" i="1"/>
  <c r="K1411" i="1"/>
  <c r="N1411" i="1" s="1"/>
  <c r="I1411" i="1"/>
  <c r="L1411" i="1" s="1"/>
  <c r="G1411" i="1"/>
  <c r="J1410" i="1"/>
  <c r="M1410" i="1" s="1"/>
  <c r="H1410" i="1"/>
  <c r="K1409" i="1"/>
  <c r="N1409" i="1" s="1"/>
  <c r="I1409" i="1"/>
  <c r="L1409" i="1" s="1"/>
  <c r="G1409" i="1"/>
  <c r="J1408" i="1"/>
  <c r="M1408" i="1" s="1"/>
  <c r="H1408" i="1"/>
  <c r="K1407" i="1"/>
  <c r="N1407" i="1" s="1"/>
  <c r="I1407" i="1"/>
  <c r="L1407" i="1" s="1"/>
  <c r="G1407" i="1"/>
  <c r="J1406" i="1"/>
  <c r="M1406" i="1" s="1"/>
  <c r="H1406" i="1"/>
  <c r="K1405" i="1"/>
  <c r="N1405" i="1" s="1"/>
  <c r="I1405" i="1"/>
  <c r="L1405" i="1" s="1"/>
  <c r="G1405" i="1"/>
  <c r="J1404" i="1"/>
  <c r="M1404" i="1" s="1"/>
  <c r="H1404" i="1"/>
  <c r="K1403" i="1"/>
  <c r="N1403" i="1" s="1"/>
  <c r="I1403" i="1"/>
  <c r="L1403" i="1" s="1"/>
  <c r="G1403" i="1"/>
  <c r="J1402" i="1"/>
  <c r="M1402" i="1" s="1"/>
  <c r="H1402" i="1"/>
  <c r="K1401" i="1"/>
  <c r="N1401" i="1" s="1"/>
  <c r="I1401" i="1"/>
  <c r="L1401" i="1" s="1"/>
  <c r="G1401" i="1"/>
  <c r="J1400" i="1"/>
  <c r="M1400" i="1" s="1"/>
  <c r="H1400" i="1"/>
  <c r="K1399" i="1"/>
  <c r="N1399" i="1" s="1"/>
  <c r="I1399" i="1"/>
  <c r="L1399" i="1" s="1"/>
  <c r="G1399" i="1"/>
  <c r="J1398" i="1"/>
  <c r="M1398" i="1" s="1"/>
  <c r="H1398" i="1"/>
  <c r="K1397" i="1"/>
  <c r="N1397" i="1" s="1"/>
  <c r="I1397" i="1"/>
  <c r="L1397" i="1" s="1"/>
  <c r="G1397" i="1"/>
  <c r="J1396" i="1"/>
  <c r="M1396" i="1" s="1"/>
  <c r="H1396" i="1"/>
  <c r="K1395" i="1"/>
  <c r="N1395" i="1" s="1"/>
  <c r="I1395" i="1"/>
  <c r="L1395" i="1" s="1"/>
  <c r="G1395" i="1"/>
  <c r="J1394" i="1"/>
  <c r="M1394" i="1" s="1"/>
  <c r="H1394" i="1"/>
  <c r="K1393" i="1"/>
  <c r="N1393" i="1" s="1"/>
  <c r="I1393" i="1"/>
  <c r="L1393" i="1" s="1"/>
  <c r="G1393" i="1"/>
  <c r="J1392" i="1"/>
  <c r="M1392" i="1" s="1"/>
  <c r="H1392" i="1"/>
  <c r="K1391" i="1"/>
  <c r="N1391" i="1" s="1"/>
  <c r="I1391" i="1"/>
  <c r="L1391" i="1" s="1"/>
  <c r="G1391" i="1"/>
  <c r="J1390" i="1"/>
  <c r="M1390" i="1" s="1"/>
  <c r="H1390" i="1"/>
  <c r="K1389" i="1"/>
  <c r="N1389" i="1" s="1"/>
  <c r="I1389" i="1"/>
  <c r="L1389" i="1" s="1"/>
  <c r="G1389" i="1"/>
  <c r="H1388" i="1"/>
  <c r="H1386" i="1"/>
  <c r="H1384" i="1"/>
  <c r="H1382" i="1"/>
  <c r="H1380" i="1"/>
  <c r="H1378" i="1"/>
  <c r="H1376" i="1"/>
  <c r="H1374" i="1"/>
  <c r="H1372" i="1"/>
  <c r="H1370" i="1"/>
  <c r="H1368" i="1"/>
  <c r="H1366" i="1"/>
  <c r="H1364" i="1"/>
  <c r="H1362" i="1"/>
  <c r="H1360" i="1"/>
  <c r="H1358" i="1"/>
  <c r="H1356" i="1"/>
  <c r="H1354" i="1"/>
  <c r="H1352" i="1"/>
  <c r="H1350" i="1"/>
  <c r="H1348" i="1"/>
  <c r="H1346" i="1"/>
  <c r="H1344" i="1"/>
  <c r="H1342" i="1"/>
  <c r="H1340" i="1"/>
  <c r="H1338" i="1"/>
  <c r="H1336" i="1"/>
  <c r="H1334" i="1"/>
  <c r="H1332" i="1"/>
  <c r="H1330" i="1"/>
  <c r="H1328" i="1"/>
  <c r="H1326" i="1"/>
  <c r="H1324" i="1"/>
  <c r="H1322" i="1"/>
  <c r="H1320" i="1"/>
  <c r="H1318" i="1"/>
  <c r="H1316" i="1"/>
  <c r="H1314" i="1"/>
  <c r="H1312" i="1"/>
  <c r="H1310" i="1"/>
  <c r="H1308" i="1"/>
  <c r="H1306" i="1"/>
  <c r="H1304" i="1"/>
  <c r="H1302" i="1"/>
  <c r="H1300" i="1"/>
  <c r="H1298" i="1"/>
  <c r="H1296" i="1"/>
  <c r="H1294" i="1"/>
  <c r="H1292" i="1"/>
  <c r="H1290" i="1"/>
  <c r="H1288" i="1"/>
  <c r="H1286" i="1"/>
  <c r="H1284" i="1"/>
  <c r="H1282" i="1"/>
  <c r="H1280" i="1"/>
  <c r="H1278" i="1"/>
  <c r="H1276" i="1"/>
  <c r="H1274" i="1"/>
  <c r="H1272" i="1"/>
  <c r="H1270" i="1"/>
  <c r="H1268" i="1"/>
  <c r="H1266" i="1"/>
  <c r="H1264" i="1"/>
  <c r="H1262" i="1"/>
  <c r="H1260" i="1"/>
  <c r="H1258" i="1"/>
  <c r="H1256" i="1"/>
  <c r="H1254" i="1"/>
  <c r="H1252" i="1"/>
  <c r="H1250" i="1"/>
  <c r="H1248" i="1"/>
  <c r="H1246" i="1"/>
  <c r="H1244" i="1"/>
  <c r="H1242" i="1"/>
  <c r="H1240" i="1"/>
  <c r="H1238" i="1"/>
  <c r="H1236" i="1"/>
  <c r="H1234" i="1"/>
  <c r="H1232" i="1"/>
  <c r="H1230" i="1"/>
  <c r="H1228" i="1"/>
  <c r="H1226" i="1"/>
  <c r="H1224" i="1"/>
  <c r="H1222" i="1"/>
  <c r="H1220" i="1"/>
  <c r="H1218" i="1"/>
  <c r="H1216" i="1"/>
  <c r="H1214" i="1"/>
  <c r="H1212" i="1"/>
  <c r="H1210" i="1"/>
  <c r="H1208" i="1"/>
  <c r="H1206" i="1"/>
  <c r="H1204" i="1"/>
  <c r="H1202" i="1"/>
  <c r="H1200" i="1"/>
  <c r="H1198" i="1"/>
  <c r="H1196" i="1"/>
  <c r="H1194" i="1"/>
  <c r="H1192" i="1"/>
  <c r="H1190" i="1"/>
  <c r="H1188" i="1"/>
  <c r="H1186" i="1"/>
  <c r="H1184" i="1"/>
  <c r="H1182" i="1"/>
  <c r="H1180" i="1"/>
  <c r="H1178" i="1"/>
  <c r="H1176" i="1"/>
  <c r="H1174" i="1"/>
  <c r="H1172" i="1"/>
  <c r="J1499" i="1"/>
  <c r="M1499" i="1" s="1"/>
  <c r="H1499" i="1"/>
  <c r="J1497" i="1"/>
  <c r="M1497" i="1" s="1"/>
  <c r="H1497" i="1"/>
  <c r="J1495" i="1"/>
  <c r="M1495" i="1" s="1"/>
  <c r="H1495" i="1"/>
  <c r="J1493" i="1"/>
  <c r="M1493" i="1" s="1"/>
  <c r="H1493" i="1"/>
  <c r="J1491" i="1"/>
  <c r="M1491" i="1" s="1"/>
  <c r="H1491" i="1"/>
  <c r="J1489" i="1"/>
  <c r="M1489" i="1" s="1"/>
  <c r="H1489" i="1"/>
  <c r="J1487" i="1"/>
  <c r="M1487" i="1" s="1"/>
  <c r="H1487" i="1"/>
  <c r="J1485" i="1"/>
  <c r="M1485" i="1" s="1"/>
  <c r="H1485" i="1"/>
  <c r="J1483" i="1"/>
  <c r="M1483" i="1" s="1"/>
  <c r="H1483" i="1"/>
  <c r="J1481" i="1"/>
  <c r="M1481" i="1" s="1"/>
  <c r="H1481" i="1"/>
  <c r="J1479" i="1"/>
  <c r="M1479" i="1" s="1"/>
  <c r="H1479" i="1"/>
  <c r="J1477" i="1"/>
  <c r="M1477" i="1" s="1"/>
  <c r="H1477" i="1"/>
  <c r="J1475" i="1"/>
  <c r="M1475" i="1" s="1"/>
  <c r="H1475" i="1"/>
  <c r="J1473" i="1"/>
  <c r="M1473" i="1" s="1"/>
  <c r="H1473" i="1"/>
  <c r="J1471" i="1"/>
  <c r="M1471" i="1" s="1"/>
  <c r="H1471" i="1"/>
  <c r="J1469" i="1"/>
  <c r="M1469" i="1" s="1"/>
  <c r="H1469" i="1"/>
  <c r="J1467" i="1"/>
  <c r="M1467" i="1" s="1"/>
  <c r="H1467" i="1"/>
  <c r="J1465" i="1"/>
  <c r="M1465" i="1" s="1"/>
  <c r="H1465" i="1"/>
  <c r="J1463" i="1"/>
  <c r="M1463" i="1" s="1"/>
  <c r="H1463" i="1"/>
  <c r="J1461" i="1"/>
  <c r="M1461" i="1" s="1"/>
  <c r="H1461" i="1"/>
  <c r="J1459" i="1"/>
  <c r="M1459" i="1" s="1"/>
  <c r="H1459" i="1"/>
  <c r="J1457" i="1"/>
  <c r="M1457" i="1" s="1"/>
  <c r="H1457" i="1"/>
  <c r="J1455" i="1"/>
  <c r="M1455" i="1" s="1"/>
  <c r="H1455" i="1"/>
  <c r="J1453" i="1"/>
  <c r="M1453" i="1" s="1"/>
  <c r="H1453" i="1"/>
  <c r="J1451" i="1"/>
  <c r="M1451" i="1" s="1"/>
  <c r="H1451" i="1"/>
  <c r="J1449" i="1"/>
  <c r="M1449" i="1" s="1"/>
  <c r="H1449" i="1"/>
  <c r="J1447" i="1"/>
  <c r="M1447" i="1" s="1"/>
  <c r="H1447" i="1"/>
  <c r="J1445" i="1"/>
  <c r="M1445" i="1" s="1"/>
  <c r="H1445" i="1"/>
  <c r="J1443" i="1"/>
  <c r="M1443" i="1" s="1"/>
  <c r="H1443" i="1"/>
  <c r="J1441" i="1"/>
  <c r="M1441" i="1" s="1"/>
  <c r="H1441" i="1"/>
  <c r="J1439" i="1"/>
  <c r="M1439" i="1" s="1"/>
  <c r="H1439" i="1"/>
  <c r="J1437" i="1"/>
  <c r="M1437" i="1" s="1"/>
  <c r="H1437" i="1"/>
  <c r="J1435" i="1"/>
  <c r="M1435" i="1" s="1"/>
  <c r="H1435" i="1"/>
  <c r="J1433" i="1"/>
  <c r="M1433" i="1" s="1"/>
  <c r="H1433" i="1"/>
  <c r="J1431" i="1"/>
  <c r="M1431" i="1" s="1"/>
  <c r="H1431" i="1"/>
  <c r="J1429" i="1"/>
  <c r="M1429" i="1" s="1"/>
  <c r="H1429" i="1"/>
  <c r="J1427" i="1"/>
  <c r="M1427" i="1" s="1"/>
  <c r="H1427" i="1"/>
  <c r="J1425" i="1"/>
  <c r="M1425" i="1" s="1"/>
  <c r="H1425" i="1"/>
  <c r="J1423" i="1"/>
  <c r="M1423" i="1" s="1"/>
  <c r="H1423" i="1"/>
  <c r="J1421" i="1"/>
  <c r="M1421" i="1" s="1"/>
  <c r="H1421" i="1"/>
  <c r="J1419" i="1"/>
  <c r="M1419" i="1" s="1"/>
  <c r="H1419" i="1"/>
  <c r="J1417" i="1"/>
  <c r="M1417" i="1" s="1"/>
  <c r="H1417" i="1"/>
  <c r="J1415" i="1"/>
  <c r="M1415" i="1" s="1"/>
  <c r="H1415" i="1"/>
  <c r="J1413" i="1"/>
  <c r="M1413" i="1" s="1"/>
  <c r="H1413" i="1"/>
  <c r="J1411" i="1"/>
  <c r="M1411" i="1" s="1"/>
  <c r="H1411" i="1"/>
  <c r="J1409" i="1"/>
  <c r="M1409" i="1" s="1"/>
  <c r="H1409" i="1"/>
  <c r="J1407" i="1"/>
  <c r="M1407" i="1" s="1"/>
  <c r="H1407" i="1"/>
  <c r="J1405" i="1"/>
  <c r="M1405" i="1" s="1"/>
  <c r="H1405" i="1"/>
  <c r="J1403" i="1"/>
  <c r="M1403" i="1" s="1"/>
  <c r="H1403" i="1"/>
  <c r="J1401" i="1"/>
  <c r="M1401" i="1" s="1"/>
  <c r="H1401" i="1"/>
  <c r="J1399" i="1"/>
  <c r="M1399" i="1" s="1"/>
  <c r="H1399" i="1"/>
  <c r="J1397" i="1"/>
  <c r="M1397" i="1" s="1"/>
  <c r="H1397" i="1"/>
  <c r="J1395" i="1"/>
  <c r="M1395" i="1" s="1"/>
  <c r="H1395" i="1"/>
  <c r="J1393" i="1"/>
  <c r="M1393" i="1" s="1"/>
  <c r="H1393" i="1"/>
  <c r="J1391" i="1"/>
  <c r="M1391" i="1" s="1"/>
  <c r="H1391" i="1"/>
  <c r="J1389" i="1"/>
  <c r="M1389" i="1" s="1"/>
  <c r="H1389" i="1"/>
  <c r="J1222" i="1"/>
  <c r="M1222" i="1" s="1"/>
  <c r="F1222" i="1"/>
  <c r="J1220" i="1"/>
  <c r="M1220" i="1" s="1"/>
  <c r="F1220" i="1"/>
  <c r="J1218" i="1"/>
  <c r="M1218" i="1" s="1"/>
  <c r="F1218" i="1"/>
  <c r="J1216" i="1"/>
  <c r="M1216" i="1" s="1"/>
  <c r="F1216" i="1"/>
  <c r="J1214" i="1"/>
  <c r="M1214" i="1" s="1"/>
  <c r="F1214" i="1"/>
  <c r="J1212" i="1"/>
  <c r="M1212" i="1" s="1"/>
  <c r="F1212" i="1"/>
  <c r="J1210" i="1"/>
  <c r="M1210" i="1" s="1"/>
  <c r="F1210" i="1"/>
  <c r="J1208" i="1"/>
  <c r="M1208" i="1" s="1"/>
  <c r="F1208" i="1"/>
  <c r="J1206" i="1"/>
  <c r="M1206" i="1" s="1"/>
  <c r="F1206" i="1"/>
  <c r="J1204" i="1"/>
  <c r="M1204" i="1" s="1"/>
  <c r="F1204" i="1"/>
  <c r="J1202" i="1"/>
  <c r="M1202" i="1" s="1"/>
  <c r="F1202" i="1"/>
  <c r="J1200" i="1"/>
  <c r="M1200" i="1" s="1"/>
  <c r="F1200" i="1"/>
  <c r="J1198" i="1"/>
  <c r="M1198" i="1" s="1"/>
  <c r="F1198" i="1"/>
  <c r="J1196" i="1"/>
  <c r="M1196" i="1" s="1"/>
  <c r="F1196" i="1"/>
  <c r="J1194" i="1"/>
  <c r="M1194" i="1" s="1"/>
  <c r="F1194" i="1"/>
  <c r="J1192" i="1"/>
  <c r="M1192" i="1" s="1"/>
  <c r="F1192" i="1"/>
  <c r="J1190" i="1"/>
  <c r="M1190" i="1" s="1"/>
  <c r="F1190" i="1"/>
  <c r="J1188" i="1"/>
  <c r="M1188" i="1" s="1"/>
  <c r="F1188" i="1"/>
  <c r="J1186" i="1"/>
  <c r="M1186" i="1" s="1"/>
  <c r="F1186" i="1"/>
  <c r="J1184" i="1"/>
  <c r="M1184" i="1" s="1"/>
  <c r="F1184" i="1"/>
  <c r="J1182" i="1"/>
  <c r="M1182" i="1" s="1"/>
  <c r="F1182" i="1"/>
  <c r="J1180" i="1"/>
  <c r="M1180" i="1" s="1"/>
  <c r="F1180" i="1"/>
  <c r="J1178" i="1"/>
  <c r="M1178" i="1" s="1"/>
  <c r="F1178" i="1"/>
  <c r="J1176" i="1"/>
  <c r="M1176" i="1" s="1"/>
  <c r="F1176" i="1"/>
  <c r="J1174" i="1"/>
  <c r="M1174" i="1" s="1"/>
  <c r="F1174" i="1"/>
  <c r="J1172" i="1"/>
  <c r="M1172" i="1" s="1"/>
  <c r="F1172" i="1"/>
  <c r="G1170" i="1"/>
  <c r="I1170" i="1"/>
  <c r="L1170" i="1" s="1"/>
  <c r="K1170" i="1"/>
  <c r="N1170" i="1" s="1"/>
  <c r="G1168" i="1"/>
  <c r="I1168" i="1"/>
  <c r="L1168" i="1" s="1"/>
  <c r="K1168" i="1"/>
  <c r="N1168" i="1" s="1"/>
  <c r="G1166" i="1"/>
  <c r="I1166" i="1"/>
  <c r="L1166" i="1" s="1"/>
  <c r="K1166" i="1"/>
  <c r="N1166" i="1" s="1"/>
  <c r="G1164" i="1"/>
  <c r="I1164" i="1"/>
  <c r="L1164" i="1" s="1"/>
  <c r="K1164" i="1"/>
  <c r="N1164" i="1" s="1"/>
  <c r="G1162" i="1"/>
  <c r="I1162" i="1"/>
  <c r="L1162" i="1" s="1"/>
  <c r="K1162" i="1"/>
  <c r="N1162" i="1" s="1"/>
  <c r="G1160" i="1"/>
  <c r="I1160" i="1"/>
  <c r="L1160" i="1" s="1"/>
  <c r="K1160" i="1"/>
  <c r="N1160" i="1" s="1"/>
  <c r="G1158" i="1"/>
  <c r="I1158" i="1"/>
  <c r="L1158" i="1" s="1"/>
  <c r="K1158" i="1"/>
  <c r="N1158" i="1" s="1"/>
  <c r="G1156" i="1"/>
  <c r="I1156" i="1"/>
  <c r="L1156" i="1" s="1"/>
  <c r="K1156" i="1"/>
  <c r="N1156" i="1" s="1"/>
  <c r="G1154" i="1"/>
  <c r="I1154" i="1"/>
  <c r="L1154" i="1" s="1"/>
  <c r="K1154" i="1"/>
  <c r="N1154" i="1" s="1"/>
  <c r="G1152" i="1"/>
  <c r="I1152" i="1"/>
  <c r="L1152" i="1" s="1"/>
  <c r="K1152" i="1"/>
  <c r="N1152" i="1" s="1"/>
  <c r="G1150" i="1"/>
  <c r="I1150" i="1"/>
  <c r="L1150" i="1" s="1"/>
  <c r="K1150" i="1"/>
  <c r="N1150" i="1" s="1"/>
  <c r="G1148" i="1"/>
  <c r="I1148" i="1"/>
  <c r="L1148" i="1" s="1"/>
  <c r="K1148" i="1"/>
  <c r="N1148" i="1" s="1"/>
  <c r="G1146" i="1"/>
  <c r="I1146" i="1"/>
  <c r="L1146" i="1" s="1"/>
  <c r="K1146" i="1"/>
  <c r="N1146" i="1" s="1"/>
  <c r="G1144" i="1"/>
  <c r="I1144" i="1"/>
  <c r="L1144" i="1" s="1"/>
  <c r="K1144" i="1"/>
  <c r="N1144" i="1" s="1"/>
  <c r="G1142" i="1"/>
  <c r="I1142" i="1"/>
  <c r="L1142" i="1" s="1"/>
  <c r="K1142" i="1"/>
  <c r="N1142" i="1" s="1"/>
  <c r="G1140" i="1"/>
  <c r="I1140" i="1"/>
  <c r="L1140" i="1" s="1"/>
  <c r="K1140" i="1"/>
  <c r="N1140" i="1" s="1"/>
  <c r="G1138" i="1"/>
  <c r="I1138" i="1"/>
  <c r="L1138" i="1" s="1"/>
  <c r="K1138" i="1"/>
  <c r="N1138" i="1" s="1"/>
  <c r="G1136" i="1"/>
  <c r="I1136" i="1"/>
  <c r="L1136" i="1" s="1"/>
  <c r="K1136" i="1"/>
  <c r="N1136" i="1" s="1"/>
  <c r="G1134" i="1"/>
  <c r="I1134" i="1"/>
  <c r="L1134" i="1" s="1"/>
  <c r="K1134" i="1"/>
  <c r="N1134" i="1" s="1"/>
  <c r="G1132" i="1"/>
  <c r="I1132" i="1"/>
  <c r="L1132" i="1" s="1"/>
  <c r="K1132" i="1"/>
  <c r="N1132" i="1" s="1"/>
  <c r="G1130" i="1"/>
  <c r="I1130" i="1"/>
  <c r="L1130" i="1" s="1"/>
  <c r="K1130" i="1"/>
  <c r="N1130" i="1" s="1"/>
  <c r="G1128" i="1"/>
  <c r="I1128" i="1"/>
  <c r="L1128" i="1" s="1"/>
  <c r="K1128" i="1"/>
  <c r="N1128" i="1" s="1"/>
  <c r="G1126" i="1"/>
  <c r="I1126" i="1"/>
  <c r="L1126" i="1" s="1"/>
  <c r="K1126" i="1"/>
  <c r="N1126" i="1" s="1"/>
  <c r="G1124" i="1"/>
  <c r="I1124" i="1"/>
  <c r="L1124" i="1" s="1"/>
  <c r="K1124" i="1"/>
  <c r="N1124" i="1" s="1"/>
  <c r="G1122" i="1"/>
  <c r="I1122" i="1"/>
  <c r="L1122" i="1" s="1"/>
  <c r="K1122" i="1"/>
  <c r="N1122" i="1" s="1"/>
  <c r="G1120" i="1"/>
  <c r="I1120" i="1"/>
  <c r="L1120" i="1" s="1"/>
  <c r="K1120" i="1"/>
  <c r="N1120" i="1" s="1"/>
  <c r="G1118" i="1"/>
  <c r="I1118" i="1"/>
  <c r="L1118" i="1" s="1"/>
  <c r="K1118" i="1"/>
  <c r="N1118" i="1" s="1"/>
  <c r="G1116" i="1"/>
  <c r="I1116" i="1"/>
  <c r="L1116" i="1" s="1"/>
  <c r="K1116" i="1"/>
  <c r="N1116" i="1" s="1"/>
  <c r="G1114" i="1"/>
  <c r="I1114" i="1"/>
  <c r="L1114" i="1" s="1"/>
  <c r="K1114" i="1"/>
  <c r="N1114" i="1" s="1"/>
  <c r="G1112" i="1"/>
  <c r="I1112" i="1"/>
  <c r="L1112" i="1" s="1"/>
  <c r="K1112" i="1"/>
  <c r="N1112" i="1" s="1"/>
  <c r="G1110" i="1"/>
  <c r="I1110" i="1"/>
  <c r="L1110" i="1" s="1"/>
  <c r="K1110" i="1"/>
  <c r="N1110" i="1" s="1"/>
  <c r="G1108" i="1"/>
  <c r="I1108" i="1"/>
  <c r="L1108" i="1" s="1"/>
  <c r="K1108" i="1"/>
  <c r="N1108" i="1" s="1"/>
  <c r="G1106" i="1"/>
  <c r="I1106" i="1"/>
  <c r="L1106" i="1" s="1"/>
  <c r="K1106" i="1"/>
  <c r="N1106" i="1" s="1"/>
  <c r="G1104" i="1"/>
  <c r="I1104" i="1"/>
  <c r="L1104" i="1" s="1"/>
  <c r="K1104" i="1"/>
  <c r="N1104" i="1" s="1"/>
  <c r="G1102" i="1"/>
  <c r="I1102" i="1"/>
  <c r="L1102" i="1" s="1"/>
  <c r="K1102" i="1"/>
  <c r="N1102" i="1" s="1"/>
  <c r="G1100" i="1"/>
  <c r="I1100" i="1"/>
  <c r="L1100" i="1" s="1"/>
  <c r="K1100" i="1"/>
  <c r="N1100" i="1" s="1"/>
  <c r="G1098" i="1"/>
  <c r="I1098" i="1"/>
  <c r="L1098" i="1" s="1"/>
  <c r="K1098" i="1"/>
  <c r="N1098" i="1" s="1"/>
  <c r="G1096" i="1"/>
  <c r="I1096" i="1"/>
  <c r="L1096" i="1" s="1"/>
  <c r="K1096" i="1"/>
  <c r="N1096" i="1" s="1"/>
  <c r="G1094" i="1"/>
  <c r="I1094" i="1"/>
  <c r="L1094" i="1" s="1"/>
  <c r="K1094" i="1"/>
  <c r="N1094" i="1" s="1"/>
  <c r="G1092" i="1"/>
  <c r="I1092" i="1"/>
  <c r="L1092" i="1" s="1"/>
  <c r="K1092" i="1"/>
  <c r="N1092" i="1" s="1"/>
  <c r="G1090" i="1"/>
  <c r="I1090" i="1"/>
  <c r="L1090" i="1" s="1"/>
  <c r="K1090" i="1"/>
  <c r="N1090" i="1" s="1"/>
  <c r="G1088" i="1"/>
  <c r="I1088" i="1"/>
  <c r="L1088" i="1" s="1"/>
  <c r="K1088" i="1"/>
  <c r="N1088" i="1" s="1"/>
  <c r="G1086" i="1"/>
  <c r="I1086" i="1"/>
  <c r="L1086" i="1" s="1"/>
  <c r="K1086" i="1"/>
  <c r="N1086" i="1" s="1"/>
  <c r="G1084" i="1"/>
  <c r="I1084" i="1"/>
  <c r="L1084" i="1" s="1"/>
  <c r="K1084" i="1"/>
  <c r="N1084" i="1" s="1"/>
  <c r="G1082" i="1"/>
  <c r="I1082" i="1"/>
  <c r="L1082" i="1" s="1"/>
  <c r="K1082" i="1"/>
  <c r="N1082" i="1" s="1"/>
  <c r="G1080" i="1"/>
  <c r="I1080" i="1"/>
  <c r="L1080" i="1" s="1"/>
  <c r="K1080" i="1"/>
  <c r="N1080" i="1" s="1"/>
  <c r="G1078" i="1"/>
  <c r="I1078" i="1"/>
  <c r="L1078" i="1" s="1"/>
  <c r="K1078" i="1"/>
  <c r="N1078" i="1" s="1"/>
  <c r="G1076" i="1"/>
  <c r="I1076" i="1"/>
  <c r="L1076" i="1" s="1"/>
  <c r="K1076" i="1"/>
  <c r="N1076" i="1" s="1"/>
  <c r="G1074" i="1"/>
  <c r="I1074" i="1"/>
  <c r="L1074" i="1" s="1"/>
  <c r="K1074" i="1"/>
  <c r="N1074" i="1" s="1"/>
  <c r="G1072" i="1"/>
  <c r="I1072" i="1"/>
  <c r="L1072" i="1" s="1"/>
  <c r="K1072" i="1"/>
  <c r="N1072" i="1" s="1"/>
  <c r="G1070" i="1"/>
  <c r="I1070" i="1"/>
  <c r="L1070" i="1" s="1"/>
  <c r="K1070" i="1"/>
  <c r="N1070" i="1" s="1"/>
  <c r="G1068" i="1"/>
  <c r="I1068" i="1"/>
  <c r="L1068" i="1" s="1"/>
  <c r="K1068" i="1"/>
  <c r="N1068" i="1" s="1"/>
  <c r="G1066" i="1"/>
  <c r="I1066" i="1"/>
  <c r="L1066" i="1" s="1"/>
  <c r="K1066" i="1"/>
  <c r="N1066" i="1" s="1"/>
  <c r="G1064" i="1"/>
  <c r="I1064" i="1"/>
  <c r="L1064" i="1" s="1"/>
  <c r="K1064" i="1"/>
  <c r="N1064" i="1" s="1"/>
  <c r="G1062" i="1"/>
  <c r="I1062" i="1"/>
  <c r="L1062" i="1" s="1"/>
  <c r="K1062" i="1"/>
  <c r="N1062" i="1" s="1"/>
  <c r="G1060" i="1"/>
  <c r="I1060" i="1"/>
  <c r="L1060" i="1" s="1"/>
  <c r="K1060" i="1"/>
  <c r="N1060" i="1" s="1"/>
  <c r="G1058" i="1"/>
  <c r="I1058" i="1"/>
  <c r="L1058" i="1" s="1"/>
  <c r="K1058" i="1"/>
  <c r="N1058" i="1" s="1"/>
  <c r="G1056" i="1"/>
  <c r="I1056" i="1"/>
  <c r="L1056" i="1" s="1"/>
  <c r="K1056" i="1"/>
  <c r="N1056" i="1" s="1"/>
  <c r="G1054" i="1"/>
  <c r="I1054" i="1"/>
  <c r="L1054" i="1" s="1"/>
  <c r="K1054" i="1"/>
  <c r="N1054" i="1" s="1"/>
  <c r="G1052" i="1"/>
  <c r="I1052" i="1"/>
  <c r="L1052" i="1" s="1"/>
  <c r="K1052" i="1"/>
  <c r="N1052" i="1" s="1"/>
  <c r="G1050" i="1"/>
  <c r="I1050" i="1"/>
  <c r="L1050" i="1" s="1"/>
  <c r="K1050" i="1"/>
  <c r="N1050" i="1" s="1"/>
  <c r="G1048" i="1"/>
  <c r="I1048" i="1"/>
  <c r="L1048" i="1" s="1"/>
  <c r="K1048" i="1"/>
  <c r="N1048" i="1" s="1"/>
  <c r="G1046" i="1"/>
  <c r="I1046" i="1"/>
  <c r="L1046" i="1" s="1"/>
  <c r="K1046" i="1"/>
  <c r="N1046" i="1" s="1"/>
  <c r="G1044" i="1"/>
  <c r="I1044" i="1"/>
  <c r="L1044" i="1" s="1"/>
  <c r="K1044" i="1"/>
  <c r="N1044" i="1" s="1"/>
  <c r="G1042" i="1"/>
  <c r="I1042" i="1"/>
  <c r="L1042" i="1" s="1"/>
  <c r="K1042" i="1"/>
  <c r="N1042" i="1" s="1"/>
  <c r="G1040" i="1"/>
  <c r="I1040" i="1"/>
  <c r="L1040" i="1" s="1"/>
  <c r="K1040" i="1"/>
  <c r="N1040" i="1" s="1"/>
  <c r="G1038" i="1"/>
  <c r="I1038" i="1"/>
  <c r="L1038" i="1" s="1"/>
  <c r="K1038" i="1"/>
  <c r="N1038" i="1" s="1"/>
  <c r="G1036" i="1"/>
  <c r="I1036" i="1"/>
  <c r="L1036" i="1" s="1"/>
  <c r="K1036" i="1"/>
  <c r="N1036" i="1" s="1"/>
  <c r="G1034" i="1"/>
  <c r="I1034" i="1"/>
  <c r="L1034" i="1" s="1"/>
  <c r="K1034" i="1"/>
  <c r="N1034" i="1" s="1"/>
  <c r="G1032" i="1"/>
  <c r="I1032" i="1"/>
  <c r="L1032" i="1" s="1"/>
  <c r="K1032" i="1"/>
  <c r="N1032" i="1" s="1"/>
  <c r="G1030" i="1"/>
  <c r="I1030" i="1"/>
  <c r="L1030" i="1" s="1"/>
  <c r="K1030" i="1"/>
  <c r="N1030" i="1" s="1"/>
  <c r="G1028" i="1"/>
  <c r="I1028" i="1"/>
  <c r="L1028" i="1" s="1"/>
  <c r="K1028" i="1"/>
  <c r="N1028" i="1" s="1"/>
  <c r="G1026" i="1"/>
  <c r="I1026" i="1"/>
  <c r="L1026" i="1" s="1"/>
  <c r="K1026" i="1"/>
  <c r="N1026" i="1" s="1"/>
  <c r="G1024" i="1"/>
  <c r="I1024" i="1"/>
  <c r="L1024" i="1" s="1"/>
  <c r="K1024" i="1"/>
  <c r="N1024" i="1" s="1"/>
  <c r="G1022" i="1"/>
  <c r="I1022" i="1"/>
  <c r="L1022" i="1" s="1"/>
  <c r="K1022" i="1"/>
  <c r="N1022" i="1" s="1"/>
  <c r="G1020" i="1"/>
  <c r="I1020" i="1"/>
  <c r="L1020" i="1" s="1"/>
  <c r="K1020" i="1"/>
  <c r="N1020" i="1" s="1"/>
  <c r="G1018" i="1"/>
  <c r="I1018" i="1"/>
  <c r="L1018" i="1" s="1"/>
  <c r="K1018" i="1"/>
  <c r="N1018" i="1" s="1"/>
  <c r="G1016" i="1"/>
  <c r="I1016" i="1"/>
  <c r="L1016" i="1" s="1"/>
  <c r="K1016" i="1"/>
  <c r="N1016" i="1" s="1"/>
  <c r="G1014" i="1"/>
  <c r="I1014" i="1"/>
  <c r="L1014" i="1" s="1"/>
  <c r="K1014" i="1"/>
  <c r="N1014" i="1" s="1"/>
  <c r="G1012" i="1"/>
  <c r="I1012" i="1"/>
  <c r="L1012" i="1" s="1"/>
  <c r="K1012" i="1"/>
  <c r="N1012" i="1" s="1"/>
  <c r="G1010" i="1"/>
  <c r="I1010" i="1"/>
  <c r="L1010" i="1" s="1"/>
  <c r="K1010" i="1"/>
  <c r="N1010" i="1" s="1"/>
  <c r="G1008" i="1"/>
  <c r="I1008" i="1"/>
  <c r="L1008" i="1" s="1"/>
  <c r="K1008" i="1"/>
  <c r="N1008" i="1" s="1"/>
  <c r="G1006" i="1"/>
  <c r="I1006" i="1"/>
  <c r="L1006" i="1" s="1"/>
  <c r="K1006" i="1"/>
  <c r="N1006" i="1" s="1"/>
  <c r="G1004" i="1"/>
  <c r="I1004" i="1"/>
  <c r="L1004" i="1" s="1"/>
  <c r="K1004" i="1"/>
  <c r="N1004" i="1" s="1"/>
  <c r="G1002" i="1"/>
  <c r="I1002" i="1"/>
  <c r="L1002" i="1" s="1"/>
  <c r="K1002" i="1"/>
  <c r="N1002" i="1" s="1"/>
  <c r="G1000" i="1"/>
  <c r="I1000" i="1"/>
  <c r="L1000" i="1" s="1"/>
  <c r="K1000" i="1"/>
  <c r="N1000" i="1" s="1"/>
  <c r="G998" i="1"/>
  <c r="I998" i="1"/>
  <c r="L998" i="1" s="1"/>
  <c r="K998" i="1"/>
  <c r="N998" i="1" s="1"/>
  <c r="G996" i="1"/>
  <c r="I996" i="1"/>
  <c r="L996" i="1" s="1"/>
  <c r="K996" i="1"/>
  <c r="N996" i="1" s="1"/>
  <c r="G994" i="1"/>
  <c r="I994" i="1"/>
  <c r="L994" i="1" s="1"/>
  <c r="K994" i="1"/>
  <c r="N994" i="1" s="1"/>
  <c r="G992" i="1"/>
  <c r="I992" i="1"/>
  <c r="L992" i="1" s="1"/>
  <c r="K992" i="1"/>
  <c r="N992" i="1" s="1"/>
  <c r="G990" i="1"/>
  <c r="I990" i="1"/>
  <c r="L990" i="1" s="1"/>
  <c r="K990" i="1"/>
  <c r="N990" i="1" s="1"/>
  <c r="G988" i="1"/>
  <c r="I988" i="1"/>
  <c r="L988" i="1" s="1"/>
  <c r="K988" i="1"/>
  <c r="N988" i="1" s="1"/>
  <c r="G986" i="1"/>
  <c r="I986" i="1"/>
  <c r="L986" i="1" s="1"/>
  <c r="K986" i="1"/>
  <c r="N986" i="1" s="1"/>
  <c r="G984" i="1"/>
  <c r="I984" i="1"/>
  <c r="L984" i="1" s="1"/>
  <c r="K984" i="1"/>
  <c r="N984" i="1" s="1"/>
  <c r="G982" i="1"/>
  <c r="I982" i="1"/>
  <c r="L982" i="1" s="1"/>
  <c r="K982" i="1"/>
  <c r="N982" i="1" s="1"/>
  <c r="G980" i="1"/>
  <c r="I980" i="1"/>
  <c r="L980" i="1" s="1"/>
  <c r="K980" i="1"/>
  <c r="N980" i="1" s="1"/>
  <c r="G978" i="1"/>
  <c r="I978" i="1"/>
  <c r="L978" i="1" s="1"/>
  <c r="K978" i="1"/>
  <c r="N978" i="1" s="1"/>
  <c r="G976" i="1"/>
  <c r="I976" i="1"/>
  <c r="L976" i="1" s="1"/>
  <c r="K976" i="1"/>
  <c r="N976" i="1" s="1"/>
  <c r="G974" i="1"/>
  <c r="I974" i="1"/>
  <c r="L974" i="1" s="1"/>
  <c r="K974" i="1"/>
  <c r="N974" i="1" s="1"/>
  <c r="G972" i="1"/>
  <c r="I972" i="1"/>
  <c r="L972" i="1" s="1"/>
  <c r="K972" i="1"/>
  <c r="N972" i="1" s="1"/>
  <c r="G970" i="1"/>
  <c r="I970" i="1"/>
  <c r="L970" i="1" s="1"/>
  <c r="K970" i="1"/>
  <c r="N970" i="1" s="1"/>
  <c r="J1387" i="1"/>
  <c r="M1387" i="1" s="1"/>
  <c r="H1387" i="1"/>
  <c r="J1385" i="1"/>
  <c r="M1385" i="1" s="1"/>
  <c r="H1385" i="1"/>
  <c r="J1383" i="1"/>
  <c r="M1383" i="1" s="1"/>
  <c r="H1383" i="1"/>
  <c r="J1381" i="1"/>
  <c r="M1381" i="1" s="1"/>
  <c r="H1381" i="1"/>
  <c r="J1379" i="1"/>
  <c r="M1379" i="1" s="1"/>
  <c r="H1379" i="1"/>
  <c r="J1377" i="1"/>
  <c r="M1377" i="1" s="1"/>
  <c r="H1377" i="1"/>
  <c r="J1375" i="1"/>
  <c r="M1375" i="1" s="1"/>
  <c r="H1375" i="1"/>
  <c r="J1373" i="1"/>
  <c r="M1373" i="1" s="1"/>
  <c r="H1373" i="1"/>
  <c r="J1371" i="1"/>
  <c r="M1371" i="1" s="1"/>
  <c r="H1371" i="1"/>
  <c r="J1369" i="1"/>
  <c r="M1369" i="1" s="1"/>
  <c r="H1369" i="1"/>
  <c r="J1367" i="1"/>
  <c r="M1367" i="1" s="1"/>
  <c r="H1367" i="1"/>
  <c r="J1365" i="1"/>
  <c r="M1365" i="1" s="1"/>
  <c r="H1365" i="1"/>
  <c r="J1363" i="1"/>
  <c r="M1363" i="1" s="1"/>
  <c r="H1363" i="1"/>
  <c r="J1361" i="1"/>
  <c r="M1361" i="1" s="1"/>
  <c r="H1361" i="1"/>
  <c r="J1359" i="1"/>
  <c r="M1359" i="1" s="1"/>
  <c r="H1359" i="1"/>
  <c r="J1357" i="1"/>
  <c r="M1357" i="1" s="1"/>
  <c r="H1357" i="1"/>
  <c r="J1355" i="1"/>
  <c r="M1355" i="1" s="1"/>
  <c r="H1355" i="1"/>
  <c r="J1353" i="1"/>
  <c r="M1353" i="1" s="1"/>
  <c r="H1353" i="1"/>
  <c r="J1351" i="1"/>
  <c r="M1351" i="1" s="1"/>
  <c r="H1351" i="1"/>
  <c r="J1349" i="1"/>
  <c r="M1349" i="1" s="1"/>
  <c r="H1349" i="1"/>
  <c r="J1347" i="1"/>
  <c r="M1347" i="1" s="1"/>
  <c r="H1347" i="1"/>
  <c r="J1345" i="1"/>
  <c r="M1345" i="1" s="1"/>
  <c r="H1345" i="1"/>
  <c r="J1343" i="1"/>
  <c r="M1343" i="1" s="1"/>
  <c r="H1343" i="1"/>
  <c r="J1341" i="1"/>
  <c r="M1341" i="1" s="1"/>
  <c r="H1341" i="1"/>
  <c r="J1339" i="1"/>
  <c r="M1339" i="1" s="1"/>
  <c r="H1339" i="1"/>
  <c r="J1337" i="1"/>
  <c r="M1337" i="1" s="1"/>
  <c r="H1337" i="1"/>
  <c r="J1335" i="1"/>
  <c r="M1335" i="1" s="1"/>
  <c r="H1335" i="1"/>
  <c r="J1333" i="1"/>
  <c r="M1333" i="1" s="1"/>
  <c r="H1333" i="1"/>
  <c r="J1331" i="1"/>
  <c r="M1331" i="1" s="1"/>
  <c r="H1331" i="1"/>
  <c r="J1329" i="1"/>
  <c r="M1329" i="1" s="1"/>
  <c r="H1329" i="1"/>
  <c r="J1327" i="1"/>
  <c r="M1327" i="1" s="1"/>
  <c r="H1327" i="1"/>
  <c r="J1325" i="1"/>
  <c r="M1325" i="1" s="1"/>
  <c r="H1325" i="1"/>
  <c r="J1323" i="1"/>
  <c r="M1323" i="1" s="1"/>
  <c r="H1323" i="1"/>
  <c r="J1321" i="1"/>
  <c r="M1321" i="1" s="1"/>
  <c r="H1321" i="1"/>
  <c r="J1319" i="1"/>
  <c r="M1319" i="1" s="1"/>
  <c r="H1319" i="1"/>
  <c r="J1317" i="1"/>
  <c r="M1317" i="1" s="1"/>
  <c r="H1317" i="1"/>
  <c r="J1315" i="1"/>
  <c r="M1315" i="1" s="1"/>
  <c r="H1315" i="1"/>
  <c r="J1313" i="1"/>
  <c r="M1313" i="1" s="1"/>
  <c r="H1313" i="1"/>
  <c r="J1311" i="1"/>
  <c r="M1311" i="1" s="1"/>
  <c r="H1311" i="1"/>
  <c r="J1309" i="1"/>
  <c r="M1309" i="1" s="1"/>
  <c r="H1309" i="1"/>
  <c r="J1307" i="1"/>
  <c r="M1307" i="1" s="1"/>
  <c r="H1307" i="1"/>
  <c r="J1305" i="1"/>
  <c r="M1305" i="1" s="1"/>
  <c r="H1305" i="1"/>
  <c r="J1303" i="1"/>
  <c r="M1303" i="1" s="1"/>
  <c r="H1303" i="1"/>
  <c r="J1301" i="1"/>
  <c r="M1301" i="1" s="1"/>
  <c r="H1301" i="1"/>
  <c r="J1299" i="1"/>
  <c r="M1299" i="1" s="1"/>
  <c r="H1299" i="1"/>
  <c r="J1297" i="1"/>
  <c r="M1297" i="1" s="1"/>
  <c r="H1297" i="1"/>
  <c r="J1295" i="1"/>
  <c r="M1295" i="1" s="1"/>
  <c r="H1295" i="1"/>
  <c r="J1293" i="1"/>
  <c r="M1293" i="1" s="1"/>
  <c r="H1293" i="1"/>
  <c r="J1291" i="1"/>
  <c r="M1291" i="1" s="1"/>
  <c r="H1291" i="1"/>
  <c r="J1289" i="1"/>
  <c r="M1289" i="1" s="1"/>
  <c r="H1289" i="1"/>
  <c r="J1287" i="1"/>
  <c r="M1287" i="1" s="1"/>
  <c r="H1287" i="1"/>
  <c r="J1285" i="1"/>
  <c r="M1285" i="1" s="1"/>
  <c r="H1285" i="1"/>
  <c r="J1283" i="1"/>
  <c r="M1283" i="1" s="1"/>
  <c r="H1283" i="1"/>
  <c r="J1281" i="1"/>
  <c r="M1281" i="1" s="1"/>
  <c r="H1281" i="1"/>
  <c r="J1279" i="1"/>
  <c r="M1279" i="1" s="1"/>
  <c r="H1279" i="1"/>
  <c r="J1277" i="1"/>
  <c r="M1277" i="1" s="1"/>
  <c r="H1277" i="1"/>
  <c r="J1275" i="1"/>
  <c r="M1275" i="1" s="1"/>
  <c r="H1275" i="1"/>
  <c r="J1273" i="1"/>
  <c r="M1273" i="1" s="1"/>
  <c r="H1273" i="1"/>
  <c r="J1271" i="1"/>
  <c r="M1271" i="1" s="1"/>
  <c r="H1271" i="1"/>
  <c r="J1269" i="1"/>
  <c r="M1269" i="1" s="1"/>
  <c r="H1269" i="1"/>
  <c r="J1267" i="1"/>
  <c r="M1267" i="1" s="1"/>
  <c r="H1267" i="1"/>
  <c r="J1265" i="1"/>
  <c r="M1265" i="1" s="1"/>
  <c r="H1265" i="1"/>
  <c r="J1263" i="1"/>
  <c r="M1263" i="1" s="1"/>
  <c r="H1263" i="1"/>
  <c r="J1261" i="1"/>
  <c r="M1261" i="1" s="1"/>
  <c r="H1261" i="1"/>
  <c r="J1259" i="1"/>
  <c r="M1259" i="1" s="1"/>
  <c r="H1259" i="1"/>
  <c r="J1257" i="1"/>
  <c r="M1257" i="1" s="1"/>
  <c r="H1257" i="1"/>
  <c r="J1255" i="1"/>
  <c r="M1255" i="1" s="1"/>
  <c r="H1255" i="1"/>
  <c r="J1253" i="1"/>
  <c r="M1253" i="1" s="1"/>
  <c r="H1253" i="1"/>
  <c r="J1251" i="1"/>
  <c r="M1251" i="1" s="1"/>
  <c r="H1251" i="1"/>
  <c r="J1249" i="1"/>
  <c r="M1249" i="1" s="1"/>
  <c r="H1249" i="1"/>
  <c r="J1247" i="1"/>
  <c r="M1247" i="1" s="1"/>
  <c r="H1247" i="1"/>
  <c r="J1245" i="1"/>
  <c r="M1245" i="1" s="1"/>
  <c r="H1245" i="1"/>
  <c r="J1243" i="1"/>
  <c r="M1243" i="1" s="1"/>
  <c r="H1243" i="1"/>
  <c r="J1241" i="1"/>
  <c r="M1241" i="1" s="1"/>
  <c r="H1241" i="1"/>
  <c r="J1239" i="1"/>
  <c r="M1239" i="1" s="1"/>
  <c r="H1239" i="1"/>
  <c r="J1237" i="1"/>
  <c r="M1237" i="1" s="1"/>
  <c r="H1237" i="1"/>
  <c r="J1235" i="1"/>
  <c r="M1235" i="1" s="1"/>
  <c r="H1235" i="1"/>
  <c r="J1233" i="1"/>
  <c r="M1233" i="1" s="1"/>
  <c r="H1233" i="1"/>
  <c r="J1231" i="1"/>
  <c r="M1231" i="1" s="1"/>
  <c r="H1231" i="1"/>
  <c r="J1229" i="1"/>
  <c r="M1229" i="1" s="1"/>
  <c r="H1229" i="1"/>
  <c r="J1227" i="1"/>
  <c r="M1227" i="1" s="1"/>
  <c r="H1227" i="1"/>
  <c r="J1225" i="1"/>
  <c r="M1225" i="1" s="1"/>
  <c r="H1225" i="1"/>
  <c r="J1223" i="1"/>
  <c r="M1223" i="1" s="1"/>
  <c r="H1223" i="1"/>
  <c r="J1221" i="1"/>
  <c r="M1221" i="1" s="1"/>
  <c r="H1221" i="1"/>
  <c r="J1219" i="1"/>
  <c r="M1219" i="1" s="1"/>
  <c r="H1219" i="1"/>
  <c r="J1217" i="1"/>
  <c r="M1217" i="1" s="1"/>
  <c r="H1217" i="1"/>
  <c r="J1215" i="1"/>
  <c r="M1215" i="1" s="1"/>
  <c r="H1215" i="1"/>
  <c r="J1213" i="1"/>
  <c r="M1213" i="1" s="1"/>
  <c r="H1213" i="1"/>
  <c r="J1211" i="1"/>
  <c r="M1211" i="1" s="1"/>
  <c r="H1211" i="1"/>
  <c r="J1209" i="1"/>
  <c r="M1209" i="1" s="1"/>
  <c r="H1209" i="1"/>
  <c r="J1207" i="1"/>
  <c r="M1207" i="1" s="1"/>
  <c r="H1207" i="1"/>
  <c r="J1205" i="1"/>
  <c r="M1205" i="1" s="1"/>
  <c r="H1205" i="1"/>
  <c r="J1203" i="1"/>
  <c r="M1203" i="1" s="1"/>
  <c r="H1203" i="1"/>
  <c r="J1201" i="1"/>
  <c r="M1201" i="1" s="1"/>
  <c r="H1201" i="1"/>
  <c r="J1199" i="1"/>
  <c r="M1199" i="1" s="1"/>
  <c r="H1199" i="1"/>
  <c r="J1197" i="1"/>
  <c r="M1197" i="1" s="1"/>
  <c r="H1197" i="1"/>
  <c r="J1195" i="1"/>
  <c r="M1195" i="1" s="1"/>
  <c r="H1195" i="1"/>
  <c r="J1193" i="1"/>
  <c r="M1193" i="1" s="1"/>
  <c r="H1193" i="1"/>
  <c r="J1191" i="1"/>
  <c r="M1191" i="1" s="1"/>
  <c r="H1191" i="1"/>
  <c r="J1189" i="1"/>
  <c r="M1189" i="1" s="1"/>
  <c r="H1189" i="1"/>
  <c r="J1187" i="1"/>
  <c r="M1187" i="1" s="1"/>
  <c r="H1187" i="1"/>
  <c r="J1185" i="1"/>
  <c r="M1185" i="1" s="1"/>
  <c r="H1185" i="1"/>
  <c r="J1183" i="1"/>
  <c r="M1183" i="1" s="1"/>
  <c r="H1183" i="1"/>
  <c r="J1181" i="1"/>
  <c r="M1181" i="1" s="1"/>
  <c r="H1181" i="1"/>
  <c r="J1179" i="1"/>
  <c r="M1179" i="1" s="1"/>
  <c r="H1179" i="1"/>
  <c r="J1177" i="1"/>
  <c r="M1177" i="1" s="1"/>
  <c r="H1177" i="1"/>
  <c r="J1175" i="1"/>
  <c r="M1175" i="1" s="1"/>
  <c r="H1175" i="1"/>
  <c r="J1173" i="1"/>
  <c r="M1173" i="1" s="1"/>
  <c r="H1173" i="1"/>
  <c r="J1171" i="1"/>
  <c r="M1171" i="1" s="1"/>
  <c r="H1171" i="1"/>
  <c r="H1170" i="1"/>
  <c r="H1168" i="1"/>
  <c r="H1166" i="1"/>
  <c r="H1164" i="1"/>
  <c r="H1162" i="1"/>
  <c r="H1160" i="1"/>
  <c r="H1158" i="1"/>
  <c r="H1156" i="1"/>
  <c r="H1154" i="1"/>
  <c r="H1152" i="1"/>
  <c r="H1150" i="1"/>
  <c r="H1148" i="1"/>
  <c r="H1146" i="1"/>
  <c r="H1144" i="1"/>
  <c r="H1142" i="1"/>
  <c r="H1140" i="1"/>
  <c r="H1138" i="1"/>
  <c r="H1136" i="1"/>
  <c r="H1134" i="1"/>
  <c r="H1132" i="1"/>
  <c r="H1130" i="1"/>
  <c r="H1128" i="1"/>
  <c r="H1126" i="1"/>
  <c r="H1124" i="1"/>
  <c r="H1122" i="1"/>
  <c r="H1120" i="1"/>
  <c r="H1118" i="1"/>
  <c r="H1116" i="1"/>
  <c r="H1114" i="1"/>
  <c r="H1112" i="1"/>
  <c r="H1110" i="1"/>
  <c r="H1108" i="1"/>
  <c r="H1106" i="1"/>
  <c r="H1104" i="1"/>
  <c r="H1102" i="1"/>
  <c r="H1100" i="1"/>
  <c r="H1098" i="1"/>
  <c r="H1096" i="1"/>
  <c r="H1094" i="1"/>
  <c r="H1092" i="1"/>
  <c r="H1090" i="1"/>
  <c r="H1088" i="1"/>
  <c r="H1086" i="1"/>
  <c r="H1084" i="1"/>
  <c r="H1082" i="1"/>
  <c r="H1080" i="1"/>
  <c r="H1078" i="1"/>
  <c r="H1076" i="1"/>
  <c r="H1074" i="1"/>
  <c r="H1072" i="1"/>
  <c r="H1070" i="1"/>
  <c r="H1068" i="1"/>
  <c r="H1066" i="1"/>
  <c r="H1064" i="1"/>
  <c r="H1062" i="1"/>
  <c r="H1060" i="1"/>
  <c r="H1058" i="1"/>
  <c r="H1056" i="1"/>
  <c r="H1054" i="1"/>
  <c r="H1052" i="1"/>
  <c r="H1050" i="1"/>
  <c r="H1048" i="1"/>
  <c r="H1046" i="1"/>
  <c r="H1044" i="1"/>
  <c r="H1042" i="1"/>
  <c r="H1040" i="1"/>
  <c r="H1038" i="1"/>
  <c r="H1036" i="1"/>
  <c r="H1034" i="1"/>
  <c r="H1032" i="1"/>
  <c r="H1030" i="1"/>
  <c r="H1028" i="1"/>
  <c r="H1026" i="1"/>
  <c r="H1024" i="1"/>
  <c r="H1022" i="1"/>
  <c r="H1020" i="1"/>
  <c r="H1018" i="1"/>
  <c r="H1016" i="1"/>
  <c r="H1014" i="1"/>
  <c r="H1012" i="1"/>
  <c r="H1010" i="1"/>
  <c r="H1008" i="1"/>
  <c r="H1006" i="1"/>
  <c r="H1004" i="1"/>
  <c r="H1002" i="1"/>
  <c r="H1000" i="1"/>
  <c r="H998" i="1"/>
  <c r="H996" i="1"/>
  <c r="H994" i="1"/>
  <c r="H992" i="1"/>
  <c r="H990" i="1"/>
  <c r="H988" i="1"/>
  <c r="H986" i="1"/>
  <c r="H984" i="1"/>
  <c r="H982" i="1"/>
  <c r="H980" i="1"/>
  <c r="H978" i="1"/>
  <c r="H976" i="1"/>
  <c r="H974" i="1"/>
  <c r="H972" i="1"/>
  <c r="H970" i="1"/>
  <c r="G708" i="1"/>
  <c r="I708" i="1"/>
  <c r="L708" i="1" s="1"/>
  <c r="K708" i="1"/>
  <c r="N708" i="1" s="1"/>
  <c r="J968" i="1"/>
  <c r="M968" i="1" s="1"/>
  <c r="H968" i="1"/>
  <c r="F968" i="1"/>
  <c r="J966" i="1"/>
  <c r="M966" i="1" s="1"/>
  <c r="H966" i="1"/>
  <c r="F966" i="1"/>
  <c r="J964" i="1"/>
  <c r="M964" i="1" s="1"/>
  <c r="H964" i="1"/>
  <c r="F964" i="1"/>
  <c r="J962" i="1"/>
  <c r="M962" i="1" s="1"/>
  <c r="H962" i="1"/>
  <c r="F962" i="1"/>
  <c r="J960" i="1"/>
  <c r="M960" i="1" s="1"/>
  <c r="H960" i="1"/>
  <c r="F960" i="1"/>
  <c r="J958" i="1"/>
  <c r="M958" i="1" s="1"/>
  <c r="H958" i="1"/>
  <c r="F958" i="1"/>
  <c r="J956" i="1"/>
  <c r="M956" i="1" s="1"/>
  <c r="H956" i="1"/>
  <c r="F956" i="1"/>
  <c r="J954" i="1"/>
  <c r="M954" i="1" s="1"/>
  <c r="H954" i="1"/>
  <c r="F954" i="1"/>
  <c r="J952" i="1"/>
  <c r="M952" i="1" s="1"/>
  <c r="H952" i="1"/>
  <c r="F952" i="1"/>
  <c r="J950" i="1"/>
  <c r="M950" i="1" s="1"/>
  <c r="H950" i="1"/>
  <c r="F950" i="1"/>
  <c r="J948" i="1"/>
  <c r="M948" i="1" s="1"/>
  <c r="H948" i="1"/>
  <c r="F948" i="1"/>
  <c r="J946" i="1"/>
  <c r="M946" i="1" s="1"/>
  <c r="H946" i="1"/>
  <c r="F946" i="1"/>
  <c r="J944" i="1"/>
  <c r="M944" i="1" s="1"/>
  <c r="H944" i="1"/>
  <c r="F944" i="1"/>
  <c r="J942" i="1"/>
  <c r="M942" i="1" s="1"/>
  <c r="H942" i="1"/>
  <c r="F942" i="1"/>
  <c r="J940" i="1"/>
  <c r="M940" i="1" s="1"/>
  <c r="H940" i="1"/>
  <c r="F940" i="1"/>
  <c r="J938" i="1"/>
  <c r="M938" i="1" s="1"/>
  <c r="H938" i="1"/>
  <c r="F938" i="1"/>
  <c r="J936" i="1"/>
  <c r="M936" i="1" s="1"/>
  <c r="H936" i="1"/>
  <c r="F936" i="1"/>
  <c r="J934" i="1"/>
  <c r="M934" i="1" s="1"/>
  <c r="H934" i="1"/>
  <c r="F934" i="1"/>
  <c r="J932" i="1"/>
  <c r="M932" i="1" s="1"/>
  <c r="H932" i="1"/>
  <c r="F932" i="1"/>
  <c r="J930" i="1"/>
  <c r="M930" i="1" s="1"/>
  <c r="H930" i="1"/>
  <c r="F930" i="1"/>
  <c r="J928" i="1"/>
  <c r="M928" i="1" s="1"/>
  <c r="H928" i="1"/>
  <c r="F928" i="1"/>
  <c r="J926" i="1"/>
  <c r="M926" i="1" s="1"/>
  <c r="H926" i="1"/>
  <c r="F926" i="1"/>
  <c r="J924" i="1"/>
  <c r="M924" i="1" s="1"/>
  <c r="H924" i="1"/>
  <c r="F924" i="1"/>
  <c r="J922" i="1"/>
  <c r="M922" i="1" s="1"/>
  <c r="H922" i="1"/>
  <c r="F922" i="1"/>
  <c r="J920" i="1"/>
  <c r="M920" i="1" s="1"/>
  <c r="H920" i="1"/>
  <c r="F920" i="1"/>
  <c r="J918" i="1"/>
  <c r="M918" i="1" s="1"/>
  <c r="H918" i="1"/>
  <c r="F918" i="1"/>
  <c r="J916" i="1"/>
  <c r="M916" i="1" s="1"/>
  <c r="H916" i="1"/>
  <c r="F916" i="1"/>
  <c r="J914" i="1"/>
  <c r="M914" i="1" s="1"/>
  <c r="H914" i="1"/>
  <c r="F914" i="1"/>
  <c r="J912" i="1"/>
  <c r="M912" i="1" s="1"/>
  <c r="H912" i="1"/>
  <c r="F912" i="1"/>
  <c r="J910" i="1"/>
  <c r="M910" i="1" s="1"/>
  <c r="H910" i="1"/>
  <c r="F910" i="1"/>
  <c r="J908" i="1"/>
  <c r="M908" i="1" s="1"/>
  <c r="H908" i="1"/>
  <c r="F908" i="1"/>
  <c r="J906" i="1"/>
  <c r="M906" i="1" s="1"/>
  <c r="H906" i="1"/>
  <c r="F906" i="1"/>
  <c r="J904" i="1"/>
  <c r="M904" i="1" s="1"/>
  <c r="H904" i="1"/>
  <c r="F904" i="1"/>
  <c r="J902" i="1"/>
  <c r="M902" i="1" s="1"/>
  <c r="H902" i="1"/>
  <c r="F902" i="1"/>
  <c r="J900" i="1"/>
  <c r="M900" i="1" s="1"/>
  <c r="H900" i="1"/>
  <c r="F900" i="1"/>
  <c r="J898" i="1"/>
  <c r="M898" i="1" s="1"/>
  <c r="H898" i="1"/>
  <c r="F898" i="1"/>
  <c r="J896" i="1"/>
  <c r="M896" i="1" s="1"/>
  <c r="H896" i="1"/>
  <c r="F896" i="1"/>
  <c r="J894" i="1"/>
  <c r="M894" i="1" s="1"/>
  <c r="H894" i="1"/>
  <c r="F894" i="1"/>
  <c r="J892" i="1"/>
  <c r="M892" i="1" s="1"/>
  <c r="H892" i="1"/>
  <c r="F892" i="1"/>
  <c r="J890" i="1"/>
  <c r="M890" i="1" s="1"/>
  <c r="H890" i="1"/>
  <c r="F890" i="1"/>
  <c r="J888" i="1"/>
  <c r="M888" i="1" s="1"/>
  <c r="H888" i="1"/>
  <c r="F888" i="1"/>
  <c r="J886" i="1"/>
  <c r="M886" i="1" s="1"/>
  <c r="H886" i="1"/>
  <c r="F886" i="1"/>
  <c r="J884" i="1"/>
  <c r="M884" i="1" s="1"/>
  <c r="H884" i="1"/>
  <c r="F884" i="1"/>
  <c r="J882" i="1"/>
  <c r="M882" i="1" s="1"/>
  <c r="H882" i="1"/>
  <c r="F882" i="1"/>
  <c r="J880" i="1"/>
  <c r="M880" i="1" s="1"/>
  <c r="H880" i="1"/>
  <c r="F880" i="1"/>
  <c r="J878" i="1"/>
  <c r="M878" i="1" s="1"/>
  <c r="H878" i="1"/>
  <c r="F878" i="1"/>
  <c r="J876" i="1"/>
  <c r="M876" i="1" s="1"/>
  <c r="H876" i="1"/>
  <c r="F876" i="1"/>
  <c r="J874" i="1"/>
  <c r="M874" i="1" s="1"/>
  <c r="H874" i="1"/>
  <c r="F874" i="1"/>
  <c r="J872" i="1"/>
  <c r="M872" i="1" s="1"/>
  <c r="H872" i="1"/>
  <c r="F872" i="1"/>
  <c r="J870" i="1"/>
  <c r="M870" i="1" s="1"/>
  <c r="H870" i="1"/>
  <c r="F870" i="1"/>
  <c r="J868" i="1"/>
  <c r="M868" i="1" s="1"/>
  <c r="H868" i="1"/>
  <c r="F868" i="1"/>
  <c r="J866" i="1"/>
  <c r="M866" i="1" s="1"/>
  <c r="H866" i="1"/>
  <c r="F866" i="1"/>
  <c r="J864" i="1"/>
  <c r="M864" i="1" s="1"/>
  <c r="H864" i="1"/>
  <c r="F864" i="1"/>
  <c r="J862" i="1"/>
  <c r="M862" i="1" s="1"/>
  <c r="H862" i="1"/>
  <c r="F862" i="1"/>
  <c r="J860" i="1"/>
  <c r="M860" i="1" s="1"/>
  <c r="H860" i="1"/>
  <c r="F860" i="1"/>
  <c r="J858" i="1"/>
  <c r="M858" i="1" s="1"/>
  <c r="H858" i="1"/>
  <c r="F858" i="1"/>
  <c r="J856" i="1"/>
  <c r="M856" i="1" s="1"/>
  <c r="H856" i="1"/>
  <c r="F856" i="1"/>
  <c r="J854" i="1"/>
  <c r="M854" i="1" s="1"/>
  <c r="H854" i="1"/>
  <c r="F854" i="1"/>
  <c r="J852" i="1"/>
  <c r="M852" i="1" s="1"/>
  <c r="H852" i="1"/>
  <c r="F852" i="1"/>
  <c r="J850" i="1"/>
  <c r="M850" i="1" s="1"/>
  <c r="H850" i="1"/>
  <c r="F850" i="1"/>
  <c r="J848" i="1"/>
  <c r="M848" i="1" s="1"/>
  <c r="H848" i="1"/>
  <c r="F848" i="1"/>
  <c r="J846" i="1"/>
  <c r="M846" i="1" s="1"/>
  <c r="H846" i="1"/>
  <c r="F846" i="1"/>
  <c r="J844" i="1"/>
  <c r="M844" i="1" s="1"/>
  <c r="H844" i="1"/>
  <c r="F844" i="1"/>
  <c r="J842" i="1"/>
  <c r="M842" i="1" s="1"/>
  <c r="H842" i="1"/>
  <c r="F842" i="1"/>
  <c r="J840" i="1"/>
  <c r="M840" i="1" s="1"/>
  <c r="H840" i="1"/>
  <c r="F840" i="1"/>
  <c r="J838" i="1"/>
  <c r="M838" i="1" s="1"/>
  <c r="H838" i="1"/>
  <c r="F838" i="1"/>
  <c r="J836" i="1"/>
  <c r="M836" i="1" s="1"/>
  <c r="H836" i="1"/>
  <c r="F836" i="1"/>
  <c r="J834" i="1"/>
  <c r="M834" i="1" s="1"/>
  <c r="H834" i="1"/>
  <c r="F834" i="1"/>
  <c r="J832" i="1"/>
  <c r="M832" i="1" s="1"/>
  <c r="H832" i="1"/>
  <c r="F832" i="1"/>
  <c r="J830" i="1"/>
  <c r="M830" i="1" s="1"/>
  <c r="H830" i="1"/>
  <c r="F830" i="1"/>
  <c r="J828" i="1"/>
  <c r="M828" i="1" s="1"/>
  <c r="H828" i="1"/>
  <c r="F828" i="1"/>
  <c r="J826" i="1"/>
  <c r="M826" i="1" s="1"/>
  <c r="H826" i="1"/>
  <c r="F826" i="1"/>
  <c r="J824" i="1"/>
  <c r="M824" i="1" s="1"/>
  <c r="H824" i="1"/>
  <c r="F824" i="1"/>
  <c r="J822" i="1"/>
  <c r="M822" i="1" s="1"/>
  <c r="H822" i="1"/>
  <c r="F822" i="1"/>
  <c r="J820" i="1"/>
  <c r="M820" i="1" s="1"/>
  <c r="H820" i="1"/>
  <c r="F820" i="1"/>
  <c r="J818" i="1"/>
  <c r="M818" i="1" s="1"/>
  <c r="H818" i="1"/>
  <c r="F818" i="1"/>
  <c r="J816" i="1"/>
  <c r="M816" i="1" s="1"/>
  <c r="H816" i="1"/>
  <c r="F816" i="1"/>
  <c r="J814" i="1"/>
  <c r="M814" i="1" s="1"/>
  <c r="H814" i="1"/>
  <c r="F814" i="1"/>
  <c r="J812" i="1"/>
  <c r="M812" i="1" s="1"/>
  <c r="H812" i="1"/>
  <c r="F812" i="1"/>
  <c r="J810" i="1"/>
  <c r="M810" i="1" s="1"/>
  <c r="H810" i="1"/>
  <c r="F810" i="1"/>
  <c r="J808" i="1"/>
  <c r="M808" i="1" s="1"/>
  <c r="H808" i="1"/>
  <c r="F808" i="1"/>
  <c r="J806" i="1"/>
  <c r="M806" i="1" s="1"/>
  <c r="H806" i="1"/>
  <c r="F806" i="1"/>
  <c r="J804" i="1"/>
  <c r="M804" i="1" s="1"/>
  <c r="H804" i="1"/>
  <c r="F804" i="1"/>
  <c r="J802" i="1"/>
  <c r="M802" i="1" s="1"/>
  <c r="H802" i="1"/>
  <c r="F802" i="1"/>
  <c r="J800" i="1"/>
  <c r="M800" i="1" s="1"/>
  <c r="H800" i="1"/>
  <c r="F800" i="1"/>
  <c r="J798" i="1"/>
  <c r="M798" i="1" s="1"/>
  <c r="H798" i="1"/>
  <c r="F798" i="1"/>
  <c r="J796" i="1"/>
  <c r="M796" i="1" s="1"/>
  <c r="H796" i="1"/>
  <c r="F796" i="1"/>
  <c r="J794" i="1"/>
  <c r="M794" i="1" s="1"/>
  <c r="H794" i="1"/>
  <c r="F794" i="1"/>
  <c r="J792" i="1"/>
  <c r="M792" i="1" s="1"/>
  <c r="H792" i="1"/>
  <c r="F792" i="1"/>
  <c r="J790" i="1"/>
  <c r="M790" i="1" s="1"/>
  <c r="H790" i="1"/>
  <c r="F790" i="1"/>
  <c r="J788" i="1"/>
  <c r="M788" i="1" s="1"/>
  <c r="H788" i="1"/>
  <c r="F788" i="1"/>
  <c r="J786" i="1"/>
  <c r="M786" i="1" s="1"/>
  <c r="H786" i="1"/>
  <c r="F786" i="1"/>
  <c r="J784" i="1"/>
  <c r="M784" i="1" s="1"/>
  <c r="H784" i="1"/>
  <c r="F784" i="1"/>
  <c r="J782" i="1"/>
  <c r="M782" i="1" s="1"/>
  <c r="H782" i="1"/>
  <c r="F782" i="1"/>
  <c r="J780" i="1"/>
  <c r="M780" i="1" s="1"/>
  <c r="H780" i="1"/>
  <c r="F780" i="1"/>
  <c r="J778" i="1"/>
  <c r="M778" i="1" s="1"/>
  <c r="H778" i="1"/>
  <c r="F778" i="1"/>
  <c r="J776" i="1"/>
  <c r="M776" i="1" s="1"/>
  <c r="H776" i="1"/>
  <c r="F776" i="1"/>
  <c r="J774" i="1"/>
  <c r="M774" i="1" s="1"/>
  <c r="H774" i="1"/>
  <c r="F774" i="1"/>
  <c r="J772" i="1"/>
  <c r="M772" i="1" s="1"/>
  <c r="H772" i="1"/>
  <c r="F772" i="1"/>
  <c r="J770" i="1"/>
  <c r="M770" i="1" s="1"/>
  <c r="H770" i="1"/>
  <c r="F770" i="1"/>
  <c r="J768" i="1"/>
  <c r="M768" i="1" s="1"/>
  <c r="H768" i="1"/>
  <c r="F768" i="1"/>
  <c r="J766" i="1"/>
  <c r="M766" i="1" s="1"/>
  <c r="H766" i="1"/>
  <c r="F766" i="1"/>
  <c r="J764" i="1"/>
  <c r="M764" i="1" s="1"/>
  <c r="H764" i="1"/>
  <c r="F764" i="1"/>
  <c r="J762" i="1"/>
  <c r="M762" i="1" s="1"/>
  <c r="H762" i="1"/>
  <c r="F762" i="1"/>
  <c r="J760" i="1"/>
  <c r="M760" i="1" s="1"/>
  <c r="H760" i="1"/>
  <c r="F760" i="1"/>
  <c r="J758" i="1"/>
  <c r="M758" i="1" s="1"/>
  <c r="H758" i="1"/>
  <c r="F758" i="1"/>
  <c r="J756" i="1"/>
  <c r="M756" i="1" s="1"/>
  <c r="H756" i="1"/>
  <c r="F756" i="1"/>
  <c r="J754" i="1"/>
  <c r="M754" i="1" s="1"/>
  <c r="H754" i="1"/>
  <c r="F754" i="1"/>
  <c r="J752" i="1"/>
  <c r="M752" i="1" s="1"/>
  <c r="H752" i="1"/>
  <c r="F752" i="1"/>
  <c r="J750" i="1"/>
  <c r="M750" i="1" s="1"/>
  <c r="H750" i="1"/>
  <c r="F750" i="1"/>
  <c r="J748" i="1"/>
  <c r="M748" i="1" s="1"/>
  <c r="H748" i="1"/>
  <c r="F748" i="1"/>
  <c r="J746" i="1"/>
  <c r="M746" i="1" s="1"/>
  <c r="H746" i="1"/>
  <c r="F746" i="1"/>
  <c r="J744" i="1"/>
  <c r="M744" i="1" s="1"/>
  <c r="H744" i="1"/>
  <c r="F744" i="1"/>
  <c r="J742" i="1"/>
  <c r="M742" i="1" s="1"/>
  <c r="H742" i="1"/>
  <c r="F742" i="1"/>
  <c r="J740" i="1"/>
  <c r="M740" i="1" s="1"/>
  <c r="H740" i="1"/>
  <c r="F740" i="1"/>
  <c r="J738" i="1"/>
  <c r="M738" i="1" s="1"/>
  <c r="H738" i="1"/>
  <c r="F738" i="1"/>
  <c r="J736" i="1"/>
  <c r="M736" i="1" s="1"/>
  <c r="H736" i="1"/>
  <c r="F736" i="1"/>
  <c r="J734" i="1"/>
  <c r="M734" i="1" s="1"/>
  <c r="H734" i="1"/>
  <c r="F734" i="1"/>
  <c r="J732" i="1"/>
  <c r="M732" i="1" s="1"/>
  <c r="H732" i="1"/>
  <c r="F732" i="1"/>
  <c r="J730" i="1"/>
  <c r="M730" i="1" s="1"/>
  <c r="H730" i="1"/>
  <c r="F730" i="1"/>
  <c r="J728" i="1"/>
  <c r="M728" i="1" s="1"/>
  <c r="H728" i="1"/>
  <c r="F728" i="1"/>
  <c r="J726" i="1"/>
  <c r="M726" i="1" s="1"/>
  <c r="H726" i="1"/>
  <c r="F726" i="1"/>
  <c r="J724" i="1"/>
  <c r="M724" i="1" s="1"/>
  <c r="H724" i="1"/>
  <c r="F724" i="1"/>
  <c r="J722" i="1"/>
  <c r="M722" i="1" s="1"/>
  <c r="H722" i="1"/>
  <c r="F722" i="1"/>
  <c r="J720" i="1"/>
  <c r="M720" i="1" s="1"/>
  <c r="H720" i="1"/>
  <c r="F720" i="1"/>
  <c r="J718" i="1"/>
  <c r="M718" i="1" s="1"/>
  <c r="H718" i="1"/>
  <c r="F718" i="1"/>
  <c r="J716" i="1"/>
  <c r="M716" i="1" s="1"/>
  <c r="H716" i="1"/>
  <c r="F716" i="1"/>
  <c r="J714" i="1"/>
  <c r="M714" i="1" s="1"/>
  <c r="H714" i="1"/>
  <c r="F714" i="1"/>
  <c r="J712" i="1"/>
  <c r="M712" i="1" s="1"/>
  <c r="H712" i="1"/>
  <c r="F712" i="1"/>
  <c r="J710" i="1"/>
  <c r="M710" i="1" s="1"/>
  <c r="H710" i="1"/>
  <c r="F710" i="1"/>
  <c r="J708" i="1"/>
  <c r="M708" i="1" s="1"/>
  <c r="F708" i="1"/>
  <c r="G706" i="1"/>
  <c r="I706" i="1"/>
  <c r="L706" i="1" s="1"/>
  <c r="K706" i="1"/>
  <c r="N706" i="1" s="1"/>
  <c r="G704" i="1"/>
  <c r="I704" i="1"/>
  <c r="L704" i="1" s="1"/>
  <c r="K704" i="1"/>
  <c r="N704" i="1" s="1"/>
  <c r="G702" i="1"/>
  <c r="I702" i="1"/>
  <c r="L702" i="1" s="1"/>
  <c r="K702" i="1"/>
  <c r="N702" i="1" s="1"/>
  <c r="G700" i="1"/>
  <c r="I700" i="1"/>
  <c r="L700" i="1" s="1"/>
  <c r="K700" i="1"/>
  <c r="N700" i="1" s="1"/>
  <c r="G698" i="1"/>
  <c r="I698" i="1"/>
  <c r="L698" i="1" s="1"/>
  <c r="K698" i="1"/>
  <c r="N698" i="1" s="1"/>
  <c r="G696" i="1"/>
  <c r="I696" i="1"/>
  <c r="L696" i="1" s="1"/>
  <c r="K696" i="1"/>
  <c r="N696" i="1" s="1"/>
  <c r="G694" i="1"/>
  <c r="I694" i="1"/>
  <c r="L694" i="1" s="1"/>
  <c r="K694" i="1"/>
  <c r="N694" i="1" s="1"/>
  <c r="G692" i="1"/>
  <c r="I692" i="1"/>
  <c r="L692" i="1" s="1"/>
  <c r="K692" i="1"/>
  <c r="N692" i="1" s="1"/>
  <c r="G690" i="1"/>
  <c r="I690" i="1"/>
  <c r="L690" i="1" s="1"/>
  <c r="K690" i="1"/>
  <c r="N690" i="1" s="1"/>
  <c r="G688" i="1"/>
  <c r="I688" i="1"/>
  <c r="L688" i="1" s="1"/>
  <c r="K688" i="1"/>
  <c r="N688" i="1" s="1"/>
  <c r="G686" i="1"/>
  <c r="I686" i="1"/>
  <c r="L686" i="1" s="1"/>
  <c r="K686" i="1"/>
  <c r="N686" i="1" s="1"/>
  <c r="G684" i="1"/>
  <c r="I684" i="1"/>
  <c r="L684" i="1" s="1"/>
  <c r="K684" i="1"/>
  <c r="N684" i="1" s="1"/>
  <c r="G682" i="1"/>
  <c r="I682" i="1"/>
  <c r="L682" i="1" s="1"/>
  <c r="K682" i="1"/>
  <c r="N682" i="1" s="1"/>
  <c r="G680" i="1"/>
  <c r="I680" i="1"/>
  <c r="L680" i="1" s="1"/>
  <c r="K680" i="1"/>
  <c r="N680" i="1" s="1"/>
  <c r="G678" i="1"/>
  <c r="I678" i="1"/>
  <c r="L678" i="1" s="1"/>
  <c r="K678" i="1"/>
  <c r="N678" i="1" s="1"/>
  <c r="G676" i="1"/>
  <c r="I676" i="1"/>
  <c r="L676" i="1" s="1"/>
  <c r="K676" i="1"/>
  <c r="N676" i="1" s="1"/>
  <c r="G674" i="1"/>
  <c r="I674" i="1"/>
  <c r="L674" i="1" s="1"/>
  <c r="K674" i="1"/>
  <c r="N674" i="1" s="1"/>
  <c r="G672" i="1"/>
  <c r="I672" i="1"/>
  <c r="L672" i="1" s="1"/>
  <c r="K672" i="1"/>
  <c r="N672" i="1" s="1"/>
  <c r="G670" i="1"/>
  <c r="I670" i="1"/>
  <c r="L670" i="1" s="1"/>
  <c r="K670" i="1"/>
  <c r="N670" i="1" s="1"/>
  <c r="G668" i="1"/>
  <c r="I668" i="1"/>
  <c r="L668" i="1" s="1"/>
  <c r="K668" i="1"/>
  <c r="N668" i="1" s="1"/>
  <c r="G666" i="1"/>
  <c r="I666" i="1"/>
  <c r="L666" i="1" s="1"/>
  <c r="K666" i="1"/>
  <c r="N666" i="1" s="1"/>
  <c r="G664" i="1"/>
  <c r="I664" i="1"/>
  <c r="L664" i="1" s="1"/>
  <c r="K664" i="1"/>
  <c r="N664" i="1" s="1"/>
  <c r="G662" i="1"/>
  <c r="I662" i="1"/>
  <c r="L662" i="1" s="1"/>
  <c r="K662" i="1"/>
  <c r="N662" i="1" s="1"/>
  <c r="G660" i="1"/>
  <c r="I660" i="1"/>
  <c r="L660" i="1" s="1"/>
  <c r="K660" i="1"/>
  <c r="N660" i="1" s="1"/>
  <c r="G658" i="1"/>
  <c r="I658" i="1"/>
  <c r="L658" i="1" s="1"/>
  <c r="K658" i="1"/>
  <c r="N658" i="1" s="1"/>
  <c r="G656" i="1"/>
  <c r="I656" i="1"/>
  <c r="L656" i="1" s="1"/>
  <c r="K656" i="1"/>
  <c r="N656" i="1" s="1"/>
  <c r="G654" i="1"/>
  <c r="I654" i="1"/>
  <c r="L654" i="1" s="1"/>
  <c r="K654" i="1"/>
  <c r="N654" i="1" s="1"/>
  <c r="G652" i="1"/>
  <c r="I652" i="1"/>
  <c r="L652" i="1" s="1"/>
  <c r="K652" i="1"/>
  <c r="N652" i="1" s="1"/>
  <c r="G650" i="1"/>
  <c r="I650" i="1"/>
  <c r="L650" i="1" s="1"/>
  <c r="K650" i="1"/>
  <c r="N650" i="1" s="1"/>
  <c r="G648" i="1"/>
  <c r="I648" i="1"/>
  <c r="L648" i="1" s="1"/>
  <c r="K648" i="1"/>
  <c r="N648" i="1" s="1"/>
  <c r="G646" i="1"/>
  <c r="I646" i="1"/>
  <c r="L646" i="1" s="1"/>
  <c r="K646" i="1"/>
  <c r="N646" i="1" s="1"/>
  <c r="G644" i="1"/>
  <c r="I644" i="1"/>
  <c r="L644" i="1" s="1"/>
  <c r="K644" i="1"/>
  <c r="N644" i="1" s="1"/>
  <c r="G642" i="1"/>
  <c r="I642" i="1"/>
  <c r="L642" i="1" s="1"/>
  <c r="K642" i="1"/>
  <c r="N642" i="1" s="1"/>
  <c r="G640" i="1"/>
  <c r="I640" i="1"/>
  <c r="L640" i="1" s="1"/>
  <c r="K640" i="1"/>
  <c r="N640" i="1" s="1"/>
  <c r="G638" i="1"/>
  <c r="I638" i="1"/>
  <c r="L638" i="1" s="1"/>
  <c r="K638" i="1"/>
  <c r="N638" i="1" s="1"/>
  <c r="G636" i="1"/>
  <c r="I636" i="1"/>
  <c r="L636" i="1" s="1"/>
  <c r="K636" i="1"/>
  <c r="N636" i="1" s="1"/>
  <c r="G634" i="1"/>
  <c r="I634" i="1"/>
  <c r="L634" i="1" s="1"/>
  <c r="K634" i="1"/>
  <c r="N634" i="1" s="1"/>
  <c r="G632" i="1"/>
  <c r="I632" i="1"/>
  <c r="L632" i="1" s="1"/>
  <c r="K632" i="1"/>
  <c r="N632" i="1" s="1"/>
  <c r="G630" i="1"/>
  <c r="I630" i="1"/>
  <c r="L630" i="1" s="1"/>
  <c r="K630" i="1"/>
  <c r="N630" i="1" s="1"/>
  <c r="G628" i="1"/>
  <c r="I628" i="1"/>
  <c r="L628" i="1" s="1"/>
  <c r="K628" i="1"/>
  <c r="N628" i="1" s="1"/>
  <c r="G626" i="1"/>
  <c r="I626" i="1"/>
  <c r="L626" i="1" s="1"/>
  <c r="K626" i="1"/>
  <c r="N626" i="1" s="1"/>
  <c r="G624" i="1"/>
  <c r="I624" i="1"/>
  <c r="L624" i="1" s="1"/>
  <c r="K624" i="1"/>
  <c r="N624" i="1" s="1"/>
  <c r="G622" i="1"/>
  <c r="I622" i="1"/>
  <c r="L622" i="1" s="1"/>
  <c r="K622" i="1"/>
  <c r="N622" i="1" s="1"/>
  <c r="G620" i="1"/>
  <c r="I620" i="1"/>
  <c r="L620" i="1" s="1"/>
  <c r="K620" i="1"/>
  <c r="N620" i="1" s="1"/>
  <c r="G618" i="1"/>
  <c r="I618" i="1"/>
  <c r="L618" i="1" s="1"/>
  <c r="K618" i="1"/>
  <c r="N618" i="1" s="1"/>
  <c r="G616" i="1"/>
  <c r="I616" i="1"/>
  <c r="L616" i="1" s="1"/>
  <c r="K616" i="1"/>
  <c r="N616" i="1" s="1"/>
  <c r="G614" i="1"/>
  <c r="I614" i="1"/>
  <c r="L614" i="1" s="1"/>
  <c r="K614" i="1"/>
  <c r="N614" i="1" s="1"/>
  <c r="G612" i="1"/>
  <c r="I612" i="1"/>
  <c r="L612" i="1" s="1"/>
  <c r="K612" i="1"/>
  <c r="N612" i="1" s="1"/>
  <c r="G610" i="1"/>
  <c r="I610" i="1"/>
  <c r="L610" i="1" s="1"/>
  <c r="K610" i="1"/>
  <c r="N610" i="1" s="1"/>
  <c r="G608" i="1"/>
  <c r="I608" i="1"/>
  <c r="L608" i="1" s="1"/>
  <c r="K608" i="1"/>
  <c r="N608" i="1" s="1"/>
  <c r="G606" i="1"/>
  <c r="I606" i="1"/>
  <c r="L606" i="1" s="1"/>
  <c r="K606" i="1"/>
  <c r="N606" i="1" s="1"/>
  <c r="G604" i="1"/>
  <c r="I604" i="1"/>
  <c r="L604" i="1" s="1"/>
  <c r="K604" i="1"/>
  <c r="N604" i="1" s="1"/>
  <c r="G602" i="1"/>
  <c r="I602" i="1"/>
  <c r="L602" i="1" s="1"/>
  <c r="K602" i="1"/>
  <c r="N602" i="1" s="1"/>
  <c r="G600" i="1"/>
  <c r="I600" i="1"/>
  <c r="L600" i="1" s="1"/>
  <c r="K600" i="1"/>
  <c r="N600" i="1" s="1"/>
  <c r="G598" i="1"/>
  <c r="I598" i="1"/>
  <c r="L598" i="1" s="1"/>
  <c r="K598" i="1"/>
  <c r="N598" i="1" s="1"/>
  <c r="G596" i="1"/>
  <c r="I596" i="1"/>
  <c r="L596" i="1" s="1"/>
  <c r="K596" i="1"/>
  <c r="N596" i="1" s="1"/>
  <c r="G594" i="1"/>
  <c r="I594" i="1"/>
  <c r="L594" i="1" s="1"/>
  <c r="K594" i="1"/>
  <c r="N594" i="1" s="1"/>
  <c r="G592" i="1"/>
  <c r="I592" i="1"/>
  <c r="L592" i="1" s="1"/>
  <c r="K592" i="1"/>
  <c r="N592" i="1" s="1"/>
  <c r="G590" i="1"/>
  <c r="I590" i="1"/>
  <c r="L590" i="1" s="1"/>
  <c r="K590" i="1"/>
  <c r="N590" i="1" s="1"/>
  <c r="G588" i="1"/>
  <c r="I588" i="1"/>
  <c r="L588" i="1" s="1"/>
  <c r="K588" i="1"/>
  <c r="N588" i="1" s="1"/>
  <c r="G586" i="1"/>
  <c r="I586" i="1"/>
  <c r="L586" i="1" s="1"/>
  <c r="K586" i="1"/>
  <c r="N586" i="1" s="1"/>
  <c r="G584" i="1"/>
  <c r="I584" i="1"/>
  <c r="L584" i="1" s="1"/>
  <c r="K584" i="1"/>
  <c r="N584" i="1" s="1"/>
  <c r="G582" i="1"/>
  <c r="I582" i="1"/>
  <c r="L582" i="1" s="1"/>
  <c r="K582" i="1"/>
  <c r="N582" i="1" s="1"/>
  <c r="G580" i="1"/>
  <c r="I580" i="1"/>
  <c r="L580" i="1" s="1"/>
  <c r="K580" i="1"/>
  <c r="N580" i="1" s="1"/>
  <c r="G578" i="1"/>
  <c r="I578" i="1"/>
  <c r="L578" i="1" s="1"/>
  <c r="K578" i="1"/>
  <c r="N578" i="1" s="1"/>
  <c r="G576" i="1"/>
  <c r="I576" i="1"/>
  <c r="L576" i="1" s="1"/>
  <c r="K576" i="1"/>
  <c r="N576" i="1" s="1"/>
  <c r="G574" i="1"/>
  <c r="I574" i="1"/>
  <c r="L574" i="1" s="1"/>
  <c r="K574" i="1"/>
  <c r="N574" i="1" s="1"/>
  <c r="G572" i="1"/>
  <c r="I572" i="1"/>
  <c r="L572" i="1" s="1"/>
  <c r="K572" i="1"/>
  <c r="N572" i="1" s="1"/>
  <c r="G570" i="1"/>
  <c r="I570" i="1"/>
  <c r="L570" i="1" s="1"/>
  <c r="K570" i="1"/>
  <c r="N570" i="1" s="1"/>
  <c r="G568" i="1"/>
  <c r="I568" i="1"/>
  <c r="L568" i="1" s="1"/>
  <c r="K568" i="1"/>
  <c r="N568" i="1" s="1"/>
  <c r="G566" i="1"/>
  <c r="I566" i="1"/>
  <c r="L566" i="1" s="1"/>
  <c r="K566" i="1"/>
  <c r="N566" i="1" s="1"/>
  <c r="G564" i="1"/>
  <c r="I564" i="1"/>
  <c r="L564" i="1" s="1"/>
  <c r="K564" i="1"/>
  <c r="N564" i="1" s="1"/>
  <c r="G562" i="1"/>
  <c r="I562" i="1"/>
  <c r="L562" i="1" s="1"/>
  <c r="K562" i="1"/>
  <c r="N562" i="1" s="1"/>
  <c r="G560" i="1"/>
  <c r="I560" i="1"/>
  <c r="L560" i="1" s="1"/>
  <c r="K560" i="1"/>
  <c r="N560" i="1" s="1"/>
  <c r="G558" i="1"/>
  <c r="I558" i="1"/>
  <c r="L558" i="1" s="1"/>
  <c r="K558" i="1"/>
  <c r="N558" i="1" s="1"/>
  <c r="G556" i="1"/>
  <c r="I556" i="1"/>
  <c r="L556" i="1" s="1"/>
  <c r="K556" i="1"/>
  <c r="N556" i="1" s="1"/>
  <c r="G554" i="1"/>
  <c r="I554" i="1"/>
  <c r="L554" i="1" s="1"/>
  <c r="K554" i="1"/>
  <c r="N554" i="1" s="1"/>
  <c r="G552" i="1"/>
  <c r="I552" i="1"/>
  <c r="L552" i="1" s="1"/>
  <c r="K552" i="1"/>
  <c r="N552" i="1" s="1"/>
  <c r="G550" i="1"/>
  <c r="I550" i="1"/>
  <c r="L550" i="1" s="1"/>
  <c r="K550" i="1"/>
  <c r="N550" i="1" s="1"/>
  <c r="G548" i="1"/>
  <c r="I548" i="1"/>
  <c r="L548" i="1" s="1"/>
  <c r="K548" i="1"/>
  <c r="N548" i="1" s="1"/>
  <c r="G546" i="1"/>
  <c r="I546" i="1"/>
  <c r="L546" i="1" s="1"/>
  <c r="K546" i="1"/>
  <c r="N546" i="1" s="1"/>
  <c r="G544" i="1"/>
  <c r="I544" i="1"/>
  <c r="L544" i="1" s="1"/>
  <c r="K544" i="1"/>
  <c r="N544" i="1" s="1"/>
  <c r="G542" i="1"/>
  <c r="I542" i="1"/>
  <c r="L542" i="1" s="1"/>
  <c r="K542" i="1"/>
  <c r="N542" i="1" s="1"/>
  <c r="G540" i="1"/>
  <c r="I540" i="1"/>
  <c r="L540" i="1" s="1"/>
  <c r="K540" i="1"/>
  <c r="N540" i="1" s="1"/>
  <c r="G538" i="1"/>
  <c r="I538" i="1"/>
  <c r="L538" i="1" s="1"/>
  <c r="K538" i="1"/>
  <c r="N538" i="1" s="1"/>
  <c r="G536" i="1"/>
  <c r="I536" i="1"/>
  <c r="L536" i="1" s="1"/>
  <c r="K536" i="1"/>
  <c r="N536" i="1" s="1"/>
  <c r="G534" i="1"/>
  <c r="I534" i="1"/>
  <c r="L534" i="1" s="1"/>
  <c r="K534" i="1"/>
  <c r="N534" i="1" s="1"/>
  <c r="G532" i="1"/>
  <c r="I532" i="1"/>
  <c r="L532" i="1" s="1"/>
  <c r="K532" i="1"/>
  <c r="N532" i="1" s="1"/>
  <c r="G530" i="1"/>
  <c r="I530" i="1"/>
  <c r="L530" i="1" s="1"/>
  <c r="K530" i="1"/>
  <c r="N530" i="1" s="1"/>
  <c r="G528" i="1"/>
  <c r="I528" i="1"/>
  <c r="L528" i="1" s="1"/>
  <c r="K528" i="1"/>
  <c r="N528" i="1" s="1"/>
  <c r="G526" i="1"/>
  <c r="I526" i="1"/>
  <c r="L526" i="1" s="1"/>
  <c r="K526" i="1"/>
  <c r="N526" i="1" s="1"/>
  <c r="G524" i="1"/>
  <c r="I524" i="1"/>
  <c r="L524" i="1" s="1"/>
  <c r="K524" i="1"/>
  <c r="N524" i="1" s="1"/>
  <c r="G522" i="1"/>
  <c r="I522" i="1"/>
  <c r="L522" i="1" s="1"/>
  <c r="K522" i="1"/>
  <c r="N522" i="1" s="1"/>
  <c r="G520" i="1"/>
  <c r="I520" i="1"/>
  <c r="L520" i="1" s="1"/>
  <c r="K520" i="1"/>
  <c r="N520" i="1" s="1"/>
  <c r="G518" i="1"/>
  <c r="I518" i="1"/>
  <c r="L518" i="1" s="1"/>
  <c r="K518" i="1"/>
  <c r="N518" i="1" s="1"/>
  <c r="G516" i="1"/>
  <c r="I516" i="1"/>
  <c r="L516" i="1" s="1"/>
  <c r="K516" i="1"/>
  <c r="N516" i="1" s="1"/>
  <c r="G514" i="1"/>
  <c r="I514" i="1"/>
  <c r="L514" i="1" s="1"/>
  <c r="K514" i="1"/>
  <c r="N514" i="1" s="1"/>
  <c r="G512" i="1"/>
  <c r="I512" i="1"/>
  <c r="L512" i="1" s="1"/>
  <c r="K512" i="1"/>
  <c r="N512" i="1" s="1"/>
  <c r="G510" i="1"/>
  <c r="I510" i="1"/>
  <c r="L510" i="1" s="1"/>
  <c r="K510" i="1"/>
  <c r="N510" i="1" s="1"/>
  <c r="G508" i="1"/>
  <c r="I508" i="1"/>
  <c r="L508" i="1" s="1"/>
  <c r="K508" i="1"/>
  <c r="N508" i="1" s="1"/>
  <c r="G506" i="1"/>
  <c r="I506" i="1"/>
  <c r="L506" i="1" s="1"/>
  <c r="K506" i="1"/>
  <c r="N506" i="1" s="1"/>
  <c r="G504" i="1"/>
  <c r="I504" i="1"/>
  <c r="L504" i="1" s="1"/>
  <c r="K504" i="1"/>
  <c r="N504" i="1" s="1"/>
  <c r="G502" i="1"/>
  <c r="I502" i="1"/>
  <c r="L502" i="1" s="1"/>
  <c r="K502" i="1"/>
  <c r="N502" i="1" s="1"/>
  <c r="G500" i="1"/>
  <c r="I500" i="1"/>
  <c r="L500" i="1" s="1"/>
  <c r="K500" i="1"/>
  <c r="N500" i="1" s="1"/>
  <c r="G498" i="1"/>
  <c r="I498" i="1"/>
  <c r="L498" i="1" s="1"/>
  <c r="K498" i="1"/>
  <c r="N498" i="1" s="1"/>
  <c r="G496" i="1"/>
  <c r="I496" i="1"/>
  <c r="L496" i="1" s="1"/>
  <c r="K496" i="1"/>
  <c r="N496" i="1" s="1"/>
  <c r="G494" i="1"/>
  <c r="I494" i="1"/>
  <c r="L494" i="1" s="1"/>
  <c r="K494" i="1"/>
  <c r="N494" i="1" s="1"/>
  <c r="G492" i="1"/>
  <c r="I492" i="1"/>
  <c r="L492" i="1" s="1"/>
  <c r="K492" i="1"/>
  <c r="N492" i="1" s="1"/>
  <c r="G490" i="1"/>
  <c r="I490" i="1"/>
  <c r="L490" i="1" s="1"/>
  <c r="K490" i="1"/>
  <c r="N490" i="1" s="1"/>
  <c r="G488" i="1"/>
  <c r="I488" i="1"/>
  <c r="L488" i="1" s="1"/>
  <c r="K488" i="1"/>
  <c r="N488" i="1" s="1"/>
  <c r="G486" i="1"/>
  <c r="I486" i="1"/>
  <c r="L486" i="1" s="1"/>
  <c r="K486" i="1"/>
  <c r="N486" i="1" s="1"/>
  <c r="G484" i="1"/>
  <c r="I484" i="1"/>
  <c r="L484" i="1" s="1"/>
  <c r="K484" i="1"/>
  <c r="N484" i="1" s="1"/>
  <c r="G482" i="1"/>
  <c r="I482" i="1"/>
  <c r="L482" i="1" s="1"/>
  <c r="K482" i="1"/>
  <c r="N482" i="1" s="1"/>
  <c r="G480" i="1"/>
  <c r="I480" i="1"/>
  <c r="L480" i="1" s="1"/>
  <c r="K480" i="1"/>
  <c r="N480" i="1" s="1"/>
  <c r="G478" i="1"/>
  <c r="I478" i="1"/>
  <c r="L478" i="1" s="1"/>
  <c r="K478" i="1"/>
  <c r="N478" i="1" s="1"/>
  <c r="G476" i="1"/>
  <c r="I476" i="1"/>
  <c r="L476" i="1" s="1"/>
  <c r="K476" i="1"/>
  <c r="N476" i="1" s="1"/>
  <c r="G474" i="1"/>
  <c r="I474" i="1"/>
  <c r="L474" i="1" s="1"/>
  <c r="K474" i="1"/>
  <c r="N474" i="1" s="1"/>
  <c r="G472" i="1"/>
  <c r="I472" i="1"/>
  <c r="L472" i="1" s="1"/>
  <c r="K472" i="1"/>
  <c r="N472" i="1" s="1"/>
  <c r="G470" i="1"/>
  <c r="I470" i="1"/>
  <c r="L470" i="1" s="1"/>
  <c r="K470" i="1"/>
  <c r="N470" i="1" s="1"/>
  <c r="G468" i="1"/>
  <c r="I468" i="1"/>
  <c r="L468" i="1" s="1"/>
  <c r="K468" i="1"/>
  <c r="N468" i="1" s="1"/>
  <c r="G466" i="1"/>
  <c r="I466" i="1"/>
  <c r="L466" i="1" s="1"/>
  <c r="K466" i="1"/>
  <c r="N466" i="1" s="1"/>
  <c r="F464" i="1"/>
  <c r="G464" i="1"/>
  <c r="I464" i="1"/>
  <c r="L464" i="1" s="1"/>
  <c r="K464" i="1"/>
  <c r="N464" i="1" s="1"/>
  <c r="J1169" i="1"/>
  <c r="M1169" i="1" s="1"/>
  <c r="H1169" i="1"/>
  <c r="J1167" i="1"/>
  <c r="M1167" i="1" s="1"/>
  <c r="H1167" i="1"/>
  <c r="J1165" i="1"/>
  <c r="M1165" i="1" s="1"/>
  <c r="H1165" i="1"/>
  <c r="J1163" i="1"/>
  <c r="M1163" i="1" s="1"/>
  <c r="H1163" i="1"/>
  <c r="J1161" i="1"/>
  <c r="M1161" i="1" s="1"/>
  <c r="H1161" i="1"/>
  <c r="J1159" i="1"/>
  <c r="M1159" i="1" s="1"/>
  <c r="H1159" i="1"/>
  <c r="J1157" i="1"/>
  <c r="M1157" i="1" s="1"/>
  <c r="H1157" i="1"/>
  <c r="J1155" i="1"/>
  <c r="M1155" i="1" s="1"/>
  <c r="H1155" i="1"/>
  <c r="J1153" i="1"/>
  <c r="M1153" i="1" s="1"/>
  <c r="H1153" i="1"/>
  <c r="J1151" i="1"/>
  <c r="M1151" i="1" s="1"/>
  <c r="H1151" i="1"/>
  <c r="J1149" i="1"/>
  <c r="M1149" i="1" s="1"/>
  <c r="H1149" i="1"/>
  <c r="J1147" i="1"/>
  <c r="M1147" i="1" s="1"/>
  <c r="H1147" i="1"/>
  <c r="J1145" i="1"/>
  <c r="M1145" i="1" s="1"/>
  <c r="H1145" i="1"/>
  <c r="J1143" i="1"/>
  <c r="M1143" i="1" s="1"/>
  <c r="H1143" i="1"/>
  <c r="J1141" i="1"/>
  <c r="M1141" i="1" s="1"/>
  <c r="H1141" i="1"/>
  <c r="J1139" i="1"/>
  <c r="M1139" i="1" s="1"/>
  <c r="H1139" i="1"/>
  <c r="J1137" i="1"/>
  <c r="M1137" i="1" s="1"/>
  <c r="H1137" i="1"/>
  <c r="J1135" i="1"/>
  <c r="M1135" i="1" s="1"/>
  <c r="H1135" i="1"/>
  <c r="J1133" i="1"/>
  <c r="M1133" i="1" s="1"/>
  <c r="H1133" i="1"/>
  <c r="J1131" i="1"/>
  <c r="M1131" i="1" s="1"/>
  <c r="H1131" i="1"/>
  <c r="J1129" i="1"/>
  <c r="M1129" i="1" s="1"/>
  <c r="H1129" i="1"/>
  <c r="J1127" i="1"/>
  <c r="M1127" i="1" s="1"/>
  <c r="H1127" i="1"/>
  <c r="J1125" i="1"/>
  <c r="M1125" i="1" s="1"/>
  <c r="H1125" i="1"/>
  <c r="J1123" i="1"/>
  <c r="M1123" i="1" s="1"/>
  <c r="H1123" i="1"/>
  <c r="J1121" i="1"/>
  <c r="M1121" i="1" s="1"/>
  <c r="H1121" i="1"/>
  <c r="J1119" i="1"/>
  <c r="M1119" i="1" s="1"/>
  <c r="H1119" i="1"/>
  <c r="J1117" i="1"/>
  <c r="M1117" i="1" s="1"/>
  <c r="H1117" i="1"/>
  <c r="J1115" i="1"/>
  <c r="M1115" i="1" s="1"/>
  <c r="H1115" i="1"/>
  <c r="J1113" i="1"/>
  <c r="M1113" i="1" s="1"/>
  <c r="H1113" i="1"/>
  <c r="J1111" i="1"/>
  <c r="M1111" i="1" s="1"/>
  <c r="H1111" i="1"/>
  <c r="J1109" i="1"/>
  <c r="M1109" i="1" s="1"/>
  <c r="H1109" i="1"/>
  <c r="J1107" i="1"/>
  <c r="M1107" i="1" s="1"/>
  <c r="H1107" i="1"/>
  <c r="J1105" i="1"/>
  <c r="M1105" i="1" s="1"/>
  <c r="H1105" i="1"/>
  <c r="J1103" i="1"/>
  <c r="M1103" i="1" s="1"/>
  <c r="H1103" i="1"/>
  <c r="J1101" i="1"/>
  <c r="M1101" i="1" s="1"/>
  <c r="H1101" i="1"/>
  <c r="J1099" i="1"/>
  <c r="M1099" i="1" s="1"/>
  <c r="H1099" i="1"/>
  <c r="J1097" i="1"/>
  <c r="M1097" i="1" s="1"/>
  <c r="H1097" i="1"/>
  <c r="J1095" i="1"/>
  <c r="M1095" i="1" s="1"/>
  <c r="H1095" i="1"/>
  <c r="J1093" i="1"/>
  <c r="M1093" i="1" s="1"/>
  <c r="H1093" i="1"/>
  <c r="J1091" i="1"/>
  <c r="M1091" i="1" s="1"/>
  <c r="H1091" i="1"/>
  <c r="J1089" i="1"/>
  <c r="M1089" i="1" s="1"/>
  <c r="H1089" i="1"/>
  <c r="J1087" i="1"/>
  <c r="M1087" i="1" s="1"/>
  <c r="H1087" i="1"/>
  <c r="J1085" i="1"/>
  <c r="M1085" i="1" s="1"/>
  <c r="H1085" i="1"/>
  <c r="J1083" i="1"/>
  <c r="M1083" i="1" s="1"/>
  <c r="H1083" i="1"/>
  <c r="J1081" i="1"/>
  <c r="M1081" i="1" s="1"/>
  <c r="H1081" i="1"/>
  <c r="J1079" i="1"/>
  <c r="M1079" i="1" s="1"/>
  <c r="H1079" i="1"/>
  <c r="J1077" i="1"/>
  <c r="M1077" i="1" s="1"/>
  <c r="H1077" i="1"/>
  <c r="J1075" i="1"/>
  <c r="M1075" i="1" s="1"/>
  <c r="H1075" i="1"/>
  <c r="J1073" i="1"/>
  <c r="M1073" i="1" s="1"/>
  <c r="H1073" i="1"/>
  <c r="J1071" i="1"/>
  <c r="M1071" i="1" s="1"/>
  <c r="H1071" i="1"/>
  <c r="J1069" i="1"/>
  <c r="M1069" i="1" s="1"/>
  <c r="H1069" i="1"/>
  <c r="J1067" i="1"/>
  <c r="M1067" i="1" s="1"/>
  <c r="H1067" i="1"/>
  <c r="J1065" i="1"/>
  <c r="M1065" i="1" s="1"/>
  <c r="H1065" i="1"/>
  <c r="J1063" i="1"/>
  <c r="M1063" i="1" s="1"/>
  <c r="H1063" i="1"/>
  <c r="J1061" i="1"/>
  <c r="M1061" i="1" s="1"/>
  <c r="H1061" i="1"/>
  <c r="J1059" i="1"/>
  <c r="M1059" i="1" s="1"/>
  <c r="H1059" i="1"/>
  <c r="J1057" i="1"/>
  <c r="M1057" i="1" s="1"/>
  <c r="H1057" i="1"/>
  <c r="J1055" i="1"/>
  <c r="M1055" i="1" s="1"/>
  <c r="H1055" i="1"/>
  <c r="J1053" i="1"/>
  <c r="M1053" i="1" s="1"/>
  <c r="H1053" i="1"/>
  <c r="J1051" i="1"/>
  <c r="M1051" i="1" s="1"/>
  <c r="H1051" i="1"/>
  <c r="J1049" i="1"/>
  <c r="M1049" i="1" s="1"/>
  <c r="H1049" i="1"/>
  <c r="J1047" i="1"/>
  <c r="M1047" i="1" s="1"/>
  <c r="H1047" i="1"/>
  <c r="J1045" i="1"/>
  <c r="M1045" i="1" s="1"/>
  <c r="H1045" i="1"/>
  <c r="J1043" i="1"/>
  <c r="M1043" i="1" s="1"/>
  <c r="H1043" i="1"/>
  <c r="J1041" i="1"/>
  <c r="M1041" i="1" s="1"/>
  <c r="H1041" i="1"/>
  <c r="J1039" i="1"/>
  <c r="M1039" i="1" s="1"/>
  <c r="H1039" i="1"/>
  <c r="J1037" i="1"/>
  <c r="M1037" i="1" s="1"/>
  <c r="H1037" i="1"/>
  <c r="J1035" i="1"/>
  <c r="M1035" i="1" s="1"/>
  <c r="H1035" i="1"/>
  <c r="J1033" i="1"/>
  <c r="M1033" i="1" s="1"/>
  <c r="H1033" i="1"/>
  <c r="J1031" i="1"/>
  <c r="M1031" i="1" s="1"/>
  <c r="H1031" i="1"/>
  <c r="J1029" i="1"/>
  <c r="M1029" i="1" s="1"/>
  <c r="H1029" i="1"/>
  <c r="J1027" i="1"/>
  <c r="M1027" i="1" s="1"/>
  <c r="H1027" i="1"/>
  <c r="J1025" i="1"/>
  <c r="M1025" i="1" s="1"/>
  <c r="H1025" i="1"/>
  <c r="J1023" i="1"/>
  <c r="M1023" i="1" s="1"/>
  <c r="H1023" i="1"/>
  <c r="J1021" i="1"/>
  <c r="M1021" i="1" s="1"/>
  <c r="H1021" i="1"/>
  <c r="J1019" i="1"/>
  <c r="M1019" i="1" s="1"/>
  <c r="H1019" i="1"/>
  <c r="J1017" i="1"/>
  <c r="M1017" i="1" s="1"/>
  <c r="H1017" i="1"/>
  <c r="J1015" i="1"/>
  <c r="M1015" i="1" s="1"/>
  <c r="H1015" i="1"/>
  <c r="J1013" i="1"/>
  <c r="M1013" i="1" s="1"/>
  <c r="H1013" i="1"/>
  <c r="J1011" i="1"/>
  <c r="M1011" i="1" s="1"/>
  <c r="H1011" i="1"/>
  <c r="J1009" i="1"/>
  <c r="M1009" i="1" s="1"/>
  <c r="H1009" i="1"/>
  <c r="J1007" i="1"/>
  <c r="M1007" i="1" s="1"/>
  <c r="H1007" i="1"/>
  <c r="J1005" i="1"/>
  <c r="M1005" i="1" s="1"/>
  <c r="H1005" i="1"/>
  <c r="J1003" i="1"/>
  <c r="M1003" i="1" s="1"/>
  <c r="H1003" i="1"/>
  <c r="J1001" i="1"/>
  <c r="M1001" i="1" s="1"/>
  <c r="H1001" i="1"/>
  <c r="J999" i="1"/>
  <c r="M999" i="1" s="1"/>
  <c r="H999" i="1"/>
  <c r="J997" i="1"/>
  <c r="M997" i="1" s="1"/>
  <c r="H997" i="1"/>
  <c r="J995" i="1"/>
  <c r="M995" i="1" s="1"/>
  <c r="H995" i="1"/>
  <c r="J993" i="1"/>
  <c r="M993" i="1" s="1"/>
  <c r="H993" i="1"/>
  <c r="J991" i="1"/>
  <c r="M991" i="1" s="1"/>
  <c r="H991" i="1"/>
  <c r="J989" i="1"/>
  <c r="M989" i="1" s="1"/>
  <c r="H989" i="1"/>
  <c r="J987" i="1"/>
  <c r="M987" i="1" s="1"/>
  <c r="H987" i="1"/>
  <c r="J985" i="1"/>
  <c r="M985" i="1" s="1"/>
  <c r="H985" i="1"/>
  <c r="J983" i="1"/>
  <c r="M983" i="1" s="1"/>
  <c r="H983" i="1"/>
  <c r="J981" i="1"/>
  <c r="M981" i="1" s="1"/>
  <c r="H981" i="1"/>
  <c r="J979" i="1"/>
  <c r="M979" i="1" s="1"/>
  <c r="H979" i="1"/>
  <c r="J977" i="1"/>
  <c r="M977" i="1" s="1"/>
  <c r="H977" i="1"/>
  <c r="J975" i="1"/>
  <c r="M975" i="1" s="1"/>
  <c r="H975" i="1"/>
  <c r="J973" i="1"/>
  <c r="M973" i="1" s="1"/>
  <c r="H973" i="1"/>
  <c r="J971" i="1"/>
  <c r="M971" i="1" s="1"/>
  <c r="H971" i="1"/>
  <c r="J969" i="1"/>
  <c r="M969" i="1" s="1"/>
  <c r="H969" i="1"/>
  <c r="K968" i="1"/>
  <c r="N968" i="1" s="1"/>
  <c r="I968" i="1"/>
  <c r="L968" i="1" s="1"/>
  <c r="J967" i="1"/>
  <c r="M967" i="1" s="1"/>
  <c r="H967" i="1"/>
  <c r="K966" i="1"/>
  <c r="N966" i="1" s="1"/>
  <c r="I966" i="1"/>
  <c r="L966" i="1" s="1"/>
  <c r="J965" i="1"/>
  <c r="M965" i="1" s="1"/>
  <c r="H965" i="1"/>
  <c r="K964" i="1"/>
  <c r="N964" i="1" s="1"/>
  <c r="I964" i="1"/>
  <c r="L964" i="1" s="1"/>
  <c r="J963" i="1"/>
  <c r="M963" i="1" s="1"/>
  <c r="H963" i="1"/>
  <c r="K962" i="1"/>
  <c r="N962" i="1" s="1"/>
  <c r="I962" i="1"/>
  <c r="L962" i="1" s="1"/>
  <c r="J961" i="1"/>
  <c r="M961" i="1" s="1"/>
  <c r="H961" i="1"/>
  <c r="K960" i="1"/>
  <c r="N960" i="1" s="1"/>
  <c r="I960" i="1"/>
  <c r="L960" i="1" s="1"/>
  <c r="J959" i="1"/>
  <c r="M959" i="1" s="1"/>
  <c r="H959" i="1"/>
  <c r="K958" i="1"/>
  <c r="N958" i="1" s="1"/>
  <c r="I958" i="1"/>
  <c r="L958" i="1" s="1"/>
  <c r="J957" i="1"/>
  <c r="M957" i="1" s="1"/>
  <c r="H957" i="1"/>
  <c r="K956" i="1"/>
  <c r="N956" i="1" s="1"/>
  <c r="I956" i="1"/>
  <c r="L956" i="1" s="1"/>
  <c r="J955" i="1"/>
  <c r="M955" i="1" s="1"/>
  <c r="H955" i="1"/>
  <c r="K954" i="1"/>
  <c r="N954" i="1" s="1"/>
  <c r="I954" i="1"/>
  <c r="L954" i="1" s="1"/>
  <c r="J953" i="1"/>
  <c r="M953" i="1" s="1"/>
  <c r="H953" i="1"/>
  <c r="K952" i="1"/>
  <c r="N952" i="1" s="1"/>
  <c r="I952" i="1"/>
  <c r="L952" i="1" s="1"/>
  <c r="J951" i="1"/>
  <c r="M951" i="1" s="1"/>
  <c r="H951" i="1"/>
  <c r="K950" i="1"/>
  <c r="N950" i="1" s="1"/>
  <c r="I950" i="1"/>
  <c r="L950" i="1" s="1"/>
  <c r="J949" i="1"/>
  <c r="M949" i="1" s="1"/>
  <c r="H949" i="1"/>
  <c r="K948" i="1"/>
  <c r="N948" i="1" s="1"/>
  <c r="I948" i="1"/>
  <c r="L948" i="1" s="1"/>
  <c r="J947" i="1"/>
  <c r="M947" i="1" s="1"/>
  <c r="H947" i="1"/>
  <c r="K946" i="1"/>
  <c r="N946" i="1" s="1"/>
  <c r="I946" i="1"/>
  <c r="L946" i="1" s="1"/>
  <c r="J945" i="1"/>
  <c r="M945" i="1" s="1"/>
  <c r="H945" i="1"/>
  <c r="K944" i="1"/>
  <c r="N944" i="1" s="1"/>
  <c r="I944" i="1"/>
  <c r="L944" i="1" s="1"/>
  <c r="J943" i="1"/>
  <c r="M943" i="1" s="1"/>
  <c r="H943" i="1"/>
  <c r="K942" i="1"/>
  <c r="N942" i="1" s="1"/>
  <c r="I942" i="1"/>
  <c r="L942" i="1" s="1"/>
  <c r="J941" i="1"/>
  <c r="M941" i="1" s="1"/>
  <c r="H941" i="1"/>
  <c r="K940" i="1"/>
  <c r="N940" i="1" s="1"/>
  <c r="I940" i="1"/>
  <c r="L940" i="1" s="1"/>
  <c r="J939" i="1"/>
  <c r="M939" i="1" s="1"/>
  <c r="H939" i="1"/>
  <c r="K938" i="1"/>
  <c r="N938" i="1" s="1"/>
  <c r="I938" i="1"/>
  <c r="L938" i="1" s="1"/>
  <c r="J937" i="1"/>
  <c r="M937" i="1" s="1"/>
  <c r="H937" i="1"/>
  <c r="K936" i="1"/>
  <c r="N936" i="1" s="1"/>
  <c r="I936" i="1"/>
  <c r="L936" i="1" s="1"/>
  <c r="J935" i="1"/>
  <c r="M935" i="1" s="1"/>
  <c r="H935" i="1"/>
  <c r="K934" i="1"/>
  <c r="N934" i="1" s="1"/>
  <c r="I934" i="1"/>
  <c r="L934" i="1" s="1"/>
  <c r="J933" i="1"/>
  <c r="M933" i="1" s="1"/>
  <c r="H933" i="1"/>
  <c r="K932" i="1"/>
  <c r="N932" i="1" s="1"/>
  <c r="I932" i="1"/>
  <c r="L932" i="1" s="1"/>
  <c r="J931" i="1"/>
  <c r="M931" i="1" s="1"/>
  <c r="H931" i="1"/>
  <c r="K930" i="1"/>
  <c r="N930" i="1" s="1"/>
  <c r="I930" i="1"/>
  <c r="L930" i="1" s="1"/>
  <c r="J929" i="1"/>
  <c r="M929" i="1" s="1"/>
  <c r="H929" i="1"/>
  <c r="K928" i="1"/>
  <c r="N928" i="1" s="1"/>
  <c r="I928" i="1"/>
  <c r="L928" i="1" s="1"/>
  <c r="J927" i="1"/>
  <c r="M927" i="1" s="1"/>
  <c r="H927" i="1"/>
  <c r="K926" i="1"/>
  <c r="N926" i="1" s="1"/>
  <c r="I926" i="1"/>
  <c r="L926" i="1" s="1"/>
  <c r="J925" i="1"/>
  <c r="M925" i="1" s="1"/>
  <c r="H925" i="1"/>
  <c r="K924" i="1"/>
  <c r="N924" i="1" s="1"/>
  <c r="I924" i="1"/>
  <c r="L924" i="1" s="1"/>
  <c r="J923" i="1"/>
  <c r="M923" i="1" s="1"/>
  <c r="H923" i="1"/>
  <c r="K922" i="1"/>
  <c r="N922" i="1" s="1"/>
  <c r="I922" i="1"/>
  <c r="L922" i="1" s="1"/>
  <c r="J921" i="1"/>
  <c r="M921" i="1" s="1"/>
  <c r="H921" i="1"/>
  <c r="K920" i="1"/>
  <c r="N920" i="1" s="1"/>
  <c r="I920" i="1"/>
  <c r="L920" i="1" s="1"/>
  <c r="J919" i="1"/>
  <c r="M919" i="1" s="1"/>
  <c r="H919" i="1"/>
  <c r="K918" i="1"/>
  <c r="N918" i="1" s="1"/>
  <c r="I918" i="1"/>
  <c r="L918" i="1" s="1"/>
  <c r="J917" i="1"/>
  <c r="M917" i="1" s="1"/>
  <c r="H917" i="1"/>
  <c r="K916" i="1"/>
  <c r="N916" i="1" s="1"/>
  <c r="I916" i="1"/>
  <c r="L916" i="1" s="1"/>
  <c r="J915" i="1"/>
  <c r="M915" i="1" s="1"/>
  <c r="H915" i="1"/>
  <c r="K914" i="1"/>
  <c r="N914" i="1" s="1"/>
  <c r="I914" i="1"/>
  <c r="L914" i="1" s="1"/>
  <c r="J913" i="1"/>
  <c r="M913" i="1" s="1"/>
  <c r="H913" i="1"/>
  <c r="K912" i="1"/>
  <c r="N912" i="1" s="1"/>
  <c r="I912" i="1"/>
  <c r="L912" i="1" s="1"/>
  <c r="J911" i="1"/>
  <c r="M911" i="1" s="1"/>
  <c r="H911" i="1"/>
  <c r="K910" i="1"/>
  <c r="N910" i="1" s="1"/>
  <c r="I910" i="1"/>
  <c r="L910" i="1" s="1"/>
  <c r="J909" i="1"/>
  <c r="M909" i="1" s="1"/>
  <c r="H909" i="1"/>
  <c r="K908" i="1"/>
  <c r="N908" i="1" s="1"/>
  <c r="I908" i="1"/>
  <c r="L908" i="1" s="1"/>
  <c r="J907" i="1"/>
  <c r="M907" i="1" s="1"/>
  <c r="H907" i="1"/>
  <c r="K906" i="1"/>
  <c r="N906" i="1" s="1"/>
  <c r="I906" i="1"/>
  <c r="L906" i="1" s="1"/>
  <c r="J905" i="1"/>
  <c r="M905" i="1" s="1"/>
  <c r="H905" i="1"/>
  <c r="K904" i="1"/>
  <c r="N904" i="1" s="1"/>
  <c r="I904" i="1"/>
  <c r="L904" i="1" s="1"/>
  <c r="J903" i="1"/>
  <c r="M903" i="1" s="1"/>
  <c r="H903" i="1"/>
  <c r="K902" i="1"/>
  <c r="N902" i="1" s="1"/>
  <c r="I902" i="1"/>
  <c r="L902" i="1" s="1"/>
  <c r="J901" i="1"/>
  <c r="M901" i="1" s="1"/>
  <c r="H901" i="1"/>
  <c r="K900" i="1"/>
  <c r="N900" i="1" s="1"/>
  <c r="I900" i="1"/>
  <c r="L900" i="1" s="1"/>
  <c r="J899" i="1"/>
  <c r="M899" i="1" s="1"/>
  <c r="H899" i="1"/>
  <c r="K898" i="1"/>
  <c r="N898" i="1" s="1"/>
  <c r="I898" i="1"/>
  <c r="L898" i="1" s="1"/>
  <c r="J897" i="1"/>
  <c r="M897" i="1" s="1"/>
  <c r="H897" i="1"/>
  <c r="K896" i="1"/>
  <c r="N896" i="1" s="1"/>
  <c r="I896" i="1"/>
  <c r="L896" i="1" s="1"/>
  <c r="J895" i="1"/>
  <c r="M895" i="1" s="1"/>
  <c r="H895" i="1"/>
  <c r="K894" i="1"/>
  <c r="N894" i="1" s="1"/>
  <c r="I894" i="1"/>
  <c r="L894" i="1" s="1"/>
  <c r="J893" i="1"/>
  <c r="M893" i="1" s="1"/>
  <c r="H893" i="1"/>
  <c r="K892" i="1"/>
  <c r="N892" i="1" s="1"/>
  <c r="I892" i="1"/>
  <c r="L892" i="1" s="1"/>
  <c r="J891" i="1"/>
  <c r="M891" i="1" s="1"/>
  <c r="H891" i="1"/>
  <c r="K890" i="1"/>
  <c r="N890" i="1" s="1"/>
  <c r="I890" i="1"/>
  <c r="L890" i="1" s="1"/>
  <c r="J889" i="1"/>
  <c r="M889" i="1" s="1"/>
  <c r="H889" i="1"/>
  <c r="K888" i="1"/>
  <c r="N888" i="1" s="1"/>
  <c r="I888" i="1"/>
  <c r="L888" i="1" s="1"/>
  <c r="J887" i="1"/>
  <c r="M887" i="1" s="1"/>
  <c r="H887" i="1"/>
  <c r="K886" i="1"/>
  <c r="N886" i="1" s="1"/>
  <c r="I886" i="1"/>
  <c r="L886" i="1" s="1"/>
  <c r="J885" i="1"/>
  <c r="M885" i="1" s="1"/>
  <c r="H885" i="1"/>
  <c r="K884" i="1"/>
  <c r="N884" i="1" s="1"/>
  <c r="I884" i="1"/>
  <c r="L884" i="1" s="1"/>
  <c r="J883" i="1"/>
  <c r="M883" i="1" s="1"/>
  <c r="H883" i="1"/>
  <c r="K882" i="1"/>
  <c r="N882" i="1" s="1"/>
  <c r="I882" i="1"/>
  <c r="L882" i="1" s="1"/>
  <c r="J881" i="1"/>
  <c r="M881" i="1" s="1"/>
  <c r="H881" i="1"/>
  <c r="K880" i="1"/>
  <c r="N880" i="1" s="1"/>
  <c r="I880" i="1"/>
  <c r="L880" i="1" s="1"/>
  <c r="J879" i="1"/>
  <c r="M879" i="1" s="1"/>
  <c r="H879" i="1"/>
  <c r="K878" i="1"/>
  <c r="N878" i="1" s="1"/>
  <c r="I878" i="1"/>
  <c r="L878" i="1" s="1"/>
  <c r="J877" i="1"/>
  <c r="M877" i="1" s="1"/>
  <c r="H877" i="1"/>
  <c r="K876" i="1"/>
  <c r="N876" i="1" s="1"/>
  <c r="I876" i="1"/>
  <c r="L876" i="1" s="1"/>
  <c r="J875" i="1"/>
  <c r="M875" i="1" s="1"/>
  <c r="H875" i="1"/>
  <c r="K874" i="1"/>
  <c r="N874" i="1" s="1"/>
  <c r="I874" i="1"/>
  <c r="L874" i="1" s="1"/>
  <c r="J873" i="1"/>
  <c r="M873" i="1" s="1"/>
  <c r="H873" i="1"/>
  <c r="K872" i="1"/>
  <c r="N872" i="1" s="1"/>
  <c r="I872" i="1"/>
  <c r="L872" i="1" s="1"/>
  <c r="J871" i="1"/>
  <c r="M871" i="1" s="1"/>
  <c r="H871" i="1"/>
  <c r="K870" i="1"/>
  <c r="N870" i="1" s="1"/>
  <c r="I870" i="1"/>
  <c r="L870" i="1" s="1"/>
  <c r="J869" i="1"/>
  <c r="M869" i="1" s="1"/>
  <c r="H869" i="1"/>
  <c r="K868" i="1"/>
  <c r="N868" i="1" s="1"/>
  <c r="I868" i="1"/>
  <c r="L868" i="1" s="1"/>
  <c r="J867" i="1"/>
  <c r="M867" i="1" s="1"/>
  <c r="H867" i="1"/>
  <c r="K866" i="1"/>
  <c r="N866" i="1" s="1"/>
  <c r="I866" i="1"/>
  <c r="L866" i="1" s="1"/>
  <c r="J865" i="1"/>
  <c r="M865" i="1" s="1"/>
  <c r="H865" i="1"/>
  <c r="K864" i="1"/>
  <c r="N864" i="1" s="1"/>
  <c r="I864" i="1"/>
  <c r="L864" i="1" s="1"/>
  <c r="J863" i="1"/>
  <c r="M863" i="1" s="1"/>
  <c r="H863" i="1"/>
  <c r="K862" i="1"/>
  <c r="N862" i="1" s="1"/>
  <c r="I862" i="1"/>
  <c r="L862" i="1" s="1"/>
  <c r="J861" i="1"/>
  <c r="M861" i="1" s="1"/>
  <c r="H861" i="1"/>
  <c r="K860" i="1"/>
  <c r="N860" i="1" s="1"/>
  <c r="I860" i="1"/>
  <c r="L860" i="1" s="1"/>
  <c r="J859" i="1"/>
  <c r="M859" i="1" s="1"/>
  <c r="H859" i="1"/>
  <c r="K858" i="1"/>
  <c r="N858" i="1" s="1"/>
  <c r="I858" i="1"/>
  <c r="L858" i="1" s="1"/>
  <c r="J857" i="1"/>
  <c r="M857" i="1" s="1"/>
  <c r="H857" i="1"/>
  <c r="K856" i="1"/>
  <c r="N856" i="1" s="1"/>
  <c r="I856" i="1"/>
  <c r="L856" i="1" s="1"/>
  <c r="J855" i="1"/>
  <c r="M855" i="1" s="1"/>
  <c r="H855" i="1"/>
  <c r="K854" i="1"/>
  <c r="N854" i="1" s="1"/>
  <c r="I854" i="1"/>
  <c r="L854" i="1" s="1"/>
  <c r="J853" i="1"/>
  <c r="M853" i="1" s="1"/>
  <c r="H853" i="1"/>
  <c r="K852" i="1"/>
  <c r="N852" i="1" s="1"/>
  <c r="I852" i="1"/>
  <c r="L852" i="1" s="1"/>
  <c r="J851" i="1"/>
  <c r="M851" i="1" s="1"/>
  <c r="H851" i="1"/>
  <c r="K850" i="1"/>
  <c r="N850" i="1" s="1"/>
  <c r="I850" i="1"/>
  <c r="L850" i="1" s="1"/>
  <c r="J849" i="1"/>
  <c r="M849" i="1" s="1"/>
  <c r="H849" i="1"/>
  <c r="K848" i="1"/>
  <c r="N848" i="1" s="1"/>
  <c r="I848" i="1"/>
  <c r="L848" i="1" s="1"/>
  <c r="J847" i="1"/>
  <c r="M847" i="1" s="1"/>
  <c r="H847" i="1"/>
  <c r="K846" i="1"/>
  <c r="N846" i="1" s="1"/>
  <c r="I846" i="1"/>
  <c r="L846" i="1" s="1"/>
  <c r="J845" i="1"/>
  <c r="M845" i="1" s="1"/>
  <c r="H845" i="1"/>
  <c r="K844" i="1"/>
  <c r="N844" i="1" s="1"/>
  <c r="I844" i="1"/>
  <c r="L844" i="1" s="1"/>
  <c r="J843" i="1"/>
  <c r="M843" i="1" s="1"/>
  <c r="H843" i="1"/>
  <c r="K842" i="1"/>
  <c r="N842" i="1" s="1"/>
  <c r="I842" i="1"/>
  <c r="L842" i="1" s="1"/>
  <c r="J841" i="1"/>
  <c r="M841" i="1" s="1"/>
  <c r="H841" i="1"/>
  <c r="K840" i="1"/>
  <c r="N840" i="1" s="1"/>
  <c r="I840" i="1"/>
  <c r="L840" i="1" s="1"/>
  <c r="J839" i="1"/>
  <c r="M839" i="1" s="1"/>
  <c r="H839" i="1"/>
  <c r="K838" i="1"/>
  <c r="N838" i="1" s="1"/>
  <c r="I838" i="1"/>
  <c r="L838" i="1" s="1"/>
  <c r="J837" i="1"/>
  <c r="M837" i="1" s="1"/>
  <c r="H837" i="1"/>
  <c r="K836" i="1"/>
  <c r="N836" i="1" s="1"/>
  <c r="I836" i="1"/>
  <c r="L836" i="1" s="1"/>
  <c r="J835" i="1"/>
  <c r="M835" i="1" s="1"/>
  <c r="H835" i="1"/>
  <c r="K834" i="1"/>
  <c r="N834" i="1" s="1"/>
  <c r="I834" i="1"/>
  <c r="L834" i="1" s="1"/>
  <c r="J833" i="1"/>
  <c r="M833" i="1" s="1"/>
  <c r="H833" i="1"/>
  <c r="K832" i="1"/>
  <c r="N832" i="1" s="1"/>
  <c r="I832" i="1"/>
  <c r="L832" i="1" s="1"/>
  <c r="J831" i="1"/>
  <c r="M831" i="1" s="1"/>
  <c r="H831" i="1"/>
  <c r="K830" i="1"/>
  <c r="N830" i="1" s="1"/>
  <c r="I830" i="1"/>
  <c r="L830" i="1" s="1"/>
  <c r="J829" i="1"/>
  <c r="M829" i="1" s="1"/>
  <c r="H829" i="1"/>
  <c r="K828" i="1"/>
  <c r="N828" i="1" s="1"/>
  <c r="I828" i="1"/>
  <c r="L828" i="1" s="1"/>
  <c r="J827" i="1"/>
  <c r="M827" i="1" s="1"/>
  <c r="H827" i="1"/>
  <c r="K826" i="1"/>
  <c r="N826" i="1" s="1"/>
  <c r="I826" i="1"/>
  <c r="L826" i="1" s="1"/>
  <c r="J825" i="1"/>
  <c r="M825" i="1" s="1"/>
  <c r="H825" i="1"/>
  <c r="K824" i="1"/>
  <c r="N824" i="1" s="1"/>
  <c r="I824" i="1"/>
  <c r="L824" i="1" s="1"/>
  <c r="J823" i="1"/>
  <c r="M823" i="1" s="1"/>
  <c r="H823" i="1"/>
  <c r="K822" i="1"/>
  <c r="N822" i="1" s="1"/>
  <c r="I822" i="1"/>
  <c r="L822" i="1" s="1"/>
  <c r="J821" i="1"/>
  <c r="M821" i="1" s="1"/>
  <c r="H821" i="1"/>
  <c r="K820" i="1"/>
  <c r="N820" i="1" s="1"/>
  <c r="I820" i="1"/>
  <c r="L820" i="1" s="1"/>
  <c r="J819" i="1"/>
  <c r="M819" i="1" s="1"/>
  <c r="H819" i="1"/>
  <c r="K818" i="1"/>
  <c r="N818" i="1" s="1"/>
  <c r="I818" i="1"/>
  <c r="L818" i="1" s="1"/>
  <c r="J817" i="1"/>
  <c r="M817" i="1" s="1"/>
  <c r="H817" i="1"/>
  <c r="K816" i="1"/>
  <c r="N816" i="1" s="1"/>
  <c r="I816" i="1"/>
  <c r="L816" i="1" s="1"/>
  <c r="J815" i="1"/>
  <c r="M815" i="1" s="1"/>
  <c r="H815" i="1"/>
  <c r="K814" i="1"/>
  <c r="N814" i="1" s="1"/>
  <c r="I814" i="1"/>
  <c r="L814" i="1" s="1"/>
  <c r="J813" i="1"/>
  <c r="M813" i="1" s="1"/>
  <c r="H813" i="1"/>
  <c r="K812" i="1"/>
  <c r="N812" i="1" s="1"/>
  <c r="I812" i="1"/>
  <c r="L812" i="1" s="1"/>
  <c r="J811" i="1"/>
  <c r="M811" i="1" s="1"/>
  <c r="H811" i="1"/>
  <c r="K810" i="1"/>
  <c r="N810" i="1" s="1"/>
  <c r="I810" i="1"/>
  <c r="L810" i="1" s="1"/>
  <c r="J809" i="1"/>
  <c r="M809" i="1" s="1"/>
  <c r="H809" i="1"/>
  <c r="K808" i="1"/>
  <c r="N808" i="1" s="1"/>
  <c r="I808" i="1"/>
  <c r="L808" i="1" s="1"/>
  <c r="J807" i="1"/>
  <c r="M807" i="1" s="1"/>
  <c r="H807" i="1"/>
  <c r="K806" i="1"/>
  <c r="N806" i="1" s="1"/>
  <c r="I806" i="1"/>
  <c r="L806" i="1" s="1"/>
  <c r="J805" i="1"/>
  <c r="M805" i="1" s="1"/>
  <c r="H805" i="1"/>
  <c r="K804" i="1"/>
  <c r="N804" i="1" s="1"/>
  <c r="I804" i="1"/>
  <c r="L804" i="1" s="1"/>
  <c r="J803" i="1"/>
  <c r="M803" i="1" s="1"/>
  <c r="H803" i="1"/>
  <c r="K802" i="1"/>
  <c r="N802" i="1" s="1"/>
  <c r="I802" i="1"/>
  <c r="L802" i="1" s="1"/>
  <c r="J801" i="1"/>
  <c r="M801" i="1" s="1"/>
  <c r="H801" i="1"/>
  <c r="K800" i="1"/>
  <c r="N800" i="1" s="1"/>
  <c r="I800" i="1"/>
  <c r="L800" i="1" s="1"/>
  <c r="J799" i="1"/>
  <c r="M799" i="1" s="1"/>
  <c r="H799" i="1"/>
  <c r="K798" i="1"/>
  <c r="N798" i="1" s="1"/>
  <c r="I798" i="1"/>
  <c r="L798" i="1" s="1"/>
  <c r="J797" i="1"/>
  <c r="M797" i="1" s="1"/>
  <c r="H797" i="1"/>
  <c r="K796" i="1"/>
  <c r="N796" i="1" s="1"/>
  <c r="I796" i="1"/>
  <c r="L796" i="1" s="1"/>
  <c r="J795" i="1"/>
  <c r="M795" i="1" s="1"/>
  <c r="H795" i="1"/>
  <c r="K794" i="1"/>
  <c r="N794" i="1" s="1"/>
  <c r="I794" i="1"/>
  <c r="L794" i="1" s="1"/>
  <c r="J793" i="1"/>
  <c r="M793" i="1" s="1"/>
  <c r="H793" i="1"/>
  <c r="K792" i="1"/>
  <c r="N792" i="1" s="1"/>
  <c r="I792" i="1"/>
  <c r="L792" i="1" s="1"/>
  <c r="J791" i="1"/>
  <c r="M791" i="1" s="1"/>
  <c r="H791" i="1"/>
  <c r="K790" i="1"/>
  <c r="N790" i="1" s="1"/>
  <c r="I790" i="1"/>
  <c r="L790" i="1" s="1"/>
  <c r="J789" i="1"/>
  <c r="M789" i="1" s="1"/>
  <c r="H789" i="1"/>
  <c r="K788" i="1"/>
  <c r="N788" i="1" s="1"/>
  <c r="I788" i="1"/>
  <c r="L788" i="1" s="1"/>
  <c r="J787" i="1"/>
  <c r="M787" i="1" s="1"/>
  <c r="H787" i="1"/>
  <c r="K786" i="1"/>
  <c r="N786" i="1" s="1"/>
  <c r="I786" i="1"/>
  <c r="L786" i="1" s="1"/>
  <c r="J785" i="1"/>
  <c r="M785" i="1" s="1"/>
  <c r="H785" i="1"/>
  <c r="K784" i="1"/>
  <c r="N784" i="1" s="1"/>
  <c r="I784" i="1"/>
  <c r="L784" i="1" s="1"/>
  <c r="J783" i="1"/>
  <c r="M783" i="1" s="1"/>
  <c r="H783" i="1"/>
  <c r="K782" i="1"/>
  <c r="N782" i="1" s="1"/>
  <c r="I782" i="1"/>
  <c r="L782" i="1" s="1"/>
  <c r="J781" i="1"/>
  <c r="M781" i="1" s="1"/>
  <c r="H781" i="1"/>
  <c r="K780" i="1"/>
  <c r="N780" i="1" s="1"/>
  <c r="I780" i="1"/>
  <c r="L780" i="1" s="1"/>
  <c r="J779" i="1"/>
  <c r="M779" i="1" s="1"/>
  <c r="H779" i="1"/>
  <c r="K778" i="1"/>
  <c r="N778" i="1" s="1"/>
  <c r="I778" i="1"/>
  <c r="L778" i="1" s="1"/>
  <c r="J777" i="1"/>
  <c r="M777" i="1" s="1"/>
  <c r="H777" i="1"/>
  <c r="K776" i="1"/>
  <c r="N776" i="1" s="1"/>
  <c r="I776" i="1"/>
  <c r="L776" i="1" s="1"/>
  <c r="J775" i="1"/>
  <c r="M775" i="1" s="1"/>
  <c r="H775" i="1"/>
  <c r="K774" i="1"/>
  <c r="N774" i="1" s="1"/>
  <c r="I774" i="1"/>
  <c r="L774" i="1" s="1"/>
  <c r="J773" i="1"/>
  <c r="M773" i="1" s="1"/>
  <c r="H773" i="1"/>
  <c r="K772" i="1"/>
  <c r="N772" i="1" s="1"/>
  <c r="I772" i="1"/>
  <c r="L772" i="1" s="1"/>
  <c r="J771" i="1"/>
  <c r="M771" i="1" s="1"/>
  <c r="H771" i="1"/>
  <c r="K770" i="1"/>
  <c r="N770" i="1" s="1"/>
  <c r="I770" i="1"/>
  <c r="L770" i="1" s="1"/>
  <c r="J769" i="1"/>
  <c r="M769" i="1" s="1"/>
  <c r="H769" i="1"/>
  <c r="K768" i="1"/>
  <c r="N768" i="1" s="1"/>
  <c r="I768" i="1"/>
  <c r="L768" i="1" s="1"/>
  <c r="J767" i="1"/>
  <c r="M767" i="1" s="1"/>
  <c r="H767" i="1"/>
  <c r="K766" i="1"/>
  <c r="N766" i="1" s="1"/>
  <c r="I766" i="1"/>
  <c r="L766" i="1" s="1"/>
  <c r="J765" i="1"/>
  <c r="M765" i="1" s="1"/>
  <c r="H765" i="1"/>
  <c r="K764" i="1"/>
  <c r="N764" i="1" s="1"/>
  <c r="I764" i="1"/>
  <c r="L764" i="1" s="1"/>
  <c r="J763" i="1"/>
  <c r="M763" i="1" s="1"/>
  <c r="H763" i="1"/>
  <c r="K762" i="1"/>
  <c r="N762" i="1" s="1"/>
  <c r="I762" i="1"/>
  <c r="L762" i="1" s="1"/>
  <c r="J761" i="1"/>
  <c r="M761" i="1" s="1"/>
  <c r="H761" i="1"/>
  <c r="K760" i="1"/>
  <c r="N760" i="1" s="1"/>
  <c r="I760" i="1"/>
  <c r="L760" i="1" s="1"/>
  <c r="J759" i="1"/>
  <c r="M759" i="1" s="1"/>
  <c r="H759" i="1"/>
  <c r="K758" i="1"/>
  <c r="N758" i="1" s="1"/>
  <c r="I758" i="1"/>
  <c r="L758" i="1" s="1"/>
  <c r="J757" i="1"/>
  <c r="M757" i="1" s="1"/>
  <c r="H757" i="1"/>
  <c r="K756" i="1"/>
  <c r="N756" i="1" s="1"/>
  <c r="I756" i="1"/>
  <c r="L756" i="1" s="1"/>
  <c r="J755" i="1"/>
  <c r="M755" i="1" s="1"/>
  <c r="H755" i="1"/>
  <c r="K754" i="1"/>
  <c r="N754" i="1" s="1"/>
  <c r="I754" i="1"/>
  <c r="L754" i="1" s="1"/>
  <c r="J753" i="1"/>
  <c r="M753" i="1" s="1"/>
  <c r="H753" i="1"/>
  <c r="K752" i="1"/>
  <c r="N752" i="1" s="1"/>
  <c r="I752" i="1"/>
  <c r="L752" i="1" s="1"/>
  <c r="J751" i="1"/>
  <c r="M751" i="1" s="1"/>
  <c r="H751" i="1"/>
  <c r="K750" i="1"/>
  <c r="N750" i="1" s="1"/>
  <c r="I750" i="1"/>
  <c r="L750" i="1" s="1"/>
  <c r="J749" i="1"/>
  <c r="M749" i="1" s="1"/>
  <c r="H749" i="1"/>
  <c r="K748" i="1"/>
  <c r="N748" i="1" s="1"/>
  <c r="I748" i="1"/>
  <c r="L748" i="1" s="1"/>
  <c r="J747" i="1"/>
  <c r="M747" i="1" s="1"/>
  <c r="H747" i="1"/>
  <c r="K746" i="1"/>
  <c r="N746" i="1" s="1"/>
  <c r="I746" i="1"/>
  <c r="L746" i="1" s="1"/>
  <c r="J745" i="1"/>
  <c r="M745" i="1" s="1"/>
  <c r="H745" i="1"/>
  <c r="K744" i="1"/>
  <c r="N744" i="1" s="1"/>
  <c r="I744" i="1"/>
  <c r="L744" i="1" s="1"/>
  <c r="J743" i="1"/>
  <c r="M743" i="1" s="1"/>
  <c r="H743" i="1"/>
  <c r="K742" i="1"/>
  <c r="N742" i="1" s="1"/>
  <c r="I742" i="1"/>
  <c r="L742" i="1" s="1"/>
  <c r="J741" i="1"/>
  <c r="M741" i="1" s="1"/>
  <c r="H741" i="1"/>
  <c r="K740" i="1"/>
  <c r="N740" i="1" s="1"/>
  <c r="I740" i="1"/>
  <c r="L740" i="1" s="1"/>
  <c r="J739" i="1"/>
  <c r="M739" i="1" s="1"/>
  <c r="H739" i="1"/>
  <c r="K738" i="1"/>
  <c r="N738" i="1" s="1"/>
  <c r="I738" i="1"/>
  <c r="L738" i="1" s="1"/>
  <c r="J737" i="1"/>
  <c r="M737" i="1" s="1"/>
  <c r="H737" i="1"/>
  <c r="K736" i="1"/>
  <c r="N736" i="1" s="1"/>
  <c r="I736" i="1"/>
  <c r="L736" i="1" s="1"/>
  <c r="J735" i="1"/>
  <c r="M735" i="1" s="1"/>
  <c r="H735" i="1"/>
  <c r="K734" i="1"/>
  <c r="N734" i="1" s="1"/>
  <c r="I734" i="1"/>
  <c r="L734" i="1" s="1"/>
  <c r="J733" i="1"/>
  <c r="M733" i="1" s="1"/>
  <c r="H733" i="1"/>
  <c r="K732" i="1"/>
  <c r="N732" i="1" s="1"/>
  <c r="I732" i="1"/>
  <c r="L732" i="1" s="1"/>
  <c r="J731" i="1"/>
  <c r="M731" i="1" s="1"/>
  <c r="H731" i="1"/>
  <c r="K730" i="1"/>
  <c r="N730" i="1" s="1"/>
  <c r="I730" i="1"/>
  <c r="L730" i="1" s="1"/>
  <c r="J729" i="1"/>
  <c r="M729" i="1" s="1"/>
  <c r="H729" i="1"/>
  <c r="K728" i="1"/>
  <c r="N728" i="1" s="1"/>
  <c r="I728" i="1"/>
  <c r="L728" i="1" s="1"/>
  <c r="J727" i="1"/>
  <c r="M727" i="1" s="1"/>
  <c r="H727" i="1"/>
  <c r="K726" i="1"/>
  <c r="N726" i="1" s="1"/>
  <c r="I726" i="1"/>
  <c r="L726" i="1" s="1"/>
  <c r="J725" i="1"/>
  <c r="M725" i="1" s="1"/>
  <c r="H725" i="1"/>
  <c r="K724" i="1"/>
  <c r="N724" i="1" s="1"/>
  <c r="I724" i="1"/>
  <c r="L724" i="1" s="1"/>
  <c r="J723" i="1"/>
  <c r="M723" i="1" s="1"/>
  <c r="H723" i="1"/>
  <c r="K722" i="1"/>
  <c r="N722" i="1" s="1"/>
  <c r="I722" i="1"/>
  <c r="L722" i="1" s="1"/>
  <c r="J721" i="1"/>
  <c r="M721" i="1" s="1"/>
  <c r="H721" i="1"/>
  <c r="K720" i="1"/>
  <c r="N720" i="1" s="1"/>
  <c r="I720" i="1"/>
  <c r="L720" i="1" s="1"/>
  <c r="J719" i="1"/>
  <c r="M719" i="1" s="1"/>
  <c r="H719" i="1"/>
  <c r="K718" i="1"/>
  <c r="N718" i="1" s="1"/>
  <c r="I718" i="1"/>
  <c r="L718" i="1" s="1"/>
  <c r="J717" i="1"/>
  <c r="M717" i="1" s="1"/>
  <c r="H717" i="1"/>
  <c r="K716" i="1"/>
  <c r="N716" i="1" s="1"/>
  <c r="I716" i="1"/>
  <c r="L716" i="1" s="1"/>
  <c r="J715" i="1"/>
  <c r="M715" i="1" s="1"/>
  <c r="H715" i="1"/>
  <c r="K714" i="1"/>
  <c r="N714" i="1" s="1"/>
  <c r="I714" i="1"/>
  <c r="L714" i="1" s="1"/>
  <c r="J713" i="1"/>
  <c r="M713" i="1" s="1"/>
  <c r="H713" i="1"/>
  <c r="K712" i="1"/>
  <c r="N712" i="1" s="1"/>
  <c r="I712" i="1"/>
  <c r="L712" i="1" s="1"/>
  <c r="J711" i="1"/>
  <c r="M711" i="1" s="1"/>
  <c r="H711" i="1"/>
  <c r="K710" i="1"/>
  <c r="N710" i="1" s="1"/>
  <c r="I710" i="1"/>
  <c r="L710" i="1" s="1"/>
  <c r="J709" i="1"/>
  <c r="M709" i="1" s="1"/>
  <c r="H709" i="1"/>
  <c r="H708" i="1"/>
  <c r="H706" i="1"/>
  <c r="H704" i="1"/>
  <c r="H702" i="1"/>
  <c r="H700" i="1"/>
  <c r="H698" i="1"/>
  <c r="H696" i="1"/>
  <c r="H694" i="1"/>
  <c r="H692" i="1"/>
  <c r="H690" i="1"/>
  <c r="H688" i="1"/>
  <c r="H686" i="1"/>
  <c r="H684" i="1"/>
  <c r="H682" i="1"/>
  <c r="H680" i="1"/>
  <c r="H678" i="1"/>
  <c r="H676" i="1"/>
  <c r="H674" i="1"/>
  <c r="H672" i="1"/>
  <c r="H670" i="1"/>
  <c r="H668" i="1"/>
  <c r="H666" i="1"/>
  <c r="H664" i="1"/>
  <c r="H662" i="1"/>
  <c r="H660" i="1"/>
  <c r="H658" i="1"/>
  <c r="H656" i="1"/>
  <c r="H654" i="1"/>
  <c r="H652" i="1"/>
  <c r="H650" i="1"/>
  <c r="H648" i="1"/>
  <c r="H646" i="1"/>
  <c r="H644" i="1"/>
  <c r="H642" i="1"/>
  <c r="H640" i="1"/>
  <c r="H638" i="1"/>
  <c r="H636" i="1"/>
  <c r="H634" i="1"/>
  <c r="H632" i="1"/>
  <c r="H630" i="1"/>
  <c r="H628" i="1"/>
  <c r="H626" i="1"/>
  <c r="H624" i="1"/>
  <c r="H622" i="1"/>
  <c r="H620" i="1"/>
  <c r="H618" i="1"/>
  <c r="H616" i="1"/>
  <c r="H614" i="1"/>
  <c r="H612" i="1"/>
  <c r="H610" i="1"/>
  <c r="H608" i="1"/>
  <c r="H606" i="1"/>
  <c r="H604" i="1"/>
  <c r="H602" i="1"/>
  <c r="H600" i="1"/>
  <c r="H598" i="1"/>
  <c r="H596" i="1"/>
  <c r="H594" i="1"/>
  <c r="H592" i="1"/>
  <c r="H590" i="1"/>
  <c r="H588" i="1"/>
  <c r="H586" i="1"/>
  <c r="H584" i="1"/>
  <c r="H582" i="1"/>
  <c r="H580" i="1"/>
  <c r="H578" i="1"/>
  <c r="H576" i="1"/>
  <c r="H574" i="1"/>
  <c r="H572" i="1"/>
  <c r="H570" i="1"/>
  <c r="H568" i="1"/>
  <c r="H566" i="1"/>
  <c r="H564" i="1"/>
  <c r="H562" i="1"/>
  <c r="H560" i="1"/>
  <c r="H558" i="1"/>
  <c r="H556" i="1"/>
  <c r="H554" i="1"/>
  <c r="H552" i="1"/>
  <c r="H550" i="1"/>
  <c r="H548" i="1"/>
  <c r="H546" i="1"/>
  <c r="H544" i="1"/>
  <c r="H542" i="1"/>
  <c r="H540" i="1"/>
  <c r="H538" i="1"/>
  <c r="H536" i="1"/>
  <c r="H534" i="1"/>
  <c r="H532" i="1"/>
  <c r="H530" i="1"/>
  <c r="H528" i="1"/>
  <c r="H526" i="1"/>
  <c r="H524" i="1"/>
  <c r="H522" i="1"/>
  <c r="H520" i="1"/>
  <c r="H518" i="1"/>
  <c r="H516" i="1"/>
  <c r="H514" i="1"/>
  <c r="H512" i="1"/>
  <c r="H510" i="1"/>
  <c r="H508" i="1"/>
  <c r="H506" i="1"/>
  <c r="H504" i="1"/>
  <c r="H502" i="1"/>
  <c r="H500" i="1"/>
  <c r="H498" i="1"/>
  <c r="H496" i="1"/>
  <c r="H494" i="1"/>
  <c r="H492" i="1"/>
  <c r="H490" i="1"/>
  <c r="H488" i="1"/>
  <c r="H486" i="1"/>
  <c r="H484" i="1"/>
  <c r="H482" i="1"/>
  <c r="H480" i="1"/>
  <c r="H478" i="1"/>
  <c r="H476" i="1"/>
  <c r="H474" i="1"/>
  <c r="H472" i="1"/>
  <c r="H470" i="1"/>
  <c r="H468" i="1"/>
  <c r="H466" i="1"/>
  <c r="H464" i="1"/>
  <c r="G463" i="1"/>
  <c r="I463" i="1"/>
  <c r="L463" i="1" s="1"/>
  <c r="K463" i="1"/>
  <c r="N463" i="1" s="1"/>
  <c r="G461" i="1"/>
  <c r="I461" i="1"/>
  <c r="L461" i="1" s="1"/>
  <c r="K461" i="1"/>
  <c r="N461" i="1" s="1"/>
  <c r="G459" i="1"/>
  <c r="I459" i="1"/>
  <c r="L459" i="1" s="1"/>
  <c r="K459" i="1"/>
  <c r="N459" i="1" s="1"/>
  <c r="G457" i="1"/>
  <c r="I457" i="1"/>
  <c r="L457" i="1" s="1"/>
  <c r="K457" i="1"/>
  <c r="N457" i="1" s="1"/>
  <c r="G455" i="1"/>
  <c r="I455" i="1"/>
  <c r="L455" i="1" s="1"/>
  <c r="K455" i="1"/>
  <c r="N455" i="1" s="1"/>
  <c r="G453" i="1"/>
  <c r="I453" i="1"/>
  <c r="L453" i="1" s="1"/>
  <c r="K453" i="1"/>
  <c r="N453" i="1" s="1"/>
  <c r="G451" i="1"/>
  <c r="I451" i="1"/>
  <c r="L451" i="1" s="1"/>
  <c r="K451" i="1"/>
  <c r="N451" i="1" s="1"/>
  <c r="G449" i="1"/>
  <c r="I449" i="1"/>
  <c r="L449" i="1" s="1"/>
  <c r="K449" i="1"/>
  <c r="N449" i="1" s="1"/>
  <c r="G447" i="1"/>
  <c r="I447" i="1"/>
  <c r="L447" i="1" s="1"/>
  <c r="K447" i="1"/>
  <c r="N447" i="1" s="1"/>
  <c r="G445" i="1"/>
  <c r="I445" i="1"/>
  <c r="L445" i="1" s="1"/>
  <c r="K445" i="1"/>
  <c r="N445" i="1" s="1"/>
  <c r="G443" i="1"/>
  <c r="I443" i="1"/>
  <c r="L443" i="1" s="1"/>
  <c r="K443" i="1"/>
  <c r="N443" i="1" s="1"/>
  <c r="G441" i="1"/>
  <c r="I441" i="1"/>
  <c r="L441" i="1" s="1"/>
  <c r="K441" i="1"/>
  <c r="N441" i="1" s="1"/>
  <c r="G439" i="1"/>
  <c r="I439" i="1"/>
  <c r="L439" i="1" s="1"/>
  <c r="K439" i="1"/>
  <c r="N439" i="1" s="1"/>
  <c r="G437" i="1"/>
  <c r="I437" i="1"/>
  <c r="L437" i="1" s="1"/>
  <c r="K437" i="1"/>
  <c r="N437" i="1" s="1"/>
  <c r="G435" i="1"/>
  <c r="I435" i="1"/>
  <c r="L435" i="1" s="1"/>
  <c r="K435" i="1"/>
  <c r="N435" i="1" s="1"/>
  <c r="G433" i="1"/>
  <c r="I433" i="1"/>
  <c r="L433" i="1" s="1"/>
  <c r="K433" i="1"/>
  <c r="N433" i="1" s="1"/>
  <c r="G431" i="1"/>
  <c r="I431" i="1"/>
  <c r="L431" i="1" s="1"/>
  <c r="K431" i="1"/>
  <c r="N431" i="1" s="1"/>
  <c r="G429" i="1"/>
  <c r="I429" i="1"/>
  <c r="L429" i="1" s="1"/>
  <c r="K429" i="1"/>
  <c r="N429" i="1" s="1"/>
  <c r="G427" i="1"/>
  <c r="I427" i="1"/>
  <c r="L427" i="1" s="1"/>
  <c r="K427" i="1"/>
  <c r="N427" i="1" s="1"/>
  <c r="G425" i="1"/>
  <c r="I425" i="1"/>
  <c r="L425" i="1" s="1"/>
  <c r="K425" i="1"/>
  <c r="N425" i="1" s="1"/>
  <c r="G423" i="1"/>
  <c r="I423" i="1"/>
  <c r="L423" i="1" s="1"/>
  <c r="K423" i="1"/>
  <c r="N423" i="1" s="1"/>
  <c r="G421" i="1"/>
  <c r="I421" i="1"/>
  <c r="L421" i="1" s="1"/>
  <c r="K421" i="1"/>
  <c r="N421" i="1" s="1"/>
  <c r="G419" i="1"/>
  <c r="I419" i="1"/>
  <c r="L419" i="1" s="1"/>
  <c r="K419" i="1"/>
  <c r="N419" i="1" s="1"/>
  <c r="G417" i="1"/>
  <c r="I417" i="1"/>
  <c r="L417" i="1" s="1"/>
  <c r="K417" i="1"/>
  <c r="N417" i="1" s="1"/>
  <c r="G415" i="1"/>
  <c r="I415" i="1"/>
  <c r="L415" i="1" s="1"/>
  <c r="K415" i="1"/>
  <c r="N415" i="1" s="1"/>
  <c r="G413" i="1"/>
  <c r="I413" i="1"/>
  <c r="L413" i="1" s="1"/>
  <c r="K413" i="1"/>
  <c r="N413" i="1" s="1"/>
  <c r="G411" i="1"/>
  <c r="I411" i="1"/>
  <c r="L411" i="1" s="1"/>
  <c r="K411" i="1"/>
  <c r="N411" i="1" s="1"/>
  <c r="G409" i="1"/>
  <c r="I409" i="1"/>
  <c r="L409" i="1" s="1"/>
  <c r="K409" i="1"/>
  <c r="N409" i="1" s="1"/>
  <c r="G407" i="1"/>
  <c r="I407" i="1"/>
  <c r="L407" i="1" s="1"/>
  <c r="K407" i="1"/>
  <c r="N407" i="1" s="1"/>
  <c r="G405" i="1"/>
  <c r="I405" i="1"/>
  <c r="L405" i="1" s="1"/>
  <c r="K405" i="1"/>
  <c r="N405" i="1" s="1"/>
  <c r="G403" i="1"/>
  <c r="I403" i="1"/>
  <c r="L403" i="1" s="1"/>
  <c r="K403" i="1"/>
  <c r="N403" i="1" s="1"/>
  <c r="J707" i="1"/>
  <c r="M707" i="1" s="1"/>
  <c r="H707" i="1"/>
  <c r="J705" i="1"/>
  <c r="M705" i="1" s="1"/>
  <c r="H705" i="1"/>
  <c r="J703" i="1"/>
  <c r="M703" i="1" s="1"/>
  <c r="H703" i="1"/>
  <c r="J701" i="1"/>
  <c r="M701" i="1" s="1"/>
  <c r="H701" i="1"/>
  <c r="J699" i="1"/>
  <c r="M699" i="1" s="1"/>
  <c r="H699" i="1"/>
  <c r="J697" i="1"/>
  <c r="M697" i="1" s="1"/>
  <c r="H697" i="1"/>
  <c r="J695" i="1"/>
  <c r="M695" i="1" s="1"/>
  <c r="H695" i="1"/>
  <c r="J693" i="1"/>
  <c r="M693" i="1" s="1"/>
  <c r="H693" i="1"/>
  <c r="J691" i="1"/>
  <c r="M691" i="1" s="1"/>
  <c r="H691" i="1"/>
  <c r="J689" i="1"/>
  <c r="M689" i="1" s="1"/>
  <c r="H689" i="1"/>
  <c r="J687" i="1"/>
  <c r="M687" i="1" s="1"/>
  <c r="H687" i="1"/>
  <c r="J685" i="1"/>
  <c r="M685" i="1" s="1"/>
  <c r="H685" i="1"/>
  <c r="J683" i="1"/>
  <c r="M683" i="1" s="1"/>
  <c r="H683" i="1"/>
  <c r="J681" i="1"/>
  <c r="M681" i="1" s="1"/>
  <c r="H681" i="1"/>
  <c r="J679" i="1"/>
  <c r="M679" i="1" s="1"/>
  <c r="H679" i="1"/>
  <c r="J677" i="1"/>
  <c r="M677" i="1" s="1"/>
  <c r="H677" i="1"/>
  <c r="J675" i="1"/>
  <c r="M675" i="1" s="1"/>
  <c r="H675" i="1"/>
  <c r="J673" i="1"/>
  <c r="M673" i="1" s="1"/>
  <c r="H673" i="1"/>
  <c r="J671" i="1"/>
  <c r="M671" i="1" s="1"/>
  <c r="H671" i="1"/>
  <c r="J669" i="1"/>
  <c r="M669" i="1" s="1"/>
  <c r="H669" i="1"/>
  <c r="J667" i="1"/>
  <c r="M667" i="1" s="1"/>
  <c r="H667" i="1"/>
  <c r="J665" i="1"/>
  <c r="M665" i="1" s="1"/>
  <c r="H665" i="1"/>
  <c r="J663" i="1"/>
  <c r="M663" i="1" s="1"/>
  <c r="H663" i="1"/>
  <c r="J661" i="1"/>
  <c r="M661" i="1" s="1"/>
  <c r="H661" i="1"/>
  <c r="J659" i="1"/>
  <c r="M659" i="1" s="1"/>
  <c r="H659" i="1"/>
  <c r="J657" i="1"/>
  <c r="M657" i="1" s="1"/>
  <c r="H657" i="1"/>
  <c r="J655" i="1"/>
  <c r="M655" i="1" s="1"/>
  <c r="H655" i="1"/>
  <c r="J653" i="1"/>
  <c r="M653" i="1" s="1"/>
  <c r="H653" i="1"/>
  <c r="J651" i="1"/>
  <c r="M651" i="1" s="1"/>
  <c r="H651" i="1"/>
  <c r="J649" i="1"/>
  <c r="M649" i="1" s="1"/>
  <c r="H649" i="1"/>
  <c r="J647" i="1"/>
  <c r="M647" i="1" s="1"/>
  <c r="H647" i="1"/>
  <c r="J645" i="1"/>
  <c r="M645" i="1" s="1"/>
  <c r="H645" i="1"/>
  <c r="J643" i="1"/>
  <c r="M643" i="1" s="1"/>
  <c r="H643" i="1"/>
  <c r="J641" i="1"/>
  <c r="M641" i="1" s="1"/>
  <c r="H641" i="1"/>
  <c r="J639" i="1"/>
  <c r="M639" i="1" s="1"/>
  <c r="H639" i="1"/>
  <c r="J637" i="1"/>
  <c r="M637" i="1" s="1"/>
  <c r="H637" i="1"/>
  <c r="J635" i="1"/>
  <c r="M635" i="1" s="1"/>
  <c r="H635" i="1"/>
  <c r="J633" i="1"/>
  <c r="M633" i="1" s="1"/>
  <c r="H633" i="1"/>
  <c r="J631" i="1"/>
  <c r="M631" i="1" s="1"/>
  <c r="H631" i="1"/>
  <c r="J629" i="1"/>
  <c r="M629" i="1" s="1"/>
  <c r="H629" i="1"/>
  <c r="J627" i="1"/>
  <c r="M627" i="1" s="1"/>
  <c r="H627" i="1"/>
  <c r="J625" i="1"/>
  <c r="M625" i="1" s="1"/>
  <c r="H625" i="1"/>
  <c r="J623" i="1"/>
  <c r="M623" i="1" s="1"/>
  <c r="H623" i="1"/>
  <c r="J621" i="1"/>
  <c r="M621" i="1" s="1"/>
  <c r="H621" i="1"/>
  <c r="J619" i="1"/>
  <c r="M619" i="1" s="1"/>
  <c r="H619" i="1"/>
  <c r="J617" i="1"/>
  <c r="M617" i="1" s="1"/>
  <c r="H617" i="1"/>
  <c r="J615" i="1"/>
  <c r="M615" i="1" s="1"/>
  <c r="H615" i="1"/>
  <c r="J613" i="1"/>
  <c r="M613" i="1" s="1"/>
  <c r="H613" i="1"/>
  <c r="J611" i="1"/>
  <c r="M611" i="1" s="1"/>
  <c r="H611" i="1"/>
  <c r="J609" i="1"/>
  <c r="M609" i="1" s="1"/>
  <c r="H609" i="1"/>
  <c r="J607" i="1"/>
  <c r="M607" i="1" s="1"/>
  <c r="H607" i="1"/>
  <c r="J605" i="1"/>
  <c r="M605" i="1" s="1"/>
  <c r="H605" i="1"/>
  <c r="J603" i="1"/>
  <c r="M603" i="1" s="1"/>
  <c r="H603" i="1"/>
  <c r="J601" i="1"/>
  <c r="M601" i="1" s="1"/>
  <c r="H601" i="1"/>
  <c r="J599" i="1"/>
  <c r="M599" i="1" s="1"/>
  <c r="H599" i="1"/>
  <c r="J597" i="1"/>
  <c r="M597" i="1" s="1"/>
  <c r="H597" i="1"/>
  <c r="J595" i="1"/>
  <c r="M595" i="1" s="1"/>
  <c r="H595" i="1"/>
  <c r="J593" i="1"/>
  <c r="M593" i="1" s="1"/>
  <c r="H593" i="1"/>
  <c r="J591" i="1"/>
  <c r="M591" i="1" s="1"/>
  <c r="H591" i="1"/>
  <c r="J589" i="1"/>
  <c r="M589" i="1" s="1"/>
  <c r="H589" i="1"/>
  <c r="J587" i="1"/>
  <c r="M587" i="1" s="1"/>
  <c r="H587" i="1"/>
  <c r="J585" i="1"/>
  <c r="M585" i="1" s="1"/>
  <c r="H585" i="1"/>
  <c r="J583" i="1"/>
  <c r="M583" i="1" s="1"/>
  <c r="H583" i="1"/>
  <c r="J581" i="1"/>
  <c r="M581" i="1" s="1"/>
  <c r="H581" i="1"/>
  <c r="J579" i="1"/>
  <c r="M579" i="1" s="1"/>
  <c r="H579" i="1"/>
  <c r="J577" i="1"/>
  <c r="M577" i="1" s="1"/>
  <c r="H577" i="1"/>
  <c r="J575" i="1"/>
  <c r="M575" i="1" s="1"/>
  <c r="H575" i="1"/>
  <c r="J573" i="1"/>
  <c r="M573" i="1" s="1"/>
  <c r="H573" i="1"/>
  <c r="J571" i="1"/>
  <c r="M571" i="1" s="1"/>
  <c r="H571" i="1"/>
  <c r="J569" i="1"/>
  <c r="M569" i="1" s="1"/>
  <c r="H569" i="1"/>
  <c r="J567" i="1"/>
  <c r="M567" i="1" s="1"/>
  <c r="H567" i="1"/>
  <c r="J565" i="1"/>
  <c r="M565" i="1" s="1"/>
  <c r="H565" i="1"/>
  <c r="J563" i="1"/>
  <c r="M563" i="1" s="1"/>
  <c r="H563" i="1"/>
  <c r="J561" i="1"/>
  <c r="M561" i="1" s="1"/>
  <c r="H561" i="1"/>
  <c r="J559" i="1"/>
  <c r="M559" i="1" s="1"/>
  <c r="H559" i="1"/>
  <c r="J557" i="1"/>
  <c r="M557" i="1" s="1"/>
  <c r="H557" i="1"/>
  <c r="J555" i="1"/>
  <c r="M555" i="1" s="1"/>
  <c r="H555" i="1"/>
  <c r="J553" i="1"/>
  <c r="M553" i="1" s="1"/>
  <c r="H553" i="1"/>
  <c r="J551" i="1"/>
  <c r="M551" i="1" s="1"/>
  <c r="H551" i="1"/>
  <c r="J549" i="1"/>
  <c r="M549" i="1" s="1"/>
  <c r="H549" i="1"/>
  <c r="J547" i="1"/>
  <c r="M547" i="1" s="1"/>
  <c r="H547" i="1"/>
  <c r="J545" i="1"/>
  <c r="M545" i="1" s="1"/>
  <c r="H545" i="1"/>
  <c r="J543" i="1"/>
  <c r="M543" i="1" s="1"/>
  <c r="H543" i="1"/>
  <c r="J541" i="1"/>
  <c r="M541" i="1" s="1"/>
  <c r="H541" i="1"/>
  <c r="J539" i="1"/>
  <c r="M539" i="1" s="1"/>
  <c r="H539" i="1"/>
  <c r="J537" i="1"/>
  <c r="M537" i="1" s="1"/>
  <c r="H537" i="1"/>
  <c r="J535" i="1"/>
  <c r="M535" i="1" s="1"/>
  <c r="H535" i="1"/>
  <c r="J533" i="1"/>
  <c r="M533" i="1" s="1"/>
  <c r="H533" i="1"/>
  <c r="J531" i="1"/>
  <c r="M531" i="1" s="1"/>
  <c r="H531" i="1"/>
  <c r="J529" i="1"/>
  <c r="M529" i="1" s="1"/>
  <c r="H529" i="1"/>
  <c r="J527" i="1"/>
  <c r="M527" i="1" s="1"/>
  <c r="H527" i="1"/>
  <c r="J525" i="1"/>
  <c r="M525" i="1" s="1"/>
  <c r="H525" i="1"/>
  <c r="J523" i="1"/>
  <c r="M523" i="1" s="1"/>
  <c r="H523" i="1"/>
  <c r="J521" i="1"/>
  <c r="M521" i="1" s="1"/>
  <c r="H521" i="1"/>
  <c r="J519" i="1"/>
  <c r="M519" i="1" s="1"/>
  <c r="H519" i="1"/>
  <c r="J517" i="1"/>
  <c r="M517" i="1" s="1"/>
  <c r="H517" i="1"/>
  <c r="J515" i="1"/>
  <c r="M515" i="1" s="1"/>
  <c r="H515" i="1"/>
  <c r="J513" i="1"/>
  <c r="M513" i="1" s="1"/>
  <c r="H513" i="1"/>
  <c r="J511" i="1"/>
  <c r="M511" i="1" s="1"/>
  <c r="H511" i="1"/>
  <c r="J509" i="1"/>
  <c r="M509" i="1" s="1"/>
  <c r="H509" i="1"/>
  <c r="J507" i="1"/>
  <c r="M507" i="1" s="1"/>
  <c r="H507" i="1"/>
  <c r="J505" i="1"/>
  <c r="M505" i="1" s="1"/>
  <c r="H505" i="1"/>
  <c r="J503" i="1"/>
  <c r="M503" i="1" s="1"/>
  <c r="H503" i="1"/>
  <c r="J501" i="1"/>
  <c r="M501" i="1" s="1"/>
  <c r="H501" i="1"/>
  <c r="J499" i="1"/>
  <c r="M499" i="1" s="1"/>
  <c r="H499" i="1"/>
  <c r="J497" i="1"/>
  <c r="M497" i="1" s="1"/>
  <c r="H497" i="1"/>
  <c r="J495" i="1"/>
  <c r="M495" i="1" s="1"/>
  <c r="H495" i="1"/>
  <c r="J493" i="1"/>
  <c r="M493" i="1" s="1"/>
  <c r="H493" i="1"/>
  <c r="J491" i="1"/>
  <c r="M491" i="1" s="1"/>
  <c r="H491" i="1"/>
  <c r="J489" i="1"/>
  <c r="M489" i="1" s="1"/>
  <c r="H489" i="1"/>
  <c r="J487" i="1"/>
  <c r="M487" i="1" s="1"/>
  <c r="H487" i="1"/>
  <c r="J485" i="1"/>
  <c r="M485" i="1" s="1"/>
  <c r="H485" i="1"/>
  <c r="J483" i="1"/>
  <c r="M483" i="1" s="1"/>
  <c r="H483" i="1"/>
  <c r="J481" i="1"/>
  <c r="M481" i="1" s="1"/>
  <c r="H481" i="1"/>
  <c r="J479" i="1"/>
  <c r="M479" i="1" s="1"/>
  <c r="H479" i="1"/>
  <c r="J477" i="1"/>
  <c r="M477" i="1" s="1"/>
  <c r="H477" i="1"/>
  <c r="J475" i="1"/>
  <c r="M475" i="1" s="1"/>
  <c r="H475" i="1"/>
  <c r="J473" i="1"/>
  <c r="M473" i="1" s="1"/>
  <c r="H473" i="1"/>
  <c r="J471" i="1"/>
  <c r="M471" i="1" s="1"/>
  <c r="H471" i="1"/>
  <c r="J469" i="1"/>
  <c r="M469" i="1" s="1"/>
  <c r="H469" i="1"/>
  <c r="J467" i="1"/>
  <c r="M467" i="1" s="1"/>
  <c r="H467" i="1"/>
  <c r="J465" i="1"/>
  <c r="M465" i="1" s="1"/>
  <c r="H465" i="1"/>
  <c r="H463" i="1"/>
  <c r="H461" i="1"/>
  <c r="H459" i="1"/>
  <c r="H457" i="1"/>
  <c r="H455" i="1"/>
  <c r="H453" i="1"/>
  <c r="H451" i="1"/>
  <c r="H449" i="1"/>
  <c r="H447" i="1"/>
  <c r="H445" i="1"/>
  <c r="H443" i="1"/>
  <c r="H441" i="1"/>
  <c r="H439" i="1"/>
  <c r="H437" i="1"/>
  <c r="H435" i="1"/>
  <c r="H433" i="1"/>
  <c r="H431" i="1"/>
  <c r="H429" i="1"/>
  <c r="H427" i="1"/>
  <c r="H425" i="1"/>
  <c r="H423" i="1"/>
  <c r="H421" i="1"/>
  <c r="H419" i="1"/>
  <c r="H417" i="1"/>
  <c r="H415" i="1"/>
  <c r="H413" i="1"/>
  <c r="H411" i="1"/>
  <c r="H409" i="1"/>
  <c r="H407" i="1"/>
  <c r="H405" i="1"/>
  <c r="H403" i="1"/>
  <c r="J401" i="1"/>
  <c r="M401" i="1" s="1"/>
  <c r="H401" i="1"/>
  <c r="F401" i="1"/>
  <c r="J399" i="1"/>
  <c r="M399" i="1" s="1"/>
  <c r="H399" i="1"/>
  <c r="F399" i="1"/>
  <c r="J397" i="1"/>
  <c r="M397" i="1" s="1"/>
  <c r="H397" i="1"/>
  <c r="F397" i="1"/>
  <c r="J395" i="1"/>
  <c r="M395" i="1" s="1"/>
  <c r="H395" i="1"/>
  <c r="F395" i="1"/>
  <c r="J393" i="1"/>
  <c r="M393" i="1" s="1"/>
  <c r="H393" i="1"/>
  <c r="F393" i="1"/>
  <c r="J391" i="1"/>
  <c r="M391" i="1" s="1"/>
  <c r="H391" i="1"/>
  <c r="F391" i="1"/>
  <c r="J389" i="1"/>
  <c r="M389" i="1" s="1"/>
  <c r="H389" i="1"/>
  <c r="F389" i="1"/>
  <c r="J387" i="1"/>
  <c r="M387" i="1" s="1"/>
  <c r="H387" i="1"/>
  <c r="F387" i="1"/>
  <c r="J385" i="1"/>
  <c r="M385" i="1" s="1"/>
  <c r="H385" i="1"/>
  <c r="F385" i="1"/>
  <c r="J383" i="1"/>
  <c r="M383" i="1" s="1"/>
  <c r="H383" i="1"/>
  <c r="F383" i="1"/>
  <c r="J381" i="1"/>
  <c r="M381" i="1" s="1"/>
  <c r="H381" i="1"/>
  <c r="F381" i="1"/>
  <c r="J379" i="1"/>
  <c r="M379" i="1" s="1"/>
  <c r="H379" i="1"/>
  <c r="F379" i="1"/>
  <c r="J377" i="1"/>
  <c r="M377" i="1" s="1"/>
  <c r="H377" i="1"/>
  <c r="F377" i="1"/>
  <c r="J375" i="1"/>
  <c r="M375" i="1" s="1"/>
  <c r="H375" i="1"/>
  <c r="F375" i="1"/>
  <c r="J373" i="1"/>
  <c r="M373" i="1" s="1"/>
  <c r="H373" i="1"/>
  <c r="F373" i="1"/>
  <c r="J371" i="1"/>
  <c r="M371" i="1" s="1"/>
  <c r="H371" i="1"/>
  <c r="F371" i="1"/>
  <c r="J369" i="1"/>
  <c r="M369" i="1" s="1"/>
  <c r="H369" i="1"/>
  <c r="F369" i="1"/>
  <c r="J367" i="1"/>
  <c r="M367" i="1" s="1"/>
  <c r="H367" i="1"/>
  <c r="F367" i="1"/>
  <c r="J365" i="1"/>
  <c r="M365" i="1" s="1"/>
  <c r="H365" i="1"/>
  <c r="F365" i="1"/>
  <c r="J363" i="1"/>
  <c r="M363" i="1" s="1"/>
  <c r="H363" i="1"/>
  <c r="F363" i="1"/>
  <c r="J361" i="1"/>
  <c r="M361" i="1" s="1"/>
  <c r="H361" i="1"/>
  <c r="F361" i="1"/>
  <c r="J359" i="1"/>
  <c r="M359" i="1" s="1"/>
  <c r="H359" i="1"/>
  <c r="F359" i="1"/>
  <c r="J357" i="1"/>
  <c r="M357" i="1" s="1"/>
  <c r="H357" i="1"/>
  <c r="F357" i="1"/>
  <c r="J355" i="1"/>
  <c r="M355" i="1" s="1"/>
  <c r="H355" i="1"/>
  <c r="F355" i="1"/>
  <c r="J353" i="1"/>
  <c r="M353" i="1" s="1"/>
  <c r="H353" i="1"/>
  <c r="F353" i="1"/>
  <c r="J351" i="1"/>
  <c r="M351" i="1" s="1"/>
  <c r="H351" i="1"/>
  <c r="F351" i="1"/>
  <c r="J349" i="1"/>
  <c r="M349" i="1" s="1"/>
  <c r="H349" i="1"/>
  <c r="F349" i="1"/>
  <c r="J347" i="1"/>
  <c r="M347" i="1" s="1"/>
  <c r="H347" i="1"/>
  <c r="F347" i="1"/>
  <c r="J345" i="1"/>
  <c r="M345" i="1" s="1"/>
  <c r="H345" i="1"/>
  <c r="F345" i="1"/>
  <c r="J343" i="1"/>
  <c r="M343" i="1" s="1"/>
  <c r="H343" i="1"/>
  <c r="G342" i="1"/>
  <c r="I342" i="1"/>
  <c r="L342" i="1" s="1"/>
  <c r="K342" i="1"/>
  <c r="N342" i="1" s="1"/>
  <c r="G340" i="1"/>
  <c r="I340" i="1"/>
  <c r="L340" i="1" s="1"/>
  <c r="K340" i="1"/>
  <c r="N340" i="1" s="1"/>
  <c r="G338" i="1"/>
  <c r="I338" i="1"/>
  <c r="L338" i="1" s="1"/>
  <c r="K338" i="1"/>
  <c r="N338" i="1" s="1"/>
  <c r="G336" i="1"/>
  <c r="I336" i="1"/>
  <c r="L336" i="1" s="1"/>
  <c r="K336" i="1"/>
  <c r="N336" i="1" s="1"/>
  <c r="G334" i="1"/>
  <c r="I334" i="1"/>
  <c r="L334" i="1" s="1"/>
  <c r="K334" i="1"/>
  <c r="N334" i="1" s="1"/>
  <c r="G332" i="1"/>
  <c r="I332" i="1"/>
  <c r="L332" i="1" s="1"/>
  <c r="K332" i="1"/>
  <c r="N332" i="1" s="1"/>
  <c r="G330" i="1"/>
  <c r="I330" i="1"/>
  <c r="L330" i="1" s="1"/>
  <c r="K330" i="1"/>
  <c r="N330" i="1" s="1"/>
  <c r="G328" i="1"/>
  <c r="I328" i="1"/>
  <c r="L328" i="1" s="1"/>
  <c r="K328" i="1"/>
  <c r="N328" i="1" s="1"/>
  <c r="G326" i="1"/>
  <c r="I326" i="1"/>
  <c r="L326" i="1" s="1"/>
  <c r="K326" i="1"/>
  <c r="N326" i="1" s="1"/>
  <c r="G324" i="1"/>
  <c r="I324" i="1"/>
  <c r="L324" i="1" s="1"/>
  <c r="K324" i="1"/>
  <c r="N324" i="1" s="1"/>
  <c r="G322" i="1"/>
  <c r="I322" i="1"/>
  <c r="L322" i="1" s="1"/>
  <c r="K322" i="1"/>
  <c r="N322" i="1" s="1"/>
  <c r="G320" i="1"/>
  <c r="I320" i="1"/>
  <c r="L320" i="1" s="1"/>
  <c r="K320" i="1"/>
  <c r="N320" i="1" s="1"/>
  <c r="G318" i="1"/>
  <c r="I318" i="1"/>
  <c r="L318" i="1" s="1"/>
  <c r="K318" i="1"/>
  <c r="N318" i="1" s="1"/>
  <c r="G316" i="1"/>
  <c r="I316" i="1"/>
  <c r="L316" i="1" s="1"/>
  <c r="K316" i="1"/>
  <c r="N316" i="1" s="1"/>
  <c r="G314" i="1"/>
  <c r="I314" i="1"/>
  <c r="L314" i="1" s="1"/>
  <c r="K314" i="1"/>
  <c r="N314" i="1" s="1"/>
  <c r="G312" i="1"/>
  <c r="I312" i="1"/>
  <c r="L312" i="1" s="1"/>
  <c r="K312" i="1"/>
  <c r="N312" i="1" s="1"/>
  <c r="G310" i="1"/>
  <c r="I310" i="1"/>
  <c r="L310" i="1" s="1"/>
  <c r="K310" i="1"/>
  <c r="N310" i="1" s="1"/>
  <c r="G308" i="1"/>
  <c r="I308" i="1"/>
  <c r="L308" i="1" s="1"/>
  <c r="K308" i="1"/>
  <c r="N308" i="1" s="1"/>
  <c r="G306" i="1"/>
  <c r="I306" i="1"/>
  <c r="L306" i="1" s="1"/>
  <c r="K306" i="1"/>
  <c r="N306" i="1" s="1"/>
  <c r="F304" i="1"/>
  <c r="H304" i="1"/>
  <c r="J304" i="1"/>
  <c r="M304" i="1" s="1"/>
  <c r="G304" i="1"/>
  <c r="I304" i="1"/>
  <c r="L304" i="1" s="1"/>
  <c r="K304" i="1"/>
  <c r="N304" i="1" s="1"/>
  <c r="J462" i="1"/>
  <c r="M462" i="1" s="1"/>
  <c r="H462" i="1"/>
  <c r="J460" i="1"/>
  <c r="M460" i="1" s="1"/>
  <c r="H460" i="1"/>
  <c r="J458" i="1"/>
  <c r="M458" i="1" s="1"/>
  <c r="H458" i="1"/>
  <c r="J456" i="1"/>
  <c r="M456" i="1" s="1"/>
  <c r="H456" i="1"/>
  <c r="J454" i="1"/>
  <c r="M454" i="1" s="1"/>
  <c r="H454" i="1"/>
  <c r="J452" i="1"/>
  <c r="M452" i="1" s="1"/>
  <c r="H452" i="1"/>
  <c r="J450" i="1"/>
  <c r="M450" i="1" s="1"/>
  <c r="H450" i="1"/>
  <c r="J448" i="1"/>
  <c r="M448" i="1" s="1"/>
  <c r="H448" i="1"/>
  <c r="J446" i="1"/>
  <c r="M446" i="1" s="1"/>
  <c r="H446" i="1"/>
  <c r="J444" i="1"/>
  <c r="M444" i="1" s="1"/>
  <c r="H444" i="1"/>
  <c r="J442" i="1"/>
  <c r="M442" i="1" s="1"/>
  <c r="H442" i="1"/>
  <c r="J440" i="1"/>
  <c r="M440" i="1" s="1"/>
  <c r="H440" i="1"/>
  <c r="J438" i="1"/>
  <c r="M438" i="1" s="1"/>
  <c r="H438" i="1"/>
  <c r="J436" i="1"/>
  <c r="M436" i="1" s="1"/>
  <c r="H436" i="1"/>
  <c r="J434" i="1"/>
  <c r="M434" i="1" s="1"/>
  <c r="H434" i="1"/>
  <c r="J432" i="1"/>
  <c r="M432" i="1" s="1"/>
  <c r="H432" i="1"/>
  <c r="J430" i="1"/>
  <c r="M430" i="1" s="1"/>
  <c r="H430" i="1"/>
  <c r="J428" i="1"/>
  <c r="M428" i="1" s="1"/>
  <c r="H428" i="1"/>
  <c r="J426" i="1"/>
  <c r="M426" i="1" s="1"/>
  <c r="H426" i="1"/>
  <c r="J424" i="1"/>
  <c r="M424" i="1" s="1"/>
  <c r="H424" i="1"/>
  <c r="J422" i="1"/>
  <c r="M422" i="1" s="1"/>
  <c r="H422" i="1"/>
  <c r="J420" i="1"/>
  <c r="M420" i="1" s="1"/>
  <c r="H420" i="1"/>
  <c r="J418" i="1"/>
  <c r="M418" i="1" s="1"/>
  <c r="H418" i="1"/>
  <c r="J416" i="1"/>
  <c r="M416" i="1" s="1"/>
  <c r="H416" i="1"/>
  <c r="J414" i="1"/>
  <c r="M414" i="1" s="1"/>
  <c r="H414" i="1"/>
  <c r="J412" i="1"/>
  <c r="M412" i="1" s="1"/>
  <c r="H412" i="1"/>
  <c r="J410" i="1"/>
  <c r="M410" i="1" s="1"/>
  <c r="H410" i="1"/>
  <c r="J408" i="1"/>
  <c r="M408" i="1" s="1"/>
  <c r="H408" i="1"/>
  <c r="J406" i="1"/>
  <c r="M406" i="1" s="1"/>
  <c r="H406" i="1"/>
  <c r="J404" i="1"/>
  <c r="M404" i="1" s="1"/>
  <c r="H404" i="1"/>
  <c r="J402" i="1"/>
  <c r="M402" i="1" s="1"/>
  <c r="H402" i="1"/>
  <c r="K401" i="1"/>
  <c r="N401" i="1" s="1"/>
  <c r="I401" i="1"/>
  <c r="L401" i="1" s="1"/>
  <c r="J400" i="1"/>
  <c r="M400" i="1" s="1"/>
  <c r="H400" i="1"/>
  <c r="K399" i="1"/>
  <c r="N399" i="1" s="1"/>
  <c r="I399" i="1"/>
  <c r="L399" i="1" s="1"/>
  <c r="J398" i="1"/>
  <c r="M398" i="1" s="1"/>
  <c r="H398" i="1"/>
  <c r="K397" i="1"/>
  <c r="N397" i="1" s="1"/>
  <c r="I397" i="1"/>
  <c r="L397" i="1" s="1"/>
  <c r="J396" i="1"/>
  <c r="M396" i="1" s="1"/>
  <c r="H396" i="1"/>
  <c r="K395" i="1"/>
  <c r="N395" i="1" s="1"/>
  <c r="I395" i="1"/>
  <c r="L395" i="1" s="1"/>
  <c r="J394" i="1"/>
  <c r="M394" i="1" s="1"/>
  <c r="H394" i="1"/>
  <c r="K393" i="1"/>
  <c r="N393" i="1" s="1"/>
  <c r="I393" i="1"/>
  <c r="L393" i="1" s="1"/>
  <c r="J392" i="1"/>
  <c r="M392" i="1" s="1"/>
  <c r="H392" i="1"/>
  <c r="K391" i="1"/>
  <c r="N391" i="1" s="1"/>
  <c r="I391" i="1"/>
  <c r="L391" i="1" s="1"/>
  <c r="J390" i="1"/>
  <c r="M390" i="1" s="1"/>
  <c r="H390" i="1"/>
  <c r="K389" i="1"/>
  <c r="N389" i="1" s="1"/>
  <c r="I389" i="1"/>
  <c r="L389" i="1" s="1"/>
  <c r="J388" i="1"/>
  <c r="M388" i="1" s="1"/>
  <c r="H388" i="1"/>
  <c r="K387" i="1"/>
  <c r="N387" i="1" s="1"/>
  <c r="I387" i="1"/>
  <c r="L387" i="1" s="1"/>
  <c r="J386" i="1"/>
  <c r="M386" i="1" s="1"/>
  <c r="H386" i="1"/>
  <c r="K385" i="1"/>
  <c r="N385" i="1" s="1"/>
  <c r="I385" i="1"/>
  <c r="L385" i="1" s="1"/>
  <c r="J384" i="1"/>
  <c r="M384" i="1" s="1"/>
  <c r="H384" i="1"/>
  <c r="K383" i="1"/>
  <c r="N383" i="1" s="1"/>
  <c r="I383" i="1"/>
  <c r="L383" i="1" s="1"/>
  <c r="J382" i="1"/>
  <c r="M382" i="1" s="1"/>
  <c r="H382" i="1"/>
  <c r="K381" i="1"/>
  <c r="N381" i="1" s="1"/>
  <c r="I381" i="1"/>
  <c r="L381" i="1" s="1"/>
  <c r="J380" i="1"/>
  <c r="M380" i="1" s="1"/>
  <c r="H380" i="1"/>
  <c r="K379" i="1"/>
  <c r="N379" i="1" s="1"/>
  <c r="I379" i="1"/>
  <c r="L379" i="1" s="1"/>
  <c r="J378" i="1"/>
  <c r="M378" i="1" s="1"/>
  <c r="H378" i="1"/>
  <c r="K377" i="1"/>
  <c r="N377" i="1" s="1"/>
  <c r="I377" i="1"/>
  <c r="L377" i="1" s="1"/>
  <c r="J376" i="1"/>
  <c r="M376" i="1" s="1"/>
  <c r="H376" i="1"/>
  <c r="K375" i="1"/>
  <c r="N375" i="1" s="1"/>
  <c r="I375" i="1"/>
  <c r="L375" i="1" s="1"/>
  <c r="J374" i="1"/>
  <c r="M374" i="1" s="1"/>
  <c r="H374" i="1"/>
  <c r="K373" i="1"/>
  <c r="N373" i="1" s="1"/>
  <c r="I373" i="1"/>
  <c r="L373" i="1" s="1"/>
  <c r="J372" i="1"/>
  <c r="M372" i="1" s="1"/>
  <c r="H372" i="1"/>
  <c r="K371" i="1"/>
  <c r="N371" i="1" s="1"/>
  <c r="I371" i="1"/>
  <c r="L371" i="1" s="1"/>
  <c r="J370" i="1"/>
  <c r="M370" i="1" s="1"/>
  <c r="H370" i="1"/>
  <c r="K369" i="1"/>
  <c r="N369" i="1" s="1"/>
  <c r="I369" i="1"/>
  <c r="L369" i="1" s="1"/>
  <c r="J368" i="1"/>
  <c r="M368" i="1" s="1"/>
  <c r="H368" i="1"/>
  <c r="K367" i="1"/>
  <c r="N367" i="1" s="1"/>
  <c r="I367" i="1"/>
  <c r="L367" i="1" s="1"/>
  <c r="J366" i="1"/>
  <c r="M366" i="1" s="1"/>
  <c r="H366" i="1"/>
  <c r="K365" i="1"/>
  <c r="N365" i="1" s="1"/>
  <c r="I365" i="1"/>
  <c r="L365" i="1" s="1"/>
  <c r="J364" i="1"/>
  <c r="M364" i="1" s="1"/>
  <c r="H364" i="1"/>
  <c r="K363" i="1"/>
  <c r="N363" i="1" s="1"/>
  <c r="I363" i="1"/>
  <c r="L363" i="1" s="1"/>
  <c r="J362" i="1"/>
  <c r="M362" i="1" s="1"/>
  <c r="H362" i="1"/>
  <c r="K361" i="1"/>
  <c r="N361" i="1" s="1"/>
  <c r="I361" i="1"/>
  <c r="L361" i="1" s="1"/>
  <c r="J360" i="1"/>
  <c r="M360" i="1" s="1"/>
  <c r="H360" i="1"/>
  <c r="K359" i="1"/>
  <c r="N359" i="1" s="1"/>
  <c r="I359" i="1"/>
  <c r="L359" i="1" s="1"/>
  <c r="J358" i="1"/>
  <c r="M358" i="1" s="1"/>
  <c r="H358" i="1"/>
  <c r="K357" i="1"/>
  <c r="N357" i="1" s="1"/>
  <c r="I357" i="1"/>
  <c r="L357" i="1" s="1"/>
  <c r="J356" i="1"/>
  <c r="M356" i="1" s="1"/>
  <c r="H356" i="1"/>
  <c r="K355" i="1"/>
  <c r="N355" i="1" s="1"/>
  <c r="I355" i="1"/>
  <c r="L355" i="1" s="1"/>
  <c r="J354" i="1"/>
  <c r="M354" i="1" s="1"/>
  <c r="H354" i="1"/>
  <c r="K353" i="1"/>
  <c r="N353" i="1" s="1"/>
  <c r="I353" i="1"/>
  <c r="L353" i="1" s="1"/>
  <c r="J352" i="1"/>
  <c r="M352" i="1" s="1"/>
  <c r="H352" i="1"/>
  <c r="K351" i="1"/>
  <c r="N351" i="1" s="1"/>
  <c r="I351" i="1"/>
  <c r="L351" i="1" s="1"/>
  <c r="J350" i="1"/>
  <c r="M350" i="1" s="1"/>
  <c r="H350" i="1"/>
  <c r="K349" i="1"/>
  <c r="N349" i="1" s="1"/>
  <c r="I349" i="1"/>
  <c r="L349" i="1" s="1"/>
  <c r="J348" i="1"/>
  <c r="M348" i="1" s="1"/>
  <c r="H348" i="1"/>
  <c r="K347" i="1"/>
  <c r="N347" i="1" s="1"/>
  <c r="I347" i="1"/>
  <c r="L347" i="1" s="1"/>
  <c r="J346" i="1"/>
  <c r="M346" i="1" s="1"/>
  <c r="H346" i="1"/>
  <c r="K345" i="1"/>
  <c r="N345" i="1" s="1"/>
  <c r="I345" i="1"/>
  <c r="L345" i="1" s="1"/>
  <c r="J344" i="1"/>
  <c r="M344" i="1" s="1"/>
  <c r="H344" i="1"/>
  <c r="K343" i="1"/>
  <c r="N343" i="1" s="1"/>
  <c r="I343" i="1"/>
  <c r="L343" i="1" s="1"/>
  <c r="G343" i="1"/>
  <c r="H342" i="1"/>
  <c r="H340" i="1"/>
  <c r="H338" i="1"/>
  <c r="H336" i="1"/>
  <c r="H334" i="1"/>
  <c r="H332" i="1"/>
  <c r="H330" i="1"/>
  <c r="H328" i="1"/>
  <c r="H326" i="1"/>
  <c r="H324" i="1"/>
  <c r="H322" i="1"/>
  <c r="H320" i="1"/>
  <c r="H318" i="1"/>
  <c r="H316" i="1"/>
  <c r="H314" i="1"/>
  <c r="H312" i="1"/>
  <c r="H310" i="1"/>
  <c r="H308" i="1"/>
  <c r="H306" i="1"/>
  <c r="J341" i="1"/>
  <c r="M341" i="1" s="1"/>
  <c r="H341" i="1"/>
  <c r="J339" i="1"/>
  <c r="M339" i="1" s="1"/>
  <c r="H339" i="1"/>
  <c r="J337" i="1"/>
  <c r="M337" i="1" s="1"/>
  <c r="H337" i="1"/>
  <c r="J335" i="1"/>
  <c r="M335" i="1" s="1"/>
  <c r="H335" i="1"/>
  <c r="J333" i="1"/>
  <c r="M333" i="1" s="1"/>
  <c r="H333" i="1"/>
  <c r="J331" i="1"/>
  <c r="M331" i="1" s="1"/>
  <c r="H331" i="1"/>
  <c r="J329" i="1"/>
  <c r="M329" i="1" s="1"/>
  <c r="H329" i="1"/>
  <c r="J327" i="1"/>
  <c r="M327" i="1" s="1"/>
  <c r="H327" i="1"/>
  <c r="J325" i="1"/>
  <c r="M325" i="1" s="1"/>
  <c r="H325" i="1"/>
  <c r="J323" i="1"/>
  <c r="M323" i="1" s="1"/>
  <c r="H323" i="1"/>
  <c r="J321" i="1"/>
  <c r="M321" i="1" s="1"/>
  <c r="H321" i="1"/>
  <c r="J319" i="1"/>
  <c r="M319" i="1" s="1"/>
  <c r="H319" i="1"/>
  <c r="J317" i="1"/>
  <c r="M317" i="1" s="1"/>
  <c r="H317" i="1"/>
  <c r="J315" i="1"/>
  <c r="M315" i="1" s="1"/>
  <c r="H315" i="1"/>
  <c r="J313" i="1"/>
  <c r="M313" i="1" s="1"/>
  <c r="H313" i="1"/>
  <c r="J311" i="1"/>
  <c r="M311" i="1" s="1"/>
  <c r="H311" i="1"/>
  <c r="J309" i="1"/>
  <c r="M309" i="1" s="1"/>
  <c r="H309" i="1"/>
  <c r="J307" i="1"/>
  <c r="M307" i="1" s="1"/>
  <c r="H307" i="1"/>
  <c r="J305" i="1"/>
  <c r="M305" i="1" s="1"/>
  <c r="H305" i="1"/>
  <c r="J303" i="1"/>
  <c r="M303" i="1" s="1"/>
  <c r="H303" i="1"/>
  <c r="K302" i="1"/>
  <c r="N302" i="1" s="1"/>
  <c r="I302" i="1"/>
  <c r="L302" i="1" s="1"/>
  <c r="G302" i="1"/>
  <c r="J301" i="1"/>
  <c r="M301" i="1" s="1"/>
  <c r="H301" i="1"/>
  <c r="K300" i="1"/>
  <c r="N300" i="1" s="1"/>
  <c r="I300" i="1"/>
  <c r="L300" i="1" s="1"/>
  <c r="G300" i="1"/>
  <c r="J299" i="1"/>
  <c r="M299" i="1" s="1"/>
  <c r="H299" i="1"/>
  <c r="K298" i="1"/>
  <c r="N298" i="1" s="1"/>
  <c r="I298" i="1"/>
  <c r="L298" i="1" s="1"/>
  <c r="G298" i="1"/>
  <c r="J297" i="1"/>
  <c r="M297" i="1" s="1"/>
  <c r="H297" i="1"/>
  <c r="K296" i="1"/>
  <c r="N296" i="1" s="1"/>
  <c r="I296" i="1"/>
  <c r="L296" i="1" s="1"/>
  <c r="G296" i="1"/>
  <c r="J295" i="1"/>
  <c r="M295" i="1" s="1"/>
  <c r="H295" i="1"/>
  <c r="K294" i="1"/>
  <c r="N294" i="1" s="1"/>
  <c r="I294" i="1"/>
  <c r="L294" i="1" s="1"/>
  <c r="G294" i="1"/>
  <c r="J293" i="1"/>
  <c r="M293" i="1" s="1"/>
  <c r="H293" i="1"/>
  <c r="K292" i="1"/>
  <c r="N292" i="1" s="1"/>
  <c r="I292" i="1"/>
  <c r="L292" i="1" s="1"/>
  <c r="G292" i="1"/>
  <c r="J291" i="1"/>
  <c r="M291" i="1" s="1"/>
  <c r="H291" i="1"/>
  <c r="K290" i="1"/>
  <c r="N290" i="1" s="1"/>
  <c r="I290" i="1"/>
  <c r="L290" i="1" s="1"/>
  <c r="G290" i="1"/>
  <c r="J289" i="1"/>
  <c r="M289" i="1" s="1"/>
  <c r="H289" i="1"/>
  <c r="K288" i="1"/>
  <c r="N288" i="1" s="1"/>
  <c r="I288" i="1"/>
  <c r="L288" i="1" s="1"/>
  <c r="G288" i="1"/>
  <c r="J287" i="1"/>
  <c r="M287" i="1" s="1"/>
  <c r="H287" i="1"/>
  <c r="K286" i="1"/>
  <c r="N286" i="1" s="1"/>
  <c r="I286" i="1"/>
  <c r="L286" i="1" s="1"/>
  <c r="G286" i="1"/>
  <c r="J285" i="1"/>
  <c r="M285" i="1" s="1"/>
  <c r="H285" i="1"/>
  <c r="K284" i="1"/>
  <c r="N284" i="1" s="1"/>
  <c r="I284" i="1"/>
  <c r="L284" i="1" s="1"/>
  <c r="G284" i="1"/>
  <c r="J283" i="1"/>
  <c r="M283" i="1" s="1"/>
  <c r="H283" i="1"/>
  <c r="K282" i="1"/>
  <c r="N282" i="1" s="1"/>
  <c r="I282" i="1"/>
  <c r="L282" i="1" s="1"/>
  <c r="G282" i="1"/>
  <c r="J281" i="1"/>
  <c r="M281" i="1" s="1"/>
  <c r="H281" i="1"/>
  <c r="K280" i="1"/>
  <c r="N280" i="1" s="1"/>
  <c r="I280" i="1"/>
  <c r="L280" i="1" s="1"/>
  <c r="G280" i="1"/>
  <c r="J279" i="1"/>
  <c r="M279" i="1" s="1"/>
  <c r="H279" i="1"/>
  <c r="K278" i="1"/>
  <c r="N278" i="1" s="1"/>
  <c r="I278" i="1"/>
  <c r="L278" i="1" s="1"/>
  <c r="G278" i="1"/>
  <c r="J277" i="1"/>
  <c r="M277" i="1" s="1"/>
  <c r="H277" i="1"/>
  <c r="K276" i="1"/>
  <c r="N276" i="1" s="1"/>
  <c r="I276" i="1"/>
  <c r="L276" i="1" s="1"/>
  <c r="G276" i="1"/>
  <c r="J275" i="1"/>
  <c r="M275" i="1" s="1"/>
  <c r="H275" i="1"/>
  <c r="K274" i="1"/>
  <c r="N274" i="1" s="1"/>
  <c r="I274" i="1"/>
  <c r="L274" i="1" s="1"/>
  <c r="G274" i="1"/>
  <c r="J273" i="1"/>
  <c r="M273" i="1" s="1"/>
  <c r="H273" i="1"/>
  <c r="K272" i="1"/>
  <c r="N272" i="1" s="1"/>
  <c r="I272" i="1"/>
  <c r="L272" i="1" s="1"/>
  <c r="G272" i="1"/>
  <c r="J271" i="1"/>
  <c r="M271" i="1" s="1"/>
  <c r="H271" i="1"/>
  <c r="K270" i="1"/>
  <c r="N270" i="1" s="1"/>
  <c r="I270" i="1"/>
  <c r="L270" i="1" s="1"/>
  <c r="G270" i="1"/>
  <c r="J269" i="1"/>
  <c r="M269" i="1" s="1"/>
  <c r="H269" i="1"/>
  <c r="K268" i="1"/>
  <c r="N268" i="1" s="1"/>
  <c r="I268" i="1"/>
  <c r="L268" i="1" s="1"/>
  <c r="G268" i="1"/>
  <c r="J267" i="1"/>
  <c r="M267" i="1" s="1"/>
  <c r="H267" i="1"/>
  <c r="K266" i="1"/>
  <c r="N266" i="1" s="1"/>
  <c r="I266" i="1"/>
  <c r="L266" i="1" s="1"/>
  <c r="G266" i="1"/>
  <c r="J265" i="1"/>
  <c r="M265" i="1" s="1"/>
  <c r="H265" i="1"/>
  <c r="K264" i="1"/>
  <c r="N264" i="1" s="1"/>
  <c r="I264" i="1"/>
  <c r="L264" i="1" s="1"/>
  <c r="G264" i="1"/>
  <c r="J263" i="1"/>
  <c r="M263" i="1" s="1"/>
  <c r="H263" i="1"/>
  <c r="K262" i="1"/>
  <c r="N262" i="1" s="1"/>
  <c r="I262" i="1"/>
  <c r="L262" i="1" s="1"/>
  <c r="G262" i="1"/>
  <c r="J261" i="1"/>
  <c r="M261" i="1" s="1"/>
  <c r="H261" i="1"/>
  <c r="K260" i="1"/>
  <c r="N260" i="1" s="1"/>
  <c r="I260" i="1"/>
  <c r="L260" i="1" s="1"/>
  <c r="G260" i="1"/>
  <c r="J259" i="1"/>
  <c r="M259" i="1" s="1"/>
  <c r="H259" i="1"/>
  <c r="K258" i="1"/>
  <c r="N258" i="1" s="1"/>
  <c r="I258" i="1"/>
  <c r="L258" i="1" s="1"/>
  <c r="G258" i="1"/>
  <c r="J257" i="1"/>
  <c r="M257" i="1" s="1"/>
  <c r="H257" i="1"/>
  <c r="K256" i="1"/>
  <c r="N256" i="1" s="1"/>
  <c r="I256" i="1"/>
  <c r="L256" i="1" s="1"/>
  <c r="G256" i="1"/>
  <c r="J255" i="1"/>
  <c r="M255" i="1" s="1"/>
  <c r="H255" i="1"/>
  <c r="K254" i="1"/>
  <c r="N254" i="1" s="1"/>
  <c r="I254" i="1"/>
  <c r="L254" i="1" s="1"/>
  <c r="G254" i="1"/>
  <c r="J253" i="1"/>
  <c r="M253" i="1" s="1"/>
  <c r="H253" i="1"/>
  <c r="K252" i="1"/>
  <c r="N252" i="1" s="1"/>
  <c r="I252" i="1"/>
  <c r="L252" i="1" s="1"/>
  <c r="G252" i="1"/>
  <c r="J251" i="1"/>
  <c r="M251" i="1" s="1"/>
  <c r="H251" i="1"/>
  <c r="K250" i="1"/>
  <c r="N250" i="1" s="1"/>
  <c r="I250" i="1"/>
  <c r="L250" i="1" s="1"/>
  <c r="G250" i="1"/>
  <c r="J249" i="1"/>
  <c r="M249" i="1" s="1"/>
  <c r="H249" i="1"/>
  <c r="K248" i="1"/>
  <c r="N248" i="1" s="1"/>
  <c r="I248" i="1"/>
  <c r="L248" i="1" s="1"/>
  <c r="G248" i="1"/>
  <c r="J247" i="1"/>
  <c r="M247" i="1" s="1"/>
  <c r="H247" i="1"/>
  <c r="K246" i="1"/>
  <c r="N246" i="1" s="1"/>
  <c r="I246" i="1"/>
  <c r="L246" i="1" s="1"/>
  <c r="G246" i="1"/>
  <c r="J245" i="1"/>
  <c r="M245" i="1" s="1"/>
  <c r="H245" i="1"/>
  <c r="K244" i="1"/>
  <c r="N244" i="1" s="1"/>
  <c r="I244" i="1"/>
  <c r="L244" i="1" s="1"/>
  <c r="G244" i="1"/>
  <c r="J243" i="1"/>
  <c r="M243" i="1" s="1"/>
  <c r="H243" i="1"/>
  <c r="K242" i="1"/>
  <c r="N242" i="1" s="1"/>
  <c r="I242" i="1"/>
  <c r="L242" i="1" s="1"/>
  <c r="G242" i="1"/>
  <c r="J241" i="1"/>
  <c r="M241" i="1" s="1"/>
  <c r="H241" i="1"/>
  <c r="K240" i="1"/>
  <c r="N240" i="1" s="1"/>
  <c r="I240" i="1"/>
  <c r="L240" i="1" s="1"/>
  <c r="G240" i="1"/>
  <c r="J239" i="1"/>
  <c r="M239" i="1" s="1"/>
  <c r="H239" i="1"/>
  <c r="K238" i="1"/>
  <c r="N238" i="1" s="1"/>
  <c r="I238" i="1"/>
  <c r="L238" i="1" s="1"/>
  <c r="G238" i="1"/>
  <c r="J237" i="1"/>
  <c r="M237" i="1" s="1"/>
  <c r="H237" i="1"/>
  <c r="K236" i="1"/>
  <c r="N236" i="1" s="1"/>
  <c r="I236" i="1"/>
  <c r="L236" i="1" s="1"/>
  <c r="G236" i="1"/>
  <c r="J235" i="1"/>
  <c r="M235" i="1" s="1"/>
  <c r="H235" i="1"/>
  <c r="K234" i="1"/>
  <c r="N234" i="1" s="1"/>
  <c r="I234" i="1"/>
  <c r="L234" i="1" s="1"/>
  <c r="G234" i="1"/>
  <c r="J233" i="1"/>
  <c r="M233" i="1" s="1"/>
  <c r="H233" i="1"/>
  <c r="K232" i="1"/>
  <c r="N232" i="1" s="1"/>
  <c r="I232" i="1"/>
  <c r="L232" i="1" s="1"/>
  <c r="G232" i="1"/>
  <c r="J231" i="1"/>
  <c r="M231" i="1" s="1"/>
  <c r="H231" i="1"/>
  <c r="K230" i="1"/>
  <c r="N230" i="1" s="1"/>
  <c r="I230" i="1"/>
  <c r="L230" i="1" s="1"/>
  <c r="G230" i="1"/>
  <c r="J229" i="1"/>
  <c r="M229" i="1" s="1"/>
  <c r="H229" i="1"/>
  <c r="K228" i="1"/>
  <c r="N228" i="1" s="1"/>
  <c r="I228" i="1"/>
  <c r="L228" i="1" s="1"/>
  <c r="G228" i="1"/>
  <c r="J227" i="1"/>
  <c r="M227" i="1" s="1"/>
  <c r="H227" i="1"/>
  <c r="K226" i="1"/>
  <c r="N226" i="1" s="1"/>
  <c r="I226" i="1"/>
  <c r="L226" i="1" s="1"/>
  <c r="G226" i="1"/>
  <c r="J225" i="1"/>
  <c r="M225" i="1" s="1"/>
  <c r="H225" i="1"/>
  <c r="K224" i="1"/>
  <c r="N224" i="1" s="1"/>
  <c r="I224" i="1"/>
  <c r="L224" i="1" s="1"/>
  <c r="G224" i="1"/>
  <c r="J223" i="1"/>
  <c r="M223" i="1" s="1"/>
  <c r="H223" i="1"/>
  <c r="F223" i="1"/>
  <c r="J221" i="1"/>
  <c r="M221" i="1" s="1"/>
  <c r="H221" i="1"/>
  <c r="F221" i="1"/>
  <c r="J219" i="1"/>
  <c r="M219" i="1" s="1"/>
  <c r="H219" i="1"/>
  <c r="F219" i="1"/>
  <c r="J217" i="1"/>
  <c r="M217" i="1" s="1"/>
  <c r="H217" i="1"/>
  <c r="F217" i="1"/>
  <c r="F216" i="1"/>
  <c r="H216" i="1"/>
  <c r="J216" i="1"/>
  <c r="M216" i="1" s="1"/>
  <c r="G215" i="1"/>
  <c r="I215" i="1"/>
  <c r="L215" i="1" s="1"/>
  <c r="K215" i="1"/>
  <c r="N215" i="1" s="1"/>
  <c r="G213" i="1"/>
  <c r="I213" i="1"/>
  <c r="L213" i="1" s="1"/>
  <c r="K213" i="1"/>
  <c r="N213" i="1" s="1"/>
  <c r="G211" i="1"/>
  <c r="I211" i="1"/>
  <c r="L211" i="1" s="1"/>
  <c r="K211" i="1"/>
  <c r="N211" i="1" s="1"/>
  <c r="G209" i="1"/>
  <c r="I209" i="1"/>
  <c r="L209" i="1" s="1"/>
  <c r="K209" i="1"/>
  <c r="N209" i="1" s="1"/>
  <c r="G207" i="1"/>
  <c r="I207" i="1"/>
  <c r="L207" i="1" s="1"/>
  <c r="K207" i="1"/>
  <c r="N207" i="1" s="1"/>
  <c r="G205" i="1"/>
  <c r="I205" i="1"/>
  <c r="L205" i="1" s="1"/>
  <c r="K205" i="1"/>
  <c r="N205" i="1" s="1"/>
  <c r="G203" i="1"/>
  <c r="I203" i="1"/>
  <c r="L203" i="1" s="1"/>
  <c r="K203" i="1"/>
  <c r="N203" i="1" s="1"/>
  <c r="G201" i="1"/>
  <c r="I201" i="1"/>
  <c r="L201" i="1" s="1"/>
  <c r="K201" i="1"/>
  <c r="N201" i="1" s="1"/>
  <c r="G199" i="1"/>
  <c r="I199" i="1"/>
  <c r="L199" i="1" s="1"/>
  <c r="K199" i="1"/>
  <c r="N199" i="1" s="1"/>
  <c r="G197" i="1"/>
  <c r="I197" i="1"/>
  <c r="L197" i="1" s="1"/>
  <c r="K197" i="1"/>
  <c r="N197" i="1" s="1"/>
  <c r="G195" i="1"/>
  <c r="I195" i="1"/>
  <c r="L195" i="1" s="1"/>
  <c r="K195" i="1"/>
  <c r="N195" i="1" s="1"/>
  <c r="G193" i="1"/>
  <c r="I193" i="1"/>
  <c r="L193" i="1" s="1"/>
  <c r="K193" i="1"/>
  <c r="N193" i="1" s="1"/>
  <c r="G191" i="1"/>
  <c r="I191" i="1"/>
  <c r="L191" i="1" s="1"/>
  <c r="K191" i="1"/>
  <c r="N191" i="1" s="1"/>
  <c r="G189" i="1"/>
  <c r="I189" i="1"/>
  <c r="L189" i="1" s="1"/>
  <c r="K189" i="1"/>
  <c r="N189" i="1" s="1"/>
  <c r="G187" i="1"/>
  <c r="I187" i="1"/>
  <c r="L187" i="1" s="1"/>
  <c r="K187" i="1"/>
  <c r="N187" i="1" s="1"/>
  <c r="G185" i="1"/>
  <c r="I185" i="1"/>
  <c r="L185" i="1" s="1"/>
  <c r="K185" i="1"/>
  <c r="N185" i="1" s="1"/>
  <c r="G183" i="1"/>
  <c r="I183" i="1"/>
  <c r="L183" i="1" s="1"/>
  <c r="K183" i="1"/>
  <c r="N183" i="1" s="1"/>
  <c r="G181" i="1"/>
  <c r="I181" i="1"/>
  <c r="L181" i="1" s="1"/>
  <c r="K181" i="1"/>
  <c r="N181" i="1" s="1"/>
  <c r="G179" i="1"/>
  <c r="I179" i="1"/>
  <c r="L179" i="1" s="1"/>
  <c r="K179" i="1"/>
  <c r="N179" i="1" s="1"/>
  <c r="J302" i="1"/>
  <c r="M302" i="1" s="1"/>
  <c r="H302" i="1"/>
  <c r="J300" i="1"/>
  <c r="M300" i="1" s="1"/>
  <c r="H300" i="1"/>
  <c r="J298" i="1"/>
  <c r="M298" i="1" s="1"/>
  <c r="H298" i="1"/>
  <c r="J296" i="1"/>
  <c r="M296" i="1" s="1"/>
  <c r="H296" i="1"/>
  <c r="J294" i="1"/>
  <c r="M294" i="1" s="1"/>
  <c r="H294" i="1"/>
  <c r="J292" i="1"/>
  <c r="M292" i="1" s="1"/>
  <c r="H292" i="1"/>
  <c r="J290" i="1"/>
  <c r="M290" i="1" s="1"/>
  <c r="H290" i="1"/>
  <c r="J288" i="1"/>
  <c r="M288" i="1" s="1"/>
  <c r="H288" i="1"/>
  <c r="J286" i="1"/>
  <c r="M286" i="1" s="1"/>
  <c r="H286" i="1"/>
  <c r="J284" i="1"/>
  <c r="M284" i="1" s="1"/>
  <c r="H284" i="1"/>
  <c r="J282" i="1"/>
  <c r="M282" i="1" s="1"/>
  <c r="H282" i="1"/>
  <c r="J280" i="1"/>
  <c r="M280" i="1" s="1"/>
  <c r="H280" i="1"/>
  <c r="J278" i="1"/>
  <c r="M278" i="1" s="1"/>
  <c r="H278" i="1"/>
  <c r="J276" i="1"/>
  <c r="M276" i="1" s="1"/>
  <c r="H276" i="1"/>
  <c r="J274" i="1"/>
  <c r="M274" i="1" s="1"/>
  <c r="H274" i="1"/>
  <c r="J272" i="1"/>
  <c r="M272" i="1" s="1"/>
  <c r="H272" i="1"/>
  <c r="J270" i="1"/>
  <c r="M270" i="1" s="1"/>
  <c r="H270" i="1"/>
  <c r="J268" i="1"/>
  <c r="M268" i="1" s="1"/>
  <c r="H268" i="1"/>
  <c r="J266" i="1"/>
  <c r="M266" i="1" s="1"/>
  <c r="H266" i="1"/>
  <c r="J264" i="1"/>
  <c r="M264" i="1" s="1"/>
  <c r="H264" i="1"/>
  <c r="J262" i="1"/>
  <c r="M262" i="1" s="1"/>
  <c r="H262" i="1"/>
  <c r="J260" i="1"/>
  <c r="M260" i="1" s="1"/>
  <c r="H260" i="1"/>
  <c r="J258" i="1"/>
  <c r="M258" i="1" s="1"/>
  <c r="H258" i="1"/>
  <c r="J256" i="1"/>
  <c r="M256" i="1" s="1"/>
  <c r="H256" i="1"/>
  <c r="J254" i="1"/>
  <c r="M254" i="1" s="1"/>
  <c r="H254" i="1"/>
  <c r="J252" i="1"/>
  <c r="M252" i="1" s="1"/>
  <c r="H252" i="1"/>
  <c r="J250" i="1"/>
  <c r="M250" i="1" s="1"/>
  <c r="H250" i="1"/>
  <c r="J248" i="1"/>
  <c r="M248" i="1" s="1"/>
  <c r="H248" i="1"/>
  <c r="J246" i="1"/>
  <c r="M246" i="1" s="1"/>
  <c r="H246" i="1"/>
  <c r="J244" i="1"/>
  <c r="M244" i="1" s="1"/>
  <c r="H244" i="1"/>
  <c r="J242" i="1"/>
  <c r="M242" i="1" s="1"/>
  <c r="H242" i="1"/>
  <c r="J240" i="1"/>
  <c r="M240" i="1" s="1"/>
  <c r="H240" i="1"/>
  <c r="J238" i="1"/>
  <c r="M238" i="1" s="1"/>
  <c r="H238" i="1"/>
  <c r="J236" i="1"/>
  <c r="M236" i="1" s="1"/>
  <c r="H236" i="1"/>
  <c r="J234" i="1"/>
  <c r="M234" i="1" s="1"/>
  <c r="H234" i="1"/>
  <c r="J232" i="1"/>
  <c r="M232" i="1" s="1"/>
  <c r="H232" i="1"/>
  <c r="J230" i="1"/>
  <c r="M230" i="1" s="1"/>
  <c r="H230" i="1"/>
  <c r="J228" i="1"/>
  <c r="M228" i="1" s="1"/>
  <c r="H228" i="1"/>
  <c r="J226" i="1"/>
  <c r="M226" i="1" s="1"/>
  <c r="H226" i="1"/>
  <c r="J224" i="1"/>
  <c r="M224" i="1" s="1"/>
  <c r="H224" i="1"/>
  <c r="K223" i="1"/>
  <c r="N223" i="1" s="1"/>
  <c r="I223" i="1"/>
  <c r="L223" i="1" s="1"/>
  <c r="J222" i="1"/>
  <c r="M222" i="1" s="1"/>
  <c r="H222" i="1"/>
  <c r="K221" i="1"/>
  <c r="N221" i="1" s="1"/>
  <c r="I221" i="1"/>
  <c r="L221" i="1" s="1"/>
  <c r="J220" i="1"/>
  <c r="M220" i="1" s="1"/>
  <c r="H220" i="1"/>
  <c r="K219" i="1"/>
  <c r="N219" i="1" s="1"/>
  <c r="I219" i="1"/>
  <c r="L219" i="1" s="1"/>
  <c r="J218" i="1"/>
  <c r="M218" i="1" s="1"/>
  <c r="H218" i="1"/>
  <c r="K217" i="1"/>
  <c r="N217" i="1" s="1"/>
  <c r="I217" i="1"/>
  <c r="L217" i="1" s="1"/>
  <c r="K216" i="1"/>
  <c r="N216" i="1" s="1"/>
  <c r="G216" i="1"/>
  <c r="H215" i="1"/>
  <c r="H213" i="1"/>
  <c r="H211" i="1"/>
  <c r="H209" i="1"/>
  <c r="H207" i="1"/>
  <c r="H205" i="1"/>
  <c r="H203" i="1"/>
  <c r="H201" i="1"/>
  <c r="H199" i="1"/>
  <c r="H197" i="1"/>
  <c r="H195" i="1"/>
  <c r="H193" i="1"/>
  <c r="H191" i="1"/>
  <c r="H189" i="1"/>
  <c r="H187" i="1"/>
  <c r="H185" i="1"/>
  <c r="H183" i="1"/>
  <c r="H181" i="1"/>
  <c r="H179" i="1"/>
  <c r="G132" i="1"/>
  <c r="I132" i="1"/>
  <c r="L132" i="1" s="1"/>
  <c r="K132" i="1"/>
  <c r="N132" i="1" s="1"/>
  <c r="G130" i="1"/>
  <c r="I130" i="1"/>
  <c r="L130" i="1" s="1"/>
  <c r="K130" i="1"/>
  <c r="N130" i="1" s="1"/>
  <c r="G128" i="1"/>
  <c r="I128" i="1"/>
  <c r="L128" i="1" s="1"/>
  <c r="K128" i="1"/>
  <c r="N128" i="1" s="1"/>
  <c r="G126" i="1"/>
  <c r="I126" i="1"/>
  <c r="L126" i="1" s="1"/>
  <c r="K126" i="1"/>
  <c r="N126" i="1" s="1"/>
  <c r="G124" i="1"/>
  <c r="I124" i="1"/>
  <c r="L124" i="1" s="1"/>
  <c r="K124" i="1"/>
  <c r="N124" i="1" s="1"/>
  <c r="G122" i="1"/>
  <c r="I122" i="1"/>
  <c r="L122" i="1" s="1"/>
  <c r="K122" i="1"/>
  <c r="N122" i="1" s="1"/>
  <c r="J214" i="1"/>
  <c r="M214" i="1" s="1"/>
  <c r="H214" i="1"/>
  <c r="J212" i="1"/>
  <c r="M212" i="1" s="1"/>
  <c r="H212" i="1"/>
  <c r="J210" i="1"/>
  <c r="M210" i="1" s="1"/>
  <c r="H210" i="1"/>
  <c r="J208" i="1"/>
  <c r="M208" i="1" s="1"/>
  <c r="H208" i="1"/>
  <c r="J206" i="1"/>
  <c r="M206" i="1" s="1"/>
  <c r="H206" i="1"/>
  <c r="J204" i="1"/>
  <c r="M204" i="1" s="1"/>
  <c r="H204" i="1"/>
  <c r="J202" i="1"/>
  <c r="M202" i="1" s="1"/>
  <c r="H202" i="1"/>
  <c r="J200" i="1"/>
  <c r="M200" i="1" s="1"/>
  <c r="H200" i="1"/>
  <c r="J198" i="1"/>
  <c r="M198" i="1" s="1"/>
  <c r="H198" i="1"/>
  <c r="J196" i="1"/>
  <c r="M196" i="1" s="1"/>
  <c r="H196" i="1"/>
  <c r="J194" i="1"/>
  <c r="M194" i="1" s="1"/>
  <c r="H194" i="1"/>
  <c r="J192" i="1"/>
  <c r="M192" i="1" s="1"/>
  <c r="H192" i="1"/>
  <c r="J190" i="1"/>
  <c r="M190" i="1" s="1"/>
  <c r="H190" i="1"/>
  <c r="J188" i="1"/>
  <c r="M188" i="1" s="1"/>
  <c r="H188" i="1"/>
  <c r="J186" i="1"/>
  <c r="M186" i="1" s="1"/>
  <c r="H186" i="1"/>
  <c r="J184" i="1"/>
  <c r="M184" i="1" s="1"/>
  <c r="H184" i="1"/>
  <c r="J182" i="1"/>
  <c r="M182" i="1" s="1"/>
  <c r="H182" i="1"/>
  <c r="J180" i="1"/>
  <c r="M180" i="1" s="1"/>
  <c r="H180" i="1"/>
  <c r="J178" i="1"/>
  <c r="M178" i="1" s="1"/>
  <c r="H178" i="1"/>
  <c r="K177" i="1"/>
  <c r="N177" i="1" s="1"/>
  <c r="I177" i="1"/>
  <c r="L177" i="1" s="1"/>
  <c r="G177" i="1"/>
  <c r="J176" i="1"/>
  <c r="M176" i="1" s="1"/>
  <c r="H176" i="1"/>
  <c r="K175" i="1"/>
  <c r="N175" i="1" s="1"/>
  <c r="I175" i="1"/>
  <c r="L175" i="1" s="1"/>
  <c r="G175" i="1"/>
  <c r="J174" i="1"/>
  <c r="M174" i="1" s="1"/>
  <c r="H174" i="1"/>
  <c r="K173" i="1"/>
  <c r="N173" i="1" s="1"/>
  <c r="I173" i="1"/>
  <c r="L173" i="1" s="1"/>
  <c r="G173" i="1"/>
  <c r="J172" i="1"/>
  <c r="M172" i="1" s="1"/>
  <c r="H172" i="1"/>
  <c r="K171" i="1"/>
  <c r="N171" i="1" s="1"/>
  <c r="I171" i="1"/>
  <c r="L171" i="1" s="1"/>
  <c r="G171" i="1"/>
  <c r="J170" i="1"/>
  <c r="M170" i="1" s="1"/>
  <c r="H170" i="1"/>
  <c r="F170" i="1"/>
  <c r="J168" i="1"/>
  <c r="M168" i="1" s="1"/>
  <c r="H168" i="1"/>
  <c r="F168" i="1"/>
  <c r="J166" i="1"/>
  <c r="M166" i="1" s="1"/>
  <c r="H166" i="1"/>
  <c r="F166" i="1"/>
  <c r="J164" i="1"/>
  <c r="M164" i="1" s="1"/>
  <c r="H164" i="1"/>
  <c r="F164" i="1"/>
  <c r="J162" i="1"/>
  <c r="M162" i="1" s="1"/>
  <c r="H162" i="1"/>
  <c r="F162" i="1"/>
  <c r="J160" i="1"/>
  <c r="M160" i="1" s="1"/>
  <c r="H160" i="1"/>
  <c r="F160" i="1"/>
  <c r="J158" i="1"/>
  <c r="M158" i="1" s="1"/>
  <c r="H158" i="1"/>
  <c r="F158" i="1"/>
  <c r="J156" i="1"/>
  <c r="M156" i="1" s="1"/>
  <c r="H156" i="1"/>
  <c r="F156" i="1"/>
  <c r="J154" i="1"/>
  <c r="M154" i="1" s="1"/>
  <c r="H154" i="1"/>
  <c r="F154" i="1"/>
  <c r="J152" i="1"/>
  <c r="M152" i="1" s="1"/>
  <c r="H152" i="1"/>
  <c r="F152" i="1"/>
  <c r="J150" i="1"/>
  <c r="M150" i="1" s="1"/>
  <c r="H150" i="1"/>
  <c r="F150" i="1"/>
  <c r="J148" i="1"/>
  <c r="M148" i="1" s="1"/>
  <c r="H148" i="1"/>
  <c r="F148" i="1"/>
  <c r="J146" i="1"/>
  <c r="M146" i="1" s="1"/>
  <c r="H146" i="1"/>
  <c r="F146" i="1"/>
  <c r="J144" i="1"/>
  <c r="M144" i="1" s="1"/>
  <c r="H144" i="1"/>
  <c r="F144" i="1"/>
  <c r="J142" i="1"/>
  <c r="M142" i="1" s="1"/>
  <c r="H142" i="1"/>
  <c r="F142" i="1"/>
  <c r="J140" i="1"/>
  <c r="M140" i="1" s="1"/>
  <c r="H140" i="1"/>
  <c r="F140" i="1"/>
  <c r="J138" i="1"/>
  <c r="M138" i="1" s="1"/>
  <c r="H138" i="1"/>
  <c r="F138" i="1"/>
  <c r="J136" i="1"/>
  <c r="M136" i="1" s="1"/>
  <c r="H136" i="1"/>
  <c r="F136" i="1"/>
  <c r="J134" i="1"/>
  <c r="M134" i="1" s="1"/>
  <c r="H134" i="1"/>
  <c r="F134" i="1"/>
  <c r="H132" i="1"/>
  <c r="H130" i="1"/>
  <c r="H128" i="1"/>
  <c r="H126" i="1"/>
  <c r="H124" i="1"/>
  <c r="H122" i="1"/>
  <c r="J177" i="1"/>
  <c r="M177" i="1" s="1"/>
  <c r="H177" i="1"/>
  <c r="J175" i="1"/>
  <c r="M175" i="1" s="1"/>
  <c r="H175" i="1"/>
  <c r="J173" i="1"/>
  <c r="M173" i="1" s="1"/>
  <c r="H173" i="1"/>
  <c r="J171" i="1"/>
  <c r="M171" i="1" s="1"/>
  <c r="H171" i="1"/>
  <c r="K170" i="1"/>
  <c r="N170" i="1" s="1"/>
  <c r="I170" i="1"/>
  <c r="L170" i="1" s="1"/>
  <c r="J169" i="1"/>
  <c r="M169" i="1" s="1"/>
  <c r="H169" i="1"/>
  <c r="K168" i="1"/>
  <c r="N168" i="1" s="1"/>
  <c r="I168" i="1"/>
  <c r="L168" i="1" s="1"/>
  <c r="J167" i="1"/>
  <c r="M167" i="1" s="1"/>
  <c r="H167" i="1"/>
  <c r="K166" i="1"/>
  <c r="N166" i="1" s="1"/>
  <c r="I166" i="1"/>
  <c r="L166" i="1" s="1"/>
  <c r="J165" i="1"/>
  <c r="M165" i="1" s="1"/>
  <c r="H165" i="1"/>
  <c r="K164" i="1"/>
  <c r="N164" i="1" s="1"/>
  <c r="I164" i="1"/>
  <c r="L164" i="1" s="1"/>
  <c r="J163" i="1"/>
  <c r="M163" i="1" s="1"/>
  <c r="H163" i="1"/>
  <c r="K162" i="1"/>
  <c r="N162" i="1" s="1"/>
  <c r="I162" i="1"/>
  <c r="L162" i="1" s="1"/>
  <c r="J161" i="1"/>
  <c r="M161" i="1" s="1"/>
  <c r="H161" i="1"/>
  <c r="K160" i="1"/>
  <c r="N160" i="1" s="1"/>
  <c r="I160" i="1"/>
  <c r="L160" i="1" s="1"/>
  <c r="J159" i="1"/>
  <c r="M159" i="1" s="1"/>
  <c r="H159" i="1"/>
  <c r="K158" i="1"/>
  <c r="N158" i="1" s="1"/>
  <c r="I158" i="1"/>
  <c r="L158" i="1" s="1"/>
  <c r="J157" i="1"/>
  <c r="M157" i="1" s="1"/>
  <c r="H157" i="1"/>
  <c r="K156" i="1"/>
  <c r="N156" i="1" s="1"/>
  <c r="I156" i="1"/>
  <c r="L156" i="1" s="1"/>
  <c r="J155" i="1"/>
  <c r="M155" i="1" s="1"/>
  <c r="H155" i="1"/>
  <c r="K154" i="1"/>
  <c r="N154" i="1" s="1"/>
  <c r="I154" i="1"/>
  <c r="L154" i="1" s="1"/>
  <c r="J153" i="1"/>
  <c r="M153" i="1" s="1"/>
  <c r="H153" i="1"/>
  <c r="K152" i="1"/>
  <c r="N152" i="1" s="1"/>
  <c r="I152" i="1"/>
  <c r="L152" i="1" s="1"/>
  <c r="J151" i="1"/>
  <c r="M151" i="1" s="1"/>
  <c r="H151" i="1"/>
  <c r="K150" i="1"/>
  <c r="N150" i="1" s="1"/>
  <c r="I150" i="1"/>
  <c r="L150" i="1" s="1"/>
  <c r="J149" i="1"/>
  <c r="M149" i="1" s="1"/>
  <c r="H149" i="1"/>
  <c r="K148" i="1"/>
  <c r="N148" i="1" s="1"/>
  <c r="I148" i="1"/>
  <c r="L148" i="1" s="1"/>
  <c r="J147" i="1"/>
  <c r="M147" i="1" s="1"/>
  <c r="H147" i="1"/>
  <c r="K146" i="1"/>
  <c r="N146" i="1" s="1"/>
  <c r="I146" i="1"/>
  <c r="L146" i="1" s="1"/>
  <c r="J145" i="1"/>
  <c r="M145" i="1" s="1"/>
  <c r="H145" i="1"/>
  <c r="K144" i="1"/>
  <c r="N144" i="1" s="1"/>
  <c r="I144" i="1"/>
  <c r="L144" i="1" s="1"/>
  <c r="J143" i="1"/>
  <c r="M143" i="1" s="1"/>
  <c r="H143" i="1"/>
  <c r="K142" i="1"/>
  <c r="N142" i="1" s="1"/>
  <c r="I142" i="1"/>
  <c r="L142" i="1" s="1"/>
  <c r="J141" i="1"/>
  <c r="M141" i="1" s="1"/>
  <c r="H141" i="1"/>
  <c r="K140" i="1"/>
  <c r="N140" i="1" s="1"/>
  <c r="I140" i="1"/>
  <c r="L140" i="1" s="1"/>
  <c r="J139" i="1"/>
  <c r="M139" i="1" s="1"/>
  <c r="H139" i="1"/>
  <c r="K138" i="1"/>
  <c r="N138" i="1" s="1"/>
  <c r="I138" i="1"/>
  <c r="L138" i="1" s="1"/>
  <c r="J137" i="1"/>
  <c r="M137" i="1" s="1"/>
  <c r="H137" i="1"/>
  <c r="K136" i="1"/>
  <c r="N136" i="1" s="1"/>
  <c r="I136" i="1"/>
  <c r="L136" i="1" s="1"/>
  <c r="J135" i="1"/>
  <c r="M135" i="1" s="1"/>
  <c r="H135" i="1"/>
  <c r="K134" i="1"/>
  <c r="N134" i="1" s="1"/>
  <c r="I134" i="1"/>
  <c r="L134" i="1" s="1"/>
  <c r="J132" i="1"/>
  <c r="M132" i="1" s="1"/>
  <c r="F132" i="1"/>
  <c r="J130" i="1"/>
  <c r="M130" i="1" s="1"/>
  <c r="F130" i="1"/>
  <c r="J128" i="1"/>
  <c r="M128" i="1" s="1"/>
  <c r="F128" i="1"/>
  <c r="J120" i="1"/>
  <c r="M120" i="1" s="1"/>
  <c r="H120" i="1"/>
  <c r="F120" i="1"/>
  <c r="J118" i="1"/>
  <c r="M118" i="1" s="1"/>
  <c r="H118" i="1"/>
  <c r="F118" i="1"/>
  <c r="J116" i="1"/>
  <c r="M116" i="1" s="1"/>
  <c r="H116" i="1"/>
  <c r="F116" i="1"/>
  <c r="J114" i="1"/>
  <c r="M114" i="1" s="1"/>
  <c r="H114" i="1"/>
  <c r="F114" i="1"/>
  <c r="J112" i="1"/>
  <c r="M112" i="1" s="1"/>
  <c r="H112" i="1"/>
  <c r="F112" i="1"/>
  <c r="J110" i="1"/>
  <c r="M110" i="1" s="1"/>
  <c r="H110" i="1"/>
  <c r="F110" i="1"/>
  <c r="J108" i="1"/>
  <c r="M108" i="1" s="1"/>
  <c r="H108" i="1"/>
  <c r="F108" i="1"/>
  <c r="J106" i="1"/>
  <c r="M106" i="1" s="1"/>
  <c r="H106" i="1"/>
  <c r="F106" i="1"/>
  <c r="J104" i="1"/>
  <c r="M104" i="1" s="1"/>
  <c r="H104" i="1"/>
  <c r="F104" i="1"/>
  <c r="J102" i="1"/>
  <c r="M102" i="1" s="1"/>
  <c r="H102" i="1"/>
  <c r="F102" i="1"/>
  <c r="J100" i="1"/>
  <c r="M100" i="1" s="1"/>
  <c r="H100" i="1"/>
  <c r="F100" i="1"/>
  <c r="J98" i="1"/>
  <c r="M98" i="1" s="1"/>
  <c r="H98" i="1"/>
  <c r="F98" i="1"/>
  <c r="J96" i="1"/>
  <c r="M96" i="1" s="1"/>
  <c r="H96" i="1"/>
  <c r="F96" i="1"/>
  <c r="J94" i="1"/>
  <c r="M94" i="1" s="1"/>
  <c r="H94" i="1"/>
  <c r="F94" i="1"/>
  <c r="J92" i="1"/>
  <c r="M92" i="1" s="1"/>
  <c r="H92" i="1"/>
  <c r="F92" i="1"/>
  <c r="J90" i="1"/>
  <c r="M90" i="1" s="1"/>
  <c r="H90" i="1"/>
  <c r="F90" i="1"/>
  <c r="J88" i="1"/>
  <c r="M88" i="1" s="1"/>
  <c r="H88" i="1"/>
  <c r="F88" i="1"/>
  <c r="J86" i="1"/>
  <c r="M86" i="1" s="1"/>
  <c r="H86" i="1"/>
  <c r="F86" i="1"/>
  <c r="J84" i="1"/>
  <c r="M84" i="1" s="1"/>
  <c r="H84" i="1"/>
  <c r="F84" i="1"/>
  <c r="J82" i="1"/>
  <c r="M82" i="1" s="1"/>
  <c r="H82" i="1"/>
  <c r="F82" i="1"/>
  <c r="J80" i="1"/>
  <c r="M80" i="1" s="1"/>
  <c r="H80" i="1"/>
  <c r="F80" i="1"/>
  <c r="J78" i="1"/>
  <c r="M78" i="1" s="1"/>
  <c r="H78" i="1"/>
  <c r="F78" i="1"/>
  <c r="J76" i="1"/>
  <c r="M76" i="1" s="1"/>
  <c r="H76" i="1"/>
  <c r="F76" i="1"/>
  <c r="J74" i="1"/>
  <c r="M74" i="1" s="1"/>
  <c r="H74" i="1"/>
  <c r="F74" i="1"/>
  <c r="J72" i="1"/>
  <c r="M72" i="1" s="1"/>
  <c r="H72" i="1"/>
  <c r="F72" i="1"/>
  <c r="G71" i="1"/>
  <c r="I71" i="1"/>
  <c r="L71" i="1" s="1"/>
  <c r="K71" i="1"/>
  <c r="N71" i="1" s="1"/>
  <c r="G69" i="1"/>
  <c r="I69" i="1"/>
  <c r="L69" i="1" s="1"/>
  <c r="K69" i="1"/>
  <c r="N69" i="1" s="1"/>
  <c r="G67" i="1"/>
  <c r="I67" i="1"/>
  <c r="L67" i="1" s="1"/>
  <c r="K67" i="1"/>
  <c r="N67" i="1" s="1"/>
  <c r="G65" i="1"/>
  <c r="I65" i="1"/>
  <c r="L65" i="1" s="1"/>
  <c r="K65" i="1"/>
  <c r="N65" i="1" s="1"/>
  <c r="G63" i="1"/>
  <c r="I63" i="1"/>
  <c r="L63" i="1" s="1"/>
  <c r="K63" i="1"/>
  <c r="N63" i="1" s="1"/>
  <c r="F63" i="1"/>
  <c r="H63" i="1"/>
  <c r="J63" i="1"/>
  <c r="M63" i="1" s="1"/>
  <c r="J133" i="1"/>
  <c r="M133" i="1" s="1"/>
  <c r="H133" i="1"/>
  <c r="J131" i="1"/>
  <c r="M131" i="1" s="1"/>
  <c r="H131" i="1"/>
  <c r="J129" i="1"/>
  <c r="M129" i="1" s="1"/>
  <c r="H129" i="1"/>
  <c r="J127" i="1"/>
  <c r="M127" i="1" s="1"/>
  <c r="H127" i="1"/>
  <c r="J125" i="1"/>
  <c r="M125" i="1" s="1"/>
  <c r="H125" i="1"/>
  <c r="J123" i="1"/>
  <c r="M123" i="1" s="1"/>
  <c r="H123" i="1"/>
  <c r="J121" i="1"/>
  <c r="M121" i="1" s="1"/>
  <c r="H121" i="1"/>
  <c r="K120" i="1"/>
  <c r="N120" i="1" s="1"/>
  <c r="I120" i="1"/>
  <c r="L120" i="1" s="1"/>
  <c r="J119" i="1"/>
  <c r="M119" i="1" s="1"/>
  <c r="H119" i="1"/>
  <c r="K118" i="1"/>
  <c r="N118" i="1" s="1"/>
  <c r="I118" i="1"/>
  <c r="L118" i="1" s="1"/>
  <c r="J117" i="1"/>
  <c r="M117" i="1" s="1"/>
  <c r="H117" i="1"/>
  <c r="K116" i="1"/>
  <c r="N116" i="1" s="1"/>
  <c r="I116" i="1"/>
  <c r="L116" i="1" s="1"/>
  <c r="J115" i="1"/>
  <c r="M115" i="1" s="1"/>
  <c r="H115" i="1"/>
  <c r="K114" i="1"/>
  <c r="N114" i="1" s="1"/>
  <c r="I114" i="1"/>
  <c r="L114" i="1" s="1"/>
  <c r="J113" i="1"/>
  <c r="M113" i="1" s="1"/>
  <c r="H113" i="1"/>
  <c r="K112" i="1"/>
  <c r="N112" i="1" s="1"/>
  <c r="I112" i="1"/>
  <c r="L112" i="1" s="1"/>
  <c r="J111" i="1"/>
  <c r="M111" i="1" s="1"/>
  <c r="H111" i="1"/>
  <c r="K110" i="1"/>
  <c r="N110" i="1" s="1"/>
  <c r="I110" i="1"/>
  <c r="L110" i="1" s="1"/>
  <c r="J109" i="1"/>
  <c r="M109" i="1" s="1"/>
  <c r="H109" i="1"/>
  <c r="K108" i="1"/>
  <c r="N108" i="1" s="1"/>
  <c r="I108" i="1"/>
  <c r="L108" i="1" s="1"/>
  <c r="J107" i="1"/>
  <c r="M107" i="1" s="1"/>
  <c r="H107" i="1"/>
  <c r="K106" i="1"/>
  <c r="N106" i="1" s="1"/>
  <c r="I106" i="1"/>
  <c r="L106" i="1" s="1"/>
  <c r="J105" i="1"/>
  <c r="M105" i="1" s="1"/>
  <c r="H105" i="1"/>
  <c r="K104" i="1"/>
  <c r="N104" i="1" s="1"/>
  <c r="I104" i="1"/>
  <c r="L104" i="1" s="1"/>
  <c r="J103" i="1"/>
  <c r="M103" i="1" s="1"/>
  <c r="H103" i="1"/>
  <c r="K102" i="1"/>
  <c r="N102" i="1" s="1"/>
  <c r="I102" i="1"/>
  <c r="L102" i="1" s="1"/>
  <c r="J101" i="1"/>
  <c r="M101" i="1" s="1"/>
  <c r="H101" i="1"/>
  <c r="K100" i="1"/>
  <c r="N100" i="1" s="1"/>
  <c r="I100" i="1"/>
  <c r="L100" i="1" s="1"/>
  <c r="J99" i="1"/>
  <c r="M99" i="1" s="1"/>
  <c r="H99" i="1"/>
  <c r="K98" i="1"/>
  <c r="N98" i="1" s="1"/>
  <c r="I98" i="1"/>
  <c r="L98" i="1" s="1"/>
  <c r="J97" i="1"/>
  <c r="M97" i="1" s="1"/>
  <c r="H97" i="1"/>
  <c r="K96" i="1"/>
  <c r="N96" i="1" s="1"/>
  <c r="I96" i="1"/>
  <c r="L96" i="1" s="1"/>
  <c r="J95" i="1"/>
  <c r="M95" i="1" s="1"/>
  <c r="H95" i="1"/>
  <c r="K94" i="1"/>
  <c r="N94" i="1" s="1"/>
  <c r="I94" i="1"/>
  <c r="L94" i="1" s="1"/>
  <c r="J93" i="1"/>
  <c r="M93" i="1" s="1"/>
  <c r="H93" i="1"/>
  <c r="K92" i="1"/>
  <c r="N92" i="1" s="1"/>
  <c r="I92" i="1"/>
  <c r="L92" i="1" s="1"/>
  <c r="J91" i="1"/>
  <c r="M91" i="1" s="1"/>
  <c r="H91" i="1"/>
  <c r="K90" i="1"/>
  <c r="N90" i="1" s="1"/>
  <c r="I90" i="1"/>
  <c r="L90" i="1" s="1"/>
  <c r="J89" i="1"/>
  <c r="M89" i="1" s="1"/>
  <c r="H89" i="1"/>
  <c r="K88" i="1"/>
  <c r="N88" i="1" s="1"/>
  <c r="I88" i="1"/>
  <c r="L88" i="1" s="1"/>
  <c r="J87" i="1"/>
  <c r="M87" i="1" s="1"/>
  <c r="H87" i="1"/>
  <c r="K86" i="1"/>
  <c r="N86" i="1" s="1"/>
  <c r="I86" i="1"/>
  <c r="L86" i="1" s="1"/>
  <c r="J85" i="1"/>
  <c r="M85" i="1" s="1"/>
  <c r="H85" i="1"/>
  <c r="K84" i="1"/>
  <c r="N84" i="1" s="1"/>
  <c r="I84" i="1"/>
  <c r="L84" i="1" s="1"/>
  <c r="J83" i="1"/>
  <c r="M83" i="1" s="1"/>
  <c r="H83" i="1"/>
  <c r="K82" i="1"/>
  <c r="N82" i="1" s="1"/>
  <c r="I82" i="1"/>
  <c r="L82" i="1" s="1"/>
  <c r="J81" i="1"/>
  <c r="M81" i="1" s="1"/>
  <c r="H81" i="1"/>
  <c r="K80" i="1"/>
  <c r="N80" i="1" s="1"/>
  <c r="I80" i="1"/>
  <c r="L80" i="1" s="1"/>
  <c r="J79" i="1"/>
  <c r="M79" i="1" s="1"/>
  <c r="H79" i="1"/>
  <c r="K78" i="1"/>
  <c r="N78" i="1" s="1"/>
  <c r="I78" i="1"/>
  <c r="L78" i="1" s="1"/>
  <c r="J77" i="1"/>
  <c r="M77" i="1" s="1"/>
  <c r="H77" i="1"/>
  <c r="K76" i="1"/>
  <c r="N76" i="1" s="1"/>
  <c r="I76" i="1"/>
  <c r="L76" i="1" s="1"/>
  <c r="J75" i="1"/>
  <c r="M75" i="1" s="1"/>
  <c r="H75" i="1"/>
  <c r="K74" i="1"/>
  <c r="N74" i="1" s="1"/>
  <c r="I74" i="1"/>
  <c r="L74" i="1" s="1"/>
  <c r="J73" i="1"/>
  <c r="M73" i="1" s="1"/>
  <c r="H73" i="1"/>
  <c r="K72" i="1"/>
  <c r="N72" i="1" s="1"/>
  <c r="I72" i="1"/>
  <c r="L72" i="1" s="1"/>
  <c r="H71" i="1"/>
  <c r="H69" i="1"/>
  <c r="H67" i="1"/>
  <c r="H65" i="1"/>
  <c r="J61" i="1"/>
  <c r="M61" i="1" s="1"/>
  <c r="H61" i="1"/>
  <c r="F61" i="1"/>
  <c r="J59" i="1"/>
  <c r="M59" i="1" s="1"/>
  <c r="H59" i="1"/>
  <c r="F59" i="1"/>
  <c r="J57" i="1"/>
  <c r="M57" i="1" s="1"/>
  <c r="H57" i="1"/>
  <c r="F57" i="1"/>
  <c r="J55" i="1"/>
  <c r="M55" i="1" s="1"/>
  <c r="H55" i="1"/>
  <c r="F55" i="1"/>
  <c r="J53" i="1"/>
  <c r="M53" i="1" s="1"/>
  <c r="H53" i="1"/>
  <c r="F53" i="1"/>
  <c r="J51" i="1"/>
  <c r="M51" i="1" s="1"/>
  <c r="H51" i="1"/>
  <c r="F51" i="1"/>
  <c r="J49" i="1"/>
  <c r="M49" i="1" s="1"/>
  <c r="H49" i="1"/>
  <c r="F49" i="1"/>
  <c r="J47" i="1"/>
  <c r="M47" i="1" s="1"/>
  <c r="H47" i="1"/>
  <c r="F47" i="1"/>
  <c r="J45" i="1"/>
  <c r="M45" i="1" s="1"/>
  <c r="H45" i="1"/>
  <c r="F45" i="1"/>
  <c r="J43" i="1"/>
  <c r="M43" i="1" s="1"/>
  <c r="H43" i="1"/>
  <c r="F43" i="1"/>
  <c r="J41" i="1"/>
  <c r="M41" i="1" s="1"/>
  <c r="H41" i="1"/>
  <c r="F41" i="1"/>
  <c r="J35" i="1"/>
  <c r="M35" i="1" s="1"/>
  <c r="G39" i="1"/>
  <c r="I39" i="1"/>
  <c r="L39" i="1" s="1"/>
  <c r="K39" i="1"/>
  <c r="N39" i="1" s="1"/>
  <c r="G37" i="1"/>
  <c r="I37" i="1"/>
  <c r="L37" i="1" s="1"/>
  <c r="K37" i="1"/>
  <c r="N37" i="1" s="1"/>
  <c r="G35" i="1"/>
  <c r="I35" i="1"/>
  <c r="L35" i="1" s="1"/>
  <c r="K35" i="1"/>
  <c r="N35" i="1" s="1"/>
  <c r="J70" i="1"/>
  <c r="M70" i="1" s="1"/>
  <c r="H70" i="1"/>
  <c r="J68" i="1"/>
  <c r="M68" i="1" s="1"/>
  <c r="H68" i="1"/>
  <c r="J66" i="1"/>
  <c r="M66" i="1" s="1"/>
  <c r="H66" i="1"/>
  <c r="J64" i="1"/>
  <c r="M64" i="1" s="1"/>
  <c r="H64" i="1"/>
  <c r="J62" i="1"/>
  <c r="M62" i="1" s="1"/>
  <c r="H62" i="1"/>
  <c r="K61" i="1"/>
  <c r="N61" i="1" s="1"/>
  <c r="I61" i="1"/>
  <c r="L61" i="1" s="1"/>
  <c r="J60" i="1"/>
  <c r="M60" i="1" s="1"/>
  <c r="H60" i="1"/>
  <c r="K59" i="1"/>
  <c r="N59" i="1" s="1"/>
  <c r="I59" i="1"/>
  <c r="L59" i="1" s="1"/>
  <c r="J58" i="1"/>
  <c r="M58" i="1" s="1"/>
  <c r="H58" i="1"/>
  <c r="K57" i="1"/>
  <c r="N57" i="1" s="1"/>
  <c r="I57" i="1"/>
  <c r="L57" i="1" s="1"/>
  <c r="J56" i="1"/>
  <c r="M56" i="1" s="1"/>
  <c r="H56" i="1"/>
  <c r="K55" i="1"/>
  <c r="N55" i="1" s="1"/>
  <c r="I55" i="1"/>
  <c r="L55" i="1" s="1"/>
  <c r="J54" i="1"/>
  <c r="M54" i="1" s="1"/>
  <c r="H54" i="1"/>
  <c r="K53" i="1"/>
  <c r="N53" i="1" s="1"/>
  <c r="I53" i="1"/>
  <c r="L53" i="1" s="1"/>
  <c r="J52" i="1"/>
  <c r="M52" i="1" s="1"/>
  <c r="H52" i="1"/>
  <c r="K51" i="1"/>
  <c r="N51" i="1" s="1"/>
  <c r="I51" i="1"/>
  <c r="L51" i="1" s="1"/>
  <c r="J50" i="1"/>
  <c r="M50" i="1" s="1"/>
  <c r="H50" i="1"/>
  <c r="K49" i="1"/>
  <c r="N49" i="1" s="1"/>
  <c r="I49" i="1"/>
  <c r="L49" i="1" s="1"/>
  <c r="J48" i="1"/>
  <c r="M48" i="1" s="1"/>
  <c r="H48" i="1"/>
  <c r="K47" i="1"/>
  <c r="N47" i="1" s="1"/>
  <c r="I47" i="1"/>
  <c r="L47" i="1" s="1"/>
  <c r="J46" i="1"/>
  <c r="M46" i="1" s="1"/>
  <c r="H46" i="1"/>
  <c r="K45" i="1"/>
  <c r="N45" i="1" s="1"/>
  <c r="I45" i="1"/>
  <c r="L45" i="1" s="1"/>
  <c r="J44" i="1"/>
  <c r="M44" i="1" s="1"/>
  <c r="H44" i="1"/>
  <c r="K43" i="1"/>
  <c r="N43" i="1" s="1"/>
  <c r="I43" i="1"/>
  <c r="L43" i="1" s="1"/>
  <c r="J42" i="1"/>
  <c r="M42" i="1" s="1"/>
  <c r="H42" i="1"/>
  <c r="K41" i="1"/>
  <c r="N41" i="1" s="1"/>
  <c r="I41" i="1"/>
  <c r="L41" i="1" s="1"/>
  <c r="H39" i="1"/>
  <c r="H37" i="1"/>
  <c r="H35" i="1"/>
  <c r="J40" i="1"/>
  <c r="M40" i="1" s="1"/>
  <c r="H40" i="1"/>
  <c r="J38" i="1"/>
  <c r="M38" i="1" s="1"/>
  <c r="H38" i="1"/>
  <c r="J36" i="1"/>
  <c r="M36" i="1" s="1"/>
  <c r="H36" i="1"/>
  <c r="J34" i="1"/>
  <c r="M34" i="1" s="1"/>
  <c r="H34" i="1"/>
  <c r="K33" i="1"/>
  <c r="N33" i="1" s="1"/>
  <c r="I33" i="1"/>
  <c r="L33" i="1" s="1"/>
  <c r="G33" i="1"/>
  <c r="J32" i="1"/>
  <c r="M32" i="1" s="1"/>
  <c r="H32" i="1"/>
  <c r="K31" i="1"/>
  <c r="N31" i="1" s="1"/>
  <c r="I31" i="1"/>
  <c r="L31" i="1" s="1"/>
  <c r="G31" i="1"/>
  <c r="J30" i="1"/>
  <c r="M30" i="1" s="1"/>
  <c r="H30" i="1"/>
  <c r="K29" i="1"/>
  <c r="N29" i="1" s="1"/>
  <c r="I29" i="1"/>
  <c r="L29" i="1" s="1"/>
  <c r="G29" i="1"/>
  <c r="J28" i="1"/>
  <c r="M28" i="1" s="1"/>
  <c r="H28" i="1"/>
  <c r="K9" i="1"/>
  <c r="N9" i="1" s="1"/>
  <c r="G9" i="1"/>
  <c r="J8" i="1"/>
  <c r="M8" i="1" s="1"/>
  <c r="H8" i="1"/>
  <c r="F8" i="1"/>
  <c r="J33" i="1"/>
  <c r="M33" i="1" s="1"/>
  <c r="H33" i="1"/>
  <c r="J31" i="1"/>
  <c r="M31" i="1" s="1"/>
  <c r="H31" i="1"/>
  <c r="J29" i="1"/>
  <c r="M29" i="1" s="1"/>
  <c r="H29" i="1"/>
  <c r="J9" i="1"/>
  <c r="M9" i="1" s="1"/>
  <c r="H9" i="1"/>
  <c r="K8" i="1"/>
  <c r="N8" i="1" s="1"/>
  <c r="AF649" i="1" l="1"/>
  <c r="AD649" i="1"/>
  <c r="AG1458" i="1"/>
  <c r="AK1458" i="1"/>
  <c r="AG1260" i="1"/>
  <c r="AC1468" i="1"/>
  <c r="AI1378" i="1"/>
  <c r="AH1206" i="1"/>
  <c r="AK1268" i="1"/>
  <c r="AB1350" i="1"/>
  <c r="AE959" i="1"/>
  <c r="AJ1430" i="1"/>
  <c r="AG959" i="1"/>
  <c r="AJ1350" i="1"/>
  <c r="AK959" i="1"/>
  <c r="AC1188" i="1"/>
  <c r="AC1236" i="1"/>
  <c r="AG1188" i="1"/>
  <c r="AE1124" i="1"/>
  <c r="AD959" i="1"/>
  <c r="AG1236" i="1"/>
  <c r="AK1188" i="1"/>
  <c r="AC1430" i="1"/>
  <c r="AF959" i="1"/>
  <c r="AK1236" i="1"/>
  <c r="AJ1236" i="1"/>
  <c r="AG1430" i="1"/>
  <c r="AH959" i="1"/>
  <c r="AD1474" i="1"/>
  <c r="AH1236" i="1"/>
  <c r="AK1430" i="1"/>
  <c r="AE1188" i="1"/>
  <c r="AI1430" i="1"/>
  <c r="AJ959" i="1"/>
  <c r="AF1474" i="1"/>
  <c r="AF1236" i="1"/>
  <c r="AI1350" i="1"/>
  <c r="AI959" i="1"/>
  <c r="AD1188" i="1"/>
  <c r="AH1474" i="1"/>
  <c r="AD1236" i="1"/>
  <c r="AE1350" i="1"/>
  <c r="AF1188" i="1"/>
  <c r="AJ1474" i="1"/>
  <c r="AB1236" i="1"/>
  <c r="AI1236" i="1"/>
  <c r="AH1188" i="1"/>
  <c r="AI1474" i="1"/>
  <c r="AJ1188" i="1"/>
  <c r="AD1124" i="1"/>
  <c r="AC1124" i="1"/>
  <c r="AC1474" i="1"/>
  <c r="AF1124" i="1"/>
  <c r="AG1124" i="1"/>
  <c r="AG1474" i="1"/>
  <c r="AH1124" i="1"/>
  <c r="AD1350" i="1"/>
  <c r="AD1430" i="1"/>
  <c r="AK1124" i="1"/>
  <c r="AK1350" i="1"/>
  <c r="AK1474" i="1"/>
  <c r="AE1474" i="1"/>
  <c r="AE1430" i="1"/>
  <c r="AJ1124" i="1"/>
  <c r="AF1350" i="1"/>
  <c r="AF1430" i="1"/>
  <c r="AG1350" i="1"/>
  <c r="AI1188" i="1"/>
  <c r="AH1350" i="1"/>
  <c r="AH1430" i="1"/>
  <c r="AC959" i="1"/>
  <c r="AI1124" i="1"/>
  <c r="AF995" i="1"/>
  <c r="AH1442" i="1"/>
  <c r="AI1110" i="1"/>
  <c r="AJ1286" i="1"/>
  <c r="AG1442" i="1"/>
  <c r="AC963" i="1"/>
  <c r="AD979" i="1"/>
  <c r="AE979" i="1"/>
  <c r="AJ979" i="1"/>
  <c r="AI1440" i="1"/>
  <c r="AC1392" i="1"/>
  <c r="AK1148" i="1"/>
  <c r="AK1306" i="1"/>
  <c r="AE1324" i="1"/>
  <c r="AB1306" i="1"/>
  <c r="AD1306" i="1"/>
  <c r="AD1440" i="1"/>
  <c r="AJ1306" i="1"/>
  <c r="AJ1440" i="1"/>
  <c r="AD1392" i="1"/>
  <c r="AJ1126" i="1"/>
  <c r="AJ1392" i="1"/>
  <c r="AK979" i="1"/>
  <c r="AE1320" i="1"/>
  <c r="AH1148" i="1"/>
  <c r="AF979" i="1"/>
  <c r="AD1148" i="1"/>
  <c r="AF1306" i="1"/>
  <c r="AF1392" i="1"/>
  <c r="AF1440" i="1"/>
  <c r="AG1306" i="1"/>
  <c r="AG1392" i="1"/>
  <c r="AG963" i="1"/>
  <c r="AE1440" i="1"/>
  <c r="AH979" i="1"/>
  <c r="AF1148" i="1"/>
  <c r="AH1306" i="1"/>
  <c r="AH1392" i="1"/>
  <c r="AH1440" i="1"/>
  <c r="AC1306" i="1"/>
  <c r="AK1392" i="1"/>
  <c r="AK963" i="1"/>
  <c r="AI979" i="1"/>
  <c r="AJ1148" i="1"/>
  <c r="AD1320" i="1"/>
  <c r="AC1126" i="1"/>
  <c r="AK1390" i="1"/>
  <c r="AE1392" i="1"/>
  <c r="AF1320" i="1"/>
  <c r="AG1126" i="1"/>
  <c r="AE1390" i="1"/>
  <c r="AG1390" i="1"/>
  <c r="AE1126" i="1"/>
  <c r="AI1322" i="1"/>
  <c r="AH1320" i="1"/>
  <c r="AK1126" i="1"/>
  <c r="AC1390" i="1"/>
  <c r="AE1148" i="1"/>
  <c r="AC1324" i="1"/>
  <c r="AJ1320" i="1"/>
  <c r="AB1390" i="1"/>
  <c r="AG1324" i="1"/>
  <c r="AI1324" i="1"/>
  <c r="AD1324" i="1"/>
  <c r="AK1320" i="1"/>
  <c r="AK1324" i="1"/>
  <c r="AF1324" i="1"/>
  <c r="AC1440" i="1"/>
  <c r="AG1320" i="1"/>
  <c r="AI1126" i="1"/>
  <c r="AH1324" i="1"/>
  <c r="AG1440" i="1"/>
  <c r="AC1320" i="1"/>
  <c r="AE963" i="1"/>
  <c r="AJ1324" i="1"/>
  <c r="AK1440" i="1"/>
  <c r="AB1320" i="1"/>
  <c r="AI1043" i="1"/>
  <c r="AI1392" i="1"/>
  <c r="AD963" i="1"/>
  <c r="AD1390" i="1"/>
  <c r="AI963" i="1"/>
  <c r="AF963" i="1"/>
  <c r="AD1126" i="1"/>
  <c r="AF1390" i="1"/>
  <c r="AH963" i="1"/>
  <c r="AF1126" i="1"/>
  <c r="AH1390" i="1"/>
  <c r="AC1148" i="1"/>
  <c r="AC979" i="1"/>
  <c r="AI1306" i="1"/>
  <c r="AI1148" i="1"/>
  <c r="AJ963" i="1"/>
  <c r="AH1126" i="1"/>
  <c r="AJ1390" i="1"/>
  <c r="AG1148" i="1"/>
  <c r="AG979" i="1"/>
  <c r="AF1070" i="1"/>
  <c r="AH1342" i="1"/>
  <c r="AH1462" i="1"/>
  <c r="AC851" i="1"/>
  <c r="AK1484" i="1"/>
  <c r="AK1011" i="1"/>
  <c r="AE1442" i="1"/>
  <c r="AF1110" i="1"/>
  <c r="AH1370" i="1"/>
  <c r="AH1480" i="1"/>
  <c r="AC1286" i="1"/>
  <c r="AI1342" i="1"/>
  <c r="AF863" i="1"/>
  <c r="AF1142" i="1"/>
  <c r="AG1228" i="1"/>
  <c r="AJ1268" i="1"/>
  <c r="AH1402" i="1"/>
  <c r="AH1500" i="1"/>
  <c r="AH1228" i="1"/>
  <c r="AG1198" i="1"/>
  <c r="AC1346" i="1"/>
  <c r="AI1484" i="1"/>
  <c r="AI1480" i="1"/>
  <c r="AI1340" i="1"/>
  <c r="AD851" i="1"/>
  <c r="AD879" i="1"/>
  <c r="AD1011" i="1"/>
  <c r="AD1078" i="1"/>
  <c r="AD1140" i="1"/>
  <c r="AK1228" i="1"/>
  <c r="AC1260" i="1"/>
  <c r="AD1276" i="1"/>
  <c r="AD1308" i="1"/>
  <c r="AF1346" i="1"/>
  <c r="AF1378" i="1"/>
  <c r="AF1438" i="1"/>
  <c r="AF1446" i="1"/>
  <c r="AF1468" i="1"/>
  <c r="AF1484" i="1"/>
  <c r="AH1198" i="1"/>
  <c r="AB1206" i="1"/>
  <c r="AF1228" i="1"/>
  <c r="AK1206" i="1"/>
  <c r="AG863" i="1"/>
  <c r="AG1342" i="1"/>
  <c r="AG1370" i="1"/>
  <c r="AG1468" i="1"/>
  <c r="AC1500" i="1"/>
  <c r="AK1070" i="1"/>
  <c r="AK879" i="1"/>
  <c r="AK1442" i="1"/>
  <c r="AC1462" i="1"/>
  <c r="AE1011" i="1"/>
  <c r="AE1260" i="1"/>
  <c r="AI1206" i="1"/>
  <c r="AC1308" i="1"/>
  <c r="AE1468" i="1"/>
  <c r="AC1276" i="1"/>
  <c r="AI1276" i="1"/>
  <c r="AF851" i="1"/>
  <c r="AF879" i="1"/>
  <c r="AF1011" i="1"/>
  <c r="AF1078" i="1"/>
  <c r="AF1140" i="1"/>
  <c r="AJ1260" i="1"/>
  <c r="AJ1276" i="1"/>
  <c r="AJ1308" i="1"/>
  <c r="AH1346" i="1"/>
  <c r="AH1378" i="1"/>
  <c r="AH1438" i="1"/>
  <c r="AH1446" i="1"/>
  <c r="AH1468" i="1"/>
  <c r="AH1484" i="1"/>
  <c r="AF1198" i="1"/>
  <c r="AE851" i="1"/>
  <c r="AC1140" i="1"/>
  <c r="AC863" i="1"/>
  <c r="AC1342" i="1"/>
  <c r="AC1370" i="1"/>
  <c r="AG1480" i="1"/>
  <c r="AC1078" i="1"/>
  <c r="AE1206" i="1"/>
  <c r="AB879" i="1"/>
  <c r="AC1438" i="1"/>
  <c r="AK1446" i="1"/>
  <c r="AG1462" i="1"/>
  <c r="AK1402" i="1"/>
  <c r="AE1070" i="1"/>
  <c r="AE1140" i="1"/>
  <c r="AI1228" i="1"/>
  <c r="AI1286" i="1"/>
  <c r="AI1142" i="1"/>
  <c r="AG1308" i="1"/>
  <c r="AI1011" i="1"/>
  <c r="AE1438" i="1"/>
  <c r="AE1308" i="1"/>
  <c r="AI1446" i="1"/>
  <c r="AD863" i="1"/>
  <c r="AD995" i="1"/>
  <c r="AD1070" i="1"/>
  <c r="AD1110" i="1"/>
  <c r="AD1142" i="1"/>
  <c r="AD1268" i="1"/>
  <c r="AD1286" i="1"/>
  <c r="AF1342" i="1"/>
  <c r="AF1370" i="1"/>
  <c r="AF1402" i="1"/>
  <c r="AF1442" i="1"/>
  <c r="AF1462" i="1"/>
  <c r="AF1480" i="1"/>
  <c r="AF1500" i="1"/>
  <c r="AJ1206" i="1"/>
  <c r="AD1260" i="1"/>
  <c r="AG851" i="1"/>
  <c r="AG1286" i="1"/>
  <c r="AG1346" i="1"/>
  <c r="AB1378" i="1"/>
  <c r="AK1480" i="1"/>
  <c r="AE879" i="1"/>
  <c r="AC995" i="1"/>
  <c r="AG1011" i="1"/>
  <c r="AC1110" i="1"/>
  <c r="AK1142" i="1"/>
  <c r="AG1438" i="1"/>
  <c r="AB1402" i="1"/>
  <c r="AE1110" i="1"/>
  <c r="AE1142" i="1"/>
  <c r="AE1286" i="1"/>
  <c r="AI1078" i="1"/>
  <c r="AE1500" i="1"/>
  <c r="AI1468" i="1"/>
  <c r="AI1308" i="1"/>
  <c r="AI1402" i="1"/>
  <c r="AD1338" i="1"/>
  <c r="AK1102" i="1"/>
  <c r="AB649" i="1"/>
  <c r="AI1458" i="1"/>
  <c r="AC617" i="1"/>
  <c r="AE1134" i="1"/>
  <c r="AE1494" i="1"/>
  <c r="AG617" i="1"/>
  <c r="AK617" i="1"/>
  <c r="AD1388" i="1"/>
  <c r="AC1388" i="1"/>
  <c r="AI1134" i="1"/>
  <c r="AC649" i="1"/>
  <c r="AF1388" i="1"/>
  <c r="AG1388" i="1"/>
  <c r="AI649" i="1"/>
  <c r="AG649" i="1"/>
  <c r="AH1388" i="1"/>
  <c r="AK1388" i="1"/>
  <c r="AC1494" i="1"/>
  <c r="AI1388" i="1"/>
  <c r="AK649" i="1"/>
  <c r="AJ1388" i="1"/>
  <c r="AG1494" i="1"/>
  <c r="AJ617" i="1"/>
  <c r="AD1458" i="1"/>
  <c r="AD1494" i="1"/>
  <c r="AC1084" i="1"/>
  <c r="AK1494" i="1"/>
  <c r="AE1458" i="1"/>
  <c r="AH617" i="1"/>
  <c r="AD1134" i="1"/>
  <c r="AD1298" i="1"/>
  <c r="AF1458" i="1"/>
  <c r="AF1494" i="1"/>
  <c r="AG1084" i="1"/>
  <c r="AK1298" i="1"/>
  <c r="AF617" i="1"/>
  <c r="AF1134" i="1"/>
  <c r="AF1298" i="1"/>
  <c r="AH1458" i="1"/>
  <c r="AH1494" i="1"/>
  <c r="AK1084" i="1"/>
  <c r="AG1298" i="1"/>
  <c r="AI1298" i="1"/>
  <c r="AD617" i="1"/>
  <c r="AD1084" i="1"/>
  <c r="AH1134" i="1"/>
  <c r="AH1298" i="1"/>
  <c r="AJ1458" i="1"/>
  <c r="AJ1494" i="1"/>
  <c r="AC1298" i="1"/>
  <c r="AC1134" i="1"/>
  <c r="AE1298" i="1"/>
  <c r="AB617" i="1"/>
  <c r="AF1084" i="1"/>
  <c r="AJ1134" i="1"/>
  <c r="AJ1298" i="1"/>
  <c r="AG1134" i="1"/>
  <c r="AJ649" i="1"/>
  <c r="AH1084" i="1"/>
  <c r="AK1134" i="1"/>
  <c r="AI617" i="1"/>
  <c r="AI1084" i="1"/>
  <c r="AH649" i="1"/>
  <c r="AJ1084" i="1"/>
  <c r="AC1458" i="1"/>
  <c r="AE1084" i="1"/>
  <c r="AE1388" i="1"/>
  <c r="AI1494" i="1"/>
  <c r="AH851" i="1"/>
  <c r="AH863" i="1"/>
  <c r="AH879" i="1"/>
  <c r="AH995" i="1"/>
  <c r="AH1011" i="1"/>
  <c r="AH1070" i="1"/>
  <c r="AH1078" i="1"/>
  <c r="AH1110" i="1"/>
  <c r="AH1140" i="1"/>
  <c r="AH1142" i="1"/>
  <c r="AF1260" i="1"/>
  <c r="AF1268" i="1"/>
  <c r="AF1276" i="1"/>
  <c r="AF1286" i="1"/>
  <c r="AF1308" i="1"/>
  <c r="AH1338" i="1"/>
  <c r="AJ1342" i="1"/>
  <c r="AJ1346" i="1"/>
  <c r="AJ1370" i="1"/>
  <c r="AJ1378" i="1"/>
  <c r="AJ1402" i="1"/>
  <c r="AJ1438" i="1"/>
  <c r="AJ1442" i="1"/>
  <c r="AJ1446" i="1"/>
  <c r="AJ1462" i="1"/>
  <c r="AJ1468" i="1"/>
  <c r="AJ1480" i="1"/>
  <c r="AJ1484" i="1"/>
  <c r="AJ1500" i="1"/>
  <c r="AD1198" i="1"/>
  <c r="AF1206" i="1"/>
  <c r="AD1228" i="1"/>
  <c r="AB1260" i="1"/>
  <c r="AE863" i="1"/>
  <c r="AG1140" i="1"/>
  <c r="AK1198" i="1"/>
  <c r="AB851" i="1"/>
  <c r="AB863" i="1"/>
  <c r="AB1286" i="1"/>
  <c r="AB1342" i="1"/>
  <c r="AB1346" i="1"/>
  <c r="AB1370" i="1"/>
  <c r="AK1468" i="1"/>
  <c r="AC1484" i="1"/>
  <c r="AG1500" i="1"/>
  <c r="AG995" i="1"/>
  <c r="AC1070" i="1"/>
  <c r="AG1078" i="1"/>
  <c r="AG1110" i="1"/>
  <c r="AC1142" i="1"/>
  <c r="AC1268" i="1"/>
  <c r="AG879" i="1"/>
  <c r="AK1438" i="1"/>
  <c r="AC1446" i="1"/>
  <c r="AK1462" i="1"/>
  <c r="AG1402" i="1"/>
  <c r="AE1342" i="1"/>
  <c r="AE1078" i="1"/>
  <c r="AE1268" i="1"/>
  <c r="AI1346" i="1"/>
  <c r="AK1308" i="1"/>
  <c r="AI995" i="1"/>
  <c r="AK1378" i="1"/>
  <c r="AE1446" i="1"/>
  <c r="AG1276" i="1"/>
  <c r="AI1438" i="1"/>
  <c r="AE1276" i="1"/>
  <c r="AI1462" i="1"/>
  <c r="AJ851" i="1"/>
  <c r="AJ863" i="1"/>
  <c r="AJ879" i="1"/>
  <c r="AJ995" i="1"/>
  <c r="AJ1011" i="1"/>
  <c r="AJ1070" i="1"/>
  <c r="AJ1078" i="1"/>
  <c r="AJ1110" i="1"/>
  <c r="AJ1140" i="1"/>
  <c r="AJ1142" i="1"/>
  <c r="AC1228" i="1"/>
  <c r="AH1260" i="1"/>
  <c r="AH1268" i="1"/>
  <c r="AH1276" i="1"/>
  <c r="AH1286" i="1"/>
  <c r="AH1308" i="1"/>
  <c r="AD1342" i="1"/>
  <c r="AD1346" i="1"/>
  <c r="AD1370" i="1"/>
  <c r="AD1378" i="1"/>
  <c r="AD1402" i="1"/>
  <c r="AD1438" i="1"/>
  <c r="AD1442" i="1"/>
  <c r="AD1446" i="1"/>
  <c r="AD1462" i="1"/>
  <c r="AD1468" i="1"/>
  <c r="AD1480" i="1"/>
  <c r="AD1484" i="1"/>
  <c r="AD1500" i="1"/>
  <c r="AJ1198" i="1"/>
  <c r="AB1198" i="1"/>
  <c r="AD1206" i="1"/>
  <c r="AJ1228" i="1"/>
  <c r="AB1228" i="1"/>
  <c r="AK1140" i="1"/>
  <c r="AG1206" i="1"/>
  <c r="AI1260" i="1"/>
  <c r="AK851" i="1"/>
  <c r="AK863" i="1"/>
  <c r="AK1346" i="1"/>
  <c r="AK1370" i="1"/>
  <c r="AC1378" i="1"/>
  <c r="AC1480" i="1"/>
  <c r="AG1484" i="1"/>
  <c r="AK1500" i="1"/>
  <c r="AK995" i="1"/>
  <c r="AC1011" i="1"/>
  <c r="AG1070" i="1"/>
  <c r="AK1078" i="1"/>
  <c r="AK1110" i="1"/>
  <c r="AG1142" i="1"/>
  <c r="AE1198" i="1"/>
  <c r="AG1268" i="1"/>
  <c r="AC879" i="1"/>
  <c r="AC1442" i="1"/>
  <c r="AG1446" i="1"/>
  <c r="AC1402" i="1"/>
  <c r="AE995" i="1"/>
  <c r="AB1268" i="1"/>
  <c r="AG1378" i="1"/>
  <c r="AE1480" i="1"/>
  <c r="AI1070" i="1"/>
  <c r="AI1198" i="1"/>
  <c r="AI1370" i="1"/>
  <c r="AI1442" i="1"/>
  <c r="AE1484" i="1"/>
  <c r="AE1462" i="1"/>
  <c r="AI1500" i="1"/>
  <c r="AK1276" i="1"/>
  <c r="AI1140" i="1"/>
  <c r="AD1422" i="1"/>
  <c r="AH1316" i="1"/>
  <c r="AD1254" i="1"/>
  <c r="AC1316" i="1"/>
  <c r="AD1470" i="1"/>
  <c r="AH1132" i="1"/>
  <c r="AD1348" i="1"/>
  <c r="AK1466" i="1"/>
  <c r="AG1490" i="1"/>
  <c r="AB1360" i="1"/>
  <c r="AH1180" i="1"/>
  <c r="AH1330" i="1"/>
  <c r="AD1360" i="1"/>
  <c r="AD1436" i="1"/>
  <c r="AD1476" i="1"/>
  <c r="AF1222" i="1"/>
  <c r="AC1132" i="1"/>
  <c r="AK1330" i="1"/>
  <c r="AG1408" i="1"/>
  <c r="AI1182" i="1"/>
  <c r="AI1222" i="1"/>
  <c r="AD947" i="1"/>
  <c r="AH1182" i="1"/>
  <c r="AD1408" i="1"/>
  <c r="AD1454" i="1"/>
  <c r="AD1490" i="1"/>
  <c r="AH1212" i="1"/>
  <c r="AK1420" i="1"/>
  <c r="AC1436" i="1"/>
  <c r="AH785" i="1"/>
  <c r="AG1422" i="1"/>
  <c r="AE1180" i="1"/>
  <c r="AI1466" i="1"/>
  <c r="AI1420" i="1"/>
  <c r="AD745" i="1"/>
  <c r="AD1420" i="1"/>
  <c r="AD1466" i="1"/>
  <c r="AH1246" i="1"/>
  <c r="AC1180" i="1"/>
  <c r="AG1182" i="1"/>
  <c r="AI745" i="1"/>
  <c r="AI1470" i="1"/>
  <c r="AJ745" i="1"/>
  <c r="AB745" i="1"/>
  <c r="AJ1132" i="1"/>
  <c r="AJ1180" i="1"/>
  <c r="AJ1182" i="1"/>
  <c r="AC1212" i="1"/>
  <c r="AJ1316" i="1"/>
  <c r="AJ1330" i="1"/>
  <c r="AF1348" i="1"/>
  <c r="AF1360" i="1"/>
  <c r="AF1408" i="1"/>
  <c r="AF1420" i="1"/>
  <c r="AF1422" i="1"/>
  <c r="AF1436" i="1"/>
  <c r="AF1454" i="1"/>
  <c r="AF1466" i="1"/>
  <c r="AF1470" i="1"/>
  <c r="AF1476" i="1"/>
  <c r="AF1490" i="1"/>
  <c r="AD1222" i="1"/>
  <c r="AJ1254" i="1"/>
  <c r="AB1254" i="1"/>
  <c r="AF1212" i="1"/>
  <c r="AG745" i="1"/>
  <c r="AG1132" i="1"/>
  <c r="AG1180" i="1"/>
  <c r="AG1330" i="1"/>
  <c r="AK1408" i="1"/>
  <c r="AG1436" i="1"/>
  <c r="AC1476" i="1"/>
  <c r="AE745" i="1"/>
  <c r="AJ785" i="1"/>
  <c r="AK1182" i="1"/>
  <c r="AE1254" i="1"/>
  <c r="AK1422" i="1"/>
  <c r="AC1454" i="1"/>
  <c r="AC1470" i="1"/>
  <c r="AK1490" i="1"/>
  <c r="AK1360" i="1"/>
  <c r="AE1132" i="1"/>
  <c r="AE1182" i="1"/>
  <c r="AI1212" i="1"/>
  <c r="AG1316" i="1"/>
  <c r="AC1348" i="1"/>
  <c r="AC785" i="1"/>
  <c r="AE1436" i="1"/>
  <c r="AI1490" i="1"/>
  <c r="AE1422" i="1"/>
  <c r="AE1470" i="1"/>
  <c r="AE1316" i="1"/>
  <c r="AI785" i="1"/>
  <c r="AI1348" i="1"/>
  <c r="AH745" i="1"/>
  <c r="AD1132" i="1"/>
  <c r="AD1180" i="1"/>
  <c r="AD1182" i="1"/>
  <c r="AG1212" i="1"/>
  <c r="AD1316" i="1"/>
  <c r="AD1330" i="1"/>
  <c r="AH1348" i="1"/>
  <c r="AH1360" i="1"/>
  <c r="AH1408" i="1"/>
  <c r="AH1420" i="1"/>
  <c r="AH1422" i="1"/>
  <c r="AH1436" i="1"/>
  <c r="AH1454" i="1"/>
  <c r="AH1466" i="1"/>
  <c r="AH1470" i="1"/>
  <c r="AH1476" i="1"/>
  <c r="AH1490" i="1"/>
  <c r="AJ1222" i="1"/>
  <c r="AB1222" i="1"/>
  <c r="AH1254" i="1"/>
  <c r="AD1212" i="1"/>
  <c r="AK745" i="1"/>
  <c r="AK1132" i="1"/>
  <c r="AK1180" i="1"/>
  <c r="AG1222" i="1"/>
  <c r="AG1254" i="1"/>
  <c r="AC1330" i="1"/>
  <c r="AC1420" i="1"/>
  <c r="AK1436" i="1"/>
  <c r="AG1476" i="1"/>
  <c r="AD785" i="1"/>
  <c r="AG817" i="1"/>
  <c r="AG1454" i="1"/>
  <c r="AC1466" i="1"/>
  <c r="AG1470" i="1"/>
  <c r="AG1360" i="1"/>
  <c r="AK1316" i="1"/>
  <c r="AG1348" i="1"/>
  <c r="AE1490" i="1"/>
  <c r="AG785" i="1"/>
  <c r="AI1254" i="1"/>
  <c r="AE1454" i="1"/>
  <c r="AI1476" i="1"/>
  <c r="AI1408" i="1"/>
  <c r="AF745" i="1"/>
  <c r="AF1132" i="1"/>
  <c r="AF1180" i="1"/>
  <c r="AF1182" i="1"/>
  <c r="AK1212" i="1"/>
  <c r="AF1316" i="1"/>
  <c r="AF1330" i="1"/>
  <c r="AJ1348" i="1"/>
  <c r="AJ1360" i="1"/>
  <c r="AJ1408" i="1"/>
  <c r="AJ1420" i="1"/>
  <c r="AJ1422" i="1"/>
  <c r="AJ1436" i="1"/>
  <c r="AJ1454" i="1"/>
  <c r="AJ1466" i="1"/>
  <c r="AJ1470" i="1"/>
  <c r="AJ1476" i="1"/>
  <c r="AJ1490" i="1"/>
  <c r="AH1222" i="1"/>
  <c r="AF1254" i="1"/>
  <c r="AJ1212" i="1"/>
  <c r="AB1212" i="1"/>
  <c r="AK1222" i="1"/>
  <c r="AK1254" i="1"/>
  <c r="AB1330" i="1"/>
  <c r="AC1408" i="1"/>
  <c r="AG1420" i="1"/>
  <c r="AK1476" i="1"/>
  <c r="AF785" i="1"/>
  <c r="AC1182" i="1"/>
  <c r="AE1222" i="1"/>
  <c r="AE1360" i="1"/>
  <c r="AC1422" i="1"/>
  <c r="AK1454" i="1"/>
  <c r="AG1466" i="1"/>
  <c r="AK1470" i="1"/>
  <c r="AC1490" i="1"/>
  <c r="AC1360" i="1"/>
  <c r="AC1406" i="1"/>
  <c r="AI1330" i="1"/>
  <c r="AK1348" i="1"/>
  <c r="AE1466" i="1"/>
  <c r="AK785" i="1"/>
  <c r="AE1420" i="1"/>
  <c r="AE1476" i="1"/>
  <c r="AE785" i="1"/>
  <c r="AE1408" i="1"/>
  <c r="AI1436" i="1"/>
  <c r="AI1180" i="1"/>
  <c r="AI1132" i="1"/>
  <c r="AI1422" i="1"/>
  <c r="AI1454" i="1"/>
  <c r="AI1316" i="1"/>
  <c r="AE1348" i="1"/>
  <c r="AG1448" i="1"/>
  <c r="AD1340" i="1"/>
  <c r="AK1252" i="1"/>
  <c r="AH1302" i="1"/>
  <c r="AH1366" i="1"/>
  <c r="AG1358" i="1"/>
  <c r="AF1068" i="1"/>
  <c r="AH1448" i="1"/>
  <c r="AB1204" i="1"/>
  <c r="AJ1252" i="1"/>
  <c r="AF943" i="1"/>
  <c r="AF1158" i="1"/>
  <c r="AE1230" i="1"/>
  <c r="AJ943" i="1"/>
  <c r="AJ1068" i="1"/>
  <c r="AJ1158" i="1"/>
  <c r="AC1204" i="1"/>
  <c r="AD1292" i="1"/>
  <c r="AD1326" i="1"/>
  <c r="AH1340" i="1"/>
  <c r="AJ1382" i="1"/>
  <c r="AD1456" i="1"/>
  <c r="AF1252" i="1"/>
  <c r="AG1366" i="1"/>
  <c r="AC1456" i="1"/>
  <c r="AE1456" i="1"/>
  <c r="AC943" i="1"/>
  <c r="AF1116" i="1"/>
  <c r="AH1292" i="1"/>
  <c r="AD1358" i="1"/>
  <c r="AF1410" i="1"/>
  <c r="AD1486" i="1"/>
  <c r="AH1230" i="1"/>
  <c r="AB1252" i="1"/>
  <c r="AG1116" i="1"/>
  <c r="AG1302" i="1"/>
  <c r="AI1302" i="1"/>
  <c r="AE1116" i="1"/>
  <c r="AE1158" i="1"/>
  <c r="AI1204" i="1"/>
  <c r="AI1252" i="1"/>
  <c r="AI1230" i="1"/>
  <c r="AC1340" i="1"/>
  <c r="AF927" i="1"/>
  <c r="AJ1116" i="1"/>
  <c r="AC1252" i="1"/>
  <c r="AD1302" i="1"/>
  <c r="AH1358" i="1"/>
  <c r="AD1448" i="1"/>
  <c r="AJ1204" i="1"/>
  <c r="AG1326" i="1"/>
  <c r="AI1358" i="1"/>
  <c r="AI1448" i="1"/>
  <c r="AJ561" i="1"/>
  <c r="AC561" i="1"/>
  <c r="AH943" i="1"/>
  <c r="AD1068" i="1"/>
  <c r="AD1116" i="1"/>
  <c r="AD1158" i="1"/>
  <c r="AG1204" i="1"/>
  <c r="AG1252" i="1"/>
  <c r="AF1292" i="1"/>
  <c r="AF1302" i="1"/>
  <c r="AF1326" i="1"/>
  <c r="AJ1340" i="1"/>
  <c r="AJ1358" i="1"/>
  <c r="AJ1366" i="1"/>
  <c r="AH1410" i="1"/>
  <c r="AF1448" i="1"/>
  <c r="AF1456" i="1"/>
  <c r="AF1486" i="1"/>
  <c r="AF1230" i="1"/>
  <c r="AH1204" i="1"/>
  <c r="AH1252" i="1"/>
  <c r="AC1068" i="1"/>
  <c r="AK1116" i="1"/>
  <c r="AG1230" i="1"/>
  <c r="AC1302" i="1"/>
  <c r="AC1326" i="1"/>
  <c r="AC1358" i="1"/>
  <c r="AC1366" i="1"/>
  <c r="AC1448" i="1"/>
  <c r="AG1456" i="1"/>
  <c r="AC1158" i="1"/>
  <c r="AC1486" i="1"/>
  <c r="AE1302" i="1"/>
  <c r="AE1358" i="1"/>
  <c r="AG943" i="1"/>
  <c r="AI1158" i="1"/>
  <c r="AG1340" i="1"/>
  <c r="AK1292" i="1"/>
  <c r="AI1410" i="1"/>
  <c r="AE1292" i="1"/>
  <c r="AE943" i="1"/>
  <c r="AK1204" i="1"/>
  <c r="AH1326" i="1"/>
  <c r="AD1366" i="1"/>
  <c r="AJ1410" i="1"/>
  <c r="AH1456" i="1"/>
  <c r="AH1486" i="1"/>
  <c r="AD1230" i="1"/>
  <c r="AF1204" i="1"/>
  <c r="AG1068" i="1"/>
  <c r="AK1230" i="1"/>
  <c r="AB1302" i="1"/>
  <c r="AB1326" i="1"/>
  <c r="AB1358" i="1"/>
  <c r="AB1366" i="1"/>
  <c r="AK1456" i="1"/>
  <c r="AG1158" i="1"/>
  <c r="AG1486" i="1"/>
  <c r="AC1410" i="1"/>
  <c r="AI1326" i="1"/>
  <c r="AI1366" i="1"/>
  <c r="AG1382" i="1"/>
  <c r="AE1108" i="1"/>
  <c r="AK943" i="1"/>
  <c r="AK1340" i="1"/>
  <c r="AE883" i="1"/>
  <c r="AE1486" i="1"/>
  <c r="AI1108" i="1"/>
  <c r="AI1116" i="1"/>
  <c r="AI1456" i="1"/>
  <c r="AI943" i="1"/>
  <c r="AD943" i="1"/>
  <c r="AH1068" i="1"/>
  <c r="AH1116" i="1"/>
  <c r="AH1158" i="1"/>
  <c r="AF1262" i="1"/>
  <c r="AJ1292" i="1"/>
  <c r="AJ1302" i="1"/>
  <c r="AJ1326" i="1"/>
  <c r="AF1340" i="1"/>
  <c r="AF1358" i="1"/>
  <c r="AF1366" i="1"/>
  <c r="AD1410" i="1"/>
  <c r="AJ1426" i="1"/>
  <c r="AJ1448" i="1"/>
  <c r="AJ1456" i="1"/>
  <c r="AJ1486" i="1"/>
  <c r="AJ1230" i="1"/>
  <c r="AB1230" i="1"/>
  <c r="AD1204" i="1"/>
  <c r="AD1252" i="1"/>
  <c r="AK1068" i="1"/>
  <c r="AC1116" i="1"/>
  <c r="AK1326" i="1"/>
  <c r="AK1366" i="1"/>
  <c r="AK1448" i="1"/>
  <c r="AK1158" i="1"/>
  <c r="AK1426" i="1"/>
  <c r="AK1486" i="1"/>
  <c r="AB1410" i="1"/>
  <c r="AE1448" i="1"/>
  <c r="AI1292" i="1"/>
  <c r="AE1340" i="1"/>
  <c r="AK1410" i="1"/>
  <c r="AI561" i="1"/>
  <c r="AE1068" i="1"/>
  <c r="AC1292" i="1"/>
  <c r="AG1410" i="1"/>
  <c r="AG1055" i="1"/>
  <c r="AG1292" i="1"/>
  <c r="AI1486" i="1"/>
  <c r="AI1068" i="1"/>
  <c r="AH927" i="1"/>
  <c r="AH1262" i="1"/>
  <c r="AD1382" i="1"/>
  <c r="AE561" i="1"/>
  <c r="AG927" i="1"/>
  <c r="AJ927" i="1"/>
  <c r="AJ1262" i="1"/>
  <c r="AF1382" i="1"/>
  <c r="AC927" i="1"/>
  <c r="AI1426" i="1"/>
  <c r="AI927" i="1"/>
  <c r="AH1382" i="1"/>
  <c r="AB927" i="1"/>
  <c r="AK1382" i="1"/>
  <c r="AC1055" i="1"/>
  <c r="AI1055" i="1"/>
  <c r="AG561" i="1"/>
  <c r="AD1108" i="1"/>
  <c r="AC1262" i="1"/>
  <c r="AK883" i="1"/>
  <c r="AC1382" i="1"/>
  <c r="AK1055" i="1"/>
  <c r="AK561" i="1"/>
  <c r="AF1108" i="1"/>
  <c r="AG1262" i="1"/>
  <c r="AG883" i="1"/>
  <c r="AB1382" i="1"/>
  <c r="AE1444" i="1"/>
  <c r="AD883" i="1"/>
  <c r="AH1108" i="1"/>
  <c r="AD1310" i="1"/>
  <c r="AK1262" i="1"/>
  <c r="AK1310" i="1"/>
  <c r="AC883" i="1"/>
  <c r="AE1382" i="1"/>
  <c r="AF883" i="1"/>
  <c r="AJ1108" i="1"/>
  <c r="AF1310" i="1"/>
  <c r="AG1310" i="1"/>
  <c r="AB883" i="1"/>
  <c r="AI1444" i="1"/>
  <c r="AH883" i="1"/>
  <c r="AH1310" i="1"/>
  <c r="AD1444" i="1"/>
  <c r="AC1310" i="1"/>
  <c r="AD1055" i="1"/>
  <c r="AI1310" i="1"/>
  <c r="AJ883" i="1"/>
  <c r="AJ1310" i="1"/>
  <c r="AF1444" i="1"/>
  <c r="AB1310" i="1"/>
  <c r="AF1055" i="1"/>
  <c r="AE1426" i="1"/>
  <c r="AH1444" i="1"/>
  <c r="AH1055" i="1"/>
  <c r="AK927" i="1"/>
  <c r="AJ1444" i="1"/>
  <c r="AJ1055" i="1"/>
  <c r="AE1262" i="1"/>
  <c r="AI1262" i="1"/>
  <c r="AD561" i="1"/>
  <c r="AD1426" i="1"/>
  <c r="AC1108" i="1"/>
  <c r="AC1444" i="1"/>
  <c r="AF561" i="1"/>
  <c r="AF1426" i="1"/>
  <c r="AG1108" i="1"/>
  <c r="AG1444" i="1"/>
  <c r="AC1426" i="1"/>
  <c r="AH561" i="1"/>
  <c r="AD927" i="1"/>
  <c r="AD1262" i="1"/>
  <c r="AH1426" i="1"/>
  <c r="AK1108" i="1"/>
  <c r="AK1444" i="1"/>
  <c r="AG1426" i="1"/>
  <c r="AE1055" i="1"/>
  <c r="AC1318" i="1"/>
  <c r="AH1412" i="1"/>
  <c r="AH1380" i="1"/>
  <c r="AD1174" i="1"/>
  <c r="AC1244" i="1"/>
  <c r="AJ1380" i="1"/>
  <c r="AC867" i="1"/>
  <c r="AD1314" i="1"/>
  <c r="AH1314" i="1"/>
  <c r="AJ1352" i="1"/>
  <c r="AC1338" i="1"/>
  <c r="AF1372" i="1"/>
  <c r="AB1338" i="1"/>
  <c r="AC1380" i="1"/>
  <c r="AK1380" i="1"/>
  <c r="AC1372" i="1"/>
  <c r="AE1334" i="1"/>
  <c r="AK1372" i="1"/>
  <c r="AJ1334" i="1"/>
  <c r="AG1102" i="1"/>
  <c r="AF1174" i="1"/>
  <c r="AJ1412" i="1"/>
  <c r="AB1318" i="1"/>
  <c r="AH1174" i="1"/>
  <c r="AF1314" i="1"/>
  <c r="AF1338" i="1"/>
  <c r="AD1372" i="1"/>
  <c r="AD1478" i="1"/>
  <c r="AG1380" i="1"/>
  <c r="AE1174" i="1"/>
  <c r="AE1380" i="1"/>
  <c r="AE1498" i="1"/>
  <c r="AG1372" i="1"/>
  <c r="AE991" i="1"/>
  <c r="AF991" i="1"/>
  <c r="AG1244" i="1"/>
  <c r="AJ1314" i="1"/>
  <c r="AJ1338" i="1"/>
  <c r="AH1372" i="1"/>
  <c r="AH1478" i="1"/>
  <c r="AG1412" i="1"/>
  <c r="AC1174" i="1"/>
  <c r="AC1498" i="1"/>
  <c r="AE1102" i="1"/>
  <c r="AE1412" i="1"/>
  <c r="AI1380" i="1"/>
  <c r="AH991" i="1"/>
  <c r="AK1244" i="1"/>
  <c r="AD1294" i="1"/>
  <c r="AJ1372" i="1"/>
  <c r="AJ1478" i="1"/>
  <c r="AK1412" i="1"/>
  <c r="AG1174" i="1"/>
  <c r="AG1498" i="1"/>
  <c r="AE1416" i="1"/>
  <c r="AI1498" i="1"/>
  <c r="AD991" i="1"/>
  <c r="AJ1174" i="1"/>
  <c r="AC1412" i="1"/>
  <c r="AD847" i="1"/>
  <c r="AJ991" i="1"/>
  <c r="AF1294" i="1"/>
  <c r="AD1416" i="1"/>
  <c r="AK847" i="1"/>
  <c r="AK1294" i="1"/>
  <c r="AC1416" i="1"/>
  <c r="AK1174" i="1"/>
  <c r="AI1294" i="1"/>
  <c r="AK1498" i="1"/>
  <c r="AE1296" i="1"/>
  <c r="AF847" i="1"/>
  <c r="AH1294" i="1"/>
  <c r="AF1416" i="1"/>
  <c r="AG847" i="1"/>
  <c r="AG1294" i="1"/>
  <c r="AG1416" i="1"/>
  <c r="AC1296" i="1"/>
  <c r="AI1318" i="1"/>
  <c r="AB1296" i="1"/>
  <c r="AI1102" i="1"/>
  <c r="AI1412" i="1"/>
  <c r="AI1416" i="1"/>
  <c r="AH847" i="1"/>
  <c r="AD1102" i="1"/>
  <c r="AJ1294" i="1"/>
  <c r="AH1416" i="1"/>
  <c r="AC847" i="1"/>
  <c r="AC1294" i="1"/>
  <c r="AK1416" i="1"/>
  <c r="AG1296" i="1"/>
  <c r="AC1478" i="1"/>
  <c r="AE1318" i="1"/>
  <c r="AI1314" i="1"/>
  <c r="AI1478" i="1"/>
  <c r="AJ847" i="1"/>
  <c r="AF1102" i="1"/>
  <c r="AD1296" i="1"/>
  <c r="AD1318" i="1"/>
  <c r="AJ1362" i="1"/>
  <c r="AJ1416" i="1"/>
  <c r="AB847" i="1"/>
  <c r="AB1294" i="1"/>
  <c r="AC991" i="1"/>
  <c r="AK1296" i="1"/>
  <c r="AG1478" i="1"/>
  <c r="AK1352" i="1"/>
  <c r="AK1356" i="1"/>
  <c r="AH1102" i="1"/>
  <c r="AF1296" i="1"/>
  <c r="AF1318" i="1"/>
  <c r="AD1498" i="1"/>
  <c r="AJ1244" i="1"/>
  <c r="AK1314" i="1"/>
  <c r="AK1334" i="1"/>
  <c r="AG991" i="1"/>
  <c r="AK1478" i="1"/>
  <c r="AG1352" i="1"/>
  <c r="AE1478" i="1"/>
  <c r="AF1478" i="1"/>
  <c r="AJ1102" i="1"/>
  <c r="AH1296" i="1"/>
  <c r="AH1318" i="1"/>
  <c r="AF1498" i="1"/>
  <c r="AH1244" i="1"/>
  <c r="AE847" i="1"/>
  <c r="AG1314" i="1"/>
  <c r="AG1334" i="1"/>
  <c r="AK991" i="1"/>
  <c r="AE1352" i="1"/>
  <c r="AC1352" i="1"/>
  <c r="AI975" i="1"/>
  <c r="AJ1296" i="1"/>
  <c r="AJ1318" i="1"/>
  <c r="AH1498" i="1"/>
  <c r="AF1244" i="1"/>
  <c r="AC1314" i="1"/>
  <c r="AC1334" i="1"/>
  <c r="AB1352" i="1"/>
  <c r="AI1244" i="1"/>
  <c r="AI1338" i="1"/>
  <c r="AI1372" i="1"/>
  <c r="AD1334" i="1"/>
  <c r="AD1352" i="1"/>
  <c r="AJ1498" i="1"/>
  <c r="AD1244" i="1"/>
  <c r="AB1314" i="1"/>
  <c r="AB1334" i="1"/>
  <c r="AI991" i="1"/>
  <c r="AF1334" i="1"/>
  <c r="AF1352" i="1"/>
  <c r="AD1380" i="1"/>
  <c r="AD1412" i="1"/>
  <c r="AB1244" i="1"/>
  <c r="AK1318" i="1"/>
  <c r="AK1338" i="1"/>
  <c r="AI1174" i="1"/>
  <c r="AH1334" i="1"/>
  <c r="AH1352" i="1"/>
  <c r="AF1380" i="1"/>
  <c r="AF1412" i="1"/>
  <c r="AG1338" i="1"/>
  <c r="AC1102" i="1"/>
  <c r="AE1372" i="1"/>
  <c r="AH1027" i="1"/>
  <c r="AD1362" i="1"/>
  <c r="AJ1027" i="1"/>
  <c r="AF1362" i="1"/>
  <c r="AC1356" i="1"/>
  <c r="AE867" i="1"/>
  <c r="AH1362" i="1"/>
  <c r="AE1328" i="1"/>
  <c r="AE1027" i="1"/>
  <c r="AG1356" i="1"/>
  <c r="AD1356" i="1"/>
  <c r="AD1376" i="1"/>
  <c r="AD1488" i="1"/>
  <c r="AG867" i="1"/>
  <c r="AI1362" i="1"/>
  <c r="AD867" i="1"/>
  <c r="AF1356" i="1"/>
  <c r="AF1376" i="1"/>
  <c r="AF1488" i="1"/>
  <c r="AC1452" i="1"/>
  <c r="AK867" i="1"/>
  <c r="AK1376" i="1"/>
  <c r="AE1488" i="1"/>
  <c r="AE1452" i="1"/>
  <c r="AI1356" i="1"/>
  <c r="AF867" i="1"/>
  <c r="AD975" i="1"/>
  <c r="AH1356" i="1"/>
  <c r="AH1376" i="1"/>
  <c r="AH1488" i="1"/>
  <c r="AG1452" i="1"/>
  <c r="AE1376" i="1"/>
  <c r="AG1376" i="1"/>
  <c r="AE975" i="1"/>
  <c r="AH867" i="1"/>
  <c r="AF975" i="1"/>
  <c r="AJ1356" i="1"/>
  <c r="AJ1376" i="1"/>
  <c r="AJ1488" i="1"/>
  <c r="AK1452" i="1"/>
  <c r="AC1488" i="1"/>
  <c r="AC1376" i="1"/>
  <c r="AI1488" i="1"/>
  <c r="AI867" i="1"/>
  <c r="AJ867" i="1"/>
  <c r="AH975" i="1"/>
  <c r="AD1328" i="1"/>
  <c r="AK1362" i="1"/>
  <c r="AG1488" i="1"/>
  <c r="AC975" i="1"/>
  <c r="AB1376" i="1"/>
  <c r="AJ975" i="1"/>
  <c r="AF1328" i="1"/>
  <c r="AG1362" i="1"/>
  <c r="AK1488" i="1"/>
  <c r="AG975" i="1"/>
  <c r="AK1328" i="1"/>
  <c r="AJ657" i="1"/>
  <c r="AH1328" i="1"/>
  <c r="AC1362" i="1"/>
  <c r="AK975" i="1"/>
  <c r="AC1027" i="1"/>
  <c r="AG1328" i="1"/>
  <c r="AI657" i="1"/>
  <c r="AI1027" i="1"/>
  <c r="AH657" i="1"/>
  <c r="AJ1328" i="1"/>
  <c r="AB1362" i="1"/>
  <c r="AG1027" i="1"/>
  <c r="AC1328" i="1"/>
  <c r="AB1027" i="1"/>
  <c r="AF657" i="1"/>
  <c r="AD1452" i="1"/>
  <c r="AK1027" i="1"/>
  <c r="AB1328" i="1"/>
  <c r="AE1356" i="1"/>
  <c r="AC657" i="1"/>
  <c r="AD657" i="1"/>
  <c r="AF1452" i="1"/>
  <c r="AG657" i="1"/>
  <c r="AB657" i="1"/>
  <c r="AD1027" i="1"/>
  <c r="AH1452" i="1"/>
  <c r="AK657" i="1"/>
  <c r="AJ1452" i="1"/>
  <c r="AI1452" i="1"/>
  <c r="AE1164" i="1"/>
  <c r="AD1164" i="1"/>
  <c r="AJ1312" i="1"/>
  <c r="AF1164" i="1"/>
  <c r="AC1118" i="1"/>
  <c r="AH1164" i="1"/>
  <c r="AG1118" i="1"/>
  <c r="AJ1164" i="1"/>
  <c r="AK1118" i="1"/>
  <c r="AE1118" i="1"/>
  <c r="AE1312" i="1"/>
  <c r="AK1312" i="1"/>
  <c r="AG1312" i="1"/>
  <c r="AC1312" i="1"/>
  <c r="AD1118" i="1"/>
  <c r="AB1312" i="1"/>
  <c r="AF1118" i="1"/>
  <c r="AD1312" i="1"/>
  <c r="AC1164" i="1"/>
  <c r="AI1164" i="1"/>
  <c r="AH1118" i="1"/>
  <c r="AF1312" i="1"/>
  <c r="AG1164" i="1"/>
  <c r="AI1118" i="1"/>
  <c r="AJ1118" i="1"/>
  <c r="AH1312" i="1"/>
  <c r="AK1164" i="1"/>
  <c r="AH1406" i="1"/>
  <c r="AE1246" i="1"/>
  <c r="AI947" i="1"/>
  <c r="AJ1406" i="1"/>
  <c r="AI1472" i="1"/>
  <c r="AE1406" i="1"/>
  <c r="AK1406" i="1"/>
  <c r="AJ1246" i="1"/>
  <c r="AC817" i="1"/>
  <c r="AG1406" i="1"/>
  <c r="AF947" i="1"/>
  <c r="AF1246" i="1"/>
  <c r="AK817" i="1"/>
  <c r="AB1406" i="1"/>
  <c r="AH947" i="1"/>
  <c r="AD1246" i="1"/>
  <c r="AI1246" i="1"/>
  <c r="AJ947" i="1"/>
  <c r="AB1246" i="1"/>
  <c r="AD817" i="1"/>
  <c r="AF817" i="1"/>
  <c r="AD1076" i="1"/>
  <c r="AE1076" i="1"/>
  <c r="AI1076" i="1"/>
  <c r="AH817" i="1"/>
  <c r="AF1076" i="1"/>
  <c r="AD1472" i="1"/>
  <c r="AE1472" i="1"/>
  <c r="AJ817" i="1"/>
  <c r="AH1076" i="1"/>
  <c r="AF1472" i="1"/>
  <c r="AG1246" i="1"/>
  <c r="AE947" i="1"/>
  <c r="AJ1076" i="1"/>
  <c r="AH1472" i="1"/>
  <c r="AK1246" i="1"/>
  <c r="AC1472" i="1"/>
  <c r="AE817" i="1"/>
  <c r="AJ1472" i="1"/>
  <c r="AC1076" i="1"/>
  <c r="AG1472" i="1"/>
  <c r="AC947" i="1"/>
  <c r="AD1406" i="1"/>
  <c r="AG1076" i="1"/>
  <c r="AK1472" i="1"/>
  <c r="AG947" i="1"/>
  <c r="AI817" i="1"/>
  <c r="AF1406" i="1"/>
  <c r="AK1076" i="1"/>
  <c r="AK947" i="1"/>
  <c r="AC689" i="1"/>
  <c r="AG689" i="1"/>
  <c r="AK1220" i="1"/>
  <c r="AE1418" i="1"/>
  <c r="AJ593" i="1"/>
  <c r="AC593" i="1"/>
  <c r="AG593" i="1"/>
  <c r="AD1156" i="1"/>
  <c r="D44" i="2"/>
  <c r="D43" i="2"/>
  <c r="C16" i="1"/>
  <c r="D42" i="2"/>
  <c r="D39" i="2"/>
  <c r="D41" i="2"/>
  <c r="AC1492" i="1"/>
  <c r="AB1043" i="1"/>
  <c r="AG1492" i="1"/>
  <c r="AC450" i="1"/>
  <c r="AK1492" i="1"/>
  <c r="AG450" i="1"/>
  <c r="AI450" i="1"/>
  <c r="AD1322" i="1"/>
  <c r="AK450" i="1"/>
  <c r="O450" i="1" s="1"/>
  <c r="AF1322" i="1"/>
  <c r="AH1322" i="1"/>
  <c r="AJ1322" i="1"/>
  <c r="AE450" i="1"/>
  <c r="I450" i="1" s="1"/>
  <c r="AK1322" i="1"/>
  <c r="AD450" i="1"/>
  <c r="AD1094" i="1"/>
  <c r="AG1322" i="1"/>
  <c r="AC1094" i="1"/>
  <c r="AE1043" i="1"/>
  <c r="AF450" i="1"/>
  <c r="AF1094" i="1"/>
  <c r="AC1322" i="1"/>
  <c r="AG1094" i="1"/>
  <c r="AH450" i="1"/>
  <c r="AH1094" i="1"/>
  <c r="AB1322" i="1"/>
  <c r="AK1094" i="1"/>
  <c r="AI1492" i="1"/>
  <c r="AJ450" i="1"/>
  <c r="AD1043" i="1"/>
  <c r="AJ1094" i="1"/>
  <c r="AD1492" i="1"/>
  <c r="AC1043" i="1"/>
  <c r="AI1094" i="1"/>
  <c r="AF1043" i="1"/>
  <c r="AF1492" i="1"/>
  <c r="AG1043" i="1"/>
  <c r="AH1043" i="1"/>
  <c r="AH1492" i="1"/>
  <c r="AK1043" i="1"/>
  <c r="AE1492" i="1"/>
  <c r="AJ1492" i="1"/>
  <c r="AE1094" i="1"/>
  <c r="D31" i="2"/>
  <c r="D32" i="2"/>
  <c r="D40" i="2"/>
  <c r="D35" i="2"/>
  <c r="D34" i="2"/>
  <c r="D37" i="2"/>
  <c r="D38" i="2"/>
  <c r="D33" i="2"/>
  <c r="AG1368" i="1"/>
  <c r="AK809" i="1"/>
  <c r="AB1386" i="1"/>
  <c r="AC1368" i="1"/>
  <c r="AB1368" i="1"/>
  <c r="AC1086" i="1"/>
  <c r="AG1086" i="1"/>
  <c r="AH1300" i="1"/>
  <c r="AJ1300" i="1"/>
  <c r="AK1086" i="1"/>
  <c r="AD1368" i="1"/>
  <c r="AF1368" i="1"/>
  <c r="AH1368" i="1"/>
  <c r="AD1086" i="1"/>
  <c r="AJ1368" i="1"/>
  <c r="AF1086" i="1"/>
  <c r="AH1086" i="1"/>
  <c r="AJ1086" i="1"/>
  <c r="AE1368" i="1"/>
  <c r="AI1086" i="1"/>
  <c r="AK1368" i="1"/>
  <c r="AE1086" i="1"/>
  <c r="D36" i="2"/>
  <c r="AF753" i="1"/>
  <c r="AF1300" i="1"/>
  <c r="AG1039" i="1"/>
  <c r="AI1300" i="1"/>
  <c r="AE1496" i="1"/>
  <c r="AC1496" i="1"/>
  <c r="AG1496" i="1"/>
  <c r="AK1496" i="1"/>
  <c r="AJ753" i="1"/>
  <c r="AH753" i="1"/>
  <c r="D25" i="2"/>
  <c r="D26" i="2"/>
  <c r="D27" i="2"/>
  <c r="D28" i="2"/>
  <c r="D29" i="2"/>
  <c r="D30" i="2"/>
  <c r="AC6" i="1"/>
  <c r="AH1332" i="1"/>
  <c r="AJ1332" i="1"/>
  <c r="AC1100" i="1"/>
  <c r="AG1100" i="1"/>
  <c r="AI1332" i="1"/>
  <c r="AK1100" i="1"/>
  <c r="AH6" i="1"/>
  <c r="AF6" i="1"/>
  <c r="AE1332" i="1"/>
  <c r="AI1100" i="1"/>
  <c r="AD6" i="1"/>
  <c r="AB6" i="1"/>
  <c r="F6" i="1" s="1"/>
  <c r="AC1332" i="1"/>
  <c r="AK6" i="1"/>
  <c r="AD1100" i="1"/>
  <c r="AG1332" i="1"/>
  <c r="AI6" i="1"/>
  <c r="AF1100" i="1"/>
  <c r="AK1332" i="1"/>
  <c r="AG6" i="1"/>
  <c r="AH1100" i="1"/>
  <c r="AD1332" i="1"/>
  <c r="AE6" i="1"/>
  <c r="AJ1100" i="1"/>
  <c r="AF1332" i="1"/>
  <c r="AE1100" i="1"/>
  <c r="AH1336" i="1"/>
  <c r="AE1482" i="1"/>
  <c r="AG1336" i="1"/>
  <c r="AJ1336" i="1"/>
  <c r="AC1336" i="1"/>
  <c r="AB1336" i="1"/>
  <c r="AD1023" i="1"/>
  <c r="AF1023" i="1"/>
  <c r="AH1023" i="1"/>
  <c r="AD1482" i="1"/>
  <c r="AJ1023" i="1"/>
  <c r="AF1482" i="1"/>
  <c r="AE1023" i="1"/>
  <c r="AH1482" i="1"/>
  <c r="AE1336" i="1"/>
  <c r="AJ1482" i="1"/>
  <c r="AI1023" i="1"/>
  <c r="AC1023" i="1"/>
  <c r="AC1482" i="1"/>
  <c r="AB1023" i="1"/>
  <c r="AD1336" i="1"/>
  <c r="AG1023" i="1"/>
  <c r="AG1482" i="1"/>
  <c r="AF1336" i="1"/>
  <c r="AK1482" i="1"/>
  <c r="AK1336" i="1"/>
  <c r="AI1482" i="1"/>
  <c r="AG1386" i="1"/>
  <c r="AC1386" i="1"/>
  <c r="AF1156" i="1"/>
  <c r="AH1156" i="1"/>
  <c r="AJ1156" i="1"/>
  <c r="AD1386" i="1"/>
  <c r="AF1386" i="1"/>
  <c r="AH1386" i="1"/>
  <c r="AC1156" i="1"/>
  <c r="AD809" i="1"/>
  <c r="AJ1386" i="1"/>
  <c r="AG1156" i="1"/>
  <c r="AF809" i="1"/>
  <c r="AK1156" i="1"/>
  <c r="AH809" i="1"/>
  <c r="AJ809" i="1"/>
  <c r="AE809" i="1"/>
  <c r="AE1156" i="1"/>
  <c r="AI809" i="1"/>
  <c r="AK1386" i="1"/>
  <c r="AC809" i="1"/>
  <c r="AG809" i="1"/>
  <c r="AI1156" i="1"/>
  <c r="AI1386" i="1"/>
  <c r="AD721" i="1"/>
  <c r="AB721" i="1"/>
  <c r="AF721" i="1"/>
  <c r="AD1150" i="1"/>
  <c r="AC713" i="1"/>
  <c r="AF1150" i="1"/>
  <c r="AD1400" i="1"/>
  <c r="AG713" i="1"/>
  <c r="AH1150" i="1"/>
  <c r="AF1400" i="1"/>
  <c r="AK713" i="1"/>
  <c r="AJ1150" i="1"/>
  <c r="AH1400" i="1"/>
  <c r="AC721" i="1"/>
  <c r="AJ1400" i="1"/>
  <c r="AD386" i="1"/>
  <c r="AG721" i="1"/>
  <c r="AF386" i="1"/>
  <c r="AK721" i="1"/>
  <c r="AJ713" i="1"/>
  <c r="AH386" i="1"/>
  <c r="AH713" i="1"/>
  <c r="AJ386" i="1"/>
  <c r="AF713" i="1"/>
  <c r="AD713" i="1"/>
  <c r="AB713" i="1"/>
  <c r="AJ721" i="1"/>
  <c r="AH721" i="1"/>
  <c r="AH625" i="1"/>
  <c r="AJ625" i="1"/>
  <c r="AF625" i="1"/>
  <c r="AD625" i="1"/>
  <c r="AB625" i="1"/>
  <c r="AI625" i="1"/>
  <c r="AC1364" i="1"/>
  <c r="AC625" i="1"/>
  <c r="AD1364" i="1"/>
  <c r="AG1364" i="1"/>
  <c r="AE1364" i="1"/>
  <c r="AG625" i="1"/>
  <c r="AF1364" i="1"/>
  <c r="AK1364" i="1"/>
  <c r="AK625" i="1"/>
  <c r="AH1364" i="1"/>
  <c r="AJ1364" i="1"/>
  <c r="AI1364" i="1"/>
  <c r="AF915" i="1"/>
  <c r="AD1300" i="1"/>
  <c r="AC1039" i="1"/>
  <c r="AD753" i="1"/>
  <c r="AD1496" i="1"/>
  <c r="AE1300" i="1"/>
  <c r="AB753" i="1"/>
  <c r="AF1496" i="1"/>
  <c r="AH1496" i="1"/>
  <c r="AI1039" i="1"/>
  <c r="AJ1496" i="1"/>
  <c r="AE753" i="1"/>
  <c r="AI1290" i="1"/>
  <c r="AD1059" i="1"/>
  <c r="AC1059" i="1"/>
  <c r="AF1059" i="1"/>
  <c r="AG1059" i="1"/>
  <c r="AI1496" i="1"/>
  <c r="AK1460" i="1"/>
  <c r="AH1059" i="1"/>
  <c r="AK1059" i="1"/>
  <c r="AC1300" i="1"/>
  <c r="AI1059" i="1"/>
  <c r="AG753" i="1"/>
  <c r="AJ1059" i="1"/>
  <c r="AI753" i="1"/>
  <c r="AG1300" i="1"/>
  <c r="AE1059" i="1"/>
  <c r="AK753" i="1"/>
  <c r="AK1300" i="1"/>
  <c r="AH915" i="1"/>
  <c r="AC1150" i="1"/>
  <c r="AG1150" i="1"/>
  <c r="AK1150" i="1"/>
  <c r="AE386" i="1"/>
  <c r="AI1400" i="1"/>
  <c r="AI721" i="1"/>
  <c r="AI386" i="1"/>
  <c r="AI1150" i="1"/>
  <c r="AC1400" i="1"/>
  <c r="AC386" i="1"/>
  <c r="AG1400" i="1"/>
  <c r="AG386" i="1"/>
  <c r="AK1400" i="1"/>
  <c r="AK386" i="1"/>
  <c r="AI713" i="1"/>
  <c r="AE1150" i="1"/>
  <c r="AE1400" i="1"/>
  <c r="AB1278" i="1"/>
  <c r="AE497" i="1"/>
  <c r="AK931" i="1"/>
  <c r="AI497" i="1"/>
  <c r="AI434" i="1"/>
  <c r="AI931" i="1"/>
  <c r="AE1464" i="1"/>
  <c r="AD434" i="1"/>
  <c r="AD931" i="1"/>
  <c r="AF434" i="1"/>
  <c r="AF931" i="1"/>
  <c r="AH434" i="1"/>
  <c r="AH931" i="1"/>
  <c r="AJ434" i="1"/>
  <c r="AJ931" i="1"/>
  <c r="AI1464" i="1"/>
  <c r="AC434" i="1"/>
  <c r="AC497" i="1"/>
  <c r="AG434" i="1"/>
  <c r="AI1278" i="1"/>
  <c r="AE931" i="1"/>
  <c r="AD497" i="1"/>
  <c r="AG497" i="1"/>
  <c r="AD1278" i="1"/>
  <c r="AD1464" i="1"/>
  <c r="AC1464" i="1"/>
  <c r="AK434" i="1"/>
  <c r="O434" i="1" s="1"/>
  <c r="AE1278" i="1"/>
  <c r="AF497" i="1"/>
  <c r="AK497" i="1"/>
  <c r="AF1278" i="1"/>
  <c r="AF1464" i="1"/>
  <c r="AK1278" i="1"/>
  <c r="AG1464" i="1"/>
  <c r="AH497" i="1"/>
  <c r="AH1278" i="1"/>
  <c r="AH1464" i="1"/>
  <c r="AG1278" i="1"/>
  <c r="AK1464" i="1"/>
  <c r="AC931" i="1"/>
  <c r="AJ497" i="1"/>
  <c r="AJ1278" i="1"/>
  <c r="AJ1464" i="1"/>
  <c r="AG931" i="1"/>
  <c r="AE434" i="1"/>
  <c r="AD915" i="1"/>
  <c r="AG1460" i="1"/>
  <c r="AJ915" i="1"/>
  <c r="AK1039" i="1"/>
  <c r="AI915" i="1"/>
  <c r="AB1039" i="1"/>
  <c r="AD1460" i="1"/>
  <c r="AF1460" i="1"/>
  <c r="AK1290" i="1"/>
  <c r="AK915" i="1"/>
  <c r="AH1460" i="1"/>
  <c r="AG1290" i="1"/>
  <c r="AG915" i="1"/>
  <c r="AJ1460" i="1"/>
  <c r="AC1290" i="1"/>
  <c r="AC915" i="1"/>
  <c r="AE1460" i="1"/>
  <c r="AB1290" i="1"/>
  <c r="AB915" i="1"/>
  <c r="AI1460" i="1"/>
  <c r="AD1039" i="1"/>
  <c r="AD1290" i="1"/>
  <c r="AF1039" i="1"/>
  <c r="AF1290" i="1"/>
  <c r="AH1039" i="1"/>
  <c r="AH1290" i="1"/>
  <c r="AJ1039" i="1"/>
  <c r="AJ1290" i="1"/>
  <c r="AC1460" i="1"/>
  <c r="AI1450" i="1"/>
  <c r="AH585" i="1"/>
  <c r="AK585" i="1"/>
  <c r="AE1304" i="1"/>
  <c r="AB1304" i="1"/>
  <c r="AJ585" i="1"/>
  <c r="AC1450" i="1"/>
  <c r="AG1450" i="1"/>
  <c r="AE1450" i="1"/>
  <c r="AK1450" i="1"/>
  <c r="AC1284" i="1"/>
  <c r="AI1284" i="1"/>
  <c r="AD895" i="1"/>
  <c r="AD1284" i="1"/>
  <c r="AG1284" i="1"/>
  <c r="AI895" i="1"/>
  <c r="AF895" i="1"/>
  <c r="AF1284" i="1"/>
  <c r="AK1284" i="1"/>
  <c r="AH895" i="1"/>
  <c r="AH1284" i="1"/>
  <c r="AK895" i="1"/>
  <c r="AJ895" i="1"/>
  <c r="AJ1284" i="1"/>
  <c r="AG895" i="1"/>
  <c r="AD1304" i="1"/>
  <c r="AD1450" i="1"/>
  <c r="AC895" i="1"/>
  <c r="AF1304" i="1"/>
  <c r="AF1450" i="1"/>
  <c r="AB895" i="1"/>
  <c r="AE1284" i="1"/>
  <c r="AH1304" i="1"/>
  <c r="AH1450" i="1"/>
  <c r="AK1304" i="1"/>
  <c r="AI585" i="1"/>
  <c r="AD585" i="1"/>
  <c r="AC585" i="1"/>
  <c r="AJ1304" i="1"/>
  <c r="AJ1450" i="1"/>
  <c r="AE585" i="1"/>
  <c r="AG1304" i="1"/>
  <c r="AF585" i="1"/>
  <c r="AG585" i="1"/>
  <c r="AC1304" i="1"/>
  <c r="AI777" i="1"/>
  <c r="AD1428" i="1"/>
  <c r="AI1428" i="1"/>
  <c r="AF1428" i="1"/>
  <c r="AC777" i="1"/>
  <c r="AH1428" i="1"/>
  <c r="AG777" i="1"/>
  <c r="AK911" i="1"/>
  <c r="AJ1428" i="1"/>
  <c r="AK777" i="1"/>
  <c r="AG911" i="1"/>
  <c r="AE777" i="1"/>
  <c r="AD777" i="1"/>
  <c r="AD911" i="1"/>
  <c r="AC911" i="1"/>
  <c r="AF777" i="1"/>
  <c r="AF911" i="1"/>
  <c r="AB911" i="1"/>
  <c r="AH777" i="1"/>
  <c r="AH911" i="1"/>
  <c r="AJ681" i="1"/>
  <c r="AJ777" i="1"/>
  <c r="AJ911" i="1"/>
  <c r="AC1428" i="1"/>
  <c r="AI681" i="1"/>
  <c r="AJ289" i="1"/>
  <c r="AC681" i="1"/>
  <c r="AH681" i="1"/>
  <c r="AE289" i="1"/>
  <c r="I289" i="1" s="1"/>
  <c r="L289" i="1" s="1"/>
  <c r="AG1428" i="1"/>
  <c r="AH289" i="1"/>
  <c r="AG681" i="1"/>
  <c r="AF681" i="1"/>
  <c r="AK1428" i="1"/>
  <c r="AE1428" i="1"/>
  <c r="AF289" i="1"/>
  <c r="AK681" i="1"/>
  <c r="AD681" i="1"/>
  <c r="AD289" i="1"/>
  <c r="AB681" i="1"/>
  <c r="AB289" i="1"/>
  <c r="AG289" i="1"/>
  <c r="AI289" i="1"/>
  <c r="AK289" i="1"/>
  <c r="AI911" i="1"/>
  <c r="AJ1092" i="1"/>
  <c r="AB1354" i="1"/>
  <c r="AG121" i="1"/>
  <c r="K121" i="1" s="1"/>
  <c r="N121" i="1" s="1"/>
  <c r="AK121" i="1"/>
  <c r="AI121" i="1"/>
  <c r="AE553" i="1"/>
  <c r="AE1092" i="1"/>
  <c r="AC553" i="1"/>
  <c r="AI553" i="1"/>
  <c r="AG553" i="1"/>
  <c r="AC1092" i="1"/>
  <c r="AK553" i="1"/>
  <c r="AG1092" i="1"/>
  <c r="AD553" i="1"/>
  <c r="AD1354" i="1"/>
  <c r="AK1092" i="1"/>
  <c r="AD121" i="1"/>
  <c r="AF553" i="1"/>
  <c r="AF1354" i="1"/>
  <c r="AI1354" i="1"/>
  <c r="AF121" i="1"/>
  <c r="AH553" i="1"/>
  <c r="AD1092" i="1"/>
  <c r="AH1354" i="1"/>
  <c r="AK1354" i="1"/>
  <c r="AH121" i="1"/>
  <c r="AJ553" i="1"/>
  <c r="AF1092" i="1"/>
  <c r="AJ1354" i="1"/>
  <c r="AG1354" i="1"/>
  <c r="AI1092" i="1"/>
  <c r="AJ121" i="1"/>
  <c r="AH1092" i="1"/>
  <c r="AC121" i="1"/>
  <c r="AC1354" i="1"/>
  <c r="AE121" i="1"/>
  <c r="D20" i="2"/>
  <c r="AH593" i="1"/>
  <c r="AG1220" i="1"/>
  <c r="AB1214" i="1"/>
  <c r="AE593" i="1"/>
  <c r="AD257" i="1"/>
  <c r="AK689" i="1"/>
  <c r="AJ689" i="1"/>
  <c r="AK593" i="1"/>
  <c r="AE1214" i="1"/>
  <c r="AF257" i="1"/>
  <c r="AH689" i="1"/>
  <c r="AH257" i="1"/>
  <c r="AF689" i="1"/>
  <c r="AE1432" i="1"/>
  <c r="AI1418" i="1"/>
  <c r="AJ257" i="1"/>
  <c r="AD689" i="1"/>
  <c r="AD1432" i="1"/>
  <c r="AB689" i="1"/>
  <c r="AF1432" i="1"/>
  <c r="AC257" i="1"/>
  <c r="AC1432" i="1"/>
  <c r="AH1432" i="1"/>
  <c r="AG257" i="1"/>
  <c r="AG1432" i="1"/>
  <c r="AI1220" i="1"/>
  <c r="AI1214" i="1"/>
  <c r="AJ1432" i="1"/>
  <c r="AJ1220" i="1"/>
  <c r="AK257" i="1"/>
  <c r="AK1432" i="1"/>
  <c r="AI1432" i="1"/>
  <c r="AD1418" i="1"/>
  <c r="AH1220" i="1"/>
  <c r="AC1418" i="1"/>
  <c r="AE257" i="1"/>
  <c r="I257" i="1" s="1"/>
  <c r="L257" i="1" s="1"/>
  <c r="AF1418" i="1"/>
  <c r="AF1220" i="1"/>
  <c r="AG1418" i="1"/>
  <c r="AI257" i="1"/>
  <c r="AH1418" i="1"/>
  <c r="AJ1214" i="1"/>
  <c r="AD1220" i="1"/>
  <c r="AK1418" i="1"/>
  <c r="AJ1418" i="1"/>
  <c r="AH1214" i="1"/>
  <c r="AB1220" i="1"/>
  <c r="AG1214" i="1"/>
  <c r="AI593" i="1"/>
  <c r="AD593" i="1"/>
  <c r="AF1214" i="1"/>
  <c r="AK1214" i="1"/>
  <c r="AF593" i="1"/>
  <c r="AC1220" i="1"/>
  <c r="AD1214" i="1"/>
  <c r="AI689" i="1"/>
  <c r="AI1396" i="1"/>
  <c r="AE521" i="1"/>
  <c r="AC521" i="1"/>
  <c r="AD1396" i="1"/>
  <c r="AG521" i="1"/>
  <c r="AF1396" i="1"/>
  <c r="AI521" i="1"/>
  <c r="AK521" i="1"/>
  <c r="AH1396" i="1"/>
  <c r="AJ156" i="1"/>
  <c r="AJ1396" i="1"/>
  <c r="AC1396" i="1"/>
  <c r="AH156" i="1"/>
  <c r="AG1396" i="1"/>
  <c r="AF156" i="1"/>
  <c r="AD521" i="1"/>
  <c r="AK1396" i="1"/>
  <c r="AI156" i="1"/>
  <c r="AD156" i="1"/>
  <c r="AF521" i="1"/>
  <c r="AB156" i="1"/>
  <c r="AH521" i="1"/>
  <c r="AG156" i="1"/>
  <c r="AJ521" i="1"/>
  <c r="AE1396" i="1"/>
  <c r="AK156" i="1"/>
  <c r="AE156" i="1"/>
  <c r="D16" i="2"/>
  <c r="D18" i="2"/>
  <c r="AG1122" i="1"/>
  <c r="AH641" i="1"/>
  <c r="AF855" i="1"/>
  <c r="AC1128" i="1"/>
  <c r="AH955" i="1"/>
  <c r="AH1160" i="1"/>
  <c r="AD1282" i="1"/>
  <c r="AC1019" i="1"/>
  <c r="AE1218" i="1"/>
  <c r="AG1250" i="1"/>
  <c r="AI1064" i="1"/>
  <c r="AI1160" i="1"/>
  <c r="AH513" i="1"/>
  <c r="AF769" i="1"/>
  <c r="AJ855" i="1"/>
  <c r="AH983" i="1"/>
  <c r="AH1186" i="1"/>
  <c r="AH1224" i="1"/>
  <c r="AE855" i="1"/>
  <c r="AG1047" i="1"/>
  <c r="AK1288" i="1"/>
  <c r="AH1218" i="1"/>
  <c r="AC825" i="1"/>
  <c r="AK1154" i="1"/>
  <c r="AE983" i="1"/>
  <c r="AE1186" i="1"/>
  <c r="AD569" i="1"/>
  <c r="AC641" i="1"/>
  <c r="AH697" i="1"/>
  <c r="AC569" i="1"/>
  <c r="AJ769" i="1"/>
  <c r="AH891" i="1"/>
  <c r="AD1019" i="1"/>
  <c r="AH1064" i="1"/>
  <c r="AH1128" i="1"/>
  <c r="AH1192" i="1"/>
  <c r="AJ1250" i="1"/>
  <c r="AJ1256" i="1"/>
  <c r="AG955" i="1"/>
  <c r="AG513" i="1"/>
  <c r="AG697" i="1"/>
  <c r="AH919" i="1"/>
  <c r="AH1090" i="1"/>
  <c r="AH1154" i="1"/>
  <c r="AB1250" i="1"/>
  <c r="AI1146" i="1"/>
  <c r="D15" i="2"/>
  <c r="D19" i="2"/>
  <c r="D17" i="2"/>
  <c r="D13" i="2"/>
  <c r="AF1152" i="1"/>
  <c r="AI1210" i="1"/>
  <c r="AC665" i="1"/>
  <c r="AD353" i="1"/>
  <c r="AI951" i="1"/>
  <c r="AJ353" i="1"/>
  <c r="AK609" i="1"/>
  <c r="AJ1003" i="1"/>
  <c r="AH1216" i="1"/>
  <c r="AK1210" i="1"/>
  <c r="AI1280" i="1"/>
  <c r="AI939" i="1"/>
  <c r="AB1288" i="1"/>
  <c r="AI1288" i="1"/>
  <c r="AC1288" i="1"/>
  <c r="AH1288" i="1"/>
  <c r="AF1288" i="1"/>
  <c r="AE1256" i="1"/>
  <c r="AF1256" i="1"/>
  <c r="AG1256" i="1"/>
  <c r="AH1256" i="1"/>
  <c r="AC1256" i="1"/>
  <c r="AE1224" i="1"/>
  <c r="AD1224" i="1"/>
  <c r="AC1224" i="1"/>
  <c r="AF1224" i="1"/>
  <c r="AB1192" i="1"/>
  <c r="AG1192" i="1"/>
  <c r="AD1192" i="1"/>
  <c r="AE1192" i="1"/>
  <c r="AJ1192" i="1"/>
  <c r="AI1192" i="1"/>
  <c r="AC1192" i="1"/>
  <c r="AB1160" i="1"/>
  <c r="AC1160" i="1"/>
  <c r="AD1160" i="1"/>
  <c r="AJ1160" i="1"/>
  <c r="AB1128" i="1"/>
  <c r="AI1128" i="1"/>
  <c r="AF1128" i="1"/>
  <c r="AD1128" i="1"/>
  <c r="AK1128" i="1"/>
  <c r="AB1096" i="1"/>
  <c r="AE1096" i="1"/>
  <c r="AK1096" i="1"/>
  <c r="AF1096" i="1"/>
  <c r="AD1096" i="1"/>
  <c r="AG1096" i="1"/>
  <c r="AB1064" i="1"/>
  <c r="AG1064" i="1"/>
  <c r="AF1064" i="1"/>
  <c r="AE1064" i="1"/>
  <c r="AC1064" i="1"/>
  <c r="AD1064" i="1"/>
  <c r="AB1047" i="1"/>
  <c r="AI1047" i="1"/>
  <c r="AJ1047" i="1"/>
  <c r="AH1047" i="1"/>
  <c r="AK1047" i="1"/>
  <c r="AB983" i="1"/>
  <c r="AG983" i="1"/>
  <c r="AD983" i="1"/>
  <c r="AJ983" i="1"/>
  <c r="AC983" i="1"/>
  <c r="AE919" i="1"/>
  <c r="AI919" i="1"/>
  <c r="AG919" i="1"/>
  <c r="AD919" i="1"/>
  <c r="AK919" i="1"/>
  <c r="AJ919" i="1"/>
  <c r="AI855" i="1"/>
  <c r="AB855" i="1"/>
  <c r="AD855" i="1"/>
  <c r="AC855" i="1"/>
  <c r="AB825" i="1"/>
  <c r="AE825" i="1"/>
  <c r="AD825" i="1"/>
  <c r="AK825" i="1"/>
  <c r="AE697" i="1"/>
  <c r="AI697" i="1"/>
  <c r="AF697" i="1"/>
  <c r="AK697" i="1"/>
  <c r="AB569" i="1"/>
  <c r="AG569" i="1"/>
  <c r="AF569" i="1"/>
  <c r="AE569" i="1"/>
  <c r="AI569" i="1"/>
  <c r="AE1282" i="1"/>
  <c r="AB1282" i="1"/>
  <c r="AH1282" i="1"/>
  <c r="AC1282" i="1"/>
  <c r="AF1282" i="1"/>
  <c r="AC1250" i="1"/>
  <c r="AF1250" i="1"/>
  <c r="AE1250" i="1"/>
  <c r="AK1250" i="1"/>
  <c r="AH1250" i="1"/>
  <c r="AC1218" i="1"/>
  <c r="AG1218" i="1"/>
  <c r="AD1218" i="1"/>
  <c r="AF1218" i="1"/>
  <c r="AB1186" i="1"/>
  <c r="AK1186" i="1"/>
  <c r="AD1186" i="1"/>
  <c r="AG1186" i="1"/>
  <c r="AJ1186" i="1"/>
  <c r="AB1154" i="1"/>
  <c r="AE1154" i="1"/>
  <c r="AG1154" i="1"/>
  <c r="AD1154" i="1"/>
  <c r="AJ1154" i="1"/>
  <c r="AC1154" i="1"/>
  <c r="AB1122" i="1"/>
  <c r="AC1122" i="1"/>
  <c r="AF1122" i="1"/>
  <c r="AD1122" i="1"/>
  <c r="AE1122" i="1"/>
  <c r="AB1090" i="1"/>
  <c r="AF1090" i="1"/>
  <c r="AK1090" i="1"/>
  <c r="AD1090" i="1"/>
  <c r="AB1019" i="1"/>
  <c r="AK1019" i="1"/>
  <c r="AJ1019" i="1"/>
  <c r="AG1019" i="1"/>
  <c r="AH1019" i="1"/>
  <c r="AB955" i="1"/>
  <c r="AI955" i="1"/>
  <c r="AC955" i="1"/>
  <c r="AD955" i="1"/>
  <c r="AJ955" i="1"/>
  <c r="AE891" i="1"/>
  <c r="AG891" i="1"/>
  <c r="AD891" i="1"/>
  <c r="AJ891" i="1"/>
  <c r="AK891" i="1"/>
  <c r="AB769" i="1"/>
  <c r="AE769" i="1"/>
  <c r="AC769" i="1"/>
  <c r="AD769" i="1"/>
  <c r="AI769" i="1"/>
  <c r="AE641" i="1"/>
  <c r="AD641" i="1"/>
  <c r="AK641" i="1"/>
  <c r="AB513" i="1"/>
  <c r="AC513" i="1"/>
  <c r="AF513" i="1"/>
  <c r="AD513" i="1"/>
  <c r="AH569" i="1"/>
  <c r="AC697" i="1"/>
  <c r="AF641" i="1"/>
  <c r="AD697" i="1"/>
  <c r="AK513" i="1"/>
  <c r="AF825" i="1"/>
  <c r="AH855" i="1"/>
  <c r="AF919" i="1"/>
  <c r="AF983" i="1"/>
  <c r="AF1019" i="1"/>
  <c r="AJ1090" i="1"/>
  <c r="AJ1122" i="1"/>
  <c r="AF1154" i="1"/>
  <c r="AF1186" i="1"/>
  <c r="AG1224" i="1"/>
  <c r="AJ1282" i="1"/>
  <c r="AB1218" i="1"/>
  <c r="AB1224" i="1"/>
  <c r="AC1096" i="1"/>
  <c r="AK1160" i="1"/>
  <c r="AG1282" i="1"/>
  <c r="AK769" i="1"/>
  <c r="AG825" i="1"/>
  <c r="AK983" i="1"/>
  <c r="AK1122" i="1"/>
  <c r="AG1288" i="1"/>
  <c r="AC919" i="1"/>
  <c r="AI825" i="1"/>
  <c r="AE1047" i="1"/>
  <c r="AI1282" i="1"/>
  <c r="AE1288" i="1"/>
  <c r="AI1019" i="1"/>
  <c r="AE1090" i="1"/>
  <c r="AI1122" i="1"/>
  <c r="AI1224" i="1"/>
  <c r="AI1090" i="1"/>
  <c r="AI1096" i="1"/>
  <c r="AJ513" i="1"/>
  <c r="AG641" i="1"/>
  <c r="AJ641" i="1"/>
  <c r="AJ697" i="1"/>
  <c r="AK569" i="1"/>
  <c r="AH769" i="1"/>
  <c r="AJ825" i="1"/>
  <c r="AF891" i="1"/>
  <c r="AF955" i="1"/>
  <c r="AF1047" i="1"/>
  <c r="AJ1064" i="1"/>
  <c r="AJ1096" i="1"/>
  <c r="AJ1128" i="1"/>
  <c r="AF1160" i="1"/>
  <c r="AF1192" i="1"/>
  <c r="AK1256" i="1"/>
  <c r="AJ1288" i="1"/>
  <c r="AJ1218" i="1"/>
  <c r="AD1250" i="1"/>
  <c r="AJ1224" i="1"/>
  <c r="AD1256" i="1"/>
  <c r="AG1128" i="1"/>
  <c r="AG855" i="1"/>
  <c r="AI513" i="1"/>
  <c r="AC1047" i="1"/>
  <c r="AG1090" i="1"/>
  <c r="AC1186" i="1"/>
  <c r="AK1218" i="1"/>
  <c r="AC891" i="1"/>
  <c r="AI891" i="1"/>
  <c r="AK955" i="1"/>
  <c r="AI641" i="1"/>
  <c r="AE1160" i="1"/>
  <c r="AI1256" i="1"/>
  <c r="AJ737" i="1"/>
  <c r="AD875" i="1"/>
  <c r="AH1088" i="1"/>
  <c r="AC939" i="1"/>
  <c r="AK353" i="1"/>
  <c r="AI903" i="1"/>
  <c r="AC482" i="1"/>
  <c r="AJ321" i="1"/>
  <c r="AH353" i="1"/>
  <c r="AD1003" i="1"/>
  <c r="AF1088" i="1"/>
  <c r="AK1248" i="1"/>
  <c r="AD1248" i="1"/>
  <c r="AC1088" i="1"/>
  <c r="AG665" i="1"/>
  <c r="AK737" i="1"/>
  <c r="AF875" i="1"/>
  <c r="AH1152" i="1"/>
  <c r="AD1280" i="1"/>
  <c r="AJ1242" i="1"/>
  <c r="AB839" i="1"/>
  <c r="AG466" i="1"/>
  <c r="AC903" i="1"/>
  <c r="AI967" i="1"/>
  <c r="AE1082" i="1"/>
  <c r="AJ482" i="1"/>
  <c r="AF793" i="1"/>
  <c r="AJ939" i="1"/>
  <c r="AH1120" i="1"/>
  <c r="AF1184" i="1"/>
  <c r="AF1274" i="1"/>
  <c r="AF1210" i="1"/>
  <c r="AJ1248" i="1"/>
  <c r="AC839" i="1"/>
  <c r="AG1003" i="1"/>
  <c r="AK1031" i="1"/>
  <c r="AC1082" i="1"/>
  <c r="AK1242" i="1"/>
  <c r="AC1280" i="1"/>
  <c r="AG903" i="1"/>
  <c r="AI537" i="1"/>
  <c r="AK967" i="1"/>
  <c r="AE609" i="1"/>
  <c r="AE1146" i="1"/>
  <c r="AI1248" i="1"/>
  <c r="AH482" i="1"/>
  <c r="AB609" i="1"/>
  <c r="AK537" i="1"/>
  <c r="AD793" i="1"/>
  <c r="AD939" i="1"/>
  <c r="AF1120" i="1"/>
  <c r="AD1184" i="1"/>
  <c r="AH1242" i="1"/>
  <c r="AE537" i="1"/>
  <c r="AG1088" i="1"/>
  <c r="AK1120" i="1"/>
  <c r="AC1152" i="1"/>
  <c r="AG967" i="1"/>
  <c r="AC1003" i="1"/>
  <c r="AE967" i="1"/>
  <c r="AE1003" i="1"/>
  <c r="AI609" i="1"/>
  <c r="AE1088" i="1"/>
  <c r="AE1184" i="1"/>
  <c r="AB321" i="1"/>
  <c r="AG321" i="1"/>
  <c r="AJ466" i="1"/>
  <c r="AJ537" i="1"/>
  <c r="AD609" i="1"/>
  <c r="AF665" i="1"/>
  <c r="AB737" i="1"/>
  <c r="AF839" i="1"/>
  <c r="AJ903" i="1"/>
  <c r="AJ967" i="1"/>
  <c r="AJ1031" i="1"/>
  <c r="AH1082" i="1"/>
  <c r="AH1114" i="1"/>
  <c r="AH1146" i="1"/>
  <c r="AF1178" i="1"/>
  <c r="AC1216" i="1"/>
  <c r="AG1248" i="1"/>
  <c r="AD1274" i="1"/>
  <c r="AI353" i="1"/>
  <c r="AB1274" i="1"/>
  <c r="AI321" i="1"/>
  <c r="AK875" i="1"/>
  <c r="AG1146" i="1"/>
  <c r="AK1178" i="1"/>
  <c r="AG1210" i="1"/>
  <c r="AG1242" i="1"/>
  <c r="AE482" i="1"/>
  <c r="AI466" i="1"/>
  <c r="AE1210" i="1"/>
  <c r="AB1031" i="1"/>
  <c r="AI1114" i="1"/>
  <c r="AI1242" i="1"/>
  <c r="AI1274" i="1"/>
  <c r="AE793" i="1"/>
  <c r="AH321" i="1"/>
  <c r="AH466" i="1"/>
  <c r="AH537" i="1"/>
  <c r="AJ609" i="1"/>
  <c r="AH665" i="1"/>
  <c r="AD737" i="1"/>
  <c r="AD839" i="1"/>
  <c r="AD903" i="1"/>
  <c r="AD967" i="1"/>
  <c r="AD1031" i="1"/>
  <c r="AF1082" i="1"/>
  <c r="AF1114" i="1"/>
  <c r="AF1146" i="1"/>
  <c r="AD1178" i="1"/>
  <c r="AF1280" i="1"/>
  <c r="AD1210" i="1"/>
  <c r="AB1242" i="1"/>
  <c r="AF1216" i="1"/>
  <c r="AB1248" i="1"/>
  <c r="AG1152" i="1"/>
  <c r="AK1184" i="1"/>
  <c r="AC1274" i="1"/>
  <c r="AK466" i="1"/>
  <c r="AG1082" i="1"/>
  <c r="AK1114" i="1"/>
  <c r="AC1146" i="1"/>
  <c r="AG939" i="1"/>
  <c r="AC793" i="1"/>
  <c r="AI793" i="1"/>
  <c r="AE1202" i="1"/>
  <c r="AG402" i="1"/>
  <c r="AK951" i="1"/>
  <c r="AE1015" i="1"/>
  <c r="AJ887" i="1"/>
  <c r="AE1136" i="1"/>
  <c r="AE1074" i="1"/>
  <c r="AI1200" i="1"/>
  <c r="AD321" i="1"/>
  <c r="AF353" i="1"/>
  <c r="AF466" i="1"/>
  <c r="J466" i="1" s="1"/>
  <c r="M466" i="1" s="1"/>
  <c r="AF482" i="1"/>
  <c r="J482" i="1" s="1"/>
  <c r="M482" i="1" s="1"/>
  <c r="AF537" i="1"/>
  <c r="AG609" i="1"/>
  <c r="AG737" i="1"/>
  <c r="AF609" i="1"/>
  <c r="AJ665" i="1"/>
  <c r="AB665" i="1"/>
  <c r="AF737" i="1"/>
  <c r="AG537" i="1"/>
  <c r="AJ793" i="1"/>
  <c r="AJ839" i="1"/>
  <c r="AJ875" i="1"/>
  <c r="AH903" i="1"/>
  <c r="AH939" i="1"/>
  <c r="AH967" i="1"/>
  <c r="AH1003" i="1"/>
  <c r="AH1031" i="1"/>
  <c r="AD1082" i="1"/>
  <c r="AD1088" i="1"/>
  <c r="AD1114" i="1"/>
  <c r="AD1120" i="1"/>
  <c r="AD1146" i="1"/>
  <c r="AD1152" i="1"/>
  <c r="AH1170" i="1"/>
  <c r="AJ1178" i="1"/>
  <c r="AJ1184" i="1"/>
  <c r="AK1216" i="1"/>
  <c r="AC1248" i="1"/>
  <c r="AJ1274" i="1"/>
  <c r="AJ1280" i="1"/>
  <c r="AH1210" i="1"/>
  <c r="AD1242" i="1"/>
  <c r="AJ1216" i="1"/>
  <c r="AB1216" i="1"/>
  <c r="AF1248" i="1"/>
  <c r="AE353" i="1"/>
  <c r="AK482" i="1"/>
  <c r="AE839" i="1"/>
  <c r="AG1120" i="1"/>
  <c r="AG1184" i="1"/>
  <c r="AG839" i="1"/>
  <c r="AG1274" i="1"/>
  <c r="AG875" i="1"/>
  <c r="AC466" i="1"/>
  <c r="AC967" i="1"/>
  <c r="AG1031" i="1"/>
  <c r="AG1114" i="1"/>
  <c r="AG1178" i="1"/>
  <c r="AK1280" i="1"/>
  <c r="AK903" i="1"/>
  <c r="AI665" i="1"/>
  <c r="AI737" i="1"/>
  <c r="AE466" i="1"/>
  <c r="AE1120" i="1"/>
  <c r="AK793" i="1"/>
  <c r="AI1003" i="1"/>
  <c r="AE1114" i="1"/>
  <c r="AE1178" i="1"/>
  <c r="AI1184" i="1"/>
  <c r="AI875" i="1"/>
  <c r="AF321" i="1"/>
  <c r="AB353" i="1"/>
  <c r="AK321" i="1"/>
  <c r="AD466" i="1"/>
  <c r="AD482" i="1"/>
  <c r="AD537" i="1"/>
  <c r="AC609" i="1"/>
  <c r="AK665" i="1"/>
  <c r="AC737" i="1"/>
  <c r="AD665" i="1"/>
  <c r="AH737" i="1"/>
  <c r="AC537" i="1"/>
  <c r="AH793" i="1"/>
  <c r="AH839" i="1"/>
  <c r="AH875" i="1"/>
  <c r="AF903" i="1"/>
  <c r="AF939" i="1"/>
  <c r="AF967" i="1"/>
  <c r="AF1003" i="1"/>
  <c r="AF1031" i="1"/>
  <c r="AJ1082" i="1"/>
  <c r="AJ1088" i="1"/>
  <c r="AJ1114" i="1"/>
  <c r="AJ1120" i="1"/>
  <c r="AJ1146" i="1"/>
  <c r="AJ1152" i="1"/>
  <c r="AH1178" i="1"/>
  <c r="AH1184" i="1"/>
  <c r="AG1216" i="1"/>
  <c r="AH1274" i="1"/>
  <c r="AH1280" i="1"/>
  <c r="AJ1210" i="1"/>
  <c r="AB1210" i="1"/>
  <c r="AF1242" i="1"/>
  <c r="AD1216" i="1"/>
  <c r="AH1248" i="1"/>
  <c r="AE321" i="1"/>
  <c r="I321" i="1" s="1"/>
  <c r="L321" i="1" s="1"/>
  <c r="AG482" i="1"/>
  <c r="AK1088" i="1"/>
  <c r="AC1120" i="1"/>
  <c r="AK1152" i="1"/>
  <c r="AC1184" i="1"/>
  <c r="AK839" i="1"/>
  <c r="AK1274" i="1"/>
  <c r="AG353" i="1"/>
  <c r="AC875" i="1"/>
  <c r="AK1003" i="1"/>
  <c r="AC1031" i="1"/>
  <c r="AK1082" i="1"/>
  <c r="AC1114" i="1"/>
  <c r="AK1146" i="1"/>
  <c r="AC1178" i="1"/>
  <c r="AG1280" i="1"/>
  <c r="AB903" i="1"/>
  <c r="AK939" i="1"/>
  <c r="AE1031" i="1"/>
  <c r="AE1152" i="1"/>
  <c r="AG793" i="1"/>
  <c r="AI482" i="1"/>
  <c r="AE1242" i="1"/>
  <c r="AE939" i="1"/>
  <c r="AI1082" i="1"/>
  <c r="AI1088" i="1"/>
  <c r="AE875" i="1"/>
  <c r="AI1178" i="1"/>
  <c r="AD225" i="1"/>
  <c r="AH577" i="1"/>
  <c r="AH1272" i="1"/>
  <c r="AB1232" i="1"/>
  <c r="AD887" i="1"/>
  <c r="AH1144" i="1"/>
  <c r="AG1208" i="1"/>
  <c r="AK1170" i="1"/>
  <c r="AF225" i="1"/>
  <c r="AF402" i="1"/>
  <c r="AK601" i="1"/>
  <c r="AD987" i="1"/>
  <c r="AF1106" i="1"/>
  <c r="AC1266" i="1"/>
  <c r="AK1138" i="1"/>
  <c r="AG1202" i="1"/>
  <c r="AI705" i="1"/>
  <c r="AF577" i="1"/>
  <c r="AJ633" i="1"/>
  <c r="AD705" i="1"/>
  <c r="AC577" i="1"/>
  <c r="AD761" i="1"/>
  <c r="AJ987" i="1"/>
  <c r="AH1106" i="1"/>
  <c r="AC1240" i="1"/>
  <c r="AC1144" i="1"/>
  <c r="AG1266" i="1"/>
  <c r="AK971" i="1"/>
  <c r="AC935" i="1"/>
  <c r="AI1264" i="1"/>
  <c r="AH418" i="1"/>
  <c r="AJ843" i="1"/>
  <c r="AJ935" i="1"/>
  <c r="AJ1015" i="1"/>
  <c r="AH1074" i="1"/>
  <c r="AF1130" i="1"/>
  <c r="AF1176" i="1"/>
  <c r="AG1240" i="1"/>
  <c r="AH1202" i="1"/>
  <c r="AJ1234" i="1"/>
  <c r="AF1208" i="1"/>
  <c r="AC1112" i="1"/>
  <c r="AC761" i="1"/>
  <c r="AK1015" i="1"/>
  <c r="AK1106" i="1"/>
  <c r="AG887" i="1"/>
  <c r="AE402" i="1"/>
  <c r="AI999" i="1"/>
  <c r="AI1015" i="1"/>
  <c r="AI1144" i="1"/>
  <c r="AI1051" i="1"/>
  <c r="AK1232" i="1"/>
  <c r="AF505" i="1"/>
  <c r="AG633" i="1"/>
  <c r="AD859" i="1"/>
  <c r="AD951" i="1"/>
  <c r="AD1051" i="1"/>
  <c r="AF1080" i="1"/>
  <c r="AF1144" i="1"/>
  <c r="AF1272" i="1"/>
  <c r="AB1202" i="1"/>
  <c r="AK225" i="1"/>
  <c r="O225" i="1" s="1"/>
  <c r="AK1074" i="1"/>
  <c r="AC887" i="1"/>
  <c r="AE1035" i="1"/>
  <c r="AI761" i="1"/>
  <c r="AI987" i="1"/>
  <c r="AI1208" i="1"/>
  <c r="AF1136" i="1"/>
  <c r="AC843" i="1"/>
  <c r="AG907" i="1"/>
  <c r="AE971" i="1"/>
  <c r="AE1104" i="1"/>
  <c r="AC801" i="1"/>
  <c r="AH402" i="1"/>
  <c r="AH505" i="1"/>
  <c r="AG705" i="1"/>
  <c r="AC729" i="1"/>
  <c r="AD633" i="1"/>
  <c r="AJ761" i="1"/>
  <c r="AJ859" i="1"/>
  <c r="AD923" i="1"/>
  <c r="AJ951" i="1"/>
  <c r="AJ999" i="1"/>
  <c r="AJ1051" i="1"/>
  <c r="AF1072" i="1"/>
  <c r="AH1080" i="1"/>
  <c r="AF1112" i="1"/>
  <c r="AF1138" i="1"/>
  <c r="AF1162" i="1"/>
  <c r="AH1176" i="1"/>
  <c r="AF1266" i="1"/>
  <c r="AH1234" i="1"/>
  <c r="AJ1200" i="1"/>
  <c r="AD1208" i="1"/>
  <c r="AF1240" i="1"/>
  <c r="AG225" i="1"/>
  <c r="K225" i="1" s="1"/>
  <c r="N225" i="1" s="1"/>
  <c r="AE601" i="1"/>
  <c r="AC1080" i="1"/>
  <c r="AC859" i="1"/>
  <c r="AG761" i="1"/>
  <c r="AK871" i="1"/>
  <c r="AK402" i="1"/>
  <c r="AK987" i="1"/>
  <c r="AG1234" i="1"/>
  <c r="AC1264" i="1"/>
  <c r="AK1272" i="1"/>
  <c r="AG923" i="1"/>
  <c r="AI545" i="1"/>
  <c r="AI577" i="1"/>
  <c r="AB1266" i="1"/>
  <c r="AI225" i="1"/>
  <c r="AI402" i="1"/>
  <c r="AI871" i="1"/>
  <c r="AE1272" i="1"/>
  <c r="AI1240" i="1"/>
  <c r="AE1106" i="1"/>
  <c r="AE1264" i="1"/>
  <c r="AE935" i="1"/>
  <c r="AI1136" i="1"/>
  <c r="AI1176" i="1"/>
  <c r="AF1066" i="1"/>
  <c r="AG999" i="1"/>
  <c r="AK1035" i="1"/>
  <c r="AI1104" i="1"/>
  <c r="AI1226" i="1"/>
  <c r="AF418" i="1"/>
  <c r="AF545" i="1"/>
  <c r="AC633" i="1"/>
  <c r="AK705" i="1"/>
  <c r="AB633" i="1"/>
  <c r="AF705" i="1"/>
  <c r="AK505" i="1"/>
  <c r="AJ801" i="1"/>
  <c r="AJ871" i="1"/>
  <c r="AJ923" i="1"/>
  <c r="AJ971" i="1"/>
  <c r="AD1015" i="1"/>
  <c r="AF1074" i="1"/>
  <c r="AF1098" i="1"/>
  <c r="AH1112" i="1"/>
  <c r="AH1138" i="1"/>
  <c r="AF1170" i="1"/>
  <c r="AF1194" i="1"/>
  <c r="AK1200" i="1"/>
  <c r="AC1208" i="1"/>
  <c r="AH1266" i="1"/>
  <c r="AJ1202" i="1"/>
  <c r="AF1226" i="1"/>
  <c r="AB1234" i="1"/>
  <c r="AB1200" i="1"/>
  <c r="AD1240" i="1"/>
  <c r="AE505" i="1"/>
  <c r="AE577" i="1"/>
  <c r="AC1176" i="1"/>
  <c r="AB859" i="1"/>
  <c r="AK418" i="1"/>
  <c r="O418" i="1" s="1"/>
  <c r="AG1015" i="1"/>
  <c r="AK1051" i="1"/>
  <c r="AG1074" i="1"/>
  <c r="AG1106" i="1"/>
  <c r="AG1138" i="1"/>
  <c r="AG1170" i="1"/>
  <c r="AC923" i="1"/>
  <c r="AI418" i="1"/>
  <c r="AE761" i="1"/>
  <c r="AE1168" i="1"/>
  <c r="AE1066" i="1"/>
  <c r="AI1272" i="1"/>
  <c r="AI1074" i="1"/>
  <c r="AE951" i="1"/>
  <c r="AI1138" i="1"/>
  <c r="AF601" i="1"/>
  <c r="AG673" i="1"/>
  <c r="AF673" i="1"/>
  <c r="AD729" i="1"/>
  <c r="AJ907" i="1"/>
  <c r="AJ1035" i="1"/>
  <c r="AF1104" i="1"/>
  <c r="AF1168" i="1"/>
  <c r="AF1264" i="1"/>
  <c r="AF1258" i="1"/>
  <c r="AJ1232" i="1"/>
  <c r="AG1072" i="1"/>
  <c r="AG1104" i="1"/>
  <c r="AG1136" i="1"/>
  <c r="AG1168" i="1"/>
  <c r="AE1072" i="1"/>
  <c r="AI1216" i="1"/>
  <c r="AE1280" i="1"/>
  <c r="AI1152" i="1"/>
  <c r="AI1120" i="1"/>
  <c r="AB15" i="1"/>
  <c r="AI15" i="1"/>
  <c r="AJ15" i="1"/>
  <c r="AD15" i="1"/>
  <c r="AE15" i="1"/>
  <c r="I15" i="1" s="1"/>
  <c r="AC15" i="1"/>
  <c r="AH15" i="1"/>
  <c r="AG15" i="1"/>
  <c r="AF15" i="1"/>
  <c r="AK15" i="1"/>
  <c r="O15" i="1" s="1"/>
  <c r="AH545" i="1"/>
  <c r="AG729" i="1"/>
  <c r="AB729" i="1"/>
  <c r="AD801" i="1"/>
  <c r="AD871" i="1"/>
  <c r="AD971" i="1"/>
  <c r="AD999" i="1"/>
  <c r="AD1035" i="1"/>
  <c r="AH1066" i="1"/>
  <c r="AH1104" i="1"/>
  <c r="AH1136" i="1"/>
  <c r="AD1258" i="1"/>
  <c r="AK1072" i="1"/>
  <c r="AK1104" i="1"/>
  <c r="AK1136" i="1"/>
  <c r="AK1168" i="1"/>
  <c r="AB843" i="1"/>
  <c r="AI729" i="1"/>
  <c r="AK999" i="1"/>
  <c r="AC1130" i="1"/>
  <c r="AG1264" i="1"/>
  <c r="AI907" i="1"/>
  <c r="AB871" i="1"/>
  <c r="AG935" i="1"/>
  <c r="AI971" i="1"/>
  <c r="AE1194" i="1"/>
  <c r="AI1232" i="1"/>
  <c r="AG801" i="1"/>
  <c r="AI935" i="1"/>
  <c r="AI17" i="1"/>
  <c r="AD17" i="1"/>
  <c r="AC17" i="1"/>
  <c r="AE17" i="1"/>
  <c r="I17" i="1" s="1"/>
  <c r="AF17" i="1"/>
  <c r="AB17" i="1"/>
  <c r="AJ17" i="1"/>
  <c r="AH17" i="1"/>
  <c r="AG17" i="1"/>
  <c r="K17" i="1" s="1"/>
  <c r="AK17" i="1"/>
  <c r="O17" i="1" s="1"/>
  <c r="AB19" i="1"/>
  <c r="AE19" i="1"/>
  <c r="AD19" i="1"/>
  <c r="AG19" i="1"/>
  <c r="AJ19" i="1"/>
  <c r="AI19" i="1"/>
  <c r="AF19" i="1"/>
  <c r="AC19" i="1"/>
  <c r="AH19" i="1"/>
  <c r="AK19" i="1"/>
  <c r="O19" i="1" s="1"/>
  <c r="AH225" i="1"/>
  <c r="AJ402" i="1"/>
  <c r="AJ418" i="1"/>
  <c r="AJ505" i="1"/>
  <c r="AJ545" i="1"/>
  <c r="AJ577" i="1"/>
  <c r="AJ601" i="1"/>
  <c r="AK633" i="1"/>
  <c r="AK729" i="1"/>
  <c r="AH633" i="1"/>
  <c r="AJ673" i="1"/>
  <c r="AB673" i="1"/>
  <c r="AJ705" i="1"/>
  <c r="AB705" i="1"/>
  <c r="AH729" i="1"/>
  <c r="AC505" i="1"/>
  <c r="AG545" i="1"/>
  <c r="AG577" i="1"/>
  <c r="AC601" i="1"/>
  <c r="AF761" i="1"/>
  <c r="AF801" i="1"/>
  <c r="AF843" i="1"/>
  <c r="AF859" i="1"/>
  <c r="AF871" i="1"/>
  <c r="AF887" i="1"/>
  <c r="AF907" i="1"/>
  <c r="AF923" i="1"/>
  <c r="AF935" i="1"/>
  <c r="AF951" i="1"/>
  <c r="AF971" i="1"/>
  <c r="AF987" i="1"/>
  <c r="AF999" i="1"/>
  <c r="AF1015" i="1"/>
  <c r="AF1035" i="1"/>
  <c r="AF1051" i="1"/>
  <c r="AJ1066" i="1"/>
  <c r="AJ1072" i="1"/>
  <c r="AJ1074" i="1"/>
  <c r="AJ1080" i="1"/>
  <c r="AJ1098" i="1"/>
  <c r="AJ1104" i="1"/>
  <c r="AJ1106" i="1"/>
  <c r="AJ1112" i="1"/>
  <c r="AJ1130" i="1"/>
  <c r="AJ1136" i="1"/>
  <c r="AJ1138" i="1"/>
  <c r="AJ1144" i="1"/>
  <c r="AJ1162" i="1"/>
  <c r="AJ1168" i="1"/>
  <c r="AJ1170" i="1"/>
  <c r="AJ1176" i="1"/>
  <c r="AJ1194" i="1"/>
  <c r="AC1200" i="1"/>
  <c r="AK1208" i="1"/>
  <c r="AC1232" i="1"/>
  <c r="AK1240" i="1"/>
  <c r="AJ1264" i="1"/>
  <c r="AJ1266" i="1"/>
  <c r="AJ1272" i="1"/>
  <c r="AF1202" i="1"/>
  <c r="AJ1226" i="1"/>
  <c r="AB1226" i="1"/>
  <c r="AF1234" i="1"/>
  <c r="AJ1258" i="1"/>
  <c r="AB1258" i="1"/>
  <c r="AF1200" i="1"/>
  <c r="AJ1208" i="1"/>
  <c r="AB1208" i="1"/>
  <c r="AF1232" i="1"/>
  <c r="AJ1240" i="1"/>
  <c r="AB1240" i="1"/>
  <c r="AC225" i="1"/>
  <c r="AG1080" i="1"/>
  <c r="AG1112" i="1"/>
  <c r="AG1144" i="1"/>
  <c r="AG1176" i="1"/>
  <c r="AK1266" i="1"/>
  <c r="AK843" i="1"/>
  <c r="AK859" i="1"/>
  <c r="AK761" i="1"/>
  <c r="AC871" i="1"/>
  <c r="AC418" i="1"/>
  <c r="AC971" i="1"/>
  <c r="AC987" i="1"/>
  <c r="AC1035" i="1"/>
  <c r="AC1051" i="1"/>
  <c r="AG1066" i="1"/>
  <c r="AG1098" i="1"/>
  <c r="AG1130" i="1"/>
  <c r="AG1162" i="1"/>
  <c r="AG1194" i="1"/>
  <c r="AK1202" i="1"/>
  <c r="AG1226" i="1"/>
  <c r="AK1234" i="1"/>
  <c r="AG1258" i="1"/>
  <c r="AK1264" i="1"/>
  <c r="AC1272" i="1"/>
  <c r="AB907" i="1"/>
  <c r="AB923" i="1"/>
  <c r="AB887" i="1"/>
  <c r="AE418" i="1"/>
  <c r="I418" i="1" s="1"/>
  <c r="L418" i="1" s="1"/>
  <c r="AI923" i="1"/>
  <c r="AE987" i="1"/>
  <c r="AE1051" i="1"/>
  <c r="AI887" i="1"/>
  <c r="AK935" i="1"/>
  <c r="AC951" i="1"/>
  <c r="AE1080" i="1"/>
  <c r="AE1112" i="1"/>
  <c r="AE1144" i="1"/>
  <c r="AE1176" i="1"/>
  <c r="AI633" i="1"/>
  <c r="AE1130" i="1"/>
  <c r="AE1170" i="1"/>
  <c r="AB1035" i="1"/>
  <c r="AI1112" i="1"/>
  <c r="AI1194" i="1"/>
  <c r="AE1234" i="1"/>
  <c r="AI1258" i="1"/>
  <c r="AK801" i="1"/>
  <c r="AI1168" i="1"/>
  <c r="AE801" i="1"/>
  <c r="AI1234" i="1"/>
  <c r="AI1106" i="1"/>
  <c r="AB21" i="1"/>
  <c r="AK21" i="1"/>
  <c r="O21" i="1" s="1"/>
  <c r="AI21" i="1"/>
  <c r="AG21" i="1"/>
  <c r="AD21" i="1"/>
  <c r="AH21" i="1"/>
  <c r="AE21" i="1"/>
  <c r="I21" i="1" s="1"/>
  <c r="L21" i="1" s="1"/>
  <c r="AJ21" i="1"/>
  <c r="AC21" i="1"/>
  <c r="AF21" i="1"/>
  <c r="AI14" i="1"/>
  <c r="AD14" i="1"/>
  <c r="AF14" i="1"/>
  <c r="AK14" i="1"/>
  <c r="O14" i="1" s="1"/>
  <c r="AC14" i="1"/>
  <c r="AB14" i="1"/>
  <c r="AE14" i="1"/>
  <c r="I14" i="1" s="1"/>
  <c r="AH14" i="1"/>
  <c r="AJ14" i="1"/>
  <c r="AG14" i="1"/>
  <c r="K14" i="1" s="1"/>
  <c r="AH26" i="1"/>
  <c r="AI26" i="1"/>
  <c r="AC26" i="1"/>
  <c r="AF26" i="1"/>
  <c r="AE26" i="1"/>
  <c r="AD26" i="1"/>
  <c r="AK26" i="1"/>
  <c r="O26" i="1" s="1"/>
  <c r="AG26" i="1"/>
  <c r="AB26" i="1"/>
  <c r="AJ26" i="1"/>
  <c r="AC27" i="1"/>
  <c r="AJ27" i="1"/>
  <c r="AI27" i="1"/>
  <c r="AD27" i="1"/>
  <c r="AK27" i="1"/>
  <c r="O27" i="1" s="1"/>
  <c r="AH27" i="1"/>
  <c r="AG27" i="1"/>
  <c r="AB27" i="1"/>
  <c r="AF27" i="1"/>
  <c r="AE27" i="1"/>
  <c r="AG18" i="1"/>
  <c r="K18" i="1" s="1"/>
  <c r="AD18" i="1"/>
  <c r="AB18" i="1"/>
  <c r="AI18" i="1"/>
  <c r="AC18" i="1"/>
  <c r="AH18" i="1"/>
  <c r="AF18" i="1"/>
  <c r="AK18" i="1"/>
  <c r="O18" i="1" s="1"/>
  <c r="AJ18" i="1"/>
  <c r="AE18" i="1"/>
  <c r="I18" i="1" s="1"/>
  <c r="L18" i="1" s="1"/>
  <c r="AC23" i="1"/>
  <c r="AB23" i="1"/>
  <c r="AF23" i="1"/>
  <c r="AG23" i="1"/>
  <c r="AJ23" i="1"/>
  <c r="AK23" i="1"/>
  <c r="O23" i="1" s="1"/>
  <c r="AH23" i="1"/>
  <c r="AI23" i="1"/>
  <c r="AD23" i="1"/>
  <c r="AE23" i="1"/>
  <c r="AI11" i="1"/>
  <c r="AK11" i="1"/>
  <c r="O11" i="1" s="1"/>
  <c r="AJ11" i="1"/>
  <c r="AF11" i="1"/>
  <c r="AC11" i="1"/>
  <c r="AH11" i="1"/>
  <c r="AE11" i="1"/>
  <c r="I11" i="1" s="1"/>
  <c r="L11" i="1" s="1"/>
  <c r="AG11" i="1"/>
  <c r="K11" i="1" s="1"/>
  <c r="AD11" i="1"/>
  <c r="AB11" i="1"/>
  <c r="AH601" i="1"/>
  <c r="AK673" i="1"/>
  <c r="AD673" i="1"/>
  <c r="AJ729" i="1"/>
  <c r="AC545" i="1"/>
  <c r="AD843" i="1"/>
  <c r="AD907" i="1"/>
  <c r="AD935" i="1"/>
  <c r="AH1072" i="1"/>
  <c r="AH1098" i="1"/>
  <c r="AH1130" i="1"/>
  <c r="AH1162" i="1"/>
  <c r="AH1168" i="1"/>
  <c r="AH1194" i="1"/>
  <c r="AH1264" i="1"/>
  <c r="AD1226" i="1"/>
  <c r="AH1200" i="1"/>
  <c r="AH1232" i="1"/>
  <c r="AE545" i="1"/>
  <c r="AC1066" i="1"/>
  <c r="AC1098" i="1"/>
  <c r="AC1162" i="1"/>
  <c r="AC1194" i="1"/>
  <c r="AC907" i="1"/>
  <c r="AI673" i="1"/>
  <c r="AI1035" i="1"/>
  <c r="AE1162" i="1"/>
  <c r="AI1162" i="1"/>
  <c r="AI1072" i="1"/>
  <c r="AI801" i="1"/>
  <c r="AD24" i="1"/>
  <c r="AH24" i="1"/>
  <c r="AF24" i="1"/>
  <c r="AJ24" i="1"/>
  <c r="AC24" i="1"/>
  <c r="AB24" i="1"/>
  <c r="AG24" i="1"/>
  <c r="AK24" i="1"/>
  <c r="O24" i="1" s="1"/>
  <c r="AI24" i="1"/>
  <c r="AE24" i="1"/>
  <c r="AJ225" i="1"/>
  <c r="AD402" i="1"/>
  <c r="AD418" i="1"/>
  <c r="AD505" i="1"/>
  <c r="AD545" i="1"/>
  <c r="AD577" i="1"/>
  <c r="AD601" i="1"/>
  <c r="AC673" i="1"/>
  <c r="AC705" i="1"/>
  <c r="AF633" i="1"/>
  <c r="AH673" i="1"/>
  <c r="AH705" i="1"/>
  <c r="AF729" i="1"/>
  <c r="AG505" i="1"/>
  <c r="AK545" i="1"/>
  <c r="AK577" i="1"/>
  <c r="AG601" i="1"/>
  <c r="AH761" i="1"/>
  <c r="AH801" i="1"/>
  <c r="AH843" i="1"/>
  <c r="AH859" i="1"/>
  <c r="AH871" i="1"/>
  <c r="AH887" i="1"/>
  <c r="AH907" i="1"/>
  <c r="AH923" i="1"/>
  <c r="AH935" i="1"/>
  <c r="AH951" i="1"/>
  <c r="AH971" i="1"/>
  <c r="AH987" i="1"/>
  <c r="AH999" i="1"/>
  <c r="AH1015" i="1"/>
  <c r="AH1035" i="1"/>
  <c r="AH1051" i="1"/>
  <c r="AD1066" i="1"/>
  <c r="AD1072" i="1"/>
  <c r="AD1074" i="1"/>
  <c r="AD1080" i="1"/>
  <c r="AD1098" i="1"/>
  <c r="AD1104" i="1"/>
  <c r="AD1106" i="1"/>
  <c r="AD1112" i="1"/>
  <c r="AD1130" i="1"/>
  <c r="AD1136" i="1"/>
  <c r="AD1138" i="1"/>
  <c r="AD1144" i="1"/>
  <c r="AD1162" i="1"/>
  <c r="AD1168" i="1"/>
  <c r="AD1170" i="1"/>
  <c r="AD1176" i="1"/>
  <c r="AD1194" i="1"/>
  <c r="AG1200" i="1"/>
  <c r="AG1232" i="1"/>
  <c r="AD1264" i="1"/>
  <c r="AD1266" i="1"/>
  <c r="AD1272" i="1"/>
  <c r="AD1202" i="1"/>
  <c r="AH1226" i="1"/>
  <c r="AD1234" i="1"/>
  <c r="AH1258" i="1"/>
  <c r="AD1200" i="1"/>
  <c r="AH1208" i="1"/>
  <c r="AD1232" i="1"/>
  <c r="AH1240" i="1"/>
  <c r="AB225" i="1"/>
  <c r="AE843" i="1"/>
  <c r="AE859" i="1"/>
  <c r="AC1072" i="1"/>
  <c r="AK1080" i="1"/>
  <c r="AC1104" i="1"/>
  <c r="AK1112" i="1"/>
  <c r="AC1136" i="1"/>
  <c r="AK1144" i="1"/>
  <c r="AC1168" i="1"/>
  <c r="AK1176" i="1"/>
  <c r="AG843" i="1"/>
  <c r="AG859" i="1"/>
  <c r="AG871" i="1"/>
  <c r="AC402" i="1"/>
  <c r="AG418" i="1"/>
  <c r="AI505" i="1"/>
  <c r="AG971" i="1"/>
  <c r="AG987" i="1"/>
  <c r="AC999" i="1"/>
  <c r="AC1015" i="1"/>
  <c r="AG1051" i="1"/>
  <c r="AK1066" i="1"/>
  <c r="AC1074" i="1"/>
  <c r="AK1098" i="1"/>
  <c r="AC1106" i="1"/>
  <c r="AK1130" i="1"/>
  <c r="AC1138" i="1"/>
  <c r="AK1162" i="1"/>
  <c r="AC1170" i="1"/>
  <c r="AK1194" i="1"/>
  <c r="AK1226" i="1"/>
  <c r="AK1258" i="1"/>
  <c r="AG1272" i="1"/>
  <c r="AK907" i="1"/>
  <c r="AK923" i="1"/>
  <c r="AK887" i="1"/>
  <c r="AI601" i="1"/>
  <c r="AE1266" i="1"/>
  <c r="AG951" i="1"/>
  <c r="AE999" i="1"/>
  <c r="AE1258" i="1"/>
  <c r="AE1138" i="1"/>
  <c r="AE1226" i="1"/>
  <c r="AE1098" i="1"/>
  <c r="AI1130" i="1"/>
  <c r="AI1202" i="1"/>
  <c r="AI1066" i="1"/>
  <c r="AI1170" i="1"/>
  <c r="AI1080" i="1"/>
  <c r="AI1098" i="1"/>
  <c r="B8" i="5"/>
  <c r="A11" i="1" s="1"/>
  <c r="AE20" i="1"/>
  <c r="I20" i="1" s="1"/>
  <c r="AI20" i="1"/>
  <c r="AH20" i="1"/>
  <c r="AF20" i="1"/>
  <c r="AK20" i="1"/>
  <c r="O20" i="1" s="1"/>
  <c r="AD20" i="1"/>
  <c r="AC20" i="1"/>
  <c r="AB20" i="1"/>
  <c r="AJ20" i="1"/>
  <c r="AG20" i="1"/>
  <c r="AC25" i="1"/>
  <c r="AB25" i="1"/>
  <c r="AK25" i="1"/>
  <c r="O25" i="1" s="1"/>
  <c r="AD25" i="1"/>
  <c r="AH25" i="1"/>
  <c r="AE25" i="1"/>
  <c r="AI25" i="1"/>
  <c r="AG25" i="1"/>
  <c r="AF25" i="1"/>
  <c r="AJ25" i="1"/>
  <c r="AD13" i="1"/>
  <c r="AI13" i="1"/>
  <c r="AF13" i="1"/>
  <c r="J13" i="1" s="1"/>
  <c r="AC13" i="1"/>
  <c r="AK13" i="1"/>
  <c r="O13" i="1" s="1"/>
  <c r="AJ13" i="1"/>
  <c r="AB13" i="1"/>
  <c r="AG13" i="1"/>
  <c r="AH13" i="1"/>
  <c r="AE13" i="1"/>
  <c r="AC22" i="1"/>
  <c r="AK22" i="1"/>
  <c r="O22" i="1" s="1"/>
  <c r="AB22" i="1"/>
  <c r="AJ22" i="1"/>
  <c r="AH22" i="1"/>
  <c r="AE22" i="1"/>
  <c r="AG22" i="1"/>
  <c r="AI22" i="1"/>
  <c r="AF22" i="1"/>
  <c r="AD22" i="1"/>
  <c r="AI16" i="1"/>
  <c r="AB16" i="1"/>
  <c r="AG16" i="1"/>
  <c r="AE16" i="1"/>
  <c r="I16" i="1" s="1"/>
  <c r="AD16" i="1"/>
  <c r="AJ16" i="1"/>
  <c r="AH16" i="1"/>
  <c r="AF16" i="1"/>
  <c r="J16" i="1" s="1"/>
  <c r="AK16" i="1"/>
  <c r="O16" i="1" s="1"/>
  <c r="AC16" i="1"/>
  <c r="AE12" i="1"/>
  <c r="I12" i="1" s="1"/>
  <c r="AJ12" i="1"/>
  <c r="AD12" i="1"/>
  <c r="AH12" i="1"/>
  <c r="AC12" i="1"/>
  <c r="AB12" i="1"/>
  <c r="AG12" i="1"/>
  <c r="AI12" i="1"/>
  <c r="AF12" i="1"/>
  <c r="AK12" i="1"/>
  <c r="O12" i="1" s="1"/>
  <c r="AK1325" i="1"/>
  <c r="AB185" i="1"/>
  <c r="AC195" i="1"/>
  <c r="AE95" i="1"/>
  <c r="O17" i="9"/>
  <c r="I17" i="9"/>
  <c r="O19" i="9"/>
  <c r="I19" i="9"/>
  <c r="O18" i="9"/>
  <c r="I18" i="9"/>
  <c r="A13" i="9"/>
  <c r="A11" i="2"/>
  <c r="A15" i="10"/>
  <c r="I61" i="9"/>
  <c r="H61" i="9"/>
  <c r="O15" i="9"/>
  <c r="I15" i="9"/>
  <c r="I14" i="9"/>
  <c r="O14" i="9"/>
  <c r="O13" i="9"/>
  <c r="I13" i="9"/>
  <c r="O12" i="9"/>
  <c r="I12" i="9"/>
  <c r="I11" i="9"/>
  <c r="O11" i="9"/>
  <c r="O10" i="9"/>
  <c r="I10" i="9"/>
  <c r="AH88" i="1"/>
  <c r="AF128" i="1"/>
  <c r="AJ203" i="1"/>
  <c r="AH171" i="1"/>
  <c r="AH29" i="1"/>
  <c r="AF48" i="1"/>
  <c r="AF93" i="1"/>
  <c r="AF144" i="1"/>
  <c r="AG128" i="1"/>
  <c r="AH180" i="1"/>
  <c r="AH204" i="1"/>
  <c r="AJ287" i="1"/>
  <c r="AF69" i="1"/>
  <c r="AF112" i="1"/>
  <c r="AD154" i="1"/>
  <c r="AH186" i="1"/>
  <c r="AJ28" i="1"/>
  <c r="AB154" i="1"/>
  <c r="AH188" i="1"/>
  <c r="AH307" i="1"/>
  <c r="AD92" i="1"/>
  <c r="AJ227" i="1"/>
  <c r="AH258" i="1"/>
  <c r="AF484" i="1"/>
  <c r="J484" i="1" s="1"/>
  <c r="M484" i="1" s="1"/>
  <c r="AF202" i="1"/>
  <c r="AD420" i="1"/>
  <c r="AF131" i="1"/>
  <c r="AH75" i="1"/>
  <c r="AF239" i="1"/>
  <c r="AF52" i="1"/>
  <c r="AF129" i="1"/>
  <c r="AD291" i="1"/>
  <c r="AF475" i="1"/>
  <c r="AF67" i="1"/>
  <c r="AJ80" i="1"/>
  <c r="AJ136" i="1"/>
  <c r="AH168" i="1"/>
  <c r="AD210" i="1"/>
  <c r="AD242" i="1"/>
  <c r="AD33" i="1"/>
  <c r="AF56" i="1"/>
  <c r="AH81" i="1"/>
  <c r="AH59" i="1"/>
  <c r="AB138" i="1"/>
  <c r="AH161" i="1"/>
  <c r="AD177" i="1"/>
  <c r="AD228" i="1"/>
  <c r="AD274" i="1"/>
  <c r="AF370" i="1"/>
  <c r="AF443" i="1"/>
  <c r="J443" i="1" s="1"/>
  <c r="M443" i="1" s="1"/>
  <c r="AG131" i="1"/>
  <c r="AJ33" i="1"/>
  <c r="AG52" i="1"/>
  <c r="K52" i="1" s="1"/>
  <c r="N52" i="1" s="1"/>
  <c r="AJ71" i="1"/>
  <c r="AH101" i="1"/>
  <c r="AB59" i="1"/>
  <c r="AF166" i="1"/>
  <c r="AH193" i="1"/>
  <c r="AJ209" i="1"/>
  <c r="AJ244" i="1"/>
  <c r="AD379" i="1"/>
  <c r="AD31" i="1"/>
  <c r="AD37" i="1"/>
  <c r="AD52" i="1"/>
  <c r="AK52" i="1"/>
  <c r="O52" i="1" s="1"/>
  <c r="AJ75" i="1"/>
  <c r="AD84" i="1"/>
  <c r="AB61" i="1"/>
  <c r="AH136" i="1"/>
  <c r="AK138" i="1"/>
  <c r="AF163" i="1"/>
  <c r="AF170" i="1"/>
  <c r="AF195" i="1"/>
  <c r="J195" i="1" s="1"/>
  <c r="M195" i="1" s="1"/>
  <c r="AJ212" i="1"/>
  <c r="AF259" i="1"/>
  <c r="AJ303" i="1"/>
  <c r="AG291" i="1"/>
  <c r="K291" i="1" s="1"/>
  <c r="N291" i="1" s="1"/>
  <c r="AJ356" i="1"/>
  <c r="AJ388" i="1"/>
  <c r="AF422" i="1"/>
  <c r="AF457" i="1"/>
  <c r="J457" i="1" s="1"/>
  <c r="M457" i="1" s="1"/>
  <c r="AD510" i="1"/>
  <c r="AF606" i="1"/>
  <c r="AK276" i="1"/>
  <c r="AJ31" i="1"/>
  <c r="AJ37" i="1"/>
  <c r="AH56" i="1"/>
  <c r="AD67" i="1"/>
  <c r="AH71" i="1"/>
  <c r="AH80" i="1"/>
  <c r="AJ95" i="1"/>
  <c r="AD120" i="1"/>
  <c r="AF122" i="1"/>
  <c r="AD138" i="1"/>
  <c r="AH164" i="1"/>
  <c r="AH198" i="1"/>
  <c r="AD208" i="1"/>
  <c r="AD226" i="1"/>
  <c r="AD237" i="1"/>
  <c r="AH260" i="1"/>
  <c r="AH323" i="1"/>
  <c r="AD367" i="1"/>
  <c r="AD408" i="1"/>
  <c r="AD441" i="1"/>
  <c r="AF459" i="1"/>
  <c r="AF31" i="1"/>
  <c r="AF33" i="1"/>
  <c r="AF37" i="1"/>
  <c r="J37" i="1" s="1"/>
  <c r="M37" i="1" s="1"/>
  <c r="AJ52" i="1"/>
  <c r="AB52" i="1"/>
  <c r="F52" i="1" s="1"/>
  <c r="AD56" i="1"/>
  <c r="AG56" i="1"/>
  <c r="K56" i="1" s="1"/>
  <c r="N56" i="1" s="1"/>
  <c r="AH67" i="1"/>
  <c r="AD71" i="1"/>
  <c r="AD75" i="1"/>
  <c r="AD80" i="1"/>
  <c r="AD81" i="1"/>
  <c r="AJ101" i="1"/>
  <c r="AJ61" i="1"/>
  <c r="AD122" i="1"/>
  <c r="AB136" i="1"/>
  <c r="AD179" i="1"/>
  <c r="AD271" i="1"/>
  <c r="AD276" i="1"/>
  <c r="AD129" i="1"/>
  <c r="AJ301" i="1"/>
  <c r="AF323" i="1"/>
  <c r="AK301" i="1"/>
  <c r="AG323" i="1"/>
  <c r="K323" i="1" s="1"/>
  <c r="N323" i="1" s="1"/>
  <c r="AD357" i="1"/>
  <c r="AD372" i="1"/>
  <c r="AD393" i="1"/>
  <c r="AD472" i="1"/>
  <c r="AD489" i="1"/>
  <c r="AD542" i="1"/>
  <c r="AD680" i="1"/>
  <c r="AC198" i="1"/>
  <c r="AG441" i="1"/>
  <c r="AG712" i="1"/>
  <c r="AH37" i="1"/>
  <c r="AH52" i="1"/>
  <c r="AJ56" i="1"/>
  <c r="AB56" i="1"/>
  <c r="F56" i="1" s="1"/>
  <c r="AF75" i="1"/>
  <c r="AF81" i="1"/>
  <c r="AF258" i="1"/>
  <c r="AJ354" i="1"/>
  <c r="AJ365" i="1"/>
  <c r="AF377" i="1"/>
  <c r="AJ395" i="1"/>
  <c r="AF414" i="1"/>
  <c r="AF427" i="1"/>
  <c r="AF495" i="1"/>
  <c r="AF574" i="1"/>
  <c r="AF324" i="1"/>
  <c r="J324" i="1" s="1"/>
  <c r="M324" i="1" s="1"/>
  <c r="AF458" i="1"/>
  <c r="AD458" i="1"/>
  <c r="AF493" i="1"/>
  <c r="AD493" i="1"/>
  <c r="AD557" i="1"/>
  <c r="AF557" i="1"/>
  <c r="AC621" i="1"/>
  <c r="AD621" i="1"/>
  <c r="AC739" i="1"/>
  <c r="AG739" i="1"/>
  <c r="AD739" i="1"/>
  <c r="AD478" i="1"/>
  <c r="AF478" i="1"/>
  <c r="J478" i="1" s="1"/>
  <c r="M478" i="1" s="1"/>
  <c r="AK265" i="1"/>
  <c r="AD265" i="1"/>
  <c r="AK527" i="1"/>
  <c r="AD527" i="1"/>
  <c r="AG527" i="1"/>
  <c r="AH249" i="1"/>
  <c r="AJ249" i="1"/>
  <c r="AJ696" i="1"/>
  <c r="AD696" i="1"/>
  <c r="AB293" i="1"/>
  <c r="AH293" i="1"/>
  <c r="AB229" i="1"/>
  <c r="AH229" i="1"/>
  <c r="AF590" i="1"/>
  <c r="AD590" i="1"/>
  <c r="AF558" i="1"/>
  <c r="AD558" i="1"/>
  <c r="AF452" i="1"/>
  <c r="AD452" i="1"/>
  <c r="AG301" i="1"/>
  <c r="AF301" i="1"/>
  <c r="AH301" i="1"/>
  <c r="AJ237" i="1"/>
  <c r="AK237" i="1"/>
  <c r="AH237" i="1"/>
  <c r="AD164" i="1"/>
  <c r="AC164" i="1"/>
  <c r="AJ164" i="1"/>
  <c r="AI411" i="1"/>
  <c r="AF411" i="1"/>
  <c r="J411" i="1" s="1"/>
  <c r="M411" i="1" s="1"/>
  <c r="AG355" i="1"/>
  <c r="AJ355" i="1"/>
  <c r="AE291" i="1"/>
  <c r="AH291" i="1"/>
  <c r="AK291" i="1"/>
  <c r="AB291" i="1"/>
  <c r="AJ291" i="1"/>
  <c r="AK259" i="1"/>
  <c r="AD259" i="1"/>
  <c r="AJ259" i="1"/>
  <c r="AK227" i="1"/>
  <c r="AH227" i="1"/>
  <c r="AF227" i="1"/>
  <c r="AC168" i="1"/>
  <c r="AE168" i="1"/>
  <c r="AD168" i="1"/>
  <c r="AJ168" i="1"/>
  <c r="AH129" i="1"/>
  <c r="AB129" i="1"/>
  <c r="AJ129" i="1"/>
  <c r="AF473" i="1"/>
  <c r="AD473" i="1"/>
  <c r="AK425" i="1"/>
  <c r="O425" i="1" s="1"/>
  <c r="AF425" i="1"/>
  <c r="J425" i="1" s="1"/>
  <c r="M425" i="1" s="1"/>
  <c r="AJ409" i="1"/>
  <c r="AD409" i="1"/>
  <c r="AK335" i="1"/>
  <c r="AH335" i="1"/>
  <c r="AG335" i="1"/>
  <c r="AD303" i="1"/>
  <c r="AH303" i="1"/>
  <c r="AC271" i="1"/>
  <c r="AH271" i="1"/>
  <c r="AF271" i="1"/>
  <c r="AJ239" i="1"/>
  <c r="AH239" i="1"/>
  <c r="AC208" i="1"/>
  <c r="AH208" i="1"/>
  <c r="AF208" i="1"/>
  <c r="AE340" i="1"/>
  <c r="AF340" i="1"/>
  <c r="AG276" i="1"/>
  <c r="AH276" i="1"/>
  <c r="AF276" i="1"/>
  <c r="AD260" i="1"/>
  <c r="AJ260" i="1"/>
  <c r="AH244" i="1"/>
  <c r="AF244" i="1"/>
  <c r="AB228" i="1"/>
  <c r="AH228" i="1"/>
  <c r="AF228" i="1"/>
  <c r="AK212" i="1"/>
  <c r="AH212" i="1"/>
  <c r="AF212" i="1"/>
  <c r="AK202" i="1"/>
  <c r="AD202" i="1"/>
  <c r="AG202" i="1"/>
  <c r="AJ202" i="1"/>
  <c r="AD170" i="1"/>
  <c r="AJ170" i="1"/>
  <c r="AJ306" i="1"/>
  <c r="AB306" i="1"/>
  <c r="AD306" i="1"/>
  <c r="AB290" i="1"/>
  <c r="AJ290" i="1"/>
  <c r="AH274" i="1"/>
  <c r="AF274" i="1"/>
  <c r="AC258" i="1"/>
  <c r="AD258" i="1"/>
  <c r="AJ258" i="1"/>
  <c r="AJ242" i="1"/>
  <c r="AH242" i="1"/>
  <c r="AH226" i="1"/>
  <c r="AF226" i="1"/>
  <c r="AH210" i="1"/>
  <c r="AF210" i="1"/>
  <c r="AD198" i="1"/>
  <c r="AJ198" i="1"/>
  <c r="AD166" i="1"/>
  <c r="AJ166" i="1"/>
  <c r="AG84" i="1"/>
  <c r="AC84" i="1"/>
  <c r="AJ84" i="1"/>
  <c r="AH84" i="1"/>
  <c r="AD59" i="1"/>
  <c r="AF59" i="1"/>
  <c r="AH209" i="1"/>
  <c r="AF209" i="1"/>
  <c r="J209" i="1" s="1"/>
  <c r="M209" i="1" s="1"/>
  <c r="AD193" i="1"/>
  <c r="AJ193" i="1"/>
  <c r="AE177" i="1"/>
  <c r="AJ177" i="1"/>
  <c r="AH177" i="1"/>
  <c r="AC161" i="1"/>
  <c r="AD161" i="1"/>
  <c r="AJ161" i="1"/>
  <c r="AB131" i="1"/>
  <c r="AJ131" i="1"/>
  <c r="AD131" i="1"/>
  <c r="AG195" i="1"/>
  <c r="AD195" i="1"/>
  <c r="AJ195" i="1"/>
  <c r="AC179" i="1"/>
  <c r="AJ179" i="1"/>
  <c r="AG179" i="1"/>
  <c r="AH179" i="1"/>
  <c r="AD163" i="1"/>
  <c r="AJ163" i="1"/>
  <c r="AH92" i="1"/>
  <c r="AF92" i="1"/>
  <c r="AD136" i="1"/>
  <c r="AK136" i="1"/>
  <c r="AF136" i="1"/>
  <c r="AJ120" i="1"/>
  <c r="AH120" i="1"/>
  <c r="AE101" i="1"/>
  <c r="AF101" i="1"/>
  <c r="AD101" i="1"/>
  <c r="AE138" i="1"/>
  <c r="AG138" i="1"/>
  <c r="AF138" i="1"/>
  <c r="AH138" i="1"/>
  <c r="AK122" i="1"/>
  <c r="AH122" i="1"/>
  <c r="AG122" i="1"/>
  <c r="AB122" i="1"/>
  <c r="AJ122" i="1"/>
  <c r="AF95" i="1"/>
  <c r="AD95" i="1"/>
  <c r="AC80" i="1"/>
  <c r="AE80" i="1"/>
  <c r="AF61" i="1"/>
  <c r="AK61" i="1"/>
  <c r="O61" i="1" s="1"/>
  <c r="AH61" i="1"/>
  <c r="AD579" i="1"/>
  <c r="AJ229" i="1"/>
  <c r="AF249" i="1"/>
  <c r="AF265" i="1"/>
  <c r="AD293" i="1"/>
  <c r="AD440" i="1"/>
  <c r="AD568" i="1"/>
  <c r="AH611" i="1"/>
  <c r="AD229" i="1"/>
  <c r="AH265" i="1"/>
  <c r="AJ293" i="1"/>
  <c r="AD495" i="1"/>
  <c r="AD520" i="1"/>
  <c r="AD552" i="1"/>
  <c r="AD600" i="1"/>
  <c r="AE686" i="1"/>
  <c r="AJ39" i="1"/>
  <c r="AH76" i="1"/>
  <c r="AH97" i="1"/>
  <c r="AH130" i="1"/>
  <c r="AH146" i="1"/>
  <c r="AG150" i="1"/>
  <c r="AF169" i="1"/>
  <c r="AF182" i="1"/>
  <c r="AH218" i="1"/>
  <c r="AH640" i="1"/>
  <c r="AB704" i="1"/>
  <c r="AH43" i="1"/>
  <c r="AH63" i="1"/>
  <c r="AH83" i="1"/>
  <c r="AF103" i="1"/>
  <c r="AH150" i="1"/>
  <c r="AK154" i="1"/>
  <c r="AH185" i="1"/>
  <c r="AJ201" i="1"/>
  <c r="AG351" i="1"/>
  <c r="AG723" i="1"/>
  <c r="AF662" i="1"/>
  <c r="AK204" i="1"/>
  <c r="AE339" i="1"/>
  <c r="AH41" i="1"/>
  <c r="AH89" i="1"/>
  <c r="AJ150" i="1"/>
  <c r="AK130" i="1"/>
  <c r="AH176" i="1"/>
  <c r="AF186" i="1"/>
  <c r="AJ200" i="1"/>
  <c r="AJ211" i="1"/>
  <c r="AC93" i="1"/>
  <c r="AG48" i="1"/>
  <c r="AH73" i="1"/>
  <c r="AH107" i="1"/>
  <c r="AD144" i="1"/>
  <c r="AK146" i="1"/>
  <c r="AH187" i="1"/>
  <c r="AH595" i="1"/>
  <c r="AC241" i="1"/>
  <c r="AD241" i="1"/>
  <c r="AH241" i="1"/>
  <c r="AF474" i="1"/>
  <c r="J474" i="1" s="1"/>
  <c r="M474" i="1" s="1"/>
  <c r="AJ474" i="1"/>
  <c r="AF517" i="1"/>
  <c r="AH517" i="1"/>
  <c r="AJ709" i="1"/>
  <c r="AC709" i="1"/>
  <c r="AF773" i="1"/>
  <c r="AH773" i="1"/>
  <c r="AG1045" i="1"/>
  <c r="AD1045" i="1"/>
  <c r="AK188" i="1"/>
  <c r="AD188" i="1"/>
  <c r="AG273" i="1"/>
  <c r="K273" i="1" s="1"/>
  <c r="N273" i="1" s="1"/>
  <c r="AJ273" i="1"/>
  <c r="AH273" i="1"/>
  <c r="AF394" i="1"/>
  <c r="AD394" i="1"/>
  <c r="AH525" i="1"/>
  <c r="AD525" i="1"/>
  <c r="AK717" i="1"/>
  <c r="AF717" i="1"/>
  <c r="AH953" i="1"/>
  <c r="AD953" i="1"/>
  <c r="AH787" i="1"/>
  <c r="AF787" i="1"/>
  <c r="AG659" i="1"/>
  <c r="AK659" i="1"/>
  <c r="AF659" i="1"/>
  <c r="AG627" i="1"/>
  <c r="AD627" i="1"/>
  <c r="AJ627" i="1"/>
  <c r="AD563" i="1"/>
  <c r="AJ563" i="1"/>
  <c r="AJ531" i="1"/>
  <c r="AH531" i="1"/>
  <c r="AD531" i="1"/>
  <c r="AJ499" i="1"/>
  <c r="AH499" i="1"/>
  <c r="AD446" i="1"/>
  <c r="AF446" i="1"/>
  <c r="AH446" i="1"/>
  <c r="AH382" i="1"/>
  <c r="AJ382" i="1"/>
  <c r="AE329" i="1"/>
  <c r="AF329" i="1"/>
  <c r="AG329" i="1"/>
  <c r="AD329" i="1"/>
  <c r="AB329" i="1"/>
  <c r="AH329" i="1"/>
  <c r="AD204" i="1"/>
  <c r="AF204" i="1"/>
  <c r="AJ107" i="1"/>
  <c r="AD107" i="1"/>
  <c r="AK703" i="1"/>
  <c r="AF703" i="1"/>
  <c r="AH671" i="1"/>
  <c r="AB671" i="1"/>
  <c r="AC671" i="1"/>
  <c r="AH639" i="1"/>
  <c r="AK639" i="1"/>
  <c r="AF639" i="1"/>
  <c r="AD607" i="1"/>
  <c r="AC607" i="1"/>
  <c r="AK575" i="1"/>
  <c r="AD575" i="1"/>
  <c r="AF543" i="1"/>
  <c r="AH543" i="1"/>
  <c r="AH511" i="1"/>
  <c r="AD511" i="1"/>
  <c r="AH454" i="1"/>
  <c r="AD454" i="1"/>
  <c r="AF454" i="1"/>
  <c r="AJ454" i="1"/>
  <c r="AJ390" i="1"/>
  <c r="AD390" i="1"/>
  <c r="AF390" i="1"/>
  <c r="AH390" i="1"/>
  <c r="AG313" i="1"/>
  <c r="AE313" i="1"/>
  <c r="AK313" i="1"/>
  <c r="AF313" i="1"/>
  <c r="AB313" i="1"/>
  <c r="AD313" i="1"/>
  <c r="AJ313" i="1"/>
  <c r="AF736" i="1"/>
  <c r="AC736" i="1"/>
  <c r="AF672" i="1"/>
  <c r="AH672" i="1"/>
  <c r="AJ656" i="1"/>
  <c r="AB656" i="1"/>
  <c r="AD656" i="1"/>
  <c r="AB624" i="1"/>
  <c r="AG624" i="1"/>
  <c r="AD624" i="1"/>
  <c r="AJ624" i="1"/>
  <c r="AD608" i="1"/>
  <c r="AF608" i="1"/>
  <c r="AH592" i="1"/>
  <c r="AJ592" i="1"/>
  <c r="AD576" i="1"/>
  <c r="AF576" i="1"/>
  <c r="AH560" i="1"/>
  <c r="AD560" i="1"/>
  <c r="AD544" i="1"/>
  <c r="AF544" i="1"/>
  <c r="AH544" i="1"/>
  <c r="AJ544" i="1"/>
  <c r="AF528" i="1"/>
  <c r="AH528" i="1"/>
  <c r="AD528" i="1"/>
  <c r="AH512" i="1"/>
  <c r="AF512" i="1"/>
  <c r="AD512" i="1"/>
  <c r="AF496" i="1"/>
  <c r="AD496" i="1"/>
  <c r="AH496" i="1"/>
  <c r="AJ496" i="1"/>
  <c r="AJ488" i="1"/>
  <c r="AF488" i="1"/>
  <c r="J488" i="1" s="1"/>
  <c r="M488" i="1" s="1"/>
  <c r="AD488" i="1"/>
  <c r="AH488" i="1"/>
  <c r="AF456" i="1"/>
  <c r="AJ456" i="1"/>
  <c r="AD424" i="1"/>
  <c r="AK424" i="1"/>
  <c r="O424" i="1" s="1"/>
  <c r="AJ424" i="1"/>
  <c r="AF392" i="1"/>
  <c r="AH392" i="1"/>
  <c r="AE325" i="1"/>
  <c r="I325" i="1" s="1"/>
  <c r="L325" i="1" s="1"/>
  <c r="AG325" i="1"/>
  <c r="K325" i="1" s="1"/>
  <c r="N325" i="1" s="1"/>
  <c r="AD325" i="1"/>
  <c r="AF325" i="1"/>
  <c r="AH325" i="1"/>
  <c r="AJ325" i="1"/>
  <c r="AB325" i="1"/>
  <c r="F325" i="1" s="1"/>
  <c r="AK261" i="1"/>
  <c r="AJ261" i="1"/>
  <c r="AH261" i="1"/>
  <c r="AF261" i="1"/>
  <c r="AK180" i="1"/>
  <c r="AJ180" i="1"/>
  <c r="AD180" i="1"/>
  <c r="AD137" i="1"/>
  <c r="AH137" i="1"/>
  <c r="AJ137" i="1"/>
  <c r="AF137" i="1"/>
  <c r="AJ726" i="1"/>
  <c r="AD726" i="1"/>
  <c r="AF694" i="1"/>
  <c r="AH694" i="1"/>
  <c r="AH678" i="1"/>
  <c r="AJ678" i="1"/>
  <c r="AB678" i="1"/>
  <c r="AJ646" i="1"/>
  <c r="AB646" i="1"/>
  <c r="AH646" i="1"/>
  <c r="AF630" i="1"/>
  <c r="AD630" i="1"/>
  <c r="AF614" i="1"/>
  <c r="AH614" i="1"/>
  <c r="AH598" i="1"/>
  <c r="AC598" i="1"/>
  <c r="AJ598" i="1"/>
  <c r="AG582" i="1"/>
  <c r="AF582" i="1"/>
  <c r="AD582" i="1"/>
  <c r="AJ566" i="1"/>
  <c r="AH566" i="1"/>
  <c r="AD566" i="1"/>
  <c r="AH550" i="1"/>
  <c r="AF550" i="1"/>
  <c r="AJ550" i="1"/>
  <c r="AD534" i="1"/>
  <c r="AH534" i="1"/>
  <c r="AJ518" i="1"/>
  <c r="AH518" i="1"/>
  <c r="AH502" i="1"/>
  <c r="AJ502" i="1"/>
  <c r="AJ468" i="1"/>
  <c r="AF468" i="1"/>
  <c r="J468" i="1" s="1"/>
  <c r="M468" i="1" s="1"/>
  <c r="AF436" i="1"/>
  <c r="AJ436" i="1"/>
  <c r="AD436" i="1"/>
  <c r="AH404" i="1"/>
  <c r="AD404" i="1"/>
  <c r="AG404" i="1"/>
  <c r="K404" i="1" s="1"/>
  <c r="N404" i="1" s="1"/>
  <c r="AF404" i="1"/>
  <c r="AK333" i="1"/>
  <c r="AH333" i="1"/>
  <c r="AD333" i="1"/>
  <c r="AG333" i="1"/>
  <c r="K333" i="1" s="1"/>
  <c r="N333" i="1" s="1"/>
  <c r="AB333" i="1"/>
  <c r="AJ333" i="1"/>
  <c r="AK269" i="1"/>
  <c r="AJ269" i="1"/>
  <c r="AF269" i="1"/>
  <c r="AD269" i="1"/>
  <c r="AH269" i="1"/>
  <c r="AD43" i="1"/>
  <c r="AF43" i="1"/>
  <c r="AG483" i="1"/>
  <c r="K483" i="1" s="1"/>
  <c r="N483" i="1" s="1"/>
  <c r="AJ483" i="1"/>
  <c r="AD483" i="1"/>
  <c r="AH467" i="1"/>
  <c r="AF467" i="1"/>
  <c r="AJ467" i="1"/>
  <c r="AH451" i="1"/>
  <c r="AF451" i="1"/>
  <c r="J451" i="1" s="1"/>
  <c r="M451" i="1" s="1"/>
  <c r="AB451" i="1"/>
  <c r="AK451" i="1"/>
  <c r="O451" i="1" s="1"/>
  <c r="AI435" i="1"/>
  <c r="AJ435" i="1"/>
  <c r="AC435" i="1"/>
  <c r="AG435" i="1"/>
  <c r="AD435" i="1"/>
  <c r="AJ419" i="1"/>
  <c r="AD419" i="1"/>
  <c r="AF419" i="1"/>
  <c r="J419" i="1" s="1"/>
  <c r="M419" i="1" s="1"/>
  <c r="AG403" i="1"/>
  <c r="AF403" i="1"/>
  <c r="J403" i="1" s="1"/>
  <c r="M403" i="1" s="1"/>
  <c r="AK403" i="1"/>
  <c r="AH403" i="1"/>
  <c r="AD403" i="1"/>
  <c r="AH387" i="1"/>
  <c r="AD387" i="1"/>
  <c r="AF371" i="1"/>
  <c r="AH371" i="1"/>
  <c r="AD371" i="1"/>
  <c r="AK339" i="1"/>
  <c r="AF339" i="1"/>
  <c r="AG339" i="1"/>
  <c r="K339" i="1" s="1"/>
  <c r="N339" i="1" s="1"/>
  <c r="AJ339" i="1"/>
  <c r="AB339" i="1"/>
  <c r="AD339" i="1"/>
  <c r="AE307" i="1"/>
  <c r="I307" i="1" s="1"/>
  <c r="L307" i="1" s="1"/>
  <c r="AD307" i="1"/>
  <c r="AB307" i="1"/>
  <c r="F307" i="1" s="1"/>
  <c r="AK307" i="1"/>
  <c r="AF307" i="1"/>
  <c r="AJ307" i="1"/>
  <c r="AD275" i="1"/>
  <c r="AJ275" i="1"/>
  <c r="AF275" i="1"/>
  <c r="AF243" i="1"/>
  <c r="AH243" i="1"/>
  <c r="AD243" i="1"/>
  <c r="AG211" i="1"/>
  <c r="AD211" i="1"/>
  <c r="AF211" i="1"/>
  <c r="AK200" i="1"/>
  <c r="AD200" i="1"/>
  <c r="AG200" i="1"/>
  <c r="AF200" i="1"/>
  <c r="AJ89" i="1"/>
  <c r="AD89" i="1"/>
  <c r="AH481" i="1"/>
  <c r="AC481" i="1"/>
  <c r="G481" i="1" s="1"/>
  <c r="AD481" i="1"/>
  <c r="AJ481" i="1"/>
  <c r="AF465" i="1"/>
  <c r="AJ465" i="1"/>
  <c r="AF449" i="1"/>
  <c r="J449" i="1" s="1"/>
  <c r="M449" i="1" s="1"/>
  <c r="AG449" i="1"/>
  <c r="AH449" i="1"/>
  <c r="AJ449" i="1"/>
  <c r="AF433" i="1"/>
  <c r="AJ433" i="1"/>
  <c r="AD433" i="1"/>
  <c r="AJ417" i="1"/>
  <c r="AD417" i="1"/>
  <c r="AF417" i="1"/>
  <c r="AD401" i="1"/>
  <c r="AF401" i="1"/>
  <c r="AD385" i="1"/>
  <c r="AH385" i="1"/>
  <c r="AG385" i="1"/>
  <c r="AJ385" i="1"/>
  <c r="AE351" i="1"/>
  <c r="AH351" i="1"/>
  <c r="AJ351" i="1"/>
  <c r="AK351" i="1"/>
  <c r="AB351" i="1"/>
  <c r="AF351" i="1"/>
  <c r="AD319" i="1"/>
  <c r="AH319" i="1"/>
  <c r="AG319" i="1"/>
  <c r="AB319" i="1"/>
  <c r="AK319" i="1"/>
  <c r="AJ319" i="1"/>
  <c r="AE287" i="1"/>
  <c r="AD287" i="1"/>
  <c r="AF287" i="1"/>
  <c r="AK287" i="1"/>
  <c r="AH287" i="1"/>
  <c r="AB287" i="1"/>
  <c r="AC255" i="1"/>
  <c r="AJ255" i="1"/>
  <c r="AF255" i="1"/>
  <c r="AH255" i="1"/>
  <c r="AD255" i="1"/>
  <c r="AK223" i="1"/>
  <c r="O223" i="1" s="1"/>
  <c r="AD223" i="1"/>
  <c r="AJ223" i="1"/>
  <c r="AF223" i="1"/>
  <c r="AJ176" i="1"/>
  <c r="AD176" i="1"/>
  <c r="AH364" i="1"/>
  <c r="AE364" i="1"/>
  <c r="I364" i="1" s="1"/>
  <c r="L364" i="1" s="1"/>
  <c r="AJ364" i="1"/>
  <c r="AD364" i="1"/>
  <c r="AH348" i="1"/>
  <c r="AJ348" i="1"/>
  <c r="AB348" i="1"/>
  <c r="F348" i="1" s="1"/>
  <c r="AJ332" i="1"/>
  <c r="AH332" i="1"/>
  <c r="AE332" i="1"/>
  <c r="AB332" i="1"/>
  <c r="AJ316" i="1"/>
  <c r="AB316" i="1"/>
  <c r="AB300" i="1"/>
  <c r="AJ300" i="1"/>
  <c r="AF284" i="1"/>
  <c r="AK284" i="1"/>
  <c r="AH284" i="1"/>
  <c r="AJ268" i="1"/>
  <c r="AD268" i="1"/>
  <c r="AK268" i="1"/>
  <c r="AF268" i="1"/>
  <c r="AF252" i="1"/>
  <c r="AD252" i="1"/>
  <c r="AC252" i="1"/>
  <c r="AH252" i="1"/>
  <c r="AD236" i="1"/>
  <c r="AJ236" i="1"/>
  <c r="AF236" i="1"/>
  <c r="AK220" i="1"/>
  <c r="O220" i="1" s="1"/>
  <c r="AD220" i="1"/>
  <c r="AJ220" i="1"/>
  <c r="AF220" i="1"/>
  <c r="AG186" i="1"/>
  <c r="AJ186" i="1"/>
  <c r="AD186" i="1"/>
  <c r="AE154" i="1"/>
  <c r="AH154" i="1"/>
  <c r="AG154" i="1"/>
  <c r="AF154" i="1"/>
  <c r="AK125" i="1"/>
  <c r="AB125" i="1"/>
  <c r="AJ125" i="1"/>
  <c r="AF125" i="1"/>
  <c r="AH125" i="1"/>
  <c r="AD125" i="1"/>
  <c r="AD41" i="1"/>
  <c r="AF41" i="1"/>
  <c r="AH362" i="1"/>
  <c r="AG362" i="1"/>
  <c r="AJ362" i="1"/>
  <c r="AF362" i="1"/>
  <c r="AD362" i="1"/>
  <c r="AH346" i="1"/>
  <c r="AF346" i="1"/>
  <c r="AK330" i="1"/>
  <c r="AF330" i="1"/>
  <c r="AF314" i="1"/>
  <c r="AH314" i="1"/>
  <c r="AH298" i="1"/>
  <c r="AF298" i="1"/>
  <c r="AD282" i="1"/>
  <c r="AF282" i="1"/>
  <c r="AH282" i="1"/>
  <c r="AG266" i="1"/>
  <c r="AJ266" i="1"/>
  <c r="AH266" i="1"/>
  <c r="AD266" i="1"/>
  <c r="AK250" i="1"/>
  <c r="AF250" i="1"/>
  <c r="AD250" i="1"/>
  <c r="AH250" i="1"/>
  <c r="AC234" i="1"/>
  <c r="AD234" i="1"/>
  <c r="AJ234" i="1"/>
  <c r="AF234" i="1"/>
  <c r="AD218" i="1"/>
  <c r="AF218" i="1"/>
  <c r="AJ182" i="1"/>
  <c r="AD182" i="1"/>
  <c r="AE150" i="1"/>
  <c r="AK150" i="1"/>
  <c r="O150" i="1" s="1"/>
  <c r="AF150" i="1"/>
  <c r="AD150" i="1"/>
  <c r="AH133" i="1"/>
  <c r="AJ133" i="1"/>
  <c r="AB133" i="1"/>
  <c r="AF133" i="1"/>
  <c r="AJ73" i="1"/>
  <c r="AD73" i="1"/>
  <c r="AD201" i="1"/>
  <c r="AF201" i="1"/>
  <c r="AJ185" i="1"/>
  <c r="AD185" i="1"/>
  <c r="AE169" i="1"/>
  <c r="AJ169" i="1"/>
  <c r="AD169" i="1"/>
  <c r="AG153" i="1"/>
  <c r="K153" i="1" s="1"/>
  <c r="AH153" i="1"/>
  <c r="AF153" i="1"/>
  <c r="AJ153" i="1"/>
  <c r="AD153" i="1"/>
  <c r="AF147" i="1"/>
  <c r="AH147" i="1"/>
  <c r="AJ147" i="1"/>
  <c r="AD147" i="1"/>
  <c r="AJ76" i="1"/>
  <c r="AG76" i="1"/>
  <c r="AD76" i="1"/>
  <c r="AD203" i="1"/>
  <c r="AF203" i="1"/>
  <c r="J203" i="1" s="1"/>
  <c r="M203" i="1" s="1"/>
  <c r="AG187" i="1"/>
  <c r="AJ187" i="1"/>
  <c r="AC187" i="1"/>
  <c r="AD187" i="1"/>
  <c r="AJ171" i="1"/>
  <c r="AK171" i="1"/>
  <c r="AD171" i="1"/>
  <c r="AB155" i="1"/>
  <c r="AJ155" i="1"/>
  <c r="AF155" i="1"/>
  <c r="AH155" i="1"/>
  <c r="AD155" i="1"/>
  <c r="AG135" i="1"/>
  <c r="AE135" i="1"/>
  <c r="AB135" i="1"/>
  <c r="AJ135" i="1"/>
  <c r="AH135" i="1"/>
  <c r="AK135" i="1"/>
  <c r="AF135" i="1"/>
  <c r="AJ97" i="1"/>
  <c r="AD97" i="1"/>
  <c r="AJ83" i="1"/>
  <c r="AD83" i="1"/>
  <c r="AG28" i="1"/>
  <c r="K28" i="1" s="1"/>
  <c r="N28" i="1" s="1"/>
  <c r="AD28" i="1"/>
  <c r="AF28" i="1"/>
  <c r="AE144" i="1"/>
  <c r="AK144" i="1"/>
  <c r="AB144" i="1"/>
  <c r="AJ144" i="1"/>
  <c r="AH144" i="1"/>
  <c r="AE128" i="1"/>
  <c r="AK128" i="1"/>
  <c r="AB128" i="1"/>
  <c r="AJ128" i="1"/>
  <c r="AH128" i="1"/>
  <c r="AJ103" i="1"/>
  <c r="AD103" i="1"/>
  <c r="AK88" i="1"/>
  <c r="AJ88" i="1"/>
  <c r="AG88" i="1"/>
  <c r="AD88" i="1"/>
  <c r="AK69" i="1"/>
  <c r="O69" i="1" s="1"/>
  <c r="AC69" i="1"/>
  <c r="AJ69" i="1"/>
  <c r="AD69" i="1"/>
  <c r="AI39" i="1"/>
  <c r="AD39" i="1"/>
  <c r="AF39" i="1"/>
  <c r="AE146" i="1"/>
  <c r="AD146" i="1"/>
  <c r="AG146" i="1"/>
  <c r="AB146" i="1"/>
  <c r="AJ146" i="1"/>
  <c r="AE130" i="1"/>
  <c r="AD130" i="1"/>
  <c r="AG130" i="1"/>
  <c r="AB130" i="1"/>
  <c r="AJ130" i="1"/>
  <c r="AJ112" i="1"/>
  <c r="AD112" i="1"/>
  <c r="AG93" i="1"/>
  <c r="AJ93" i="1"/>
  <c r="AD93" i="1"/>
  <c r="AC63" i="1"/>
  <c r="AJ63" i="1"/>
  <c r="AD63" i="1"/>
  <c r="AE48" i="1"/>
  <c r="I48" i="1" s="1"/>
  <c r="L48" i="1" s="1"/>
  <c r="AK48" i="1"/>
  <c r="O48" i="1" s="1"/>
  <c r="AB48" i="1"/>
  <c r="AJ48" i="1"/>
  <c r="AH48" i="1"/>
  <c r="AD29" i="1"/>
  <c r="AF29" i="1"/>
  <c r="AE474" i="1"/>
  <c r="AD474" i="1"/>
  <c r="AD517" i="1"/>
  <c r="AC517" i="1"/>
  <c r="AC581" i="1"/>
  <c r="AJ581" i="1"/>
  <c r="AF581" i="1"/>
  <c r="AD645" i="1"/>
  <c r="AB645" i="1"/>
  <c r="AH645" i="1"/>
  <c r="AJ645" i="1"/>
  <c r="AH709" i="1"/>
  <c r="AB709" i="1"/>
  <c r="AK709" i="1"/>
  <c r="AG709" i="1"/>
  <c r="AD981" i="1"/>
  <c r="AF981" i="1"/>
  <c r="AG981" i="1"/>
  <c r="AK1013" i="1"/>
  <c r="AH1013" i="1"/>
  <c r="AG525" i="1"/>
  <c r="AJ525" i="1"/>
  <c r="AK525" i="1"/>
  <c r="AE589" i="1"/>
  <c r="AK589" i="1"/>
  <c r="AJ589" i="1"/>
  <c r="AH589" i="1"/>
  <c r="AH653" i="1"/>
  <c r="AD653" i="1"/>
  <c r="AF653" i="1"/>
  <c r="AB653" i="1"/>
  <c r="AK653" i="1"/>
  <c r="AB717" i="1"/>
  <c r="AD717" i="1"/>
  <c r="AH717" i="1"/>
  <c r="AC717" i="1"/>
  <c r="AH857" i="1"/>
  <c r="AF857" i="1"/>
  <c r="AD889" i="1"/>
  <c r="AH889" i="1"/>
  <c r="AH921" i="1"/>
  <c r="AF921" i="1"/>
  <c r="AH985" i="1"/>
  <c r="AF985" i="1"/>
  <c r="AF1049" i="1"/>
  <c r="AD1049" i="1"/>
  <c r="AJ1058" i="1"/>
  <c r="AD1058" i="1"/>
  <c r="AC1042" i="1"/>
  <c r="AD1042" i="1"/>
  <c r="AD819" i="1"/>
  <c r="AF819" i="1"/>
  <c r="AF755" i="1"/>
  <c r="AD755" i="1"/>
  <c r="AH755" i="1"/>
  <c r="AE723" i="1"/>
  <c r="AD723" i="1"/>
  <c r="AF723" i="1"/>
  <c r="AH723" i="1"/>
  <c r="AI723" i="1"/>
  <c r="AJ723" i="1"/>
  <c r="AK723" i="1"/>
  <c r="AD691" i="1"/>
  <c r="AF691" i="1"/>
  <c r="AB691" i="1"/>
  <c r="AK691" i="1"/>
  <c r="AH691" i="1"/>
  <c r="AG691" i="1"/>
  <c r="AH659" i="1"/>
  <c r="AB659" i="1"/>
  <c r="AJ659" i="1"/>
  <c r="AC659" i="1"/>
  <c r="AE627" i="1"/>
  <c r="AF627" i="1"/>
  <c r="AH627" i="1"/>
  <c r="AB627" i="1"/>
  <c r="AK627" i="1"/>
  <c r="AK595" i="1"/>
  <c r="AC595" i="1"/>
  <c r="AF595" i="1"/>
  <c r="AD595" i="1"/>
  <c r="AC563" i="1"/>
  <c r="AF563" i="1"/>
  <c r="AK531" i="1"/>
  <c r="AG531" i="1"/>
  <c r="AF531" i="1"/>
  <c r="AG499" i="1"/>
  <c r="AK499" i="1"/>
  <c r="AF499" i="1"/>
  <c r="AC382" i="1"/>
  <c r="AF382" i="1"/>
  <c r="AC204" i="1"/>
  <c r="AG204" i="1"/>
  <c r="K204" i="1" s="1"/>
  <c r="N204" i="1" s="1"/>
  <c r="AF1060" i="1"/>
  <c r="AH1060" i="1"/>
  <c r="AF831" i="1"/>
  <c r="AH831" i="1"/>
  <c r="AD831" i="1"/>
  <c r="AK799" i="1"/>
  <c r="AH799" i="1"/>
  <c r="AF799" i="1"/>
  <c r="AD799" i="1"/>
  <c r="AH767" i="1"/>
  <c r="AD767" i="1"/>
  <c r="AF767" i="1"/>
  <c r="AH735" i="1"/>
  <c r="AB735" i="1"/>
  <c r="AJ735" i="1"/>
  <c r="AD735" i="1"/>
  <c r="AG735" i="1"/>
  <c r="AF735" i="1"/>
  <c r="AC735" i="1"/>
  <c r="AE703" i="1"/>
  <c r="AH703" i="1"/>
  <c r="AB703" i="1"/>
  <c r="AJ703" i="1"/>
  <c r="AC703" i="1"/>
  <c r="AD703" i="1"/>
  <c r="AD671" i="1"/>
  <c r="AF671" i="1"/>
  <c r="AJ671" i="1"/>
  <c r="AK671" i="1"/>
  <c r="AG671" i="1"/>
  <c r="AB639" i="1"/>
  <c r="AJ639" i="1"/>
  <c r="AD639" i="1"/>
  <c r="AG639" i="1"/>
  <c r="AC639" i="1"/>
  <c r="AH607" i="1"/>
  <c r="AB607" i="1"/>
  <c r="AJ607" i="1"/>
  <c r="AK607" i="1"/>
  <c r="AG607" i="1"/>
  <c r="AG575" i="1"/>
  <c r="AJ575" i="1"/>
  <c r="AH575" i="1"/>
  <c r="AC543" i="1"/>
  <c r="AK543" i="1"/>
  <c r="AD543" i="1"/>
  <c r="AE511" i="1"/>
  <c r="AG511" i="1"/>
  <c r="AC511" i="1"/>
  <c r="AJ511" i="1"/>
  <c r="AK511" i="1"/>
  <c r="AF784" i="1"/>
  <c r="AH784" i="1"/>
  <c r="AD784" i="1"/>
  <c r="AD768" i="1"/>
  <c r="AF768" i="1"/>
  <c r="AK736" i="1"/>
  <c r="AB736" i="1"/>
  <c r="AJ736" i="1"/>
  <c r="AD736" i="1"/>
  <c r="AG736" i="1"/>
  <c r="AC720" i="1"/>
  <c r="AG720" i="1"/>
  <c r="AD720" i="1"/>
  <c r="AK720" i="1"/>
  <c r="AF720" i="1"/>
  <c r="AB720" i="1"/>
  <c r="AH720" i="1"/>
  <c r="AC704" i="1"/>
  <c r="AK704" i="1"/>
  <c r="AF704" i="1"/>
  <c r="AH704" i="1"/>
  <c r="AJ704" i="1"/>
  <c r="AH688" i="1"/>
  <c r="AB688" i="1"/>
  <c r="AJ688" i="1"/>
  <c r="AD688" i="1"/>
  <c r="AF688" i="1"/>
  <c r="AE672" i="1"/>
  <c r="AG672" i="1"/>
  <c r="AK672" i="1"/>
  <c r="AB672" i="1"/>
  <c r="AJ672" i="1"/>
  <c r="AD672" i="1"/>
  <c r="AG656" i="1"/>
  <c r="AF656" i="1"/>
  <c r="AH656" i="1"/>
  <c r="AK640" i="1"/>
  <c r="AB640" i="1"/>
  <c r="AJ640" i="1"/>
  <c r="AG640" i="1"/>
  <c r="AD640" i="1"/>
  <c r="AF624" i="1"/>
  <c r="AH624" i="1"/>
  <c r="AG608" i="1"/>
  <c r="AK608" i="1"/>
  <c r="AH608" i="1"/>
  <c r="AB608" i="1"/>
  <c r="AJ608" i="1"/>
  <c r="AC592" i="1"/>
  <c r="AF592" i="1"/>
  <c r="AD592" i="1"/>
  <c r="AC576" i="1"/>
  <c r="AJ576" i="1"/>
  <c r="AH576" i="1"/>
  <c r="AK560" i="1"/>
  <c r="AF560" i="1"/>
  <c r="AI512" i="1"/>
  <c r="AJ512" i="1"/>
  <c r="AG456" i="1"/>
  <c r="AK456" i="1"/>
  <c r="O456" i="1" s="1"/>
  <c r="AH456" i="1"/>
  <c r="AH424" i="1"/>
  <c r="AB424" i="1"/>
  <c r="AK392" i="1"/>
  <c r="AG392" i="1"/>
  <c r="AC392" i="1"/>
  <c r="AJ392" i="1"/>
  <c r="AK137" i="1"/>
  <c r="AG137" i="1"/>
  <c r="AB742" i="1"/>
  <c r="AD742" i="1"/>
  <c r="AF726" i="1"/>
  <c r="AH726" i="1"/>
  <c r="AB726" i="1"/>
  <c r="AH710" i="1"/>
  <c r="AB710" i="1"/>
  <c r="AJ710" i="1"/>
  <c r="AD710" i="1"/>
  <c r="AF710" i="1"/>
  <c r="AB694" i="1"/>
  <c r="AJ694" i="1"/>
  <c r="AD694" i="1"/>
  <c r="AD678" i="1"/>
  <c r="AF678" i="1"/>
  <c r="AH662" i="1"/>
  <c r="AB662" i="1"/>
  <c r="AJ662" i="1"/>
  <c r="AI646" i="1"/>
  <c r="AG646" i="1"/>
  <c r="AK646" i="1"/>
  <c r="AD646" i="1"/>
  <c r="AF646" i="1"/>
  <c r="AK630" i="1"/>
  <c r="AG630" i="1"/>
  <c r="AH630" i="1"/>
  <c r="AB630" i="1"/>
  <c r="AJ630" i="1"/>
  <c r="AB614" i="1"/>
  <c r="AJ614" i="1"/>
  <c r="AD614" i="1"/>
  <c r="AE598" i="1"/>
  <c r="AF598" i="1"/>
  <c r="AD598" i="1"/>
  <c r="AJ582" i="1"/>
  <c r="AK582" i="1"/>
  <c r="AH582" i="1"/>
  <c r="AF566" i="1"/>
  <c r="AK566" i="1"/>
  <c r="AC550" i="1"/>
  <c r="AD550" i="1"/>
  <c r="AG534" i="1"/>
  <c r="AC534" i="1"/>
  <c r="AF534" i="1"/>
  <c r="AK518" i="1"/>
  <c r="AD518" i="1"/>
  <c r="AC502" i="1"/>
  <c r="AG502" i="1"/>
  <c r="AF502" i="1"/>
  <c r="AB468" i="1"/>
  <c r="F468" i="1" s="1"/>
  <c r="AC468" i="1"/>
  <c r="AD468" i="1"/>
  <c r="AK436" i="1"/>
  <c r="O436" i="1" s="1"/>
  <c r="AH436" i="1"/>
  <c r="AC404" i="1"/>
  <c r="G404" i="1" s="1"/>
  <c r="AJ404" i="1"/>
  <c r="AF483" i="1"/>
  <c r="AK483" i="1"/>
  <c r="AK467" i="1"/>
  <c r="AC467" i="1"/>
  <c r="G467" i="1" s="1"/>
  <c r="AB467" i="1"/>
  <c r="F467" i="1" s="1"/>
  <c r="AG467" i="1"/>
  <c r="K467" i="1" s="1"/>
  <c r="N467" i="1" s="1"/>
  <c r="AD467" i="1"/>
  <c r="AC451" i="1"/>
  <c r="AG451" i="1"/>
  <c r="AD451" i="1"/>
  <c r="AK435" i="1"/>
  <c r="AH435" i="1"/>
  <c r="AK419" i="1"/>
  <c r="O419" i="1" s="1"/>
  <c r="AH419" i="1"/>
  <c r="AC419" i="1"/>
  <c r="AE403" i="1"/>
  <c r="AC403" i="1"/>
  <c r="AJ403" i="1"/>
  <c r="AC387" i="1"/>
  <c r="AF387" i="1"/>
  <c r="AK387" i="1"/>
  <c r="AC371" i="1"/>
  <c r="G371" i="1" s="1"/>
  <c r="AG371" i="1"/>
  <c r="AJ371" i="1"/>
  <c r="AE200" i="1"/>
  <c r="AC200" i="1"/>
  <c r="AG89" i="1"/>
  <c r="K89" i="1" s="1"/>
  <c r="N89" i="1" s="1"/>
  <c r="AC89" i="1"/>
  <c r="AE481" i="1"/>
  <c r="I481" i="1" s="1"/>
  <c r="L481" i="1" s="1"/>
  <c r="AK481" i="1"/>
  <c r="AG481" i="1"/>
  <c r="K481" i="1" s="1"/>
  <c r="N481" i="1" s="1"/>
  <c r="AF481" i="1"/>
  <c r="AK465" i="1"/>
  <c r="O465" i="1" s="1"/>
  <c r="AD465" i="1"/>
  <c r="AC465" i="1"/>
  <c r="G465" i="1" s="1"/>
  <c r="AE449" i="1"/>
  <c r="AK449" i="1"/>
  <c r="AC449" i="1"/>
  <c r="AD449" i="1"/>
  <c r="AG433" i="1"/>
  <c r="AC433" i="1"/>
  <c r="AH433" i="1"/>
  <c r="AK417" i="1"/>
  <c r="O417" i="1" s="1"/>
  <c r="AG417" i="1"/>
  <c r="AH417" i="1"/>
  <c r="AG401" i="1"/>
  <c r="AC401" i="1"/>
  <c r="AJ401" i="1"/>
  <c r="AK385" i="1"/>
  <c r="AF385" i="1"/>
  <c r="AG176" i="1"/>
  <c r="K176" i="1" s="1"/>
  <c r="N176" i="1" s="1"/>
  <c r="AK176" i="1"/>
  <c r="AG348" i="1"/>
  <c r="K348" i="1" s="1"/>
  <c r="N348" i="1" s="1"/>
  <c r="AE348" i="1"/>
  <c r="I348" i="1" s="1"/>
  <c r="L348" i="1" s="1"/>
  <c r="AK348" i="1"/>
  <c r="AD348" i="1"/>
  <c r="AF348" i="1"/>
  <c r="AG332" i="1"/>
  <c r="AK332" i="1"/>
  <c r="AD332" i="1"/>
  <c r="AF332" i="1"/>
  <c r="J332" i="1" s="1"/>
  <c r="M332" i="1" s="1"/>
  <c r="AE316" i="1"/>
  <c r="AK316" i="1"/>
  <c r="AD316" i="1"/>
  <c r="AG316" i="1"/>
  <c r="AF316" i="1"/>
  <c r="J316" i="1" s="1"/>
  <c r="M316" i="1" s="1"/>
  <c r="AK300" i="1"/>
  <c r="AG300" i="1"/>
  <c r="AD300" i="1"/>
  <c r="AF300" i="1"/>
  <c r="AB284" i="1"/>
  <c r="AJ284" i="1"/>
  <c r="AD284" i="1"/>
  <c r="AG268" i="1"/>
  <c r="AC268" i="1"/>
  <c r="AE268" i="1"/>
  <c r="AK252" i="1"/>
  <c r="AG252" i="1"/>
  <c r="AK236" i="1"/>
  <c r="AG236" i="1"/>
  <c r="AC236" i="1"/>
  <c r="AI220" i="1"/>
  <c r="AE220" i="1"/>
  <c r="I220" i="1" s="1"/>
  <c r="L220" i="1" s="1"/>
  <c r="AG220" i="1"/>
  <c r="AC220" i="1"/>
  <c r="AB220" i="1"/>
  <c r="AK41" i="1"/>
  <c r="O41" i="1" s="1"/>
  <c r="AG41" i="1"/>
  <c r="AK346" i="1"/>
  <c r="AB346" i="1"/>
  <c r="AJ346" i="1"/>
  <c r="AD346" i="1"/>
  <c r="AG330" i="1"/>
  <c r="AB330" i="1"/>
  <c r="AJ330" i="1"/>
  <c r="AD330" i="1"/>
  <c r="AK314" i="1"/>
  <c r="AB314" i="1"/>
  <c r="AJ314" i="1"/>
  <c r="AG314" i="1"/>
  <c r="AD314" i="1"/>
  <c r="AK298" i="1"/>
  <c r="AG298" i="1"/>
  <c r="AB298" i="1"/>
  <c r="AJ298" i="1"/>
  <c r="AD298" i="1"/>
  <c r="AE282" i="1"/>
  <c r="AG282" i="1"/>
  <c r="AC282" i="1"/>
  <c r="AK282" i="1"/>
  <c r="AK266" i="1"/>
  <c r="AC266" i="1"/>
  <c r="AG250" i="1"/>
  <c r="AC250" i="1"/>
  <c r="AE234" i="1"/>
  <c r="AK234" i="1"/>
  <c r="AG234" i="1"/>
  <c r="AE218" i="1"/>
  <c r="AC218" i="1"/>
  <c r="AK218" i="1"/>
  <c r="O218" i="1" s="1"/>
  <c r="AG218" i="1"/>
  <c r="AK182" i="1"/>
  <c r="AG182" i="1"/>
  <c r="AC182" i="1"/>
  <c r="AG133" i="1"/>
  <c r="K133" i="1" s="1"/>
  <c r="N133" i="1" s="1"/>
  <c r="AK133" i="1"/>
  <c r="AG73" i="1"/>
  <c r="AK73" i="1"/>
  <c r="O73" i="1" s="1"/>
  <c r="AG201" i="1"/>
  <c r="AK201" i="1"/>
  <c r="AC185" i="1"/>
  <c r="AG185" i="1"/>
  <c r="AE185" i="1"/>
  <c r="AG169" i="1"/>
  <c r="K169" i="1" s="1"/>
  <c r="N169" i="1" s="1"/>
  <c r="AB169" i="1"/>
  <c r="AC169" i="1"/>
  <c r="AK147" i="1"/>
  <c r="AE147" i="1"/>
  <c r="I147" i="1" s="1"/>
  <c r="L147" i="1" s="1"/>
  <c r="AG147" i="1"/>
  <c r="K147" i="1" s="1"/>
  <c r="N147" i="1" s="1"/>
  <c r="AE76" i="1"/>
  <c r="AC76" i="1"/>
  <c r="AK76" i="1"/>
  <c r="O76" i="1" s="1"/>
  <c r="AK187" i="1"/>
  <c r="AB187" i="1"/>
  <c r="AG171" i="1"/>
  <c r="AB171" i="1"/>
  <c r="F171" i="1" s="1"/>
  <c r="AC171" i="1"/>
  <c r="AK155" i="1"/>
  <c r="O155" i="1" s="1"/>
  <c r="AG155" i="1"/>
  <c r="AE155" i="1"/>
  <c r="AG97" i="1"/>
  <c r="AK97" i="1"/>
  <c r="AK28" i="1"/>
  <c r="O28" i="1" s="1"/>
  <c r="AC28" i="1"/>
  <c r="G28" i="1" s="1"/>
  <c r="AC88" i="1"/>
  <c r="AE88" i="1"/>
  <c r="AE112" i="1"/>
  <c r="AG112" i="1"/>
  <c r="AC112" i="1"/>
  <c r="AK112" i="1"/>
  <c r="AE93" i="1"/>
  <c r="I93" i="1" s="1"/>
  <c r="L93" i="1" s="1"/>
  <c r="AK93" i="1"/>
  <c r="AC29" i="1"/>
  <c r="AK29" i="1"/>
  <c r="O29" i="1" s="1"/>
  <c r="AG29" i="1"/>
  <c r="AF188" i="1"/>
  <c r="AF241" i="1"/>
  <c r="AF273" i="1"/>
  <c r="AK329" i="1"/>
  <c r="AD382" i="1"/>
  <c r="AH394" i="1"/>
  <c r="AJ446" i="1"/>
  <c r="AD499" i="1"/>
  <c r="AJ517" i="1"/>
  <c r="AH563" i="1"/>
  <c r="AF575" i="1"/>
  <c r="AD581" i="1"/>
  <c r="AF589" i="1"/>
  <c r="AG645" i="1"/>
  <c r="AG653" i="1"/>
  <c r="AC691" i="1"/>
  <c r="AG703" i="1"/>
  <c r="AJ720" i="1"/>
  <c r="AH736" i="1"/>
  <c r="AD659" i="1"/>
  <c r="AD709" i="1"/>
  <c r="AB723" i="1"/>
  <c r="AI703" i="1"/>
  <c r="AD853" i="1"/>
  <c r="AG704" i="1"/>
  <c r="AE688" i="1"/>
  <c r="AH474" i="1"/>
  <c r="AH581" i="1"/>
  <c r="AK645" i="1"/>
  <c r="AC653" i="1"/>
  <c r="AG717" i="1"/>
  <c r="AF645" i="1"/>
  <c r="AF709" i="1"/>
  <c r="AJ717" i="1"/>
  <c r="AC499" i="1"/>
  <c r="AC531" i="1"/>
  <c r="AG589" i="1"/>
  <c r="AC755" i="1"/>
  <c r="AD787" i="1"/>
  <c r="AD917" i="1"/>
  <c r="AD985" i="1"/>
  <c r="AD1017" i="1"/>
  <c r="AH1049" i="1"/>
  <c r="AD1060" i="1"/>
  <c r="AE608" i="1"/>
  <c r="AC787" i="1"/>
  <c r="AG917" i="1"/>
  <c r="AK241" i="1"/>
  <c r="AG241" i="1"/>
  <c r="AB517" i="1"/>
  <c r="AG517" i="1"/>
  <c r="AC885" i="1"/>
  <c r="AH885" i="1"/>
  <c r="AC949" i="1"/>
  <c r="AF949" i="1"/>
  <c r="AJ857" i="1"/>
  <c r="AD857" i="1"/>
  <c r="AE691" i="1"/>
  <c r="AI691" i="1"/>
  <c r="AG563" i="1"/>
  <c r="AK563" i="1"/>
  <c r="AE575" i="1"/>
  <c r="AC575" i="1"/>
  <c r="AJ832" i="1"/>
  <c r="AG832" i="1"/>
  <c r="AK688" i="1"/>
  <c r="AG688" i="1"/>
  <c r="AK624" i="1"/>
  <c r="AE624" i="1"/>
  <c r="AG180" i="1"/>
  <c r="K180" i="1" s="1"/>
  <c r="N180" i="1" s="1"/>
  <c r="AC180" i="1"/>
  <c r="G180" i="1" s="1"/>
  <c r="AE180" i="1"/>
  <c r="I180" i="1" s="1"/>
  <c r="L180" i="1" s="1"/>
  <c r="AK726" i="1"/>
  <c r="AG726" i="1"/>
  <c r="AG694" i="1"/>
  <c r="AK694" i="1"/>
  <c r="AG662" i="1"/>
  <c r="AK662" i="1"/>
  <c r="AE483" i="1"/>
  <c r="I483" i="1" s="1"/>
  <c r="L483" i="1" s="1"/>
  <c r="AC483" i="1"/>
  <c r="G483" i="1" s="1"/>
  <c r="AE419" i="1"/>
  <c r="AG419" i="1"/>
  <c r="AE387" i="1"/>
  <c r="AG387" i="1"/>
  <c r="AE465" i="1"/>
  <c r="I465" i="1" s="1"/>
  <c r="L465" i="1" s="1"/>
  <c r="AG465" i="1"/>
  <c r="K465" i="1" s="1"/>
  <c r="AI433" i="1"/>
  <c r="AK433" i="1"/>
  <c r="O433" i="1" s="1"/>
  <c r="AE417" i="1"/>
  <c r="AC417" i="1"/>
  <c r="AE401" i="1"/>
  <c r="AK401" i="1"/>
  <c r="AE385" i="1"/>
  <c r="AC385" i="1"/>
  <c r="AC319" i="1"/>
  <c r="AE319" i="1"/>
  <c r="AI319" i="1"/>
  <c r="AE284" i="1"/>
  <c r="AG284" i="1"/>
  <c r="AI186" i="1"/>
  <c r="AC186" i="1"/>
  <c r="AC154" i="1"/>
  <c r="AI154" i="1"/>
  <c r="AK362" i="1"/>
  <c r="AC362" i="1"/>
  <c r="AI185" i="1"/>
  <c r="AK185" i="1"/>
  <c r="AI169" i="1"/>
  <c r="AK169" i="1"/>
  <c r="AE69" i="1"/>
  <c r="AG69" i="1"/>
  <c r="AF1013" i="1"/>
  <c r="AF1045" i="1"/>
  <c r="AK474" i="1"/>
  <c r="AC767" i="1"/>
  <c r="AJ800" i="1"/>
  <c r="AJ774" i="1"/>
  <c r="AC784" i="1"/>
  <c r="AE581" i="1"/>
  <c r="AG581" i="1"/>
  <c r="AK773" i="1"/>
  <c r="AJ773" i="1"/>
  <c r="AI853" i="1"/>
  <c r="AJ853" i="1"/>
  <c r="AG885" i="1"/>
  <c r="AJ885" i="1"/>
  <c r="AC917" i="1"/>
  <c r="AJ917" i="1"/>
  <c r="AG949" i="1"/>
  <c r="AK949" i="1"/>
  <c r="AJ949" i="1"/>
  <c r="AC981" i="1"/>
  <c r="AJ981" i="1"/>
  <c r="AG1013" i="1"/>
  <c r="AC1013" i="1"/>
  <c r="AJ1013" i="1"/>
  <c r="AK1045" i="1"/>
  <c r="AC1045" i="1"/>
  <c r="AJ1045" i="1"/>
  <c r="AD1267" i="1"/>
  <c r="AC1267" i="1"/>
  <c r="AH1267" i="1"/>
  <c r="AF1267" i="1"/>
  <c r="AH1283" i="1"/>
  <c r="AF1283" i="1"/>
  <c r="AG1283" i="1"/>
  <c r="AJ1283" i="1"/>
  <c r="AK1283" i="1"/>
  <c r="AD1283" i="1"/>
  <c r="AE1299" i="1"/>
  <c r="AF1299" i="1"/>
  <c r="AD1299" i="1"/>
  <c r="AH1299" i="1"/>
  <c r="AG1315" i="1"/>
  <c r="AF1315" i="1"/>
  <c r="AB1315" i="1"/>
  <c r="AJ1315" i="1"/>
  <c r="AF1331" i="1"/>
  <c r="AB1331" i="1"/>
  <c r="AJ1331" i="1"/>
  <c r="AH1331" i="1"/>
  <c r="AJ1411" i="1"/>
  <c r="AC1411" i="1"/>
  <c r="AE188" i="1"/>
  <c r="I188" i="1" s="1"/>
  <c r="L188" i="1" s="1"/>
  <c r="AG188" i="1"/>
  <c r="AC273" i="1"/>
  <c r="AK273" i="1"/>
  <c r="AK394" i="1"/>
  <c r="AE394" i="1"/>
  <c r="I394" i="1" s="1"/>
  <c r="L394" i="1" s="1"/>
  <c r="AB525" i="1"/>
  <c r="AI525" i="1"/>
  <c r="AE525" i="1"/>
  <c r="AE889" i="1"/>
  <c r="AC889" i="1"/>
  <c r="AJ889" i="1"/>
  <c r="AG889" i="1"/>
  <c r="AE921" i="1"/>
  <c r="AK921" i="1"/>
  <c r="AJ921" i="1"/>
  <c r="AG921" i="1"/>
  <c r="AK953" i="1"/>
  <c r="AI953" i="1"/>
  <c r="AJ953" i="1"/>
  <c r="AG953" i="1"/>
  <c r="AC985" i="1"/>
  <c r="AG985" i="1"/>
  <c r="AJ985" i="1"/>
  <c r="AK985" i="1"/>
  <c r="AK1017" i="1"/>
  <c r="AJ1017" i="1"/>
  <c r="AG1017" i="1"/>
  <c r="AC1049" i="1"/>
  <c r="AJ1049" i="1"/>
  <c r="AK1049" i="1"/>
  <c r="AD1069" i="1"/>
  <c r="AH1069" i="1"/>
  <c r="AJ1069" i="1"/>
  <c r="AF1069" i="1"/>
  <c r="AC1085" i="1"/>
  <c r="AJ1085" i="1"/>
  <c r="AH1101" i="1"/>
  <c r="AF1101" i="1"/>
  <c r="AJ1101" i="1"/>
  <c r="AD1117" i="1"/>
  <c r="AK1117" i="1"/>
  <c r="AF1117" i="1"/>
  <c r="AJ1117" i="1"/>
  <c r="AC1133" i="1"/>
  <c r="AH1133" i="1"/>
  <c r="AF1133" i="1"/>
  <c r="AJ1133" i="1"/>
  <c r="AJ1149" i="1"/>
  <c r="AH1149" i="1"/>
  <c r="AC1165" i="1"/>
  <c r="AF1165" i="1"/>
  <c r="AE1165" i="1"/>
  <c r="AH1165" i="1"/>
  <c r="AF1181" i="1"/>
  <c r="AJ1181" i="1"/>
  <c r="AH1181" i="1"/>
  <c r="AD1245" i="1"/>
  <c r="AK1245" i="1"/>
  <c r="AI1261" i="1"/>
  <c r="AJ1261" i="1"/>
  <c r="AH1341" i="1"/>
  <c r="AF1341" i="1"/>
  <c r="AF1389" i="1"/>
  <c r="AJ1389" i="1"/>
  <c r="AD1389" i="1"/>
  <c r="AH1389" i="1"/>
  <c r="AK1405" i="1"/>
  <c r="AJ1405" i="1"/>
  <c r="AH1405" i="1"/>
  <c r="AK1421" i="1"/>
  <c r="AD1421" i="1"/>
  <c r="AH1421" i="1"/>
  <c r="AI1437" i="1"/>
  <c r="AH1437" i="1"/>
  <c r="AJ1437" i="1"/>
  <c r="AD1437" i="1"/>
  <c r="AC1453" i="1"/>
  <c r="AJ1453" i="1"/>
  <c r="AD1453" i="1"/>
  <c r="AC1469" i="1"/>
  <c r="AH1469" i="1"/>
  <c r="AD1469" i="1"/>
  <c r="AJ1469" i="1"/>
  <c r="AC1485" i="1"/>
  <c r="AD1485" i="1"/>
  <c r="AJ1485" i="1"/>
  <c r="AK1042" i="1"/>
  <c r="AF1042" i="1"/>
  <c r="AG1042" i="1"/>
  <c r="AH1042" i="1"/>
  <c r="AC1026" i="1"/>
  <c r="AD1026" i="1"/>
  <c r="AF1026" i="1"/>
  <c r="AG1026" i="1"/>
  <c r="AF1010" i="1"/>
  <c r="AJ1010" i="1"/>
  <c r="AK1010" i="1"/>
  <c r="AH1010" i="1"/>
  <c r="AK994" i="1"/>
  <c r="AJ994" i="1"/>
  <c r="AD994" i="1"/>
  <c r="AH978" i="1"/>
  <c r="AF978" i="1"/>
  <c r="AC962" i="1"/>
  <c r="AG962" i="1"/>
  <c r="AF962" i="1"/>
  <c r="AD962" i="1"/>
  <c r="AF946" i="1"/>
  <c r="AD946" i="1"/>
  <c r="AJ946" i="1"/>
  <c r="AH946" i="1"/>
  <c r="AF930" i="1"/>
  <c r="AK930" i="1"/>
  <c r="AD930" i="1"/>
  <c r="AC914" i="1"/>
  <c r="AH914" i="1"/>
  <c r="AF914" i="1"/>
  <c r="AJ898" i="1"/>
  <c r="AH898" i="1"/>
  <c r="AD898" i="1"/>
  <c r="AC882" i="1"/>
  <c r="AH882" i="1"/>
  <c r="AJ882" i="1"/>
  <c r="AD882" i="1"/>
  <c r="AK866" i="1"/>
  <c r="AG866" i="1"/>
  <c r="AD866" i="1"/>
  <c r="AC866" i="1"/>
  <c r="AH834" i="1"/>
  <c r="AK834" i="1"/>
  <c r="AJ834" i="1"/>
  <c r="AI819" i="1"/>
  <c r="AJ819" i="1"/>
  <c r="AB819" i="1"/>
  <c r="AE819" i="1"/>
  <c r="AG819" i="1"/>
  <c r="AK787" i="1"/>
  <c r="AJ787" i="1"/>
  <c r="AI755" i="1"/>
  <c r="AJ755" i="1"/>
  <c r="AE659" i="1"/>
  <c r="AI659" i="1"/>
  <c r="AE595" i="1"/>
  <c r="AG595" i="1"/>
  <c r="AI204" i="1"/>
  <c r="AB204" i="1"/>
  <c r="AE204" i="1"/>
  <c r="AC107" i="1"/>
  <c r="AG107" i="1"/>
  <c r="AK107" i="1"/>
  <c r="AE1060" i="1"/>
  <c r="AK1060" i="1"/>
  <c r="AC1060" i="1"/>
  <c r="AJ1060" i="1"/>
  <c r="AJ1044" i="1"/>
  <c r="AH1044" i="1"/>
  <c r="AF1012" i="1"/>
  <c r="AD1012" i="1"/>
  <c r="AI964" i="1"/>
  <c r="AG964" i="1"/>
  <c r="AF932" i="1"/>
  <c r="AD932" i="1"/>
  <c r="AJ900" i="1"/>
  <c r="AD900" i="1"/>
  <c r="AH868" i="1"/>
  <c r="AJ868" i="1"/>
  <c r="AF852" i="1"/>
  <c r="AJ852" i="1"/>
  <c r="AB852" i="1"/>
  <c r="AD852" i="1"/>
  <c r="AH836" i="1"/>
  <c r="AI836" i="1"/>
  <c r="AD836" i="1"/>
  <c r="AF836" i="1"/>
  <c r="AB836" i="1"/>
  <c r="AI831" i="1"/>
  <c r="AK831" i="1"/>
  <c r="AG831" i="1"/>
  <c r="AE831" i="1"/>
  <c r="AJ831" i="1"/>
  <c r="AC831" i="1"/>
  <c r="AE799" i="1"/>
  <c r="AG799" i="1"/>
  <c r="AJ799" i="1"/>
  <c r="AC799" i="1"/>
  <c r="AE767" i="1"/>
  <c r="AK767" i="1"/>
  <c r="AJ767" i="1"/>
  <c r="AG767" i="1"/>
  <c r="AE735" i="1"/>
  <c r="AI735" i="1"/>
  <c r="AE543" i="1"/>
  <c r="AG543" i="1"/>
  <c r="AK390" i="1"/>
  <c r="AG390" i="1"/>
  <c r="K390" i="1" s="1"/>
  <c r="N390" i="1" s="1"/>
  <c r="AE832" i="1"/>
  <c r="AF832" i="1"/>
  <c r="AD832" i="1"/>
  <c r="AH832" i="1"/>
  <c r="AB832" i="1"/>
  <c r="AC816" i="1"/>
  <c r="AE816" i="1"/>
  <c r="AG816" i="1"/>
  <c r="AD816" i="1"/>
  <c r="AI816" i="1"/>
  <c r="AF816" i="1"/>
  <c r="AH816" i="1"/>
  <c r="AB816" i="1"/>
  <c r="AH800" i="1"/>
  <c r="AF800" i="1"/>
  <c r="AK784" i="1"/>
  <c r="AJ784" i="1"/>
  <c r="AG784" i="1"/>
  <c r="AK768" i="1"/>
  <c r="AG768" i="1"/>
  <c r="AJ768" i="1"/>
  <c r="AH768" i="1"/>
  <c r="AC768" i="1"/>
  <c r="AC656" i="1"/>
  <c r="AI656" i="1"/>
  <c r="AK656" i="1"/>
  <c r="AE656" i="1"/>
  <c r="AC640" i="1"/>
  <c r="AE640" i="1"/>
  <c r="AI640" i="1"/>
  <c r="AC560" i="1"/>
  <c r="AG560" i="1"/>
  <c r="AG544" i="1"/>
  <c r="AK544" i="1"/>
  <c r="AI528" i="1"/>
  <c r="AG528" i="1"/>
  <c r="AC496" i="1"/>
  <c r="AE496" i="1"/>
  <c r="AB456" i="1"/>
  <c r="AC456" i="1"/>
  <c r="AC424" i="1"/>
  <c r="AG424" i="1"/>
  <c r="AG261" i="1"/>
  <c r="AC261" i="1"/>
  <c r="AI774" i="1"/>
  <c r="AD774" i="1"/>
  <c r="AD758" i="1"/>
  <c r="AJ758" i="1"/>
  <c r="AJ742" i="1"/>
  <c r="AF742" i="1"/>
  <c r="AH742" i="1"/>
  <c r="AG710" i="1"/>
  <c r="AK710" i="1"/>
  <c r="AI678" i="1"/>
  <c r="AK678" i="1"/>
  <c r="AG678" i="1"/>
  <c r="AI614" i="1"/>
  <c r="AK614" i="1"/>
  <c r="AG614" i="1"/>
  <c r="AK598" i="1"/>
  <c r="AG598" i="1"/>
  <c r="AE582" i="1"/>
  <c r="AC582" i="1"/>
  <c r="AE566" i="1"/>
  <c r="AG566" i="1"/>
  <c r="AC566" i="1"/>
  <c r="AE550" i="1"/>
  <c r="AK550" i="1"/>
  <c r="AG550" i="1"/>
  <c r="AE534" i="1"/>
  <c r="AK534" i="1"/>
  <c r="AG518" i="1"/>
  <c r="AC518" i="1"/>
  <c r="AE502" i="1"/>
  <c r="AK502" i="1"/>
  <c r="AK468" i="1"/>
  <c r="AG468" i="1"/>
  <c r="AB436" i="1"/>
  <c r="AC436" i="1"/>
  <c r="AG436" i="1"/>
  <c r="AE404" i="1"/>
  <c r="I404" i="1" s="1"/>
  <c r="L404" i="1" s="1"/>
  <c r="AK404" i="1"/>
  <c r="AC333" i="1"/>
  <c r="AI333" i="1"/>
  <c r="AE333" i="1"/>
  <c r="AI269" i="1"/>
  <c r="AG269" i="1"/>
  <c r="AC269" i="1"/>
  <c r="AK43" i="1"/>
  <c r="O43" i="1" s="1"/>
  <c r="AC43" i="1"/>
  <c r="AG43" i="1"/>
  <c r="AE467" i="1"/>
  <c r="I467" i="1" s="1"/>
  <c r="L467" i="1" s="1"/>
  <c r="AI467" i="1"/>
  <c r="AE451" i="1"/>
  <c r="AI451" i="1"/>
  <c r="AE435" i="1"/>
  <c r="AB435" i="1"/>
  <c r="F435" i="1" s="1"/>
  <c r="AE371" i="1"/>
  <c r="AI371" i="1"/>
  <c r="AB371" i="1"/>
  <c r="AI275" i="1"/>
  <c r="AC275" i="1"/>
  <c r="AC211" i="1"/>
  <c r="AK211" i="1"/>
  <c r="AI211" i="1"/>
  <c r="AK89" i="1"/>
  <c r="AE89" i="1"/>
  <c r="AC351" i="1"/>
  <c r="AI351" i="1"/>
  <c r="AB176" i="1"/>
  <c r="AI176" i="1"/>
  <c r="AC176" i="1"/>
  <c r="AE176" i="1"/>
  <c r="AG364" i="1"/>
  <c r="AK364" i="1"/>
  <c r="AC348" i="1"/>
  <c r="AI348" i="1"/>
  <c r="AC300" i="1"/>
  <c r="AI300" i="1"/>
  <c r="AE300" i="1"/>
  <c r="AB268" i="1"/>
  <c r="AI268" i="1"/>
  <c r="AB252" i="1"/>
  <c r="AI252" i="1"/>
  <c r="AE252" i="1"/>
  <c r="AI236" i="1"/>
  <c r="AB236" i="1"/>
  <c r="AE236" i="1"/>
  <c r="AI125" i="1"/>
  <c r="AG125" i="1"/>
  <c r="AE41" i="1"/>
  <c r="AC41" i="1"/>
  <c r="AE346" i="1"/>
  <c r="I346" i="1" s="1"/>
  <c r="L346" i="1" s="1"/>
  <c r="AG346" i="1"/>
  <c r="AC73" i="1"/>
  <c r="AE73" i="1"/>
  <c r="AB201" i="1"/>
  <c r="AC201" i="1"/>
  <c r="AK153" i="1"/>
  <c r="O153" i="1" s="1"/>
  <c r="AE153" i="1"/>
  <c r="I153" i="1" s="1"/>
  <c r="L153" i="1" s="1"/>
  <c r="AC147" i="1"/>
  <c r="AI147" i="1"/>
  <c r="AK203" i="1"/>
  <c r="AC203" i="1"/>
  <c r="AG203" i="1"/>
  <c r="AC135" i="1"/>
  <c r="AI135" i="1"/>
  <c r="AE97" i="1"/>
  <c r="AC97" i="1"/>
  <c r="AE83" i="1"/>
  <c r="AC83" i="1"/>
  <c r="AB28" i="1"/>
  <c r="AI28" i="1"/>
  <c r="AE28" i="1"/>
  <c r="I28" i="1" s="1"/>
  <c r="L28" i="1" s="1"/>
  <c r="AG103" i="1"/>
  <c r="K103" i="1" s="1"/>
  <c r="N103" i="1" s="1"/>
  <c r="AC103" i="1"/>
  <c r="G103" i="1" s="1"/>
  <c r="AB88" i="1"/>
  <c r="AI88" i="1"/>
  <c r="AE39" i="1"/>
  <c r="AG39" i="1"/>
  <c r="AC39" i="1"/>
  <c r="AC130" i="1"/>
  <c r="AI130" i="1"/>
  <c r="AK63" i="1"/>
  <c r="O63" i="1" s="1"/>
  <c r="AG63" i="1"/>
  <c r="AK517" i="1"/>
  <c r="AC525" i="1"/>
  <c r="AK581" i="1"/>
  <c r="AC589" i="1"/>
  <c r="AD773" i="1"/>
  <c r="AH853" i="1"/>
  <c r="AD885" i="1"/>
  <c r="AF889" i="1"/>
  <c r="AH917" i="1"/>
  <c r="AD949" i="1"/>
  <c r="AF953" i="1"/>
  <c r="AH981" i="1"/>
  <c r="AD1013" i="1"/>
  <c r="AF1017" i="1"/>
  <c r="AH1045" i="1"/>
  <c r="AF1058" i="1"/>
  <c r="AE517" i="1"/>
  <c r="AG787" i="1"/>
  <c r="AK885" i="1"/>
  <c r="AK917" i="1"/>
  <c r="AC953" i="1"/>
  <c r="AK981" i="1"/>
  <c r="AC1017" i="1"/>
  <c r="AG1049" i="1"/>
  <c r="AH1085" i="1"/>
  <c r="AJ1267" i="1"/>
  <c r="AC819" i="1"/>
  <c r="AH1453" i="1"/>
  <c r="AF1347" i="1"/>
  <c r="AG394" i="1"/>
  <c r="K394" i="1" s="1"/>
  <c r="N394" i="1" s="1"/>
  <c r="AF1155" i="1"/>
  <c r="AD1379" i="1"/>
  <c r="AG474" i="1"/>
  <c r="AH866" i="1"/>
  <c r="AF898" i="1"/>
  <c r="AH930" i="1"/>
  <c r="AH962" i="1"/>
  <c r="AH994" i="1"/>
  <c r="AH1026" i="1"/>
  <c r="AH1117" i="1"/>
  <c r="AB831" i="1"/>
  <c r="AH1485" i="1"/>
  <c r="AK1058" i="1"/>
  <c r="AC1069" i="1"/>
  <c r="AH1443" i="1"/>
  <c r="AI544" i="1"/>
  <c r="AE645" i="1"/>
  <c r="AI645" i="1"/>
  <c r="AI773" i="1"/>
  <c r="AG773" i="1"/>
  <c r="AC773" i="1"/>
  <c r="AF1139" i="1"/>
  <c r="AD1139" i="1"/>
  <c r="AI1251" i="1"/>
  <c r="AE1251" i="1"/>
  <c r="AK1347" i="1"/>
  <c r="AH1347" i="1"/>
  <c r="AB1347" i="1"/>
  <c r="AJ1347" i="1"/>
  <c r="AB1363" i="1"/>
  <c r="AJ1363" i="1"/>
  <c r="AD1363" i="1"/>
  <c r="AF1427" i="1"/>
  <c r="AH1427" i="1"/>
  <c r="AF1459" i="1"/>
  <c r="AH1459" i="1"/>
  <c r="AF1491" i="1"/>
  <c r="AK1491" i="1"/>
  <c r="AE653" i="1"/>
  <c r="AI653" i="1"/>
  <c r="AE857" i="1"/>
  <c r="AK857" i="1"/>
  <c r="AG857" i="1"/>
  <c r="AC1101" i="1"/>
  <c r="AK1101" i="1"/>
  <c r="AG1101" i="1"/>
  <c r="AK1149" i="1"/>
  <c r="AG1149" i="1"/>
  <c r="AK1181" i="1"/>
  <c r="AG1181" i="1"/>
  <c r="AE1181" i="1"/>
  <c r="AC1181" i="1"/>
  <c r="AG1245" i="1"/>
  <c r="AJ1245" i="1"/>
  <c r="AK978" i="1"/>
  <c r="AG978" i="1"/>
  <c r="AF850" i="1"/>
  <c r="AD850" i="1"/>
  <c r="AF834" i="1"/>
  <c r="AD834" i="1"/>
  <c r="AB563" i="1"/>
  <c r="AI563" i="1"/>
  <c r="AE563" i="1"/>
  <c r="AB499" i="1"/>
  <c r="AI499" i="1"/>
  <c r="AE499" i="1"/>
  <c r="AK382" i="1"/>
  <c r="AG382" i="1"/>
  <c r="AC329" i="1"/>
  <c r="AI329" i="1"/>
  <c r="AH996" i="1"/>
  <c r="AF996" i="1"/>
  <c r="AC980" i="1"/>
  <c r="AD980" i="1"/>
  <c r="AJ980" i="1"/>
  <c r="AF868" i="1"/>
  <c r="AD868" i="1"/>
  <c r="AC313" i="1"/>
  <c r="AI313" i="1"/>
  <c r="AE736" i="1"/>
  <c r="AI736" i="1"/>
  <c r="AE720" i="1"/>
  <c r="AI720" i="1"/>
  <c r="AE704" i="1"/>
  <c r="AI704" i="1"/>
  <c r="AC688" i="1"/>
  <c r="AI688" i="1"/>
  <c r="AC672" i="1"/>
  <c r="AI672" i="1"/>
  <c r="AC624" i="1"/>
  <c r="AI624" i="1"/>
  <c r="AC608" i="1"/>
  <c r="AI608" i="1"/>
  <c r="AI592" i="1"/>
  <c r="AK592" i="1"/>
  <c r="AG592" i="1"/>
  <c r="AK576" i="1"/>
  <c r="AI576" i="1"/>
  <c r="AG576" i="1"/>
  <c r="AB544" i="1"/>
  <c r="AC544" i="1"/>
  <c r="AE544" i="1"/>
  <c r="AG488" i="1"/>
  <c r="AC488" i="1"/>
  <c r="AB392" i="1"/>
  <c r="AI392" i="1"/>
  <c r="AE392" i="1"/>
  <c r="AC137" i="1"/>
  <c r="AI137" i="1"/>
  <c r="AE137" i="1"/>
  <c r="I137" i="1" s="1"/>
  <c r="L137" i="1" s="1"/>
  <c r="AE774" i="1"/>
  <c r="AH774" i="1"/>
  <c r="AF774" i="1"/>
  <c r="AC758" i="1"/>
  <c r="AH758" i="1"/>
  <c r="AF758" i="1"/>
  <c r="AB598" i="1"/>
  <c r="AI598" i="1"/>
  <c r="AB518" i="1"/>
  <c r="AI518" i="1"/>
  <c r="AE518" i="1"/>
  <c r="AB403" i="1"/>
  <c r="AI403" i="1"/>
  <c r="AB481" i="1"/>
  <c r="AI481" i="1"/>
  <c r="AB433" i="1"/>
  <c r="AE433" i="1"/>
  <c r="AC287" i="1"/>
  <c r="AI287" i="1"/>
  <c r="AI364" i="1"/>
  <c r="AB364" i="1"/>
  <c r="AC364" i="1"/>
  <c r="AC332" i="1"/>
  <c r="AI332" i="1"/>
  <c r="AC316" i="1"/>
  <c r="AI316" i="1"/>
  <c r="AC284" i="1"/>
  <c r="AI284" i="1"/>
  <c r="AB362" i="1"/>
  <c r="AI362" i="1"/>
  <c r="AE362" i="1"/>
  <c r="AE201" i="1"/>
  <c r="AI201" i="1"/>
  <c r="AK83" i="1"/>
  <c r="AG83" i="1"/>
  <c r="K83" i="1" s="1"/>
  <c r="N83" i="1" s="1"/>
  <c r="AC144" i="1"/>
  <c r="G144" i="1" s="1"/>
  <c r="AI144" i="1"/>
  <c r="AC128" i="1"/>
  <c r="AI128" i="1"/>
  <c r="AE103" i="1"/>
  <c r="I103" i="1" s="1"/>
  <c r="L103" i="1" s="1"/>
  <c r="AK103" i="1"/>
  <c r="AB39" i="1"/>
  <c r="AK39" i="1"/>
  <c r="AC146" i="1"/>
  <c r="AI146" i="1"/>
  <c r="AC48" i="1"/>
  <c r="AI48" i="1"/>
  <c r="AB29" i="1"/>
  <c r="AI29" i="1"/>
  <c r="AE29" i="1"/>
  <c r="AC188" i="1"/>
  <c r="AC474" i="1"/>
  <c r="AF866" i="1"/>
  <c r="AF882" i="1"/>
  <c r="AK889" i="1"/>
  <c r="AJ914" i="1"/>
  <c r="AC921" i="1"/>
  <c r="AJ962" i="1"/>
  <c r="AJ978" i="1"/>
  <c r="AF994" i="1"/>
  <c r="AJ1026" i="1"/>
  <c r="AJ1042" i="1"/>
  <c r="AG1060" i="1"/>
  <c r="AD1085" i="1"/>
  <c r="AD1101" i="1"/>
  <c r="AD1133" i="1"/>
  <c r="AD1149" i="1"/>
  <c r="AD1165" i="1"/>
  <c r="AD1181" i="1"/>
  <c r="AK819" i="1"/>
  <c r="AC1283" i="1"/>
  <c r="AF1405" i="1"/>
  <c r="AF1421" i="1"/>
  <c r="AF1437" i="1"/>
  <c r="AF1453" i="1"/>
  <c r="AF1469" i="1"/>
  <c r="AF1485" i="1"/>
  <c r="AJ1299" i="1"/>
  <c r="AB1299" i="1"/>
  <c r="AD1315" i="1"/>
  <c r="AD1331" i="1"/>
  <c r="AH1363" i="1"/>
  <c r="AI627" i="1"/>
  <c r="AK816" i="1"/>
  <c r="AK832" i="1"/>
  <c r="AJ850" i="1"/>
  <c r="AC390" i="1"/>
  <c r="AC978" i="1"/>
  <c r="AF980" i="1"/>
  <c r="AG994" i="1"/>
  <c r="AK1026" i="1"/>
  <c r="AD1028" i="1"/>
  <c r="AG1085" i="1"/>
  <c r="AG914" i="1"/>
  <c r="AI560" i="1"/>
  <c r="AE1107" i="1"/>
  <c r="AH1277" i="1"/>
  <c r="AI1411" i="1"/>
  <c r="AF559" i="1"/>
  <c r="AF584" i="1"/>
  <c r="AD340" i="1"/>
  <c r="AD670" i="1"/>
  <c r="AD686" i="1"/>
  <c r="AB696" i="1"/>
  <c r="AF718" i="1"/>
  <c r="AF734" i="1"/>
  <c r="AC559" i="1"/>
  <c r="AG579" i="1"/>
  <c r="AJ184" i="1"/>
  <c r="AH104" i="1"/>
  <c r="AC503" i="1"/>
  <c r="AF264" i="1"/>
  <c r="AF381" i="1"/>
  <c r="AF369" i="1"/>
  <c r="AJ369" i="1"/>
  <c r="AH369" i="1"/>
  <c r="AD410" i="1"/>
  <c r="AJ410" i="1"/>
  <c r="AH410" i="1"/>
  <c r="AJ458" i="1"/>
  <c r="AH458" i="1"/>
  <c r="AK621" i="1"/>
  <c r="AF621" i="1"/>
  <c r="AK707" i="1"/>
  <c r="AJ707" i="1"/>
  <c r="AG643" i="1"/>
  <c r="AJ643" i="1"/>
  <c r="AK611" i="1"/>
  <c r="AG611" i="1"/>
  <c r="AF547" i="1"/>
  <c r="AD547" i="1"/>
  <c r="AF515" i="1"/>
  <c r="AD515" i="1"/>
  <c r="AJ478" i="1"/>
  <c r="AH478" i="1"/>
  <c r="AJ414" i="1"/>
  <c r="AH414" i="1"/>
  <c r="AB719" i="1"/>
  <c r="AH719" i="1"/>
  <c r="AK719" i="1"/>
  <c r="AG687" i="1"/>
  <c r="AC687" i="1"/>
  <c r="AJ655" i="1"/>
  <c r="AB655" i="1"/>
  <c r="AD655" i="1"/>
  <c r="AK655" i="1"/>
  <c r="AK623" i="1"/>
  <c r="AG623" i="1"/>
  <c r="AK591" i="1"/>
  <c r="AD591" i="1"/>
  <c r="AF486" i="1"/>
  <c r="J486" i="1" s="1"/>
  <c r="M486" i="1" s="1"/>
  <c r="AD486" i="1"/>
  <c r="AK422" i="1"/>
  <c r="O422" i="1" s="1"/>
  <c r="AJ422" i="1"/>
  <c r="AH422" i="1"/>
  <c r="AB632" i="1"/>
  <c r="AD632" i="1"/>
  <c r="AB616" i="1"/>
  <c r="AK616" i="1"/>
  <c r="AD616" i="1"/>
  <c r="AF536" i="1"/>
  <c r="AD536" i="1"/>
  <c r="AF504" i="1"/>
  <c r="AD504" i="1"/>
  <c r="AG472" i="1"/>
  <c r="AJ472" i="1"/>
  <c r="AH472" i="1"/>
  <c r="AC440" i="1"/>
  <c r="AJ440" i="1"/>
  <c r="AH440" i="1"/>
  <c r="AK408" i="1"/>
  <c r="AH408" i="1"/>
  <c r="AF408" i="1"/>
  <c r="AB357" i="1"/>
  <c r="AH357" i="1"/>
  <c r="AE357" i="1"/>
  <c r="AF357" i="1"/>
  <c r="AE293" i="1"/>
  <c r="AK293" i="1"/>
  <c r="AG293" i="1"/>
  <c r="AD654" i="1"/>
  <c r="AF654" i="1"/>
  <c r="AF622" i="1"/>
  <c r="AD622" i="1"/>
  <c r="AF526" i="1"/>
  <c r="AD526" i="1"/>
  <c r="AF494" i="1"/>
  <c r="AD494" i="1"/>
  <c r="AJ452" i="1"/>
  <c r="AH452" i="1"/>
  <c r="AJ420" i="1"/>
  <c r="AG420" i="1"/>
  <c r="K420" i="1" s="1"/>
  <c r="AH420" i="1"/>
  <c r="AH388" i="1"/>
  <c r="AF388" i="1"/>
  <c r="AC365" i="1"/>
  <c r="AH365" i="1"/>
  <c r="AF365" i="1"/>
  <c r="AE301" i="1"/>
  <c r="I301" i="1" s="1"/>
  <c r="L301" i="1" s="1"/>
  <c r="AD301" i="1"/>
  <c r="AF491" i="1"/>
  <c r="AD491" i="1"/>
  <c r="AJ475" i="1"/>
  <c r="AK475" i="1"/>
  <c r="AH475" i="1"/>
  <c r="AK459" i="1"/>
  <c r="O459" i="1" s="1"/>
  <c r="AJ459" i="1"/>
  <c r="AH459" i="1"/>
  <c r="AK443" i="1"/>
  <c r="O443" i="1" s="1"/>
  <c r="AJ443" i="1"/>
  <c r="AH443" i="1"/>
  <c r="AK427" i="1"/>
  <c r="O427" i="1" s="1"/>
  <c r="AJ427" i="1"/>
  <c r="AH427" i="1"/>
  <c r="AK411" i="1"/>
  <c r="AJ411" i="1"/>
  <c r="AH411" i="1"/>
  <c r="AH395" i="1"/>
  <c r="AF395" i="1"/>
  <c r="AC379" i="1"/>
  <c r="AJ379" i="1"/>
  <c r="AH379" i="1"/>
  <c r="AH355" i="1"/>
  <c r="AF355" i="1"/>
  <c r="AE323" i="1"/>
  <c r="AB323" i="1"/>
  <c r="AJ323" i="1"/>
  <c r="AD323" i="1"/>
  <c r="AJ473" i="1"/>
  <c r="AH473" i="1"/>
  <c r="AG457" i="1"/>
  <c r="AJ457" i="1"/>
  <c r="AH457" i="1"/>
  <c r="AK441" i="1"/>
  <c r="O441" i="1" s="1"/>
  <c r="AJ441" i="1"/>
  <c r="AH441" i="1"/>
  <c r="AG425" i="1"/>
  <c r="AJ425" i="1"/>
  <c r="AH425" i="1"/>
  <c r="AH409" i="1"/>
  <c r="AF409" i="1"/>
  <c r="J409" i="1" s="1"/>
  <c r="M409" i="1" s="1"/>
  <c r="AH393" i="1"/>
  <c r="AF393" i="1"/>
  <c r="AB377" i="1"/>
  <c r="AJ377" i="1"/>
  <c r="AH377" i="1"/>
  <c r="AH367" i="1"/>
  <c r="AB367" i="1"/>
  <c r="AF367" i="1"/>
  <c r="AE335" i="1"/>
  <c r="AB335" i="1"/>
  <c r="AJ335" i="1"/>
  <c r="AD335" i="1"/>
  <c r="AE303" i="1"/>
  <c r="AK303" i="1"/>
  <c r="AF303" i="1"/>
  <c r="AG303" i="1"/>
  <c r="K303" i="1" s="1"/>
  <c r="N303" i="1" s="1"/>
  <c r="AJ372" i="1"/>
  <c r="AH372" i="1"/>
  <c r="AE356" i="1"/>
  <c r="AH356" i="1"/>
  <c r="AF356" i="1"/>
  <c r="AE308" i="1"/>
  <c r="AD308" i="1"/>
  <c r="AF308" i="1"/>
  <c r="J308" i="1" s="1"/>
  <c r="M308" i="1" s="1"/>
  <c r="AG292" i="1"/>
  <c r="AF292" i="1"/>
  <c r="AG244" i="1"/>
  <c r="AK244" i="1"/>
  <c r="AG212" i="1"/>
  <c r="AB212" i="1"/>
  <c r="AJ370" i="1"/>
  <c r="AH370" i="1"/>
  <c r="AH354" i="1"/>
  <c r="AF354" i="1"/>
  <c r="AB338" i="1"/>
  <c r="AD338" i="1"/>
  <c r="AD322" i="1"/>
  <c r="AJ322" i="1"/>
  <c r="AC226" i="1"/>
  <c r="AG226" i="1"/>
  <c r="AK92" i="1"/>
  <c r="AI92" i="1"/>
  <c r="AJ969" i="1"/>
  <c r="AH749" i="1"/>
  <c r="AD760" i="1"/>
  <c r="AJ549" i="1"/>
  <c r="AH549" i="1"/>
  <c r="AG613" i="1"/>
  <c r="AJ613" i="1"/>
  <c r="AC613" i="1"/>
  <c r="AC677" i="1"/>
  <c r="AG677" i="1"/>
  <c r="AC741" i="1"/>
  <c r="AK741" i="1"/>
  <c r="AG741" i="1"/>
  <c r="AE1339" i="1"/>
  <c r="AJ1339" i="1"/>
  <c r="AC493" i="1"/>
  <c r="AJ493" i="1"/>
  <c r="AH493" i="1"/>
  <c r="AK557" i="1"/>
  <c r="AJ557" i="1"/>
  <c r="AH557" i="1"/>
  <c r="AB685" i="1"/>
  <c r="AD685" i="1"/>
  <c r="AJ813" i="1"/>
  <c r="AF813" i="1"/>
  <c r="AH905" i="1"/>
  <c r="AF905" i="1"/>
  <c r="AD675" i="1"/>
  <c r="AG675" i="1"/>
  <c r="AB643" i="1"/>
  <c r="AD643" i="1"/>
  <c r="AK643" i="1"/>
  <c r="AJ611" i="1"/>
  <c r="AC611" i="1"/>
  <c r="AC579" i="1"/>
  <c r="AJ579" i="1"/>
  <c r="AK579" i="1"/>
  <c r="AH579" i="1"/>
  <c r="AJ547" i="1"/>
  <c r="AH547" i="1"/>
  <c r="AK515" i="1"/>
  <c r="AJ515" i="1"/>
  <c r="AG515" i="1"/>
  <c r="AH515" i="1"/>
  <c r="AF623" i="1"/>
  <c r="AC623" i="1"/>
  <c r="AH623" i="1"/>
  <c r="AG591" i="1"/>
  <c r="AJ591" i="1"/>
  <c r="AH591" i="1"/>
  <c r="AJ559" i="1"/>
  <c r="AH559" i="1"/>
  <c r="AC527" i="1"/>
  <c r="AJ527" i="1"/>
  <c r="AH527" i="1"/>
  <c r="AC495" i="1"/>
  <c r="AJ495" i="1"/>
  <c r="AH495" i="1"/>
  <c r="AC486" i="1"/>
  <c r="AJ486" i="1"/>
  <c r="AH486" i="1"/>
  <c r="AG824" i="1"/>
  <c r="AH824" i="1"/>
  <c r="AB728" i="1"/>
  <c r="AD728" i="1"/>
  <c r="AD712" i="1"/>
  <c r="AJ712" i="1"/>
  <c r="AK680" i="1"/>
  <c r="AB680" i="1"/>
  <c r="AB664" i="1"/>
  <c r="AD664" i="1"/>
  <c r="AD648" i="1"/>
  <c r="AJ648" i="1"/>
  <c r="AK632" i="1"/>
  <c r="AJ632" i="1"/>
  <c r="AJ600" i="1"/>
  <c r="AH600" i="1"/>
  <c r="AJ584" i="1"/>
  <c r="AH584" i="1"/>
  <c r="AJ568" i="1"/>
  <c r="AG568" i="1"/>
  <c r="AH568" i="1"/>
  <c r="AK552" i="1"/>
  <c r="AJ552" i="1"/>
  <c r="AH552" i="1"/>
  <c r="AJ536" i="1"/>
  <c r="AH536" i="1"/>
  <c r="AJ520" i="1"/>
  <c r="AH520" i="1"/>
  <c r="AJ504" i="1"/>
  <c r="AH504" i="1"/>
  <c r="AD702" i="1"/>
  <c r="AF702" i="1"/>
  <c r="AD638" i="1"/>
  <c r="AF638" i="1"/>
  <c r="AG590" i="1"/>
  <c r="AJ590" i="1"/>
  <c r="AH590" i="1"/>
  <c r="AJ574" i="1"/>
  <c r="AH574" i="1"/>
  <c r="AK558" i="1"/>
  <c r="AJ558" i="1"/>
  <c r="AH558" i="1"/>
  <c r="AJ542" i="1"/>
  <c r="AH542" i="1"/>
  <c r="AJ526" i="1"/>
  <c r="AH526" i="1"/>
  <c r="AJ510" i="1"/>
  <c r="AH510" i="1"/>
  <c r="AJ494" i="1"/>
  <c r="AH494" i="1"/>
  <c r="AC484" i="1"/>
  <c r="AJ484" i="1"/>
  <c r="AH484" i="1"/>
  <c r="AJ491" i="1"/>
  <c r="AH491" i="1"/>
  <c r="AK395" i="1"/>
  <c r="AI395" i="1"/>
  <c r="AK355" i="1"/>
  <c r="AC355" i="1"/>
  <c r="AG489" i="1"/>
  <c r="K489" i="1" s="1"/>
  <c r="N489" i="1" s="1"/>
  <c r="AK489" i="1"/>
  <c r="AJ489" i="1"/>
  <c r="AH489" i="1"/>
  <c r="AK393" i="1"/>
  <c r="AG393" i="1"/>
  <c r="AE377" i="1"/>
  <c r="AK377" i="1"/>
  <c r="AK340" i="1"/>
  <c r="AH340" i="1"/>
  <c r="AB340" i="1"/>
  <c r="AJ340" i="1"/>
  <c r="AG324" i="1"/>
  <c r="AH324" i="1"/>
  <c r="AB324" i="1"/>
  <c r="F324" i="1" s="1"/>
  <c r="AJ324" i="1"/>
  <c r="AK308" i="1"/>
  <c r="AI308" i="1"/>
  <c r="AH308" i="1"/>
  <c r="AB308" i="1"/>
  <c r="F308" i="1" s="1"/>
  <c r="AJ308" i="1"/>
  <c r="AH292" i="1"/>
  <c r="AB292" i="1"/>
  <c r="AJ292" i="1"/>
  <c r="AK338" i="1"/>
  <c r="AF338" i="1"/>
  <c r="J338" i="1" s="1"/>
  <c r="M338" i="1" s="1"/>
  <c r="AH338" i="1"/>
  <c r="AG322" i="1"/>
  <c r="AF322" i="1"/>
  <c r="J322" i="1" s="1"/>
  <c r="M322" i="1" s="1"/>
  <c r="AH322" i="1"/>
  <c r="AF306" i="1"/>
  <c r="AH306" i="1"/>
  <c r="AF290" i="1"/>
  <c r="AH290" i="1"/>
  <c r="AI193" i="1"/>
  <c r="AB193" i="1"/>
  <c r="AK81" i="1"/>
  <c r="O81" i="1" s="1"/>
  <c r="AC81" i="1"/>
  <c r="AG120" i="1"/>
  <c r="AC120" i="1"/>
  <c r="AD549" i="1"/>
  <c r="AK677" i="1"/>
  <c r="AC685" i="1"/>
  <c r="AH677" i="1"/>
  <c r="AD813" i="1"/>
  <c r="AK549" i="1"/>
  <c r="AG549" i="1"/>
  <c r="AC549" i="1"/>
  <c r="AF613" i="1"/>
  <c r="AD613" i="1"/>
  <c r="AH613" i="1"/>
  <c r="AH1467" i="1"/>
  <c r="AD1467" i="1"/>
  <c r="AH621" i="1"/>
  <c r="AB621" i="1"/>
  <c r="AJ621" i="1"/>
  <c r="AJ685" i="1"/>
  <c r="AK685" i="1"/>
  <c r="AG685" i="1"/>
  <c r="AJ841" i="1"/>
  <c r="AH841" i="1"/>
  <c r="AF739" i="1"/>
  <c r="AK739" i="1"/>
  <c r="AB707" i="1"/>
  <c r="AG707" i="1"/>
  <c r="AH707" i="1"/>
  <c r="AC707" i="1"/>
  <c r="AF675" i="1"/>
  <c r="AK675" i="1"/>
  <c r="AF643" i="1"/>
  <c r="AH643" i="1"/>
  <c r="AC643" i="1"/>
  <c r="AD611" i="1"/>
  <c r="AF611" i="1"/>
  <c r="AG972" i="1"/>
  <c r="AH972" i="1"/>
  <c r="AJ783" i="1"/>
  <c r="AH783" i="1"/>
  <c r="AB751" i="1"/>
  <c r="AD751" i="1"/>
  <c r="AJ719" i="1"/>
  <c r="AG719" i="1"/>
  <c r="AC719" i="1"/>
  <c r="AD687" i="1"/>
  <c r="AF687" i="1"/>
  <c r="AK687" i="1"/>
  <c r="AF655" i="1"/>
  <c r="AH655" i="1"/>
  <c r="AC655" i="1"/>
  <c r="AB623" i="1"/>
  <c r="AJ623" i="1"/>
  <c r="AD623" i="1"/>
  <c r="AF728" i="1"/>
  <c r="AH728" i="1"/>
  <c r="AK712" i="1"/>
  <c r="AF712" i="1"/>
  <c r="AH712" i="1"/>
  <c r="AC696" i="1"/>
  <c r="AF696" i="1"/>
  <c r="AH696" i="1"/>
  <c r="AF680" i="1"/>
  <c r="AH680" i="1"/>
  <c r="AF664" i="1"/>
  <c r="AK664" i="1"/>
  <c r="AH664" i="1"/>
  <c r="AK648" i="1"/>
  <c r="AF648" i="1"/>
  <c r="AH648" i="1"/>
  <c r="AF632" i="1"/>
  <c r="AH632" i="1"/>
  <c r="AF616" i="1"/>
  <c r="AH616" i="1"/>
  <c r="AH734" i="1"/>
  <c r="AB734" i="1"/>
  <c r="AJ734" i="1"/>
  <c r="AE718" i="1"/>
  <c r="AH718" i="1"/>
  <c r="AB718" i="1"/>
  <c r="AJ718" i="1"/>
  <c r="AK702" i="1"/>
  <c r="AH702" i="1"/>
  <c r="AB702" i="1"/>
  <c r="AJ702" i="1"/>
  <c r="AH686" i="1"/>
  <c r="AB686" i="1"/>
  <c r="AJ686" i="1"/>
  <c r="AH670" i="1"/>
  <c r="AB670" i="1"/>
  <c r="AJ670" i="1"/>
  <c r="AH654" i="1"/>
  <c r="AB654" i="1"/>
  <c r="AJ654" i="1"/>
  <c r="AH638" i="1"/>
  <c r="AB638" i="1"/>
  <c r="AJ638" i="1"/>
  <c r="AH622" i="1"/>
  <c r="AB622" i="1"/>
  <c r="AJ622" i="1"/>
  <c r="AE606" i="1"/>
  <c r="AH606" i="1"/>
  <c r="AI606" i="1"/>
  <c r="AB606" i="1"/>
  <c r="AJ606" i="1"/>
  <c r="AK542" i="1"/>
  <c r="AC542" i="1"/>
  <c r="AK473" i="1"/>
  <c r="AG473" i="1"/>
  <c r="K473" i="1" s="1"/>
  <c r="N473" i="1" s="1"/>
  <c r="AC457" i="1"/>
  <c r="AK457" i="1"/>
  <c r="O457" i="1" s="1"/>
  <c r="AK409" i="1"/>
  <c r="AG409" i="1"/>
  <c r="AK372" i="1"/>
  <c r="AB372" i="1"/>
  <c r="F372" i="1" s="1"/>
  <c r="AC260" i="1"/>
  <c r="AK260" i="1"/>
  <c r="AG260" i="1"/>
  <c r="AK228" i="1"/>
  <c r="AG228" i="1"/>
  <c r="AC170" i="1"/>
  <c r="AG170" i="1"/>
  <c r="AK274" i="1"/>
  <c r="AG274" i="1"/>
  <c r="AC274" i="1"/>
  <c r="AK242" i="1"/>
  <c r="AG242" i="1"/>
  <c r="AC242" i="1"/>
  <c r="AG210" i="1"/>
  <c r="K210" i="1" s="1"/>
  <c r="N210" i="1" s="1"/>
  <c r="AC210" i="1"/>
  <c r="AE59" i="1"/>
  <c r="AK59" i="1"/>
  <c r="O59" i="1" s="1"/>
  <c r="AG59" i="1"/>
  <c r="AC177" i="1"/>
  <c r="AG177" i="1"/>
  <c r="AC163" i="1"/>
  <c r="AG163" i="1"/>
  <c r="K163" i="1" s="1"/>
  <c r="N163" i="1" s="1"/>
  <c r="AK33" i="1"/>
  <c r="AG33" i="1"/>
  <c r="AC31" i="1"/>
  <c r="AG31" i="1"/>
  <c r="AB613" i="1"/>
  <c r="AF1109" i="1"/>
  <c r="AC369" i="1"/>
  <c r="G369" i="1" s="1"/>
  <c r="AG369" i="1"/>
  <c r="AB369" i="1"/>
  <c r="AE369" i="1"/>
  <c r="AB677" i="1"/>
  <c r="AJ677" i="1"/>
  <c r="AD677" i="1"/>
  <c r="AB741" i="1"/>
  <c r="AJ741" i="1"/>
  <c r="AD741" i="1"/>
  <c r="AG805" i="1"/>
  <c r="AJ805" i="1"/>
  <c r="AH805" i="1"/>
  <c r="AF805" i="1"/>
  <c r="AJ837" i="1"/>
  <c r="AH837" i="1"/>
  <c r="AD837" i="1"/>
  <c r="AJ869" i="1"/>
  <c r="AG869" i="1"/>
  <c r="AD869" i="1"/>
  <c r="AF901" i="1"/>
  <c r="AD901" i="1"/>
  <c r="AJ933" i="1"/>
  <c r="AH933" i="1"/>
  <c r="AH1483" i="1"/>
  <c r="AJ1483" i="1"/>
  <c r="AK493" i="1"/>
  <c r="AG493" i="1"/>
  <c r="AE557" i="1"/>
  <c r="AG557" i="1"/>
  <c r="AC557" i="1"/>
  <c r="AF685" i="1"/>
  <c r="AH685" i="1"/>
  <c r="AJ873" i="1"/>
  <c r="AF873" i="1"/>
  <c r="AD873" i="1"/>
  <c r="AE937" i="1"/>
  <c r="AC937" i="1"/>
  <c r="AJ937" i="1"/>
  <c r="AH937" i="1"/>
  <c r="AK1001" i="1"/>
  <c r="AF1001" i="1"/>
  <c r="AD1001" i="1"/>
  <c r="AG1033" i="1"/>
  <c r="AH1033" i="1"/>
  <c r="AF1033" i="1"/>
  <c r="AJ1157" i="1"/>
  <c r="AH1157" i="1"/>
  <c r="AK1413" i="1"/>
  <c r="AG1413" i="1"/>
  <c r="AK1018" i="1"/>
  <c r="AF1018" i="1"/>
  <c r="AH1018" i="1"/>
  <c r="AK986" i="1"/>
  <c r="AD986" i="1"/>
  <c r="AE970" i="1"/>
  <c r="AD970" i="1"/>
  <c r="AI922" i="1"/>
  <c r="AH922" i="1"/>
  <c r="AF922" i="1"/>
  <c r="AC922" i="1"/>
  <c r="AG906" i="1"/>
  <c r="AJ906" i="1"/>
  <c r="AD906" i="1"/>
  <c r="AH803" i="1"/>
  <c r="AK803" i="1"/>
  <c r="AF803" i="1"/>
  <c r="AJ803" i="1"/>
  <c r="AJ771" i="1"/>
  <c r="AF771" i="1"/>
  <c r="AD771" i="1"/>
  <c r="AH739" i="1"/>
  <c r="AB739" i="1"/>
  <c r="AJ739" i="1"/>
  <c r="AE707" i="1"/>
  <c r="AI707" i="1"/>
  <c r="AD707" i="1"/>
  <c r="AF707" i="1"/>
  <c r="AH675" i="1"/>
  <c r="AB675" i="1"/>
  <c r="AJ675" i="1"/>
  <c r="AE643" i="1"/>
  <c r="AI643" i="1"/>
  <c r="AK547" i="1"/>
  <c r="AG547" i="1"/>
  <c r="AE515" i="1"/>
  <c r="AC515" i="1"/>
  <c r="AJ1004" i="1"/>
  <c r="AF1004" i="1"/>
  <c r="AD860" i="1"/>
  <c r="AF860" i="1"/>
  <c r="AD815" i="1"/>
  <c r="AG815" i="1"/>
  <c r="AK815" i="1"/>
  <c r="AF815" i="1"/>
  <c r="AK783" i="1"/>
  <c r="AF783" i="1"/>
  <c r="AG783" i="1"/>
  <c r="AJ751" i="1"/>
  <c r="AG751" i="1"/>
  <c r="AC751" i="1"/>
  <c r="AD719" i="1"/>
  <c r="AF719" i="1"/>
  <c r="AH687" i="1"/>
  <c r="AB687" i="1"/>
  <c r="AJ687" i="1"/>
  <c r="AE591" i="1"/>
  <c r="AC591" i="1"/>
  <c r="AE559" i="1"/>
  <c r="AK559" i="1"/>
  <c r="AG559" i="1"/>
  <c r="AE495" i="1"/>
  <c r="AK495" i="1"/>
  <c r="AK486" i="1"/>
  <c r="AG486" i="1"/>
  <c r="AG249" i="1"/>
  <c r="K249" i="1" s="1"/>
  <c r="N249" i="1" s="1"/>
  <c r="AC249" i="1"/>
  <c r="G249" i="1" s="1"/>
  <c r="AK249" i="1"/>
  <c r="AK824" i="1"/>
  <c r="AF824" i="1"/>
  <c r="AF808" i="1"/>
  <c r="AH808" i="1"/>
  <c r="AJ808" i="1"/>
  <c r="AJ792" i="1"/>
  <c r="AH792" i="1"/>
  <c r="AF792" i="1"/>
  <c r="AJ776" i="1"/>
  <c r="AH776" i="1"/>
  <c r="AD776" i="1"/>
  <c r="AH760" i="1"/>
  <c r="AK760" i="1"/>
  <c r="AG728" i="1"/>
  <c r="AC728" i="1"/>
  <c r="AK728" i="1"/>
  <c r="AE712" i="1"/>
  <c r="AC712" i="1"/>
  <c r="AG696" i="1"/>
  <c r="AK696" i="1"/>
  <c r="AE680" i="1"/>
  <c r="AG680" i="1"/>
  <c r="AE664" i="1"/>
  <c r="AG664" i="1"/>
  <c r="AE648" i="1"/>
  <c r="AG648" i="1"/>
  <c r="AE632" i="1"/>
  <c r="AG632" i="1"/>
  <c r="AI616" i="1"/>
  <c r="AG616" i="1"/>
  <c r="AG536" i="1"/>
  <c r="AC536" i="1"/>
  <c r="AB440" i="1"/>
  <c r="AG440" i="1"/>
  <c r="AC408" i="1"/>
  <c r="AG408" i="1"/>
  <c r="AI357" i="1"/>
  <c r="AG357" i="1"/>
  <c r="AK357" i="1"/>
  <c r="AC357" i="1"/>
  <c r="AC229" i="1"/>
  <c r="AG229" i="1"/>
  <c r="AK229" i="1"/>
  <c r="AF766" i="1"/>
  <c r="AD766" i="1"/>
  <c r="AG686" i="1"/>
  <c r="AK686" i="1"/>
  <c r="AE670" i="1"/>
  <c r="AG670" i="1"/>
  <c r="AE654" i="1"/>
  <c r="AK654" i="1"/>
  <c r="AG654" i="1"/>
  <c r="AK638" i="1"/>
  <c r="AE638" i="1"/>
  <c r="AG638" i="1"/>
  <c r="AK622" i="1"/>
  <c r="AG622" i="1"/>
  <c r="AC590" i="1"/>
  <c r="AI590" i="1"/>
  <c r="AK590" i="1"/>
  <c r="AG574" i="1"/>
  <c r="AK574" i="1"/>
  <c r="AC574" i="1"/>
  <c r="AG558" i="1"/>
  <c r="AE558" i="1"/>
  <c r="AC558" i="1"/>
  <c r="AG526" i="1"/>
  <c r="AK526" i="1"/>
  <c r="AC526" i="1"/>
  <c r="AE510" i="1"/>
  <c r="AC510" i="1"/>
  <c r="AK510" i="1"/>
  <c r="AG510" i="1"/>
  <c r="AC494" i="1"/>
  <c r="AG494" i="1"/>
  <c r="AB452" i="1"/>
  <c r="AC452" i="1"/>
  <c r="AG452" i="1"/>
  <c r="K452" i="1" s="1"/>
  <c r="N452" i="1" s="1"/>
  <c r="AC420" i="1"/>
  <c r="AB420" i="1"/>
  <c r="AK388" i="1"/>
  <c r="AI388" i="1"/>
  <c r="AG388" i="1"/>
  <c r="AC388" i="1"/>
  <c r="AI365" i="1"/>
  <c r="AG365" i="1"/>
  <c r="AK365" i="1"/>
  <c r="AB365" i="1"/>
  <c r="AE365" i="1"/>
  <c r="AC237" i="1"/>
  <c r="AB237" i="1"/>
  <c r="AG237" i="1"/>
  <c r="K237" i="1" s="1"/>
  <c r="N237" i="1" s="1"/>
  <c r="AK164" i="1"/>
  <c r="AG164" i="1"/>
  <c r="AE491" i="1"/>
  <c r="AG491" i="1"/>
  <c r="AC491" i="1"/>
  <c r="AE475" i="1"/>
  <c r="I475" i="1" s="1"/>
  <c r="L475" i="1" s="1"/>
  <c r="AG475" i="1"/>
  <c r="K475" i="1" s="1"/>
  <c r="N475" i="1" s="1"/>
  <c r="AC475" i="1"/>
  <c r="G475" i="1" s="1"/>
  <c r="AB459" i="1"/>
  <c r="AI459" i="1"/>
  <c r="AG459" i="1"/>
  <c r="AE459" i="1"/>
  <c r="AC459" i="1"/>
  <c r="AE443" i="1"/>
  <c r="AG443" i="1"/>
  <c r="AC443" i="1"/>
  <c r="AB427" i="1"/>
  <c r="AE427" i="1"/>
  <c r="AG427" i="1"/>
  <c r="AI427" i="1"/>
  <c r="AC427" i="1"/>
  <c r="AG411" i="1"/>
  <c r="AC411" i="1"/>
  <c r="AG395" i="1"/>
  <c r="AC395" i="1"/>
  <c r="AG379" i="1"/>
  <c r="AK379" i="1"/>
  <c r="AB379" i="1"/>
  <c r="AG168" i="1"/>
  <c r="AK168" i="1"/>
  <c r="AE129" i="1"/>
  <c r="AK129" i="1"/>
  <c r="AC75" i="1"/>
  <c r="AG75" i="1"/>
  <c r="AE489" i="1"/>
  <c r="I489" i="1" s="1"/>
  <c r="L489" i="1" s="1"/>
  <c r="AC489" i="1"/>
  <c r="G489" i="1" s="1"/>
  <c r="AI473" i="1"/>
  <c r="AC473" i="1"/>
  <c r="G473" i="1" s="1"/>
  <c r="AE441" i="1"/>
  <c r="AC441" i="1"/>
  <c r="AE425" i="1"/>
  <c r="AC425" i="1"/>
  <c r="AE409" i="1"/>
  <c r="AC409" i="1"/>
  <c r="AE393" i="1"/>
  <c r="AC393" i="1"/>
  <c r="AI377" i="1"/>
  <c r="AC377" i="1"/>
  <c r="AG377" i="1"/>
  <c r="AE367" i="1"/>
  <c r="AG367" i="1"/>
  <c r="AI367" i="1"/>
  <c r="AK367" i="1"/>
  <c r="AC367" i="1"/>
  <c r="AC303" i="1"/>
  <c r="AI303" i="1"/>
  <c r="AE208" i="1"/>
  <c r="I208" i="1" s="1"/>
  <c r="L208" i="1" s="1"/>
  <c r="AK208" i="1"/>
  <c r="AG208" i="1"/>
  <c r="AC340" i="1"/>
  <c r="AI340" i="1"/>
  <c r="AG340" i="1"/>
  <c r="AE324" i="1"/>
  <c r="AK324" i="1"/>
  <c r="AC308" i="1"/>
  <c r="AG308" i="1"/>
  <c r="AE292" i="1"/>
  <c r="AK292" i="1"/>
  <c r="AE276" i="1"/>
  <c r="AC276" i="1"/>
  <c r="AE244" i="1"/>
  <c r="AC244" i="1"/>
  <c r="AI228" i="1"/>
  <c r="AE228" i="1"/>
  <c r="AC228" i="1"/>
  <c r="AI212" i="1"/>
  <c r="AE212" i="1"/>
  <c r="AC212" i="1"/>
  <c r="AE202" i="1"/>
  <c r="I202" i="1" s="1"/>
  <c r="L202" i="1" s="1"/>
  <c r="AC202" i="1"/>
  <c r="AK370" i="1"/>
  <c r="AC370" i="1"/>
  <c r="G370" i="1" s="1"/>
  <c r="AG370" i="1"/>
  <c r="K370" i="1" s="1"/>
  <c r="N370" i="1" s="1"/>
  <c r="AC354" i="1"/>
  <c r="AE354" i="1"/>
  <c r="AK354" i="1"/>
  <c r="AG354" i="1"/>
  <c r="K354" i="1" s="1"/>
  <c r="N354" i="1" s="1"/>
  <c r="AK306" i="1"/>
  <c r="AG306" i="1"/>
  <c r="AE306" i="1"/>
  <c r="AK290" i="1"/>
  <c r="AG290" i="1"/>
  <c r="AE258" i="1"/>
  <c r="AK258" i="1"/>
  <c r="AE226" i="1"/>
  <c r="AK226" i="1"/>
  <c r="O226" i="1" s="1"/>
  <c r="AE210" i="1"/>
  <c r="AK210" i="1"/>
  <c r="AK198" i="1"/>
  <c r="AG198" i="1"/>
  <c r="AC166" i="1"/>
  <c r="AG166" i="1"/>
  <c r="AK166" i="1"/>
  <c r="AE84" i="1"/>
  <c r="AK84" i="1"/>
  <c r="AC209" i="1"/>
  <c r="AK209" i="1"/>
  <c r="AB209" i="1"/>
  <c r="AG209" i="1"/>
  <c r="AC193" i="1"/>
  <c r="AE193" i="1"/>
  <c r="AI177" i="1"/>
  <c r="AK177" i="1"/>
  <c r="O177" i="1" s="1"/>
  <c r="AB177" i="1"/>
  <c r="AE161" i="1"/>
  <c r="I161" i="1" s="1"/>
  <c r="L161" i="1" s="1"/>
  <c r="AK161" i="1"/>
  <c r="AG161" i="1"/>
  <c r="AE131" i="1"/>
  <c r="I131" i="1" s="1"/>
  <c r="L131" i="1" s="1"/>
  <c r="AK131" i="1"/>
  <c r="AK67" i="1"/>
  <c r="O67" i="1" s="1"/>
  <c r="AG67" i="1"/>
  <c r="AK179" i="1"/>
  <c r="AB179" i="1"/>
  <c r="F179" i="1" s="1"/>
  <c r="AK163" i="1"/>
  <c r="AB163" i="1"/>
  <c r="AB92" i="1"/>
  <c r="AG92" i="1"/>
  <c r="AE92" i="1"/>
  <c r="AC92" i="1"/>
  <c r="AC136" i="1"/>
  <c r="AI136" i="1"/>
  <c r="AE136" i="1"/>
  <c r="AE120" i="1"/>
  <c r="AK120" i="1"/>
  <c r="AK101" i="1"/>
  <c r="AC101" i="1"/>
  <c r="AI71" i="1"/>
  <c r="AK71" i="1"/>
  <c r="O71" i="1" s="1"/>
  <c r="AG71" i="1"/>
  <c r="AC56" i="1"/>
  <c r="AI56" i="1"/>
  <c r="AE56" i="1"/>
  <c r="I56" i="1" s="1"/>
  <c r="L56" i="1" s="1"/>
  <c r="AG37" i="1"/>
  <c r="AC37" i="1"/>
  <c r="AK37" i="1"/>
  <c r="AC122" i="1"/>
  <c r="AE122" i="1"/>
  <c r="AC95" i="1"/>
  <c r="AG95" i="1"/>
  <c r="K95" i="1" s="1"/>
  <c r="N95" i="1" s="1"/>
  <c r="AK80" i="1"/>
  <c r="O80" i="1" s="1"/>
  <c r="AG80" i="1"/>
  <c r="AG61" i="1"/>
  <c r="AI61" i="1"/>
  <c r="AI10" i="1"/>
  <c r="AG10" i="1"/>
  <c r="K10" i="1" s="1"/>
  <c r="AE10" i="1"/>
  <c r="I10" i="1" s="1"/>
  <c r="AD10" i="1"/>
  <c r="H10" i="1" s="1"/>
  <c r="AC10" i="1"/>
  <c r="G10" i="1" s="1"/>
  <c r="AF677" i="1"/>
  <c r="AH741" i="1"/>
  <c r="AH901" i="1"/>
  <c r="AK869" i="1"/>
  <c r="AF869" i="1"/>
  <c r="AC965" i="1"/>
  <c r="AJ965" i="1"/>
  <c r="AK997" i="1"/>
  <c r="AF997" i="1"/>
  <c r="AK1029" i="1"/>
  <c r="AH1029" i="1"/>
  <c r="AG841" i="1"/>
  <c r="AD841" i="1"/>
  <c r="AK905" i="1"/>
  <c r="AD905" i="1"/>
  <c r="AC1077" i="1"/>
  <c r="AH1077" i="1"/>
  <c r="AC1034" i="1"/>
  <c r="AD1034" i="1"/>
  <c r="AB890" i="1"/>
  <c r="AD890" i="1"/>
  <c r="AE478" i="1"/>
  <c r="AK478" i="1"/>
  <c r="AE815" i="1"/>
  <c r="AJ815" i="1"/>
  <c r="AC616" i="1"/>
  <c r="AE616" i="1"/>
  <c r="AC670" i="1"/>
  <c r="AK670" i="1"/>
  <c r="AE542" i="1"/>
  <c r="AG542" i="1"/>
  <c r="AB443" i="1"/>
  <c r="AI443" i="1"/>
  <c r="AB411" i="1"/>
  <c r="AE411" i="1"/>
  <c r="AB395" i="1"/>
  <c r="AE395" i="1"/>
  <c r="AB473" i="1"/>
  <c r="AE473" i="1"/>
  <c r="I473" i="1" s="1"/>
  <c r="L473" i="1" s="1"/>
  <c r="AI208" i="1"/>
  <c r="AB208" i="1"/>
  <c r="AB260" i="1"/>
  <c r="AI260" i="1"/>
  <c r="AE260" i="1"/>
  <c r="AE170" i="1"/>
  <c r="AK170" i="1"/>
  <c r="AE338" i="1"/>
  <c r="AG338" i="1"/>
  <c r="AI322" i="1"/>
  <c r="AK322" i="1"/>
  <c r="AE81" i="1"/>
  <c r="I81" i="1" s="1"/>
  <c r="L81" i="1" s="1"/>
  <c r="AG81" i="1"/>
  <c r="AE33" i="1"/>
  <c r="AC33" i="1"/>
  <c r="AC138" i="1"/>
  <c r="AI138" i="1"/>
  <c r="AD124" i="1"/>
  <c r="AK134" i="1"/>
  <c r="AF431" i="1"/>
  <c r="J431" i="1" s="1"/>
  <c r="M431" i="1" s="1"/>
  <c r="AF191" i="1"/>
  <c r="AJ399" i="1"/>
  <c r="AJ498" i="1"/>
  <c r="AF152" i="1"/>
  <c r="AF167" i="1"/>
  <c r="AF215" i="1"/>
  <c r="J215" i="1" s="1"/>
  <c r="M215" i="1" s="1"/>
  <c r="AH331" i="1"/>
  <c r="AF360" i="1"/>
  <c r="AC533" i="1"/>
  <c r="AG162" i="1"/>
  <c r="AF1353" i="1"/>
  <c r="AK1353" i="1"/>
  <c r="AD65" i="1"/>
  <c r="AK410" i="1"/>
  <c r="AC410" i="1"/>
  <c r="AE901" i="1"/>
  <c r="AC901" i="1"/>
  <c r="AK933" i="1"/>
  <c r="AG933" i="1"/>
  <c r="AC1061" i="1"/>
  <c r="AG1061" i="1"/>
  <c r="AE1099" i="1"/>
  <c r="AJ1099" i="1"/>
  <c r="AG1099" i="1"/>
  <c r="AG1115" i="1"/>
  <c r="AH1115" i="1"/>
  <c r="AC1147" i="1"/>
  <c r="AK1147" i="1"/>
  <c r="AH1147" i="1"/>
  <c r="AJ1163" i="1"/>
  <c r="AH1163" i="1"/>
  <c r="AE1243" i="1"/>
  <c r="AD1243" i="1"/>
  <c r="AB1259" i="1"/>
  <c r="AJ1259" i="1"/>
  <c r="AH1259" i="1"/>
  <c r="AJ1275" i="1"/>
  <c r="AB1275" i="1"/>
  <c r="AC1275" i="1"/>
  <c r="AF1291" i="1"/>
  <c r="AG1291" i="1"/>
  <c r="AJ1307" i="1"/>
  <c r="AG1307" i="1"/>
  <c r="AF1307" i="1"/>
  <c r="AG1323" i="1"/>
  <c r="AK1323" i="1"/>
  <c r="AD1323" i="1"/>
  <c r="AG1355" i="1"/>
  <c r="AH1355" i="1"/>
  <c r="AJ1371" i="1"/>
  <c r="AF1371" i="1"/>
  <c r="AJ1387" i="1"/>
  <c r="AK1387" i="1"/>
  <c r="AB1387" i="1"/>
  <c r="AD1403" i="1"/>
  <c r="AH1403" i="1"/>
  <c r="AK1403" i="1"/>
  <c r="AC1435" i="1"/>
  <c r="AH1435" i="1"/>
  <c r="AD1451" i="1"/>
  <c r="AG1451" i="1"/>
  <c r="AG1499" i="1"/>
  <c r="AE1499" i="1"/>
  <c r="AD1499" i="1"/>
  <c r="AI1499" i="1"/>
  <c r="AC458" i="1"/>
  <c r="AG458" i="1"/>
  <c r="K458" i="1" s="1"/>
  <c r="N458" i="1" s="1"/>
  <c r="AE685" i="1"/>
  <c r="AI685" i="1"/>
  <c r="AE873" i="1"/>
  <c r="AG873" i="1"/>
  <c r="AC873" i="1"/>
  <c r="AE1001" i="1"/>
  <c r="AG1001" i="1"/>
  <c r="AE1093" i="1"/>
  <c r="AJ1093" i="1"/>
  <c r="AH1093" i="1"/>
  <c r="AK1125" i="1"/>
  <c r="AG1125" i="1"/>
  <c r="AD1125" i="1"/>
  <c r="AC1141" i="1"/>
  <c r="AH1141" i="1"/>
  <c r="AI1173" i="1"/>
  <c r="AF1173" i="1"/>
  <c r="AD1173" i="1"/>
  <c r="AK1205" i="1"/>
  <c r="AF1205" i="1"/>
  <c r="AG1205" i="1"/>
  <c r="AC1221" i="1"/>
  <c r="AJ1221" i="1"/>
  <c r="AJ1269" i="1"/>
  <c r="AG1269" i="1"/>
  <c r="AH1285" i="1"/>
  <c r="AJ1285" i="1"/>
  <c r="AD1317" i="1"/>
  <c r="AF1317" i="1"/>
  <c r="AI1381" i="1"/>
  <c r="AG1381" i="1"/>
  <c r="AJ1381" i="1"/>
  <c r="AK1397" i="1"/>
  <c r="AD1397" i="1"/>
  <c r="AC1429" i="1"/>
  <c r="AE1429" i="1"/>
  <c r="AG1429" i="1"/>
  <c r="AH1429" i="1"/>
  <c r="AH1445" i="1"/>
  <c r="AK1445" i="1"/>
  <c r="AE1461" i="1"/>
  <c r="AG1461" i="1"/>
  <c r="AC1461" i="1"/>
  <c r="AF1461" i="1"/>
  <c r="AE1493" i="1"/>
  <c r="AK1493" i="1"/>
  <c r="AK1050" i="1"/>
  <c r="AH1050" i="1"/>
  <c r="AG954" i="1"/>
  <c r="AH954" i="1"/>
  <c r="AK938" i="1"/>
  <c r="AH938" i="1"/>
  <c r="AF938" i="1"/>
  <c r="AE874" i="1"/>
  <c r="AK874" i="1"/>
  <c r="AG874" i="1"/>
  <c r="AC858" i="1"/>
  <c r="AG858" i="1"/>
  <c r="AD858" i="1"/>
  <c r="AE675" i="1"/>
  <c r="AI675" i="1"/>
  <c r="AE611" i="1"/>
  <c r="AI611" i="1"/>
  <c r="AB547" i="1"/>
  <c r="AI547" i="1"/>
  <c r="AE547" i="1"/>
  <c r="AD1052" i="1"/>
  <c r="AF1052" i="1"/>
  <c r="AB1036" i="1"/>
  <c r="AK1036" i="1"/>
  <c r="AH1036" i="1"/>
  <c r="AG1020" i="1"/>
  <c r="AF1020" i="1"/>
  <c r="AD1020" i="1"/>
  <c r="AI988" i="1"/>
  <c r="AF988" i="1"/>
  <c r="AD988" i="1"/>
  <c r="AH956" i="1"/>
  <c r="AJ956" i="1"/>
  <c r="AK924" i="1"/>
  <c r="AD924" i="1"/>
  <c r="AF924" i="1"/>
  <c r="AF908" i="1"/>
  <c r="AK908" i="1"/>
  <c r="AB908" i="1"/>
  <c r="AJ892" i="1"/>
  <c r="AE892" i="1"/>
  <c r="AG892" i="1"/>
  <c r="AB892" i="1"/>
  <c r="AC876" i="1"/>
  <c r="AD876" i="1"/>
  <c r="AK844" i="1"/>
  <c r="AF844" i="1"/>
  <c r="AJ844" i="1"/>
  <c r="AE655" i="1"/>
  <c r="AI655" i="1"/>
  <c r="AB486" i="1"/>
  <c r="F486" i="1" s="1"/>
  <c r="AE486" i="1"/>
  <c r="AI486" i="1"/>
  <c r="AB824" i="1"/>
  <c r="AJ824" i="1"/>
  <c r="AD824" i="1"/>
  <c r="AG808" i="1"/>
  <c r="AC808" i="1"/>
  <c r="AD808" i="1"/>
  <c r="AC792" i="1"/>
  <c r="AD792" i="1"/>
  <c r="AK776" i="1"/>
  <c r="AI776" i="1"/>
  <c r="AG776" i="1"/>
  <c r="AC776" i="1"/>
  <c r="AF776" i="1"/>
  <c r="AB760" i="1"/>
  <c r="AI760" i="1"/>
  <c r="AG760" i="1"/>
  <c r="AC760" i="1"/>
  <c r="AE760" i="1"/>
  <c r="AF760" i="1"/>
  <c r="AC680" i="1"/>
  <c r="AI680" i="1"/>
  <c r="AC664" i="1"/>
  <c r="AI664" i="1"/>
  <c r="AC648" i="1"/>
  <c r="AI648" i="1"/>
  <c r="AC632" i="1"/>
  <c r="AI632" i="1"/>
  <c r="AE600" i="1"/>
  <c r="AC600" i="1"/>
  <c r="AK600" i="1"/>
  <c r="AG600" i="1"/>
  <c r="AK584" i="1"/>
  <c r="AG584" i="1"/>
  <c r="AC584" i="1"/>
  <c r="AI568" i="1"/>
  <c r="AK568" i="1"/>
  <c r="AC568" i="1"/>
  <c r="AG552" i="1"/>
  <c r="AC552" i="1"/>
  <c r="AB536" i="1"/>
  <c r="AE536" i="1"/>
  <c r="AK536" i="1"/>
  <c r="AI520" i="1"/>
  <c r="AG520" i="1"/>
  <c r="AC520" i="1"/>
  <c r="AK520" i="1"/>
  <c r="AC504" i="1"/>
  <c r="AK504" i="1"/>
  <c r="AG504" i="1"/>
  <c r="AK472" i="1"/>
  <c r="AC472" i="1"/>
  <c r="AE440" i="1"/>
  <c r="AI440" i="1"/>
  <c r="AK440" i="1"/>
  <c r="O440" i="1" s="1"/>
  <c r="AB408" i="1"/>
  <c r="AI408" i="1"/>
  <c r="AE408" i="1"/>
  <c r="I408" i="1" s="1"/>
  <c r="L408" i="1" s="1"/>
  <c r="AC293" i="1"/>
  <c r="AI293" i="1"/>
  <c r="AH830" i="1"/>
  <c r="AE830" i="1"/>
  <c r="AE814" i="1"/>
  <c r="AF814" i="1"/>
  <c r="AI798" i="1"/>
  <c r="AH798" i="1"/>
  <c r="AF798" i="1"/>
  <c r="AC782" i="1"/>
  <c r="AJ782" i="1"/>
  <c r="AD782" i="1"/>
  <c r="AC766" i="1"/>
  <c r="AJ766" i="1"/>
  <c r="AH766" i="1"/>
  <c r="AH750" i="1"/>
  <c r="AK750" i="1"/>
  <c r="AF750" i="1"/>
  <c r="AJ750" i="1"/>
  <c r="AE734" i="1"/>
  <c r="AG734" i="1"/>
  <c r="AK734" i="1"/>
  <c r="AB590" i="1"/>
  <c r="AE590" i="1"/>
  <c r="AB574" i="1"/>
  <c r="AE574" i="1"/>
  <c r="AI574" i="1"/>
  <c r="AB558" i="1"/>
  <c r="AI558" i="1"/>
  <c r="AB494" i="1"/>
  <c r="AI494" i="1"/>
  <c r="AE494" i="1"/>
  <c r="AE452" i="1"/>
  <c r="AK452" i="1"/>
  <c r="O452" i="1" s="1"/>
  <c r="AE420" i="1"/>
  <c r="AI420" i="1"/>
  <c r="AK420" i="1"/>
  <c r="O420" i="1" s="1"/>
  <c r="AB388" i="1"/>
  <c r="AE388" i="1"/>
  <c r="I388" i="1" s="1"/>
  <c r="L388" i="1" s="1"/>
  <c r="AC301" i="1"/>
  <c r="AI301" i="1"/>
  <c r="AE237" i="1"/>
  <c r="AI237" i="1"/>
  <c r="AB164" i="1"/>
  <c r="AI164" i="1"/>
  <c r="AE164" i="1"/>
  <c r="AE379" i="1"/>
  <c r="AI379" i="1"/>
  <c r="AB355" i="1"/>
  <c r="AI355" i="1"/>
  <c r="AE355" i="1"/>
  <c r="AC291" i="1"/>
  <c r="AI291" i="1"/>
  <c r="AI227" i="1"/>
  <c r="AG227" i="1"/>
  <c r="AC227" i="1"/>
  <c r="AB168" i="1"/>
  <c r="AI168" i="1"/>
  <c r="AC129" i="1"/>
  <c r="AI129" i="1"/>
  <c r="AB489" i="1"/>
  <c r="AI489" i="1"/>
  <c r="AB457" i="1"/>
  <c r="AI457" i="1"/>
  <c r="AE457" i="1"/>
  <c r="AC335" i="1"/>
  <c r="AI335" i="1"/>
  <c r="AE271" i="1"/>
  <c r="I271" i="1" s="1"/>
  <c r="L271" i="1" s="1"/>
  <c r="AK271" i="1"/>
  <c r="AG271" i="1"/>
  <c r="AE239" i="1"/>
  <c r="AK239" i="1"/>
  <c r="AG239" i="1"/>
  <c r="AC239" i="1"/>
  <c r="AE372" i="1"/>
  <c r="I372" i="1" s="1"/>
  <c r="L372" i="1" s="1"/>
  <c r="AC372" i="1"/>
  <c r="G372" i="1" s="1"/>
  <c r="AG372" i="1"/>
  <c r="K372" i="1" s="1"/>
  <c r="N372" i="1" s="1"/>
  <c r="AI372" i="1"/>
  <c r="AG356" i="1"/>
  <c r="AC356" i="1"/>
  <c r="AK356" i="1"/>
  <c r="AC324" i="1"/>
  <c r="AI324" i="1"/>
  <c r="AC292" i="1"/>
  <c r="AI292" i="1"/>
  <c r="AB276" i="1"/>
  <c r="AI276" i="1"/>
  <c r="AB244" i="1"/>
  <c r="AI244" i="1"/>
  <c r="AB202" i="1"/>
  <c r="AI202" i="1"/>
  <c r="AC52" i="1"/>
  <c r="AI52" i="1"/>
  <c r="AE370" i="1"/>
  <c r="I370" i="1" s="1"/>
  <c r="L370" i="1" s="1"/>
  <c r="AI370" i="1"/>
  <c r="AB370" i="1"/>
  <c r="F370" i="1" s="1"/>
  <c r="AB354" i="1"/>
  <c r="AI354" i="1"/>
  <c r="AB226" i="1"/>
  <c r="AI226" i="1"/>
  <c r="AB210" i="1"/>
  <c r="AI210" i="1"/>
  <c r="AB198" i="1"/>
  <c r="AI198" i="1"/>
  <c r="AE198" i="1"/>
  <c r="AB166" i="1"/>
  <c r="AE166" i="1"/>
  <c r="AI166" i="1"/>
  <c r="AB84" i="1"/>
  <c r="AI84" i="1"/>
  <c r="AC59" i="1"/>
  <c r="AI59" i="1"/>
  <c r="AG193" i="1"/>
  <c r="AK193" i="1"/>
  <c r="AB161" i="1"/>
  <c r="AI161" i="1"/>
  <c r="AC131" i="1"/>
  <c r="AI131" i="1"/>
  <c r="AE67" i="1"/>
  <c r="AC67" i="1"/>
  <c r="AE195" i="1"/>
  <c r="AK195" i="1"/>
  <c r="AE179" i="1"/>
  <c r="AI179" i="1"/>
  <c r="AE163" i="1"/>
  <c r="AI163" i="1"/>
  <c r="AB120" i="1"/>
  <c r="AI120" i="1"/>
  <c r="AB101" i="1"/>
  <c r="AI101" i="1"/>
  <c r="AB71" i="1"/>
  <c r="AE71" i="1"/>
  <c r="AC71" i="1"/>
  <c r="AB37" i="1"/>
  <c r="AI37" i="1"/>
  <c r="AB95" i="1"/>
  <c r="AI95" i="1"/>
  <c r="AK95" i="1"/>
  <c r="AB80" i="1"/>
  <c r="AI80" i="1"/>
  <c r="AC61" i="1"/>
  <c r="AE61" i="1"/>
  <c r="AE31" i="1"/>
  <c r="AK31" i="1"/>
  <c r="AK10" i="1"/>
  <c r="O10" i="1" s="1"/>
  <c r="AH10" i="1"/>
  <c r="AF10" i="1"/>
  <c r="J10" i="1" s="1"/>
  <c r="AJ134" i="1"/>
  <c r="AH874" i="1"/>
  <c r="AJ890" i="1"/>
  <c r="AG937" i="1"/>
  <c r="AF970" i="1"/>
  <c r="AC997" i="1"/>
  <c r="AD1109" i="1"/>
  <c r="AJ1445" i="1"/>
  <c r="AB1339" i="1"/>
  <c r="AJ842" i="1"/>
  <c r="AH1179" i="1"/>
  <c r="AJ1195" i="1"/>
  <c r="AD1211" i="1"/>
  <c r="AF1227" i="1"/>
  <c r="AC906" i="1"/>
  <c r="AC422" i="1"/>
  <c r="AI1020" i="1"/>
  <c r="AD501" i="1"/>
  <c r="AJ501" i="1"/>
  <c r="AF501" i="1"/>
  <c r="AG629" i="1"/>
  <c r="AB629" i="1"/>
  <c r="AJ629" i="1"/>
  <c r="AJ757" i="1"/>
  <c r="AF757" i="1"/>
  <c r="AC757" i="1"/>
  <c r="AH845" i="1"/>
  <c r="AD845" i="1"/>
  <c r="AH909" i="1"/>
  <c r="AD909" i="1"/>
  <c r="AH941" i="1"/>
  <c r="AG941" i="1"/>
  <c r="AD941" i="1"/>
  <c r="AG973" i="1"/>
  <c r="AD973" i="1"/>
  <c r="AH1005" i="1"/>
  <c r="AI1005" i="1"/>
  <c r="AC1215" i="1"/>
  <c r="AJ1215" i="1"/>
  <c r="AF1263" i="1"/>
  <c r="AE1263" i="1"/>
  <c r="AJ1263" i="1"/>
  <c r="AJ1311" i="1"/>
  <c r="AB1311" i="1"/>
  <c r="AI1343" i="1"/>
  <c r="AF1343" i="1"/>
  <c r="AH1423" i="1"/>
  <c r="AG1423" i="1"/>
  <c r="AH1455" i="1"/>
  <c r="AG1455" i="1"/>
  <c r="AG509" i="1"/>
  <c r="AF509" i="1"/>
  <c r="AD509" i="1"/>
  <c r="AJ509" i="1"/>
  <c r="AK637" i="1"/>
  <c r="AD637" i="1"/>
  <c r="AC637" i="1"/>
  <c r="AH637" i="1"/>
  <c r="AD829" i="1"/>
  <c r="AH829" i="1"/>
  <c r="AH849" i="1"/>
  <c r="AD849" i="1"/>
  <c r="AC913" i="1"/>
  <c r="AH913" i="1"/>
  <c r="AK913" i="1"/>
  <c r="AD913" i="1"/>
  <c r="AD945" i="1"/>
  <c r="AC945" i="1"/>
  <c r="AH945" i="1"/>
  <c r="AC1009" i="1"/>
  <c r="AD1009" i="1"/>
  <c r="AK1009" i="1"/>
  <c r="AE1009" i="1"/>
  <c r="AH1009" i="1"/>
  <c r="AF1081" i="1"/>
  <c r="AJ1081" i="1"/>
  <c r="AK1113" i="1"/>
  <c r="AF1113" i="1"/>
  <c r="AJ1113" i="1"/>
  <c r="AJ1145" i="1"/>
  <c r="AF1145" i="1"/>
  <c r="AG1145" i="1"/>
  <c r="AJ1177" i="1"/>
  <c r="AF1177" i="1"/>
  <c r="AJ1209" i="1"/>
  <c r="AF1209" i="1"/>
  <c r="AF1241" i="1"/>
  <c r="AJ1241" i="1"/>
  <c r="AJ1257" i="1"/>
  <c r="AB1257" i="1"/>
  <c r="AF1257" i="1"/>
  <c r="AJ1401" i="1"/>
  <c r="AB1401" i="1"/>
  <c r="AF1401" i="1"/>
  <c r="AF1433" i="1"/>
  <c r="AJ1433" i="1"/>
  <c r="AE1481" i="1"/>
  <c r="AF1481" i="1"/>
  <c r="AK1481" i="1"/>
  <c r="AE1062" i="1"/>
  <c r="AJ1062" i="1"/>
  <c r="AF1062" i="1"/>
  <c r="AH1030" i="1"/>
  <c r="AD1030" i="1"/>
  <c r="AH998" i="1"/>
  <c r="AD998" i="1"/>
  <c r="AK966" i="1"/>
  <c r="AH966" i="1"/>
  <c r="AD966" i="1"/>
  <c r="AH934" i="1"/>
  <c r="AD934" i="1"/>
  <c r="AI902" i="1"/>
  <c r="AH902" i="1"/>
  <c r="AD902" i="1"/>
  <c r="AD870" i="1"/>
  <c r="AH870" i="1"/>
  <c r="AE854" i="1"/>
  <c r="AI854" i="1"/>
  <c r="AK827" i="1"/>
  <c r="AD827" i="1"/>
  <c r="AC827" i="1"/>
  <c r="AC763" i="1"/>
  <c r="AJ763" i="1"/>
  <c r="AK763" i="1"/>
  <c r="AE763" i="1"/>
  <c r="AI699" i="1"/>
  <c r="AB699" i="1"/>
  <c r="AK699" i="1"/>
  <c r="AF699" i="1"/>
  <c r="AC699" i="1"/>
  <c r="AB635" i="1"/>
  <c r="AF635" i="1"/>
  <c r="AJ635" i="1"/>
  <c r="AG635" i="1"/>
  <c r="AE571" i="1"/>
  <c r="AG571" i="1"/>
  <c r="AD571" i="1"/>
  <c r="AH571" i="1"/>
  <c r="AC507" i="1"/>
  <c r="AF507" i="1"/>
  <c r="AK507" i="1"/>
  <c r="AD507" i="1"/>
  <c r="AJ507" i="1"/>
  <c r="AH507" i="1"/>
  <c r="AE398" i="1"/>
  <c r="I398" i="1" s="1"/>
  <c r="L398" i="1" s="1"/>
  <c r="AF398" i="1"/>
  <c r="AD398" i="1"/>
  <c r="AJ398" i="1"/>
  <c r="AK233" i="1"/>
  <c r="AF233" i="1"/>
  <c r="AC233" i="1"/>
  <c r="AD233" i="1"/>
  <c r="AI233" i="1"/>
  <c r="AE1032" i="1"/>
  <c r="AJ1032" i="1"/>
  <c r="AE888" i="1"/>
  <c r="AG888" i="1"/>
  <c r="AD888" i="1"/>
  <c r="AD856" i="1"/>
  <c r="AG856" i="1"/>
  <c r="AH856" i="1"/>
  <c r="AF775" i="1"/>
  <c r="AG775" i="1"/>
  <c r="AJ775" i="1"/>
  <c r="AB711" i="1"/>
  <c r="AC711" i="1"/>
  <c r="AF711" i="1"/>
  <c r="AJ711" i="1"/>
  <c r="AI647" i="1"/>
  <c r="AF647" i="1"/>
  <c r="AG647" i="1"/>
  <c r="AJ647" i="1"/>
  <c r="AF615" i="1"/>
  <c r="AJ615" i="1"/>
  <c r="AG615" i="1"/>
  <c r="AB615" i="1"/>
  <c r="AG551" i="1"/>
  <c r="AF551" i="1"/>
  <c r="AD551" i="1"/>
  <c r="AJ551" i="1"/>
  <c r="AE406" i="1"/>
  <c r="AD406" i="1"/>
  <c r="AJ406" i="1"/>
  <c r="AF406" i="1"/>
  <c r="AF345" i="1"/>
  <c r="AK345" i="1"/>
  <c r="AH345" i="1"/>
  <c r="AB345" i="1"/>
  <c r="AD345" i="1"/>
  <c r="AC172" i="1"/>
  <c r="G172" i="1" s="1"/>
  <c r="AF172" i="1"/>
  <c r="AD172" i="1"/>
  <c r="AK172" i="1"/>
  <c r="AK804" i="1"/>
  <c r="AF804" i="1"/>
  <c r="AJ804" i="1"/>
  <c r="AF772" i="1"/>
  <c r="AJ772" i="1"/>
  <c r="AK772" i="1"/>
  <c r="AG740" i="1"/>
  <c r="AD740" i="1"/>
  <c r="AH740" i="1"/>
  <c r="AI740" i="1"/>
  <c r="AG708" i="1"/>
  <c r="AD708" i="1"/>
  <c r="AH708" i="1"/>
  <c r="AI676" i="1"/>
  <c r="AK676" i="1"/>
  <c r="AF676" i="1"/>
  <c r="AJ676" i="1"/>
  <c r="AK644" i="1"/>
  <c r="AD644" i="1"/>
  <c r="AH644" i="1"/>
  <c r="AC596" i="1"/>
  <c r="AJ596" i="1"/>
  <c r="AF596" i="1"/>
  <c r="AD564" i="1"/>
  <c r="AJ564" i="1"/>
  <c r="AH564" i="1"/>
  <c r="AF564" i="1"/>
  <c r="AC532" i="1"/>
  <c r="AF532" i="1"/>
  <c r="AD532" i="1"/>
  <c r="AJ532" i="1"/>
  <c r="AE500" i="1"/>
  <c r="AJ500" i="1"/>
  <c r="AG500" i="1"/>
  <c r="AH500" i="1"/>
  <c r="AF500" i="1"/>
  <c r="AI464" i="1"/>
  <c r="AC464" i="1"/>
  <c r="AD464" i="1"/>
  <c r="AJ464" i="1"/>
  <c r="AF464" i="1"/>
  <c r="J464" i="1" s="1"/>
  <c r="M464" i="1" s="1"/>
  <c r="AK464" i="1"/>
  <c r="AK400" i="1"/>
  <c r="AD400" i="1"/>
  <c r="AJ400" i="1"/>
  <c r="AC400" i="1"/>
  <c r="AF400" i="1"/>
  <c r="AE400" i="1"/>
  <c r="AG341" i="1"/>
  <c r="AD341" i="1"/>
  <c r="AF341" i="1"/>
  <c r="AK341" i="1"/>
  <c r="AH341" i="1"/>
  <c r="AE341" i="1"/>
  <c r="AJ341" i="1"/>
  <c r="AK213" i="1"/>
  <c r="AD213" i="1"/>
  <c r="AC213" i="1"/>
  <c r="AJ213" i="1"/>
  <c r="AH100" i="1"/>
  <c r="AF100" i="1"/>
  <c r="AK100" i="1"/>
  <c r="AG810" i="1"/>
  <c r="AJ810" i="1"/>
  <c r="AC746" i="1"/>
  <c r="AE746" i="1"/>
  <c r="AD746" i="1"/>
  <c r="AH746" i="1"/>
  <c r="AE714" i="1"/>
  <c r="AG714" i="1"/>
  <c r="AB714" i="1"/>
  <c r="AF714" i="1"/>
  <c r="AJ714" i="1"/>
  <c r="AH682" i="1"/>
  <c r="AK682" i="1"/>
  <c r="AD682" i="1"/>
  <c r="AK650" i="1"/>
  <c r="AE650" i="1"/>
  <c r="AB650" i="1"/>
  <c r="AF650" i="1"/>
  <c r="AJ650" i="1"/>
  <c r="AK618" i="1"/>
  <c r="AH618" i="1"/>
  <c r="AG602" i="1"/>
  <c r="AF602" i="1"/>
  <c r="AJ602" i="1"/>
  <c r="AK570" i="1"/>
  <c r="AH570" i="1"/>
  <c r="AG538" i="1"/>
  <c r="AF538" i="1"/>
  <c r="AD538" i="1"/>
  <c r="AJ538" i="1"/>
  <c r="AH538" i="1"/>
  <c r="AK506" i="1"/>
  <c r="AC506" i="1"/>
  <c r="AF506" i="1"/>
  <c r="AD506" i="1"/>
  <c r="AJ506" i="1"/>
  <c r="AD476" i="1"/>
  <c r="AJ476" i="1"/>
  <c r="AF476" i="1"/>
  <c r="J476" i="1" s="1"/>
  <c r="M476" i="1" s="1"/>
  <c r="AK412" i="1"/>
  <c r="AD412" i="1"/>
  <c r="AC412" i="1"/>
  <c r="G412" i="1" s="1"/>
  <c r="AJ412" i="1"/>
  <c r="AF412" i="1"/>
  <c r="AE285" i="1"/>
  <c r="AG285" i="1"/>
  <c r="K285" i="1" s="1"/>
  <c r="N285" i="1" s="1"/>
  <c r="AH285" i="1"/>
  <c r="AB285" i="1"/>
  <c r="AJ285" i="1"/>
  <c r="AK285" i="1"/>
  <c r="AF285" i="1"/>
  <c r="AC487" i="1"/>
  <c r="G487" i="1" s="1"/>
  <c r="AK487" i="1"/>
  <c r="AD487" i="1"/>
  <c r="AJ487" i="1"/>
  <c r="AF487" i="1"/>
  <c r="AB455" i="1"/>
  <c r="AC455" i="1"/>
  <c r="AF455" i="1"/>
  <c r="AD455" i="1"/>
  <c r="AJ455" i="1"/>
  <c r="AH455" i="1"/>
  <c r="AC423" i="1"/>
  <c r="AB423" i="1"/>
  <c r="AI423" i="1"/>
  <c r="AD423" i="1"/>
  <c r="AJ423" i="1"/>
  <c r="AK423" i="1"/>
  <c r="O423" i="1" s="1"/>
  <c r="AF423" i="1"/>
  <c r="AF391" i="1"/>
  <c r="AK391" i="1"/>
  <c r="AD391" i="1"/>
  <c r="AJ391" i="1"/>
  <c r="AH391" i="1"/>
  <c r="AC391" i="1"/>
  <c r="AG315" i="1"/>
  <c r="AF315" i="1"/>
  <c r="AH315" i="1"/>
  <c r="AB315" i="1"/>
  <c r="AD251" i="1"/>
  <c r="AJ251" i="1"/>
  <c r="AH251" i="1"/>
  <c r="AI152" i="1"/>
  <c r="AB152" i="1"/>
  <c r="AJ152" i="1"/>
  <c r="AK152" i="1"/>
  <c r="AD152" i="1"/>
  <c r="AD485" i="1"/>
  <c r="AE485" i="1"/>
  <c r="I485" i="1" s="1"/>
  <c r="L485" i="1" s="1"/>
  <c r="AG485" i="1"/>
  <c r="K485" i="1" s="1"/>
  <c r="N485" i="1" s="1"/>
  <c r="AJ485" i="1"/>
  <c r="AH485" i="1"/>
  <c r="AF485" i="1"/>
  <c r="AG469" i="1"/>
  <c r="K469" i="1" s="1"/>
  <c r="N469" i="1" s="1"/>
  <c r="AD469" i="1"/>
  <c r="AJ469" i="1"/>
  <c r="AF469" i="1"/>
  <c r="AH469" i="1"/>
  <c r="AG437" i="1"/>
  <c r="AJ437" i="1"/>
  <c r="AH437" i="1"/>
  <c r="AF437" i="1"/>
  <c r="J437" i="1" s="1"/>
  <c r="M437" i="1" s="1"/>
  <c r="AG405" i="1"/>
  <c r="AE405" i="1"/>
  <c r="AD405" i="1"/>
  <c r="AJ405" i="1"/>
  <c r="AH405" i="1"/>
  <c r="AF405" i="1"/>
  <c r="AF389" i="1"/>
  <c r="AD389" i="1"/>
  <c r="AJ389" i="1"/>
  <c r="AB359" i="1"/>
  <c r="AI359" i="1"/>
  <c r="AJ359" i="1"/>
  <c r="AH359" i="1"/>
  <c r="AF359" i="1"/>
  <c r="AB295" i="1"/>
  <c r="AJ295" i="1"/>
  <c r="AE295" i="1"/>
  <c r="I295" i="1" s="1"/>
  <c r="L295" i="1" s="1"/>
  <c r="AK295" i="1"/>
  <c r="AD295" i="1"/>
  <c r="AF295" i="1"/>
  <c r="AC231" i="1"/>
  <c r="AF231" i="1"/>
  <c r="AJ231" i="1"/>
  <c r="AE352" i="1"/>
  <c r="I352" i="1" s="1"/>
  <c r="L352" i="1" s="1"/>
  <c r="AF352" i="1"/>
  <c r="AJ352" i="1"/>
  <c r="AB352" i="1"/>
  <c r="AI320" i="1"/>
  <c r="AB320" i="1"/>
  <c r="AK320" i="1"/>
  <c r="AF320" i="1"/>
  <c r="AF288" i="1"/>
  <c r="AK288" i="1"/>
  <c r="AJ288" i="1"/>
  <c r="AE256" i="1"/>
  <c r="AD256" i="1"/>
  <c r="AK256" i="1"/>
  <c r="AJ256" i="1"/>
  <c r="AC256" i="1"/>
  <c r="AH256" i="1"/>
  <c r="AI240" i="1"/>
  <c r="AK240" i="1"/>
  <c r="AF240" i="1"/>
  <c r="AC240" i="1"/>
  <c r="AJ240" i="1"/>
  <c r="AH240" i="1"/>
  <c r="AC224" i="1"/>
  <c r="AF224" i="1"/>
  <c r="AB224" i="1"/>
  <c r="AK224" i="1"/>
  <c r="O224" i="1" s="1"/>
  <c r="AJ224" i="1"/>
  <c r="AH224" i="1"/>
  <c r="AG194" i="1"/>
  <c r="AD194" i="1"/>
  <c r="AI194" i="1"/>
  <c r="AJ194" i="1"/>
  <c r="AK116" i="1"/>
  <c r="AF116" i="1"/>
  <c r="AD116" i="1"/>
  <c r="AC116" i="1"/>
  <c r="AI366" i="1"/>
  <c r="AH366" i="1"/>
  <c r="AC366" i="1"/>
  <c r="AF366" i="1"/>
  <c r="AD366" i="1"/>
  <c r="AJ366" i="1"/>
  <c r="AG334" i="1"/>
  <c r="AH334" i="1"/>
  <c r="AD334" i="1"/>
  <c r="AB302" i="1"/>
  <c r="AF302" i="1"/>
  <c r="AK302" i="1"/>
  <c r="AJ302" i="1"/>
  <c r="AI270" i="1"/>
  <c r="AE270" i="1"/>
  <c r="AC270" i="1"/>
  <c r="AJ270" i="1"/>
  <c r="AH270" i="1"/>
  <c r="AK270" i="1"/>
  <c r="AF270" i="1"/>
  <c r="AD270" i="1"/>
  <c r="AF238" i="1"/>
  <c r="AH238" i="1"/>
  <c r="AD238" i="1"/>
  <c r="AG158" i="1"/>
  <c r="AH158" i="1"/>
  <c r="AB158" i="1"/>
  <c r="AJ158" i="1"/>
  <c r="AF9" i="1"/>
  <c r="AK9" i="1"/>
  <c r="O9" i="1" s="1"/>
  <c r="AG9" i="1"/>
  <c r="AC9" i="1"/>
  <c r="AC189" i="1"/>
  <c r="AE189" i="1"/>
  <c r="AK189" i="1"/>
  <c r="AD189" i="1"/>
  <c r="AJ189" i="1"/>
  <c r="AG157" i="1"/>
  <c r="K157" i="1" s="1"/>
  <c r="N157" i="1" s="1"/>
  <c r="AH157" i="1"/>
  <c r="AB157" i="1"/>
  <c r="F157" i="1" s="1"/>
  <c r="AJ157" i="1"/>
  <c r="AF157" i="1"/>
  <c r="AI123" i="1"/>
  <c r="AK123" i="1"/>
  <c r="AD123" i="1"/>
  <c r="AF123" i="1"/>
  <c r="AH123" i="1"/>
  <c r="AJ123" i="1"/>
  <c r="AK99" i="1"/>
  <c r="AH99" i="1"/>
  <c r="AF99" i="1"/>
  <c r="AI44" i="1"/>
  <c r="AG44" i="1"/>
  <c r="K44" i="1" s="1"/>
  <c r="N44" i="1" s="1"/>
  <c r="AJ44" i="1"/>
  <c r="AH44" i="1"/>
  <c r="AF175" i="1"/>
  <c r="AD175" i="1"/>
  <c r="AC175" i="1"/>
  <c r="AE51" i="1"/>
  <c r="AB51" i="1"/>
  <c r="AJ51" i="1"/>
  <c r="AG51" i="1"/>
  <c r="AD51" i="1"/>
  <c r="AE132" i="1"/>
  <c r="AB132" i="1"/>
  <c r="AJ132" i="1"/>
  <c r="AK132" i="1"/>
  <c r="AD132" i="1"/>
  <c r="AI53" i="1"/>
  <c r="AG53" i="1"/>
  <c r="AD53" i="1"/>
  <c r="AF53" i="1"/>
  <c r="AG77" i="1"/>
  <c r="K77" i="1" s="1"/>
  <c r="N77" i="1" s="1"/>
  <c r="AH77" i="1"/>
  <c r="AF77" i="1"/>
  <c r="AE47" i="1"/>
  <c r="AG47" i="1"/>
  <c r="AH47" i="1"/>
  <c r="AB47" i="1"/>
  <c r="AJ47" i="1"/>
  <c r="AD44" i="1"/>
  <c r="AJ99" i="1"/>
  <c r="AH111" i="1"/>
  <c r="AH116" i="1"/>
  <c r="AJ53" i="1"/>
  <c r="AH189" i="1"/>
  <c r="AH194" i="1"/>
  <c r="AD217" i="1"/>
  <c r="AD231" i="1"/>
  <c r="AJ238" i="1"/>
  <c r="AD272" i="1"/>
  <c r="AB123" i="1"/>
  <c r="AJ315" i="1"/>
  <c r="AB341" i="1"/>
  <c r="AH389" i="1"/>
  <c r="AH406" i="1"/>
  <c r="AD437" i="1"/>
  <c r="AB676" i="1"/>
  <c r="AC100" i="1"/>
  <c r="AD1487" i="1"/>
  <c r="AF44" i="1"/>
  <c r="AD100" i="1"/>
  <c r="AJ116" i="1"/>
  <c r="AD47" i="1"/>
  <c r="AH53" i="1"/>
  <c r="AH132" i="1"/>
  <c r="AJ172" i="1"/>
  <c r="AJ175" i="1"/>
  <c r="AF213" i="1"/>
  <c r="AH231" i="1"/>
  <c r="AD240" i="1"/>
  <c r="AF256" i="1"/>
  <c r="AF272" i="1"/>
  <c r="AD285" i="1"/>
  <c r="AD315" i="1"/>
  <c r="AJ345" i="1"/>
  <c r="AG345" i="1"/>
  <c r="AH398" i="1"/>
  <c r="AH412" i="1"/>
  <c r="AD500" i="1"/>
  <c r="AH532" i="1"/>
  <c r="AD570" i="1"/>
  <c r="AB288" i="1"/>
  <c r="AD618" i="1"/>
  <c r="AB647" i="1"/>
  <c r="AF763" i="1"/>
  <c r="AH827" i="1"/>
  <c r="AC570" i="1"/>
  <c r="AK945" i="1"/>
  <c r="AJ1481" i="1"/>
  <c r="AK870" i="1"/>
  <c r="AG920" i="1"/>
  <c r="AD442" i="1"/>
  <c r="AJ442" i="1"/>
  <c r="AH565" i="1"/>
  <c r="AG565" i="1"/>
  <c r="AF565" i="1"/>
  <c r="AJ565" i="1"/>
  <c r="AC693" i="1"/>
  <c r="AB693" i="1"/>
  <c r="AJ693" i="1"/>
  <c r="AK693" i="1"/>
  <c r="AH877" i="1"/>
  <c r="AD877" i="1"/>
  <c r="AH1037" i="1"/>
  <c r="AD1037" i="1"/>
  <c r="AG1279" i="1"/>
  <c r="AH1279" i="1"/>
  <c r="AG1327" i="1"/>
  <c r="AD1327" i="1"/>
  <c r="AG1439" i="1"/>
  <c r="AD1439" i="1"/>
  <c r="AJ36" i="1"/>
  <c r="AE36" i="1"/>
  <c r="I36" i="1" s="1"/>
  <c r="L36" i="1" s="1"/>
  <c r="AH36" i="1"/>
  <c r="AK36" i="1"/>
  <c r="AG490" i="1"/>
  <c r="AD490" i="1"/>
  <c r="AJ490" i="1"/>
  <c r="AF490" i="1"/>
  <c r="J490" i="1" s="1"/>
  <c r="M490" i="1" s="1"/>
  <c r="AH490" i="1"/>
  <c r="AK573" i="1"/>
  <c r="AC573" i="1"/>
  <c r="AH573" i="1"/>
  <c r="AD573" i="1"/>
  <c r="AI701" i="1"/>
  <c r="AH701" i="1"/>
  <c r="AG701" i="1"/>
  <c r="AD701" i="1"/>
  <c r="AI765" i="1"/>
  <c r="AJ765" i="1"/>
  <c r="AG765" i="1"/>
  <c r="AF765" i="1"/>
  <c r="AC881" i="1"/>
  <c r="AD881" i="1"/>
  <c r="AH881" i="1"/>
  <c r="AE977" i="1"/>
  <c r="AH977" i="1"/>
  <c r="AK977" i="1"/>
  <c r="AD977" i="1"/>
  <c r="AE1041" i="1"/>
  <c r="AC1041" i="1"/>
  <c r="AH1041" i="1"/>
  <c r="AK1041" i="1"/>
  <c r="AD1041" i="1"/>
  <c r="AF1065" i="1"/>
  <c r="AC1065" i="1"/>
  <c r="AJ1065" i="1"/>
  <c r="AI1097" i="1"/>
  <c r="AF1097" i="1"/>
  <c r="AJ1097" i="1"/>
  <c r="AK1129" i="1"/>
  <c r="AJ1129" i="1"/>
  <c r="AF1129" i="1"/>
  <c r="AC1161" i="1"/>
  <c r="AJ1161" i="1"/>
  <c r="AF1161" i="1"/>
  <c r="AK1193" i="1"/>
  <c r="AF1193" i="1"/>
  <c r="AJ1193" i="1"/>
  <c r="AF1225" i="1"/>
  <c r="AJ1225" i="1"/>
  <c r="AB1289" i="1"/>
  <c r="AH1289" i="1"/>
  <c r="AJ1385" i="1"/>
  <c r="AG1385" i="1"/>
  <c r="AF1385" i="1"/>
  <c r="AC1417" i="1"/>
  <c r="AJ1417" i="1"/>
  <c r="AF1417" i="1"/>
  <c r="AF1449" i="1"/>
  <c r="AG1449" i="1"/>
  <c r="AE1465" i="1"/>
  <c r="AF1465" i="1"/>
  <c r="AJ1465" i="1"/>
  <c r="AJ1497" i="1"/>
  <c r="AG1497" i="1"/>
  <c r="AF1497" i="1"/>
  <c r="AH1046" i="1"/>
  <c r="AD1046" i="1"/>
  <c r="AE1046" i="1"/>
  <c r="AE1014" i="1"/>
  <c r="AH1014" i="1"/>
  <c r="AD1014" i="1"/>
  <c r="AH982" i="1"/>
  <c r="AD982" i="1"/>
  <c r="AE982" i="1"/>
  <c r="AG982" i="1"/>
  <c r="AG950" i="1"/>
  <c r="AH950" i="1"/>
  <c r="AH918" i="1"/>
  <c r="AG918" i="1"/>
  <c r="AD918" i="1"/>
  <c r="AI886" i="1"/>
  <c r="AB886" i="1"/>
  <c r="AH886" i="1"/>
  <c r="AC795" i="1"/>
  <c r="AH795" i="1"/>
  <c r="AD795" i="1"/>
  <c r="AE795" i="1"/>
  <c r="AI731" i="1"/>
  <c r="AD731" i="1"/>
  <c r="AG731" i="1"/>
  <c r="AH731" i="1"/>
  <c r="AH667" i="1"/>
  <c r="AG667" i="1"/>
  <c r="AD667" i="1"/>
  <c r="AE603" i="1"/>
  <c r="AC603" i="1"/>
  <c r="AK603" i="1"/>
  <c r="AJ603" i="1"/>
  <c r="AC539" i="1"/>
  <c r="AE539" i="1"/>
  <c r="AK539" i="1"/>
  <c r="AF539" i="1"/>
  <c r="AD539" i="1"/>
  <c r="AJ539" i="1"/>
  <c r="AK462" i="1"/>
  <c r="AD462" i="1"/>
  <c r="AJ462" i="1"/>
  <c r="AF462" i="1"/>
  <c r="AH462" i="1"/>
  <c r="AB361" i="1"/>
  <c r="AH361" i="1"/>
  <c r="AG361" i="1"/>
  <c r="AF361" i="1"/>
  <c r="AD361" i="1"/>
  <c r="AE904" i="1"/>
  <c r="AF904" i="1"/>
  <c r="AF840" i="1"/>
  <c r="AJ840" i="1"/>
  <c r="AB840" i="1"/>
  <c r="AG807" i="1"/>
  <c r="AH807" i="1"/>
  <c r="AD743" i="1"/>
  <c r="AG743" i="1"/>
  <c r="AH743" i="1"/>
  <c r="AB679" i="1"/>
  <c r="AC679" i="1"/>
  <c r="AF679" i="1"/>
  <c r="AK679" i="1"/>
  <c r="AG583" i="1"/>
  <c r="AJ583" i="1"/>
  <c r="AK519" i="1"/>
  <c r="AC519" i="1"/>
  <c r="AF519" i="1"/>
  <c r="AD519" i="1"/>
  <c r="AJ519" i="1"/>
  <c r="AC470" i="1"/>
  <c r="AD470" i="1"/>
  <c r="AJ470" i="1"/>
  <c r="AK470" i="1"/>
  <c r="AF470" i="1"/>
  <c r="J470" i="1" s="1"/>
  <c r="M470" i="1" s="1"/>
  <c r="AK217" i="1"/>
  <c r="AC217" i="1"/>
  <c r="AJ217" i="1"/>
  <c r="AH217" i="1"/>
  <c r="AJ820" i="1"/>
  <c r="AB820" i="1"/>
  <c r="AF820" i="1"/>
  <c r="AH788" i="1"/>
  <c r="AC788" i="1"/>
  <c r="AD788" i="1"/>
  <c r="AD756" i="1"/>
  <c r="AH756" i="1"/>
  <c r="AK724" i="1"/>
  <c r="AD724" i="1"/>
  <c r="AC724" i="1"/>
  <c r="AH724" i="1"/>
  <c r="AC692" i="1"/>
  <c r="AK692" i="1"/>
  <c r="AJ692" i="1"/>
  <c r="AB692" i="1"/>
  <c r="AF692" i="1"/>
  <c r="AE660" i="1"/>
  <c r="AD660" i="1"/>
  <c r="AK660" i="1"/>
  <c r="AH660" i="1"/>
  <c r="AE628" i="1"/>
  <c r="AK628" i="1"/>
  <c r="AH628" i="1"/>
  <c r="AD628" i="1"/>
  <c r="AK612" i="1"/>
  <c r="AF612" i="1"/>
  <c r="AJ612" i="1"/>
  <c r="AB612" i="1"/>
  <c r="AF580" i="1"/>
  <c r="AJ580" i="1"/>
  <c r="AE548" i="1"/>
  <c r="AF548" i="1"/>
  <c r="AD548" i="1"/>
  <c r="AJ548" i="1"/>
  <c r="AH548" i="1"/>
  <c r="AG516" i="1"/>
  <c r="AI516" i="1"/>
  <c r="AF516" i="1"/>
  <c r="AD516" i="1"/>
  <c r="AJ516" i="1"/>
  <c r="AH516" i="1"/>
  <c r="AC432" i="1"/>
  <c r="AK432" i="1"/>
  <c r="O432" i="1" s="1"/>
  <c r="AJ432" i="1"/>
  <c r="AH432" i="1"/>
  <c r="AF432" i="1"/>
  <c r="AD432" i="1"/>
  <c r="AK277" i="1"/>
  <c r="AE277" i="1"/>
  <c r="I277" i="1" s="1"/>
  <c r="L277" i="1" s="1"/>
  <c r="AJ277" i="1"/>
  <c r="AH277" i="1"/>
  <c r="AF277" i="1"/>
  <c r="AD277" i="1"/>
  <c r="AK778" i="1"/>
  <c r="AD778" i="1"/>
  <c r="AI730" i="1"/>
  <c r="AG730" i="1"/>
  <c r="AB730" i="1"/>
  <c r="AF730" i="1"/>
  <c r="AJ730" i="1"/>
  <c r="AG698" i="1"/>
  <c r="AD698" i="1"/>
  <c r="AH698" i="1"/>
  <c r="AG666" i="1"/>
  <c r="AB666" i="1"/>
  <c r="AF666" i="1"/>
  <c r="AJ666" i="1"/>
  <c r="AI634" i="1"/>
  <c r="AG634" i="1"/>
  <c r="AJ634" i="1"/>
  <c r="AB634" i="1"/>
  <c r="AF634" i="1"/>
  <c r="AG586" i="1"/>
  <c r="AF586" i="1"/>
  <c r="AJ586" i="1"/>
  <c r="AF554" i="1"/>
  <c r="AG554" i="1"/>
  <c r="AD554" i="1"/>
  <c r="AJ554" i="1"/>
  <c r="AH554" i="1"/>
  <c r="AE522" i="1"/>
  <c r="AG522" i="1"/>
  <c r="AF522" i="1"/>
  <c r="AD522" i="1"/>
  <c r="AJ522" i="1"/>
  <c r="AH522" i="1"/>
  <c r="AC444" i="1"/>
  <c r="AF444" i="1"/>
  <c r="AD444" i="1"/>
  <c r="AJ444" i="1"/>
  <c r="AK444" i="1"/>
  <c r="O444" i="1" s="1"/>
  <c r="AH444" i="1"/>
  <c r="AG380" i="1"/>
  <c r="AH380" i="1"/>
  <c r="AF380" i="1"/>
  <c r="AJ380" i="1"/>
  <c r="AD380" i="1"/>
  <c r="AB349" i="1"/>
  <c r="AJ349" i="1"/>
  <c r="AK349" i="1"/>
  <c r="AD349" i="1"/>
  <c r="AF349" i="1"/>
  <c r="AG349" i="1"/>
  <c r="AH349" i="1"/>
  <c r="AK221" i="1"/>
  <c r="O221" i="1" s="1"/>
  <c r="AC221" i="1"/>
  <c r="AF221" i="1"/>
  <c r="AD221" i="1"/>
  <c r="AK471" i="1"/>
  <c r="AD471" i="1"/>
  <c r="AJ471" i="1"/>
  <c r="AH471" i="1"/>
  <c r="AC471" i="1"/>
  <c r="G471" i="1" s="1"/>
  <c r="AF471" i="1"/>
  <c r="AK439" i="1"/>
  <c r="O439" i="1" s="1"/>
  <c r="AJ439" i="1"/>
  <c r="AC439" i="1"/>
  <c r="AH439" i="1"/>
  <c r="AF439" i="1"/>
  <c r="AB439" i="1"/>
  <c r="AD439" i="1"/>
  <c r="AK407" i="1"/>
  <c r="AC407" i="1"/>
  <c r="AD407" i="1"/>
  <c r="AJ407" i="1"/>
  <c r="AF407" i="1"/>
  <c r="AH407" i="1"/>
  <c r="AG347" i="1"/>
  <c r="AH347" i="1"/>
  <c r="AB347" i="1"/>
  <c r="AJ347" i="1"/>
  <c r="AK347" i="1"/>
  <c r="AJ283" i="1"/>
  <c r="AH283" i="1"/>
  <c r="AG219" i="1"/>
  <c r="AF219" i="1"/>
  <c r="AJ219" i="1"/>
  <c r="AI453" i="1"/>
  <c r="AG453" i="1"/>
  <c r="AF453" i="1"/>
  <c r="AD453" i="1"/>
  <c r="AJ453" i="1"/>
  <c r="AI421" i="1"/>
  <c r="AD421" i="1"/>
  <c r="AJ421" i="1"/>
  <c r="AF421" i="1"/>
  <c r="AG421" i="1"/>
  <c r="AH421" i="1"/>
  <c r="AC327" i="1"/>
  <c r="AH327" i="1"/>
  <c r="AK327" i="1"/>
  <c r="AB327" i="1"/>
  <c r="F327" i="1" s="1"/>
  <c r="AJ327" i="1"/>
  <c r="AF327" i="1"/>
  <c r="AG327" i="1"/>
  <c r="K327" i="1" s="1"/>
  <c r="N327" i="1" s="1"/>
  <c r="AI327" i="1"/>
  <c r="AE327" i="1"/>
  <c r="I327" i="1" s="1"/>
  <c r="L327" i="1" s="1"/>
  <c r="AD263" i="1"/>
  <c r="AJ263" i="1"/>
  <c r="AF263" i="1"/>
  <c r="AG192" i="1"/>
  <c r="AD192" i="1"/>
  <c r="AJ192" i="1"/>
  <c r="AE145" i="1"/>
  <c r="I145" i="1" s="1"/>
  <c r="L145" i="1" s="1"/>
  <c r="AK145" i="1"/>
  <c r="AF145" i="1"/>
  <c r="AH145" i="1"/>
  <c r="AB145" i="1"/>
  <c r="F145" i="1" s="1"/>
  <c r="AH368" i="1"/>
  <c r="AF368" i="1"/>
  <c r="AG368" i="1"/>
  <c r="AD368" i="1"/>
  <c r="AI336" i="1"/>
  <c r="AB336" i="1"/>
  <c r="AF336" i="1"/>
  <c r="AJ336" i="1"/>
  <c r="AG336" i="1"/>
  <c r="AE336" i="1"/>
  <c r="AG304" i="1"/>
  <c r="AD304" i="1"/>
  <c r="AH304" i="1"/>
  <c r="AJ272" i="1"/>
  <c r="AH272" i="1"/>
  <c r="AH162" i="1"/>
  <c r="AF162" i="1"/>
  <c r="AB141" i="1"/>
  <c r="F141" i="1" s="1"/>
  <c r="AJ141" i="1"/>
  <c r="AD141" i="1"/>
  <c r="AK141" i="1"/>
  <c r="AH141" i="1"/>
  <c r="AC91" i="1"/>
  <c r="AH91" i="1"/>
  <c r="AF91" i="1"/>
  <c r="AD350" i="1"/>
  <c r="AG350" i="1"/>
  <c r="AI318" i="1"/>
  <c r="AD318" i="1"/>
  <c r="AH318" i="1"/>
  <c r="AK318" i="1"/>
  <c r="AE318" i="1"/>
  <c r="AK286" i="1"/>
  <c r="AD286" i="1"/>
  <c r="AH286" i="1"/>
  <c r="AD254" i="1"/>
  <c r="AJ254" i="1"/>
  <c r="AF254" i="1"/>
  <c r="AG254" i="1"/>
  <c r="AF222" i="1"/>
  <c r="AG222" i="1"/>
  <c r="K222" i="1" s="1"/>
  <c r="N222" i="1" s="1"/>
  <c r="AH222" i="1"/>
  <c r="AD222" i="1"/>
  <c r="AK190" i="1"/>
  <c r="AD190" i="1"/>
  <c r="AJ190" i="1"/>
  <c r="AC190" i="1"/>
  <c r="AI205" i="1"/>
  <c r="AK205" i="1"/>
  <c r="AD205" i="1"/>
  <c r="AJ205" i="1"/>
  <c r="AC205" i="1"/>
  <c r="AC173" i="1"/>
  <c r="AF173" i="1"/>
  <c r="AK173" i="1"/>
  <c r="AD173" i="1"/>
  <c r="AC113" i="1"/>
  <c r="AK113" i="1"/>
  <c r="AF113" i="1"/>
  <c r="AD113" i="1"/>
  <c r="AD207" i="1"/>
  <c r="AJ207" i="1"/>
  <c r="AC191" i="1"/>
  <c r="AK191" i="1"/>
  <c r="AD191" i="1"/>
  <c r="AJ191" i="1"/>
  <c r="AI191" i="1"/>
  <c r="AG159" i="1"/>
  <c r="AF159" i="1"/>
  <c r="AE159" i="1"/>
  <c r="AK159" i="1"/>
  <c r="AB159" i="1"/>
  <c r="AG143" i="1"/>
  <c r="K143" i="1" s="1"/>
  <c r="N143" i="1" s="1"/>
  <c r="AD143" i="1"/>
  <c r="AF143" i="1"/>
  <c r="AB143" i="1"/>
  <c r="F143" i="1" s="1"/>
  <c r="AH143" i="1"/>
  <c r="AI65" i="1"/>
  <c r="AK65" i="1"/>
  <c r="O65" i="1" s="1"/>
  <c r="AC65" i="1"/>
  <c r="AH65" i="1"/>
  <c r="AF65" i="1"/>
  <c r="J65" i="1" s="1"/>
  <c r="M65" i="1" s="1"/>
  <c r="AC148" i="1"/>
  <c r="G148" i="1" s="1"/>
  <c r="AF148" i="1"/>
  <c r="AE148" i="1"/>
  <c r="AK148" i="1"/>
  <c r="O148" i="1" s="1"/>
  <c r="AH148" i="1"/>
  <c r="AE117" i="1"/>
  <c r="AC117" i="1"/>
  <c r="AF117" i="1"/>
  <c r="AK117" i="1"/>
  <c r="AD117" i="1"/>
  <c r="AK87" i="1"/>
  <c r="AH87" i="1"/>
  <c r="AF87" i="1"/>
  <c r="AE72" i="1"/>
  <c r="AG72" i="1"/>
  <c r="AH72" i="1"/>
  <c r="AF72" i="1"/>
  <c r="AE134" i="1"/>
  <c r="AG134" i="1"/>
  <c r="AD134" i="1"/>
  <c r="AF134" i="1"/>
  <c r="AI111" i="1"/>
  <c r="AC111" i="1"/>
  <c r="AF111" i="1"/>
  <c r="AD111" i="1"/>
  <c r="AI96" i="1"/>
  <c r="AG96" i="1"/>
  <c r="AH96" i="1"/>
  <c r="AF96" i="1"/>
  <c r="AG32" i="1"/>
  <c r="AJ32" i="1"/>
  <c r="AE32" i="1"/>
  <c r="AH32" i="1"/>
  <c r="AD32" i="1"/>
  <c r="AJ77" i="1"/>
  <c r="AJ91" i="1"/>
  <c r="AF47" i="1"/>
  <c r="AH134" i="1"/>
  <c r="AB148" i="1"/>
  <c r="AG148" i="1"/>
  <c r="AK158" i="1"/>
  <c r="AH172" i="1"/>
  <c r="AH175" i="1"/>
  <c r="AH207" i="1"/>
  <c r="AH221" i="1"/>
  <c r="AH254" i="1"/>
  <c r="AD159" i="1"/>
  <c r="AK315" i="1"/>
  <c r="AH464" i="1"/>
  <c r="AG238" i="1"/>
  <c r="AK455" i="1"/>
  <c r="O455" i="1" s="1"/>
  <c r="AD1005" i="1"/>
  <c r="AC277" i="1"/>
  <c r="AC564" i="1"/>
  <c r="AI469" i="1"/>
  <c r="AD36" i="1"/>
  <c r="AJ72" i="1"/>
  <c r="AJ87" i="1"/>
  <c r="AJ96" i="1"/>
  <c r="AJ100" i="1"/>
  <c r="AH113" i="1"/>
  <c r="AH117" i="1"/>
  <c r="AH51" i="1"/>
  <c r="AB53" i="1"/>
  <c r="AF132" i="1"/>
  <c r="AJ148" i="1"/>
  <c r="AH152" i="1"/>
  <c r="AF158" i="1"/>
  <c r="AG132" i="1"/>
  <c r="AJ162" i="1"/>
  <c r="AH173" i="1"/>
  <c r="AH190" i="1"/>
  <c r="AH192" i="1"/>
  <c r="AH205" i="1"/>
  <c r="AH213" i="1"/>
  <c r="AD219" i="1"/>
  <c r="AJ222" i="1"/>
  <c r="AH233" i="1"/>
  <c r="AH263" i="1"/>
  <c r="AD283" i="1"/>
  <c r="AD145" i="1"/>
  <c r="AH295" i="1"/>
  <c r="AD327" i="1"/>
  <c r="AF347" i="1"/>
  <c r="AJ368" i="1"/>
  <c r="AH423" i="1"/>
  <c r="AH453" i="1"/>
  <c r="AH476" i="1"/>
  <c r="AH506" i="1"/>
  <c r="AH539" i="1"/>
  <c r="AF583" i="1"/>
  <c r="AJ320" i="1"/>
  <c r="AK711" i="1"/>
  <c r="AC36" i="1"/>
  <c r="G36" i="1" s="1"/>
  <c r="AK352" i="1"/>
  <c r="AK175" i="1"/>
  <c r="O175" i="1" s="1"/>
  <c r="AG359" i="1"/>
  <c r="AD807" i="1"/>
  <c r="AI455" i="1"/>
  <c r="AI148" i="1"/>
  <c r="AH159" i="1"/>
  <c r="AE172" i="1"/>
  <c r="I172" i="1" s="1"/>
  <c r="L172" i="1" s="1"/>
  <c r="AE192" i="1"/>
  <c r="AE1067" i="1"/>
  <c r="AG1067" i="1"/>
  <c r="AE1179" i="1"/>
  <c r="AK1179" i="1"/>
  <c r="AE1227" i="1"/>
  <c r="AC1227" i="1"/>
  <c r="AK813" i="1"/>
  <c r="AG813" i="1"/>
  <c r="AE841" i="1"/>
  <c r="AI841" i="1"/>
  <c r="AE1237" i="1"/>
  <c r="AH1237" i="1"/>
  <c r="AD1253" i="1"/>
  <c r="AC1253" i="1"/>
  <c r="AK940" i="1"/>
  <c r="AC940" i="1"/>
  <c r="AF940" i="1"/>
  <c r="AE687" i="1"/>
  <c r="AI687" i="1"/>
  <c r="AE623" i="1"/>
  <c r="AI623" i="1"/>
  <c r="AB591" i="1"/>
  <c r="AI591" i="1"/>
  <c r="AB559" i="1"/>
  <c r="AI559" i="1"/>
  <c r="AB527" i="1"/>
  <c r="AI527" i="1"/>
  <c r="AE527" i="1"/>
  <c r="AB495" i="1"/>
  <c r="AI495" i="1"/>
  <c r="AB776" i="1"/>
  <c r="AE776" i="1"/>
  <c r="AH744" i="1"/>
  <c r="AD744" i="1"/>
  <c r="AE728" i="1"/>
  <c r="AI728" i="1"/>
  <c r="AE696" i="1"/>
  <c r="AI696" i="1"/>
  <c r="AB584" i="1"/>
  <c r="AI584" i="1"/>
  <c r="AE584" i="1"/>
  <c r="AB568" i="1"/>
  <c r="AE568" i="1"/>
  <c r="AB552" i="1"/>
  <c r="AI552" i="1"/>
  <c r="AE552" i="1"/>
  <c r="AB472" i="1"/>
  <c r="F472" i="1" s="1"/>
  <c r="AI472" i="1"/>
  <c r="AE472" i="1"/>
  <c r="AE229" i="1"/>
  <c r="AI229" i="1"/>
  <c r="AF830" i="1"/>
  <c r="AD830" i="1"/>
  <c r="AJ814" i="1"/>
  <c r="AI814" i="1"/>
  <c r="AK814" i="1"/>
  <c r="AH814" i="1"/>
  <c r="AG798" i="1"/>
  <c r="AD798" i="1"/>
  <c r="AC798" i="1"/>
  <c r="AJ798" i="1"/>
  <c r="AE782" i="1"/>
  <c r="AH782" i="1"/>
  <c r="AG782" i="1"/>
  <c r="AF782" i="1"/>
  <c r="AG750" i="1"/>
  <c r="AC750" i="1"/>
  <c r="AK718" i="1"/>
  <c r="AG718" i="1"/>
  <c r="AC702" i="1"/>
  <c r="AG702" i="1"/>
  <c r="AI702" i="1"/>
  <c r="AE702" i="1"/>
  <c r="AC622" i="1"/>
  <c r="AE622" i="1"/>
  <c r="AB542" i="1"/>
  <c r="AI542" i="1"/>
  <c r="AB484" i="1"/>
  <c r="F484" i="1" s="1"/>
  <c r="AK484" i="1"/>
  <c r="AG484" i="1"/>
  <c r="AC323" i="1"/>
  <c r="AI323" i="1"/>
  <c r="AG259" i="1"/>
  <c r="K259" i="1" s="1"/>
  <c r="N259" i="1" s="1"/>
  <c r="AC259" i="1"/>
  <c r="AB227" i="1"/>
  <c r="AE227" i="1"/>
  <c r="AB75" i="1"/>
  <c r="AI75" i="1"/>
  <c r="AE75" i="1"/>
  <c r="I75" i="1" s="1"/>
  <c r="L75" i="1" s="1"/>
  <c r="AB356" i="1"/>
  <c r="AI356" i="1"/>
  <c r="AB170" i="1"/>
  <c r="AI170" i="1"/>
  <c r="AC322" i="1"/>
  <c r="AE322" i="1"/>
  <c r="AC290" i="1"/>
  <c r="AE290" i="1"/>
  <c r="AI290" i="1"/>
  <c r="AB274" i="1"/>
  <c r="AI274" i="1"/>
  <c r="AE274" i="1"/>
  <c r="AB242" i="1"/>
  <c r="AE242" i="1"/>
  <c r="AI242" i="1"/>
  <c r="AE209" i="1"/>
  <c r="AI209" i="1"/>
  <c r="AB33" i="1"/>
  <c r="AI33" i="1"/>
  <c r="AB31" i="1"/>
  <c r="AI31" i="1"/>
  <c r="AB10" i="1"/>
  <c r="F10" i="1" s="1"/>
  <c r="AJ10" i="1"/>
  <c r="AK1109" i="1"/>
  <c r="AD1115" i="1"/>
  <c r="AG922" i="1"/>
  <c r="AD1435" i="1"/>
  <c r="AG1493" i="1"/>
  <c r="AI712" i="1"/>
  <c r="AK1067" i="1"/>
  <c r="AI536" i="1"/>
  <c r="AJ830" i="1"/>
  <c r="AB873" i="1"/>
  <c r="AE484" i="1"/>
  <c r="AI622" i="1"/>
  <c r="AI670" i="1"/>
  <c r="AC830" i="1"/>
  <c r="AI452" i="1"/>
  <c r="AE798" i="1"/>
  <c r="AI369" i="1"/>
  <c r="AK369" i="1"/>
  <c r="AB410" i="1"/>
  <c r="AI410" i="1"/>
  <c r="AG410" i="1"/>
  <c r="K410" i="1" s="1"/>
  <c r="N410" i="1" s="1"/>
  <c r="AE410" i="1"/>
  <c r="AB549" i="1"/>
  <c r="AI549" i="1"/>
  <c r="AE549" i="1"/>
  <c r="AE613" i="1"/>
  <c r="AI613" i="1"/>
  <c r="AE677" i="1"/>
  <c r="AI677" i="1"/>
  <c r="AE741" i="1"/>
  <c r="AI741" i="1"/>
  <c r="AB805" i="1"/>
  <c r="AI805" i="1"/>
  <c r="AC805" i="1"/>
  <c r="AE805" i="1"/>
  <c r="AK805" i="1"/>
  <c r="AD805" i="1"/>
  <c r="AB837" i="1"/>
  <c r="AE837" i="1"/>
  <c r="AK837" i="1"/>
  <c r="AC837" i="1"/>
  <c r="AI837" i="1"/>
  <c r="AG837" i="1"/>
  <c r="AF837" i="1"/>
  <c r="AB869" i="1"/>
  <c r="AI869" i="1"/>
  <c r="AC869" i="1"/>
  <c r="AE869" i="1"/>
  <c r="AH869" i="1"/>
  <c r="AB901" i="1"/>
  <c r="AI901" i="1"/>
  <c r="AK901" i="1"/>
  <c r="AG901" i="1"/>
  <c r="AJ901" i="1"/>
  <c r="AB933" i="1"/>
  <c r="AI933" i="1"/>
  <c r="AE933" i="1"/>
  <c r="AC933" i="1"/>
  <c r="AF933" i="1"/>
  <c r="AD933" i="1"/>
  <c r="AB965" i="1"/>
  <c r="AI965" i="1"/>
  <c r="AE965" i="1"/>
  <c r="AK965" i="1"/>
  <c r="AH965" i="1"/>
  <c r="AG965" i="1"/>
  <c r="AF965" i="1"/>
  <c r="AB997" i="1"/>
  <c r="AE997" i="1"/>
  <c r="AG997" i="1"/>
  <c r="AJ997" i="1"/>
  <c r="AH997" i="1"/>
  <c r="AI1029" i="1"/>
  <c r="AE1029" i="1"/>
  <c r="AB1029" i="1"/>
  <c r="AG1029" i="1"/>
  <c r="AD1029" i="1"/>
  <c r="AC1029" i="1"/>
  <c r="AJ1029" i="1"/>
  <c r="AB1061" i="1"/>
  <c r="AK1061" i="1"/>
  <c r="AF1061" i="1"/>
  <c r="AJ1061" i="1"/>
  <c r="AI1061" i="1"/>
  <c r="AE1061" i="1"/>
  <c r="AH1061" i="1"/>
  <c r="AB1067" i="1"/>
  <c r="AI1067" i="1"/>
  <c r="AC1067" i="1"/>
  <c r="AJ1067" i="1"/>
  <c r="AF1067" i="1"/>
  <c r="AD1067" i="1"/>
  <c r="AB1083" i="1"/>
  <c r="AG1083" i="1"/>
  <c r="AI1083" i="1"/>
  <c r="AE1083" i="1"/>
  <c r="AC1083" i="1"/>
  <c r="AH1083" i="1"/>
  <c r="AF1083" i="1"/>
  <c r="AK1083" i="1"/>
  <c r="AD1083" i="1"/>
  <c r="AB1099" i="1"/>
  <c r="AK1099" i="1"/>
  <c r="AI1099" i="1"/>
  <c r="AD1099" i="1"/>
  <c r="AC1099" i="1"/>
  <c r="AH1099" i="1"/>
  <c r="AF1099" i="1"/>
  <c r="AB1115" i="1"/>
  <c r="AI1115" i="1"/>
  <c r="AC1115" i="1"/>
  <c r="AF1115" i="1"/>
  <c r="AE1115" i="1"/>
  <c r="AK1115" i="1"/>
  <c r="AJ1115" i="1"/>
  <c r="AB1131" i="1"/>
  <c r="AI1131" i="1"/>
  <c r="AC1131" i="1"/>
  <c r="AE1131" i="1"/>
  <c r="AK1131" i="1"/>
  <c r="AH1131" i="1"/>
  <c r="AG1131" i="1"/>
  <c r="AJ1131" i="1"/>
  <c r="AF1131" i="1"/>
  <c r="AB1147" i="1"/>
  <c r="AI1147" i="1"/>
  <c r="AG1147" i="1"/>
  <c r="AJ1147" i="1"/>
  <c r="AF1147" i="1"/>
  <c r="AD1147" i="1"/>
  <c r="AB1163" i="1"/>
  <c r="AE1163" i="1"/>
  <c r="AK1163" i="1"/>
  <c r="AG1163" i="1"/>
  <c r="AD1163" i="1"/>
  <c r="AF1163" i="1"/>
  <c r="AI1163" i="1"/>
  <c r="AC1163" i="1"/>
  <c r="AB1179" i="1"/>
  <c r="AJ1179" i="1"/>
  <c r="AI1179" i="1"/>
  <c r="AC1179" i="1"/>
  <c r="AF1179" i="1"/>
  <c r="AD1179" i="1"/>
  <c r="AB1195" i="1"/>
  <c r="AI1195" i="1"/>
  <c r="AC1195" i="1"/>
  <c r="AG1195" i="1"/>
  <c r="AD1195" i="1"/>
  <c r="AF1195" i="1"/>
  <c r="AE1195" i="1"/>
  <c r="AK1195" i="1"/>
  <c r="AB1211" i="1"/>
  <c r="AI1211" i="1"/>
  <c r="AE1211" i="1"/>
  <c r="AG1211" i="1"/>
  <c r="AF1211" i="1"/>
  <c r="AC1211" i="1"/>
  <c r="AJ1211" i="1"/>
  <c r="AH1211" i="1"/>
  <c r="AB1227" i="1"/>
  <c r="AI1227" i="1"/>
  <c r="AK1227" i="1"/>
  <c r="AG1227" i="1"/>
  <c r="AH1227" i="1"/>
  <c r="AD1227" i="1"/>
  <c r="AB1243" i="1"/>
  <c r="AI1243" i="1"/>
  <c r="AC1243" i="1"/>
  <c r="AK1243" i="1"/>
  <c r="AJ1243" i="1"/>
  <c r="AG1243" i="1"/>
  <c r="AH1243" i="1"/>
  <c r="AF1243" i="1"/>
  <c r="AE1259" i="1"/>
  <c r="AK1259" i="1"/>
  <c r="AG1259" i="1"/>
  <c r="AD1259" i="1"/>
  <c r="AC1259" i="1"/>
  <c r="AF1259" i="1"/>
  <c r="AI1259" i="1"/>
  <c r="AE1275" i="1"/>
  <c r="AI1275" i="1"/>
  <c r="AD1275" i="1"/>
  <c r="AG1275" i="1"/>
  <c r="AF1275" i="1"/>
  <c r="AH1275" i="1"/>
  <c r="AK1275" i="1"/>
  <c r="AE1291" i="1"/>
  <c r="AI1291" i="1"/>
  <c r="AB1291" i="1"/>
  <c r="AJ1291" i="1"/>
  <c r="AK1291" i="1"/>
  <c r="AH1291" i="1"/>
  <c r="AC1291" i="1"/>
  <c r="AC1307" i="1"/>
  <c r="AE1307" i="1"/>
  <c r="AH1307" i="1"/>
  <c r="AI1307" i="1"/>
  <c r="AB1307" i="1"/>
  <c r="AK1307" i="1"/>
  <c r="AD1307" i="1"/>
  <c r="AC1323" i="1"/>
  <c r="AH1323" i="1"/>
  <c r="AI1323" i="1"/>
  <c r="AJ1323" i="1"/>
  <c r="AE1323" i="1"/>
  <c r="AB1323" i="1"/>
  <c r="AC1339" i="1"/>
  <c r="AI1339" i="1"/>
  <c r="AG1339" i="1"/>
  <c r="AK1339" i="1"/>
  <c r="AF1339" i="1"/>
  <c r="AD1339" i="1"/>
  <c r="AH1339" i="1"/>
  <c r="AC1355" i="1"/>
  <c r="AE1355" i="1"/>
  <c r="AK1355" i="1"/>
  <c r="AI1355" i="1"/>
  <c r="AD1355" i="1"/>
  <c r="AJ1355" i="1"/>
  <c r="AB1355" i="1"/>
  <c r="AC1371" i="1"/>
  <c r="AE1371" i="1"/>
  <c r="AK1371" i="1"/>
  <c r="AH1371" i="1"/>
  <c r="AB1371" i="1"/>
  <c r="AG1371" i="1"/>
  <c r="AD1371" i="1"/>
  <c r="AE1387" i="1"/>
  <c r="AI1387" i="1"/>
  <c r="AH1387" i="1"/>
  <c r="AG1387" i="1"/>
  <c r="AD1387" i="1"/>
  <c r="AF1387" i="1"/>
  <c r="AE1403" i="1"/>
  <c r="AI1403" i="1"/>
  <c r="AF1403" i="1"/>
  <c r="AC1403" i="1"/>
  <c r="AJ1403" i="1"/>
  <c r="AB1403" i="1"/>
  <c r="AB1419" i="1"/>
  <c r="AG1419" i="1"/>
  <c r="AC1419" i="1"/>
  <c r="AE1419" i="1"/>
  <c r="AK1419" i="1"/>
  <c r="AH1419" i="1"/>
  <c r="AJ1419" i="1"/>
  <c r="AI1419" i="1"/>
  <c r="AF1419" i="1"/>
  <c r="AB1435" i="1"/>
  <c r="AE1435" i="1"/>
  <c r="AK1435" i="1"/>
  <c r="AG1435" i="1"/>
  <c r="AI1435" i="1"/>
  <c r="AF1435" i="1"/>
  <c r="AJ1435" i="1"/>
  <c r="AB1451" i="1"/>
  <c r="AI1451" i="1"/>
  <c r="AE1451" i="1"/>
  <c r="AK1451" i="1"/>
  <c r="AC1451" i="1"/>
  <c r="AJ1451" i="1"/>
  <c r="AH1451" i="1"/>
  <c r="AB1467" i="1"/>
  <c r="AC1467" i="1"/>
  <c r="AE1467" i="1"/>
  <c r="AI1467" i="1"/>
  <c r="AG1467" i="1"/>
  <c r="AF1467" i="1"/>
  <c r="AK1467" i="1"/>
  <c r="AJ1467" i="1"/>
  <c r="AB1483" i="1"/>
  <c r="AC1483" i="1"/>
  <c r="AE1483" i="1"/>
  <c r="AK1483" i="1"/>
  <c r="AG1483" i="1"/>
  <c r="AD1483" i="1"/>
  <c r="AI1483" i="1"/>
  <c r="AF1483" i="1"/>
  <c r="AB1499" i="1"/>
  <c r="AC1499" i="1"/>
  <c r="AF1499" i="1"/>
  <c r="AJ1499" i="1"/>
  <c r="AK1499" i="1"/>
  <c r="AH1499" i="1"/>
  <c r="AB458" i="1"/>
  <c r="AI458" i="1"/>
  <c r="AE458" i="1"/>
  <c r="AK458" i="1"/>
  <c r="O458" i="1" s="1"/>
  <c r="AB493" i="1"/>
  <c r="AI493" i="1"/>
  <c r="AE493" i="1"/>
  <c r="AB557" i="1"/>
  <c r="AI557" i="1"/>
  <c r="AE621" i="1"/>
  <c r="AI621" i="1"/>
  <c r="AC749" i="1"/>
  <c r="AI749" i="1"/>
  <c r="AE749" i="1"/>
  <c r="AK749" i="1"/>
  <c r="AB749" i="1"/>
  <c r="AJ749" i="1"/>
  <c r="AG749" i="1"/>
  <c r="AD749" i="1"/>
  <c r="AB813" i="1"/>
  <c r="AI813" i="1"/>
  <c r="AC813" i="1"/>
  <c r="AE813" i="1"/>
  <c r="AH813" i="1"/>
  <c r="AB841" i="1"/>
  <c r="AC841" i="1"/>
  <c r="AK841" i="1"/>
  <c r="AF841" i="1"/>
  <c r="AI873" i="1"/>
  <c r="AK873" i="1"/>
  <c r="AH873" i="1"/>
  <c r="AB905" i="1"/>
  <c r="AI905" i="1"/>
  <c r="AE905" i="1"/>
  <c r="AG905" i="1"/>
  <c r="AC905" i="1"/>
  <c r="AJ905" i="1"/>
  <c r="AB937" i="1"/>
  <c r="AF937" i="1"/>
  <c r="AI937" i="1"/>
  <c r="AK937" i="1"/>
  <c r="AD937" i="1"/>
  <c r="AB969" i="1"/>
  <c r="AE969" i="1"/>
  <c r="AK969" i="1"/>
  <c r="AI969" i="1"/>
  <c r="AG969" i="1"/>
  <c r="AH969" i="1"/>
  <c r="AC969" i="1"/>
  <c r="AF969" i="1"/>
  <c r="AB1001" i="1"/>
  <c r="AI1001" i="1"/>
  <c r="AC1001" i="1"/>
  <c r="AJ1001" i="1"/>
  <c r="AH1001" i="1"/>
  <c r="AB1033" i="1"/>
  <c r="AE1033" i="1"/>
  <c r="AK1033" i="1"/>
  <c r="AI1033" i="1"/>
  <c r="AC1033" i="1"/>
  <c r="AD1033" i="1"/>
  <c r="AJ1033" i="1"/>
  <c r="AB1077" i="1"/>
  <c r="AI1077" i="1"/>
  <c r="AE1077" i="1"/>
  <c r="AJ1077" i="1"/>
  <c r="AK1077" i="1"/>
  <c r="AF1077" i="1"/>
  <c r="AG1077" i="1"/>
  <c r="AD1077" i="1"/>
  <c r="AB1093" i="1"/>
  <c r="AI1093" i="1"/>
  <c r="AG1093" i="1"/>
  <c r="AF1093" i="1"/>
  <c r="AK1093" i="1"/>
  <c r="AD1093" i="1"/>
  <c r="AC1093" i="1"/>
  <c r="AB1109" i="1"/>
  <c r="AI1109" i="1"/>
  <c r="AJ1109" i="1"/>
  <c r="AG1109" i="1"/>
  <c r="AC1109" i="1"/>
  <c r="AH1109" i="1"/>
  <c r="AB1125" i="1"/>
  <c r="AI1125" i="1"/>
  <c r="AE1125" i="1"/>
  <c r="AC1125" i="1"/>
  <c r="AF1125" i="1"/>
  <c r="AJ1125" i="1"/>
  <c r="AH1125" i="1"/>
  <c r="AB1141" i="1"/>
  <c r="AE1141" i="1"/>
  <c r="AG1141" i="1"/>
  <c r="AJ1141" i="1"/>
  <c r="AI1141" i="1"/>
  <c r="AF1141" i="1"/>
  <c r="AK1141" i="1"/>
  <c r="AD1141" i="1"/>
  <c r="AB1157" i="1"/>
  <c r="AI1157" i="1"/>
  <c r="AE1157" i="1"/>
  <c r="AK1157" i="1"/>
  <c r="AF1157" i="1"/>
  <c r="AG1157" i="1"/>
  <c r="AD1157" i="1"/>
  <c r="AC1157" i="1"/>
  <c r="AB1173" i="1"/>
  <c r="AE1173" i="1"/>
  <c r="AC1173" i="1"/>
  <c r="AJ1173" i="1"/>
  <c r="AK1173" i="1"/>
  <c r="AG1173" i="1"/>
  <c r="AH1173" i="1"/>
  <c r="AB1189" i="1"/>
  <c r="AE1189" i="1"/>
  <c r="AK1189" i="1"/>
  <c r="AF1189" i="1"/>
  <c r="AG1189" i="1"/>
  <c r="AJ1189" i="1"/>
  <c r="AI1189" i="1"/>
  <c r="AC1189" i="1"/>
  <c r="AH1189" i="1"/>
  <c r="AB1205" i="1"/>
  <c r="AE1205" i="1"/>
  <c r="AC1205" i="1"/>
  <c r="AJ1205" i="1"/>
  <c r="AI1205" i="1"/>
  <c r="AD1205" i="1"/>
  <c r="AH1205" i="1"/>
  <c r="AB1221" i="1"/>
  <c r="AE1221" i="1"/>
  <c r="AG1221" i="1"/>
  <c r="AH1221" i="1"/>
  <c r="AD1221" i="1"/>
  <c r="AI1221" i="1"/>
  <c r="AF1221" i="1"/>
  <c r="AK1221" i="1"/>
  <c r="AB1237" i="1"/>
  <c r="AI1237" i="1"/>
  <c r="AD1237" i="1"/>
  <c r="AG1237" i="1"/>
  <c r="AF1237" i="1"/>
  <c r="AK1237" i="1"/>
  <c r="AC1237" i="1"/>
  <c r="AJ1237" i="1"/>
  <c r="AB1253" i="1"/>
  <c r="AE1253" i="1"/>
  <c r="AI1253" i="1"/>
  <c r="AF1253" i="1"/>
  <c r="AG1253" i="1"/>
  <c r="AK1253" i="1"/>
  <c r="AJ1253" i="1"/>
  <c r="AB1269" i="1"/>
  <c r="AE1269" i="1"/>
  <c r="AK1269" i="1"/>
  <c r="AC1269" i="1"/>
  <c r="AD1269" i="1"/>
  <c r="AH1269" i="1"/>
  <c r="AI1269" i="1"/>
  <c r="AF1269" i="1"/>
  <c r="AB1285" i="1"/>
  <c r="AK1285" i="1"/>
  <c r="AC1285" i="1"/>
  <c r="AF1285" i="1"/>
  <c r="AD1285" i="1"/>
  <c r="AI1285" i="1"/>
  <c r="AE1285" i="1"/>
  <c r="AB1301" i="1"/>
  <c r="AG1301" i="1"/>
  <c r="AE1301" i="1"/>
  <c r="AC1301" i="1"/>
  <c r="AH1301" i="1"/>
  <c r="AF1301" i="1"/>
  <c r="AI1301" i="1"/>
  <c r="AJ1301" i="1"/>
  <c r="AK1301" i="1"/>
  <c r="AD1301" i="1"/>
  <c r="AB1317" i="1"/>
  <c r="AE1317" i="1"/>
  <c r="AC1317" i="1"/>
  <c r="AH1317" i="1"/>
  <c r="AG1317" i="1"/>
  <c r="AJ1317" i="1"/>
  <c r="AK1317" i="1"/>
  <c r="AI1317" i="1"/>
  <c r="AB1333" i="1"/>
  <c r="AI1333" i="1"/>
  <c r="AE1333" i="1"/>
  <c r="AK1333" i="1"/>
  <c r="AH1333" i="1"/>
  <c r="AG1333" i="1"/>
  <c r="AF1333" i="1"/>
  <c r="AC1333" i="1"/>
  <c r="AD1333" i="1"/>
  <c r="AB1349" i="1"/>
  <c r="AI1349" i="1"/>
  <c r="AE1349" i="1"/>
  <c r="AK1349" i="1"/>
  <c r="AH1349" i="1"/>
  <c r="AD1349" i="1"/>
  <c r="AG1349" i="1"/>
  <c r="AC1349" i="1"/>
  <c r="AJ1349" i="1"/>
  <c r="AB1365" i="1"/>
  <c r="AG1365" i="1"/>
  <c r="AI1365" i="1"/>
  <c r="AE1365" i="1"/>
  <c r="AC1365" i="1"/>
  <c r="AH1365" i="1"/>
  <c r="AF1365" i="1"/>
  <c r="AK1365" i="1"/>
  <c r="AD1365" i="1"/>
  <c r="AE1381" i="1"/>
  <c r="AK1381" i="1"/>
  <c r="AF1381" i="1"/>
  <c r="AB1381" i="1"/>
  <c r="AD1381" i="1"/>
  <c r="AC1381" i="1"/>
  <c r="AE1397" i="1"/>
  <c r="AI1397" i="1"/>
  <c r="AB1397" i="1"/>
  <c r="AJ1397" i="1"/>
  <c r="AC1397" i="1"/>
  <c r="AG1397" i="1"/>
  <c r="AH1397" i="1"/>
  <c r="AE1413" i="1"/>
  <c r="AI1413" i="1"/>
  <c r="AB1413" i="1"/>
  <c r="AF1413" i="1"/>
  <c r="AJ1413" i="1"/>
  <c r="AC1413" i="1"/>
  <c r="AH1413" i="1"/>
  <c r="AB1429" i="1"/>
  <c r="AI1429" i="1"/>
  <c r="AK1429" i="1"/>
  <c r="AJ1429" i="1"/>
  <c r="AF1429" i="1"/>
  <c r="AD1429" i="1"/>
  <c r="AB1445" i="1"/>
  <c r="AI1445" i="1"/>
  <c r="AG1445" i="1"/>
  <c r="AF1445" i="1"/>
  <c r="AC1445" i="1"/>
  <c r="AD1445" i="1"/>
  <c r="AE1445" i="1"/>
  <c r="AB1461" i="1"/>
  <c r="AI1461" i="1"/>
  <c r="AK1461" i="1"/>
  <c r="AJ1461" i="1"/>
  <c r="AH1461" i="1"/>
  <c r="AB1477" i="1"/>
  <c r="AK1477" i="1"/>
  <c r="AF1477" i="1"/>
  <c r="AG1477" i="1"/>
  <c r="AJ1477" i="1"/>
  <c r="AI1477" i="1"/>
  <c r="AE1477" i="1"/>
  <c r="AC1477" i="1"/>
  <c r="AH1477" i="1"/>
  <c r="AB1493" i="1"/>
  <c r="AI1493" i="1"/>
  <c r="AJ1493" i="1"/>
  <c r="AC1493" i="1"/>
  <c r="AF1493" i="1"/>
  <c r="AD1493" i="1"/>
  <c r="AB1050" i="1"/>
  <c r="AI1050" i="1"/>
  <c r="AG1050" i="1"/>
  <c r="AD1050" i="1"/>
  <c r="AC1050" i="1"/>
  <c r="AF1050" i="1"/>
  <c r="AE1050" i="1"/>
  <c r="AI1034" i="1"/>
  <c r="AE1034" i="1"/>
  <c r="AB1034" i="1"/>
  <c r="AG1034" i="1"/>
  <c r="AJ1034" i="1"/>
  <c r="AH1034" i="1"/>
  <c r="AK1034" i="1"/>
  <c r="AF1034" i="1"/>
  <c r="AB1018" i="1"/>
  <c r="AI1018" i="1"/>
  <c r="AE1018" i="1"/>
  <c r="AG1018" i="1"/>
  <c r="AJ1018" i="1"/>
  <c r="AC1018" i="1"/>
  <c r="AD1018" i="1"/>
  <c r="AB1002" i="1"/>
  <c r="AI1002" i="1"/>
  <c r="AC1002" i="1"/>
  <c r="AF1002" i="1"/>
  <c r="AK1002" i="1"/>
  <c r="AH1002" i="1"/>
  <c r="AE1002" i="1"/>
  <c r="AG1002" i="1"/>
  <c r="AD1002" i="1"/>
  <c r="AB986" i="1"/>
  <c r="AI986" i="1"/>
  <c r="AG986" i="1"/>
  <c r="AF986" i="1"/>
  <c r="AE986" i="1"/>
  <c r="AC986" i="1"/>
  <c r="AJ986" i="1"/>
  <c r="AH986" i="1"/>
  <c r="AB970" i="1"/>
  <c r="AG970" i="1"/>
  <c r="AJ970" i="1"/>
  <c r="AI970" i="1"/>
  <c r="AK970" i="1"/>
  <c r="AH970" i="1"/>
  <c r="AB954" i="1"/>
  <c r="AI954" i="1"/>
  <c r="AE954" i="1"/>
  <c r="AK954" i="1"/>
  <c r="AJ954" i="1"/>
  <c r="AC954" i="1"/>
  <c r="AF954" i="1"/>
  <c r="AD954" i="1"/>
  <c r="AB938" i="1"/>
  <c r="AI938" i="1"/>
  <c r="AC938" i="1"/>
  <c r="AE938" i="1"/>
  <c r="AG938" i="1"/>
  <c r="AD938" i="1"/>
  <c r="AJ938" i="1"/>
  <c r="AE922" i="1"/>
  <c r="AK922" i="1"/>
  <c r="AD922" i="1"/>
  <c r="AB922" i="1"/>
  <c r="AJ922" i="1"/>
  <c r="AE906" i="1"/>
  <c r="AI906" i="1"/>
  <c r="AB906" i="1"/>
  <c r="AK906" i="1"/>
  <c r="AH906" i="1"/>
  <c r="AF906" i="1"/>
  <c r="AE890" i="1"/>
  <c r="AI890" i="1"/>
  <c r="AC890" i="1"/>
  <c r="AG890" i="1"/>
  <c r="AH890" i="1"/>
  <c r="AK890" i="1"/>
  <c r="AF890" i="1"/>
  <c r="AB874" i="1"/>
  <c r="AI874" i="1"/>
  <c r="AC874" i="1"/>
  <c r="AD874" i="1"/>
  <c r="AJ874" i="1"/>
  <c r="AE858" i="1"/>
  <c r="AI858" i="1"/>
  <c r="AK858" i="1"/>
  <c r="AB858" i="1"/>
  <c r="AH858" i="1"/>
  <c r="AJ858" i="1"/>
  <c r="AF858" i="1"/>
  <c r="AB842" i="1"/>
  <c r="AE842" i="1"/>
  <c r="AI842" i="1"/>
  <c r="AK842" i="1"/>
  <c r="AF842" i="1"/>
  <c r="AG842" i="1"/>
  <c r="AD842" i="1"/>
  <c r="AC842" i="1"/>
  <c r="AB803" i="1"/>
  <c r="AI803" i="1"/>
  <c r="AE803" i="1"/>
  <c r="AG803" i="1"/>
  <c r="AC803" i="1"/>
  <c r="AD803" i="1"/>
  <c r="AB771" i="1"/>
  <c r="AI771" i="1"/>
  <c r="AE771" i="1"/>
  <c r="AK771" i="1"/>
  <c r="AG771" i="1"/>
  <c r="AH771" i="1"/>
  <c r="AE739" i="1"/>
  <c r="AI739" i="1"/>
  <c r="AB579" i="1"/>
  <c r="AE579" i="1"/>
  <c r="AI579" i="1"/>
  <c r="AB515" i="1"/>
  <c r="AI515" i="1"/>
  <c r="AB478" i="1"/>
  <c r="F478" i="1" s="1"/>
  <c r="AI478" i="1"/>
  <c r="AG478" i="1"/>
  <c r="AC478" i="1"/>
  <c r="AB414" i="1"/>
  <c r="F414" i="1" s="1"/>
  <c r="AI414" i="1"/>
  <c r="AE414" i="1"/>
  <c r="I414" i="1" s="1"/>
  <c r="L414" i="1" s="1"/>
  <c r="AK414" i="1"/>
  <c r="AG414" i="1"/>
  <c r="K414" i="1" s="1"/>
  <c r="N414" i="1" s="1"/>
  <c r="AC414" i="1"/>
  <c r="G414" i="1" s="1"/>
  <c r="AB265" i="1"/>
  <c r="AI265" i="1"/>
  <c r="AE265" i="1"/>
  <c r="AG265" i="1"/>
  <c r="K265" i="1" s="1"/>
  <c r="N265" i="1" s="1"/>
  <c r="AC265" i="1"/>
  <c r="AB1052" i="1"/>
  <c r="AI1052" i="1"/>
  <c r="AE1052" i="1"/>
  <c r="AG1052" i="1"/>
  <c r="AC1052" i="1"/>
  <c r="AK1052" i="1"/>
  <c r="AJ1052" i="1"/>
  <c r="AH1052" i="1"/>
  <c r="AI1036" i="1"/>
  <c r="AC1036" i="1"/>
  <c r="AG1036" i="1"/>
  <c r="AJ1036" i="1"/>
  <c r="AF1036" i="1"/>
  <c r="AE1036" i="1"/>
  <c r="AD1036" i="1"/>
  <c r="AB1020" i="1"/>
  <c r="AE1020" i="1"/>
  <c r="AK1020" i="1"/>
  <c r="AC1020" i="1"/>
  <c r="AJ1020" i="1"/>
  <c r="AH1020" i="1"/>
  <c r="AB1004" i="1"/>
  <c r="AI1004" i="1"/>
  <c r="AK1004" i="1"/>
  <c r="AE1004" i="1"/>
  <c r="AG1004" i="1"/>
  <c r="AH1004" i="1"/>
  <c r="AC1004" i="1"/>
  <c r="AD1004" i="1"/>
  <c r="AB988" i="1"/>
  <c r="AC988" i="1"/>
  <c r="AG988" i="1"/>
  <c r="AJ988" i="1"/>
  <c r="AE988" i="1"/>
  <c r="AK988" i="1"/>
  <c r="AH988" i="1"/>
  <c r="AB972" i="1"/>
  <c r="AC972" i="1"/>
  <c r="AI972" i="1"/>
  <c r="AE972" i="1"/>
  <c r="AK972" i="1"/>
  <c r="AJ972" i="1"/>
  <c r="AF972" i="1"/>
  <c r="AD972" i="1"/>
  <c r="AB956" i="1"/>
  <c r="AE956" i="1"/>
  <c r="AI956" i="1"/>
  <c r="AG956" i="1"/>
  <c r="AF956" i="1"/>
  <c r="AD956" i="1"/>
  <c r="AK956" i="1"/>
  <c r="AC956" i="1"/>
  <c r="AB940" i="1"/>
  <c r="AI940" i="1"/>
  <c r="AE940" i="1"/>
  <c r="AG940" i="1"/>
  <c r="AH940" i="1"/>
  <c r="AJ940" i="1"/>
  <c r="AC924" i="1"/>
  <c r="AE924" i="1"/>
  <c r="AI924" i="1"/>
  <c r="AG924" i="1"/>
  <c r="AB924" i="1"/>
  <c r="AJ924" i="1"/>
  <c r="AH924" i="1"/>
  <c r="AC908" i="1"/>
  <c r="AI908" i="1"/>
  <c r="AE908" i="1"/>
  <c r="AG908" i="1"/>
  <c r="AD908" i="1"/>
  <c r="AH908" i="1"/>
  <c r="AJ908" i="1"/>
  <c r="AC892" i="1"/>
  <c r="AI892" i="1"/>
  <c r="AK892" i="1"/>
  <c r="AF892" i="1"/>
  <c r="AD892" i="1"/>
  <c r="AH892" i="1"/>
  <c r="AB876" i="1"/>
  <c r="AE876" i="1"/>
  <c r="AK876" i="1"/>
  <c r="AF876" i="1"/>
  <c r="AJ876" i="1"/>
  <c r="AG876" i="1"/>
  <c r="AH876" i="1"/>
  <c r="AE860" i="1"/>
  <c r="AI860" i="1"/>
  <c r="AK860" i="1"/>
  <c r="AC860" i="1"/>
  <c r="AH860" i="1"/>
  <c r="AJ860" i="1"/>
  <c r="AG860" i="1"/>
  <c r="AB860" i="1"/>
  <c r="AC844" i="1"/>
  <c r="AI844" i="1"/>
  <c r="AG844" i="1"/>
  <c r="AH844" i="1"/>
  <c r="AE844" i="1"/>
  <c r="AB844" i="1"/>
  <c r="AD844" i="1"/>
  <c r="AI815" i="1"/>
  <c r="AB815" i="1"/>
  <c r="AC815" i="1"/>
  <c r="AH815" i="1"/>
  <c r="AB783" i="1"/>
  <c r="AI783" i="1"/>
  <c r="AE783" i="1"/>
  <c r="AC783" i="1"/>
  <c r="AD783" i="1"/>
  <c r="AE751" i="1"/>
  <c r="AI751" i="1"/>
  <c r="AF751" i="1"/>
  <c r="AH751" i="1"/>
  <c r="AK751" i="1"/>
  <c r="AE719" i="1"/>
  <c r="AI719" i="1"/>
  <c r="AE1147" i="1"/>
  <c r="AI1371" i="1"/>
  <c r="AI997" i="1"/>
  <c r="AB422" i="1"/>
  <c r="AI422" i="1"/>
  <c r="AE422" i="1"/>
  <c r="AB249" i="1"/>
  <c r="AI249" i="1"/>
  <c r="AE249" i="1"/>
  <c r="I249" i="1" s="1"/>
  <c r="L249" i="1" s="1"/>
  <c r="AC824" i="1"/>
  <c r="AE824" i="1"/>
  <c r="AI824" i="1"/>
  <c r="AB808" i="1"/>
  <c r="AI808" i="1"/>
  <c r="AE808" i="1"/>
  <c r="AK808" i="1"/>
  <c r="AB792" i="1"/>
  <c r="AE792" i="1"/>
  <c r="AK792" i="1"/>
  <c r="AG792" i="1"/>
  <c r="AB744" i="1"/>
  <c r="AI744" i="1"/>
  <c r="AG744" i="1"/>
  <c r="AE744" i="1"/>
  <c r="AC744" i="1"/>
  <c r="AB600" i="1"/>
  <c r="AI600" i="1"/>
  <c r="AB520" i="1"/>
  <c r="AE520" i="1"/>
  <c r="AB504" i="1"/>
  <c r="AI504" i="1"/>
  <c r="AE504" i="1"/>
  <c r="AB830" i="1"/>
  <c r="AI830" i="1"/>
  <c r="AK830" i="1"/>
  <c r="AB814" i="1"/>
  <c r="AC814" i="1"/>
  <c r="AB798" i="1"/>
  <c r="AK798" i="1"/>
  <c r="AB782" i="1"/>
  <c r="AI782" i="1"/>
  <c r="AK782" i="1"/>
  <c r="AB766" i="1"/>
  <c r="AI766" i="1"/>
  <c r="AK766" i="1"/>
  <c r="AB750" i="1"/>
  <c r="AI750" i="1"/>
  <c r="AE750" i="1"/>
  <c r="AC734" i="1"/>
  <c r="AI734" i="1"/>
  <c r="AC718" i="1"/>
  <c r="AI718" i="1"/>
  <c r="AC686" i="1"/>
  <c r="AI686" i="1"/>
  <c r="AC654" i="1"/>
  <c r="AI654" i="1"/>
  <c r="AC638" i="1"/>
  <c r="AI638" i="1"/>
  <c r="AC606" i="1"/>
  <c r="AK606" i="1"/>
  <c r="AG606" i="1"/>
  <c r="AB526" i="1"/>
  <c r="AI526" i="1"/>
  <c r="AB510" i="1"/>
  <c r="AI510" i="1"/>
  <c r="AB491" i="1"/>
  <c r="AI491" i="1"/>
  <c r="AB475" i="1"/>
  <c r="AI475" i="1"/>
  <c r="AB259" i="1"/>
  <c r="AI259" i="1"/>
  <c r="AE259" i="1"/>
  <c r="AB441" i="1"/>
  <c r="AI441" i="1"/>
  <c r="AB425" i="1"/>
  <c r="AI425" i="1"/>
  <c r="AB409" i="1"/>
  <c r="AI409" i="1"/>
  <c r="AB393" i="1"/>
  <c r="AI393" i="1"/>
  <c r="AB271" i="1"/>
  <c r="AI271" i="1"/>
  <c r="AB239" i="1"/>
  <c r="AI239" i="1"/>
  <c r="AC338" i="1"/>
  <c r="AI338" i="1"/>
  <c r="AC306" i="1"/>
  <c r="AI306" i="1"/>
  <c r="AB258" i="1"/>
  <c r="AI258" i="1"/>
  <c r="AB81" i="1"/>
  <c r="AI81" i="1"/>
  <c r="AB67" i="1"/>
  <c r="AI67" i="1"/>
  <c r="AB195" i="1"/>
  <c r="AI195" i="1"/>
  <c r="AG422" i="1"/>
  <c r="AF744" i="1"/>
  <c r="AG766" i="1"/>
  <c r="AK744" i="1"/>
  <c r="AG830" i="1"/>
  <c r="AI484" i="1"/>
  <c r="AE766" i="1"/>
  <c r="AG814" i="1"/>
  <c r="AI792" i="1"/>
  <c r="A10" i="1"/>
  <c r="AH663" i="1"/>
  <c r="AK663" i="1"/>
  <c r="AJ235" i="1"/>
  <c r="AK235" i="1"/>
  <c r="AD296" i="1"/>
  <c r="AH296" i="1"/>
  <c r="AF262" i="1"/>
  <c r="AC262" i="1"/>
  <c r="AD40" i="1"/>
  <c r="AD109" i="1"/>
  <c r="AK142" i="1"/>
  <c r="AF199" i="1"/>
  <c r="AF396" i="1"/>
  <c r="AF530" i="1"/>
  <c r="AF700" i="1"/>
  <c r="AK68" i="1"/>
  <c r="O68" i="1" s="1"/>
  <c r="AH973" i="1"/>
  <c r="AB442" i="1"/>
  <c r="AK442" i="1"/>
  <c r="O442" i="1" s="1"/>
  <c r="AC442" i="1"/>
  <c r="AB501" i="1"/>
  <c r="AE501" i="1"/>
  <c r="AC501" i="1"/>
  <c r="AK501" i="1"/>
  <c r="AB565" i="1"/>
  <c r="AI565" i="1"/>
  <c r="AC565" i="1"/>
  <c r="AE565" i="1"/>
  <c r="AK565" i="1"/>
  <c r="AE629" i="1"/>
  <c r="AI629" i="1"/>
  <c r="AD629" i="1"/>
  <c r="AC629" i="1"/>
  <c r="AH629" i="1"/>
  <c r="AK629" i="1"/>
  <c r="AE693" i="1"/>
  <c r="AI693" i="1"/>
  <c r="AH693" i="1"/>
  <c r="AG693" i="1"/>
  <c r="AD693" i="1"/>
  <c r="AB757" i="1"/>
  <c r="AE757" i="1"/>
  <c r="AG757" i="1"/>
  <c r="AH757" i="1"/>
  <c r="AK757" i="1"/>
  <c r="AD757" i="1"/>
  <c r="AB821" i="1"/>
  <c r="AE821" i="1"/>
  <c r="AK821" i="1"/>
  <c r="AF821" i="1"/>
  <c r="AC821" i="1"/>
  <c r="AJ821" i="1"/>
  <c r="AB845" i="1"/>
  <c r="AG845" i="1"/>
  <c r="AF845" i="1"/>
  <c r="AJ845" i="1"/>
  <c r="AB877" i="1"/>
  <c r="AC877" i="1"/>
  <c r="AF877" i="1"/>
  <c r="AK877" i="1"/>
  <c r="AJ877" i="1"/>
  <c r="AG877" i="1"/>
  <c r="AB909" i="1"/>
  <c r="AI909" i="1"/>
  <c r="AK909" i="1"/>
  <c r="AF909" i="1"/>
  <c r="AC909" i="1"/>
  <c r="AJ909" i="1"/>
  <c r="AB941" i="1"/>
  <c r="AC941" i="1"/>
  <c r="AF941" i="1"/>
  <c r="AE941" i="1"/>
  <c r="AK941" i="1"/>
  <c r="AJ941" i="1"/>
  <c r="AB973" i="1"/>
  <c r="AE973" i="1"/>
  <c r="AI973" i="1"/>
  <c r="AK973" i="1"/>
  <c r="AF973" i="1"/>
  <c r="AC973" i="1"/>
  <c r="AJ973" i="1"/>
  <c r="AB1005" i="1"/>
  <c r="AE1005" i="1"/>
  <c r="AC1005" i="1"/>
  <c r="AF1005" i="1"/>
  <c r="AK1005" i="1"/>
  <c r="AJ1005" i="1"/>
  <c r="AG1005" i="1"/>
  <c r="AI1037" i="1"/>
  <c r="AB1037" i="1"/>
  <c r="AK1037" i="1"/>
  <c r="AF1037" i="1"/>
  <c r="AC1037" i="1"/>
  <c r="AJ1037" i="1"/>
  <c r="AB1071" i="1"/>
  <c r="AG1071" i="1"/>
  <c r="AI1071" i="1"/>
  <c r="AJ1071" i="1"/>
  <c r="AE1071" i="1"/>
  <c r="AF1071" i="1"/>
  <c r="AB1087" i="1"/>
  <c r="AI1087" i="1"/>
  <c r="AG1087" i="1"/>
  <c r="AE1087" i="1"/>
  <c r="AF1087" i="1"/>
  <c r="AB1103" i="1"/>
  <c r="AI1103" i="1"/>
  <c r="AG1103" i="1"/>
  <c r="AJ1103" i="1"/>
  <c r="AF1103" i="1"/>
  <c r="AB1119" i="1"/>
  <c r="AI1119" i="1"/>
  <c r="AJ1119" i="1"/>
  <c r="AG1119" i="1"/>
  <c r="AB1135" i="1"/>
  <c r="AG1135" i="1"/>
  <c r="AJ1135" i="1"/>
  <c r="AB1151" i="1"/>
  <c r="AF1151" i="1"/>
  <c r="AG1151" i="1"/>
  <c r="AB1167" i="1"/>
  <c r="AI1167" i="1"/>
  <c r="AG1167" i="1"/>
  <c r="AE1167" i="1"/>
  <c r="AF1167" i="1"/>
  <c r="AB1183" i="1"/>
  <c r="AG1183" i="1"/>
  <c r="AJ1183" i="1"/>
  <c r="AF1183" i="1"/>
  <c r="AB1199" i="1"/>
  <c r="AI1199" i="1"/>
  <c r="AK1199" i="1"/>
  <c r="AC1199" i="1"/>
  <c r="AH1199" i="1"/>
  <c r="AD1199" i="1"/>
  <c r="AF1199" i="1"/>
  <c r="AB1215" i="1"/>
  <c r="AK1215" i="1"/>
  <c r="AH1215" i="1"/>
  <c r="AD1215" i="1"/>
  <c r="AF1215" i="1"/>
  <c r="AB1231" i="1"/>
  <c r="AK1231" i="1"/>
  <c r="AC1231" i="1"/>
  <c r="AH1231" i="1"/>
  <c r="AD1231" i="1"/>
  <c r="AF1231" i="1"/>
  <c r="AB1247" i="1"/>
  <c r="AC1247" i="1"/>
  <c r="AK1247" i="1"/>
  <c r="AH1247" i="1"/>
  <c r="AD1247" i="1"/>
  <c r="AF1247" i="1"/>
  <c r="AB1263" i="1"/>
  <c r="AG1263" i="1"/>
  <c r="AD1263" i="1"/>
  <c r="AH1263" i="1"/>
  <c r="AD79" i="1"/>
  <c r="AF181" i="1"/>
  <c r="J181" i="1" s="1"/>
  <c r="M181" i="1" s="1"/>
  <c r="AJ230" i="1"/>
  <c r="AJ278" i="1"/>
  <c r="AF317" i="1"/>
  <c r="AF374" i="1"/>
  <c r="AF428" i="1"/>
  <c r="AH442" i="1"/>
  <c r="AF479" i="1"/>
  <c r="AH501" i="1"/>
  <c r="AD565" i="1"/>
  <c r="AB620" i="1"/>
  <c r="AF629" i="1"/>
  <c r="AF693" i="1"/>
  <c r="AG280" i="1"/>
  <c r="AG501" i="1"/>
  <c r="AH821" i="1"/>
  <c r="AG909" i="1"/>
  <c r="AJ1199" i="1"/>
  <c r="AJ1087" i="1"/>
  <c r="AF1135" i="1"/>
  <c r="AJ1151" i="1"/>
  <c r="AE1279" i="1"/>
  <c r="AI1279" i="1"/>
  <c r="AD1279" i="1"/>
  <c r="AF1279" i="1"/>
  <c r="AC1279" i="1"/>
  <c r="AJ1279" i="1"/>
  <c r="AK1279" i="1"/>
  <c r="AC1295" i="1"/>
  <c r="AI1295" i="1"/>
  <c r="AE1295" i="1"/>
  <c r="AB1295" i="1"/>
  <c r="AJ1295" i="1"/>
  <c r="AG1295" i="1"/>
  <c r="AH1295" i="1"/>
  <c r="AD1295" i="1"/>
  <c r="AE1311" i="1"/>
  <c r="AI1311" i="1"/>
  <c r="AG1311" i="1"/>
  <c r="AH1311" i="1"/>
  <c r="AD1311" i="1"/>
  <c r="AF1311" i="1"/>
  <c r="AE1327" i="1"/>
  <c r="AF1327" i="1"/>
  <c r="AB1327" i="1"/>
  <c r="AJ1327" i="1"/>
  <c r="AH1327" i="1"/>
  <c r="AE1343" i="1"/>
  <c r="AD1343" i="1"/>
  <c r="AG1343" i="1"/>
  <c r="AH1343" i="1"/>
  <c r="AB1343" i="1"/>
  <c r="AJ1343" i="1"/>
  <c r="AE1359" i="1"/>
  <c r="AB1359" i="1"/>
  <c r="AJ1359" i="1"/>
  <c r="AF1359" i="1"/>
  <c r="AG1359" i="1"/>
  <c r="AD1359" i="1"/>
  <c r="AE1375" i="1"/>
  <c r="AI1375" i="1"/>
  <c r="AG1375" i="1"/>
  <c r="AH1375" i="1"/>
  <c r="AD1375" i="1"/>
  <c r="AF1375" i="1"/>
  <c r="AC1391" i="1"/>
  <c r="AK1391" i="1"/>
  <c r="AI1391" i="1"/>
  <c r="AF1391" i="1"/>
  <c r="AB1391" i="1"/>
  <c r="AC1407" i="1"/>
  <c r="AJ1407" i="1"/>
  <c r="AI1407" i="1"/>
  <c r="AB1407" i="1"/>
  <c r="AB1423" i="1"/>
  <c r="AD1423" i="1"/>
  <c r="AB1439" i="1"/>
  <c r="AH1439" i="1"/>
  <c r="AJ1439" i="1"/>
  <c r="AB1455" i="1"/>
  <c r="AD1455" i="1"/>
  <c r="AJ1455" i="1"/>
  <c r="AB1471" i="1"/>
  <c r="AI1471" i="1"/>
  <c r="AH1471" i="1"/>
  <c r="AJ1471" i="1"/>
  <c r="AB1487" i="1"/>
  <c r="AH1487" i="1"/>
  <c r="AJ1487" i="1"/>
  <c r="AB36" i="1"/>
  <c r="AG36" i="1"/>
  <c r="K36" i="1" s="1"/>
  <c r="N36" i="1" s="1"/>
  <c r="AB490" i="1"/>
  <c r="F490" i="1" s="1"/>
  <c r="AC490" i="1"/>
  <c r="AE490" i="1"/>
  <c r="AK490" i="1"/>
  <c r="AB509" i="1"/>
  <c r="AE509" i="1"/>
  <c r="AK509" i="1"/>
  <c r="AI509" i="1"/>
  <c r="AC509" i="1"/>
  <c r="AB573" i="1"/>
  <c r="AF573" i="1"/>
  <c r="AE573" i="1"/>
  <c r="AG573" i="1"/>
  <c r="AJ573" i="1"/>
  <c r="AE637" i="1"/>
  <c r="AI637" i="1"/>
  <c r="AB637" i="1"/>
  <c r="AJ637" i="1"/>
  <c r="AF637" i="1"/>
  <c r="AG637" i="1"/>
  <c r="AE701" i="1"/>
  <c r="AF701" i="1"/>
  <c r="AC701" i="1"/>
  <c r="AB701" i="1"/>
  <c r="AJ701" i="1"/>
  <c r="AK701" i="1"/>
  <c r="AB765" i="1"/>
  <c r="AC765" i="1"/>
  <c r="AE765" i="1"/>
  <c r="AK765" i="1"/>
  <c r="AH765" i="1"/>
  <c r="AD765" i="1"/>
  <c r="AB829" i="1"/>
  <c r="AE829" i="1"/>
  <c r="AI829" i="1"/>
  <c r="AG829" i="1"/>
  <c r="AF829" i="1"/>
  <c r="AJ829" i="1"/>
  <c r="AB849" i="1"/>
  <c r="AI849" i="1"/>
  <c r="AK849" i="1"/>
  <c r="AC849" i="1"/>
  <c r="AG849" i="1"/>
  <c r="AF849" i="1"/>
  <c r="AJ849" i="1"/>
  <c r="AB881" i="1"/>
  <c r="AE881" i="1"/>
  <c r="AI881" i="1"/>
  <c r="AG881" i="1"/>
  <c r="AF881" i="1"/>
  <c r="AJ881" i="1"/>
  <c r="AB913" i="1"/>
  <c r="AE913" i="1"/>
  <c r="AF913" i="1"/>
  <c r="AG913" i="1"/>
  <c r="AJ913" i="1"/>
  <c r="AB945" i="1"/>
  <c r="AE945" i="1"/>
  <c r="AG945" i="1"/>
  <c r="AF945" i="1"/>
  <c r="AJ945" i="1"/>
  <c r="AB977" i="1"/>
  <c r="AI977" i="1"/>
  <c r="AF977" i="1"/>
  <c r="AG977" i="1"/>
  <c r="AJ977" i="1"/>
  <c r="AB1009" i="1"/>
  <c r="AI1009" i="1"/>
  <c r="AG1009" i="1"/>
  <c r="AF1009" i="1"/>
  <c r="AJ1009" i="1"/>
  <c r="AB1041" i="1"/>
  <c r="AI1041" i="1"/>
  <c r="AF1041" i="1"/>
  <c r="AG1041" i="1"/>
  <c r="AJ1041" i="1"/>
  <c r="AB1065" i="1"/>
  <c r="AG1065" i="1"/>
  <c r="AD1065" i="1"/>
  <c r="AK1065" i="1"/>
  <c r="AH1065" i="1"/>
  <c r="AB1081" i="1"/>
  <c r="AG1081" i="1"/>
  <c r="AD1081" i="1"/>
  <c r="AK1081" i="1"/>
  <c r="AH1081" i="1"/>
  <c r="AB1097" i="1"/>
  <c r="AK1097" i="1"/>
  <c r="AC1097" i="1"/>
  <c r="AD1097" i="1"/>
  <c r="AG1097" i="1"/>
  <c r="AH1097" i="1"/>
  <c r="AB1113" i="1"/>
  <c r="AI1113" i="1"/>
  <c r="AG1113" i="1"/>
  <c r="AD1113" i="1"/>
  <c r="AC1113" i="1"/>
  <c r="AH1113" i="1"/>
  <c r="AB1129" i="1"/>
  <c r="AG1129" i="1"/>
  <c r="AD1129" i="1"/>
  <c r="AC1129" i="1"/>
  <c r="AH1129" i="1"/>
  <c r="AB1145" i="1"/>
  <c r="AK1145" i="1"/>
  <c r="AC1145" i="1"/>
  <c r="AD1145" i="1"/>
  <c r="AH1145" i="1"/>
  <c r="AB1161" i="1"/>
  <c r="AG1161" i="1"/>
  <c r="AK1161" i="1"/>
  <c r="AD1161" i="1"/>
  <c r="AI1161" i="1"/>
  <c r="AH1161" i="1"/>
  <c r="AB1177" i="1"/>
  <c r="AI1177" i="1"/>
  <c r="AK1177" i="1"/>
  <c r="AC1177" i="1"/>
  <c r="AD1177" i="1"/>
  <c r="AG1177" i="1"/>
  <c r="AH1177" i="1"/>
  <c r="AB1193" i="1"/>
  <c r="AI1193" i="1"/>
  <c r="AG1193" i="1"/>
  <c r="AD1193" i="1"/>
  <c r="AC1193" i="1"/>
  <c r="AH1193" i="1"/>
  <c r="AB1209" i="1"/>
  <c r="AC1209" i="1"/>
  <c r="AK1209" i="1"/>
  <c r="AG1209" i="1"/>
  <c r="AD1209" i="1"/>
  <c r="AH1209" i="1"/>
  <c r="AB1225" i="1"/>
  <c r="AK1225" i="1"/>
  <c r="AC1225" i="1"/>
  <c r="AI1225" i="1"/>
  <c r="AG1225" i="1"/>
  <c r="AD1225" i="1"/>
  <c r="AH1225" i="1"/>
  <c r="AB1241" i="1"/>
  <c r="AI1241" i="1"/>
  <c r="AC1241" i="1"/>
  <c r="AK1241" i="1"/>
  <c r="AG1241" i="1"/>
  <c r="AD1241" i="1"/>
  <c r="AH1241" i="1"/>
  <c r="AI1257" i="1"/>
  <c r="AK1257" i="1"/>
  <c r="AC1257" i="1"/>
  <c r="AG1257" i="1"/>
  <c r="AD1257" i="1"/>
  <c r="AH1257" i="1"/>
  <c r="AE1273" i="1"/>
  <c r="AI1273" i="1"/>
  <c r="AF1273" i="1"/>
  <c r="AG1273" i="1"/>
  <c r="AJ1273" i="1"/>
  <c r="AB1273" i="1"/>
  <c r="AD1273" i="1"/>
  <c r="AE1289" i="1"/>
  <c r="AG1289" i="1"/>
  <c r="AJ1289" i="1"/>
  <c r="AI1289" i="1"/>
  <c r="AF1289" i="1"/>
  <c r="AD1289" i="1"/>
  <c r="AC1305" i="1"/>
  <c r="AK1305" i="1"/>
  <c r="AJ1305" i="1"/>
  <c r="AF1305" i="1"/>
  <c r="AB1305" i="1"/>
  <c r="AC1321" i="1"/>
  <c r="AK1321" i="1"/>
  <c r="AE1321" i="1"/>
  <c r="AB1321" i="1"/>
  <c r="AH1321" i="1"/>
  <c r="AF1321" i="1"/>
  <c r="AC1337" i="1"/>
  <c r="AI1337" i="1"/>
  <c r="AG1337" i="1"/>
  <c r="AF1337" i="1"/>
  <c r="AJ1337" i="1"/>
  <c r="AH1337" i="1"/>
  <c r="AC1353" i="1"/>
  <c r="AI1353" i="1"/>
  <c r="AH1353" i="1"/>
  <c r="AB1353" i="1"/>
  <c r="AJ1353" i="1"/>
  <c r="AC1369" i="1"/>
  <c r="AK1369" i="1"/>
  <c r="AJ1369" i="1"/>
  <c r="AF1369" i="1"/>
  <c r="AB1369" i="1"/>
  <c r="AI1385" i="1"/>
  <c r="AK1385" i="1"/>
  <c r="AB1385" i="1"/>
  <c r="AE1385" i="1"/>
  <c r="AH1385" i="1"/>
  <c r="AD1385" i="1"/>
  <c r="AI1401" i="1"/>
  <c r="AE1401" i="1"/>
  <c r="AC1401" i="1"/>
  <c r="AH1401" i="1"/>
  <c r="AG1401" i="1"/>
  <c r="AD1401" i="1"/>
  <c r="AB1417" i="1"/>
  <c r="AI1417" i="1"/>
  <c r="AE1417" i="1"/>
  <c r="AG1417" i="1"/>
  <c r="AH1417" i="1"/>
  <c r="AK1417" i="1"/>
  <c r="AD1417" i="1"/>
  <c r="AB1433" i="1"/>
  <c r="AE1433" i="1"/>
  <c r="AC1433" i="1"/>
  <c r="AK1433" i="1"/>
  <c r="AG1433" i="1"/>
  <c r="AH1433" i="1"/>
  <c r="AD1433" i="1"/>
  <c r="AB1449" i="1"/>
  <c r="AK1449" i="1"/>
  <c r="AC1449" i="1"/>
  <c r="AH1449" i="1"/>
  <c r="AD1449" i="1"/>
  <c r="AB1465" i="1"/>
  <c r="AG1465" i="1"/>
  <c r="AH1465" i="1"/>
  <c r="AC1465" i="1"/>
  <c r="AD1465" i="1"/>
  <c r="AB1481" i="1"/>
  <c r="AG1481" i="1"/>
  <c r="AH1481" i="1"/>
  <c r="AC1481" i="1"/>
  <c r="AD1481" i="1"/>
  <c r="AB1497" i="1"/>
  <c r="AE1497" i="1"/>
  <c r="AI1497" i="1"/>
  <c r="AK1497" i="1"/>
  <c r="AC1497" i="1"/>
  <c r="AH1497" i="1"/>
  <c r="AD1497" i="1"/>
  <c r="AB1062" i="1"/>
  <c r="AI1062" i="1"/>
  <c r="AK1062" i="1"/>
  <c r="AC1062" i="1"/>
  <c r="AG1062" i="1"/>
  <c r="AD1062" i="1"/>
  <c r="AH1062" i="1"/>
  <c r="AB1046" i="1"/>
  <c r="AI1046" i="1"/>
  <c r="AK1046" i="1"/>
  <c r="AC1046" i="1"/>
  <c r="AG1046" i="1"/>
  <c r="AF1046" i="1"/>
  <c r="AJ1046" i="1"/>
  <c r="AB1030" i="1"/>
  <c r="AC1030" i="1"/>
  <c r="AK1030" i="1"/>
  <c r="AI1030" i="1"/>
  <c r="AF1030" i="1"/>
  <c r="AG1030" i="1"/>
  <c r="AJ1030" i="1"/>
  <c r="AB1014" i="1"/>
  <c r="AI1014" i="1"/>
  <c r="AK1014" i="1"/>
  <c r="AC1014" i="1"/>
  <c r="AG1014" i="1"/>
  <c r="AJ1014" i="1"/>
  <c r="AF1014" i="1"/>
  <c r="AB998" i="1"/>
  <c r="AI998" i="1"/>
  <c r="AG998" i="1"/>
  <c r="AJ998" i="1"/>
  <c r="AC998" i="1"/>
  <c r="AF998" i="1"/>
  <c r="AB982" i="1"/>
  <c r="AI982" i="1"/>
  <c r="AK982" i="1"/>
  <c r="AC982" i="1"/>
  <c r="AF982" i="1"/>
  <c r="AJ982" i="1"/>
  <c r="AB966" i="1"/>
  <c r="AI966" i="1"/>
  <c r="AG966" i="1"/>
  <c r="AF966" i="1"/>
  <c r="AC966" i="1"/>
  <c r="AJ966" i="1"/>
  <c r="AB950" i="1"/>
  <c r="AI950" i="1"/>
  <c r="AJ950" i="1"/>
  <c r="AE950" i="1"/>
  <c r="AF950" i="1"/>
  <c r="AB934" i="1"/>
  <c r="AI934" i="1"/>
  <c r="AE934" i="1"/>
  <c r="AG934" i="1"/>
  <c r="AJ934" i="1"/>
  <c r="AF934" i="1"/>
  <c r="AE918" i="1"/>
  <c r="AI918" i="1"/>
  <c r="AK918" i="1"/>
  <c r="AC918" i="1"/>
  <c r="AF918" i="1"/>
  <c r="AB918" i="1"/>
  <c r="AJ918" i="1"/>
  <c r="AE902" i="1"/>
  <c r="AG902" i="1"/>
  <c r="AB902" i="1"/>
  <c r="AK902" i="1"/>
  <c r="AF902" i="1"/>
  <c r="AJ902" i="1"/>
  <c r="AE886" i="1"/>
  <c r="AC886" i="1"/>
  <c r="AK886" i="1"/>
  <c r="AG886" i="1"/>
  <c r="AJ886" i="1"/>
  <c r="AF886" i="1"/>
  <c r="AB870" i="1"/>
  <c r="AI870" i="1"/>
  <c r="AE870" i="1"/>
  <c r="AG870" i="1"/>
  <c r="AJ870" i="1"/>
  <c r="AC870" i="1"/>
  <c r="AF870" i="1"/>
  <c r="AB854" i="1"/>
  <c r="AG854" i="1"/>
  <c r="AF854" i="1"/>
  <c r="AJ854" i="1"/>
  <c r="AC854" i="1"/>
  <c r="AH854" i="1"/>
  <c r="AK854" i="1"/>
  <c r="AD854" i="1"/>
  <c r="AB838" i="1"/>
  <c r="AE838" i="1"/>
  <c r="AC838" i="1"/>
  <c r="AJ838" i="1"/>
  <c r="AI838" i="1"/>
  <c r="AK838" i="1"/>
  <c r="AF838" i="1"/>
  <c r="AG838" i="1"/>
  <c r="AD838" i="1"/>
  <c r="AH838" i="1"/>
  <c r="AI827" i="1"/>
  <c r="AB827" i="1"/>
  <c r="AE827" i="1"/>
  <c r="AF827" i="1"/>
  <c r="AG827" i="1"/>
  <c r="AJ827" i="1"/>
  <c r="AB795" i="1"/>
  <c r="AI795" i="1"/>
  <c r="AF795" i="1"/>
  <c r="AG795" i="1"/>
  <c r="AJ795" i="1"/>
  <c r="AB763" i="1"/>
  <c r="AI763" i="1"/>
  <c r="AG763" i="1"/>
  <c r="AH763" i="1"/>
  <c r="AD763" i="1"/>
  <c r="AE731" i="1"/>
  <c r="AF731" i="1"/>
  <c r="AC731" i="1"/>
  <c r="AB731" i="1"/>
  <c r="AJ731" i="1"/>
  <c r="AK731" i="1"/>
  <c r="AE699" i="1"/>
  <c r="AD699" i="1"/>
  <c r="AH699" i="1"/>
  <c r="AG699" i="1"/>
  <c r="AE667" i="1"/>
  <c r="AB667" i="1"/>
  <c r="AJ667" i="1"/>
  <c r="AK667" i="1"/>
  <c r="AI667" i="1"/>
  <c r="AF667" i="1"/>
  <c r="AC667" i="1"/>
  <c r="AE635" i="1"/>
  <c r="AI635" i="1"/>
  <c r="AH635" i="1"/>
  <c r="AK635" i="1"/>
  <c r="AD635" i="1"/>
  <c r="AC635" i="1"/>
  <c r="AB603" i="1"/>
  <c r="AD603" i="1"/>
  <c r="AI603" i="1"/>
  <c r="AG603" i="1"/>
  <c r="AH603" i="1"/>
  <c r="AB571" i="1"/>
  <c r="AI571" i="1"/>
  <c r="AK571" i="1"/>
  <c r="AF571" i="1"/>
  <c r="AC571" i="1"/>
  <c r="AJ571" i="1"/>
  <c r="AB539" i="1"/>
  <c r="AI539" i="1"/>
  <c r="AG539" i="1"/>
  <c r="AB507" i="1"/>
  <c r="AI507" i="1"/>
  <c r="AE507" i="1"/>
  <c r="AG507" i="1"/>
  <c r="AB462" i="1"/>
  <c r="F462" i="1" s="1"/>
  <c r="AI462" i="1"/>
  <c r="AE462" i="1"/>
  <c r="I462" i="1" s="1"/>
  <c r="L462" i="1" s="1"/>
  <c r="AG462" i="1"/>
  <c r="K462" i="1" s="1"/>
  <c r="N462" i="1" s="1"/>
  <c r="AC462" i="1"/>
  <c r="G462" i="1" s="1"/>
  <c r="AB398" i="1"/>
  <c r="AC398" i="1"/>
  <c r="AK398" i="1"/>
  <c r="AI398" i="1"/>
  <c r="AG398" i="1"/>
  <c r="AI361" i="1"/>
  <c r="AC361" i="1"/>
  <c r="AK361" i="1"/>
  <c r="AE361" i="1"/>
  <c r="AE233" i="1"/>
  <c r="AG233" i="1"/>
  <c r="AB233" i="1"/>
  <c r="AB1048" i="1"/>
  <c r="AI1048" i="1"/>
  <c r="AK1048" i="1"/>
  <c r="AD1048" i="1"/>
  <c r="AC1048" i="1"/>
  <c r="AH1048" i="1"/>
  <c r="AE1048" i="1"/>
  <c r="AG1048" i="1"/>
  <c r="AF1048" i="1"/>
  <c r="AI1032" i="1"/>
  <c r="AB1032" i="1"/>
  <c r="AK1032" i="1"/>
  <c r="AH1032" i="1"/>
  <c r="AC1032" i="1"/>
  <c r="AD1032" i="1"/>
  <c r="AG1032" i="1"/>
  <c r="AF1032" i="1"/>
  <c r="AB1016" i="1"/>
  <c r="AI1016" i="1"/>
  <c r="AE1016" i="1"/>
  <c r="AC1016" i="1"/>
  <c r="AD1016" i="1"/>
  <c r="AK1016" i="1"/>
  <c r="AH1016" i="1"/>
  <c r="AF1016" i="1"/>
  <c r="AG1016" i="1"/>
  <c r="AB1000" i="1"/>
  <c r="AI1000" i="1"/>
  <c r="AE1000" i="1"/>
  <c r="AC1000" i="1"/>
  <c r="AF1000" i="1"/>
  <c r="AK1000" i="1"/>
  <c r="AJ1000" i="1"/>
  <c r="AG1000" i="1"/>
  <c r="AH1000" i="1"/>
  <c r="AB984" i="1"/>
  <c r="AE984" i="1"/>
  <c r="AI984" i="1"/>
  <c r="AK984" i="1"/>
  <c r="AD984" i="1"/>
  <c r="AC984" i="1"/>
  <c r="AH984" i="1"/>
  <c r="AG984" i="1"/>
  <c r="AJ984" i="1"/>
  <c r="AB968" i="1"/>
  <c r="AI968" i="1"/>
  <c r="AE968" i="1"/>
  <c r="AK968" i="1"/>
  <c r="AF968" i="1"/>
  <c r="AC968" i="1"/>
  <c r="AJ968" i="1"/>
  <c r="AG968" i="1"/>
  <c r="AD968" i="1"/>
  <c r="AB952" i="1"/>
  <c r="AI952" i="1"/>
  <c r="AC952" i="1"/>
  <c r="AJ952" i="1"/>
  <c r="AK952" i="1"/>
  <c r="AF952" i="1"/>
  <c r="AG952" i="1"/>
  <c r="AH952" i="1"/>
  <c r="AE952" i="1"/>
  <c r="AB936" i="1"/>
  <c r="AG936" i="1"/>
  <c r="AH936" i="1"/>
  <c r="AI936" i="1"/>
  <c r="AD936" i="1"/>
  <c r="AC936" i="1"/>
  <c r="AF936" i="1"/>
  <c r="AK936" i="1"/>
  <c r="AE936" i="1"/>
  <c r="AC920" i="1"/>
  <c r="AI920" i="1"/>
  <c r="AE920" i="1"/>
  <c r="AB920" i="1"/>
  <c r="AJ920" i="1"/>
  <c r="AK920" i="1"/>
  <c r="AF920" i="1"/>
  <c r="AD920" i="1"/>
  <c r="AC904" i="1"/>
  <c r="AI904" i="1"/>
  <c r="AK904" i="1"/>
  <c r="AH904" i="1"/>
  <c r="AD904" i="1"/>
  <c r="AB904" i="1"/>
  <c r="AG904" i="1"/>
  <c r="AJ904" i="1"/>
  <c r="AC888" i="1"/>
  <c r="AI888" i="1"/>
  <c r="AF888" i="1"/>
  <c r="AK888" i="1"/>
  <c r="AB888" i="1"/>
  <c r="AJ888" i="1"/>
  <c r="AH888" i="1"/>
  <c r="AE872" i="1"/>
  <c r="AI872" i="1"/>
  <c r="AK872" i="1"/>
  <c r="AC872" i="1"/>
  <c r="AB872" i="1"/>
  <c r="AJ872" i="1"/>
  <c r="AF872" i="1"/>
  <c r="AG872" i="1"/>
  <c r="AH872" i="1"/>
  <c r="AC856" i="1"/>
  <c r="AI856" i="1"/>
  <c r="AK856" i="1"/>
  <c r="AF856" i="1"/>
  <c r="AB856" i="1"/>
  <c r="AJ856" i="1"/>
  <c r="AC840" i="1"/>
  <c r="AI840" i="1"/>
  <c r="AE840" i="1"/>
  <c r="AK840" i="1"/>
  <c r="AG840" i="1"/>
  <c r="AH840" i="1"/>
  <c r="AD840" i="1"/>
  <c r="AB807" i="1"/>
  <c r="AE807" i="1"/>
  <c r="AI807" i="1"/>
  <c r="AK807" i="1"/>
  <c r="AF807" i="1"/>
  <c r="AC807" i="1"/>
  <c r="AJ807" i="1"/>
  <c r="AB775" i="1"/>
  <c r="AE775" i="1"/>
  <c r="AI775" i="1"/>
  <c r="AC775" i="1"/>
  <c r="AH775" i="1"/>
  <c r="AK775" i="1"/>
  <c r="AD775" i="1"/>
  <c r="AE743" i="1"/>
  <c r="AI743" i="1"/>
  <c r="AB743" i="1"/>
  <c r="AJ743" i="1"/>
  <c r="AC743" i="1"/>
  <c r="AF743" i="1"/>
  <c r="AK743" i="1"/>
  <c r="AE711" i="1"/>
  <c r="AH711" i="1"/>
  <c r="AG711" i="1"/>
  <c r="AI711" i="1"/>
  <c r="AD711" i="1"/>
  <c r="AE679" i="1"/>
  <c r="AI679" i="1"/>
  <c r="AD679" i="1"/>
  <c r="AH679" i="1"/>
  <c r="AG679" i="1"/>
  <c r="AE647" i="1"/>
  <c r="AD647" i="1"/>
  <c r="AC647" i="1"/>
  <c r="AH647" i="1"/>
  <c r="AK647" i="1"/>
  <c r="AE615" i="1"/>
  <c r="AI615" i="1"/>
  <c r="AH615" i="1"/>
  <c r="AK615" i="1"/>
  <c r="AD615" i="1"/>
  <c r="AC615" i="1"/>
  <c r="AB583" i="1"/>
  <c r="AI583" i="1"/>
  <c r="AE583" i="1"/>
  <c r="AC583" i="1"/>
  <c r="AD583" i="1"/>
  <c r="AK583" i="1"/>
  <c r="AH583" i="1"/>
  <c r="AB551" i="1"/>
  <c r="AI551" i="1"/>
  <c r="AE551" i="1"/>
  <c r="AK551" i="1"/>
  <c r="AC551" i="1"/>
  <c r="AB519" i="1"/>
  <c r="AI519" i="1"/>
  <c r="AE519" i="1"/>
  <c r="AG519" i="1"/>
  <c r="AB470" i="1"/>
  <c r="F470" i="1" s="1"/>
  <c r="AI470" i="1"/>
  <c r="AE470" i="1"/>
  <c r="AG470" i="1"/>
  <c r="AB406" i="1"/>
  <c r="AK406" i="1"/>
  <c r="AC406" i="1"/>
  <c r="AI406" i="1"/>
  <c r="AG406" i="1"/>
  <c r="AC345" i="1"/>
  <c r="AI345" i="1"/>
  <c r="AE345" i="1"/>
  <c r="AE217" i="1"/>
  <c r="AI217" i="1"/>
  <c r="AG217" i="1"/>
  <c r="AB217" i="1"/>
  <c r="AB172" i="1"/>
  <c r="AI172" i="1"/>
  <c r="AG172" i="1"/>
  <c r="K172" i="1" s="1"/>
  <c r="N172" i="1" s="1"/>
  <c r="AC820" i="1"/>
  <c r="AI820" i="1"/>
  <c r="AE820" i="1"/>
  <c r="AK820" i="1"/>
  <c r="AG820" i="1"/>
  <c r="AH820" i="1"/>
  <c r="AD820" i="1"/>
  <c r="AB804" i="1"/>
  <c r="AI804" i="1"/>
  <c r="AE804" i="1"/>
  <c r="AG804" i="1"/>
  <c r="AH804" i="1"/>
  <c r="AC804" i="1"/>
  <c r="AD804" i="1"/>
  <c r="AB788" i="1"/>
  <c r="AI788" i="1"/>
  <c r="AE788" i="1"/>
  <c r="AG788" i="1"/>
  <c r="AF788" i="1"/>
  <c r="AK788" i="1"/>
  <c r="AJ788" i="1"/>
  <c r="AB772" i="1"/>
  <c r="AE772" i="1"/>
  <c r="AG772" i="1"/>
  <c r="AD772" i="1"/>
  <c r="AC772" i="1"/>
  <c r="AH772" i="1"/>
  <c r="AB756" i="1"/>
  <c r="AI756" i="1"/>
  <c r="AC756" i="1"/>
  <c r="AK756" i="1"/>
  <c r="AG756" i="1"/>
  <c r="AF756" i="1"/>
  <c r="AJ756" i="1"/>
  <c r="AE740" i="1"/>
  <c r="AC740" i="1"/>
  <c r="AB740" i="1"/>
  <c r="AJ740" i="1"/>
  <c r="AK740" i="1"/>
  <c r="AF740" i="1"/>
  <c r="AE724" i="1"/>
  <c r="AI724" i="1"/>
  <c r="AF724" i="1"/>
  <c r="AG724" i="1"/>
  <c r="AB724" i="1"/>
  <c r="AJ724" i="1"/>
  <c r="AE708" i="1"/>
  <c r="AK708" i="1"/>
  <c r="AB708" i="1"/>
  <c r="AJ708" i="1"/>
  <c r="AI708" i="1"/>
  <c r="AC708" i="1"/>
  <c r="AF708" i="1"/>
  <c r="AE692" i="1"/>
  <c r="AI692" i="1"/>
  <c r="AG692" i="1"/>
  <c r="AD692" i="1"/>
  <c r="AH692" i="1"/>
  <c r="AC676" i="1"/>
  <c r="AE676" i="1"/>
  <c r="AG676" i="1"/>
  <c r="AH676" i="1"/>
  <c r="AD676" i="1"/>
  <c r="AC660" i="1"/>
  <c r="AI660" i="1"/>
  <c r="AB660" i="1"/>
  <c r="AJ660" i="1"/>
  <c r="AG660" i="1"/>
  <c r="AF660" i="1"/>
  <c r="AC644" i="1"/>
  <c r="AI644" i="1"/>
  <c r="AG644" i="1"/>
  <c r="AF644" i="1"/>
  <c r="AE644" i="1"/>
  <c r="AB644" i="1"/>
  <c r="AJ644" i="1"/>
  <c r="AC628" i="1"/>
  <c r="AI628" i="1"/>
  <c r="AB628" i="1"/>
  <c r="AJ628" i="1"/>
  <c r="AG628" i="1"/>
  <c r="AF628" i="1"/>
  <c r="AC612" i="1"/>
  <c r="AE612" i="1"/>
  <c r="AG612" i="1"/>
  <c r="AD612" i="1"/>
  <c r="AI612" i="1"/>
  <c r="AH612" i="1"/>
  <c r="AB596" i="1"/>
  <c r="AI596" i="1"/>
  <c r="AE596" i="1"/>
  <c r="AG596" i="1"/>
  <c r="AD596" i="1"/>
  <c r="AK596" i="1"/>
  <c r="AH596" i="1"/>
  <c r="AB580" i="1"/>
  <c r="AE580" i="1"/>
  <c r="AK580" i="1"/>
  <c r="AC580" i="1"/>
  <c r="AI580" i="1"/>
  <c r="AD580" i="1"/>
  <c r="AG580" i="1"/>
  <c r="AH580" i="1"/>
  <c r="AB564" i="1"/>
  <c r="AE564" i="1"/>
  <c r="AG564" i="1"/>
  <c r="AI564" i="1"/>
  <c r="AK564" i="1"/>
  <c r="AB548" i="1"/>
  <c r="AI548" i="1"/>
  <c r="AC548" i="1"/>
  <c r="AK548" i="1"/>
  <c r="AG548" i="1"/>
  <c r="AB532" i="1"/>
  <c r="AI532" i="1"/>
  <c r="AE532" i="1"/>
  <c r="AG532" i="1"/>
  <c r="AK532" i="1"/>
  <c r="AB516" i="1"/>
  <c r="AE516" i="1"/>
  <c r="AC516" i="1"/>
  <c r="AK516" i="1"/>
  <c r="AB500" i="1"/>
  <c r="AI500" i="1"/>
  <c r="AC500" i="1"/>
  <c r="AK500" i="1"/>
  <c r="AE464" i="1"/>
  <c r="AB464" i="1"/>
  <c r="AG464" i="1"/>
  <c r="AE432" i="1"/>
  <c r="AI432" i="1"/>
  <c r="AB432" i="1"/>
  <c r="AG432" i="1"/>
  <c r="K432" i="1" s="1"/>
  <c r="N432" i="1" s="1"/>
  <c r="AB400" i="1"/>
  <c r="AI400" i="1"/>
  <c r="AG400" i="1"/>
  <c r="K400" i="1" s="1"/>
  <c r="N400" i="1" s="1"/>
  <c r="AC341" i="1"/>
  <c r="AI341" i="1"/>
  <c r="AB277" i="1"/>
  <c r="AI277" i="1"/>
  <c r="AG277" i="1"/>
  <c r="AE213" i="1"/>
  <c r="AI213" i="1"/>
  <c r="AG213" i="1"/>
  <c r="AB213" i="1"/>
  <c r="AB100" i="1"/>
  <c r="AI100" i="1"/>
  <c r="AE100" i="1"/>
  <c r="AG100" i="1"/>
  <c r="AB826" i="1"/>
  <c r="AK826" i="1"/>
  <c r="AE826" i="1"/>
  <c r="AC826" i="1"/>
  <c r="AI826" i="1"/>
  <c r="AF826" i="1"/>
  <c r="AJ826" i="1"/>
  <c r="AG826" i="1"/>
  <c r="AD826" i="1"/>
  <c r="AB810" i="1"/>
  <c r="AC810" i="1"/>
  <c r="AD810" i="1"/>
  <c r="AK810" i="1"/>
  <c r="AH810" i="1"/>
  <c r="AI810" i="1"/>
  <c r="AF810" i="1"/>
  <c r="AE810" i="1"/>
  <c r="AB794" i="1"/>
  <c r="AI794" i="1"/>
  <c r="AE794" i="1"/>
  <c r="AC794" i="1"/>
  <c r="AD794" i="1"/>
  <c r="AK794" i="1"/>
  <c r="AH794" i="1"/>
  <c r="AF794" i="1"/>
  <c r="AG794" i="1"/>
  <c r="AJ794" i="1"/>
  <c r="AB778" i="1"/>
  <c r="AI778" i="1"/>
  <c r="AE778" i="1"/>
  <c r="AJ778" i="1"/>
  <c r="AG778" i="1"/>
  <c r="AF778" i="1"/>
  <c r="AC778" i="1"/>
  <c r="AH778" i="1"/>
  <c r="AB762" i="1"/>
  <c r="AE762" i="1"/>
  <c r="AI762" i="1"/>
  <c r="AK762" i="1"/>
  <c r="AD762" i="1"/>
  <c r="AC762" i="1"/>
  <c r="AH762" i="1"/>
  <c r="AG762" i="1"/>
  <c r="AJ762" i="1"/>
  <c r="AB746" i="1"/>
  <c r="AI746" i="1"/>
  <c r="AG746" i="1"/>
  <c r="AJ746" i="1"/>
  <c r="AK746" i="1"/>
  <c r="AF746" i="1"/>
  <c r="AC730" i="1"/>
  <c r="AE730" i="1"/>
  <c r="AD730" i="1"/>
  <c r="AK730" i="1"/>
  <c r="AH730" i="1"/>
  <c r="AC714" i="1"/>
  <c r="AI714" i="1"/>
  <c r="AK714" i="1"/>
  <c r="AH714" i="1"/>
  <c r="AD714" i="1"/>
  <c r="AC698" i="1"/>
  <c r="AI698" i="1"/>
  <c r="AE698" i="1"/>
  <c r="AB698" i="1"/>
  <c r="AJ698" i="1"/>
  <c r="AK698" i="1"/>
  <c r="AF698" i="1"/>
  <c r="AC682" i="1"/>
  <c r="AI682" i="1"/>
  <c r="AE682" i="1"/>
  <c r="AG682" i="1"/>
  <c r="AF682" i="1"/>
  <c r="AB682" i="1"/>
  <c r="AJ682" i="1"/>
  <c r="AC666" i="1"/>
  <c r="AI666" i="1"/>
  <c r="AE666" i="1"/>
  <c r="AK666" i="1"/>
  <c r="AH666" i="1"/>
  <c r="AD666" i="1"/>
  <c r="AC650" i="1"/>
  <c r="AI650" i="1"/>
  <c r="AD650" i="1"/>
  <c r="AG650" i="1"/>
  <c r="AH650" i="1"/>
  <c r="AC634" i="1"/>
  <c r="AE634" i="1"/>
  <c r="AH634" i="1"/>
  <c r="AK634" i="1"/>
  <c r="AD634" i="1"/>
  <c r="AC618" i="1"/>
  <c r="AI618" i="1"/>
  <c r="AE618" i="1"/>
  <c r="AG618" i="1"/>
  <c r="AB618" i="1"/>
  <c r="AJ618" i="1"/>
  <c r="AF618" i="1"/>
  <c r="AB602" i="1"/>
  <c r="AI602" i="1"/>
  <c r="AE602" i="1"/>
  <c r="AC602" i="1"/>
  <c r="AD602" i="1"/>
  <c r="AK602" i="1"/>
  <c r="AH602" i="1"/>
  <c r="AB586" i="1"/>
  <c r="AI586" i="1"/>
  <c r="AE586" i="1"/>
  <c r="AC586" i="1"/>
  <c r="AD586" i="1"/>
  <c r="AK586" i="1"/>
  <c r="AH586" i="1"/>
  <c r="AB570" i="1"/>
  <c r="AI570" i="1"/>
  <c r="AE570" i="1"/>
  <c r="AG570" i="1"/>
  <c r="AF570" i="1"/>
  <c r="AJ570" i="1"/>
  <c r="AB554" i="1"/>
  <c r="AE554" i="1"/>
  <c r="AI554" i="1"/>
  <c r="AK554" i="1"/>
  <c r="AC554" i="1"/>
  <c r="AB538" i="1"/>
  <c r="AE538" i="1"/>
  <c r="AI538" i="1"/>
  <c r="AK538" i="1"/>
  <c r="AC538" i="1"/>
  <c r="AB522" i="1"/>
  <c r="AI522" i="1"/>
  <c r="AK522" i="1"/>
  <c r="AC522" i="1"/>
  <c r="AB506" i="1"/>
  <c r="AI506" i="1"/>
  <c r="AE506" i="1"/>
  <c r="AG506" i="1"/>
  <c r="AB476" i="1"/>
  <c r="F476" i="1" s="1"/>
  <c r="AK476" i="1"/>
  <c r="AI476" i="1"/>
  <c r="AC476" i="1"/>
  <c r="AG476" i="1"/>
  <c r="AE476" i="1"/>
  <c r="AE444" i="1"/>
  <c r="AI444" i="1"/>
  <c r="AB444" i="1"/>
  <c r="AG444" i="1"/>
  <c r="K444" i="1" s="1"/>
  <c r="AB412" i="1"/>
  <c r="F412" i="1" s="1"/>
  <c r="AI412" i="1"/>
  <c r="AE412" i="1"/>
  <c r="I412" i="1" s="1"/>
  <c r="L412" i="1" s="1"/>
  <c r="AG412" i="1"/>
  <c r="K412" i="1" s="1"/>
  <c r="N412" i="1" s="1"/>
  <c r="AB380" i="1"/>
  <c r="AE380" i="1"/>
  <c r="AI380" i="1"/>
  <c r="AK380" i="1"/>
  <c r="AC380" i="1"/>
  <c r="AC349" i="1"/>
  <c r="AI349" i="1"/>
  <c r="AE349" i="1"/>
  <c r="AC285" i="1"/>
  <c r="AI285" i="1"/>
  <c r="AE221" i="1"/>
  <c r="AI221" i="1"/>
  <c r="AG221" i="1"/>
  <c r="AB221" i="1"/>
  <c r="AB487" i="1"/>
  <c r="AI487" i="1"/>
  <c r="AE487" i="1"/>
  <c r="I487" i="1" s="1"/>
  <c r="L487" i="1" s="1"/>
  <c r="AG487" i="1"/>
  <c r="K487" i="1" s="1"/>
  <c r="N487" i="1" s="1"/>
  <c r="AB471" i="1"/>
  <c r="AI471" i="1"/>
  <c r="AE471" i="1"/>
  <c r="I471" i="1" s="1"/>
  <c r="L471" i="1" s="1"/>
  <c r="AG471" i="1"/>
  <c r="K471" i="1" s="1"/>
  <c r="N471" i="1" s="1"/>
  <c r="AE455" i="1"/>
  <c r="AG455" i="1"/>
  <c r="AE439" i="1"/>
  <c r="AI439" i="1"/>
  <c r="AG439" i="1"/>
  <c r="AE423" i="1"/>
  <c r="AG423" i="1"/>
  <c r="AB407" i="1"/>
  <c r="AI407" i="1"/>
  <c r="AE407" i="1"/>
  <c r="AG407" i="1"/>
  <c r="AB391" i="1"/>
  <c r="AI391" i="1"/>
  <c r="AG391" i="1"/>
  <c r="AE391" i="1"/>
  <c r="AC347" i="1"/>
  <c r="AI347" i="1"/>
  <c r="AE347" i="1"/>
  <c r="AC315" i="1"/>
  <c r="AI315" i="1"/>
  <c r="AE315" i="1"/>
  <c r="I315" i="1" s="1"/>
  <c r="L315" i="1" s="1"/>
  <c r="AB283" i="1"/>
  <c r="AI283" i="1"/>
  <c r="AC283" i="1"/>
  <c r="AK283" i="1"/>
  <c r="AE283" i="1"/>
  <c r="I283" i="1" s="1"/>
  <c r="L283" i="1" s="1"/>
  <c r="AG283" i="1"/>
  <c r="AB251" i="1"/>
  <c r="AC251" i="1"/>
  <c r="AI251" i="1"/>
  <c r="AE251" i="1"/>
  <c r="I251" i="1" s="1"/>
  <c r="L251" i="1" s="1"/>
  <c r="AK251" i="1"/>
  <c r="AG251" i="1"/>
  <c r="AB219" i="1"/>
  <c r="AI219" i="1"/>
  <c r="AC219" i="1"/>
  <c r="AK219" i="1"/>
  <c r="O219" i="1" s="1"/>
  <c r="AE219" i="1"/>
  <c r="AC152" i="1"/>
  <c r="AE152" i="1"/>
  <c r="AB485" i="1"/>
  <c r="AI485" i="1"/>
  <c r="AC485" i="1"/>
  <c r="G485" i="1" s="1"/>
  <c r="AK485" i="1"/>
  <c r="AB469" i="1"/>
  <c r="AE469" i="1"/>
  <c r="I469" i="1" s="1"/>
  <c r="L469" i="1" s="1"/>
  <c r="AK469" i="1"/>
  <c r="AC469" i="1"/>
  <c r="G469" i="1" s="1"/>
  <c r="AB453" i="1"/>
  <c r="AE453" i="1"/>
  <c r="AC453" i="1"/>
  <c r="AK453" i="1"/>
  <c r="O453" i="1" s="1"/>
  <c r="AB437" i="1"/>
  <c r="AI437" i="1"/>
  <c r="AE437" i="1"/>
  <c r="AK437" i="1"/>
  <c r="O437" i="1" s="1"/>
  <c r="AC437" i="1"/>
  <c r="AB421" i="1"/>
  <c r="AC421" i="1"/>
  <c r="AE421" i="1"/>
  <c r="AK421" i="1"/>
  <c r="O421" i="1" s="1"/>
  <c r="AB405" i="1"/>
  <c r="AI405" i="1"/>
  <c r="AK405" i="1"/>
  <c r="AC405" i="1"/>
  <c r="AB389" i="1"/>
  <c r="AE389" i="1"/>
  <c r="AI389" i="1"/>
  <c r="AC389" i="1"/>
  <c r="AK389" i="1"/>
  <c r="AE359" i="1"/>
  <c r="AC359" i="1"/>
  <c r="AK359" i="1"/>
  <c r="AC295" i="1"/>
  <c r="AI295" i="1"/>
  <c r="AB263" i="1"/>
  <c r="AE263" i="1"/>
  <c r="I263" i="1" s="1"/>
  <c r="L263" i="1" s="1"/>
  <c r="AK263" i="1"/>
  <c r="AI263" i="1"/>
  <c r="AC263" i="1"/>
  <c r="AG263" i="1"/>
  <c r="AB231" i="1"/>
  <c r="AI231" i="1"/>
  <c r="AG231" i="1"/>
  <c r="K231" i="1" s="1"/>
  <c r="N231" i="1" s="1"/>
  <c r="AE231" i="1"/>
  <c r="AK231" i="1"/>
  <c r="AB192" i="1"/>
  <c r="AI192" i="1"/>
  <c r="AK192" i="1"/>
  <c r="AC192" i="1"/>
  <c r="AC145" i="1"/>
  <c r="AI145" i="1"/>
  <c r="AG145" i="1"/>
  <c r="K145" i="1" s="1"/>
  <c r="N145" i="1" s="1"/>
  <c r="AB368" i="1"/>
  <c r="AI368" i="1"/>
  <c r="AE368" i="1"/>
  <c r="AC368" i="1"/>
  <c r="AK368" i="1"/>
  <c r="AC352" i="1"/>
  <c r="AI352" i="1"/>
  <c r="AD352" i="1"/>
  <c r="AG352" i="1"/>
  <c r="AH352" i="1"/>
  <c r="AC336" i="1"/>
  <c r="AH336" i="1"/>
  <c r="AK336" i="1"/>
  <c r="AD336" i="1"/>
  <c r="AC320" i="1"/>
  <c r="AG320" i="1"/>
  <c r="AD320" i="1"/>
  <c r="AE320" i="1"/>
  <c r="AH320" i="1"/>
  <c r="AC304" i="1"/>
  <c r="AI304" i="1"/>
  <c r="AE304" i="1"/>
  <c r="AK304" i="1"/>
  <c r="AF304" i="1"/>
  <c r="AB304" i="1"/>
  <c r="AJ304" i="1"/>
  <c r="AC288" i="1"/>
  <c r="AE288" i="1"/>
  <c r="AH288" i="1"/>
  <c r="AI288" i="1"/>
  <c r="AG288" i="1"/>
  <c r="AD288" i="1"/>
  <c r="AB272" i="1"/>
  <c r="AI272" i="1"/>
  <c r="AE272" i="1"/>
  <c r="AK272" i="1"/>
  <c r="AC272" i="1"/>
  <c r="AB256" i="1"/>
  <c r="AI256" i="1"/>
  <c r="AG256" i="1"/>
  <c r="AB240" i="1"/>
  <c r="AE240" i="1"/>
  <c r="AG240" i="1"/>
  <c r="AI224" i="1"/>
  <c r="AG224" i="1"/>
  <c r="AE224" i="1"/>
  <c r="AB194" i="1"/>
  <c r="AE194" i="1"/>
  <c r="I194" i="1" s="1"/>
  <c r="L194" i="1" s="1"/>
  <c r="AK194" i="1"/>
  <c r="AC194" i="1"/>
  <c r="AB162" i="1"/>
  <c r="AI162" i="1"/>
  <c r="AE162" i="1"/>
  <c r="AK162" i="1"/>
  <c r="AC162" i="1"/>
  <c r="AC141" i="1"/>
  <c r="AE141" i="1"/>
  <c r="I141" i="1" s="1"/>
  <c r="L141" i="1" s="1"/>
  <c r="AG141" i="1"/>
  <c r="K141" i="1" s="1"/>
  <c r="N141" i="1" s="1"/>
  <c r="AI141" i="1"/>
  <c r="AB116" i="1"/>
  <c r="AI116" i="1"/>
  <c r="AG116" i="1"/>
  <c r="AE116" i="1"/>
  <c r="AB91" i="1"/>
  <c r="AG91" i="1"/>
  <c r="AI91" i="1"/>
  <c r="AE91" i="1"/>
  <c r="AK91" i="1"/>
  <c r="AB366" i="1"/>
  <c r="AG366" i="1"/>
  <c r="K366" i="1" s="1"/>
  <c r="N366" i="1" s="1"/>
  <c r="AE366" i="1"/>
  <c r="AK366" i="1"/>
  <c r="AC350" i="1"/>
  <c r="AI350" i="1"/>
  <c r="AB350" i="1"/>
  <c r="AJ350" i="1"/>
  <c r="AE350" i="1"/>
  <c r="AK350" i="1"/>
  <c r="AF350" i="1"/>
  <c r="AC334" i="1"/>
  <c r="AI334" i="1"/>
  <c r="AE334" i="1"/>
  <c r="AF334" i="1"/>
  <c r="AK334" i="1"/>
  <c r="AB334" i="1"/>
  <c r="AJ334" i="1"/>
  <c r="AC318" i="1"/>
  <c r="AG318" i="1"/>
  <c r="AB318" i="1"/>
  <c r="AJ318" i="1"/>
  <c r="AF318" i="1"/>
  <c r="AC302" i="1"/>
  <c r="AI302" i="1"/>
  <c r="AE302" i="1"/>
  <c r="AD302" i="1"/>
  <c r="AG302" i="1"/>
  <c r="AH302" i="1"/>
  <c r="AC286" i="1"/>
  <c r="AI286" i="1"/>
  <c r="AE286" i="1"/>
  <c r="AF286" i="1"/>
  <c r="AG286" i="1"/>
  <c r="AB286" i="1"/>
  <c r="AJ286" i="1"/>
  <c r="AB270" i="1"/>
  <c r="AG270" i="1"/>
  <c r="AB254" i="1"/>
  <c r="AI254" i="1"/>
  <c r="AE254" i="1"/>
  <c r="AC254" i="1"/>
  <c r="AK254" i="1"/>
  <c r="AB238" i="1"/>
  <c r="AI238" i="1"/>
  <c r="AE238" i="1"/>
  <c r="AK238" i="1"/>
  <c r="AC238" i="1"/>
  <c r="AB222" i="1"/>
  <c r="AE222" i="1"/>
  <c r="I222" i="1" s="1"/>
  <c r="L222" i="1" s="1"/>
  <c r="AI222" i="1"/>
  <c r="AC222" i="1"/>
  <c r="G222" i="1" s="1"/>
  <c r="AK222" i="1"/>
  <c r="AB190" i="1"/>
  <c r="AI190" i="1"/>
  <c r="AE190" i="1"/>
  <c r="AG190" i="1"/>
  <c r="K190" i="1" s="1"/>
  <c r="N190" i="1" s="1"/>
  <c r="AC158" i="1"/>
  <c r="AI158" i="1"/>
  <c r="AE158" i="1"/>
  <c r="AB9" i="1"/>
  <c r="AJ9" i="1"/>
  <c r="AH9" i="1"/>
  <c r="AE9" i="1"/>
  <c r="I9" i="1" s="1"/>
  <c r="AD9" i="1"/>
  <c r="AI9" i="1"/>
  <c r="AE205" i="1"/>
  <c r="AG205" i="1"/>
  <c r="AB205" i="1"/>
  <c r="AI189" i="1"/>
  <c r="AG189" i="1"/>
  <c r="AB189" i="1"/>
  <c r="AI173" i="1"/>
  <c r="AG173" i="1"/>
  <c r="AE173" i="1"/>
  <c r="AB173" i="1"/>
  <c r="F173" i="1" s="1"/>
  <c r="AC157" i="1"/>
  <c r="AI157" i="1"/>
  <c r="AE157" i="1"/>
  <c r="I157" i="1" s="1"/>
  <c r="L157" i="1" s="1"/>
  <c r="AK157" i="1"/>
  <c r="AC123" i="1"/>
  <c r="AE123" i="1"/>
  <c r="AG123" i="1"/>
  <c r="AB113" i="1"/>
  <c r="AE113" i="1"/>
  <c r="I113" i="1" s="1"/>
  <c r="L113" i="1" s="1"/>
  <c r="AI113" i="1"/>
  <c r="AG113" i="1"/>
  <c r="AB99" i="1"/>
  <c r="AI99" i="1"/>
  <c r="AG99" i="1"/>
  <c r="AE99" i="1"/>
  <c r="I99" i="1" s="1"/>
  <c r="L99" i="1" s="1"/>
  <c r="AC99" i="1"/>
  <c r="AB44" i="1"/>
  <c r="AE44" i="1"/>
  <c r="AK44" i="1"/>
  <c r="O44" i="1" s="1"/>
  <c r="AC44" i="1"/>
  <c r="AB207" i="1"/>
  <c r="AI207" i="1"/>
  <c r="AE207" i="1"/>
  <c r="AK207" i="1"/>
  <c r="AC207" i="1"/>
  <c r="AG207" i="1"/>
  <c r="AE191" i="1"/>
  <c r="AG191" i="1"/>
  <c r="AB191" i="1"/>
  <c r="AE175" i="1"/>
  <c r="AI175" i="1"/>
  <c r="AG175" i="1"/>
  <c r="AB175" i="1"/>
  <c r="AC159" i="1"/>
  <c r="AJ159" i="1"/>
  <c r="AI159" i="1"/>
  <c r="AC143" i="1"/>
  <c r="AI143" i="1"/>
  <c r="AK143" i="1"/>
  <c r="AE143" i="1"/>
  <c r="I143" i="1" s="1"/>
  <c r="L143" i="1" s="1"/>
  <c r="AB65" i="1"/>
  <c r="AE65" i="1"/>
  <c r="AG65" i="1"/>
  <c r="AC51" i="1"/>
  <c r="AI51" i="1"/>
  <c r="AK51" i="1"/>
  <c r="O51" i="1" s="1"/>
  <c r="AC132" i="1"/>
  <c r="AI132" i="1"/>
  <c r="AB117" i="1"/>
  <c r="AG117" i="1"/>
  <c r="AI117" i="1"/>
  <c r="AB87" i="1"/>
  <c r="AI87" i="1"/>
  <c r="AE87" i="1"/>
  <c r="I87" i="1" s="1"/>
  <c r="L87" i="1" s="1"/>
  <c r="AG87" i="1"/>
  <c r="AC87" i="1"/>
  <c r="AB72" i="1"/>
  <c r="AI72" i="1"/>
  <c r="AC72" i="1"/>
  <c r="AK72" i="1"/>
  <c r="O72" i="1" s="1"/>
  <c r="AC53" i="1"/>
  <c r="AE53" i="1"/>
  <c r="AK53" i="1"/>
  <c r="O53" i="1" s="1"/>
  <c r="AC134" i="1"/>
  <c r="AI134" i="1"/>
  <c r="AB111" i="1"/>
  <c r="AG111" i="1"/>
  <c r="AK111" i="1"/>
  <c r="AE111" i="1"/>
  <c r="AB96" i="1"/>
  <c r="AK96" i="1"/>
  <c r="AE96" i="1"/>
  <c r="AC96" i="1"/>
  <c r="AB77" i="1"/>
  <c r="AI77" i="1"/>
  <c r="AE77" i="1"/>
  <c r="AK77" i="1"/>
  <c r="O77" i="1" s="1"/>
  <c r="AC77" i="1"/>
  <c r="AC47" i="1"/>
  <c r="AI47" i="1"/>
  <c r="AK47" i="1"/>
  <c r="O47" i="1" s="1"/>
  <c r="AB32" i="1"/>
  <c r="AI32" i="1"/>
  <c r="AC32" i="1"/>
  <c r="AK32" i="1"/>
  <c r="AB1279" i="1"/>
  <c r="AH1359" i="1"/>
  <c r="AB1375" i="1"/>
  <c r="AK998" i="1"/>
  <c r="AC1081" i="1"/>
  <c r="AC902" i="1"/>
  <c r="AK1465" i="1"/>
  <c r="AD1471" i="1"/>
  <c r="AB1337" i="1"/>
  <c r="AF1407" i="1"/>
  <c r="AE998" i="1"/>
  <c r="AE1030" i="1"/>
  <c r="AE756" i="1"/>
  <c r="AI772" i="1"/>
  <c r="AI1439" i="1"/>
  <c r="AI1449" i="1"/>
  <c r="AE856" i="1"/>
  <c r="AI1327" i="1"/>
  <c r="AE447" i="1"/>
  <c r="AJ447" i="1"/>
  <c r="AJ383" i="1"/>
  <c r="AK383" i="1"/>
  <c r="AF461" i="1"/>
  <c r="J461" i="1" s="1"/>
  <c r="M461" i="1" s="1"/>
  <c r="AG461" i="1"/>
  <c r="AC311" i="1"/>
  <c r="AE311" i="1"/>
  <c r="AJ232" i="1"/>
  <c r="AK232" i="1"/>
  <c r="AG105" i="1"/>
  <c r="AH105" i="1"/>
  <c r="AJ342" i="1"/>
  <c r="AB342" i="1"/>
  <c r="AB310" i="1"/>
  <c r="AK310" i="1"/>
  <c r="AG214" i="1"/>
  <c r="AJ214" i="1"/>
  <c r="AC139" i="1"/>
  <c r="AK139" i="1"/>
  <c r="AD151" i="1"/>
  <c r="AI151" i="1"/>
  <c r="AG127" i="1"/>
  <c r="K127" i="1" s="1"/>
  <c r="N127" i="1" s="1"/>
  <c r="AD127" i="1"/>
  <c r="AH40" i="1"/>
  <c r="AD64" i="1"/>
  <c r="AD105" i="1"/>
  <c r="AD115" i="1"/>
  <c r="AJ55" i="1"/>
  <c r="AF174" i="1"/>
  <c r="AJ181" i="1"/>
  <c r="AF196" i="1"/>
  <c r="AF206" i="1"/>
  <c r="AF253" i="1"/>
  <c r="AJ264" i="1"/>
  <c r="AJ279" i="1"/>
  <c r="AB317" i="1"/>
  <c r="F317" i="1" s="1"/>
  <c r="AD331" i="1"/>
  <c r="AF375" i="1"/>
  <c r="AJ413" i="1"/>
  <c r="AJ428" i="1"/>
  <c r="AJ479" i="1"/>
  <c r="AF556" i="1"/>
  <c r="AK55" i="1"/>
  <c r="O55" i="1" s="1"/>
  <c r="AG108" i="1"/>
  <c r="AE165" i="1"/>
  <c r="AE181" i="1"/>
  <c r="AG246" i="1"/>
  <c r="AG397" i="1"/>
  <c r="AB463" i="1"/>
  <c r="F463" i="1" s="1"/>
  <c r="AG572" i="1"/>
  <c r="AE587" i="1"/>
  <c r="AD45" i="1"/>
  <c r="AH64" i="1"/>
  <c r="AD85" i="1"/>
  <c r="AD108" i="1"/>
  <c r="AD49" i="1"/>
  <c r="AF55" i="1"/>
  <c r="AJ142" i="1"/>
  <c r="AK124" i="1"/>
  <c r="AF165" i="1"/>
  <c r="AF183" i="1"/>
  <c r="J183" i="1" s="1"/>
  <c r="M183" i="1" s="1"/>
  <c r="AF197" i="1"/>
  <c r="AJ206" i="1"/>
  <c r="AF216" i="1"/>
  <c r="AF235" i="1"/>
  <c r="AF247" i="1"/>
  <c r="AJ267" i="1"/>
  <c r="AF280" i="1"/>
  <c r="AH127" i="1"/>
  <c r="AF149" i="1"/>
  <c r="AB297" i="1"/>
  <c r="F297" i="1" s="1"/>
  <c r="AG317" i="1"/>
  <c r="K317" i="1" s="1"/>
  <c r="N317" i="1" s="1"/>
  <c r="AJ363" i="1"/>
  <c r="AJ375" i="1"/>
  <c r="AF383" i="1"/>
  <c r="AJ397" i="1"/>
  <c r="AF415" i="1"/>
  <c r="AF429" i="1"/>
  <c r="AF445" i="1"/>
  <c r="AF460" i="1"/>
  <c r="AJ463" i="1"/>
  <c r="AF514" i="1"/>
  <c r="AJ294" i="1"/>
  <c r="AH312" i="1"/>
  <c r="AB326" i="1"/>
  <c r="F326" i="1" s="1"/>
  <c r="AF342" i="1"/>
  <c r="AJ652" i="1"/>
  <c r="AC232" i="1"/>
  <c r="AG431" i="1"/>
  <c r="AG716" i="1"/>
  <c r="AB716" i="1"/>
  <c r="AK706" i="1"/>
  <c r="AH706" i="1"/>
  <c r="AK562" i="1"/>
  <c r="AF562" i="1"/>
  <c r="AC343" i="1"/>
  <c r="AI343" i="1"/>
  <c r="AG343" i="1"/>
  <c r="AH343" i="1"/>
  <c r="AF248" i="1"/>
  <c r="AG248" i="1"/>
  <c r="AJ183" i="1"/>
  <c r="AK183" i="1"/>
  <c r="AG60" i="1"/>
  <c r="AH60" i="1"/>
  <c r="AK126" i="1"/>
  <c r="AF126" i="1"/>
  <c r="J126" i="1" s="1"/>
  <c r="M126" i="1" s="1"/>
  <c r="AJ126" i="1"/>
  <c r="AD140" i="1"/>
  <c r="AF160" i="1"/>
  <c r="AF232" i="1"/>
  <c r="AJ246" i="1"/>
  <c r="AD139" i="1"/>
  <c r="AJ297" i="1"/>
  <c r="AG299" i="1"/>
  <c r="AG311" i="1"/>
  <c r="K311" i="1" s="1"/>
  <c r="N311" i="1" s="1"/>
  <c r="AJ431" i="1"/>
  <c r="AF463" i="1"/>
  <c r="J463" i="1" s="1"/>
  <c r="M463" i="1" s="1"/>
  <c r="AF310" i="1"/>
  <c r="J310" i="1" s="1"/>
  <c r="M310" i="1" s="1"/>
  <c r="AJ326" i="1"/>
  <c r="AB684" i="1"/>
  <c r="AH695" i="1"/>
  <c r="AC196" i="1"/>
  <c r="AK264" i="1"/>
  <c r="AC167" i="1"/>
  <c r="AK447" i="1"/>
  <c r="O447" i="1" s="1"/>
  <c r="AC184" i="1"/>
  <c r="AD35" i="1"/>
  <c r="AD68" i="1"/>
  <c r="AD104" i="1"/>
  <c r="AD119" i="1"/>
  <c r="AF142" i="1"/>
  <c r="AK140" i="1"/>
  <c r="AJ165" i="1"/>
  <c r="AF178" i="1"/>
  <c r="AF214" i="1"/>
  <c r="AF230" i="1"/>
  <c r="AJ262" i="1"/>
  <c r="AF278" i="1"/>
  <c r="AB149" i="1"/>
  <c r="AH299" i="1"/>
  <c r="AH311" i="1"/>
  <c r="AJ358" i="1"/>
  <c r="AF376" i="1"/>
  <c r="AJ415" i="1"/>
  <c r="AJ445" i="1"/>
  <c r="AJ477" i="1"/>
  <c r="AF546" i="1"/>
  <c r="AB294" i="1"/>
  <c r="AD328" i="1"/>
  <c r="AH344" i="1"/>
  <c r="AF636" i="1"/>
  <c r="AJ716" i="1"/>
  <c r="AD683" i="1"/>
  <c r="AD715" i="1"/>
  <c r="AG216" i="1"/>
  <c r="AK328" i="1"/>
  <c r="AK181" i="1"/>
  <c r="AK363" i="1"/>
  <c r="AE151" i="1"/>
  <c r="AB232" i="1"/>
  <c r="AB581" i="1"/>
  <c r="AI581" i="1"/>
  <c r="AB773" i="1"/>
  <c r="AE773" i="1"/>
  <c r="AG1075" i="1"/>
  <c r="AJ1075" i="1"/>
  <c r="AK1075" i="1"/>
  <c r="AH1075" i="1"/>
  <c r="AE1091" i="1"/>
  <c r="AD1091" i="1"/>
  <c r="AC1091" i="1"/>
  <c r="AJ1091" i="1"/>
  <c r="AK1107" i="1"/>
  <c r="AF1107" i="1"/>
  <c r="AG1107" i="1"/>
  <c r="AD1107" i="1"/>
  <c r="AC1123" i="1"/>
  <c r="AH1123" i="1"/>
  <c r="AF1123" i="1"/>
  <c r="AI1139" i="1"/>
  <c r="AK1139" i="1"/>
  <c r="AG1139" i="1"/>
  <c r="AJ1139" i="1"/>
  <c r="AH1139" i="1"/>
  <c r="AC1155" i="1"/>
  <c r="AE1155" i="1"/>
  <c r="AD1155" i="1"/>
  <c r="AJ1155" i="1"/>
  <c r="AE1171" i="1"/>
  <c r="AK1171" i="1"/>
  <c r="AG1171" i="1"/>
  <c r="AJ1171" i="1"/>
  <c r="AH1171" i="1"/>
  <c r="AC1187" i="1"/>
  <c r="AD1187" i="1"/>
  <c r="AG1203" i="1"/>
  <c r="AJ1203" i="1"/>
  <c r="AH1203" i="1"/>
  <c r="AG1219" i="1"/>
  <c r="AC1219" i="1"/>
  <c r="AJ1219" i="1"/>
  <c r="AH1219" i="1"/>
  <c r="AC1235" i="1"/>
  <c r="AJ1235" i="1"/>
  <c r="AF1235" i="1"/>
  <c r="AK1251" i="1"/>
  <c r="AH1251" i="1"/>
  <c r="AF1251" i="1"/>
  <c r="AK1267" i="1"/>
  <c r="AG1267" i="1"/>
  <c r="AK1331" i="1"/>
  <c r="AG1331" i="1"/>
  <c r="AI1395" i="1"/>
  <c r="AD1395" i="1"/>
  <c r="AJ1395" i="1"/>
  <c r="AK1395" i="1"/>
  <c r="AB1411" i="1"/>
  <c r="AH1411" i="1"/>
  <c r="AG1411" i="1"/>
  <c r="AE1475" i="1"/>
  <c r="AF1475" i="1"/>
  <c r="AB188" i="1"/>
  <c r="AI188" i="1"/>
  <c r="AB273" i="1"/>
  <c r="AE273" i="1"/>
  <c r="AI273" i="1"/>
  <c r="AB394" i="1"/>
  <c r="F394" i="1" s="1"/>
  <c r="AI394" i="1"/>
  <c r="AK781" i="1"/>
  <c r="AG781" i="1"/>
  <c r="AH781" i="1"/>
  <c r="AB953" i="1"/>
  <c r="AE953" i="1"/>
  <c r="AB1069" i="1"/>
  <c r="AI1069" i="1"/>
  <c r="AE1069" i="1"/>
  <c r="AK1069" i="1"/>
  <c r="AG1069" i="1"/>
  <c r="AI1085" i="1"/>
  <c r="AK1085" i="1"/>
  <c r="AG1117" i="1"/>
  <c r="AC1117" i="1"/>
  <c r="AK1133" i="1"/>
  <c r="AG1133" i="1"/>
  <c r="AJ1197" i="1"/>
  <c r="AH1197" i="1"/>
  <c r="AF1213" i="1"/>
  <c r="AH1213" i="1"/>
  <c r="AC1229" i="1"/>
  <c r="AF1229" i="1"/>
  <c r="AH1261" i="1"/>
  <c r="AD1261" i="1"/>
  <c r="AG1373" i="1"/>
  <c r="AC1373" i="1"/>
  <c r="AC1389" i="1"/>
  <c r="AG1389" i="1"/>
  <c r="AE1058" i="1"/>
  <c r="AG1058" i="1"/>
  <c r="AC1058" i="1"/>
  <c r="AG1010" i="1"/>
  <c r="AC1010" i="1"/>
  <c r="AK946" i="1"/>
  <c r="AG946" i="1"/>
  <c r="AB898" i="1"/>
  <c r="AK898" i="1"/>
  <c r="AB866" i="1"/>
  <c r="AI866" i="1"/>
  <c r="AE866" i="1"/>
  <c r="AB595" i="1"/>
  <c r="AI595" i="1"/>
  <c r="AC446" i="1"/>
  <c r="AG446" i="1"/>
  <c r="AB382" i="1"/>
  <c r="AE382" i="1"/>
  <c r="I382" i="1" s="1"/>
  <c r="L382" i="1" s="1"/>
  <c r="AI382" i="1"/>
  <c r="AC1044" i="1"/>
  <c r="AF1044" i="1"/>
  <c r="AD1044" i="1"/>
  <c r="AB1028" i="1"/>
  <c r="AH1028" i="1"/>
  <c r="AF1028" i="1"/>
  <c r="AE1012" i="1"/>
  <c r="AK1012" i="1"/>
  <c r="AJ1012" i="1"/>
  <c r="AC1012" i="1"/>
  <c r="AH1012" i="1"/>
  <c r="AD996" i="1"/>
  <c r="AJ996" i="1"/>
  <c r="AD948" i="1"/>
  <c r="AK948" i="1"/>
  <c r="AI916" i="1"/>
  <c r="AF916" i="1"/>
  <c r="AH916" i="1"/>
  <c r="AK900" i="1"/>
  <c r="AB900" i="1"/>
  <c r="AH884" i="1"/>
  <c r="AG884" i="1"/>
  <c r="AK868" i="1"/>
  <c r="AI868" i="1"/>
  <c r="AK454" i="1"/>
  <c r="O454" i="1" s="1"/>
  <c r="AG454" i="1"/>
  <c r="AB768" i="1"/>
  <c r="AE768" i="1"/>
  <c r="AH752" i="1"/>
  <c r="AE752" i="1"/>
  <c r="AF752" i="1"/>
  <c r="AB592" i="1"/>
  <c r="AE592" i="1"/>
  <c r="AB576" i="1"/>
  <c r="AE576" i="1"/>
  <c r="AB560" i="1"/>
  <c r="AE560" i="1"/>
  <c r="AB528" i="1"/>
  <c r="AE528" i="1"/>
  <c r="AK528" i="1"/>
  <c r="AC528" i="1"/>
  <c r="AB512" i="1"/>
  <c r="AG512" i="1"/>
  <c r="AC512" i="1"/>
  <c r="AK512" i="1"/>
  <c r="AB496" i="1"/>
  <c r="AK496" i="1"/>
  <c r="AI496" i="1"/>
  <c r="AG496" i="1"/>
  <c r="AB488" i="1"/>
  <c r="F488" i="1" s="1"/>
  <c r="AI488" i="1"/>
  <c r="AK488" i="1"/>
  <c r="AE488" i="1"/>
  <c r="AE456" i="1"/>
  <c r="I456" i="1" s="1"/>
  <c r="AI456" i="1"/>
  <c r="AE424" i="1"/>
  <c r="I424" i="1" s="1"/>
  <c r="AI424" i="1"/>
  <c r="AC325" i="1"/>
  <c r="AI325" i="1"/>
  <c r="AB261" i="1"/>
  <c r="AI261" i="1"/>
  <c r="AE261" i="1"/>
  <c r="AB180" i="1"/>
  <c r="AI180" i="1"/>
  <c r="AB822" i="1"/>
  <c r="AI822" i="1"/>
  <c r="AE822" i="1"/>
  <c r="AD822" i="1"/>
  <c r="AK822" i="1"/>
  <c r="AJ822" i="1"/>
  <c r="AC822" i="1"/>
  <c r="AH822" i="1"/>
  <c r="AF822" i="1"/>
  <c r="AB806" i="1"/>
  <c r="AI806" i="1"/>
  <c r="AG806" i="1"/>
  <c r="AF806" i="1"/>
  <c r="AE806" i="1"/>
  <c r="AC806" i="1"/>
  <c r="AD806" i="1"/>
  <c r="AK806" i="1"/>
  <c r="AH806" i="1"/>
  <c r="AB790" i="1"/>
  <c r="AE790" i="1"/>
  <c r="AF790" i="1"/>
  <c r="AI790" i="1"/>
  <c r="AK790" i="1"/>
  <c r="AD790" i="1"/>
  <c r="AG790" i="1"/>
  <c r="AC790" i="1"/>
  <c r="AJ790" i="1"/>
  <c r="AB774" i="1"/>
  <c r="AK774" i="1"/>
  <c r="AG774" i="1"/>
  <c r="AB758" i="1"/>
  <c r="AI758" i="1"/>
  <c r="AE758" i="1"/>
  <c r="AK758" i="1"/>
  <c r="AG758" i="1"/>
  <c r="AC742" i="1"/>
  <c r="AG742" i="1"/>
  <c r="AI742" i="1"/>
  <c r="AE742" i="1"/>
  <c r="AK742" i="1"/>
  <c r="AC726" i="1"/>
  <c r="AI726" i="1"/>
  <c r="AE726" i="1"/>
  <c r="AC710" i="1"/>
  <c r="AI710" i="1"/>
  <c r="AE710" i="1"/>
  <c r="AC694" i="1"/>
  <c r="AI694" i="1"/>
  <c r="AE694" i="1"/>
  <c r="AC678" i="1"/>
  <c r="AE678" i="1"/>
  <c r="AC662" i="1"/>
  <c r="AI662" i="1"/>
  <c r="AE662" i="1"/>
  <c r="AC646" i="1"/>
  <c r="AE646" i="1"/>
  <c r="AC630" i="1"/>
  <c r="AI630" i="1"/>
  <c r="AE630" i="1"/>
  <c r="AC614" i="1"/>
  <c r="AE614" i="1"/>
  <c r="AB582" i="1"/>
  <c r="AI582" i="1"/>
  <c r="AB566" i="1"/>
  <c r="AI566" i="1"/>
  <c r="AB550" i="1"/>
  <c r="AI550" i="1"/>
  <c r="AB534" i="1"/>
  <c r="AI534" i="1"/>
  <c r="AB502" i="1"/>
  <c r="AI502" i="1"/>
  <c r="AE468" i="1"/>
  <c r="AI468" i="1"/>
  <c r="AE436" i="1"/>
  <c r="I436" i="1" s="1"/>
  <c r="AI436" i="1"/>
  <c r="AB404" i="1"/>
  <c r="F404" i="1" s="1"/>
  <c r="AI404" i="1"/>
  <c r="AB269" i="1"/>
  <c r="AE269" i="1"/>
  <c r="I269" i="1" s="1"/>
  <c r="L269" i="1" s="1"/>
  <c r="AB43" i="1"/>
  <c r="AE43" i="1"/>
  <c r="AI43" i="1"/>
  <c r="AB483" i="1"/>
  <c r="AI483" i="1"/>
  <c r="AB419" i="1"/>
  <c r="AI419" i="1"/>
  <c r="AB387" i="1"/>
  <c r="AI387" i="1"/>
  <c r="AC339" i="1"/>
  <c r="AI339" i="1"/>
  <c r="AC307" i="1"/>
  <c r="AI307" i="1"/>
  <c r="AB275" i="1"/>
  <c r="AK275" i="1"/>
  <c r="AE275" i="1"/>
  <c r="AG275" i="1"/>
  <c r="AB243" i="1"/>
  <c r="AI243" i="1"/>
  <c r="AE243" i="1"/>
  <c r="AK243" i="1"/>
  <c r="AG243" i="1"/>
  <c r="K243" i="1" s="1"/>
  <c r="N243" i="1" s="1"/>
  <c r="AC243" i="1"/>
  <c r="AB211" i="1"/>
  <c r="AE211" i="1"/>
  <c r="AB200" i="1"/>
  <c r="AI200" i="1"/>
  <c r="AB89" i="1"/>
  <c r="AI89" i="1"/>
  <c r="AB465" i="1"/>
  <c r="F465" i="1" s="1"/>
  <c r="AI465" i="1"/>
  <c r="AB449" i="1"/>
  <c r="AI449" i="1"/>
  <c r="AB417" i="1"/>
  <c r="AI417" i="1"/>
  <c r="AB401" i="1"/>
  <c r="AI401" i="1"/>
  <c r="AB385" i="1"/>
  <c r="AI385" i="1"/>
  <c r="AB255" i="1"/>
  <c r="AE255" i="1"/>
  <c r="AI255" i="1"/>
  <c r="AK255" i="1"/>
  <c r="AG255" i="1"/>
  <c r="AB223" i="1"/>
  <c r="AG223" i="1"/>
  <c r="AE223" i="1"/>
  <c r="AC223" i="1"/>
  <c r="AI223" i="1"/>
  <c r="AB186" i="1"/>
  <c r="AE186" i="1"/>
  <c r="AC125" i="1"/>
  <c r="AE125" i="1"/>
  <c r="I125" i="1" s="1"/>
  <c r="L125" i="1" s="1"/>
  <c r="AB41" i="1"/>
  <c r="AI41" i="1"/>
  <c r="AC346" i="1"/>
  <c r="AI346" i="1"/>
  <c r="AC330" i="1"/>
  <c r="AE330" i="1"/>
  <c r="AI330" i="1"/>
  <c r="AC314" i="1"/>
  <c r="AE314" i="1"/>
  <c r="AI314" i="1"/>
  <c r="AC298" i="1"/>
  <c r="AI298" i="1"/>
  <c r="AE298" i="1"/>
  <c r="AB282" i="1"/>
  <c r="F282" i="1" s="1"/>
  <c r="AI282" i="1"/>
  <c r="AB266" i="1"/>
  <c r="AE266" i="1"/>
  <c r="AI266" i="1"/>
  <c r="AB250" i="1"/>
  <c r="F250" i="1" s="1"/>
  <c r="AE250" i="1"/>
  <c r="AI250" i="1"/>
  <c r="AB234" i="1"/>
  <c r="AI234" i="1"/>
  <c r="AB218" i="1"/>
  <c r="AI218" i="1"/>
  <c r="AB182" i="1"/>
  <c r="AI182" i="1"/>
  <c r="AE182" i="1"/>
  <c r="I182" i="1" s="1"/>
  <c r="L182" i="1" s="1"/>
  <c r="AC150" i="1"/>
  <c r="AI150" i="1"/>
  <c r="AC133" i="1"/>
  <c r="AI133" i="1"/>
  <c r="AE133" i="1"/>
  <c r="AB73" i="1"/>
  <c r="AI73" i="1"/>
  <c r="AC153" i="1"/>
  <c r="AI153" i="1"/>
  <c r="AB76" i="1"/>
  <c r="AI76" i="1"/>
  <c r="AB203" i="1"/>
  <c r="AI203" i="1"/>
  <c r="AE203" i="1"/>
  <c r="AE187" i="1"/>
  <c r="AI187" i="1"/>
  <c r="AE171" i="1"/>
  <c r="AI171" i="1"/>
  <c r="AC155" i="1"/>
  <c r="AI155" i="1"/>
  <c r="AB97" i="1"/>
  <c r="AI97" i="1"/>
  <c r="AB83" i="1"/>
  <c r="AI83" i="1"/>
  <c r="AB103" i="1"/>
  <c r="AI103" i="1"/>
  <c r="AB69" i="1"/>
  <c r="AI69" i="1"/>
  <c r="AB112" i="1"/>
  <c r="AI112" i="1"/>
  <c r="AB93" i="1"/>
  <c r="AI93" i="1"/>
  <c r="AB63" i="1"/>
  <c r="AI63" i="1"/>
  <c r="AE63" i="1"/>
  <c r="AC857" i="1"/>
  <c r="AC394" i="1"/>
  <c r="G394" i="1" s="1"/>
  <c r="AI517" i="1"/>
  <c r="AD1075" i="1"/>
  <c r="AF1091" i="1"/>
  <c r="AH1107" i="1"/>
  <c r="AJ1123" i="1"/>
  <c r="AC1149" i="1"/>
  <c r="AK1165" i="1"/>
  <c r="AF1187" i="1"/>
  <c r="AG882" i="1"/>
  <c r="AG1395" i="1"/>
  <c r="AC1437" i="1"/>
  <c r="AH1475" i="1"/>
  <c r="AG1405" i="1"/>
  <c r="AF1379" i="1"/>
  <c r="AJ948" i="1"/>
  <c r="AK1203" i="1"/>
  <c r="AI768" i="1"/>
  <c r="AE882" i="1"/>
  <c r="AJ1373" i="1"/>
  <c r="AE512" i="1"/>
  <c r="AC305" i="1"/>
  <c r="AE305" i="1"/>
  <c r="AK305" i="1"/>
  <c r="AD305" i="1"/>
  <c r="AH305" i="1"/>
  <c r="AB378" i="1"/>
  <c r="AI378" i="1"/>
  <c r="AK378" i="1"/>
  <c r="AE378" i="1"/>
  <c r="AH378" i="1"/>
  <c r="AD378" i="1"/>
  <c r="AB533" i="1"/>
  <c r="AE533" i="1"/>
  <c r="AI533" i="1"/>
  <c r="AH533" i="1"/>
  <c r="AG533" i="1"/>
  <c r="AD533" i="1"/>
  <c r="AB597" i="1"/>
  <c r="AE597" i="1"/>
  <c r="AC597" i="1"/>
  <c r="AH597" i="1"/>
  <c r="AD597" i="1"/>
  <c r="AE661" i="1"/>
  <c r="AJ661" i="1"/>
  <c r="AD661" i="1"/>
  <c r="AG661" i="1"/>
  <c r="AE725" i="1"/>
  <c r="AI725" i="1"/>
  <c r="AB725" i="1"/>
  <c r="AF725" i="1"/>
  <c r="AC725" i="1"/>
  <c r="AJ725" i="1"/>
  <c r="AB789" i="1"/>
  <c r="AI789" i="1"/>
  <c r="AG789" i="1"/>
  <c r="AJ789" i="1"/>
  <c r="AF789" i="1"/>
  <c r="AE789" i="1"/>
  <c r="AE861" i="1"/>
  <c r="AB861" i="1"/>
  <c r="AG861" i="1"/>
  <c r="AJ861" i="1"/>
  <c r="AH861" i="1"/>
  <c r="AB893" i="1"/>
  <c r="AE893" i="1"/>
  <c r="AH893" i="1"/>
  <c r="AG893" i="1"/>
  <c r="AJ893" i="1"/>
  <c r="AD893" i="1"/>
  <c r="AB925" i="1"/>
  <c r="AG925" i="1"/>
  <c r="AE925" i="1"/>
  <c r="AJ925" i="1"/>
  <c r="AH925" i="1"/>
  <c r="AD925" i="1"/>
  <c r="AB957" i="1"/>
  <c r="AE957" i="1"/>
  <c r="AG957" i="1"/>
  <c r="AH957" i="1"/>
  <c r="AJ957" i="1"/>
  <c r="AD957" i="1"/>
  <c r="AB989" i="1"/>
  <c r="AE989" i="1"/>
  <c r="AI989" i="1"/>
  <c r="AH989" i="1"/>
  <c r="AD989" i="1"/>
  <c r="AG989" i="1"/>
  <c r="AI1021" i="1"/>
  <c r="AB1021" i="1"/>
  <c r="AG1021" i="1"/>
  <c r="AH1021" i="1"/>
  <c r="AD1021" i="1"/>
  <c r="AB1053" i="1"/>
  <c r="AE1053" i="1"/>
  <c r="AG1053" i="1"/>
  <c r="AD1053" i="1"/>
  <c r="AJ1053" i="1"/>
  <c r="AB1063" i="1"/>
  <c r="AG1063" i="1"/>
  <c r="AI1063" i="1"/>
  <c r="AF1063" i="1"/>
  <c r="AJ1063" i="1"/>
  <c r="AB1079" i="1"/>
  <c r="AE1079" i="1"/>
  <c r="AI1079" i="1"/>
  <c r="AG1079" i="1"/>
  <c r="AF1079" i="1"/>
  <c r="AJ1079" i="1"/>
  <c r="AB1095" i="1"/>
  <c r="AI1095" i="1"/>
  <c r="AG1095" i="1"/>
  <c r="AF1095" i="1"/>
  <c r="AJ1095" i="1"/>
  <c r="AB1111" i="1"/>
  <c r="AG1111" i="1"/>
  <c r="AI1111" i="1"/>
  <c r="AF1111" i="1"/>
  <c r="AJ1111" i="1"/>
  <c r="AB1127" i="1"/>
  <c r="AG1127" i="1"/>
  <c r="AF1127" i="1"/>
  <c r="AJ1127" i="1"/>
  <c r="AB1143" i="1"/>
  <c r="AG1143" i="1"/>
  <c r="AF1143" i="1"/>
  <c r="AJ1143" i="1"/>
  <c r="AB1159" i="1"/>
  <c r="AI1159" i="1"/>
  <c r="AE1159" i="1"/>
  <c r="AG1159" i="1"/>
  <c r="AF1159" i="1"/>
  <c r="AJ1159" i="1"/>
  <c r="AB1175" i="1"/>
  <c r="AE1175" i="1"/>
  <c r="AI1175" i="1"/>
  <c r="AG1175" i="1"/>
  <c r="AF1175" i="1"/>
  <c r="AJ1175" i="1"/>
  <c r="AB1191" i="1"/>
  <c r="AI1191" i="1"/>
  <c r="AG1191" i="1"/>
  <c r="AJ1191" i="1"/>
  <c r="AE1191" i="1"/>
  <c r="AB1207" i="1"/>
  <c r="AC1207" i="1"/>
  <c r="AJ1207" i="1"/>
  <c r="AF1207" i="1"/>
  <c r="AB1223" i="1"/>
  <c r="AI1223" i="1"/>
  <c r="AE1223" i="1"/>
  <c r="AK1223" i="1"/>
  <c r="AC1223" i="1"/>
  <c r="AJ1223" i="1"/>
  <c r="AF1223" i="1"/>
  <c r="AB1239" i="1"/>
  <c r="AE1239" i="1"/>
  <c r="AK1239" i="1"/>
  <c r="AJ1239" i="1"/>
  <c r="AC1239" i="1"/>
  <c r="AF1239" i="1"/>
  <c r="AB1255" i="1"/>
  <c r="AI1255" i="1"/>
  <c r="AE1255" i="1"/>
  <c r="AK1255" i="1"/>
  <c r="AC1255" i="1"/>
  <c r="AJ1255" i="1"/>
  <c r="AF1255" i="1"/>
  <c r="AB1271" i="1"/>
  <c r="AE1271" i="1"/>
  <c r="AI1271" i="1"/>
  <c r="AG1271" i="1"/>
  <c r="AJ1271" i="1"/>
  <c r="AF1271" i="1"/>
  <c r="AE1287" i="1"/>
  <c r="AF1287" i="1"/>
  <c r="AB1287" i="1"/>
  <c r="AE1303" i="1"/>
  <c r="AI1303" i="1"/>
  <c r="AG1303" i="1"/>
  <c r="AJ1303" i="1"/>
  <c r="AB1303" i="1"/>
  <c r="AE1319" i="1"/>
  <c r="AI1319" i="1"/>
  <c r="AF1319" i="1"/>
  <c r="AG1319" i="1"/>
  <c r="AJ1319" i="1"/>
  <c r="AE1335" i="1"/>
  <c r="AG1335" i="1"/>
  <c r="AF1335" i="1"/>
  <c r="AB1335" i="1"/>
  <c r="AE1351" i="1"/>
  <c r="AI1351" i="1"/>
  <c r="AG1351" i="1"/>
  <c r="AF1351" i="1"/>
  <c r="AB1351" i="1"/>
  <c r="AJ1351" i="1"/>
  <c r="AE1367" i="1"/>
  <c r="AI1367" i="1"/>
  <c r="AG1367" i="1"/>
  <c r="AB1367" i="1"/>
  <c r="AJ1367" i="1"/>
  <c r="AF1367" i="1"/>
  <c r="AC1383" i="1"/>
  <c r="AI1383" i="1"/>
  <c r="AG1383" i="1"/>
  <c r="AD1383" i="1"/>
  <c r="AH1383" i="1"/>
  <c r="AC1399" i="1"/>
  <c r="AD1399" i="1"/>
  <c r="AH1399" i="1"/>
  <c r="AG1399" i="1"/>
  <c r="AC1415" i="1"/>
  <c r="AI1415" i="1"/>
  <c r="AH1415" i="1"/>
  <c r="AD1415" i="1"/>
  <c r="AG1415" i="1"/>
  <c r="AB1431" i="1"/>
  <c r="AH1431" i="1"/>
  <c r="AG1431" i="1"/>
  <c r="AD1431" i="1"/>
  <c r="AB1447" i="1"/>
  <c r="AH1447" i="1"/>
  <c r="AG1447" i="1"/>
  <c r="AD1447" i="1"/>
  <c r="AB1463" i="1"/>
  <c r="AH1463" i="1"/>
  <c r="AG1463" i="1"/>
  <c r="AD1463" i="1"/>
  <c r="AB1479" i="1"/>
  <c r="AI1479" i="1"/>
  <c r="AH1479" i="1"/>
  <c r="AD1479" i="1"/>
  <c r="AG1479" i="1"/>
  <c r="AB1495" i="1"/>
  <c r="AH1495" i="1"/>
  <c r="AG1495" i="1"/>
  <c r="AD1495" i="1"/>
  <c r="AI1495" i="1"/>
  <c r="AC337" i="1"/>
  <c r="AE337" i="1"/>
  <c r="I337" i="1" s="1"/>
  <c r="L337" i="1" s="1"/>
  <c r="AK337" i="1"/>
  <c r="AD337" i="1"/>
  <c r="AH337" i="1"/>
  <c r="AB426" i="1"/>
  <c r="AI426" i="1"/>
  <c r="AE426" i="1"/>
  <c r="AK426" i="1"/>
  <c r="O426" i="1" s="1"/>
  <c r="AH426" i="1"/>
  <c r="AC426" i="1"/>
  <c r="AD426" i="1"/>
  <c r="AB541" i="1"/>
  <c r="AE541" i="1"/>
  <c r="AG541" i="1"/>
  <c r="AH541" i="1"/>
  <c r="AC541" i="1"/>
  <c r="AD541" i="1"/>
  <c r="AE605" i="1"/>
  <c r="AI605" i="1"/>
  <c r="AB605" i="1"/>
  <c r="AJ605" i="1"/>
  <c r="AF605" i="1"/>
  <c r="AG605" i="1"/>
  <c r="AE669" i="1"/>
  <c r="AH669" i="1"/>
  <c r="AC669" i="1"/>
  <c r="AB669" i="1"/>
  <c r="AD669" i="1"/>
  <c r="AK669" i="1"/>
  <c r="AE733" i="1"/>
  <c r="AI733" i="1"/>
  <c r="AJ733" i="1"/>
  <c r="AF733" i="1"/>
  <c r="AG733" i="1"/>
  <c r="AB733" i="1"/>
  <c r="AB797" i="1"/>
  <c r="AG797" i="1"/>
  <c r="AE797" i="1"/>
  <c r="AD797" i="1"/>
  <c r="AH797" i="1"/>
  <c r="AB833" i="1"/>
  <c r="AI833" i="1"/>
  <c r="AJ833" i="1"/>
  <c r="AH833" i="1"/>
  <c r="AD833" i="1"/>
  <c r="AG833" i="1"/>
  <c r="AI865" i="1"/>
  <c r="AE865" i="1"/>
  <c r="AC865" i="1"/>
  <c r="AD865" i="1"/>
  <c r="AK865" i="1"/>
  <c r="AH865" i="1"/>
  <c r="AB897" i="1"/>
  <c r="AI897" i="1"/>
  <c r="AK897" i="1"/>
  <c r="AJ897" i="1"/>
  <c r="AD897" i="1"/>
  <c r="AB929" i="1"/>
  <c r="AK929" i="1"/>
  <c r="AD929" i="1"/>
  <c r="AC929" i="1"/>
  <c r="AJ929" i="1"/>
  <c r="AB961" i="1"/>
  <c r="AC961" i="1"/>
  <c r="AJ961" i="1"/>
  <c r="AK961" i="1"/>
  <c r="AH961" i="1"/>
  <c r="AB993" i="1"/>
  <c r="AE993" i="1"/>
  <c r="AI993" i="1"/>
  <c r="AK993" i="1"/>
  <c r="AD993" i="1"/>
  <c r="AC993" i="1"/>
  <c r="AJ993" i="1"/>
  <c r="AH993" i="1"/>
  <c r="AB1025" i="1"/>
  <c r="AE1025" i="1"/>
  <c r="AC1025" i="1"/>
  <c r="AJ1025" i="1"/>
  <c r="AK1025" i="1"/>
  <c r="AH1025" i="1"/>
  <c r="AD1025" i="1"/>
  <c r="AB1057" i="1"/>
  <c r="AI1057" i="1"/>
  <c r="AG1057" i="1"/>
  <c r="AJ1057" i="1"/>
  <c r="AB1073" i="1"/>
  <c r="AG1073" i="1"/>
  <c r="AJ1073" i="1"/>
  <c r="AF1073" i="1"/>
  <c r="AB1089" i="1"/>
  <c r="AI1089" i="1"/>
  <c r="AG1089" i="1"/>
  <c r="AF1089" i="1"/>
  <c r="AJ1089" i="1"/>
  <c r="AB1105" i="1"/>
  <c r="AI1105" i="1"/>
  <c r="AG1105" i="1"/>
  <c r="AJ1105" i="1"/>
  <c r="AF1105" i="1"/>
  <c r="AB1121" i="1"/>
  <c r="AG1121" i="1"/>
  <c r="AJ1121" i="1"/>
  <c r="AF1121" i="1"/>
  <c r="AB1137" i="1"/>
  <c r="AG1137" i="1"/>
  <c r="AJ1137" i="1"/>
  <c r="AB1153" i="1"/>
  <c r="AI1153" i="1"/>
  <c r="AG1153" i="1"/>
  <c r="AF1153" i="1"/>
  <c r="AJ1153" i="1"/>
  <c r="AB1169" i="1"/>
  <c r="AJ1169" i="1"/>
  <c r="AF1169" i="1"/>
  <c r="AG1169" i="1"/>
  <c r="AB1185" i="1"/>
  <c r="AG1185" i="1"/>
  <c r="AJ1185" i="1"/>
  <c r="AF1185" i="1"/>
  <c r="AB1201" i="1"/>
  <c r="AI1201" i="1"/>
  <c r="AC1201" i="1"/>
  <c r="AE1201" i="1"/>
  <c r="AJ1201" i="1"/>
  <c r="AF1201" i="1"/>
  <c r="AB1217" i="1"/>
  <c r="AE1217" i="1"/>
  <c r="AK1217" i="1"/>
  <c r="AJ1217" i="1"/>
  <c r="AC1217" i="1"/>
  <c r="AB1233" i="1"/>
  <c r="AK1233" i="1"/>
  <c r="AJ1233" i="1"/>
  <c r="AE1233" i="1"/>
  <c r="AC1233" i="1"/>
  <c r="AF1233" i="1"/>
  <c r="AB1249" i="1"/>
  <c r="AJ1249" i="1"/>
  <c r="AE1249" i="1"/>
  <c r="AK1249" i="1"/>
  <c r="AF1249" i="1"/>
  <c r="AC1249" i="1"/>
  <c r="AE1265" i="1"/>
  <c r="AI1265" i="1"/>
  <c r="AB1265" i="1"/>
  <c r="AJ1265" i="1"/>
  <c r="AG1265" i="1"/>
  <c r="AF1265" i="1"/>
  <c r="AE1281" i="1"/>
  <c r="AB1281" i="1"/>
  <c r="AG1281" i="1"/>
  <c r="AH1281" i="1"/>
  <c r="AC1297" i="1"/>
  <c r="AB1297" i="1"/>
  <c r="AF1297" i="1"/>
  <c r="AG1297" i="1"/>
  <c r="AJ1297" i="1"/>
  <c r="AC1313" i="1"/>
  <c r="AI1313" i="1"/>
  <c r="AG1313" i="1"/>
  <c r="AF1313" i="1"/>
  <c r="AJ1313" i="1"/>
  <c r="AB1313" i="1"/>
  <c r="AC1329" i="1"/>
  <c r="AJ1329" i="1"/>
  <c r="AG1329" i="1"/>
  <c r="AB1329" i="1"/>
  <c r="AF1329" i="1"/>
  <c r="AC1345" i="1"/>
  <c r="AE1345" i="1"/>
  <c r="AB1345" i="1"/>
  <c r="AJ1345" i="1"/>
  <c r="AI1345" i="1"/>
  <c r="AG1345" i="1"/>
  <c r="AF1345" i="1"/>
  <c r="AC1361" i="1"/>
  <c r="AB1361" i="1"/>
  <c r="AF1361" i="1"/>
  <c r="AJ1361" i="1"/>
  <c r="AG1361" i="1"/>
  <c r="AC1377" i="1"/>
  <c r="AI1377" i="1"/>
  <c r="AG1377" i="1"/>
  <c r="AF1377" i="1"/>
  <c r="AJ1377" i="1"/>
  <c r="AB1377" i="1"/>
  <c r="AI1393" i="1"/>
  <c r="AK1393" i="1"/>
  <c r="AC1393" i="1"/>
  <c r="AD1393" i="1"/>
  <c r="AH1393" i="1"/>
  <c r="AI1409" i="1"/>
  <c r="AC1409" i="1"/>
  <c r="AK1409" i="1"/>
  <c r="AH1409" i="1"/>
  <c r="AD1409" i="1"/>
  <c r="AB1425" i="1"/>
  <c r="AI1425" i="1"/>
  <c r="AK1425" i="1"/>
  <c r="AC1425" i="1"/>
  <c r="AH1425" i="1"/>
  <c r="AB1441" i="1"/>
  <c r="AI1441" i="1"/>
  <c r="AE1441" i="1"/>
  <c r="AK1441" i="1"/>
  <c r="AC1441" i="1"/>
  <c r="AH1441" i="1"/>
  <c r="AD1441" i="1"/>
  <c r="AB1457" i="1"/>
  <c r="AK1457" i="1"/>
  <c r="AC1457" i="1"/>
  <c r="AD1457" i="1"/>
  <c r="AH1457" i="1"/>
  <c r="AB1473" i="1"/>
  <c r="AI1473" i="1"/>
  <c r="AE1473" i="1"/>
  <c r="AK1473" i="1"/>
  <c r="AC1473" i="1"/>
  <c r="AH1473" i="1"/>
  <c r="AD1473" i="1"/>
  <c r="AB1489" i="1"/>
  <c r="AI1489" i="1"/>
  <c r="AK1489" i="1"/>
  <c r="AC1489" i="1"/>
  <c r="AH1489" i="1"/>
  <c r="AD1489" i="1"/>
  <c r="AB1054" i="1"/>
  <c r="AI1054" i="1"/>
  <c r="AE1054" i="1"/>
  <c r="AC1054" i="1"/>
  <c r="AD1054" i="1"/>
  <c r="AH1054" i="1"/>
  <c r="AK1054" i="1"/>
  <c r="AB1038" i="1"/>
  <c r="AI1038" i="1"/>
  <c r="AE1038" i="1"/>
  <c r="AK1038" i="1"/>
  <c r="AC1038" i="1"/>
  <c r="AH1038" i="1"/>
  <c r="AD1038" i="1"/>
  <c r="AB1022" i="1"/>
  <c r="AI1022" i="1"/>
  <c r="AE1022" i="1"/>
  <c r="AD1022" i="1"/>
  <c r="AC1022" i="1"/>
  <c r="AH1022" i="1"/>
  <c r="AK1022" i="1"/>
  <c r="AB1006" i="1"/>
  <c r="AI1006" i="1"/>
  <c r="AE1006" i="1"/>
  <c r="AD1006" i="1"/>
  <c r="AK1006" i="1"/>
  <c r="AH1006" i="1"/>
  <c r="AC1006" i="1"/>
  <c r="AB990" i="1"/>
  <c r="AI990" i="1"/>
  <c r="AE990" i="1"/>
  <c r="AC990" i="1"/>
  <c r="AH990" i="1"/>
  <c r="AD990" i="1"/>
  <c r="AK990" i="1"/>
  <c r="AB974" i="1"/>
  <c r="AI974" i="1"/>
  <c r="AE974" i="1"/>
  <c r="AK974" i="1"/>
  <c r="AH974" i="1"/>
  <c r="AC974" i="1"/>
  <c r="AB958" i="1"/>
  <c r="AC958" i="1"/>
  <c r="AK958" i="1"/>
  <c r="AH958" i="1"/>
  <c r="AD958" i="1"/>
  <c r="AB942" i="1"/>
  <c r="AC942" i="1"/>
  <c r="AK942" i="1"/>
  <c r="AH942" i="1"/>
  <c r="AD942" i="1"/>
  <c r="AE926" i="1"/>
  <c r="AI926" i="1"/>
  <c r="AB926" i="1"/>
  <c r="AG926" i="1"/>
  <c r="AH926" i="1"/>
  <c r="AE910" i="1"/>
  <c r="AG910" i="1"/>
  <c r="AB910" i="1"/>
  <c r="AD910" i="1"/>
  <c r="AH910" i="1"/>
  <c r="AE894" i="1"/>
  <c r="AB894" i="1"/>
  <c r="AG894" i="1"/>
  <c r="AD894" i="1"/>
  <c r="AH894" i="1"/>
  <c r="AI894" i="1"/>
  <c r="AB878" i="1"/>
  <c r="AE878" i="1"/>
  <c r="AD878" i="1"/>
  <c r="AG878" i="1"/>
  <c r="AH878" i="1"/>
  <c r="AC862" i="1"/>
  <c r="AE862" i="1"/>
  <c r="AG862" i="1"/>
  <c r="AF862" i="1"/>
  <c r="AJ862" i="1"/>
  <c r="AB862" i="1"/>
  <c r="AB846" i="1"/>
  <c r="AI846" i="1"/>
  <c r="AE846" i="1"/>
  <c r="AK846" i="1"/>
  <c r="AH846" i="1"/>
  <c r="AC846" i="1"/>
  <c r="AD846" i="1"/>
  <c r="AB811" i="1"/>
  <c r="AE811" i="1"/>
  <c r="AH811" i="1"/>
  <c r="AJ811" i="1"/>
  <c r="AG811" i="1"/>
  <c r="AD811" i="1"/>
  <c r="AB779" i="1"/>
  <c r="AI779" i="1"/>
  <c r="AG779" i="1"/>
  <c r="AD779" i="1"/>
  <c r="AH779" i="1"/>
  <c r="AF779" i="1"/>
  <c r="AE747" i="1"/>
  <c r="AD747" i="1"/>
  <c r="AK747" i="1"/>
  <c r="AG747" i="1"/>
  <c r="AB747" i="1"/>
  <c r="AC747" i="1"/>
  <c r="AH747" i="1"/>
  <c r="AE715" i="1"/>
  <c r="AI715" i="1"/>
  <c r="AF715" i="1"/>
  <c r="AH715" i="1"/>
  <c r="AB715" i="1"/>
  <c r="AJ715" i="1"/>
  <c r="AG715" i="1"/>
  <c r="AE683" i="1"/>
  <c r="AI683" i="1"/>
  <c r="AF683" i="1"/>
  <c r="AH683" i="1"/>
  <c r="AB683" i="1"/>
  <c r="AJ683" i="1"/>
  <c r="AG683" i="1"/>
  <c r="AE651" i="1"/>
  <c r="AI651" i="1"/>
  <c r="AH651" i="1"/>
  <c r="AK651" i="1"/>
  <c r="AD651" i="1"/>
  <c r="AC651" i="1"/>
  <c r="AE619" i="1"/>
  <c r="AI619" i="1"/>
  <c r="AH619" i="1"/>
  <c r="AK619" i="1"/>
  <c r="AD619" i="1"/>
  <c r="AC619" i="1"/>
  <c r="AB587" i="1"/>
  <c r="AK587" i="1"/>
  <c r="AH587" i="1"/>
  <c r="AG587" i="1"/>
  <c r="AC587" i="1"/>
  <c r="AD587" i="1"/>
  <c r="AB555" i="1"/>
  <c r="AE555" i="1"/>
  <c r="AG555" i="1"/>
  <c r="AH555" i="1"/>
  <c r="AC555" i="1"/>
  <c r="AD555" i="1"/>
  <c r="AB523" i="1"/>
  <c r="AI523" i="1"/>
  <c r="AE523" i="1"/>
  <c r="AG523" i="1"/>
  <c r="AK523" i="1"/>
  <c r="AH523" i="1"/>
  <c r="AC523" i="1"/>
  <c r="AD523" i="1"/>
  <c r="AB430" i="1"/>
  <c r="AE430" i="1"/>
  <c r="I430" i="1" s="1"/>
  <c r="L430" i="1" s="1"/>
  <c r="AI430" i="1"/>
  <c r="AC430" i="1"/>
  <c r="AK430" i="1"/>
  <c r="O430" i="1" s="1"/>
  <c r="AH430" i="1"/>
  <c r="AD430" i="1"/>
  <c r="AC297" i="1"/>
  <c r="AE297" i="1"/>
  <c r="I297" i="1" s="1"/>
  <c r="L297" i="1" s="1"/>
  <c r="AK297" i="1"/>
  <c r="AD297" i="1"/>
  <c r="AH297" i="1"/>
  <c r="AB1056" i="1"/>
  <c r="AE1056" i="1"/>
  <c r="AK1056" i="1"/>
  <c r="AC1056" i="1"/>
  <c r="AH1056" i="1"/>
  <c r="AF1056" i="1"/>
  <c r="AD1056" i="1"/>
  <c r="AI1040" i="1"/>
  <c r="AB1040" i="1"/>
  <c r="AG1040" i="1"/>
  <c r="AD1040" i="1"/>
  <c r="AH1040" i="1"/>
  <c r="AI1024" i="1"/>
  <c r="AB1024" i="1"/>
  <c r="AH1024" i="1"/>
  <c r="AG1024" i="1"/>
  <c r="AD1024" i="1"/>
  <c r="AB1008" i="1"/>
  <c r="AE1008" i="1"/>
  <c r="AG1008" i="1"/>
  <c r="AD1008" i="1"/>
  <c r="AH1008" i="1"/>
  <c r="AB992" i="1"/>
  <c r="AE992" i="1"/>
  <c r="AH992" i="1"/>
  <c r="AG992" i="1"/>
  <c r="AD992" i="1"/>
  <c r="AB976" i="1"/>
  <c r="AE976" i="1"/>
  <c r="AG976" i="1"/>
  <c r="AD976" i="1"/>
  <c r="AH976" i="1"/>
  <c r="AB960" i="1"/>
  <c r="AK960" i="1"/>
  <c r="AH960" i="1"/>
  <c r="AC960" i="1"/>
  <c r="AD960" i="1"/>
  <c r="AB944" i="1"/>
  <c r="AK944" i="1"/>
  <c r="AC944" i="1"/>
  <c r="AH944" i="1"/>
  <c r="AD944" i="1"/>
  <c r="AB928" i="1"/>
  <c r="AK928" i="1"/>
  <c r="AD928" i="1"/>
  <c r="AC928" i="1"/>
  <c r="AH928" i="1"/>
  <c r="AC912" i="1"/>
  <c r="AE912" i="1"/>
  <c r="AD912" i="1"/>
  <c r="AK912" i="1"/>
  <c r="AH912" i="1"/>
  <c r="AC896" i="1"/>
  <c r="AI896" i="1"/>
  <c r="AD896" i="1"/>
  <c r="AH896" i="1"/>
  <c r="AK896" i="1"/>
  <c r="AC880" i="1"/>
  <c r="AE880" i="1"/>
  <c r="AH880" i="1"/>
  <c r="AK880" i="1"/>
  <c r="AD880" i="1"/>
  <c r="AI864" i="1"/>
  <c r="AE864" i="1"/>
  <c r="AF864" i="1"/>
  <c r="AJ864" i="1"/>
  <c r="AC848" i="1"/>
  <c r="AE848" i="1"/>
  <c r="AD848" i="1"/>
  <c r="AK848" i="1"/>
  <c r="AI823" i="1"/>
  <c r="AC823" i="1"/>
  <c r="AH823" i="1"/>
  <c r="AD823" i="1"/>
  <c r="AK823" i="1"/>
  <c r="AJ823" i="1"/>
  <c r="AB791" i="1"/>
  <c r="AI791" i="1"/>
  <c r="AK791" i="1"/>
  <c r="AD791" i="1"/>
  <c r="AJ791" i="1"/>
  <c r="AH791" i="1"/>
  <c r="AB759" i="1"/>
  <c r="AE759" i="1"/>
  <c r="AK759" i="1"/>
  <c r="AD759" i="1"/>
  <c r="AF759" i="1"/>
  <c r="AC759" i="1"/>
  <c r="AJ759" i="1"/>
  <c r="AE727" i="1"/>
  <c r="AD727" i="1"/>
  <c r="AI727" i="1"/>
  <c r="AF727" i="1"/>
  <c r="AK727" i="1"/>
  <c r="AH727" i="1"/>
  <c r="AJ727" i="1"/>
  <c r="AC727" i="1"/>
  <c r="AE695" i="1"/>
  <c r="AB695" i="1"/>
  <c r="AJ695" i="1"/>
  <c r="AG695" i="1"/>
  <c r="AD695" i="1"/>
  <c r="AF695" i="1"/>
  <c r="AE663" i="1"/>
  <c r="AB663" i="1"/>
  <c r="AJ663" i="1"/>
  <c r="AG663" i="1"/>
  <c r="AF663" i="1"/>
  <c r="AE631" i="1"/>
  <c r="AD631" i="1"/>
  <c r="AC631" i="1"/>
  <c r="AH631" i="1"/>
  <c r="AK631" i="1"/>
  <c r="AB599" i="1"/>
  <c r="AI599" i="1"/>
  <c r="AK599" i="1"/>
  <c r="AH599" i="1"/>
  <c r="AG599" i="1"/>
  <c r="AC599" i="1"/>
  <c r="AD599" i="1"/>
  <c r="AB567" i="1"/>
  <c r="AI567" i="1"/>
  <c r="AG567" i="1"/>
  <c r="AH567" i="1"/>
  <c r="AK567" i="1"/>
  <c r="AD567" i="1"/>
  <c r="AB535" i="1"/>
  <c r="AC535" i="1"/>
  <c r="AK535" i="1"/>
  <c r="AH535" i="1"/>
  <c r="AG535" i="1"/>
  <c r="AD535" i="1"/>
  <c r="AB503" i="1"/>
  <c r="AI503" i="1"/>
  <c r="AH503" i="1"/>
  <c r="AK503" i="1"/>
  <c r="AG503" i="1"/>
  <c r="AD503" i="1"/>
  <c r="AB438" i="1"/>
  <c r="AK438" i="1"/>
  <c r="O438" i="1" s="1"/>
  <c r="AC438" i="1"/>
  <c r="AH438" i="1"/>
  <c r="AD438" i="1"/>
  <c r="AB281" i="1"/>
  <c r="AE281" i="1"/>
  <c r="I281" i="1" s="1"/>
  <c r="L281" i="1" s="1"/>
  <c r="AC281" i="1"/>
  <c r="G281" i="1" s="1"/>
  <c r="AI281" i="1"/>
  <c r="AH281" i="1"/>
  <c r="AK281" i="1"/>
  <c r="AD281" i="1"/>
  <c r="AC828" i="1"/>
  <c r="AK828" i="1"/>
  <c r="AJ828" i="1"/>
  <c r="AB828" i="1"/>
  <c r="AI828" i="1"/>
  <c r="AF828" i="1"/>
  <c r="AB812" i="1"/>
  <c r="AC812" i="1"/>
  <c r="AK812" i="1"/>
  <c r="AD812" i="1"/>
  <c r="AH812" i="1"/>
  <c r="AB796" i="1"/>
  <c r="AI796" i="1"/>
  <c r="AK796" i="1"/>
  <c r="AC796" i="1"/>
  <c r="AD796" i="1"/>
  <c r="AB780" i="1"/>
  <c r="AK780" i="1"/>
  <c r="AD780" i="1"/>
  <c r="AJ780" i="1"/>
  <c r="AH780" i="1"/>
  <c r="AF780" i="1"/>
  <c r="AB764" i="1"/>
  <c r="AH764" i="1"/>
  <c r="AD764" i="1"/>
  <c r="AB748" i="1"/>
  <c r="AE748" i="1"/>
  <c r="AD748" i="1"/>
  <c r="AH748" i="1"/>
  <c r="AE732" i="1"/>
  <c r="AI732" i="1"/>
  <c r="AC732" i="1"/>
  <c r="AG732" i="1"/>
  <c r="AD732" i="1"/>
  <c r="AK732" i="1"/>
  <c r="AH732" i="1"/>
  <c r="AE716" i="1"/>
  <c r="AI716" i="1"/>
  <c r="AC716" i="1"/>
  <c r="AK716" i="1"/>
  <c r="AD716" i="1"/>
  <c r="AH716" i="1"/>
  <c r="AE700" i="1"/>
  <c r="AI700" i="1"/>
  <c r="AC700" i="1"/>
  <c r="AD700" i="1"/>
  <c r="AG700" i="1"/>
  <c r="AH700" i="1"/>
  <c r="AC684" i="1"/>
  <c r="AE684" i="1"/>
  <c r="AK684" i="1"/>
  <c r="AD684" i="1"/>
  <c r="AG684" i="1"/>
  <c r="AH684" i="1"/>
  <c r="AC668" i="1"/>
  <c r="AE668" i="1"/>
  <c r="AK668" i="1"/>
  <c r="AD668" i="1"/>
  <c r="AG668" i="1"/>
  <c r="AH668" i="1"/>
  <c r="AC652" i="1"/>
  <c r="AE652" i="1"/>
  <c r="AK652" i="1"/>
  <c r="AG652" i="1"/>
  <c r="AD652" i="1"/>
  <c r="AH652" i="1"/>
  <c r="AC636" i="1"/>
  <c r="AI636" i="1"/>
  <c r="AE636" i="1"/>
  <c r="AK636" i="1"/>
  <c r="AD636" i="1"/>
  <c r="AH636" i="1"/>
  <c r="AC620" i="1"/>
  <c r="AE620" i="1"/>
  <c r="AK620" i="1"/>
  <c r="AD620" i="1"/>
  <c r="AG620" i="1"/>
  <c r="AH620" i="1"/>
  <c r="AB604" i="1"/>
  <c r="AE604" i="1"/>
  <c r="AG604" i="1"/>
  <c r="AH604" i="1"/>
  <c r="AD604" i="1"/>
  <c r="AB588" i="1"/>
  <c r="AE588" i="1"/>
  <c r="AG588" i="1"/>
  <c r="AH588" i="1"/>
  <c r="AD588" i="1"/>
  <c r="AB572" i="1"/>
  <c r="AE572" i="1"/>
  <c r="AH572" i="1"/>
  <c r="AD572" i="1"/>
  <c r="AB556" i="1"/>
  <c r="AI556" i="1"/>
  <c r="AE556" i="1"/>
  <c r="AH556" i="1"/>
  <c r="AD556" i="1"/>
  <c r="AB540" i="1"/>
  <c r="AI540" i="1"/>
  <c r="AE540" i="1"/>
  <c r="AG540" i="1"/>
  <c r="AH540" i="1"/>
  <c r="AD540" i="1"/>
  <c r="AB524" i="1"/>
  <c r="AG524" i="1"/>
  <c r="AE524" i="1"/>
  <c r="AH524" i="1"/>
  <c r="AD524" i="1"/>
  <c r="AB508" i="1"/>
  <c r="AK508" i="1"/>
  <c r="AC508" i="1"/>
  <c r="AE508" i="1"/>
  <c r="AH508" i="1"/>
  <c r="AD508" i="1"/>
  <c r="AB492" i="1"/>
  <c r="AE492" i="1"/>
  <c r="AC492" i="1"/>
  <c r="AK492" i="1"/>
  <c r="AH492" i="1"/>
  <c r="AD492" i="1"/>
  <c r="AB480" i="1"/>
  <c r="F480" i="1" s="1"/>
  <c r="AG480" i="1"/>
  <c r="AH480" i="1"/>
  <c r="AD480" i="1"/>
  <c r="AE448" i="1"/>
  <c r="I448" i="1" s="1"/>
  <c r="AI448" i="1"/>
  <c r="AK448" i="1"/>
  <c r="O448" i="1" s="1"/>
  <c r="AH448" i="1"/>
  <c r="AC448" i="1"/>
  <c r="AD448" i="1"/>
  <c r="AB416" i="1"/>
  <c r="AI416" i="1"/>
  <c r="AC416" i="1"/>
  <c r="AK416" i="1"/>
  <c r="O416" i="1" s="1"/>
  <c r="AH416" i="1"/>
  <c r="AD416" i="1"/>
  <c r="AB384" i="1"/>
  <c r="AI384" i="1"/>
  <c r="AK384" i="1"/>
  <c r="AH384" i="1"/>
  <c r="AC384" i="1"/>
  <c r="AD384" i="1"/>
  <c r="AI373" i="1"/>
  <c r="AG373" i="1"/>
  <c r="AC373" i="1"/>
  <c r="G373" i="1" s="1"/>
  <c r="AE373" i="1"/>
  <c r="AH373" i="1"/>
  <c r="AK373" i="1"/>
  <c r="AD373" i="1"/>
  <c r="AC309" i="1"/>
  <c r="AI309" i="1"/>
  <c r="AE309" i="1"/>
  <c r="I309" i="1" s="1"/>
  <c r="L309" i="1" s="1"/>
  <c r="AK309" i="1"/>
  <c r="AH309" i="1"/>
  <c r="AD309" i="1"/>
  <c r="AB245" i="1"/>
  <c r="AK245" i="1"/>
  <c r="AH245" i="1"/>
  <c r="AD245" i="1"/>
  <c r="AC57" i="1"/>
  <c r="AE57" i="1"/>
  <c r="AK57" i="1"/>
  <c r="O57" i="1" s="1"/>
  <c r="AF57" i="1"/>
  <c r="AG57" i="1"/>
  <c r="AB57" i="1"/>
  <c r="AJ57" i="1"/>
  <c r="AB818" i="1"/>
  <c r="AI818" i="1"/>
  <c r="AE818" i="1"/>
  <c r="AG818" i="1"/>
  <c r="AD818" i="1"/>
  <c r="AH818" i="1"/>
  <c r="AB802" i="1"/>
  <c r="AD802" i="1"/>
  <c r="AE802" i="1"/>
  <c r="AC802" i="1"/>
  <c r="AH802" i="1"/>
  <c r="AK802" i="1"/>
  <c r="AB786" i="1"/>
  <c r="AC786" i="1"/>
  <c r="AJ786" i="1"/>
  <c r="AK786" i="1"/>
  <c r="AF786" i="1"/>
  <c r="AB770" i="1"/>
  <c r="AE770" i="1"/>
  <c r="AI770" i="1"/>
  <c r="AK770" i="1"/>
  <c r="AF770" i="1"/>
  <c r="AC770" i="1"/>
  <c r="AJ770" i="1"/>
  <c r="AD770" i="1"/>
  <c r="AB754" i="1"/>
  <c r="AE754" i="1"/>
  <c r="AK754" i="1"/>
  <c r="AC754" i="1"/>
  <c r="AH754" i="1"/>
  <c r="AJ754" i="1"/>
  <c r="AD754" i="1"/>
  <c r="AC738" i="1"/>
  <c r="AI738" i="1"/>
  <c r="AE738" i="1"/>
  <c r="AG738" i="1"/>
  <c r="AB738" i="1"/>
  <c r="AJ738" i="1"/>
  <c r="AK738" i="1"/>
  <c r="AF738" i="1"/>
  <c r="AC722" i="1"/>
  <c r="AI722" i="1"/>
  <c r="AE722" i="1"/>
  <c r="AG722" i="1"/>
  <c r="AK722" i="1"/>
  <c r="AB722" i="1"/>
  <c r="AJ722" i="1"/>
  <c r="AF722" i="1"/>
  <c r="AC706" i="1"/>
  <c r="AI706" i="1"/>
  <c r="AG706" i="1"/>
  <c r="AE706" i="1"/>
  <c r="AB706" i="1"/>
  <c r="AJ706" i="1"/>
  <c r="AF706" i="1"/>
  <c r="AC690" i="1"/>
  <c r="AI690" i="1"/>
  <c r="AG690" i="1"/>
  <c r="AB690" i="1"/>
  <c r="AJ690" i="1"/>
  <c r="AK690" i="1"/>
  <c r="AF690" i="1"/>
  <c r="AC674" i="1"/>
  <c r="AI674" i="1"/>
  <c r="AG674" i="1"/>
  <c r="AK674" i="1"/>
  <c r="AB674" i="1"/>
  <c r="AJ674" i="1"/>
  <c r="AF674" i="1"/>
  <c r="AC658" i="1"/>
  <c r="AG658" i="1"/>
  <c r="AB658" i="1"/>
  <c r="AJ658" i="1"/>
  <c r="AK658" i="1"/>
  <c r="AF658" i="1"/>
  <c r="AC642" i="1"/>
  <c r="AG642" i="1"/>
  <c r="AK642" i="1"/>
  <c r="AB642" i="1"/>
  <c r="AJ642" i="1"/>
  <c r="AF642" i="1"/>
  <c r="AC626" i="1"/>
  <c r="AG626" i="1"/>
  <c r="AB626" i="1"/>
  <c r="AJ626" i="1"/>
  <c r="AK626" i="1"/>
  <c r="AF626" i="1"/>
  <c r="AC610" i="1"/>
  <c r="AI610" i="1"/>
  <c r="AG610" i="1"/>
  <c r="AK610" i="1"/>
  <c r="AB610" i="1"/>
  <c r="AJ610" i="1"/>
  <c r="AF610" i="1"/>
  <c r="AB594" i="1"/>
  <c r="AG594" i="1"/>
  <c r="AH594" i="1"/>
  <c r="AK594" i="1"/>
  <c r="AC594" i="1"/>
  <c r="AD594" i="1"/>
  <c r="AB578" i="1"/>
  <c r="AG578" i="1"/>
  <c r="AK578" i="1"/>
  <c r="AH578" i="1"/>
  <c r="AC578" i="1"/>
  <c r="AD578" i="1"/>
  <c r="AB562" i="1"/>
  <c r="AG562" i="1"/>
  <c r="AC562" i="1"/>
  <c r="AH562" i="1"/>
  <c r="AD562" i="1"/>
  <c r="AB546" i="1"/>
  <c r="AI546" i="1"/>
  <c r="AG546" i="1"/>
  <c r="AH546" i="1"/>
  <c r="AK546" i="1"/>
  <c r="AD546" i="1"/>
  <c r="AB530" i="1"/>
  <c r="AI530" i="1"/>
  <c r="AG530" i="1"/>
  <c r="AC530" i="1"/>
  <c r="AH530" i="1"/>
  <c r="AD530" i="1"/>
  <c r="AB514" i="1"/>
  <c r="AG514" i="1"/>
  <c r="AH514" i="1"/>
  <c r="AK514" i="1"/>
  <c r="AD514" i="1"/>
  <c r="AJ281" i="1"/>
  <c r="AJ305" i="1"/>
  <c r="AJ309" i="1"/>
  <c r="AJ337" i="1"/>
  <c r="AJ384" i="1"/>
  <c r="AJ416" i="1"/>
  <c r="AJ430" i="1"/>
  <c r="AJ438" i="1"/>
  <c r="AJ492" i="1"/>
  <c r="AJ503" i="1"/>
  <c r="AJ514" i="1"/>
  <c r="AJ524" i="1"/>
  <c r="AJ533" i="1"/>
  <c r="AJ540" i="1"/>
  <c r="AJ546" i="1"/>
  <c r="AJ556" i="1"/>
  <c r="AJ567" i="1"/>
  <c r="AJ578" i="1"/>
  <c r="AJ588" i="1"/>
  <c r="AJ597" i="1"/>
  <c r="AJ604" i="1"/>
  <c r="AC605" i="1"/>
  <c r="AG619" i="1"/>
  <c r="AG631" i="1"/>
  <c r="AG651" i="1"/>
  <c r="AK715" i="1"/>
  <c r="AF620" i="1"/>
  <c r="AH626" i="1"/>
  <c r="AB636" i="1"/>
  <c r="AD642" i="1"/>
  <c r="AJ668" i="1"/>
  <c r="AF684" i="1"/>
  <c r="AH690" i="1"/>
  <c r="AB700" i="1"/>
  <c r="AD706" i="1"/>
  <c r="AJ732" i="1"/>
  <c r="AB619" i="1"/>
  <c r="AB631" i="1"/>
  <c r="AB651" i="1"/>
  <c r="AD663" i="1"/>
  <c r="AF669" i="1"/>
  <c r="AD725" i="1"/>
  <c r="AD733" i="1"/>
  <c r="AK555" i="1"/>
  <c r="AC567" i="1"/>
  <c r="AG597" i="1"/>
  <c r="AB373" i="1"/>
  <c r="AF791" i="1"/>
  <c r="AJ865" i="1"/>
  <c r="AJ989" i="1"/>
  <c r="AF754" i="1"/>
  <c r="AF1137" i="1"/>
  <c r="AG1287" i="1"/>
  <c r="AJ1287" i="1"/>
  <c r="AF1303" i="1"/>
  <c r="AB1319" i="1"/>
  <c r="AJ1335" i="1"/>
  <c r="AG748" i="1"/>
  <c r="AG764" i="1"/>
  <c r="AF1191" i="1"/>
  <c r="AK1201" i="1"/>
  <c r="AF305" i="1"/>
  <c r="AF337" i="1"/>
  <c r="AF378" i="1"/>
  <c r="AC661" i="1"/>
  <c r="AJ797" i="1"/>
  <c r="AJ1021" i="1"/>
  <c r="AF426" i="1"/>
  <c r="AF541" i="1"/>
  <c r="AK605" i="1"/>
  <c r="AG725" i="1"/>
  <c r="AC733" i="1"/>
  <c r="AF661" i="1"/>
  <c r="AH897" i="1"/>
  <c r="AC378" i="1"/>
  <c r="AF1217" i="1"/>
  <c r="AH57" i="1"/>
  <c r="AJ245" i="1"/>
  <c r="AF297" i="1"/>
  <c r="AB305" i="1"/>
  <c r="AB309" i="1"/>
  <c r="AB337" i="1"/>
  <c r="AG309" i="1"/>
  <c r="AG337" i="1"/>
  <c r="AJ373" i="1"/>
  <c r="AJ378" i="1"/>
  <c r="AJ426" i="1"/>
  <c r="AJ448" i="1"/>
  <c r="AJ480" i="1"/>
  <c r="AJ508" i="1"/>
  <c r="AJ523" i="1"/>
  <c r="AJ530" i="1"/>
  <c r="AJ535" i="1"/>
  <c r="AJ541" i="1"/>
  <c r="AJ555" i="1"/>
  <c r="AJ562" i="1"/>
  <c r="AJ572" i="1"/>
  <c r="AJ587" i="1"/>
  <c r="AJ594" i="1"/>
  <c r="AJ599" i="1"/>
  <c r="AC663" i="1"/>
  <c r="AG669" i="1"/>
  <c r="AK683" i="1"/>
  <c r="AC695" i="1"/>
  <c r="AG727" i="1"/>
  <c r="AK733" i="1"/>
  <c r="AD610" i="1"/>
  <c r="AJ636" i="1"/>
  <c r="AF652" i="1"/>
  <c r="AH658" i="1"/>
  <c r="AB668" i="1"/>
  <c r="AD674" i="1"/>
  <c r="AJ700" i="1"/>
  <c r="AF716" i="1"/>
  <c r="AH722" i="1"/>
  <c r="AB732" i="1"/>
  <c r="AD738" i="1"/>
  <c r="AH605" i="1"/>
  <c r="AJ619" i="1"/>
  <c r="AJ631" i="1"/>
  <c r="AJ651" i="1"/>
  <c r="AB661" i="1"/>
  <c r="AI695" i="1"/>
  <c r="AH759" i="1"/>
  <c r="AF823" i="1"/>
  <c r="AH929" i="1"/>
  <c r="AH1053" i="1"/>
  <c r="AC245" i="1"/>
  <c r="AC897" i="1"/>
  <c r="AB253" i="1"/>
  <c r="AI253" i="1"/>
  <c r="AC253" i="1"/>
  <c r="AE253" i="1"/>
  <c r="AG253" i="1"/>
  <c r="K253" i="1" s="1"/>
  <c r="N253" i="1" s="1"/>
  <c r="AB498" i="1"/>
  <c r="AG498" i="1"/>
  <c r="AE460" i="1"/>
  <c r="AC460" i="1"/>
  <c r="AB460" i="1"/>
  <c r="AK460" i="1"/>
  <c r="O460" i="1" s="1"/>
  <c r="AE428" i="1"/>
  <c r="AI428" i="1"/>
  <c r="AK428" i="1"/>
  <c r="O428" i="1" s="1"/>
  <c r="AB428" i="1"/>
  <c r="AG428" i="1"/>
  <c r="AB396" i="1"/>
  <c r="AI396" i="1"/>
  <c r="AE396" i="1"/>
  <c r="AC396" i="1"/>
  <c r="AK396" i="1"/>
  <c r="AC317" i="1"/>
  <c r="AI317" i="1"/>
  <c r="AB196" i="1"/>
  <c r="AE196" i="1"/>
  <c r="AG196" i="1"/>
  <c r="K196" i="1" s="1"/>
  <c r="N196" i="1" s="1"/>
  <c r="AB479" i="1"/>
  <c r="AE479" i="1"/>
  <c r="I479" i="1" s="1"/>
  <c r="L479" i="1" s="1"/>
  <c r="AB415" i="1"/>
  <c r="AE415" i="1"/>
  <c r="AB399" i="1"/>
  <c r="AE399" i="1"/>
  <c r="AB383" i="1"/>
  <c r="AE383" i="1"/>
  <c r="AE363" i="1"/>
  <c r="AG363" i="1"/>
  <c r="AC331" i="1"/>
  <c r="AI331" i="1"/>
  <c r="AC299" i="1"/>
  <c r="AI299" i="1"/>
  <c r="AB267" i="1"/>
  <c r="AI267" i="1"/>
  <c r="AG267" i="1"/>
  <c r="AB235" i="1"/>
  <c r="AC235" i="1"/>
  <c r="AB184" i="1"/>
  <c r="AE184" i="1"/>
  <c r="AG184" i="1"/>
  <c r="K184" i="1" s="1"/>
  <c r="N184" i="1" s="1"/>
  <c r="AB68" i="1"/>
  <c r="AI68" i="1"/>
  <c r="AG68" i="1"/>
  <c r="K68" i="1" s="1"/>
  <c r="N68" i="1" s="1"/>
  <c r="AB477" i="1"/>
  <c r="AE477" i="1"/>
  <c r="I477" i="1" s="1"/>
  <c r="L477" i="1" s="1"/>
  <c r="AK477" i="1"/>
  <c r="AB461" i="1"/>
  <c r="F461" i="1" s="1"/>
  <c r="AK461" i="1"/>
  <c r="AB445" i="1"/>
  <c r="AE445" i="1"/>
  <c r="AI445" i="1"/>
  <c r="AK445" i="1"/>
  <c r="O445" i="1" s="1"/>
  <c r="AB429" i="1"/>
  <c r="AK429" i="1"/>
  <c r="O429" i="1" s="1"/>
  <c r="AB413" i="1"/>
  <c r="AK413" i="1"/>
  <c r="AB397" i="1"/>
  <c r="AK397" i="1"/>
  <c r="AI381" i="1"/>
  <c r="AC381" i="1"/>
  <c r="AK381" i="1"/>
  <c r="AE375" i="1"/>
  <c r="AI375" i="1"/>
  <c r="AG375" i="1"/>
  <c r="AB279" i="1"/>
  <c r="AI279" i="1"/>
  <c r="AG279" i="1"/>
  <c r="K279" i="1" s="1"/>
  <c r="N279" i="1" s="1"/>
  <c r="AB247" i="1"/>
  <c r="AG247" i="1"/>
  <c r="K247" i="1" s="1"/>
  <c r="N247" i="1" s="1"/>
  <c r="AB215" i="1"/>
  <c r="AC215" i="1"/>
  <c r="AK215" i="1"/>
  <c r="AB160" i="1"/>
  <c r="AI160" i="1"/>
  <c r="AK160" i="1"/>
  <c r="AC160" i="1"/>
  <c r="AB376" i="1"/>
  <c r="AE376" i="1"/>
  <c r="I376" i="1" s="1"/>
  <c r="L376" i="1" s="1"/>
  <c r="AC376" i="1"/>
  <c r="AK376" i="1"/>
  <c r="AB360" i="1"/>
  <c r="AI360" i="1"/>
  <c r="AC360" i="1"/>
  <c r="AG360" i="1"/>
  <c r="K360" i="1" s="1"/>
  <c r="N360" i="1" s="1"/>
  <c r="AC344" i="1"/>
  <c r="AE344" i="1"/>
  <c r="AG344" i="1"/>
  <c r="AC328" i="1"/>
  <c r="AG328" i="1"/>
  <c r="AC312" i="1"/>
  <c r="AE312" i="1"/>
  <c r="AG312" i="1"/>
  <c r="AC296" i="1"/>
  <c r="AG296" i="1"/>
  <c r="AB280" i="1"/>
  <c r="AI280" i="1"/>
  <c r="AE280" i="1"/>
  <c r="AB264" i="1"/>
  <c r="AI264" i="1"/>
  <c r="AE264" i="1"/>
  <c r="AB248" i="1"/>
  <c r="F248" i="1" s="1"/>
  <c r="AI248" i="1"/>
  <c r="AI232" i="1"/>
  <c r="AE232" i="1"/>
  <c r="AI216" i="1"/>
  <c r="AE216" i="1"/>
  <c r="AB216" i="1"/>
  <c r="AB178" i="1"/>
  <c r="AC178" i="1"/>
  <c r="AK178" i="1"/>
  <c r="O178" i="1" s="1"/>
  <c r="AB105" i="1"/>
  <c r="AI105" i="1"/>
  <c r="AE105" i="1"/>
  <c r="AK105" i="1"/>
  <c r="AC105" i="1"/>
  <c r="AB374" i="1"/>
  <c r="F374" i="1" s="1"/>
  <c r="AE374" i="1"/>
  <c r="I374" i="1" s="1"/>
  <c r="L374" i="1" s="1"/>
  <c r="AG374" i="1"/>
  <c r="K374" i="1" s="1"/>
  <c r="N374" i="1" s="1"/>
  <c r="AB358" i="1"/>
  <c r="AK358" i="1"/>
  <c r="AC358" i="1"/>
  <c r="AE358" i="1"/>
  <c r="I358" i="1" s="1"/>
  <c r="L358" i="1" s="1"/>
  <c r="AC342" i="1"/>
  <c r="AI342" i="1"/>
  <c r="AE342" i="1"/>
  <c r="AG342" i="1"/>
  <c r="AC326" i="1"/>
  <c r="AI326" i="1"/>
  <c r="AG326" i="1"/>
  <c r="AK326" i="1"/>
  <c r="AE326" i="1"/>
  <c r="AC310" i="1"/>
  <c r="AI310" i="1"/>
  <c r="AG310" i="1"/>
  <c r="AE310" i="1"/>
  <c r="AC294" i="1"/>
  <c r="AG294" i="1"/>
  <c r="AE294" i="1"/>
  <c r="AK294" i="1"/>
  <c r="AB278" i="1"/>
  <c r="AE278" i="1"/>
  <c r="AK278" i="1"/>
  <c r="AB262" i="1"/>
  <c r="AE262" i="1"/>
  <c r="AK262" i="1"/>
  <c r="AB246" i="1"/>
  <c r="AE246" i="1"/>
  <c r="AK246" i="1"/>
  <c r="AB230" i="1"/>
  <c r="AK230" i="1"/>
  <c r="AB214" i="1"/>
  <c r="AE214" i="1"/>
  <c r="I214" i="1" s="1"/>
  <c r="L214" i="1" s="1"/>
  <c r="AI214" i="1"/>
  <c r="AK214" i="1"/>
  <c r="AB206" i="1"/>
  <c r="AK206" i="1"/>
  <c r="AB174" i="1"/>
  <c r="AI174" i="1"/>
  <c r="AK174" i="1"/>
  <c r="O174" i="1" s="1"/>
  <c r="AC174" i="1"/>
  <c r="AB197" i="1"/>
  <c r="AI197" i="1"/>
  <c r="AK197" i="1"/>
  <c r="AE197" i="1"/>
  <c r="AG197" i="1"/>
  <c r="AI181" i="1"/>
  <c r="AG181" i="1"/>
  <c r="AI165" i="1"/>
  <c r="AG165" i="1"/>
  <c r="AC149" i="1"/>
  <c r="AI149" i="1"/>
  <c r="AK149" i="1"/>
  <c r="AB108" i="1"/>
  <c r="AI108" i="1"/>
  <c r="AC49" i="1"/>
  <c r="AI49" i="1"/>
  <c r="AK49" i="1"/>
  <c r="O49" i="1" s="1"/>
  <c r="AB35" i="1"/>
  <c r="AG35" i="1"/>
  <c r="AB8" i="1"/>
  <c r="AI8" i="1"/>
  <c r="AG8" i="1"/>
  <c r="AD8" i="1"/>
  <c r="AE8" i="1"/>
  <c r="I8" i="1" s="1"/>
  <c r="AF8" i="1"/>
  <c r="AJ8" i="1"/>
  <c r="AB199" i="1"/>
  <c r="AI199" i="1"/>
  <c r="AK199" i="1"/>
  <c r="AC199" i="1"/>
  <c r="AE183" i="1"/>
  <c r="AI183" i="1"/>
  <c r="AG183" i="1"/>
  <c r="AE167" i="1"/>
  <c r="AI167" i="1"/>
  <c r="AG167" i="1"/>
  <c r="AC151" i="1"/>
  <c r="AK151" i="1"/>
  <c r="AC127" i="1"/>
  <c r="AI127" i="1"/>
  <c r="AB115" i="1"/>
  <c r="AG115" i="1"/>
  <c r="K115" i="1" s="1"/>
  <c r="N115" i="1" s="1"/>
  <c r="AI115" i="1"/>
  <c r="AK115" i="1"/>
  <c r="AC60" i="1"/>
  <c r="AE60" i="1"/>
  <c r="I60" i="1" s="1"/>
  <c r="L60" i="1" s="1"/>
  <c r="AC140" i="1"/>
  <c r="G140" i="1" s="1"/>
  <c r="AI140" i="1"/>
  <c r="AE140" i="1"/>
  <c r="AC124" i="1"/>
  <c r="AI124" i="1"/>
  <c r="AE124" i="1"/>
  <c r="AB119" i="1"/>
  <c r="AI119" i="1"/>
  <c r="AG119" i="1"/>
  <c r="AC119" i="1"/>
  <c r="AB104" i="1"/>
  <c r="AI104" i="1"/>
  <c r="AK104" i="1"/>
  <c r="O104" i="1" s="1"/>
  <c r="AB85" i="1"/>
  <c r="AI85" i="1"/>
  <c r="AE85" i="1"/>
  <c r="AK85" i="1"/>
  <c r="O85" i="1" s="1"/>
  <c r="AC85" i="1"/>
  <c r="AC55" i="1"/>
  <c r="AI55" i="1"/>
  <c r="AG55" i="1"/>
  <c r="AB40" i="1"/>
  <c r="AI40" i="1"/>
  <c r="AK40" i="1"/>
  <c r="AC142" i="1"/>
  <c r="G142" i="1" s="1"/>
  <c r="AI142" i="1"/>
  <c r="AE142" i="1"/>
  <c r="AC126" i="1"/>
  <c r="AI126" i="1"/>
  <c r="AE126" i="1"/>
  <c r="AB109" i="1"/>
  <c r="AE109" i="1"/>
  <c r="AK109" i="1"/>
  <c r="AC109" i="1"/>
  <c r="AB79" i="1"/>
  <c r="AE79" i="1"/>
  <c r="AG79" i="1"/>
  <c r="AI79" i="1"/>
  <c r="AC79" i="1"/>
  <c r="AB64" i="1"/>
  <c r="AC64" i="1"/>
  <c r="G64" i="1" s="1"/>
  <c r="AB45" i="1"/>
  <c r="AE45" i="1"/>
  <c r="AK45" i="1"/>
  <c r="O45" i="1" s="1"/>
  <c r="AC45" i="1"/>
  <c r="AF35" i="1"/>
  <c r="AF40" i="1"/>
  <c r="AF45" i="1"/>
  <c r="AF60" i="1"/>
  <c r="AF64" i="1"/>
  <c r="AF68" i="1"/>
  <c r="AF79" i="1"/>
  <c r="AF85" i="1"/>
  <c r="AF104" i="1"/>
  <c r="AF105" i="1"/>
  <c r="AF108" i="1"/>
  <c r="AF109" i="1"/>
  <c r="AF115" i="1"/>
  <c r="AF119" i="1"/>
  <c r="AJ49" i="1"/>
  <c r="AB49" i="1"/>
  <c r="AH55" i="1"/>
  <c r="AJ124" i="1"/>
  <c r="AB124" i="1"/>
  <c r="AD126" i="1"/>
  <c r="AJ140" i="1"/>
  <c r="AB140" i="1"/>
  <c r="AD142" i="1"/>
  <c r="AG124" i="1"/>
  <c r="AG140" i="1"/>
  <c r="AD160" i="1"/>
  <c r="AD165" i="1"/>
  <c r="AD167" i="1"/>
  <c r="AD174" i="1"/>
  <c r="AD178" i="1"/>
  <c r="AD181" i="1"/>
  <c r="AD183" i="1"/>
  <c r="AD184" i="1"/>
  <c r="AD196" i="1"/>
  <c r="AD197" i="1"/>
  <c r="AD199" i="1"/>
  <c r="AD206" i="1"/>
  <c r="AD214" i="1"/>
  <c r="AD215" i="1"/>
  <c r="AD216" i="1"/>
  <c r="AD230" i="1"/>
  <c r="AD232" i="1"/>
  <c r="AD235" i="1"/>
  <c r="AD246" i="1"/>
  <c r="AD247" i="1"/>
  <c r="AD248" i="1"/>
  <c r="AD253" i="1"/>
  <c r="AD262" i="1"/>
  <c r="AD264" i="1"/>
  <c r="AD267" i="1"/>
  <c r="AD278" i="1"/>
  <c r="AD279" i="1"/>
  <c r="AD280" i="1"/>
  <c r="AF127" i="1"/>
  <c r="AJ139" i="1"/>
  <c r="AB139" i="1"/>
  <c r="F139" i="1" s="1"/>
  <c r="AD149" i="1"/>
  <c r="AF151" i="1"/>
  <c r="AJ299" i="1"/>
  <c r="AB299" i="1"/>
  <c r="AF311" i="1"/>
  <c r="AD317" i="1"/>
  <c r="AJ331" i="1"/>
  <c r="AB331" i="1"/>
  <c r="AF343" i="1"/>
  <c r="AK299" i="1"/>
  <c r="AK311" i="1"/>
  <c r="AK331" i="1"/>
  <c r="AK343" i="1"/>
  <c r="AD358" i="1"/>
  <c r="AD360" i="1"/>
  <c r="AD363" i="1"/>
  <c r="AD374" i="1"/>
  <c r="AD375" i="1"/>
  <c r="AD376" i="1"/>
  <c r="AD381" i="1"/>
  <c r="AD383" i="1"/>
  <c r="AD396" i="1"/>
  <c r="AD397" i="1"/>
  <c r="AD399" i="1"/>
  <c r="AD413" i="1"/>
  <c r="AD415" i="1"/>
  <c r="AD428" i="1"/>
  <c r="AD429" i="1"/>
  <c r="AD431" i="1"/>
  <c r="AD445" i="1"/>
  <c r="AD447" i="1"/>
  <c r="AD460" i="1"/>
  <c r="AD461" i="1"/>
  <c r="AD463" i="1"/>
  <c r="AD477" i="1"/>
  <c r="AD479" i="1"/>
  <c r="AD498" i="1"/>
  <c r="AD294" i="1"/>
  <c r="AF296" i="1"/>
  <c r="AD310" i="1"/>
  <c r="AF312" i="1"/>
  <c r="AD326" i="1"/>
  <c r="AF328" i="1"/>
  <c r="AD342" i="1"/>
  <c r="AF344" i="1"/>
  <c r="AC68" i="1"/>
  <c r="G68" i="1" s="1"/>
  <c r="AC108" i="1"/>
  <c r="AK127" i="1"/>
  <c r="AG139" i="1"/>
  <c r="K139" i="1" s="1"/>
  <c r="N139" i="1" s="1"/>
  <c r="AG151" i="1"/>
  <c r="K151" i="1" s="1"/>
  <c r="N151" i="1" s="1"/>
  <c r="AK196" i="1"/>
  <c r="AC214" i="1"/>
  <c r="AK216" i="1"/>
  <c r="AG230" i="1"/>
  <c r="AC248" i="1"/>
  <c r="AG264" i="1"/>
  <c r="AC278" i="1"/>
  <c r="AK280" i="1"/>
  <c r="AK312" i="1"/>
  <c r="AE331" i="1"/>
  <c r="I331" i="1" s="1"/>
  <c r="L331" i="1" s="1"/>
  <c r="AK167" i="1"/>
  <c r="AC183" i="1"/>
  <c r="AB165" i="1"/>
  <c r="AE381" i="1"/>
  <c r="AC399" i="1"/>
  <c r="AG415" i="1"/>
  <c r="AC429" i="1"/>
  <c r="AK431" i="1"/>
  <c r="O431" i="1" s="1"/>
  <c r="AG445" i="1"/>
  <c r="AC463" i="1"/>
  <c r="AG479" i="1"/>
  <c r="K479" i="1" s="1"/>
  <c r="N479" i="1" s="1"/>
  <c r="AC363" i="1"/>
  <c r="AB375" i="1"/>
  <c r="AG381" i="1"/>
  <c r="AE64" i="1"/>
  <c r="I64" i="1" s="1"/>
  <c r="L64" i="1" s="1"/>
  <c r="AE68" i="1"/>
  <c r="I68" i="1" s="1"/>
  <c r="L68" i="1" s="1"/>
  <c r="AE108" i="1"/>
  <c r="AG174" i="1"/>
  <c r="AG178" i="1"/>
  <c r="AK184" i="1"/>
  <c r="AE248" i="1"/>
  <c r="AE296" i="1"/>
  <c r="AE317" i="1"/>
  <c r="I317" i="1" s="1"/>
  <c r="L317" i="1" s="1"/>
  <c r="AK360" i="1"/>
  <c r="AC498" i="1"/>
  <c r="AB447" i="1"/>
  <c r="AC115" i="1"/>
  <c r="AE40" i="1"/>
  <c r="AG49" i="1"/>
  <c r="AG85" i="1"/>
  <c r="AG109" i="1"/>
  <c r="K109" i="1" s="1"/>
  <c r="N109" i="1" s="1"/>
  <c r="AE127" i="1"/>
  <c r="AE139" i="1"/>
  <c r="I139" i="1" s="1"/>
  <c r="L139" i="1" s="1"/>
  <c r="AC197" i="1"/>
  <c r="AK253" i="1"/>
  <c r="AE328" i="1"/>
  <c r="AK498" i="1"/>
  <c r="AG460" i="1"/>
  <c r="AB431" i="1"/>
  <c r="AC35" i="1"/>
  <c r="AK79" i="1"/>
  <c r="O79" i="1" s="1"/>
  <c r="AG199" i="1"/>
  <c r="AE235" i="1"/>
  <c r="I235" i="1" s="1"/>
  <c r="L235" i="1" s="1"/>
  <c r="AK296" i="1"/>
  <c r="AE343" i="1"/>
  <c r="AC383" i="1"/>
  <c r="AG399" i="1"/>
  <c r="AC413" i="1"/>
  <c r="AK415" i="1"/>
  <c r="O415" i="1" s="1"/>
  <c r="AG429" i="1"/>
  <c r="AC447" i="1"/>
  <c r="AG463" i="1"/>
  <c r="AC477" i="1"/>
  <c r="G477" i="1" s="1"/>
  <c r="AK479" i="1"/>
  <c r="AB363" i="1"/>
  <c r="AB381" i="1"/>
  <c r="AJ35" i="1"/>
  <c r="AJ40" i="1"/>
  <c r="AJ45" i="1"/>
  <c r="AJ60" i="1"/>
  <c r="AB60" i="1"/>
  <c r="AK60" i="1"/>
  <c r="O60" i="1" s="1"/>
  <c r="AJ64" i="1"/>
  <c r="AJ68" i="1"/>
  <c r="AJ79" i="1"/>
  <c r="AJ85" i="1"/>
  <c r="AJ104" i="1"/>
  <c r="AJ105" i="1"/>
  <c r="AJ108" i="1"/>
  <c r="AJ109" i="1"/>
  <c r="AJ115" i="1"/>
  <c r="AJ119" i="1"/>
  <c r="AF49" i="1"/>
  <c r="AD55" i="1"/>
  <c r="AF124" i="1"/>
  <c r="AH126" i="1"/>
  <c r="AF140" i="1"/>
  <c r="AH142" i="1"/>
  <c r="AG126" i="1"/>
  <c r="AG142" i="1"/>
  <c r="AH160" i="1"/>
  <c r="AH165" i="1"/>
  <c r="AH167" i="1"/>
  <c r="AH174" i="1"/>
  <c r="AH178" i="1"/>
  <c r="AH181" i="1"/>
  <c r="AH183" i="1"/>
  <c r="AH184" i="1"/>
  <c r="AH196" i="1"/>
  <c r="AH197" i="1"/>
  <c r="AH199" i="1"/>
  <c r="AH206" i="1"/>
  <c r="AH214" i="1"/>
  <c r="AH215" i="1"/>
  <c r="AH216" i="1"/>
  <c r="AH230" i="1"/>
  <c r="AH232" i="1"/>
  <c r="AH235" i="1"/>
  <c r="AH246" i="1"/>
  <c r="AH247" i="1"/>
  <c r="AH248" i="1"/>
  <c r="AH253" i="1"/>
  <c r="AH262" i="1"/>
  <c r="AH264" i="1"/>
  <c r="AH267" i="1"/>
  <c r="AH278" i="1"/>
  <c r="AH279" i="1"/>
  <c r="AH280" i="1"/>
  <c r="AJ127" i="1"/>
  <c r="AB127" i="1"/>
  <c r="AF139" i="1"/>
  <c r="AH149" i="1"/>
  <c r="AJ151" i="1"/>
  <c r="AB151" i="1"/>
  <c r="AF299" i="1"/>
  <c r="AJ311" i="1"/>
  <c r="AB311" i="1"/>
  <c r="AH317" i="1"/>
  <c r="AF331" i="1"/>
  <c r="AJ343" i="1"/>
  <c r="AB343" i="1"/>
  <c r="AK317" i="1"/>
  <c r="AH358" i="1"/>
  <c r="AH360" i="1"/>
  <c r="AH363" i="1"/>
  <c r="AH374" i="1"/>
  <c r="AH375" i="1"/>
  <c r="AH376" i="1"/>
  <c r="AH381" i="1"/>
  <c r="AH383" i="1"/>
  <c r="AH396" i="1"/>
  <c r="AH397" i="1"/>
  <c r="AH399" i="1"/>
  <c r="AH413" i="1"/>
  <c r="AH415" i="1"/>
  <c r="AH428" i="1"/>
  <c r="AH429" i="1"/>
  <c r="AH431" i="1"/>
  <c r="AH445" i="1"/>
  <c r="AH447" i="1"/>
  <c r="AH460" i="1"/>
  <c r="AH461" i="1"/>
  <c r="AH463" i="1"/>
  <c r="AH477" i="1"/>
  <c r="AH479" i="1"/>
  <c r="AH498" i="1"/>
  <c r="AH294" i="1"/>
  <c r="AJ296" i="1"/>
  <c r="AB296" i="1"/>
  <c r="AH310" i="1"/>
  <c r="AJ312" i="1"/>
  <c r="AB312" i="1"/>
  <c r="AH326" i="1"/>
  <c r="AJ328" i="1"/>
  <c r="AB328" i="1"/>
  <c r="AH342" i="1"/>
  <c r="AJ344" i="1"/>
  <c r="AB344" i="1"/>
  <c r="AC40" i="1"/>
  <c r="AG64" i="1"/>
  <c r="K64" i="1" s="1"/>
  <c r="N64" i="1" s="1"/>
  <c r="AC104" i="1"/>
  <c r="AK108" i="1"/>
  <c r="AG206" i="1"/>
  <c r="AC216" i="1"/>
  <c r="AG232" i="1"/>
  <c r="AC246" i="1"/>
  <c r="AK248" i="1"/>
  <c r="AG262" i="1"/>
  <c r="AC280" i="1"/>
  <c r="AE299" i="1"/>
  <c r="AK344" i="1"/>
  <c r="AB167" i="1"/>
  <c r="AK165" i="1"/>
  <c r="AC181" i="1"/>
  <c r="AG383" i="1"/>
  <c r="AC397" i="1"/>
  <c r="AK399" i="1"/>
  <c r="AG413" i="1"/>
  <c r="AC431" i="1"/>
  <c r="AG447" i="1"/>
  <c r="AC461" i="1"/>
  <c r="AK463" i="1"/>
  <c r="AG477" i="1"/>
  <c r="K477" i="1" s="1"/>
  <c r="N477" i="1" s="1"/>
  <c r="AK375" i="1"/>
  <c r="AG45" i="1"/>
  <c r="AE55" i="1"/>
  <c r="AE104" i="1"/>
  <c r="AG149" i="1"/>
  <c r="AK342" i="1"/>
  <c r="AG376" i="1"/>
  <c r="AG396" i="1"/>
  <c r="AI431" i="1"/>
  <c r="AI447" i="1"/>
  <c r="AI463" i="1"/>
  <c r="AK35" i="1"/>
  <c r="AK119" i="1"/>
  <c r="AI311" i="1"/>
  <c r="AH8" i="1"/>
  <c r="AI109" i="1"/>
  <c r="AB241" i="1"/>
  <c r="AI241" i="1"/>
  <c r="AE241" i="1"/>
  <c r="I241" i="1" s="1"/>
  <c r="L241" i="1" s="1"/>
  <c r="AB474" i="1"/>
  <c r="F474" i="1" s="1"/>
  <c r="AI474" i="1"/>
  <c r="AE709" i="1"/>
  <c r="AI709" i="1"/>
  <c r="AB853" i="1"/>
  <c r="AE853" i="1"/>
  <c r="AC853" i="1"/>
  <c r="AK853" i="1"/>
  <c r="AG853" i="1"/>
  <c r="AB885" i="1"/>
  <c r="AI885" i="1"/>
  <c r="AE885" i="1"/>
  <c r="AB917" i="1"/>
  <c r="AI917" i="1"/>
  <c r="AE917" i="1"/>
  <c r="AB949" i="1"/>
  <c r="AI949" i="1"/>
  <c r="AE949" i="1"/>
  <c r="AB981" i="1"/>
  <c r="AI981" i="1"/>
  <c r="AE981" i="1"/>
  <c r="AB1013" i="1"/>
  <c r="AI1013" i="1"/>
  <c r="AE1013" i="1"/>
  <c r="AB1045" i="1"/>
  <c r="AE1045" i="1"/>
  <c r="AI1045" i="1"/>
  <c r="AB1075" i="1"/>
  <c r="AI1075" i="1"/>
  <c r="AC1075" i="1"/>
  <c r="AE1075" i="1"/>
  <c r="AB1091" i="1"/>
  <c r="AI1091" i="1"/>
  <c r="AK1091" i="1"/>
  <c r="AG1091" i="1"/>
  <c r="AB1107" i="1"/>
  <c r="AI1107" i="1"/>
  <c r="AC1107" i="1"/>
  <c r="AB1123" i="1"/>
  <c r="AI1123" i="1"/>
  <c r="AE1123" i="1"/>
  <c r="AK1123" i="1"/>
  <c r="AG1123" i="1"/>
  <c r="AB1139" i="1"/>
  <c r="AC1139" i="1"/>
  <c r="AE1139" i="1"/>
  <c r="AB1155" i="1"/>
  <c r="AK1155" i="1"/>
  <c r="AI1155" i="1"/>
  <c r="AG1155" i="1"/>
  <c r="AB1171" i="1"/>
  <c r="AI1171" i="1"/>
  <c r="AC1171" i="1"/>
  <c r="AF1171" i="1"/>
  <c r="AB1187" i="1"/>
  <c r="AI1187" i="1"/>
  <c r="AE1187" i="1"/>
  <c r="AK1187" i="1"/>
  <c r="AJ1187" i="1"/>
  <c r="AG1187" i="1"/>
  <c r="AB1203" i="1"/>
  <c r="AE1203" i="1"/>
  <c r="AC1203" i="1"/>
  <c r="AD1203" i="1"/>
  <c r="AI1203" i="1"/>
  <c r="AB1219" i="1"/>
  <c r="AI1219" i="1"/>
  <c r="AE1219" i="1"/>
  <c r="AF1219" i="1"/>
  <c r="AK1219" i="1"/>
  <c r="AB1235" i="1"/>
  <c r="AI1235" i="1"/>
  <c r="AE1235" i="1"/>
  <c r="AK1235" i="1"/>
  <c r="AH1235" i="1"/>
  <c r="AG1235" i="1"/>
  <c r="AB1251" i="1"/>
  <c r="AG1251" i="1"/>
  <c r="AJ1251" i="1"/>
  <c r="AC1251" i="1"/>
  <c r="AB1267" i="1"/>
  <c r="AI1267" i="1"/>
  <c r="AE1267" i="1"/>
  <c r="AE1283" i="1"/>
  <c r="AI1283" i="1"/>
  <c r="AC1299" i="1"/>
  <c r="AI1299" i="1"/>
  <c r="AK1299" i="1"/>
  <c r="AG1299" i="1"/>
  <c r="AC1315" i="1"/>
  <c r="AI1315" i="1"/>
  <c r="AE1315" i="1"/>
  <c r="AK1315" i="1"/>
  <c r="AC1331" i="1"/>
  <c r="AE1331" i="1"/>
  <c r="AI1331" i="1"/>
  <c r="AC1347" i="1"/>
  <c r="AG1347" i="1"/>
  <c r="AI1347" i="1"/>
  <c r="AE1347" i="1"/>
  <c r="AC1363" i="1"/>
  <c r="AI1363" i="1"/>
  <c r="AE1363" i="1"/>
  <c r="AK1363" i="1"/>
  <c r="AG1363" i="1"/>
  <c r="AE1379" i="1"/>
  <c r="AI1379" i="1"/>
  <c r="AH1379" i="1"/>
  <c r="AG1379" i="1"/>
  <c r="AB1379" i="1"/>
  <c r="AJ1379" i="1"/>
  <c r="AC1379" i="1"/>
  <c r="AE1395" i="1"/>
  <c r="AF1395" i="1"/>
  <c r="AC1395" i="1"/>
  <c r="AH1395" i="1"/>
  <c r="AE1411" i="1"/>
  <c r="AD1411" i="1"/>
  <c r="AF1411" i="1"/>
  <c r="AK1411" i="1"/>
  <c r="AB1427" i="1"/>
  <c r="AE1427" i="1"/>
  <c r="AI1427" i="1"/>
  <c r="AG1427" i="1"/>
  <c r="AC1427" i="1"/>
  <c r="AD1427" i="1"/>
  <c r="AK1427" i="1"/>
  <c r="AJ1427" i="1"/>
  <c r="AB1443" i="1"/>
  <c r="AE1443" i="1"/>
  <c r="AI1443" i="1"/>
  <c r="AK1443" i="1"/>
  <c r="AG1443" i="1"/>
  <c r="AD1443" i="1"/>
  <c r="AC1443" i="1"/>
  <c r="AJ1443" i="1"/>
  <c r="AB1459" i="1"/>
  <c r="AE1459" i="1"/>
  <c r="AI1459" i="1"/>
  <c r="AG1459" i="1"/>
  <c r="AC1459" i="1"/>
  <c r="AK1459" i="1"/>
  <c r="AD1459" i="1"/>
  <c r="AJ1459" i="1"/>
  <c r="AB1475" i="1"/>
  <c r="AI1475" i="1"/>
  <c r="AK1475" i="1"/>
  <c r="AC1475" i="1"/>
  <c r="AD1475" i="1"/>
  <c r="AJ1475" i="1"/>
  <c r="AB1491" i="1"/>
  <c r="AE1491" i="1"/>
  <c r="AI1491" i="1"/>
  <c r="AG1491" i="1"/>
  <c r="AC1491" i="1"/>
  <c r="AD1491" i="1"/>
  <c r="AJ1491" i="1"/>
  <c r="AB589" i="1"/>
  <c r="AI589" i="1"/>
  <c r="AE717" i="1"/>
  <c r="AI717" i="1"/>
  <c r="AB781" i="1"/>
  <c r="AI781" i="1"/>
  <c r="AE781" i="1"/>
  <c r="AC781" i="1"/>
  <c r="AD781" i="1"/>
  <c r="AJ781" i="1"/>
  <c r="AB857" i="1"/>
  <c r="AI857" i="1"/>
  <c r="AB889" i="1"/>
  <c r="AI889" i="1"/>
  <c r="AB921" i="1"/>
  <c r="AI921" i="1"/>
  <c r="AB985" i="1"/>
  <c r="AI985" i="1"/>
  <c r="AE985" i="1"/>
  <c r="AB1017" i="1"/>
  <c r="AI1017" i="1"/>
  <c r="AE1017" i="1"/>
  <c r="AB1049" i="1"/>
  <c r="AI1049" i="1"/>
  <c r="AE1049" i="1"/>
  <c r="AB1085" i="1"/>
  <c r="AE1085" i="1"/>
  <c r="AB1101" i="1"/>
  <c r="AE1101" i="1"/>
  <c r="AI1101" i="1"/>
  <c r="AB1117" i="1"/>
  <c r="AI1117" i="1"/>
  <c r="AE1117" i="1"/>
  <c r="AB1133" i="1"/>
  <c r="AI1133" i="1"/>
  <c r="AE1133" i="1"/>
  <c r="AB1149" i="1"/>
  <c r="AI1149" i="1"/>
  <c r="AE1149" i="1"/>
  <c r="AB1165" i="1"/>
  <c r="AI1165" i="1"/>
  <c r="AG1165" i="1"/>
  <c r="AB1181" i="1"/>
  <c r="AI1181" i="1"/>
  <c r="AB1197" i="1"/>
  <c r="AK1197" i="1"/>
  <c r="AI1197" i="1"/>
  <c r="AE1197" i="1"/>
  <c r="AG1197" i="1"/>
  <c r="AC1197" i="1"/>
  <c r="AF1197" i="1"/>
  <c r="AD1197" i="1"/>
  <c r="AB1213" i="1"/>
  <c r="AI1213" i="1"/>
  <c r="AC1213" i="1"/>
  <c r="AE1213" i="1"/>
  <c r="AK1213" i="1"/>
  <c r="AD1213" i="1"/>
  <c r="AG1213" i="1"/>
  <c r="AJ1213" i="1"/>
  <c r="AB1229" i="1"/>
  <c r="AE1229" i="1"/>
  <c r="AI1229" i="1"/>
  <c r="AK1229" i="1"/>
  <c r="AG1229" i="1"/>
  <c r="AJ1229" i="1"/>
  <c r="AH1229" i="1"/>
  <c r="AB1245" i="1"/>
  <c r="AI1245" i="1"/>
  <c r="AE1245" i="1"/>
  <c r="AC1245" i="1"/>
  <c r="AH1245" i="1"/>
  <c r="AF1245" i="1"/>
  <c r="AB1261" i="1"/>
  <c r="AC1261" i="1"/>
  <c r="AE1261" i="1"/>
  <c r="AK1261" i="1"/>
  <c r="AF1261" i="1"/>
  <c r="AG1261" i="1"/>
  <c r="AB1277" i="1"/>
  <c r="AI1277" i="1"/>
  <c r="AD1277" i="1"/>
  <c r="AE1277" i="1"/>
  <c r="AC1277" i="1"/>
  <c r="AJ1277" i="1"/>
  <c r="AF1277" i="1"/>
  <c r="AG1277" i="1"/>
  <c r="AB1293" i="1"/>
  <c r="AG1293" i="1"/>
  <c r="AD1293" i="1"/>
  <c r="AC1293" i="1"/>
  <c r="AJ1293" i="1"/>
  <c r="AI1293" i="1"/>
  <c r="AE1293" i="1"/>
  <c r="AH1293" i="1"/>
  <c r="AF1293" i="1"/>
  <c r="AB1309" i="1"/>
  <c r="AG1309" i="1"/>
  <c r="AI1309" i="1"/>
  <c r="AC1309" i="1"/>
  <c r="AE1309" i="1"/>
  <c r="AD1309" i="1"/>
  <c r="AK1309" i="1"/>
  <c r="AJ1309" i="1"/>
  <c r="AF1309" i="1"/>
  <c r="AB1325" i="1"/>
  <c r="AC1325" i="1"/>
  <c r="AD1325" i="1"/>
  <c r="AE1325" i="1"/>
  <c r="AJ1325" i="1"/>
  <c r="AI1325" i="1"/>
  <c r="AH1325" i="1"/>
  <c r="AF1325" i="1"/>
  <c r="AB1341" i="1"/>
  <c r="AI1341" i="1"/>
  <c r="AE1341" i="1"/>
  <c r="AK1341" i="1"/>
  <c r="AG1341" i="1"/>
  <c r="AC1341" i="1"/>
  <c r="AD1341" i="1"/>
  <c r="AJ1341" i="1"/>
  <c r="AB1357" i="1"/>
  <c r="AI1357" i="1"/>
  <c r="AC1357" i="1"/>
  <c r="AF1357" i="1"/>
  <c r="AE1357" i="1"/>
  <c r="AD1357" i="1"/>
  <c r="AJ1357" i="1"/>
  <c r="AK1357" i="1"/>
  <c r="AH1357" i="1"/>
  <c r="AB1373" i="1"/>
  <c r="AI1373" i="1"/>
  <c r="AE1373" i="1"/>
  <c r="AK1373" i="1"/>
  <c r="AH1373" i="1"/>
  <c r="AF1373" i="1"/>
  <c r="AD1373" i="1"/>
  <c r="AE1389" i="1"/>
  <c r="AI1389" i="1"/>
  <c r="AK1389" i="1"/>
  <c r="AB1389" i="1"/>
  <c r="AE1405" i="1"/>
  <c r="AI1405" i="1"/>
  <c r="AB1405" i="1"/>
  <c r="AC1405" i="1"/>
  <c r="AB1421" i="1"/>
  <c r="AI1421" i="1"/>
  <c r="AE1421" i="1"/>
  <c r="AG1421" i="1"/>
  <c r="AC1421" i="1"/>
  <c r="AB1437" i="1"/>
  <c r="AE1437" i="1"/>
  <c r="AK1437" i="1"/>
  <c r="AG1437" i="1"/>
  <c r="AB1453" i="1"/>
  <c r="AI1453" i="1"/>
  <c r="AE1453" i="1"/>
  <c r="AK1453" i="1"/>
  <c r="AG1453" i="1"/>
  <c r="AB1469" i="1"/>
  <c r="AI1469" i="1"/>
  <c r="AE1469" i="1"/>
  <c r="AK1469" i="1"/>
  <c r="AG1469" i="1"/>
  <c r="AB1485" i="1"/>
  <c r="AI1485" i="1"/>
  <c r="AE1485" i="1"/>
  <c r="AK1485" i="1"/>
  <c r="AG1485" i="1"/>
  <c r="AB1058" i="1"/>
  <c r="AI1058" i="1"/>
  <c r="AI1042" i="1"/>
  <c r="AB1042" i="1"/>
  <c r="AE1042" i="1"/>
  <c r="AI1026" i="1"/>
  <c r="AB1026" i="1"/>
  <c r="AE1026" i="1"/>
  <c r="AB1010" i="1"/>
  <c r="AI1010" i="1"/>
  <c r="AE1010" i="1"/>
  <c r="AB994" i="1"/>
  <c r="AE994" i="1"/>
  <c r="AI994" i="1"/>
  <c r="AB978" i="1"/>
  <c r="AI978" i="1"/>
  <c r="AE978" i="1"/>
  <c r="AB962" i="1"/>
  <c r="AI962" i="1"/>
  <c r="AE962" i="1"/>
  <c r="AK962" i="1"/>
  <c r="AB946" i="1"/>
  <c r="AI946" i="1"/>
  <c r="AE946" i="1"/>
  <c r="AC946" i="1"/>
  <c r="AB930" i="1"/>
  <c r="AI930" i="1"/>
  <c r="AE930" i="1"/>
  <c r="AG930" i="1"/>
  <c r="AC930" i="1"/>
  <c r="AE914" i="1"/>
  <c r="AI914" i="1"/>
  <c r="AK914" i="1"/>
  <c r="AB914" i="1"/>
  <c r="AE898" i="1"/>
  <c r="AI898" i="1"/>
  <c r="AC898" i="1"/>
  <c r="AG898" i="1"/>
  <c r="AI882" i="1"/>
  <c r="AK882" i="1"/>
  <c r="AB882" i="1"/>
  <c r="AB850" i="1"/>
  <c r="AG850" i="1"/>
  <c r="AC850" i="1"/>
  <c r="AI850" i="1"/>
  <c r="AE850" i="1"/>
  <c r="AK850" i="1"/>
  <c r="AB834" i="1"/>
  <c r="AI834" i="1"/>
  <c r="AG834" i="1"/>
  <c r="AE834" i="1"/>
  <c r="AC834" i="1"/>
  <c r="AB787" i="1"/>
  <c r="AI787" i="1"/>
  <c r="AE787" i="1"/>
  <c r="AE755" i="1"/>
  <c r="AG755" i="1"/>
  <c r="AK755" i="1"/>
  <c r="AB531" i="1"/>
  <c r="AI531" i="1"/>
  <c r="AE531" i="1"/>
  <c r="AB446" i="1"/>
  <c r="AE446" i="1"/>
  <c r="AI446" i="1"/>
  <c r="AK446" i="1"/>
  <c r="O446" i="1" s="1"/>
  <c r="AB107" i="1"/>
  <c r="AI107" i="1"/>
  <c r="AE107" i="1"/>
  <c r="I107" i="1" s="1"/>
  <c r="L107" i="1" s="1"/>
  <c r="AB1060" i="1"/>
  <c r="AI1060" i="1"/>
  <c r="AG1044" i="1"/>
  <c r="AK1044" i="1"/>
  <c r="AI1044" i="1"/>
  <c r="AB1044" i="1"/>
  <c r="AE1044" i="1"/>
  <c r="AI1028" i="1"/>
  <c r="AC1028" i="1"/>
  <c r="AG1028" i="1"/>
  <c r="AK1028" i="1"/>
  <c r="AE1028" i="1"/>
  <c r="AB1012" i="1"/>
  <c r="AG1012" i="1"/>
  <c r="AI1012" i="1"/>
  <c r="AB996" i="1"/>
  <c r="AG996" i="1"/>
  <c r="AI996" i="1"/>
  <c r="AE996" i="1"/>
  <c r="AK996" i="1"/>
  <c r="AC996" i="1"/>
  <c r="AB980" i="1"/>
  <c r="AG980" i="1"/>
  <c r="AI980" i="1"/>
  <c r="AE980" i="1"/>
  <c r="AK980" i="1"/>
  <c r="AB964" i="1"/>
  <c r="AJ964" i="1"/>
  <c r="AF964" i="1"/>
  <c r="AD964" i="1"/>
  <c r="AH964" i="1"/>
  <c r="AE964" i="1"/>
  <c r="AK964" i="1"/>
  <c r="AC964" i="1"/>
  <c r="AB948" i="1"/>
  <c r="AI948" i="1"/>
  <c r="AE948" i="1"/>
  <c r="AC948" i="1"/>
  <c r="AG948" i="1"/>
  <c r="AH948" i="1"/>
  <c r="AF948" i="1"/>
  <c r="AB932" i="1"/>
  <c r="AI932" i="1"/>
  <c r="AE932" i="1"/>
  <c r="AC932" i="1"/>
  <c r="AK932" i="1"/>
  <c r="AJ932" i="1"/>
  <c r="AG932" i="1"/>
  <c r="AH932" i="1"/>
  <c r="AC916" i="1"/>
  <c r="AE916" i="1"/>
  <c r="AK916" i="1"/>
  <c r="AB916" i="1"/>
  <c r="AJ916" i="1"/>
  <c r="AG916" i="1"/>
  <c r="AD916" i="1"/>
  <c r="AC900" i="1"/>
  <c r="AE900" i="1"/>
  <c r="AI900" i="1"/>
  <c r="AG900" i="1"/>
  <c r="AF900" i="1"/>
  <c r="AH900" i="1"/>
  <c r="AC884" i="1"/>
  <c r="AI884" i="1"/>
  <c r="AB884" i="1"/>
  <c r="AJ884" i="1"/>
  <c r="AE884" i="1"/>
  <c r="AK884" i="1"/>
  <c r="AD884" i="1"/>
  <c r="AB868" i="1"/>
  <c r="AE868" i="1"/>
  <c r="AG868" i="1"/>
  <c r="AC868" i="1"/>
  <c r="AC852" i="1"/>
  <c r="AK852" i="1"/>
  <c r="AE852" i="1"/>
  <c r="AI852" i="1"/>
  <c r="AG852" i="1"/>
  <c r="AC836" i="1"/>
  <c r="AE836" i="1"/>
  <c r="AK836" i="1"/>
  <c r="AG836" i="1"/>
  <c r="AB799" i="1"/>
  <c r="AI799" i="1"/>
  <c r="AB767" i="1"/>
  <c r="AI767" i="1"/>
  <c r="AE671" i="1"/>
  <c r="AI671" i="1"/>
  <c r="AE639" i="1"/>
  <c r="AI639" i="1"/>
  <c r="AE607" i="1"/>
  <c r="AI607" i="1"/>
  <c r="AB575" i="1"/>
  <c r="AI575" i="1"/>
  <c r="AB543" i="1"/>
  <c r="AI543" i="1"/>
  <c r="AB511" i="1"/>
  <c r="AI511" i="1"/>
  <c r="AB454" i="1"/>
  <c r="AI454" i="1"/>
  <c r="AE454" i="1"/>
  <c r="AC454" i="1"/>
  <c r="AB390" i="1"/>
  <c r="AI390" i="1"/>
  <c r="AE390" i="1"/>
  <c r="AC832" i="1"/>
  <c r="AI832" i="1"/>
  <c r="AB800" i="1"/>
  <c r="AE800" i="1"/>
  <c r="AK800" i="1"/>
  <c r="AG800" i="1"/>
  <c r="AI800" i="1"/>
  <c r="AC800" i="1"/>
  <c r="AB784" i="1"/>
  <c r="AE784" i="1"/>
  <c r="AI784" i="1"/>
  <c r="AB752" i="1"/>
  <c r="AK752" i="1"/>
  <c r="AG752" i="1"/>
  <c r="AC752" i="1"/>
  <c r="AD752" i="1"/>
  <c r="AI752" i="1"/>
  <c r="AJ752" i="1"/>
  <c r="AK661" i="1"/>
  <c r="AK725" i="1"/>
  <c r="AH661" i="1"/>
  <c r="AH725" i="1"/>
  <c r="AH733" i="1"/>
  <c r="AK533" i="1"/>
  <c r="AK541" i="1"/>
  <c r="AK597" i="1"/>
  <c r="AF797" i="1"/>
  <c r="AF811" i="1"/>
  <c r="AF833" i="1"/>
  <c r="AF861" i="1"/>
  <c r="AF865" i="1"/>
  <c r="AF893" i="1"/>
  <c r="AF897" i="1"/>
  <c r="AF925" i="1"/>
  <c r="AF929" i="1"/>
  <c r="AF957" i="1"/>
  <c r="AF961" i="1"/>
  <c r="AF989" i="1"/>
  <c r="AF993" i="1"/>
  <c r="AF1021" i="1"/>
  <c r="AF1025" i="1"/>
  <c r="AF1053" i="1"/>
  <c r="AJ1056" i="1"/>
  <c r="AF747" i="1"/>
  <c r="AG245" i="1"/>
  <c r="AG281" i="1"/>
  <c r="K281" i="1" s="1"/>
  <c r="N281" i="1" s="1"/>
  <c r="AG378" i="1"/>
  <c r="K378" i="1" s="1"/>
  <c r="N378" i="1" s="1"/>
  <c r="AG384" i="1"/>
  <c r="K384" i="1" s="1"/>
  <c r="N384" i="1" s="1"/>
  <c r="AG416" i="1"/>
  <c r="AJ748" i="1"/>
  <c r="AG759" i="1"/>
  <c r="AJ764" i="1"/>
  <c r="AK779" i="1"/>
  <c r="AG791" i="1"/>
  <c r="AJ796" i="1"/>
  <c r="AK811" i="1"/>
  <c r="AJ812" i="1"/>
  <c r="AB448" i="1"/>
  <c r="AJ878" i="1"/>
  <c r="AK893" i="1"/>
  <c r="AJ894" i="1"/>
  <c r="AJ910" i="1"/>
  <c r="AK925" i="1"/>
  <c r="AJ926" i="1"/>
  <c r="AJ942" i="1"/>
  <c r="AK957" i="1"/>
  <c r="AJ958" i="1"/>
  <c r="AJ974" i="1"/>
  <c r="AK989" i="1"/>
  <c r="AJ990" i="1"/>
  <c r="AJ1006" i="1"/>
  <c r="AK1021" i="1"/>
  <c r="AJ1022" i="1"/>
  <c r="AJ1038" i="1"/>
  <c r="AK1053" i="1"/>
  <c r="AJ1054" i="1"/>
  <c r="AD1057" i="1"/>
  <c r="AD1073" i="1"/>
  <c r="AD1089" i="1"/>
  <c r="AD1105" i="1"/>
  <c r="AD1121" i="1"/>
  <c r="AD1137" i="1"/>
  <c r="AD1153" i="1"/>
  <c r="AD1169" i="1"/>
  <c r="AD1185" i="1"/>
  <c r="AD1201" i="1"/>
  <c r="AH1207" i="1"/>
  <c r="AD1217" i="1"/>
  <c r="AH1223" i="1"/>
  <c r="AD1233" i="1"/>
  <c r="AH1239" i="1"/>
  <c r="AD1249" i="1"/>
  <c r="AH1255" i="1"/>
  <c r="AD1271" i="1"/>
  <c r="AH828" i="1"/>
  <c r="AJ848" i="1"/>
  <c r="AB848" i="1"/>
  <c r="AH864" i="1"/>
  <c r="AB823" i="1"/>
  <c r="AK1287" i="1"/>
  <c r="AF1393" i="1"/>
  <c r="AF1409" i="1"/>
  <c r="AF1425" i="1"/>
  <c r="AF1441" i="1"/>
  <c r="AF1457" i="1"/>
  <c r="AF1473" i="1"/>
  <c r="AF1489" i="1"/>
  <c r="AH1287" i="1"/>
  <c r="AH1303" i="1"/>
  <c r="AH1319" i="1"/>
  <c r="AH1335" i="1"/>
  <c r="AH1351" i="1"/>
  <c r="AH1367" i="1"/>
  <c r="AE535" i="1"/>
  <c r="AK540" i="1"/>
  <c r="AK556" i="1"/>
  <c r="AE567" i="1"/>
  <c r="AK572" i="1"/>
  <c r="AK588" i="1"/>
  <c r="AE599" i="1"/>
  <c r="AK604" i="1"/>
  <c r="AI661" i="1"/>
  <c r="AI669" i="1"/>
  <c r="AK748" i="1"/>
  <c r="AC764" i="1"/>
  <c r="AD786" i="1"/>
  <c r="AE791" i="1"/>
  <c r="AF818" i="1"/>
  <c r="AK833" i="1"/>
  <c r="AG864" i="1"/>
  <c r="AC878" i="1"/>
  <c r="AI501" i="1"/>
  <c r="AF976" i="1"/>
  <c r="AF992" i="1"/>
  <c r="AF1008" i="1"/>
  <c r="AF1024" i="1"/>
  <c r="AF1040" i="1"/>
  <c r="AC1057" i="1"/>
  <c r="AD1063" i="1"/>
  <c r="AD1071" i="1"/>
  <c r="AC1073" i="1"/>
  <c r="AD1079" i="1"/>
  <c r="AD1087" i="1"/>
  <c r="AC1089" i="1"/>
  <c r="AD1095" i="1"/>
  <c r="AD1103" i="1"/>
  <c r="AC1105" i="1"/>
  <c r="AD1111" i="1"/>
  <c r="AD1119" i="1"/>
  <c r="AC1121" i="1"/>
  <c r="AD1127" i="1"/>
  <c r="AD1135" i="1"/>
  <c r="AC1137" i="1"/>
  <c r="AD1143" i="1"/>
  <c r="AD1151" i="1"/>
  <c r="AC1153" i="1"/>
  <c r="AD1159" i="1"/>
  <c r="AD1167" i="1"/>
  <c r="AC1169" i="1"/>
  <c r="AD1175" i="1"/>
  <c r="AD1183" i="1"/>
  <c r="AC1185" i="1"/>
  <c r="AD1191" i="1"/>
  <c r="AG1201" i="1"/>
  <c r="AG1217" i="1"/>
  <c r="AG1233" i="1"/>
  <c r="AG1249" i="1"/>
  <c r="AK1263" i="1"/>
  <c r="AD1265" i="1"/>
  <c r="AK1271" i="1"/>
  <c r="AF1281" i="1"/>
  <c r="AK1295" i="1"/>
  <c r="AJ880" i="1"/>
  <c r="AB880" i="1"/>
  <c r="AC894" i="1"/>
  <c r="AF896" i="1"/>
  <c r="AK910" i="1"/>
  <c r="AJ912" i="1"/>
  <c r="AB912" i="1"/>
  <c r="AC926" i="1"/>
  <c r="AE1393" i="1"/>
  <c r="AF1423" i="1"/>
  <c r="AG1425" i="1"/>
  <c r="AF1431" i="1"/>
  <c r="AF1439" i="1"/>
  <c r="AG1441" i="1"/>
  <c r="AF1447" i="1"/>
  <c r="AF1455" i="1"/>
  <c r="AG1457" i="1"/>
  <c r="AF1463" i="1"/>
  <c r="AF1471" i="1"/>
  <c r="AG1473" i="1"/>
  <c r="AF1479" i="1"/>
  <c r="AF1487" i="1"/>
  <c r="AG1489" i="1"/>
  <c r="AF1495" i="1"/>
  <c r="AD1297" i="1"/>
  <c r="AC1303" i="1"/>
  <c r="AD1305" i="1"/>
  <c r="AC1311" i="1"/>
  <c r="AD1313" i="1"/>
  <c r="AC1319" i="1"/>
  <c r="AD1321" i="1"/>
  <c r="AC1327" i="1"/>
  <c r="AD1329" i="1"/>
  <c r="AC1335" i="1"/>
  <c r="AD1337" i="1"/>
  <c r="AC1343" i="1"/>
  <c r="AD1345" i="1"/>
  <c r="AC1351" i="1"/>
  <c r="AD1353" i="1"/>
  <c r="AC1359" i="1"/>
  <c r="AD1361" i="1"/>
  <c r="AC1367" i="1"/>
  <c r="AD1369" i="1"/>
  <c r="AC1375" i="1"/>
  <c r="AD1377" i="1"/>
  <c r="AF1383" i="1"/>
  <c r="AH1391" i="1"/>
  <c r="AJ1399" i="1"/>
  <c r="AB1399" i="1"/>
  <c r="AD1407" i="1"/>
  <c r="AF1415" i="1"/>
  <c r="AK1297" i="1"/>
  <c r="AC1385" i="1"/>
  <c r="AG1393" i="1"/>
  <c r="AK1401" i="1"/>
  <c r="AB1409" i="1"/>
  <c r="AI45" i="1"/>
  <c r="AI64" i="1"/>
  <c r="AI139" i="1"/>
  <c r="AE178" i="1"/>
  <c r="AE245" i="1"/>
  <c r="AK247" i="1"/>
  <c r="AK279" i="1"/>
  <c r="AI296" i="1"/>
  <c r="AI312" i="1"/>
  <c r="AI328" i="1"/>
  <c r="AI344" i="1"/>
  <c r="AI363" i="1"/>
  <c r="AC374" i="1"/>
  <c r="G374" i="1" s="1"/>
  <c r="AE429" i="1"/>
  <c r="AK480" i="1"/>
  <c r="AE503" i="1"/>
  <c r="AI631" i="1"/>
  <c r="AI642" i="1"/>
  <c r="AI663" i="1"/>
  <c r="AI668" i="1"/>
  <c r="AI684" i="1"/>
  <c r="AG754" i="1"/>
  <c r="AG770" i="1"/>
  <c r="AE779" i="1"/>
  <c r="AD789" i="1"/>
  <c r="AC797" i="1"/>
  <c r="AG812" i="1"/>
  <c r="AE833" i="1"/>
  <c r="AE909" i="1"/>
  <c r="AI929" i="1"/>
  <c r="AI961" i="1"/>
  <c r="AC976" i="1"/>
  <c r="AC992" i="1"/>
  <c r="AC1008" i="1"/>
  <c r="AC1024" i="1"/>
  <c r="AC1040" i="1"/>
  <c r="AE1057" i="1"/>
  <c r="AE1073" i="1"/>
  <c r="AE1089" i="1"/>
  <c r="AE1105" i="1"/>
  <c r="AE1121" i="1"/>
  <c r="AE1137" i="1"/>
  <c r="AE1153" i="1"/>
  <c r="AE1169" i="1"/>
  <c r="AE1185" i="1"/>
  <c r="AE1209" i="1"/>
  <c r="AE1241" i="1"/>
  <c r="AE1257" i="1"/>
  <c r="AK1265" i="1"/>
  <c r="AC1273" i="1"/>
  <c r="AK1281" i="1"/>
  <c r="AC1289" i="1"/>
  <c r="AK1423" i="1"/>
  <c r="AC1431" i="1"/>
  <c r="AK1439" i="1"/>
  <c r="AC1447" i="1"/>
  <c r="AK1455" i="1"/>
  <c r="AC1463" i="1"/>
  <c r="AK1471" i="1"/>
  <c r="AC1479" i="1"/>
  <c r="AK1487" i="1"/>
  <c r="AC1495" i="1"/>
  <c r="AI36" i="1"/>
  <c r="AI246" i="1"/>
  <c r="AI262" i="1"/>
  <c r="AI278" i="1"/>
  <c r="AI429" i="1"/>
  <c r="AG438" i="1"/>
  <c r="K438" i="1" s="1"/>
  <c r="N438" i="1" s="1"/>
  <c r="AE498" i="1"/>
  <c r="AE530" i="1"/>
  <c r="AI60" i="1"/>
  <c r="AE115" i="1"/>
  <c r="AE230" i="1"/>
  <c r="AI399" i="1"/>
  <c r="AI479" i="1"/>
  <c r="AG492" i="1"/>
  <c r="AK524" i="1"/>
  <c r="AI594" i="1"/>
  <c r="AI620" i="1"/>
  <c r="AE764" i="1"/>
  <c r="AC789" i="1"/>
  <c r="AC829" i="1"/>
  <c r="AK845" i="1"/>
  <c r="AJ846" i="1"/>
  <c r="AC861" i="1"/>
  <c r="AC864" i="1"/>
  <c r="AI910" i="1"/>
  <c r="AI925" i="1"/>
  <c r="AF928" i="1"/>
  <c r="AC934" i="1"/>
  <c r="AG942" i="1"/>
  <c r="AJ944" i="1"/>
  <c r="AK950" i="1"/>
  <c r="AI957" i="1"/>
  <c r="AF960" i="1"/>
  <c r="AC1063" i="1"/>
  <c r="AK1071" i="1"/>
  <c r="AC1079" i="1"/>
  <c r="AK1087" i="1"/>
  <c r="AC1095" i="1"/>
  <c r="AK1103" i="1"/>
  <c r="AC1111" i="1"/>
  <c r="AK1119" i="1"/>
  <c r="AC1127" i="1"/>
  <c r="AK1135" i="1"/>
  <c r="AC1143" i="1"/>
  <c r="AK1151" i="1"/>
  <c r="AC1159" i="1"/>
  <c r="AK1167" i="1"/>
  <c r="AC1175" i="1"/>
  <c r="AK1183" i="1"/>
  <c r="AC1191" i="1"/>
  <c r="AI1281" i="1"/>
  <c r="AI1335" i="1"/>
  <c r="AG1369" i="1"/>
  <c r="AE1377" i="1"/>
  <c r="AE1423" i="1"/>
  <c r="AE1439" i="1"/>
  <c r="AE1455" i="1"/>
  <c r="AE1471" i="1"/>
  <c r="AE1487" i="1"/>
  <c r="AH862" i="1"/>
  <c r="AE35" i="1"/>
  <c r="AI460" i="1"/>
  <c r="AE786" i="1"/>
  <c r="AE796" i="1"/>
  <c r="AE812" i="1"/>
  <c r="AG846" i="1"/>
  <c r="AK862" i="1"/>
  <c r="AE897" i="1"/>
  <c r="AG928" i="1"/>
  <c r="AE942" i="1"/>
  <c r="AG960" i="1"/>
  <c r="AI230" i="1"/>
  <c r="AI245" i="1"/>
  <c r="AI376" i="1"/>
  <c r="AI498" i="1"/>
  <c r="AI514" i="1"/>
  <c r="AI535" i="1"/>
  <c r="AI562" i="1"/>
  <c r="AI588" i="1"/>
  <c r="AI1056" i="1"/>
  <c r="AI1065" i="1"/>
  <c r="AI1081" i="1"/>
  <c r="AI1121" i="1"/>
  <c r="AE1247" i="1"/>
  <c r="AE1297" i="1"/>
  <c r="AE1337" i="1"/>
  <c r="AG1353" i="1"/>
  <c r="AE1361" i="1"/>
  <c r="AE1024" i="1"/>
  <c r="AE1040" i="1"/>
  <c r="AE1119" i="1"/>
  <c r="AE1135" i="1"/>
  <c r="AE1151" i="1"/>
  <c r="AE1183" i="1"/>
  <c r="AE1207" i="1"/>
  <c r="AE247" i="1"/>
  <c r="I247" i="1" s="1"/>
  <c r="L247" i="1" s="1"/>
  <c r="AK267" i="1"/>
  <c r="AI374" i="1"/>
  <c r="AE438" i="1"/>
  <c r="AI490" i="1"/>
  <c r="AI1143" i="1"/>
  <c r="AI1185" i="1"/>
  <c r="AI1209" i="1"/>
  <c r="AI1233" i="1"/>
  <c r="AI1247" i="1"/>
  <c r="AI1329" i="1"/>
  <c r="AE1425" i="1"/>
  <c r="AI1455" i="1"/>
  <c r="AE1489" i="1"/>
  <c r="AI35" i="1"/>
  <c r="AE780" i="1"/>
  <c r="AJ802" i="1"/>
  <c r="AI942" i="1"/>
  <c r="AI480" i="1"/>
  <c r="AI604" i="1"/>
  <c r="AI786" i="1"/>
  <c r="AI992" i="1"/>
  <c r="AE1063" i="1"/>
  <c r="AI1135" i="1"/>
  <c r="AI1305" i="1"/>
  <c r="AI1361" i="1"/>
  <c r="AE1407" i="1"/>
  <c r="AE1449" i="1"/>
  <c r="AI1463" i="1"/>
  <c r="AI206" i="1"/>
  <c r="AI812" i="1"/>
  <c r="AK818" i="1"/>
  <c r="AG821" i="1"/>
  <c r="AE828" i="1"/>
  <c r="AI848" i="1"/>
  <c r="AI880" i="1"/>
  <c r="AI976" i="1"/>
  <c r="AI1321" i="1"/>
  <c r="AI1431" i="1"/>
  <c r="AI438" i="1"/>
  <c r="AI862" i="1"/>
  <c r="AE1199" i="1"/>
  <c r="AI1369" i="1"/>
  <c r="AE267" i="1"/>
  <c r="AG802" i="1"/>
  <c r="AI913" i="1"/>
  <c r="AI944" i="1"/>
  <c r="AI492" i="1"/>
  <c r="AI1465" i="1"/>
  <c r="AF748" i="1"/>
  <c r="AF764" i="1"/>
  <c r="AC779" i="1"/>
  <c r="AF796" i="1"/>
  <c r="AC811" i="1"/>
  <c r="AF812" i="1"/>
  <c r="AG448" i="1"/>
  <c r="AE823" i="1"/>
  <c r="AG865" i="1"/>
  <c r="AF878" i="1"/>
  <c r="AC893" i="1"/>
  <c r="AF894" i="1"/>
  <c r="AG897" i="1"/>
  <c r="AF910" i="1"/>
  <c r="AC925" i="1"/>
  <c r="AF926" i="1"/>
  <c r="AG929" i="1"/>
  <c r="AF942" i="1"/>
  <c r="AC957" i="1"/>
  <c r="AF958" i="1"/>
  <c r="AG961" i="1"/>
  <c r="AF974" i="1"/>
  <c r="AC989" i="1"/>
  <c r="AF990" i="1"/>
  <c r="AG993" i="1"/>
  <c r="AF1006" i="1"/>
  <c r="AC1021" i="1"/>
  <c r="AF1022" i="1"/>
  <c r="AG1025" i="1"/>
  <c r="AF1038" i="1"/>
  <c r="AC1053" i="1"/>
  <c r="AF1054" i="1"/>
  <c r="AG1056" i="1"/>
  <c r="AH1057" i="1"/>
  <c r="AH1073" i="1"/>
  <c r="AH1089" i="1"/>
  <c r="AH1105" i="1"/>
  <c r="AH1121" i="1"/>
  <c r="AH1137" i="1"/>
  <c r="AH1153" i="1"/>
  <c r="AH1169" i="1"/>
  <c r="AH1185" i="1"/>
  <c r="AH1201" i="1"/>
  <c r="AD1207" i="1"/>
  <c r="AH1217" i="1"/>
  <c r="AD1223" i="1"/>
  <c r="AH1233" i="1"/>
  <c r="AD1239" i="1"/>
  <c r="AH1249" i="1"/>
  <c r="AD1255" i="1"/>
  <c r="AH1271" i="1"/>
  <c r="AD828" i="1"/>
  <c r="AF848" i="1"/>
  <c r="AD864" i="1"/>
  <c r="AG823" i="1"/>
  <c r="AC1287" i="1"/>
  <c r="AJ1393" i="1"/>
  <c r="AJ1409" i="1"/>
  <c r="AJ1425" i="1"/>
  <c r="AJ1441" i="1"/>
  <c r="AJ1457" i="1"/>
  <c r="AJ1473" i="1"/>
  <c r="AJ1489" i="1"/>
  <c r="AD1287" i="1"/>
  <c r="AD1303" i="1"/>
  <c r="AD1319" i="1"/>
  <c r="AD1335" i="1"/>
  <c r="AD1351" i="1"/>
  <c r="AD1367" i="1"/>
  <c r="AG235" i="1"/>
  <c r="AI297" i="1"/>
  <c r="AI305" i="1"/>
  <c r="AI337" i="1"/>
  <c r="AC540" i="1"/>
  <c r="AE546" i="1"/>
  <c r="AC556" i="1"/>
  <c r="AE562" i="1"/>
  <c r="AC572" i="1"/>
  <c r="AE578" i="1"/>
  <c r="AC588" i="1"/>
  <c r="AE594" i="1"/>
  <c r="AC604" i="1"/>
  <c r="AE610" i="1"/>
  <c r="AE626" i="1"/>
  <c r="AE642" i="1"/>
  <c r="AE658" i="1"/>
  <c r="AE674" i="1"/>
  <c r="AE690" i="1"/>
  <c r="AC748" i="1"/>
  <c r="AK764" i="1"/>
  <c r="AH770" i="1"/>
  <c r="AH786" i="1"/>
  <c r="AJ818" i="1"/>
  <c r="AC833" i="1"/>
  <c r="AG848" i="1"/>
  <c r="AK878" i="1"/>
  <c r="AE384" i="1"/>
  <c r="AE397" i="1"/>
  <c r="AE413" i="1"/>
  <c r="AE416" i="1"/>
  <c r="AG426" i="1"/>
  <c r="K426" i="1" s="1"/>
  <c r="N426" i="1" s="1"/>
  <c r="AG442" i="1"/>
  <c r="AI477" i="1"/>
  <c r="AG974" i="1"/>
  <c r="AJ976" i="1"/>
  <c r="AG990" i="1"/>
  <c r="AJ992" i="1"/>
  <c r="AG1006" i="1"/>
  <c r="AJ1008" i="1"/>
  <c r="AG1022" i="1"/>
  <c r="AJ1024" i="1"/>
  <c r="AG1038" i="1"/>
  <c r="AJ1040" i="1"/>
  <c r="AG1054" i="1"/>
  <c r="AK1057" i="1"/>
  <c r="AH1063" i="1"/>
  <c r="AH1071" i="1"/>
  <c r="AK1073" i="1"/>
  <c r="AH1079" i="1"/>
  <c r="AH1087" i="1"/>
  <c r="AK1089" i="1"/>
  <c r="AH1095" i="1"/>
  <c r="AH1103" i="1"/>
  <c r="AK1105" i="1"/>
  <c r="AH1111" i="1"/>
  <c r="AH1119" i="1"/>
  <c r="AK1121" i="1"/>
  <c r="AH1127" i="1"/>
  <c r="AH1135" i="1"/>
  <c r="AK1137" i="1"/>
  <c r="AH1143" i="1"/>
  <c r="AH1151" i="1"/>
  <c r="AK1153" i="1"/>
  <c r="AH1159" i="1"/>
  <c r="AH1167" i="1"/>
  <c r="AK1169" i="1"/>
  <c r="AH1175" i="1"/>
  <c r="AH1183" i="1"/>
  <c r="AK1185" i="1"/>
  <c r="AH1191" i="1"/>
  <c r="AC1263" i="1"/>
  <c r="AH1265" i="1"/>
  <c r="AC1271" i="1"/>
  <c r="AJ1281" i="1"/>
  <c r="AF880" i="1"/>
  <c r="AK894" i="1"/>
  <c r="AJ896" i="1"/>
  <c r="AB896" i="1"/>
  <c r="AC910" i="1"/>
  <c r="AF912" i="1"/>
  <c r="AK926" i="1"/>
  <c r="AG880" i="1"/>
  <c r="AG896" i="1"/>
  <c r="AG912" i="1"/>
  <c r="AE929" i="1"/>
  <c r="AE961" i="1"/>
  <c r="AE1409" i="1"/>
  <c r="AJ1423" i="1"/>
  <c r="AJ1431" i="1"/>
  <c r="AJ1447" i="1"/>
  <c r="AJ1463" i="1"/>
  <c r="AJ1479" i="1"/>
  <c r="AJ1495" i="1"/>
  <c r="AH1297" i="1"/>
  <c r="AK1303" i="1"/>
  <c r="AK1311" i="1"/>
  <c r="AH1313" i="1"/>
  <c r="AK1319" i="1"/>
  <c r="AK1327" i="1"/>
  <c r="AH1329" i="1"/>
  <c r="AK1335" i="1"/>
  <c r="AK1343" i="1"/>
  <c r="AH1345" i="1"/>
  <c r="AK1351" i="1"/>
  <c r="AK1359" i="1"/>
  <c r="AH1361" i="1"/>
  <c r="AK1367" i="1"/>
  <c r="AK1375" i="1"/>
  <c r="AH1377" i="1"/>
  <c r="AJ1383" i="1"/>
  <c r="AB1383" i="1"/>
  <c r="AD1391" i="1"/>
  <c r="AF1399" i="1"/>
  <c r="AH1407" i="1"/>
  <c r="AJ1415" i="1"/>
  <c r="AB1415" i="1"/>
  <c r="AB1393" i="1"/>
  <c r="AG1409" i="1"/>
  <c r="AG160" i="1"/>
  <c r="AE174" i="1"/>
  <c r="I174" i="1" s="1"/>
  <c r="L174" i="1" s="1"/>
  <c r="AI196" i="1"/>
  <c r="AE206" i="1"/>
  <c r="AC247" i="1"/>
  <c r="G247" i="1" s="1"/>
  <c r="AC279" i="1"/>
  <c r="AG358" i="1"/>
  <c r="AK374" i="1"/>
  <c r="AI397" i="1"/>
  <c r="AI413" i="1"/>
  <c r="AG430" i="1"/>
  <c r="AE442" i="1"/>
  <c r="I442" i="1" s="1"/>
  <c r="L442" i="1" s="1"/>
  <c r="AE461" i="1"/>
  <c r="AC480" i="1"/>
  <c r="AI555" i="1"/>
  <c r="AI587" i="1"/>
  <c r="AI626" i="1"/>
  <c r="AI658" i="1"/>
  <c r="AG780" i="1"/>
  <c r="AG786" i="1"/>
  <c r="AH789" i="1"/>
  <c r="AG796" i="1"/>
  <c r="AK797" i="1"/>
  <c r="AI811" i="1"/>
  <c r="AE849" i="1"/>
  <c r="AE877" i="1"/>
  <c r="AE896" i="1"/>
  <c r="AI945" i="1"/>
  <c r="AK976" i="1"/>
  <c r="AK992" i="1"/>
  <c r="AK1008" i="1"/>
  <c r="AK1024" i="1"/>
  <c r="AK1040" i="1"/>
  <c r="AE1065" i="1"/>
  <c r="AE1081" i="1"/>
  <c r="AE1097" i="1"/>
  <c r="AE1113" i="1"/>
  <c r="AE1129" i="1"/>
  <c r="AE1145" i="1"/>
  <c r="AE1161" i="1"/>
  <c r="AE1177" i="1"/>
  <c r="AE1193" i="1"/>
  <c r="AE1225" i="1"/>
  <c r="AI1263" i="1"/>
  <c r="AC1265" i="1"/>
  <c r="AK1273" i="1"/>
  <c r="AC1281" i="1"/>
  <c r="AK1289" i="1"/>
  <c r="AK1313" i="1"/>
  <c r="AK1329" i="1"/>
  <c r="AK1345" i="1"/>
  <c r="AK1361" i="1"/>
  <c r="AK1377" i="1"/>
  <c r="AK1383" i="1"/>
  <c r="AK1399" i="1"/>
  <c r="AK1415" i="1"/>
  <c r="AC1423" i="1"/>
  <c r="AK1431" i="1"/>
  <c r="AC1439" i="1"/>
  <c r="AK1447" i="1"/>
  <c r="AC1455" i="1"/>
  <c r="AK1463" i="1"/>
  <c r="AC1471" i="1"/>
  <c r="AK1479" i="1"/>
  <c r="AC1487" i="1"/>
  <c r="AK1495" i="1"/>
  <c r="AK8" i="1"/>
  <c r="O8" i="1" s="1"/>
  <c r="AI178" i="1"/>
  <c r="AI294" i="1"/>
  <c r="AI442" i="1"/>
  <c r="AI461" i="1"/>
  <c r="AE514" i="1"/>
  <c r="AI541" i="1"/>
  <c r="AI573" i="1"/>
  <c r="AE49" i="1"/>
  <c r="AE149" i="1"/>
  <c r="I149" i="1" s="1"/>
  <c r="L149" i="1" s="1"/>
  <c r="AI184" i="1"/>
  <c r="AG215" i="1"/>
  <c r="AI383" i="1"/>
  <c r="AI415" i="1"/>
  <c r="AG508" i="1"/>
  <c r="AC524" i="1"/>
  <c r="AI578" i="1"/>
  <c r="AI652" i="1"/>
  <c r="AK789" i="1"/>
  <c r="AG828" i="1"/>
  <c r="AK829" i="1"/>
  <c r="AC845" i="1"/>
  <c r="AF846" i="1"/>
  <c r="AK861" i="1"/>
  <c r="AK864" i="1"/>
  <c r="AB865" i="1"/>
  <c r="AI893" i="1"/>
  <c r="AJ928" i="1"/>
  <c r="AK934" i="1"/>
  <c r="AI941" i="1"/>
  <c r="AF944" i="1"/>
  <c r="AC950" i="1"/>
  <c r="AG958" i="1"/>
  <c r="AJ960" i="1"/>
  <c r="AE966" i="1"/>
  <c r="AK1063" i="1"/>
  <c r="AC1071" i="1"/>
  <c r="AK1079" i="1"/>
  <c r="AC1087" i="1"/>
  <c r="AK1095" i="1"/>
  <c r="AC1103" i="1"/>
  <c r="AK1111" i="1"/>
  <c r="AC1119" i="1"/>
  <c r="AK1127" i="1"/>
  <c r="AC1135" i="1"/>
  <c r="AK1143" i="1"/>
  <c r="AC1151" i="1"/>
  <c r="AK1159" i="1"/>
  <c r="AC1167" i="1"/>
  <c r="AK1175" i="1"/>
  <c r="AC1183" i="1"/>
  <c r="AK1191" i="1"/>
  <c r="AG1199" i="1"/>
  <c r="AG1207" i="1"/>
  <c r="AG1215" i="1"/>
  <c r="AG1223" i="1"/>
  <c r="AG1231" i="1"/>
  <c r="AG1239" i="1"/>
  <c r="AG1247" i="1"/>
  <c r="AG1255" i="1"/>
  <c r="AI1287" i="1"/>
  <c r="AG1305" i="1"/>
  <c r="AE1313" i="1"/>
  <c r="AK1337" i="1"/>
  <c r="AE1383" i="1"/>
  <c r="AE1399" i="1"/>
  <c r="AE1415" i="1"/>
  <c r="AE1431" i="1"/>
  <c r="AE1447" i="1"/>
  <c r="AE1463" i="1"/>
  <c r="AE1479" i="1"/>
  <c r="AE1495" i="1"/>
  <c r="AD862" i="1"/>
  <c r="AI57" i="1"/>
  <c r="AI764" i="1"/>
  <c r="AI861" i="1"/>
  <c r="AG944" i="1"/>
  <c r="AE958" i="1"/>
  <c r="AE119" i="1"/>
  <c r="I119" i="1" s="1"/>
  <c r="L119" i="1" s="1"/>
  <c r="AE360" i="1"/>
  <c r="AE480" i="1"/>
  <c r="AI572" i="1"/>
  <c r="AI597" i="1"/>
  <c r="AI754" i="1"/>
  <c r="AI1073" i="1"/>
  <c r="AI1129" i="1"/>
  <c r="AE1231" i="1"/>
  <c r="AE1305" i="1"/>
  <c r="AG1321" i="1"/>
  <c r="AE1329" i="1"/>
  <c r="AE1369" i="1"/>
  <c r="AI1399" i="1"/>
  <c r="AG1407" i="1"/>
  <c r="AE1021" i="1"/>
  <c r="AE1037" i="1"/>
  <c r="AE1095" i="1"/>
  <c r="AE1103" i="1"/>
  <c r="AE1111" i="1"/>
  <c r="AE1127" i="1"/>
  <c r="AE1143" i="1"/>
  <c r="AI1217" i="1"/>
  <c r="AE199" i="1"/>
  <c r="AE215" i="1"/>
  <c r="AI235" i="1"/>
  <c r="AC267" i="1"/>
  <c r="AE279" i="1"/>
  <c r="AI358" i="1"/>
  <c r="AI1008" i="1"/>
  <c r="AI1145" i="1"/>
  <c r="AI1207" i="1"/>
  <c r="AI1231" i="1"/>
  <c r="AI1249" i="1"/>
  <c r="AI1359" i="1"/>
  <c r="AI1423" i="1"/>
  <c r="AE1457" i="1"/>
  <c r="AI1487" i="1"/>
  <c r="AI759" i="1"/>
  <c r="AI797" i="1"/>
  <c r="AF802" i="1"/>
  <c r="AE845" i="1"/>
  <c r="AI912" i="1"/>
  <c r="AI958" i="1"/>
  <c r="AI1169" i="1"/>
  <c r="AI524" i="1"/>
  <c r="AI780" i="1"/>
  <c r="AI1127" i="1"/>
  <c r="AI1137" i="1"/>
  <c r="AI1183" i="1"/>
  <c r="AE1215" i="1"/>
  <c r="AE1353" i="1"/>
  <c r="AG1391" i="1"/>
  <c r="AI1447" i="1"/>
  <c r="AI1457" i="1"/>
  <c r="AI1053" i="1"/>
  <c r="AE160" i="1"/>
  <c r="AI247" i="1"/>
  <c r="AE1391" i="1"/>
  <c r="AI747" i="1"/>
  <c r="AI757" i="1"/>
  <c r="AC818" i="1"/>
  <c r="AI845" i="1"/>
  <c r="AI877" i="1"/>
  <c r="AI1481" i="1"/>
  <c r="AI215" i="1"/>
  <c r="AI508" i="1"/>
  <c r="AI748" i="1"/>
  <c r="AI1433" i="1"/>
  <c r="AI821" i="1"/>
  <c r="AI1297" i="1"/>
  <c r="AI878" i="1"/>
  <c r="AE928" i="1"/>
  <c r="AE944" i="1"/>
  <c r="AE960" i="1"/>
  <c r="AI928" i="1"/>
  <c r="AI960" i="1"/>
  <c r="AI1239" i="1"/>
  <c r="AI802" i="1"/>
  <c r="AI1215" i="1"/>
  <c r="AK110" i="1"/>
  <c r="AI46" i="1"/>
  <c r="AJ78" i="1"/>
  <c r="AG62" i="1"/>
  <c r="K62" i="1" s="1"/>
  <c r="N62" i="1" s="1"/>
  <c r="AJ110" i="1"/>
  <c r="AK30" i="1"/>
  <c r="O30" i="1" s="1"/>
  <c r="AI86" i="1"/>
  <c r="AI102" i="1"/>
  <c r="AI118" i="1"/>
  <c r="AI38" i="1"/>
  <c r="AI70" i="1"/>
  <c r="AD46" i="1"/>
  <c r="AC94" i="1"/>
  <c r="AI94" i="1"/>
  <c r="AI110" i="1"/>
  <c r="AI30" i="1"/>
  <c r="AI62" i="1"/>
  <c r="AF46" i="1"/>
  <c r="AD110" i="1"/>
  <c r="AE46" i="1"/>
  <c r="AG94" i="1"/>
  <c r="AI78" i="1"/>
  <c r="AH78" i="1"/>
  <c r="AK78" i="1"/>
  <c r="O78" i="1" s="1"/>
  <c r="AE62" i="1"/>
  <c r="AD38" i="1"/>
  <c r="AK102" i="1"/>
  <c r="AJ54" i="1"/>
  <c r="AK54" i="1"/>
  <c r="O54" i="1" s="1"/>
  <c r="AB54" i="1"/>
  <c r="F54" i="1" s="1"/>
  <c r="AJ70" i="1"/>
  <c r="AF102" i="1"/>
  <c r="AG38" i="1"/>
  <c r="K38" i="1" s="1"/>
  <c r="N38" i="1" s="1"/>
  <c r="AK118" i="1"/>
  <c r="AF86" i="1"/>
  <c r="AJ118" i="1"/>
  <c r="AE86" i="1"/>
  <c r="AH54" i="1"/>
  <c r="AD70" i="1"/>
  <c r="AH86" i="1"/>
  <c r="AE102" i="1"/>
  <c r="AH38" i="1"/>
  <c r="AF54" i="1"/>
  <c r="AF70" i="1"/>
  <c r="AJ86" i="1"/>
  <c r="AJ102" i="1"/>
  <c r="AF118" i="1"/>
  <c r="AG70" i="1"/>
  <c r="AG86" i="1"/>
  <c r="AC102" i="1"/>
  <c r="AC118" i="1"/>
  <c r="AI54" i="1"/>
  <c r="AE118" i="1"/>
  <c r="AF38" i="1"/>
  <c r="AH102" i="1"/>
  <c r="AD118" i="1"/>
  <c r="AK38" i="1"/>
  <c r="AE54" i="1"/>
  <c r="I54" i="1" s="1"/>
  <c r="L54" i="1" s="1"/>
  <c r="AC70" i="1"/>
  <c r="AC86" i="1"/>
  <c r="AE38" i="1"/>
  <c r="I38" i="1" s="1"/>
  <c r="L38" i="1" s="1"/>
  <c r="AJ38" i="1"/>
  <c r="AD54" i="1"/>
  <c r="AG54" i="1"/>
  <c r="K54" i="1" s="1"/>
  <c r="N54" i="1" s="1"/>
  <c r="AH70" i="1"/>
  <c r="AD86" i="1"/>
  <c r="AD102" i="1"/>
  <c r="AH118" i="1"/>
  <c r="AC38" i="1"/>
  <c r="G38" i="1" s="1"/>
  <c r="AK70" i="1"/>
  <c r="O70" i="1" s="1"/>
  <c r="AK86" i="1"/>
  <c r="AG102" i="1"/>
  <c r="AG118" i="1"/>
  <c r="AE70" i="1"/>
  <c r="AD30" i="1"/>
  <c r="AD62" i="1"/>
  <c r="AD94" i="1"/>
  <c r="AJ30" i="1"/>
  <c r="AG46" i="1"/>
  <c r="AJ62" i="1"/>
  <c r="AF94" i="1"/>
  <c r="AC62" i="1"/>
  <c r="AE94" i="1"/>
  <c r="AH50" i="1"/>
  <c r="AJ90" i="1"/>
  <c r="AF106" i="1"/>
  <c r="AI114" i="1"/>
  <c r="AE58" i="1"/>
  <c r="I58" i="1" s="1"/>
  <c r="L58" i="1" s="1"/>
  <c r="AJ34" i="1"/>
  <c r="AH66" i="1"/>
  <c r="AF30" i="1"/>
  <c r="AJ46" i="1"/>
  <c r="AB46" i="1"/>
  <c r="AK46" i="1"/>
  <c r="O46" i="1" s="1"/>
  <c r="AF62" i="1"/>
  <c r="AD78" i="1"/>
  <c r="AF82" i="1"/>
  <c r="AH94" i="1"/>
  <c r="AF110" i="1"/>
  <c r="AC30" i="1"/>
  <c r="G30" i="1" s="1"/>
  <c r="AK62" i="1"/>
  <c r="O62" i="1" s="1"/>
  <c r="AC78" i="1"/>
  <c r="AK94" i="1"/>
  <c r="AC110" i="1"/>
  <c r="AE30" i="1"/>
  <c r="I30" i="1" s="1"/>
  <c r="L30" i="1" s="1"/>
  <c r="AE78" i="1"/>
  <c r="AE110" i="1"/>
  <c r="AJ114" i="1"/>
  <c r="AH30" i="1"/>
  <c r="AH46" i="1"/>
  <c r="AH62" i="1"/>
  <c r="AF78" i="1"/>
  <c r="AJ94" i="1"/>
  <c r="AH110" i="1"/>
  <c r="AG30" i="1"/>
  <c r="K30" i="1" s="1"/>
  <c r="N30" i="1" s="1"/>
  <c r="AE50" i="1"/>
  <c r="AG78" i="1"/>
  <c r="AG110" i="1"/>
  <c r="AF34" i="1"/>
  <c r="AJ82" i="1"/>
  <c r="AF114" i="1"/>
  <c r="AI50" i="1"/>
  <c r="AJ42" i="1"/>
  <c r="AB50" i="1"/>
  <c r="AH58" i="1"/>
  <c r="AK58" i="1"/>
  <c r="O58" i="1" s="1"/>
  <c r="AF74" i="1"/>
  <c r="AH98" i="1"/>
  <c r="AI34" i="1"/>
  <c r="AI42" i="1"/>
  <c r="AI58" i="1"/>
  <c r="AI66" i="1"/>
  <c r="AI74" i="1"/>
  <c r="AI82" i="1"/>
  <c r="AF42" i="1"/>
  <c r="AJ50" i="1"/>
  <c r="AD58" i="1"/>
  <c r="AF66" i="1"/>
  <c r="AJ74" i="1"/>
  <c r="AF90" i="1"/>
  <c r="AJ98" i="1"/>
  <c r="AH114" i="1"/>
  <c r="AG42" i="1"/>
  <c r="AG74" i="1"/>
  <c r="AG90" i="1"/>
  <c r="AG106" i="1"/>
  <c r="AI98" i="1"/>
  <c r="AH34" i="1"/>
  <c r="AD50" i="1"/>
  <c r="AK50" i="1"/>
  <c r="O50" i="1" s="1"/>
  <c r="AJ66" i="1"/>
  <c r="AH82" i="1"/>
  <c r="AF98" i="1"/>
  <c r="AJ106" i="1"/>
  <c r="AG34" i="1"/>
  <c r="K34" i="1" s="1"/>
  <c r="N34" i="1" s="1"/>
  <c r="AG66" i="1"/>
  <c r="K66" i="1" s="1"/>
  <c r="N66" i="1" s="1"/>
  <c r="AG82" i="1"/>
  <c r="AG98" i="1"/>
  <c r="AG114" i="1"/>
  <c r="AD7" i="1"/>
  <c r="H7" i="1" s="1"/>
  <c r="AI90" i="1"/>
  <c r="AI106" i="1"/>
  <c r="AD34" i="1"/>
  <c r="AD42" i="1"/>
  <c r="AF50" i="1"/>
  <c r="AF58" i="1"/>
  <c r="AG50" i="1"/>
  <c r="AG58" i="1"/>
  <c r="K58" i="1" s="1"/>
  <c r="N58" i="1" s="1"/>
  <c r="AD66" i="1"/>
  <c r="AD74" i="1"/>
  <c r="AD82" i="1"/>
  <c r="AD90" i="1"/>
  <c r="AD98" i="1"/>
  <c r="AD106" i="1"/>
  <c r="AD114" i="1"/>
  <c r="AC34" i="1"/>
  <c r="G34" i="1" s="1"/>
  <c r="AC42" i="1"/>
  <c r="AC66" i="1"/>
  <c r="G66" i="1" s="1"/>
  <c r="AC74" i="1"/>
  <c r="AC82" i="1"/>
  <c r="AC90" i="1"/>
  <c r="AC98" i="1"/>
  <c r="AC106" i="1"/>
  <c r="AC114" i="1"/>
  <c r="AE34" i="1"/>
  <c r="I34" i="1" s="1"/>
  <c r="L34" i="1" s="1"/>
  <c r="AE66" i="1"/>
  <c r="I66" i="1" s="1"/>
  <c r="L66" i="1" s="1"/>
  <c r="AE82" i="1"/>
  <c r="AE98" i="1"/>
  <c r="AE114" i="1"/>
  <c r="AH42" i="1"/>
  <c r="AJ58" i="1"/>
  <c r="AB58" i="1"/>
  <c r="F58" i="1" s="1"/>
  <c r="AH74" i="1"/>
  <c r="AH90" i="1"/>
  <c r="AH106" i="1"/>
  <c r="AK34" i="1"/>
  <c r="AK42" i="1"/>
  <c r="O42" i="1" s="1"/>
  <c r="AK66" i="1"/>
  <c r="O66" i="1" s="1"/>
  <c r="AK74" i="1"/>
  <c r="O74" i="1" s="1"/>
  <c r="AK82" i="1"/>
  <c r="AK90" i="1"/>
  <c r="AK98" i="1"/>
  <c r="AK106" i="1"/>
  <c r="AK114" i="1"/>
  <c r="AE42" i="1"/>
  <c r="I42" i="1" s="1"/>
  <c r="L42" i="1" s="1"/>
  <c r="AE74" i="1"/>
  <c r="AE90" i="1"/>
  <c r="AE106" i="1"/>
  <c r="AH7" i="1"/>
  <c r="AC7" i="1"/>
  <c r="G7" i="1" s="1"/>
  <c r="AG7" i="1"/>
  <c r="K7" i="1" s="1"/>
  <c r="AI7" i="1"/>
  <c r="AE7" i="1"/>
  <c r="I7" i="1" s="1"/>
  <c r="AF7" i="1"/>
  <c r="J7" i="1" s="1"/>
  <c r="AJ7" i="1"/>
  <c r="AK7" i="1"/>
  <c r="O7" i="1" s="1"/>
  <c r="N465" i="1"/>
  <c r="N420" i="1"/>
  <c r="N444" i="1"/>
  <c r="N153" i="1"/>
  <c r="L450" i="1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1" i="10"/>
  <c r="J1500" i="10"/>
  <c r="J1499" i="10"/>
  <c r="J1498" i="10"/>
  <c r="J1497" i="10"/>
  <c r="J1496" i="10"/>
  <c r="J1495" i="10"/>
  <c r="J1494" i="10"/>
  <c r="J1493" i="10"/>
  <c r="J1492" i="10"/>
  <c r="J1491" i="10"/>
  <c r="J1490" i="10"/>
  <c r="J1489" i="10"/>
  <c r="J1488" i="10"/>
  <c r="J1487" i="10"/>
  <c r="J1486" i="10"/>
  <c r="J1485" i="10"/>
  <c r="J1484" i="10"/>
  <c r="J1483" i="10"/>
  <c r="J1482" i="10"/>
  <c r="J1481" i="10"/>
  <c r="J1480" i="10"/>
  <c r="J1479" i="10"/>
  <c r="J1478" i="10"/>
  <c r="J1477" i="10"/>
  <c r="J1476" i="10"/>
  <c r="J1475" i="10"/>
  <c r="J1474" i="10"/>
  <c r="J1473" i="10"/>
  <c r="J1472" i="10"/>
  <c r="J1471" i="10"/>
  <c r="J1470" i="10"/>
  <c r="J1469" i="10"/>
  <c r="J1468" i="10"/>
  <c r="J1467" i="10"/>
  <c r="J1466" i="10"/>
  <c r="J1465" i="10"/>
  <c r="J1464" i="10"/>
  <c r="J1463" i="10"/>
  <c r="J1462" i="10"/>
  <c r="J1461" i="10"/>
  <c r="J1460" i="10"/>
  <c r="J1459" i="10"/>
  <c r="J1458" i="10"/>
  <c r="J1457" i="10"/>
  <c r="J1456" i="10"/>
  <c r="J1455" i="10"/>
  <c r="J1454" i="10"/>
  <c r="J1453" i="10"/>
  <c r="J1452" i="10"/>
  <c r="J1451" i="10"/>
  <c r="J1450" i="10"/>
  <c r="J1449" i="10"/>
  <c r="J1448" i="10"/>
  <c r="J1447" i="10"/>
  <c r="J1446" i="10"/>
  <c r="J1445" i="10"/>
  <c r="J1444" i="10"/>
  <c r="J1443" i="10"/>
  <c r="J1442" i="10"/>
  <c r="J1441" i="10"/>
  <c r="J1440" i="10"/>
  <c r="J1439" i="10"/>
  <c r="J1438" i="10"/>
  <c r="J1437" i="10"/>
  <c r="J1436" i="10"/>
  <c r="J1435" i="10"/>
  <c r="J1434" i="10"/>
  <c r="J1433" i="10"/>
  <c r="J1432" i="10"/>
  <c r="J1431" i="10"/>
  <c r="J1430" i="10"/>
  <c r="J1429" i="10"/>
  <c r="J1428" i="10"/>
  <c r="J1427" i="10"/>
  <c r="J1426" i="10"/>
  <c r="J1425" i="10"/>
  <c r="J1424" i="10"/>
  <c r="J1423" i="10"/>
  <c r="J1422" i="10"/>
  <c r="J1421" i="10"/>
  <c r="J1420" i="10"/>
  <c r="J1419" i="10"/>
  <c r="J1418" i="10"/>
  <c r="J1417" i="10"/>
  <c r="J1416" i="10"/>
  <c r="J1415" i="10"/>
  <c r="J1414" i="10"/>
  <c r="J1413" i="10"/>
  <c r="J1412" i="10"/>
  <c r="J1411" i="10"/>
  <c r="J1410" i="10"/>
  <c r="J1409" i="10"/>
  <c r="J1408" i="10"/>
  <c r="J1407" i="10"/>
  <c r="J1406" i="10"/>
  <c r="J1405" i="10"/>
  <c r="J1404" i="10"/>
  <c r="J1403" i="10"/>
  <c r="J1402" i="10"/>
  <c r="J1401" i="10"/>
  <c r="J1400" i="10"/>
  <c r="J1399" i="10"/>
  <c r="J1398" i="10"/>
  <c r="J1397" i="10"/>
  <c r="J1396" i="10"/>
  <c r="J1395" i="10"/>
  <c r="J1394" i="10"/>
  <c r="J1393" i="10"/>
  <c r="J1392" i="10"/>
  <c r="J1391" i="10"/>
  <c r="J1390" i="10"/>
  <c r="J1389" i="10"/>
  <c r="J1388" i="10"/>
  <c r="J1387" i="10"/>
  <c r="J1386" i="10"/>
  <c r="J1385" i="10"/>
  <c r="J1384" i="10"/>
  <c r="J1383" i="10"/>
  <c r="J1382" i="10"/>
  <c r="J1381" i="10"/>
  <c r="J1380" i="10"/>
  <c r="J1379" i="10"/>
  <c r="J1378" i="10"/>
  <c r="J1377" i="10"/>
  <c r="J1376" i="10"/>
  <c r="J1375" i="10"/>
  <c r="J1374" i="10"/>
  <c r="J1373" i="10"/>
  <c r="J1372" i="10"/>
  <c r="J1371" i="10"/>
  <c r="J1370" i="10"/>
  <c r="J1369" i="10"/>
  <c r="J1368" i="10"/>
  <c r="J1367" i="10"/>
  <c r="J1366" i="10"/>
  <c r="J1365" i="10"/>
  <c r="J1364" i="10"/>
  <c r="J1363" i="10"/>
  <c r="J1362" i="10"/>
  <c r="J1361" i="10"/>
  <c r="J1360" i="10"/>
  <c r="J1359" i="10"/>
  <c r="J1358" i="10"/>
  <c r="J1357" i="10"/>
  <c r="J1356" i="10"/>
  <c r="J1355" i="10"/>
  <c r="J1354" i="10"/>
  <c r="J1353" i="10"/>
  <c r="J1352" i="10"/>
  <c r="J1351" i="10"/>
  <c r="J1350" i="10"/>
  <c r="J1349" i="10"/>
  <c r="J1348" i="10"/>
  <c r="J1347" i="10"/>
  <c r="J1346" i="10"/>
  <c r="J1345" i="10"/>
  <c r="J1344" i="10"/>
  <c r="J1343" i="10"/>
  <c r="J1342" i="10"/>
  <c r="J1341" i="10"/>
  <c r="J1340" i="10"/>
  <c r="J1339" i="10"/>
  <c r="J1338" i="10"/>
  <c r="J1337" i="10"/>
  <c r="J1336" i="10"/>
  <c r="J1335" i="10"/>
  <c r="J1334" i="10"/>
  <c r="J1333" i="10"/>
  <c r="J1332" i="10"/>
  <c r="J1331" i="10"/>
  <c r="J1330" i="10"/>
  <c r="J1329" i="10"/>
  <c r="J1328" i="10"/>
  <c r="J1327" i="10"/>
  <c r="J1326" i="10"/>
  <c r="J1325" i="10"/>
  <c r="J1324" i="10"/>
  <c r="J1323" i="10"/>
  <c r="J1322" i="10"/>
  <c r="J1321" i="10"/>
  <c r="J1320" i="10"/>
  <c r="J1319" i="10"/>
  <c r="J1318" i="10"/>
  <c r="J1317" i="10"/>
  <c r="J1316" i="10"/>
  <c r="J1315" i="10"/>
  <c r="J1314" i="10"/>
  <c r="J1313" i="10"/>
  <c r="J1312" i="10"/>
  <c r="J1311" i="10"/>
  <c r="J1310" i="10"/>
  <c r="J1309" i="10"/>
  <c r="J1308" i="10"/>
  <c r="J1307" i="10"/>
  <c r="J1306" i="10"/>
  <c r="J1305" i="10"/>
  <c r="J1304" i="10"/>
  <c r="J1303" i="10"/>
  <c r="J1302" i="10"/>
  <c r="J1301" i="10"/>
  <c r="J1300" i="10"/>
  <c r="J1299" i="10"/>
  <c r="J1298" i="10"/>
  <c r="J1297" i="10"/>
  <c r="J1296" i="10"/>
  <c r="J1295" i="10"/>
  <c r="J1294" i="10"/>
  <c r="J1293" i="10"/>
  <c r="J1292" i="10"/>
  <c r="J1291" i="10"/>
  <c r="J1290" i="10"/>
  <c r="J1289" i="10"/>
  <c r="J1288" i="10"/>
  <c r="J1287" i="10"/>
  <c r="J1286" i="10"/>
  <c r="J1285" i="10"/>
  <c r="J1284" i="10"/>
  <c r="J1283" i="10"/>
  <c r="J1282" i="10"/>
  <c r="J1281" i="10"/>
  <c r="J1280" i="10"/>
  <c r="J1279" i="10"/>
  <c r="J1278" i="10"/>
  <c r="J1277" i="10"/>
  <c r="J1276" i="10"/>
  <c r="J1275" i="10"/>
  <c r="J1274" i="10"/>
  <c r="J1273" i="10"/>
  <c r="J1272" i="10"/>
  <c r="J1271" i="10"/>
  <c r="J1270" i="10"/>
  <c r="J1269" i="10"/>
  <c r="J1268" i="10"/>
  <c r="J1267" i="10"/>
  <c r="J1266" i="10"/>
  <c r="J1265" i="10"/>
  <c r="J1264" i="10"/>
  <c r="J1263" i="10"/>
  <c r="J1262" i="10"/>
  <c r="J1261" i="10"/>
  <c r="J1260" i="10"/>
  <c r="J1259" i="10"/>
  <c r="J1258" i="10"/>
  <c r="J1257" i="10"/>
  <c r="J1256" i="10"/>
  <c r="J1255" i="10"/>
  <c r="J1254" i="10"/>
  <c r="J1253" i="10"/>
  <c r="J1252" i="10"/>
  <c r="J1251" i="10"/>
  <c r="J1250" i="10"/>
  <c r="J1249" i="10"/>
  <c r="J1248" i="10"/>
  <c r="J1247" i="10"/>
  <c r="J1246" i="10"/>
  <c r="J1245" i="10"/>
  <c r="J1244" i="10"/>
  <c r="J1243" i="10"/>
  <c r="J1242" i="10"/>
  <c r="J1241" i="10"/>
  <c r="J1240" i="10"/>
  <c r="J1239" i="10"/>
  <c r="J1238" i="10"/>
  <c r="J1237" i="10"/>
  <c r="J1236" i="10"/>
  <c r="J1235" i="10"/>
  <c r="J1234" i="10"/>
  <c r="J1233" i="10"/>
  <c r="J1232" i="10"/>
  <c r="J1231" i="10"/>
  <c r="J1230" i="10"/>
  <c r="J1229" i="10"/>
  <c r="J1228" i="10"/>
  <c r="J1227" i="10"/>
  <c r="J1226" i="10"/>
  <c r="J1225" i="10"/>
  <c r="J1224" i="10"/>
  <c r="J1223" i="10"/>
  <c r="J1222" i="10"/>
  <c r="J1221" i="10"/>
  <c r="J1220" i="10"/>
  <c r="J1219" i="10"/>
  <c r="J1218" i="10"/>
  <c r="J1217" i="10"/>
  <c r="J1216" i="10"/>
  <c r="J1215" i="10"/>
  <c r="J1214" i="10"/>
  <c r="J1213" i="10"/>
  <c r="J1212" i="10"/>
  <c r="J1211" i="10"/>
  <c r="J1210" i="10"/>
  <c r="J1209" i="10"/>
  <c r="J1208" i="10"/>
  <c r="J1207" i="10"/>
  <c r="J1206" i="10"/>
  <c r="J1205" i="10"/>
  <c r="J1204" i="10"/>
  <c r="J1203" i="10"/>
  <c r="J1202" i="10"/>
  <c r="J1201" i="10"/>
  <c r="J1200" i="10"/>
  <c r="J1199" i="10"/>
  <c r="J1198" i="10"/>
  <c r="J1197" i="10"/>
  <c r="J1196" i="10"/>
  <c r="J1195" i="10"/>
  <c r="J1194" i="10"/>
  <c r="J1193" i="10"/>
  <c r="J1192" i="10"/>
  <c r="J1191" i="10"/>
  <c r="J1190" i="10"/>
  <c r="J1189" i="10"/>
  <c r="J1188" i="10"/>
  <c r="J1187" i="10"/>
  <c r="J1186" i="10"/>
  <c r="J1185" i="10"/>
  <c r="J1184" i="10"/>
  <c r="J1183" i="10"/>
  <c r="J1182" i="10"/>
  <c r="J1181" i="10"/>
  <c r="J1180" i="10"/>
  <c r="J1179" i="10"/>
  <c r="J1178" i="10"/>
  <c r="J1177" i="10"/>
  <c r="J1176" i="10"/>
  <c r="J1175" i="10"/>
  <c r="J1174" i="10"/>
  <c r="J1173" i="10"/>
  <c r="J1172" i="10"/>
  <c r="J1171" i="10"/>
  <c r="J1170" i="10"/>
  <c r="J1169" i="10"/>
  <c r="J1168" i="10"/>
  <c r="J1167" i="10"/>
  <c r="J1166" i="10"/>
  <c r="J1165" i="10"/>
  <c r="J1164" i="10"/>
  <c r="J1163" i="10"/>
  <c r="J1162" i="10"/>
  <c r="J1161" i="10"/>
  <c r="J1160" i="10"/>
  <c r="J1159" i="10"/>
  <c r="J1158" i="10"/>
  <c r="J1157" i="10"/>
  <c r="J1156" i="10"/>
  <c r="J1155" i="10"/>
  <c r="J1154" i="10"/>
  <c r="J1153" i="10"/>
  <c r="J1152" i="10"/>
  <c r="J1151" i="10"/>
  <c r="J1150" i="10"/>
  <c r="J1149" i="10"/>
  <c r="J1148" i="10"/>
  <c r="J1147" i="10"/>
  <c r="J1146" i="10"/>
  <c r="J1145" i="10"/>
  <c r="J1144" i="10"/>
  <c r="J1143" i="10"/>
  <c r="J1142" i="10"/>
  <c r="J1141" i="10"/>
  <c r="J1140" i="10"/>
  <c r="J1139" i="10"/>
  <c r="J1138" i="10"/>
  <c r="J1137" i="10"/>
  <c r="J1136" i="10"/>
  <c r="J1135" i="10"/>
  <c r="J1134" i="10"/>
  <c r="J1133" i="10"/>
  <c r="J1132" i="10"/>
  <c r="J1131" i="10"/>
  <c r="J1130" i="10"/>
  <c r="J1129" i="10"/>
  <c r="J1128" i="10"/>
  <c r="J1127" i="10"/>
  <c r="J1126" i="10"/>
  <c r="J1125" i="10"/>
  <c r="J1124" i="10"/>
  <c r="J1123" i="10"/>
  <c r="J1122" i="10"/>
  <c r="J1121" i="10"/>
  <c r="J1120" i="10"/>
  <c r="J1119" i="10"/>
  <c r="J1118" i="10"/>
  <c r="J1117" i="10"/>
  <c r="J1116" i="10"/>
  <c r="J1115" i="10"/>
  <c r="J1114" i="10"/>
  <c r="J1113" i="10"/>
  <c r="J1112" i="10"/>
  <c r="J1111" i="10"/>
  <c r="J1110" i="10"/>
  <c r="J1109" i="10"/>
  <c r="J1108" i="10"/>
  <c r="J1107" i="10"/>
  <c r="J1106" i="10"/>
  <c r="J1105" i="10"/>
  <c r="J1104" i="10"/>
  <c r="J1103" i="10"/>
  <c r="J1102" i="10"/>
  <c r="J1101" i="10"/>
  <c r="J1100" i="10"/>
  <c r="J1099" i="10"/>
  <c r="J1098" i="10"/>
  <c r="J1097" i="10"/>
  <c r="J1096" i="10"/>
  <c r="J1095" i="10"/>
  <c r="J1094" i="10"/>
  <c r="J1093" i="10"/>
  <c r="J1092" i="10"/>
  <c r="J1091" i="10"/>
  <c r="J1090" i="10"/>
  <c r="J1089" i="10"/>
  <c r="J1088" i="10"/>
  <c r="J1087" i="10"/>
  <c r="J1086" i="10"/>
  <c r="J1085" i="10"/>
  <c r="J1084" i="10"/>
  <c r="J1083" i="10"/>
  <c r="J1082" i="10"/>
  <c r="J1081" i="10"/>
  <c r="J1080" i="10"/>
  <c r="J1079" i="10"/>
  <c r="J1078" i="10"/>
  <c r="J1077" i="10"/>
  <c r="J1076" i="10"/>
  <c r="J1075" i="10"/>
  <c r="J1074" i="10"/>
  <c r="J1073" i="10"/>
  <c r="J1072" i="10"/>
  <c r="J1071" i="10"/>
  <c r="J1070" i="10"/>
  <c r="J1069" i="10"/>
  <c r="J1068" i="10"/>
  <c r="J1067" i="10"/>
  <c r="J1066" i="10"/>
  <c r="J1065" i="10"/>
  <c r="J1064" i="10"/>
  <c r="J1063" i="10"/>
  <c r="J1062" i="10"/>
  <c r="J1061" i="10"/>
  <c r="J1060" i="10"/>
  <c r="J1059" i="10"/>
  <c r="J1058" i="10"/>
  <c r="J1057" i="10"/>
  <c r="J1056" i="10"/>
  <c r="J1055" i="10"/>
  <c r="J1054" i="10"/>
  <c r="J1053" i="10"/>
  <c r="J1052" i="10"/>
  <c r="J1051" i="10"/>
  <c r="J1050" i="10"/>
  <c r="J1049" i="10"/>
  <c r="J1048" i="10"/>
  <c r="J1047" i="10"/>
  <c r="J1046" i="10"/>
  <c r="J1045" i="10"/>
  <c r="J1044" i="10"/>
  <c r="J1043" i="10"/>
  <c r="J1042" i="10"/>
  <c r="J1041" i="10"/>
  <c r="J1040" i="10"/>
  <c r="J1039" i="10"/>
  <c r="J1038" i="10"/>
  <c r="J1037" i="10"/>
  <c r="J1036" i="10"/>
  <c r="J1035" i="10"/>
  <c r="J1034" i="10"/>
  <c r="J1033" i="10"/>
  <c r="J1032" i="10"/>
  <c r="J1031" i="10"/>
  <c r="J1030" i="10"/>
  <c r="J1029" i="10"/>
  <c r="J1028" i="10"/>
  <c r="J1027" i="10"/>
  <c r="J1026" i="10"/>
  <c r="J1025" i="10"/>
  <c r="J1024" i="10"/>
  <c r="J1023" i="10"/>
  <c r="J1022" i="10"/>
  <c r="J1021" i="10"/>
  <c r="J1020" i="10"/>
  <c r="J1019" i="10"/>
  <c r="J1018" i="10"/>
  <c r="J1017" i="10"/>
  <c r="J1016" i="10"/>
  <c r="J1015" i="10"/>
  <c r="J1014" i="10"/>
  <c r="J1013" i="10"/>
  <c r="J1012" i="10"/>
  <c r="J1011" i="10"/>
  <c r="J1010" i="10"/>
  <c r="J1009" i="10"/>
  <c r="J1008" i="10"/>
  <c r="J1007" i="10"/>
  <c r="J1006" i="10"/>
  <c r="J1005" i="10"/>
  <c r="J1004" i="10"/>
  <c r="J1003" i="10"/>
  <c r="J1002" i="10"/>
  <c r="J1001" i="10"/>
  <c r="J1000" i="10"/>
  <c r="J999" i="10"/>
  <c r="J998" i="10"/>
  <c r="J997" i="10"/>
  <c r="J996" i="10"/>
  <c r="J995" i="10"/>
  <c r="J994" i="10"/>
  <c r="J993" i="10"/>
  <c r="J992" i="10"/>
  <c r="J991" i="10"/>
  <c r="J990" i="10"/>
  <c r="J989" i="10"/>
  <c r="J988" i="10"/>
  <c r="J987" i="10"/>
  <c r="J986" i="10"/>
  <c r="J985" i="10"/>
  <c r="J984" i="10"/>
  <c r="J983" i="10"/>
  <c r="J982" i="10"/>
  <c r="J981" i="10"/>
  <c r="J980" i="10"/>
  <c r="J979" i="10"/>
  <c r="J978" i="10"/>
  <c r="J977" i="10"/>
  <c r="J976" i="10"/>
  <c r="J975" i="10"/>
  <c r="J974" i="10"/>
  <c r="J973" i="10"/>
  <c r="J972" i="10"/>
  <c r="J971" i="10"/>
  <c r="J970" i="10"/>
  <c r="J969" i="10"/>
  <c r="J968" i="10"/>
  <c r="J967" i="10"/>
  <c r="J966" i="10"/>
  <c r="J965" i="10"/>
  <c r="J964" i="10"/>
  <c r="J963" i="10"/>
  <c r="J962" i="10"/>
  <c r="J961" i="10"/>
  <c r="J960" i="10"/>
  <c r="J959" i="10"/>
  <c r="J958" i="10"/>
  <c r="J957" i="10"/>
  <c r="J956" i="10"/>
  <c r="J955" i="10"/>
  <c r="J954" i="10"/>
  <c r="J953" i="10"/>
  <c r="J952" i="10"/>
  <c r="J951" i="10"/>
  <c r="J950" i="10"/>
  <c r="J949" i="10"/>
  <c r="J948" i="10"/>
  <c r="J947" i="10"/>
  <c r="J946" i="10"/>
  <c r="J945" i="10"/>
  <c r="J944" i="10"/>
  <c r="J943" i="10"/>
  <c r="J942" i="10"/>
  <c r="J941" i="10"/>
  <c r="J940" i="10"/>
  <c r="J939" i="10"/>
  <c r="J938" i="10"/>
  <c r="J937" i="10"/>
  <c r="J936" i="10"/>
  <c r="J935" i="10"/>
  <c r="J934" i="10"/>
  <c r="J933" i="10"/>
  <c r="J932" i="10"/>
  <c r="J931" i="10"/>
  <c r="J930" i="10"/>
  <c r="J929" i="10"/>
  <c r="J928" i="10"/>
  <c r="J927" i="10"/>
  <c r="J926" i="10"/>
  <c r="J925" i="10"/>
  <c r="J924" i="10"/>
  <c r="J923" i="10"/>
  <c r="J922" i="10"/>
  <c r="J921" i="10"/>
  <c r="J920" i="10"/>
  <c r="J919" i="10"/>
  <c r="J918" i="10"/>
  <c r="J917" i="10"/>
  <c r="J916" i="10"/>
  <c r="J915" i="10"/>
  <c r="J914" i="10"/>
  <c r="J913" i="10"/>
  <c r="J912" i="10"/>
  <c r="J911" i="10"/>
  <c r="J910" i="10"/>
  <c r="J909" i="10"/>
  <c r="J908" i="10"/>
  <c r="J907" i="10"/>
  <c r="J906" i="10"/>
  <c r="J905" i="10"/>
  <c r="J904" i="10"/>
  <c r="J903" i="10"/>
  <c r="J902" i="10"/>
  <c r="J901" i="10"/>
  <c r="J900" i="10"/>
  <c r="J899" i="10"/>
  <c r="J898" i="10"/>
  <c r="J897" i="10"/>
  <c r="J896" i="10"/>
  <c r="J895" i="10"/>
  <c r="J894" i="10"/>
  <c r="J893" i="10"/>
  <c r="J892" i="10"/>
  <c r="J891" i="10"/>
  <c r="J890" i="10"/>
  <c r="J889" i="10"/>
  <c r="J888" i="10"/>
  <c r="J887" i="10"/>
  <c r="J886" i="10"/>
  <c r="J885" i="10"/>
  <c r="J884" i="10"/>
  <c r="J883" i="10"/>
  <c r="J882" i="10"/>
  <c r="J881" i="10"/>
  <c r="J880" i="10"/>
  <c r="J879" i="10"/>
  <c r="J878" i="10"/>
  <c r="J877" i="10"/>
  <c r="J876" i="10"/>
  <c r="J875" i="10"/>
  <c r="J874" i="10"/>
  <c r="J873" i="10"/>
  <c r="J872" i="10"/>
  <c r="J871" i="10"/>
  <c r="J870" i="10"/>
  <c r="J869" i="10"/>
  <c r="J868" i="10"/>
  <c r="J867" i="10"/>
  <c r="J866" i="10"/>
  <c r="J865" i="10"/>
  <c r="J864" i="10"/>
  <c r="J863" i="10"/>
  <c r="J862" i="10"/>
  <c r="J861" i="10"/>
  <c r="J860" i="10"/>
  <c r="J859" i="10"/>
  <c r="J858" i="10"/>
  <c r="J857" i="10"/>
  <c r="J856" i="10"/>
  <c r="J855" i="10"/>
  <c r="J854" i="10"/>
  <c r="J853" i="10"/>
  <c r="J852" i="10"/>
  <c r="J851" i="10"/>
  <c r="J850" i="10"/>
  <c r="J849" i="10"/>
  <c r="J848" i="10"/>
  <c r="J847" i="10"/>
  <c r="J846" i="10"/>
  <c r="J845" i="10"/>
  <c r="J844" i="10"/>
  <c r="J843" i="10"/>
  <c r="J842" i="10"/>
  <c r="J841" i="10"/>
  <c r="J840" i="10"/>
  <c r="J839" i="10"/>
  <c r="J838" i="10"/>
  <c r="J837" i="10"/>
  <c r="J836" i="10"/>
  <c r="J835" i="10"/>
  <c r="J834" i="10"/>
  <c r="J833" i="10"/>
  <c r="J832" i="10"/>
  <c r="J831" i="10"/>
  <c r="J830" i="10"/>
  <c r="J829" i="10"/>
  <c r="J828" i="10"/>
  <c r="J827" i="10"/>
  <c r="J826" i="10"/>
  <c r="J825" i="10"/>
  <c r="J824" i="10"/>
  <c r="J823" i="10"/>
  <c r="J822" i="10"/>
  <c r="J821" i="10"/>
  <c r="J820" i="10"/>
  <c r="J819" i="10"/>
  <c r="J818" i="10"/>
  <c r="J817" i="10"/>
  <c r="J816" i="10"/>
  <c r="J815" i="10"/>
  <c r="J814" i="10"/>
  <c r="J813" i="10"/>
  <c r="J812" i="10"/>
  <c r="J811" i="10"/>
  <c r="J810" i="10"/>
  <c r="J809" i="10"/>
  <c r="J808" i="10"/>
  <c r="J807" i="10"/>
  <c r="J806" i="10"/>
  <c r="J805" i="10"/>
  <c r="J804" i="10"/>
  <c r="J803" i="10"/>
  <c r="J802" i="10"/>
  <c r="J801" i="10"/>
  <c r="J800" i="10"/>
  <c r="J799" i="10"/>
  <c r="J798" i="10"/>
  <c r="J797" i="10"/>
  <c r="J796" i="10"/>
  <c r="J795" i="10"/>
  <c r="J794" i="10"/>
  <c r="J793" i="10"/>
  <c r="J792" i="10"/>
  <c r="J791" i="10"/>
  <c r="J790" i="10"/>
  <c r="J789" i="10"/>
  <c r="J788" i="10"/>
  <c r="J787" i="10"/>
  <c r="J786" i="10"/>
  <c r="J785" i="10"/>
  <c r="J784" i="10"/>
  <c r="J783" i="10"/>
  <c r="J782" i="10"/>
  <c r="J781" i="10"/>
  <c r="J780" i="10"/>
  <c r="J779" i="10"/>
  <c r="J778" i="10"/>
  <c r="J777" i="10"/>
  <c r="J776" i="10"/>
  <c r="J775" i="10"/>
  <c r="J774" i="10"/>
  <c r="J773" i="10"/>
  <c r="J772" i="10"/>
  <c r="J771" i="10"/>
  <c r="J770" i="10"/>
  <c r="J769" i="10"/>
  <c r="J768" i="10"/>
  <c r="J767" i="10"/>
  <c r="J766" i="10"/>
  <c r="J765" i="10"/>
  <c r="J764" i="10"/>
  <c r="J763" i="10"/>
  <c r="J762" i="10"/>
  <c r="J761" i="10"/>
  <c r="J760" i="10"/>
  <c r="J759" i="10"/>
  <c r="J758" i="10"/>
  <c r="J757" i="10"/>
  <c r="J756" i="10"/>
  <c r="J755" i="10"/>
  <c r="J754" i="10"/>
  <c r="J753" i="10"/>
  <c r="J752" i="10"/>
  <c r="J751" i="10"/>
  <c r="J750" i="10"/>
  <c r="J749" i="10"/>
  <c r="J748" i="10"/>
  <c r="J747" i="10"/>
  <c r="J746" i="10"/>
  <c r="J745" i="10"/>
  <c r="J744" i="10"/>
  <c r="J743" i="10"/>
  <c r="J742" i="10"/>
  <c r="J741" i="10"/>
  <c r="J740" i="10"/>
  <c r="J739" i="10"/>
  <c r="J738" i="10"/>
  <c r="J737" i="10"/>
  <c r="J736" i="10"/>
  <c r="J735" i="10"/>
  <c r="J734" i="10"/>
  <c r="J733" i="10"/>
  <c r="J732" i="10"/>
  <c r="J731" i="10"/>
  <c r="J730" i="10"/>
  <c r="J729" i="10"/>
  <c r="J728" i="10"/>
  <c r="J727" i="10"/>
  <c r="J726" i="10"/>
  <c r="J725" i="10"/>
  <c r="J724" i="10"/>
  <c r="J723" i="10"/>
  <c r="J722" i="10"/>
  <c r="J721" i="10"/>
  <c r="J720" i="10"/>
  <c r="J719" i="10"/>
  <c r="J718" i="10"/>
  <c r="J717" i="10"/>
  <c r="J716" i="10"/>
  <c r="J715" i="10"/>
  <c r="J714" i="10"/>
  <c r="J713" i="10"/>
  <c r="J712" i="10"/>
  <c r="J711" i="10"/>
  <c r="J710" i="10"/>
  <c r="J709" i="10"/>
  <c r="J708" i="10"/>
  <c r="J707" i="10"/>
  <c r="J706" i="10"/>
  <c r="J705" i="10"/>
  <c r="J704" i="10"/>
  <c r="J703" i="10"/>
  <c r="J702" i="10"/>
  <c r="J701" i="10"/>
  <c r="J700" i="10"/>
  <c r="J699" i="10"/>
  <c r="J698" i="10"/>
  <c r="J697" i="10"/>
  <c r="J696" i="10"/>
  <c r="J695" i="10"/>
  <c r="J694" i="10"/>
  <c r="J693" i="10"/>
  <c r="J692" i="10"/>
  <c r="J691" i="10"/>
  <c r="J690" i="10"/>
  <c r="J689" i="10"/>
  <c r="J688" i="10"/>
  <c r="J687" i="10"/>
  <c r="J686" i="10"/>
  <c r="J685" i="10"/>
  <c r="J684" i="10"/>
  <c r="J683" i="10"/>
  <c r="J682" i="10"/>
  <c r="J681" i="10"/>
  <c r="J680" i="10"/>
  <c r="J679" i="10"/>
  <c r="J678" i="10"/>
  <c r="J677" i="10"/>
  <c r="J676" i="10"/>
  <c r="J675" i="10"/>
  <c r="J674" i="10"/>
  <c r="J673" i="10"/>
  <c r="J672" i="10"/>
  <c r="J671" i="10"/>
  <c r="J670" i="10"/>
  <c r="J669" i="10"/>
  <c r="J668" i="10"/>
  <c r="J667" i="10"/>
  <c r="J666" i="10"/>
  <c r="J665" i="10"/>
  <c r="J664" i="10"/>
  <c r="J663" i="10"/>
  <c r="J662" i="10"/>
  <c r="J661" i="10"/>
  <c r="J660" i="10"/>
  <c r="J659" i="10"/>
  <c r="J658" i="10"/>
  <c r="J657" i="10"/>
  <c r="J656" i="10"/>
  <c r="J655" i="10"/>
  <c r="J654" i="10"/>
  <c r="J653" i="10"/>
  <c r="J652" i="10"/>
  <c r="J651" i="10"/>
  <c r="J650" i="10"/>
  <c r="J649" i="10"/>
  <c r="J648" i="10"/>
  <c r="J647" i="10"/>
  <c r="J646" i="10"/>
  <c r="J645" i="10"/>
  <c r="J644" i="10"/>
  <c r="J643" i="10"/>
  <c r="J642" i="10"/>
  <c r="J641" i="10"/>
  <c r="J640" i="10"/>
  <c r="J639" i="10"/>
  <c r="J638" i="10"/>
  <c r="J637" i="10"/>
  <c r="J636" i="10"/>
  <c r="J635" i="10"/>
  <c r="J634" i="10"/>
  <c r="J633" i="10"/>
  <c r="J632" i="10"/>
  <c r="J631" i="10"/>
  <c r="J630" i="10"/>
  <c r="J629" i="10"/>
  <c r="J628" i="10"/>
  <c r="J627" i="10"/>
  <c r="J626" i="10"/>
  <c r="J625" i="10"/>
  <c r="J624" i="10"/>
  <c r="J623" i="10"/>
  <c r="J622" i="10"/>
  <c r="J621" i="10"/>
  <c r="J620" i="10"/>
  <c r="J619" i="10"/>
  <c r="J618" i="10"/>
  <c r="J617" i="10"/>
  <c r="J616" i="10"/>
  <c r="J615" i="10"/>
  <c r="J614" i="10"/>
  <c r="J613" i="10"/>
  <c r="J612" i="10"/>
  <c r="J611" i="10"/>
  <c r="J610" i="10"/>
  <c r="J609" i="10"/>
  <c r="J608" i="10"/>
  <c r="J607" i="10"/>
  <c r="J606" i="10"/>
  <c r="J605" i="10"/>
  <c r="J604" i="10"/>
  <c r="J603" i="10"/>
  <c r="J602" i="10"/>
  <c r="J601" i="10"/>
  <c r="J600" i="10"/>
  <c r="J599" i="10"/>
  <c r="J598" i="10"/>
  <c r="J597" i="10"/>
  <c r="J596" i="10"/>
  <c r="J595" i="10"/>
  <c r="J594" i="10"/>
  <c r="J593" i="10"/>
  <c r="J592" i="10"/>
  <c r="J591" i="10"/>
  <c r="J590" i="10"/>
  <c r="J589" i="10"/>
  <c r="J588" i="10"/>
  <c r="J587" i="10"/>
  <c r="J586" i="10"/>
  <c r="J585" i="10"/>
  <c r="J584" i="10"/>
  <c r="J583" i="10"/>
  <c r="J582" i="10"/>
  <c r="J581" i="10"/>
  <c r="J580" i="10"/>
  <c r="J579" i="10"/>
  <c r="J578" i="10"/>
  <c r="J577" i="10"/>
  <c r="J576" i="10"/>
  <c r="J575" i="10"/>
  <c r="J574" i="10"/>
  <c r="J573" i="10"/>
  <c r="J572" i="10"/>
  <c r="J571" i="10"/>
  <c r="J570" i="10"/>
  <c r="J569" i="10"/>
  <c r="J568" i="10"/>
  <c r="J567" i="10"/>
  <c r="J566" i="10"/>
  <c r="J565" i="10"/>
  <c r="J564" i="10"/>
  <c r="J563" i="10"/>
  <c r="J562" i="10"/>
  <c r="J561" i="10"/>
  <c r="J560" i="10"/>
  <c r="J559" i="10"/>
  <c r="J558" i="10"/>
  <c r="J557" i="10"/>
  <c r="J556" i="10"/>
  <c r="J555" i="10"/>
  <c r="J554" i="10"/>
  <c r="J553" i="10"/>
  <c r="J552" i="10"/>
  <c r="J551" i="10"/>
  <c r="J550" i="10"/>
  <c r="J549" i="10"/>
  <c r="J548" i="10"/>
  <c r="J547" i="10"/>
  <c r="J546" i="10"/>
  <c r="J545" i="10"/>
  <c r="J544" i="10"/>
  <c r="J543" i="10"/>
  <c r="J542" i="10"/>
  <c r="J541" i="10"/>
  <c r="J540" i="10"/>
  <c r="J539" i="10"/>
  <c r="J538" i="10"/>
  <c r="J537" i="10"/>
  <c r="J536" i="10"/>
  <c r="J535" i="10"/>
  <c r="J534" i="10"/>
  <c r="J533" i="10"/>
  <c r="J532" i="10"/>
  <c r="J531" i="10"/>
  <c r="J530" i="10"/>
  <c r="J529" i="10"/>
  <c r="J528" i="10"/>
  <c r="J527" i="10"/>
  <c r="J526" i="10"/>
  <c r="J525" i="10"/>
  <c r="J524" i="10"/>
  <c r="J523" i="10"/>
  <c r="J522" i="10"/>
  <c r="J521" i="10"/>
  <c r="J520" i="10"/>
  <c r="J519" i="10"/>
  <c r="J518" i="10"/>
  <c r="J517" i="10"/>
  <c r="J516" i="10"/>
  <c r="J515" i="10"/>
  <c r="J514" i="10"/>
  <c r="J513" i="10"/>
  <c r="J512" i="10"/>
  <c r="J511" i="10"/>
  <c r="J510" i="10"/>
  <c r="J509" i="10"/>
  <c r="J508" i="10"/>
  <c r="J507" i="10"/>
  <c r="J506" i="10"/>
  <c r="J505" i="10"/>
  <c r="J504" i="10"/>
  <c r="J503" i="10"/>
  <c r="J502" i="10"/>
  <c r="J501" i="10"/>
  <c r="J500" i="10"/>
  <c r="J499" i="10"/>
  <c r="J498" i="10"/>
  <c r="J497" i="10"/>
  <c r="J496" i="10"/>
  <c r="J495" i="10"/>
  <c r="J494" i="10"/>
  <c r="J493" i="10"/>
  <c r="J492" i="10"/>
  <c r="J491" i="10"/>
  <c r="J490" i="10"/>
  <c r="J489" i="10"/>
  <c r="J488" i="10"/>
  <c r="J487" i="10"/>
  <c r="J486" i="10"/>
  <c r="J485" i="10"/>
  <c r="J484" i="10"/>
  <c r="J483" i="10"/>
  <c r="J482" i="10"/>
  <c r="J481" i="10"/>
  <c r="J480" i="10"/>
  <c r="J479" i="10"/>
  <c r="J478" i="10"/>
  <c r="J477" i="10"/>
  <c r="J476" i="10"/>
  <c r="J475" i="10"/>
  <c r="J474" i="10"/>
  <c r="J473" i="10"/>
  <c r="J472" i="10"/>
  <c r="J471" i="10"/>
  <c r="J470" i="10"/>
  <c r="J469" i="10"/>
  <c r="J468" i="10"/>
  <c r="J467" i="10"/>
  <c r="J466" i="10"/>
  <c r="J465" i="10"/>
  <c r="J464" i="10"/>
  <c r="J463" i="10"/>
  <c r="J462" i="10"/>
  <c r="J461" i="10"/>
  <c r="J460" i="10"/>
  <c r="J459" i="10"/>
  <c r="J458" i="10"/>
  <c r="J457" i="10"/>
  <c r="J456" i="10"/>
  <c r="J455" i="10"/>
  <c r="J454" i="10"/>
  <c r="J453" i="10"/>
  <c r="J452" i="10"/>
  <c r="J451" i="10"/>
  <c r="J450" i="10"/>
  <c r="J449" i="10"/>
  <c r="J448" i="10"/>
  <c r="J447" i="10"/>
  <c r="J446" i="10"/>
  <c r="J445" i="10"/>
  <c r="J444" i="10"/>
  <c r="J443" i="10"/>
  <c r="J442" i="10"/>
  <c r="J441" i="10"/>
  <c r="J440" i="10"/>
  <c r="J439" i="10"/>
  <c r="J438" i="10"/>
  <c r="J437" i="10"/>
  <c r="J436" i="10"/>
  <c r="J435" i="10"/>
  <c r="J434" i="10"/>
  <c r="J433" i="10"/>
  <c r="J432" i="10"/>
  <c r="J431" i="10"/>
  <c r="J430" i="10"/>
  <c r="J429" i="10"/>
  <c r="J428" i="10"/>
  <c r="J427" i="10"/>
  <c r="J426" i="10"/>
  <c r="J425" i="10"/>
  <c r="J424" i="10"/>
  <c r="J423" i="10"/>
  <c r="J422" i="10"/>
  <c r="J421" i="10"/>
  <c r="J420" i="10"/>
  <c r="J419" i="10"/>
  <c r="J418" i="10"/>
  <c r="J417" i="10"/>
  <c r="J416" i="10"/>
  <c r="J415" i="10"/>
  <c r="J414" i="10"/>
  <c r="J413" i="10"/>
  <c r="J412" i="10"/>
  <c r="J411" i="10"/>
  <c r="J410" i="10"/>
  <c r="J409" i="10"/>
  <c r="J408" i="10"/>
  <c r="J407" i="10"/>
  <c r="J406" i="10"/>
  <c r="J405" i="10"/>
  <c r="J404" i="10"/>
  <c r="J403" i="10"/>
  <c r="J402" i="10"/>
  <c r="J401" i="10"/>
  <c r="J400" i="10"/>
  <c r="J399" i="10"/>
  <c r="J398" i="10"/>
  <c r="J397" i="10"/>
  <c r="J396" i="10"/>
  <c r="J395" i="10"/>
  <c r="J394" i="10"/>
  <c r="J393" i="10"/>
  <c r="J392" i="10"/>
  <c r="J391" i="10"/>
  <c r="J390" i="10"/>
  <c r="J389" i="10"/>
  <c r="J388" i="10"/>
  <c r="J387" i="10"/>
  <c r="J386" i="10"/>
  <c r="J385" i="10"/>
  <c r="J384" i="10"/>
  <c r="J383" i="10"/>
  <c r="J382" i="10"/>
  <c r="J381" i="10"/>
  <c r="J380" i="10"/>
  <c r="J379" i="10"/>
  <c r="J378" i="10"/>
  <c r="J377" i="10"/>
  <c r="J376" i="10"/>
  <c r="J375" i="10"/>
  <c r="J374" i="10"/>
  <c r="J373" i="10"/>
  <c r="J372" i="10"/>
  <c r="J371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J358" i="10"/>
  <c r="J357" i="10"/>
  <c r="J356" i="10"/>
  <c r="J355" i="10"/>
  <c r="J354" i="10"/>
  <c r="J353" i="10"/>
  <c r="J352" i="10"/>
  <c r="J351" i="10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J288" i="10"/>
  <c r="J287" i="10"/>
  <c r="J286" i="10"/>
  <c r="J285" i="10"/>
  <c r="J284" i="10"/>
  <c r="J283" i="10"/>
  <c r="J282" i="10"/>
  <c r="J281" i="10"/>
  <c r="J280" i="10"/>
  <c r="J279" i="10"/>
  <c r="J278" i="10"/>
  <c r="J277" i="10"/>
  <c r="J276" i="10"/>
  <c r="J275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J59" i="10"/>
  <c r="J58" i="10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12" i="2"/>
  <c r="D12" i="2" s="1"/>
  <c r="O11" i="2"/>
  <c r="D11" i="2" s="1"/>
  <c r="O10" i="2"/>
  <c r="O9" i="2"/>
  <c r="D9" i="2" s="1"/>
  <c r="O8" i="2"/>
  <c r="O7" i="2"/>
  <c r="L20" i="1" l="1"/>
  <c r="A14" i="9"/>
  <c r="A12" i="2"/>
  <c r="N18" i="1"/>
  <c r="L17" i="1"/>
  <c r="L15" i="1"/>
  <c r="L16" i="1"/>
  <c r="L14" i="1"/>
  <c r="A16" i="10"/>
  <c r="B9" i="5"/>
  <c r="A15" i="9" s="1"/>
  <c r="L12" i="1"/>
  <c r="M13" i="1"/>
  <c r="N11" i="1"/>
  <c r="N14" i="1"/>
  <c r="M16" i="1"/>
  <c r="N17" i="1"/>
  <c r="N10" i="1"/>
  <c r="L9" i="1"/>
  <c r="M7" i="2"/>
  <c r="N7" i="2"/>
  <c r="Q47" i="2"/>
  <c r="J47" i="2"/>
  <c r="N47" i="2"/>
  <c r="K47" i="2"/>
  <c r="L47" i="2"/>
  <c r="M47" i="2"/>
  <c r="D47" i="2"/>
  <c r="I47" i="2"/>
  <c r="G47" i="2"/>
  <c r="H47" i="2"/>
  <c r="Q59" i="2"/>
  <c r="J59" i="2"/>
  <c r="N59" i="2"/>
  <c r="K59" i="2"/>
  <c r="H59" i="2"/>
  <c r="D59" i="2"/>
  <c r="L59" i="2"/>
  <c r="I59" i="2"/>
  <c r="G59" i="2"/>
  <c r="M59" i="2"/>
  <c r="Q67" i="2"/>
  <c r="J67" i="2"/>
  <c r="N67" i="2"/>
  <c r="K67" i="2"/>
  <c r="H67" i="2"/>
  <c r="I67" i="2"/>
  <c r="G67" i="2"/>
  <c r="M67" i="2"/>
  <c r="L67" i="2"/>
  <c r="D67" i="2"/>
  <c r="Q79" i="2"/>
  <c r="J79" i="2"/>
  <c r="N79" i="2"/>
  <c r="K79" i="2"/>
  <c r="L79" i="2"/>
  <c r="M79" i="2"/>
  <c r="D79" i="2"/>
  <c r="I79" i="2"/>
  <c r="H79" i="2"/>
  <c r="G79" i="2"/>
  <c r="J87" i="2"/>
  <c r="N87" i="2"/>
  <c r="K87" i="2"/>
  <c r="L87" i="2"/>
  <c r="D87" i="2"/>
  <c r="I87" i="2"/>
  <c r="H87" i="2"/>
  <c r="M87" i="2"/>
  <c r="G87" i="2"/>
  <c r="J95" i="2"/>
  <c r="N95" i="2"/>
  <c r="K95" i="2"/>
  <c r="L95" i="2"/>
  <c r="H95" i="2"/>
  <c r="G95" i="2"/>
  <c r="I95" i="2"/>
  <c r="D95" i="2"/>
  <c r="M95" i="2"/>
  <c r="H107" i="2"/>
  <c r="L107" i="2"/>
  <c r="G107" i="2"/>
  <c r="M107" i="2"/>
  <c r="I107" i="2"/>
  <c r="K107" i="2"/>
  <c r="J107" i="2"/>
  <c r="N107" i="2"/>
  <c r="D107" i="2"/>
  <c r="H119" i="2"/>
  <c r="L119" i="2"/>
  <c r="G119" i="2"/>
  <c r="M119" i="2"/>
  <c r="D119" i="2"/>
  <c r="K119" i="2"/>
  <c r="I119" i="2"/>
  <c r="J119" i="2"/>
  <c r="N119" i="2"/>
  <c r="H127" i="2"/>
  <c r="L127" i="2"/>
  <c r="G127" i="2"/>
  <c r="M127" i="2"/>
  <c r="D127" i="2"/>
  <c r="K127" i="2"/>
  <c r="I127" i="2"/>
  <c r="N127" i="2"/>
  <c r="J127" i="2"/>
  <c r="Q135" i="2"/>
  <c r="H135" i="2"/>
  <c r="L135" i="2"/>
  <c r="G135" i="2"/>
  <c r="M135" i="2"/>
  <c r="D135" i="2"/>
  <c r="K135" i="2"/>
  <c r="I135" i="2"/>
  <c r="J135" i="2"/>
  <c r="N135" i="2"/>
  <c r="R143" i="2"/>
  <c r="H143" i="2"/>
  <c r="L143" i="2"/>
  <c r="G143" i="2"/>
  <c r="M143" i="2"/>
  <c r="D143" i="2"/>
  <c r="K143" i="2"/>
  <c r="I143" i="2"/>
  <c r="N143" i="2"/>
  <c r="J143" i="2"/>
  <c r="R155" i="2"/>
  <c r="H155" i="2"/>
  <c r="L155" i="2"/>
  <c r="G155" i="2"/>
  <c r="M155" i="2"/>
  <c r="D155" i="2"/>
  <c r="K155" i="2"/>
  <c r="N155" i="2"/>
  <c r="J155" i="2"/>
  <c r="I155" i="2"/>
  <c r="R163" i="2"/>
  <c r="H163" i="2"/>
  <c r="L163" i="2"/>
  <c r="G163" i="2"/>
  <c r="M163" i="2"/>
  <c r="D163" i="2"/>
  <c r="K163" i="2"/>
  <c r="N163" i="2"/>
  <c r="J163" i="2"/>
  <c r="I163" i="2"/>
  <c r="R175" i="2"/>
  <c r="H175" i="2"/>
  <c r="L175" i="2"/>
  <c r="G175" i="2"/>
  <c r="M175" i="2"/>
  <c r="D175" i="2"/>
  <c r="K175" i="2"/>
  <c r="I175" i="2"/>
  <c r="N175" i="2"/>
  <c r="J175" i="2"/>
  <c r="R183" i="2"/>
  <c r="H183" i="2"/>
  <c r="L183" i="2"/>
  <c r="G183" i="2"/>
  <c r="M183" i="2"/>
  <c r="D183" i="2"/>
  <c r="K183" i="2"/>
  <c r="I183" i="2"/>
  <c r="J183" i="2"/>
  <c r="N183" i="2"/>
  <c r="R191" i="2"/>
  <c r="H191" i="2"/>
  <c r="L191" i="2"/>
  <c r="G191" i="2"/>
  <c r="M191" i="2"/>
  <c r="D191" i="2"/>
  <c r="K191" i="2"/>
  <c r="I191" i="2"/>
  <c r="N191" i="2"/>
  <c r="J191" i="2"/>
  <c r="R199" i="2"/>
  <c r="H199" i="2"/>
  <c r="L199" i="2"/>
  <c r="G199" i="2"/>
  <c r="M199" i="2"/>
  <c r="D199" i="2"/>
  <c r="I199" i="2"/>
  <c r="N199" i="2"/>
  <c r="J199" i="2"/>
  <c r="K199" i="2"/>
  <c r="R211" i="2"/>
  <c r="D211" i="2"/>
  <c r="I211" i="2"/>
  <c r="M211" i="2"/>
  <c r="G211" i="2"/>
  <c r="L211" i="2"/>
  <c r="K211" i="2"/>
  <c r="N211" i="2"/>
  <c r="J211" i="2"/>
  <c r="H211" i="2"/>
  <c r="R219" i="2"/>
  <c r="D219" i="2"/>
  <c r="I219" i="2"/>
  <c r="M219" i="2"/>
  <c r="G219" i="2"/>
  <c r="L219" i="2"/>
  <c r="K219" i="2"/>
  <c r="N219" i="2"/>
  <c r="J219" i="2"/>
  <c r="H219" i="2"/>
  <c r="R227" i="2"/>
  <c r="D227" i="2"/>
  <c r="I227" i="2"/>
  <c r="M227" i="2"/>
  <c r="G227" i="2"/>
  <c r="L227" i="2"/>
  <c r="K227" i="2"/>
  <c r="N227" i="2"/>
  <c r="J227" i="2"/>
  <c r="H227" i="2"/>
  <c r="R239" i="2"/>
  <c r="D239" i="2"/>
  <c r="I239" i="2"/>
  <c r="M239" i="2"/>
  <c r="G239" i="2"/>
  <c r="L239" i="2"/>
  <c r="K239" i="2"/>
  <c r="N239" i="2"/>
  <c r="J239" i="2"/>
  <c r="H239" i="2"/>
  <c r="R251" i="2"/>
  <c r="D251" i="2"/>
  <c r="I251" i="2"/>
  <c r="M251" i="2"/>
  <c r="G251" i="2"/>
  <c r="L251" i="2"/>
  <c r="K251" i="2"/>
  <c r="J251" i="2"/>
  <c r="H251" i="2"/>
  <c r="N251" i="2"/>
  <c r="R259" i="2"/>
  <c r="D259" i="2"/>
  <c r="I259" i="2"/>
  <c r="M259" i="2"/>
  <c r="G259" i="2"/>
  <c r="L259" i="2"/>
  <c r="K259" i="2"/>
  <c r="J259" i="2"/>
  <c r="H259" i="2"/>
  <c r="N259" i="2"/>
  <c r="R267" i="2"/>
  <c r="D267" i="2"/>
  <c r="I267" i="2"/>
  <c r="M267" i="2"/>
  <c r="G267" i="2"/>
  <c r="L267" i="2"/>
  <c r="K267" i="2"/>
  <c r="J267" i="2"/>
  <c r="N267" i="2"/>
  <c r="H267" i="2"/>
  <c r="R279" i="2"/>
  <c r="D279" i="2"/>
  <c r="I279" i="2"/>
  <c r="M279" i="2"/>
  <c r="G279" i="2"/>
  <c r="L279" i="2"/>
  <c r="K279" i="2"/>
  <c r="J279" i="2"/>
  <c r="N279" i="2"/>
  <c r="H279" i="2"/>
  <c r="R287" i="2"/>
  <c r="D287" i="2"/>
  <c r="I287" i="2"/>
  <c r="M287" i="2"/>
  <c r="G287" i="2"/>
  <c r="L287" i="2"/>
  <c r="K287" i="2"/>
  <c r="J287" i="2"/>
  <c r="H287" i="2"/>
  <c r="N287" i="2"/>
  <c r="R295" i="2"/>
  <c r="D295" i="2"/>
  <c r="I295" i="2"/>
  <c r="M295" i="2"/>
  <c r="G295" i="2"/>
  <c r="L295" i="2"/>
  <c r="K295" i="2"/>
  <c r="J295" i="2"/>
  <c r="N295" i="2"/>
  <c r="H295" i="2"/>
  <c r="R307" i="2"/>
  <c r="D307" i="2"/>
  <c r="I307" i="2"/>
  <c r="M307" i="2"/>
  <c r="G307" i="2"/>
  <c r="L307" i="2"/>
  <c r="K307" i="2"/>
  <c r="J307" i="2"/>
  <c r="H307" i="2"/>
  <c r="N307" i="2"/>
  <c r="R319" i="2"/>
  <c r="D319" i="2"/>
  <c r="I319" i="2"/>
  <c r="M319" i="2"/>
  <c r="G319" i="2"/>
  <c r="L319" i="2"/>
  <c r="K319" i="2"/>
  <c r="J319" i="2"/>
  <c r="H319" i="2"/>
  <c r="N319" i="2"/>
  <c r="R327" i="2"/>
  <c r="D327" i="2"/>
  <c r="I327" i="2"/>
  <c r="M327" i="2"/>
  <c r="G327" i="2"/>
  <c r="L327" i="2"/>
  <c r="K327" i="2"/>
  <c r="J327" i="2"/>
  <c r="N327" i="2"/>
  <c r="H327" i="2"/>
  <c r="R339" i="2"/>
  <c r="H339" i="2"/>
  <c r="L339" i="2"/>
  <c r="G339" i="2"/>
  <c r="K339" i="2"/>
  <c r="N339" i="2"/>
  <c r="I339" i="2"/>
  <c r="J339" i="2"/>
  <c r="D339" i="2"/>
  <c r="M339" i="2"/>
  <c r="R347" i="2"/>
  <c r="H347" i="2"/>
  <c r="L347" i="2"/>
  <c r="G347" i="2"/>
  <c r="K347" i="2"/>
  <c r="D347" i="2"/>
  <c r="M347" i="2"/>
  <c r="N347" i="2"/>
  <c r="J347" i="2"/>
  <c r="I347" i="2"/>
  <c r="R359" i="2"/>
  <c r="G359" i="2"/>
  <c r="K359" i="2"/>
  <c r="I359" i="2"/>
  <c r="N359" i="2"/>
  <c r="D359" i="2"/>
  <c r="J359" i="2"/>
  <c r="H359" i="2"/>
  <c r="M359" i="2"/>
  <c r="L359" i="2"/>
  <c r="R371" i="2"/>
  <c r="G371" i="2"/>
  <c r="K371" i="2"/>
  <c r="D371" i="2"/>
  <c r="J371" i="2"/>
  <c r="H371" i="2"/>
  <c r="M371" i="2"/>
  <c r="I371" i="2"/>
  <c r="L371" i="2"/>
  <c r="N371" i="2"/>
  <c r="R375" i="2"/>
  <c r="G375" i="2"/>
  <c r="K375" i="2"/>
  <c r="D375" i="2"/>
  <c r="J375" i="2"/>
  <c r="H375" i="2"/>
  <c r="M375" i="2"/>
  <c r="I375" i="2"/>
  <c r="L375" i="2"/>
  <c r="N375" i="2"/>
  <c r="Q387" i="2"/>
  <c r="G387" i="2"/>
  <c r="K387" i="2"/>
  <c r="D387" i="2"/>
  <c r="J387" i="2"/>
  <c r="H387" i="2"/>
  <c r="M387" i="2"/>
  <c r="I387" i="2"/>
  <c r="L387" i="2"/>
  <c r="N387" i="2"/>
  <c r="Q395" i="2"/>
  <c r="G395" i="2"/>
  <c r="K395" i="2"/>
  <c r="H395" i="2"/>
  <c r="M395" i="2"/>
  <c r="N395" i="2"/>
  <c r="I395" i="2"/>
  <c r="D395" i="2"/>
  <c r="L395" i="2"/>
  <c r="J395" i="2"/>
  <c r="Q403" i="2"/>
  <c r="G403" i="2"/>
  <c r="K403" i="2"/>
  <c r="H403" i="2"/>
  <c r="M403" i="2"/>
  <c r="N403" i="2"/>
  <c r="I403" i="2"/>
  <c r="D403" i="2"/>
  <c r="L403" i="2"/>
  <c r="J403" i="2"/>
  <c r="Q411" i="2"/>
  <c r="G411" i="2"/>
  <c r="K411" i="2"/>
  <c r="H411" i="2"/>
  <c r="M411" i="2"/>
  <c r="N411" i="2"/>
  <c r="I411" i="2"/>
  <c r="D411" i="2"/>
  <c r="L411" i="2"/>
  <c r="J411" i="2"/>
  <c r="Q419" i="2"/>
  <c r="G419" i="2"/>
  <c r="K419" i="2"/>
  <c r="H419" i="2"/>
  <c r="M419" i="2"/>
  <c r="N419" i="2"/>
  <c r="I419" i="2"/>
  <c r="D419" i="2"/>
  <c r="L419" i="2"/>
  <c r="J419" i="2"/>
  <c r="Q431" i="2"/>
  <c r="G431" i="2"/>
  <c r="K431" i="2"/>
  <c r="H431" i="2"/>
  <c r="M431" i="2"/>
  <c r="N431" i="2"/>
  <c r="I431" i="2"/>
  <c r="D431" i="2"/>
  <c r="L431" i="2"/>
  <c r="J431" i="2"/>
  <c r="Q435" i="2"/>
  <c r="G435" i="2"/>
  <c r="K435" i="2"/>
  <c r="H435" i="2"/>
  <c r="M435" i="2"/>
  <c r="N435" i="2"/>
  <c r="I435" i="2"/>
  <c r="D435" i="2"/>
  <c r="L435" i="2"/>
  <c r="J435" i="2"/>
  <c r="Q447" i="2"/>
  <c r="G447" i="2"/>
  <c r="K447" i="2"/>
  <c r="H447" i="2"/>
  <c r="M447" i="2"/>
  <c r="N447" i="2"/>
  <c r="I447" i="2"/>
  <c r="D447" i="2"/>
  <c r="L447" i="2"/>
  <c r="J447" i="2"/>
  <c r="Q459" i="2"/>
  <c r="G459" i="2"/>
  <c r="K459" i="2"/>
  <c r="H459" i="2"/>
  <c r="M459" i="2"/>
  <c r="N459" i="2"/>
  <c r="I459" i="2"/>
  <c r="D459" i="2"/>
  <c r="L459" i="2"/>
  <c r="J459" i="2"/>
  <c r="Q463" i="2"/>
  <c r="G463" i="2"/>
  <c r="K463" i="2"/>
  <c r="H463" i="2"/>
  <c r="M463" i="2"/>
  <c r="N463" i="2"/>
  <c r="I463" i="2"/>
  <c r="D463" i="2"/>
  <c r="L463" i="2"/>
  <c r="J463" i="2"/>
  <c r="Q475" i="2"/>
  <c r="G475" i="2"/>
  <c r="K475" i="2"/>
  <c r="H475" i="2"/>
  <c r="M475" i="2"/>
  <c r="N475" i="2"/>
  <c r="I475" i="2"/>
  <c r="D475" i="2"/>
  <c r="L475" i="2"/>
  <c r="J475" i="2"/>
  <c r="Q487" i="2"/>
  <c r="G487" i="2"/>
  <c r="K487" i="2"/>
  <c r="H487" i="2"/>
  <c r="M487" i="2"/>
  <c r="N487" i="2"/>
  <c r="I487" i="2"/>
  <c r="D487" i="2"/>
  <c r="L487" i="2"/>
  <c r="J487" i="2"/>
  <c r="Q495" i="2"/>
  <c r="G495" i="2"/>
  <c r="K495" i="2"/>
  <c r="H495" i="2"/>
  <c r="M495" i="2"/>
  <c r="N495" i="2"/>
  <c r="I495" i="2"/>
  <c r="D495" i="2"/>
  <c r="L495" i="2"/>
  <c r="J495" i="2"/>
  <c r="Q503" i="2"/>
  <c r="G503" i="2"/>
  <c r="K503" i="2"/>
  <c r="H503" i="2"/>
  <c r="M503" i="2"/>
  <c r="N503" i="2"/>
  <c r="I503" i="2"/>
  <c r="D503" i="2"/>
  <c r="L503" i="2"/>
  <c r="J503" i="2"/>
  <c r="Q515" i="2"/>
  <c r="G515" i="2"/>
  <c r="K515" i="2"/>
  <c r="L515" i="2"/>
  <c r="H515" i="2"/>
  <c r="M515" i="2"/>
  <c r="D515" i="2"/>
  <c r="J515" i="2"/>
  <c r="I515" i="2"/>
  <c r="N515" i="2"/>
  <c r="Q523" i="2"/>
  <c r="G523" i="2"/>
  <c r="K523" i="2"/>
  <c r="L523" i="2"/>
  <c r="H523" i="2"/>
  <c r="M523" i="2"/>
  <c r="D523" i="2"/>
  <c r="J523" i="2"/>
  <c r="I523" i="2"/>
  <c r="N523" i="2"/>
  <c r="Q531" i="2"/>
  <c r="G531" i="2"/>
  <c r="K531" i="2"/>
  <c r="L531" i="2"/>
  <c r="H531" i="2"/>
  <c r="M531" i="2"/>
  <c r="D531" i="2"/>
  <c r="J531" i="2"/>
  <c r="I531" i="2"/>
  <c r="N531" i="2"/>
  <c r="Q543" i="2"/>
  <c r="G543" i="2"/>
  <c r="K543" i="2"/>
  <c r="H543" i="2"/>
  <c r="M543" i="2"/>
  <c r="D543" i="2"/>
  <c r="J543" i="2"/>
  <c r="I543" i="2"/>
  <c r="N543" i="2"/>
  <c r="L543" i="2"/>
  <c r="Q551" i="2"/>
  <c r="G551" i="2"/>
  <c r="K551" i="2"/>
  <c r="D551" i="2"/>
  <c r="I551" i="2"/>
  <c r="M551" i="2"/>
  <c r="J551" i="2"/>
  <c r="L551" i="2"/>
  <c r="H551" i="2"/>
  <c r="N551" i="2"/>
  <c r="Q559" i="2"/>
  <c r="G559" i="2"/>
  <c r="K559" i="2"/>
  <c r="D559" i="2"/>
  <c r="I559" i="2"/>
  <c r="M559" i="2"/>
  <c r="J559" i="2"/>
  <c r="L559" i="2"/>
  <c r="H559" i="2"/>
  <c r="N559" i="2"/>
  <c r="Q571" i="2"/>
  <c r="G571" i="2"/>
  <c r="K571" i="2"/>
  <c r="D571" i="2"/>
  <c r="I571" i="2"/>
  <c r="M571" i="2"/>
  <c r="J571" i="2"/>
  <c r="L571" i="2"/>
  <c r="H571" i="2"/>
  <c r="N571" i="2"/>
  <c r="Q583" i="2"/>
  <c r="G583" i="2"/>
  <c r="K583" i="2"/>
  <c r="D583" i="2"/>
  <c r="I583" i="2"/>
  <c r="M583" i="2"/>
  <c r="J583" i="2"/>
  <c r="L583" i="2"/>
  <c r="H583" i="2"/>
  <c r="N583" i="2"/>
  <c r="Q595" i="2"/>
  <c r="G595" i="2"/>
  <c r="K595" i="2"/>
  <c r="D595" i="2"/>
  <c r="I595" i="2"/>
  <c r="M595" i="2"/>
  <c r="J595" i="2"/>
  <c r="L595" i="2"/>
  <c r="H595" i="2"/>
  <c r="N595" i="2"/>
  <c r="Q599" i="2"/>
  <c r="D599" i="2"/>
  <c r="I599" i="2"/>
  <c r="M599" i="2"/>
  <c r="G599" i="2"/>
  <c r="L599" i="2"/>
  <c r="H599" i="2"/>
  <c r="N599" i="2"/>
  <c r="J599" i="2"/>
  <c r="K599" i="2"/>
  <c r="Q611" i="2"/>
  <c r="D611" i="2"/>
  <c r="I611" i="2"/>
  <c r="M611" i="2"/>
  <c r="G611" i="2"/>
  <c r="L611" i="2"/>
  <c r="H611" i="2"/>
  <c r="N611" i="2"/>
  <c r="J611" i="2"/>
  <c r="K611" i="2"/>
  <c r="Q623" i="2"/>
  <c r="D623" i="2"/>
  <c r="I623" i="2"/>
  <c r="M623" i="2"/>
  <c r="G623" i="2"/>
  <c r="L623" i="2"/>
  <c r="H623" i="2"/>
  <c r="N623" i="2"/>
  <c r="J623" i="2"/>
  <c r="K623" i="2"/>
  <c r="Q635" i="2"/>
  <c r="D635" i="2"/>
  <c r="I635" i="2"/>
  <c r="M635" i="2"/>
  <c r="G635" i="2"/>
  <c r="L635" i="2"/>
  <c r="H635" i="2"/>
  <c r="N635" i="2"/>
  <c r="J635" i="2"/>
  <c r="K635" i="2"/>
  <c r="Q639" i="2"/>
  <c r="D639" i="2"/>
  <c r="I639" i="2"/>
  <c r="M639" i="2"/>
  <c r="G639" i="2"/>
  <c r="L639" i="2"/>
  <c r="H639" i="2"/>
  <c r="N639" i="2"/>
  <c r="J639" i="2"/>
  <c r="K639" i="2"/>
  <c r="Q651" i="2"/>
  <c r="D651" i="2"/>
  <c r="I651" i="2"/>
  <c r="M651" i="2"/>
  <c r="G651" i="2"/>
  <c r="L651" i="2"/>
  <c r="H651" i="2"/>
  <c r="N651" i="2"/>
  <c r="J651" i="2"/>
  <c r="K651" i="2"/>
  <c r="Q663" i="2"/>
  <c r="D663" i="2"/>
  <c r="I663" i="2"/>
  <c r="M663" i="2"/>
  <c r="G663" i="2"/>
  <c r="L663" i="2"/>
  <c r="H663" i="2"/>
  <c r="N663" i="2"/>
  <c r="J663" i="2"/>
  <c r="K663" i="2"/>
  <c r="Q675" i="2"/>
  <c r="D675" i="2"/>
  <c r="I675" i="2"/>
  <c r="M675" i="2"/>
  <c r="G675" i="2"/>
  <c r="L675" i="2"/>
  <c r="H675" i="2"/>
  <c r="N675" i="2"/>
  <c r="J675" i="2"/>
  <c r="K675" i="2"/>
  <c r="Q683" i="2"/>
  <c r="D683" i="2"/>
  <c r="I683" i="2"/>
  <c r="M683" i="2"/>
  <c r="G683" i="2"/>
  <c r="L683" i="2"/>
  <c r="H683" i="2"/>
  <c r="N683" i="2"/>
  <c r="J683" i="2"/>
  <c r="K683" i="2"/>
  <c r="Q691" i="2"/>
  <c r="D691" i="2"/>
  <c r="I691" i="2"/>
  <c r="M691" i="2"/>
  <c r="G691" i="2"/>
  <c r="L691" i="2"/>
  <c r="H691" i="2"/>
  <c r="N691" i="2"/>
  <c r="J691" i="2"/>
  <c r="K691" i="2"/>
  <c r="Q703" i="2"/>
  <c r="D703" i="2"/>
  <c r="I703" i="2"/>
  <c r="M703" i="2"/>
  <c r="G703" i="2"/>
  <c r="L703" i="2"/>
  <c r="H703" i="2"/>
  <c r="N703" i="2"/>
  <c r="J703" i="2"/>
  <c r="K703" i="2"/>
  <c r="Q715" i="2"/>
  <c r="D715" i="2"/>
  <c r="I715" i="2"/>
  <c r="M715" i="2"/>
  <c r="G715" i="2"/>
  <c r="L715" i="2"/>
  <c r="H715" i="2"/>
  <c r="N715" i="2"/>
  <c r="J715" i="2"/>
  <c r="K715" i="2"/>
  <c r="Q719" i="2"/>
  <c r="D719" i="2"/>
  <c r="I719" i="2"/>
  <c r="M719" i="2"/>
  <c r="G719" i="2"/>
  <c r="L719" i="2"/>
  <c r="H719" i="2"/>
  <c r="N719" i="2"/>
  <c r="J719" i="2"/>
  <c r="K719" i="2"/>
  <c r="Q731" i="2"/>
  <c r="D731" i="2"/>
  <c r="I731" i="2"/>
  <c r="M731" i="2"/>
  <c r="G731" i="2"/>
  <c r="L731" i="2"/>
  <c r="H731" i="2"/>
  <c r="N731" i="2"/>
  <c r="J731" i="2"/>
  <c r="K731" i="2"/>
  <c r="Q743" i="2"/>
  <c r="D743" i="2"/>
  <c r="I743" i="2"/>
  <c r="M743" i="2"/>
  <c r="G743" i="2"/>
  <c r="L743" i="2"/>
  <c r="H743" i="2"/>
  <c r="N743" i="2"/>
  <c r="J743" i="2"/>
  <c r="K743" i="2"/>
  <c r="Q755" i="2"/>
  <c r="D755" i="2"/>
  <c r="I755" i="2"/>
  <c r="M755" i="2"/>
  <c r="G755" i="2"/>
  <c r="L755" i="2"/>
  <c r="H755" i="2"/>
  <c r="N755" i="2"/>
  <c r="J755" i="2"/>
  <c r="K755" i="2"/>
  <c r="Q759" i="2"/>
  <c r="D759" i="2"/>
  <c r="I759" i="2"/>
  <c r="M759" i="2"/>
  <c r="G759" i="2"/>
  <c r="L759" i="2"/>
  <c r="H759" i="2"/>
  <c r="N759" i="2"/>
  <c r="J759" i="2"/>
  <c r="K759" i="2"/>
  <c r="Q771" i="2"/>
  <c r="D771" i="2"/>
  <c r="I771" i="2"/>
  <c r="M771" i="2"/>
  <c r="J771" i="2"/>
  <c r="N771" i="2"/>
  <c r="G771" i="2"/>
  <c r="H771" i="2"/>
  <c r="K771" i="2"/>
  <c r="L771" i="2"/>
  <c r="Q779" i="2"/>
  <c r="D779" i="2"/>
  <c r="I779" i="2"/>
  <c r="M779" i="2"/>
  <c r="J779" i="2"/>
  <c r="N779" i="2"/>
  <c r="G779" i="2"/>
  <c r="H779" i="2"/>
  <c r="K779" i="2"/>
  <c r="L779" i="2"/>
  <c r="Q787" i="2"/>
  <c r="D787" i="2"/>
  <c r="I787" i="2"/>
  <c r="M787" i="2"/>
  <c r="J787" i="2"/>
  <c r="N787" i="2"/>
  <c r="G787" i="2"/>
  <c r="H787" i="2"/>
  <c r="K787" i="2"/>
  <c r="L787" i="2"/>
  <c r="Q799" i="2"/>
  <c r="D799" i="2"/>
  <c r="I799" i="2"/>
  <c r="M799" i="2"/>
  <c r="J799" i="2"/>
  <c r="N799" i="2"/>
  <c r="G799" i="2"/>
  <c r="H799" i="2"/>
  <c r="K799" i="2"/>
  <c r="L799" i="2"/>
  <c r="Q811" i="2"/>
  <c r="D811" i="2"/>
  <c r="I811" i="2"/>
  <c r="M811" i="2"/>
  <c r="J811" i="2"/>
  <c r="N811" i="2"/>
  <c r="G811" i="2"/>
  <c r="H811" i="2"/>
  <c r="K811" i="2"/>
  <c r="L811" i="2"/>
  <c r="Q819" i="2"/>
  <c r="D819" i="2"/>
  <c r="I819" i="2"/>
  <c r="M819" i="2"/>
  <c r="J819" i="2"/>
  <c r="N819" i="2"/>
  <c r="G819" i="2"/>
  <c r="H819" i="2"/>
  <c r="K819" i="2"/>
  <c r="L819" i="2"/>
  <c r="Q827" i="2"/>
  <c r="D827" i="2"/>
  <c r="I827" i="2"/>
  <c r="M827" i="2"/>
  <c r="J827" i="2"/>
  <c r="K827" i="2"/>
  <c r="N827" i="2"/>
  <c r="G827" i="2"/>
  <c r="H827" i="2"/>
  <c r="L827" i="2"/>
  <c r="Q839" i="2"/>
  <c r="D839" i="2"/>
  <c r="I839" i="2"/>
  <c r="M839" i="2"/>
  <c r="J839" i="2"/>
  <c r="K839" i="2"/>
  <c r="N839" i="2"/>
  <c r="G839" i="2"/>
  <c r="H839" i="2"/>
  <c r="L839" i="2"/>
  <c r="Q851" i="2"/>
  <c r="D851" i="2"/>
  <c r="I851" i="2"/>
  <c r="M851" i="2"/>
  <c r="J851" i="2"/>
  <c r="K851" i="2"/>
  <c r="N851" i="2"/>
  <c r="G851" i="2"/>
  <c r="H851" i="2"/>
  <c r="L851" i="2"/>
  <c r="Q859" i="2"/>
  <c r="D859" i="2"/>
  <c r="I859" i="2"/>
  <c r="M859" i="2"/>
  <c r="J859" i="2"/>
  <c r="K859" i="2"/>
  <c r="N859" i="2"/>
  <c r="G859" i="2"/>
  <c r="H859" i="2"/>
  <c r="L859" i="2"/>
  <c r="Q867" i="2"/>
  <c r="D867" i="2"/>
  <c r="I867" i="2"/>
  <c r="M867" i="2"/>
  <c r="J867" i="2"/>
  <c r="K867" i="2"/>
  <c r="N867" i="2"/>
  <c r="G867" i="2"/>
  <c r="H867" i="2"/>
  <c r="L867" i="2"/>
  <c r="Q875" i="2"/>
  <c r="D875" i="2"/>
  <c r="I875" i="2"/>
  <c r="M875" i="2"/>
  <c r="J875" i="2"/>
  <c r="K875" i="2"/>
  <c r="N875" i="2"/>
  <c r="G875" i="2"/>
  <c r="H875" i="2"/>
  <c r="L875" i="2"/>
  <c r="Q887" i="2"/>
  <c r="J887" i="2"/>
  <c r="N887" i="2"/>
  <c r="G887" i="2"/>
  <c r="K887" i="2"/>
  <c r="M887" i="2"/>
  <c r="H887" i="2"/>
  <c r="I887" i="2"/>
  <c r="L887" i="2"/>
  <c r="D887" i="2"/>
  <c r="Q903" i="2"/>
  <c r="J903" i="2"/>
  <c r="N903" i="2"/>
  <c r="G903" i="2"/>
  <c r="K903" i="2"/>
  <c r="M903" i="2"/>
  <c r="H903" i="2"/>
  <c r="I903" i="2"/>
  <c r="L903" i="2"/>
  <c r="D903" i="2"/>
  <c r="Q907" i="2"/>
  <c r="J907" i="2"/>
  <c r="N907" i="2"/>
  <c r="G907" i="2"/>
  <c r="K907" i="2"/>
  <c r="M907" i="2"/>
  <c r="H907" i="2"/>
  <c r="I907" i="2"/>
  <c r="L907" i="2"/>
  <c r="D907" i="2"/>
  <c r="Q919" i="2"/>
  <c r="J919" i="2"/>
  <c r="N919" i="2"/>
  <c r="G919" i="2"/>
  <c r="K919" i="2"/>
  <c r="M919" i="2"/>
  <c r="H919" i="2"/>
  <c r="I919" i="2"/>
  <c r="L919" i="2"/>
  <c r="D919" i="2"/>
  <c r="Q931" i="2"/>
  <c r="J931" i="2"/>
  <c r="N931" i="2"/>
  <c r="G931" i="2"/>
  <c r="K931" i="2"/>
  <c r="M931" i="2"/>
  <c r="H931" i="2"/>
  <c r="I931" i="2"/>
  <c r="L931" i="2"/>
  <c r="D931" i="2"/>
  <c r="Q939" i="2"/>
  <c r="J939" i="2"/>
  <c r="N939" i="2"/>
  <c r="G939" i="2"/>
  <c r="K939" i="2"/>
  <c r="M939" i="2"/>
  <c r="H939" i="2"/>
  <c r="I939" i="2"/>
  <c r="L939" i="2"/>
  <c r="D939" i="2"/>
  <c r="Q947" i="2"/>
  <c r="J947" i="2"/>
  <c r="N947" i="2"/>
  <c r="G947" i="2"/>
  <c r="K947" i="2"/>
  <c r="M947" i="2"/>
  <c r="H947" i="2"/>
  <c r="I947" i="2"/>
  <c r="L947" i="2"/>
  <c r="D947" i="2"/>
  <c r="Q959" i="2"/>
  <c r="J959" i="2"/>
  <c r="N959" i="2"/>
  <c r="G959" i="2"/>
  <c r="K959" i="2"/>
  <c r="M959" i="2"/>
  <c r="H959" i="2"/>
  <c r="I959" i="2"/>
  <c r="L959" i="2"/>
  <c r="D959" i="2"/>
  <c r="Q971" i="2"/>
  <c r="J971" i="2"/>
  <c r="N971" i="2"/>
  <c r="G971" i="2"/>
  <c r="K971" i="2"/>
  <c r="M971" i="2"/>
  <c r="H971" i="2"/>
  <c r="I971" i="2"/>
  <c r="L971" i="2"/>
  <c r="D971" i="2"/>
  <c r="Q983" i="2"/>
  <c r="J983" i="2"/>
  <c r="N983" i="2"/>
  <c r="G983" i="2"/>
  <c r="K983" i="2"/>
  <c r="M983" i="2"/>
  <c r="H983" i="2"/>
  <c r="I983" i="2"/>
  <c r="L983" i="2"/>
  <c r="D983" i="2"/>
  <c r="Q991" i="2"/>
  <c r="J991" i="2"/>
  <c r="N991" i="2"/>
  <c r="G991" i="2"/>
  <c r="K991" i="2"/>
  <c r="M991" i="2"/>
  <c r="H991" i="2"/>
  <c r="I991" i="2"/>
  <c r="L991" i="2"/>
  <c r="D991" i="2"/>
  <c r="Q999" i="2"/>
  <c r="J999" i="2"/>
  <c r="N999" i="2"/>
  <c r="G999" i="2"/>
  <c r="K999" i="2"/>
  <c r="M999" i="2"/>
  <c r="H999" i="2"/>
  <c r="I999" i="2"/>
  <c r="L999" i="2"/>
  <c r="D999" i="2"/>
  <c r="Q1011" i="2"/>
  <c r="J1011" i="2"/>
  <c r="N1011" i="2"/>
  <c r="G1011" i="2"/>
  <c r="K1011" i="2"/>
  <c r="M1011" i="2"/>
  <c r="H1011" i="2"/>
  <c r="I1011" i="2"/>
  <c r="L1011" i="2"/>
  <c r="D1011" i="2"/>
  <c r="Q1023" i="2"/>
  <c r="J1023" i="2"/>
  <c r="N1023" i="2"/>
  <c r="G1023" i="2"/>
  <c r="K1023" i="2"/>
  <c r="M1023" i="2"/>
  <c r="H1023" i="2"/>
  <c r="I1023" i="2"/>
  <c r="L1023" i="2"/>
  <c r="D1023" i="2"/>
  <c r="Q1027" i="2"/>
  <c r="J1027" i="2"/>
  <c r="N1027" i="2"/>
  <c r="G1027" i="2"/>
  <c r="K1027" i="2"/>
  <c r="M1027" i="2"/>
  <c r="H1027" i="2"/>
  <c r="I1027" i="2"/>
  <c r="L1027" i="2"/>
  <c r="D1027" i="2"/>
  <c r="Q1039" i="2"/>
  <c r="J1039" i="2"/>
  <c r="N1039" i="2"/>
  <c r="G1039" i="2"/>
  <c r="K1039" i="2"/>
  <c r="M1039" i="2"/>
  <c r="H1039" i="2"/>
  <c r="I1039" i="2"/>
  <c r="L1039" i="2"/>
  <c r="D1039" i="2"/>
  <c r="Q1043" i="2"/>
  <c r="J1043" i="2"/>
  <c r="N1043" i="2"/>
  <c r="G1043" i="2"/>
  <c r="K1043" i="2"/>
  <c r="M1043" i="2"/>
  <c r="H1043" i="2"/>
  <c r="I1043" i="2"/>
  <c r="L1043" i="2"/>
  <c r="D1043" i="2"/>
  <c r="Q1055" i="2"/>
  <c r="J1055" i="2"/>
  <c r="N1055" i="2"/>
  <c r="G1055" i="2"/>
  <c r="K1055" i="2"/>
  <c r="M1055" i="2"/>
  <c r="H1055" i="2"/>
  <c r="I1055" i="2"/>
  <c r="L1055" i="2"/>
  <c r="D1055" i="2"/>
  <c r="Q1067" i="2"/>
  <c r="J1067" i="2"/>
  <c r="N1067" i="2"/>
  <c r="G1067" i="2"/>
  <c r="K1067" i="2"/>
  <c r="M1067" i="2"/>
  <c r="H1067" i="2"/>
  <c r="I1067" i="2"/>
  <c r="L1067" i="2"/>
  <c r="D1067" i="2"/>
  <c r="Q1075" i="2"/>
  <c r="J1075" i="2"/>
  <c r="N1075" i="2"/>
  <c r="K1075" i="2"/>
  <c r="G1075" i="2"/>
  <c r="L1075" i="2"/>
  <c r="I1075" i="2"/>
  <c r="D1075" i="2"/>
  <c r="M1075" i="2"/>
  <c r="H1075" i="2"/>
  <c r="Q1083" i="2"/>
  <c r="J1083" i="2"/>
  <c r="N1083" i="2"/>
  <c r="K1083" i="2"/>
  <c r="G1083" i="2"/>
  <c r="L1083" i="2"/>
  <c r="I1083" i="2"/>
  <c r="D1083" i="2"/>
  <c r="M1083" i="2"/>
  <c r="H1083" i="2"/>
  <c r="Q1095" i="2"/>
  <c r="J1095" i="2"/>
  <c r="N1095" i="2"/>
  <c r="K1095" i="2"/>
  <c r="G1095" i="2"/>
  <c r="L1095" i="2"/>
  <c r="H1095" i="2"/>
  <c r="M1095" i="2"/>
  <c r="D1095" i="2"/>
  <c r="I1095" i="2"/>
  <c r="Q1099" i="2"/>
  <c r="J1099" i="2"/>
  <c r="N1099" i="2"/>
  <c r="K1099" i="2"/>
  <c r="G1099" i="2"/>
  <c r="L1099" i="2"/>
  <c r="I1099" i="2"/>
  <c r="D1099" i="2"/>
  <c r="M1099" i="2"/>
  <c r="H1099" i="2"/>
  <c r="Q1111" i="2"/>
  <c r="J1111" i="2"/>
  <c r="N1111" i="2"/>
  <c r="K1111" i="2"/>
  <c r="G1111" i="2"/>
  <c r="L1111" i="2"/>
  <c r="H1111" i="2"/>
  <c r="M1111" i="2"/>
  <c r="D1111" i="2"/>
  <c r="I1111" i="2"/>
  <c r="Q1115" i="2"/>
  <c r="J1115" i="2"/>
  <c r="N1115" i="2"/>
  <c r="K1115" i="2"/>
  <c r="G1115" i="2"/>
  <c r="L1115" i="2"/>
  <c r="I1115" i="2"/>
  <c r="D1115" i="2"/>
  <c r="M1115" i="2"/>
  <c r="H1115" i="2"/>
  <c r="Q1127" i="2"/>
  <c r="J1127" i="2"/>
  <c r="N1127" i="2"/>
  <c r="K1127" i="2"/>
  <c r="G1127" i="2"/>
  <c r="L1127" i="2"/>
  <c r="H1127" i="2"/>
  <c r="M1127" i="2"/>
  <c r="D1127" i="2"/>
  <c r="I1127" i="2"/>
  <c r="Q1139" i="2"/>
  <c r="J1139" i="2"/>
  <c r="N1139" i="2"/>
  <c r="K1139" i="2"/>
  <c r="G1139" i="2"/>
  <c r="L1139" i="2"/>
  <c r="I1139" i="2"/>
  <c r="D1139" i="2"/>
  <c r="M1139" i="2"/>
  <c r="H1139" i="2"/>
  <c r="Q1147" i="2"/>
  <c r="J1147" i="2"/>
  <c r="N1147" i="2"/>
  <c r="K1147" i="2"/>
  <c r="G1147" i="2"/>
  <c r="L1147" i="2"/>
  <c r="I1147" i="2"/>
  <c r="D1147" i="2"/>
  <c r="M1147" i="2"/>
  <c r="H1147" i="2"/>
  <c r="Q1155" i="2"/>
  <c r="J1155" i="2"/>
  <c r="N1155" i="2"/>
  <c r="K1155" i="2"/>
  <c r="G1155" i="2"/>
  <c r="L1155" i="2"/>
  <c r="I1155" i="2"/>
  <c r="D1155" i="2"/>
  <c r="M1155" i="2"/>
  <c r="H1155" i="2"/>
  <c r="Q1167" i="2"/>
  <c r="J1167" i="2"/>
  <c r="N1167" i="2"/>
  <c r="K1167" i="2"/>
  <c r="G1167" i="2"/>
  <c r="L1167" i="2"/>
  <c r="H1167" i="2"/>
  <c r="I1167" i="2"/>
  <c r="M1167" i="2"/>
  <c r="D1167" i="2"/>
  <c r="Q1175" i="2"/>
  <c r="J1175" i="2"/>
  <c r="N1175" i="2"/>
  <c r="K1175" i="2"/>
  <c r="G1175" i="2"/>
  <c r="L1175" i="2"/>
  <c r="H1175" i="2"/>
  <c r="M1175" i="2"/>
  <c r="D1175" i="2"/>
  <c r="I1175" i="2"/>
  <c r="Q1183" i="2"/>
  <c r="J1183" i="2"/>
  <c r="N1183" i="2"/>
  <c r="K1183" i="2"/>
  <c r="G1183" i="2"/>
  <c r="L1183" i="2"/>
  <c r="H1183" i="2"/>
  <c r="M1183" i="2"/>
  <c r="I1183" i="2"/>
  <c r="D1183" i="2"/>
  <c r="Q1191" i="2"/>
  <c r="J1191" i="2"/>
  <c r="N1191" i="2"/>
  <c r="K1191" i="2"/>
  <c r="G1191" i="2"/>
  <c r="L1191" i="2"/>
  <c r="H1191" i="2"/>
  <c r="M1191" i="2"/>
  <c r="D1191" i="2"/>
  <c r="I1191" i="2"/>
  <c r="Q1199" i="2"/>
  <c r="J1199" i="2"/>
  <c r="N1199" i="2"/>
  <c r="K1199" i="2"/>
  <c r="G1199" i="2"/>
  <c r="L1199" i="2"/>
  <c r="H1199" i="2"/>
  <c r="M1199" i="2"/>
  <c r="I1199" i="2"/>
  <c r="D1199" i="2"/>
  <c r="Q1211" i="2"/>
  <c r="J1211" i="2"/>
  <c r="N1211" i="2"/>
  <c r="K1211" i="2"/>
  <c r="G1211" i="2"/>
  <c r="L1211" i="2"/>
  <c r="I1211" i="2"/>
  <c r="D1211" i="2"/>
  <c r="M1211" i="2"/>
  <c r="H1211" i="2"/>
  <c r="Q1219" i="2"/>
  <c r="J1219" i="2"/>
  <c r="N1219" i="2"/>
  <c r="K1219" i="2"/>
  <c r="G1219" i="2"/>
  <c r="L1219" i="2"/>
  <c r="I1219" i="2"/>
  <c r="D1219" i="2"/>
  <c r="M1219" i="2"/>
  <c r="H1219" i="2"/>
  <c r="Q1227" i="2"/>
  <c r="J1227" i="2"/>
  <c r="N1227" i="2"/>
  <c r="K1227" i="2"/>
  <c r="G1227" i="2"/>
  <c r="L1227" i="2"/>
  <c r="I1227" i="2"/>
  <c r="D1227" i="2"/>
  <c r="M1227" i="2"/>
  <c r="H1227" i="2"/>
  <c r="Q1239" i="2"/>
  <c r="H1239" i="2"/>
  <c r="L1239" i="2"/>
  <c r="D1239" i="2"/>
  <c r="I1239" i="2"/>
  <c r="M1239" i="2"/>
  <c r="J1239" i="2"/>
  <c r="K1239" i="2"/>
  <c r="G1239" i="2"/>
  <c r="N1239" i="2"/>
  <c r="Q1251" i="2"/>
  <c r="H1251" i="2"/>
  <c r="L1251" i="2"/>
  <c r="D1251" i="2"/>
  <c r="I1251" i="2"/>
  <c r="M1251" i="2"/>
  <c r="J1251" i="2"/>
  <c r="K1251" i="2"/>
  <c r="G1251" i="2"/>
  <c r="N1251" i="2"/>
  <c r="Q1255" i="2"/>
  <c r="H1255" i="2"/>
  <c r="L1255" i="2"/>
  <c r="D1255" i="2"/>
  <c r="I1255" i="2"/>
  <c r="M1255" i="2"/>
  <c r="J1255" i="2"/>
  <c r="K1255" i="2"/>
  <c r="G1255" i="2"/>
  <c r="N1255" i="2"/>
  <c r="Q1267" i="2"/>
  <c r="H1267" i="2"/>
  <c r="L1267" i="2"/>
  <c r="D1267" i="2"/>
  <c r="I1267" i="2"/>
  <c r="M1267" i="2"/>
  <c r="J1267" i="2"/>
  <c r="K1267" i="2"/>
  <c r="G1267" i="2"/>
  <c r="N1267" i="2"/>
  <c r="Q1271" i="2"/>
  <c r="H1271" i="2"/>
  <c r="L1271" i="2"/>
  <c r="D1271" i="2"/>
  <c r="I1271" i="2"/>
  <c r="M1271" i="2"/>
  <c r="J1271" i="2"/>
  <c r="K1271" i="2"/>
  <c r="G1271" i="2"/>
  <c r="N1271" i="2"/>
  <c r="Q1283" i="2"/>
  <c r="H1283" i="2"/>
  <c r="L1283" i="2"/>
  <c r="D1283" i="2"/>
  <c r="I1283" i="2"/>
  <c r="M1283" i="2"/>
  <c r="J1283" i="2"/>
  <c r="K1283" i="2"/>
  <c r="G1283" i="2"/>
  <c r="N1283" i="2"/>
  <c r="Q1295" i="2"/>
  <c r="H1295" i="2"/>
  <c r="L1295" i="2"/>
  <c r="D1295" i="2"/>
  <c r="I1295" i="2"/>
  <c r="M1295" i="2"/>
  <c r="J1295" i="2"/>
  <c r="K1295" i="2"/>
  <c r="G1295" i="2"/>
  <c r="N1295" i="2"/>
  <c r="H1307" i="2"/>
  <c r="L1307" i="2"/>
  <c r="D1307" i="2"/>
  <c r="I1307" i="2"/>
  <c r="M1307" i="2"/>
  <c r="J1307" i="2"/>
  <c r="K1307" i="2"/>
  <c r="G1307" i="2"/>
  <c r="N1307" i="2"/>
  <c r="Q1311" i="2"/>
  <c r="H1311" i="2"/>
  <c r="L1311" i="2"/>
  <c r="D1311" i="2"/>
  <c r="I1311" i="2"/>
  <c r="M1311" i="2"/>
  <c r="J1311" i="2"/>
  <c r="K1311" i="2"/>
  <c r="G1311" i="2"/>
  <c r="N1311" i="2"/>
  <c r="Q1323" i="2"/>
  <c r="H1323" i="2"/>
  <c r="L1323" i="2"/>
  <c r="D1323" i="2"/>
  <c r="I1323" i="2"/>
  <c r="M1323" i="2"/>
  <c r="J1323" i="2"/>
  <c r="K1323" i="2"/>
  <c r="G1323" i="2"/>
  <c r="N1323" i="2"/>
  <c r="Q1335" i="2"/>
  <c r="H1335" i="2"/>
  <c r="L1335" i="2"/>
  <c r="D1335" i="2"/>
  <c r="I1335" i="2"/>
  <c r="M1335" i="2"/>
  <c r="J1335" i="2"/>
  <c r="K1335" i="2"/>
  <c r="G1335" i="2"/>
  <c r="N1335" i="2"/>
  <c r="Q1343" i="2"/>
  <c r="H1343" i="2"/>
  <c r="L1343" i="2"/>
  <c r="D1343" i="2"/>
  <c r="I1343" i="2"/>
  <c r="M1343" i="2"/>
  <c r="J1343" i="2"/>
  <c r="K1343" i="2"/>
  <c r="G1343" i="2"/>
  <c r="N1343" i="2"/>
  <c r="Q1351" i="2"/>
  <c r="H1351" i="2"/>
  <c r="L1351" i="2"/>
  <c r="D1351" i="2"/>
  <c r="I1351" i="2"/>
  <c r="M1351" i="2"/>
  <c r="J1351" i="2"/>
  <c r="K1351" i="2"/>
  <c r="G1351" i="2"/>
  <c r="N1351" i="2"/>
  <c r="H1359" i="2"/>
  <c r="L1359" i="2"/>
  <c r="D1359" i="2"/>
  <c r="I1359" i="2"/>
  <c r="M1359" i="2"/>
  <c r="J1359" i="2"/>
  <c r="K1359" i="2"/>
  <c r="G1359" i="2"/>
  <c r="N1359" i="2"/>
  <c r="Q1367" i="2"/>
  <c r="H1367" i="2"/>
  <c r="L1367" i="2"/>
  <c r="D1367" i="2"/>
  <c r="I1367" i="2"/>
  <c r="M1367" i="2"/>
  <c r="J1367" i="2"/>
  <c r="K1367" i="2"/>
  <c r="G1367" i="2"/>
  <c r="N1367" i="2"/>
  <c r="Q1375" i="2"/>
  <c r="H1375" i="2"/>
  <c r="L1375" i="2"/>
  <c r="D1375" i="2"/>
  <c r="I1375" i="2"/>
  <c r="M1375" i="2"/>
  <c r="J1375" i="2"/>
  <c r="K1375" i="2"/>
  <c r="G1375" i="2"/>
  <c r="N1375" i="2"/>
  <c r="Q1383" i="2"/>
  <c r="H1383" i="2"/>
  <c r="L1383" i="2"/>
  <c r="D1383" i="2"/>
  <c r="I1383" i="2"/>
  <c r="M1383" i="2"/>
  <c r="J1383" i="2"/>
  <c r="K1383" i="2"/>
  <c r="G1383" i="2"/>
  <c r="N1383" i="2"/>
  <c r="Q1395" i="2"/>
  <c r="H1395" i="2"/>
  <c r="L1395" i="2"/>
  <c r="D1395" i="2"/>
  <c r="I1395" i="2"/>
  <c r="M1395" i="2"/>
  <c r="J1395" i="2"/>
  <c r="K1395" i="2"/>
  <c r="G1395" i="2"/>
  <c r="N1395" i="2"/>
  <c r="Q1403" i="2"/>
  <c r="H1403" i="2"/>
  <c r="L1403" i="2"/>
  <c r="D1403" i="2"/>
  <c r="I1403" i="2"/>
  <c r="M1403" i="2"/>
  <c r="J1403" i="2"/>
  <c r="K1403" i="2"/>
  <c r="G1403" i="2"/>
  <c r="N1403" i="2"/>
  <c r="Q1415" i="2"/>
  <c r="H1415" i="2"/>
  <c r="L1415" i="2"/>
  <c r="D1415" i="2"/>
  <c r="I1415" i="2"/>
  <c r="M1415" i="2"/>
  <c r="J1415" i="2"/>
  <c r="K1415" i="2"/>
  <c r="G1415" i="2"/>
  <c r="N1415" i="2"/>
  <c r="Q1423" i="2"/>
  <c r="H1423" i="2"/>
  <c r="L1423" i="2"/>
  <c r="D1423" i="2"/>
  <c r="I1423" i="2"/>
  <c r="M1423" i="2"/>
  <c r="J1423" i="2"/>
  <c r="K1423" i="2"/>
  <c r="G1423" i="2"/>
  <c r="N1423" i="2"/>
  <c r="Q1435" i="2"/>
  <c r="H1435" i="2"/>
  <c r="L1435" i="2"/>
  <c r="D1435" i="2"/>
  <c r="I1435" i="2"/>
  <c r="M1435" i="2"/>
  <c r="J1435" i="2"/>
  <c r="K1435" i="2"/>
  <c r="G1435" i="2"/>
  <c r="N1435" i="2"/>
  <c r="Q1443" i="2"/>
  <c r="H1443" i="2"/>
  <c r="L1443" i="2"/>
  <c r="D1443" i="2"/>
  <c r="I1443" i="2"/>
  <c r="M1443" i="2"/>
  <c r="J1443" i="2"/>
  <c r="K1443" i="2"/>
  <c r="G1443" i="2"/>
  <c r="N1443" i="2"/>
  <c r="Q1451" i="2"/>
  <c r="H1451" i="2"/>
  <c r="L1451" i="2"/>
  <c r="D1451" i="2"/>
  <c r="I1451" i="2"/>
  <c r="M1451" i="2"/>
  <c r="J1451" i="2"/>
  <c r="K1451" i="2"/>
  <c r="G1451" i="2"/>
  <c r="N1451" i="2"/>
  <c r="Q1459" i="2"/>
  <c r="H1459" i="2"/>
  <c r="L1459" i="2"/>
  <c r="D1459" i="2"/>
  <c r="I1459" i="2"/>
  <c r="M1459" i="2"/>
  <c r="J1459" i="2"/>
  <c r="K1459" i="2"/>
  <c r="G1459" i="2"/>
  <c r="N1459" i="2"/>
  <c r="Q1471" i="2"/>
  <c r="H1471" i="2"/>
  <c r="L1471" i="2"/>
  <c r="D1471" i="2"/>
  <c r="J1471" i="2"/>
  <c r="K1471" i="2"/>
  <c r="I1471" i="2"/>
  <c r="M1471" i="2"/>
  <c r="N1471" i="2"/>
  <c r="G1471" i="2"/>
  <c r="Q1483" i="2"/>
  <c r="D1483" i="2"/>
  <c r="I1483" i="2"/>
  <c r="M1483" i="2"/>
  <c r="J1483" i="2"/>
  <c r="N1483" i="2"/>
  <c r="K1483" i="2"/>
  <c r="L1483" i="2"/>
  <c r="G1483" i="2"/>
  <c r="H1483" i="2"/>
  <c r="Q1487" i="2"/>
  <c r="D1487" i="2"/>
  <c r="I1487" i="2"/>
  <c r="M1487" i="2"/>
  <c r="J1487" i="2"/>
  <c r="N1487" i="2"/>
  <c r="K1487" i="2"/>
  <c r="L1487" i="2"/>
  <c r="H1487" i="2"/>
  <c r="G1487" i="2"/>
  <c r="Q1499" i="2"/>
  <c r="D1499" i="2"/>
  <c r="I1499" i="2"/>
  <c r="M1499" i="2"/>
  <c r="J1499" i="2"/>
  <c r="N1499" i="2"/>
  <c r="K1499" i="2"/>
  <c r="L1499" i="2"/>
  <c r="G1499" i="2"/>
  <c r="H1499" i="2"/>
  <c r="Q48" i="2"/>
  <c r="J48" i="2"/>
  <c r="N48" i="2"/>
  <c r="H48" i="2"/>
  <c r="M48" i="2"/>
  <c r="D48" i="2"/>
  <c r="K48" i="2"/>
  <c r="G48" i="2"/>
  <c r="L48" i="2"/>
  <c r="I48" i="2"/>
  <c r="Q56" i="2"/>
  <c r="J56" i="2"/>
  <c r="N56" i="2"/>
  <c r="H56" i="2"/>
  <c r="M56" i="2"/>
  <c r="D56" i="2"/>
  <c r="K56" i="2"/>
  <c r="L56" i="2"/>
  <c r="I56" i="2"/>
  <c r="G56" i="2"/>
  <c r="Q68" i="2"/>
  <c r="J68" i="2"/>
  <c r="N68" i="2"/>
  <c r="H68" i="2"/>
  <c r="M68" i="2"/>
  <c r="G68" i="2"/>
  <c r="K68" i="2"/>
  <c r="I68" i="2"/>
  <c r="D68" i="2"/>
  <c r="L68" i="2"/>
  <c r="Q76" i="2"/>
  <c r="J76" i="2"/>
  <c r="N76" i="2"/>
  <c r="H76" i="2"/>
  <c r="M76" i="2"/>
  <c r="G76" i="2"/>
  <c r="I76" i="2"/>
  <c r="D76" i="2"/>
  <c r="L76" i="2"/>
  <c r="K76" i="2"/>
  <c r="J84" i="2"/>
  <c r="N84" i="2"/>
  <c r="H84" i="2"/>
  <c r="M84" i="2"/>
  <c r="G84" i="2"/>
  <c r="D84" i="2"/>
  <c r="L84" i="2"/>
  <c r="K84" i="2"/>
  <c r="I84" i="2"/>
  <c r="J92" i="2"/>
  <c r="N92" i="2"/>
  <c r="H92" i="2"/>
  <c r="M92" i="2"/>
  <c r="G92" i="2"/>
  <c r="D92" i="2"/>
  <c r="L92" i="2"/>
  <c r="K92" i="2"/>
  <c r="I92" i="2"/>
  <c r="J100" i="2"/>
  <c r="N100" i="2"/>
  <c r="H100" i="2"/>
  <c r="M100" i="2"/>
  <c r="G100" i="2"/>
  <c r="K100" i="2"/>
  <c r="I100" i="2"/>
  <c r="L100" i="2"/>
  <c r="D100" i="2"/>
  <c r="H112" i="2"/>
  <c r="L112" i="2"/>
  <c r="D112" i="2"/>
  <c r="J112" i="2"/>
  <c r="M112" i="2"/>
  <c r="K112" i="2"/>
  <c r="I112" i="2"/>
  <c r="G112" i="2"/>
  <c r="N112" i="2"/>
  <c r="H120" i="2"/>
  <c r="L120" i="2"/>
  <c r="D120" i="2"/>
  <c r="J120" i="2"/>
  <c r="M120" i="2"/>
  <c r="K120" i="2"/>
  <c r="I120" i="2"/>
  <c r="N120" i="2"/>
  <c r="G120" i="2"/>
  <c r="H128" i="2"/>
  <c r="L128" i="2"/>
  <c r="D128" i="2"/>
  <c r="J128" i="2"/>
  <c r="M128" i="2"/>
  <c r="K128" i="2"/>
  <c r="I128" i="2"/>
  <c r="G128" i="2"/>
  <c r="N128" i="2"/>
  <c r="R140" i="2"/>
  <c r="H140" i="2"/>
  <c r="L140" i="2"/>
  <c r="D140" i="2"/>
  <c r="J140" i="2"/>
  <c r="M140" i="2"/>
  <c r="G140" i="2"/>
  <c r="N140" i="2"/>
  <c r="I140" i="2"/>
  <c r="K140" i="2"/>
  <c r="R152" i="2"/>
  <c r="H152" i="2"/>
  <c r="L152" i="2"/>
  <c r="D152" i="2"/>
  <c r="J152" i="2"/>
  <c r="M152" i="2"/>
  <c r="K152" i="2"/>
  <c r="I152" i="2"/>
  <c r="N152" i="2"/>
  <c r="G152" i="2"/>
  <c r="R156" i="2"/>
  <c r="H156" i="2"/>
  <c r="L156" i="2"/>
  <c r="D156" i="2"/>
  <c r="J156" i="2"/>
  <c r="M156" i="2"/>
  <c r="G156" i="2"/>
  <c r="N156" i="2"/>
  <c r="I156" i="2"/>
  <c r="K156" i="2"/>
  <c r="R168" i="2"/>
  <c r="H168" i="2"/>
  <c r="L168" i="2"/>
  <c r="D168" i="2"/>
  <c r="J168" i="2"/>
  <c r="M168" i="2"/>
  <c r="K168" i="2"/>
  <c r="I168" i="2"/>
  <c r="N168" i="2"/>
  <c r="G168" i="2"/>
  <c r="R176" i="2"/>
  <c r="H176" i="2"/>
  <c r="L176" i="2"/>
  <c r="D176" i="2"/>
  <c r="J176" i="2"/>
  <c r="M176" i="2"/>
  <c r="K176" i="2"/>
  <c r="I176" i="2"/>
  <c r="G176" i="2"/>
  <c r="N176" i="2"/>
  <c r="R184" i="2"/>
  <c r="H184" i="2"/>
  <c r="L184" i="2"/>
  <c r="D184" i="2"/>
  <c r="J184" i="2"/>
  <c r="M184" i="2"/>
  <c r="K184" i="2"/>
  <c r="I184" i="2"/>
  <c r="N184" i="2"/>
  <c r="G184" i="2"/>
  <c r="R192" i="2"/>
  <c r="H192" i="2"/>
  <c r="L192" i="2"/>
  <c r="D192" i="2"/>
  <c r="J192" i="2"/>
  <c r="M192" i="2"/>
  <c r="K192" i="2"/>
  <c r="I192" i="2"/>
  <c r="G192" i="2"/>
  <c r="N192" i="2"/>
  <c r="R204" i="2"/>
  <c r="H204" i="2"/>
  <c r="L204" i="2"/>
  <c r="D204" i="2"/>
  <c r="J204" i="2"/>
  <c r="I204" i="2"/>
  <c r="G204" i="2"/>
  <c r="N204" i="2"/>
  <c r="K204" i="2"/>
  <c r="M204" i="2"/>
  <c r="R216" i="2"/>
  <c r="D216" i="2"/>
  <c r="I216" i="2"/>
  <c r="M216" i="2"/>
  <c r="K216" i="2"/>
  <c r="J216" i="2"/>
  <c r="G216" i="2"/>
  <c r="H216" i="2"/>
  <c r="N216" i="2"/>
  <c r="L216" i="2"/>
  <c r="R220" i="2"/>
  <c r="D220" i="2"/>
  <c r="I220" i="2"/>
  <c r="M220" i="2"/>
  <c r="K220" i="2"/>
  <c r="J220" i="2"/>
  <c r="G220" i="2"/>
  <c r="H220" i="2"/>
  <c r="N220" i="2"/>
  <c r="L220" i="2"/>
  <c r="R232" i="2"/>
  <c r="D232" i="2"/>
  <c r="I232" i="2"/>
  <c r="M232" i="2"/>
  <c r="K232" i="2"/>
  <c r="J232" i="2"/>
  <c r="G232" i="2"/>
  <c r="H232" i="2"/>
  <c r="N232" i="2"/>
  <c r="L232" i="2"/>
  <c r="R240" i="2"/>
  <c r="D240" i="2"/>
  <c r="I240" i="2"/>
  <c r="M240" i="2"/>
  <c r="K240" i="2"/>
  <c r="J240" i="2"/>
  <c r="G240" i="2"/>
  <c r="H240" i="2"/>
  <c r="N240" i="2"/>
  <c r="L240" i="2"/>
  <c r="R252" i="2"/>
  <c r="D252" i="2"/>
  <c r="I252" i="2"/>
  <c r="M252" i="2"/>
  <c r="K252" i="2"/>
  <c r="J252" i="2"/>
  <c r="H252" i="2"/>
  <c r="N252" i="2"/>
  <c r="G252" i="2"/>
  <c r="L252" i="2"/>
  <c r="R256" i="2"/>
  <c r="D256" i="2"/>
  <c r="I256" i="2"/>
  <c r="M256" i="2"/>
  <c r="K256" i="2"/>
  <c r="J256" i="2"/>
  <c r="H256" i="2"/>
  <c r="N256" i="2"/>
  <c r="L256" i="2"/>
  <c r="G256" i="2"/>
  <c r="R268" i="2"/>
  <c r="D268" i="2"/>
  <c r="I268" i="2"/>
  <c r="M268" i="2"/>
  <c r="K268" i="2"/>
  <c r="J268" i="2"/>
  <c r="N268" i="2"/>
  <c r="G268" i="2"/>
  <c r="H268" i="2"/>
  <c r="L268" i="2"/>
  <c r="R280" i="2"/>
  <c r="D280" i="2"/>
  <c r="I280" i="2"/>
  <c r="M280" i="2"/>
  <c r="K280" i="2"/>
  <c r="J280" i="2"/>
  <c r="N280" i="2"/>
  <c r="H280" i="2"/>
  <c r="L280" i="2"/>
  <c r="G280" i="2"/>
  <c r="R284" i="2"/>
  <c r="D284" i="2"/>
  <c r="I284" i="2"/>
  <c r="M284" i="2"/>
  <c r="K284" i="2"/>
  <c r="J284" i="2"/>
  <c r="N284" i="2"/>
  <c r="G284" i="2"/>
  <c r="H284" i="2"/>
  <c r="L284" i="2"/>
  <c r="R296" i="2"/>
  <c r="D296" i="2"/>
  <c r="I296" i="2"/>
  <c r="M296" i="2"/>
  <c r="K296" i="2"/>
  <c r="J296" i="2"/>
  <c r="N296" i="2"/>
  <c r="H296" i="2"/>
  <c r="L296" i="2"/>
  <c r="G296" i="2"/>
  <c r="R308" i="2"/>
  <c r="D308" i="2"/>
  <c r="I308" i="2"/>
  <c r="M308" i="2"/>
  <c r="K308" i="2"/>
  <c r="J308" i="2"/>
  <c r="N308" i="2"/>
  <c r="L308" i="2"/>
  <c r="H308" i="2"/>
  <c r="G308" i="2"/>
  <c r="R312" i="2"/>
  <c r="D312" i="2"/>
  <c r="I312" i="2"/>
  <c r="M312" i="2"/>
  <c r="K312" i="2"/>
  <c r="J312" i="2"/>
  <c r="N312" i="2"/>
  <c r="H312" i="2"/>
  <c r="L312" i="2"/>
  <c r="G312" i="2"/>
  <c r="R324" i="2"/>
  <c r="D324" i="2"/>
  <c r="I324" i="2"/>
  <c r="M324" i="2"/>
  <c r="K324" i="2"/>
  <c r="J324" i="2"/>
  <c r="N324" i="2"/>
  <c r="L324" i="2"/>
  <c r="H324" i="2"/>
  <c r="G324" i="2"/>
  <c r="R332" i="2"/>
  <c r="H332" i="2"/>
  <c r="L332" i="2"/>
  <c r="G332" i="2"/>
  <c r="K332" i="2"/>
  <c r="N332" i="2"/>
  <c r="J332" i="2"/>
  <c r="D332" i="2"/>
  <c r="M332" i="2"/>
  <c r="I332" i="2"/>
  <c r="R340" i="2"/>
  <c r="H340" i="2"/>
  <c r="L340" i="2"/>
  <c r="G340" i="2"/>
  <c r="K340" i="2"/>
  <c r="N340" i="2"/>
  <c r="J340" i="2"/>
  <c r="D340" i="2"/>
  <c r="M340" i="2"/>
  <c r="I340" i="2"/>
  <c r="R352" i="2"/>
  <c r="H352" i="2"/>
  <c r="G352" i="2"/>
  <c r="K352" i="2"/>
  <c r="D352" i="2"/>
  <c r="L352" i="2"/>
  <c r="M352" i="2"/>
  <c r="J352" i="2"/>
  <c r="I352" i="2"/>
  <c r="N352" i="2"/>
  <c r="R360" i="2"/>
  <c r="G360" i="2"/>
  <c r="K360" i="2"/>
  <c r="L360" i="2"/>
  <c r="H360" i="2"/>
  <c r="M360" i="2"/>
  <c r="D360" i="2"/>
  <c r="J360" i="2"/>
  <c r="I360" i="2"/>
  <c r="N360" i="2"/>
  <c r="R372" i="2"/>
  <c r="G372" i="2"/>
  <c r="K372" i="2"/>
  <c r="H372" i="2"/>
  <c r="M372" i="2"/>
  <c r="D372" i="2"/>
  <c r="J372" i="2"/>
  <c r="N372" i="2"/>
  <c r="L372" i="2"/>
  <c r="I372" i="2"/>
  <c r="Q384" i="2"/>
  <c r="G384" i="2"/>
  <c r="K384" i="2"/>
  <c r="H384" i="2"/>
  <c r="M384" i="2"/>
  <c r="D384" i="2"/>
  <c r="J384" i="2"/>
  <c r="N384" i="2"/>
  <c r="L384" i="2"/>
  <c r="I384" i="2"/>
  <c r="Q396" i="2"/>
  <c r="G396" i="2"/>
  <c r="K396" i="2"/>
  <c r="D396" i="2"/>
  <c r="J396" i="2"/>
  <c r="H396" i="2"/>
  <c r="N396" i="2"/>
  <c r="I396" i="2"/>
  <c r="M396" i="2"/>
  <c r="L396" i="2"/>
  <c r="Q404" i="2"/>
  <c r="G404" i="2"/>
  <c r="K404" i="2"/>
  <c r="D404" i="2"/>
  <c r="J404" i="2"/>
  <c r="H404" i="2"/>
  <c r="N404" i="2"/>
  <c r="I404" i="2"/>
  <c r="M404" i="2"/>
  <c r="L404" i="2"/>
  <c r="Q412" i="2"/>
  <c r="G412" i="2"/>
  <c r="K412" i="2"/>
  <c r="D412" i="2"/>
  <c r="J412" i="2"/>
  <c r="H412" i="2"/>
  <c r="N412" i="2"/>
  <c r="I412" i="2"/>
  <c r="M412" i="2"/>
  <c r="L412" i="2"/>
  <c r="Q424" i="2"/>
  <c r="G424" i="2"/>
  <c r="K424" i="2"/>
  <c r="D424" i="2"/>
  <c r="J424" i="2"/>
  <c r="H424" i="2"/>
  <c r="N424" i="2"/>
  <c r="I424" i="2"/>
  <c r="M424" i="2"/>
  <c r="L424" i="2"/>
  <c r="Q428" i="2"/>
  <c r="G428" i="2"/>
  <c r="K428" i="2"/>
  <c r="D428" i="2"/>
  <c r="J428" i="2"/>
  <c r="H428" i="2"/>
  <c r="N428" i="2"/>
  <c r="I428" i="2"/>
  <c r="M428" i="2"/>
  <c r="L428" i="2"/>
  <c r="Q440" i="2"/>
  <c r="G440" i="2"/>
  <c r="K440" i="2"/>
  <c r="D440" i="2"/>
  <c r="J440" i="2"/>
  <c r="H440" i="2"/>
  <c r="N440" i="2"/>
  <c r="I440" i="2"/>
  <c r="M440" i="2"/>
  <c r="L440" i="2"/>
  <c r="Q452" i="2"/>
  <c r="G452" i="2"/>
  <c r="K452" i="2"/>
  <c r="D452" i="2"/>
  <c r="J452" i="2"/>
  <c r="H452" i="2"/>
  <c r="N452" i="2"/>
  <c r="I452" i="2"/>
  <c r="M452" i="2"/>
  <c r="L452" i="2"/>
  <c r="Q456" i="2"/>
  <c r="G456" i="2"/>
  <c r="K456" i="2"/>
  <c r="D456" i="2"/>
  <c r="J456" i="2"/>
  <c r="H456" i="2"/>
  <c r="N456" i="2"/>
  <c r="I456" i="2"/>
  <c r="M456" i="2"/>
  <c r="L456" i="2"/>
  <c r="Q468" i="2"/>
  <c r="G468" i="2"/>
  <c r="K468" i="2"/>
  <c r="D468" i="2"/>
  <c r="J468" i="2"/>
  <c r="H468" i="2"/>
  <c r="N468" i="2"/>
  <c r="I468" i="2"/>
  <c r="M468" i="2"/>
  <c r="L468" i="2"/>
  <c r="Q472" i="2"/>
  <c r="G472" i="2"/>
  <c r="K472" i="2"/>
  <c r="D472" i="2"/>
  <c r="J472" i="2"/>
  <c r="H472" i="2"/>
  <c r="N472" i="2"/>
  <c r="I472" i="2"/>
  <c r="M472" i="2"/>
  <c r="L472" i="2"/>
  <c r="Q484" i="2"/>
  <c r="G484" i="2"/>
  <c r="K484" i="2"/>
  <c r="D484" i="2"/>
  <c r="J484" i="2"/>
  <c r="H484" i="2"/>
  <c r="N484" i="2"/>
  <c r="I484" i="2"/>
  <c r="M484" i="2"/>
  <c r="L484" i="2"/>
  <c r="Q492" i="2"/>
  <c r="G492" i="2"/>
  <c r="K492" i="2"/>
  <c r="D492" i="2"/>
  <c r="J492" i="2"/>
  <c r="H492" i="2"/>
  <c r="N492" i="2"/>
  <c r="I492" i="2"/>
  <c r="M492" i="2"/>
  <c r="L492" i="2"/>
  <c r="Q500" i="2"/>
  <c r="G500" i="2"/>
  <c r="K500" i="2"/>
  <c r="D500" i="2"/>
  <c r="J500" i="2"/>
  <c r="H500" i="2"/>
  <c r="N500" i="2"/>
  <c r="I500" i="2"/>
  <c r="M500" i="2"/>
  <c r="L500" i="2"/>
  <c r="Q512" i="2"/>
  <c r="G512" i="2"/>
  <c r="K512" i="2"/>
  <c r="I512" i="2"/>
  <c r="N512" i="2"/>
  <c r="D512" i="2"/>
  <c r="J512" i="2"/>
  <c r="H512" i="2"/>
  <c r="M512" i="2"/>
  <c r="L512" i="2"/>
  <c r="Q520" i="2"/>
  <c r="G520" i="2"/>
  <c r="K520" i="2"/>
  <c r="I520" i="2"/>
  <c r="N520" i="2"/>
  <c r="D520" i="2"/>
  <c r="J520" i="2"/>
  <c r="H520" i="2"/>
  <c r="M520" i="2"/>
  <c r="L520" i="2"/>
  <c r="Q528" i="2"/>
  <c r="G528" i="2"/>
  <c r="K528" i="2"/>
  <c r="I528" i="2"/>
  <c r="N528" i="2"/>
  <c r="D528" i="2"/>
  <c r="J528" i="2"/>
  <c r="H528" i="2"/>
  <c r="M528" i="2"/>
  <c r="L528" i="2"/>
  <c r="Q536" i="2"/>
  <c r="G536" i="2"/>
  <c r="K536" i="2"/>
  <c r="I536" i="2"/>
  <c r="N536" i="2"/>
  <c r="D536" i="2"/>
  <c r="J536" i="2"/>
  <c r="H536" i="2"/>
  <c r="M536" i="2"/>
  <c r="L536" i="2"/>
  <c r="Q544" i="2"/>
  <c r="G544" i="2"/>
  <c r="K544" i="2"/>
  <c r="D544" i="2"/>
  <c r="J544" i="2"/>
  <c r="H544" i="2"/>
  <c r="M544" i="2"/>
  <c r="L544" i="2"/>
  <c r="N544" i="2"/>
  <c r="I544" i="2"/>
  <c r="Q552" i="2"/>
  <c r="G552" i="2"/>
  <c r="K552" i="2"/>
  <c r="D552" i="2"/>
  <c r="I552" i="2"/>
  <c r="M552" i="2"/>
  <c r="L552" i="2"/>
  <c r="N552" i="2"/>
  <c r="J552" i="2"/>
  <c r="H552" i="2"/>
  <c r="Q560" i="2"/>
  <c r="G560" i="2"/>
  <c r="K560" i="2"/>
  <c r="D560" i="2"/>
  <c r="I560" i="2"/>
  <c r="M560" i="2"/>
  <c r="L560" i="2"/>
  <c r="N560" i="2"/>
  <c r="J560" i="2"/>
  <c r="H560" i="2"/>
  <c r="Q568" i="2"/>
  <c r="G568" i="2"/>
  <c r="K568" i="2"/>
  <c r="D568" i="2"/>
  <c r="I568" i="2"/>
  <c r="M568" i="2"/>
  <c r="L568" i="2"/>
  <c r="N568" i="2"/>
  <c r="J568" i="2"/>
  <c r="H568" i="2"/>
  <c r="Q580" i="2"/>
  <c r="G580" i="2"/>
  <c r="K580" i="2"/>
  <c r="D580" i="2"/>
  <c r="I580" i="2"/>
  <c r="M580" i="2"/>
  <c r="L580" i="2"/>
  <c r="N580" i="2"/>
  <c r="J580" i="2"/>
  <c r="H580" i="2"/>
  <c r="Q584" i="2"/>
  <c r="G584" i="2"/>
  <c r="K584" i="2"/>
  <c r="D584" i="2"/>
  <c r="I584" i="2"/>
  <c r="M584" i="2"/>
  <c r="L584" i="2"/>
  <c r="N584" i="2"/>
  <c r="J584" i="2"/>
  <c r="H584" i="2"/>
  <c r="Q596" i="2"/>
  <c r="G596" i="2"/>
  <c r="D596" i="2"/>
  <c r="I596" i="2"/>
  <c r="M596" i="2"/>
  <c r="K596" i="2"/>
  <c r="L596" i="2"/>
  <c r="J596" i="2"/>
  <c r="N596" i="2"/>
  <c r="H596" i="2"/>
  <c r="Q604" i="2"/>
  <c r="D604" i="2"/>
  <c r="I604" i="2"/>
  <c r="M604" i="2"/>
  <c r="K604" i="2"/>
  <c r="G604" i="2"/>
  <c r="L604" i="2"/>
  <c r="J604" i="2"/>
  <c r="N604" i="2"/>
  <c r="H604" i="2"/>
  <c r="Q612" i="2"/>
  <c r="D612" i="2"/>
  <c r="I612" i="2"/>
  <c r="M612" i="2"/>
  <c r="K612" i="2"/>
  <c r="G612" i="2"/>
  <c r="L612" i="2"/>
  <c r="J612" i="2"/>
  <c r="N612" i="2"/>
  <c r="H612" i="2"/>
  <c r="Q624" i="2"/>
  <c r="D624" i="2"/>
  <c r="I624" i="2"/>
  <c r="M624" i="2"/>
  <c r="K624" i="2"/>
  <c r="G624" i="2"/>
  <c r="L624" i="2"/>
  <c r="J624" i="2"/>
  <c r="N624" i="2"/>
  <c r="H624" i="2"/>
  <c r="Q628" i="2"/>
  <c r="D628" i="2"/>
  <c r="I628" i="2"/>
  <c r="M628" i="2"/>
  <c r="K628" i="2"/>
  <c r="G628" i="2"/>
  <c r="L628" i="2"/>
  <c r="J628" i="2"/>
  <c r="N628" i="2"/>
  <c r="H628" i="2"/>
  <c r="Q640" i="2"/>
  <c r="D640" i="2"/>
  <c r="I640" i="2"/>
  <c r="M640" i="2"/>
  <c r="K640" i="2"/>
  <c r="G640" i="2"/>
  <c r="L640" i="2"/>
  <c r="J640" i="2"/>
  <c r="N640" i="2"/>
  <c r="H640" i="2"/>
  <c r="Q652" i="2"/>
  <c r="D652" i="2"/>
  <c r="I652" i="2"/>
  <c r="M652" i="2"/>
  <c r="K652" i="2"/>
  <c r="G652" i="2"/>
  <c r="L652" i="2"/>
  <c r="J652" i="2"/>
  <c r="N652" i="2"/>
  <c r="H652" i="2"/>
  <c r="Q660" i="2"/>
  <c r="D660" i="2"/>
  <c r="I660" i="2"/>
  <c r="M660" i="2"/>
  <c r="K660" i="2"/>
  <c r="G660" i="2"/>
  <c r="L660" i="2"/>
  <c r="J660" i="2"/>
  <c r="N660" i="2"/>
  <c r="H660" i="2"/>
  <c r="Q668" i="2"/>
  <c r="D668" i="2"/>
  <c r="I668" i="2"/>
  <c r="M668" i="2"/>
  <c r="K668" i="2"/>
  <c r="G668" i="2"/>
  <c r="L668" i="2"/>
  <c r="J668" i="2"/>
  <c r="N668" i="2"/>
  <c r="H668" i="2"/>
  <c r="Q676" i="2"/>
  <c r="D676" i="2"/>
  <c r="I676" i="2"/>
  <c r="M676" i="2"/>
  <c r="K676" i="2"/>
  <c r="G676" i="2"/>
  <c r="L676" i="2"/>
  <c r="J676" i="2"/>
  <c r="N676" i="2"/>
  <c r="H676" i="2"/>
  <c r="Q684" i="2"/>
  <c r="D684" i="2"/>
  <c r="I684" i="2"/>
  <c r="M684" i="2"/>
  <c r="K684" i="2"/>
  <c r="G684" i="2"/>
  <c r="L684" i="2"/>
  <c r="J684" i="2"/>
  <c r="N684" i="2"/>
  <c r="H684" i="2"/>
  <c r="Q692" i="2"/>
  <c r="D692" i="2"/>
  <c r="I692" i="2"/>
  <c r="M692" i="2"/>
  <c r="K692" i="2"/>
  <c r="G692" i="2"/>
  <c r="L692" i="2"/>
  <c r="J692" i="2"/>
  <c r="N692" i="2"/>
  <c r="H692" i="2"/>
  <c r="Q700" i="2"/>
  <c r="D700" i="2"/>
  <c r="I700" i="2"/>
  <c r="M700" i="2"/>
  <c r="K700" i="2"/>
  <c r="G700" i="2"/>
  <c r="L700" i="2"/>
  <c r="J700" i="2"/>
  <c r="N700" i="2"/>
  <c r="H700" i="2"/>
  <c r="Q712" i="2"/>
  <c r="D712" i="2"/>
  <c r="I712" i="2"/>
  <c r="M712" i="2"/>
  <c r="K712" i="2"/>
  <c r="G712" i="2"/>
  <c r="L712" i="2"/>
  <c r="J712" i="2"/>
  <c r="N712" i="2"/>
  <c r="H712" i="2"/>
  <c r="Q720" i="2"/>
  <c r="D720" i="2"/>
  <c r="I720" i="2"/>
  <c r="M720" i="2"/>
  <c r="K720" i="2"/>
  <c r="G720" i="2"/>
  <c r="L720" i="2"/>
  <c r="J720" i="2"/>
  <c r="N720" i="2"/>
  <c r="H720" i="2"/>
  <c r="Q728" i="2"/>
  <c r="D728" i="2"/>
  <c r="I728" i="2"/>
  <c r="M728" i="2"/>
  <c r="K728" i="2"/>
  <c r="G728" i="2"/>
  <c r="L728" i="2"/>
  <c r="J728" i="2"/>
  <c r="N728" i="2"/>
  <c r="H728" i="2"/>
  <c r="Q740" i="2"/>
  <c r="D740" i="2"/>
  <c r="I740" i="2"/>
  <c r="M740" i="2"/>
  <c r="K740" i="2"/>
  <c r="G740" i="2"/>
  <c r="L740" i="2"/>
  <c r="J740" i="2"/>
  <c r="N740" i="2"/>
  <c r="H740" i="2"/>
  <c r="Q748" i="2"/>
  <c r="D748" i="2"/>
  <c r="I748" i="2"/>
  <c r="M748" i="2"/>
  <c r="K748" i="2"/>
  <c r="G748" i="2"/>
  <c r="L748" i="2"/>
  <c r="J748" i="2"/>
  <c r="N748" i="2"/>
  <c r="H748" i="2"/>
  <c r="Q756" i="2"/>
  <c r="D756" i="2"/>
  <c r="I756" i="2"/>
  <c r="M756" i="2"/>
  <c r="K756" i="2"/>
  <c r="G756" i="2"/>
  <c r="L756" i="2"/>
  <c r="J756" i="2"/>
  <c r="N756" i="2"/>
  <c r="H756" i="2"/>
  <c r="Q764" i="2"/>
  <c r="D764" i="2"/>
  <c r="I764" i="2"/>
  <c r="M764" i="2"/>
  <c r="J764" i="2"/>
  <c r="N764" i="2"/>
  <c r="H764" i="2"/>
  <c r="K764" i="2"/>
  <c r="G764" i="2"/>
  <c r="L764" i="2"/>
  <c r="Q772" i="2"/>
  <c r="D772" i="2"/>
  <c r="I772" i="2"/>
  <c r="M772" i="2"/>
  <c r="J772" i="2"/>
  <c r="N772" i="2"/>
  <c r="H772" i="2"/>
  <c r="K772" i="2"/>
  <c r="G772" i="2"/>
  <c r="L772" i="2"/>
  <c r="Q784" i="2"/>
  <c r="D784" i="2"/>
  <c r="I784" i="2"/>
  <c r="M784" i="2"/>
  <c r="J784" i="2"/>
  <c r="N784" i="2"/>
  <c r="H784" i="2"/>
  <c r="K784" i="2"/>
  <c r="G784" i="2"/>
  <c r="L784" i="2"/>
  <c r="Q796" i="2"/>
  <c r="D796" i="2"/>
  <c r="I796" i="2"/>
  <c r="M796" i="2"/>
  <c r="J796" i="2"/>
  <c r="N796" i="2"/>
  <c r="H796" i="2"/>
  <c r="K796" i="2"/>
  <c r="G796" i="2"/>
  <c r="L796" i="2"/>
  <c r="Q808" i="2"/>
  <c r="D808" i="2"/>
  <c r="I808" i="2"/>
  <c r="M808" i="2"/>
  <c r="J808" i="2"/>
  <c r="N808" i="2"/>
  <c r="H808" i="2"/>
  <c r="K808" i="2"/>
  <c r="G808" i="2"/>
  <c r="L808" i="2"/>
  <c r="Q812" i="2"/>
  <c r="D812" i="2"/>
  <c r="I812" i="2"/>
  <c r="M812" i="2"/>
  <c r="J812" i="2"/>
  <c r="N812" i="2"/>
  <c r="H812" i="2"/>
  <c r="K812" i="2"/>
  <c r="G812" i="2"/>
  <c r="L812" i="2"/>
  <c r="Q824" i="2"/>
  <c r="D824" i="2"/>
  <c r="I824" i="2"/>
  <c r="M824" i="2"/>
  <c r="J824" i="2"/>
  <c r="N824" i="2"/>
  <c r="H824" i="2"/>
  <c r="K824" i="2"/>
  <c r="G824" i="2"/>
  <c r="L824" i="2"/>
  <c r="Q836" i="2"/>
  <c r="D836" i="2"/>
  <c r="I836" i="2"/>
  <c r="M836" i="2"/>
  <c r="H836" i="2"/>
  <c r="N836" i="2"/>
  <c r="J836" i="2"/>
  <c r="G836" i="2"/>
  <c r="K836" i="2"/>
  <c r="L836" i="2"/>
  <c r="Q848" i="2"/>
  <c r="D848" i="2"/>
  <c r="I848" i="2"/>
  <c r="M848" i="2"/>
  <c r="H848" i="2"/>
  <c r="N848" i="2"/>
  <c r="J848" i="2"/>
  <c r="G848" i="2"/>
  <c r="K848" i="2"/>
  <c r="L848" i="2"/>
  <c r="Q852" i="2"/>
  <c r="D852" i="2"/>
  <c r="I852" i="2"/>
  <c r="M852" i="2"/>
  <c r="H852" i="2"/>
  <c r="N852" i="2"/>
  <c r="J852" i="2"/>
  <c r="G852" i="2"/>
  <c r="K852" i="2"/>
  <c r="L852" i="2"/>
  <c r="Q864" i="2"/>
  <c r="D864" i="2"/>
  <c r="I864" i="2"/>
  <c r="M864" i="2"/>
  <c r="H864" i="2"/>
  <c r="N864" i="2"/>
  <c r="J864" i="2"/>
  <c r="G864" i="2"/>
  <c r="K864" i="2"/>
  <c r="L864" i="2"/>
  <c r="Q872" i="2"/>
  <c r="D872" i="2"/>
  <c r="I872" i="2"/>
  <c r="M872" i="2"/>
  <c r="H872" i="2"/>
  <c r="N872" i="2"/>
  <c r="J872" i="2"/>
  <c r="G872" i="2"/>
  <c r="K872" i="2"/>
  <c r="L872" i="2"/>
  <c r="Q880" i="2"/>
  <c r="D880" i="2"/>
  <c r="I880" i="2"/>
  <c r="M880" i="2"/>
  <c r="H880" i="2"/>
  <c r="N880" i="2"/>
  <c r="J880" i="2"/>
  <c r="G880" i="2"/>
  <c r="K880" i="2"/>
  <c r="L880" i="2"/>
  <c r="Q884" i="2"/>
  <c r="J884" i="2"/>
  <c r="N884" i="2"/>
  <c r="G884" i="2"/>
  <c r="K884" i="2"/>
  <c r="M884" i="2"/>
  <c r="H884" i="2"/>
  <c r="D884" i="2"/>
  <c r="I884" i="2"/>
  <c r="L884" i="2"/>
  <c r="Q896" i="2"/>
  <c r="J896" i="2"/>
  <c r="N896" i="2"/>
  <c r="G896" i="2"/>
  <c r="K896" i="2"/>
  <c r="M896" i="2"/>
  <c r="H896" i="2"/>
  <c r="D896" i="2"/>
  <c r="L896" i="2"/>
  <c r="I896" i="2"/>
  <c r="Q900" i="2"/>
  <c r="J900" i="2"/>
  <c r="N900" i="2"/>
  <c r="G900" i="2"/>
  <c r="K900" i="2"/>
  <c r="M900" i="2"/>
  <c r="H900" i="2"/>
  <c r="D900" i="2"/>
  <c r="I900" i="2"/>
  <c r="L900" i="2"/>
  <c r="Q912" i="2"/>
  <c r="J912" i="2"/>
  <c r="N912" i="2"/>
  <c r="G912" i="2"/>
  <c r="K912" i="2"/>
  <c r="M912" i="2"/>
  <c r="H912" i="2"/>
  <c r="D912" i="2"/>
  <c r="L912" i="2"/>
  <c r="I912" i="2"/>
  <c r="Q924" i="2"/>
  <c r="J924" i="2"/>
  <c r="N924" i="2"/>
  <c r="G924" i="2"/>
  <c r="K924" i="2"/>
  <c r="M924" i="2"/>
  <c r="H924" i="2"/>
  <c r="D924" i="2"/>
  <c r="L924" i="2"/>
  <c r="I924" i="2"/>
  <c r="Q928" i="2"/>
  <c r="J928" i="2"/>
  <c r="N928" i="2"/>
  <c r="G928" i="2"/>
  <c r="K928" i="2"/>
  <c r="M928" i="2"/>
  <c r="H928" i="2"/>
  <c r="D928" i="2"/>
  <c r="L928" i="2"/>
  <c r="I928" i="2"/>
  <c r="Q940" i="2"/>
  <c r="J940" i="2"/>
  <c r="N940" i="2"/>
  <c r="G940" i="2"/>
  <c r="K940" i="2"/>
  <c r="M940" i="2"/>
  <c r="H940" i="2"/>
  <c r="D940" i="2"/>
  <c r="L940" i="2"/>
  <c r="I940" i="2"/>
  <c r="Q948" i="2"/>
  <c r="J948" i="2"/>
  <c r="N948" i="2"/>
  <c r="G948" i="2"/>
  <c r="K948" i="2"/>
  <c r="M948" i="2"/>
  <c r="H948" i="2"/>
  <c r="D948" i="2"/>
  <c r="I948" i="2"/>
  <c r="L948" i="2"/>
  <c r="Q956" i="2"/>
  <c r="J956" i="2"/>
  <c r="N956" i="2"/>
  <c r="G956" i="2"/>
  <c r="K956" i="2"/>
  <c r="M956" i="2"/>
  <c r="H956" i="2"/>
  <c r="D956" i="2"/>
  <c r="I956" i="2"/>
  <c r="L956" i="2"/>
  <c r="Q968" i="2"/>
  <c r="J968" i="2"/>
  <c r="N968" i="2"/>
  <c r="G968" i="2"/>
  <c r="K968" i="2"/>
  <c r="M968" i="2"/>
  <c r="H968" i="2"/>
  <c r="D968" i="2"/>
  <c r="L968" i="2"/>
  <c r="I968" i="2"/>
  <c r="Q976" i="2"/>
  <c r="J976" i="2"/>
  <c r="N976" i="2"/>
  <c r="G976" i="2"/>
  <c r="K976" i="2"/>
  <c r="M976" i="2"/>
  <c r="H976" i="2"/>
  <c r="D976" i="2"/>
  <c r="L976" i="2"/>
  <c r="I976" i="2"/>
  <c r="Q984" i="2"/>
  <c r="J984" i="2"/>
  <c r="N984" i="2"/>
  <c r="G984" i="2"/>
  <c r="K984" i="2"/>
  <c r="M984" i="2"/>
  <c r="H984" i="2"/>
  <c r="D984" i="2"/>
  <c r="L984" i="2"/>
  <c r="I984" i="2"/>
  <c r="Q996" i="2"/>
  <c r="J996" i="2"/>
  <c r="N996" i="2"/>
  <c r="G996" i="2"/>
  <c r="K996" i="2"/>
  <c r="M996" i="2"/>
  <c r="H996" i="2"/>
  <c r="D996" i="2"/>
  <c r="L996" i="2"/>
  <c r="I996" i="2"/>
  <c r="Q1004" i="2"/>
  <c r="J1004" i="2"/>
  <c r="N1004" i="2"/>
  <c r="G1004" i="2"/>
  <c r="K1004" i="2"/>
  <c r="M1004" i="2"/>
  <c r="H1004" i="2"/>
  <c r="D1004" i="2"/>
  <c r="I1004" i="2"/>
  <c r="L1004" i="2"/>
  <c r="Q1012" i="2"/>
  <c r="J1012" i="2"/>
  <c r="N1012" i="2"/>
  <c r="G1012" i="2"/>
  <c r="K1012" i="2"/>
  <c r="M1012" i="2"/>
  <c r="H1012" i="2"/>
  <c r="D1012" i="2"/>
  <c r="I1012" i="2"/>
  <c r="L1012" i="2"/>
  <c r="Q1024" i="2"/>
  <c r="J1024" i="2"/>
  <c r="N1024" i="2"/>
  <c r="G1024" i="2"/>
  <c r="K1024" i="2"/>
  <c r="M1024" i="2"/>
  <c r="H1024" i="2"/>
  <c r="D1024" i="2"/>
  <c r="L1024" i="2"/>
  <c r="I1024" i="2"/>
  <c r="Q1036" i="2"/>
  <c r="J1036" i="2"/>
  <c r="N1036" i="2"/>
  <c r="G1036" i="2"/>
  <c r="K1036" i="2"/>
  <c r="M1036" i="2"/>
  <c r="H1036" i="2"/>
  <c r="D1036" i="2"/>
  <c r="I1036" i="2"/>
  <c r="L1036" i="2"/>
  <c r="Q1040" i="2"/>
  <c r="J1040" i="2"/>
  <c r="N1040" i="2"/>
  <c r="G1040" i="2"/>
  <c r="K1040" i="2"/>
  <c r="M1040" i="2"/>
  <c r="H1040" i="2"/>
  <c r="D1040" i="2"/>
  <c r="L1040" i="2"/>
  <c r="I1040" i="2"/>
  <c r="Q1052" i="2"/>
  <c r="J1052" i="2"/>
  <c r="N1052" i="2"/>
  <c r="G1052" i="2"/>
  <c r="K1052" i="2"/>
  <c r="M1052" i="2"/>
  <c r="H1052" i="2"/>
  <c r="D1052" i="2"/>
  <c r="I1052" i="2"/>
  <c r="L1052" i="2"/>
  <c r="Q1064" i="2"/>
  <c r="J1064" i="2"/>
  <c r="N1064" i="2"/>
  <c r="G1064" i="2"/>
  <c r="K1064" i="2"/>
  <c r="M1064" i="2"/>
  <c r="H1064" i="2"/>
  <c r="D1064" i="2"/>
  <c r="L1064" i="2"/>
  <c r="I1064" i="2"/>
  <c r="Q1076" i="2"/>
  <c r="J1076" i="2"/>
  <c r="N1076" i="2"/>
  <c r="H1076" i="2"/>
  <c r="M1076" i="2"/>
  <c r="D1076" i="2"/>
  <c r="I1076" i="2"/>
  <c r="G1076" i="2"/>
  <c r="L1076" i="2"/>
  <c r="K1076" i="2"/>
  <c r="Q1084" i="2"/>
  <c r="J1084" i="2"/>
  <c r="N1084" i="2"/>
  <c r="H1084" i="2"/>
  <c r="M1084" i="2"/>
  <c r="D1084" i="2"/>
  <c r="I1084" i="2"/>
  <c r="G1084" i="2"/>
  <c r="K1084" i="2"/>
  <c r="L1084" i="2"/>
  <c r="Q1092" i="2"/>
  <c r="J1092" i="2"/>
  <c r="N1092" i="2"/>
  <c r="H1092" i="2"/>
  <c r="M1092" i="2"/>
  <c r="D1092" i="2"/>
  <c r="I1092" i="2"/>
  <c r="G1092" i="2"/>
  <c r="L1092" i="2"/>
  <c r="K1092" i="2"/>
  <c r="Q1104" i="2"/>
  <c r="J1104" i="2"/>
  <c r="N1104" i="2"/>
  <c r="H1104" i="2"/>
  <c r="M1104" i="2"/>
  <c r="D1104" i="2"/>
  <c r="I1104" i="2"/>
  <c r="K1104" i="2"/>
  <c r="L1104" i="2"/>
  <c r="G1104" i="2"/>
  <c r="Q1112" i="2"/>
  <c r="J1112" i="2"/>
  <c r="N1112" i="2"/>
  <c r="H1112" i="2"/>
  <c r="M1112" i="2"/>
  <c r="D1112" i="2"/>
  <c r="I1112" i="2"/>
  <c r="K1112" i="2"/>
  <c r="L1112" i="2"/>
  <c r="G1112" i="2"/>
  <c r="Q1120" i="2"/>
  <c r="J1120" i="2"/>
  <c r="N1120" i="2"/>
  <c r="H1120" i="2"/>
  <c r="M1120" i="2"/>
  <c r="D1120" i="2"/>
  <c r="I1120" i="2"/>
  <c r="K1120" i="2"/>
  <c r="L1120" i="2"/>
  <c r="G1120" i="2"/>
  <c r="Q1132" i="2"/>
  <c r="J1132" i="2"/>
  <c r="N1132" i="2"/>
  <c r="H1132" i="2"/>
  <c r="M1132" i="2"/>
  <c r="D1132" i="2"/>
  <c r="I1132" i="2"/>
  <c r="G1132" i="2"/>
  <c r="L1132" i="2"/>
  <c r="K1132" i="2"/>
  <c r="Q1140" i="2"/>
  <c r="J1140" i="2"/>
  <c r="N1140" i="2"/>
  <c r="H1140" i="2"/>
  <c r="M1140" i="2"/>
  <c r="D1140" i="2"/>
  <c r="I1140" i="2"/>
  <c r="G1140" i="2"/>
  <c r="L1140" i="2"/>
  <c r="K1140" i="2"/>
  <c r="Q1148" i="2"/>
  <c r="J1148" i="2"/>
  <c r="N1148" i="2"/>
  <c r="H1148" i="2"/>
  <c r="M1148" i="2"/>
  <c r="D1148" i="2"/>
  <c r="I1148" i="2"/>
  <c r="G1148" i="2"/>
  <c r="K1148" i="2"/>
  <c r="L1148" i="2"/>
  <c r="Q1156" i="2"/>
  <c r="J1156" i="2"/>
  <c r="N1156" i="2"/>
  <c r="H1156" i="2"/>
  <c r="M1156" i="2"/>
  <c r="D1156" i="2"/>
  <c r="I1156" i="2"/>
  <c r="G1156" i="2"/>
  <c r="L1156" i="2"/>
  <c r="K1156" i="2"/>
  <c r="Q1164" i="2"/>
  <c r="J1164" i="2"/>
  <c r="N1164" i="2"/>
  <c r="H1164" i="2"/>
  <c r="M1164" i="2"/>
  <c r="D1164" i="2"/>
  <c r="I1164" i="2"/>
  <c r="G1164" i="2"/>
  <c r="L1164" i="2"/>
  <c r="K1164" i="2"/>
  <c r="Q1176" i="2"/>
  <c r="J1176" i="2"/>
  <c r="N1176" i="2"/>
  <c r="H1176" i="2"/>
  <c r="M1176" i="2"/>
  <c r="D1176" i="2"/>
  <c r="I1176" i="2"/>
  <c r="K1176" i="2"/>
  <c r="L1176" i="2"/>
  <c r="G1176" i="2"/>
  <c r="Q1184" i="2"/>
  <c r="J1184" i="2"/>
  <c r="N1184" i="2"/>
  <c r="H1184" i="2"/>
  <c r="M1184" i="2"/>
  <c r="D1184" i="2"/>
  <c r="I1184" i="2"/>
  <c r="K1184" i="2"/>
  <c r="L1184" i="2"/>
  <c r="G1184" i="2"/>
  <c r="Q1192" i="2"/>
  <c r="J1192" i="2"/>
  <c r="N1192" i="2"/>
  <c r="H1192" i="2"/>
  <c r="M1192" i="2"/>
  <c r="D1192" i="2"/>
  <c r="I1192" i="2"/>
  <c r="K1192" i="2"/>
  <c r="L1192" i="2"/>
  <c r="G1192" i="2"/>
  <c r="Q1204" i="2"/>
  <c r="J1204" i="2"/>
  <c r="N1204" i="2"/>
  <c r="H1204" i="2"/>
  <c r="M1204" i="2"/>
  <c r="D1204" i="2"/>
  <c r="I1204" i="2"/>
  <c r="G1204" i="2"/>
  <c r="L1204" i="2"/>
  <c r="K1204" i="2"/>
  <c r="Q1212" i="2"/>
  <c r="J1212" i="2"/>
  <c r="N1212" i="2"/>
  <c r="H1212" i="2"/>
  <c r="M1212" i="2"/>
  <c r="D1212" i="2"/>
  <c r="I1212" i="2"/>
  <c r="G1212" i="2"/>
  <c r="K1212" i="2"/>
  <c r="L1212" i="2"/>
  <c r="Q1224" i="2"/>
  <c r="J1224" i="2"/>
  <c r="N1224" i="2"/>
  <c r="H1224" i="2"/>
  <c r="M1224" i="2"/>
  <c r="D1224" i="2"/>
  <c r="I1224" i="2"/>
  <c r="K1224" i="2"/>
  <c r="L1224" i="2"/>
  <c r="G1224" i="2"/>
  <c r="Q1232" i="2"/>
  <c r="J1232" i="2"/>
  <c r="N1232" i="2"/>
  <c r="H1232" i="2"/>
  <c r="M1232" i="2"/>
  <c r="D1232" i="2"/>
  <c r="I1232" i="2"/>
  <c r="K1232" i="2"/>
  <c r="L1232" i="2"/>
  <c r="G1232" i="2"/>
  <c r="Q1240" i="2"/>
  <c r="H1240" i="2"/>
  <c r="L1240" i="2"/>
  <c r="D1240" i="2"/>
  <c r="I1240" i="2"/>
  <c r="M1240" i="2"/>
  <c r="K1240" i="2"/>
  <c r="N1240" i="2"/>
  <c r="G1240" i="2"/>
  <c r="J1240" i="2"/>
  <c r="Q1248" i="2"/>
  <c r="H1248" i="2"/>
  <c r="L1248" i="2"/>
  <c r="D1248" i="2"/>
  <c r="I1248" i="2"/>
  <c r="M1248" i="2"/>
  <c r="K1248" i="2"/>
  <c r="N1248" i="2"/>
  <c r="G1248" i="2"/>
  <c r="J1248" i="2"/>
  <c r="Q1260" i="2"/>
  <c r="H1260" i="2"/>
  <c r="L1260" i="2"/>
  <c r="D1260" i="2"/>
  <c r="I1260" i="2"/>
  <c r="M1260" i="2"/>
  <c r="K1260" i="2"/>
  <c r="N1260" i="2"/>
  <c r="G1260" i="2"/>
  <c r="J1260" i="2"/>
  <c r="Q1268" i="2"/>
  <c r="H1268" i="2"/>
  <c r="L1268" i="2"/>
  <c r="D1268" i="2"/>
  <c r="I1268" i="2"/>
  <c r="M1268" i="2"/>
  <c r="K1268" i="2"/>
  <c r="N1268" i="2"/>
  <c r="J1268" i="2"/>
  <c r="G1268" i="2"/>
  <c r="Q1276" i="2"/>
  <c r="H1276" i="2"/>
  <c r="L1276" i="2"/>
  <c r="D1276" i="2"/>
  <c r="I1276" i="2"/>
  <c r="M1276" i="2"/>
  <c r="K1276" i="2"/>
  <c r="N1276" i="2"/>
  <c r="J1276" i="2"/>
  <c r="G1276" i="2"/>
  <c r="Q1288" i="2"/>
  <c r="H1288" i="2"/>
  <c r="L1288" i="2"/>
  <c r="D1288" i="2"/>
  <c r="I1288" i="2"/>
  <c r="M1288" i="2"/>
  <c r="K1288" i="2"/>
  <c r="N1288" i="2"/>
  <c r="J1288" i="2"/>
  <c r="G1288" i="2"/>
  <c r="Q1296" i="2"/>
  <c r="H1296" i="2"/>
  <c r="L1296" i="2"/>
  <c r="D1296" i="2"/>
  <c r="I1296" i="2"/>
  <c r="M1296" i="2"/>
  <c r="K1296" i="2"/>
  <c r="N1296" i="2"/>
  <c r="G1296" i="2"/>
  <c r="J1296" i="2"/>
  <c r="Q1304" i="2"/>
  <c r="H1304" i="2"/>
  <c r="L1304" i="2"/>
  <c r="D1304" i="2"/>
  <c r="I1304" i="2"/>
  <c r="M1304" i="2"/>
  <c r="K1304" i="2"/>
  <c r="N1304" i="2"/>
  <c r="G1304" i="2"/>
  <c r="J1304" i="2"/>
  <c r="Q1316" i="2"/>
  <c r="H1316" i="2"/>
  <c r="L1316" i="2"/>
  <c r="D1316" i="2"/>
  <c r="I1316" i="2"/>
  <c r="M1316" i="2"/>
  <c r="K1316" i="2"/>
  <c r="N1316" i="2"/>
  <c r="G1316" i="2"/>
  <c r="J1316" i="2"/>
  <c r="Q1328" i="2"/>
  <c r="H1328" i="2"/>
  <c r="L1328" i="2"/>
  <c r="D1328" i="2"/>
  <c r="I1328" i="2"/>
  <c r="M1328" i="2"/>
  <c r="K1328" i="2"/>
  <c r="N1328" i="2"/>
  <c r="G1328" i="2"/>
  <c r="J1328" i="2"/>
  <c r="Q1340" i="2"/>
  <c r="H1340" i="2"/>
  <c r="L1340" i="2"/>
  <c r="D1340" i="2"/>
  <c r="I1340" i="2"/>
  <c r="M1340" i="2"/>
  <c r="K1340" i="2"/>
  <c r="N1340" i="2"/>
  <c r="J1340" i="2"/>
  <c r="G1340" i="2"/>
  <c r="Q1352" i="2"/>
  <c r="H1352" i="2"/>
  <c r="L1352" i="2"/>
  <c r="D1352" i="2"/>
  <c r="I1352" i="2"/>
  <c r="M1352" i="2"/>
  <c r="K1352" i="2"/>
  <c r="N1352" i="2"/>
  <c r="G1352" i="2"/>
  <c r="J1352" i="2"/>
  <c r="H1360" i="2"/>
  <c r="L1360" i="2"/>
  <c r="D1360" i="2"/>
  <c r="I1360" i="2"/>
  <c r="M1360" i="2"/>
  <c r="K1360" i="2"/>
  <c r="N1360" i="2"/>
  <c r="G1360" i="2"/>
  <c r="J1360" i="2"/>
  <c r="Q1368" i="2"/>
  <c r="H1368" i="2"/>
  <c r="L1368" i="2"/>
  <c r="D1368" i="2"/>
  <c r="I1368" i="2"/>
  <c r="M1368" i="2"/>
  <c r="K1368" i="2"/>
  <c r="N1368" i="2"/>
  <c r="G1368" i="2"/>
  <c r="J1368" i="2"/>
  <c r="Q1376" i="2"/>
  <c r="H1376" i="2"/>
  <c r="L1376" i="2"/>
  <c r="D1376" i="2"/>
  <c r="I1376" i="2"/>
  <c r="M1376" i="2"/>
  <c r="K1376" i="2"/>
  <c r="N1376" i="2"/>
  <c r="J1376" i="2"/>
  <c r="G1376" i="2"/>
  <c r="Q1384" i="2"/>
  <c r="H1384" i="2"/>
  <c r="L1384" i="2"/>
  <c r="D1384" i="2"/>
  <c r="I1384" i="2"/>
  <c r="M1384" i="2"/>
  <c r="K1384" i="2"/>
  <c r="N1384" i="2"/>
  <c r="G1384" i="2"/>
  <c r="J1384" i="2"/>
  <c r="Q1396" i="2"/>
  <c r="H1396" i="2"/>
  <c r="L1396" i="2"/>
  <c r="D1396" i="2"/>
  <c r="I1396" i="2"/>
  <c r="M1396" i="2"/>
  <c r="K1396" i="2"/>
  <c r="N1396" i="2"/>
  <c r="G1396" i="2"/>
  <c r="J1396" i="2"/>
  <c r="Q1404" i="2"/>
  <c r="H1404" i="2"/>
  <c r="L1404" i="2"/>
  <c r="D1404" i="2"/>
  <c r="I1404" i="2"/>
  <c r="M1404" i="2"/>
  <c r="K1404" i="2"/>
  <c r="N1404" i="2"/>
  <c r="G1404" i="2"/>
  <c r="J1404" i="2"/>
  <c r="Q1416" i="2"/>
  <c r="H1416" i="2"/>
  <c r="L1416" i="2"/>
  <c r="D1416" i="2"/>
  <c r="I1416" i="2"/>
  <c r="M1416" i="2"/>
  <c r="K1416" i="2"/>
  <c r="N1416" i="2"/>
  <c r="G1416" i="2"/>
  <c r="J1416" i="2"/>
  <c r="Q1428" i="2"/>
  <c r="H1428" i="2"/>
  <c r="L1428" i="2"/>
  <c r="D1428" i="2"/>
  <c r="I1428" i="2"/>
  <c r="M1428" i="2"/>
  <c r="K1428" i="2"/>
  <c r="N1428" i="2"/>
  <c r="J1428" i="2"/>
  <c r="G1428" i="2"/>
  <c r="Q1432" i="2"/>
  <c r="H1432" i="2"/>
  <c r="L1432" i="2"/>
  <c r="D1432" i="2"/>
  <c r="I1432" i="2"/>
  <c r="M1432" i="2"/>
  <c r="K1432" i="2"/>
  <c r="N1432" i="2"/>
  <c r="J1432" i="2"/>
  <c r="G1432" i="2"/>
  <c r="Q1444" i="2"/>
  <c r="H1444" i="2"/>
  <c r="L1444" i="2"/>
  <c r="D1444" i="2"/>
  <c r="I1444" i="2"/>
  <c r="M1444" i="2"/>
  <c r="K1444" i="2"/>
  <c r="N1444" i="2"/>
  <c r="G1444" i="2"/>
  <c r="J1444" i="2"/>
  <c r="Q1448" i="2"/>
  <c r="H1448" i="2"/>
  <c r="L1448" i="2"/>
  <c r="D1448" i="2"/>
  <c r="I1448" i="2"/>
  <c r="M1448" i="2"/>
  <c r="K1448" i="2"/>
  <c r="N1448" i="2"/>
  <c r="G1448" i="2"/>
  <c r="J1448" i="2"/>
  <c r="Q1460" i="2"/>
  <c r="H1460" i="2"/>
  <c r="L1460" i="2"/>
  <c r="D1460" i="2"/>
  <c r="I1460" i="2"/>
  <c r="M1460" i="2"/>
  <c r="K1460" i="2"/>
  <c r="N1460" i="2"/>
  <c r="G1460" i="2"/>
  <c r="J1460" i="2"/>
  <c r="Q1472" i="2"/>
  <c r="H1472" i="2"/>
  <c r="L1472" i="2"/>
  <c r="G1472" i="2"/>
  <c r="M1472" i="2"/>
  <c r="I1472" i="2"/>
  <c r="N1472" i="2"/>
  <c r="K1472" i="2"/>
  <c r="D1472" i="2"/>
  <c r="J1472" i="2"/>
  <c r="Q1480" i="2"/>
  <c r="D1480" i="2"/>
  <c r="I1480" i="2"/>
  <c r="M1480" i="2"/>
  <c r="J1480" i="2"/>
  <c r="N1480" i="2"/>
  <c r="L1480" i="2"/>
  <c r="G1480" i="2"/>
  <c r="H1480" i="2"/>
  <c r="K1480" i="2"/>
  <c r="Q1488" i="2"/>
  <c r="D1488" i="2"/>
  <c r="I1488" i="2"/>
  <c r="M1488" i="2"/>
  <c r="J1488" i="2"/>
  <c r="N1488" i="2"/>
  <c r="L1488" i="2"/>
  <c r="G1488" i="2"/>
  <c r="H1488" i="2"/>
  <c r="K1488" i="2"/>
  <c r="Q1500" i="2"/>
  <c r="D1500" i="2"/>
  <c r="I1500" i="2"/>
  <c r="M1500" i="2"/>
  <c r="J1500" i="2"/>
  <c r="N1500" i="2"/>
  <c r="L1500" i="2"/>
  <c r="G1500" i="2"/>
  <c r="K1500" i="2"/>
  <c r="H1500" i="2"/>
  <c r="Q9" i="2"/>
  <c r="K9" i="2"/>
  <c r="L9" i="2"/>
  <c r="M9" i="2"/>
  <c r="N9" i="2"/>
  <c r="H9" i="2"/>
  <c r="I9" i="2"/>
  <c r="Q49" i="2"/>
  <c r="J49" i="2"/>
  <c r="N49" i="2"/>
  <c r="K49" i="2"/>
  <c r="D49" i="2"/>
  <c r="I49" i="2"/>
  <c r="L49" i="2"/>
  <c r="H49" i="2"/>
  <c r="M49" i="2"/>
  <c r="G49" i="2"/>
  <c r="Q53" i="2"/>
  <c r="J53" i="2"/>
  <c r="N53" i="2"/>
  <c r="K53" i="2"/>
  <c r="G53" i="2"/>
  <c r="M53" i="2"/>
  <c r="H53" i="2"/>
  <c r="L53" i="2"/>
  <c r="I53" i="2"/>
  <c r="D53" i="2"/>
  <c r="Q61" i="2"/>
  <c r="J61" i="2"/>
  <c r="N61" i="2"/>
  <c r="K61" i="2"/>
  <c r="G61" i="2"/>
  <c r="M61" i="2"/>
  <c r="D61" i="2"/>
  <c r="L61" i="2"/>
  <c r="I61" i="2"/>
  <c r="H61" i="2"/>
  <c r="Q65" i="2"/>
  <c r="J65" i="2"/>
  <c r="N65" i="2"/>
  <c r="K65" i="2"/>
  <c r="D65" i="2"/>
  <c r="I65" i="2"/>
  <c r="G65" i="2"/>
  <c r="M65" i="2"/>
  <c r="L65" i="2"/>
  <c r="H65" i="2"/>
  <c r="Q69" i="2"/>
  <c r="J69" i="2"/>
  <c r="N69" i="2"/>
  <c r="K69" i="2"/>
  <c r="G69" i="2"/>
  <c r="M69" i="2"/>
  <c r="D69" i="2"/>
  <c r="L69" i="2"/>
  <c r="I69" i="2"/>
  <c r="H69" i="2"/>
  <c r="Q77" i="2"/>
  <c r="J77" i="2"/>
  <c r="N77" i="2"/>
  <c r="K77" i="2"/>
  <c r="G77" i="2"/>
  <c r="M77" i="2"/>
  <c r="I77" i="2"/>
  <c r="H77" i="2"/>
  <c r="L77" i="2"/>
  <c r="D77" i="2"/>
  <c r="Q81" i="2"/>
  <c r="J81" i="2"/>
  <c r="N81" i="2"/>
  <c r="K81" i="2"/>
  <c r="D81" i="2"/>
  <c r="I81" i="2"/>
  <c r="L81" i="2"/>
  <c r="H81" i="2"/>
  <c r="M81" i="2"/>
  <c r="G81" i="2"/>
  <c r="J89" i="2"/>
  <c r="N89" i="2"/>
  <c r="K89" i="2"/>
  <c r="D89" i="2"/>
  <c r="I89" i="2"/>
  <c r="H89" i="2"/>
  <c r="G89" i="2"/>
  <c r="M89" i="2"/>
  <c r="L89" i="2"/>
  <c r="J97" i="2"/>
  <c r="N97" i="2"/>
  <c r="K97" i="2"/>
  <c r="D97" i="2"/>
  <c r="I97" i="2"/>
  <c r="G97" i="2"/>
  <c r="M97" i="2"/>
  <c r="L97" i="2"/>
  <c r="H97" i="2"/>
  <c r="J101" i="2"/>
  <c r="N101" i="2"/>
  <c r="K101" i="2"/>
  <c r="G101" i="2"/>
  <c r="M101" i="2"/>
  <c r="D101" i="2"/>
  <c r="L101" i="2"/>
  <c r="I101" i="2"/>
  <c r="H101" i="2"/>
  <c r="H109" i="2"/>
  <c r="L109" i="2"/>
  <c r="G109" i="2"/>
  <c r="M109" i="2"/>
  <c r="I109" i="2"/>
  <c r="J109" i="2"/>
  <c r="D109" i="2"/>
  <c r="N109" i="2"/>
  <c r="K109" i="2"/>
  <c r="H113" i="2"/>
  <c r="L113" i="2"/>
  <c r="G113" i="2"/>
  <c r="M113" i="2"/>
  <c r="D113" i="2"/>
  <c r="K113" i="2"/>
  <c r="N113" i="2"/>
  <c r="I113" i="2"/>
  <c r="J113" i="2"/>
  <c r="H121" i="2"/>
  <c r="L121" i="2"/>
  <c r="G121" i="2"/>
  <c r="M121" i="2"/>
  <c r="D121" i="2"/>
  <c r="K121" i="2"/>
  <c r="N121" i="2"/>
  <c r="J121" i="2"/>
  <c r="I121" i="2"/>
  <c r="H125" i="2"/>
  <c r="L125" i="2"/>
  <c r="G125" i="2"/>
  <c r="M125" i="2"/>
  <c r="D125" i="2"/>
  <c r="K125" i="2"/>
  <c r="J125" i="2"/>
  <c r="I125" i="2"/>
  <c r="N125" i="2"/>
  <c r="Q133" i="2"/>
  <c r="H133" i="2"/>
  <c r="L133" i="2"/>
  <c r="G133" i="2"/>
  <c r="M133" i="2"/>
  <c r="D133" i="2"/>
  <c r="K133" i="2"/>
  <c r="J133" i="2"/>
  <c r="I133" i="2"/>
  <c r="N133" i="2"/>
  <c r="Q137" i="2"/>
  <c r="H137" i="2"/>
  <c r="L137" i="2"/>
  <c r="G137" i="2"/>
  <c r="M137" i="2"/>
  <c r="D137" i="2"/>
  <c r="K137" i="2"/>
  <c r="N137" i="2"/>
  <c r="J137" i="2"/>
  <c r="I137" i="2"/>
  <c r="R145" i="2"/>
  <c r="H145" i="2"/>
  <c r="L145" i="2"/>
  <c r="G145" i="2"/>
  <c r="M145" i="2"/>
  <c r="D145" i="2"/>
  <c r="K145" i="2"/>
  <c r="N145" i="2"/>
  <c r="I145" i="2"/>
  <c r="J145" i="2"/>
  <c r="R149" i="2"/>
  <c r="H149" i="2"/>
  <c r="L149" i="2"/>
  <c r="G149" i="2"/>
  <c r="M149" i="2"/>
  <c r="D149" i="2"/>
  <c r="K149" i="2"/>
  <c r="J149" i="2"/>
  <c r="I149" i="2"/>
  <c r="N149" i="2"/>
  <c r="R157" i="2"/>
  <c r="H157" i="2"/>
  <c r="L157" i="2"/>
  <c r="G157" i="2"/>
  <c r="M157" i="2"/>
  <c r="D157" i="2"/>
  <c r="K157" i="2"/>
  <c r="J157" i="2"/>
  <c r="I157" i="2"/>
  <c r="N157" i="2"/>
  <c r="R161" i="2"/>
  <c r="H161" i="2"/>
  <c r="L161" i="2"/>
  <c r="G161" i="2"/>
  <c r="M161" i="2"/>
  <c r="D161" i="2"/>
  <c r="K161" i="2"/>
  <c r="N161" i="2"/>
  <c r="I161" i="2"/>
  <c r="J161" i="2"/>
  <c r="R169" i="2"/>
  <c r="H169" i="2"/>
  <c r="L169" i="2"/>
  <c r="G169" i="2"/>
  <c r="M169" i="2"/>
  <c r="D169" i="2"/>
  <c r="K169" i="2"/>
  <c r="N169" i="2"/>
  <c r="J169" i="2"/>
  <c r="I169" i="2"/>
  <c r="R173" i="2"/>
  <c r="H173" i="2"/>
  <c r="L173" i="2"/>
  <c r="G173" i="2"/>
  <c r="M173" i="2"/>
  <c r="D173" i="2"/>
  <c r="K173" i="2"/>
  <c r="J173" i="2"/>
  <c r="I173" i="2"/>
  <c r="N173" i="2"/>
  <c r="R181" i="2"/>
  <c r="H181" i="2"/>
  <c r="L181" i="2"/>
  <c r="G181" i="2"/>
  <c r="M181" i="2"/>
  <c r="D181" i="2"/>
  <c r="K181" i="2"/>
  <c r="J181" i="2"/>
  <c r="I181" i="2"/>
  <c r="N181" i="2"/>
  <c r="R185" i="2"/>
  <c r="H185" i="2"/>
  <c r="L185" i="2"/>
  <c r="G185" i="2"/>
  <c r="M185" i="2"/>
  <c r="D185" i="2"/>
  <c r="K185" i="2"/>
  <c r="N185" i="2"/>
  <c r="J185" i="2"/>
  <c r="I185" i="2"/>
  <c r="R189" i="2"/>
  <c r="H189" i="2"/>
  <c r="L189" i="2"/>
  <c r="G189" i="2"/>
  <c r="M189" i="2"/>
  <c r="D189" i="2"/>
  <c r="K189" i="2"/>
  <c r="J189" i="2"/>
  <c r="I189" i="2"/>
  <c r="N189" i="2"/>
  <c r="R197" i="2"/>
  <c r="H197" i="2"/>
  <c r="L197" i="2"/>
  <c r="G197" i="2"/>
  <c r="M197" i="2"/>
  <c r="D197" i="2"/>
  <c r="K197" i="2"/>
  <c r="J197" i="2"/>
  <c r="I197" i="2"/>
  <c r="N197" i="2"/>
  <c r="R201" i="2"/>
  <c r="H201" i="2"/>
  <c r="L201" i="2"/>
  <c r="G201" i="2"/>
  <c r="M201" i="2"/>
  <c r="I201" i="2"/>
  <c r="N201" i="2"/>
  <c r="J201" i="2"/>
  <c r="K201" i="2"/>
  <c r="D201" i="2"/>
  <c r="R209" i="2"/>
  <c r="H209" i="2"/>
  <c r="L209" i="2"/>
  <c r="G209" i="2"/>
  <c r="M209" i="2"/>
  <c r="I209" i="2"/>
  <c r="N209" i="2"/>
  <c r="J209" i="2"/>
  <c r="K209" i="2"/>
  <c r="D209" i="2"/>
  <c r="R213" i="2"/>
  <c r="D213" i="2"/>
  <c r="I213" i="2"/>
  <c r="M213" i="2"/>
  <c r="J213" i="2"/>
  <c r="H213" i="2"/>
  <c r="N213" i="2"/>
  <c r="K213" i="2"/>
  <c r="L213" i="2"/>
  <c r="G213" i="2"/>
  <c r="R221" i="2"/>
  <c r="D221" i="2"/>
  <c r="I221" i="2"/>
  <c r="M221" i="2"/>
  <c r="J221" i="2"/>
  <c r="H221" i="2"/>
  <c r="N221" i="2"/>
  <c r="K221" i="2"/>
  <c r="L221" i="2"/>
  <c r="G221" i="2"/>
  <c r="R229" i="2"/>
  <c r="D229" i="2"/>
  <c r="I229" i="2"/>
  <c r="M229" i="2"/>
  <c r="J229" i="2"/>
  <c r="H229" i="2"/>
  <c r="N229" i="2"/>
  <c r="K229" i="2"/>
  <c r="L229" i="2"/>
  <c r="G229" i="2"/>
  <c r="R233" i="2"/>
  <c r="D233" i="2"/>
  <c r="I233" i="2"/>
  <c r="M233" i="2"/>
  <c r="J233" i="2"/>
  <c r="H233" i="2"/>
  <c r="N233" i="2"/>
  <c r="K233" i="2"/>
  <c r="L233" i="2"/>
  <c r="G233" i="2"/>
  <c r="R237" i="2"/>
  <c r="D237" i="2"/>
  <c r="I237" i="2"/>
  <c r="M237" i="2"/>
  <c r="J237" i="2"/>
  <c r="H237" i="2"/>
  <c r="N237" i="2"/>
  <c r="K237" i="2"/>
  <c r="L237" i="2"/>
  <c r="G237" i="2"/>
  <c r="R245" i="2"/>
  <c r="D245" i="2"/>
  <c r="I245" i="2"/>
  <c r="M245" i="2"/>
  <c r="J245" i="2"/>
  <c r="H245" i="2"/>
  <c r="N245" i="2"/>
  <c r="L245" i="2"/>
  <c r="G245" i="2"/>
  <c r="K245" i="2"/>
  <c r="R249" i="2"/>
  <c r="D249" i="2"/>
  <c r="I249" i="2"/>
  <c r="M249" i="2"/>
  <c r="J249" i="2"/>
  <c r="H249" i="2"/>
  <c r="N249" i="2"/>
  <c r="L249" i="2"/>
  <c r="G249" i="2"/>
  <c r="K249" i="2"/>
  <c r="R257" i="2"/>
  <c r="D257" i="2"/>
  <c r="I257" i="2"/>
  <c r="M257" i="2"/>
  <c r="J257" i="2"/>
  <c r="H257" i="2"/>
  <c r="N257" i="2"/>
  <c r="L257" i="2"/>
  <c r="G257" i="2"/>
  <c r="K257" i="2"/>
  <c r="R261" i="2"/>
  <c r="D261" i="2"/>
  <c r="I261" i="2"/>
  <c r="M261" i="2"/>
  <c r="J261" i="2"/>
  <c r="H261" i="2"/>
  <c r="N261" i="2"/>
  <c r="G261" i="2"/>
  <c r="K261" i="2"/>
  <c r="L261" i="2"/>
  <c r="R269" i="2"/>
  <c r="D269" i="2"/>
  <c r="I269" i="2"/>
  <c r="M269" i="2"/>
  <c r="J269" i="2"/>
  <c r="H269" i="2"/>
  <c r="N269" i="2"/>
  <c r="G269" i="2"/>
  <c r="L269" i="2"/>
  <c r="K269" i="2"/>
  <c r="R273" i="2"/>
  <c r="D273" i="2"/>
  <c r="I273" i="2"/>
  <c r="M273" i="2"/>
  <c r="J273" i="2"/>
  <c r="H273" i="2"/>
  <c r="N273" i="2"/>
  <c r="G273" i="2"/>
  <c r="L273" i="2"/>
  <c r="K273" i="2"/>
  <c r="R281" i="2"/>
  <c r="D281" i="2"/>
  <c r="I281" i="2"/>
  <c r="M281" i="2"/>
  <c r="J281" i="2"/>
  <c r="H281" i="2"/>
  <c r="N281" i="2"/>
  <c r="G281" i="2"/>
  <c r="K281" i="2"/>
  <c r="L281" i="2"/>
  <c r="R285" i="2"/>
  <c r="D285" i="2"/>
  <c r="I285" i="2"/>
  <c r="M285" i="2"/>
  <c r="J285" i="2"/>
  <c r="H285" i="2"/>
  <c r="N285" i="2"/>
  <c r="G285" i="2"/>
  <c r="L285" i="2"/>
  <c r="K285" i="2"/>
  <c r="R293" i="2"/>
  <c r="D293" i="2"/>
  <c r="I293" i="2"/>
  <c r="M293" i="2"/>
  <c r="J293" i="2"/>
  <c r="H293" i="2"/>
  <c r="N293" i="2"/>
  <c r="G293" i="2"/>
  <c r="K293" i="2"/>
  <c r="L293" i="2"/>
  <c r="R297" i="2"/>
  <c r="D297" i="2"/>
  <c r="I297" i="2"/>
  <c r="M297" i="2"/>
  <c r="J297" i="2"/>
  <c r="H297" i="2"/>
  <c r="N297" i="2"/>
  <c r="G297" i="2"/>
  <c r="K297" i="2"/>
  <c r="L297" i="2"/>
  <c r="R305" i="2"/>
  <c r="D305" i="2"/>
  <c r="I305" i="2"/>
  <c r="M305" i="2"/>
  <c r="J305" i="2"/>
  <c r="H305" i="2"/>
  <c r="N305" i="2"/>
  <c r="G305" i="2"/>
  <c r="L305" i="2"/>
  <c r="K305" i="2"/>
  <c r="R309" i="2"/>
  <c r="D309" i="2"/>
  <c r="I309" i="2"/>
  <c r="M309" i="2"/>
  <c r="J309" i="2"/>
  <c r="H309" i="2"/>
  <c r="N309" i="2"/>
  <c r="G309" i="2"/>
  <c r="K309" i="2"/>
  <c r="L309" i="2"/>
  <c r="R317" i="2"/>
  <c r="D317" i="2"/>
  <c r="I317" i="2"/>
  <c r="M317" i="2"/>
  <c r="J317" i="2"/>
  <c r="H317" i="2"/>
  <c r="N317" i="2"/>
  <c r="G317" i="2"/>
  <c r="L317" i="2"/>
  <c r="K317" i="2"/>
  <c r="R321" i="2"/>
  <c r="D321" i="2"/>
  <c r="I321" i="2"/>
  <c r="M321" i="2"/>
  <c r="J321" i="2"/>
  <c r="H321" i="2"/>
  <c r="N321" i="2"/>
  <c r="G321" i="2"/>
  <c r="L321" i="2"/>
  <c r="K321" i="2"/>
  <c r="R329" i="2"/>
  <c r="H329" i="2"/>
  <c r="L329" i="2"/>
  <c r="G329" i="2"/>
  <c r="K329" i="2"/>
  <c r="N329" i="2"/>
  <c r="D329" i="2"/>
  <c r="M329" i="2"/>
  <c r="J329" i="2"/>
  <c r="I329" i="2"/>
  <c r="R333" i="2"/>
  <c r="H333" i="2"/>
  <c r="L333" i="2"/>
  <c r="G333" i="2"/>
  <c r="K333" i="2"/>
  <c r="N333" i="2"/>
  <c r="D333" i="2"/>
  <c r="M333" i="2"/>
  <c r="J333" i="2"/>
  <c r="I333" i="2"/>
  <c r="R341" i="2"/>
  <c r="H341" i="2"/>
  <c r="L341" i="2"/>
  <c r="G341" i="2"/>
  <c r="K341" i="2"/>
  <c r="D341" i="2"/>
  <c r="M341" i="2"/>
  <c r="N341" i="2"/>
  <c r="J341" i="2"/>
  <c r="I341" i="2"/>
  <c r="R345" i="2"/>
  <c r="H345" i="2"/>
  <c r="L345" i="2"/>
  <c r="G345" i="2"/>
  <c r="K345" i="2"/>
  <c r="D345" i="2"/>
  <c r="M345" i="2"/>
  <c r="N345" i="2"/>
  <c r="J345" i="2"/>
  <c r="I345" i="2"/>
  <c r="R353" i="2"/>
  <c r="G353" i="2"/>
  <c r="K353" i="2"/>
  <c r="I353" i="2"/>
  <c r="N353" i="2"/>
  <c r="D353" i="2"/>
  <c r="J353" i="2"/>
  <c r="H353" i="2"/>
  <c r="M353" i="2"/>
  <c r="L353" i="2"/>
  <c r="R357" i="2"/>
  <c r="G357" i="2"/>
  <c r="K357" i="2"/>
  <c r="I357" i="2"/>
  <c r="N357" i="2"/>
  <c r="D357" i="2"/>
  <c r="J357" i="2"/>
  <c r="H357" i="2"/>
  <c r="M357" i="2"/>
  <c r="L357" i="2"/>
  <c r="R365" i="2"/>
  <c r="G365" i="2"/>
  <c r="K365" i="2"/>
  <c r="I365" i="2"/>
  <c r="N365" i="2"/>
  <c r="D365" i="2"/>
  <c r="J365" i="2"/>
  <c r="H365" i="2"/>
  <c r="M365" i="2"/>
  <c r="L365" i="2"/>
  <c r="R369" i="2"/>
  <c r="G369" i="2"/>
  <c r="K369" i="2"/>
  <c r="I369" i="2"/>
  <c r="N369" i="2"/>
  <c r="D369" i="2"/>
  <c r="J369" i="2"/>
  <c r="H369" i="2"/>
  <c r="M369" i="2"/>
  <c r="L369" i="2"/>
  <c r="Q377" i="2"/>
  <c r="G377" i="2"/>
  <c r="K377" i="2"/>
  <c r="D377" i="2"/>
  <c r="J377" i="2"/>
  <c r="H377" i="2"/>
  <c r="M377" i="2"/>
  <c r="I377" i="2"/>
  <c r="L377" i="2"/>
  <c r="N377" i="2"/>
  <c r="Q381" i="2"/>
  <c r="G381" i="2"/>
  <c r="K381" i="2"/>
  <c r="D381" i="2"/>
  <c r="J381" i="2"/>
  <c r="H381" i="2"/>
  <c r="M381" i="2"/>
  <c r="I381" i="2"/>
  <c r="L381" i="2"/>
  <c r="N381" i="2"/>
  <c r="Q389" i="2"/>
  <c r="G389" i="2"/>
  <c r="K389" i="2"/>
  <c r="D389" i="2"/>
  <c r="J389" i="2"/>
  <c r="H389" i="2"/>
  <c r="M389" i="2"/>
  <c r="I389" i="2"/>
  <c r="L389" i="2"/>
  <c r="N389" i="2"/>
  <c r="Q397" i="2"/>
  <c r="G397" i="2"/>
  <c r="K397" i="2"/>
  <c r="H397" i="2"/>
  <c r="M397" i="2"/>
  <c r="N397" i="2"/>
  <c r="I397" i="2"/>
  <c r="D397" i="2"/>
  <c r="L397" i="2"/>
  <c r="J397" i="2"/>
  <c r="Q401" i="2"/>
  <c r="G401" i="2"/>
  <c r="K401" i="2"/>
  <c r="H401" i="2"/>
  <c r="M401" i="2"/>
  <c r="N401" i="2"/>
  <c r="I401" i="2"/>
  <c r="D401" i="2"/>
  <c r="L401" i="2"/>
  <c r="J401" i="2"/>
  <c r="Q409" i="2"/>
  <c r="G409" i="2"/>
  <c r="K409" i="2"/>
  <c r="H409" i="2"/>
  <c r="M409" i="2"/>
  <c r="N409" i="2"/>
  <c r="I409" i="2"/>
  <c r="D409" i="2"/>
  <c r="L409" i="2"/>
  <c r="J409" i="2"/>
  <c r="Q413" i="2"/>
  <c r="G413" i="2"/>
  <c r="K413" i="2"/>
  <c r="H413" i="2"/>
  <c r="M413" i="2"/>
  <c r="N413" i="2"/>
  <c r="I413" i="2"/>
  <c r="D413" i="2"/>
  <c r="L413" i="2"/>
  <c r="J413" i="2"/>
  <c r="Q421" i="2"/>
  <c r="G421" i="2"/>
  <c r="K421" i="2"/>
  <c r="H421" i="2"/>
  <c r="M421" i="2"/>
  <c r="N421" i="2"/>
  <c r="I421" i="2"/>
  <c r="D421" i="2"/>
  <c r="L421" i="2"/>
  <c r="J421" i="2"/>
  <c r="Q425" i="2"/>
  <c r="G425" i="2"/>
  <c r="K425" i="2"/>
  <c r="H425" i="2"/>
  <c r="M425" i="2"/>
  <c r="N425" i="2"/>
  <c r="I425" i="2"/>
  <c r="D425" i="2"/>
  <c r="L425" i="2"/>
  <c r="J425" i="2"/>
  <c r="Q433" i="2"/>
  <c r="G433" i="2"/>
  <c r="K433" i="2"/>
  <c r="H433" i="2"/>
  <c r="M433" i="2"/>
  <c r="N433" i="2"/>
  <c r="I433" i="2"/>
  <c r="D433" i="2"/>
  <c r="L433" i="2"/>
  <c r="J433" i="2"/>
  <c r="Q437" i="2"/>
  <c r="G437" i="2"/>
  <c r="K437" i="2"/>
  <c r="H437" i="2"/>
  <c r="M437" i="2"/>
  <c r="N437" i="2"/>
  <c r="I437" i="2"/>
  <c r="D437" i="2"/>
  <c r="L437" i="2"/>
  <c r="J437" i="2"/>
  <c r="Q445" i="2"/>
  <c r="G445" i="2"/>
  <c r="K445" i="2"/>
  <c r="H445" i="2"/>
  <c r="M445" i="2"/>
  <c r="N445" i="2"/>
  <c r="I445" i="2"/>
  <c r="D445" i="2"/>
  <c r="L445" i="2"/>
  <c r="J445" i="2"/>
  <c r="Q449" i="2"/>
  <c r="G449" i="2"/>
  <c r="K449" i="2"/>
  <c r="H449" i="2"/>
  <c r="M449" i="2"/>
  <c r="N449" i="2"/>
  <c r="I449" i="2"/>
  <c r="D449" i="2"/>
  <c r="L449" i="2"/>
  <c r="J449" i="2"/>
  <c r="Q453" i="2"/>
  <c r="G453" i="2"/>
  <c r="K453" i="2"/>
  <c r="H453" i="2"/>
  <c r="M453" i="2"/>
  <c r="N453" i="2"/>
  <c r="I453" i="2"/>
  <c r="D453" i="2"/>
  <c r="L453" i="2"/>
  <c r="J453" i="2"/>
  <c r="Q461" i="2"/>
  <c r="G461" i="2"/>
  <c r="K461" i="2"/>
  <c r="H461" i="2"/>
  <c r="M461" i="2"/>
  <c r="N461" i="2"/>
  <c r="I461" i="2"/>
  <c r="D461" i="2"/>
  <c r="L461" i="2"/>
  <c r="J461" i="2"/>
  <c r="Q465" i="2"/>
  <c r="G465" i="2"/>
  <c r="K465" i="2"/>
  <c r="H465" i="2"/>
  <c r="M465" i="2"/>
  <c r="N465" i="2"/>
  <c r="I465" i="2"/>
  <c r="D465" i="2"/>
  <c r="L465" i="2"/>
  <c r="J465" i="2"/>
  <c r="Q473" i="2"/>
  <c r="G473" i="2"/>
  <c r="K473" i="2"/>
  <c r="H473" i="2"/>
  <c r="M473" i="2"/>
  <c r="N473" i="2"/>
  <c r="I473" i="2"/>
  <c r="D473" i="2"/>
  <c r="L473" i="2"/>
  <c r="J473" i="2"/>
  <c r="Q477" i="2"/>
  <c r="G477" i="2"/>
  <c r="K477" i="2"/>
  <c r="H477" i="2"/>
  <c r="M477" i="2"/>
  <c r="N477" i="2"/>
  <c r="I477" i="2"/>
  <c r="D477" i="2"/>
  <c r="L477" i="2"/>
  <c r="J477" i="2"/>
  <c r="Q485" i="2"/>
  <c r="G485" i="2"/>
  <c r="K485" i="2"/>
  <c r="H485" i="2"/>
  <c r="M485" i="2"/>
  <c r="N485" i="2"/>
  <c r="I485" i="2"/>
  <c r="D485" i="2"/>
  <c r="L485" i="2"/>
  <c r="J485" i="2"/>
  <c r="Q489" i="2"/>
  <c r="G489" i="2"/>
  <c r="K489" i="2"/>
  <c r="H489" i="2"/>
  <c r="M489" i="2"/>
  <c r="N489" i="2"/>
  <c r="I489" i="2"/>
  <c r="D489" i="2"/>
  <c r="L489" i="2"/>
  <c r="J489" i="2"/>
  <c r="Q497" i="2"/>
  <c r="G497" i="2"/>
  <c r="K497" i="2"/>
  <c r="H497" i="2"/>
  <c r="M497" i="2"/>
  <c r="N497" i="2"/>
  <c r="I497" i="2"/>
  <c r="D497" i="2"/>
  <c r="L497" i="2"/>
  <c r="J497" i="2"/>
  <c r="Q501" i="2"/>
  <c r="G501" i="2"/>
  <c r="K501" i="2"/>
  <c r="H501" i="2"/>
  <c r="M501" i="2"/>
  <c r="N501" i="2"/>
  <c r="I501" i="2"/>
  <c r="D501" i="2"/>
  <c r="L501" i="2"/>
  <c r="J501" i="2"/>
  <c r="Q509" i="2"/>
  <c r="G509" i="2"/>
  <c r="K509" i="2"/>
  <c r="L509" i="2"/>
  <c r="H509" i="2"/>
  <c r="M509" i="2"/>
  <c r="D509" i="2"/>
  <c r="J509" i="2"/>
  <c r="I509" i="2"/>
  <c r="N509" i="2"/>
  <c r="Q513" i="2"/>
  <c r="G513" i="2"/>
  <c r="K513" i="2"/>
  <c r="L513" i="2"/>
  <c r="H513" i="2"/>
  <c r="M513" i="2"/>
  <c r="D513" i="2"/>
  <c r="J513" i="2"/>
  <c r="I513" i="2"/>
  <c r="N513" i="2"/>
  <c r="Q521" i="2"/>
  <c r="G521" i="2"/>
  <c r="K521" i="2"/>
  <c r="L521" i="2"/>
  <c r="H521" i="2"/>
  <c r="M521" i="2"/>
  <c r="D521" i="2"/>
  <c r="J521" i="2"/>
  <c r="I521" i="2"/>
  <c r="N521" i="2"/>
  <c r="Q525" i="2"/>
  <c r="G525" i="2"/>
  <c r="K525" i="2"/>
  <c r="L525" i="2"/>
  <c r="H525" i="2"/>
  <c r="M525" i="2"/>
  <c r="D525" i="2"/>
  <c r="J525" i="2"/>
  <c r="I525" i="2"/>
  <c r="N525" i="2"/>
  <c r="Q533" i="2"/>
  <c r="G533" i="2"/>
  <c r="K533" i="2"/>
  <c r="L533" i="2"/>
  <c r="H533" i="2"/>
  <c r="M533" i="2"/>
  <c r="D533" i="2"/>
  <c r="J533" i="2"/>
  <c r="N533" i="2"/>
  <c r="I533" i="2"/>
  <c r="Q537" i="2"/>
  <c r="G537" i="2"/>
  <c r="K537" i="2"/>
  <c r="L537" i="2"/>
  <c r="H537" i="2"/>
  <c r="M537" i="2"/>
  <c r="D537" i="2"/>
  <c r="J537" i="2"/>
  <c r="I537" i="2"/>
  <c r="N537" i="2"/>
  <c r="Q545" i="2"/>
  <c r="G545" i="2"/>
  <c r="K545" i="2"/>
  <c r="D545" i="2"/>
  <c r="I545" i="2"/>
  <c r="M545" i="2"/>
  <c r="N545" i="2"/>
  <c r="H545" i="2"/>
  <c r="J545" i="2"/>
  <c r="L545" i="2"/>
  <c r="Q549" i="2"/>
  <c r="G549" i="2"/>
  <c r="K549" i="2"/>
  <c r="D549" i="2"/>
  <c r="I549" i="2"/>
  <c r="M549" i="2"/>
  <c r="N549" i="2"/>
  <c r="H549" i="2"/>
  <c r="J549" i="2"/>
  <c r="L549" i="2"/>
  <c r="Q557" i="2"/>
  <c r="G557" i="2"/>
  <c r="K557" i="2"/>
  <c r="D557" i="2"/>
  <c r="I557" i="2"/>
  <c r="M557" i="2"/>
  <c r="N557" i="2"/>
  <c r="H557" i="2"/>
  <c r="J557" i="2"/>
  <c r="L557" i="2"/>
  <c r="Q561" i="2"/>
  <c r="G561" i="2"/>
  <c r="K561" i="2"/>
  <c r="D561" i="2"/>
  <c r="I561" i="2"/>
  <c r="M561" i="2"/>
  <c r="N561" i="2"/>
  <c r="H561" i="2"/>
  <c r="J561" i="2"/>
  <c r="L561" i="2"/>
  <c r="Q569" i="2"/>
  <c r="G569" i="2"/>
  <c r="K569" i="2"/>
  <c r="D569" i="2"/>
  <c r="I569" i="2"/>
  <c r="M569" i="2"/>
  <c r="N569" i="2"/>
  <c r="H569" i="2"/>
  <c r="J569" i="2"/>
  <c r="L569" i="2"/>
  <c r="Q573" i="2"/>
  <c r="G573" i="2"/>
  <c r="K573" i="2"/>
  <c r="D573" i="2"/>
  <c r="I573" i="2"/>
  <c r="M573" i="2"/>
  <c r="N573" i="2"/>
  <c r="H573" i="2"/>
  <c r="J573" i="2"/>
  <c r="L573" i="2"/>
  <c r="Q581" i="2"/>
  <c r="G581" i="2"/>
  <c r="K581" i="2"/>
  <c r="D581" i="2"/>
  <c r="I581" i="2"/>
  <c r="M581" i="2"/>
  <c r="N581" i="2"/>
  <c r="H581" i="2"/>
  <c r="J581" i="2"/>
  <c r="L581" i="2"/>
  <c r="Q585" i="2"/>
  <c r="G585" i="2"/>
  <c r="K585" i="2"/>
  <c r="D585" i="2"/>
  <c r="I585" i="2"/>
  <c r="M585" i="2"/>
  <c r="N585" i="2"/>
  <c r="H585" i="2"/>
  <c r="J585" i="2"/>
  <c r="L585" i="2"/>
  <c r="Q593" i="2"/>
  <c r="G593" i="2"/>
  <c r="K593" i="2"/>
  <c r="D593" i="2"/>
  <c r="I593" i="2"/>
  <c r="M593" i="2"/>
  <c r="N593" i="2"/>
  <c r="H593" i="2"/>
  <c r="J593" i="2"/>
  <c r="L593" i="2"/>
  <c r="Q597" i="2"/>
  <c r="D597" i="2"/>
  <c r="I597" i="2"/>
  <c r="M597" i="2"/>
  <c r="J597" i="2"/>
  <c r="K597" i="2"/>
  <c r="N597" i="2"/>
  <c r="G597" i="2"/>
  <c r="H597" i="2"/>
  <c r="L597" i="2"/>
  <c r="Q605" i="2"/>
  <c r="D605" i="2"/>
  <c r="I605" i="2"/>
  <c r="M605" i="2"/>
  <c r="J605" i="2"/>
  <c r="K605" i="2"/>
  <c r="N605" i="2"/>
  <c r="G605" i="2"/>
  <c r="H605" i="2"/>
  <c r="L605" i="2"/>
  <c r="Q609" i="2"/>
  <c r="D609" i="2"/>
  <c r="I609" i="2"/>
  <c r="M609" i="2"/>
  <c r="J609" i="2"/>
  <c r="K609" i="2"/>
  <c r="N609" i="2"/>
  <c r="G609" i="2"/>
  <c r="L609" i="2"/>
  <c r="H609" i="2"/>
  <c r="Q613" i="2"/>
  <c r="D613" i="2"/>
  <c r="I613" i="2"/>
  <c r="M613" i="2"/>
  <c r="J613" i="2"/>
  <c r="K613" i="2"/>
  <c r="N613" i="2"/>
  <c r="G613" i="2"/>
  <c r="H613" i="2"/>
  <c r="L613" i="2"/>
  <c r="Q621" i="2"/>
  <c r="D621" i="2"/>
  <c r="I621" i="2"/>
  <c r="M621" i="2"/>
  <c r="J621" i="2"/>
  <c r="K621" i="2"/>
  <c r="N621" i="2"/>
  <c r="G621" i="2"/>
  <c r="H621" i="2"/>
  <c r="L621" i="2"/>
  <c r="Q625" i="2"/>
  <c r="D625" i="2"/>
  <c r="I625" i="2"/>
  <c r="M625" i="2"/>
  <c r="J625" i="2"/>
  <c r="K625" i="2"/>
  <c r="N625" i="2"/>
  <c r="G625" i="2"/>
  <c r="L625" i="2"/>
  <c r="H625" i="2"/>
  <c r="Q633" i="2"/>
  <c r="D633" i="2"/>
  <c r="I633" i="2"/>
  <c r="M633" i="2"/>
  <c r="J633" i="2"/>
  <c r="K633" i="2"/>
  <c r="N633" i="2"/>
  <c r="G633" i="2"/>
  <c r="L633" i="2"/>
  <c r="H633" i="2"/>
  <c r="Q637" i="2"/>
  <c r="D637" i="2"/>
  <c r="I637" i="2"/>
  <c r="M637" i="2"/>
  <c r="J637" i="2"/>
  <c r="K637" i="2"/>
  <c r="N637" i="2"/>
  <c r="G637" i="2"/>
  <c r="H637" i="2"/>
  <c r="L637" i="2"/>
  <c r="Q645" i="2"/>
  <c r="D645" i="2"/>
  <c r="I645" i="2"/>
  <c r="M645" i="2"/>
  <c r="J645" i="2"/>
  <c r="K645" i="2"/>
  <c r="N645" i="2"/>
  <c r="G645" i="2"/>
  <c r="H645" i="2"/>
  <c r="L645" i="2"/>
  <c r="Q649" i="2"/>
  <c r="D649" i="2"/>
  <c r="I649" i="2"/>
  <c r="M649" i="2"/>
  <c r="J649" i="2"/>
  <c r="K649" i="2"/>
  <c r="N649" i="2"/>
  <c r="G649" i="2"/>
  <c r="L649" i="2"/>
  <c r="H649" i="2"/>
  <c r="Q657" i="2"/>
  <c r="D657" i="2"/>
  <c r="I657" i="2"/>
  <c r="M657" i="2"/>
  <c r="J657" i="2"/>
  <c r="K657" i="2"/>
  <c r="N657" i="2"/>
  <c r="G657" i="2"/>
  <c r="L657" i="2"/>
  <c r="H657" i="2"/>
  <c r="Q661" i="2"/>
  <c r="D661" i="2"/>
  <c r="I661" i="2"/>
  <c r="M661" i="2"/>
  <c r="J661" i="2"/>
  <c r="K661" i="2"/>
  <c r="N661" i="2"/>
  <c r="G661" i="2"/>
  <c r="H661" i="2"/>
  <c r="L661" i="2"/>
  <c r="Q669" i="2"/>
  <c r="D669" i="2"/>
  <c r="I669" i="2"/>
  <c r="M669" i="2"/>
  <c r="J669" i="2"/>
  <c r="K669" i="2"/>
  <c r="N669" i="2"/>
  <c r="G669" i="2"/>
  <c r="H669" i="2"/>
  <c r="L669" i="2"/>
  <c r="Q677" i="2"/>
  <c r="D677" i="2"/>
  <c r="I677" i="2"/>
  <c r="M677" i="2"/>
  <c r="J677" i="2"/>
  <c r="K677" i="2"/>
  <c r="N677" i="2"/>
  <c r="G677" i="2"/>
  <c r="H677" i="2"/>
  <c r="L677" i="2"/>
  <c r="Q681" i="2"/>
  <c r="D681" i="2"/>
  <c r="I681" i="2"/>
  <c r="M681" i="2"/>
  <c r="J681" i="2"/>
  <c r="K681" i="2"/>
  <c r="N681" i="2"/>
  <c r="G681" i="2"/>
  <c r="L681" i="2"/>
  <c r="H681" i="2"/>
  <c r="Q689" i="2"/>
  <c r="D689" i="2"/>
  <c r="I689" i="2"/>
  <c r="M689" i="2"/>
  <c r="J689" i="2"/>
  <c r="K689" i="2"/>
  <c r="N689" i="2"/>
  <c r="G689" i="2"/>
  <c r="L689" i="2"/>
  <c r="H689" i="2"/>
  <c r="Q697" i="2"/>
  <c r="D697" i="2"/>
  <c r="I697" i="2"/>
  <c r="M697" i="2"/>
  <c r="J697" i="2"/>
  <c r="K697" i="2"/>
  <c r="N697" i="2"/>
  <c r="G697" i="2"/>
  <c r="L697" i="2"/>
  <c r="H697" i="2"/>
  <c r="Q701" i="2"/>
  <c r="D701" i="2"/>
  <c r="I701" i="2"/>
  <c r="M701" i="2"/>
  <c r="J701" i="2"/>
  <c r="K701" i="2"/>
  <c r="N701" i="2"/>
  <c r="G701" i="2"/>
  <c r="H701" i="2"/>
  <c r="L701" i="2"/>
  <c r="Q709" i="2"/>
  <c r="D709" i="2"/>
  <c r="I709" i="2"/>
  <c r="M709" i="2"/>
  <c r="J709" i="2"/>
  <c r="K709" i="2"/>
  <c r="N709" i="2"/>
  <c r="G709" i="2"/>
  <c r="H709" i="2"/>
  <c r="L709" i="2"/>
  <c r="Q713" i="2"/>
  <c r="D713" i="2"/>
  <c r="I713" i="2"/>
  <c r="M713" i="2"/>
  <c r="J713" i="2"/>
  <c r="K713" i="2"/>
  <c r="N713" i="2"/>
  <c r="G713" i="2"/>
  <c r="L713" i="2"/>
  <c r="H713" i="2"/>
  <c r="Q721" i="2"/>
  <c r="D721" i="2"/>
  <c r="I721" i="2"/>
  <c r="M721" i="2"/>
  <c r="J721" i="2"/>
  <c r="K721" i="2"/>
  <c r="N721" i="2"/>
  <c r="G721" i="2"/>
  <c r="L721" i="2"/>
  <c r="H721" i="2"/>
  <c r="Q725" i="2"/>
  <c r="D725" i="2"/>
  <c r="I725" i="2"/>
  <c r="M725" i="2"/>
  <c r="J725" i="2"/>
  <c r="K725" i="2"/>
  <c r="N725" i="2"/>
  <c r="G725" i="2"/>
  <c r="H725" i="2"/>
  <c r="L725" i="2"/>
  <c r="Q733" i="2"/>
  <c r="D733" i="2"/>
  <c r="I733" i="2"/>
  <c r="M733" i="2"/>
  <c r="J733" i="2"/>
  <c r="K733" i="2"/>
  <c r="N733" i="2"/>
  <c r="G733" i="2"/>
  <c r="H733" i="2"/>
  <c r="L733" i="2"/>
  <c r="Q737" i="2"/>
  <c r="D737" i="2"/>
  <c r="I737" i="2"/>
  <c r="M737" i="2"/>
  <c r="J737" i="2"/>
  <c r="K737" i="2"/>
  <c r="N737" i="2"/>
  <c r="G737" i="2"/>
  <c r="L737" i="2"/>
  <c r="H737" i="2"/>
  <c r="Q745" i="2"/>
  <c r="D745" i="2"/>
  <c r="I745" i="2"/>
  <c r="M745" i="2"/>
  <c r="J745" i="2"/>
  <c r="K745" i="2"/>
  <c r="N745" i="2"/>
  <c r="G745" i="2"/>
  <c r="L745" i="2"/>
  <c r="H745" i="2"/>
  <c r="Q749" i="2"/>
  <c r="D749" i="2"/>
  <c r="I749" i="2"/>
  <c r="M749" i="2"/>
  <c r="J749" i="2"/>
  <c r="K749" i="2"/>
  <c r="N749" i="2"/>
  <c r="G749" i="2"/>
  <c r="H749" i="2"/>
  <c r="L749" i="2"/>
  <c r="Q757" i="2"/>
  <c r="D757" i="2"/>
  <c r="I757" i="2"/>
  <c r="M757" i="2"/>
  <c r="J757" i="2"/>
  <c r="K757" i="2"/>
  <c r="N757" i="2"/>
  <c r="G757" i="2"/>
  <c r="H757" i="2"/>
  <c r="L757" i="2"/>
  <c r="Q761" i="2"/>
  <c r="D761" i="2"/>
  <c r="I761" i="2"/>
  <c r="M761" i="2"/>
  <c r="J761" i="2"/>
  <c r="K761" i="2"/>
  <c r="N761" i="2"/>
  <c r="G761" i="2"/>
  <c r="L761" i="2"/>
  <c r="H761" i="2"/>
  <c r="Q769" i="2"/>
  <c r="D769" i="2"/>
  <c r="I769" i="2"/>
  <c r="M769" i="2"/>
  <c r="J769" i="2"/>
  <c r="N769" i="2"/>
  <c r="K769" i="2"/>
  <c r="L769" i="2"/>
  <c r="H769" i="2"/>
  <c r="G769" i="2"/>
  <c r="Q773" i="2"/>
  <c r="D773" i="2"/>
  <c r="I773" i="2"/>
  <c r="M773" i="2"/>
  <c r="J773" i="2"/>
  <c r="N773" i="2"/>
  <c r="K773" i="2"/>
  <c r="L773" i="2"/>
  <c r="H773" i="2"/>
  <c r="G773" i="2"/>
  <c r="Q781" i="2"/>
  <c r="D781" i="2"/>
  <c r="I781" i="2"/>
  <c r="M781" i="2"/>
  <c r="J781" i="2"/>
  <c r="N781" i="2"/>
  <c r="K781" i="2"/>
  <c r="L781" i="2"/>
  <c r="H781" i="2"/>
  <c r="G781" i="2"/>
  <c r="Q785" i="2"/>
  <c r="D785" i="2"/>
  <c r="I785" i="2"/>
  <c r="M785" i="2"/>
  <c r="J785" i="2"/>
  <c r="N785" i="2"/>
  <c r="K785" i="2"/>
  <c r="L785" i="2"/>
  <c r="H785" i="2"/>
  <c r="G785" i="2"/>
  <c r="Q793" i="2"/>
  <c r="D793" i="2"/>
  <c r="I793" i="2"/>
  <c r="M793" i="2"/>
  <c r="J793" i="2"/>
  <c r="N793" i="2"/>
  <c r="K793" i="2"/>
  <c r="L793" i="2"/>
  <c r="H793" i="2"/>
  <c r="G793" i="2"/>
  <c r="Q797" i="2"/>
  <c r="D797" i="2"/>
  <c r="I797" i="2"/>
  <c r="M797" i="2"/>
  <c r="J797" i="2"/>
  <c r="N797" i="2"/>
  <c r="K797" i="2"/>
  <c r="L797" i="2"/>
  <c r="H797" i="2"/>
  <c r="G797" i="2"/>
  <c r="Q805" i="2"/>
  <c r="D805" i="2"/>
  <c r="I805" i="2"/>
  <c r="M805" i="2"/>
  <c r="J805" i="2"/>
  <c r="N805" i="2"/>
  <c r="K805" i="2"/>
  <c r="L805" i="2"/>
  <c r="H805" i="2"/>
  <c r="G805" i="2"/>
  <c r="Q809" i="2"/>
  <c r="D809" i="2"/>
  <c r="I809" i="2"/>
  <c r="M809" i="2"/>
  <c r="J809" i="2"/>
  <c r="N809" i="2"/>
  <c r="K809" i="2"/>
  <c r="L809" i="2"/>
  <c r="H809" i="2"/>
  <c r="G809" i="2"/>
  <c r="Q817" i="2"/>
  <c r="D817" i="2"/>
  <c r="I817" i="2"/>
  <c r="M817" i="2"/>
  <c r="J817" i="2"/>
  <c r="N817" i="2"/>
  <c r="K817" i="2"/>
  <c r="L817" i="2"/>
  <c r="H817" i="2"/>
  <c r="G817" i="2"/>
  <c r="Q821" i="2"/>
  <c r="D821" i="2"/>
  <c r="I821" i="2"/>
  <c r="M821" i="2"/>
  <c r="J821" i="2"/>
  <c r="N821" i="2"/>
  <c r="K821" i="2"/>
  <c r="L821" i="2"/>
  <c r="H821" i="2"/>
  <c r="G821" i="2"/>
  <c r="Q829" i="2"/>
  <c r="D829" i="2"/>
  <c r="I829" i="2"/>
  <c r="M829" i="2"/>
  <c r="G829" i="2"/>
  <c r="L829" i="2"/>
  <c r="H829" i="2"/>
  <c r="N829" i="2"/>
  <c r="J829" i="2"/>
  <c r="K829" i="2"/>
  <c r="Q833" i="2"/>
  <c r="D833" i="2"/>
  <c r="I833" i="2"/>
  <c r="M833" i="2"/>
  <c r="G833" i="2"/>
  <c r="L833" i="2"/>
  <c r="H833" i="2"/>
  <c r="N833" i="2"/>
  <c r="K833" i="2"/>
  <c r="J833" i="2"/>
  <c r="Q841" i="2"/>
  <c r="D841" i="2"/>
  <c r="I841" i="2"/>
  <c r="M841" i="2"/>
  <c r="G841" i="2"/>
  <c r="L841" i="2"/>
  <c r="H841" i="2"/>
  <c r="N841" i="2"/>
  <c r="K841" i="2"/>
  <c r="J841" i="2"/>
  <c r="Q845" i="2"/>
  <c r="D845" i="2"/>
  <c r="I845" i="2"/>
  <c r="M845" i="2"/>
  <c r="G845" i="2"/>
  <c r="L845" i="2"/>
  <c r="H845" i="2"/>
  <c r="N845" i="2"/>
  <c r="J845" i="2"/>
  <c r="K845" i="2"/>
  <c r="Q853" i="2"/>
  <c r="D853" i="2"/>
  <c r="I853" i="2"/>
  <c r="M853" i="2"/>
  <c r="G853" i="2"/>
  <c r="L853" i="2"/>
  <c r="H853" i="2"/>
  <c r="N853" i="2"/>
  <c r="J853" i="2"/>
  <c r="K853" i="2"/>
  <c r="Q857" i="2"/>
  <c r="D857" i="2"/>
  <c r="I857" i="2"/>
  <c r="M857" i="2"/>
  <c r="G857" i="2"/>
  <c r="L857" i="2"/>
  <c r="H857" i="2"/>
  <c r="N857" i="2"/>
  <c r="K857" i="2"/>
  <c r="J857" i="2"/>
  <c r="Q861" i="2"/>
  <c r="D861" i="2"/>
  <c r="I861" i="2"/>
  <c r="M861" i="2"/>
  <c r="G861" i="2"/>
  <c r="L861" i="2"/>
  <c r="H861" i="2"/>
  <c r="N861" i="2"/>
  <c r="J861" i="2"/>
  <c r="K861" i="2"/>
  <c r="Q869" i="2"/>
  <c r="D869" i="2"/>
  <c r="I869" i="2"/>
  <c r="M869" i="2"/>
  <c r="G869" i="2"/>
  <c r="L869" i="2"/>
  <c r="H869" i="2"/>
  <c r="N869" i="2"/>
  <c r="J869" i="2"/>
  <c r="K869" i="2"/>
  <c r="Q873" i="2"/>
  <c r="D873" i="2"/>
  <c r="I873" i="2"/>
  <c r="M873" i="2"/>
  <c r="G873" i="2"/>
  <c r="L873" i="2"/>
  <c r="H873" i="2"/>
  <c r="N873" i="2"/>
  <c r="K873" i="2"/>
  <c r="J873" i="2"/>
  <c r="Q881" i="2"/>
  <c r="D881" i="2"/>
  <c r="I881" i="2"/>
  <c r="M881" i="2"/>
  <c r="G881" i="2"/>
  <c r="L881" i="2"/>
  <c r="H881" i="2"/>
  <c r="N881" i="2"/>
  <c r="K881" i="2"/>
  <c r="J881" i="2"/>
  <c r="Q885" i="2"/>
  <c r="J885" i="2"/>
  <c r="N885" i="2"/>
  <c r="G885" i="2"/>
  <c r="K885" i="2"/>
  <c r="M885" i="2"/>
  <c r="H885" i="2"/>
  <c r="I885" i="2"/>
  <c r="L885" i="2"/>
  <c r="D885" i="2"/>
  <c r="Q889" i="2"/>
  <c r="J889" i="2"/>
  <c r="N889" i="2"/>
  <c r="G889" i="2"/>
  <c r="K889" i="2"/>
  <c r="M889" i="2"/>
  <c r="H889" i="2"/>
  <c r="I889" i="2"/>
  <c r="L889" i="2"/>
  <c r="D889" i="2"/>
  <c r="Q897" i="2"/>
  <c r="J897" i="2"/>
  <c r="N897" i="2"/>
  <c r="G897" i="2"/>
  <c r="K897" i="2"/>
  <c r="M897" i="2"/>
  <c r="H897" i="2"/>
  <c r="I897" i="2"/>
  <c r="L897" i="2"/>
  <c r="D897" i="2"/>
  <c r="Q905" i="2"/>
  <c r="J905" i="2"/>
  <c r="N905" i="2"/>
  <c r="G905" i="2"/>
  <c r="K905" i="2"/>
  <c r="M905" i="2"/>
  <c r="H905" i="2"/>
  <c r="I905" i="2"/>
  <c r="L905" i="2"/>
  <c r="D905" i="2"/>
  <c r="Q909" i="2"/>
  <c r="J909" i="2"/>
  <c r="N909" i="2"/>
  <c r="G909" i="2"/>
  <c r="K909" i="2"/>
  <c r="M909" i="2"/>
  <c r="H909" i="2"/>
  <c r="I909" i="2"/>
  <c r="L909" i="2"/>
  <c r="D909" i="2"/>
  <c r="Q917" i="2"/>
  <c r="J917" i="2"/>
  <c r="N917" i="2"/>
  <c r="G917" i="2"/>
  <c r="K917" i="2"/>
  <c r="M917" i="2"/>
  <c r="H917" i="2"/>
  <c r="I917" i="2"/>
  <c r="L917" i="2"/>
  <c r="D917" i="2"/>
  <c r="Q921" i="2"/>
  <c r="J921" i="2"/>
  <c r="N921" i="2"/>
  <c r="G921" i="2"/>
  <c r="K921" i="2"/>
  <c r="M921" i="2"/>
  <c r="H921" i="2"/>
  <c r="I921" i="2"/>
  <c r="L921" i="2"/>
  <c r="D921" i="2"/>
  <c r="Q929" i="2"/>
  <c r="J929" i="2"/>
  <c r="N929" i="2"/>
  <c r="G929" i="2"/>
  <c r="K929" i="2"/>
  <c r="M929" i="2"/>
  <c r="H929" i="2"/>
  <c r="I929" i="2"/>
  <c r="L929" i="2"/>
  <c r="D929" i="2"/>
  <c r="Q933" i="2"/>
  <c r="J933" i="2"/>
  <c r="N933" i="2"/>
  <c r="G933" i="2"/>
  <c r="K933" i="2"/>
  <c r="M933" i="2"/>
  <c r="H933" i="2"/>
  <c r="I933" i="2"/>
  <c r="L933" i="2"/>
  <c r="D933" i="2"/>
  <c r="Q941" i="2"/>
  <c r="J941" i="2"/>
  <c r="N941" i="2"/>
  <c r="G941" i="2"/>
  <c r="K941" i="2"/>
  <c r="M941" i="2"/>
  <c r="H941" i="2"/>
  <c r="I941" i="2"/>
  <c r="L941" i="2"/>
  <c r="D941" i="2"/>
  <c r="Q945" i="2"/>
  <c r="J945" i="2"/>
  <c r="N945" i="2"/>
  <c r="G945" i="2"/>
  <c r="K945" i="2"/>
  <c r="M945" i="2"/>
  <c r="H945" i="2"/>
  <c r="I945" i="2"/>
  <c r="L945" i="2"/>
  <c r="D945" i="2"/>
  <c r="Q953" i="2"/>
  <c r="J953" i="2"/>
  <c r="N953" i="2"/>
  <c r="G953" i="2"/>
  <c r="K953" i="2"/>
  <c r="M953" i="2"/>
  <c r="H953" i="2"/>
  <c r="I953" i="2"/>
  <c r="L953" i="2"/>
  <c r="D953" i="2"/>
  <c r="J957" i="2"/>
  <c r="N957" i="2"/>
  <c r="G957" i="2"/>
  <c r="K957" i="2"/>
  <c r="M957" i="2"/>
  <c r="H957" i="2"/>
  <c r="I957" i="2"/>
  <c r="L957" i="2"/>
  <c r="D957" i="2"/>
  <c r="Q961" i="2"/>
  <c r="J961" i="2"/>
  <c r="N961" i="2"/>
  <c r="G961" i="2"/>
  <c r="K961" i="2"/>
  <c r="M961" i="2"/>
  <c r="H961" i="2"/>
  <c r="I961" i="2"/>
  <c r="L961" i="2"/>
  <c r="D961" i="2"/>
  <c r="Q969" i="2"/>
  <c r="J969" i="2"/>
  <c r="N969" i="2"/>
  <c r="G969" i="2"/>
  <c r="K969" i="2"/>
  <c r="M969" i="2"/>
  <c r="H969" i="2"/>
  <c r="I969" i="2"/>
  <c r="L969" i="2"/>
  <c r="D969" i="2"/>
  <c r="Q973" i="2"/>
  <c r="J973" i="2"/>
  <c r="N973" i="2"/>
  <c r="G973" i="2"/>
  <c r="K973" i="2"/>
  <c r="M973" i="2"/>
  <c r="H973" i="2"/>
  <c r="I973" i="2"/>
  <c r="L973" i="2"/>
  <c r="D973" i="2"/>
  <c r="Q981" i="2"/>
  <c r="J981" i="2"/>
  <c r="N981" i="2"/>
  <c r="G981" i="2"/>
  <c r="K981" i="2"/>
  <c r="M981" i="2"/>
  <c r="H981" i="2"/>
  <c r="I981" i="2"/>
  <c r="L981" i="2"/>
  <c r="D981" i="2"/>
  <c r="Q985" i="2"/>
  <c r="J985" i="2"/>
  <c r="N985" i="2"/>
  <c r="G985" i="2"/>
  <c r="K985" i="2"/>
  <c r="M985" i="2"/>
  <c r="H985" i="2"/>
  <c r="I985" i="2"/>
  <c r="L985" i="2"/>
  <c r="D985" i="2"/>
  <c r="Q993" i="2"/>
  <c r="J993" i="2"/>
  <c r="N993" i="2"/>
  <c r="G993" i="2"/>
  <c r="K993" i="2"/>
  <c r="M993" i="2"/>
  <c r="H993" i="2"/>
  <c r="I993" i="2"/>
  <c r="L993" i="2"/>
  <c r="D993" i="2"/>
  <c r="Q997" i="2"/>
  <c r="J997" i="2"/>
  <c r="N997" i="2"/>
  <c r="G997" i="2"/>
  <c r="K997" i="2"/>
  <c r="M997" i="2"/>
  <c r="H997" i="2"/>
  <c r="I997" i="2"/>
  <c r="L997" i="2"/>
  <c r="D997" i="2"/>
  <c r="Q1005" i="2"/>
  <c r="J1005" i="2"/>
  <c r="N1005" i="2"/>
  <c r="G1005" i="2"/>
  <c r="K1005" i="2"/>
  <c r="M1005" i="2"/>
  <c r="H1005" i="2"/>
  <c r="I1005" i="2"/>
  <c r="L1005" i="2"/>
  <c r="D1005" i="2"/>
  <c r="Q1009" i="2"/>
  <c r="J1009" i="2"/>
  <c r="N1009" i="2"/>
  <c r="G1009" i="2"/>
  <c r="K1009" i="2"/>
  <c r="M1009" i="2"/>
  <c r="H1009" i="2"/>
  <c r="I1009" i="2"/>
  <c r="L1009" i="2"/>
  <c r="D1009" i="2"/>
  <c r="Q1017" i="2"/>
  <c r="J1017" i="2"/>
  <c r="N1017" i="2"/>
  <c r="G1017" i="2"/>
  <c r="K1017" i="2"/>
  <c r="M1017" i="2"/>
  <c r="H1017" i="2"/>
  <c r="I1017" i="2"/>
  <c r="L1017" i="2"/>
  <c r="D1017" i="2"/>
  <c r="Q1021" i="2"/>
  <c r="J1021" i="2"/>
  <c r="N1021" i="2"/>
  <c r="G1021" i="2"/>
  <c r="K1021" i="2"/>
  <c r="M1021" i="2"/>
  <c r="H1021" i="2"/>
  <c r="I1021" i="2"/>
  <c r="L1021" i="2"/>
  <c r="D1021" i="2"/>
  <c r="Q1025" i="2"/>
  <c r="J1025" i="2"/>
  <c r="N1025" i="2"/>
  <c r="G1025" i="2"/>
  <c r="K1025" i="2"/>
  <c r="M1025" i="2"/>
  <c r="H1025" i="2"/>
  <c r="I1025" i="2"/>
  <c r="L1025" i="2"/>
  <c r="D1025" i="2"/>
  <c r="Q1033" i="2"/>
  <c r="J1033" i="2"/>
  <c r="N1033" i="2"/>
  <c r="G1033" i="2"/>
  <c r="K1033" i="2"/>
  <c r="M1033" i="2"/>
  <c r="H1033" i="2"/>
  <c r="I1033" i="2"/>
  <c r="L1033" i="2"/>
  <c r="D1033" i="2"/>
  <c r="Q1037" i="2"/>
  <c r="J1037" i="2"/>
  <c r="N1037" i="2"/>
  <c r="G1037" i="2"/>
  <c r="K1037" i="2"/>
  <c r="M1037" i="2"/>
  <c r="H1037" i="2"/>
  <c r="I1037" i="2"/>
  <c r="L1037" i="2"/>
  <c r="D1037" i="2"/>
  <c r="Q1045" i="2"/>
  <c r="J1045" i="2"/>
  <c r="N1045" i="2"/>
  <c r="G1045" i="2"/>
  <c r="K1045" i="2"/>
  <c r="M1045" i="2"/>
  <c r="H1045" i="2"/>
  <c r="I1045" i="2"/>
  <c r="L1045" i="2"/>
  <c r="D1045" i="2"/>
  <c r="Q1049" i="2"/>
  <c r="J1049" i="2"/>
  <c r="N1049" i="2"/>
  <c r="G1049" i="2"/>
  <c r="K1049" i="2"/>
  <c r="M1049" i="2"/>
  <c r="H1049" i="2"/>
  <c r="I1049" i="2"/>
  <c r="L1049" i="2"/>
  <c r="D1049" i="2"/>
  <c r="Q1057" i="2"/>
  <c r="J1057" i="2"/>
  <c r="N1057" i="2"/>
  <c r="G1057" i="2"/>
  <c r="K1057" i="2"/>
  <c r="M1057" i="2"/>
  <c r="H1057" i="2"/>
  <c r="I1057" i="2"/>
  <c r="L1057" i="2"/>
  <c r="D1057" i="2"/>
  <c r="Q1061" i="2"/>
  <c r="J1061" i="2"/>
  <c r="N1061" i="2"/>
  <c r="G1061" i="2"/>
  <c r="K1061" i="2"/>
  <c r="M1061" i="2"/>
  <c r="H1061" i="2"/>
  <c r="I1061" i="2"/>
  <c r="L1061" i="2"/>
  <c r="D1061" i="2"/>
  <c r="Q1069" i="2"/>
  <c r="J1069" i="2"/>
  <c r="N1069" i="2"/>
  <c r="K1069" i="2"/>
  <c r="G1069" i="2"/>
  <c r="L1069" i="2"/>
  <c r="H1069" i="2"/>
  <c r="I1069" i="2"/>
  <c r="D1069" i="2"/>
  <c r="M1069" i="2"/>
  <c r="Q1073" i="2"/>
  <c r="J1073" i="2"/>
  <c r="N1073" i="2"/>
  <c r="K1073" i="2"/>
  <c r="G1073" i="2"/>
  <c r="L1073" i="2"/>
  <c r="D1073" i="2"/>
  <c r="M1073" i="2"/>
  <c r="H1073" i="2"/>
  <c r="I1073" i="2"/>
  <c r="Q1081" i="2"/>
  <c r="J1081" i="2"/>
  <c r="N1081" i="2"/>
  <c r="K1081" i="2"/>
  <c r="G1081" i="2"/>
  <c r="L1081" i="2"/>
  <c r="D1081" i="2"/>
  <c r="M1081" i="2"/>
  <c r="H1081" i="2"/>
  <c r="I1081" i="2"/>
  <c r="Q1085" i="2"/>
  <c r="J1085" i="2"/>
  <c r="N1085" i="2"/>
  <c r="K1085" i="2"/>
  <c r="G1085" i="2"/>
  <c r="L1085" i="2"/>
  <c r="H1085" i="2"/>
  <c r="I1085" i="2"/>
  <c r="D1085" i="2"/>
  <c r="M1085" i="2"/>
  <c r="Q1093" i="2"/>
  <c r="J1093" i="2"/>
  <c r="N1093" i="2"/>
  <c r="K1093" i="2"/>
  <c r="G1093" i="2"/>
  <c r="L1093" i="2"/>
  <c r="H1093" i="2"/>
  <c r="I1093" i="2"/>
  <c r="M1093" i="2"/>
  <c r="D1093" i="2"/>
  <c r="Q1097" i="2"/>
  <c r="J1097" i="2"/>
  <c r="N1097" i="2"/>
  <c r="K1097" i="2"/>
  <c r="G1097" i="2"/>
  <c r="L1097" i="2"/>
  <c r="D1097" i="2"/>
  <c r="M1097" i="2"/>
  <c r="H1097" i="2"/>
  <c r="I1097" i="2"/>
  <c r="Q1105" i="2"/>
  <c r="J1105" i="2"/>
  <c r="N1105" i="2"/>
  <c r="K1105" i="2"/>
  <c r="G1105" i="2"/>
  <c r="L1105" i="2"/>
  <c r="D1105" i="2"/>
  <c r="M1105" i="2"/>
  <c r="H1105" i="2"/>
  <c r="I1105" i="2"/>
  <c r="Q1109" i="2"/>
  <c r="J1109" i="2"/>
  <c r="N1109" i="2"/>
  <c r="K1109" i="2"/>
  <c r="G1109" i="2"/>
  <c r="L1109" i="2"/>
  <c r="H1109" i="2"/>
  <c r="I1109" i="2"/>
  <c r="M1109" i="2"/>
  <c r="D1109" i="2"/>
  <c r="Q1113" i="2"/>
  <c r="J1113" i="2"/>
  <c r="N1113" i="2"/>
  <c r="K1113" i="2"/>
  <c r="G1113" i="2"/>
  <c r="L1113" i="2"/>
  <c r="D1113" i="2"/>
  <c r="M1113" i="2"/>
  <c r="H1113" i="2"/>
  <c r="I1113" i="2"/>
  <c r="Q1121" i="2"/>
  <c r="J1121" i="2"/>
  <c r="N1121" i="2"/>
  <c r="K1121" i="2"/>
  <c r="G1121" i="2"/>
  <c r="L1121" i="2"/>
  <c r="D1121" i="2"/>
  <c r="M1121" i="2"/>
  <c r="H1121" i="2"/>
  <c r="I1121" i="2"/>
  <c r="J1129" i="2"/>
  <c r="N1129" i="2"/>
  <c r="K1129" i="2"/>
  <c r="G1129" i="2"/>
  <c r="L1129" i="2"/>
  <c r="D1129" i="2"/>
  <c r="M1129" i="2"/>
  <c r="H1129" i="2"/>
  <c r="I1129" i="2"/>
  <c r="Q1133" i="2"/>
  <c r="J1133" i="2"/>
  <c r="N1133" i="2"/>
  <c r="K1133" i="2"/>
  <c r="G1133" i="2"/>
  <c r="L1133" i="2"/>
  <c r="H1133" i="2"/>
  <c r="I1133" i="2"/>
  <c r="D1133" i="2"/>
  <c r="M1133" i="2"/>
  <c r="Q1141" i="2"/>
  <c r="J1141" i="2"/>
  <c r="N1141" i="2"/>
  <c r="K1141" i="2"/>
  <c r="G1141" i="2"/>
  <c r="L1141" i="2"/>
  <c r="H1141" i="2"/>
  <c r="I1141" i="2"/>
  <c r="M1141" i="2"/>
  <c r="D1141" i="2"/>
  <c r="Q1145" i="2"/>
  <c r="J1145" i="2"/>
  <c r="N1145" i="2"/>
  <c r="K1145" i="2"/>
  <c r="G1145" i="2"/>
  <c r="L1145" i="2"/>
  <c r="D1145" i="2"/>
  <c r="M1145" i="2"/>
  <c r="H1145" i="2"/>
  <c r="I1145" i="2"/>
  <c r="Q1153" i="2"/>
  <c r="J1153" i="2"/>
  <c r="N1153" i="2"/>
  <c r="K1153" i="2"/>
  <c r="G1153" i="2"/>
  <c r="L1153" i="2"/>
  <c r="D1153" i="2"/>
  <c r="M1153" i="2"/>
  <c r="H1153" i="2"/>
  <c r="I1153" i="2"/>
  <c r="Q1157" i="2"/>
  <c r="J1157" i="2"/>
  <c r="N1157" i="2"/>
  <c r="K1157" i="2"/>
  <c r="G1157" i="2"/>
  <c r="L1157" i="2"/>
  <c r="H1157" i="2"/>
  <c r="I1157" i="2"/>
  <c r="M1157" i="2"/>
  <c r="D1157" i="2"/>
  <c r="Q1165" i="2"/>
  <c r="J1165" i="2"/>
  <c r="N1165" i="2"/>
  <c r="K1165" i="2"/>
  <c r="G1165" i="2"/>
  <c r="L1165" i="2"/>
  <c r="H1165" i="2"/>
  <c r="I1165" i="2"/>
  <c r="D1165" i="2"/>
  <c r="M1165" i="2"/>
  <c r="Q1169" i="2"/>
  <c r="J1169" i="2"/>
  <c r="N1169" i="2"/>
  <c r="K1169" i="2"/>
  <c r="G1169" i="2"/>
  <c r="L1169" i="2"/>
  <c r="D1169" i="2"/>
  <c r="M1169" i="2"/>
  <c r="H1169" i="2"/>
  <c r="I1169" i="2"/>
  <c r="Q1177" i="2"/>
  <c r="J1177" i="2"/>
  <c r="N1177" i="2"/>
  <c r="K1177" i="2"/>
  <c r="G1177" i="2"/>
  <c r="L1177" i="2"/>
  <c r="D1177" i="2"/>
  <c r="M1177" i="2"/>
  <c r="H1177" i="2"/>
  <c r="I1177" i="2"/>
  <c r="Q1181" i="2"/>
  <c r="J1181" i="2"/>
  <c r="N1181" i="2"/>
  <c r="K1181" i="2"/>
  <c r="G1181" i="2"/>
  <c r="L1181" i="2"/>
  <c r="H1181" i="2"/>
  <c r="I1181" i="2"/>
  <c r="D1181" i="2"/>
  <c r="M1181" i="2"/>
  <c r="Q1189" i="2"/>
  <c r="J1189" i="2"/>
  <c r="N1189" i="2"/>
  <c r="K1189" i="2"/>
  <c r="G1189" i="2"/>
  <c r="L1189" i="2"/>
  <c r="H1189" i="2"/>
  <c r="I1189" i="2"/>
  <c r="M1189" i="2"/>
  <c r="D1189" i="2"/>
  <c r="Q1193" i="2"/>
  <c r="J1193" i="2"/>
  <c r="N1193" i="2"/>
  <c r="K1193" i="2"/>
  <c r="G1193" i="2"/>
  <c r="L1193" i="2"/>
  <c r="D1193" i="2"/>
  <c r="M1193" i="2"/>
  <c r="H1193" i="2"/>
  <c r="I1193" i="2"/>
  <c r="Q1197" i="2"/>
  <c r="J1197" i="2"/>
  <c r="N1197" i="2"/>
  <c r="K1197" i="2"/>
  <c r="G1197" i="2"/>
  <c r="L1197" i="2"/>
  <c r="H1197" i="2"/>
  <c r="I1197" i="2"/>
  <c r="D1197" i="2"/>
  <c r="M1197" i="2"/>
  <c r="Q1205" i="2"/>
  <c r="J1205" i="2"/>
  <c r="N1205" i="2"/>
  <c r="K1205" i="2"/>
  <c r="G1205" i="2"/>
  <c r="L1205" i="2"/>
  <c r="H1205" i="2"/>
  <c r="I1205" i="2"/>
  <c r="M1205" i="2"/>
  <c r="D1205" i="2"/>
  <c r="Q1209" i="2"/>
  <c r="J1209" i="2"/>
  <c r="N1209" i="2"/>
  <c r="K1209" i="2"/>
  <c r="G1209" i="2"/>
  <c r="L1209" i="2"/>
  <c r="D1209" i="2"/>
  <c r="M1209" i="2"/>
  <c r="H1209" i="2"/>
  <c r="I1209" i="2"/>
  <c r="Q1217" i="2"/>
  <c r="J1217" i="2"/>
  <c r="N1217" i="2"/>
  <c r="K1217" i="2"/>
  <c r="G1217" i="2"/>
  <c r="L1217" i="2"/>
  <c r="D1217" i="2"/>
  <c r="M1217" i="2"/>
  <c r="H1217" i="2"/>
  <c r="I1217" i="2"/>
  <c r="Q1221" i="2"/>
  <c r="J1221" i="2"/>
  <c r="N1221" i="2"/>
  <c r="K1221" i="2"/>
  <c r="G1221" i="2"/>
  <c r="L1221" i="2"/>
  <c r="H1221" i="2"/>
  <c r="I1221" i="2"/>
  <c r="M1221" i="2"/>
  <c r="D1221" i="2"/>
  <c r="Q1229" i="2"/>
  <c r="J1229" i="2"/>
  <c r="N1229" i="2"/>
  <c r="K1229" i="2"/>
  <c r="G1229" i="2"/>
  <c r="L1229" i="2"/>
  <c r="H1229" i="2"/>
  <c r="I1229" i="2"/>
  <c r="D1229" i="2"/>
  <c r="M1229" i="2"/>
  <c r="Q1233" i="2"/>
  <c r="J1233" i="2"/>
  <c r="N1233" i="2"/>
  <c r="K1233" i="2"/>
  <c r="G1233" i="2"/>
  <c r="L1233" i="2"/>
  <c r="D1233" i="2"/>
  <c r="M1233" i="2"/>
  <c r="H1233" i="2"/>
  <c r="I1233" i="2"/>
  <c r="Q1241" i="2"/>
  <c r="H1241" i="2"/>
  <c r="L1241" i="2"/>
  <c r="D1241" i="2"/>
  <c r="I1241" i="2"/>
  <c r="M1241" i="2"/>
  <c r="N1241" i="2"/>
  <c r="G1241" i="2"/>
  <c r="J1241" i="2"/>
  <c r="K1241" i="2"/>
  <c r="Q1245" i="2"/>
  <c r="H1245" i="2"/>
  <c r="L1245" i="2"/>
  <c r="D1245" i="2"/>
  <c r="I1245" i="2"/>
  <c r="M1245" i="2"/>
  <c r="N1245" i="2"/>
  <c r="G1245" i="2"/>
  <c r="J1245" i="2"/>
  <c r="K1245" i="2"/>
  <c r="Q1253" i="2"/>
  <c r="H1253" i="2"/>
  <c r="L1253" i="2"/>
  <c r="D1253" i="2"/>
  <c r="I1253" i="2"/>
  <c r="M1253" i="2"/>
  <c r="N1253" i="2"/>
  <c r="G1253" i="2"/>
  <c r="J1253" i="2"/>
  <c r="K1253" i="2"/>
  <c r="Q1257" i="2"/>
  <c r="H1257" i="2"/>
  <c r="L1257" i="2"/>
  <c r="D1257" i="2"/>
  <c r="I1257" i="2"/>
  <c r="M1257" i="2"/>
  <c r="N1257" i="2"/>
  <c r="G1257" i="2"/>
  <c r="J1257" i="2"/>
  <c r="K1257" i="2"/>
  <c r="Q1265" i="2"/>
  <c r="H1265" i="2"/>
  <c r="L1265" i="2"/>
  <c r="D1265" i="2"/>
  <c r="I1265" i="2"/>
  <c r="M1265" i="2"/>
  <c r="N1265" i="2"/>
  <c r="G1265" i="2"/>
  <c r="J1265" i="2"/>
  <c r="K1265" i="2"/>
  <c r="Q1269" i="2"/>
  <c r="H1269" i="2"/>
  <c r="L1269" i="2"/>
  <c r="D1269" i="2"/>
  <c r="I1269" i="2"/>
  <c r="M1269" i="2"/>
  <c r="N1269" i="2"/>
  <c r="G1269" i="2"/>
  <c r="J1269" i="2"/>
  <c r="K1269" i="2"/>
  <c r="Q1277" i="2"/>
  <c r="H1277" i="2"/>
  <c r="L1277" i="2"/>
  <c r="D1277" i="2"/>
  <c r="I1277" i="2"/>
  <c r="M1277" i="2"/>
  <c r="N1277" i="2"/>
  <c r="G1277" i="2"/>
  <c r="J1277" i="2"/>
  <c r="K1277" i="2"/>
  <c r="Q1281" i="2"/>
  <c r="H1281" i="2"/>
  <c r="L1281" i="2"/>
  <c r="D1281" i="2"/>
  <c r="I1281" i="2"/>
  <c r="M1281" i="2"/>
  <c r="N1281" i="2"/>
  <c r="G1281" i="2"/>
  <c r="J1281" i="2"/>
  <c r="K1281" i="2"/>
  <c r="Q1285" i="2"/>
  <c r="H1285" i="2"/>
  <c r="L1285" i="2"/>
  <c r="D1285" i="2"/>
  <c r="I1285" i="2"/>
  <c r="M1285" i="2"/>
  <c r="N1285" i="2"/>
  <c r="G1285" i="2"/>
  <c r="J1285" i="2"/>
  <c r="K1285" i="2"/>
  <c r="Q1293" i="2"/>
  <c r="H1293" i="2"/>
  <c r="L1293" i="2"/>
  <c r="D1293" i="2"/>
  <c r="I1293" i="2"/>
  <c r="M1293" i="2"/>
  <c r="N1293" i="2"/>
  <c r="G1293" i="2"/>
  <c r="J1293" i="2"/>
  <c r="K1293" i="2"/>
  <c r="Q1297" i="2"/>
  <c r="H1297" i="2"/>
  <c r="L1297" i="2"/>
  <c r="D1297" i="2"/>
  <c r="I1297" i="2"/>
  <c r="M1297" i="2"/>
  <c r="N1297" i="2"/>
  <c r="G1297" i="2"/>
  <c r="J1297" i="2"/>
  <c r="K1297" i="2"/>
  <c r="H1305" i="2"/>
  <c r="L1305" i="2"/>
  <c r="D1305" i="2"/>
  <c r="I1305" i="2"/>
  <c r="M1305" i="2"/>
  <c r="N1305" i="2"/>
  <c r="G1305" i="2"/>
  <c r="J1305" i="2"/>
  <c r="K1305" i="2"/>
  <c r="Q1309" i="2"/>
  <c r="H1309" i="2"/>
  <c r="L1309" i="2"/>
  <c r="D1309" i="2"/>
  <c r="I1309" i="2"/>
  <c r="M1309" i="2"/>
  <c r="N1309" i="2"/>
  <c r="G1309" i="2"/>
  <c r="J1309" i="2"/>
  <c r="K1309" i="2"/>
  <c r="Q1317" i="2"/>
  <c r="H1317" i="2"/>
  <c r="L1317" i="2"/>
  <c r="D1317" i="2"/>
  <c r="I1317" i="2"/>
  <c r="M1317" i="2"/>
  <c r="N1317" i="2"/>
  <c r="G1317" i="2"/>
  <c r="J1317" i="2"/>
  <c r="K1317" i="2"/>
  <c r="Q1321" i="2"/>
  <c r="H1321" i="2"/>
  <c r="L1321" i="2"/>
  <c r="D1321" i="2"/>
  <c r="I1321" i="2"/>
  <c r="M1321" i="2"/>
  <c r="N1321" i="2"/>
  <c r="G1321" i="2"/>
  <c r="J1321" i="2"/>
  <c r="K1321" i="2"/>
  <c r="Q1325" i="2"/>
  <c r="H1325" i="2"/>
  <c r="L1325" i="2"/>
  <c r="D1325" i="2"/>
  <c r="I1325" i="2"/>
  <c r="M1325" i="2"/>
  <c r="N1325" i="2"/>
  <c r="G1325" i="2"/>
  <c r="J1325" i="2"/>
  <c r="K1325" i="2"/>
  <c r="Q1333" i="2"/>
  <c r="H1333" i="2"/>
  <c r="L1333" i="2"/>
  <c r="D1333" i="2"/>
  <c r="I1333" i="2"/>
  <c r="M1333" i="2"/>
  <c r="N1333" i="2"/>
  <c r="G1333" i="2"/>
  <c r="J1333" i="2"/>
  <c r="K1333" i="2"/>
  <c r="Q1337" i="2"/>
  <c r="H1337" i="2"/>
  <c r="L1337" i="2"/>
  <c r="D1337" i="2"/>
  <c r="I1337" i="2"/>
  <c r="M1337" i="2"/>
  <c r="N1337" i="2"/>
  <c r="G1337" i="2"/>
  <c r="J1337" i="2"/>
  <c r="K1337" i="2"/>
  <c r="Q1341" i="2"/>
  <c r="H1341" i="2"/>
  <c r="L1341" i="2"/>
  <c r="D1341" i="2"/>
  <c r="I1341" i="2"/>
  <c r="M1341" i="2"/>
  <c r="N1341" i="2"/>
  <c r="G1341" i="2"/>
  <c r="J1341" i="2"/>
  <c r="K1341" i="2"/>
  <c r="Q1349" i="2"/>
  <c r="H1349" i="2"/>
  <c r="L1349" i="2"/>
  <c r="D1349" i="2"/>
  <c r="I1349" i="2"/>
  <c r="M1349" i="2"/>
  <c r="N1349" i="2"/>
  <c r="G1349" i="2"/>
  <c r="J1349" i="2"/>
  <c r="K1349" i="2"/>
  <c r="Q1353" i="2"/>
  <c r="H1353" i="2"/>
  <c r="L1353" i="2"/>
  <c r="D1353" i="2"/>
  <c r="I1353" i="2"/>
  <c r="M1353" i="2"/>
  <c r="N1353" i="2"/>
  <c r="G1353" i="2"/>
  <c r="J1353" i="2"/>
  <c r="K1353" i="2"/>
  <c r="H1361" i="2"/>
  <c r="L1361" i="2"/>
  <c r="D1361" i="2"/>
  <c r="I1361" i="2"/>
  <c r="M1361" i="2"/>
  <c r="N1361" i="2"/>
  <c r="G1361" i="2"/>
  <c r="J1361" i="2"/>
  <c r="K1361" i="2"/>
  <c r="Q1365" i="2"/>
  <c r="H1365" i="2"/>
  <c r="L1365" i="2"/>
  <c r="D1365" i="2"/>
  <c r="I1365" i="2"/>
  <c r="M1365" i="2"/>
  <c r="N1365" i="2"/>
  <c r="G1365" i="2"/>
  <c r="J1365" i="2"/>
  <c r="K1365" i="2"/>
  <c r="Q1373" i="2"/>
  <c r="H1373" i="2"/>
  <c r="L1373" i="2"/>
  <c r="D1373" i="2"/>
  <c r="I1373" i="2"/>
  <c r="M1373" i="2"/>
  <c r="N1373" i="2"/>
  <c r="G1373" i="2"/>
  <c r="J1373" i="2"/>
  <c r="K1373" i="2"/>
  <c r="Q1377" i="2"/>
  <c r="H1377" i="2"/>
  <c r="L1377" i="2"/>
  <c r="D1377" i="2"/>
  <c r="I1377" i="2"/>
  <c r="M1377" i="2"/>
  <c r="N1377" i="2"/>
  <c r="G1377" i="2"/>
  <c r="J1377" i="2"/>
  <c r="K1377" i="2"/>
  <c r="Q1385" i="2"/>
  <c r="H1385" i="2"/>
  <c r="L1385" i="2"/>
  <c r="D1385" i="2"/>
  <c r="I1385" i="2"/>
  <c r="M1385" i="2"/>
  <c r="N1385" i="2"/>
  <c r="G1385" i="2"/>
  <c r="J1385" i="2"/>
  <c r="K1385" i="2"/>
  <c r="Q1389" i="2"/>
  <c r="H1389" i="2"/>
  <c r="L1389" i="2"/>
  <c r="D1389" i="2"/>
  <c r="I1389" i="2"/>
  <c r="M1389" i="2"/>
  <c r="N1389" i="2"/>
  <c r="G1389" i="2"/>
  <c r="J1389" i="2"/>
  <c r="K1389" i="2"/>
  <c r="Q1397" i="2"/>
  <c r="H1397" i="2"/>
  <c r="L1397" i="2"/>
  <c r="D1397" i="2"/>
  <c r="I1397" i="2"/>
  <c r="M1397" i="2"/>
  <c r="N1397" i="2"/>
  <c r="G1397" i="2"/>
  <c r="J1397" i="2"/>
  <c r="K1397" i="2"/>
  <c r="Q1401" i="2"/>
  <c r="H1401" i="2"/>
  <c r="L1401" i="2"/>
  <c r="D1401" i="2"/>
  <c r="I1401" i="2"/>
  <c r="M1401" i="2"/>
  <c r="N1401" i="2"/>
  <c r="G1401" i="2"/>
  <c r="J1401" i="2"/>
  <c r="K1401" i="2"/>
  <c r="Q1409" i="2"/>
  <c r="H1409" i="2"/>
  <c r="L1409" i="2"/>
  <c r="D1409" i="2"/>
  <c r="I1409" i="2"/>
  <c r="M1409" i="2"/>
  <c r="N1409" i="2"/>
  <c r="G1409" i="2"/>
  <c r="J1409" i="2"/>
  <c r="K1409" i="2"/>
  <c r="Q1413" i="2"/>
  <c r="H1413" i="2"/>
  <c r="L1413" i="2"/>
  <c r="D1413" i="2"/>
  <c r="I1413" i="2"/>
  <c r="M1413" i="2"/>
  <c r="N1413" i="2"/>
  <c r="G1413" i="2"/>
  <c r="J1413" i="2"/>
  <c r="K1413" i="2"/>
  <c r="Q1421" i="2"/>
  <c r="H1421" i="2"/>
  <c r="L1421" i="2"/>
  <c r="D1421" i="2"/>
  <c r="I1421" i="2"/>
  <c r="M1421" i="2"/>
  <c r="N1421" i="2"/>
  <c r="G1421" i="2"/>
  <c r="J1421" i="2"/>
  <c r="K1421" i="2"/>
  <c r="Q1429" i="2"/>
  <c r="H1429" i="2"/>
  <c r="L1429" i="2"/>
  <c r="D1429" i="2"/>
  <c r="I1429" i="2"/>
  <c r="M1429" i="2"/>
  <c r="N1429" i="2"/>
  <c r="G1429" i="2"/>
  <c r="J1429" i="2"/>
  <c r="K1429" i="2"/>
  <c r="Q1433" i="2"/>
  <c r="H1433" i="2"/>
  <c r="L1433" i="2"/>
  <c r="D1433" i="2"/>
  <c r="I1433" i="2"/>
  <c r="M1433" i="2"/>
  <c r="N1433" i="2"/>
  <c r="G1433" i="2"/>
  <c r="J1433" i="2"/>
  <c r="K1433" i="2"/>
  <c r="Q1437" i="2"/>
  <c r="H1437" i="2"/>
  <c r="L1437" i="2"/>
  <c r="D1437" i="2"/>
  <c r="I1437" i="2"/>
  <c r="M1437" i="2"/>
  <c r="N1437" i="2"/>
  <c r="G1437" i="2"/>
  <c r="J1437" i="2"/>
  <c r="K1437" i="2"/>
  <c r="Q1445" i="2"/>
  <c r="H1445" i="2"/>
  <c r="L1445" i="2"/>
  <c r="D1445" i="2"/>
  <c r="I1445" i="2"/>
  <c r="M1445" i="2"/>
  <c r="N1445" i="2"/>
  <c r="G1445" i="2"/>
  <c r="J1445" i="2"/>
  <c r="K1445" i="2"/>
  <c r="Q1449" i="2"/>
  <c r="H1449" i="2"/>
  <c r="L1449" i="2"/>
  <c r="D1449" i="2"/>
  <c r="I1449" i="2"/>
  <c r="M1449" i="2"/>
  <c r="N1449" i="2"/>
  <c r="G1449" i="2"/>
  <c r="J1449" i="2"/>
  <c r="K1449" i="2"/>
  <c r="Q1453" i="2"/>
  <c r="H1453" i="2"/>
  <c r="L1453" i="2"/>
  <c r="D1453" i="2"/>
  <c r="I1453" i="2"/>
  <c r="M1453" i="2"/>
  <c r="N1453" i="2"/>
  <c r="G1453" i="2"/>
  <c r="J1453" i="2"/>
  <c r="K1453" i="2"/>
  <c r="Q1461" i="2"/>
  <c r="H1461" i="2"/>
  <c r="L1461" i="2"/>
  <c r="D1461" i="2"/>
  <c r="J1461" i="2"/>
  <c r="K1461" i="2"/>
  <c r="M1461" i="2"/>
  <c r="N1461" i="2"/>
  <c r="G1461" i="2"/>
  <c r="I1461" i="2"/>
  <c r="Q1465" i="2"/>
  <c r="H1465" i="2"/>
  <c r="L1465" i="2"/>
  <c r="D1465" i="2"/>
  <c r="J1465" i="2"/>
  <c r="K1465" i="2"/>
  <c r="G1465" i="2"/>
  <c r="I1465" i="2"/>
  <c r="M1465" i="2"/>
  <c r="N1465" i="2"/>
  <c r="Q1469" i="2"/>
  <c r="H1469" i="2"/>
  <c r="L1469" i="2"/>
  <c r="D1469" i="2"/>
  <c r="J1469" i="2"/>
  <c r="K1469" i="2"/>
  <c r="M1469" i="2"/>
  <c r="N1469" i="2"/>
  <c r="G1469" i="2"/>
  <c r="I1469" i="2"/>
  <c r="Q1473" i="2"/>
  <c r="D1473" i="2"/>
  <c r="I1473" i="2"/>
  <c r="M1473" i="2"/>
  <c r="J1473" i="2"/>
  <c r="N1473" i="2"/>
  <c r="G1473" i="2"/>
  <c r="H1473" i="2"/>
  <c r="K1473" i="2"/>
  <c r="L1473" i="2"/>
  <c r="Q1481" i="2"/>
  <c r="D1481" i="2"/>
  <c r="I1481" i="2"/>
  <c r="M1481" i="2"/>
  <c r="J1481" i="2"/>
  <c r="N1481" i="2"/>
  <c r="G1481" i="2"/>
  <c r="H1481" i="2"/>
  <c r="L1481" i="2"/>
  <c r="K1481" i="2"/>
  <c r="Q1485" i="2"/>
  <c r="D1485" i="2"/>
  <c r="I1485" i="2"/>
  <c r="M1485" i="2"/>
  <c r="J1485" i="2"/>
  <c r="N1485" i="2"/>
  <c r="G1485" i="2"/>
  <c r="H1485" i="2"/>
  <c r="L1485" i="2"/>
  <c r="K1485" i="2"/>
  <c r="Q1489" i="2"/>
  <c r="D1489" i="2"/>
  <c r="I1489" i="2"/>
  <c r="M1489" i="2"/>
  <c r="J1489" i="2"/>
  <c r="N1489" i="2"/>
  <c r="G1489" i="2"/>
  <c r="H1489" i="2"/>
  <c r="L1489" i="2"/>
  <c r="K1489" i="2"/>
  <c r="Q1497" i="2"/>
  <c r="D1497" i="2"/>
  <c r="I1497" i="2"/>
  <c r="M1497" i="2"/>
  <c r="J1497" i="2"/>
  <c r="N1497" i="2"/>
  <c r="G1497" i="2"/>
  <c r="H1497" i="2"/>
  <c r="L1497" i="2"/>
  <c r="K1497" i="2"/>
  <c r="Q10" i="2"/>
  <c r="I10" i="2"/>
  <c r="N10" i="2"/>
  <c r="L10" i="2"/>
  <c r="H10" i="2"/>
  <c r="M10" i="2"/>
  <c r="K10" i="2"/>
  <c r="Q46" i="2"/>
  <c r="J46" i="2"/>
  <c r="N46" i="2"/>
  <c r="H46" i="2"/>
  <c r="M46" i="2"/>
  <c r="L46" i="2"/>
  <c r="D46" i="2"/>
  <c r="K46" i="2"/>
  <c r="I46" i="2"/>
  <c r="G46" i="2"/>
  <c r="Q50" i="2"/>
  <c r="J50" i="2"/>
  <c r="N50" i="2"/>
  <c r="H50" i="2"/>
  <c r="M50" i="2"/>
  <c r="I50" i="2"/>
  <c r="D50" i="2"/>
  <c r="L50" i="2"/>
  <c r="K50" i="2"/>
  <c r="G50" i="2"/>
  <c r="Q54" i="2"/>
  <c r="J54" i="2"/>
  <c r="N54" i="2"/>
  <c r="H54" i="2"/>
  <c r="M54" i="2"/>
  <c r="L54" i="2"/>
  <c r="I54" i="2"/>
  <c r="G54" i="2"/>
  <c r="D54" i="2"/>
  <c r="K54" i="2"/>
  <c r="Q58" i="2"/>
  <c r="J58" i="2"/>
  <c r="N58" i="2"/>
  <c r="H58" i="2"/>
  <c r="M58" i="2"/>
  <c r="I58" i="2"/>
  <c r="K58" i="2"/>
  <c r="G58" i="2"/>
  <c r="D58" i="2"/>
  <c r="L58" i="2"/>
  <c r="Q62" i="2"/>
  <c r="J62" i="2"/>
  <c r="N62" i="2"/>
  <c r="H62" i="2"/>
  <c r="M62" i="2"/>
  <c r="L62" i="2"/>
  <c r="G62" i="2"/>
  <c r="I62" i="2"/>
  <c r="D62" i="2"/>
  <c r="K62" i="2"/>
  <c r="Q66" i="2"/>
  <c r="J66" i="2"/>
  <c r="N66" i="2"/>
  <c r="H66" i="2"/>
  <c r="M66" i="2"/>
  <c r="I66" i="2"/>
  <c r="G66" i="2"/>
  <c r="D66" i="2"/>
  <c r="K66" i="2"/>
  <c r="L66" i="2"/>
  <c r="Q70" i="2"/>
  <c r="J70" i="2"/>
  <c r="N70" i="2"/>
  <c r="H70" i="2"/>
  <c r="M70" i="2"/>
  <c r="L70" i="2"/>
  <c r="D70" i="2"/>
  <c r="K70" i="2"/>
  <c r="I70" i="2"/>
  <c r="G70" i="2"/>
  <c r="Q74" i="2"/>
  <c r="J74" i="2"/>
  <c r="N74" i="2"/>
  <c r="H74" i="2"/>
  <c r="M74" i="2"/>
  <c r="I74" i="2"/>
  <c r="D74" i="2"/>
  <c r="L74" i="2"/>
  <c r="K74" i="2"/>
  <c r="G74" i="2"/>
  <c r="Q78" i="2"/>
  <c r="J78" i="2"/>
  <c r="N78" i="2"/>
  <c r="H78" i="2"/>
  <c r="M78" i="2"/>
  <c r="L78" i="2"/>
  <c r="D78" i="2"/>
  <c r="K78" i="2"/>
  <c r="I78" i="2"/>
  <c r="G78" i="2"/>
  <c r="J82" i="2"/>
  <c r="N82" i="2"/>
  <c r="H82" i="2"/>
  <c r="M82" i="2"/>
  <c r="I82" i="2"/>
  <c r="D82" i="2"/>
  <c r="L82" i="2"/>
  <c r="K82" i="2"/>
  <c r="G82" i="2"/>
  <c r="J86" i="2"/>
  <c r="N86" i="2"/>
  <c r="H86" i="2"/>
  <c r="M86" i="2"/>
  <c r="L86" i="2"/>
  <c r="I86" i="2"/>
  <c r="G86" i="2"/>
  <c r="K86" i="2"/>
  <c r="D86" i="2"/>
  <c r="J90" i="2"/>
  <c r="N90" i="2"/>
  <c r="H90" i="2"/>
  <c r="M90" i="2"/>
  <c r="I90" i="2"/>
  <c r="K90" i="2"/>
  <c r="G90" i="2"/>
  <c r="L90" i="2"/>
  <c r="D90" i="2"/>
  <c r="J94" i="2"/>
  <c r="N94" i="2"/>
  <c r="H94" i="2"/>
  <c r="M94" i="2"/>
  <c r="L94" i="2"/>
  <c r="G94" i="2"/>
  <c r="D94" i="2"/>
  <c r="K94" i="2"/>
  <c r="I94" i="2"/>
  <c r="J98" i="2"/>
  <c r="N98" i="2"/>
  <c r="H98" i="2"/>
  <c r="M98" i="2"/>
  <c r="I98" i="2"/>
  <c r="G98" i="2"/>
  <c r="L98" i="2"/>
  <c r="K98" i="2"/>
  <c r="D98" i="2"/>
  <c r="J102" i="2"/>
  <c r="N102" i="2"/>
  <c r="H102" i="2"/>
  <c r="M102" i="2"/>
  <c r="L102" i="2"/>
  <c r="D102" i="2"/>
  <c r="K102" i="2"/>
  <c r="I102" i="2"/>
  <c r="G102" i="2"/>
  <c r="H106" i="2"/>
  <c r="L106" i="2"/>
  <c r="D106" i="2"/>
  <c r="J106" i="2"/>
  <c r="I106" i="2"/>
  <c r="G106" i="2"/>
  <c r="N106" i="2"/>
  <c r="M106" i="2"/>
  <c r="K106" i="2"/>
  <c r="H110" i="2"/>
  <c r="L110" i="2"/>
  <c r="D110" i="2"/>
  <c r="J110" i="2"/>
  <c r="I110" i="2"/>
  <c r="K110" i="2"/>
  <c r="N110" i="2"/>
  <c r="M110" i="2"/>
  <c r="G110" i="2"/>
  <c r="H114" i="2"/>
  <c r="L114" i="2"/>
  <c r="D114" i="2"/>
  <c r="J114" i="2"/>
  <c r="M114" i="2"/>
  <c r="I114" i="2"/>
  <c r="G114" i="2"/>
  <c r="N114" i="2"/>
  <c r="K114" i="2"/>
  <c r="H118" i="2"/>
  <c r="L118" i="2"/>
  <c r="D118" i="2"/>
  <c r="J118" i="2"/>
  <c r="M118" i="2"/>
  <c r="N118" i="2"/>
  <c r="K118" i="2"/>
  <c r="G118" i="2"/>
  <c r="I118" i="2"/>
  <c r="H122" i="2"/>
  <c r="L122" i="2"/>
  <c r="D122" i="2"/>
  <c r="J122" i="2"/>
  <c r="M122" i="2"/>
  <c r="I122" i="2"/>
  <c r="G122" i="2"/>
  <c r="K122" i="2"/>
  <c r="N122" i="2"/>
  <c r="H126" i="2"/>
  <c r="L126" i="2"/>
  <c r="D126" i="2"/>
  <c r="J126" i="2"/>
  <c r="M126" i="2"/>
  <c r="N126" i="2"/>
  <c r="K126" i="2"/>
  <c r="I126" i="2"/>
  <c r="G126" i="2"/>
  <c r="Q130" i="2"/>
  <c r="H130" i="2"/>
  <c r="L130" i="2"/>
  <c r="D130" i="2"/>
  <c r="J130" i="2"/>
  <c r="M130" i="2"/>
  <c r="I130" i="2"/>
  <c r="G130" i="2"/>
  <c r="N130" i="2"/>
  <c r="K130" i="2"/>
  <c r="Q134" i="2"/>
  <c r="H134" i="2"/>
  <c r="L134" i="2"/>
  <c r="D134" i="2"/>
  <c r="J134" i="2"/>
  <c r="M134" i="2"/>
  <c r="N134" i="2"/>
  <c r="K134" i="2"/>
  <c r="G134" i="2"/>
  <c r="I134" i="2"/>
  <c r="Q138" i="2"/>
  <c r="H138" i="2"/>
  <c r="L138" i="2"/>
  <c r="D138" i="2"/>
  <c r="J138" i="2"/>
  <c r="M138" i="2"/>
  <c r="I138" i="2"/>
  <c r="G138" i="2"/>
  <c r="K138" i="2"/>
  <c r="N138" i="2"/>
  <c r="R142" i="2"/>
  <c r="H142" i="2"/>
  <c r="L142" i="2"/>
  <c r="D142" i="2"/>
  <c r="J142" i="2"/>
  <c r="M142" i="2"/>
  <c r="N142" i="2"/>
  <c r="K142" i="2"/>
  <c r="I142" i="2"/>
  <c r="G142" i="2"/>
  <c r="R146" i="2"/>
  <c r="H146" i="2"/>
  <c r="L146" i="2"/>
  <c r="D146" i="2"/>
  <c r="J146" i="2"/>
  <c r="M146" i="2"/>
  <c r="I146" i="2"/>
  <c r="G146" i="2"/>
  <c r="N146" i="2"/>
  <c r="K146" i="2"/>
  <c r="R150" i="2"/>
  <c r="H150" i="2"/>
  <c r="L150" i="2"/>
  <c r="D150" i="2"/>
  <c r="J150" i="2"/>
  <c r="M150" i="2"/>
  <c r="N150" i="2"/>
  <c r="K150" i="2"/>
  <c r="G150" i="2"/>
  <c r="I150" i="2"/>
  <c r="R154" i="2"/>
  <c r="H154" i="2"/>
  <c r="L154" i="2"/>
  <c r="D154" i="2"/>
  <c r="J154" i="2"/>
  <c r="M154" i="2"/>
  <c r="I154" i="2"/>
  <c r="G154" i="2"/>
  <c r="K154" i="2"/>
  <c r="N154" i="2"/>
  <c r="R158" i="2"/>
  <c r="H158" i="2"/>
  <c r="L158" i="2"/>
  <c r="D158" i="2"/>
  <c r="J158" i="2"/>
  <c r="M158" i="2"/>
  <c r="N158" i="2"/>
  <c r="K158" i="2"/>
  <c r="I158" i="2"/>
  <c r="G158" i="2"/>
  <c r="R162" i="2"/>
  <c r="H162" i="2"/>
  <c r="L162" i="2"/>
  <c r="D162" i="2"/>
  <c r="J162" i="2"/>
  <c r="M162" i="2"/>
  <c r="I162" i="2"/>
  <c r="G162" i="2"/>
  <c r="N162" i="2"/>
  <c r="K162" i="2"/>
  <c r="R166" i="2"/>
  <c r="H166" i="2"/>
  <c r="L166" i="2"/>
  <c r="D166" i="2"/>
  <c r="J166" i="2"/>
  <c r="M166" i="2"/>
  <c r="N166" i="2"/>
  <c r="K166" i="2"/>
  <c r="G166" i="2"/>
  <c r="I166" i="2"/>
  <c r="R170" i="2"/>
  <c r="H170" i="2"/>
  <c r="L170" i="2"/>
  <c r="D170" i="2"/>
  <c r="J170" i="2"/>
  <c r="M170" i="2"/>
  <c r="I170" i="2"/>
  <c r="G170" i="2"/>
  <c r="K170" i="2"/>
  <c r="N170" i="2"/>
  <c r="R174" i="2"/>
  <c r="H174" i="2"/>
  <c r="L174" i="2"/>
  <c r="D174" i="2"/>
  <c r="J174" i="2"/>
  <c r="M174" i="2"/>
  <c r="N174" i="2"/>
  <c r="K174" i="2"/>
  <c r="I174" i="2"/>
  <c r="G174" i="2"/>
  <c r="R178" i="2"/>
  <c r="H178" i="2"/>
  <c r="L178" i="2"/>
  <c r="D178" i="2"/>
  <c r="J178" i="2"/>
  <c r="M178" i="2"/>
  <c r="I178" i="2"/>
  <c r="G178" i="2"/>
  <c r="N178" i="2"/>
  <c r="K178" i="2"/>
  <c r="R182" i="2"/>
  <c r="H182" i="2"/>
  <c r="L182" i="2"/>
  <c r="D182" i="2"/>
  <c r="J182" i="2"/>
  <c r="M182" i="2"/>
  <c r="N182" i="2"/>
  <c r="K182" i="2"/>
  <c r="G182" i="2"/>
  <c r="I182" i="2"/>
  <c r="R186" i="2"/>
  <c r="H186" i="2"/>
  <c r="L186" i="2"/>
  <c r="D186" i="2"/>
  <c r="J186" i="2"/>
  <c r="M186" i="2"/>
  <c r="I186" i="2"/>
  <c r="G186" i="2"/>
  <c r="K186" i="2"/>
  <c r="N186" i="2"/>
  <c r="R190" i="2"/>
  <c r="H190" i="2"/>
  <c r="L190" i="2"/>
  <c r="D190" i="2"/>
  <c r="J190" i="2"/>
  <c r="M190" i="2"/>
  <c r="N190" i="2"/>
  <c r="K190" i="2"/>
  <c r="I190" i="2"/>
  <c r="G190" i="2"/>
  <c r="R194" i="2"/>
  <c r="H194" i="2"/>
  <c r="L194" i="2"/>
  <c r="D194" i="2"/>
  <c r="J194" i="2"/>
  <c r="M194" i="2"/>
  <c r="I194" i="2"/>
  <c r="G194" i="2"/>
  <c r="N194" i="2"/>
  <c r="K194" i="2"/>
  <c r="R198" i="2"/>
  <c r="H198" i="2"/>
  <c r="L198" i="2"/>
  <c r="D198" i="2"/>
  <c r="J198" i="2"/>
  <c r="M198" i="2"/>
  <c r="N198" i="2"/>
  <c r="K198" i="2"/>
  <c r="G198" i="2"/>
  <c r="I198" i="2"/>
  <c r="R202" i="2"/>
  <c r="H202" i="2"/>
  <c r="L202" i="2"/>
  <c r="D202" i="2"/>
  <c r="J202" i="2"/>
  <c r="I202" i="2"/>
  <c r="G202" i="2"/>
  <c r="N202" i="2"/>
  <c r="K202" i="2"/>
  <c r="M202" i="2"/>
  <c r="R206" i="2"/>
  <c r="H206" i="2"/>
  <c r="L206" i="2"/>
  <c r="D206" i="2"/>
  <c r="J206" i="2"/>
  <c r="I206" i="2"/>
  <c r="G206" i="2"/>
  <c r="N206" i="2"/>
  <c r="M206" i="2"/>
  <c r="K206" i="2"/>
  <c r="R210" i="2"/>
  <c r="D210" i="2"/>
  <c r="I210" i="2"/>
  <c r="M210" i="2"/>
  <c r="H210" i="2"/>
  <c r="N210" i="2"/>
  <c r="G210" i="2"/>
  <c r="L210" i="2"/>
  <c r="J210" i="2"/>
  <c r="K210" i="2"/>
  <c r="R214" i="2"/>
  <c r="D214" i="2"/>
  <c r="I214" i="2"/>
  <c r="M214" i="2"/>
  <c r="H214" i="2"/>
  <c r="N214" i="2"/>
  <c r="G214" i="2"/>
  <c r="L214" i="2"/>
  <c r="J214" i="2"/>
  <c r="K214" i="2"/>
  <c r="R218" i="2"/>
  <c r="D218" i="2"/>
  <c r="I218" i="2"/>
  <c r="M218" i="2"/>
  <c r="H218" i="2"/>
  <c r="N218" i="2"/>
  <c r="G218" i="2"/>
  <c r="L218" i="2"/>
  <c r="J218" i="2"/>
  <c r="K218" i="2"/>
  <c r="R222" i="2"/>
  <c r="D222" i="2"/>
  <c r="I222" i="2"/>
  <c r="M222" i="2"/>
  <c r="H222" i="2"/>
  <c r="N222" i="2"/>
  <c r="G222" i="2"/>
  <c r="L222" i="2"/>
  <c r="J222" i="2"/>
  <c r="K222" i="2"/>
  <c r="R226" i="2"/>
  <c r="D226" i="2"/>
  <c r="I226" i="2"/>
  <c r="M226" i="2"/>
  <c r="H226" i="2"/>
  <c r="N226" i="2"/>
  <c r="G226" i="2"/>
  <c r="L226" i="2"/>
  <c r="J226" i="2"/>
  <c r="K226" i="2"/>
  <c r="R230" i="2"/>
  <c r="D230" i="2"/>
  <c r="I230" i="2"/>
  <c r="M230" i="2"/>
  <c r="H230" i="2"/>
  <c r="N230" i="2"/>
  <c r="G230" i="2"/>
  <c r="L230" i="2"/>
  <c r="J230" i="2"/>
  <c r="K230" i="2"/>
  <c r="R234" i="2"/>
  <c r="D234" i="2"/>
  <c r="I234" i="2"/>
  <c r="M234" i="2"/>
  <c r="H234" i="2"/>
  <c r="N234" i="2"/>
  <c r="G234" i="2"/>
  <c r="L234" i="2"/>
  <c r="J234" i="2"/>
  <c r="K234" i="2"/>
  <c r="R238" i="2"/>
  <c r="D238" i="2"/>
  <c r="I238" i="2"/>
  <c r="M238" i="2"/>
  <c r="H238" i="2"/>
  <c r="N238" i="2"/>
  <c r="G238" i="2"/>
  <c r="L238" i="2"/>
  <c r="J238" i="2"/>
  <c r="K238" i="2"/>
  <c r="R242" i="2"/>
  <c r="D242" i="2"/>
  <c r="I242" i="2"/>
  <c r="M242" i="2"/>
  <c r="H242" i="2"/>
  <c r="N242" i="2"/>
  <c r="G242" i="2"/>
  <c r="L242" i="2"/>
  <c r="J242" i="2"/>
  <c r="K242" i="2"/>
  <c r="R246" i="2"/>
  <c r="D246" i="2"/>
  <c r="I246" i="2"/>
  <c r="M246" i="2"/>
  <c r="H246" i="2"/>
  <c r="N246" i="2"/>
  <c r="G246" i="2"/>
  <c r="L246" i="2"/>
  <c r="J246" i="2"/>
  <c r="K246" i="2"/>
  <c r="R250" i="2"/>
  <c r="D250" i="2"/>
  <c r="I250" i="2"/>
  <c r="M250" i="2"/>
  <c r="H250" i="2"/>
  <c r="N250" i="2"/>
  <c r="G250" i="2"/>
  <c r="L250" i="2"/>
  <c r="J250" i="2"/>
  <c r="K250" i="2"/>
  <c r="R254" i="2"/>
  <c r="D254" i="2"/>
  <c r="I254" i="2"/>
  <c r="M254" i="2"/>
  <c r="H254" i="2"/>
  <c r="N254" i="2"/>
  <c r="G254" i="2"/>
  <c r="L254" i="2"/>
  <c r="J254" i="2"/>
  <c r="K254" i="2"/>
  <c r="R258" i="2"/>
  <c r="D258" i="2"/>
  <c r="I258" i="2"/>
  <c r="M258" i="2"/>
  <c r="H258" i="2"/>
  <c r="N258" i="2"/>
  <c r="G258" i="2"/>
  <c r="L258" i="2"/>
  <c r="J258" i="2"/>
  <c r="K258" i="2"/>
  <c r="R262" i="2"/>
  <c r="D262" i="2"/>
  <c r="I262" i="2"/>
  <c r="M262" i="2"/>
  <c r="H262" i="2"/>
  <c r="N262" i="2"/>
  <c r="G262" i="2"/>
  <c r="L262" i="2"/>
  <c r="J262" i="2"/>
  <c r="K262" i="2"/>
  <c r="R266" i="2"/>
  <c r="D266" i="2"/>
  <c r="I266" i="2"/>
  <c r="M266" i="2"/>
  <c r="H266" i="2"/>
  <c r="N266" i="2"/>
  <c r="G266" i="2"/>
  <c r="L266" i="2"/>
  <c r="K266" i="2"/>
  <c r="J266" i="2"/>
  <c r="R270" i="2"/>
  <c r="D270" i="2"/>
  <c r="I270" i="2"/>
  <c r="M270" i="2"/>
  <c r="H270" i="2"/>
  <c r="N270" i="2"/>
  <c r="G270" i="2"/>
  <c r="L270" i="2"/>
  <c r="K270" i="2"/>
  <c r="J270" i="2"/>
  <c r="R274" i="2"/>
  <c r="D274" i="2"/>
  <c r="I274" i="2"/>
  <c r="M274" i="2"/>
  <c r="H274" i="2"/>
  <c r="N274" i="2"/>
  <c r="G274" i="2"/>
  <c r="L274" i="2"/>
  <c r="J274" i="2"/>
  <c r="K274" i="2"/>
  <c r="R278" i="2"/>
  <c r="D278" i="2"/>
  <c r="I278" i="2"/>
  <c r="M278" i="2"/>
  <c r="H278" i="2"/>
  <c r="N278" i="2"/>
  <c r="G278" i="2"/>
  <c r="L278" i="2"/>
  <c r="J278" i="2"/>
  <c r="K278" i="2"/>
  <c r="R282" i="2"/>
  <c r="D282" i="2"/>
  <c r="I282" i="2"/>
  <c r="M282" i="2"/>
  <c r="H282" i="2"/>
  <c r="N282" i="2"/>
  <c r="G282" i="2"/>
  <c r="L282" i="2"/>
  <c r="K282" i="2"/>
  <c r="J282" i="2"/>
  <c r="R286" i="2"/>
  <c r="D286" i="2"/>
  <c r="I286" i="2"/>
  <c r="M286" i="2"/>
  <c r="H286" i="2"/>
  <c r="N286" i="2"/>
  <c r="G286" i="2"/>
  <c r="L286" i="2"/>
  <c r="K286" i="2"/>
  <c r="J286" i="2"/>
  <c r="R290" i="2"/>
  <c r="D290" i="2"/>
  <c r="I290" i="2"/>
  <c r="M290" i="2"/>
  <c r="H290" i="2"/>
  <c r="N290" i="2"/>
  <c r="G290" i="2"/>
  <c r="L290" i="2"/>
  <c r="J290" i="2"/>
  <c r="K290" i="2"/>
  <c r="R294" i="2"/>
  <c r="D294" i="2"/>
  <c r="I294" i="2"/>
  <c r="M294" i="2"/>
  <c r="H294" i="2"/>
  <c r="N294" i="2"/>
  <c r="G294" i="2"/>
  <c r="L294" i="2"/>
  <c r="J294" i="2"/>
  <c r="K294" i="2"/>
  <c r="R298" i="2"/>
  <c r="D298" i="2"/>
  <c r="I298" i="2"/>
  <c r="M298" i="2"/>
  <c r="H298" i="2"/>
  <c r="N298" i="2"/>
  <c r="G298" i="2"/>
  <c r="L298" i="2"/>
  <c r="K298" i="2"/>
  <c r="J298" i="2"/>
  <c r="R302" i="2"/>
  <c r="D302" i="2"/>
  <c r="I302" i="2"/>
  <c r="M302" i="2"/>
  <c r="H302" i="2"/>
  <c r="N302" i="2"/>
  <c r="G302" i="2"/>
  <c r="L302" i="2"/>
  <c r="K302" i="2"/>
  <c r="J302" i="2"/>
  <c r="R306" i="2"/>
  <c r="D306" i="2"/>
  <c r="I306" i="2"/>
  <c r="M306" i="2"/>
  <c r="H306" i="2"/>
  <c r="N306" i="2"/>
  <c r="G306" i="2"/>
  <c r="L306" i="2"/>
  <c r="J306" i="2"/>
  <c r="K306" i="2"/>
  <c r="R310" i="2"/>
  <c r="D310" i="2"/>
  <c r="I310" i="2"/>
  <c r="M310" i="2"/>
  <c r="H310" i="2"/>
  <c r="N310" i="2"/>
  <c r="G310" i="2"/>
  <c r="L310" i="2"/>
  <c r="J310" i="2"/>
  <c r="K310" i="2"/>
  <c r="R314" i="2"/>
  <c r="D314" i="2"/>
  <c r="I314" i="2"/>
  <c r="M314" i="2"/>
  <c r="H314" i="2"/>
  <c r="N314" i="2"/>
  <c r="G314" i="2"/>
  <c r="L314" i="2"/>
  <c r="K314" i="2"/>
  <c r="J314" i="2"/>
  <c r="R318" i="2"/>
  <c r="D318" i="2"/>
  <c r="I318" i="2"/>
  <c r="M318" i="2"/>
  <c r="H318" i="2"/>
  <c r="N318" i="2"/>
  <c r="G318" i="2"/>
  <c r="L318" i="2"/>
  <c r="K318" i="2"/>
  <c r="J318" i="2"/>
  <c r="R322" i="2"/>
  <c r="D322" i="2"/>
  <c r="I322" i="2"/>
  <c r="M322" i="2"/>
  <c r="H322" i="2"/>
  <c r="N322" i="2"/>
  <c r="G322" i="2"/>
  <c r="L322" i="2"/>
  <c r="J322" i="2"/>
  <c r="K322" i="2"/>
  <c r="R326" i="2"/>
  <c r="D326" i="2"/>
  <c r="I326" i="2"/>
  <c r="M326" i="2"/>
  <c r="H326" i="2"/>
  <c r="N326" i="2"/>
  <c r="G326" i="2"/>
  <c r="L326" i="2"/>
  <c r="J326" i="2"/>
  <c r="K326" i="2"/>
  <c r="R330" i="2"/>
  <c r="H330" i="2"/>
  <c r="L330" i="2"/>
  <c r="G330" i="2"/>
  <c r="K330" i="2"/>
  <c r="N330" i="2"/>
  <c r="I330" i="2"/>
  <c r="D330" i="2"/>
  <c r="M330" i="2"/>
  <c r="J330" i="2"/>
  <c r="R334" i="2"/>
  <c r="H334" i="2"/>
  <c r="L334" i="2"/>
  <c r="G334" i="2"/>
  <c r="K334" i="2"/>
  <c r="N334" i="2"/>
  <c r="I334" i="2"/>
  <c r="D334" i="2"/>
  <c r="M334" i="2"/>
  <c r="J334" i="2"/>
  <c r="R338" i="2"/>
  <c r="H338" i="2"/>
  <c r="L338" i="2"/>
  <c r="G338" i="2"/>
  <c r="K338" i="2"/>
  <c r="N338" i="2"/>
  <c r="I338" i="2"/>
  <c r="D338" i="2"/>
  <c r="M338" i="2"/>
  <c r="J338" i="2"/>
  <c r="R342" i="2"/>
  <c r="H342" i="2"/>
  <c r="L342" i="2"/>
  <c r="G342" i="2"/>
  <c r="K342" i="2"/>
  <c r="D342" i="2"/>
  <c r="M342" i="2"/>
  <c r="N342" i="2"/>
  <c r="J342" i="2"/>
  <c r="I342" i="2"/>
  <c r="R346" i="2"/>
  <c r="H346" i="2"/>
  <c r="L346" i="2"/>
  <c r="G346" i="2"/>
  <c r="K346" i="2"/>
  <c r="D346" i="2"/>
  <c r="M346" i="2"/>
  <c r="N346" i="2"/>
  <c r="J346" i="2"/>
  <c r="I346" i="2"/>
  <c r="R350" i="2"/>
  <c r="H350" i="2"/>
  <c r="L350" i="2"/>
  <c r="G350" i="2"/>
  <c r="K350" i="2"/>
  <c r="D350" i="2"/>
  <c r="M350" i="2"/>
  <c r="N350" i="2"/>
  <c r="J350" i="2"/>
  <c r="I350" i="2"/>
  <c r="R354" i="2"/>
  <c r="G354" i="2"/>
  <c r="K354" i="2"/>
  <c r="L354" i="2"/>
  <c r="H354" i="2"/>
  <c r="M354" i="2"/>
  <c r="D354" i="2"/>
  <c r="J354" i="2"/>
  <c r="N354" i="2"/>
  <c r="I354" i="2"/>
  <c r="R358" i="2"/>
  <c r="G358" i="2"/>
  <c r="K358" i="2"/>
  <c r="L358" i="2"/>
  <c r="H358" i="2"/>
  <c r="M358" i="2"/>
  <c r="D358" i="2"/>
  <c r="J358" i="2"/>
  <c r="I358" i="2"/>
  <c r="N358" i="2"/>
  <c r="R362" i="2"/>
  <c r="G362" i="2"/>
  <c r="K362" i="2"/>
  <c r="L362" i="2"/>
  <c r="H362" i="2"/>
  <c r="M362" i="2"/>
  <c r="D362" i="2"/>
  <c r="J362" i="2"/>
  <c r="N362" i="2"/>
  <c r="I362" i="2"/>
  <c r="R366" i="2"/>
  <c r="G366" i="2"/>
  <c r="K366" i="2"/>
  <c r="L366" i="2"/>
  <c r="H366" i="2"/>
  <c r="M366" i="2"/>
  <c r="D366" i="2"/>
  <c r="J366" i="2"/>
  <c r="I366" i="2"/>
  <c r="N366" i="2"/>
  <c r="R370" i="2"/>
  <c r="G370" i="2"/>
  <c r="K370" i="2"/>
  <c r="H370" i="2"/>
  <c r="M370" i="2"/>
  <c r="D370" i="2"/>
  <c r="J370" i="2"/>
  <c r="N370" i="2"/>
  <c r="L370" i="2"/>
  <c r="I370" i="2"/>
  <c r="R374" i="2"/>
  <c r="G374" i="2"/>
  <c r="K374" i="2"/>
  <c r="H374" i="2"/>
  <c r="M374" i="2"/>
  <c r="D374" i="2"/>
  <c r="J374" i="2"/>
  <c r="N374" i="2"/>
  <c r="L374" i="2"/>
  <c r="I374" i="2"/>
  <c r="Q378" i="2"/>
  <c r="G378" i="2"/>
  <c r="K378" i="2"/>
  <c r="H378" i="2"/>
  <c r="M378" i="2"/>
  <c r="D378" i="2"/>
  <c r="J378" i="2"/>
  <c r="N378" i="2"/>
  <c r="L378" i="2"/>
  <c r="I378" i="2"/>
  <c r="Q382" i="2"/>
  <c r="G382" i="2"/>
  <c r="K382" i="2"/>
  <c r="H382" i="2"/>
  <c r="M382" i="2"/>
  <c r="D382" i="2"/>
  <c r="J382" i="2"/>
  <c r="N382" i="2"/>
  <c r="L382" i="2"/>
  <c r="I382" i="2"/>
  <c r="Q386" i="2"/>
  <c r="G386" i="2"/>
  <c r="K386" i="2"/>
  <c r="H386" i="2"/>
  <c r="M386" i="2"/>
  <c r="D386" i="2"/>
  <c r="J386" i="2"/>
  <c r="N386" i="2"/>
  <c r="L386" i="2"/>
  <c r="I386" i="2"/>
  <c r="Q390" i="2"/>
  <c r="G390" i="2"/>
  <c r="K390" i="2"/>
  <c r="H390" i="2"/>
  <c r="M390" i="2"/>
  <c r="D390" i="2"/>
  <c r="J390" i="2"/>
  <c r="N390" i="2"/>
  <c r="L390" i="2"/>
  <c r="I390" i="2"/>
  <c r="Q394" i="2"/>
  <c r="G394" i="2"/>
  <c r="K394" i="2"/>
  <c r="D394" i="2"/>
  <c r="J394" i="2"/>
  <c r="H394" i="2"/>
  <c r="N394" i="2"/>
  <c r="I394" i="2"/>
  <c r="M394" i="2"/>
  <c r="L394" i="2"/>
  <c r="Q398" i="2"/>
  <c r="G398" i="2"/>
  <c r="K398" i="2"/>
  <c r="D398" i="2"/>
  <c r="J398" i="2"/>
  <c r="H398" i="2"/>
  <c r="N398" i="2"/>
  <c r="I398" i="2"/>
  <c r="M398" i="2"/>
  <c r="L398" i="2"/>
  <c r="Q402" i="2"/>
  <c r="G402" i="2"/>
  <c r="K402" i="2"/>
  <c r="D402" i="2"/>
  <c r="J402" i="2"/>
  <c r="H402" i="2"/>
  <c r="N402" i="2"/>
  <c r="I402" i="2"/>
  <c r="M402" i="2"/>
  <c r="L402" i="2"/>
  <c r="Q406" i="2"/>
  <c r="G406" i="2"/>
  <c r="K406" i="2"/>
  <c r="D406" i="2"/>
  <c r="J406" i="2"/>
  <c r="H406" i="2"/>
  <c r="N406" i="2"/>
  <c r="I406" i="2"/>
  <c r="M406" i="2"/>
  <c r="L406" i="2"/>
  <c r="Q410" i="2"/>
  <c r="G410" i="2"/>
  <c r="K410" i="2"/>
  <c r="D410" i="2"/>
  <c r="J410" i="2"/>
  <c r="H410" i="2"/>
  <c r="N410" i="2"/>
  <c r="I410" i="2"/>
  <c r="M410" i="2"/>
  <c r="L410" i="2"/>
  <c r="Q414" i="2"/>
  <c r="G414" i="2"/>
  <c r="K414" i="2"/>
  <c r="D414" i="2"/>
  <c r="J414" i="2"/>
  <c r="H414" i="2"/>
  <c r="N414" i="2"/>
  <c r="I414" i="2"/>
  <c r="M414" i="2"/>
  <c r="L414" i="2"/>
  <c r="Q418" i="2"/>
  <c r="G418" i="2"/>
  <c r="K418" i="2"/>
  <c r="D418" i="2"/>
  <c r="J418" i="2"/>
  <c r="H418" i="2"/>
  <c r="N418" i="2"/>
  <c r="I418" i="2"/>
  <c r="M418" i="2"/>
  <c r="L418" i="2"/>
  <c r="Q422" i="2"/>
  <c r="G422" i="2"/>
  <c r="K422" i="2"/>
  <c r="D422" i="2"/>
  <c r="J422" i="2"/>
  <c r="H422" i="2"/>
  <c r="N422" i="2"/>
  <c r="I422" i="2"/>
  <c r="M422" i="2"/>
  <c r="L422" i="2"/>
  <c r="Q426" i="2"/>
  <c r="G426" i="2"/>
  <c r="K426" i="2"/>
  <c r="D426" i="2"/>
  <c r="J426" i="2"/>
  <c r="H426" i="2"/>
  <c r="N426" i="2"/>
  <c r="I426" i="2"/>
  <c r="M426" i="2"/>
  <c r="L426" i="2"/>
  <c r="Q430" i="2"/>
  <c r="G430" i="2"/>
  <c r="K430" i="2"/>
  <c r="D430" i="2"/>
  <c r="J430" i="2"/>
  <c r="H430" i="2"/>
  <c r="N430" i="2"/>
  <c r="I430" i="2"/>
  <c r="M430" i="2"/>
  <c r="L430" i="2"/>
  <c r="Q434" i="2"/>
  <c r="G434" i="2"/>
  <c r="K434" i="2"/>
  <c r="D434" i="2"/>
  <c r="J434" i="2"/>
  <c r="H434" i="2"/>
  <c r="N434" i="2"/>
  <c r="I434" i="2"/>
  <c r="M434" i="2"/>
  <c r="L434" i="2"/>
  <c r="Q438" i="2"/>
  <c r="G438" i="2"/>
  <c r="K438" i="2"/>
  <c r="D438" i="2"/>
  <c r="J438" i="2"/>
  <c r="H438" i="2"/>
  <c r="N438" i="2"/>
  <c r="I438" i="2"/>
  <c r="M438" i="2"/>
  <c r="L438" i="2"/>
  <c r="Q442" i="2"/>
  <c r="G442" i="2"/>
  <c r="K442" i="2"/>
  <c r="D442" i="2"/>
  <c r="J442" i="2"/>
  <c r="H442" i="2"/>
  <c r="N442" i="2"/>
  <c r="I442" i="2"/>
  <c r="M442" i="2"/>
  <c r="L442" i="2"/>
  <c r="Q446" i="2"/>
  <c r="G446" i="2"/>
  <c r="K446" i="2"/>
  <c r="D446" i="2"/>
  <c r="J446" i="2"/>
  <c r="H446" i="2"/>
  <c r="N446" i="2"/>
  <c r="I446" i="2"/>
  <c r="M446" i="2"/>
  <c r="L446" i="2"/>
  <c r="Q450" i="2"/>
  <c r="G450" i="2"/>
  <c r="K450" i="2"/>
  <c r="D450" i="2"/>
  <c r="J450" i="2"/>
  <c r="H450" i="2"/>
  <c r="N450" i="2"/>
  <c r="I450" i="2"/>
  <c r="M450" i="2"/>
  <c r="L450" i="2"/>
  <c r="Q454" i="2"/>
  <c r="G454" i="2"/>
  <c r="K454" i="2"/>
  <c r="D454" i="2"/>
  <c r="J454" i="2"/>
  <c r="H454" i="2"/>
  <c r="N454" i="2"/>
  <c r="I454" i="2"/>
  <c r="M454" i="2"/>
  <c r="L454" i="2"/>
  <c r="Q458" i="2"/>
  <c r="G458" i="2"/>
  <c r="K458" i="2"/>
  <c r="D458" i="2"/>
  <c r="J458" i="2"/>
  <c r="H458" i="2"/>
  <c r="N458" i="2"/>
  <c r="I458" i="2"/>
  <c r="M458" i="2"/>
  <c r="L458" i="2"/>
  <c r="Q462" i="2"/>
  <c r="G462" i="2"/>
  <c r="K462" i="2"/>
  <c r="D462" i="2"/>
  <c r="J462" i="2"/>
  <c r="H462" i="2"/>
  <c r="N462" i="2"/>
  <c r="I462" i="2"/>
  <c r="M462" i="2"/>
  <c r="L462" i="2"/>
  <c r="Q466" i="2"/>
  <c r="G466" i="2"/>
  <c r="K466" i="2"/>
  <c r="D466" i="2"/>
  <c r="J466" i="2"/>
  <c r="H466" i="2"/>
  <c r="N466" i="2"/>
  <c r="I466" i="2"/>
  <c r="M466" i="2"/>
  <c r="L466" i="2"/>
  <c r="Q470" i="2"/>
  <c r="G470" i="2"/>
  <c r="K470" i="2"/>
  <c r="D470" i="2"/>
  <c r="J470" i="2"/>
  <c r="H470" i="2"/>
  <c r="N470" i="2"/>
  <c r="I470" i="2"/>
  <c r="M470" i="2"/>
  <c r="L470" i="2"/>
  <c r="Q474" i="2"/>
  <c r="G474" i="2"/>
  <c r="K474" i="2"/>
  <c r="D474" i="2"/>
  <c r="J474" i="2"/>
  <c r="H474" i="2"/>
  <c r="N474" i="2"/>
  <c r="I474" i="2"/>
  <c r="M474" i="2"/>
  <c r="L474" i="2"/>
  <c r="Q478" i="2"/>
  <c r="G478" i="2"/>
  <c r="K478" i="2"/>
  <c r="D478" i="2"/>
  <c r="J478" i="2"/>
  <c r="H478" i="2"/>
  <c r="N478" i="2"/>
  <c r="I478" i="2"/>
  <c r="M478" i="2"/>
  <c r="L478" i="2"/>
  <c r="Q482" i="2"/>
  <c r="G482" i="2"/>
  <c r="K482" i="2"/>
  <c r="D482" i="2"/>
  <c r="J482" i="2"/>
  <c r="H482" i="2"/>
  <c r="N482" i="2"/>
  <c r="I482" i="2"/>
  <c r="M482" i="2"/>
  <c r="L482" i="2"/>
  <c r="Q486" i="2"/>
  <c r="G486" i="2"/>
  <c r="K486" i="2"/>
  <c r="D486" i="2"/>
  <c r="J486" i="2"/>
  <c r="H486" i="2"/>
  <c r="N486" i="2"/>
  <c r="I486" i="2"/>
  <c r="M486" i="2"/>
  <c r="L486" i="2"/>
  <c r="Q490" i="2"/>
  <c r="G490" i="2"/>
  <c r="K490" i="2"/>
  <c r="D490" i="2"/>
  <c r="J490" i="2"/>
  <c r="H490" i="2"/>
  <c r="N490" i="2"/>
  <c r="I490" i="2"/>
  <c r="M490" i="2"/>
  <c r="L490" i="2"/>
  <c r="Q494" i="2"/>
  <c r="G494" i="2"/>
  <c r="K494" i="2"/>
  <c r="D494" i="2"/>
  <c r="J494" i="2"/>
  <c r="H494" i="2"/>
  <c r="N494" i="2"/>
  <c r="I494" i="2"/>
  <c r="M494" i="2"/>
  <c r="L494" i="2"/>
  <c r="Q498" i="2"/>
  <c r="G498" i="2"/>
  <c r="K498" i="2"/>
  <c r="D498" i="2"/>
  <c r="J498" i="2"/>
  <c r="H498" i="2"/>
  <c r="N498" i="2"/>
  <c r="I498" i="2"/>
  <c r="M498" i="2"/>
  <c r="L498" i="2"/>
  <c r="Q502" i="2"/>
  <c r="G502" i="2"/>
  <c r="K502" i="2"/>
  <c r="D502" i="2"/>
  <c r="J502" i="2"/>
  <c r="H502" i="2"/>
  <c r="N502" i="2"/>
  <c r="I502" i="2"/>
  <c r="M502" i="2"/>
  <c r="L502" i="2"/>
  <c r="Q506" i="2"/>
  <c r="G506" i="2"/>
  <c r="K506" i="2"/>
  <c r="D506" i="2"/>
  <c r="J506" i="2"/>
  <c r="H506" i="2"/>
  <c r="N506" i="2"/>
  <c r="I506" i="2"/>
  <c r="M506" i="2"/>
  <c r="L506" i="2"/>
  <c r="Q510" i="2"/>
  <c r="G510" i="2"/>
  <c r="K510" i="2"/>
  <c r="I510" i="2"/>
  <c r="N510" i="2"/>
  <c r="D510" i="2"/>
  <c r="J510" i="2"/>
  <c r="H510" i="2"/>
  <c r="M510" i="2"/>
  <c r="L510" i="2"/>
  <c r="Q514" i="2"/>
  <c r="G514" i="2"/>
  <c r="K514" i="2"/>
  <c r="I514" i="2"/>
  <c r="N514" i="2"/>
  <c r="D514" i="2"/>
  <c r="J514" i="2"/>
  <c r="H514" i="2"/>
  <c r="M514" i="2"/>
  <c r="L514" i="2"/>
  <c r="Q518" i="2"/>
  <c r="G518" i="2"/>
  <c r="K518" i="2"/>
  <c r="I518" i="2"/>
  <c r="N518" i="2"/>
  <c r="D518" i="2"/>
  <c r="J518" i="2"/>
  <c r="H518" i="2"/>
  <c r="M518" i="2"/>
  <c r="L518" i="2"/>
  <c r="Q522" i="2"/>
  <c r="G522" i="2"/>
  <c r="K522" i="2"/>
  <c r="I522" i="2"/>
  <c r="N522" i="2"/>
  <c r="D522" i="2"/>
  <c r="J522" i="2"/>
  <c r="H522" i="2"/>
  <c r="M522" i="2"/>
  <c r="L522" i="2"/>
  <c r="Q526" i="2"/>
  <c r="G526" i="2"/>
  <c r="K526" i="2"/>
  <c r="I526" i="2"/>
  <c r="N526" i="2"/>
  <c r="D526" i="2"/>
  <c r="J526" i="2"/>
  <c r="H526" i="2"/>
  <c r="M526" i="2"/>
  <c r="L526" i="2"/>
  <c r="Q530" i="2"/>
  <c r="G530" i="2"/>
  <c r="K530" i="2"/>
  <c r="I530" i="2"/>
  <c r="N530" i="2"/>
  <c r="D530" i="2"/>
  <c r="J530" i="2"/>
  <c r="H530" i="2"/>
  <c r="M530" i="2"/>
  <c r="L530" i="2"/>
  <c r="Q534" i="2"/>
  <c r="G534" i="2"/>
  <c r="K534" i="2"/>
  <c r="I534" i="2"/>
  <c r="N534" i="2"/>
  <c r="D534" i="2"/>
  <c r="J534" i="2"/>
  <c r="H534" i="2"/>
  <c r="M534" i="2"/>
  <c r="L534" i="2"/>
  <c r="Q538" i="2"/>
  <c r="G538" i="2"/>
  <c r="K538" i="2"/>
  <c r="I538" i="2"/>
  <c r="N538" i="2"/>
  <c r="D538" i="2"/>
  <c r="J538" i="2"/>
  <c r="H538" i="2"/>
  <c r="M538" i="2"/>
  <c r="L538" i="2"/>
  <c r="Q542" i="2"/>
  <c r="G542" i="2"/>
  <c r="K542" i="2"/>
  <c r="D542" i="2"/>
  <c r="J542" i="2"/>
  <c r="H542" i="2"/>
  <c r="M542" i="2"/>
  <c r="L542" i="2"/>
  <c r="N542" i="2"/>
  <c r="I542" i="2"/>
  <c r="Q546" i="2"/>
  <c r="G546" i="2"/>
  <c r="K546" i="2"/>
  <c r="D546" i="2"/>
  <c r="I546" i="2"/>
  <c r="M546" i="2"/>
  <c r="H546" i="2"/>
  <c r="J546" i="2"/>
  <c r="L546" i="2"/>
  <c r="N546" i="2"/>
  <c r="Q550" i="2"/>
  <c r="G550" i="2"/>
  <c r="K550" i="2"/>
  <c r="D550" i="2"/>
  <c r="I550" i="2"/>
  <c r="M550" i="2"/>
  <c r="H550" i="2"/>
  <c r="J550" i="2"/>
  <c r="L550" i="2"/>
  <c r="N550" i="2"/>
  <c r="Q554" i="2"/>
  <c r="G554" i="2"/>
  <c r="K554" i="2"/>
  <c r="D554" i="2"/>
  <c r="I554" i="2"/>
  <c r="M554" i="2"/>
  <c r="H554" i="2"/>
  <c r="J554" i="2"/>
  <c r="L554" i="2"/>
  <c r="N554" i="2"/>
  <c r="Q558" i="2"/>
  <c r="G558" i="2"/>
  <c r="K558" i="2"/>
  <c r="D558" i="2"/>
  <c r="I558" i="2"/>
  <c r="M558" i="2"/>
  <c r="H558" i="2"/>
  <c r="J558" i="2"/>
  <c r="L558" i="2"/>
  <c r="N558" i="2"/>
  <c r="Q562" i="2"/>
  <c r="G562" i="2"/>
  <c r="K562" i="2"/>
  <c r="D562" i="2"/>
  <c r="I562" i="2"/>
  <c r="M562" i="2"/>
  <c r="H562" i="2"/>
  <c r="J562" i="2"/>
  <c r="L562" i="2"/>
  <c r="N562" i="2"/>
  <c r="Q566" i="2"/>
  <c r="G566" i="2"/>
  <c r="K566" i="2"/>
  <c r="D566" i="2"/>
  <c r="I566" i="2"/>
  <c r="M566" i="2"/>
  <c r="H566" i="2"/>
  <c r="J566" i="2"/>
  <c r="L566" i="2"/>
  <c r="N566" i="2"/>
  <c r="Q570" i="2"/>
  <c r="G570" i="2"/>
  <c r="K570" i="2"/>
  <c r="D570" i="2"/>
  <c r="I570" i="2"/>
  <c r="M570" i="2"/>
  <c r="H570" i="2"/>
  <c r="J570" i="2"/>
  <c r="L570" i="2"/>
  <c r="N570" i="2"/>
  <c r="Q574" i="2"/>
  <c r="G574" i="2"/>
  <c r="K574" i="2"/>
  <c r="D574" i="2"/>
  <c r="I574" i="2"/>
  <c r="M574" i="2"/>
  <c r="H574" i="2"/>
  <c r="J574" i="2"/>
  <c r="L574" i="2"/>
  <c r="N574" i="2"/>
  <c r="Q578" i="2"/>
  <c r="G578" i="2"/>
  <c r="K578" i="2"/>
  <c r="D578" i="2"/>
  <c r="I578" i="2"/>
  <c r="M578" i="2"/>
  <c r="H578" i="2"/>
  <c r="J578" i="2"/>
  <c r="L578" i="2"/>
  <c r="N578" i="2"/>
  <c r="Q582" i="2"/>
  <c r="G582" i="2"/>
  <c r="K582" i="2"/>
  <c r="D582" i="2"/>
  <c r="I582" i="2"/>
  <c r="M582" i="2"/>
  <c r="H582" i="2"/>
  <c r="J582" i="2"/>
  <c r="L582" i="2"/>
  <c r="N582" i="2"/>
  <c r="Q586" i="2"/>
  <c r="G586" i="2"/>
  <c r="K586" i="2"/>
  <c r="D586" i="2"/>
  <c r="I586" i="2"/>
  <c r="M586" i="2"/>
  <c r="H586" i="2"/>
  <c r="J586" i="2"/>
  <c r="L586" i="2"/>
  <c r="N586" i="2"/>
  <c r="Q590" i="2"/>
  <c r="G590" i="2"/>
  <c r="K590" i="2"/>
  <c r="D590" i="2"/>
  <c r="I590" i="2"/>
  <c r="M590" i="2"/>
  <c r="H590" i="2"/>
  <c r="J590" i="2"/>
  <c r="L590" i="2"/>
  <c r="N590" i="2"/>
  <c r="Q594" i="2"/>
  <c r="G594" i="2"/>
  <c r="K594" i="2"/>
  <c r="D594" i="2"/>
  <c r="I594" i="2"/>
  <c r="M594" i="2"/>
  <c r="H594" i="2"/>
  <c r="J594" i="2"/>
  <c r="L594" i="2"/>
  <c r="N594" i="2"/>
  <c r="Q598" i="2"/>
  <c r="D598" i="2"/>
  <c r="I598" i="2"/>
  <c r="M598" i="2"/>
  <c r="H598" i="2"/>
  <c r="N598" i="2"/>
  <c r="J598" i="2"/>
  <c r="G598" i="2"/>
  <c r="K598" i="2"/>
  <c r="L598" i="2"/>
  <c r="Q602" i="2"/>
  <c r="D602" i="2"/>
  <c r="I602" i="2"/>
  <c r="M602" i="2"/>
  <c r="H602" i="2"/>
  <c r="N602" i="2"/>
  <c r="J602" i="2"/>
  <c r="G602" i="2"/>
  <c r="K602" i="2"/>
  <c r="L602" i="2"/>
  <c r="Q606" i="2"/>
  <c r="D606" i="2"/>
  <c r="I606" i="2"/>
  <c r="M606" i="2"/>
  <c r="H606" i="2"/>
  <c r="N606" i="2"/>
  <c r="J606" i="2"/>
  <c r="G606" i="2"/>
  <c r="K606" i="2"/>
  <c r="L606" i="2"/>
  <c r="Q610" i="2"/>
  <c r="D610" i="2"/>
  <c r="I610" i="2"/>
  <c r="M610" i="2"/>
  <c r="H610" i="2"/>
  <c r="N610" i="2"/>
  <c r="J610" i="2"/>
  <c r="G610" i="2"/>
  <c r="K610" i="2"/>
  <c r="L610" i="2"/>
  <c r="Q614" i="2"/>
  <c r="D614" i="2"/>
  <c r="I614" i="2"/>
  <c r="M614" i="2"/>
  <c r="H614" i="2"/>
  <c r="N614" i="2"/>
  <c r="J614" i="2"/>
  <c r="G614" i="2"/>
  <c r="K614" i="2"/>
  <c r="L614" i="2"/>
  <c r="Q618" i="2"/>
  <c r="D618" i="2"/>
  <c r="I618" i="2"/>
  <c r="M618" i="2"/>
  <c r="H618" i="2"/>
  <c r="N618" i="2"/>
  <c r="J618" i="2"/>
  <c r="G618" i="2"/>
  <c r="K618" i="2"/>
  <c r="L618" i="2"/>
  <c r="Q622" i="2"/>
  <c r="D622" i="2"/>
  <c r="I622" i="2"/>
  <c r="M622" i="2"/>
  <c r="H622" i="2"/>
  <c r="N622" i="2"/>
  <c r="J622" i="2"/>
  <c r="G622" i="2"/>
  <c r="K622" i="2"/>
  <c r="L622" i="2"/>
  <c r="Q626" i="2"/>
  <c r="D626" i="2"/>
  <c r="I626" i="2"/>
  <c r="M626" i="2"/>
  <c r="H626" i="2"/>
  <c r="N626" i="2"/>
  <c r="J626" i="2"/>
  <c r="G626" i="2"/>
  <c r="K626" i="2"/>
  <c r="L626" i="2"/>
  <c r="Q630" i="2"/>
  <c r="D630" i="2"/>
  <c r="I630" i="2"/>
  <c r="M630" i="2"/>
  <c r="H630" i="2"/>
  <c r="N630" i="2"/>
  <c r="J630" i="2"/>
  <c r="G630" i="2"/>
  <c r="K630" i="2"/>
  <c r="L630" i="2"/>
  <c r="Q634" i="2"/>
  <c r="D634" i="2"/>
  <c r="I634" i="2"/>
  <c r="M634" i="2"/>
  <c r="H634" i="2"/>
  <c r="N634" i="2"/>
  <c r="J634" i="2"/>
  <c r="G634" i="2"/>
  <c r="K634" i="2"/>
  <c r="L634" i="2"/>
  <c r="Q638" i="2"/>
  <c r="D638" i="2"/>
  <c r="I638" i="2"/>
  <c r="M638" i="2"/>
  <c r="H638" i="2"/>
  <c r="N638" i="2"/>
  <c r="J638" i="2"/>
  <c r="G638" i="2"/>
  <c r="K638" i="2"/>
  <c r="L638" i="2"/>
  <c r="Q642" i="2"/>
  <c r="D642" i="2"/>
  <c r="I642" i="2"/>
  <c r="M642" i="2"/>
  <c r="H642" i="2"/>
  <c r="N642" i="2"/>
  <c r="J642" i="2"/>
  <c r="G642" i="2"/>
  <c r="K642" i="2"/>
  <c r="L642" i="2"/>
  <c r="Q646" i="2"/>
  <c r="D646" i="2"/>
  <c r="I646" i="2"/>
  <c r="M646" i="2"/>
  <c r="H646" i="2"/>
  <c r="N646" i="2"/>
  <c r="J646" i="2"/>
  <c r="G646" i="2"/>
  <c r="K646" i="2"/>
  <c r="L646" i="2"/>
  <c r="Q650" i="2"/>
  <c r="D650" i="2"/>
  <c r="I650" i="2"/>
  <c r="M650" i="2"/>
  <c r="H650" i="2"/>
  <c r="N650" i="2"/>
  <c r="J650" i="2"/>
  <c r="G650" i="2"/>
  <c r="K650" i="2"/>
  <c r="L650" i="2"/>
  <c r="Q654" i="2"/>
  <c r="D654" i="2"/>
  <c r="I654" i="2"/>
  <c r="M654" i="2"/>
  <c r="H654" i="2"/>
  <c r="N654" i="2"/>
  <c r="J654" i="2"/>
  <c r="G654" i="2"/>
  <c r="K654" i="2"/>
  <c r="L654" i="2"/>
  <c r="Q658" i="2"/>
  <c r="D658" i="2"/>
  <c r="I658" i="2"/>
  <c r="M658" i="2"/>
  <c r="H658" i="2"/>
  <c r="N658" i="2"/>
  <c r="J658" i="2"/>
  <c r="G658" i="2"/>
  <c r="K658" i="2"/>
  <c r="L658" i="2"/>
  <c r="Q662" i="2"/>
  <c r="D662" i="2"/>
  <c r="I662" i="2"/>
  <c r="M662" i="2"/>
  <c r="H662" i="2"/>
  <c r="N662" i="2"/>
  <c r="J662" i="2"/>
  <c r="G662" i="2"/>
  <c r="K662" i="2"/>
  <c r="L662" i="2"/>
  <c r="Q666" i="2"/>
  <c r="D666" i="2"/>
  <c r="I666" i="2"/>
  <c r="M666" i="2"/>
  <c r="H666" i="2"/>
  <c r="N666" i="2"/>
  <c r="J666" i="2"/>
  <c r="G666" i="2"/>
  <c r="K666" i="2"/>
  <c r="L666" i="2"/>
  <c r="Q670" i="2"/>
  <c r="D670" i="2"/>
  <c r="I670" i="2"/>
  <c r="M670" i="2"/>
  <c r="H670" i="2"/>
  <c r="N670" i="2"/>
  <c r="J670" i="2"/>
  <c r="G670" i="2"/>
  <c r="K670" i="2"/>
  <c r="L670" i="2"/>
  <c r="Q674" i="2"/>
  <c r="D674" i="2"/>
  <c r="I674" i="2"/>
  <c r="M674" i="2"/>
  <c r="H674" i="2"/>
  <c r="N674" i="2"/>
  <c r="J674" i="2"/>
  <c r="G674" i="2"/>
  <c r="K674" i="2"/>
  <c r="L674" i="2"/>
  <c r="Q678" i="2"/>
  <c r="D678" i="2"/>
  <c r="I678" i="2"/>
  <c r="M678" i="2"/>
  <c r="H678" i="2"/>
  <c r="N678" i="2"/>
  <c r="J678" i="2"/>
  <c r="G678" i="2"/>
  <c r="K678" i="2"/>
  <c r="L678" i="2"/>
  <c r="Q682" i="2"/>
  <c r="D682" i="2"/>
  <c r="I682" i="2"/>
  <c r="M682" i="2"/>
  <c r="H682" i="2"/>
  <c r="N682" i="2"/>
  <c r="J682" i="2"/>
  <c r="G682" i="2"/>
  <c r="K682" i="2"/>
  <c r="L682" i="2"/>
  <c r="Q686" i="2"/>
  <c r="D686" i="2"/>
  <c r="I686" i="2"/>
  <c r="M686" i="2"/>
  <c r="H686" i="2"/>
  <c r="N686" i="2"/>
  <c r="J686" i="2"/>
  <c r="G686" i="2"/>
  <c r="K686" i="2"/>
  <c r="L686" i="2"/>
  <c r="Q690" i="2"/>
  <c r="D690" i="2"/>
  <c r="I690" i="2"/>
  <c r="M690" i="2"/>
  <c r="H690" i="2"/>
  <c r="N690" i="2"/>
  <c r="J690" i="2"/>
  <c r="G690" i="2"/>
  <c r="K690" i="2"/>
  <c r="L690" i="2"/>
  <c r="Q694" i="2"/>
  <c r="D694" i="2"/>
  <c r="I694" i="2"/>
  <c r="M694" i="2"/>
  <c r="H694" i="2"/>
  <c r="N694" i="2"/>
  <c r="J694" i="2"/>
  <c r="G694" i="2"/>
  <c r="K694" i="2"/>
  <c r="L694" i="2"/>
  <c r="Q698" i="2"/>
  <c r="D698" i="2"/>
  <c r="I698" i="2"/>
  <c r="M698" i="2"/>
  <c r="H698" i="2"/>
  <c r="N698" i="2"/>
  <c r="J698" i="2"/>
  <c r="G698" i="2"/>
  <c r="K698" i="2"/>
  <c r="L698" i="2"/>
  <c r="Q702" i="2"/>
  <c r="D702" i="2"/>
  <c r="I702" i="2"/>
  <c r="M702" i="2"/>
  <c r="H702" i="2"/>
  <c r="N702" i="2"/>
  <c r="J702" i="2"/>
  <c r="G702" i="2"/>
  <c r="K702" i="2"/>
  <c r="L702" i="2"/>
  <c r="Q706" i="2"/>
  <c r="D706" i="2"/>
  <c r="I706" i="2"/>
  <c r="M706" i="2"/>
  <c r="H706" i="2"/>
  <c r="N706" i="2"/>
  <c r="J706" i="2"/>
  <c r="G706" i="2"/>
  <c r="K706" i="2"/>
  <c r="L706" i="2"/>
  <c r="Q710" i="2"/>
  <c r="D710" i="2"/>
  <c r="I710" i="2"/>
  <c r="M710" i="2"/>
  <c r="H710" i="2"/>
  <c r="N710" i="2"/>
  <c r="J710" i="2"/>
  <c r="G710" i="2"/>
  <c r="K710" i="2"/>
  <c r="L710" i="2"/>
  <c r="Q714" i="2"/>
  <c r="D714" i="2"/>
  <c r="I714" i="2"/>
  <c r="M714" i="2"/>
  <c r="H714" i="2"/>
  <c r="N714" i="2"/>
  <c r="J714" i="2"/>
  <c r="G714" i="2"/>
  <c r="K714" i="2"/>
  <c r="L714" i="2"/>
  <c r="Q718" i="2"/>
  <c r="D718" i="2"/>
  <c r="I718" i="2"/>
  <c r="M718" i="2"/>
  <c r="H718" i="2"/>
  <c r="N718" i="2"/>
  <c r="J718" i="2"/>
  <c r="G718" i="2"/>
  <c r="K718" i="2"/>
  <c r="L718" i="2"/>
  <c r="Q722" i="2"/>
  <c r="D722" i="2"/>
  <c r="I722" i="2"/>
  <c r="M722" i="2"/>
  <c r="H722" i="2"/>
  <c r="N722" i="2"/>
  <c r="J722" i="2"/>
  <c r="G722" i="2"/>
  <c r="K722" i="2"/>
  <c r="L722" i="2"/>
  <c r="Q726" i="2"/>
  <c r="D726" i="2"/>
  <c r="I726" i="2"/>
  <c r="M726" i="2"/>
  <c r="H726" i="2"/>
  <c r="N726" i="2"/>
  <c r="J726" i="2"/>
  <c r="G726" i="2"/>
  <c r="K726" i="2"/>
  <c r="L726" i="2"/>
  <c r="Q730" i="2"/>
  <c r="D730" i="2"/>
  <c r="I730" i="2"/>
  <c r="M730" i="2"/>
  <c r="H730" i="2"/>
  <c r="N730" i="2"/>
  <c r="J730" i="2"/>
  <c r="G730" i="2"/>
  <c r="K730" i="2"/>
  <c r="L730" i="2"/>
  <c r="Q734" i="2"/>
  <c r="D734" i="2"/>
  <c r="I734" i="2"/>
  <c r="M734" i="2"/>
  <c r="H734" i="2"/>
  <c r="N734" i="2"/>
  <c r="J734" i="2"/>
  <c r="G734" i="2"/>
  <c r="K734" i="2"/>
  <c r="L734" i="2"/>
  <c r="Q738" i="2"/>
  <c r="D738" i="2"/>
  <c r="I738" i="2"/>
  <c r="M738" i="2"/>
  <c r="H738" i="2"/>
  <c r="N738" i="2"/>
  <c r="J738" i="2"/>
  <c r="G738" i="2"/>
  <c r="K738" i="2"/>
  <c r="L738" i="2"/>
  <c r="Q742" i="2"/>
  <c r="D742" i="2"/>
  <c r="I742" i="2"/>
  <c r="M742" i="2"/>
  <c r="H742" i="2"/>
  <c r="N742" i="2"/>
  <c r="J742" i="2"/>
  <c r="G742" i="2"/>
  <c r="K742" i="2"/>
  <c r="L742" i="2"/>
  <c r="Q746" i="2"/>
  <c r="D746" i="2"/>
  <c r="I746" i="2"/>
  <c r="M746" i="2"/>
  <c r="H746" i="2"/>
  <c r="N746" i="2"/>
  <c r="J746" i="2"/>
  <c r="G746" i="2"/>
  <c r="K746" i="2"/>
  <c r="L746" i="2"/>
  <c r="Q750" i="2"/>
  <c r="D750" i="2"/>
  <c r="I750" i="2"/>
  <c r="M750" i="2"/>
  <c r="H750" i="2"/>
  <c r="N750" i="2"/>
  <c r="J750" i="2"/>
  <c r="G750" i="2"/>
  <c r="K750" i="2"/>
  <c r="L750" i="2"/>
  <c r="Q754" i="2"/>
  <c r="D754" i="2"/>
  <c r="I754" i="2"/>
  <c r="M754" i="2"/>
  <c r="H754" i="2"/>
  <c r="N754" i="2"/>
  <c r="J754" i="2"/>
  <c r="G754" i="2"/>
  <c r="K754" i="2"/>
  <c r="L754" i="2"/>
  <c r="Q758" i="2"/>
  <c r="D758" i="2"/>
  <c r="I758" i="2"/>
  <c r="M758" i="2"/>
  <c r="H758" i="2"/>
  <c r="N758" i="2"/>
  <c r="J758" i="2"/>
  <c r="G758" i="2"/>
  <c r="K758" i="2"/>
  <c r="L758" i="2"/>
  <c r="Q762" i="2"/>
  <c r="D762" i="2"/>
  <c r="I762" i="2"/>
  <c r="M762" i="2"/>
  <c r="H762" i="2"/>
  <c r="N762" i="2"/>
  <c r="J762" i="2"/>
  <c r="G762" i="2"/>
  <c r="K762" i="2"/>
  <c r="L762" i="2"/>
  <c r="Q766" i="2"/>
  <c r="D766" i="2"/>
  <c r="I766" i="2"/>
  <c r="M766" i="2"/>
  <c r="J766" i="2"/>
  <c r="N766" i="2"/>
  <c r="L766" i="2"/>
  <c r="G766" i="2"/>
  <c r="K766" i="2"/>
  <c r="H766" i="2"/>
  <c r="Q770" i="2"/>
  <c r="D770" i="2"/>
  <c r="I770" i="2"/>
  <c r="M770" i="2"/>
  <c r="J770" i="2"/>
  <c r="N770" i="2"/>
  <c r="L770" i="2"/>
  <c r="G770" i="2"/>
  <c r="K770" i="2"/>
  <c r="H770" i="2"/>
  <c r="Q774" i="2"/>
  <c r="D774" i="2"/>
  <c r="I774" i="2"/>
  <c r="M774" i="2"/>
  <c r="J774" i="2"/>
  <c r="N774" i="2"/>
  <c r="L774" i="2"/>
  <c r="G774" i="2"/>
  <c r="K774" i="2"/>
  <c r="H774" i="2"/>
  <c r="Q778" i="2"/>
  <c r="D778" i="2"/>
  <c r="I778" i="2"/>
  <c r="M778" i="2"/>
  <c r="J778" i="2"/>
  <c r="N778" i="2"/>
  <c r="L778" i="2"/>
  <c r="G778" i="2"/>
  <c r="K778" i="2"/>
  <c r="H778" i="2"/>
  <c r="Q782" i="2"/>
  <c r="D782" i="2"/>
  <c r="I782" i="2"/>
  <c r="M782" i="2"/>
  <c r="J782" i="2"/>
  <c r="N782" i="2"/>
  <c r="L782" i="2"/>
  <c r="G782" i="2"/>
  <c r="K782" i="2"/>
  <c r="H782" i="2"/>
  <c r="Q786" i="2"/>
  <c r="D786" i="2"/>
  <c r="I786" i="2"/>
  <c r="M786" i="2"/>
  <c r="J786" i="2"/>
  <c r="N786" i="2"/>
  <c r="L786" i="2"/>
  <c r="G786" i="2"/>
  <c r="K786" i="2"/>
  <c r="H786" i="2"/>
  <c r="Q790" i="2"/>
  <c r="D790" i="2"/>
  <c r="I790" i="2"/>
  <c r="M790" i="2"/>
  <c r="J790" i="2"/>
  <c r="N790" i="2"/>
  <c r="L790" i="2"/>
  <c r="G790" i="2"/>
  <c r="K790" i="2"/>
  <c r="H790" i="2"/>
  <c r="Q794" i="2"/>
  <c r="D794" i="2"/>
  <c r="I794" i="2"/>
  <c r="M794" i="2"/>
  <c r="J794" i="2"/>
  <c r="N794" i="2"/>
  <c r="L794" i="2"/>
  <c r="G794" i="2"/>
  <c r="K794" i="2"/>
  <c r="H794" i="2"/>
  <c r="Q798" i="2"/>
  <c r="D798" i="2"/>
  <c r="I798" i="2"/>
  <c r="M798" i="2"/>
  <c r="J798" i="2"/>
  <c r="N798" i="2"/>
  <c r="L798" i="2"/>
  <c r="G798" i="2"/>
  <c r="K798" i="2"/>
  <c r="H798" i="2"/>
  <c r="Q802" i="2"/>
  <c r="D802" i="2"/>
  <c r="I802" i="2"/>
  <c r="M802" i="2"/>
  <c r="J802" i="2"/>
  <c r="N802" i="2"/>
  <c r="L802" i="2"/>
  <c r="G802" i="2"/>
  <c r="K802" i="2"/>
  <c r="H802" i="2"/>
  <c r="Q806" i="2"/>
  <c r="D806" i="2"/>
  <c r="I806" i="2"/>
  <c r="M806" i="2"/>
  <c r="J806" i="2"/>
  <c r="N806" i="2"/>
  <c r="L806" i="2"/>
  <c r="G806" i="2"/>
  <c r="K806" i="2"/>
  <c r="H806" i="2"/>
  <c r="Q810" i="2"/>
  <c r="D810" i="2"/>
  <c r="I810" i="2"/>
  <c r="M810" i="2"/>
  <c r="J810" i="2"/>
  <c r="N810" i="2"/>
  <c r="L810" i="2"/>
  <c r="G810" i="2"/>
  <c r="K810" i="2"/>
  <c r="H810" i="2"/>
  <c r="Q814" i="2"/>
  <c r="D814" i="2"/>
  <c r="I814" i="2"/>
  <c r="M814" i="2"/>
  <c r="J814" i="2"/>
  <c r="N814" i="2"/>
  <c r="L814" i="2"/>
  <c r="G814" i="2"/>
  <c r="K814" i="2"/>
  <c r="H814" i="2"/>
  <c r="Q818" i="2"/>
  <c r="D818" i="2"/>
  <c r="I818" i="2"/>
  <c r="M818" i="2"/>
  <c r="J818" i="2"/>
  <c r="N818" i="2"/>
  <c r="L818" i="2"/>
  <c r="G818" i="2"/>
  <c r="K818" i="2"/>
  <c r="H818" i="2"/>
  <c r="Q822" i="2"/>
  <c r="D822" i="2"/>
  <c r="I822" i="2"/>
  <c r="M822" i="2"/>
  <c r="J822" i="2"/>
  <c r="N822" i="2"/>
  <c r="L822" i="2"/>
  <c r="G822" i="2"/>
  <c r="K822" i="2"/>
  <c r="H822" i="2"/>
  <c r="Q826" i="2"/>
  <c r="D826" i="2"/>
  <c r="I826" i="2"/>
  <c r="M826" i="2"/>
  <c r="K826" i="2"/>
  <c r="G826" i="2"/>
  <c r="L826" i="2"/>
  <c r="J826" i="2"/>
  <c r="N826" i="2"/>
  <c r="H826" i="2"/>
  <c r="Q830" i="2"/>
  <c r="D830" i="2"/>
  <c r="I830" i="2"/>
  <c r="M830" i="2"/>
  <c r="K830" i="2"/>
  <c r="G830" i="2"/>
  <c r="L830" i="2"/>
  <c r="J830" i="2"/>
  <c r="N830" i="2"/>
  <c r="H830" i="2"/>
  <c r="Q834" i="2"/>
  <c r="D834" i="2"/>
  <c r="I834" i="2"/>
  <c r="M834" i="2"/>
  <c r="K834" i="2"/>
  <c r="G834" i="2"/>
  <c r="L834" i="2"/>
  <c r="J834" i="2"/>
  <c r="N834" i="2"/>
  <c r="H834" i="2"/>
  <c r="Q838" i="2"/>
  <c r="D838" i="2"/>
  <c r="I838" i="2"/>
  <c r="M838" i="2"/>
  <c r="K838" i="2"/>
  <c r="G838" i="2"/>
  <c r="L838" i="2"/>
  <c r="J838" i="2"/>
  <c r="N838" i="2"/>
  <c r="H838" i="2"/>
  <c r="Q842" i="2"/>
  <c r="D842" i="2"/>
  <c r="I842" i="2"/>
  <c r="M842" i="2"/>
  <c r="K842" i="2"/>
  <c r="G842" i="2"/>
  <c r="L842" i="2"/>
  <c r="J842" i="2"/>
  <c r="N842" i="2"/>
  <c r="H842" i="2"/>
  <c r="Q846" i="2"/>
  <c r="D846" i="2"/>
  <c r="I846" i="2"/>
  <c r="M846" i="2"/>
  <c r="K846" i="2"/>
  <c r="G846" i="2"/>
  <c r="L846" i="2"/>
  <c r="J846" i="2"/>
  <c r="N846" i="2"/>
  <c r="H846" i="2"/>
  <c r="Q850" i="2"/>
  <c r="D850" i="2"/>
  <c r="I850" i="2"/>
  <c r="M850" i="2"/>
  <c r="K850" i="2"/>
  <c r="G850" i="2"/>
  <c r="L850" i="2"/>
  <c r="J850" i="2"/>
  <c r="N850" i="2"/>
  <c r="H850" i="2"/>
  <c r="Q854" i="2"/>
  <c r="D854" i="2"/>
  <c r="I854" i="2"/>
  <c r="M854" i="2"/>
  <c r="K854" i="2"/>
  <c r="G854" i="2"/>
  <c r="L854" i="2"/>
  <c r="J854" i="2"/>
  <c r="N854" i="2"/>
  <c r="H854" i="2"/>
  <c r="Q858" i="2"/>
  <c r="D858" i="2"/>
  <c r="I858" i="2"/>
  <c r="M858" i="2"/>
  <c r="K858" i="2"/>
  <c r="G858" i="2"/>
  <c r="L858" i="2"/>
  <c r="J858" i="2"/>
  <c r="N858" i="2"/>
  <c r="H858" i="2"/>
  <c r="Q862" i="2"/>
  <c r="D862" i="2"/>
  <c r="I862" i="2"/>
  <c r="M862" i="2"/>
  <c r="K862" i="2"/>
  <c r="G862" i="2"/>
  <c r="L862" i="2"/>
  <c r="J862" i="2"/>
  <c r="N862" i="2"/>
  <c r="H862" i="2"/>
  <c r="Q866" i="2"/>
  <c r="D866" i="2"/>
  <c r="I866" i="2"/>
  <c r="M866" i="2"/>
  <c r="K866" i="2"/>
  <c r="G866" i="2"/>
  <c r="L866" i="2"/>
  <c r="J866" i="2"/>
  <c r="N866" i="2"/>
  <c r="H866" i="2"/>
  <c r="Q870" i="2"/>
  <c r="D870" i="2"/>
  <c r="I870" i="2"/>
  <c r="M870" i="2"/>
  <c r="K870" i="2"/>
  <c r="G870" i="2"/>
  <c r="L870" i="2"/>
  <c r="J870" i="2"/>
  <c r="N870" i="2"/>
  <c r="H870" i="2"/>
  <c r="Q874" i="2"/>
  <c r="D874" i="2"/>
  <c r="I874" i="2"/>
  <c r="M874" i="2"/>
  <c r="K874" i="2"/>
  <c r="G874" i="2"/>
  <c r="L874" i="2"/>
  <c r="J874" i="2"/>
  <c r="N874" i="2"/>
  <c r="H874" i="2"/>
  <c r="Q878" i="2"/>
  <c r="D878" i="2"/>
  <c r="I878" i="2"/>
  <c r="M878" i="2"/>
  <c r="K878" i="2"/>
  <c r="G878" i="2"/>
  <c r="L878" i="2"/>
  <c r="J878" i="2"/>
  <c r="N878" i="2"/>
  <c r="H878" i="2"/>
  <c r="Q882" i="2"/>
  <c r="D882" i="2"/>
  <c r="I882" i="2"/>
  <c r="M882" i="2"/>
  <c r="K882" i="2"/>
  <c r="G882" i="2"/>
  <c r="L882" i="2"/>
  <c r="J882" i="2"/>
  <c r="N882" i="2"/>
  <c r="H882" i="2"/>
  <c r="Q886" i="2"/>
  <c r="J886" i="2"/>
  <c r="N886" i="2"/>
  <c r="G886" i="2"/>
  <c r="K886" i="2"/>
  <c r="M886" i="2"/>
  <c r="H886" i="2"/>
  <c r="D886" i="2"/>
  <c r="I886" i="2"/>
  <c r="L886" i="2"/>
  <c r="Q890" i="2"/>
  <c r="J890" i="2"/>
  <c r="N890" i="2"/>
  <c r="G890" i="2"/>
  <c r="K890" i="2"/>
  <c r="M890" i="2"/>
  <c r="H890" i="2"/>
  <c r="D890" i="2"/>
  <c r="I890" i="2"/>
  <c r="L890" i="2"/>
  <c r="Q894" i="2"/>
  <c r="J894" i="2"/>
  <c r="N894" i="2"/>
  <c r="G894" i="2"/>
  <c r="K894" i="2"/>
  <c r="M894" i="2"/>
  <c r="H894" i="2"/>
  <c r="D894" i="2"/>
  <c r="I894" i="2"/>
  <c r="L894" i="2"/>
  <c r="Q898" i="2"/>
  <c r="J898" i="2"/>
  <c r="N898" i="2"/>
  <c r="G898" i="2"/>
  <c r="K898" i="2"/>
  <c r="M898" i="2"/>
  <c r="H898" i="2"/>
  <c r="D898" i="2"/>
  <c r="I898" i="2"/>
  <c r="L898" i="2"/>
  <c r="Q902" i="2"/>
  <c r="J902" i="2"/>
  <c r="N902" i="2"/>
  <c r="G902" i="2"/>
  <c r="K902" i="2"/>
  <c r="M902" i="2"/>
  <c r="H902" i="2"/>
  <c r="D902" i="2"/>
  <c r="I902" i="2"/>
  <c r="L902" i="2"/>
  <c r="Q906" i="2"/>
  <c r="J906" i="2"/>
  <c r="N906" i="2"/>
  <c r="G906" i="2"/>
  <c r="K906" i="2"/>
  <c r="M906" i="2"/>
  <c r="H906" i="2"/>
  <c r="D906" i="2"/>
  <c r="I906" i="2"/>
  <c r="L906" i="2"/>
  <c r="Q910" i="2"/>
  <c r="J910" i="2"/>
  <c r="N910" i="2"/>
  <c r="G910" i="2"/>
  <c r="K910" i="2"/>
  <c r="M910" i="2"/>
  <c r="H910" i="2"/>
  <c r="D910" i="2"/>
  <c r="I910" i="2"/>
  <c r="L910" i="2"/>
  <c r="Q914" i="2"/>
  <c r="J914" i="2"/>
  <c r="N914" i="2"/>
  <c r="G914" i="2"/>
  <c r="K914" i="2"/>
  <c r="M914" i="2"/>
  <c r="H914" i="2"/>
  <c r="D914" i="2"/>
  <c r="I914" i="2"/>
  <c r="L914" i="2"/>
  <c r="Q918" i="2"/>
  <c r="J918" i="2"/>
  <c r="N918" i="2"/>
  <c r="G918" i="2"/>
  <c r="K918" i="2"/>
  <c r="M918" i="2"/>
  <c r="H918" i="2"/>
  <c r="D918" i="2"/>
  <c r="I918" i="2"/>
  <c r="L918" i="2"/>
  <c r="Q922" i="2"/>
  <c r="J922" i="2"/>
  <c r="N922" i="2"/>
  <c r="G922" i="2"/>
  <c r="K922" i="2"/>
  <c r="M922" i="2"/>
  <c r="H922" i="2"/>
  <c r="D922" i="2"/>
  <c r="I922" i="2"/>
  <c r="L922" i="2"/>
  <c r="Q926" i="2"/>
  <c r="J926" i="2"/>
  <c r="N926" i="2"/>
  <c r="G926" i="2"/>
  <c r="K926" i="2"/>
  <c r="M926" i="2"/>
  <c r="H926" i="2"/>
  <c r="D926" i="2"/>
  <c r="I926" i="2"/>
  <c r="L926" i="2"/>
  <c r="Q930" i="2"/>
  <c r="J930" i="2"/>
  <c r="N930" i="2"/>
  <c r="G930" i="2"/>
  <c r="K930" i="2"/>
  <c r="M930" i="2"/>
  <c r="H930" i="2"/>
  <c r="D930" i="2"/>
  <c r="I930" i="2"/>
  <c r="L930" i="2"/>
  <c r="Q934" i="2"/>
  <c r="J934" i="2"/>
  <c r="N934" i="2"/>
  <c r="G934" i="2"/>
  <c r="K934" i="2"/>
  <c r="M934" i="2"/>
  <c r="H934" i="2"/>
  <c r="D934" i="2"/>
  <c r="I934" i="2"/>
  <c r="L934" i="2"/>
  <c r="Q938" i="2"/>
  <c r="J938" i="2"/>
  <c r="N938" i="2"/>
  <c r="G938" i="2"/>
  <c r="K938" i="2"/>
  <c r="M938" i="2"/>
  <c r="H938" i="2"/>
  <c r="D938" i="2"/>
  <c r="I938" i="2"/>
  <c r="L938" i="2"/>
  <c r="Q942" i="2"/>
  <c r="J942" i="2"/>
  <c r="N942" i="2"/>
  <c r="G942" i="2"/>
  <c r="K942" i="2"/>
  <c r="M942" i="2"/>
  <c r="H942" i="2"/>
  <c r="D942" i="2"/>
  <c r="I942" i="2"/>
  <c r="L942" i="2"/>
  <c r="Q946" i="2"/>
  <c r="J946" i="2"/>
  <c r="N946" i="2"/>
  <c r="G946" i="2"/>
  <c r="K946" i="2"/>
  <c r="M946" i="2"/>
  <c r="H946" i="2"/>
  <c r="D946" i="2"/>
  <c r="I946" i="2"/>
  <c r="L946" i="2"/>
  <c r="Q950" i="2"/>
  <c r="J950" i="2"/>
  <c r="N950" i="2"/>
  <c r="G950" i="2"/>
  <c r="K950" i="2"/>
  <c r="M950" i="2"/>
  <c r="H950" i="2"/>
  <c r="D950" i="2"/>
  <c r="I950" i="2"/>
  <c r="L950" i="2"/>
  <c r="Q954" i="2"/>
  <c r="J954" i="2"/>
  <c r="N954" i="2"/>
  <c r="G954" i="2"/>
  <c r="K954" i="2"/>
  <c r="M954" i="2"/>
  <c r="H954" i="2"/>
  <c r="D954" i="2"/>
  <c r="I954" i="2"/>
  <c r="L954" i="2"/>
  <c r="J958" i="2"/>
  <c r="N958" i="2"/>
  <c r="G958" i="2"/>
  <c r="K958" i="2"/>
  <c r="M958" i="2"/>
  <c r="H958" i="2"/>
  <c r="D958" i="2"/>
  <c r="I958" i="2"/>
  <c r="L958" i="2"/>
  <c r="J962" i="2"/>
  <c r="N962" i="2"/>
  <c r="G962" i="2"/>
  <c r="K962" i="2"/>
  <c r="M962" i="2"/>
  <c r="H962" i="2"/>
  <c r="D962" i="2"/>
  <c r="I962" i="2"/>
  <c r="L962" i="2"/>
  <c r="J966" i="2"/>
  <c r="N966" i="2"/>
  <c r="G966" i="2"/>
  <c r="K966" i="2"/>
  <c r="M966" i="2"/>
  <c r="H966" i="2"/>
  <c r="D966" i="2"/>
  <c r="I966" i="2"/>
  <c r="L966" i="2"/>
  <c r="Q970" i="2"/>
  <c r="J970" i="2"/>
  <c r="N970" i="2"/>
  <c r="G970" i="2"/>
  <c r="K970" i="2"/>
  <c r="M970" i="2"/>
  <c r="H970" i="2"/>
  <c r="D970" i="2"/>
  <c r="I970" i="2"/>
  <c r="L970" i="2"/>
  <c r="Q974" i="2"/>
  <c r="J974" i="2"/>
  <c r="N974" i="2"/>
  <c r="G974" i="2"/>
  <c r="K974" i="2"/>
  <c r="M974" i="2"/>
  <c r="H974" i="2"/>
  <c r="D974" i="2"/>
  <c r="I974" i="2"/>
  <c r="L974" i="2"/>
  <c r="Q978" i="2"/>
  <c r="J978" i="2"/>
  <c r="N978" i="2"/>
  <c r="G978" i="2"/>
  <c r="K978" i="2"/>
  <c r="M978" i="2"/>
  <c r="H978" i="2"/>
  <c r="D978" i="2"/>
  <c r="I978" i="2"/>
  <c r="L978" i="2"/>
  <c r="Q982" i="2"/>
  <c r="J982" i="2"/>
  <c r="N982" i="2"/>
  <c r="G982" i="2"/>
  <c r="K982" i="2"/>
  <c r="M982" i="2"/>
  <c r="H982" i="2"/>
  <c r="D982" i="2"/>
  <c r="I982" i="2"/>
  <c r="L982" i="2"/>
  <c r="Q986" i="2"/>
  <c r="J986" i="2"/>
  <c r="N986" i="2"/>
  <c r="G986" i="2"/>
  <c r="K986" i="2"/>
  <c r="M986" i="2"/>
  <c r="H986" i="2"/>
  <c r="D986" i="2"/>
  <c r="I986" i="2"/>
  <c r="L986" i="2"/>
  <c r="Q990" i="2"/>
  <c r="J990" i="2"/>
  <c r="N990" i="2"/>
  <c r="G990" i="2"/>
  <c r="K990" i="2"/>
  <c r="M990" i="2"/>
  <c r="H990" i="2"/>
  <c r="D990" i="2"/>
  <c r="I990" i="2"/>
  <c r="L990" i="2"/>
  <c r="Q994" i="2"/>
  <c r="J994" i="2"/>
  <c r="N994" i="2"/>
  <c r="G994" i="2"/>
  <c r="K994" i="2"/>
  <c r="M994" i="2"/>
  <c r="H994" i="2"/>
  <c r="D994" i="2"/>
  <c r="I994" i="2"/>
  <c r="L994" i="2"/>
  <c r="Q998" i="2"/>
  <c r="J998" i="2"/>
  <c r="N998" i="2"/>
  <c r="G998" i="2"/>
  <c r="K998" i="2"/>
  <c r="M998" i="2"/>
  <c r="H998" i="2"/>
  <c r="D998" i="2"/>
  <c r="I998" i="2"/>
  <c r="L998" i="2"/>
  <c r="Q1002" i="2"/>
  <c r="J1002" i="2"/>
  <c r="N1002" i="2"/>
  <c r="G1002" i="2"/>
  <c r="K1002" i="2"/>
  <c r="M1002" i="2"/>
  <c r="H1002" i="2"/>
  <c r="D1002" i="2"/>
  <c r="I1002" i="2"/>
  <c r="L1002" i="2"/>
  <c r="Q1006" i="2"/>
  <c r="J1006" i="2"/>
  <c r="N1006" i="2"/>
  <c r="G1006" i="2"/>
  <c r="K1006" i="2"/>
  <c r="M1006" i="2"/>
  <c r="H1006" i="2"/>
  <c r="D1006" i="2"/>
  <c r="I1006" i="2"/>
  <c r="L1006" i="2"/>
  <c r="Q1010" i="2"/>
  <c r="J1010" i="2"/>
  <c r="N1010" i="2"/>
  <c r="G1010" i="2"/>
  <c r="K1010" i="2"/>
  <c r="M1010" i="2"/>
  <c r="H1010" i="2"/>
  <c r="D1010" i="2"/>
  <c r="I1010" i="2"/>
  <c r="L1010" i="2"/>
  <c r="Q1014" i="2"/>
  <c r="J1014" i="2"/>
  <c r="N1014" i="2"/>
  <c r="G1014" i="2"/>
  <c r="K1014" i="2"/>
  <c r="M1014" i="2"/>
  <c r="H1014" i="2"/>
  <c r="D1014" i="2"/>
  <c r="I1014" i="2"/>
  <c r="L1014" i="2"/>
  <c r="Q1018" i="2"/>
  <c r="J1018" i="2"/>
  <c r="N1018" i="2"/>
  <c r="G1018" i="2"/>
  <c r="K1018" i="2"/>
  <c r="M1018" i="2"/>
  <c r="H1018" i="2"/>
  <c r="D1018" i="2"/>
  <c r="I1018" i="2"/>
  <c r="L1018" i="2"/>
  <c r="Q1022" i="2"/>
  <c r="J1022" i="2"/>
  <c r="N1022" i="2"/>
  <c r="G1022" i="2"/>
  <c r="K1022" i="2"/>
  <c r="M1022" i="2"/>
  <c r="H1022" i="2"/>
  <c r="D1022" i="2"/>
  <c r="I1022" i="2"/>
  <c r="L1022" i="2"/>
  <c r="Q1026" i="2"/>
  <c r="J1026" i="2"/>
  <c r="N1026" i="2"/>
  <c r="G1026" i="2"/>
  <c r="K1026" i="2"/>
  <c r="M1026" i="2"/>
  <c r="H1026" i="2"/>
  <c r="D1026" i="2"/>
  <c r="I1026" i="2"/>
  <c r="L1026" i="2"/>
  <c r="Q1030" i="2"/>
  <c r="J1030" i="2"/>
  <c r="N1030" i="2"/>
  <c r="G1030" i="2"/>
  <c r="K1030" i="2"/>
  <c r="M1030" i="2"/>
  <c r="H1030" i="2"/>
  <c r="D1030" i="2"/>
  <c r="I1030" i="2"/>
  <c r="L1030" i="2"/>
  <c r="Q1034" i="2"/>
  <c r="J1034" i="2"/>
  <c r="N1034" i="2"/>
  <c r="G1034" i="2"/>
  <c r="K1034" i="2"/>
  <c r="M1034" i="2"/>
  <c r="H1034" i="2"/>
  <c r="D1034" i="2"/>
  <c r="I1034" i="2"/>
  <c r="L1034" i="2"/>
  <c r="Q1038" i="2"/>
  <c r="J1038" i="2"/>
  <c r="N1038" i="2"/>
  <c r="G1038" i="2"/>
  <c r="K1038" i="2"/>
  <c r="M1038" i="2"/>
  <c r="H1038" i="2"/>
  <c r="D1038" i="2"/>
  <c r="I1038" i="2"/>
  <c r="L1038" i="2"/>
  <c r="Q1042" i="2"/>
  <c r="J1042" i="2"/>
  <c r="N1042" i="2"/>
  <c r="G1042" i="2"/>
  <c r="K1042" i="2"/>
  <c r="M1042" i="2"/>
  <c r="H1042" i="2"/>
  <c r="D1042" i="2"/>
  <c r="I1042" i="2"/>
  <c r="L1042" i="2"/>
  <c r="Q1046" i="2"/>
  <c r="J1046" i="2"/>
  <c r="N1046" i="2"/>
  <c r="G1046" i="2"/>
  <c r="K1046" i="2"/>
  <c r="M1046" i="2"/>
  <c r="H1046" i="2"/>
  <c r="D1046" i="2"/>
  <c r="I1046" i="2"/>
  <c r="L1046" i="2"/>
  <c r="Q1050" i="2"/>
  <c r="J1050" i="2"/>
  <c r="N1050" i="2"/>
  <c r="G1050" i="2"/>
  <c r="K1050" i="2"/>
  <c r="M1050" i="2"/>
  <c r="H1050" i="2"/>
  <c r="D1050" i="2"/>
  <c r="I1050" i="2"/>
  <c r="L1050" i="2"/>
  <c r="Q1054" i="2"/>
  <c r="J1054" i="2"/>
  <c r="N1054" i="2"/>
  <c r="G1054" i="2"/>
  <c r="K1054" i="2"/>
  <c r="M1054" i="2"/>
  <c r="H1054" i="2"/>
  <c r="D1054" i="2"/>
  <c r="I1054" i="2"/>
  <c r="L1054" i="2"/>
  <c r="Q1058" i="2"/>
  <c r="J1058" i="2"/>
  <c r="N1058" i="2"/>
  <c r="G1058" i="2"/>
  <c r="K1058" i="2"/>
  <c r="M1058" i="2"/>
  <c r="H1058" i="2"/>
  <c r="D1058" i="2"/>
  <c r="I1058" i="2"/>
  <c r="L1058" i="2"/>
  <c r="Q1062" i="2"/>
  <c r="J1062" i="2"/>
  <c r="N1062" i="2"/>
  <c r="G1062" i="2"/>
  <c r="K1062" i="2"/>
  <c r="M1062" i="2"/>
  <c r="H1062" i="2"/>
  <c r="D1062" i="2"/>
  <c r="I1062" i="2"/>
  <c r="L1062" i="2"/>
  <c r="Q1066" i="2"/>
  <c r="J1066" i="2"/>
  <c r="N1066" i="2"/>
  <c r="G1066" i="2"/>
  <c r="K1066" i="2"/>
  <c r="M1066" i="2"/>
  <c r="H1066" i="2"/>
  <c r="D1066" i="2"/>
  <c r="I1066" i="2"/>
  <c r="L1066" i="2"/>
  <c r="Q1070" i="2"/>
  <c r="J1070" i="2"/>
  <c r="N1070" i="2"/>
  <c r="H1070" i="2"/>
  <c r="M1070" i="2"/>
  <c r="D1070" i="2"/>
  <c r="I1070" i="2"/>
  <c r="L1070" i="2"/>
  <c r="K1070" i="2"/>
  <c r="G1070" i="2"/>
  <c r="Q1074" i="2"/>
  <c r="J1074" i="2"/>
  <c r="N1074" i="2"/>
  <c r="H1074" i="2"/>
  <c r="M1074" i="2"/>
  <c r="D1074" i="2"/>
  <c r="I1074" i="2"/>
  <c r="G1074" i="2"/>
  <c r="K1074" i="2"/>
  <c r="L1074" i="2"/>
  <c r="Q1078" i="2"/>
  <c r="J1078" i="2"/>
  <c r="N1078" i="2"/>
  <c r="H1078" i="2"/>
  <c r="M1078" i="2"/>
  <c r="D1078" i="2"/>
  <c r="I1078" i="2"/>
  <c r="L1078" i="2"/>
  <c r="G1078" i="2"/>
  <c r="K1078" i="2"/>
  <c r="Q1082" i="2"/>
  <c r="J1082" i="2"/>
  <c r="N1082" i="2"/>
  <c r="H1082" i="2"/>
  <c r="M1082" i="2"/>
  <c r="D1082" i="2"/>
  <c r="I1082" i="2"/>
  <c r="G1082" i="2"/>
  <c r="K1082" i="2"/>
  <c r="L1082" i="2"/>
  <c r="Q1086" i="2"/>
  <c r="J1086" i="2"/>
  <c r="N1086" i="2"/>
  <c r="H1086" i="2"/>
  <c r="M1086" i="2"/>
  <c r="D1086" i="2"/>
  <c r="I1086" i="2"/>
  <c r="L1086" i="2"/>
  <c r="K1086" i="2"/>
  <c r="G1086" i="2"/>
  <c r="Q1090" i="2"/>
  <c r="J1090" i="2"/>
  <c r="N1090" i="2"/>
  <c r="H1090" i="2"/>
  <c r="M1090" i="2"/>
  <c r="D1090" i="2"/>
  <c r="I1090" i="2"/>
  <c r="G1090" i="2"/>
  <c r="K1090" i="2"/>
  <c r="L1090" i="2"/>
  <c r="Q1094" i="2"/>
  <c r="J1094" i="2"/>
  <c r="N1094" i="2"/>
  <c r="H1094" i="2"/>
  <c r="M1094" i="2"/>
  <c r="D1094" i="2"/>
  <c r="I1094" i="2"/>
  <c r="L1094" i="2"/>
  <c r="K1094" i="2"/>
  <c r="G1094" i="2"/>
  <c r="Q1098" i="2"/>
  <c r="J1098" i="2"/>
  <c r="N1098" i="2"/>
  <c r="H1098" i="2"/>
  <c r="M1098" i="2"/>
  <c r="D1098" i="2"/>
  <c r="I1098" i="2"/>
  <c r="G1098" i="2"/>
  <c r="K1098" i="2"/>
  <c r="L1098" i="2"/>
  <c r="Q1102" i="2"/>
  <c r="J1102" i="2"/>
  <c r="N1102" i="2"/>
  <c r="H1102" i="2"/>
  <c r="M1102" i="2"/>
  <c r="D1102" i="2"/>
  <c r="I1102" i="2"/>
  <c r="L1102" i="2"/>
  <c r="K1102" i="2"/>
  <c r="G1102" i="2"/>
  <c r="Q1106" i="2"/>
  <c r="J1106" i="2"/>
  <c r="N1106" i="2"/>
  <c r="H1106" i="2"/>
  <c r="M1106" i="2"/>
  <c r="D1106" i="2"/>
  <c r="I1106" i="2"/>
  <c r="G1106" i="2"/>
  <c r="K1106" i="2"/>
  <c r="L1106" i="2"/>
  <c r="Q1110" i="2"/>
  <c r="J1110" i="2"/>
  <c r="N1110" i="2"/>
  <c r="H1110" i="2"/>
  <c r="M1110" i="2"/>
  <c r="D1110" i="2"/>
  <c r="I1110" i="2"/>
  <c r="L1110" i="2"/>
  <c r="K1110" i="2"/>
  <c r="G1110" i="2"/>
  <c r="Q1114" i="2"/>
  <c r="J1114" i="2"/>
  <c r="N1114" i="2"/>
  <c r="H1114" i="2"/>
  <c r="M1114" i="2"/>
  <c r="D1114" i="2"/>
  <c r="I1114" i="2"/>
  <c r="G1114" i="2"/>
  <c r="K1114" i="2"/>
  <c r="L1114" i="2"/>
  <c r="Q1118" i="2"/>
  <c r="J1118" i="2"/>
  <c r="N1118" i="2"/>
  <c r="H1118" i="2"/>
  <c r="M1118" i="2"/>
  <c r="D1118" i="2"/>
  <c r="I1118" i="2"/>
  <c r="L1118" i="2"/>
  <c r="K1118" i="2"/>
  <c r="G1118" i="2"/>
  <c r="Q1122" i="2"/>
  <c r="J1122" i="2"/>
  <c r="N1122" i="2"/>
  <c r="H1122" i="2"/>
  <c r="M1122" i="2"/>
  <c r="D1122" i="2"/>
  <c r="I1122" i="2"/>
  <c r="G1122" i="2"/>
  <c r="K1122" i="2"/>
  <c r="L1122" i="2"/>
  <c r="Q1126" i="2"/>
  <c r="J1126" i="2"/>
  <c r="N1126" i="2"/>
  <c r="H1126" i="2"/>
  <c r="M1126" i="2"/>
  <c r="D1126" i="2"/>
  <c r="I1126" i="2"/>
  <c r="L1126" i="2"/>
  <c r="G1126" i="2"/>
  <c r="K1126" i="2"/>
  <c r="Q1130" i="2"/>
  <c r="J1130" i="2"/>
  <c r="N1130" i="2"/>
  <c r="H1130" i="2"/>
  <c r="M1130" i="2"/>
  <c r="D1130" i="2"/>
  <c r="I1130" i="2"/>
  <c r="G1130" i="2"/>
  <c r="K1130" i="2"/>
  <c r="L1130" i="2"/>
  <c r="Q1134" i="2"/>
  <c r="J1134" i="2"/>
  <c r="N1134" i="2"/>
  <c r="H1134" i="2"/>
  <c r="M1134" i="2"/>
  <c r="D1134" i="2"/>
  <c r="I1134" i="2"/>
  <c r="L1134" i="2"/>
  <c r="K1134" i="2"/>
  <c r="G1134" i="2"/>
  <c r="Q1138" i="2"/>
  <c r="J1138" i="2"/>
  <c r="N1138" i="2"/>
  <c r="H1138" i="2"/>
  <c r="M1138" i="2"/>
  <c r="D1138" i="2"/>
  <c r="I1138" i="2"/>
  <c r="G1138" i="2"/>
  <c r="K1138" i="2"/>
  <c r="L1138" i="2"/>
  <c r="Q1142" i="2"/>
  <c r="J1142" i="2"/>
  <c r="N1142" i="2"/>
  <c r="H1142" i="2"/>
  <c r="M1142" i="2"/>
  <c r="D1142" i="2"/>
  <c r="I1142" i="2"/>
  <c r="L1142" i="2"/>
  <c r="K1142" i="2"/>
  <c r="G1142" i="2"/>
  <c r="Q1146" i="2"/>
  <c r="J1146" i="2"/>
  <c r="N1146" i="2"/>
  <c r="H1146" i="2"/>
  <c r="M1146" i="2"/>
  <c r="D1146" i="2"/>
  <c r="I1146" i="2"/>
  <c r="G1146" i="2"/>
  <c r="K1146" i="2"/>
  <c r="L1146" i="2"/>
  <c r="Q1150" i="2"/>
  <c r="J1150" i="2"/>
  <c r="N1150" i="2"/>
  <c r="H1150" i="2"/>
  <c r="M1150" i="2"/>
  <c r="D1150" i="2"/>
  <c r="I1150" i="2"/>
  <c r="L1150" i="2"/>
  <c r="K1150" i="2"/>
  <c r="G1150" i="2"/>
  <c r="Q1154" i="2"/>
  <c r="J1154" i="2"/>
  <c r="N1154" i="2"/>
  <c r="H1154" i="2"/>
  <c r="M1154" i="2"/>
  <c r="D1154" i="2"/>
  <c r="I1154" i="2"/>
  <c r="G1154" i="2"/>
  <c r="K1154" i="2"/>
  <c r="L1154" i="2"/>
  <c r="Q1158" i="2"/>
  <c r="J1158" i="2"/>
  <c r="N1158" i="2"/>
  <c r="H1158" i="2"/>
  <c r="M1158" i="2"/>
  <c r="D1158" i="2"/>
  <c r="I1158" i="2"/>
  <c r="L1158" i="2"/>
  <c r="G1158" i="2"/>
  <c r="K1158" i="2"/>
  <c r="Q1162" i="2"/>
  <c r="J1162" i="2"/>
  <c r="N1162" i="2"/>
  <c r="H1162" i="2"/>
  <c r="M1162" i="2"/>
  <c r="D1162" i="2"/>
  <c r="I1162" i="2"/>
  <c r="G1162" i="2"/>
  <c r="K1162" i="2"/>
  <c r="L1162" i="2"/>
  <c r="Q1166" i="2"/>
  <c r="J1166" i="2"/>
  <c r="N1166" i="2"/>
  <c r="H1166" i="2"/>
  <c r="M1166" i="2"/>
  <c r="D1166" i="2"/>
  <c r="I1166" i="2"/>
  <c r="L1166" i="2"/>
  <c r="K1166" i="2"/>
  <c r="G1166" i="2"/>
  <c r="Q1170" i="2"/>
  <c r="J1170" i="2"/>
  <c r="N1170" i="2"/>
  <c r="H1170" i="2"/>
  <c r="M1170" i="2"/>
  <c r="D1170" i="2"/>
  <c r="I1170" i="2"/>
  <c r="G1170" i="2"/>
  <c r="K1170" i="2"/>
  <c r="L1170" i="2"/>
  <c r="Q1174" i="2"/>
  <c r="J1174" i="2"/>
  <c r="N1174" i="2"/>
  <c r="H1174" i="2"/>
  <c r="M1174" i="2"/>
  <c r="D1174" i="2"/>
  <c r="I1174" i="2"/>
  <c r="L1174" i="2"/>
  <c r="G1174" i="2"/>
  <c r="K1174" i="2"/>
  <c r="Q1178" i="2"/>
  <c r="J1178" i="2"/>
  <c r="N1178" i="2"/>
  <c r="H1178" i="2"/>
  <c r="M1178" i="2"/>
  <c r="D1178" i="2"/>
  <c r="I1178" i="2"/>
  <c r="G1178" i="2"/>
  <c r="K1178" i="2"/>
  <c r="L1178" i="2"/>
  <c r="Q1182" i="2"/>
  <c r="J1182" i="2"/>
  <c r="N1182" i="2"/>
  <c r="H1182" i="2"/>
  <c r="M1182" i="2"/>
  <c r="D1182" i="2"/>
  <c r="I1182" i="2"/>
  <c r="L1182" i="2"/>
  <c r="K1182" i="2"/>
  <c r="G1182" i="2"/>
  <c r="Q1186" i="2"/>
  <c r="J1186" i="2"/>
  <c r="N1186" i="2"/>
  <c r="H1186" i="2"/>
  <c r="M1186" i="2"/>
  <c r="D1186" i="2"/>
  <c r="I1186" i="2"/>
  <c r="G1186" i="2"/>
  <c r="K1186" i="2"/>
  <c r="L1186" i="2"/>
  <c r="Q1190" i="2"/>
  <c r="J1190" i="2"/>
  <c r="N1190" i="2"/>
  <c r="H1190" i="2"/>
  <c r="M1190" i="2"/>
  <c r="D1190" i="2"/>
  <c r="I1190" i="2"/>
  <c r="L1190" i="2"/>
  <c r="G1190" i="2"/>
  <c r="K1190" i="2"/>
  <c r="Q1194" i="2"/>
  <c r="J1194" i="2"/>
  <c r="N1194" i="2"/>
  <c r="H1194" i="2"/>
  <c r="M1194" i="2"/>
  <c r="D1194" i="2"/>
  <c r="I1194" i="2"/>
  <c r="G1194" i="2"/>
  <c r="K1194" i="2"/>
  <c r="L1194" i="2"/>
  <c r="Q1198" i="2"/>
  <c r="J1198" i="2"/>
  <c r="N1198" i="2"/>
  <c r="H1198" i="2"/>
  <c r="M1198" i="2"/>
  <c r="D1198" i="2"/>
  <c r="I1198" i="2"/>
  <c r="L1198" i="2"/>
  <c r="K1198" i="2"/>
  <c r="G1198" i="2"/>
  <c r="Q1202" i="2"/>
  <c r="J1202" i="2"/>
  <c r="N1202" i="2"/>
  <c r="H1202" i="2"/>
  <c r="M1202" i="2"/>
  <c r="D1202" i="2"/>
  <c r="I1202" i="2"/>
  <c r="G1202" i="2"/>
  <c r="K1202" i="2"/>
  <c r="L1202" i="2"/>
  <c r="Q1206" i="2"/>
  <c r="J1206" i="2"/>
  <c r="N1206" i="2"/>
  <c r="H1206" i="2"/>
  <c r="M1206" i="2"/>
  <c r="D1206" i="2"/>
  <c r="I1206" i="2"/>
  <c r="L1206" i="2"/>
  <c r="G1206" i="2"/>
  <c r="K1206" i="2"/>
  <c r="Q1210" i="2"/>
  <c r="J1210" i="2"/>
  <c r="N1210" i="2"/>
  <c r="H1210" i="2"/>
  <c r="M1210" i="2"/>
  <c r="D1210" i="2"/>
  <c r="I1210" i="2"/>
  <c r="G1210" i="2"/>
  <c r="K1210" i="2"/>
  <c r="L1210" i="2"/>
  <c r="Q1214" i="2"/>
  <c r="J1214" i="2"/>
  <c r="N1214" i="2"/>
  <c r="H1214" i="2"/>
  <c r="M1214" i="2"/>
  <c r="D1214" i="2"/>
  <c r="I1214" i="2"/>
  <c r="L1214" i="2"/>
  <c r="K1214" i="2"/>
  <c r="G1214" i="2"/>
  <c r="Q1218" i="2"/>
  <c r="J1218" i="2"/>
  <c r="N1218" i="2"/>
  <c r="H1218" i="2"/>
  <c r="M1218" i="2"/>
  <c r="D1218" i="2"/>
  <c r="I1218" i="2"/>
  <c r="G1218" i="2"/>
  <c r="K1218" i="2"/>
  <c r="L1218" i="2"/>
  <c r="Q1222" i="2"/>
  <c r="J1222" i="2"/>
  <c r="N1222" i="2"/>
  <c r="H1222" i="2"/>
  <c r="M1222" i="2"/>
  <c r="D1222" i="2"/>
  <c r="I1222" i="2"/>
  <c r="L1222" i="2"/>
  <c r="G1222" i="2"/>
  <c r="K1222" i="2"/>
  <c r="Q1226" i="2"/>
  <c r="J1226" i="2"/>
  <c r="N1226" i="2"/>
  <c r="H1226" i="2"/>
  <c r="M1226" i="2"/>
  <c r="D1226" i="2"/>
  <c r="I1226" i="2"/>
  <c r="G1226" i="2"/>
  <c r="K1226" i="2"/>
  <c r="L1226" i="2"/>
  <c r="Q1230" i="2"/>
  <c r="J1230" i="2"/>
  <c r="N1230" i="2"/>
  <c r="H1230" i="2"/>
  <c r="M1230" i="2"/>
  <c r="D1230" i="2"/>
  <c r="I1230" i="2"/>
  <c r="L1230" i="2"/>
  <c r="K1230" i="2"/>
  <c r="G1230" i="2"/>
  <c r="Q1234" i="2"/>
  <c r="H1234" i="2"/>
  <c r="L1234" i="2"/>
  <c r="D1234" i="2"/>
  <c r="I1234" i="2"/>
  <c r="M1234" i="2"/>
  <c r="G1234" i="2"/>
  <c r="J1234" i="2"/>
  <c r="N1234" i="2"/>
  <c r="K1234" i="2"/>
  <c r="Q1238" i="2"/>
  <c r="H1238" i="2"/>
  <c r="L1238" i="2"/>
  <c r="D1238" i="2"/>
  <c r="I1238" i="2"/>
  <c r="M1238" i="2"/>
  <c r="G1238" i="2"/>
  <c r="J1238" i="2"/>
  <c r="N1238" i="2"/>
  <c r="K1238" i="2"/>
  <c r="Q1242" i="2"/>
  <c r="H1242" i="2"/>
  <c r="L1242" i="2"/>
  <c r="D1242" i="2"/>
  <c r="I1242" i="2"/>
  <c r="M1242" i="2"/>
  <c r="G1242" i="2"/>
  <c r="J1242" i="2"/>
  <c r="N1242" i="2"/>
  <c r="K1242" i="2"/>
  <c r="Q1246" i="2"/>
  <c r="H1246" i="2"/>
  <c r="L1246" i="2"/>
  <c r="D1246" i="2"/>
  <c r="I1246" i="2"/>
  <c r="M1246" i="2"/>
  <c r="G1246" i="2"/>
  <c r="J1246" i="2"/>
  <c r="N1246" i="2"/>
  <c r="K1246" i="2"/>
  <c r="Q1250" i="2"/>
  <c r="H1250" i="2"/>
  <c r="L1250" i="2"/>
  <c r="D1250" i="2"/>
  <c r="I1250" i="2"/>
  <c r="M1250" i="2"/>
  <c r="G1250" i="2"/>
  <c r="J1250" i="2"/>
  <c r="N1250" i="2"/>
  <c r="K1250" i="2"/>
  <c r="Q1254" i="2"/>
  <c r="H1254" i="2"/>
  <c r="L1254" i="2"/>
  <c r="D1254" i="2"/>
  <c r="I1254" i="2"/>
  <c r="M1254" i="2"/>
  <c r="G1254" i="2"/>
  <c r="J1254" i="2"/>
  <c r="N1254" i="2"/>
  <c r="K1254" i="2"/>
  <c r="Q1258" i="2"/>
  <c r="H1258" i="2"/>
  <c r="L1258" i="2"/>
  <c r="D1258" i="2"/>
  <c r="I1258" i="2"/>
  <c r="M1258" i="2"/>
  <c r="G1258" i="2"/>
  <c r="J1258" i="2"/>
  <c r="N1258" i="2"/>
  <c r="K1258" i="2"/>
  <c r="Q1262" i="2"/>
  <c r="H1262" i="2"/>
  <c r="L1262" i="2"/>
  <c r="D1262" i="2"/>
  <c r="I1262" i="2"/>
  <c r="M1262" i="2"/>
  <c r="G1262" i="2"/>
  <c r="J1262" i="2"/>
  <c r="N1262" i="2"/>
  <c r="K1262" i="2"/>
  <c r="Q1266" i="2"/>
  <c r="H1266" i="2"/>
  <c r="L1266" i="2"/>
  <c r="D1266" i="2"/>
  <c r="I1266" i="2"/>
  <c r="M1266" i="2"/>
  <c r="G1266" i="2"/>
  <c r="J1266" i="2"/>
  <c r="N1266" i="2"/>
  <c r="K1266" i="2"/>
  <c r="Q1270" i="2"/>
  <c r="H1270" i="2"/>
  <c r="L1270" i="2"/>
  <c r="D1270" i="2"/>
  <c r="I1270" i="2"/>
  <c r="M1270" i="2"/>
  <c r="G1270" i="2"/>
  <c r="J1270" i="2"/>
  <c r="N1270" i="2"/>
  <c r="K1270" i="2"/>
  <c r="Q1274" i="2"/>
  <c r="H1274" i="2"/>
  <c r="L1274" i="2"/>
  <c r="D1274" i="2"/>
  <c r="I1274" i="2"/>
  <c r="M1274" i="2"/>
  <c r="G1274" i="2"/>
  <c r="J1274" i="2"/>
  <c r="N1274" i="2"/>
  <c r="K1274" i="2"/>
  <c r="Q1278" i="2"/>
  <c r="H1278" i="2"/>
  <c r="L1278" i="2"/>
  <c r="D1278" i="2"/>
  <c r="I1278" i="2"/>
  <c r="M1278" i="2"/>
  <c r="G1278" i="2"/>
  <c r="J1278" i="2"/>
  <c r="N1278" i="2"/>
  <c r="K1278" i="2"/>
  <c r="Q1282" i="2"/>
  <c r="H1282" i="2"/>
  <c r="L1282" i="2"/>
  <c r="D1282" i="2"/>
  <c r="I1282" i="2"/>
  <c r="M1282" i="2"/>
  <c r="G1282" i="2"/>
  <c r="J1282" i="2"/>
  <c r="N1282" i="2"/>
  <c r="K1282" i="2"/>
  <c r="Q1286" i="2"/>
  <c r="H1286" i="2"/>
  <c r="L1286" i="2"/>
  <c r="D1286" i="2"/>
  <c r="I1286" i="2"/>
  <c r="M1286" i="2"/>
  <c r="G1286" i="2"/>
  <c r="J1286" i="2"/>
  <c r="N1286" i="2"/>
  <c r="K1286" i="2"/>
  <c r="Q1290" i="2"/>
  <c r="H1290" i="2"/>
  <c r="L1290" i="2"/>
  <c r="D1290" i="2"/>
  <c r="I1290" i="2"/>
  <c r="M1290" i="2"/>
  <c r="G1290" i="2"/>
  <c r="J1290" i="2"/>
  <c r="N1290" i="2"/>
  <c r="K1290" i="2"/>
  <c r="Q1294" i="2"/>
  <c r="H1294" i="2"/>
  <c r="L1294" i="2"/>
  <c r="D1294" i="2"/>
  <c r="I1294" i="2"/>
  <c r="M1294" i="2"/>
  <c r="G1294" i="2"/>
  <c r="J1294" i="2"/>
  <c r="N1294" i="2"/>
  <c r="K1294" i="2"/>
  <c r="Q1298" i="2"/>
  <c r="H1298" i="2"/>
  <c r="L1298" i="2"/>
  <c r="D1298" i="2"/>
  <c r="I1298" i="2"/>
  <c r="M1298" i="2"/>
  <c r="G1298" i="2"/>
  <c r="J1298" i="2"/>
  <c r="N1298" i="2"/>
  <c r="K1298" i="2"/>
  <c r="Q1302" i="2"/>
  <c r="H1302" i="2"/>
  <c r="L1302" i="2"/>
  <c r="D1302" i="2"/>
  <c r="I1302" i="2"/>
  <c r="M1302" i="2"/>
  <c r="G1302" i="2"/>
  <c r="J1302" i="2"/>
  <c r="N1302" i="2"/>
  <c r="K1302" i="2"/>
  <c r="Q1306" i="2"/>
  <c r="H1306" i="2"/>
  <c r="L1306" i="2"/>
  <c r="D1306" i="2"/>
  <c r="I1306" i="2"/>
  <c r="M1306" i="2"/>
  <c r="G1306" i="2"/>
  <c r="J1306" i="2"/>
  <c r="N1306" i="2"/>
  <c r="K1306" i="2"/>
  <c r="Q1310" i="2"/>
  <c r="H1310" i="2"/>
  <c r="L1310" i="2"/>
  <c r="D1310" i="2"/>
  <c r="I1310" i="2"/>
  <c r="M1310" i="2"/>
  <c r="G1310" i="2"/>
  <c r="J1310" i="2"/>
  <c r="N1310" i="2"/>
  <c r="K1310" i="2"/>
  <c r="Q1314" i="2"/>
  <c r="H1314" i="2"/>
  <c r="L1314" i="2"/>
  <c r="D1314" i="2"/>
  <c r="I1314" i="2"/>
  <c r="M1314" i="2"/>
  <c r="G1314" i="2"/>
  <c r="J1314" i="2"/>
  <c r="N1314" i="2"/>
  <c r="K1314" i="2"/>
  <c r="Q1318" i="2"/>
  <c r="H1318" i="2"/>
  <c r="L1318" i="2"/>
  <c r="D1318" i="2"/>
  <c r="I1318" i="2"/>
  <c r="M1318" i="2"/>
  <c r="G1318" i="2"/>
  <c r="J1318" i="2"/>
  <c r="N1318" i="2"/>
  <c r="K1318" i="2"/>
  <c r="Q1322" i="2"/>
  <c r="H1322" i="2"/>
  <c r="L1322" i="2"/>
  <c r="D1322" i="2"/>
  <c r="I1322" i="2"/>
  <c r="M1322" i="2"/>
  <c r="G1322" i="2"/>
  <c r="J1322" i="2"/>
  <c r="N1322" i="2"/>
  <c r="K1322" i="2"/>
  <c r="Q1326" i="2"/>
  <c r="H1326" i="2"/>
  <c r="L1326" i="2"/>
  <c r="D1326" i="2"/>
  <c r="I1326" i="2"/>
  <c r="M1326" i="2"/>
  <c r="G1326" i="2"/>
  <c r="J1326" i="2"/>
  <c r="N1326" i="2"/>
  <c r="K1326" i="2"/>
  <c r="Q1330" i="2"/>
  <c r="H1330" i="2"/>
  <c r="L1330" i="2"/>
  <c r="D1330" i="2"/>
  <c r="I1330" i="2"/>
  <c r="M1330" i="2"/>
  <c r="G1330" i="2"/>
  <c r="J1330" i="2"/>
  <c r="N1330" i="2"/>
  <c r="K1330" i="2"/>
  <c r="Q1334" i="2"/>
  <c r="H1334" i="2"/>
  <c r="L1334" i="2"/>
  <c r="D1334" i="2"/>
  <c r="I1334" i="2"/>
  <c r="M1334" i="2"/>
  <c r="G1334" i="2"/>
  <c r="J1334" i="2"/>
  <c r="N1334" i="2"/>
  <c r="K1334" i="2"/>
  <c r="Q1338" i="2"/>
  <c r="H1338" i="2"/>
  <c r="L1338" i="2"/>
  <c r="D1338" i="2"/>
  <c r="I1338" i="2"/>
  <c r="M1338" i="2"/>
  <c r="G1338" i="2"/>
  <c r="J1338" i="2"/>
  <c r="N1338" i="2"/>
  <c r="K1338" i="2"/>
  <c r="Q1342" i="2"/>
  <c r="H1342" i="2"/>
  <c r="L1342" i="2"/>
  <c r="D1342" i="2"/>
  <c r="I1342" i="2"/>
  <c r="M1342" i="2"/>
  <c r="G1342" i="2"/>
  <c r="J1342" i="2"/>
  <c r="N1342" i="2"/>
  <c r="K1342" i="2"/>
  <c r="Q1346" i="2"/>
  <c r="H1346" i="2"/>
  <c r="L1346" i="2"/>
  <c r="D1346" i="2"/>
  <c r="I1346" i="2"/>
  <c r="M1346" i="2"/>
  <c r="G1346" i="2"/>
  <c r="J1346" i="2"/>
  <c r="N1346" i="2"/>
  <c r="K1346" i="2"/>
  <c r="Q1350" i="2"/>
  <c r="H1350" i="2"/>
  <c r="L1350" i="2"/>
  <c r="D1350" i="2"/>
  <c r="I1350" i="2"/>
  <c r="M1350" i="2"/>
  <c r="G1350" i="2"/>
  <c r="J1350" i="2"/>
  <c r="N1350" i="2"/>
  <c r="K1350" i="2"/>
  <c r="Q1354" i="2"/>
  <c r="H1354" i="2"/>
  <c r="L1354" i="2"/>
  <c r="D1354" i="2"/>
  <c r="I1354" i="2"/>
  <c r="M1354" i="2"/>
  <c r="G1354" i="2"/>
  <c r="J1354" i="2"/>
  <c r="N1354" i="2"/>
  <c r="K1354" i="2"/>
  <c r="H1358" i="2"/>
  <c r="L1358" i="2"/>
  <c r="D1358" i="2"/>
  <c r="I1358" i="2"/>
  <c r="M1358" i="2"/>
  <c r="G1358" i="2"/>
  <c r="J1358" i="2"/>
  <c r="N1358" i="2"/>
  <c r="K1358" i="2"/>
  <c r="H1362" i="2"/>
  <c r="L1362" i="2"/>
  <c r="D1362" i="2"/>
  <c r="I1362" i="2"/>
  <c r="M1362" i="2"/>
  <c r="G1362" i="2"/>
  <c r="J1362" i="2"/>
  <c r="N1362" i="2"/>
  <c r="K1362" i="2"/>
  <c r="Q1366" i="2"/>
  <c r="H1366" i="2"/>
  <c r="L1366" i="2"/>
  <c r="D1366" i="2"/>
  <c r="I1366" i="2"/>
  <c r="M1366" i="2"/>
  <c r="G1366" i="2"/>
  <c r="J1366" i="2"/>
  <c r="N1366" i="2"/>
  <c r="K1366" i="2"/>
  <c r="Q1370" i="2"/>
  <c r="H1370" i="2"/>
  <c r="L1370" i="2"/>
  <c r="D1370" i="2"/>
  <c r="I1370" i="2"/>
  <c r="M1370" i="2"/>
  <c r="G1370" i="2"/>
  <c r="J1370" i="2"/>
  <c r="N1370" i="2"/>
  <c r="K1370" i="2"/>
  <c r="Q1374" i="2"/>
  <c r="H1374" i="2"/>
  <c r="L1374" i="2"/>
  <c r="D1374" i="2"/>
  <c r="I1374" i="2"/>
  <c r="M1374" i="2"/>
  <c r="G1374" i="2"/>
  <c r="J1374" i="2"/>
  <c r="N1374" i="2"/>
  <c r="K1374" i="2"/>
  <c r="Q1378" i="2"/>
  <c r="H1378" i="2"/>
  <c r="L1378" i="2"/>
  <c r="D1378" i="2"/>
  <c r="I1378" i="2"/>
  <c r="M1378" i="2"/>
  <c r="G1378" i="2"/>
  <c r="J1378" i="2"/>
  <c r="N1378" i="2"/>
  <c r="K1378" i="2"/>
  <c r="Q1382" i="2"/>
  <c r="H1382" i="2"/>
  <c r="L1382" i="2"/>
  <c r="D1382" i="2"/>
  <c r="I1382" i="2"/>
  <c r="M1382" i="2"/>
  <c r="G1382" i="2"/>
  <c r="J1382" i="2"/>
  <c r="N1382" i="2"/>
  <c r="K1382" i="2"/>
  <c r="Q1386" i="2"/>
  <c r="H1386" i="2"/>
  <c r="L1386" i="2"/>
  <c r="D1386" i="2"/>
  <c r="I1386" i="2"/>
  <c r="M1386" i="2"/>
  <c r="G1386" i="2"/>
  <c r="J1386" i="2"/>
  <c r="N1386" i="2"/>
  <c r="K1386" i="2"/>
  <c r="Q1390" i="2"/>
  <c r="H1390" i="2"/>
  <c r="L1390" i="2"/>
  <c r="D1390" i="2"/>
  <c r="I1390" i="2"/>
  <c r="M1390" i="2"/>
  <c r="G1390" i="2"/>
  <c r="J1390" i="2"/>
  <c r="N1390" i="2"/>
  <c r="K1390" i="2"/>
  <c r="Q1394" i="2"/>
  <c r="H1394" i="2"/>
  <c r="L1394" i="2"/>
  <c r="D1394" i="2"/>
  <c r="I1394" i="2"/>
  <c r="M1394" i="2"/>
  <c r="G1394" i="2"/>
  <c r="J1394" i="2"/>
  <c r="N1394" i="2"/>
  <c r="K1394" i="2"/>
  <c r="Q1398" i="2"/>
  <c r="H1398" i="2"/>
  <c r="L1398" i="2"/>
  <c r="D1398" i="2"/>
  <c r="I1398" i="2"/>
  <c r="M1398" i="2"/>
  <c r="G1398" i="2"/>
  <c r="J1398" i="2"/>
  <c r="N1398" i="2"/>
  <c r="K1398" i="2"/>
  <c r="Q1402" i="2"/>
  <c r="H1402" i="2"/>
  <c r="L1402" i="2"/>
  <c r="D1402" i="2"/>
  <c r="I1402" i="2"/>
  <c r="M1402" i="2"/>
  <c r="G1402" i="2"/>
  <c r="J1402" i="2"/>
  <c r="N1402" i="2"/>
  <c r="K1402" i="2"/>
  <c r="Q1406" i="2"/>
  <c r="H1406" i="2"/>
  <c r="L1406" i="2"/>
  <c r="D1406" i="2"/>
  <c r="I1406" i="2"/>
  <c r="M1406" i="2"/>
  <c r="G1406" i="2"/>
  <c r="J1406" i="2"/>
  <c r="N1406" i="2"/>
  <c r="K1406" i="2"/>
  <c r="Q1410" i="2"/>
  <c r="H1410" i="2"/>
  <c r="L1410" i="2"/>
  <c r="D1410" i="2"/>
  <c r="I1410" i="2"/>
  <c r="M1410" i="2"/>
  <c r="G1410" i="2"/>
  <c r="J1410" i="2"/>
  <c r="N1410" i="2"/>
  <c r="K1410" i="2"/>
  <c r="Q1414" i="2"/>
  <c r="H1414" i="2"/>
  <c r="L1414" i="2"/>
  <c r="D1414" i="2"/>
  <c r="I1414" i="2"/>
  <c r="M1414" i="2"/>
  <c r="G1414" i="2"/>
  <c r="J1414" i="2"/>
  <c r="N1414" i="2"/>
  <c r="K1414" i="2"/>
  <c r="Q1418" i="2"/>
  <c r="H1418" i="2"/>
  <c r="L1418" i="2"/>
  <c r="D1418" i="2"/>
  <c r="I1418" i="2"/>
  <c r="M1418" i="2"/>
  <c r="G1418" i="2"/>
  <c r="J1418" i="2"/>
  <c r="N1418" i="2"/>
  <c r="K1418" i="2"/>
  <c r="Q1422" i="2"/>
  <c r="H1422" i="2"/>
  <c r="L1422" i="2"/>
  <c r="D1422" i="2"/>
  <c r="I1422" i="2"/>
  <c r="M1422" i="2"/>
  <c r="G1422" i="2"/>
  <c r="J1422" i="2"/>
  <c r="N1422" i="2"/>
  <c r="K1422" i="2"/>
  <c r="Q1426" i="2"/>
  <c r="H1426" i="2"/>
  <c r="L1426" i="2"/>
  <c r="D1426" i="2"/>
  <c r="I1426" i="2"/>
  <c r="M1426" i="2"/>
  <c r="G1426" i="2"/>
  <c r="J1426" i="2"/>
  <c r="N1426" i="2"/>
  <c r="K1426" i="2"/>
  <c r="Q1430" i="2"/>
  <c r="H1430" i="2"/>
  <c r="L1430" i="2"/>
  <c r="D1430" i="2"/>
  <c r="I1430" i="2"/>
  <c r="M1430" i="2"/>
  <c r="G1430" i="2"/>
  <c r="J1430" i="2"/>
  <c r="N1430" i="2"/>
  <c r="K1430" i="2"/>
  <c r="Q1434" i="2"/>
  <c r="H1434" i="2"/>
  <c r="L1434" i="2"/>
  <c r="D1434" i="2"/>
  <c r="I1434" i="2"/>
  <c r="M1434" i="2"/>
  <c r="G1434" i="2"/>
  <c r="J1434" i="2"/>
  <c r="N1434" i="2"/>
  <c r="K1434" i="2"/>
  <c r="Q1438" i="2"/>
  <c r="H1438" i="2"/>
  <c r="L1438" i="2"/>
  <c r="D1438" i="2"/>
  <c r="I1438" i="2"/>
  <c r="M1438" i="2"/>
  <c r="G1438" i="2"/>
  <c r="J1438" i="2"/>
  <c r="N1438" i="2"/>
  <c r="K1438" i="2"/>
  <c r="Q1442" i="2"/>
  <c r="H1442" i="2"/>
  <c r="L1442" i="2"/>
  <c r="D1442" i="2"/>
  <c r="I1442" i="2"/>
  <c r="M1442" i="2"/>
  <c r="G1442" i="2"/>
  <c r="J1442" i="2"/>
  <c r="N1442" i="2"/>
  <c r="K1442" i="2"/>
  <c r="Q1446" i="2"/>
  <c r="H1446" i="2"/>
  <c r="L1446" i="2"/>
  <c r="D1446" i="2"/>
  <c r="I1446" i="2"/>
  <c r="M1446" i="2"/>
  <c r="G1446" i="2"/>
  <c r="J1446" i="2"/>
  <c r="N1446" i="2"/>
  <c r="K1446" i="2"/>
  <c r="Q1450" i="2"/>
  <c r="H1450" i="2"/>
  <c r="L1450" i="2"/>
  <c r="D1450" i="2"/>
  <c r="I1450" i="2"/>
  <c r="M1450" i="2"/>
  <c r="G1450" i="2"/>
  <c r="J1450" i="2"/>
  <c r="N1450" i="2"/>
  <c r="K1450" i="2"/>
  <c r="Q1454" i="2"/>
  <c r="H1454" i="2"/>
  <c r="L1454" i="2"/>
  <c r="D1454" i="2"/>
  <c r="I1454" i="2"/>
  <c r="M1454" i="2"/>
  <c r="G1454" i="2"/>
  <c r="J1454" i="2"/>
  <c r="N1454" i="2"/>
  <c r="K1454" i="2"/>
  <c r="Q1458" i="2"/>
  <c r="H1458" i="2"/>
  <c r="L1458" i="2"/>
  <c r="D1458" i="2"/>
  <c r="I1458" i="2"/>
  <c r="M1458" i="2"/>
  <c r="G1458" i="2"/>
  <c r="J1458" i="2"/>
  <c r="N1458" i="2"/>
  <c r="K1458" i="2"/>
  <c r="Q1462" i="2"/>
  <c r="H1462" i="2"/>
  <c r="L1462" i="2"/>
  <c r="G1462" i="2"/>
  <c r="M1462" i="2"/>
  <c r="I1462" i="2"/>
  <c r="N1462" i="2"/>
  <c r="D1462" i="2"/>
  <c r="J1462" i="2"/>
  <c r="K1462" i="2"/>
  <c r="Q1466" i="2"/>
  <c r="H1466" i="2"/>
  <c r="L1466" i="2"/>
  <c r="G1466" i="2"/>
  <c r="M1466" i="2"/>
  <c r="I1466" i="2"/>
  <c r="N1466" i="2"/>
  <c r="J1466" i="2"/>
  <c r="D1466" i="2"/>
  <c r="K1466" i="2"/>
  <c r="Q1470" i="2"/>
  <c r="H1470" i="2"/>
  <c r="L1470" i="2"/>
  <c r="G1470" i="2"/>
  <c r="M1470" i="2"/>
  <c r="I1470" i="2"/>
  <c r="N1470" i="2"/>
  <c r="D1470" i="2"/>
  <c r="J1470" i="2"/>
  <c r="K1470" i="2"/>
  <c r="Q1474" i="2"/>
  <c r="D1474" i="2"/>
  <c r="I1474" i="2"/>
  <c r="M1474" i="2"/>
  <c r="J1474" i="2"/>
  <c r="N1474" i="2"/>
  <c r="H1474" i="2"/>
  <c r="K1474" i="2"/>
  <c r="L1474" i="2"/>
  <c r="G1474" i="2"/>
  <c r="Q1478" i="2"/>
  <c r="D1478" i="2"/>
  <c r="I1478" i="2"/>
  <c r="M1478" i="2"/>
  <c r="J1478" i="2"/>
  <c r="N1478" i="2"/>
  <c r="H1478" i="2"/>
  <c r="K1478" i="2"/>
  <c r="G1478" i="2"/>
  <c r="L1478" i="2"/>
  <c r="Q1482" i="2"/>
  <c r="D1482" i="2"/>
  <c r="I1482" i="2"/>
  <c r="M1482" i="2"/>
  <c r="J1482" i="2"/>
  <c r="N1482" i="2"/>
  <c r="H1482" i="2"/>
  <c r="K1482" i="2"/>
  <c r="G1482" i="2"/>
  <c r="L1482" i="2"/>
  <c r="Q1486" i="2"/>
  <c r="D1486" i="2"/>
  <c r="I1486" i="2"/>
  <c r="M1486" i="2"/>
  <c r="J1486" i="2"/>
  <c r="N1486" i="2"/>
  <c r="H1486" i="2"/>
  <c r="K1486" i="2"/>
  <c r="G1486" i="2"/>
  <c r="L1486" i="2"/>
  <c r="Q1490" i="2"/>
  <c r="D1490" i="2"/>
  <c r="I1490" i="2"/>
  <c r="M1490" i="2"/>
  <c r="J1490" i="2"/>
  <c r="N1490" i="2"/>
  <c r="H1490" i="2"/>
  <c r="K1490" i="2"/>
  <c r="G1490" i="2"/>
  <c r="L1490" i="2"/>
  <c r="Q1494" i="2"/>
  <c r="D1494" i="2"/>
  <c r="I1494" i="2"/>
  <c r="M1494" i="2"/>
  <c r="J1494" i="2"/>
  <c r="N1494" i="2"/>
  <c r="H1494" i="2"/>
  <c r="K1494" i="2"/>
  <c r="G1494" i="2"/>
  <c r="L1494" i="2"/>
  <c r="Q1498" i="2"/>
  <c r="D1498" i="2"/>
  <c r="I1498" i="2"/>
  <c r="M1498" i="2"/>
  <c r="J1498" i="2"/>
  <c r="N1498" i="2"/>
  <c r="H1498" i="2"/>
  <c r="K1498" i="2"/>
  <c r="G1498" i="2"/>
  <c r="L1498" i="2"/>
  <c r="L448" i="1"/>
  <c r="L456" i="1"/>
  <c r="Q55" i="2"/>
  <c r="J55" i="2"/>
  <c r="N55" i="2"/>
  <c r="K55" i="2"/>
  <c r="L55" i="2"/>
  <c r="D55" i="2"/>
  <c r="I55" i="2"/>
  <c r="H55" i="2"/>
  <c r="G55" i="2"/>
  <c r="M55" i="2"/>
  <c r="Q71" i="2"/>
  <c r="J71" i="2"/>
  <c r="N71" i="2"/>
  <c r="K71" i="2"/>
  <c r="L71" i="2"/>
  <c r="G71" i="2"/>
  <c r="M71" i="2"/>
  <c r="I71" i="2"/>
  <c r="H71" i="2"/>
  <c r="D71" i="2"/>
  <c r="J83" i="2"/>
  <c r="N83" i="2"/>
  <c r="K83" i="2"/>
  <c r="H83" i="2"/>
  <c r="M83" i="2"/>
  <c r="D83" i="2"/>
  <c r="L83" i="2"/>
  <c r="I83" i="2"/>
  <c r="G83" i="2"/>
  <c r="J99" i="2"/>
  <c r="N99" i="2"/>
  <c r="K99" i="2"/>
  <c r="H99" i="2"/>
  <c r="I99" i="2"/>
  <c r="G99" i="2"/>
  <c r="D99" i="2"/>
  <c r="M99" i="2"/>
  <c r="L99" i="2"/>
  <c r="H111" i="2"/>
  <c r="L111" i="2"/>
  <c r="G111" i="2"/>
  <c r="M111" i="2"/>
  <c r="I111" i="2"/>
  <c r="K111" i="2"/>
  <c r="D111" i="2"/>
  <c r="N111" i="2"/>
  <c r="J111" i="2"/>
  <c r="H123" i="2"/>
  <c r="L123" i="2"/>
  <c r="G123" i="2"/>
  <c r="M123" i="2"/>
  <c r="D123" i="2"/>
  <c r="K123" i="2"/>
  <c r="N123" i="2"/>
  <c r="J123" i="2"/>
  <c r="I123" i="2"/>
  <c r="Q139" i="2"/>
  <c r="H139" i="2"/>
  <c r="L139" i="2"/>
  <c r="G139" i="2"/>
  <c r="M139" i="2"/>
  <c r="D139" i="2"/>
  <c r="K139" i="2"/>
  <c r="N139" i="2"/>
  <c r="J139" i="2"/>
  <c r="I139" i="2"/>
  <c r="R151" i="2"/>
  <c r="H151" i="2"/>
  <c r="L151" i="2"/>
  <c r="G151" i="2"/>
  <c r="M151" i="2"/>
  <c r="D151" i="2"/>
  <c r="K151" i="2"/>
  <c r="I151" i="2"/>
  <c r="J151" i="2"/>
  <c r="N151" i="2"/>
  <c r="R167" i="2"/>
  <c r="H167" i="2"/>
  <c r="L167" i="2"/>
  <c r="G167" i="2"/>
  <c r="M167" i="2"/>
  <c r="D167" i="2"/>
  <c r="K167" i="2"/>
  <c r="I167" i="2"/>
  <c r="J167" i="2"/>
  <c r="N167" i="2"/>
  <c r="R179" i="2"/>
  <c r="H179" i="2"/>
  <c r="L179" i="2"/>
  <c r="G179" i="2"/>
  <c r="M179" i="2"/>
  <c r="D179" i="2"/>
  <c r="K179" i="2"/>
  <c r="N179" i="2"/>
  <c r="J179" i="2"/>
  <c r="I179" i="2"/>
  <c r="R195" i="2"/>
  <c r="H195" i="2"/>
  <c r="L195" i="2"/>
  <c r="G195" i="2"/>
  <c r="M195" i="2"/>
  <c r="D195" i="2"/>
  <c r="K195" i="2"/>
  <c r="N195" i="2"/>
  <c r="J195" i="2"/>
  <c r="I195" i="2"/>
  <c r="R207" i="2"/>
  <c r="H207" i="2"/>
  <c r="L207" i="2"/>
  <c r="G207" i="2"/>
  <c r="M207" i="2"/>
  <c r="I207" i="2"/>
  <c r="N207" i="2"/>
  <c r="J207" i="2"/>
  <c r="D207" i="2"/>
  <c r="K207" i="2"/>
  <c r="R223" i="2"/>
  <c r="D223" i="2"/>
  <c r="I223" i="2"/>
  <c r="M223" i="2"/>
  <c r="G223" i="2"/>
  <c r="L223" i="2"/>
  <c r="K223" i="2"/>
  <c r="N223" i="2"/>
  <c r="J223" i="2"/>
  <c r="H223" i="2"/>
  <c r="R235" i="2"/>
  <c r="D235" i="2"/>
  <c r="I235" i="2"/>
  <c r="M235" i="2"/>
  <c r="G235" i="2"/>
  <c r="L235" i="2"/>
  <c r="K235" i="2"/>
  <c r="N235" i="2"/>
  <c r="J235" i="2"/>
  <c r="H235" i="2"/>
  <c r="R247" i="2"/>
  <c r="D247" i="2"/>
  <c r="I247" i="2"/>
  <c r="M247" i="2"/>
  <c r="G247" i="2"/>
  <c r="L247" i="2"/>
  <c r="K247" i="2"/>
  <c r="J247" i="2"/>
  <c r="N247" i="2"/>
  <c r="H247" i="2"/>
  <c r="R263" i="2"/>
  <c r="D263" i="2"/>
  <c r="I263" i="2"/>
  <c r="M263" i="2"/>
  <c r="G263" i="2"/>
  <c r="L263" i="2"/>
  <c r="K263" i="2"/>
  <c r="J263" i="2"/>
  <c r="N263" i="2"/>
  <c r="H263" i="2"/>
  <c r="R275" i="2"/>
  <c r="D275" i="2"/>
  <c r="I275" i="2"/>
  <c r="M275" i="2"/>
  <c r="G275" i="2"/>
  <c r="L275" i="2"/>
  <c r="K275" i="2"/>
  <c r="J275" i="2"/>
  <c r="H275" i="2"/>
  <c r="N275" i="2"/>
  <c r="R291" i="2"/>
  <c r="D291" i="2"/>
  <c r="I291" i="2"/>
  <c r="M291" i="2"/>
  <c r="G291" i="2"/>
  <c r="L291" i="2"/>
  <c r="K291" i="2"/>
  <c r="J291" i="2"/>
  <c r="H291" i="2"/>
  <c r="N291" i="2"/>
  <c r="R303" i="2"/>
  <c r="D303" i="2"/>
  <c r="I303" i="2"/>
  <c r="M303" i="2"/>
  <c r="G303" i="2"/>
  <c r="L303" i="2"/>
  <c r="K303" i="2"/>
  <c r="J303" i="2"/>
  <c r="H303" i="2"/>
  <c r="N303" i="2"/>
  <c r="R315" i="2"/>
  <c r="D315" i="2"/>
  <c r="I315" i="2"/>
  <c r="M315" i="2"/>
  <c r="G315" i="2"/>
  <c r="L315" i="2"/>
  <c r="K315" i="2"/>
  <c r="J315" i="2"/>
  <c r="N315" i="2"/>
  <c r="H315" i="2"/>
  <c r="R331" i="2"/>
  <c r="H331" i="2"/>
  <c r="L331" i="2"/>
  <c r="G331" i="2"/>
  <c r="K331" i="2"/>
  <c r="N331" i="2"/>
  <c r="I331" i="2"/>
  <c r="J331" i="2"/>
  <c r="D331" i="2"/>
  <c r="M331" i="2"/>
  <c r="R343" i="2"/>
  <c r="H343" i="2"/>
  <c r="L343" i="2"/>
  <c r="G343" i="2"/>
  <c r="K343" i="2"/>
  <c r="D343" i="2"/>
  <c r="M343" i="2"/>
  <c r="N343" i="2"/>
  <c r="J343" i="2"/>
  <c r="I343" i="2"/>
  <c r="R355" i="2"/>
  <c r="G355" i="2"/>
  <c r="K355" i="2"/>
  <c r="I355" i="2"/>
  <c r="N355" i="2"/>
  <c r="D355" i="2"/>
  <c r="J355" i="2"/>
  <c r="H355" i="2"/>
  <c r="M355" i="2"/>
  <c r="L355" i="2"/>
  <c r="R367" i="2"/>
  <c r="G367" i="2"/>
  <c r="K367" i="2"/>
  <c r="I367" i="2"/>
  <c r="N367" i="2"/>
  <c r="D367" i="2"/>
  <c r="J367" i="2"/>
  <c r="H367" i="2"/>
  <c r="M367" i="2"/>
  <c r="L367" i="2"/>
  <c r="Q379" i="2"/>
  <c r="G379" i="2"/>
  <c r="K379" i="2"/>
  <c r="D379" i="2"/>
  <c r="J379" i="2"/>
  <c r="H379" i="2"/>
  <c r="M379" i="2"/>
  <c r="I379" i="2"/>
  <c r="L379" i="2"/>
  <c r="N379" i="2"/>
  <c r="Q391" i="2"/>
  <c r="G391" i="2"/>
  <c r="K391" i="2"/>
  <c r="D391" i="2"/>
  <c r="J391" i="2"/>
  <c r="H391" i="2"/>
  <c r="M391" i="2"/>
  <c r="I391" i="2"/>
  <c r="L391" i="2"/>
  <c r="N391" i="2"/>
  <c r="Q407" i="2"/>
  <c r="G407" i="2"/>
  <c r="K407" i="2"/>
  <c r="H407" i="2"/>
  <c r="M407" i="2"/>
  <c r="N407" i="2"/>
  <c r="I407" i="2"/>
  <c r="D407" i="2"/>
  <c r="L407" i="2"/>
  <c r="J407" i="2"/>
  <c r="Q423" i="2"/>
  <c r="G423" i="2"/>
  <c r="K423" i="2"/>
  <c r="H423" i="2"/>
  <c r="M423" i="2"/>
  <c r="N423" i="2"/>
  <c r="I423" i="2"/>
  <c r="D423" i="2"/>
  <c r="L423" i="2"/>
  <c r="J423" i="2"/>
  <c r="Q443" i="2"/>
  <c r="G443" i="2"/>
  <c r="K443" i="2"/>
  <c r="H443" i="2"/>
  <c r="M443" i="2"/>
  <c r="N443" i="2"/>
  <c r="I443" i="2"/>
  <c r="D443" i="2"/>
  <c r="L443" i="2"/>
  <c r="J443" i="2"/>
  <c r="Q455" i="2"/>
  <c r="G455" i="2"/>
  <c r="K455" i="2"/>
  <c r="H455" i="2"/>
  <c r="M455" i="2"/>
  <c r="N455" i="2"/>
  <c r="I455" i="2"/>
  <c r="D455" i="2"/>
  <c r="L455" i="2"/>
  <c r="J455" i="2"/>
  <c r="Q471" i="2"/>
  <c r="G471" i="2"/>
  <c r="K471" i="2"/>
  <c r="H471" i="2"/>
  <c r="M471" i="2"/>
  <c r="N471" i="2"/>
  <c r="I471" i="2"/>
  <c r="D471" i="2"/>
  <c r="L471" i="2"/>
  <c r="J471" i="2"/>
  <c r="Q483" i="2"/>
  <c r="G483" i="2"/>
  <c r="K483" i="2"/>
  <c r="H483" i="2"/>
  <c r="M483" i="2"/>
  <c r="N483" i="2"/>
  <c r="I483" i="2"/>
  <c r="D483" i="2"/>
  <c r="L483" i="2"/>
  <c r="J483" i="2"/>
  <c r="Q499" i="2"/>
  <c r="G499" i="2"/>
  <c r="K499" i="2"/>
  <c r="H499" i="2"/>
  <c r="M499" i="2"/>
  <c r="N499" i="2"/>
  <c r="I499" i="2"/>
  <c r="D499" i="2"/>
  <c r="L499" i="2"/>
  <c r="J499" i="2"/>
  <c r="Q511" i="2"/>
  <c r="G511" i="2"/>
  <c r="K511" i="2"/>
  <c r="L511" i="2"/>
  <c r="H511" i="2"/>
  <c r="M511" i="2"/>
  <c r="D511" i="2"/>
  <c r="J511" i="2"/>
  <c r="N511" i="2"/>
  <c r="I511" i="2"/>
  <c r="Q527" i="2"/>
  <c r="G527" i="2"/>
  <c r="K527" i="2"/>
  <c r="L527" i="2"/>
  <c r="H527" i="2"/>
  <c r="M527" i="2"/>
  <c r="D527" i="2"/>
  <c r="J527" i="2"/>
  <c r="N527" i="2"/>
  <c r="I527" i="2"/>
  <c r="Q539" i="2"/>
  <c r="G539" i="2"/>
  <c r="K539" i="2"/>
  <c r="H539" i="2"/>
  <c r="M539" i="2"/>
  <c r="D539" i="2"/>
  <c r="J539" i="2"/>
  <c r="I539" i="2"/>
  <c r="L539" i="2"/>
  <c r="N539" i="2"/>
  <c r="Q555" i="2"/>
  <c r="G555" i="2"/>
  <c r="K555" i="2"/>
  <c r="D555" i="2"/>
  <c r="I555" i="2"/>
  <c r="M555" i="2"/>
  <c r="J555" i="2"/>
  <c r="L555" i="2"/>
  <c r="H555" i="2"/>
  <c r="N555" i="2"/>
  <c r="Q567" i="2"/>
  <c r="G567" i="2"/>
  <c r="K567" i="2"/>
  <c r="D567" i="2"/>
  <c r="I567" i="2"/>
  <c r="M567" i="2"/>
  <c r="J567" i="2"/>
  <c r="L567" i="2"/>
  <c r="H567" i="2"/>
  <c r="N567" i="2"/>
  <c r="Q579" i="2"/>
  <c r="G579" i="2"/>
  <c r="K579" i="2"/>
  <c r="D579" i="2"/>
  <c r="I579" i="2"/>
  <c r="M579" i="2"/>
  <c r="J579" i="2"/>
  <c r="L579" i="2"/>
  <c r="H579" i="2"/>
  <c r="N579" i="2"/>
  <c r="Q591" i="2"/>
  <c r="G591" i="2"/>
  <c r="K591" i="2"/>
  <c r="D591" i="2"/>
  <c r="I591" i="2"/>
  <c r="M591" i="2"/>
  <c r="J591" i="2"/>
  <c r="L591" i="2"/>
  <c r="H591" i="2"/>
  <c r="N591" i="2"/>
  <c r="Q607" i="2"/>
  <c r="D607" i="2"/>
  <c r="I607" i="2"/>
  <c r="M607" i="2"/>
  <c r="G607" i="2"/>
  <c r="L607" i="2"/>
  <c r="H607" i="2"/>
  <c r="N607" i="2"/>
  <c r="J607" i="2"/>
  <c r="K607" i="2"/>
  <c r="Q619" i="2"/>
  <c r="D619" i="2"/>
  <c r="I619" i="2"/>
  <c r="M619" i="2"/>
  <c r="G619" i="2"/>
  <c r="L619" i="2"/>
  <c r="H619" i="2"/>
  <c r="N619" i="2"/>
  <c r="J619" i="2"/>
  <c r="K619" i="2"/>
  <c r="Q631" i="2"/>
  <c r="D631" i="2"/>
  <c r="I631" i="2"/>
  <c r="M631" i="2"/>
  <c r="G631" i="2"/>
  <c r="L631" i="2"/>
  <c r="H631" i="2"/>
  <c r="N631" i="2"/>
  <c r="J631" i="2"/>
  <c r="K631" i="2"/>
  <c r="Q647" i="2"/>
  <c r="D647" i="2"/>
  <c r="I647" i="2"/>
  <c r="M647" i="2"/>
  <c r="G647" i="2"/>
  <c r="L647" i="2"/>
  <c r="H647" i="2"/>
  <c r="N647" i="2"/>
  <c r="J647" i="2"/>
  <c r="K647" i="2"/>
  <c r="Q655" i="2"/>
  <c r="D655" i="2"/>
  <c r="I655" i="2"/>
  <c r="M655" i="2"/>
  <c r="G655" i="2"/>
  <c r="L655" i="2"/>
  <c r="H655" i="2"/>
  <c r="N655" i="2"/>
  <c r="J655" i="2"/>
  <c r="K655" i="2"/>
  <c r="Q667" i="2"/>
  <c r="D667" i="2"/>
  <c r="I667" i="2"/>
  <c r="M667" i="2"/>
  <c r="G667" i="2"/>
  <c r="L667" i="2"/>
  <c r="H667" i="2"/>
  <c r="N667" i="2"/>
  <c r="J667" i="2"/>
  <c r="K667" i="2"/>
  <c r="Q679" i="2"/>
  <c r="D679" i="2"/>
  <c r="I679" i="2"/>
  <c r="M679" i="2"/>
  <c r="G679" i="2"/>
  <c r="L679" i="2"/>
  <c r="H679" i="2"/>
  <c r="N679" i="2"/>
  <c r="J679" i="2"/>
  <c r="K679" i="2"/>
  <c r="Q695" i="2"/>
  <c r="D695" i="2"/>
  <c r="I695" i="2"/>
  <c r="M695" i="2"/>
  <c r="G695" i="2"/>
  <c r="L695" i="2"/>
  <c r="H695" i="2"/>
  <c r="N695" i="2"/>
  <c r="J695" i="2"/>
  <c r="K695" i="2"/>
  <c r="Q707" i="2"/>
  <c r="D707" i="2"/>
  <c r="I707" i="2"/>
  <c r="M707" i="2"/>
  <c r="G707" i="2"/>
  <c r="L707" i="2"/>
  <c r="H707" i="2"/>
  <c r="N707" i="2"/>
  <c r="J707" i="2"/>
  <c r="K707" i="2"/>
  <c r="Q723" i="2"/>
  <c r="D723" i="2"/>
  <c r="I723" i="2"/>
  <c r="M723" i="2"/>
  <c r="G723" i="2"/>
  <c r="L723" i="2"/>
  <c r="H723" i="2"/>
  <c r="N723" i="2"/>
  <c r="J723" i="2"/>
  <c r="K723" i="2"/>
  <c r="Q735" i="2"/>
  <c r="D735" i="2"/>
  <c r="I735" i="2"/>
  <c r="M735" i="2"/>
  <c r="G735" i="2"/>
  <c r="L735" i="2"/>
  <c r="H735" i="2"/>
  <c r="N735" i="2"/>
  <c r="J735" i="2"/>
  <c r="K735" i="2"/>
  <c r="Q747" i="2"/>
  <c r="D747" i="2"/>
  <c r="I747" i="2"/>
  <c r="M747" i="2"/>
  <c r="G747" i="2"/>
  <c r="L747" i="2"/>
  <c r="H747" i="2"/>
  <c r="N747" i="2"/>
  <c r="J747" i="2"/>
  <c r="K747" i="2"/>
  <c r="Q763" i="2"/>
  <c r="D763" i="2"/>
  <c r="I763" i="2"/>
  <c r="M763" i="2"/>
  <c r="G763" i="2"/>
  <c r="L763" i="2"/>
  <c r="H763" i="2"/>
  <c r="N763" i="2"/>
  <c r="J763" i="2"/>
  <c r="K763" i="2"/>
  <c r="Q775" i="2"/>
  <c r="D775" i="2"/>
  <c r="I775" i="2"/>
  <c r="M775" i="2"/>
  <c r="J775" i="2"/>
  <c r="N775" i="2"/>
  <c r="G775" i="2"/>
  <c r="H775" i="2"/>
  <c r="K775" i="2"/>
  <c r="L775" i="2"/>
  <c r="Q791" i="2"/>
  <c r="D791" i="2"/>
  <c r="I791" i="2"/>
  <c r="M791" i="2"/>
  <c r="J791" i="2"/>
  <c r="N791" i="2"/>
  <c r="G791" i="2"/>
  <c r="H791" i="2"/>
  <c r="K791" i="2"/>
  <c r="L791" i="2"/>
  <c r="Q803" i="2"/>
  <c r="D803" i="2"/>
  <c r="I803" i="2"/>
  <c r="M803" i="2"/>
  <c r="J803" i="2"/>
  <c r="N803" i="2"/>
  <c r="G803" i="2"/>
  <c r="H803" i="2"/>
  <c r="K803" i="2"/>
  <c r="L803" i="2"/>
  <c r="Q815" i="2"/>
  <c r="D815" i="2"/>
  <c r="I815" i="2"/>
  <c r="M815" i="2"/>
  <c r="J815" i="2"/>
  <c r="N815" i="2"/>
  <c r="G815" i="2"/>
  <c r="H815" i="2"/>
  <c r="K815" i="2"/>
  <c r="L815" i="2"/>
  <c r="Q831" i="2"/>
  <c r="D831" i="2"/>
  <c r="I831" i="2"/>
  <c r="M831" i="2"/>
  <c r="J831" i="2"/>
  <c r="K831" i="2"/>
  <c r="N831" i="2"/>
  <c r="G831" i="2"/>
  <c r="H831" i="2"/>
  <c r="L831" i="2"/>
  <c r="Q843" i="2"/>
  <c r="D843" i="2"/>
  <c r="I843" i="2"/>
  <c r="M843" i="2"/>
  <c r="J843" i="2"/>
  <c r="K843" i="2"/>
  <c r="N843" i="2"/>
  <c r="G843" i="2"/>
  <c r="H843" i="2"/>
  <c r="L843" i="2"/>
  <c r="Q855" i="2"/>
  <c r="D855" i="2"/>
  <c r="I855" i="2"/>
  <c r="M855" i="2"/>
  <c r="J855" i="2"/>
  <c r="K855" i="2"/>
  <c r="N855" i="2"/>
  <c r="G855" i="2"/>
  <c r="H855" i="2"/>
  <c r="L855" i="2"/>
  <c r="Q871" i="2"/>
  <c r="D871" i="2"/>
  <c r="I871" i="2"/>
  <c r="M871" i="2"/>
  <c r="J871" i="2"/>
  <c r="K871" i="2"/>
  <c r="N871" i="2"/>
  <c r="G871" i="2"/>
  <c r="H871" i="2"/>
  <c r="L871" i="2"/>
  <c r="Q883" i="2"/>
  <c r="D883" i="2"/>
  <c r="I883" i="2"/>
  <c r="J883" i="2"/>
  <c r="N883" i="2"/>
  <c r="K883" i="2"/>
  <c r="M883" i="2"/>
  <c r="G883" i="2"/>
  <c r="H883" i="2"/>
  <c r="L883" i="2"/>
  <c r="Q895" i="2"/>
  <c r="J895" i="2"/>
  <c r="N895" i="2"/>
  <c r="G895" i="2"/>
  <c r="K895" i="2"/>
  <c r="M895" i="2"/>
  <c r="H895" i="2"/>
  <c r="I895" i="2"/>
  <c r="L895" i="2"/>
  <c r="D895" i="2"/>
  <c r="Q911" i="2"/>
  <c r="J911" i="2"/>
  <c r="N911" i="2"/>
  <c r="G911" i="2"/>
  <c r="K911" i="2"/>
  <c r="M911" i="2"/>
  <c r="H911" i="2"/>
  <c r="I911" i="2"/>
  <c r="L911" i="2"/>
  <c r="D911" i="2"/>
  <c r="Q923" i="2"/>
  <c r="J923" i="2"/>
  <c r="N923" i="2"/>
  <c r="G923" i="2"/>
  <c r="K923" i="2"/>
  <c r="M923" i="2"/>
  <c r="H923" i="2"/>
  <c r="I923" i="2"/>
  <c r="L923" i="2"/>
  <c r="D923" i="2"/>
  <c r="Q935" i="2"/>
  <c r="J935" i="2"/>
  <c r="N935" i="2"/>
  <c r="G935" i="2"/>
  <c r="K935" i="2"/>
  <c r="M935" i="2"/>
  <c r="H935" i="2"/>
  <c r="I935" i="2"/>
  <c r="L935" i="2"/>
  <c r="D935" i="2"/>
  <c r="Q951" i="2"/>
  <c r="J951" i="2"/>
  <c r="N951" i="2"/>
  <c r="G951" i="2"/>
  <c r="K951" i="2"/>
  <c r="M951" i="2"/>
  <c r="H951" i="2"/>
  <c r="I951" i="2"/>
  <c r="L951" i="2"/>
  <c r="D951" i="2"/>
  <c r="Q963" i="2"/>
  <c r="J963" i="2"/>
  <c r="N963" i="2"/>
  <c r="G963" i="2"/>
  <c r="K963" i="2"/>
  <c r="M963" i="2"/>
  <c r="H963" i="2"/>
  <c r="I963" i="2"/>
  <c r="L963" i="2"/>
  <c r="D963" i="2"/>
  <c r="Q975" i="2"/>
  <c r="J975" i="2"/>
  <c r="N975" i="2"/>
  <c r="G975" i="2"/>
  <c r="K975" i="2"/>
  <c r="M975" i="2"/>
  <c r="H975" i="2"/>
  <c r="I975" i="2"/>
  <c r="L975" i="2"/>
  <c r="D975" i="2"/>
  <c r="Q987" i="2"/>
  <c r="J987" i="2"/>
  <c r="N987" i="2"/>
  <c r="G987" i="2"/>
  <c r="K987" i="2"/>
  <c r="M987" i="2"/>
  <c r="H987" i="2"/>
  <c r="I987" i="2"/>
  <c r="L987" i="2"/>
  <c r="D987" i="2"/>
  <c r="Q1003" i="2"/>
  <c r="J1003" i="2"/>
  <c r="N1003" i="2"/>
  <c r="G1003" i="2"/>
  <c r="K1003" i="2"/>
  <c r="M1003" i="2"/>
  <c r="H1003" i="2"/>
  <c r="I1003" i="2"/>
  <c r="L1003" i="2"/>
  <c r="D1003" i="2"/>
  <c r="Q1015" i="2"/>
  <c r="J1015" i="2"/>
  <c r="N1015" i="2"/>
  <c r="G1015" i="2"/>
  <c r="K1015" i="2"/>
  <c r="M1015" i="2"/>
  <c r="H1015" i="2"/>
  <c r="I1015" i="2"/>
  <c r="L1015" i="2"/>
  <c r="D1015" i="2"/>
  <c r="Q1031" i="2"/>
  <c r="J1031" i="2"/>
  <c r="N1031" i="2"/>
  <c r="G1031" i="2"/>
  <c r="K1031" i="2"/>
  <c r="M1031" i="2"/>
  <c r="H1031" i="2"/>
  <c r="I1031" i="2"/>
  <c r="L1031" i="2"/>
  <c r="D1031" i="2"/>
  <c r="Q1047" i="2"/>
  <c r="J1047" i="2"/>
  <c r="N1047" i="2"/>
  <c r="G1047" i="2"/>
  <c r="K1047" i="2"/>
  <c r="M1047" i="2"/>
  <c r="H1047" i="2"/>
  <c r="I1047" i="2"/>
  <c r="L1047" i="2"/>
  <c r="D1047" i="2"/>
  <c r="Q1059" i="2"/>
  <c r="J1059" i="2"/>
  <c r="N1059" i="2"/>
  <c r="G1059" i="2"/>
  <c r="K1059" i="2"/>
  <c r="M1059" i="2"/>
  <c r="H1059" i="2"/>
  <c r="I1059" i="2"/>
  <c r="L1059" i="2"/>
  <c r="D1059" i="2"/>
  <c r="Q1071" i="2"/>
  <c r="J1071" i="2"/>
  <c r="N1071" i="2"/>
  <c r="K1071" i="2"/>
  <c r="G1071" i="2"/>
  <c r="L1071" i="2"/>
  <c r="H1071" i="2"/>
  <c r="I1071" i="2"/>
  <c r="M1071" i="2"/>
  <c r="D1071" i="2"/>
  <c r="Q1087" i="2"/>
  <c r="J1087" i="2"/>
  <c r="N1087" i="2"/>
  <c r="K1087" i="2"/>
  <c r="G1087" i="2"/>
  <c r="L1087" i="2"/>
  <c r="H1087" i="2"/>
  <c r="I1087" i="2"/>
  <c r="M1087" i="2"/>
  <c r="D1087" i="2"/>
  <c r="Q1103" i="2"/>
  <c r="J1103" i="2"/>
  <c r="N1103" i="2"/>
  <c r="K1103" i="2"/>
  <c r="G1103" i="2"/>
  <c r="L1103" i="2"/>
  <c r="H1103" i="2"/>
  <c r="M1103" i="2"/>
  <c r="I1103" i="2"/>
  <c r="D1103" i="2"/>
  <c r="Q1119" i="2"/>
  <c r="J1119" i="2"/>
  <c r="N1119" i="2"/>
  <c r="K1119" i="2"/>
  <c r="G1119" i="2"/>
  <c r="L1119" i="2"/>
  <c r="H1119" i="2"/>
  <c r="M1119" i="2"/>
  <c r="I1119" i="2"/>
  <c r="D1119" i="2"/>
  <c r="Q1135" i="2"/>
  <c r="J1135" i="2"/>
  <c r="N1135" i="2"/>
  <c r="K1135" i="2"/>
  <c r="G1135" i="2"/>
  <c r="L1135" i="2"/>
  <c r="H1135" i="2"/>
  <c r="I1135" i="2"/>
  <c r="M1135" i="2"/>
  <c r="D1135" i="2"/>
  <c r="Q1151" i="2"/>
  <c r="J1151" i="2"/>
  <c r="N1151" i="2"/>
  <c r="K1151" i="2"/>
  <c r="G1151" i="2"/>
  <c r="L1151" i="2"/>
  <c r="H1151" i="2"/>
  <c r="I1151" i="2"/>
  <c r="M1151" i="2"/>
  <c r="D1151" i="2"/>
  <c r="Q1163" i="2"/>
  <c r="J1163" i="2"/>
  <c r="N1163" i="2"/>
  <c r="K1163" i="2"/>
  <c r="G1163" i="2"/>
  <c r="L1163" i="2"/>
  <c r="I1163" i="2"/>
  <c r="D1163" i="2"/>
  <c r="M1163" i="2"/>
  <c r="H1163" i="2"/>
  <c r="Q1179" i="2"/>
  <c r="J1179" i="2"/>
  <c r="N1179" i="2"/>
  <c r="K1179" i="2"/>
  <c r="G1179" i="2"/>
  <c r="L1179" i="2"/>
  <c r="I1179" i="2"/>
  <c r="D1179" i="2"/>
  <c r="M1179" i="2"/>
  <c r="H1179" i="2"/>
  <c r="Q1195" i="2"/>
  <c r="J1195" i="2"/>
  <c r="N1195" i="2"/>
  <c r="K1195" i="2"/>
  <c r="G1195" i="2"/>
  <c r="L1195" i="2"/>
  <c r="I1195" i="2"/>
  <c r="D1195" i="2"/>
  <c r="M1195" i="2"/>
  <c r="H1195" i="2"/>
  <c r="Q1207" i="2"/>
  <c r="J1207" i="2"/>
  <c r="N1207" i="2"/>
  <c r="K1207" i="2"/>
  <c r="G1207" i="2"/>
  <c r="L1207" i="2"/>
  <c r="H1207" i="2"/>
  <c r="M1207" i="2"/>
  <c r="D1207" i="2"/>
  <c r="I1207" i="2"/>
  <c r="Q1223" i="2"/>
  <c r="J1223" i="2"/>
  <c r="N1223" i="2"/>
  <c r="K1223" i="2"/>
  <c r="G1223" i="2"/>
  <c r="L1223" i="2"/>
  <c r="H1223" i="2"/>
  <c r="M1223" i="2"/>
  <c r="D1223" i="2"/>
  <c r="I1223" i="2"/>
  <c r="Q1235" i="2"/>
  <c r="H1235" i="2"/>
  <c r="L1235" i="2"/>
  <c r="D1235" i="2"/>
  <c r="I1235" i="2"/>
  <c r="M1235" i="2"/>
  <c r="J1235" i="2"/>
  <c r="K1235" i="2"/>
  <c r="G1235" i="2"/>
  <c r="N1235" i="2"/>
  <c r="Q1247" i="2"/>
  <c r="H1247" i="2"/>
  <c r="L1247" i="2"/>
  <c r="D1247" i="2"/>
  <c r="I1247" i="2"/>
  <c r="M1247" i="2"/>
  <c r="J1247" i="2"/>
  <c r="K1247" i="2"/>
  <c r="G1247" i="2"/>
  <c r="N1247" i="2"/>
  <c r="Q1263" i="2"/>
  <c r="H1263" i="2"/>
  <c r="L1263" i="2"/>
  <c r="D1263" i="2"/>
  <c r="I1263" i="2"/>
  <c r="M1263" i="2"/>
  <c r="J1263" i="2"/>
  <c r="K1263" i="2"/>
  <c r="G1263" i="2"/>
  <c r="N1263" i="2"/>
  <c r="Q1279" i="2"/>
  <c r="H1279" i="2"/>
  <c r="L1279" i="2"/>
  <c r="D1279" i="2"/>
  <c r="I1279" i="2"/>
  <c r="M1279" i="2"/>
  <c r="J1279" i="2"/>
  <c r="K1279" i="2"/>
  <c r="G1279" i="2"/>
  <c r="N1279" i="2"/>
  <c r="Q1291" i="2"/>
  <c r="H1291" i="2"/>
  <c r="L1291" i="2"/>
  <c r="D1291" i="2"/>
  <c r="I1291" i="2"/>
  <c r="M1291" i="2"/>
  <c r="J1291" i="2"/>
  <c r="K1291" i="2"/>
  <c r="G1291" i="2"/>
  <c r="N1291" i="2"/>
  <c r="H1303" i="2"/>
  <c r="L1303" i="2"/>
  <c r="D1303" i="2"/>
  <c r="I1303" i="2"/>
  <c r="M1303" i="2"/>
  <c r="J1303" i="2"/>
  <c r="K1303" i="2"/>
  <c r="G1303" i="2"/>
  <c r="N1303" i="2"/>
  <c r="Q1319" i="2"/>
  <c r="H1319" i="2"/>
  <c r="L1319" i="2"/>
  <c r="D1319" i="2"/>
  <c r="I1319" i="2"/>
  <c r="M1319" i="2"/>
  <c r="J1319" i="2"/>
  <c r="K1319" i="2"/>
  <c r="G1319" i="2"/>
  <c r="N1319" i="2"/>
  <c r="Q1327" i="2"/>
  <c r="H1327" i="2"/>
  <c r="L1327" i="2"/>
  <c r="D1327" i="2"/>
  <c r="I1327" i="2"/>
  <c r="M1327" i="2"/>
  <c r="J1327" i="2"/>
  <c r="K1327" i="2"/>
  <c r="G1327" i="2"/>
  <c r="N1327" i="2"/>
  <c r="Q1339" i="2"/>
  <c r="H1339" i="2"/>
  <c r="L1339" i="2"/>
  <c r="D1339" i="2"/>
  <c r="I1339" i="2"/>
  <c r="M1339" i="2"/>
  <c r="J1339" i="2"/>
  <c r="K1339" i="2"/>
  <c r="G1339" i="2"/>
  <c r="N1339" i="2"/>
  <c r="H1355" i="2"/>
  <c r="L1355" i="2"/>
  <c r="D1355" i="2"/>
  <c r="I1355" i="2"/>
  <c r="M1355" i="2"/>
  <c r="J1355" i="2"/>
  <c r="K1355" i="2"/>
  <c r="G1355" i="2"/>
  <c r="N1355" i="2"/>
  <c r="Q1371" i="2"/>
  <c r="H1371" i="2"/>
  <c r="L1371" i="2"/>
  <c r="D1371" i="2"/>
  <c r="I1371" i="2"/>
  <c r="M1371" i="2"/>
  <c r="J1371" i="2"/>
  <c r="K1371" i="2"/>
  <c r="G1371" i="2"/>
  <c r="N1371" i="2"/>
  <c r="Q1387" i="2"/>
  <c r="H1387" i="2"/>
  <c r="L1387" i="2"/>
  <c r="D1387" i="2"/>
  <c r="I1387" i="2"/>
  <c r="M1387" i="2"/>
  <c r="J1387" i="2"/>
  <c r="K1387" i="2"/>
  <c r="G1387" i="2"/>
  <c r="N1387" i="2"/>
  <c r="Q1399" i="2"/>
  <c r="H1399" i="2"/>
  <c r="L1399" i="2"/>
  <c r="D1399" i="2"/>
  <c r="I1399" i="2"/>
  <c r="M1399" i="2"/>
  <c r="J1399" i="2"/>
  <c r="K1399" i="2"/>
  <c r="G1399" i="2"/>
  <c r="N1399" i="2"/>
  <c r="Q1411" i="2"/>
  <c r="H1411" i="2"/>
  <c r="L1411" i="2"/>
  <c r="D1411" i="2"/>
  <c r="I1411" i="2"/>
  <c r="M1411" i="2"/>
  <c r="J1411" i="2"/>
  <c r="K1411" i="2"/>
  <c r="G1411" i="2"/>
  <c r="N1411" i="2"/>
  <c r="Q1427" i="2"/>
  <c r="H1427" i="2"/>
  <c r="L1427" i="2"/>
  <c r="D1427" i="2"/>
  <c r="I1427" i="2"/>
  <c r="M1427" i="2"/>
  <c r="J1427" i="2"/>
  <c r="K1427" i="2"/>
  <c r="G1427" i="2"/>
  <c r="N1427" i="2"/>
  <c r="Q1439" i="2"/>
  <c r="H1439" i="2"/>
  <c r="L1439" i="2"/>
  <c r="D1439" i="2"/>
  <c r="I1439" i="2"/>
  <c r="M1439" i="2"/>
  <c r="J1439" i="2"/>
  <c r="K1439" i="2"/>
  <c r="G1439" i="2"/>
  <c r="N1439" i="2"/>
  <c r="Q1455" i="2"/>
  <c r="H1455" i="2"/>
  <c r="L1455" i="2"/>
  <c r="D1455" i="2"/>
  <c r="I1455" i="2"/>
  <c r="M1455" i="2"/>
  <c r="J1455" i="2"/>
  <c r="K1455" i="2"/>
  <c r="G1455" i="2"/>
  <c r="N1455" i="2"/>
  <c r="Q1463" i="2"/>
  <c r="H1463" i="2"/>
  <c r="L1463" i="2"/>
  <c r="D1463" i="2"/>
  <c r="J1463" i="2"/>
  <c r="K1463" i="2"/>
  <c r="I1463" i="2"/>
  <c r="N1463" i="2"/>
  <c r="M1463" i="2"/>
  <c r="G1463" i="2"/>
  <c r="Q1475" i="2"/>
  <c r="D1475" i="2"/>
  <c r="I1475" i="2"/>
  <c r="M1475" i="2"/>
  <c r="J1475" i="2"/>
  <c r="N1475" i="2"/>
  <c r="K1475" i="2"/>
  <c r="L1475" i="2"/>
  <c r="G1475" i="2"/>
  <c r="H1475" i="2"/>
  <c r="Q1491" i="2"/>
  <c r="D1491" i="2"/>
  <c r="I1491" i="2"/>
  <c r="M1491" i="2"/>
  <c r="J1491" i="2"/>
  <c r="N1491" i="2"/>
  <c r="K1491" i="2"/>
  <c r="L1491" i="2"/>
  <c r="G1491" i="2"/>
  <c r="H1491" i="2"/>
  <c r="Q60" i="2"/>
  <c r="J60" i="2"/>
  <c r="N60" i="2"/>
  <c r="H60" i="2"/>
  <c r="M60" i="2"/>
  <c r="G60" i="2"/>
  <c r="D60" i="2"/>
  <c r="L60" i="2"/>
  <c r="K60" i="2"/>
  <c r="I60" i="2"/>
  <c r="Q72" i="2"/>
  <c r="J72" i="2"/>
  <c r="N72" i="2"/>
  <c r="H72" i="2"/>
  <c r="M72" i="2"/>
  <c r="D72" i="2"/>
  <c r="K72" i="2"/>
  <c r="I72" i="2"/>
  <c r="G72" i="2"/>
  <c r="L72" i="2"/>
  <c r="J88" i="2"/>
  <c r="N88" i="2"/>
  <c r="H88" i="2"/>
  <c r="M88" i="2"/>
  <c r="D88" i="2"/>
  <c r="K88" i="2"/>
  <c r="L88" i="2"/>
  <c r="G88" i="2"/>
  <c r="I88" i="2"/>
  <c r="H104" i="2"/>
  <c r="L104" i="2"/>
  <c r="D104" i="2"/>
  <c r="J104" i="2"/>
  <c r="I104" i="2"/>
  <c r="G104" i="2"/>
  <c r="N104" i="2"/>
  <c r="K104" i="2"/>
  <c r="M104" i="2"/>
  <c r="H116" i="2"/>
  <c r="L116" i="2"/>
  <c r="D116" i="2"/>
  <c r="J116" i="2"/>
  <c r="M116" i="2"/>
  <c r="G116" i="2"/>
  <c r="N116" i="2"/>
  <c r="K116" i="2"/>
  <c r="I116" i="2"/>
  <c r="Q132" i="2"/>
  <c r="H132" i="2"/>
  <c r="L132" i="2"/>
  <c r="D132" i="2"/>
  <c r="J132" i="2"/>
  <c r="M132" i="2"/>
  <c r="G132" i="2"/>
  <c r="N132" i="2"/>
  <c r="K132" i="2"/>
  <c r="I132" i="2"/>
  <c r="R144" i="2"/>
  <c r="H144" i="2"/>
  <c r="L144" i="2"/>
  <c r="D144" i="2"/>
  <c r="J144" i="2"/>
  <c r="M144" i="2"/>
  <c r="K144" i="2"/>
  <c r="I144" i="2"/>
  <c r="G144" i="2"/>
  <c r="N144" i="2"/>
  <c r="R164" i="2"/>
  <c r="H164" i="2"/>
  <c r="L164" i="2"/>
  <c r="D164" i="2"/>
  <c r="J164" i="2"/>
  <c r="M164" i="2"/>
  <c r="G164" i="2"/>
  <c r="N164" i="2"/>
  <c r="K164" i="2"/>
  <c r="I164" i="2"/>
  <c r="R180" i="2"/>
  <c r="H180" i="2"/>
  <c r="L180" i="2"/>
  <c r="D180" i="2"/>
  <c r="J180" i="2"/>
  <c r="M180" i="2"/>
  <c r="G180" i="2"/>
  <c r="N180" i="2"/>
  <c r="K180" i="2"/>
  <c r="I180" i="2"/>
  <c r="R196" i="2"/>
  <c r="H196" i="2"/>
  <c r="L196" i="2"/>
  <c r="D196" i="2"/>
  <c r="J196" i="2"/>
  <c r="M196" i="2"/>
  <c r="G196" i="2"/>
  <c r="N196" i="2"/>
  <c r="K196" i="2"/>
  <c r="I196" i="2"/>
  <c r="R208" i="2"/>
  <c r="H208" i="2"/>
  <c r="L208" i="2"/>
  <c r="D208" i="2"/>
  <c r="J208" i="2"/>
  <c r="I208" i="2"/>
  <c r="G208" i="2"/>
  <c r="N208" i="2"/>
  <c r="M208" i="2"/>
  <c r="K208" i="2"/>
  <c r="R228" i="2"/>
  <c r="D228" i="2"/>
  <c r="I228" i="2"/>
  <c r="M228" i="2"/>
  <c r="K228" i="2"/>
  <c r="J228" i="2"/>
  <c r="G228" i="2"/>
  <c r="H228" i="2"/>
  <c r="N228" i="2"/>
  <c r="L228" i="2"/>
  <c r="R244" i="2"/>
  <c r="D244" i="2"/>
  <c r="I244" i="2"/>
  <c r="M244" i="2"/>
  <c r="K244" i="2"/>
  <c r="J244" i="2"/>
  <c r="H244" i="2"/>
  <c r="N244" i="2"/>
  <c r="G244" i="2"/>
  <c r="L244" i="2"/>
  <c r="R260" i="2"/>
  <c r="D260" i="2"/>
  <c r="I260" i="2"/>
  <c r="M260" i="2"/>
  <c r="K260" i="2"/>
  <c r="J260" i="2"/>
  <c r="N260" i="2"/>
  <c r="L260" i="2"/>
  <c r="H260" i="2"/>
  <c r="G260" i="2"/>
  <c r="R272" i="2"/>
  <c r="D272" i="2"/>
  <c r="I272" i="2"/>
  <c r="M272" i="2"/>
  <c r="K272" i="2"/>
  <c r="J272" i="2"/>
  <c r="N272" i="2"/>
  <c r="G272" i="2"/>
  <c r="L272" i="2"/>
  <c r="H272" i="2"/>
  <c r="R292" i="2"/>
  <c r="D292" i="2"/>
  <c r="I292" i="2"/>
  <c r="M292" i="2"/>
  <c r="K292" i="2"/>
  <c r="J292" i="2"/>
  <c r="N292" i="2"/>
  <c r="L292" i="2"/>
  <c r="H292" i="2"/>
  <c r="G292" i="2"/>
  <c r="R304" i="2"/>
  <c r="D304" i="2"/>
  <c r="I304" i="2"/>
  <c r="M304" i="2"/>
  <c r="K304" i="2"/>
  <c r="J304" i="2"/>
  <c r="N304" i="2"/>
  <c r="G304" i="2"/>
  <c r="L304" i="2"/>
  <c r="H304" i="2"/>
  <c r="R320" i="2"/>
  <c r="D320" i="2"/>
  <c r="I320" i="2"/>
  <c r="M320" i="2"/>
  <c r="K320" i="2"/>
  <c r="J320" i="2"/>
  <c r="N320" i="2"/>
  <c r="G320" i="2"/>
  <c r="L320" i="2"/>
  <c r="H320" i="2"/>
  <c r="R336" i="2"/>
  <c r="H336" i="2"/>
  <c r="L336" i="2"/>
  <c r="G336" i="2"/>
  <c r="K336" i="2"/>
  <c r="N336" i="2"/>
  <c r="J336" i="2"/>
  <c r="D336" i="2"/>
  <c r="M336" i="2"/>
  <c r="I336" i="2"/>
  <c r="R348" i="2"/>
  <c r="H348" i="2"/>
  <c r="L348" i="2"/>
  <c r="G348" i="2"/>
  <c r="K348" i="2"/>
  <c r="D348" i="2"/>
  <c r="M348" i="2"/>
  <c r="N348" i="2"/>
  <c r="J348" i="2"/>
  <c r="I348" i="2"/>
  <c r="R364" i="2"/>
  <c r="G364" i="2"/>
  <c r="K364" i="2"/>
  <c r="L364" i="2"/>
  <c r="H364" i="2"/>
  <c r="M364" i="2"/>
  <c r="D364" i="2"/>
  <c r="J364" i="2"/>
  <c r="N364" i="2"/>
  <c r="I364" i="2"/>
  <c r="Q376" i="2"/>
  <c r="G376" i="2"/>
  <c r="K376" i="2"/>
  <c r="H376" i="2"/>
  <c r="M376" i="2"/>
  <c r="D376" i="2"/>
  <c r="J376" i="2"/>
  <c r="N376" i="2"/>
  <c r="L376" i="2"/>
  <c r="I376" i="2"/>
  <c r="Q388" i="2"/>
  <c r="G388" i="2"/>
  <c r="K388" i="2"/>
  <c r="H388" i="2"/>
  <c r="M388" i="2"/>
  <c r="D388" i="2"/>
  <c r="J388" i="2"/>
  <c r="N388" i="2"/>
  <c r="L388" i="2"/>
  <c r="I388" i="2"/>
  <c r="Q400" i="2"/>
  <c r="G400" i="2"/>
  <c r="K400" i="2"/>
  <c r="D400" i="2"/>
  <c r="J400" i="2"/>
  <c r="H400" i="2"/>
  <c r="N400" i="2"/>
  <c r="I400" i="2"/>
  <c r="M400" i="2"/>
  <c r="L400" i="2"/>
  <c r="Q416" i="2"/>
  <c r="G416" i="2"/>
  <c r="K416" i="2"/>
  <c r="D416" i="2"/>
  <c r="J416" i="2"/>
  <c r="H416" i="2"/>
  <c r="N416" i="2"/>
  <c r="I416" i="2"/>
  <c r="M416" i="2"/>
  <c r="L416" i="2"/>
  <c r="Q432" i="2"/>
  <c r="G432" i="2"/>
  <c r="K432" i="2"/>
  <c r="D432" i="2"/>
  <c r="J432" i="2"/>
  <c r="H432" i="2"/>
  <c r="N432" i="2"/>
  <c r="I432" i="2"/>
  <c r="M432" i="2"/>
  <c r="L432" i="2"/>
  <c r="Q448" i="2"/>
  <c r="G448" i="2"/>
  <c r="K448" i="2"/>
  <c r="D448" i="2"/>
  <c r="J448" i="2"/>
  <c r="H448" i="2"/>
  <c r="N448" i="2"/>
  <c r="I448" i="2"/>
  <c r="M448" i="2"/>
  <c r="L448" i="2"/>
  <c r="Q464" i="2"/>
  <c r="G464" i="2"/>
  <c r="K464" i="2"/>
  <c r="D464" i="2"/>
  <c r="J464" i="2"/>
  <c r="H464" i="2"/>
  <c r="N464" i="2"/>
  <c r="I464" i="2"/>
  <c r="M464" i="2"/>
  <c r="L464" i="2"/>
  <c r="Q480" i="2"/>
  <c r="G480" i="2"/>
  <c r="K480" i="2"/>
  <c r="D480" i="2"/>
  <c r="J480" i="2"/>
  <c r="H480" i="2"/>
  <c r="N480" i="2"/>
  <c r="I480" i="2"/>
  <c r="M480" i="2"/>
  <c r="L480" i="2"/>
  <c r="Q496" i="2"/>
  <c r="G496" i="2"/>
  <c r="K496" i="2"/>
  <c r="D496" i="2"/>
  <c r="J496" i="2"/>
  <c r="H496" i="2"/>
  <c r="N496" i="2"/>
  <c r="I496" i="2"/>
  <c r="M496" i="2"/>
  <c r="L496" i="2"/>
  <c r="Q508" i="2"/>
  <c r="G508" i="2"/>
  <c r="K508" i="2"/>
  <c r="I508" i="2"/>
  <c r="N508" i="2"/>
  <c r="D508" i="2"/>
  <c r="J508" i="2"/>
  <c r="H508" i="2"/>
  <c r="M508" i="2"/>
  <c r="L508" i="2"/>
  <c r="Q524" i="2"/>
  <c r="G524" i="2"/>
  <c r="K524" i="2"/>
  <c r="I524" i="2"/>
  <c r="N524" i="2"/>
  <c r="D524" i="2"/>
  <c r="J524" i="2"/>
  <c r="H524" i="2"/>
  <c r="M524" i="2"/>
  <c r="L524" i="2"/>
  <c r="Q540" i="2"/>
  <c r="G540" i="2"/>
  <c r="K540" i="2"/>
  <c r="D540" i="2"/>
  <c r="J540" i="2"/>
  <c r="H540" i="2"/>
  <c r="M540" i="2"/>
  <c r="L540" i="2"/>
  <c r="N540" i="2"/>
  <c r="I540" i="2"/>
  <c r="Q556" i="2"/>
  <c r="G556" i="2"/>
  <c r="K556" i="2"/>
  <c r="D556" i="2"/>
  <c r="I556" i="2"/>
  <c r="M556" i="2"/>
  <c r="L556" i="2"/>
  <c r="N556" i="2"/>
  <c r="J556" i="2"/>
  <c r="H556" i="2"/>
  <c r="Q572" i="2"/>
  <c r="G572" i="2"/>
  <c r="K572" i="2"/>
  <c r="D572" i="2"/>
  <c r="I572" i="2"/>
  <c r="M572" i="2"/>
  <c r="L572" i="2"/>
  <c r="N572" i="2"/>
  <c r="J572" i="2"/>
  <c r="H572" i="2"/>
  <c r="Q588" i="2"/>
  <c r="G588" i="2"/>
  <c r="K588" i="2"/>
  <c r="D588" i="2"/>
  <c r="I588" i="2"/>
  <c r="M588" i="2"/>
  <c r="L588" i="2"/>
  <c r="N588" i="2"/>
  <c r="J588" i="2"/>
  <c r="H588" i="2"/>
  <c r="Q600" i="2"/>
  <c r="D600" i="2"/>
  <c r="I600" i="2"/>
  <c r="M600" i="2"/>
  <c r="K600" i="2"/>
  <c r="G600" i="2"/>
  <c r="L600" i="2"/>
  <c r="J600" i="2"/>
  <c r="N600" i="2"/>
  <c r="H600" i="2"/>
  <c r="Q616" i="2"/>
  <c r="D616" i="2"/>
  <c r="I616" i="2"/>
  <c r="M616" i="2"/>
  <c r="K616" i="2"/>
  <c r="G616" i="2"/>
  <c r="L616" i="2"/>
  <c r="J616" i="2"/>
  <c r="N616" i="2"/>
  <c r="H616" i="2"/>
  <c r="Q632" i="2"/>
  <c r="D632" i="2"/>
  <c r="I632" i="2"/>
  <c r="M632" i="2"/>
  <c r="K632" i="2"/>
  <c r="G632" i="2"/>
  <c r="L632" i="2"/>
  <c r="J632" i="2"/>
  <c r="N632" i="2"/>
  <c r="H632" i="2"/>
  <c r="Q644" i="2"/>
  <c r="D644" i="2"/>
  <c r="I644" i="2"/>
  <c r="M644" i="2"/>
  <c r="K644" i="2"/>
  <c r="G644" i="2"/>
  <c r="L644" i="2"/>
  <c r="J644" i="2"/>
  <c r="N644" i="2"/>
  <c r="H644" i="2"/>
  <c r="Q656" i="2"/>
  <c r="D656" i="2"/>
  <c r="I656" i="2"/>
  <c r="M656" i="2"/>
  <c r="K656" i="2"/>
  <c r="G656" i="2"/>
  <c r="L656" i="2"/>
  <c r="J656" i="2"/>
  <c r="N656" i="2"/>
  <c r="H656" i="2"/>
  <c r="Q672" i="2"/>
  <c r="D672" i="2"/>
  <c r="I672" i="2"/>
  <c r="M672" i="2"/>
  <c r="K672" i="2"/>
  <c r="G672" i="2"/>
  <c r="L672" i="2"/>
  <c r="J672" i="2"/>
  <c r="N672" i="2"/>
  <c r="H672" i="2"/>
  <c r="Q688" i="2"/>
  <c r="D688" i="2"/>
  <c r="I688" i="2"/>
  <c r="M688" i="2"/>
  <c r="K688" i="2"/>
  <c r="G688" i="2"/>
  <c r="L688" i="2"/>
  <c r="J688" i="2"/>
  <c r="N688" i="2"/>
  <c r="H688" i="2"/>
  <c r="Q704" i="2"/>
  <c r="D704" i="2"/>
  <c r="I704" i="2"/>
  <c r="M704" i="2"/>
  <c r="K704" i="2"/>
  <c r="G704" i="2"/>
  <c r="L704" i="2"/>
  <c r="J704" i="2"/>
  <c r="N704" i="2"/>
  <c r="H704" i="2"/>
  <c r="Q716" i="2"/>
  <c r="D716" i="2"/>
  <c r="I716" i="2"/>
  <c r="M716" i="2"/>
  <c r="K716" i="2"/>
  <c r="G716" i="2"/>
  <c r="L716" i="2"/>
  <c r="J716" i="2"/>
  <c r="N716" i="2"/>
  <c r="H716" i="2"/>
  <c r="Q732" i="2"/>
  <c r="D732" i="2"/>
  <c r="I732" i="2"/>
  <c r="M732" i="2"/>
  <c r="K732" i="2"/>
  <c r="G732" i="2"/>
  <c r="L732" i="2"/>
  <c r="J732" i="2"/>
  <c r="N732" i="2"/>
  <c r="H732" i="2"/>
  <c r="Q744" i="2"/>
  <c r="D744" i="2"/>
  <c r="I744" i="2"/>
  <c r="M744" i="2"/>
  <c r="K744" i="2"/>
  <c r="G744" i="2"/>
  <c r="L744" i="2"/>
  <c r="J744" i="2"/>
  <c r="N744" i="2"/>
  <c r="H744" i="2"/>
  <c r="Q760" i="2"/>
  <c r="D760" i="2"/>
  <c r="I760" i="2"/>
  <c r="M760" i="2"/>
  <c r="K760" i="2"/>
  <c r="G760" i="2"/>
  <c r="L760" i="2"/>
  <c r="J760" i="2"/>
  <c r="N760" i="2"/>
  <c r="H760" i="2"/>
  <c r="Q776" i="2"/>
  <c r="D776" i="2"/>
  <c r="I776" i="2"/>
  <c r="M776" i="2"/>
  <c r="J776" i="2"/>
  <c r="N776" i="2"/>
  <c r="H776" i="2"/>
  <c r="K776" i="2"/>
  <c r="G776" i="2"/>
  <c r="L776" i="2"/>
  <c r="Q788" i="2"/>
  <c r="D788" i="2"/>
  <c r="I788" i="2"/>
  <c r="M788" i="2"/>
  <c r="J788" i="2"/>
  <c r="N788" i="2"/>
  <c r="H788" i="2"/>
  <c r="K788" i="2"/>
  <c r="G788" i="2"/>
  <c r="L788" i="2"/>
  <c r="Q804" i="2"/>
  <c r="D804" i="2"/>
  <c r="I804" i="2"/>
  <c r="M804" i="2"/>
  <c r="J804" i="2"/>
  <c r="N804" i="2"/>
  <c r="H804" i="2"/>
  <c r="K804" i="2"/>
  <c r="G804" i="2"/>
  <c r="L804" i="2"/>
  <c r="Q816" i="2"/>
  <c r="D816" i="2"/>
  <c r="I816" i="2"/>
  <c r="M816" i="2"/>
  <c r="J816" i="2"/>
  <c r="N816" i="2"/>
  <c r="H816" i="2"/>
  <c r="K816" i="2"/>
  <c r="G816" i="2"/>
  <c r="L816" i="2"/>
  <c r="Q828" i="2"/>
  <c r="D828" i="2"/>
  <c r="I828" i="2"/>
  <c r="M828" i="2"/>
  <c r="H828" i="2"/>
  <c r="N828" i="2"/>
  <c r="J828" i="2"/>
  <c r="G828" i="2"/>
  <c r="K828" i="2"/>
  <c r="L828" i="2"/>
  <c r="Q840" i="2"/>
  <c r="D840" i="2"/>
  <c r="I840" i="2"/>
  <c r="M840" i="2"/>
  <c r="H840" i="2"/>
  <c r="N840" i="2"/>
  <c r="J840" i="2"/>
  <c r="G840" i="2"/>
  <c r="K840" i="2"/>
  <c r="L840" i="2"/>
  <c r="Q856" i="2"/>
  <c r="D856" i="2"/>
  <c r="I856" i="2"/>
  <c r="M856" i="2"/>
  <c r="H856" i="2"/>
  <c r="N856" i="2"/>
  <c r="J856" i="2"/>
  <c r="G856" i="2"/>
  <c r="K856" i="2"/>
  <c r="L856" i="2"/>
  <c r="Q868" i="2"/>
  <c r="D868" i="2"/>
  <c r="I868" i="2"/>
  <c r="M868" i="2"/>
  <c r="H868" i="2"/>
  <c r="N868" i="2"/>
  <c r="J868" i="2"/>
  <c r="G868" i="2"/>
  <c r="K868" i="2"/>
  <c r="L868" i="2"/>
  <c r="Q888" i="2"/>
  <c r="J888" i="2"/>
  <c r="N888" i="2"/>
  <c r="G888" i="2"/>
  <c r="K888" i="2"/>
  <c r="M888" i="2"/>
  <c r="H888" i="2"/>
  <c r="D888" i="2"/>
  <c r="L888" i="2"/>
  <c r="I888" i="2"/>
  <c r="Q908" i="2"/>
  <c r="J908" i="2"/>
  <c r="N908" i="2"/>
  <c r="G908" i="2"/>
  <c r="K908" i="2"/>
  <c r="M908" i="2"/>
  <c r="H908" i="2"/>
  <c r="D908" i="2"/>
  <c r="I908" i="2"/>
  <c r="L908" i="2"/>
  <c r="Q920" i="2"/>
  <c r="J920" i="2"/>
  <c r="N920" i="2"/>
  <c r="G920" i="2"/>
  <c r="K920" i="2"/>
  <c r="M920" i="2"/>
  <c r="H920" i="2"/>
  <c r="D920" i="2"/>
  <c r="L920" i="2"/>
  <c r="I920" i="2"/>
  <c r="Q936" i="2"/>
  <c r="J936" i="2"/>
  <c r="N936" i="2"/>
  <c r="G936" i="2"/>
  <c r="K936" i="2"/>
  <c r="M936" i="2"/>
  <c r="H936" i="2"/>
  <c r="D936" i="2"/>
  <c r="L936" i="2"/>
  <c r="I936" i="2"/>
  <c r="Q952" i="2"/>
  <c r="J952" i="2"/>
  <c r="N952" i="2"/>
  <c r="G952" i="2"/>
  <c r="K952" i="2"/>
  <c r="M952" i="2"/>
  <c r="H952" i="2"/>
  <c r="D952" i="2"/>
  <c r="L952" i="2"/>
  <c r="I952" i="2"/>
  <c r="J960" i="2"/>
  <c r="N960" i="2"/>
  <c r="G960" i="2"/>
  <c r="K960" i="2"/>
  <c r="M960" i="2"/>
  <c r="H960" i="2"/>
  <c r="D960" i="2"/>
  <c r="L960" i="2"/>
  <c r="I960" i="2"/>
  <c r="Q972" i="2"/>
  <c r="J972" i="2"/>
  <c r="N972" i="2"/>
  <c r="G972" i="2"/>
  <c r="K972" i="2"/>
  <c r="M972" i="2"/>
  <c r="H972" i="2"/>
  <c r="D972" i="2"/>
  <c r="L972" i="2"/>
  <c r="I972" i="2"/>
  <c r="Q988" i="2"/>
  <c r="J988" i="2"/>
  <c r="N988" i="2"/>
  <c r="G988" i="2"/>
  <c r="K988" i="2"/>
  <c r="M988" i="2"/>
  <c r="H988" i="2"/>
  <c r="D988" i="2"/>
  <c r="I988" i="2"/>
  <c r="L988" i="2"/>
  <c r="Q1000" i="2"/>
  <c r="J1000" i="2"/>
  <c r="N1000" i="2"/>
  <c r="G1000" i="2"/>
  <c r="K1000" i="2"/>
  <c r="M1000" i="2"/>
  <c r="H1000" i="2"/>
  <c r="D1000" i="2"/>
  <c r="L1000" i="2"/>
  <c r="I1000" i="2"/>
  <c r="Q1016" i="2"/>
  <c r="J1016" i="2"/>
  <c r="N1016" i="2"/>
  <c r="G1016" i="2"/>
  <c r="K1016" i="2"/>
  <c r="M1016" i="2"/>
  <c r="H1016" i="2"/>
  <c r="D1016" i="2"/>
  <c r="L1016" i="2"/>
  <c r="I1016" i="2"/>
  <c r="Q1028" i="2"/>
  <c r="J1028" i="2"/>
  <c r="N1028" i="2"/>
  <c r="G1028" i="2"/>
  <c r="K1028" i="2"/>
  <c r="M1028" i="2"/>
  <c r="H1028" i="2"/>
  <c r="D1028" i="2"/>
  <c r="I1028" i="2"/>
  <c r="L1028" i="2"/>
  <c r="Q1048" i="2"/>
  <c r="J1048" i="2"/>
  <c r="N1048" i="2"/>
  <c r="G1048" i="2"/>
  <c r="K1048" i="2"/>
  <c r="M1048" i="2"/>
  <c r="H1048" i="2"/>
  <c r="D1048" i="2"/>
  <c r="L1048" i="2"/>
  <c r="I1048" i="2"/>
  <c r="Q1060" i="2"/>
  <c r="J1060" i="2"/>
  <c r="N1060" i="2"/>
  <c r="G1060" i="2"/>
  <c r="K1060" i="2"/>
  <c r="M1060" i="2"/>
  <c r="H1060" i="2"/>
  <c r="D1060" i="2"/>
  <c r="L1060" i="2"/>
  <c r="I1060" i="2"/>
  <c r="Q1068" i="2"/>
  <c r="J1068" i="2"/>
  <c r="N1068" i="2"/>
  <c r="G1068" i="2"/>
  <c r="K1068" i="2"/>
  <c r="M1068" i="2"/>
  <c r="H1068" i="2"/>
  <c r="D1068" i="2"/>
  <c r="I1068" i="2"/>
  <c r="L1068" i="2"/>
  <c r="Q1080" i="2"/>
  <c r="J1080" i="2"/>
  <c r="N1080" i="2"/>
  <c r="H1080" i="2"/>
  <c r="M1080" i="2"/>
  <c r="D1080" i="2"/>
  <c r="I1080" i="2"/>
  <c r="K1080" i="2"/>
  <c r="L1080" i="2"/>
  <c r="G1080" i="2"/>
  <c r="Q1096" i="2"/>
  <c r="J1096" i="2"/>
  <c r="N1096" i="2"/>
  <c r="H1096" i="2"/>
  <c r="M1096" i="2"/>
  <c r="D1096" i="2"/>
  <c r="I1096" i="2"/>
  <c r="K1096" i="2"/>
  <c r="L1096" i="2"/>
  <c r="G1096" i="2"/>
  <c r="Q1108" i="2"/>
  <c r="J1108" i="2"/>
  <c r="N1108" i="2"/>
  <c r="H1108" i="2"/>
  <c r="M1108" i="2"/>
  <c r="D1108" i="2"/>
  <c r="I1108" i="2"/>
  <c r="G1108" i="2"/>
  <c r="L1108" i="2"/>
  <c r="K1108" i="2"/>
  <c r="Q1128" i="2"/>
  <c r="J1128" i="2"/>
  <c r="N1128" i="2"/>
  <c r="H1128" i="2"/>
  <c r="M1128" i="2"/>
  <c r="D1128" i="2"/>
  <c r="I1128" i="2"/>
  <c r="K1128" i="2"/>
  <c r="L1128" i="2"/>
  <c r="G1128" i="2"/>
  <c r="Q1144" i="2"/>
  <c r="J1144" i="2"/>
  <c r="N1144" i="2"/>
  <c r="H1144" i="2"/>
  <c r="M1144" i="2"/>
  <c r="D1144" i="2"/>
  <c r="I1144" i="2"/>
  <c r="K1144" i="2"/>
  <c r="L1144" i="2"/>
  <c r="G1144" i="2"/>
  <c r="Q1160" i="2"/>
  <c r="J1160" i="2"/>
  <c r="N1160" i="2"/>
  <c r="H1160" i="2"/>
  <c r="M1160" i="2"/>
  <c r="D1160" i="2"/>
  <c r="I1160" i="2"/>
  <c r="K1160" i="2"/>
  <c r="L1160" i="2"/>
  <c r="G1160" i="2"/>
  <c r="Q1172" i="2"/>
  <c r="J1172" i="2"/>
  <c r="N1172" i="2"/>
  <c r="H1172" i="2"/>
  <c r="M1172" i="2"/>
  <c r="D1172" i="2"/>
  <c r="I1172" i="2"/>
  <c r="G1172" i="2"/>
  <c r="L1172" i="2"/>
  <c r="K1172" i="2"/>
  <c r="Q1188" i="2"/>
  <c r="J1188" i="2"/>
  <c r="N1188" i="2"/>
  <c r="H1188" i="2"/>
  <c r="M1188" i="2"/>
  <c r="D1188" i="2"/>
  <c r="I1188" i="2"/>
  <c r="G1188" i="2"/>
  <c r="L1188" i="2"/>
  <c r="K1188" i="2"/>
  <c r="Q1200" i="2"/>
  <c r="J1200" i="2"/>
  <c r="N1200" i="2"/>
  <c r="H1200" i="2"/>
  <c r="M1200" i="2"/>
  <c r="D1200" i="2"/>
  <c r="I1200" i="2"/>
  <c r="K1200" i="2"/>
  <c r="L1200" i="2"/>
  <c r="G1200" i="2"/>
  <c r="Q1216" i="2"/>
  <c r="J1216" i="2"/>
  <c r="N1216" i="2"/>
  <c r="H1216" i="2"/>
  <c r="M1216" i="2"/>
  <c r="D1216" i="2"/>
  <c r="I1216" i="2"/>
  <c r="K1216" i="2"/>
  <c r="L1216" i="2"/>
  <c r="G1216" i="2"/>
  <c r="Q1228" i="2"/>
  <c r="J1228" i="2"/>
  <c r="N1228" i="2"/>
  <c r="H1228" i="2"/>
  <c r="M1228" i="2"/>
  <c r="D1228" i="2"/>
  <c r="I1228" i="2"/>
  <c r="G1228" i="2"/>
  <c r="K1228" i="2"/>
  <c r="L1228" i="2"/>
  <c r="Q1244" i="2"/>
  <c r="H1244" i="2"/>
  <c r="L1244" i="2"/>
  <c r="D1244" i="2"/>
  <c r="I1244" i="2"/>
  <c r="M1244" i="2"/>
  <c r="K1244" i="2"/>
  <c r="N1244" i="2"/>
  <c r="J1244" i="2"/>
  <c r="G1244" i="2"/>
  <c r="Q1256" i="2"/>
  <c r="H1256" i="2"/>
  <c r="L1256" i="2"/>
  <c r="D1256" i="2"/>
  <c r="I1256" i="2"/>
  <c r="M1256" i="2"/>
  <c r="K1256" i="2"/>
  <c r="N1256" i="2"/>
  <c r="G1256" i="2"/>
  <c r="J1256" i="2"/>
  <c r="Q1272" i="2"/>
  <c r="H1272" i="2"/>
  <c r="L1272" i="2"/>
  <c r="D1272" i="2"/>
  <c r="I1272" i="2"/>
  <c r="M1272" i="2"/>
  <c r="K1272" i="2"/>
  <c r="N1272" i="2"/>
  <c r="G1272" i="2"/>
  <c r="J1272" i="2"/>
  <c r="Q1284" i="2"/>
  <c r="H1284" i="2"/>
  <c r="L1284" i="2"/>
  <c r="D1284" i="2"/>
  <c r="I1284" i="2"/>
  <c r="M1284" i="2"/>
  <c r="K1284" i="2"/>
  <c r="N1284" i="2"/>
  <c r="G1284" i="2"/>
  <c r="J1284" i="2"/>
  <c r="Q1292" i="2"/>
  <c r="H1292" i="2"/>
  <c r="L1292" i="2"/>
  <c r="D1292" i="2"/>
  <c r="I1292" i="2"/>
  <c r="M1292" i="2"/>
  <c r="K1292" i="2"/>
  <c r="N1292" i="2"/>
  <c r="J1292" i="2"/>
  <c r="G1292" i="2"/>
  <c r="Q1312" i="2"/>
  <c r="H1312" i="2"/>
  <c r="L1312" i="2"/>
  <c r="D1312" i="2"/>
  <c r="I1312" i="2"/>
  <c r="M1312" i="2"/>
  <c r="K1312" i="2"/>
  <c r="N1312" i="2"/>
  <c r="G1312" i="2"/>
  <c r="J1312" i="2"/>
  <c r="Q1324" i="2"/>
  <c r="H1324" i="2"/>
  <c r="L1324" i="2"/>
  <c r="D1324" i="2"/>
  <c r="I1324" i="2"/>
  <c r="M1324" i="2"/>
  <c r="K1324" i="2"/>
  <c r="N1324" i="2"/>
  <c r="G1324" i="2"/>
  <c r="J1324" i="2"/>
  <c r="Q1336" i="2"/>
  <c r="H1336" i="2"/>
  <c r="L1336" i="2"/>
  <c r="D1336" i="2"/>
  <c r="I1336" i="2"/>
  <c r="M1336" i="2"/>
  <c r="K1336" i="2"/>
  <c r="N1336" i="2"/>
  <c r="G1336" i="2"/>
  <c r="J1336" i="2"/>
  <c r="Q1348" i="2"/>
  <c r="H1348" i="2"/>
  <c r="L1348" i="2"/>
  <c r="D1348" i="2"/>
  <c r="I1348" i="2"/>
  <c r="M1348" i="2"/>
  <c r="K1348" i="2"/>
  <c r="N1348" i="2"/>
  <c r="G1348" i="2"/>
  <c r="J1348" i="2"/>
  <c r="Q1364" i="2"/>
  <c r="H1364" i="2"/>
  <c r="L1364" i="2"/>
  <c r="D1364" i="2"/>
  <c r="I1364" i="2"/>
  <c r="M1364" i="2"/>
  <c r="K1364" i="2"/>
  <c r="N1364" i="2"/>
  <c r="G1364" i="2"/>
  <c r="J1364" i="2"/>
  <c r="Q1380" i="2"/>
  <c r="H1380" i="2"/>
  <c r="L1380" i="2"/>
  <c r="D1380" i="2"/>
  <c r="I1380" i="2"/>
  <c r="M1380" i="2"/>
  <c r="K1380" i="2"/>
  <c r="N1380" i="2"/>
  <c r="G1380" i="2"/>
  <c r="J1380" i="2"/>
  <c r="Q1392" i="2"/>
  <c r="H1392" i="2"/>
  <c r="L1392" i="2"/>
  <c r="D1392" i="2"/>
  <c r="I1392" i="2"/>
  <c r="M1392" i="2"/>
  <c r="K1392" i="2"/>
  <c r="N1392" i="2"/>
  <c r="J1392" i="2"/>
  <c r="G1392" i="2"/>
  <c r="Q1408" i="2"/>
  <c r="H1408" i="2"/>
  <c r="L1408" i="2"/>
  <c r="D1408" i="2"/>
  <c r="I1408" i="2"/>
  <c r="M1408" i="2"/>
  <c r="K1408" i="2"/>
  <c r="N1408" i="2"/>
  <c r="G1408" i="2"/>
  <c r="J1408" i="2"/>
  <c r="Q1420" i="2"/>
  <c r="H1420" i="2"/>
  <c r="L1420" i="2"/>
  <c r="D1420" i="2"/>
  <c r="I1420" i="2"/>
  <c r="M1420" i="2"/>
  <c r="K1420" i="2"/>
  <c r="N1420" i="2"/>
  <c r="G1420" i="2"/>
  <c r="J1420" i="2"/>
  <c r="Q1436" i="2"/>
  <c r="H1436" i="2"/>
  <c r="L1436" i="2"/>
  <c r="D1436" i="2"/>
  <c r="I1436" i="2"/>
  <c r="M1436" i="2"/>
  <c r="K1436" i="2"/>
  <c r="N1436" i="2"/>
  <c r="J1436" i="2"/>
  <c r="G1436" i="2"/>
  <c r="Q1456" i="2"/>
  <c r="H1456" i="2"/>
  <c r="L1456" i="2"/>
  <c r="D1456" i="2"/>
  <c r="I1456" i="2"/>
  <c r="M1456" i="2"/>
  <c r="K1456" i="2"/>
  <c r="N1456" i="2"/>
  <c r="G1456" i="2"/>
  <c r="J1456" i="2"/>
  <c r="Q1464" i="2"/>
  <c r="H1464" i="2"/>
  <c r="L1464" i="2"/>
  <c r="G1464" i="2"/>
  <c r="M1464" i="2"/>
  <c r="I1464" i="2"/>
  <c r="N1464" i="2"/>
  <c r="K1464" i="2"/>
  <c r="D1464" i="2"/>
  <c r="J1464" i="2"/>
  <c r="Q1476" i="2"/>
  <c r="D1476" i="2"/>
  <c r="I1476" i="2"/>
  <c r="M1476" i="2"/>
  <c r="J1476" i="2"/>
  <c r="N1476" i="2"/>
  <c r="L1476" i="2"/>
  <c r="G1476" i="2"/>
  <c r="H1476" i="2"/>
  <c r="K1476" i="2"/>
  <c r="Q1492" i="2"/>
  <c r="D1492" i="2"/>
  <c r="I1492" i="2"/>
  <c r="M1492" i="2"/>
  <c r="J1492" i="2"/>
  <c r="N1492" i="2"/>
  <c r="L1492" i="2"/>
  <c r="G1492" i="2"/>
  <c r="H1492" i="2"/>
  <c r="K1492" i="2"/>
  <c r="L436" i="1"/>
  <c r="D10" i="2"/>
  <c r="Q51" i="2"/>
  <c r="J51" i="2"/>
  <c r="N51" i="2"/>
  <c r="K51" i="2"/>
  <c r="H51" i="2"/>
  <c r="M51" i="2"/>
  <c r="D51" i="2"/>
  <c r="L51" i="2"/>
  <c r="G51" i="2"/>
  <c r="I51" i="2"/>
  <c r="Q63" i="2"/>
  <c r="J63" i="2"/>
  <c r="N63" i="2"/>
  <c r="K63" i="2"/>
  <c r="L63" i="2"/>
  <c r="H63" i="2"/>
  <c r="G63" i="2"/>
  <c r="D63" i="2"/>
  <c r="M63" i="2"/>
  <c r="I63" i="2"/>
  <c r="Q75" i="2"/>
  <c r="J75" i="2"/>
  <c r="N75" i="2"/>
  <c r="K75" i="2"/>
  <c r="H75" i="2"/>
  <c r="G75" i="2"/>
  <c r="M75" i="2"/>
  <c r="L75" i="2"/>
  <c r="I75" i="2"/>
  <c r="D75" i="2"/>
  <c r="J91" i="2"/>
  <c r="N91" i="2"/>
  <c r="K91" i="2"/>
  <c r="H91" i="2"/>
  <c r="D91" i="2"/>
  <c r="L91" i="2"/>
  <c r="I91" i="2"/>
  <c r="M91" i="2"/>
  <c r="G91" i="2"/>
  <c r="J103" i="2"/>
  <c r="N103" i="2"/>
  <c r="K103" i="2"/>
  <c r="L103" i="2"/>
  <c r="G103" i="2"/>
  <c r="M103" i="2"/>
  <c r="I103" i="2"/>
  <c r="H103" i="2"/>
  <c r="D103" i="2"/>
  <c r="H115" i="2"/>
  <c r="L115" i="2"/>
  <c r="G115" i="2"/>
  <c r="M115" i="2"/>
  <c r="D115" i="2"/>
  <c r="K115" i="2"/>
  <c r="N115" i="2"/>
  <c r="J115" i="2"/>
  <c r="I115" i="2"/>
  <c r="Q131" i="2"/>
  <c r="H131" i="2"/>
  <c r="L131" i="2"/>
  <c r="G131" i="2"/>
  <c r="M131" i="2"/>
  <c r="D131" i="2"/>
  <c r="K131" i="2"/>
  <c r="N131" i="2"/>
  <c r="J131" i="2"/>
  <c r="I131" i="2"/>
  <c r="R147" i="2"/>
  <c r="H147" i="2"/>
  <c r="L147" i="2"/>
  <c r="G147" i="2"/>
  <c r="M147" i="2"/>
  <c r="D147" i="2"/>
  <c r="K147" i="2"/>
  <c r="N147" i="2"/>
  <c r="J147" i="2"/>
  <c r="I147" i="2"/>
  <c r="R159" i="2"/>
  <c r="H159" i="2"/>
  <c r="L159" i="2"/>
  <c r="G159" i="2"/>
  <c r="M159" i="2"/>
  <c r="D159" i="2"/>
  <c r="K159" i="2"/>
  <c r="I159" i="2"/>
  <c r="N159" i="2"/>
  <c r="J159" i="2"/>
  <c r="R171" i="2"/>
  <c r="H171" i="2"/>
  <c r="L171" i="2"/>
  <c r="G171" i="2"/>
  <c r="M171" i="2"/>
  <c r="D171" i="2"/>
  <c r="K171" i="2"/>
  <c r="N171" i="2"/>
  <c r="J171" i="2"/>
  <c r="I171" i="2"/>
  <c r="R187" i="2"/>
  <c r="H187" i="2"/>
  <c r="L187" i="2"/>
  <c r="G187" i="2"/>
  <c r="M187" i="2"/>
  <c r="D187" i="2"/>
  <c r="K187" i="2"/>
  <c r="N187" i="2"/>
  <c r="J187" i="2"/>
  <c r="I187" i="2"/>
  <c r="R203" i="2"/>
  <c r="H203" i="2"/>
  <c r="L203" i="2"/>
  <c r="G203" i="2"/>
  <c r="M203" i="2"/>
  <c r="I203" i="2"/>
  <c r="N203" i="2"/>
  <c r="K203" i="2"/>
  <c r="D203" i="2"/>
  <c r="J203" i="2"/>
  <c r="R215" i="2"/>
  <c r="D215" i="2"/>
  <c r="I215" i="2"/>
  <c r="M215" i="2"/>
  <c r="G215" i="2"/>
  <c r="L215" i="2"/>
  <c r="K215" i="2"/>
  <c r="N215" i="2"/>
  <c r="J215" i="2"/>
  <c r="H215" i="2"/>
  <c r="R231" i="2"/>
  <c r="D231" i="2"/>
  <c r="I231" i="2"/>
  <c r="M231" i="2"/>
  <c r="G231" i="2"/>
  <c r="L231" i="2"/>
  <c r="K231" i="2"/>
  <c r="N231" i="2"/>
  <c r="J231" i="2"/>
  <c r="H231" i="2"/>
  <c r="R243" i="2"/>
  <c r="D243" i="2"/>
  <c r="I243" i="2"/>
  <c r="M243" i="2"/>
  <c r="G243" i="2"/>
  <c r="L243" i="2"/>
  <c r="K243" i="2"/>
  <c r="J243" i="2"/>
  <c r="H243" i="2"/>
  <c r="N243" i="2"/>
  <c r="R255" i="2"/>
  <c r="D255" i="2"/>
  <c r="I255" i="2"/>
  <c r="M255" i="2"/>
  <c r="G255" i="2"/>
  <c r="L255" i="2"/>
  <c r="K255" i="2"/>
  <c r="J255" i="2"/>
  <c r="N255" i="2"/>
  <c r="H255" i="2"/>
  <c r="R271" i="2"/>
  <c r="D271" i="2"/>
  <c r="I271" i="2"/>
  <c r="M271" i="2"/>
  <c r="G271" i="2"/>
  <c r="L271" i="2"/>
  <c r="K271" i="2"/>
  <c r="J271" i="2"/>
  <c r="H271" i="2"/>
  <c r="N271" i="2"/>
  <c r="R283" i="2"/>
  <c r="D283" i="2"/>
  <c r="I283" i="2"/>
  <c r="M283" i="2"/>
  <c r="G283" i="2"/>
  <c r="L283" i="2"/>
  <c r="K283" i="2"/>
  <c r="J283" i="2"/>
  <c r="N283" i="2"/>
  <c r="H283" i="2"/>
  <c r="R299" i="2"/>
  <c r="D299" i="2"/>
  <c r="I299" i="2"/>
  <c r="M299" i="2"/>
  <c r="G299" i="2"/>
  <c r="L299" i="2"/>
  <c r="K299" i="2"/>
  <c r="J299" i="2"/>
  <c r="N299" i="2"/>
  <c r="H299" i="2"/>
  <c r="R311" i="2"/>
  <c r="D311" i="2"/>
  <c r="I311" i="2"/>
  <c r="M311" i="2"/>
  <c r="G311" i="2"/>
  <c r="L311" i="2"/>
  <c r="K311" i="2"/>
  <c r="J311" i="2"/>
  <c r="N311" i="2"/>
  <c r="H311" i="2"/>
  <c r="R323" i="2"/>
  <c r="D323" i="2"/>
  <c r="I323" i="2"/>
  <c r="M323" i="2"/>
  <c r="G323" i="2"/>
  <c r="L323" i="2"/>
  <c r="K323" i="2"/>
  <c r="J323" i="2"/>
  <c r="H323" i="2"/>
  <c r="N323" i="2"/>
  <c r="R335" i="2"/>
  <c r="H335" i="2"/>
  <c r="L335" i="2"/>
  <c r="G335" i="2"/>
  <c r="K335" i="2"/>
  <c r="N335" i="2"/>
  <c r="I335" i="2"/>
  <c r="J335" i="2"/>
  <c r="D335" i="2"/>
  <c r="M335" i="2"/>
  <c r="R351" i="2"/>
  <c r="H351" i="2"/>
  <c r="L351" i="2"/>
  <c r="G351" i="2"/>
  <c r="K351" i="2"/>
  <c r="D351" i="2"/>
  <c r="M351" i="2"/>
  <c r="N351" i="2"/>
  <c r="J351" i="2"/>
  <c r="I351" i="2"/>
  <c r="R363" i="2"/>
  <c r="G363" i="2"/>
  <c r="K363" i="2"/>
  <c r="I363" i="2"/>
  <c r="N363" i="2"/>
  <c r="D363" i="2"/>
  <c r="J363" i="2"/>
  <c r="H363" i="2"/>
  <c r="M363" i="2"/>
  <c r="L363" i="2"/>
  <c r="Q383" i="2"/>
  <c r="G383" i="2"/>
  <c r="K383" i="2"/>
  <c r="D383" i="2"/>
  <c r="J383" i="2"/>
  <c r="H383" i="2"/>
  <c r="M383" i="2"/>
  <c r="I383" i="2"/>
  <c r="L383" i="2"/>
  <c r="N383" i="2"/>
  <c r="Q399" i="2"/>
  <c r="G399" i="2"/>
  <c r="K399" i="2"/>
  <c r="H399" i="2"/>
  <c r="M399" i="2"/>
  <c r="N399" i="2"/>
  <c r="I399" i="2"/>
  <c r="D399" i="2"/>
  <c r="L399" i="2"/>
  <c r="J399" i="2"/>
  <c r="Q415" i="2"/>
  <c r="G415" i="2"/>
  <c r="K415" i="2"/>
  <c r="H415" i="2"/>
  <c r="M415" i="2"/>
  <c r="N415" i="2"/>
  <c r="I415" i="2"/>
  <c r="D415" i="2"/>
  <c r="L415" i="2"/>
  <c r="J415" i="2"/>
  <c r="Q427" i="2"/>
  <c r="G427" i="2"/>
  <c r="K427" i="2"/>
  <c r="H427" i="2"/>
  <c r="M427" i="2"/>
  <c r="N427" i="2"/>
  <c r="I427" i="2"/>
  <c r="D427" i="2"/>
  <c r="L427" i="2"/>
  <c r="J427" i="2"/>
  <c r="Q439" i="2"/>
  <c r="G439" i="2"/>
  <c r="K439" i="2"/>
  <c r="H439" i="2"/>
  <c r="M439" i="2"/>
  <c r="N439" i="2"/>
  <c r="I439" i="2"/>
  <c r="D439" i="2"/>
  <c r="L439" i="2"/>
  <c r="J439" i="2"/>
  <c r="Q451" i="2"/>
  <c r="G451" i="2"/>
  <c r="K451" i="2"/>
  <c r="H451" i="2"/>
  <c r="M451" i="2"/>
  <c r="N451" i="2"/>
  <c r="I451" i="2"/>
  <c r="D451" i="2"/>
  <c r="L451" i="2"/>
  <c r="J451" i="2"/>
  <c r="Q467" i="2"/>
  <c r="G467" i="2"/>
  <c r="K467" i="2"/>
  <c r="H467" i="2"/>
  <c r="M467" i="2"/>
  <c r="N467" i="2"/>
  <c r="I467" i="2"/>
  <c r="D467" i="2"/>
  <c r="L467" i="2"/>
  <c r="J467" i="2"/>
  <c r="Q479" i="2"/>
  <c r="G479" i="2"/>
  <c r="K479" i="2"/>
  <c r="H479" i="2"/>
  <c r="M479" i="2"/>
  <c r="N479" i="2"/>
  <c r="I479" i="2"/>
  <c r="D479" i="2"/>
  <c r="L479" i="2"/>
  <c r="J479" i="2"/>
  <c r="Q491" i="2"/>
  <c r="G491" i="2"/>
  <c r="K491" i="2"/>
  <c r="H491" i="2"/>
  <c r="M491" i="2"/>
  <c r="N491" i="2"/>
  <c r="I491" i="2"/>
  <c r="D491" i="2"/>
  <c r="L491" i="2"/>
  <c r="J491" i="2"/>
  <c r="Q507" i="2"/>
  <c r="G507" i="2"/>
  <c r="K507" i="2"/>
  <c r="L507" i="2"/>
  <c r="H507" i="2"/>
  <c r="M507" i="2"/>
  <c r="D507" i="2"/>
  <c r="J507" i="2"/>
  <c r="I507" i="2"/>
  <c r="N507" i="2"/>
  <c r="Q519" i="2"/>
  <c r="G519" i="2"/>
  <c r="K519" i="2"/>
  <c r="L519" i="2"/>
  <c r="H519" i="2"/>
  <c r="M519" i="2"/>
  <c r="D519" i="2"/>
  <c r="J519" i="2"/>
  <c r="N519" i="2"/>
  <c r="I519" i="2"/>
  <c r="Q535" i="2"/>
  <c r="G535" i="2"/>
  <c r="K535" i="2"/>
  <c r="L535" i="2"/>
  <c r="H535" i="2"/>
  <c r="M535" i="2"/>
  <c r="D535" i="2"/>
  <c r="J535" i="2"/>
  <c r="N535" i="2"/>
  <c r="I535" i="2"/>
  <c r="Q547" i="2"/>
  <c r="G547" i="2"/>
  <c r="K547" i="2"/>
  <c r="D547" i="2"/>
  <c r="I547" i="2"/>
  <c r="M547" i="2"/>
  <c r="J547" i="2"/>
  <c r="L547" i="2"/>
  <c r="H547" i="2"/>
  <c r="N547" i="2"/>
  <c r="Q563" i="2"/>
  <c r="G563" i="2"/>
  <c r="K563" i="2"/>
  <c r="D563" i="2"/>
  <c r="I563" i="2"/>
  <c r="M563" i="2"/>
  <c r="J563" i="2"/>
  <c r="L563" i="2"/>
  <c r="H563" i="2"/>
  <c r="N563" i="2"/>
  <c r="Q575" i="2"/>
  <c r="G575" i="2"/>
  <c r="K575" i="2"/>
  <c r="D575" i="2"/>
  <c r="I575" i="2"/>
  <c r="M575" i="2"/>
  <c r="J575" i="2"/>
  <c r="L575" i="2"/>
  <c r="H575" i="2"/>
  <c r="N575" i="2"/>
  <c r="Q587" i="2"/>
  <c r="G587" i="2"/>
  <c r="K587" i="2"/>
  <c r="D587" i="2"/>
  <c r="I587" i="2"/>
  <c r="M587" i="2"/>
  <c r="J587" i="2"/>
  <c r="L587" i="2"/>
  <c r="H587" i="2"/>
  <c r="N587" i="2"/>
  <c r="Q603" i="2"/>
  <c r="D603" i="2"/>
  <c r="I603" i="2"/>
  <c r="M603" i="2"/>
  <c r="G603" i="2"/>
  <c r="L603" i="2"/>
  <c r="H603" i="2"/>
  <c r="N603" i="2"/>
  <c r="J603" i="2"/>
  <c r="K603" i="2"/>
  <c r="Q615" i="2"/>
  <c r="D615" i="2"/>
  <c r="I615" i="2"/>
  <c r="M615" i="2"/>
  <c r="G615" i="2"/>
  <c r="L615" i="2"/>
  <c r="H615" i="2"/>
  <c r="N615" i="2"/>
  <c r="J615" i="2"/>
  <c r="K615" i="2"/>
  <c r="Q627" i="2"/>
  <c r="D627" i="2"/>
  <c r="I627" i="2"/>
  <c r="M627" i="2"/>
  <c r="G627" i="2"/>
  <c r="L627" i="2"/>
  <c r="H627" i="2"/>
  <c r="N627" i="2"/>
  <c r="J627" i="2"/>
  <c r="K627" i="2"/>
  <c r="Q643" i="2"/>
  <c r="D643" i="2"/>
  <c r="I643" i="2"/>
  <c r="M643" i="2"/>
  <c r="G643" i="2"/>
  <c r="L643" i="2"/>
  <c r="H643" i="2"/>
  <c r="N643" i="2"/>
  <c r="J643" i="2"/>
  <c r="K643" i="2"/>
  <c r="Q659" i="2"/>
  <c r="D659" i="2"/>
  <c r="I659" i="2"/>
  <c r="M659" i="2"/>
  <c r="G659" i="2"/>
  <c r="L659" i="2"/>
  <c r="H659" i="2"/>
  <c r="N659" i="2"/>
  <c r="J659" i="2"/>
  <c r="K659" i="2"/>
  <c r="Q671" i="2"/>
  <c r="D671" i="2"/>
  <c r="I671" i="2"/>
  <c r="M671" i="2"/>
  <c r="G671" i="2"/>
  <c r="L671" i="2"/>
  <c r="H671" i="2"/>
  <c r="N671" i="2"/>
  <c r="J671" i="2"/>
  <c r="K671" i="2"/>
  <c r="Q687" i="2"/>
  <c r="D687" i="2"/>
  <c r="I687" i="2"/>
  <c r="M687" i="2"/>
  <c r="G687" i="2"/>
  <c r="L687" i="2"/>
  <c r="H687" i="2"/>
  <c r="N687" i="2"/>
  <c r="J687" i="2"/>
  <c r="K687" i="2"/>
  <c r="Q699" i="2"/>
  <c r="D699" i="2"/>
  <c r="I699" i="2"/>
  <c r="M699" i="2"/>
  <c r="G699" i="2"/>
  <c r="L699" i="2"/>
  <c r="H699" i="2"/>
  <c r="N699" i="2"/>
  <c r="J699" i="2"/>
  <c r="K699" i="2"/>
  <c r="Q711" i="2"/>
  <c r="D711" i="2"/>
  <c r="I711" i="2"/>
  <c r="M711" i="2"/>
  <c r="G711" i="2"/>
  <c r="L711" i="2"/>
  <c r="H711" i="2"/>
  <c r="N711" i="2"/>
  <c r="J711" i="2"/>
  <c r="K711" i="2"/>
  <c r="Q727" i="2"/>
  <c r="D727" i="2"/>
  <c r="I727" i="2"/>
  <c r="M727" i="2"/>
  <c r="G727" i="2"/>
  <c r="L727" i="2"/>
  <c r="H727" i="2"/>
  <c r="N727" i="2"/>
  <c r="J727" i="2"/>
  <c r="K727" i="2"/>
  <c r="Q739" i="2"/>
  <c r="D739" i="2"/>
  <c r="I739" i="2"/>
  <c r="M739" i="2"/>
  <c r="G739" i="2"/>
  <c r="L739" i="2"/>
  <c r="H739" i="2"/>
  <c r="N739" i="2"/>
  <c r="J739" i="2"/>
  <c r="K739" i="2"/>
  <c r="Q751" i="2"/>
  <c r="D751" i="2"/>
  <c r="I751" i="2"/>
  <c r="M751" i="2"/>
  <c r="G751" i="2"/>
  <c r="L751" i="2"/>
  <c r="H751" i="2"/>
  <c r="N751" i="2"/>
  <c r="J751" i="2"/>
  <c r="K751" i="2"/>
  <c r="Q767" i="2"/>
  <c r="D767" i="2"/>
  <c r="I767" i="2"/>
  <c r="M767" i="2"/>
  <c r="J767" i="2"/>
  <c r="N767" i="2"/>
  <c r="G767" i="2"/>
  <c r="H767" i="2"/>
  <c r="K767" i="2"/>
  <c r="L767" i="2"/>
  <c r="Q783" i="2"/>
  <c r="D783" i="2"/>
  <c r="I783" i="2"/>
  <c r="M783" i="2"/>
  <c r="J783" i="2"/>
  <c r="N783" i="2"/>
  <c r="G783" i="2"/>
  <c r="H783" i="2"/>
  <c r="K783" i="2"/>
  <c r="L783" i="2"/>
  <c r="Q795" i="2"/>
  <c r="D795" i="2"/>
  <c r="I795" i="2"/>
  <c r="M795" i="2"/>
  <c r="J795" i="2"/>
  <c r="N795" i="2"/>
  <c r="G795" i="2"/>
  <c r="H795" i="2"/>
  <c r="K795" i="2"/>
  <c r="L795" i="2"/>
  <c r="Q807" i="2"/>
  <c r="D807" i="2"/>
  <c r="I807" i="2"/>
  <c r="M807" i="2"/>
  <c r="J807" i="2"/>
  <c r="N807" i="2"/>
  <c r="G807" i="2"/>
  <c r="H807" i="2"/>
  <c r="K807" i="2"/>
  <c r="L807" i="2"/>
  <c r="Q823" i="2"/>
  <c r="D823" i="2"/>
  <c r="I823" i="2"/>
  <c r="M823" i="2"/>
  <c r="J823" i="2"/>
  <c r="N823" i="2"/>
  <c r="G823" i="2"/>
  <c r="H823" i="2"/>
  <c r="K823" i="2"/>
  <c r="L823" i="2"/>
  <c r="Q835" i="2"/>
  <c r="D835" i="2"/>
  <c r="I835" i="2"/>
  <c r="M835" i="2"/>
  <c r="J835" i="2"/>
  <c r="K835" i="2"/>
  <c r="N835" i="2"/>
  <c r="G835" i="2"/>
  <c r="H835" i="2"/>
  <c r="L835" i="2"/>
  <c r="Q847" i="2"/>
  <c r="D847" i="2"/>
  <c r="I847" i="2"/>
  <c r="M847" i="2"/>
  <c r="J847" i="2"/>
  <c r="K847" i="2"/>
  <c r="N847" i="2"/>
  <c r="G847" i="2"/>
  <c r="H847" i="2"/>
  <c r="L847" i="2"/>
  <c r="Q863" i="2"/>
  <c r="D863" i="2"/>
  <c r="I863" i="2"/>
  <c r="M863" i="2"/>
  <c r="J863" i="2"/>
  <c r="K863" i="2"/>
  <c r="N863" i="2"/>
  <c r="G863" i="2"/>
  <c r="H863" i="2"/>
  <c r="L863" i="2"/>
  <c r="Q879" i="2"/>
  <c r="D879" i="2"/>
  <c r="I879" i="2"/>
  <c r="M879" i="2"/>
  <c r="J879" i="2"/>
  <c r="K879" i="2"/>
  <c r="N879" i="2"/>
  <c r="G879" i="2"/>
  <c r="H879" i="2"/>
  <c r="L879" i="2"/>
  <c r="Q891" i="2"/>
  <c r="J891" i="2"/>
  <c r="N891" i="2"/>
  <c r="G891" i="2"/>
  <c r="K891" i="2"/>
  <c r="M891" i="2"/>
  <c r="H891" i="2"/>
  <c r="I891" i="2"/>
  <c r="L891" i="2"/>
  <c r="D891" i="2"/>
  <c r="Q899" i="2"/>
  <c r="J899" i="2"/>
  <c r="N899" i="2"/>
  <c r="G899" i="2"/>
  <c r="K899" i="2"/>
  <c r="M899" i="2"/>
  <c r="H899" i="2"/>
  <c r="I899" i="2"/>
  <c r="L899" i="2"/>
  <c r="D899" i="2"/>
  <c r="Q915" i="2"/>
  <c r="J915" i="2"/>
  <c r="N915" i="2"/>
  <c r="G915" i="2"/>
  <c r="K915" i="2"/>
  <c r="M915" i="2"/>
  <c r="H915" i="2"/>
  <c r="I915" i="2"/>
  <c r="L915" i="2"/>
  <c r="D915" i="2"/>
  <c r="Q927" i="2"/>
  <c r="J927" i="2"/>
  <c r="N927" i="2"/>
  <c r="G927" i="2"/>
  <c r="K927" i="2"/>
  <c r="M927" i="2"/>
  <c r="H927" i="2"/>
  <c r="I927" i="2"/>
  <c r="L927" i="2"/>
  <c r="D927" i="2"/>
  <c r="Q943" i="2"/>
  <c r="J943" i="2"/>
  <c r="N943" i="2"/>
  <c r="G943" i="2"/>
  <c r="K943" i="2"/>
  <c r="M943" i="2"/>
  <c r="H943" i="2"/>
  <c r="I943" i="2"/>
  <c r="L943" i="2"/>
  <c r="D943" i="2"/>
  <c r="Q955" i="2"/>
  <c r="J955" i="2"/>
  <c r="N955" i="2"/>
  <c r="G955" i="2"/>
  <c r="K955" i="2"/>
  <c r="M955" i="2"/>
  <c r="H955" i="2"/>
  <c r="I955" i="2"/>
  <c r="L955" i="2"/>
  <c r="D955" i="2"/>
  <c r="Q967" i="2"/>
  <c r="J967" i="2"/>
  <c r="N967" i="2"/>
  <c r="G967" i="2"/>
  <c r="K967" i="2"/>
  <c r="M967" i="2"/>
  <c r="H967" i="2"/>
  <c r="I967" i="2"/>
  <c r="L967" i="2"/>
  <c r="D967" i="2"/>
  <c r="Q979" i="2"/>
  <c r="J979" i="2"/>
  <c r="N979" i="2"/>
  <c r="G979" i="2"/>
  <c r="K979" i="2"/>
  <c r="M979" i="2"/>
  <c r="H979" i="2"/>
  <c r="I979" i="2"/>
  <c r="L979" i="2"/>
  <c r="D979" i="2"/>
  <c r="Q995" i="2"/>
  <c r="J995" i="2"/>
  <c r="N995" i="2"/>
  <c r="G995" i="2"/>
  <c r="K995" i="2"/>
  <c r="M995" i="2"/>
  <c r="H995" i="2"/>
  <c r="I995" i="2"/>
  <c r="L995" i="2"/>
  <c r="D995" i="2"/>
  <c r="Q1007" i="2"/>
  <c r="J1007" i="2"/>
  <c r="N1007" i="2"/>
  <c r="G1007" i="2"/>
  <c r="K1007" i="2"/>
  <c r="M1007" i="2"/>
  <c r="H1007" i="2"/>
  <c r="I1007" i="2"/>
  <c r="L1007" i="2"/>
  <c r="D1007" i="2"/>
  <c r="Q1019" i="2"/>
  <c r="J1019" i="2"/>
  <c r="N1019" i="2"/>
  <c r="G1019" i="2"/>
  <c r="K1019" i="2"/>
  <c r="M1019" i="2"/>
  <c r="H1019" i="2"/>
  <c r="I1019" i="2"/>
  <c r="L1019" i="2"/>
  <c r="D1019" i="2"/>
  <c r="Q1035" i="2"/>
  <c r="J1035" i="2"/>
  <c r="N1035" i="2"/>
  <c r="G1035" i="2"/>
  <c r="K1035" i="2"/>
  <c r="M1035" i="2"/>
  <c r="H1035" i="2"/>
  <c r="I1035" i="2"/>
  <c r="L1035" i="2"/>
  <c r="D1035" i="2"/>
  <c r="Q1051" i="2"/>
  <c r="J1051" i="2"/>
  <c r="N1051" i="2"/>
  <c r="G1051" i="2"/>
  <c r="K1051" i="2"/>
  <c r="M1051" i="2"/>
  <c r="H1051" i="2"/>
  <c r="I1051" i="2"/>
  <c r="L1051" i="2"/>
  <c r="D1051" i="2"/>
  <c r="Q1063" i="2"/>
  <c r="J1063" i="2"/>
  <c r="N1063" i="2"/>
  <c r="G1063" i="2"/>
  <c r="K1063" i="2"/>
  <c r="M1063" i="2"/>
  <c r="H1063" i="2"/>
  <c r="I1063" i="2"/>
  <c r="L1063" i="2"/>
  <c r="D1063" i="2"/>
  <c r="Q1079" i="2"/>
  <c r="J1079" i="2"/>
  <c r="N1079" i="2"/>
  <c r="K1079" i="2"/>
  <c r="G1079" i="2"/>
  <c r="L1079" i="2"/>
  <c r="H1079" i="2"/>
  <c r="M1079" i="2"/>
  <c r="D1079" i="2"/>
  <c r="I1079" i="2"/>
  <c r="Q1091" i="2"/>
  <c r="J1091" i="2"/>
  <c r="N1091" i="2"/>
  <c r="K1091" i="2"/>
  <c r="G1091" i="2"/>
  <c r="L1091" i="2"/>
  <c r="I1091" i="2"/>
  <c r="D1091" i="2"/>
  <c r="M1091" i="2"/>
  <c r="H1091" i="2"/>
  <c r="Q1107" i="2"/>
  <c r="J1107" i="2"/>
  <c r="N1107" i="2"/>
  <c r="K1107" i="2"/>
  <c r="G1107" i="2"/>
  <c r="L1107" i="2"/>
  <c r="I1107" i="2"/>
  <c r="D1107" i="2"/>
  <c r="M1107" i="2"/>
  <c r="H1107" i="2"/>
  <c r="Q1123" i="2"/>
  <c r="J1123" i="2"/>
  <c r="N1123" i="2"/>
  <c r="K1123" i="2"/>
  <c r="G1123" i="2"/>
  <c r="L1123" i="2"/>
  <c r="I1123" i="2"/>
  <c r="D1123" i="2"/>
  <c r="M1123" i="2"/>
  <c r="H1123" i="2"/>
  <c r="Q1131" i="2"/>
  <c r="J1131" i="2"/>
  <c r="N1131" i="2"/>
  <c r="K1131" i="2"/>
  <c r="G1131" i="2"/>
  <c r="L1131" i="2"/>
  <c r="I1131" i="2"/>
  <c r="D1131" i="2"/>
  <c r="M1131" i="2"/>
  <c r="H1131" i="2"/>
  <c r="Q1143" i="2"/>
  <c r="J1143" i="2"/>
  <c r="N1143" i="2"/>
  <c r="K1143" i="2"/>
  <c r="G1143" i="2"/>
  <c r="L1143" i="2"/>
  <c r="H1143" i="2"/>
  <c r="M1143" i="2"/>
  <c r="D1143" i="2"/>
  <c r="I1143" i="2"/>
  <c r="Q1159" i="2"/>
  <c r="J1159" i="2"/>
  <c r="N1159" i="2"/>
  <c r="K1159" i="2"/>
  <c r="G1159" i="2"/>
  <c r="L1159" i="2"/>
  <c r="H1159" i="2"/>
  <c r="M1159" i="2"/>
  <c r="D1159" i="2"/>
  <c r="I1159" i="2"/>
  <c r="Q1171" i="2"/>
  <c r="J1171" i="2"/>
  <c r="N1171" i="2"/>
  <c r="K1171" i="2"/>
  <c r="G1171" i="2"/>
  <c r="L1171" i="2"/>
  <c r="I1171" i="2"/>
  <c r="D1171" i="2"/>
  <c r="M1171" i="2"/>
  <c r="H1171" i="2"/>
  <c r="Q1187" i="2"/>
  <c r="J1187" i="2"/>
  <c r="N1187" i="2"/>
  <c r="K1187" i="2"/>
  <c r="G1187" i="2"/>
  <c r="L1187" i="2"/>
  <c r="I1187" i="2"/>
  <c r="D1187" i="2"/>
  <c r="M1187" i="2"/>
  <c r="H1187" i="2"/>
  <c r="Q1203" i="2"/>
  <c r="J1203" i="2"/>
  <c r="N1203" i="2"/>
  <c r="K1203" i="2"/>
  <c r="G1203" i="2"/>
  <c r="L1203" i="2"/>
  <c r="I1203" i="2"/>
  <c r="D1203" i="2"/>
  <c r="M1203" i="2"/>
  <c r="H1203" i="2"/>
  <c r="Q1215" i="2"/>
  <c r="J1215" i="2"/>
  <c r="N1215" i="2"/>
  <c r="K1215" i="2"/>
  <c r="G1215" i="2"/>
  <c r="L1215" i="2"/>
  <c r="H1215" i="2"/>
  <c r="I1215" i="2"/>
  <c r="M1215" i="2"/>
  <c r="D1215" i="2"/>
  <c r="Q1231" i="2"/>
  <c r="J1231" i="2"/>
  <c r="N1231" i="2"/>
  <c r="K1231" i="2"/>
  <c r="G1231" i="2"/>
  <c r="L1231" i="2"/>
  <c r="H1231" i="2"/>
  <c r="M1231" i="2"/>
  <c r="I1231" i="2"/>
  <c r="D1231" i="2"/>
  <c r="Q1243" i="2"/>
  <c r="H1243" i="2"/>
  <c r="L1243" i="2"/>
  <c r="D1243" i="2"/>
  <c r="I1243" i="2"/>
  <c r="M1243" i="2"/>
  <c r="J1243" i="2"/>
  <c r="K1243" i="2"/>
  <c r="G1243" i="2"/>
  <c r="N1243" i="2"/>
  <c r="Q1259" i="2"/>
  <c r="H1259" i="2"/>
  <c r="L1259" i="2"/>
  <c r="D1259" i="2"/>
  <c r="I1259" i="2"/>
  <c r="M1259" i="2"/>
  <c r="J1259" i="2"/>
  <c r="K1259" i="2"/>
  <c r="G1259" i="2"/>
  <c r="N1259" i="2"/>
  <c r="Q1275" i="2"/>
  <c r="H1275" i="2"/>
  <c r="L1275" i="2"/>
  <c r="D1275" i="2"/>
  <c r="I1275" i="2"/>
  <c r="M1275" i="2"/>
  <c r="J1275" i="2"/>
  <c r="K1275" i="2"/>
  <c r="G1275" i="2"/>
  <c r="N1275" i="2"/>
  <c r="Q1287" i="2"/>
  <c r="H1287" i="2"/>
  <c r="L1287" i="2"/>
  <c r="D1287" i="2"/>
  <c r="I1287" i="2"/>
  <c r="M1287" i="2"/>
  <c r="J1287" i="2"/>
  <c r="K1287" i="2"/>
  <c r="G1287" i="2"/>
  <c r="N1287" i="2"/>
  <c r="Q1299" i="2"/>
  <c r="H1299" i="2"/>
  <c r="L1299" i="2"/>
  <c r="D1299" i="2"/>
  <c r="I1299" i="2"/>
  <c r="M1299" i="2"/>
  <c r="J1299" i="2"/>
  <c r="K1299" i="2"/>
  <c r="G1299" i="2"/>
  <c r="N1299" i="2"/>
  <c r="Q1315" i="2"/>
  <c r="H1315" i="2"/>
  <c r="L1315" i="2"/>
  <c r="D1315" i="2"/>
  <c r="I1315" i="2"/>
  <c r="M1315" i="2"/>
  <c r="J1315" i="2"/>
  <c r="K1315" i="2"/>
  <c r="G1315" i="2"/>
  <c r="N1315" i="2"/>
  <c r="Q1331" i="2"/>
  <c r="H1331" i="2"/>
  <c r="L1331" i="2"/>
  <c r="D1331" i="2"/>
  <c r="I1331" i="2"/>
  <c r="M1331" i="2"/>
  <c r="J1331" i="2"/>
  <c r="K1331" i="2"/>
  <c r="G1331" i="2"/>
  <c r="N1331" i="2"/>
  <c r="Q1347" i="2"/>
  <c r="H1347" i="2"/>
  <c r="L1347" i="2"/>
  <c r="D1347" i="2"/>
  <c r="I1347" i="2"/>
  <c r="M1347" i="2"/>
  <c r="J1347" i="2"/>
  <c r="K1347" i="2"/>
  <c r="G1347" i="2"/>
  <c r="N1347" i="2"/>
  <c r="Q1363" i="2"/>
  <c r="H1363" i="2"/>
  <c r="L1363" i="2"/>
  <c r="D1363" i="2"/>
  <c r="I1363" i="2"/>
  <c r="M1363" i="2"/>
  <c r="J1363" i="2"/>
  <c r="K1363" i="2"/>
  <c r="G1363" i="2"/>
  <c r="N1363" i="2"/>
  <c r="Q1379" i="2"/>
  <c r="H1379" i="2"/>
  <c r="L1379" i="2"/>
  <c r="D1379" i="2"/>
  <c r="I1379" i="2"/>
  <c r="M1379" i="2"/>
  <c r="J1379" i="2"/>
  <c r="K1379" i="2"/>
  <c r="G1379" i="2"/>
  <c r="N1379" i="2"/>
  <c r="Q1391" i="2"/>
  <c r="H1391" i="2"/>
  <c r="L1391" i="2"/>
  <c r="D1391" i="2"/>
  <c r="I1391" i="2"/>
  <c r="M1391" i="2"/>
  <c r="J1391" i="2"/>
  <c r="K1391" i="2"/>
  <c r="G1391" i="2"/>
  <c r="N1391" i="2"/>
  <c r="Q1407" i="2"/>
  <c r="H1407" i="2"/>
  <c r="L1407" i="2"/>
  <c r="D1407" i="2"/>
  <c r="I1407" i="2"/>
  <c r="M1407" i="2"/>
  <c r="J1407" i="2"/>
  <c r="K1407" i="2"/>
  <c r="G1407" i="2"/>
  <c r="N1407" i="2"/>
  <c r="Q1419" i="2"/>
  <c r="H1419" i="2"/>
  <c r="L1419" i="2"/>
  <c r="D1419" i="2"/>
  <c r="I1419" i="2"/>
  <c r="M1419" i="2"/>
  <c r="J1419" i="2"/>
  <c r="K1419" i="2"/>
  <c r="G1419" i="2"/>
  <c r="N1419" i="2"/>
  <c r="Q1431" i="2"/>
  <c r="H1431" i="2"/>
  <c r="L1431" i="2"/>
  <c r="D1431" i="2"/>
  <c r="I1431" i="2"/>
  <c r="M1431" i="2"/>
  <c r="J1431" i="2"/>
  <c r="K1431" i="2"/>
  <c r="G1431" i="2"/>
  <c r="N1431" i="2"/>
  <c r="Q1447" i="2"/>
  <c r="H1447" i="2"/>
  <c r="L1447" i="2"/>
  <c r="D1447" i="2"/>
  <c r="I1447" i="2"/>
  <c r="M1447" i="2"/>
  <c r="J1447" i="2"/>
  <c r="K1447" i="2"/>
  <c r="G1447" i="2"/>
  <c r="N1447" i="2"/>
  <c r="Q1467" i="2"/>
  <c r="H1467" i="2"/>
  <c r="L1467" i="2"/>
  <c r="D1467" i="2"/>
  <c r="J1467" i="2"/>
  <c r="K1467" i="2"/>
  <c r="N1467" i="2"/>
  <c r="G1467" i="2"/>
  <c r="I1467" i="2"/>
  <c r="M1467" i="2"/>
  <c r="Q1479" i="2"/>
  <c r="D1479" i="2"/>
  <c r="I1479" i="2"/>
  <c r="M1479" i="2"/>
  <c r="J1479" i="2"/>
  <c r="N1479" i="2"/>
  <c r="K1479" i="2"/>
  <c r="L1479" i="2"/>
  <c r="H1479" i="2"/>
  <c r="G1479" i="2"/>
  <c r="Q1495" i="2"/>
  <c r="D1495" i="2"/>
  <c r="I1495" i="2"/>
  <c r="M1495" i="2"/>
  <c r="J1495" i="2"/>
  <c r="N1495" i="2"/>
  <c r="K1495" i="2"/>
  <c r="L1495" i="2"/>
  <c r="G1495" i="2"/>
  <c r="H1495" i="2"/>
  <c r="Q52" i="2"/>
  <c r="J52" i="2"/>
  <c r="N52" i="2"/>
  <c r="H52" i="2"/>
  <c r="M52" i="2"/>
  <c r="G52" i="2"/>
  <c r="D52" i="2"/>
  <c r="L52" i="2"/>
  <c r="K52" i="2"/>
  <c r="I52" i="2"/>
  <c r="Q64" i="2"/>
  <c r="J64" i="2"/>
  <c r="N64" i="2"/>
  <c r="H64" i="2"/>
  <c r="M64" i="2"/>
  <c r="D64" i="2"/>
  <c r="K64" i="2"/>
  <c r="L64" i="2"/>
  <c r="I64" i="2"/>
  <c r="G64" i="2"/>
  <c r="Q80" i="2"/>
  <c r="J80" i="2"/>
  <c r="N80" i="2"/>
  <c r="H80" i="2"/>
  <c r="M80" i="2"/>
  <c r="D80" i="2"/>
  <c r="K80" i="2"/>
  <c r="G80" i="2"/>
  <c r="I80" i="2"/>
  <c r="L80" i="2"/>
  <c r="J96" i="2"/>
  <c r="N96" i="2"/>
  <c r="H96" i="2"/>
  <c r="M96" i="2"/>
  <c r="D96" i="2"/>
  <c r="K96" i="2"/>
  <c r="L96" i="2"/>
  <c r="I96" i="2"/>
  <c r="G96" i="2"/>
  <c r="H108" i="2"/>
  <c r="L108" i="2"/>
  <c r="D108" i="2"/>
  <c r="J108" i="2"/>
  <c r="I108" i="2"/>
  <c r="N108" i="2"/>
  <c r="M108" i="2"/>
  <c r="G108" i="2"/>
  <c r="K108" i="2"/>
  <c r="H124" i="2"/>
  <c r="L124" i="2"/>
  <c r="D124" i="2"/>
  <c r="J124" i="2"/>
  <c r="M124" i="2"/>
  <c r="G124" i="2"/>
  <c r="N124" i="2"/>
  <c r="I124" i="2"/>
  <c r="K124" i="2"/>
  <c r="Q136" i="2"/>
  <c r="H136" i="2"/>
  <c r="L136" i="2"/>
  <c r="D136" i="2"/>
  <c r="J136" i="2"/>
  <c r="M136" i="2"/>
  <c r="K136" i="2"/>
  <c r="I136" i="2"/>
  <c r="N136" i="2"/>
  <c r="G136" i="2"/>
  <c r="R148" i="2"/>
  <c r="H148" i="2"/>
  <c r="L148" i="2"/>
  <c r="D148" i="2"/>
  <c r="J148" i="2"/>
  <c r="M148" i="2"/>
  <c r="G148" i="2"/>
  <c r="N148" i="2"/>
  <c r="K148" i="2"/>
  <c r="I148" i="2"/>
  <c r="R160" i="2"/>
  <c r="H160" i="2"/>
  <c r="L160" i="2"/>
  <c r="D160" i="2"/>
  <c r="J160" i="2"/>
  <c r="M160" i="2"/>
  <c r="K160" i="2"/>
  <c r="I160" i="2"/>
  <c r="G160" i="2"/>
  <c r="N160" i="2"/>
  <c r="R172" i="2"/>
  <c r="H172" i="2"/>
  <c r="L172" i="2"/>
  <c r="D172" i="2"/>
  <c r="J172" i="2"/>
  <c r="M172" i="2"/>
  <c r="G172" i="2"/>
  <c r="N172" i="2"/>
  <c r="I172" i="2"/>
  <c r="K172" i="2"/>
  <c r="R188" i="2"/>
  <c r="H188" i="2"/>
  <c r="L188" i="2"/>
  <c r="D188" i="2"/>
  <c r="J188" i="2"/>
  <c r="M188" i="2"/>
  <c r="G188" i="2"/>
  <c r="N188" i="2"/>
  <c r="I188" i="2"/>
  <c r="K188" i="2"/>
  <c r="R200" i="2"/>
  <c r="H200" i="2"/>
  <c r="L200" i="2"/>
  <c r="D200" i="2"/>
  <c r="J200" i="2"/>
  <c r="I200" i="2"/>
  <c r="G200" i="2"/>
  <c r="N200" i="2"/>
  <c r="M200" i="2"/>
  <c r="K200" i="2"/>
  <c r="R212" i="2"/>
  <c r="D212" i="2"/>
  <c r="I212" i="2"/>
  <c r="M212" i="2"/>
  <c r="K212" i="2"/>
  <c r="J212" i="2"/>
  <c r="G212" i="2"/>
  <c r="H212" i="2"/>
  <c r="N212" i="2"/>
  <c r="L212" i="2"/>
  <c r="R224" i="2"/>
  <c r="D224" i="2"/>
  <c r="I224" i="2"/>
  <c r="M224" i="2"/>
  <c r="K224" i="2"/>
  <c r="J224" i="2"/>
  <c r="G224" i="2"/>
  <c r="H224" i="2"/>
  <c r="N224" i="2"/>
  <c r="L224" i="2"/>
  <c r="R236" i="2"/>
  <c r="D236" i="2"/>
  <c r="I236" i="2"/>
  <c r="M236" i="2"/>
  <c r="K236" i="2"/>
  <c r="J236" i="2"/>
  <c r="G236" i="2"/>
  <c r="H236" i="2"/>
  <c r="N236" i="2"/>
  <c r="L236" i="2"/>
  <c r="R248" i="2"/>
  <c r="D248" i="2"/>
  <c r="I248" i="2"/>
  <c r="M248" i="2"/>
  <c r="K248" i="2"/>
  <c r="J248" i="2"/>
  <c r="H248" i="2"/>
  <c r="N248" i="2"/>
  <c r="L248" i="2"/>
  <c r="G248" i="2"/>
  <c r="R264" i="2"/>
  <c r="D264" i="2"/>
  <c r="I264" i="2"/>
  <c r="M264" i="2"/>
  <c r="K264" i="2"/>
  <c r="J264" i="2"/>
  <c r="N264" i="2"/>
  <c r="H264" i="2"/>
  <c r="L264" i="2"/>
  <c r="G264" i="2"/>
  <c r="R276" i="2"/>
  <c r="D276" i="2"/>
  <c r="I276" i="2"/>
  <c r="M276" i="2"/>
  <c r="K276" i="2"/>
  <c r="J276" i="2"/>
  <c r="N276" i="2"/>
  <c r="L276" i="2"/>
  <c r="H276" i="2"/>
  <c r="G276" i="2"/>
  <c r="R288" i="2"/>
  <c r="D288" i="2"/>
  <c r="I288" i="2"/>
  <c r="M288" i="2"/>
  <c r="K288" i="2"/>
  <c r="J288" i="2"/>
  <c r="N288" i="2"/>
  <c r="G288" i="2"/>
  <c r="L288" i="2"/>
  <c r="H288" i="2"/>
  <c r="R300" i="2"/>
  <c r="D300" i="2"/>
  <c r="I300" i="2"/>
  <c r="M300" i="2"/>
  <c r="K300" i="2"/>
  <c r="J300" i="2"/>
  <c r="N300" i="2"/>
  <c r="G300" i="2"/>
  <c r="H300" i="2"/>
  <c r="L300" i="2"/>
  <c r="R316" i="2"/>
  <c r="D316" i="2"/>
  <c r="I316" i="2"/>
  <c r="M316" i="2"/>
  <c r="K316" i="2"/>
  <c r="J316" i="2"/>
  <c r="N316" i="2"/>
  <c r="G316" i="2"/>
  <c r="H316" i="2"/>
  <c r="L316" i="2"/>
  <c r="R328" i="2"/>
  <c r="D328" i="2"/>
  <c r="I328" i="2"/>
  <c r="M328" i="2"/>
  <c r="K328" i="2"/>
  <c r="J328" i="2"/>
  <c r="N328" i="2"/>
  <c r="H328" i="2"/>
  <c r="L328" i="2"/>
  <c r="G328" i="2"/>
  <c r="R344" i="2"/>
  <c r="H344" i="2"/>
  <c r="L344" i="2"/>
  <c r="G344" i="2"/>
  <c r="K344" i="2"/>
  <c r="D344" i="2"/>
  <c r="M344" i="2"/>
  <c r="N344" i="2"/>
  <c r="J344" i="2"/>
  <c r="I344" i="2"/>
  <c r="R356" i="2"/>
  <c r="G356" i="2"/>
  <c r="K356" i="2"/>
  <c r="L356" i="2"/>
  <c r="H356" i="2"/>
  <c r="M356" i="2"/>
  <c r="D356" i="2"/>
  <c r="J356" i="2"/>
  <c r="N356" i="2"/>
  <c r="I356" i="2"/>
  <c r="R368" i="2"/>
  <c r="G368" i="2"/>
  <c r="K368" i="2"/>
  <c r="L368" i="2"/>
  <c r="H368" i="2"/>
  <c r="M368" i="2"/>
  <c r="D368" i="2"/>
  <c r="J368" i="2"/>
  <c r="I368" i="2"/>
  <c r="N368" i="2"/>
  <c r="Q380" i="2"/>
  <c r="G380" i="2"/>
  <c r="K380" i="2"/>
  <c r="H380" i="2"/>
  <c r="M380" i="2"/>
  <c r="D380" i="2"/>
  <c r="J380" i="2"/>
  <c r="N380" i="2"/>
  <c r="L380" i="2"/>
  <c r="I380" i="2"/>
  <c r="Q392" i="2"/>
  <c r="G392" i="2"/>
  <c r="K392" i="2"/>
  <c r="H392" i="2"/>
  <c r="M392" i="2"/>
  <c r="D392" i="2"/>
  <c r="J392" i="2"/>
  <c r="N392" i="2"/>
  <c r="L392" i="2"/>
  <c r="I392" i="2"/>
  <c r="Q408" i="2"/>
  <c r="G408" i="2"/>
  <c r="K408" i="2"/>
  <c r="D408" i="2"/>
  <c r="J408" i="2"/>
  <c r="H408" i="2"/>
  <c r="N408" i="2"/>
  <c r="I408" i="2"/>
  <c r="M408" i="2"/>
  <c r="L408" i="2"/>
  <c r="Q420" i="2"/>
  <c r="G420" i="2"/>
  <c r="K420" i="2"/>
  <c r="D420" i="2"/>
  <c r="J420" i="2"/>
  <c r="H420" i="2"/>
  <c r="N420" i="2"/>
  <c r="I420" i="2"/>
  <c r="M420" i="2"/>
  <c r="L420" i="2"/>
  <c r="Q436" i="2"/>
  <c r="G436" i="2"/>
  <c r="K436" i="2"/>
  <c r="D436" i="2"/>
  <c r="J436" i="2"/>
  <c r="H436" i="2"/>
  <c r="N436" i="2"/>
  <c r="I436" i="2"/>
  <c r="M436" i="2"/>
  <c r="L436" i="2"/>
  <c r="Q444" i="2"/>
  <c r="G444" i="2"/>
  <c r="K444" i="2"/>
  <c r="D444" i="2"/>
  <c r="J444" i="2"/>
  <c r="H444" i="2"/>
  <c r="N444" i="2"/>
  <c r="I444" i="2"/>
  <c r="M444" i="2"/>
  <c r="L444" i="2"/>
  <c r="Q460" i="2"/>
  <c r="G460" i="2"/>
  <c r="K460" i="2"/>
  <c r="D460" i="2"/>
  <c r="J460" i="2"/>
  <c r="H460" i="2"/>
  <c r="N460" i="2"/>
  <c r="I460" i="2"/>
  <c r="M460" i="2"/>
  <c r="L460" i="2"/>
  <c r="Q476" i="2"/>
  <c r="G476" i="2"/>
  <c r="K476" i="2"/>
  <c r="D476" i="2"/>
  <c r="J476" i="2"/>
  <c r="H476" i="2"/>
  <c r="N476" i="2"/>
  <c r="I476" i="2"/>
  <c r="M476" i="2"/>
  <c r="L476" i="2"/>
  <c r="Q488" i="2"/>
  <c r="G488" i="2"/>
  <c r="K488" i="2"/>
  <c r="D488" i="2"/>
  <c r="J488" i="2"/>
  <c r="H488" i="2"/>
  <c r="N488" i="2"/>
  <c r="I488" i="2"/>
  <c r="M488" i="2"/>
  <c r="L488" i="2"/>
  <c r="Q504" i="2"/>
  <c r="G504" i="2"/>
  <c r="K504" i="2"/>
  <c r="D504" i="2"/>
  <c r="J504" i="2"/>
  <c r="H504" i="2"/>
  <c r="N504" i="2"/>
  <c r="I504" i="2"/>
  <c r="M504" i="2"/>
  <c r="L504" i="2"/>
  <c r="Q516" i="2"/>
  <c r="G516" i="2"/>
  <c r="K516" i="2"/>
  <c r="I516" i="2"/>
  <c r="N516" i="2"/>
  <c r="D516" i="2"/>
  <c r="J516" i="2"/>
  <c r="H516" i="2"/>
  <c r="M516" i="2"/>
  <c r="L516" i="2"/>
  <c r="Q532" i="2"/>
  <c r="G532" i="2"/>
  <c r="K532" i="2"/>
  <c r="I532" i="2"/>
  <c r="N532" i="2"/>
  <c r="D532" i="2"/>
  <c r="J532" i="2"/>
  <c r="H532" i="2"/>
  <c r="M532" i="2"/>
  <c r="L532" i="2"/>
  <c r="Q548" i="2"/>
  <c r="G548" i="2"/>
  <c r="K548" i="2"/>
  <c r="D548" i="2"/>
  <c r="I548" i="2"/>
  <c r="M548" i="2"/>
  <c r="L548" i="2"/>
  <c r="N548" i="2"/>
  <c r="J548" i="2"/>
  <c r="H548" i="2"/>
  <c r="Q564" i="2"/>
  <c r="G564" i="2"/>
  <c r="K564" i="2"/>
  <c r="D564" i="2"/>
  <c r="I564" i="2"/>
  <c r="M564" i="2"/>
  <c r="L564" i="2"/>
  <c r="N564" i="2"/>
  <c r="J564" i="2"/>
  <c r="H564" i="2"/>
  <c r="Q576" i="2"/>
  <c r="G576" i="2"/>
  <c r="K576" i="2"/>
  <c r="D576" i="2"/>
  <c r="I576" i="2"/>
  <c r="M576" i="2"/>
  <c r="L576" i="2"/>
  <c r="N576" i="2"/>
  <c r="J576" i="2"/>
  <c r="H576" i="2"/>
  <c r="Q592" i="2"/>
  <c r="G592" i="2"/>
  <c r="K592" i="2"/>
  <c r="D592" i="2"/>
  <c r="I592" i="2"/>
  <c r="M592" i="2"/>
  <c r="L592" i="2"/>
  <c r="N592" i="2"/>
  <c r="J592" i="2"/>
  <c r="H592" i="2"/>
  <c r="Q608" i="2"/>
  <c r="D608" i="2"/>
  <c r="I608" i="2"/>
  <c r="M608" i="2"/>
  <c r="K608" i="2"/>
  <c r="G608" i="2"/>
  <c r="L608" i="2"/>
  <c r="J608" i="2"/>
  <c r="N608" i="2"/>
  <c r="H608" i="2"/>
  <c r="Q620" i="2"/>
  <c r="D620" i="2"/>
  <c r="I620" i="2"/>
  <c r="M620" i="2"/>
  <c r="K620" i="2"/>
  <c r="G620" i="2"/>
  <c r="L620" i="2"/>
  <c r="J620" i="2"/>
  <c r="N620" i="2"/>
  <c r="H620" i="2"/>
  <c r="Q636" i="2"/>
  <c r="D636" i="2"/>
  <c r="I636" i="2"/>
  <c r="M636" i="2"/>
  <c r="K636" i="2"/>
  <c r="G636" i="2"/>
  <c r="L636" i="2"/>
  <c r="J636" i="2"/>
  <c r="N636" i="2"/>
  <c r="H636" i="2"/>
  <c r="Q648" i="2"/>
  <c r="D648" i="2"/>
  <c r="I648" i="2"/>
  <c r="M648" i="2"/>
  <c r="K648" i="2"/>
  <c r="G648" i="2"/>
  <c r="L648" i="2"/>
  <c r="J648" i="2"/>
  <c r="N648" i="2"/>
  <c r="H648" i="2"/>
  <c r="Q664" i="2"/>
  <c r="D664" i="2"/>
  <c r="I664" i="2"/>
  <c r="M664" i="2"/>
  <c r="K664" i="2"/>
  <c r="G664" i="2"/>
  <c r="L664" i="2"/>
  <c r="J664" i="2"/>
  <c r="N664" i="2"/>
  <c r="H664" i="2"/>
  <c r="Q680" i="2"/>
  <c r="D680" i="2"/>
  <c r="I680" i="2"/>
  <c r="M680" i="2"/>
  <c r="K680" i="2"/>
  <c r="G680" i="2"/>
  <c r="L680" i="2"/>
  <c r="J680" i="2"/>
  <c r="N680" i="2"/>
  <c r="H680" i="2"/>
  <c r="Q696" i="2"/>
  <c r="D696" i="2"/>
  <c r="I696" i="2"/>
  <c r="M696" i="2"/>
  <c r="K696" i="2"/>
  <c r="G696" i="2"/>
  <c r="L696" i="2"/>
  <c r="J696" i="2"/>
  <c r="N696" i="2"/>
  <c r="H696" i="2"/>
  <c r="Q708" i="2"/>
  <c r="D708" i="2"/>
  <c r="I708" i="2"/>
  <c r="M708" i="2"/>
  <c r="K708" i="2"/>
  <c r="G708" i="2"/>
  <c r="L708" i="2"/>
  <c r="J708" i="2"/>
  <c r="N708" i="2"/>
  <c r="H708" i="2"/>
  <c r="Q724" i="2"/>
  <c r="D724" i="2"/>
  <c r="I724" i="2"/>
  <c r="M724" i="2"/>
  <c r="K724" i="2"/>
  <c r="G724" i="2"/>
  <c r="L724" i="2"/>
  <c r="J724" i="2"/>
  <c r="N724" i="2"/>
  <c r="H724" i="2"/>
  <c r="Q736" i="2"/>
  <c r="D736" i="2"/>
  <c r="I736" i="2"/>
  <c r="M736" i="2"/>
  <c r="K736" i="2"/>
  <c r="G736" i="2"/>
  <c r="L736" i="2"/>
  <c r="J736" i="2"/>
  <c r="N736" i="2"/>
  <c r="H736" i="2"/>
  <c r="Q752" i="2"/>
  <c r="D752" i="2"/>
  <c r="I752" i="2"/>
  <c r="M752" i="2"/>
  <c r="K752" i="2"/>
  <c r="G752" i="2"/>
  <c r="L752" i="2"/>
  <c r="J752" i="2"/>
  <c r="N752" i="2"/>
  <c r="H752" i="2"/>
  <c r="Q768" i="2"/>
  <c r="D768" i="2"/>
  <c r="I768" i="2"/>
  <c r="M768" i="2"/>
  <c r="J768" i="2"/>
  <c r="N768" i="2"/>
  <c r="H768" i="2"/>
  <c r="K768" i="2"/>
  <c r="G768" i="2"/>
  <c r="L768" i="2"/>
  <c r="Q780" i="2"/>
  <c r="D780" i="2"/>
  <c r="I780" i="2"/>
  <c r="M780" i="2"/>
  <c r="J780" i="2"/>
  <c r="N780" i="2"/>
  <c r="H780" i="2"/>
  <c r="K780" i="2"/>
  <c r="G780" i="2"/>
  <c r="L780" i="2"/>
  <c r="Q792" i="2"/>
  <c r="D792" i="2"/>
  <c r="I792" i="2"/>
  <c r="M792" i="2"/>
  <c r="J792" i="2"/>
  <c r="N792" i="2"/>
  <c r="H792" i="2"/>
  <c r="K792" i="2"/>
  <c r="G792" i="2"/>
  <c r="L792" i="2"/>
  <c r="Q800" i="2"/>
  <c r="D800" i="2"/>
  <c r="I800" i="2"/>
  <c r="M800" i="2"/>
  <c r="J800" i="2"/>
  <c r="N800" i="2"/>
  <c r="H800" i="2"/>
  <c r="K800" i="2"/>
  <c r="G800" i="2"/>
  <c r="L800" i="2"/>
  <c r="Q820" i="2"/>
  <c r="D820" i="2"/>
  <c r="I820" i="2"/>
  <c r="M820" i="2"/>
  <c r="J820" i="2"/>
  <c r="N820" i="2"/>
  <c r="H820" i="2"/>
  <c r="K820" i="2"/>
  <c r="G820" i="2"/>
  <c r="L820" i="2"/>
  <c r="Q832" i="2"/>
  <c r="D832" i="2"/>
  <c r="I832" i="2"/>
  <c r="M832" i="2"/>
  <c r="H832" i="2"/>
  <c r="N832" i="2"/>
  <c r="J832" i="2"/>
  <c r="G832" i="2"/>
  <c r="K832" i="2"/>
  <c r="L832" i="2"/>
  <c r="Q844" i="2"/>
  <c r="D844" i="2"/>
  <c r="I844" i="2"/>
  <c r="M844" i="2"/>
  <c r="H844" i="2"/>
  <c r="N844" i="2"/>
  <c r="J844" i="2"/>
  <c r="G844" i="2"/>
  <c r="K844" i="2"/>
  <c r="L844" i="2"/>
  <c r="Q860" i="2"/>
  <c r="D860" i="2"/>
  <c r="I860" i="2"/>
  <c r="M860" i="2"/>
  <c r="H860" i="2"/>
  <c r="N860" i="2"/>
  <c r="J860" i="2"/>
  <c r="G860" i="2"/>
  <c r="K860" i="2"/>
  <c r="L860" i="2"/>
  <c r="Q876" i="2"/>
  <c r="D876" i="2"/>
  <c r="I876" i="2"/>
  <c r="M876" i="2"/>
  <c r="H876" i="2"/>
  <c r="N876" i="2"/>
  <c r="J876" i="2"/>
  <c r="G876" i="2"/>
  <c r="K876" i="2"/>
  <c r="L876" i="2"/>
  <c r="Q892" i="2"/>
  <c r="J892" i="2"/>
  <c r="N892" i="2"/>
  <c r="G892" i="2"/>
  <c r="K892" i="2"/>
  <c r="M892" i="2"/>
  <c r="H892" i="2"/>
  <c r="D892" i="2"/>
  <c r="I892" i="2"/>
  <c r="L892" i="2"/>
  <c r="Q904" i="2"/>
  <c r="J904" i="2"/>
  <c r="N904" i="2"/>
  <c r="G904" i="2"/>
  <c r="K904" i="2"/>
  <c r="M904" i="2"/>
  <c r="H904" i="2"/>
  <c r="D904" i="2"/>
  <c r="L904" i="2"/>
  <c r="I904" i="2"/>
  <c r="Q916" i="2"/>
  <c r="J916" i="2"/>
  <c r="N916" i="2"/>
  <c r="G916" i="2"/>
  <c r="K916" i="2"/>
  <c r="M916" i="2"/>
  <c r="H916" i="2"/>
  <c r="D916" i="2"/>
  <c r="I916" i="2"/>
  <c r="L916" i="2"/>
  <c r="Q932" i="2"/>
  <c r="J932" i="2"/>
  <c r="N932" i="2"/>
  <c r="G932" i="2"/>
  <c r="K932" i="2"/>
  <c r="M932" i="2"/>
  <c r="H932" i="2"/>
  <c r="D932" i="2"/>
  <c r="L932" i="2"/>
  <c r="I932" i="2"/>
  <c r="Q944" i="2"/>
  <c r="J944" i="2"/>
  <c r="N944" i="2"/>
  <c r="G944" i="2"/>
  <c r="K944" i="2"/>
  <c r="M944" i="2"/>
  <c r="H944" i="2"/>
  <c r="D944" i="2"/>
  <c r="L944" i="2"/>
  <c r="I944" i="2"/>
  <c r="J964" i="2"/>
  <c r="N964" i="2"/>
  <c r="G964" i="2"/>
  <c r="K964" i="2"/>
  <c r="M964" i="2"/>
  <c r="H964" i="2"/>
  <c r="D964" i="2"/>
  <c r="L964" i="2"/>
  <c r="I964" i="2"/>
  <c r="Q980" i="2"/>
  <c r="J980" i="2"/>
  <c r="N980" i="2"/>
  <c r="G980" i="2"/>
  <c r="K980" i="2"/>
  <c r="M980" i="2"/>
  <c r="H980" i="2"/>
  <c r="D980" i="2"/>
  <c r="L980" i="2"/>
  <c r="I980" i="2"/>
  <c r="Q992" i="2"/>
  <c r="J992" i="2"/>
  <c r="N992" i="2"/>
  <c r="G992" i="2"/>
  <c r="K992" i="2"/>
  <c r="M992" i="2"/>
  <c r="H992" i="2"/>
  <c r="D992" i="2"/>
  <c r="L992" i="2"/>
  <c r="I992" i="2"/>
  <c r="Q1008" i="2"/>
  <c r="J1008" i="2"/>
  <c r="N1008" i="2"/>
  <c r="G1008" i="2"/>
  <c r="K1008" i="2"/>
  <c r="M1008" i="2"/>
  <c r="H1008" i="2"/>
  <c r="D1008" i="2"/>
  <c r="L1008" i="2"/>
  <c r="I1008" i="2"/>
  <c r="Q1020" i="2"/>
  <c r="J1020" i="2"/>
  <c r="N1020" i="2"/>
  <c r="G1020" i="2"/>
  <c r="K1020" i="2"/>
  <c r="M1020" i="2"/>
  <c r="H1020" i="2"/>
  <c r="D1020" i="2"/>
  <c r="I1020" i="2"/>
  <c r="L1020" i="2"/>
  <c r="Q1032" i="2"/>
  <c r="J1032" i="2"/>
  <c r="N1032" i="2"/>
  <c r="G1032" i="2"/>
  <c r="K1032" i="2"/>
  <c r="M1032" i="2"/>
  <c r="H1032" i="2"/>
  <c r="D1032" i="2"/>
  <c r="L1032" i="2"/>
  <c r="I1032" i="2"/>
  <c r="Q1044" i="2"/>
  <c r="J1044" i="2"/>
  <c r="N1044" i="2"/>
  <c r="G1044" i="2"/>
  <c r="K1044" i="2"/>
  <c r="M1044" i="2"/>
  <c r="H1044" i="2"/>
  <c r="D1044" i="2"/>
  <c r="L1044" i="2"/>
  <c r="I1044" i="2"/>
  <c r="Q1056" i="2"/>
  <c r="J1056" i="2"/>
  <c r="N1056" i="2"/>
  <c r="G1056" i="2"/>
  <c r="K1056" i="2"/>
  <c r="M1056" i="2"/>
  <c r="H1056" i="2"/>
  <c r="D1056" i="2"/>
  <c r="L1056" i="2"/>
  <c r="I1056" i="2"/>
  <c r="Q1072" i="2"/>
  <c r="J1072" i="2"/>
  <c r="N1072" i="2"/>
  <c r="H1072" i="2"/>
  <c r="M1072" i="2"/>
  <c r="D1072" i="2"/>
  <c r="I1072" i="2"/>
  <c r="K1072" i="2"/>
  <c r="L1072" i="2"/>
  <c r="G1072" i="2"/>
  <c r="Q1088" i="2"/>
  <c r="J1088" i="2"/>
  <c r="N1088" i="2"/>
  <c r="H1088" i="2"/>
  <c r="M1088" i="2"/>
  <c r="D1088" i="2"/>
  <c r="I1088" i="2"/>
  <c r="K1088" i="2"/>
  <c r="L1088" i="2"/>
  <c r="G1088" i="2"/>
  <c r="Q1100" i="2"/>
  <c r="J1100" i="2"/>
  <c r="N1100" i="2"/>
  <c r="H1100" i="2"/>
  <c r="M1100" i="2"/>
  <c r="D1100" i="2"/>
  <c r="I1100" i="2"/>
  <c r="G1100" i="2"/>
  <c r="K1100" i="2"/>
  <c r="L1100" i="2"/>
  <c r="Q1116" i="2"/>
  <c r="J1116" i="2"/>
  <c r="N1116" i="2"/>
  <c r="H1116" i="2"/>
  <c r="M1116" i="2"/>
  <c r="D1116" i="2"/>
  <c r="I1116" i="2"/>
  <c r="G1116" i="2"/>
  <c r="L1116" i="2"/>
  <c r="K1116" i="2"/>
  <c r="Q1124" i="2"/>
  <c r="J1124" i="2"/>
  <c r="N1124" i="2"/>
  <c r="H1124" i="2"/>
  <c r="M1124" i="2"/>
  <c r="D1124" i="2"/>
  <c r="I1124" i="2"/>
  <c r="G1124" i="2"/>
  <c r="L1124" i="2"/>
  <c r="K1124" i="2"/>
  <c r="Q1136" i="2"/>
  <c r="J1136" i="2"/>
  <c r="N1136" i="2"/>
  <c r="H1136" i="2"/>
  <c r="M1136" i="2"/>
  <c r="D1136" i="2"/>
  <c r="I1136" i="2"/>
  <c r="K1136" i="2"/>
  <c r="L1136" i="2"/>
  <c r="G1136" i="2"/>
  <c r="Q1152" i="2"/>
  <c r="J1152" i="2"/>
  <c r="N1152" i="2"/>
  <c r="H1152" i="2"/>
  <c r="M1152" i="2"/>
  <c r="D1152" i="2"/>
  <c r="I1152" i="2"/>
  <c r="K1152" i="2"/>
  <c r="L1152" i="2"/>
  <c r="G1152" i="2"/>
  <c r="Q1168" i="2"/>
  <c r="J1168" i="2"/>
  <c r="N1168" i="2"/>
  <c r="H1168" i="2"/>
  <c r="M1168" i="2"/>
  <c r="D1168" i="2"/>
  <c r="I1168" i="2"/>
  <c r="K1168" i="2"/>
  <c r="L1168" i="2"/>
  <c r="G1168" i="2"/>
  <c r="Q1180" i="2"/>
  <c r="J1180" i="2"/>
  <c r="N1180" i="2"/>
  <c r="H1180" i="2"/>
  <c r="M1180" i="2"/>
  <c r="D1180" i="2"/>
  <c r="I1180" i="2"/>
  <c r="G1180" i="2"/>
  <c r="K1180" i="2"/>
  <c r="L1180" i="2"/>
  <c r="Q1196" i="2"/>
  <c r="J1196" i="2"/>
  <c r="N1196" i="2"/>
  <c r="H1196" i="2"/>
  <c r="M1196" i="2"/>
  <c r="D1196" i="2"/>
  <c r="I1196" i="2"/>
  <c r="G1196" i="2"/>
  <c r="L1196" i="2"/>
  <c r="K1196" i="2"/>
  <c r="Q1208" i="2"/>
  <c r="J1208" i="2"/>
  <c r="N1208" i="2"/>
  <c r="H1208" i="2"/>
  <c r="M1208" i="2"/>
  <c r="D1208" i="2"/>
  <c r="I1208" i="2"/>
  <c r="K1208" i="2"/>
  <c r="L1208" i="2"/>
  <c r="G1208" i="2"/>
  <c r="Q1220" i="2"/>
  <c r="J1220" i="2"/>
  <c r="N1220" i="2"/>
  <c r="H1220" i="2"/>
  <c r="M1220" i="2"/>
  <c r="D1220" i="2"/>
  <c r="I1220" i="2"/>
  <c r="G1220" i="2"/>
  <c r="L1220" i="2"/>
  <c r="K1220" i="2"/>
  <c r="Q1236" i="2"/>
  <c r="H1236" i="2"/>
  <c r="L1236" i="2"/>
  <c r="D1236" i="2"/>
  <c r="I1236" i="2"/>
  <c r="M1236" i="2"/>
  <c r="K1236" i="2"/>
  <c r="N1236" i="2"/>
  <c r="J1236" i="2"/>
  <c r="G1236" i="2"/>
  <c r="Q1252" i="2"/>
  <c r="H1252" i="2"/>
  <c r="L1252" i="2"/>
  <c r="D1252" i="2"/>
  <c r="I1252" i="2"/>
  <c r="M1252" i="2"/>
  <c r="K1252" i="2"/>
  <c r="N1252" i="2"/>
  <c r="J1252" i="2"/>
  <c r="G1252" i="2"/>
  <c r="Q1264" i="2"/>
  <c r="H1264" i="2"/>
  <c r="L1264" i="2"/>
  <c r="D1264" i="2"/>
  <c r="I1264" i="2"/>
  <c r="M1264" i="2"/>
  <c r="K1264" i="2"/>
  <c r="N1264" i="2"/>
  <c r="G1264" i="2"/>
  <c r="J1264" i="2"/>
  <c r="Q1280" i="2"/>
  <c r="H1280" i="2"/>
  <c r="L1280" i="2"/>
  <c r="D1280" i="2"/>
  <c r="I1280" i="2"/>
  <c r="M1280" i="2"/>
  <c r="K1280" i="2"/>
  <c r="N1280" i="2"/>
  <c r="G1280" i="2"/>
  <c r="J1280" i="2"/>
  <c r="H1300" i="2"/>
  <c r="L1300" i="2"/>
  <c r="D1300" i="2"/>
  <c r="I1300" i="2"/>
  <c r="M1300" i="2"/>
  <c r="K1300" i="2"/>
  <c r="N1300" i="2"/>
  <c r="G1300" i="2"/>
  <c r="J1300" i="2"/>
  <c r="Q1308" i="2"/>
  <c r="H1308" i="2"/>
  <c r="L1308" i="2"/>
  <c r="D1308" i="2"/>
  <c r="I1308" i="2"/>
  <c r="M1308" i="2"/>
  <c r="K1308" i="2"/>
  <c r="N1308" i="2"/>
  <c r="J1308" i="2"/>
  <c r="G1308" i="2"/>
  <c r="Q1320" i="2"/>
  <c r="H1320" i="2"/>
  <c r="L1320" i="2"/>
  <c r="D1320" i="2"/>
  <c r="I1320" i="2"/>
  <c r="M1320" i="2"/>
  <c r="K1320" i="2"/>
  <c r="N1320" i="2"/>
  <c r="J1320" i="2"/>
  <c r="G1320" i="2"/>
  <c r="Q1332" i="2"/>
  <c r="H1332" i="2"/>
  <c r="L1332" i="2"/>
  <c r="D1332" i="2"/>
  <c r="I1332" i="2"/>
  <c r="M1332" i="2"/>
  <c r="K1332" i="2"/>
  <c r="N1332" i="2"/>
  <c r="G1332" i="2"/>
  <c r="J1332" i="2"/>
  <c r="Q1344" i="2"/>
  <c r="H1344" i="2"/>
  <c r="L1344" i="2"/>
  <c r="D1344" i="2"/>
  <c r="I1344" i="2"/>
  <c r="M1344" i="2"/>
  <c r="K1344" i="2"/>
  <c r="N1344" i="2"/>
  <c r="G1344" i="2"/>
  <c r="J1344" i="2"/>
  <c r="H1356" i="2"/>
  <c r="L1356" i="2"/>
  <c r="D1356" i="2"/>
  <c r="I1356" i="2"/>
  <c r="M1356" i="2"/>
  <c r="K1356" i="2"/>
  <c r="N1356" i="2"/>
  <c r="J1356" i="2"/>
  <c r="G1356" i="2"/>
  <c r="Q1372" i="2"/>
  <c r="H1372" i="2"/>
  <c r="L1372" i="2"/>
  <c r="D1372" i="2"/>
  <c r="I1372" i="2"/>
  <c r="M1372" i="2"/>
  <c r="K1372" i="2"/>
  <c r="N1372" i="2"/>
  <c r="G1372" i="2"/>
  <c r="J1372" i="2"/>
  <c r="Q1388" i="2"/>
  <c r="H1388" i="2"/>
  <c r="L1388" i="2"/>
  <c r="D1388" i="2"/>
  <c r="I1388" i="2"/>
  <c r="M1388" i="2"/>
  <c r="K1388" i="2"/>
  <c r="N1388" i="2"/>
  <c r="G1388" i="2"/>
  <c r="J1388" i="2"/>
  <c r="Q1400" i="2"/>
  <c r="H1400" i="2"/>
  <c r="L1400" i="2"/>
  <c r="D1400" i="2"/>
  <c r="I1400" i="2"/>
  <c r="M1400" i="2"/>
  <c r="K1400" i="2"/>
  <c r="N1400" i="2"/>
  <c r="J1400" i="2"/>
  <c r="G1400" i="2"/>
  <c r="Q1412" i="2"/>
  <c r="H1412" i="2"/>
  <c r="L1412" i="2"/>
  <c r="D1412" i="2"/>
  <c r="I1412" i="2"/>
  <c r="M1412" i="2"/>
  <c r="K1412" i="2"/>
  <c r="N1412" i="2"/>
  <c r="G1412" i="2"/>
  <c r="J1412" i="2"/>
  <c r="Q1424" i="2"/>
  <c r="H1424" i="2"/>
  <c r="L1424" i="2"/>
  <c r="D1424" i="2"/>
  <c r="I1424" i="2"/>
  <c r="M1424" i="2"/>
  <c r="K1424" i="2"/>
  <c r="N1424" i="2"/>
  <c r="G1424" i="2"/>
  <c r="J1424" i="2"/>
  <c r="Q1440" i="2"/>
  <c r="H1440" i="2"/>
  <c r="L1440" i="2"/>
  <c r="D1440" i="2"/>
  <c r="I1440" i="2"/>
  <c r="M1440" i="2"/>
  <c r="K1440" i="2"/>
  <c r="N1440" i="2"/>
  <c r="J1440" i="2"/>
  <c r="G1440" i="2"/>
  <c r="Q1452" i="2"/>
  <c r="H1452" i="2"/>
  <c r="L1452" i="2"/>
  <c r="D1452" i="2"/>
  <c r="I1452" i="2"/>
  <c r="M1452" i="2"/>
  <c r="K1452" i="2"/>
  <c r="N1452" i="2"/>
  <c r="G1452" i="2"/>
  <c r="J1452" i="2"/>
  <c r="Q1468" i="2"/>
  <c r="H1468" i="2"/>
  <c r="L1468" i="2"/>
  <c r="G1468" i="2"/>
  <c r="M1468" i="2"/>
  <c r="I1468" i="2"/>
  <c r="N1468" i="2"/>
  <c r="K1468" i="2"/>
  <c r="J1468" i="2"/>
  <c r="D1468" i="2"/>
  <c r="Q1484" i="2"/>
  <c r="D1484" i="2"/>
  <c r="I1484" i="2"/>
  <c r="M1484" i="2"/>
  <c r="J1484" i="2"/>
  <c r="N1484" i="2"/>
  <c r="L1484" i="2"/>
  <c r="G1484" i="2"/>
  <c r="H1484" i="2"/>
  <c r="K1484" i="2"/>
  <c r="Q1496" i="2"/>
  <c r="D1496" i="2"/>
  <c r="I1496" i="2"/>
  <c r="M1496" i="2"/>
  <c r="J1496" i="2"/>
  <c r="N1496" i="2"/>
  <c r="L1496" i="2"/>
  <c r="G1496" i="2"/>
  <c r="H1496" i="2"/>
  <c r="K1496" i="2"/>
  <c r="Q45" i="2"/>
  <c r="J45" i="2"/>
  <c r="N45" i="2"/>
  <c r="K45" i="2"/>
  <c r="G45" i="2"/>
  <c r="M45" i="2"/>
  <c r="I45" i="2"/>
  <c r="H45" i="2"/>
  <c r="D45" i="2"/>
  <c r="L45" i="2"/>
  <c r="Q57" i="2"/>
  <c r="J57" i="2"/>
  <c r="N57" i="2"/>
  <c r="K57" i="2"/>
  <c r="D57" i="2"/>
  <c r="I57" i="2"/>
  <c r="H57" i="2"/>
  <c r="G57" i="2"/>
  <c r="M57" i="2"/>
  <c r="L57" i="2"/>
  <c r="Q73" i="2"/>
  <c r="J73" i="2"/>
  <c r="N73" i="2"/>
  <c r="K73" i="2"/>
  <c r="D73" i="2"/>
  <c r="I73" i="2"/>
  <c r="M73" i="2"/>
  <c r="L73" i="2"/>
  <c r="G73" i="2"/>
  <c r="H73" i="2"/>
  <c r="J85" i="2"/>
  <c r="N85" i="2"/>
  <c r="K85" i="2"/>
  <c r="G85" i="2"/>
  <c r="M85" i="2"/>
  <c r="H85" i="2"/>
  <c r="D85" i="2"/>
  <c r="L85" i="2"/>
  <c r="I85" i="2"/>
  <c r="J93" i="2"/>
  <c r="N93" i="2"/>
  <c r="K93" i="2"/>
  <c r="G93" i="2"/>
  <c r="M93" i="2"/>
  <c r="D93" i="2"/>
  <c r="L93" i="2"/>
  <c r="H93" i="2"/>
  <c r="I93" i="2"/>
  <c r="H105" i="2"/>
  <c r="L105" i="2"/>
  <c r="G105" i="2"/>
  <c r="M105" i="2"/>
  <c r="I105" i="2"/>
  <c r="N105" i="2"/>
  <c r="J105" i="2"/>
  <c r="D105" i="2"/>
  <c r="K105" i="2"/>
  <c r="H117" i="2"/>
  <c r="L117" i="2"/>
  <c r="G117" i="2"/>
  <c r="M117" i="2"/>
  <c r="D117" i="2"/>
  <c r="K117" i="2"/>
  <c r="J117" i="2"/>
  <c r="I117" i="2"/>
  <c r="N117" i="2"/>
  <c r="H129" i="2"/>
  <c r="L129" i="2"/>
  <c r="G129" i="2"/>
  <c r="M129" i="2"/>
  <c r="D129" i="2"/>
  <c r="K129" i="2"/>
  <c r="N129" i="2"/>
  <c r="I129" i="2"/>
  <c r="J129" i="2"/>
  <c r="R141" i="2"/>
  <c r="H141" i="2"/>
  <c r="L141" i="2"/>
  <c r="G141" i="2"/>
  <c r="M141" i="2"/>
  <c r="D141" i="2"/>
  <c r="K141" i="2"/>
  <c r="J141" i="2"/>
  <c r="I141" i="2"/>
  <c r="N141" i="2"/>
  <c r="R153" i="2"/>
  <c r="H153" i="2"/>
  <c r="L153" i="2"/>
  <c r="G153" i="2"/>
  <c r="M153" i="2"/>
  <c r="D153" i="2"/>
  <c r="K153" i="2"/>
  <c r="N153" i="2"/>
  <c r="J153" i="2"/>
  <c r="I153" i="2"/>
  <c r="R165" i="2"/>
  <c r="H165" i="2"/>
  <c r="L165" i="2"/>
  <c r="G165" i="2"/>
  <c r="M165" i="2"/>
  <c r="D165" i="2"/>
  <c r="K165" i="2"/>
  <c r="J165" i="2"/>
  <c r="I165" i="2"/>
  <c r="N165" i="2"/>
  <c r="R177" i="2"/>
  <c r="H177" i="2"/>
  <c r="L177" i="2"/>
  <c r="G177" i="2"/>
  <c r="M177" i="2"/>
  <c r="D177" i="2"/>
  <c r="K177" i="2"/>
  <c r="N177" i="2"/>
  <c r="I177" i="2"/>
  <c r="J177" i="2"/>
  <c r="R193" i="2"/>
  <c r="H193" i="2"/>
  <c r="L193" i="2"/>
  <c r="G193" i="2"/>
  <c r="M193" i="2"/>
  <c r="D193" i="2"/>
  <c r="K193" i="2"/>
  <c r="N193" i="2"/>
  <c r="I193" i="2"/>
  <c r="J193" i="2"/>
  <c r="R205" i="2"/>
  <c r="H205" i="2"/>
  <c r="L205" i="2"/>
  <c r="G205" i="2"/>
  <c r="M205" i="2"/>
  <c r="I205" i="2"/>
  <c r="N205" i="2"/>
  <c r="D205" i="2"/>
  <c r="K205" i="2"/>
  <c r="J205" i="2"/>
  <c r="R217" i="2"/>
  <c r="D217" i="2"/>
  <c r="I217" i="2"/>
  <c r="M217" i="2"/>
  <c r="J217" i="2"/>
  <c r="H217" i="2"/>
  <c r="N217" i="2"/>
  <c r="K217" i="2"/>
  <c r="L217" i="2"/>
  <c r="G217" i="2"/>
  <c r="R225" i="2"/>
  <c r="D225" i="2"/>
  <c r="I225" i="2"/>
  <c r="M225" i="2"/>
  <c r="J225" i="2"/>
  <c r="H225" i="2"/>
  <c r="N225" i="2"/>
  <c r="K225" i="2"/>
  <c r="L225" i="2"/>
  <c r="G225" i="2"/>
  <c r="R241" i="2"/>
  <c r="D241" i="2"/>
  <c r="I241" i="2"/>
  <c r="M241" i="2"/>
  <c r="J241" i="2"/>
  <c r="H241" i="2"/>
  <c r="N241" i="2"/>
  <c r="K241" i="2"/>
  <c r="L241" i="2"/>
  <c r="G241" i="2"/>
  <c r="R253" i="2"/>
  <c r="D253" i="2"/>
  <c r="I253" i="2"/>
  <c r="M253" i="2"/>
  <c r="J253" i="2"/>
  <c r="H253" i="2"/>
  <c r="N253" i="2"/>
  <c r="L253" i="2"/>
  <c r="G253" i="2"/>
  <c r="K253" i="2"/>
  <c r="R265" i="2"/>
  <c r="D265" i="2"/>
  <c r="I265" i="2"/>
  <c r="M265" i="2"/>
  <c r="J265" i="2"/>
  <c r="H265" i="2"/>
  <c r="N265" i="2"/>
  <c r="G265" i="2"/>
  <c r="K265" i="2"/>
  <c r="L265" i="2"/>
  <c r="R277" i="2"/>
  <c r="D277" i="2"/>
  <c r="I277" i="2"/>
  <c r="M277" i="2"/>
  <c r="J277" i="2"/>
  <c r="H277" i="2"/>
  <c r="N277" i="2"/>
  <c r="G277" i="2"/>
  <c r="K277" i="2"/>
  <c r="L277" i="2"/>
  <c r="R289" i="2"/>
  <c r="D289" i="2"/>
  <c r="I289" i="2"/>
  <c r="M289" i="2"/>
  <c r="J289" i="2"/>
  <c r="H289" i="2"/>
  <c r="N289" i="2"/>
  <c r="G289" i="2"/>
  <c r="L289" i="2"/>
  <c r="K289" i="2"/>
  <c r="R301" i="2"/>
  <c r="D301" i="2"/>
  <c r="I301" i="2"/>
  <c r="M301" i="2"/>
  <c r="J301" i="2"/>
  <c r="H301" i="2"/>
  <c r="N301" i="2"/>
  <c r="G301" i="2"/>
  <c r="L301" i="2"/>
  <c r="K301" i="2"/>
  <c r="R313" i="2"/>
  <c r="D313" i="2"/>
  <c r="I313" i="2"/>
  <c r="M313" i="2"/>
  <c r="J313" i="2"/>
  <c r="H313" i="2"/>
  <c r="N313" i="2"/>
  <c r="G313" i="2"/>
  <c r="K313" i="2"/>
  <c r="L313" i="2"/>
  <c r="R325" i="2"/>
  <c r="D325" i="2"/>
  <c r="I325" i="2"/>
  <c r="M325" i="2"/>
  <c r="J325" i="2"/>
  <c r="H325" i="2"/>
  <c r="N325" i="2"/>
  <c r="G325" i="2"/>
  <c r="K325" i="2"/>
  <c r="L325" i="2"/>
  <c r="R337" i="2"/>
  <c r="H337" i="2"/>
  <c r="L337" i="2"/>
  <c r="G337" i="2"/>
  <c r="K337" i="2"/>
  <c r="N337" i="2"/>
  <c r="D337" i="2"/>
  <c r="M337" i="2"/>
  <c r="J337" i="2"/>
  <c r="I337" i="2"/>
  <c r="R349" i="2"/>
  <c r="H349" i="2"/>
  <c r="L349" i="2"/>
  <c r="G349" i="2"/>
  <c r="K349" i="2"/>
  <c r="D349" i="2"/>
  <c r="M349" i="2"/>
  <c r="N349" i="2"/>
  <c r="J349" i="2"/>
  <c r="I349" i="2"/>
  <c r="R361" i="2"/>
  <c r="G361" i="2"/>
  <c r="K361" i="2"/>
  <c r="I361" i="2"/>
  <c r="N361" i="2"/>
  <c r="D361" i="2"/>
  <c r="J361" i="2"/>
  <c r="H361" i="2"/>
  <c r="M361" i="2"/>
  <c r="L361" i="2"/>
  <c r="R373" i="2"/>
  <c r="G373" i="2"/>
  <c r="K373" i="2"/>
  <c r="D373" i="2"/>
  <c r="J373" i="2"/>
  <c r="H373" i="2"/>
  <c r="M373" i="2"/>
  <c r="I373" i="2"/>
  <c r="L373" i="2"/>
  <c r="N373" i="2"/>
  <c r="Q385" i="2"/>
  <c r="G385" i="2"/>
  <c r="K385" i="2"/>
  <c r="D385" i="2"/>
  <c r="J385" i="2"/>
  <c r="H385" i="2"/>
  <c r="M385" i="2"/>
  <c r="I385" i="2"/>
  <c r="L385" i="2"/>
  <c r="N385" i="2"/>
  <c r="Q393" i="2"/>
  <c r="G393" i="2"/>
  <c r="K393" i="2"/>
  <c r="H393" i="2"/>
  <c r="M393" i="2"/>
  <c r="N393" i="2"/>
  <c r="I393" i="2"/>
  <c r="D393" i="2"/>
  <c r="L393" i="2"/>
  <c r="J393" i="2"/>
  <c r="Q405" i="2"/>
  <c r="G405" i="2"/>
  <c r="K405" i="2"/>
  <c r="H405" i="2"/>
  <c r="M405" i="2"/>
  <c r="N405" i="2"/>
  <c r="I405" i="2"/>
  <c r="D405" i="2"/>
  <c r="L405" i="2"/>
  <c r="J405" i="2"/>
  <c r="Q417" i="2"/>
  <c r="G417" i="2"/>
  <c r="K417" i="2"/>
  <c r="H417" i="2"/>
  <c r="M417" i="2"/>
  <c r="N417" i="2"/>
  <c r="I417" i="2"/>
  <c r="D417" i="2"/>
  <c r="L417" i="2"/>
  <c r="J417" i="2"/>
  <c r="Q429" i="2"/>
  <c r="G429" i="2"/>
  <c r="K429" i="2"/>
  <c r="H429" i="2"/>
  <c r="M429" i="2"/>
  <c r="N429" i="2"/>
  <c r="I429" i="2"/>
  <c r="D429" i="2"/>
  <c r="L429" i="2"/>
  <c r="J429" i="2"/>
  <c r="Q441" i="2"/>
  <c r="G441" i="2"/>
  <c r="K441" i="2"/>
  <c r="H441" i="2"/>
  <c r="M441" i="2"/>
  <c r="N441" i="2"/>
  <c r="I441" i="2"/>
  <c r="D441" i="2"/>
  <c r="L441" i="2"/>
  <c r="J441" i="2"/>
  <c r="Q457" i="2"/>
  <c r="G457" i="2"/>
  <c r="K457" i="2"/>
  <c r="H457" i="2"/>
  <c r="M457" i="2"/>
  <c r="N457" i="2"/>
  <c r="I457" i="2"/>
  <c r="D457" i="2"/>
  <c r="L457" i="2"/>
  <c r="J457" i="2"/>
  <c r="Q469" i="2"/>
  <c r="G469" i="2"/>
  <c r="K469" i="2"/>
  <c r="H469" i="2"/>
  <c r="M469" i="2"/>
  <c r="N469" i="2"/>
  <c r="I469" i="2"/>
  <c r="D469" i="2"/>
  <c r="L469" i="2"/>
  <c r="J469" i="2"/>
  <c r="Q481" i="2"/>
  <c r="G481" i="2"/>
  <c r="K481" i="2"/>
  <c r="H481" i="2"/>
  <c r="M481" i="2"/>
  <c r="N481" i="2"/>
  <c r="I481" i="2"/>
  <c r="D481" i="2"/>
  <c r="L481" i="2"/>
  <c r="J481" i="2"/>
  <c r="Q493" i="2"/>
  <c r="G493" i="2"/>
  <c r="K493" i="2"/>
  <c r="H493" i="2"/>
  <c r="M493" i="2"/>
  <c r="N493" i="2"/>
  <c r="I493" i="2"/>
  <c r="D493" i="2"/>
  <c r="L493" i="2"/>
  <c r="J493" i="2"/>
  <c r="Q505" i="2"/>
  <c r="G505" i="2"/>
  <c r="K505" i="2"/>
  <c r="H505" i="2"/>
  <c r="M505" i="2"/>
  <c r="N505" i="2"/>
  <c r="I505" i="2"/>
  <c r="D505" i="2"/>
  <c r="L505" i="2"/>
  <c r="J505" i="2"/>
  <c r="Q517" i="2"/>
  <c r="G517" i="2"/>
  <c r="K517" i="2"/>
  <c r="L517" i="2"/>
  <c r="H517" i="2"/>
  <c r="M517" i="2"/>
  <c r="D517" i="2"/>
  <c r="J517" i="2"/>
  <c r="N517" i="2"/>
  <c r="I517" i="2"/>
  <c r="Q529" i="2"/>
  <c r="G529" i="2"/>
  <c r="K529" i="2"/>
  <c r="L529" i="2"/>
  <c r="H529" i="2"/>
  <c r="M529" i="2"/>
  <c r="D529" i="2"/>
  <c r="J529" i="2"/>
  <c r="I529" i="2"/>
  <c r="N529" i="2"/>
  <c r="Q541" i="2"/>
  <c r="G541" i="2"/>
  <c r="K541" i="2"/>
  <c r="H541" i="2"/>
  <c r="M541" i="2"/>
  <c r="D541" i="2"/>
  <c r="J541" i="2"/>
  <c r="I541" i="2"/>
  <c r="L541" i="2"/>
  <c r="N541" i="2"/>
  <c r="Q553" i="2"/>
  <c r="G553" i="2"/>
  <c r="K553" i="2"/>
  <c r="D553" i="2"/>
  <c r="I553" i="2"/>
  <c r="M553" i="2"/>
  <c r="N553" i="2"/>
  <c r="H553" i="2"/>
  <c r="J553" i="2"/>
  <c r="L553" i="2"/>
  <c r="Q565" i="2"/>
  <c r="G565" i="2"/>
  <c r="K565" i="2"/>
  <c r="D565" i="2"/>
  <c r="I565" i="2"/>
  <c r="M565" i="2"/>
  <c r="N565" i="2"/>
  <c r="H565" i="2"/>
  <c r="J565" i="2"/>
  <c r="L565" i="2"/>
  <c r="Q577" i="2"/>
  <c r="G577" i="2"/>
  <c r="K577" i="2"/>
  <c r="D577" i="2"/>
  <c r="I577" i="2"/>
  <c r="M577" i="2"/>
  <c r="N577" i="2"/>
  <c r="H577" i="2"/>
  <c r="J577" i="2"/>
  <c r="L577" i="2"/>
  <c r="Q589" i="2"/>
  <c r="G589" i="2"/>
  <c r="K589" i="2"/>
  <c r="D589" i="2"/>
  <c r="I589" i="2"/>
  <c r="M589" i="2"/>
  <c r="N589" i="2"/>
  <c r="H589" i="2"/>
  <c r="J589" i="2"/>
  <c r="L589" i="2"/>
  <c r="Q601" i="2"/>
  <c r="D601" i="2"/>
  <c r="I601" i="2"/>
  <c r="M601" i="2"/>
  <c r="J601" i="2"/>
  <c r="K601" i="2"/>
  <c r="N601" i="2"/>
  <c r="G601" i="2"/>
  <c r="L601" i="2"/>
  <c r="H601" i="2"/>
  <c r="Q617" i="2"/>
  <c r="D617" i="2"/>
  <c r="I617" i="2"/>
  <c r="M617" i="2"/>
  <c r="J617" i="2"/>
  <c r="K617" i="2"/>
  <c r="N617" i="2"/>
  <c r="G617" i="2"/>
  <c r="L617" i="2"/>
  <c r="H617" i="2"/>
  <c r="Q629" i="2"/>
  <c r="D629" i="2"/>
  <c r="I629" i="2"/>
  <c r="M629" i="2"/>
  <c r="J629" i="2"/>
  <c r="K629" i="2"/>
  <c r="N629" i="2"/>
  <c r="G629" i="2"/>
  <c r="H629" i="2"/>
  <c r="L629" i="2"/>
  <c r="Q641" i="2"/>
  <c r="D641" i="2"/>
  <c r="I641" i="2"/>
  <c r="M641" i="2"/>
  <c r="J641" i="2"/>
  <c r="K641" i="2"/>
  <c r="N641" i="2"/>
  <c r="G641" i="2"/>
  <c r="L641" i="2"/>
  <c r="H641" i="2"/>
  <c r="Q653" i="2"/>
  <c r="D653" i="2"/>
  <c r="I653" i="2"/>
  <c r="M653" i="2"/>
  <c r="J653" i="2"/>
  <c r="K653" i="2"/>
  <c r="N653" i="2"/>
  <c r="G653" i="2"/>
  <c r="H653" i="2"/>
  <c r="L653" i="2"/>
  <c r="Q665" i="2"/>
  <c r="D665" i="2"/>
  <c r="I665" i="2"/>
  <c r="M665" i="2"/>
  <c r="J665" i="2"/>
  <c r="K665" i="2"/>
  <c r="N665" i="2"/>
  <c r="G665" i="2"/>
  <c r="L665" i="2"/>
  <c r="H665" i="2"/>
  <c r="Q673" i="2"/>
  <c r="D673" i="2"/>
  <c r="I673" i="2"/>
  <c r="M673" i="2"/>
  <c r="J673" i="2"/>
  <c r="K673" i="2"/>
  <c r="N673" i="2"/>
  <c r="G673" i="2"/>
  <c r="L673" i="2"/>
  <c r="H673" i="2"/>
  <c r="Q685" i="2"/>
  <c r="D685" i="2"/>
  <c r="I685" i="2"/>
  <c r="M685" i="2"/>
  <c r="J685" i="2"/>
  <c r="K685" i="2"/>
  <c r="N685" i="2"/>
  <c r="G685" i="2"/>
  <c r="H685" i="2"/>
  <c r="L685" i="2"/>
  <c r="Q693" i="2"/>
  <c r="D693" i="2"/>
  <c r="I693" i="2"/>
  <c r="M693" i="2"/>
  <c r="J693" i="2"/>
  <c r="K693" i="2"/>
  <c r="N693" i="2"/>
  <c r="G693" i="2"/>
  <c r="H693" i="2"/>
  <c r="L693" i="2"/>
  <c r="Q705" i="2"/>
  <c r="D705" i="2"/>
  <c r="I705" i="2"/>
  <c r="M705" i="2"/>
  <c r="J705" i="2"/>
  <c r="K705" i="2"/>
  <c r="N705" i="2"/>
  <c r="G705" i="2"/>
  <c r="L705" i="2"/>
  <c r="H705" i="2"/>
  <c r="Q717" i="2"/>
  <c r="D717" i="2"/>
  <c r="I717" i="2"/>
  <c r="M717" i="2"/>
  <c r="J717" i="2"/>
  <c r="K717" i="2"/>
  <c r="N717" i="2"/>
  <c r="G717" i="2"/>
  <c r="H717" i="2"/>
  <c r="L717" i="2"/>
  <c r="Q729" i="2"/>
  <c r="D729" i="2"/>
  <c r="I729" i="2"/>
  <c r="M729" i="2"/>
  <c r="J729" i="2"/>
  <c r="K729" i="2"/>
  <c r="N729" i="2"/>
  <c r="G729" i="2"/>
  <c r="L729" i="2"/>
  <c r="H729" i="2"/>
  <c r="Q741" i="2"/>
  <c r="D741" i="2"/>
  <c r="I741" i="2"/>
  <c r="M741" i="2"/>
  <c r="J741" i="2"/>
  <c r="K741" i="2"/>
  <c r="N741" i="2"/>
  <c r="G741" i="2"/>
  <c r="H741" i="2"/>
  <c r="L741" i="2"/>
  <c r="Q753" i="2"/>
  <c r="D753" i="2"/>
  <c r="I753" i="2"/>
  <c r="M753" i="2"/>
  <c r="J753" i="2"/>
  <c r="K753" i="2"/>
  <c r="N753" i="2"/>
  <c r="G753" i="2"/>
  <c r="L753" i="2"/>
  <c r="H753" i="2"/>
  <c r="Q765" i="2"/>
  <c r="D765" i="2"/>
  <c r="I765" i="2"/>
  <c r="M765" i="2"/>
  <c r="J765" i="2"/>
  <c r="N765" i="2"/>
  <c r="K765" i="2"/>
  <c r="L765" i="2"/>
  <c r="H765" i="2"/>
  <c r="G765" i="2"/>
  <c r="Q777" i="2"/>
  <c r="D777" i="2"/>
  <c r="I777" i="2"/>
  <c r="M777" i="2"/>
  <c r="J777" i="2"/>
  <c r="N777" i="2"/>
  <c r="K777" i="2"/>
  <c r="L777" i="2"/>
  <c r="H777" i="2"/>
  <c r="G777" i="2"/>
  <c r="Q789" i="2"/>
  <c r="D789" i="2"/>
  <c r="I789" i="2"/>
  <c r="M789" i="2"/>
  <c r="J789" i="2"/>
  <c r="N789" i="2"/>
  <c r="K789" i="2"/>
  <c r="L789" i="2"/>
  <c r="H789" i="2"/>
  <c r="G789" i="2"/>
  <c r="Q801" i="2"/>
  <c r="D801" i="2"/>
  <c r="I801" i="2"/>
  <c r="M801" i="2"/>
  <c r="J801" i="2"/>
  <c r="N801" i="2"/>
  <c r="K801" i="2"/>
  <c r="L801" i="2"/>
  <c r="H801" i="2"/>
  <c r="G801" i="2"/>
  <c r="Q813" i="2"/>
  <c r="D813" i="2"/>
  <c r="I813" i="2"/>
  <c r="M813" i="2"/>
  <c r="J813" i="2"/>
  <c r="N813" i="2"/>
  <c r="K813" i="2"/>
  <c r="L813" i="2"/>
  <c r="H813" i="2"/>
  <c r="G813" i="2"/>
  <c r="Q825" i="2"/>
  <c r="D825" i="2"/>
  <c r="I825" i="2"/>
  <c r="M825" i="2"/>
  <c r="J825" i="2"/>
  <c r="N825" i="2"/>
  <c r="K825" i="2"/>
  <c r="L825" i="2"/>
  <c r="H825" i="2"/>
  <c r="G825" i="2"/>
  <c r="Q837" i="2"/>
  <c r="D837" i="2"/>
  <c r="I837" i="2"/>
  <c r="M837" i="2"/>
  <c r="G837" i="2"/>
  <c r="L837" i="2"/>
  <c r="H837" i="2"/>
  <c r="N837" i="2"/>
  <c r="J837" i="2"/>
  <c r="K837" i="2"/>
  <c r="Q849" i="2"/>
  <c r="D849" i="2"/>
  <c r="I849" i="2"/>
  <c r="M849" i="2"/>
  <c r="G849" i="2"/>
  <c r="L849" i="2"/>
  <c r="H849" i="2"/>
  <c r="N849" i="2"/>
  <c r="K849" i="2"/>
  <c r="J849" i="2"/>
  <c r="Q865" i="2"/>
  <c r="D865" i="2"/>
  <c r="I865" i="2"/>
  <c r="M865" i="2"/>
  <c r="G865" i="2"/>
  <c r="L865" i="2"/>
  <c r="H865" i="2"/>
  <c r="N865" i="2"/>
  <c r="K865" i="2"/>
  <c r="J865" i="2"/>
  <c r="Q877" i="2"/>
  <c r="D877" i="2"/>
  <c r="I877" i="2"/>
  <c r="M877" i="2"/>
  <c r="G877" i="2"/>
  <c r="L877" i="2"/>
  <c r="H877" i="2"/>
  <c r="N877" i="2"/>
  <c r="J877" i="2"/>
  <c r="K877" i="2"/>
  <c r="Q893" i="2"/>
  <c r="J893" i="2"/>
  <c r="N893" i="2"/>
  <c r="G893" i="2"/>
  <c r="K893" i="2"/>
  <c r="M893" i="2"/>
  <c r="H893" i="2"/>
  <c r="I893" i="2"/>
  <c r="L893" i="2"/>
  <c r="D893" i="2"/>
  <c r="Q901" i="2"/>
  <c r="J901" i="2"/>
  <c r="N901" i="2"/>
  <c r="G901" i="2"/>
  <c r="K901" i="2"/>
  <c r="M901" i="2"/>
  <c r="H901" i="2"/>
  <c r="I901" i="2"/>
  <c r="L901" i="2"/>
  <c r="D901" i="2"/>
  <c r="Q913" i="2"/>
  <c r="J913" i="2"/>
  <c r="N913" i="2"/>
  <c r="G913" i="2"/>
  <c r="K913" i="2"/>
  <c r="M913" i="2"/>
  <c r="H913" i="2"/>
  <c r="I913" i="2"/>
  <c r="L913" i="2"/>
  <c r="D913" i="2"/>
  <c r="Q925" i="2"/>
  <c r="J925" i="2"/>
  <c r="N925" i="2"/>
  <c r="G925" i="2"/>
  <c r="K925" i="2"/>
  <c r="M925" i="2"/>
  <c r="H925" i="2"/>
  <c r="I925" i="2"/>
  <c r="L925" i="2"/>
  <c r="D925" i="2"/>
  <c r="Q937" i="2"/>
  <c r="J937" i="2"/>
  <c r="N937" i="2"/>
  <c r="G937" i="2"/>
  <c r="K937" i="2"/>
  <c r="M937" i="2"/>
  <c r="H937" i="2"/>
  <c r="I937" i="2"/>
  <c r="L937" i="2"/>
  <c r="D937" i="2"/>
  <c r="Q949" i="2"/>
  <c r="J949" i="2"/>
  <c r="N949" i="2"/>
  <c r="G949" i="2"/>
  <c r="K949" i="2"/>
  <c r="M949" i="2"/>
  <c r="H949" i="2"/>
  <c r="I949" i="2"/>
  <c r="L949" i="2"/>
  <c r="D949" i="2"/>
  <c r="Q965" i="2"/>
  <c r="J965" i="2"/>
  <c r="N965" i="2"/>
  <c r="G965" i="2"/>
  <c r="K965" i="2"/>
  <c r="M965" i="2"/>
  <c r="H965" i="2"/>
  <c r="I965" i="2"/>
  <c r="L965" i="2"/>
  <c r="D965" i="2"/>
  <c r="Q977" i="2"/>
  <c r="J977" i="2"/>
  <c r="N977" i="2"/>
  <c r="G977" i="2"/>
  <c r="K977" i="2"/>
  <c r="M977" i="2"/>
  <c r="H977" i="2"/>
  <c r="I977" i="2"/>
  <c r="L977" i="2"/>
  <c r="D977" i="2"/>
  <c r="Q989" i="2"/>
  <c r="J989" i="2"/>
  <c r="N989" i="2"/>
  <c r="G989" i="2"/>
  <c r="K989" i="2"/>
  <c r="M989" i="2"/>
  <c r="H989" i="2"/>
  <c r="I989" i="2"/>
  <c r="L989" i="2"/>
  <c r="D989" i="2"/>
  <c r="Q1001" i="2"/>
  <c r="J1001" i="2"/>
  <c r="N1001" i="2"/>
  <c r="G1001" i="2"/>
  <c r="K1001" i="2"/>
  <c r="M1001" i="2"/>
  <c r="H1001" i="2"/>
  <c r="I1001" i="2"/>
  <c r="L1001" i="2"/>
  <c r="D1001" i="2"/>
  <c r="Q1013" i="2"/>
  <c r="J1013" i="2"/>
  <c r="N1013" i="2"/>
  <c r="G1013" i="2"/>
  <c r="K1013" i="2"/>
  <c r="M1013" i="2"/>
  <c r="H1013" i="2"/>
  <c r="I1013" i="2"/>
  <c r="L1013" i="2"/>
  <c r="D1013" i="2"/>
  <c r="Q1029" i="2"/>
  <c r="J1029" i="2"/>
  <c r="N1029" i="2"/>
  <c r="G1029" i="2"/>
  <c r="K1029" i="2"/>
  <c r="M1029" i="2"/>
  <c r="H1029" i="2"/>
  <c r="I1029" i="2"/>
  <c r="L1029" i="2"/>
  <c r="D1029" i="2"/>
  <c r="Q1041" i="2"/>
  <c r="J1041" i="2"/>
  <c r="N1041" i="2"/>
  <c r="G1041" i="2"/>
  <c r="K1041" i="2"/>
  <c r="M1041" i="2"/>
  <c r="H1041" i="2"/>
  <c r="I1041" i="2"/>
  <c r="L1041" i="2"/>
  <c r="D1041" i="2"/>
  <c r="Q1053" i="2"/>
  <c r="J1053" i="2"/>
  <c r="N1053" i="2"/>
  <c r="G1053" i="2"/>
  <c r="K1053" i="2"/>
  <c r="M1053" i="2"/>
  <c r="H1053" i="2"/>
  <c r="I1053" i="2"/>
  <c r="L1053" i="2"/>
  <c r="D1053" i="2"/>
  <c r="Q1065" i="2"/>
  <c r="J1065" i="2"/>
  <c r="N1065" i="2"/>
  <c r="G1065" i="2"/>
  <c r="K1065" i="2"/>
  <c r="M1065" i="2"/>
  <c r="H1065" i="2"/>
  <c r="I1065" i="2"/>
  <c r="L1065" i="2"/>
  <c r="D1065" i="2"/>
  <c r="Q1077" i="2"/>
  <c r="J1077" i="2"/>
  <c r="N1077" i="2"/>
  <c r="K1077" i="2"/>
  <c r="G1077" i="2"/>
  <c r="L1077" i="2"/>
  <c r="H1077" i="2"/>
  <c r="I1077" i="2"/>
  <c r="M1077" i="2"/>
  <c r="D1077" i="2"/>
  <c r="Q1089" i="2"/>
  <c r="J1089" i="2"/>
  <c r="N1089" i="2"/>
  <c r="K1089" i="2"/>
  <c r="G1089" i="2"/>
  <c r="L1089" i="2"/>
  <c r="D1089" i="2"/>
  <c r="M1089" i="2"/>
  <c r="H1089" i="2"/>
  <c r="I1089" i="2"/>
  <c r="Q1101" i="2"/>
  <c r="J1101" i="2"/>
  <c r="N1101" i="2"/>
  <c r="K1101" i="2"/>
  <c r="G1101" i="2"/>
  <c r="L1101" i="2"/>
  <c r="H1101" i="2"/>
  <c r="I1101" i="2"/>
  <c r="D1101" i="2"/>
  <c r="M1101" i="2"/>
  <c r="Q1117" i="2"/>
  <c r="J1117" i="2"/>
  <c r="N1117" i="2"/>
  <c r="K1117" i="2"/>
  <c r="G1117" i="2"/>
  <c r="L1117" i="2"/>
  <c r="H1117" i="2"/>
  <c r="I1117" i="2"/>
  <c r="D1117" i="2"/>
  <c r="M1117" i="2"/>
  <c r="Q1125" i="2"/>
  <c r="J1125" i="2"/>
  <c r="N1125" i="2"/>
  <c r="K1125" i="2"/>
  <c r="G1125" i="2"/>
  <c r="L1125" i="2"/>
  <c r="H1125" i="2"/>
  <c r="I1125" i="2"/>
  <c r="M1125" i="2"/>
  <c r="D1125" i="2"/>
  <c r="Q1137" i="2"/>
  <c r="J1137" i="2"/>
  <c r="N1137" i="2"/>
  <c r="K1137" i="2"/>
  <c r="G1137" i="2"/>
  <c r="L1137" i="2"/>
  <c r="D1137" i="2"/>
  <c r="M1137" i="2"/>
  <c r="H1137" i="2"/>
  <c r="I1137" i="2"/>
  <c r="Q1149" i="2"/>
  <c r="J1149" i="2"/>
  <c r="N1149" i="2"/>
  <c r="K1149" i="2"/>
  <c r="G1149" i="2"/>
  <c r="L1149" i="2"/>
  <c r="H1149" i="2"/>
  <c r="I1149" i="2"/>
  <c r="D1149" i="2"/>
  <c r="M1149" i="2"/>
  <c r="Q1161" i="2"/>
  <c r="J1161" i="2"/>
  <c r="N1161" i="2"/>
  <c r="K1161" i="2"/>
  <c r="G1161" i="2"/>
  <c r="L1161" i="2"/>
  <c r="D1161" i="2"/>
  <c r="M1161" i="2"/>
  <c r="H1161" i="2"/>
  <c r="I1161" i="2"/>
  <c r="Q1173" i="2"/>
  <c r="J1173" i="2"/>
  <c r="N1173" i="2"/>
  <c r="K1173" i="2"/>
  <c r="G1173" i="2"/>
  <c r="L1173" i="2"/>
  <c r="H1173" i="2"/>
  <c r="I1173" i="2"/>
  <c r="M1173" i="2"/>
  <c r="D1173" i="2"/>
  <c r="Q1185" i="2"/>
  <c r="J1185" i="2"/>
  <c r="N1185" i="2"/>
  <c r="K1185" i="2"/>
  <c r="G1185" i="2"/>
  <c r="L1185" i="2"/>
  <c r="D1185" i="2"/>
  <c r="M1185" i="2"/>
  <c r="H1185" i="2"/>
  <c r="I1185" i="2"/>
  <c r="Q1201" i="2"/>
  <c r="J1201" i="2"/>
  <c r="N1201" i="2"/>
  <c r="K1201" i="2"/>
  <c r="G1201" i="2"/>
  <c r="L1201" i="2"/>
  <c r="D1201" i="2"/>
  <c r="M1201" i="2"/>
  <c r="H1201" i="2"/>
  <c r="I1201" i="2"/>
  <c r="Q1213" i="2"/>
  <c r="J1213" i="2"/>
  <c r="N1213" i="2"/>
  <c r="K1213" i="2"/>
  <c r="G1213" i="2"/>
  <c r="L1213" i="2"/>
  <c r="H1213" i="2"/>
  <c r="I1213" i="2"/>
  <c r="D1213" i="2"/>
  <c r="M1213" i="2"/>
  <c r="Q1225" i="2"/>
  <c r="J1225" i="2"/>
  <c r="N1225" i="2"/>
  <c r="K1225" i="2"/>
  <c r="G1225" i="2"/>
  <c r="L1225" i="2"/>
  <c r="D1225" i="2"/>
  <c r="M1225" i="2"/>
  <c r="H1225" i="2"/>
  <c r="I1225" i="2"/>
  <c r="Q1237" i="2"/>
  <c r="H1237" i="2"/>
  <c r="L1237" i="2"/>
  <c r="D1237" i="2"/>
  <c r="I1237" i="2"/>
  <c r="M1237" i="2"/>
  <c r="N1237" i="2"/>
  <c r="G1237" i="2"/>
  <c r="J1237" i="2"/>
  <c r="K1237" i="2"/>
  <c r="Q1249" i="2"/>
  <c r="H1249" i="2"/>
  <c r="L1249" i="2"/>
  <c r="D1249" i="2"/>
  <c r="I1249" i="2"/>
  <c r="M1249" i="2"/>
  <c r="N1249" i="2"/>
  <c r="G1249" i="2"/>
  <c r="J1249" i="2"/>
  <c r="K1249" i="2"/>
  <c r="Q1261" i="2"/>
  <c r="H1261" i="2"/>
  <c r="L1261" i="2"/>
  <c r="D1261" i="2"/>
  <c r="I1261" i="2"/>
  <c r="M1261" i="2"/>
  <c r="N1261" i="2"/>
  <c r="G1261" i="2"/>
  <c r="J1261" i="2"/>
  <c r="K1261" i="2"/>
  <c r="Q1273" i="2"/>
  <c r="H1273" i="2"/>
  <c r="L1273" i="2"/>
  <c r="D1273" i="2"/>
  <c r="I1273" i="2"/>
  <c r="M1273" i="2"/>
  <c r="N1273" i="2"/>
  <c r="G1273" i="2"/>
  <c r="J1273" i="2"/>
  <c r="K1273" i="2"/>
  <c r="Q1289" i="2"/>
  <c r="H1289" i="2"/>
  <c r="L1289" i="2"/>
  <c r="D1289" i="2"/>
  <c r="I1289" i="2"/>
  <c r="M1289" i="2"/>
  <c r="N1289" i="2"/>
  <c r="G1289" i="2"/>
  <c r="J1289" i="2"/>
  <c r="K1289" i="2"/>
  <c r="H1301" i="2"/>
  <c r="L1301" i="2"/>
  <c r="D1301" i="2"/>
  <c r="I1301" i="2"/>
  <c r="M1301" i="2"/>
  <c r="N1301" i="2"/>
  <c r="G1301" i="2"/>
  <c r="J1301" i="2"/>
  <c r="K1301" i="2"/>
  <c r="Q1313" i="2"/>
  <c r="H1313" i="2"/>
  <c r="L1313" i="2"/>
  <c r="D1313" i="2"/>
  <c r="I1313" i="2"/>
  <c r="M1313" i="2"/>
  <c r="N1313" i="2"/>
  <c r="G1313" i="2"/>
  <c r="J1313" i="2"/>
  <c r="K1313" i="2"/>
  <c r="Q1329" i="2"/>
  <c r="H1329" i="2"/>
  <c r="L1329" i="2"/>
  <c r="D1329" i="2"/>
  <c r="I1329" i="2"/>
  <c r="M1329" i="2"/>
  <c r="N1329" i="2"/>
  <c r="G1329" i="2"/>
  <c r="J1329" i="2"/>
  <c r="K1329" i="2"/>
  <c r="Q1345" i="2"/>
  <c r="H1345" i="2"/>
  <c r="L1345" i="2"/>
  <c r="D1345" i="2"/>
  <c r="I1345" i="2"/>
  <c r="M1345" i="2"/>
  <c r="N1345" i="2"/>
  <c r="G1345" i="2"/>
  <c r="J1345" i="2"/>
  <c r="K1345" i="2"/>
  <c r="H1357" i="2"/>
  <c r="L1357" i="2"/>
  <c r="D1357" i="2"/>
  <c r="I1357" i="2"/>
  <c r="M1357" i="2"/>
  <c r="N1357" i="2"/>
  <c r="G1357" i="2"/>
  <c r="J1357" i="2"/>
  <c r="K1357" i="2"/>
  <c r="Q1369" i="2"/>
  <c r="H1369" i="2"/>
  <c r="L1369" i="2"/>
  <c r="D1369" i="2"/>
  <c r="I1369" i="2"/>
  <c r="M1369" i="2"/>
  <c r="N1369" i="2"/>
  <c r="G1369" i="2"/>
  <c r="J1369" i="2"/>
  <c r="K1369" i="2"/>
  <c r="Q1381" i="2"/>
  <c r="H1381" i="2"/>
  <c r="L1381" i="2"/>
  <c r="D1381" i="2"/>
  <c r="I1381" i="2"/>
  <c r="M1381" i="2"/>
  <c r="N1381" i="2"/>
  <c r="G1381" i="2"/>
  <c r="J1381" i="2"/>
  <c r="K1381" i="2"/>
  <c r="Q1393" i="2"/>
  <c r="H1393" i="2"/>
  <c r="L1393" i="2"/>
  <c r="D1393" i="2"/>
  <c r="I1393" i="2"/>
  <c r="M1393" i="2"/>
  <c r="N1393" i="2"/>
  <c r="G1393" i="2"/>
  <c r="J1393" i="2"/>
  <c r="K1393" i="2"/>
  <c r="Q1405" i="2"/>
  <c r="H1405" i="2"/>
  <c r="L1405" i="2"/>
  <c r="D1405" i="2"/>
  <c r="I1405" i="2"/>
  <c r="M1405" i="2"/>
  <c r="N1405" i="2"/>
  <c r="G1405" i="2"/>
  <c r="J1405" i="2"/>
  <c r="K1405" i="2"/>
  <c r="Q1417" i="2"/>
  <c r="H1417" i="2"/>
  <c r="L1417" i="2"/>
  <c r="D1417" i="2"/>
  <c r="I1417" i="2"/>
  <c r="M1417" i="2"/>
  <c r="N1417" i="2"/>
  <c r="G1417" i="2"/>
  <c r="J1417" i="2"/>
  <c r="K1417" i="2"/>
  <c r="Q1425" i="2"/>
  <c r="H1425" i="2"/>
  <c r="L1425" i="2"/>
  <c r="D1425" i="2"/>
  <c r="I1425" i="2"/>
  <c r="M1425" i="2"/>
  <c r="N1425" i="2"/>
  <c r="G1425" i="2"/>
  <c r="J1425" i="2"/>
  <c r="K1425" i="2"/>
  <c r="Q1441" i="2"/>
  <c r="H1441" i="2"/>
  <c r="L1441" i="2"/>
  <c r="D1441" i="2"/>
  <c r="I1441" i="2"/>
  <c r="M1441" i="2"/>
  <c r="N1441" i="2"/>
  <c r="G1441" i="2"/>
  <c r="J1441" i="2"/>
  <c r="K1441" i="2"/>
  <c r="Q1457" i="2"/>
  <c r="H1457" i="2"/>
  <c r="L1457" i="2"/>
  <c r="D1457" i="2"/>
  <c r="I1457" i="2"/>
  <c r="M1457" i="2"/>
  <c r="N1457" i="2"/>
  <c r="G1457" i="2"/>
  <c r="J1457" i="2"/>
  <c r="K1457" i="2"/>
  <c r="Q1477" i="2"/>
  <c r="D1477" i="2"/>
  <c r="I1477" i="2"/>
  <c r="M1477" i="2"/>
  <c r="J1477" i="2"/>
  <c r="N1477" i="2"/>
  <c r="G1477" i="2"/>
  <c r="H1477" i="2"/>
  <c r="L1477" i="2"/>
  <c r="K1477" i="2"/>
  <c r="Q1493" i="2"/>
  <c r="D1493" i="2"/>
  <c r="I1493" i="2"/>
  <c r="M1493" i="2"/>
  <c r="J1493" i="2"/>
  <c r="N1493" i="2"/>
  <c r="G1493" i="2"/>
  <c r="H1493" i="2"/>
  <c r="L1493" i="2"/>
  <c r="K1493" i="2"/>
  <c r="L424" i="1"/>
  <c r="Q12" i="2"/>
  <c r="N12" i="2"/>
  <c r="H12" i="2"/>
  <c r="M12" i="2"/>
  <c r="K12" i="2"/>
  <c r="Q11" i="2"/>
  <c r="N11" i="2"/>
  <c r="M11" i="2"/>
  <c r="M10" i="1"/>
  <c r="L10" i="1"/>
  <c r="M8" i="2"/>
  <c r="N8" i="2"/>
  <c r="D8" i="2"/>
  <c r="T7" i="2"/>
  <c r="U7" i="2"/>
  <c r="V7" i="2"/>
  <c r="Q8" i="2"/>
  <c r="Q7" i="2"/>
  <c r="D7" i="2"/>
  <c r="P1330" i="2"/>
  <c r="L8" i="1"/>
  <c r="M7" i="1"/>
  <c r="P961" i="2"/>
  <c r="P1184" i="2"/>
  <c r="L7" i="1"/>
  <c r="N7" i="1"/>
  <c r="P1306" i="2"/>
  <c r="P1438" i="2"/>
  <c r="P1083" i="2"/>
  <c r="P1346" i="2"/>
  <c r="P1302" i="2"/>
  <c r="P1318" i="2"/>
  <c r="P1338" i="2"/>
  <c r="P802" i="2"/>
  <c r="P829" i="2"/>
  <c r="P946" i="2"/>
  <c r="P965" i="2"/>
  <c r="P423" i="2"/>
  <c r="P567" i="2"/>
  <c r="P589" i="2"/>
  <c r="P605" i="2"/>
  <c r="P621" i="2"/>
  <c r="P680" i="2"/>
  <c r="P681" i="2"/>
  <c r="P697" i="2"/>
  <c r="P706" i="2"/>
  <c r="P744" i="2"/>
  <c r="P751" i="2"/>
  <c r="P770" i="2"/>
  <c r="P833" i="2"/>
  <c r="P844" i="2"/>
  <c r="P866" i="2"/>
  <c r="P877" i="2"/>
  <c r="P920" i="2"/>
  <c r="P952" i="2"/>
  <c r="P979" i="2"/>
  <c r="P1069" i="2"/>
  <c r="P1095" i="2"/>
  <c r="P1105" i="2"/>
  <c r="P1113" i="2"/>
  <c r="P1121" i="2"/>
  <c r="P1171" i="2"/>
  <c r="P1172" i="2"/>
  <c r="P1227" i="2"/>
  <c r="P1235" i="2"/>
  <c r="P1243" i="2"/>
  <c r="P1251" i="2"/>
  <c r="P1259" i="2"/>
  <c r="P1267" i="2"/>
  <c r="P1275" i="2"/>
  <c r="P1283" i="2"/>
  <c r="P1291" i="2"/>
  <c r="P1299" i="2"/>
  <c r="P1310" i="2"/>
  <c r="P1326" i="2"/>
  <c r="P1334" i="2"/>
  <c r="P1342" i="2"/>
  <c r="P1350" i="2"/>
  <c r="P1446" i="2"/>
  <c r="P1454" i="2"/>
  <c r="P1462" i="2"/>
  <c r="P561" i="2"/>
  <c r="P571" i="2"/>
  <c r="P599" i="2"/>
  <c r="P615" i="2"/>
  <c r="P685" i="2"/>
  <c r="P712" i="2"/>
  <c r="P735" i="2"/>
  <c r="P740" i="2"/>
  <c r="P852" i="2"/>
  <c r="P893" i="2"/>
  <c r="P914" i="2"/>
  <c r="P926" i="2"/>
  <c r="P933" i="2"/>
  <c r="P1033" i="2"/>
  <c r="P1079" i="2"/>
  <c r="P1087" i="2"/>
  <c r="P1099" i="2"/>
  <c r="P1109" i="2"/>
  <c r="P1117" i="2"/>
  <c r="P1125" i="2"/>
  <c r="P1138" i="2"/>
  <c r="P1165" i="2"/>
  <c r="P1180" i="2"/>
  <c r="P1188" i="2"/>
  <c r="P1195" i="2"/>
  <c r="P1231" i="2"/>
  <c r="P1239" i="2"/>
  <c r="P1247" i="2"/>
  <c r="P1255" i="2"/>
  <c r="P1263" i="2"/>
  <c r="P1271" i="2"/>
  <c r="P1279" i="2"/>
  <c r="P1287" i="2"/>
  <c r="P1295" i="2"/>
  <c r="P1314" i="2"/>
  <c r="P1322" i="2"/>
  <c r="P1354" i="2"/>
  <c r="P1442" i="2"/>
  <c r="P1450" i="2"/>
  <c r="P1458" i="2"/>
  <c r="P1466" i="2"/>
  <c r="P433" i="2"/>
  <c r="P451" i="2"/>
  <c r="P499" i="2"/>
  <c r="P506" i="2"/>
  <c r="P510" i="2"/>
  <c r="P514" i="2"/>
  <c r="P522" i="2"/>
  <c r="P525" i="2"/>
  <c r="P537" i="2"/>
  <c r="P545" i="2"/>
  <c r="P632" i="2"/>
  <c r="P641" i="2"/>
  <c r="P660" i="2"/>
  <c r="P666" i="2"/>
  <c r="P670" i="2"/>
  <c r="P758" i="2"/>
  <c r="P763" i="2"/>
  <c r="P767" i="2"/>
  <c r="P804" i="2"/>
  <c r="P818" i="2"/>
  <c r="P827" i="2"/>
  <c r="P831" i="2"/>
  <c r="P835" i="2"/>
  <c r="P842" i="2"/>
  <c r="P846" i="2"/>
  <c r="P854" i="2"/>
  <c r="P861" i="2"/>
  <c r="P872" i="2"/>
  <c r="P876" i="2"/>
  <c r="P895" i="2"/>
  <c r="P907" i="2"/>
  <c r="P916" i="2"/>
  <c r="P924" i="2"/>
  <c r="P935" i="2"/>
  <c r="P942" i="2"/>
  <c r="P948" i="2"/>
  <c r="P954" i="2"/>
  <c r="P955" i="2"/>
  <c r="P985" i="2"/>
  <c r="P994" i="2"/>
  <c r="P997" i="2"/>
  <c r="P1003" i="2"/>
  <c r="P1009" i="2"/>
  <c r="P1013" i="2"/>
  <c r="P1023" i="2"/>
  <c r="P1027" i="2"/>
  <c r="P1049" i="2"/>
  <c r="P1055" i="2"/>
  <c r="P1061" i="2"/>
  <c r="P1066" i="2"/>
  <c r="P1135" i="2"/>
  <c r="P1154" i="2"/>
  <c r="P1158" i="2"/>
  <c r="P1440" i="2"/>
  <c r="P1444" i="2"/>
  <c r="P1448" i="2"/>
  <c r="P1452" i="2"/>
  <c r="P1456" i="2"/>
  <c r="P1460" i="2"/>
  <c r="P1464" i="2"/>
  <c r="P1468" i="2"/>
  <c r="P7" i="2"/>
  <c r="P62" i="2"/>
  <c r="P383" i="2"/>
  <c r="P388" i="2"/>
  <c r="P419" i="2"/>
  <c r="P427" i="2"/>
  <c r="P439" i="2"/>
  <c r="P473" i="2"/>
  <c r="P508" i="2"/>
  <c r="P512" i="2"/>
  <c r="P516" i="2"/>
  <c r="P535" i="2"/>
  <c r="P539" i="2"/>
  <c r="P559" i="2"/>
  <c r="P563" i="2"/>
  <c r="P569" i="2"/>
  <c r="P573" i="2"/>
  <c r="P578" i="2"/>
  <c r="P587" i="2"/>
  <c r="P591" i="2"/>
  <c r="P592" i="2"/>
  <c r="P593" i="2"/>
  <c r="P603" i="2"/>
  <c r="P607" i="2"/>
  <c r="P619" i="2"/>
  <c r="P623" i="2"/>
  <c r="P628" i="2"/>
  <c r="P647" i="2"/>
  <c r="P650" i="2"/>
  <c r="P662" i="2"/>
  <c r="P668" i="2"/>
  <c r="P674" i="2"/>
  <c r="P683" i="2"/>
  <c r="P689" i="2"/>
  <c r="P692" i="2"/>
  <c r="P695" i="2"/>
  <c r="P710" i="2"/>
  <c r="P714" i="2"/>
  <c r="P729" i="2"/>
  <c r="P742" i="2"/>
  <c r="P746" i="2"/>
  <c r="P749" i="2"/>
  <c r="P753" i="2"/>
  <c r="P756" i="2"/>
  <c r="P765" i="2"/>
  <c r="P772" i="2"/>
  <c r="P785" i="2"/>
  <c r="P788" i="2"/>
  <c r="P793" i="2"/>
  <c r="P808" i="2"/>
  <c r="P870" i="2"/>
  <c r="P874" i="2"/>
  <c r="P883" i="2"/>
  <c r="P892" i="2"/>
  <c r="P905" i="2"/>
  <c r="P911" i="2"/>
  <c r="P959" i="2"/>
  <c r="P963" i="2"/>
  <c r="P969" i="2"/>
  <c r="P972" i="2"/>
  <c r="P1001" i="2"/>
  <c r="P1007" i="2"/>
  <c r="P1011" i="2"/>
  <c r="P1017" i="2"/>
  <c r="P1025" i="2"/>
  <c r="P1031" i="2"/>
  <c r="P1037" i="2"/>
  <c r="P1042" i="2"/>
  <c r="P1047" i="2"/>
  <c r="P1053" i="2"/>
  <c r="P1057" i="2"/>
  <c r="P1073" i="2"/>
  <c r="P1081" i="2"/>
  <c r="P1085" i="2"/>
  <c r="P1091" i="2"/>
  <c r="P1097" i="2"/>
  <c r="P1103" i="2"/>
  <c r="P1107" i="2"/>
  <c r="P1111" i="2"/>
  <c r="P1115" i="2"/>
  <c r="P1119" i="2"/>
  <c r="P1123" i="2"/>
  <c r="P1127" i="2"/>
  <c r="P1144" i="2"/>
  <c r="P1149" i="2"/>
  <c r="P1152" i="2"/>
  <c r="P1156" i="2"/>
  <c r="P1169" i="2"/>
  <c r="P1178" i="2"/>
  <c r="P1182" i="2"/>
  <c r="P1186" i="2"/>
  <c r="P1209" i="2"/>
  <c r="P1210" i="2"/>
  <c r="P1215" i="2"/>
  <c r="P1220" i="2"/>
  <c r="P1225" i="2"/>
  <c r="P1229" i="2"/>
  <c r="P1233" i="2"/>
  <c r="P1237" i="2"/>
  <c r="P1241" i="2"/>
  <c r="P1245" i="2"/>
  <c r="P1249" i="2"/>
  <c r="P1253" i="2"/>
  <c r="P1257" i="2"/>
  <c r="P1261" i="2"/>
  <c r="P1265" i="2"/>
  <c r="P1269" i="2"/>
  <c r="P1273" i="2"/>
  <c r="P1277" i="2"/>
  <c r="P1281" i="2"/>
  <c r="P1285" i="2"/>
  <c r="P1289" i="2"/>
  <c r="P1293" i="2"/>
  <c r="P1297" i="2"/>
  <c r="P1304" i="2"/>
  <c r="P1308" i="2"/>
  <c r="P1312" i="2"/>
  <c r="P1316" i="2"/>
  <c r="P1320" i="2"/>
  <c r="P1324" i="2"/>
  <c r="P1328" i="2"/>
  <c r="P1332" i="2"/>
  <c r="P1336" i="2"/>
  <c r="P1340" i="2"/>
  <c r="P1344" i="2"/>
  <c r="P1348" i="2"/>
  <c r="P1352" i="2"/>
  <c r="P1470" i="2"/>
  <c r="P54" i="2"/>
  <c r="P70" i="2"/>
  <c r="P381" i="2"/>
  <c r="P394" i="2"/>
  <c r="P403" i="2"/>
  <c r="P421" i="2"/>
  <c r="P425" i="2"/>
  <c r="P431" i="2"/>
  <c r="P435" i="2"/>
  <c r="P449" i="2"/>
  <c r="P453" i="2"/>
  <c r="P465" i="2"/>
  <c r="P475" i="2"/>
  <c r="P484" i="2"/>
  <c r="P491" i="2"/>
  <c r="R7" i="2"/>
  <c r="P46" i="2"/>
  <c r="P455" i="2"/>
  <c r="P50" i="2"/>
  <c r="P58" i="2"/>
  <c r="P66" i="2"/>
  <c r="P74" i="2"/>
  <c r="P78" i="2"/>
  <c r="P48" i="2"/>
  <c r="P52" i="2"/>
  <c r="P56" i="2"/>
  <c r="P60" i="2"/>
  <c r="P64" i="2"/>
  <c r="P68" i="2"/>
  <c r="P72" i="2"/>
  <c r="P76" i="2"/>
  <c r="P80" i="2"/>
  <c r="P12" i="2"/>
  <c r="P10" i="2"/>
  <c r="P8" i="2"/>
  <c r="R8" i="2"/>
  <c r="P9" i="2"/>
  <c r="R10" i="2"/>
  <c r="P11" i="2"/>
  <c r="R12" i="2"/>
  <c r="P45" i="2"/>
  <c r="R46" i="2"/>
  <c r="P47" i="2"/>
  <c r="R48" i="2"/>
  <c r="P49" i="2"/>
  <c r="R50" i="2"/>
  <c r="P51" i="2"/>
  <c r="R52" i="2"/>
  <c r="P53" i="2"/>
  <c r="R54" i="2"/>
  <c r="P55" i="2"/>
  <c r="R56" i="2"/>
  <c r="P57" i="2"/>
  <c r="R58" i="2"/>
  <c r="P59" i="2"/>
  <c r="R60" i="2"/>
  <c r="P61" i="2"/>
  <c r="R62" i="2"/>
  <c r="P63" i="2"/>
  <c r="R64" i="2"/>
  <c r="P65" i="2"/>
  <c r="R66" i="2"/>
  <c r="P67" i="2"/>
  <c r="R68" i="2"/>
  <c r="P69" i="2"/>
  <c r="R70" i="2"/>
  <c r="P71" i="2"/>
  <c r="R72" i="2"/>
  <c r="P73" i="2"/>
  <c r="R74" i="2"/>
  <c r="P75" i="2"/>
  <c r="R76" i="2"/>
  <c r="P77" i="2"/>
  <c r="R78" i="2"/>
  <c r="P79" i="2"/>
  <c r="R80" i="2"/>
  <c r="P81" i="2"/>
  <c r="R9" i="2"/>
  <c r="R11" i="2"/>
  <c r="R45" i="2"/>
  <c r="R47" i="2"/>
  <c r="R49" i="2"/>
  <c r="R51" i="2"/>
  <c r="R53" i="2"/>
  <c r="R55" i="2"/>
  <c r="R57" i="2"/>
  <c r="R59" i="2"/>
  <c r="R61" i="2"/>
  <c r="R63" i="2"/>
  <c r="R65" i="2"/>
  <c r="R67" i="2"/>
  <c r="R69" i="2"/>
  <c r="R71" i="2"/>
  <c r="R73" i="2"/>
  <c r="R75" i="2"/>
  <c r="R77" i="2"/>
  <c r="R79" i="2"/>
  <c r="R81" i="2"/>
  <c r="P376" i="2"/>
  <c r="R377" i="2"/>
  <c r="P378" i="2"/>
  <c r="R379" i="2"/>
  <c r="P380" i="2"/>
  <c r="R381" i="2"/>
  <c r="P382" i="2"/>
  <c r="R383" i="2"/>
  <c r="P384" i="2"/>
  <c r="R385" i="2"/>
  <c r="P386" i="2"/>
  <c r="R387" i="2"/>
  <c r="R389" i="2"/>
  <c r="P390" i="2"/>
  <c r="R391" i="2"/>
  <c r="P392" i="2"/>
  <c r="R393" i="2"/>
  <c r="R395" i="2"/>
  <c r="P396" i="2"/>
  <c r="R397" i="2"/>
  <c r="P398" i="2"/>
  <c r="R399" i="2"/>
  <c r="P400" i="2"/>
  <c r="R401" i="2"/>
  <c r="P402" i="2"/>
  <c r="R403" i="2"/>
  <c r="P404" i="2"/>
  <c r="R405" i="2"/>
  <c r="P406" i="2"/>
  <c r="R407" i="2"/>
  <c r="P408" i="2"/>
  <c r="R409" i="2"/>
  <c r="P410" i="2"/>
  <c r="R411" i="2"/>
  <c r="P412" i="2"/>
  <c r="R413" i="2"/>
  <c r="P414" i="2"/>
  <c r="R415" i="2"/>
  <c r="P416" i="2"/>
  <c r="R417" i="2"/>
  <c r="P418" i="2"/>
  <c r="R419" i="2"/>
  <c r="P420" i="2"/>
  <c r="R421" i="2"/>
  <c r="P422" i="2"/>
  <c r="R423" i="2"/>
  <c r="P424" i="2"/>
  <c r="R425" i="2"/>
  <c r="P426" i="2"/>
  <c r="R427" i="2"/>
  <c r="P428" i="2"/>
  <c r="R429" i="2"/>
  <c r="P430" i="2"/>
  <c r="R431" i="2"/>
  <c r="P432" i="2"/>
  <c r="R433" i="2"/>
  <c r="P434" i="2"/>
  <c r="R435" i="2"/>
  <c r="P436" i="2"/>
  <c r="R437" i="2"/>
  <c r="P438" i="2"/>
  <c r="R439" i="2"/>
  <c r="P440" i="2"/>
  <c r="R441" i="2"/>
  <c r="P442" i="2"/>
  <c r="R443" i="2"/>
  <c r="P444" i="2"/>
  <c r="R445" i="2"/>
  <c r="P446" i="2"/>
  <c r="R447" i="2"/>
  <c r="P448" i="2"/>
  <c r="R449" i="2"/>
  <c r="P450" i="2"/>
  <c r="R451" i="2"/>
  <c r="P452" i="2"/>
  <c r="R453" i="2"/>
  <c r="P454" i="2"/>
  <c r="R455" i="2"/>
  <c r="P456" i="2"/>
  <c r="R457" i="2"/>
  <c r="P458" i="2"/>
  <c r="R459" i="2"/>
  <c r="P460" i="2"/>
  <c r="R461" i="2"/>
  <c r="P462" i="2"/>
  <c r="R463" i="2"/>
  <c r="P464" i="2"/>
  <c r="R465" i="2"/>
  <c r="P466" i="2"/>
  <c r="R467" i="2"/>
  <c r="P468" i="2"/>
  <c r="R469" i="2"/>
  <c r="P470" i="2"/>
  <c r="R471" i="2"/>
  <c r="P472" i="2"/>
  <c r="R473" i="2"/>
  <c r="P474" i="2"/>
  <c r="R475" i="2"/>
  <c r="P476" i="2"/>
  <c r="R477" i="2"/>
  <c r="P478" i="2"/>
  <c r="R479" i="2"/>
  <c r="P480" i="2"/>
  <c r="R481" i="2"/>
  <c r="P482" i="2"/>
  <c r="R483" i="2"/>
  <c r="R485" i="2"/>
  <c r="P486" i="2"/>
  <c r="R487" i="2"/>
  <c r="P488" i="2"/>
  <c r="R489" i="2"/>
  <c r="P490" i="2"/>
  <c r="R491" i="2"/>
  <c r="P492" i="2"/>
  <c r="R493" i="2"/>
  <c r="P494" i="2"/>
  <c r="R495" i="2"/>
  <c r="P496" i="2"/>
  <c r="R497" i="2"/>
  <c r="P498" i="2"/>
  <c r="R499" i="2"/>
  <c r="P500" i="2"/>
  <c r="R501" i="2"/>
  <c r="P502" i="2"/>
  <c r="R503" i="2"/>
  <c r="P504" i="2"/>
  <c r="R505" i="2"/>
  <c r="R507" i="2"/>
  <c r="R509" i="2"/>
  <c r="R511" i="2"/>
  <c r="R513" i="2"/>
  <c r="R515" i="2"/>
  <c r="R517" i="2"/>
  <c r="P518" i="2"/>
  <c r="R519" i="2"/>
  <c r="P520" i="2"/>
  <c r="R521" i="2"/>
  <c r="R523" i="2"/>
  <c r="P524" i="2"/>
  <c r="R525" i="2"/>
  <c r="P526" i="2"/>
  <c r="R527" i="2"/>
  <c r="P528" i="2"/>
  <c r="R529" i="2"/>
  <c r="P530" i="2"/>
  <c r="R531" i="2"/>
  <c r="P532" i="2"/>
  <c r="R533" i="2"/>
  <c r="P534" i="2"/>
  <c r="R535" i="2"/>
  <c r="P536" i="2"/>
  <c r="R537" i="2"/>
  <c r="P538" i="2"/>
  <c r="R539" i="2"/>
  <c r="P540" i="2"/>
  <c r="R541" i="2"/>
  <c r="P542" i="2"/>
  <c r="R543" i="2"/>
  <c r="P544" i="2"/>
  <c r="R545" i="2"/>
  <c r="P546" i="2"/>
  <c r="R547" i="2"/>
  <c r="P548" i="2"/>
  <c r="R549" i="2"/>
  <c r="P550" i="2"/>
  <c r="R551" i="2"/>
  <c r="P552" i="2"/>
  <c r="R553" i="2"/>
  <c r="P554" i="2"/>
  <c r="R555" i="2"/>
  <c r="P556" i="2"/>
  <c r="R557" i="2"/>
  <c r="P558" i="2"/>
  <c r="R559" i="2"/>
  <c r="P560" i="2"/>
  <c r="R561" i="2"/>
  <c r="P562" i="2"/>
  <c r="R563" i="2"/>
  <c r="P564" i="2"/>
  <c r="R565" i="2"/>
  <c r="P566" i="2"/>
  <c r="R567" i="2"/>
  <c r="P568" i="2"/>
  <c r="R569" i="2"/>
  <c r="P570" i="2"/>
  <c r="R571" i="2"/>
  <c r="P572" i="2"/>
  <c r="R573" i="2"/>
  <c r="P574" i="2"/>
  <c r="R575" i="2"/>
  <c r="P576" i="2"/>
  <c r="R577" i="2"/>
  <c r="R579" i="2"/>
  <c r="P580" i="2"/>
  <c r="R581" i="2"/>
  <c r="P582" i="2"/>
  <c r="R583" i="2"/>
  <c r="P584" i="2"/>
  <c r="R585" i="2"/>
  <c r="P586" i="2"/>
  <c r="R587" i="2"/>
  <c r="P588" i="2"/>
  <c r="R589" i="2"/>
  <c r="P590" i="2"/>
  <c r="R591" i="2"/>
  <c r="R593" i="2"/>
  <c r="P594" i="2"/>
  <c r="R595" i="2"/>
  <c r="P596" i="2"/>
  <c r="R597" i="2"/>
  <c r="P598" i="2"/>
  <c r="R599" i="2"/>
  <c r="P600" i="2"/>
  <c r="R601" i="2"/>
  <c r="P602" i="2"/>
  <c r="R603" i="2"/>
  <c r="P604" i="2"/>
  <c r="R605" i="2"/>
  <c r="P606" i="2"/>
  <c r="R607" i="2"/>
  <c r="P608" i="2"/>
  <c r="R376" i="2"/>
  <c r="P377" i="2"/>
  <c r="R378" i="2"/>
  <c r="P379" i="2"/>
  <c r="R380" i="2"/>
  <c r="R382" i="2"/>
  <c r="R384" i="2"/>
  <c r="P385" i="2"/>
  <c r="R386" i="2"/>
  <c r="P387" i="2"/>
  <c r="R388" i="2"/>
  <c r="P389" i="2"/>
  <c r="R390" i="2"/>
  <c r="P391" i="2"/>
  <c r="R392" i="2"/>
  <c r="P393" i="2"/>
  <c r="R394" i="2"/>
  <c r="P395" i="2"/>
  <c r="R396" i="2"/>
  <c r="P397" i="2"/>
  <c r="R398" i="2"/>
  <c r="P399" i="2"/>
  <c r="R400" i="2"/>
  <c r="P401" i="2"/>
  <c r="R402" i="2"/>
  <c r="R404" i="2"/>
  <c r="P405" i="2"/>
  <c r="R406" i="2"/>
  <c r="P407" i="2"/>
  <c r="R408" i="2"/>
  <c r="P409" i="2"/>
  <c r="R410" i="2"/>
  <c r="P411" i="2"/>
  <c r="R412" i="2"/>
  <c r="P413" i="2"/>
  <c r="R414" i="2"/>
  <c r="P415" i="2"/>
  <c r="R416" i="2"/>
  <c r="P417" i="2"/>
  <c r="R418" i="2"/>
  <c r="R420" i="2"/>
  <c r="R422" i="2"/>
  <c r="R424" i="2"/>
  <c r="R426" i="2"/>
  <c r="R428" i="2"/>
  <c r="P429" i="2"/>
  <c r="R430" i="2"/>
  <c r="R432" i="2"/>
  <c r="R434" i="2"/>
  <c r="R436" i="2"/>
  <c r="P437" i="2"/>
  <c r="R438" i="2"/>
  <c r="R440" i="2"/>
  <c r="P441" i="2"/>
  <c r="R442" i="2"/>
  <c r="P443" i="2"/>
  <c r="R444" i="2"/>
  <c r="P445" i="2"/>
  <c r="R446" i="2"/>
  <c r="P447" i="2"/>
  <c r="R448" i="2"/>
  <c r="R450" i="2"/>
  <c r="R452" i="2"/>
  <c r="R454" i="2"/>
  <c r="R456" i="2"/>
  <c r="P457" i="2"/>
  <c r="R458" i="2"/>
  <c r="P459" i="2"/>
  <c r="R460" i="2"/>
  <c r="P461" i="2"/>
  <c r="R462" i="2"/>
  <c r="P463" i="2"/>
  <c r="R464" i="2"/>
  <c r="R466" i="2"/>
  <c r="P467" i="2"/>
  <c r="R468" i="2"/>
  <c r="P469" i="2"/>
  <c r="R470" i="2"/>
  <c r="P471" i="2"/>
  <c r="R472" i="2"/>
  <c r="R474" i="2"/>
  <c r="R476" i="2"/>
  <c r="P477" i="2"/>
  <c r="R478" i="2"/>
  <c r="P479" i="2"/>
  <c r="R480" i="2"/>
  <c r="P481" i="2"/>
  <c r="R482" i="2"/>
  <c r="P483" i="2"/>
  <c r="R484" i="2"/>
  <c r="P485" i="2"/>
  <c r="R486" i="2"/>
  <c r="P487" i="2"/>
  <c r="R488" i="2"/>
  <c r="P489" i="2"/>
  <c r="R490" i="2"/>
  <c r="R492" i="2"/>
  <c r="P493" i="2"/>
  <c r="R494" i="2"/>
  <c r="P495" i="2"/>
  <c r="R496" i="2"/>
  <c r="P497" i="2"/>
  <c r="R498" i="2"/>
  <c r="R500" i="2"/>
  <c r="P501" i="2"/>
  <c r="R502" i="2"/>
  <c r="P503" i="2"/>
  <c r="R504" i="2"/>
  <c r="P505" i="2"/>
  <c r="R506" i="2"/>
  <c r="P507" i="2"/>
  <c r="R508" i="2"/>
  <c r="P509" i="2"/>
  <c r="R510" i="2"/>
  <c r="P511" i="2"/>
  <c r="R512" i="2"/>
  <c r="P513" i="2"/>
  <c r="R514" i="2"/>
  <c r="P515" i="2"/>
  <c r="R516" i="2"/>
  <c r="P517" i="2"/>
  <c r="R518" i="2"/>
  <c r="P519" i="2"/>
  <c r="R520" i="2"/>
  <c r="P521" i="2"/>
  <c r="R522" i="2"/>
  <c r="P523" i="2"/>
  <c r="R524" i="2"/>
  <c r="R526" i="2"/>
  <c r="P527" i="2"/>
  <c r="R528" i="2"/>
  <c r="P529" i="2"/>
  <c r="R530" i="2"/>
  <c r="P531" i="2"/>
  <c r="R532" i="2"/>
  <c r="P533" i="2"/>
  <c r="R534" i="2"/>
  <c r="R536" i="2"/>
  <c r="R538" i="2"/>
  <c r="R540" i="2"/>
  <c r="P541" i="2"/>
  <c r="R542" i="2"/>
  <c r="P543" i="2"/>
  <c r="R544" i="2"/>
  <c r="R546" i="2"/>
  <c r="P547" i="2"/>
  <c r="R548" i="2"/>
  <c r="P549" i="2"/>
  <c r="R550" i="2"/>
  <c r="P551" i="2"/>
  <c r="R552" i="2"/>
  <c r="P553" i="2"/>
  <c r="R554" i="2"/>
  <c r="P555" i="2"/>
  <c r="R556" i="2"/>
  <c r="P557" i="2"/>
  <c r="R558" i="2"/>
  <c r="R560" i="2"/>
  <c r="R562" i="2"/>
  <c r="R564" i="2"/>
  <c r="P565" i="2"/>
  <c r="R566" i="2"/>
  <c r="R568" i="2"/>
  <c r="R570" i="2"/>
  <c r="R572" i="2"/>
  <c r="R574" i="2"/>
  <c r="P575" i="2"/>
  <c r="R576" i="2"/>
  <c r="P577" i="2"/>
  <c r="R578" i="2"/>
  <c r="P579" i="2"/>
  <c r="R580" i="2"/>
  <c r="P581" i="2"/>
  <c r="R582" i="2"/>
  <c r="P583" i="2"/>
  <c r="R584" i="2"/>
  <c r="P585" i="2"/>
  <c r="R586" i="2"/>
  <c r="R588" i="2"/>
  <c r="R590" i="2"/>
  <c r="R592" i="2"/>
  <c r="R594" i="2"/>
  <c r="P595" i="2"/>
  <c r="R596" i="2"/>
  <c r="P597" i="2"/>
  <c r="R598" i="2"/>
  <c r="R600" i="2"/>
  <c r="P601" i="2"/>
  <c r="R602" i="2"/>
  <c r="R604" i="2"/>
  <c r="R606" i="2"/>
  <c r="R608" i="2"/>
  <c r="Q957" i="2"/>
  <c r="R957" i="2"/>
  <c r="Q958" i="2"/>
  <c r="P958" i="2"/>
  <c r="Q960" i="2"/>
  <c r="P960" i="2"/>
  <c r="Q962" i="2"/>
  <c r="P962" i="2"/>
  <c r="Q964" i="2"/>
  <c r="P964" i="2"/>
  <c r="Q966" i="2"/>
  <c r="P966" i="2"/>
  <c r="R609" i="2"/>
  <c r="P610" i="2"/>
  <c r="R611" i="2"/>
  <c r="P612" i="2"/>
  <c r="R613" i="2"/>
  <c r="P614" i="2"/>
  <c r="R615" i="2"/>
  <c r="P616" i="2"/>
  <c r="R617" i="2"/>
  <c r="P618" i="2"/>
  <c r="R619" i="2"/>
  <c r="P620" i="2"/>
  <c r="R621" i="2"/>
  <c r="P622" i="2"/>
  <c r="R623" i="2"/>
  <c r="P624" i="2"/>
  <c r="R625" i="2"/>
  <c r="P626" i="2"/>
  <c r="R627" i="2"/>
  <c r="R629" i="2"/>
  <c r="P630" i="2"/>
  <c r="R631" i="2"/>
  <c r="R633" i="2"/>
  <c r="P634" i="2"/>
  <c r="R635" i="2"/>
  <c r="P636" i="2"/>
  <c r="R637" i="2"/>
  <c r="P638" i="2"/>
  <c r="R639" i="2"/>
  <c r="P640" i="2"/>
  <c r="R641" i="2"/>
  <c r="P642" i="2"/>
  <c r="R643" i="2"/>
  <c r="P644" i="2"/>
  <c r="R645" i="2"/>
  <c r="P646" i="2"/>
  <c r="R647" i="2"/>
  <c r="P648" i="2"/>
  <c r="R649" i="2"/>
  <c r="R651" i="2"/>
  <c r="P652" i="2"/>
  <c r="R653" i="2"/>
  <c r="P654" i="2"/>
  <c r="R655" i="2"/>
  <c r="P656" i="2"/>
  <c r="R657" i="2"/>
  <c r="P658" i="2"/>
  <c r="R659" i="2"/>
  <c r="R661" i="2"/>
  <c r="R663" i="2"/>
  <c r="P664" i="2"/>
  <c r="R665" i="2"/>
  <c r="R667" i="2"/>
  <c r="R669" i="2"/>
  <c r="R671" i="2"/>
  <c r="P672" i="2"/>
  <c r="R673" i="2"/>
  <c r="R675" i="2"/>
  <c r="P676" i="2"/>
  <c r="R677" i="2"/>
  <c r="P678" i="2"/>
  <c r="R679" i="2"/>
  <c r="R681" i="2"/>
  <c r="P682" i="2"/>
  <c r="R683" i="2"/>
  <c r="P684" i="2"/>
  <c r="R685" i="2"/>
  <c r="P686" i="2"/>
  <c r="R687" i="2"/>
  <c r="P688" i="2"/>
  <c r="R689" i="2"/>
  <c r="P690" i="2"/>
  <c r="R691" i="2"/>
  <c r="R693" i="2"/>
  <c r="P694" i="2"/>
  <c r="R695" i="2"/>
  <c r="P696" i="2"/>
  <c r="R697" i="2"/>
  <c r="P698" i="2"/>
  <c r="R699" i="2"/>
  <c r="P700" i="2"/>
  <c r="R701" i="2"/>
  <c r="P702" i="2"/>
  <c r="R703" i="2"/>
  <c r="P704" i="2"/>
  <c r="R705" i="2"/>
  <c r="R707" i="2"/>
  <c r="P708" i="2"/>
  <c r="R709" i="2"/>
  <c r="R711" i="2"/>
  <c r="R713" i="2"/>
  <c r="R715" i="2"/>
  <c r="P716" i="2"/>
  <c r="R717" i="2"/>
  <c r="P718" i="2"/>
  <c r="R719" i="2"/>
  <c r="P720" i="2"/>
  <c r="R721" i="2"/>
  <c r="P722" i="2"/>
  <c r="R723" i="2"/>
  <c r="P724" i="2"/>
  <c r="R725" i="2"/>
  <c r="P726" i="2"/>
  <c r="R727" i="2"/>
  <c r="P728" i="2"/>
  <c r="R729" i="2"/>
  <c r="P730" i="2"/>
  <c r="R731" i="2"/>
  <c r="P732" i="2"/>
  <c r="R733" i="2"/>
  <c r="P734" i="2"/>
  <c r="R735" i="2"/>
  <c r="P736" i="2"/>
  <c r="R737" i="2"/>
  <c r="P738" i="2"/>
  <c r="R739" i="2"/>
  <c r="R741" i="2"/>
  <c r="R743" i="2"/>
  <c r="R745" i="2"/>
  <c r="R747" i="2"/>
  <c r="P748" i="2"/>
  <c r="R749" i="2"/>
  <c r="P750" i="2"/>
  <c r="R751" i="2"/>
  <c r="P752" i="2"/>
  <c r="R753" i="2"/>
  <c r="P754" i="2"/>
  <c r="R755" i="2"/>
  <c r="R757" i="2"/>
  <c r="R759" i="2"/>
  <c r="P760" i="2"/>
  <c r="R761" i="2"/>
  <c r="P762" i="2"/>
  <c r="R763" i="2"/>
  <c r="P764" i="2"/>
  <c r="R765" i="2"/>
  <c r="P766" i="2"/>
  <c r="R767" i="2"/>
  <c r="P768" i="2"/>
  <c r="R769" i="2"/>
  <c r="R771" i="2"/>
  <c r="R773" i="2"/>
  <c r="P774" i="2"/>
  <c r="R775" i="2"/>
  <c r="P776" i="2"/>
  <c r="R777" i="2"/>
  <c r="P778" i="2"/>
  <c r="R779" i="2"/>
  <c r="P780" i="2"/>
  <c r="R781" i="2"/>
  <c r="P782" i="2"/>
  <c r="R783" i="2"/>
  <c r="P784" i="2"/>
  <c r="R785" i="2"/>
  <c r="P786" i="2"/>
  <c r="R787" i="2"/>
  <c r="R789" i="2"/>
  <c r="P790" i="2"/>
  <c r="R791" i="2"/>
  <c r="P792" i="2"/>
  <c r="R793" i="2"/>
  <c r="P794" i="2"/>
  <c r="R795" i="2"/>
  <c r="P796" i="2"/>
  <c r="R797" i="2"/>
  <c r="P798" i="2"/>
  <c r="R799" i="2"/>
  <c r="P800" i="2"/>
  <c r="R801" i="2"/>
  <c r="R803" i="2"/>
  <c r="R805" i="2"/>
  <c r="P806" i="2"/>
  <c r="R807" i="2"/>
  <c r="R809" i="2"/>
  <c r="P810" i="2"/>
  <c r="R811" i="2"/>
  <c r="P812" i="2"/>
  <c r="R813" i="2"/>
  <c r="P814" i="2"/>
  <c r="R815" i="2"/>
  <c r="P816" i="2"/>
  <c r="R817" i="2"/>
  <c r="R819" i="2"/>
  <c r="P820" i="2"/>
  <c r="R821" i="2"/>
  <c r="P822" i="2"/>
  <c r="R823" i="2"/>
  <c r="P824" i="2"/>
  <c r="R825" i="2"/>
  <c r="P826" i="2"/>
  <c r="R827" i="2"/>
  <c r="P828" i="2"/>
  <c r="R829" i="2"/>
  <c r="P830" i="2"/>
  <c r="R831" i="2"/>
  <c r="P832" i="2"/>
  <c r="R833" i="2"/>
  <c r="P834" i="2"/>
  <c r="R835" i="2"/>
  <c r="P836" i="2"/>
  <c r="R837" i="2"/>
  <c r="P838" i="2"/>
  <c r="R839" i="2"/>
  <c r="P840" i="2"/>
  <c r="R841" i="2"/>
  <c r="R843" i="2"/>
  <c r="R845" i="2"/>
  <c r="R847" i="2"/>
  <c r="P848" i="2"/>
  <c r="R849" i="2"/>
  <c r="P850" i="2"/>
  <c r="R851" i="2"/>
  <c r="R853" i="2"/>
  <c r="R855" i="2"/>
  <c r="P856" i="2"/>
  <c r="R857" i="2"/>
  <c r="P858" i="2"/>
  <c r="R859" i="2"/>
  <c r="P860" i="2"/>
  <c r="R861" i="2"/>
  <c r="P862" i="2"/>
  <c r="R863" i="2"/>
  <c r="P864" i="2"/>
  <c r="R865" i="2"/>
  <c r="R867" i="2"/>
  <c r="P868" i="2"/>
  <c r="R869" i="2"/>
  <c r="R871" i="2"/>
  <c r="R873" i="2"/>
  <c r="R875" i="2"/>
  <c r="R877" i="2"/>
  <c r="P878" i="2"/>
  <c r="R879" i="2"/>
  <c r="P880" i="2"/>
  <c r="R881" i="2"/>
  <c r="P882" i="2"/>
  <c r="R883" i="2"/>
  <c r="P884" i="2"/>
  <c r="R885" i="2"/>
  <c r="P886" i="2"/>
  <c r="R887" i="2"/>
  <c r="P888" i="2"/>
  <c r="R889" i="2"/>
  <c r="P890" i="2"/>
  <c r="R891" i="2"/>
  <c r="R893" i="2"/>
  <c r="P894" i="2"/>
  <c r="R895" i="2"/>
  <c r="P896" i="2"/>
  <c r="R897" i="2"/>
  <c r="P898" i="2"/>
  <c r="R899" i="2"/>
  <c r="P900" i="2"/>
  <c r="R901" i="2"/>
  <c r="P902" i="2"/>
  <c r="R903" i="2"/>
  <c r="P904" i="2"/>
  <c r="R905" i="2"/>
  <c r="P906" i="2"/>
  <c r="R907" i="2"/>
  <c r="P908" i="2"/>
  <c r="R909" i="2"/>
  <c r="P910" i="2"/>
  <c r="R911" i="2"/>
  <c r="P912" i="2"/>
  <c r="R913" i="2"/>
  <c r="R915" i="2"/>
  <c r="R917" i="2"/>
  <c r="P918" i="2"/>
  <c r="R919" i="2"/>
  <c r="R921" i="2"/>
  <c r="P922" i="2"/>
  <c r="R923" i="2"/>
  <c r="R925" i="2"/>
  <c r="R927" i="2"/>
  <c r="P928" i="2"/>
  <c r="R929" i="2"/>
  <c r="P930" i="2"/>
  <c r="R931" i="2"/>
  <c r="P932" i="2"/>
  <c r="R933" i="2"/>
  <c r="P934" i="2"/>
  <c r="R935" i="2"/>
  <c r="P936" i="2"/>
  <c r="R937" i="2"/>
  <c r="P938" i="2"/>
  <c r="R939" i="2"/>
  <c r="P940" i="2"/>
  <c r="R941" i="2"/>
  <c r="R943" i="2"/>
  <c r="P944" i="2"/>
  <c r="R945" i="2"/>
  <c r="R947" i="2"/>
  <c r="R949" i="2"/>
  <c r="P950" i="2"/>
  <c r="R951" i="2"/>
  <c r="R953" i="2"/>
  <c r="R955" i="2"/>
  <c r="P956" i="2"/>
  <c r="P609" i="2"/>
  <c r="R610" i="2"/>
  <c r="P611" i="2"/>
  <c r="R612" i="2"/>
  <c r="P613" i="2"/>
  <c r="R614" i="2"/>
  <c r="R616" i="2"/>
  <c r="P617" i="2"/>
  <c r="R618" i="2"/>
  <c r="R620" i="2"/>
  <c r="R622" i="2"/>
  <c r="R624" i="2"/>
  <c r="P625" i="2"/>
  <c r="R626" i="2"/>
  <c r="P627" i="2"/>
  <c r="R628" i="2"/>
  <c r="P629" i="2"/>
  <c r="R630" i="2"/>
  <c r="P631" i="2"/>
  <c r="R632" i="2"/>
  <c r="P633" i="2"/>
  <c r="R634" i="2"/>
  <c r="P635" i="2"/>
  <c r="R636" i="2"/>
  <c r="P637" i="2"/>
  <c r="R638" i="2"/>
  <c r="P639" i="2"/>
  <c r="R640" i="2"/>
  <c r="R642" i="2"/>
  <c r="P643" i="2"/>
  <c r="R644" i="2"/>
  <c r="P645" i="2"/>
  <c r="R646" i="2"/>
  <c r="R648" i="2"/>
  <c r="P649" i="2"/>
  <c r="R650" i="2"/>
  <c r="P651" i="2"/>
  <c r="R652" i="2"/>
  <c r="P653" i="2"/>
  <c r="R654" i="2"/>
  <c r="P655" i="2"/>
  <c r="R656" i="2"/>
  <c r="P657" i="2"/>
  <c r="R658" i="2"/>
  <c r="P659" i="2"/>
  <c r="R660" i="2"/>
  <c r="P661" i="2"/>
  <c r="R662" i="2"/>
  <c r="P663" i="2"/>
  <c r="R664" i="2"/>
  <c r="P665" i="2"/>
  <c r="R666" i="2"/>
  <c r="P667" i="2"/>
  <c r="R668" i="2"/>
  <c r="P669" i="2"/>
  <c r="R670" i="2"/>
  <c r="P671" i="2"/>
  <c r="R672" i="2"/>
  <c r="P673" i="2"/>
  <c r="R674" i="2"/>
  <c r="P675" i="2"/>
  <c r="R676" i="2"/>
  <c r="P677" i="2"/>
  <c r="R678" i="2"/>
  <c r="P679" i="2"/>
  <c r="R680" i="2"/>
  <c r="R682" i="2"/>
  <c r="R684" i="2"/>
  <c r="R686" i="2"/>
  <c r="P687" i="2"/>
  <c r="R688" i="2"/>
  <c r="R690" i="2"/>
  <c r="P691" i="2"/>
  <c r="R692" i="2"/>
  <c r="P693" i="2"/>
  <c r="R694" i="2"/>
  <c r="R696" i="2"/>
  <c r="R698" i="2"/>
  <c r="P699" i="2"/>
  <c r="R700" i="2"/>
  <c r="P701" i="2"/>
  <c r="R702" i="2"/>
  <c r="P703" i="2"/>
  <c r="R704" i="2"/>
  <c r="P705" i="2"/>
  <c r="R706" i="2"/>
  <c r="P707" i="2"/>
  <c r="R708" i="2"/>
  <c r="P709" i="2"/>
  <c r="R710" i="2"/>
  <c r="P711" i="2"/>
  <c r="R712" i="2"/>
  <c r="P713" i="2"/>
  <c r="R714" i="2"/>
  <c r="P715" i="2"/>
  <c r="R716" i="2"/>
  <c r="P717" i="2"/>
  <c r="R718" i="2"/>
  <c r="P719" i="2"/>
  <c r="R720" i="2"/>
  <c r="P721" i="2"/>
  <c r="R722" i="2"/>
  <c r="P723" i="2"/>
  <c r="R724" i="2"/>
  <c r="P725" i="2"/>
  <c r="R726" i="2"/>
  <c r="P727" i="2"/>
  <c r="R728" i="2"/>
  <c r="R730" i="2"/>
  <c r="P731" i="2"/>
  <c r="R732" i="2"/>
  <c r="P733" i="2"/>
  <c r="R734" i="2"/>
  <c r="R736" i="2"/>
  <c r="P737" i="2"/>
  <c r="R738" i="2"/>
  <c r="P739" i="2"/>
  <c r="R740" i="2"/>
  <c r="P741" i="2"/>
  <c r="R742" i="2"/>
  <c r="P743" i="2"/>
  <c r="R744" i="2"/>
  <c r="P745" i="2"/>
  <c r="R746" i="2"/>
  <c r="P747" i="2"/>
  <c r="R748" i="2"/>
  <c r="R750" i="2"/>
  <c r="R752" i="2"/>
  <c r="R754" i="2"/>
  <c r="P755" i="2"/>
  <c r="R756" i="2"/>
  <c r="P757" i="2"/>
  <c r="R758" i="2"/>
  <c r="P759" i="2"/>
  <c r="R760" i="2"/>
  <c r="P761" i="2"/>
  <c r="R762" i="2"/>
  <c r="R764" i="2"/>
  <c r="R766" i="2"/>
  <c r="R768" i="2"/>
  <c r="P769" i="2"/>
  <c r="R770" i="2"/>
  <c r="P771" i="2"/>
  <c r="R772" i="2"/>
  <c r="P773" i="2"/>
  <c r="R774" i="2"/>
  <c r="P775" i="2"/>
  <c r="R776" i="2"/>
  <c r="P777" i="2"/>
  <c r="R778" i="2"/>
  <c r="P779" i="2"/>
  <c r="R780" i="2"/>
  <c r="P781" i="2"/>
  <c r="R782" i="2"/>
  <c r="P783" i="2"/>
  <c r="R784" i="2"/>
  <c r="R786" i="2"/>
  <c r="P787" i="2"/>
  <c r="R788" i="2"/>
  <c r="P789" i="2"/>
  <c r="R790" i="2"/>
  <c r="P791" i="2"/>
  <c r="R792" i="2"/>
  <c r="R794" i="2"/>
  <c r="P795" i="2"/>
  <c r="R796" i="2"/>
  <c r="P797" i="2"/>
  <c r="R798" i="2"/>
  <c r="P799" i="2"/>
  <c r="R800" i="2"/>
  <c r="P801" i="2"/>
  <c r="R802" i="2"/>
  <c r="P803" i="2"/>
  <c r="R804" i="2"/>
  <c r="P805" i="2"/>
  <c r="R806" i="2"/>
  <c r="P807" i="2"/>
  <c r="R808" i="2"/>
  <c r="P809" i="2"/>
  <c r="R810" i="2"/>
  <c r="P811" i="2"/>
  <c r="R812" i="2"/>
  <c r="P813" i="2"/>
  <c r="R814" i="2"/>
  <c r="P815" i="2"/>
  <c r="R816" i="2"/>
  <c r="P817" i="2"/>
  <c r="R818" i="2"/>
  <c r="P819" i="2"/>
  <c r="R820" i="2"/>
  <c r="P821" i="2"/>
  <c r="R822" i="2"/>
  <c r="P823" i="2"/>
  <c r="R824" i="2"/>
  <c r="P825" i="2"/>
  <c r="R826" i="2"/>
  <c r="R828" i="2"/>
  <c r="R830" i="2"/>
  <c r="R832" i="2"/>
  <c r="R834" i="2"/>
  <c r="R836" i="2"/>
  <c r="P837" i="2"/>
  <c r="R838" i="2"/>
  <c r="P839" i="2"/>
  <c r="R840" i="2"/>
  <c r="P841" i="2"/>
  <c r="R842" i="2"/>
  <c r="P843" i="2"/>
  <c r="R844" i="2"/>
  <c r="P845" i="2"/>
  <c r="R846" i="2"/>
  <c r="P847" i="2"/>
  <c r="R848" i="2"/>
  <c r="P849" i="2"/>
  <c r="R850" i="2"/>
  <c r="P851" i="2"/>
  <c r="R852" i="2"/>
  <c r="P853" i="2"/>
  <c r="R854" i="2"/>
  <c r="P855" i="2"/>
  <c r="R856" i="2"/>
  <c r="P857" i="2"/>
  <c r="R858" i="2"/>
  <c r="P859" i="2"/>
  <c r="R860" i="2"/>
  <c r="R862" i="2"/>
  <c r="P863" i="2"/>
  <c r="R864" i="2"/>
  <c r="P865" i="2"/>
  <c r="R866" i="2"/>
  <c r="P867" i="2"/>
  <c r="R868" i="2"/>
  <c r="P869" i="2"/>
  <c r="R870" i="2"/>
  <c r="P871" i="2"/>
  <c r="R872" i="2"/>
  <c r="P873" i="2"/>
  <c r="R874" i="2"/>
  <c r="P875" i="2"/>
  <c r="R876" i="2"/>
  <c r="R878" i="2"/>
  <c r="P879" i="2"/>
  <c r="R880" i="2"/>
  <c r="P881" i="2"/>
  <c r="R882" i="2"/>
  <c r="R884" i="2"/>
  <c r="P885" i="2"/>
  <c r="R886" i="2"/>
  <c r="P887" i="2"/>
  <c r="R888" i="2"/>
  <c r="P889" i="2"/>
  <c r="R890" i="2"/>
  <c r="P891" i="2"/>
  <c r="R892" i="2"/>
  <c r="R894" i="2"/>
  <c r="R896" i="2"/>
  <c r="P897" i="2"/>
  <c r="R898" i="2"/>
  <c r="P899" i="2"/>
  <c r="R900" i="2"/>
  <c r="P901" i="2"/>
  <c r="R902" i="2"/>
  <c r="P903" i="2"/>
  <c r="R904" i="2"/>
  <c r="R906" i="2"/>
  <c r="R908" i="2"/>
  <c r="P909" i="2"/>
  <c r="R910" i="2"/>
  <c r="R912" i="2"/>
  <c r="P913" i="2"/>
  <c r="R914" i="2"/>
  <c r="P915" i="2"/>
  <c r="R916" i="2"/>
  <c r="P917" i="2"/>
  <c r="R918" i="2"/>
  <c r="P919" i="2"/>
  <c r="R920" i="2"/>
  <c r="P921" i="2"/>
  <c r="R922" i="2"/>
  <c r="P923" i="2"/>
  <c r="R924" i="2"/>
  <c r="P925" i="2"/>
  <c r="R926" i="2"/>
  <c r="P927" i="2"/>
  <c r="R928" i="2"/>
  <c r="P929" i="2"/>
  <c r="R930" i="2"/>
  <c r="P931" i="2"/>
  <c r="R932" i="2"/>
  <c r="R934" i="2"/>
  <c r="R936" i="2"/>
  <c r="P937" i="2"/>
  <c r="R938" i="2"/>
  <c r="P939" i="2"/>
  <c r="R940" i="2"/>
  <c r="P941" i="2"/>
  <c r="R942" i="2"/>
  <c r="P943" i="2"/>
  <c r="R944" i="2"/>
  <c r="P945" i="2"/>
  <c r="R946" i="2"/>
  <c r="P947" i="2"/>
  <c r="R948" i="2"/>
  <c r="P949" i="2"/>
  <c r="R950" i="2"/>
  <c r="P951" i="2"/>
  <c r="R952" i="2"/>
  <c r="P953" i="2"/>
  <c r="R954" i="2"/>
  <c r="R956" i="2"/>
  <c r="P957" i="2"/>
  <c r="R958" i="2"/>
  <c r="R960" i="2"/>
  <c r="R962" i="2"/>
  <c r="R964" i="2"/>
  <c r="R966" i="2"/>
  <c r="Q1129" i="2"/>
  <c r="R1129" i="2"/>
  <c r="R959" i="2"/>
  <c r="R961" i="2"/>
  <c r="R963" i="2"/>
  <c r="R965" i="2"/>
  <c r="R967" i="2"/>
  <c r="P968" i="2"/>
  <c r="R969" i="2"/>
  <c r="P970" i="2"/>
  <c r="R971" i="2"/>
  <c r="R973" i="2"/>
  <c r="P974" i="2"/>
  <c r="R975" i="2"/>
  <c r="P976" i="2"/>
  <c r="R977" i="2"/>
  <c r="P978" i="2"/>
  <c r="R979" i="2"/>
  <c r="P980" i="2"/>
  <c r="R981" i="2"/>
  <c r="P982" i="2"/>
  <c r="R983" i="2"/>
  <c r="P984" i="2"/>
  <c r="R985" i="2"/>
  <c r="P986" i="2"/>
  <c r="R987" i="2"/>
  <c r="P988" i="2"/>
  <c r="R989" i="2"/>
  <c r="P990" i="2"/>
  <c r="R991" i="2"/>
  <c r="P992" i="2"/>
  <c r="R993" i="2"/>
  <c r="R995" i="2"/>
  <c r="P996" i="2"/>
  <c r="R997" i="2"/>
  <c r="P998" i="2"/>
  <c r="R999" i="2"/>
  <c r="P1000" i="2"/>
  <c r="R1001" i="2"/>
  <c r="P1002" i="2"/>
  <c r="R1003" i="2"/>
  <c r="P1004" i="2"/>
  <c r="R1005" i="2"/>
  <c r="P1006" i="2"/>
  <c r="R1007" i="2"/>
  <c r="P1008" i="2"/>
  <c r="R1009" i="2"/>
  <c r="P1010" i="2"/>
  <c r="R1011" i="2"/>
  <c r="P1012" i="2"/>
  <c r="R1013" i="2"/>
  <c r="P1014" i="2"/>
  <c r="R1015" i="2"/>
  <c r="P1016" i="2"/>
  <c r="R1017" i="2"/>
  <c r="P1018" i="2"/>
  <c r="R1019" i="2"/>
  <c r="P1020" i="2"/>
  <c r="R1021" i="2"/>
  <c r="P1022" i="2"/>
  <c r="R1023" i="2"/>
  <c r="P1024" i="2"/>
  <c r="R1025" i="2"/>
  <c r="P1026" i="2"/>
  <c r="R1027" i="2"/>
  <c r="P1028" i="2"/>
  <c r="R1029" i="2"/>
  <c r="P1030" i="2"/>
  <c r="R1031" i="2"/>
  <c r="P1032" i="2"/>
  <c r="R1033" i="2"/>
  <c r="P1034" i="2"/>
  <c r="R1035" i="2"/>
  <c r="P1036" i="2"/>
  <c r="R1037" i="2"/>
  <c r="P1038" i="2"/>
  <c r="R1039" i="2"/>
  <c r="P1040" i="2"/>
  <c r="R1041" i="2"/>
  <c r="R1043" i="2"/>
  <c r="P1044" i="2"/>
  <c r="R1045" i="2"/>
  <c r="P1046" i="2"/>
  <c r="R1047" i="2"/>
  <c r="P1048" i="2"/>
  <c r="R1049" i="2"/>
  <c r="P1050" i="2"/>
  <c r="R1051" i="2"/>
  <c r="P1052" i="2"/>
  <c r="R1053" i="2"/>
  <c r="P1054" i="2"/>
  <c r="R1055" i="2"/>
  <c r="P1056" i="2"/>
  <c r="R1057" i="2"/>
  <c r="P1058" i="2"/>
  <c r="R1059" i="2"/>
  <c r="P1060" i="2"/>
  <c r="R1061" i="2"/>
  <c r="P1062" i="2"/>
  <c r="R1063" i="2"/>
  <c r="P1064" i="2"/>
  <c r="R1065" i="2"/>
  <c r="R1067" i="2"/>
  <c r="P1068" i="2"/>
  <c r="R1069" i="2"/>
  <c r="P1070" i="2"/>
  <c r="R1071" i="2"/>
  <c r="P1072" i="2"/>
  <c r="R1073" i="2"/>
  <c r="P1074" i="2"/>
  <c r="R1075" i="2"/>
  <c r="P1076" i="2"/>
  <c r="R1077" i="2"/>
  <c r="P1078" i="2"/>
  <c r="R1079" i="2"/>
  <c r="P1080" i="2"/>
  <c r="R1081" i="2"/>
  <c r="P1082" i="2"/>
  <c r="R1083" i="2"/>
  <c r="P1084" i="2"/>
  <c r="R1085" i="2"/>
  <c r="P1086" i="2"/>
  <c r="R1087" i="2"/>
  <c r="P1088" i="2"/>
  <c r="R1089" i="2"/>
  <c r="P1090" i="2"/>
  <c r="R1091" i="2"/>
  <c r="P1092" i="2"/>
  <c r="R1093" i="2"/>
  <c r="P1094" i="2"/>
  <c r="R1095" i="2"/>
  <c r="P1096" i="2"/>
  <c r="R1097" i="2"/>
  <c r="P1098" i="2"/>
  <c r="R1099" i="2"/>
  <c r="P1100" i="2"/>
  <c r="R1101" i="2"/>
  <c r="P1102" i="2"/>
  <c r="R1103" i="2"/>
  <c r="P1104" i="2"/>
  <c r="R1105" i="2"/>
  <c r="P1106" i="2"/>
  <c r="R1107" i="2"/>
  <c r="P1108" i="2"/>
  <c r="R1109" i="2"/>
  <c r="P1110" i="2"/>
  <c r="R1111" i="2"/>
  <c r="P1112" i="2"/>
  <c r="R1113" i="2"/>
  <c r="P1114" i="2"/>
  <c r="R1115" i="2"/>
  <c r="P1116" i="2"/>
  <c r="R1117" i="2"/>
  <c r="P1118" i="2"/>
  <c r="R1119" i="2"/>
  <c r="P1120" i="2"/>
  <c r="R1121" i="2"/>
  <c r="P1122" i="2"/>
  <c r="R1123" i="2"/>
  <c r="P1124" i="2"/>
  <c r="R1125" i="2"/>
  <c r="P1126" i="2"/>
  <c r="R1127" i="2"/>
  <c r="P1128" i="2"/>
  <c r="P967" i="2"/>
  <c r="R968" i="2"/>
  <c r="R970" i="2"/>
  <c r="P971" i="2"/>
  <c r="R972" i="2"/>
  <c r="P973" i="2"/>
  <c r="R974" i="2"/>
  <c r="P975" i="2"/>
  <c r="R976" i="2"/>
  <c r="P977" i="2"/>
  <c r="R978" i="2"/>
  <c r="R980" i="2"/>
  <c r="P981" i="2"/>
  <c r="R982" i="2"/>
  <c r="P983" i="2"/>
  <c r="R984" i="2"/>
  <c r="R986" i="2"/>
  <c r="P987" i="2"/>
  <c r="R988" i="2"/>
  <c r="P989" i="2"/>
  <c r="R990" i="2"/>
  <c r="P991" i="2"/>
  <c r="R992" i="2"/>
  <c r="P993" i="2"/>
  <c r="R994" i="2"/>
  <c r="P995" i="2"/>
  <c r="R996" i="2"/>
  <c r="R998" i="2"/>
  <c r="P999" i="2"/>
  <c r="R1000" i="2"/>
  <c r="R1002" i="2"/>
  <c r="R1004" i="2"/>
  <c r="P1005" i="2"/>
  <c r="R1006" i="2"/>
  <c r="R1008" i="2"/>
  <c r="R1010" i="2"/>
  <c r="R1012" i="2"/>
  <c r="R1014" i="2"/>
  <c r="P1015" i="2"/>
  <c r="R1016" i="2"/>
  <c r="R1018" i="2"/>
  <c r="P1019" i="2"/>
  <c r="R1020" i="2"/>
  <c r="P1021" i="2"/>
  <c r="R1022" i="2"/>
  <c r="R1024" i="2"/>
  <c r="R1026" i="2"/>
  <c r="R1028" i="2"/>
  <c r="P1029" i="2"/>
  <c r="R1030" i="2"/>
  <c r="R1032" i="2"/>
  <c r="R1034" i="2"/>
  <c r="P1035" i="2"/>
  <c r="R1036" i="2"/>
  <c r="R1038" i="2"/>
  <c r="P1039" i="2"/>
  <c r="R1040" i="2"/>
  <c r="P1041" i="2"/>
  <c r="R1042" i="2"/>
  <c r="P1043" i="2"/>
  <c r="R1044" i="2"/>
  <c r="P1045" i="2"/>
  <c r="R1046" i="2"/>
  <c r="R1048" i="2"/>
  <c r="R1050" i="2"/>
  <c r="P1051" i="2"/>
  <c r="R1052" i="2"/>
  <c r="R1054" i="2"/>
  <c r="R1056" i="2"/>
  <c r="R1058" i="2"/>
  <c r="P1059" i="2"/>
  <c r="R1060" i="2"/>
  <c r="R1062" i="2"/>
  <c r="P1063" i="2"/>
  <c r="R1064" i="2"/>
  <c r="P1065" i="2"/>
  <c r="R1066" i="2"/>
  <c r="P1067" i="2"/>
  <c r="R1068" i="2"/>
  <c r="R1070" i="2"/>
  <c r="P1071" i="2"/>
  <c r="R1072" i="2"/>
  <c r="R1074" i="2"/>
  <c r="P1075" i="2"/>
  <c r="R1076" i="2"/>
  <c r="P1077" i="2"/>
  <c r="R1078" i="2"/>
  <c r="R1080" i="2"/>
  <c r="R1082" i="2"/>
  <c r="R1084" i="2"/>
  <c r="R1086" i="2"/>
  <c r="R1088" i="2"/>
  <c r="P1089" i="2"/>
  <c r="R1090" i="2"/>
  <c r="R1092" i="2"/>
  <c r="P1093" i="2"/>
  <c r="R1094" i="2"/>
  <c r="R1096" i="2"/>
  <c r="R1098" i="2"/>
  <c r="R1100" i="2"/>
  <c r="P1101" i="2"/>
  <c r="R1102" i="2"/>
  <c r="R1104" i="2"/>
  <c r="R1106" i="2"/>
  <c r="R1108" i="2"/>
  <c r="R1110" i="2"/>
  <c r="R1112" i="2"/>
  <c r="R1114" i="2"/>
  <c r="R1116" i="2"/>
  <c r="R1118" i="2"/>
  <c r="R1120" i="2"/>
  <c r="R1122" i="2"/>
  <c r="R1124" i="2"/>
  <c r="R1126" i="2"/>
  <c r="R1128" i="2"/>
  <c r="P1129" i="2"/>
  <c r="Q1300" i="2"/>
  <c r="R1300" i="2"/>
  <c r="Q1301" i="2"/>
  <c r="P1301" i="2"/>
  <c r="Q1303" i="2"/>
  <c r="P1303" i="2"/>
  <c r="Q1305" i="2"/>
  <c r="P1305" i="2"/>
  <c r="Q1307" i="2"/>
  <c r="P1307" i="2"/>
  <c r="R1130" i="2"/>
  <c r="P1131" i="2"/>
  <c r="R1132" i="2"/>
  <c r="P1133" i="2"/>
  <c r="R1134" i="2"/>
  <c r="R1136" i="2"/>
  <c r="P1137" i="2"/>
  <c r="R1138" i="2"/>
  <c r="P1139" i="2"/>
  <c r="R1140" i="2"/>
  <c r="P1141" i="2"/>
  <c r="R1142" i="2"/>
  <c r="P1143" i="2"/>
  <c r="R1144" i="2"/>
  <c r="P1145" i="2"/>
  <c r="R1146" i="2"/>
  <c r="P1147" i="2"/>
  <c r="R1148" i="2"/>
  <c r="R1150" i="2"/>
  <c r="P1151" i="2"/>
  <c r="R1152" i="2"/>
  <c r="P1153" i="2"/>
  <c r="R1154" i="2"/>
  <c r="P1155" i="2"/>
  <c r="R1156" i="2"/>
  <c r="P1157" i="2"/>
  <c r="R1158" i="2"/>
  <c r="P1159" i="2"/>
  <c r="R1160" i="2"/>
  <c r="P1161" i="2"/>
  <c r="R1162" i="2"/>
  <c r="P1163" i="2"/>
  <c r="R1164" i="2"/>
  <c r="R1166" i="2"/>
  <c r="P1167" i="2"/>
  <c r="R1168" i="2"/>
  <c r="R1170" i="2"/>
  <c r="R1172" i="2"/>
  <c r="P1173" i="2"/>
  <c r="R1174" i="2"/>
  <c r="P1175" i="2"/>
  <c r="R1176" i="2"/>
  <c r="P1177" i="2"/>
  <c r="R1178" i="2"/>
  <c r="P1179" i="2"/>
  <c r="R1180" i="2"/>
  <c r="P1181" i="2"/>
  <c r="R1182" i="2"/>
  <c r="P1183" i="2"/>
  <c r="R1184" i="2"/>
  <c r="P1185" i="2"/>
  <c r="R1186" i="2"/>
  <c r="P1187" i="2"/>
  <c r="R1188" i="2"/>
  <c r="P1189" i="2"/>
  <c r="R1190" i="2"/>
  <c r="P1191" i="2"/>
  <c r="R1192" i="2"/>
  <c r="P1193" i="2"/>
  <c r="R1194" i="2"/>
  <c r="R1196" i="2"/>
  <c r="P1197" i="2"/>
  <c r="R1198" i="2"/>
  <c r="P1199" i="2"/>
  <c r="R1200" i="2"/>
  <c r="P1201" i="2"/>
  <c r="R1202" i="2"/>
  <c r="P1203" i="2"/>
  <c r="R1204" i="2"/>
  <c r="P1205" i="2"/>
  <c r="R1206" i="2"/>
  <c r="P1207" i="2"/>
  <c r="R1208" i="2"/>
  <c r="R1210" i="2"/>
  <c r="P1211" i="2"/>
  <c r="R1212" i="2"/>
  <c r="P1213" i="2"/>
  <c r="R1214" i="2"/>
  <c r="R1216" i="2"/>
  <c r="P1217" i="2"/>
  <c r="R1218" i="2"/>
  <c r="P1219" i="2"/>
  <c r="R1220" i="2"/>
  <c r="P1221" i="2"/>
  <c r="R1222" i="2"/>
  <c r="P1223" i="2"/>
  <c r="R1224" i="2"/>
  <c r="R1226" i="2"/>
  <c r="R1228" i="2"/>
  <c r="R1230" i="2"/>
  <c r="R1232" i="2"/>
  <c r="R1234" i="2"/>
  <c r="R1236" i="2"/>
  <c r="R1238" i="2"/>
  <c r="R1240" i="2"/>
  <c r="R1242" i="2"/>
  <c r="R1244" i="2"/>
  <c r="R1246" i="2"/>
  <c r="R1248" i="2"/>
  <c r="R1250" i="2"/>
  <c r="R1252" i="2"/>
  <c r="R1254" i="2"/>
  <c r="R1256" i="2"/>
  <c r="R1258" i="2"/>
  <c r="R1260" i="2"/>
  <c r="R1262" i="2"/>
  <c r="R1264" i="2"/>
  <c r="R1266" i="2"/>
  <c r="R1268" i="2"/>
  <c r="R1270" i="2"/>
  <c r="R1272" i="2"/>
  <c r="R1274" i="2"/>
  <c r="R1276" i="2"/>
  <c r="R1278" i="2"/>
  <c r="R1280" i="2"/>
  <c r="R1282" i="2"/>
  <c r="R1284" i="2"/>
  <c r="R1286" i="2"/>
  <c r="R1288" i="2"/>
  <c r="R1290" i="2"/>
  <c r="R1292" i="2"/>
  <c r="R1294" i="2"/>
  <c r="R1296" i="2"/>
  <c r="R1298" i="2"/>
  <c r="P1130" i="2"/>
  <c r="R1131" i="2"/>
  <c r="P1132" i="2"/>
  <c r="R1133" i="2"/>
  <c r="P1134" i="2"/>
  <c r="R1135" i="2"/>
  <c r="P1136" i="2"/>
  <c r="R1137" i="2"/>
  <c r="R1139" i="2"/>
  <c r="P1140" i="2"/>
  <c r="R1141" i="2"/>
  <c r="P1142" i="2"/>
  <c r="R1143" i="2"/>
  <c r="R1145" i="2"/>
  <c r="P1146" i="2"/>
  <c r="R1147" i="2"/>
  <c r="P1148" i="2"/>
  <c r="R1149" i="2"/>
  <c r="P1150" i="2"/>
  <c r="R1151" i="2"/>
  <c r="R1153" i="2"/>
  <c r="R1155" i="2"/>
  <c r="R1157" i="2"/>
  <c r="R1159" i="2"/>
  <c r="P1160" i="2"/>
  <c r="R1161" i="2"/>
  <c r="P1162" i="2"/>
  <c r="R1163" i="2"/>
  <c r="P1164" i="2"/>
  <c r="R1165" i="2"/>
  <c r="P1166" i="2"/>
  <c r="R1167" i="2"/>
  <c r="P1168" i="2"/>
  <c r="R1169" i="2"/>
  <c r="P1170" i="2"/>
  <c r="R1171" i="2"/>
  <c r="R1173" i="2"/>
  <c r="P1174" i="2"/>
  <c r="R1175" i="2"/>
  <c r="P1176" i="2"/>
  <c r="R1177" i="2"/>
  <c r="R1179" i="2"/>
  <c r="R1181" i="2"/>
  <c r="R1183" i="2"/>
  <c r="R1185" i="2"/>
  <c r="R1187" i="2"/>
  <c r="R1189" i="2"/>
  <c r="P1190" i="2"/>
  <c r="R1191" i="2"/>
  <c r="P1192" i="2"/>
  <c r="R1193" i="2"/>
  <c r="P1194" i="2"/>
  <c r="R1195" i="2"/>
  <c r="P1196" i="2"/>
  <c r="R1197" i="2"/>
  <c r="P1198" i="2"/>
  <c r="R1199" i="2"/>
  <c r="P1200" i="2"/>
  <c r="R1201" i="2"/>
  <c r="P1202" i="2"/>
  <c r="R1203" i="2"/>
  <c r="P1204" i="2"/>
  <c r="R1205" i="2"/>
  <c r="P1206" i="2"/>
  <c r="R1207" i="2"/>
  <c r="P1208" i="2"/>
  <c r="R1209" i="2"/>
  <c r="R1211" i="2"/>
  <c r="P1212" i="2"/>
  <c r="R1213" i="2"/>
  <c r="P1214" i="2"/>
  <c r="R1215" i="2"/>
  <c r="P1216" i="2"/>
  <c r="R1217" i="2"/>
  <c r="P1218" i="2"/>
  <c r="R1219" i="2"/>
  <c r="R1221" i="2"/>
  <c r="P1222" i="2"/>
  <c r="R1223" i="2"/>
  <c r="P1224" i="2"/>
  <c r="R1225" i="2"/>
  <c r="P1226" i="2"/>
  <c r="R1227" i="2"/>
  <c r="P1228" i="2"/>
  <c r="R1229" i="2"/>
  <c r="P1230" i="2"/>
  <c r="R1231" i="2"/>
  <c r="P1232" i="2"/>
  <c r="R1233" i="2"/>
  <c r="P1234" i="2"/>
  <c r="R1235" i="2"/>
  <c r="P1236" i="2"/>
  <c r="R1237" i="2"/>
  <c r="P1238" i="2"/>
  <c r="R1239" i="2"/>
  <c r="P1240" i="2"/>
  <c r="R1241" i="2"/>
  <c r="P1242" i="2"/>
  <c r="R1243" i="2"/>
  <c r="P1244" i="2"/>
  <c r="R1245" i="2"/>
  <c r="P1246" i="2"/>
  <c r="R1247" i="2"/>
  <c r="P1248" i="2"/>
  <c r="R1249" i="2"/>
  <c r="P1250" i="2"/>
  <c r="R1251" i="2"/>
  <c r="P1252" i="2"/>
  <c r="R1253" i="2"/>
  <c r="P1254" i="2"/>
  <c r="R1255" i="2"/>
  <c r="P1256" i="2"/>
  <c r="R1257" i="2"/>
  <c r="P1258" i="2"/>
  <c r="R1259" i="2"/>
  <c r="P1260" i="2"/>
  <c r="R1261" i="2"/>
  <c r="P1262" i="2"/>
  <c r="R1263" i="2"/>
  <c r="P1264" i="2"/>
  <c r="R1265" i="2"/>
  <c r="P1266" i="2"/>
  <c r="R1267" i="2"/>
  <c r="P1268" i="2"/>
  <c r="R1269" i="2"/>
  <c r="P1270" i="2"/>
  <c r="R1271" i="2"/>
  <c r="P1272" i="2"/>
  <c r="R1273" i="2"/>
  <c r="P1274" i="2"/>
  <c r="R1275" i="2"/>
  <c r="P1276" i="2"/>
  <c r="R1277" i="2"/>
  <c r="P1278" i="2"/>
  <c r="R1279" i="2"/>
  <c r="P1280" i="2"/>
  <c r="R1281" i="2"/>
  <c r="P1282" i="2"/>
  <c r="R1283" i="2"/>
  <c r="P1284" i="2"/>
  <c r="R1285" i="2"/>
  <c r="P1286" i="2"/>
  <c r="R1287" i="2"/>
  <c r="P1288" i="2"/>
  <c r="R1289" i="2"/>
  <c r="P1290" i="2"/>
  <c r="R1291" i="2"/>
  <c r="P1292" i="2"/>
  <c r="R1293" i="2"/>
  <c r="P1294" i="2"/>
  <c r="R1295" i="2"/>
  <c r="P1296" i="2"/>
  <c r="R1297" i="2"/>
  <c r="P1298" i="2"/>
  <c r="R1299" i="2"/>
  <c r="P1300" i="2"/>
  <c r="R1301" i="2"/>
  <c r="R1303" i="2"/>
  <c r="R1305" i="2"/>
  <c r="R1307" i="2"/>
  <c r="R1302" i="2"/>
  <c r="R1304" i="2"/>
  <c r="R1306" i="2"/>
  <c r="R1308" i="2"/>
  <c r="P1309" i="2"/>
  <c r="R1310" i="2"/>
  <c r="P1311" i="2"/>
  <c r="R1312" i="2"/>
  <c r="P1313" i="2"/>
  <c r="R1314" i="2"/>
  <c r="P1315" i="2"/>
  <c r="R1316" i="2"/>
  <c r="P1317" i="2"/>
  <c r="R1318" i="2"/>
  <c r="P1319" i="2"/>
  <c r="R1320" i="2"/>
  <c r="P1321" i="2"/>
  <c r="R1322" i="2"/>
  <c r="P1323" i="2"/>
  <c r="R1324" i="2"/>
  <c r="P1325" i="2"/>
  <c r="R1326" i="2"/>
  <c r="P1327" i="2"/>
  <c r="R1328" i="2"/>
  <c r="P1329" i="2"/>
  <c r="R1330" i="2"/>
  <c r="P1331" i="2"/>
  <c r="R1332" i="2"/>
  <c r="P1333" i="2"/>
  <c r="R1334" i="2"/>
  <c r="P1335" i="2"/>
  <c r="R1336" i="2"/>
  <c r="P1337" i="2"/>
  <c r="R1338" i="2"/>
  <c r="P1339" i="2"/>
  <c r="R1340" i="2"/>
  <c r="P1341" i="2"/>
  <c r="R1342" i="2"/>
  <c r="P1343" i="2"/>
  <c r="R1344" i="2"/>
  <c r="P1345" i="2"/>
  <c r="R1346" i="2"/>
  <c r="P1347" i="2"/>
  <c r="R1348" i="2"/>
  <c r="P1349" i="2"/>
  <c r="R1350" i="2"/>
  <c r="P1351" i="2"/>
  <c r="R1352" i="2"/>
  <c r="P1353" i="2"/>
  <c r="R1354" i="2"/>
  <c r="R1309" i="2"/>
  <c r="R1311" i="2"/>
  <c r="R1313" i="2"/>
  <c r="R1315" i="2"/>
  <c r="R1317" i="2"/>
  <c r="R1319" i="2"/>
  <c r="R1321" i="2"/>
  <c r="R1323" i="2"/>
  <c r="R1325" i="2"/>
  <c r="R1327" i="2"/>
  <c r="R1329" i="2"/>
  <c r="R1331" i="2"/>
  <c r="R1333" i="2"/>
  <c r="R1335" i="2"/>
  <c r="R1337" i="2"/>
  <c r="R1339" i="2"/>
  <c r="R1341" i="2"/>
  <c r="R1343" i="2"/>
  <c r="R1345" i="2"/>
  <c r="R1347" i="2"/>
  <c r="R1349" i="2"/>
  <c r="R1351" i="2"/>
  <c r="R1353" i="2"/>
  <c r="R1439" i="2"/>
  <c r="R1441" i="2"/>
  <c r="R1443" i="2"/>
  <c r="R1445" i="2"/>
  <c r="R1447" i="2"/>
  <c r="R1449" i="2"/>
  <c r="R1451" i="2"/>
  <c r="R1453" i="2"/>
  <c r="R1455" i="2"/>
  <c r="R1457" i="2"/>
  <c r="R1459" i="2"/>
  <c r="R1461" i="2"/>
  <c r="R1463" i="2"/>
  <c r="R1465" i="2"/>
  <c r="R1467" i="2"/>
  <c r="R1469" i="2"/>
  <c r="R1438" i="2"/>
  <c r="P1439" i="2"/>
  <c r="R1440" i="2"/>
  <c r="P1441" i="2"/>
  <c r="R1442" i="2"/>
  <c r="P1443" i="2"/>
  <c r="R1444" i="2"/>
  <c r="P1445" i="2"/>
  <c r="R1446" i="2"/>
  <c r="P1447" i="2"/>
  <c r="R1448" i="2"/>
  <c r="P1449" i="2"/>
  <c r="R1450" i="2"/>
  <c r="P1451" i="2"/>
  <c r="R1452" i="2"/>
  <c r="P1453" i="2"/>
  <c r="R1454" i="2"/>
  <c r="P1455" i="2"/>
  <c r="R1456" i="2"/>
  <c r="P1457" i="2"/>
  <c r="R1458" i="2"/>
  <c r="P1459" i="2"/>
  <c r="R1460" i="2"/>
  <c r="P1461" i="2"/>
  <c r="R1462" i="2"/>
  <c r="P1463" i="2"/>
  <c r="R1464" i="2"/>
  <c r="P1465" i="2"/>
  <c r="R1466" i="2"/>
  <c r="P1467" i="2"/>
  <c r="R1468" i="2"/>
  <c r="P1469" i="2"/>
  <c r="R1470" i="2"/>
  <c r="P1471" i="2"/>
  <c r="R82" i="2"/>
  <c r="P82" i="2"/>
  <c r="R83" i="2"/>
  <c r="P83" i="2"/>
  <c r="R84" i="2"/>
  <c r="P84" i="2"/>
  <c r="R85" i="2"/>
  <c r="P85" i="2"/>
  <c r="R86" i="2"/>
  <c r="P86" i="2"/>
  <c r="R87" i="2"/>
  <c r="P87" i="2"/>
  <c r="R88" i="2"/>
  <c r="P88" i="2"/>
  <c r="R89" i="2"/>
  <c r="P89" i="2"/>
  <c r="R90" i="2"/>
  <c r="P90" i="2"/>
  <c r="R91" i="2"/>
  <c r="P91" i="2"/>
  <c r="R92" i="2"/>
  <c r="P92" i="2"/>
  <c r="R93" i="2"/>
  <c r="P93" i="2"/>
  <c r="R94" i="2"/>
  <c r="P94" i="2"/>
  <c r="R95" i="2"/>
  <c r="P95" i="2"/>
  <c r="R96" i="2"/>
  <c r="P96" i="2"/>
  <c r="R97" i="2"/>
  <c r="P97" i="2"/>
  <c r="R98" i="2"/>
  <c r="P98" i="2"/>
  <c r="R99" i="2"/>
  <c r="P99" i="2"/>
  <c r="R100" i="2"/>
  <c r="P100" i="2"/>
  <c r="R101" i="2"/>
  <c r="P101" i="2"/>
  <c r="R102" i="2"/>
  <c r="P102" i="2"/>
  <c r="R103" i="2"/>
  <c r="P103" i="2"/>
  <c r="R104" i="2"/>
  <c r="P104" i="2"/>
  <c r="R105" i="2"/>
  <c r="P105" i="2"/>
  <c r="R106" i="2"/>
  <c r="P106" i="2"/>
  <c r="R107" i="2"/>
  <c r="P107" i="2"/>
  <c r="R108" i="2"/>
  <c r="P108" i="2"/>
  <c r="R109" i="2"/>
  <c r="P109" i="2"/>
  <c r="R110" i="2"/>
  <c r="P110" i="2"/>
  <c r="R111" i="2"/>
  <c r="P111" i="2"/>
  <c r="R112" i="2"/>
  <c r="P112" i="2"/>
  <c r="R113" i="2"/>
  <c r="P113" i="2"/>
  <c r="R114" i="2"/>
  <c r="P114" i="2"/>
  <c r="R115" i="2"/>
  <c r="P115" i="2"/>
  <c r="R116" i="2"/>
  <c r="P116" i="2"/>
  <c r="R117" i="2"/>
  <c r="P117" i="2"/>
  <c r="R118" i="2"/>
  <c r="P118" i="2"/>
  <c r="R119" i="2"/>
  <c r="P119" i="2"/>
  <c r="R120" i="2"/>
  <c r="P120" i="2"/>
  <c r="R121" i="2"/>
  <c r="P121" i="2"/>
  <c r="R122" i="2"/>
  <c r="P122" i="2"/>
  <c r="R123" i="2"/>
  <c r="P123" i="2"/>
  <c r="R124" i="2"/>
  <c r="P124" i="2"/>
  <c r="R125" i="2"/>
  <c r="P125" i="2"/>
  <c r="R126" i="2"/>
  <c r="P126" i="2"/>
  <c r="R127" i="2"/>
  <c r="P127" i="2"/>
  <c r="R128" i="2"/>
  <c r="P128" i="2"/>
  <c r="R129" i="2"/>
  <c r="P129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R130" i="2"/>
  <c r="P130" i="2"/>
  <c r="R131" i="2"/>
  <c r="P131" i="2"/>
  <c r="R132" i="2"/>
  <c r="P132" i="2"/>
  <c r="R133" i="2"/>
  <c r="P133" i="2"/>
  <c r="R134" i="2"/>
  <c r="P134" i="2"/>
  <c r="R135" i="2"/>
  <c r="P135" i="2"/>
  <c r="R136" i="2"/>
  <c r="P136" i="2"/>
  <c r="R137" i="2"/>
  <c r="P137" i="2"/>
  <c r="R138" i="2"/>
  <c r="P138" i="2"/>
  <c r="R139" i="2"/>
  <c r="P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R1355" i="2"/>
  <c r="P1355" i="2"/>
  <c r="Q1355" i="2"/>
  <c r="R1357" i="2"/>
  <c r="P1357" i="2"/>
  <c r="Q1357" i="2"/>
  <c r="R1359" i="2"/>
  <c r="P1359" i="2"/>
  <c r="Q1359" i="2"/>
  <c r="R1361" i="2"/>
  <c r="P1361" i="2"/>
  <c r="Q1361" i="2"/>
  <c r="R1356" i="2"/>
  <c r="P1356" i="2"/>
  <c r="Q1356" i="2"/>
  <c r="R1358" i="2"/>
  <c r="P1358" i="2"/>
  <c r="Q1358" i="2"/>
  <c r="R1360" i="2"/>
  <c r="P1360" i="2"/>
  <c r="Q1360" i="2"/>
  <c r="R1362" i="2"/>
  <c r="P1362" i="2"/>
  <c r="Q1362" i="2"/>
  <c r="P1363" i="2"/>
  <c r="R1363" i="2"/>
  <c r="P1364" i="2"/>
  <c r="R1364" i="2"/>
  <c r="P1365" i="2"/>
  <c r="R1365" i="2"/>
  <c r="P1366" i="2"/>
  <c r="R1366" i="2"/>
  <c r="P1367" i="2"/>
  <c r="R1367" i="2"/>
  <c r="P1368" i="2"/>
  <c r="R1368" i="2"/>
  <c r="P1369" i="2"/>
  <c r="R1369" i="2"/>
  <c r="P1370" i="2"/>
  <c r="R1370" i="2"/>
  <c r="P1371" i="2"/>
  <c r="R1371" i="2"/>
  <c r="P1372" i="2"/>
  <c r="R1372" i="2"/>
  <c r="P1373" i="2"/>
  <c r="R1373" i="2"/>
  <c r="P1374" i="2"/>
  <c r="R1374" i="2"/>
  <c r="P1375" i="2"/>
  <c r="R1375" i="2"/>
  <c r="P1376" i="2"/>
  <c r="R1376" i="2"/>
  <c r="P1377" i="2"/>
  <c r="R1377" i="2"/>
  <c r="P1378" i="2"/>
  <c r="R1378" i="2"/>
  <c r="P1379" i="2"/>
  <c r="R1379" i="2"/>
  <c r="P1380" i="2"/>
  <c r="R1380" i="2"/>
  <c r="P1381" i="2"/>
  <c r="R1381" i="2"/>
  <c r="P1382" i="2"/>
  <c r="R1382" i="2"/>
  <c r="P1383" i="2"/>
  <c r="R1383" i="2"/>
  <c r="P1384" i="2"/>
  <c r="R1384" i="2"/>
  <c r="P1385" i="2"/>
  <c r="R1385" i="2"/>
  <c r="P1386" i="2"/>
  <c r="R1386" i="2"/>
  <c r="P1387" i="2"/>
  <c r="R1387" i="2"/>
  <c r="P1388" i="2"/>
  <c r="R1388" i="2"/>
  <c r="P1389" i="2"/>
  <c r="R1389" i="2"/>
  <c r="P1390" i="2"/>
  <c r="R1390" i="2"/>
  <c r="P1391" i="2"/>
  <c r="R1391" i="2"/>
  <c r="P1392" i="2"/>
  <c r="R1392" i="2"/>
  <c r="P1393" i="2"/>
  <c r="R1393" i="2"/>
  <c r="P1394" i="2"/>
  <c r="R1394" i="2"/>
  <c r="P1395" i="2"/>
  <c r="R1395" i="2"/>
  <c r="P1396" i="2"/>
  <c r="R1396" i="2"/>
  <c r="P1397" i="2"/>
  <c r="R1397" i="2"/>
  <c r="P1398" i="2"/>
  <c r="R1398" i="2"/>
  <c r="P1399" i="2"/>
  <c r="R1399" i="2"/>
  <c r="P1400" i="2"/>
  <c r="R1400" i="2"/>
  <c r="P1401" i="2"/>
  <c r="R1401" i="2"/>
  <c r="P1402" i="2"/>
  <c r="R1402" i="2"/>
  <c r="P1403" i="2"/>
  <c r="R1403" i="2"/>
  <c r="P1404" i="2"/>
  <c r="R1404" i="2"/>
  <c r="P1405" i="2"/>
  <c r="R1405" i="2"/>
  <c r="P1406" i="2"/>
  <c r="R1406" i="2"/>
  <c r="P1407" i="2"/>
  <c r="R1407" i="2"/>
  <c r="P1408" i="2"/>
  <c r="R1408" i="2"/>
  <c r="P1409" i="2"/>
  <c r="R1409" i="2"/>
  <c r="P1410" i="2"/>
  <c r="R1410" i="2"/>
  <c r="P1411" i="2"/>
  <c r="R1411" i="2"/>
  <c r="P1412" i="2"/>
  <c r="R1412" i="2"/>
  <c r="P1413" i="2"/>
  <c r="R1413" i="2"/>
  <c r="P1414" i="2"/>
  <c r="R1414" i="2"/>
  <c r="P1415" i="2"/>
  <c r="R1415" i="2"/>
  <c r="P1416" i="2"/>
  <c r="R1416" i="2"/>
  <c r="P1417" i="2"/>
  <c r="R1417" i="2"/>
  <c r="P1418" i="2"/>
  <c r="R1418" i="2"/>
  <c r="P1419" i="2"/>
  <c r="R1419" i="2"/>
  <c r="P1420" i="2"/>
  <c r="R1420" i="2"/>
  <c r="P1421" i="2"/>
  <c r="R1421" i="2"/>
  <c r="P1422" i="2"/>
  <c r="R1422" i="2"/>
  <c r="P1423" i="2"/>
  <c r="R1423" i="2"/>
  <c r="P1424" i="2"/>
  <c r="R1424" i="2"/>
  <c r="P1425" i="2"/>
  <c r="R1425" i="2"/>
  <c r="P1426" i="2"/>
  <c r="R1426" i="2"/>
  <c r="P1427" i="2"/>
  <c r="R1427" i="2"/>
  <c r="P1428" i="2"/>
  <c r="R1428" i="2"/>
  <c r="P1429" i="2"/>
  <c r="R1429" i="2"/>
  <c r="P1430" i="2"/>
  <c r="R1430" i="2"/>
  <c r="P1431" i="2"/>
  <c r="R1431" i="2"/>
  <c r="P1432" i="2"/>
  <c r="R1432" i="2"/>
  <c r="P1433" i="2"/>
  <c r="R1433" i="2"/>
  <c r="P1434" i="2"/>
  <c r="R1434" i="2"/>
  <c r="P1435" i="2"/>
  <c r="R1435" i="2"/>
  <c r="P1436" i="2"/>
  <c r="R1436" i="2"/>
  <c r="P1437" i="2"/>
  <c r="R1437" i="2"/>
  <c r="R1471" i="2"/>
  <c r="P1472" i="2"/>
  <c r="R1472" i="2"/>
  <c r="P1473" i="2"/>
  <c r="R1473" i="2"/>
  <c r="P1474" i="2"/>
  <c r="R1474" i="2"/>
  <c r="P1475" i="2"/>
  <c r="R1475" i="2"/>
  <c r="P1476" i="2"/>
  <c r="R1476" i="2"/>
  <c r="P1477" i="2"/>
  <c r="R1477" i="2"/>
  <c r="P1478" i="2"/>
  <c r="R1478" i="2"/>
  <c r="P1479" i="2"/>
  <c r="R1479" i="2"/>
  <c r="P1480" i="2"/>
  <c r="R1480" i="2"/>
  <c r="P1481" i="2"/>
  <c r="R1481" i="2"/>
  <c r="P1482" i="2"/>
  <c r="R1482" i="2"/>
  <c r="P1483" i="2"/>
  <c r="R1483" i="2"/>
  <c r="P1484" i="2"/>
  <c r="R1484" i="2"/>
  <c r="P1485" i="2"/>
  <c r="R1485" i="2"/>
  <c r="P1486" i="2"/>
  <c r="R1486" i="2"/>
  <c r="P1487" i="2"/>
  <c r="R1487" i="2"/>
  <c r="P1488" i="2"/>
  <c r="R1488" i="2"/>
  <c r="P1489" i="2"/>
  <c r="R1489" i="2"/>
  <c r="P1490" i="2"/>
  <c r="R1490" i="2"/>
  <c r="P1491" i="2"/>
  <c r="R1491" i="2"/>
  <c r="P1492" i="2"/>
  <c r="R1492" i="2"/>
  <c r="P1493" i="2"/>
  <c r="R1493" i="2"/>
  <c r="P1494" i="2"/>
  <c r="R1494" i="2"/>
  <c r="P1495" i="2"/>
  <c r="R1495" i="2"/>
  <c r="P1496" i="2"/>
  <c r="R1496" i="2"/>
  <c r="P1497" i="2"/>
  <c r="R1497" i="2"/>
  <c r="P1498" i="2"/>
  <c r="R1498" i="2"/>
  <c r="P1499" i="2"/>
  <c r="R1499" i="2"/>
  <c r="P1500" i="2"/>
  <c r="R1500" i="2"/>
  <c r="A13" i="2" l="1"/>
  <c r="B10" i="5"/>
  <c r="B11" i="5" s="1"/>
  <c r="A17" i="10"/>
  <c r="A12" i="1"/>
  <c r="F7" i="2"/>
  <c r="B6" i="1"/>
  <c r="AK4" i="5"/>
  <c r="K10" i="9" s="1"/>
  <c r="K11" i="9"/>
  <c r="AK6" i="5"/>
  <c r="K12" i="9" s="1"/>
  <c r="AK7" i="5"/>
  <c r="K13" i="9" s="1"/>
  <c r="AK8" i="5"/>
  <c r="K14" i="9" s="1"/>
  <c r="K15" i="9"/>
  <c r="K31" i="9"/>
  <c r="K32" i="9"/>
  <c r="AK27" i="5"/>
  <c r="K33" i="9" s="1"/>
  <c r="AK28" i="5"/>
  <c r="K34" i="9" s="1"/>
  <c r="AK29" i="5"/>
  <c r="K35" i="9" s="1"/>
  <c r="AK30" i="5"/>
  <c r="K36" i="9" s="1"/>
  <c r="AK31" i="5"/>
  <c r="K37" i="9" s="1"/>
  <c r="AK32" i="5"/>
  <c r="K38" i="9" s="1"/>
  <c r="AK33" i="5"/>
  <c r="K39" i="9" s="1"/>
  <c r="AK34" i="5"/>
  <c r="K40" i="9" s="1"/>
  <c r="AK35" i="5"/>
  <c r="K41" i="9" s="1"/>
  <c r="AK36" i="5"/>
  <c r="K42" i="9" s="1"/>
  <c r="AK37" i="5"/>
  <c r="K43" i="9" s="1"/>
  <c r="AK38" i="5"/>
  <c r="K44" i="9" s="1"/>
  <c r="AK39" i="5"/>
  <c r="K45" i="9" s="1"/>
  <c r="AK40" i="5"/>
  <c r="K46" i="9" s="1"/>
  <c r="AK41" i="5"/>
  <c r="K47" i="9" s="1"/>
  <c r="AK42" i="5"/>
  <c r="K48" i="9" s="1"/>
  <c r="AK43" i="5"/>
  <c r="K49" i="9" s="1"/>
  <c r="AK44" i="5"/>
  <c r="K50" i="9" s="1"/>
  <c r="AK45" i="5"/>
  <c r="K51" i="9" s="1"/>
  <c r="AK46" i="5"/>
  <c r="K52" i="9" s="1"/>
  <c r="AK47" i="5"/>
  <c r="K53" i="9" s="1"/>
  <c r="AK48" i="5"/>
  <c r="K54" i="9" s="1"/>
  <c r="AK49" i="5"/>
  <c r="K55" i="9" s="1"/>
  <c r="AK50" i="5"/>
  <c r="K56" i="9" s="1"/>
  <c r="AK51" i="5"/>
  <c r="K57" i="9" s="1"/>
  <c r="AK52" i="5"/>
  <c r="K58" i="9" s="1"/>
  <c r="AK53" i="5"/>
  <c r="K59" i="9" s="1"/>
  <c r="AK54" i="5"/>
  <c r="K60" i="9" s="1"/>
  <c r="AK56" i="5"/>
  <c r="K62" i="9" s="1"/>
  <c r="AK57" i="5"/>
  <c r="K63" i="9" s="1"/>
  <c r="AK58" i="5"/>
  <c r="K64" i="9" s="1"/>
  <c r="AK59" i="5"/>
  <c r="K65" i="9" s="1"/>
  <c r="AK60" i="5"/>
  <c r="K66" i="9" s="1"/>
  <c r="AK61" i="5"/>
  <c r="K67" i="9" s="1"/>
  <c r="AK62" i="5"/>
  <c r="K68" i="9" s="1"/>
  <c r="AK63" i="5"/>
  <c r="K69" i="9" s="1"/>
  <c r="AK64" i="5"/>
  <c r="K70" i="9" s="1"/>
  <c r="AK65" i="5"/>
  <c r="K71" i="9" s="1"/>
  <c r="AK66" i="5"/>
  <c r="K72" i="9" s="1"/>
  <c r="AK67" i="5"/>
  <c r="K73" i="9" s="1"/>
  <c r="AK68" i="5"/>
  <c r="K74" i="9" s="1"/>
  <c r="AK69" i="5"/>
  <c r="K75" i="9" s="1"/>
  <c r="AK70" i="5"/>
  <c r="K76" i="9" s="1"/>
  <c r="AK71" i="5"/>
  <c r="AK72" i="5"/>
  <c r="AK73" i="5"/>
  <c r="AK74" i="5"/>
  <c r="AK75" i="5"/>
  <c r="AK76" i="5"/>
  <c r="AK77" i="5"/>
  <c r="AK78" i="5"/>
  <c r="AK79" i="5"/>
  <c r="AK80" i="5"/>
  <c r="AK81" i="5"/>
  <c r="AK82" i="5"/>
  <c r="AK83" i="5"/>
  <c r="AK84" i="5"/>
  <c r="AK85" i="5"/>
  <c r="AK86" i="5"/>
  <c r="AK87" i="5"/>
  <c r="AK88" i="5"/>
  <c r="AK89" i="5"/>
  <c r="AK90" i="5"/>
  <c r="AK91" i="5"/>
  <c r="AK92" i="5"/>
  <c r="AK93" i="5"/>
  <c r="AK94" i="5"/>
  <c r="AK95" i="5"/>
  <c r="AK96" i="5"/>
  <c r="AK97" i="5"/>
  <c r="AK98" i="5"/>
  <c r="AK99" i="5"/>
  <c r="AK100" i="5"/>
  <c r="AK101" i="5"/>
  <c r="AK102" i="5"/>
  <c r="AK103" i="5"/>
  <c r="AK104" i="5"/>
  <c r="AK105" i="5"/>
  <c r="AK106" i="5"/>
  <c r="AK107" i="5"/>
  <c r="AK108" i="5"/>
  <c r="AK109" i="5"/>
  <c r="AK110" i="5"/>
  <c r="AK111" i="5"/>
  <c r="AK112" i="5"/>
  <c r="AK113" i="5"/>
  <c r="AK114" i="5"/>
  <c r="AK115" i="5"/>
  <c r="AK116" i="5"/>
  <c r="AK117" i="5"/>
  <c r="AK118" i="5"/>
  <c r="AK119" i="5"/>
  <c r="AK120" i="5"/>
  <c r="AK121" i="5"/>
  <c r="AK122" i="5"/>
  <c r="AK150" i="5"/>
  <c r="AK151" i="5"/>
  <c r="AK152" i="5"/>
  <c r="AK153" i="5"/>
  <c r="AK154" i="5"/>
  <c r="AK155" i="5"/>
  <c r="AK156" i="5"/>
  <c r="AK157" i="5"/>
  <c r="AK158" i="5"/>
  <c r="AK159" i="5"/>
  <c r="AK160" i="5"/>
  <c r="AK161" i="5"/>
  <c r="AK162" i="5"/>
  <c r="AK163" i="5"/>
  <c r="AK164" i="5"/>
  <c r="AK165" i="5"/>
  <c r="AK166" i="5"/>
  <c r="AK167" i="5"/>
  <c r="AK168" i="5"/>
  <c r="AK169" i="5"/>
  <c r="AK170" i="5"/>
  <c r="AK171" i="5"/>
  <c r="AK172" i="5"/>
  <c r="AK173" i="5"/>
  <c r="AK174" i="5"/>
  <c r="AK175" i="5"/>
  <c r="AK176" i="5"/>
  <c r="AK177" i="5"/>
  <c r="AK178" i="5"/>
  <c r="AK179" i="5"/>
  <c r="AK180" i="5"/>
  <c r="AK181" i="5"/>
  <c r="AK182" i="5"/>
  <c r="AK183" i="5"/>
  <c r="AK184" i="5"/>
  <c r="AK185" i="5"/>
  <c r="AK186" i="5"/>
  <c r="AK187" i="5"/>
  <c r="AK188" i="5"/>
  <c r="AK189" i="5"/>
  <c r="AK190" i="5"/>
  <c r="AK191" i="5"/>
  <c r="AK192" i="5"/>
  <c r="AK193" i="5"/>
  <c r="AK194" i="5"/>
  <c r="AK195" i="5"/>
  <c r="AK196" i="5"/>
  <c r="AK197" i="5"/>
  <c r="AK198" i="5"/>
  <c r="AK199" i="5"/>
  <c r="AK200" i="5"/>
  <c r="AK201" i="5"/>
  <c r="AK202" i="5"/>
  <c r="AK203" i="5"/>
  <c r="AK204" i="5"/>
  <c r="AK205" i="5"/>
  <c r="AK206" i="5"/>
  <c r="AK207" i="5"/>
  <c r="AK208" i="5"/>
  <c r="AK209" i="5"/>
  <c r="AK210" i="5"/>
  <c r="AK211" i="5"/>
  <c r="AK212" i="5"/>
  <c r="AK213" i="5"/>
  <c r="AK214" i="5"/>
  <c r="AK215" i="5"/>
  <c r="AK216" i="5"/>
  <c r="AK217" i="5"/>
  <c r="AK218" i="5"/>
  <c r="AK219" i="5"/>
  <c r="AK220" i="5"/>
  <c r="AK221" i="5"/>
  <c r="AK222" i="5"/>
  <c r="AK223" i="5"/>
  <c r="AK224" i="5"/>
  <c r="AK225" i="5"/>
  <c r="AK226" i="5"/>
  <c r="AK227" i="5"/>
  <c r="AK228" i="5"/>
  <c r="AK229" i="5"/>
  <c r="AK230" i="5"/>
  <c r="AK231" i="5"/>
  <c r="AK232" i="5"/>
  <c r="AK233" i="5"/>
  <c r="AK234" i="5"/>
  <c r="AK235" i="5"/>
  <c r="AK236" i="5"/>
  <c r="AK237" i="5"/>
  <c r="AK238" i="5"/>
  <c r="AK239" i="5"/>
  <c r="AK240" i="5"/>
  <c r="AK241" i="5"/>
  <c r="AK242" i="5"/>
  <c r="AK243" i="5"/>
  <c r="AK244" i="5"/>
  <c r="AK245" i="5"/>
  <c r="AK246" i="5"/>
  <c r="AK247" i="5"/>
  <c r="AK248" i="5"/>
  <c r="AK249" i="5"/>
  <c r="AK250" i="5"/>
  <c r="AK251" i="5"/>
  <c r="AK252" i="5"/>
  <c r="AK253" i="5"/>
  <c r="AK254" i="5"/>
  <c r="AK255" i="5"/>
  <c r="AK256" i="5"/>
  <c r="AK257" i="5"/>
  <c r="AK258" i="5"/>
  <c r="AK259" i="5"/>
  <c r="AK260" i="5"/>
  <c r="AK261" i="5"/>
  <c r="AK262" i="5"/>
  <c r="AK263" i="5"/>
  <c r="AK264" i="5"/>
  <c r="AK265" i="5"/>
  <c r="AK266" i="5"/>
  <c r="AK267" i="5"/>
  <c r="AK268" i="5"/>
  <c r="AK269" i="5"/>
  <c r="AK270" i="5"/>
  <c r="AK271" i="5"/>
  <c r="AK272" i="5"/>
  <c r="AK273" i="5"/>
  <c r="AK274" i="5"/>
  <c r="AK275" i="5"/>
  <c r="AK276" i="5"/>
  <c r="AK277" i="5"/>
  <c r="AK278" i="5"/>
  <c r="AK279" i="5"/>
  <c r="AK280" i="5"/>
  <c r="AK281" i="5"/>
  <c r="AK282" i="5"/>
  <c r="AK283" i="5"/>
  <c r="AK284" i="5"/>
  <c r="AK285" i="5"/>
  <c r="AK286" i="5"/>
  <c r="AK287" i="5"/>
  <c r="AK288" i="5"/>
  <c r="AK289" i="5"/>
  <c r="AK290" i="5"/>
  <c r="AK291" i="5"/>
  <c r="AK292" i="5"/>
  <c r="AK293" i="5"/>
  <c r="AK294" i="5"/>
  <c r="AK295" i="5"/>
  <c r="AK296" i="5"/>
  <c r="AK297" i="5"/>
  <c r="AK298" i="5"/>
  <c r="AK299" i="5"/>
  <c r="AK300" i="5"/>
  <c r="AK301" i="5"/>
  <c r="AK302" i="5"/>
  <c r="AK303" i="5"/>
  <c r="AK304" i="5"/>
  <c r="AK305" i="5"/>
  <c r="AK306" i="5"/>
  <c r="AK307" i="5"/>
  <c r="AK308" i="5"/>
  <c r="AK309" i="5"/>
  <c r="AK310" i="5"/>
  <c r="AK311" i="5"/>
  <c r="AK312" i="5"/>
  <c r="AK313" i="5"/>
  <c r="AK314" i="5"/>
  <c r="AK315" i="5"/>
  <c r="AK316" i="5"/>
  <c r="AK317" i="5"/>
  <c r="AK318" i="5"/>
  <c r="AK319" i="5"/>
  <c r="AK320" i="5"/>
  <c r="AK321" i="5"/>
  <c r="AK322" i="5"/>
  <c r="AK323" i="5"/>
  <c r="AK324" i="5"/>
  <c r="AK325" i="5"/>
  <c r="AK326" i="5"/>
  <c r="AK327" i="5"/>
  <c r="AK328" i="5"/>
  <c r="AK329" i="5"/>
  <c r="AK330" i="5"/>
  <c r="AK331" i="5"/>
  <c r="AK332" i="5"/>
  <c r="AK333" i="5"/>
  <c r="AK334" i="5"/>
  <c r="AK335" i="5"/>
  <c r="AK336" i="5"/>
  <c r="AK337" i="5"/>
  <c r="AK338" i="5"/>
  <c r="AK339" i="5"/>
  <c r="AK340" i="5"/>
  <c r="AK341" i="5"/>
  <c r="AK342" i="5"/>
  <c r="AK343" i="5"/>
  <c r="AK344" i="5"/>
  <c r="AK345" i="5"/>
  <c r="AK346" i="5"/>
  <c r="AK347" i="5"/>
  <c r="AK348" i="5"/>
  <c r="AK349" i="5"/>
  <c r="AK350" i="5"/>
  <c r="AK351" i="5"/>
  <c r="AK352" i="5"/>
  <c r="AK353" i="5"/>
  <c r="AK354" i="5"/>
  <c r="AK355" i="5"/>
  <c r="AK356" i="5"/>
  <c r="AK357" i="5"/>
  <c r="AK358" i="5"/>
  <c r="AK359" i="5"/>
  <c r="AK360" i="5"/>
  <c r="AK361" i="5"/>
  <c r="AK362" i="5"/>
  <c r="AK363" i="5"/>
  <c r="AK364" i="5"/>
  <c r="AK365" i="5"/>
  <c r="AK366" i="5"/>
  <c r="AK367" i="5"/>
  <c r="AK368" i="5"/>
  <c r="AK369" i="5"/>
  <c r="AK370" i="5"/>
  <c r="AK371" i="5"/>
  <c r="AK372" i="5"/>
  <c r="AK373" i="5"/>
  <c r="AK374" i="5"/>
  <c r="AK375" i="5"/>
  <c r="AK376" i="5"/>
  <c r="AK377" i="5"/>
  <c r="AK378" i="5"/>
  <c r="AK379" i="5"/>
  <c r="AK380" i="5"/>
  <c r="AK381" i="5"/>
  <c r="AK382" i="5"/>
  <c r="AK383" i="5"/>
  <c r="AK384" i="5"/>
  <c r="AK385" i="5"/>
  <c r="AK386" i="5"/>
  <c r="AK387" i="5"/>
  <c r="AK388" i="5"/>
  <c r="AK389" i="5"/>
  <c r="AK390" i="5"/>
  <c r="AK391" i="5"/>
  <c r="AK392" i="5"/>
  <c r="AK393" i="5"/>
  <c r="AK394" i="5"/>
  <c r="AK395" i="5"/>
  <c r="AK396" i="5"/>
  <c r="AK397" i="5"/>
  <c r="AK398" i="5"/>
  <c r="AK399" i="5"/>
  <c r="AK400" i="5"/>
  <c r="AK401" i="5"/>
  <c r="AK402" i="5"/>
  <c r="AK403" i="5"/>
  <c r="AK404" i="5"/>
  <c r="AK405" i="5"/>
  <c r="AK406" i="5"/>
  <c r="AK407" i="5"/>
  <c r="AK408" i="5"/>
  <c r="AK409" i="5"/>
  <c r="AK410" i="5"/>
  <c r="AK411" i="5"/>
  <c r="AK412" i="5"/>
  <c r="AK413" i="5"/>
  <c r="AK414" i="5"/>
  <c r="AK415" i="5"/>
  <c r="AK416" i="5"/>
  <c r="AK417" i="5"/>
  <c r="AK418" i="5"/>
  <c r="AK419" i="5"/>
  <c r="AK420" i="5"/>
  <c r="AK421" i="5"/>
  <c r="AK422" i="5"/>
  <c r="AK423" i="5"/>
  <c r="AK424" i="5"/>
  <c r="AK425" i="5"/>
  <c r="AK426" i="5"/>
  <c r="AK427" i="5"/>
  <c r="AK428" i="5"/>
  <c r="AK429" i="5"/>
  <c r="AK430" i="5"/>
  <c r="AK431" i="5"/>
  <c r="AK432" i="5"/>
  <c r="AK433" i="5"/>
  <c r="AK434" i="5"/>
  <c r="AK435" i="5"/>
  <c r="AK436" i="5"/>
  <c r="AK437" i="5"/>
  <c r="AK438" i="5"/>
  <c r="AK439" i="5"/>
  <c r="AK440" i="5"/>
  <c r="AK441" i="5"/>
  <c r="AK442" i="5"/>
  <c r="AK443" i="5"/>
  <c r="AK444" i="5"/>
  <c r="AK445" i="5"/>
  <c r="AK446" i="5"/>
  <c r="AK447" i="5"/>
  <c r="AK448" i="5"/>
  <c r="AK449" i="5"/>
  <c r="AK450" i="5"/>
  <c r="AK451" i="5"/>
  <c r="AK452" i="5"/>
  <c r="AK453" i="5"/>
  <c r="AK454" i="5"/>
  <c r="AK455" i="5"/>
  <c r="AK456" i="5"/>
  <c r="AK457" i="5"/>
  <c r="AK458" i="5"/>
  <c r="AK459" i="5"/>
  <c r="AK460" i="5"/>
  <c r="AK461" i="5"/>
  <c r="AK462" i="5"/>
  <c r="AK463" i="5"/>
  <c r="AK464" i="5"/>
  <c r="AK465" i="5"/>
  <c r="AK466" i="5"/>
  <c r="AK467" i="5"/>
  <c r="AK468" i="5"/>
  <c r="AK469" i="5"/>
  <c r="AK470" i="5"/>
  <c r="AK471" i="5"/>
  <c r="AK472" i="5"/>
  <c r="AK473" i="5"/>
  <c r="AK474" i="5"/>
  <c r="AK475" i="5"/>
  <c r="AK476" i="5"/>
  <c r="AK477" i="5"/>
  <c r="AK478" i="5"/>
  <c r="AK479" i="5"/>
  <c r="AK480" i="5"/>
  <c r="AK481" i="5"/>
  <c r="AK482" i="5"/>
  <c r="AK483" i="5"/>
  <c r="AK484" i="5"/>
  <c r="AK485" i="5"/>
  <c r="AK486" i="5"/>
  <c r="AK487" i="5"/>
  <c r="AK488" i="5"/>
  <c r="AK489" i="5"/>
  <c r="AK490" i="5"/>
  <c r="AK491" i="5"/>
  <c r="AK492" i="5"/>
  <c r="AK493" i="5"/>
  <c r="AK494" i="5"/>
  <c r="AK495" i="5"/>
  <c r="AK496" i="5"/>
  <c r="AK497" i="5"/>
  <c r="AK498" i="5"/>
  <c r="AK499" i="5"/>
  <c r="AK500" i="5"/>
  <c r="AK501" i="5"/>
  <c r="AK502" i="5"/>
  <c r="AK503" i="5"/>
  <c r="AK504" i="5"/>
  <c r="AK505" i="5"/>
  <c r="AK506" i="5"/>
  <c r="AK507" i="5"/>
  <c r="AK508" i="5"/>
  <c r="AK509" i="5"/>
  <c r="AK510" i="5"/>
  <c r="AK511" i="5"/>
  <c r="AK512" i="5"/>
  <c r="AK513" i="5"/>
  <c r="AK514" i="5"/>
  <c r="AK515" i="5"/>
  <c r="AK516" i="5"/>
  <c r="AK517" i="5"/>
  <c r="AK518" i="5"/>
  <c r="AK519" i="5"/>
  <c r="AK520" i="5"/>
  <c r="AK521" i="5"/>
  <c r="AK522" i="5"/>
  <c r="AK523" i="5"/>
  <c r="AK524" i="5"/>
  <c r="AK525" i="5"/>
  <c r="AK526" i="5"/>
  <c r="AK527" i="5"/>
  <c r="AK528" i="5"/>
  <c r="AK529" i="5"/>
  <c r="AK530" i="5"/>
  <c r="AK531" i="5"/>
  <c r="AK532" i="5"/>
  <c r="AK533" i="5"/>
  <c r="AK534" i="5"/>
  <c r="AK535" i="5"/>
  <c r="AK536" i="5"/>
  <c r="AK537" i="5"/>
  <c r="AK538" i="5"/>
  <c r="AK539" i="5"/>
  <c r="AK540" i="5"/>
  <c r="AK541" i="5"/>
  <c r="AK542" i="5"/>
  <c r="AK543" i="5"/>
  <c r="AK544" i="5"/>
  <c r="AK545" i="5"/>
  <c r="AK546" i="5"/>
  <c r="AK547" i="5"/>
  <c r="AK548" i="5"/>
  <c r="AK549" i="5"/>
  <c r="AK550" i="5"/>
  <c r="AK551" i="5"/>
  <c r="AK552" i="5"/>
  <c r="AK553" i="5"/>
  <c r="AK554" i="5"/>
  <c r="AK555" i="5"/>
  <c r="AK556" i="5"/>
  <c r="AK557" i="5"/>
  <c r="AK558" i="5"/>
  <c r="AK559" i="5"/>
  <c r="AK560" i="5"/>
  <c r="AK561" i="5"/>
  <c r="AK562" i="5"/>
  <c r="AK563" i="5"/>
  <c r="AK564" i="5"/>
  <c r="AK565" i="5"/>
  <c r="AK566" i="5"/>
  <c r="AK567" i="5"/>
  <c r="AK568" i="5"/>
  <c r="AK569" i="5"/>
  <c r="AK570" i="5"/>
  <c r="AK571" i="5"/>
  <c r="AK572" i="5"/>
  <c r="AK573" i="5"/>
  <c r="AK574" i="5"/>
  <c r="AK575" i="5"/>
  <c r="AK576" i="5"/>
  <c r="AK577" i="5"/>
  <c r="AK578" i="5"/>
  <c r="AK579" i="5"/>
  <c r="AK580" i="5"/>
  <c r="AK581" i="5"/>
  <c r="AK582" i="5"/>
  <c r="AK583" i="5"/>
  <c r="AK584" i="5"/>
  <c r="AK585" i="5"/>
  <c r="AK586" i="5"/>
  <c r="AK587" i="5"/>
  <c r="AK588" i="5"/>
  <c r="AK589" i="5"/>
  <c r="AK590" i="5"/>
  <c r="AK591" i="5"/>
  <c r="AK592" i="5"/>
  <c r="AK593" i="5"/>
  <c r="AK594" i="5"/>
  <c r="AK595" i="5"/>
  <c r="AK596" i="5"/>
  <c r="AK597" i="5"/>
  <c r="AK598" i="5"/>
  <c r="AK599" i="5"/>
  <c r="AK600" i="5"/>
  <c r="AK601" i="5"/>
  <c r="AK602" i="5"/>
  <c r="AK603" i="5"/>
  <c r="AK604" i="5"/>
  <c r="AK605" i="5"/>
  <c r="AK606" i="5"/>
  <c r="AK607" i="5"/>
  <c r="AK608" i="5"/>
  <c r="AK609" i="5"/>
  <c r="AK610" i="5"/>
  <c r="AK611" i="5"/>
  <c r="AK612" i="5"/>
  <c r="AK613" i="5"/>
  <c r="AK614" i="5"/>
  <c r="AK615" i="5"/>
  <c r="AK616" i="5"/>
  <c r="AK617" i="5"/>
  <c r="AK618" i="5"/>
  <c r="AK619" i="5"/>
  <c r="AK620" i="5"/>
  <c r="AK621" i="5"/>
  <c r="AK622" i="5"/>
  <c r="AK623" i="5"/>
  <c r="AK624" i="5"/>
  <c r="AK625" i="5"/>
  <c r="AK626" i="5"/>
  <c r="AK627" i="5"/>
  <c r="AK628" i="5"/>
  <c r="AK629" i="5"/>
  <c r="AK630" i="5"/>
  <c r="AK631" i="5"/>
  <c r="AK632" i="5"/>
  <c r="AK633" i="5"/>
  <c r="AK634" i="5"/>
  <c r="AK635" i="5"/>
  <c r="AK636" i="5"/>
  <c r="AK637" i="5"/>
  <c r="AK638" i="5"/>
  <c r="AK639" i="5"/>
  <c r="AK640" i="5"/>
  <c r="AK641" i="5"/>
  <c r="AK642" i="5"/>
  <c r="AK643" i="5"/>
  <c r="AK644" i="5"/>
  <c r="AK645" i="5"/>
  <c r="AK646" i="5"/>
  <c r="AK647" i="5"/>
  <c r="AK648" i="5"/>
  <c r="AK649" i="5"/>
  <c r="AK650" i="5"/>
  <c r="AK651" i="5"/>
  <c r="AK652" i="5"/>
  <c r="AK653" i="5"/>
  <c r="AK654" i="5"/>
  <c r="AK655" i="5"/>
  <c r="AK656" i="5"/>
  <c r="AK657" i="5"/>
  <c r="AK658" i="5"/>
  <c r="AK659" i="5"/>
  <c r="AK660" i="5"/>
  <c r="AK661" i="5"/>
  <c r="AK662" i="5"/>
  <c r="AK663" i="5"/>
  <c r="AK664" i="5"/>
  <c r="AK665" i="5"/>
  <c r="AK666" i="5"/>
  <c r="AK667" i="5"/>
  <c r="AK668" i="5"/>
  <c r="AK669" i="5"/>
  <c r="AK670" i="5"/>
  <c r="AK671" i="5"/>
  <c r="AK672" i="5"/>
  <c r="AK673" i="5"/>
  <c r="AK674" i="5"/>
  <c r="AK675" i="5"/>
  <c r="AK676" i="5"/>
  <c r="AK677" i="5"/>
  <c r="AK678" i="5"/>
  <c r="AK679" i="5"/>
  <c r="AK680" i="5"/>
  <c r="AK681" i="5"/>
  <c r="AK682" i="5"/>
  <c r="AK683" i="5"/>
  <c r="AK684" i="5"/>
  <c r="AK685" i="5"/>
  <c r="AK686" i="5"/>
  <c r="AK687" i="5"/>
  <c r="AK688" i="5"/>
  <c r="AK689" i="5"/>
  <c r="AK690" i="5"/>
  <c r="AK691" i="5"/>
  <c r="AK692" i="5"/>
  <c r="AK693" i="5"/>
  <c r="AK694" i="5"/>
  <c r="AK695" i="5"/>
  <c r="AK696" i="5"/>
  <c r="AK697" i="5"/>
  <c r="AK698" i="5"/>
  <c r="AK699" i="5"/>
  <c r="AK700" i="5"/>
  <c r="AK701" i="5"/>
  <c r="AK702" i="5"/>
  <c r="AK703" i="5"/>
  <c r="AK704" i="5"/>
  <c r="AK705" i="5"/>
  <c r="AK706" i="5"/>
  <c r="AK707" i="5"/>
  <c r="AK708" i="5"/>
  <c r="AK709" i="5"/>
  <c r="AK710" i="5"/>
  <c r="AK711" i="5"/>
  <c r="AK712" i="5"/>
  <c r="AK713" i="5"/>
  <c r="AK714" i="5"/>
  <c r="AK715" i="5"/>
  <c r="AK716" i="5"/>
  <c r="AK717" i="5"/>
  <c r="AK718" i="5"/>
  <c r="AK719" i="5"/>
  <c r="AK720" i="5"/>
  <c r="AK721" i="5"/>
  <c r="AK722" i="5"/>
  <c r="AK723" i="5"/>
  <c r="AK724" i="5"/>
  <c r="AK725" i="5"/>
  <c r="AK726" i="5"/>
  <c r="AK727" i="5"/>
  <c r="AK728" i="5"/>
  <c r="AK729" i="5"/>
  <c r="AK730" i="5"/>
  <c r="AK731" i="5"/>
  <c r="AK732" i="5"/>
  <c r="AK733" i="5"/>
  <c r="AK734" i="5"/>
  <c r="AK735" i="5"/>
  <c r="AK736" i="5"/>
  <c r="AK737" i="5"/>
  <c r="AK738" i="5"/>
  <c r="AK739" i="5"/>
  <c r="AK740" i="5"/>
  <c r="AK741" i="5"/>
  <c r="AK742" i="5"/>
  <c r="AK743" i="5"/>
  <c r="AK744" i="5"/>
  <c r="AK745" i="5"/>
  <c r="AK746" i="5"/>
  <c r="AK747" i="5"/>
  <c r="AK748" i="5"/>
  <c r="AK749" i="5"/>
  <c r="AK750" i="5"/>
  <c r="AK751" i="5"/>
  <c r="AK752" i="5"/>
  <c r="AK753" i="5"/>
  <c r="AK754" i="5"/>
  <c r="AK755" i="5"/>
  <c r="AK756" i="5"/>
  <c r="AK757" i="5"/>
  <c r="AK758" i="5"/>
  <c r="AK759" i="5"/>
  <c r="AK760" i="5"/>
  <c r="AK761" i="5"/>
  <c r="AK762" i="5"/>
  <c r="AK763" i="5"/>
  <c r="AK764" i="5"/>
  <c r="AK765" i="5"/>
  <c r="AK766" i="5"/>
  <c r="AK767" i="5"/>
  <c r="AK768" i="5"/>
  <c r="AK769" i="5"/>
  <c r="AK770" i="5"/>
  <c r="AK771" i="5"/>
  <c r="AK772" i="5"/>
  <c r="AK773" i="5"/>
  <c r="AK774" i="5"/>
  <c r="AK775" i="5"/>
  <c r="AK776" i="5"/>
  <c r="AK777" i="5"/>
  <c r="AK778" i="5"/>
  <c r="AK779" i="5"/>
  <c r="AK780" i="5"/>
  <c r="AK781" i="5"/>
  <c r="AK782" i="5"/>
  <c r="AK783" i="5"/>
  <c r="AK784" i="5"/>
  <c r="AK785" i="5"/>
  <c r="AK786" i="5"/>
  <c r="AK787" i="5"/>
  <c r="AK788" i="5"/>
  <c r="AK789" i="5"/>
  <c r="AK790" i="5"/>
  <c r="AK791" i="5"/>
  <c r="AK792" i="5"/>
  <c r="AK793" i="5"/>
  <c r="AK794" i="5"/>
  <c r="AK795" i="5"/>
  <c r="AK796" i="5"/>
  <c r="AK797" i="5"/>
  <c r="AK798" i="5"/>
  <c r="AK799" i="5"/>
  <c r="AK800" i="5"/>
  <c r="AK801" i="5"/>
  <c r="AK802" i="5"/>
  <c r="AK803" i="5"/>
  <c r="AK804" i="5"/>
  <c r="AK805" i="5"/>
  <c r="AK806" i="5"/>
  <c r="AK807" i="5"/>
  <c r="AK808" i="5"/>
  <c r="AK809" i="5"/>
  <c r="AK810" i="5"/>
  <c r="AK811" i="5"/>
  <c r="AK812" i="5"/>
  <c r="AK813" i="5"/>
  <c r="AK814" i="5"/>
  <c r="AK815" i="5"/>
  <c r="AK816" i="5"/>
  <c r="AK817" i="5"/>
  <c r="AK818" i="5"/>
  <c r="AK819" i="5"/>
  <c r="AK820" i="5"/>
  <c r="AK821" i="5"/>
  <c r="AK822" i="5"/>
  <c r="AK823" i="5"/>
  <c r="AK824" i="5"/>
  <c r="AK825" i="5"/>
  <c r="AK826" i="5"/>
  <c r="AK827" i="5"/>
  <c r="AK828" i="5"/>
  <c r="AK829" i="5"/>
  <c r="AK830" i="5"/>
  <c r="AK831" i="5"/>
  <c r="AK832" i="5"/>
  <c r="AK833" i="5"/>
  <c r="AK834" i="5"/>
  <c r="AK835" i="5"/>
  <c r="AK836" i="5"/>
  <c r="AK837" i="5"/>
  <c r="AK838" i="5"/>
  <c r="AK839" i="5"/>
  <c r="AK840" i="5"/>
  <c r="AK841" i="5"/>
  <c r="AK842" i="5"/>
  <c r="AK843" i="5"/>
  <c r="AK844" i="5"/>
  <c r="AK845" i="5"/>
  <c r="AK846" i="5"/>
  <c r="AK847" i="5"/>
  <c r="AK848" i="5"/>
  <c r="AK849" i="5"/>
  <c r="AK850" i="5"/>
  <c r="AK851" i="5"/>
  <c r="AK852" i="5"/>
  <c r="AK853" i="5"/>
  <c r="AK854" i="5"/>
  <c r="AK855" i="5"/>
  <c r="AK856" i="5"/>
  <c r="AK857" i="5"/>
  <c r="AK858" i="5"/>
  <c r="AK859" i="5"/>
  <c r="AK860" i="5"/>
  <c r="AK861" i="5"/>
  <c r="AK862" i="5"/>
  <c r="AK863" i="5"/>
  <c r="AK864" i="5"/>
  <c r="AK865" i="5"/>
  <c r="AK866" i="5"/>
  <c r="AK867" i="5"/>
  <c r="AK868" i="5"/>
  <c r="AK869" i="5"/>
  <c r="AK870" i="5"/>
  <c r="AK871" i="5"/>
  <c r="AK872" i="5"/>
  <c r="AK873" i="5"/>
  <c r="AK874" i="5"/>
  <c r="AK875" i="5"/>
  <c r="AK876" i="5"/>
  <c r="AK877" i="5"/>
  <c r="AK878" i="5"/>
  <c r="AK879" i="5"/>
  <c r="AK880" i="5"/>
  <c r="AK881" i="5"/>
  <c r="AK882" i="5"/>
  <c r="AK883" i="5"/>
  <c r="AK884" i="5"/>
  <c r="AK885" i="5"/>
  <c r="AK886" i="5"/>
  <c r="AK887" i="5"/>
  <c r="AK888" i="5"/>
  <c r="AK889" i="5"/>
  <c r="AK890" i="5"/>
  <c r="AK891" i="5"/>
  <c r="AK892" i="5"/>
  <c r="AK893" i="5"/>
  <c r="AK894" i="5"/>
  <c r="AK895" i="5"/>
  <c r="AK896" i="5"/>
  <c r="AK897" i="5"/>
  <c r="AK898" i="5"/>
  <c r="AK899" i="5"/>
  <c r="AK900" i="5"/>
  <c r="AK901" i="5"/>
  <c r="AK902" i="5"/>
  <c r="AK903" i="5"/>
  <c r="AK904" i="5"/>
  <c r="AK905" i="5"/>
  <c r="AK906" i="5"/>
  <c r="AK907" i="5"/>
  <c r="AK908" i="5"/>
  <c r="AK909" i="5"/>
  <c r="AK910" i="5"/>
  <c r="AK911" i="5"/>
  <c r="AK912" i="5"/>
  <c r="AK913" i="5"/>
  <c r="AK914" i="5"/>
  <c r="AK915" i="5"/>
  <c r="AK916" i="5"/>
  <c r="AK917" i="5"/>
  <c r="AK918" i="5"/>
  <c r="AK919" i="5"/>
  <c r="AK920" i="5"/>
  <c r="AK921" i="5"/>
  <c r="AK922" i="5"/>
  <c r="AK923" i="5"/>
  <c r="AK924" i="5"/>
  <c r="AK925" i="5"/>
  <c r="AK926" i="5"/>
  <c r="AK927" i="5"/>
  <c r="AK928" i="5"/>
  <c r="AK929" i="5"/>
  <c r="AK930" i="5"/>
  <c r="AK931" i="5"/>
  <c r="AK932" i="5"/>
  <c r="AK933" i="5"/>
  <c r="AK934" i="5"/>
  <c r="AK935" i="5"/>
  <c r="AK936" i="5"/>
  <c r="AK937" i="5"/>
  <c r="AK938" i="5"/>
  <c r="AK939" i="5"/>
  <c r="AK940" i="5"/>
  <c r="AK941" i="5"/>
  <c r="AK942" i="5"/>
  <c r="AK943" i="5"/>
  <c r="AK944" i="5"/>
  <c r="AK945" i="5"/>
  <c r="AK946" i="5"/>
  <c r="AK947" i="5"/>
  <c r="AK948" i="5"/>
  <c r="AK949" i="5"/>
  <c r="AK950" i="5"/>
  <c r="AK951" i="5"/>
  <c r="AK952" i="5"/>
  <c r="AK953" i="5"/>
  <c r="AK954" i="5"/>
  <c r="AK955" i="5"/>
  <c r="AK956" i="5"/>
  <c r="AK957" i="5"/>
  <c r="AK958" i="5"/>
  <c r="AK959" i="5"/>
  <c r="AK960" i="5"/>
  <c r="AK961" i="5"/>
  <c r="AK962" i="5"/>
  <c r="AK963" i="5"/>
  <c r="AK964" i="5"/>
  <c r="AK965" i="5"/>
  <c r="AK966" i="5"/>
  <c r="AK967" i="5"/>
  <c r="AK968" i="5"/>
  <c r="AK969" i="5"/>
  <c r="AK970" i="5"/>
  <c r="AK971" i="5"/>
  <c r="AK972" i="5"/>
  <c r="AK973" i="5"/>
  <c r="AK974" i="5"/>
  <c r="AK975" i="5"/>
  <c r="AK976" i="5"/>
  <c r="AK977" i="5"/>
  <c r="AK978" i="5"/>
  <c r="AK979" i="5"/>
  <c r="AK980" i="5"/>
  <c r="AK981" i="5"/>
  <c r="AK982" i="5"/>
  <c r="AK983" i="5"/>
  <c r="AK984" i="5"/>
  <c r="AK985" i="5"/>
  <c r="AK986" i="5"/>
  <c r="AK987" i="5"/>
  <c r="AK988" i="5"/>
  <c r="AK989" i="5"/>
  <c r="AK990" i="5"/>
  <c r="AK991" i="5"/>
  <c r="AK992" i="5"/>
  <c r="AK993" i="5"/>
  <c r="AK994" i="5"/>
  <c r="AK995" i="5"/>
  <c r="AK996" i="5"/>
  <c r="AK997" i="5"/>
  <c r="AK998" i="5"/>
  <c r="AK999" i="5"/>
  <c r="AK1000" i="5"/>
  <c r="AK1001" i="5"/>
  <c r="AK1002" i="5"/>
  <c r="AK1003" i="5"/>
  <c r="AK1004" i="5"/>
  <c r="AK1005" i="5"/>
  <c r="AK1006" i="5"/>
  <c r="AK1007" i="5"/>
  <c r="AK1008" i="5"/>
  <c r="AK1009" i="5"/>
  <c r="AK1010" i="5"/>
  <c r="AK1011" i="5"/>
  <c r="AK1012" i="5"/>
  <c r="AK1013" i="5"/>
  <c r="AK1014" i="5"/>
  <c r="AK1015" i="5"/>
  <c r="AK1016" i="5"/>
  <c r="AK1017" i="5"/>
  <c r="AK1018" i="5"/>
  <c r="AK1019" i="5"/>
  <c r="AK1020" i="5"/>
  <c r="AK1021" i="5"/>
  <c r="AK1022" i="5"/>
  <c r="AK1023" i="5"/>
  <c r="AK1024" i="5"/>
  <c r="AK1025" i="5"/>
  <c r="AK1026" i="5"/>
  <c r="AK1027" i="5"/>
  <c r="AK1028" i="5"/>
  <c r="AK1029" i="5"/>
  <c r="AK1030" i="5"/>
  <c r="AK1031" i="5"/>
  <c r="AK1032" i="5"/>
  <c r="AK1033" i="5"/>
  <c r="AK1034" i="5"/>
  <c r="AK1035" i="5"/>
  <c r="AK1036" i="5"/>
  <c r="AK1037" i="5"/>
  <c r="AK1038" i="5"/>
  <c r="AK1039" i="5"/>
  <c r="AK1040" i="5"/>
  <c r="AK1041" i="5"/>
  <c r="AK1042" i="5"/>
  <c r="AK1043" i="5"/>
  <c r="AK1044" i="5"/>
  <c r="AK1045" i="5"/>
  <c r="AK1046" i="5"/>
  <c r="AK1047" i="5"/>
  <c r="AK1048" i="5"/>
  <c r="AK1049" i="5"/>
  <c r="AK1050" i="5"/>
  <c r="AK1051" i="5"/>
  <c r="AK1052" i="5"/>
  <c r="AK1053" i="5"/>
  <c r="AK1054" i="5"/>
  <c r="AK1055" i="5"/>
  <c r="AK1056" i="5"/>
  <c r="AK1057" i="5"/>
  <c r="AK1058" i="5"/>
  <c r="AK1059" i="5"/>
  <c r="AK1060" i="5"/>
  <c r="AK1061" i="5"/>
  <c r="AK1062" i="5"/>
  <c r="AK1063" i="5"/>
  <c r="AK1064" i="5"/>
  <c r="AK1065" i="5"/>
  <c r="AK1066" i="5"/>
  <c r="AK1067" i="5"/>
  <c r="AK1068" i="5"/>
  <c r="AK1069" i="5"/>
  <c r="AK1070" i="5"/>
  <c r="AK1071" i="5"/>
  <c r="AK1072" i="5"/>
  <c r="AK1073" i="5"/>
  <c r="AK1074" i="5"/>
  <c r="AK1075" i="5"/>
  <c r="AK1076" i="5"/>
  <c r="AK1077" i="5"/>
  <c r="AK1078" i="5"/>
  <c r="AK1079" i="5"/>
  <c r="AK1080" i="5"/>
  <c r="AK1081" i="5"/>
  <c r="AK1082" i="5"/>
  <c r="AK1083" i="5"/>
  <c r="AK1084" i="5"/>
  <c r="AK1085" i="5"/>
  <c r="AK1086" i="5"/>
  <c r="AK1087" i="5"/>
  <c r="AK1088" i="5"/>
  <c r="AK1089" i="5"/>
  <c r="AK1090" i="5"/>
  <c r="AK1091" i="5"/>
  <c r="AK1092" i="5"/>
  <c r="AK1093" i="5"/>
  <c r="AK1094" i="5"/>
  <c r="AK1095" i="5"/>
  <c r="AK1096" i="5"/>
  <c r="AK1097" i="5"/>
  <c r="AK1098" i="5"/>
  <c r="AK1099" i="5"/>
  <c r="AK1100" i="5"/>
  <c r="AK1101" i="5"/>
  <c r="AK1102" i="5"/>
  <c r="AK1103" i="5"/>
  <c r="AK1104" i="5"/>
  <c r="AK1105" i="5"/>
  <c r="AK1106" i="5"/>
  <c r="AK1107" i="5"/>
  <c r="AK1108" i="5"/>
  <c r="AK1109" i="5"/>
  <c r="AK1110" i="5"/>
  <c r="AK1111" i="5"/>
  <c r="AK1112" i="5"/>
  <c r="AK1113" i="5"/>
  <c r="AK1114" i="5"/>
  <c r="AK1115" i="5"/>
  <c r="AK1116" i="5"/>
  <c r="AK1117" i="5"/>
  <c r="AK1118" i="5"/>
  <c r="AK1119" i="5"/>
  <c r="AK1120" i="5"/>
  <c r="AK1121" i="5"/>
  <c r="AK1122" i="5"/>
  <c r="AK1123" i="5"/>
  <c r="AK1124" i="5"/>
  <c r="AK1125" i="5"/>
  <c r="AK1126" i="5"/>
  <c r="AK1127" i="5"/>
  <c r="AK1128" i="5"/>
  <c r="AK1129" i="5"/>
  <c r="AK1130" i="5"/>
  <c r="AK1131" i="5"/>
  <c r="AK1132" i="5"/>
  <c r="AK1133" i="5"/>
  <c r="AK1134" i="5"/>
  <c r="AK1135" i="5"/>
  <c r="AK1136" i="5"/>
  <c r="AK1137" i="5"/>
  <c r="AK1138" i="5"/>
  <c r="AK1139" i="5"/>
  <c r="AK1140" i="5"/>
  <c r="AK1141" i="5"/>
  <c r="AK1142" i="5"/>
  <c r="AK1143" i="5"/>
  <c r="AK1144" i="5"/>
  <c r="AK1145" i="5"/>
  <c r="AK1146" i="5"/>
  <c r="AK1147" i="5"/>
  <c r="AK1148" i="5"/>
  <c r="AK1149" i="5"/>
  <c r="AK1150" i="5"/>
  <c r="AK1151" i="5"/>
  <c r="AK1152" i="5"/>
  <c r="AK1153" i="5"/>
  <c r="AK1154" i="5"/>
  <c r="AK1155" i="5"/>
  <c r="AK1156" i="5"/>
  <c r="AK1157" i="5"/>
  <c r="AK1158" i="5"/>
  <c r="AK1159" i="5"/>
  <c r="AK1160" i="5"/>
  <c r="AK1161" i="5"/>
  <c r="AK1162" i="5"/>
  <c r="AK1163" i="5"/>
  <c r="AK1164" i="5"/>
  <c r="AK1165" i="5"/>
  <c r="AK1166" i="5"/>
  <c r="AK1167" i="5"/>
  <c r="AK1168" i="5"/>
  <c r="AK1169" i="5"/>
  <c r="AK1170" i="5"/>
  <c r="AK1171" i="5"/>
  <c r="AK1172" i="5"/>
  <c r="AK1173" i="5"/>
  <c r="AK1174" i="5"/>
  <c r="AK1175" i="5"/>
  <c r="AK1176" i="5"/>
  <c r="AK1177" i="5"/>
  <c r="AK1178" i="5"/>
  <c r="AK1179" i="5"/>
  <c r="AK1180" i="5"/>
  <c r="AK1181" i="5"/>
  <c r="AK1182" i="5"/>
  <c r="AK1183" i="5"/>
  <c r="AK1184" i="5"/>
  <c r="AK1185" i="5"/>
  <c r="AK1186" i="5"/>
  <c r="AK1187" i="5"/>
  <c r="AK1188" i="5"/>
  <c r="AK1189" i="5"/>
  <c r="AK1190" i="5"/>
  <c r="AK1191" i="5"/>
  <c r="AK1192" i="5"/>
  <c r="AK1193" i="5"/>
  <c r="AK1194" i="5"/>
  <c r="AK1195" i="5"/>
  <c r="AK1196" i="5"/>
  <c r="AK1197" i="5"/>
  <c r="AK1198" i="5"/>
  <c r="AK1199" i="5"/>
  <c r="AK1200" i="5"/>
  <c r="AK1201" i="5"/>
  <c r="AK1202" i="5"/>
  <c r="AK1203" i="5"/>
  <c r="AK1204" i="5"/>
  <c r="AK1205" i="5"/>
  <c r="AK1206" i="5"/>
  <c r="AK1207" i="5"/>
  <c r="AK1208" i="5"/>
  <c r="AK1209" i="5"/>
  <c r="AK1210" i="5"/>
  <c r="AK1211" i="5"/>
  <c r="AK1212" i="5"/>
  <c r="AK1213" i="5"/>
  <c r="AK1214" i="5"/>
  <c r="AK1215" i="5"/>
  <c r="AK1216" i="5"/>
  <c r="AK1217" i="5"/>
  <c r="AK1218" i="5"/>
  <c r="AK1219" i="5"/>
  <c r="AK1220" i="5"/>
  <c r="AK1221" i="5"/>
  <c r="AK1222" i="5"/>
  <c r="AK1223" i="5"/>
  <c r="AK1224" i="5"/>
  <c r="AK1225" i="5"/>
  <c r="AK1226" i="5"/>
  <c r="AK1227" i="5"/>
  <c r="AK1228" i="5"/>
  <c r="AK1229" i="5"/>
  <c r="AK1230" i="5"/>
  <c r="AK1231" i="5"/>
  <c r="AK1232" i="5"/>
  <c r="AK1233" i="5"/>
  <c r="AK1234" i="5"/>
  <c r="AK1235" i="5"/>
  <c r="AK1236" i="5"/>
  <c r="AK1237" i="5"/>
  <c r="AK1238" i="5"/>
  <c r="AK1239" i="5"/>
  <c r="AK1240" i="5"/>
  <c r="AK1241" i="5"/>
  <c r="AK1242" i="5"/>
  <c r="AK1243" i="5"/>
  <c r="AK1244" i="5"/>
  <c r="AK1245" i="5"/>
  <c r="AK1246" i="5"/>
  <c r="AK1247" i="5"/>
  <c r="AK1248" i="5"/>
  <c r="AK1249" i="5"/>
  <c r="AK1250" i="5"/>
  <c r="AK1251" i="5"/>
  <c r="AK1252" i="5"/>
  <c r="AK1253" i="5"/>
  <c r="AK1254" i="5"/>
  <c r="AK1255" i="5"/>
  <c r="AK1256" i="5"/>
  <c r="AK1257" i="5"/>
  <c r="AK1258" i="5"/>
  <c r="AK1259" i="5"/>
  <c r="AK1260" i="5"/>
  <c r="AK1261" i="5"/>
  <c r="AK1262" i="5"/>
  <c r="AK1263" i="5"/>
  <c r="AK1264" i="5"/>
  <c r="AK1265" i="5"/>
  <c r="AK1266" i="5"/>
  <c r="AK1267" i="5"/>
  <c r="AK1268" i="5"/>
  <c r="AK1269" i="5"/>
  <c r="AK1270" i="5"/>
  <c r="AK1271" i="5"/>
  <c r="AK1272" i="5"/>
  <c r="AK1273" i="5"/>
  <c r="AK1274" i="5"/>
  <c r="AK1275" i="5"/>
  <c r="AK1276" i="5"/>
  <c r="AK1277" i="5"/>
  <c r="AK1278" i="5"/>
  <c r="AK1279" i="5"/>
  <c r="AK1280" i="5"/>
  <c r="AK1281" i="5"/>
  <c r="AK1282" i="5"/>
  <c r="AK1283" i="5"/>
  <c r="AK1284" i="5"/>
  <c r="AK1285" i="5"/>
  <c r="AK1286" i="5"/>
  <c r="AK1287" i="5"/>
  <c r="AK1288" i="5"/>
  <c r="AK1289" i="5"/>
  <c r="AK1290" i="5"/>
  <c r="AK1291" i="5"/>
  <c r="AK1292" i="5"/>
  <c r="AK1293" i="5"/>
  <c r="AK1294" i="5"/>
  <c r="AK1295" i="5"/>
  <c r="AK1296" i="5"/>
  <c r="AK1297" i="5"/>
  <c r="AK1298" i="5"/>
  <c r="AK1299" i="5"/>
  <c r="AK1300" i="5"/>
  <c r="AK1301" i="5"/>
  <c r="AK1302" i="5"/>
  <c r="AK1303" i="5"/>
  <c r="AK1304" i="5"/>
  <c r="AK1305" i="5"/>
  <c r="AK1306" i="5"/>
  <c r="AK1307" i="5"/>
  <c r="AK1308" i="5"/>
  <c r="AK1309" i="5"/>
  <c r="AK1310" i="5"/>
  <c r="AK1311" i="5"/>
  <c r="AK1312" i="5"/>
  <c r="AK1313" i="5"/>
  <c r="AK1314" i="5"/>
  <c r="AK1315" i="5"/>
  <c r="AK1316" i="5"/>
  <c r="AK1317" i="5"/>
  <c r="AK1318" i="5"/>
  <c r="AK1319" i="5"/>
  <c r="AK1320" i="5"/>
  <c r="AK1321" i="5"/>
  <c r="AK1322" i="5"/>
  <c r="AK1323" i="5"/>
  <c r="AK1324" i="5"/>
  <c r="AK1325" i="5"/>
  <c r="AK1326" i="5"/>
  <c r="AK1327" i="5"/>
  <c r="AK1328" i="5"/>
  <c r="AK1329" i="5"/>
  <c r="AK1330" i="5"/>
  <c r="AK1331" i="5"/>
  <c r="AK1332" i="5"/>
  <c r="AK1333" i="5"/>
  <c r="AK1334" i="5"/>
  <c r="AK1335" i="5"/>
  <c r="AK1336" i="5"/>
  <c r="AK1337" i="5"/>
  <c r="AK1338" i="5"/>
  <c r="AK1339" i="5"/>
  <c r="AK1340" i="5"/>
  <c r="AK1341" i="5"/>
  <c r="AK1342" i="5"/>
  <c r="AK1343" i="5"/>
  <c r="AK1344" i="5"/>
  <c r="AK1345" i="5"/>
  <c r="AK1346" i="5"/>
  <c r="AK1347" i="5"/>
  <c r="AK1348" i="5"/>
  <c r="AK1349" i="5"/>
  <c r="AK1350" i="5"/>
  <c r="AK1351" i="5"/>
  <c r="AK1352" i="5"/>
  <c r="AK1353" i="5"/>
  <c r="AK1354" i="5"/>
  <c r="AK1355" i="5"/>
  <c r="AK1356" i="5"/>
  <c r="AK1357" i="5"/>
  <c r="AK1358" i="5"/>
  <c r="AK1359" i="5"/>
  <c r="AK1360" i="5"/>
  <c r="AK1361" i="5"/>
  <c r="AK1362" i="5"/>
  <c r="AK1363" i="5"/>
  <c r="AK1364" i="5"/>
  <c r="AK1365" i="5"/>
  <c r="AK1366" i="5"/>
  <c r="AK1367" i="5"/>
  <c r="AK1368" i="5"/>
  <c r="AK1369" i="5"/>
  <c r="AK1370" i="5"/>
  <c r="AK1371" i="5"/>
  <c r="AK1372" i="5"/>
  <c r="AK1373" i="5"/>
  <c r="AK1374" i="5"/>
  <c r="AK1375" i="5"/>
  <c r="AK1376" i="5"/>
  <c r="AK1377" i="5"/>
  <c r="AK1378" i="5"/>
  <c r="AK1379" i="5"/>
  <c r="AK1380" i="5"/>
  <c r="AK1381" i="5"/>
  <c r="AK1382" i="5"/>
  <c r="AK1383" i="5"/>
  <c r="AK1384" i="5"/>
  <c r="AK1385" i="5"/>
  <c r="AK1386" i="5"/>
  <c r="AK1387" i="5"/>
  <c r="AK1388" i="5"/>
  <c r="AK1389" i="5"/>
  <c r="AK1390" i="5"/>
  <c r="AK1391" i="5"/>
  <c r="AK1392" i="5"/>
  <c r="AK1393" i="5"/>
  <c r="AK1394" i="5"/>
  <c r="AK1395" i="5"/>
  <c r="AK1396" i="5"/>
  <c r="AK1397" i="5"/>
  <c r="AK1398" i="5"/>
  <c r="AK1399" i="5"/>
  <c r="AK1400" i="5"/>
  <c r="AK1401" i="5"/>
  <c r="AK1402" i="5"/>
  <c r="AK1403" i="5"/>
  <c r="AK1404" i="5"/>
  <c r="AK1405" i="5"/>
  <c r="AK1406" i="5"/>
  <c r="AK1407" i="5"/>
  <c r="AK1408" i="5"/>
  <c r="AK1409" i="5"/>
  <c r="AK1410" i="5"/>
  <c r="AK1411" i="5"/>
  <c r="AK1412" i="5"/>
  <c r="AK1413" i="5"/>
  <c r="AK1414" i="5"/>
  <c r="AK1415" i="5"/>
  <c r="AK1416" i="5"/>
  <c r="AK1417" i="5"/>
  <c r="AK1418" i="5"/>
  <c r="AK1419" i="5"/>
  <c r="AK1420" i="5"/>
  <c r="AK1421" i="5"/>
  <c r="AK1422" i="5"/>
  <c r="AK1423" i="5"/>
  <c r="AK1424" i="5"/>
  <c r="AK1425" i="5"/>
  <c r="AK1426" i="5"/>
  <c r="AK1427" i="5"/>
  <c r="AK1428" i="5"/>
  <c r="AK1429" i="5"/>
  <c r="AK1430" i="5"/>
  <c r="AK1431" i="5"/>
  <c r="AK1432" i="5"/>
  <c r="AK1433" i="5"/>
  <c r="AK1434" i="5"/>
  <c r="AK1435" i="5"/>
  <c r="AK1436" i="5"/>
  <c r="AK1437" i="5"/>
  <c r="AK1438" i="5"/>
  <c r="AK1439" i="5"/>
  <c r="AK1440" i="5"/>
  <c r="AK1441" i="5"/>
  <c r="AK1442" i="5"/>
  <c r="AK1443" i="5"/>
  <c r="AK1444" i="5"/>
  <c r="AK1445" i="5"/>
  <c r="AK1446" i="5"/>
  <c r="AK1447" i="5"/>
  <c r="AK1448" i="5"/>
  <c r="AK1449" i="5"/>
  <c r="AK1450" i="5"/>
  <c r="AK1451" i="5"/>
  <c r="AK1452" i="5"/>
  <c r="AK1453" i="5"/>
  <c r="AK1454" i="5"/>
  <c r="AK1455" i="5"/>
  <c r="AK1456" i="5"/>
  <c r="AK1457" i="5"/>
  <c r="AK1458" i="5"/>
  <c r="AK1459" i="5"/>
  <c r="AK1460" i="5"/>
  <c r="AK1461" i="5"/>
  <c r="AK1462" i="5"/>
  <c r="AK1463" i="5"/>
  <c r="AK1464" i="5"/>
  <c r="AK1465" i="5"/>
  <c r="AK1466" i="5"/>
  <c r="AK1467" i="5"/>
  <c r="AK1468" i="5"/>
  <c r="AK1469" i="5"/>
  <c r="AK1470" i="5"/>
  <c r="AK1471" i="5"/>
  <c r="AK1472" i="5"/>
  <c r="AK1473" i="5"/>
  <c r="AK1474" i="5"/>
  <c r="AK1475" i="5"/>
  <c r="AK1476" i="5"/>
  <c r="AK1477" i="5"/>
  <c r="AK1478" i="5"/>
  <c r="AK1479" i="5"/>
  <c r="AK1480" i="5"/>
  <c r="AK1481" i="5"/>
  <c r="AK1482" i="5"/>
  <c r="AK1483" i="5"/>
  <c r="AK1484" i="5"/>
  <c r="AK1485" i="5"/>
  <c r="AK1486" i="5"/>
  <c r="AK1487" i="5"/>
  <c r="AK1488" i="5"/>
  <c r="AK1489" i="5"/>
  <c r="AK1490" i="5"/>
  <c r="AK1491" i="5"/>
  <c r="AK1492" i="5"/>
  <c r="AK1493" i="5"/>
  <c r="AK1494" i="5"/>
  <c r="AK1495" i="5"/>
  <c r="AK1496" i="5"/>
  <c r="AK1497" i="5"/>
  <c r="AK1498" i="5"/>
  <c r="AK1499" i="5"/>
  <c r="AK1500" i="5"/>
  <c r="AK1501" i="5"/>
  <c r="W10" i="9"/>
  <c r="R10" i="9"/>
  <c r="R11" i="9"/>
  <c r="R12" i="9"/>
  <c r="W13" i="9"/>
  <c r="R13" i="9"/>
  <c r="R14" i="9"/>
  <c r="Y15" i="9"/>
  <c r="R15" i="9"/>
  <c r="R16" i="9"/>
  <c r="W17" i="9"/>
  <c r="R17" i="9"/>
  <c r="R18" i="9"/>
  <c r="W19" i="9"/>
  <c r="R19" i="9"/>
  <c r="R20" i="9"/>
  <c r="W21" i="9"/>
  <c r="R21" i="9"/>
  <c r="R22" i="9"/>
  <c r="Y23" i="9"/>
  <c r="R23" i="9"/>
  <c r="R24" i="9"/>
  <c r="W25" i="9"/>
  <c r="R25" i="9"/>
  <c r="R26" i="9"/>
  <c r="W27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W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W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W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W113" i="9"/>
  <c r="R114" i="9"/>
  <c r="R115" i="9"/>
  <c r="R116" i="9"/>
  <c r="R117" i="9"/>
  <c r="R118" i="9"/>
  <c r="R119" i="9"/>
  <c r="R120" i="9"/>
  <c r="R121" i="9"/>
  <c r="W121" i="9"/>
  <c r="R122" i="9"/>
  <c r="R123" i="9"/>
  <c r="R124" i="9"/>
  <c r="R125" i="9"/>
  <c r="W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Y138" i="9"/>
  <c r="R139" i="9"/>
  <c r="R140" i="9"/>
  <c r="R141" i="9"/>
  <c r="W141" i="9"/>
  <c r="Y141" i="9"/>
  <c r="R142" i="9"/>
  <c r="R143" i="9"/>
  <c r="R144" i="9"/>
  <c r="R145" i="9"/>
  <c r="R146" i="9"/>
  <c r="R147" i="9"/>
  <c r="W147" i="9"/>
  <c r="Y147" i="9"/>
  <c r="R148" i="9"/>
  <c r="R149" i="9"/>
  <c r="W149" i="9"/>
  <c r="Y149" i="9"/>
  <c r="R150" i="9"/>
  <c r="R151" i="9"/>
  <c r="R152" i="9"/>
  <c r="R153" i="9"/>
  <c r="W153" i="9"/>
  <c r="Y153" i="9"/>
  <c r="R154" i="9"/>
  <c r="R155" i="9"/>
  <c r="R156" i="9"/>
  <c r="R157" i="9"/>
  <c r="W157" i="9"/>
  <c r="Y157" i="9"/>
  <c r="R158" i="9"/>
  <c r="R159" i="9"/>
  <c r="R160" i="9"/>
  <c r="R161" i="9"/>
  <c r="W161" i="9"/>
  <c r="Y161" i="9"/>
  <c r="R162" i="9"/>
  <c r="R163" i="9"/>
  <c r="R164" i="9"/>
  <c r="R165" i="9"/>
  <c r="W165" i="9"/>
  <c r="Y165" i="9"/>
  <c r="R166" i="9"/>
  <c r="R167" i="9"/>
  <c r="R168" i="9"/>
  <c r="R169" i="9"/>
  <c r="W169" i="9"/>
  <c r="R170" i="9"/>
  <c r="R171" i="9"/>
  <c r="R172" i="9"/>
  <c r="R173" i="9"/>
  <c r="W173" i="9"/>
  <c r="Y173" i="9"/>
  <c r="R174" i="9"/>
  <c r="R175" i="9"/>
  <c r="R176" i="9"/>
  <c r="R177" i="9"/>
  <c r="W177" i="9"/>
  <c r="R178" i="9"/>
  <c r="R179" i="9"/>
  <c r="R180" i="9"/>
  <c r="R181" i="9"/>
  <c r="W181" i="9"/>
  <c r="Y181" i="9"/>
  <c r="R182" i="9"/>
  <c r="R183" i="9"/>
  <c r="R184" i="9"/>
  <c r="R185" i="9"/>
  <c r="W185" i="9"/>
  <c r="Y185" i="9"/>
  <c r="R186" i="9"/>
  <c r="R187" i="9"/>
  <c r="R188" i="9"/>
  <c r="R189" i="9"/>
  <c r="W189" i="9"/>
  <c r="Y189" i="9"/>
  <c r="R190" i="9"/>
  <c r="R191" i="9"/>
  <c r="R192" i="9"/>
  <c r="R193" i="9"/>
  <c r="W193" i="9"/>
  <c r="Y193" i="9"/>
  <c r="R194" i="9"/>
  <c r="R195" i="9"/>
  <c r="Y196" i="9"/>
  <c r="R196" i="9"/>
  <c r="R197" i="9"/>
  <c r="R198" i="9"/>
  <c r="R199" i="9"/>
  <c r="W199" i="9"/>
  <c r="Y199" i="9"/>
  <c r="R200" i="9"/>
  <c r="R201" i="9"/>
  <c r="R202" i="9"/>
  <c r="R203" i="9"/>
  <c r="W203" i="9"/>
  <c r="R204" i="9"/>
  <c r="W205" i="9"/>
  <c r="R205" i="9"/>
  <c r="Y206" i="9"/>
  <c r="R206" i="9"/>
  <c r="R207" i="9"/>
  <c r="Y208" i="9"/>
  <c r="R208" i="9"/>
  <c r="R209" i="9"/>
  <c r="R210" i="9"/>
  <c r="W210" i="9"/>
  <c r="Y210" i="9"/>
  <c r="R211" i="9"/>
  <c r="R212" i="9"/>
  <c r="W213" i="9"/>
  <c r="R213" i="9"/>
  <c r="R214" i="9"/>
  <c r="W215" i="9"/>
  <c r="R215" i="9"/>
  <c r="R216" i="9"/>
  <c r="W217" i="9"/>
  <c r="R217" i="9"/>
  <c r="R218" i="9"/>
  <c r="W219" i="9"/>
  <c r="R219" i="9"/>
  <c r="R220" i="9"/>
  <c r="R221" i="9"/>
  <c r="W221" i="9"/>
  <c r="R222" i="9"/>
  <c r="W223" i="9"/>
  <c r="R223" i="9"/>
  <c r="R224" i="9"/>
  <c r="W225" i="9"/>
  <c r="R225" i="9"/>
  <c r="R226" i="9"/>
  <c r="W227" i="9"/>
  <c r="R227" i="9"/>
  <c r="R228" i="9"/>
  <c r="W229" i="9"/>
  <c r="R229" i="9"/>
  <c r="R230" i="9"/>
  <c r="W231" i="9"/>
  <c r="R231" i="9"/>
  <c r="R232" i="9"/>
  <c r="W233" i="9"/>
  <c r="R233" i="9"/>
  <c r="R234" i="9"/>
  <c r="Y234" i="9"/>
  <c r="W235" i="9"/>
  <c r="R235" i="9"/>
  <c r="R236" i="9"/>
  <c r="W237" i="9"/>
  <c r="R237" i="9"/>
  <c r="R238" i="9"/>
  <c r="W239" i="9"/>
  <c r="R239" i="9"/>
  <c r="R240" i="9"/>
  <c r="W241" i="9"/>
  <c r="R241" i="9"/>
  <c r="R242" i="9"/>
  <c r="W243" i="9"/>
  <c r="R243" i="9"/>
  <c r="R244" i="9"/>
  <c r="W244" i="9"/>
  <c r="Y244" i="9"/>
  <c r="W245" i="9"/>
  <c r="R245" i="9"/>
  <c r="R246" i="9"/>
  <c r="W247" i="9"/>
  <c r="R247" i="9"/>
  <c r="R248" i="9"/>
  <c r="W249" i="9"/>
  <c r="R249" i="9"/>
  <c r="R250" i="9"/>
  <c r="W251" i="9"/>
  <c r="R251" i="9"/>
  <c r="R252" i="9"/>
  <c r="W253" i="9"/>
  <c r="R253" i="9"/>
  <c r="R254" i="9"/>
  <c r="W255" i="9"/>
  <c r="R255" i="9"/>
  <c r="R256" i="9"/>
  <c r="W257" i="9"/>
  <c r="R257" i="9"/>
  <c r="R258" i="9"/>
  <c r="W259" i="9"/>
  <c r="R259" i="9"/>
  <c r="R260" i="9"/>
  <c r="W260" i="9"/>
  <c r="Y260" i="9"/>
  <c r="W261" i="9"/>
  <c r="R261" i="9"/>
  <c r="R262" i="9"/>
  <c r="W263" i="9"/>
  <c r="R263" i="9"/>
  <c r="W264" i="9"/>
  <c r="R264" i="9"/>
  <c r="W265" i="9"/>
  <c r="R265" i="9"/>
  <c r="R266" i="9"/>
  <c r="W267" i="9"/>
  <c r="R267" i="9"/>
  <c r="R268" i="9"/>
  <c r="W269" i="9"/>
  <c r="R269" i="9"/>
  <c r="R270" i="9"/>
  <c r="W271" i="9"/>
  <c r="R271" i="9"/>
  <c r="R272" i="9"/>
  <c r="W273" i="9"/>
  <c r="R273" i="9"/>
  <c r="R274" i="9"/>
  <c r="W275" i="9"/>
  <c r="R275" i="9"/>
  <c r="R276" i="9"/>
  <c r="W276" i="9"/>
  <c r="Y276" i="9"/>
  <c r="R277" i="9"/>
  <c r="Y278" i="9"/>
  <c r="R278" i="9"/>
  <c r="R279" i="9"/>
  <c r="R280" i="9"/>
  <c r="R281" i="9"/>
  <c r="R282" i="9"/>
  <c r="R283" i="9"/>
  <c r="R284" i="9"/>
  <c r="R285" i="9"/>
  <c r="R286" i="9"/>
  <c r="W286" i="9"/>
  <c r="Y286" i="9"/>
  <c r="R287" i="9"/>
  <c r="R288" i="9"/>
  <c r="R289" i="9"/>
  <c r="R290" i="9"/>
  <c r="W290" i="9"/>
  <c r="R291" i="9"/>
  <c r="R292" i="9"/>
  <c r="R293" i="9"/>
  <c r="R294" i="9"/>
  <c r="W294" i="9"/>
  <c r="Y294" i="9"/>
  <c r="R295" i="9"/>
  <c r="R296" i="9"/>
  <c r="R297" i="9"/>
  <c r="R298" i="9"/>
  <c r="W298" i="9"/>
  <c r="Y298" i="9"/>
  <c r="R299" i="9"/>
  <c r="R300" i="9"/>
  <c r="R301" i="9"/>
  <c r="R302" i="9"/>
  <c r="W302" i="9"/>
  <c r="Y302" i="9"/>
  <c r="R303" i="9"/>
  <c r="R304" i="9"/>
  <c r="W305" i="9"/>
  <c r="R305" i="9"/>
  <c r="R306" i="9"/>
  <c r="W307" i="9"/>
  <c r="R307" i="9"/>
  <c r="R308" i="9"/>
  <c r="W309" i="9"/>
  <c r="R309" i="9"/>
  <c r="R310" i="9"/>
  <c r="W311" i="9"/>
  <c r="R311" i="9"/>
  <c r="R312" i="9"/>
  <c r="W313" i="9"/>
  <c r="R313" i="9"/>
  <c r="R314" i="9"/>
  <c r="W315" i="9"/>
  <c r="R315" i="9"/>
  <c r="R316" i="9"/>
  <c r="W317" i="9"/>
  <c r="R317" i="9"/>
  <c r="R318" i="9"/>
  <c r="W319" i="9"/>
  <c r="R319" i="9"/>
  <c r="R320" i="9"/>
  <c r="W321" i="9"/>
  <c r="R321" i="9"/>
  <c r="R322" i="9"/>
  <c r="W323" i="9"/>
  <c r="R323" i="9"/>
  <c r="R324" i="9"/>
  <c r="W325" i="9"/>
  <c r="R325" i="9"/>
  <c r="R326" i="9"/>
  <c r="W327" i="9"/>
  <c r="R327" i="9"/>
  <c r="R328" i="9"/>
  <c r="W329" i="9"/>
  <c r="R329" i="9"/>
  <c r="R330" i="9"/>
  <c r="W331" i="9"/>
  <c r="R331" i="9"/>
  <c r="R332" i="9"/>
  <c r="W333" i="9"/>
  <c r="R333" i="9"/>
  <c r="R334" i="9"/>
  <c r="W335" i="9"/>
  <c r="R335" i="9"/>
  <c r="R336" i="9"/>
  <c r="W337" i="9"/>
  <c r="R337" i="9"/>
  <c r="R338" i="9"/>
  <c r="W339" i="9"/>
  <c r="R339" i="9"/>
  <c r="R340" i="9"/>
  <c r="W341" i="9"/>
  <c r="R341" i="9"/>
  <c r="R342" i="9"/>
  <c r="W343" i="9"/>
  <c r="R343" i="9"/>
  <c r="R344" i="9"/>
  <c r="W345" i="9"/>
  <c r="R345" i="9"/>
  <c r="R346" i="9"/>
  <c r="W347" i="9"/>
  <c r="R347" i="9"/>
  <c r="R348" i="9"/>
  <c r="W349" i="9"/>
  <c r="R349" i="9"/>
  <c r="R350" i="9"/>
  <c r="W351" i="9"/>
  <c r="R351" i="9"/>
  <c r="R352" i="9"/>
  <c r="W353" i="9"/>
  <c r="R353" i="9"/>
  <c r="R354" i="9"/>
  <c r="W355" i="9"/>
  <c r="R355" i="9"/>
  <c r="R356" i="9"/>
  <c r="W357" i="9"/>
  <c r="R357" i="9"/>
  <c r="R358" i="9"/>
  <c r="W359" i="9"/>
  <c r="R359" i="9"/>
  <c r="R360" i="9"/>
  <c r="W361" i="9"/>
  <c r="R361" i="9"/>
  <c r="R362" i="9"/>
  <c r="W363" i="9"/>
  <c r="R363" i="9"/>
  <c r="R364" i="9"/>
  <c r="W365" i="9"/>
  <c r="R365" i="9"/>
  <c r="R366" i="9"/>
  <c r="W367" i="9"/>
  <c r="R367" i="9"/>
  <c r="R368" i="9"/>
  <c r="W369" i="9"/>
  <c r="R369" i="9"/>
  <c r="R370" i="9"/>
  <c r="W371" i="9"/>
  <c r="R371" i="9"/>
  <c r="R372" i="9"/>
  <c r="W373" i="9"/>
  <c r="R373" i="9"/>
  <c r="R374" i="9"/>
  <c r="W375" i="9"/>
  <c r="R375" i="9"/>
  <c r="R376" i="9"/>
  <c r="W377" i="9"/>
  <c r="R377" i="9"/>
  <c r="R378" i="9"/>
  <c r="W379" i="9"/>
  <c r="R379" i="9"/>
  <c r="R380" i="9"/>
  <c r="W381" i="9"/>
  <c r="R381" i="9"/>
  <c r="R382" i="9"/>
  <c r="R383" i="9"/>
  <c r="W383" i="9"/>
  <c r="R384" i="9"/>
  <c r="R385" i="9"/>
  <c r="W385" i="9"/>
  <c r="Y385" i="9"/>
  <c r="R386" i="9"/>
  <c r="R387" i="9"/>
  <c r="R388" i="9"/>
  <c r="R389" i="9"/>
  <c r="W389" i="9"/>
  <c r="R390" i="9"/>
  <c r="R391" i="9"/>
  <c r="R392" i="9"/>
  <c r="R393" i="9"/>
  <c r="W393" i="9"/>
  <c r="Y393" i="9"/>
  <c r="R394" i="9"/>
  <c r="R395" i="9"/>
  <c r="R396" i="9"/>
  <c r="R397" i="9"/>
  <c r="W397" i="9"/>
  <c r="R398" i="9"/>
  <c r="R399" i="9"/>
  <c r="R400" i="9"/>
  <c r="R401" i="9"/>
  <c r="W401" i="9"/>
  <c r="Y401" i="9"/>
  <c r="R402" i="9"/>
  <c r="R403" i="9"/>
  <c r="R404" i="9"/>
  <c r="R405" i="9"/>
  <c r="R406" i="9"/>
  <c r="Y407" i="9"/>
  <c r="R407" i="9"/>
  <c r="R408" i="9"/>
  <c r="R409" i="9"/>
  <c r="Y410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W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W527" i="9"/>
  <c r="R528" i="9"/>
  <c r="R529" i="9"/>
  <c r="R530" i="9"/>
  <c r="R531" i="9"/>
  <c r="W531" i="9"/>
  <c r="R532" i="9"/>
  <c r="R533" i="9"/>
  <c r="R534" i="9"/>
  <c r="R535" i="9"/>
  <c r="R536" i="9"/>
  <c r="Y536" i="9"/>
  <c r="R537" i="9"/>
  <c r="R538" i="9"/>
  <c r="W538" i="9"/>
  <c r="Y538" i="9"/>
  <c r="R539" i="9"/>
  <c r="R540" i="9"/>
  <c r="R541" i="9"/>
  <c r="Y542" i="9"/>
  <c r="R542" i="9"/>
  <c r="R543" i="9"/>
  <c r="R544" i="9"/>
  <c r="W545" i="9"/>
  <c r="R545" i="9"/>
  <c r="R546" i="9"/>
  <c r="R547" i="9"/>
  <c r="R548" i="9"/>
  <c r="R549" i="9"/>
  <c r="W549" i="9"/>
  <c r="Y549" i="9"/>
  <c r="R550" i="9"/>
  <c r="R551" i="9"/>
  <c r="R552" i="9"/>
  <c r="Y552" i="9"/>
  <c r="R553" i="9"/>
  <c r="R554" i="9"/>
  <c r="W554" i="9"/>
  <c r="R555" i="9"/>
  <c r="R556" i="9"/>
  <c r="R557" i="9"/>
  <c r="Y557" i="9"/>
  <c r="R558" i="9"/>
  <c r="W559" i="9"/>
  <c r="R559" i="9"/>
  <c r="R560" i="9"/>
  <c r="W560" i="9"/>
  <c r="Y560" i="9"/>
  <c r="R561" i="9"/>
  <c r="W561" i="9"/>
  <c r="Y561" i="9"/>
  <c r="W562" i="9"/>
  <c r="R562" i="9"/>
  <c r="R563" i="9"/>
  <c r="W563" i="9"/>
  <c r="Y563" i="9"/>
  <c r="W564" i="9"/>
  <c r="R564" i="9"/>
  <c r="R565" i="9"/>
  <c r="W565" i="9"/>
  <c r="W566" i="9"/>
  <c r="R566" i="9"/>
  <c r="R567" i="9"/>
  <c r="Y567" i="9"/>
  <c r="W568" i="9"/>
  <c r="R568" i="9"/>
  <c r="R569" i="9"/>
  <c r="Y569" i="9"/>
  <c r="Y570" i="9"/>
  <c r="R570" i="9"/>
  <c r="R571" i="9"/>
  <c r="R572" i="9"/>
  <c r="W572" i="9"/>
  <c r="Y572" i="9"/>
  <c r="R573" i="9"/>
  <c r="R574" i="9"/>
  <c r="W575" i="9"/>
  <c r="R575" i="9"/>
  <c r="R576" i="9"/>
  <c r="W577" i="9"/>
  <c r="R577" i="9"/>
  <c r="W578" i="9"/>
  <c r="R578" i="9"/>
  <c r="R579" i="9"/>
  <c r="W579" i="9"/>
  <c r="Y579" i="9"/>
  <c r="W580" i="9"/>
  <c r="R580" i="9"/>
  <c r="R581" i="9"/>
  <c r="W581" i="9"/>
  <c r="Y581" i="9"/>
  <c r="W582" i="9"/>
  <c r="R582" i="9"/>
  <c r="R583" i="9"/>
  <c r="W583" i="9"/>
  <c r="Y583" i="9"/>
  <c r="W584" i="9"/>
  <c r="R584" i="9"/>
  <c r="R585" i="9"/>
  <c r="W585" i="9"/>
  <c r="Y585" i="9"/>
  <c r="W586" i="9"/>
  <c r="R586" i="9"/>
  <c r="R587" i="9"/>
  <c r="W587" i="9"/>
  <c r="Y587" i="9"/>
  <c r="W588" i="9"/>
  <c r="R588" i="9"/>
  <c r="R589" i="9"/>
  <c r="W589" i="9"/>
  <c r="Y589" i="9"/>
  <c r="Y590" i="9"/>
  <c r="R590" i="9"/>
  <c r="R591" i="9"/>
  <c r="R592" i="9"/>
  <c r="W592" i="9"/>
  <c r="Y592" i="9"/>
  <c r="R593" i="9"/>
  <c r="R594" i="9"/>
  <c r="W594" i="9"/>
  <c r="Y594" i="9"/>
  <c r="R595" i="9"/>
  <c r="R596" i="9"/>
  <c r="W596" i="9"/>
  <c r="R597" i="9"/>
  <c r="R598" i="9"/>
  <c r="W598" i="9"/>
  <c r="Y598" i="9"/>
  <c r="R599" i="9"/>
  <c r="R600" i="9"/>
  <c r="W600" i="9"/>
  <c r="Y600" i="9"/>
  <c r="R601" i="9"/>
  <c r="R602" i="9"/>
  <c r="W602" i="9"/>
  <c r="Y602" i="9"/>
  <c r="R603" i="9"/>
  <c r="W604" i="9"/>
  <c r="R604" i="9"/>
  <c r="R605" i="9"/>
  <c r="R606" i="9"/>
  <c r="W606" i="9"/>
  <c r="Y606" i="9"/>
  <c r="R607" i="9"/>
  <c r="R608" i="9"/>
  <c r="W608" i="9"/>
  <c r="Y608" i="9"/>
  <c r="R609" i="9"/>
  <c r="R610" i="9"/>
  <c r="W610" i="9"/>
  <c r="Y610" i="9"/>
  <c r="R611" i="9"/>
  <c r="Y611" i="9"/>
  <c r="R612" i="9"/>
  <c r="R613" i="9"/>
  <c r="R614" i="9"/>
  <c r="W615" i="9"/>
  <c r="R615" i="9"/>
  <c r="R616" i="9"/>
  <c r="W616" i="9"/>
  <c r="Y616" i="9"/>
  <c r="R617" i="9"/>
  <c r="W617" i="9"/>
  <c r="Y617" i="9"/>
  <c r="R618" i="9"/>
  <c r="R619" i="9"/>
  <c r="W619" i="9"/>
  <c r="R620" i="9"/>
  <c r="W621" i="9"/>
  <c r="R621" i="9"/>
  <c r="R622" i="9"/>
  <c r="W622" i="9"/>
  <c r="Y622" i="9"/>
  <c r="R623" i="9"/>
  <c r="W623" i="9"/>
  <c r="Y623" i="9"/>
  <c r="W624" i="9"/>
  <c r="R624" i="9"/>
  <c r="R625" i="9"/>
  <c r="W625" i="9"/>
  <c r="Y625" i="9"/>
  <c r="Y626" i="9"/>
  <c r="R626" i="9"/>
  <c r="R627" i="9"/>
  <c r="R628" i="9"/>
  <c r="W628" i="9"/>
  <c r="R629" i="9"/>
  <c r="W630" i="9"/>
  <c r="R630" i="9"/>
  <c r="R631" i="9"/>
  <c r="R632" i="9"/>
  <c r="R633" i="9"/>
  <c r="W634" i="9"/>
  <c r="R634" i="9"/>
  <c r="R635" i="9"/>
  <c r="R636" i="9"/>
  <c r="W636" i="9"/>
  <c r="R637" i="9"/>
  <c r="W638" i="9"/>
  <c r="R638" i="9"/>
  <c r="R639" i="9"/>
  <c r="W640" i="9"/>
  <c r="R640" i="9"/>
  <c r="W641" i="9"/>
  <c r="R641" i="9"/>
  <c r="W642" i="9"/>
  <c r="R642" i="9"/>
  <c r="W643" i="9"/>
  <c r="R643" i="9"/>
  <c r="W644" i="9"/>
  <c r="R644" i="9"/>
  <c r="W645" i="9"/>
  <c r="R645" i="9"/>
  <c r="W646" i="9"/>
  <c r="R646" i="9"/>
  <c r="W647" i="9"/>
  <c r="R647" i="9"/>
  <c r="W648" i="9"/>
  <c r="R648" i="9"/>
  <c r="W649" i="9"/>
  <c r="R649" i="9"/>
  <c r="W650" i="9"/>
  <c r="R650" i="9"/>
  <c r="W651" i="9"/>
  <c r="R651" i="9"/>
  <c r="W652" i="9"/>
  <c r="R652" i="9"/>
  <c r="W653" i="9"/>
  <c r="R653" i="9"/>
  <c r="W654" i="9"/>
  <c r="R654" i="9"/>
  <c r="W655" i="9"/>
  <c r="R655" i="9"/>
  <c r="W656" i="9"/>
  <c r="R656" i="9"/>
  <c r="W657" i="9"/>
  <c r="R657" i="9"/>
  <c r="W658" i="9"/>
  <c r="R658" i="9"/>
  <c r="W659" i="9"/>
  <c r="R659" i="9"/>
  <c r="W660" i="9"/>
  <c r="R660" i="9"/>
  <c r="W661" i="9"/>
  <c r="R661" i="9"/>
  <c r="W662" i="9"/>
  <c r="R662" i="9"/>
  <c r="W663" i="9"/>
  <c r="R663" i="9"/>
  <c r="W664" i="9"/>
  <c r="R664" i="9"/>
  <c r="W665" i="9"/>
  <c r="R665" i="9"/>
  <c r="W666" i="9"/>
  <c r="R666" i="9"/>
  <c r="W667" i="9"/>
  <c r="R667" i="9"/>
  <c r="W668" i="9"/>
  <c r="R668" i="9"/>
  <c r="W669" i="9"/>
  <c r="R669" i="9"/>
  <c r="R670" i="9"/>
  <c r="R671" i="9"/>
  <c r="R672" i="9"/>
  <c r="R673" i="9"/>
  <c r="R674" i="9"/>
  <c r="R675" i="9"/>
  <c r="W675" i="9"/>
  <c r="R676" i="9"/>
  <c r="R677" i="9"/>
  <c r="R678" i="9"/>
  <c r="R679" i="9"/>
  <c r="R680" i="9"/>
  <c r="W680" i="9"/>
  <c r="R681" i="9"/>
  <c r="R682" i="9"/>
  <c r="R683" i="9"/>
  <c r="R684" i="9"/>
  <c r="W684" i="9"/>
  <c r="R685" i="9"/>
  <c r="R686" i="9"/>
  <c r="R687" i="9"/>
  <c r="R688" i="9"/>
  <c r="W688" i="9"/>
  <c r="R689" i="9"/>
  <c r="R690" i="9"/>
  <c r="R691" i="9"/>
  <c r="R692" i="9"/>
  <c r="W692" i="9"/>
  <c r="R693" i="9"/>
  <c r="R694" i="9"/>
  <c r="R695" i="9"/>
  <c r="R696" i="9"/>
  <c r="W696" i="9"/>
  <c r="R697" i="9"/>
  <c r="R698" i="9"/>
  <c r="R699" i="9"/>
  <c r="R700" i="9"/>
  <c r="W700" i="9"/>
  <c r="W701" i="9"/>
  <c r="R701" i="9"/>
  <c r="W702" i="9"/>
  <c r="R702" i="9"/>
  <c r="W703" i="9"/>
  <c r="R703" i="9"/>
  <c r="W704" i="9"/>
  <c r="R704" i="9"/>
  <c r="W705" i="9"/>
  <c r="R705" i="9"/>
  <c r="R706" i="9"/>
  <c r="W707" i="9"/>
  <c r="R707" i="9"/>
  <c r="R708" i="9"/>
  <c r="W709" i="9"/>
  <c r="R709" i="9"/>
  <c r="R710" i="9"/>
  <c r="W711" i="9"/>
  <c r="R711" i="9"/>
  <c r="R712" i="9"/>
  <c r="W713" i="9"/>
  <c r="R713" i="9"/>
  <c r="R714" i="9"/>
  <c r="W715" i="9"/>
  <c r="R715" i="9"/>
  <c r="R716" i="9"/>
  <c r="W717" i="9"/>
  <c r="R717" i="9"/>
  <c r="R718" i="9"/>
  <c r="R719" i="9"/>
  <c r="W719" i="9"/>
  <c r="R720" i="9"/>
  <c r="W721" i="9"/>
  <c r="R721" i="9"/>
  <c r="R722" i="9"/>
  <c r="W723" i="9"/>
  <c r="R723" i="9"/>
  <c r="R724" i="9"/>
  <c r="W725" i="9"/>
  <c r="R725" i="9"/>
  <c r="R726" i="9"/>
  <c r="W727" i="9"/>
  <c r="R727" i="9"/>
  <c r="R728" i="9"/>
  <c r="W729" i="9"/>
  <c r="R729" i="9"/>
  <c r="R730" i="9"/>
  <c r="W731" i="9"/>
  <c r="R731" i="9"/>
  <c r="R732" i="9"/>
  <c r="R733" i="9"/>
  <c r="W733" i="9"/>
  <c r="R734" i="9"/>
  <c r="W735" i="9"/>
  <c r="R735" i="9"/>
  <c r="R736" i="9"/>
  <c r="R737" i="9"/>
  <c r="W737" i="9"/>
  <c r="R738" i="9"/>
  <c r="W739" i="9"/>
  <c r="R739" i="9"/>
  <c r="R740" i="9"/>
  <c r="W741" i="9"/>
  <c r="R741" i="9"/>
  <c r="R742" i="9"/>
  <c r="W743" i="9"/>
  <c r="R743" i="9"/>
  <c r="R744" i="9"/>
  <c r="W745" i="9"/>
  <c r="R745" i="9"/>
  <c r="R746" i="9"/>
  <c r="W747" i="9"/>
  <c r="R747" i="9"/>
  <c r="R748" i="9"/>
  <c r="W749" i="9"/>
  <c r="R749" i="9"/>
  <c r="R750" i="9"/>
  <c r="W751" i="9"/>
  <c r="R751" i="9"/>
  <c r="R752" i="9"/>
  <c r="R753" i="9"/>
  <c r="W753" i="9"/>
  <c r="Y753" i="9"/>
  <c r="R754" i="9"/>
  <c r="R755" i="9"/>
  <c r="R756" i="9"/>
  <c r="Y756" i="9"/>
  <c r="R757" i="9"/>
  <c r="R758" i="9"/>
  <c r="R759" i="9"/>
  <c r="R760" i="9"/>
  <c r="Y760" i="9"/>
  <c r="R761" i="9"/>
  <c r="R762" i="9"/>
  <c r="R763" i="9"/>
  <c r="R764" i="9"/>
  <c r="Y764" i="9"/>
  <c r="R765" i="9"/>
  <c r="R766" i="9"/>
  <c r="Y766" i="9"/>
  <c r="R767" i="9"/>
  <c r="R768" i="9"/>
  <c r="Y768" i="9"/>
  <c r="R769" i="9"/>
  <c r="R770" i="9"/>
  <c r="Y770" i="9"/>
  <c r="R771" i="9"/>
  <c r="R772" i="9"/>
  <c r="Y772" i="9"/>
  <c r="R773" i="9"/>
  <c r="R774" i="9"/>
  <c r="R775" i="9"/>
  <c r="R776" i="9"/>
  <c r="Y776" i="9"/>
  <c r="R777" i="9"/>
  <c r="R778" i="9"/>
  <c r="W779" i="9"/>
  <c r="R779" i="9"/>
  <c r="R780" i="9"/>
  <c r="R781" i="9"/>
  <c r="R782" i="9"/>
  <c r="R783" i="9"/>
  <c r="Y784" i="9"/>
  <c r="R784" i="9"/>
  <c r="R785" i="9"/>
  <c r="R786" i="9"/>
  <c r="W787" i="9"/>
  <c r="R787" i="9"/>
  <c r="R788" i="9"/>
  <c r="R789" i="9"/>
  <c r="W789" i="9"/>
  <c r="R790" i="9"/>
  <c r="W791" i="9"/>
  <c r="R791" i="9"/>
  <c r="R792" i="9"/>
  <c r="Y792" i="9"/>
  <c r="W793" i="9"/>
  <c r="R793" i="9"/>
  <c r="R794" i="9"/>
  <c r="W794" i="9"/>
  <c r="Y794" i="9"/>
  <c r="W795" i="9"/>
  <c r="R795" i="9"/>
  <c r="R796" i="9"/>
  <c r="W797" i="9"/>
  <c r="R797" i="9"/>
  <c r="R798" i="9"/>
  <c r="W798" i="9"/>
  <c r="Y798" i="9"/>
  <c r="W799" i="9"/>
  <c r="R799" i="9"/>
  <c r="R800" i="9"/>
  <c r="W800" i="9"/>
  <c r="Y800" i="9"/>
  <c r="W801" i="9"/>
  <c r="R801" i="9"/>
  <c r="R802" i="9"/>
  <c r="W802" i="9"/>
  <c r="W803" i="9"/>
  <c r="R803" i="9"/>
  <c r="R804" i="9"/>
  <c r="W804" i="9"/>
  <c r="Y804" i="9"/>
  <c r="W805" i="9"/>
  <c r="R805" i="9"/>
  <c r="R806" i="9"/>
  <c r="W806" i="9"/>
  <c r="Y806" i="9"/>
  <c r="W807" i="9"/>
  <c r="R807" i="9"/>
  <c r="R808" i="9"/>
  <c r="W808" i="9"/>
  <c r="Y808" i="9"/>
  <c r="W809" i="9"/>
  <c r="R809" i="9"/>
  <c r="W810" i="9"/>
  <c r="R810" i="9"/>
  <c r="W811" i="9"/>
  <c r="R811" i="9"/>
  <c r="R812" i="9"/>
  <c r="W812" i="9"/>
  <c r="W813" i="9"/>
  <c r="R813" i="9"/>
  <c r="R814" i="9"/>
  <c r="W814" i="9"/>
  <c r="Y814" i="9"/>
  <c r="W815" i="9"/>
  <c r="R815" i="9"/>
  <c r="R816" i="9"/>
  <c r="W816" i="9"/>
  <c r="Y816" i="9"/>
  <c r="R817" i="9"/>
  <c r="R818" i="9"/>
  <c r="R819" i="9"/>
  <c r="R820" i="9"/>
  <c r="R821" i="9"/>
  <c r="R822" i="9"/>
  <c r="R823" i="9"/>
  <c r="R824" i="9"/>
  <c r="W824" i="9"/>
  <c r="R825" i="9"/>
  <c r="R826" i="9"/>
  <c r="R827" i="9"/>
  <c r="R828" i="9"/>
  <c r="W828" i="9"/>
  <c r="R829" i="9"/>
  <c r="R830" i="9"/>
  <c r="R831" i="9"/>
  <c r="R832" i="9"/>
  <c r="W832" i="9"/>
  <c r="Y832" i="9"/>
  <c r="R833" i="9"/>
  <c r="R834" i="9"/>
  <c r="R835" i="9"/>
  <c r="R836" i="9"/>
  <c r="W836" i="9"/>
  <c r="Y836" i="9"/>
  <c r="R837" i="9"/>
  <c r="R838" i="9"/>
  <c r="R839" i="9"/>
  <c r="R840" i="9"/>
  <c r="W840" i="9"/>
  <c r="R841" i="9"/>
  <c r="R842" i="9"/>
  <c r="R843" i="9"/>
  <c r="R844" i="9"/>
  <c r="R845" i="9"/>
  <c r="R846" i="9"/>
  <c r="R847" i="9"/>
  <c r="R848" i="9"/>
  <c r="W848" i="9"/>
  <c r="Y848" i="9"/>
  <c r="R849" i="9"/>
  <c r="R850" i="9"/>
  <c r="W850" i="9"/>
  <c r="R851" i="9"/>
  <c r="R852" i="9"/>
  <c r="R853" i="9"/>
  <c r="R854" i="9"/>
  <c r="R855" i="9"/>
  <c r="R856" i="9"/>
  <c r="R857" i="9"/>
  <c r="R858" i="9"/>
  <c r="W858" i="9"/>
  <c r="R859" i="9"/>
  <c r="R860" i="9"/>
  <c r="R861" i="9"/>
  <c r="W861" i="9"/>
  <c r="R862" i="9"/>
  <c r="R863" i="9"/>
  <c r="R864" i="9"/>
  <c r="R865" i="9"/>
  <c r="R866" i="9"/>
  <c r="R867" i="9"/>
  <c r="R868" i="9"/>
  <c r="R869" i="9"/>
  <c r="W869" i="9"/>
  <c r="R870" i="9"/>
  <c r="R871" i="9"/>
  <c r="R872" i="9"/>
  <c r="W872" i="9"/>
  <c r="R873" i="9"/>
  <c r="R874" i="9"/>
  <c r="W874" i="9"/>
  <c r="R875" i="9"/>
  <c r="R876" i="9"/>
  <c r="R877" i="9"/>
  <c r="R878" i="9"/>
  <c r="W878" i="9"/>
  <c r="R879" i="9"/>
  <c r="W879" i="9"/>
  <c r="R880" i="9"/>
  <c r="R881" i="9"/>
  <c r="R882" i="9"/>
  <c r="W882" i="9"/>
  <c r="R883" i="9"/>
  <c r="R884" i="9"/>
  <c r="R885" i="9"/>
  <c r="R886" i="9"/>
  <c r="W886" i="9"/>
  <c r="R887" i="9"/>
  <c r="W887" i="9"/>
  <c r="R888" i="9"/>
  <c r="R889" i="9"/>
  <c r="R890" i="9"/>
  <c r="W890" i="9"/>
  <c r="R891" i="9"/>
  <c r="R892" i="9"/>
  <c r="R893" i="9"/>
  <c r="R894" i="9"/>
  <c r="W894" i="9"/>
  <c r="R895" i="9"/>
  <c r="W895" i="9"/>
  <c r="R896" i="9"/>
  <c r="W896" i="9"/>
  <c r="R897" i="9"/>
  <c r="R898" i="9"/>
  <c r="R899" i="9"/>
  <c r="W899" i="9"/>
  <c r="R900" i="9"/>
  <c r="R901" i="9"/>
  <c r="R902" i="9"/>
  <c r="W902" i="9"/>
  <c r="R903" i="9"/>
  <c r="W903" i="9"/>
  <c r="R904" i="9"/>
  <c r="W904" i="9"/>
  <c r="R905" i="9"/>
  <c r="R906" i="9"/>
  <c r="R907" i="9"/>
  <c r="R908" i="9"/>
  <c r="W908" i="9"/>
  <c r="R909" i="9"/>
  <c r="R910" i="9"/>
  <c r="W910" i="9"/>
  <c r="Y910" i="9"/>
  <c r="R911" i="9"/>
  <c r="R912" i="9"/>
  <c r="R913" i="9"/>
  <c r="W914" i="9"/>
  <c r="R914" i="9"/>
  <c r="R915" i="9"/>
  <c r="R916" i="9"/>
  <c r="W916" i="9"/>
  <c r="R917" i="9"/>
  <c r="R918" i="9"/>
  <c r="W918" i="9"/>
  <c r="Y918" i="9"/>
  <c r="R919" i="9"/>
  <c r="R920" i="9"/>
  <c r="W920" i="9"/>
  <c r="Y920" i="9"/>
  <c r="R921" i="9"/>
  <c r="R922" i="9"/>
  <c r="W922" i="9"/>
  <c r="Y922" i="9"/>
  <c r="R923" i="9"/>
  <c r="R924" i="9"/>
  <c r="R925" i="9"/>
  <c r="W925" i="9"/>
  <c r="R926" i="9"/>
  <c r="R927" i="9"/>
  <c r="R928" i="9"/>
  <c r="R929" i="9"/>
  <c r="W929" i="9"/>
  <c r="R930" i="9"/>
  <c r="W930" i="9"/>
  <c r="R931" i="9"/>
  <c r="Y932" i="9"/>
  <c r="R932" i="9"/>
  <c r="R933" i="9"/>
  <c r="R934" i="9"/>
  <c r="W934" i="9"/>
  <c r="Y934" i="9"/>
  <c r="R935" i="9"/>
  <c r="R936" i="9"/>
  <c r="W936" i="9"/>
  <c r="R937" i="9"/>
  <c r="R938" i="9"/>
  <c r="R939" i="9"/>
  <c r="W939" i="9"/>
  <c r="R940" i="9"/>
  <c r="Y940" i="9"/>
  <c r="R941" i="9"/>
  <c r="R942" i="9"/>
  <c r="R943" i="9"/>
  <c r="W943" i="9"/>
  <c r="R944" i="9"/>
  <c r="R945" i="9"/>
  <c r="R946" i="9"/>
  <c r="R947" i="9"/>
  <c r="W947" i="9"/>
  <c r="R948" i="9"/>
  <c r="Y948" i="9"/>
  <c r="R949" i="9"/>
  <c r="R950" i="9"/>
  <c r="R951" i="9"/>
  <c r="W951" i="9"/>
  <c r="R952" i="9"/>
  <c r="R953" i="9"/>
  <c r="R954" i="9"/>
  <c r="R955" i="9"/>
  <c r="W955" i="9"/>
  <c r="R956" i="9"/>
  <c r="Y956" i="9"/>
  <c r="R957" i="9"/>
  <c r="R958" i="9"/>
  <c r="R959" i="9"/>
  <c r="R960" i="9"/>
  <c r="R961" i="9"/>
  <c r="R962" i="9"/>
  <c r="W962" i="9"/>
  <c r="R963" i="9"/>
  <c r="R964" i="9"/>
  <c r="R965" i="9"/>
  <c r="R966" i="9"/>
  <c r="R967" i="9"/>
  <c r="R968" i="9"/>
  <c r="R969" i="9"/>
  <c r="R970" i="9"/>
  <c r="R971" i="9"/>
  <c r="R972" i="9"/>
  <c r="R973" i="9"/>
  <c r="R974" i="9"/>
  <c r="R975" i="9"/>
  <c r="W975" i="9"/>
  <c r="R976" i="9"/>
  <c r="R977" i="9"/>
  <c r="R978" i="9"/>
  <c r="R979" i="9"/>
  <c r="R980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Y1005" i="9"/>
  <c r="R1006" i="9"/>
  <c r="R1007" i="9"/>
  <c r="W1007" i="9"/>
  <c r="Y1007" i="9"/>
  <c r="R1008" i="9"/>
  <c r="R1009" i="9"/>
  <c r="W1009" i="9"/>
  <c r="Y1009" i="9"/>
  <c r="R1010" i="9"/>
  <c r="R1011" i="9"/>
  <c r="W1011" i="9"/>
  <c r="R1012" i="9"/>
  <c r="R1013" i="9"/>
  <c r="W1013" i="9"/>
  <c r="Y1013" i="9"/>
  <c r="R1014" i="9"/>
  <c r="R1015" i="9"/>
  <c r="W1015" i="9"/>
  <c r="R1016" i="9"/>
  <c r="R1017" i="9"/>
  <c r="R1018" i="9"/>
  <c r="R1019" i="9"/>
  <c r="Y1019" i="9"/>
  <c r="R1020" i="9"/>
  <c r="R1021" i="9"/>
  <c r="W1021" i="9"/>
  <c r="Y1021" i="9"/>
  <c r="R1022" i="9"/>
  <c r="R1023" i="9"/>
  <c r="W1023" i="9"/>
  <c r="R1024" i="9"/>
  <c r="R1025" i="9"/>
  <c r="R1026" i="9"/>
  <c r="R1027" i="9"/>
  <c r="W1027" i="9"/>
  <c r="R1028" i="9"/>
  <c r="R1029" i="9"/>
  <c r="R1030" i="9"/>
  <c r="R1031" i="9"/>
  <c r="W1031" i="9"/>
  <c r="R1032" i="9"/>
  <c r="R1033" i="9"/>
  <c r="R1034" i="9"/>
  <c r="R1035" i="9"/>
  <c r="W1035" i="9"/>
  <c r="Y1035" i="9"/>
  <c r="R1036" i="9"/>
  <c r="R1037" i="9"/>
  <c r="W1037" i="9"/>
  <c r="Y1037" i="9"/>
  <c r="R1038" i="9"/>
  <c r="R1039" i="9"/>
  <c r="R1040" i="9"/>
  <c r="R1041" i="9"/>
  <c r="W1041" i="9"/>
  <c r="R1042" i="9"/>
  <c r="R1043" i="9"/>
  <c r="R1044" i="9"/>
  <c r="R1045" i="9"/>
  <c r="W1045" i="9"/>
  <c r="Y1045" i="9"/>
  <c r="R1046" i="9"/>
  <c r="R1047" i="9"/>
  <c r="W1047" i="9"/>
  <c r="Y1047" i="9"/>
  <c r="R1048" i="9"/>
  <c r="R1049" i="9"/>
  <c r="Y1049" i="9"/>
  <c r="R1050" i="9"/>
  <c r="R1051" i="9"/>
  <c r="W1051" i="9"/>
  <c r="Y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R1072" i="9"/>
  <c r="R1073" i="9"/>
  <c r="R1074" i="9"/>
  <c r="R1075" i="9"/>
  <c r="R1076" i="9"/>
  <c r="R1077" i="9"/>
  <c r="R1078" i="9"/>
  <c r="R1079" i="9"/>
  <c r="R1080" i="9"/>
  <c r="R1081" i="9"/>
  <c r="R1082" i="9"/>
  <c r="R1083" i="9"/>
  <c r="R1084" i="9"/>
  <c r="R1085" i="9"/>
  <c r="R1086" i="9"/>
  <c r="R1087" i="9"/>
  <c r="R1088" i="9"/>
  <c r="R1089" i="9"/>
  <c r="R1090" i="9"/>
  <c r="R1091" i="9"/>
  <c r="R1092" i="9"/>
  <c r="R1093" i="9"/>
  <c r="R1094" i="9"/>
  <c r="R1095" i="9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R1108" i="9"/>
  <c r="R1109" i="9"/>
  <c r="R1110" i="9"/>
  <c r="R1111" i="9"/>
  <c r="R1112" i="9"/>
  <c r="R1113" i="9"/>
  <c r="R1114" i="9"/>
  <c r="R1115" i="9"/>
  <c r="R1116" i="9"/>
  <c r="R1117" i="9"/>
  <c r="R1118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192" i="9"/>
  <c r="R1193" i="9"/>
  <c r="R1194" i="9"/>
  <c r="R1195" i="9"/>
  <c r="R1196" i="9"/>
  <c r="R1197" i="9"/>
  <c r="R1198" i="9"/>
  <c r="R1199" i="9"/>
  <c r="R1200" i="9"/>
  <c r="R1201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R1228" i="9"/>
  <c r="R1229" i="9"/>
  <c r="R1230" i="9"/>
  <c r="R1231" i="9"/>
  <c r="R1232" i="9"/>
  <c r="R1233" i="9"/>
  <c r="R1234" i="9"/>
  <c r="R1235" i="9"/>
  <c r="R1236" i="9"/>
  <c r="R1237" i="9"/>
  <c r="R1238" i="9"/>
  <c r="R1239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R1264" i="9"/>
  <c r="R1265" i="9"/>
  <c r="R1266" i="9"/>
  <c r="R1267" i="9"/>
  <c r="R1268" i="9"/>
  <c r="R1269" i="9"/>
  <c r="R1270" i="9"/>
  <c r="R1271" i="9"/>
  <c r="R1272" i="9"/>
  <c r="R1273" i="9"/>
  <c r="R1274" i="9"/>
  <c r="R1275" i="9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375" i="9"/>
  <c r="R1376" i="9"/>
  <c r="R1377" i="9"/>
  <c r="R1378" i="9"/>
  <c r="R1379" i="9"/>
  <c r="R1380" i="9"/>
  <c r="R1381" i="9"/>
  <c r="R1382" i="9"/>
  <c r="R1383" i="9"/>
  <c r="R1384" i="9"/>
  <c r="R1385" i="9"/>
  <c r="R1386" i="9"/>
  <c r="R1387" i="9"/>
  <c r="R1388" i="9"/>
  <c r="R1389" i="9"/>
  <c r="R1390" i="9"/>
  <c r="R1391" i="9"/>
  <c r="R1392" i="9"/>
  <c r="R1393" i="9"/>
  <c r="R1394" i="9"/>
  <c r="R1395" i="9"/>
  <c r="R1396" i="9"/>
  <c r="R1397" i="9"/>
  <c r="R1398" i="9"/>
  <c r="R1399" i="9"/>
  <c r="R1400" i="9"/>
  <c r="R1401" i="9"/>
  <c r="R1402" i="9"/>
  <c r="R1403" i="9"/>
  <c r="R1404" i="9"/>
  <c r="R1405" i="9"/>
  <c r="R1406" i="9"/>
  <c r="R1407" i="9"/>
  <c r="R1408" i="9"/>
  <c r="R1409" i="9"/>
  <c r="R1410" i="9"/>
  <c r="R1411" i="9"/>
  <c r="R1412" i="9"/>
  <c r="R1413" i="9"/>
  <c r="R1414" i="9"/>
  <c r="R1415" i="9"/>
  <c r="R1416" i="9"/>
  <c r="R1417" i="9"/>
  <c r="R1418" i="9"/>
  <c r="R1419" i="9"/>
  <c r="R1420" i="9"/>
  <c r="R1421" i="9"/>
  <c r="R1422" i="9"/>
  <c r="R1423" i="9"/>
  <c r="R1424" i="9"/>
  <c r="R1425" i="9"/>
  <c r="R1426" i="9"/>
  <c r="R1427" i="9"/>
  <c r="R1428" i="9"/>
  <c r="R1429" i="9"/>
  <c r="R1430" i="9"/>
  <c r="R1431" i="9"/>
  <c r="R1432" i="9"/>
  <c r="R1433" i="9"/>
  <c r="R1434" i="9"/>
  <c r="R1435" i="9"/>
  <c r="R1436" i="9"/>
  <c r="R1437" i="9"/>
  <c r="R1438" i="9"/>
  <c r="R1439" i="9"/>
  <c r="R1440" i="9"/>
  <c r="R1441" i="9"/>
  <c r="R1442" i="9"/>
  <c r="R1443" i="9"/>
  <c r="R1444" i="9"/>
  <c r="R1445" i="9"/>
  <c r="R1446" i="9"/>
  <c r="R1447" i="9"/>
  <c r="R1448" i="9"/>
  <c r="R1449" i="9"/>
  <c r="R1450" i="9"/>
  <c r="R1451" i="9"/>
  <c r="R1452" i="9"/>
  <c r="R1453" i="9"/>
  <c r="R1454" i="9"/>
  <c r="R1455" i="9"/>
  <c r="R1456" i="9"/>
  <c r="R1457" i="9"/>
  <c r="R1458" i="9"/>
  <c r="R1459" i="9"/>
  <c r="R1460" i="9"/>
  <c r="R1461" i="9"/>
  <c r="R1462" i="9"/>
  <c r="R1463" i="9"/>
  <c r="R1464" i="9"/>
  <c r="R1465" i="9"/>
  <c r="R1466" i="9"/>
  <c r="R1467" i="9"/>
  <c r="R1468" i="9"/>
  <c r="R1469" i="9"/>
  <c r="R1470" i="9"/>
  <c r="R1471" i="9"/>
  <c r="R1472" i="9"/>
  <c r="R1473" i="9"/>
  <c r="R1474" i="9"/>
  <c r="R1475" i="9"/>
  <c r="R1476" i="9"/>
  <c r="R1477" i="9"/>
  <c r="R1478" i="9"/>
  <c r="R1479" i="9"/>
  <c r="R1480" i="9"/>
  <c r="R1481" i="9"/>
  <c r="R1482" i="9"/>
  <c r="R1483" i="9"/>
  <c r="R1484" i="9"/>
  <c r="R1485" i="9"/>
  <c r="R1486" i="9"/>
  <c r="R1487" i="9"/>
  <c r="R1488" i="9"/>
  <c r="R1489" i="9"/>
  <c r="R1490" i="9"/>
  <c r="R1491" i="9"/>
  <c r="R1492" i="9"/>
  <c r="R1493" i="9"/>
  <c r="R1494" i="9"/>
  <c r="R1495" i="9"/>
  <c r="R1496" i="9"/>
  <c r="R1497" i="9"/>
  <c r="R1498" i="9"/>
  <c r="R1499" i="9"/>
  <c r="R1500" i="9"/>
  <c r="AP1501" i="5"/>
  <c r="AO1501" i="5"/>
  <c r="AP1500" i="5"/>
  <c r="AO1500" i="5"/>
  <c r="AP1499" i="5"/>
  <c r="AO1499" i="5"/>
  <c r="AP1498" i="5"/>
  <c r="AO1498" i="5"/>
  <c r="AP1497" i="5"/>
  <c r="AO1497" i="5"/>
  <c r="AP1496" i="5"/>
  <c r="AO1496" i="5"/>
  <c r="AP1495" i="5"/>
  <c r="AO1495" i="5"/>
  <c r="AP1494" i="5"/>
  <c r="AO1494" i="5"/>
  <c r="AP1493" i="5"/>
  <c r="AO1493" i="5"/>
  <c r="AP1492" i="5"/>
  <c r="AO1492" i="5"/>
  <c r="AP1491" i="5"/>
  <c r="AO1491" i="5"/>
  <c r="AP1490" i="5"/>
  <c r="AO1490" i="5"/>
  <c r="AP1489" i="5"/>
  <c r="AO1489" i="5"/>
  <c r="AP1488" i="5"/>
  <c r="AO1488" i="5"/>
  <c r="AP1487" i="5"/>
  <c r="AO1487" i="5"/>
  <c r="AP1486" i="5"/>
  <c r="AO1486" i="5"/>
  <c r="AP1485" i="5"/>
  <c r="AO1485" i="5"/>
  <c r="AP1484" i="5"/>
  <c r="AO1484" i="5"/>
  <c r="AP1483" i="5"/>
  <c r="AO1483" i="5"/>
  <c r="AP1482" i="5"/>
  <c r="AO1482" i="5"/>
  <c r="AP1481" i="5"/>
  <c r="AO1481" i="5"/>
  <c r="AP1480" i="5"/>
  <c r="AO1480" i="5"/>
  <c r="AP1479" i="5"/>
  <c r="AO1479" i="5"/>
  <c r="AP1478" i="5"/>
  <c r="AO1478" i="5"/>
  <c r="AP1477" i="5"/>
  <c r="AO1477" i="5"/>
  <c r="AP1476" i="5"/>
  <c r="AO1476" i="5"/>
  <c r="AP1475" i="5"/>
  <c r="AO1475" i="5"/>
  <c r="AP1474" i="5"/>
  <c r="AO1474" i="5"/>
  <c r="AP1473" i="5"/>
  <c r="AO1473" i="5"/>
  <c r="AP1472" i="5"/>
  <c r="AO1472" i="5"/>
  <c r="AP1471" i="5"/>
  <c r="AO1471" i="5"/>
  <c r="AP1470" i="5"/>
  <c r="AO1470" i="5"/>
  <c r="AP1469" i="5"/>
  <c r="AO1469" i="5"/>
  <c r="AP1468" i="5"/>
  <c r="AO1468" i="5"/>
  <c r="AP1467" i="5"/>
  <c r="AO1467" i="5"/>
  <c r="AP1466" i="5"/>
  <c r="AO1466" i="5"/>
  <c r="AP1465" i="5"/>
  <c r="AO1465" i="5"/>
  <c r="AP1464" i="5"/>
  <c r="AO1464" i="5"/>
  <c r="AP1463" i="5"/>
  <c r="AO1463" i="5"/>
  <c r="AP1462" i="5"/>
  <c r="AO1462" i="5"/>
  <c r="AP1461" i="5"/>
  <c r="AO1461" i="5"/>
  <c r="AP1460" i="5"/>
  <c r="AO1460" i="5"/>
  <c r="AP1459" i="5"/>
  <c r="AO1459" i="5"/>
  <c r="AP1458" i="5"/>
  <c r="AO1458" i="5"/>
  <c r="AP1457" i="5"/>
  <c r="AO1457" i="5"/>
  <c r="AP1456" i="5"/>
  <c r="AO1456" i="5"/>
  <c r="AP1455" i="5"/>
  <c r="AO1455" i="5"/>
  <c r="AP1454" i="5"/>
  <c r="AO1454" i="5"/>
  <c r="AP1453" i="5"/>
  <c r="AO1453" i="5"/>
  <c r="AP1452" i="5"/>
  <c r="AO1452" i="5"/>
  <c r="AP1451" i="5"/>
  <c r="AO1451" i="5"/>
  <c r="AP1450" i="5"/>
  <c r="AO1450" i="5"/>
  <c r="AP1449" i="5"/>
  <c r="AO1449" i="5"/>
  <c r="AP1448" i="5"/>
  <c r="AO1448" i="5"/>
  <c r="AP1447" i="5"/>
  <c r="AO1447" i="5"/>
  <c r="AP1446" i="5"/>
  <c r="AO1446" i="5"/>
  <c r="AP1445" i="5"/>
  <c r="AO1445" i="5"/>
  <c r="AP1444" i="5"/>
  <c r="AO1444" i="5"/>
  <c r="AP1443" i="5"/>
  <c r="AO1443" i="5"/>
  <c r="AP1442" i="5"/>
  <c r="AO1442" i="5"/>
  <c r="AP1441" i="5"/>
  <c r="AO1441" i="5"/>
  <c r="AP1440" i="5"/>
  <c r="AO1440" i="5"/>
  <c r="AP1439" i="5"/>
  <c r="AO1439" i="5"/>
  <c r="AP1438" i="5"/>
  <c r="AO1438" i="5"/>
  <c r="AP1437" i="5"/>
  <c r="AO1437" i="5"/>
  <c r="AP1436" i="5"/>
  <c r="AO1436" i="5"/>
  <c r="AP1435" i="5"/>
  <c r="AO1435" i="5"/>
  <c r="AP1434" i="5"/>
  <c r="AO1434" i="5"/>
  <c r="AP1433" i="5"/>
  <c r="AO1433" i="5"/>
  <c r="AP1432" i="5"/>
  <c r="AO1432" i="5"/>
  <c r="AP1431" i="5"/>
  <c r="AO1431" i="5"/>
  <c r="AP1430" i="5"/>
  <c r="AO1430" i="5"/>
  <c r="AP1429" i="5"/>
  <c r="AO1429" i="5"/>
  <c r="AP1428" i="5"/>
  <c r="AO1428" i="5"/>
  <c r="AP1427" i="5"/>
  <c r="AO1427" i="5"/>
  <c r="AP1426" i="5"/>
  <c r="AO1426" i="5"/>
  <c r="AP1425" i="5"/>
  <c r="AO1425" i="5"/>
  <c r="AP1424" i="5"/>
  <c r="AO1424" i="5"/>
  <c r="AP1423" i="5"/>
  <c r="AO1423" i="5"/>
  <c r="AP1422" i="5"/>
  <c r="AO1422" i="5"/>
  <c r="AP1421" i="5"/>
  <c r="AO1421" i="5"/>
  <c r="AP1420" i="5"/>
  <c r="AO1420" i="5"/>
  <c r="AP1419" i="5"/>
  <c r="AO1419" i="5"/>
  <c r="AP1418" i="5"/>
  <c r="AO1418" i="5"/>
  <c r="AP1417" i="5"/>
  <c r="AO1417" i="5"/>
  <c r="AP1416" i="5"/>
  <c r="AO1416" i="5"/>
  <c r="AP1415" i="5"/>
  <c r="AO1415" i="5"/>
  <c r="AP1414" i="5"/>
  <c r="AO1414" i="5"/>
  <c r="AP1413" i="5"/>
  <c r="AO1413" i="5"/>
  <c r="AP1412" i="5"/>
  <c r="AO1412" i="5"/>
  <c r="AP1411" i="5"/>
  <c r="AO1411" i="5"/>
  <c r="AP1410" i="5"/>
  <c r="AO1410" i="5"/>
  <c r="AP1409" i="5"/>
  <c r="AO1409" i="5"/>
  <c r="AP1408" i="5"/>
  <c r="AO1408" i="5"/>
  <c r="AP1407" i="5"/>
  <c r="AO1407" i="5"/>
  <c r="AP1406" i="5"/>
  <c r="AO1406" i="5"/>
  <c r="AP1405" i="5"/>
  <c r="AO1405" i="5"/>
  <c r="AP1404" i="5"/>
  <c r="AO1404" i="5"/>
  <c r="AP1403" i="5"/>
  <c r="AO1403" i="5"/>
  <c r="AP1402" i="5"/>
  <c r="AO1402" i="5"/>
  <c r="AP1401" i="5"/>
  <c r="AO1401" i="5"/>
  <c r="AP1400" i="5"/>
  <c r="AO1400" i="5"/>
  <c r="AP1399" i="5"/>
  <c r="AO1399" i="5"/>
  <c r="AP1398" i="5"/>
  <c r="AO1398" i="5"/>
  <c r="AP1397" i="5"/>
  <c r="AO1397" i="5"/>
  <c r="AP1396" i="5"/>
  <c r="AO1396" i="5"/>
  <c r="AP1395" i="5"/>
  <c r="AO1395" i="5"/>
  <c r="AP1394" i="5"/>
  <c r="AO1394" i="5"/>
  <c r="AP1393" i="5"/>
  <c r="AO1393" i="5"/>
  <c r="AP1392" i="5"/>
  <c r="AO1392" i="5"/>
  <c r="AP1391" i="5"/>
  <c r="AO1391" i="5"/>
  <c r="AP1390" i="5"/>
  <c r="AO1390" i="5"/>
  <c r="AP1389" i="5"/>
  <c r="AO1389" i="5"/>
  <c r="AP1388" i="5"/>
  <c r="AO1388" i="5"/>
  <c r="AP1387" i="5"/>
  <c r="AO1387" i="5"/>
  <c r="AP1386" i="5"/>
  <c r="AO1386" i="5"/>
  <c r="AP1385" i="5"/>
  <c r="AO1385" i="5"/>
  <c r="AP1384" i="5"/>
  <c r="AO1384" i="5"/>
  <c r="AP1383" i="5"/>
  <c r="AO1383" i="5"/>
  <c r="AP1382" i="5"/>
  <c r="AO1382" i="5"/>
  <c r="AP1381" i="5"/>
  <c r="AO1381" i="5"/>
  <c r="AP1380" i="5"/>
  <c r="AO1380" i="5"/>
  <c r="AP1379" i="5"/>
  <c r="AO1379" i="5"/>
  <c r="AP1378" i="5"/>
  <c r="AO1378" i="5"/>
  <c r="AP1377" i="5"/>
  <c r="AO1377" i="5"/>
  <c r="AP1376" i="5"/>
  <c r="AO1376" i="5"/>
  <c r="AP1375" i="5"/>
  <c r="AO1375" i="5"/>
  <c r="AP1374" i="5"/>
  <c r="AO1374" i="5"/>
  <c r="AP1373" i="5"/>
  <c r="AO1373" i="5"/>
  <c r="AP1372" i="5"/>
  <c r="AO1372" i="5"/>
  <c r="AP1371" i="5"/>
  <c r="AO1371" i="5"/>
  <c r="AP1370" i="5"/>
  <c r="AO1370" i="5"/>
  <c r="AP1369" i="5"/>
  <c r="AO1369" i="5"/>
  <c r="AP1368" i="5"/>
  <c r="AO1368" i="5"/>
  <c r="AP1367" i="5"/>
  <c r="AO1367" i="5"/>
  <c r="AP1366" i="5"/>
  <c r="AO1366" i="5"/>
  <c r="AP1365" i="5"/>
  <c r="AO1365" i="5"/>
  <c r="AP1364" i="5"/>
  <c r="AO1364" i="5"/>
  <c r="AP1363" i="5"/>
  <c r="AO1363" i="5"/>
  <c r="AP1362" i="5"/>
  <c r="AO1362" i="5"/>
  <c r="AP1361" i="5"/>
  <c r="AO1361" i="5"/>
  <c r="AP1360" i="5"/>
  <c r="AO1360" i="5"/>
  <c r="AP1359" i="5"/>
  <c r="AO1359" i="5"/>
  <c r="AP1358" i="5"/>
  <c r="AO1358" i="5"/>
  <c r="AP1357" i="5"/>
  <c r="AO1357" i="5"/>
  <c r="AP1356" i="5"/>
  <c r="AO1356" i="5"/>
  <c r="AP1355" i="5"/>
  <c r="AO1355" i="5"/>
  <c r="AP1354" i="5"/>
  <c r="AO1354" i="5"/>
  <c r="AP1353" i="5"/>
  <c r="AO1353" i="5"/>
  <c r="AP1352" i="5"/>
  <c r="AO1352" i="5"/>
  <c r="AP1351" i="5"/>
  <c r="AO1351" i="5"/>
  <c r="AP1350" i="5"/>
  <c r="AO1350" i="5"/>
  <c r="AP1349" i="5"/>
  <c r="AO1349" i="5"/>
  <c r="AP1348" i="5"/>
  <c r="AO1348" i="5"/>
  <c r="AP1347" i="5"/>
  <c r="AO1347" i="5"/>
  <c r="AP1346" i="5"/>
  <c r="AO1346" i="5"/>
  <c r="AP1345" i="5"/>
  <c r="AO1345" i="5"/>
  <c r="AP1344" i="5"/>
  <c r="AO1344" i="5"/>
  <c r="AP1343" i="5"/>
  <c r="AO1343" i="5"/>
  <c r="AP1342" i="5"/>
  <c r="AO1342" i="5"/>
  <c r="AP1341" i="5"/>
  <c r="AO1341" i="5"/>
  <c r="AP1340" i="5"/>
  <c r="AO1340" i="5"/>
  <c r="AP1339" i="5"/>
  <c r="AO1339" i="5"/>
  <c r="AP1338" i="5"/>
  <c r="AO1338" i="5"/>
  <c r="AP1337" i="5"/>
  <c r="AO1337" i="5"/>
  <c r="AP1336" i="5"/>
  <c r="AO1336" i="5"/>
  <c r="AP1335" i="5"/>
  <c r="AO1335" i="5"/>
  <c r="AP1334" i="5"/>
  <c r="AO1334" i="5"/>
  <c r="AP1333" i="5"/>
  <c r="AO1333" i="5"/>
  <c r="AP1332" i="5"/>
  <c r="AO1332" i="5"/>
  <c r="AP1331" i="5"/>
  <c r="AO1331" i="5"/>
  <c r="AP1330" i="5"/>
  <c r="AO1330" i="5"/>
  <c r="AP1329" i="5"/>
  <c r="AO1329" i="5"/>
  <c r="AP1328" i="5"/>
  <c r="AO1328" i="5"/>
  <c r="AP1327" i="5"/>
  <c r="AO1327" i="5"/>
  <c r="AP1326" i="5"/>
  <c r="AO1326" i="5"/>
  <c r="AP1325" i="5"/>
  <c r="AO1325" i="5"/>
  <c r="AP1324" i="5"/>
  <c r="AO1324" i="5"/>
  <c r="AP1323" i="5"/>
  <c r="AO1323" i="5"/>
  <c r="AP1322" i="5"/>
  <c r="AO1322" i="5"/>
  <c r="AP1321" i="5"/>
  <c r="AO1321" i="5"/>
  <c r="AP1320" i="5"/>
  <c r="AO1320" i="5"/>
  <c r="AP1319" i="5"/>
  <c r="AO1319" i="5"/>
  <c r="AP1318" i="5"/>
  <c r="AO1318" i="5"/>
  <c r="AP1317" i="5"/>
  <c r="AO1317" i="5"/>
  <c r="AP1316" i="5"/>
  <c r="AO1316" i="5"/>
  <c r="AP1315" i="5"/>
  <c r="AO1315" i="5"/>
  <c r="AP1314" i="5"/>
  <c r="AO1314" i="5"/>
  <c r="AP1313" i="5"/>
  <c r="AO1313" i="5"/>
  <c r="AP1312" i="5"/>
  <c r="AO1312" i="5"/>
  <c r="AP1311" i="5"/>
  <c r="AO1311" i="5"/>
  <c r="AP1310" i="5"/>
  <c r="AO1310" i="5"/>
  <c r="AP1309" i="5"/>
  <c r="AO1309" i="5"/>
  <c r="AP1308" i="5"/>
  <c r="AO1308" i="5"/>
  <c r="AP1307" i="5"/>
  <c r="AO1307" i="5"/>
  <c r="AP1306" i="5"/>
  <c r="AO1306" i="5"/>
  <c r="AP1305" i="5"/>
  <c r="AO1305" i="5"/>
  <c r="AP1304" i="5"/>
  <c r="AO1304" i="5"/>
  <c r="AP1303" i="5"/>
  <c r="AO1303" i="5"/>
  <c r="AP1302" i="5"/>
  <c r="AO1302" i="5"/>
  <c r="AP1301" i="5"/>
  <c r="AO1301" i="5"/>
  <c r="AP1300" i="5"/>
  <c r="AO1300" i="5"/>
  <c r="AP1299" i="5"/>
  <c r="AO1299" i="5"/>
  <c r="AP1298" i="5"/>
  <c r="AO1298" i="5"/>
  <c r="AP1297" i="5"/>
  <c r="AO1297" i="5"/>
  <c r="AP1296" i="5"/>
  <c r="AO1296" i="5"/>
  <c r="AP1295" i="5"/>
  <c r="AO1295" i="5"/>
  <c r="AP1294" i="5"/>
  <c r="AO1294" i="5"/>
  <c r="AP1293" i="5"/>
  <c r="AO1293" i="5"/>
  <c r="AP1292" i="5"/>
  <c r="AO1292" i="5"/>
  <c r="AP1291" i="5"/>
  <c r="AO1291" i="5"/>
  <c r="AP1290" i="5"/>
  <c r="AO1290" i="5"/>
  <c r="AP1289" i="5"/>
  <c r="AO1289" i="5"/>
  <c r="AP1288" i="5"/>
  <c r="AO1288" i="5"/>
  <c r="AP1287" i="5"/>
  <c r="AO1287" i="5"/>
  <c r="AP1286" i="5"/>
  <c r="AO1286" i="5"/>
  <c r="AP1285" i="5"/>
  <c r="AO1285" i="5"/>
  <c r="AP1284" i="5"/>
  <c r="AO1284" i="5"/>
  <c r="AP1283" i="5"/>
  <c r="AO1283" i="5"/>
  <c r="AP1282" i="5"/>
  <c r="AO1282" i="5"/>
  <c r="AP1281" i="5"/>
  <c r="AO1281" i="5"/>
  <c r="AP1280" i="5"/>
  <c r="AO1280" i="5"/>
  <c r="AP1279" i="5"/>
  <c r="AO1279" i="5"/>
  <c r="AP1278" i="5"/>
  <c r="AO1278" i="5"/>
  <c r="AP1277" i="5"/>
  <c r="AO1277" i="5"/>
  <c r="AP1276" i="5"/>
  <c r="AO1276" i="5"/>
  <c r="AP1275" i="5"/>
  <c r="AO1275" i="5"/>
  <c r="AP1274" i="5"/>
  <c r="AO1274" i="5"/>
  <c r="AP1273" i="5"/>
  <c r="AO1273" i="5"/>
  <c r="AP1272" i="5"/>
  <c r="AO1272" i="5"/>
  <c r="AP1271" i="5"/>
  <c r="AO1271" i="5"/>
  <c r="AP1270" i="5"/>
  <c r="AO1270" i="5"/>
  <c r="AP1269" i="5"/>
  <c r="AO1269" i="5"/>
  <c r="AP1268" i="5"/>
  <c r="AO1268" i="5"/>
  <c r="AP1267" i="5"/>
  <c r="AO1267" i="5"/>
  <c r="AP1266" i="5"/>
  <c r="AO1266" i="5"/>
  <c r="AP1265" i="5"/>
  <c r="AO1265" i="5"/>
  <c r="AP1264" i="5"/>
  <c r="AO1264" i="5"/>
  <c r="AP1263" i="5"/>
  <c r="AO1263" i="5"/>
  <c r="AP1262" i="5"/>
  <c r="AO1262" i="5"/>
  <c r="AP1261" i="5"/>
  <c r="AO1261" i="5"/>
  <c r="AP1260" i="5"/>
  <c r="AO1260" i="5"/>
  <c r="AP1259" i="5"/>
  <c r="AO1259" i="5"/>
  <c r="AP1258" i="5"/>
  <c r="AO1258" i="5"/>
  <c r="AP1257" i="5"/>
  <c r="AO1257" i="5"/>
  <c r="AP1256" i="5"/>
  <c r="AO1256" i="5"/>
  <c r="AP1255" i="5"/>
  <c r="AO1255" i="5"/>
  <c r="AP1254" i="5"/>
  <c r="AO1254" i="5"/>
  <c r="AP1253" i="5"/>
  <c r="AO1253" i="5"/>
  <c r="AP1252" i="5"/>
  <c r="AO1252" i="5"/>
  <c r="AP1251" i="5"/>
  <c r="AO1251" i="5"/>
  <c r="AP1250" i="5"/>
  <c r="AO1250" i="5"/>
  <c r="AP1249" i="5"/>
  <c r="AO1249" i="5"/>
  <c r="AP1248" i="5"/>
  <c r="AO1248" i="5"/>
  <c r="AP1247" i="5"/>
  <c r="AO1247" i="5"/>
  <c r="AP1246" i="5"/>
  <c r="AO1246" i="5"/>
  <c r="AP1245" i="5"/>
  <c r="AO1245" i="5"/>
  <c r="AP1244" i="5"/>
  <c r="AO1244" i="5"/>
  <c r="AP1243" i="5"/>
  <c r="AO1243" i="5"/>
  <c r="AP1242" i="5"/>
  <c r="AO1242" i="5"/>
  <c r="AP1241" i="5"/>
  <c r="AO1241" i="5"/>
  <c r="AP1240" i="5"/>
  <c r="AO1240" i="5"/>
  <c r="AP1239" i="5"/>
  <c r="AO1239" i="5"/>
  <c r="AP1238" i="5"/>
  <c r="AO1238" i="5"/>
  <c r="AP1237" i="5"/>
  <c r="AO1237" i="5"/>
  <c r="AP1236" i="5"/>
  <c r="AO1236" i="5"/>
  <c r="AP1235" i="5"/>
  <c r="AO1235" i="5"/>
  <c r="AP1234" i="5"/>
  <c r="AO1234" i="5"/>
  <c r="AP1233" i="5"/>
  <c r="AO1233" i="5"/>
  <c r="AP1232" i="5"/>
  <c r="AO1232" i="5"/>
  <c r="AP1231" i="5"/>
  <c r="AO1231" i="5"/>
  <c r="AP1230" i="5"/>
  <c r="AO1230" i="5"/>
  <c r="AP1229" i="5"/>
  <c r="AO1229" i="5"/>
  <c r="AP1228" i="5"/>
  <c r="AO1228" i="5"/>
  <c r="AP1227" i="5"/>
  <c r="AO1227" i="5"/>
  <c r="AP1226" i="5"/>
  <c r="AO1226" i="5"/>
  <c r="AP1225" i="5"/>
  <c r="AO1225" i="5"/>
  <c r="AP1224" i="5"/>
  <c r="AO1224" i="5"/>
  <c r="AP1223" i="5"/>
  <c r="AO1223" i="5"/>
  <c r="AP1222" i="5"/>
  <c r="AO1222" i="5"/>
  <c r="AP1221" i="5"/>
  <c r="AO1221" i="5"/>
  <c r="AP1220" i="5"/>
  <c r="AO1220" i="5"/>
  <c r="AP1219" i="5"/>
  <c r="AO1219" i="5"/>
  <c r="AP1218" i="5"/>
  <c r="AO1218" i="5"/>
  <c r="AP1217" i="5"/>
  <c r="AO1217" i="5"/>
  <c r="AP1216" i="5"/>
  <c r="AO1216" i="5"/>
  <c r="AP1215" i="5"/>
  <c r="AO1215" i="5"/>
  <c r="AP1214" i="5"/>
  <c r="AO1214" i="5"/>
  <c r="AP1213" i="5"/>
  <c r="AO1213" i="5"/>
  <c r="AP1212" i="5"/>
  <c r="AO1212" i="5"/>
  <c r="AP1211" i="5"/>
  <c r="AO1211" i="5"/>
  <c r="AP1210" i="5"/>
  <c r="AO1210" i="5"/>
  <c r="AP1209" i="5"/>
  <c r="AO1209" i="5"/>
  <c r="AP1208" i="5"/>
  <c r="AO1208" i="5"/>
  <c r="AP1207" i="5"/>
  <c r="AO1207" i="5"/>
  <c r="AP1206" i="5"/>
  <c r="AO1206" i="5"/>
  <c r="AP1205" i="5"/>
  <c r="AO1205" i="5"/>
  <c r="AP1204" i="5"/>
  <c r="AO1204" i="5"/>
  <c r="AP1203" i="5"/>
  <c r="AO1203" i="5"/>
  <c r="AP1202" i="5"/>
  <c r="AO1202" i="5"/>
  <c r="AP1201" i="5"/>
  <c r="AO1201" i="5"/>
  <c r="AP1200" i="5"/>
  <c r="AO1200" i="5"/>
  <c r="AP1199" i="5"/>
  <c r="AO1199" i="5"/>
  <c r="AP1198" i="5"/>
  <c r="AO1198" i="5"/>
  <c r="AP1197" i="5"/>
  <c r="AO1197" i="5"/>
  <c r="AP1196" i="5"/>
  <c r="AO1196" i="5"/>
  <c r="AP1195" i="5"/>
  <c r="AO1195" i="5"/>
  <c r="AP1194" i="5"/>
  <c r="AO1194" i="5"/>
  <c r="AP1193" i="5"/>
  <c r="AO1193" i="5"/>
  <c r="AP1192" i="5"/>
  <c r="AO1192" i="5"/>
  <c r="AP1191" i="5"/>
  <c r="AO1191" i="5"/>
  <c r="AP1190" i="5"/>
  <c r="AO1190" i="5"/>
  <c r="AP1189" i="5"/>
  <c r="AO1189" i="5"/>
  <c r="AP1188" i="5"/>
  <c r="AO1188" i="5"/>
  <c r="AP1187" i="5"/>
  <c r="AO1187" i="5"/>
  <c r="AP1186" i="5"/>
  <c r="AO1186" i="5"/>
  <c r="AP1185" i="5"/>
  <c r="AO1185" i="5"/>
  <c r="AP1184" i="5"/>
  <c r="AO1184" i="5"/>
  <c r="AP1183" i="5"/>
  <c r="AO1183" i="5"/>
  <c r="AP1182" i="5"/>
  <c r="AO1182" i="5"/>
  <c r="AP1181" i="5"/>
  <c r="AO1181" i="5"/>
  <c r="AP1180" i="5"/>
  <c r="AO1180" i="5"/>
  <c r="AP1179" i="5"/>
  <c r="AO1179" i="5"/>
  <c r="AP1178" i="5"/>
  <c r="AO1178" i="5"/>
  <c r="AP1177" i="5"/>
  <c r="AO1177" i="5"/>
  <c r="AP1176" i="5"/>
  <c r="AO1176" i="5"/>
  <c r="AP1175" i="5"/>
  <c r="AO1175" i="5"/>
  <c r="AP1174" i="5"/>
  <c r="AO1174" i="5"/>
  <c r="AP1173" i="5"/>
  <c r="AO1173" i="5"/>
  <c r="AP1172" i="5"/>
  <c r="AO1172" i="5"/>
  <c r="AP1171" i="5"/>
  <c r="AO1171" i="5"/>
  <c r="AP1170" i="5"/>
  <c r="AO1170" i="5"/>
  <c r="AP1169" i="5"/>
  <c r="AO1169" i="5"/>
  <c r="AP1168" i="5"/>
  <c r="AO1168" i="5"/>
  <c r="AP1167" i="5"/>
  <c r="AO1167" i="5"/>
  <c r="AP1166" i="5"/>
  <c r="AO1166" i="5"/>
  <c r="AP1165" i="5"/>
  <c r="AO1165" i="5"/>
  <c r="AP1164" i="5"/>
  <c r="AO1164" i="5"/>
  <c r="AP1163" i="5"/>
  <c r="AO1163" i="5"/>
  <c r="AP1162" i="5"/>
  <c r="AO1162" i="5"/>
  <c r="AP1161" i="5"/>
  <c r="AO1161" i="5"/>
  <c r="AP1160" i="5"/>
  <c r="AO1160" i="5"/>
  <c r="AP1159" i="5"/>
  <c r="AO1159" i="5"/>
  <c r="AP1158" i="5"/>
  <c r="AO1158" i="5"/>
  <c r="AP1157" i="5"/>
  <c r="AO1157" i="5"/>
  <c r="AP1156" i="5"/>
  <c r="AO1156" i="5"/>
  <c r="AP1155" i="5"/>
  <c r="AO1155" i="5"/>
  <c r="AP1154" i="5"/>
  <c r="AO1154" i="5"/>
  <c r="AP1153" i="5"/>
  <c r="AO1153" i="5"/>
  <c r="AP1152" i="5"/>
  <c r="AO1152" i="5"/>
  <c r="AP1151" i="5"/>
  <c r="AO1151" i="5"/>
  <c r="AP1150" i="5"/>
  <c r="AO1150" i="5"/>
  <c r="AP1149" i="5"/>
  <c r="AO1149" i="5"/>
  <c r="AP1148" i="5"/>
  <c r="AO1148" i="5"/>
  <c r="AP1147" i="5"/>
  <c r="AO1147" i="5"/>
  <c r="AP1146" i="5"/>
  <c r="AO1146" i="5"/>
  <c r="AP1145" i="5"/>
  <c r="AO1145" i="5"/>
  <c r="AP1144" i="5"/>
  <c r="AO1144" i="5"/>
  <c r="AP1143" i="5"/>
  <c r="AO1143" i="5"/>
  <c r="AP1142" i="5"/>
  <c r="AO1142" i="5"/>
  <c r="AP1141" i="5"/>
  <c r="AO1141" i="5"/>
  <c r="AP1140" i="5"/>
  <c r="AO1140" i="5"/>
  <c r="AP1139" i="5"/>
  <c r="AO1139" i="5"/>
  <c r="AP1138" i="5"/>
  <c r="AO1138" i="5"/>
  <c r="AP1137" i="5"/>
  <c r="AO1137" i="5"/>
  <c r="AP1136" i="5"/>
  <c r="AO1136" i="5"/>
  <c r="AP1135" i="5"/>
  <c r="AO1135" i="5"/>
  <c r="AP1134" i="5"/>
  <c r="AO1134" i="5"/>
  <c r="AP1133" i="5"/>
  <c r="AO1133" i="5"/>
  <c r="AP1132" i="5"/>
  <c r="AO1132" i="5"/>
  <c r="AP1131" i="5"/>
  <c r="AO1131" i="5"/>
  <c r="AP1130" i="5"/>
  <c r="AO1130" i="5"/>
  <c r="AP1129" i="5"/>
  <c r="AO1129" i="5"/>
  <c r="AP1128" i="5"/>
  <c r="AO1128" i="5"/>
  <c r="AP1127" i="5"/>
  <c r="AO1127" i="5"/>
  <c r="AP1126" i="5"/>
  <c r="AO1126" i="5"/>
  <c r="AP1125" i="5"/>
  <c r="AO1125" i="5"/>
  <c r="AP1124" i="5"/>
  <c r="AO1124" i="5"/>
  <c r="AP1123" i="5"/>
  <c r="AO1123" i="5"/>
  <c r="AP1122" i="5"/>
  <c r="AO1122" i="5"/>
  <c r="AP1121" i="5"/>
  <c r="AO1121" i="5"/>
  <c r="AP1120" i="5"/>
  <c r="AO1120" i="5"/>
  <c r="AP1119" i="5"/>
  <c r="AO1119" i="5"/>
  <c r="AP1118" i="5"/>
  <c r="AO1118" i="5"/>
  <c r="AP1117" i="5"/>
  <c r="AO1117" i="5"/>
  <c r="AP1116" i="5"/>
  <c r="AO1116" i="5"/>
  <c r="AP1115" i="5"/>
  <c r="AO1115" i="5"/>
  <c r="AP1114" i="5"/>
  <c r="AO1114" i="5"/>
  <c r="AP1113" i="5"/>
  <c r="AO1113" i="5"/>
  <c r="AP1112" i="5"/>
  <c r="AO1112" i="5"/>
  <c r="AP1111" i="5"/>
  <c r="AO1111" i="5"/>
  <c r="AP1110" i="5"/>
  <c r="AO1110" i="5"/>
  <c r="AP1109" i="5"/>
  <c r="AO1109" i="5"/>
  <c r="AP1108" i="5"/>
  <c r="AO1108" i="5"/>
  <c r="AP1107" i="5"/>
  <c r="AO1107" i="5"/>
  <c r="AP1106" i="5"/>
  <c r="AO1106" i="5"/>
  <c r="AP1105" i="5"/>
  <c r="AO1105" i="5"/>
  <c r="AP1104" i="5"/>
  <c r="AO1104" i="5"/>
  <c r="AP1103" i="5"/>
  <c r="AO1103" i="5"/>
  <c r="AP1102" i="5"/>
  <c r="AO1102" i="5"/>
  <c r="AP1101" i="5"/>
  <c r="AO1101" i="5"/>
  <c r="AP1100" i="5"/>
  <c r="AO1100" i="5"/>
  <c r="AP1099" i="5"/>
  <c r="AO1099" i="5"/>
  <c r="AP1098" i="5"/>
  <c r="AO1098" i="5"/>
  <c r="AP1097" i="5"/>
  <c r="AO1097" i="5"/>
  <c r="AP1096" i="5"/>
  <c r="AO1096" i="5"/>
  <c r="AP1095" i="5"/>
  <c r="AO1095" i="5"/>
  <c r="AP1094" i="5"/>
  <c r="AO1094" i="5"/>
  <c r="AP1093" i="5"/>
  <c r="AO1093" i="5"/>
  <c r="AP1092" i="5"/>
  <c r="AO1092" i="5"/>
  <c r="AP1091" i="5"/>
  <c r="AO1091" i="5"/>
  <c r="AP1090" i="5"/>
  <c r="AO1090" i="5"/>
  <c r="AP1089" i="5"/>
  <c r="AO1089" i="5"/>
  <c r="AP1088" i="5"/>
  <c r="AO1088" i="5"/>
  <c r="AP1087" i="5"/>
  <c r="AO1087" i="5"/>
  <c r="AP1086" i="5"/>
  <c r="AO1086" i="5"/>
  <c r="AP1085" i="5"/>
  <c r="AO1085" i="5"/>
  <c r="AP1084" i="5"/>
  <c r="AO1084" i="5"/>
  <c r="AP1083" i="5"/>
  <c r="AO1083" i="5"/>
  <c r="AP1082" i="5"/>
  <c r="AO1082" i="5"/>
  <c r="AP1081" i="5"/>
  <c r="AO1081" i="5"/>
  <c r="AP1080" i="5"/>
  <c r="AO1080" i="5"/>
  <c r="AP1079" i="5"/>
  <c r="AO1079" i="5"/>
  <c r="AP1078" i="5"/>
  <c r="AO1078" i="5"/>
  <c r="AP1077" i="5"/>
  <c r="AO1077" i="5"/>
  <c r="AP1076" i="5"/>
  <c r="AO1076" i="5"/>
  <c r="AP1075" i="5"/>
  <c r="AO1075" i="5"/>
  <c r="AP1074" i="5"/>
  <c r="AO1074" i="5"/>
  <c r="AP1073" i="5"/>
  <c r="AO1073" i="5"/>
  <c r="AP1072" i="5"/>
  <c r="AO1072" i="5"/>
  <c r="AP1071" i="5"/>
  <c r="AO1071" i="5"/>
  <c r="AP1070" i="5"/>
  <c r="AO1070" i="5"/>
  <c r="AP1069" i="5"/>
  <c r="AO1069" i="5"/>
  <c r="AP1068" i="5"/>
  <c r="AO1068" i="5"/>
  <c r="AP1067" i="5"/>
  <c r="AO1067" i="5"/>
  <c r="AP1066" i="5"/>
  <c r="AO1066" i="5"/>
  <c r="AP1065" i="5"/>
  <c r="AO1065" i="5"/>
  <c r="AP1064" i="5"/>
  <c r="AO1064" i="5"/>
  <c r="AP1063" i="5"/>
  <c r="AO1063" i="5"/>
  <c r="AP1062" i="5"/>
  <c r="AO1062" i="5"/>
  <c r="AP1061" i="5"/>
  <c r="AO1061" i="5"/>
  <c r="AP1060" i="5"/>
  <c r="AO1060" i="5"/>
  <c r="AP1059" i="5"/>
  <c r="AO1059" i="5"/>
  <c r="AP1058" i="5"/>
  <c r="AO1058" i="5"/>
  <c r="AP1057" i="5"/>
  <c r="AO1057" i="5"/>
  <c r="AP1056" i="5"/>
  <c r="AO1056" i="5"/>
  <c r="AP1055" i="5"/>
  <c r="AO1055" i="5"/>
  <c r="AP1054" i="5"/>
  <c r="AO1054" i="5"/>
  <c r="AP1053" i="5"/>
  <c r="AO1053" i="5"/>
  <c r="AP1052" i="5"/>
  <c r="AO1052" i="5"/>
  <c r="AP1051" i="5"/>
  <c r="AO1051" i="5"/>
  <c r="AP1050" i="5"/>
  <c r="AO1050" i="5"/>
  <c r="AP1049" i="5"/>
  <c r="AO1049" i="5"/>
  <c r="AP1048" i="5"/>
  <c r="AO1048" i="5"/>
  <c r="AP1047" i="5"/>
  <c r="AO1047" i="5"/>
  <c r="AP1046" i="5"/>
  <c r="AO1046" i="5"/>
  <c r="AP1045" i="5"/>
  <c r="AO1045" i="5"/>
  <c r="AP1044" i="5"/>
  <c r="AO1044" i="5"/>
  <c r="AP1043" i="5"/>
  <c r="AO1043" i="5"/>
  <c r="AP1042" i="5"/>
  <c r="AO1042" i="5"/>
  <c r="AP1041" i="5"/>
  <c r="AO1041" i="5"/>
  <c r="AP1040" i="5"/>
  <c r="AO1040" i="5"/>
  <c r="AP1039" i="5"/>
  <c r="AO1039" i="5"/>
  <c r="AP1038" i="5"/>
  <c r="AO1038" i="5"/>
  <c r="AP1037" i="5"/>
  <c r="AO1037" i="5"/>
  <c r="AP1036" i="5"/>
  <c r="AO1036" i="5"/>
  <c r="AP1035" i="5"/>
  <c r="AO1035" i="5"/>
  <c r="AP1034" i="5"/>
  <c r="AO1034" i="5"/>
  <c r="AP1033" i="5"/>
  <c r="AO1033" i="5"/>
  <c r="AP1032" i="5"/>
  <c r="AO1032" i="5"/>
  <c r="AP1031" i="5"/>
  <c r="AO1031" i="5"/>
  <c r="AP1030" i="5"/>
  <c r="AO1030" i="5"/>
  <c r="AP1029" i="5"/>
  <c r="AO1029" i="5"/>
  <c r="AP1028" i="5"/>
  <c r="AO1028" i="5"/>
  <c r="AP1027" i="5"/>
  <c r="AO1027" i="5"/>
  <c r="AP1026" i="5"/>
  <c r="AO1026" i="5"/>
  <c r="AP1025" i="5"/>
  <c r="AO1025" i="5"/>
  <c r="AP1024" i="5"/>
  <c r="AO1024" i="5"/>
  <c r="AP1023" i="5"/>
  <c r="AO1023" i="5"/>
  <c r="AP1022" i="5"/>
  <c r="AO1022" i="5"/>
  <c r="AP1021" i="5"/>
  <c r="AO1021" i="5"/>
  <c r="AP1020" i="5"/>
  <c r="AO1020" i="5"/>
  <c r="AP1019" i="5"/>
  <c r="AO1019" i="5"/>
  <c r="AP1018" i="5"/>
  <c r="AO1018" i="5"/>
  <c r="AP1017" i="5"/>
  <c r="AO1017" i="5"/>
  <c r="AP1016" i="5"/>
  <c r="AO1016" i="5"/>
  <c r="AP1015" i="5"/>
  <c r="AO1015" i="5"/>
  <c r="AP1014" i="5"/>
  <c r="AO1014" i="5"/>
  <c r="AP1013" i="5"/>
  <c r="AO1013" i="5"/>
  <c r="AP1012" i="5"/>
  <c r="AO1012" i="5"/>
  <c r="AP1011" i="5"/>
  <c r="AO1011" i="5"/>
  <c r="AP1010" i="5"/>
  <c r="AO1010" i="5"/>
  <c r="AP1009" i="5"/>
  <c r="AO1009" i="5"/>
  <c r="AP1008" i="5"/>
  <c r="AO1008" i="5"/>
  <c r="AP1007" i="5"/>
  <c r="AO1007" i="5"/>
  <c r="AP1006" i="5"/>
  <c r="AO1006" i="5"/>
  <c r="AP1005" i="5"/>
  <c r="AO1005" i="5"/>
  <c r="AP1004" i="5"/>
  <c r="AO1004" i="5"/>
  <c r="AP1003" i="5"/>
  <c r="AO1003" i="5"/>
  <c r="AP1002" i="5"/>
  <c r="AO1002" i="5"/>
  <c r="AP1001" i="5"/>
  <c r="AO1001" i="5"/>
  <c r="AP1000" i="5"/>
  <c r="AO1000" i="5"/>
  <c r="AP999" i="5"/>
  <c r="AO999" i="5"/>
  <c r="AP998" i="5"/>
  <c r="AO998" i="5"/>
  <c r="AP997" i="5"/>
  <c r="AO997" i="5"/>
  <c r="AP996" i="5"/>
  <c r="AO996" i="5"/>
  <c r="AP995" i="5"/>
  <c r="AO995" i="5"/>
  <c r="AP994" i="5"/>
  <c r="AO994" i="5"/>
  <c r="AP993" i="5"/>
  <c r="AO993" i="5"/>
  <c r="AP992" i="5"/>
  <c r="AO992" i="5"/>
  <c r="AP991" i="5"/>
  <c r="AO991" i="5"/>
  <c r="AP990" i="5"/>
  <c r="AO990" i="5"/>
  <c r="AP989" i="5"/>
  <c r="AO989" i="5"/>
  <c r="AP988" i="5"/>
  <c r="AO988" i="5"/>
  <c r="AP987" i="5"/>
  <c r="AO987" i="5"/>
  <c r="AP986" i="5"/>
  <c r="AO986" i="5"/>
  <c r="AP985" i="5"/>
  <c r="AO985" i="5"/>
  <c r="AP984" i="5"/>
  <c r="AO984" i="5"/>
  <c r="AP983" i="5"/>
  <c r="AO983" i="5"/>
  <c r="AP982" i="5"/>
  <c r="AO982" i="5"/>
  <c r="AP981" i="5"/>
  <c r="AO981" i="5"/>
  <c r="AP980" i="5"/>
  <c r="AO980" i="5"/>
  <c r="AP979" i="5"/>
  <c r="AO979" i="5"/>
  <c r="AP978" i="5"/>
  <c r="AO978" i="5"/>
  <c r="AP977" i="5"/>
  <c r="AO977" i="5"/>
  <c r="AP976" i="5"/>
  <c r="AO976" i="5"/>
  <c r="AP975" i="5"/>
  <c r="AO975" i="5"/>
  <c r="AP974" i="5"/>
  <c r="AO974" i="5"/>
  <c r="AP973" i="5"/>
  <c r="AO973" i="5"/>
  <c r="AP972" i="5"/>
  <c r="AO972" i="5"/>
  <c r="AP971" i="5"/>
  <c r="AO971" i="5"/>
  <c r="AP970" i="5"/>
  <c r="AO970" i="5"/>
  <c r="AP969" i="5"/>
  <c r="AO969" i="5"/>
  <c r="AP968" i="5"/>
  <c r="AO968" i="5"/>
  <c r="AP967" i="5"/>
  <c r="AO967" i="5"/>
  <c r="AP966" i="5"/>
  <c r="AO966" i="5"/>
  <c r="AP965" i="5"/>
  <c r="AO965" i="5"/>
  <c r="AP964" i="5"/>
  <c r="AO964" i="5"/>
  <c r="AP963" i="5"/>
  <c r="AO963" i="5"/>
  <c r="AP962" i="5"/>
  <c r="AO962" i="5"/>
  <c r="AP961" i="5"/>
  <c r="AO961" i="5"/>
  <c r="AP960" i="5"/>
  <c r="AO960" i="5"/>
  <c r="AP959" i="5"/>
  <c r="AO959" i="5"/>
  <c r="AP958" i="5"/>
  <c r="AO958" i="5"/>
  <c r="AP957" i="5"/>
  <c r="AO957" i="5"/>
  <c r="AP956" i="5"/>
  <c r="AO956" i="5"/>
  <c r="AP955" i="5"/>
  <c r="AO955" i="5"/>
  <c r="AP954" i="5"/>
  <c r="AO954" i="5"/>
  <c r="AP953" i="5"/>
  <c r="AO953" i="5"/>
  <c r="AP952" i="5"/>
  <c r="AO952" i="5"/>
  <c r="AP951" i="5"/>
  <c r="AO951" i="5"/>
  <c r="AP950" i="5"/>
  <c r="AO950" i="5"/>
  <c r="AP949" i="5"/>
  <c r="AO949" i="5"/>
  <c r="AP948" i="5"/>
  <c r="AO948" i="5"/>
  <c r="AP947" i="5"/>
  <c r="AO947" i="5"/>
  <c r="AP946" i="5"/>
  <c r="AO946" i="5"/>
  <c r="AP945" i="5"/>
  <c r="AO945" i="5"/>
  <c r="AP944" i="5"/>
  <c r="AO944" i="5"/>
  <c r="AP943" i="5"/>
  <c r="AO943" i="5"/>
  <c r="AP942" i="5"/>
  <c r="AO942" i="5"/>
  <c r="AP941" i="5"/>
  <c r="AO941" i="5"/>
  <c r="AP940" i="5"/>
  <c r="AO940" i="5"/>
  <c r="AP939" i="5"/>
  <c r="AO939" i="5"/>
  <c r="AP938" i="5"/>
  <c r="AO938" i="5"/>
  <c r="AP937" i="5"/>
  <c r="AO937" i="5"/>
  <c r="AP936" i="5"/>
  <c r="AO936" i="5"/>
  <c r="AP935" i="5"/>
  <c r="AO935" i="5"/>
  <c r="AP934" i="5"/>
  <c r="AO934" i="5"/>
  <c r="AP933" i="5"/>
  <c r="AO933" i="5"/>
  <c r="AP932" i="5"/>
  <c r="AO932" i="5"/>
  <c r="AP931" i="5"/>
  <c r="AO931" i="5"/>
  <c r="AP930" i="5"/>
  <c r="AO930" i="5"/>
  <c r="AP929" i="5"/>
  <c r="AO929" i="5"/>
  <c r="AP928" i="5"/>
  <c r="AO928" i="5"/>
  <c r="AP927" i="5"/>
  <c r="AO927" i="5"/>
  <c r="AP926" i="5"/>
  <c r="AO926" i="5"/>
  <c r="AP925" i="5"/>
  <c r="AO925" i="5"/>
  <c r="AP924" i="5"/>
  <c r="AO924" i="5"/>
  <c r="AP923" i="5"/>
  <c r="AO923" i="5"/>
  <c r="AP922" i="5"/>
  <c r="AO922" i="5"/>
  <c r="AP921" i="5"/>
  <c r="AO921" i="5"/>
  <c r="AP920" i="5"/>
  <c r="AO920" i="5"/>
  <c r="AP919" i="5"/>
  <c r="AO919" i="5"/>
  <c r="AP918" i="5"/>
  <c r="AO918" i="5"/>
  <c r="AP917" i="5"/>
  <c r="AO917" i="5"/>
  <c r="AP916" i="5"/>
  <c r="AO916" i="5"/>
  <c r="AP915" i="5"/>
  <c r="AO915" i="5"/>
  <c r="AP914" i="5"/>
  <c r="AO914" i="5"/>
  <c r="AP913" i="5"/>
  <c r="AO913" i="5"/>
  <c r="AP912" i="5"/>
  <c r="AO912" i="5"/>
  <c r="AP911" i="5"/>
  <c r="AO911" i="5"/>
  <c r="AP910" i="5"/>
  <c r="AO910" i="5"/>
  <c r="AP909" i="5"/>
  <c r="AO909" i="5"/>
  <c r="AP908" i="5"/>
  <c r="AO908" i="5"/>
  <c r="AP907" i="5"/>
  <c r="AO907" i="5"/>
  <c r="AP906" i="5"/>
  <c r="AO906" i="5"/>
  <c r="AP905" i="5"/>
  <c r="AO905" i="5"/>
  <c r="AP904" i="5"/>
  <c r="AO904" i="5"/>
  <c r="AP903" i="5"/>
  <c r="AO903" i="5"/>
  <c r="AP902" i="5"/>
  <c r="AO902" i="5"/>
  <c r="AP901" i="5"/>
  <c r="AO901" i="5"/>
  <c r="AP900" i="5"/>
  <c r="AO900" i="5"/>
  <c r="AP899" i="5"/>
  <c r="AO899" i="5"/>
  <c r="AP898" i="5"/>
  <c r="AO898" i="5"/>
  <c r="AP897" i="5"/>
  <c r="AO897" i="5"/>
  <c r="AP896" i="5"/>
  <c r="AO896" i="5"/>
  <c r="AP895" i="5"/>
  <c r="AO895" i="5"/>
  <c r="AP894" i="5"/>
  <c r="AO894" i="5"/>
  <c r="AP893" i="5"/>
  <c r="AO893" i="5"/>
  <c r="AP892" i="5"/>
  <c r="AO892" i="5"/>
  <c r="AP891" i="5"/>
  <c r="AO891" i="5"/>
  <c r="AP890" i="5"/>
  <c r="AO890" i="5"/>
  <c r="AP889" i="5"/>
  <c r="AO889" i="5"/>
  <c r="AP888" i="5"/>
  <c r="AO888" i="5"/>
  <c r="AP887" i="5"/>
  <c r="AO887" i="5"/>
  <c r="AP886" i="5"/>
  <c r="AO886" i="5"/>
  <c r="AP885" i="5"/>
  <c r="AO885" i="5"/>
  <c r="AP884" i="5"/>
  <c r="AO884" i="5"/>
  <c r="AP883" i="5"/>
  <c r="AO883" i="5"/>
  <c r="AP882" i="5"/>
  <c r="AO882" i="5"/>
  <c r="AP881" i="5"/>
  <c r="AO881" i="5"/>
  <c r="AP880" i="5"/>
  <c r="AO880" i="5"/>
  <c r="AP879" i="5"/>
  <c r="AO879" i="5"/>
  <c r="AP878" i="5"/>
  <c r="AO878" i="5"/>
  <c r="AP877" i="5"/>
  <c r="AO877" i="5"/>
  <c r="AP876" i="5"/>
  <c r="AO876" i="5"/>
  <c r="AP875" i="5"/>
  <c r="AO875" i="5"/>
  <c r="AP874" i="5"/>
  <c r="AO874" i="5"/>
  <c r="AP873" i="5"/>
  <c r="AO873" i="5"/>
  <c r="AP872" i="5"/>
  <c r="AO872" i="5"/>
  <c r="AP871" i="5"/>
  <c r="AO871" i="5"/>
  <c r="AP870" i="5"/>
  <c r="AO870" i="5"/>
  <c r="AP869" i="5"/>
  <c r="AO869" i="5"/>
  <c r="AP868" i="5"/>
  <c r="AO868" i="5"/>
  <c r="AP867" i="5"/>
  <c r="AO867" i="5"/>
  <c r="AP866" i="5"/>
  <c r="AO866" i="5"/>
  <c r="AP865" i="5"/>
  <c r="AO865" i="5"/>
  <c r="AP864" i="5"/>
  <c r="AO864" i="5"/>
  <c r="AP863" i="5"/>
  <c r="AO863" i="5"/>
  <c r="AP862" i="5"/>
  <c r="AO862" i="5"/>
  <c r="AP861" i="5"/>
  <c r="AO861" i="5"/>
  <c r="AP860" i="5"/>
  <c r="AO860" i="5"/>
  <c r="AP859" i="5"/>
  <c r="AO859" i="5"/>
  <c r="AP858" i="5"/>
  <c r="AO858" i="5"/>
  <c r="AP857" i="5"/>
  <c r="AO857" i="5"/>
  <c r="AP856" i="5"/>
  <c r="AO856" i="5"/>
  <c r="AP855" i="5"/>
  <c r="AO855" i="5"/>
  <c r="AP854" i="5"/>
  <c r="AO854" i="5"/>
  <c r="AP853" i="5"/>
  <c r="AO853" i="5"/>
  <c r="AP852" i="5"/>
  <c r="AO852" i="5"/>
  <c r="AP851" i="5"/>
  <c r="AO851" i="5"/>
  <c r="AP850" i="5"/>
  <c r="AO850" i="5"/>
  <c r="AP849" i="5"/>
  <c r="AO849" i="5"/>
  <c r="AP848" i="5"/>
  <c r="AO848" i="5"/>
  <c r="AP847" i="5"/>
  <c r="AO847" i="5"/>
  <c r="AP846" i="5"/>
  <c r="AO846" i="5"/>
  <c r="AP845" i="5"/>
  <c r="AO845" i="5"/>
  <c r="AP844" i="5"/>
  <c r="AO844" i="5"/>
  <c r="AP843" i="5"/>
  <c r="AO843" i="5"/>
  <c r="AP842" i="5"/>
  <c r="AO842" i="5"/>
  <c r="AP841" i="5"/>
  <c r="AO841" i="5"/>
  <c r="AP840" i="5"/>
  <c r="AO840" i="5"/>
  <c r="AP839" i="5"/>
  <c r="AO839" i="5"/>
  <c r="AP838" i="5"/>
  <c r="AO838" i="5"/>
  <c r="AP837" i="5"/>
  <c r="AO837" i="5"/>
  <c r="AP836" i="5"/>
  <c r="AO836" i="5"/>
  <c r="AP835" i="5"/>
  <c r="AO835" i="5"/>
  <c r="AP834" i="5"/>
  <c r="AO834" i="5"/>
  <c r="AP833" i="5"/>
  <c r="AO833" i="5"/>
  <c r="AP832" i="5"/>
  <c r="AO832" i="5"/>
  <c r="AP831" i="5"/>
  <c r="AO831" i="5"/>
  <c r="AP830" i="5"/>
  <c r="AO830" i="5"/>
  <c r="AP829" i="5"/>
  <c r="AO829" i="5"/>
  <c r="AP828" i="5"/>
  <c r="AO828" i="5"/>
  <c r="AP827" i="5"/>
  <c r="AO827" i="5"/>
  <c r="AP826" i="5"/>
  <c r="AO826" i="5"/>
  <c r="AP825" i="5"/>
  <c r="AO825" i="5"/>
  <c r="AP824" i="5"/>
  <c r="AO824" i="5"/>
  <c r="AP823" i="5"/>
  <c r="AO823" i="5"/>
  <c r="AP822" i="5"/>
  <c r="AO822" i="5"/>
  <c r="AP821" i="5"/>
  <c r="AO821" i="5"/>
  <c r="AP820" i="5"/>
  <c r="AO820" i="5"/>
  <c r="AP819" i="5"/>
  <c r="AO819" i="5"/>
  <c r="AP818" i="5"/>
  <c r="AO818" i="5"/>
  <c r="AP817" i="5"/>
  <c r="AO817" i="5"/>
  <c r="AP816" i="5"/>
  <c r="AO816" i="5"/>
  <c r="AP815" i="5"/>
  <c r="AO815" i="5"/>
  <c r="AP814" i="5"/>
  <c r="AO814" i="5"/>
  <c r="AP813" i="5"/>
  <c r="AO813" i="5"/>
  <c r="AP812" i="5"/>
  <c r="AO812" i="5"/>
  <c r="AP811" i="5"/>
  <c r="AO811" i="5"/>
  <c r="AP810" i="5"/>
  <c r="AO810" i="5"/>
  <c r="AP809" i="5"/>
  <c r="AO809" i="5"/>
  <c r="AP808" i="5"/>
  <c r="AO808" i="5"/>
  <c r="AP807" i="5"/>
  <c r="AO807" i="5"/>
  <c r="AP806" i="5"/>
  <c r="AO806" i="5"/>
  <c r="AP805" i="5"/>
  <c r="AO805" i="5"/>
  <c r="AP804" i="5"/>
  <c r="AO804" i="5"/>
  <c r="AP803" i="5"/>
  <c r="AO803" i="5"/>
  <c r="AP802" i="5"/>
  <c r="AO802" i="5"/>
  <c r="AP801" i="5"/>
  <c r="AO801" i="5"/>
  <c r="AP800" i="5"/>
  <c r="AO800" i="5"/>
  <c r="AP799" i="5"/>
  <c r="AO799" i="5"/>
  <c r="AP798" i="5"/>
  <c r="AO798" i="5"/>
  <c r="AP797" i="5"/>
  <c r="AO797" i="5"/>
  <c r="AP796" i="5"/>
  <c r="AO796" i="5"/>
  <c r="AP795" i="5"/>
  <c r="AO795" i="5"/>
  <c r="AP794" i="5"/>
  <c r="AO794" i="5"/>
  <c r="AP793" i="5"/>
  <c r="AO793" i="5"/>
  <c r="AP792" i="5"/>
  <c r="AO792" i="5"/>
  <c r="AP791" i="5"/>
  <c r="AO791" i="5"/>
  <c r="AP790" i="5"/>
  <c r="AO790" i="5"/>
  <c r="AP789" i="5"/>
  <c r="AO789" i="5"/>
  <c r="AP788" i="5"/>
  <c r="AO788" i="5"/>
  <c r="AP787" i="5"/>
  <c r="AO787" i="5"/>
  <c r="AP786" i="5"/>
  <c r="AO786" i="5"/>
  <c r="AP785" i="5"/>
  <c r="AO785" i="5"/>
  <c r="AP784" i="5"/>
  <c r="AO784" i="5"/>
  <c r="AP783" i="5"/>
  <c r="AO783" i="5"/>
  <c r="AP782" i="5"/>
  <c r="AO782" i="5"/>
  <c r="AP781" i="5"/>
  <c r="AO781" i="5"/>
  <c r="AP780" i="5"/>
  <c r="AO780" i="5"/>
  <c r="AP779" i="5"/>
  <c r="AO779" i="5"/>
  <c r="AP778" i="5"/>
  <c r="AO778" i="5"/>
  <c r="AP777" i="5"/>
  <c r="AO777" i="5"/>
  <c r="AP776" i="5"/>
  <c r="AO776" i="5"/>
  <c r="AP775" i="5"/>
  <c r="AO775" i="5"/>
  <c r="AP774" i="5"/>
  <c r="AO774" i="5"/>
  <c r="AP773" i="5"/>
  <c r="AO773" i="5"/>
  <c r="AP772" i="5"/>
  <c r="AO772" i="5"/>
  <c r="AP771" i="5"/>
  <c r="AO771" i="5"/>
  <c r="AP770" i="5"/>
  <c r="AO770" i="5"/>
  <c r="AP769" i="5"/>
  <c r="AO769" i="5"/>
  <c r="AP768" i="5"/>
  <c r="AO768" i="5"/>
  <c r="AP767" i="5"/>
  <c r="AO767" i="5"/>
  <c r="AP766" i="5"/>
  <c r="AO766" i="5"/>
  <c r="AP765" i="5"/>
  <c r="AO765" i="5"/>
  <c r="AP764" i="5"/>
  <c r="AO764" i="5"/>
  <c r="AP763" i="5"/>
  <c r="AO763" i="5"/>
  <c r="AP762" i="5"/>
  <c r="AO762" i="5"/>
  <c r="AP761" i="5"/>
  <c r="AO761" i="5"/>
  <c r="AP760" i="5"/>
  <c r="AO760" i="5"/>
  <c r="AP759" i="5"/>
  <c r="AO759" i="5"/>
  <c r="AP758" i="5"/>
  <c r="AO758" i="5"/>
  <c r="AP757" i="5"/>
  <c r="AO757" i="5"/>
  <c r="AP756" i="5"/>
  <c r="AO756" i="5"/>
  <c r="AP755" i="5"/>
  <c r="AO755" i="5"/>
  <c r="AP754" i="5"/>
  <c r="AO754" i="5"/>
  <c r="AP753" i="5"/>
  <c r="AO753" i="5"/>
  <c r="AP752" i="5"/>
  <c r="AO752" i="5"/>
  <c r="AP751" i="5"/>
  <c r="AO751" i="5"/>
  <c r="AP750" i="5"/>
  <c r="AO750" i="5"/>
  <c r="AP749" i="5"/>
  <c r="AO749" i="5"/>
  <c r="AP748" i="5"/>
  <c r="AO748" i="5"/>
  <c r="AP747" i="5"/>
  <c r="AO747" i="5"/>
  <c r="AP746" i="5"/>
  <c r="AO746" i="5"/>
  <c r="AP745" i="5"/>
  <c r="AO745" i="5"/>
  <c r="AP744" i="5"/>
  <c r="AO744" i="5"/>
  <c r="AP743" i="5"/>
  <c r="AO743" i="5"/>
  <c r="AP742" i="5"/>
  <c r="AO742" i="5"/>
  <c r="AP741" i="5"/>
  <c r="AO741" i="5"/>
  <c r="AP740" i="5"/>
  <c r="AO740" i="5"/>
  <c r="AP739" i="5"/>
  <c r="AO739" i="5"/>
  <c r="AP738" i="5"/>
  <c r="AO738" i="5"/>
  <c r="AP737" i="5"/>
  <c r="AO737" i="5"/>
  <c r="AP736" i="5"/>
  <c r="AO736" i="5"/>
  <c r="AP735" i="5"/>
  <c r="AO735" i="5"/>
  <c r="AP734" i="5"/>
  <c r="AO734" i="5"/>
  <c r="AP733" i="5"/>
  <c r="AO733" i="5"/>
  <c r="AP732" i="5"/>
  <c r="AO732" i="5"/>
  <c r="AP731" i="5"/>
  <c r="AO731" i="5"/>
  <c r="AP730" i="5"/>
  <c r="AO730" i="5"/>
  <c r="AP729" i="5"/>
  <c r="AO729" i="5"/>
  <c r="AP728" i="5"/>
  <c r="AO728" i="5"/>
  <c r="AP727" i="5"/>
  <c r="AO727" i="5"/>
  <c r="AP726" i="5"/>
  <c r="AO726" i="5"/>
  <c r="AP725" i="5"/>
  <c r="AO725" i="5"/>
  <c r="AP724" i="5"/>
  <c r="AO724" i="5"/>
  <c r="AP723" i="5"/>
  <c r="AO723" i="5"/>
  <c r="AP722" i="5"/>
  <c r="AO722" i="5"/>
  <c r="AP721" i="5"/>
  <c r="AO721" i="5"/>
  <c r="AP720" i="5"/>
  <c r="AO720" i="5"/>
  <c r="AP719" i="5"/>
  <c r="AO719" i="5"/>
  <c r="AP718" i="5"/>
  <c r="AO718" i="5"/>
  <c r="AP717" i="5"/>
  <c r="AO717" i="5"/>
  <c r="AP716" i="5"/>
  <c r="AO716" i="5"/>
  <c r="AP715" i="5"/>
  <c r="AO715" i="5"/>
  <c r="AP714" i="5"/>
  <c r="AO714" i="5"/>
  <c r="AP713" i="5"/>
  <c r="AO713" i="5"/>
  <c r="AP712" i="5"/>
  <c r="AO712" i="5"/>
  <c r="AP711" i="5"/>
  <c r="AO711" i="5"/>
  <c r="AP710" i="5"/>
  <c r="AO710" i="5"/>
  <c r="AP709" i="5"/>
  <c r="AO709" i="5"/>
  <c r="AP708" i="5"/>
  <c r="AO708" i="5"/>
  <c r="AP707" i="5"/>
  <c r="AO707" i="5"/>
  <c r="AP706" i="5"/>
  <c r="AO706" i="5"/>
  <c r="AP705" i="5"/>
  <c r="AO705" i="5"/>
  <c r="AP704" i="5"/>
  <c r="AO704" i="5"/>
  <c r="AP703" i="5"/>
  <c r="AO703" i="5"/>
  <c r="AP702" i="5"/>
  <c r="AO702" i="5"/>
  <c r="AP701" i="5"/>
  <c r="AO701" i="5"/>
  <c r="AP700" i="5"/>
  <c r="AO700" i="5"/>
  <c r="AP699" i="5"/>
  <c r="AO699" i="5"/>
  <c r="AP698" i="5"/>
  <c r="AO698" i="5"/>
  <c r="AP697" i="5"/>
  <c r="AO697" i="5"/>
  <c r="AP696" i="5"/>
  <c r="AO696" i="5"/>
  <c r="AP695" i="5"/>
  <c r="AO695" i="5"/>
  <c r="AP694" i="5"/>
  <c r="AO694" i="5"/>
  <c r="AP693" i="5"/>
  <c r="AO693" i="5"/>
  <c r="AP692" i="5"/>
  <c r="AO692" i="5"/>
  <c r="AP691" i="5"/>
  <c r="AO691" i="5"/>
  <c r="AP690" i="5"/>
  <c r="AO690" i="5"/>
  <c r="AP689" i="5"/>
  <c r="AO689" i="5"/>
  <c r="AP688" i="5"/>
  <c r="AO688" i="5"/>
  <c r="AP687" i="5"/>
  <c r="AO687" i="5"/>
  <c r="AP686" i="5"/>
  <c r="AO686" i="5"/>
  <c r="AP685" i="5"/>
  <c r="AO685" i="5"/>
  <c r="AP684" i="5"/>
  <c r="AO684" i="5"/>
  <c r="AP683" i="5"/>
  <c r="AO683" i="5"/>
  <c r="AP682" i="5"/>
  <c r="AO682" i="5"/>
  <c r="AP681" i="5"/>
  <c r="AO681" i="5"/>
  <c r="AP680" i="5"/>
  <c r="AO680" i="5"/>
  <c r="AP679" i="5"/>
  <c r="AO679" i="5"/>
  <c r="AP678" i="5"/>
  <c r="AO678" i="5"/>
  <c r="AP677" i="5"/>
  <c r="AO677" i="5"/>
  <c r="AP676" i="5"/>
  <c r="AO676" i="5"/>
  <c r="AP675" i="5"/>
  <c r="AO675" i="5"/>
  <c r="AP674" i="5"/>
  <c r="AO674" i="5"/>
  <c r="AP673" i="5"/>
  <c r="AO673" i="5"/>
  <c r="AP672" i="5"/>
  <c r="AO672" i="5"/>
  <c r="AP671" i="5"/>
  <c r="AO671" i="5"/>
  <c r="AP670" i="5"/>
  <c r="AO670" i="5"/>
  <c r="AP669" i="5"/>
  <c r="AO669" i="5"/>
  <c r="AP668" i="5"/>
  <c r="AO668" i="5"/>
  <c r="AP667" i="5"/>
  <c r="AO667" i="5"/>
  <c r="AP666" i="5"/>
  <c r="AO666" i="5"/>
  <c r="AP665" i="5"/>
  <c r="AO665" i="5"/>
  <c r="AP664" i="5"/>
  <c r="AO664" i="5"/>
  <c r="AP663" i="5"/>
  <c r="AO663" i="5"/>
  <c r="AP662" i="5"/>
  <c r="AO662" i="5"/>
  <c r="AP661" i="5"/>
  <c r="AO661" i="5"/>
  <c r="AP660" i="5"/>
  <c r="AO660" i="5"/>
  <c r="AP659" i="5"/>
  <c r="AO659" i="5"/>
  <c r="AP658" i="5"/>
  <c r="AO658" i="5"/>
  <c r="AP657" i="5"/>
  <c r="AO657" i="5"/>
  <c r="AP656" i="5"/>
  <c r="AO656" i="5"/>
  <c r="AP655" i="5"/>
  <c r="AO655" i="5"/>
  <c r="AP654" i="5"/>
  <c r="AO654" i="5"/>
  <c r="AP653" i="5"/>
  <c r="AO653" i="5"/>
  <c r="AP652" i="5"/>
  <c r="AO652" i="5"/>
  <c r="AP651" i="5"/>
  <c r="AO651" i="5"/>
  <c r="AP650" i="5"/>
  <c r="AO650" i="5"/>
  <c r="AP649" i="5"/>
  <c r="AO649" i="5"/>
  <c r="AP648" i="5"/>
  <c r="AO648" i="5"/>
  <c r="AP647" i="5"/>
  <c r="AO647" i="5"/>
  <c r="AP646" i="5"/>
  <c r="AO646" i="5"/>
  <c r="AP645" i="5"/>
  <c r="AO645" i="5"/>
  <c r="AP644" i="5"/>
  <c r="AO644" i="5"/>
  <c r="AP643" i="5"/>
  <c r="AO643" i="5"/>
  <c r="AP642" i="5"/>
  <c r="AO642" i="5"/>
  <c r="AP641" i="5"/>
  <c r="AO641" i="5"/>
  <c r="AP640" i="5"/>
  <c r="AO640" i="5"/>
  <c r="AP639" i="5"/>
  <c r="AO639" i="5"/>
  <c r="AP638" i="5"/>
  <c r="AO638" i="5"/>
  <c r="AP637" i="5"/>
  <c r="AO637" i="5"/>
  <c r="AP636" i="5"/>
  <c r="AO636" i="5"/>
  <c r="AP635" i="5"/>
  <c r="AO635" i="5"/>
  <c r="AP634" i="5"/>
  <c r="AO634" i="5"/>
  <c r="AP633" i="5"/>
  <c r="AO633" i="5"/>
  <c r="AP632" i="5"/>
  <c r="AO632" i="5"/>
  <c r="AP631" i="5"/>
  <c r="AO631" i="5"/>
  <c r="AP630" i="5"/>
  <c r="AO630" i="5"/>
  <c r="AP629" i="5"/>
  <c r="AO629" i="5"/>
  <c r="AP628" i="5"/>
  <c r="AO628" i="5"/>
  <c r="AP627" i="5"/>
  <c r="AO627" i="5"/>
  <c r="AP626" i="5"/>
  <c r="AO626" i="5"/>
  <c r="AP625" i="5"/>
  <c r="AO625" i="5"/>
  <c r="AP624" i="5"/>
  <c r="AO624" i="5"/>
  <c r="AP623" i="5"/>
  <c r="AO623" i="5"/>
  <c r="AP622" i="5"/>
  <c r="AO622" i="5"/>
  <c r="AP621" i="5"/>
  <c r="AO621" i="5"/>
  <c r="AP620" i="5"/>
  <c r="AO620" i="5"/>
  <c r="AP619" i="5"/>
  <c r="AO619" i="5"/>
  <c r="AP618" i="5"/>
  <c r="AO618" i="5"/>
  <c r="AP617" i="5"/>
  <c r="AO617" i="5"/>
  <c r="AP616" i="5"/>
  <c r="AO616" i="5"/>
  <c r="AP615" i="5"/>
  <c r="AO615" i="5"/>
  <c r="AP614" i="5"/>
  <c r="AO614" i="5"/>
  <c r="AP613" i="5"/>
  <c r="AO613" i="5"/>
  <c r="AP612" i="5"/>
  <c r="AO612" i="5"/>
  <c r="AP611" i="5"/>
  <c r="AO611" i="5"/>
  <c r="AP610" i="5"/>
  <c r="AO610" i="5"/>
  <c r="AP609" i="5"/>
  <c r="AO609" i="5"/>
  <c r="AP608" i="5"/>
  <c r="AO608" i="5"/>
  <c r="AP607" i="5"/>
  <c r="AO607" i="5"/>
  <c r="AP606" i="5"/>
  <c r="AO606" i="5"/>
  <c r="AP605" i="5"/>
  <c r="AO605" i="5"/>
  <c r="AP604" i="5"/>
  <c r="AO604" i="5"/>
  <c r="AP603" i="5"/>
  <c r="AO603" i="5"/>
  <c r="AP602" i="5"/>
  <c r="AO602" i="5"/>
  <c r="AP601" i="5"/>
  <c r="AO601" i="5"/>
  <c r="AP600" i="5"/>
  <c r="AO600" i="5"/>
  <c r="AP599" i="5"/>
  <c r="AO599" i="5"/>
  <c r="AP598" i="5"/>
  <c r="AO598" i="5"/>
  <c r="AP597" i="5"/>
  <c r="AO597" i="5"/>
  <c r="AP596" i="5"/>
  <c r="AO596" i="5"/>
  <c r="AP595" i="5"/>
  <c r="AO595" i="5"/>
  <c r="AP594" i="5"/>
  <c r="AO594" i="5"/>
  <c r="AP593" i="5"/>
  <c r="AO593" i="5"/>
  <c r="AP592" i="5"/>
  <c r="AO592" i="5"/>
  <c r="AP591" i="5"/>
  <c r="AO591" i="5"/>
  <c r="AP590" i="5"/>
  <c r="AO590" i="5"/>
  <c r="AP589" i="5"/>
  <c r="AO589" i="5"/>
  <c r="AP588" i="5"/>
  <c r="AO588" i="5"/>
  <c r="AP587" i="5"/>
  <c r="AO587" i="5"/>
  <c r="AP586" i="5"/>
  <c r="AO586" i="5"/>
  <c r="AP585" i="5"/>
  <c r="AO585" i="5"/>
  <c r="AP584" i="5"/>
  <c r="AO584" i="5"/>
  <c r="AP583" i="5"/>
  <c r="AO583" i="5"/>
  <c r="AP582" i="5"/>
  <c r="AO582" i="5"/>
  <c r="AP581" i="5"/>
  <c r="AO581" i="5"/>
  <c r="AP580" i="5"/>
  <c r="AO580" i="5"/>
  <c r="AP579" i="5"/>
  <c r="AO579" i="5"/>
  <c r="AP578" i="5"/>
  <c r="AO578" i="5"/>
  <c r="AP577" i="5"/>
  <c r="AO577" i="5"/>
  <c r="AP576" i="5"/>
  <c r="AO576" i="5"/>
  <c r="AP575" i="5"/>
  <c r="AO575" i="5"/>
  <c r="AP574" i="5"/>
  <c r="AO574" i="5"/>
  <c r="AP573" i="5"/>
  <c r="AO573" i="5"/>
  <c r="AP572" i="5"/>
  <c r="AO572" i="5"/>
  <c r="AP571" i="5"/>
  <c r="AO571" i="5"/>
  <c r="AP570" i="5"/>
  <c r="AO570" i="5"/>
  <c r="AP569" i="5"/>
  <c r="AO569" i="5"/>
  <c r="AP568" i="5"/>
  <c r="AO568" i="5"/>
  <c r="AP567" i="5"/>
  <c r="AO567" i="5"/>
  <c r="AP566" i="5"/>
  <c r="AO566" i="5"/>
  <c r="AP565" i="5"/>
  <c r="AO565" i="5"/>
  <c r="AP564" i="5"/>
  <c r="AO564" i="5"/>
  <c r="AP563" i="5"/>
  <c r="AO563" i="5"/>
  <c r="AP562" i="5"/>
  <c r="AO562" i="5"/>
  <c r="AP561" i="5"/>
  <c r="AO561" i="5"/>
  <c r="AP560" i="5"/>
  <c r="AO560" i="5"/>
  <c r="AP559" i="5"/>
  <c r="AO559" i="5"/>
  <c r="AP558" i="5"/>
  <c r="AO558" i="5"/>
  <c r="AP557" i="5"/>
  <c r="AO557" i="5"/>
  <c r="AP556" i="5"/>
  <c r="AO556" i="5"/>
  <c r="AP555" i="5"/>
  <c r="AO555" i="5"/>
  <c r="AP554" i="5"/>
  <c r="AO554" i="5"/>
  <c r="AP553" i="5"/>
  <c r="AO553" i="5"/>
  <c r="AP552" i="5"/>
  <c r="AO552" i="5"/>
  <c r="AP551" i="5"/>
  <c r="AO551" i="5"/>
  <c r="AP550" i="5"/>
  <c r="AO550" i="5"/>
  <c r="AP549" i="5"/>
  <c r="AO549" i="5"/>
  <c r="AP548" i="5"/>
  <c r="AO548" i="5"/>
  <c r="AP547" i="5"/>
  <c r="AO547" i="5"/>
  <c r="AP546" i="5"/>
  <c r="AO546" i="5"/>
  <c r="AP545" i="5"/>
  <c r="AO545" i="5"/>
  <c r="AP544" i="5"/>
  <c r="AO544" i="5"/>
  <c r="AP543" i="5"/>
  <c r="AO543" i="5"/>
  <c r="AP542" i="5"/>
  <c r="AO542" i="5"/>
  <c r="AP541" i="5"/>
  <c r="AO541" i="5"/>
  <c r="AP540" i="5"/>
  <c r="AO540" i="5"/>
  <c r="AP539" i="5"/>
  <c r="AO539" i="5"/>
  <c r="AP538" i="5"/>
  <c r="AO538" i="5"/>
  <c r="AP537" i="5"/>
  <c r="AO537" i="5"/>
  <c r="AP536" i="5"/>
  <c r="AO536" i="5"/>
  <c r="AP535" i="5"/>
  <c r="AO535" i="5"/>
  <c r="AP534" i="5"/>
  <c r="AO534" i="5"/>
  <c r="AP533" i="5"/>
  <c r="AO533" i="5"/>
  <c r="AP532" i="5"/>
  <c r="AO532" i="5"/>
  <c r="AP531" i="5"/>
  <c r="AO531" i="5"/>
  <c r="AP530" i="5"/>
  <c r="AO530" i="5"/>
  <c r="AP529" i="5"/>
  <c r="AO529" i="5"/>
  <c r="AP528" i="5"/>
  <c r="AO528" i="5"/>
  <c r="AP527" i="5"/>
  <c r="AO527" i="5"/>
  <c r="AP526" i="5"/>
  <c r="AO526" i="5"/>
  <c r="AP525" i="5"/>
  <c r="AO525" i="5"/>
  <c r="AP524" i="5"/>
  <c r="AO524" i="5"/>
  <c r="AP523" i="5"/>
  <c r="AO523" i="5"/>
  <c r="AP522" i="5"/>
  <c r="AO522" i="5"/>
  <c r="AP521" i="5"/>
  <c r="AO521" i="5"/>
  <c r="AP520" i="5"/>
  <c r="AO520" i="5"/>
  <c r="AP519" i="5"/>
  <c r="AO519" i="5"/>
  <c r="AP518" i="5"/>
  <c r="AO518" i="5"/>
  <c r="AP517" i="5"/>
  <c r="AO517" i="5"/>
  <c r="AP516" i="5"/>
  <c r="AO516" i="5"/>
  <c r="AP515" i="5"/>
  <c r="AO515" i="5"/>
  <c r="AP514" i="5"/>
  <c r="AO514" i="5"/>
  <c r="AP513" i="5"/>
  <c r="AO513" i="5"/>
  <c r="AP512" i="5"/>
  <c r="AO512" i="5"/>
  <c r="AP511" i="5"/>
  <c r="AO511" i="5"/>
  <c r="AP510" i="5"/>
  <c r="AO510" i="5"/>
  <c r="AP509" i="5"/>
  <c r="AO509" i="5"/>
  <c r="AP508" i="5"/>
  <c r="AO508" i="5"/>
  <c r="AP507" i="5"/>
  <c r="AO507" i="5"/>
  <c r="AP506" i="5"/>
  <c r="AO506" i="5"/>
  <c r="AP505" i="5"/>
  <c r="AO505" i="5"/>
  <c r="AP504" i="5"/>
  <c r="AO504" i="5"/>
  <c r="AP503" i="5"/>
  <c r="AO503" i="5"/>
  <c r="AP502" i="5"/>
  <c r="AO502" i="5"/>
  <c r="AP501" i="5"/>
  <c r="AO501" i="5"/>
  <c r="AP500" i="5"/>
  <c r="AO500" i="5"/>
  <c r="AP499" i="5"/>
  <c r="AO499" i="5"/>
  <c r="AP498" i="5"/>
  <c r="AO498" i="5"/>
  <c r="AP497" i="5"/>
  <c r="AO497" i="5"/>
  <c r="AP496" i="5"/>
  <c r="AO496" i="5"/>
  <c r="AP495" i="5"/>
  <c r="AO495" i="5"/>
  <c r="AP494" i="5"/>
  <c r="AO494" i="5"/>
  <c r="AP493" i="5"/>
  <c r="AO493" i="5"/>
  <c r="AP492" i="5"/>
  <c r="AO492" i="5"/>
  <c r="AP491" i="5"/>
  <c r="AO491" i="5"/>
  <c r="AP490" i="5"/>
  <c r="AO490" i="5"/>
  <c r="AP489" i="5"/>
  <c r="AO489" i="5"/>
  <c r="AP488" i="5"/>
  <c r="AO488" i="5"/>
  <c r="AP487" i="5"/>
  <c r="AO487" i="5"/>
  <c r="AP486" i="5"/>
  <c r="AO486" i="5"/>
  <c r="AP485" i="5"/>
  <c r="AO485" i="5"/>
  <c r="AP484" i="5"/>
  <c r="AO484" i="5"/>
  <c r="AP483" i="5"/>
  <c r="AO483" i="5"/>
  <c r="AP482" i="5"/>
  <c r="AO482" i="5"/>
  <c r="AP481" i="5"/>
  <c r="AO481" i="5"/>
  <c r="AP480" i="5"/>
  <c r="AO480" i="5"/>
  <c r="AP479" i="5"/>
  <c r="AO479" i="5"/>
  <c r="AP478" i="5"/>
  <c r="AO478" i="5"/>
  <c r="AP477" i="5"/>
  <c r="AO477" i="5"/>
  <c r="AP476" i="5"/>
  <c r="AO476" i="5"/>
  <c r="AP475" i="5"/>
  <c r="AO475" i="5"/>
  <c r="AP474" i="5"/>
  <c r="AO474" i="5"/>
  <c r="AP473" i="5"/>
  <c r="AO473" i="5"/>
  <c r="AP472" i="5"/>
  <c r="AO472" i="5"/>
  <c r="AP471" i="5"/>
  <c r="AO471" i="5"/>
  <c r="AP470" i="5"/>
  <c r="AO470" i="5"/>
  <c r="AP469" i="5"/>
  <c r="AO469" i="5"/>
  <c r="AP468" i="5"/>
  <c r="AO468" i="5"/>
  <c r="AP467" i="5"/>
  <c r="AO467" i="5"/>
  <c r="AP466" i="5"/>
  <c r="AO466" i="5"/>
  <c r="AP465" i="5"/>
  <c r="AO465" i="5"/>
  <c r="AP464" i="5"/>
  <c r="AO464" i="5"/>
  <c r="AP463" i="5"/>
  <c r="AO463" i="5"/>
  <c r="AP462" i="5"/>
  <c r="AO462" i="5"/>
  <c r="AP461" i="5"/>
  <c r="AO461" i="5"/>
  <c r="AP460" i="5"/>
  <c r="AO460" i="5"/>
  <c r="AP459" i="5"/>
  <c r="AO459" i="5"/>
  <c r="AP458" i="5"/>
  <c r="AO458" i="5"/>
  <c r="AP457" i="5"/>
  <c r="AO457" i="5"/>
  <c r="AP456" i="5"/>
  <c r="AO456" i="5"/>
  <c r="AP455" i="5"/>
  <c r="AO455" i="5"/>
  <c r="AP454" i="5"/>
  <c r="AO454" i="5"/>
  <c r="AP453" i="5"/>
  <c r="AO453" i="5"/>
  <c r="AP452" i="5"/>
  <c r="AO452" i="5"/>
  <c r="AP451" i="5"/>
  <c r="AO451" i="5"/>
  <c r="AP450" i="5"/>
  <c r="AO450" i="5"/>
  <c r="AP449" i="5"/>
  <c r="AO449" i="5"/>
  <c r="AP448" i="5"/>
  <c r="AO448" i="5"/>
  <c r="AP447" i="5"/>
  <c r="AO447" i="5"/>
  <c r="AP446" i="5"/>
  <c r="AO446" i="5"/>
  <c r="AP445" i="5"/>
  <c r="AO445" i="5"/>
  <c r="AP444" i="5"/>
  <c r="AO444" i="5"/>
  <c r="AP443" i="5"/>
  <c r="AO443" i="5"/>
  <c r="AP442" i="5"/>
  <c r="AO442" i="5"/>
  <c r="AP441" i="5"/>
  <c r="AO441" i="5"/>
  <c r="AP440" i="5"/>
  <c r="AO440" i="5"/>
  <c r="AP439" i="5"/>
  <c r="AO439" i="5"/>
  <c r="AP438" i="5"/>
  <c r="AO438" i="5"/>
  <c r="AP437" i="5"/>
  <c r="AO437" i="5"/>
  <c r="AP436" i="5"/>
  <c r="AO436" i="5"/>
  <c r="AP435" i="5"/>
  <c r="AO435" i="5"/>
  <c r="AP434" i="5"/>
  <c r="AO434" i="5"/>
  <c r="AP433" i="5"/>
  <c r="AO433" i="5"/>
  <c r="AP432" i="5"/>
  <c r="AO432" i="5"/>
  <c r="AP431" i="5"/>
  <c r="AO431" i="5"/>
  <c r="AP430" i="5"/>
  <c r="AO430" i="5"/>
  <c r="AP429" i="5"/>
  <c r="AO429" i="5"/>
  <c r="AP428" i="5"/>
  <c r="AO428" i="5"/>
  <c r="AP427" i="5"/>
  <c r="AO427" i="5"/>
  <c r="AP426" i="5"/>
  <c r="AO426" i="5"/>
  <c r="AP425" i="5"/>
  <c r="AO425" i="5"/>
  <c r="AP424" i="5"/>
  <c r="AO424" i="5"/>
  <c r="AP423" i="5"/>
  <c r="AO423" i="5"/>
  <c r="AP422" i="5"/>
  <c r="AO422" i="5"/>
  <c r="AP421" i="5"/>
  <c r="AO421" i="5"/>
  <c r="AP420" i="5"/>
  <c r="AO420" i="5"/>
  <c r="AP419" i="5"/>
  <c r="AO419" i="5"/>
  <c r="AP418" i="5"/>
  <c r="AO418" i="5"/>
  <c r="AP417" i="5"/>
  <c r="AO417" i="5"/>
  <c r="AP416" i="5"/>
  <c r="AO416" i="5"/>
  <c r="AP415" i="5"/>
  <c r="AO415" i="5"/>
  <c r="AP414" i="5"/>
  <c r="AO414" i="5"/>
  <c r="AP413" i="5"/>
  <c r="AO413" i="5"/>
  <c r="AP412" i="5"/>
  <c r="AO412" i="5"/>
  <c r="AP411" i="5"/>
  <c r="AO411" i="5"/>
  <c r="AP410" i="5"/>
  <c r="AO410" i="5"/>
  <c r="AP409" i="5"/>
  <c r="AO409" i="5"/>
  <c r="AP408" i="5"/>
  <c r="AO408" i="5"/>
  <c r="AP407" i="5"/>
  <c r="AO407" i="5"/>
  <c r="AP406" i="5"/>
  <c r="AO406" i="5"/>
  <c r="AP405" i="5"/>
  <c r="AO405" i="5"/>
  <c r="AP404" i="5"/>
  <c r="AO404" i="5"/>
  <c r="AP403" i="5"/>
  <c r="AO403" i="5"/>
  <c r="AP402" i="5"/>
  <c r="AO402" i="5"/>
  <c r="AP401" i="5"/>
  <c r="AO401" i="5"/>
  <c r="AP400" i="5"/>
  <c r="AO400" i="5"/>
  <c r="AP399" i="5"/>
  <c r="AO399" i="5"/>
  <c r="AP398" i="5"/>
  <c r="AO398" i="5"/>
  <c r="AP397" i="5"/>
  <c r="AO397" i="5"/>
  <c r="AP396" i="5"/>
  <c r="AO396" i="5"/>
  <c r="AP395" i="5"/>
  <c r="AO395" i="5"/>
  <c r="AP394" i="5"/>
  <c r="AO394" i="5"/>
  <c r="AP393" i="5"/>
  <c r="AO393" i="5"/>
  <c r="AP392" i="5"/>
  <c r="AO392" i="5"/>
  <c r="AP391" i="5"/>
  <c r="AO391" i="5"/>
  <c r="AP390" i="5"/>
  <c r="AO390" i="5"/>
  <c r="AP389" i="5"/>
  <c r="AO389" i="5"/>
  <c r="AP388" i="5"/>
  <c r="AO388" i="5"/>
  <c r="AP387" i="5"/>
  <c r="AO387" i="5"/>
  <c r="AP386" i="5"/>
  <c r="AO386" i="5"/>
  <c r="AP385" i="5"/>
  <c r="AO385" i="5"/>
  <c r="AP384" i="5"/>
  <c r="AO384" i="5"/>
  <c r="AP383" i="5"/>
  <c r="AO383" i="5"/>
  <c r="AP382" i="5"/>
  <c r="AO382" i="5"/>
  <c r="AP381" i="5"/>
  <c r="AO381" i="5"/>
  <c r="AP380" i="5"/>
  <c r="AO380" i="5"/>
  <c r="AP379" i="5"/>
  <c r="AO379" i="5"/>
  <c r="AP378" i="5"/>
  <c r="AO378" i="5"/>
  <c r="AP377" i="5"/>
  <c r="AO377" i="5"/>
  <c r="AP376" i="5"/>
  <c r="AO376" i="5"/>
  <c r="AP375" i="5"/>
  <c r="AO375" i="5"/>
  <c r="AP374" i="5"/>
  <c r="AO374" i="5"/>
  <c r="AP373" i="5"/>
  <c r="AO373" i="5"/>
  <c r="AP372" i="5"/>
  <c r="AO372" i="5"/>
  <c r="AP371" i="5"/>
  <c r="AO371" i="5"/>
  <c r="AP370" i="5"/>
  <c r="AO370" i="5"/>
  <c r="AP369" i="5"/>
  <c r="AO369" i="5"/>
  <c r="AP368" i="5"/>
  <c r="AO368" i="5"/>
  <c r="AP367" i="5"/>
  <c r="AO367" i="5"/>
  <c r="AP366" i="5"/>
  <c r="AO366" i="5"/>
  <c r="AP365" i="5"/>
  <c r="AO365" i="5"/>
  <c r="AP364" i="5"/>
  <c r="AO364" i="5"/>
  <c r="AP363" i="5"/>
  <c r="AO363" i="5"/>
  <c r="AP362" i="5"/>
  <c r="AO362" i="5"/>
  <c r="AP361" i="5"/>
  <c r="AO361" i="5"/>
  <c r="AP360" i="5"/>
  <c r="AO360" i="5"/>
  <c r="AP359" i="5"/>
  <c r="AO359" i="5"/>
  <c r="AP358" i="5"/>
  <c r="AO358" i="5"/>
  <c r="AP357" i="5"/>
  <c r="AO357" i="5"/>
  <c r="AP356" i="5"/>
  <c r="AO356" i="5"/>
  <c r="AP355" i="5"/>
  <c r="AO355" i="5"/>
  <c r="AP354" i="5"/>
  <c r="AO354" i="5"/>
  <c r="AP353" i="5"/>
  <c r="AO353" i="5"/>
  <c r="AP352" i="5"/>
  <c r="AO352" i="5"/>
  <c r="AP351" i="5"/>
  <c r="AO351" i="5"/>
  <c r="AP350" i="5"/>
  <c r="AO350" i="5"/>
  <c r="AP349" i="5"/>
  <c r="AO349" i="5"/>
  <c r="AP348" i="5"/>
  <c r="AO348" i="5"/>
  <c r="AP347" i="5"/>
  <c r="AO347" i="5"/>
  <c r="AP346" i="5"/>
  <c r="AO346" i="5"/>
  <c r="AP345" i="5"/>
  <c r="AO345" i="5"/>
  <c r="AP344" i="5"/>
  <c r="AO344" i="5"/>
  <c r="AP343" i="5"/>
  <c r="AO343" i="5"/>
  <c r="AP342" i="5"/>
  <c r="AO342" i="5"/>
  <c r="AP341" i="5"/>
  <c r="AO341" i="5"/>
  <c r="AP340" i="5"/>
  <c r="AO340" i="5"/>
  <c r="AP339" i="5"/>
  <c r="AO339" i="5"/>
  <c r="AP338" i="5"/>
  <c r="AO338" i="5"/>
  <c r="AP337" i="5"/>
  <c r="AO337" i="5"/>
  <c r="AP336" i="5"/>
  <c r="AO336" i="5"/>
  <c r="AP335" i="5"/>
  <c r="AO335" i="5"/>
  <c r="AP334" i="5"/>
  <c r="AO334" i="5"/>
  <c r="AP333" i="5"/>
  <c r="AO333" i="5"/>
  <c r="AP332" i="5"/>
  <c r="AO332" i="5"/>
  <c r="AP331" i="5"/>
  <c r="AO331" i="5"/>
  <c r="AP330" i="5"/>
  <c r="AO330" i="5"/>
  <c r="AP329" i="5"/>
  <c r="AO329" i="5"/>
  <c r="AP328" i="5"/>
  <c r="AO328" i="5"/>
  <c r="AP327" i="5"/>
  <c r="AO327" i="5"/>
  <c r="AP326" i="5"/>
  <c r="AO326" i="5"/>
  <c r="AP325" i="5"/>
  <c r="AO325" i="5"/>
  <c r="AP324" i="5"/>
  <c r="AO324" i="5"/>
  <c r="AP323" i="5"/>
  <c r="AO323" i="5"/>
  <c r="AP322" i="5"/>
  <c r="AO322" i="5"/>
  <c r="AP321" i="5"/>
  <c r="AO321" i="5"/>
  <c r="AP320" i="5"/>
  <c r="AO320" i="5"/>
  <c r="AP319" i="5"/>
  <c r="AO319" i="5"/>
  <c r="AP318" i="5"/>
  <c r="AO318" i="5"/>
  <c r="AP317" i="5"/>
  <c r="AO317" i="5"/>
  <c r="AP316" i="5"/>
  <c r="AO316" i="5"/>
  <c r="AP315" i="5"/>
  <c r="AO315" i="5"/>
  <c r="AP314" i="5"/>
  <c r="AO314" i="5"/>
  <c r="AP313" i="5"/>
  <c r="AO313" i="5"/>
  <c r="AP312" i="5"/>
  <c r="AO312" i="5"/>
  <c r="AP311" i="5"/>
  <c r="AO311" i="5"/>
  <c r="AP310" i="5"/>
  <c r="AO310" i="5"/>
  <c r="AP309" i="5"/>
  <c r="AO309" i="5"/>
  <c r="AP308" i="5"/>
  <c r="AO308" i="5"/>
  <c r="AP307" i="5"/>
  <c r="AO307" i="5"/>
  <c r="AP306" i="5"/>
  <c r="AO306" i="5"/>
  <c r="AP305" i="5"/>
  <c r="AO305" i="5"/>
  <c r="AP304" i="5"/>
  <c r="AO304" i="5"/>
  <c r="AP303" i="5"/>
  <c r="AO303" i="5"/>
  <c r="AP302" i="5"/>
  <c r="AO302" i="5"/>
  <c r="AP301" i="5"/>
  <c r="AO301" i="5"/>
  <c r="AP300" i="5"/>
  <c r="AO300" i="5"/>
  <c r="AP299" i="5"/>
  <c r="AO299" i="5"/>
  <c r="AP298" i="5"/>
  <c r="AO298" i="5"/>
  <c r="AP297" i="5"/>
  <c r="AO297" i="5"/>
  <c r="AP296" i="5"/>
  <c r="AO296" i="5"/>
  <c r="AP295" i="5"/>
  <c r="AO295" i="5"/>
  <c r="AP294" i="5"/>
  <c r="AO294" i="5"/>
  <c r="AP293" i="5"/>
  <c r="AO293" i="5"/>
  <c r="AP292" i="5"/>
  <c r="AO292" i="5"/>
  <c r="AP291" i="5"/>
  <c r="AO291" i="5"/>
  <c r="AP290" i="5"/>
  <c r="AO290" i="5"/>
  <c r="AP289" i="5"/>
  <c r="AO289" i="5"/>
  <c r="AP288" i="5"/>
  <c r="AO288" i="5"/>
  <c r="AP287" i="5"/>
  <c r="AO287" i="5"/>
  <c r="AP286" i="5"/>
  <c r="AO286" i="5"/>
  <c r="AP285" i="5"/>
  <c r="AO285" i="5"/>
  <c r="AP284" i="5"/>
  <c r="AO284" i="5"/>
  <c r="AP283" i="5"/>
  <c r="AO283" i="5"/>
  <c r="AP282" i="5"/>
  <c r="AO282" i="5"/>
  <c r="AP281" i="5"/>
  <c r="AO281" i="5"/>
  <c r="AP280" i="5"/>
  <c r="AO280" i="5"/>
  <c r="AP279" i="5"/>
  <c r="AO279" i="5"/>
  <c r="AP278" i="5"/>
  <c r="AO278" i="5"/>
  <c r="AP277" i="5"/>
  <c r="AO277" i="5"/>
  <c r="AP276" i="5"/>
  <c r="AO276" i="5"/>
  <c r="AP275" i="5"/>
  <c r="AO275" i="5"/>
  <c r="AP274" i="5"/>
  <c r="AO274" i="5"/>
  <c r="AP273" i="5"/>
  <c r="AO273" i="5"/>
  <c r="AP272" i="5"/>
  <c r="AO272" i="5"/>
  <c r="AP271" i="5"/>
  <c r="AO271" i="5"/>
  <c r="AP270" i="5"/>
  <c r="AO270" i="5"/>
  <c r="AP269" i="5"/>
  <c r="AO269" i="5"/>
  <c r="AP268" i="5"/>
  <c r="AO268" i="5"/>
  <c r="AP267" i="5"/>
  <c r="AO267" i="5"/>
  <c r="AP266" i="5"/>
  <c r="AO266" i="5"/>
  <c r="AP265" i="5"/>
  <c r="AO265" i="5"/>
  <c r="AP264" i="5"/>
  <c r="AO264" i="5"/>
  <c r="AP263" i="5"/>
  <c r="AO263" i="5"/>
  <c r="AP262" i="5"/>
  <c r="AO262" i="5"/>
  <c r="AP261" i="5"/>
  <c r="AO261" i="5"/>
  <c r="AP260" i="5"/>
  <c r="AO260" i="5"/>
  <c r="AP259" i="5"/>
  <c r="AO259" i="5"/>
  <c r="AP258" i="5"/>
  <c r="AO258" i="5"/>
  <c r="AP257" i="5"/>
  <c r="AO257" i="5"/>
  <c r="AP256" i="5"/>
  <c r="AO256" i="5"/>
  <c r="AP255" i="5"/>
  <c r="AO255" i="5"/>
  <c r="AP254" i="5"/>
  <c r="AO254" i="5"/>
  <c r="AP253" i="5"/>
  <c r="AO253" i="5"/>
  <c r="AP252" i="5"/>
  <c r="AO252" i="5"/>
  <c r="AP251" i="5"/>
  <c r="AO251" i="5"/>
  <c r="AP250" i="5"/>
  <c r="AO250" i="5"/>
  <c r="AP249" i="5"/>
  <c r="AO249" i="5"/>
  <c r="AP248" i="5"/>
  <c r="AO248" i="5"/>
  <c r="AP247" i="5"/>
  <c r="AO247" i="5"/>
  <c r="AP246" i="5"/>
  <c r="AO246" i="5"/>
  <c r="AP245" i="5"/>
  <c r="AO245" i="5"/>
  <c r="AP244" i="5"/>
  <c r="AO244" i="5"/>
  <c r="AP243" i="5"/>
  <c r="AO243" i="5"/>
  <c r="AP242" i="5"/>
  <c r="AO242" i="5"/>
  <c r="AP241" i="5"/>
  <c r="AO241" i="5"/>
  <c r="AP240" i="5"/>
  <c r="AO240" i="5"/>
  <c r="AP239" i="5"/>
  <c r="AO239" i="5"/>
  <c r="AP238" i="5"/>
  <c r="AO238" i="5"/>
  <c r="AP237" i="5"/>
  <c r="AO237" i="5"/>
  <c r="AP236" i="5"/>
  <c r="AO236" i="5"/>
  <c r="AP235" i="5"/>
  <c r="AO235" i="5"/>
  <c r="AP234" i="5"/>
  <c r="AO234" i="5"/>
  <c r="AP233" i="5"/>
  <c r="AO233" i="5"/>
  <c r="AP232" i="5"/>
  <c r="AO232" i="5"/>
  <c r="AP231" i="5"/>
  <c r="AO231" i="5"/>
  <c r="AP230" i="5"/>
  <c r="AO230" i="5"/>
  <c r="AP229" i="5"/>
  <c r="AO229" i="5"/>
  <c r="AP228" i="5"/>
  <c r="AO228" i="5"/>
  <c r="AP227" i="5"/>
  <c r="AO227" i="5"/>
  <c r="AP226" i="5"/>
  <c r="AO226" i="5"/>
  <c r="AP225" i="5"/>
  <c r="AO225" i="5"/>
  <c r="AP224" i="5"/>
  <c r="AO224" i="5"/>
  <c r="AP223" i="5"/>
  <c r="AO223" i="5"/>
  <c r="AP222" i="5"/>
  <c r="AO222" i="5"/>
  <c r="AP221" i="5"/>
  <c r="AO221" i="5"/>
  <c r="AP220" i="5"/>
  <c r="AO220" i="5"/>
  <c r="AP219" i="5"/>
  <c r="AO219" i="5"/>
  <c r="AP218" i="5"/>
  <c r="AO218" i="5"/>
  <c r="AP217" i="5"/>
  <c r="AO217" i="5"/>
  <c r="AP216" i="5"/>
  <c r="AO216" i="5"/>
  <c r="AP215" i="5"/>
  <c r="AO215" i="5"/>
  <c r="AP214" i="5"/>
  <c r="AO214" i="5"/>
  <c r="AP213" i="5"/>
  <c r="AO213" i="5"/>
  <c r="AP212" i="5"/>
  <c r="AO212" i="5"/>
  <c r="AP211" i="5"/>
  <c r="AO211" i="5"/>
  <c r="AP210" i="5"/>
  <c r="AO210" i="5"/>
  <c r="AP209" i="5"/>
  <c r="AO209" i="5"/>
  <c r="AP208" i="5"/>
  <c r="AO208" i="5"/>
  <c r="AP207" i="5"/>
  <c r="AO207" i="5"/>
  <c r="AP206" i="5"/>
  <c r="AO206" i="5"/>
  <c r="AP205" i="5"/>
  <c r="AO205" i="5"/>
  <c r="AP204" i="5"/>
  <c r="AO204" i="5"/>
  <c r="AP203" i="5"/>
  <c r="AO203" i="5"/>
  <c r="AP202" i="5"/>
  <c r="AO202" i="5"/>
  <c r="AP201" i="5"/>
  <c r="AO201" i="5"/>
  <c r="AP200" i="5"/>
  <c r="AO200" i="5"/>
  <c r="AP199" i="5"/>
  <c r="AO199" i="5"/>
  <c r="AP198" i="5"/>
  <c r="AO198" i="5"/>
  <c r="AP197" i="5"/>
  <c r="AO197" i="5"/>
  <c r="AP196" i="5"/>
  <c r="AO196" i="5"/>
  <c r="AP195" i="5"/>
  <c r="AO195" i="5"/>
  <c r="AP194" i="5"/>
  <c r="AO194" i="5"/>
  <c r="AP193" i="5"/>
  <c r="AO193" i="5"/>
  <c r="AP192" i="5"/>
  <c r="AO192" i="5"/>
  <c r="AP191" i="5"/>
  <c r="AO191" i="5"/>
  <c r="AP190" i="5"/>
  <c r="AO190" i="5"/>
  <c r="AP189" i="5"/>
  <c r="AO189" i="5"/>
  <c r="AP188" i="5"/>
  <c r="AO188" i="5"/>
  <c r="AP187" i="5"/>
  <c r="AO187" i="5"/>
  <c r="AP186" i="5"/>
  <c r="AO186" i="5"/>
  <c r="AP185" i="5"/>
  <c r="AO185" i="5"/>
  <c r="AP184" i="5"/>
  <c r="AO184" i="5"/>
  <c r="AP183" i="5"/>
  <c r="AO183" i="5"/>
  <c r="AP182" i="5"/>
  <c r="AO182" i="5"/>
  <c r="AP181" i="5"/>
  <c r="AO181" i="5"/>
  <c r="AP180" i="5"/>
  <c r="AO180" i="5"/>
  <c r="AP179" i="5"/>
  <c r="AO179" i="5"/>
  <c r="AP178" i="5"/>
  <c r="AO178" i="5"/>
  <c r="AP177" i="5"/>
  <c r="AO177" i="5"/>
  <c r="AP176" i="5"/>
  <c r="AO176" i="5"/>
  <c r="AP175" i="5"/>
  <c r="AO175" i="5"/>
  <c r="AP174" i="5"/>
  <c r="AO174" i="5"/>
  <c r="AP173" i="5"/>
  <c r="AO173" i="5"/>
  <c r="AP172" i="5"/>
  <c r="AO172" i="5"/>
  <c r="AP171" i="5"/>
  <c r="AO171" i="5"/>
  <c r="AP170" i="5"/>
  <c r="AO170" i="5"/>
  <c r="AP169" i="5"/>
  <c r="AO169" i="5"/>
  <c r="AP168" i="5"/>
  <c r="AO168" i="5"/>
  <c r="AP167" i="5"/>
  <c r="AO167" i="5"/>
  <c r="AP166" i="5"/>
  <c r="AO166" i="5"/>
  <c r="AP165" i="5"/>
  <c r="AO165" i="5"/>
  <c r="AP164" i="5"/>
  <c r="AO164" i="5"/>
  <c r="AP163" i="5"/>
  <c r="AO163" i="5"/>
  <c r="AP162" i="5"/>
  <c r="AO162" i="5"/>
  <c r="AP161" i="5"/>
  <c r="AO161" i="5"/>
  <c r="AP160" i="5"/>
  <c r="AO160" i="5"/>
  <c r="AP159" i="5"/>
  <c r="AO159" i="5"/>
  <c r="AP158" i="5"/>
  <c r="AO158" i="5"/>
  <c r="AP157" i="5"/>
  <c r="AO157" i="5"/>
  <c r="AP156" i="5"/>
  <c r="AO156" i="5"/>
  <c r="AP155" i="5"/>
  <c r="AO155" i="5"/>
  <c r="AP154" i="5"/>
  <c r="AO154" i="5"/>
  <c r="AP153" i="5"/>
  <c r="AO153" i="5"/>
  <c r="AP152" i="5"/>
  <c r="AO152" i="5"/>
  <c r="AP151" i="5"/>
  <c r="AO151" i="5"/>
  <c r="AP150" i="5"/>
  <c r="AO150" i="5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AP122" i="5"/>
  <c r="AO122" i="5"/>
  <c r="AP121" i="5"/>
  <c r="AO121" i="5"/>
  <c r="AP120" i="5"/>
  <c r="AO120" i="5"/>
  <c r="AP119" i="5"/>
  <c r="AO119" i="5"/>
  <c r="AP118" i="5"/>
  <c r="AO118" i="5"/>
  <c r="AP117" i="5"/>
  <c r="AO117" i="5"/>
  <c r="AP116" i="5"/>
  <c r="AO116" i="5"/>
  <c r="AP115" i="5"/>
  <c r="AO115" i="5"/>
  <c r="AP114" i="5"/>
  <c r="AO114" i="5"/>
  <c r="AP113" i="5"/>
  <c r="AO113" i="5"/>
  <c r="AP112" i="5"/>
  <c r="AO112" i="5"/>
  <c r="AP111" i="5"/>
  <c r="AO111" i="5"/>
  <c r="AP110" i="5"/>
  <c r="AO110" i="5"/>
  <c r="AP109" i="5"/>
  <c r="AO109" i="5"/>
  <c r="AP108" i="5"/>
  <c r="AO108" i="5"/>
  <c r="AP107" i="5"/>
  <c r="AO107" i="5"/>
  <c r="AP106" i="5"/>
  <c r="AO106" i="5"/>
  <c r="AP105" i="5"/>
  <c r="AO105" i="5"/>
  <c r="AP104" i="5"/>
  <c r="AO104" i="5"/>
  <c r="AP103" i="5"/>
  <c r="AO103" i="5"/>
  <c r="AP102" i="5"/>
  <c r="AO102" i="5"/>
  <c r="AP101" i="5"/>
  <c r="AO101" i="5"/>
  <c r="AP100" i="5"/>
  <c r="AO100" i="5"/>
  <c r="AP99" i="5"/>
  <c r="AO99" i="5"/>
  <c r="AP98" i="5"/>
  <c r="AO98" i="5"/>
  <c r="AP97" i="5"/>
  <c r="AO97" i="5"/>
  <c r="AP96" i="5"/>
  <c r="AO96" i="5"/>
  <c r="AP95" i="5"/>
  <c r="AO95" i="5"/>
  <c r="AP94" i="5"/>
  <c r="AO94" i="5"/>
  <c r="AP93" i="5"/>
  <c r="AO93" i="5"/>
  <c r="AP92" i="5"/>
  <c r="AO92" i="5"/>
  <c r="AP91" i="5"/>
  <c r="AO91" i="5"/>
  <c r="AP90" i="5"/>
  <c r="AO90" i="5"/>
  <c r="AP89" i="5"/>
  <c r="AO89" i="5"/>
  <c r="AP88" i="5"/>
  <c r="AO88" i="5"/>
  <c r="AP87" i="5"/>
  <c r="AO87" i="5"/>
  <c r="AP86" i="5"/>
  <c r="AO86" i="5"/>
  <c r="AP85" i="5"/>
  <c r="AO85" i="5"/>
  <c r="AP84" i="5"/>
  <c r="AO84" i="5"/>
  <c r="AP83" i="5"/>
  <c r="AO83" i="5"/>
  <c r="AP82" i="5"/>
  <c r="AO82" i="5"/>
  <c r="AP81" i="5"/>
  <c r="AO81" i="5"/>
  <c r="AP80" i="5"/>
  <c r="AO80" i="5"/>
  <c r="AP79" i="5"/>
  <c r="AO79" i="5"/>
  <c r="AP78" i="5"/>
  <c r="AO78" i="5"/>
  <c r="AP77" i="5"/>
  <c r="AO77" i="5"/>
  <c r="AP76" i="5"/>
  <c r="AO76" i="5"/>
  <c r="AP75" i="5"/>
  <c r="AO75" i="5"/>
  <c r="AP74" i="5"/>
  <c r="AO74" i="5"/>
  <c r="AP73" i="5"/>
  <c r="AO73" i="5"/>
  <c r="AP72" i="5"/>
  <c r="AO72" i="5"/>
  <c r="AP71" i="5"/>
  <c r="AO71" i="5"/>
  <c r="AP70" i="5"/>
  <c r="AO70" i="5"/>
  <c r="AP69" i="5"/>
  <c r="AO69" i="5"/>
  <c r="AP68" i="5"/>
  <c r="AO68" i="5"/>
  <c r="AP67" i="5"/>
  <c r="AO67" i="5"/>
  <c r="AP66" i="5"/>
  <c r="AO66" i="5"/>
  <c r="AP65" i="5"/>
  <c r="AO65" i="5"/>
  <c r="AP64" i="5"/>
  <c r="AO64" i="5"/>
  <c r="AP63" i="5"/>
  <c r="AO63" i="5"/>
  <c r="AP62" i="5"/>
  <c r="AO62" i="5"/>
  <c r="AP61" i="5"/>
  <c r="AO61" i="5"/>
  <c r="AP60" i="5"/>
  <c r="AO60" i="5"/>
  <c r="AP59" i="5"/>
  <c r="AO59" i="5"/>
  <c r="AP58" i="5"/>
  <c r="AO58" i="5"/>
  <c r="AP57" i="5"/>
  <c r="AO57" i="5"/>
  <c r="AP56" i="5"/>
  <c r="AO56" i="5"/>
  <c r="AP54" i="5"/>
  <c r="AO54" i="5"/>
  <c r="AP53" i="5"/>
  <c r="AO53" i="5"/>
  <c r="AP52" i="5"/>
  <c r="AO52" i="5"/>
  <c r="AP51" i="5"/>
  <c r="AO51" i="5"/>
  <c r="AP50" i="5"/>
  <c r="AO50" i="5"/>
  <c r="AP49" i="5"/>
  <c r="AO49" i="5"/>
  <c r="AP48" i="5"/>
  <c r="AO48" i="5"/>
  <c r="AP47" i="5"/>
  <c r="AO47" i="5"/>
  <c r="AP46" i="5"/>
  <c r="AO46" i="5"/>
  <c r="AP45" i="5"/>
  <c r="AO45" i="5"/>
  <c r="AP44" i="5"/>
  <c r="AO44" i="5"/>
  <c r="AP43" i="5"/>
  <c r="AO43" i="5"/>
  <c r="AP42" i="5"/>
  <c r="AO42" i="5"/>
  <c r="AP41" i="5"/>
  <c r="AO41" i="5"/>
  <c r="AP40" i="5"/>
  <c r="AO40" i="5"/>
  <c r="AP39" i="5"/>
  <c r="AO39" i="5"/>
  <c r="AP38" i="5"/>
  <c r="AO38" i="5"/>
  <c r="AP37" i="5"/>
  <c r="AO37" i="5"/>
  <c r="AP36" i="5"/>
  <c r="AO36" i="5"/>
  <c r="AP35" i="5"/>
  <c r="AO35" i="5"/>
  <c r="AP34" i="5"/>
  <c r="AO34" i="5"/>
  <c r="AP33" i="5"/>
  <c r="AO33" i="5"/>
  <c r="AP32" i="5"/>
  <c r="AO32" i="5"/>
  <c r="AP31" i="5"/>
  <c r="AO31" i="5"/>
  <c r="AP30" i="5"/>
  <c r="AO30" i="5"/>
  <c r="AP29" i="5"/>
  <c r="AO29" i="5"/>
  <c r="AP28" i="5"/>
  <c r="AO28" i="5"/>
  <c r="AP27" i="5"/>
  <c r="AO27" i="5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5" i="9"/>
  <c r="AP8" i="5"/>
  <c r="AO8" i="5"/>
  <c r="AP7" i="5"/>
  <c r="AO7" i="5"/>
  <c r="AP6" i="5"/>
  <c r="AO6" i="5"/>
  <c r="AP4" i="5"/>
  <c r="AO4" i="5"/>
  <c r="H9" i="9"/>
  <c r="Y859" i="9"/>
  <c r="Y857" i="9"/>
  <c r="Y855" i="9"/>
  <c r="Y853" i="9"/>
  <c r="Y851" i="9"/>
  <c r="Y849" i="9"/>
  <c r="Y847" i="9"/>
  <c r="Y845" i="9"/>
  <c r="Y843" i="9"/>
  <c r="Y841" i="9"/>
  <c r="Y839" i="9"/>
  <c r="Y837" i="9"/>
  <c r="Y835" i="9"/>
  <c r="Y833" i="9"/>
  <c r="Y831" i="9"/>
  <c r="Y829" i="9"/>
  <c r="Y827" i="9"/>
  <c r="Y825" i="9"/>
  <c r="Y823" i="9"/>
  <c r="Y821" i="9"/>
  <c r="Y819" i="9"/>
  <c r="Y817" i="9"/>
  <c r="Y815" i="9"/>
  <c r="Y813" i="9"/>
  <c r="Y811" i="9"/>
  <c r="Y809" i="9"/>
  <c r="Y807" i="9"/>
  <c r="Y805" i="9"/>
  <c r="Y803" i="9"/>
  <c r="Y801" i="9"/>
  <c r="Y799" i="9"/>
  <c r="Y797" i="9"/>
  <c r="Y795" i="9"/>
  <c r="Y793" i="9"/>
  <c r="Y791" i="9"/>
  <c r="Y789" i="9"/>
  <c r="Y787" i="9"/>
  <c r="W784" i="9"/>
  <c r="W777" i="9"/>
  <c r="W773" i="9"/>
  <c r="W769" i="9"/>
  <c r="W765" i="9"/>
  <c r="W761" i="9"/>
  <c r="W757" i="9"/>
  <c r="Y752" i="9"/>
  <c r="Y748" i="9"/>
  <c r="Y744" i="9"/>
  <c r="Y740" i="9"/>
  <c r="Y736" i="9"/>
  <c r="Y732" i="9"/>
  <c r="Y728" i="9"/>
  <c r="Y724" i="9"/>
  <c r="Y720" i="9"/>
  <c r="Y716" i="9"/>
  <c r="Y712" i="9"/>
  <c r="Y708" i="9"/>
  <c r="W694" i="9"/>
  <c r="W686" i="9"/>
  <c r="W678" i="9"/>
  <c r="W785" i="9"/>
  <c r="Y782" i="9"/>
  <c r="Y779" i="9"/>
  <c r="W775" i="9"/>
  <c r="W771" i="9"/>
  <c r="W767" i="9"/>
  <c r="W763" i="9"/>
  <c r="W759" i="9"/>
  <c r="W755" i="9"/>
  <c r="Y750" i="9"/>
  <c r="Y746" i="9"/>
  <c r="Y742" i="9"/>
  <c r="Y738" i="9"/>
  <c r="Y734" i="9"/>
  <c r="Y730" i="9"/>
  <c r="Y726" i="9"/>
  <c r="Y722" i="9"/>
  <c r="Y718" i="9"/>
  <c r="Y714" i="9"/>
  <c r="Y710" i="9"/>
  <c r="Y706" i="9"/>
  <c r="W698" i="9"/>
  <c r="W690" i="9"/>
  <c r="W682" i="9"/>
  <c r="W673" i="9"/>
  <c r="Y669" i="9"/>
  <c r="Y667" i="9"/>
  <c r="Y665" i="9"/>
  <c r="Y663" i="9"/>
  <c r="Y661" i="9"/>
  <c r="Y659" i="9"/>
  <c r="Y657" i="9"/>
  <c r="Y655" i="9"/>
  <c r="Y653" i="9"/>
  <c r="Y651" i="9"/>
  <c r="Y649" i="9"/>
  <c r="Y647" i="9"/>
  <c r="Y645" i="9"/>
  <c r="Y643" i="9"/>
  <c r="Y641" i="9"/>
  <c r="Y638" i="9"/>
  <c r="Y634" i="9"/>
  <c r="Y630" i="9"/>
  <c r="W997" i="9"/>
  <c r="W993" i="9"/>
  <c r="W989" i="9"/>
  <c r="W985" i="9"/>
  <c r="W981" i="9"/>
  <c r="W977" i="9"/>
  <c r="W973" i="9"/>
  <c r="W970" i="9"/>
  <c r="W967" i="9"/>
  <c r="W965" i="9"/>
  <c r="W963" i="9"/>
  <c r="W961" i="9"/>
  <c r="W959" i="9"/>
  <c r="Y957" i="9"/>
  <c r="Y955" i="9"/>
  <c r="Y953" i="9"/>
  <c r="Y951" i="9"/>
  <c r="Y949" i="9"/>
  <c r="Y947" i="9"/>
  <c r="Y945" i="9"/>
  <c r="Y943" i="9"/>
  <c r="Y941" i="9"/>
  <c r="Y939" i="9"/>
  <c r="Y937" i="9"/>
  <c r="Y935" i="9"/>
  <c r="Y933" i="9"/>
  <c r="Y931" i="9"/>
  <c r="Y929" i="9"/>
  <c r="Y927" i="9"/>
  <c r="Y925" i="9"/>
  <c r="Y923" i="9"/>
  <c r="Y921" i="9"/>
  <c r="Y919" i="9"/>
  <c r="Y917" i="9"/>
  <c r="Y915" i="9"/>
  <c r="Y913" i="9"/>
  <c r="Y911" i="9"/>
  <c r="Y909" i="9"/>
  <c r="Y907" i="9"/>
  <c r="Y905" i="9"/>
  <c r="Y903" i="9"/>
  <c r="Y901" i="9"/>
  <c r="Y899" i="9"/>
  <c r="Y897" i="9"/>
  <c r="Y895" i="9"/>
  <c r="Y893" i="9"/>
  <c r="Y891" i="9"/>
  <c r="Y889" i="9"/>
  <c r="Y887" i="9"/>
  <c r="Y885" i="9"/>
  <c r="Y883" i="9"/>
  <c r="Y881" i="9"/>
  <c r="Y879" i="9"/>
  <c r="Y877" i="9"/>
  <c r="Y875" i="9"/>
  <c r="Y873" i="9"/>
  <c r="Y871" i="9"/>
  <c r="Y869" i="9"/>
  <c r="Y867" i="9"/>
  <c r="Y865" i="9"/>
  <c r="Y863" i="9"/>
  <c r="Y861" i="9"/>
  <c r="W859" i="9"/>
  <c r="W857" i="9"/>
  <c r="W855" i="9"/>
  <c r="W853" i="9"/>
  <c r="W851" i="9"/>
  <c r="W849" i="9"/>
  <c r="W847" i="9"/>
  <c r="W845" i="9"/>
  <c r="W843" i="9"/>
  <c r="W841" i="9"/>
  <c r="W839" i="9"/>
  <c r="W837" i="9"/>
  <c r="W835" i="9"/>
  <c r="W833" i="9"/>
  <c r="W831" i="9"/>
  <c r="W829" i="9"/>
  <c r="W827" i="9"/>
  <c r="W825" i="9"/>
  <c r="W823" i="9"/>
  <c r="W821" i="9"/>
  <c r="W819" i="9"/>
  <c r="W817" i="9"/>
  <c r="W447" i="9"/>
  <c r="W439" i="9"/>
  <c r="W431" i="9"/>
  <c r="W427" i="9"/>
  <c r="W423" i="9"/>
  <c r="W419" i="9"/>
  <c r="W415" i="9"/>
  <c r="Y404" i="9"/>
  <c r="W403" i="9"/>
  <c r="Y399" i="9"/>
  <c r="Y395" i="9"/>
  <c r="Y391" i="9"/>
  <c r="Y387" i="9"/>
  <c r="Y383" i="9"/>
  <c r="Y380" i="9"/>
  <c r="Y378" i="9"/>
  <c r="Y376" i="9"/>
  <c r="Y374" i="9"/>
  <c r="Y372" i="9"/>
  <c r="Y370" i="9"/>
  <c r="Y368" i="9"/>
  <c r="Y366" i="9"/>
  <c r="Y364" i="9"/>
  <c r="Y362" i="9"/>
  <c r="Y360" i="9"/>
  <c r="Y358" i="9"/>
  <c r="Y356" i="9"/>
  <c r="Y354" i="9"/>
  <c r="Y352" i="9"/>
  <c r="Y350" i="9"/>
  <c r="Y348" i="9"/>
  <c r="Y346" i="9"/>
  <c r="Y344" i="9"/>
  <c r="Y342" i="9"/>
  <c r="Y340" i="9"/>
  <c r="Y338" i="9"/>
  <c r="Y336" i="9"/>
  <c r="Y334" i="9"/>
  <c r="Y332" i="9"/>
  <c r="Y330" i="9"/>
  <c r="Y328" i="9"/>
  <c r="Y326" i="9"/>
  <c r="Y324" i="9"/>
  <c r="Y322" i="9"/>
  <c r="Y320" i="9"/>
  <c r="Y318" i="9"/>
  <c r="Y316" i="9"/>
  <c r="Y314" i="9"/>
  <c r="Y312" i="9"/>
  <c r="Y310" i="9"/>
  <c r="Y308" i="9"/>
  <c r="Y306" i="9"/>
  <c r="Y303" i="9"/>
  <c r="Y282" i="9"/>
  <c r="W97" i="9"/>
  <c r="W89" i="9"/>
  <c r="W81" i="9"/>
  <c r="W73" i="9"/>
  <c r="W65" i="9"/>
  <c r="W57" i="9"/>
  <c r="W52" i="9"/>
  <c r="W48" i="9"/>
  <c r="W44" i="9"/>
  <c r="W40" i="9"/>
  <c r="W36" i="9"/>
  <c r="W32" i="9"/>
  <c r="W28" i="9"/>
  <c r="W20" i="9"/>
  <c r="W11" i="9"/>
  <c r="W697" i="9"/>
  <c r="W693" i="9"/>
  <c r="W689" i="9"/>
  <c r="W685" i="9"/>
  <c r="W681" i="9"/>
  <c r="W677" i="9"/>
  <c r="W672" i="9"/>
  <c r="W639" i="9"/>
  <c r="Y637" i="9"/>
  <c r="Y635" i="9"/>
  <c r="Y633" i="9"/>
  <c r="Y631" i="9"/>
  <c r="Y629" i="9"/>
  <c r="Y627" i="9"/>
  <c r="W620" i="9"/>
  <c r="Y612" i="9"/>
  <c r="Y609" i="9"/>
  <c r="Y607" i="9"/>
  <c r="Y605" i="9"/>
  <c r="Y603" i="9"/>
  <c r="Y601" i="9"/>
  <c r="Y599" i="9"/>
  <c r="Y597" i="9"/>
  <c r="Y595" i="9"/>
  <c r="Y593" i="9"/>
  <c r="Y591" i="9"/>
  <c r="W574" i="9"/>
  <c r="Y571" i="9"/>
  <c r="W558" i="9"/>
  <c r="Y553" i="9"/>
  <c r="W550" i="9"/>
  <c r="W543" i="9"/>
  <c r="Y540" i="9"/>
  <c r="Y537" i="9"/>
  <c r="W534" i="9"/>
  <c r="W529" i="9"/>
  <c r="W521" i="9"/>
  <c r="W513" i="9"/>
  <c r="W505" i="9"/>
  <c r="W497" i="9"/>
  <c r="W489" i="9"/>
  <c r="W481" i="9"/>
  <c r="W473" i="9"/>
  <c r="W465" i="9"/>
  <c r="W457" i="9"/>
  <c r="W449" i="9"/>
  <c r="W441" i="9"/>
  <c r="W433" i="9"/>
  <c r="W428" i="9"/>
  <c r="W424" i="9"/>
  <c r="W420" i="9"/>
  <c r="W416" i="9"/>
  <c r="W413" i="9"/>
  <c r="Y411" i="9"/>
  <c r="Y408" i="9"/>
  <c r="W405" i="9"/>
  <c r="Y400" i="9"/>
  <c r="Y396" i="9"/>
  <c r="Y392" i="9"/>
  <c r="Y388" i="9"/>
  <c r="Y384" i="9"/>
  <c r="W304" i="9"/>
  <c r="Y304" i="9"/>
  <c r="Y299" i="9"/>
  <c r="W299" i="9"/>
  <c r="Y295" i="9"/>
  <c r="W295" i="9"/>
  <c r="Y291" i="9"/>
  <c r="W291" i="9"/>
  <c r="Y287" i="9"/>
  <c r="W287" i="9"/>
  <c r="Y283" i="9"/>
  <c r="W283" i="9"/>
  <c r="Y279" i="9"/>
  <c r="W279" i="9"/>
  <c r="Y209" i="9"/>
  <c r="W209" i="9"/>
  <c r="Y202" i="9"/>
  <c r="W202" i="9"/>
  <c r="Y197" i="9"/>
  <c r="W197" i="9"/>
  <c r="Y194" i="9"/>
  <c r="Y190" i="9"/>
  <c r="Y186" i="9"/>
  <c r="Y182" i="9"/>
  <c r="Y178" i="9"/>
  <c r="Y174" i="9"/>
  <c r="Y170" i="9"/>
  <c r="Y166" i="9"/>
  <c r="Y162" i="9"/>
  <c r="Y158" i="9"/>
  <c r="Y154" i="9"/>
  <c r="Y150" i="9"/>
  <c r="Y146" i="9"/>
  <c r="Y142" i="9"/>
  <c r="Y137" i="9"/>
  <c r="W137" i="9"/>
  <c r="W131" i="9"/>
  <c r="W123" i="9"/>
  <c r="W115" i="9"/>
  <c r="W107" i="9"/>
  <c r="W99" i="9"/>
  <c r="W91" i="9"/>
  <c r="W83" i="9"/>
  <c r="W75" i="9"/>
  <c r="W67" i="9"/>
  <c r="W59" i="9"/>
  <c r="W53" i="9"/>
  <c r="W49" i="9"/>
  <c r="W45" i="9"/>
  <c r="W41" i="9"/>
  <c r="W37" i="9"/>
  <c r="W33" i="9"/>
  <c r="W29" i="9"/>
  <c r="Y751" i="9"/>
  <c r="Y749" i="9"/>
  <c r="Y747" i="9"/>
  <c r="Y745" i="9"/>
  <c r="Y743" i="9"/>
  <c r="Y741" i="9"/>
  <c r="Y739" i="9"/>
  <c r="Y737" i="9"/>
  <c r="Y735" i="9"/>
  <c r="Y733" i="9"/>
  <c r="Y731" i="9"/>
  <c r="Y729" i="9"/>
  <c r="Y727" i="9"/>
  <c r="Y725" i="9"/>
  <c r="Y723" i="9"/>
  <c r="Y721" i="9"/>
  <c r="Y719" i="9"/>
  <c r="Y717" i="9"/>
  <c r="Y715" i="9"/>
  <c r="Y713" i="9"/>
  <c r="Y711" i="9"/>
  <c r="Y709" i="9"/>
  <c r="Y707" i="9"/>
  <c r="W699" i="9"/>
  <c r="W695" i="9"/>
  <c r="W691" i="9"/>
  <c r="W687" i="9"/>
  <c r="W683" i="9"/>
  <c r="W679" i="9"/>
  <c r="W674" i="9"/>
  <c r="W670" i="9"/>
  <c r="Y668" i="9"/>
  <c r="Y666" i="9"/>
  <c r="Y664" i="9"/>
  <c r="Y662" i="9"/>
  <c r="Y660" i="9"/>
  <c r="Y658" i="9"/>
  <c r="Y656" i="9"/>
  <c r="Y654" i="9"/>
  <c r="Y652" i="9"/>
  <c r="Y650" i="9"/>
  <c r="Y648" i="9"/>
  <c r="Y646" i="9"/>
  <c r="Y644" i="9"/>
  <c r="Y642" i="9"/>
  <c r="Y640" i="9"/>
  <c r="W626" i="9"/>
  <c r="Y624" i="9"/>
  <c r="Y621" i="9"/>
  <c r="Y618" i="9"/>
  <c r="Y615" i="9"/>
  <c r="W590" i="9"/>
  <c r="Y588" i="9"/>
  <c r="Y586" i="9"/>
  <c r="Y584" i="9"/>
  <c r="Y582" i="9"/>
  <c r="Y580" i="9"/>
  <c r="Y578" i="9"/>
  <c r="Y575" i="9"/>
  <c r="W570" i="9"/>
  <c r="Y568" i="9"/>
  <c r="Y566" i="9"/>
  <c r="Y564" i="9"/>
  <c r="Y562" i="9"/>
  <c r="Y559" i="9"/>
  <c r="W551" i="9"/>
  <c r="Y548" i="9"/>
  <c r="Y545" i="9"/>
  <c r="W542" i="9"/>
  <c r="W535" i="9"/>
  <c r="Y532" i="9"/>
  <c r="W525" i="9"/>
  <c r="W517" i="9"/>
  <c r="W509" i="9"/>
  <c r="W501" i="9"/>
  <c r="W493" i="9"/>
  <c r="W485" i="9"/>
  <c r="W477" i="9"/>
  <c r="W469" i="9"/>
  <c r="W461" i="9"/>
  <c r="W453" i="9"/>
  <c r="W445" i="9"/>
  <c r="W437" i="9"/>
  <c r="W430" i="9"/>
  <c r="W426" i="9"/>
  <c r="W422" i="9"/>
  <c r="W418" i="9"/>
  <c r="W414" i="9"/>
  <c r="W410" i="9"/>
  <c r="W407" i="9"/>
  <c r="Y402" i="9"/>
  <c r="Y398" i="9"/>
  <c r="Y394" i="9"/>
  <c r="Y390" i="9"/>
  <c r="Y386" i="9"/>
  <c r="Y382" i="9"/>
  <c r="Y301" i="9"/>
  <c r="W301" i="9"/>
  <c r="Y297" i="9"/>
  <c r="W297" i="9"/>
  <c r="Y293" i="9"/>
  <c r="W293" i="9"/>
  <c r="Y289" i="9"/>
  <c r="W289" i="9"/>
  <c r="Y285" i="9"/>
  <c r="W285" i="9"/>
  <c r="Y281" i="9"/>
  <c r="W281" i="9"/>
  <c r="W212" i="9"/>
  <c r="Y212" i="9"/>
  <c r="W204" i="9"/>
  <c r="Y204" i="9"/>
  <c r="Y200" i="9"/>
  <c r="W200" i="9"/>
  <c r="W139" i="9"/>
  <c r="Y139" i="9"/>
  <c r="Y1050" i="9"/>
  <c r="Y1048" i="9"/>
  <c r="Y1046" i="9"/>
  <c r="Y1044" i="9"/>
  <c r="Y1042" i="9"/>
  <c r="Y1040" i="9"/>
  <c r="Y1038" i="9"/>
  <c r="Y1036" i="9"/>
  <c r="Y1034" i="9"/>
  <c r="Y1032" i="9"/>
  <c r="Y1030" i="9"/>
  <c r="Y1028" i="9"/>
  <c r="Y1026" i="9"/>
  <c r="Y1024" i="9"/>
  <c r="Y1022" i="9"/>
  <c r="Y1020" i="9"/>
  <c r="Y1018" i="9"/>
  <c r="Y1016" i="9"/>
  <c r="Y1014" i="9"/>
  <c r="Y1012" i="9"/>
  <c r="Y1010" i="9"/>
  <c r="Y1008" i="9"/>
  <c r="Y1006" i="9"/>
  <c r="Y1004" i="9"/>
  <c r="W1002" i="9"/>
  <c r="W1000" i="9"/>
  <c r="W998" i="9"/>
  <c r="W996" i="9"/>
  <c r="W994" i="9"/>
  <c r="W992" i="9"/>
  <c r="W990" i="9"/>
  <c r="W988" i="9"/>
  <c r="W986" i="9"/>
  <c r="W984" i="9"/>
  <c r="W982" i="9"/>
  <c r="W980" i="9"/>
  <c r="W978" i="9"/>
  <c r="W976" i="9"/>
  <c r="W974" i="9"/>
  <c r="W972" i="9"/>
  <c r="Y777" i="9"/>
  <c r="Y775" i="9"/>
  <c r="Y773" i="9"/>
  <c r="Y771" i="9"/>
  <c r="Y769" i="9"/>
  <c r="Y767" i="9"/>
  <c r="Y765" i="9"/>
  <c r="Y763" i="9"/>
  <c r="Y761" i="9"/>
  <c r="Y759" i="9"/>
  <c r="Y757" i="9"/>
  <c r="Y755" i="9"/>
  <c r="Y639" i="9"/>
  <c r="W637" i="9"/>
  <c r="W635" i="9"/>
  <c r="W633" i="9"/>
  <c r="W631" i="9"/>
  <c r="W629" i="9"/>
  <c r="W627" i="9"/>
  <c r="Y620" i="9"/>
  <c r="W609" i="9"/>
  <c r="W607" i="9"/>
  <c r="W605" i="9"/>
  <c r="W603" i="9"/>
  <c r="W601" i="9"/>
  <c r="W599" i="9"/>
  <c r="W597" i="9"/>
  <c r="W595" i="9"/>
  <c r="W593" i="9"/>
  <c r="W591" i="9"/>
  <c r="Y574" i="9"/>
  <c r="W571" i="9"/>
  <c r="Y558" i="9"/>
  <c r="W553" i="9"/>
  <c r="Y550" i="9"/>
  <c r="W537" i="9"/>
  <c r="Y534" i="9"/>
  <c r="Y413" i="9"/>
  <c r="W411" i="9"/>
  <c r="Y381" i="9"/>
  <c r="Y379" i="9"/>
  <c r="Y377" i="9"/>
  <c r="Y375" i="9"/>
  <c r="Y373" i="9"/>
  <c r="Y371" i="9"/>
  <c r="Y369" i="9"/>
  <c r="Y367" i="9"/>
  <c r="Y365" i="9"/>
  <c r="Y363" i="9"/>
  <c r="Y361" i="9"/>
  <c r="Y359" i="9"/>
  <c r="Y357" i="9"/>
  <c r="Y355" i="9"/>
  <c r="Y353" i="9"/>
  <c r="Y351" i="9"/>
  <c r="Y349" i="9"/>
  <c r="Y347" i="9"/>
  <c r="Y345" i="9"/>
  <c r="Y343" i="9"/>
  <c r="Y341" i="9"/>
  <c r="Y339" i="9"/>
  <c r="Y337" i="9"/>
  <c r="Y335" i="9"/>
  <c r="Y333" i="9"/>
  <c r="Y331" i="9"/>
  <c r="Y329" i="9"/>
  <c r="Y327" i="9"/>
  <c r="Y325" i="9"/>
  <c r="Y323" i="9"/>
  <c r="Y321" i="9"/>
  <c r="Y319" i="9"/>
  <c r="Y317" i="9"/>
  <c r="Y315" i="9"/>
  <c r="Y313" i="9"/>
  <c r="Y311" i="9"/>
  <c r="Y309" i="9"/>
  <c r="Y307" i="9"/>
  <c r="Y305" i="9"/>
  <c r="W278" i="9"/>
  <c r="Y275" i="9"/>
  <c r="Y273" i="9"/>
  <c r="Y271" i="9"/>
  <c r="Y269" i="9"/>
  <c r="Y267" i="9"/>
  <c r="Y265" i="9"/>
  <c r="Y263" i="9"/>
  <c r="Y261" i="9"/>
  <c r="Y259" i="9"/>
  <c r="Y257" i="9"/>
  <c r="Y255" i="9"/>
  <c r="Y253" i="9"/>
  <c r="Y251" i="9"/>
  <c r="Y249" i="9"/>
  <c r="Y247" i="9"/>
  <c r="Y245" i="9"/>
  <c r="Y243" i="9"/>
  <c r="Y241" i="9"/>
  <c r="Y239" i="9"/>
  <c r="Y237" i="9"/>
  <c r="Y235" i="9"/>
  <c r="Y233" i="9"/>
  <c r="Y231" i="9"/>
  <c r="Y229" i="9"/>
  <c r="Y227" i="9"/>
  <c r="Y225" i="9"/>
  <c r="Y223" i="9"/>
  <c r="Y221" i="9"/>
  <c r="Y219" i="9"/>
  <c r="Y217" i="9"/>
  <c r="Y215" i="9"/>
  <c r="Y213" i="9"/>
  <c r="W208" i="9"/>
  <c r="Y205" i="9"/>
  <c r="W196" i="9"/>
  <c r="Y192" i="9"/>
  <c r="Y188" i="9"/>
  <c r="Y184" i="9"/>
  <c r="Y180" i="9"/>
  <c r="Y176" i="9"/>
  <c r="Y172" i="9"/>
  <c r="Y168" i="9"/>
  <c r="Y164" i="9"/>
  <c r="Y160" i="9"/>
  <c r="Y156" i="9"/>
  <c r="Y152" i="9"/>
  <c r="Y148" i="9"/>
  <c r="Y144" i="9"/>
  <c r="Y140" i="9"/>
  <c r="W135" i="9"/>
  <c r="W127" i="9"/>
  <c r="W119" i="9"/>
  <c r="W111" i="9"/>
  <c r="W103" i="9"/>
  <c r="W95" i="9"/>
  <c r="W87" i="9"/>
  <c r="W79" i="9"/>
  <c r="W71" i="9"/>
  <c r="W63" i="9"/>
  <c r="W55" i="9"/>
  <c r="W51" i="9"/>
  <c r="W47" i="9"/>
  <c r="W43" i="9"/>
  <c r="W39" i="9"/>
  <c r="W35" i="9"/>
  <c r="W31" i="9"/>
  <c r="W786" i="9"/>
  <c r="Y785" i="9"/>
  <c r="W782" i="9"/>
  <c r="Y781" i="9"/>
  <c r="W552" i="9"/>
  <c r="Y551" i="9"/>
  <c r="W548" i="9"/>
  <c r="Y547" i="9"/>
  <c r="W544" i="9"/>
  <c r="Y543" i="9"/>
  <c r="W540" i="9"/>
  <c r="Y539" i="9"/>
  <c r="W536" i="9"/>
  <c r="Y535" i="9"/>
  <c r="W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05" i="9"/>
  <c r="W969" i="9"/>
  <c r="W676" i="9"/>
  <c r="Y135" i="9"/>
  <c r="Y134" i="9"/>
  <c r="Y133" i="9"/>
  <c r="Y132" i="9"/>
  <c r="Y131" i="9"/>
  <c r="Y130" i="9"/>
  <c r="Y129" i="9"/>
  <c r="Y128" i="9"/>
  <c r="Y127" i="9"/>
  <c r="Y126" i="9"/>
  <c r="Y125" i="9"/>
  <c r="Y124" i="9"/>
  <c r="Y123" i="9"/>
  <c r="Y122" i="9"/>
  <c r="Y121" i="9"/>
  <c r="Y120" i="9"/>
  <c r="Y119" i="9"/>
  <c r="Y118" i="9"/>
  <c r="Y117" i="9"/>
  <c r="Y116" i="9"/>
  <c r="Y115" i="9"/>
  <c r="Y114" i="9"/>
  <c r="Y113" i="9"/>
  <c r="Y112" i="9"/>
  <c r="Y111" i="9"/>
  <c r="Y110" i="9"/>
  <c r="Y109" i="9"/>
  <c r="Y108" i="9"/>
  <c r="Y107" i="9"/>
  <c r="Y106" i="9"/>
  <c r="Y105" i="9"/>
  <c r="Y104" i="9"/>
  <c r="Y103" i="9"/>
  <c r="Y102" i="9"/>
  <c r="Y101" i="9"/>
  <c r="Y100" i="9"/>
  <c r="Y99" i="9"/>
  <c r="Y98" i="9"/>
  <c r="Y97" i="9"/>
  <c r="Y96" i="9"/>
  <c r="Y95" i="9"/>
  <c r="Y94" i="9"/>
  <c r="Y93" i="9"/>
  <c r="Y92" i="9"/>
  <c r="Y91" i="9"/>
  <c r="Y90" i="9"/>
  <c r="Y89" i="9"/>
  <c r="Y88" i="9"/>
  <c r="Y87" i="9"/>
  <c r="Y86" i="9"/>
  <c r="Y85" i="9"/>
  <c r="Y84" i="9"/>
  <c r="Y83" i="9"/>
  <c r="Y82" i="9"/>
  <c r="Y81" i="9"/>
  <c r="Y80" i="9"/>
  <c r="Y79" i="9"/>
  <c r="Y78" i="9"/>
  <c r="Y77" i="9"/>
  <c r="Y76" i="9"/>
  <c r="Y75" i="9"/>
  <c r="Y74" i="9"/>
  <c r="Y73" i="9"/>
  <c r="Y72" i="9"/>
  <c r="Y71" i="9"/>
  <c r="Y70" i="9"/>
  <c r="Y69" i="9"/>
  <c r="Y68" i="9"/>
  <c r="Y67" i="9"/>
  <c r="Y66" i="9"/>
  <c r="Y65" i="9"/>
  <c r="Y64" i="9"/>
  <c r="Y63" i="9"/>
  <c r="Y62" i="9"/>
  <c r="Y61" i="9"/>
  <c r="Y60" i="9"/>
  <c r="Y59" i="9"/>
  <c r="Y58" i="9"/>
  <c r="Y57" i="9"/>
  <c r="Y56" i="9"/>
  <c r="Y55" i="9"/>
  <c r="Y54" i="9"/>
  <c r="Y53" i="9"/>
  <c r="Y52" i="9"/>
  <c r="Y51" i="9"/>
  <c r="Y50" i="9"/>
  <c r="Y49" i="9"/>
  <c r="Y48" i="9"/>
  <c r="Y47" i="9"/>
  <c r="Y46" i="9"/>
  <c r="Y45" i="9"/>
  <c r="Y44" i="9"/>
  <c r="Y43" i="9"/>
  <c r="Y42" i="9"/>
  <c r="Y41" i="9"/>
  <c r="Y40" i="9"/>
  <c r="Y39" i="9"/>
  <c r="Y38" i="9"/>
  <c r="Y37" i="9"/>
  <c r="Y36" i="9"/>
  <c r="Y35" i="9"/>
  <c r="Y34" i="9"/>
  <c r="Y33" i="9"/>
  <c r="Y32" i="9"/>
  <c r="Y31" i="9"/>
  <c r="Y30" i="9"/>
  <c r="Y29" i="9"/>
  <c r="Y28" i="9"/>
  <c r="Y26" i="9"/>
  <c r="Y24" i="9"/>
  <c r="Y22" i="9"/>
  <c r="Y20" i="9"/>
  <c r="Y18" i="9"/>
  <c r="Y16" i="9"/>
  <c r="Y14" i="9"/>
  <c r="Y10" i="9"/>
  <c r="W956" i="9"/>
  <c r="W954" i="9"/>
  <c r="W952" i="9"/>
  <c r="W950" i="9"/>
  <c r="W948" i="9"/>
  <c r="W946" i="9"/>
  <c r="W944" i="9"/>
  <c r="W942" i="9"/>
  <c r="W940" i="9"/>
  <c r="W778" i="9"/>
  <c r="W776" i="9"/>
  <c r="W774" i="9"/>
  <c r="W772" i="9"/>
  <c r="W770" i="9"/>
  <c r="W768" i="9"/>
  <c r="W766" i="9"/>
  <c r="W764" i="9"/>
  <c r="W762" i="9"/>
  <c r="W760" i="9"/>
  <c r="W758" i="9"/>
  <c r="W756" i="9"/>
  <c r="W754" i="9"/>
  <c r="W752" i="9"/>
  <c r="W750" i="9"/>
  <c r="W748" i="9"/>
  <c r="W746" i="9"/>
  <c r="W744" i="9"/>
  <c r="W742" i="9"/>
  <c r="W740" i="9"/>
  <c r="W738" i="9"/>
  <c r="W736" i="9"/>
  <c r="W734" i="9"/>
  <c r="W732" i="9"/>
  <c r="W730" i="9"/>
  <c r="W728" i="9"/>
  <c r="W726" i="9"/>
  <c r="W724" i="9"/>
  <c r="W722" i="9"/>
  <c r="W720" i="9"/>
  <c r="W718" i="9"/>
  <c r="W716" i="9"/>
  <c r="W714" i="9"/>
  <c r="W712" i="9"/>
  <c r="W710" i="9"/>
  <c r="W708" i="9"/>
  <c r="W706" i="9"/>
  <c r="W618" i="9"/>
  <c r="W614" i="9"/>
  <c r="W612" i="9"/>
  <c r="W530" i="9"/>
  <c r="W528" i="9"/>
  <c r="W526" i="9"/>
  <c r="W524" i="9"/>
  <c r="W522" i="9"/>
  <c r="W520" i="9"/>
  <c r="W518" i="9"/>
  <c r="W516" i="9"/>
  <c r="W514" i="9"/>
  <c r="W512" i="9"/>
  <c r="W510" i="9"/>
  <c r="W508" i="9"/>
  <c r="W506" i="9"/>
  <c r="W504" i="9"/>
  <c r="W502" i="9"/>
  <c r="W500" i="9"/>
  <c r="W498" i="9"/>
  <c r="W496" i="9"/>
  <c r="W494" i="9"/>
  <c r="W492" i="9"/>
  <c r="W490" i="9"/>
  <c r="W488" i="9"/>
  <c r="W486" i="9"/>
  <c r="W484" i="9"/>
  <c r="W482" i="9"/>
  <c r="W480" i="9"/>
  <c r="W478" i="9"/>
  <c r="W476" i="9"/>
  <c r="W474" i="9"/>
  <c r="W472" i="9"/>
  <c r="W470" i="9"/>
  <c r="W468" i="9"/>
  <c r="W466" i="9"/>
  <c r="W464" i="9"/>
  <c r="W462" i="9"/>
  <c r="W460" i="9"/>
  <c r="W458" i="9"/>
  <c r="W456" i="9"/>
  <c r="W454" i="9"/>
  <c r="W452" i="9"/>
  <c r="W450" i="9"/>
  <c r="W448" i="9"/>
  <c r="W446" i="9"/>
  <c r="W444" i="9"/>
  <c r="W442" i="9"/>
  <c r="W440" i="9"/>
  <c r="W438" i="9"/>
  <c r="W436" i="9"/>
  <c r="W434" i="9"/>
  <c r="W432" i="9"/>
  <c r="W1050" i="9"/>
  <c r="W1048" i="9"/>
  <c r="W1046" i="9"/>
  <c r="W1044" i="9"/>
  <c r="W1042" i="9"/>
  <c r="W1040" i="9"/>
  <c r="W1038" i="9"/>
  <c r="W1036" i="9"/>
  <c r="W1034" i="9"/>
  <c r="W1032" i="9"/>
  <c r="W1030" i="9"/>
  <c r="W1028" i="9"/>
  <c r="W1026" i="9"/>
  <c r="W1024" i="9"/>
  <c r="W1022" i="9"/>
  <c r="W1020" i="9"/>
  <c r="W1018" i="9"/>
  <c r="W1016" i="9"/>
  <c r="W1014" i="9"/>
  <c r="W1012" i="9"/>
  <c r="W1010" i="9"/>
  <c r="W1008" i="9"/>
  <c r="W1006" i="9"/>
  <c r="W1004" i="9"/>
  <c r="Y1003" i="9"/>
  <c r="Y1002" i="9"/>
  <c r="Y1001" i="9"/>
  <c r="W408" i="9"/>
  <c r="W406" i="9"/>
  <c r="W404" i="9"/>
  <c r="W402" i="9"/>
  <c r="W400" i="9"/>
  <c r="W398" i="9"/>
  <c r="W396" i="9"/>
  <c r="W394" i="9"/>
  <c r="W392" i="9"/>
  <c r="W390" i="9"/>
  <c r="W388" i="9"/>
  <c r="W386" i="9"/>
  <c r="W384" i="9"/>
  <c r="W382" i="9"/>
  <c r="W380" i="9"/>
  <c r="W378" i="9"/>
  <c r="W376" i="9"/>
  <c r="W374" i="9"/>
  <c r="W372" i="9"/>
  <c r="W370" i="9"/>
  <c r="W368" i="9"/>
  <c r="W366" i="9"/>
  <c r="W364" i="9"/>
  <c r="W362" i="9"/>
  <c r="W360" i="9"/>
  <c r="W358" i="9"/>
  <c r="W356" i="9"/>
  <c r="W354" i="9"/>
  <c r="W352" i="9"/>
  <c r="W350" i="9"/>
  <c r="W348" i="9"/>
  <c r="W346" i="9"/>
  <c r="W344" i="9"/>
  <c r="W342" i="9"/>
  <c r="W340" i="9"/>
  <c r="W338" i="9"/>
  <c r="W336" i="9"/>
  <c r="W334" i="9"/>
  <c r="W332" i="9"/>
  <c r="W330" i="9"/>
  <c r="W328" i="9"/>
  <c r="W326" i="9"/>
  <c r="W324" i="9"/>
  <c r="W322" i="9"/>
  <c r="W320" i="9"/>
  <c r="W318" i="9"/>
  <c r="W316" i="9"/>
  <c r="W314" i="9"/>
  <c r="W312" i="9"/>
  <c r="W310" i="9"/>
  <c r="W308" i="9"/>
  <c r="W306" i="9"/>
  <c r="W194" i="9"/>
  <c r="W192" i="9"/>
  <c r="W190" i="9"/>
  <c r="W188" i="9"/>
  <c r="W186" i="9"/>
  <c r="W184" i="9"/>
  <c r="W182" i="9"/>
  <c r="W180" i="9"/>
  <c r="W178" i="9"/>
  <c r="W176" i="9"/>
  <c r="W174" i="9"/>
  <c r="W172" i="9"/>
  <c r="W170" i="9"/>
  <c r="W168" i="9"/>
  <c r="W166" i="9"/>
  <c r="W164" i="9"/>
  <c r="W162" i="9"/>
  <c r="W160" i="9"/>
  <c r="W158" i="9"/>
  <c r="W156" i="9"/>
  <c r="W154" i="9"/>
  <c r="W152" i="9"/>
  <c r="W150" i="9"/>
  <c r="W148" i="9"/>
  <c r="W146" i="9"/>
  <c r="W144" i="9"/>
  <c r="W142" i="9"/>
  <c r="W140" i="9"/>
  <c r="W138" i="9"/>
  <c r="W136" i="9"/>
  <c r="W134" i="9"/>
  <c r="W132" i="9"/>
  <c r="W130" i="9"/>
  <c r="W128" i="9"/>
  <c r="W126" i="9"/>
  <c r="W124" i="9"/>
  <c r="W122" i="9"/>
  <c r="W120" i="9"/>
  <c r="W118" i="9"/>
  <c r="W116" i="9"/>
  <c r="W114" i="9"/>
  <c r="W112" i="9"/>
  <c r="W110" i="9"/>
  <c r="W108" i="9"/>
  <c r="W106" i="9"/>
  <c r="W104" i="9"/>
  <c r="W102" i="9"/>
  <c r="W100" i="9"/>
  <c r="W98" i="9"/>
  <c r="W96" i="9"/>
  <c r="W94" i="9"/>
  <c r="W92" i="9"/>
  <c r="W90" i="9"/>
  <c r="W88" i="9"/>
  <c r="W86" i="9"/>
  <c r="W84" i="9"/>
  <c r="W82" i="9"/>
  <c r="W80" i="9"/>
  <c r="W78" i="9"/>
  <c r="W76" i="9"/>
  <c r="W74" i="9"/>
  <c r="W72" i="9"/>
  <c r="W70" i="9"/>
  <c r="W68" i="9"/>
  <c r="W66" i="9"/>
  <c r="W64" i="9"/>
  <c r="W62" i="9"/>
  <c r="W60" i="9"/>
  <c r="W58" i="9"/>
  <c r="W56" i="9"/>
  <c r="Y704" i="9"/>
  <c r="Y702" i="9"/>
  <c r="Y705" i="9"/>
  <c r="Y703" i="9"/>
  <c r="Y701" i="9"/>
  <c r="Y1000" i="9"/>
  <c r="Y999" i="9"/>
  <c r="Y998" i="9"/>
  <c r="Y997" i="9"/>
  <c r="Y996" i="9"/>
  <c r="Y995" i="9"/>
  <c r="Y994" i="9"/>
  <c r="Y993" i="9"/>
  <c r="Y992" i="9"/>
  <c r="Y991" i="9"/>
  <c r="Y990" i="9"/>
  <c r="Y989" i="9"/>
  <c r="Y988" i="9"/>
  <c r="Y987" i="9"/>
  <c r="Y986" i="9"/>
  <c r="Y985" i="9"/>
  <c r="Y984" i="9"/>
  <c r="Y983" i="9"/>
  <c r="Y982" i="9"/>
  <c r="Y981" i="9"/>
  <c r="Y980" i="9"/>
  <c r="Y979" i="9"/>
  <c r="Y978" i="9"/>
  <c r="Y977" i="9"/>
  <c r="Y976" i="9"/>
  <c r="Y975" i="9"/>
  <c r="Y974" i="9"/>
  <c r="Y973" i="9"/>
  <c r="Y972" i="9"/>
  <c r="Y971" i="9"/>
  <c r="Y970" i="9"/>
  <c r="Y969" i="9"/>
  <c r="Y968" i="9"/>
  <c r="Y967" i="9"/>
  <c r="Y966" i="9"/>
  <c r="Y965" i="9"/>
  <c r="Y964" i="9"/>
  <c r="Y963" i="9"/>
  <c r="Y962" i="9"/>
  <c r="Y961" i="9"/>
  <c r="Y960" i="9"/>
  <c r="Y959" i="9"/>
  <c r="Y958" i="9"/>
  <c r="Y700" i="9"/>
  <c r="Y699" i="9"/>
  <c r="Y698" i="9"/>
  <c r="Y697" i="9"/>
  <c r="Y696" i="9"/>
  <c r="Y695" i="9"/>
  <c r="Y694" i="9"/>
  <c r="Y693" i="9"/>
  <c r="Y692" i="9"/>
  <c r="Y691" i="9"/>
  <c r="Y690" i="9"/>
  <c r="Y689" i="9"/>
  <c r="Y688" i="9"/>
  <c r="Y687" i="9"/>
  <c r="Y686" i="9"/>
  <c r="Y685" i="9"/>
  <c r="Y684" i="9"/>
  <c r="Y683" i="9"/>
  <c r="Y682" i="9"/>
  <c r="Y681" i="9"/>
  <c r="Y680" i="9"/>
  <c r="Y679" i="9"/>
  <c r="Y678" i="9"/>
  <c r="Y677" i="9"/>
  <c r="Y676" i="9"/>
  <c r="Y675" i="9"/>
  <c r="Y674" i="9"/>
  <c r="Y673" i="9"/>
  <c r="Y672" i="9"/>
  <c r="Y671" i="9"/>
  <c r="Y670" i="9"/>
  <c r="AN1501" i="5"/>
  <c r="AM1501" i="5"/>
  <c r="AN1500" i="5"/>
  <c r="AM1500" i="5"/>
  <c r="AN1499" i="5"/>
  <c r="AM1499" i="5"/>
  <c r="AN1498" i="5"/>
  <c r="AM1498" i="5"/>
  <c r="AN1497" i="5"/>
  <c r="AM1497" i="5"/>
  <c r="AN1496" i="5"/>
  <c r="AM1496" i="5"/>
  <c r="AN1495" i="5"/>
  <c r="AM1495" i="5"/>
  <c r="AN1494" i="5"/>
  <c r="AM1494" i="5"/>
  <c r="AN1493" i="5"/>
  <c r="AM1493" i="5"/>
  <c r="AN1492" i="5"/>
  <c r="AM1492" i="5"/>
  <c r="AN1491" i="5"/>
  <c r="AM1491" i="5"/>
  <c r="AN1490" i="5"/>
  <c r="AM1490" i="5"/>
  <c r="AN1489" i="5"/>
  <c r="AM1489" i="5"/>
  <c r="AN1488" i="5"/>
  <c r="AM1488" i="5"/>
  <c r="AN1487" i="5"/>
  <c r="AM1487" i="5"/>
  <c r="AN1486" i="5"/>
  <c r="AM1486" i="5"/>
  <c r="AN1485" i="5"/>
  <c r="AM1485" i="5"/>
  <c r="AN1484" i="5"/>
  <c r="AM1484" i="5"/>
  <c r="AN1483" i="5"/>
  <c r="AM1483" i="5"/>
  <c r="AN1482" i="5"/>
  <c r="AM1482" i="5"/>
  <c r="AN1481" i="5"/>
  <c r="AM1481" i="5"/>
  <c r="AN1480" i="5"/>
  <c r="AM1480" i="5"/>
  <c r="AN1479" i="5"/>
  <c r="AM1479" i="5"/>
  <c r="AN1478" i="5"/>
  <c r="AM1478" i="5"/>
  <c r="AN1477" i="5"/>
  <c r="AM1477" i="5"/>
  <c r="AN1476" i="5"/>
  <c r="AM1476" i="5"/>
  <c r="AN1475" i="5"/>
  <c r="AM1475" i="5"/>
  <c r="AN1474" i="5"/>
  <c r="AM1474" i="5"/>
  <c r="AN1473" i="5"/>
  <c r="AM1473" i="5"/>
  <c r="AN1472" i="5"/>
  <c r="AM1472" i="5"/>
  <c r="AN1471" i="5"/>
  <c r="AM1471" i="5"/>
  <c r="AN1470" i="5"/>
  <c r="AM1470" i="5"/>
  <c r="AN1469" i="5"/>
  <c r="AM1469" i="5"/>
  <c r="AN1468" i="5"/>
  <c r="AM1468" i="5"/>
  <c r="AN1467" i="5"/>
  <c r="AM1467" i="5"/>
  <c r="AN1466" i="5"/>
  <c r="AM1466" i="5"/>
  <c r="AN1465" i="5"/>
  <c r="AM1465" i="5"/>
  <c r="AN1464" i="5"/>
  <c r="AM1464" i="5"/>
  <c r="AN1463" i="5"/>
  <c r="AM1463" i="5"/>
  <c r="AN1462" i="5"/>
  <c r="AM1462" i="5"/>
  <c r="AN1461" i="5"/>
  <c r="AM1461" i="5"/>
  <c r="AN1460" i="5"/>
  <c r="AM1460" i="5"/>
  <c r="AN1459" i="5"/>
  <c r="AM1459" i="5"/>
  <c r="AN1458" i="5"/>
  <c r="AM1458" i="5"/>
  <c r="AN1457" i="5"/>
  <c r="AM1457" i="5"/>
  <c r="AN1456" i="5"/>
  <c r="AM1456" i="5"/>
  <c r="AN1455" i="5"/>
  <c r="AM1455" i="5"/>
  <c r="AN1454" i="5"/>
  <c r="AM1454" i="5"/>
  <c r="AN1453" i="5"/>
  <c r="AM1453" i="5"/>
  <c r="AN1452" i="5"/>
  <c r="AM1452" i="5"/>
  <c r="AN1451" i="5"/>
  <c r="AM1451" i="5"/>
  <c r="AN1450" i="5"/>
  <c r="AM1450" i="5"/>
  <c r="AN1449" i="5"/>
  <c r="AM1449" i="5"/>
  <c r="AN1448" i="5"/>
  <c r="AM1448" i="5"/>
  <c r="AN1447" i="5"/>
  <c r="AM1447" i="5"/>
  <c r="AN1446" i="5"/>
  <c r="AM1446" i="5"/>
  <c r="AN1445" i="5"/>
  <c r="AM1445" i="5"/>
  <c r="AN1444" i="5"/>
  <c r="AM1444" i="5"/>
  <c r="AN1443" i="5"/>
  <c r="AM1443" i="5"/>
  <c r="AN1442" i="5"/>
  <c r="AM1442" i="5"/>
  <c r="AN1441" i="5"/>
  <c r="AM1441" i="5"/>
  <c r="AN1440" i="5"/>
  <c r="AM1440" i="5"/>
  <c r="AN1439" i="5"/>
  <c r="AM1439" i="5"/>
  <c r="AN1438" i="5"/>
  <c r="AM1438" i="5"/>
  <c r="AN1437" i="5"/>
  <c r="AM1437" i="5"/>
  <c r="AN1436" i="5"/>
  <c r="AM1436" i="5"/>
  <c r="AN1435" i="5"/>
  <c r="AM1435" i="5"/>
  <c r="AN1434" i="5"/>
  <c r="AM1434" i="5"/>
  <c r="AN1433" i="5"/>
  <c r="AM1433" i="5"/>
  <c r="AN1432" i="5"/>
  <c r="AM1432" i="5"/>
  <c r="AN1431" i="5"/>
  <c r="AM1431" i="5"/>
  <c r="AN1430" i="5"/>
  <c r="AM1430" i="5"/>
  <c r="AN1429" i="5"/>
  <c r="AM1429" i="5"/>
  <c r="AN1428" i="5"/>
  <c r="AM1428" i="5"/>
  <c r="AN1427" i="5"/>
  <c r="AM1427" i="5"/>
  <c r="AN1426" i="5"/>
  <c r="AM1426" i="5"/>
  <c r="AN1425" i="5"/>
  <c r="AM1425" i="5"/>
  <c r="AN1424" i="5"/>
  <c r="AM1424" i="5"/>
  <c r="AN1423" i="5"/>
  <c r="AM1423" i="5"/>
  <c r="AN1422" i="5"/>
  <c r="AM1422" i="5"/>
  <c r="AN1421" i="5"/>
  <c r="AM1421" i="5"/>
  <c r="AN1420" i="5"/>
  <c r="AM1420" i="5"/>
  <c r="AN1419" i="5"/>
  <c r="AM1419" i="5"/>
  <c r="AN1418" i="5"/>
  <c r="AM1418" i="5"/>
  <c r="AN1417" i="5"/>
  <c r="AM1417" i="5"/>
  <c r="AN1416" i="5"/>
  <c r="AM1416" i="5"/>
  <c r="AN1415" i="5"/>
  <c r="AM1415" i="5"/>
  <c r="AN1414" i="5"/>
  <c r="AM1414" i="5"/>
  <c r="AN1413" i="5"/>
  <c r="AM1413" i="5"/>
  <c r="AN1412" i="5"/>
  <c r="AM1412" i="5"/>
  <c r="AN1411" i="5"/>
  <c r="AM1411" i="5"/>
  <c r="AN1410" i="5"/>
  <c r="AM1410" i="5"/>
  <c r="AN1409" i="5"/>
  <c r="AM1409" i="5"/>
  <c r="AN1408" i="5"/>
  <c r="AM1408" i="5"/>
  <c r="AN1407" i="5"/>
  <c r="AM1407" i="5"/>
  <c r="AN1406" i="5"/>
  <c r="AM1406" i="5"/>
  <c r="AN1405" i="5"/>
  <c r="AM1405" i="5"/>
  <c r="AN1404" i="5"/>
  <c r="AM1404" i="5"/>
  <c r="AN1403" i="5"/>
  <c r="AM1403" i="5"/>
  <c r="AN1402" i="5"/>
  <c r="AM1402" i="5"/>
  <c r="AN1401" i="5"/>
  <c r="AM1401" i="5"/>
  <c r="AN1400" i="5"/>
  <c r="AM1400" i="5"/>
  <c r="AN1399" i="5"/>
  <c r="AM1399" i="5"/>
  <c r="AN1398" i="5"/>
  <c r="AM1398" i="5"/>
  <c r="AN1397" i="5"/>
  <c r="AM1397" i="5"/>
  <c r="AN1396" i="5"/>
  <c r="AM1396" i="5"/>
  <c r="AN1395" i="5"/>
  <c r="AM1395" i="5"/>
  <c r="AN1394" i="5"/>
  <c r="AM1394" i="5"/>
  <c r="AN1393" i="5"/>
  <c r="AM1393" i="5"/>
  <c r="AN1392" i="5"/>
  <c r="AM1392" i="5"/>
  <c r="AN1391" i="5"/>
  <c r="AM1391" i="5"/>
  <c r="AN1390" i="5"/>
  <c r="AM1390" i="5"/>
  <c r="AN1389" i="5"/>
  <c r="AM1389" i="5"/>
  <c r="AN1388" i="5"/>
  <c r="AM1388" i="5"/>
  <c r="AN1387" i="5"/>
  <c r="AM1387" i="5"/>
  <c r="AN1386" i="5"/>
  <c r="AM1386" i="5"/>
  <c r="AN1385" i="5"/>
  <c r="AM1385" i="5"/>
  <c r="AN1384" i="5"/>
  <c r="AM1384" i="5"/>
  <c r="AN1383" i="5"/>
  <c r="AM1383" i="5"/>
  <c r="AN1382" i="5"/>
  <c r="AM1382" i="5"/>
  <c r="AN1381" i="5"/>
  <c r="AM1381" i="5"/>
  <c r="AN1380" i="5"/>
  <c r="AM1380" i="5"/>
  <c r="AN1379" i="5"/>
  <c r="AM1379" i="5"/>
  <c r="AN1378" i="5"/>
  <c r="AM1378" i="5"/>
  <c r="AN1377" i="5"/>
  <c r="AM1377" i="5"/>
  <c r="AN1376" i="5"/>
  <c r="AM1376" i="5"/>
  <c r="AN1375" i="5"/>
  <c r="AM1375" i="5"/>
  <c r="AN1374" i="5"/>
  <c r="AM1374" i="5"/>
  <c r="AN1373" i="5"/>
  <c r="AM1373" i="5"/>
  <c r="AN1372" i="5"/>
  <c r="AM1372" i="5"/>
  <c r="AN1371" i="5"/>
  <c r="AM1371" i="5"/>
  <c r="AN1370" i="5"/>
  <c r="AM1370" i="5"/>
  <c r="AN1369" i="5"/>
  <c r="AM1369" i="5"/>
  <c r="AN1368" i="5"/>
  <c r="AM1368" i="5"/>
  <c r="AN1367" i="5"/>
  <c r="AM1367" i="5"/>
  <c r="AN1366" i="5"/>
  <c r="AM1366" i="5"/>
  <c r="AN1365" i="5"/>
  <c r="AM1365" i="5"/>
  <c r="AN1364" i="5"/>
  <c r="AM1364" i="5"/>
  <c r="AN1363" i="5"/>
  <c r="AM1363" i="5"/>
  <c r="AN1362" i="5"/>
  <c r="AM1362" i="5"/>
  <c r="AN1361" i="5"/>
  <c r="AM1361" i="5"/>
  <c r="AN1360" i="5"/>
  <c r="AM1360" i="5"/>
  <c r="AN1359" i="5"/>
  <c r="AM1359" i="5"/>
  <c r="AN1358" i="5"/>
  <c r="AM1358" i="5"/>
  <c r="AN1357" i="5"/>
  <c r="AM1357" i="5"/>
  <c r="AN1356" i="5"/>
  <c r="AM1356" i="5"/>
  <c r="AN1355" i="5"/>
  <c r="AM1355" i="5"/>
  <c r="AN1354" i="5"/>
  <c r="AM1354" i="5"/>
  <c r="AN1353" i="5"/>
  <c r="AM1353" i="5"/>
  <c r="AN1352" i="5"/>
  <c r="AM1352" i="5"/>
  <c r="AN1351" i="5"/>
  <c r="AM1351" i="5"/>
  <c r="AN1350" i="5"/>
  <c r="AM1350" i="5"/>
  <c r="AN1349" i="5"/>
  <c r="AM1349" i="5"/>
  <c r="AN1348" i="5"/>
  <c r="AM1348" i="5"/>
  <c r="AN1347" i="5"/>
  <c r="AM1347" i="5"/>
  <c r="AN1346" i="5"/>
  <c r="AM1346" i="5"/>
  <c r="AN1345" i="5"/>
  <c r="AM1345" i="5"/>
  <c r="AN1344" i="5"/>
  <c r="AM1344" i="5"/>
  <c r="AN1343" i="5"/>
  <c r="AM1343" i="5"/>
  <c r="AN1342" i="5"/>
  <c r="AM1342" i="5"/>
  <c r="AN1341" i="5"/>
  <c r="AM1341" i="5"/>
  <c r="AN1340" i="5"/>
  <c r="AM1340" i="5"/>
  <c r="AN1339" i="5"/>
  <c r="AM1339" i="5"/>
  <c r="AN1338" i="5"/>
  <c r="AM1338" i="5"/>
  <c r="AN1337" i="5"/>
  <c r="AM1337" i="5"/>
  <c r="AN1336" i="5"/>
  <c r="AM1336" i="5"/>
  <c r="AN1335" i="5"/>
  <c r="AM1335" i="5"/>
  <c r="AN1334" i="5"/>
  <c r="AM1334" i="5"/>
  <c r="AN1333" i="5"/>
  <c r="AM1333" i="5"/>
  <c r="AN1332" i="5"/>
  <c r="AM1332" i="5"/>
  <c r="AN1331" i="5"/>
  <c r="AM1331" i="5"/>
  <c r="AN1330" i="5"/>
  <c r="AM1330" i="5"/>
  <c r="AN1329" i="5"/>
  <c r="AM1329" i="5"/>
  <c r="AN1328" i="5"/>
  <c r="AM1328" i="5"/>
  <c r="AN1327" i="5"/>
  <c r="AM1327" i="5"/>
  <c r="AN1326" i="5"/>
  <c r="AM1326" i="5"/>
  <c r="AN1325" i="5"/>
  <c r="AM1325" i="5"/>
  <c r="AN1324" i="5"/>
  <c r="AM1324" i="5"/>
  <c r="AN1323" i="5"/>
  <c r="AM1323" i="5"/>
  <c r="AN1322" i="5"/>
  <c r="AM1322" i="5"/>
  <c r="AN1321" i="5"/>
  <c r="AM1321" i="5"/>
  <c r="AN1320" i="5"/>
  <c r="AM1320" i="5"/>
  <c r="AN1319" i="5"/>
  <c r="AM1319" i="5"/>
  <c r="AN1318" i="5"/>
  <c r="AM1318" i="5"/>
  <c r="AN1317" i="5"/>
  <c r="AM1317" i="5"/>
  <c r="AN1316" i="5"/>
  <c r="AM1316" i="5"/>
  <c r="AN1315" i="5"/>
  <c r="AM1315" i="5"/>
  <c r="AN1314" i="5"/>
  <c r="AM1314" i="5"/>
  <c r="AN1313" i="5"/>
  <c r="AM1313" i="5"/>
  <c r="AN1312" i="5"/>
  <c r="AM1312" i="5"/>
  <c r="AN1311" i="5"/>
  <c r="AM1311" i="5"/>
  <c r="AN1310" i="5"/>
  <c r="AM1310" i="5"/>
  <c r="AN1309" i="5"/>
  <c r="AM1309" i="5"/>
  <c r="AN1308" i="5"/>
  <c r="AM1308" i="5"/>
  <c r="AN1307" i="5"/>
  <c r="AM1307" i="5"/>
  <c r="AN1306" i="5"/>
  <c r="AM1306" i="5"/>
  <c r="AN1305" i="5"/>
  <c r="AM1305" i="5"/>
  <c r="AN1304" i="5"/>
  <c r="AM1304" i="5"/>
  <c r="AN1303" i="5"/>
  <c r="AM1303" i="5"/>
  <c r="AN1302" i="5"/>
  <c r="AM1302" i="5"/>
  <c r="AN1301" i="5"/>
  <c r="AM1301" i="5"/>
  <c r="AN1300" i="5"/>
  <c r="AM1300" i="5"/>
  <c r="AN1299" i="5"/>
  <c r="AM1299" i="5"/>
  <c r="AN1298" i="5"/>
  <c r="AM1298" i="5"/>
  <c r="AN1297" i="5"/>
  <c r="AM1297" i="5"/>
  <c r="AN1296" i="5"/>
  <c r="AM1296" i="5"/>
  <c r="AN1295" i="5"/>
  <c r="AM1295" i="5"/>
  <c r="AN1294" i="5"/>
  <c r="AM1294" i="5"/>
  <c r="AN1293" i="5"/>
  <c r="AM1293" i="5"/>
  <c r="AN1292" i="5"/>
  <c r="AM1292" i="5"/>
  <c r="AN1291" i="5"/>
  <c r="AM1291" i="5"/>
  <c r="AN1290" i="5"/>
  <c r="AM1290" i="5"/>
  <c r="AN1289" i="5"/>
  <c r="AM1289" i="5"/>
  <c r="AN1288" i="5"/>
  <c r="AM1288" i="5"/>
  <c r="AN1287" i="5"/>
  <c r="AM1287" i="5"/>
  <c r="AN1286" i="5"/>
  <c r="AM1286" i="5"/>
  <c r="AN1285" i="5"/>
  <c r="AM1285" i="5"/>
  <c r="AN1284" i="5"/>
  <c r="AM1284" i="5"/>
  <c r="AN1283" i="5"/>
  <c r="AM1283" i="5"/>
  <c r="AN1282" i="5"/>
  <c r="AM1282" i="5"/>
  <c r="AN1281" i="5"/>
  <c r="AM1281" i="5"/>
  <c r="AN1280" i="5"/>
  <c r="AM1280" i="5"/>
  <c r="AN1279" i="5"/>
  <c r="AM1279" i="5"/>
  <c r="AN1278" i="5"/>
  <c r="AM1278" i="5"/>
  <c r="AN1277" i="5"/>
  <c r="AM1277" i="5"/>
  <c r="AN1276" i="5"/>
  <c r="AM1276" i="5"/>
  <c r="AN1275" i="5"/>
  <c r="AM1275" i="5"/>
  <c r="AN1274" i="5"/>
  <c r="AM1274" i="5"/>
  <c r="AN1273" i="5"/>
  <c r="AM1273" i="5"/>
  <c r="AN1272" i="5"/>
  <c r="AM1272" i="5"/>
  <c r="AN1271" i="5"/>
  <c r="AM1271" i="5"/>
  <c r="AN1270" i="5"/>
  <c r="AM1270" i="5"/>
  <c r="AN1269" i="5"/>
  <c r="AM1269" i="5"/>
  <c r="AN1268" i="5"/>
  <c r="AM1268" i="5"/>
  <c r="AN1267" i="5"/>
  <c r="AM1267" i="5"/>
  <c r="AN1266" i="5"/>
  <c r="AM1266" i="5"/>
  <c r="AN1265" i="5"/>
  <c r="AM1265" i="5"/>
  <c r="AN1264" i="5"/>
  <c r="AM1264" i="5"/>
  <c r="AN1263" i="5"/>
  <c r="AM1263" i="5"/>
  <c r="AN1262" i="5"/>
  <c r="AM1262" i="5"/>
  <c r="AN1261" i="5"/>
  <c r="AM1261" i="5"/>
  <c r="AN1260" i="5"/>
  <c r="AM1260" i="5"/>
  <c r="AN1259" i="5"/>
  <c r="AM1259" i="5"/>
  <c r="AN1258" i="5"/>
  <c r="AM1258" i="5"/>
  <c r="AN1257" i="5"/>
  <c r="AM1257" i="5"/>
  <c r="AN1256" i="5"/>
  <c r="AM1256" i="5"/>
  <c r="AN1255" i="5"/>
  <c r="AM1255" i="5"/>
  <c r="AN1254" i="5"/>
  <c r="AM1254" i="5"/>
  <c r="AN1253" i="5"/>
  <c r="AM1253" i="5"/>
  <c r="AN1252" i="5"/>
  <c r="AM1252" i="5"/>
  <c r="AN1251" i="5"/>
  <c r="AM1251" i="5"/>
  <c r="AN1250" i="5"/>
  <c r="AM1250" i="5"/>
  <c r="AN1249" i="5"/>
  <c r="AM1249" i="5"/>
  <c r="AN1248" i="5"/>
  <c r="AM1248" i="5"/>
  <c r="AN1247" i="5"/>
  <c r="AM1247" i="5"/>
  <c r="AN1246" i="5"/>
  <c r="AM1246" i="5"/>
  <c r="AN1245" i="5"/>
  <c r="AM1245" i="5"/>
  <c r="AN1244" i="5"/>
  <c r="AM1244" i="5"/>
  <c r="AN1243" i="5"/>
  <c r="AM1243" i="5"/>
  <c r="AN1242" i="5"/>
  <c r="AM1242" i="5"/>
  <c r="AN1241" i="5"/>
  <c r="AM1241" i="5"/>
  <c r="AN1240" i="5"/>
  <c r="AM1240" i="5"/>
  <c r="AN1239" i="5"/>
  <c r="AM1239" i="5"/>
  <c r="AN1238" i="5"/>
  <c r="AM1238" i="5"/>
  <c r="AN1237" i="5"/>
  <c r="AM1237" i="5"/>
  <c r="AN1236" i="5"/>
  <c r="AM1236" i="5"/>
  <c r="AN1235" i="5"/>
  <c r="AM1235" i="5"/>
  <c r="AN1234" i="5"/>
  <c r="AM1234" i="5"/>
  <c r="AN1233" i="5"/>
  <c r="AM1233" i="5"/>
  <c r="AN1232" i="5"/>
  <c r="AM1232" i="5"/>
  <c r="AN1231" i="5"/>
  <c r="AM1231" i="5"/>
  <c r="AN1230" i="5"/>
  <c r="AM1230" i="5"/>
  <c r="AN1229" i="5"/>
  <c r="AM1229" i="5"/>
  <c r="AN1228" i="5"/>
  <c r="AM1228" i="5"/>
  <c r="AN1227" i="5"/>
  <c r="AM1227" i="5"/>
  <c r="AN1226" i="5"/>
  <c r="AM1226" i="5"/>
  <c r="AN1225" i="5"/>
  <c r="AM1225" i="5"/>
  <c r="AN1224" i="5"/>
  <c r="AM1224" i="5"/>
  <c r="AN1223" i="5"/>
  <c r="AM1223" i="5"/>
  <c r="AN1222" i="5"/>
  <c r="AM1222" i="5"/>
  <c r="AN1221" i="5"/>
  <c r="AM1221" i="5"/>
  <c r="AN1220" i="5"/>
  <c r="AM1220" i="5"/>
  <c r="AN1219" i="5"/>
  <c r="AM1219" i="5"/>
  <c r="AN1218" i="5"/>
  <c r="AM1218" i="5"/>
  <c r="AN1217" i="5"/>
  <c r="AM1217" i="5"/>
  <c r="AN1216" i="5"/>
  <c r="AM1216" i="5"/>
  <c r="AN1215" i="5"/>
  <c r="AM1215" i="5"/>
  <c r="AN1214" i="5"/>
  <c r="AM1214" i="5"/>
  <c r="AN1213" i="5"/>
  <c r="AM1213" i="5"/>
  <c r="AN1212" i="5"/>
  <c r="AM1212" i="5"/>
  <c r="AN1211" i="5"/>
  <c r="AM1211" i="5"/>
  <c r="AN1210" i="5"/>
  <c r="AM1210" i="5"/>
  <c r="AN1209" i="5"/>
  <c r="AM1209" i="5"/>
  <c r="AN1208" i="5"/>
  <c r="AM1208" i="5"/>
  <c r="AN1207" i="5"/>
  <c r="AM1207" i="5"/>
  <c r="AN1206" i="5"/>
  <c r="AM1206" i="5"/>
  <c r="AN1205" i="5"/>
  <c r="AM1205" i="5"/>
  <c r="AN1204" i="5"/>
  <c r="AM1204" i="5"/>
  <c r="AN1203" i="5"/>
  <c r="AM1203" i="5"/>
  <c r="AN1202" i="5"/>
  <c r="AM1202" i="5"/>
  <c r="AN1201" i="5"/>
  <c r="AM1201" i="5"/>
  <c r="AN1200" i="5"/>
  <c r="AM1200" i="5"/>
  <c r="AN1199" i="5"/>
  <c r="AM1199" i="5"/>
  <c r="AN1198" i="5"/>
  <c r="AM1198" i="5"/>
  <c r="AN1197" i="5"/>
  <c r="AM1197" i="5"/>
  <c r="AN1196" i="5"/>
  <c r="AM1196" i="5"/>
  <c r="AN1195" i="5"/>
  <c r="AM1195" i="5"/>
  <c r="AN1194" i="5"/>
  <c r="AM1194" i="5"/>
  <c r="AN1193" i="5"/>
  <c r="AM1193" i="5"/>
  <c r="AN1192" i="5"/>
  <c r="AM1192" i="5"/>
  <c r="AN1191" i="5"/>
  <c r="AM1191" i="5"/>
  <c r="AN1190" i="5"/>
  <c r="AM1190" i="5"/>
  <c r="AN1189" i="5"/>
  <c r="AM1189" i="5"/>
  <c r="AN1188" i="5"/>
  <c r="AM1188" i="5"/>
  <c r="AN1187" i="5"/>
  <c r="AM1187" i="5"/>
  <c r="AN1186" i="5"/>
  <c r="AM1186" i="5"/>
  <c r="AN1185" i="5"/>
  <c r="AM1185" i="5"/>
  <c r="AN1184" i="5"/>
  <c r="AM1184" i="5"/>
  <c r="AN1183" i="5"/>
  <c r="AM1183" i="5"/>
  <c r="AN1182" i="5"/>
  <c r="AM1182" i="5"/>
  <c r="AN1181" i="5"/>
  <c r="AM1181" i="5"/>
  <c r="AN1180" i="5"/>
  <c r="AM1180" i="5"/>
  <c r="AN1179" i="5"/>
  <c r="AM1179" i="5"/>
  <c r="AN1178" i="5"/>
  <c r="AM1178" i="5"/>
  <c r="AN1177" i="5"/>
  <c r="AM1177" i="5"/>
  <c r="AN1176" i="5"/>
  <c r="AM1176" i="5"/>
  <c r="AN1175" i="5"/>
  <c r="AM1175" i="5"/>
  <c r="AN1174" i="5"/>
  <c r="AM1174" i="5"/>
  <c r="AN1173" i="5"/>
  <c r="AM1173" i="5"/>
  <c r="AN1172" i="5"/>
  <c r="AM1172" i="5"/>
  <c r="AN1171" i="5"/>
  <c r="AM1171" i="5"/>
  <c r="AN1170" i="5"/>
  <c r="AM1170" i="5"/>
  <c r="AN1169" i="5"/>
  <c r="AM1169" i="5"/>
  <c r="AN1168" i="5"/>
  <c r="AM1168" i="5"/>
  <c r="AN1167" i="5"/>
  <c r="AM1167" i="5"/>
  <c r="AN1166" i="5"/>
  <c r="AM1166" i="5"/>
  <c r="AN1165" i="5"/>
  <c r="AM1165" i="5"/>
  <c r="AN1164" i="5"/>
  <c r="AM1164" i="5"/>
  <c r="AN1163" i="5"/>
  <c r="AM1163" i="5"/>
  <c r="AN1162" i="5"/>
  <c r="AM1162" i="5"/>
  <c r="AN1161" i="5"/>
  <c r="AM1161" i="5"/>
  <c r="AN1160" i="5"/>
  <c r="AM1160" i="5"/>
  <c r="AN1159" i="5"/>
  <c r="AM1159" i="5"/>
  <c r="AN1158" i="5"/>
  <c r="AM1158" i="5"/>
  <c r="AN1157" i="5"/>
  <c r="AM1157" i="5"/>
  <c r="AN1156" i="5"/>
  <c r="AM1156" i="5"/>
  <c r="AN1155" i="5"/>
  <c r="AM1155" i="5"/>
  <c r="AN1154" i="5"/>
  <c r="AM1154" i="5"/>
  <c r="AN1153" i="5"/>
  <c r="AM1153" i="5"/>
  <c r="AN1152" i="5"/>
  <c r="AM1152" i="5"/>
  <c r="AN1151" i="5"/>
  <c r="AM1151" i="5"/>
  <c r="AN1150" i="5"/>
  <c r="AM1150" i="5"/>
  <c r="AN1149" i="5"/>
  <c r="AM1149" i="5"/>
  <c r="AN1148" i="5"/>
  <c r="AM1148" i="5"/>
  <c r="AN1147" i="5"/>
  <c r="AM1147" i="5"/>
  <c r="AN1146" i="5"/>
  <c r="AM1146" i="5"/>
  <c r="AN1145" i="5"/>
  <c r="AM1145" i="5"/>
  <c r="AN1144" i="5"/>
  <c r="AM1144" i="5"/>
  <c r="AN1143" i="5"/>
  <c r="AM1143" i="5"/>
  <c r="AN1142" i="5"/>
  <c r="AM1142" i="5"/>
  <c r="AN1141" i="5"/>
  <c r="AM1141" i="5"/>
  <c r="AN1140" i="5"/>
  <c r="AM1140" i="5"/>
  <c r="AN1139" i="5"/>
  <c r="AM1139" i="5"/>
  <c r="AN1138" i="5"/>
  <c r="AM1138" i="5"/>
  <c r="AN1137" i="5"/>
  <c r="AM1137" i="5"/>
  <c r="AN1136" i="5"/>
  <c r="AM1136" i="5"/>
  <c r="AN1135" i="5"/>
  <c r="AM1135" i="5"/>
  <c r="AN1134" i="5"/>
  <c r="AM1134" i="5"/>
  <c r="AN1133" i="5"/>
  <c r="AM1133" i="5"/>
  <c r="AN1132" i="5"/>
  <c r="AM1132" i="5"/>
  <c r="AN1131" i="5"/>
  <c r="AM1131" i="5"/>
  <c r="AN1130" i="5"/>
  <c r="AM1130" i="5"/>
  <c r="AN1129" i="5"/>
  <c r="AM1129" i="5"/>
  <c r="AN1128" i="5"/>
  <c r="AM1128" i="5"/>
  <c r="AN1127" i="5"/>
  <c r="AM1127" i="5"/>
  <c r="AN1126" i="5"/>
  <c r="AM1126" i="5"/>
  <c r="AN1125" i="5"/>
  <c r="AM1125" i="5"/>
  <c r="AN1124" i="5"/>
  <c r="AM1124" i="5"/>
  <c r="AN1123" i="5"/>
  <c r="AM1123" i="5"/>
  <c r="AN1122" i="5"/>
  <c r="AM1122" i="5"/>
  <c r="AN1121" i="5"/>
  <c r="AM1121" i="5"/>
  <c r="AN1120" i="5"/>
  <c r="AM1120" i="5"/>
  <c r="AN1119" i="5"/>
  <c r="AM1119" i="5"/>
  <c r="AN1118" i="5"/>
  <c r="AM1118" i="5"/>
  <c r="AN1117" i="5"/>
  <c r="AM1117" i="5"/>
  <c r="AN1116" i="5"/>
  <c r="AM1116" i="5"/>
  <c r="AN1115" i="5"/>
  <c r="AM1115" i="5"/>
  <c r="AN1114" i="5"/>
  <c r="AM1114" i="5"/>
  <c r="AN1113" i="5"/>
  <c r="AM1113" i="5"/>
  <c r="AN1112" i="5"/>
  <c r="AM1112" i="5"/>
  <c r="AN1111" i="5"/>
  <c r="AM1111" i="5"/>
  <c r="AN1110" i="5"/>
  <c r="AM1110" i="5"/>
  <c r="AN1109" i="5"/>
  <c r="AM1109" i="5"/>
  <c r="AN1108" i="5"/>
  <c r="AM1108" i="5"/>
  <c r="AN1107" i="5"/>
  <c r="AM1107" i="5"/>
  <c r="AN1106" i="5"/>
  <c r="AM1106" i="5"/>
  <c r="AN1105" i="5"/>
  <c r="AM1105" i="5"/>
  <c r="AN1104" i="5"/>
  <c r="AM1104" i="5"/>
  <c r="AN1103" i="5"/>
  <c r="AM1103" i="5"/>
  <c r="AN1102" i="5"/>
  <c r="AM1102" i="5"/>
  <c r="AN1101" i="5"/>
  <c r="AM1101" i="5"/>
  <c r="AN1100" i="5"/>
  <c r="AM1100" i="5"/>
  <c r="AN1099" i="5"/>
  <c r="AM1099" i="5"/>
  <c r="AN1098" i="5"/>
  <c r="AM1098" i="5"/>
  <c r="AN1097" i="5"/>
  <c r="AM1097" i="5"/>
  <c r="AN1096" i="5"/>
  <c r="AM1096" i="5"/>
  <c r="AN1095" i="5"/>
  <c r="AM1095" i="5"/>
  <c r="AN1094" i="5"/>
  <c r="AM1094" i="5"/>
  <c r="AN1093" i="5"/>
  <c r="AM1093" i="5"/>
  <c r="AN1092" i="5"/>
  <c r="AM1092" i="5"/>
  <c r="AN1091" i="5"/>
  <c r="AM1091" i="5"/>
  <c r="AN1090" i="5"/>
  <c r="AM1090" i="5"/>
  <c r="AN1089" i="5"/>
  <c r="AM1089" i="5"/>
  <c r="AN1088" i="5"/>
  <c r="AM1088" i="5"/>
  <c r="AN1087" i="5"/>
  <c r="AM1087" i="5"/>
  <c r="AN1086" i="5"/>
  <c r="AM1086" i="5"/>
  <c r="AN1085" i="5"/>
  <c r="AM1085" i="5"/>
  <c r="AN1084" i="5"/>
  <c r="AM1084" i="5"/>
  <c r="AN1083" i="5"/>
  <c r="AM1083" i="5"/>
  <c r="AN1082" i="5"/>
  <c r="AM1082" i="5"/>
  <c r="AN1081" i="5"/>
  <c r="AM1081" i="5"/>
  <c r="AN1080" i="5"/>
  <c r="AM1080" i="5"/>
  <c r="AN1079" i="5"/>
  <c r="AM1079" i="5"/>
  <c r="AN1078" i="5"/>
  <c r="AM1078" i="5"/>
  <c r="AN1077" i="5"/>
  <c r="AM1077" i="5"/>
  <c r="AN1076" i="5"/>
  <c r="AM1076" i="5"/>
  <c r="AN1075" i="5"/>
  <c r="AM1075" i="5"/>
  <c r="AN1074" i="5"/>
  <c r="AM1074" i="5"/>
  <c r="AN1073" i="5"/>
  <c r="AM1073" i="5"/>
  <c r="AN1072" i="5"/>
  <c r="AM1072" i="5"/>
  <c r="AN1071" i="5"/>
  <c r="AM1071" i="5"/>
  <c r="AN1070" i="5"/>
  <c r="AM1070" i="5"/>
  <c r="AN1069" i="5"/>
  <c r="AM1069" i="5"/>
  <c r="AN1068" i="5"/>
  <c r="AM1068" i="5"/>
  <c r="AN1067" i="5"/>
  <c r="AM1067" i="5"/>
  <c r="AN1066" i="5"/>
  <c r="AM1066" i="5"/>
  <c r="AN1065" i="5"/>
  <c r="AM1065" i="5"/>
  <c r="AN1064" i="5"/>
  <c r="AM1064" i="5"/>
  <c r="AN1063" i="5"/>
  <c r="AM1063" i="5"/>
  <c r="AN1062" i="5"/>
  <c r="AM1062" i="5"/>
  <c r="AN1061" i="5"/>
  <c r="AM1061" i="5"/>
  <c r="AN1060" i="5"/>
  <c r="AM1060" i="5"/>
  <c r="AN1059" i="5"/>
  <c r="AM1059" i="5"/>
  <c r="AN1058" i="5"/>
  <c r="AM1058" i="5"/>
  <c r="AN1057" i="5"/>
  <c r="AM1057" i="5"/>
  <c r="AN1056" i="5"/>
  <c r="AM1056" i="5"/>
  <c r="AN1055" i="5"/>
  <c r="AM1055" i="5"/>
  <c r="AN1054" i="5"/>
  <c r="AM1054" i="5"/>
  <c r="AN1053" i="5"/>
  <c r="AM1053" i="5"/>
  <c r="AN1052" i="5"/>
  <c r="AM1052" i="5"/>
  <c r="AN1051" i="5"/>
  <c r="AM1051" i="5"/>
  <c r="AN1050" i="5"/>
  <c r="AM1050" i="5"/>
  <c r="AN1049" i="5"/>
  <c r="AM1049" i="5"/>
  <c r="AN1048" i="5"/>
  <c r="AM1048" i="5"/>
  <c r="AN1047" i="5"/>
  <c r="AM1047" i="5"/>
  <c r="AN1046" i="5"/>
  <c r="AM1046" i="5"/>
  <c r="AN1045" i="5"/>
  <c r="AM1045" i="5"/>
  <c r="AN1044" i="5"/>
  <c r="AM1044" i="5"/>
  <c r="AN1043" i="5"/>
  <c r="AM1043" i="5"/>
  <c r="AN1042" i="5"/>
  <c r="AM1042" i="5"/>
  <c r="AN1041" i="5"/>
  <c r="AM1041" i="5"/>
  <c r="AN1040" i="5"/>
  <c r="AM1040" i="5"/>
  <c r="AN1039" i="5"/>
  <c r="AM1039" i="5"/>
  <c r="AN1038" i="5"/>
  <c r="AM1038" i="5"/>
  <c r="AN1037" i="5"/>
  <c r="AM1037" i="5"/>
  <c r="AN1036" i="5"/>
  <c r="AM1036" i="5"/>
  <c r="AN1035" i="5"/>
  <c r="AM1035" i="5"/>
  <c r="AN1034" i="5"/>
  <c r="AM1034" i="5"/>
  <c r="AN1033" i="5"/>
  <c r="AM1033" i="5"/>
  <c r="AN1032" i="5"/>
  <c r="AM1032" i="5"/>
  <c r="AN1031" i="5"/>
  <c r="AM1031" i="5"/>
  <c r="AN1030" i="5"/>
  <c r="AM1030" i="5"/>
  <c r="AN1029" i="5"/>
  <c r="AM1029" i="5"/>
  <c r="AN1028" i="5"/>
  <c r="AM1028" i="5"/>
  <c r="AN1027" i="5"/>
  <c r="AM1027" i="5"/>
  <c r="AN1026" i="5"/>
  <c r="AM1026" i="5"/>
  <c r="AN1025" i="5"/>
  <c r="AM1025" i="5"/>
  <c r="AN1024" i="5"/>
  <c r="AM1024" i="5"/>
  <c r="AN1023" i="5"/>
  <c r="AM1023" i="5"/>
  <c r="AN1022" i="5"/>
  <c r="AM1022" i="5"/>
  <c r="AN1021" i="5"/>
  <c r="AM1021" i="5"/>
  <c r="AN1020" i="5"/>
  <c r="AM1020" i="5"/>
  <c r="AN1019" i="5"/>
  <c r="AM1019" i="5"/>
  <c r="AN1018" i="5"/>
  <c r="AM1018" i="5"/>
  <c r="AN1017" i="5"/>
  <c r="AM1017" i="5"/>
  <c r="AN1016" i="5"/>
  <c r="AM1016" i="5"/>
  <c r="AN1015" i="5"/>
  <c r="AM1015" i="5"/>
  <c r="AN1014" i="5"/>
  <c r="AM1014" i="5"/>
  <c r="AN1013" i="5"/>
  <c r="AM1013" i="5"/>
  <c r="AN1012" i="5"/>
  <c r="AM1012" i="5"/>
  <c r="AN1011" i="5"/>
  <c r="AM1011" i="5"/>
  <c r="AN1010" i="5"/>
  <c r="AM1010" i="5"/>
  <c r="AN1009" i="5"/>
  <c r="AM1009" i="5"/>
  <c r="AN1008" i="5"/>
  <c r="AM1008" i="5"/>
  <c r="AN1007" i="5"/>
  <c r="AM1007" i="5"/>
  <c r="AN1006" i="5"/>
  <c r="AM1006" i="5"/>
  <c r="AN1005" i="5"/>
  <c r="AM1005" i="5"/>
  <c r="AN1004" i="5"/>
  <c r="AM1004" i="5"/>
  <c r="AN1003" i="5"/>
  <c r="AM1003" i="5"/>
  <c r="AN1002" i="5"/>
  <c r="AM1002" i="5"/>
  <c r="AN1001" i="5"/>
  <c r="AM1001" i="5"/>
  <c r="AN1000" i="5"/>
  <c r="AM1000" i="5"/>
  <c r="AN999" i="5"/>
  <c r="AM999" i="5"/>
  <c r="AN998" i="5"/>
  <c r="AM998" i="5"/>
  <c r="AN997" i="5"/>
  <c r="AM997" i="5"/>
  <c r="AN996" i="5"/>
  <c r="AM996" i="5"/>
  <c r="AN995" i="5"/>
  <c r="AM995" i="5"/>
  <c r="AN994" i="5"/>
  <c r="AM994" i="5"/>
  <c r="AN993" i="5"/>
  <c r="AM993" i="5"/>
  <c r="AN992" i="5"/>
  <c r="AM992" i="5"/>
  <c r="AN991" i="5"/>
  <c r="AM991" i="5"/>
  <c r="AN990" i="5"/>
  <c r="AM990" i="5"/>
  <c r="AN989" i="5"/>
  <c r="AM989" i="5"/>
  <c r="AN988" i="5"/>
  <c r="AM988" i="5"/>
  <c r="AN987" i="5"/>
  <c r="AM987" i="5"/>
  <c r="AN986" i="5"/>
  <c r="AM986" i="5"/>
  <c r="AN985" i="5"/>
  <c r="AM985" i="5"/>
  <c r="AN984" i="5"/>
  <c r="AM984" i="5"/>
  <c r="AN983" i="5"/>
  <c r="AM983" i="5"/>
  <c r="AN982" i="5"/>
  <c r="AM982" i="5"/>
  <c r="AN981" i="5"/>
  <c r="AM981" i="5"/>
  <c r="AN980" i="5"/>
  <c r="AM980" i="5"/>
  <c r="AN979" i="5"/>
  <c r="AM979" i="5"/>
  <c r="AN978" i="5"/>
  <c r="AM978" i="5"/>
  <c r="AN977" i="5"/>
  <c r="AM977" i="5"/>
  <c r="AN976" i="5"/>
  <c r="AM976" i="5"/>
  <c r="AN975" i="5"/>
  <c r="AM975" i="5"/>
  <c r="AN974" i="5"/>
  <c r="AM974" i="5"/>
  <c r="AN973" i="5"/>
  <c r="AM973" i="5"/>
  <c r="AN972" i="5"/>
  <c r="AM972" i="5"/>
  <c r="AN971" i="5"/>
  <c r="AM971" i="5"/>
  <c r="AN970" i="5"/>
  <c r="AM970" i="5"/>
  <c r="AN969" i="5"/>
  <c r="AM969" i="5"/>
  <c r="AN968" i="5"/>
  <c r="AM968" i="5"/>
  <c r="AN967" i="5"/>
  <c r="AM967" i="5"/>
  <c r="AN966" i="5"/>
  <c r="AM966" i="5"/>
  <c r="AN965" i="5"/>
  <c r="AM965" i="5"/>
  <c r="AN964" i="5"/>
  <c r="AM964" i="5"/>
  <c r="AN963" i="5"/>
  <c r="AM963" i="5"/>
  <c r="AN962" i="5"/>
  <c r="AM962" i="5"/>
  <c r="AN961" i="5"/>
  <c r="AM961" i="5"/>
  <c r="AN960" i="5"/>
  <c r="AM960" i="5"/>
  <c r="AN959" i="5"/>
  <c r="AM959" i="5"/>
  <c r="AN958" i="5"/>
  <c r="AM958" i="5"/>
  <c r="AN957" i="5"/>
  <c r="AM957" i="5"/>
  <c r="AN956" i="5"/>
  <c r="AM956" i="5"/>
  <c r="AN955" i="5"/>
  <c r="AM955" i="5"/>
  <c r="AN954" i="5"/>
  <c r="AM954" i="5"/>
  <c r="AN953" i="5"/>
  <c r="AM953" i="5"/>
  <c r="AN952" i="5"/>
  <c r="AM952" i="5"/>
  <c r="AN951" i="5"/>
  <c r="AM951" i="5"/>
  <c r="AN950" i="5"/>
  <c r="AM950" i="5"/>
  <c r="AN949" i="5"/>
  <c r="AM949" i="5"/>
  <c r="AN948" i="5"/>
  <c r="AM948" i="5"/>
  <c r="AN947" i="5"/>
  <c r="AM947" i="5"/>
  <c r="AN946" i="5"/>
  <c r="AM946" i="5"/>
  <c r="AN945" i="5"/>
  <c r="AM945" i="5"/>
  <c r="AN944" i="5"/>
  <c r="AM944" i="5"/>
  <c r="AN943" i="5"/>
  <c r="AM943" i="5"/>
  <c r="AN942" i="5"/>
  <c r="AM942" i="5"/>
  <c r="AN941" i="5"/>
  <c r="AM941" i="5"/>
  <c r="AN940" i="5"/>
  <c r="AM940" i="5"/>
  <c r="AN939" i="5"/>
  <c r="AM939" i="5"/>
  <c r="AN938" i="5"/>
  <c r="AM938" i="5"/>
  <c r="AN937" i="5"/>
  <c r="AM937" i="5"/>
  <c r="AN936" i="5"/>
  <c r="AM936" i="5"/>
  <c r="AN935" i="5"/>
  <c r="AM935" i="5"/>
  <c r="AN934" i="5"/>
  <c r="AM934" i="5"/>
  <c r="AN933" i="5"/>
  <c r="AM933" i="5"/>
  <c r="AN932" i="5"/>
  <c r="AM932" i="5"/>
  <c r="AN931" i="5"/>
  <c r="AM931" i="5"/>
  <c r="AN930" i="5"/>
  <c r="AM930" i="5"/>
  <c r="AN929" i="5"/>
  <c r="AM929" i="5"/>
  <c r="AN928" i="5"/>
  <c r="AM928" i="5"/>
  <c r="AN927" i="5"/>
  <c r="AM927" i="5"/>
  <c r="AN926" i="5"/>
  <c r="AM926" i="5"/>
  <c r="AN925" i="5"/>
  <c r="AM925" i="5"/>
  <c r="AN924" i="5"/>
  <c r="AM924" i="5"/>
  <c r="AN923" i="5"/>
  <c r="AM923" i="5"/>
  <c r="AN922" i="5"/>
  <c r="AM922" i="5"/>
  <c r="AN921" i="5"/>
  <c r="AM921" i="5"/>
  <c r="AN920" i="5"/>
  <c r="AM920" i="5"/>
  <c r="AN919" i="5"/>
  <c r="AM919" i="5"/>
  <c r="AN918" i="5"/>
  <c r="AM918" i="5"/>
  <c r="AN917" i="5"/>
  <c r="AM917" i="5"/>
  <c r="AN916" i="5"/>
  <c r="AM916" i="5"/>
  <c r="AN915" i="5"/>
  <c r="AM915" i="5"/>
  <c r="AN914" i="5"/>
  <c r="AM914" i="5"/>
  <c r="AN913" i="5"/>
  <c r="AM913" i="5"/>
  <c r="AN912" i="5"/>
  <c r="AM912" i="5"/>
  <c r="AN911" i="5"/>
  <c r="AM911" i="5"/>
  <c r="AN910" i="5"/>
  <c r="AM910" i="5"/>
  <c r="AN909" i="5"/>
  <c r="AM909" i="5"/>
  <c r="AN908" i="5"/>
  <c r="AM908" i="5"/>
  <c r="AN907" i="5"/>
  <c r="AM907" i="5"/>
  <c r="AN906" i="5"/>
  <c r="AM906" i="5"/>
  <c r="AN905" i="5"/>
  <c r="AM905" i="5"/>
  <c r="AN904" i="5"/>
  <c r="AM904" i="5"/>
  <c r="AN903" i="5"/>
  <c r="AM903" i="5"/>
  <c r="AN902" i="5"/>
  <c r="AM902" i="5"/>
  <c r="AN901" i="5"/>
  <c r="AM901" i="5"/>
  <c r="AN900" i="5"/>
  <c r="AM900" i="5"/>
  <c r="AN899" i="5"/>
  <c r="AM899" i="5"/>
  <c r="AN898" i="5"/>
  <c r="AM898" i="5"/>
  <c r="AN897" i="5"/>
  <c r="AM897" i="5"/>
  <c r="AN896" i="5"/>
  <c r="AM896" i="5"/>
  <c r="AN895" i="5"/>
  <c r="AM895" i="5"/>
  <c r="AN894" i="5"/>
  <c r="AM894" i="5"/>
  <c r="AN893" i="5"/>
  <c r="AM893" i="5"/>
  <c r="AN892" i="5"/>
  <c r="AM892" i="5"/>
  <c r="AN891" i="5"/>
  <c r="AM891" i="5"/>
  <c r="AN890" i="5"/>
  <c r="AM890" i="5"/>
  <c r="AN889" i="5"/>
  <c r="AM889" i="5"/>
  <c r="AN888" i="5"/>
  <c r="AM888" i="5"/>
  <c r="AN887" i="5"/>
  <c r="AM887" i="5"/>
  <c r="AN886" i="5"/>
  <c r="AM886" i="5"/>
  <c r="AN885" i="5"/>
  <c r="AM885" i="5"/>
  <c r="AN884" i="5"/>
  <c r="AM884" i="5"/>
  <c r="AN883" i="5"/>
  <c r="AM883" i="5"/>
  <c r="AN882" i="5"/>
  <c r="AM882" i="5"/>
  <c r="AN881" i="5"/>
  <c r="AM881" i="5"/>
  <c r="AN880" i="5"/>
  <c r="AM880" i="5"/>
  <c r="AN879" i="5"/>
  <c r="AM879" i="5"/>
  <c r="AN878" i="5"/>
  <c r="AM878" i="5"/>
  <c r="AN877" i="5"/>
  <c r="AM877" i="5"/>
  <c r="AN876" i="5"/>
  <c r="AM876" i="5"/>
  <c r="AN875" i="5"/>
  <c r="AM875" i="5"/>
  <c r="AN874" i="5"/>
  <c r="AM874" i="5"/>
  <c r="AN873" i="5"/>
  <c r="AM873" i="5"/>
  <c r="AN872" i="5"/>
  <c r="AM872" i="5"/>
  <c r="AN871" i="5"/>
  <c r="AM871" i="5"/>
  <c r="AN870" i="5"/>
  <c r="AM870" i="5"/>
  <c r="AN869" i="5"/>
  <c r="AM869" i="5"/>
  <c r="AN868" i="5"/>
  <c r="AM868" i="5"/>
  <c r="AN867" i="5"/>
  <c r="AM867" i="5"/>
  <c r="AN866" i="5"/>
  <c r="AM866" i="5"/>
  <c r="AN865" i="5"/>
  <c r="AM865" i="5"/>
  <c r="AN864" i="5"/>
  <c r="AM864" i="5"/>
  <c r="AN863" i="5"/>
  <c r="AM863" i="5"/>
  <c r="AN862" i="5"/>
  <c r="AM862" i="5"/>
  <c r="AN861" i="5"/>
  <c r="AM861" i="5"/>
  <c r="AN860" i="5"/>
  <c r="AM860" i="5"/>
  <c r="AN859" i="5"/>
  <c r="AM859" i="5"/>
  <c r="AN858" i="5"/>
  <c r="AM858" i="5"/>
  <c r="AN857" i="5"/>
  <c r="AM857" i="5"/>
  <c r="AN856" i="5"/>
  <c r="AM856" i="5"/>
  <c r="AN855" i="5"/>
  <c r="AM855" i="5"/>
  <c r="AN854" i="5"/>
  <c r="AM854" i="5"/>
  <c r="AN853" i="5"/>
  <c r="AM853" i="5"/>
  <c r="AN852" i="5"/>
  <c r="AM852" i="5"/>
  <c r="AN851" i="5"/>
  <c r="AM851" i="5"/>
  <c r="AN850" i="5"/>
  <c r="AM850" i="5"/>
  <c r="AN849" i="5"/>
  <c r="AM849" i="5"/>
  <c r="AN848" i="5"/>
  <c r="AM848" i="5"/>
  <c r="AN847" i="5"/>
  <c r="AM847" i="5"/>
  <c r="AN846" i="5"/>
  <c r="AM846" i="5"/>
  <c r="AN845" i="5"/>
  <c r="AM845" i="5"/>
  <c r="AN844" i="5"/>
  <c r="AM844" i="5"/>
  <c r="AN843" i="5"/>
  <c r="AM843" i="5"/>
  <c r="AN842" i="5"/>
  <c r="AM842" i="5"/>
  <c r="AN841" i="5"/>
  <c r="AM841" i="5"/>
  <c r="AN840" i="5"/>
  <c r="AM840" i="5"/>
  <c r="AN839" i="5"/>
  <c r="AM839" i="5"/>
  <c r="AN838" i="5"/>
  <c r="AM838" i="5"/>
  <c r="AN837" i="5"/>
  <c r="AM837" i="5"/>
  <c r="AN836" i="5"/>
  <c r="AM836" i="5"/>
  <c r="AN835" i="5"/>
  <c r="AM835" i="5"/>
  <c r="AN834" i="5"/>
  <c r="AM834" i="5"/>
  <c r="AN833" i="5"/>
  <c r="AM833" i="5"/>
  <c r="AN832" i="5"/>
  <c r="AM832" i="5"/>
  <c r="AN831" i="5"/>
  <c r="AM831" i="5"/>
  <c r="AN830" i="5"/>
  <c r="AM830" i="5"/>
  <c r="AN829" i="5"/>
  <c r="AM829" i="5"/>
  <c r="AN828" i="5"/>
  <c r="AM828" i="5"/>
  <c r="AN827" i="5"/>
  <c r="AM827" i="5"/>
  <c r="AN826" i="5"/>
  <c r="AM826" i="5"/>
  <c r="AN825" i="5"/>
  <c r="AM825" i="5"/>
  <c r="AN824" i="5"/>
  <c r="AM824" i="5"/>
  <c r="AN823" i="5"/>
  <c r="AM823" i="5"/>
  <c r="AN822" i="5"/>
  <c r="AM822" i="5"/>
  <c r="AN821" i="5"/>
  <c r="AM821" i="5"/>
  <c r="AN820" i="5"/>
  <c r="AM820" i="5"/>
  <c r="AN819" i="5"/>
  <c r="AM819" i="5"/>
  <c r="AN818" i="5"/>
  <c r="AM818" i="5"/>
  <c r="AN817" i="5"/>
  <c r="AM817" i="5"/>
  <c r="AN816" i="5"/>
  <c r="AM816" i="5"/>
  <c r="AN815" i="5"/>
  <c r="AM815" i="5"/>
  <c r="AN814" i="5"/>
  <c r="AM814" i="5"/>
  <c r="AN813" i="5"/>
  <c r="AM813" i="5"/>
  <c r="AN812" i="5"/>
  <c r="AM812" i="5"/>
  <c r="AN811" i="5"/>
  <c r="AM811" i="5"/>
  <c r="AN810" i="5"/>
  <c r="AM810" i="5"/>
  <c r="AN809" i="5"/>
  <c r="AM809" i="5"/>
  <c r="AN808" i="5"/>
  <c r="AM808" i="5"/>
  <c r="AN807" i="5"/>
  <c r="AM807" i="5"/>
  <c r="AN806" i="5"/>
  <c r="AM806" i="5"/>
  <c r="AN805" i="5"/>
  <c r="AM805" i="5"/>
  <c r="AN804" i="5"/>
  <c r="AM804" i="5"/>
  <c r="AN803" i="5"/>
  <c r="AM803" i="5"/>
  <c r="AN802" i="5"/>
  <c r="AM802" i="5"/>
  <c r="AN801" i="5"/>
  <c r="AM801" i="5"/>
  <c r="AN800" i="5"/>
  <c r="AM800" i="5"/>
  <c r="AN799" i="5"/>
  <c r="AM799" i="5"/>
  <c r="AN798" i="5"/>
  <c r="AM798" i="5"/>
  <c r="AN797" i="5"/>
  <c r="AM797" i="5"/>
  <c r="AN796" i="5"/>
  <c r="AM796" i="5"/>
  <c r="AN795" i="5"/>
  <c r="AM795" i="5"/>
  <c r="AN794" i="5"/>
  <c r="AM794" i="5"/>
  <c r="AN793" i="5"/>
  <c r="AM793" i="5"/>
  <c r="AN792" i="5"/>
  <c r="AM792" i="5"/>
  <c r="AN791" i="5"/>
  <c r="AM791" i="5"/>
  <c r="AN790" i="5"/>
  <c r="AM790" i="5"/>
  <c r="AN789" i="5"/>
  <c r="AM789" i="5"/>
  <c r="AN788" i="5"/>
  <c r="AM788" i="5"/>
  <c r="AN787" i="5"/>
  <c r="AM787" i="5"/>
  <c r="AN786" i="5"/>
  <c r="AM786" i="5"/>
  <c r="AN785" i="5"/>
  <c r="AM785" i="5"/>
  <c r="AN784" i="5"/>
  <c r="AM784" i="5"/>
  <c r="AN783" i="5"/>
  <c r="AM783" i="5"/>
  <c r="AN782" i="5"/>
  <c r="AM782" i="5"/>
  <c r="AN781" i="5"/>
  <c r="AM781" i="5"/>
  <c r="AN780" i="5"/>
  <c r="AM780" i="5"/>
  <c r="AN779" i="5"/>
  <c r="AM779" i="5"/>
  <c r="AN778" i="5"/>
  <c r="AM778" i="5"/>
  <c r="AN777" i="5"/>
  <c r="AM777" i="5"/>
  <c r="AN776" i="5"/>
  <c r="AM776" i="5"/>
  <c r="AN775" i="5"/>
  <c r="AM775" i="5"/>
  <c r="AN774" i="5"/>
  <c r="AM774" i="5"/>
  <c r="AN773" i="5"/>
  <c r="AM773" i="5"/>
  <c r="AN772" i="5"/>
  <c r="AM772" i="5"/>
  <c r="AN771" i="5"/>
  <c r="AM771" i="5"/>
  <c r="AN770" i="5"/>
  <c r="AM770" i="5"/>
  <c r="AN769" i="5"/>
  <c r="AM769" i="5"/>
  <c r="AN768" i="5"/>
  <c r="AM768" i="5"/>
  <c r="AN767" i="5"/>
  <c r="AM767" i="5"/>
  <c r="AN766" i="5"/>
  <c r="AM766" i="5"/>
  <c r="AN765" i="5"/>
  <c r="AM765" i="5"/>
  <c r="AN764" i="5"/>
  <c r="AM764" i="5"/>
  <c r="AN763" i="5"/>
  <c r="AM763" i="5"/>
  <c r="AN762" i="5"/>
  <c r="AM762" i="5"/>
  <c r="AN761" i="5"/>
  <c r="AM761" i="5"/>
  <c r="AN760" i="5"/>
  <c r="AM760" i="5"/>
  <c r="AN759" i="5"/>
  <c r="AM759" i="5"/>
  <c r="AN758" i="5"/>
  <c r="AM758" i="5"/>
  <c r="AN757" i="5"/>
  <c r="AM757" i="5"/>
  <c r="AN756" i="5"/>
  <c r="AM756" i="5"/>
  <c r="AN755" i="5"/>
  <c r="AM755" i="5"/>
  <c r="AN754" i="5"/>
  <c r="AM754" i="5"/>
  <c r="AN753" i="5"/>
  <c r="AM753" i="5"/>
  <c r="AN752" i="5"/>
  <c r="AM752" i="5"/>
  <c r="AN751" i="5"/>
  <c r="AM751" i="5"/>
  <c r="AN750" i="5"/>
  <c r="AM750" i="5"/>
  <c r="AN749" i="5"/>
  <c r="AM749" i="5"/>
  <c r="AN748" i="5"/>
  <c r="AM748" i="5"/>
  <c r="AN747" i="5"/>
  <c r="AM747" i="5"/>
  <c r="AN746" i="5"/>
  <c r="AM746" i="5"/>
  <c r="AN745" i="5"/>
  <c r="AM745" i="5"/>
  <c r="AN744" i="5"/>
  <c r="AM744" i="5"/>
  <c r="AN743" i="5"/>
  <c r="AM743" i="5"/>
  <c r="AN742" i="5"/>
  <c r="AM742" i="5"/>
  <c r="AN741" i="5"/>
  <c r="AM741" i="5"/>
  <c r="AN740" i="5"/>
  <c r="AM740" i="5"/>
  <c r="AN739" i="5"/>
  <c r="AM739" i="5"/>
  <c r="AN738" i="5"/>
  <c r="AM738" i="5"/>
  <c r="AN737" i="5"/>
  <c r="AM737" i="5"/>
  <c r="AN736" i="5"/>
  <c r="AM736" i="5"/>
  <c r="AN735" i="5"/>
  <c r="AM735" i="5"/>
  <c r="AN734" i="5"/>
  <c r="AM734" i="5"/>
  <c r="AN733" i="5"/>
  <c r="AM733" i="5"/>
  <c r="AN732" i="5"/>
  <c r="AM732" i="5"/>
  <c r="AN731" i="5"/>
  <c r="AM731" i="5"/>
  <c r="AN730" i="5"/>
  <c r="AM730" i="5"/>
  <c r="AN729" i="5"/>
  <c r="AM729" i="5"/>
  <c r="AN728" i="5"/>
  <c r="AM728" i="5"/>
  <c r="AN727" i="5"/>
  <c r="AM727" i="5"/>
  <c r="AN726" i="5"/>
  <c r="AM726" i="5"/>
  <c r="AN725" i="5"/>
  <c r="AM725" i="5"/>
  <c r="AN724" i="5"/>
  <c r="AM724" i="5"/>
  <c r="AN723" i="5"/>
  <c r="AM723" i="5"/>
  <c r="AN722" i="5"/>
  <c r="AM722" i="5"/>
  <c r="AN721" i="5"/>
  <c r="AM721" i="5"/>
  <c r="AN720" i="5"/>
  <c r="AM720" i="5"/>
  <c r="AN719" i="5"/>
  <c r="AM719" i="5"/>
  <c r="AN718" i="5"/>
  <c r="AM718" i="5"/>
  <c r="AN717" i="5"/>
  <c r="AM717" i="5"/>
  <c r="AN716" i="5"/>
  <c r="AM716" i="5"/>
  <c r="AN715" i="5"/>
  <c r="AM715" i="5"/>
  <c r="AN714" i="5"/>
  <c r="AM714" i="5"/>
  <c r="AN713" i="5"/>
  <c r="AM713" i="5"/>
  <c r="AN712" i="5"/>
  <c r="AM712" i="5"/>
  <c r="AN711" i="5"/>
  <c r="AM711" i="5"/>
  <c r="AN710" i="5"/>
  <c r="AM710" i="5"/>
  <c r="AN709" i="5"/>
  <c r="AM709" i="5"/>
  <c r="AN708" i="5"/>
  <c r="AM708" i="5"/>
  <c r="AN707" i="5"/>
  <c r="AM707" i="5"/>
  <c r="AN706" i="5"/>
  <c r="AM706" i="5"/>
  <c r="AN705" i="5"/>
  <c r="AM705" i="5"/>
  <c r="AN704" i="5"/>
  <c r="AM704" i="5"/>
  <c r="AN703" i="5"/>
  <c r="AM703" i="5"/>
  <c r="AN702" i="5"/>
  <c r="AM702" i="5"/>
  <c r="AN701" i="5"/>
  <c r="AM701" i="5"/>
  <c r="AN700" i="5"/>
  <c r="AM700" i="5"/>
  <c r="AN699" i="5"/>
  <c r="AM699" i="5"/>
  <c r="AN698" i="5"/>
  <c r="AM698" i="5"/>
  <c r="AN697" i="5"/>
  <c r="AM697" i="5"/>
  <c r="AN696" i="5"/>
  <c r="AM696" i="5"/>
  <c r="AN695" i="5"/>
  <c r="AM695" i="5"/>
  <c r="AN694" i="5"/>
  <c r="AM694" i="5"/>
  <c r="AN693" i="5"/>
  <c r="AM693" i="5"/>
  <c r="AN692" i="5"/>
  <c r="AM692" i="5"/>
  <c r="AN691" i="5"/>
  <c r="AM691" i="5"/>
  <c r="AN690" i="5"/>
  <c r="AM690" i="5"/>
  <c r="AN689" i="5"/>
  <c r="AM689" i="5"/>
  <c r="AN688" i="5"/>
  <c r="AM688" i="5"/>
  <c r="AN687" i="5"/>
  <c r="AM687" i="5"/>
  <c r="AN686" i="5"/>
  <c r="AM686" i="5"/>
  <c r="AN685" i="5"/>
  <c r="AM685" i="5"/>
  <c r="AN684" i="5"/>
  <c r="AM684" i="5"/>
  <c r="AN683" i="5"/>
  <c r="AM683" i="5"/>
  <c r="AN682" i="5"/>
  <c r="AM682" i="5"/>
  <c r="AN681" i="5"/>
  <c r="AM681" i="5"/>
  <c r="AN680" i="5"/>
  <c r="AM680" i="5"/>
  <c r="AN679" i="5"/>
  <c r="AM679" i="5"/>
  <c r="AN678" i="5"/>
  <c r="AM678" i="5"/>
  <c r="AN677" i="5"/>
  <c r="AM677" i="5"/>
  <c r="AN676" i="5"/>
  <c r="AM676" i="5"/>
  <c r="AN675" i="5"/>
  <c r="AM675" i="5"/>
  <c r="AN674" i="5"/>
  <c r="AM674" i="5"/>
  <c r="AN673" i="5"/>
  <c r="AM673" i="5"/>
  <c r="AN672" i="5"/>
  <c r="AM672" i="5"/>
  <c r="AN671" i="5"/>
  <c r="AM671" i="5"/>
  <c r="AN670" i="5"/>
  <c r="AM670" i="5"/>
  <c r="AN669" i="5"/>
  <c r="AM669" i="5"/>
  <c r="AN668" i="5"/>
  <c r="AM668" i="5"/>
  <c r="AN667" i="5"/>
  <c r="AM667" i="5"/>
  <c r="AN666" i="5"/>
  <c r="AM666" i="5"/>
  <c r="AN665" i="5"/>
  <c r="AM665" i="5"/>
  <c r="AN664" i="5"/>
  <c r="AM664" i="5"/>
  <c r="AN663" i="5"/>
  <c r="AM663" i="5"/>
  <c r="AN662" i="5"/>
  <c r="AM662" i="5"/>
  <c r="AN661" i="5"/>
  <c r="AM661" i="5"/>
  <c r="AN660" i="5"/>
  <c r="AM660" i="5"/>
  <c r="AN659" i="5"/>
  <c r="AM659" i="5"/>
  <c r="AN658" i="5"/>
  <c r="AM658" i="5"/>
  <c r="AN657" i="5"/>
  <c r="AM657" i="5"/>
  <c r="AN656" i="5"/>
  <c r="AM656" i="5"/>
  <c r="AN655" i="5"/>
  <c r="AM655" i="5"/>
  <c r="AN654" i="5"/>
  <c r="AM654" i="5"/>
  <c r="AN653" i="5"/>
  <c r="AM653" i="5"/>
  <c r="AN652" i="5"/>
  <c r="AM652" i="5"/>
  <c r="AN651" i="5"/>
  <c r="AM651" i="5"/>
  <c r="AN650" i="5"/>
  <c r="AM650" i="5"/>
  <c r="AN649" i="5"/>
  <c r="AM649" i="5"/>
  <c r="AN648" i="5"/>
  <c r="AM648" i="5"/>
  <c r="AN647" i="5"/>
  <c r="AM647" i="5"/>
  <c r="AN646" i="5"/>
  <c r="AM646" i="5"/>
  <c r="AN645" i="5"/>
  <c r="AM645" i="5"/>
  <c r="AN644" i="5"/>
  <c r="AM644" i="5"/>
  <c r="AN643" i="5"/>
  <c r="AM643" i="5"/>
  <c r="AN642" i="5"/>
  <c r="AM642" i="5"/>
  <c r="AN641" i="5"/>
  <c r="AM641" i="5"/>
  <c r="AN640" i="5"/>
  <c r="AM640" i="5"/>
  <c r="AN639" i="5"/>
  <c r="AM639" i="5"/>
  <c r="AN638" i="5"/>
  <c r="AM638" i="5"/>
  <c r="AN637" i="5"/>
  <c r="AM637" i="5"/>
  <c r="AN636" i="5"/>
  <c r="AM636" i="5"/>
  <c r="AN635" i="5"/>
  <c r="AM635" i="5"/>
  <c r="AN634" i="5"/>
  <c r="AM634" i="5"/>
  <c r="AN633" i="5"/>
  <c r="AM633" i="5"/>
  <c r="AN632" i="5"/>
  <c r="AM632" i="5"/>
  <c r="AN631" i="5"/>
  <c r="AM631" i="5"/>
  <c r="AN630" i="5"/>
  <c r="AM630" i="5"/>
  <c r="AN629" i="5"/>
  <c r="AM629" i="5"/>
  <c r="AN628" i="5"/>
  <c r="AM628" i="5"/>
  <c r="AN627" i="5"/>
  <c r="AM627" i="5"/>
  <c r="AN626" i="5"/>
  <c r="AM626" i="5"/>
  <c r="AN625" i="5"/>
  <c r="AM625" i="5"/>
  <c r="AN624" i="5"/>
  <c r="AM624" i="5"/>
  <c r="AN623" i="5"/>
  <c r="AM623" i="5"/>
  <c r="AN622" i="5"/>
  <c r="AM622" i="5"/>
  <c r="AN621" i="5"/>
  <c r="AM621" i="5"/>
  <c r="AN620" i="5"/>
  <c r="AM620" i="5"/>
  <c r="AN619" i="5"/>
  <c r="AM619" i="5"/>
  <c r="AN618" i="5"/>
  <c r="AM618" i="5"/>
  <c r="AN617" i="5"/>
  <c r="AM617" i="5"/>
  <c r="AN616" i="5"/>
  <c r="AM616" i="5"/>
  <c r="AN615" i="5"/>
  <c r="AM615" i="5"/>
  <c r="AN614" i="5"/>
  <c r="AM614" i="5"/>
  <c r="AN613" i="5"/>
  <c r="AM613" i="5"/>
  <c r="AN612" i="5"/>
  <c r="AM612" i="5"/>
  <c r="AN611" i="5"/>
  <c r="AM611" i="5"/>
  <c r="AN610" i="5"/>
  <c r="AM610" i="5"/>
  <c r="AN609" i="5"/>
  <c r="AM609" i="5"/>
  <c r="AN608" i="5"/>
  <c r="AM608" i="5"/>
  <c r="AN607" i="5"/>
  <c r="AM607" i="5"/>
  <c r="AN606" i="5"/>
  <c r="AM606" i="5"/>
  <c r="AN605" i="5"/>
  <c r="AM605" i="5"/>
  <c r="AN604" i="5"/>
  <c r="AM604" i="5"/>
  <c r="AN603" i="5"/>
  <c r="AM603" i="5"/>
  <c r="AN602" i="5"/>
  <c r="AM602" i="5"/>
  <c r="AN601" i="5"/>
  <c r="AM601" i="5"/>
  <c r="AN600" i="5"/>
  <c r="AM600" i="5"/>
  <c r="AN599" i="5"/>
  <c r="AM599" i="5"/>
  <c r="AN598" i="5"/>
  <c r="AM598" i="5"/>
  <c r="AN597" i="5"/>
  <c r="AM597" i="5"/>
  <c r="AN596" i="5"/>
  <c r="AM596" i="5"/>
  <c r="AN595" i="5"/>
  <c r="AM595" i="5"/>
  <c r="AN594" i="5"/>
  <c r="AM594" i="5"/>
  <c r="AN593" i="5"/>
  <c r="AM593" i="5"/>
  <c r="AN592" i="5"/>
  <c r="AM592" i="5"/>
  <c r="AN591" i="5"/>
  <c r="AM591" i="5"/>
  <c r="AN590" i="5"/>
  <c r="AM590" i="5"/>
  <c r="AN589" i="5"/>
  <c r="AM589" i="5"/>
  <c r="AN588" i="5"/>
  <c r="AM588" i="5"/>
  <c r="AN587" i="5"/>
  <c r="AM587" i="5"/>
  <c r="AN586" i="5"/>
  <c r="AM586" i="5"/>
  <c r="AN585" i="5"/>
  <c r="AM585" i="5"/>
  <c r="AN584" i="5"/>
  <c r="AM584" i="5"/>
  <c r="AN583" i="5"/>
  <c r="AM583" i="5"/>
  <c r="AN582" i="5"/>
  <c r="AM582" i="5"/>
  <c r="AN581" i="5"/>
  <c r="AM581" i="5"/>
  <c r="AN580" i="5"/>
  <c r="AM580" i="5"/>
  <c r="AN579" i="5"/>
  <c r="AM579" i="5"/>
  <c r="AN578" i="5"/>
  <c r="AM578" i="5"/>
  <c r="AN577" i="5"/>
  <c r="AM577" i="5"/>
  <c r="AN576" i="5"/>
  <c r="AM576" i="5"/>
  <c r="AN575" i="5"/>
  <c r="AM575" i="5"/>
  <c r="AN574" i="5"/>
  <c r="AM574" i="5"/>
  <c r="AN573" i="5"/>
  <c r="AM573" i="5"/>
  <c r="AN572" i="5"/>
  <c r="AM572" i="5"/>
  <c r="AN571" i="5"/>
  <c r="AM571" i="5"/>
  <c r="AN570" i="5"/>
  <c r="AM570" i="5"/>
  <c r="AN569" i="5"/>
  <c r="AM569" i="5"/>
  <c r="AN568" i="5"/>
  <c r="AM568" i="5"/>
  <c r="AN567" i="5"/>
  <c r="AM567" i="5"/>
  <c r="AN566" i="5"/>
  <c r="AM566" i="5"/>
  <c r="AN565" i="5"/>
  <c r="AM565" i="5"/>
  <c r="AN564" i="5"/>
  <c r="AM564" i="5"/>
  <c r="AN563" i="5"/>
  <c r="AM563" i="5"/>
  <c r="AN562" i="5"/>
  <c r="AM562" i="5"/>
  <c r="AN561" i="5"/>
  <c r="AM561" i="5"/>
  <c r="AN560" i="5"/>
  <c r="AM560" i="5"/>
  <c r="AN559" i="5"/>
  <c r="AM559" i="5"/>
  <c r="AN558" i="5"/>
  <c r="AM558" i="5"/>
  <c r="AN557" i="5"/>
  <c r="AM557" i="5"/>
  <c r="AN556" i="5"/>
  <c r="AM556" i="5"/>
  <c r="AN555" i="5"/>
  <c r="AM555" i="5"/>
  <c r="AN554" i="5"/>
  <c r="AM554" i="5"/>
  <c r="AN553" i="5"/>
  <c r="AM553" i="5"/>
  <c r="AN552" i="5"/>
  <c r="AM552" i="5"/>
  <c r="AN551" i="5"/>
  <c r="AM551" i="5"/>
  <c r="AN550" i="5"/>
  <c r="AM550" i="5"/>
  <c r="AN549" i="5"/>
  <c r="AM549" i="5"/>
  <c r="AN548" i="5"/>
  <c r="AM548" i="5"/>
  <c r="AN547" i="5"/>
  <c r="AM547" i="5"/>
  <c r="AN546" i="5"/>
  <c r="AM546" i="5"/>
  <c r="AN545" i="5"/>
  <c r="AM545" i="5"/>
  <c r="AN544" i="5"/>
  <c r="AM544" i="5"/>
  <c r="AN543" i="5"/>
  <c r="AM543" i="5"/>
  <c r="AN542" i="5"/>
  <c r="AM542" i="5"/>
  <c r="AN541" i="5"/>
  <c r="AM541" i="5"/>
  <c r="AN540" i="5"/>
  <c r="AM540" i="5"/>
  <c r="AN539" i="5"/>
  <c r="AM539" i="5"/>
  <c r="AN538" i="5"/>
  <c r="AM538" i="5"/>
  <c r="AN537" i="5"/>
  <c r="AM537" i="5"/>
  <c r="AN536" i="5"/>
  <c r="AM536" i="5"/>
  <c r="AN535" i="5"/>
  <c r="AM535" i="5"/>
  <c r="AN534" i="5"/>
  <c r="AM534" i="5"/>
  <c r="AN533" i="5"/>
  <c r="AM533" i="5"/>
  <c r="AN532" i="5"/>
  <c r="AM532" i="5"/>
  <c r="AN531" i="5"/>
  <c r="AM531" i="5"/>
  <c r="AN530" i="5"/>
  <c r="AM530" i="5"/>
  <c r="AN529" i="5"/>
  <c r="AM529" i="5"/>
  <c r="AN528" i="5"/>
  <c r="AM528" i="5"/>
  <c r="AN527" i="5"/>
  <c r="AM527" i="5"/>
  <c r="AN526" i="5"/>
  <c r="AM526" i="5"/>
  <c r="AN525" i="5"/>
  <c r="AM525" i="5"/>
  <c r="AN524" i="5"/>
  <c r="AM524" i="5"/>
  <c r="AN523" i="5"/>
  <c r="AM523" i="5"/>
  <c r="AN522" i="5"/>
  <c r="AM522" i="5"/>
  <c r="AN521" i="5"/>
  <c r="AM521" i="5"/>
  <c r="AN520" i="5"/>
  <c r="AM520" i="5"/>
  <c r="AN519" i="5"/>
  <c r="AM519" i="5"/>
  <c r="AN518" i="5"/>
  <c r="AM518" i="5"/>
  <c r="AN517" i="5"/>
  <c r="AM517" i="5"/>
  <c r="AN516" i="5"/>
  <c r="AM516" i="5"/>
  <c r="AN515" i="5"/>
  <c r="AM515" i="5"/>
  <c r="AN514" i="5"/>
  <c r="AM514" i="5"/>
  <c r="AN513" i="5"/>
  <c r="AM513" i="5"/>
  <c r="AN512" i="5"/>
  <c r="AM512" i="5"/>
  <c r="AN511" i="5"/>
  <c r="AM511" i="5"/>
  <c r="AN510" i="5"/>
  <c r="AM510" i="5"/>
  <c r="AN509" i="5"/>
  <c r="AM509" i="5"/>
  <c r="AN508" i="5"/>
  <c r="AM508" i="5"/>
  <c r="AN507" i="5"/>
  <c r="AM507" i="5"/>
  <c r="AN506" i="5"/>
  <c r="AM506" i="5"/>
  <c r="AN505" i="5"/>
  <c r="AM505" i="5"/>
  <c r="AN504" i="5"/>
  <c r="AM504" i="5"/>
  <c r="AN503" i="5"/>
  <c r="AM503" i="5"/>
  <c r="AN502" i="5"/>
  <c r="AM502" i="5"/>
  <c r="AN501" i="5"/>
  <c r="AM501" i="5"/>
  <c r="AN500" i="5"/>
  <c r="AM500" i="5"/>
  <c r="AN499" i="5"/>
  <c r="AM499" i="5"/>
  <c r="AN498" i="5"/>
  <c r="AM498" i="5"/>
  <c r="AN497" i="5"/>
  <c r="AM497" i="5"/>
  <c r="AN496" i="5"/>
  <c r="AM496" i="5"/>
  <c r="AN495" i="5"/>
  <c r="AM495" i="5"/>
  <c r="AN494" i="5"/>
  <c r="AM494" i="5"/>
  <c r="AN493" i="5"/>
  <c r="AM493" i="5"/>
  <c r="AN492" i="5"/>
  <c r="AM492" i="5"/>
  <c r="AN491" i="5"/>
  <c r="AM491" i="5"/>
  <c r="AN490" i="5"/>
  <c r="AM490" i="5"/>
  <c r="AN489" i="5"/>
  <c r="AM489" i="5"/>
  <c r="AN488" i="5"/>
  <c r="AM488" i="5"/>
  <c r="AN487" i="5"/>
  <c r="AM487" i="5"/>
  <c r="AN486" i="5"/>
  <c r="AM486" i="5"/>
  <c r="AN485" i="5"/>
  <c r="AM485" i="5"/>
  <c r="AN484" i="5"/>
  <c r="AM484" i="5"/>
  <c r="AN483" i="5"/>
  <c r="AM483" i="5"/>
  <c r="AN482" i="5"/>
  <c r="AM482" i="5"/>
  <c r="AN481" i="5"/>
  <c r="AM481" i="5"/>
  <c r="AN480" i="5"/>
  <c r="AM480" i="5"/>
  <c r="AN479" i="5"/>
  <c r="AM479" i="5"/>
  <c r="AN478" i="5"/>
  <c r="AM478" i="5"/>
  <c r="AN477" i="5"/>
  <c r="AM477" i="5"/>
  <c r="AN476" i="5"/>
  <c r="AM476" i="5"/>
  <c r="AN475" i="5"/>
  <c r="AM475" i="5"/>
  <c r="AN474" i="5"/>
  <c r="AM474" i="5"/>
  <c r="AN473" i="5"/>
  <c r="AM473" i="5"/>
  <c r="AN472" i="5"/>
  <c r="AM472" i="5"/>
  <c r="AN471" i="5"/>
  <c r="AM471" i="5"/>
  <c r="AN470" i="5"/>
  <c r="AM470" i="5"/>
  <c r="AN469" i="5"/>
  <c r="AM469" i="5"/>
  <c r="AN468" i="5"/>
  <c r="AM468" i="5"/>
  <c r="AN467" i="5"/>
  <c r="AM467" i="5"/>
  <c r="AN466" i="5"/>
  <c r="AM466" i="5"/>
  <c r="AN465" i="5"/>
  <c r="AM465" i="5"/>
  <c r="AN464" i="5"/>
  <c r="AM464" i="5"/>
  <c r="AN463" i="5"/>
  <c r="AM463" i="5"/>
  <c r="AN462" i="5"/>
  <c r="AM462" i="5"/>
  <c r="AN461" i="5"/>
  <c r="AM461" i="5"/>
  <c r="AN460" i="5"/>
  <c r="AM460" i="5"/>
  <c r="AN459" i="5"/>
  <c r="AM459" i="5"/>
  <c r="AN458" i="5"/>
  <c r="AM458" i="5"/>
  <c r="AN457" i="5"/>
  <c r="AM457" i="5"/>
  <c r="AN456" i="5"/>
  <c r="AM456" i="5"/>
  <c r="AN455" i="5"/>
  <c r="AM455" i="5"/>
  <c r="AN454" i="5"/>
  <c r="AM454" i="5"/>
  <c r="AN453" i="5"/>
  <c r="AM453" i="5"/>
  <c r="AN452" i="5"/>
  <c r="AM452" i="5"/>
  <c r="AN451" i="5"/>
  <c r="AM451" i="5"/>
  <c r="AN450" i="5"/>
  <c r="AM450" i="5"/>
  <c r="AN449" i="5"/>
  <c r="AM449" i="5"/>
  <c r="AN448" i="5"/>
  <c r="AM448" i="5"/>
  <c r="AN447" i="5"/>
  <c r="AM447" i="5"/>
  <c r="AN446" i="5"/>
  <c r="AM446" i="5"/>
  <c r="AN445" i="5"/>
  <c r="AM445" i="5"/>
  <c r="AN444" i="5"/>
  <c r="AM444" i="5"/>
  <c r="AN443" i="5"/>
  <c r="AM443" i="5"/>
  <c r="AN442" i="5"/>
  <c r="AM442" i="5"/>
  <c r="AN441" i="5"/>
  <c r="AM441" i="5"/>
  <c r="AN440" i="5"/>
  <c r="AM440" i="5"/>
  <c r="AN439" i="5"/>
  <c r="AM439" i="5"/>
  <c r="AN438" i="5"/>
  <c r="AM438" i="5"/>
  <c r="AN437" i="5"/>
  <c r="AM437" i="5"/>
  <c r="AN436" i="5"/>
  <c r="AM436" i="5"/>
  <c r="AN435" i="5"/>
  <c r="AM435" i="5"/>
  <c r="AN434" i="5"/>
  <c r="AM434" i="5"/>
  <c r="AN433" i="5"/>
  <c r="AM433" i="5"/>
  <c r="AN432" i="5"/>
  <c r="AM432" i="5"/>
  <c r="AN431" i="5"/>
  <c r="AM431" i="5"/>
  <c r="AN430" i="5"/>
  <c r="AM430" i="5"/>
  <c r="AN429" i="5"/>
  <c r="AM429" i="5"/>
  <c r="AN428" i="5"/>
  <c r="AM428" i="5"/>
  <c r="AN427" i="5"/>
  <c r="AM427" i="5"/>
  <c r="AN426" i="5"/>
  <c r="AM426" i="5"/>
  <c r="AN425" i="5"/>
  <c r="AM425" i="5"/>
  <c r="AN424" i="5"/>
  <c r="AM424" i="5"/>
  <c r="AN423" i="5"/>
  <c r="AM423" i="5"/>
  <c r="AN422" i="5"/>
  <c r="AM422" i="5"/>
  <c r="AN421" i="5"/>
  <c r="AM421" i="5"/>
  <c r="AN420" i="5"/>
  <c r="AM420" i="5"/>
  <c r="AN419" i="5"/>
  <c r="AM419" i="5"/>
  <c r="AN418" i="5"/>
  <c r="AM418" i="5"/>
  <c r="AN417" i="5"/>
  <c r="AM417" i="5"/>
  <c r="AN416" i="5"/>
  <c r="AM416" i="5"/>
  <c r="AN415" i="5"/>
  <c r="AM415" i="5"/>
  <c r="AN414" i="5"/>
  <c r="AM414" i="5"/>
  <c r="AN413" i="5"/>
  <c r="AM413" i="5"/>
  <c r="AN412" i="5"/>
  <c r="AM412" i="5"/>
  <c r="AN411" i="5"/>
  <c r="AM411" i="5"/>
  <c r="AN410" i="5"/>
  <c r="AM410" i="5"/>
  <c r="AN409" i="5"/>
  <c r="AM409" i="5"/>
  <c r="AN408" i="5"/>
  <c r="AM408" i="5"/>
  <c r="AN407" i="5"/>
  <c r="AM407" i="5"/>
  <c r="AN406" i="5"/>
  <c r="AM406" i="5"/>
  <c r="AN405" i="5"/>
  <c r="AM405" i="5"/>
  <c r="AN404" i="5"/>
  <c r="AM404" i="5"/>
  <c r="AN403" i="5"/>
  <c r="AM403" i="5"/>
  <c r="AN402" i="5"/>
  <c r="AM402" i="5"/>
  <c r="AN401" i="5"/>
  <c r="AM401" i="5"/>
  <c r="AN400" i="5"/>
  <c r="AM400" i="5"/>
  <c r="AN399" i="5"/>
  <c r="AM399" i="5"/>
  <c r="AN398" i="5"/>
  <c r="AM398" i="5"/>
  <c r="AN397" i="5"/>
  <c r="AM397" i="5"/>
  <c r="AN396" i="5"/>
  <c r="AM396" i="5"/>
  <c r="AN395" i="5"/>
  <c r="AM395" i="5"/>
  <c r="AN394" i="5"/>
  <c r="AM394" i="5"/>
  <c r="AN393" i="5"/>
  <c r="AM393" i="5"/>
  <c r="AN392" i="5"/>
  <c r="AM392" i="5"/>
  <c r="AN391" i="5"/>
  <c r="AM391" i="5"/>
  <c r="AN390" i="5"/>
  <c r="AM390" i="5"/>
  <c r="AN389" i="5"/>
  <c r="AM389" i="5"/>
  <c r="AN388" i="5"/>
  <c r="AM388" i="5"/>
  <c r="AN387" i="5"/>
  <c r="AM387" i="5"/>
  <c r="AN386" i="5"/>
  <c r="AM386" i="5"/>
  <c r="AN385" i="5"/>
  <c r="AM385" i="5"/>
  <c r="AN384" i="5"/>
  <c r="AM384" i="5"/>
  <c r="AN383" i="5"/>
  <c r="AM383" i="5"/>
  <c r="AN382" i="5"/>
  <c r="AM382" i="5"/>
  <c r="AN381" i="5"/>
  <c r="AM381" i="5"/>
  <c r="AN380" i="5"/>
  <c r="AM380" i="5"/>
  <c r="AN379" i="5"/>
  <c r="AM379" i="5"/>
  <c r="AN378" i="5"/>
  <c r="AM378" i="5"/>
  <c r="AN377" i="5"/>
  <c r="AM377" i="5"/>
  <c r="AN376" i="5"/>
  <c r="AM376" i="5"/>
  <c r="AN375" i="5"/>
  <c r="AM375" i="5"/>
  <c r="AN374" i="5"/>
  <c r="AM374" i="5"/>
  <c r="AN373" i="5"/>
  <c r="AM373" i="5"/>
  <c r="AN372" i="5"/>
  <c r="AM372" i="5"/>
  <c r="AN371" i="5"/>
  <c r="AM371" i="5"/>
  <c r="AN370" i="5"/>
  <c r="AM370" i="5"/>
  <c r="AN369" i="5"/>
  <c r="AM369" i="5"/>
  <c r="AN368" i="5"/>
  <c r="AM368" i="5"/>
  <c r="AN367" i="5"/>
  <c r="AM367" i="5"/>
  <c r="AN366" i="5"/>
  <c r="AM366" i="5"/>
  <c r="AN365" i="5"/>
  <c r="AM365" i="5"/>
  <c r="AN364" i="5"/>
  <c r="AM364" i="5"/>
  <c r="AN363" i="5"/>
  <c r="AM363" i="5"/>
  <c r="AN362" i="5"/>
  <c r="AM362" i="5"/>
  <c r="AN361" i="5"/>
  <c r="AM361" i="5"/>
  <c r="AN360" i="5"/>
  <c r="AM360" i="5"/>
  <c r="AN359" i="5"/>
  <c r="AM359" i="5"/>
  <c r="AN358" i="5"/>
  <c r="AM358" i="5"/>
  <c r="AN357" i="5"/>
  <c r="AM357" i="5"/>
  <c r="AN356" i="5"/>
  <c r="AM356" i="5"/>
  <c r="AN355" i="5"/>
  <c r="AM355" i="5"/>
  <c r="AN354" i="5"/>
  <c r="AM354" i="5"/>
  <c r="AN353" i="5"/>
  <c r="AM353" i="5"/>
  <c r="AN352" i="5"/>
  <c r="AM352" i="5"/>
  <c r="AN351" i="5"/>
  <c r="AM351" i="5"/>
  <c r="AN350" i="5"/>
  <c r="AM350" i="5"/>
  <c r="AN349" i="5"/>
  <c r="AM349" i="5"/>
  <c r="AN348" i="5"/>
  <c r="AM348" i="5"/>
  <c r="AN347" i="5"/>
  <c r="AM347" i="5"/>
  <c r="AN346" i="5"/>
  <c r="AM346" i="5"/>
  <c r="AN345" i="5"/>
  <c r="AM345" i="5"/>
  <c r="AN344" i="5"/>
  <c r="AM344" i="5"/>
  <c r="AN343" i="5"/>
  <c r="AM343" i="5"/>
  <c r="AN342" i="5"/>
  <c r="AM342" i="5"/>
  <c r="AN341" i="5"/>
  <c r="AM341" i="5"/>
  <c r="AN340" i="5"/>
  <c r="AM340" i="5"/>
  <c r="AN339" i="5"/>
  <c r="AM339" i="5"/>
  <c r="AN338" i="5"/>
  <c r="AM338" i="5"/>
  <c r="AN337" i="5"/>
  <c r="AM337" i="5"/>
  <c r="AN336" i="5"/>
  <c r="AM336" i="5"/>
  <c r="AN335" i="5"/>
  <c r="AM335" i="5"/>
  <c r="AN334" i="5"/>
  <c r="AM334" i="5"/>
  <c r="AN333" i="5"/>
  <c r="AM333" i="5"/>
  <c r="AN332" i="5"/>
  <c r="AM332" i="5"/>
  <c r="AN331" i="5"/>
  <c r="AM331" i="5"/>
  <c r="AN330" i="5"/>
  <c r="AM330" i="5"/>
  <c r="AN329" i="5"/>
  <c r="AM329" i="5"/>
  <c r="AN328" i="5"/>
  <c r="AM328" i="5"/>
  <c r="AN327" i="5"/>
  <c r="AM327" i="5"/>
  <c r="AN326" i="5"/>
  <c r="AM326" i="5"/>
  <c r="AN325" i="5"/>
  <c r="AM325" i="5"/>
  <c r="AN324" i="5"/>
  <c r="AM324" i="5"/>
  <c r="AN323" i="5"/>
  <c r="AM323" i="5"/>
  <c r="AN322" i="5"/>
  <c r="AM322" i="5"/>
  <c r="AN321" i="5"/>
  <c r="AM321" i="5"/>
  <c r="AN320" i="5"/>
  <c r="AM320" i="5"/>
  <c r="AN319" i="5"/>
  <c r="AM319" i="5"/>
  <c r="AN318" i="5"/>
  <c r="AM318" i="5"/>
  <c r="AN317" i="5"/>
  <c r="AM317" i="5"/>
  <c r="AN316" i="5"/>
  <c r="AM316" i="5"/>
  <c r="AN315" i="5"/>
  <c r="AM315" i="5"/>
  <c r="AN314" i="5"/>
  <c r="AM314" i="5"/>
  <c r="AN313" i="5"/>
  <c r="AM313" i="5"/>
  <c r="AN312" i="5"/>
  <c r="AM312" i="5"/>
  <c r="AN311" i="5"/>
  <c r="AM311" i="5"/>
  <c r="AN310" i="5"/>
  <c r="AM310" i="5"/>
  <c r="AN309" i="5"/>
  <c r="AM309" i="5"/>
  <c r="AN308" i="5"/>
  <c r="AM308" i="5"/>
  <c r="AN307" i="5"/>
  <c r="AM307" i="5"/>
  <c r="AN306" i="5"/>
  <c r="AM306" i="5"/>
  <c r="AN305" i="5"/>
  <c r="AM305" i="5"/>
  <c r="AN304" i="5"/>
  <c r="AM304" i="5"/>
  <c r="AN303" i="5"/>
  <c r="AM303" i="5"/>
  <c r="AN302" i="5"/>
  <c r="AM302" i="5"/>
  <c r="AN301" i="5"/>
  <c r="AM301" i="5"/>
  <c r="AN300" i="5"/>
  <c r="AM300" i="5"/>
  <c r="AN299" i="5"/>
  <c r="AM299" i="5"/>
  <c r="AN298" i="5"/>
  <c r="AM298" i="5"/>
  <c r="AN297" i="5"/>
  <c r="AM297" i="5"/>
  <c r="AN296" i="5"/>
  <c r="AM296" i="5"/>
  <c r="AN295" i="5"/>
  <c r="AM295" i="5"/>
  <c r="AN294" i="5"/>
  <c r="AM294" i="5"/>
  <c r="AN293" i="5"/>
  <c r="AM293" i="5"/>
  <c r="AN292" i="5"/>
  <c r="AM292" i="5"/>
  <c r="AN291" i="5"/>
  <c r="AM291" i="5"/>
  <c r="AN290" i="5"/>
  <c r="AM290" i="5"/>
  <c r="AN289" i="5"/>
  <c r="AM289" i="5"/>
  <c r="AN288" i="5"/>
  <c r="AM288" i="5"/>
  <c r="AN287" i="5"/>
  <c r="AM287" i="5"/>
  <c r="AN286" i="5"/>
  <c r="AM286" i="5"/>
  <c r="AN285" i="5"/>
  <c r="AM285" i="5"/>
  <c r="AN284" i="5"/>
  <c r="AM284" i="5"/>
  <c r="AN283" i="5"/>
  <c r="AM283" i="5"/>
  <c r="AN282" i="5"/>
  <c r="AM282" i="5"/>
  <c r="AN281" i="5"/>
  <c r="AM281" i="5"/>
  <c r="AN280" i="5"/>
  <c r="AM280" i="5"/>
  <c r="AN279" i="5"/>
  <c r="AM279" i="5"/>
  <c r="AN278" i="5"/>
  <c r="AM278" i="5"/>
  <c r="AN277" i="5"/>
  <c r="AM277" i="5"/>
  <c r="AN276" i="5"/>
  <c r="AM276" i="5"/>
  <c r="AN275" i="5"/>
  <c r="AM275" i="5"/>
  <c r="AN274" i="5"/>
  <c r="AM274" i="5"/>
  <c r="AN273" i="5"/>
  <c r="AM273" i="5"/>
  <c r="AN272" i="5"/>
  <c r="AM272" i="5"/>
  <c r="AN271" i="5"/>
  <c r="AM271" i="5"/>
  <c r="AN270" i="5"/>
  <c r="AM270" i="5"/>
  <c r="AN269" i="5"/>
  <c r="AM269" i="5"/>
  <c r="AN268" i="5"/>
  <c r="AM268" i="5"/>
  <c r="AN267" i="5"/>
  <c r="AM267" i="5"/>
  <c r="AN266" i="5"/>
  <c r="AM266" i="5"/>
  <c r="AN265" i="5"/>
  <c r="AM265" i="5"/>
  <c r="AN264" i="5"/>
  <c r="AM264" i="5"/>
  <c r="AN263" i="5"/>
  <c r="AM263" i="5"/>
  <c r="AN262" i="5"/>
  <c r="AM262" i="5"/>
  <c r="AN261" i="5"/>
  <c r="AM261" i="5"/>
  <c r="AN260" i="5"/>
  <c r="AM260" i="5"/>
  <c r="AN259" i="5"/>
  <c r="AM259" i="5"/>
  <c r="AN258" i="5"/>
  <c r="AM258" i="5"/>
  <c r="AN257" i="5"/>
  <c r="AM257" i="5"/>
  <c r="AN256" i="5"/>
  <c r="AM256" i="5"/>
  <c r="AN255" i="5"/>
  <c r="AM255" i="5"/>
  <c r="AN254" i="5"/>
  <c r="AM254" i="5"/>
  <c r="AN253" i="5"/>
  <c r="AM253" i="5"/>
  <c r="AN252" i="5"/>
  <c r="AM252" i="5"/>
  <c r="AN251" i="5"/>
  <c r="AM251" i="5"/>
  <c r="AN250" i="5"/>
  <c r="AM250" i="5"/>
  <c r="AN249" i="5"/>
  <c r="AM249" i="5"/>
  <c r="AN248" i="5"/>
  <c r="AM248" i="5"/>
  <c r="AN247" i="5"/>
  <c r="AM247" i="5"/>
  <c r="AN246" i="5"/>
  <c r="AM246" i="5"/>
  <c r="AN245" i="5"/>
  <c r="AM245" i="5"/>
  <c r="AN244" i="5"/>
  <c r="AM244" i="5"/>
  <c r="AN243" i="5"/>
  <c r="AM243" i="5"/>
  <c r="AN242" i="5"/>
  <c r="AM242" i="5"/>
  <c r="AN241" i="5"/>
  <c r="AM241" i="5"/>
  <c r="AN240" i="5"/>
  <c r="AM240" i="5"/>
  <c r="AN239" i="5"/>
  <c r="AM239" i="5"/>
  <c r="AN238" i="5"/>
  <c r="AM238" i="5"/>
  <c r="AN237" i="5"/>
  <c r="AM237" i="5"/>
  <c r="AN236" i="5"/>
  <c r="AM236" i="5"/>
  <c r="AN235" i="5"/>
  <c r="AM235" i="5"/>
  <c r="AN234" i="5"/>
  <c r="AM234" i="5"/>
  <c r="AN233" i="5"/>
  <c r="AM233" i="5"/>
  <c r="AN232" i="5"/>
  <c r="AM232" i="5"/>
  <c r="AN231" i="5"/>
  <c r="AM231" i="5"/>
  <c r="AN230" i="5"/>
  <c r="AM230" i="5"/>
  <c r="AN229" i="5"/>
  <c r="AM229" i="5"/>
  <c r="AN228" i="5"/>
  <c r="AM228" i="5"/>
  <c r="AN227" i="5"/>
  <c r="AM227" i="5"/>
  <c r="AN226" i="5"/>
  <c r="AM226" i="5"/>
  <c r="AN225" i="5"/>
  <c r="AM225" i="5"/>
  <c r="AN224" i="5"/>
  <c r="AM224" i="5"/>
  <c r="AN223" i="5"/>
  <c r="AM223" i="5"/>
  <c r="AN222" i="5"/>
  <c r="AM222" i="5"/>
  <c r="AN221" i="5"/>
  <c r="AM221" i="5"/>
  <c r="AN220" i="5"/>
  <c r="AM220" i="5"/>
  <c r="AN219" i="5"/>
  <c r="AM219" i="5"/>
  <c r="AN218" i="5"/>
  <c r="AM218" i="5"/>
  <c r="AN217" i="5"/>
  <c r="AM217" i="5"/>
  <c r="AN216" i="5"/>
  <c r="AM216" i="5"/>
  <c r="AN215" i="5"/>
  <c r="AM215" i="5"/>
  <c r="AN214" i="5"/>
  <c r="AM214" i="5"/>
  <c r="AN213" i="5"/>
  <c r="AM213" i="5"/>
  <c r="AN212" i="5"/>
  <c r="AM212" i="5"/>
  <c r="AN211" i="5"/>
  <c r="AM211" i="5"/>
  <c r="AN210" i="5"/>
  <c r="AM210" i="5"/>
  <c r="AN209" i="5"/>
  <c r="AM209" i="5"/>
  <c r="AN208" i="5"/>
  <c r="AM208" i="5"/>
  <c r="AN207" i="5"/>
  <c r="AM207" i="5"/>
  <c r="AN206" i="5"/>
  <c r="AM206" i="5"/>
  <c r="AN205" i="5"/>
  <c r="AM205" i="5"/>
  <c r="AN204" i="5"/>
  <c r="AM204" i="5"/>
  <c r="AN203" i="5"/>
  <c r="AM203" i="5"/>
  <c r="AN202" i="5"/>
  <c r="AM202" i="5"/>
  <c r="AN201" i="5"/>
  <c r="AM201" i="5"/>
  <c r="AN200" i="5"/>
  <c r="AM200" i="5"/>
  <c r="AN199" i="5"/>
  <c r="AM199" i="5"/>
  <c r="AN198" i="5"/>
  <c r="AM198" i="5"/>
  <c r="AN197" i="5"/>
  <c r="AM197" i="5"/>
  <c r="AN196" i="5"/>
  <c r="AM196" i="5"/>
  <c r="AN195" i="5"/>
  <c r="AM195" i="5"/>
  <c r="AN194" i="5"/>
  <c r="AM194" i="5"/>
  <c r="AN193" i="5"/>
  <c r="AM193" i="5"/>
  <c r="AN192" i="5"/>
  <c r="AM192" i="5"/>
  <c r="AN191" i="5"/>
  <c r="AM191" i="5"/>
  <c r="AN190" i="5"/>
  <c r="AM190" i="5"/>
  <c r="AN189" i="5"/>
  <c r="AM189" i="5"/>
  <c r="AN188" i="5"/>
  <c r="AM188" i="5"/>
  <c r="AN187" i="5"/>
  <c r="AM187" i="5"/>
  <c r="AN186" i="5"/>
  <c r="AM186" i="5"/>
  <c r="AN185" i="5"/>
  <c r="AM185" i="5"/>
  <c r="AN184" i="5"/>
  <c r="AM184" i="5"/>
  <c r="AN183" i="5"/>
  <c r="AM183" i="5"/>
  <c r="AN182" i="5"/>
  <c r="AM182" i="5"/>
  <c r="AN181" i="5"/>
  <c r="AM181" i="5"/>
  <c r="AN180" i="5"/>
  <c r="AM180" i="5"/>
  <c r="AN179" i="5"/>
  <c r="AM179" i="5"/>
  <c r="AN178" i="5"/>
  <c r="AM178" i="5"/>
  <c r="AN177" i="5"/>
  <c r="AM177" i="5"/>
  <c r="AN176" i="5"/>
  <c r="AM176" i="5"/>
  <c r="AN175" i="5"/>
  <c r="AM175" i="5"/>
  <c r="AN174" i="5"/>
  <c r="AM174" i="5"/>
  <c r="AN173" i="5"/>
  <c r="AM173" i="5"/>
  <c r="AN172" i="5"/>
  <c r="AM172" i="5"/>
  <c r="AN171" i="5"/>
  <c r="AM171" i="5"/>
  <c r="AN170" i="5"/>
  <c r="AM170" i="5"/>
  <c r="AN169" i="5"/>
  <c r="AM169" i="5"/>
  <c r="AN168" i="5"/>
  <c r="AM168" i="5"/>
  <c r="AN167" i="5"/>
  <c r="AM167" i="5"/>
  <c r="AN166" i="5"/>
  <c r="AM166" i="5"/>
  <c r="AN165" i="5"/>
  <c r="AM165" i="5"/>
  <c r="AN164" i="5"/>
  <c r="AM164" i="5"/>
  <c r="AN163" i="5"/>
  <c r="AM163" i="5"/>
  <c r="AN162" i="5"/>
  <c r="AM162" i="5"/>
  <c r="AN161" i="5"/>
  <c r="AM161" i="5"/>
  <c r="AN160" i="5"/>
  <c r="AM160" i="5"/>
  <c r="AN159" i="5"/>
  <c r="AM159" i="5"/>
  <c r="AN158" i="5"/>
  <c r="AM158" i="5"/>
  <c r="AN157" i="5"/>
  <c r="AM157" i="5"/>
  <c r="AN156" i="5"/>
  <c r="AM156" i="5"/>
  <c r="AN155" i="5"/>
  <c r="AM155" i="5"/>
  <c r="AN154" i="5"/>
  <c r="AM154" i="5"/>
  <c r="AN153" i="5"/>
  <c r="AM153" i="5"/>
  <c r="AN152" i="5"/>
  <c r="AM152" i="5"/>
  <c r="AN151" i="5"/>
  <c r="AM151" i="5"/>
  <c r="AN150" i="5"/>
  <c r="AM150" i="5"/>
  <c r="AN122" i="5"/>
  <c r="AM122" i="5"/>
  <c r="AN121" i="5"/>
  <c r="AM121" i="5"/>
  <c r="AN120" i="5"/>
  <c r="AM120" i="5"/>
  <c r="AN119" i="5"/>
  <c r="AM119" i="5"/>
  <c r="AN118" i="5"/>
  <c r="AM118" i="5"/>
  <c r="AN117" i="5"/>
  <c r="AM117" i="5"/>
  <c r="AN116" i="5"/>
  <c r="AM116" i="5"/>
  <c r="AN115" i="5"/>
  <c r="AM115" i="5"/>
  <c r="AN114" i="5"/>
  <c r="AM114" i="5"/>
  <c r="AN113" i="5"/>
  <c r="AM113" i="5"/>
  <c r="AN112" i="5"/>
  <c r="AM112" i="5"/>
  <c r="AN111" i="5"/>
  <c r="AM111" i="5"/>
  <c r="AN110" i="5"/>
  <c r="AM110" i="5"/>
  <c r="AN109" i="5"/>
  <c r="AM109" i="5"/>
  <c r="AN108" i="5"/>
  <c r="AM108" i="5"/>
  <c r="AN107" i="5"/>
  <c r="AM107" i="5"/>
  <c r="AN106" i="5"/>
  <c r="AM106" i="5"/>
  <c r="AN105" i="5"/>
  <c r="AM105" i="5"/>
  <c r="AN104" i="5"/>
  <c r="AM104" i="5"/>
  <c r="AN103" i="5"/>
  <c r="AM103" i="5"/>
  <c r="AN102" i="5"/>
  <c r="AM102" i="5"/>
  <c r="AN101" i="5"/>
  <c r="AM101" i="5"/>
  <c r="AN100" i="5"/>
  <c r="AM100" i="5"/>
  <c r="AN99" i="5"/>
  <c r="AM99" i="5"/>
  <c r="AN98" i="5"/>
  <c r="AM98" i="5"/>
  <c r="AN97" i="5"/>
  <c r="AM97" i="5"/>
  <c r="AN96" i="5"/>
  <c r="AM96" i="5"/>
  <c r="AN95" i="5"/>
  <c r="AM95" i="5"/>
  <c r="AN94" i="5"/>
  <c r="AM94" i="5"/>
  <c r="AN93" i="5"/>
  <c r="AM93" i="5"/>
  <c r="AN92" i="5"/>
  <c r="AM92" i="5"/>
  <c r="AN91" i="5"/>
  <c r="AM91" i="5"/>
  <c r="AN90" i="5"/>
  <c r="AM90" i="5"/>
  <c r="AN89" i="5"/>
  <c r="AM89" i="5"/>
  <c r="AN88" i="5"/>
  <c r="AM88" i="5"/>
  <c r="AN87" i="5"/>
  <c r="AM87" i="5"/>
  <c r="AN86" i="5"/>
  <c r="AM86" i="5"/>
  <c r="AN85" i="5"/>
  <c r="AM85" i="5"/>
  <c r="AN84" i="5"/>
  <c r="AM84" i="5"/>
  <c r="AN83" i="5"/>
  <c r="AM83" i="5"/>
  <c r="AN82" i="5"/>
  <c r="AM82" i="5"/>
  <c r="AN81" i="5"/>
  <c r="AM81" i="5"/>
  <c r="AN80" i="5"/>
  <c r="AM80" i="5"/>
  <c r="AN79" i="5"/>
  <c r="AM79" i="5"/>
  <c r="AN78" i="5"/>
  <c r="AM78" i="5"/>
  <c r="AN77" i="5"/>
  <c r="AM77" i="5"/>
  <c r="AN76" i="5"/>
  <c r="AM76" i="5"/>
  <c r="AN75" i="5"/>
  <c r="AM75" i="5"/>
  <c r="AN74" i="5"/>
  <c r="AM74" i="5"/>
  <c r="AN73" i="5"/>
  <c r="AM73" i="5"/>
  <c r="AN72" i="5"/>
  <c r="AM72" i="5"/>
  <c r="AN71" i="5"/>
  <c r="AM71" i="5"/>
  <c r="AN70" i="5"/>
  <c r="AM70" i="5"/>
  <c r="AN69" i="5"/>
  <c r="AM69" i="5"/>
  <c r="AN68" i="5"/>
  <c r="AM68" i="5"/>
  <c r="AN67" i="5"/>
  <c r="AM67" i="5"/>
  <c r="AN66" i="5"/>
  <c r="AM66" i="5"/>
  <c r="AN65" i="5"/>
  <c r="AM65" i="5"/>
  <c r="AN64" i="5"/>
  <c r="AM64" i="5"/>
  <c r="AN63" i="5"/>
  <c r="AM63" i="5"/>
  <c r="AN62" i="5"/>
  <c r="AM62" i="5"/>
  <c r="AN61" i="5"/>
  <c r="AM61" i="5"/>
  <c r="AN60" i="5"/>
  <c r="AM60" i="5"/>
  <c r="AN59" i="5"/>
  <c r="AM59" i="5"/>
  <c r="AN58" i="5"/>
  <c r="AM58" i="5"/>
  <c r="AN57" i="5"/>
  <c r="AM57" i="5"/>
  <c r="AN56" i="5"/>
  <c r="AM56" i="5"/>
  <c r="AN54" i="5"/>
  <c r="AM54" i="5"/>
  <c r="AN53" i="5"/>
  <c r="AM53" i="5"/>
  <c r="AN52" i="5"/>
  <c r="AM52" i="5"/>
  <c r="AN51" i="5"/>
  <c r="AM51" i="5"/>
  <c r="AN50" i="5"/>
  <c r="AM50" i="5"/>
  <c r="AN49" i="5"/>
  <c r="AM49" i="5"/>
  <c r="AN48" i="5"/>
  <c r="AM48" i="5"/>
  <c r="AN47" i="5"/>
  <c r="AM47" i="5"/>
  <c r="AN46" i="5"/>
  <c r="AM46" i="5"/>
  <c r="AN45" i="5"/>
  <c r="AM45" i="5"/>
  <c r="AN44" i="5"/>
  <c r="AM44" i="5"/>
  <c r="AN43" i="5"/>
  <c r="AM43" i="5"/>
  <c r="AN42" i="5"/>
  <c r="AM42" i="5"/>
  <c r="AN41" i="5"/>
  <c r="AM41" i="5"/>
  <c r="AN40" i="5"/>
  <c r="AM40" i="5"/>
  <c r="AN39" i="5"/>
  <c r="AM39" i="5"/>
  <c r="AN38" i="5"/>
  <c r="AM38" i="5"/>
  <c r="AN37" i="5"/>
  <c r="AM37" i="5"/>
  <c r="AN36" i="5"/>
  <c r="AM36" i="5"/>
  <c r="AN35" i="5"/>
  <c r="AM35" i="5"/>
  <c r="AN34" i="5"/>
  <c r="AM34" i="5"/>
  <c r="AN33" i="5"/>
  <c r="AM33" i="5"/>
  <c r="AN32" i="5"/>
  <c r="AM32" i="5"/>
  <c r="AN31" i="5"/>
  <c r="AM31" i="5"/>
  <c r="AN30" i="5"/>
  <c r="AM30" i="5"/>
  <c r="AN29" i="5"/>
  <c r="AM29" i="5"/>
  <c r="AN28" i="5"/>
  <c r="AM28" i="5"/>
  <c r="AN27" i="5"/>
  <c r="AM27" i="5"/>
  <c r="AD1501" i="5"/>
  <c r="AD1500" i="5"/>
  <c r="AD1499" i="5"/>
  <c r="AD1498" i="5"/>
  <c r="AD1497" i="5"/>
  <c r="AD1496" i="5"/>
  <c r="AD1495" i="5"/>
  <c r="AD1494" i="5"/>
  <c r="AD1493" i="5"/>
  <c r="AD1492" i="5"/>
  <c r="AD1491" i="5"/>
  <c r="AD1490" i="5"/>
  <c r="AD1489" i="5"/>
  <c r="AD1488" i="5"/>
  <c r="AD1487" i="5"/>
  <c r="AD1486" i="5"/>
  <c r="AD1485" i="5"/>
  <c r="AD1484" i="5"/>
  <c r="AD1483" i="5"/>
  <c r="AD1482" i="5"/>
  <c r="AD1481" i="5"/>
  <c r="AD1480" i="5"/>
  <c r="AD1479" i="5"/>
  <c r="AD1478" i="5"/>
  <c r="AD1477" i="5"/>
  <c r="AD1476" i="5"/>
  <c r="AD1475" i="5"/>
  <c r="AD1474" i="5"/>
  <c r="AD1473" i="5"/>
  <c r="AD1472" i="5"/>
  <c r="AD1471" i="5"/>
  <c r="AD1470" i="5"/>
  <c r="AD1469" i="5"/>
  <c r="AD1468" i="5"/>
  <c r="AD1467" i="5"/>
  <c r="AD1466" i="5"/>
  <c r="AD1465" i="5"/>
  <c r="AD1464" i="5"/>
  <c r="AD1463" i="5"/>
  <c r="AD1462" i="5"/>
  <c r="AD1461" i="5"/>
  <c r="AD1460" i="5"/>
  <c r="AD1459" i="5"/>
  <c r="AD1458" i="5"/>
  <c r="AD1457" i="5"/>
  <c r="AD1456" i="5"/>
  <c r="AD1455" i="5"/>
  <c r="AD1454" i="5"/>
  <c r="AD1453" i="5"/>
  <c r="AD1452" i="5"/>
  <c r="AD1451" i="5"/>
  <c r="AD1450" i="5"/>
  <c r="AD1449" i="5"/>
  <c r="AD1448" i="5"/>
  <c r="AD1447" i="5"/>
  <c r="AD1446" i="5"/>
  <c r="AD1445" i="5"/>
  <c r="AD1444" i="5"/>
  <c r="AD1443" i="5"/>
  <c r="AD1442" i="5"/>
  <c r="AD1441" i="5"/>
  <c r="AD1440" i="5"/>
  <c r="AD1439" i="5"/>
  <c r="AD1438" i="5"/>
  <c r="AD1437" i="5"/>
  <c r="AD1436" i="5"/>
  <c r="AD1435" i="5"/>
  <c r="AD1434" i="5"/>
  <c r="AD1433" i="5"/>
  <c r="AD1432" i="5"/>
  <c r="AD1431" i="5"/>
  <c r="AD1430" i="5"/>
  <c r="AD1429" i="5"/>
  <c r="AD1428" i="5"/>
  <c r="AD1427" i="5"/>
  <c r="AD1426" i="5"/>
  <c r="AD1425" i="5"/>
  <c r="AD1424" i="5"/>
  <c r="AD1423" i="5"/>
  <c r="AD1422" i="5"/>
  <c r="AD1421" i="5"/>
  <c r="AD1420" i="5"/>
  <c r="AD1419" i="5"/>
  <c r="AD1418" i="5"/>
  <c r="AD1417" i="5"/>
  <c r="AD1416" i="5"/>
  <c r="AD1415" i="5"/>
  <c r="AD1414" i="5"/>
  <c r="AD1413" i="5"/>
  <c r="AD1412" i="5"/>
  <c r="AD1411" i="5"/>
  <c r="AD1410" i="5"/>
  <c r="AD1409" i="5"/>
  <c r="AD1408" i="5"/>
  <c r="AD1407" i="5"/>
  <c r="AD1406" i="5"/>
  <c r="AD1405" i="5"/>
  <c r="AD1404" i="5"/>
  <c r="AD1403" i="5"/>
  <c r="AD1402" i="5"/>
  <c r="AD1401" i="5"/>
  <c r="AD1400" i="5"/>
  <c r="AD1399" i="5"/>
  <c r="AD1398" i="5"/>
  <c r="AD1397" i="5"/>
  <c r="AD1396" i="5"/>
  <c r="AD1395" i="5"/>
  <c r="AD1394" i="5"/>
  <c r="AD1393" i="5"/>
  <c r="AD1392" i="5"/>
  <c r="AD1391" i="5"/>
  <c r="AD1390" i="5"/>
  <c r="AD1389" i="5"/>
  <c r="AD1388" i="5"/>
  <c r="AD1387" i="5"/>
  <c r="AD1386" i="5"/>
  <c r="AD1385" i="5"/>
  <c r="AD1384" i="5"/>
  <c r="AD1383" i="5"/>
  <c r="AD1382" i="5"/>
  <c r="AD1381" i="5"/>
  <c r="AD1380" i="5"/>
  <c r="AD1379" i="5"/>
  <c r="AD1378" i="5"/>
  <c r="AD1377" i="5"/>
  <c r="AD1376" i="5"/>
  <c r="AD1375" i="5"/>
  <c r="AD1374" i="5"/>
  <c r="AD1373" i="5"/>
  <c r="AD1372" i="5"/>
  <c r="AD1371" i="5"/>
  <c r="AD1370" i="5"/>
  <c r="AD1369" i="5"/>
  <c r="AD1368" i="5"/>
  <c r="AD1367" i="5"/>
  <c r="AD1366" i="5"/>
  <c r="AD1365" i="5"/>
  <c r="AD1364" i="5"/>
  <c r="AD1363" i="5"/>
  <c r="AD1362" i="5"/>
  <c r="AD1361" i="5"/>
  <c r="AD1360" i="5"/>
  <c r="AD1359" i="5"/>
  <c r="AD1358" i="5"/>
  <c r="AD1357" i="5"/>
  <c r="AD1356" i="5"/>
  <c r="AD1355" i="5"/>
  <c r="AD1354" i="5"/>
  <c r="AD1353" i="5"/>
  <c r="AD1352" i="5"/>
  <c r="AD1351" i="5"/>
  <c r="AD1350" i="5"/>
  <c r="AD1349" i="5"/>
  <c r="AD1348" i="5"/>
  <c r="AD1347" i="5"/>
  <c r="AD1346" i="5"/>
  <c r="AD1345" i="5"/>
  <c r="AD1344" i="5"/>
  <c r="AD1343" i="5"/>
  <c r="AD1342" i="5"/>
  <c r="AD1341" i="5"/>
  <c r="AD1340" i="5"/>
  <c r="AD1339" i="5"/>
  <c r="AD1338" i="5"/>
  <c r="AD1337" i="5"/>
  <c r="AD1336" i="5"/>
  <c r="AD1335" i="5"/>
  <c r="AD1334" i="5"/>
  <c r="AD1333" i="5"/>
  <c r="AD1332" i="5"/>
  <c r="AD1331" i="5"/>
  <c r="AD1330" i="5"/>
  <c r="AD1329" i="5"/>
  <c r="AD1328" i="5"/>
  <c r="AD1327" i="5"/>
  <c r="AD1326" i="5"/>
  <c r="AD1325" i="5"/>
  <c r="AD1324" i="5"/>
  <c r="AD1323" i="5"/>
  <c r="AD1322" i="5"/>
  <c r="AD1321" i="5"/>
  <c r="AD1320" i="5"/>
  <c r="AD1319" i="5"/>
  <c r="AD1318" i="5"/>
  <c r="AD1317" i="5"/>
  <c r="AD1316" i="5"/>
  <c r="AD1315" i="5"/>
  <c r="AD1314" i="5"/>
  <c r="AD1313" i="5"/>
  <c r="AD1312" i="5"/>
  <c r="AD1311" i="5"/>
  <c r="AD1310" i="5"/>
  <c r="AD1309" i="5"/>
  <c r="AD1308" i="5"/>
  <c r="AD1307" i="5"/>
  <c r="AD1306" i="5"/>
  <c r="AD1305" i="5"/>
  <c r="AD1304" i="5"/>
  <c r="AD1303" i="5"/>
  <c r="AD1302" i="5"/>
  <c r="AD1301" i="5"/>
  <c r="AD1300" i="5"/>
  <c r="AD1299" i="5"/>
  <c r="AD1298" i="5"/>
  <c r="AD1297" i="5"/>
  <c r="AD1296" i="5"/>
  <c r="AD1295" i="5"/>
  <c r="AD1294" i="5"/>
  <c r="AD1293" i="5"/>
  <c r="AD1292" i="5"/>
  <c r="AD1291" i="5"/>
  <c r="AD1290" i="5"/>
  <c r="AD1289" i="5"/>
  <c r="AD1288" i="5"/>
  <c r="AD1287" i="5"/>
  <c r="AD1286" i="5"/>
  <c r="AD1285" i="5"/>
  <c r="AD1284" i="5"/>
  <c r="AD1283" i="5"/>
  <c r="AD1282" i="5"/>
  <c r="AD1281" i="5"/>
  <c r="AD1280" i="5"/>
  <c r="AD1279" i="5"/>
  <c r="AD1278" i="5"/>
  <c r="AD1277" i="5"/>
  <c r="AD1276" i="5"/>
  <c r="AD1275" i="5"/>
  <c r="AD1274" i="5"/>
  <c r="AD1273" i="5"/>
  <c r="AD1272" i="5"/>
  <c r="AD1271" i="5"/>
  <c r="AD1270" i="5"/>
  <c r="AD1269" i="5"/>
  <c r="AD1268" i="5"/>
  <c r="AD1267" i="5"/>
  <c r="AD1266" i="5"/>
  <c r="AD1265" i="5"/>
  <c r="AD1264" i="5"/>
  <c r="AD1263" i="5"/>
  <c r="AD1262" i="5"/>
  <c r="AD1261" i="5"/>
  <c r="AD1260" i="5"/>
  <c r="AD1259" i="5"/>
  <c r="AD1258" i="5"/>
  <c r="AD1257" i="5"/>
  <c r="AD1256" i="5"/>
  <c r="AD1255" i="5"/>
  <c r="AD1254" i="5"/>
  <c r="AD1253" i="5"/>
  <c r="AD1252" i="5"/>
  <c r="AD1251" i="5"/>
  <c r="AD1250" i="5"/>
  <c r="AD1249" i="5"/>
  <c r="AD1248" i="5"/>
  <c r="AD1247" i="5"/>
  <c r="AD1246" i="5"/>
  <c r="AD1245" i="5"/>
  <c r="AD1244" i="5"/>
  <c r="AD1243" i="5"/>
  <c r="AD1242" i="5"/>
  <c r="AD1241" i="5"/>
  <c r="AD1240" i="5"/>
  <c r="AD1239" i="5"/>
  <c r="AD1238" i="5"/>
  <c r="AD1237" i="5"/>
  <c r="AD1236" i="5"/>
  <c r="AD1235" i="5"/>
  <c r="AD1234" i="5"/>
  <c r="AD1233" i="5"/>
  <c r="AD1232" i="5"/>
  <c r="AD1231" i="5"/>
  <c r="AD1230" i="5"/>
  <c r="AD1229" i="5"/>
  <c r="AD1228" i="5"/>
  <c r="AD1227" i="5"/>
  <c r="AD1226" i="5"/>
  <c r="AD1225" i="5"/>
  <c r="AD1224" i="5"/>
  <c r="AD1223" i="5"/>
  <c r="AD1222" i="5"/>
  <c r="AD1221" i="5"/>
  <c r="AD1220" i="5"/>
  <c r="AD1219" i="5"/>
  <c r="AD1218" i="5"/>
  <c r="AD1217" i="5"/>
  <c r="AD1216" i="5"/>
  <c r="AD1215" i="5"/>
  <c r="AD1214" i="5"/>
  <c r="AD1213" i="5"/>
  <c r="AD1212" i="5"/>
  <c r="AD1211" i="5"/>
  <c r="AD1210" i="5"/>
  <c r="AD1209" i="5"/>
  <c r="AD1208" i="5"/>
  <c r="AD1207" i="5"/>
  <c r="AD1206" i="5"/>
  <c r="AD1205" i="5"/>
  <c r="AD1204" i="5"/>
  <c r="AD1203" i="5"/>
  <c r="AD1202" i="5"/>
  <c r="AD1201" i="5"/>
  <c r="AD1200" i="5"/>
  <c r="AD1199" i="5"/>
  <c r="AD1198" i="5"/>
  <c r="AD1197" i="5"/>
  <c r="AD1196" i="5"/>
  <c r="AD1195" i="5"/>
  <c r="AD1194" i="5"/>
  <c r="AD1193" i="5"/>
  <c r="AD1192" i="5"/>
  <c r="AD1191" i="5"/>
  <c r="AD1190" i="5"/>
  <c r="AD1189" i="5"/>
  <c r="AD1188" i="5"/>
  <c r="AD1187" i="5"/>
  <c r="AD1186" i="5"/>
  <c r="AD1185" i="5"/>
  <c r="AD1184" i="5"/>
  <c r="AD1183" i="5"/>
  <c r="AD1182" i="5"/>
  <c r="AD1181" i="5"/>
  <c r="AD1180" i="5"/>
  <c r="AD1179" i="5"/>
  <c r="AD1178" i="5"/>
  <c r="AD1177" i="5"/>
  <c r="AD1176" i="5"/>
  <c r="AD1175" i="5"/>
  <c r="AD1174" i="5"/>
  <c r="AD1173" i="5"/>
  <c r="AD1172" i="5"/>
  <c r="AD1171" i="5"/>
  <c r="AD1170" i="5"/>
  <c r="AD1169" i="5"/>
  <c r="AD1168" i="5"/>
  <c r="AD1167" i="5"/>
  <c r="AD1166" i="5"/>
  <c r="AD1165" i="5"/>
  <c r="AD1164" i="5"/>
  <c r="AD1163" i="5"/>
  <c r="AD1162" i="5"/>
  <c r="AD1161" i="5"/>
  <c r="AD1160" i="5"/>
  <c r="AD1159" i="5"/>
  <c r="AD1158" i="5"/>
  <c r="AD1157" i="5"/>
  <c r="AD1156" i="5"/>
  <c r="AD1155" i="5"/>
  <c r="AD1154" i="5"/>
  <c r="AD1153" i="5"/>
  <c r="AD1152" i="5"/>
  <c r="AD1151" i="5"/>
  <c r="AD1150" i="5"/>
  <c r="AD1149" i="5"/>
  <c r="AD1148" i="5"/>
  <c r="AD1147" i="5"/>
  <c r="AD1146" i="5"/>
  <c r="AD1145" i="5"/>
  <c r="AD1144" i="5"/>
  <c r="AD1143" i="5"/>
  <c r="AD1142" i="5"/>
  <c r="AD1141" i="5"/>
  <c r="AD1140" i="5"/>
  <c r="AD1139" i="5"/>
  <c r="AD1138" i="5"/>
  <c r="AD1137" i="5"/>
  <c r="AD1136" i="5"/>
  <c r="AD1135" i="5"/>
  <c r="AD1134" i="5"/>
  <c r="AD1133" i="5"/>
  <c r="AD1132" i="5"/>
  <c r="AD1131" i="5"/>
  <c r="AD1130" i="5"/>
  <c r="AD1129" i="5"/>
  <c r="AD1128" i="5"/>
  <c r="AD1127" i="5"/>
  <c r="AD1126" i="5"/>
  <c r="AD1125" i="5"/>
  <c r="AD1124" i="5"/>
  <c r="AD1123" i="5"/>
  <c r="AD1122" i="5"/>
  <c r="AD1121" i="5"/>
  <c r="AD1120" i="5"/>
  <c r="AD1119" i="5"/>
  <c r="AD1118" i="5"/>
  <c r="AD1117" i="5"/>
  <c r="AD1116" i="5"/>
  <c r="AD1115" i="5"/>
  <c r="AD1114" i="5"/>
  <c r="AD1113" i="5"/>
  <c r="AD1112" i="5"/>
  <c r="AD1111" i="5"/>
  <c r="AD1110" i="5"/>
  <c r="AD1109" i="5"/>
  <c r="AD1108" i="5"/>
  <c r="AD1107" i="5"/>
  <c r="AD1106" i="5"/>
  <c r="AD1105" i="5"/>
  <c r="AD1104" i="5"/>
  <c r="AD1103" i="5"/>
  <c r="AD1102" i="5"/>
  <c r="AD1101" i="5"/>
  <c r="AD1100" i="5"/>
  <c r="AD1099" i="5"/>
  <c r="AD1098" i="5"/>
  <c r="AD1097" i="5"/>
  <c r="AD1096" i="5"/>
  <c r="AD1095" i="5"/>
  <c r="AD1094" i="5"/>
  <c r="AD1093" i="5"/>
  <c r="AD1092" i="5"/>
  <c r="AD1091" i="5"/>
  <c r="AD1090" i="5"/>
  <c r="AD1089" i="5"/>
  <c r="AD1088" i="5"/>
  <c r="AD1087" i="5"/>
  <c r="AD1086" i="5"/>
  <c r="AD1085" i="5"/>
  <c r="AD1084" i="5"/>
  <c r="AD1083" i="5"/>
  <c r="AD1082" i="5"/>
  <c r="AD1081" i="5"/>
  <c r="AD1080" i="5"/>
  <c r="AD1079" i="5"/>
  <c r="AD1078" i="5"/>
  <c r="AD1077" i="5"/>
  <c r="AD1076" i="5"/>
  <c r="AD1075" i="5"/>
  <c r="AD1074" i="5"/>
  <c r="AD1073" i="5"/>
  <c r="AD1072" i="5"/>
  <c r="AD1071" i="5"/>
  <c r="AD1070" i="5"/>
  <c r="AD1069" i="5"/>
  <c r="AD1068" i="5"/>
  <c r="AD1067" i="5"/>
  <c r="AD1066" i="5"/>
  <c r="AD1065" i="5"/>
  <c r="AD1064" i="5"/>
  <c r="AD1063" i="5"/>
  <c r="AD1062" i="5"/>
  <c r="AD1061" i="5"/>
  <c r="AD1060" i="5"/>
  <c r="AD1059" i="5"/>
  <c r="AD1058" i="5"/>
  <c r="AD1057" i="5"/>
  <c r="AD1056" i="5"/>
  <c r="AD1055" i="5"/>
  <c r="AD1054" i="5"/>
  <c r="AD1053" i="5"/>
  <c r="AD1052" i="5"/>
  <c r="AD1051" i="5"/>
  <c r="AD1050" i="5"/>
  <c r="AD1049" i="5"/>
  <c r="AD1048" i="5"/>
  <c r="AD1047" i="5"/>
  <c r="AD1046" i="5"/>
  <c r="K11" i="10"/>
  <c r="H11" i="10"/>
  <c r="G11" i="10"/>
  <c r="M1500" i="10"/>
  <c r="K1500" i="10"/>
  <c r="H1500" i="10"/>
  <c r="G1500" i="10"/>
  <c r="E1500" i="10"/>
  <c r="B1500" i="10"/>
  <c r="M1499" i="10"/>
  <c r="K1499" i="10"/>
  <c r="H1499" i="10"/>
  <c r="G1499" i="10"/>
  <c r="E1499" i="10"/>
  <c r="B1499" i="10"/>
  <c r="M1498" i="10"/>
  <c r="K1498" i="10"/>
  <c r="H1498" i="10"/>
  <c r="G1498" i="10"/>
  <c r="E1498" i="10"/>
  <c r="B1498" i="10"/>
  <c r="M1497" i="10"/>
  <c r="K1497" i="10"/>
  <c r="H1497" i="10"/>
  <c r="G1497" i="10"/>
  <c r="E1497" i="10"/>
  <c r="B1497" i="10"/>
  <c r="M1496" i="10"/>
  <c r="K1496" i="10"/>
  <c r="H1496" i="10"/>
  <c r="G1496" i="10"/>
  <c r="E1496" i="10"/>
  <c r="B1496" i="10"/>
  <c r="M1495" i="10"/>
  <c r="K1495" i="10"/>
  <c r="H1495" i="10"/>
  <c r="G1495" i="10"/>
  <c r="E1495" i="10"/>
  <c r="B1495" i="10"/>
  <c r="M1494" i="10"/>
  <c r="K1494" i="10"/>
  <c r="H1494" i="10"/>
  <c r="G1494" i="10"/>
  <c r="E1494" i="10"/>
  <c r="B1494" i="10"/>
  <c r="M1493" i="10"/>
  <c r="K1493" i="10"/>
  <c r="H1493" i="10"/>
  <c r="G1493" i="10"/>
  <c r="E1493" i="10"/>
  <c r="B1493" i="10"/>
  <c r="M1492" i="10"/>
  <c r="K1492" i="10"/>
  <c r="H1492" i="10"/>
  <c r="G1492" i="10"/>
  <c r="E1492" i="10"/>
  <c r="B1492" i="10"/>
  <c r="M1491" i="10"/>
  <c r="K1491" i="10"/>
  <c r="H1491" i="10"/>
  <c r="G1491" i="10"/>
  <c r="E1491" i="10"/>
  <c r="B1491" i="10"/>
  <c r="M1490" i="10"/>
  <c r="K1490" i="10"/>
  <c r="H1490" i="10"/>
  <c r="G1490" i="10"/>
  <c r="E1490" i="10"/>
  <c r="B1490" i="10"/>
  <c r="M1489" i="10"/>
  <c r="K1489" i="10"/>
  <c r="H1489" i="10"/>
  <c r="G1489" i="10"/>
  <c r="E1489" i="10"/>
  <c r="B1489" i="10"/>
  <c r="M1488" i="10"/>
  <c r="K1488" i="10"/>
  <c r="H1488" i="10"/>
  <c r="G1488" i="10"/>
  <c r="E1488" i="10"/>
  <c r="B1488" i="10"/>
  <c r="M1487" i="10"/>
  <c r="K1487" i="10"/>
  <c r="H1487" i="10"/>
  <c r="G1487" i="10"/>
  <c r="E1487" i="10"/>
  <c r="B1487" i="10"/>
  <c r="M1486" i="10"/>
  <c r="K1486" i="10"/>
  <c r="H1486" i="10"/>
  <c r="G1486" i="10"/>
  <c r="E1486" i="10"/>
  <c r="B1486" i="10"/>
  <c r="M1485" i="10"/>
  <c r="K1485" i="10"/>
  <c r="H1485" i="10"/>
  <c r="G1485" i="10"/>
  <c r="E1485" i="10"/>
  <c r="B1485" i="10"/>
  <c r="M1484" i="10"/>
  <c r="K1484" i="10"/>
  <c r="H1484" i="10"/>
  <c r="G1484" i="10"/>
  <c r="E1484" i="10"/>
  <c r="B1484" i="10"/>
  <c r="M1483" i="10"/>
  <c r="K1483" i="10"/>
  <c r="H1483" i="10"/>
  <c r="G1483" i="10"/>
  <c r="E1483" i="10"/>
  <c r="B1483" i="10"/>
  <c r="M1482" i="10"/>
  <c r="K1482" i="10"/>
  <c r="H1482" i="10"/>
  <c r="G1482" i="10"/>
  <c r="E1482" i="10"/>
  <c r="B1482" i="10"/>
  <c r="M1481" i="10"/>
  <c r="K1481" i="10"/>
  <c r="H1481" i="10"/>
  <c r="G1481" i="10"/>
  <c r="E1481" i="10"/>
  <c r="B1481" i="10"/>
  <c r="M1480" i="10"/>
  <c r="K1480" i="10"/>
  <c r="H1480" i="10"/>
  <c r="G1480" i="10"/>
  <c r="E1480" i="10"/>
  <c r="B1480" i="10"/>
  <c r="M1479" i="10"/>
  <c r="K1479" i="10"/>
  <c r="H1479" i="10"/>
  <c r="G1479" i="10"/>
  <c r="E1479" i="10"/>
  <c r="B1479" i="10"/>
  <c r="M1478" i="10"/>
  <c r="K1478" i="10"/>
  <c r="H1478" i="10"/>
  <c r="G1478" i="10"/>
  <c r="E1478" i="10"/>
  <c r="B1478" i="10"/>
  <c r="M1477" i="10"/>
  <c r="K1477" i="10"/>
  <c r="H1477" i="10"/>
  <c r="G1477" i="10"/>
  <c r="E1477" i="10"/>
  <c r="B1477" i="10"/>
  <c r="M1476" i="10"/>
  <c r="K1476" i="10"/>
  <c r="H1476" i="10"/>
  <c r="G1476" i="10"/>
  <c r="E1476" i="10"/>
  <c r="B1476" i="10"/>
  <c r="M1475" i="10"/>
  <c r="K1475" i="10"/>
  <c r="H1475" i="10"/>
  <c r="G1475" i="10"/>
  <c r="E1475" i="10"/>
  <c r="B1475" i="10"/>
  <c r="M1474" i="10"/>
  <c r="K1474" i="10"/>
  <c r="H1474" i="10"/>
  <c r="G1474" i="10"/>
  <c r="E1474" i="10"/>
  <c r="B1474" i="10"/>
  <c r="M1473" i="10"/>
  <c r="K1473" i="10"/>
  <c r="H1473" i="10"/>
  <c r="G1473" i="10"/>
  <c r="E1473" i="10"/>
  <c r="B1473" i="10"/>
  <c r="M1472" i="10"/>
  <c r="K1472" i="10"/>
  <c r="H1472" i="10"/>
  <c r="G1472" i="10"/>
  <c r="E1472" i="10"/>
  <c r="B1472" i="10"/>
  <c r="M1471" i="10"/>
  <c r="K1471" i="10"/>
  <c r="H1471" i="10"/>
  <c r="G1471" i="10"/>
  <c r="E1471" i="10"/>
  <c r="B1471" i="10"/>
  <c r="M1470" i="10"/>
  <c r="K1470" i="10"/>
  <c r="H1470" i="10"/>
  <c r="G1470" i="10"/>
  <c r="E1470" i="10"/>
  <c r="B1470" i="10"/>
  <c r="M1469" i="10"/>
  <c r="K1469" i="10"/>
  <c r="H1469" i="10"/>
  <c r="G1469" i="10"/>
  <c r="E1469" i="10"/>
  <c r="B1469" i="10"/>
  <c r="M1468" i="10"/>
  <c r="K1468" i="10"/>
  <c r="H1468" i="10"/>
  <c r="G1468" i="10"/>
  <c r="E1468" i="10"/>
  <c r="B1468" i="10"/>
  <c r="M1467" i="10"/>
  <c r="K1467" i="10"/>
  <c r="H1467" i="10"/>
  <c r="G1467" i="10"/>
  <c r="E1467" i="10"/>
  <c r="B1467" i="10"/>
  <c r="M1466" i="10"/>
  <c r="K1466" i="10"/>
  <c r="H1466" i="10"/>
  <c r="G1466" i="10"/>
  <c r="E1466" i="10"/>
  <c r="B1466" i="10"/>
  <c r="M1465" i="10"/>
  <c r="K1465" i="10"/>
  <c r="H1465" i="10"/>
  <c r="G1465" i="10"/>
  <c r="E1465" i="10"/>
  <c r="B1465" i="10"/>
  <c r="M1464" i="10"/>
  <c r="K1464" i="10"/>
  <c r="H1464" i="10"/>
  <c r="G1464" i="10"/>
  <c r="E1464" i="10"/>
  <c r="B1464" i="10"/>
  <c r="M1463" i="10"/>
  <c r="K1463" i="10"/>
  <c r="H1463" i="10"/>
  <c r="G1463" i="10"/>
  <c r="E1463" i="10"/>
  <c r="B1463" i="10"/>
  <c r="M1462" i="10"/>
  <c r="K1462" i="10"/>
  <c r="H1462" i="10"/>
  <c r="G1462" i="10"/>
  <c r="E1462" i="10"/>
  <c r="B1462" i="10"/>
  <c r="M1461" i="10"/>
  <c r="K1461" i="10"/>
  <c r="H1461" i="10"/>
  <c r="G1461" i="10"/>
  <c r="E1461" i="10"/>
  <c r="B1461" i="10"/>
  <c r="M1460" i="10"/>
  <c r="K1460" i="10"/>
  <c r="H1460" i="10"/>
  <c r="G1460" i="10"/>
  <c r="E1460" i="10"/>
  <c r="B1460" i="10"/>
  <c r="M1459" i="10"/>
  <c r="K1459" i="10"/>
  <c r="H1459" i="10"/>
  <c r="G1459" i="10"/>
  <c r="E1459" i="10"/>
  <c r="B1459" i="10"/>
  <c r="M1458" i="10"/>
  <c r="K1458" i="10"/>
  <c r="H1458" i="10"/>
  <c r="G1458" i="10"/>
  <c r="E1458" i="10"/>
  <c r="B1458" i="10"/>
  <c r="M1457" i="10"/>
  <c r="K1457" i="10"/>
  <c r="H1457" i="10"/>
  <c r="G1457" i="10"/>
  <c r="E1457" i="10"/>
  <c r="B1457" i="10"/>
  <c r="M1456" i="10"/>
  <c r="K1456" i="10"/>
  <c r="H1456" i="10"/>
  <c r="G1456" i="10"/>
  <c r="E1456" i="10"/>
  <c r="B1456" i="10"/>
  <c r="M1455" i="10"/>
  <c r="K1455" i="10"/>
  <c r="H1455" i="10"/>
  <c r="G1455" i="10"/>
  <c r="E1455" i="10"/>
  <c r="B1455" i="10"/>
  <c r="M1454" i="10"/>
  <c r="K1454" i="10"/>
  <c r="H1454" i="10"/>
  <c r="G1454" i="10"/>
  <c r="E1454" i="10"/>
  <c r="B1454" i="10"/>
  <c r="M1453" i="10"/>
  <c r="K1453" i="10"/>
  <c r="H1453" i="10"/>
  <c r="G1453" i="10"/>
  <c r="E1453" i="10"/>
  <c r="B1453" i="10"/>
  <c r="M1452" i="10"/>
  <c r="K1452" i="10"/>
  <c r="H1452" i="10"/>
  <c r="G1452" i="10"/>
  <c r="E1452" i="10"/>
  <c r="B1452" i="10"/>
  <c r="M1451" i="10"/>
  <c r="K1451" i="10"/>
  <c r="H1451" i="10"/>
  <c r="G1451" i="10"/>
  <c r="E1451" i="10"/>
  <c r="B1451" i="10"/>
  <c r="M1450" i="10"/>
  <c r="K1450" i="10"/>
  <c r="H1450" i="10"/>
  <c r="G1450" i="10"/>
  <c r="E1450" i="10"/>
  <c r="B1450" i="10"/>
  <c r="M1449" i="10"/>
  <c r="K1449" i="10"/>
  <c r="H1449" i="10"/>
  <c r="G1449" i="10"/>
  <c r="E1449" i="10"/>
  <c r="B1449" i="10"/>
  <c r="M1448" i="10"/>
  <c r="K1448" i="10"/>
  <c r="H1448" i="10"/>
  <c r="G1448" i="10"/>
  <c r="E1448" i="10"/>
  <c r="B1448" i="10"/>
  <c r="M1447" i="10"/>
  <c r="K1447" i="10"/>
  <c r="H1447" i="10"/>
  <c r="G1447" i="10"/>
  <c r="E1447" i="10"/>
  <c r="B1447" i="10"/>
  <c r="M1446" i="10"/>
  <c r="K1446" i="10"/>
  <c r="H1446" i="10"/>
  <c r="G1446" i="10"/>
  <c r="E1446" i="10"/>
  <c r="B1446" i="10"/>
  <c r="M1445" i="10"/>
  <c r="K1445" i="10"/>
  <c r="H1445" i="10"/>
  <c r="G1445" i="10"/>
  <c r="E1445" i="10"/>
  <c r="B1445" i="10"/>
  <c r="M1444" i="10"/>
  <c r="K1444" i="10"/>
  <c r="H1444" i="10"/>
  <c r="G1444" i="10"/>
  <c r="E1444" i="10"/>
  <c r="B1444" i="10"/>
  <c r="M1443" i="10"/>
  <c r="K1443" i="10"/>
  <c r="H1443" i="10"/>
  <c r="G1443" i="10"/>
  <c r="E1443" i="10"/>
  <c r="B1443" i="10"/>
  <c r="M1442" i="10"/>
  <c r="K1442" i="10"/>
  <c r="H1442" i="10"/>
  <c r="G1442" i="10"/>
  <c r="E1442" i="10"/>
  <c r="B1442" i="10"/>
  <c r="M1441" i="10"/>
  <c r="K1441" i="10"/>
  <c r="H1441" i="10"/>
  <c r="G1441" i="10"/>
  <c r="E1441" i="10"/>
  <c r="B1441" i="10"/>
  <c r="M1440" i="10"/>
  <c r="K1440" i="10"/>
  <c r="H1440" i="10"/>
  <c r="G1440" i="10"/>
  <c r="E1440" i="10"/>
  <c r="B1440" i="10"/>
  <c r="M1439" i="10"/>
  <c r="K1439" i="10"/>
  <c r="H1439" i="10"/>
  <c r="G1439" i="10"/>
  <c r="E1439" i="10"/>
  <c r="B1439" i="10"/>
  <c r="M1438" i="10"/>
  <c r="K1438" i="10"/>
  <c r="H1438" i="10"/>
  <c r="G1438" i="10"/>
  <c r="E1438" i="10"/>
  <c r="B1438" i="10"/>
  <c r="M1437" i="10"/>
  <c r="K1437" i="10"/>
  <c r="H1437" i="10"/>
  <c r="G1437" i="10"/>
  <c r="E1437" i="10"/>
  <c r="B1437" i="10"/>
  <c r="M1436" i="10"/>
  <c r="K1436" i="10"/>
  <c r="H1436" i="10"/>
  <c r="G1436" i="10"/>
  <c r="E1436" i="10"/>
  <c r="B1436" i="10"/>
  <c r="M1435" i="10"/>
  <c r="K1435" i="10"/>
  <c r="H1435" i="10"/>
  <c r="G1435" i="10"/>
  <c r="E1435" i="10"/>
  <c r="B1435" i="10"/>
  <c r="M1434" i="10"/>
  <c r="K1434" i="10"/>
  <c r="H1434" i="10"/>
  <c r="G1434" i="10"/>
  <c r="E1434" i="10"/>
  <c r="B1434" i="10"/>
  <c r="M1433" i="10"/>
  <c r="K1433" i="10"/>
  <c r="H1433" i="10"/>
  <c r="G1433" i="10"/>
  <c r="E1433" i="10"/>
  <c r="B1433" i="10"/>
  <c r="M1432" i="10"/>
  <c r="K1432" i="10"/>
  <c r="H1432" i="10"/>
  <c r="G1432" i="10"/>
  <c r="E1432" i="10"/>
  <c r="B1432" i="10"/>
  <c r="M1431" i="10"/>
  <c r="K1431" i="10"/>
  <c r="H1431" i="10"/>
  <c r="G1431" i="10"/>
  <c r="E1431" i="10"/>
  <c r="B1431" i="10"/>
  <c r="M1430" i="10"/>
  <c r="K1430" i="10"/>
  <c r="H1430" i="10"/>
  <c r="G1430" i="10"/>
  <c r="E1430" i="10"/>
  <c r="B1430" i="10"/>
  <c r="M1429" i="10"/>
  <c r="K1429" i="10"/>
  <c r="H1429" i="10"/>
  <c r="G1429" i="10"/>
  <c r="E1429" i="10"/>
  <c r="B1429" i="10"/>
  <c r="M1428" i="10"/>
  <c r="K1428" i="10"/>
  <c r="H1428" i="10"/>
  <c r="G1428" i="10"/>
  <c r="E1428" i="10"/>
  <c r="B1428" i="10"/>
  <c r="M1427" i="10"/>
  <c r="K1427" i="10"/>
  <c r="H1427" i="10"/>
  <c r="G1427" i="10"/>
  <c r="E1427" i="10"/>
  <c r="B1427" i="10"/>
  <c r="M1426" i="10"/>
  <c r="K1426" i="10"/>
  <c r="H1426" i="10"/>
  <c r="G1426" i="10"/>
  <c r="E1426" i="10"/>
  <c r="B1426" i="10"/>
  <c r="M1425" i="10"/>
  <c r="K1425" i="10"/>
  <c r="H1425" i="10"/>
  <c r="G1425" i="10"/>
  <c r="E1425" i="10"/>
  <c r="B1425" i="10"/>
  <c r="M1424" i="10"/>
  <c r="K1424" i="10"/>
  <c r="H1424" i="10"/>
  <c r="G1424" i="10"/>
  <c r="E1424" i="10"/>
  <c r="B1424" i="10"/>
  <c r="M1423" i="10"/>
  <c r="K1423" i="10"/>
  <c r="H1423" i="10"/>
  <c r="G1423" i="10"/>
  <c r="E1423" i="10"/>
  <c r="B1423" i="10"/>
  <c r="M1422" i="10"/>
  <c r="K1422" i="10"/>
  <c r="H1422" i="10"/>
  <c r="G1422" i="10"/>
  <c r="E1422" i="10"/>
  <c r="B1422" i="10"/>
  <c r="M1421" i="10"/>
  <c r="K1421" i="10"/>
  <c r="H1421" i="10"/>
  <c r="G1421" i="10"/>
  <c r="E1421" i="10"/>
  <c r="B1421" i="10"/>
  <c r="M1420" i="10"/>
  <c r="K1420" i="10"/>
  <c r="H1420" i="10"/>
  <c r="G1420" i="10"/>
  <c r="E1420" i="10"/>
  <c r="B1420" i="10"/>
  <c r="M1419" i="10"/>
  <c r="K1419" i="10"/>
  <c r="H1419" i="10"/>
  <c r="G1419" i="10"/>
  <c r="E1419" i="10"/>
  <c r="B1419" i="10"/>
  <c r="M1418" i="10"/>
  <c r="K1418" i="10"/>
  <c r="H1418" i="10"/>
  <c r="G1418" i="10"/>
  <c r="E1418" i="10"/>
  <c r="B1418" i="10"/>
  <c r="M1417" i="10"/>
  <c r="K1417" i="10"/>
  <c r="H1417" i="10"/>
  <c r="G1417" i="10"/>
  <c r="E1417" i="10"/>
  <c r="B1417" i="10"/>
  <c r="M1416" i="10"/>
  <c r="K1416" i="10"/>
  <c r="H1416" i="10"/>
  <c r="G1416" i="10"/>
  <c r="E1416" i="10"/>
  <c r="B1416" i="10"/>
  <c r="M1415" i="10"/>
  <c r="K1415" i="10"/>
  <c r="H1415" i="10"/>
  <c r="G1415" i="10"/>
  <c r="E1415" i="10"/>
  <c r="B1415" i="10"/>
  <c r="M1414" i="10"/>
  <c r="K1414" i="10"/>
  <c r="H1414" i="10"/>
  <c r="G1414" i="10"/>
  <c r="E1414" i="10"/>
  <c r="B1414" i="10"/>
  <c r="M1413" i="10"/>
  <c r="K1413" i="10"/>
  <c r="H1413" i="10"/>
  <c r="G1413" i="10"/>
  <c r="E1413" i="10"/>
  <c r="B1413" i="10"/>
  <c r="M1412" i="10"/>
  <c r="K1412" i="10"/>
  <c r="H1412" i="10"/>
  <c r="G1412" i="10"/>
  <c r="E1412" i="10"/>
  <c r="B1412" i="10"/>
  <c r="M1411" i="10"/>
  <c r="K1411" i="10"/>
  <c r="H1411" i="10"/>
  <c r="G1411" i="10"/>
  <c r="E1411" i="10"/>
  <c r="B1411" i="10"/>
  <c r="M1410" i="10"/>
  <c r="K1410" i="10"/>
  <c r="H1410" i="10"/>
  <c r="G1410" i="10"/>
  <c r="E1410" i="10"/>
  <c r="B1410" i="10"/>
  <c r="M1409" i="10"/>
  <c r="K1409" i="10"/>
  <c r="H1409" i="10"/>
  <c r="G1409" i="10"/>
  <c r="E1409" i="10"/>
  <c r="B1409" i="10"/>
  <c r="M1408" i="10"/>
  <c r="K1408" i="10"/>
  <c r="H1408" i="10"/>
  <c r="G1408" i="10"/>
  <c r="E1408" i="10"/>
  <c r="B1408" i="10"/>
  <c r="M1407" i="10"/>
  <c r="K1407" i="10"/>
  <c r="H1407" i="10"/>
  <c r="G1407" i="10"/>
  <c r="E1407" i="10"/>
  <c r="B1407" i="10"/>
  <c r="M1406" i="10"/>
  <c r="K1406" i="10"/>
  <c r="H1406" i="10"/>
  <c r="G1406" i="10"/>
  <c r="E1406" i="10"/>
  <c r="B1406" i="10"/>
  <c r="M1405" i="10"/>
  <c r="K1405" i="10"/>
  <c r="H1405" i="10"/>
  <c r="G1405" i="10"/>
  <c r="E1405" i="10"/>
  <c r="B1405" i="10"/>
  <c r="M1404" i="10"/>
  <c r="K1404" i="10"/>
  <c r="H1404" i="10"/>
  <c r="G1404" i="10"/>
  <c r="E1404" i="10"/>
  <c r="B1404" i="10"/>
  <c r="M1403" i="10"/>
  <c r="K1403" i="10"/>
  <c r="H1403" i="10"/>
  <c r="G1403" i="10"/>
  <c r="E1403" i="10"/>
  <c r="B1403" i="10"/>
  <c r="M1402" i="10"/>
  <c r="K1402" i="10"/>
  <c r="H1402" i="10"/>
  <c r="G1402" i="10"/>
  <c r="E1402" i="10"/>
  <c r="B1402" i="10"/>
  <c r="M1401" i="10"/>
  <c r="K1401" i="10"/>
  <c r="H1401" i="10"/>
  <c r="G1401" i="10"/>
  <c r="E1401" i="10"/>
  <c r="B1401" i="10"/>
  <c r="M1400" i="10"/>
  <c r="K1400" i="10"/>
  <c r="H1400" i="10"/>
  <c r="G1400" i="10"/>
  <c r="E1400" i="10"/>
  <c r="B1400" i="10"/>
  <c r="M1399" i="10"/>
  <c r="K1399" i="10"/>
  <c r="H1399" i="10"/>
  <c r="G1399" i="10"/>
  <c r="E1399" i="10"/>
  <c r="B1399" i="10"/>
  <c r="M1398" i="10"/>
  <c r="K1398" i="10"/>
  <c r="H1398" i="10"/>
  <c r="G1398" i="10"/>
  <c r="E1398" i="10"/>
  <c r="B1398" i="10"/>
  <c r="M1397" i="10"/>
  <c r="K1397" i="10"/>
  <c r="H1397" i="10"/>
  <c r="G1397" i="10"/>
  <c r="E1397" i="10"/>
  <c r="B1397" i="10"/>
  <c r="M1396" i="10"/>
  <c r="K1396" i="10"/>
  <c r="H1396" i="10"/>
  <c r="G1396" i="10"/>
  <c r="E1396" i="10"/>
  <c r="B1396" i="10"/>
  <c r="M1395" i="10"/>
  <c r="K1395" i="10"/>
  <c r="H1395" i="10"/>
  <c r="G1395" i="10"/>
  <c r="E1395" i="10"/>
  <c r="B1395" i="10"/>
  <c r="M1394" i="10"/>
  <c r="K1394" i="10"/>
  <c r="H1394" i="10"/>
  <c r="G1394" i="10"/>
  <c r="E1394" i="10"/>
  <c r="B1394" i="10"/>
  <c r="M1393" i="10"/>
  <c r="K1393" i="10"/>
  <c r="H1393" i="10"/>
  <c r="G1393" i="10"/>
  <c r="E1393" i="10"/>
  <c r="B1393" i="10"/>
  <c r="M1392" i="10"/>
  <c r="K1392" i="10"/>
  <c r="H1392" i="10"/>
  <c r="G1392" i="10"/>
  <c r="E1392" i="10"/>
  <c r="B1392" i="10"/>
  <c r="M1391" i="10"/>
  <c r="K1391" i="10"/>
  <c r="H1391" i="10"/>
  <c r="G1391" i="10"/>
  <c r="E1391" i="10"/>
  <c r="B1391" i="10"/>
  <c r="M1390" i="10"/>
  <c r="K1390" i="10"/>
  <c r="H1390" i="10"/>
  <c r="G1390" i="10"/>
  <c r="E1390" i="10"/>
  <c r="B1390" i="10"/>
  <c r="M1389" i="10"/>
  <c r="K1389" i="10"/>
  <c r="H1389" i="10"/>
  <c r="G1389" i="10"/>
  <c r="E1389" i="10"/>
  <c r="B1389" i="10"/>
  <c r="M1388" i="10"/>
  <c r="K1388" i="10"/>
  <c r="H1388" i="10"/>
  <c r="G1388" i="10"/>
  <c r="E1388" i="10"/>
  <c r="B1388" i="10"/>
  <c r="M1387" i="10"/>
  <c r="K1387" i="10"/>
  <c r="H1387" i="10"/>
  <c r="G1387" i="10"/>
  <c r="E1387" i="10"/>
  <c r="B1387" i="10"/>
  <c r="M1386" i="10"/>
  <c r="K1386" i="10"/>
  <c r="H1386" i="10"/>
  <c r="G1386" i="10"/>
  <c r="E1386" i="10"/>
  <c r="B1386" i="10"/>
  <c r="M1385" i="10"/>
  <c r="K1385" i="10"/>
  <c r="H1385" i="10"/>
  <c r="G1385" i="10"/>
  <c r="E1385" i="10"/>
  <c r="B1385" i="10"/>
  <c r="M1384" i="10"/>
  <c r="K1384" i="10"/>
  <c r="H1384" i="10"/>
  <c r="G1384" i="10"/>
  <c r="E1384" i="10"/>
  <c r="B1384" i="10"/>
  <c r="M1383" i="10"/>
  <c r="K1383" i="10"/>
  <c r="H1383" i="10"/>
  <c r="G1383" i="10"/>
  <c r="E1383" i="10"/>
  <c r="B1383" i="10"/>
  <c r="M1382" i="10"/>
  <c r="K1382" i="10"/>
  <c r="H1382" i="10"/>
  <c r="G1382" i="10"/>
  <c r="E1382" i="10"/>
  <c r="B1382" i="10"/>
  <c r="M1381" i="10"/>
  <c r="K1381" i="10"/>
  <c r="H1381" i="10"/>
  <c r="G1381" i="10"/>
  <c r="E1381" i="10"/>
  <c r="B1381" i="10"/>
  <c r="M1380" i="10"/>
  <c r="K1380" i="10"/>
  <c r="H1380" i="10"/>
  <c r="G1380" i="10"/>
  <c r="E1380" i="10"/>
  <c r="B1380" i="10"/>
  <c r="M1379" i="10"/>
  <c r="K1379" i="10"/>
  <c r="H1379" i="10"/>
  <c r="G1379" i="10"/>
  <c r="E1379" i="10"/>
  <c r="B1379" i="10"/>
  <c r="M1378" i="10"/>
  <c r="K1378" i="10"/>
  <c r="H1378" i="10"/>
  <c r="G1378" i="10"/>
  <c r="E1378" i="10"/>
  <c r="B1378" i="10"/>
  <c r="M1377" i="10"/>
  <c r="K1377" i="10"/>
  <c r="H1377" i="10"/>
  <c r="G1377" i="10"/>
  <c r="E1377" i="10"/>
  <c r="B1377" i="10"/>
  <c r="M1376" i="10"/>
  <c r="K1376" i="10"/>
  <c r="H1376" i="10"/>
  <c r="G1376" i="10"/>
  <c r="E1376" i="10"/>
  <c r="B1376" i="10"/>
  <c r="M1375" i="10"/>
  <c r="K1375" i="10"/>
  <c r="H1375" i="10"/>
  <c r="G1375" i="10"/>
  <c r="E1375" i="10"/>
  <c r="B1375" i="10"/>
  <c r="M1374" i="10"/>
  <c r="K1374" i="10"/>
  <c r="H1374" i="10"/>
  <c r="G1374" i="10"/>
  <c r="E1374" i="10"/>
  <c r="B1374" i="10"/>
  <c r="M1373" i="10"/>
  <c r="K1373" i="10"/>
  <c r="H1373" i="10"/>
  <c r="G1373" i="10"/>
  <c r="E1373" i="10"/>
  <c r="B1373" i="10"/>
  <c r="M1372" i="10"/>
  <c r="K1372" i="10"/>
  <c r="H1372" i="10"/>
  <c r="G1372" i="10"/>
  <c r="E1372" i="10"/>
  <c r="B1372" i="10"/>
  <c r="M1371" i="10"/>
  <c r="K1371" i="10"/>
  <c r="H1371" i="10"/>
  <c r="G1371" i="10"/>
  <c r="E1371" i="10"/>
  <c r="B1371" i="10"/>
  <c r="M1370" i="10"/>
  <c r="K1370" i="10"/>
  <c r="H1370" i="10"/>
  <c r="G1370" i="10"/>
  <c r="E1370" i="10"/>
  <c r="B1370" i="10"/>
  <c r="M1369" i="10"/>
  <c r="K1369" i="10"/>
  <c r="H1369" i="10"/>
  <c r="G1369" i="10"/>
  <c r="E1369" i="10"/>
  <c r="B1369" i="10"/>
  <c r="M1368" i="10"/>
  <c r="K1368" i="10"/>
  <c r="H1368" i="10"/>
  <c r="G1368" i="10"/>
  <c r="E1368" i="10"/>
  <c r="B1368" i="10"/>
  <c r="M1367" i="10"/>
  <c r="K1367" i="10"/>
  <c r="H1367" i="10"/>
  <c r="G1367" i="10"/>
  <c r="E1367" i="10"/>
  <c r="B1367" i="10"/>
  <c r="M1366" i="10"/>
  <c r="K1366" i="10"/>
  <c r="H1366" i="10"/>
  <c r="G1366" i="10"/>
  <c r="E1366" i="10"/>
  <c r="B1366" i="10"/>
  <c r="M1365" i="10"/>
  <c r="K1365" i="10"/>
  <c r="H1365" i="10"/>
  <c r="G1365" i="10"/>
  <c r="E1365" i="10"/>
  <c r="B1365" i="10"/>
  <c r="M1364" i="10"/>
  <c r="K1364" i="10"/>
  <c r="H1364" i="10"/>
  <c r="G1364" i="10"/>
  <c r="E1364" i="10"/>
  <c r="B1364" i="10"/>
  <c r="M1363" i="10"/>
  <c r="K1363" i="10"/>
  <c r="H1363" i="10"/>
  <c r="G1363" i="10"/>
  <c r="E1363" i="10"/>
  <c r="B1363" i="10"/>
  <c r="M1362" i="10"/>
  <c r="K1362" i="10"/>
  <c r="H1362" i="10"/>
  <c r="G1362" i="10"/>
  <c r="E1362" i="10"/>
  <c r="B1362" i="10"/>
  <c r="M1361" i="10"/>
  <c r="K1361" i="10"/>
  <c r="H1361" i="10"/>
  <c r="G1361" i="10"/>
  <c r="E1361" i="10"/>
  <c r="B1361" i="10"/>
  <c r="M1360" i="10"/>
  <c r="K1360" i="10"/>
  <c r="H1360" i="10"/>
  <c r="G1360" i="10"/>
  <c r="E1360" i="10"/>
  <c r="B1360" i="10"/>
  <c r="M1359" i="10"/>
  <c r="K1359" i="10"/>
  <c r="H1359" i="10"/>
  <c r="G1359" i="10"/>
  <c r="E1359" i="10"/>
  <c r="B1359" i="10"/>
  <c r="M1358" i="10"/>
  <c r="K1358" i="10"/>
  <c r="H1358" i="10"/>
  <c r="G1358" i="10"/>
  <c r="E1358" i="10"/>
  <c r="B1358" i="10"/>
  <c r="M1357" i="10"/>
  <c r="K1357" i="10"/>
  <c r="H1357" i="10"/>
  <c r="G1357" i="10"/>
  <c r="E1357" i="10"/>
  <c r="B1357" i="10"/>
  <c r="M1356" i="10"/>
  <c r="K1356" i="10"/>
  <c r="H1356" i="10"/>
  <c r="G1356" i="10"/>
  <c r="E1356" i="10"/>
  <c r="B1356" i="10"/>
  <c r="M1355" i="10"/>
  <c r="K1355" i="10"/>
  <c r="H1355" i="10"/>
  <c r="G1355" i="10"/>
  <c r="E1355" i="10"/>
  <c r="B1355" i="10"/>
  <c r="M1354" i="10"/>
  <c r="K1354" i="10"/>
  <c r="H1354" i="10"/>
  <c r="G1354" i="10"/>
  <c r="E1354" i="10"/>
  <c r="B1354" i="10"/>
  <c r="M1353" i="10"/>
  <c r="K1353" i="10"/>
  <c r="H1353" i="10"/>
  <c r="G1353" i="10"/>
  <c r="E1353" i="10"/>
  <c r="B1353" i="10"/>
  <c r="M1352" i="10"/>
  <c r="K1352" i="10"/>
  <c r="H1352" i="10"/>
  <c r="G1352" i="10"/>
  <c r="E1352" i="10"/>
  <c r="B1352" i="10"/>
  <c r="M1351" i="10"/>
  <c r="K1351" i="10"/>
  <c r="H1351" i="10"/>
  <c r="G1351" i="10"/>
  <c r="E1351" i="10"/>
  <c r="B1351" i="10"/>
  <c r="M1350" i="10"/>
  <c r="K1350" i="10"/>
  <c r="H1350" i="10"/>
  <c r="G1350" i="10"/>
  <c r="E1350" i="10"/>
  <c r="B1350" i="10"/>
  <c r="M1349" i="10"/>
  <c r="K1349" i="10"/>
  <c r="H1349" i="10"/>
  <c r="G1349" i="10"/>
  <c r="E1349" i="10"/>
  <c r="B1349" i="10"/>
  <c r="M1348" i="10"/>
  <c r="K1348" i="10"/>
  <c r="H1348" i="10"/>
  <c r="G1348" i="10"/>
  <c r="E1348" i="10"/>
  <c r="B1348" i="10"/>
  <c r="M1347" i="10"/>
  <c r="K1347" i="10"/>
  <c r="H1347" i="10"/>
  <c r="G1347" i="10"/>
  <c r="E1347" i="10"/>
  <c r="B1347" i="10"/>
  <c r="M1346" i="10"/>
  <c r="K1346" i="10"/>
  <c r="H1346" i="10"/>
  <c r="G1346" i="10"/>
  <c r="E1346" i="10"/>
  <c r="B1346" i="10"/>
  <c r="M1345" i="10"/>
  <c r="K1345" i="10"/>
  <c r="H1345" i="10"/>
  <c r="G1345" i="10"/>
  <c r="E1345" i="10"/>
  <c r="B1345" i="10"/>
  <c r="M1344" i="10"/>
  <c r="K1344" i="10"/>
  <c r="H1344" i="10"/>
  <c r="G1344" i="10"/>
  <c r="E1344" i="10"/>
  <c r="B1344" i="10"/>
  <c r="M1343" i="10"/>
  <c r="K1343" i="10"/>
  <c r="H1343" i="10"/>
  <c r="G1343" i="10"/>
  <c r="E1343" i="10"/>
  <c r="B1343" i="10"/>
  <c r="M1342" i="10"/>
  <c r="K1342" i="10"/>
  <c r="H1342" i="10"/>
  <c r="G1342" i="10"/>
  <c r="E1342" i="10"/>
  <c r="B1342" i="10"/>
  <c r="M1341" i="10"/>
  <c r="K1341" i="10"/>
  <c r="H1341" i="10"/>
  <c r="G1341" i="10"/>
  <c r="E1341" i="10"/>
  <c r="B1341" i="10"/>
  <c r="M1340" i="10"/>
  <c r="K1340" i="10"/>
  <c r="H1340" i="10"/>
  <c r="G1340" i="10"/>
  <c r="E1340" i="10"/>
  <c r="B1340" i="10"/>
  <c r="M1339" i="10"/>
  <c r="K1339" i="10"/>
  <c r="H1339" i="10"/>
  <c r="G1339" i="10"/>
  <c r="E1339" i="10"/>
  <c r="B1339" i="10"/>
  <c r="M1338" i="10"/>
  <c r="K1338" i="10"/>
  <c r="H1338" i="10"/>
  <c r="G1338" i="10"/>
  <c r="E1338" i="10"/>
  <c r="B1338" i="10"/>
  <c r="M1337" i="10"/>
  <c r="K1337" i="10"/>
  <c r="H1337" i="10"/>
  <c r="G1337" i="10"/>
  <c r="E1337" i="10"/>
  <c r="B1337" i="10"/>
  <c r="M1336" i="10"/>
  <c r="K1336" i="10"/>
  <c r="H1336" i="10"/>
  <c r="G1336" i="10"/>
  <c r="E1336" i="10"/>
  <c r="B1336" i="10"/>
  <c r="M1335" i="10"/>
  <c r="K1335" i="10"/>
  <c r="H1335" i="10"/>
  <c r="G1335" i="10"/>
  <c r="E1335" i="10"/>
  <c r="B1335" i="10"/>
  <c r="M1334" i="10"/>
  <c r="K1334" i="10"/>
  <c r="H1334" i="10"/>
  <c r="G1334" i="10"/>
  <c r="E1334" i="10"/>
  <c r="B1334" i="10"/>
  <c r="M1333" i="10"/>
  <c r="K1333" i="10"/>
  <c r="H1333" i="10"/>
  <c r="G1333" i="10"/>
  <c r="E1333" i="10"/>
  <c r="B1333" i="10"/>
  <c r="M1332" i="10"/>
  <c r="K1332" i="10"/>
  <c r="H1332" i="10"/>
  <c r="G1332" i="10"/>
  <c r="E1332" i="10"/>
  <c r="B1332" i="10"/>
  <c r="M1331" i="10"/>
  <c r="K1331" i="10"/>
  <c r="H1331" i="10"/>
  <c r="G1331" i="10"/>
  <c r="E1331" i="10"/>
  <c r="B1331" i="10"/>
  <c r="M1330" i="10"/>
  <c r="K1330" i="10"/>
  <c r="H1330" i="10"/>
  <c r="G1330" i="10"/>
  <c r="E1330" i="10"/>
  <c r="B1330" i="10"/>
  <c r="M1329" i="10"/>
  <c r="K1329" i="10"/>
  <c r="H1329" i="10"/>
  <c r="G1329" i="10"/>
  <c r="E1329" i="10"/>
  <c r="B1329" i="10"/>
  <c r="M1328" i="10"/>
  <c r="K1328" i="10"/>
  <c r="H1328" i="10"/>
  <c r="G1328" i="10"/>
  <c r="E1328" i="10"/>
  <c r="B1328" i="10"/>
  <c r="M1327" i="10"/>
  <c r="K1327" i="10"/>
  <c r="H1327" i="10"/>
  <c r="G1327" i="10"/>
  <c r="E1327" i="10"/>
  <c r="B1327" i="10"/>
  <c r="M1326" i="10"/>
  <c r="K1326" i="10"/>
  <c r="H1326" i="10"/>
  <c r="G1326" i="10"/>
  <c r="E1326" i="10"/>
  <c r="B1326" i="10"/>
  <c r="M1325" i="10"/>
  <c r="K1325" i="10"/>
  <c r="H1325" i="10"/>
  <c r="G1325" i="10"/>
  <c r="E1325" i="10"/>
  <c r="B1325" i="10"/>
  <c r="M1324" i="10"/>
  <c r="K1324" i="10"/>
  <c r="H1324" i="10"/>
  <c r="G1324" i="10"/>
  <c r="E1324" i="10"/>
  <c r="B1324" i="10"/>
  <c r="M1323" i="10"/>
  <c r="K1323" i="10"/>
  <c r="H1323" i="10"/>
  <c r="G1323" i="10"/>
  <c r="E1323" i="10"/>
  <c r="B1323" i="10"/>
  <c r="M1322" i="10"/>
  <c r="K1322" i="10"/>
  <c r="H1322" i="10"/>
  <c r="G1322" i="10"/>
  <c r="E1322" i="10"/>
  <c r="B1322" i="10"/>
  <c r="M1321" i="10"/>
  <c r="K1321" i="10"/>
  <c r="H1321" i="10"/>
  <c r="G1321" i="10"/>
  <c r="E1321" i="10"/>
  <c r="B1321" i="10"/>
  <c r="M1320" i="10"/>
  <c r="K1320" i="10"/>
  <c r="H1320" i="10"/>
  <c r="G1320" i="10"/>
  <c r="E1320" i="10"/>
  <c r="B1320" i="10"/>
  <c r="M1319" i="10"/>
  <c r="K1319" i="10"/>
  <c r="H1319" i="10"/>
  <c r="G1319" i="10"/>
  <c r="E1319" i="10"/>
  <c r="B1319" i="10"/>
  <c r="M1318" i="10"/>
  <c r="K1318" i="10"/>
  <c r="H1318" i="10"/>
  <c r="G1318" i="10"/>
  <c r="E1318" i="10"/>
  <c r="B1318" i="10"/>
  <c r="M1317" i="10"/>
  <c r="K1317" i="10"/>
  <c r="H1317" i="10"/>
  <c r="G1317" i="10"/>
  <c r="E1317" i="10"/>
  <c r="B1317" i="10"/>
  <c r="M1316" i="10"/>
  <c r="K1316" i="10"/>
  <c r="H1316" i="10"/>
  <c r="G1316" i="10"/>
  <c r="E1316" i="10"/>
  <c r="B1316" i="10"/>
  <c r="M1315" i="10"/>
  <c r="K1315" i="10"/>
  <c r="H1315" i="10"/>
  <c r="G1315" i="10"/>
  <c r="E1315" i="10"/>
  <c r="B1315" i="10"/>
  <c r="M1314" i="10"/>
  <c r="K1314" i="10"/>
  <c r="H1314" i="10"/>
  <c r="G1314" i="10"/>
  <c r="E1314" i="10"/>
  <c r="B1314" i="10"/>
  <c r="M1313" i="10"/>
  <c r="K1313" i="10"/>
  <c r="H1313" i="10"/>
  <c r="G1313" i="10"/>
  <c r="E1313" i="10"/>
  <c r="B1313" i="10"/>
  <c r="M1312" i="10"/>
  <c r="K1312" i="10"/>
  <c r="H1312" i="10"/>
  <c r="G1312" i="10"/>
  <c r="E1312" i="10"/>
  <c r="B1312" i="10"/>
  <c r="M1311" i="10"/>
  <c r="K1311" i="10"/>
  <c r="H1311" i="10"/>
  <c r="G1311" i="10"/>
  <c r="E1311" i="10"/>
  <c r="B1311" i="10"/>
  <c r="M1310" i="10"/>
  <c r="K1310" i="10"/>
  <c r="H1310" i="10"/>
  <c r="G1310" i="10"/>
  <c r="E1310" i="10"/>
  <c r="B1310" i="10"/>
  <c r="M1309" i="10"/>
  <c r="K1309" i="10"/>
  <c r="H1309" i="10"/>
  <c r="G1309" i="10"/>
  <c r="E1309" i="10"/>
  <c r="B1309" i="10"/>
  <c r="M1308" i="10"/>
  <c r="K1308" i="10"/>
  <c r="H1308" i="10"/>
  <c r="G1308" i="10"/>
  <c r="E1308" i="10"/>
  <c r="B1308" i="10"/>
  <c r="M1307" i="10"/>
  <c r="K1307" i="10"/>
  <c r="H1307" i="10"/>
  <c r="G1307" i="10"/>
  <c r="E1307" i="10"/>
  <c r="B1307" i="10"/>
  <c r="M1306" i="10"/>
  <c r="K1306" i="10"/>
  <c r="H1306" i="10"/>
  <c r="G1306" i="10"/>
  <c r="E1306" i="10"/>
  <c r="B1306" i="10"/>
  <c r="M1305" i="10"/>
  <c r="K1305" i="10"/>
  <c r="H1305" i="10"/>
  <c r="G1305" i="10"/>
  <c r="E1305" i="10"/>
  <c r="B1305" i="10"/>
  <c r="M1304" i="10"/>
  <c r="K1304" i="10"/>
  <c r="H1304" i="10"/>
  <c r="G1304" i="10"/>
  <c r="E1304" i="10"/>
  <c r="B1304" i="10"/>
  <c r="M1303" i="10"/>
  <c r="K1303" i="10"/>
  <c r="H1303" i="10"/>
  <c r="G1303" i="10"/>
  <c r="E1303" i="10"/>
  <c r="B1303" i="10"/>
  <c r="M1302" i="10"/>
  <c r="K1302" i="10"/>
  <c r="H1302" i="10"/>
  <c r="G1302" i="10"/>
  <c r="E1302" i="10"/>
  <c r="B1302" i="10"/>
  <c r="M1301" i="10"/>
  <c r="K1301" i="10"/>
  <c r="H1301" i="10"/>
  <c r="G1301" i="10"/>
  <c r="E1301" i="10"/>
  <c r="B1301" i="10"/>
  <c r="M1300" i="10"/>
  <c r="K1300" i="10"/>
  <c r="H1300" i="10"/>
  <c r="G1300" i="10"/>
  <c r="E1300" i="10"/>
  <c r="B1300" i="10"/>
  <c r="M1299" i="10"/>
  <c r="K1299" i="10"/>
  <c r="H1299" i="10"/>
  <c r="G1299" i="10"/>
  <c r="E1299" i="10"/>
  <c r="B1299" i="10"/>
  <c r="M1298" i="10"/>
  <c r="K1298" i="10"/>
  <c r="H1298" i="10"/>
  <c r="G1298" i="10"/>
  <c r="E1298" i="10"/>
  <c r="B1298" i="10"/>
  <c r="M1297" i="10"/>
  <c r="K1297" i="10"/>
  <c r="H1297" i="10"/>
  <c r="G1297" i="10"/>
  <c r="E1297" i="10"/>
  <c r="B1297" i="10"/>
  <c r="M1296" i="10"/>
  <c r="K1296" i="10"/>
  <c r="H1296" i="10"/>
  <c r="G1296" i="10"/>
  <c r="E1296" i="10"/>
  <c r="B1296" i="10"/>
  <c r="M1295" i="10"/>
  <c r="K1295" i="10"/>
  <c r="H1295" i="10"/>
  <c r="G1295" i="10"/>
  <c r="E1295" i="10"/>
  <c r="B1295" i="10"/>
  <c r="M1294" i="10"/>
  <c r="K1294" i="10"/>
  <c r="H1294" i="10"/>
  <c r="G1294" i="10"/>
  <c r="E1294" i="10"/>
  <c r="B1294" i="10"/>
  <c r="M1293" i="10"/>
  <c r="K1293" i="10"/>
  <c r="H1293" i="10"/>
  <c r="G1293" i="10"/>
  <c r="E1293" i="10"/>
  <c r="B1293" i="10"/>
  <c r="M1292" i="10"/>
  <c r="K1292" i="10"/>
  <c r="H1292" i="10"/>
  <c r="G1292" i="10"/>
  <c r="E1292" i="10"/>
  <c r="B1292" i="10"/>
  <c r="M1291" i="10"/>
  <c r="K1291" i="10"/>
  <c r="H1291" i="10"/>
  <c r="G1291" i="10"/>
  <c r="E1291" i="10"/>
  <c r="B1291" i="10"/>
  <c r="M1290" i="10"/>
  <c r="K1290" i="10"/>
  <c r="H1290" i="10"/>
  <c r="G1290" i="10"/>
  <c r="E1290" i="10"/>
  <c r="B1290" i="10"/>
  <c r="M1289" i="10"/>
  <c r="K1289" i="10"/>
  <c r="H1289" i="10"/>
  <c r="G1289" i="10"/>
  <c r="E1289" i="10"/>
  <c r="B1289" i="10"/>
  <c r="M1288" i="10"/>
  <c r="K1288" i="10"/>
  <c r="H1288" i="10"/>
  <c r="G1288" i="10"/>
  <c r="E1288" i="10"/>
  <c r="B1288" i="10"/>
  <c r="M1287" i="10"/>
  <c r="K1287" i="10"/>
  <c r="H1287" i="10"/>
  <c r="G1287" i="10"/>
  <c r="E1287" i="10"/>
  <c r="B1287" i="10"/>
  <c r="M1286" i="10"/>
  <c r="K1286" i="10"/>
  <c r="H1286" i="10"/>
  <c r="G1286" i="10"/>
  <c r="E1286" i="10"/>
  <c r="B1286" i="10"/>
  <c r="M1285" i="10"/>
  <c r="K1285" i="10"/>
  <c r="H1285" i="10"/>
  <c r="G1285" i="10"/>
  <c r="E1285" i="10"/>
  <c r="B1285" i="10"/>
  <c r="M1284" i="10"/>
  <c r="K1284" i="10"/>
  <c r="H1284" i="10"/>
  <c r="G1284" i="10"/>
  <c r="E1284" i="10"/>
  <c r="B1284" i="10"/>
  <c r="M1283" i="10"/>
  <c r="K1283" i="10"/>
  <c r="H1283" i="10"/>
  <c r="G1283" i="10"/>
  <c r="E1283" i="10"/>
  <c r="B1283" i="10"/>
  <c r="M1282" i="10"/>
  <c r="K1282" i="10"/>
  <c r="H1282" i="10"/>
  <c r="G1282" i="10"/>
  <c r="E1282" i="10"/>
  <c r="B1282" i="10"/>
  <c r="M1281" i="10"/>
  <c r="K1281" i="10"/>
  <c r="H1281" i="10"/>
  <c r="G1281" i="10"/>
  <c r="E1281" i="10"/>
  <c r="B1281" i="10"/>
  <c r="M1280" i="10"/>
  <c r="K1280" i="10"/>
  <c r="H1280" i="10"/>
  <c r="G1280" i="10"/>
  <c r="E1280" i="10"/>
  <c r="B1280" i="10"/>
  <c r="M1279" i="10"/>
  <c r="K1279" i="10"/>
  <c r="H1279" i="10"/>
  <c r="G1279" i="10"/>
  <c r="E1279" i="10"/>
  <c r="B1279" i="10"/>
  <c r="M1278" i="10"/>
  <c r="K1278" i="10"/>
  <c r="H1278" i="10"/>
  <c r="G1278" i="10"/>
  <c r="E1278" i="10"/>
  <c r="B1278" i="10"/>
  <c r="M1277" i="10"/>
  <c r="K1277" i="10"/>
  <c r="H1277" i="10"/>
  <c r="G1277" i="10"/>
  <c r="E1277" i="10"/>
  <c r="B1277" i="10"/>
  <c r="M1276" i="10"/>
  <c r="K1276" i="10"/>
  <c r="H1276" i="10"/>
  <c r="G1276" i="10"/>
  <c r="E1276" i="10"/>
  <c r="B1276" i="10"/>
  <c r="M1275" i="10"/>
  <c r="K1275" i="10"/>
  <c r="H1275" i="10"/>
  <c r="G1275" i="10"/>
  <c r="E1275" i="10"/>
  <c r="B1275" i="10"/>
  <c r="M1274" i="10"/>
  <c r="K1274" i="10"/>
  <c r="H1274" i="10"/>
  <c r="G1274" i="10"/>
  <c r="E1274" i="10"/>
  <c r="B1274" i="10"/>
  <c r="M1273" i="10"/>
  <c r="K1273" i="10"/>
  <c r="H1273" i="10"/>
  <c r="G1273" i="10"/>
  <c r="E1273" i="10"/>
  <c r="B1273" i="10"/>
  <c r="M1272" i="10"/>
  <c r="K1272" i="10"/>
  <c r="H1272" i="10"/>
  <c r="G1272" i="10"/>
  <c r="E1272" i="10"/>
  <c r="B1272" i="10"/>
  <c r="M1271" i="10"/>
  <c r="K1271" i="10"/>
  <c r="H1271" i="10"/>
  <c r="G1271" i="10"/>
  <c r="E1271" i="10"/>
  <c r="B1271" i="10"/>
  <c r="M1270" i="10"/>
  <c r="K1270" i="10"/>
  <c r="H1270" i="10"/>
  <c r="G1270" i="10"/>
  <c r="E1270" i="10"/>
  <c r="B1270" i="10"/>
  <c r="M1269" i="10"/>
  <c r="K1269" i="10"/>
  <c r="H1269" i="10"/>
  <c r="G1269" i="10"/>
  <c r="E1269" i="10"/>
  <c r="B1269" i="10"/>
  <c r="M1268" i="10"/>
  <c r="K1268" i="10"/>
  <c r="H1268" i="10"/>
  <c r="G1268" i="10"/>
  <c r="E1268" i="10"/>
  <c r="B1268" i="10"/>
  <c r="M1267" i="10"/>
  <c r="K1267" i="10"/>
  <c r="H1267" i="10"/>
  <c r="G1267" i="10"/>
  <c r="E1267" i="10"/>
  <c r="B1267" i="10"/>
  <c r="M1266" i="10"/>
  <c r="K1266" i="10"/>
  <c r="H1266" i="10"/>
  <c r="G1266" i="10"/>
  <c r="E1266" i="10"/>
  <c r="B1266" i="10"/>
  <c r="M1265" i="10"/>
  <c r="K1265" i="10"/>
  <c r="H1265" i="10"/>
  <c r="G1265" i="10"/>
  <c r="E1265" i="10"/>
  <c r="B1265" i="10"/>
  <c r="M1264" i="10"/>
  <c r="K1264" i="10"/>
  <c r="H1264" i="10"/>
  <c r="G1264" i="10"/>
  <c r="E1264" i="10"/>
  <c r="B1264" i="10"/>
  <c r="M1263" i="10"/>
  <c r="K1263" i="10"/>
  <c r="H1263" i="10"/>
  <c r="G1263" i="10"/>
  <c r="E1263" i="10"/>
  <c r="B1263" i="10"/>
  <c r="M1262" i="10"/>
  <c r="K1262" i="10"/>
  <c r="H1262" i="10"/>
  <c r="G1262" i="10"/>
  <c r="E1262" i="10"/>
  <c r="B1262" i="10"/>
  <c r="M1261" i="10"/>
  <c r="K1261" i="10"/>
  <c r="H1261" i="10"/>
  <c r="G1261" i="10"/>
  <c r="E1261" i="10"/>
  <c r="B1261" i="10"/>
  <c r="M1260" i="10"/>
  <c r="K1260" i="10"/>
  <c r="H1260" i="10"/>
  <c r="G1260" i="10"/>
  <c r="E1260" i="10"/>
  <c r="B1260" i="10"/>
  <c r="M1259" i="10"/>
  <c r="K1259" i="10"/>
  <c r="H1259" i="10"/>
  <c r="G1259" i="10"/>
  <c r="E1259" i="10"/>
  <c r="B1259" i="10"/>
  <c r="M1258" i="10"/>
  <c r="K1258" i="10"/>
  <c r="H1258" i="10"/>
  <c r="G1258" i="10"/>
  <c r="E1258" i="10"/>
  <c r="B1258" i="10"/>
  <c r="M1257" i="10"/>
  <c r="K1257" i="10"/>
  <c r="H1257" i="10"/>
  <c r="G1257" i="10"/>
  <c r="E1257" i="10"/>
  <c r="B1257" i="10"/>
  <c r="M1256" i="10"/>
  <c r="K1256" i="10"/>
  <c r="H1256" i="10"/>
  <c r="G1256" i="10"/>
  <c r="E1256" i="10"/>
  <c r="B1256" i="10"/>
  <c r="M1255" i="10"/>
  <c r="K1255" i="10"/>
  <c r="H1255" i="10"/>
  <c r="G1255" i="10"/>
  <c r="E1255" i="10"/>
  <c r="B1255" i="10"/>
  <c r="M1254" i="10"/>
  <c r="K1254" i="10"/>
  <c r="H1254" i="10"/>
  <c r="G1254" i="10"/>
  <c r="E1254" i="10"/>
  <c r="B1254" i="10"/>
  <c r="M1253" i="10"/>
  <c r="K1253" i="10"/>
  <c r="H1253" i="10"/>
  <c r="G1253" i="10"/>
  <c r="E1253" i="10"/>
  <c r="B1253" i="10"/>
  <c r="M1252" i="10"/>
  <c r="K1252" i="10"/>
  <c r="H1252" i="10"/>
  <c r="G1252" i="10"/>
  <c r="E1252" i="10"/>
  <c r="B1252" i="10"/>
  <c r="M1251" i="10"/>
  <c r="K1251" i="10"/>
  <c r="H1251" i="10"/>
  <c r="G1251" i="10"/>
  <c r="E1251" i="10"/>
  <c r="B1251" i="10"/>
  <c r="M1250" i="10"/>
  <c r="K1250" i="10"/>
  <c r="H1250" i="10"/>
  <c r="G1250" i="10"/>
  <c r="E1250" i="10"/>
  <c r="B1250" i="10"/>
  <c r="M1249" i="10"/>
  <c r="K1249" i="10"/>
  <c r="H1249" i="10"/>
  <c r="G1249" i="10"/>
  <c r="E1249" i="10"/>
  <c r="B1249" i="10"/>
  <c r="M1248" i="10"/>
  <c r="K1248" i="10"/>
  <c r="H1248" i="10"/>
  <c r="G1248" i="10"/>
  <c r="E1248" i="10"/>
  <c r="B1248" i="10"/>
  <c r="M1247" i="10"/>
  <c r="K1247" i="10"/>
  <c r="H1247" i="10"/>
  <c r="G1247" i="10"/>
  <c r="E1247" i="10"/>
  <c r="B1247" i="10"/>
  <c r="M1246" i="10"/>
  <c r="K1246" i="10"/>
  <c r="H1246" i="10"/>
  <c r="G1246" i="10"/>
  <c r="E1246" i="10"/>
  <c r="B1246" i="10"/>
  <c r="M1245" i="10"/>
  <c r="K1245" i="10"/>
  <c r="H1245" i="10"/>
  <c r="G1245" i="10"/>
  <c r="E1245" i="10"/>
  <c r="B1245" i="10"/>
  <c r="M1244" i="10"/>
  <c r="K1244" i="10"/>
  <c r="H1244" i="10"/>
  <c r="G1244" i="10"/>
  <c r="E1244" i="10"/>
  <c r="B1244" i="10"/>
  <c r="M1243" i="10"/>
  <c r="K1243" i="10"/>
  <c r="H1243" i="10"/>
  <c r="G1243" i="10"/>
  <c r="E1243" i="10"/>
  <c r="B1243" i="10"/>
  <c r="M1242" i="10"/>
  <c r="K1242" i="10"/>
  <c r="H1242" i="10"/>
  <c r="G1242" i="10"/>
  <c r="E1242" i="10"/>
  <c r="B1242" i="10"/>
  <c r="M1241" i="10"/>
  <c r="K1241" i="10"/>
  <c r="H1241" i="10"/>
  <c r="G1241" i="10"/>
  <c r="E1241" i="10"/>
  <c r="B1241" i="10"/>
  <c r="M1240" i="10"/>
  <c r="K1240" i="10"/>
  <c r="H1240" i="10"/>
  <c r="G1240" i="10"/>
  <c r="E1240" i="10"/>
  <c r="B1240" i="10"/>
  <c r="M1239" i="10"/>
  <c r="K1239" i="10"/>
  <c r="H1239" i="10"/>
  <c r="G1239" i="10"/>
  <c r="E1239" i="10"/>
  <c r="B1239" i="10"/>
  <c r="M1238" i="10"/>
  <c r="K1238" i="10"/>
  <c r="H1238" i="10"/>
  <c r="G1238" i="10"/>
  <c r="E1238" i="10"/>
  <c r="B1238" i="10"/>
  <c r="M1237" i="10"/>
  <c r="K1237" i="10"/>
  <c r="H1237" i="10"/>
  <c r="G1237" i="10"/>
  <c r="E1237" i="10"/>
  <c r="B1237" i="10"/>
  <c r="M1236" i="10"/>
  <c r="K1236" i="10"/>
  <c r="H1236" i="10"/>
  <c r="G1236" i="10"/>
  <c r="E1236" i="10"/>
  <c r="B1236" i="10"/>
  <c r="M1235" i="10"/>
  <c r="K1235" i="10"/>
  <c r="H1235" i="10"/>
  <c r="G1235" i="10"/>
  <c r="E1235" i="10"/>
  <c r="B1235" i="10"/>
  <c r="M1234" i="10"/>
  <c r="K1234" i="10"/>
  <c r="H1234" i="10"/>
  <c r="G1234" i="10"/>
  <c r="E1234" i="10"/>
  <c r="B1234" i="10"/>
  <c r="M1233" i="10"/>
  <c r="K1233" i="10"/>
  <c r="H1233" i="10"/>
  <c r="G1233" i="10"/>
  <c r="E1233" i="10"/>
  <c r="B1233" i="10"/>
  <c r="M1232" i="10"/>
  <c r="K1232" i="10"/>
  <c r="H1232" i="10"/>
  <c r="G1232" i="10"/>
  <c r="E1232" i="10"/>
  <c r="B1232" i="10"/>
  <c r="M1231" i="10"/>
  <c r="K1231" i="10"/>
  <c r="H1231" i="10"/>
  <c r="G1231" i="10"/>
  <c r="E1231" i="10"/>
  <c r="B1231" i="10"/>
  <c r="M1230" i="10"/>
  <c r="K1230" i="10"/>
  <c r="H1230" i="10"/>
  <c r="G1230" i="10"/>
  <c r="E1230" i="10"/>
  <c r="B1230" i="10"/>
  <c r="M1229" i="10"/>
  <c r="K1229" i="10"/>
  <c r="H1229" i="10"/>
  <c r="G1229" i="10"/>
  <c r="E1229" i="10"/>
  <c r="B1229" i="10"/>
  <c r="M1228" i="10"/>
  <c r="K1228" i="10"/>
  <c r="H1228" i="10"/>
  <c r="G1228" i="10"/>
  <c r="E1228" i="10"/>
  <c r="B1228" i="10"/>
  <c r="M1227" i="10"/>
  <c r="K1227" i="10"/>
  <c r="H1227" i="10"/>
  <c r="G1227" i="10"/>
  <c r="E1227" i="10"/>
  <c r="B1227" i="10"/>
  <c r="M1226" i="10"/>
  <c r="K1226" i="10"/>
  <c r="H1226" i="10"/>
  <c r="G1226" i="10"/>
  <c r="E1226" i="10"/>
  <c r="B1226" i="10"/>
  <c r="M1225" i="10"/>
  <c r="K1225" i="10"/>
  <c r="H1225" i="10"/>
  <c r="G1225" i="10"/>
  <c r="E1225" i="10"/>
  <c r="B1225" i="10"/>
  <c r="M1224" i="10"/>
  <c r="K1224" i="10"/>
  <c r="H1224" i="10"/>
  <c r="G1224" i="10"/>
  <c r="E1224" i="10"/>
  <c r="B1224" i="10"/>
  <c r="M1223" i="10"/>
  <c r="K1223" i="10"/>
  <c r="H1223" i="10"/>
  <c r="G1223" i="10"/>
  <c r="E1223" i="10"/>
  <c r="B1223" i="10"/>
  <c r="M1222" i="10"/>
  <c r="K1222" i="10"/>
  <c r="H1222" i="10"/>
  <c r="G1222" i="10"/>
  <c r="E1222" i="10"/>
  <c r="B1222" i="10"/>
  <c r="M1221" i="10"/>
  <c r="K1221" i="10"/>
  <c r="H1221" i="10"/>
  <c r="G1221" i="10"/>
  <c r="E1221" i="10"/>
  <c r="B1221" i="10"/>
  <c r="M1220" i="10"/>
  <c r="K1220" i="10"/>
  <c r="H1220" i="10"/>
  <c r="G1220" i="10"/>
  <c r="E1220" i="10"/>
  <c r="B1220" i="10"/>
  <c r="M1219" i="10"/>
  <c r="K1219" i="10"/>
  <c r="H1219" i="10"/>
  <c r="G1219" i="10"/>
  <c r="E1219" i="10"/>
  <c r="B1219" i="10"/>
  <c r="M1218" i="10"/>
  <c r="K1218" i="10"/>
  <c r="H1218" i="10"/>
  <c r="G1218" i="10"/>
  <c r="E1218" i="10"/>
  <c r="B1218" i="10"/>
  <c r="M1217" i="10"/>
  <c r="K1217" i="10"/>
  <c r="H1217" i="10"/>
  <c r="G1217" i="10"/>
  <c r="E1217" i="10"/>
  <c r="B1217" i="10"/>
  <c r="M1216" i="10"/>
  <c r="K1216" i="10"/>
  <c r="H1216" i="10"/>
  <c r="G1216" i="10"/>
  <c r="E1216" i="10"/>
  <c r="B1216" i="10"/>
  <c r="M1215" i="10"/>
  <c r="K1215" i="10"/>
  <c r="H1215" i="10"/>
  <c r="G1215" i="10"/>
  <c r="E1215" i="10"/>
  <c r="B1215" i="10"/>
  <c r="M1214" i="10"/>
  <c r="K1214" i="10"/>
  <c r="H1214" i="10"/>
  <c r="G1214" i="10"/>
  <c r="E1214" i="10"/>
  <c r="B1214" i="10"/>
  <c r="M1213" i="10"/>
  <c r="K1213" i="10"/>
  <c r="H1213" i="10"/>
  <c r="G1213" i="10"/>
  <c r="E1213" i="10"/>
  <c r="B1213" i="10"/>
  <c r="M1212" i="10"/>
  <c r="K1212" i="10"/>
  <c r="H1212" i="10"/>
  <c r="G1212" i="10"/>
  <c r="E1212" i="10"/>
  <c r="B1212" i="10"/>
  <c r="M1211" i="10"/>
  <c r="K1211" i="10"/>
  <c r="H1211" i="10"/>
  <c r="G1211" i="10"/>
  <c r="E1211" i="10"/>
  <c r="B1211" i="10"/>
  <c r="M1210" i="10"/>
  <c r="K1210" i="10"/>
  <c r="H1210" i="10"/>
  <c r="G1210" i="10"/>
  <c r="E1210" i="10"/>
  <c r="B1210" i="10"/>
  <c r="M1209" i="10"/>
  <c r="K1209" i="10"/>
  <c r="H1209" i="10"/>
  <c r="G1209" i="10"/>
  <c r="E1209" i="10"/>
  <c r="B1209" i="10"/>
  <c r="M1208" i="10"/>
  <c r="K1208" i="10"/>
  <c r="H1208" i="10"/>
  <c r="G1208" i="10"/>
  <c r="E1208" i="10"/>
  <c r="B1208" i="10"/>
  <c r="M1207" i="10"/>
  <c r="K1207" i="10"/>
  <c r="H1207" i="10"/>
  <c r="G1207" i="10"/>
  <c r="E1207" i="10"/>
  <c r="B1207" i="10"/>
  <c r="M1206" i="10"/>
  <c r="K1206" i="10"/>
  <c r="H1206" i="10"/>
  <c r="G1206" i="10"/>
  <c r="E1206" i="10"/>
  <c r="B1206" i="10"/>
  <c r="M1205" i="10"/>
  <c r="K1205" i="10"/>
  <c r="H1205" i="10"/>
  <c r="G1205" i="10"/>
  <c r="E1205" i="10"/>
  <c r="B1205" i="10"/>
  <c r="M1204" i="10"/>
  <c r="K1204" i="10"/>
  <c r="H1204" i="10"/>
  <c r="G1204" i="10"/>
  <c r="E1204" i="10"/>
  <c r="B1204" i="10"/>
  <c r="M1203" i="10"/>
  <c r="K1203" i="10"/>
  <c r="H1203" i="10"/>
  <c r="G1203" i="10"/>
  <c r="E1203" i="10"/>
  <c r="B1203" i="10"/>
  <c r="M1202" i="10"/>
  <c r="K1202" i="10"/>
  <c r="H1202" i="10"/>
  <c r="G1202" i="10"/>
  <c r="E1202" i="10"/>
  <c r="B1202" i="10"/>
  <c r="M1201" i="10"/>
  <c r="K1201" i="10"/>
  <c r="H1201" i="10"/>
  <c r="G1201" i="10"/>
  <c r="E1201" i="10"/>
  <c r="B1201" i="10"/>
  <c r="M1200" i="10"/>
  <c r="K1200" i="10"/>
  <c r="H1200" i="10"/>
  <c r="G1200" i="10"/>
  <c r="E1200" i="10"/>
  <c r="B1200" i="10"/>
  <c r="M1199" i="10"/>
  <c r="K1199" i="10"/>
  <c r="H1199" i="10"/>
  <c r="G1199" i="10"/>
  <c r="E1199" i="10"/>
  <c r="B1199" i="10"/>
  <c r="M1198" i="10"/>
  <c r="K1198" i="10"/>
  <c r="H1198" i="10"/>
  <c r="G1198" i="10"/>
  <c r="E1198" i="10"/>
  <c r="B1198" i="10"/>
  <c r="M1197" i="10"/>
  <c r="K1197" i="10"/>
  <c r="H1197" i="10"/>
  <c r="G1197" i="10"/>
  <c r="E1197" i="10"/>
  <c r="B1197" i="10"/>
  <c r="M1196" i="10"/>
  <c r="K1196" i="10"/>
  <c r="H1196" i="10"/>
  <c r="G1196" i="10"/>
  <c r="E1196" i="10"/>
  <c r="B1196" i="10"/>
  <c r="M1195" i="10"/>
  <c r="K1195" i="10"/>
  <c r="H1195" i="10"/>
  <c r="G1195" i="10"/>
  <c r="E1195" i="10"/>
  <c r="B1195" i="10"/>
  <c r="M1194" i="10"/>
  <c r="K1194" i="10"/>
  <c r="H1194" i="10"/>
  <c r="G1194" i="10"/>
  <c r="E1194" i="10"/>
  <c r="B1194" i="10"/>
  <c r="M1193" i="10"/>
  <c r="K1193" i="10"/>
  <c r="H1193" i="10"/>
  <c r="G1193" i="10"/>
  <c r="E1193" i="10"/>
  <c r="B1193" i="10"/>
  <c r="M1192" i="10"/>
  <c r="K1192" i="10"/>
  <c r="H1192" i="10"/>
  <c r="G1192" i="10"/>
  <c r="E1192" i="10"/>
  <c r="B1192" i="10"/>
  <c r="M1191" i="10"/>
  <c r="K1191" i="10"/>
  <c r="H1191" i="10"/>
  <c r="G1191" i="10"/>
  <c r="E1191" i="10"/>
  <c r="B1191" i="10"/>
  <c r="M1190" i="10"/>
  <c r="K1190" i="10"/>
  <c r="H1190" i="10"/>
  <c r="G1190" i="10"/>
  <c r="E1190" i="10"/>
  <c r="B1190" i="10"/>
  <c r="M1189" i="10"/>
  <c r="K1189" i="10"/>
  <c r="H1189" i="10"/>
  <c r="G1189" i="10"/>
  <c r="E1189" i="10"/>
  <c r="B1189" i="10"/>
  <c r="M1188" i="10"/>
  <c r="K1188" i="10"/>
  <c r="H1188" i="10"/>
  <c r="G1188" i="10"/>
  <c r="E1188" i="10"/>
  <c r="B1188" i="10"/>
  <c r="M1187" i="10"/>
  <c r="K1187" i="10"/>
  <c r="H1187" i="10"/>
  <c r="G1187" i="10"/>
  <c r="E1187" i="10"/>
  <c r="B1187" i="10"/>
  <c r="M1186" i="10"/>
  <c r="K1186" i="10"/>
  <c r="H1186" i="10"/>
  <c r="G1186" i="10"/>
  <c r="E1186" i="10"/>
  <c r="B1186" i="10"/>
  <c r="M1185" i="10"/>
  <c r="K1185" i="10"/>
  <c r="H1185" i="10"/>
  <c r="G1185" i="10"/>
  <c r="E1185" i="10"/>
  <c r="B1185" i="10"/>
  <c r="M1184" i="10"/>
  <c r="K1184" i="10"/>
  <c r="H1184" i="10"/>
  <c r="G1184" i="10"/>
  <c r="E1184" i="10"/>
  <c r="B1184" i="10"/>
  <c r="M1183" i="10"/>
  <c r="K1183" i="10"/>
  <c r="H1183" i="10"/>
  <c r="G1183" i="10"/>
  <c r="E1183" i="10"/>
  <c r="B1183" i="10"/>
  <c r="M1182" i="10"/>
  <c r="K1182" i="10"/>
  <c r="H1182" i="10"/>
  <c r="G1182" i="10"/>
  <c r="E1182" i="10"/>
  <c r="B1182" i="10"/>
  <c r="M1181" i="10"/>
  <c r="K1181" i="10"/>
  <c r="H1181" i="10"/>
  <c r="G1181" i="10"/>
  <c r="E1181" i="10"/>
  <c r="B1181" i="10"/>
  <c r="M1180" i="10"/>
  <c r="K1180" i="10"/>
  <c r="H1180" i="10"/>
  <c r="G1180" i="10"/>
  <c r="E1180" i="10"/>
  <c r="B1180" i="10"/>
  <c r="M1179" i="10"/>
  <c r="K1179" i="10"/>
  <c r="H1179" i="10"/>
  <c r="G1179" i="10"/>
  <c r="E1179" i="10"/>
  <c r="B1179" i="10"/>
  <c r="M1178" i="10"/>
  <c r="K1178" i="10"/>
  <c r="H1178" i="10"/>
  <c r="G1178" i="10"/>
  <c r="E1178" i="10"/>
  <c r="B1178" i="10"/>
  <c r="M1177" i="10"/>
  <c r="K1177" i="10"/>
  <c r="H1177" i="10"/>
  <c r="G1177" i="10"/>
  <c r="E1177" i="10"/>
  <c r="B1177" i="10"/>
  <c r="M1176" i="10"/>
  <c r="K1176" i="10"/>
  <c r="H1176" i="10"/>
  <c r="G1176" i="10"/>
  <c r="E1176" i="10"/>
  <c r="B1176" i="10"/>
  <c r="M1175" i="10"/>
  <c r="K1175" i="10"/>
  <c r="H1175" i="10"/>
  <c r="G1175" i="10"/>
  <c r="E1175" i="10"/>
  <c r="B1175" i="10"/>
  <c r="M1174" i="10"/>
  <c r="K1174" i="10"/>
  <c r="H1174" i="10"/>
  <c r="G1174" i="10"/>
  <c r="E1174" i="10"/>
  <c r="B1174" i="10"/>
  <c r="M1173" i="10"/>
  <c r="K1173" i="10"/>
  <c r="H1173" i="10"/>
  <c r="G1173" i="10"/>
  <c r="E1173" i="10"/>
  <c r="B1173" i="10"/>
  <c r="M1172" i="10"/>
  <c r="K1172" i="10"/>
  <c r="H1172" i="10"/>
  <c r="G1172" i="10"/>
  <c r="E1172" i="10"/>
  <c r="B1172" i="10"/>
  <c r="M1171" i="10"/>
  <c r="K1171" i="10"/>
  <c r="H1171" i="10"/>
  <c r="G1171" i="10"/>
  <c r="E1171" i="10"/>
  <c r="B1171" i="10"/>
  <c r="M1170" i="10"/>
  <c r="K1170" i="10"/>
  <c r="H1170" i="10"/>
  <c r="G1170" i="10"/>
  <c r="E1170" i="10"/>
  <c r="B1170" i="10"/>
  <c r="M1169" i="10"/>
  <c r="K1169" i="10"/>
  <c r="H1169" i="10"/>
  <c r="G1169" i="10"/>
  <c r="E1169" i="10"/>
  <c r="B1169" i="10"/>
  <c r="M1168" i="10"/>
  <c r="K1168" i="10"/>
  <c r="H1168" i="10"/>
  <c r="G1168" i="10"/>
  <c r="E1168" i="10"/>
  <c r="B1168" i="10"/>
  <c r="M1167" i="10"/>
  <c r="K1167" i="10"/>
  <c r="H1167" i="10"/>
  <c r="G1167" i="10"/>
  <c r="E1167" i="10"/>
  <c r="B1167" i="10"/>
  <c r="M1166" i="10"/>
  <c r="K1166" i="10"/>
  <c r="H1166" i="10"/>
  <c r="G1166" i="10"/>
  <c r="E1166" i="10"/>
  <c r="B1166" i="10"/>
  <c r="M1165" i="10"/>
  <c r="K1165" i="10"/>
  <c r="H1165" i="10"/>
  <c r="G1165" i="10"/>
  <c r="E1165" i="10"/>
  <c r="B1165" i="10"/>
  <c r="M1164" i="10"/>
  <c r="K1164" i="10"/>
  <c r="H1164" i="10"/>
  <c r="G1164" i="10"/>
  <c r="E1164" i="10"/>
  <c r="B1164" i="10"/>
  <c r="M1163" i="10"/>
  <c r="K1163" i="10"/>
  <c r="H1163" i="10"/>
  <c r="G1163" i="10"/>
  <c r="E1163" i="10"/>
  <c r="B1163" i="10"/>
  <c r="M1162" i="10"/>
  <c r="K1162" i="10"/>
  <c r="H1162" i="10"/>
  <c r="G1162" i="10"/>
  <c r="E1162" i="10"/>
  <c r="B1162" i="10"/>
  <c r="M1161" i="10"/>
  <c r="K1161" i="10"/>
  <c r="H1161" i="10"/>
  <c r="G1161" i="10"/>
  <c r="E1161" i="10"/>
  <c r="B1161" i="10"/>
  <c r="M1160" i="10"/>
  <c r="K1160" i="10"/>
  <c r="H1160" i="10"/>
  <c r="G1160" i="10"/>
  <c r="E1160" i="10"/>
  <c r="B1160" i="10"/>
  <c r="M1159" i="10"/>
  <c r="K1159" i="10"/>
  <c r="H1159" i="10"/>
  <c r="G1159" i="10"/>
  <c r="E1159" i="10"/>
  <c r="B1159" i="10"/>
  <c r="M1158" i="10"/>
  <c r="K1158" i="10"/>
  <c r="H1158" i="10"/>
  <c r="G1158" i="10"/>
  <c r="E1158" i="10"/>
  <c r="B1158" i="10"/>
  <c r="M1157" i="10"/>
  <c r="K1157" i="10"/>
  <c r="H1157" i="10"/>
  <c r="G1157" i="10"/>
  <c r="E1157" i="10"/>
  <c r="B1157" i="10"/>
  <c r="M1156" i="10"/>
  <c r="K1156" i="10"/>
  <c r="H1156" i="10"/>
  <c r="G1156" i="10"/>
  <c r="E1156" i="10"/>
  <c r="B1156" i="10"/>
  <c r="M1155" i="10"/>
  <c r="K1155" i="10"/>
  <c r="H1155" i="10"/>
  <c r="G1155" i="10"/>
  <c r="E1155" i="10"/>
  <c r="B1155" i="10"/>
  <c r="M1154" i="10"/>
  <c r="K1154" i="10"/>
  <c r="H1154" i="10"/>
  <c r="G1154" i="10"/>
  <c r="E1154" i="10"/>
  <c r="B1154" i="10"/>
  <c r="M1153" i="10"/>
  <c r="K1153" i="10"/>
  <c r="H1153" i="10"/>
  <c r="G1153" i="10"/>
  <c r="E1153" i="10"/>
  <c r="B1153" i="10"/>
  <c r="M1152" i="10"/>
  <c r="K1152" i="10"/>
  <c r="H1152" i="10"/>
  <c r="G1152" i="10"/>
  <c r="E1152" i="10"/>
  <c r="B1152" i="10"/>
  <c r="M1151" i="10"/>
  <c r="K1151" i="10"/>
  <c r="H1151" i="10"/>
  <c r="G1151" i="10"/>
  <c r="E1151" i="10"/>
  <c r="B1151" i="10"/>
  <c r="M1150" i="10"/>
  <c r="K1150" i="10"/>
  <c r="H1150" i="10"/>
  <c r="G1150" i="10"/>
  <c r="E1150" i="10"/>
  <c r="B1150" i="10"/>
  <c r="M1149" i="10"/>
  <c r="K1149" i="10"/>
  <c r="H1149" i="10"/>
  <c r="G1149" i="10"/>
  <c r="E1149" i="10"/>
  <c r="B1149" i="10"/>
  <c r="M1148" i="10"/>
  <c r="K1148" i="10"/>
  <c r="H1148" i="10"/>
  <c r="G1148" i="10"/>
  <c r="E1148" i="10"/>
  <c r="B1148" i="10"/>
  <c r="M1147" i="10"/>
  <c r="K1147" i="10"/>
  <c r="H1147" i="10"/>
  <c r="G1147" i="10"/>
  <c r="E1147" i="10"/>
  <c r="B1147" i="10"/>
  <c r="M1146" i="10"/>
  <c r="K1146" i="10"/>
  <c r="H1146" i="10"/>
  <c r="G1146" i="10"/>
  <c r="E1146" i="10"/>
  <c r="B1146" i="10"/>
  <c r="M1145" i="10"/>
  <c r="K1145" i="10"/>
  <c r="H1145" i="10"/>
  <c r="G1145" i="10"/>
  <c r="E1145" i="10"/>
  <c r="B1145" i="10"/>
  <c r="M1144" i="10"/>
  <c r="K1144" i="10"/>
  <c r="H1144" i="10"/>
  <c r="G1144" i="10"/>
  <c r="E1144" i="10"/>
  <c r="B1144" i="10"/>
  <c r="M1143" i="10"/>
  <c r="K1143" i="10"/>
  <c r="H1143" i="10"/>
  <c r="G1143" i="10"/>
  <c r="E1143" i="10"/>
  <c r="B1143" i="10"/>
  <c r="M1142" i="10"/>
  <c r="K1142" i="10"/>
  <c r="H1142" i="10"/>
  <c r="G1142" i="10"/>
  <c r="E1142" i="10"/>
  <c r="B1142" i="10"/>
  <c r="M1141" i="10"/>
  <c r="K1141" i="10"/>
  <c r="H1141" i="10"/>
  <c r="G1141" i="10"/>
  <c r="E1141" i="10"/>
  <c r="B1141" i="10"/>
  <c r="M1140" i="10"/>
  <c r="K1140" i="10"/>
  <c r="H1140" i="10"/>
  <c r="G1140" i="10"/>
  <c r="E1140" i="10"/>
  <c r="B1140" i="10"/>
  <c r="M1139" i="10"/>
  <c r="K1139" i="10"/>
  <c r="H1139" i="10"/>
  <c r="G1139" i="10"/>
  <c r="E1139" i="10"/>
  <c r="B1139" i="10"/>
  <c r="M1138" i="10"/>
  <c r="K1138" i="10"/>
  <c r="H1138" i="10"/>
  <c r="G1138" i="10"/>
  <c r="E1138" i="10"/>
  <c r="B1138" i="10"/>
  <c r="M1137" i="10"/>
  <c r="K1137" i="10"/>
  <c r="H1137" i="10"/>
  <c r="G1137" i="10"/>
  <c r="E1137" i="10"/>
  <c r="B1137" i="10"/>
  <c r="M1136" i="10"/>
  <c r="K1136" i="10"/>
  <c r="H1136" i="10"/>
  <c r="G1136" i="10"/>
  <c r="E1136" i="10"/>
  <c r="B1136" i="10"/>
  <c r="M1135" i="10"/>
  <c r="K1135" i="10"/>
  <c r="H1135" i="10"/>
  <c r="G1135" i="10"/>
  <c r="E1135" i="10"/>
  <c r="B1135" i="10"/>
  <c r="M1134" i="10"/>
  <c r="K1134" i="10"/>
  <c r="H1134" i="10"/>
  <c r="G1134" i="10"/>
  <c r="E1134" i="10"/>
  <c r="B1134" i="10"/>
  <c r="M1133" i="10"/>
  <c r="K1133" i="10"/>
  <c r="H1133" i="10"/>
  <c r="G1133" i="10"/>
  <c r="E1133" i="10"/>
  <c r="B1133" i="10"/>
  <c r="M1132" i="10"/>
  <c r="K1132" i="10"/>
  <c r="H1132" i="10"/>
  <c r="G1132" i="10"/>
  <c r="E1132" i="10"/>
  <c r="B1132" i="10"/>
  <c r="M1131" i="10"/>
  <c r="K1131" i="10"/>
  <c r="H1131" i="10"/>
  <c r="G1131" i="10"/>
  <c r="E1131" i="10"/>
  <c r="B1131" i="10"/>
  <c r="M1130" i="10"/>
  <c r="K1130" i="10"/>
  <c r="H1130" i="10"/>
  <c r="G1130" i="10"/>
  <c r="E1130" i="10"/>
  <c r="B1130" i="10"/>
  <c r="M1129" i="10"/>
  <c r="K1129" i="10"/>
  <c r="H1129" i="10"/>
  <c r="G1129" i="10"/>
  <c r="E1129" i="10"/>
  <c r="B1129" i="10"/>
  <c r="M1128" i="10"/>
  <c r="K1128" i="10"/>
  <c r="H1128" i="10"/>
  <c r="G1128" i="10"/>
  <c r="E1128" i="10"/>
  <c r="B1128" i="10"/>
  <c r="M1127" i="10"/>
  <c r="K1127" i="10"/>
  <c r="H1127" i="10"/>
  <c r="G1127" i="10"/>
  <c r="E1127" i="10"/>
  <c r="B1127" i="10"/>
  <c r="M1126" i="10"/>
  <c r="K1126" i="10"/>
  <c r="H1126" i="10"/>
  <c r="G1126" i="10"/>
  <c r="E1126" i="10"/>
  <c r="B1126" i="10"/>
  <c r="M1125" i="10"/>
  <c r="K1125" i="10"/>
  <c r="H1125" i="10"/>
  <c r="G1125" i="10"/>
  <c r="E1125" i="10"/>
  <c r="B1125" i="10"/>
  <c r="M1124" i="10"/>
  <c r="K1124" i="10"/>
  <c r="H1124" i="10"/>
  <c r="G1124" i="10"/>
  <c r="E1124" i="10"/>
  <c r="B1124" i="10"/>
  <c r="M1123" i="10"/>
  <c r="K1123" i="10"/>
  <c r="H1123" i="10"/>
  <c r="G1123" i="10"/>
  <c r="E1123" i="10"/>
  <c r="B1123" i="10"/>
  <c r="M1122" i="10"/>
  <c r="K1122" i="10"/>
  <c r="H1122" i="10"/>
  <c r="G1122" i="10"/>
  <c r="E1122" i="10"/>
  <c r="B1122" i="10"/>
  <c r="M1121" i="10"/>
  <c r="K1121" i="10"/>
  <c r="H1121" i="10"/>
  <c r="G1121" i="10"/>
  <c r="E1121" i="10"/>
  <c r="B1121" i="10"/>
  <c r="M1120" i="10"/>
  <c r="K1120" i="10"/>
  <c r="H1120" i="10"/>
  <c r="G1120" i="10"/>
  <c r="E1120" i="10"/>
  <c r="B1120" i="10"/>
  <c r="M1119" i="10"/>
  <c r="K1119" i="10"/>
  <c r="H1119" i="10"/>
  <c r="G1119" i="10"/>
  <c r="E1119" i="10"/>
  <c r="B1119" i="10"/>
  <c r="M1118" i="10"/>
  <c r="K1118" i="10"/>
  <c r="H1118" i="10"/>
  <c r="G1118" i="10"/>
  <c r="E1118" i="10"/>
  <c r="B1118" i="10"/>
  <c r="M1117" i="10"/>
  <c r="K1117" i="10"/>
  <c r="H1117" i="10"/>
  <c r="G1117" i="10"/>
  <c r="E1117" i="10"/>
  <c r="B1117" i="10"/>
  <c r="M1116" i="10"/>
  <c r="K1116" i="10"/>
  <c r="H1116" i="10"/>
  <c r="G1116" i="10"/>
  <c r="E1116" i="10"/>
  <c r="B1116" i="10"/>
  <c r="M1115" i="10"/>
  <c r="K1115" i="10"/>
  <c r="H1115" i="10"/>
  <c r="G1115" i="10"/>
  <c r="E1115" i="10"/>
  <c r="B1115" i="10"/>
  <c r="M1114" i="10"/>
  <c r="K1114" i="10"/>
  <c r="H1114" i="10"/>
  <c r="G1114" i="10"/>
  <c r="E1114" i="10"/>
  <c r="B1114" i="10"/>
  <c r="M1113" i="10"/>
  <c r="K1113" i="10"/>
  <c r="H1113" i="10"/>
  <c r="G1113" i="10"/>
  <c r="E1113" i="10"/>
  <c r="B1113" i="10"/>
  <c r="M1112" i="10"/>
  <c r="K1112" i="10"/>
  <c r="H1112" i="10"/>
  <c r="G1112" i="10"/>
  <c r="E1112" i="10"/>
  <c r="B1112" i="10"/>
  <c r="M1111" i="10"/>
  <c r="K1111" i="10"/>
  <c r="H1111" i="10"/>
  <c r="G1111" i="10"/>
  <c r="E1111" i="10"/>
  <c r="B1111" i="10"/>
  <c r="M1110" i="10"/>
  <c r="K1110" i="10"/>
  <c r="H1110" i="10"/>
  <c r="G1110" i="10"/>
  <c r="E1110" i="10"/>
  <c r="B1110" i="10"/>
  <c r="M1109" i="10"/>
  <c r="K1109" i="10"/>
  <c r="H1109" i="10"/>
  <c r="G1109" i="10"/>
  <c r="E1109" i="10"/>
  <c r="B1109" i="10"/>
  <c r="M1108" i="10"/>
  <c r="K1108" i="10"/>
  <c r="H1108" i="10"/>
  <c r="G1108" i="10"/>
  <c r="E1108" i="10"/>
  <c r="B1108" i="10"/>
  <c r="M1107" i="10"/>
  <c r="K1107" i="10"/>
  <c r="H1107" i="10"/>
  <c r="G1107" i="10"/>
  <c r="E1107" i="10"/>
  <c r="B1107" i="10"/>
  <c r="M1106" i="10"/>
  <c r="K1106" i="10"/>
  <c r="H1106" i="10"/>
  <c r="G1106" i="10"/>
  <c r="E1106" i="10"/>
  <c r="B1106" i="10"/>
  <c r="M1105" i="10"/>
  <c r="K1105" i="10"/>
  <c r="H1105" i="10"/>
  <c r="G1105" i="10"/>
  <c r="E1105" i="10"/>
  <c r="B1105" i="10"/>
  <c r="M1104" i="10"/>
  <c r="K1104" i="10"/>
  <c r="H1104" i="10"/>
  <c r="G1104" i="10"/>
  <c r="E1104" i="10"/>
  <c r="B1104" i="10"/>
  <c r="M1103" i="10"/>
  <c r="K1103" i="10"/>
  <c r="H1103" i="10"/>
  <c r="G1103" i="10"/>
  <c r="E1103" i="10"/>
  <c r="B1103" i="10"/>
  <c r="M1102" i="10"/>
  <c r="K1102" i="10"/>
  <c r="H1102" i="10"/>
  <c r="G1102" i="10"/>
  <c r="E1102" i="10"/>
  <c r="B1102" i="10"/>
  <c r="M1101" i="10"/>
  <c r="K1101" i="10"/>
  <c r="H1101" i="10"/>
  <c r="G1101" i="10"/>
  <c r="E1101" i="10"/>
  <c r="B1101" i="10"/>
  <c r="M1100" i="10"/>
  <c r="K1100" i="10"/>
  <c r="H1100" i="10"/>
  <c r="G1100" i="10"/>
  <c r="E1100" i="10"/>
  <c r="B1100" i="10"/>
  <c r="M1099" i="10"/>
  <c r="K1099" i="10"/>
  <c r="H1099" i="10"/>
  <c r="G1099" i="10"/>
  <c r="E1099" i="10"/>
  <c r="B1099" i="10"/>
  <c r="M1098" i="10"/>
  <c r="K1098" i="10"/>
  <c r="H1098" i="10"/>
  <c r="G1098" i="10"/>
  <c r="E1098" i="10"/>
  <c r="B1098" i="10"/>
  <c r="M1097" i="10"/>
  <c r="K1097" i="10"/>
  <c r="H1097" i="10"/>
  <c r="G1097" i="10"/>
  <c r="E1097" i="10"/>
  <c r="B1097" i="10"/>
  <c r="M1096" i="10"/>
  <c r="K1096" i="10"/>
  <c r="H1096" i="10"/>
  <c r="G1096" i="10"/>
  <c r="E1096" i="10"/>
  <c r="B1096" i="10"/>
  <c r="M1095" i="10"/>
  <c r="K1095" i="10"/>
  <c r="H1095" i="10"/>
  <c r="G1095" i="10"/>
  <c r="E1095" i="10"/>
  <c r="B1095" i="10"/>
  <c r="M1094" i="10"/>
  <c r="K1094" i="10"/>
  <c r="H1094" i="10"/>
  <c r="G1094" i="10"/>
  <c r="E1094" i="10"/>
  <c r="B1094" i="10"/>
  <c r="M1093" i="10"/>
  <c r="K1093" i="10"/>
  <c r="H1093" i="10"/>
  <c r="G1093" i="10"/>
  <c r="E1093" i="10"/>
  <c r="B1093" i="10"/>
  <c r="M1092" i="10"/>
  <c r="K1092" i="10"/>
  <c r="H1092" i="10"/>
  <c r="G1092" i="10"/>
  <c r="E1092" i="10"/>
  <c r="B1092" i="10"/>
  <c r="M1091" i="10"/>
  <c r="K1091" i="10"/>
  <c r="H1091" i="10"/>
  <c r="G1091" i="10"/>
  <c r="E1091" i="10"/>
  <c r="B1091" i="10"/>
  <c r="M1090" i="10"/>
  <c r="K1090" i="10"/>
  <c r="H1090" i="10"/>
  <c r="G1090" i="10"/>
  <c r="E1090" i="10"/>
  <c r="B1090" i="10"/>
  <c r="M1089" i="10"/>
  <c r="K1089" i="10"/>
  <c r="H1089" i="10"/>
  <c r="G1089" i="10"/>
  <c r="E1089" i="10"/>
  <c r="B1089" i="10"/>
  <c r="M1088" i="10"/>
  <c r="K1088" i="10"/>
  <c r="H1088" i="10"/>
  <c r="G1088" i="10"/>
  <c r="E1088" i="10"/>
  <c r="B1088" i="10"/>
  <c r="M1087" i="10"/>
  <c r="K1087" i="10"/>
  <c r="H1087" i="10"/>
  <c r="G1087" i="10"/>
  <c r="E1087" i="10"/>
  <c r="B1087" i="10"/>
  <c r="M1086" i="10"/>
  <c r="K1086" i="10"/>
  <c r="H1086" i="10"/>
  <c r="G1086" i="10"/>
  <c r="E1086" i="10"/>
  <c r="B1086" i="10"/>
  <c r="M1085" i="10"/>
  <c r="K1085" i="10"/>
  <c r="H1085" i="10"/>
  <c r="G1085" i="10"/>
  <c r="E1085" i="10"/>
  <c r="B1085" i="10"/>
  <c r="M1084" i="10"/>
  <c r="K1084" i="10"/>
  <c r="H1084" i="10"/>
  <c r="G1084" i="10"/>
  <c r="E1084" i="10"/>
  <c r="B1084" i="10"/>
  <c r="M1083" i="10"/>
  <c r="K1083" i="10"/>
  <c r="H1083" i="10"/>
  <c r="G1083" i="10"/>
  <c r="E1083" i="10"/>
  <c r="B1083" i="10"/>
  <c r="M1082" i="10"/>
  <c r="K1082" i="10"/>
  <c r="H1082" i="10"/>
  <c r="G1082" i="10"/>
  <c r="E1082" i="10"/>
  <c r="B1082" i="10"/>
  <c r="M1081" i="10"/>
  <c r="K1081" i="10"/>
  <c r="H1081" i="10"/>
  <c r="G1081" i="10"/>
  <c r="E1081" i="10"/>
  <c r="B1081" i="10"/>
  <c r="M1080" i="10"/>
  <c r="K1080" i="10"/>
  <c r="H1080" i="10"/>
  <c r="G1080" i="10"/>
  <c r="E1080" i="10"/>
  <c r="B1080" i="10"/>
  <c r="M1079" i="10"/>
  <c r="K1079" i="10"/>
  <c r="H1079" i="10"/>
  <c r="G1079" i="10"/>
  <c r="E1079" i="10"/>
  <c r="B1079" i="10"/>
  <c r="M1078" i="10"/>
  <c r="K1078" i="10"/>
  <c r="H1078" i="10"/>
  <c r="G1078" i="10"/>
  <c r="E1078" i="10"/>
  <c r="B1078" i="10"/>
  <c r="M1077" i="10"/>
  <c r="K1077" i="10"/>
  <c r="H1077" i="10"/>
  <c r="G1077" i="10"/>
  <c r="E1077" i="10"/>
  <c r="B1077" i="10"/>
  <c r="M1076" i="10"/>
  <c r="K1076" i="10"/>
  <c r="H1076" i="10"/>
  <c r="G1076" i="10"/>
  <c r="E1076" i="10"/>
  <c r="B1076" i="10"/>
  <c r="M1075" i="10"/>
  <c r="K1075" i="10"/>
  <c r="H1075" i="10"/>
  <c r="G1075" i="10"/>
  <c r="E1075" i="10"/>
  <c r="B1075" i="10"/>
  <c r="M1074" i="10"/>
  <c r="K1074" i="10"/>
  <c r="H1074" i="10"/>
  <c r="G1074" i="10"/>
  <c r="E1074" i="10"/>
  <c r="B1074" i="10"/>
  <c r="M1073" i="10"/>
  <c r="K1073" i="10"/>
  <c r="H1073" i="10"/>
  <c r="G1073" i="10"/>
  <c r="E1073" i="10"/>
  <c r="B1073" i="10"/>
  <c r="M1072" i="10"/>
  <c r="K1072" i="10"/>
  <c r="H1072" i="10"/>
  <c r="G1072" i="10"/>
  <c r="E1072" i="10"/>
  <c r="B1072" i="10"/>
  <c r="M1071" i="10"/>
  <c r="K1071" i="10"/>
  <c r="H1071" i="10"/>
  <c r="G1071" i="10"/>
  <c r="E1071" i="10"/>
  <c r="B1071" i="10"/>
  <c r="M1070" i="10"/>
  <c r="K1070" i="10"/>
  <c r="H1070" i="10"/>
  <c r="G1070" i="10"/>
  <c r="E1070" i="10"/>
  <c r="B1070" i="10"/>
  <c r="M1069" i="10"/>
  <c r="K1069" i="10"/>
  <c r="H1069" i="10"/>
  <c r="G1069" i="10"/>
  <c r="E1069" i="10"/>
  <c r="B1069" i="10"/>
  <c r="M1068" i="10"/>
  <c r="K1068" i="10"/>
  <c r="H1068" i="10"/>
  <c r="G1068" i="10"/>
  <c r="E1068" i="10"/>
  <c r="B1068" i="10"/>
  <c r="M1067" i="10"/>
  <c r="K1067" i="10"/>
  <c r="H1067" i="10"/>
  <c r="G1067" i="10"/>
  <c r="E1067" i="10"/>
  <c r="B1067" i="10"/>
  <c r="M1066" i="10"/>
  <c r="K1066" i="10"/>
  <c r="H1066" i="10"/>
  <c r="G1066" i="10"/>
  <c r="E1066" i="10"/>
  <c r="B1066" i="10"/>
  <c r="M1065" i="10"/>
  <c r="K1065" i="10"/>
  <c r="H1065" i="10"/>
  <c r="G1065" i="10"/>
  <c r="E1065" i="10"/>
  <c r="B1065" i="10"/>
  <c r="M1064" i="10"/>
  <c r="K1064" i="10"/>
  <c r="H1064" i="10"/>
  <c r="G1064" i="10"/>
  <c r="E1064" i="10"/>
  <c r="B1064" i="10"/>
  <c r="M1063" i="10"/>
  <c r="K1063" i="10"/>
  <c r="H1063" i="10"/>
  <c r="G1063" i="10"/>
  <c r="E1063" i="10"/>
  <c r="B1063" i="10"/>
  <c r="M1062" i="10"/>
  <c r="K1062" i="10"/>
  <c r="H1062" i="10"/>
  <c r="G1062" i="10"/>
  <c r="E1062" i="10"/>
  <c r="B1062" i="10"/>
  <c r="M1061" i="10"/>
  <c r="K1061" i="10"/>
  <c r="H1061" i="10"/>
  <c r="G1061" i="10"/>
  <c r="E1061" i="10"/>
  <c r="B1061" i="10"/>
  <c r="M1060" i="10"/>
  <c r="K1060" i="10"/>
  <c r="H1060" i="10"/>
  <c r="G1060" i="10"/>
  <c r="E1060" i="10"/>
  <c r="B1060" i="10"/>
  <c r="M1059" i="10"/>
  <c r="K1059" i="10"/>
  <c r="H1059" i="10"/>
  <c r="G1059" i="10"/>
  <c r="E1059" i="10"/>
  <c r="B1059" i="10"/>
  <c r="M1058" i="10"/>
  <c r="K1058" i="10"/>
  <c r="H1058" i="10"/>
  <c r="G1058" i="10"/>
  <c r="E1058" i="10"/>
  <c r="B1058" i="10"/>
  <c r="M1057" i="10"/>
  <c r="K1057" i="10"/>
  <c r="H1057" i="10"/>
  <c r="G1057" i="10"/>
  <c r="E1057" i="10"/>
  <c r="B1057" i="10"/>
  <c r="M1056" i="10"/>
  <c r="K1056" i="10"/>
  <c r="H1056" i="10"/>
  <c r="G1056" i="10"/>
  <c r="E1056" i="10"/>
  <c r="B1056" i="10"/>
  <c r="M1055" i="10"/>
  <c r="K1055" i="10"/>
  <c r="H1055" i="10"/>
  <c r="G1055" i="10"/>
  <c r="E1055" i="10"/>
  <c r="B1055" i="10"/>
  <c r="M1054" i="10"/>
  <c r="K1054" i="10"/>
  <c r="H1054" i="10"/>
  <c r="G1054" i="10"/>
  <c r="E1054" i="10"/>
  <c r="B1054" i="10"/>
  <c r="M1053" i="10"/>
  <c r="K1053" i="10"/>
  <c r="H1053" i="10"/>
  <c r="G1053" i="10"/>
  <c r="E1053" i="10"/>
  <c r="B1053" i="10"/>
  <c r="M1052" i="10"/>
  <c r="K1052" i="10"/>
  <c r="H1052" i="10"/>
  <c r="G1052" i="10"/>
  <c r="E1052" i="10"/>
  <c r="B1052" i="10"/>
  <c r="M1051" i="10"/>
  <c r="K1051" i="10"/>
  <c r="H1051" i="10"/>
  <c r="G1051" i="10"/>
  <c r="E1051" i="10"/>
  <c r="B1051" i="10"/>
  <c r="M1050" i="10"/>
  <c r="K1050" i="10"/>
  <c r="H1050" i="10"/>
  <c r="G1050" i="10"/>
  <c r="E1050" i="10"/>
  <c r="B1050" i="10"/>
  <c r="M1049" i="10"/>
  <c r="K1049" i="10"/>
  <c r="H1049" i="10"/>
  <c r="G1049" i="10"/>
  <c r="E1049" i="10"/>
  <c r="B1049" i="10"/>
  <c r="M1048" i="10"/>
  <c r="K1048" i="10"/>
  <c r="H1048" i="10"/>
  <c r="G1048" i="10"/>
  <c r="E1048" i="10"/>
  <c r="B1048" i="10"/>
  <c r="M1047" i="10"/>
  <c r="K1047" i="10"/>
  <c r="H1047" i="10"/>
  <c r="G1047" i="10"/>
  <c r="E1047" i="10"/>
  <c r="B1047" i="10"/>
  <c r="M1046" i="10"/>
  <c r="K1046" i="10"/>
  <c r="H1046" i="10"/>
  <c r="G1046" i="10"/>
  <c r="E1046" i="10"/>
  <c r="B1046" i="10"/>
  <c r="M1045" i="10"/>
  <c r="K1045" i="10"/>
  <c r="H1045" i="10"/>
  <c r="G1045" i="10"/>
  <c r="E1045" i="10"/>
  <c r="B1045" i="10"/>
  <c r="M1044" i="10"/>
  <c r="K1044" i="10"/>
  <c r="H1044" i="10"/>
  <c r="G1044" i="10"/>
  <c r="E1044" i="10"/>
  <c r="B1044" i="10"/>
  <c r="M1043" i="10"/>
  <c r="K1043" i="10"/>
  <c r="H1043" i="10"/>
  <c r="G1043" i="10"/>
  <c r="E1043" i="10"/>
  <c r="B1043" i="10"/>
  <c r="M1042" i="10"/>
  <c r="K1042" i="10"/>
  <c r="H1042" i="10"/>
  <c r="G1042" i="10"/>
  <c r="E1042" i="10"/>
  <c r="B1042" i="10"/>
  <c r="M1041" i="10"/>
  <c r="K1041" i="10"/>
  <c r="H1041" i="10"/>
  <c r="G1041" i="10"/>
  <c r="E1041" i="10"/>
  <c r="B1041" i="10"/>
  <c r="M1040" i="10"/>
  <c r="K1040" i="10"/>
  <c r="H1040" i="10"/>
  <c r="G1040" i="10"/>
  <c r="E1040" i="10"/>
  <c r="B1040" i="10"/>
  <c r="M1039" i="10"/>
  <c r="K1039" i="10"/>
  <c r="H1039" i="10"/>
  <c r="G1039" i="10"/>
  <c r="E1039" i="10"/>
  <c r="B1039" i="10"/>
  <c r="M1038" i="10"/>
  <c r="K1038" i="10"/>
  <c r="H1038" i="10"/>
  <c r="G1038" i="10"/>
  <c r="E1038" i="10"/>
  <c r="B1038" i="10"/>
  <c r="M1037" i="10"/>
  <c r="K1037" i="10"/>
  <c r="H1037" i="10"/>
  <c r="G1037" i="10"/>
  <c r="E1037" i="10"/>
  <c r="B1037" i="10"/>
  <c r="M1036" i="10"/>
  <c r="K1036" i="10"/>
  <c r="H1036" i="10"/>
  <c r="G1036" i="10"/>
  <c r="E1036" i="10"/>
  <c r="B1036" i="10"/>
  <c r="M1035" i="10"/>
  <c r="K1035" i="10"/>
  <c r="H1035" i="10"/>
  <c r="G1035" i="10"/>
  <c r="E1035" i="10"/>
  <c r="B1035" i="10"/>
  <c r="M1034" i="10"/>
  <c r="K1034" i="10"/>
  <c r="H1034" i="10"/>
  <c r="G1034" i="10"/>
  <c r="E1034" i="10"/>
  <c r="B1034" i="10"/>
  <c r="M1033" i="10"/>
  <c r="K1033" i="10"/>
  <c r="H1033" i="10"/>
  <c r="G1033" i="10"/>
  <c r="E1033" i="10"/>
  <c r="B1033" i="10"/>
  <c r="M1032" i="10"/>
  <c r="K1032" i="10"/>
  <c r="H1032" i="10"/>
  <c r="G1032" i="10"/>
  <c r="E1032" i="10"/>
  <c r="B1032" i="10"/>
  <c r="M1031" i="10"/>
  <c r="K1031" i="10"/>
  <c r="H1031" i="10"/>
  <c r="G1031" i="10"/>
  <c r="E1031" i="10"/>
  <c r="B1031" i="10"/>
  <c r="M1030" i="10"/>
  <c r="K1030" i="10"/>
  <c r="H1030" i="10"/>
  <c r="G1030" i="10"/>
  <c r="E1030" i="10"/>
  <c r="B1030" i="10"/>
  <c r="M1029" i="10"/>
  <c r="K1029" i="10"/>
  <c r="H1029" i="10"/>
  <c r="G1029" i="10"/>
  <c r="E1029" i="10"/>
  <c r="B1029" i="10"/>
  <c r="M1028" i="10"/>
  <c r="K1028" i="10"/>
  <c r="H1028" i="10"/>
  <c r="G1028" i="10"/>
  <c r="E1028" i="10"/>
  <c r="B1028" i="10"/>
  <c r="M1027" i="10"/>
  <c r="K1027" i="10"/>
  <c r="H1027" i="10"/>
  <c r="G1027" i="10"/>
  <c r="E1027" i="10"/>
  <c r="B1027" i="10"/>
  <c r="M1026" i="10"/>
  <c r="K1026" i="10"/>
  <c r="H1026" i="10"/>
  <c r="G1026" i="10"/>
  <c r="E1026" i="10"/>
  <c r="B1026" i="10"/>
  <c r="M1025" i="10"/>
  <c r="K1025" i="10"/>
  <c r="H1025" i="10"/>
  <c r="G1025" i="10"/>
  <c r="E1025" i="10"/>
  <c r="B1025" i="10"/>
  <c r="M1024" i="10"/>
  <c r="K1024" i="10"/>
  <c r="H1024" i="10"/>
  <c r="G1024" i="10"/>
  <c r="E1024" i="10"/>
  <c r="B1024" i="10"/>
  <c r="M1023" i="10"/>
  <c r="K1023" i="10"/>
  <c r="H1023" i="10"/>
  <c r="G1023" i="10"/>
  <c r="E1023" i="10"/>
  <c r="B1023" i="10"/>
  <c r="M1022" i="10"/>
  <c r="K1022" i="10"/>
  <c r="H1022" i="10"/>
  <c r="G1022" i="10"/>
  <c r="E1022" i="10"/>
  <c r="B1022" i="10"/>
  <c r="M1021" i="10"/>
  <c r="K1021" i="10"/>
  <c r="H1021" i="10"/>
  <c r="G1021" i="10"/>
  <c r="E1021" i="10"/>
  <c r="B1021" i="10"/>
  <c r="M1020" i="10"/>
  <c r="K1020" i="10"/>
  <c r="H1020" i="10"/>
  <c r="G1020" i="10"/>
  <c r="E1020" i="10"/>
  <c r="B1020" i="10"/>
  <c r="M1019" i="10"/>
  <c r="K1019" i="10"/>
  <c r="H1019" i="10"/>
  <c r="G1019" i="10"/>
  <c r="E1019" i="10"/>
  <c r="B1019" i="10"/>
  <c r="M1018" i="10"/>
  <c r="K1018" i="10"/>
  <c r="H1018" i="10"/>
  <c r="G1018" i="10"/>
  <c r="E1018" i="10"/>
  <c r="B1018" i="10"/>
  <c r="M1017" i="10"/>
  <c r="K1017" i="10"/>
  <c r="H1017" i="10"/>
  <c r="G1017" i="10"/>
  <c r="E1017" i="10"/>
  <c r="B1017" i="10"/>
  <c r="M1016" i="10"/>
  <c r="K1016" i="10"/>
  <c r="H1016" i="10"/>
  <c r="G1016" i="10"/>
  <c r="E1016" i="10"/>
  <c r="B1016" i="10"/>
  <c r="M1015" i="10"/>
  <c r="K1015" i="10"/>
  <c r="H1015" i="10"/>
  <c r="G1015" i="10"/>
  <c r="E1015" i="10"/>
  <c r="B1015" i="10"/>
  <c r="M1014" i="10"/>
  <c r="K1014" i="10"/>
  <c r="H1014" i="10"/>
  <c r="G1014" i="10"/>
  <c r="E1014" i="10"/>
  <c r="B1014" i="10"/>
  <c r="M1013" i="10"/>
  <c r="K1013" i="10"/>
  <c r="H1013" i="10"/>
  <c r="G1013" i="10"/>
  <c r="E1013" i="10"/>
  <c r="B1013" i="10"/>
  <c r="M1012" i="10"/>
  <c r="K1012" i="10"/>
  <c r="H1012" i="10"/>
  <c r="G1012" i="10"/>
  <c r="E1012" i="10"/>
  <c r="B1012" i="10"/>
  <c r="M1011" i="10"/>
  <c r="K1011" i="10"/>
  <c r="H1011" i="10"/>
  <c r="G1011" i="10"/>
  <c r="E1011" i="10"/>
  <c r="B1011" i="10"/>
  <c r="M1010" i="10"/>
  <c r="K1010" i="10"/>
  <c r="H1010" i="10"/>
  <c r="G1010" i="10"/>
  <c r="E1010" i="10"/>
  <c r="B1010" i="10"/>
  <c r="M1009" i="10"/>
  <c r="K1009" i="10"/>
  <c r="H1009" i="10"/>
  <c r="G1009" i="10"/>
  <c r="E1009" i="10"/>
  <c r="B1009" i="10"/>
  <c r="M1008" i="10"/>
  <c r="K1008" i="10"/>
  <c r="H1008" i="10"/>
  <c r="G1008" i="10"/>
  <c r="E1008" i="10"/>
  <c r="B1008" i="10"/>
  <c r="M1007" i="10"/>
  <c r="K1007" i="10"/>
  <c r="H1007" i="10"/>
  <c r="G1007" i="10"/>
  <c r="E1007" i="10"/>
  <c r="B1007" i="10"/>
  <c r="M1006" i="10"/>
  <c r="K1006" i="10"/>
  <c r="H1006" i="10"/>
  <c r="G1006" i="10"/>
  <c r="E1006" i="10"/>
  <c r="B1006" i="10"/>
  <c r="M1005" i="10"/>
  <c r="K1005" i="10"/>
  <c r="H1005" i="10"/>
  <c r="G1005" i="10"/>
  <c r="E1005" i="10"/>
  <c r="B1005" i="10"/>
  <c r="M1004" i="10"/>
  <c r="K1004" i="10"/>
  <c r="H1004" i="10"/>
  <c r="G1004" i="10"/>
  <c r="E1004" i="10"/>
  <c r="B1004" i="10"/>
  <c r="M1003" i="10"/>
  <c r="K1003" i="10"/>
  <c r="H1003" i="10"/>
  <c r="G1003" i="10"/>
  <c r="E1003" i="10"/>
  <c r="B1003" i="10"/>
  <c r="M1002" i="10"/>
  <c r="K1002" i="10"/>
  <c r="H1002" i="10"/>
  <c r="G1002" i="10"/>
  <c r="E1002" i="10"/>
  <c r="B1002" i="10"/>
  <c r="M1001" i="10"/>
  <c r="K1001" i="10"/>
  <c r="H1001" i="10"/>
  <c r="G1001" i="10"/>
  <c r="E1001" i="10"/>
  <c r="B1001" i="10"/>
  <c r="M1000" i="10"/>
  <c r="K1000" i="10"/>
  <c r="H1000" i="10"/>
  <c r="G1000" i="10"/>
  <c r="E1000" i="10"/>
  <c r="B1000" i="10"/>
  <c r="M999" i="10"/>
  <c r="K999" i="10"/>
  <c r="H999" i="10"/>
  <c r="G999" i="10"/>
  <c r="E999" i="10"/>
  <c r="B999" i="10"/>
  <c r="M998" i="10"/>
  <c r="K998" i="10"/>
  <c r="H998" i="10"/>
  <c r="G998" i="10"/>
  <c r="E998" i="10"/>
  <c r="B998" i="10"/>
  <c r="M997" i="10"/>
  <c r="K997" i="10"/>
  <c r="H997" i="10"/>
  <c r="G997" i="10"/>
  <c r="E997" i="10"/>
  <c r="B997" i="10"/>
  <c r="M996" i="10"/>
  <c r="K996" i="10"/>
  <c r="H996" i="10"/>
  <c r="G996" i="10"/>
  <c r="E996" i="10"/>
  <c r="B996" i="10"/>
  <c r="M995" i="10"/>
  <c r="K995" i="10"/>
  <c r="H995" i="10"/>
  <c r="G995" i="10"/>
  <c r="E995" i="10"/>
  <c r="B995" i="10"/>
  <c r="M994" i="10"/>
  <c r="K994" i="10"/>
  <c r="H994" i="10"/>
  <c r="G994" i="10"/>
  <c r="E994" i="10"/>
  <c r="B994" i="10"/>
  <c r="M993" i="10"/>
  <c r="K993" i="10"/>
  <c r="H993" i="10"/>
  <c r="G993" i="10"/>
  <c r="E993" i="10"/>
  <c r="B993" i="10"/>
  <c r="M992" i="10"/>
  <c r="K992" i="10"/>
  <c r="H992" i="10"/>
  <c r="G992" i="10"/>
  <c r="E992" i="10"/>
  <c r="B992" i="10"/>
  <c r="M991" i="10"/>
  <c r="K991" i="10"/>
  <c r="H991" i="10"/>
  <c r="G991" i="10"/>
  <c r="E991" i="10"/>
  <c r="B991" i="10"/>
  <c r="M990" i="10"/>
  <c r="K990" i="10"/>
  <c r="H990" i="10"/>
  <c r="G990" i="10"/>
  <c r="E990" i="10"/>
  <c r="B990" i="10"/>
  <c r="M989" i="10"/>
  <c r="K989" i="10"/>
  <c r="H989" i="10"/>
  <c r="G989" i="10"/>
  <c r="E989" i="10"/>
  <c r="B989" i="10"/>
  <c r="M988" i="10"/>
  <c r="K988" i="10"/>
  <c r="H988" i="10"/>
  <c r="G988" i="10"/>
  <c r="E988" i="10"/>
  <c r="B988" i="10"/>
  <c r="M987" i="10"/>
  <c r="K987" i="10"/>
  <c r="H987" i="10"/>
  <c r="G987" i="10"/>
  <c r="E987" i="10"/>
  <c r="B987" i="10"/>
  <c r="M986" i="10"/>
  <c r="K986" i="10"/>
  <c r="H986" i="10"/>
  <c r="G986" i="10"/>
  <c r="E986" i="10"/>
  <c r="B986" i="10"/>
  <c r="M985" i="10"/>
  <c r="K985" i="10"/>
  <c r="H985" i="10"/>
  <c r="G985" i="10"/>
  <c r="E985" i="10"/>
  <c r="B985" i="10"/>
  <c r="M984" i="10"/>
  <c r="K984" i="10"/>
  <c r="H984" i="10"/>
  <c r="G984" i="10"/>
  <c r="E984" i="10"/>
  <c r="B984" i="10"/>
  <c r="M983" i="10"/>
  <c r="K983" i="10"/>
  <c r="H983" i="10"/>
  <c r="G983" i="10"/>
  <c r="E983" i="10"/>
  <c r="B983" i="10"/>
  <c r="M982" i="10"/>
  <c r="K982" i="10"/>
  <c r="H982" i="10"/>
  <c r="G982" i="10"/>
  <c r="E982" i="10"/>
  <c r="B982" i="10"/>
  <c r="M981" i="10"/>
  <c r="K981" i="10"/>
  <c r="H981" i="10"/>
  <c r="G981" i="10"/>
  <c r="E981" i="10"/>
  <c r="B981" i="10"/>
  <c r="M980" i="10"/>
  <c r="K980" i="10"/>
  <c r="H980" i="10"/>
  <c r="G980" i="10"/>
  <c r="E980" i="10"/>
  <c r="B980" i="10"/>
  <c r="M979" i="10"/>
  <c r="K979" i="10"/>
  <c r="H979" i="10"/>
  <c r="G979" i="10"/>
  <c r="E979" i="10"/>
  <c r="B979" i="10"/>
  <c r="M978" i="10"/>
  <c r="K978" i="10"/>
  <c r="H978" i="10"/>
  <c r="G978" i="10"/>
  <c r="E978" i="10"/>
  <c r="B978" i="10"/>
  <c r="M977" i="10"/>
  <c r="K977" i="10"/>
  <c r="H977" i="10"/>
  <c r="G977" i="10"/>
  <c r="E977" i="10"/>
  <c r="B977" i="10"/>
  <c r="M976" i="10"/>
  <c r="K976" i="10"/>
  <c r="H976" i="10"/>
  <c r="G976" i="10"/>
  <c r="E976" i="10"/>
  <c r="B976" i="10"/>
  <c r="M975" i="10"/>
  <c r="K975" i="10"/>
  <c r="H975" i="10"/>
  <c r="G975" i="10"/>
  <c r="E975" i="10"/>
  <c r="B975" i="10"/>
  <c r="M974" i="10"/>
  <c r="K974" i="10"/>
  <c r="H974" i="10"/>
  <c r="G974" i="10"/>
  <c r="E974" i="10"/>
  <c r="B974" i="10"/>
  <c r="M973" i="10"/>
  <c r="K973" i="10"/>
  <c r="H973" i="10"/>
  <c r="G973" i="10"/>
  <c r="E973" i="10"/>
  <c r="B973" i="10"/>
  <c r="M972" i="10"/>
  <c r="K972" i="10"/>
  <c r="H972" i="10"/>
  <c r="G972" i="10"/>
  <c r="E972" i="10"/>
  <c r="B972" i="10"/>
  <c r="M971" i="10"/>
  <c r="K971" i="10"/>
  <c r="H971" i="10"/>
  <c r="G971" i="10"/>
  <c r="E971" i="10"/>
  <c r="B971" i="10"/>
  <c r="M970" i="10"/>
  <c r="K970" i="10"/>
  <c r="H970" i="10"/>
  <c r="G970" i="10"/>
  <c r="E970" i="10"/>
  <c r="B970" i="10"/>
  <c r="M969" i="10"/>
  <c r="K969" i="10"/>
  <c r="H969" i="10"/>
  <c r="G969" i="10"/>
  <c r="E969" i="10"/>
  <c r="B969" i="10"/>
  <c r="M968" i="10"/>
  <c r="K968" i="10"/>
  <c r="H968" i="10"/>
  <c r="G968" i="10"/>
  <c r="E968" i="10"/>
  <c r="B968" i="10"/>
  <c r="M967" i="10"/>
  <c r="K967" i="10"/>
  <c r="H967" i="10"/>
  <c r="G967" i="10"/>
  <c r="E967" i="10"/>
  <c r="B967" i="10"/>
  <c r="M966" i="10"/>
  <c r="K966" i="10"/>
  <c r="H966" i="10"/>
  <c r="G966" i="10"/>
  <c r="E966" i="10"/>
  <c r="B966" i="10"/>
  <c r="M965" i="10"/>
  <c r="K965" i="10"/>
  <c r="H965" i="10"/>
  <c r="G965" i="10"/>
  <c r="E965" i="10"/>
  <c r="B965" i="10"/>
  <c r="M964" i="10"/>
  <c r="K964" i="10"/>
  <c r="H964" i="10"/>
  <c r="G964" i="10"/>
  <c r="E964" i="10"/>
  <c r="B964" i="10"/>
  <c r="M963" i="10"/>
  <c r="K963" i="10"/>
  <c r="H963" i="10"/>
  <c r="G963" i="10"/>
  <c r="E963" i="10"/>
  <c r="B963" i="10"/>
  <c r="M962" i="10"/>
  <c r="K962" i="10"/>
  <c r="H962" i="10"/>
  <c r="G962" i="10"/>
  <c r="E962" i="10"/>
  <c r="B962" i="10"/>
  <c r="M961" i="10"/>
  <c r="K961" i="10"/>
  <c r="H961" i="10"/>
  <c r="G961" i="10"/>
  <c r="E961" i="10"/>
  <c r="B961" i="10"/>
  <c r="M960" i="10"/>
  <c r="K960" i="10"/>
  <c r="H960" i="10"/>
  <c r="G960" i="10"/>
  <c r="E960" i="10"/>
  <c r="B960" i="10"/>
  <c r="M959" i="10"/>
  <c r="K959" i="10"/>
  <c r="H959" i="10"/>
  <c r="G959" i="10"/>
  <c r="E959" i="10"/>
  <c r="B959" i="10"/>
  <c r="M958" i="10"/>
  <c r="K958" i="10"/>
  <c r="H958" i="10"/>
  <c r="G958" i="10"/>
  <c r="E958" i="10"/>
  <c r="B958" i="10"/>
  <c r="M957" i="10"/>
  <c r="K957" i="10"/>
  <c r="H957" i="10"/>
  <c r="G957" i="10"/>
  <c r="E957" i="10"/>
  <c r="B957" i="10"/>
  <c r="M956" i="10"/>
  <c r="K956" i="10"/>
  <c r="H956" i="10"/>
  <c r="G956" i="10"/>
  <c r="E956" i="10"/>
  <c r="B956" i="10"/>
  <c r="M955" i="10"/>
  <c r="K955" i="10"/>
  <c r="H955" i="10"/>
  <c r="G955" i="10"/>
  <c r="E955" i="10"/>
  <c r="B955" i="10"/>
  <c r="M954" i="10"/>
  <c r="K954" i="10"/>
  <c r="H954" i="10"/>
  <c r="G954" i="10"/>
  <c r="E954" i="10"/>
  <c r="B954" i="10"/>
  <c r="M953" i="10"/>
  <c r="K953" i="10"/>
  <c r="H953" i="10"/>
  <c r="G953" i="10"/>
  <c r="E953" i="10"/>
  <c r="B953" i="10"/>
  <c r="M952" i="10"/>
  <c r="K952" i="10"/>
  <c r="H952" i="10"/>
  <c r="G952" i="10"/>
  <c r="E952" i="10"/>
  <c r="B952" i="10"/>
  <c r="M951" i="10"/>
  <c r="K951" i="10"/>
  <c r="H951" i="10"/>
  <c r="G951" i="10"/>
  <c r="E951" i="10"/>
  <c r="B951" i="10"/>
  <c r="M950" i="10"/>
  <c r="K950" i="10"/>
  <c r="H950" i="10"/>
  <c r="G950" i="10"/>
  <c r="E950" i="10"/>
  <c r="B950" i="10"/>
  <c r="M949" i="10"/>
  <c r="K949" i="10"/>
  <c r="H949" i="10"/>
  <c r="G949" i="10"/>
  <c r="E949" i="10"/>
  <c r="B949" i="10"/>
  <c r="M948" i="10"/>
  <c r="K948" i="10"/>
  <c r="H948" i="10"/>
  <c r="G948" i="10"/>
  <c r="E948" i="10"/>
  <c r="B948" i="10"/>
  <c r="M947" i="10"/>
  <c r="K947" i="10"/>
  <c r="H947" i="10"/>
  <c r="G947" i="10"/>
  <c r="E947" i="10"/>
  <c r="B947" i="10"/>
  <c r="M946" i="10"/>
  <c r="K946" i="10"/>
  <c r="H946" i="10"/>
  <c r="G946" i="10"/>
  <c r="E946" i="10"/>
  <c r="B946" i="10"/>
  <c r="M945" i="10"/>
  <c r="K945" i="10"/>
  <c r="H945" i="10"/>
  <c r="G945" i="10"/>
  <c r="E945" i="10"/>
  <c r="B945" i="10"/>
  <c r="M944" i="10"/>
  <c r="K944" i="10"/>
  <c r="H944" i="10"/>
  <c r="G944" i="10"/>
  <c r="E944" i="10"/>
  <c r="B944" i="10"/>
  <c r="M943" i="10"/>
  <c r="K943" i="10"/>
  <c r="H943" i="10"/>
  <c r="G943" i="10"/>
  <c r="E943" i="10"/>
  <c r="B943" i="10"/>
  <c r="M942" i="10"/>
  <c r="K942" i="10"/>
  <c r="H942" i="10"/>
  <c r="G942" i="10"/>
  <c r="E942" i="10"/>
  <c r="B942" i="10"/>
  <c r="M941" i="10"/>
  <c r="K941" i="10"/>
  <c r="H941" i="10"/>
  <c r="G941" i="10"/>
  <c r="E941" i="10"/>
  <c r="B941" i="10"/>
  <c r="M940" i="10"/>
  <c r="K940" i="10"/>
  <c r="H940" i="10"/>
  <c r="G940" i="10"/>
  <c r="E940" i="10"/>
  <c r="B940" i="10"/>
  <c r="M939" i="10"/>
  <c r="K939" i="10"/>
  <c r="H939" i="10"/>
  <c r="G939" i="10"/>
  <c r="E939" i="10"/>
  <c r="B939" i="10"/>
  <c r="M938" i="10"/>
  <c r="K938" i="10"/>
  <c r="H938" i="10"/>
  <c r="G938" i="10"/>
  <c r="E938" i="10"/>
  <c r="B938" i="10"/>
  <c r="M937" i="10"/>
  <c r="K937" i="10"/>
  <c r="H937" i="10"/>
  <c r="G937" i="10"/>
  <c r="E937" i="10"/>
  <c r="B937" i="10"/>
  <c r="M936" i="10"/>
  <c r="K936" i="10"/>
  <c r="H936" i="10"/>
  <c r="G936" i="10"/>
  <c r="E936" i="10"/>
  <c r="B936" i="10"/>
  <c r="M935" i="10"/>
  <c r="K935" i="10"/>
  <c r="H935" i="10"/>
  <c r="G935" i="10"/>
  <c r="E935" i="10"/>
  <c r="B935" i="10"/>
  <c r="M934" i="10"/>
  <c r="K934" i="10"/>
  <c r="H934" i="10"/>
  <c r="G934" i="10"/>
  <c r="E934" i="10"/>
  <c r="B934" i="10"/>
  <c r="M933" i="10"/>
  <c r="K933" i="10"/>
  <c r="H933" i="10"/>
  <c r="G933" i="10"/>
  <c r="E933" i="10"/>
  <c r="B933" i="10"/>
  <c r="M932" i="10"/>
  <c r="K932" i="10"/>
  <c r="H932" i="10"/>
  <c r="G932" i="10"/>
  <c r="E932" i="10"/>
  <c r="B932" i="10"/>
  <c r="M931" i="10"/>
  <c r="K931" i="10"/>
  <c r="H931" i="10"/>
  <c r="G931" i="10"/>
  <c r="E931" i="10"/>
  <c r="B931" i="10"/>
  <c r="M930" i="10"/>
  <c r="K930" i="10"/>
  <c r="H930" i="10"/>
  <c r="G930" i="10"/>
  <c r="E930" i="10"/>
  <c r="B930" i="10"/>
  <c r="M929" i="10"/>
  <c r="K929" i="10"/>
  <c r="H929" i="10"/>
  <c r="G929" i="10"/>
  <c r="E929" i="10"/>
  <c r="B929" i="10"/>
  <c r="M928" i="10"/>
  <c r="K928" i="10"/>
  <c r="H928" i="10"/>
  <c r="G928" i="10"/>
  <c r="E928" i="10"/>
  <c r="B928" i="10"/>
  <c r="M927" i="10"/>
  <c r="K927" i="10"/>
  <c r="H927" i="10"/>
  <c r="G927" i="10"/>
  <c r="E927" i="10"/>
  <c r="B927" i="10"/>
  <c r="M926" i="10"/>
  <c r="K926" i="10"/>
  <c r="H926" i="10"/>
  <c r="G926" i="10"/>
  <c r="E926" i="10"/>
  <c r="B926" i="10"/>
  <c r="M925" i="10"/>
  <c r="K925" i="10"/>
  <c r="H925" i="10"/>
  <c r="G925" i="10"/>
  <c r="E925" i="10"/>
  <c r="B925" i="10"/>
  <c r="M924" i="10"/>
  <c r="K924" i="10"/>
  <c r="H924" i="10"/>
  <c r="G924" i="10"/>
  <c r="E924" i="10"/>
  <c r="B924" i="10"/>
  <c r="M923" i="10"/>
  <c r="K923" i="10"/>
  <c r="H923" i="10"/>
  <c r="G923" i="10"/>
  <c r="E923" i="10"/>
  <c r="B923" i="10"/>
  <c r="M922" i="10"/>
  <c r="K922" i="10"/>
  <c r="H922" i="10"/>
  <c r="G922" i="10"/>
  <c r="E922" i="10"/>
  <c r="B922" i="10"/>
  <c r="M921" i="10"/>
  <c r="K921" i="10"/>
  <c r="H921" i="10"/>
  <c r="G921" i="10"/>
  <c r="E921" i="10"/>
  <c r="B921" i="10"/>
  <c r="M920" i="10"/>
  <c r="K920" i="10"/>
  <c r="H920" i="10"/>
  <c r="G920" i="10"/>
  <c r="E920" i="10"/>
  <c r="B920" i="10"/>
  <c r="M919" i="10"/>
  <c r="K919" i="10"/>
  <c r="H919" i="10"/>
  <c r="G919" i="10"/>
  <c r="E919" i="10"/>
  <c r="B919" i="10"/>
  <c r="M918" i="10"/>
  <c r="K918" i="10"/>
  <c r="H918" i="10"/>
  <c r="G918" i="10"/>
  <c r="E918" i="10"/>
  <c r="B918" i="10"/>
  <c r="M917" i="10"/>
  <c r="K917" i="10"/>
  <c r="H917" i="10"/>
  <c r="G917" i="10"/>
  <c r="E917" i="10"/>
  <c r="B917" i="10"/>
  <c r="M916" i="10"/>
  <c r="K916" i="10"/>
  <c r="H916" i="10"/>
  <c r="G916" i="10"/>
  <c r="E916" i="10"/>
  <c r="B916" i="10"/>
  <c r="M915" i="10"/>
  <c r="K915" i="10"/>
  <c r="H915" i="10"/>
  <c r="G915" i="10"/>
  <c r="E915" i="10"/>
  <c r="B915" i="10"/>
  <c r="M914" i="10"/>
  <c r="K914" i="10"/>
  <c r="H914" i="10"/>
  <c r="G914" i="10"/>
  <c r="E914" i="10"/>
  <c r="B914" i="10"/>
  <c r="M913" i="10"/>
  <c r="K913" i="10"/>
  <c r="H913" i="10"/>
  <c r="G913" i="10"/>
  <c r="E913" i="10"/>
  <c r="B913" i="10"/>
  <c r="M912" i="10"/>
  <c r="K912" i="10"/>
  <c r="H912" i="10"/>
  <c r="G912" i="10"/>
  <c r="E912" i="10"/>
  <c r="B912" i="10"/>
  <c r="M911" i="10"/>
  <c r="K911" i="10"/>
  <c r="H911" i="10"/>
  <c r="G911" i="10"/>
  <c r="E911" i="10"/>
  <c r="B911" i="10"/>
  <c r="M910" i="10"/>
  <c r="K910" i="10"/>
  <c r="H910" i="10"/>
  <c r="G910" i="10"/>
  <c r="E910" i="10"/>
  <c r="B910" i="10"/>
  <c r="M909" i="10"/>
  <c r="K909" i="10"/>
  <c r="H909" i="10"/>
  <c r="G909" i="10"/>
  <c r="E909" i="10"/>
  <c r="B909" i="10"/>
  <c r="M908" i="10"/>
  <c r="K908" i="10"/>
  <c r="H908" i="10"/>
  <c r="G908" i="10"/>
  <c r="E908" i="10"/>
  <c r="B908" i="10"/>
  <c r="M907" i="10"/>
  <c r="K907" i="10"/>
  <c r="H907" i="10"/>
  <c r="G907" i="10"/>
  <c r="E907" i="10"/>
  <c r="B907" i="10"/>
  <c r="M906" i="10"/>
  <c r="K906" i="10"/>
  <c r="H906" i="10"/>
  <c r="G906" i="10"/>
  <c r="E906" i="10"/>
  <c r="B906" i="10"/>
  <c r="M905" i="10"/>
  <c r="K905" i="10"/>
  <c r="H905" i="10"/>
  <c r="G905" i="10"/>
  <c r="E905" i="10"/>
  <c r="B905" i="10"/>
  <c r="M904" i="10"/>
  <c r="K904" i="10"/>
  <c r="H904" i="10"/>
  <c r="G904" i="10"/>
  <c r="E904" i="10"/>
  <c r="B904" i="10"/>
  <c r="M903" i="10"/>
  <c r="K903" i="10"/>
  <c r="H903" i="10"/>
  <c r="G903" i="10"/>
  <c r="E903" i="10"/>
  <c r="B903" i="10"/>
  <c r="M902" i="10"/>
  <c r="K902" i="10"/>
  <c r="H902" i="10"/>
  <c r="G902" i="10"/>
  <c r="E902" i="10"/>
  <c r="B902" i="10"/>
  <c r="M901" i="10"/>
  <c r="K901" i="10"/>
  <c r="H901" i="10"/>
  <c r="G901" i="10"/>
  <c r="E901" i="10"/>
  <c r="B901" i="10"/>
  <c r="M900" i="10"/>
  <c r="K900" i="10"/>
  <c r="H900" i="10"/>
  <c r="G900" i="10"/>
  <c r="E900" i="10"/>
  <c r="B900" i="10"/>
  <c r="M899" i="10"/>
  <c r="K899" i="10"/>
  <c r="H899" i="10"/>
  <c r="G899" i="10"/>
  <c r="E899" i="10"/>
  <c r="B899" i="10"/>
  <c r="M898" i="10"/>
  <c r="K898" i="10"/>
  <c r="H898" i="10"/>
  <c r="G898" i="10"/>
  <c r="E898" i="10"/>
  <c r="B898" i="10"/>
  <c r="M897" i="10"/>
  <c r="K897" i="10"/>
  <c r="H897" i="10"/>
  <c r="G897" i="10"/>
  <c r="E897" i="10"/>
  <c r="B897" i="10"/>
  <c r="M896" i="10"/>
  <c r="K896" i="10"/>
  <c r="H896" i="10"/>
  <c r="G896" i="10"/>
  <c r="E896" i="10"/>
  <c r="B896" i="10"/>
  <c r="M895" i="10"/>
  <c r="K895" i="10"/>
  <c r="H895" i="10"/>
  <c r="G895" i="10"/>
  <c r="E895" i="10"/>
  <c r="B895" i="10"/>
  <c r="M894" i="10"/>
  <c r="K894" i="10"/>
  <c r="H894" i="10"/>
  <c r="G894" i="10"/>
  <c r="E894" i="10"/>
  <c r="B894" i="10"/>
  <c r="M893" i="10"/>
  <c r="K893" i="10"/>
  <c r="H893" i="10"/>
  <c r="G893" i="10"/>
  <c r="E893" i="10"/>
  <c r="B893" i="10"/>
  <c r="M892" i="10"/>
  <c r="K892" i="10"/>
  <c r="H892" i="10"/>
  <c r="G892" i="10"/>
  <c r="E892" i="10"/>
  <c r="B892" i="10"/>
  <c r="M891" i="10"/>
  <c r="K891" i="10"/>
  <c r="H891" i="10"/>
  <c r="G891" i="10"/>
  <c r="E891" i="10"/>
  <c r="B891" i="10"/>
  <c r="M890" i="10"/>
  <c r="K890" i="10"/>
  <c r="H890" i="10"/>
  <c r="G890" i="10"/>
  <c r="E890" i="10"/>
  <c r="B890" i="10"/>
  <c r="M889" i="10"/>
  <c r="K889" i="10"/>
  <c r="H889" i="10"/>
  <c r="G889" i="10"/>
  <c r="E889" i="10"/>
  <c r="B889" i="10"/>
  <c r="M888" i="10"/>
  <c r="K888" i="10"/>
  <c r="H888" i="10"/>
  <c r="G888" i="10"/>
  <c r="E888" i="10"/>
  <c r="B888" i="10"/>
  <c r="M887" i="10"/>
  <c r="K887" i="10"/>
  <c r="H887" i="10"/>
  <c r="G887" i="10"/>
  <c r="E887" i="10"/>
  <c r="B887" i="10"/>
  <c r="M886" i="10"/>
  <c r="K886" i="10"/>
  <c r="H886" i="10"/>
  <c r="G886" i="10"/>
  <c r="E886" i="10"/>
  <c r="B886" i="10"/>
  <c r="M885" i="10"/>
  <c r="K885" i="10"/>
  <c r="H885" i="10"/>
  <c r="G885" i="10"/>
  <c r="E885" i="10"/>
  <c r="B885" i="10"/>
  <c r="M884" i="10"/>
  <c r="K884" i="10"/>
  <c r="H884" i="10"/>
  <c r="G884" i="10"/>
  <c r="E884" i="10"/>
  <c r="B884" i="10"/>
  <c r="M883" i="10"/>
  <c r="K883" i="10"/>
  <c r="H883" i="10"/>
  <c r="G883" i="10"/>
  <c r="E883" i="10"/>
  <c r="B883" i="10"/>
  <c r="M882" i="10"/>
  <c r="K882" i="10"/>
  <c r="H882" i="10"/>
  <c r="G882" i="10"/>
  <c r="E882" i="10"/>
  <c r="B882" i="10"/>
  <c r="M881" i="10"/>
  <c r="K881" i="10"/>
  <c r="H881" i="10"/>
  <c r="G881" i="10"/>
  <c r="E881" i="10"/>
  <c r="B881" i="10"/>
  <c r="M880" i="10"/>
  <c r="K880" i="10"/>
  <c r="H880" i="10"/>
  <c r="G880" i="10"/>
  <c r="E880" i="10"/>
  <c r="B880" i="10"/>
  <c r="M879" i="10"/>
  <c r="K879" i="10"/>
  <c r="H879" i="10"/>
  <c r="G879" i="10"/>
  <c r="E879" i="10"/>
  <c r="B879" i="10"/>
  <c r="M878" i="10"/>
  <c r="K878" i="10"/>
  <c r="H878" i="10"/>
  <c r="G878" i="10"/>
  <c r="E878" i="10"/>
  <c r="B878" i="10"/>
  <c r="M877" i="10"/>
  <c r="K877" i="10"/>
  <c r="H877" i="10"/>
  <c r="G877" i="10"/>
  <c r="E877" i="10"/>
  <c r="B877" i="10"/>
  <c r="M876" i="10"/>
  <c r="K876" i="10"/>
  <c r="H876" i="10"/>
  <c r="G876" i="10"/>
  <c r="E876" i="10"/>
  <c r="B876" i="10"/>
  <c r="M875" i="10"/>
  <c r="K875" i="10"/>
  <c r="H875" i="10"/>
  <c r="G875" i="10"/>
  <c r="E875" i="10"/>
  <c r="B875" i="10"/>
  <c r="M874" i="10"/>
  <c r="K874" i="10"/>
  <c r="H874" i="10"/>
  <c r="G874" i="10"/>
  <c r="E874" i="10"/>
  <c r="B874" i="10"/>
  <c r="M873" i="10"/>
  <c r="K873" i="10"/>
  <c r="H873" i="10"/>
  <c r="G873" i="10"/>
  <c r="E873" i="10"/>
  <c r="B873" i="10"/>
  <c r="M872" i="10"/>
  <c r="K872" i="10"/>
  <c r="H872" i="10"/>
  <c r="G872" i="10"/>
  <c r="E872" i="10"/>
  <c r="B872" i="10"/>
  <c r="M871" i="10"/>
  <c r="K871" i="10"/>
  <c r="H871" i="10"/>
  <c r="G871" i="10"/>
  <c r="E871" i="10"/>
  <c r="B871" i="10"/>
  <c r="M870" i="10"/>
  <c r="K870" i="10"/>
  <c r="H870" i="10"/>
  <c r="G870" i="10"/>
  <c r="E870" i="10"/>
  <c r="B870" i="10"/>
  <c r="M869" i="10"/>
  <c r="K869" i="10"/>
  <c r="H869" i="10"/>
  <c r="G869" i="10"/>
  <c r="E869" i="10"/>
  <c r="B869" i="10"/>
  <c r="M868" i="10"/>
  <c r="K868" i="10"/>
  <c r="H868" i="10"/>
  <c r="G868" i="10"/>
  <c r="E868" i="10"/>
  <c r="B868" i="10"/>
  <c r="M867" i="10"/>
  <c r="K867" i="10"/>
  <c r="H867" i="10"/>
  <c r="G867" i="10"/>
  <c r="E867" i="10"/>
  <c r="B867" i="10"/>
  <c r="M866" i="10"/>
  <c r="K866" i="10"/>
  <c r="H866" i="10"/>
  <c r="G866" i="10"/>
  <c r="E866" i="10"/>
  <c r="B866" i="10"/>
  <c r="M865" i="10"/>
  <c r="K865" i="10"/>
  <c r="H865" i="10"/>
  <c r="G865" i="10"/>
  <c r="E865" i="10"/>
  <c r="B865" i="10"/>
  <c r="M864" i="10"/>
  <c r="K864" i="10"/>
  <c r="H864" i="10"/>
  <c r="G864" i="10"/>
  <c r="E864" i="10"/>
  <c r="B864" i="10"/>
  <c r="M863" i="10"/>
  <c r="K863" i="10"/>
  <c r="H863" i="10"/>
  <c r="G863" i="10"/>
  <c r="E863" i="10"/>
  <c r="B863" i="10"/>
  <c r="M862" i="10"/>
  <c r="K862" i="10"/>
  <c r="H862" i="10"/>
  <c r="G862" i="10"/>
  <c r="E862" i="10"/>
  <c r="B862" i="10"/>
  <c r="M861" i="10"/>
  <c r="K861" i="10"/>
  <c r="H861" i="10"/>
  <c r="G861" i="10"/>
  <c r="E861" i="10"/>
  <c r="B861" i="10"/>
  <c r="M860" i="10"/>
  <c r="K860" i="10"/>
  <c r="H860" i="10"/>
  <c r="G860" i="10"/>
  <c r="E860" i="10"/>
  <c r="B860" i="10"/>
  <c r="M859" i="10"/>
  <c r="K859" i="10"/>
  <c r="H859" i="10"/>
  <c r="G859" i="10"/>
  <c r="E859" i="10"/>
  <c r="B859" i="10"/>
  <c r="M858" i="10"/>
  <c r="K858" i="10"/>
  <c r="H858" i="10"/>
  <c r="G858" i="10"/>
  <c r="E858" i="10"/>
  <c r="B858" i="10"/>
  <c r="M857" i="10"/>
  <c r="K857" i="10"/>
  <c r="H857" i="10"/>
  <c r="G857" i="10"/>
  <c r="E857" i="10"/>
  <c r="B857" i="10"/>
  <c r="M856" i="10"/>
  <c r="K856" i="10"/>
  <c r="H856" i="10"/>
  <c r="G856" i="10"/>
  <c r="E856" i="10"/>
  <c r="B856" i="10"/>
  <c r="M855" i="10"/>
  <c r="K855" i="10"/>
  <c r="H855" i="10"/>
  <c r="G855" i="10"/>
  <c r="E855" i="10"/>
  <c r="B855" i="10"/>
  <c r="M854" i="10"/>
  <c r="K854" i="10"/>
  <c r="H854" i="10"/>
  <c r="G854" i="10"/>
  <c r="E854" i="10"/>
  <c r="B854" i="10"/>
  <c r="M853" i="10"/>
  <c r="K853" i="10"/>
  <c r="H853" i="10"/>
  <c r="G853" i="10"/>
  <c r="E853" i="10"/>
  <c r="B853" i="10"/>
  <c r="M852" i="10"/>
  <c r="K852" i="10"/>
  <c r="H852" i="10"/>
  <c r="G852" i="10"/>
  <c r="E852" i="10"/>
  <c r="B852" i="10"/>
  <c r="M851" i="10"/>
  <c r="K851" i="10"/>
  <c r="H851" i="10"/>
  <c r="G851" i="10"/>
  <c r="E851" i="10"/>
  <c r="B851" i="10"/>
  <c r="M850" i="10"/>
  <c r="K850" i="10"/>
  <c r="H850" i="10"/>
  <c r="G850" i="10"/>
  <c r="E850" i="10"/>
  <c r="B850" i="10"/>
  <c r="M849" i="10"/>
  <c r="K849" i="10"/>
  <c r="H849" i="10"/>
  <c r="G849" i="10"/>
  <c r="E849" i="10"/>
  <c r="B849" i="10"/>
  <c r="M848" i="10"/>
  <c r="K848" i="10"/>
  <c r="H848" i="10"/>
  <c r="G848" i="10"/>
  <c r="E848" i="10"/>
  <c r="B848" i="10"/>
  <c r="M847" i="10"/>
  <c r="K847" i="10"/>
  <c r="H847" i="10"/>
  <c r="G847" i="10"/>
  <c r="E847" i="10"/>
  <c r="B847" i="10"/>
  <c r="M846" i="10"/>
  <c r="K846" i="10"/>
  <c r="H846" i="10"/>
  <c r="G846" i="10"/>
  <c r="E846" i="10"/>
  <c r="B846" i="10"/>
  <c r="M845" i="10"/>
  <c r="K845" i="10"/>
  <c r="H845" i="10"/>
  <c r="G845" i="10"/>
  <c r="E845" i="10"/>
  <c r="B845" i="10"/>
  <c r="M844" i="10"/>
  <c r="K844" i="10"/>
  <c r="H844" i="10"/>
  <c r="G844" i="10"/>
  <c r="E844" i="10"/>
  <c r="B844" i="10"/>
  <c r="M843" i="10"/>
  <c r="K843" i="10"/>
  <c r="H843" i="10"/>
  <c r="G843" i="10"/>
  <c r="E843" i="10"/>
  <c r="B843" i="10"/>
  <c r="M842" i="10"/>
  <c r="K842" i="10"/>
  <c r="H842" i="10"/>
  <c r="G842" i="10"/>
  <c r="E842" i="10"/>
  <c r="B842" i="10"/>
  <c r="M841" i="10"/>
  <c r="K841" i="10"/>
  <c r="H841" i="10"/>
  <c r="G841" i="10"/>
  <c r="E841" i="10"/>
  <c r="B841" i="10"/>
  <c r="M840" i="10"/>
  <c r="K840" i="10"/>
  <c r="H840" i="10"/>
  <c r="G840" i="10"/>
  <c r="E840" i="10"/>
  <c r="B840" i="10"/>
  <c r="M839" i="10"/>
  <c r="K839" i="10"/>
  <c r="H839" i="10"/>
  <c r="G839" i="10"/>
  <c r="E839" i="10"/>
  <c r="B839" i="10"/>
  <c r="M838" i="10"/>
  <c r="K838" i="10"/>
  <c r="H838" i="10"/>
  <c r="G838" i="10"/>
  <c r="E838" i="10"/>
  <c r="B838" i="10"/>
  <c r="M837" i="10"/>
  <c r="K837" i="10"/>
  <c r="H837" i="10"/>
  <c r="G837" i="10"/>
  <c r="E837" i="10"/>
  <c r="B837" i="10"/>
  <c r="M836" i="10"/>
  <c r="K836" i="10"/>
  <c r="H836" i="10"/>
  <c r="G836" i="10"/>
  <c r="E836" i="10"/>
  <c r="B836" i="10"/>
  <c r="M835" i="10"/>
  <c r="K835" i="10"/>
  <c r="H835" i="10"/>
  <c r="G835" i="10"/>
  <c r="E835" i="10"/>
  <c r="B835" i="10"/>
  <c r="M834" i="10"/>
  <c r="K834" i="10"/>
  <c r="H834" i="10"/>
  <c r="G834" i="10"/>
  <c r="E834" i="10"/>
  <c r="B834" i="10"/>
  <c r="M833" i="10"/>
  <c r="K833" i="10"/>
  <c r="H833" i="10"/>
  <c r="G833" i="10"/>
  <c r="E833" i="10"/>
  <c r="B833" i="10"/>
  <c r="M832" i="10"/>
  <c r="K832" i="10"/>
  <c r="H832" i="10"/>
  <c r="G832" i="10"/>
  <c r="E832" i="10"/>
  <c r="B832" i="10"/>
  <c r="M831" i="10"/>
  <c r="K831" i="10"/>
  <c r="H831" i="10"/>
  <c r="G831" i="10"/>
  <c r="E831" i="10"/>
  <c r="B831" i="10"/>
  <c r="M830" i="10"/>
  <c r="K830" i="10"/>
  <c r="H830" i="10"/>
  <c r="G830" i="10"/>
  <c r="E830" i="10"/>
  <c r="B830" i="10"/>
  <c r="M829" i="10"/>
  <c r="K829" i="10"/>
  <c r="H829" i="10"/>
  <c r="G829" i="10"/>
  <c r="E829" i="10"/>
  <c r="B829" i="10"/>
  <c r="M828" i="10"/>
  <c r="K828" i="10"/>
  <c r="H828" i="10"/>
  <c r="G828" i="10"/>
  <c r="E828" i="10"/>
  <c r="B828" i="10"/>
  <c r="M827" i="10"/>
  <c r="K827" i="10"/>
  <c r="H827" i="10"/>
  <c r="G827" i="10"/>
  <c r="E827" i="10"/>
  <c r="B827" i="10"/>
  <c r="M826" i="10"/>
  <c r="K826" i="10"/>
  <c r="H826" i="10"/>
  <c r="G826" i="10"/>
  <c r="E826" i="10"/>
  <c r="B826" i="10"/>
  <c r="M825" i="10"/>
  <c r="K825" i="10"/>
  <c r="H825" i="10"/>
  <c r="G825" i="10"/>
  <c r="E825" i="10"/>
  <c r="B825" i="10"/>
  <c r="M824" i="10"/>
  <c r="K824" i="10"/>
  <c r="H824" i="10"/>
  <c r="G824" i="10"/>
  <c r="E824" i="10"/>
  <c r="B824" i="10"/>
  <c r="M823" i="10"/>
  <c r="K823" i="10"/>
  <c r="H823" i="10"/>
  <c r="G823" i="10"/>
  <c r="E823" i="10"/>
  <c r="B823" i="10"/>
  <c r="M822" i="10"/>
  <c r="K822" i="10"/>
  <c r="H822" i="10"/>
  <c r="G822" i="10"/>
  <c r="E822" i="10"/>
  <c r="B822" i="10"/>
  <c r="M821" i="10"/>
  <c r="K821" i="10"/>
  <c r="H821" i="10"/>
  <c r="G821" i="10"/>
  <c r="E821" i="10"/>
  <c r="B821" i="10"/>
  <c r="M820" i="10"/>
  <c r="K820" i="10"/>
  <c r="H820" i="10"/>
  <c r="G820" i="10"/>
  <c r="E820" i="10"/>
  <c r="B820" i="10"/>
  <c r="M819" i="10"/>
  <c r="K819" i="10"/>
  <c r="H819" i="10"/>
  <c r="G819" i="10"/>
  <c r="E819" i="10"/>
  <c r="B819" i="10"/>
  <c r="M818" i="10"/>
  <c r="K818" i="10"/>
  <c r="H818" i="10"/>
  <c r="G818" i="10"/>
  <c r="E818" i="10"/>
  <c r="B818" i="10"/>
  <c r="M817" i="10"/>
  <c r="K817" i="10"/>
  <c r="H817" i="10"/>
  <c r="G817" i="10"/>
  <c r="E817" i="10"/>
  <c r="B817" i="10"/>
  <c r="M816" i="10"/>
  <c r="K816" i="10"/>
  <c r="H816" i="10"/>
  <c r="G816" i="10"/>
  <c r="E816" i="10"/>
  <c r="B816" i="10"/>
  <c r="M815" i="10"/>
  <c r="K815" i="10"/>
  <c r="H815" i="10"/>
  <c r="G815" i="10"/>
  <c r="E815" i="10"/>
  <c r="B815" i="10"/>
  <c r="M814" i="10"/>
  <c r="K814" i="10"/>
  <c r="H814" i="10"/>
  <c r="G814" i="10"/>
  <c r="E814" i="10"/>
  <c r="B814" i="10"/>
  <c r="M813" i="10"/>
  <c r="K813" i="10"/>
  <c r="H813" i="10"/>
  <c r="G813" i="10"/>
  <c r="E813" i="10"/>
  <c r="B813" i="10"/>
  <c r="M812" i="10"/>
  <c r="K812" i="10"/>
  <c r="H812" i="10"/>
  <c r="G812" i="10"/>
  <c r="E812" i="10"/>
  <c r="B812" i="10"/>
  <c r="M811" i="10"/>
  <c r="K811" i="10"/>
  <c r="H811" i="10"/>
  <c r="G811" i="10"/>
  <c r="E811" i="10"/>
  <c r="B811" i="10"/>
  <c r="M810" i="10"/>
  <c r="K810" i="10"/>
  <c r="H810" i="10"/>
  <c r="G810" i="10"/>
  <c r="E810" i="10"/>
  <c r="B810" i="10"/>
  <c r="M809" i="10"/>
  <c r="K809" i="10"/>
  <c r="H809" i="10"/>
  <c r="G809" i="10"/>
  <c r="E809" i="10"/>
  <c r="B809" i="10"/>
  <c r="M808" i="10"/>
  <c r="K808" i="10"/>
  <c r="H808" i="10"/>
  <c r="G808" i="10"/>
  <c r="E808" i="10"/>
  <c r="B808" i="10"/>
  <c r="M807" i="10"/>
  <c r="K807" i="10"/>
  <c r="H807" i="10"/>
  <c r="G807" i="10"/>
  <c r="E807" i="10"/>
  <c r="B807" i="10"/>
  <c r="M806" i="10"/>
  <c r="K806" i="10"/>
  <c r="H806" i="10"/>
  <c r="G806" i="10"/>
  <c r="E806" i="10"/>
  <c r="B806" i="10"/>
  <c r="M805" i="10"/>
  <c r="K805" i="10"/>
  <c r="H805" i="10"/>
  <c r="G805" i="10"/>
  <c r="E805" i="10"/>
  <c r="B805" i="10"/>
  <c r="M804" i="10"/>
  <c r="K804" i="10"/>
  <c r="H804" i="10"/>
  <c r="G804" i="10"/>
  <c r="E804" i="10"/>
  <c r="B804" i="10"/>
  <c r="M803" i="10"/>
  <c r="K803" i="10"/>
  <c r="H803" i="10"/>
  <c r="G803" i="10"/>
  <c r="E803" i="10"/>
  <c r="B803" i="10"/>
  <c r="M802" i="10"/>
  <c r="K802" i="10"/>
  <c r="H802" i="10"/>
  <c r="G802" i="10"/>
  <c r="E802" i="10"/>
  <c r="B802" i="10"/>
  <c r="M801" i="10"/>
  <c r="K801" i="10"/>
  <c r="H801" i="10"/>
  <c r="G801" i="10"/>
  <c r="E801" i="10"/>
  <c r="B801" i="10"/>
  <c r="M800" i="10"/>
  <c r="K800" i="10"/>
  <c r="H800" i="10"/>
  <c r="G800" i="10"/>
  <c r="E800" i="10"/>
  <c r="B800" i="10"/>
  <c r="M799" i="10"/>
  <c r="K799" i="10"/>
  <c r="H799" i="10"/>
  <c r="G799" i="10"/>
  <c r="E799" i="10"/>
  <c r="B799" i="10"/>
  <c r="M798" i="10"/>
  <c r="K798" i="10"/>
  <c r="H798" i="10"/>
  <c r="G798" i="10"/>
  <c r="E798" i="10"/>
  <c r="B798" i="10"/>
  <c r="M797" i="10"/>
  <c r="K797" i="10"/>
  <c r="H797" i="10"/>
  <c r="G797" i="10"/>
  <c r="E797" i="10"/>
  <c r="B797" i="10"/>
  <c r="M796" i="10"/>
  <c r="K796" i="10"/>
  <c r="H796" i="10"/>
  <c r="G796" i="10"/>
  <c r="E796" i="10"/>
  <c r="B796" i="10"/>
  <c r="M795" i="10"/>
  <c r="K795" i="10"/>
  <c r="H795" i="10"/>
  <c r="G795" i="10"/>
  <c r="E795" i="10"/>
  <c r="B795" i="10"/>
  <c r="M794" i="10"/>
  <c r="K794" i="10"/>
  <c r="H794" i="10"/>
  <c r="G794" i="10"/>
  <c r="E794" i="10"/>
  <c r="B794" i="10"/>
  <c r="M793" i="10"/>
  <c r="K793" i="10"/>
  <c r="H793" i="10"/>
  <c r="G793" i="10"/>
  <c r="E793" i="10"/>
  <c r="B793" i="10"/>
  <c r="M792" i="10"/>
  <c r="K792" i="10"/>
  <c r="H792" i="10"/>
  <c r="G792" i="10"/>
  <c r="E792" i="10"/>
  <c r="B792" i="10"/>
  <c r="M791" i="10"/>
  <c r="K791" i="10"/>
  <c r="H791" i="10"/>
  <c r="G791" i="10"/>
  <c r="E791" i="10"/>
  <c r="B791" i="10"/>
  <c r="M790" i="10"/>
  <c r="K790" i="10"/>
  <c r="H790" i="10"/>
  <c r="G790" i="10"/>
  <c r="E790" i="10"/>
  <c r="B790" i="10"/>
  <c r="M789" i="10"/>
  <c r="K789" i="10"/>
  <c r="H789" i="10"/>
  <c r="G789" i="10"/>
  <c r="E789" i="10"/>
  <c r="B789" i="10"/>
  <c r="M788" i="10"/>
  <c r="K788" i="10"/>
  <c r="H788" i="10"/>
  <c r="G788" i="10"/>
  <c r="E788" i="10"/>
  <c r="B788" i="10"/>
  <c r="M787" i="10"/>
  <c r="K787" i="10"/>
  <c r="H787" i="10"/>
  <c r="G787" i="10"/>
  <c r="E787" i="10"/>
  <c r="B787" i="10"/>
  <c r="M786" i="10"/>
  <c r="K786" i="10"/>
  <c r="H786" i="10"/>
  <c r="G786" i="10"/>
  <c r="E786" i="10"/>
  <c r="B786" i="10"/>
  <c r="M785" i="10"/>
  <c r="K785" i="10"/>
  <c r="H785" i="10"/>
  <c r="G785" i="10"/>
  <c r="E785" i="10"/>
  <c r="B785" i="10"/>
  <c r="M784" i="10"/>
  <c r="K784" i="10"/>
  <c r="H784" i="10"/>
  <c r="G784" i="10"/>
  <c r="E784" i="10"/>
  <c r="B784" i="10"/>
  <c r="M783" i="10"/>
  <c r="K783" i="10"/>
  <c r="H783" i="10"/>
  <c r="G783" i="10"/>
  <c r="E783" i="10"/>
  <c r="B783" i="10"/>
  <c r="M782" i="10"/>
  <c r="K782" i="10"/>
  <c r="H782" i="10"/>
  <c r="G782" i="10"/>
  <c r="E782" i="10"/>
  <c r="B782" i="10"/>
  <c r="M781" i="10"/>
  <c r="K781" i="10"/>
  <c r="H781" i="10"/>
  <c r="G781" i="10"/>
  <c r="E781" i="10"/>
  <c r="B781" i="10"/>
  <c r="M780" i="10"/>
  <c r="K780" i="10"/>
  <c r="H780" i="10"/>
  <c r="G780" i="10"/>
  <c r="E780" i="10"/>
  <c r="B780" i="10"/>
  <c r="M779" i="10"/>
  <c r="K779" i="10"/>
  <c r="H779" i="10"/>
  <c r="G779" i="10"/>
  <c r="E779" i="10"/>
  <c r="B779" i="10"/>
  <c r="M778" i="10"/>
  <c r="K778" i="10"/>
  <c r="H778" i="10"/>
  <c r="G778" i="10"/>
  <c r="E778" i="10"/>
  <c r="B778" i="10"/>
  <c r="M777" i="10"/>
  <c r="K777" i="10"/>
  <c r="H777" i="10"/>
  <c r="G777" i="10"/>
  <c r="E777" i="10"/>
  <c r="B777" i="10"/>
  <c r="M776" i="10"/>
  <c r="K776" i="10"/>
  <c r="H776" i="10"/>
  <c r="G776" i="10"/>
  <c r="E776" i="10"/>
  <c r="B776" i="10"/>
  <c r="M775" i="10"/>
  <c r="K775" i="10"/>
  <c r="H775" i="10"/>
  <c r="G775" i="10"/>
  <c r="E775" i="10"/>
  <c r="B775" i="10"/>
  <c r="M774" i="10"/>
  <c r="K774" i="10"/>
  <c r="H774" i="10"/>
  <c r="G774" i="10"/>
  <c r="E774" i="10"/>
  <c r="B774" i="10"/>
  <c r="M773" i="10"/>
  <c r="K773" i="10"/>
  <c r="H773" i="10"/>
  <c r="G773" i="10"/>
  <c r="E773" i="10"/>
  <c r="B773" i="10"/>
  <c r="M772" i="10"/>
  <c r="K772" i="10"/>
  <c r="H772" i="10"/>
  <c r="G772" i="10"/>
  <c r="E772" i="10"/>
  <c r="B772" i="10"/>
  <c r="M771" i="10"/>
  <c r="K771" i="10"/>
  <c r="H771" i="10"/>
  <c r="G771" i="10"/>
  <c r="E771" i="10"/>
  <c r="B771" i="10"/>
  <c r="M770" i="10"/>
  <c r="K770" i="10"/>
  <c r="H770" i="10"/>
  <c r="G770" i="10"/>
  <c r="E770" i="10"/>
  <c r="B770" i="10"/>
  <c r="M769" i="10"/>
  <c r="K769" i="10"/>
  <c r="H769" i="10"/>
  <c r="G769" i="10"/>
  <c r="E769" i="10"/>
  <c r="B769" i="10"/>
  <c r="M768" i="10"/>
  <c r="K768" i="10"/>
  <c r="H768" i="10"/>
  <c r="G768" i="10"/>
  <c r="E768" i="10"/>
  <c r="B768" i="10"/>
  <c r="M767" i="10"/>
  <c r="K767" i="10"/>
  <c r="H767" i="10"/>
  <c r="G767" i="10"/>
  <c r="E767" i="10"/>
  <c r="B767" i="10"/>
  <c r="M766" i="10"/>
  <c r="K766" i="10"/>
  <c r="H766" i="10"/>
  <c r="G766" i="10"/>
  <c r="E766" i="10"/>
  <c r="B766" i="10"/>
  <c r="M765" i="10"/>
  <c r="K765" i="10"/>
  <c r="H765" i="10"/>
  <c r="G765" i="10"/>
  <c r="E765" i="10"/>
  <c r="B765" i="10"/>
  <c r="M764" i="10"/>
  <c r="K764" i="10"/>
  <c r="H764" i="10"/>
  <c r="G764" i="10"/>
  <c r="E764" i="10"/>
  <c r="B764" i="10"/>
  <c r="M763" i="10"/>
  <c r="K763" i="10"/>
  <c r="H763" i="10"/>
  <c r="G763" i="10"/>
  <c r="E763" i="10"/>
  <c r="B763" i="10"/>
  <c r="M762" i="10"/>
  <c r="K762" i="10"/>
  <c r="H762" i="10"/>
  <c r="G762" i="10"/>
  <c r="E762" i="10"/>
  <c r="B762" i="10"/>
  <c r="M761" i="10"/>
  <c r="K761" i="10"/>
  <c r="H761" i="10"/>
  <c r="G761" i="10"/>
  <c r="E761" i="10"/>
  <c r="B761" i="10"/>
  <c r="M760" i="10"/>
  <c r="K760" i="10"/>
  <c r="H760" i="10"/>
  <c r="G760" i="10"/>
  <c r="E760" i="10"/>
  <c r="B760" i="10"/>
  <c r="M759" i="10"/>
  <c r="K759" i="10"/>
  <c r="H759" i="10"/>
  <c r="G759" i="10"/>
  <c r="E759" i="10"/>
  <c r="B759" i="10"/>
  <c r="M758" i="10"/>
  <c r="K758" i="10"/>
  <c r="H758" i="10"/>
  <c r="G758" i="10"/>
  <c r="E758" i="10"/>
  <c r="B758" i="10"/>
  <c r="M757" i="10"/>
  <c r="K757" i="10"/>
  <c r="H757" i="10"/>
  <c r="G757" i="10"/>
  <c r="E757" i="10"/>
  <c r="B757" i="10"/>
  <c r="M756" i="10"/>
  <c r="K756" i="10"/>
  <c r="H756" i="10"/>
  <c r="G756" i="10"/>
  <c r="E756" i="10"/>
  <c r="B756" i="10"/>
  <c r="M755" i="10"/>
  <c r="K755" i="10"/>
  <c r="H755" i="10"/>
  <c r="G755" i="10"/>
  <c r="E755" i="10"/>
  <c r="B755" i="10"/>
  <c r="M754" i="10"/>
  <c r="K754" i="10"/>
  <c r="H754" i="10"/>
  <c r="G754" i="10"/>
  <c r="E754" i="10"/>
  <c r="B754" i="10"/>
  <c r="M753" i="10"/>
  <c r="K753" i="10"/>
  <c r="H753" i="10"/>
  <c r="G753" i="10"/>
  <c r="E753" i="10"/>
  <c r="B753" i="10"/>
  <c r="M752" i="10"/>
  <c r="K752" i="10"/>
  <c r="H752" i="10"/>
  <c r="G752" i="10"/>
  <c r="E752" i="10"/>
  <c r="B752" i="10"/>
  <c r="M751" i="10"/>
  <c r="K751" i="10"/>
  <c r="H751" i="10"/>
  <c r="G751" i="10"/>
  <c r="E751" i="10"/>
  <c r="B751" i="10"/>
  <c r="M750" i="10"/>
  <c r="K750" i="10"/>
  <c r="H750" i="10"/>
  <c r="G750" i="10"/>
  <c r="E750" i="10"/>
  <c r="B750" i="10"/>
  <c r="M749" i="10"/>
  <c r="K749" i="10"/>
  <c r="H749" i="10"/>
  <c r="G749" i="10"/>
  <c r="E749" i="10"/>
  <c r="B749" i="10"/>
  <c r="M748" i="10"/>
  <c r="K748" i="10"/>
  <c r="H748" i="10"/>
  <c r="G748" i="10"/>
  <c r="E748" i="10"/>
  <c r="B748" i="10"/>
  <c r="M747" i="10"/>
  <c r="K747" i="10"/>
  <c r="H747" i="10"/>
  <c r="G747" i="10"/>
  <c r="E747" i="10"/>
  <c r="B747" i="10"/>
  <c r="M746" i="10"/>
  <c r="K746" i="10"/>
  <c r="H746" i="10"/>
  <c r="G746" i="10"/>
  <c r="E746" i="10"/>
  <c r="B746" i="10"/>
  <c r="M745" i="10"/>
  <c r="K745" i="10"/>
  <c r="H745" i="10"/>
  <c r="G745" i="10"/>
  <c r="E745" i="10"/>
  <c r="B745" i="10"/>
  <c r="M744" i="10"/>
  <c r="K744" i="10"/>
  <c r="H744" i="10"/>
  <c r="G744" i="10"/>
  <c r="E744" i="10"/>
  <c r="B744" i="10"/>
  <c r="M743" i="10"/>
  <c r="K743" i="10"/>
  <c r="H743" i="10"/>
  <c r="G743" i="10"/>
  <c r="E743" i="10"/>
  <c r="B743" i="10"/>
  <c r="M742" i="10"/>
  <c r="K742" i="10"/>
  <c r="H742" i="10"/>
  <c r="G742" i="10"/>
  <c r="E742" i="10"/>
  <c r="B742" i="10"/>
  <c r="M741" i="10"/>
  <c r="K741" i="10"/>
  <c r="H741" i="10"/>
  <c r="G741" i="10"/>
  <c r="E741" i="10"/>
  <c r="B741" i="10"/>
  <c r="M740" i="10"/>
  <c r="K740" i="10"/>
  <c r="H740" i="10"/>
  <c r="G740" i="10"/>
  <c r="E740" i="10"/>
  <c r="B740" i="10"/>
  <c r="M739" i="10"/>
  <c r="K739" i="10"/>
  <c r="H739" i="10"/>
  <c r="G739" i="10"/>
  <c r="E739" i="10"/>
  <c r="B739" i="10"/>
  <c r="M738" i="10"/>
  <c r="K738" i="10"/>
  <c r="H738" i="10"/>
  <c r="G738" i="10"/>
  <c r="E738" i="10"/>
  <c r="B738" i="10"/>
  <c r="M737" i="10"/>
  <c r="K737" i="10"/>
  <c r="H737" i="10"/>
  <c r="G737" i="10"/>
  <c r="E737" i="10"/>
  <c r="B737" i="10"/>
  <c r="M736" i="10"/>
  <c r="K736" i="10"/>
  <c r="H736" i="10"/>
  <c r="G736" i="10"/>
  <c r="E736" i="10"/>
  <c r="B736" i="10"/>
  <c r="M735" i="10"/>
  <c r="K735" i="10"/>
  <c r="H735" i="10"/>
  <c r="G735" i="10"/>
  <c r="E735" i="10"/>
  <c r="B735" i="10"/>
  <c r="M734" i="10"/>
  <c r="K734" i="10"/>
  <c r="H734" i="10"/>
  <c r="G734" i="10"/>
  <c r="E734" i="10"/>
  <c r="B734" i="10"/>
  <c r="M733" i="10"/>
  <c r="K733" i="10"/>
  <c r="H733" i="10"/>
  <c r="G733" i="10"/>
  <c r="E733" i="10"/>
  <c r="B733" i="10"/>
  <c r="M732" i="10"/>
  <c r="K732" i="10"/>
  <c r="H732" i="10"/>
  <c r="G732" i="10"/>
  <c r="E732" i="10"/>
  <c r="B732" i="10"/>
  <c r="M731" i="10"/>
  <c r="K731" i="10"/>
  <c r="H731" i="10"/>
  <c r="G731" i="10"/>
  <c r="E731" i="10"/>
  <c r="B731" i="10"/>
  <c r="M730" i="10"/>
  <c r="K730" i="10"/>
  <c r="H730" i="10"/>
  <c r="G730" i="10"/>
  <c r="E730" i="10"/>
  <c r="B730" i="10"/>
  <c r="M729" i="10"/>
  <c r="K729" i="10"/>
  <c r="H729" i="10"/>
  <c r="G729" i="10"/>
  <c r="E729" i="10"/>
  <c r="B729" i="10"/>
  <c r="M728" i="10"/>
  <c r="K728" i="10"/>
  <c r="H728" i="10"/>
  <c r="G728" i="10"/>
  <c r="E728" i="10"/>
  <c r="B728" i="10"/>
  <c r="M727" i="10"/>
  <c r="K727" i="10"/>
  <c r="H727" i="10"/>
  <c r="G727" i="10"/>
  <c r="E727" i="10"/>
  <c r="B727" i="10"/>
  <c r="M726" i="10"/>
  <c r="K726" i="10"/>
  <c r="H726" i="10"/>
  <c r="G726" i="10"/>
  <c r="E726" i="10"/>
  <c r="B726" i="10"/>
  <c r="M725" i="10"/>
  <c r="K725" i="10"/>
  <c r="H725" i="10"/>
  <c r="G725" i="10"/>
  <c r="E725" i="10"/>
  <c r="B725" i="10"/>
  <c r="M724" i="10"/>
  <c r="K724" i="10"/>
  <c r="H724" i="10"/>
  <c r="G724" i="10"/>
  <c r="E724" i="10"/>
  <c r="B724" i="10"/>
  <c r="M723" i="10"/>
  <c r="K723" i="10"/>
  <c r="H723" i="10"/>
  <c r="G723" i="10"/>
  <c r="E723" i="10"/>
  <c r="B723" i="10"/>
  <c r="M722" i="10"/>
  <c r="K722" i="10"/>
  <c r="H722" i="10"/>
  <c r="G722" i="10"/>
  <c r="E722" i="10"/>
  <c r="B722" i="10"/>
  <c r="M721" i="10"/>
  <c r="K721" i="10"/>
  <c r="H721" i="10"/>
  <c r="G721" i="10"/>
  <c r="E721" i="10"/>
  <c r="B721" i="10"/>
  <c r="M720" i="10"/>
  <c r="K720" i="10"/>
  <c r="H720" i="10"/>
  <c r="G720" i="10"/>
  <c r="E720" i="10"/>
  <c r="B720" i="10"/>
  <c r="M719" i="10"/>
  <c r="K719" i="10"/>
  <c r="H719" i="10"/>
  <c r="G719" i="10"/>
  <c r="E719" i="10"/>
  <c r="B719" i="10"/>
  <c r="M718" i="10"/>
  <c r="K718" i="10"/>
  <c r="H718" i="10"/>
  <c r="G718" i="10"/>
  <c r="E718" i="10"/>
  <c r="B718" i="10"/>
  <c r="M717" i="10"/>
  <c r="K717" i="10"/>
  <c r="H717" i="10"/>
  <c r="G717" i="10"/>
  <c r="E717" i="10"/>
  <c r="B717" i="10"/>
  <c r="M716" i="10"/>
  <c r="K716" i="10"/>
  <c r="H716" i="10"/>
  <c r="G716" i="10"/>
  <c r="E716" i="10"/>
  <c r="B716" i="10"/>
  <c r="M715" i="10"/>
  <c r="K715" i="10"/>
  <c r="H715" i="10"/>
  <c r="G715" i="10"/>
  <c r="E715" i="10"/>
  <c r="B715" i="10"/>
  <c r="M714" i="10"/>
  <c r="K714" i="10"/>
  <c r="H714" i="10"/>
  <c r="G714" i="10"/>
  <c r="E714" i="10"/>
  <c r="B714" i="10"/>
  <c r="M713" i="10"/>
  <c r="K713" i="10"/>
  <c r="H713" i="10"/>
  <c r="G713" i="10"/>
  <c r="E713" i="10"/>
  <c r="B713" i="10"/>
  <c r="M712" i="10"/>
  <c r="K712" i="10"/>
  <c r="H712" i="10"/>
  <c r="G712" i="10"/>
  <c r="E712" i="10"/>
  <c r="B712" i="10"/>
  <c r="M711" i="10"/>
  <c r="K711" i="10"/>
  <c r="H711" i="10"/>
  <c r="G711" i="10"/>
  <c r="E711" i="10"/>
  <c r="B711" i="10"/>
  <c r="M710" i="10"/>
  <c r="K710" i="10"/>
  <c r="H710" i="10"/>
  <c r="G710" i="10"/>
  <c r="E710" i="10"/>
  <c r="B710" i="10"/>
  <c r="M709" i="10"/>
  <c r="K709" i="10"/>
  <c r="H709" i="10"/>
  <c r="G709" i="10"/>
  <c r="E709" i="10"/>
  <c r="B709" i="10"/>
  <c r="M708" i="10"/>
  <c r="K708" i="10"/>
  <c r="H708" i="10"/>
  <c r="G708" i="10"/>
  <c r="E708" i="10"/>
  <c r="B708" i="10"/>
  <c r="M707" i="10"/>
  <c r="K707" i="10"/>
  <c r="H707" i="10"/>
  <c r="G707" i="10"/>
  <c r="E707" i="10"/>
  <c r="B707" i="10"/>
  <c r="M706" i="10"/>
  <c r="K706" i="10"/>
  <c r="H706" i="10"/>
  <c r="G706" i="10"/>
  <c r="E706" i="10"/>
  <c r="B706" i="10"/>
  <c r="M705" i="10"/>
  <c r="K705" i="10"/>
  <c r="H705" i="10"/>
  <c r="G705" i="10"/>
  <c r="E705" i="10"/>
  <c r="B705" i="10"/>
  <c r="M704" i="10"/>
  <c r="K704" i="10"/>
  <c r="H704" i="10"/>
  <c r="G704" i="10"/>
  <c r="E704" i="10"/>
  <c r="B704" i="10"/>
  <c r="M703" i="10"/>
  <c r="K703" i="10"/>
  <c r="H703" i="10"/>
  <c r="G703" i="10"/>
  <c r="E703" i="10"/>
  <c r="B703" i="10"/>
  <c r="M702" i="10"/>
  <c r="K702" i="10"/>
  <c r="H702" i="10"/>
  <c r="G702" i="10"/>
  <c r="E702" i="10"/>
  <c r="B702" i="10"/>
  <c r="M701" i="10"/>
  <c r="K701" i="10"/>
  <c r="H701" i="10"/>
  <c r="G701" i="10"/>
  <c r="E701" i="10"/>
  <c r="B701" i="10"/>
  <c r="M700" i="10"/>
  <c r="K700" i="10"/>
  <c r="H700" i="10"/>
  <c r="G700" i="10"/>
  <c r="E700" i="10"/>
  <c r="B700" i="10"/>
  <c r="M699" i="10"/>
  <c r="K699" i="10"/>
  <c r="H699" i="10"/>
  <c r="G699" i="10"/>
  <c r="E699" i="10"/>
  <c r="B699" i="10"/>
  <c r="M698" i="10"/>
  <c r="K698" i="10"/>
  <c r="H698" i="10"/>
  <c r="G698" i="10"/>
  <c r="E698" i="10"/>
  <c r="B698" i="10"/>
  <c r="M697" i="10"/>
  <c r="K697" i="10"/>
  <c r="H697" i="10"/>
  <c r="G697" i="10"/>
  <c r="E697" i="10"/>
  <c r="B697" i="10"/>
  <c r="M696" i="10"/>
  <c r="K696" i="10"/>
  <c r="H696" i="10"/>
  <c r="G696" i="10"/>
  <c r="E696" i="10"/>
  <c r="B696" i="10"/>
  <c r="M695" i="10"/>
  <c r="K695" i="10"/>
  <c r="H695" i="10"/>
  <c r="G695" i="10"/>
  <c r="E695" i="10"/>
  <c r="B695" i="10"/>
  <c r="M694" i="10"/>
  <c r="K694" i="10"/>
  <c r="H694" i="10"/>
  <c r="G694" i="10"/>
  <c r="E694" i="10"/>
  <c r="B694" i="10"/>
  <c r="M693" i="10"/>
  <c r="K693" i="10"/>
  <c r="H693" i="10"/>
  <c r="G693" i="10"/>
  <c r="E693" i="10"/>
  <c r="B693" i="10"/>
  <c r="M692" i="10"/>
  <c r="K692" i="10"/>
  <c r="H692" i="10"/>
  <c r="G692" i="10"/>
  <c r="E692" i="10"/>
  <c r="B692" i="10"/>
  <c r="M691" i="10"/>
  <c r="K691" i="10"/>
  <c r="H691" i="10"/>
  <c r="G691" i="10"/>
  <c r="E691" i="10"/>
  <c r="B691" i="10"/>
  <c r="M690" i="10"/>
  <c r="K690" i="10"/>
  <c r="H690" i="10"/>
  <c r="G690" i="10"/>
  <c r="E690" i="10"/>
  <c r="B690" i="10"/>
  <c r="M689" i="10"/>
  <c r="K689" i="10"/>
  <c r="H689" i="10"/>
  <c r="G689" i="10"/>
  <c r="E689" i="10"/>
  <c r="B689" i="10"/>
  <c r="M688" i="10"/>
  <c r="K688" i="10"/>
  <c r="H688" i="10"/>
  <c r="G688" i="10"/>
  <c r="E688" i="10"/>
  <c r="B688" i="10"/>
  <c r="M687" i="10"/>
  <c r="K687" i="10"/>
  <c r="H687" i="10"/>
  <c r="G687" i="10"/>
  <c r="E687" i="10"/>
  <c r="B687" i="10"/>
  <c r="M686" i="10"/>
  <c r="K686" i="10"/>
  <c r="H686" i="10"/>
  <c r="G686" i="10"/>
  <c r="E686" i="10"/>
  <c r="B686" i="10"/>
  <c r="M685" i="10"/>
  <c r="K685" i="10"/>
  <c r="H685" i="10"/>
  <c r="G685" i="10"/>
  <c r="E685" i="10"/>
  <c r="B685" i="10"/>
  <c r="M684" i="10"/>
  <c r="K684" i="10"/>
  <c r="H684" i="10"/>
  <c r="G684" i="10"/>
  <c r="E684" i="10"/>
  <c r="B684" i="10"/>
  <c r="M683" i="10"/>
  <c r="K683" i="10"/>
  <c r="H683" i="10"/>
  <c r="G683" i="10"/>
  <c r="E683" i="10"/>
  <c r="B683" i="10"/>
  <c r="M682" i="10"/>
  <c r="K682" i="10"/>
  <c r="H682" i="10"/>
  <c r="G682" i="10"/>
  <c r="E682" i="10"/>
  <c r="B682" i="10"/>
  <c r="M681" i="10"/>
  <c r="K681" i="10"/>
  <c r="H681" i="10"/>
  <c r="G681" i="10"/>
  <c r="E681" i="10"/>
  <c r="B681" i="10"/>
  <c r="M680" i="10"/>
  <c r="K680" i="10"/>
  <c r="H680" i="10"/>
  <c r="G680" i="10"/>
  <c r="E680" i="10"/>
  <c r="B680" i="10"/>
  <c r="M679" i="10"/>
  <c r="K679" i="10"/>
  <c r="H679" i="10"/>
  <c r="G679" i="10"/>
  <c r="E679" i="10"/>
  <c r="B679" i="10"/>
  <c r="M678" i="10"/>
  <c r="K678" i="10"/>
  <c r="H678" i="10"/>
  <c r="G678" i="10"/>
  <c r="E678" i="10"/>
  <c r="B678" i="10"/>
  <c r="M677" i="10"/>
  <c r="K677" i="10"/>
  <c r="H677" i="10"/>
  <c r="G677" i="10"/>
  <c r="E677" i="10"/>
  <c r="B677" i="10"/>
  <c r="M676" i="10"/>
  <c r="K676" i="10"/>
  <c r="H676" i="10"/>
  <c r="G676" i="10"/>
  <c r="E676" i="10"/>
  <c r="B676" i="10"/>
  <c r="M675" i="10"/>
  <c r="K675" i="10"/>
  <c r="H675" i="10"/>
  <c r="G675" i="10"/>
  <c r="E675" i="10"/>
  <c r="B675" i="10"/>
  <c r="M674" i="10"/>
  <c r="K674" i="10"/>
  <c r="H674" i="10"/>
  <c r="G674" i="10"/>
  <c r="E674" i="10"/>
  <c r="B674" i="10"/>
  <c r="M673" i="10"/>
  <c r="K673" i="10"/>
  <c r="H673" i="10"/>
  <c r="G673" i="10"/>
  <c r="E673" i="10"/>
  <c r="B673" i="10"/>
  <c r="M672" i="10"/>
  <c r="K672" i="10"/>
  <c r="H672" i="10"/>
  <c r="G672" i="10"/>
  <c r="E672" i="10"/>
  <c r="B672" i="10"/>
  <c r="M671" i="10"/>
  <c r="K671" i="10"/>
  <c r="H671" i="10"/>
  <c r="G671" i="10"/>
  <c r="E671" i="10"/>
  <c r="B671" i="10"/>
  <c r="M670" i="10"/>
  <c r="K670" i="10"/>
  <c r="H670" i="10"/>
  <c r="G670" i="10"/>
  <c r="E670" i="10"/>
  <c r="B670" i="10"/>
  <c r="M669" i="10"/>
  <c r="K669" i="10"/>
  <c r="H669" i="10"/>
  <c r="G669" i="10"/>
  <c r="E669" i="10"/>
  <c r="B669" i="10"/>
  <c r="M668" i="10"/>
  <c r="K668" i="10"/>
  <c r="H668" i="10"/>
  <c r="G668" i="10"/>
  <c r="E668" i="10"/>
  <c r="B668" i="10"/>
  <c r="M667" i="10"/>
  <c r="K667" i="10"/>
  <c r="H667" i="10"/>
  <c r="G667" i="10"/>
  <c r="E667" i="10"/>
  <c r="B667" i="10"/>
  <c r="M666" i="10"/>
  <c r="K666" i="10"/>
  <c r="H666" i="10"/>
  <c r="G666" i="10"/>
  <c r="E666" i="10"/>
  <c r="B666" i="10"/>
  <c r="M665" i="10"/>
  <c r="K665" i="10"/>
  <c r="H665" i="10"/>
  <c r="G665" i="10"/>
  <c r="E665" i="10"/>
  <c r="B665" i="10"/>
  <c r="M664" i="10"/>
  <c r="K664" i="10"/>
  <c r="H664" i="10"/>
  <c r="G664" i="10"/>
  <c r="E664" i="10"/>
  <c r="B664" i="10"/>
  <c r="M663" i="10"/>
  <c r="K663" i="10"/>
  <c r="H663" i="10"/>
  <c r="G663" i="10"/>
  <c r="E663" i="10"/>
  <c r="B663" i="10"/>
  <c r="M662" i="10"/>
  <c r="K662" i="10"/>
  <c r="H662" i="10"/>
  <c r="G662" i="10"/>
  <c r="E662" i="10"/>
  <c r="B662" i="10"/>
  <c r="M661" i="10"/>
  <c r="K661" i="10"/>
  <c r="H661" i="10"/>
  <c r="G661" i="10"/>
  <c r="E661" i="10"/>
  <c r="B661" i="10"/>
  <c r="M660" i="10"/>
  <c r="K660" i="10"/>
  <c r="H660" i="10"/>
  <c r="G660" i="10"/>
  <c r="E660" i="10"/>
  <c r="B660" i="10"/>
  <c r="M659" i="10"/>
  <c r="K659" i="10"/>
  <c r="H659" i="10"/>
  <c r="G659" i="10"/>
  <c r="E659" i="10"/>
  <c r="B659" i="10"/>
  <c r="M658" i="10"/>
  <c r="K658" i="10"/>
  <c r="H658" i="10"/>
  <c r="G658" i="10"/>
  <c r="E658" i="10"/>
  <c r="B658" i="10"/>
  <c r="M657" i="10"/>
  <c r="K657" i="10"/>
  <c r="H657" i="10"/>
  <c r="G657" i="10"/>
  <c r="E657" i="10"/>
  <c r="B657" i="10"/>
  <c r="M656" i="10"/>
  <c r="K656" i="10"/>
  <c r="H656" i="10"/>
  <c r="G656" i="10"/>
  <c r="E656" i="10"/>
  <c r="B656" i="10"/>
  <c r="M655" i="10"/>
  <c r="K655" i="10"/>
  <c r="H655" i="10"/>
  <c r="G655" i="10"/>
  <c r="E655" i="10"/>
  <c r="B655" i="10"/>
  <c r="M654" i="10"/>
  <c r="K654" i="10"/>
  <c r="H654" i="10"/>
  <c r="G654" i="10"/>
  <c r="E654" i="10"/>
  <c r="B654" i="10"/>
  <c r="M653" i="10"/>
  <c r="K653" i="10"/>
  <c r="H653" i="10"/>
  <c r="G653" i="10"/>
  <c r="E653" i="10"/>
  <c r="B653" i="10"/>
  <c r="M652" i="10"/>
  <c r="K652" i="10"/>
  <c r="H652" i="10"/>
  <c r="G652" i="10"/>
  <c r="E652" i="10"/>
  <c r="B652" i="10"/>
  <c r="M651" i="10"/>
  <c r="K651" i="10"/>
  <c r="H651" i="10"/>
  <c r="G651" i="10"/>
  <c r="E651" i="10"/>
  <c r="B651" i="10"/>
  <c r="M650" i="10"/>
  <c r="K650" i="10"/>
  <c r="H650" i="10"/>
  <c r="G650" i="10"/>
  <c r="E650" i="10"/>
  <c r="B650" i="10"/>
  <c r="M649" i="10"/>
  <c r="K649" i="10"/>
  <c r="H649" i="10"/>
  <c r="G649" i="10"/>
  <c r="E649" i="10"/>
  <c r="B649" i="10"/>
  <c r="M648" i="10"/>
  <c r="K648" i="10"/>
  <c r="H648" i="10"/>
  <c r="G648" i="10"/>
  <c r="E648" i="10"/>
  <c r="B648" i="10"/>
  <c r="M647" i="10"/>
  <c r="K647" i="10"/>
  <c r="H647" i="10"/>
  <c r="G647" i="10"/>
  <c r="E647" i="10"/>
  <c r="B647" i="10"/>
  <c r="M646" i="10"/>
  <c r="K646" i="10"/>
  <c r="H646" i="10"/>
  <c r="G646" i="10"/>
  <c r="E646" i="10"/>
  <c r="B646" i="10"/>
  <c r="M645" i="10"/>
  <c r="K645" i="10"/>
  <c r="H645" i="10"/>
  <c r="G645" i="10"/>
  <c r="E645" i="10"/>
  <c r="B645" i="10"/>
  <c r="M644" i="10"/>
  <c r="K644" i="10"/>
  <c r="H644" i="10"/>
  <c r="G644" i="10"/>
  <c r="E644" i="10"/>
  <c r="B644" i="10"/>
  <c r="M643" i="10"/>
  <c r="K643" i="10"/>
  <c r="H643" i="10"/>
  <c r="G643" i="10"/>
  <c r="E643" i="10"/>
  <c r="B643" i="10"/>
  <c r="M642" i="10"/>
  <c r="K642" i="10"/>
  <c r="H642" i="10"/>
  <c r="G642" i="10"/>
  <c r="E642" i="10"/>
  <c r="B642" i="10"/>
  <c r="M641" i="10"/>
  <c r="K641" i="10"/>
  <c r="H641" i="10"/>
  <c r="G641" i="10"/>
  <c r="E641" i="10"/>
  <c r="B641" i="10"/>
  <c r="M640" i="10"/>
  <c r="K640" i="10"/>
  <c r="H640" i="10"/>
  <c r="G640" i="10"/>
  <c r="E640" i="10"/>
  <c r="B640" i="10"/>
  <c r="M639" i="10"/>
  <c r="K639" i="10"/>
  <c r="H639" i="10"/>
  <c r="G639" i="10"/>
  <c r="E639" i="10"/>
  <c r="B639" i="10"/>
  <c r="M638" i="10"/>
  <c r="K638" i="10"/>
  <c r="H638" i="10"/>
  <c r="G638" i="10"/>
  <c r="E638" i="10"/>
  <c r="B638" i="10"/>
  <c r="M637" i="10"/>
  <c r="K637" i="10"/>
  <c r="H637" i="10"/>
  <c r="G637" i="10"/>
  <c r="E637" i="10"/>
  <c r="B637" i="10"/>
  <c r="M636" i="10"/>
  <c r="K636" i="10"/>
  <c r="H636" i="10"/>
  <c r="G636" i="10"/>
  <c r="E636" i="10"/>
  <c r="B636" i="10"/>
  <c r="M635" i="10"/>
  <c r="K635" i="10"/>
  <c r="H635" i="10"/>
  <c r="G635" i="10"/>
  <c r="E635" i="10"/>
  <c r="B635" i="10"/>
  <c r="M634" i="10"/>
  <c r="K634" i="10"/>
  <c r="H634" i="10"/>
  <c r="G634" i="10"/>
  <c r="E634" i="10"/>
  <c r="B634" i="10"/>
  <c r="M633" i="10"/>
  <c r="K633" i="10"/>
  <c r="H633" i="10"/>
  <c r="G633" i="10"/>
  <c r="E633" i="10"/>
  <c r="B633" i="10"/>
  <c r="M632" i="10"/>
  <c r="K632" i="10"/>
  <c r="H632" i="10"/>
  <c r="G632" i="10"/>
  <c r="E632" i="10"/>
  <c r="B632" i="10"/>
  <c r="M631" i="10"/>
  <c r="K631" i="10"/>
  <c r="H631" i="10"/>
  <c r="G631" i="10"/>
  <c r="E631" i="10"/>
  <c r="B631" i="10"/>
  <c r="M630" i="10"/>
  <c r="K630" i="10"/>
  <c r="H630" i="10"/>
  <c r="G630" i="10"/>
  <c r="E630" i="10"/>
  <c r="B630" i="10"/>
  <c r="M629" i="10"/>
  <c r="K629" i="10"/>
  <c r="H629" i="10"/>
  <c r="G629" i="10"/>
  <c r="E629" i="10"/>
  <c r="B629" i="10"/>
  <c r="M628" i="10"/>
  <c r="K628" i="10"/>
  <c r="H628" i="10"/>
  <c r="G628" i="10"/>
  <c r="E628" i="10"/>
  <c r="B628" i="10"/>
  <c r="M627" i="10"/>
  <c r="K627" i="10"/>
  <c r="H627" i="10"/>
  <c r="G627" i="10"/>
  <c r="E627" i="10"/>
  <c r="B627" i="10"/>
  <c r="M626" i="10"/>
  <c r="K626" i="10"/>
  <c r="H626" i="10"/>
  <c r="G626" i="10"/>
  <c r="E626" i="10"/>
  <c r="B626" i="10"/>
  <c r="M625" i="10"/>
  <c r="K625" i="10"/>
  <c r="H625" i="10"/>
  <c r="G625" i="10"/>
  <c r="E625" i="10"/>
  <c r="B625" i="10"/>
  <c r="M624" i="10"/>
  <c r="K624" i="10"/>
  <c r="H624" i="10"/>
  <c r="G624" i="10"/>
  <c r="E624" i="10"/>
  <c r="B624" i="10"/>
  <c r="M623" i="10"/>
  <c r="K623" i="10"/>
  <c r="H623" i="10"/>
  <c r="G623" i="10"/>
  <c r="E623" i="10"/>
  <c r="B623" i="10"/>
  <c r="M622" i="10"/>
  <c r="K622" i="10"/>
  <c r="H622" i="10"/>
  <c r="G622" i="10"/>
  <c r="E622" i="10"/>
  <c r="B622" i="10"/>
  <c r="M621" i="10"/>
  <c r="K621" i="10"/>
  <c r="H621" i="10"/>
  <c r="G621" i="10"/>
  <c r="E621" i="10"/>
  <c r="B621" i="10"/>
  <c r="M620" i="10"/>
  <c r="K620" i="10"/>
  <c r="H620" i="10"/>
  <c r="G620" i="10"/>
  <c r="E620" i="10"/>
  <c r="B620" i="10"/>
  <c r="M619" i="10"/>
  <c r="K619" i="10"/>
  <c r="H619" i="10"/>
  <c r="G619" i="10"/>
  <c r="E619" i="10"/>
  <c r="B619" i="10"/>
  <c r="M618" i="10"/>
  <c r="K618" i="10"/>
  <c r="H618" i="10"/>
  <c r="G618" i="10"/>
  <c r="E618" i="10"/>
  <c r="B618" i="10"/>
  <c r="M617" i="10"/>
  <c r="K617" i="10"/>
  <c r="H617" i="10"/>
  <c r="G617" i="10"/>
  <c r="E617" i="10"/>
  <c r="B617" i="10"/>
  <c r="M616" i="10"/>
  <c r="K616" i="10"/>
  <c r="H616" i="10"/>
  <c r="G616" i="10"/>
  <c r="E616" i="10"/>
  <c r="B616" i="10"/>
  <c r="M615" i="10"/>
  <c r="K615" i="10"/>
  <c r="H615" i="10"/>
  <c r="G615" i="10"/>
  <c r="E615" i="10"/>
  <c r="B615" i="10"/>
  <c r="M614" i="10"/>
  <c r="K614" i="10"/>
  <c r="H614" i="10"/>
  <c r="G614" i="10"/>
  <c r="E614" i="10"/>
  <c r="B614" i="10"/>
  <c r="M613" i="10"/>
  <c r="K613" i="10"/>
  <c r="H613" i="10"/>
  <c r="G613" i="10"/>
  <c r="E613" i="10"/>
  <c r="B613" i="10"/>
  <c r="M612" i="10"/>
  <c r="K612" i="10"/>
  <c r="H612" i="10"/>
  <c r="G612" i="10"/>
  <c r="E612" i="10"/>
  <c r="B612" i="10"/>
  <c r="M611" i="10"/>
  <c r="K611" i="10"/>
  <c r="H611" i="10"/>
  <c r="G611" i="10"/>
  <c r="E611" i="10"/>
  <c r="B611" i="10"/>
  <c r="M610" i="10"/>
  <c r="K610" i="10"/>
  <c r="H610" i="10"/>
  <c r="G610" i="10"/>
  <c r="E610" i="10"/>
  <c r="B610" i="10"/>
  <c r="M609" i="10"/>
  <c r="K609" i="10"/>
  <c r="H609" i="10"/>
  <c r="G609" i="10"/>
  <c r="E609" i="10"/>
  <c r="B609" i="10"/>
  <c r="M608" i="10"/>
  <c r="K608" i="10"/>
  <c r="H608" i="10"/>
  <c r="G608" i="10"/>
  <c r="E608" i="10"/>
  <c r="B608" i="10"/>
  <c r="M607" i="10"/>
  <c r="K607" i="10"/>
  <c r="H607" i="10"/>
  <c r="G607" i="10"/>
  <c r="E607" i="10"/>
  <c r="B607" i="10"/>
  <c r="M606" i="10"/>
  <c r="K606" i="10"/>
  <c r="H606" i="10"/>
  <c r="G606" i="10"/>
  <c r="E606" i="10"/>
  <c r="B606" i="10"/>
  <c r="M605" i="10"/>
  <c r="K605" i="10"/>
  <c r="H605" i="10"/>
  <c r="G605" i="10"/>
  <c r="E605" i="10"/>
  <c r="B605" i="10"/>
  <c r="M604" i="10"/>
  <c r="K604" i="10"/>
  <c r="H604" i="10"/>
  <c r="G604" i="10"/>
  <c r="E604" i="10"/>
  <c r="B604" i="10"/>
  <c r="M603" i="10"/>
  <c r="K603" i="10"/>
  <c r="H603" i="10"/>
  <c r="G603" i="10"/>
  <c r="E603" i="10"/>
  <c r="B603" i="10"/>
  <c r="M602" i="10"/>
  <c r="K602" i="10"/>
  <c r="H602" i="10"/>
  <c r="G602" i="10"/>
  <c r="E602" i="10"/>
  <c r="B602" i="10"/>
  <c r="M601" i="10"/>
  <c r="K601" i="10"/>
  <c r="H601" i="10"/>
  <c r="G601" i="10"/>
  <c r="E601" i="10"/>
  <c r="B601" i="10"/>
  <c r="M600" i="10"/>
  <c r="K600" i="10"/>
  <c r="H600" i="10"/>
  <c r="G600" i="10"/>
  <c r="E600" i="10"/>
  <c r="B600" i="10"/>
  <c r="M599" i="10"/>
  <c r="K599" i="10"/>
  <c r="H599" i="10"/>
  <c r="G599" i="10"/>
  <c r="E599" i="10"/>
  <c r="B599" i="10"/>
  <c r="M598" i="10"/>
  <c r="K598" i="10"/>
  <c r="H598" i="10"/>
  <c r="G598" i="10"/>
  <c r="E598" i="10"/>
  <c r="B598" i="10"/>
  <c r="M597" i="10"/>
  <c r="K597" i="10"/>
  <c r="H597" i="10"/>
  <c r="G597" i="10"/>
  <c r="E597" i="10"/>
  <c r="B597" i="10"/>
  <c r="M596" i="10"/>
  <c r="K596" i="10"/>
  <c r="H596" i="10"/>
  <c r="G596" i="10"/>
  <c r="E596" i="10"/>
  <c r="B596" i="10"/>
  <c r="M595" i="10"/>
  <c r="K595" i="10"/>
  <c r="H595" i="10"/>
  <c r="G595" i="10"/>
  <c r="E595" i="10"/>
  <c r="B595" i="10"/>
  <c r="M594" i="10"/>
  <c r="K594" i="10"/>
  <c r="H594" i="10"/>
  <c r="G594" i="10"/>
  <c r="E594" i="10"/>
  <c r="B594" i="10"/>
  <c r="M593" i="10"/>
  <c r="K593" i="10"/>
  <c r="H593" i="10"/>
  <c r="G593" i="10"/>
  <c r="E593" i="10"/>
  <c r="B593" i="10"/>
  <c r="M592" i="10"/>
  <c r="K592" i="10"/>
  <c r="H592" i="10"/>
  <c r="G592" i="10"/>
  <c r="E592" i="10"/>
  <c r="B592" i="10"/>
  <c r="M591" i="10"/>
  <c r="K591" i="10"/>
  <c r="H591" i="10"/>
  <c r="G591" i="10"/>
  <c r="E591" i="10"/>
  <c r="B591" i="10"/>
  <c r="M590" i="10"/>
  <c r="K590" i="10"/>
  <c r="H590" i="10"/>
  <c r="G590" i="10"/>
  <c r="E590" i="10"/>
  <c r="B590" i="10"/>
  <c r="M589" i="10"/>
  <c r="K589" i="10"/>
  <c r="H589" i="10"/>
  <c r="G589" i="10"/>
  <c r="E589" i="10"/>
  <c r="B589" i="10"/>
  <c r="M588" i="10"/>
  <c r="K588" i="10"/>
  <c r="H588" i="10"/>
  <c r="G588" i="10"/>
  <c r="E588" i="10"/>
  <c r="B588" i="10"/>
  <c r="M587" i="10"/>
  <c r="K587" i="10"/>
  <c r="H587" i="10"/>
  <c r="G587" i="10"/>
  <c r="E587" i="10"/>
  <c r="B587" i="10"/>
  <c r="M586" i="10"/>
  <c r="K586" i="10"/>
  <c r="H586" i="10"/>
  <c r="G586" i="10"/>
  <c r="E586" i="10"/>
  <c r="B586" i="10"/>
  <c r="M585" i="10"/>
  <c r="K585" i="10"/>
  <c r="H585" i="10"/>
  <c r="G585" i="10"/>
  <c r="E585" i="10"/>
  <c r="B585" i="10"/>
  <c r="M584" i="10"/>
  <c r="K584" i="10"/>
  <c r="H584" i="10"/>
  <c r="G584" i="10"/>
  <c r="E584" i="10"/>
  <c r="B584" i="10"/>
  <c r="M583" i="10"/>
  <c r="K583" i="10"/>
  <c r="H583" i="10"/>
  <c r="G583" i="10"/>
  <c r="E583" i="10"/>
  <c r="B583" i="10"/>
  <c r="M582" i="10"/>
  <c r="K582" i="10"/>
  <c r="H582" i="10"/>
  <c r="G582" i="10"/>
  <c r="E582" i="10"/>
  <c r="B582" i="10"/>
  <c r="M581" i="10"/>
  <c r="K581" i="10"/>
  <c r="H581" i="10"/>
  <c r="G581" i="10"/>
  <c r="E581" i="10"/>
  <c r="B581" i="10"/>
  <c r="M580" i="10"/>
  <c r="K580" i="10"/>
  <c r="H580" i="10"/>
  <c r="G580" i="10"/>
  <c r="E580" i="10"/>
  <c r="B580" i="10"/>
  <c r="M579" i="10"/>
  <c r="K579" i="10"/>
  <c r="H579" i="10"/>
  <c r="G579" i="10"/>
  <c r="E579" i="10"/>
  <c r="B579" i="10"/>
  <c r="M578" i="10"/>
  <c r="K578" i="10"/>
  <c r="H578" i="10"/>
  <c r="G578" i="10"/>
  <c r="E578" i="10"/>
  <c r="B578" i="10"/>
  <c r="M577" i="10"/>
  <c r="K577" i="10"/>
  <c r="H577" i="10"/>
  <c r="G577" i="10"/>
  <c r="E577" i="10"/>
  <c r="B577" i="10"/>
  <c r="M576" i="10"/>
  <c r="K576" i="10"/>
  <c r="H576" i="10"/>
  <c r="G576" i="10"/>
  <c r="E576" i="10"/>
  <c r="B576" i="10"/>
  <c r="M575" i="10"/>
  <c r="K575" i="10"/>
  <c r="H575" i="10"/>
  <c r="G575" i="10"/>
  <c r="E575" i="10"/>
  <c r="B575" i="10"/>
  <c r="M574" i="10"/>
  <c r="K574" i="10"/>
  <c r="H574" i="10"/>
  <c r="G574" i="10"/>
  <c r="E574" i="10"/>
  <c r="B574" i="10"/>
  <c r="M573" i="10"/>
  <c r="K573" i="10"/>
  <c r="H573" i="10"/>
  <c r="G573" i="10"/>
  <c r="E573" i="10"/>
  <c r="B573" i="10"/>
  <c r="M572" i="10"/>
  <c r="K572" i="10"/>
  <c r="H572" i="10"/>
  <c r="G572" i="10"/>
  <c r="E572" i="10"/>
  <c r="B572" i="10"/>
  <c r="M571" i="10"/>
  <c r="K571" i="10"/>
  <c r="H571" i="10"/>
  <c r="G571" i="10"/>
  <c r="E571" i="10"/>
  <c r="B571" i="10"/>
  <c r="M570" i="10"/>
  <c r="K570" i="10"/>
  <c r="H570" i="10"/>
  <c r="G570" i="10"/>
  <c r="E570" i="10"/>
  <c r="B570" i="10"/>
  <c r="M569" i="10"/>
  <c r="K569" i="10"/>
  <c r="H569" i="10"/>
  <c r="G569" i="10"/>
  <c r="E569" i="10"/>
  <c r="B569" i="10"/>
  <c r="M568" i="10"/>
  <c r="K568" i="10"/>
  <c r="H568" i="10"/>
  <c r="G568" i="10"/>
  <c r="E568" i="10"/>
  <c r="B568" i="10"/>
  <c r="M567" i="10"/>
  <c r="K567" i="10"/>
  <c r="H567" i="10"/>
  <c r="G567" i="10"/>
  <c r="E567" i="10"/>
  <c r="B567" i="10"/>
  <c r="M566" i="10"/>
  <c r="K566" i="10"/>
  <c r="H566" i="10"/>
  <c r="G566" i="10"/>
  <c r="E566" i="10"/>
  <c r="B566" i="10"/>
  <c r="M565" i="10"/>
  <c r="K565" i="10"/>
  <c r="H565" i="10"/>
  <c r="G565" i="10"/>
  <c r="E565" i="10"/>
  <c r="B565" i="10"/>
  <c r="M564" i="10"/>
  <c r="K564" i="10"/>
  <c r="H564" i="10"/>
  <c r="G564" i="10"/>
  <c r="E564" i="10"/>
  <c r="B564" i="10"/>
  <c r="M563" i="10"/>
  <c r="K563" i="10"/>
  <c r="H563" i="10"/>
  <c r="G563" i="10"/>
  <c r="E563" i="10"/>
  <c r="B563" i="10"/>
  <c r="M562" i="10"/>
  <c r="K562" i="10"/>
  <c r="H562" i="10"/>
  <c r="G562" i="10"/>
  <c r="E562" i="10"/>
  <c r="B562" i="10"/>
  <c r="M561" i="10"/>
  <c r="K561" i="10"/>
  <c r="H561" i="10"/>
  <c r="G561" i="10"/>
  <c r="E561" i="10"/>
  <c r="B561" i="10"/>
  <c r="M560" i="10"/>
  <c r="K560" i="10"/>
  <c r="H560" i="10"/>
  <c r="G560" i="10"/>
  <c r="E560" i="10"/>
  <c r="B560" i="10"/>
  <c r="M559" i="10"/>
  <c r="K559" i="10"/>
  <c r="H559" i="10"/>
  <c r="G559" i="10"/>
  <c r="E559" i="10"/>
  <c r="B559" i="10"/>
  <c r="M558" i="10"/>
  <c r="K558" i="10"/>
  <c r="H558" i="10"/>
  <c r="G558" i="10"/>
  <c r="E558" i="10"/>
  <c r="B558" i="10"/>
  <c r="M557" i="10"/>
  <c r="K557" i="10"/>
  <c r="H557" i="10"/>
  <c r="G557" i="10"/>
  <c r="E557" i="10"/>
  <c r="B557" i="10"/>
  <c r="M556" i="10"/>
  <c r="K556" i="10"/>
  <c r="H556" i="10"/>
  <c r="G556" i="10"/>
  <c r="E556" i="10"/>
  <c r="B556" i="10"/>
  <c r="M555" i="10"/>
  <c r="K555" i="10"/>
  <c r="H555" i="10"/>
  <c r="G555" i="10"/>
  <c r="E555" i="10"/>
  <c r="B555" i="10"/>
  <c r="M554" i="10"/>
  <c r="K554" i="10"/>
  <c r="H554" i="10"/>
  <c r="G554" i="10"/>
  <c r="E554" i="10"/>
  <c r="B554" i="10"/>
  <c r="M553" i="10"/>
  <c r="K553" i="10"/>
  <c r="H553" i="10"/>
  <c r="G553" i="10"/>
  <c r="E553" i="10"/>
  <c r="B553" i="10"/>
  <c r="M552" i="10"/>
  <c r="K552" i="10"/>
  <c r="H552" i="10"/>
  <c r="G552" i="10"/>
  <c r="E552" i="10"/>
  <c r="B552" i="10"/>
  <c r="M551" i="10"/>
  <c r="K551" i="10"/>
  <c r="H551" i="10"/>
  <c r="G551" i="10"/>
  <c r="E551" i="10"/>
  <c r="B551" i="10"/>
  <c r="M550" i="10"/>
  <c r="K550" i="10"/>
  <c r="H550" i="10"/>
  <c r="G550" i="10"/>
  <c r="E550" i="10"/>
  <c r="B550" i="10"/>
  <c r="M549" i="10"/>
  <c r="K549" i="10"/>
  <c r="H549" i="10"/>
  <c r="G549" i="10"/>
  <c r="E549" i="10"/>
  <c r="B549" i="10"/>
  <c r="M548" i="10"/>
  <c r="K548" i="10"/>
  <c r="H548" i="10"/>
  <c r="G548" i="10"/>
  <c r="E548" i="10"/>
  <c r="B548" i="10"/>
  <c r="M547" i="10"/>
  <c r="K547" i="10"/>
  <c r="H547" i="10"/>
  <c r="G547" i="10"/>
  <c r="E547" i="10"/>
  <c r="B547" i="10"/>
  <c r="M546" i="10"/>
  <c r="K546" i="10"/>
  <c r="H546" i="10"/>
  <c r="G546" i="10"/>
  <c r="E546" i="10"/>
  <c r="B546" i="10"/>
  <c r="M545" i="10"/>
  <c r="K545" i="10"/>
  <c r="H545" i="10"/>
  <c r="G545" i="10"/>
  <c r="E545" i="10"/>
  <c r="B545" i="10"/>
  <c r="M544" i="10"/>
  <c r="K544" i="10"/>
  <c r="H544" i="10"/>
  <c r="G544" i="10"/>
  <c r="E544" i="10"/>
  <c r="B544" i="10"/>
  <c r="M543" i="10"/>
  <c r="K543" i="10"/>
  <c r="H543" i="10"/>
  <c r="G543" i="10"/>
  <c r="E543" i="10"/>
  <c r="B543" i="10"/>
  <c r="M542" i="10"/>
  <c r="K542" i="10"/>
  <c r="H542" i="10"/>
  <c r="G542" i="10"/>
  <c r="E542" i="10"/>
  <c r="B542" i="10"/>
  <c r="M541" i="10"/>
  <c r="K541" i="10"/>
  <c r="H541" i="10"/>
  <c r="G541" i="10"/>
  <c r="E541" i="10"/>
  <c r="B541" i="10"/>
  <c r="M540" i="10"/>
  <c r="K540" i="10"/>
  <c r="H540" i="10"/>
  <c r="G540" i="10"/>
  <c r="E540" i="10"/>
  <c r="B540" i="10"/>
  <c r="M539" i="10"/>
  <c r="K539" i="10"/>
  <c r="H539" i="10"/>
  <c r="G539" i="10"/>
  <c r="E539" i="10"/>
  <c r="B539" i="10"/>
  <c r="M538" i="10"/>
  <c r="K538" i="10"/>
  <c r="H538" i="10"/>
  <c r="G538" i="10"/>
  <c r="E538" i="10"/>
  <c r="B538" i="10"/>
  <c r="M537" i="10"/>
  <c r="K537" i="10"/>
  <c r="H537" i="10"/>
  <c r="G537" i="10"/>
  <c r="E537" i="10"/>
  <c r="B537" i="10"/>
  <c r="M536" i="10"/>
  <c r="K536" i="10"/>
  <c r="H536" i="10"/>
  <c r="G536" i="10"/>
  <c r="E536" i="10"/>
  <c r="B536" i="10"/>
  <c r="M535" i="10"/>
  <c r="K535" i="10"/>
  <c r="H535" i="10"/>
  <c r="G535" i="10"/>
  <c r="E535" i="10"/>
  <c r="B535" i="10"/>
  <c r="M534" i="10"/>
  <c r="K534" i="10"/>
  <c r="H534" i="10"/>
  <c r="G534" i="10"/>
  <c r="E534" i="10"/>
  <c r="B534" i="10"/>
  <c r="M533" i="10"/>
  <c r="K533" i="10"/>
  <c r="H533" i="10"/>
  <c r="G533" i="10"/>
  <c r="E533" i="10"/>
  <c r="B533" i="10"/>
  <c r="M532" i="10"/>
  <c r="K532" i="10"/>
  <c r="H532" i="10"/>
  <c r="G532" i="10"/>
  <c r="E532" i="10"/>
  <c r="B532" i="10"/>
  <c r="M531" i="10"/>
  <c r="K531" i="10"/>
  <c r="H531" i="10"/>
  <c r="G531" i="10"/>
  <c r="E531" i="10"/>
  <c r="B531" i="10"/>
  <c r="M530" i="10"/>
  <c r="K530" i="10"/>
  <c r="H530" i="10"/>
  <c r="G530" i="10"/>
  <c r="E530" i="10"/>
  <c r="B530" i="10"/>
  <c r="M529" i="10"/>
  <c r="K529" i="10"/>
  <c r="H529" i="10"/>
  <c r="G529" i="10"/>
  <c r="E529" i="10"/>
  <c r="B529" i="10"/>
  <c r="M528" i="10"/>
  <c r="K528" i="10"/>
  <c r="H528" i="10"/>
  <c r="G528" i="10"/>
  <c r="E528" i="10"/>
  <c r="B528" i="10"/>
  <c r="M527" i="10"/>
  <c r="K527" i="10"/>
  <c r="H527" i="10"/>
  <c r="G527" i="10"/>
  <c r="E527" i="10"/>
  <c r="B527" i="10"/>
  <c r="M526" i="10"/>
  <c r="K526" i="10"/>
  <c r="H526" i="10"/>
  <c r="G526" i="10"/>
  <c r="E526" i="10"/>
  <c r="B526" i="10"/>
  <c r="M525" i="10"/>
  <c r="K525" i="10"/>
  <c r="H525" i="10"/>
  <c r="G525" i="10"/>
  <c r="E525" i="10"/>
  <c r="B525" i="10"/>
  <c r="M524" i="10"/>
  <c r="K524" i="10"/>
  <c r="H524" i="10"/>
  <c r="G524" i="10"/>
  <c r="E524" i="10"/>
  <c r="B524" i="10"/>
  <c r="M523" i="10"/>
  <c r="K523" i="10"/>
  <c r="H523" i="10"/>
  <c r="G523" i="10"/>
  <c r="E523" i="10"/>
  <c r="B523" i="10"/>
  <c r="M522" i="10"/>
  <c r="K522" i="10"/>
  <c r="H522" i="10"/>
  <c r="G522" i="10"/>
  <c r="E522" i="10"/>
  <c r="B522" i="10"/>
  <c r="M521" i="10"/>
  <c r="K521" i="10"/>
  <c r="H521" i="10"/>
  <c r="G521" i="10"/>
  <c r="E521" i="10"/>
  <c r="B521" i="10"/>
  <c r="M520" i="10"/>
  <c r="K520" i="10"/>
  <c r="H520" i="10"/>
  <c r="G520" i="10"/>
  <c r="E520" i="10"/>
  <c r="B520" i="10"/>
  <c r="M519" i="10"/>
  <c r="K519" i="10"/>
  <c r="H519" i="10"/>
  <c r="G519" i="10"/>
  <c r="E519" i="10"/>
  <c r="B519" i="10"/>
  <c r="M518" i="10"/>
  <c r="K518" i="10"/>
  <c r="H518" i="10"/>
  <c r="G518" i="10"/>
  <c r="E518" i="10"/>
  <c r="B518" i="10"/>
  <c r="M517" i="10"/>
  <c r="K517" i="10"/>
  <c r="H517" i="10"/>
  <c r="G517" i="10"/>
  <c r="E517" i="10"/>
  <c r="B517" i="10"/>
  <c r="M516" i="10"/>
  <c r="K516" i="10"/>
  <c r="H516" i="10"/>
  <c r="G516" i="10"/>
  <c r="E516" i="10"/>
  <c r="B516" i="10"/>
  <c r="M515" i="10"/>
  <c r="K515" i="10"/>
  <c r="H515" i="10"/>
  <c r="G515" i="10"/>
  <c r="E515" i="10"/>
  <c r="B515" i="10"/>
  <c r="M514" i="10"/>
  <c r="K514" i="10"/>
  <c r="H514" i="10"/>
  <c r="G514" i="10"/>
  <c r="E514" i="10"/>
  <c r="B514" i="10"/>
  <c r="M513" i="10"/>
  <c r="K513" i="10"/>
  <c r="H513" i="10"/>
  <c r="G513" i="10"/>
  <c r="E513" i="10"/>
  <c r="B513" i="10"/>
  <c r="M512" i="10"/>
  <c r="K512" i="10"/>
  <c r="H512" i="10"/>
  <c r="G512" i="10"/>
  <c r="E512" i="10"/>
  <c r="B512" i="10"/>
  <c r="M511" i="10"/>
  <c r="K511" i="10"/>
  <c r="H511" i="10"/>
  <c r="G511" i="10"/>
  <c r="E511" i="10"/>
  <c r="B511" i="10"/>
  <c r="M510" i="10"/>
  <c r="K510" i="10"/>
  <c r="H510" i="10"/>
  <c r="G510" i="10"/>
  <c r="E510" i="10"/>
  <c r="B510" i="10"/>
  <c r="M509" i="10"/>
  <c r="K509" i="10"/>
  <c r="H509" i="10"/>
  <c r="G509" i="10"/>
  <c r="E509" i="10"/>
  <c r="B509" i="10"/>
  <c r="M508" i="10"/>
  <c r="K508" i="10"/>
  <c r="H508" i="10"/>
  <c r="G508" i="10"/>
  <c r="E508" i="10"/>
  <c r="B508" i="10"/>
  <c r="M507" i="10"/>
  <c r="K507" i="10"/>
  <c r="H507" i="10"/>
  <c r="G507" i="10"/>
  <c r="E507" i="10"/>
  <c r="B507" i="10"/>
  <c r="M506" i="10"/>
  <c r="K506" i="10"/>
  <c r="H506" i="10"/>
  <c r="G506" i="10"/>
  <c r="E506" i="10"/>
  <c r="B506" i="10"/>
  <c r="M505" i="10"/>
  <c r="K505" i="10"/>
  <c r="H505" i="10"/>
  <c r="G505" i="10"/>
  <c r="E505" i="10"/>
  <c r="B505" i="10"/>
  <c r="M504" i="10"/>
  <c r="K504" i="10"/>
  <c r="H504" i="10"/>
  <c r="G504" i="10"/>
  <c r="E504" i="10"/>
  <c r="B504" i="10"/>
  <c r="M503" i="10"/>
  <c r="K503" i="10"/>
  <c r="H503" i="10"/>
  <c r="G503" i="10"/>
  <c r="E503" i="10"/>
  <c r="B503" i="10"/>
  <c r="M502" i="10"/>
  <c r="K502" i="10"/>
  <c r="H502" i="10"/>
  <c r="G502" i="10"/>
  <c r="E502" i="10"/>
  <c r="B502" i="10"/>
  <c r="M501" i="10"/>
  <c r="K501" i="10"/>
  <c r="H501" i="10"/>
  <c r="G501" i="10"/>
  <c r="E501" i="10"/>
  <c r="B501" i="10"/>
  <c r="M500" i="10"/>
  <c r="K500" i="10"/>
  <c r="H500" i="10"/>
  <c r="G500" i="10"/>
  <c r="E500" i="10"/>
  <c r="B500" i="10"/>
  <c r="M499" i="10"/>
  <c r="K499" i="10"/>
  <c r="H499" i="10"/>
  <c r="G499" i="10"/>
  <c r="E499" i="10"/>
  <c r="B499" i="10"/>
  <c r="M498" i="10"/>
  <c r="K498" i="10"/>
  <c r="H498" i="10"/>
  <c r="G498" i="10"/>
  <c r="E498" i="10"/>
  <c r="B498" i="10"/>
  <c r="M497" i="10"/>
  <c r="K497" i="10"/>
  <c r="H497" i="10"/>
  <c r="G497" i="10"/>
  <c r="E497" i="10"/>
  <c r="B497" i="10"/>
  <c r="M496" i="10"/>
  <c r="K496" i="10"/>
  <c r="H496" i="10"/>
  <c r="G496" i="10"/>
  <c r="E496" i="10"/>
  <c r="B496" i="10"/>
  <c r="M495" i="10"/>
  <c r="K495" i="10"/>
  <c r="H495" i="10"/>
  <c r="G495" i="10"/>
  <c r="E495" i="10"/>
  <c r="B495" i="10"/>
  <c r="M494" i="10"/>
  <c r="K494" i="10"/>
  <c r="H494" i="10"/>
  <c r="G494" i="10"/>
  <c r="E494" i="10"/>
  <c r="B494" i="10"/>
  <c r="M493" i="10"/>
  <c r="K493" i="10"/>
  <c r="H493" i="10"/>
  <c r="G493" i="10"/>
  <c r="E493" i="10"/>
  <c r="B493" i="10"/>
  <c r="M492" i="10"/>
  <c r="K492" i="10"/>
  <c r="H492" i="10"/>
  <c r="G492" i="10"/>
  <c r="E492" i="10"/>
  <c r="B492" i="10"/>
  <c r="M491" i="10"/>
  <c r="K491" i="10"/>
  <c r="H491" i="10"/>
  <c r="G491" i="10"/>
  <c r="E491" i="10"/>
  <c r="B491" i="10"/>
  <c r="M490" i="10"/>
  <c r="K490" i="10"/>
  <c r="H490" i="10"/>
  <c r="G490" i="10"/>
  <c r="E490" i="10"/>
  <c r="B490" i="10"/>
  <c r="M489" i="10"/>
  <c r="K489" i="10"/>
  <c r="H489" i="10"/>
  <c r="G489" i="10"/>
  <c r="E489" i="10"/>
  <c r="B489" i="10"/>
  <c r="M488" i="10"/>
  <c r="K488" i="10"/>
  <c r="H488" i="10"/>
  <c r="G488" i="10"/>
  <c r="E488" i="10"/>
  <c r="B488" i="10"/>
  <c r="M487" i="10"/>
  <c r="K487" i="10"/>
  <c r="H487" i="10"/>
  <c r="G487" i="10"/>
  <c r="E487" i="10"/>
  <c r="B487" i="10"/>
  <c r="M486" i="10"/>
  <c r="K486" i="10"/>
  <c r="H486" i="10"/>
  <c r="G486" i="10"/>
  <c r="E486" i="10"/>
  <c r="B486" i="10"/>
  <c r="M485" i="10"/>
  <c r="K485" i="10"/>
  <c r="H485" i="10"/>
  <c r="G485" i="10"/>
  <c r="E485" i="10"/>
  <c r="B485" i="10"/>
  <c r="M484" i="10"/>
  <c r="K484" i="10"/>
  <c r="H484" i="10"/>
  <c r="G484" i="10"/>
  <c r="E484" i="10"/>
  <c r="B484" i="10"/>
  <c r="M483" i="10"/>
  <c r="K483" i="10"/>
  <c r="H483" i="10"/>
  <c r="G483" i="10"/>
  <c r="E483" i="10"/>
  <c r="B483" i="10"/>
  <c r="M482" i="10"/>
  <c r="K482" i="10"/>
  <c r="H482" i="10"/>
  <c r="G482" i="10"/>
  <c r="E482" i="10"/>
  <c r="B482" i="10"/>
  <c r="M481" i="10"/>
  <c r="K481" i="10"/>
  <c r="H481" i="10"/>
  <c r="G481" i="10"/>
  <c r="E481" i="10"/>
  <c r="B481" i="10"/>
  <c r="M480" i="10"/>
  <c r="K480" i="10"/>
  <c r="H480" i="10"/>
  <c r="G480" i="10"/>
  <c r="E480" i="10"/>
  <c r="B480" i="10"/>
  <c r="M479" i="10"/>
  <c r="K479" i="10"/>
  <c r="H479" i="10"/>
  <c r="G479" i="10"/>
  <c r="E479" i="10"/>
  <c r="B479" i="10"/>
  <c r="M478" i="10"/>
  <c r="K478" i="10"/>
  <c r="H478" i="10"/>
  <c r="G478" i="10"/>
  <c r="E478" i="10"/>
  <c r="B478" i="10"/>
  <c r="M477" i="10"/>
  <c r="K477" i="10"/>
  <c r="H477" i="10"/>
  <c r="G477" i="10"/>
  <c r="E477" i="10"/>
  <c r="B477" i="10"/>
  <c r="M476" i="10"/>
  <c r="K476" i="10"/>
  <c r="H476" i="10"/>
  <c r="G476" i="10"/>
  <c r="E476" i="10"/>
  <c r="B476" i="10"/>
  <c r="M475" i="10"/>
  <c r="K475" i="10"/>
  <c r="H475" i="10"/>
  <c r="G475" i="10"/>
  <c r="E475" i="10"/>
  <c r="B475" i="10"/>
  <c r="M474" i="10"/>
  <c r="K474" i="10"/>
  <c r="H474" i="10"/>
  <c r="G474" i="10"/>
  <c r="E474" i="10"/>
  <c r="B474" i="10"/>
  <c r="M473" i="10"/>
  <c r="K473" i="10"/>
  <c r="H473" i="10"/>
  <c r="G473" i="10"/>
  <c r="E473" i="10"/>
  <c r="B473" i="10"/>
  <c r="M472" i="10"/>
  <c r="K472" i="10"/>
  <c r="H472" i="10"/>
  <c r="G472" i="10"/>
  <c r="E472" i="10"/>
  <c r="B472" i="10"/>
  <c r="M471" i="10"/>
  <c r="K471" i="10"/>
  <c r="H471" i="10"/>
  <c r="G471" i="10"/>
  <c r="E471" i="10"/>
  <c r="B471" i="10"/>
  <c r="M470" i="10"/>
  <c r="K470" i="10"/>
  <c r="H470" i="10"/>
  <c r="G470" i="10"/>
  <c r="E470" i="10"/>
  <c r="B470" i="10"/>
  <c r="M469" i="10"/>
  <c r="K469" i="10"/>
  <c r="H469" i="10"/>
  <c r="G469" i="10"/>
  <c r="E469" i="10"/>
  <c r="B469" i="10"/>
  <c r="M468" i="10"/>
  <c r="K468" i="10"/>
  <c r="H468" i="10"/>
  <c r="G468" i="10"/>
  <c r="E468" i="10"/>
  <c r="B468" i="10"/>
  <c r="M467" i="10"/>
  <c r="K467" i="10"/>
  <c r="H467" i="10"/>
  <c r="G467" i="10"/>
  <c r="E467" i="10"/>
  <c r="B467" i="10"/>
  <c r="M466" i="10"/>
  <c r="K466" i="10"/>
  <c r="H466" i="10"/>
  <c r="G466" i="10"/>
  <c r="E466" i="10"/>
  <c r="B466" i="10"/>
  <c r="M465" i="10"/>
  <c r="K465" i="10"/>
  <c r="H465" i="10"/>
  <c r="G465" i="10"/>
  <c r="E465" i="10"/>
  <c r="B465" i="10"/>
  <c r="M464" i="10"/>
  <c r="K464" i="10"/>
  <c r="H464" i="10"/>
  <c r="G464" i="10"/>
  <c r="E464" i="10"/>
  <c r="B464" i="10"/>
  <c r="M463" i="10"/>
  <c r="K463" i="10"/>
  <c r="H463" i="10"/>
  <c r="G463" i="10"/>
  <c r="E463" i="10"/>
  <c r="B463" i="10"/>
  <c r="M462" i="10"/>
  <c r="K462" i="10"/>
  <c r="H462" i="10"/>
  <c r="G462" i="10"/>
  <c r="E462" i="10"/>
  <c r="B462" i="10"/>
  <c r="M461" i="10"/>
  <c r="K461" i="10"/>
  <c r="H461" i="10"/>
  <c r="G461" i="10"/>
  <c r="E461" i="10"/>
  <c r="B461" i="10"/>
  <c r="M460" i="10"/>
  <c r="K460" i="10"/>
  <c r="H460" i="10"/>
  <c r="G460" i="10"/>
  <c r="E460" i="10"/>
  <c r="B460" i="10"/>
  <c r="M459" i="10"/>
  <c r="K459" i="10"/>
  <c r="H459" i="10"/>
  <c r="G459" i="10"/>
  <c r="E459" i="10"/>
  <c r="B459" i="10"/>
  <c r="M458" i="10"/>
  <c r="K458" i="10"/>
  <c r="H458" i="10"/>
  <c r="G458" i="10"/>
  <c r="E458" i="10"/>
  <c r="B458" i="10"/>
  <c r="M457" i="10"/>
  <c r="K457" i="10"/>
  <c r="H457" i="10"/>
  <c r="G457" i="10"/>
  <c r="E457" i="10"/>
  <c r="B457" i="10"/>
  <c r="M456" i="10"/>
  <c r="K456" i="10"/>
  <c r="H456" i="10"/>
  <c r="G456" i="10"/>
  <c r="E456" i="10"/>
  <c r="B456" i="10"/>
  <c r="M455" i="10"/>
  <c r="K455" i="10"/>
  <c r="H455" i="10"/>
  <c r="G455" i="10"/>
  <c r="E455" i="10"/>
  <c r="B455" i="10"/>
  <c r="M454" i="10"/>
  <c r="K454" i="10"/>
  <c r="H454" i="10"/>
  <c r="G454" i="10"/>
  <c r="E454" i="10"/>
  <c r="B454" i="10"/>
  <c r="M453" i="10"/>
  <c r="K453" i="10"/>
  <c r="H453" i="10"/>
  <c r="G453" i="10"/>
  <c r="E453" i="10"/>
  <c r="B453" i="10"/>
  <c r="M452" i="10"/>
  <c r="K452" i="10"/>
  <c r="H452" i="10"/>
  <c r="G452" i="10"/>
  <c r="E452" i="10"/>
  <c r="B452" i="10"/>
  <c r="M451" i="10"/>
  <c r="K451" i="10"/>
  <c r="H451" i="10"/>
  <c r="G451" i="10"/>
  <c r="E451" i="10"/>
  <c r="B451" i="10"/>
  <c r="M450" i="10"/>
  <c r="K450" i="10"/>
  <c r="H450" i="10"/>
  <c r="G450" i="10"/>
  <c r="E450" i="10"/>
  <c r="B450" i="10"/>
  <c r="M449" i="10"/>
  <c r="K449" i="10"/>
  <c r="H449" i="10"/>
  <c r="G449" i="10"/>
  <c r="E449" i="10"/>
  <c r="B449" i="10"/>
  <c r="M448" i="10"/>
  <c r="K448" i="10"/>
  <c r="H448" i="10"/>
  <c r="G448" i="10"/>
  <c r="E448" i="10"/>
  <c r="B448" i="10"/>
  <c r="M447" i="10"/>
  <c r="K447" i="10"/>
  <c r="H447" i="10"/>
  <c r="G447" i="10"/>
  <c r="E447" i="10"/>
  <c r="B447" i="10"/>
  <c r="M446" i="10"/>
  <c r="K446" i="10"/>
  <c r="H446" i="10"/>
  <c r="G446" i="10"/>
  <c r="E446" i="10"/>
  <c r="B446" i="10"/>
  <c r="M445" i="10"/>
  <c r="K445" i="10"/>
  <c r="H445" i="10"/>
  <c r="G445" i="10"/>
  <c r="E445" i="10"/>
  <c r="B445" i="10"/>
  <c r="M444" i="10"/>
  <c r="K444" i="10"/>
  <c r="H444" i="10"/>
  <c r="G444" i="10"/>
  <c r="E444" i="10"/>
  <c r="B444" i="10"/>
  <c r="M443" i="10"/>
  <c r="K443" i="10"/>
  <c r="H443" i="10"/>
  <c r="G443" i="10"/>
  <c r="E443" i="10"/>
  <c r="B443" i="10"/>
  <c r="M442" i="10"/>
  <c r="K442" i="10"/>
  <c r="H442" i="10"/>
  <c r="G442" i="10"/>
  <c r="E442" i="10"/>
  <c r="B442" i="10"/>
  <c r="M441" i="10"/>
  <c r="K441" i="10"/>
  <c r="H441" i="10"/>
  <c r="G441" i="10"/>
  <c r="E441" i="10"/>
  <c r="B441" i="10"/>
  <c r="M440" i="10"/>
  <c r="K440" i="10"/>
  <c r="H440" i="10"/>
  <c r="G440" i="10"/>
  <c r="E440" i="10"/>
  <c r="B440" i="10"/>
  <c r="M439" i="10"/>
  <c r="K439" i="10"/>
  <c r="H439" i="10"/>
  <c r="G439" i="10"/>
  <c r="E439" i="10"/>
  <c r="B439" i="10"/>
  <c r="M438" i="10"/>
  <c r="K438" i="10"/>
  <c r="H438" i="10"/>
  <c r="G438" i="10"/>
  <c r="E438" i="10"/>
  <c r="B438" i="10"/>
  <c r="M437" i="10"/>
  <c r="K437" i="10"/>
  <c r="H437" i="10"/>
  <c r="G437" i="10"/>
  <c r="E437" i="10"/>
  <c r="B437" i="10"/>
  <c r="M436" i="10"/>
  <c r="K436" i="10"/>
  <c r="H436" i="10"/>
  <c r="G436" i="10"/>
  <c r="E436" i="10"/>
  <c r="B436" i="10"/>
  <c r="M435" i="10"/>
  <c r="K435" i="10"/>
  <c r="H435" i="10"/>
  <c r="G435" i="10"/>
  <c r="E435" i="10"/>
  <c r="B435" i="10"/>
  <c r="M434" i="10"/>
  <c r="K434" i="10"/>
  <c r="H434" i="10"/>
  <c r="G434" i="10"/>
  <c r="E434" i="10"/>
  <c r="B434" i="10"/>
  <c r="M433" i="10"/>
  <c r="K433" i="10"/>
  <c r="H433" i="10"/>
  <c r="G433" i="10"/>
  <c r="E433" i="10"/>
  <c r="B433" i="10"/>
  <c r="M432" i="10"/>
  <c r="K432" i="10"/>
  <c r="H432" i="10"/>
  <c r="G432" i="10"/>
  <c r="E432" i="10"/>
  <c r="B432" i="10"/>
  <c r="M431" i="10"/>
  <c r="K431" i="10"/>
  <c r="H431" i="10"/>
  <c r="G431" i="10"/>
  <c r="E431" i="10"/>
  <c r="B431" i="10"/>
  <c r="M430" i="10"/>
  <c r="K430" i="10"/>
  <c r="H430" i="10"/>
  <c r="G430" i="10"/>
  <c r="E430" i="10"/>
  <c r="B430" i="10"/>
  <c r="M429" i="10"/>
  <c r="K429" i="10"/>
  <c r="H429" i="10"/>
  <c r="G429" i="10"/>
  <c r="E429" i="10"/>
  <c r="B429" i="10"/>
  <c r="M428" i="10"/>
  <c r="K428" i="10"/>
  <c r="H428" i="10"/>
  <c r="G428" i="10"/>
  <c r="E428" i="10"/>
  <c r="B428" i="10"/>
  <c r="M427" i="10"/>
  <c r="K427" i="10"/>
  <c r="H427" i="10"/>
  <c r="G427" i="10"/>
  <c r="E427" i="10"/>
  <c r="B427" i="10"/>
  <c r="M426" i="10"/>
  <c r="K426" i="10"/>
  <c r="H426" i="10"/>
  <c r="G426" i="10"/>
  <c r="E426" i="10"/>
  <c r="B426" i="10"/>
  <c r="M425" i="10"/>
  <c r="K425" i="10"/>
  <c r="H425" i="10"/>
  <c r="G425" i="10"/>
  <c r="E425" i="10"/>
  <c r="B425" i="10"/>
  <c r="M424" i="10"/>
  <c r="K424" i="10"/>
  <c r="H424" i="10"/>
  <c r="G424" i="10"/>
  <c r="E424" i="10"/>
  <c r="B424" i="10"/>
  <c r="M423" i="10"/>
  <c r="K423" i="10"/>
  <c r="H423" i="10"/>
  <c r="G423" i="10"/>
  <c r="E423" i="10"/>
  <c r="B423" i="10"/>
  <c r="M422" i="10"/>
  <c r="K422" i="10"/>
  <c r="H422" i="10"/>
  <c r="G422" i="10"/>
  <c r="E422" i="10"/>
  <c r="B422" i="10"/>
  <c r="M421" i="10"/>
  <c r="K421" i="10"/>
  <c r="H421" i="10"/>
  <c r="G421" i="10"/>
  <c r="E421" i="10"/>
  <c r="B421" i="10"/>
  <c r="M420" i="10"/>
  <c r="K420" i="10"/>
  <c r="H420" i="10"/>
  <c r="G420" i="10"/>
  <c r="E420" i="10"/>
  <c r="B420" i="10"/>
  <c r="M419" i="10"/>
  <c r="K419" i="10"/>
  <c r="H419" i="10"/>
  <c r="G419" i="10"/>
  <c r="E419" i="10"/>
  <c r="B419" i="10"/>
  <c r="M418" i="10"/>
  <c r="K418" i="10"/>
  <c r="H418" i="10"/>
  <c r="G418" i="10"/>
  <c r="E418" i="10"/>
  <c r="B418" i="10"/>
  <c r="M417" i="10"/>
  <c r="K417" i="10"/>
  <c r="H417" i="10"/>
  <c r="G417" i="10"/>
  <c r="E417" i="10"/>
  <c r="B417" i="10"/>
  <c r="M416" i="10"/>
  <c r="K416" i="10"/>
  <c r="H416" i="10"/>
  <c r="G416" i="10"/>
  <c r="E416" i="10"/>
  <c r="B416" i="10"/>
  <c r="M415" i="10"/>
  <c r="K415" i="10"/>
  <c r="H415" i="10"/>
  <c r="G415" i="10"/>
  <c r="E415" i="10"/>
  <c r="B415" i="10"/>
  <c r="M414" i="10"/>
  <c r="K414" i="10"/>
  <c r="H414" i="10"/>
  <c r="G414" i="10"/>
  <c r="E414" i="10"/>
  <c r="B414" i="10"/>
  <c r="M413" i="10"/>
  <c r="K413" i="10"/>
  <c r="H413" i="10"/>
  <c r="G413" i="10"/>
  <c r="E413" i="10"/>
  <c r="B413" i="10"/>
  <c r="M412" i="10"/>
  <c r="K412" i="10"/>
  <c r="H412" i="10"/>
  <c r="G412" i="10"/>
  <c r="E412" i="10"/>
  <c r="B412" i="10"/>
  <c r="M411" i="10"/>
  <c r="K411" i="10"/>
  <c r="H411" i="10"/>
  <c r="G411" i="10"/>
  <c r="E411" i="10"/>
  <c r="B411" i="10"/>
  <c r="M410" i="10"/>
  <c r="K410" i="10"/>
  <c r="H410" i="10"/>
  <c r="G410" i="10"/>
  <c r="E410" i="10"/>
  <c r="B410" i="10"/>
  <c r="M409" i="10"/>
  <c r="K409" i="10"/>
  <c r="H409" i="10"/>
  <c r="G409" i="10"/>
  <c r="E409" i="10"/>
  <c r="B409" i="10"/>
  <c r="M408" i="10"/>
  <c r="K408" i="10"/>
  <c r="H408" i="10"/>
  <c r="G408" i="10"/>
  <c r="E408" i="10"/>
  <c r="B408" i="10"/>
  <c r="M407" i="10"/>
  <c r="K407" i="10"/>
  <c r="H407" i="10"/>
  <c r="G407" i="10"/>
  <c r="E407" i="10"/>
  <c r="B407" i="10"/>
  <c r="M406" i="10"/>
  <c r="K406" i="10"/>
  <c r="H406" i="10"/>
  <c r="G406" i="10"/>
  <c r="E406" i="10"/>
  <c r="B406" i="10"/>
  <c r="M405" i="10"/>
  <c r="K405" i="10"/>
  <c r="H405" i="10"/>
  <c r="G405" i="10"/>
  <c r="E405" i="10"/>
  <c r="B405" i="10"/>
  <c r="M404" i="10"/>
  <c r="K404" i="10"/>
  <c r="H404" i="10"/>
  <c r="G404" i="10"/>
  <c r="E404" i="10"/>
  <c r="B404" i="10"/>
  <c r="M403" i="10"/>
  <c r="K403" i="10"/>
  <c r="H403" i="10"/>
  <c r="G403" i="10"/>
  <c r="E403" i="10"/>
  <c r="B403" i="10"/>
  <c r="M402" i="10"/>
  <c r="K402" i="10"/>
  <c r="H402" i="10"/>
  <c r="G402" i="10"/>
  <c r="E402" i="10"/>
  <c r="B402" i="10"/>
  <c r="M401" i="10"/>
  <c r="K401" i="10"/>
  <c r="H401" i="10"/>
  <c r="G401" i="10"/>
  <c r="E401" i="10"/>
  <c r="B401" i="10"/>
  <c r="M400" i="10"/>
  <c r="K400" i="10"/>
  <c r="H400" i="10"/>
  <c r="G400" i="10"/>
  <c r="E400" i="10"/>
  <c r="B400" i="10"/>
  <c r="M399" i="10"/>
  <c r="K399" i="10"/>
  <c r="H399" i="10"/>
  <c r="G399" i="10"/>
  <c r="E399" i="10"/>
  <c r="B399" i="10"/>
  <c r="M398" i="10"/>
  <c r="K398" i="10"/>
  <c r="H398" i="10"/>
  <c r="G398" i="10"/>
  <c r="E398" i="10"/>
  <c r="B398" i="10"/>
  <c r="M397" i="10"/>
  <c r="K397" i="10"/>
  <c r="H397" i="10"/>
  <c r="G397" i="10"/>
  <c r="E397" i="10"/>
  <c r="B397" i="10"/>
  <c r="M396" i="10"/>
  <c r="K396" i="10"/>
  <c r="H396" i="10"/>
  <c r="G396" i="10"/>
  <c r="E396" i="10"/>
  <c r="B396" i="10"/>
  <c r="M395" i="10"/>
  <c r="K395" i="10"/>
  <c r="H395" i="10"/>
  <c r="G395" i="10"/>
  <c r="E395" i="10"/>
  <c r="B395" i="10"/>
  <c r="M394" i="10"/>
  <c r="K394" i="10"/>
  <c r="H394" i="10"/>
  <c r="G394" i="10"/>
  <c r="E394" i="10"/>
  <c r="B394" i="10"/>
  <c r="M393" i="10"/>
  <c r="K393" i="10"/>
  <c r="H393" i="10"/>
  <c r="G393" i="10"/>
  <c r="E393" i="10"/>
  <c r="B393" i="10"/>
  <c r="M392" i="10"/>
  <c r="K392" i="10"/>
  <c r="H392" i="10"/>
  <c r="G392" i="10"/>
  <c r="E392" i="10"/>
  <c r="B392" i="10"/>
  <c r="M391" i="10"/>
  <c r="K391" i="10"/>
  <c r="H391" i="10"/>
  <c r="G391" i="10"/>
  <c r="E391" i="10"/>
  <c r="B391" i="10"/>
  <c r="M390" i="10"/>
  <c r="K390" i="10"/>
  <c r="H390" i="10"/>
  <c r="G390" i="10"/>
  <c r="E390" i="10"/>
  <c r="B390" i="10"/>
  <c r="M389" i="10"/>
  <c r="K389" i="10"/>
  <c r="H389" i="10"/>
  <c r="G389" i="10"/>
  <c r="E389" i="10"/>
  <c r="B389" i="10"/>
  <c r="M388" i="10"/>
  <c r="K388" i="10"/>
  <c r="H388" i="10"/>
  <c r="G388" i="10"/>
  <c r="E388" i="10"/>
  <c r="B388" i="10"/>
  <c r="M387" i="10"/>
  <c r="K387" i="10"/>
  <c r="H387" i="10"/>
  <c r="G387" i="10"/>
  <c r="E387" i="10"/>
  <c r="B387" i="10"/>
  <c r="M386" i="10"/>
  <c r="K386" i="10"/>
  <c r="H386" i="10"/>
  <c r="G386" i="10"/>
  <c r="E386" i="10"/>
  <c r="B386" i="10"/>
  <c r="M385" i="10"/>
  <c r="K385" i="10"/>
  <c r="H385" i="10"/>
  <c r="G385" i="10"/>
  <c r="E385" i="10"/>
  <c r="B385" i="10"/>
  <c r="M384" i="10"/>
  <c r="K384" i="10"/>
  <c r="H384" i="10"/>
  <c r="G384" i="10"/>
  <c r="E384" i="10"/>
  <c r="B384" i="10"/>
  <c r="M383" i="10"/>
  <c r="K383" i="10"/>
  <c r="H383" i="10"/>
  <c r="G383" i="10"/>
  <c r="E383" i="10"/>
  <c r="B383" i="10"/>
  <c r="M382" i="10"/>
  <c r="K382" i="10"/>
  <c r="H382" i="10"/>
  <c r="G382" i="10"/>
  <c r="E382" i="10"/>
  <c r="B382" i="10"/>
  <c r="M381" i="10"/>
  <c r="K381" i="10"/>
  <c r="H381" i="10"/>
  <c r="G381" i="10"/>
  <c r="E381" i="10"/>
  <c r="B381" i="10"/>
  <c r="M380" i="10"/>
  <c r="K380" i="10"/>
  <c r="H380" i="10"/>
  <c r="G380" i="10"/>
  <c r="E380" i="10"/>
  <c r="B380" i="10"/>
  <c r="M379" i="10"/>
  <c r="K379" i="10"/>
  <c r="H379" i="10"/>
  <c r="G379" i="10"/>
  <c r="E379" i="10"/>
  <c r="B379" i="10"/>
  <c r="M378" i="10"/>
  <c r="K378" i="10"/>
  <c r="H378" i="10"/>
  <c r="G378" i="10"/>
  <c r="E378" i="10"/>
  <c r="B378" i="10"/>
  <c r="M377" i="10"/>
  <c r="K377" i="10"/>
  <c r="H377" i="10"/>
  <c r="G377" i="10"/>
  <c r="E377" i="10"/>
  <c r="B377" i="10"/>
  <c r="M376" i="10"/>
  <c r="K376" i="10"/>
  <c r="H376" i="10"/>
  <c r="G376" i="10"/>
  <c r="E376" i="10"/>
  <c r="B376" i="10"/>
  <c r="M375" i="10"/>
  <c r="K375" i="10"/>
  <c r="H375" i="10"/>
  <c r="G375" i="10"/>
  <c r="E375" i="10"/>
  <c r="B375" i="10"/>
  <c r="M374" i="10"/>
  <c r="K374" i="10"/>
  <c r="H374" i="10"/>
  <c r="G374" i="10"/>
  <c r="E374" i="10"/>
  <c r="B374" i="10"/>
  <c r="M373" i="10"/>
  <c r="K373" i="10"/>
  <c r="H373" i="10"/>
  <c r="G373" i="10"/>
  <c r="E373" i="10"/>
  <c r="B373" i="10"/>
  <c r="M372" i="10"/>
  <c r="K372" i="10"/>
  <c r="H372" i="10"/>
  <c r="G372" i="10"/>
  <c r="E372" i="10"/>
  <c r="B372" i="10"/>
  <c r="M371" i="10"/>
  <c r="K371" i="10"/>
  <c r="H371" i="10"/>
  <c r="G371" i="10"/>
  <c r="E371" i="10"/>
  <c r="B371" i="10"/>
  <c r="M370" i="10"/>
  <c r="K370" i="10"/>
  <c r="H370" i="10"/>
  <c r="G370" i="10"/>
  <c r="E370" i="10"/>
  <c r="B370" i="10"/>
  <c r="M369" i="10"/>
  <c r="K369" i="10"/>
  <c r="H369" i="10"/>
  <c r="G369" i="10"/>
  <c r="E369" i="10"/>
  <c r="B369" i="10"/>
  <c r="M368" i="10"/>
  <c r="K368" i="10"/>
  <c r="H368" i="10"/>
  <c r="G368" i="10"/>
  <c r="E368" i="10"/>
  <c r="B368" i="10"/>
  <c r="M367" i="10"/>
  <c r="K367" i="10"/>
  <c r="H367" i="10"/>
  <c r="G367" i="10"/>
  <c r="E367" i="10"/>
  <c r="B367" i="10"/>
  <c r="M366" i="10"/>
  <c r="K366" i="10"/>
  <c r="H366" i="10"/>
  <c r="G366" i="10"/>
  <c r="E366" i="10"/>
  <c r="B366" i="10"/>
  <c r="M365" i="10"/>
  <c r="K365" i="10"/>
  <c r="H365" i="10"/>
  <c r="G365" i="10"/>
  <c r="E365" i="10"/>
  <c r="B365" i="10"/>
  <c r="M364" i="10"/>
  <c r="K364" i="10"/>
  <c r="H364" i="10"/>
  <c r="G364" i="10"/>
  <c r="E364" i="10"/>
  <c r="B364" i="10"/>
  <c r="M363" i="10"/>
  <c r="K363" i="10"/>
  <c r="H363" i="10"/>
  <c r="G363" i="10"/>
  <c r="E363" i="10"/>
  <c r="B363" i="10"/>
  <c r="M362" i="10"/>
  <c r="K362" i="10"/>
  <c r="H362" i="10"/>
  <c r="G362" i="10"/>
  <c r="E362" i="10"/>
  <c r="B362" i="10"/>
  <c r="M361" i="10"/>
  <c r="K361" i="10"/>
  <c r="H361" i="10"/>
  <c r="G361" i="10"/>
  <c r="E361" i="10"/>
  <c r="B361" i="10"/>
  <c r="M360" i="10"/>
  <c r="K360" i="10"/>
  <c r="H360" i="10"/>
  <c r="G360" i="10"/>
  <c r="E360" i="10"/>
  <c r="B360" i="10"/>
  <c r="M359" i="10"/>
  <c r="K359" i="10"/>
  <c r="H359" i="10"/>
  <c r="G359" i="10"/>
  <c r="E359" i="10"/>
  <c r="B359" i="10"/>
  <c r="M358" i="10"/>
  <c r="K358" i="10"/>
  <c r="H358" i="10"/>
  <c r="G358" i="10"/>
  <c r="E358" i="10"/>
  <c r="B358" i="10"/>
  <c r="M357" i="10"/>
  <c r="K357" i="10"/>
  <c r="H357" i="10"/>
  <c r="G357" i="10"/>
  <c r="E357" i="10"/>
  <c r="B357" i="10"/>
  <c r="M356" i="10"/>
  <c r="K356" i="10"/>
  <c r="H356" i="10"/>
  <c r="G356" i="10"/>
  <c r="E356" i="10"/>
  <c r="B356" i="10"/>
  <c r="M355" i="10"/>
  <c r="K355" i="10"/>
  <c r="H355" i="10"/>
  <c r="G355" i="10"/>
  <c r="E355" i="10"/>
  <c r="B355" i="10"/>
  <c r="M354" i="10"/>
  <c r="K354" i="10"/>
  <c r="H354" i="10"/>
  <c r="G354" i="10"/>
  <c r="E354" i="10"/>
  <c r="B354" i="10"/>
  <c r="M353" i="10"/>
  <c r="K353" i="10"/>
  <c r="H353" i="10"/>
  <c r="G353" i="10"/>
  <c r="E353" i="10"/>
  <c r="B353" i="10"/>
  <c r="M352" i="10"/>
  <c r="K352" i="10"/>
  <c r="H352" i="10"/>
  <c r="G352" i="10"/>
  <c r="E352" i="10"/>
  <c r="B352" i="10"/>
  <c r="M351" i="10"/>
  <c r="K351" i="10"/>
  <c r="H351" i="10"/>
  <c r="G351" i="10"/>
  <c r="E351" i="10"/>
  <c r="B351" i="10"/>
  <c r="M350" i="10"/>
  <c r="K350" i="10"/>
  <c r="H350" i="10"/>
  <c r="G350" i="10"/>
  <c r="E350" i="10"/>
  <c r="B350" i="10"/>
  <c r="M349" i="10"/>
  <c r="K349" i="10"/>
  <c r="H349" i="10"/>
  <c r="G349" i="10"/>
  <c r="E349" i="10"/>
  <c r="B349" i="10"/>
  <c r="M348" i="10"/>
  <c r="K348" i="10"/>
  <c r="H348" i="10"/>
  <c r="G348" i="10"/>
  <c r="E348" i="10"/>
  <c r="B348" i="10"/>
  <c r="M347" i="10"/>
  <c r="K347" i="10"/>
  <c r="H347" i="10"/>
  <c r="G347" i="10"/>
  <c r="E347" i="10"/>
  <c r="B347" i="10"/>
  <c r="M346" i="10"/>
  <c r="K346" i="10"/>
  <c r="H346" i="10"/>
  <c r="G346" i="10"/>
  <c r="E346" i="10"/>
  <c r="B346" i="10"/>
  <c r="M345" i="10"/>
  <c r="K345" i="10"/>
  <c r="H345" i="10"/>
  <c r="G345" i="10"/>
  <c r="E345" i="10"/>
  <c r="B345" i="10"/>
  <c r="M344" i="10"/>
  <c r="K344" i="10"/>
  <c r="H344" i="10"/>
  <c r="G344" i="10"/>
  <c r="E344" i="10"/>
  <c r="B344" i="10"/>
  <c r="M343" i="10"/>
  <c r="K343" i="10"/>
  <c r="H343" i="10"/>
  <c r="G343" i="10"/>
  <c r="E343" i="10"/>
  <c r="B343" i="10"/>
  <c r="M342" i="10"/>
  <c r="K342" i="10"/>
  <c r="H342" i="10"/>
  <c r="G342" i="10"/>
  <c r="E342" i="10"/>
  <c r="B342" i="10"/>
  <c r="M341" i="10"/>
  <c r="K341" i="10"/>
  <c r="H341" i="10"/>
  <c r="G341" i="10"/>
  <c r="E341" i="10"/>
  <c r="B341" i="10"/>
  <c r="M340" i="10"/>
  <c r="K340" i="10"/>
  <c r="H340" i="10"/>
  <c r="G340" i="10"/>
  <c r="E340" i="10"/>
  <c r="B340" i="10"/>
  <c r="M339" i="10"/>
  <c r="K339" i="10"/>
  <c r="H339" i="10"/>
  <c r="G339" i="10"/>
  <c r="E339" i="10"/>
  <c r="B339" i="10"/>
  <c r="M338" i="10"/>
  <c r="K338" i="10"/>
  <c r="H338" i="10"/>
  <c r="G338" i="10"/>
  <c r="E338" i="10"/>
  <c r="B338" i="10"/>
  <c r="M337" i="10"/>
  <c r="K337" i="10"/>
  <c r="H337" i="10"/>
  <c r="G337" i="10"/>
  <c r="E337" i="10"/>
  <c r="B337" i="10"/>
  <c r="M336" i="10"/>
  <c r="K336" i="10"/>
  <c r="H336" i="10"/>
  <c r="G336" i="10"/>
  <c r="E336" i="10"/>
  <c r="B336" i="10"/>
  <c r="M335" i="10"/>
  <c r="K335" i="10"/>
  <c r="H335" i="10"/>
  <c r="G335" i="10"/>
  <c r="E335" i="10"/>
  <c r="B335" i="10"/>
  <c r="M334" i="10"/>
  <c r="K334" i="10"/>
  <c r="H334" i="10"/>
  <c r="G334" i="10"/>
  <c r="E334" i="10"/>
  <c r="B334" i="10"/>
  <c r="M333" i="10"/>
  <c r="K333" i="10"/>
  <c r="H333" i="10"/>
  <c r="G333" i="10"/>
  <c r="E333" i="10"/>
  <c r="B333" i="10"/>
  <c r="M332" i="10"/>
  <c r="K332" i="10"/>
  <c r="H332" i="10"/>
  <c r="G332" i="10"/>
  <c r="E332" i="10"/>
  <c r="B332" i="10"/>
  <c r="M331" i="10"/>
  <c r="K331" i="10"/>
  <c r="H331" i="10"/>
  <c r="G331" i="10"/>
  <c r="E331" i="10"/>
  <c r="B331" i="10"/>
  <c r="M330" i="10"/>
  <c r="K330" i="10"/>
  <c r="H330" i="10"/>
  <c r="G330" i="10"/>
  <c r="E330" i="10"/>
  <c r="B330" i="10"/>
  <c r="M329" i="10"/>
  <c r="K329" i="10"/>
  <c r="H329" i="10"/>
  <c r="G329" i="10"/>
  <c r="E329" i="10"/>
  <c r="B329" i="10"/>
  <c r="M328" i="10"/>
  <c r="K328" i="10"/>
  <c r="H328" i="10"/>
  <c r="G328" i="10"/>
  <c r="E328" i="10"/>
  <c r="B328" i="10"/>
  <c r="M327" i="10"/>
  <c r="K327" i="10"/>
  <c r="H327" i="10"/>
  <c r="G327" i="10"/>
  <c r="E327" i="10"/>
  <c r="B327" i="10"/>
  <c r="M326" i="10"/>
  <c r="K326" i="10"/>
  <c r="H326" i="10"/>
  <c r="G326" i="10"/>
  <c r="E326" i="10"/>
  <c r="B326" i="10"/>
  <c r="M325" i="10"/>
  <c r="K325" i="10"/>
  <c r="H325" i="10"/>
  <c r="G325" i="10"/>
  <c r="E325" i="10"/>
  <c r="B325" i="10"/>
  <c r="M324" i="10"/>
  <c r="K324" i="10"/>
  <c r="H324" i="10"/>
  <c r="G324" i="10"/>
  <c r="E324" i="10"/>
  <c r="B324" i="10"/>
  <c r="M323" i="10"/>
  <c r="K323" i="10"/>
  <c r="H323" i="10"/>
  <c r="G323" i="10"/>
  <c r="E323" i="10"/>
  <c r="B323" i="10"/>
  <c r="M322" i="10"/>
  <c r="K322" i="10"/>
  <c r="H322" i="10"/>
  <c r="G322" i="10"/>
  <c r="E322" i="10"/>
  <c r="B322" i="10"/>
  <c r="M321" i="10"/>
  <c r="K321" i="10"/>
  <c r="H321" i="10"/>
  <c r="G321" i="10"/>
  <c r="E321" i="10"/>
  <c r="B321" i="10"/>
  <c r="M320" i="10"/>
  <c r="K320" i="10"/>
  <c r="H320" i="10"/>
  <c r="G320" i="10"/>
  <c r="E320" i="10"/>
  <c r="B320" i="10"/>
  <c r="M319" i="10"/>
  <c r="K319" i="10"/>
  <c r="H319" i="10"/>
  <c r="G319" i="10"/>
  <c r="E319" i="10"/>
  <c r="B319" i="10"/>
  <c r="M318" i="10"/>
  <c r="K318" i="10"/>
  <c r="H318" i="10"/>
  <c r="G318" i="10"/>
  <c r="E318" i="10"/>
  <c r="B318" i="10"/>
  <c r="M317" i="10"/>
  <c r="K317" i="10"/>
  <c r="H317" i="10"/>
  <c r="G317" i="10"/>
  <c r="E317" i="10"/>
  <c r="B317" i="10"/>
  <c r="M316" i="10"/>
  <c r="K316" i="10"/>
  <c r="H316" i="10"/>
  <c r="G316" i="10"/>
  <c r="E316" i="10"/>
  <c r="B316" i="10"/>
  <c r="M315" i="10"/>
  <c r="K315" i="10"/>
  <c r="H315" i="10"/>
  <c r="G315" i="10"/>
  <c r="E315" i="10"/>
  <c r="B315" i="10"/>
  <c r="M314" i="10"/>
  <c r="K314" i="10"/>
  <c r="H314" i="10"/>
  <c r="G314" i="10"/>
  <c r="E314" i="10"/>
  <c r="B314" i="10"/>
  <c r="M313" i="10"/>
  <c r="K313" i="10"/>
  <c r="H313" i="10"/>
  <c r="G313" i="10"/>
  <c r="E313" i="10"/>
  <c r="B313" i="10"/>
  <c r="M312" i="10"/>
  <c r="K312" i="10"/>
  <c r="H312" i="10"/>
  <c r="G312" i="10"/>
  <c r="E312" i="10"/>
  <c r="B312" i="10"/>
  <c r="M311" i="10"/>
  <c r="K311" i="10"/>
  <c r="H311" i="10"/>
  <c r="G311" i="10"/>
  <c r="E311" i="10"/>
  <c r="B311" i="10"/>
  <c r="M310" i="10"/>
  <c r="K310" i="10"/>
  <c r="H310" i="10"/>
  <c r="G310" i="10"/>
  <c r="E310" i="10"/>
  <c r="B310" i="10"/>
  <c r="M309" i="10"/>
  <c r="K309" i="10"/>
  <c r="H309" i="10"/>
  <c r="G309" i="10"/>
  <c r="E309" i="10"/>
  <c r="B309" i="10"/>
  <c r="M308" i="10"/>
  <c r="K308" i="10"/>
  <c r="H308" i="10"/>
  <c r="G308" i="10"/>
  <c r="E308" i="10"/>
  <c r="B308" i="10"/>
  <c r="M307" i="10"/>
  <c r="K307" i="10"/>
  <c r="H307" i="10"/>
  <c r="G307" i="10"/>
  <c r="E307" i="10"/>
  <c r="B307" i="10"/>
  <c r="M306" i="10"/>
  <c r="K306" i="10"/>
  <c r="H306" i="10"/>
  <c r="G306" i="10"/>
  <c r="E306" i="10"/>
  <c r="B306" i="10"/>
  <c r="M305" i="10"/>
  <c r="K305" i="10"/>
  <c r="H305" i="10"/>
  <c r="G305" i="10"/>
  <c r="E305" i="10"/>
  <c r="B305" i="10"/>
  <c r="M304" i="10"/>
  <c r="K304" i="10"/>
  <c r="H304" i="10"/>
  <c r="G304" i="10"/>
  <c r="E304" i="10"/>
  <c r="B304" i="10"/>
  <c r="M303" i="10"/>
  <c r="K303" i="10"/>
  <c r="H303" i="10"/>
  <c r="G303" i="10"/>
  <c r="E303" i="10"/>
  <c r="B303" i="10"/>
  <c r="M302" i="10"/>
  <c r="K302" i="10"/>
  <c r="H302" i="10"/>
  <c r="G302" i="10"/>
  <c r="E302" i="10"/>
  <c r="B302" i="10"/>
  <c r="M301" i="10"/>
  <c r="K301" i="10"/>
  <c r="H301" i="10"/>
  <c r="G301" i="10"/>
  <c r="E301" i="10"/>
  <c r="B301" i="10"/>
  <c r="M300" i="10"/>
  <c r="K300" i="10"/>
  <c r="H300" i="10"/>
  <c r="G300" i="10"/>
  <c r="E300" i="10"/>
  <c r="B300" i="10"/>
  <c r="M299" i="10"/>
  <c r="K299" i="10"/>
  <c r="H299" i="10"/>
  <c r="G299" i="10"/>
  <c r="E299" i="10"/>
  <c r="B299" i="10"/>
  <c r="M298" i="10"/>
  <c r="K298" i="10"/>
  <c r="H298" i="10"/>
  <c r="G298" i="10"/>
  <c r="E298" i="10"/>
  <c r="B298" i="10"/>
  <c r="M297" i="10"/>
  <c r="K297" i="10"/>
  <c r="H297" i="10"/>
  <c r="G297" i="10"/>
  <c r="E297" i="10"/>
  <c r="B297" i="10"/>
  <c r="M296" i="10"/>
  <c r="K296" i="10"/>
  <c r="H296" i="10"/>
  <c r="G296" i="10"/>
  <c r="E296" i="10"/>
  <c r="B296" i="10"/>
  <c r="M295" i="10"/>
  <c r="K295" i="10"/>
  <c r="H295" i="10"/>
  <c r="G295" i="10"/>
  <c r="E295" i="10"/>
  <c r="B295" i="10"/>
  <c r="M294" i="10"/>
  <c r="K294" i="10"/>
  <c r="H294" i="10"/>
  <c r="G294" i="10"/>
  <c r="E294" i="10"/>
  <c r="B294" i="10"/>
  <c r="M293" i="10"/>
  <c r="K293" i="10"/>
  <c r="H293" i="10"/>
  <c r="G293" i="10"/>
  <c r="E293" i="10"/>
  <c r="B293" i="10"/>
  <c r="M292" i="10"/>
  <c r="K292" i="10"/>
  <c r="H292" i="10"/>
  <c r="G292" i="10"/>
  <c r="E292" i="10"/>
  <c r="B292" i="10"/>
  <c r="M291" i="10"/>
  <c r="K291" i="10"/>
  <c r="H291" i="10"/>
  <c r="G291" i="10"/>
  <c r="E291" i="10"/>
  <c r="B291" i="10"/>
  <c r="M290" i="10"/>
  <c r="K290" i="10"/>
  <c r="H290" i="10"/>
  <c r="G290" i="10"/>
  <c r="E290" i="10"/>
  <c r="B290" i="10"/>
  <c r="M289" i="10"/>
  <c r="K289" i="10"/>
  <c r="H289" i="10"/>
  <c r="G289" i="10"/>
  <c r="E289" i="10"/>
  <c r="B289" i="10"/>
  <c r="M288" i="10"/>
  <c r="K288" i="10"/>
  <c r="H288" i="10"/>
  <c r="G288" i="10"/>
  <c r="E288" i="10"/>
  <c r="B288" i="10"/>
  <c r="M287" i="10"/>
  <c r="K287" i="10"/>
  <c r="H287" i="10"/>
  <c r="G287" i="10"/>
  <c r="E287" i="10"/>
  <c r="B287" i="10"/>
  <c r="M286" i="10"/>
  <c r="K286" i="10"/>
  <c r="H286" i="10"/>
  <c r="G286" i="10"/>
  <c r="E286" i="10"/>
  <c r="B286" i="10"/>
  <c r="M285" i="10"/>
  <c r="K285" i="10"/>
  <c r="H285" i="10"/>
  <c r="G285" i="10"/>
  <c r="E285" i="10"/>
  <c r="B285" i="10"/>
  <c r="M284" i="10"/>
  <c r="K284" i="10"/>
  <c r="H284" i="10"/>
  <c r="G284" i="10"/>
  <c r="E284" i="10"/>
  <c r="B284" i="10"/>
  <c r="M283" i="10"/>
  <c r="K283" i="10"/>
  <c r="H283" i="10"/>
  <c r="G283" i="10"/>
  <c r="E283" i="10"/>
  <c r="B283" i="10"/>
  <c r="M282" i="10"/>
  <c r="K282" i="10"/>
  <c r="H282" i="10"/>
  <c r="G282" i="10"/>
  <c r="E282" i="10"/>
  <c r="B282" i="10"/>
  <c r="M281" i="10"/>
  <c r="K281" i="10"/>
  <c r="H281" i="10"/>
  <c r="G281" i="10"/>
  <c r="E281" i="10"/>
  <c r="B281" i="10"/>
  <c r="M280" i="10"/>
  <c r="K280" i="10"/>
  <c r="H280" i="10"/>
  <c r="G280" i="10"/>
  <c r="E280" i="10"/>
  <c r="B280" i="10"/>
  <c r="M279" i="10"/>
  <c r="K279" i="10"/>
  <c r="H279" i="10"/>
  <c r="G279" i="10"/>
  <c r="E279" i="10"/>
  <c r="B279" i="10"/>
  <c r="M278" i="10"/>
  <c r="K278" i="10"/>
  <c r="H278" i="10"/>
  <c r="G278" i="10"/>
  <c r="E278" i="10"/>
  <c r="B278" i="10"/>
  <c r="M277" i="10"/>
  <c r="K277" i="10"/>
  <c r="H277" i="10"/>
  <c r="G277" i="10"/>
  <c r="E277" i="10"/>
  <c r="B277" i="10"/>
  <c r="M276" i="10"/>
  <c r="K276" i="10"/>
  <c r="H276" i="10"/>
  <c r="G276" i="10"/>
  <c r="E276" i="10"/>
  <c r="B276" i="10"/>
  <c r="M275" i="10"/>
  <c r="K275" i="10"/>
  <c r="H275" i="10"/>
  <c r="G275" i="10"/>
  <c r="E275" i="10"/>
  <c r="B275" i="10"/>
  <c r="M274" i="10"/>
  <c r="K274" i="10"/>
  <c r="H274" i="10"/>
  <c r="G274" i="10"/>
  <c r="E274" i="10"/>
  <c r="B274" i="10"/>
  <c r="M273" i="10"/>
  <c r="K273" i="10"/>
  <c r="H273" i="10"/>
  <c r="G273" i="10"/>
  <c r="E273" i="10"/>
  <c r="B273" i="10"/>
  <c r="M272" i="10"/>
  <c r="K272" i="10"/>
  <c r="H272" i="10"/>
  <c r="G272" i="10"/>
  <c r="E272" i="10"/>
  <c r="B272" i="10"/>
  <c r="M271" i="10"/>
  <c r="K271" i="10"/>
  <c r="H271" i="10"/>
  <c r="G271" i="10"/>
  <c r="E271" i="10"/>
  <c r="B271" i="10"/>
  <c r="M270" i="10"/>
  <c r="K270" i="10"/>
  <c r="H270" i="10"/>
  <c r="G270" i="10"/>
  <c r="E270" i="10"/>
  <c r="B270" i="10"/>
  <c r="M269" i="10"/>
  <c r="K269" i="10"/>
  <c r="H269" i="10"/>
  <c r="G269" i="10"/>
  <c r="E269" i="10"/>
  <c r="B269" i="10"/>
  <c r="M268" i="10"/>
  <c r="K268" i="10"/>
  <c r="H268" i="10"/>
  <c r="G268" i="10"/>
  <c r="E268" i="10"/>
  <c r="B268" i="10"/>
  <c r="M267" i="10"/>
  <c r="K267" i="10"/>
  <c r="H267" i="10"/>
  <c r="G267" i="10"/>
  <c r="E267" i="10"/>
  <c r="B267" i="10"/>
  <c r="M266" i="10"/>
  <c r="K266" i="10"/>
  <c r="H266" i="10"/>
  <c r="G266" i="10"/>
  <c r="E266" i="10"/>
  <c r="B266" i="10"/>
  <c r="M265" i="10"/>
  <c r="K265" i="10"/>
  <c r="H265" i="10"/>
  <c r="G265" i="10"/>
  <c r="E265" i="10"/>
  <c r="B265" i="10"/>
  <c r="M264" i="10"/>
  <c r="K264" i="10"/>
  <c r="H264" i="10"/>
  <c r="G264" i="10"/>
  <c r="E264" i="10"/>
  <c r="B264" i="10"/>
  <c r="M263" i="10"/>
  <c r="K263" i="10"/>
  <c r="H263" i="10"/>
  <c r="G263" i="10"/>
  <c r="E263" i="10"/>
  <c r="B263" i="10"/>
  <c r="M262" i="10"/>
  <c r="K262" i="10"/>
  <c r="H262" i="10"/>
  <c r="G262" i="10"/>
  <c r="E262" i="10"/>
  <c r="B262" i="10"/>
  <c r="M261" i="10"/>
  <c r="K261" i="10"/>
  <c r="H261" i="10"/>
  <c r="G261" i="10"/>
  <c r="E261" i="10"/>
  <c r="B261" i="10"/>
  <c r="M260" i="10"/>
  <c r="K260" i="10"/>
  <c r="H260" i="10"/>
  <c r="G260" i="10"/>
  <c r="E260" i="10"/>
  <c r="B260" i="10"/>
  <c r="M259" i="10"/>
  <c r="K259" i="10"/>
  <c r="H259" i="10"/>
  <c r="G259" i="10"/>
  <c r="E259" i="10"/>
  <c r="B259" i="10"/>
  <c r="M258" i="10"/>
  <c r="K258" i="10"/>
  <c r="H258" i="10"/>
  <c r="G258" i="10"/>
  <c r="E258" i="10"/>
  <c r="B258" i="10"/>
  <c r="M257" i="10"/>
  <c r="K257" i="10"/>
  <c r="H257" i="10"/>
  <c r="G257" i="10"/>
  <c r="E257" i="10"/>
  <c r="B257" i="10"/>
  <c r="M256" i="10"/>
  <c r="K256" i="10"/>
  <c r="H256" i="10"/>
  <c r="G256" i="10"/>
  <c r="E256" i="10"/>
  <c r="B256" i="10"/>
  <c r="M255" i="10"/>
  <c r="K255" i="10"/>
  <c r="H255" i="10"/>
  <c r="G255" i="10"/>
  <c r="E255" i="10"/>
  <c r="B255" i="10"/>
  <c r="M254" i="10"/>
  <c r="K254" i="10"/>
  <c r="H254" i="10"/>
  <c r="G254" i="10"/>
  <c r="E254" i="10"/>
  <c r="B254" i="10"/>
  <c r="M253" i="10"/>
  <c r="K253" i="10"/>
  <c r="H253" i="10"/>
  <c r="G253" i="10"/>
  <c r="E253" i="10"/>
  <c r="B253" i="10"/>
  <c r="M252" i="10"/>
  <c r="K252" i="10"/>
  <c r="H252" i="10"/>
  <c r="G252" i="10"/>
  <c r="E252" i="10"/>
  <c r="B252" i="10"/>
  <c r="M251" i="10"/>
  <c r="K251" i="10"/>
  <c r="H251" i="10"/>
  <c r="G251" i="10"/>
  <c r="E251" i="10"/>
  <c r="B251" i="10"/>
  <c r="M250" i="10"/>
  <c r="K250" i="10"/>
  <c r="H250" i="10"/>
  <c r="G250" i="10"/>
  <c r="E250" i="10"/>
  <c r="B250" i="10"/>
  <c r="M249" i="10"/>
  <c r="K249" i="10"/>
  <c r="H249" i="10"/>
  <c r="G249" i="10"/>
  <c r="E249" i="10"/>
  <c r="B249" i="10"/>
  <c r="M248" i="10"/>
  <c r="K248" i="10"/>
  <c r="H248" i="10"/>
  <c r="G248" i="10"/>
  <c r="E248" i="10"/>
  <c r="B248" i="10"/>
  <c r="M247" i="10"/>
  <c r="K247" i="10"/>
  <c r="H247" i="10"/>
  <c r="G247" i="10"/>
  <c r="E247" i="10"/>
  <c r="B247" i="10"/>
  <c r="M246" i="10"/>
  <c r="K246" i="10"/>
  <c r="H246" i="10"/>
  <c r="G246" i="10"/>
  <c r="E246" i="10"/>
  <c r="B246" i="10"/>
  <c r="M245" i="10"/>
  <c r="K245" i="10"/>
  <c r="H245" i="10"/>
  <c r="G245" i="10"/>
  <c r="E245" i="10"/>
  <c r="B245" i="10"/>
  <c r="M244" i="10"/>
  <c r="K244" i="10"/>
  <c r="H244" i="10"/>
  <c r="G244" i="10"/>
  <c r="E244" i="10"/>
  <c r="B244" i="10"/>
  <c r="M243" i="10"/>
  <c r="K243" i="10"/>
  <c r="H243" i="10"/>
  <c r="G243" i="10"/>
  <c r="E243" i="10"/>
  <c r="B243" i="10"/>
  <c r="M242" i="10"/>
  <c r="K242" i="10"/>
  <c r="H242" i="10"/>
  <c r="G242" i="10"/>
  <c r="E242" i="10"/>
  <c r="B242" i="10"/>
  <c r="M241" i="10"/>
  <c r="K241" i="10"/>
  <c r="H241" i="10"/>
  <c r="G241" i="10"/>
  <c r="E241" i="10"/>
  <c r="B241" i="10"/>
  <c r="M240" i="10"/>
  <c r="K240" i="10"/>
  <c r="H240" i="10"/>
  <c r="G240" i="10"/>
  <c r="E240" i="10"/>
  <c r="B240" i="10"/>
  <c r="M239" i="10"/>
  <c r="K239" i="10"/>
  <c r="H239" i="10"/>
  <c r="G239" i="10"/>
  <c r="E239" i="10"/>
  <c r="B239" i="10"/>
  <c r="M238" i="10"/>
  <c r="K238" i="10"/>
  <c r="H238" i="10"/>
  <c r="G238" i="10"/>
  <c r="E238" i="10"/>
  <c r="B238" i="10"/>
  <c r="M237" i="10"/>
  <c r="K237" i="10"/>
  <c r="H237" i="10"/>
  <c r="G237" i="10"/>
  <c r="E237" i="10"/>
  <c r="B237" i="10"/>
  <c r="M236" i="10"/>
  <c r="K236" i="10"/>
  <c r="H236" i="10"/>
  <c r="G236" i="10"/>
  <c r="E236" i="10"/>
  <c r="B236" i="10"/>
  <c r="M235" i="10"/>
  <c r="K235" i="10"/>
  <c r="H235" i="10"/>
  <c r="G235" i="10"/>
  <c r="E235" i="10"/>
  <c r="B235" i="10"/>
  <c r="M234" i="10"/>
  <c r="K234" i="10"/>
  <c r="H234" i="10"/>
  <c r="G234" i="10"/>
  <c r="E234" i="10"/>
  <c r="B234" i="10"/>
  <c r="M233" i="10"/>
  <c r="K233" i="10"/>
  <c r="H233" i="10"/>
  <c r="G233" i="10"/>
  <c r="E233" i="10"/>
  <c r="B233" i="10"/>
  <c r="M232" i="10"/>
  <c r="K232" i="10"/>
  <c r="H232" i="10"/>
  <c r="G232" i="10"/>
  <c r="E232" i="10"/>
  <c r="B232" i="10"/>
  <c r="M231" i="10"/>
  <c r="K231" i="10"/>
  <c r="H231" i="10"/>
  <c r="G231" i="10"/>
  <c r="E231" i="10"/>
  <c r="B231" i="10"/>
  <c r="M230" i="10"/>
  <c r="K230" i="10"/>
  <c r="H230" i="10"/>
  <c r="G230" i="10"/>
  <c r="E230" i="10"/>
  <c r="B230" i="10"/>
  <c r="M229" i="10"/>
  <c r="K229" i="10"/>
  <c r="H229" i="10"/>
  <c r="G229" i="10"/>
  <c r="E229" i="10"/>
  <c r="B229" i="10"/>
  <c r="M228" i="10"/>
  <c r="K228" i="10"/>
  <c r="H228" i="10"/>
  <c r="G228" i="10"/>
  <c r="E228" i="10"/>
  <c r="B228" i="10"/>
  <c r="M227" i="10"/>
  <c r="K227" i="10"/>
  <c r="H227" i="10"/>
  <c r="G227" i="10"/>
  <c r="E227" i="10"/>
  <c r="B227" i="10"/>
  <c r="M226" i="10"/>
  <c r="K226" i="10"/>
  <c r="H226" i="10"/>
  <c r="G226" i="10"/>
  <c r="E226" i="10"/>
  <c r="B226" i="10"/>
  <c r="M225" i="10"/>
  <c r="K225" i="10"/>
  <c r="H225" i="10"/>
  <c r="G225" i="10"/>
  <c r="E225" i="10"/>
  <c r="B225" i="10"/>
  <c r="M224" i="10"/>
  <c r="K224" i="10"/>
  <c r="H224" i="10"/>
  <c r="G224" i="10"/>
  <c r="E224" i="10"/>
  <c r="B224" i="10"/>
  <c r="M223" i="10"/>
  <c r="K223" i="10"/>
  <c r="H223" i="10"/>
  <c r="G223" i="10"/>
  <c r="E223" i="10"/>
  <c r="B223" i="10"/>
  <c r="M222" i="10"/>
  <c r="K222" i="10"/>
  <c r="H222" i="10"/>
  <c r="G222" i="10"/>
  <c r="E222" i="10"/>
  <c r="B222" i="10"/>
  <c r="M221" i="10"/>
  <c r="K221" i="10"/>
  <c r="H221" i="10"/>
  <c r="G221" i="10"/>
  <c r="E221" i="10"/>
  <c r="B221" i="10"/>
  <c r="M220" i="10"/>
  <c r="K220" i="10"/>
  <c r="H220" i="10"/>
  <c r="G220" i="10"/>
  <c r="E220" i="10"/>
  <c r="B220" i="10"/>
  <c r="M219" i="10"/>
  <c r="K219" i="10"/>
  <c r="H219" i="10"/>
  <c r="G219" i="10"/>
  <c r="E219" i="10"/>
  <c r="B219" i="10"/>
  <c r="M218" i="10"/>
  <c r="K218" i="10"/>
  <c r="H218" i="10"/>
  <c r="G218" i="10"/>
  <c r="E218" i="10"/>
  <c r="B218" i="10"/>
  <c r="M217" i="10"/>
  <c r="K217" i="10"/>
  <c r="H217" i="10"/>
  <c r="G217" i="10"/>
  <c r="E217" i="10"/>
  <c r="B217" i="10"/>
  <c r="M216" i="10"/>
  <c r="K216" i="10"/>
  <c r="H216" i="10"/>
  <c r="G216" i="10"/>
  <c r="E216" i="10"/>
  <c r="B216" i="10"/>
  <c r="M215" i="10"/>
  <c r="K215" i="10"/>
  <c r="H215" i="10"/>
  <c r="G215" i="10"/>
  <c r="E215" i="10"/>
  <c r="B215" i="10"/>
  <c r="M214" i="10"/>
  <c r="K214" i="10"/>
  <c r="H214" i="10"/>
  <c r="G214" i="10"/>
  <c r="E214" i="10"/>
  <c r="B214" i="10"/>
  <c r="M213" i="10"/>
  <c r="K213" i="10"/>
  <c r="H213" i="10"/>
  <c r="G213" i="10"/>
  <c r="E213" i="10"/>
  <c r="B213" i="10"/>
  <c r="M212" i="10"/>
  <c r="K212" i="10"/>
  <c r="H212" i="10"/>
  <c r="G212" i="10"/>
  <c r="E212" i="10"/>
  <c r="B212" i="10"/>
  <c r="M211" i="10"/>
  <c r="K211" i="10"/>
  <c r="H211" i="10"/>
  <c r="G211" i="10"/>
  <c r="E211" i="10"/>
  <c r="B211" i="10"/>
  <c r="M210" i="10"/>
  <c r="K210" i="10"/>
  <c r="H210" i="10"/>
  <c r="G210" i="10"/>
  <c r="E210" i="10"/>
  <c r="B210" i="10"/>
  <c r="M209" i="10"/>
  <c r="K209" i="10"/>
  <c r="H209" i="10"/>
  <c r="G209" i="10"/>
  <c r="E209" i="10"/>
  <c r="B209" i="10"/>
  <c r="M208" i="10"/>
  <c r="K208" i="10"/>
  <c r="H208" i="10"/>
  <c r="G208" i="10"/>
  <c r="E208" i="10"/>
  <c r="B208" i="10"/>
  <c r="M207" i="10"/>
  <c r="K207" i="10"/>
  <c r="H207" i="10"/>
  <c r="G207" i="10"/>
  <c r="E207" i="10"/>
  <c r="B207" i="10"/>
  <c r="M206" i="10"/>
  <c r="K206" i="10"/>
  <c r="H206" i="10"/>
  <c r="G206" i="10"/>
  <c r="E206" i="10"/>
  <c r="B206" i="10"/>
  <c r="M205" i="10"/>
  <c r="K205" i="10"/>
  <c r="H205" i="10"/>
  <c r="G205" i="10"/>
  <c r="E205" i="10"/>
  <c r="B205" i="10"/>
  <c r="M204" i="10"/>
  <c r="K204" i="10"/>
  <c r="H204" i="10"/>
  <c r="G204" i="10"/>
  <c r="E204" i="10"/>
  <c r="B204" i="10"/>
  <c r="M203" i="10"/>
  <c r="K203" i="10"/>
  <c r="H203" i="10"/>
  <c r="G203" i="10"/>
  <c r="E203" i="10"/>
  <c r="B203" i="10"/>
  <c r="M202" i="10"/>
  <c r="K202" i="10"/>
  <c r="H202" i="10"/>
  <c r="G202" i="10"/>
  <c r="E202" i="10"/>
  <c r="B202" i="10"/>
  <c r="M201" i="10"/>
  <c r="K201" i="10"/>
  <c r="H201" i="10"/>
  <c r="G201" i="10"/>
  <c r="E201" i="10"/>
  <c r="B201" i="10"/>
  <c r="M200" i="10"/>
  <c r="K200" i="10"/>
  <c r="H200" i="10"/>
  <c r="G200" i="10"/>
  <c r="E200" i="10"/>
  <c r="B200" i="10"/>
  <c r="M199" i="10"/>
  <c r="K199" i="10"/>
  <c r="H199" i="10"/>
  <c r="G199" i="10"/>
  <c r="E199" i="10"/>
  <c r="B199" i="10"/>
  <c r="M198" i="10"/>
  <c r="K198" i="10"/>
  <c r="H198" i="10"/>
  <c r="G198" i="10"/>
  <c r="E198" i="10"/>
  <c r="B198" i="10"/>
  <c r="M197" i="10"/>
  <c r="K197" i="10"/>
  <c r="H197" i="10"/>
  <c r="G197" i="10"/>
  <c r="E197" i="10"/>
  <c r="B197" i="10"/>
  <c r="M196" i="10"/>
  <c r="K196" i="10"/>
  <c r="H196" i="10"/>
  <c r="G196" i="10"/>
  <c r="E196" i="10"/>
  <c r="B196" i="10"/>
  <c r="M195" i="10"/>
  <c r="K195" i="10"/>
  <c r="H195" i="10"/>
  <c r="G195" i="10"/>
  <c r="E195" i="10"/>
  <c r="B195" i="10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C1500" i="10"/>
  <c r="C1498" i="10"/>
  <c r="C1496" i="10"/>
  <c r="C1494" i="10"/>
  <c r="C1492" i="10"/>
  <c r="C1490" i="10"/>
  <c r="C1488" i="10"/>
  <c r="C1486" i="10"/>
  <c r="C1484" i="10"/>
  <c r="C1482" i="10"/>
  <c r="C1480" i="10"/>
  <c r="C1478" i="10"/>
  <c r="C1476" i="10"/>
  <c r="C1474" i="10"/>
  <c r="C1472" i="10"/>
  <c r="C1470" i="10"/>
  <c r="C1468" i="10"/>
  <c r="C1466" i="10"/>
  <c r="C1464" i="10"/>
  <c r="C1462" i="10"/>
  <c r="C1460" i="10"/>
  <c r="C1458" i="10"/>
  <c r="C1456" i="10"/>
  <c r="C1454" i="10"/>
  <c r="C1452" i="10"/>
  <c r="C1450" i="10"/>
  <c r="C1448" i="10"/>
  <c r="C1446" i="10"/>
  <c r="C1444" i="10"/>
  <c r="C1442" i="10"/>
  <c r="C1440" i="10"/>
  <c r="C1438" i="10"/>
  <c r="C1436" i="10"/>
  <c r="C1434" i="10"/>
  <c r="C1432" i="10"/>
  <c r="C1430" i="10"/>
  <c r="C1428" i="10"/>
  <c r="C1426" i="10"/>
  <c r="C1424" i="10"/>
  <c r="C1422" i="10"/>
  <c r="C1420" i="10"/>
  <c r="C1418" i="10"/>
  <c r="C1416" i="10"/>
  <c r="C1414" i="10"/>
  <c r="C1412" i="10"/>
  <c r="C1410" i="10"/>
  <c r="C1408" i="10"/>
  <c r="C1406" i="10"/>
  <c r="C1404" i="10"/>
  <c r="C1402" i="10"/>
  <c r="C1400" i="10"/>
  <c r="C1398" i="10"/>
  <c r="C1396" i="10"/>
  <c r="C1394" i="10"/>
  <c r="C1392" i="10"/>
  <c r="C1390" i="10"/>
  <c r="C1388" i="10"/>
  <c r="C1386" i="10"/>
  <c r="C1384" i="10"/>
  <c r="C1382" i="10"/>
  <c r="C1380" i="10"/>
  <c r="C1378" i="10"/>
  <c r="C1376" i="10"/>
  <c r="C1374" i="10"/>
  <c r="C1372" i="10"/>
  <c r="C1370" i="10"/>
  <c r="C1368" i="10"/>
  <c r="C1366" i="10"/>
  <c r="C1364" i="10"/>
  <c r="C1362" i="10"/>
  <c r="C1360" i="10"/>
  <c r="C1358" i="10"/>
  <c r="C1356" i="10"/>
  <c r="C1354" i="10"/>
  <c r="C1352" i="10"/>
  <c r="C1350" i="10"/>
  <c r="C1348" i="10"/>
  <c r="C1346" i="10"/>
  <c r="C1344" i="10"/>
  <c r="C1342" i="10"/>
  <c r="C1340" i="10"/>
  <c r="C1338" i="10"/>
  <c r="C1336" i="10"/>
  <c r="C1334" i="10"/>
  <c r="C1332" i="10"/>
  <c r="C1330" i="10"/>
  <c r="C1328" i="10"/>
  <c r="C1326" i="10"/>
  <c r="C1324" i="10"/>
  <c r="C1322" i="10"/>
  <c r="C1320" i="10"/>
  <c r="C1318" i="10"/>
  <c r="C1316" i="10"/>
  <c r="C1314" i="10"/>
  <c r="C1312" i="10"/>
  <c r="C1310" i="10"/>
  <c r="C1308" i="10"/>
  <c r="C1306" i="10"/>
  <c r="C1304" i="10"/>
  <c r="C1302" i="10"/>
  <c r="C1300" i="10"/>
  <c r="C1298" i="10"/>
  <c r="C1296" i="10"/>
  <c r="C1294" i="10"/>
  <c r="C1292" i="10"/>
  <c r="C1290" i="10"/>
  <c r="C1288" i="10"/>
  <c r="C1286" i="10"/>
  <c r="C1284" i="10"/>
  <c r="C1282" i="10"/>
  <c r="C1280" i="10"/>
  <c r="C1278" i="10"/>
  <c r="C1276" i="10"/>
  <c r="C1274" i="10"/>
  <c r="C1272" i="10"/>
  <c r="C1270" i="10"/>
  <c r="C1268" i="10"/>
  <c r="C1266" i="10"/>
  <c r="C1264" i="10"/>
  <c r="C1262" i="10"/>
  <c r="C1260" i="10"/>
  <c r="C1258" i="10"/>
  <c r="C1256" i="10"/>
  <c r="C1254" i="10"/>
  <c r="C1252" i="10"/>
  <c r="C1250" i="10"/>
  <c r="C1248" i="10"/>
  <c r="C1246" i="10"/>
  <c r="C1244" i="10"/>
  <c r="C1242" i="10"/>
  <c r="C1240" i="10"/>
  <c r="C1238" i="10"/>
  <c r="C1236" i="10"/>
  <c r="C1234" i="10"/>
  <c r="C1232" i="10"/>
  <c r="C1230" i="10"/>
  <c r="C1228" i="10"/>
  <c r="C1226" i="10"/>
  <c r="C1224" i="10"/>
  <c r="C1222" i="10"/>
  <c r="C1220" i="10"/>
  <c r="C1218" i="10"/>
  <c r="C1216" i="10"/>
  <c r="C1214" i="10"/>
  <c r="C1212" i="10"/>
  <c r="C1210" i="10"/>
  <c r="C1208" i="10"/>
  <c r="C1206" i="10"/>
  <c r="C1204" i="10"/>
  <c r="C1202" i="10"/>
  <c r="C1200" i="10"/>
  <c r="C1198" i="10"/>
  <c r="C1196" i="10"/>
  <c r="C1194" i="10"/>
  <c r="C1192" i="10"/>
  <c r="C1190" i="10"/>
  <c r="C1188" i="10"/>
  <c r="C1186" i="10"/>
  <c r="C1184" i="10"/>
  <c r="C1182" i="10"/>
  <c r="C1180" i="10"/>
  <c r="C1178" i="10"/>
  <c r="C1176" i="10"/>
  <c r="C1174" i="10"/>
  <c r="C1172" i="10"/>
  <c r="C1170" i="10"/>
  <c r="C1168" i="10"/>
  <c r="C1166" i="10"/>
  <c r="C1164" i="10"/>
  <c r="C1162" i="10"/>
  <c r="C1160" i="10"/>
  <c r="C1158" i="10"/>
  <c r="C1156" i="10"/>
  <c r="C1154" i="10"/>
  <c r="C1152" i="10"/>
  <c r="C1150" i="10"/>
  <c r="C1148" i="10"/>
  <c r="C1146" i="10"/>
  <c r="C1144" i="10"/>
  <c r="C1142" i="10"/>
  <c r="C1140" i="10"/>
  <c r="C1138" i="10"/>
  <c r="C1136" i="10"/>
  <c r="C1134" i="10"/>
  <c r="C1132" i="10"/>
  <c r="C1130" i="10"/>
  <c r="C1128" i="10"/>
  <c r="C1126" i="10"/>
  <c r="C1124" i="10"/>
  <c r="C1122" i="10"/>
  <c r="C1120" i="10"/>
  <c r="C1118" i="10"/>
  <c r="C1116" i="10"/>
  <c r="C1114" i="10"/>
  <c r="C1112" i="10"/>
  <c r="C1110" i="10"/>
  <c r="C1108" i="10"/>
  <c r="C1106" i="10"/>
  <c r="C1104" i="10"/>
  <c r="C1102" i="10"/>
  <c r="C1100" i="10"/>
  <c r="C1098" i="10"/>
  <c r="C1096" i="10"/>
  <c r="C1094" i="10"/>
  <c r="C1092" i="10"/>
  <c r="C1090" i="10"/>
  <c r="C1088" i="10"/>
  <c r="C1086" i="10"/>
  <c r="C1084" i="10"/>
  <c r="C1082" i="10"/>
  <c r="C1080" i="10"/>
  <c r="C1078" i="10"/>
  <c r="C1076" i="10"/>
  <c r="C1074" i="10"/>
  <c r="C1072" i="10"/>
  <c r="C1070" i="10"/>
  <c r="C1068" i="10"/>
  <c r="C1066" i="10"/>
  <c r="C1064" i="10"/>
  <c r="C1062" i="10"/>
  <c r="C1060" i="10"/>
  <c r="C1058" i="10"/>
  <c r="C1056" i="10"/>
  <c r="C1054" i="10"/>
  <c r="C1052" i="10"/>
  <c r="C1050" i="10"/>
  <c r="C1048" i="10"/>
  <c r="C1046" i="10"/>
  <c r="C1044" i="10"/>
  <c r="C1042" i="10"/>
  <c r="C1040" i="10"/>
  <c r="C1038" i="10"/>
  <c r="C1036" i="10"/>
  <c r="C1034" i="10"/>
  <c r="C1032" i="10"/>
  <c r="C1030" i="10"/>
  <c r="C1028" i="10"/>
  <c r="C1026" i="10"/>
  <c r="C1024" i="10"/>
  <c r="C1022" i="10"/>
  <c r="C1020" i="10"/>
  <c r="C1018" i="10"/>
  <c r="C1016" i="10"/>
  <c r="C1014" i="10"/>
  <c r="C1012" i="10"/>
  <c r="C1010" i="10"/>
  <c r="C1008" i="10"/>
  <c r="C1006" i="10"/>
  <c r="C1004" i="10"/>
  <c r="C1002" i="10"/>
  <c r="C1000" i="10"/>
  <c r="C998" i="10"/>
  <c r="C996" i="10"/>
  <c r="C994" i="10"/>
  <c r="C992" i="10"/>
  <c r="C990" i="10"/>
  <c r="C988" i="10"/>
  <c r="C986" i="10"/>
  <c r="C984" i="10"/>
  <c r="C982" i="10"/>
  <c r="C980" i="10"/>
  <c r="C978" i="10"/>
  <c r="C976" i="10"/>
  <c r="C974" i="10"/>
  <c r="C972" i="10"/>
  <c r="C970" i="10"/>
  <c r="C968" i="10"/>
  <c r="C966" i="10"/>
  <c r="C964" i="10"/>
  <c r="C962" i="10"/>
  <c r="C960" i="10"/>
  <c r="C958" i="10"/>
  <c r="C956" i="10"/>
  <c r="C954" i="10"/>
  <c r="C952" i="10"/>
  <c r="C950" i="10"/>
  <c r="C948" i="10"/>
  <c r="C946" i="10"/>
  <c r="C944" i="10"/>
  <c r="C942" i="10"/>
  <c r="C940" i="10"/>
  <c r="C938" i="10"/>
  <c r="C936" i="10"/>
  <c r="C934" i="10"/>
  <c r="C932" i="10"/>
  <c r="C930" i="10"/>
  <c r="C928" i="10"/>
  <c r="C926" i="10"/>
  <c r="C924" i="10"/>
  <c r="C922" i="10"/>
  <c r="C920" i="10"/>
  <c r="C918" i="10"/>
  <c r="C916" i="10"/>
  <c r="C914" i="10"/>
  <c r="C912" i="10"/>
  <c r="C910" i="10"/>
  <c r="C908" i="10"/>
  <c r="C906" i="10"/>
  <c r="C904" i="10"/>
  <c r="C902" i="10"/>
  <c r="C900" i="10"/>
  <c r="C898" i="10"/>
  <c r="C896" i="10"/>
  <c r="C894" i="10"/>
  <c r="C892" i="10"/>
  <c r="C890" i="10"/>
  <c r="C888" i="10"/>
  <c r="C886" i="10"/>
  <c r="C884" i="10"/>
  <c r="C882" i="10"/>
  <c r="C880" i="10"/>
  <c r="C878" i="10"/>
  <c r="C876" i="10"/>
  <c r="C874" i="10"/>
  <c r="C872" i="10"/>
  <c r="C870" i="10"/>
  <c r="C868" i="10"/>
  <c r="C866" i="10"/>
  <c r="C864" i="10"/>
  <c r="C862" i="10"/>
  <c r="C860" i="10"/>
  <c r="C858" i="10"/>
  <c r="C856" i="10"/>
  <c r="C854" i="10"/>
  <c r="C852" i="10"/>
  <c r="C850" i="10"/>
  <c r="C848" i="10"/>
  <c r="C846" i="10"/>
  <c r="C844" i="10"/>
  <c r="C842" i="10"/>
  <c r="C840" i="10"/>
  <c r="C838" i="10"/>
  <c r="C836" i="10"/>
  <c r="C834" i="10"/>
  <c r="C832" i="10"/>
  <c r="C830" i="10"/>
  <c r="C828" i="10"/>
  <c r="C826" i="10"/>
  <c r="C824" i="10"/>
  <c r="C822" i="10"/>
  <c r="C820" i="10"/>
  <c r="C818" i="10"/>
  <c r="C816" i="10"/>
  <c r="C814" i="10"/>
  <c r="C812" i="10"/>
  <c r="C810" i="10"/>
  <c r="C808" i="10"/>
  <c r="C806" i="10"/>
  <c r="C804" i="10"/>
  <c r="C802" i="10"/>
  <c r="C800" i="10"/>
  <c r="C798" i="10"/>
  <c r="C796" i="10"/>
  <c r="C794" i="10"/>
  <c r="C792" i="10"/>
  <c r="C790" i="10"/>
  <c r="C788" i="10"/>
  <c r="C786" i="10"/>
  <c r="C784" i="10"/>
  <c r="C782" i="10"/>
  <c r="C780" i="10"/>
  <c r="C778" i="10"/>
  <c r="C776" i="10"/>
  <c r="C774" i="10"/>
  <c r="C772" i="10"/>
  <c r="C770" i="10"/>
  <c r="C768" i="10"/>
  <c r="C766" i="10"/>
  <c r="C764" i="10"/>
  <c r="C762" i="10"/>
  <c r="C760" i="10"/>
  <c r="C758" i="10"/>
  <c r="C756" i="10"/>
  <c r="C754" i="10"/>
  <c r="C752" i="10"/>
  <c r="C750" i="10"/>
  <c r="C748" i="10"/>
  <c r="C746" i="10"/>
  <c r="C744" i="10"/>
  <c r="C742" i="10"/>
  <c r="C740" i="10"/>
  <c r="C738" i="10"/>
  <c r="C736" i="10"/>
  <c r="C734" i="10"/>
  <c r="C732" i="10"/>
  <c r="C730" i="10"/>
  <c r="C728" i="10"/>
  <c r="C726" i="10"/>
  <c r="C724" i="10"/>
  <c r="C722" i="10"/>
  <c r="C720" i="10"/>
  <c r="C718" i="10"/>
  <c r="C716" i="10"/>
  <c r="C714" i="10"/>
  <c r="C712" i="10"/>
  <c r="C710" i="10"/>
  <c r="C708" i="10"/>
  <c r="C706" i="10"/>
  <c r="C704" i="10"/>
  <c r="C702" i="10"/>
  <c r="C700" i="10"/>
  <c r="C698" i="10"/>
  <c r="C696" i="10"/>
  <c r="C694" i="10"/>
  <c r="C692" i="10"/>
  <c r="C690" i="10"/>
  <c r="C688" i="10"/>
  <c r="C686" i="10"/>
  <c r="C684" i="10"/>
  <c r="C682" i="10"/>
  <c r="C680" i="10"/>
  <c r="C678" i="10"/>
  <c r="C676" i="10"/>
  <c r="C674" i="10"/>
  <c r="C672" i="10"/>
  <c r="C670" i="10"/>
  <c r="C668" i="10"/>
  <c r="C666" i="10"/>
  <c r="C664" i="10"/>
  <c r="C662" i="10"/>
  <c r="C660" i="10"/>
  <c r="C658" i="10"/>
  <c r="C656" i="10"/>
  <c r="C654" i="10"/>
  <c r="C652" i="10"/>
  <c r="C650" i="10"/>
  <c r="C648" i="10"/>
  <c r="C646" i="10"/>
  <c r="C644" i="10"/>
  <c r="C642" i="10"/>
  <c r="C640" i="10"/>
  <c r="C638" i="10"/>
  <c r="C636" i="10"/>
  <c r="C634" i="10"/>
  <c r="C632" i="10"/>
  <c r="C630" i="10"/>
  <c r="C628" i="10"/>
  <c r="C626" i="10"/>
  <c r="C624" i="10"/>
  <c r="C622" i="10"/>
  <c r="C620" i="10"/>
  <c r="C618" i="10"/>
  <c r="C616" i="10"/>
  <c r="C614" i="10"/>
  <c r="C612" i="10"/>
  <c r="C610" i="10"/>
  <c r="C608" i="10"/>
  <c r="C606" i="10"/>
  <c r="C604" i="10"/>
  <c r="C602" i="10"/>
  <c r="C600" i="10"/>
  <c r="C598" i="10"/>
  <c r="C596" i="10"/>
  <c r="C594" i="10"/>
  <c r="C592" i="10"/>
  <c r="C590" i="10"/>
  <c r="C588" i="10"/>
  <c r="C586" i="10"/>
  <c r="C584" i="10"/>
  <c r="C582" i="10"/>
  <c r="C580" i="10"/>
  <c r="C578" i="10"/>
  <c r="C576" i="10"/>
  <c r="C574" i="10"/>
  <c r="C572" i="10"/>
  <c r="C570" i="10"/>
  <c r="C568" i="10"/>
  <c r="C566" i="10"/>
  <c r="C564" i="10"/>
  <c r="C562" i="10"/>
  <c r="C560" i="10"/>
  <c r="C558" i="10"/>
  <c r="C556" i="10"/>
  <c r="C554" i="10"/>
  <c r="C552" i="10"/>
  <c r="C550" i="10"/>
  <c r="C548" i="10"/>
  <c r="C546" i="10"/>
  <c r="C544" i="10"/>
  <c r="C542" i="10"/>
  <c r="C540" i="10"/>
  <c r="C538" i="10"/>
  <c r="C536" i="10"/>
  <c r="C534" i="10"/>
  <c r="C532" i="10"/>
  <c r="C530" i="10"/>
  <c r="C528" i="10"/>
  <c r="C526" i="10"/>
  <c r="C524" i="10"/>
  <c r="C522" i="10"/>
  <c r="C520" i="10"/>
  <c r="C518" i="10"/>
  <c r="C516" i="10"/>
  <c r="C514" i="10"/>
  <c r="C512" i="10"/>
  <c r="C510" i="10"/>
  <c r="C508" i="10"/>
  <c r="C506" i="10"/>
  <c r="C504" i="10"/>
  <c r="C502" i="10"/>
  <c r="C500" i="10"/>
  <c r="C498" i="10"/>
  <c r="C496" i="10"/>
  <c r="C494" i="10"/>
  <c r="C492" i="10"/>
  <c r="C490" i="10"/>
  <c r="C488" i="10"/>
  <c r="C486" i="10"/>
  <c r="C484" i="10"/>
  <c r="C482" i="10"/>
  <c r="C480" i="10"/>
  <c r="C478" i="10"/>
  <c r="C476" i="10"/>
  <c r="C474" i="10"/>
  <c r="C472" i="10"/>
  <c r="C470" i="10"/>
  <c r="C468" i="10"/>
  <c r="C466" i="10"/>
  <c r="C464" i="10"/>
  <c r="C462" i="10"/>
  <c r="C460" i="10"/>
  <c r="C458" i="10"/>
  <c r="C456" i="10"/>
  <c r="C454" i="10"/>
  <c r="C452" i="10"/>
  <c r="C450" i="10"/>
  <c r="C448" i="10"/>
  <c r="C446" i="10"/>
  <c r="C444" i="10"/>
  <c r="C442" i="10"/>
  <c r="C440" i="10"/>
  <c r="C438" i="10"/>
  <c r="C436" i="10"/>
  <c r="C434" i="10"/>
  <c r="C432" i="10"/>
  <c r="C430" i="10"/>
  <c r="C428" i="10"/>
  <c r="C426" i="10"/>
  <c r="C424" i="10"/>
  <c r="C422" i="10"/>
  <c r="C420" i="10"/>
  <c r="C418" i="10"/>
  <c r="C416" i="10"/>
  <c r="C414" i="10"/>
  <c r="C412" i="10"/>
  <c r="C410" i="10"/>
  <c r="C408" i="10"/>
  <c r="C406" i="10"/>
  <c r="C404" i="10"/>
  <c r="C402" i="10"/>
  <c r="C400" i="10"/>
  <c r="C398" i="10"/>
  <c r="C396" i="10"/>
  <c r="C394" i="10"/>
  <c r="C392" i="10"/>
  <c r="C390" i="10"/>
  <c r="C388" i="10"/>
  <c r="C386" i="10"/>
  <c r="C384" i="10"/>
  <c r="C382" i="10"/>
  <c r="C380" i="10"/>
  <c r="C378" i="10"/>
  <c r="C376" i="10"/>
  <c r="C374" i="10"/>
  <c r="C372" i="10"/>
  <c r="C370" i="10"/>
  <c r="C368" i="10"/>
  <c r="C366" i="10"/>
  <c r="C364" i="10"/>
  <c r="C362" i="10"/>
  <c r="C360" i="10"/>
  <c r="C358" i="10"/>
  <c r="C356" i="10"/>
  <c r="C354" i="10"/>
  <c r="C352" i="10"/>
  <c r="C350" i="10"/>
  <c r="C348" i="10"/>
  <c r="C346" i="10"/>
  <c r="C344" i="10"/>
  <c r="C342" i="10"/>
  <c r="C340" i="10"/>
  <c r="C338" i="10"/>
  <c r="C336" i="10"/>
  <c r="C334" i="10"/>
  <c r="C332" i="10"/>
  <c r="C330" i="10"/>
  <c r="C328" i="10"/>
  <c r="C326" i="10"/>
  <c r="C324" i="10"/>
  <c r="C322" i="10"/>
  <c r="C320" i="10"/>
  <c r="C318" i="10"/>
  <c r="C316" i="10"/>
  <c r="C314" i="10"/>
  <c r="C312" i="10"/>
  <c r="C310" i="10"/>
  <c r="C308" i="10"/>
  <c r="C306" i="10"/>
  <c r="C304" i="10"/>
  <c r="C302" i="10"/>
  <c r="C300" i="10"/>
  <c r="C298" i="10"/>
  <c r="C296" i="10"/>
  <c r="C294" i="10"/>
  <c r="C292" i="10"/>
  <c r="C290" i="10"/>
  <c r="C288" i="10"/>
  <c r="C286" i="10"/>
  <c r="C284" i="10"/>
  <c r="C282" i="10"/>
  <c r="C280" i="10"/>
  <c r="C278" i="10"/>
  <c r="C276" i="10"/>
  <c r="C274" i="10"/>
  <c r="C272" i="10"/>
  <c r="C270" i="10"/>
  <c r="C268" i="10"/>
  <c r="C266" i="10"/>
  <c r="C264" i="10"/>
  <c r="C262" i="10"/>
  <c r="C260" i="10"/>
  <c r="C258" i="10"/>
  <c r="C256" i="10"/>
  <c r="C254" i="10"/>
  <c r="C252" i="10"/>
  <c r="C250" i="10"/>
  <c r="C248" i="10"/>
  <c r="C246" i="10"/>
  <c r="C244" i="10"/>
  <c r="C242" i="10"/>
  <c r="C240" i="10"/>
  <c r="C238" i="10"/>
  <c r="C236" i="10"/>
  <c r="C234" i="10"/>
  <c r="C232" i="10"/>
  <c r="C230" i="10"/>
  <c r="C228" i="10"/>
  <c r="C226" i="10"/>
  <c r="C224" i="10"/>
  <c r="C222" i="10"/>
  <c r="C220" i="10"/>
  <c r="C218" i="10"/>
  <c r="C216" i="10"/>
  <c r="C214" i="10"/>
  <c r="C212" i="10"/>
  <c r="C210" i="10"/>
  <c r="C208" i="10"/>
  <c r="C206" i="10"/>
  <c r="C204" i="10"/>
  <c r="C202" i="10"/>
  <c r="C200" i="10"/>
  <c r="C198" i="10"/>
  <c r="C196" i="10"/>
  <c r="C495" i="10"/>
  <c r="C493" i="10"/>
  <c r="C491" i="10"/>
  <c r="C489" i="10"/>
  <c r="C487" i="10"/>
  <c r="C485" i="10"/>
  <c r="C483" i="10"/>
  <c r="C481" i="10"/>
  <c r="C479" i="10"/>
  <c r="C477" i="10"/>
  <c r="C475" i="10"/>
  <c r="C473" i="10"/>
  <c r="C471" i="10"/>
  <c r="C469" i="10"/>
  <c r="C467" i="10"/>
  <c r="C465" i="10"/>
  <c r="C463" i="10"/>
  <c r="C461" i="10"/>
  <c r="C459" i="10"/>
  <c r="C457" i="10"/>
  <c r="C455" i="10"/>
  <c r="C453" i="10"/>
  <c r="C451" i="10"/>
  <c r="C449" i="10"/>
  <c r="C447" i="10"/>
  <c r="C445" i="10"/>
  <c r="C443" i="10"/>
  <c r="C441" i="10"/>
  <c r="C439" i="10"/>
  <c r="C437" i="10"/>
  <c r="C435" i="10"/>
  <c r="C433" i="10"/>
  <c r="C431" i="10"/>
  <c r="C429" i="10"/>
  <c r="C427" i="10"/>
  <c r="C425" i="10"/>
  <c r="C423" i="10"/>
  <c r="C421" i="10"/>
  <c r="C419" i="10"/>
  <c r="C417" i="10"/>
  <c r="C415" i="10"/>
  <c r="C413" i="10"/>
  <c r="C411" i="10"/>
  <c r="C409" i="10"/>
  <c r="C407" i="10"/>
  <c r="C405" i="10"/>
  <c r="C403" i="10"/>
  <c r="C401" i="10"/>
  <c r="C399" i="10"/>
  <c r="C397" i="10"/>
  <c r="C395" i="10"/>
  <c r="C393" i="10"/>
  <c r="C391" i="10"/>
  <c r="C389" i="10"/>
  <c r="C387" i="10"/>
  <c r="C385" i="10"/>
  <c r="C383" i="10"/>
  <c r="C381" i="10"/>
  <c r="C379" i="10"/>
  <c r="C377" i="10"/>
  <c r="C375" i="10"/>
  <c r="C373" i="10"/>
  <c r="C371" i="10"/>
  <c r="C369" i="10"/>
  <c r="C367" i="10"/>
  <c r="C365" i="10"/>
  <c r="C363" i="10"/>
  <c r="C361" i="10"/>
  <c r="C359" i="10"/>
  <c r="C357" i="10"/>
  <c r="C355" i="10"/>
  <c r="C353" i="10"/>
  <c r="C351" i="10"/>
  <c r="C349" i="10"/>
  <c r="C347" i="10"/>
  <c r="C345" i="10"/>
  <c r="C343" i="10"/>
  <c r="C341" i="10"/>
  <c r="C339" i="10"/>
  <c r="C337" i="10"/>
  <c r="C335" i="10"/>
  <c r="C333" i="10"/>
  <c r="C331" i="10"/>
  <c r="C329" i="10"/>
  <c r="C327" i="10"/>
  <c r="C325" i="10"/>
  <c r="C323" i="10"/>
  <c r="C321" i="10"/>
  <c r="C319" i="10"/>
  <c r="C317" i="10"/>
  <c r="C315" i="10"/>
  <c r="C313" i="10"/>
  <c r="C311" i="10"/>
  <c r="C309" i="10"/>
  <c r="C307" i="10"/>
  <c r="C305" i="10"/>
  <c r="C303" i="10"/>
  <c r="C301" i="10"/>
  <c r="C299" i="10"/>
  <c r="C297" i="10"/>
  <c r="C295" i="10"/>
  <c r="C293" i="10"/>
  <c r="C291" i="10"/>
  <c r="C289" i="10"/>
  <c r="C287" i="10"/>
  <c r="C285" i="10"/>
  <c r="C283" i="10"/>
  <c r="C281" i="10"/>
  <c r="C279" i="10"/>
  <c r="C277" i="10"/>
  <c r="C275" i="10"/>
  <c r="C273" i="10"/>
  <c r="C271" i="10"/>
  <c r="C269" i="10"/>
  <c r="C267" i="10"/>
  <c r="C265" i="10"/>
  <c r="C263" i="10"/>
  <c r="C261" i="10"/>
  <c r="C259" i="10"/>
  <c r="C257" i="10"/>
  <c r="C255" i="10"/>
  <c r="C253" i="10"/>
  <c r="C251" i="10"/>
  <c r="C249" i="10"/>
  <c r="C247" i="10"/>
  <c r="C245" i="10"/>
  <c r="C243" i="10"/>
  <c r="C241" i="10"/>
  <c r="C239" i="10"/>
  <c r="C237" i="10"/>
  <c r="C235" i="10"/>
  <c r="C233" i="10"/>
  <c r="C231" i="10"/>
  <c r="C229" i="10"/>
  <c r="C227" i="10"/>
  <c r="C225" i="10"/>
  <c r="C223" i="10"/>
  <c r="C221" i="10"/>
  <c r="C219" i="10"/>
  <c r="C217" i="10"/>
  <c r="C215" i="10"/>
  <c r="C213" i="10"/>
  <c r="C211" i="10"/>
  <c r="C209" i="10"/>
  <c r="C207" i="10"/>
  <c r="C205" i="10"/>
  <c r="C203" i="10"/>
  <c r="C201" i="10"/>
  <c r="C199" i="10"/>
  <c r="C197" i="10"/>
  <c r="C195" i="10"/>
  <c r="E14" i="10"/>
  <c r="E15" i="10"/>
  <c r="E16" i="10"/>
  <c r="H12" i="10"/>
  <c r="E12" i="10"/>
  <c r="H15" i="10"/>
  <c r="G13" i="10"/>
  <c r="C13" i="10"/>
  <c r="C16" i="10"/>
  <c r="C17" i="10"/>
  <c r="C21" i="10"/>
  <c r="C29" i="10"/>
  <c r="C45" i="10"/>
  <c r="C76" i="10"/>
  <c r="C111" i="10"/>
  <c r="C148" i="10"/>
  <c r="C151" i="10"/>
  <c r="C152" i="10"/>
  <c r="C159" i="10"/>
  <c r="C168" i="10"/>
  <c r="C185" i="10"/>
  <c r="C193" i="10"/>
  <c r="B7" i="2"/>
  <c r="B173" i="10"/>
  <c r="C173" i="10"/>
  <c r="B194" i="10"/>
  <c r="C194" i="10"/>
  <c r="E194" i="10"/>
  <c r="G194" i="10"/>
  <c r="H194" i="10"/>
  <c r="K194" i="10"/>
  <c r="B103" i="10"/>
  <c r="E103" i="10"/>
  <c r="G103" i="10"/>
  <c r="H103" i="10"/>
  <c r="K103" i="10"/>
  <c r="B104" i="10"/>
  <c r="E104" i="10"/>
  <c r="G104" i="10"/>
  <c r="H104" i="10"/>
  <c r="K104" i="10"/>
  <c r="B105" i="10"/>
  <c r="C105" i="10"/>
  <c r="E105" i="10"/>
  <c r="G105" i="10"/>
  <c r="H105" i="10"/>
  <c r="K105" i="10"/>
  <c r="B106" i="10"/>
  <c r="C106" i="10"/>
  <c r="E106" i="10"/>
  <c r="G106" i="10"/>
  <c r="H106" i="10"/>
  <c r="K106" i="10"/>
  <c r="B107" i="10"/>
  <c r="C107" i="10"/>
  <c r="E107" i="10"/>
  <c r="G107" i="10"/>
  <c r="H107" i="10"/>
  <c r="K107" i="10"/>
  <c r="B108" i="10"/>
  <c r="C108" i="10"/>
  <c r="E108" i="10"/>
  <c r="G108" i="10"/>
  <c r="H108" i="10"/>
  <c r="K108" i="10"/>
  <c r="B109" i="10"/>
  <c r="C109" i="10"/>
  <c r="E109" i="10"/>
  <c r="G109" i="10"/>
  <c r="H109" i="10"/>
  <c r="K109" i="10"/>
  <c r="B110" i="10"/>
  <c r="C110" i="10"/>
  <c r="E110" i="10"/>
  <c r="G110" i="10"/>
  <c r="H110" i="10"/>
  <c r="K110" i="10"/>
  <c r="B111" i="10"/>
  <c r="E111" i="10"/>
  <c r="G111" i="10"/>
  <c r="H111" i="10"/>
  <c r="K111" i="10"/>
  <c r="B112" i="10"/>
  <c r="E112" i="10"/>
  <c r="G112" i="10"/>
  <c r="H112" i="10"/>
  <c r="K112" i="10"/>
  <c r="B113" i="10"/>
  <c r="C113" i="10"/>
  <c r="E113" i="10"/>
  <c r="G113" i="10"/>
  <c r="H113" i="10"/>
  <c r="K113" i="10"/>
  <c r="B114" i="10"/>
  <c r="C114" i="10"/>
  <c r="E114" i="10"/>
  <c r="G114" i="10"/>
  <c r="H114" i="10"/>
  <c r="K114" i="10"/>
  <c r="B115" i="10"/>
  <c r="C115" i="10"/>
  <c r="E115" i="10"/>
  <c r="G115" i="10"/>
  <c r="H115" i="10"/>
  <c r="K115" i="10"/>
  <c r="B116" i="10"/>
  <c r="E116" i="10"/>
  <c r="G116" i="10"/>
  <c r="H116" i="10"/>
  <c r="K116" i="10"/>
  <c r="B117" i="10"/>
  <c r="E117" i="10"/>
  <c r="G117" i="10"/>
  <c r="H117" i="10"/>
  <c r="K117" i="10"/>
  <c r="B118" i="10"/>
  <c r="C118" i="10"/>
  <c r="E118" i="10"/>
  <c r="G118" i="10"/>
  <c r="H118" i="10"/>
  <c r="K118" i="10"/>
  <c r="B119" i="10"/>
  <c r="E119" i="10"/>
  <c r="G119" i="10"/>
  <c r="H119" i="10"/>
  <c r="K119" i="10"/>
  <c r="B120" i="10"/>
  <c r="E120" i="10"/>
  <c r="G120" i="10"/>
  <c r="H120" i="10"/>
  <c r="K120" i="10"/>
  <c r="B121" i="10"/>
  <c r="C121" i="10"/>
  <c r="E121" i="10"/>
  <c r="G121" i="10"/>
  <c r="H121" i="10"/>
  <c r="K121" i="10"/>
  <c r="B122" i="10"/>
  <c r="C122" i="10"/>
  <c r="E122" i="10"/>
  <c r="G122" i="10"/>
  <c r="H122" i="10"/>
  <c r="K122" i="10"/>
  <c r="B123" i="10"/>
  <c r="C123" i="10"/>
  <c r="E123" i="10"/>
  <c r="G123" i="10"/>
  <c r="H123" i="10"/>
  <c r="K123" i="10"/>
  <c r="B124" i="10"/>
  <c r="E124" i="10"/>
  <c r="G124" i="10"/>
  <c r="H124" i="10"/>
  <c r="K124" i="10"/>
  <c r="B125" i="10"/>
  <c r="C125" i="10"/>
  <c r="E125" i="10"/>
  <c r="G125" i="10"/>
  <c r="H125" i="10"/>
  <c r="K125" i="10"/>
  <c r="B126" i="10"/>
  <c r="C126" i="10"/>
  <c r="E126" i="10"/>
  <c r="G126" i="10"/>
  <c r="H126" i="10"/>
  <c r="K126" i="10"/>
  <c r="B127" i="10"/>
  <c r="E127" i="10"/>
  <c r="G127" i="10"/>
  <c r="H127" i="10"/>
  <c r="K127" i="10"/>
  <c r="B128" i="10"/>
  <c r="E128" i="10"/>
  <c r="G128" i="10"/>
  <c r="H128" i="10"/>
  <c r="K128" i="10"/>
  <c r="B129" i="10"/>
  <c r="C129" i="10"/>
  <c r="E129" i="10"/>
  <c r="G129" i="10"/>
  <c r="H129" i="10"/>
  <c r="K129" i="10"/>
  <c r="B130" i="10"/>
  <c r="C130" i="10"/>
  <c r="E130" i="10"/>
  <c r="G130" i="10"/>
  <c r="H130" i="10"/>
  <c r="K130" i="10"/>
  <c r="B131" i="10"/>
  <c r="C131" i="10"/>
  <c r="E131" i="10"/>
  <c r="G131" i="10"/>
  <c r="H131" i="10"/>
  <c r="K131" i="10"/>
  <c r="B132" i="10"/>
  <c r="E132" i="10"/>
  <c r="G132" i="10"/>
  <c r="H132" i="10"/>
  <c r="K132" i="10"/>
  <c r="B133" i="10"/>
  <c r="E133" i="10"/>
  <c r="G133" i="10"/>
  <c r="H133" i="10"/>
  <c r="K133" i="10"/>
  <c r="B134" i="10"/>
  <c r="C134" i="10"/>
  <c r="E134" i="10"/>
  <c r="G134" i="10"/>
  <c r="H134" i="10"/>
  <c r="K134" i="10"/>
  <c r="B135" i="10"/>
  <c r="E135" i="10"/>
  <c r="G135" i="10"/>
  <c r="H135" i="10"/>
  <c r="K135" i="10"/>
  <c r="B136" i="10"/>
  <c r="E136" i="10"/>
  <c r="G136" i="10"/>
  <c r="H136" i="10"/>
  <c r="K136" i="10"/>
  <c r="B137" i="10"/>
  <c r="C137" i="10"/>
  <c r="E137" i="10"/>
  <c r="G137" i="10"/>
  <c r="H137" i="10"/>
  <c r="K137" i="10"/>
  <c r="B138" i="10"/>
  <c r="C138" i="10"/>
  <c r="E138" i="10"/>
  <c r="G138" i="10"/>
  <c r="H138" i="10"/>
  <c r="K138" i="10"/>
  <c r="B139" i="10"/>
  <c r="C139" i="10"/>
  <c r="E139" i="10"/>
  <c r="G139" i="10"/>
  <c r="H139" i="10"/>
  <c r="K139" i="10"/>
  <c r="B140" i="10"/>
  <c r="C140" i="10"/>
  <c r="E140" i="10"/>
  <c r="G140" i="10"/>
  <c r="H140" i="10"/>
  <c r="K140" i="10"/>
  <c r="B141" i="10"/>
  <c r="C141" i="10"/>
  <c r="E141" i="10"/>
  <c r="G141" i="10"/>
  <c r="H141" i="10"/>
  <c r="K141" i="10"/>
  <c r="B142" i="10"/>
  <c r="C142" i="10"/>
  <c r="E142" i="10"/>
  <c r="G142" i="10"/>
  <c r="H142" i="10"/>
  <c r="K142" i="10"/>
  <c r="B143" i="10"/>
  <c r="E143" i="10"/>
  <c r="G143" i="10"/>
  <c r="H143" i="10"/>
  <c r="K143" i="10"/>
  <c r="B144" i="10"/>
  <c r="E144" i="10"/>
  <c r="G144" i="10"/>
  <c r="H144" i="10"/>
  <c r="K144" i="10"/>
  <c r="B145" i="10"/>
  <c r="C145" i="10"/>
  <c r="E145" i="10"/>
  <c r="G145" i="10"/>
  <c r="H145" i="10"/>
  <c r="K145" i="10"/>
  <c r="B146" i="10"/>
  <c r="C146" i="10"/>
  <c r="E146" i="10"/>
  <c r="G146" i="10"/>
  <c r="H146" i="10"/>
  <c r="K146" i="10"/>
  <c r="B147" i="10"/>
  <c r="C147" i="10"/>
  <c r="E147" i="10"/>
  <c r="G147" i="10"/>
  <c r="H147" i="10"/>
  <c r="K147" i="10"/>
  <c r="B148" i="10"/>
  <c r="E148" i="10"/>
  <c r="G148" i="10"/>
  <c r="H148" i="10"/>
  <c r="K148" i="10"/>
  <c r="B149" i="10"/>
  <c r="E149" i="10"/>
  <c r="G149" i="10"/>
  <c r="H149" i="10"/>
  <c r="K149" i="10"/>
  <c r="B150" i="10"/>
  <c r="C150" i="10"/>
  <c r="E150" i="10"/>
  <c r="G150" i="10"/>
  <c r="H150" i="10"/>
  <c r="K150" i="10"/>
  <c r="B151" i="10"/>
  <c r="E151" i="10"/>
  <c r="G151" i="10"/>
  <c r="H151" i="10"/>
  <c r="K151" i="10"/>
  <c r="B152" i="10"/>
  <c r="E152" i="10"/>
  <c r="G152" i="10"/>
  <c r="H152" i="10"/>
  <c r="K152" i="10"/>
  <c r="B153" i="10"/>
  <c r="C153" i="10"/>
  <c r="E153" i="10"/>
  <c r="G153" i="10"/>
  <c r="H153" i="10"/>
  <c r="K153" i="10"/>
  <c r="B154" i="10"/>
  <c r="C154" i="10"/>
  <c r="E154" i="10"/>
  <c r="G154" i="10"/>
  <c r="H154" i="10"/>
  <c r="K154" i="10"/>
  <c r="B155" i="10"/>
  <c r="C155" i="10"/>
  <c r="E155" i="10"/>
  <c r="G155" i="10"/>
  <c r="H155" i="10"/>
  <c r="K155" i="10"/>
  <c r="B156" i="10"/>
  <c r="E156" i="10"/>
  <c r="G156" i="10"/>
  <c r="H156" i="10"/>
  <c r="K156" i="10"/>
  <c r="B157" i="10"/>
  <c r="C157" i="10"/>
  <c r="E157" i="10"/>
  <c r="G157" i="10"/>
  <c r="H157" i="10"/>
  <c r="K157" i="10"/>
  <c r="B158" i="10"/>
  <c r="C158" i="10"/>
  <c r="E158" i="10"/>
  <c r="G158" i="10"/>
  <c r="H158" i="10"/>
  <c r="K158" i="10"/>
  <c r="B159" i="10"/>
  <c r="E159" i="10"/>
  <c r="G159" i="10"/>
  <c r="H159" i="10"/>
  <c r="K159" i="10"/>
  <c r="B160" i="10"/>
  <c r="E160" i="10"/>
  <c r="G160" i="10"/>
  <c r="H160" i="10"/>
  <c r="K160" i="10"/>
  <c r="B161" i="10"/>
  <c r="C161" i="10"/>
  <c r="E161" i="10"/>
  <c r="G161" i="10"/>
  <c r="H161" i="10"/>
  <c r="K161" i="10"/>
  <c r="B162" i="10"/>
  <c r="C162" i="10"/>
  <c r="E162" i="10"/>
  <c r="G162" i="10"/>
  <c r="H162" i="10"/>
  <c r="K162" i="10"/>
  <c r="B163" i="10"/>
  <c r="C163" i="10"/>
  <c r="E163" i="10"/>
  <c r="G163" i="10"/>
  <c r="H163" i="10"/>
  <c r="K163" i="10"/>
  <c r="B164" i="10"/>
  <c r="E164" i="10"/>
  <c r="G164" i="10"/>
  <c r="H164" i="10"/>
  <c r="K164" i="10"/>
  <c r="B165" i="10"/>
  <c r="E165" i="10"/>
  <c r="G165" i="10"/>
  <c r="H165" i="10"/>
  <c r="K165" i="10"/>
  <c r="B166" i="10"/>
  <c r="C166" i="10"/>
  <c r="E166" i="10"/>
  <c r="G166" i="10"/>
  <c r="H166" i="10"/>
  <c r="K166" i="10"/>
  <c r="B167" i="10"/>
  <c r="E167" i="10"/>
  <c r="G167" i="10"/>
  <c r="H167" i="10"/>
  <c r="K167" i="10"/>
  <c r="B168" i="10"/>
  <c r="E168" i="10"/>
  <c r="G168" i="10"/>
  <c r="H168" i="10"/>
  <c r="K168" i="10"/>
  <c r="B169" i="10"/>
  <c r="C169" i="10"/>
  <c r="E169" i="10"/>
  <c r="G169" i="10"/>
  <c r="H169" i="10"/>
  <c r="K169" i="10"/>
  <c r="B170" i="10"/>
  <c r="C170" i="10"/>
  <c r="E170" i="10"/>
  <c r="G170" i="10"/>
  <c r="H170" i="10"/>
  <c r="K170" i="10"/>
  <c r="B171" i="10"/>
  <c r="C171" i="10"/>
  <c r="E171" i="10"/>
  <c r="G171" i="10"/>
  <c r="H171" i="10"/>
  <c r="K171" i="10"/>
  <c r="B172" i="10"/>
  <c r="C172" i="10"/>
  <c r="E172" i="10"/>
  <c r="G172" i="10"/>
  <c r="H172" i="10"/>
  <c r="K172" i="10"/>
  <c r="E173" i="10"/>
  <c r="G173" i="10"/>
  <c r="H173" i="10"/>
  <c r="K173" i="10"/>
  <c r="B174" i="10"/>
  <c r="C174" i="10"/>
  <c r="E174" i="10"/>
  <c r="G174" i="10"/>
  <c r="H174" i="10"/>
  <c r="K174" i="10"/>
  <c r="B175" i="10"/>
  <c r="E175" i="10"/>
  <c r="G175" i="10"/>
  <c r="H175" i="10"/>
  <c r="K175" i="10"/>
  <c r="B176" i="10"/>
  <c r="E176" i="10"/>
  <c r="G176" i="10"/>
  <c r="H176" i="10"/>
  <c r="K176" i="10"/>
  <c r="B177" i="10"/>
  <c r="C177" i="10"/>
  <c r="E177" i="10"/>
  <c r="G177" i="10"/>
  <c r="H177" i="10"/>
  <c r="K177" i="10"/>
  <c r="B178" i="10"/>
  <c r="C178" i="10"/>
  <c r="E178" i="10"/>
  <c r="G178" i="10"/>
  <c r="H178" i="10"/>
  <c r="K178" i="10"/>
  <c r="B179" i="10"/>
  <c r="C179" i="10"/>
  <c r="E179" i="10"/>
  <c r="G179" i="10"/>
  <c r="H179" i="10"/>
  <c r="K179" i="10"/>
  <c r="B180" i="10"/>
  <c r="E180" i="10"/>
  <c r="G180" i="10"/>
  <c r="H180" i="10"/>
  <c r="K180" i="10"/>
  <c r="B181" i="10"/>
  <c r="E181" i="10"/>
  <c r="G181" i="10"/>
  <c r="H181" i="10"/>
  <c r="K181" i="10"/>
  <c r="B182" i="10"/>
  <c r="C182" i="10"/>
  <c r="E182" i="10"/>
  <c r="G182" i="10"/>
  <c r="H182" i="10"/>
  <c r="K182" i="10"/>
  <c r="B183" i="10"/>
  <c r="E183" i="10"/>
  <c r="G183" i="10"/>
  <c r="H183" i="10"/>
  <c r="K183" i="10"/>
  <c r="B184" i="10"/>
  <c r="E184" i="10"/>
  <c r="G184" i="10"/>
  <c r="H184" i="10"/>
  <c r="K184" i="10"/>
  <c r="B185" i="10"/>
  <c r="E185" i="10"/>
  <c r="G185" i="10"/>
  <c r="H185" i="10"/>
  <c r="K185" i="10"/>
  <c r="B186" i="10"/>
  <c r="C186" i="10"/>
  <c r="E186" i="10"/>
  <c r="G186" i="10"/>
  <c r="H186" i="10"/>
  <c r="K186" i="10"/>
  <c r="B187" i="10"/>
  <c r="C187" i="10"/>
  <c r="E187" i="10"/>
  <c r="G187" i="10"/>
  <c r="H187" i="10"/>
  <c r="K187" i="10"/>
  <c r="B188" i="10"/>
  <c r="E188" i="10"/>
  <c r="G188" i="10"/>
  <c r="H188" i="10"/>
  <c r="K188" i="10"/>
  <c r="B189" i="10"/>
  <c r="E189" i="10"/>
  <c r="G189" i="10"/>
  <c r="H189" i="10"/>
  <c r="K189" i="10"/>
  <c r="B190" i="10"/>
  <c r="C190" i="10"/>
  <c r="E190" i="10"/>
  <c r="G190" i="10"/>
  <c r="H190" i="10"/>
  <c r="K190" i="10"/>
  <c r="B191" i="10"/>
  <c r="E191" i="10"/>
  <c r="G191" i="10"/>
  <c r="H191" i="10"/>
  <c r="K191" i="10"/>
  <c r="B192" i="10"/>
  <c r="E192" i="10"/>
  <c r="G192" i="10"/>
  <c r="H192" i="10"/>
  <c r="K192" i="10"/>
  <c r="B193" i="10"/>
  <c r="E193" i="10"/>
  <c r="G193" i="10"/>
  <c r="H193" i="10"/>
  <c r="K193" i="10"/>
  <c r="P9" i="9"/>
  <c r="R9" i="9"/>
  <c r="B11" i="10"/>
  <c r="E11" i="10"/>
  <c r="B12" i="10"/>
  <c r="G12" i="10"/>
  <c r="K12" i="10"/>
  <c r="M12" i="10"/>
  <c r="B13" i="10"/>
  <c r="E13" i="10"/>
  <c r="H13" i="10"/>
  <c r="K13" i="10"/>
  <c r="M13" i="10"/>
  <c r="B14" i="10"/>
  <c r="G14" i="10"/>
  <c r="H14" i="10"/>
  <c r="K14" i="10"/>
  <c r="M14" i="10"/>
  <c r="B15" i="10"/>
  <c r="G15" i="10"/>
  <c r="K15" i="10"/>
  <c r="M15" i="10"/>
  <c r="B16" i="10"/>
  <c r="G16" i="10"/>
  <c r="H16" i="10"/>
  <c r="K16" i="10"/>
  <c r="M16" i="10"/>
  <c r="B17" i="10"/>
  <c r="E17" i="10"/>
  <c r="G17" i="10"/>
  <c r="H17" i="10"/>
  <c r="K17" i="10"/>
  <c r="M17" i="10"/>
  <c r="B18" i="10"/>
  <c r="C18" i="10"/>
  <c r="E18" i="10"/>
  <c r="G18" i="10"/>
  <c r="H18" i="10"/>
  <c r="K18" i="10"/>
  <c r="M18" i="10"/>
  <c r="B19" i="10"/>
  <c r="C19" i="10"/>
  <c r="E19" i="10"/>
  <c r="G19" i="10"/>
  <c r="H19" i="10"/>
  <c r="K19" i="10"/>
  <c r="M19" i="10"/>
  <c r="B20" i="10"/>
  <c r="C20" i="10"/>
  <c r="E20" i="10"/>
  <c r="G20" i="10"/>
  <c r="H20" i="10"/>
  <c r="K20" i="10"/>
  <c r="M20" i="10"/>
  <c r="B21" i="10"/>
  <c r="E21" i="10"/>
  <c r="G21" i="10"/>
  <c r="H21" i="10"/>
  <c r="K21" i="10"/>
  <c r="M21" i="10"/>
  <c r="B22" i="10"/>
  <c r="E22" i="10"/>
  <c r="G22" i="10"/>
  <c r="H22" i="10"/>
  <c r="K22" i="10"/>
  <c r="M22" i="10"/>
  <c r="B23" i="10"/>
  <c r="E23" i="10"/>
  <c r="G23" i="10"/>
  <c r="H23" i="10"/>
  <c r="K23" i="10"/>
  <c r="M23" i="10"/>
  <c r="B24" i="10"/>
  <c r="E24" i="10"/>
  <c r="G24" i="10"/>
  <c r="H24" i="10"/>
  <c r="K24" i="10"/>
  <c r="M24" i="10"/>
  <c r="B25" i="10"/>
  <c r="C25" i="10"/>
  <c r="E25" i="10"/>
  <c r="G25" i="10"/>
  <c r="H25" i="10"/>
  <c r="K25" i="10"/>
  <c r="M25" i="10"/>
  <c r="B26" i="10"/>
  <c r="C26" i="10"/>
  <c r="E26" i="10"/>
  <c r="G26" i="10"/>
  <c r="H26" i="10"/>
  <c r="K26" i="10"/>
  <c r="M26" i="10"/>
  <c r="B27" i="10"/>
  <c r="C27" i="10"/>
  <c r="E27" i="10"/>
  <c r="G27" i="10"/>
  <c r="H27" i="10"/>
  <c r="K27" i="10"/>
  <c r="M27" i="10"/>
  <c r="B28" i="10"/>
  <c r="C28" i="10"/>
  <c r="E28" i="10"/>
  <c r="G28" i="10"/>
  <c r="H28" i="10"/>
  <c r="K28" i="10"/>
  <c r="M28" i="10"/>
  <c r="B29" i="10"/>
  <c r="E29" i="10"/>
  <c r="G29" i="10"/>
  <c r="H29" i="10"/>
  <c r="K29" i="10"/>
  <c r="M29" i="10"/>
  <c r="B30" i="10"/>
  <c r="E30" i="10"/>
  <c r="G30" i="10"/>
  <c r="H30" i="10"/>
  <c r="K30" i="10"/>
  <c r="M30" i="10"/>
  <c r="B31" i="10"/>
  <c r="E31" i="10"/>
  <c r="G31" i="10"/>
  <c r="H31" i="10"/>
  <c r="K31" i="10"/>
  <c r="M31" i="10"/>
  <c r="B32" i="10"/>
  <c r="E32" i="10"/>
  <c r="G32" i="10"/>
  <c r="H32" i="10"/>
  <c r="K32" i="10"/>
  <c r="M32" i="10"/>
  <c r="B33" i="10"/>
  <c r="C33" i="10"/>
  <c r="E33" i="10"/>
  <c r="G33" i="10"/>
  <c r="H33" i="10"/>
  <c r="K33" i="10"/>
  <c r="M33" i="10"/>
  <c r="B34" i="10"/>
  <c r="C34" i="10"/>
  <c r="E34" i="10"/>
  <c r="G34" i="10"/>
  <c r="H34" i="10"/>
  <c r="K34" i="10"/>
  <c r="M34" i="10"/>
  <c r="B35" i="10"/>
  <c r="C35" i="10"/>
  <c r="E35" i="10"/>
  <c r="G35" i="10"/>
  <c r="H35" i="10"/>
  <c r="K35" i="10"/>
  <c r="M35" i="10"/>
  <c r="B36" i="10"/>
  <c r="C36" i="10"/>
  <c r="E36" i="10"/>
  <c r="G36" i="10"/>
  <c r="H36" i="10"/>
  <c r="K36" i="10"/>
  <c r="M36" i="10"/>
  <c r="B37" i="10"/>
  <c r="E37" i="10"/>
  <c r="G37" i="10"/>
  <c r="H37" i="10"/>
  <c r="K37" i="10"/>
  <c r="M37" i="10"/>
  <c r="B38" i="10"/>
  <c r="E38" i="10"/>
  <c r="G38" i="10"/>
  <c r="H38" i="10"/>
  <c r="K38" i="10"/>
  <c r="M38" i="10"/>
  <c r="B39" i="10"/>
  <c r="E39" i="10"/>
  <c r="G39" i="10"/>
  <c r="H39" i="10"/>
  <c r="K39" i="10"/>
  <c r="M39" i="10"/>
  <c r="B40" i="10"/>
  <c r="E40" i="10"/>
  <c r="G40" i="10"/>
  <c r="H40" i="10"/>
  <c r="K40" i="10"/>
  <c r="M40" i="10"/>
  <c r="B41" i="10"/>
  <c r="C41" i="10"/>
  <c r="E41" i="10"/>
  <c r="G41" i="10"/>
  <c r="H41" i="10"/>
  <c r="K41" i="10"/>
  <c r="M41" i="10"/>
  <c r="B42" i="10"/>
  <c r="C42" i="10"/>
  <c r="E42" i="10"/>
  <c r="G42" i="10"/>
  <c r="H42" i="10"/>
  <c r="K42" i="10"/>
  <c r="M42" i="10"/>
  <c r="B43" i="10"/>
  <c r="C43" i="10"/>
  <c r="E43" i="10"/>
  <c r="G43" i="10"/>
  <c r="H43" i="10"/>
  <c r="K43" i="10"/>
  <c r="M43" i="10"/>
  <c r="B44" i="10"/>
  <c r="C44" i="10"/>
  <c r="E44" i="10"/>
  <c r="G44" i="10"/>
  <c r="H44" i="10"/>
  <c r="K44" i="10"/>
  <c r="M44" i="10"/>
  <c r="B45" i="10"/>
  <c r="E45" i="10"/>
  <c r="G45" i="10"/>
  <c r="H45" i="10"/>
  <c r="K45" i="10"/>
  <c r="M45" i="10"/>
  <c r="B46" i="10"/>
  <c r="C46" i="10"/>
  <c r="E46" i="10"/>
  <c r="G46" i="10"/>
  <c r="H46" i="10"/>
  <c r="K46" i="10"/>
  <c r="M46" i="10"/>
  <c r="B47" i="10"/>
  <c r="C47" i="10"/>
  <c r="E47" i="10"/>
  <c r="G47" i="10"/>
  <c r="H47" i="10"/>
  <c r="K47" i="10"/>
  <c r="M47" i="10"/>
  <c r="B48" i="10"/>
  <c r="E48" i="10"/>
  <c r="G48" i="10"/>
  <c r="H48" i="10"/>
  <c r="K48" i="10"/>
  <c r="M48" i="10"/>
  <c r="B49" i="10"/>
  <c r="C49" i="10"/>
  <c r="E49" i="10"/>
  <c r="G49" i="10"/>
  <c r="H49" i="10"/>
  <c r="K49" i="10"/>
  <c r="M49" i="10"/>
  <c r="B50" i="10"/>
  <c r="C50" i="10"/>
  <c r="E50" i="10"/>
  <c r="G50" i="10"/>
  <c r="H50" i="10"/>
  <c r="K50" i="10"/>
  <c r="M50" i="10"/>
  <c r="B51" i="10"/>
  <c r="C51" i="10"/>
  <c r="E51" i="10"/>
  <c r="G51" i="10"/>
  <c r="H51" i="10"/>
  <c r="K51" i="10"/>
  <c r="M51" i="10"/>
  <c r="B52" i="10"/>
  <c r="E52" i="10"/>
  <c r="G52" i="10"/>
  <c r="H52" i="10"/>
  <c r="K52" i="10"/>
  <c r="M52" i="10"/>
  <c r="B53" i="10"/>
  <c r="C53" i="10"/>
  <c r="E53" i="10"/>
  <c r="G53" i="10"/>
  <c r="H53" i="10"/>
  <c r="K53" i="10"/>
  <c r="M53" i="10"/>
  <c r="B54" i="10"/>
  <c r="C54" i="10"/>
  <c r="E54" i="10"/>
  <c r="G54" i="10"/>
  <c r="H54" i="10"/>
  <c r="K54" i="10"/>
  <c r="M54" i="10"/>
  <c r="B55" i="10"/>
  <c r="E55" i="10"/>
  <c r="G55" i="10"/>
  <c r="H55" i="10"/>
  <c r="K55" i="10"/>
  <c r="M55" i="10"/>
  <c r="B56" i="10"/>
  <c r="E56" i="10"/>
  <c r="G56" i="10"/>
  <c r="H56" i="10"/>
  <c r="K56" i="10"/>
  <c r="M56" i="10"/>
  <c r="B57" i="10"/>
  <c r="C57" i="10"/>
  <c r="E57" i="10"/>
  <c r="G57" i="10"/>
  <c r="H57" i="10"/>
  <c r="K57" i="10"/>
  <c r="M57" i="10"/>
  <c r="B58" i="10"/>
  <c r="C58" i="10"/>
  <c r="E58" i="10"/>
  <c r="G58" i="10"/>
  <c r="H58" i="10"/>
  <c r="K58" i="10"/>
  <c r="M58" i="10"/>
  <c r="B59" i="10"/>
  <c r="C59" i="10"/>
  <c r="E59" i="10"/>
  <c r="G59" i="10"/>
  <c r="H59" i="10"/>
  <c r="K59" i="10"/>
  <c r="M59" i="10"/>
  <c r="B60" i="10"/>
  <c r="E60" i="10"/>
  <c r="G60" i="10"/>
  <c r="H60" i="10"/>
  <c r="K60" i="10"/>
  <c r="M60" i="10"/>
  <c r="B61" i="10"/>
  <c r="C61" i="10"/>
  <c r="E61" i="10"/>
  <c r="G61" i="10"/>
  <c r="H61" i="10"/>
  <c r="K61" i="10"/>
  <c r="M61" i="10"/>
  <c r="B62" i="10"/>
  <c r="C62" i="10"/>
  <c r="E62" i="10"/>
  <c r="G62" i="10"/>
  <c r="H62" i="10"/>
  <c r="K62" i="10"/>
  <c r="M62" i="10"/>
  <c r="B63" i="10"/>
  <c r="E63" i="10"/>
  <c r="G63" i="10"/>
  <c r="H63" i="10"/>
  <c r="K63" i="10"/>
  <c r="M63" i="10"/>
  <c r="B64" i="10"/>
  <c r="E64" i="10"/>
  <c r="G64" i="10"/>
  <c r="H64" i="10"/>
  <c r="K64" i="10"/>
  <c r="M64" i="10"/>
  <c r="B65" i="10"/>
  <c r="C65" i="10"/>
  <c r="E65" i="10"/>
  <c r="G65" i="10"/>
  <c r="H65" i="10"/>
  <c r="K65" i="10"/>
  <c r="M65" i="10"/>
  <c r="B66" i="10"/>
  <c r="C66" i="10"/>
  <c r="E66" i="10"/>
  <c r="G66" i="10"/>
  <c r="H66" i="10"/>
  <c r="K66" i="10"/>
  <c r="M66" i="10"/>
  <c r="B67" i="10"/>
  <c r="C67" i="10"/>
  <c r="E67" i="10"/>
  <c r="G67" i="10"/>
  <c r="H67" i="10"/>
  <c r="K67" i="10"/>
  <c r="M67" i="10"/>
  <c r="B68" i="10"/>
  <c r="C68" i="10"/>
  <c r="E68" i="10"/>
  <c r="G68" i="10"/>
  <c r="H68" i="10"/>
  <c r="K68" i="10"/>
  <c r="M68" i="10"/>
  <c r="B69" i="10"/>
  <c r="E69" i="10"/>
  <c r="G69" i="10"/>
  <c r="H69" i="10"/>
  <c r="K69" i="10"/>
  <c r="M69" i="10"/>
  <c r="B70" i="10"/>
  <c r="C70" i="10"/>
  <c r="E70" i="10"/>
  <c r="G70" i="10"/>
  <c r="H70" i="10"/>
  <c r="K70" i="10"/>
  <c r="M70" i="10"/>
  <c r="B71" i="10"/>
  <c r="E71" i="10"/>
  <c r="G71" i="10"/>
  <c r="H71" i="10"/>
  <c r="K71" i="10"/>
  <c r="M71" i="10"/>
  <c r="B72" i="10"/>
  <c r="E72" i="10"/>
  <c r="G72" i="10"/>
  <c r="H72" i="10"/>
  <c r="K72" i="10"/>
  <c r="M72" i="10"/>
  <c r="B73" i="10"/>
  <c r="C73" i="10"/>
  <c r="E73" i="10"/>
  <c r="G73" i="10"/>
  <c r="H73" i="10"/>
  <c r="K73" i="10"/>
  <c r="M73" i="10"/>
  <c r="B74" i="10"/>
  <c r="C74" i="10"/>
  <c r="E74" i="10"/>
  <c r="G74" i="10"/>
  <c r="H74" i="10"/>
  <c r="K74" i="10"/>
  <c r="M74" i="10"/>
  <c r="B75" i="10"/>
  <c r="C75" i="10"/>
  <c r="E75" i="10"/>
  <c r="G75" i="10"/>
  <c r="H75" i="10"/>
  <c r="K75" i="10"/>
  <c r="M75" i="10"/>
  <c r="B76" i="10"/>
  <c r="E76" i="10"/>
  <c r="G76" i="10"/>
  <c r="H76" i="10"/>
  <c r="K76" i="10"/>
  <c r="M76" i="10"/>
  <c r="B77" i="10"/>
  <c r="E77" i="10"/>
  <c r="G77" i="10"/>
  <c r="H77" i="10"/>
  <c r="K77" i="10"/>
  <c r="M77" i="10"/>
  <c r="B78" i="10"/>
  <c r="C78" i="10"/>
  <c r="E78" i="10"/>
  <c r="G78" i="10"/>
  <c r="H78" i="10"/>
  <c r="K78" i="10"/>
  <c r="M78" i="10"/>
  <c r="B79" i="10"/>
  <c r="E79" i="10"/>
  <c r="G79" i="10"/>
  <c r="H79" i="10"/>
  <c r="K79" i="10"/>
  <c r="M79" i="10"/>
  <c r="B80" i="10"/>
  <c r="E80" i="10"/>
  <c r="G80" i="10"/>
  <c r="H80" i="10"/>
  <c r="K80" i="10"/>
  <c r="M80" i="10"/>
  <c r="B81" i="10"/>
  <c r="C81" i="10"/>
  <c r="E81" i="10"/>
  <c r="G81" i="10"/>
  <c r="H81" i="10"/>
  <c r="K81" i="10"/>
  <c r="M81" i="10"/>
  <c r="B82" i="10"/>
  <c r="C82" i="10"/>
  <c r="E82" i="10"/>
  <c r="G82" i="10"/>
  <c r="H82" i="10"/>
  <c r="K82" i="10"/>
  <c r="M82" i="10"/>
  <c r="B83" i="10"/>
  <c r="C83" i="10"/>
  <c r="E83" i="10"/>
  <c r="G83" i="10"/>
  <c r="H83" i="10"/>
  <c r="K83" i="10"/>
  <c r="M83" i="10"/>
  <c r="B84" i="10"/>
  <c r="E84" i="10"/>
  <c r="G84" i="10"/>
  <c r="H84" i="10"/>
  <c r="K84" i="10"/>
  <c r="M84" i="10"/>
  <c r="B85" i="10"/>
  <c r="E85" i="10"/>
  <c r="G85" i="10"/>
  <c r="H85" i="10"/>
  <c r="K85" i="10"/>
  <c r="M85" i="10"/>
  <c r="B86" i="10"/>
  <c r="C86" i="10"/>
  <c r="E86" i="10"/>
  <c r="G86" i="10"/>
  <c r="H86" i="10"/>
  <c r="K86" i="10"/>
  <c r="M86" i="10"/>
  <c r="B87" i="10"/>
  <c r="C87" i="10"/>
  <c r="E87" i="10"/>
  <c r="G87" i="10"/>
  <c r="H87" i="10"/>
  <c r="K87" i="10"/>
  <c r="M87" i="10"/>
  <c r="B88" i="10"/>
  <c r="E88" i="10"/>
  <c r="G88" i="10"/>
  <c r="H88" i="10"/>
  <c r="K88" i="10"/>
  <c r="M88" i="10"/>
  <c r="B89" i="10"/>
  <c r="C89" i="10"/>
  <c r="E89" i="10"/>
  <c r="G89" i="10"/>
  <c r="H89" i="10"/>
  <c r="K89" i="10"/>
  <c r="M89" i="10"/>
  <c r="B90" i="10"/>
  <c r="C90" i="10"/>
  <c r="E90" i="10"/>
  <c r="G90" i="10"/>
  <c r="H90" i="10"/>
  <c r="K90" i="10"/>
  <c r="M90" i="10"/>
  <c r="B91" i="10"/>
  <c r="C91" i="10"/>
  <c r="E91" i="10"/>
  <c r="G91" i="10"/>
  <c r="H91" i="10"/>
  <c r="K91" i="10"/>
  <c r="M91" i="10"/>
  <c r="B92" i="10"/>
  <c r="E92" i="10"/>
  <c r="G92" i="10"/>
  <c r="H92" i="10"/>
  <c r="K92" i="10"/>
  <c r="M92" i="10"/>
  <c r="B93" i="10"/>
  <c r="C93" i="10"/>
  <c r="E93" i="10"/>
  <c r="G93" i="10"/>
  <c r="H93" i="10"/>
  <c r="K93" i="10"/>
  <c r="M93" i="10"/>
  <c r="B94" i="10"/>
  <c r="C94" i="10"/>
  <c r="E94" i="10"/>
  <c r="G94" i="10"/>
  <c r="H94" i="10"/>
  <c r="K94" i="10"/>
  <c r="M94" i="10"/>
  <c r="B95" i="10"/>
  <c r="E95" i="10"/>
  <c r="G95" i="10"/>
  <c r="H95" i="10"/>
  <c r="K95" i="10"/>
  <c r="M95" i="10"/>
  <c r="B96" i="10"/>
  <c r="E96" i="10"/>
  <c r="G96" i="10"/>
  <c r="H96" i="10"/>
  <c r="K96" i="10"/>
  <c r="M96" i="10"/>
  <c r="B97" i="10"/>
  <c r="C97" i="10"/>
  <c r="E97" i="10"/>
  <c r="G97" i="10"/>
  <c r="H97" i="10"/>
  <c r="K97" i="10"/>
  <c r="M97" i="10"/>
  <c r="B98" i="10"/>
  <c r="C98" i="10"/>
  <c r="E98" i="10"/>
  <c r="G98" i="10"/>
  <c r="H98" i="10"/>
  <c r="K98" i="10"/>
  <c r="M98" i="10"/>
  <c r="B99" i="10"/>
  <c r="C99" i="10"/>
  <c r="E99" i="10"/>
  <c r="G99" i="10"/>
  <c r="H99" i="10"/>
  <c r="K99" i="10"/>
  <c r="M99" i="10"/>
  <c r="B100" i="10"/>
  <c r="E100" i="10"/>
  <c r="G100" i="10"/>
  <c r="H100" i="10"/>
  <c r="K100" i="10"/>
  <c r="M100" i="10"/>
  <c r="B101" i="10"/>
  <c r="C101" i="10"/>
  <c r="E101" i="10"/>
  <c r="G101" i="10"/>
  <c r="H101" i="10"/>
  <c r="K101" i="10"/>
  <c r="M101" i="10"/>
  <c r="B102" i="10"/>
  <c r="C102" i="10"/>
  <c r="E102" i="10"/>
  <c r="G102" i="10"/>
  <c r="H102" i="10"/>
  <c r="K102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Y9" i="9"/>
  <c r="W9" i="9"/>
  <c r="C60" i="10"/>
  <c r="C188" i="10"/>
  <c r="C95" i="10"/>
  <c r="C52" i="10"/>
  <c r="C165" i="10"/>
  <c r="C164" i="10"/>
  <c r="C133" i="10"/>
  <c r="C132" i="10"/>
  <c r="C79" i="10"/>
  <c r="C124" i="10"/>
  <c r="C92" i="10"/>
  <c r="C85" i="10"/>
  <c r="C71" i="10"/>
  <c r="C180" i="10"/>
  <c r="C84" i="10"/>
  <c r="C77" i="10"/>
  <c r="C63" i="10"/>
  <c r="C176" i="10"/>
  <c r="C175" i="10"/>
  <c r="C149" i="10"/>
  <c r="C117" i="10"/>
  <c r="C116" i="10"/>
  <c r="C100" i="10"/>
  <c r="C156" i="10"/>
  <c r="C69" i="10"/>
  <c r="C55" i="10"/>
  <c r="C38" i="10"/>
  <c r="C37" i="10"/>
  <c r="C39" i="10"/>
  <c r="C24" i="10"/>
  <c r="C160" i="10"/>
  <c r="C144" i="10"/>
  <c r="C128" i="10"/>
  <c r="C120" i="10"/>
  <c r="C119" i="10"/>
  <c r="C103" i="10"/>
  <c r="C31" i="10"/>
  <c r="C96" i="10"/>
  <c r="C88" i="10"/>
  <c r="C80" i="10"/>
  <c r="C72" i="10"/>
  <c r="C64" i="10"/>
  <c r="C56" i="10"/>
  <c r="C48" i="10"/>
  <c r="C40" i="10"/>
  <c r="C32" i="10"/>
  <c r="C192" i="10"/>
  <c r="C191" i="10"/>
  <c r="C189" i="10"/>
  <c r="C184" i="10"/>
  <c r="C183" i="10"/>
  <c r="C181" i="10"/>
  <c r="C167" i="10"/>
  <c r="C136" i="10"/>
  <c r="C135" i="10"/>
  <c r="C112" i="10"/>
  <c r="C104" i="10"/>
  <c r="C143" i="10"/>
  <c r="C127" i="10"/>
  <c r="C11" i="10"/>
  <c r="C23" i="10"/>
  <c r="C30" i="10"/>
  <c r="C22" i="10"/>
  <c r="O6" i="1"/>
  <c r="C15" i="10"/>
  <c r="C14" i="10"/>
  <c r="C12" i="10"/>
  <c r="G6" i="1"/>
  <c r="H156" i="9" l="1"/>
  <c r="H164" i="9"/>
  <c r="H172" i="9"/>
  <c r="H180" i="9"/>
  <c r="H188" i="9"/>
  <c r="H196" i="9"/>
  <c r="H204" i="9"/>
  <c r="H212" i="9"/>
  <c r="H220" i="9"/>
  <c r="H228" i="9"/>
  <c r="H236" i="9"/>
  <c r="H244" i="9"/>
  <c r="H252" i="9"/>
  <c r="H260" i="9"/>
  <c r="H268" i="9"/>
  <c r="H158" i="9"/>
  <c r="H166" i="9"/>
  <c r="H174" i="9"/>
  <c r="H182" i="9"/>
  <c r="H190" i="9"/>
  <c r="H198" i="9"/>
  <c r="H206" i="9"/>
  <c r="H214" i="9"/>
  <c r="H222" i="9"/>
  <c r="H230" i="9"/>
  <c r="H238" i="9"/>
  <c r="H246" i="9"/>
  <c r="H254" i="9"/>
  <c r="H262" i="9"/>
  <c r="H270" i="9"/>
  <c r="H278" i="9"/>
  <c r="H286" i="9"/>
  <c r="H294" i="9"/>
  <c r="H302" i="9"/>
  <c r="H310" i="9"/>
  <c r="H318" i="9"/>
  <c r="H326" i="9"/>
  <c r="H334" i="9"/>
  <c r="H342" i="9"/>
  <c r="H350" i="9"/>
  <c r="H358" i="9"/>
  <c r="H366" i="9"/>
  <c r="H374" i="9"/>
  <c r="H382" i="9"/>
  <c r="H390" i="9"/>
  <c r="H398" i="9"/>
  <c r="H406" i="9"/>
  <c r="H414" i="9"/>
  <c r="H422" i="9"/>
  <c r="H430" i="9"/>
  <c r="H438" i="9"/>
  <c r="H446" i="9"/>
  <c r="H454" i="9"/>
  <c r="H462" i="9"/>
  <c r="H470" i="9"/>
  <c r="H478" i="9"/>
  <c r="H486" i="9"/>
  <c r="H494" i="9"/>
  <c r="H502" i="9"/>
  <c r="H510" i="9"/>
  <c r="H518" i="9"/>
  <c r="H526" i="9"/>
  <c r="H534" i="9"/>
  <c r="H542" i="9"/>
  <c r="H550" i="9"/>
  <c r="H558" i="9"/>
  <c r="H566" i="9"/>
  <c r="H574" i="9"/>
  <c r="H582" i="9"/>
  <c r="H590" i="9"/>
  <c r="H598" i="9"/>
  <c r="H606" i="9"/>
  <c r="H614" i="9"/>
  <c r="H622" i="9"/>
  <c r="H630" i="9"/>
  <c r="H13" i="9"/>
  <c r="A15" i="2"/>
  <c r="H276" i="9"/>
  <c r="H160" i="9"/>
  <c r="H168" i="9"/>
  <c r="H176" i="9"/>
  <c r="H184" i="9"/>
  <c r="H192" i="9"/>
  <c r="H200" i="9"/>
  <c r="H208" i="9"/>
  <c r="H216" i="9"/>
  <c r="H224" i="9"/>
  <c r="H232" i="9"/>
  <c r="H240" i="9"/>
  <c r="H248" i="9"/>
  <c r="H256" i="9"/>
  <c r="H264" i="9"/>
  <c r="H272" i="9"/>
  <c r="H280" i="9"/>
  <c r="H288" i="9"/>
  <c r="H296" i="9"/>
  <c r="H304" i="9"/>
  <c r="H312" i="9"/>
  <c r="H320" i="9"/>
  <c r="H328" i="9"/>
  <c r="H336" i="9"/>
  <c r="H344" i="9"/>
  <c r="H352" i="9"/>
  <c r="H360" i="9"/>
  <c r="H368" i="9"/>
  <c r="H284" i="9"/>
  <c r="H292" i="9"/>
  <c r="H300" i="9"/>
  <c r="H308" i="9"/>
  <c r="H316" i="9"/>
  <c r="H324" i="9"/>
  <c r="H332" i="9"/>
  <c r="H340" i="9"/>
  <c r="H348" i="9"/>
  <c r="H356" i="9"/>
  <c r="H364" i="9"/>
  <c r="H372" i="9"/>
  <c r="H380" i="9"/>
  <c r="H388" i="9"/>
  <c r="H396" i="9"/>
  <c r="H404" i="9"/>
  <c r="H412" i="9"/>
  <c r="H420" i="9"/>
  <c r="H428" i="9"/>
  <c r="H436" i="9"/>
  <c r="H444" i="9"/>
  <c r="H452" i="9"/>
  <c r="H460" i="9"/>
  <c r="H468" i="9"/>
  <c r="H476" i="9"/>
  <c r="H484" i="9"/>
  <c r="H492" i="9"/>
  <c r="H500" i="9"/>
  <c r="H508" i="9"/>
  <c r="H516" i="9"/>
  <c r="H524" i="9"/>
  <c r="H532" i="9"/>
  <c r="H540" i="9"/>
  <c r="H548" i="9"/>
  <c r="H556" i="9"/>
  <c r="H564" i="9"/>
  <c r="H572" i="9"/>
  <c r="H580" i="9"/>
  <c r="H588" i="9"/>
  <c r="H596" i="9"/>
  <c r="H604" i="9"/>
  <c r="H612" i="9"/>
  <c r="H620" i="9"/>
  <c r="H628" i="9"/>
  <c r="H636" i="9"/>
  <c r="H644" i="9"/>
  <c r="H652" i="9"/>
  <c r="H660" i="9"/>
  <c r="H668" i="9"/>
  <c r="H676" i="9"/>
  <c r="H684" i="9"/>
  <c r="H692" i="9"/>
  <c r="H700" i="9"/>
  <c r="H708" i="9"/>
  <c r="H716" i="9"/>
  <c r="H724" i="9"/>
  <c r="H732" i="9"/>
  <c r="H740" i="9"/>
  <c r="H748" i="9"/>
  <c r="H756" i="9"/>
  <c r="H764" i="9"/>
  <c r="H772" i="9"/>
  <c r="H780" i="9"/>
  <c r="H788" i="9"/>
  <c r="H796" i="9"/>
  <c r="H804" i="9"/>
  <c r="H812" i="9"/>
  <c r="H820" i="9"/>
  <c r="H638" i="9"/>
  <c r="H646" i="9"/>
  <c r="H654" i="9"/>
  <c r="H376" i="9"/>
  <c r="H384" i="9"/>
  <c r="H392" i="9"/>
  <c r="H400" i="9"/>
  <c r="H408" i="9"/>
  <c r="H416" i="9"/>
  <c r="H424" i="9"/>
  <c r="H432" i="9"/>
  <c r="H440" i="9"/>
  <c r="H448" i="9"/>
  <c r="H456" i="9"/>
  <c r="H464" i="9"/>
  <c r="H472" i="9"/>
  <c r="H480" i="9"/>
  <c r="H488" i="9"/>
  <c r="H496" i="9"/>
  <c r="H504" i="9"/>
  <c r="H512" i="9"/>
  <c r="H520" i="9"/>
  <c r="H528" i="9"/>
  <c r="H536" i="9"/>
  <c r="H544" i="9"/>
  <c r="H552" i="9"/>
  <c r="H560" i="9"/>
  <c r="H568" i="9"/>
  <c r="H576" i="9"/>
  <c r="H584" i="9"/>
  <c r="H592" i="9"/>
  <c r="H600" i="9"/>
  <c r="H608" i="9"/>
  <c r="H616" i="9"/>
  <c r="H624" i="9"/>
  <c r="H632" i="9"/>
  <c r="H640" i="9"/>
  <c r="H648" i="9"/>
  <c r="H656" i="9"/>
  <c r="H664" i="9"/>
  <c r="H672" i="9"/>
  <c r="H680" i="9"/>
  <c r="H688" i="9"/>
  <c r="H696" i="9"/>
  <c r="H704" i="9"/>
  <c r="H712" i="9"/>
  <c r="H720" i="9"/>
  <c r="H728" i="9"/>
  <c r="H736" i="9"/>
  <c r="H744" i="9"/>
  <c r="H752" i="9"/>
  <c r="H760" i="9"/>
  <c r="H768" i="9"/>
  <c r="H776" i="9"/>
  <c r="H784" i="9"/>
  <c r="H792" i="9"/>
  <c r="H800" i="9"/>
  <c r="H808" i="9"/>
  <c r="H816" i="9"/>
  <c r="H824" i="9"/>
  <c r="H832" i="9"/>
  <c r="H840" i="9"/>
  <c r="H848" i="9"/>
  <c r="H856" i="9"/>
  <c r="H864" i="9"/>
  <c r="H872" i="9"/>
  <c r="H880" i="9"/>
  <c r="H888" i="9"/>
  <c r="H896" i="9"/>
  <c r="H904" i="9"/>
  <c r="H912" i="9"/>
  <c r="H920" i="9"/>
  <c r="H928" i="9"/>
  <c r="H936" i="9"/>
  <c r="H944" i="9"/>
  <c r="H952" i="9"/>
  <c r="H960" i="9"/>
  <c r="H968" i="9"/>
  <c r="H976" i="9"/>
  <c r="H984" i="9"/>
  <c r="H992" i="9"/>
  <c r="H1000" i="9"/>
  <c r="H1008" i="9"/>
  <c r="H1016" i="9"/>
  <c r="H1024" i="9"/>
  <c r="H1032" i="9"/>
  <c r="H1040" i="9"/>
  <c r="H1048" i="9"/>
  <c r="A14" i="1"/>
  <c r="H162" i="9"/>
  <c r="H170" i="9"/>
  <c r="H178" i="9"/>
  <c r="H186" i="9"/>
  <c r="H194" i="9"/>
  <c r="H202" i="9"/>
  <c r="H210" i="9"/>
  <c r="H218" i="9"/>
  <c r="H226" i="9"/>
  <c r="H234" i="9"/>
  <c r="H242" i="9"/>
  <c r="H250" i="9"/>
  <c r="H258" i="9"/>
  <c r="H266" i="9"/>
  <c r="H274" i="9"/>
  <c r="H282" i="9"/>
  <c r="H290" i="9"/>
  <c r="H298" i="9"/>
  <c r="H306" i="9"/>
  <c r="H314" i="9"/>
  <c r="H322" i="9"/>
  <c r="H330" i="9"/>
  <c r="H338" i="9"/>
  <c r="H346" i="9"/>
  <c r="H354" i="9"/>
  <c r="H362" i="9"/>
  <c r="H370" i="9"/>
  <c r="A19" i="10"/>
  <c r="A17" i="9"/>
  <c r="A18" i="10"/>
  <c r="H378" i="9"/>
  <c r="H386" i="9"/>
  <c r="H394" i="9"/>
  <c r="H402" i="9"/>
  <c r="H410" i="9"/>
  <c r="H418" i="9"/>
  <c r="H426" i="9"/>
  <c r="H434" i="9"/>
  <c r="H442" i="9"/>
  <c r="H450" i="9"/>
  <c r="H458" i="9"/>
  <c r="H466" i="9"/>
  <c r="H474" i="9"/>
  <c r="H482" i="9"/>
  <c r="H490" i="9"/>
  <c r="H498" i="9"/>
  <c r="H506" i="9"/>
  <c r="H514" i="9"/>
  <c r="H522" i="9"/>
  <c r="H530" i="9"/>
  <c r="H538" i="9"/>
  <c r="H546" i="9"/>
  <c r="H554" i="9"/>
  <c r="H562" i="9"/>
  <c r="H570" i="9"/>
  <c r="H578" i="9"/>
  <c r="H586" i="9"/>
  <c r="H594" i="9"/>
  <c r="H602" i="9"/>
  <c r="H610" i="9"/>
  <c r="H618" i="9"/>
  <c r="H626" i="9"/>
  <c r="H634" i="9"/>
  <c r="H642" i="9"/>
  <c r="H650" i="9"/>
  <c r="H658" i="9"/>
  <c r="H666" i="9"/>
  <c r="H674" i="9"/>
  <c r="H682" i="9"/>
  <c r="H690" i="9"/>
  <c r="H698" i="9"/>
  <c r="H706" i="9"/>
  <c r="H714" i="9"/>
  <c r="H722" i="9"/>
  <c r="H730" i="9"/>
  <c r="H738" i="9"/>
  <c r="H746" i="9"/>
  <c r="H754" i="9"/>
  <c r="H762" i="9"/>
  <c r="H770" i="9"/>
  <c r="H778" i="9"/>
  <c r="H786" i="9"/>
  <c r="H794" i="9"/>
  <c r="H802" i="9"/>
  <c r="H810" i="9"/>
  <c r="H818" i="9"/>
  <c r="H826" i="9"/>
  <c r="H834" i="9"/>
  <c r="H842" i="9"/>
  <c r="H850" i="9"/>
  <c r="H858" i="9"/>
  <c r="H866" i="9"/>
  <c r="H874" i="9"/>
  <c r="H882" i="9"/>
  <c r="H890" i="9"/>
  <c r="H898" i="9"/>
  <c r="H906" i="9"/>
  <c r="H914" i="9"/>
  <c r="H922" i="9"/>
  <c r="H930" i="9"/>
  <c r="H938" i="9"/>
  <c r="H946" i="9"/>
  <c r="H954" i="9"/>
  <c r="H962" i="9"/>
  <c r="H970" i="9"/>
  <c r="H978" i="9"/>
  <c r="H986" i="9"/>
  <c r="H994" i="9"/>
  <c r="H1002" i="9"/>
  <c r="H1010" i="9"/>
  <c r="H1018" i="9"/>
  <c r="H1026" i="9"/>
  <c r="H1034" i="9"/>
  <c r="H1042" i="9"/>
  <c r="A16" i="9"/>
  <c r="B12" i="5"/>
  <c r="A13" i="1"/>
  <c r="A14" i="2"/>
  <c r="H828" i="9"/>
  <c r="H836" i="9"/>
  <c r="H844" i="9"/>
  <c r="H852" i="9"/>
  <c r="H860" i="9"/>
  <c r="H868" i="9"/>
  <c r="H876" i="9"/>
  <c r="H884" i="9"/>
  <c r="H892" i="9"/>
  <c r="H900" i="9"/>
  <c r="H908" i="9"/>
  <c r="H916" i="9"/>
  <c r="H924" i="9"/>
  <c r="H932" i="9"/>
  <c r="H940" i="9"/>
  <c r="H948" i="9"/>
  <c r="H956" i="9"/>
  <c r="H964" i="9"/>
  <c r="H972" i="9"/>
  <c r="H980" i="9"/>
  <c r="H988" i="9"/>
  <c r="H996" i="9"/>
  <c r="H1004" i="9"/>
  <c r="H1012" i="9"/>
  <c r="H1020" i="9"/>
  <c r="H1028" i="9"/>
  <c r="H1036" i="9"/>
  <c r="H662" i="9"/>
  <c r="H670" i="9"/>
  <c r="H678" i="9"/>
  <c r="H686" i="9"/>
  <c r="H694" i="9"/>
  <c r="H702" i="9"/>
  <c r="H710" i="9"/>
  <c r="H718" i="9"/>
  <c r="H726" i="9"/>
  <c r="H734" i="9"/>
  <c r="H742" i="9"/>
  <c r="H750" i="9"/>
  <c r="H758" i="9"/>
  <c r="H766" i="9"/>
  <c r="H774" i="9"/>
  <c r="H782" i="9"/>
  <c r="H790" i="9"/>
  <c r="H798" i="9"/>
  <c r="H806" i="9"/>
  <c r="H814" i="9"/>
  <c r="H822" i="9"/>
  <c r="H830" i="9"/>
  <c r="H838" i="9"/>
  <c r="H846" i="9"/>
  <c r="H854" i="9"/>
  <c r="H862" i="9"/>
  <c r="H870" i="9"/>
  <c r="H878" i="9"/>
  <c r="H886" i="9"/>
  <c r="H894" i="9"/>
  <c r="H902" i="9"/>
  <c r="H910" i="9"/>
  <c r="H918" i="9"/>
  <c r="H926" i="9"/>
  <c r="H934" i="9"/>
  <c r="H942" i="9"/>
  <c r="H950" i="9"/>
  <c r="H958" i="9"/>
  <c r="H966" i="9"/>
  <c r="H974" i="9"/>
  <c r="H982" i="9"/>
  <c r="H990" i="9"/>
  <c r="H998" i="9"/>
  <c r="H1006" i="9"/>
  <c r="H1014" i="9"/>
  <c r="H1022" i="9"/>
  <c r="H1030" i="9"/>
  <c r="H1038" i="9"/>
  <c r="H1046" i="9"/>
  <c r="H1050" i="9"/>
  <c r="H1044" i="9"/>
  <c r="H78" i="9"/>
  <c r="H80" i="9"/>
  <c r="H82" i="9"/>
  <c r="H84" i="9"/>
  <c r="H86" i="9"/>
  <c r="H88" i="9"/>
  <c r="H90" i="9"/>
  <c r="H92" i="9"/>
  <c r="H94" i="9"/>
  <c r="H96" i="9"/>
  <c r="H98" i="9"/>
  <c r="H100" i="9"/>
  <c r="H102" i="9"/>
  <c r="H104" i="9"/>
  <c r="H106" i="9"/>
  <c r="H108" i="9"/>
  <c r="H110" i="9"/>
  <c r="H112" i="9"/>
  <c r="H114" i="9"/>
  <c r="H116" i="9"/>
  <c r="H118" i="9"/>
  <c r="H120" i="9"/>
  <c r="H122" i="9"/>
  <c r="H124" i="9"/>
  <c r="H126" i="9"/>
  <c r="H128" i="9"/>
  <c r="H31" i="9"/>
  <c r="H33" i="9"/>
  <c r="H35" i="9"/>
  <c r="H37" i="9"/>
  <c r="H39" i="9"/>
  <c r="H41" i="9"/>
  <c r="H43" i="9"/>
  <c r="H45" i="9"/>
  <c r="H47" i="9"/>
  <c r="H49" i="9"/>
  <c r="H51" i="9"/>
  <c r="H53" i="9"/>
  <c r="H55" i="9"/>
  <c r="H57" i="9"/>
  <c r="H59" i="9"/>
  <c r="H62" i="9"/>
  <c r="H64" i="9"/>
  <c r="H66" i="9"/>
  <c r="H68" i="9"/>
  <c r="H70" i="9"/>
  <c r="H72" i="9"/>
  <c r="H74" i="9"/>
  <c r="H76" i="9"/>
  <c r="H32" i="9"/>
  <c r="H34" i="9"/>
  <c r="H36" i="9"/>
  <c r="H38" i="9"/>
  <c r="H40" i="9"/>
  <c r="H42" i="9"/>
  <c r="H44" i="9"/>
  <c r="H46" i="9"/>
  <c r="H48" i="9"/>
  <c r="H50" i="9"/>
  <c r="H52" i="9"/>
  <c r="H54" i="9"/>
  <c r="H56" i="9"/>
  <c r="H58" i="9"/>
  <c r="H60" i="9"/>
  <c r="H63" i="9"/>
  <c r="H65" i="9"/>
  <c r="H67" i="9"/>
  <c r="H69" i="9"/>
  <c r="H71" i="9"/>
  <c r="H73" i="9"/>
  <c r="H75" i="9"/>
  <c r="H77" i="9"/>
  <c r="H79" i="9"/>
  <c r="H81" i="9"/>
  <c r="H83" i="9"/>
  <c r="H85" i="9"/>
  <c r="H87" i="9"/>
  <c r="H89" i="9"/>
  <c r="H91" i="9"/>
  <c r="H93" i="9"/>
  <c r="H95" i="9"/>
  <c r="H97" i="9"/>
  <c r="H99" i="9"/>
  <c r="H101" i="9"/>
  <c r="H103" i="9"/>
  <c r="H105" i="9"/>
  <c r="H107" i="9"/>
  <c r="H109" i="9"/>
  <c r="H111" i="9"/>
  <c r="H113" i="9"/>
  <c r="H115" i="9"/>
  <c r="H117" i="9"/>
  <c r="H119" i="9"/>
  <c r="H121" i="9"/>
  <c r="H123" i="9"/>
  <c r="H125" i="9"/>
  <c r="H127" i="9"/>
  <c r="H10" i="9"/>
  <c r="H157" i="9"/>
  <c r="H159" i="9"/>
  <c r="H161" i="9"/>
  <c r="H163" i="9"/>
  <c r="H165" i="9"/>
  <c r="H167" i="9"/>
  <c r="H169" i="9"/>
  <c r="H171" i="9"/>
  <c r="H173" i="9"/>
  <c r="H175" i="9"/>
  <c r="H177" i="9"/>
  <c r="H179" i="9"/>
  <c r="H181" i="9"/>
  <c r="H183" i="9"/>
  <c r="H185" i="9"/>
  <c r="H187" i="9"/>
  <c r="H189" i="9"/>
  <c r="H191" i="9"/>
  <c r="H193" i="9"/>
  <c r="H195" i="9"/>
  <c r="H197" i="9"/>
  <c r="H199" i="9"/>
  <c r="H201" i="9"/>
  <c r="H203" i="9"/>
  <c r="H205" i="9"/>
  <c r="H207" i="9"/>
  <c r="H209" i="9"/>
  <c r="H211" i="9"/>
  <c r="H213" i="9"/>
  <c r="H215" i="9"/>
  <c r="H217" i="9"/>
  <c r="H219" i="9"/>
  <c r="H221" i="9"/>
  <c r="H223" i="9"/>
  <c r="H225" i="9"/>
  <c r="H227" i="9"/>
  <c r="H229" i="9"/>
  <c r="H231" i="9"/>
  <c r="H233" i="9"/>
  <c r="H235" i="9"/>
  <c r="H237" i="9"/>
  <c r="H239" i="9"/>
  <c r="H241" i="9"/>
  <c r="H243" i="9"/>
  <c r="H245" i="9"/>
  <c r="H247" i="9"/>
  <c r="H249" i="9"/>
  <c r="H251" i="9"/>
  <c r="H253" i="9"/>
  <c r="H255" i="9"/>
  <c r="H257" i="9"/>
  <c r="H259" i="9"/>
  <c r="H261" i="9"/>
  <c r="H263" i="9"/>
  <c r="H265" i="9"/>
  <c r="H267" i="9"/>
  <c r="H269" i="9"/>
  <c r="H271" i="9"/>
  <c r="H273" i="9"/>
  <c r="H275" i="9"/>
  <c r="H277" i="9"/>
  <c r="H279" i="9"/>
  <c r="H281" i="9"/>
  <c r="H283" i="9"/>
  <c r="H285" i="9"/>
  <c r="H287" i="9"/>
  <c r="H289" i="9"/>
  <c r="H291" i="9"/>
  <c r="H293" i="9"/>
  <c r="H295" i="9"/>
  <c r="H297" i="9"/>
  <c r="H299" i="9"/>
  <c r="H301" i="9"/>
  <c r="H303" i="9"/>
  <c r="H305" i="9"/>
  <c r="H307" i="9"/>
  <c r="H309" i="9"/>
  <c r="H311" i="9"/>
  <c r="H313" i="9"/>
  <c r="H315" i="9"/>
  <c r="H317" i="9"/>
  <c r="H319" i="9"/>
  <c r="H321" i="9"/>
  <c r="H323" i="9"/>
  <c r="H325" i="9"/>
  <c r="H327" i="9"/>
  <c r="H329" i="9"/>
  <c r="H331" i="9"/>
  <c r="H333" i="9"/>
  <c r="H335" i="9"/>
  <c r="H337" i="9"/>
  <c r="H339" i="9"/>
  <c r="H341" i="9"/>
  <c r="H343" i="9"/>
  <c r="H345" i="9"/>
  <c r="H347" i="9"/>
  <c r="H349" i="9"/>
  <c r="H351" i="9"/>
  <c r="H353" i="9"/>
  <c r="H355" i="9"/>
  <c r="H357" i="9"/>
  <c r="H359" i="9"/>
  <c r="H361" i="9"/>
  <c r="H363" i="9"/>
  <c r="H365" i="9"/>
  <c r="H367" i="9"/>
  <c r="H369" i="9"/>
  <c r="H371" i="9"/>
  <c r="H373" i="9"/>
  <c r="H375" i="9"/>
  <c r="H377" i="9"/>
  <c r="H379" i="9"/>
  <c r="H381" i="9"/>
  <c r="H383" i="9"/>
  <c r="H385" i="9"/>
  <c r="H387" i="9"/>
  <c r="H389" i="9"/>
  <c r="H391" i="9"/>
  <c r="H393" i="9"/>
  <c r="H395" i="9"/>
  <c r="H397" i="9"/>
  <c r="H399" i="9"/>
  <c r="H401" i="9"/>
  <c r="H403" i="9"/>
  <c r="H405" i="9"/>
  <c r="H407" i="9"/>
  <c r="H409" i="9"/>
  <c r="H411" i="9"/>
  <c r="H413" i="9"/>
  <c r="H415" i="9"/>
  <c r="H417" i="9"/>
  <c r="H419" i="9"/>
  <c r="H421" i="9"/>
  <c r="H423" i="9"/>
  <c r="H425" i="9"/>
  <c r="H427" i="9"/>
  <c r="H429" i="9"/>
  <c r="H431" i="9"/>
  <c r="H433" i="9"/>
  <c r="H435" i="9"/>
  <c r="H437" i="9"/>
  <c r="H439" i="9"/>
  <c r="H441" i="9"/>
  <c r="H443" i="9"/>
  <c r="H445" i="9"/>
  <c r="H447" i="9"/>
  <c r="H449" i="9"/>
  <c r="H451" i="9"/>
  <c r="H453" i="9"/>
  <c r="H455" i="9"/>
  <c r="H457" i="9"/>
  <c r="H459" i="9"/>
  <c r="H461" i="9"/>
  <c r="H463" i="9"/>
  <c r="H465" i="9"/>
  <c r="H467" i="9"/>
  <c r="H469" i="9"/>
  <c r="H471" i="9"/>
  <c r="H473" i="9"/>
  <c r="H475" i="9"/>
  <c r="H477" i="9"/>
  <c r="H479" i="9"/>
  <c r="H481" i="9"/>
  <c r="H483" i="9"/>
  <c r="H485" i="9"/>
  <c r="H487" i="9"/>
  <c r="H489" i="9"/>
  <c r="H491" i="9"/>
  <c r="H493" i="9"/>
  <c r="H495" i="9"/>
  <c r="H497" i="9"/>
  <c r="H499" i="9"/>
  <c r="H501" i="9"/>
  <c r="H503" i="9"/>
  <c r="H505" i="9"/>
  <c r="H507" i="9"/>
  <c r="H509" i="9"/>
  <c r="H511" i="9"/>
  <c r="H513" i="9"/>
  <c r="H515" i="9"/>
  <c r="H517" i="9"/>
  <c r="H519" i="9"/>
  <c r="H521" i="9"/>
  <c r="H523" i="9"/>
  <c r="H525" i="9"/>
  <c r="H527" i="9"/>
  <c r="H529" i="9"/>
  <c r="H531" i="9"/>
  <c r="H533" i="9"/>
  <c r="H535" i="9"/>
  <c r="H537" i="9"/>
  <c r="H539" i="9"/>
  <c r="H541" i="9"/>
  <c r="H543" i="9"/>
  <c r="H545" i="9"/>
  <c r="H547" i="9"/>
  <c r="H549" i="9"/>
  <c r="H551" i="9"/>
  <c r="H553" i="9"/>
  <c r="H555" i="9"/>
  <c r="H557" i="9"/>
  <c r="H559" i="9"/>
  <c r="H561" i="9"/>
  <c r="H563" i="9"/>
  <c r="H565" i="9"/>
  <c r="H567" i="9"/>
  <c r="H569" i="9"/>
  <c r="H571" i="9"/>
  <c r="H573" i="9"/>
  <c r="H575" i="9"/>
  <c r="H577" i="9"/>
  <c r="H579" i="9"/>
  <c r="H581" i="9"/>
  <c r="H583" i="9"/>
  <c r="H585" i="9"/>
  <c r="H587" i="9"/>
  <c r="H589" i="9"/>
  <c r="H591" i="9"/>
  <c r="H593" i="9"/>
  <c r="H595" i="9"/>
  <c r="H597" i="9"/>
  <c r="H599" i="9"/>
  <c r="H601" i="9"/>
  <c r="H603" i="9"/>
  <c r="H605" i="9"/>
  <c r="H607" i="9"/>
  <c r="H609" i="9"/>
  <c r="H611" i="9"/>
  <c r="H613" i="9"/>
  <c r="H615" i="9"/>
  <c r="H617" i="9"/>
  <c r="H619" i="9"/>
  <c r="H621" i="9"/>
  <c r="H623" i="9"/>
  <c r="H625" i="9"/>
  <c r="H627" i="9"/>
  <c r="H629" i="9"/>
  <c r="H631" i="9"/>
  <c r="H633" i="9"/>
  <c r="H635" i="9"/>
  <c r="H637" i="9"/>
  <c r="H639" i="9"/>
  <c r="H641" i="9"/>
  <c r="H643" i="9"/>
  <c r="H645" i="9"/>
  <c r="H647" i="9"/>
  <c r="H649" i="9"/>
  <c r="H651" i="9"/>
  <c r="H653" i="9"/>
  <c r="H655" i="9"/>
  <c r="H657" i="9"/>
  <c r="H659" i="9"/>
  <c r="H661" i="9"/>
  <c r="H663" i="9"/>
  <c r="H665" i="9"/>
  <c r="H667" i="9"/>
  <c r="H669" i="9"/>
  <c r="H671" i="9"/>
  <c r="H673" i="9"/>
  <c r="H675" i="9"/>
  <c r="H677" i="9"/>
  <c r="H679" i="9"/>
  <c r="H681" i="9"/>
  <c r="H683" i="9"/>
  <c r="H685" i="9"/>
  <c r="H687" i="9"/>
  <c r="H689" i="9"/>
  <c r="H691" i="9"/>
  <c r="H693" i="9"/>
  <c r="H695" i="9"/>
  <c r="H697" i="9"/>
  <c r="H699" i="9"/>
  <c r="H701" i="9"/>
  <c r="H703" i="9"/>
  <c r="H705" i="9"/>
  <c r="H707" i="9"/>
  <c r="H709" i="9"/>
  <c r="H711" i="9"/>
  <c r="H713" i="9"/>
  <c r="H715" i="9"/>
  <c r="H717" i="9"/>
  <c r="H719" i="9"/>
  <c r="H721" i="9"/>
  <c r="H723" i="9"/>
  <c r="H725" i="9"/>
  <c r="H727" i="9"/>
  <c r="H729" i="9"/>
  <c r="H731" i="9"/>
  <c r="H733" i="9"/>
  <c r="H735" i="9"/>
  <c r="H737" i="9"/>
  <c r="H739" i="9"/>
  <c r="H741" i="9"/>
  <c r="H743" i="9"/>
  <c r="H745" i="9"/>
  <c r="H747" i="9"/>
  <c r="H749" i="9"/>
  <c r="H751" i="9"/>
  <c r="H753" i="9"/>
  <c r="H755" i="9"/>
  <c r="H757" i="9"/>
  <c r="H759" i="9"/>
  <c r="H761" i="9"/>
  <c r="H763" i="9"/>
  <c r="H765" i="9"/>
  <c r="H767" i="9"/>
  <c r="H769" i="9"/>
  <c r="H771" i="9"/>
  <c r="H773" i="9"/>
  <c r="H775" i="9"/>
  <c r="H777" i="9"/>
  <c r="H779" i="9"/>
  <c r="H781" i="9"/>
  <c r="H783" i="9"/>
  <c r="H785" i="9"/>
  <c r="H787" i="9"/>
  <c r="H789" i="9"/>
  <c r="H791" i="9"/>
  <c r="H793" i="9"/>
  <c r="H795" i="9"/>
  <c r="H797" i="9"/>
  <c r="H799" i="9"/>
  <c r="H801" i="9"/>
  <c r="H803" i="9"/>
  <c r="H805" i="9"/>
  <c r="H807" i="9"/>
  <c r="H809" i="9"/>
  <c r="H811" i="9"/>
  <c r="H813" i="9"/>
  <c r="H815" i="9"/>
  <c r="H817" i="9"/>
  <c r="H819" i="9"/>
  <c r="H821" i="9"/>
  <c r="H823" i="9"/>
  <c r="H825" i="9"/>
  <c r="H827" i="9"/>
  <c r="H829" i="9"/>
  <c r="H831" i="9"/>
  <c r="H833" i="9"/>
  <c r="H835" i="9"/>
  <c r="H837" i="9"/>
  <c r="H839" i="9"/>
  <c r="H841" i="9"/>
  <c r="H843" i="9"/>
  <c r="H845" i="9"/>
  <c r="H847" i="9"/>
  <c r="H849" i="9"/>
  <c r="H851" i="9"/>
  <c r="H853" i="9"/>
  <c r="H855" i="9"/>
  <c r="H857" i="9"/>
  <c r="H859" i="9"/>
  <c r="H861" i="9"/>
  <c r="H863" i="9"/>
  <c r="H865" i="9"/>
  <c r="H867" i="9"/>
  <c r="H869" i="9"/>
  <c r="H871" i="9"/>
  <c r="H873" i="9"/>
  <c r="H875" i="9"/>
  <c r="H877" i="9"/>
  <c r="H879" i="9"/>
  <c r="H881" i="9"/>
  <c r="H883" i="9"/>
  <c r="H885" i="9"/>
  <c r="H887" i="9"/>
  <c r="H889" i="9"/>
  <c r="H891" i="9"/>
  <c r="H893" i="9"/>
  <c r="H895" i="9"/>
  <c r="H897" i="9"/>
  <c r="H899" i="9"/>
  <c r="H901" i="9"/>
  <c r="H903" i="9"/>
  <c r="H905" i="9"/>
  <c r="H907" i="9"/>
  <c r="H909" i="9"/>
  <c r="H911" i="9"/>
  <c r="H913" i="9"/>
  <c r="H915" i="9"/>
  <c r="H917" i="9"/>
  <c r="H919" i="9"/>
  <c r="H921" i="9"/>
  <c r="H923" i="9"/>
  <c r="H925" i="9"/>
  <c r="H927" i="9"/>
  <c r="H929" i="9"/>
  <c r="H931" i="9"/>
  <c r="H933" i="9"/>
  <c r="H935" i="9"/>
  <c r="H937" i="9"/>
  <c r="H939" i="9"/>
  <c r="H941" i="9"/>
  <c r="H943" i="9"/>
  <c r="H945" i="9"/>
  <c r="H947" i="9"/>
  <c r="H949" i="9"/>
  <c r="H951" i="9"/>
  <c r="H953" i="9"/>
  <c r="H955" i="9"/>
  <c r="H957" i="9"/>
  <c r="H959" i="9"/>
  <c r="H961" i="9"/>
  <c r="H963" i="9"/>
  <c r="H965" i="9"/>
  <c r="H967" i="9"/>
  <c r="H969" i="9"/>
  <c r="H971" i="9"/>
  <c r="H973" i="9"/>
  <c r="H975" i="9"/>
  <c r="H977" i="9"/>
  <c r="H979" i="9"/>
  <c r="H981" i="9"/>
  <c r="H983" i="9"/>
  <c r="H985" i="9"/>
  <c r="H987" i="9"/>
  <c r="H989" i="9"/>
  <c r="H991" i="9"/>
  <c r="H993" i="9"/>
  <c r="H995" i="9"/>
  <c r="H997" i="9"/>
  <c r="H999" i="9"/>
  <c r="H1001" i="9"/>
  <c r="H1003" i="9"/>
  <c r="H1005" i="9"/>
  <c r="H1007" i="9"/>
  <c r="H1009" i="9"/>
  <c r="H1011" i="9"/>
  <c r="H1013" i="9"/>
  <c r="H1015" i="9"/>
  <c r="H1017" i="9"/>
  <c r="H1019" i="9"/>
  <c r="H1021" i="9"/>
  <c r="H1023" i="9"/>
  <c r="H1025" i="9"/>
  <c r="H1027" i="9"/>
  <c r="H1029" i="9"/>
  <c r="H1031" i="9"/>
  <c r="H1033" i="9"/>
  <c r="H1035" i="9"/>
  <c r="H1037" i="9"/>
  <c r="H1039" i="9"/>
  <c r="H1041" i="9"/>
  <c r="H1043" i="9"/>
  <c r="H1045" i="9"/>
  <c r="H1047" i="9"/>
  <c r="H1049" i="9"/>
  <c r="H1051" i="9"/>
  <c r="M1053" i="9"/>
  <c r="Q1053" i="9"/>
  <c r="G1053" i="9"/>
  <c r="Y1053" i="9" s="1"/>
  <c r="L1053" i="9"/>
  <c r="N1053" i="9"/>
  <c r="F1053" i="9"/>
  <c r="K1053" i="9"/>
  <c r="D1053" i="9"/>
  <c r="J1053" i="9"/>
  <c r="M1065" i="9"/>
  <c r="Q1065" i="9"/>
  <c r="G1065" i="9"/>
  <c r="Y1065" i="9" s="1"/>
  <c r="L1065" i="9"/>
  <c r="N1065" i="9"/>
  <c r="F1065" i="9"/>
  <c r="K1065" i="9"/>
  <c r="D1065" i="9"/>
  <c r="J1065" i="9"/>
  <c r="M1073" i="9"/>
  <c r="Q1073" i="9"/>
  <c r="G1073" i="9"/>
  <c r="L1073" i="9"/>
  <c r="N1073" i="9"/>
  <c r="F1073" i="9"/>
  <c r="K1073" i="9"/>
  <c r="D1073" i="9"/>
  <c r="J1073" i="9"/>
  <c r="M1081" i="9"/>
  <c r="Q1081" i="9"/>
  <c r="G1081" i="9"/>
  <c r="L1081" i="9"/>
  <c r="N1081" i="9"/>
  <c r="F1081" i="9"/>
  <c r="K1081" i="9"/>
  <c r="D1081" i="9"/>
  <c r="J1081" i="9"/>
  <c r="M1093" i="9"/>
  <c r="Q1093" i="9"/>
  <c r="G1093" i="9"/>
  <c r="W1093" i="9" s="1"/>
  <c r="L1093" i="9"/>
  <c r="N1093" i="9"/>
  <c r="F1093" i="9"/>
  <c r="K1093" i="9"/>
  <c r="D1093" i="9"/>
  <c r="J1093" i="9"/>
  <c r="M1097" i="9"/>
  <c r="Q1097" i="9"/>
  <c r="G1097" i="9"/>
  <c r="L1097" i="9"/>
  <c r="N1097" i="9"/>
  <c r="F1097" i="9"/>
  <c r="K1097" i="9"/>
  <c r="D1097" i="9"/>
  <c r="J1097" i="9"/>
  <c r="M1109" i="9"/>
  <c r="Q1109" i="9"/>
  <c r="G1109" i="9"/>
  <c r="L1109" i="9"/>
  <c r="N1109" i="9"/>
  <c r="F1109" i="9"/>
  <c r="K1109" i="9"/>
  <c r="D1109" i="9"/>
  <c r="J1109" i="9"/>
  <c r="M1113" i="9"/>
  <c r="Q1113" i="9"/>
  <c r="G1113" i="9"/>
  <c r="L1113" i="9"/>
  <c r="N1113" i="9"/>
  <c r="F1113" i="9"/>
  <c r="K1113" i="9"/>
  <c r="D1113" i="9"/>
  <c r="J1113" i="9"/>
  <c r="M1125" i="9"/>
  <c r="Q1125" i="9"/>
  <c r="G1125" i="9"/>
  <c r="L1125" i="9"/>
  <c r="N1125" i="9"/>
  <c r="F1125" i="9"/>
  <c r="K1125" i="9"/>
  <c r="D1125" i="9"/>
  <c r="J1125" i="9"/>
  <c r="M1129" i="9"/>
  <c r="Q1129" i="9"/>
  <c r="G1129" i="9"/>
  <c r="Y1129" i="9" s="1"/>
  <c r="L1129" i="9"/>
  <c r="N1129" i="9"/>
  <c r="F1129" i="9"/>
  <c r="K1129" i="9"/>
  <c r="D1129" i="9"/>
  <c r="J1129" i="9"/>
  <c r="M1141" i="9"/>
  <c r="Q1141" i="9"/>
  <c r="G1141" i="9"/>
  <c r="L1141" i="9"/>
  <c r="N1141" i="9"/>
  <c r="F1141" i="9"/>
  <c r="K1141" i="9"/>
  <c r="D1141" i="9"/>
  <c r="J1141" i="9"/>
  <c r="D1153" i="9"/>
  <c r="L1153" i="9"/>
  <c r="M1153" i="9"/>
  <c r="Q1153" i="9"/>
  <c r="G1153" i="9"/>
  <c r="K1153" i="9"/>
  <c r="N1153" i="9"/>
  <c r="F1153" i="9"/>
  <c r="J1153" i="9"/>
  <c r="D1157" i="9"/>
  <c r="L1157" i="9"/>
  <c r="M1157" i="9"/>
  <c r="Q1157" i="9"/>
  <c r="G1157" i="9"/>
  <c r="Y1157" i="9" s="1"/>
  <c r="K1157" i="9"/>
  <c r="N1157" i="9"/>
  <c r="F1157" i="9"/>
  <c r="J1157" i="9"/>
  <c r="D1169" i="9"/>
  <c r="L1169" i="9"/>
  <c r="M1169" i="9"/>
  <c r="Q1169" i="9"/>
  <c r="G1169" i="9"/>
  <c r="Y1169" i="9" s="1"/>
  <c r="K1169" i="9"/>
  <c r="N1169" i="9"/>
  <c r="F1169" i="9"/>
  <c r="J1169" i="9"/>
  <c r="D1173" i="9"/>
  <c r="L1173" i="9"/>
  <c r="M1173" i="9"/>
  <c r="Q1173" i="9"/>
  <c r="G1173" i="9"/>
  <c r="K1173" i="9"/>
  <c r="N1173" i="9"/>
  <c r="F1173" i="9"/>
  <c r="J1173" i="9"/>
  <c r="D1185" i="9"/>
  <c r="L1185" i="9"/>
  <c r="M1185" i="9"/>
  <c r="Q1185" i="9"/>
  <c r="G1185" i="9"/>
  <c r="K1185" i="9"/>
  <c r="N1185" i="9"/>
  <c r="F1185" i="9"/>
  <c r="J1185" i="9"/>
  <c r="D1189" i="9"/>
  <c r="L1189" i="9"/>
  <c r="M1189" i="9"/>
  <c r="Q1189" i="9"/>
  <c r="G1189" i="9"/>
  <c r="K1189" i="9"/>
  <c r="N1189" i="9"/>
  <c r="F1189" i="9"/>
  <c r="J1189" i="9"/>
  <c r="D1201" i="9"/>
  <c r="L1201" i="9"/>
  <c r="M1201" i="9"/>
  <c r="Q1201" i="9"/>
  <c r="G1201" i="9"/>
  <c r="W1201" i="9" s="1"/>
  <c r="K1201" i="9"/>
  <c r="N1201" i="9"/>
  <c r="F1201" i="9"/>
  <c r="J1201" i="9"/>
  <c r="D1205" i="9"/>
  <c r="L1205" i="9"/>
  <c r="M1205" i="9"/>
  <c r="Q1205" i="9"/>
  <c r="G1205" i="9"/>
  <c r="W1205" i="9" s="1"/>
  <c r="K1205" i="9"/>
  <c r="N1205" i="9"/>
  <c r="F1205" i="9"/>
  <c r="J1205" i="9"/>
  <c r="D1217" i="9"/>
  <c r="L1217" i="9"/>
  <c r="M1217" i="9"/>
  <c r="Q1217" i="9"/>
  <c r="G1217" i="9"/>
  <c r="K1217" i="9"/>
  <c r="N1217" i="9"/>
  <c r="F1217" i="9"/>
  <c r="J1217" i="9"/>
  <c r="D1229" i="9"/>
  <c r="L1229" i="9"/>
  <c r="M1229" i="9"/>
  <c r="Q1229" i="9"/>
  <c r="G1229" i="9"/>
  <c r="K1229" i="9"/>
  <c r="N1229" i="9"/>
  <c r="F1229" i="9"/>
  <c r="J1229" i="9"/>
  <c r="D1233" i="9"/>
  <c r="L1233" i="9"/>
  <c r="M1233" i="9"/>
  <c r="Q1233" i="9"/>
  <c r="G1233" i="9"/>
  <c r="K1233" i="9"/>
  <c r="N1233" i="9"/>
  <c r="F1233" i="9"/>
  <c r="J1233" i="9"/>
  <c r="D1245" i="9"/>
  <c r="L1245" i="9"/>
  <c r="M1245" i="9"/>
  <c r="Q1245" i="9"/>
  <c r="G1245" i="9"/>
  <c r="K1245" i="9"/>
  <c r="N1245" i="9"/>
  <c r="F1245" i="9"/>
  <c r="J1245" i="9"/>
  <c r="D1249" i="9"/>
  <c r="L1249" i="9"/>
  <c r="M1249" i="9"/>
  <c r="Q1249" i="9"/>
  <c r="G1249" i="9"/>
  <c r="K1249" i="9"/>
  <c r="N1249" i="9"/>
  <c r="F1249" i="9"/>
  <c r="J1249" i="9"/>
  <c r="D1261" i="9"/>
  <c r="L1261" i="9"/>
  <c r="M1261" i="9"/>
  <c r="Q1261" i="9"/>
  <c r="G1261" i="9"/>
  <c r="K1261" i="9"/>
  <c r="N1261" i="9"/>
  <c r="F1261" i="9"/>
  <c r="J1261" i="9"/>
  <c r="D1273" i="9"/>
  <c r="L1273" i="9"/>
  <c r="F1273" i="9"/>
  <c r="K1273" i="9"/>
  <c r="Q1273" i="9"/>
  <c r="G1273" i="9"/>
  <c r="M1273" i="9"/>
  <c r="N1273" i="9"/>
  <c r="J1273" i="9"/>
  <c r="D1281" i="9"/>
  <c r="L1281" i="9"/>
  <c r="F1281" i="9"/>
  <c r="K1281" i="9"/>
  <c r="Q1281" i="9"/>
  <c r="G1281" i="9"/>
  <c r="M1281" i="9"/>
  <c r="N1281" i="9"/>
  <c r="J1281" i="9"/>
  <c r="D1289" i="9"/>
  <c r="L1289" i="9"/>
  <c r="F1289" i="9"/>
  <c r="K1289" i="9"/>
  <c r="Q1289" i="9"/>
  <c r="G1289" i="9"/>
  <c r="M1289" i="9"/>
  <c r="N1289" i="9"/>
  <c r="J1289" i="9"/>
  <c r="D1297" i="9"/>
  <c r="L1297" i="9"/>
  <c r="F1297" i="9"/>
  <c r="K1297" i="9"/>
  <c r="Q1297" i="9"/>
  <c r="G1297" i="9"/>
  <c r="M1297" i="9"/>
  <c r="N1297" i="9"/>
  <c r="J1297" i="9"/>
  <c r="D1305" i="9"/>
  <c r="L1305" i="9"/>
  <c r="F1305" i="9"/>
  <c r="K1305" i="9"/>
  <c r="Q1305" i="9"/>
  <c r="G1305" i="9"/>
  <c r="M1305" i="9"/>
  <c r="N1305" i="9"/>
  <c r="J1305" i="9"/>
  <c r="D1317" i="9"/>
  <c r="L1317" i="9"/>
  <c r="F1317" i="9"/>
  <c r="K1317" i="9"/>
  <c r="Q1317" i="9"/>
  <c r="G1317" i="9"/>
  <c r="W1317" i="9" s="1"/>
  <c r="M1317" i="9"/>
  <c r="N1317" i="9"/>
  <c r="J1317" i="9"/>
  <c r="D1321" i="9"/>
  <c r="L1321" i="9"/>
  <c r="F1321" i="9"/>
  <c r="K1321" i="9"/>
  <c r="Q1321" i="9"/>
  <c r="G1321" i="9"/>
  <c r="W1321" i="9" s="1"/>
  <c r="M1321" i="9"/>
  <c r="N1321" i="9"/>
  <c r="J1321" i="9"/>
  <c r="D1333" i="9"/>
  <c r="L1333" i="9"/>
  <c r="F1333" i="9"/>
  <c r="K1333" i="9"/>
  <c r="Q1333" i="9"/>
  <c r="G1333" i="9"/>
  <c r="M1333" i="9"/>
  <c r="N1333" i="9"/>
  <c r="J1333" i="9"/>
  <c r="D1341" i="9"/>
  <c r="L1341" i="9"/>
  <c r="F1341" i="9"/>
  <c r="K1341" i="9"/>
  <c r="Q1341" i="9"/>
  <c r="G1341" i="9"/>
  <c r="Y1341" i="9" s="1"/>
  <c r="M1341" i="9"/>
  <c r="N1341" i="9"/>
  <c r="J1341" i="9"/>
  <c r="D1349" i="9"/>
  <c r="L1349" i="9"/>
  <c r="F1349" i="9"/>
  <c r="K1349" i="9"/>
  <c r="Q1349" i="9"/>
  <c r="G1349" i="9"/>
  <c r="M1349" i="9"/>
  <c r="N1349" i="9"/>
  <c r="J1349" i="9"/>
  <c r="F1361" i="9"/>
  <c r="J1361" i="9"/>
  <c r="N1361" i="9"/>
  <c r="G1361" i="9"/>
  <c r="K1361" i="9"/>
  <c r="D1361" i="9"/>
  <c r="L1361" i="9"/>
  <c r="M1361" i="9"/>
  <c r="Q1361" i="9"/>
  <c r="F1365" i="9"/>
  <c r="J1365" i="9"/>
  <c r="N1365" i="9"/>
  <c r="G1365" i="9"/>
  <c r="K1365" i="9"/>
  <c r="D1365" i="9"/>
  <c r="L1365" i="9"/>
  <c r="M1365" i="9"/>
  <c r="Q1365" i="9"/>
  <c r="F1377" i="9"/>
  <c r="J1377" i="9"/>
  <c r="N1377" i="9"/>
  <c r="G1377" i="9"/>
  <c r="K1377" i="9"/>
  <c r="D1377" i="9"/>
  <c r="L1377" i="9"/>
  <c r="M1377" i="9"/>
  <c r="Q1377" i="9"/>
  <c r="F1381" i="9"/>
  <c r="J1381" i="9"/>
  <c r="N1381" i="9"/>
  <c r="G1381" i="9"/>
  <c r="K1381" i="9"/>
  <c r="D1381" i="9"/>
  <c r="L1381" i="9"/>
  <c r="M1381" i="9"/>
  <c r="Q1381" i="9"/>
  <c r="F1393" i="9"/>
  <c r="J1393" i="9"/>
  <c r="N1393" i="9"/>
  <c r="G1393" i="9"/>
  <c r="W1393" i="9" s="1"/>
  <c r="K1393" i="9"/>
  <c r="D1393" i="9"/>
  <c r="L1393" i="9"/>
  <c r="M1393" i="9"/>
  <c r="Q1393" i="9"/>
  <c r="F1405" i="9"/>
  <c r="J1405" i="9"/>
  <c r="N1405" i="9"/>
  <c r="G1405" i="9"/>
  <c r="Y1405" i="9" s="1"/>
  <c r="K1405" i="9"/>
  <c r="D1405" i="9"/>
  <c r="L1405" i="9"/>
  <c r="M1405" i="9"/>
  <c r="Q1405" i="9"/>
  <c r="F1409" i="9"/>
  <c r="J1409" i="9"/>
  <c r="N1409" i="9"/>
  <c r="G1409" i="9"/>
  <c r="K1409" i="9"/>
  <c r="D1409" i="9"/>
  <c r="L1409" i="9"/>
  <c r="M1409" i="9"/>
  <c r="Q1409" i="9"/>
  <c r="F1421" i="9"/>
  <c r="J1421" i="9"/>
  <c r="N1421" i="9"/>
  <c r="G1421" i="9"/>
  <c r="W1421" i="9" s="1"/>
  <c r="K1421" i="9"/>
  <c r="M1421" i="9"/>
  <c r="Q1421" i="9"/>
  <c r="L1421" i="9"/>
  <c r="D1421" i="9"/>
  <c r="F1425" i="9"/>
  <c r="J1425" i="9"/>
  <c r="N1425" i="9"/>
  <c r="G1425" i="9"/>
  <c r="W1425" i="9" s="1"/>
  <c r="K1425" i="9"/>
  <c r="M1425" i="9"/>
  <c r="Q1425" i="9"/>
  <c r="L1425" i="9"/>
  <c r="D1425" i="9"/>
  <c r="F1437" i="9"/>
  <c r="J1437" i="9"/>
  <c r="N1437" i="9"/>
  <c r="G1437" i="9"/>
  <c r="K1437" i="9"/>
  <c r="M1437" i="9"/>
  <c r="Q1437" i="9"/>
  <c r="L1437" i="9"/>
  <c r="D1437" i="9"/>
  <c r="F1441" i="9"/>
  <c r="J1441" i="9"/>
  <c r="N1441" i="9"/>
  <c r="G1441" i="9"/>
  <c r="W1441" i="9" s="1"/>
  <c r="K1441" i="9"/>
  <c r="M1441" i="9"/>
  <c r="Q1441" i="9"/>
  <c r="L1441" i="9"/>
  <c r="D1441" i="9"/>
  <c r="F1453" i="9"/>
  <c r="J1453" i="9"/>
  <c r="N1453" i="9"/>
  <c r="G1453" i="9"/>
  <c r="K1453" i="9"/>
  <c r="M1453" i="9"/>
  <c r="Q1453" i="9"/>
  <c r="L1453" i="9"/>
  <c r="D1453" i="9"/>
  <c r="F1465" i="9"/>
  <c r="J1465" i="9"/>
  <c r="N1465" i="9"/>
  <c r="G1465" i="9"/>
  <c r="W1465" i="9" s="1"/>
  <c r="K1465" i="9"/>
  <c r="M1465" i="9"/>
  <c r="Q1465" i="9"/>
  <c r="L1465" i="9"/>
  <c r="D1465" i="9"/>
  <c r="F1469" i="9"/>
  <c r="J1469" i="9"/>
  <c r="N1469" i="9"/>
  <c r="G1469" i="9"/>
  <c r="K1469" i="9"/>
  <c r="M1469" i="9"/>
  <c r="Q1469" i="9"/>
  <c r="L1469" i="9"/>
  <c r="D1469" i="9"/>
  <c r="F1481" i="9"/>
  <c r="J1481" i="9"/>
  <c r="N1481" i="9"/>
  <c r="G1481" i="9"/>
  <c r="K1481" i="9"/>
  <c r="M1481" i="9"/>
  <c r="Q1481" i="9"/>
  <c r="L1481" i="9"/>
  <c r="D1481" i="9"/>
  <c r="F1489" i="9"/>
  <c r="J1489" i="9"/>
  <c r="N1489" i="9"/>
  <c r="G1489" i="9"/>
  <c r="K1489" i="9"/>
  <c r="M1489" i="9"/>
  <c r="Q1489" i="9"/>
  <c r="L1489" i="9"/>
  <c r="D1489" i="9"/>
  <c r="F1501" i="9"/>
  <c r="J1501" i="9"/>
  <c r="N1501" i="9"/>
  <c r="G1501" i="9"/>
  <c r="K1501" i="9"/>
  <c r="M1501" i="9"/>
  <c r="Q1501" i="9"/>
  <c r="L1501" i="9"/>
  <c r="D1501" i="9"/>
  <c r="M1052" i="9"/>
  <c r="Q1052" i="9"/>
  <c r="G1052" i="9"/>
  <c r="L1052" i="9"/>
  <c r="N1052" i="9"/>
  <c r="F1052" i="9"/>
  <c r="K1052" i="9"/>
  <c r="D1052" i="9"/>
  <c r="J1052" i="9"/>
  <c r="M1056" i="9"/>
  <c r="Q1056" i="9"/>
  <c r="G1056" i="9"/>
  <c r="L1056" i="9"/>
  <c r="N1056" i="9"/>
  <c r="F1056" i="9"/>
  <c r="K1056" i="9"/>
  <c r="D1056" i="9"/>
  <c r="J1056" i="9"/>
  <c r="M1060" i="9"/>
  <c r="Q1060" i="9"/>
  <c r="G1060" i="9"/>
  <c r="L1060" i="9"/>
  <c r="N1060" i="9"/>
  <c r="F1060" i="9"/>
  <c r="K1060" i="9"/>
  <c r="D1060" i="9"/>
  <c r="J1060" i="9"/>
  <c r="M1064" i="9"/>
  <c r="Q1064" i="9"/>
  <c r="G1064" i="9"/>
  <c r="L1064" i="9"/>
  <c r="N1064" i="9"/>
  <c r="F1064" i="9"/>
  <c r="K1064" i="9"/>
  <c r="D1064" i="9"/>
  <c r="J1064" i="9"/>
  <c r="M1068" i="9"/>
  <c r="Q1068" i="9"/>
  <c r="G1068" i="9"/>
  <c r="L1068" i="9"/>
  <c r="N1068" i="9"/>
  <c r="F1068" i="9"/>
  <c r="K1068" i="9"/>
  <c r="D1068" i="9"/>
  <c r="J1068" i="9"/>
  <c r="M1072" i="9"/>
  <c r="Q1072" i="9"/>
  <c r="G1072" i="9"/>
  <c r="L1072" i="9"/>
  <c r="N1072" i="9"/>
  <c r="F1072" i="9"/>
  <c r="K1072" i="9"/>
  <c r="D1072" i="9"/>
  <c r="J1072" i="9"/>
  <c r="M1076" i="9"/>
  <c r="Q1076" i="9"/>
  <c r="G1076" i="9"/>
  <c r="L1076" i="9"/>
  <c r="N1076" i="9"/>
  <c r="F1076" i="9"/>
  <c r="K1076" i="9"/>
  <c r="D1076" i="9"/>
  <c r="J1076" i="9"/>
  <c r="M1080" i="9"/>
  <c r="Q1080" i="9"/>
  <c r="G1080" i="9"/>
  <c r="L1080" i="9"/>
  <c r="N1080" i="9"/>
  <c r="F1080" i="9"/>
  <c r="K1080" i="9"/>
  <c r="D1080" i="9"/>
  <c r="J1080" i="9"/>
  <c r="M1084" i="9"/>
  <c r="Q1084" i="9"/>
  <c r="G1084" i="9"/>
  <c r="L1084" i="9"/>
  <c r="N1084" i="9"/>
  <c r="F1084" i="9"/>
  <c r="K1084" i="9"/>
  <c r="D1084" i="9"/>
  <c r="J1084" i="9"/>
  <c r="M1088" i="9"/>
  <c r="Q1088" i="9"/>
  <c r="G1088" i="9"/>
  <c r="L1088" i="9"/>
  <c r="N1088" i="9"/>
  <c r="F1088" i="9"/>
  <c r="K1088" i="9"/>
  <c r="D1088" i="9"/>
  <c r="J1088" i="9"/>
  <c r="M1092" i="9"/>
  <c r="Q1092" i="9"/>
  <c r="G1092" i="9"/>
  <c r="L1092" i="9"/>
  <c r="N1092" i="9"/>
  <c r="F1092" i="9"/>
  <c r="K1092" i="9"/>
  <c r="D1092" i="9"/>
  <c r="J1092" i="9"/>
  <c r="M1096" i="9"/>
  <c r="Q1096" i="9"/>
  <c r="G1096" i="9"/>
  <c r="L1096" i="9"/>
  <c r="N1096" i="9"/>
  <c r="F1096" i="9"/>
  <c r="K1096" i="9"/>
  <c r="D1096" i="9"/>
  <c r="J1096" i="9"/>
  <c r="M1100" i="9"/>
  <c r="Q1100" i="9"/>
  <c r="G1100" i="9"/>
  <c r="L1100" i="9"/>
  <c r="N1100" i="9"/>
  <c r="F1100" i="9"/>
  <c r="K1100" i="9"/>
  <c r="D1100" i="9"/>
  <c r="J1100" i="9"/>
  <c r="M1104" i="9"/>
  <c r="Q1104" i="9"/>
  <c r="G1104" i="9"/>
  <c r="L1104" i="9"/>
  <c r="N1104" i="9"/>
  <c r="F1104" i="9"/>
  <c r="K1104" i="9"/>
  <c r="D1104" i="9"/>
  <c r="J1104" i="9"/>
  <c r="M1108" i="9"/>
  <c r="Q1108" i="9"/>
  <c r="G1108" i="9"/>
  <c r="L1108" i="9"/>
  <c r="N1108" i="9"/>
  <c r="F1108" i="9"/>
  <c r="K1108" i="9"/>
  <c r="D1108" i="9"/>
  <c r="J1108" i="9"/>
  <c r="M1112" i="9"/>
  <c r="Q1112" i="9"/>
  <c r="G1112" i="9"/>
  <c r="L1112" i="9"/>
  <c r="N1112" i="9"/>
  <c r="F1112" i="9"/>
  <c r="K1112" i="9"/>
  <c r="D1112" i="9"/>
  <c r="J1112" i="9"/>
  <c r="M1116" i="9"/>
  <c r="Q1116" i="9"/>
  <c r="G1116" i="9"/>
  <c r="L1116" i="9"/>
  <c r="N1116" i="9"/>
  <c r="F1116" i="9"/>
  <c r="K1116" i="9"/>
  <c r="D1116" i="9"/>
  <c r="J1116" i="9"/>
  <c r="M1120" i="9"/>
  <c r="Q1120" i="9"/>
  <c r="G1120" i="9"/>
  <c r="L1120" i="9"/>
  <c r="N1120" i="9"/>
  <c r="F1120" i="9"/>
  <c r="K1120" i="9"/>
  <c r="D1120" i="9"/>
  <c r="J1120" i="9"/>
  <c r="M1124" i="9"/>
  <c r="Q1124" i="9"/>
  <c r="G1124" i="9"/>
  <c r="L1124" i="9"/>
  <c r="N1124" i="9"/>
  <c r="F1124" i="9"/>
  <c r="K1124" i="9"/>
  <c r="D1124" i="9"/>
  <c r="J1124" i="9"/>
  <c r="M1128" i="9"/>
  <c r="Q1128" i="9"/>
  <c r="G1128" i="9"/>
  <c r="L1128" i="9"/>
  <c r="N1128" i="9"/>
  <c r="F1128" i="9"/>
  <c r="K1128" i="9"/>
  <c r="D1128" i="9"/>
  <c r="J1128" i="9"/>
  <c r="M1132" i="9"/>
  <c r="Q1132" i="9"/>
  <c r="G1132" i="9"/>
  <c r="L1132" i="9"/>
  <c r="N1132" i="9"/>
  <c r="F1132" i="9"/>
  <c r="K1132" i="9"/>
  <c r="D1132" i="9"/>
  <c r="J1132" i="9"/>
  <c r="M1136" i="9"/>
  <c r="Q1136" i="9"/>
  <c r="G1136" i="9"/>
  <c r="L1136" i="9"/>
  <c r="N1136" i="9"/>
  <c r="F1136" i="9"/>
  <c r="K1136" i="9"/>
  <c r="D1136" i="9"/>
  <c r="J1136" i="9"/>
  <c r="M1140" i="9"/>
  <c r="Q1140" i="9"/>
  <c r="G1140" i="9"/>
  <c r="L1140" i="9"/>
  <c r="N1140" i="9"/>
  <c r="F1140" i="9"/>
  <c r="K1140" i="9"/>
  <c r="D1140" i="9"/>
  <c r="J1140" i="9"/>
  <c r="D1144" i="9"/>
  <c r="L1144" i="9"/>
  <c r="M1144" i="9"/>
  <c r="Q1144" i="9"/>
  <c r="G1144" i="9"/>
  <c r="K1144" i="9"/>
  <c r="F1144" i="9"/>
  <c r="J1144" i="9"/>
  <c r="N1144" i="9"/>
  <c r="D1148" i="9"/>
  <c r="L1148" i="9"/>
  <c r="M1148" i="9"/>
  <c r="Q1148" i="9"/>
  <c r="G1148" i="9"/>
  <c r="K1148" i="9"/>
  <c r="F1148" i="9"/>
  <c r="J1148" i="9"/>
  <c r="N1148" i="9"/>
  <c r="D1152" i="9"/>
  <c r="L1152" i="9"/>
  <c r="M1152" i="9"/>
  <c r="Q1152" i="9"/>
  <c r="G1152" i="9"/>
  <c r="K1152" i="9"/>
  <c r="F1152" i="9"/>
  <c r="J1152" i="9"/>
  <c r="N1152" i="9"/>
  <c r="D1156" i="9"/>
  <c r="L1156" i="9"/>
  <c r="M1156" i="9"/>
  <c r="Q1156" i="9"/>
  <c r="G1156" i="9"/>
  <c r="K1156" i="9"/>
  <c r="F1156" i="9"/>
  <c r="J1156" i="9"/>
  <c r="N1156" i="9"/>
  <c r="D1160" i="9"/>
  <c r="L1160" i="9"/>
  <c r="M1160" i="9"/>
  <c r="Q1160" i="9"/>
  <c r="G1160" i="9"/>
  <c r="K1160" i="9"/>
  <c r="F1160" i="9"/>
  <c r="J1160" i="9"/>
  <c r="N1160" i="9"/>
  <c r="D1164" i="9"/>
  <c r="L1164" i="9"/>
  <c r="M1164" i="9"/>
  <c r="Q1164" i="9"/>
  <c r="G1164" i="9"/>
  <c r="K1164" i="9"/>
  <c r="F1164" i="9"/>
  <c r="J1164" i="9"/>
  <c r="N1164" i="9"/>
  <c r="D1168" i="9"/>
  <c r="L1168" i="9"/>
  <c r="M1168" i="9"/>
  <c r="Q1168" i="9"/>
  <c r="G1168" i="9"/>
  <c r="K1168" i="9"/>
  <c r="F1168" i="9"/>
  <c r="J1168" i="9"/>
  <c r="N1168" i="9"/>
  <c r="D1172" i="9"/>
  <c r="L1172" i="9"/>
  <c r="M1172" i="9"/>
  <c r="Q1172" i="9"/>
  <c r="G1172" i="9"/>
  <c r="K1172" i="9"/>
  <c r="F1172" i="9"/>
  <c r="J1172" i="9"/>
  <c r="N1172" i="9"/>
  <c r="D1176" i="9"/>
  <c r="L1176" i="9"/>
  <c r="M1176" i="9"/>
  <c r="Q1176" i="9"/>
  <c r="G1176" i="9"/>
  <c r="Y1176" i="9" s="1"/>
  <c r="K1176" i="9"/>
  <c r="F1176" i="9"/>
  <c r="J1176" i="9"/>
  <c r="N1176" i="9"/>
  <c r="D1180" i="9"/>
  <c r="L1180" i="9"/>
  <c r="M1180" i="9"/>
  <c r="Q1180" i="9"/>
  <c r="G1180" i="9"/>
  <c r="Y1180" i="9" s="1"/>
  <c r="K1180" i="9"/>
  <c r="F1180" i="9"/>
  <c r="J1180" i="9"/>
  <c r="N1180" i="9"/>
  <c r="D1184" i="9"/>
  <c r="L1184" i="9"/>
  <c r="M1184" i="9"/>
  <c r="Q1184" i="9"/>
  <c r="G1184" i="9"/>
  <c r="Y1184" i="9" s="1"/>
  <c r="K1184" i="9"/>
  <c r="F1184" i="9"/>
  <c r="J1184" i="9"/>
  <c r="N1184" i="9"/>
  <c r="D1188" i="9"/>
  <c r="L1188" i="9"/>
  <c r="M1188" i="9"/>
  <c r="Q1188" i="9"/>
  <c r="G1188" i="9"/>
  <c r="Y1188" i="9" s="1"/>
  <c r="K1188" i="9"/>
  <c r="F1188" i="9"/>
  <c r="J1188" i="9"/>
  <c r="N1188" i="9"/>
  <c r="D1192" i="9"/>
  <c r="L1192" i="9"/>
  <c r="M1192" i="9"/>
  <c r="Q1192" i="9"/>
  <c r="G1192" i="9"/>
  <c r="Y1192" i="9" s="1"/>
  <c r="K1192" i="9"/>
  <c r="F1192" i="9"/>
  <c r="J1192" i="9"/>
  <c r="N1192" i="9"/>
  <c r="D1196" i="9"/>
  <c r="L1196" i="9"/>
  <c r="M1196" i="9"/>
  <c r="Q1196" i="9"/>
  <c r="G1196" i="9"/>
  <c r="Y1196" i="9" s="1"/>
  <c r="K1196" i="9"/>
  <c r="F1196" i="9"/>
  <c r="J1196" i="9"/>
  <c r="N1196" i="9"/>
  <c r="D1200" i="9"/>
  <c r="L1200" i="9"/>
  <c r="M1200" i="9"/>
  <c r="Q1200" i="9"/>
  <c r="G1200" i="9"/>
  <c r="K1200" i="9"/>
  <c r="F1200" i="9"/>
  <c r="J1200" i="9"/>
  <c r="N1200" i="9"/>
  <c r="D1204" i="9"/>
  <c r="L1204" i="9"/>
  <c r="M1204" i="9"/>
  <c r="Q1204" i="9"/>
  <c r="G1204" i="9"/>
  <c r="Y1204" i="9" s="1"/>
  <c r="K1204" i="9"/>
  <c r="F1204" i="9"/>
  <c r="J1204" i="9"/>
  <c r="N1204" i="9"/>
  <c r="D1208" i="9"/>
  <c r="L1208" i="9"/>
  <c r="M1208" i="9"/>
  <c r="Q1208" i="9"/>
  <c r="G1208" i="9"/>
  <c r="W1208" i="9" s="1"/>
  <c r="K1208" i="9"/>
  <c r="F1208" i="9"/>
  <c r="J1208" i="9"/>
  <c r="N1208" i="9"/>
  <c r="D1212" i="9"/>
  <c r="L1212" i="9"/>
  <c r="M1212" i="9"/>
  <c r="Q1212" i="9"/>
  <c r="G1212" i="9"/>
  <c r="Y1212" i="9" s="1"/>
  <c r="K1212" i="9"/>
  <c r="F1212" i="9"/>
  <c r="J1212" i="9"/>
  <c r="N1212" i="9"/>
  <c r="D1216" i="9"/>
  <c r="L1216" i="9"/>
  <c r="M1216" i="9"/>
  <c r="Q1216" i="9"/>
  <c r="G1216" i="9"/>
  <c r="K1216" i="9"/>
  <c r="F1216" i="9"/>
  <c r="J1216" i="9"/>
  <c r="N1216" i="9"/>
  <c r="D1220" i="9"/>
  <c r="L1220" i="9"/>
  <c r="M1220" i="9"/>
  <c r="Q1220" i="9"/>
  <c r="G1220" i="9"/>
  <c r="Y1220" i="9" s="1"/>
  <c r="K1220" i="9"/>
  <c r="F1220" i="9"/>
  <c r="J1220" i="9"/>
  <c r="N1220" i="9"/>
  <c r="D1224" i="9"/>
  <c r="L1224" i="9"/>
  <c r="M1224" i="9"/>
  <c r="Q1224" i="9"/>
  <c r="G1224" i="9"/>
  <c r="W1224" i="9" s="1"/>
  <c r="K1224" i="9"/>
  <c r="F1224" i="9"/>
  <c r="J1224" i="9"/>
  <c r="N1224" i="9"/>
  <c r="D1228" i="9"/>
  <c r="L1228" i="9"/>
  <c r="M1228" i="9"/>
  <c r="Q1228" i="9"/>
  <c r="G1228" i="9"/>
  <c r="Y1228" i="9" s="1"/>
  <c r="K1228" i="9"/>
  <c r="F1228" i="9"/>
  <c r="J1228" i="9"/>
  <c r="N1228" i="9"/>
  <c r="D1232" i="9"/>
  <c r="L1232" i="9"/>
  <c r="M1232" i="9"/>
  <c r="Q1232" i="9"/>
  <c r="G1232" i="9"/>
  <c r="K1232" i="9"/>
  <c r="F1232" i="9"/>
  <c r="J1232" i="9"/>
  <c r="N1232" i="9"/>
  <c r="D1236" i="9"/>
  <c r="L1236" i="9"/>
  <c r="M1236" i="9"/>
  <c r="Q1236" i="9"/>
  <c r="G1236" i="9"/>
  <c r="W1236" i="9" s="1"/>
  <c r="K1236" i="9"/>
  <c r="F1236" i="9"/>
  <c r="J1236" i="9"/>
  <c r="N1236" i="9"/>
  <c r="D1240" i="9"/>
  <c r="L1240" i="9"/>
  <c r="M1240" i="9"/>
  <c r="Q1240" i="9"/>
  <c r="G1240" i="9"/>
  <c r="W1240" i="9" s="1"/>
  <c r="K1240" i="9"/>
  <c r="F1240" i="9"/>
  <c r="J1240" i="9"/>
  <c r="N1240" i="9"/>
  <c r="D1244" i="9"/>
  <c r="L1244" i="9"/>
  <c r="M1244" i="9"/>
  <c r="Q1244" i="9"/>
  <c r="G1244" i="9"/>
  <c r="Y1244" i="9" s="1"/>
  <c r="K1244" i="9"/>
  <c r="F1244" i="9"/>
  <c r="J1244" i="9"/>
  <c r="N1244" i="9"/>
  <c r="D1248" i="9"/>
  <c r="L1248" i="9"/>
  <c r="M1248" i="9"/>
  <c r="Q1248" i="9"/>
  <c r="G1248" i="9"/>
  <c r="K1248" i="9"/>
  <c r="F1248" i="9"/>
  <c r="J1248" i="9"/>
  <c r="N1248" i="9"/>
  <c r="D1252" i="9"/>
  <c r="L1252" i="9"/>
  <c r="M1252" i="9"/>
  <c r="Q1252" i="9"/>
  <c r="G1252" i="9"/>
  <c r="K1252" i="9"/>
  <c r="F1252" i="9"/>
  <c r="J1252" i="9"/>
  <c r="N1252" i="9"/>
  <c r="D1256" i="9"/>
  <c r="L1256" i="9"/>
  <c r="M1256" i="9"/>
  <c r="Q1256" i="9"/>
  <c r="G1256" i="9"/>
  <c r="W1256" i="9" s="1"/>
  <c r="K1256" i="9"/>
  <c r="F1256" i="9"/>
  <c r="J1256" i="9"/>
  <c r="N1256" i="9"/>
  <c r="D1260" i="9"/>
  <c r="L1260" i="9"/>
  <c r="M1260" i="9"/>
  <c r="Q1260" i="9"/>
  <c r="G1260" i="9"/>
  <c r="K1260" i="9"/>
  <c r="F1260" i="9"/>
  <c r="J1260" i="9"/>
  <c r="N1260" i="9"/>
  <c r="D1264" i="9"/>
  <c r="L1264" i="9"/>
  <c r="M1264" i="9"/>
  <c r="Q1264" i="9"/>
  <c r="G1264" i="9"/>
  <c r="K1264" i="9"/>
  <c r="F1264" i="9"/>
  <c r="J1264" i="9"/>
  <c r="N1264" i="9"/>
  <c r="D1268" i="9"/>
  <c r="L1268" i="9"/>
  <c r="M1268" i="9"/>
  <c r="Q1268" i="9"/>
  <c r="G1268" i="9"/>
  <c r="W1268" i="9" s="1"/>
  <c r="K1268" i="9"/>
  <c r="F1268" i="9"/>
  <c r="J1268" i="9"/>
  <c r="N1268" i="9"/>
  <c r="D1272" i="9"/>
  <c r="L1272" i="9"/>
  <c r="F1272" i="9"/>
  <c r="K1272" i="9"/>
  <c r="Q1272" i="9"/>
  <c r="G1272" i="9"/>
  <c r="M1272" i="9"/>
  <c r="N1272" i="9"/>
  <c r="J1272" i="9"/>
  <c r="D1276" i="9"/>
  <c r="L1276" i="9"/>
  <c r="F1276" i="9"/>
  <c r="K1276" i="9"/>
  <c r="Q1276" i="9"/>
  <c r="G1276" i="9"/>
  <c r="M1276" i="9"/>
  <c r="N1276" i="9"/>
  <c r="J1276" i="9"/>
  <c r="D1280" i="9"/>
  <c r="L1280" i="9"/>
  <c r="F1280" i="9"/>
  <c r="K1280" i="9"/>
  <c r="Q1280" i="9"/>
  <c r="G1280" i="9"/>
  <c r="M1280" i="9"/>
  <c r="N1280" i="9"/>
  <c r="J1280" i="9"/>
  <c r="D1284" i="9"/>
  <c r="L1284" i="9"/>
  <c r="F1284" i="9"/>
  <c r="K1284" i="9"/>
  <c r="Q1284" i="9"/>
  <c r="G1284" i="9"/>
  <c r="M1284" i="9"/>
  <c r="N1284" i="9"/>
  <c r="J1284" i="9"/>
  <c r="D1288" i="9"/>
  <c r="L1288" i="9"/>
  <c r="F1288" i="9"/>
  <c r="K1288" i="9"/>
  <c r="Q1288" i="9"/>
  <c r="G1288" i="9"/>
  <c r="M1288" i="9"/>
  <c r="N1288" i="9"/>
  <c r="J1288" i="9"/>
  <c r="D1292" i="9"/>
  <c r="L1292" i="9"/>
  <c r="F1292" i="9"/>
  <c r="K1292" i="9"/>
  <c r="Q1292" i="9"/>
  <c r="G1292" i="9"/>
  <c r="M1292" i="9"/>
  <c r="N1292" i="9"/>
  <c r="J1292" i="9"/>
  <c r="D1296" i="9"/>
  <c r="L1296" i="9"/>
  <c r="F1296" i="9"/>
  <c r="K1296" i="9"/>
  <c r="Q1296" i="9"/>
  <c r="G1296" i="9"/>
  <c r="M1296" i="9"/>
  <c r="N1296" i="9"/>
  <c r="J1296" i="9"/>
  <c r="D1300" i="9"/>
  <c r="L1300" i="9"/>
  <c r="F1300" i="9"/>
  <c r="K1300" i="9"/>
  <c r="Q1300" i="9"/>
  <c r="G1300" i="9"/>
  <c r="M1300" i="9"/>
  <c r="N1300" i="9"/>
  <c r="J1300" i="9"/>
  <c r="D1304" i="9"/>
  <c r="L1304" i="9"/>
  <c r="F1304" i="9"/>
  <c r="K1304" i="9"/>
  <c r="Q1304" i="9"/>
  <c r="G1304" i="9"/>
  <c r="M1304" i="9"/>
  <c r="N1304" i="9"/>
  <c r="J1304" i="9"/>
  <c r="D1308" i="9"/>
  <c r="L1308" i="9"/>
  <c r="F1308" i="9"/>
  <c r="K1308" i="9"/>
  <c r="Q1308" i="9"/>
  <c r="G1308" i="9"/>
  <c r="M1308" i="9"/>
  <c r="N1308" i="9"/>
  <c r="J1308" i="9"/>
  <c r="D1312" i="9"/>
  <c r="L1312" i="9"/>
  <c r="F1312" i="9"/>
  <c r="K1312" i="9"/>
  <c r="Q1312" i="9"/>
  <c r="G1312" i="9"/>
  <c r="Y1312" i="9" s="1"/>
  <c r="M1312" i="9"/>
  <c r="N1312" i="9"/>
  <c r="J1312" i="9"/>
  <c r="D1316" i="9"/>
  <c r="L1316" i="9"/>
  <c r="F1316" i="9"/>
  <c r="K1316" i="9"/>
  <c r="Q1316" i="9"/>
  <c r="G1316" i="9"/>
  <c r="W1316" i="9" s="1"/>
  <c r="M1316" i="9"/>
  <c r="N1316" i="9"/>
  <c r="J1316" i="9"/>
  <c r="D1320" i="9"/>
  <c r="L1320" i="9"/>
  <c r="F1320" i="9"/>
  <c r="K1320" i="9"/>
  <c r="Q1320" i="9"/>
  <c r="G1320" i="9"/>
  <c r="Y1320" i="9" s="1"/>
  <c r="M1320" i="9"/>
  <c r="N1320" i="9"/>
  <c r="J1320" i="9"/>
  <c r="D1324" i="9"/>
  <c r="L1324" i="9"/>
  <c r="F1324" i="9"/>
  <c r="K1324" i="9"/>
  <c r="Q1324" i="9"/>
  <c r="G1324" i="9"/>
  <c r="M1324" i="9"/>
  <c r="N1324" i="9"/>
  <c r="J1324" i="9"/>
  <c r="D1328" i="9"/>
  <c r="L1328" i="9"/>
  <c r="F1328" i="9"/>
  <c r="K1328" i="9"/>
  <c r="Q1328" i="9"/>
  <c r="G1328" i="9"/>
  <c r="M1328" i="9"/>
  <c r="N1328" i="9"/>
  <c r="J1328" i="9"/>
  <c r="D1332" i="9"/>
  <c r="L1332" i="9"/>
  <c r="F1332" i="9"/>
  <c r="K1332" i="9"/>
  <c r="Q1332" i="9"/>
  <c r="G1332" i="9"/>
  <c r="W1332" i="9" s="1"/>
  <c r="M1332" i="9"/>
  <c r="N1332" i="9"/>
  <c r="J1332" i="9"/>
  <c r="D1336" i="9"/>
  <c r="L1336" i="9"/>
  <c r="F1336" i="9"/>
  <c r="K1336" i="9"/>
  <c r="Q1336" i="9"/>
  <c r="G1336" i="9"/>
  <c r="Y1336" i="9" s="1"/>
  <c r="M1336" i="9"/>
  <c r="N1336" i="9"/>
  <c r="J1336" i="9"/>
  <c r="D1340" i="9"/>
  <c r="L1340" i="9"/>
  <c r="F1340" i="9"/>
  <c r="K1340" i="9"/>
  <c r="Q1340" i="9"/>
  <c r="G1340" i="9"/>
  <c r="M1340" i="9"/>
  <c r="N1340" i="9"/>
  <c r="J1340" i="9"/>
  <c r="D1344" i="9"/>
  <c r="L1344" i="9"/>
  <c r="F1344" i="9"/>
  <c r="K1344" i="9"/>
  <c r="Q1344" i="9"/>
  <c r="G1344" i="9"/>
  <c r="W1344" i="9" s="1"/>
  <c r="M1344" i="9"/>
  <c r="N1344" i="9"/>
  <c r="J1344" i="9"/>
  <c r="D1348" i="9"/>
  <c r="L1348" i="9"/>
  <c r="F1348" i="9"/>
  <c r="K1348" i="9"/>
  <c r="Q1348" i="9"/>
  <c r="G1348" i="9"/>
  <c r="W1348" i="9" s="1"/>
  <c r="M1348" i="9"/>
  <c r="N1348" i="9"/>
  <c r="J1348" i="9"/>
  <c r="D1352" i="9"/>
  <c r="L1352" i="9"/>
  <c r="F1352" i="9"/>
  <c r="K1352" i="9"/>
  <c r="Q1352" i="9"/>
  <c r="G1352" i="9"/>
  <c r="Y1352" i="9" s="1"/>
  <c r="M1352" i="9"/>
  <c r="N1352" i="9"/>
  <c r="J1352" i="9"/>
  <c r="F1356" i="9"/>
  <c r="J1356" i="9"/>
  <c r="N1356" i="9"/>
  <c r="G1356" i="9"/>
  <c r="Y1356" i="9" s="1"/>
  <c r="K1356" i="9"/>
  <c r="D1356" i="9"/>
  <c r="L1356" i="9"/>
  <c r="M1356" i="9"/>
  <c r="Q1356" i="9"/>
  <c r="F1360" i="9"/>
  <c r="J1360" i="9"/>
  <c r="N1360" i="9"/>
  <c r="G1360" i="9"/>
  <c r="Y1360" i="9" s="1"/>
  <c r="K1360" i="9"/>
  <c r="D1360" i="9"/>
  <c r="L1360" i="9"/>
  <c r="M1360" i="9"/>
  <c r="Q1360" i="9"/>
  <c r="F1364" i="9"/>
  <c r="J1364" i="9"/>
  <c r="N1364" i="9"/>
  <c r="G1364" i="9"/>
  <c r="Y1364" i="9" s="1"/>
  <c r="K1364" i="9"/>
  <c r="D1364" i="9"/>
  <c r="L1364" i="9"/>
  <c r="M1364" i="9"/>
  <c r="Q1364" i="9"/>
  <c r="F1368" i="9"/>
  <c r="J1368" i="9"/>
  <c r="N1368" i="9"/>
  <c r="G1368" i="9"/>
  <c r="Y1368" i="9" s="1"/>
  <c r="K1368" i="9"/>
  <c r="D1368" i="9"/>
  <c r="L1368" i="9"/>
  <c r="M1368" i="9"/>
  <c r="Q1368" i="9"/>
  <c r="F1372" i="9"/>
  <c r="J1372" i="9"/>
  <c r="N1372" i="9"/>
  <c r="G1372" i="9"/>
  <c r="Y1372" i="9" s="1"/>
  <c r="K1372" i="9"/>
  <c r="D1372" i="9"/>
  <c r="L1372" i="9"/>
  <c r="M1372" i="9"/>
  <c r="Q1372" i="9"/>
  <c r="F1376" i="9"/>
  <c r="J1376" i="9"/>
  <c r="N1376" i="9"/>
  <c r="G1376" i="9"/>
  <c r="Y1376" i="9" s="1"/>
  <c r="K1376" i="9"/>
  <c r="D1376" i="9"/>
  <c r="L1376" i="9"/>
  <c r="M1376" i="9"/>
  <c r="Q1376" i="9"/>
  <c r="F1380" i="9"/>
  <c r="J1380" i="9"/>
  <c r="N1380" i="9"/>
  <c r="G1380" i="9"/>
  <c r="Y1380" i="9" s="1"/>
  <c r="K1380" i="9"/>
  <c r="D1380" i="9"/>
  <c r="L1380" i="9"/>
  <c r="M1380" i="9"/>
  <c r="Q1380" i="9"/>
  <c r="F1384" i="9"/>
  <c r="J1384" i="9"/>
  <c r="N1384" i="9"/>
  <c r="G1384" i="9"/>
  <c r="K1384" i="9"/>
  <c r="D1384" i="9"/>
  <c r="L1384" i="9"/>
  <c r="M1384" i="9"/>
  <c r="Q1384" i="9"/>
  <c r="F1388" i="9"/>
  <c r="J1388" i="9"/>
  <c r="N1388" i="9"/>
  <c r="G1388" i="9"/>
  <c r="Y1388" i="9" s="1"/>
  <c r="K1388" i="9"/>
  <c r="D1388" i="9"/>
  <c r="L1388" i="9"/>
  <c r="M1388" i="9"/>
  <c r="Q1388" i="9"/>
  <c r="F1392" i="9"/>
  <c r="J1392" i="9"/>
  <c r="N1392" i="9"/>
  <c r="G1392" i="9"/>
  <c r="K1392" i="9"/>
  <c r="D1392" i="9"/>
  <c r="L1392" i="9"/>
  <c r="M1392" i="9"/>
  <c r="Q1392" i="9"/>
  <c r="F1396" i="9"/>
  <c r="J1396" i="9"/>
  <c r="N1396" i="9"/>
  <c r="G1396" i="9"/>
  <c r="Y1396" i="9" s="1"/>
  <c r="K1396" i="9"/>
  <c r="D1396" i="9"/>
  <c r="L1396" i="9"/>
  <c r="M1396" i="9"/>
  <c r="Q1396" i="9"/>
  <c r="F1400" i="9"/>
  <c r="J1400" i="9"/>
  <c r="N1400" i="9"/>
  <c r="G1400" i="9"/>
  <c r="Y1400" i="9" s="1"/>
  <c r="K1400" i="9"/>
  <c r="D1400" i="9"/>
  <c r="L1400" i="9"/>
  <c r="M1400" i="9"/>
  <c r="Q1400" i="9"/>
  <c r="F1404" i="9"/>
  <c r="J1404" i="9"/>
  <c r="N1404" i="9"/>
  <c r="G1404" i="9"/>
  <c r="W1404" i="9" s="1"/>
  <c r="K1404" i="9"/>
  <c r="D1404" i="9"/>
  <c r="L1404" i="9"/>
  <c r="M1404" i="9"/>
  <c r="Q1404" i="9"/>
  <c r="F1408" i="9"/>
  <c r="J1408" i="9"/>
  <c r="N1408" i="9"/>
  <c r="G1408" i="9"/>
  <c r="Y1408" i="9" s="1"/>
  <c r="K1408" i="9"/>
  <c r="D1408" i="9"/>
  <c r="L1408" i="9"/>
  <c r="M1408" i="9"/>
  <c r="Q1408" i="9"/>
  <c r="F1412" i="9"/>
  <c r="J1412" i="9"/>
  <c r="N1412" i="9"/>
  <c r="G1412" i="9"/>
  <c r="K1412" i="9"/>
  <c r="D1412" i="9"/>
  <c r="L1412" i="9"/>
  <c r="M1412" i="9"/>
  <c r="Q1412" i="9"/>
  <c r="F1416" i="9"/>
  <c r="J1416" i="9"/>
  <c r="N1416" i="9"/>
  <c r="G1416" i="9"/>
  <c r="W1416" i="9" s="1"/>
  <c r="K1416" i="9"/>
  <c r="D1416" i="9"/>
  <c r="M1416" i="9"/>
  <c r="Q1416" i="9"/>
  <c r="L1416" i="9"/>
  <c r="F1420" i="9"/>
  <c r="J1420" i="9"/>
  <c r="N1420" i="9"/>
  <c r="G1420" i="9"/>
  <c r="Y1420" i="9" s="1"/>
  <c r="K1420" i="9"/>
  <c r="M1420" i="9"/>
  <c r="Q1420" i="9"/>
  <c r="D1420" i="9"/>
  <c r="L1420" i="9"/>
  <c r="F1424" i="9"/>
  <c r="J1424" i="9"/>
  <c r="N1424" i="9"/>
  <c r="G1424" i="9"/>
  <c r="W1424" i="9" s="1"/>
  <c r="K1424" i="9"/>
  <c r="M1424" i="9"/>
  <c r="Q1424" i="9"/>
  <c r="D1424" i="9"/>
  <c r="L1424" i="9"/>
  <c r="F1428" i="9"/>
  <c r="J1428" i="9"/>
  <c r="N1428" i="9"/>
  <c r="G1428" i="9"/>
  <c r="K1428" i="9"/>
  <c r="M1428" i="9"/>
  <c r="Q1428" i="9"/>
  <c r="D1428" i="9"/>
  <c r="L1428" i="9"/>
  <c r="F1432" i="9"/>
  <c r="J1432" i="9"/>
  <c r="N1432" i="9"/>
  <c r="G1432" i="9"/>
  <c r="K1432" i="9"/>
  <c r="M1432" i="9"/>
  <c r="Q1432" i="9"/>
  <c r="D1432" i="9"/>
  <c r="L1432" i="9"/>
  <c r="F1436" i="9"/>
  <c r="J1436" i="9"/>
  <c r="N1436" i="9"/>
  <c r="G1436" i="9"/>
  <c r="K1436" i="9"/>
  <c r="M1436" i="9"/>
  <c r="Q1436" i="9"/>
  <c r="D1436" i="9"/>
  <c r="L1436" i="9"/>
  <c r="F1440" i="9"/>
  <c r="J1440" i="9"/>
  <c r="N1440" i="9"/>
  <c r="G1440" i="9"/>
  <c r="K1440" i="9"/>
  <c r="M1440" i="9"/>
  <c r="Q1440" i="9"/>
  <c r="D1440" i="9"/>
  <c r="L1440" i="9"/>
  <c r="F1444" i="9"/>
  <c r="J1444" i="9"/>
  <c r="N1444" i="9"/>
  <c r="G1444" i="9"/>
  <c r="W1444" i="9" s="1"/>
  <c r="K1444" i="9"/>
  <c r="M1444" i="9"/>
  <c r="Q1444" i="9"/>
  <c r="D1444" i="9"/>
  <c r="L1444" i="9"/>
  <c r="F1448" i="9"/>
  <c r="J1448" i="9"/>
  <c r="N1448" i="9"/>
  <c r="G1448" i="9"/>
  <c r="K1448" i="9"/>
  <c r="M1448" i="9"/>
  <c r="Q1448" i="9"/>
  <c r="D1448" i="9"/>
  <c r="L1448" i="9"/>
  <c r="F1452" i="9"/>
  <c r="J1452" i="9"/>
  <c r="N1452" i="9"/>
  <c r="G1452" i="9"/>
  <c r="Y1452" i="9" s="1"/>
  <c r="K1452" i="9"/>
  <c r="M1452" i="9"/>
  <c r="Q1452" i="9"/>
  <c r="D1452" i="9"/>
  <c r="L1452" i="9"/>
  <c r="F1456" i="9"/>
  <c r="J1456" i="9"/>
  <c r="N1456" i="9"/>
  <c r="G1456" i="9"/>
  <c r="K1456" i="9"/>
  <c r="M1456" i="9"/>
  <c r="Q1456" i="9"/>
  <c r="D1456" i="9"/>
  <c r="L1456" i="9"/>
  <c r="F1460" i="9"/>
  <c r="J1460" i="9"/>
  <c r="N1460" i="9"/>
  <c r="G1460" i="9"/>
  <c r="K1460" i="9"/>
  <c r="M1460" i="9"/>
  <c r="Q1460" i="9"/>
  <c r="D1460" i="9"/>
  <c r="L1460" i="9"/>
  <c r="F1464" i="9"/>
  <c r="J1464" i="9"/>
  <c r="N1464" i="9"/>
  <c r="G1464" i="9"/>
  <c r="K1464" i="9"/>
  <c r="M1464" i="9"/>
  <c r="Q1464" i="9"/>
  <c r="D1464" i="9"/>
  <c r="L1464" i="9"/>
  <c r="F1468" i="9"/>
  <c r="J1468" i="9"/>
  <c r="N1468" i="9"/>
  <c r="G1468" i="9"/>
  <c r="K1468" i="9"/>
  <c r="M1468" i="9"/>
  <c r="Q1468" i="9"/>
  <c r="D1468" i="9"/>
  <c r="L1468" i="9"/>
  <c r="F1472" i="9"/>
  <c r="J1472" i="9"/>
  <c r="N1472" i="9"/>
  <c r="G1472" i="9"/>
  <c r="K1472" i="9"/>
  <c r="M1472" i="9"/>
  <c r="Q1472" i="9"/>
  <c r="D1472" i="9"/>
  <c r="L1472" i="9"/>
  <c r="F1476" i="9"/>
  <c r="J1476" i="9"/>
  <c r="N1476" i="9"/>
  <c r="G1476" i="9"/>
  <c r="K1476" i="9"/>
  <c r="M1476" i="9"/>
  <c r="Q1476" i="9"/>
  <c r="D1476" i="9"/>
  <c r="L1476" i="9"/>
  <c r="F1480" i="9"/>
  <c r="J1480" i="9"/>
  <c r="N1480" i="9"/>
  <c r="G1480" i="9"/>
  <c r="K1480" i="9"/>
  <c r="M1480" i="9"/>
  <c r="Q1480" i="9"/>
  <c r="D1480" i="9"/>
  <c r="L1480" i="9"/>
  <c r="F1484" i="9"/>
  <c r="J1484" i="9"/>
  <c r="N1484" i="9"/>
  <c r="G1484" i="9"/>
  <c r="W1484" i="9" s="1"/>
  <c r="K1484" i="9"/>
  <c r="M1484" i="9"/>
  <c r="Q1484" i="9"/>
  <c r="D1484" i="9"/>
  <c r="L1484" i="9"/>
  <c r="F1488" i="9"/>
  <c r="J1488" i="9"/>
  <c r="N1488" i="9"/>
  <c r="G1488" i="9"/>
  <c r="W1488" i="9" s="1"/>
  <c r="K1488" i="9"/>
  <c r="M1488" i="9"/>
  <c r="Q1488" i="9"/>
  <c r="D1488" i="9"/>
  <c r="L1488" i="9"/>
  <c r="F1492" i="9"/>
  <c r="J1492" i="9"/>
  <c r="N1492" i="9"/>
  <c r="G1492" i="9"/>
  <c r="K1492" i="9"/>
  <c r="M1492" i="9"/>
  <c r="Q1492" i="9"/>
  <c r="D1492" i="9"/>
  <c r="L1492" i="9"/>
  <c r="F1496" i="9"/>
  <c r="J1496" i="9"/>
  <c r="N1496" i="9"/>
  <c r="G1496" i="9"/>
  <c r="W1496" i="9" s="1"/>
  <c r="K1496" i="9"/>
  <c r="M1496" i="9"/>
  <c r="Q1496" i="9"/>
  <c r="D1496" i="9"/>
  <c r="L1496" i="9"/>
  <c r="F1500" i="9"/>
  <c r="J1500" i="9"/>
  <c r="N1500" i="9"/>
  <c r="G1500" i="9"/>
  <c r="W1500" i="9" s="1"/>
  <c r="K1500" i="9"/>
  <c r="M1500" i="9"/>
  <c r="Q1500" i="9"/>
  <c r="D1500" i="9"/>
  <c r="L1500" i="9"/>
  <c r="I20" i="9"/>
  <c r="I22" i="9"/>
  <c r="I24" i="9"/>
  <c r="I26" i="9"/>
  <c r="I28" i="9"/>
  <c r="I30" i="9"/>
  <c r="I32" i="9"/>
  <c r="I34" i="9"/>
  <c r="I36" i="9"/>
  <c r="I38" i="9"/>
  <c r="I40" i="9"/>
  <c r="I42" i="9"/>
  <c r="I44" i="9"/>
  <c r="I46" i="9"/>
  <c r="I48" i="9"/>
  <c r="I50" i="9"/>
  <c r="I52" i="9"/>
  <c r="I54" i="9"/>
  <c r="I56" i="9"/>
  <c r="I58" i="9"/>
  <c r="I60" i="9"/>
  <c r="I63" i="9"/>
  <c r="I65" i="9"/>
  <c r="I67" i="9"/>
  <c r="I69" i="9"/>
  <c r="I71" i="9"/>
  <c r="I73" i="9"/>
  <c r="I75" i="9"/>
  <c r="I77" i="9"/>
  <c r="I79" i="9"/>
  <c r="I81" i="9"/>
  <c r="I83" i="9"/>
  <c r="I85" i="9"/>
  <c r="I87" i="9"/>
  <c r="I89" i="9"/>
  <c r="I91" i="9"/>
  <c r="I93" i="9"/>
  <c r="I95" i="9"/>
  <c r="I97" i="9"/>
  <c r="I99" i="9"/>
  <c r="I101" i="9"/>
  <c r="I103" i="9"/>
  <c r="I105" i="9"/>
  <c r="I107" i="9"/>
  <c r="I109" i="9"/>
  <c r="I111" i="9"/>
  <c r="I113" i="9"/>
  <c r="I115" i="9"/>
  <c r="I117" i="9"/>
  <c r="I119" i="9"/>
  <c r="I121" i="9"/>
  <c r="I123" i="9"/>
  <c r="I125" i="9"/>
  <c r="I127" i="9"/>
  <c r="I129" i="9"/>
  <c r="I131" i="9"/>
  <c r="I133" i="9"/>
  <c r="I135" i="9"/>
  <c r="I137" i="9"/>
  <c r="I139" i="9"/>
  <c r="I141" i="9"/>
  <c r="I143" i="9"/>
  <c r="I145" i="9"/>
  <c r="I147" i="9"/>
  <c r="I149" i="9"/>
  <c r="I151" i="9"/>
  <c r="I153" i="9"/>
  <c r="I155" i="9"/>
  <c r="I157" i="9"/>
  <c r="I159" i="9"/>
  <c r="I161" i="9"/>
  <c r="I163" i="9"/>
  <c r="I165" i="9"/>
  <c r="I167" i="9"/>
  <c r="I169" i="9"/>
  <c r="I171" i="9"/>
  <c r="I173" i="9"/>
  <c r="I175" i="9"/>
  <c r="I177" i="9"/>
  <c r="I179" i="9"/>
  <c r="I181" i="9"/>
  <c r="I183" i="9"/>
  <c r="I185" i="9"/>
  <c r="I187" i="9"/>
  <c r="I189" i="9"/>
  <c r="I191" i="9"/>
  <c r="I193" i="9"/>
  <c r="I195" i="9"/>
  <c r="I197" i="9"/>
  <c r="I199" i="9"/>
  <c r="I201" i="9"/>
  <c r="I203" i="9"/>
  <c r="I205" i="9"/>
  <c r="I207" i="9"/>
  <c r="I209" i="9"/>
  <c r="I211" i="9"/>
  <c r="I213" i="9"/>
  <c r="I215" i="9"/>
  <c r="I217" i="9"/>
  <c r="I219" i="9"/>
  <c r="I221" i="9"/>
  <c r="I223" i="9"/>
  <c r="I225" i="9"/>
  <c r="I227" i="9"/>
  <c r="I229" i="9"/>
  <c r="I231" i="9"/>
  <c r="I233" i="9"/>
  <c r="I235" i="9"/>
  <c r="I237" i="9"/>
  <c r="I239" i="9"/>
  <c r="I241" i="9"/>
  <c r="I243" i="9"/>
  <c r="I245" i="9"/>
  <c r="I247" i="9"/>
  <c r="I249" i="9"/>
  <c r="I251" i="9"/>
  <c r="I253" i="9"/>
  <c r="I255" i="9"/>
  <c r="I257" i="9"/>
  <c r="I259" i="9"/>
  <c r="I261" i="9"/>
  <c r="I263" i="9"/>
  <c r="I265" i="9"/>
  <c r="I267" i="9"/>
  <c r="I269" i="9"/>
  <c r="I271" i="9"/>
  <c r="I273" i="9"/>
  <c r="I275" i="9"/>
  <c r="I277" i="9"/>
  <c r="I279" i="9"/>
  <c r="I281" i="9"/>
  <c r="I283" i="9"/>
  <c r="I285" i="9"/>
  <c r="I287" i="9"/>
  <c r="I289" i="9"/>
  <c r="I291" i="9"/>
  <c r="I293" i="9"/>
  <c r="I295" i="9"/>
  <c r="I297" i="9"/>
  <c r="I299" i="9"/>
  <c r="I301" i="9"/>
  <c r="I303" i="9"/>
  <c r="I305" i="9"/>
  <c r="I307" i="9"/>
  <c r="I309" i="9"/>
  <c r="I311" i="9"/>
  <c r="I313" i="9"/>
  <c r="I315" i="9"/>
  <c r="I317" i="9"/>
  <c r="I319" i="9"/>
  <c r="I321" i="9"/>
  <c r="I323" i="9"/>
  <c r="I325" i="9"/>
  <c r="I327" i="9"/>
  <c r="I329" i="9"/>
  <c r="I331" i="9"/>
  <c r="I333" i="9"/>
  <c r="I335" i="9"/>
  <c r="I337" i="9"/>
  <c r="I339" i="9"/>
  <c r="I341" i="9"/>
  <c r="I343" i="9"/>
  <c r="I345" i="9"/>
  <c r="I347" i="9"/>
  <c r="I349" i="9"/>
  <c r="I351" i="9"/>
  <c r="I353" i="9"/>
  <c r="I355" i="9"/>
  <c r="I357" i="9"/>
  <c r="I359" i="9"/>
  <c r="I361" i="9"/>
  <c r="I363" i="9"/>
  <c r="I365" i="9"/>
  <c r="I367" i="9"/>
  <c r="I369" i="9"/>
  <c r="I371" i="9"/>
  <c r="I373" i="9"/>
  <c r="I375" i="9"/>
  <c r="I377" i="9"/>
  <c r="I379" i="9"/>
  <c r="I381" i="9"/>
  <c r="I383" i="9"/>
  <c r="I385" i="9"/>
  <c r="I387" i="9"/>
  <c r="I389" i="9"/>
  <c r="I391" i="9"/>
  <c r="I393" i="9"/>
  <c r="I395" i="9"/>
  <c r="I397" i="9"/>
  <c r="I399" i="9"/>
  <c r="I401" i="9"/>
  <c r="I403" i="9"/>
  <c r="I405" i="9"/>
  <c r="I407" i="9"/>
  <c r="I409" i="9"/>
  <c r="I411" i="9"/>
  <c r="I413" i="9"/>
  <c r="I415" i="9"/>
  <c r="I417" i="9"/>
  <c r="I419" i="9"/>
  <c r="I421" i="9"/>
  <c r="I423" i="9"/>
  <c r="I425" i="9"/>
  <c r="I427" i="9"/>
  <c r="I429" i="9"/>
  <c r="I431" i="9"/>
  <c r="I433" i="9"/>
  <c r="I435" i="9"/>
  <c r="I437" i="9"/>
  <c r="I439" i="9"/>
  <c r="I441" i="9"/>
  <c r="I443" i="9"/>
  <c r="I445" i="9"/>
  <c r="I447" i="9"/>
  <c r="I449" i="9"/>
  <c r="I451" i="9"/>
  <c r="I453" i="9"/>
  <c r="I455" i="9"/>
  <c r="I457" i="9"/>
  <c r="I459" i="9"/>
  <c r="I461" i="9"/>
  <c r="I463" i="9"/>
  <c r="I465" i="9"/>
  <c r="I467" i="9"/>
  <c r="I469" i="9"/>
  <c r="I471" i="9"/>
  <c r="I473" i="9"/>
  <c r="I475" i="9"/>
  <c r="I477" i="9"/>
  <c r="I479" i="9"/>
  <c r="I481" i="9"/>
  <c r="I483" i="9"/>
  <c r="I485" i="9"/>
  <c r="I487" i="9"/>
  <c r="I489" i="9"/>
  <c r="I491" i="9"/>
  <c r="I493" i="9"/>
  <c r="I495" i="9"/>
  <c r="I497" i="9"/>
  <c r="I499" i="9"/>
  <c r="I501" i="9"/>
  <c r="I503" i="9"/>
  <c r="I505" i="9"/>
  <c r="I507" i="9"/>
  <c r="I509" i="9"/>
  <c r="I511" i="9"/>
  <c r="I513" i="9"/>
  <c r="I515" i="9"/>
  <c r="I517" i="9"/>
  <c r="I519" i="9"/>
  <c r="I521" i="9"/>
  <c r="I523" i="9"/>
  <c r="I525" i="9"/>
  <c r="I527" i="9"/>
  <c r="I529" i="9"/>
  <c r="I531" i="9"/>
  <c r="I533" i="9"/>
  <c r="I535" i="9"/>
  <c r="I537" i="9"/>
  <c r="I539" i="9"/>
  <c r="I541" i="9"/>
  <c r="I543" i="9"/>
  <c r="I545" i="9"/>
  <c r="I547" i="9"/>
  <c r="I549" i="9"/>
  <c r="I551" i="9"/>
  <c r="I553" i="9"/>
  <c r="I555" i="9"/>
  <c r="I557" i="9"/>
  <c r="I559" i="9"/>
  <c r="I561" i="9"/>
  <c r="I563" i="9"/>
  <c r="I565" i="9"/>
  <c r="I567" i="9"/>
  <c r="I569" i="9"/>
  <c r="I571" i="9"/>
  <c r="I573" i="9"/>
  <c r="I575" i="9"/>
  <c r="I577" i="9"/>
  <c r="I579" i="9"/>
  <c r="I581" i="9"/>
  <c r="I583" i="9"/>
  <c r="I585" i="9"/>
  <c r="I587" i="9"/>
  <c r="I589" i="9"/>
  <c r="I591" i="9"/>
  <c r="I593" i="9"/>
  <c r="I595" i="9"/>
  <c r="I597" i="9"/>
  <c r="I599" i="9"/>
  <c r="I601" i="9"/>
  <c r="I603" i="9"/>
  <c r="I605" i="9"/>
  <c r="I607" i="9"/>
  <c r="I609" i="9"/>
  <c r="I611" i="9"/>
  <c r="I613" i="9"/>
  <c r="I615" i="9"/>
  <c r="I617" i="9"/>
  <c r="I619" i="9"/>
  <c r="I621" i="9"/>
  <c r="I623" i="9"/>
  <c r="I625" i="9"/>
  <c r="I627" i="9"/>
  <c r="I629" i="9"/>
  <c r="I631" i="9"/>
  <c r="I633" i="9"/>
  <c r="I635" i="9"/>
  <c r="I637" i="9"/>
  <c r="I639" i="9"/>
  <c r="I641" i="9"/>
  <c r="I643" i="9"/>
  <c r="I645" i="9"/>
  <c r="I647" i="9"/>
  <c r="I649" i="9"/>
  <c r="I651" i="9"/>
  <c r="I653" i="9"/>
  <c r="I655" i="9"/>
  <c r="I657" i="9"/>
  <c r="I659" i="9"/>
  <c r="I661" i="9"/>
  <c r="I663" i="9"/>
  <c r="I665" i="9"/>
  <c r="I667" i="9"/>
  <c r="I669" i="9"/>
  <c r="I671" i="9"/>
  <c r="I673" i="9"/>
  <c r="I675" i="9"/>
  <c r="I677" i="9"/>
  <c r="I679" i="9"/>
  <c r="I681" i="9"/>
  <c r="I683" i="9"/>
  <c r="I685" i="9"/>
  <c r="I687" i="9"/>
  <c r="I689" i="9"/>
  <c r="I691" i="9"/>
  <c r="I693" i="9"/>
  <c r="I695" i="9"/>
  <c r="I697" i="9"/>
  <c r="I699" i="9"/>
  <c r="I701" i="9"/>
  <c r="I703" i="9"/>
  <c r="I705" i="9"/>
  <c r="I707" i="9"/>
  <c r="I709" i="9"/>
  <c r="I711" i="9"/>
  <c r="I713" i="9"/>
  <c r="I715" i="9"/>
  <c r="I717" i="9"/>
  <c r="I719" i="9"/>
  <c r="I721" i="9"/>
  <c r="I723" i="9"/>
  <c r="I725" i="9"/>
  <c r="I727" i="9"/>
  <c r="I729" i="9"/>
  <c r="I731" i="9"/>
  <c r="I733" i="9"/>
  <c r="I735" i="9"/>
  <c r="I737" i="9"/>
  <c r="I739" i="9"/>
  <c r="I741" i="9"/>
  <c r="I743" i="9"/>
  <c r="I745" i="9"/>
  <c r="I747" i="9"/>
  <c r="I749" i="9"/>
  <c r="I751" i="9"/>
  <c r="I753" i="9"/>
  <c r="I755" i="9"/>
  <c r="I757" i="9"/>
  <c r="I759" i="9"/>
  <c r="I761" i="9"/>
  <c r="I763" i="9"/>
  <c r="I765" i="9"/>
  <c r="I767" i="9"/>
  <c r="I769" i="9"/>
  <c r="I771" i="9"/>
  <c r="I773" i="9"/>
  <c r="I775" i="9"/>
  <c r="I777" i="9"/>
  <c r="I779" i="9"/>
  <c r="I781" i="9"/>
  <c r="I783" i="9"/>
  <c r="I785" i="9"/>
  <c r="I787" i="9"/>
  <c r="I789" i="9"/>
  <c r="I791" i="9"/>
  <c r="I793" i="9"/>
  <c r="I795" i="9"/>
  <c r="I797" i="9"/>
  <c r="I799" i="9"/>
  <c r="I801" i="9"/>
  <c r="I803" i="9"/>
  <c r="I805" i="9"/>
  <c r="I807" i="9"/>
  <c r="I809" i="9"/>
  <c r="I811" i="9"/>
  <c r="I813" i="9"/>
  <c r="I815" i="9"/>
  <c r="I817" i="9"/>
  <c r="I819" i="9"/>
  <c r="I821" i="9"/>
  <c r="I823" i="9"/>
  <c r="I825" i="9"/>
  <c r="I827" i="9"/>
  <c r="I829" i="9"/>
  <c r="I831" i="9"/>
  <c r="I833" i="9"/>
  <c r="I835" i="9"/>
  <c r="I837" i="9"/>
  <c r="I839" i="9"/>
  <c r="I841" i="9"/>
  <c r="I843" i="9"/>
  <c r="I845" i="9"/>
  <c r="I847" i="9"/>
  <c r="I849" i="9"/>
  <c r="I851" i="9"/>
  <c r="I853" i="9"/>
  <c r="I855" i="9"/>
  <c r="I857" i="9"/>
  <c r="I859" i="9"/>
  <c r="I861" i="9"/>
  <c r="I863" i="9"/>
  <c r="I865" i="9"/>
  <c r="I867" i="9"/>
  <c r="I869" i="9"/>
  <c r="I871" i="9"/>
  <c r="I873" i="9"/>
  <c r="I875" i="9"/>
  <c r="I877" i="9"/>
  <c r="I879" i="9"/>
  <c r="I881" i="9"/>
  <c r="I883" i="9"/>
  <c r="I885" i="9"/>
  <c r="I887" i="9"/>
  <c r="I889" i="9"/>
  <c r="I891" i="9"/>
  <c r="I893" i="9"/>
  <c r="I895" i="9"/>
  <c r="I897" i="9"/>
  <c r="I899" i="9"/>
  <c r="I901" i="9"/>
  <c r="I903" i="9"/>
  <c r="I905" i="9"/>
  <c r="I907" i="9"/>
  <c r="I909" i="9"/>
  <c r="I911" i="9"/>
  <c r="I913" i="9"/>
  <c r="I915" i="9"/>
  <c r="I917" i="9"/>
  <c r="I919" i="9"/>
  <c r="I921" i="9"/>
  <c r="I923" i="9"/>
  <c r="I925" i="9"/>
  <c r="I927" i="9"/>
  <c r="I929" i="9"/>
  <c r="I931" i="9"/>
  <c r="I933" i="9"/>
  <c r="I935" i="9"/>
  <c r="I937" i="9"/>
  <c r="I939" i="9"/>
  <c r="I941" i="9"/>
  <c r="I943" i="9"/>
  <c r="I945" i="9"/>
  <c r="I947" i="9"/>
  <c r="I949" i="9"/>
  <c r="I951" i="9"/>
  <c r="I953" i="9"/>
  <c r="I955" i="9"/>
  <c r="I957" i="9"/>
  <c r="I959" i="9"/>
  <c r="I961" i="9"/>
  <c r="I963" i="9"/>
  <c r="I965" i="9"/>
  <c r="I967" i="9"/>
  <c r="I969" i="9"/>
  <c r="I971" i="9"/>
  <c r="I973" i="9"/>
  <c r="I975" i="9"/>
  <c r="I977" i="9"/>
  <c r="I979" i="9"/>
  <c r="I981" i="9"/>
  <c r="I983" i="9"/>
  <c r="I985" i="9"/>
  <c r="I987" i="9"/>
  <c r="I989" i="9"/>
  <c r="I991" i="9"/>
  <c r="I993" i="9"/>
  <c r="I995" i="9"/>
  <c r="I997" i="9"/>
  <c r="I999" i="9"/>
  <c r="I1001" i="9"/>
  <c r="I1003" i="9"/>
  <c r="I1005" i="9"/>
  <c r="I1007" i="9"/>
  <c r="I1009" i="9"/>
  <c r="I1011" i="9"/>
  <c r="I1013" i="9"/>
  <c r="I1015" i="9"/>
  <c r="I1017" i="9"/>
  <c r="I1019" i="9"/>
  <c r="I1021" i="9"/>
  <c r="I1023" i="9"/>
  <c r="I1025" i="9"/>
  <c r="I1027" i="9"/>
  <c r="I1029" i="9"/>
  <c r="I1031" i="9"/>
  <c r="I1033" i="9"/>
  <c r="I1035" i="9"/>
  <c r="I1037" i="9"/>
  <c r="I1039" i="9"/>
  <c r="I1041" i="9"/>
  <c r="I1043" i="9"/>
  <c r="I1045" i="9"/>
  <c r="I1047" i="9"/>
  <c r="I1049" i="9"/>
  <c r="I1051" i="9"/>
  <c r="M1061" i="9"/>
  <c r="Q1061" i="9"/>
  <c r="G1061" i="9"/>
  <c r="W1061" i="9" s="1"/>
  <c r="L1061" i="9"/>
  <c r="N1061" i="9"/>
  <c r="F1061" i="9"/>
  <c r="K1061" i="9"/>
  <c r="D1061" i="9"/>
  <c r="J1061" i="9"/>
  <c r="M1077" i="9"/>
  <c r="Q1077" i="9"/>
  <c r="G1077" i="9"/>
  <c r="W1077" i="9" s="1"/>
  <c r="L1077" i="9"/>
  <c r="N1077" i="9"/>
  <c r="F1077" i="9"/>
  <c r="K1077" i="9"/>
  <c r="D1077" i="9"/>
  <c r="J1077" i="9"/>
  <c r="M1085" i="9"/>
  <c r="Q1085" i="9"/>
  <c r="G1085" i="9"/>
  <c r="L1085" i="9"/>
  <c r="N1085" i="9"/>
  <c r="F1085" i="9"/>
  <c r="K1085" i="9"/>
  <c r="D1085" i="9"/>
  <c r="J1085" i="9"/>
  <c r="M1101" i="9"/>
  <c r="Q1101" i="9"/>
  <c r="G1101" i="9"/>
  <c r="Y1101" i="9" s="1"/>
  <c r="L1101" i="9"/>
  <c r="N1101" i="9"/>
  <c r="F1101" i="9"/>
  <c r="K1101" i="9"/>
  <c r="D1101" i="9"/>
  <c r="J1101" i="9"/>
  <c r="M1117" i="9"/>
  <c r="Q1117" i="9"/>
  <c r="G1117" i="9"/>
  <c r="L1117" i="9"/>
  <c r="N1117" i="9"/>
  <c r="F1117" i="9"/>
  <c r="K1117" i="9"/>
  <c r="D1117" i="9"/>
  <c r="J1117" i="9"/>
  <c r="M1133" i="9"/>
  <c r="Q1133" i="9"/>
  <c r="G1133" i="9"/>
  <c r="L1133" i="9"/>
  <c r="N1133" i="9"/>
  <c r="F1133" i="9"/>
  <c r="K1133" i="9"/>
  <c r="D1133" i="9"/>
  <c r="J1133" i="9"/>
  <c r="D1145" i="9"/>
  <c r="L1145" i="9"/>
  <c r="M1145" i="9"/>
  <c r="Q1145" i="9"/>
  <c r="G1145" i="9"/>
  <c r="Y1145" i="9" s="1"/>
  <c r="K1145" i="9"/>
  <c r="N1145" i="9"/>
  <c r="F1145" i="9"/>
  <c r="J1145" i="9"/>
  <c r="D1161" i="9"/>
  <c r="L1161" i="9"/>
  <c r="M1161" i="9"/>
  <c r="Q1161" i="9"/>
  <c r="G1161" i="9"/>
  <c r="Y1161" i="9" s="1"/>
  <c r="K1161" i="9"/>
  <c r="N1161" i="9"/>
  <c r="F1161" i="9"/>
  <c r="J1161" i="9"/>
  <c r="D1177" i="9"/>
  <c r="L1177" i="9"/>
  <c r="M1177" i="9"/>
  <c r="Q1177" i="9"/>
  <c r="G1177" i="9"/>
  <c r="K1177" i="9"/>
  <c r="N1177" i="9"/>
  <c r="F1177" i="9"/>
  <c r="J1177" i="9"/>
  <c r="D1193" i="9"/>
  <c r="L1193" i="9"/>
  <c r="M1193" i="9"/>
  <c r="Q1193" i="9"/>
  <c r="G1193" i="9"/>
  <c r="K1193" i="9"/>
  <c r="N1193" i="9"/>
  <c r="F1193" i="9"/>
  <c r="J1193" i="9"/>
  <c r="D1213" i="9"/>
  <c r="L1213" i="9"/>
  <c r="M1213" i="9"/>
  <c r="Q1213" i="9"/>
  <c r="G1213" i="9"/>
  <c r="K1213" i="9"/>
  <c r="N1213" i="9"/>
  <c r="F1213" i="9"/>
  <c r="J1213" i="9"/>
  <c r="D1221" i="9"/>
  <c r="L1221" i="9"/>
  <c r="M1221" i="9"/>
  <c r="Q1221" i="9"/>
  <c r="G1221" i="9"/>
  <c r="K1221" i="9"/>
  <c r="N1221" i="9"/>
  <c r="F1221" i="9"/>
  <c r="J1221" i="9"/>
  <c r="D1237" i="9"/>
  <c r="L1237" i="9"/>
  <c r="M1237" i="9"/>
  <c r="Q1237" i="9"/>
  <c r="G1237" i="9"/>
  <c r="K1237" i="9"/>
  <c r="N1237" i="9"/>
  <c r="F1237" i="9"/>
  <c r="J1237" i="9"/>
  <c r="D1253" i="9"/>
  <c r="L1253" i="9"/>
  <c r="M1253" i="9"/>
  <c r="Q1253" i="9"/>
  <c r="G1253" i="9"/>
  <c r="K1253" i="9"/>
  <c r="N1253" i="9"/>
  <c r="F1253" i="9"/>
  <c r="J1253" i="9"/>
  <c r="D1265" i="9"/>
  <c r="L1265" i="9"/>
  <c r="M1265" i="9"/>
  <c r="Q1265" i="9"/>
  <c r="G1265" i="9"/>
  <c r="K1265" i="9"/>
  <c r="N1265" i="9"/>
  <c r="F1265" i="9"/>
  <c r="J1265" i="9"/>
  <c r="D1277" i="9"/>
  <c r="L1277" i="9"/>
  <c r="F1277" i="9"/>
  <c r="K1277" i="9"/>
  <c r="Q1277" i="9"/>
  <c r="G1277" i="9"/>
  <c r="M1277" i="9"/>
  <c r="N1277" i="9"/>
  <c r="J1277" i="9"/>
  <c r="D1293" i="9"/>
  <c r="L1293" i="9"/>
  <c r="F1293" i="9"/>
  <c r="K1293" i="9"/>
  <c r="Q1293" i="9"/>
  <c r="G1293" i="9"/>
  <c r="M1293" i="9"/>
  <c r="N1293" i="9"/>
  <c r="J1293" i="9"/>
  <c r="D1309" i="9"/>
  <c r="L1309" i="9"/>
  <c r="F1309" i="9"/>
  <c r="K1309" i="9"/>
  <c r="Q1309" i="9"/>
  <c r="G1309" i="9"/>
  <c r="W1309" i="9" s="1"/>
  <c r="M1309" i="9"/>
  <c r="N1309" i="9"/>
  <c r="J1309" i="9"/>
  <c r="D1325" i="9"/>
  <c r="L1325" i="9"/>
  <c r="F1325" i="9"/>
  <c r="K1325" i="9"/>
  <c r="Q1325" i="9"/>
  <c r="G1325" i="9"/>
  <c r="M1325" i="9"/>
  <c r="N1325" i="9"/>
  <c r="J1325" i="9"/>
  <c r="D1337" i="9"/>
  <c r="L1337" i="9"/>
  <c r="F1337" i="9"/>
  <c r="K1337" i="9"/>
  <c r="Q1337" i="9"/>
  <c r="G1337" i="9"/>
  <c r="Y1337" i="9" s="1"/>
  <c r="M1337" i="9"/>
  <c r="N1337" i="9"/>
  <c r="J1337" i="9"/>
  <c r="D1353" i="9"/>
  <c r="L1353" i="9"/>
  <c r="F1353" i="9"/>
  <c r="K1353" i="9"/>
  <c r="Q1353" i="9"/>
  <c r="G1353" i="9"/>
  <c r="M1353" i="9"/>
  <c r="N1353" i="9"/>
  <c r="J1353" i="9"/>
  <c r="F1369" i="9"/>
  <c r="J1369" i="9"/>
  <c r="N1369" i="9"/>
  <c r="G1369" i="9"/>
  <c r="K1369" i="9"/>
  <c r="D1369" i="9"/>
  <c r="L1369" i="9"/>
  <c r="M1369" i="9"/>
  <c r="Q1369" i="9"/>
  <c r="F1389" i="9"/>
  <c r="J1389" i="9"/>
  <c r="N1389" i="9"/>
  <c r="G1389" i="9"/>
  <c r="W1389" i="9" s="1"/>
  <c r="K1389" i="9"/>
  <c r="D1389" i="9"/>
  <c r="L1389" i="9"/>
  <c r="M1389" i="9"/>
  <c r="Q1389" i="9"/>
  <c r="F1401" i="9"/>
  <c r="J1401" i="9"/>
  <c r="N1401" i="9"/>
  <c r="G1401" i="9"/>
  <c r="W1401" i="9" s="1"/>
  <c r="K1401" i="9"/>
  <c r="D1401" i="9"/>
  <c r="L1401" i="9"/>
  <c r="M1401" i="9"/>
  <c r="Q1401" i="9"/>
  <c r="F1417" i="9"/>
  <c r="J1417" i="9"/>
  <c r="N1417" i="9"/>
  <c r="G1417" i="9"/>
  <c r="W1417" i="9" s="1"/>
  <c r="K1417" i="9"/>
  <c r="M1417" i="9"/>
  <c r="Q1417" i="9"/>
  <c r="L1417" i="9"/>
  <c r="D1417" i="9"/>
  <c r="F1429" i="9"/>
  <c r="J1429" i="9"/>
  <c r="N1429" i="9"/>
  <c r="G1429" i="9"/>
  <c r="Y1429" i="9" s="1"/>
  <c r="K1429" i="9"/>
  <c r="M1429" i="9"/>
  <c r="Q1429" i="9"/>
  <c r="L1429" i="9"/>
  <c r="D1429" i="9"/>
  <c r="F1445" i="9"/>
  <c r="J1445" i="9"/>
  <c r="N1445" i="9"/>
  <c r="G1445" i="9"/>
  <c r="W1445" i="9" s="1"/>
  <c r="K1445" i="9"/>
  <c r="M1445" i="9"/>
  <c r="Q1445" i="9"/>
  <c r="L1445" i="9"/>
  <c r="D1445" i="9"/>
  <c r="F1461" i="9"/>
  <c r="J1461" i="9"/>
  <c r="N1461" i="9"/>
  <c r="G1461" i="9"/>
  <c r="W1461" i="9" s="1"/>
  <c r="K1461" i="9"/>
  <c r="M1461" i="9"/>
  <c r="Q1461" i="9"/>
  <c r="L1461" i="9"/>
  <c r="D1461" i="9"/>
  <c r="F1477" i="9"/>
  <c r="J1477" i="9"/>
  <c r="N1477" i="9"/>
  <c r="G1477" i="9"/>
  <c r="K1477" i="9"/>
  <c r="M1477" i="9"/>
  <c r="Q1477" i="9"/>
  <c r="L1477" i="9"/>
  <c r="D1477" i="9"/>
  <c r="F1493" i="9"/>
  <c r="J1493" i="9"/>
  <c r="N1493" i="9"/>
  <c r="G1493" i="9"/>
  <c r="K1493" i="9"/>
  <c r="M1493" i="9"/>
  <c r="Q1493" i="9"/>
  <c r="L1493" i="9"/>
  <c r="D1493" i="9"/>
  <c r="M1054" i="9"/>
  <c r="Q1054" i="9"/>
  <c r="G1054" i="9"/>
  <c r="L1054" i="9"/>
  <c r="N1054" i="9"/>
  <c r="F1054" i="9"/>
  <c r="K1054" i="9"/>
  <c r="J1054" i="9"/>
  <c r="D1054" i="9"/>
  <c r="M1058" i="9"/>
  <c r="Q1058" i="9"/>
  <c r="G1058" i="9"/>
  <c r="L1058" i="9"/>
  <c r="N1058" i="9"/>
  <c r="F1058" i="9"/>
  <c r="K1058" i="9"/>
  <c r="J1058" i="9"/>
  <c r="D1058" i="9"/>
  <c r="M1062" i="9"/>
  <c r="Q1062" i="9"/>
  <c r="G1062" i="9"/>
  <c r="L1062" i="9"/>
  <c r="N1062" i="9"/>
  <c r="F1062" i="9"/>
  <c r="K1062" i="9"/>
  <c r="J1062" i="9"/>
  <c r="D1062" i="9"/>
  <c r="M1066" i="9"/>
  <c r="Q1066" i="9"/>
  <c r="G1066" i="9"/>
  <c r="L1066" i="9"/>
  <c r="N1066" i="9"/>
  <c r="F1066" i="9"/>
  <c r="K1066" i="9"/>
  <c r="J1066" i="9"/>
  <c r="D1066" i="9"/>
  <c r="M1070" i="9"/>
  <c r="Q1070" i="9"/>
  <c r="G1070" i="9"/>
  <c r="L1070" i="9"/>
  <c r="N1070" i="9"/>
  <c r="F1070" i="9"/>
  <c r="K1070" i="9"/>
  <c r="J1070" i="9"/>
  <c r="D1070" i="9"/>
  <c r="M1074" i="9"/>
  <c r="Q1074" i="9"/>
  <c r="G1074" i="9"/>
  <c r="L1074" i="9"/>
  <c r="N1074" i="9"/>
  <c r="F1074" i="9"/>
  <c r="K1074" i="9"/>
  <c r="J1074" i="9"/>
  <c r="D1074" i="9"/>
  <c r="M1078" i="9"/>
  <c r="Q1078" i="9"/>
  <c r="G1078" i="9"/>
  <c r="L1078" i="9"/>
  <c r="N1078" i="9"/>
  <c r="F1078" i="9"/>
  <c r="K1078" i="9"/>
  <c r="J1078" i="9"/>
  <c r="D1078" i="9"/>
  <c r="M1082" i="9"/>
  <c r="Q1082" i="9"/>
  <c r="G1082" i="9"/>
  <c r="L1082" i="9"/>
  <c r="N1082" i="9"/>
  <c r="F1082" i="9"/>
  <c r="K1082" i="9"/>
  <c r="J1082" i="9"/>
  <c r="D1082" i="9"/>
  <c r="M1086" i="9"/>
  <c r="Q1086" i="9"/>
  <c r="G1086" i="9"/>
  <c r="L1086" i="9"/>
  <c r="N1086" i="9"/>
  <c r="F1086" i="9"/>
  <c r="K1086" i="9"/>
  <c r="J1086" i="9"/>
  <c r="D1086" i="9"/>
  <c r="M1090" i="9"/>
  <c r="Q1090" i="9"/>
  <c r="G1090" i="9"/>
  <c r="L1090" i="9"/>
  <c r="N1090" i="9"/>
  <c r="F1090" i="9"/>
  <c r="K1090" i="9"/>
  <c r="J1090" i="9"/>
  <c r="D1090" i="9"/>
  <c r="M1094" i="9"/>
  <c r="Q1094" i="9"/>
  <c r="G1094" i="9"/>
  <c r="L1094" i="9"/>
  <c r="N1094" i="9"/>
  <c r="F1094" i="9"/>
  <c r="K1094" i="9"/>
  <c r="J1094" i="9"/>
  <c r="D1094" i="9"/>
  <c r="M1098" i="9"/>
  <c r="Q1098" i="9"/>
  <c r="G1098" i="9"/>
  <c r="L1098" i="9"/>
  <c r="N1098" i="9"/>
  <c r="F1098" i="9"/>
  <c r="K1098" i="9"/>
  <c r="J1098" i="9"/>
  <c r="D1098" i="9"/>
  <c r="M1102" i="9"/>
  <c r="Q1102" i="9"/>
  <c r="G1102" i="9"/>
  <c r="L1102" i="9"/>
  <c r="N1102" i="9"/>
  <c r="F1102" i="9"/>
  <c r="K1102" i="9"/>
  <c r="J1102" i="9"/>
  <c r="D1102" i="9"/>
  <c r="M1106" i="9"/>
  <c r="Q1106" i="9"/>
  <c r="G1106" i="9"/>
  <c r="L1106" i="9"/>
  <c r="N1106" i="9"/>
  <c r="F1106" i="9"/>
  <c r="K1106" i="9"/>
  <c r="J1106" i="9"/>
  <c r="D1106" i="9"/>
  <c r="M1110" i="9"/>
  <c r="Q1110" i="9"/>
  <c r="G1110" i="9"/>
  <c r="L1110" i="9"/>
  <c r="N1110" i="9"/>
  <c r="F1110" i="9"/>
  <c r="K1110" i="9"/>
  <c r="J1110" i="9"/>
  <c r="D1110" i="9"/>
  <c r="M1114" i="9"/>
  <c r="Q1114" i="9"/>
  <c r="G1114" i="9"/>
  <c r="L1114" i="9"/>
  <c r="N1114" i="9"/>
  <c r="F1114" i="9"/>
  <c r="K1114" i="9"/>
  <c r="J1114" i="9"/>
  <c r="D1114" i="9"/>
  <c r="M1118" i="9"/>
  <c r="Q1118" i="9"/>
  <c r="G1118" i="9"/>
  <c r="L1118" i="9"/>
  <c r="N1118" i="9"/>
  <c r="F1118" i="9"/>
  <c r="K1118" i="9"/>
  <c r="J1118" i="9"/>
  <c r="D1118" i="9"/>
  <c r="M1122" i="9"/>
  <c r="Q1122" i="9"/>
  <c r="G1122" i="9"/>
  <c r="L1122" i="9"/>
  <c r="N1122" i="9"/>
  <c r="F1122" i="9"/>
  <c r="K1122" i="9"/>
  <c r="J1122" i="9"/>
  <c r="D1122" i="9"/>
  <c r="M1126" i="9"/>
  <c r="Q1126" i="9"/>
  <c r="G1126" i="9"/>
  <c r="L1126" i="9"/>
  <c r="N1126" i="9"/>
  <c r="F1126" i="9"/>
  <c r="K1126" i="9"/>
  <c r="J1126" i="9"/>
  <c r="D1126" i="9"/>
  <c r="M1130" i="9"/>
  <c r="Q1130" i="9"/>
  <c r="G1130" i="9"/>
  <c r="L1130" i="9"/>
  <c r="N1130" i="9"/>
  <c r="F1130" i="9"/>
  <c r="K1130" i="9"/>
  <c r="J1130" i="9"/>
  <c r="D1130" i="9"/>
  <c r="M1134" i="9"/>
  <c r="Q1134" i="9"/>
  <c r="G1134" i="9"/>
  <c r="L1134" i="9"/>
  <c r="N1134" i="9"/>
  <c r="F1134" i="9"/>
  <c r="K1134" i="9"/>
  <c r="J1134" i="9"/>
  <c r="D1134" i="9"/>
  <c r="M1138" i="9"/>
  <c r="Q1138" i="9"/>
  <c r="G1138" i="9"/>
  <c r="L1138" i="9"/>
  <c r="N1138" i="9"/>
  <c r="F1138" i="9"/>
  <c r="K1138" i="9"/>
  <c r="J1138" i="9"/>
  <c r="D1138" i="9"/>
  <c r="M1142" i="9"/>
  <c r="Q1142" i="9"/>
  <c r="G1142" i="9"/>
  <c r="L1142" i="9"/>
  <c r="N1142" i="9"/>
  <c r="F1142" i="9"/>
  <c r="K1142" i="9"/>
  <c r="J1142" i="9"/>
  <c r="D1142" i="9"/>
  <c r="D1146" i="9"/>
  <c r="L1146" i="9"/>
  <c r="M1146" i="9"/>
  <c r="Q1146" i="9"/>
  <c r="G1146" i="9"/>
  <c r="K1146" i="9"/>
  <c r="J1146" i="9"/>
  <c r="N1146" i="9"/>
  <c r="F1146" i="9"/>
  <c r="D1150" i="9"/>
  <c r="L1150" i="9"/>
  <c r="M1150" i="9"/>
  <c r="Q1150" i="9"/>
  <c r="G1150" i="9"/>
  <c r="K1150" i="9"/>
  <c r="J1150" i="9"/>
  <c r="N1150" i="9"/>
  <c r="F1150" i="9"/>
  <c r="D1154" i="9"/>
  <c r="L1154" i="9"/>
  <c r="M1154" i="9"/>
  <c r="Q1154" i="9"/>
  <c r="G1154" i="9"/>
  <c r="K1154" i="9"/>
  <c r="J1154" i="9"/>
  <c r="N1154" i="9"/>
  <c r="F1154" i="9"/>
  <c r="D1158" i="9"/>
  <c r="L1158" i="9"/>
  <c r="M1158" i="9"/>
  <c r="Q1158" i="9"/>
  <c r="G1158" i="9"/>
  <c r="Y1158" i="9" s="1"/>
  <c r="K1158" i="9"/>
  <c r="J1158" i="9"/>
  <c r="N1158" i="9"/>
  <c r="F1158" i="9"/>
  <c r="D1162" i="9"/>
  <c r="L1162" i="9"/>
  <c r="M1162" i="9"/>
  <c r="Q1162" i="9"/>
  <c r="G1162" i="9"/>
  <c r="Y1162" i="9" s="1"/>
  <c r="K1162" i="9"/>
  <c r="J1162" i="9"/>
  <c r="N1162" i="9"/>
  <c r="F1162" i="9"/>
  <c r="D1166" i="9"/>
  <c r="L1166" i="9"/>
  <c r="M1166" i="9"/>
  <c r="Q1166" i="9"/>
  <c r="G1166" i="9"/>
  <c r="Y1166" i="9" s="1"/>
  <c r="K1166" i="9"/>
  <c r="J1166" i="9"/>
  <c r="N1166" i="9"/>
  <c r="F1166" i="9"/>
  <c r="D1170" i="9"/>
  <c r="L1170" i="9"/>
  <c r="M1170" i="9"/>
  <c r="Q1170" i="9"/>
  <c r="G1170" i="9"/>
  <c r="K1170" i="9"/>
  <c r="J1170" i="9"/>
  <c r="N1170" i="9"/>
  <c r="F1170" i="9"/>
  <c r="D1174" i="9"/>
  <c r="L1174" i="9"/>
  <c r="M1174" i="9"/>
  <c r="Q1174" i="9"/>
  <c r="G1174" i="9"/>
  <c r="Y1174" i="9" s="1"/>
  <c r="K1174" i="9"/>
  <c r="J1174" i="9"/>
  <c r="N1174" i="9"/>
  <c r="F1174" i="9"/>
  <c r="D1178" i="9"/>
  <c r="L1178" i="9"/>
  <c r="M1178" i="9"/>
  <c r="Q1178" i="9"/>
  <c r="G1178" i="9"/>
  <c r="Y1178" i="9" s="1"/>
  <c r="K1178" i="9"/>
  <c r="J1178" i="9"/>
  <c r="N1178" i="9"/>
  <c r="F1178" i="9"/>
  <c r="D1182" i="9"/>
  <c r="L1182" i="9"/>
  <c r="M1182" i="9"/>
  <c r="Q1182" i="9"/>
  <c r="G1182" i="9"/>
  <c r="Y1182" i="9" s="1"/>
  <c r="K1182" i="9"/>
  <c r="J1182" i="9"/>
  <c r="N1182" i="9"/>
  <c r="F1182" i="9"/>
  <c r="D1186" i="9"/>
  <c r="L1186" i="9"/>
  <c r="M1186" i="9"/>
  <c r="Q1186" i="9"/>
  <c r="G1186" i="9"/>
  <c r="K1186" i="9"/>
  <c r="J1186" i="9"/>
  <c r="N1186" i="9"/>
  <c r="F1186" i="9"/>
  <c r="D1190" i="9"/>
  <c r="L1190" i="9"/>
  <c r="M1190" i="9"/>
  <c r="Q1190" i="9"/>
  <c r="G1190" i="9"/>
  <c r="Y1190" i="9" s="1"/>
  <c r="K1190" i="9"/>
  <c r="J1190" i="9"/>
  <c r="N1190" i="9"/>
  <c r="F1190" i="9"/>
  <c r="D1194" i="9"/>
  <c r="L1194" i="9"/>
  <c r="M1194" i="9"/>
  <c r="Q1194" i="9"/>
  <c r="G1194" i="9"/>
  <c r="Y1194" i="9" s="1"/>
  <c r="K1194" i="9"/>
  <c r="J1194" i="9"/>
  <c r="N1194" i="9"/>
  <c r="F1194" i="9"/>
  <c r="D1198" i="9"/>
  <c r="L1198" i="9"/>
  <c r="M1198" i="9"/>
  <c r="Q1198" i="9"/>
  <c r="G1198" i="9"/>
  <c r="Y1198" i="9" s="1"/>
  <c r="K1198" i="9"/>
  <c r="J1198" i="9"/>
  <c r="N1198" i="9"/>
  <c r="F1198" i="9"/>
  <c r="D1202" i="9"/>
  <c r="L1202" i="9"/>
  <c r="M1202" i="9"/>
  <c r="Q1202" i="9"/>
  <c r="G1202" i="9"/>
  <c r="W1202" i="9" s="1"/>
  <c r="K1202" i="9"/>
  <c r="J1202" i="9"/>
  <c r="N1202" i="9"/>
  <c r="F1202" i="9"/>
  <c r="D1206" i="9"/>
  <c r="L1206" i="9"/>
  <c r="M1206" i="9"/>
  <c r="Q1206" i="9"/>
  <c r="G1206" i="9"/>
  <c r="K1206" i="9"/>
  <c r="J1206" i="9"/>
  <c r="N1206" i="9"/>
  <c r="F1206" i="9"/>
  <c r="D1210" i="9"/>
  <c r="L1210" i="9"/>
  <c r="M1210" i="9"/>
  <c r="Q1210" i="9"/>
  <c r="G1210" i="9"/>
  <c r="K1210" i="9"/>
  <c r="J1210" i="9"/>
  <c r="N1210" i="9"/>
  <c r="F1210" i="9"/>
  <c r="D1214" i="9"/>
  <c r="L1214" i="9"/>
  <c r="M1214" i="9"/>
  <c r="Q1214" i="9"/>
  <c r="G1214" i="9"/>
  <c r="K1214" i="9"/>
  <c r="J1214" i="9"/>
  <c r="N1214" i="9"/>
  <c r="F1214" i="9"/>
  <c r="D1218" i="9"/>
  <c r="L1218" i="9"/>
  <c r="M1218" i="9"/>
  <c r="Q1218" i="9"/>
  <c r="G1218" i="9"/>
  <c r="K1218" i="9"/>
  <c r="J1218" i="9"/>
  <c r="N1218" i="9"/>
  <c r="F1218" i="9"/>
  <c r="D1222" i="9"/>
  <c r="L1222" i="9"/>
  <c r="M1222" i="9"/>
  <c r="Q1222" i="9"/>
  <c r="G1222" i="9"/>
  <c r="K1222" i="9"/>
  <c r="J1222" i="9"/>
  <c r="N1222" i="9"/>
  <c r="F1222" i="9"/>
  <c r="D1226" i="9"/>
  <c r="L1226" i="9"/>
  <c r="M1226" i="9"/>
  <c r="Q1226" i="9"/>
  <c r="G1226" i="9"/>
  <c r="Y1226" i="9" s="1"/>
  <c r="K1226" i="9"/>
  <c r="J1226" i="9"/>
  <c r="N1226" i="9"/>
  <c r="F1226" i="9"/>
  <c r="D1230" i="9"/>
  <c r="L1230" i="9"/>
  <c r="M1230" i="9"/>
  <c r="Q1230" i="9"/>
  <c r="G1230" i="9"/>
  <c r="K1230" i="9"/>
  <c r="J1230" i="9"/>
  <c r="N1230" i="9"/>
  <c r="F1230" i="9"/>
  <c r="D1234" i="9"/>
  <c r="L1234" i="9"/>
  <c r="M1234" i="9"/>
  <c r="Q1234" i="9"/>
  <c r="G1234" i="9"/>
  <c r="K1234" i="9"/>
  <c r="J1234" i="9"/>
  <c r="N1234" i="9"/>
  <c r="F1234" i="9"/>
  <c r="D1238" i="9"/>
  <c r="L1238" i="9"/>
  <c r="M1238" i="9"/>
  <c r="Q1238" i="9"/>
  <c r="G1238" i="9"/>
  <c r="K1238" i="9"/>
  <c r="J1238" i="9"/>
  <c r="N1238" i="9"/>
  <c r="F1238" i="9"/>
  <c r="D1242" i="9"/>
  <c r="L1242" i="9"/>
  <c r="M1242" i="9"/>
  <c r="Q1242" i="9"/>
  <c r="G1242" i="9"/>
  <c r="K1242" i="9"/>
  <c r="J1242" i="9"/>
  <c r="N1242" i="9"/>
  <c r="F1242" i="9"/>
  <c r="D1246" i="9"/>
  <c r="L1246" i="9"/>
  <c r="M1246" i="9"/>
  <c r="Q1246" i="9"/>
  <c r="G1246" i="9"/>
  <c r="K1246" i="9"/>
  <c r="J1246" i="9"/>
  <c r="N1246" i="9"/>
  <c r="F1246" i="9"/>
  <c r="D1250" i="9"/>
  <c r="L1250" i="9"/>
  <c r="M1250" i="9"/>
  <c r="Q1250" i="9"/>
  <c r="G1250" i="9"/>
  <c r="K1250" i="9"/>
  <c r="J1250" i="9"/>
  <c r="N1250" i="9"/>
  <c r="F1250" i="9"/>
  <c r="D1254" i="9"/>
  <c r="L1254" i="9"/>
  <c r="M1254" i="9"/>
  <c r="Q1254" i="9"/>
  <c r="G1254" i="9"/>
  <c r="K1254" i="9"/>
  <c r="J1254" i="9"/>
  <c r="N1254" i="9"/>
  <c r="F1254" i="9"/>
  <c r="D1258" i="9"/>
  <c r="L1258" i="9"/>
  <c r="M1258" i="9"/>
  <c r="Q1258" i="9"/>
  <c r="G1258" i="9"/>
  <c r="Y1258" i="9" s="1"/>
  <c r="K1258" i="9"/>
  <c r="J1258" i="9"/>
  <c r="N1258" i="9"/>
  <c r="F1258" i="9"/>
  <c r="D1262" i="9"/>
  <c r="L1262" i="9"/>
  <c r="M1262" i="9"/>
  <c r="Q1262" i="9"/>
  <c r="G1262" i="9"/>
  <c r="K1262" i="9"/>
  <c r="J1262" i="9"/>
  <c r="N1262" i="9"/>
  <c r="F1262" i="9"/>
  <c r="D1266" i="9"/>
  <c r="L1266" i="9"/>
  <c r="M1266" i="9"/>
  <c r="Q1266" i="9"/>
  <c r="G1266" i="9"/>
  <c r="Y1266" i="9" s="1"/>
  <c r="K1266" i="9"/>
  <c r="J1266" i="9"/>
  <c r="N1266" i="9"/>
  <c r="F1266" i="9"/>
  <c r="D1270" i="9"/>
  <c r="L1270" i="9"/>
  <c r="M1270" i="9"/>
  <c r="Q1270" i="9"/>
  <c r="G1270" i="9"/>
  <c r="W1270" i="9" s="1"/>
  <c r="K1270" i="9"/>
  <c r="J1270" i="9"/>
  <c r="N1270" i="9"/>
  <c r="F1270" i="9"/>
  <c r="D1274" i="9"/>
  <c r="L1274" i="9"/>
  <c r="F1274" i="9"/>
  <c r="K1274" i="9"/>
  <c r="Q1274" i="9"/>
  <c r="G1274" i="9"/>
  <c r="M1274" i="9"/>
  <c r="N1274" i="9"/>
  <c r="J1274" i="9"/>
  <c r="D1278" i="9"/>
  <c r="L1278" i="9"/>
  <c r="F1278" i="9"/>
  <c r="K1278" i="9"/>
  <c r="Q1278" i="9"/>
  <c r="G1278" i="9"/>
  <c r="M1278" i="9"/>
  <c r="N1278" i="9"/>
  <c r="J1278" i="9"/>
  <c r="D1282" i="9"/>
  <c r="L1282" i="9"/>
  <c r="F1282" i="9"/>
  <c r="K1282" i="9"/>
  <c r="Q1282" i="9"/>
  <c r="G1282" i="9"/>
  <c r="M1282" i="9"/>
  <c r="N1282" i="9"/>
  <c r="J1282" i="9"/>
  <c r="D1286" i="9"/>
  <c r="L1286" i="9"/>
  <c r="F1286" i="9"/>
  <c r="K1286" i="9"/>
  <c r="Q1286" i="9"/>
  <c r="G1286" i="9"/>
  <c r="M1286" i="9"/>
  <c r="N1286" i="9"/>
  <c r="J1286" i="9"/>
  <c r="D1290" i="9"/>
  <c r="L1290" i="9"/>
  <c r="F1290" i="9"/>
  <c r="K1290" i="9"/>
  <c r="Q1290" i="9"/>
  <c r="G1290" i="9"/>
  <c r="M1290" i="9"/>
  <c r="N1290" i="9"/>
  <c r="J1290" i="9"/>
  <c r="D1294" i="9"/>
  <c r="L1294" i="9"/>
  <c r="F1294" i="9"/>
  <c r="K1294" i="9"/>
  <c r="Q1294" i="9"/>
  <c r="G1294" i="9"/>
  <c r="M1294" i="9"/>
  <c r="N1294" i="9"/>
  <c r="J1294" i="9"/>
  <c r="D1298" i="9"/>
  <c r="L1298" i="9"/>
  <c r="F1298" i="9"/>
  <c r="K1298" i="9"/>
  <c r="Q1298" i="9"/>
  <c r="G1298" i="9"/>
  <c r="M1298" i="9"/>
  <c r="N1298" i="9"/>
  <c r="J1298" i="9"/>
  <c r="D1302" i="9"/>
  <c r="L1302" i="9"/>
  <c r="F1302" i="9"/>
  <c r="K1302" i="9"/>
  <c r="Q1302" i="9"/>
  <c r="G1302" i="9"/>
  <c r="M1302" i="9"/>
  <c r="N1302" i="9"/>
  <c r="J1302" i="9"/>
  <c r="D1306" i="9"/>
  <c r="L1306" i="9"/>
  <c r="F1306" i="9"/>
  <c r="K1306" i="9"/>
  <c r="Q1306" i="9"/>
  <c r="G1306" i="9"/>
  <c r="M1306" i="9"/>
  <c r="N1306" i="9"/>
  <c r="J1306" i="9"/>
  <c r="D1310" i="9"/>
  <c r="L1310" i="9"/>
  <c r="F1310" i="9"/>
  <c r="K1310" i="9"/>
  <c r="Q1310" i="9"/>
  <c r="G1310" i="9"/>
  <c r="W1310" i="9" s="1"/>
  <c r="M1310" i="9"/>
  <c r="N1310" i="9"/>
  <c r="J1310" i="9"/>
  <c r="D1314" i="9"/>
  <c r="L1314" i="9"/>
  <c r="F1314" i="9"/>
  <c r="K1314" i="9"/>
  <c r="Q1314" i="9"/>
  <c r="G1314" i="9"/>
  <c r="M1314" i="9"/>
  <c r="N1314" i="9"/>
  <c r="J1314" i="9"/>
  <c r="D1318" i="9"/>
  <c r="L1318" i="9"/>
  <c r="F1318" i="9"/>
  <c r="K1318" i="9"/>
  <c r="Q1318" i="9"/>
  <c r="G1318" i="9"/>
  <c r="W1318" i="9" s="1"/>
  <c r="M1318" i="9"/>
  <c r="N1318" i="9"/>
  <c r="J1318" i="9"/>
  <c r="D1322" i="9"/>
  <c r="L1322" i="9"/>
  <c r="F1322" i="9"/>
  <c r="K1322" i="9"/>
  <c r="Q1322" i="9"/>
  <c r="G1322" i="9"/>
  <c r="W1322" i="9" s="1"/>
  <c r="M1322" i="9"/>
  <c r="N1322" i="9"/>
  <c r="J1322" i="9"/>
  <c r="D1326" i="9"/>
  <c r="L1326" i="9"/>
  <c r="F1326" i="9"/>
  <c r="K1326" i="9"/>
  <c r="Q1326" i="9"/>
  <c r="G1326" i="9"/>
  <c r="M1326" i="9"/>
  <c r="N1326" i="9"/>
  <c r="J1326" i="9"/>
  <c r="D1330" i="9"/>
  <c r="L1330" i="9"/>
  <c r="F1330" i="9"/>
  <c r="K1330" i="9"/>
  <c r="Q1330" i="9"/>
  <c r="G1330" i="9"/>
  <c r="W1330" i="9" s="1"/>
  <c r="M1330" i="9"/>
  <c r="N1330" i="9"/>
  <c r="J1330" i="9"/>
  <c r="D1334" i="9"/>
  <c r="L1334" i="9"/>
  <c r="F1334" i="9"/>
  <c r="K1334" i="9"/>
  <c r="Q1334" i="9"/>
  <c r="G1334" i="9"/>
  <c r="W1334" i="9" s="1"/>
  <c r="M1334" i="9"/>
  <c r="N1334" i="9"/>
  <c r="J1334" i="9"/>
  <c r="D1338" i="9"/>
  <c r="L1338" i="9"/>
  <c r="F1338" i="9"/>
  <c r="K1338" i="9"/>
  <c r="Q1338" i="9"/>
  <c r="G1338" i="9"/>
  <c r="Y1338" i="9" s="1"/>
  <c r="M1338" i="9"/>
  <c r="N1338" i="9"/>
  <c r="J1338" i="9"/>
  <c r="D1342" i="9"/>
  <c r="L1342" i="9"/>
  <c r="F1342" i="9"/>
  <c r="K1342" i="9"/>
  <c r="Q1342" i="9"/>
  <c r="G1342" i="9"/>
  <c r="M1342" i="9"/>
  <c r="N1342" i="9"/>
  <c r="J1342" i="9"/>
  <c r="D1346" i="9"/>
  <c r="L1346" i="9"/>
  <c r="F1346" i="9"/>
  <c r="K1346" i="9"/>
  <c r="Q1346" i="9"/>
  <c r="G1346" i="9"/>
  <c r="M1346" i="9"/>
  <c r="N1346" i="9"/>
  <c r="J1346" i="9"/>
  <c r="D1350" i="9"/>
  <c r="L1350" i="9"/>
  <c r="F1350" i="9"/>
  <c r="K1350" i="9"/>
  <c r="Q1350" i="9"/>
  <c r="G1350" i="9"/>
  <c r="M1350" i="9"/>
  <c r="N1350" i="9"/>
  <c r="J1350" i="9"/>
  <c r="D1354" i="9"/>
  <c r="F1354" i="9"/>
  <c r="J1354" i="9"/>
  <c r="N1354" i="9"/>
  <c r="G1354" i="9"/>
  <c r="Y1354" i="9" s="1"/>
  <c r="K1354" i="9"/>
  <c r="L1354" i="9"/>
  <c r="M1354" i="9"/>
  <c r="Q1354" i="9"/>
  <c r="F1358" i="9"/>
  <c r="J1358" i="9"/>
  <c r="N1358" i="9"/>
  <c r="G1358" i="9"/>
  <c r="Y1358" i="9" s="1"/>
  <c r="K1358" i="9"/>
  <c r="D1358" i="9"/>
  <c r="L1358" i="9"/>
  <c r="M1358" i="9"/>
  <c r="Q1358" i="9"/>
  <c r="F1362" i="9"/>
  <c r="J1362" i="9"/>
  <c r="N1362" i="9"/>
  <c r="G1362" i="9"/>
  <c r="Y1362" i="9" s="1"/>
  <c r="K1362" i="9"/>
  <c r="D1362" i="9"/>
  <c r="L1362" i="9"/>
  <c r="M1362" i="9"/>
  <c r="Q1362" i="9"/>
  <c r="F1366" i="9"/>
  <c r="J1366" i="9"/>
  <c r="N1366" i="9"/>
  <c r="G1366" i="9"/>
  <c r="K1366" i="9"/>
  <c r="D1366" i="9"/>
  <c r="L1366" i="9"/>
  <c r="M1366" i="9"/>
  <c r="Q1366" i="9"/>
  <c r="F1370" i="9"/>
  <c r="J1370" i="9"/>
  <c r="N1370" i="9"/>
  <c r="G1370" i="9"/>
  <c r="K1370" i="9"/>
  <c r="D1370" i="9"/>
  <c r="L1370" i="9"/>
  <c r="M1370" i="9"/>
  <c r="Q1370" i="9"/>
  <c r="F1374" i="9"/>
  <c r="J1374" i="9"/>
  <c r="N1374" i="9"/>
  <c r="G1374" i="9"/>
  <c r="K1374" i="9"/>
  <c r="D1374" i="9"/>
  <c r="L1374" i="9"/>
  <c r="M1374" i="9"/>
  <c r="Q1374" i="9"/>
  <c r="F1378" i="9"/>
  <c r="J1378" i="9"/>
  <c r="N1378" i="9"/>
  <c r="G1378" i="9"/>
  <c r="K1378" i="9"/>
  <c r="D1378" i="9"/>
  <c r="L1378" i="9"/>
  <c r="M1378" i="9"/>
  <c r="Q1378" i="9"/>
  <c r="F1382" i="9"/>
  <c r="J1382" i="9"/>
  <c r="N1382" i="9"/>
  <c r="G1382" i="9"/>
  <c r="K1382" i="9"/>
  <c r="D1382" i="9"/>
  <c r="L1382" i="9"/>
  <c r="M1382" i="9"/>
  <c r="Q1382" i="9"/>
  <c r="F1386" i="9"/>
  <c r="J1386" i="9"/>
  <c r="N1386" i="9"/>
  <c r="G1386" i="9"/>
  <c r="Y1386" i="9" s="1"/>
  <c r="K1386" i="9"/>
  <c r="D1386" i="9"/>
  <c r="L1386" i="9"/>
  <c r="M1386" i="9"/>
  <c r="Q1386" i="9"/>
  <c r="F1390" i="9"/>
  <c r="J1390" i="9"/>
  <c r="N1390" i="9"/>
  <c r="G1390" i="9"/>
  <c r="Y1390" i="9" s="1"/>
  <c r="K1390" i="9"/>
  <c r="D1390" i="9"/>
  <c r="L1390" i="9"/>
  <c r="M1390" i="9"/>
  <c r="Q1390" i="9"/>
  <c r="F1394" i="9"/>
  <c r="J1394" i="9"/>
  <c r="N1394" i="9"/>
  <c r="G1394" i="9"/>
  <c r="K1394" i="9"/>
  <c r="D1394" i="9"/>
  <c r="L1394" i="9"/>
  <c r="M1394" i="9"/>
  <c r="Q1394" i="9"/>
  <c r="F1398" i="9"/>
  <c r="J1398" i="9"/>
  <c r="N1398" i="9"/>
  <c r="G1398" i="9"/>
  <c r="K1398" i="9"/>
  <c r="D1398" i="9"/>
  <c r="L1398" i="9"/>
  <c r="M1398" i="9"/>
  <c r="Q1398" i="9"/>
  <c r="F1402" i="9"/>
  <c r="J1402" i="9"/>
  <c r="N1402" i="9"/>
  <c r="G1402" i="9"/>
  <c r="K1402" i="9"/>
  <c r="D1402" i="9"/>
  <c r="L1402" i="9"/>
  <c r="M1402" i="9"/>
  <c r="Q1402" i="9"/>
  <c r="F1406" i="9"/>
  <c r="J1406" i="9"/>
  <c r="N1406" i="9"/>
  <c r="G1406" i="9"/>
  <c r="W1406" i="9" s="1"/>
  <c r="K1406" i="9"/>
  <c r="D1406" i="9"/>
  <c r="L1406" i="9"/>
  <c r="M1406" i="9"/>
  <c r="Q1406" i="9"/>
  <c r="F1410" i="9"/>
  <c r="J1410" i="9"/>
  <c r="N1410" i="9"/>
  <c r="G1410" i="9"/>
  <c r="W1410" i="9" s="1"/>
  <c r="K1410" i="9"/>
  <c r="D1410" i="9"/>
  <c r="L1410" i="9"/>
  <c r="M1410" i="9"/>
  <c r="Q1410" i="9"/>
  <c r="F1414" i="9"/>
  <c r="J1414" i="9"/>
  <c r="N1414" i="9"/>
  <c r="G1414" i="9"/>
  <c r="W1414" i="9" s="1"/>
  <c r="K1414" i="9"/>
  <c r="D1414" i="9"/>
  <c r="L1414" i="9"/>
  <c r="M1414" i="9"/>
  <c r="Q1414" i="9"/>
  <c r="F1418" i="9"/>
  <c r="J1418" i="9"/>
  <c r="N1418" i="9"/>
  <c r="G1418" i="9"/>
  <c r="K1418" i="9"/>
  <c r="M1418" i="9"/>
  <c r="Q1418" i="9"/>
  <c r="D1418" i="9"/>
  <c r="L1418" i="9"/>
  <c r="F1422" i="9"/>
  <c r="J1422" i="9"/>
  <c r="N1422" i="9"/>
  <c r="G1422" i="9"/>
  <c r="W1422" i="9" s="1"/>
  <c r="K1422" i="9"/>
  <c r="M1422" i="9"/>
  <c r="Q1422" i="9"/>
  <c r="D1422" i="9"/>
  <c r="L1422" i="9"/>
  <c r="F1426" i="9"/>
  <c r="J1426" i="9"/>
  <c r="N1426" i="9"/>
  <c r="G1426" i="9"/>
  <c r="W1426" i="9" s="1"/>
  <c r="K1426" i="9"/>
  <c r="M1426" i="9"/>
  <c r="Q1426" i="9"/>
  <c r="D1426" i="9"/>
  <c r="L1426" i="9"/>
  <c r="F1430" i="9"/>
  <c r="J1430" i="9"/>
  <c r="N1430" i="9"/>
  <c r="G1430" i="9"/>
  <c r="K1430" i="9"/>
  <c r="M1430" i="9"/>
  <c r="Q1430" i="9"/>
  <c r="D1430" i="9"/>
  <c r="L1430" i="9"/>
  <c r="F1434" i="9"/>
  <c r="J1434" i="9"/>
  <c r="N1434" i="9"/>
  <c r="G1434" i="9"/>
  <c r="K1434" i="9"/>
  <c r="M1434" i="9"/>
  <c r="Q1434" i="9"/>
  <c r="D1434" i="9"/>
  <c r="L1434" i="9"/>
  <c r="F1438" i="9"/>
  <c r="J1438" i="9"/>
  <c r="N1438" i="9"/>
  <c r="G1438" i="9"/>
  <c r="W1438" i="9" s="1"/>
  <c r="K1438" i="9"/>
  <c r="M1438" i="9"/>
  <c r="Q1438" i="9"/>
  <c r="D1438" i="9"/>
  <c r="L1438" i="9"/>
  <c r="F1442" i="9"/>
  <c r="J1442" i="9"/>
  <c r="N1442" i="9"/>
  <c r="G1442" i="9"/>
  <c r="K1442" i="9"/>
  <c r="M1442" i="9"/>
  <c r="Q1442" i="9"/>
  <c r="D1442" i="9"/>
  <c r="L1442" i="9"/>
  <c r="F1446" i="9"/>
  <c r="J1446" i="9"/>
  <c r="N1446" i="9"/>
  <c r="G1446" i="9"/>
  <c r="K1446" i="9"/>
  <c r="M1446" i="9"/>
  <c r="Q1446" i="9"/>
  <c r="D1446" i="9"/>
  <c r="L1446" i="9"/>
  <c r="F1450" i="9"/>
  <c r="J1450" i="9"/>
  <c r="N1450" i="9"/>
  <c r="G1450" i="9"/>
  <c r="K1450" i="9"/>
  <c r="M1450" i="9"/>
  <c r="Q1450" i="9"/>
  <c r="D1450" i="9"/>
  <c r="L1450" i="9"/>
  <c r="F1454" i="9"/>
  <c r="J1454" i="9"/>
  <c r="N1454" i="9"/>
  <c r="G1454" i="9"/>
  <c r="W1454" i="9" s="1"/>
  <c r="K1454" i="9"/>
  <c r="M1454" i="9"/>
  <c r="Q1454" i="9"/>
  <c r="D1454" i="9"/>
  <c r="L1454" i="9"/>
  <c r="F1458" i="9"/>
  <c r="J1458" i="9"/>
  <c r="N1458" i="9"/>
  <c r="G1458" i="9"/>
  <c r="Y1458" i="9" s="1"/>
  <c r="K1458" i="9"/>
  <c r="M1458" i="9"/>
  <c r="Q1458" i="9"/>
  <c r="D1458" i="9"/>
  <c r="L1458" i="9"/>
  <c r="F1462" i="9"/>
  <c r="J1462" i="9"/>
  <c r="N1462" i="9"/>
  <c r="G1462" i="9"/>
  <c r="K1462" i="9"/>
  <c r="M1462" i="9"/>
  <c r="Q1462" i="9"/>
  <c r="D1462" i="9"/>
  <c r="L1462" i="9"/>
  <c r="F1466" i="9"/>
  <c r="J1466" i="9"/>
  <c r="N1466" i="9"/>
  <c r="G1466" i="9"/>
  <c r="K1466" i="9"/>
  <c r="M1466" i="9"/>
  <c r="Q1466" i="9"/>
  <c r="D1466" i="9"/>
  <c r="L1466" i="9"/>
  <c r="F1470" i="9"/>
  <c r="J1470" i="9"/>
  <c r="N1470" i="9"/>
  <c r="G1470" i="9"/>
  <c r="W1470" i="9" s="1"/>
  <c r="K1470" i="9"/>
  <c r="M1470" i="9"/>
  <c r="Q1470" i="9"/>
  <c r="D1470" i="9"/>
  <c r="L1470" i="9"/>
  <c r="F1474" i="9"/>
  <c r="J1474" i="9"/>
  <c r="N1474" i="9"/>
  <c r="G1474" i="9"/>
  <c r="K1474" i="9"/>
  <c r="M1474" i="9"/>
  <c r="Q1474" i="9"/>
  <c r="D1474" i="9"/>
  <c r="L1474" i="9"/>
  <c r="F1478" i="9"/>
  <c r="J1478" i="9"/>
  <c r="N1478" i="9"/>
  <c r="G1478" i="9"/>
  <c r="K1478" i="9"/>
  <c r="M1478" i="9"/>
  <c r="Q1478" i="9"/>
  <c r="D1478" i="9"/>
  <c r="L1478" i="9"/>
  <c r="F1482" i="9"/>
  <c r="J1482" i="9"/>
  <c r="N1482" i="9"/>
  <c r="G1482" i="9"/>
  <c r="W1482" i="9" s="1"/>
  <c r="K1482" i="9"/>
  <c r="M1482" i="9"/>
  <c r="Q1482" i="9"/>
  <c r="D1482" i="9"/>
  <c r="L1482" i="9"/>
  <c r="F1486" i="9"/>
  <c r="J1486" i="9"/>
  <c r="N1486" i="9"/>
  <c r="G1486" i="9"/>
  <c r="Y1486" i="9" s="1"/>
  <c r="K1486" i="9"/>
  <c r="M1486" i="9"/>
  <c r="Q1486" i="9"/>
  <c r="D1486" i="9"/>
  <c r="L1486" i="9"/>
  <c r="F1490" i="9"/>
  <c r="J1490" i="9"/>
  <c r="N1490" i="9"/>
  <c r="G1490" i="9"/>
  <c r="W1490" i="9" s="1"/>
  <c r="K1490" i="9"/>
  <c r="M1490" i="9"/>
  <c r="Q1490" i="9"/>
  <c r="D1490" i="9"/>
  <c r="L1490" i="9"/>
  <c r="F1494" i="9"/>
  <c r="J1494" i="9"/>
  <c r="N1494" i="9"/>
  <c r="G1494" i="9"/>
  <c r="K1494" i="9"/>
  <c r="M1494" i="9"/>
  <c r="Q1494" i="9"/>
  <c r="D1494" i="9"/>
  <c r="L1494" i="9"/>
  <c r="F1498" i="9"/>
  <c r="J1498" i="9"/>
  <c r="N1498" i="9"/>
  <c r="G1498" i="9"/>
  <c r="K1498" i="9"/>
  <c r="M1498" i="9"/>
  <c r="Q1498" i="9"/>
  <c r="D1498" i="9"/>
  <c r="L1498" i="9"/>
  <c r="F1502" i="9"/>
  <c r="J1502" i="9"/>
  <c r="N1502" i="9"/>
  <c r="G1502" i="9"/>
  <c r="K1502" i="9"/>
  <c r="M1502" i="9"/>
  <c r="Q1502" i="9"/>
  <c r="D1502" i="9"/>
  <c r="L1502" i="9"/>
  <c r="I21" i="9"/>
  <c r="I23" i="9"/>
  <c r="I25" i="9"/>
  <c r="I27" i="9"/>
  <c r="I29" i="9"/>
  <c r="I31" i="9"/>
  <c r="I33" i="9"/>
  <c r="I35" i="9"/>
  <c r="I37" i="9"/>
  <c r="I39" i="9"/>
  <c r="I41" i="9"/>
  <c r="I43" i="9"/>
  <c r="I45" i="9"/>
  <c r="I47" i="9"/>
  <c r="I49" i="9"/>
  <c r="I51" i="9"/>
  <c r="I53" i="9"/>
  <c r="I55" i="9"/>
  <c r="I57" i="9"/>
  <c r="I59" i="9"/>
  <c r="I62" i="9"/>
  <c r="I64" i="9"/>
  <c r="I66" i="9"/>
  <c r="I68" i="9"/>
  <c r="I70" i="9"/>
  <c r="I72" i="9"/>
  <c r="I74" i="9"/>
  <c r="I76" i="9"/>
  <c r="I78" i="9"/>
  <c r="I80" i="9"/>
  <c r="I82" i="9"/>
  <c r="I84" i="9"/>
  <c r="I86" i="9"/>
  <c r="I88" i="9"/>
  <c r="I90" i="9"/>
  <c r="I92" i="9"/>
  <c r="I94" i="9"/>
  <c r="I96" i="9"/>
  <c r="I98" i="9"/>
  <c r="I100" i="9"/>
  <c r="I102" i="9"/>
  <c r="I104" i="9"/>
  <c r="I106" i="9"/>
  <c r="I108" i="9"/>
  <c r="I110" i="9"/>
  <c r="I112" i="9"/>
  <c r="I114" i="9"/>
  <c r="I116" i="9"/>
  <c r="I118" i="9"/>
  <c r="I120" i="9"/>
  <c r="I122" i="9"/>
  <c r="I124" i="9"/>
  <c r="I126" i="9"/>
  <c r="I128" i="9"/>
  <c r="I130" i="9"/>
  <c r="I132" i="9"/>
  <c r="I134" i="9"/>
  <c r="I136" i="9"/>
  <c r="I138" i="9"/>
  <c r="I140" i="9"/>
  <c r="I142" i="9"/>
  <c r="I144" i="9"/>
  <c r="I146" i="9"/>
  <c r="I148" i="9"/>
  <c r="I150" i="9"/>
  <c r="I152" i="9"/>
  <c r="I154" i="9"/>
  <c r="I156" i="9"/>
  <c r="I158" i="9"/>
  <c r="I160" i="9"/>
  <c r="I162" i="9"/>
  <c r="I164" i="9"/>
  <c r="I166" i="9"/>
  <c r="I168" i="9"/>
  <c r="I170" i="9"/>
  <c r="I172" i="9"/>
  <c r="I174" i="9"/>
  <c r="I176" i="9"/>
  <c r="I178" i="9"/>
  <c r="I180" i="9"/>
  <c r="I182" i="9"/>
  <c r="I184" i="9"/>
  <c r="I186" i="9"/>
  <c r="I188" i="9"/>
  <c r="I190" i="9"/>
  <c r="I192" i="9"/>
  <c r="I194" i="9"/>
  <c r="I196" i="9"/>
  <c r="I198" i="9"/>
  <c r="I200" i="9"/>
  <c r="I202" i="9"/>
  <c r="I204" i="9"/>
  <c r="I206" i="9"/>
  <c r="I208" i="9"/>
  <c r="I210" i="9"/>
  <c r="I212" i="9"/>
  <c r="I214" i="9"/>
  <c r="I216" i="9"/>
  <c r="I218" i="9"/>
  <c r="I220" i="9"/>
  <c r="I222" i="9"/>
  <c r="I224" i="9"/>
  <c r="I226" i="9"/>
  <c r="I228" i="9"/>
  <c r="I230" i="9"/>
  <c r="I232" i="9"/>
  <c r="I234" i="9"/>
  <c r="I236" i="9"/>
  <c r="I238" i="9"/>
  <c r="I240" i="9"/>
  <c r="I242" i="9"/>
  <c r="I244" i="9"/>
  <c r="I246" i="9"/>
  <c r="I248" i="9"/>
  <c r="I250" i="9"/>
  <c r="I252" i="9"/>
  <c r="I254" i="9"/>
  <c r="I256" i="9"/>
  <c r="I258" i="9"/>
  <c r="I260" i="9"/>
  <c r="I262" i="9"/>
  <c r="I264" i="9"/>
  <c r="I266" i="9"/>
  <c r="I268" i="9"/>
  <c r="I270" i="9"/>
  <c r="I272" i="9"/>
  <c r="I274" i="9"/>
  <c r="I276" i="9"/>
  <c r="I278" i="9"/>
  <c r="I280" i="9"/>
  <c r="I282" i="9"/>
  <c r="I284" i="9"/>
  <c r="I286" i="9"/>
  <c r="I288" i="9"/>
  <c r="I290" i="9"/>
  <c r="I292" i="9"/>
  <c r="I294" i="9"/>
  <c r="I296" i="9"/>
  <c r="I298" i="9"/>
  <c r="I300" i="9"/>
  <c r="I302" i="9"/>
  <c r="I304" i="9"/>
  <c r="I306" i="9"/>
  <c r="I308" i="9"/>
  <c r="I310" i="9"/>
  <c r="I312" i="9"/>
  <c r="I314" i="9"/>
  <c r="I316" i="9"/>
  <c r="I318" i="9"/>
  <c r="I320" i="9"/>
  <c r="I322" i="9"/>
  <c r="I324" i="9"/>
  <c r="I326" i="9"/>
  <c r="I328" i="9"/>
  <c r="I330" i="9"/>
  <c r="I332" i="9"/>
  <c r="I334" i="9"/>
  <c r="I336" i="9"/>
  <c r="I338" i="9"/>
  <c r="I340" i="9"/>
  <c r="I342" i="9"/>
  <c r="I344" i="9"/>
  <c r="I346" i="9"/>
  <c r="I348" i="9"/>
  <c r="I350" i="9"/>
  <c r="I352" i="9"/>
  <c r="I354" i="9"/>
  <c r="I356" i="9"/>
  <c r="I358" i="9"/>
  <c r="I360" i="9"/>
  <c r="I362" i="9"/>
  <c r="I364" i="9"/>
  <c r="I366" i="9"/>
  <c r="I368" i="9"/>
  <c r="I370" i="9"/>
  <c r="I372" i="9"/>
  <c r="I374" i="9"/>
  <c r="I376" i="9"/>
  <c r="I378" i="9"/>
  <c r="I380" i="9"/>
  <c r="I382" i="9"/>
  <c r="I384" i="9"/>
  <c r="I386" i="9"/>
  <c r="I388" i="9"/>
  <c r="I390" i="9"/>
  <c r="I392" i="9"/>
  <c r="I394" i="9"/>
  <c r="I396" i="9"/>
  <c r="I398" i="9"/>
  <c r="I400" i="9"/>
  <c r="I402" i="9"/>
  <c r="I404" i="9"/>
  <c r="I406" i="9"/>
  <c r="I408" i="9"/>
  <c r="I410" i="9"/>
  <c r="I412" i="9"/>
  <c r="I414" i="9"/>
  <c r="I416" i="9"/>
  <c r="I418" i="9"/>
  <c r="I420" i="9"/>
  <c r="I422" i="9"/>
  <c r="I424" i="9"/>
  <c r="I426" i="9"/>
  <c r="I428" i="9"/>
  <c r="I430" i="9"/>
  <c r="I432" i="9"/>
  <c r="I434" i="9"/>
  <c r="I436" i="9"/>
  <c r="I438" i="9"/>
  <c r="I440" i="9"/>
  <c r="I442" i="9"/>
  <c r="I444" i="9"/>
  <c r="I446" i="9"/>
  <c r="I448" i="9"/>
  <c r="I450" i="9"/>
  <c r="I452" i="9"/>
  <c r="I454" i="9"/>
  <c r="I456" i="9"/>
  <c r="I458" i="9"/>
  <c r="I460" i="9"/>
  <c r="I462" i="9"/>
  <c r="I464" i="9"/>
  <c r="I466" i="9"/>
  <c r="I468" i="9"/>
  <c r="I470" i="9"/>
  <c r="I472" i="9"/>
  <c r="I474" i="9"/>
  <c r="I476" i="9"/>
  <c r="I478" i="9"/>
  <c r="I480" i="9"/>
  <c r="I482" i="9"/>
  <c r="I484" i="9"/>
  <c r="I486" i="9"/>
  <c r="I488" i="9"/>
  <c r="I490" i="9"/>
  <c r="I492" i="9"/>
  <c r="I494" i="9"/>
  <c r="I496" i="9"/>
  <c r="I498" i="9"/>
  <c r="I500" i="9"/>
  <c r="I502" i="9"/>
  <c r="I504" i="9"/>
  <c r="I506" i="9"/>
  <c r="I508" i="9"/>
  <c r="I510" i="9"/>
  <c r="I512" i="9"/>
  <c r="I514" i="9"/>
  <c r="I516" i="9"/>
  <c r="I518" i="9"/>
  <c r="I520" i="9"/>
  <c r="I522" i="9"/>
  <c r="I524" i="9"/>
  <c r="I526" i="9"/>
  <c r="I528" i="9"/>
  <c r="I530" i="9"/>
  <c r="I532" i="9"/>
  <c r="I534" i="9"/>
  <c r="I536" i="9"/>
  <c r="I538" i="9"/>
  <c r="I540" i="9"/>
  <c r="I542" i="9"/>
  <c r="I544" i="9"/>
  <c r="I546" i="9"/>
  <c r="I548" i="9"/>
  <c r="I550" i="9"/>
  <c r="I552" i="9"/>
  <c r="I554" i="9"/>
  <c r="I556" i="9"/>
  <c r="I558" i="9"/>
  <c r="I560" i="9"/>
  <c r="I562" i="9"/>
  <c r="I564" i="9"/>
  <c r="I566" i="9"/>
  <c r="I568" i="9"/>
  <c r="I570" i="9"/>
  <c r="I572" i="9"/>
  <c r="I574" i="9"/>
  <c r="I576" i="9"/>
  <c r="I578" i="9"/>
  <c r="I580" i="9"/>
  <c r="I582" i="9"/>
  <c r="I584" i="9"/>
  <c r="I586" i="9"/>
  <c r="I588" i="9"/>
  <c r="I590" i="9"/>
  <c r="I592" i="9"/>
  <c r="I594" i="9"/>
  <c r="I596" i="9"/>
  <c r="I598" i="9"/>
  <c r="I600" i="9"/>
  <c r="I602" i="9"/>
  <c r="I604" i="9"/>
  <c r="I606" i="9"/>
  <c r="I608" i="9"/>
  <c r="I610" i="9"/>
  <c r="I612" i="9"/>
  <c r="I614" i="9"/>
  <c r="I616" i="9"/>
  <c r="I618" i="9"/>
  <c r="I620" i="9"/>
  <c r="I622" i="9"/>
  <c r="I624" i="9"/>
  <c r="I626" i="9"/>
  <c r="I628" i="9"/>
  <c r="I630" i="9"/>
  <c r="I632" i="9"/>
  <c r="I634" i="9"/>
  <c r="I636" i="9"/>
  <c r="I638" i="9"/>
  <c r="I640" i="9"/>
  <c r="I642" i="9"/>
  <c r="I644" i="9"/>
  <c r="I646" i="9"/>
  <c r="I648" i="9"/>
  <c r="I650" i="9"/>
  <c r="I652" i="9"/>
  <c r="I654" i="9"/>
  <c r="I656" i="9"/>
  <c r="I658" i="9"/>
  <c r="I660" i="9"/>
  <c r="I662" i="9"/>
  <c r="I664" i="9"/>
  <c r="I666" i="9"/>
  <c r="I668" i="9"/>
  <c r="I670" i="9"/>
  <c r="I672" i="9"/>
  <c r="I674" i="9"/>
  <c r="I676" i="9"/>
  <c r="I678" i="9"/>
  <c r="I680" i="9"/>
  <c r="I682" i="9"/>
  <c r="I684" i="9"/>
  <c r="I686" i="9"/>
  <c r="I688" i="9"/>
  <c r="I690" i="9"/>
  <c r="I692" i="9"/>
  <c r="I694" i="9"/>
  <c r="I696" i="9"/>
  <c r="I698" i="9"/>
  <c r="I700" i="9"/>
  <c r="I702" i="9"/>
  <c r="I704" i="9"/>
  <c r="I706" i="9"/>
  <c r="I708" i="9"/>
  <c r="I710" i="9"/>
  <c r="I712" i="9"/>
  <c r="I714" i="9"/>
  <c r="I716" i="9"/>
  <c r="I718" i="9"/>
  <c r="I720" i="9"/>
  <c r="I722" i="9"/>
  <c r="I724" i="9"/>
  <c r="I726" i="9"/>
  <c r="I728" i="9"/>
  <c r="I730" i="9"/>
  <c r="I732" i="9"/>
  <c r="I734" i="9"/>
  <c r="I736" i="9"/>
  <c r="I738" i="9"/>
  <c r="I740" i="9"/>
  <c r="I742" i="9"/>
  <c r="I744" i="9"/>
  <c r="I746" i="9"/>
  <c r="I748" i="9"/>
  <c r="I750" i="9"/>
  <c r="I752" i="9"/>
  <c r="I754" i="9"/>
  <c r="I756" i="9"/>
  <c r="I758" i="9"/>
  <c r="I760" i="9"/>
  <c r="I762" i="9"/>
  <c r="I764" i="9"/>
  <c r="I766" i="9"/>
  <c r="I768" i="9"/>
  <c r="I770" i="9"/>
  <c r="I772" i="9"/>
  <c r="I774" i="9"/>
  <c r="I776" i="9"/>
  <c r="I778" i="9"/>
  <c r="I780" i="9"/>
  <c r="I782" i="9"/>
  <c r="I784" i="9"/>
  <c r="I786" i="9"/>
  <c r="I788" i="9"/>
  <c r="I790" i="9"/>
  <c r="I792" i="9"/>
  <c r="I794" i="9"/>
  <c r="I796" i="9"/>
  <c r="I798" i="9"/>
  <c r="I800" i="9"/>
  <c r="I802" i="9"/>
  <c r="I804" i="9"/>
  <c r="I806" i="9"/>
  <c r="I808" i="9"/>
  <c r="I810" i="9"/>
  <c r="I812" i="9"/>
  <c r="I814" i="9"/>
  <c r="I816" i="9"/>
  <c r="I818" i="9"/>
  <c r="I820" i="9"/>
  <c r="I822" i="9"/>
  <c r="I824" i="9"/>
  <c r="I826" i="9"/>
  <c r="I828" i="9"/>
  <c r="I830" i="9"/>
  <c r="I832" i="9"/>
  <c r="I834" i="9"/>
  <c r="I836" i="9"/>
  <c r="I838" i="9"/>
  <c r="I840" i="9"/>
  <c r="I842" i="9"/>
  <c r="I844" i="9"/>
  <c r="I846" i="9"/>
  <c r="I848" i="9"/>
  <c r="I850" i="9"/>
  <c r="I852" i="9"/>
  <c r="I854" i="9"/>
  <c r="I856" i="9"/>
  <c r="I858" i="9"/>
  <c r="I860" i="9"/>
  <c r="I862" i="9"/>
  <c r="I864" i="9"/>
  <c r="I866" i="9"/>
  <c r="I868" i="9"/>
  <c r="I870" i="9"/>
  <c r="I872" i="9"/>
  <c r="I874" i="9"/>
  <c r="I876" i="9"/>
  <c r="I878" i="9"/>
  <c r="I880" i="9"/>
  <c r="I882" i="9"/>
  <c r="I884" i="9"/>
  <c r="I886" i="9"/>
  <c r="I888" i="9"/>
  <c r="I890" i="9"/>
  <c r="I892" i="9"/>
  <c r="I894" i="9"/>
  <c r="I896" i="9"/>
  <c r="I898" i="9"/>
  <c r="I900" i="9"/>
  <c r="I902" i="9"/>
  <c r="I904" i="9"/>
  <c r="I906" i="9"/>
  <c r="I908" i="9"/>
  <c r="I910" i="9"/>
  <c r="I912" i="9"/>
  <c r="I914" i="9"/>
  <c r="I916" i="9"/>
  <c r="I918" i="9"/>
  <c r="I920" i="9"/>
  <c r="I922" i="9"/>
  <c r="I924" i="9"/>
  <c r="I926" i="9"/>
  <c r="I928" i="9"/>
  <c r="I930" i="9"/>
  <c r="I932" i="9"/>
  <c r="I934" i="9"/>
  <c r="I936" i="9"/>
  <c r="I938" i="9"/>
  <c r="I940" i="9"/>
  <c r="I942" i="9"/>
  <c r="I944" i="9"/>
  <c r="I946" i="9"/>
  <c r="I948" i="9"/>
  <c r="I950" i="9"/>
  <c r="I952" i="9"/>
  <c r="I954" i="9"/>
  <c r="I956" i="9"/>
  <c r="I958" i="9"/>
  <c r="I960" i="9"/>
  <c r="I962" i="9"/>
  <c r="I964" i="9"/>
  <c r="I966" i="9"/>
  <c r="I968" i="9"/>
  <c r="I970" i="9"/>
  <c r="I972" i="9"/>
  <c r="I974" i="9"/>
  <c r="I976" i="9"/>
  <c r="I978" i="9"/>
  <c r="I980" i="9"/>
  <c r="I982" i="9"/>
  <c r="I984" i="9"/>
  <c r="I986" i="9"/>
  <c r="I988" i="9"/>
  <c r="I990" i="9"/>
  <c r="I992" i="9"/>
  <c r="I994" i="9"/>
  <c r="I996" i="9"/>
  <c r="I998" i="9"/>
  <c r="I1000" i="9"/>
  <c r="I1002" i="9"/>
  <c r="I1004" i="9"/>
  <c r="I1006" i="9"/>
  <c r="I1008" i="9"/>
  <c r="I1010" i="9"/>
  <c r="I1012" i="9"/>
  <c r="I1014" i="9"/>
  <c r="I1016" i="9"/>
  <c r="I1018" i="9"/>
  <c r="I1020" i="9"/>
  <c r="I1022" i="9"/>
  <c r="I1024" i="9"/>
  <c r="I1026" i="9"/>
  <c r="I1028" i="9"/>
  <c r="I1030" i="9"/>
  <c r="I1032" i="9"/>
  <c r="I1034" i="9"/>
  <c r="I1036" i="9"/>
  <c r="I1038" i="9"/>
  <c r="I1040" i="9"/>
  <c r="I1042" i="9"/>
  <c r="I1044" i="9"/>
  <c r="I1046" i="9"/>
  <c r="I1048" i="9"/>
  <c r="I1050" i="9"/>
  <c r="M1057" i="9"/>
  <c r="Q1057" i="9"/>
  <c r="G1057" i="9"/>
  <c r="L1057" i="9"/>
  <c r="N1057" i="9"/>
  <c r="F1057" i="9"/>
  <c r="K1057" i="9"/>
  <c r="D1057" i="9"/>
  <c r="J1057" i="9"/>
  <c r="M1069" i="9"/>
  <c r="Q1069" i="9"/>
  <c r="G1069" i="9"/>
  <c r="L1069" i="9"/>
  <c r="N1069" i="9"/>
  <c r="F1069" i="9"/>
  <c r="K1069" i="9"/>
  <c r="D1069" i="9"/>
  <c r="J1069" i="9"/>
  <c r="M1089" i="9"/>
  <c r="Q1089" i="9"/>
  <c r="G1089" i="9"/>
  <c r="L1089" i="9"/>
  <c r="N1089" i="9"/>
  <c r="F1089" i="9"/>
  <c r="K1089" i="9"/>
  <c r="D1089" i="9"/>
  <c r="J1089" i="9"/>
  <c r="M1105" i="9"/>
  <c r="Q1105" i="9"/>
  <c r="G1105" i="9"/>
  <c r="L1105" i="9"/>
  <c r="N1105" i="9"/>
  <c r="F1105" i="9"/>
  <c r="K1105" i="9"/>
  <c r="D1105" i="9"/>
  <c r="J1105" i="9"/>
  <c r="M1121" i="9"/>
  <c r="Q1121" i="9"/>
  <c r="G1121" i="9"/>
  <c r="W1121" i="9" s="1"/>
  <c r="L1121" i="9"/>
  <c r="N1121" i="9"/>
  <c r="F1121" i="9"/>
  <c r="K1121" i="9"/>
  <c r="D1121" i="9"/>
  <c r="J1121" i="9"/>
  <c r="M1137" i="9"/>
  <c r="Q1137" i="9"/>
  <c r="G1137" i="9"/>
  <c r="L1137" i="9"/>
  <c r="N1137" i="9"/>
  <c r="F1137" i="9"/>
  <c r="K1137" i="9"/>
  <c r="D1137" i="9"/>
  <c r="J1137" i="9"/>
  <c r="D1149" i="9"/>
  <c r="L1149" i="9"/>
  <c r="M1149" i="9"/>
  <c r="Q1149" i="9"/>
  <c r="G1149" i="9"/>
  <c r="W1149" i="9" s="1"/>
  <c r="K1149" i="9"/>
  <c r="N1149" i="9"/>
  <c r="F1149" i="9"/>
  <c r="J1149" i="9"/>
  <c r="D1165" i="9"/>
  <c r="L1165" i="9"/>
  <c r="M1165" i="9"/>
  <c r="Q1165" i="9"/>
  <c r="G1165" i="9"/>
  <c r="Y1165" i="9" s="1"/>
  <c r="K1165" i="9"/>
  <c r="N1165" i="9"/>
  <c r="F1165" i="9"/>
  <c r="J1165" i="9"/>
  <c r="D1181" i="9"/>
  <c r="L1181" i="9"/>
  <c r="M1181" i="9"/>
  <c r="Q1181" i="9"/>
  <c r="G1181" i="9"/>
  <c r="K1181" i="9"/>
  <c r="N1181" i="9"/>
  <c r="F1181" i="9"/>
  <c r="J1181" i="9"/>
  <c r="D1197" i="9"/>
  <c r="L1197" i="9"/>
  <c r="M1197" i="9"/>
  <c r="Q1197" i="9"/>
  <c r="G1197" i="9"/>
  <c r="K1197" i="9"/>
  <c r="N1197" i="9"/>
  <c r="F1197" i="9"/>
  <c r="J1197" i="9"/>
  <c r="D1209" i="9"/>
  <c r="L1209" i="9"/>
  <c r="M1209" i="9"/>
  <c r="Q1209" i="9"/>
  <c r="G1209" i="9"/>
  <c r="K1209" i="9"/>
  <c r="N1209" i="9"/>
  <c r="F1209" i="9"/>
  <c r="J1209" i="9"/>
  <c r="D1225" i="9"/>
  <c r="L1225" i="9"/>
  <c r="M1225" i="9"/>
  <c r="Q1225" i="9"/>
  <c r="G1225" i="9"/>
  <c r="K1225" i="9"/>
  <c r="N1225" i="9"/>
  <c r="F1225" i="9"/>
  <c r="J1225" i="9"/>
  <c r="D1241" i="9"/>
  <c r="L1241" i="9"/>
  <c r="M1241" i="9"/>
  <c r="Q1241" i="9"/>
  <c r="G1241" i="9"/>
  <c r="K1241" i="9"/>
  <c r="N1241" i="9"/>
  <c r="F1241" i="9"/>
  <c r="J1241" i="9"/>
  <c r="D1257" i="9"/>
  <c r="L1257" i="9"/>
  <c r="M1257" i="9"/>
  <c r="Q1257" i="9"/>
  <c r="G1257" i="9"/>
  <c r="K1257" i="9"/>
  <c r="N1257" i="9"/>
  <c r="F1257" i="9"/>
  <c r="J1257" i="9"/>
  <c r="D1269" i="9"/>
  <c r="L1269" i="9"/>
  <c r="M1269" i="9"/>
  <c r="Q1269" i="9"/>
  <c r="G1269" i="9"/>
  <c r="K1269" i="9"/>
  <c r="N1269" i="9"/>
  <c r="F1269" i="9"/>
  <c r="J1269" i="9"/>
  <c r="D1285" i="9"/>
  <c r="L1285" i="9"/>
  <c r="F1285" i="9"/>
  <c r="K1285" i="9"/>
  <c r="Q1285" i="9"/>
  <c r="G1285" i="9"/>
  <c r="M1285" i="9"/>
  <c r="N1285" i="9"/>
  <c r="J1285" i="9"/>
  <c r="D1301" i="9"/>
  <c r="L1301" i="9"/>
  <c r="F1301" i="9"/>
  <c r="K1301" i="9"/>
  <c r="Q1301" i="9"/>
  <c r="G1301" i="9"/>
  <c r="M1301" i="9"/>
  <c r="N1301" i="9"/>
  <c r="J1301" i="9"/>
  <c r="D1313" i="9"/>
  <c r="L1313" i="9"/>
  <c r="F1313" i="9"/>
  <c r="K1313" i="9"/>
  <c r="Q1313" i="9"/>
  <c r="G1313" i="9"/>
  <c r="W1313" i="9" s="1"/>
  <c r="M1313" i="9"/>
  <c r="N1313" i="9"/>
  <c r="J1313" i="9"/>
  <c r="D1329" i="9"/>
  <c r="L1329" i="9"/>
  <c r="F1329" i="9"/>
  <c r="K1329" i="9"/>
  <c r="Q1329" i="9"/>
  <c r="G1329" i="9"/>
  <c r="W1329" i="9" s="1"/>
  <c r="M1329" i="9"/>
  <c r="N1329" i="9"/>
  <c r="J1329" i="9"/>
  <c r="D1345" i="9"/>
  <c r="L1345" i="9"/>
  <c r="F1345" i="9"/>
  <c r="K1345" i="9"/>
  <c r="Q1345" i="9"/>
  <c r="G1345" i="9"/>
  <c r="M1345" i="9"/>
  <c r="N1345" i="9"/>
  <c r="J1345" i="9"/>
  <c r="F1357" i="9"/>
  <c r="J1357" i="9"/>
  <c r="N1357" i="9"/>
  <c r="G1357" i="9"/>
  <c r="K1357" i="9"/>
  <c r="D1357" i="9"/>
  <c r="L1357" i="9"/>
  <c r="M1357" i="9"/>
  <c r="Q1357" i="9"/>
  <c r="F1373" i="9"/>
  <c r="J1373" i="9"/>
  <c r="N1373" i="9"/>
  <c r="G1373" i="9"/>
  <c r="K1373" i="9"/>
  <c r="D1373" i="9"/>
  <c r="L1373" i="9"/>
  <c r="M1373" i="9"/>
  <c r="Q1373" i="9"/>
  <c r="F1385" i="9"/>
  <c r="J1385" i="9"/>
  <c r="N1385" i="9"/>
  <c r="G1385" i="9"/>
  <c r="K1385" i="9"/>
  <c r="D1385" i="9"/>
  <c r="L1385" i="9"/>
  <c r="M1385" i="9"/>
  <c r="Q1385" i="9"/>
  <c r="F1397" i="9"/>
  <c r="J1397" i="9"/>
  <c r="N1397" i="9"/>
  <c r="G1397" i="9"/>
  <c r="W1397" i="9" s="1"/>
  <c r="K1397" i="9"/>
  <c r="D1397" i="9"/>
  <c r="L1397" i="9"/>
  <c r="M1397" i="9"/>
  <c r="Q1397" i="9"/>
  <c r="F1413" i="9"/>
  <c r="J1413" i="9"/>
  <c r="N1413" i="9"/>
  <c r="G1413" i="9"/>
  <c r="W1413" i="9" s="1"/>
  <c r="K1413" i="9"/>
  <c r="D1413" i="9"/>
  <c r="L1413" i="9"/>
  <c r="M1413" i="9"/>
  <c r="Q1413" i="9"/>
  <c r="F1433" i="9"/>
  <c r="J1433" i="9"/>
  <c r="N1433" i="9"/>
  <c r="G1433" i="9"/>
  <c r="W1433" i="9" s="1"/>
  <c r="K1433" i="9"/>
  <c r="M1433" i="9"/>
  <c r="Q1433" i="9"/>
  <c r="L1433" i="9"/>
  <c r="D1433" i="9"/>
  <c r="F1449" i="9"/>
  <c r="J1449" i="9"/>
  <c r="N1449" i="9"/>
  <c r="G1449" i="9"/>
  <c r="W1449" i="9" s="1"/>
  <c r="K1449" i="9"/>
  <c r="M1449" i="9"/>
  <c r="Q1449" i="9"/>
  <c r="L1449" i="9"/>
  <c r="D1449" i="9"/>
  <c r="F1457" i="9"/>
  <c r="J1457" i="9"/>
  <c r="N1457" i="9"/>
  <c r="G1457" i="9"/>
  <c r="K1457" i="9"/>
  <c r="M1457" i="9"/>
  <c r="Q1457" i="9"/>
  <c r="L1457" i="9"/>
  <c r="D1457" i="9"/>
  <c r="F1473" i="9"/>
  <c r="J1473" i="9"/>
  <c r="N1473" i="9"/>
  <c r="G1473" i="9"/>
  <c r="K1473" i="9"/>
  <c r="M1473" i="9"/>
  <c r="Q1473" i="9"/>
  <c r="L1473" i="9"/>
  <c r="D1473" i="9"/>
  <c r="F1485" i="9"/>
  <c r="J1485" i="9"/>
  <c r="N1485" i="9"/>
  <c r="G1485" i="9"/>
  <c r="K1485" i="9"/>
  <c r="M1485" i="9"/>
  <c r="Q1485" i="9"/>
  <c r="L1485" i="9"/>
  <c r="D1485" i="9"/>
  <c r="F1497" i="9"/>
  <c r="J1497" i="9"/>
  <c r="N1497" i="9"/>
  <c r="G1497" i="9"/>
  <c r="K1497" i="9"/>
  <c r="M1497" i="9"/>
  <c r="Q1497" i="9"/>
  <c r="L1497" i="9"/>
  <c r="D1497" i="9"/>
  <c r="M1055" i="9"/>
  <c r="Q1055" i="9"/>
  <c r="G1055" i="9"/>
  <c r="W1055" i="9" s="1"/>
  <c r="L1055" i="9"/>
  <c r="N1055" i="9"/>
  <c r="F1055" i="9"/>
  <c r="K1055" i="9"/>
  <c r="D1055" i="9"/>
  <c r="J1055" i="9"/>
  <c r="M1059" i="9"/>
  <c r="Q1059" i="9"/>
  <c r="G1059" i="9"/>
  <c r="L1059" i="9"/>
  <c r="N1059" i="9"/>
  <c r="F1059" i="9"/>
  <c r="K1059" i="9"/>
  <c r="D1059" i="9"/>
  <c r="J1059" i="9"/>
  <c r="M1063" i="9"/>
  <c r="Q1063" i="9"/>
  <c r="G1063" i="9"/>
  <c r="L1063" i="9"/>
  <c r="N1063" i="9"/>
  <c r="F1063" i="9"/>
  <c r="K1063" i="9"/>
  <c r="D1063" i="9"/>
  <c r="J1063" i="9"/>
  <c r="M1067" i="9"/>
  <c r="Q1067" i="9"/>
  <c r="G1067" i="9"/>
  <c r="L1067" i="9"/>
  <c r="N1067" i="9"/>
  <c r="F1067" i="9"/>
  <c r="K1067" i="9"/>
  <c r="D1067" i="9"/>
  <c r="J1067" i="9"/>
  <c r="M1071" i="9"/>
  <c r="Q1071" i="9"/>
  <c r="G1071" i="9"/>
  <c r="W1071" i="9" s="1"/>
  <c r="L1071" i="9"/>
  <c r="N1071" i="9"/>
  <c r="F1071" i="9"/>
  <c r="K1071" i="9"/>
  <c r="D1071" i="9"/>
  <c r="J1071" i="9"/>
  <c r="M1075" i="9"/>
  <c r="Q1075" i="9"/>
  <c r="G1075" i="9"/>
  <c r="W1075" i="9" s="1"/>
  <c r="L1075" i="9"/>
  <c r="N1075" i="9"/>
  <c r="F1075" i="9"/>
  <c r="K1075" i="9"/>
  <c r="D1075" i="9"/>
  <c r="J1075" i="9"/>
  <c r="M1079" i="9"/>
  <c r="Q1079" i="9"/>
  <c r="G1079" i="9"/>
  <c r="L1079" i="9"/>
  <c r="N1079" i="9"/>
  <c r="F1079" i="9"/>
  <c r="K1079" i="9"/>
  <c r="D1079" i="9"/>
  <c r="J1079" i="9"/>
  <c r="M1083" i="9"/>
  <c r="Q1083" i="9"/>
  <c r="G1083" i="9"/>
  <c r="L1083" i="9"/>
  <c r="N1083" i="9"/>
  <c r="F1083" i="9"/>
  <c r="K1083" i="9"/>
  <c r="D1083" i="9"/>
  <c r="J1083" i="9"/>
  <c r="M1087" i="9"/>
  <c r="Q1087" i="9"/>
  <c r="G1087" i="9"/>
  <c r="L1087" i="9"/>
  <c r="N1087" i="9"/>
  <c r="F1087" i="9"/>
  <c r="K1087" i="9"/>
  <c r="D1087" i="9"/>
  <c r="J1087" i="9"/>
  <c r="M1091" i="9"/>
  <c r="Q1091" i="9"/>
  <c r="G1091" i="9"/>
  <c r="L1091" i="9"/>
  <c r="N1091" i="9"/>
  <c r="F1091" i="9"/>
  <c r="K1091" i="9"/>
  <c r="D1091" i="9"/>
  <c r="J1091" i="9"/>
  <c r="M1095" i="9"/>
  <c r="Q1095" i="9"/>
  <c r="G1095" i="9"/>
  <c r="L1095" i="9"/>
  <c r="N1095" i="9"/>
  <c r="F1095" i="9"/>
  <c r="K1095" i="9"/>
  <c r="D1095" i="9"/>
  <c r="J1095" i="9"/>
  <c r="M1099" i="9"/>
  <c r="Q1099" i="9"/>
  <c r="G1099" i="9"/>
  <c r="W1099" i="9" s="1"/>
  <c r="L1099" i="9"/>
  <c r="N1099" i="9"/>
  <c r="F1099" i="9"/>
  <c r="K1099" i="9"/>
  <c r="D1099" i="9"/>
  <c r="J1099" i="9"/>
  <c r="M1103" i="9"/>
  <c r="Q1103" i="9"/>
  <c r="G1103" i="9"/>
  <c r="W1103" i="9" s="1"/>
  <c r="L1103" i="9"/>
  <c r="N1103" i="9"/>
  <c r="F1103" i="9"/>
  <c r="K1103" i="9"/>
  <c r="D1103" i="9"/>
  <c r="J1103" i="9"/>
  <c r="M1107" i="9"/>
  <c r="Q1107" i="9"/>
  <c r="G1107" i="9"/>
  <c r="L1107" i="9"/>
  <c r="N1107" i="9"/>
  <c r="F1107" i="9"/>
  <c r="K1107" i="9"/>
  <c r="D1107" i="9"/>
  <c r="J1107" i="9"/>
  <c r="M1111" i="9"/>
  <c r="Q1111" i="9"/>
  <c r="G1111" i="9"/>
  <c r="L1111" i="9"/>
  <c r="N1111" i="9"/>
  <c r="F1111" i="9"/>
  <c r="K1111" i="9"/>
  <c r="D1111" i="9"/>
  <c r="J1111" i="9"/>
  <c r="M1115" i="9"/>
  <c r="Q1115" i="9"/>
  <c r="G1115" i="9"/>
  <c r="W1115" i="9" s="1"/>
  <c r="L1115" i="9"/>
  <c r="N1115" i="9"/>
  <c r="F1115" i="9"/>
  <c r="K1115" i="9"/>
  <c r="D1115" i="9"/>
  <c r="J1115" i="9"/>
  <c r="M1119" i="9"/>
  <c r="Q1119" i="9"/>
  <c r="G1119" i="9"/>
  <c r="L1119" i="9"/>
  <c r="N1119" i="9"/>
  <c r="F1119" i="9"/>
  <c r="K1119" i="9"/>
  <c r="D1119" i="9"/>
  <c r="J1119" i="9"/>
  <c r="M1123" i="9"/>
  <c r="Q1123" i="9"/>
  <c r="G1123" i="9"/>
  <c r="W1123" i="9" s="1"/>
  <c r="L1123" i="9"/>
  <c r="N1123" i="9"/>
  <c r="F1123" i="9"/>
  <c r="K1123" i="9"/>
  <c r="D1123" i="9"/>
  <c r="J1123" i="9"/>
  <c r="M1127" i="9"/>
  <c r="Q1127" i="9"/>
  <c r="G1127" i="9"/>
  <c r="L1127" i="9"/>
  <c r="N1127" i="9"/>
  <c r="F1127" i="9"/>
  <c r="K1127" i="9"/>
  <c r="D1127" i="9"/>
  <c r="J1127" i="9"/>
  <c r="M1131" i="9"/>
  <c r="Q1131" i="9"/>
  <c r="G1131" i="9"/>
  <c r="W1131" i="9" s="1"/>
  <c r="L1131" i="9"/>
  <c r="N1131" i="9"/>
  <c r="F1131" i="9"/>
  <c r="K1131" i="9"/>
  <c r="D1131" i="9"/>
  <c r="J1131" i="9"/>
  <c r="M1135" i="9"/>
  <c r="Q1135" i="9"/>
  <c r="G1135" i="9"/>
  <c r="Y1135" i="9" s="1"/>
  <c r="L1135" i="9"/>
  <c r="N1135" i="9"/>
  <c r="F1135" i="9"/>
  <c r="K1135" i="9"/>
  <c r="D1135" i="9"/>
  <c r="J1135" i="9"/>
  <c r="M1139" i="9"/>
  <c r="Q1139" i="9"/>
  <c r="G1139" i="9"/>
  <c r="W1139" i="9" s="1"/>
  <c r="L1139" i="9"/>
  <c r="N1139" i="9"/>
  <c r="F1139" i="9"/>
  <c r="K1139" i="9"/>
  <c r="D1139" i="9"/>
  <c r="J1139" i="9"/>
  <c r="G1143" i="9"/>
  <c r="L1143" i="9"/>
  <c r="M1143" i="9"/>
  <c r="Q1143" i="9"/>
  <c r="F1143" i="9"/>
  <c r="K1143" i="9"/>
  <c r="D1143" i="9"/>
  <c r="J1143" i="9"/>
  <c r="N1143" i="9"/>
  <c r="D1147" i="9"/>
  <c r="L1147" i="9"/>
  <c r="M1147" i="9"/>
  <c r="Q1147" i="9"/>
  <c r="G1147" i="9"/>
  <c r="W1147" i="9" s="1"/>
  <c r="K1147" i="9"/>
  <c r="F1147" i="9"/>
  <c r="J1147" i="9"/>
  <c r="N1147" i="9"/>
  <c r="D1151" i="9"/>
  <c r="L1151" i="9"/>
  <c r="M1151" i="9"/>
  <c r="Q1151" i="9"/>
  <c r="G1151" i="9"/>
  <c r="W1151" i="9" s="1"/>
  <c r="K1151" i="9"/>
  <c r="F1151" i="9"/>
  <c r="J1151" i="9"/>
  <c r="N1151" i="9"/>
  <c r="D1155" i="9"/>
  <c r="L1155" i="9"/>
  <c r="M1155" i="9"/>
  <c r="Q1155" i="9"/>
  <c r="G1155" i="9"/>
  <c r="K1155" i="9"/>
  <c r="F1155" i="9"/>
  <c r="J1155" i="9"/>
  <c r="N1155" i="9"/>
  <c r="D1159" i="9"/>
  <c r="L1159" i="9"/>
  <c r="M1159" i="9"/>
  <c r="Q1159" i="9"/>
  <c r="G1159" i="9"/>
  <c r="K1159" i="9"/>
  <c r="F1159" i="9"/>
  <c r="J1159" i="9"/>
  <c r="N1159" i="9"/>
  <c r="D1163" i="9"/>
  <c r="L1163" i="9"/>
  <c r="M1163" i="9"/>
  <c r="Q1163" i="9"/>
  <c r="G1163" i="9"/>
  <c r="K1163" i="9"/>
  <c r="F1163" i="9"/>
  <c r="J1163" i="9"/>
  <c r="N1163" i="9"/>
  <c r="D1167" i="9"/>
  <c r="L1167" i="9"/>
  <c r="M1167" i="9"/>
  <c r="Q1167" i="9"/>
  <c r="G1167" i="9"/>
  <c r="K1167" i="9"/>
  <c r="F1167" i="9"/>
  <c r="J1167" i="9"/>
  <c r="N1167" i="9"/>
  <c r="D1171" i="9"/>
  <c r="L1171" i="9"/>
  <c r="M1171" i="9"/>
  <c r="Q1171" i="9"/>
  <c r="G1171" i="9"/>
  <c r="K1171" i="9"/>
  <c r="F1171" i="9"/>
  <c r="J1171" i="9"/>
  <c r="N1171" i="9"/>
  <c r="D1175" i="9"/>
  <c r="L1175" i="9"/>
  <c r="M1175" i="9"/>
  <c r="Q1175" i="9"/>
  <c r="G1175" i="9"/>
  <c r="K1175" i="9"/>
  <c r="F1175" i="9"/>
  <c r="J1175" i="9"/>
  <c r="N1175" i="9"/>
  <c r="D1179" i="9"/>
  <c r="L1179" i="9"/>
  <c r="M1179" i="9"/>
  <c r="Q1179" i="9"/>
  <c r="G1179" i="9"/>
  <c r="K1179" i="9"/>
  <c r="F1179" i="9"/>
  <c r="J1179" i="9"/>
  <c r="N1179" i="9"/>
  <c r="D1183" i="9"/>
  <c r="L1183" i="9"/>
  <c r="M1183" i="9"/>
  <c r="Q1183" i="9"/>
  <c r="G1183" i="9"/>
  <c r="K1183" i="9"/>
  <c r="F1183" i="9"/>
  <c r="J1183" i="9"/>
  <c r="N1183" i="9"/>
  <c r="D1187" i="9"/>
  <c r="L1187" i="9"/>
  <c r="M1187" i="9"/>
  <c r="Q1187" i="9"/>
  <c r="G1187" i="9"/>
  <c r="K1187" i="9"/>
  <c r="F1187" i="9"/>
  <c r="J1187" i="9"/>
  <c r="N1187" i="9"/>
  <c r="D1191" i="9"/>
  <c r="L1191" i="9"/>
  <c r="M1191" i="9"/>
  <c r="Q1191" i="9"/>
  <c r="G1191" i="9"/>
  <c r="K1191" i="9"/>
  <c r="F1191" i="9"/>
  <c r="J1191" i="9"/>
  <c r="N1191" i="9"/>
  <c r="D1195" i="9"/>
  <c r="L1195" i="9"/>
  <c r="M1195" i="9"/>
  <c r="Q1195" i="9"/>
  <c r="G1195" i="9"/>
  <c r="K1195" i="9"/>
  <c r="F1195" i="9"/>
  <c r="J1195" i="9"/>
  <c r="N1195" i="9"/>
  <c r="D1199" i="9"/>
  <c r="L1199" i="9"/>
  <c r="M1199" i="9"/>
  <c r="Q1199" i="9"/>
  <c r="G1199" i="9"/>
  <c r="K1199" i="9"/>
  <c r="F1199" i="9"/>
  <c r="J1199" i="9"/>
  <c r="N1199" i="9"/>
  <c r="D1203" i="9"/>
  <c r="L1203" i="9"/>
  <c r="M1203" i="9"/>
  <c r="Q1203" i="9"/>
  <c r="G1203" i="9"/>
  <c r="W1203" i="9" s="1"/>
  <c r="K1203" i="9"/>
  <c r="F1203" i="9"/>
  <c r="J1203" i="9"/>
  <c r="N1203" i="9"/>
  <c r="D1207" i="9"/>
  <c r="L1207" i="9"/>
  <c r="M1207" i="9"/>
  <c r="Q1207" i="9"/>
  <c r="G1207" i="9"/>
  <c r="W1207" i="9" s="1"/>
  <c r="K1207" i="9"/>
  <c r="F1207" i="9"/>
  <c r="J1207" i="9"/>
  <c r="N1207" i="9"/>
  <c r="D1211" i="9"/>
  <c r="L1211" i="9"/>
  <c r="M1211" i="9"/>
  <c r="Q1211" i="9"/>
  <c r="G1211" i="9"/>
  <c r="K1211" i="9"/>
  <c r="F1211" i="9"/>
  <c r="J1211" i="9"/>
  <c r="N1211" i="9"/>
  <c r="D1215" i="9"/>
  <c r="L1215" i="9"/>
  <c r="M1215" i="9"/>
  <c r="Q1215" i="9"/>
  <c r="G1215" i="9"/>
  <c r="K1215" i="9"/>
  <c r="F1215" i="9"/>
  <c r="J1215" i="9"/>
  <c r="N1215" i="9"/>
  <c r="D1219" i="9"/>
  <c r="L1219" i="9"/>
  <c r="M1219" i="9"/>
  <c r="Q1219" i="9"/>
  <c r="G1219" i="9"/>
  <c r="K1219" i="9"/>
  <c r="F1219" i="9"/>
  <c r="J1219" i="9"/>
  <c r="N1219" i="9"/>
  <c r="D1223" i="9"/>
  <c r="L1223" i="9"/>
  <c r="M1223" i="9"/>
  <c r="Q1223" i="9"/>
  <c r="G1223" i="9"/>
  <c r="K1223" i="9"/>
  <c r="F1223" i="9"/>
  <c r="J1223" i="9"/>
  <c r="N1223" i="9"/>
  <c r="D1227" i="9"/>
  <c r="L1227" i="9"/>
  <c r="M1227" i="9"/>
  <c r="Q1227" i="9"/>
  <c r="G1227" i="9"/>
  <c r="K1227" i="9"/>
  <c r="F1227" i="9"/>
  <c r="J1227" i="9"/>
  <c r="N1227" i="9"/>
  <c r="D1231" i="9"/>
  <c r="L1231" i="9"/>
  <c r="M1231" i="9"/>
  <c r="Q1231" i="9"/>
  <c r="G1231" i="9"/>
  <c r="K1231" i="9"/>
  <c r="F1231" i="9"/>
  <c r="J1231" i="9"/>
  <c r="N1231" i="9"/>
  <c r="D1235" i="9"/>
  <c r="L1235" i="9"/>
  <c r="M1235" i="9"/>
  <c r="Q1235" i="9"/>
  <c r="G1235" i="9"/>
  <c r="K1235" i="9"/>
  <c r="F1235" i="9"/>
  <c r="J1235" i="9"/>
  <c r="N1235" i="9"/>
  <c r="D1239" i="9"/>
  <c r="L1239" i="9"/>
  <c r="M1239" i="9"/>
  <c r="Q1239" i="9"/>
  <c r="G1239" i="9"/>
  <c r="K1239" i="9"/>
  <c r="F1239" i="9"/>
  <c r="J1239" i="9"/>
  <c r="N1239" i="9"/>
  <c r="D1243" i="9"/>
  <c r="L1243" i="9"/>
  <c r="M1243" i="9"/>
  <c r="Q1243" i="9"/>
  <c r="G1243" i="9"/>
  <c r="K1243" i="9"/>
  <c r="F1243" i="9"/>
  <c r="J1243" i="9"/>
  <c r="N1243" i="9"/>
  <c r="D1247" i="9"/>
  <c r="L1247" i="9"/>
  <c r="M1247" i="9"/>
  <c r="Q1247" i="9"/>
  <c r="G1247" i="9"/>
  <c r="K1247" i="9"/>
  <c r="F1247" i="9"/>
  <c r="J1247" i="9"/>
  <c r="N1247" i="9"/>
  <c r="D1251" i="9"/>
  <c r="L1251" i="9"/>
  <c r="M1251" i="9"/>
  <c r="Q1251" i="9"/>
  <c r="G1251" i="9"/>
  <c r="K1251" i="9"/>
  <c r="F1251" i="9"/>
  <c r="J1251" i="9"/>
  <c r="N1251" i="9"/>
  <c r="D1255" i="9"/>
  <c r="L1255" i="9"/>
  <c r="M1255" i="9"/>
  <c r="Q1255" i="9"/>
  <c r="G1255" i="9"/>
  <c r="K1255" i="9"/>
  <c r="F1255" i="9"/>
  <c r="J1255" i="9"/>
  <c r="N1255" i="9"/>
  <c r="D1259" i="9"/>
  <c r="L1259" i="9"/>
  <c r="M1259" i="9"/>
  <c r="Q1259" i="9"/>
  <c r="G1259" i="9"/>
  <c r="K1259" i="9"/>
  <c r="F1259" i="9"/>
  <c r="J1259" i="9"/>
  <c r="N1259" i="9"/>
  <c r="D1263" i="9"/>
  <c r="L1263" i="9"/>
  <c r="M1263" i="9"/>
  <c r="Q1263" i="9"/>
  <c r="G1263" i="9"/>
  <c r="K1263" i="9"/>
  <c r="F1263" i="9"/>
  <c r="J1263" i="9"/>
  <c r="N1263" i="9"/>
  <c r="D1267" i="9"/>
  <c r="L1267" i="9"/>
  <c r="M1267" i="9"/>
  <c r="Q1267" i="9"/>
  <c r="G1267" i="9"/>
  <c r="K1267" i="9"/>
  <c r="F1267" i="9"/>
  <c r="J1267" i="9"/>
  <c r="N1267" i="9"/>
  <c r="D1271" i="9"/>
  <c r="L1271" i="9"/>
  <c r="F1271" i="9"/>
  <c r="K1271" i="9"/>
  <c r="Q1271" i="9"/>
  <c r="G1271" i="9"/>
  <c r="M1271" i="9"/>
  <c r="N1271" i="9"/>
  <c r="J1271" i="9"/>
  <c r="D1275" i="9"/>
  <c r="L1275" i="9"/>
  <c r="F1275" i="9"/>
  <c r="K1275" i="9"/>
  <c r="Q1275" i="9"/>
  <c r="G1275" i="9"/>
  <c r="M1275" i="9"/>
  <c r="N1275" i="9"/>
  <c r="J1275" i="9"/>
  <c r="D1279" i="9"/>
  <c r="L1279" i="9"/>
  <c r="F1279" i="9"/>
  <c r="K1279" i="9"/>
  <c r="Q1279" i="9"/>
  <c r="G1279" i="9"/>
  <c r="M1279" i="9"/>
  <c r="N1279" i="9"/>
  <c r="J1279" i="9"/>
  <c r="D1283" i="9"/>
  <c r="L1283" i="9"/>
  <c r="F1283" i="9"/>
  <c r="K1283" i="9"/>
  <c r="Q1283" i="9"/>
  <c r="G1283" i="9"/>
  <c r="M1283" i="9"/>
  <c r="N1283" i="9"/>
  <c r="J1283" i="9"/>
  <c r="D1287" i="9"/>
  <c r="L1287" i="9"/>
  <c r="F1287" i="9"/>
  <c r="K1287" i="9"/>
  <c r="Q1287" i="9"/>
  <c r="G1287" i="9"/>
  <c r="M1287" i="9"/>
  <c r="N1287" i="9"/>
  <c r="J1287" i="9"/>
  <c r="D1291" i="9"/>
  <c r="L1291" i="9"/>
  <c r="F1291" i="9"/>
  <c r="K1291" i="9"/>
  <c r="Q1291" i="9"/>
  <c r="G1291" i="9"/>
  <c r="M1291" i="9"/>
  <c r="N1291" i="9"/>
  <c r="J1291" i="9"/>
  <c r="D1295" i="9"/>
  <c r="L1295" i="9"/>
  <c r="F1295" i="9"/>
  <c r="K1295" i="9"/>
  <c r="Q1295" i="9"/>
  <c r="G1295" i="9"/>
  <c r="M1295" i="9"/>
  <c r="N1295" i="9"/>
  <c r="J1295" i="9"/>
  <c r="D1299" i="9"/>
  <c r="L1299" i="9"/>
  <c r="F1299" i="9"/>
  <c r="K1299" i="9"/>
  <c r="Q1299" i="9"/>
  <c r="G1299" i="9"/>
  <c r="M1299" i="9"/>
  <c r="N1299" i="9"/>
  <c r="J1299" i="9"/>
  <c r="D1303" i="9"/>
  <c r="L1303" i="9"/>
  <c r="F1303" i="9"/>
  <c r="K1303" i="9"/>
  <c r="Q1303" i="9"/>
  <c r="G1303" i="9"/>
  <c r="M1303" i="9"/>
  <c r="N1303" i="9"/>
  <c r="J1303" i="9"/>
  <c r="D1307" i="9"/>
  <c r="L1307" i="9"/>
  <c r="F1307" i="9"/>
  <c r="K1307" i="9"/>
  <c r="Q1307" i="9"/>
  <c r="G1307" i="9"/>
  <c r="M1307" i="9"/>
  <c r="N1307" i="9"/>
  <c r="J1307" i="9"/>
  <c r="D1311" i="9"/>
  <c r="L1311" i="9"/>
  <c r="F1311" i="9"/>
  <c r="K1311" i="9"/>
  <c r="Q1311" i="9"/>
  <c r="G1311" i="9"/>
  <c r="W1311" i="9" s="1"/>
  <c r="M1311" i="9"/>
  <c r="N1311" i="9"/>
  <c r="J1311" i="9"/>
  <c r="D1315" i="9"/>
  <c r="L1315" i="9"/>
  <c r="F1315" i="9"/>
  <c r="K1315" i="9"/>
  <c r="Q1315" i="9"/>
  <c r="G1315" i="9"/>
  <c r="W1315" i="9" s="1"/>
  <c r="M1315" i="9"/>
  <c r="N1315" i="9"/>
  <c r="J1315" i="9"/>
  <c r="D1319" i="9"/>
  <c r="L1319" i="9"/>
  <c r="F1319" i="9"/>
  <c r="K1319" i="9"/>
  <c r="Q1319" i="9"/>
  <c r="G1319" i="9"/>
  <c r="W1319" i="9" s="1"/>
  <c r="M1319" i="9"/>
  <c r="N1319" i="9"/>
  <c r="J1319" i="9"/>
  <c r="D1323" i="9"/>
  <c r="L1323" i="9"/>
  <c r="F1323" i="9"/>
  <c r="K1323" i="9"/>
  <c r="Q1323" i="9"/>
  <c r="G1323" i="9"/>
  <c r="M1323" i="9"/>
  <c r="N1323" i="9"/>
  <c r="J1323" i="9"/>
  <c r="D1327" i="9"/>
  <c r="L1327" i="9"/>
  <c r="F1327" i="9"/>
  <c r="K1327" i="9"/>
  <c r="Q1327" i="9"/>
  <c r="G1327" i="9"/>
  <c r="W1327" i="9" s="1"/>
  <c r="M1327" i="9"/>
  <c r="N1327" i="9"/>
  <c r="J1327" i="9"/>
  <c r="D1331" i="9"/>
  <c r="L1331" i="9"/>
  <c r="F1331" i="9"/>
  <c r="K1331" i="9"/>
  <c r="Q1331" i="9"/>
  <c r="G1331" i="9"/>
  <c r="W1331" i="9" s="1"/>
  <c r="M1331" i="9"/>
  <c r="N1331" i="9"/>
  <c r="J1331" i="9"/>
  <c r="D1335" i="9"/>
  <c r="L1335" i="9"/>
  <c r="F1335" i="9"/>
  <c r="K1335" i="9"/>
  <c r="Q1335" i="9"/>
  <c r="G1335" i="9"/>
  <c r="Y1335" i="9" s="1"/>
  <c r="M1335" i="9"/>
  <c r="N1335" i="9"/>
  <c r="J1335" i="9"/>
  <c r="D1339" i="9"/>
  <c r="L1339" i="9"/>
  <c r="F1339" i="9"/>
  <c r="K1339" i="9"/>
  <c r="Q1339" i="9"/>
  <c r="G1339" i="9"/>
  <c r="M1339" i="9"/>
  <c r="N1339" i="9"/>
  <c r="J1339" i="9"/>
  <c r="D1343" i="9"/>
  <c r="L1343" i="9"/>
  <c r="F1343" i="9"/>
  <c r="K1343" i="9"/>
  <c r="Q1343" i="9"/>
  <c r="G1343" i="9"/>
  <c r="Y1343" i="9" s="1"/>
  <c r="M1343" i="9"/>
  <c r="N1343" i="9"/>
  <c r="J1343" i="9"/>
  <c r="D1347" i="9"/>
  <c r="L1347" i="9"/>
  <c r="F1347" i="9"/>
  <c r="K1347" i="9"/>
  <c r="Q1347" i="9"/>
  <c r="G1347" i="9"/>
  <c r="M1347" i="9"/>
  <c r="N1347" i="9"/>
  <c r="J1347" i="9"/>
  <c r="D1351" i="9"/>
  <c r="L1351" i="9"/>
  <c r="F1351" i="9"/>
  <c r="K1351" i="9"/>
  <c r="Q1351" i="9"/>
  <c r="G1351" i="9"/>
  <c r="M1351" i="9"/>
  <c r="N1351" i="9"/>
  <c r="J1351" i="9"/>
  <c r="F1355" i="9"/>
  <c r="J1355" i="9"/>
  <c r="N1355" i="9"/>
  <c r="G1355" i="9"/>
  <c r="K1355" i="9"/>
  <c r="D1355" i="9"/>
  <c r="L1355" i="9"/>
  <c r="M1355" i="9"/>
  <c r="Q1355" i="9"/>
  <c r="F1359" i="9"/>
  <c r="J1359" i="9"/>
  <c r="N1359" i="9"/>
  <c r="G1359" i="9"/>
  <c r="K1359" i="9"/>
  <c r="D1359" i="9"/>
  <c r="L1359" i="9"/>
  <c r="M1359" i="9"/>
  <c r="Q1359" i="9"/>
  <c r="F1363" i="9"/>
  <c r="J1363" i="9"/>
  <c r="N1363" i="9"/>
  <c r="G1363" i="9"/>
  <c r="K1363" i="9"/>
  <c r="D1363" i="9"/>
  <c r="L1363" i="9"/>
  <c r="M1363" i="9"/>
  <c r="Q1363" i="9"/>
  <c r="F1367" i="9"/>
  <c r="J1367" i="9"/>
  <c r="N1367" i="9"/>
  <c r="G1367" i="9"/>
  <c r="K1367" i="9"/>
  <c r="D1367" i="9"/>
  <c r="L1367" i="9"/>
  <c r="M1367" i="9"/>
  <c r="Q1367" i="9"/>
  <c r="F1371" i="9"/>
  <c r="J1371" i="9"/>
  <c r="N1371" i="9"/>
  <c r="G1371" i="9"/>
  <c r="K1371" i="9"/>
  <c r="D1371" i="9"/>
  <c r="L1371" i="9"/>
  <c r="M1371" i="9"/>
  <c r="Q1371" i="9"/>
  <c r="F1375" i="9"/>
  <c r="J1375" i="9"/>
  <c r="N1375" i="9"/>
  <c r="G1375" i="9"/>
  <c r="K1375" i="9"/>
  <c r="D1375" i="9"/>
  <c r="L1375" i="9"/>
  <c r="M1375" i="9"/>
  <c r="Q1375" i="9"/>
  <c r="F1379" i="9"/>
  <c r="J1379" i="9"/>
  <c r="N1379" i="9"/>
  <c r="G1379" i="9"/>
  <c r="K1379" i="9"/>
  <c r="D1379" i="9"/>
  <c r="L1379" i="9"/>
  <c r="M1379" i="9"/>
  <c r="Q1379" i="9"/>
  <c r="F1383" i="9"/>
  <c r="J1383" i="9"/>
  <c r="N1383" i="9"/>
  <c r="G1383" i="9"/>
  <c r="K1383" i="9"/>
  <c r="D1383" i="9"/>
  <c r="L1383" i="9"/>
  <c r="M1383" i="9"/>
  <c r="Q1383" i="9"/>
  <c r="F1387" i="9"/>
  <c r="J1387" i="9"/>
  <c r="N1387" i="9"/>
  <c r="G1387" i="9"/>
  <c r="W1387" i="9" s="1"/>
  <c r="K1387" i="9"/>
  <c r="D1387" i="9"/>
  <c r="L1387" i="9"/>
  <c r="M1387" i="9"/>
  <c r="Q1387" i="9"/>
  <c r="F1391" i="9"/>
  <c r="J1391" i="9"/>
  <c r="N1391" i="9"/>
  <c r="G1391" i="9"/>
  <c r="W1391" i="9" s="1"/>
  <c r="K1391" i="9"/>
  <c r="D1391" i="9"/>
  <c r="L1391" i="9"/>
  <c r="M1391" i="9"/>
  <c r="Q1391" i="9"/>
  <c r="F1395" i="9"/>
  <c r="J1395" i="9"/>
  <c r="N1395" i="9"/>
  <c r="G1395" i="9"/>
  <c r="K1395" i="9"/>
  <c r="D1395" i="9"/>
  <c r="L1395" i="9"/>
  <c r="M1395" i="9"/>
  <c r="Q1395" i="9"/>
  <c r="F1399" i="9"/>
  <c r="J1399" i="9"/>
  <c r="N1399" i="9"/>
  <c r="G1399" i="9"/>
  <c r="W1399" i="9" s="1"/>
  <c r="K1399" i="9"/>
  <c r="D1399" i="9"/>
  <c r="L1399" i="9"/>
  <c r="M1399" i="9"/>
  <c r="Q1399" i="9"/>
  <c r="F1403" i="9"/>
  <c r="J1403" i="9"/>
  <c r="N1403" i="9"/>
  <c r="G1403" i="9"/>
  <c r="W1403" i="9" s="1"/>
  <c r="K1403" i="9"/>
  <c r="D1403" i="9"/>
  <c r="L1403" i="9"/>
  <c r="M1403" i="9"/>
  <c r="Q1403" i="9"/>
  <c r="F1407" i="9"/>
  <c r="J1407" i="9"/>
  <c r="N1407" i="9"/>
  <c r="G1407" i="9"/>
  <c r="W1407" i="9" s="1"/>
  <c r="K1407" i="9"/>
  <c r="D1407" i="9"/>
  <c r="L1407" i="9"/>
  <c r="M1407" i="9"/>
  <c r="Q1407" i="9"/>
  <c r="F1411" i="9"/>
  <c r="J1411" i="9"/>
  <c r="N1411" i="9"/>
  <c r="G1411" i="9"/>
  <c r="K1411" i="9"/>
  <c r="D1411" i="9"/>
  <c r="L1411" i="9"/>
  <c r="M1411" i="9"/>
  <c r="Q1411" i="9"/>
  <c r="F1415" i="9"/>
  <c r="J1415" i="9"/>
  <c r="N1415" i="9"/>
  <c r="G1415" i="9"/>
  <c r="W1415" i="9" s="1"/>
  <c r="K1415" i="9"/>
  <c r="D1415" i="9"/>
  <c r="L1415" i="9"/>
  <c r="M1415" i="9"/>
  <c r="Q1415" i="9"/>
  <c r="F1419" i="9"/>
  <c r="J1419" i="9"/>
  <c r="N1419" i="9"/>
  <c r="G1419" i="9"/>
  <c r="K1419" i="9"/>
  <c r="M1419" i="9"/>
  <c r="Q1419" i="9"/>
  <c r="L1419" i="9"/>
  <c r="D1419" i="9"/>
  <c r="F1423" i="9"/>
  <c r="J1423" i="9"/>
  <c r="N1423" i="9"/>
  <c r="G1423" i="9"/>
  <c r="K1423" i="9"/>
  <c r="M1423" i="9"/>
  <c r="Q1423" i="9"/>
  <c r="L1423" i="9"/>
  <c r="D1423" i="9"/>
  <c r="F1427" i="9"/>
  <c r="J1427" i="9"/>
  <c r="N1427" i="9"/>
  <c r="G1427" i="9"/>
  <c r="K1427" i="9"/>
  <c r="M1427" i="9"/>
  <c r="Q1427" i="9"/>
  <c r="L1427" i="9"/>
  <c r="D1427" i="9"/>
  <c r="F1431" i="9"/>
  <c r="J1431" i="9"/>
  <c r="N1431" i="9"/>
  <c r="G1431" i="9"/>
  <c r="W1431" i="9" s="1"/>
  <c r="K1431" i="9"/>
  <c r="M1431" i="9"/>
  <c r="Q1431" i="9"/>
  <c r="L1431" i="9"/>
  <c r="D1431" i="9"/>
  <c r="F1435" i="9"/>
  <c r="J1435" i="9"/>
  <c r="N1435" i="9"/>
  <c r="G1435" i="9"/>
  <c r="W1435" i="9" s="1"/>
  <c r="K1435" i="9"/>
  <c r="M1435" i="9"/>
  <c r="Q1435" i="9"/>
  <c r="L1435" i="9"/>
  <c r="D1435" i="9"/>
  <c r="F1439" i="9"/>
  <c r="J1439" i="9"/>
  <c r="N1439" i="9"/>
  <c r="G1439" i="9"/>
  <c r="Y1439" i="9" s="1"/>
  <c r="K1439" i="9"/>
  <c r="M1439" i="9"/>
  <c r="Q1439" i="9"/>
  <c r="L1439" i="9"/>
  <c r="D1439" i="9"/>
  <c r="F1443" i="9"/>
  <c r="J1443" i="9"/>
  <c r="N1443" i="9"/>
  <c r="G1443" i="9"/>
  <c r="Y1443" i="9" s="1"/>
  <c r="K1443" i="9"/>
  <c r="M1443" i="9"/>
  <c r="Q1443" i="9"/>
  <c r="L1443" i="9"/>
  <c r="D1443" i="9"/>
  <c r="F1447" i="9"/>
  <c r="J1447" i="9"/>
  <c r="N1447" i="9"/>
  <c r="G1447" i="9"/>
  <c r="K1447" i="9"/>
  <c r="M1447" i="9"/>
  <c r="Q1447" i="9"/>
  <c r="L1447" i="9"/>
  <c r="D1447" i="9"/>
  <c r="F1451" i="9"/>
  <c r="J1451" i="9"/>
  <c r="N1451" i="9"/>
  <c r="G1451" i="9"/>
  <c r="K1451" i="9"/>
  <c r="M1451" i="9"/>
  <c r="Q1451" i="9"/>
  <c r="L1451" i="9"/>
  <c r="D1451" i="9"/>
  <c r="F1455" i="9"/>
  <c r="J1455" i="9"/>
  <c r="N1455" i="9"/>
  <c r="G1455" i="9"/>
  <c r="K1455" i="9"/>
  <c r="M1455" i="9"/>
  <c r="Q1455" i="9"/>
  <c r="L1455" i="9"/>
  <c r="D1455" i="9"/>
  <c r="F1459" i="9"/>
  <c r="J1459" i="9"/>
  <c r="N1459" i="9"/>
  <c r="G1459" i="9"/>
  <c r="W1459" i="9" s="1"/>
  <c r="K1459" i="9"/>
  <c r="M1459" i="9"/>
  <c r="Q1459" i="9"/>
  <c r="L1459" i="9"/>
  <c r="D1459" i="9"/>
  <c r="F1463" i="9"/>
  <c r="J1463" i="9"/>
  <c r="N1463" i="9"/>
  <c r="G1463" i="9"/>
  <c r="W1463" i="9" s="1"/>
  <c r="K1463" i="9"/>
  <c r="M1463" i="9"/>
  <c r="Q1463" i="9"/>
  <c r="L1463" i="9"/>
  <c r="D1463" i="9"/>
  <c r="F1467" i="9"/>
  <c r="J1467" i="9"/>
  <c r="N1467" i="9"/>
  <c r="G1467" i="9"/>
  <c r="W1467" i="9" s="1"/>
  <c r="K1467" i="9"/>
  <c r="M1467" i="9"/>
  <c r="Q1467" i="9"/>
  <c r="L1467" i="9"/>
  <c r="D1467" i="9"/>
  <c r="F1471" i="9"/>
  <c r="J1471" i="9"/>
  <c r="N1471" i="9"/>
  <c r="G1471" i="9"/>
  <c r="W1471" i="9" s="1"/>
  <c r="K1471" i="9"/>
  <c r="M1471" i="9"/>
  <c r="Q1471" i="9"/>
  <c r="L1471" i="9"/>
  <c r="D1471" i="9"/>
  <c r="F1475" i="9"/>
  <c r="J1475" i="9"/>
  <c r="N1475" i="9"/>
  <c r="G1475" i="9"/>
  <c r="Y1475" i="9" s="1"/>
  <c r="K1475" i="9"/>
  <c r="M1475" i="9"/>
  <c r="Q1475" i="9"/>
  <c r="L1475" i="9"/>
  <c r="D1475" i="9"/>
  <c r="F1479" i="9"/>
  <c r="J1479" i="9"/>
  <c r="N1479" i="9"/>
  <c r="G1479" i="9"/>
  <c r="Y1479" i="9" s="1"/>
  <c r="K1479" i="9"/>
  <c r="M1479" i="9"/>
  <c r="Q1479" i="9"/>
  <c r="L1479" i="9"/>
  <c r="D1479" i="9"/>
  <c r="F1483" i="9"/>
  <c r="J1483" i="9"/>
  <c r="N1483" i="9"/>
  <c r="G1483" i="9"/>
  <c r="W1483" i="9" s="1"/>
  <c r="K1483" i="9"/>
  <c r="M1483" i="9"/>
  <c r="Q1483" i="9"/>
  <c r="L1483" i="9"/>
  <c r="D1483" i="9"/>
  <c r="F1487" i="9"/>
  <c r="J1487" i="9"/>
  <c r="N1487" i="9"/>
  <c r="G1487" i="9"/>
  <c r="W1487" i="9" s="1"/>
  <c r="K1487" i="9"/>
  <c r="M1487" i="9"/>
  <c r="Q1487" i="9"/>
  <c r="L1487" i="9"/>
  <c r="D1487" i="9"/>
  <c r="F1491" i="9"/>
  <c r="J1491" i="9"/>
  <c r="N1491" i="9"/>
  <c r="G1491" i="9"/>
  <c r="K1491" i="9"/>
  <c r="M1491" i="9"/>
  <c r="Q1491" i="9"/>
  <c r="L1491" i="9"/>
  <c r="D1491" i="9"/>
  <c r="F1495" i="9"/>
  <c r="J1495" i="9"/>
  <c r="N1495" i="9"/>
  <c r="G1495" i="9"/>
  <c r="K1495" i="9"/>
  <c r="M1495" i="9"/>
  <c r="Q1495" i="9"/>
  <c r="L1495" i="9"/>
  <c r="D1495" i="9"/>
  <c r="F1499" i="9"/>
  <c r="J1499" i="9"/>
  <c r="N1499" i="9"/>
  <c r="G1499" i="9"/>
  <c r="Y1499" i="9" s="1"/>
  <c r="K1499" i="9"/>
  <c r="M1499" i="9"/>
  <c r="Q1499" i="9"/>
  <c r="L1499" i="9"/>
  <c r="D1499" i="9"/>
  <c r="H14" i="9"/>
  <c r="H12" i="9"/>
  <c r="A18" i="9"/>
  <c r="A20" i="10"/>
  <c r="U1046" i="5"/>
  <c r="W1046" i="5"/>
  <c r="E1052" i="9" s="1"/>
  <c r="AE1046" i="5"/>
  <c r="O1052" i="9" s="1"/>
  <c r="U1048" i="5"/>
  <c r="AE1048" i="5"/>
  <c r="O1054" i="9" s="1"/>
  <c r="W1048" i="5"/>
  <c r="E1054" i="9" s="1"/>
  <c r="U1050" i="5"/>
  <c r="W1050" i="5"/>
  <c r="E1056" i="9" s="1"/>
  <c r="AE1050" i="5"/>
  <c r="O1056" i="9" s="1"/>
  <c r="U1052" i="5"/>
  <c r="W1052" i="5"/>
  <c r="E1058" i="9" s="1"/>
  <c r="AE1052" i="5"/>
  <c r="U1054" i="5"/>
  <c r="W1054" i="5"/>
  <c r="E1060" i="9" s="1"/>
  <c r="AE1054" i="5"/>
  <c r="O1060" i="9" s="1"/>
  <c r="U1056" i="5"/>
  <c r="W1056" i="5"/>
  <c r="E1062" i="9" s="1"/>
  <c r="AE1056" i="5"/>
  <c r="O1062" i="9" s="1"/>
  <c r="U1058" i="5"/>
  <c r="W1058" i="5"/>
  <c r="E1064" i="9" s="1"/>
  <c r="AE1058" i="5"/>
  <c r="O1064" i="9" s="1"/>
  <c r="U1060" i="5"/>
  <c r="W1060" i="5"/>
  <c r="E1066" i="9" s="1"/>
  <c r="AE1060" i="5"/>
  <c r="U1062" i="5"/>
  <c r="W1062" i="5"/>
  <c r="E1068" i="9" s="1"/>
  <c r="AE1062" i="5"/>
  <c r="O1068" i="9" s="1"/>
  <c r="U1064" i="5"/>
  <c r="W1064" i="5"/>
  <c r="E1070" i="9" s="1"/>
  <c r="AE1064" i="5"/>
  <c r="O1070" i="9" s="1"/>
  <c r="U1066" i="5"/>
  <c r="AE1066" i="5"/>
  <c r="O1072" i="9" s="1"/>
  <c r="W1066" i="5"/>
  <c r="E1072" i="9" s="1"/>
  <c r="U1068" i="5"/>
  <c r="W1068" i="5"/>
  <c r="E1074" i="9" s="1"/>
  <c r="AE1068" i="5"/>
  <c r="U1070" i="5"/>
  <c r="W1070" i="5"/>
  <c r="E1076" i="9" s="1"/>
  <c r="AE1070" i="5"/>
  <c r="O1076" i="9" s="1"/>
  <c r="U1072" i="5"/>
  <c r="W1072" i="5"/>
  <c r="E1078" i="9" s="1"/>
  <c r="AE1072" i="5"/>
  <c r="O1078" i="9" s="1"/>
  <c r="U1074" i="5"/>
  <c r="W1074" i="5"/>
  <c r="E1080" i="9" s="1"/>
  <c r="AE1074" i="5"/>
  <c r="O1080" i="9" s="1"/>
  <c r="U1076" i="5"/>
  <c r="W1076" i="5"/>
  <c r="E1082" i="9" s="1"/>
  <c r="AE1076" i="5"/>
  <c r="U1078" i="5"/>
  <c r="W1078" i="5"/>
  <c r="E1084" i="9" s="1"/>
  <c r="AE1078" i="5"/>
  <c r="O1084" i="9" s="1"/>
  <c r="U1080" i="5"/>
  <c r="W1080" i="5"/>
  <c r="E1086" i="9" s="1"/>
  <c r="AE1080" i="5"/>
  <c r="O1086" i="9" s="1"/>
  <c r="U1082" i="5"/>
  <c r="W1082" i="5"/>
  <c r="E1088" i="9" s="1"/>
  <c r="AE1082" i="5"/>
  <c r="O1088" i="9" s="1"/>
  <c r="U1084" i="5"/>
  <c r="AE1084" i="5"/>
  <c r="O1090" i="9" s="1"/>
  <c r="W1084" i="5"/>
  <c r="E1090" i="9" s="1"/>
  <c r="U1086" i="5"/>
  <c r="W1086" i="5"/>
  <c r="E1092" i="9" s="1"/>
  <c r="AE1086" i="5"/>
  <c r="O1092" i="9" s="1"/>
  <c r="U1088" i="5"/>
  <c r="W1088" i="5"/>
  <c r="E1094" i="9" s="1"/>
  <c r="AE1088" i="5"/>
  <c r="O1094" i="9" s="1"/>
  <c r="U1090" i="5"/>
  <c r="W1090" i="5"/>
  <c r="E1096" i="9" s="1"/>
  <c r="AE1090" i="5"/>
  <c r="O1096" i="9" s="1"/>
  <c r="U1092" i="5"/>
  <c r="W1092" i="5"/>
  <c r="E1098" i="9" s="1"/>
  <c r="AE1092" i="5"/>
  <c r="O1098" i="9" s="1"/>
  <c r="U1094" i="5"/>
  <c r="W1094" i="5"/>
  <c r="E1100" i="9" s="1"/>
  <c r="AE1094" i="5"/>
  <c r="O1100" i="9" s="1"/>
  <c r="U1096" i="5"/>
  <c r="W1096" i="5"/>
  <c r="E1102" i="9" s="1"/>
  <c r="AE1096" i="5"/>
  <c r="O1102" i="9" s="1"/>
  <c r="U1098" i="5"/>
  <c r="AE1098" i="5"/>
  <c r="O1104" i="9" s="1"/>
  <c r="W1098" i="5"/>
  <c r="E1104" i="9" s="1"/>
  <c r="U1100" i="5"/>
  <c r="W1100" i="5"/>
  <c r="E1106" i="9" s="1"/>
  <c r="AE1100" i="5"/>
  <c r="O1106" i="9" s="1"/>
  <c r="U1102" i="5"/>
  <c r="W1102" i="5"/>
  <c r="E1108" i="9" s="1"/>
  <c r="AE1102" i="5"/>
  <c r="O1108" i="9" s="1"/>
  <c r="U1104" i="5"/>
  <c r="AE1104" i="5"/>
  <c r="O1110" i="9" s="1"/>
  <c r="W1104" i="5"/>
  <c r="E1110" i="9" s="1"/>
  <c r="U1106" i="5"/>
  <c r="W1106" i="5"/>
  <c r="E1112" i="9" s="1"/>
  <c r="AE1106" i="5"/>
  <c r="O1112" i="9" s="1"/>
  <c r="U1108" i="5"/>
  <c r="W1108" i="5"/>
  <c r="E1114" i="9" s="1"/>
  <c r="AE1108" i="5"/>
  <c r="O1114" i="9" s="1"/>
  <c r="U1110" i="5"/>
  <c r="W1110" i="5"/>
  <c r="E1116" i="9" s="1"/>
  <c r="AE1110" i="5"/>
  <c r="O1116" i="9" s="1"/>
  <c r="U1112" i="5"/>
  <c r="AE1112" i="5"/>
  <c r="O1118" i="9" s="1"/>
  <c r="W1112" i="5"/>
  <c r="E1118" i="9" s="1"/>
  <c r="U1114" i="5"/>
  <c r="W1114" i="5"/>
  <c r="E1120" i="9" s="1"/>
  <c r="AE1114" i="5"/>
  <c r="O1120" i="9" s="1"/>
  <c r="U1116" i="5"/>
  <c r="W1116" i="5"/>
  <c r="E1122" i="9" s="1"/>
  <c r="AE1116" i="5"/>
  <c r="O1122" i="9" s="1"/>
  <c r="U1118" i="5"/>
  <c r="W1118" i="5"/>
  <c r="E1124" i="9" s="1"/>
  <c r="AE1118" i="5"/>
  <c r="O1124" i="9" s="1"/>
  <c r="U1120" i="5"/>
  <c r="W1120" i="5"/>
  <c r="E1126" i="9" s="1"/>
  <c r="AE1120" i="5"/>
  <c r="O1126" i="9" s="1"/>
  <c r="U1122" i="5"/>
  <c r="W1122" i="5"/>
  <c r="E1128" i="9" s="1"/>
  <c r="AE1122" i="5"/>
  <c r="O1128" i="9" s="1"/>
  <c r="U1124" i="5"/>
  <c r="W1124" i="5"/>
  <c r="E1130" i="9" s="1"/>
  <c r="AE1124" i="5"/>
  <c r="O1130" i="9" s="1"/>
  <c r="U1126" i="5"/>
  <c r="W1126" i="5"/>
  <c r="E1132" i="9" s="1"/>
  <c r="AE1126" i="5"/>
  <c r="O1132" i="9" s="1"/>
  <c r="U1128" i="5"/>
  <c r="W1128" i="5"/>
  <c r="E1134" i="9" s="1"/>
  <c r="AE1128" i="5"/>
  <c r="O1134" i="9" s="1"/>
  <c r="U1130" i="5"/>
  <c r="AE1130" i="5"/>
  <c r="W1130" i="5"/>
  <c r="E1136" i="9" s="1"/>
  <c r="U1132" i="5"/>
  <c r="W1132" i="5"/>
  <c r="E1138" i="9" s="1"/>
  <c r="AE1132" i="5"/>
  <c r="O1138" i="9" s="1"/>
  <c r="U1134" i="5"/>
  <c r="W1134" i="5"/>
  <c r="E1140" i="9" s="1"/>
  <c r="AE1134" i="5"/>
  <c r="O1140" i="9" s="1"/>
  <c r="U1136" i="5"/>
  <c r="W1136" i="5"/>
  <c r="E1142" i="9" s="1"/>
  <c r="AE1136" i="5"/>
  <c r="O1142" i="9" s="1"/>
  <c r="U1138" i="5"/>
  <c r="W1138" i="5"/>
  <c r="E1144" i="9" s="1"/>
  <c r="AE1138" i="5"/>
  <c r="O1144" i="9" s="1"/>
  <c r="U1140" i="5"/>
  <c r="W1140" i="5"/>
  <c r="E1146" i="9" s="1"/>
  <c r="AE1140" i="5"/>
  <c r="O1146" i="9" s="1"/>
  <c r="U1142" i="5"/>
  <c r="W1142" i="5"/>
  <c r="E1148" i="9" s="1"/>
  <c r="AE1142" i="5"/>
  <c r="O1148" i="9" s="1"/>
  <c r="U1144" i="5"/>
  <c r="W1144" i="5"/>
  <c r="E1150" i="9" s="1"/>
  <c r="AE1144" i="5"/>
  <c r="O1150" i="9" s="1"/>
  <c r="U1146" i="5"/>
  <c r="W1146" i="5"/>
  <c r="E1152" i="9" s="1"/>
  <c r="AE1146" i="5"/>
  <c r="O1152" i="9" s="1"/>
  <c r="U1148" i="5"/>
  <c r="AE1148" i="5"/>
  <c r="O1154" i="9" s="1"/>
  <c r="W1148" i="5"/>
  <c r="E1154" i="9" s="1"/>
  <c r="U1150" i="5"/>
  <c r="W1150" i="5"/>
  <c r="E1156" i="9" s="1"/>
  <c r="AE1150" i="5"/>
  <c r="O1156" i="9" s="1"/>
  <c r="U1152" i="5"/>
  <c r="W1152" i="5"/>
  <c r="E1158" i="9" s="1"/>
  <c r="AE1152" i="5"/>
  <c r="O1158" i="9" s="1"/>
  <c r="U1154" i="5"/>
  <c r="W1154" i="5"/>
  <c r="E1160" i="9" s="1"/>
  <c r="AE1154" i="5"/>
  <c r="O1160" i="9" s="1"/>
  <c r="U1156" i="5"/>
  <c r="W1156" i="5"/>
  <c r="E1162" i="9" s="1"/>
  <c r="AE1156" i="5"/>
  <c r="U1158" i="5"/>
  <c r="W1158" i="5"/>
  <c r="E1164" i="9" s="1"/>
  <c r="AE1158" i="5"/>
  <c r="O1164" i="9" s="1"/>
  <c r="U1160" i="5"/>
  <c r="W1160" i="5"/>
  <c r="E1166" i="9" s="1"/>
  <c r="AE1160" i="5"/>
  <c r="O1166" i="9" s="1"/>
  <c r="U1162" i="5"/>
  <c r="AE1162" i="5"/>
  <c r="O1168" i="9" s="1"/>
  <c r="W1162" i="5"/>
  <c r="E1168" i="9" s="1"/>
  <c r="U1164" i="5"/>
  <c r="W1164" i="5"/>
  <c r="E1170" i="9" s="1"/>
  <c r="AE1164" i="5"/>
  <c r="O1170" i="9" s="1"/>
  <c r="U1166" i="5"/>
  <c r="W1166" i="5"/>
  <c r="E1172" i="9" s="1"/>
  <c r="AE1166" i="5"/>
  <c r="O1172" i="9" s="1"/>
  <c r="U1168" i="5"/>
  <c r="AE1168" i="5"/>
  <c r="O1174" i="9" s="1"/>
  <c r="W1168" i="5"/>
  <c r="E1174" i="9" s="1"/>
  <c r="U1170" i="5"/>
  <c r="W1170" i="5"/>
  <c r="E1176" i="9" s="1"/>
  <c r="AE1170" i="5"/>
  <c r="O1176" i="9" s="1"/>
  <c r="U1172" i="5"/>
  <c r="W1172" i="5"/>
  <c r="E1178" i="9" s="1"/>
  <c r="AE1172" i="5"/>
  <c r="O1178" i="9" s="1"/>
  <c r="U1174" i="5"/>
  <c r="W1174" i="5"/>
  <c r="E1180" i="9" s="1"/>
  <c r="AE1174" i="5"/>
  <c r="O1180" i="9" s="1"/>
  <c r="U1176" i="5"/>
  <c r="AE1176" i="5"/>
  <c r="O1182" i="9" s="1"/>
  <c r="W1176" i="5"/>
  <c r="E1182" i="9" s="1"/>
  <c r="U1178" i="5"/>
  <c r="W1178" i="5"/>
  <c r="E1184" i="9" s="1"/>
  <c r="AE1178" i="5"/>
  <c r="O1184" i="9" s="1"/>
  <c r="U1180" i="5"/>
  <c r="W1180" i="5"/>
  <c r="E1186" i="9" s="1"/>
  <c r="AE1180" i="5"/>
  <c r="O1186" i="9" s="1"/>
  <c r="U1182" i="5"/>
  <c r="W1182" i="5"/>
  <c r="E1188" i="9" s="1"/>
  <c r="AE1182" i="5"/>
  <c r="O1188" i="9" s="1"/>
  <c r="U1184" i="5"/>
  <c r="W1184" i="5"/>
  <c r="E1190" i="9" s="1"/>
  <c r="AE1184" i="5"/>
  <c r="O1190" i="9" s="1"/>
  <c r="U1186" i="5"/>
  <c r="W1186" i="5"/>
  <c r="E1192" i="9" s="1"/>
  <c r="AE1186" i="5"/>
  <c r="O1192" i="9" s="1"/>
  <c r="U1188" i="5"/>
  <c r="W1188" i="5"/>
  <c r="E1194" i="9" s="1"/>
  <c r="AE1188" i="5"/>
  <c r="U1190" i="5"/>
  <c r="W1190" i="5"/>
  <c r="E1196" i="9" s="1"/>
  <c r="AE1190" i="5"/>
  <c r="O1196" i="9" s="1"/>
  <c r="U1192" i="5"/>
  <c r="W1192" i="5"/>
  <c r="E1198" i="9" s="1"/>
  <c r="AE1192" i="5"/>
  <c r="O1198" i="9" s="1"/>
  <c r="U1194" i="5"/>
  <c r="AE1194" i="5"/>
  <c r="O1200" i="9" s="1"/>
  <c r="W1194" i="5"/>
  <c r="E1200" i="9" s="1"/>
  <c r="U1196" i="5"/>
  <c r="W1196" i="5"/>
  <c r="E1202" i="9" s="1"/>
  <c r="AE1196" i="5"/>
  <c r="O1202" i="9" s="1"/>
  <c r="U1198" i="5"/>
  <c r="W1198" i="5"/>
  <c r="E1204" i="9" s="1"/>
  <c r="AE1198" i="5"/>
  <c r="O1204" i="9" s="1"/>
  <c r="U1200" i="5"/>
  <c r="W1200" i="5"/>
  <c r="E1206" i="9" s="1"/>
  <c r="AE1200" i="5"/>
  <c r="O1206" i="9" s="1"/>
  <c r="U1202" i="5"/>
  <c r="W1202" i="5"/>
  <c r="E1208" i="9" s="1"/>
  <c r="AE1202" i="5"/>
  <c r="O1208" i="9" s="1"/>
  <c r="U1204" i="5"/>
  <c r="W1204" i="5"/>
  <c r="E1210" i="9" s="1"/>
  <c r="AE1204" i="5"/>
  <c r="O1210" i="9" s="1"/>
  <c r="U1206" i="5"/>
  <c r="W1206" i="5"/>
  <c r="E1212" i="9" s="1"/>
  <c r="AE1206" i="5"/>
  <c r="O1212" i="9" s="1"/>
  <c r="U1208" i="5"/>
  <c r="W1208" i="5"/>
  <c r="E1214" i="9" s="1"/>
  <c r="AE1208" i="5"/>
  <c r="O1214" i="9" s="1"/>
  <c r="U1210" i="5"/>
  <c r="W1210" i="5"/>
  <c r="E1216" i="9" s="1"/>
  <c r="AE1210" i="5"/>
  <c r="O1216" i="9" s="1"/>
  <c r="U1212" i="5"/>
  <c r="AE1212" i="5"/>
  <c r="O1218" i="9" s="1"/>
  <c r="W1212" i="5"/>
  <c r="E1218" i="9" s="1"/>
  <c r="U1214" i="5"/>
  <c r="W1214" i="5"/>
  <c r="E1220" i="9" s="1"/>
  <c r="AE1214" i="5"/>
  <c r="O1220" i="9" s="1"/>
  <c r="U1216" i="5"/>
  <c r="W1216" i="5"/>
  <c r="E1222" i="9" s="1"/>
  <c r="AE1216" i="5"/>
  <c r="O1222" i="9" s="1"/>
  <c r="U1218" i="5"/>
  <c r="W1218" i="5"/>
  <c r="E1224" i="9" s="1"/>
  <c r="AE1218" i="5"/>
  <c r="O1224" i="9" s="1"/>
  <c r="U1220" i="5"/>
  <c r="W1220" i="5"/>
  <c r="E1226" i="9" s="1"/>
  <c r="AE1220" i="5"/>
  <c r="O1226" i="9" s="1"/>
  <c r="U1222" i="5"/>
  <c r="W1222" i="5"/>
  <c r="E1228" i="9" s="1"/>
  <c r="AE1222" i="5"/>
  <c r="O1228" i="9" s="1"/>
  <c r="U1224" i="5"/>
  <c r="W1224" i="5"/>
  <c r="E1230" i="9" s="1"/>
  <c r="AE1224" i="5"/>
  <c r="O1230" i="9" s="1"/>
  <c r="U1226" i="5"/>
  <c r="AE1226" i="5"/>
  <c r="O1232" i="9" s="1"/>
  <c r="W1226" i="5"/>
  <c r="E1232" i="9" s="1"/>
  <c r="U1228" i="5"/>
  <c r="W1228" i="5"/>
  <c r="E1234" i="9" s="1"/>
  <c r="AE1228" i="5"/>
  <c r="O1234" i="9" s="1"/>
  <c r="U1230" i="5"/>
  <c r="W1230" i="5"/>
  <c r="E1236" i="9" s="1"/>
  <c r="AE1230" i="5"/>
  <c r="O1236" i="9" s="1"/>
  <c r="U1232" i="5"/>
  <c r="AE1232" i="5"/>
  <c r="O1238" i="9" s="1"/>
  <c r="W1232" i="5"/>
  <c r="E1238" i="9" s="1"/>
  <c r="U1234" i="5"/>
  <c r="W1234" i="5"/>
  <c r="E1240" i="9" s="1"/>
  <c r="AE1234" i="5"/>
  <c r="O1240" i="9" s="1"/>
  <c r="U1236" i="5"/>
  <c r="W1236" i="5"/>
  <c r="E1242" i="9" s="1"/>
  <c r="AE1236" i="5"/>
  <c r="O1242" i="9" s="1"/>
  <c r="U1238" i="5"/>
  <c r="W1238" i="5"/>
  <c r="E1244" i="9" s="1"/>
  <c r="AE1238" i="5"/>
  <c r="O1244" i="9" s="1"/>
  <c r="U1240" i="5"/>
  <c r="AE1240" i="5"/>
  <c r="O1246" i="9" s="1"/>
  <c r="W1240" i="5"/>
  <c r="E1246" i="9" s="1"/>
  <c r="U1242" i="5"/>
  <c r="W1242" i="5"/>
  <c r="E1248" i="9" s="1"/>
  <c r="AE1242" i="5"/>
  <c r="O1248" i="9" s="1"/>
  <c r="U1244" i="5"/>
  <c r="W1244" i="5"/>
  <c r="E1250" i="9" s="1"/>
  <c r="AE1244" i="5"/>
  <c r="O1250" i="9" s="1"/>
  <c r="U1246" i="5"/>
  <c r="W1246" i="5"/>
  <c r="E1252" i="9" s="1"/>
  <c r="AE1246" i="5"/>
  <c r="O1252" i="9" s="1"/>
  <c r="U1248" i="5"/>
  <c r="W1248" i="5"/>
  <c r="E1254" i="9" s="1"/>
  <c r="AE1248" i="5"/>
  <c r="O1254" i="9" s="1"/>
  <c r="U1250" i="5"/>
  <c r="W1250" i="5"/>
  <c r="E1256" i="9" s="1"/>
  <c r="AE1250" i="5"/>
  <c r="O1256" i="9" s="1"/>
  <c r="U1252" i="5"/>
  <c r="W1252" i="5"/>
  <c r="E1258" i="9" s="1"/>
  <c r="AE1252" i="5"/>
  <c r="U1254" i="5"/>
  <c r="W1254" i="5"/>
  <c r="E1260" i="9" s="1"/>
  <c r="AE1254" i="5"/>
  <c r="O1260" i="9" s="1"/>
  <c r="U1256" i="5"/>
  <c r="W1256" i="5"/>
  <c r="E1262" i="9" s="1"/>
  <c r="AE1256" i="5"/>
  <c r="O1262" i="9" s="1"/>
  <c r="U1258" i="5"/>
  <c r="AE1258" i="5"/>
  <c r="O1264" i="9" s="1"/>
  <c r="W1258" i="5"/>
  <c r="E1264" i="9" s="1"/>
  <c r="U1260" i="5"/>
  <c r="W1260" i="5"/>
  <c r="E1266" i="9" s="1"/>
  <c r="AE1260" i="5"/>
  <c r="U1262" i="5"/>
  <c r="W1262" i="5"/>
  <c r="E1268" i="9" s="1"/>
  <c r="AE1262" i="5"/>
  <c r="O1268" i="9" s="1"/>
  <c r="U1264" i="5"/>
  <c r="W1264" i="5"/>
  <c r="E1270" i="9" s="1"/>
  <c r="AE1264" i="5"/>
  <c r="O1270" i="9" s="1"/>
  <c r="U1266" i="5"/>
  <c r="W1266" i="5"/>
  <c r="E1272" i="9" s="1"/>
  <c r="AE1266" i="5"/>
  <c r="O1272" i="9" s="1"/>
  <c r="U1268" i="5"/>
  <c r="W1268" i="5"/>
  <c r="E1274" i="9" s="1"/>
  <c r="AE1268" i="5"/>
  <c r="O1274" i="9" s="1"/>
  <c r="U1270" i="5"/>
  <c r="W1270" i="5"/>
  <c r="E1276" i="9" s="1"/>
  <c r="AE1270" i="5"/>
  <c r="O1276" i="9" s="1"/>
  <c r="U1272" i="5"/>
  <c r="W1272" i="5"/>
  <c r="E1278" i="9" s="1"/>
  <c r="AE1272" i="5"/>
  <c r="O1278" i="9" s="1"/>
  <c r="U1274" i="5"/>
  <c r="W1274" i="5"/>
  <c r="E1280" i="9" s="1"/>
  <c r="AE1274" i="5"/>
  <c r="O1280" i="9" s="1"/>
  <c r="U1276" i="5"/>
  <c r="AE1276" i="5"/>
  <c r="O1282" i="9" s="1"/>
  <c r="W1276" i="5"/>
  <c r="E1282" i="9" s="1"/>
  <c r="U1278" i="5"/>
  <c r="W1278" i="5"/>
  <c r="E1284" i="9" s="1"/>
  <c r="AE1278" i="5"/>
  <c r="O1284" i="9" s="1"/>
  <c r="U1280" i="5"/>
  <c r="W1280" i="5"/>
  <c r="E1286" i="9" s="1"/>
  <c r="AE1280" i="5"/>
  <c r="O1286" i="9" s="1"/>
  <c r="U1282" i="5"/>
  <c r="W1282" i="5"/>
  <c r="E1288" i="9" s="1"/>
  <c r="AE1282" i="5"/>
  <c r="O1288" i="9" s="1"/>
  <c r="U1284" i="5"/>
  <c r="W1284" i="5"/>
  <c r="E1290" i="9" s="1"/>
  <c r="AE1284" i="5"/>
  <c r="O1290" i="9" s="1"/>
  <c r="U1286" i="5"/>
  <c r="W1286" i="5"/>
  <c r="E1292" i="9" s="1"/>
  <c r="AE1286" i="5"/>
  <c r="O1292" i="9" s="1"/>
  <c r="U1288" i="5"/>
  <c r="W1288" i="5"/>
  <c r="E1294" i="9" s="1"/>
  <c r="AE1288" i="5"/>
  <c r="O1294" i="9" s="1"/>
  <c r="U1290" i="5"/>
  <c r="AE1290" i="5"/>
  <c r="O1296" i="9" s="1"/>
  <c r="W1290" i="5"/>
  <c r="E1296" i="9" s="1"/>
  <c r="U1292" i="5"/>
  <c r="W1292" i="5"/>
  <c r="E1298" i="9" s="1"/>
  <c r="AE1292" i="5"/>
  <c r="O1298" i="9" s="1"/>
  <c r="U1294" i="5"/>
  <c r="W1294" i="5"/>
  <c r="E1300" i="9" s="1"/>
  <c r="AE1294" i="5"/>
  <c r="O1300" i="9" s="1"/>
  <c r="U1296" i="5"/>
  <c r="AE1296" i="5"/>
  <c r="O1302" i="9" s="1"/>
  <c r="W1296" i="5"/>
  <c r="E1302" i="9" s="1"/>
  <c r="U1298" i="5"/>
  <c r="W1298" i="5"/>
  <c r="E1304" i="9" s="1"/>
  <c r="AE1298" i="5"/>
  <c r="O1304" i="9" s="1"/>
  <c r="U1300" i="5"/>
  <c r="W1300" i="5"/>
  <c r="E1306" i="9" s="1"/>
  <c r="AE1300" i="5"/>
  <c r="O1306" i="9" s="1"/>
  <c r="U1302" i="5"/>
  <c r="W1302" i="5"/>
  <c r="E1308" i="9" s="1"/>
  <c r="AE1302" i="5"/>
  <c r="O1308" i="9" s="1"/>
  <c r="U1304" i="5"/>
  <c r="AE1304" i="5"/>
  <c r="O1310" i="9" s="1"/>
  <c r="W1304" i="5"/>
  <c r="E1310" i="9" s="1"/>
  <c r="U1306" i="5"/>
  <c r="W1306" i="5"/>
  <c r="E1312" i="9" s="1"/>
  <c r="AE1306" i="5"/>
  <c r="O1312" i="9" s="1"/>
  <c r="U1308" i="5"/>
  <c r="W1308" i="5"/>
  <c r="E1314" i="9" s="1"/>
  <c r="AE1308" i="5"/>
  <c r="O1314" i="9" s="1"/>
  <c r="U1310" i="5"/>
  <c r="W1310" i="5"/>
  <c r="E1316" i="9" s="1"/>
  <c r="AE1310" i="5"/>
  <c r="O1316" i="9" s="1"/>
  <c r="U1312" i="5"/>
  <c r="W1312" i="5"/>
  <c r="E1318" i="9" s="1"/>
  <c r="AE1312" i="5"/>
  <c r="O1318" i="9" s="1"/>
  <c r="U1314" i="5"/>
  <c r="W1314" i="5"/>
  <c r="E1320" i="9" s="1"/>
  <c r="AE1314" i="5"/>
  <c r="O1320" i="9" s="1"/>
  <c r="U1316" i="5"/>
  <c r="W1316" i="5"/>
  <c r="E1322" i="9" s="1"/>
  <c r="AE1316" i="5"/>
  <c r="O1322" i="9" s="1"/>
  <c r="U1318" i="5"/>
  <c r="W1318" i="5"/>
  <c r="E1324" i="9" s="1"/>
  <c r="AE1318" i="5"/>
  <c r="O1324" i="9" s="1"/>
  <c r="U1320" i="5"/>
  <c r="W1320" i="5"/>
  <c r="E1326" i="9" s="1"/>
  <c r="AE1320" i="5"/>
  <c r="O1326" i="9" s="1"/>
  <c r="U1322" i="5"/>
  <c r="AE1322" i="5"/>
  <c r="W1322" i="5"/>
  <c r="E1328" i="9" s="1"/>
  <c r="U1324" i="5"/>
  <c r="W1324" i="5"/>
  <c r="E1330" i="9" s="1"/>
  <c r="AE1324" i="5"/>
  <c r="O1330" i="9" s="1"/>
  <c r="U1326" i="5"/>
  <c r="W1326" i="5"/>
  <c r="E1332" i="9" s="1"/>
  <c r="AE1326" i="5"/>
  <c r="O1332" i="9" s="1"/>
  <c r="U1328" i="5"/>
  <c r="W1328" i="5"/>
  <c r="E1334" i="9" s="1"/>
  <c r="AE1328" i="5"/>
  <c r="O1334" i="9" s="1"/>
  <c r="U1330" i="5"/>
  <c r="W1330" i="5"/>
  <c r="E1336" i="9" s="1"/>
  <c r="AE1330" i="5"/>
  <c r="O1336" i="9" s="1"/>
  <c r="U1332" i="5"/>
  <c r="W1332" i="5"/>
  <c r="E1338" i="9" s="1"/>
  <c r="AE1332" i="5"/>
  <c r="U1334" i="5"/>
  <c r="W1334" i="5"/>
  <c r="E1340" i="9" s="1"/>
  <c r="AE1334" i="5"/>
  <c r="O1340" i="9" s="1"/>
  <c r="U1336" i="5"/>
  <c r="W1336" i="5"/>
  <c r="E1342" i="9" s="1"/>
  <c r="AE1336" i="5"/>
  <c r="O1342" i="9" s="1"/>
  <c r="U1338" i="5"/>
  <c r="W1338" i="5"/>
  <c r="E1344" i="9" s="1"/>
  <c r="AE1338" i="5"/>
  <c r="O1344" i="9" s="1"/>
  <c r="U1340" i="5"/>
  <c r="AE1340" i="5"/>
  <c r="O1346" i="9" s="1"/>
  <c r="W1340" i="5"/>
  <c r="E1346" i="9" s="1"/>
  <c r="U1342" i="5"/>
  <c r="W1342" i="5"/>
  <c r="E1348" i="9" s="1"/>
  <c r="AE1342" i="5"/>
  <c r="O1348" i="9" s="1"/>
  <c r="U1344" i="5"/>
  <c r="W1344" i="5"/>
  <c r="E1350" i="9" s="1"/>
  <c r="AE1344" i="5"/>
  <c r="O1350" i="9" s="1"/>
  <c r="U1346" i="5"/>
  <c r="W1346" i="5"/>
  <c r="E1352" i="9" s="1"/>
  <c r="AE1346" i="5"/>
  <c r="O1352" i="9" s="1"/>
  <c r="U1348" i="5"/>
  <c r="W1348" i="5"/>
  <c r="E1354" i="9" s="1"/>
  <c r="AE1348" i="5"/>
  <c r="O1354" i="9" s="1"/>
  <c r="U1350" i="5"/>
  <c r="W1350" i="5"/>
  <c r="E1356" i="9" s="1"/>
  <c r="AE1350" i="5"/>
  <c r="O1356" i="9" s="1"/>
  <c r="U1352" i="5"/>
  <c r="W1352" i="5"/>
  <c r="E1358" i="9" s="1"/>
  <c r="AE1352" i="5"/>
  <c r="O1358" i="9" s="1"/>
  <c r="U1354" i="5"/>
  <c r="AE1354" i="5"/>
  <c r="O1360" i="9" s="1"/>
  <c r="W1354" i="5"/>
  <c r="E1360" i="9" s="1"/>
  <c r="U1356" i="5"/>
  <c r="W1356" i="5"/>
  <c r="E1362" i="9" s="1"/>
  <c r="AE1356" i="5"/>
  <c r="U1358" i="5"/>
  <c r="W1358" i="5"/>
  <c r="E1364" i="9" s="1"/>
  <c r="AE1358" i="5"/>
  <c r="O1364" i="9" s="1"/>
  <c r="U1360" i="5"/>
  <c r="AE1360" i="5"/>
  <c r="O1366" i="9" s="1"/>
  <c r="W1360" i="5"/>
  <c r="E1366" i="9" s="1"/>
  <c r="U1362" i="5"/>
  <c r="W1362" i="5"/>
  <c r="E1368" i="9" s="1"/>
  <c r="AE1362" i="5"/>
  <c r="O1368" i="9" s="1"/>
  <c r="U1364" i="5"/>
  <c r="W1364" i="5"/>
  <c r="E1370" i="9" s="1"/>
  <c r="AE1364" i="5"/>
  <c r="O1370" i="9" s="1"/>
  <c r="U1366" i="5"/>
  <c r="W1366" i="5"/>
  <c r="E1372" i="9" s="1"/>
  <c r="AE1366" i="5"/>
  <c r="O1372" i="9" s="1"/>
  <c r="U1368" i="5"/>
  <c r="AE1368" i="5"/>
  <c r="O1374" i="9" s="1"/>
  <c r="W1368" i="5"/>
  <c r="E1374" i="9" s="1"/>
  <c r="U1370" i="5"/>
  <c r="W1370" i="5"/>
  <c r="E1376" i="9" s="1"/>
  <c r="AE1370" i="5"/>
  <c r="O1376" i="9" s="1"/>
  <c r="U1372" i="5"/>
  <c r="W1372" i="5"/>
  <c r="E1378" i="9" s="1"/>
  <c r="AE1372" i="5"/>
  <c r="O1378" i="9" s="1"/>
  <c r="U1374" i="5"/>
  <c r="W1374" i="5"/>
  <c r="E1380" i="9" s="1"/>
  <c r="AE1374" i="5"/>
  <c r="O1380" i="9" s="1"/>
  <c r="U1376" i="5"/>
  <c r="W1376" i="5"/>
  <c r="E1382" i="9" s="1"/>
  <c r="AE1376" i="5"/>
  <c r="O1382" i="9" s="1"/>
  <c r="U1378" i="5"/>
  <c r="W1378" i="5"/>
  <c r="E1384" i="9" s="1"/>
  <c r="AE1378" i="5"/>
  <c r="O1384" i="9" s="1"/>
  <c r="U1380" i="5"/>
  <c r="W1380" i="5"/>
  <c r="E1386" i="9" s="1"/>
  <c r="AE1380" i="5"/>
  <c r="O1386" i="9" s="1"/>
  <c r="U1382" i="5"/>
  <c r="W1382" i="5"/>
  <c r="E1388" i="9" s="1"/>
  <c r="AE1382" i="5"/>
  <c r="O1388" i="9" s="1"/>
  <c r="U1384" i="5"/>
  <c r="W1384" i="5"/>
  <c r="E1390" i="9" s="1"/>
  <c r="AE1384" i="5"/>
  <c r="O1390" i="9" s="1"/>
  <c r="U1386" i="5"/>
  <c r="AE1386" i="5"/>
  <c r="W1386" i="5"/>
  <c r="E1392" i="9" s="1"/>
  <c r="U1388" i="5"/>
  <c r="W1388" i="5"/>
  <c r="E1394" i="9" s="1"/>
  <c r="AE1388" i="5"/>
  <c r="O1394" i="9" s="1"/>
  <c r="U1390" i="5"/>
  <c r="W1390" i="5"/>
  <c r="E1396" i="9" s="1"/>
  <c r="AE1390" i="5"/>
  <c r="O1396" i="9" s="1"/>
  <c r="U1392" i="5"/>
  <c r="W1392" i="5"/>
  <c r="E1398" i="9" s="1"/>
  <c r="AE1392" i="5"/>
  <c r="O1398" i="9" s="1"/>
  <c r="U1394" i="5"/>
  <c r="W1394" i="5"/>
  <c r="E1400" i="9" s="1"/>
  <c r="AE1394" i="5"/>
  <c r="O1400" i="9" s="1"/>
  <c r="U1396" i="5"/>
  <c r="W1396" i="5"/>
  <c r="E1402" i="9" s="1"/>
  <c r="AE1396" i="5"/>
  <c r="O1402" i="9" s="1"/>
  <c r="U1398" i="5"/>
  <c r="W1398" i="5"/>
  <c r="E1404" i="9" s="1"/>
  <c r="AE1398" i="5"/>
  <c r="O1404" i="9" s="1"/>
  <c r="U1400" i="5"/>
  <c r="W1400" i="5"/>
  <c r="E1406" i="9" s="1"/>
  <c r="AE1400" i="5"/>
  <c r="O1406" i="9" s="1"/>
  <c r="U1402" i="5"/>
  <c r="W1402" i="5"/>
  <c r="E1408" i="9" s="1"/>
  <c r="AE1402" i="5"/>
  <c r="O1408" i="9" s="1"/>
  <c r="U1404" i="5"/>
  <c r="AE1404" i="5"/>
  <c r="O1410" i="9" s="1"/>
  <c r="W1404" i="5"/>
  <c r="E1410" i="9" s="1"/>
  <c r="U1406" i="5"/>
  <c r="W1406" i="5"/>
  <c r="E1412" i="9" s="1"/>
  <c r="AE1406" i="5"/>
  <c r="O1412" i="9" s="1"/>
  <c r="U1408" i="5"/>
  <c r="W1408" i="5"/>
  <c r="E1414" i="9" s="1"/>
  <c r="AE1408" i="5"/>
  <c r="O1414" i="9" s="1"/>
  <c r="U1410" i="5"/>
  <c r="W1410" i="5"/>
  <c r="E1416" i="9" s="1"/>
  <c r="AE1410" i="5"/>
  <c r="O1416" i="9" s="1"/>
  <c r="U1412" i="5"/>
  <c r="W1412" i="5"/>
  <c r="E1418" i="9" s="1"/>
  <c r="AE1412" i="5"/>
  <c r="U1414" i="5"/>
  <c r="W1414" i="5"/>
  <c r="E1420" i="9" s="1"/>
  <c r="AE1414" i="5"/>
  <c r="O1420" i="9" s="1"/>
  <c r="U1416" i="5"/>
  <c r="W1416" i="5"/>
  <c r="E1422" i="9" s="1"/>
  <c r="AE1416" i="5"/>
  <c r="O1422" i="9" s="1"/>
  <c r="U1418" i="5"/>
  <c r="AE1418" i="5"/>
  <c r="W1418" i="5"/>
  <c r="E1424" i="9" s="1"/>
  <c r="U1420" i="5"/>
  <c r="W1420" i="5"/>
  <c r="E1426" i="9" s="1"/>
  <c r="AE1420" i="5"/>
  <c r="U1422" i="5"/>
  <c r="W1422" i="5"/>
  <c r="E1428" i="9" s="1"/>
  <c r="AE1422" i="5"/>
  <c r="O1428" i="9" s="1"/>
  <c r="U1424" i="5"/>
  <c r="AE1424" i="5"/>
  <c r="O1430" i="9" s="1"/>
  <c r="W1424" i="5"/>
  <c r="E1430" i="9" s="1"/>
  <c r="U1426" i="5"/>
  <c r="W1426" i="5"/>
  <c r="E1432" i="9" s="1"/>
  <c r="AE1426" i="5"/>
  <c r="O1432" i="9" s="1"/>
  <c r="U1428" i="5"/>
  <c r="W1428" i="5"/>
  <c r="E1434" i="9" s="1"/>
  <c r="AE1428" i="5"/>
  <c r="O1434" i="9" s="1"/>
  <c r="U1430" i="5"/>
  <c r="W1430" i="5"/>
  <c r="E1436" i="9" s="1"/>
  <c r="AE1430" i="5"/>
  <c r="O1436" i="9" s="1"/>
  <c r="U1432" i="5"/>
  <c r="AE1432" i="5"/>
  <c r="O1438" i="9" s="1"/>
  <c r="W1432" i="5"/>
  <c r="E1438" i="9" s="1"/>
  <c r="U1434" i="5"/>
  <c r="W1434" i="5"/>
  <c r="E1440" i="9" s="1"/>
  <c r="AE1434" i="5"/>
  <c r="O1440" i="9" s="1"/>
  <c r="U1436" i="5"/>
  <c r="W1436" i="5"/>
  <c r="E1442" i="9" s="1"/>
  <c r="AE1436" i="5"/>
  <c r="U1438" i="5"/>
  <c r="W1438" i="5"/>
  <c r="E1444" i="9" s="1"/>
  <c r="AE1438" i="5"/>
  <c r="O1444" i="9" s="1"/>
  <c r="U1440" i="5"/>
  <c r="W1440" i="5"/>
  <c r="E1446" i="9" s="1"/>
  <c r="AE1440" i="5"/>
  <c r="O1446" i="9" s="1"/>
  <c r="U1442" i="5"/>
  <c r="W1442" i="5"/>
  <c r="E1448" i="9" s="1"/>
  <c r="AE1442" i="5"/>
  <c r="O1448" i="9" s="1"/>
  <c r="U1444" i="5"/>
  <c r="W1444" i="5"/>
  <c r="E1450" i="9" s="1"/>
  <c r="AE1444" i="5"/>
  <c r="U1446" i="5"/>
  <c r="W1446" i="5"/>
  <c r="E1452" i="9" s="1"/>
  <c r="AE1446" i="5"/>
  <c r="O1452" i="9" s="1"/>
  <c r="U1448" i="5"/>
  <c r="W1448" i="5"/>
  <c r="E1454" i="9" s="1"/>
  <c r="AE1448" i="5"/>
  <c r="O1454" i="9" s="1"/>
  <c r="U1450" i="5"/>
  <c r="AE1450" i="5"/>
  <c r="O1456" i="9" s="1"/>
  <c r="W1450" i="5"/>
  <c r="E1456" i="9" s="1"/>
  <c r="U1452" i="5"/>
  <c r="W1452" i="5"/>
  <c r="E1458" i="9" s="1"/>
  <c r="AE1452" i="5"/>
  <c r="O1458" i="9" s="1"/>
  <c r="U1454" i="5"/>
  <c r="W1454" i="5"/>
  <c r="E1460" i="9" s="1"/>
  <c r="AE1454" i="5"/>
  <c r="O1460" i="9" s="1"/>
  <c r="U1456" i="5"/>
  <c r="W1456" i="5"/>
  <c r="E1462" i="9" s="1"/>
  <c r="AE1456" i="5"/>
  <c r="O1462" i="9" s="1"/>
  <c r="U1458" i="5"/>
  <c r="W1458" i="5"/>
  <c r="E1464" i="9" s="1"/>
  <c r="AE1458" i="5"/>
  <c r="O1464" i="9" s="1"/>
  <c r="U1460" i="5"/>
  <c r="W1460" i="5"/>
  <c r="E1466" i="9" s="1"/>
  <c r="AE1460" i="5"/>
  <c r="O1466" i="9" s="1"/>
  <c r="U1462" i="5"/>
  <c r="W1462" i="5"/>
  <c r="E1468" i="9" s="1"/>
  <c r="AE1462" i="5"/>
  <c r="O1468" i="9" s="1"/>
  <c r="U1464" i="5"/>
  <c r="W1464" i="5"/>
  <c r="E1470" i="9" s="1"/>
  <c r="AE1464" i="5"/>
  <c r="O1470" i="9" s="1"/>
  <c r="U1466" i="5"/>
  <c r="W1466" i="5"/>
  <c r="E1472" i="9" s="1"/>
  <c r="AE1466" i="5"/>
  <c r="O1472" i="9" s="1"/>
  <c r="U1468" i="5"/>
  <c r="AE1468" i="5"/>
  <c r="O1474" i="9" s="1"/>
  <c r="W1468" i="5"/>
  <c r="E1474" i="9" s="1"/>
  <c r="U1470" i="5"/>
  <c r="W1470" i="5"/>
  <c r="E1476" i="9" s="1"/>
  <c r="AE1470" i="5"/>
  <c r="O1476" i="9" s="1"/>
  <c r="U1472" i="5"/>
  <c r="W1472" i="5"/>
  <c r="E1478" i="9" s="1"/>
  <c r="AE1472" i="5"/>
  <c r="O1478" i="9" s="1"/>
  <c r="U1474" i="5"/>
  <c r="W1474" i="5"/>
  <c r="E1480" i="9" s="1"/>
  <c r="AE1474" i="5"/>
  <c r="O1480" i="9" s="1"/>
  <c r="U1476" i="5"/>
  <c r="W1476" i="5"/>
  <c r="E1482" i="9" s="1"/>
  <c r="AE1476" i="5"/>
  <c r="O1482" i="9" s="1"/>
  <c r="U1478" i="5"/>
  <c r="W1478" i="5"/>
  <c r="E1484" i="9" s="1"/>
  <c r="AE1478" i="5"/>
  <c r="O1484" i="9" s="1"/>
  <c r="U1480" i="5"/>
  <c r="W1480" i="5"/>
  <c r="E1486" i="9" s="1"/>
  <c r="AE1480" i="5"/>
  <c r="O1486" i="9" s="1"/>
  <c r="U1482" i="5"/>
  <c r="AE1482" i="5"/>
  <c r="O1488" i="9" s="1"/>
  <c r="W1482" i="5"/>
  <c r="E1488" i="9" s="1"/>
  <c r="U1484" i="5"/>
  <c r="W1484" i="5"/>
  <c r="E1490" i="9" s="1"/>
  <c r="AE1484" i="5"/>
  <c r="U1486" i="5"/>
  <c r="W1486" i="5"/>
  <c r="E1492" i="9" s="1"/>
  <c r="AE1486" i="5"/>
  <c r="O1492" i="9" s="1"/>
  <c r="U1488" i="5"/>
  <c r="AE1488" i="5"/>
  <c r="O1494" i="9" s="1"/>
  <c r="W1488" i="5"/>
  <c r="E1494" i="9" s="1"/>
  <c r="U1490" i="5"/>
  <c r="W1490" i="5"/>
  <c r="E1496" i="9" s="1"/>
  <c r="AE1490" i="5"/>
  <c r="O1496" i="9" s="1"/>
  <c r="U1492" i="5"/>
  <c r="W1492" i="5"/>
  <c r="E1498" i="9" s="1"/>
  <c r="AE1492" i="5"/>
  <c r="O1498" i="9" s="1"/>
  <c r="U1494" i="5"/>
  <c r="W1494" i="5"/>
  <c r="E1500" i="9" s="1"/>
  <c r="AE1494" i="5"/>
  <c r="O1500" i="9" s="1"/>
  <c r="U1496" i="5"/>
  <c r="AE1496" i="5"/>
  <c r="O1502" i="9" s="1"/>
  <c r="W1496" i="5"/>
  <c r="E1502" i="9" s="1"/>
  <c r="U1498" i="5"/>
  <c r="W1498" i="5"/>
  <c r="AE1498" i="5"/>
  <c r="U1500" i="5"/>
  <c r="W1500" i="5"/>
  <c r="AE1500" i="5"/>
  <c r="AE1047" i="5"/>
  <c r="O1053" i="9" s="1"/>
  <c r="U1047" i="5"/>
  <c r="W1047" i="5"/>
  <c r="E1053" i="9" s="1"/>
  <c r="U1049" i="5"/>
  <c r="W1049" i="5"/>
  <c r="E1055" i="9" s="1"/>
  <c r="AE1049" i="5"/>
  <c r="O1055" i="9" s="1"/>
  <c r="W1051" i="5"/>
  <c r="E1057" i="9" s="1"/>
  <c r="AE1051" i="5"/>
  <c r="U1051" i="5"/>
  <c r="U1053" i="5"/>
  <c r="W1053" i="5"/>
  <c r="E1059" i="9" s="1"/>
  <c r="AE1053" i="5"/>
  <c r="AE1055" i="5"/>
  <c r="O1061" i="9" s="1"/>
  <c r="U1055" i="5"/>
  <c r="W1055" i="5"/>
  <c r="E1061" i="9" s="1"/>
  <c r="U1057" i="5"/>
  <c r="W1057" i="5"/>
  <c r="E1063" i="9" s="1"/>
  <c r="AE1057" i="5"/>
  <c r="O1063" i="9" s="1"/>
  <c r="W1059" i="5"/>
  <c r="E1065" i="9" s="1"/>
  <c r="AE1059" i="5"/>
  <c r="U1059" i="5"/>
  <c r="U1061" i="5"/>
  <c r="AE1061" i="5"/>
  <c r="O1067" i="9" s="1"/>
  <c r="W1061" i="5"/>
  <c r="E1067" i="9" s="1"/>
  <c r="W1063" i="5"/>
  <c r="E1069" i="9" s="1"/>
  <c r="AE1063" i="5"/>
  <c r="O1069" i="9" s="1"/>
  <c r="U1063" i="5"/>
  <c r="U1065" i="5"/>
  <c r="W1065" i="5"/>
  <c r="E1071" i="9" s="1"/>
  <c r="AE1065" i="5"/>
  <c r="O1071" i="9" s="1"/>
  <c r="W1067" i="5"/>
  <c r="E1073" i="9" s="1"/>
  <c r="U1067" i="5"/>
  <c r="AE1067" i="5"/>
  <c r="O1073" i="9" s="1"/>
  <c r="U1069" i="5"/>
  <c r="AE1069" i="5"/>
  <c r="O1075" i="9" s="1"/>
  <c r="W1069" i="5"/>
  <c r="E1075" i="9" s="1"/>
  <c r="U1071" i="5"/>
  <c r="AE1071" i="5"/>
  <c r="O1077" i="9" s="1"/>
  <c r="W1071" i="5"/>
  <c r="E1077" i="9" s="1"/>
  <c r="U1073" i="5"/>
  <c r="W1073" i="5"/>
  <c r="E1079" i="9" s="1"/>
  <c r="AE1073" i="5"/>
  <c r="O1079" i="9" s="1"/>
  <c r="W1075" i="5"/>
  <c r="E1081" i="9" s="1"/>
  <c r="AE1075" i="5"/>
  <c r="U1075" i="5"/>
  <c r="W1077" i="5"/>
  <c r="E1083" i="9" s="1"/>
  <c r="AE1077" i="5"/>
  <c r="O1083" i="9" s="1"/>
  <c r="U1077" i="5"/>
  <c r="AE1079" i="5"/>
  <c r="O1085" i="9" s="1"/>
  <c r="U1079" i="5"/>
  <c r="W1079" i="5"/>
  <c r="E1085" i="9" s="1"/>
  <c r="U1081" i="5"/>
  <c r="W1081" i="5"/>
  <c r="E1087" i="9" s="1"/>
  <c r="AE1081" i="5"/>
  <c r="O1087" i="9" s="1"/>
  <c r="W1083" i="5"/>
  <c r="E1089" i="9" s="1"/>
  <c r="AE1083" i="5"/>
  <c r="U1083" i="5"/>
  <c r="U1085" i="5"/>
  <c r="W1085" i="5"/>
  <c r="E1091" i="9" s="1"/>
  <c r="AE1085" i="5"/>
  <c r="AE1087" i="5"/>
  <c r="O1093" i="9" s="1"/>
  <c r="U1087" i="5"/>
  <c r="W1087" i="5"/>
  <c r="E1093" i="9" s="1"/>
  <c r="U1089" i="5"/>
  <c r="W1089" i="5"/>
  <c r="E1095" i="9" s="1"/>
  <c r="AE1089" i="5"/>
  <c r="O1095" i="9" s="1"/>
  <c r="W1091" i="5"/>
  <c r="E1097" i="9" s="1"/>
  <c r="AE1091" i="5"/>
  <c r="U1091" i="5"/>
  <c r="U1093" i="5"/>
  <c r="W1093" i="5"/>
  <c r="E1099" i="9" s="1"/>
  <c r="AE1093" i="5"/>
  <c r="W1095" i="5"/>
  <c r="E1101" i="9" s="1"/>
  <c r="AE1095" i="5"/>
  <c r="O1101" i="9" s="1"/>
  <c r="U1095" i="5"/>
  <c r="U1097" i="5"/>
  <c r="W1097" i="5"/>
  <c r="E1103" i="9" s="1"/>
  <c r="AE1097" i="5"/>
  <c r="O1103" i="9" s="1"/>
  <c r="W1099" i="5"/>
  <c r="E1105" i="9" s="1"/>
  <c r="U1099" i="5"/>
  <c r="AE1099" i="5"/>
  <c r="O1105" i="9" s="1"/>
  <c r="U1101" i="5"/>
  <c r="W1101" i="5"/>
  <c r="E1107" i="9" s="1"/>
  <c r="AE1101" i="5"/>
  <c r="U1103" i="5"/>
  <c r="AE1103" i="5"/>
  <c r="O1109" i="9" s="1"/>
  <c r="W1103" i="5"/>
  <c r="E1109" i="9" s="1"/>
  <c r="U1105" i="5"/>
  <c r="AE1105" i="5"/>
  <c r="O1111" i="9" s="1"/>
  <c r="W1105" i="5"/>
  <c r="E1111" i="9" s="1"/>
  <c r="W1107" i="5"/>
  <c r="E1113" i="9" s="1"/>
  <c r="AE1107" i="5"/>
  <c r="U1107" i="5"/>
  <c r="W1109" i="5"/>
  <c r="E1115" i="9" s="1"/>
  <c r="AE1109" i="5"/>
  <c r="O1115" i="9" s="1"/>
  <c r="U1109" i="5"/>
  <c r="AE1111" i="5"/>
  <c r="O1117" i="9" s="1"/>
  <c r="U1111" i="5"/>
  <c r="W1111" i="5"/>
  <c r="E1117" i="9" s="1"/>
  <c r="U1113" i="5"/>
  <c r="W1113" i="5"/>
  <c r="E1119" i="9" s="1"/>
  <c r="AE1113" i="5"/>
  <c r="O1119" i="9" s="1"/>
  <c r="W1115" i="5"/>
  <c r="E1121" i="9" s="1"/>
  <c r="AE1115" i="5"/>
  <c r="U1115" i="5"/>
  <c r="U1117" i="5"/>
  <c r="W1117" i="5"/>
  <c r="E1123" i="9" s="1"/>
  <c r="AE1117" i="5"/>
  <c r="O1123" i="9" s="1"/>
  <c r="AE1119" i="5"/>
  <c r="O1125" i="9" s="1"/>
  <c r="U1119" i="5"/>
  <c r="W1119" i="5"/>
  <c r="E1125" i="9" s="1"/>
  <c r="U1121" i="5"/>
  <c r="W1121" i="5"/>
  <c r="E1127" i="9" s="1"/>
  <c r="AE1121" i="5"/>
  <c r="O1127" i="9" s="1"/>
  <c r="W1123" i="5"/>
  <c r="E1129" i="9" s="1"/>
  <c r="AE1123" i="5"/>
  <c r="U1123" i="5"/>
  <c r="U1125" i="5"/>
  <c r="AE1125" i="5"/>
  <c r="O1131" i="9" s="1"/>
  <c r="W1125" i="5"/>
  <c r="E1131" i="9" s="1"/>
  <c r="W1127" i="5"/>
  <c r="E1133" i="9" s="1"/>
  <c r="AE1127" i="5"/>
  <c r="O1133" i="9" s="1"/>
  <c r="U1127" i="5"/>
  <c r="U1129" i="5"/>
  <c r="W1129" i="5"/>
  <c r="E1135" i="9" s="1"/>
  <c r="AE1129" i="5"/>
  <c r="O1135" i="9" s="1"/>
  <c r="W1131" i="5"/>
  <c r="E1137" i="9" s="1"/>
  <c r="U1131" i="5"/>
  <c r="AE1131" i="5"/>
  <c r="O1137" i="9" s="1"/>
  <c r="U1133" i="5"/>
  <c r="AE1133" i="5"/>
  <c r="O1139" i="9" s="1"/>
  <c r="W1133" i="5"/>
  <c r="E1139" i="9" s="1"/>
  <c r="U1135" i="5"/>
  <c r="AE1135" i="5"/>
  <c r="O1141" i="9" s="1"/>
  <c r="W1135" i="5"/>
  <c r="E1141" i="9" s="1"/>
  <c r="U1137" i="5"/>
  <c r="W1137" i="5"/>
  <c r="E1143" i="9" s="1"/>
  <c r="AE1137" i="5"/>
  <c r="O1143" i="9" s="1"/>
  <c r="W1139" i="5"/>
  <c r="E1145" i="9" s="1"/>
  <c r="AE1139" i="5"/>
  <c r="U1139" i="5"/>
  <c r="W1141" i="5"/>
  <c r="E1147" i="9" s="1"/>
  <c r="AE1141" i="5"/>
  <c r="O1147" i="9" s="1"/>
  <c r="U1141" i="5"/>
  <c r="AE1143" i="5"/>
  <c r="O1149" i="9" s="1"/>
  <c r="U1143" i="5"/>
  <c r="W1143" i="5"/>
  <c r="E1149" i="9" s="1"/>
  <c r="U1145" i="5"/>
  <c r="W1145" i="5"/>
  <c r="E1151" i="9" s="1"/>
  <c r="AE1145" i="5"/>
  <c r="O1151" i="9" s="1"/>
  <c r="W1147" i="5"/>
  <c r="E1153" i="9" s="1"/>
  <c r="AE1147" i="5"/>
  <c r="U1147" i="5"/>
  <c r="U1149" i="5"/>
  <c r="W1149" i="5"/>
  <c r="E1155" i="9" s="1"/>
  <c r="AE1149" i="5"/>
  <c r="O1155" i="9" s="1"/>
  <c r="AE1151" i="5"/>
  <c r="O1157" i="9" s="1"/>
  <c r="U1151" i="5"/>
  <c r="W1151" i="5"/>
  <c r="E1157" i="9" s="1"/>
  <c r="U1153" i="5"/>
  <c r="W1153" i="5"/>
  <c r="E1159" i="9" s="1"/>
  <c r="AE1153" i="5"/>
  <c r="O1159" i="9" s="1"/>
  <c r="W1155" i="5"/>
  <c r="E1161" i="9" s="1"/>
  <c r="AE1155" i="5"/>
  <c r="U1155" i="5"/>
  <c r="U1157" i="5"/>
  <c r="W1157" i="5"/>
  <c r="E1163" i="9" s="1"/>
  <c r="AE1157" i="5"/>
  <c r="W1159" i="5"/>
  <c r="E1165" i="9" s="1"/>
  <c r="AE1159" i="5"/>
  <c r="O1165" i="9" s="1"/>
  <c r="U1159" i="5"/>
  <c r="U1161" i="5"/>
  <c r="W1161" i="5"/>
  <c r="E1167" i="9" s="1"/>
  <c r="AE1161" i="5"/>
  <c r="O1167" i="9" s="1"/>
  <c r="W1163" i="5"/>
  <c r="E1169" i="9" s="1"/>
  <c r="U1163" i="5"/>
  <c r="AE1163" i="5"/>
  <c r="O1169" i="9" s="1"/>
  <c r="U1165" i="5"/>
  <c r="W1165" i="5"/>
  <c r="E1171" i="9" s="1"/>
  <c r="AE1165" i="5"/>
  <c r="O1171" i="9" s="1"/>
  <c r="U1167" i="5"/>
  <c r="AE1167" i="5"/>
  <c r="O1173" i="9" s="1"/>
  <c r="W1167" i="5"/>
  <c r="E1173" i="9" s="1"/>
  <c r="U1169" i="5"/>
  <c r="AE1169" i="5"/>
  <c r="O1175" i="9" s="1"/>
  <c r="W1169" i="5"/>
  <c r="E1175" i="9" s="1"/>
  <c r="W1171" i="5"/>
  <c r="E1177" i="9" s="1"/>
  <c r="AE1171" i="5"/>
  <c r="U1171" i="5"/>
  <c r="W1173" i="5"/>
  <c r="E1179" i="9" s="1"/>
  <c r="AE1173" i="5"/>
  <c r="O1179" i="9" s="1"/>
  <c r="U1173" i="5"/>
  <c r="AE1175" i="5"/>
  <c r="O1181" i="9" s="1"/>
  <c r="U1175" i="5"/>
  <c r="W1175" i="5"/>
  <c r="E1181" i="9" s="1"/>
  <c r="U1177" i="5"/>
  <c r="W1177" i="5"/>
  <c r="E1183" i="9" s="1"/>
  <c r="AE1177" i="5"/>
  <c r="O1183" i="9" s="1"/>
  <c r="W1179" i="5"/>
  <c r="E1185" i="9" s="1"/>
  <c r="AE1179" i="5"/>
  <c r="U1179" i="5"/>
  <c r="U1181" i="5"/>
  <c r="W1181" i="5"/>
  <c r="E1187" i="9" s="1"/>
  <c r="AE1181" i="5"/>
  <c r="AE1183" i="5"/>
  <c r="O1189" i="9" s="1"/>
  <c r="U1183" i="5"/>
  <c r="W1183" i="5"/>
  <c r="E1189" i="9" s="1"/>
  <c r="U1185" i="5"/>
  <c r="W1185" i="5"/>
  <c r="E1191" i="9" s="1"/>
  <c r="AE1185" i="5"/>
  <c r="O1191" i="9" s="1"/>
  <c r="W1187" i="5"/>
  <c r="E1193" i="9" s="1"/>
  <c r="AE1187" i="5"/>
  <c r="U1187" i="5"/>
  <c r="U1189" i="5"/>
  <c r="AE1189" i="5"/>
  <c r="O1195" i="9" s="1"/>
  <c r="W1189" i="5"/>
  <c r="E1195" i="9" s="1"/>
  <c r="W1191" i="5"/>
  <c r="E1197" i="9" s="1"/>
  <c r="AE1191" i="5"/>
  <c r="O1197" i="9" s="1"/>
  <c r="U1191" i="5"/>
  <c r="U1193" i="5"/>
  <c r="W1193" i="5"/>
  <c r="E1199" i="9" s="1"/>
  <c r="AE1193" i="5"/>
  <c r="O1199" i="9" s="1"/>
  <c r="W1195" i="5"/>
  <c r="E1201" i="9" s="1"/>
  <c r="U1195" i="5"/>
  <c r="AE1195" i="5"/>
  <c r="O1201" i="9" s="1"/>
  <c r="U1197" i="5"/>
  <c r="AE1197" i="5"/>
  <c r="O1203" i="9" s="1"/>
  <c r="W1197" i="5"/>
  <c r="E1203" i="9" s="1"/>
  <c r="U1199" i="5"/>
  <c r="AE1199" i="5"/>
  <c r="O1205" i="9" s="1"/>
  <c r="W1199" i="5"/>
  <c r="E1205" i="9" s="1"/>
  <c r="U1201" i="5"/>
  <c r="W1201" i="5"/>
  <c r="E1207" i="9" s="1"/>
  <c r="AE1201" i="5"/>
  <c r="O1207" i="9" s="1"/>
  <c r="W1203" i="5"/>
  <c r="E1209" i="9" s="1"/>
  <c r="AE1203" i="5"/>
  <c r="U1203" i="5"/>
  <c r="W1205" i="5"/>
  <c r="E1211" i="9" s="1"/>
  <c r="AE1205" i="5"/>
  <c r="O1211" i="9" s="1"/>
  <c r="U1205" i="5"/>
  <c r="AE1207" i="5"/>
  <c r="O1213" i="9" s="1"/>
  <c r="U1207" i="5"/>
  <c r="W1207" i="5"/>
  <c r="E1213" i="9" s="1"/>
  <c r="U1209" i="5"/>
  <c r="W1209" i="5"/>
  <c r="E1215" i="9" s="1"/>
  <c r="AE1209" i="5"/>
  <c r="O1215" i="9" s="1"/>
  <c r="W1211" i="5"/>
  <c r="E1217" i="9" s="1"/>
  <c r="AE1211" i="5"/>
  <c r="U1211" i="5"/>
  <c r="U1213" i="5"/>
  <c r="W1213" i="5"/>
  <c r="E1219" i="9" s="1"/>
  <c r="AE1213" i="5"/>
  <c r="AE1215" i="5"/>
  <c r="O1221" i="9" s="1"/>
  <c r="U1215" i="5"/>
  <c r="W1215" i="5"/>
  <c r="E1221" i="9" s="1"/>
  <c r="U1217" i="5"/>
  <c r="W1217" i="5"/>
  <c r="E1223" i="9" s="1"/>
  <c r="AE1217" i="5"/>
  <c r="O1223" i="9" s="1"/>
  <c r="W1219" i="5"/>
  <c r="E1225" i="9" s="1"/>
  <c r="AE1219" i="5"/>
  <c r="U1219" i="5"/>
  <c r="U1221" i="5"/>
  <c r="W1221" i="5"/>
  <c r="E1227" i="9" s="1"/>
  <c r="AE1221" i="5"/>
  <c r="W1223" i="5"/>
  <c r="E1229" i="9" s="1"/>
  <c r="AE1223" i="5"/>
  <c r="O1229" i="9" s="1"/>
  <c r="U1223" i="5"/>
  <c r="U1225" i="5"/>
  <c r="W1225" i="5"/>
  <c r="E1231" i="9" s="1"/>
  <c r="AE1225" i="5"/>
  <c r="O1231" i="9" s="1"/>
  <c r="W1227" i="5"/>
  <c r="E1233" i="9" s="1"/>
  <c r="U1227" i="5"/>
  <c r="AE1227" i="5"/>
  <c r="O1233" i="9" s="1"/>
  <c r="U1229" i="5"/>
  <c r="W1229" i="5"/>
  <c r="E1235" i="9" s="1"/>
  <c r="AE1229" i="5"/>
  <c r="U1231" i="5"/>
  <c r="AE1231" i="5"/>
  <c r="O1237" i="9" s="1"/>
  <c r="W1231" i="5"/>
  <c r="E1237" i="9" s="1"/>
  <c r="U1233" i="5"/>
  <c r="AE1233" i="5"/>
  <c r="O1239" i="9" s="1"/>
  <c r="W1233" i="5"/>
  <c r="E1239" i="9" s="1"/>
  <c r="W1235" i="5"/>
  <c r="E1241" i="9" s="1"/>
  <c r="AE1235" i="5"/>
  <c r="U1235" i="5"/>
  <c r="W1237" i="5"/>
  <c r="E1243" i="9" s="1"/>
  <c r="AE1237" i="5"/>
  <c r="O1243" i="9" s="1"/>
  <c r="U1237" i="5"/>
  <c r="AE1239" i="5"/>
  <c r="O1245" i="9" s="1"/>
  <c r="U1239" i="5"/>
  <c r="W1239" i="5"/>
  <c r="E1245" i="9" s="1"/>
  <c r="U1241" i="5"/>
  <c r="W1241" i="5"/>
  <c r="E1247" i="9" s="1"/>
  <c r="AE1241" i="5"/>
  <c r="O1247" i="9" s="1"/>
  <c r="W1243" i="5"/>
  <c r="E1249" i="9" s="1"/>
  <c r="AE1243" i="5"/>
  <c r="U1243" i="5"/>
  <c r="U1245" i="5"/>
  <c r="W1245" i="5"/>
  <c r="E1251" i="9" s="1"/>
  <c r="AE1245" i="5"/>
  <c r="AE1247" i="5"/>
  <c r="O1253" i="9" s="1"/>
  <c r="U1247" i="5"/>
  <c r="W1247" i="5"/>
  <c r="E1253" i="9" s="1"/>
  <c r="U1249" i="5"/>
  <c r="W1249" i="5"/>
  <c r="E1255" i="9" s="1"/>
  <c r="AE1249" i="5"/>
  <c r="O1255" i="9" s="1"/>
  <c r="W1251" i="5"/>
  <c r="E1257" i="9" s="1"/>
  <c r="AE1251" i="5"/>
  <c r="U1251" i="5"/>
  <c r="U1253" i="5"/>
  <c r="AE1253" i="5"/>
  <c r="O1259" i="9" s="1"/>
  <c r="W1253" i="5"/>
  <c r="E1259" i="9" s="1"/>
  <c r="W1255" i="5"/>
  <c r="E1261" i="9" s="1"/>
  <c r="AE1255" i="5"/>
  <c r="O1261" i="9" s="1"/>
  <c r="U1255" i="5"/>
  <c r="U1257" i="5"/>
  <c r="W1257" i="5"/>
  <c r="E1263" i="9" s="1"/>
  <c r="AE1257" i="5"/>
  <c r="O1263" i="9" s="1"/>
  <c r="W1259" i="5"/>
  <c r="E1265" i="9" s="1"/>
  <c r="U1259" i="5"/>
  <c r="AE1259" i="5"/>
  <c r="O1265" i="9" s="1"/>
  <c r="U1261" i="5"/>
  <c r="AE1261" i="5"/>
  <c r="O1267" i="9" s="1"/>
  <c r="W1261" i="5"/>
  <c r="E1267" i="9" s="1"/>
  <c r="U1263" i="5"/>
  <c r="AE1263" i="5"/>
  <c r="O1269" i="9" s="1"/>
  <c r="W1263" i="5"/>
  <c r="E1269" i="9" s="1"/>
  <c r="U1265" i="5"/>
  <c r="W1265" i="5"/>
  <c r="E1271" i="9" s="1"/>
  <c r="AE1265" i="5"/>
  <c r="O1271" i="9" s="1"/>
  <c r="W1267" i="5"/>
  <c r="E1273" i="9" s="1"/>
  <c r="AE1267" i="5"/>
  <c r="U1267" i="5"/>
  <c r="W1269" i="5"/>
  <c r="E1275" i="9" s="1"/>
  <c r="AE1269" i="5"/>
  <c r="O1275" i="9" s="1"/>
  <c r="U1269" i="5"/>
  <c r="AE1271" i="5"/>
  <c r="O1277" i="9" s="1"/>
  <c r="U1271" i="5"/>
  <c r="W1271" i="5"/>
  <c r="E1277" i="9" s="1"/>
  <c r="U1273" i="5"/>
  <c r="W1273" i="5"/>
  <c r="E1279" i="9" s="1"/>
  <c r="AE1273" i="5"/>
  <c r="O1279" i="9" s="1"/>
  <c r="W1275" i="5"/>
  <c r="E1281" i="9" s="1"/>
  <c r="AE1275" i="5"/>
  <c r="U1275" i="5"/>
  <c r="U1277" i="5"/>
  <c r="W1277" i="5"/>
  <c r="E1283" i="9" s="1"/>
  <c r="AE1277" i="5"/>
  <c r="AE1279" i="5"/>
  <c r="O1285" i="9" s="1"/>
  <c r="U1279" i="5"/>
  <c r="W1279" i="5"/>
  <c r="E1285" i="9" s="1"/>
  <c r="U1281" i="5"/>
  <c r="W1281" i="5"/>
  <c r="E1287" i="9" s="1"/>
  <c r="AE1281" i="5"/>
  <c r="O1287" i="9" s="1"/>
  <c r="W1283" i="5"/>
  <c r="E1289" i="9" s="1"/>
  <c r="AE1283" i="5"/>
  <c r="U1283" i="5"/>
  <c r="U1285" i="5"/>
  <c r="W1285" i="5"/>
  <c r="E1291" i="9" s="1"/>
  <c r="AE1285" i="5"/>
  <c r="O1291" i="9" s="1"/>
  <c r="W1287" i="5"/>
  <c r="E1293" i="9" s="1"/>
  <c r="AE1287" i="5"/>
  <c r="O1293" i="9" s="1"/>
  <c r="U1287" i="5"/>
  <c r="U1289" i="5"/>
  <c r="W1289" i="5"/>
  <c r="E1295" i="9" s="1"/>
  <c r="AE1289" i="5"/>
  <c r="O1295" i="9" s="1"/>
  <c r="W1291" i="5"/>
  <c r="E1297" i="9" s="1"/>
  <c r="U1291" i="5"/>
  <c r="AE1291" i="5"/>
  <c r="O1297" i="9" s="1"/>
  <c r="U1293" i="5"/>
  <c r="W1293" i="5"/>
  <c r="E1299" i="9" s="1"/>
  <c r="AE1293" i="5"/>
  <c r="U1295" i="5"/>
  <c r="AE1295" i="5"/>
  <c r="O1301" i="9" s="1"/>
  <c r="W1295" i="5"/>
  <c r="E1301" i="9" s="1"/>
  <c r="U1297" i="5"/>
  <c r="AE1297" i="5"/>
  <c r="O1303" i="9" s="1"/>
  <c r="W1297" i="5"/>
  <c r="E1303" i="9" s="1"/>
  <c r="W1299" i="5"/>
  <c r="E1305" i="9" s="1"/>
  <c r="AE1299" i="5"/>
  <c r="U1299" i="5"/>
  <c r="W1301" i="5"/>
  <c r="E1307" i="9" s="1"/>
  <c r="AE1301" i="5"/>
  <c r="O1307" i="9" s="1"/>
  <c r="U1301" i="5"/>
  <c r="AE1303" i="5"/>
  <c r="O1309" i="9" s="1"/>
  <c r="U1303" i="5"/>
  <c r="W1303" i="5"/>
  <c r="E1309" i="9" s="1"/>
  <c r="U1305" i="5"/>
  <c r="W1305" i="5"/>
  <c r="E1311" i="9" s="1"/>
  <c r="AE1305" i="5"/>
  <c r="O1311" i="9" s="1"/>
  <c r="W1307" i="5"/>
  <c r="E1313" i="9" s="1"/>
  <c r="AE1307" i="5"/>
  <c r="U1307" i="5"/>
  <c r="U1309" i="5"/>
  <c r="W1309" i="5"/>
  <c r="E1315" i="9" s="1"/>
  <c r="AE1309" i="5"/>
  <c r="AE1311" i="5"/>
  <c r="O1317" i="9" s="1"/>
  <c r="U1311" i="5"/>
  <c r="W1311" i="5"/>
  <c r="E1317" i="9" s="1"/>
  <c r="U1313" i="5"/>
  <c r="W1313" i="5"/>
  <c r="E1319" i="9" s="1"/>
  <c r="AE1313" i="5"/>
  <c r="O1319" i="9" s="1"/>
  <c r="W1315" i="5"/>
  <c r="E1321" i="9" s="1"/>
  <c r="AE1315" i="5"/>
  <c r="U1315" i="5"/>
  <c r="U1317" i="5"/>
  <c r="AE1317" i="5"/>
  <c r="O1323" i="9" s="1"/>
  <c r="W1317" i="5"/>
  <c r="E1323" i="9" s="1"/>
  <c r="W1319" i="5"/>
  <c r="E1325" i="9" s="1"/>
  <c r="AE1319" i="5"/>
  <c r="O1325" i="9" s="1"/>
  <c r="U1319" i="5"/>
  <c r="U1321" i="5"/>
  <c r="W1321" i="5"/>
  <c r="E1327" i="9" s="1"/>
  <c r="AE1321" i="5"/>
  <c r="O1327" i="9" s="1"/>
  <c r="W1323" i="5"/>
  <c r="E1329" i="9" s="1"/>
  <c r="U1323" i="5"/>
  <c r="AE1323" i="5"/>
  <c r="O1329" i="9" s="1"/>
  <c r="U1325" i="5"/>
  <c r="AE1325" i="5"/>
  <c r="O1331" i="9" s="1"/>
  <c r="W1325" i="5"/>
  <c r="E1331" i="9" s="1"/>
  <c r="U1327" i="5"/>
  <c r="AE1327" i="5"/>
  <c r="O1333" i="9" s="1"/>
  <c r="W1327" i="5"/>
  <c r="E1333" i="9" s="1"/>
  <c r="U1329" i="5"/>
  <c r="W1329" i="5"/>
  <c r="E1335" i="9" s="1"/>
  <c r="AE1329" i="5"/>
  <c r="O1335" i="9" s="1"/>
  <c r="W1331" i="5"/>
  <c r="E1337" i="9" s="1"/>
  <c r="AE1331" i="5"/>
  <c r="U1331" i="5"/>
  <c r="W1333" i="5"/>
  <c r="E1339" i="9" s="1"/>
  <c r="AE1333" i="5"/>
  <c r="O1339" i="9" s="1"/>
  <c r="U1333" i="5"/>
  <c r="AE1335" i="5"/>
  <c r="O1341" i="9" s="1"/>
  <c r="U1335" i="5"/>
  <c r="W1335" i="5"/>
  <c r="E1341" i="9" s="1"/>
  <c r="U1337" i="5"/>
  <c r="W1337" i="5"/>
  <c r="E1343" i="9" s="1"/>
  <c r="AE1337" i="5"/>
  <c r="O1343" i="9" s="1"/>
  <c r="W1339" i="5"/>
  <c r="E1345" i="9" s="1"/>
  <c r="AE1339" i="5"/>
  <c r="U1339" i="5"/>
  <c r="U1341" i="5"/>
  <c r="W1341" i="5"/>
  <c r="E1347" i="9" s="1"/>
  <c r="AE1341" i="5"/>
  <c r="AE1343" i="5"/>
  <c r="O1349" i="9" s="1"/>
  <c r="U1343" i="5"/>
  <c r="W1343" i="5"/>
  <c r="E1349" i="9" s="1"/>
  <c r="U1345" i="5"/>
  <c r="W1345" i="5"/>
  <c r="E1351" i="9" s="1"/>
  <c r="AE1345" i="5"/>
  <c r="O1351" i="9" s="1"/>
  <c r="W1347" i="5"/>
  <c r="E1353" i="9" s="1"/>
  <c r="AE1347" i="5"/>
  <c r="U1347" i="5"/>
  <c r="U1349" i="5"/>
  <c r="W1349" i="5"/>
  <c r="E1355" i="9" s="1"/>
  <c r="AE1349" i="5"/>
  <c r="W1351" i="5"/>
  <c r="E1357" i="9" s="1"/>
  <c r="AE1351" i="5"/>
  <c r="O1357" i="9" s="1"/>
  <c r="U1351" i="5"/>
  <c r="U1353" i="5"/>
  <c r="W1353" i="5"/>
  <c r="E1359" i="9" s="1"/>
  <c r="AE1353" i="5"/>
  <c r="O1359" i="9" s="1"/>
  <c r="W1355" i="5"/>
  <c r="E1361" i="9" s="1"/>
  <c r="U1355" i="5"/>
  <c r="AE1355" i="5"/>
  <c r="O1361" i="9" s="1"/>
  <c r="U1357" i="5"/>
  <c r="W1357" i="5"/>
  <c r="E1363" i="9" s="1"/>
  <c r="AE1357" i="5"/>
  <c r="U1359" i="5"/>
  <c r="AE1359" i="5"/>
  <c r="O1365" i="9" s="1"/>
  <c r="W1359" i="5"/>
  <c r="E1365" i="9" s="1"/>
  <c r="U1361" i="5"/>
  <c r="AE1361" i="5"/>
  <c r="O1367" i="9" s="1"/>
  <c r="W1361" i="5"/>
  <c r="E1367" i="9" s="1"/>
  <c r="W1363" i="5"/>
  <c r="E1369" i="9" s="1"/>
  <c r="AE1363" i="5"/>
  <c r="U1363" i="5"/>
  <c r="W1365" i="5"/>
  <c r="E1371" i="9" s="1"/>
  <c r="AE1365" i="5"/>
  <c r="O1371" i="9" s="1"/>
  <c r="U1365" i="5"/>
  <c r="AE1367" i="5"/>
  <c r="O1373" i="9" s="1"/>
  <c r="U1367" i="5"/>
  <c r="W1367" i="5"/>
  <c r="E1373" i="9" s="1"/>
  <c r="U1369" i="5"/>
  <c r="W1369" i="5"/>
  <c r="E1375" i="9" s="1"/>
  <c r="AE1369" i="5"/>
  <c r="O1375" i="9" s="1"/>
  <c r="W1371" i="5"/>
  <c r="E1377" i="9" s="1"/>
  <c r="AE1371" i="5"/>
  <c r="U1371" i="5"/>
  <c r="U1373" i="5"/>
  <c r="W1373" i="5"/>
  <c r="E1379" i="9" s="1"/>
  <c r="AE1373" i="5"/>
  <c r="O1379" i="9" s="1"/>
  <c r="AE1375" i="5"/>
  <c r="O1381" i="9" s="1"/>
  <c r="U1375" i="5"/>
  <c r="W1375" i="5"/>
  <c r="E1381" i="9" s="1"/>
  <c r="U1377" i="5"/>
  <c r="W1377" i="5"/>
  <c r="E1383" i="9" s="1"/>
  <c r="AE1377" i="5"/>
  <c r="O1383" i="9" s="1"/>
  <c r="W1379" i="5"/>
  <c r="E1385" i="9" s="1"/>
  <c r="AE1379" i="5"/>
  <c r="U1379" i="5"/>
  <c r="U1381" i="5"/>
  <c r="AE1381" i="5"/>
  <c r="O1387" i="9" s="1"/>
  <c r="W1381" i="5"/>
  <c r="E1387" i="9" s="1"/>
  <c r="W1383" i="5"/>
  <c r="E1389" i="9" s="1"/>
  <c r="AE1383" i="5"/>
  <c r="O1389" i="9" s="1"/>
  <c r="U1383" i="5"/>
  <c r="U1385" i="5"/>
  <c r="W1385" i="5"/>
  <c r="E1391" i="9" s="1"/>
  <c r="AE1385" i="5"/>
  <c r="O1391" i="9" s="1"/>
  <c r="W1387" i="5"/>
  <c r="E1393" i="9" s="1"/>
  <c r="U1387" i="5"/>
  <c r="AE1387" i="5"/>
  <c r="O1393" i="9" s="1"/>
  <c r="U1389" i="5"/>
  <c r="AE1389" i="5"/>
  <c r="O1395" i="9" s="1"/>
  <c r="W1389" i="5"/>
  <c r="E1395" i="9" s="1"/>
  <c r="U1391" i="5"/>
  <c r="AE1391" i="5"/>
  <c r="O1397" i="9" s="1"/>
  <c r="W1391" i="5"/>
  <c r="E1397" i="9" s="1"/>
  <c r="U1393" i="5"/>
  <c r="W1393" i="5"/>
  <c r="E1399" i="9" s="1"/>
  <c r="AE1393" i="5"/>
  <c r="O1399" i="9" s="1"/>
  <c r="W1395" i="5"/>
  <c r="E1401" i="9" s="1"/>
  <c r="AE1395" i="5"/>
  <c r="U1395" i="5"/>
  <c r="W1397" i="5"/>
  <c r="E1403" i="9" s="1"/>
  <c r="AE1397" i="5"/>
  <c r="O1403" i="9" s="1"/>
  <c r="U1397" i="5"/>
  <c r="AE1399" i="5"/>
  <c r="O1405" i="9" s="1"/>
  <c r="U1399" i="5"/>
  <c r="W1399" i="5"/>
  <c r="E1405" i="9" s="1"/>
  <c r="U1401" i="5"/>
  <c r="W1401" i="5"/>
  <c r="E1407" i="9" s="1"/>
  <c r="AE1401" i="5"/>
  <c r="O1407" i="9" s="1"/>
  <c r="W1403" i="5"/>
  <c r="E1409" i="9" s="1"/>
  <c r="AE1403" i="5"/>
  <c r="U1403" i="5"/>
  <c r="U1405" i="5"/>
  <c r="W1405" i="5"/>
  <c r="E1411" i="9" s="1"/>
  <c r="AE1405" i="5"/>
  <c r="O1411" i="9" s="1"/>
  <c r="AE1407" i="5"/>
  <c r="O1413" i="9" s="1"/>
  <c r="U1407" i="5"/>
  <c r="W1407" i="5"/>
  <c r="E1413" i="9" s="1"/>
  <c r="U1409" i="5"/>
  <c r="W1409" i="5"/>
  <c r="E1415" i="9" s="1"/>
  <c r="AE1409" i="5"/>
  <c r="O1415" i="9" s="1"/>
  <c r="W1411" i="5"/>
  <c r="E1417" i="9" s="1"/>
  <c r="AE1411" i="5"/>
  <c r="U1411" i="5"/>
  <c r="U1413" i="5"/>
  <c r="W1413" i="5"/>
  <c r="E1419" i="9" s="1"/>
  <c r="AE1413" i="5"/>
  <c r="W1415" i="5"/>
  <c r="E1421" i="9" s="1"/>
  <c r="AE1415" i="5"/>
  <c r="O1421" i="9" s="1"/>
  <c r="U1415" i="5"/>
  <c r="U1417" i="5"/>
  <c r="W1417" i="5"/>
  <c r="E1423" i="9" s="1"/>
  <c r="AE1417" i="5"/>
  <c r="O1423" i="9" s="1"/>
  <c r="W1419" i="5"/>
  <c r="E1425" i="9" s="1"/>
  <c r="U1419" i="5"/>
  <c r="AE1419" i="5"/>
  <c r="O1425" i="9" s="1"/>
  <c r="U1421" i="5"/>
  <c r="W1421" i="5"/>
  <c r="E1427" i="9" s="1"/>
  <c r="AE1421" i="5"/>
  <c r="O1427" i="9" s="1"/>
  <c r="U1423" i="5"/>
  <c r="AE1423" i="5"/>
  <c r="O1429" i="9" s="1"/>
  <c r="W1423" i="5"/>
  <c r="E1429" i="9" s="1"/>
  <c r="U1425" i="5"/>
  <c r="AE1425" i="5"/>
  <c r="O1431" i="9" s="1"/>
  <c r="W1425" i="5"/>
  <c r="E1431" i="9" s="1"/>
  <c r="W1427" i="5"/>
  <c r="E1433" i="9" s="1"/>
  <c r="AE1427" i="5"/>
  <c r="U1427" i="5"/>
  <c r="W1429" i="5"/>
  <c r="E1435" i="9" s="1"/>
  <c r="AE1429" i="5"/>
  <c r="O1435" i="9" s="1"/>
  <c r="U1429" i="5"/>
  <c r="AE1431" i="5"/>
  <c r="O1437" i="9" s="1"/>
  <c r="U1431" i="5"/>
  <c r="W1431" i="5"/>
  <c r="E1437" i="9" s="1"/>
  <c r="U1433" i="5"/>
  <c r="W1433" i="5"/>
  <c r="E1439" i="9" s="1"/>
  <c r="AE1433" i="5"/>
  <c r="O1439" i="9" s="1"/>
  <c r="W1435" i="5"/>
  <c r="E1441" i="9" s="1"/>
  <c r="AE1435" i="5"/>
  <c r="U1435" i="5"/>
  <c r="U1437" i="5"/>
  <c r="W1437" i="5"/>
  <c r="E1443" i="9" s="1"/>
  <c r="AE1437" i="5"/>
  <c r="AE1439" i="5"/>
  <c r="O1445" i="9" s="1"/>
  <c r="U1439" i="5"/>
  <c r="W1439" i="5"/>
  <c r="E1445" i="9" s="1"/>
  <c r="U1441" i="5"/>
  <c r="W1441" i="5"/>
  <c r="E1447" i="9" s="1"/>
  <c r="AE1441" i="5"/>
  <c r="O1447" i="9" s="1"/>
  <c r="W1443" i="5"/>
  <c r="E1449" i="9" s="1"/>
  <c r="AE1443" i="5"/>
  <c r="U1443" i="5"/>
  <c r="U1445" i="5"/>
  <c r="AE1445" i="5"/>
  <c r="O1451" i="9" s="1"/>
  <c r="W1445" i="5"/>
  <c r="E1451" i="9" s="1"/>
  <c r="W1447" i="5"/>
  <c r="E1453" i="9" s="1"/>
  <c r="AE1447" i="5"/>
  <c r="O1453" i="9" s="1"/>
  <c r="U1447" i="5"/>
  <c r="U1449" i="5"/>
  <c r="W1449" i="5"/>
  <c r="E1455" i="9" s="1"/>
  <c r="AE1449" i="5"/>
  <c r="O1455" i="9" s="1"/>
  <c r="W1451" i="5"/>
  <c r="E1457" i="9" s="1"/>
  <c r="U1451" i="5"/>
  <c r="AE1451" i="5"/>
  <c r="O1457" i="9" s="1"/>
  <c r="U1453" i="5"/>
  <c r="AE1453" i="5"/>
  <c r="O1459" i="9" s="1"/>
  <c r="W1453" i="5"/>
  <c r="E1459" i="9" s="1"/>
  <c r="U1455" i="5"/>
  <c r="AE1455" i="5"/>
  <c r="O1461" i="9" s="1"/>
  <c r="W1455" i="5"/>
  <c r="E1461" i="9" s="1"/>
  <c r="U1457" i="5"/>
  <c r="W1457" i="5"/>
  <c r="E1463" i="9" s="1"/>
  <c r="AE1457" i="5"/>
  <c r="O1463" i="9" s="1"/>
  <c r="W1459" i="5"/>
  <c r="E1465" i="9" s="1"/>
  <c r="AE1459" i="5"/>
  <c r="U1459" i="5"/>
  <c r="W1461" i="5"/>
  <c r="E1467" i="9" s="1"/>
  <c r="AE1461" i="5"/>
  <c r="O1467" i="9" s="1"/>
  <c r="U1461" i="5"/>
  <c r="AE1463" i="5"/>
  <c r="O1469" i="9" s="1"/>
  <c r="U1463" i="5"/>
  <c r="W1463" i="5"/>
  <c r="E1469" i="9" s="1"/>
  <c r="U1465" i="5"/>
  <c r="W1465" i="5"/>
  <c r="E1471" i="9" s="1"/>
  <c r="AE1465" i="5"/>
  <c r="O1471" i="9" s="1"/>
  <c r="W1467" i="5"/>
  <c r="E1473" i="9" s="1"/>
  <c r="AE1467" i="5"/>
  <c r="U1467" i="5"/>
  <c r="U1469" i="5"/>
  <c r="W1469" i="5"/>
  <c r="E1475" i="9" s="1"/>
  <c r="AE1469" i="5"/>
  <c r="AE1471" i="5"/>
  <c r="O1477" i="9" s="1"/>
  <c r="U1471" i="5"/>
  <c r="W1471" i="5"/>
  <c r="E1477" i="9" s="1"/>
  <c r="U1473" i="5"/>
  <c r="W1473" i="5"/>
  <c r="E1479" i="9" s="1"/>
  <c r="AE1473" i="5"/>
  <c r="O1479" i="9" s="1"/>
  <c r="W1475" i="5"/>
  <c r="E1481" i="9" s="1"/>
  <c r="AE1475" i="5"/>
  <c r="U1475" i="5"/>
  <c r="U1477" i="5"/>
  <c r="W1477" i="5"/>
  <c r="E1483" i="9" s="1"/>
  <c r="AE1477" i="5"/>
  <c r="W1479" i="5"/>
  <c r="E1485" i="9" s="1"/>
  <c r="AE1479" i="5"/>
  <c r="O1485" i="9" s="1"/>
  <c r="U1479" i="5"/>
  <c r="U1481" i="5"/>
  <c r="W1481" i="5"/>
  <c r="E1487" i="9" s="1"/>
  <c r="AE1481" i="5"/>
  <c r="O1487" i="9" s="1"/>
  <c r="W1483" i="5"/>
  <c r="E1489" i="9" s="1"/>
  <c r="U1483" i="5"/>
  <c r="AE1483" i="5"/>
  <c r="O1489" i="9" s="1"/>
  <c r="U1485" i="5"/>
  <c r="W1485" i="5"/>
  <c r="E1491" i="9" s="1"/>
  <c r="AE1485" i="5"/>
  <c r="U1487" i="5"/>
  <c r="AE1487" i="5"/>
  <c r="O1493" i="9" s="1"/>
  <c r="W1487" i="5"/>
  <c r="E1493" i="9" s="1"/>
  <c r="U1489" i="5"/>
  <c r="AE1489" i="5"/>
  <c r="O1495" i="9" s="1"/>
  <c r="W1489" i="5"/>
  <c r="E1495" i="9" s="1"/>
  <c r="W1491" i="5"/>
  <c r="E1497" i="9" s="1"/>
  <c r="AE1491" i="5"/>
  <c r="U1491" i="5"/>
  <c r="W1493" i="5"/>
  <c r="E1499" i="9" s="1"/>
  <c r="AE1493" i="5"/>
  <c r="O1499" i="9" s="1"/>
  <c r="U1493" i="5"/>
  <c r="AE1495" i="5"/>
  <c r="O1501" i="9" s="1"/>
  <c r="U1495" i="5"/>
  <c r="W1495" i="5"/>
  <c r="E1501" i="9" s="1"/>
  <c r="U1497" i="5"/>
  <c r="W1497" i="5"/>
  <c r="AE1497" i="5"/>
  <c r="W1499" i="5"/>
  <c r="AE1499" i="5"/>
  <c r="U1499" i="5"/>
  <c r="U1501" i="5"/>
  <c r="W1501" i="5"/>
  <c r="AE1501" i="5"/>
  <c r="I9" i="9"/>
  <c r="Y12" i="9"/>
  <c r="W12" i="9"/>
  <c r="Y13" i="9"/>
  <c r="Y17" i="9"/>
  <c r="Y21" i="9"/>
  <c r="Y25" i="9"/>
  <c r="W15" i="9"/>
  <c r="W23" i="9"/>
  <c r="W16" i="9"/>
  <c r="Y11" i="9"/>
  <c r="Y19" i="9"/>
  <c r="Y27" i="9"/>
  <c r="W24" i="9"/>
  <c r="W1400" i="9"/>
  <c r="W1480" i="9"/>
  <c r="W1473" i="9"/>
  <c r="W1429" i="9"/>
  <c r="Y1328" i="9"/>
  <c r="Y796" i="9"/>
  <c r="W796" i="9"/>
  <c r="Y758" i="9"/>
  <c r="Y1444" i="9"/>
  <c r="Y1461" i="9"/>
  <c r="W1362" i="9"/>
  <c r="Y1043" i="9"/>
  <c r="W1043" i="9"/>
  <c r="Y1033" i="9"/>
  <c r="Y1421" i="9"/>
  <c r="Y1413" i="9"/>
  <c r="W1380" i="9"/>
  <c r="W1184" i="9"/>
  <c r="Y1055" i="9"/>
  <c r="Y613" i="9"/>
  <c r="W613" i="9"/>
  <c r="W541" i="9"/>
  <c r="Y541" i="9"/>
  <c r="Y1449" i="9"/>
  <c r="W1196" i="9"/>
  <c r="W1188" i="9"/>
  <c r="W1180" i="9"/>
  <c r="Y844" i="9"/>
  <c r="W844" i="9"/>
  <c r="Y1125" i="9"/>
  <c r="Y1105" i="9"/>
  <c r="Y1025" i="9"/>
  <c r="W1025" i="9"/>
  <c r="W949" i="9"/>
  <c r="W891" i="9"/>
  <c r="Y774" i="9"/>
  <c r="Y406" i="9"/>
  <c r="Y1270" i="9"/>
  <c r="W1190" i="9"/>
  <c r="W1174" i="9"/>
  <c r="W1169" i="9"/>
  <c r="W1161" i="9"/>
  <c r="W1125" i="9"/>
  <c r="Y1123" i="9"/>
  <c r="W1105" i="9"/>
  <c r="Y1077" i="9"/>
  <c r="Y1029" i="9"/>
  <c r="W1029" i="9"/>
  <c r="W957" i="9"/>
  <c r="W926" i="9"/>
  <c r="W911" i="9"/>
  <c r="W867" i="9"/>
  <c r="W865" i="9"/>
  <c r="Y812" i="9"/>
  <c r="Y1321" i="9"/>
  <c r="W1157" i="9"/>
  <c r="Y1039" i="9"/>
  <c r="W1039" i="9"/>
  <c r="W941" i="9"/>
  <c r="Y916" i="9"/>
  <c r="W883" i="9"/>
  <c r="Y820" i="9"/>
  <c r="W820" i="9"/>
  <c r="W818" i="9"/>
  <c r="Y632" i="9"/>
  <c r="W632" i="9"/>
  <c r="Y1334" i="9"/>
  <c r="W1314" i="9"/>
  <c r="W1206" i="9"/>
  <c r="W1162" i="9"/>
  <c r="W1158" i="9"/>
  <c r="Y1099" i="9"/>
  <c r="Y1093" i="9"/>
  <c r="Y1041" i="9"/>
  <c r="Y1031" i="9"/>
  <c r="Y1027" i="9"/>
  <c r="Y1023" i="9"/>
  <c r="Y1015" i="9"/>
  <c r="W953" i="9"/>
  <c r="Y952" i="9"/>
  <c r="W945" i="9"/>
  <c r="Y944" i="9"/>
  <c r="Y930" i="9"/>
  <c r="Y908" i="9"/>
  <c r="Y906" i="9"/>
  <c r="Y874" i="9"/>
  <c r="W873" i="9"/>
  <c r="W856" i="9"/>
  <c r="Y840" i="9"/>
  <c r="Y828" i="9"/>
  <c r="W826" i="9"/>
  <c r="Y778" i="9"/>
  <c r="Y762" i="9"/>
  <c r="W671" i="9"/>
  <c r="Y636" i="9"/>
  <c r="Y628" i="9"/>
  <c r="Y619" i="9"/>
  <c r="Y544" i="9"/>
  <c r="Y533" i="9"/>
  <c r="W443" i="9"/>
  <c r="W429" i="9"/>
  <c r="Y290" i="9"/>
  <c r="W207" i="9"/>
  <c r="W1226" i="9"/>
  <c r="Y1011" i="9"/>
  <c r="W999" i="9"/>
  <c r="Y904" i="9"/>
  <c r="Y896" i="9"/>
  <c r="W888" i="9"/>
  <c r="W880" i="9"/>
  <c r="Y824" i="9"/>
  <c r="W822" i="9"/>
  <c r="Y802" i="9"/>
  <c r="Y596" i="9"/>
  <c r="Y565" i="9"/>
  <c r="Y554" i="9"/>
  <c r="W533" i="9"/>
  <c r="W507" i="9"/>
  <c r="Y177" i="9"/>
  <c r="W274" i="9"/>
  <c r="W145" i="9"/>
  <c r="W932" i="9"/>
  <c r="W927" i="9"/>
  <c r="Y914" i="9"/>
  <c r="W912" i="9"/>
  <c r="W892" i="9"/>
  <c r="W884" i="9"/>
  <c r="W876" i="9"/>
  <c r="W854" i="9"/>
  <c r="Y810" i="9"/>
  <c r="Y604" i="9"/>
  <c r="Y577" i="9"/>
  <c r="W282" i="9"/>
  <c r="Y264" i="9"/>
  <c r="W206" i="9"/>
  <c r="Y169" i="9"/>
  <c r="Y136" i="9"/>
  <c r="W129" i="9"/>
  <c r="W61" i="9"/>
  <c r="W50" i="9"/>
  <c r="W567" i="9"/>
  <c r="W519" i="9"/>
  <c r="W463" i="9"/>
  <c r="W425" i="9"/>
  <c r="W409" i="9"/>
  <c r="W272" i="9"/>
  <c r="W262" i="9"/>
  <c r="W234" i="9"/>
  <c r="W958" i="9"/>
  <c r="Y954" i="9"/>
  <c r="Y950" i="9"/>
  <c r="Y946" i="9"/>
  <c r="Y942" i="9"/>
  <c r="W938" i="9"/>
  <c r="W935" i="9"/>
  <c r="W928" i="9"/>
  <c r="W924" i="9"/>
  <c r="W901" i="9"/>
  <c r="W893" i="9"/>
  <c r="W889" i="9"/>
  <c r="W885" i="9"/>
  <c r="W881" i="9"/>
  <c r="W877" i="9"/>
  <c r="W871" i="9"/>
  <c r="W863" i="9"/>
  <c r="W860" i="9"/>
  <c r="W852" i="9"/>
  <c r="W842" i="9"/>
  <c r="W838" i="9"/>
  <c r="W834" i="9"/>
  <c r="W611" i="9"/>
  <c r="W569" i="9"/>
  <c r="W499" i="9"/>
  <c r="W491" i="9"/>
  <c r="W483" i="9"/>
  <c r="W475" i="9"/>
  <c r="W421" i="9"/>
  <c r="W412" i="9"/>
  <c r="W399" i="9"/>
  <c r="W248" i="9"/>
  <c r="W163" i="9"/>
  <c r="W159" i="9"/>
  <c r="W155" i="9"/>
  <c r="W151" i="9"/>
  <c r="W42" i="9"/>
  <c r="W22" i="9"/>
  <c r="W1386" i="9"/>
  <c r="W1033" i="9"/>
  <c r="W557" i="9"/>
  <c r="W1498" i="9"/>
  <c r="W1019" i="9"/>
  <c r="Y1017" i="9"/>
  <c r="W937" i="9"/>
  <c r="W1328" i="9"/>
  <c r="Y1314" i="9"/>
  <c r="W1017" i="9"/>
  <c r="W966" i="9"/>
  <c r="W783" i="9"/>
  <c r="W547" i="9"/>
  <c r="W18" i="9"/>
  <c r="Y1498" i="9"/>
  <c r="W1408" i="9"/>
  <c r="W1216" i="9"/>
  <c r="W1212" i="9"/>
  <c r="Y1205" i="9"/>
  <c r="Y1201" i="9"/>
  <c r="W1001" i="9"/>
  <c r="W995" i="9"/>
  <c r="W987" i="9"/>
  <c r="W906" i="9"/>
  <c r="W900" i="9"/>
  <c r="W898" i="9"/>
  <c r="Y576" i="9"/>
  <c r="Y573" i="9"/>
  <c r="Y556" i="9"/>
  <c r="W1049" i="9"/>
  <c r="W1005" i="9"/>
  <c r="W1003" i="9"/>
  <c r="W897" i="9"/>
  <c r="Y876" i="9"/>
  <c r="W870" i="9"/>
  <c r="W868" i="9"/>
  <c r="W866" i="9"/>
  <c r="W864" i="9"/>
  <c r="W862" i="9"/>
  <c r="Y860" i="9"/>
  <c r="Y856" i="9"/>
  <c r="Y852" i="9"/>
  <c r="W511" i="9"/>
  <c r="W459" i="9"/>
  <c r="W167" i="9"/>
  <c r="Y163" i="9"/>
  <c r="Y159" i="9"/>
  <c r="Y155" i="9"/>
  <c r="Y151" i="9"/>
  <c r="Y145" i="9"/>
  <c r="W14" i="9"/>
  <c r="W923" i="9"/>
  <c r="W846" i="9"/>
  <c r="W830" i="9"/>
  <c r="Y786" i="9"/>
  <c r="W781" i="9"/>
  <c r="Y614" i="9"/>
  <c r="W573" i="9"/>
  <c r="W556" i="9"/>
  <c r="Y546" i="9"/>
  <c r="W495" i="9"/>
  <c r="W487" i="9"/>
  <c r="W479" i="9"/>
  <c r="W395" i="9"/>
  <c r="W391" i="9"/>
  <c r="W387" i="9"/>
  <c r="Y203" i="9"/>
  <c r="Y143" i="9"/>
  <c r="W455" i="9"/>
  <c r="W175" i="9"/>
  <c r="W105" i="9"/>
  <c r="W1456" i="9"/>
  <c r="Y1236" i="9"/>
  <c r="W1232" i="9"/>
  <c r="W1228" i="9"/>
  <c r="W576" i="9"/>
  <c r="Y555" i="9"/>
  <c r="W523" i="9"/>
  <c r="W515" i="9"/>
  <c r="Y272" i="9"/>
  <c r="Y248" i="9"/>
  <c r="W211" i="9"/>
  <c r="W109" i="9"/>
  <c r="W77" i="9"/>
  <c r="W1418" i="9"/>
  <c r="W1412" i="9"/>
  <c r="W1402" i="9"/>
  <c r="W1385" i="9"/>
  <c r="W1360" i="9"/>
  <c r="W1346" i="9"/>
  <c r="W1308" i="9"/>
  <c r="Y1206" i="9"/>
  <c r="W1200" i="9"/>
  <c r="W991" i="9"/>
  <c r="W983" i="9"/>
  <c r="Y938" i="9"/>
  <c r="Y936" i="9"/>
  <c r="W933" i="9"/>
  <c r="W931" i="9"/>
  <c r="Y928" i="9"/>
  <c r="Y926" i="9"/>
  <c r="Y924" i="9"/>
  <c r="W921" i="9"/>
  <c r="W919" i="9"/>
  <c r="W917" i="9"/>
  <c r="W915" i="9"/>
  <c r="Y912" i="9"/>
  <c r="W909" i="9"/>
  <c r="W907" i="9"/>
  <c r="W905" i="9"/>
  <c r="Y902" i="9"/>
  <c r="Y900" i="9"/>
  <c r="Y898" i="9"/>
  <c r="Y894" i="9"/>
  <c r="Y892" i="9"/>
  <c r="Y890" i="9"/>
  <c r="Y888" i="9"/>
  <c r="Y886" i="9"/>
  <c r="Y884" i="9"/>
  <c r="Y882" i="9"/>
  <c r="Y880" i="9"/>
  <c r="Y878" i="9"/>
  <c r="W875" i="9"/>
  <c r="Y872" i="9"/>
  <c r="Y870" i="9"/>
  <c r="Y868" i="9"/>
  <c r="Y866" i="9"/>
  <c r="Y864" i="9"/>
  <c r="Y862" i="9"/>
  <c r="Y858" i="9"/>
  <c r="Y854" i="9"/>
  <c r="Y850" i="9"/>
  <c r="Y846" i="9"/>
  <c r="Y842" i="9"/>
  <c r="Y838" i="9"/>
  <c r="Y834" i="9"/>
  <c r="Y830" i="9"/>
  <c r="Y826" i="9"/>
  <c r="Y822" i="9"/>
  <c r="Y818" i="9"/>
  <c r="W792" i="9"/>
  <c r="W790" i="9"/>
  <c r="W788" i="9"/>
  <c r="Y783" i="9"/>
  <c r="Y754" i="9"/>
  <c r="W539" i="9"/>
  <c r="W143" i="9"/>
  <c r="W34" i="9"/>
  <c r="W30" i="9"/>
  <c r="W26" i="9"/>
  <c r="Y1232" i="9"/>
  <c r="Y1224" i="9"/>
  <c r="C497" i="10"/>
  <c r="C499" i="10"/>
  <c r="C501" i="10"/>
  <c r="C503" i="10"/>
  <c r="C505" i="10"/>
  <c r="C507" i="10"/>
  <c r="C509" i="10"/>
  <c r="C511" i="10"/>
  <c r="C513" i="10"/>
  <c r="C515" i="10"/>
  <c r="C517" i="10"/>
  <c r="C519" i="10"/>
  <c r="C521" i="10"/>
  <c r="C523" i="10"/>
  <c r="C525" i="10"/>
  <c r="C527" i="10"/>
  <c r="C529" i="10"/>
  <c r="C531" i="10"/>
  <c r="C533" i="10"/>
  <c r="C535" i="10"/>
  <c r="C537" i="10"/>
  <c r="C539" i="10"/>
  <c r="C541" i="10"/>
  <c r="C543" i="10"/>
  <c r="C545" i="10"/>
  <c r="C547" i="10"/>
  <c r="C549" i="10"/>
  <c r="C551" i="10"/>
  <c r="C553" i="10"/>
  <c r="C555" i="10"/>
  <c r="C557" i="10"/>
  <c r="C559" i="10"/>
  <c r="C561" i="10"/>
  <c r="C563" i="10"/>
  <c r="C565" i="10"/>
  <c r="C567" i="10"/>
  <c r="C569" i="10"/>
  <c r="C571" i="10"/>
  <c r="C573" i="10"/>
  <c r="C575" i="10"/>
  <c r="C577" i="10"/>
  <c r="C579" i="10"/>
  <c r="C581" i="10"/>
  <c r="C583" i="10"/>
  <c r="C585" i="10"/>
  <c r="C587" i="10"/>
  <c r="C589" i="10"/>
  <c r="C591" i="10"/>
  <c r="C593" i="10"/>
  <c r="C595" i="10"/>
  <c r="C597" i="10"/>
  <c r="C599" i="10"/>
  <c r="C601" i="10"/>
  <c r="C603" i="10"/>
  <c r="C605" i="10"/>
  <c r="C607" i="10"/>
  <c r="C609" i="10"/>
  <c r="C611" i="10"/>
  <c r="C613" i="10"/>
  <c r="C615" i="10"/>
  <c r="C617" i="10"/>
  <c r="C619" i="10"/>
  <c r="C621" i="10"/>
  <c r="C623" i="10"/>
  <c r="C625" i="10"/>
  <c r="C627" i="10"/>
  <c r="C629" i="10"/>
  <c r="C631" i="10"/>
  <c r="C633" i="10"/>
  <c r="C635" i="10"/>
  <c r="C637" i="10"/>
  <c r="C639" i="10"/>
  <c r="C641" i="10"/>
  <c r="C643" i="10"/>
  <c r="C645" i="10"/>
  <c r="C647" i="10"/>
  <c r="C649" i="10"/>
  <c r="C651" i="10"/>
  <c r="C653" i="10"/>
  <c r="C655" i="10"/>
  <c r="C657" i="10"/>
  <c r="C659" i="10"/>
  <c r="C661" i="10"/>
  <c r="C663" i="10"/>
  <c r="C665" i="10"/>
  <c r="C667" i="10"/>
  <c r="C669" i="10"/>
  <c r="C671" i="10"/>
  <c r="C673" i="10"/>
  <c r="C675" i="10"/>
  <c r="C677" i="10"/>
  <c r="C679" i="10"/>
  <c r="C681" i="10"/>
  <c r="C683" i="10"/>
  <c r="C685" i="10"/>
  <c r="C687" i="10"/>
  <c r="C689" i="10"/>
  <c r="C691" i="10"/>
  <c r="C693" i="10"/>
  <c r="C695" i="10"/>
  <c r="C697" i="10"/>
  <c r="C699" i="10"/>
  <c r="C701" i="10"/>
  <c r="C703" i="10"/>
  <c r="C705" i="10"/>
  <c r="C707" i="10"/>
  <c r="C709" i="10"/>
  <c r="C711" i="10"/>
  <c r="C713" i="10"/>
  <c r="C715" i="10"/>
  <c r="C717" i="10"/>
  <c r="C719" i="10"/>
  <c r="C721" i="10"/>
  <c r="C723" i="10"/>
  <c r="C725" i="10"/>
  <c r="C727" i="10"/>
  <c r="C729" i="10"/>
  <c r="C731" i="10"/>
  <c r="C733" i="10"/>
  <c r="C735" i="10"/>
  <c r="C737" i="10"/>
  <c r="C739" i="10"/>
  <c r="C741" i="10"/>
  <c r="C743" i="10"/>
  <c r="C745" i="10"/>
  <c r="C747" i="10"/>
  <c r="C749" i="10"/>
  <c r="C751" i="10"/>
  <c r="C753" i="10"/>
  <c r="C755" i="10"/>
  <c r="C757" i="10"/>
  <c r="C759" i="10"/>
  <c r="C761" i="10"/>
  <c r="C763" i="10"/>
  <c r="C765" i="10"/>
  <c r="C767" i="10"/>
  <c r="C769" i="10"/>
  <c r="C771" i="10"/>
  <c r="C773" i="10"/>
  <c r="C775" i="10"/>
  <c r="C777" i="10"/>
  <c r="C779" i="10"/>
  <c r="C781" i="10"/>
  <c r="C783" i="10"/>
  <c r="C785" i="10"/>
  <c r="C787" i="10"/>
  <c r="C789" i="10"/>
  <c r="C791" i="10"/>
  <c r="C793" i="10"/>
  <c r="C795" i="10"/>
  <c r="C797" i="10"/>
  <c r="C799" i="10"/>
  <c r="C801" i="10"/>
  <c r="C803" i="10"/>
  <c r="C805" i="10"/>
  <c r="C807" i="10"/>
  <c r="C809" i="10"/>
  <c r="C811" i="10"/>
  <c r="C813" i="10"/>
  <c r="C815" i="10"/>
  <c r="C817" i="10"/>
  <c r="C819" i="10"/>
  <c r="C821" i="10"/>
  <c r="C823" i="10"/>
  <c r="C825" i="10"/>
  <c r="C827" i="10"/>
  <c r="C829" i="10"/>
  <c r="C831" i="10"/>
  <c r="C833" i="10"/>
  <c r="C835" i="10"/>
  <c r="C837" i="10"/>
  <c r="C839" i="10"/>
  <c r="C841" i="10"/>
  <c r="C843" i="10"/>
  <c r="C845" i="10"/>
  <c r="C847" i="10"/>
  <c r="C849" i="10"/>
  <c r="C851" i="10"/>
  <c r="C853" i="10"/>
  <c r="C855" i="10"/>
  <c r="C857" i="10"/>
  <c r="C859" i="10"/>
  <c r="C861" i="10"/>
  <c r="C863" i="10"/>
  <c r="C865" i="10"/>
  <c r="C867" i="10"/>
  <c r="C869" i="10"/>
  <c r="C871" i="10"/>
  <c r="C873" i="10"/>
  <c r="C875" i="10"/>
  <c r="C877" i="10"/>
  <c r="C879" i="10"/>
  <c r="C881" i="10"/>
  <c r="C883" i="10"/>
  <c r="C885" i="10"/>
  <c r="C887" i="10"/>
  <c r="C889" i="10"/>
  <c r="C891" i="10"/>
  <c r="C893" i="10"/>
  <c r="C895" i="10"/>
  <c r="C897" i="10"/>
  <c r="C899" i="10"/>
  <c r="C901" i="10"/>
  <c r="C903" i="10"/>
  <c r="C905" i="10"/>
  <c r="C907" i="10"/>
  <c r="C909" i="10"/>
  <c r="C911" i="10"/>
  <c r="C913" i="10"/>
  <c r="C915" i="10"/>
  <c r="C917" i="10"/>
  <c r="C919" i="10"/>
  <c r="C921" i="10"/>
  <c r="C923" i="10"/>
  <c r="C925" i="10"/>
  <c r="C927" i="10"/>
  <c r="C929" i="10"/>
  <c r="C931" i="10"/>
  <c r="C933" i="10"/>
  <c r="C935" i="10"/>
  <c r="C937" i="10"/>
  <c r="C939" i="10"/>
  <c r="C941" i="10"/>
  <c r="C943" i="10"/>
  <c r="C945" i="10"/>
  <c r="C947" i="10"/>
  <c r="C949" i="10"/>
  <c r="C951" i="10"/>
  <c r="C953" i="10"/>
  <c r="C955" i="10"/>
  <c r="C957" i="10"/>
  <c r="C959" i="10"/>
  <c r="C961" i="10"/>
  <c r="C963" i="10"/>
  <c r="C965" i="10"/>
  <c r="C967" i="10"/>
  <c r="C969" i="10"/>
  <c r="C971" i="10"/>
  <c r="C973" i="10"/>
  <c r="C975" i="10"/>
  <c r="C977" i="10"/>
  <c r="C979" i="10"/>
  <c r="C981" i="10"/>
  <c r="C983" i="10"/>
  <c r="C985" i="10"/>
  <c r="C987" i="10"/>
  <c r="C989" i="10"/>
  <c r="C991" i="10"/>
  <c r="C993" i="10"/>
  <c r="C995" i="10"/>
  <c r="C997" i="10"/>
  <c r="C999" i="10"/>
  <c r="C1001" i="10"/>
  <c r="C1003" i="10"/>
  <c r="C1005" i="10"/>
  <c r="C1007" i="10"/>
  <c r="C1009" i="10"/>
  <c r="C1011" i="10"/>
  <c r="C1013" i="10"/>
  <c r="C1015" i="10"/>
  <c r="C1017" i="10"/>
  <c r="C1019" i="10"/>
  <c r="C1021" i="10"/>
  <c r="C1023" i="10"/>
  <c r="C1025" i="10"/>
  <c r="C1027" i="10"/>
  <c r="C1029" i="10"/>
  <c r="C1031" i="10"/>
  <c r="C1033" i="10"/>
  <c r="C1035" i="10"/>
  <c r="C1037" i="10"/>
  <c r="C1039" i="10"/>
  <c r="C1041" i="10"/>
  <c r="C1043" i="10"/>
  <c r="C1045" i="10"/>
  <c r="C1047" i="10"/>
  <c r="C1049" i="10"/>
  <c r="C1051" i="10"/>
  <c r="C1053" i="10"/>
  <c r="C1055" i="10"/>
  <c r="C1057" i="10"/>
  <c r="C1059" i="10"/>
  <c r="C1061" i="10"/>
  <c r="C1063" i="10"/>
  <c r="C1065" i="10"/>
  <c r="C1067" i="10"/>
  <c r="C1069" i="10"/>
  <c r="C1071" i="10"/>
  <c r="C1073" i="10"/>
  <c r="C1075" i="10"/>
  <c r="C1077" i="10"/>
  <c r="C1079" i="10"/>
  <c r="C1081" i="10"/>
  <c r="C1083" i="10"/>
  <c r="C1085" i="10"/>
  <c r="C1087" i="10"/>
  <c r="C1089" i="10"/>
  <c r="C1091" i="10"/>
  <c r="C1093" i="10"/>
  <c r="C1095" i="10"/>
  <c r="C1097" i="10"/>
  <c r="C1099" i="10"/>
  <c r="C1101" i="10"/>
  <c r="C1103" i="10"/>
  <c r="C1105" i="10"/>
  <c r="C1107" i="10"/>
  <c r="C1109" i="10"/>
  <c r="C1111" i="10"/>
  <c r="C1113" i="10"/>
  <c r="C1115" i="10"/>
  <c r="C1117" i="10"/>
  <c r="C1119" i="10"/>
  <c r="C1121" i="10"/>
  <c r="C1123" i="10"/>
  <c r="C1125" i="10"/>
  <c r="C1127" i="10"/>
  <c r="C1129" i="10"/>
  <c r="C1131" i="10"/>
  <c r="C1133" i="10"/>
  <c r="C1135" i="10"/>
  <c r="C1137" i="10"/>
  <c r="C1139" i="10"/>
  <c r="C1141" i="10"/>
  <c r="C1143" i="10"/>
  <c r="C1145" i="10"/>
  <c r="C1147" i="10"/>
  <c r="C1149" i="10"/>
  <c r="C1151" i="10"/>
  <c r="C1153" i="10"/>
  <c r="C1155" i="10"/>
  <c r="C1157" i="10"/>
  <c r="C1159" i="10"/>
  <c r="C1161" i="10"/>
  <c r="C1163" i="10"/>
  <c r="C1165" i="10"/>
  <c r="C1167" i="10"/>
  <c r="C1169" i="10"/>
  <c r="C1171" i="10"/>
  <c r="C1173" i="10"/>
  <c r="C1175" i="10"/>
  <c r="C1177" i="10"/>
  <c r="C1179" i="10"/>
  <c r="C1181" i="10"/>
  <c r="C1183" i="10"/>
  <c r="C1185" i="10"/>
  <c r="C1187" i="10"/>
  <c r="C1189" i="10"/>
  <c r="C1191" i="10"/>
  <c r="C1193" i="10"/>
  <c r="C1195" i="10"/>
  <c r="C1197" i="10"/>
  <c r="C1199" i="10"/>
  <c r="C1201" i="10"/>
  <c r="C1203" i="10"/>
  <c r="C1205" i="10"/>
  <c r="C1207" i="10"/>
  <c r="C1209" i="10"/>
  <c r="C1211" i="10"/>
  <c r="C1213" i="10"/>
  <c r="C1215" i="10"/>
  <c r="C1217" i="10"/>
  <c r="C1219" i="10"/>
  <c r="C1221" i="10"/>
  <c r="C1223" i="10"/>
  <c r="C1225" i="10"/>
  <c r="C1227" i="10"/>
  <c r="C1229" i="10"/>
  <c r="C1231" i="10"/>
  <c r="C1233" i="10"/>
  <c r="C1235" i="10"/>
  <c r="C1237" i="10"/>
  <c r="C1239" i="10"/>
  <c r="C1241" i="10"/>
  <c r="C1243" i="10"/>
  <c r="C1245" i="10"/>
  <c r="C1247" i="10"/>
  <c r="C1249" i="10"/>
  <c r="C1251" i="10"/>
  <c r="C1253" i="10"/>
  <c r="C1255" i="10"/>
  <c r="C1257" i="10"/>
  <c r="C1259" i="10"/>
  <c r="C1261" i="10"/>
  <c r="C1263" i="10"/>
  <c r="C1265" i="10"/>
  <c r="C1267" i="10"/>
  <c r="C1269" i="10"/>
  <c r="C1271" i="10"/>
  <c r="C1273" i="10"/>
  <c r="C1275" i="10"/>
  <c r="C1277" i="10"/>
  <c r="C1279" i="10"/>
  <c r="C1281" i="10"/>
  <c r="C1283" i="10"/>
  <c r="C1285" i="10"/>
  <c r="C1287" i="10"/>
  <c r="C1289" i="10"/>
  <c r="C1291" i="10"/>
  <c r="C1293" i="10"/>
  <c r="C1295" i="10"/>
  <c r="C1297" i="10"/>
  <c r="C1299" i="10"/>
  <c r="C1301" i="10"/>
  <c r="C1303" i="10"/>
  <c r="C1305" i="10"/>
  <c r="C1307" i="10"/>
  <c r="C1309" i="10"/>
  <c r="C1311" i="10"/>
  <c r="C1313" i="10"/>
  <c r="C1315" i="10"/>
  <c r="C1317" i="10"/>
  <c r="C1319" i="10"/>
  <c r="C1321" i="10"/>
  <c r="C1323" i="10"/>
  <c r="C1325" i="10"/>
  <c r="C1327" i="10"/>
  <c r="C1329" i="10"/>
  <c r="C1331" i="10"/>
  <c r="C1333" i="10"/>
  <c r="C1335" i="10"/>
  <c r="C1337" i="10"/>
  <c r="C1339" i="10"/>
  <c r="C1341" i="10"/>
  <c r="C1343" i="10"/>
  <c r="C1345" i="10"/>
  <c r="C1347" i="10"/>
  <c r="C1349" i="10"/>
  <c r="C1351" i="10"/>
  <c r="C1353" i="10"/>
  <c r="C1355" i="10"/>
  <c r="C1357" i="10"/>
  <c r="C1359" i="10"/>
  <c r="C1361" i="10"/>
  <c r="C1363" i="10"/>
  <c r="C1365" i="10"/>
  <c r="C1367" i="10"/>
  <c r="C1369" i="10"/>
  <c r="C1371" i="10"/>
  <c r="C1373" i="10"/>
  <c r="C1375" i="10"/>
  <c r="C1377" i="10"/>
  <c r="C1379" i="10"/>
  <c r="C1381" i="10"/>
  <c r="C1383" i="10"/>
  <c r="C1385" i="10"/>
  <c r="C1387" i="10"/>
  <c r="C1389" i="10"/>
  <c r="C1391" i="10"/>
  <c r="C1393" i="10"/>
  <c r="C1395" i="10"/>
  <c r="C1397" i="10"/>
  <c r="C1399" i="10"/>
  <c r="C1401" i="10"/>
  <c r="C1403" i="10"/>
  <c r="C1405" i="10"/>
  <c r="C1407" i="10"/>
  <c r="C1409" i="10"/>
  <c r="C1411" i="10"/>
  <c r="C1413" i="10"/>
  <c r="C1415" i="10"/>
  <c r="C1417" i="10"/>
  <c r="C1419" i="10"/>
  <c r="C1421" i="10"/>
  <c r="C1423" i="10"/>
  <c r="C1425" i="10"/>
  <c r="C1427" i="10"/>
  <c r="C1429" i="10"/>
  <c r="C1431" i="10"/>
  <c r="C1433" i="10"/>
  <c r="C1435" i="10"/>
  <c r="C1437" i="10"/>
  <c r="C1439" i="10"/>
  <c r="C1441" i="10"/>
  <c r="C1443" i="10"/>
  <c r="C1445" i="10"/>
  <c r="C1447" i="10"/>
  <c r="C1449" i="10"/>
  <c r="C1451" i="10"/>
  <c r="C1453" i="10"/>
  <c r="C1455" i="10"/>
  <c r="C1457" i="10"/>
  <c r="C1459" i="10"/>
  <c r="C1461" i="10"/>
  <c r="C1463" i="10"/>
  <c r="C1465" i="10"/>
  <c r="C1467" i="10"/>
  <c r="C1469" i="10"/>
  <c r="C1471" i="10"/>
  <c r="C1473" i="10"/>
  <c r="C1475" i="10"/>
  <c r="C1477" i="10"/>
  <c r="C1479" i="10"/>
  <c r="C1481" i="10"/>
  <c r="C1483" i="10"/>
  <c r="C1485" i="10"/>
  <c r="C1487" i="10"/>
  <c r="C1489" i="10"/>
  <c r="C1491" i="10"/>
  <c r="C1493" i="10"/>
  <c r="C1495" i="10"/>
  <c r="C1497" i="10"/>
  <c r="C1499" i="10"/>
  <c r="Y1488" i="9"/>
  <c r="Y1482" i="9"/>
  <c r="Y1480" i="9"/>
  <c r="Y1473" i="9"/>
  <c r="Y1467" i="9"/>
  <c r="Y1465" i="9"/>
  <c r="Y1456" i="9"/>
  <c r="Y1441" i="9"/>
  <c r="Y1425" i="9"/>
  <c r="Y1418" i="9"/>
  <c r="Y1416" i="9"/>
  <c r="Y1414" i="9"/>
  <c r="Y1412" i="9"/>
  <c r="Y1406" i="9"/>
  <c r="Y1402" i="9"/>
  <c r="W1396" i="9"/>
  <c r="Y1391" i="9"/>
  <c r="Y1385" i="9"/>
  <c r="W1376" i="9"/>
  <c r="W1364" i="9"/>
  <c r="Y1346" i="9"/>
  <c r="Y1344" i="9"/>
  <c r="Y1330" i="9"/>
  <c r="W1324" i="9"/>
  <c r="Y1318" i="9"/>
  <c r="Y1310" i="9"/>
  <c r="W979" i="9"/>
  <c r="W971" i="9"/>
  <c r="W968" i="9"/>
  <c r="W964" i="9"/>
  <c r="W960" i="9"/>
  <c r="W780" i="9"/>
  <c r="Y1216" i="9"/>
  <c r="W913" i="9"/>
  <c r="W471" i="9"/>
  <c r="W467" i="9"/>
  <c r="W303" i="9"/>
  <c r="W300" i="9"/>
  <c r="W296" i="9"/>
  <c r="W292" i="9"/>
  <c r="W288" i="9"/>
  <c r="Y207" i="9"/>
  <c r="W201" i="9"/>
  <c r="W198" i="9"/>
  <c r="W195" i="9"/>
  <c r="W191" i="9"/>
  <c r="W187" i="9"/>
  <c r="W183" i="9"/>
  <c r="W179" i="9"/>
  <c r="W171" i="9"/>
  <c r="W117" i="9"/>
  <c r="W555" i="9"/>
  <c r="W546" i="9"/>
  <c r="W451" i="9"/>
  <c r="W435" i="9"/>
  <c r="W417" i="9"/>
  <c r="W280" i="9"/>
  <c r="W277" i="9"/>
  <c r="Y274" i="9"/>
  <c r="W270" i="9"/>
  <c r="W268" i="9"/>
  <c r="W266" i="9"/>
  <c r="Y262" i="9"/>
  <c r="W258" i="9"/>
  <c r="W256" i="9"/>
  <c r="W254" i="9"/>
  <c r="W252" i="9"/>
  <c r="W250" i="9"/>
  <c r="W246" i="9"/>
  <c r="W242" i="9"/>
  <c r="W240" i="9"/>
  <c r="W238" i="9"/>
  <c r="W236" i="9"/>
  <c r="W232" i="9"/>
  <c r="W230" i="9"/>
  <c r="W228" i="9"/>
  <c r="W226" i="9"/>
  <c r="W224" i="9"/>
  <c r="W222" i="9"/>
  <c r="W220" i="9"/>
  <c r="W218" i="9"/>
  <c r="W216" i="9"/>
  <c r="W214" i="9"/>
  <c r="W133" i="9"/>
  <c r="W38" i="9"/>
  <c r="Y201" i="9"/>
  <c r="Y198" i="9"/>
  <c r="Y195" i="9"/>
  <c r="Y191" i="9"/>
  <c r="Y187" i="9"/>
  <c r="Y183" i="9"/>
  <c r="Y179" i="9"/>
  <c r="Y175" i="9"/>
  <c r="Y171" i="9"/>
  <c r="Y167" i="9"/>
  <c r="Y412" i="9"/>
  <c r="Y409" i="9"/>
  <c r="Y403" i="9"/>
  <c r="Y397" i="9"/>
  <c r="W284" i="9"/>
  <c r="Y280" i="9"/>
  <c r="Y277" i="9"/>
  <c r="Y270" i="9"/>
  <c r="Y268" i="9"/>
  <c r="Y266" i="9"/>
  <c r="Y258" i="9"/>
  <c r="Y256" i="9"/>
  <c r="Y254" i="9"/>
  <c r="Y252" i="9"/>
  <c r="Y250" i="9"/>
  <c r="Y246" i="9"/>
  <c r="Y242" i="9"/>
  <c r="Y240" i="9"/>
  <c r="Y238" i="9"/>
  <c r="Y236" i="9"/>
  <c r="Y232" i="9"/>
  <c r="Y230" i="9"/>
  <c r="Y228" i="9"/>
  <c r="Y226" i="9"/>
  <c r="Y224" i="9"/>
  <c r="Y222" i="9"/>
  <c r="Y220" i="9"/>
  <c r="Y218" i="9"/>
  <c r="Y216" i="9"/>
  <c r="Y214" i="9"/>
  <c r="Y211" i="9"/>
  <c r="W93" i="9"/>
  <c r="W69" i="9"/>
  <c r="W46" i="9"/>
  <c r="I6" i="1"/>
  <c r="L6" i="1" s="1"/>
  <c r="H6" i="1"/>
  <c r="K6" i="1"/>
  <c r="N6" i="1" s="1"/>
  <c r="J6" i="1"/>
  <c r="M6" i="1" s="1"/>
  <c r="V45" i="2"/>
  <c r="X45" i="2"/>
  <c r="Y45" i="2" s="1"/>
  <c r="T45" i="2"/>
  <c r="V47" i="2"/>
  <c r="X47" i="2"/>
  <c r="Y47" i="2" s="1"/>
  <c r="T47" i="2"/>
  <c r="V49" i="2"/>
  <c r="X49" i="2"/>
  <c r="Y49" i="2" s="1"/>
  <c r="T49" i="2"/>
  <c r="V51" i="2"/>
  <c r="X51" i="2"/>
  <c r="Y51" i="2" s="1"/>
  <c r="T51" i="2"/>
  <c r="V53" i="2"/>
  <c r="X53" i="2"/>
  <c r="Y53" i="2" s="1"/>
  <c r="T53" i="2"/>
  <c r="V55" i="2"/>
  <c r="X55" i="2"/>
  <c r="Y55" i="2" s="1"/>
  <c r="T55" i="2"/>
  <c r="V57" i="2"/>
  <c r="X57" i="2"/>
  <c r="Y57" i="2" s="1"/>
  <c r="T57" i="2"/>
  <c r="V59" i="2"/>
  <c r="X59" i="2"/>
  <c r="Y59" i="2" s="1"/>
  <c r="T59" i="2"/>
  <c r="V61" i="2"/>
  <c r="X61" i="2"/>
  <c r="Y61" i="2" s="1"/>
  <c r="T61" i="2"/>
  <c r="V63" i="2"/>
  <c r="X63" i="2"/>
  <c r="Y63" i="2" s="1"/>
  <c r="T63" i="2"/>
  <c r="V65" i="2"/>
  <c r="X65" i="2"/>
  <c r="Y65" i="2" s="1"/>
  <c r="T65" i="2"/>
  <c r="V67" i="2"/>
  <c r="X67" i="2"/>
  <c r="Y67" i="2" s="1"/>
  <c r="T67" i="2"/>
  <c r="V69" i="2"/>
  <c r="X69" i="2"/>
  <c r="Y69" i="2" s="1"/>
  <c r="T69" i="2"/>
  <c r="V71" i="2"/>
  <c r="X71" i="2"/>
  <c r="Y71" i="2" s="1"/>
  <c r="T71" i="2"/>
  <c r="V73" i="2"/>
  <c r="X73" i="2"/>
  <c r="Y73" i="2" s="1"/>
  <c r="T73" i="2"/>
  <c r="V75" i="2"/>
  <c r="X75" i="2"/>
  <c r="Y75" i="2" s="1"/>
  <c r="T75" i="2"/>
  <c r="V77" i="2"/>
  <c r="X77" i="2"/>
  <c r="Y77" i="2" s="1"/>
  <c r="T77" i="2"/>
  <c r="V79" i="2"/>
  <c r="X79" i="2"/>
  <c r="Y79" i="2" s="1"/>
  <c r="T79" i="2"/>
  <c r="V81" i="2"/>
  <c r="X81" i="2"/>
  <c r="Y81" i="2" s="1"/>
  <c r="T81" i="2"/>
  <c r="X83" i="2"/>
  <c r="Y83" i="2" s="1"/>
  <c r="T83" i="2"/>
  <c r="V83" i="2"/>
  <c r="X85" i="2"/>
  <c r="Y85" i="2" s="1"/>
  <c r="T85" i="2"/>
  <c r="V85" i="2"/>
  <c r="X87" i="2"/>
  <c r="Y87" i="2" s="1"/>
  <c r="T87" i="2"/>
  <c r="V87" i="2"/>
  <c r="X89" i="2"/>
  <c r="Y89" i="2" s="1"/>
  <c r="T89" i="2"/>
  <c r="V89" i="2"/>
  <c r="X91" i="2"/>
  <c r="Y91" i="2" s="1"/>
  <c r="T91" i="2"/>
  <c r="V91" i="2"/>
  <c r="X93" i="2"/>
  <c r="Y93" i="2" s="1"/>
  <c r="T93" i="2"/>
  <c r="V93" i="2"/>
  <c r="X95" i="2"/>
  <c r="Y95" i="2" s="1"/>
  <c r="T95" i="2"/>
  <c r="V95" i="2"/>
  <c r="X97" i="2"/>
  <c r="Y97" i="2" s="1"/>
  <c r="T97" i="2"/>
  <c r="V97" i="2"/>
  <c r="X99" i="2"/>
  <c r="Y99" i="2" s="1"/>
  <c r="T99" i="2"/>
  <c r="V99" i="2"/>
  <c r="X101" i="2"/>
  <c r="Y101" i="2" s="1"/>
  <c r="T101" i="2"/>
  <c r="V101" i="2"/>
  <c r="X103" i="2"/>
  <c r="Y103" i="2" s="1"/>
  <c r="T103" i="2"/>
  <c r="V103" i="2"/>
  <c r="X105" i="2"/>
  <c r="Y105" i="2" s="1"/>
  <c r="T105" i="2"/>
  <c r="V105" i="2"/>
  <c r="X107" i="2"/>
  <c r="Y107" i="2" s="1"/>
  <c r="T107" i="2"/>
  <c r="V107" i="2"/>
  <c r="X109" i="2"/>
  <c r="Y109" i="2" s="1"/>
  <c r="T109" i="2"/>
  <c r="V109" i="2"/>
  <c r="X111" i="2"/>
  <c r="Y111" i="2" s="1"/>
  <c r="T111" i="2"/>
  <c r="V111" i="2"/>
  <c r="X113" i="2"/>
  <c r="Y113" i="2" s="1"/>
  <c r="T113" i="2"/>
  <c r="V113" i="2"/>
  <c r="X115" i="2"/>
  <c r="Y115" i="2" s="1"/>
  <c r="T115" i="2"/>
  <c r="V115" i="2"/>
  <c r="X117" i="2"/>
  <c r="Y117" i="2" s="1"/>
  <c r="T117" i="2"/>
  <c r="V117" i="2"/>
  <c r="X119" i="2"/>
  <c r="Y119" i="2" s="1"/>
  <c r="T119" i="2"/>
  <c r="V119" i="2"/>
  <c r="X121" i="2"/>
  <c r="Y121" i="2" s="1"/>
  <c r="T121" i="2"/>
  <c r="V121" i="2"/>
  <c r="X123" i="2"/>
  <c r="Y123" i="2" s="1"/>
  <c r="T123" i="2"/>
  <c r="V123" i="2"/>
  <c r="X125" i="2"/>
  <c r="Y125" i="2" s="1"/>
  <c r="T125" i="2"/>
  <c r="V125" i="2"/>
  <c r="X127" i="2"/>
  <c r="Y127" i="2" s="1"/>
  <c r="T127" i="2"/>
  <c r="V127" i="2"/>
  <c r="X129" i="2"/>
  <c r="Y129" i="2" s="1"/>
  <c r="T129" i="2"/>
  <c r="V129" i="2"/>
  <c r="V131" i="2"/>
  <c r="X131" i="2"/>
  <c r="Y131" i="2" s="1"/>
  <c r="T131" i="2"/>
  <c r="V133" i="2"/>
  <c r="X133" i="2"/>
  <c r="Y133" i="2" s="1"/>
  <c r="T133" i="2"/>
  <c r="V135" i="2"/>
  <c r="X135" i="2"/>
  <c r="Y135" i="2" s="1"/>
  <c r="T135" i="2"/>
  <c r="V137" i="2"/>
  <c r="X137" i="2"/>
  <c r="Y137" i="2" s="1"/>
  <c r="T137" i="2"/>
  <c r="V139" i="2"/>
  <c r="X139" i="2"/>
  <c r="Y139" i="2" s="1"/>
  <c r="T139" i="2"/>
  <c r="V141" i="2"/>
  <c r="X141" i="2"/>
  <c r="Y141" i="2" s="1"/>
  <c r="T141" i="2"/>
  <c r="V143" i="2"/>
  <c r="X143" i="2"/>
  <c r="Y143" i="2" s="1"/>
  <c r="T143" i="2"/>
  <c r="V145" i="2"/>
  <c r="X145" i="2"/>
  <c r="Y145" i="2" s="1"/>
  <c r="T145" i="2"/>
  <c r="V147" i="2"/>
  <c r="X147" i="2"/>
  <c r="Y147" i="2" s="1"/>
  <c r="T147" i="2"/>
  <c r="V149" i="2"/>
  <c r="X149" i="2"/>
  <c r="Y149" i="2" s="1"/>
  <c r="T149" i="2"/>
  <c r="V151" i="2"/>
  <c r="X151" i="2"/>
  <c r="Y151" i="2" s="1"/>
  <c r="T151" i="2"/>
  <c r="V153" i="2"/>
  <c r="X153" i="2"/>
  <c r="Y153" i="2" s="1"/>
  <c r="T153" i="2"/>
  <c r="V155" i="2"/>
  <c r="X155" i="2"/>
  <c r="Y155" i="2" s="1"/>
  <c r="T155" i="2"/>
  <c r="V157" i="2"/>
  <c r="X157" i="2"/>
  <c r="Y157" i="2" s="1"/>
  <c r="T157" i="2"/>
  <c r="V159" i="2"/>
  <c r="X159" i="2"/>
  <c r="Y159" i="2" s="1"/>
  <c r="T159" i="2"/>
  <c r="V161" i="2"/>
  <c r="X161" i="2"/>
  <c r="Y161" i="2" s="1"/>
  <c r="T161" i="2"/>
  <c r="V163" i="2"/>
  <c r="X163" i="2"/>
  <c r="Y163" i="2" s="1"/>
  <c r="T163" i="2"/>
  <c r="V165" i="2"/>
  <c r="X165" i="2"/>
  <c r="Y165" i="2" s="1"/>
  <c r="T165" i="2"/>
  <c r="V167" i="2"/>
  <c r="X167" i="2"/>
  <c r="Y167" i="2" s="1"/>
  <c r="T167" i="2"/>
  <c r="V169" i="2"/>
  <c r="X169" i="2"/>
  <c r="Y169" i="2" s="1"/>
  <c r="T169" i="2"/>
  <c r="V171" i="2"/>
  <c r="X171" i="2"/>
  <c r="Y171" i="2" s="1"/>
  <c r="T171" i="2"/>
  <c r="V173" i="2"/>
  <c r="X173" i="2"/>
  <c r="Y173" i="2" s="1"/>
  <c r="T173" i="2"/>
  <c r="V175" i="2"/>
  <c r="X175" i="2"/>
  <c r="Y175" i="2" s="1"/>
  <c r="T175" i="2"/>
  <c r="V177" i="2"/>
  <c r="X177" i="2"/>
  <c r="Y177" i="2" s="1"/>
  <c r="T177" i="2"/>
  <c r="V179" i="2"/>
  <c r="X179" i="2"/>
  <c r="Y179" i="2" s="1"/>
  <c r="T179" i="2"/>
  <c r="V181" i="2"/>
  <c r="X181" i="2"/>
  <c r="Y181" i="2" s="1"/>
  <c r="T181" i="2"/>
  <c r="V183" i="2"/>
  <c r="X183" i="2"/>
  <c r="Y183" i="2" s="1"/>
  <c r="T183" i="2"/>
  <c r="V185" i="2"/>
  <c r="X185" i="2"/>
  <c r="Y185" i="2" s="1"/>
  <c r="T185" i="2"/>
  <c r="V187" i="2"/>
  <c r="X187" i="2"/>
  <c r="Y187" i="2" s="1"/>
  <c r="T187" i="2"/>
  <c r="V189" i="2"/>
  <c r="X189" i="2"/>
  <c r="Y189" i="2" s="1"/>
  <c r="T189" i="2"/>
  <c r="V191" i="2"/>
  <c r="X191" i="2"/>
  <c r="Y191" i="2" s="1"/>
  <c r="T191" i="2"/>
  <c r="V193" i="2"/>
  <c r="X193" i="2"/>
  <c r="Y193" i="2" s="1"/>
  <c r="T193" i="2"/>
  <c r="V195" i="2"/>
  <c r="X195" i="2"/>
  <c r="Y195" i="2" s="1"/>
  <c r="T195" i="2"/>
  <c r="V197" i="2"/>
  <c r="X197" i="2"/>
  <c r="Y197" i="2" s="1"/>
  <c r="T197" i="2"/>
  <c r="V199" i="2"/>
  <c r="X199" i="2"/>
  <c r="Y199" i="2" s="1"/>
  <c r="T199" i="2"/>
  <c r="V201" i="2"/>
  <c r="X201" i="2"/>
  <c r="Y201" i="2" s="1"/>
  <c r="T201" i="2"/>
  <c r="V203" i="2"/>
  <c r="X203" i="2"/>
  <c r="Y203" i="2" s="1"/>
  <c r="T203" i="2"/>
  <c r="V205" i="2"/>
  <c r="X205" i="2"/>
  <c r="Y205" i="2" s="1"/>
  <c r="T205" i="2"/>
  <c r="X207" i="2"/>
  <c r="Y207" i="2" s="1"/>
  <c r="T207" i="2"/>
  <c r="V207" i="2"/>
  <c r="X209" i="2"/>
  <c r="Y209" i="2" s="1"/>
  <c r="T209" i="2"/>
  <c r="V209" i="2"/>
  <c r="X211" i="2"/>
  <c r="Y211" i="2" s="1"/>
  <c r="T211" i="2"/>
  <c r="V211" i="2"/>
  <c r="X213" i="2"/>
  <c r="Y213" i="2" s="1"/>
  <c r="T213" i="2"/>
  <c r="V213" i="2"/>
  <c r="X215" i="2"/>
  <c r="Y215" i="2" s="1"/>
  <c r="T215" i="2"/>
  <c r="V215" i="2"/>
  <c r="X217" i="2"/>
  <c r="Y217" i="2" s="1"/>
  <c r="T217" i="2"/>
  <c r="V217" i="2"/>
  <c r="X219" i="2"/>
  <c r="Y219" i="2" s="1"/>
  <c r="T219" i="2"/>
  <c r="V219" i="2"/>
  <c r="X221" i="2"/>
  <c r="Y221" i="2" s="1"/>
  <c r="T221" i="2"/>
  <c r="V221" i="2"/>
  <c r="X223" i="2"/>
  <c r="Y223" i="2" s="1"/>
  <c r="T223" i="2"/>
  <c r="V223" i="2"/>
  <c r="X225" i="2"/>
  <c r="Y225" i="2" s="1"/>
  <c r="T225" i="2"/>
  <c r="V225" i="2"/>
  <c r="X227" i="2"/>
  <c r="Y227" i="2" s="1"/>
  <c r="T227" i="2"/>
  <c r="V227" i="2"/>
  <c r="X229" i="2"/>
  <c r="Y229" i="2" s="1"/>
  <c r="T229" i="2"/>
  <c r="V229" i="2"/>
  <c r="X231" i="2"/>
  <c r="Y231" i="2" s="1"/>
  <c r="T231" i="2"/>
  <c r="V231" i="2"/>
  <c r="X233" i="2"/>
  <c r="Y233" i="2" s="1"/>
  <c r="T233" i="2"/>
  <c r="V233" i="2"/>
  <c r="X235" i="2"/>
  <c r="Y235" i="2" s="1"/>
  <c r="T235" i="2"/>
  <c r="V235" i="2"/>
  <c r="X237" i="2"/>
  <c r="Y237" i="2" s="1"/>
  <c r="T237" i="2"/>
  <c r="V237" i="2"/>
  <c r="X239" i="2"/>
  <c r="Y239" i="2" s="1"/>
  <c r="T239" i="2"/>
  <c r="V239" i="2"/>
  <c r="X241" i="2"/>
  <c r="Y241" i="2" s="1"/>
  <c r="T241" i="2"/>
  <c r="V241" i="2"/>
  <c r="X243" i="2"/>
  <c r="Y243" i="2" s="1"/>
  <c r="T243" i="2"/>
  <c r="V243" i="2"/>
  <c r="X245" i="2"/>
  <c r="Y245" i="2" s="1"/>
  <c r="T245" i="2"/>
  <c r="V245" i="2"/>
  <c r="X247" i="2"/>
  <c r="Y247" i="2" s="1"/>
  <c r="T247" i="2"/>
  <c r="V247" i="2"/>
  <c r="X249" i="2"/>
  <c r="Y249" i="2" s="1"/>
  <c r="T249" i="2"/>
  <c r="V249" i="2"/>
  <c r="X251" i="2"/>
  <c r="Y251" i="2" s="1"/>
  <c r="T251" i="2"/>
  <c r="V251" i="2"/>
  <c r="X253" i="2"/>
  <c r="Y253" i="2" s="1"/>
  <c r="T253" i="2"/>
  <c r="V253" i="2"/>
  <c r="X255" i="2"/>
  <c r="Y255" i="2" s="1"/>
  <c r="T255" i="2"/>
  <c r="V255" i="2"/>
  <c r="X257" i="2"/>
  <c r="Y257" i="2" s="1"/>
  <c r="T257" i="2"/>
  <c r="V257" i="2"/>
  <c r="X259" i="2"/>
  <c r="Y259" i="2" s="1"/>
  <c r="T259" i="2"/>
  <c r="V259" i="2"/>
  <c r="X261" i="2"/>
  <c r="Y261" i="2" s="1"/>
  <c r="T261" i="2"/>
  <c r="V261" i="2"/>
  <c r="X263" i="2"/>
  <c r="Y263" i="2" s="1"/>
  <c r="T263" i="2"/>
  <c r="V263" i="2"/>
  <c r="X265" i="2"/>
  <c r="Y265" i="2" s="1"/>
  <c r="T265" i="2"/>
  <c r="V265" i="2"/>
  <c r="X267" i="2"/>
  <c r="Y267" i="2" s="1"/>
  <c r="T267" i="2"/>
  <c r="V267" i="2"/>
  <c r="X269" i="2"/>
  <c r="Y269" i="2" s="1"/>
  <c r="T269" i="2"/>
  <c r="V269" i="2"/>
  <c r="V271" i="2"/>
  <c r="X271" i="2"/>
  <c r="Y271" i="2" s="1"/>
  <c r="T271" i="2"/>
  <c r="V273" i="2"/>
  <c r="X273" i="2"/>
  <c r="Y273" i="2" s="1"/>
  <c r="T273" i="2"/>
  <c r="V275" i="2"/>
  <c r="X275" i="2"/>
  <c r="Y275" i="2" s="1"/>
  <c r="T275" i="2"/>
  <c r="V277" i="2"/>
  <c r="X277" i="2"/>
  <c r="Y277" i="2" s="1"/>
  <c r="T277" i="2"/>
  <c r="V279" i="2"/>
  <c r="X279" i="2"/>
  <c r="Y279" i="2" s="1"/>
  <c r="T279" i="2"/>
  <c r="V281" i="2"/>
  <c r="X281" i="2"/>
  <c r="Y281" i="2" s="1"/>
  <c r="T281" i="2"/>
  <c r="V283" i="2"/>
  <c r="X283" i="2"/>
  <c r="Y283" i="2" s="1"/>
  <c r="T283" i="2"/>
  <c r="V285" i="2"/>
  <c r="X285" i="2"/>
  <c r="Y285" i="2" s="1"/>
  <c r="T285" i="2"/>
  <c r="V287" i="2"/>
  <c r="X287" i="2"/>
  <c r="Y287" i="2" s="1"/>
  <c r="T287" i="2"/>
  <c r="V289" i="2"/>
  <c r="X289" i="2"/>
  <c r="Y289" i="2" s="1"/>
  <c r="T289" i="2"/>
  <c r="V291" i="2"/>
  <c r="X291" i="2"/>
  <c r="Y291" i="2" s="1"/>
  <c r="T291" i="2"/>
  <c r="V293" i="2"/>
  <c r="X293" i="2"/>
  <c r="Y293" i="2" s="1"/>
  <c r="T293" i="2"/>
  <c r="V295" i="2"/>
  <c r="X295" i="2"/>
  <c r="Y295" i="2" s="1"/>
  <c r="T295" i="2"/>
  <c r="V297" i="2"/>
  <c r="X297" i="2"/>
  <c r="Y297" i="2" s="1"/>
  <c r="T297" i="2"/>
  <c r="V299" i="2"/>
  <c r="X299" i="2"/>
  <c r="Y299" i="2" s="1"/>
  <c r="T299" i="2"/>
  <c r="V301" i="2"/>
  <c r="X301" i="2"/>
  <c r="Y301" i="2" s="1"/>
  <c r="T301" i="2"/>
  <c r="V303" i="2"/>
  <c r="X303" i="2"/>
  <c r="Y303" i="2" s="1"/>
  <c r="T303" i="2"/>
  <c r="V305" i="2"/>
  <c r="X305" i="2"/>
  <c r="Y305" i="2" s="1"/>
  <c r="T305" i="2"/>
  <c r="V307" i="2"/>
  <c r="X307" i="2"/>
  <c r="Y307" i="2" s="1"/>
  <c r="T307" i="2"/>
  <c r="V309" i="2"/>
  <c r="X309" i="2"/>
  <c r="Y309" i="2" s="1"/>
  <c r="T309" i="2"/>
  <c r="V311" i="2"/>
  <c r="X311" i="2"/>
  <c r="Y311" i="2" s="1"/>
  <c r="T311" i="2"/>
  <c r="V313" i="2"/>
  <c r="X313" i="2"/>
  <c r="Y313" i="2" s="1"/>
  <c r="T313" i="2"/>
  <c r="V315" i="2"/>
  <c r="X315" i="2"/>
  <c r="Y315" i="2" s="1"/>
  <c r="T315" i="2"/>
  <c r="V317" i="2"/>
  <c r="X317" i="2"/>
  <c r="Y317" i="2" s="1"/>
  <c r="T317" i="2"/>
  <c r="V319" i="2"/>
  <c r="X319" i="2"/>
  <c r="Y319" i="2" s="1"/>
  <c r="T319" i="2"/>
  <c r="V321" i="2"/>
  <c r="X321" i="2"/>
  <c r="Y321" i="2" s="1"/>
  <c r="T321" i="2"/>
  <c r="V323" i="2"/>
  <c r="X323" i="2"/>
  <c r="Y323" i="2" s="1"/>
  <c r="T323" i="2"/>
  <c r="V325" i="2"/>
  <c r="X325" i="2"/>
  <c r="Y325" i="2" s="1"/>
  <c r="T325" i="2"/>
  <c r="V327" i="2"/>
  <c r="X327" i="2"/>
  <c r="Y327" i="2" s="1"/>
  <c r="T327" i="2"/>
  <c r="V329" i="2"/>
  <c r="X329" i="2"/>
  <c r="Y329" i="2" s="1"/>
  <c r="T329" i="2"/>
  <c r="V331" i="2"/>
  <c r="X331" i="2"/>
  <c r="Y331" i="2" s="1"/>
  <c r="T331" i="2"/>
  <c r="V333" i="2"/>
  <c r="X333" i="2"/>
  <c r="Y333" i="2" s="1"/>
  <c r="T333" i="2"/>
  <c r="V335" i="2"/>
  <c r="X335" i="2"/>
  <c r="Y335" i="2" s="1"/>
  <c r="T335" i="2"/>
  <c r="V337" i="2"/>
  <c r="X337" i="2"/>
  <c r="Y337" i="2" s="1"/>
  <c r="T337" i="2"/>
  <c r="V339" i="2"/>
  <c r="X339" i="2"/>
  <c r="Y339" i="2" s="1"/>
  <c r="T339" i="2"/>
  <c r="V341" i="2"/>
  <c r="X341" i="2"/>
  <c r="Y341" i="2" s="1"/>
  <c r="T341" i="2"/>
  <c r="V343" i="2"/>
  <c r="X343" i="2"/>
  <c r="Y343" i="2" s="1"/>
  <c r="T343" i="2"/>
  <c r="V345" i="2"/>
  <c r="X345" i="2"/>
  <c r="Y345" i="2" s="1"/>
  <c r="T345" i="2"/>
  <c r="V347" i="2"/>
  <c r="X347" i="2"/>
  <c r="Y347" i="2" s="1"/>
  <c r="T347" i="2"/>
  <c r="V349" i="2"/>
  <c r="X349" i="2"/>
  <c r="Y349" i="2" s="1"/>
  <c r="T349" i="2"/>
  <c r="V351" i="2"/>
  <c r="X351" i="2"/>
  <c r="Y351" i="2" s="1"/>
  <c r="T351" i="2"/>
  <c r="V353" i="2"/>
  <c r="X353" i="2"/>
  <c r="Y353" i="2" s="1"/>
  <c r="T353" i="2"/>
  <c r="V355" i="2"/>
  <c r="X355" i="2"/>
  <c r="Y355" i="2" s="1"/>
  <c r="T355" i="2"/>
  <c r="V357" i="2"/>
  <c r="X357" i="2"/>
  <c r="Y357" i="2" s="1"/>
  <c r="T357" i="2"/>
  <c r="V359" i="2"/>
  <c r="X359" i="2"/>
  <c r="Y359" i="2" s="1"/>
  <c r="T359" i="2"/>
  <c r="V361" i="2"/>
  <c r="X361" i="2"/>
  <c r="Y361" i="2" s="1"/>
  <c r="T361" i="2"/>
  <c r="V363" i="2"/>
  <c r="X363" i="2"/>
  <c r="Y363" i="2" s="1"/>
  <c r="T363" i="2"/>
  <c r="V365" i="2"/>
  <c r="X365" i="2"/>
  <c r="Y365" i="2" s="1"/>
  <c r="T365" i="2"/>
  <c r="V367" i="2"/>
  <c r="X367" i="2"/>
  <c r="Y367" i="2" s="1"/>
  <c r="T367" i="2"/>
  <c r="V369" i="2"/>
  <c r="X369" i="2"/>
  <c r="Y369" i="2" s="1"/>
  <c r="T369" i="2"/>
  <c r="V371" i="2"/>
  <c r="X371" i="2"/>
  <c r="Y371" i="2" s="1"/>
  <c r="T371" i="2"/>
  <c r="V373" i="2"/>
  <c r="X373" i="2"/>
  <c r="Y373" i="2" s="1"/>
  <c r="T373" i="2"/>
  <c r="V375" i="2"/>
  <c r="X375" i="2"/>
  <c r="Y375" i="2" s="1"/>
  <c r="T375" i="2"/>
  <c r="X377" i="2"/>
  <c r="Y377" i="2" s="1"/>
  <c r="T377" i="2"/>
  <c r="V377" i="2"/>
  <c r="X379" i="2"/>
  <c r="Y379" i="2" s="1"/>
  <c r="T379" i="2"/>
  <c r="V379" i="2"/>
  <c r="X381" i="2"/>
  <c r="Y381" i="2" s="1"/>
  <c r="T381" i="2"/>
  <c r="V381" i="2"/>
  <c r="X383" i="2"/>
  <c r="Y383" i="2" s="1"/>
  <c r="T383" i="2"/>
  <c r="V383" i="2"/>
  <c r="X385" i="2"/>
  <c r="Y385" i="2" s="1"/>
  <c r="T385" i="2"/>
  <c r="V385" i="2"/>
  <c r="X387" i="2"/>
  <c r="Y387" i="2" s="1"/>
  <c r="T387" i="2"/>
  <c r="V387" i="2"/>
  <c r="X389" i="2"/>
  <c r="Y389" i="2" s="1"/>
  <c r="T389" i="2"/>
  <c r="V389" i="2"/>
  <c r="X391" i="2"/>
  <c r="Y391" i="2" s="1"/>
  <c r="T391" i="2"/>
  <c r="V391" i="2"/>
  <c r="X393" i="2"/>
  <c r="Y393" i="2" s="1"/>
  <c r="T393" i="2"/>
  <c r="V393" i="2"/>
  <c r="X395" i="2"/>
  <c r="Y395" i="2" s="1"/>
  <c r="T395" i="2"/>
  <c r="V395" i="2"/>
  <c r="X397" i="2"/>
  <c r="Y397" i="2" s="1"/>
  <c r="T397" i="2"/>
  <c r="V397" i="2"/>
  <c r="X399" i="2"/>
  <c r="Y399" i="2" s="1"/>
  <c r="T399" i="2"/>
  <c r="V399" i="2"/>
  <c r="X401" i="2"/>
  <c r="Y401" i="2" s="1"/>
  <c r="T401" i="2"/>
  <c r="V401" i="2"/>
  <c r="X403" i="2"/>
  <c r="Y403" i="2" s="1"/>
  <c r="T403" i="2"/>
  <c r="V403" i="2"/>
  <c r="X405" i="2"/>
  <c r="Y405" i="2" s="1"/>
  <c r="T405" i="2"/>
  <c r="V405" i="2"/>
  <c r="X407" i="2"/>
  <c r="Y407" i="2" s="1"/>
  <c r="T407" i="2"/>
  <c r="V407" i="2"/>
  <c r="X409" i="2"/>
  <c r="Y409" i="2" s="1"/>
  <c r="T409" i="2"/>
  <c r="V409" i="2"/>
  <c r="X411" i="2"/>
  <c r="Y411" i="2" s="1"/>
  <c r="T411" i="2"/>
  <c r="V411" i="2"/>
  <c r="X413" i="2"/>
  <c r="Y413" i="2" s="1"/>
  <c r="T413" i="2"/>
  <c r="V413" i="2"/>
  <c r="X415" i="2"/>
  <c r="Y415" i="2" s="1"/>
  <c r="T415" i="2"/>
  <c r="V415" i="2"/>
  <c r="X417" i="2"/>
  <c r="Y417" i="2" s="1"/>
  <c r="T417" i="2"/>
  <c r="V417" i="2"/>
  <c r="X419" i="2"/>
  <c r="Y419" i="2" s="1"/>
  <c r="T419" i="2"/>
  <c r="V419" i="2"/>
  <c r="X421" i="2"/>
  <c r="Y421" i="2" s="1"/>
  <c r="T421" i="2"/>
  <c r="V421" i="2"/>
  <c r="X423" i="2"/>
  <c r="Y423" i="2" s="1"/>
  <c r="T423" i="2"/>
  <c r="V423" i="2"/>
  <c r="X425" i="2"/>
  <c r="Y425" i="2" s="1"/>
  <c r="T425" i="2"/>
  <c r="V425" i="2"/>
  <c r="X427" i="2"/>
  <c r="Y427" i="2" s="1"/>
  <c r="T427" i="2"/>
  <c r="V427" i="2"/>
  <c r="X429" i="2"/>
  <c r="Y429" i="2" s="1"/>
  <c r="T429" i="2"/>
  <c r="V429" i="2"/>
  <c r="X431" i="2"/>
  <c r="Y431" i="2" s="1"/>
  <c r="T431" i="2"/>
  <c r="V431" i="2"/>
  <c r="X433" i="2"/>
  <c r="Y433" i="2" s="1"/>
  <c r="T433" i="2"/>
  <c r="V433" i="2"/>
  <c r="X435" i="2"/>
  <c r="Y435" i="2" s="1"/>
  <c r="T435" i="2"/>
  <c r="V435" i="2"/>
  <c r="X437" i="2"/>
  <c r="Y437" i="2" s="1"/>
  <c r="T437" i="2"/>
  <c r="V437" i="2"/>
  <c r="X439" i="2"/>
  <c r="Y439" i="2" s="1"/>
  <c r="T439" i="2"/>
  <c r="V439" i="2"/>
  <c r="X441" i="2"/>
  <c r="Y441" i="2" s="1"/>
  <c r="T441" i="2"/>
  <c r="V441" i="2"/>
  <c r="X443" i="2"/>
  <c r="Y443" i="2" s="1"/>
  <c r="T443" i="2"/>
  <c r="V443" i="2"/>
  <c r="X445" i="2"/>
  <c r="Y445" i="2" s="1"/>
  <c r="T445" i="2"/>
  <c r="V445" i="2"/>
  <c r="X447" i="2"/>
  <c r="Y447" i="2" s="1"/>
  <c r="T447" i="2"/>
  <c r="V447" i="2"/>
  <c r="X449" i="2"/>
  <c r="Y449" i="2" s="1"/>
  <c r="T449" i="2"/>
  <c r="V449" i="2"/>
  <c r="X451" i="2"/>
  <c r="Y451" i="2" s="1"/>
  <c r="T451" i="2"/>
  <c r="V451" i="2"/>
  <c r="X453" i="2"/>
  <c r="Y453" i="2" s="1"/>
  <c r="T453" i="2"/>
  <c r="V453" i="2"/>
  <c r="X455" i="2"/>
  <c r="Y455" i="2" s="1"/>
  <c r="T455" i="2"/>
  <c r="V455" i="2"/>
  <c r="X457" i="2"/>
  <c r="Y457" i="2" s="1"/>
  <c r="T457" i="2"/>
  <c r="V457" i="2"/>
  <c r="X459" i="2"/>
  <c r="Y459" i="2" s="1"/>
  <c r="T459" i="2"/>
  <c r="V459" i="2"/>
  <c r="X461" i="2"/>
  <c r="Y461" i="2" s="1"/>
  <c r="T461" i="2"/>
  <c r="V461" i="2"/>
  <c r="X463" i="2"/>
  <c r="Y463" i="2" s="1"/>
  <c r="T463" i="2"/>
  <c r="V463" i="2"/>
  <c r="X465" i="2"/>
  <c r="Y465" i="2" s="1"/>
  <c r="T465" i="2"/>
  <c r="V465" i="2"/>
  <c r="X467" i="2"/>
  <c r="Y467" i="2" s="1"/>
  <c r="T467" i="2"/>
  <c r="V467" i="2"/>
  <c r="X469" i="2"/>
  <c r="Y469" i="2" s="1"/>
  <c r="T469" i="2"/>
  <c r="V469" i="2"/>
  <c r="X471" i="2"/>
  <c r="Y471" i="2" s="1"/>
  <c r="T471" i="2"/>
  <c r="V471" i="2"/>
  <c r="X473" i="2"/>
  <c r="Y473" i="2" s="1"/>
  <c r="T473" i="2"/>
  <c r="V473" i="2"/>
  <c r="X475" i="2"/>
  <c r="Y475" i="2" s="1"/>
  <c r="T475" i="2"/>
  <c r="V475" i="2"/>
  <c r="X477" i="2"/>
  <c r="Y477" i="2" s="1"/>
  <c r="T477" i="2"/>
  <c r="V477" i="2"/>
  <c r="X8" i="2"/>
  <c r="Y8" i="2" s="1"/>
  <c r="T8" i="2"/>
  <c r="V8" i="2"/>
  <c r="V9" i="2"/>
  <c r="X9" i="2"/>
  <c r="Y9" i="2" s="1"/>
  <c r="T9" i="2"/>
  <c r="X10" i="2"/>
  <c r="Y10" i="2" s="1"/>
  <c r="T10" i="2"/>
  <c r="V10" i="2"/>
  <c r="V11" i="2"/>
  <c r="X11" i="2"/>
  <c r="Y11" i="2" s="1"/>
  <c r="T11" i="2"/>
  <c r="X12" i="2"/>
  <c r="Y12" i="2" s="1"/>
  <c r="T12" i="2"/>
  <c r="V12" i="2"/>
  <c r="X46" i="2"/>
  <c r="Y46" i="2" s="1"/>
  <c r="T46" i="2"/>
  <c r="V46" i="2"/>
  <c r="X48" i="2"/>
  <c r="Y48" i="2" s="1"/>
  <c r="T48" i="2"/>
  <c r="V48" i="2"/>
  <c r="X50" i="2"/>
  <c r="Y50" i="2" s="1"/>
  <c r="T50" i="2"/>
  <c r="V50" i="2"/>
  <c r="X52" i="2"/>
  <c r="Y52" i="2" s="1"/>
  <c r="T52" i="2"/>
  <c r="V52" i="2"/>
  <c r="X54" i="2"/>
  <c r="Y54" i="2" s="1"/>
  <c r="T54" i="2"/>
  <c r="V54" i="2"/>
  <c r="X56" i="2"/>
  <c r="Y56" i="2" s="1"/>
  <c r="T56" i="2"/>
  <c r="V56" i="2"/>
  <c r="X58" i="2"/>
  <c r="Y58" i="2" s="1"/>
  <c r="T58" i="2"/>
  <c r="V58" i="2"/>
  <c r="X60" i="2"/>
  <c r="Y60" i="2" s="1"/>
  <c r="T60" i="2"/>
  <c r="V60" i="2"/>
  <c r="X62" i="2"/>
  <c r="Y62" i="2" s="1"/>
  <c r="T62" i="2"/>
  <c r="V62" i="2"/>
  <c r="X64" i="2"/>
  <c r="Y64" i="2" s="1"/>
  <c r="T64" i="2"/>
  <c r="V64" i="2"/>
  <c r="X66" i="2"/>
  <c r="Y66" i="2" s="1"/>
  <c r="T66" i="2"/>
  <c r="V66" i="2"/>
  <c r="X68" i="2"/>
  <c r="Y68" i="2" s="1"/>
  <c r="T68" i="2"/>
  <c r="V68" i="2"/>
  <c r="X70" i="2"/>
  <c r="Y70" i="2" s="1"/>
  <c r="T70" i="2"/>
  <c r="V70" i="2"/>
  <c r="X72" i="2"/>
  <c r="Y72" i="2" s="1"/>
  <c r="T72" i="2"/>
  <c r="V72" i="2"/>
  <c r="X74" i="2"/>
  <c r="Y74" i="2" s="1"/>
  <c r="T74" i="2"/>
  <c r="V74" i="2"/>
  <c r="X76" i="2"/>
  <c r="Y76" i="2" s="1"/>
  <c r="T76" i="2"/>
  <c r="V76" i="2"/>
  <c r="X78" i="2"/>
  <c r="Y78" i="2" s="1"/>
  <c r="T78" i="2"/>
  <c r="V78" i="2"/>
  <c r="X80" i="2"/>
  <c r="Y80" i="2" s="1"/>
  <c r="T80" i="2"/>
  <c r="V80" i="2"/>
  <c r="X82" i="2"/>
  <c r="Y82" i="2" s="1"/>
  <c r="T82" i="2"/>
  <c r="V82" i="2"/>
  <c r="X84" i="2"/>
  <c r="Y84" i="2" s="1"/>
  <c r="T84" i="2"/>
  <c r="V84" i="2"/>
  <c r="X86" i="2"/>
  <c r="Y86" i="2" s="1"/>
  <c r="T86" i="2"/>
  <c r="V86" i="2"/>
  <c r="X88" i="2"/>
  <c r="Y88" i="2" s="1"/>
  <c r="T88" i="2"/>
  <c r="V88" i="2"/>
  <c r="X90" i="2"/>
  <c r="Y90" i="2" s="1"/>
  <c r="T90" i="2"/>
  <c r="V90" i="2"/>
  <c r="X92" i="2"/>
  <c r="Y92" i="2" s="1"/>
  <c r="T92" i="2"/>
  <c r="V92" i="2"/>
  <c r="X94" i="2"/>
  <c r="Y94" i="2" s="1"/>
  <c r="T94" i="2"/>
  <c r="V94" i="2"/>
  <c r="X96" i="2"/>
  <c r="Y96" i="2" s="1"/>
  <c r="T96" i="2"/>
  <c r="V96" i="2"/>
  <c r="X98" i="2"/>
  <c r="Y98" i="2" s="1"/>
  <c r="T98" i="2"/>
  <c r="V98" i="2"/>
  <c r="X100" i="2"/>
  <c r="Y100" i="2" s="1"/>
  <c r="T100" i="2"/>
  <c r="V100" i="2"/>
  <c r="X102" i="2"/>
  <c r="Y102" i="2" s="1"/>
  <c r="T102" i="2"/>
  <c r="V102" i="2"/>
  <c r="X104" i="2"/>
  <c r="Y104" i="2" s="1"/>
  <c r="T104" i="2"/>
  <c r="V104" i="2"/>
  <c r="X106" i="2"/>
  <c r="Y106" i="2" s="1"/>
  <c r="T106" i="2"/>
  <c r="V106" i="2"/>
  <c r="X108" i="2"/>
  <c r="Y108" i="2" s="1"/>
  <c r="T108" i="2"/>
  <c r="V108" i="2"/>
  <c r="X110" i="2"/>
  <c r="Y110" i="2" s="1"/>
  <c r="T110" i="2"/>
  <c r="V110" i="2"/>
  <c r="X112" i="2"/>
  <c r="Y112" i="2" s="1"/>
  <c r="T112" i="2"/>
  <c r="V112" i="2"/>
  <c r="X114" i="2"/>
  <c r="Y114" i="2" s="1"/>
  <c r="T114" i="2"/>
  <c r="V114" i="2"/>
  <c r="X116" i="2"/>
  <c r="Y116" i="2" s="1"/>
  <c r="T116" i="2"/>
  <c r="V116" i="2"/>
  <c r="X118" i="2"/>
  <c r="Y118" i="2" s="1"/>
  <c r="T118" i="2"/>
  <c r="V118" i="2"/>
  <c r="X120" i="2"/>
  <c r="Y120" i="2" s="1"/>
  <c r="T120" i="2"/>
  <c r="V120" i="2"/>
  <c r="X122" i="2"/>
  <c r="Y122" i="2" s="1"/>
  <c r="T122" i="2"/>
  <c r="V122" i="2"/>
  <c r="X124" i="2"/>
  <c r="Y124" i="2" s="1"/>
  <c r="T124" i="2"/>
  <c r="V124" i="2"/>
  <c r="X126" i="2"/>
  <c r="Y126" i="2" s="1"/>
  <c r="T126" i="2"/>
  <c r="V126" i="2"/>
  <c r="X128" i="2"/>
  <c r="Y128" i="2" s="1"/>
  <c r="T128" i="2"/>
  <c r="V128" i="2"/>
  <c r="V130" i="2"/>
  <c r="X130" i="2"/>
  <c r="Y130" i="2" s="1"/>
  <c r="T130" i="2"/>
  <c r="V132" i="2"/>
  <c r="X132" i="2"/>
  <c r="Y132" i="2" s="1"/>
  <c r="T132" i="2"/>
  <c r="V134" i="2"/>
  <c r="X134" i="2"/>
  <c r="Y134" i="2" s="1"/>
  <c r="T134" i="2"/>
  <c r="V136" i="2"/>
  <c r="X136" i="2"/>
  <c r="Y136" i="2" s="1"/>
  <c r="T136" i="2"/>
  <c r="V138" i="2"/>
  <c r="X138" i="2"/>
  <c r="Y138" i="2" s="1"/>
  <c r="T138" i="2"/>
  <c r="V140" i="2"/>
  <c r="X140" i="2"/>
  <c r="Y140" i="2" s="1"/>
  <c r="T140" i="2"/>
  <c r="V142" i="2"/>
  <c r="X142" i="2"/>
  <c r="Y142" i="2" s="1"/>
  <c r="T142" i="2"/>
  <c r="V144" i="2"/>
  <c r="X144" i="2"/>
  <c r="Y144" i="2" s="1"/>
  <c r="T144" i="2"/>
  <c r="V146" i="2"/>
  <c r="X146" i="2"/>
  <c r="Y146" i="2" s="1"/>
  <c r="T146" i="2"/>
  <c r="V148" i="2"/>
  <c r="X148" i="2"/>
  <c r="Y148" i="2" s="1"/>
  <c r="T148" i="2"/>
  <c r="V150" i="2"/>
  <c r="X150" i="2"/>
  <c r="Y150" i="2" s="1"/>
  <c r="T150" i="2"/>
  <c r="V152" i="2"/>
  <c r="X152" i="2"/>
  <c r="Y152" i="2" s="1"/>
  <c r="T152" i="2"/>
  <c r="V154" i="2"/>
  <c r="X154" i="2"/>
  <c r="Y154" i="2" s="1"/>
  <c r="T154" i="2"/>
  <c r="V156" i="2"/>
  <c r="X156" i="2"/>
  <c r="Y156" i="2" s="1"/>
  <c r="T156" i="2"/>
  <c r="V158" i="2"/>
  <c r="X158" i="2"/>
  <c r="Y158" i="2" s="1"/>
  <c r="T158" i="2"/>
  <c r="V160" i="2"/>
  <c r="X160" i="2"/>
  <c r="Y160" i="2" s="1"/>
  <c r="T160" i="2"/>
  <c r="V162" i="2"/>
  <c r="X162" i="2"/>
  <c r="Y162" i="2" s="1"/>
  <c r="T162" i="2"/>
  <c r="V164" i="2"/>
  <c r="X164" i="2"/>
  <c r="Y164" i="2" s="1"/>
  <c r="T164" i="2"/>
  <c r="V166" i="2"/>
  <c r="X166" i="2"/>
  <c r="Y166" i="2" s="1"/>
  <c r="T166" i="2"/>
  <c r="V168" i="2"/>
  <c r="X168" i="2"/>
  <c r="Y168" i="2" s="1"/>
  <c r="T168" i="2"/>
  <c r="V170" i="2"/>
  <c r="X170" i="2"/>
  <c r="Y170" i="2" s="1"/>
  <c r="T170" i="2"/>
  <c r="V172" i="2"/>
  <c r="X172" i="2"/>
  <c r="Y172" i="2" s="1"/>
  <c r="T172" i="2"/>
  <c r="V174" i="2"/>
  <c r="X174" i="2"/>
  <c r="Y174" i="2" s="1"/>
  <c r="T174" i="2"/>
  <c r="V176" i="2"/>
  <c r="X176" i="2"/>
  <c r="Y176" i="2" s="1"/>
  <c r="T176" i="2"/>
  <c r="V178" i="2"/>
  <c r="X178" i="2"/>
  <c r="Y178" i="2" s="1"/>
  <c r="T178" i="2"/>
  <c r="V180" i="2"/>
  <c r="X180" i="2"/>
  <c r="Y180" i="2" s="1"/>
  <c r="T180" i="2"/>
  <c r="V182" i="2"/>
  <c r="X182" i="2"/>
  <c r="Y182" i="2" s="1"/>
  <c r="T182" i="2"/>
  <c r="V184" i="2"/>
  <c r="X184" i="2"/>
  <c r="Y184" i="2" s="1"/>
  <c r="T184" i="2"/>
  <c r="V186" i="2"/>
  <c r="X186" i="2"/>
  <c r="Y186" i="2" s="1"/>
  <c r="T186" i="2"/>
  <c r="V188" i="2"/>
  <c r="X188" i="2"/>
  <c r="Y188" i="2" s="1"/>
  <c r="T188" i="2"/>
  <c r="V190" i="2"/>
  <c r="X190" i="2"/>
  <c r="Y190" i="2" s="1"/>
  <c r="T190" i="2"/>
  <c r="V192" i="2"/>
  <c r="X192" i="2"/>
  <c r="Y192" i="2" s="1"/>
  <c r="T192" i="2"/>
  <c r="V194" i="2"/>
  <c r="X194" i="2"/>
  <c r="Y194" i="2" s="1"/>
  <c r="T194" i="2"/>
  <c r="V196" i="2"/>
  <c r="X196" i="2"/>
  <c r="Y196" i="2" s="1"/>
  <c r="T196" i="2"/>
  <c r="V198" i="2"/>
  <c r="X198" i="2"/>
  <c r="Y198" i="2" s="1"/>
  <c r="T198" i="2"/>
  <c r="V200" i="2"/>
  <c r="X200" i="2"/>
  <c r="Y200" i="2" s="1"/>
  <c r="T200" i="2"/>
  <c r="V202" i="2"/>
  <c r="X202" i="2"/>
  <c r="Y202" i="2" s="1"/>
  <c r="T202" i="2"/>
  <c r="V204" i="2"/>
  <c r="X204" i="2"/>
  <c r="Y204" i="2" s="1"/>
  <c r="T204" i="2"/>
  <c r="V206" i="2"/>
  <c r="X206" i="2"/>
  <c r="Y206" i="2" s="1"/>
  <c r="T206" i="2"/>
  <c r="X208" i="2"/>
  <c r="Y208" i="2" s="1"/>
  <c r="T208" i="2"/>
  <c r="V208" i="2"/>
  <c r="X210" i="2"/>
  <c r="Y210" i="2" s="1"/>
  <c r="T210" i="2"/>
  <c r="V210" i="2"/>
  <c r="X212" i="2"/>
  <c r="Y212" i="2" s="1"/>
  <c r="T212" i="2"/>
  <c r="V212" i="2"/>
  <c r="X214" i="2"/>
  <c r="Y214" i="2" s="1"/>
  <c r="T214" i="2"/>
  <c r="V214" i="2"/>
  <c r="X216" i="2"/>
  <c r="Y216" i="2" s="1"/>
  <c r="T216" i="2"/>
  <c r="V216" i="2"/>
  <c r="X218" i="2"/>
  <c r="Y218" i="2" s="1"/>
  <c r="T218" i="2"/>
  <c r="V218" i="2"/>
  <c r="X220" i="2"/>
  <c r="Y220" i="2" s="1"/>
  <c r="T220" i="2"/>
  <c r="V220" i="2"/>
  <c r="X222" i="2"/>
  <c r="Y222" i="2" s="1"/>
  <c r="T222" i="2"/>
  <c r="V222" i="2"/>
  <c r="X224" i="2"/>
  <c r="Y224" i="2" s="1"/>
  <c r="T224" i="2"/>
  <c r="V224" i="2"/>
  <c r="X226" i="2"/>
  <c r="Y226" i="2" s="1"/>
  <c r="T226" i="2"/>
  <c r="V226" i="2"/>
  <c r="X228" i="2"/>
  <c r="Y228" i="2" s="1"/>
  <c r="T228" i="2"/>
  <c r="V228" i="2"/>
  <c r="X230" i="2"/>
  <c r="Y230" i="2" s="1"/>
  <c r="T230" i="2"/>
  <c r="V230" i="2"/>
  <c r="X232" i="2"/>
  <c r="Y232" i="2" s="1"/>
  <c r="T232" i="2"/>
  <c r="V232" i="2"/>
  <c r="X234" i="2"/>
  <c r="Y234" i="2" s="1"/>
  <c r="T234" i="2"/>
  <c r="V234" i="2"/>
  <c r="X236" i="2"/>
  <c r="Y236" i="2" s="1"/>
  <c r="T236" i="2"/>
  <c r="V236" i="2"/>
  <c r="X238" i="2"/>
  <c r="Y238" i="2" s="1"/>
  <c r="T238" i="2"/>
  <c r="V238" i="2"/>
  <c r="X240" i="2"/>
  <c r="Y240" i="2" s="1"/>
  <c r="T240" i="2"/>
  <c r="V240" i="2"/>
  <c r="X242" i="2"/>
  <c r="Y242" i="2" s="1"/>
  <c r="T242" i="2"/>
  <c r="V242" i="2"/>
  <c r="X244" i="2"/>
  <c r="Y244" i="2" s="1"/>
  <c r="T244" i="2"/>
  <c r="V244" i="2"/>
  <c r="X246" i="2"/>
  <c r="Y246" i="2" s="1"/>
  <c r="T246" i="2"/>
  <c r="V246" i="2"/>
  <c r="X248" i="2"/>
  <c r="Y248" i="2" s="1"/>
  <c r="T248" i="2"/>
  <c r="V248" i="2"/>
  <c r="X250" i="2"/>
  <c r="Y250" i="2" s="1"/>
  <c r="T250" i="2"/>
  <c r="V250" i="2"/>
  <c r="X252" i="2"/>
  <c r="Y252" i="2" s="1"/>
  <c r="T252" i="2"/>
  <c r="V252" i="2"/>
  <c r="X254" i="2"/>
  <c r="Y254" i="2" s="1"/>
  <c r="T254" i="2"/>
  <c r="V254" i="2"/>
  <c r="X256" i="2"/>
  <c r="Y256" i="2" s="1"/>
  <c r="T256" i="2"/>
  <c r="V256" i="2"/>
  <c r="X258" i="2"/>
  <c r="Y258" i="2" s="1"/>
  <c r="T258" i="2"/>
  <c r="V258" i="2"/>
  <c r="X260" i="2"/>
  <c r="Y260" i="2" s="1"/>
  <c r="T260" i="2"/>
  <c r="V260" i="2"/>
  <c r="X262" i="2"/>
  <c r="Y262" i="2" s="1"/>
  <c r="T262" i="2"/>
  <c r="V262" i="2"/>
  <c r="X264" i="2"/>
  <c r="Y264" i="2" s="1"/>
  <c r="T264" i="2"/>
  <c r="V264" i="2"/>
  <c r="X266" i="2"/>
  <c r="Y266" i="2" s="1"/>
  <c r="T266" i="2"/>
  <c r="V266" i="2"/>
  <c r="X268" i="2"/>
  <c r="Y268" i="2" s="1"/>
  <c r="T268" i="2"/>
  <c r="V268" i="2"/>
  <c r="V270" i="2"/>
  <c r="X270" i="2"/>
  <c r="Y270" i="2" s="1"/>
  <c r="T270" i="2"/>
  <c r="V272" i="2"/>
  <c r="X272" i="2"/>
  <c r="Y272" i="2" s="1"/>
  <c r="T272" i="2"/>
  <c r="V274" i="2"/>
  <c r="X274" i="2"/>
  <c r="Y274" i="2" s="1"/>
  <c r="T274" i="2"/>
  <c r="V276" i="2"/>
  <c r="X276" i="2"/>
  <c r="Y276" i="2" s="1"/>
  <c r="T276" i="2"/>
  <c r="V278" i="2"/>
  <c r="X278" i="2"/>
  <c r="Y278" i="2" s="1"/>
  <c r="T278" i="2"/>
  <c r="V280" i="2"/>
  <c r="X280" i="2"/>
  <c r="Y280" i="2" s="1"/>
  <c r="T280" i="2"/>
  <c r="V282" i="2"/>
  <c r="X282" i="2"/>
  <c r="Y282" i="2" s="1"/>
  <c r="T282" i="2"/>
  <c r="V284" i="2"/>
  <c r="X284" i="2"/>
  <c r="Y284" i="2" s="1"/>
  <c r="T284" i="2"/>
  <c r="V286" i="2"/>
  <c r="X286" i="2"/>
  <c r="Y286" i="2" s="1"/>
  <c r="T286" i="2"/>
  <c r="V288" i="2"/>
  <c r="X288" i="2"/>
  <c r="Y288" i="2" s="1"/>
  <c r="T288" i="2"/>
  <c r="V290" i="2"/>
  <c r="X290" i="2"/>
  <c r="Y290" i="2" s="1"/>
  <c r="T290" i="2"/>
  <c r="V292" i="2"/>
  <c r="X292" i="2"/>
  <c r="Y292" i="2" s="1"/>
  <c r="T292" i="2"/>
  <c r="V294" i="2"/>
  <c r="X294" i="2"/>
  <c r="Y294" i="2" s="1"/>
  <c r="T294" i="2"/>
  <c r="V296" i="2"/>
  <c r="X296" i="2"/>
  <c r="Y296" i="2" s="1"/>
  <c r="T296" i="2"/>
  <c r="V298" i="2"/>
  <c r="X298" i="2"/>
  <c r="Y298" i="2" s="1"/>
  <c r="T298" i="2"/>
  <c r="V300" i="2"/>
  <c r="X300" i="2"/>
  <c r="Y300" i="2" s="1"/>
  <c r="T300" i="2"/>
  <c r="V302" i="2"/>
  <c r="X302" i="2"/>
  <c r="Y302" i="2" s="1"/>
  <c r="T302" i="2"/>
  <c r="V304" i="2"/>
  <c r="X304" i="2"/>
  <c r="Y304" i="2" s="1"/>
  <c r="T304" i="2"/>
  <c r="V306" i="2"/>
  <c r="X306" i="2"/>
  <c r="Y306" i="2" s="1"/>
  <c r="T306" i="2"/>
  <c r="V308" i="2"/>
  <c r="X308" i="2"/>
  <c r="Y308" i="2" s="1"/>
  <c r="T308" i="2"/>
  <c r="V310" i="2"/>
  <c r="X310" i="2"/>
  <c r="Y310" i="2" s="1"/>
  <c r="T310" i="2"/>
  <c r="V312" i="2"/>
  <c r="X312" i="2"/>
  <c r="Y312" i="2" s="1"/>
  <c r="T312" i="2"/>
  <c r="V314" i="2"/>
  <c r="X314" i="2"/>
  <c r="Y314" i="2" s="1"/>
  <c r="T314" i="2"/>
  <c r="V316" i="2"/>
  <c r="X316" i="2"/>
  <c r="Y316" i="2" s="1"/>
  <c r="T316" i="2"/>
  <c r="V318" i="2"/>
  <c r="X318" i="2"/>
  <c r="Y318" i="2" s="1"/>
  <c r="T318" i="2"/>
  <c r="V320" i="2"/>
  <c r="X320" i="2"/>
  <c r="Y320" i="2" s="1"/>
  <c r="T320" i="2"/>
  <c r="V322" i="2"/>
  <c r="X322" i="2"/>
  <c r="Y322" i="2" s="1"/>
  <c r="T322" i="2"/>
  <c r="V324" i="2"/>
  <c r="X324" i="2"/>
  <c r="Y324" i="2" s="1"/>
  <c r="T324" i="2"/>
  <c r="V326" i="2"/>
  <c r="X326" i="2"/>
  <c r="Y326" i="2" s="1"/>
  <c r="T326" i="2"/>
  <c r="V328" i="2"/>
  <c r="X328" i="2"/>
  <c r="Y328" i="2" s="1"/>
  <c r="T328" i="2"/>
  <c r="V330" i="2"/>
  <c r="X330" i="2"/>
  <c r="Y330" i="2" s="1"/>
  <c r="T330" i="2"/>
  <c r="V332" i="2"/>
  <c r="X332" i="2"/>
  <c r="Y332" i="2" s="1"/>
  <c r="T332" i="2"/>
  <c r="V334" i="2"/>
  <c r="X334" i="2"/>
  <c r="Y334" i="2" s="1"/>
  <c r="T334" i="2"/>
  <c r="V336" i="2"/>
  <c r="X336" i="2"/>
  <c r="Y336" i="2" s="1"/>
  <c r="T336" i="2"/>
  <c r="V338" i="2"/>
  <c r="X338" i="2"/>
  <c r="Y338" i="2" s="1"/>
  <c r="T338" i="2"/>
  <c r="V340" i="2"/>
  <c r="X340" i="2"/>
  <c r="Y340" i="2" s="1"/>
  <c r="T340" i="2"/>
  <c r="V342" i="2"/>
  <c r="X342" i="2"/>
  <c r="Y342" i="2" s="1"/>
  <c r="T342" i="2"/>
  <c r="V344" i="2"/>
  <c r="X344" i="2"/>
  <c r="Y344" i="2" s="1"/>
  <c r="T344" i="2"/>
  <c r="V346" i="2"/>
  <c r="X346" i="2"/>
  <c r="Y346" i="2" s="1"/>
  <c r="T346" i="2"/>
  <c r="V348" i="2"/>
  <c r="X348" i="2"/>
  <c r="Y348" i="2" s="1"/>
  <c r="T348" i="2"/>
  <c r="V350" i="2"/>
  <c r="X350" i="2"/>
  <c r="Y350" i="2" s="1"/>
  <c r="T350" i="2"/>
  <c r="V352" i="2"/>
  <c r="X352" i="2"/>
  <c r="Y352" i="2" s="1"/>
  <c r="T352" i="2"/>
  <c r="V354" i="2"/>
  <c r="X354" i="2"/>
  <c r="Y354" i="2" s="1"/>
  <c r="T354" i="2"/>
  <c r="V356" i="2"/>
  <c r="X356" i="2"/>
  <c r="Y356" i="2" s="1"/>
  <c r="T356" i="2"/>
  <c r="V358" i="2"/>
  <c r="X358" i="2"/>
  <c r="Y358" i="2" s="1"/>
  <c r="T358" i="2"/>
  <c r="V360" i="2"/>
  <c r="X360" i="2"/>
  <c r="Y360" i="2" s="1"/>
  <c r="T360" i="2"/>
  <c r="V362" i="2"/>
  <c r="X362" i="2"/>
  <c r="Y362" i="2" s="1"/>
  <c r="T362" i="2"/>
  <c r="V364" i="2"/>
  <c r="X364" i="2"/>
  <c r="Y364" i="2" s="1"/>
  <c r="T364" i="2"/>
  <c r="V366" i="2"/>
  <c r="X366" i="2"/>
  <c r="Y366" i="2" s="1"/>
  <c r="T366" i="2"/>
  <c r="V368" i="2"/>
  <c r="X368" i="2"/>
  <c r="Y368" i="2" s="1"/>
  <c r="T368" i="2"/>
  <c r="V370" i="2"/>
  <c r="X370" i="2"/>
  <c r="Y370" i="2" s="1"/>
  <c r="T370" i="2"/>
  <c r="V372" i="2"/>
  <c r="X372" i="2"/>
  <c r="Y372" i="2" s="1"/>
  <c r="T372" i="2"/>
  <c r="V374" i="2"/>
  <c r="X374" i="2"/>
  <c r="Y374" i="2" s="1"/>
  <c r="T374" i="2"/>
  <c r="V376" i="2"/>
  <c r="X376" i="2"/>
  <c r="Y376" i="2" s="1"/>
  <c r="T376" i="2"/>
  <c r="V378" i="2"/>
  <c r="X378" i="2"/>
  <c r="Y378" i="2" s="1"/>
  <c r="T378" i="2"/>
  <c r="V380" i="2"/>
  <c r="X380" i="2"/>
  <c r="Y380" i="2" s="1"/>
  <c r="T380" i="2"/>
  <c r="V382" i="2"/>
  <c r="X382" i="2"/>
  <c r="Y382" i="2" s="1"/>
  <c r="T382" i="2"/>
  <c r="V384" i="2"/>
  <c r="X384" i="2"/>
  <c r="Y384" i="2" s="1"/>
  <c r="T384" i="2"/>
  <c r="V386" i="2"/>
  <c r="X386" i="2"/>
  <c r="Y386" i="2" s="1"/>
  <c r="T386" i="2"/>
  <c r="V388" i="2"/>
  <c r="X388" i="2"/>
  <c r="Y388" i="2" s="1"/>
  <c r="T388" i="2"/>
  <c r="V390" i="2"/>
  <c r="X390" i="2"/>
  <c r="Y390" i="2" s="1"/>
  <c r="T390" i="2"/>
  <c r="V392" i="2"/>
  <c r="X392" i="2"/>
  <c r="Y392" i="2" s="1"/>
  <c r="T392" i="2"/>
  <c r="V394" i="2"/>
  <c r="X394" i="2"/>
  <c r="Y394" i="2" s="1"/>
  <c r="T394" i="2"/>
  <c r="V396" i="2"/>
  <c r="X396" i="2"/>
  <c r="Y396" i="2" s="1"/>
  <c r="T396" i="2"/>
  <c r="V398" i="2"/>
  <c r="X398" i="2"/>
  <c r="Y398" i="2" s="1"/>
  <c r="T398" i="2"/>
  <c r="V400" i="2"/>
  <c r="X400" i="2"/>
  <c r="Y400" i="2" s="1"/>
  <c r="T400" i="2"/>
  <c r="V402" i="2"/>
  <c r="X402" i="2"/>
  <c r="Y402" i="2" s="1"/>
  <c r="T402" i="2"/>
  <c r="V404" i="2"/>
  <c r="X404" i="2"/>
  <c r="Y404" i="2" s="1"/>
  <c r="T404" i="2"/>
  <c r="V406" i="2"/>
  <c r="X406" i="2"/>
  <c r="Y406" i="2" s="1"/>
  <c r="T406" i="2"/>
  <c r="V408" i="2"/>
  <c r="X408" i="2"/>
  <c r="Y408" i="2" s="1"/>
  <c r="T408" i="2"/>
  <c r="V410" i="2"/>
  <c r="X410" i="2"/>
  <c r="Y410" i="2" s="1"/>
  <c r="T410" i="2"/>
  <c r="V412" i="2"/>
  <c r="X412" i="2"/>
  <c r="Y412" i="2" s="1"/>
  <c r="T412" i="2"/>
  <c r="V414" i="2"/>
  <c r="X414" i="2"/>
  <c r="Y414" i="2" s="1"/>
  <c r="T414" i="2"/>
  <c r="V416" i="2"/>
  <c r="X416" i="2"/>
  <c r="Y416" i="2" s="1"/>
  <c r="T416" i="2"/>
  <c r="V418" i="2"/>
  <c r="X418" i="2"/>
  <c r="Y418" i="2" s="1"/>
  <c r="T418" i="2"/>
  <c r="V420" i="2"/>
  <c r="X420" i="2"/>
  <c r="Y420" i="2" s="1"/>
  <c r="T420" i="2"/>
  <c r="V422" i="2"/>
  <c r="X422" i="2"/>
  <c r="Y422" i="2" s="1"/>
  <c r="T422" i="2"/>
  <c r="V424" i="2"/>
  <c r="X424" i="2"/>
  <c r="Y424" i="2" s="1"/>
  <c r="T424" i="2"/>
  <c r="V426" i="2"/>
  <c r="X426" i="2"/>
  <c r="Y426" i="2" s="1"/>
  <c r="T426" i="2"/>
  <c r="V428" i="2"/>
  <c r="X428" i="2"/>
  <c r="Y428" i="2" s="1"/>
  <c r="T428" i="2"/>
  <c r="V430" i="2"/>
  <c r="X430" i="2"/>
  <c r="Y430" i="2" s="1"/>
  <c r="T430" i="2"/>
  <c r="V432" i="2"/>
  <c r="X432" i="2"/>
  <c r="Y432" i="2" s="1"/>
  <c r="T432" i="2"/>
  <c r="V434" i="2"/>
  <c r="X434" i="2"/>
  <c r="Y434" i="2" s="1"/>
  <c r="T434" i="2"/>
  <c r="V436" i="2"/>
  <c r="X436" i="2"/>
  <c r="Y436" i="2" s="1"/>
  <c r="T436" i="2"/>
  <c r="V438" i="2"/>
  <c r="X438" i="2"/>
  <c r="Y438" i="2" s="1"/>
  <c r="T438" i="2"/>
  <c r="V440" i="2"/>
  <c r="X440" i="2"/>
  <c r="Y440" i="2" s="1"/>
  <c r="T440" i="2"/>
  <c r="V442" i="2"/>
  <c r="X442" i="2"/>
  <c r="Y442" i="2" s="1"/>
  <c r="T442" i="2"/>
  <c r="V444" i="2"/>
  <c r="X444" i="2"/>
  <c r="Y444" i="2" s="1"/>
  <c r="T444" i="2"/>
  <c r="V446" i="2"/>
  <c r="X446" i="2"/>
  <c r="Y446" i="2" s="1"/>
  <c r="T446" i="2"/>
  <c r="V448" i="2"/>
  <c r="X448" i="2"/>
  <c r="Y448" i="2" s="1"/>
  <c r="T448" i="2"/>
  <c r="V450" i="2"/>
  <c r="X450" i="2"/>
  <c r="Y450" i="2" s="1"/>
  <c r="T450" i="2"/>
  <c r="V452" i="2"/>
  <c r="X452" i="2"/>
  <c r="Y452" i="2" s="1"/>
  <c r="T452" i="2"/>
  <c r="V454" i="2"/>
  <c r="X454" i="2"/>
  <c r="Y454" i="2" s="1"/>
  <c r="T454" i="2"/>
  <c r="V456" i="2"/>
  <c r="X456" i="2"/>
  <c r="Y456" i="2" s="1"/>
  <c r="T456" i="2"/>
  <c r="V458" i="2"/>
  <c r="X458" i="2"/>
  <c r="Y458" i="2" s="1"/>
  <c r="T458" i="2"/>
  <c r="V460" i="2"/>
  <c r="X460" i="2"/>
  <c r="Y460" i="2" s="1"/>
  <c r="T460" i="2"/>
  <c r="V462" i="2"/>
  <c r="X462" i="2"/>
  <c r="Y462" i="2" s="1"/>
  <c r="T462" i="2"/>
  <c r="V464" i="2"/>
  <c r="X464" i="2"/>
  <c r="Y464" i="2" s="1"/>
  <c r="T464" i="2"/>
  <c r="V466" i="2"/>
  <c r="X466" i="2"/>
  <c r="Y466" i="2" s="1"/>
  <c r="T466" i="2"/>
  <c r="V468" i="2"/>
  <c r="X468" i="2"/>
  <c r="Y468" i="2" s="1"/>
  <c r="T468" i="2"/>
  <c r="V470" i="2"/>
  <c r="X470" i="2"/>
  <c r="Y470" i="2" s="1"/>
  <c r="T470" i="2"/>
  <c r="V472" i="2"/>
  <c r="X472" i="2"/>
  <c r="Y472" i="2" s="1"/>
  <c r="T472" i="2"/>
  <c r="V474" i="2"/>
  <c r="X474" i="2"/>
  <c r="Y474" i="2" s="1"/>
  <c r="T474" i="2"/>
  <c r="V476" i="2"/>
  <c r="X476" i="2"/>
  <c r="Y476" i="2" s="1"/>
  <c r="T476" i="2"/>
  <c r="V478" i="2"/>
  <c r="X478" i="2"/>
  <c r="Y478" i="2" s="1"/>
  <c r="T478" i="2"/>
  <c r="X479" i="2"/>
  <c r="Y479" i="2" s="1"/>
  <c r="T479" i="2"/>
  <c r="V479" i="2"/>
  <c r="X481" i="2"/>
  <c r="Y481" i="2" s="1"/>
  <c r="T481" i="2"/>
  <c r="V481" i="2"/>
  <c r="X483" i="2"/>
  <c r="Y483" i="2" s="1"/>
  <c r="T483" i="2"/>
  <c r="V483" i="2"/>
  <c r="X485" i="2"/>
  <c r="Y485" i="2" s="1"/>
  <c r="T485" i="2"/>
  <c r="V485" i="2"/>
  <c r="X487" i="2"/>
  <c r="Y487" i="2" s="1"/>
  <c r="T487" i="2"/>
  <c r="V487" i="2"/>
  <c r="X489" i="2"/>
  <c r="Y489" i="2" s="1"/>
  <c r="T489" i="2"/>
  <c r="V489" i="2"/>
  <c r="X491" i="2"/>
  <c r="Y491" i="2" s="1"/>
  <c r="T491" i="2"/>
  <c r="V491" i="2"/>
  <c r="X493" i="2"/>
  <c r="Y493" i="2" s="1"/>
  <c r="T493" i="2"/>
  <c r="V493" i="2"/>
  <c r="X495" i="2"/>
  <c r="Y495" i="2" s="1"/>
  <c r="T495" i="2"/>
  <c r="V495" i="2"/>
  <c r="X497" i="2"/>
  <c r="Y497" i="2" s="1"/>
  <c r="T497" i="2"/>
  <c r="V497" i="2"/>
  <c r="X499" i="2"/>
  <c r="Y499" i="2" s="1"/>
  <c r="T499" i="2"/>
  <c r="V499" i="2"/>
  <c r="X501" i="2"/>
  <c r="Y501" i="2" s="1"/>
  <c r="T501" i="2"/>
  <c r="V501" i="2"/>
  <c r="X503" i="2"/>
  <c r="Y503" i="2" s="1"/>
  <c r="T503" i="2"/>
  <c r="V503" i="2"/>
  <c r="X505" i="2"/>
  <c r="Y505" i="2" s="1"/>
  <c r="T505" i="2"/>
  <c r="V505" i="2"/>
  <c r="X507" i="2"/>
  <c r="Y507" i="2" s="1"/>
  <c r="T507" i="2"/>
  <c r="V507" i="2"/>
  <c r="X509" i="2"/>
  <c r="Y509" i="2" s="1"/>
  <c r="T509" i="2"/>
  <c r="V509" i="2"/>
  <c r="X511" i="2"/>
  <c r="Y511" i="2" s="1"/>
  <c r="T511" i="2"/>
  <c r="V511" i="2"/>
  <c r="X513" i="2"/>
  <c r="Y513" i="2" s="1"/>
  <c r="T513" i="2"/>
  <c r="V513" i="2"/>
  <c r="X515" i="2"/>
  <c r="Y515" i="2" s="1"/>
  <c r="T515" i="2"/>
  <c r="V515" i="2"/>
  <c r="X517" i="2"/>
  <c r="Y517" i="2" s="1"/>
  <c r="T517" i="2"/>
  <c r="V517" i="2"/>
  <c r="X519" i="2"/>
  <c r="Y519" i="2" s="1"/>
  <c r="T519" i="2"/>
  <c r="V519" i="2"/>
  <c r="X521" i="2"/>
  <c r="Y521" i="2" s="1"/>
  <c r="T521" i="2"/>
  <c r="V521" i="2"/>
  <c r="X523" i="2"/>
  <c r="Y523" i="2" s="1"/>
  <c r="T523" i="2"/>
  <c r="V523" i="2"/>
  <c r="X525" i="2"/>
  <c r="Y525" i="2" s="1"/>
  <c r="T525" i="2"/>
  <c r="V525" i="2"/>
  <c r="X527" i="2"/>
  <c r="Y527" i="2" s="1"/>
  <c r="T527" i="2"/>
  <c r="V527" i="2"/>
  <c r="X529" i="2"/>
  <c r="Y529" i="2" s="1"/>
  <c r="T529" i="2"/>
  <c r="V529" i="2"/>
  <c r="X531" i="2"/>
  <c r="Y531" i="2" s="1"/>
  <c r="T531" i="2"/>
  <c r="V531" i="2"/>
  <c r="X533" i="2"/>
  <c r="Y533" i="2" s="1"/>
  <c r="T533" i="2"/>
  <c r="V533" i="2"/>
  <c r="X535" i="2"/>
  <c r="Y535" i="2" s="1"/>
  <c r="T535" i="2"/>
  <c r="V535" i="2"/>
  <c r="X537" i="2"/>
  <c r="Y537" i="2" s="1"/>
  <c r="T537" i="2"/>
  <c r="V537" i="2"/>
  <c r="X539" i="2"/>
  <c r="Y539" i="2" s="1"/>
  <c r="T539" i="2"/>
  <c r="V539" i="2"/>
  <c r="X541" i="2"/>
  <c r="Y541" i="2" s="1"/>
  <c r="T541" i="2"/>
  <c r="V541" i="2"/>
  <c r="X543" i="2"/>
  <c r="Y543" i="2" s="1"/>
  <c r="T543" i="2"/>
  <c r="V543" i="2"/>
  <c r="X545" i="2"/>
  <c r="Y545" i="2" s="1"/>
  <c r="T545" i="2"/>
  <c r="V545" i="2"/>
  <c r="X547" i="2"/>
  <c r="Y547" i="2" s="1"/>
  <c r="T547" i="2"/>
  <c r="V547" i="2"/>
  <c r="X549" i="2"/>
  <c r="Y549" i="2" s="1"/>
  <c r="T549" i="2"/>
  <c r="V549" i="2"/>
  <c r="X551" i="2"/>
  <c r="Y551" i="2" s="1"/>
  <c r="T551" i="2"/>
  <c r="V551" i="2"/>
  <c r="X553" i="2"/>
  <c r="Y553" i="2" s="1"/>
  <c r="T553" i="2"/>
  <c r="V553" i="2"/>
  <c r="X555" i="2"/>
  <c r="Y555" i="2" s="1"/>
  <c r="T555" i="2"/>
  <c r="V555" i="2"/>
  <c r="X557" i="2"/>
  <c r="Y557" i="2" s="1"/>
  <c r="T557" i="2"/>
  <c r="V557" i="2"/>
  <c r="X559" i="2"/>
  <c r="Y559" i="2" s="1"/>
  <c r="T559" i="2"/>
  <c r="V559" i="2"/>
  <c r="X561" i="2"/>
  <c r="Y561" i="2" s="1"/>
  <c r="T561" i="2"/>
  <c r="V561" i="2"/>
  <c r="X563" i="2"/>
  <c r="Y563" i="2" s="1"/>
  <c r="T563" i="2"/>
  <c r="V563" i="2"/>
  <c r="X565" i="2"/>
  <c r="Y565" i="2" s="1"/>
  <c r="T565" i="2"/>
  <c r="V565" i="2"/>
  <c r="X567" i="2"/>
  <c r="Y567" i="2" s="1"/>
  <c r="T567" i="2"/>
  <c r="V567" i="2"/>
  <c r="X569" i="2"/>
  <c r="Y569" i="2" s="1"/>
  <c r="T569" i="2"/>
  <c r="V569" i="2"/>
  <c r="X571" i="2"/>
  <c r="Y571" i="2" s="1"/>
  <c r="T571" i="2"/>
  <c r="V571" i="2"/>
  <c r="X573" i="2"/>
  <c r="Y573" i="2" s="1"/>
  <c r="T573" i="2"/>
  <c r="V573" i="2"/>
  <c r="X575" i="2"/>
  <c r="Y575" i="2" s="1"/>
  <c r="T575" i="2"/>
  <c r="V575" i="2"/>
  <c r="X577" i="2"/>
  <c r="Y577" i="2" s="1"/>
  <c r="T577" i="2"/>
  <c r="V577" i="2"/>
  <c r="X579" i="2"/>
  <c r="Y579" i="2" s="1"/>
  <c r="T579" i="2"/>
  <c r="V579" i="2"/>
  <c r="X581" i="2"/>
  <c r="Y581" i="2" s="1"/>
  <c r="T581" i="2"/>
  <c r="V581" i="2"/>
  <c r="X583" i="2"/>
  <c r="Y583" i="2" s="1"/>
  <c r="T583" i="2"/>
  <c r="V583" i="2"/>
  <c r="X585" i="2"/>
  <c r="Y585" i="2" s="1"/>
  <c r="T585" i="2"/>
  <c r="V585" i="2"/>
  <c r="X587" i="2"/>
  <c r="Y587" i="2" s="1"/>
  <c r="T587" i="2"/>
  <c r="V587" i="2"/>
  <c r="X589" i="2"/>
  <c r="Y589" i="2" s="1"/>
  <c r="T589" i="2"/>
  <c r="V589" i="2"/>
  <c r="X591" i="2"/>
  <c r="Y591" i="2" s="1"/>
  <c r="T591" i="2"/>
  <c r="V591" i="2"/>
  <c r="X593" i="2"/>
  <c r="Y593" i="2" s="1"/>
  <c r="T593" i="2"/>
  <c r="V593" i="2"/>
  <c r="X595" i="2"/>
  <c r="Y595" i="2" s="1"/>
  <c r="T595" i="2"/>
  <c r="V595" i="2"/>
  <c r="X597" i="2"/>
  <c r="Y597" i="2" s="1"/>
  <c r="T597" i="2"/>
  <c r="V597" i="2"/>
  <c r="X599" i="2"/>
  <c r="Y599" i="2" s="1"/>
  <c r="T599" i="2"/>
  <c r="V599" i="2"/>
  <c r="X601" i="2"/>
  <c r="Y601" i="2" s="1"/>
  <c r="T601" i="2"/>
  <c r="V601" i="2"/>
  <c r="X603" i="2"/>
  <c r="Y603" i="2" s="1"/>
  <c r="T603" i="2"/>
  <c r="V603" i="2"/>
  <c r="X605" i="2"/>
  <c r="Y605" i="2" s="1"/>
  <c r="T605" i="2"/>
  <c r="V605" i="2"/>
  <c r="X607" i="2"/>
  <c r="Y607" i="2" s="1"/>
  <c r="T607" i="2"/>
  <c r="V607" i="2"/>
  <c r="X609" i="2"/>
  <c r="Y609" i="2" s="1"/>
  <c r="T609" i="2"/>
  <c r="V609" i="2"/>
  <c r="X611" i="2"/>
  <c r="Y611" i="2" s="1"/>
  <c r="T611" i="2"/>
  <c r="V611" i="2"/>
  <c r="X613" i="2"/>
  <c r="Y613" i="2" s="1"/>
  <c r="T613" i="2"/>
  <c r="V613" i="2"/>
  <c r="X615" i="2"/>
  <c r="Y615" i="2" s="1"/>
  <c r="T615" i="2"/>
  <c r="V615" i="2"/>
  <c r="X617" i="2"/>
  <c r="Y617" i="2" s="1"/>
  <c r="T617" i="2"/>
  <c r="V617" i="2"/>
  <c r="X619" i="2"/>
  <c r="Y619" i="2" s="1"/>
  <c r="T619" i="2"/>
  <c r="V619" i="2"/>
  <c r="X621" i="2"/>
  <c r="Y621" i="2" s="1"/>
  <c r="T621" i="2"/>
  <c r="V621" i="2"/>
  <c r="X623" i="2"/>
  <c r="Y623" i="2" s="1"/>
  <c r="T623" i="2"/>
  <c r="V623" i="2"/>
  <c r="X625" i="2"/>
  <c r="Y625" i="2" s="1"/>
  <c r="T625" i="2"/>
  <c r="V625" i="2"/>
  <c r="X627" i="2"/>
  <c r="Y627" i="2" s="1"/>
  <c r="T627" i="2"/>
  <c r="V627" i="2"/>
  <c r="X629" i="2"/>
  <c r="Y629" i="2" s="1"/>
  <c r="T629" i="2"/>
  <c r="V629" i="2"/>
  <c r="X631" i="2"/>
  <c r="Y631" i="2" s="1"/>
  <c r="T631" i="2"/>
  <c r="V631" i="2"/>
  <c r="X633" i="2"/>
  <c r="Y633" i="2" s="1"/>
  <c r="T633" i="2"/>
  <c r="V633" i="2"/>
  <c r="X635" i="2"/>
  <c r="Y635" i="2" s="1"/>
  <c r="T635" i="2"/>
  <c r="V635" i="2"/>
  <c r="X637" i="2"/>
  <c r="Y637" i="2" s="1"/>
  <c r="T637" i="2"/>
  <c r="V637" i="2"/>
  <c r="X639" i="2"/>
  <c r="Y639" i="2" s="1"/>
  <c r="T639" i="2"/>
  <c r="V639" i="2"/>
  <c r="X641" i="2"/>
  <c r="Y641" i="2" s="1"/>
  <c r="T641" i="2"/>
  <c r="V641" i="2"/>
  <c r="X643" i="2"/>
  <c r="Y643" i="2" s="1"/>
  <c r="T643" i="2"/>
  <c r="V643" i="2"/>
  <c r="X645" i="2"/>
  <c r="Y645" i="2" s="1"/>
  <c r="T645" i="2"/>
  <c r="V645" i="2"/>
  <c r="X647" i="2"/>
  <c r="Y647" i="2" s="1"/>
  <c r="T647" i="2"/>
  <c r="V647" i="2"/>
  <c r="X649" i="2"/>
  <c r="Y649" i="2" s="1"/>
  <c r="T649" i="2"/>
  <c r="V649" i="2"/>
  <c r="X651" i="2"/>
  <c r="Y651" i="2" s="1"/>
  <c r="T651" i="2"/>
  <c r="V651" i="2"/>
  <c r="X653" i="2"/>
  <c r="Y653" i="2" s="1"/>
  <c r="T653" i="2"/>
  <c r="V653" i="2"/>
  <c r="X655" i="2"/>
  <c r="Y655" i="2" s="1"/>
  <c r="T655" i="2"/>
  <c r="V655" i="2"/>
  <c r="X657" i="2"/>
  <c r="Y657" i="2" s="1"/>
  <c r="T657" i="2"/>
  <c r="V657" i="2"/>
  <c r="X659" i="2"/>
  <c r="Y659" i="2" s="1"/>
  <c r="T659" i="2"/>
  <c r="V659" i="2"/>
  <c r="X661" i="2"/>
  <c r="Y661" i="2" s="1"/>
  <c r="T661" i="2"/>
  <c r="V661" i="2"/>
  <c r="X663" i="2"/>
  <c r="Y663" i="2" s="1"/>
  <c r="T663" i="2"/>
  <c r="V663" i="2"/>
  <c r="X665" i="2"/>
  <c r="Y665" i="2" s="1"/>
  <c r="T665" i="2"/>
  <c r="V665" i="2"/>
  <c r="X667" i="2"/>
  <c r="Y667" i="2" s="1"/>
  <c r="T667" i="2"/>
  <c r="V667" i="2"/>
  <c r="X669" i="2"/>
  <c r="Y669" i="2" s="1"/>
  <c r="T669" i="2"/>
  <c r="V669" i="2"/>
  <c r="X671" i="2"/>
  <c r="Y671" i="2" s="1"/>
  <c r="T671" i="2"/>
  <c r="V671" i="2"/>
  <c r="X673" i="2"/>
  <c r="Y673" i="2" s="1"/>
  <c r="T673" i="2"/>
  <c r="V673" i="2"/>
  <c r="X675" i="2"/>
  <c r="Y675" i="2" s="1"/>
  <c r="T675" i="2"/>
  <c r="V675" i="2"/>
  <c r="X677" i="2"/>
  <c r="Y677" i="2" s="1"/>
  <c r="T677" i="2"/>
  <c r="V677" i="2"/>
  <c r="X679" i="2"/>
  <c r="Y679" i="2" s="1"/>
  <c r="T679" i="2"/>
  <c r="V679" i="2"/>
  <c r="X681" i="2"/>
  <c r="Y681" i="2" s="1"/>
  <c r="T681" i="2"/>
  <c r="V681" i="2"/>
  <c r="X683" i="2"/>
  <c r="Y683" i="2" s="1"/>
  <c r="T683" i="2"/>
  <c r="V683" i="2"/>
  <c r="X685" i="2"/>
  <c r="Y685" i="2" s="1"/>
  <c r="T685" i="2"/>
  <c r="V685" i="2"/>
  <c r="X687" i="2"/>
  <c r="Y687" i="2" s="1"/>
  <c r="T687" i="2"/>
  <c r="V687" i="2"/>
  <c r="X689" i="2"/>
  <c r="Y689" i="2" s="1"/>
  <c r="T689" i="2"/>
  <c r="V689" i="2"/>
  <c r="X691" i="2"/>
  <c r="Y691" i="2" s="1"/>
  <c r="T691" i="2"/>
  <c r="V691" i="2"/>
  <c r="X693" i="2"/>
  <c r="Y693" i="2" s="1"/>
  <c r="T693" i="2"/>
  <c r="V693" i="2"/>
  <c r="X695" i="2"/>
  <c r="Y695" i="2" s="1"/>
  <c r="T695" i="2"/>
  <c r="V695" i="2"/>
  <c r="X697" i="2"/>
  <c r="Y697" i="2" s="1"/>
  <c r="T697" i="2"/>
  <c r="V697" i="2"/>
  <c r="X699" i="2"/>
  <c r="Y699" i="2" s="1"/>
  <c r="T699" i="2"/>
  <c r="V699" i="2"/>
  <c r="X701" i="2"/>
  <c r="Y701" i="2" s="1"/>
  <c r="T701" i="2"/>
  <c r="V701" i="2"/>
  <c r="X703" i="2"/>
  <c r="Y703" i="2" s="1"/>
  <c r="T703" i="2"/>
  <c r="V703" i="2"/>
  <c r="X705" i="2"/>
  <c r="Y705" i="2" s="1"/>
  <c r="T705" i="2"/>
  <c r="V705" i="2"/>
  <c r="X707" i="2"/>
  <c r="Y707" i="2" s="1"/>
  <c r="T707" i="2"/>
  <c r="V707" i="2"/>
  <c r="X709" i="2"/>
  <c r="Y709" i="2" s="1"/>
  <c r="T709" i="2"/>
  <c r="V709" i="2"/>
  <c r="X711" i="2"/>
  <c r="Y711" i="2" s="1"/>
  <c r="T711" i="2"/>
  <c r="V711" i="2"/>
  <c r="X713" i="2"/>
  <c r="Y713" i="2" s="1"/>
  <c r="T713" i="2"/>
  <c r="V713" i="2"/>
  <c r="X715" i="2"/>
  <c r="Y715" i="2" s="1"/>
  <c r="T715" i="2"/>
  <c r="V715" i="2"/>
  <c r="X717" i="2"/>
  <c r="Y717" i="2" s="1"/>
  <c r="T717" i="2"/>
  <c r="V717" i="2"/>
  <c r="X719" i="2"/>
  <c r="Y719" i="2" s="1"/>
  <c r="T719" i="2"/>
  <c r="V719" i="2"/>
  <c r="X721" i="2"/>
  <c r="Y721" i="2" s="1"/>
  <c r="T721" i="2"/>
  <c r="V721" i="2"/>
  <c r="X723" i="2"/>
  <c r="Y723" i="2" s="1"/>
  <c r="T723" i="2"/>
  <c r="V723" i="2"/>
  <c r="X725" i="2"/>
  <c r="Y725" i="2" s="1"/>
  <c r="T725" i="2"/>
  <c r="V725" i="2"/>
  <c r="X727" i="2"/>
  <c r="Y727" i="2" s="1"/>
  <c r="T727" i="2"/>
  <c r="V727" i="2"/>
  <c r="X729" i="2"/>
  <c r="Y729" i="2" s="1"/>
  <c r="T729" i="2"/>
  <c r="V729" i="2"/>
  <c r="X731" i="2"/>
  <c r="Y731" i="2" s="1"/>
  <c r="T731" i="2"/>
  <c r="V731" i="2"/>
  <c r="X733" i="2"/>
  <c r="Y733" i="2" s="1"/>
  <c r="T733" i="2"/>
  <c r="V733" i="2"/>
  <c r="X735" i="2"/>
  <c r="Y735" i="2" s="1"/>
  <c r="T735" i="2"/>
  <c r="V735" i="2"/>
  <c r="X737" i="2"/>
  <c r="Y737" i="2" s="1"/>
  <c r="T737" i="2"/>
  <c r="V737" i="2"/>
  <c r="X739" i="2"/>
  <c r="Y739" i="2" s="1"/>
  <c r="T739" i="2"/>
  <c r="V739" i="2"/>
  <c r="X741" i="2"/>
  <c r="Y741" i="2" s="1"/>
  <c r="T741" i="2"/>
  <c r="V741" i="2"/>
  <c r="X743" i="2"/>
  <c r="Y743" i="2" s="1"/>
  <c r="T743" i="2"/>
  <c r="V743" i="2"/>
  <c r="X745" i="2"/>
  <c r="Y745" i="2" s="1"/>
  <c r="T745" i="2"/>
  <c r="V745" i="2"/>
  <c r="X747" i="2"/>
  <c r="Y747" i="2" s="1"/>
  <c r="T747" i="2"/>
  <c r="V747" i="2"/>
  <c r="X749" i="2"/>
  <c r="Y749" i="2" s="1"/>
  <c r="T749" i="2"/>
  <c r="V749" i="2"/>
  <c r="X751" i="2"/>
  <c r="Y751" i="2" s="1"/>
  <c r="T751" i="2"/>
  <c r="V751" i="2"/>
  <c r="X753" i="2"/>
  <c r="Y753" i="2" s="1"/>
  <c r="T753" i="2"/>
  <c r="V753" i="2"/>
  <c r="X755" i="2"/>
  <c r="Y755" i="2" s="1"/>
  <c r="T755" i="2"/>
  <c r="V755" i="2"/>
  <c r="X757" i="2"/>
  <c r="Y757" i="2" s="1"/>
  <c r="T757" i="2"/>
  <c r="V757" i="2"/>
  <c r="X759" i="2"/>
  <c r="Y759" i="2" s="1"/>
  <c r="T759" i="2"/>
  <c r="V759" i="2"/>
  <c r="X761" i="2"/>
  <c r="Y761" i="2" s="1"/>
  <c r="T761" i="2"/>
  <c r="V761" i="2"/>
  <c r="X763" i="2"/>
  <c r="Y763" i="2" s="1"/>
  <c r="T763" i="2"/>
  <c r="V763" i="2"/>
  <c r="X765" i="2"/>
  <c r="Y765" i="2" s="1"/>
  <c r="T765" i="2"/>
  <c r="V765" i="2"/>
  <c r="X767" i="2"/>
  <c r="Y767" i="2" s="1"/>
  <c r="T767" i="2"/>
  <c r="V767" i="2"/>
  <c r="X769" i="2"/>
  <c r="Y769" i="2" s="1"/>
  <c r="T769" i="2"/>
  <c r="V769" i="2"/>
  <c r="X771" i="2"/>
  <c r="Y771" i="2" s="1"/>
  <c r="T771" i="2"/>
  <c r="V771" i="2"/>
  <c r="X773" i="2"/>
  <c r="Y773" i="2" s="1"/>
  <c r="T773" i="2"/>
  <c r="V773" i="2"/>
  <c r="X775" i="2"/>
  <c r="Y775" i="2" s="1"/>
  <c r="T775" i="2"/>
  <c r="V775" i="2"/>
  <c r="X777" i="2"/>
  <c r="Y777" i="2" s="1"/>
  <c r="T777" i="2"/>
  <c r="V777" i="2"/>
  <c r="X779" i="2"/>
  <c r="Y779" i="2" s="1"/>
  <c r="T779" i="2"/>
  <c r="V779" i="2"/>
  <c r="X781" i="2"/>
  <c r="Y781" i="2" s="1"/>
  <c r="T781" i="2"/>
  <c r="V781" i="2"/>
  <c r="X783" i="2"/>
  <c r="Y783" i="2" s="1"/>
  <c r="T783" i="2"/>
  <c r="V783" i="2"/>
  <c r="X785" i="2"/>
  <c r="Y785" i="2" s="1"/>
  <c r="T785" i="2"/>
  <c r="V785" i="2"/>
  <c r="X787" i="2"/>
  <c r="Y787" i="2" s="1"/>
  <c r="T787" i="2"/>
  <c r="V787" i="2"/>
  <c r="X789" i="2"/>
  <c r="Y789" i="2" s="1"/>
  <c r="T789" i="2"/>
  <c r="V789" i="2"/>
  <c r="X791" i="2"/>
  <c r="Y791" i="2" s="1"/>
  <c r="T791" i="2"/>
  <c r="V791" i="2"/>
  <c r="X793" i="2"/>
  <c r="Y793" i="2" s="1"/>
  <c r="T793" i="2"/>
  <c r="V793" i="2"/>
  <c r="X795" i="2"/>
  <c r="Y795" i="2" s="1"/>
  <c r="T795" i="2"/>
  <c r="V795" i="2"/>
  <c r="X797" i="2"/>
  <c r="Y797" i="2" s="1"/>
  <c r="T797" i="2"/>
  <c r="V797" i="2"/>
  <c r="X799" i="2"/>
  <c r="Y799" i="2" s="1"/>
  <c r="T799" i="2"/>
  <c r="V799" i="2"/>
  <c r="X801" i="2"/>
  <c r="Y801" i="2" s="1"/>
  <c r="T801" i="2"/>
  <c r="V801" i="2"/>
  <c r="X803" i="2"/>
  <c r="Y803" i="2" s="1"/>
  <c r="T803" i="2"/>
  <c r="V803" i="2"/>
  <c r="X805" i="2"/>
  <c r="Y805" i="2" s="1"/>
  <c r="T805" i="2"/>
  <c r="V805" i="2"/>
  <c r="X807" i="2"/>
  <c r="Y807" i="2" s="1"/>
  <c r="T807" i="2"/>
  <c r="V807" i="2"/>
  <c r="X809" i="2"/>
  <c r="Y809" i="2" s="1"/>
  <c r="T809" i="2"/>
  <c r="V809" i="2"/>
  <c r="X811" i="2"/>
  <c r="Y811" i="2" s="1"/>
  <c r="T811" i="2"/>
  <c r="V811" i="2"/>
  <c r="X813" i="2"/>
  <c r="Y813" i="2" s="1"/>
  <c r="T813" i="2"/>
  <c r="V813" i="2"/>
  <c r="X815" i="2"/>
  <c r="Y815" i="2" s="1"/>
  <c r="T815" i="2"/>
  <c r="V815" i="2"/>
  <c r="X817" i="2"/>
  <c r="Y817" i="2" s="1"/>
  <c r="T817" i="2"/>
  <c r="V817" i="2"/>
  <c r="X819" i="2"/>
  <c r="Y819" i="2" s="1"/>
  <c r="T819" i="2"/>
  <c r="V819" i="2"/>
  <c r="X821" i="2"/>
  <c r="Y821" i="2" s="1"/>
  <c r="T821" i="2"/>
  <c r="V821" i="2"/>
  <c r="X823" i="2"/>
  <c r="Y823" i="2" s="1"/>
  <c r="T823" i="2"/>
  <c r="V823" i="2"/>
  <c r="X825" i="2"/>
  <c r="Y825" i="2" s="1"/>
  <c r="T825" i="2"/>
  <c r="V825" i="2"/>
  <c r="X827" i="2"/>
  <c r="Y827" i="2" s="1"/>
  <c r="T827" i="2"/>
  <c r="V827" i="2"/>
  <c r="X829" i="2"/>
  <c r="Y829" i="2" s="1"/>
  <c r="T829" i="2"/>
  <c r="V829" i="2"/>
  <c r="X831" i="2"/>
  <c r="Y831" i="2" s="1"/>
  <c r="T831" i="2"/>
  <c r="V831" i="2"/>
  <c r="X833" i="2"/>
  <c r="Y833" i="2" s="1"/>
  <c r="T833" i="2"/>
  <c r="V833" i="2"/>
  <c r="X835" i="2"/>
  <c r="Y835" i="2" s="1"/>
  <c r="T835" i="2"/>
  <c r="V835" i="2"/>
  <c r="X837" i="2"/>
  <c r="Y837" i="2" s="1"/>
  <c r="T837" i="2"/>
  <c r="V837" i="2"/>
  <c r="X839" i="2"/>
  <c r="Y839" i="2" s="1"/>
  <c r="T839" i="2"/>
  <c r="V839" i="2"/>
  <c r="X841" i="2"/>
  <c r="Y841" i="2" s="1"/>
  <c r="T841" i="2"/>
  <c r="V841" i="2"/>
  <c r="X843" i="2"/>
  <c r="Y843" i="2" s="1"/>
  <c r="T843" i="2"/>
  <c r="V843" i="2"/>
  <c r="X845" i="2"/>
  <c r="Y845" i="2" s="1"/>
  <c r="T845" i="2"/>
  <c r="V845" i="2"/>
  <c r="X847" i="2"/>
  <c r="Y847" i="2" s="1"/>
  <c r="T847" i="2"/>
  <c r="V847" i="2"/>
  <c r="X849" i="2"/>
  <c r="Y849" i="2" s="1"/>
  <c r="T849" i="2"/>
  <c r="V849" i="2"/>
  <c r="X851" i="2"/>
  <c r="Y851" i="2" s="1"/>
  <c r="T851" i="2"/>
  <c r="V851" i="2"/>
  <c r="X853" i="2"/>
  <c r="Y853" i="2" s="1"/>
  <c r="T853" i="2"/>
  <c r="V853" i="2"/>
  <c r="X855" i="2"/>
  <c r="Y855" i="2" s="1"/>
  <c r="T855" i="2"/>
  <c r="V855" i="2"/>
  <c r="X857" i="2"/>
  <c r="Y857" i="2" s="1"/>
  <c r="T857" i="2"/>
  <c r="V857" i="2"/>
  <c r="X859" i="2"/>
  <c r="Y859" i="2" s="1"/>
  <c r="T859" i="2"/>
  <c r="V859" i="2"/>
  <c r="X861" i="2"/>
  <c r="Y861" i="2" s="1"/>
  <c r="T861" i="2"/>
  <c r="V861" i="2"/>
  <c r="X863" i="2"/>
  <c r="Y863" i="2" s="1"/>
  <c r="T863" i="2"/>
  <c r="V863" i="2"/>
  <c r="X865" i="2"/>
  <c r="Y865" i="2" s="1"/>
  <c r="T865" i="2"/>
  <c r="V865" i="2"/>
  <c r="X867" i="2"/>
  <c r="Y867" i="2" s="1"/>
  <c r="T867" i="2"/>
  <c r="V867" i="2"/>
  <c r="X869" i="2"/>
  <c r="Y869" i="2" s="1"/>
  <c r="T869" i="2"/>
  <c r="V869" i="2"/>
  <c r="X871" i="2"/>
  <c r="Y871" i="2" s="1"/>
  <c r="T871" i="2"/>
  <c r="V871" i="2"/>
  <c r="X873" i="2"/>
  <c r="Y873" i="2" s="1"/>
  <c r="T873" i="2"/>
  <c r="V873" i="2"/>
  <c r="X875" i="2"/>
  <c r="Y875" i="2" s="1"/>
  <c r="T875" i="2"/>
  <c r="V875" i="2"/>
  <c r="X877" i="2"/>
  <c r="Y877" i="2" s="1"/>
  <c r="T877" i="2"/>
  <c r="V877" i="2"/>
  <c r="X879" i="2"/>
  <c r="Y879" i="2" s="1"/>
  <c r="T879" i="2"/>
  <c r="V879" i="2"/>
  <c r="X881" i="2"/>
  <c r="Y881" i="2" s="1"/>
  <c r="T881" i="2"/>
  <c r="V881" i="2"/>
  <c r="X883" i="2"/>
  <c r="Y883" i="2" s="1"/>
  <c r="T883" i="2"/>
  <c r="V883" i="2"/>
  <c r="X885" i="2"/>
  <c r="Y885" i="2" s="1"/>
  <c r="T885" i="2"/>
  <c r="V885" i="2"/>
  <c r="X887" i="2"/>
  <c r="Y887" i="2" s="1"/>
  <c r="T887" i="2"/>
  <c r="V887" i="2"/>
  <c r="X889" i="2"/>
  <c r="Y889" i="2" s="1"/>
  <c r="T889" i="2"/>
  <c r="V889" i="2"/>
  <c r="X891" i="2"/>
  <c r="Y891" i="2" s="1"/>
  <c r="T891" i="2"/>
  <c r="V891" i="2"/>
  <c r="X893" i="2"/>
  <c r="Y893" i="2" s="1"/>
  <c r="T893" i="2"/>
  <c r="V893" i="2"/>
  <c r="X895" i="2"/>
  <c r="Y895" i="2" s="1"/>
  <c r="T895" i="2"/>
  <c r="V895" i="2"/>
  <c r="X897" i="2"/>
  <c r="Y897" i="2" s="1"/>
  <c r="T897" i="2"/>
  <c r="V897" i="2"/>
  <c r="X899" i="2"/>
  <c r="Y899" i="2" s="1"/>
  <c r="T899" i="2"/>
  <c r="V899" i="2"/>
  <c r="X901" i="2"/>
  <c r="Y901" i="2" s="1"/>
  <c r="T901" i="2"/>
  <c r="V901" i="2"/>
  <c r="X903" i="2"/>
  <c r="Y903" i="2" s="1"/>
  <c r="T903" i="2"/>
  <c r="V903" i="2"/>
  <c r="X905" i="2"/>
  <c r="Y905" i="2" s="1"/>
  <c r="T905" i="2"/>
  <c r="V905" i="2"/>
  <c r="X907" i="2"/>
  <c r="Y907" i="2" s="1"/>
  <c r="T907" i="2"/>
  <c r="V907" i="2"/>
  <c r="X909" i="2"/>
  <c r="Y909" i="2" s="1"/>
  <c r="T909" i="2"/>
  <c r="V909" i="2"/>
  <c r="X911" i="2"/>
  <c r="Y911" i="2" s="1"/>
  <c r="T911" i="2"/>
  <c r="V911" i="2"/>
  <c r="X913" i="2"/>
  <c r="Y913" i="2" s="1"/>
  <c r="T913" i="2"/>
  <c r="V913" i="2"/>
  <c r="X915" i="2"/>
  <c r="Y915" i="2" s="1"/>
  <c r="T915" i="2"/>
  <c r="V915" i="2"/>
  <c r="X917" i="2"/>
  <c r="Y917" i="2" s="1"/>
  <c r="T917" i="2"/>
  <c r="V917" i="2"/>
  <c r="X919" i="2"/>
  <c r="Y919" i="2" s="1"/>
  <c r="T919" i="2"/>
  <c r="V919" i="2"/>
  <c r="X921" i="2"/>
  <c r="Y921" i="2" s="1"/>
  <c r="T921" i="2"/>
  <c r="V921" i="2"/>
  <c r="X923" i="2"/>
  <c r="Y923" i="2" s="1"/>
  <c r="T923" i="2"/>
  <c r="V923" i="2"/>
  <c r="X925" i="2"/>
  <c r="Y925" i="2" s="1"/>
  <c r="T925" i="2"/>
  <c r="V925" i="2"/>
  <c r="X927" i="2"/>
  <c r="Y927" i="2" s="1"/>
  <c r="T927" i="2"/>
  <c r="V927" i="2"/>
  <c r="X929" i="2"/>
  <c r="Y929" i="2" s="1"/>
  <c r="T929" i="2"/>
  <c r="V929" i="2"/>
  <c r="X931" i="2"/>
  <c r="Y931" i="2" s="1"/>
  <c r="T931" i="2"/>
  <c r="V931" i="2"/>
  <c r="X933" i="2"/>
  <c r="Y933" i="2" s="1"/>
  <c r="T933" i="2"/>
  <c r="V933" i="2"/>
  <c r="X935" i="2"/>
  <c r="Y935" i="2" s="1"/>
  <c r="T935" i="2"/>
  <c r="V935" i="2"/>
  <c r="X937" i="2"/>
  <c r="Y937" i="2" s="1"/>
  <c r="T937" i="2"/>
  <c r="V937" i="2"/>
  <c r="X939" i="2"/>
  <c r="Y939" i="2" s="1"/>
  <c r="T939" i="2"/>
  <c r="V939" i="2"/>
  <c r="X941" i="2"/>
  <c r="Y941" i="2" s="1"/>
  <c r="T941" i="2"/>
  <c r="V941" i="2"/>
  <c r="X943" i="2"/>
  <c r="Y943" i="2" s="1"/>
  <c r="T943" i="2"/>
  <c r="V943" i="2"/>
  <c r="X945" i="2"/>
  <c r="Y945" i="2" s="1"/>
  <c r="T945" i="2"/>
  <c r="V945" i="2"/>
  <c r="X947" i="2"/>
  <c r="Y947" i="2" s="1"/>
  <c r="T947" i="2"/>
  <c r="V947" i="2"/>
  <c r="X949" i="2"/>
  <c r="Y949" i="2" s="1"/>
  <c r="T949" i="2"/>
  <c r="V949" i="2"/>
  <c r="X951" i="2"/>
  <c r="Y951" i="2" s="1"/>
  <c r="T951" i="2"/>
  <c r="V951" i="2"/>
  <c r="X953" i="2"/>
  <c r="Y953" i="2" s="1"/>
  <c r="T953" i="2"/>
  <c r="V953" i="2"/>
  <c r="X955" i="2"/>
  <c r="Y955" i="2" s="1"/>
  <c r="T955" i="2"/>
  <c r="V955" i="2"/>
  <c r="V957" i="2"/>
  <c r="X957" i="2"/>
  <c r="Y957" i="2" s="1"/>
  <c r="T957" i="2"/>
  <c r="V959" i="2"/>
  <c r="X959" i="2"/>
  <c r="Y959" i="2" s="1"/>
  <c r="T959" i="2"/>
  <c r="V961" i="2"/>
  <c r="X961" i="2"/>
  <c r="Y961" i="2" s="1"/>
  <c r="T961" i="2"/>
  <c r="V963" i="2"/>
  <c r="X963" i="2"/>
  <c r="Y963" i="2" s="1"/>
  <c r="T963" i="2"/>
  <c r="V965" i="2"/>
  <c r="X965" i="2"/>
  <c r="Y965" i="2" s="1"/>
  <c r="T965" i="2"/>
  <c r="X967" i="2"/>
  <c r="Y967" i="2" s="1"/>
  <c r="T967" i="2"/>
  <c r="V967" i="2"/>
  <c r="X969" i="2"/>
  <c r="Y969" i="2" s="1"/>
  <c r="T969" i="2"/>
  <c r="V969" i="2"/>
  <c r="X971" i="2"/>
  <c r="Y971" i="2" s="1"/>
  <c r="T971" i="2"/>
  <c r="V971" i="2"/>
  <c r="X973" i="2"/>
  <c r="Y973" i="2" s="1"/>
  <c r="T973" i="2"/>
  <c r="V973" i="2"/>
  <c r="X975" i="2"/>
  <c r="Y975" i="2" s="1"/>
  <c r="T975" i="2"/>
  <c r="V975" i="2"/>
  <c r="X977" i="2"/>
  <c r="Y977" i="2" s="1"/>
  <c r="T977" i="2"/>
  <c r="V977" i="2"/>
  <c r="X979" i="2"/>
  <c r="Y979" i="2" s="1"/>
  <c r="T979" i="2"/>
  <c r="V979" i="2"/>
  <c r="X981" i="2"/>
  <c r="Y981" i="2" s="1"/>
  <c r="T981" i="2"/>
  <c r="V981" i="2"/>
  <c r="X983" i="2"/>
  <c r="Y983" i="2" s="1"/>
  <c r="T983" i="2"/>
  <c r="V983" i="2"/>
  <c r="X985" i="2"/>
  <c r="Y985" i="2" s="1"/>
  <c r="T985" i="2"/>
  <c r="V985" i="2"/>
  <c r="X987" i="2"/>
  <c r="Y987" i="2" s="1"/>
  <c r="T987" i="2"/>
  <c r="V987" i="2"/>
  <c r="X989" i="2"/>
  <c r="Y989" i="2" s="1"/>
  <c r="T989" i="2"/>
  <c r="V989" i="2"/>
  <c r="V480" i="2"/>
  <c r="X480" i="2"/>
  <c r="Y480" i="2" s="1"/>
  <c r="T480" i="2"/>
  <c r="V482" i="2"/>
  <c r="X482" i="2"/>
  <c r="Y482" i="2" s="1"/>
  <c r="T482" i="2"/>
  <c r="V484" i="2"/>
  <c r="X484" i="2"/>
  <c r="Y484" i="2" s="1"/>
  <c r="T484" i="2"/>
  <c r="V486" i="2"/>
  <c r="X486" i="2"/>
  <c r="Y486" i="2" s="1"/>
  <c r="T486" i="2"/>
  <c r="V488" i="2"/>
  <c r="X488" i="2"/>
  <c r="Y488" i="2" s="1"/>
  <c r="T488" i="2"/>
  <c r="V490" i="2"/>
  <c r="X490" i="2"/>
  <c r="Y490" i="2" s="1"/>
  <c r="T490" i="2"/>
  <c r="V492" i="2"/>
  <c r="X492" i="2"/>
  <c r="Y492" i="2" s="1"/>
  <c r="T492" i="2"/>
  <c r="V494" i="2"/>
  <c r="X494" i="2"/>
  <c r="Y494" i="2" s="1"/>
  <c r="T494" i="2"/>
  <c r="V496" i="2"/>
  <c r="X496" i="2"/>
  <c r="Y496" i="2" s="1"/>
  <c r="T496" i="2"/>
  <c r="V498" i="2"/>
  <c r="X498" i="2"/>
  <c r="Y498" i="2" s="1"/>
  <c r="T498" i="2"/>
  <c r="V500" i="2"/>
  <c r="X500" i="2"/>
  <c r="Y500" i="2" s="1"/>
  <c r="T500" i="2"/>
  <c r="V502" i="2"/>
  <c r="X502" i="2"/>
  <c r="Y502" i="2" s="1"/>
  <c r="T502" i="2"/>
  <c r="V504" i="2"/>
  <c r="X504" i="2"/>
  <c r="Y504" i="2" s="1"/>
  <c r="T504" i="2"/>
  <c r="V506" i="2"/>
  <c r="X506" i="2"/>
  <c r="Y506" i="2" s="1"/>
  <c r="T506" i="2"/>
  <c r="V508" i="2"/>
  <c r="X508" i="2"/>
  <c r="Y508" i="2" s="1"/>
  <c r="T508" i="2"/>
  <c r="V510" i="2"/>
  <c r="X510" i="2"/>
  <c r="Y510" i="2" s="1"/>
  <c r="T510" i="2"/>
  <c r="V512" i="2"/>
  <c r="X512" i="2"/>
  <c r="Y512" i="2" s="1"/>
  <c r="T512" i="2"/>
  <c r="V514" i="2"/>
  <c r="X514" i="2"/>
  <c r="Y514" i="2" s="1"/>
  <c r="T514" i="2"/>
  <c r="V516" i="2"/>
  <c r="X516" i="2"/>
  <c r="Y516" i="2" s="1"/>
  <c r="T516" i="2"/>
  <c r="V518" i="2"/>
  <c r="X518" i="2"/>
  <c r="Y518" i="2" s="1"/>
  <c r="T518" i="2"/>
  <c r="V520" i="2"/>
  <c r="X520" i="2"/>
  <c r="Y520" i="2" s="1"/>
  <c r="T520" i="2"/>
  <c r="V522" i="2"/>
  <c r="X522" i="2"/>
  <c r="Y522" i="2" s="1"/>
  <c r="T522" i="2"/>
  <c r="V524" i="2"/>
  <c r="X524" i="2"/>
  <c r="Y524" i="2" s="1"/>
  <c r="T524" i="2"/>
  <c r="V526" i="2"/>
  <c r="X526" i="2"/>
  <c r="Y526" i="2" s="1"/>
  <c r="T526" i="2"/>
  <c r="V528" i="2"/>
  <c r="X528" i="2"/>
  <c r="Y528" i="2" s="1"/>
  <c r="T528" i="2"/>
  <c r="V530" i="2"/>
  <c r="X530" i="2"/>
  <c r="Y530" i="2" s="1"/>
  <c r="T530" i="2"/>
  <c r="V532" i="2"/>
  <c r="X532" i="2"/>
  <c r="Y532" i="2" s="1"/>
  <c r="T532" i="2"/>
  <c r="V534" i="2"/>
  <c r="X534" i="2"/>
  <c r="Y534" i="2" s="1"/>
  <c r="T534" i="2"/>
  <c r="V536" i="2"/>
  <c r="X536" i="2"/>
  <c r="Y536" i="2" s="1"/>
  <c r="T536" i="2"/>
  <c r="V538" i="2"/>
  <c r="X538" i="2"/>
  <c r="Y538" i="2" s="1"/>
  <c r="T538" i="2"/>
  <c r="V540" i="2"/>
  <c r="X540" i="2"/>
  <c r="Y540" i="2" s="1"/>
  <c r="T540" i="2"/>
  <c r="V542" i="2"/>
  <c r="X542" i="2"/>
  <c r="Y542" i="2" s="1"/>
  <c r="T542" i="2"/>
  <c r="V544" i="2"/>
  <c r="X544" i="2"/>
  <c r="Y544" i="2" s="1"/>
  <c r="T544" i="2"/>
  <c r="V546" i="2"/>
  <c r="X546" i="2"/>
  <c r="Y546" i="2" s="1"/>
  <c r="T546" i="2"/>
  <c r="V548" i="2"/>
  <c r="X548" i="2"/>
  <c r="Y548" i="2" s="1"/>
  <c r="T548" i="2"/>
  <c r="V550" i="2"/>
  <c r="X550" i="2"/>
  <c r="Y550" i="2" s="1"/>
  <c r="T550" i="2"/>
  <c r="V552" i="2"/>
  <c r="X552" i="2"/>
  <c r="Y552" i="2" s="1"/>
  <c r="T552" i="2"/>
  <c r="V554" i="2"/>
  <c r="X554" i="2"/>
  <c r="Y554" i="2" s="1"/>
  <c r="T554" i="2"/>
  <c r="V556" i="2"/>
  <c r="X556" i="2"/>
  <c r="Y556" i="2" s="1"/>
  <c r="T556" i="2"/>
  <c r="V558" i="2"/>
  <c r="X558" i="2"/>
  <c r="Y558" i="2" s="1"/>
  <c r="T558" i="2"/>
  <c r="V560" i="2"/>
  <c r="X560" i="2"/>
  <c r="Y560" i="2" s="1"/>
  <c r="T560" i="2"/>
  <c r="V562" i="2"/>
  <c r="X562" i="2"/>
  <c r="Y562" i="2" s="1"/>
  <c r="T562" i="2"/>
  <c r="V564" i="2"/>
  <c r="X564" i="2"/>
  <c r="Y564" i="2" s="1"/>
  <c r="T564" i="2"/>
  <c r="V566" i="2"/>
  <c r="X566" i="2"/>
  <c r="Y566" i="2" s="1"/>
  <c r="T566" i="2"/>
  <c r="V568" i="2"/>
  <c r="X568" i="2"/>
  <c r="Y568" i="2" s="1"/>
  <c r="T568" i="2"/>
  <c r="V570" i="2"/>
  <c r="X570" i="2"/>
  <c r="Y570" i="2" s="1"/>
  <c r="T570" i="2"/>
  <c r="V572" i="2"/>
  <c r="X572" i="2"/>
  <c r="Y572" i="2" s="1"/>
  <c r="T572" i="2"/>
  <c r="V574" i="2"/>
  <c r="X574" i="2"/>
  <c r="Y574" i="2" s="1"/>
  <c r="T574" i="2"/>
  <c r="V576" i="2"/>
  <c r="X576" i="2"/>
  <c r="Y576" i="2" s="1"/>
  <c r="T576" i="2"/>
  <c r="V578" i="2"/>
  <c r="X578" i="2"/>
  <c r="Y578" i="2" s="1"/>
  <c r="T578" i="2"/>
  <c r="V580" i="2"/>
  <c r="X580" i="2"/>
  <c r="Y580" i="2" s="1"/>
  <c r="T580" i="2"/>
  <c r="V582" i="2"/>
  <c r="X582" i="2"/>
  <c r="Y582" i="2" s="1"/>
  <c r="T582" i="2"/>
  <c r="V584" i="2"/>
  <c r="X584" i="2"/>
  <c r="Y584" i="2" s="1"/>
  <c r="T584" i="2"/>
  <c r="V586" i="2"/>
  <c r="X586" i="2"/>
  <c r="Y586" i="2" s="1"/>
  <c r="T586" i="2"/>
  <c r="V588" i="2"/>
  <c r="X588" i="2"/>
  <c r="Y588" i="2" s="1"/>
  <c r="T588" i="2"/>
  <c r="V590" i="2"/>
  <c r="X590" i="2"/>
  <c r="Y590" i="2" s="1"/>
  <c r="T590" i="2"/>
  <c r="V592" i="2"/>
  <c r="X592" i="2"/>
  <c r="Y592" i="2" s="1"/>
  <c r="T592" i="2"/>
  <c r="V594" i="2"/>
  <c r="X594" i="2"/>
  <c r="Y594" i="2" s="1"/>
  <c r="T594" i="2"/>
  <c r="V596" i="2"/>
  <c r="X596" i="2"/>
  <c r="Y596" i="2" s="1"/>
  <c r="T596" i="2"/>
  <c r="V598" i="2"/>
  <c r="X598" i="2"/>
  <c r="Y598" i="2" s="1"/>
  <c r="T598" i="2"/>
  <c r="V600" i="2"/>
  <c r="X600" i="2"/>
  <c r="Y600" i="2" s="1"/>
  <c r="T600" i="2"/>
  <c r="V602" i="2"/>
  <c r="X602" i="2"/>
  <c r="Y602" i="2" s="1"/>
  <c r="T602" i="2"/>
  <c r="V604" i="2"/>
  <c r="X604" i="2"/>
  <c r="Y604" i="2" s="1"/>
  <c r="T604" i="2"/>
  <c r="V606" i="2"/>
  <c r="X606" i="2"/>
  <c r="Y606" i="2" s="1"/>
  <c r="T606" i="2"/>
  <c r="V608" i="2"/>
  <c r="X608" i="2"/>
  <c r="Y608" i="2" s="1"/>
  <c r="T608" i="2"/>
  <c r="V610" i="2"/>
  <c r="X610" i="2"/>
  <c r="Y610" i="2" s="1"/>
  <c r="T610" i="2"/>
  <c r="V612" i="2"/>
  <c r="X612" i="2"/>
  <c r="Y612" i="2" s="1"/>
  <c r="T612" i="2"/>
  <c r="V614" i="2"/>
  <c r="X614" i="2"/>
  <c r="Y614" i="2" s="1"/>
  <c r="T614" i="2"/>
  <c r="V616" i="2"/>
  <c r="X616" i="2"/>
  <c r="Y616" i="2" s="1"/>
  <c r="T616" i="2"/>
  <c r="V618" i="2"/>
  <c r="X618" i="2"/>
  <c r="Y618" i="2" s="1"/>
  <c r="T618" i="2"/>
  <c r="V620" i="2"/>
  <c r="X620" i="2"/>
  <c r="Y620" i="2" s="1"/>
  <c r="T620" i="2"/>
  <c r="V622" i="2"/>
  <c r="X622" i="2"/>
  <c r="Y622" i="2" s="1"/>
  <c r="T622" i="2"/>
  <c r="V624" i="2"/>
  <c r="X624" i="2"/>
  <c r="Y624" i="2" s="1"/>
  <c r="T624" i="2"/>
  <c r="V626" i="2"/>
  <c r="X626" i="2"/>
  <c r="Y626" i="2" s="1"/>
  <c r="T626" i="2"/>
  <c r="V628" i="2"/>
  <c r="X628" i="2"/>
  <c r="Y628" i="2" s="1"/>
  <c r="T628" i="2"/>
  <c r="V630" i="2"/>
  <c r="X630" i="2"/>
  <c r="Y630" i="2" s="1"/>
  <c r="T630" i="2"/>
  <c r="V632" i="2"/>
  <c r="X632" i="2"/>
  <c r="Y632" i="2" s="1"/>
  <c r="T632" i="2"/>
  <c r="V634" i="2"/>
  <c r="X634" i="2"/>
  <c r="Y634" i="2" s="1"/>
  <c r="T634" i="2"/>
  <c r="V636" i="2"/>
  <c r="X636" i="2"/>
  <c r="Y636" i="2" s="1"/>
  <c r="T636" i="2"/>
  <c r="V638" i="2"/>
  <c r="X638" i="2"/>
  <c r="Y638" i="2" s="1"/>
  <c r="T638" i="2"/>
  <c r="V640" i="2"/>
  <c r="X640" i="2"/>
  <c r="Y640" i="2" s="1"/>
  <c r="T640" i="2"/>
  <c r="V642" i="2"/>
  <c r="X642" i="2"/>
  <c r="Y642" i="2" s="1"/>
  <c r="T642" i="2"/>
  <c r="V644" i="2"/>
  <c r="X644" i="2"/>
  <c r="Y644" i="2" s="1"/>
  <c r="T644" i="2"/>
  <c r="V646" i="2"/>
  <c r="X646" i="2"/>
  <c r="Y646" i="2" s="1"/>
  <c r="T646" i="2"/>
  <c r="V648" i="2"/>
  <c r="X648" i="2"/>
  <c r="Y648" i="2" s="1"/>
  <c r="T648" i="2"/>
  <c r="V650" i="2"/>
  <c r="X650" i="2"/>
  <c r="Y650" i="2" s="1"/>
  <c r="T650" i="2"/>
  <c r="V652" i="2"/>
  <c r="X652" i="2"/>
  <c r="Y652" i="2" s="1"/>
  <c r="T652" i="2"/>
  <c r="V654" i="2"/>
  <c r="X654" i="2"/>
  <c r="Y654" i="2" s="1"/>
  <c r="T654" i="2"/>
  <c r="V656" i="2"/>
  <c r="X656" i="2"/>
  <c r="Y656" i="2" s="1"/>
  <c r="T656" i="2"/>
  <c r="V658" i="2"/>
  <c r="X658" i="2"/>
  <c r="Y658" i="2" s="1"/>
  <c r="T658" i="2"/>
  <c r="V660" i="2"/>
  <c r="X660" i="2"/>
  <c r="Y660" i="2" s="1"/>
  <c r="T660" i="2"/>
  <c r="V662" i="2"/>
  <c r="X662" i="2"/>
  <c r="Y662" i="2" s="1"/>
  <c r="T662" i="2"/>
  <c r="V664" i="2"/>
  <c r="X664" i="2"/>
  <c r="Y664" i="2" s="1"/>
  <c r="T664" i="2"/>
  <c r="V666" i="2"/>
  <c r="X666" i="2"/>
  <c r="Y666" i="2" s="1"/>
  <c r="T666" i="2"/>
  <c r="V668" i="2"/>
  <c r="X668" i="2"/>
  <c r="Y668" i="2" s="1"/>
  <c r="T668" i="2"/>
  <c r="V670" i="2"/>
  <c r="X670" i="2"/>
  <c r="Y670" i="2" s="1"/>
  <c r="T670" i="2"/>
  <c r="V672" i="2"/>
  <c r="X672" i="2"/>
  <c r="Y672" i="2" s="1"/>
  <c r="T672" i="2"/>
  <c r="V674" i="2"/>
  <c r="X674" i="2"/>
  <c r="Y674" i="2" s="1"/>
  <c r="T674" i="2"/>
  <c r="V676" i="2"/>
  <c r="X676" i="2"/>
  <c r="Y676" i="2" s="1"/>
  <c r="T676" i="2"/>
  <c r="V678" i="2"/>
  <c r="X678" i="2"/>
  <c r="Y678" i="2" s="1"/>
  <c r="T678" i="2"/>
  <c r="V680" i="2"/>
  <c r="X680" i="2"/>
  <c r="Y680" i="2" s="1"/>
  <c r="T680" i="2"/>
  <c r="V682" i="2"/>
  <c r="X682" i="2"/>
  <c r="Y682" i="2" s="1"/>
  <c r="T682" i="2"/>
  <c r="V684" i="2"/>
  <c r="X684" i="2"/>
  <c r="Y684" i="2" s="1"/>
  <c r="T684" i="2"/>
  <c r="V686" i="2"/>
  <c r="X686" i="2"/>
  <c r="Y686" i="2" s="1"/>
  <c r="T686" i="2"/>
  <c r="V688" i="2"/>
  <c r="X688" i="2"/>
  <c r="Y688" i="2" s="1"/>
  <c r="T688" i="2"/>
  <c r="V690" i="2"/>
  <c r="X690" i="2"/>
  <c r="Y690" i="2" s="1"/>
  <c r="T690" i="2"/>
  <c r="V692" i="2"/>
  <c r="X692" i="2"/>
  <c r="Y692" i="2" s="1"/>
  <c r="T692" i="2"/>
  <c r="V694" i="2"/>
  <c r="X694" i="2"/>
  <c r="Y694" i="2" s="1"/>
  <c r="T694" i="2"/>
  <c r="V696" i="2"/>
  <c r="X696" i="2"/>
  <c r="Y696" i="2" s="1"/>
  <c r="T696" i="2"/>
  <c r="V698" i="2"/>
  <c r="X698" i="2"/>
  <c r="Y698" i="2" s="1"/>
  <c r="T698" i="2"/>
  <c r="V700" i="2"/>
  <c r="X700" i="2"/>
  <c r="Y700" i="2" s="1"/>
  <c r="T700" i="2"/>
  <c r="V702" i="2"/>
  <c r="X702" i="2"/>
  <c r="Y702" i="2" s="1"/>
  <c r="T702" i="2"/>
  <c r="V704" i="2"/>
  <c r="X704" i="2"/>
  <c r="Y704" i="2" s="1"/>
  <c r="T704" i="2"/>
  <c r="V706" i="2"/>
  <c r="X706" i="2"/>
  <c r="Y706" i="2" s="1"/>
  <c r="T706" i="2"/>
  <c r="V708" i="2"/>
  <c r="X708" i="2"/>
  <c r="Y708" i="2" s="1"/>
  <c r="T708" i="2"/>
  <c r="V710" i="2"/>
  <c r="X710" i="2"/>
  <c r="Y710" i="2" s="1"/>
  <c r="T710" i="2"/>
  <c r="V712" i="2"/>
  <c r="X712" i="2"/>
  <c r="Y712" i="2" s="1"/>
  <c r="T712" i="2"/>
  <c r="V714" i="2"/>
  <c r="X714" i="2"/>
  <c r="Y714" i="2" s="1"/>
  <c r="T714" i="2"/>
  <c r="V716" i="2"/>
  <c r="X716" i="2"/>
  <c r="Y716" i="2" s="1"/>
  <c r="T716" i="2"/>
  <c r="V718" i="2"/>
  <c r="X718" i="2"/>
  <c r="Y718" i="2" s="1"/>
  <c r="T718" i="2"/>
  <c r="V720" i="2"/>
  <c r="X720" i="2"/>
  <c r="Y720" i="2" s="1"/>
  <c r="T720" i="2"/>
  <c r="V722" i="2"/>
  <c r="X722" i="2"/>
  <c r="Y722" i="2" s="1"/>
  <c r="T722" i="2"/>
  <c r="V724" i="2"/>
  <c r="X724" i="2"/>
  <c r="Y724" i="2" s="1"/>
  <c r="T724" i="2"/>
  <c r="V726" i="2"/>
  <c r="X726" i="2"/>
  <c r="Y726" i="2" s="1"/>
  <c r="T726" i="2"/>
  <c r="V728" i="2"/>
  <c r="X728" i="2"/>
  <c r="Y728" i="2" s="1"/>
  <c r="T728" i="2"/>
  <c r="V730" i="2"/>
  <c r="X730" i="2"/>
  <c r="Y730" i="2" s="1"/>
  <c r="T730" i="2"/>
  <c r="V732" i="2"/>
  <c r="X732" i="2"/>
  <c r="Y732" i="2" s="1"/>
  <c r="T732" i="2"/>
  <c r="V734" i="2"/>
  <c r="X734" i="2"/>
  <c r="Y734" i="2" s="1"/>
  <c r="T734" i="2"/>
  <c r="V736" i="2"/>
  <c r="X736" i="2"/>
  <c r="Y736" i="2" s="1"/>
  <c r="T736" i="2"/>
  <c r="V738" i="2"/>
  <c r="X738" i="2"/>
  <c r="Y738" i="2" s="1"/>
  <c r="T738" i="2"/>
  <c r="V740" i="2"/>
  <c r="X740" i="2"/>
  <c r="Y740" i="2" s="1"/>
  <c r="T740" i="2"/>
  <c r="V742" i="2"/>
  <c r="X742" i="2"/>
  <c r="Y742" i="2" s="1"/>
  <c r="T742" i="2"/>
  <c r="V744" i="2"/>
  <c r="X744" i="2"/>
  <c r="Y744" i="2" s="1"/>
  <c r="T744" i="2"/>
  <c r="V746" i="2"/>
  <c r="X746" i="2"/>
  <c r="Y746" i="2" s="1"/>
  <c r="T746" i="2"/>
  <c r="V748" i="2"/>
  <c r="X748" i="2"/>
  <c r="Y748" i="2" s="1"/>
  <c r="T748" i="2"/>
  <c r="V750" i="2"/>
  <c r="X750" i="2"/>
  <c r="Y750" i="2" s="1"/>
  <c r="T750" i="2"/>
  <c r="V752" i="2"/>
  <c r="X752" i="2"/>
  <c r="Y752" i="2" s="1"/>
  <c r="T752" i="2"/>
  <c r="V754" i="2"/>
  <c r="X754" i="2"/>
  <c r="Y754" i="2" s="1"/>
  <c r="T754" i="2"/>
  <c r="V756" i="2"/>
  <c r="X756" i="2"/>
  <c r="Y756" i="2" s="1"/>
  <c r="T756" i="2"/>
  <c r="V758" i="2"/>
  <c r="X758" i="2"/>
  <c r="Y758" i="2" s="1"/>
  <c r="T758" i="2"/>
  <c r="V760" i="2"/>
  <c r="X760" i="2"/>
  <c r="Y760" i="2" s="1"/>
  <c r="T760" i="2"/>
  <c r="V762" i="2"/>
  <c r="X762" i="2"/>
  <c r="Y762" i="2" s="1"/>
  <c r="T762" i="2"/>
  <c r="V764" i="2"/>
  <c r="X764" i="2"/>
  <c r="Y764" i="2" s="1"/>
  <c r="T764" i="2"/>
  <c r="V766" i="2"/>
  <c r="X766" i="2"/>
  <c r="Y766" i="2" s="1"/>
  <c r="T766" i="2"/>
  <c r="V768" i="2"/>
  <c r="X768" i="2"/>
  <c r="Y768" i="2" s="1"/>
  <c r="T768" i="2"/>
  <c r="V770" i="2"/>
  <c r="X770" i="2"/>
  <c r="Y770" i="2" s="1"/>
  <c r="T770" i="2"/>
  <c r="V772" i="2"/>
  <c r="X772" i="2"/>
  <c r="Y772" i="2" s="1"/>
  <c r="T772" i="2"/>
  <c r="V774" i="2"/>
  <c r="X774" i="2"/>
  <c r="Y774" i="2" s="1"/>
  <c r="T774" i="2"/>
  <c r="V776" i="2"/>
  <c r="X776" i="2"/>
  <c r="Y776" i="2" s="1"/>
  <c r="T776" i="2"/>
  <c r="V778" i="2"/>
  <c r="X778" i="2"/>
  <c r="Y778" i="2" s="1"/>
  <c r="T778" i="2"/>
  <c r="V780" i="2"/>
  <c r="X780" i="2"/>
  <c r="Y780" i="2" s="1"/>
  <c r="T780" i="2"/>
  <c r="V782" i="2"/>
  <c r="X782" i="2"/>
  <c r="Y782" i="2" s="1"/>
  <c r="T782" i="2"/>
  <c r="V784" i="2"/>
  <c r="X784" i="2"/>
  <c r="Y784" i="2" s="1"/>
  <c r="T784" i="2"/>
  <c r="V786" i="2"/>
  <c r="X786" i="2"/>
  <c r="Y786" i="2" s="1"/>
  <c r="T786" i="2"/>
  <c r="V788" i="2"/>
  <c r="X788" i="2"/>
  <c r="Y788" i="2" s="1"/>
  <c r="T788" i="2"/>
  <c r="V790" i="2"/>
  <c r="X790" i="2"/>
  <c r="Y790" i="2" s="1"/>
  <c r="T790" i="2"/>
  <c r="V792" i="2"/>
  <c r="X792" i="2"/>
  <c r="Y792" i="2" s="1"/>
  <c r="T792" i="2"/>
  <c r="V794" i="2"/>
  <c r="X794" i="2"/>
  <c r="Y794" i="2" s="1"/>
  <c r="T794" i="2"/>
  <c r="V796" i="2"/>
  <c r="X796" i="2"/>
  <c r="Y796" i="2" s="1"/>
  <c r="T796" i="2"/>
  <c r="V798" i="2"/>
  <c r="X798" i="2"/>
  <c r="Y798" i="2" s="1"/>
  <c r="T798" i="2"/>
  <c r="V800" i="2"/>
  <c r="X800" i="2"/>
  <c r="Y800" i="2" s="1"/>
  <c r="T800" i="2"/>
  <c r="V802" i="2"/>
  <c r="X802" i="2"/>
  <c r="Y802" i="2" s="1"/>
  <c r="T802" i="2"/>
  <c r="V804" i="2"/>
  <c r="X804" i="2"/>
  <c r="Y804" i="2" s="1"/>
  <c r="T804" i="2"/>
  <c r="V806" i="2"/>
  <c r="X806" i="2"/>
  <c r="Y806" i="2" s="1"/>
  <c r="T806" i="2"/>
  <c r="V808" i="2"/>
  <c r="X808" i="2"/>
  <c r="Y808" i="2" s="1"/>
  <c r="T808" i="2"/>
  <c r="V810" i="2"/>
  <c r="X810" i="2"/>
  <c r="Y810" i="2" s="1"/>
  <c r="T810" i="2"/>
  <c r="V812" i="2"/>
  <c r="X812" i="2"/>
  <c r="Y812" i="2" s="1"/>
  <c r="T812" i="2"/>
  <c r="V814" i="2"/>
  <c r="X814" i="2"/>
  <c r="Y814" i="2" s="1"/>
  <c r="T814" i="2"/>
  <c r="V816" i="2"/>
  <c r="X816" i="2"/>
  <c r="Y816" i="2" s="1"/>
  <c r="T816" i="2"/>
  <c r="V818" i="2"/>
  <c r="X818" i="2"/>
  <c r="Y818" i="2" s="1"/>
  <c r="T818" i="2"/>
  <c r="V820" i="2"/>
  <c r="X820" i="2"/>
  <c r="Y820" i="2" s="1"/>
  <c r="T820" i="2"/>
  <c r="V822" i="2"/>
  <c r="X822" i="2"/>
  <c r="Y822" i="2" s="1"/>
  <c r="T822" i="2"/>
  <c r="V824" i="2"/>
  <c r="X824" i="2"/>
  <c r="Y824" i="2" s="1"/>
  <c r="T824" i="2"/>
  <c r="V826" i="2"/>
  <c r="X826" i="2"/>
  <c r="Y826" i="2" s="1"/>
  <c r="T826" i="2"/>
  <c r="V828" i="2"/>
  <c r="X828" i="2"/>
  <c r="Y828" i="2" s="1"/>
  <c r="T828" i="2"/>
  <c r="V830" i="2"/>
  <c r="X830" i="2"/>
  <c r="Y830" i="2" s="1"/>
  <c r="T830" i="2"/>
  <c r="V832" i="2"/>
  <c r="X832" i="2"/>
  <c r="Y832" i="2" s="1"/>
  <c r="T832" i="2"/>
  <c r="V834" i="2"/>
  <c r="X834" i="2"/>
  <c r="Y834" i="2" s="1"/>
  <c r="T834" i="2"/>
  <c r="V836" i="2"/>
  <c r="X836" i="2"/>
  <c r="Y836" i="2" s="1"/>
  <c r="T836" i="2"/>
  <c r="V838" i="2"/>
  <c r="X838" i="2"/>
  <c r="Y838" i="2" s="1"/>
  <c r="T838" i="2"/>
  <c r="V840" i="2"/>
  <c r="X840" i="2"/>
  <c r="Y840" i="2" s="1"/>
  <c r="T840" i="2"/>
  <c r="V842" i="2"/>
  <c r="X842" i="2"/>
  <c r="Y842" i="2" s="1"/>
  <c r="T842" i="2"/>
  <c r="V844" i="2"/>
  <c r="X844" i="2"/>
  <c r="Y844" i="2" s="1"/>
  <c r="T844" i="2"/>
  <c r="V846" i="2"/>
  <c r="X846" i="2"/>
  <c r="Y846" i="2" s="1"/>
  <c r="T846" i="2"/>
  <c r="V848" i="2"/>
  <c r="X848" i="2"/>
  <c r="Y848" i="2" s="1"/>
  <c r="T848" i="2"/>
  <c r="V850" i="2"/>
  <c r="X850" i="2"/>
  <c r="Y850" i="2" s="1"/>
  <c r="T850" i="2"/>
  <c r="V852" i="2"/>
  <c r="X852" i="2"/>
  <c r="Y852" i="2" s="1"/>
  <c r="T852" i="2"/>
  <c r="V854" i="2"/>
  <c r="X854" i="2"/>
  <c r="Y854" i="2" s="1"/>
  <c r="T854" i="2"/>
  <c r="V856" i="2"/>
  <c r="X856" i="2"/>
  <c r="Y856" i="2" s="1"/>
  <c r="T856" i="2"/>
  <c r="V858" i="2"/>
  <c r="X858" i="2"/>
  <c r="Y858" i="2" s="1"/>
  <c r="T858" i="2"/>
  <c r="V860" i="2"/>
  <c r="X860" i="2"/>
  <c r="Y860" i="2" s="1"/>
  <c r="T860" i="2"/>
  <c r="V862" i="2"/>
  <c r="X862" i="2"/>
  <c r="Y862" i="2" s="1"/>
  <c r="T862" i="2"/>
  <c r="V864" i="2"/>
  <c r="X864" i="2"/>
  <c r="Y864" i="2" s="1"/>
  <c r="T864" i="2"/>
  <c r="V866" i="2"/>
  <c r="X866" i="2"/>
  <c r="Y866" i="2" s="1"/>
  <c r="T866" i="2"/>
  <c r="V868" i="2"/>
  <c r="X868" i="2"/>
  <c r="Y868" i="2" s="1"/>
  <c r="T868" i="2"/>
  <c r="V870" i="2"/>
  <c r="X870" i="2"/>
  <c r="Y870" i="2" s="1"/>
  <c r="T870" i="2"/>
  <c r="V872" i="2"/>
  <c r="X872" i="2"/>
  <c r="Y872" i="2" s="1"/>
  <c r="T872" i="2"/>
  <c r="V874" i="2"/>
  <c r="X874" i="2"/>
  <c r="Y874" i="2" s="1"/>
  <c r="T874" i="2"/>
  <c r="V876" i="2"/>
  <c r="X876" i="2"/>
  <c r="Y876" i="2" s="1"/>
  <c r="T876" i="2"/>
  <c r="V878" i="2"/>
  <c r="X878" i="2"/>
  <c r="Y878" i="2" s="1"/>
  <c r="T878" i="2"/>
  <c r="V880" i="2"/>
  <c r="X880" i="2"/>
  <c r="Y880" i="2" s="1"/>
  <c r="T880" i="2"/>
  <c r="V882" i="2"/>
  <c r="X882" i="2"/>
  <c r="Y882" i="2" s="1"/>
  <c r="T882" i="2"/>
  <c r="V884" i="2"/>
  <c r="X884" i="2"/>
  <c r="Y884" i="2" s="1"/>
  <c r="T884" i="2"/>
  <c r="V886" i="2"/>
  <c r="X886" i="2"/>
  <c r="Y886" i="2" s="1"/>
  <c r="T886" i="2"/>
  <c r="V888" i="2"/>
  <c r="X888" i="2"/>
  <c r="Y888" i="2" s="1"/>
  <c r="T888" i="2"/>
  <c r="V890" i="2"/>
  <c r="X890" i="2"/>
  <c r="Y890" i="2" s="1"/>
  <c r="T890" i="2"/>
  <c r="V892" i="2"/>
  <c r="X892" i="2"/>
  <c r="Y892" i="2" s="1"/>
  <c r="T892" i="2"/>
  <c r="V894" i="2"/>
  <c r="X894" i="2"/>
  <c r="Y894" i="2" s="1"/>
  <c r="T894" i="2"/>
  <c r="V896" i="2"/>
  <c r="X896" i="2"/>
  <c r="Y896" i="2" s="1"/>
  <c r="T896" i="2"/>
  <c r="V898" i="2"/>
  <c r="X898" i="2"/>
  <c r="Y898" i="2" s="1"/>
  <c r="T898" i="2"/>
  <c r="V900" i="2"/>
  <c r="X900" i="2"/>
  <c r="Y900" i="2" s="1"/>
  <c r="T900" i="2"/>
  <c r="V902" i="2"/>
  <c r="X902" i="2"/>
  <c r="Y902" i="2" s="1"/>
  <c r="T902" i="2"/>
  <c r="V904" i="2"/>
  <c r="X904" i="2"/>
  <c r="Y904" i="2" s="1"/>
  <c r="T904" i="2"/>
  <c r="V906" i="2"/>
  <c r="X906" i="2"/>
  <c r="Y906" i="2" s="1"/>
  <c r="T906" i="2"/>
  <c r="V908" i="2"/>
  <c r="X908" i="2"/>
  <c r="Y908" i="2" s="1"/>
  <c r="T908" i="2"/>
  <c r="V910" i="2"/>
  <c r="X910" i="2"/>
  <c r="Y910" i="2" s="1"/>
  <c r="T910" i="2"/>
  <c r="V912" i="2"/>
  <c r="X912" i="2"/>
  <c r="Y912" i="2" s="1"/>
  <c r="T912" i="2"/>
  <c r="V914" i="2"/>
  <c r="X914" i="2"/>
  <c r="Y914" i="2" s="1"/>
  <c r="T914" i="2"/>
  <c r="V916" i="2"/>
  <c r="X916" i="2"/>
  <c r="Y916" i="2" s="1"/>
  <c r="T916" i="2"/>
  <c r="V918" i="2"/>
  <c r="X918" i="2"/>
  <c r="Y918" i="2" s="1"/>
  <c r="T918" i="2"/>
  <c r="V920" i="2"/>
  <c r="X920" i="2"/>
  <c r="Y920" i="2" s="1"/>
  <c r="T920" i="2"/>
  <c r="V922" i="2"/>
  <c r="X922" i="2"/>
  <c r="Y922" i="2" s="1"/>
  <c r="T922" i="2"/>
  <c r="V924" i="2"/>
  <c r="X924" i="2"/>
  <c r="Y924" i="2" s="1"/>
  <c r="T924" i="2"/>
  <c r="V926" i="2"/>
  <c r="X926" i="2"/>
  <c r="Y926" i="2" s="1"/>
  <c r="T926" i="2"/>
  <c r="V928" i="2"/>
  <c r="X928" i="2"/>
  <c r="Y928" i="2" s="1"/>
  <c r="T928" i="2"/>
  <c r="V930" i="2"/>
  <c r="X930" i="2"/>
  <c r="Y930" i="2" s="1"/>
  <c r="T930" i="2"/>
  <c r="V932" i="2"/>
  <c r="X932" i="2"/>
  <c r="Y932" i="2" s="1"/>
  <c r="T932" i="2"/>
  <c r="V934" i="2"/>
  <c r="X934" i="2"/>
  <c r="Y934" i="2" s="1"/>
  <c r="T934" i="2"/>
  <c r="V936" i="2"/>
  <c r="X936" i="2"/>
  <c r="Y936" i="2" s="1"/>
  <c r="T936" i="2"/>
  <c r="V938" i="2"/>
  <c r="X938" i="2"/>
  <c r="Y938" i="2" s="1"/>
  <c r="T938" i="2"/>
  <c r="V940" i="2"/>
  <c r="X940" i="2"/>
  <c r="Y940" i="2" s="1"/>
  <c r="T940" i="2"/>
  <c r="V942" i="2"/>
  <c r="X942" i="2"/>
  <c r="Y942" i="2" s="1"/>
  <c r="T942" i="2"/>
  <c r="V944" i="2"/>
  <c r="X944" i="2"/>
  <c r="Y944" i="2" s="1"/>
  <c r="T944" i="2"/>
  <c r="V946" i="2"/>
  <c r="X946" i="2"/>
  <c r="Y946" i="2" s="1"/>
  <c r="T946" i="2"/>
  <c r="V948" i="2"/>
  <c r="X948" i="2"/>
  <c r="Y948" i="2" s="1"/>
  <c r="T948" i="2"/>
  <c r="V950" i="2"/>
  <c r="X950" i="2"/>
  <c r="Y950" i="2" s="1"/>
  <c r="T950" i="2"/>
  <c r="V952" i="2"/>
  <c r="X952" i="2"/>
  <c r="Y952" i="2" s="1"/>
  <c r="T952" i="2"/>
  <c r="V954" i="2"/>
  <c r="X954" i="2"/>
  <c r="Y954" i="2" s="1"/>
  <c r="T954" i="2"/>
  <c r="V956" i="2"/>
  <c r="X956" i="2"/>
  <c r="Y956" i="2" s="1"/>
  <c r="T956" i="2"/>
  <c r="X958" i="2"/>
  <c r="Y958" i="2" s="1"/>
  <c r="T958" i="2"/>
  <c r="V958" i="2"/>
  <c r="X960" i="2"/>
  <c r="Y960" i="2" s="1"/>
  <c r="T960" i="2"/>
  <c r="V960" i="2"/>
  <c r="X962" i="2"/>
  <c r="Y962" i="2" s="1"/>
  <c r="T962" i="2"/>
  <c r="V962" i="2"/>
  <c r="X964" i="2"/>
  <c r="Y964" i="2" s="1"/>
  <c r="T964" i="2"/>
  <c r="V964" i="2"/>
  <c r="X966" i="2"/>
  <c r="Y966" i="2" s="1"/>
  <c r="T966" i="2"/>
  <c r="V966" i="2"/>
  <c r="V968" i="2"/>
  <c r="X968" i="2"/>
  <c r="Y968" i="2" s="1"/>
  <c r="T968" i="2"/>
  <c r="V970" i="2"/>
  <c r="X970" i="2"/>
  <c r="Y970" i="2" s="1"/>
  <c r="T970" i="2"/>
  <c r="V972" i="2"/>
  <c r="X972" i="2"/>
  <c r="Y972" i="2" s="1"/>
  <c r="T972" i="2"/>
  <c r="V974" i="2"/>
  <c r="X974" i="2"/>
  <c r="Y974" i="2" s="1"/>
  <c r="T974" i="2"/>
  <c r="V976" i="2"/>
  <c r="X976" i="2"/>
  <c r="Y976" i="2" s="1"/>
  <c r="T976" i="2"/>
  <c r="V978" i="2"/>
  <c r="X978" i="2"/>
  <c r="Y978" i="2" s="1"/>
  <c r="T978" i="2"/>
  <c r="V980" i="2"/>
  <c r="X980" i="2"/>
  <c r="Y980" i="2" s="1"/>
  <c r="T980" i="2"/>
  <c r="V982" i="2"/>
  <c r="X982" i="2"/>
  <c r="Y982" i="2" s="1"/>
  <c r="T982" i="2"/>
  <c r="V984" i="2"/>
  <c r="X984" i="2"/>
  <c r="Y984" i="2" s="1"/>
  <c r="T984" i="2"/>
  <c r="V986" i="2"/>
  <c r="X986" i="2"/>
  <c r="Y986" i="2" s="1"/>
  <c r="T986" i="2"/>
  <c r="V988" i="2"/>
  <c r="X988" i="2"/>
  <c r="Y988" i="2" s="1"/>
  <c r="T988" i="2"/>
  <c r="X991" i="2"/>
  <c r="Y991" i="2" s="1"/>
  <c r="T991" i="2"/>
  <c r="V991" i="2"/>
  <c r="X993" i="2"/>
  <c r="Y993" i="2" s="1"/>
  <c r="T993" i="2"/>
  <c r="V993" i="2"/>
  <c r="X995" i="2"/>
  <c r="Y995" i="2" s="1"/>
  <c r="T995" i="2"/>
  <c r="V995" i="2"/>
  <c r="X997" i="2"/>
  <c r="Y997" i="2" s="1"/>
  <c r="T997" i="2"/>
  <c r="V997" i="2"/>
  <c r="X999" i="2"/>
  <c r="Y999" i="2" s="1"/>
  <c r="T999" i="2"/>
  <c r="V999" i="2"/>
  <c r="X1001" i="2"/>
  <c r="Y1001" i="2" s="1"/>
  <c r="T1001" i="2"/>
  <c r="V1001" i="2"/>
  <c r="X1003" i="2"/>
  <c r="Y1003" i="2" s="1"/>
  <c r="T1003" i="2"/>
  <c r="V1003" i="2"/>
  <c r="X1005" i="2"/>
  <c r="Y1005" i="2" s="1"/>
  <c r="T1005" i="2"/>
  <c r="V1005" i="2"/>
  <c r="X1007" i="2"/>
  <c r="Y1007" i="2" s="1"/>
  <c r="T1007" i="2"/>
  <c r="V1007" i="2"/>
  <c r="X1009" i="2"/>
  <c r="Y1009" i="2" s="1"/>
  <c r="T1009" i="2"/>
  <c r="V1009" i="2"/>
  <c r="X1011" i="2"/>
  <c r="Y1011" i="2" s="1"/>
  <c r="T1011" i="2"/>
  <c r="V1011" i="2"/>
  <c r="X1013" i="2"/>
  <c r="Y1013" i="2" s="1"/>
  <c r="T1013" i="2"/>
  <c r="V1013" i="2"/>
  <c r="X1015" i="2"/>
  <c r="Y1015" i="2" s="1"/>
  <c r="T1015" i="2"/>
  <c r="V1015" i="2"/>
  <c r="X1017" i="2"/>
  <c r="Y1017" i="2" s="1"/>
  <c r="T1017" i="2"/>
  <c r="V1017" i="2"/>
  <c r="X1019" i="2"/>
  <c r="Y1019" i="2" s="1"/>
  <c r="T1019" i="2"/>
  <c r="V1019" i="2"/>
  <c r="X1021" i="2"/>
  <c r="Y1021" i="2" s="1"/>
  <c r="T1021" i="2"/>
  <c r="V1021" i="2"/>
  <c r="X1023" i="2"/>
  <c r="Y1023" i="2" s="1"/>
  <c r="T1023" i="2"/>
  <c r="V1023" i="2"/>
  <c r="X1025" i="2"/>
  <c r="Y1025" i="2" s="1"/>
  <c r="T1025" i="2"/>
  <c r="V1025" i="2"/>
  <c r="X1027" i="2"/>
  <c r="Y1027" i="2" s="1"/>
  <c r="T1027" i="2"/>
  <c r="V1027" i="2"/>
  <c r="X1029" i="2"/>
  <c r="Y1029" i="2" s="1"/>
  <c r="T1029" i="2"/>
  <c r="V1029" i="2"/>
  <c r="X1031" i="2"/>
  <c r="Y1031" i="2" s="1"/>
  <c r="T1031" i="2"/>
  <c r="V1031" i="2"/>
  <c r="X1033" i="2"/>
  <c r="Y1033" i="2" s="1"/>
  <c r="T1033" i="2"/>
  <c r="V1033" i="2"/>
  <c r="X1035" i="2"/>
  <c r="Y1035" i="2" s="1"/>
  <c r="T1035" i="2"/>
  <c r="V1035" i="2"/>
  <c r="X1037" i="2"/>
  <c r="Y1037" i="2" s="1"/>
  <c r="T1037" i="2"/>
  <c r="V1037" i="2"/>
  <c r="X1039" i="2"/>
  <c r="Y1039" i="2" s="1"/>
  <c r="T1039" i="2"/>
  <c r="V1039" i="2"/>
  <c r="X1041" i="2"/>
  <c r="Y1041" i="2" s="1"/>
  <c r="T1041" i="2"/>
  <c r="V1041" i="2"/>
  <c r="X1043" i="2"/>
  <c r="Y1043" i="2" s="1"/>
  <c r="T1043" i="2"/>
  <c r="V1043" i="2"/>
  <c r="X1045" i="2"/>
  <c r="Y1045" i="2" s="1"/>
  <c r="T1045" i="2"/>
  <c r="V1045" i="2"/>
  <c r="X1047" i="2"/>
  <c r="Y1047" i="2" s="1"/>
  <c r="T1047" i="2"/>
  <c r="V1047" i="2"/>
  <c r="X1049" i="2"/>
  <c r="Y1049" i="2" s="1"/>
  <c r="T1049" i="2"/>
  <c r="V1049" i="2"/>
  <c r="X1051" i="2"/>
  <c r="Y1051" i="2" s="1"/>
  <c r="T1051" i="2"/>
  <c r="V1051" i="2"/>
  <c r="X1053" i="2"/>
  <c r="Y1053" i="2" s="1"/>
  <c r="T1053" i="2"/>
  <c r="V1053" i="2"/>
  <c r="X1055" i="2"/>
  <c r="Y1055" i="2" s="1"/>
  <c r="T1055" i="2"/>
  <c r="V1055" i="2"/>
  <c r="X1057" i="2"/>
  <c r="Y1057" i="2" s="1"/>
  <c r="T1057" i="2"/>
  <c r="V1057" i="2"/>
  <c r="X1059" i="2"/>
  <c r="Y1059" i="2" s="1"/>
  <c r="T1059" i="2"/>
  <c r="V1059" i="2"/>
  <c r="X1061" i="2"/>
  <c r="Y1061" i="2" s="1"/>
  <c r="T1061" i="2"/>
  <c r="V1061" i="2"/>
  <c r="X1063" i="2"/>
  <c r="Y1063" i="2" s="1"/>
  <c r="T1063" i="2"/>
  <c r="V1063" i="2"/>
  <c r="X1065" i="2"/>
  <c r="Y1065" i="2" s="1"/>
  <c r="T1065" i="2"/>
  <c r="V1065" i="2"/>
  <c r="X1067" i="2"/>
  <c r="Y1067" i="2" s="1"/>
  <c r="T1067" i="2"/>
  <c r="V1067" i="2"/>
  <c r="X1069" i="2"/>
  <c r="Y1069" i="2" s="1"/>
  <c r="T1069" i="2"/>
  <c r="V1069" i="2"/>
  <c r="X1071" i="2"/>
  <c r="Y1071" i="2" s="1"/>
  <c r="T1071" i="2"/>
  <c r="V1071" i="2"/>
  <c r="X1073" i="2"/>
  <c r="Y1073" i="2" s="1"/>
  <c r="T1073" i="2"/>
  <c r="V1073" i="2"/>
  <c r="X1075" i="2"/>
  <c r="Y1075" i="2" s="1"/>
  <c r="T1075" i="2"/>
  <c r="V1075" i="2"/>
  <c r="X1077" i="2"/>
  <c r="Y1077" i="2" s="1"/>
  <c r="T1077" i="2"/>
  <c r="V1077" i="2"/>
  <c r="X1079" i="2"/>
  <c r="Y1079" i="2" s="1"/>
  <c r="T1079" i="2"/>
  <c r="V1079" i="2"/>
  <c r="X1081" i="2"/>
  <c r="Y1081" i="2" s="1"/>
  <c r="T1081" i="2"/>
  <c r="V1081" i="2"/>
  <c r="X1083" i="2"/>
  <c r="Y1083" i="2" s="1"/>
  <c r="T1083" i="2"/>
  <c r="V1083" i="2"/>
  <c r="X1085" i="2"/>
  <c r="Y1085" i="2" s="1"/>
  <c r="T1085" i="2"/>
  <c r="V1085" i="2"/>
  <c r="X1087" i="2"/>
  <c r="Y1087" i="2" s="1"/>
  <c r="T1087" i="2"/>
  <c r="V1087" i="2"/>
  <c r="X1089" i="2"/>
  <c r="Y1089" i="2" s="1"/>
  <c r="T1089" i="2"/>
  <c r="V1089" i="2"/>
  <c r="X1091" i="2"/>
  <c r="Y1091" i="2" s="1"/>
  <c r="T1091" i="2"/>
  <c r="V1091" i="2"/>
  <c r="X1093" i="2"/>
  <c r="Y1093" i="2" s="1"/>
  <c r="T1093" i="2"/>
  <c r="V1093" i="2"/>
  <c r="X1095" i="2"/>
  <c r="Y1095" i="2" s="1"/>
  <c r="T1095" i="2"/>
  <c r="V1095" i="2"/>
  <c r="X1097" i="2"/>
  <c r="Y1097" i="2" s="1"/>
  <c r="T1097" i="2"/>
  <c r="V1097" i="2"/>
  <c r="X1099" i="2"/>
  <c r="Y1099" i="2" s="1"/>
  <c r="T1099" i="2"/>
  <c r="V1099" i="2"/>
  <c r="X1101" i="2"/>
  <c r="Y1101" i="2" s="1"/>
  <c r="T1101" i="2"/>
  <c r="V1101" i="2"/>
  <c r="X1103" i="2"/>
  <c r="Y1103" i="2" s="1"/>
  <c r="T1103" i="2"/>
  <c r="V1103" i="2"/>
  <c r="X1105" i="2"/>
  <c r="Y1105" i="2" s="1"/>
  <c r="T1105" i="2"/>
  <c r="V1105" i="2"/>
  <c r="X1107" i="2"/>
  <c r="Y1107" i="2" s="1"/>
  <c r="T1107" i="2"/>
  <c r="V1107" i="2"/>
  <c r="X1109" i="2"/>
  <c r="Y1109" i="2" s="1"/>
  <c r="T1109" i="2"/>
  <c r="V1109" i="2"/>
  <c r="X1111" i="2"/>
  <c r="Y1111" i="2" s="1"/>
  <c r="T1111" i="2"/>
  <c r="V1111" i="2"/>
  <c r="X1113" i="2"/>
  <c r="Y1113" i="2" s="1"/>
  <c r="T1113" i="2"/>
  <c r="V1113" i="2"/>
  <c r="X1115" i="2"/>
  <c r="Y1115" i="2" s="1"/>
  <c r="T1115" i="2"/>
  <c r="V1115" i="2"/>
  <c r="X1117" i="2"/>
  <c r="Y1117" i="2" s="1"/>
  <c r="T1117" i="2"/>
  <c r="V1117" i="2"/>
  <c r="X1119" i="2"/>
  <c r="Y1119" i="2" s="1"/>
  <c r="T1119" i="2"/>
  <c r="V1119" i="2"/>
  <c r="X1121" i="2"/>
  <c r="Y1121" i="2" s="1"/>
  <c r="T1121" i="2"/>
  <c r="V1121" i="2"/>
  <c r="X1123" i="2"/>
  <c r="Y1123" i="2" s="1"/>
  <c r="T1123" i="2"/>
  <c r="V1123" i="2"/>
  <c r="X1125" i="2"/>
  <c r="Y1125" i="2" s="1"/>
  <c r="T1125" i="2"/>
  <c r="V1125" i="2"/>
  <c r="X1127" i="2"/>
  <c r="Y1127" i="2" s="1"/>
  <c r="T1127" i="2"/>
  <c r="V1127" i="2"/>
  <c r="V1129" i="2"/>
  <c r="X1129" i="2"/>
  <c r="Y1129" i="2" s="1"/>
  <c r="T1129" i="2"/>
  <c r="V1131" i="2"/>
  <c r="X1131" i="2"/>
  <c r="Y1131" i="2" s="1"/>
  <c r="T1131" i="2"/>
  <c r="V1133" i="2"/>
  <c r="X1133" i="2"/>
  <c r="Y1133" i="2" s="1"/>
  <c r="T1133" i="2"/>
  <c r="V1135" i="2"/>
  <c r="X1135" i="2"/>
  <c r="Y1135" i="2" s="1"/>
  <c r="T1135" i="2"/>
  <c r="V1137" i="2"/>
  <c r="X1137" i="2"/>
  <c r="Y1137" i="2" s="1"/>
  <c r="T1137" i="2"/>
  <c r="V1139" i="2"/>
  <c r="X1139" i="2"/>
  <c r="Y1139" i="2" s="1"/>
  <c r="T1139" i="2"/>
  <c r="V1141" i="2"/>
  <c r="X1141" i="2"/>
  <c r="Y1141" i="2" s="1"/>
  <c r="T1141" i="2"/>
  <c r="V1143" i="2"/>
  <c r="X1143" i="2"/>
  <c r="Y1143" i="2" s="1"/>
  <c r="T1143" i="2"/>
  <c r="V1145" i="2"/>
  <c r="X1145" i="2"/>
  <c r="Y1145" i="2" s="1"/>
  <c r="T1145" i="2"/>
  <c r="V1147" i="2"/>
  <c r="X1147" i="2"/>
  <c r="Y1147" i="2" s="1"/>
  <c r="T1147" i="2"/>
  <c r="V1149" i="2"/>
  <c r="X1149" i="2"/>
  <c r="Y1149" i="2" s="1"/>
  <c r="T1149" i="2"/>
  <c r="V1151" i="2"/>
  <c r="X1151" i="2"/>
  <c r="Y1151" i="2" s="1"/>
  <c r="T1151" i="2"/>
  <c r="V1153" i="2"/>
  <c r="X1153" i="2"/>
  <c r="Y1153" i="2" s="1"/>
  <c r="T1153" i="2"/>
  <c r="V1155" i="2"/>
  <c r="X1155" i="2"/>
  <c r="Y1155" i="2" s="1"/>
  <c r="T1155" i="2"/>
  <c r="V1157" i="2"/>
  <c r="X1157" i="2"/>
  <c r="Y1157" i="2" s="1"/>
  <c r="T1157" i="2"/>
  <c r="V1159" i="2"/>
  <c r="X1159" i="2"/>
  <c r="Y1159" i="2" s="1"/>
  <c r="T1159" i="2"/>
  <c r="V1161" i="2"/>
  <c r="X1161" i="2"/>
  <c r="Y1161" i="2" s="1"/>
  <c r="T1161" i="2"/>
  <c r="V1163" i="2"/>
  <c r="X1163" i="2"/>
  <c r="Y1163" i="2" s="1"/>
  <c r="T1163" i="2"/>
  <c r="V1165" i="2"/>
  <c r="X1165" i="2"/>
  <c r="Y1165" i="2" s="1"/>
  <c r="T1165" i="2"/>
  <c r="V1167" i="2"/>
  <c r="X1167" i="2"/>
  <c r="Y1167" i="2" s="1"/>
  <c r="T1167" i="2"/>
  <c r="V1169" i="2"/>
  <c r="X1169" i="2"/>
  <c r="Y1169" i="2" s="1"/>
  <c r="T1169" i="2"/>
  <c r="V1171" i="2"/>
  <c r="X1171" i="2"/>
  <c r="Y1171" i="2" s="1"/>
  <c r="T1171" i="2"/>
  <c r="V1173" i="2"/>
  <c r="X1173" i="2"/>
  <c r="Y1173" i="2" s="1"/>
  <c r="T1173" i="2"/>
  <c r="V1175" i="2"/>
  <c r="X1175" i="2"/>
  <c r="Y1175" i="2" s="1"/>
  <c r="T1175" i="2"/>
  <c r="V1177" i="2"/>
  <c r="X1177" i="2"/>
  <c r="Y1177" i="2" s="1"/>
  <c r="T1177" i="2"/>
  <c r="V1179" i="2"/>
  <c r="X1179" i="2"/>
  <c r="Y1179" i="2" s="1"/>
  <c r="T1179" i="2"/>
  <c r="V1181" i="2"/>
  <c r="X1181" i="2"/>
  <c r="Y1181" i="2" s="1"/>
  <c r="T1181" i="2"/>
  <c r="V1183" i="2"/>
  <c r="X1183" i="2"/>
  <c r="Y1183" i="2" s="1"/>
  <c r="T1183" i="2"/>
  <c r="V1185" i="2"/>
  <c r="X1185" i="2"/>
  <c r="Y1185" i="2" s="1"/>
  <c r="T1185" i="2"/>
  <c r="V1187" i="2"/>
  <c r="X1187" i="2"/>
  <c r="Y1187" i="2" s="1"/>
  <c r="T1187" i="2"/>
  <c r="V1189" i="2"/>
  <c r="X1189" i="2"/>
  <c r="Y1189" i="2" s="1"/>
  <c r="T1189" i="2"/>
  <c r="V1191" i="2"/>
  <c r="X1191" i="2"/>
  <c r="Y1191" i="2" s="1"/>
  <c r="T1191" i="2"/>
  <c r="V1193" i="2"/>
  <c r="X1193" i="2"/>
  <c r="Y1193" i="2" s="1"/>
  <c r="T1193" i="2"/>
  <c r="V1195" i="2"/>
  <c r="X1195" i="2"/>
  <c r="Y1195" i="2" s="1"/>
  <c r="T1195" i="2"/>
  <c r="V1197" i="2"/>
  <c r="X1197" i="2"/>
  <c r="Y1197" i="2" s="1"/>
  <c r="T1197" i="2"/>
  <c r="V1199" i="2"/>
  <c r="X1199" i="2"/>
  <c r="Y1199" i="2" s="1"/>
  <c r="T1199" i="2"/>
  <c r="V1201" i="2"/>
  <c r="X1201" i="2"/>
  <c r="Y1201" i="2" s="1"/>
  <c r="T1201" i="2"/>
  <c r="V1203" i="2"/>
  <c r="X1203" i="2"/>
  <c r="Y1203" i="2" s="1"/>
  <c r="T1203" i="2"/>
  <c r="V1205" i="2"/>
  <c r="X1205" i="2"/>
  <c r="Y1205" i="2" s="1"/>
  <c r="T1205" i="2"/>
  <c r="V1207" i="2"/>
  <c r="X1207" i="2"/>
  <c r="Y1207" i="2" s="1"/>
  <c r="T1207" i="2"/>
  <c r="V1209" i="2"/>
  <c r="X1209" i="2"/>
  <c r="Y1209" i="2" s="1"/>
  <c r="T1209" i="2"/>
  <c r="V1211" i="2"/>
  <c r="X1211" i="2"/>
  <c r="Y1211" i="2" s="1"/>
  <c r="T1211" i="2"/>
  <c r="V1213" i="2"/>
  <c r="X1213" i="2"/>
  <c r="Y1213" i="2" s="1"/>
  <c r="T1213" i="2"/>
  <c r="V1215" i="2"/>
  <c r="X1215" i="2"/>
  <c r="Y1215" i="2" s="1"/>
  <c r="T1215" i="2"/>
  <c r="V1217" i="2"/>
  <c r="X1217" i="2"/>
  <c r="Y1217" i="2" s="1"/>
  <c r="T1217" i="2"/>
  <c r="V1219" i="2"/>
  <c r="X1219" i="2"/>
  <c r="Y1219" i="2" s="1"/>
  <c r="T1219" i="2"/>
  <c r="V1221" i="2"/>
  <c r="X1221" i="2"/>
  <c r="Y1221" i="2" s="1"/>
  <c r="T1221" i="2"/>
  <c r="V1223" i="2"/>
  <c r="X1223" i="2"/>
  <c r="Y1223" i="2" s="1"/>
  <c r="T1223" i="2"/>
  <c r="V1225" i="2"/>
  <c r="X1225" i="2"/>
  <c r="Y1225" i="2" s="1"/>
  <c r="T1225" i="2"/>
  <c r="V1227" i="2"/>
  <c r="X1227" i="2"/>
  <c r="Y1227" i="2" s="1"/>
  <c r="T1227" i="2"/>
  <c r="V1229" i="2"/>
  <c r="X1229" i="2"/>
  <c r="Y1229" i="2" s="1"/>
  <c r="T1229" i="2"/>
  <c r="V1231" i="2"/>
  <c r="X1231" i="2"/>
  <c r="Y1231" i="2" s="1"/>
  <c r="T1231" i="2"/>
  <c r="V1233" i="2"/>
  <c r="X1233" i="2"/>
  <c r="Y1233" i="2" s="1"/>
  <c r="T1233" i="2"/>
  <c r="V1235" i="2"/>
  <c r="X1235" i="2"/>
  <c r="Y1235" i="2" s="1"/>
  <c r="T1235" i="2"/>
  <c r="V1237" i="2"/>
  <c r="X1237" i="2"/>
  <c r="Y1237" i="2" s="1"/>
  <c r="T1237" i="2"/>
  <c r="V1239" i="2"/>
  <c r="X1239" i="2"/>
  <c r="Y1239" i="2" s="1"/>
  <c r="T1239" i="2"/>
  <c r="V1241" i="2"/>
  <c r="X1241" i="2"/>
  <c r="Y1241" i="2" s="1"/>
  <c r="T1241" i="2"/>
  <c r="V1243" i="2"/>
  <c r="X1243" i="2"/>
  <c r="Y1243" i="2" s="1"/>
  <c r="T1243" i="2"/>
  <c r="V1245" i="2"/>
  <c r="X1245" i="2"/>
  <c r="Y1245" i="2" s="1"/>
  <c r="T1245" i="2"/>
  <c r="V1247" i="2"/>
  <c r="X1247" i="2"/>
  <c r="Y1247" i="2" s="1"/>
  <c r="T1247" i="2"/>
  <c r="V1249" i="2"/>
  <c r="X1249" i="2"/>
  <c r="Y1249" i="2" s="1"/>
  <c r="T1249" i="2"/>
  <c r="V1251" i="2"/>
  <c r="X1251" i="2"/>
  <c r="Y1251" i="2" s="1"/>
  <c r="T1251" i="2"/>
  <c r="V1253" i="2"/>
  <c r="X1253" i="2"/>
  <c r="Y1253" i="2" s="1"/>
  <c r="T1253" i="2"/>
  <c r="V1255" i="2"/>
  <c r="X1255" i="2"/>
  <c r="Y1255" i="2" s="1"/>
  <c r="T1255" i="2"/>
  <c r="V1257" i="2"/>
  <c r="X1257" i="2"/>
  <c r="Y1257" i="2" s="1"/>
  <c r="T1257" i="2"/>
  <c r="V1259" i="2"/>
  <c r="X1259" i="2"/>
  <c r="Y1259" i="2" s="1"/>
  <c r="T1259" i="2"/>
  <c r="V1261" i="2"/>
  <c r="X1261" i="2"/>
  <c r="Y1261" i="2" s="1"/>
  <c r="T1261" i="2"/>
  <c r="V1263" i="2"/>
  <c r="X1263" i="2"/>
  <c r="Y1263" i="2" s="1"/>
  <c r="T1263" i="2"/>
  <c r="V1265" i="2"/>
  <c r="X1265" i="2"/>
  <c r="Y1265" i="2" s="1"/>
  <c r="T1265" i="2"/>
  <c r="V1267" i="2"/>
  <c r="X1267" i="2"/>
  <c r="Y1267" i="2" s="1"/>
  <c r="T1267" i="2"/>
  <c r="V1269" i="2"/>
  <c r="X1269" i="2"/>
  <c r="Y1269" i="2" s="1"/>
  <c r="T1269" i="2"/>
  <c r="V1271" i="2"/>
  <c r="X1271" i="2"/>
  <c r="Y1271" i="2" s="1"/>
  <c r="T1271" i="2"/>
  <c r="V1273" i="2"/>
  <c r="X1273" i="2"/>
  <c r="Y1273" i="2" s="1"/>
  <c r="T1273" i="2"/>
  <c r="V1275" i="2"/>
  <c r="X1275" i="2"/>
  <c r="Y1275" i="2" s="1"/>
  <c r="T1275" i="2"/>
  <c r="V1277" i="2"/>
  <c r="X1277" i="2"/>
  <c r="Y1277" i="2" s="1"/>
  <c r="T1277" i="2"/>
  <c r="V1279" i="2"/>
  <c r="X1279" i="2"/>
  <c r="Y1279" i="2" s="1"/>
  <c r="T1279" i="2"/>
  <c r="V1281" i="2"/>
  <c r="X1281" i="2"/>
  <c r="Y1281" i="2" s="1"/>
  <c r="T1281" i="2"/>
  <c r="V1283" i="2"/>
  <c r="X1283" i="2"/>
  <c r="Y1283" i="2" s="1"/>
  <c r="T1283" i="2"/>
  <c r="V1285" i="2"/>
  <c r="X1285" i="2"/>
  <c r="Y1285" i="2" s="1"/>
  <c r="T1285" i="2"/>
  <c r="V1287" i="2"/>
  <c r="X1287" i="2"/>
  <c r="Y1287" i="2" s="1"/>
  <c r="T1287" i="2"/>
  <c r="V1289" i="2"/>
  <c r="X1289" i="2"/>
  <c r="Y1289" i="2" s="1"/>
  <c r="T1289" i="2"/>
  <c r="V1291" i="2"/>
  <c r="X1291" i="2"/>
  <c r="Y1291" i="2" s="1"/>
  <c r="T1291" i="2"/>
  <c r="V1293" i="2"/>
  <c r="X1293" i="2"/>
  <c r="Y1293" i="2" s="1"/>
  <c r="T1293" i="2"/>
  <c r="V1295" i="2"/>
  <c r="X1295" i="2"/>
  <c r="Y1295" i="2" s="1"/>
  <c r="T1295" i="2"/>
  <c r="V1297" i="2"/>
  <c r="X1297" i="2"/>
  <c r="Y1297" i="2" s="1"/>
  <c r="T1297" i="2"/>
  <c r="V1299" i="2"/>
  <c r="X1299" i="2"/>
  <c r="Y1299" i="2" s="1"/>
  <c r="T1299" i="2"/>
  <c r="X1301" i="2"/>
  <c r="Y1301" i="2" s="1"/>
  <c r="T1301" i="2"/>
  <c r="V1301" i="2"/>
  <c r="X1303" i="2"/>
  <c r="Y1303" i="2" s="1"/>
  <c r="T1303" i="2"/>
  <c r="V1303" i="2"/>
  <c r="X1305" i="2"/>
  <c r="Y1305" i="2" s="1"/>
  <c r="T1305" i="2"/>
  <c r="V1305" i="2"/>
  <c r="X1307" i="2"/>
  <c r="Y1307" i="2" s="1"/>
  <c r="T1307" i="2"/>
  <c r="V1307" i="2"/>
  <c r="V1309" i="2"/>
  <c r="X1309" i="2"/>
  <c r="Y1309" i="2" s="1"/>
  <c r="T1309" i="2"/>
  <c r="V1311" i="2"/>
  <c r="X1311" i="2"/>
  <c r="Y1311" i="2" s="1"/>
  <c r="T1311" i="2"/>
  <c r="V1313" i="2"/>
  <c r="X1313" i="2"/>
  <c r="Y1313" i="2" s="1"/>
  <c r="T1313" i="2"/>
  <c r="V1315" i="2"/>
  <c r="X1315" i="2"/>
  <c r="Y1315" i="2" s="1"/>
  <c r="T1315" i="2"/>
  <c r="V1317" i="2"/>
  <c r="X1317" i="2"/>
  <c r="Y1317" i="2" s="1"/>
  <c r="T1317" i="2"/>
  <c r="V1319" i="2"/>
  <c r="X1319" i="2"/>
  <c r="Y1319" i="2" s="1"/>
  <c r="T1319" i="2"/>
  <c r="V1321" i="2"/>
  <c r="X1321" i="2"/>
  <c r="Y1321" i="2" s="1"/>
  <c r="T1321" i="2"/>
  <c r="V1323" i="2"/>
  <c r="X1323" i="2"/>
  <c r="Y1323" i="2" s="1"/>
  <c r="T1323" i="2"/>
  <c r="V1325" i="2"/>
  <c r="X1325" i="2"/>
  <c r="Y1325" i="2" s="1"/>
  <c r="T1325" i="2"/>
  <c r="V1327" i="2"/>
  <c r="X1327" i="2"/>
  <c r="Y1327" i="2" s="1"/>
  <c r="T1327" i="2"/>
  <c r="V1329" i="2"/>
  <c r="X1329" i="2"/>
  <c r="Y1329" i="2" s="1"/>
  <c r="T1329" i="2"/>
  <c r="V1331" i="2"/>
  <c r="X1331" i="2"/>
  <c r="Y1331" i="2" s="1"/>
  <c r="T1331" i="2"/>
  <c r="V1333" i="2"/>
  <c r="X1333" i="2"/>
  <c r="Y1333" i="2" s="1"/>
  <c r="T1333" i="2"/>
  <c r="V1335" i="2"/>
  <c r="X1335" i="2"/>
  <c r="Y1335" i="2" s="1"/>
  <c r="T1335" i="2"/>
  <c r="V1337" i="2"/>
  <c r="X1337" i="2"/>
  <c r="Y1337" i="2" s="1"/>
  <c r="T1337" i="2"/>
  <c r="V1339" i="2"/>
  <c r="X1339" i="2"/>
  <c r="Y1339" i="2" s="1"/>
  <c r="T1339" i="2"/>
  <c r="V1341" i="2"/>
  <c r="X1341" i="2"/>
  <c r="Y1341" i="2" s="1"/>
  <c r="T1341" i="2"/>
  <c r="V1343" i="2"/>
  <c r="X1343" i="2"/>
  <c r="Y1343" i="2" s="1"/>
  <c r="T1343" i="2"/>
  <c r="V1345" i="2"/>
  <c r="X1345" i="2"/>
  <c r="Y1345" i="2" s="1"/>
  <c r="T1345" i="2"/>
  <c r="V1347" i="2"/>
  <c r="X1347" i="2"/>
  <c r="Y1347" i="2" s="1"/>
  <c r="T1347" i="2"/>
  <c r="V1349" i="2"/>
  <c r="X1349" i="2"/>
  <c r="Y1349" i="2" s="1"/>
  <c r="T1349" i="2"/>
  <c r="V1351" i="2"/>
  <c r="X1351" i="2"/>
  <c r="Y1351" i="2" s="1"/>
  <c r="T1351" i="2"/>
  <c r="V1353" i="2"/>
  <c r="X1353" i="2"/>
  <c r="Y1353" i="2" s="1"/>
  <c r="T1353" i="2"/>
  <c r="V1355" i="2"/>
  <c r="X1355" i="2"/>
  <c r="Y1355" i="2" s="1"/>
  <c r="T1355" i="2"/>
  <c r="V1357" i="2"/>
  <c r="X1357" i="2"/>
  <c r="Y1357" i="2" s="1"/>
  <c r="T1357" i="2"/>
  <c r="V1359" i="2"/>
  <c r="X1359" i="2"/>
  <c r="Y1359" i="2" s="1"/>
  <c r="T1359" i="2"/>
  <c r="V1361" i="2"/>
  <c r="X1361" i="2"/>
  <c r="Y1361" i="2" s="1"/>
  <c r="T1361" i="2"/>
  <c r="V1363" i="2"/>
  <c r="X1363" i="2"/>
  <c r="Y1363" i="2" s="1"/>
  <c r="T1363" i="2"/>
  <c r="V1365" i="2"/>
  <c r="X1365" i="2"/>
  <c r="Y1365" i="2" s="1"/>
  <c r="T1365" i="2"/>
  <c r="V1367" i="2"/>
  <c r="X1367" i="2"/>
  <c r="Y1367" i="2" s="1"/>
  <c r="T1367" i="2"/>
  <c r="V1369" i="2"/>
  <c r="X1369" i="2"/>
  <c r="Y1369" i="2" s="1"/>
  <c r="T1369" i="2"/>
  <c r="V1371" i="2"/>
  <c r="X1371" i="2"/>
  <c r="Y1371" i="2" s="1"/>
  <c r="T1371" i="2"/>
  <c r="V1373" i="2"/>
  <c r="X1373" i="2"/>
  <c r="Y1373" i="2" s="1"/>
  <c r="T1373" i="2"/>
  <c r="V1375" i="2"/>
  <c r="X1375" i="2"/>
  <c r="Y1375" i="2" s="1"/>
  <c r="T1375" i="2"/>
  <c r="V1377" i="2"/>
  <c r="X1377" i="2"/>
  <c r="Y1377" i="2" s="1"/>
  <c r="T1377" i="2"/>
  <c r="V1379" i="2"/>
  <c r="X1379" i="2"/>
  <c r="Y1379" i="2" s="1"/>
  <c r="T1379" i="2"/>
  <c r="V1381" i="2"/>
  <c r="X1381" i="2"/>
  <c r="Y1381" i="2" s="1"/>
  <c r="T1381" i="2"/>
  <c r="V1383" i="2"/>
  <c r="X1383" i="2"/>
  <c r="Y1383" i="2" s="1"/>
  <c r="T1383" i="2"/>
  <c r="V1385" i="2"/>
  <c r="X1385" i="2"/>
  <c r="Y1385" i="2" s="1"/>
  <c r="T1385" i="2"/>
  <c r="V1387" i="2"/>
  <c r="X1387" i="2"/>
  <c r="Y1387" i="2" s="1"/>
  <c r="T1387" i="2"/>
  <c r="V1389" i="2"/>
  <c r="X1389" i="2"/>
  <c r="Y1389" i="2" s="1"/>
  <c r="T1389" i="2"/>
  <c r="X1391" i="2"/>
  <c r="Y1391" i="2" s="1"/>
  <c r="T1391" i="2"/>
  <c r="V1391" i="2"/>
  <c r="X1393" i="2"/>
  <c r="Y1393" i="2" s="1"/>
  <c r="T1393" i="2"/>
  <c r="V1393" i="2"/>
  <c r="X1395" i="2"/>
  <c r="Y1395" i="2" s="1"/>
  <c r="T1395" i="2"/>
  <c r="V1395" i="2"/>
  <c r="X1397" i="2"/>
  <c r="Y1397" i="2" s="1"/>
  <c r="T1397" i="2"/>
  <c r="V1397" i="2"/>
  <c r="X1399" i="2"/>
  <c r="Y1399" i="2" s="1"/>
  <c r="T1399" i="2"/>
  <c r="V1399" i="2"/>
  <c r="X1401" i="2"/>
  <c r="Y1401" i="2" s="1"/>
  <c r="T1401" i="2"/>
  <c r="V1401" i="2"/>
  <c r="X1403" i="2"/>
  <c r="Y1403" i="2" s="1"/>
  <c r="T1403" i="2"/>
  <c r="V1403" i="2"/>
  <c r="X1405" i="2"/>
  <c r="Y1405" i="2" s="1"/>
  <c r="T1405" i="2"/>
  <c r="V1405" i="2"/>
  <c r="X1407" i="2"/>
  <c r="Y1407" i="2" s="1"/>
  <c r="T1407" i="2"/>
  <c r="V1407" i="2"/>
  <c r="X1409" i="2"/>
  <c r="Y1409" i="2" s="1"/>
  <c r="T1409" i="2"/>
  <c r="V1409" i="2"/>
  <c r="X1411" i="2"/>
  <c r="Y1411" i="2" s="1"/>
  <c r="T1411" i="2"/>
  <c r="V1411" i="2"/>
  <c r="X1413" i="2"/>
  <c r="Y1413" i="2" s="1"/>
  <c r="T1413" i="2"/>
  <c r="V1413" i="2"/>
  <c r="X1415" i="2"/>
  <c r="Y1415" i="2" s="1"/>
  <c r="T1415" i="2"/>
  <c r="V1415" i="2"/>
  <c r="X1417" i="2"/>
  <c r="Y1417" i="2" s="1"/>
  <c r="T1417" i="2"/>
  <c r="V1417" i="2"/>
  <c r="X1419" i="2"/>
  <c r="Y1419" i="2" s="1"/>
  <c r="T1419" i="2"/>
  <c r="V1419" i="2"/>
  <c r="X1421" i="2"/>
  <c r="Y1421" i="2" s="1"/>
  <c r="T1421" i="2"/>
  <c r="V1421" i="2"/>
  <c r="X1423" i="2"/>
  <c r="Y1423" i="2" s="1"/>
  <c r="T1423" i="2"/>
  <c r="V1423" i="2"/>
  <c r="X1425" i="2"/>
  <c r="Y1425" i="2" s="1"/>
  <c r="T1425" i="2"/>
  <c r="V1425" i="2"/>
  <c r="X1427" i="2"/>
  <c r="Y1427" i="2" s="1"/>
  <c r="T1427" i="2"/>
  <c r="V1427" i="2"/>
  <c r="X1429" i="2"/>
  <c r="Y1429" i="2" s="1"/>
  <c r="T1429" i="2"/>
  <c r="V1429" i="2"/>
  <c r="X1431" i="2"/>
  <c r="Y1431" i="2" s="1"/>
  <c r="T1431" i="2"/>
  <c r="V1431" i="2"/>
  <c r="X1433" i="2"/>
  <c r="Y1433" i="2" s="1"/>
  <c r="T1433" i="2"/>
  <c r="V1433" i="2"/>
  <c r="X1435" i="2"/>
  <c r="Y1435" i="2" s="1"/>
  <c r="T1435" i="2"/>
  <c r="V1435" i="2"/>
  <c r="X1437" i="2"/>
  <c r="Y1437" i="2" s="1"/>
  <c r="T1437" i="2"/>
  <c r="V1437" i="2"/>
  <c r="X1439" i="2"/>
  <c r="Y1439" i="2" s="1"/>
  <c r="T1439" i="2"/>
  <c r="V1439" i="2"/>
  <c r="X1441" i="2"/>
  <c r="Y1441" i="2" s="1"/>
  <c r="T1441" i="2"/>
  <c r="V1441" i="2"/>
  <c r="X1443" i="2"/>
  <c r="Y1443" i="2" s="1"/>
  <c r="T1443" i="2"/>
  <c r="V1443" i="2"/>
  <c r="X1445" i="2"/>
  <c r="Y1445" i="2" s="1"/>
  <c r="T1445" i="2"/>
  <c r="V1445" i="2"/>
  <c r="X1447" i="2"/>
  <c r="Y1447" i="2" s="1"/>
  <c r="T1447" i="2"/>
  <c r="V1447" i="2"/>
  <c r="X1449" i="2"/>
  <c r="Y1449" i="2" s="1"/>
  <c r="T1449" i="2"/>
  <c r="V1449" i="2"/>
  <c r="X1451" i="2"/>
  <c r="Y1451" i="2" s="1"/>
  <c r="T1451" i="2"/>
  <c r="V1451" i="2"/>
  <c r="X1453" i="2"/>
  <c r="Y1453" i="2" s="1"/>
  <c r="T1453" i="2"/>
  <c r="V1453" i="2"/>
  <c r="X1455" i="2"/>
  <c r="Y1455" i="2" s="1"/>
  <c r="T1455" i="2"/>
  <c r="V1455" i="2"/>
  <c r="X1457" i="2"/>
  <c r="Y1457" i="2" s="1"/>
  <c r="T1457" i="2"/>
  <c r="V1457" i="2"/>
  <c r="X1459" i="2"/>
  <c r="Y1459" i="2" s="1"/>
  <c r="T1459" i="2"/>
  <c r="V1459" i="2"/>
  <c r="X1461" i="2"/>
  <c r="Y1461" i="2" s="1"/>
  <c r="T1461" i="2"/>
  <c r="V1461" i="2"/>
  <c r="X1463" i="2"/>
  <c r="Y1463" i="2" s="1"/>
  <c r="T1463" i="2"/>
  <c r="V1463" i="2"/>
  <c r="X1465" i="2"/>
  <c r="Y1465" i="2" s="1"/>
  <c r="T1465" i="2"/>
  <c r="V1465" i="2"/>
  <c r="X1467" i="2"/>
  <c r="Y1467" i="2" s="1"/>
  <c r="T1467" i="2"/>
  <c r="V1467" i="2"/>
  <c r="X1469" i="2"/>
  <c r="Y1469" i="2" s="1"/>
  <c r="T1469" i="2"/>
  <c r="V1469" i="2"/>
  <c r="V1471" i="2"/>
  <c r="X1471" i="2"/>
  <c r="Y1471" i="2" s="1"/>
  <c r="T1471" i="2"/>
  <c r="X1473" i="2"/>
  <c r="Y1473" i="2" s="1"/>
  <c r="T1473" i="2"/>
  <c r="V1473" i="2"/>
  <c r="X1475" i="2"/>
  <c r="Y1475" i="2" s="1"/>
  <c r="T1475" i="2"/>
  <c r="V1475" i="2"/>
  <c r="X1477" i="2"/>
  <c r="Y1477" i="2" s="1"/>
  <c r="T1477" i="2"/>
  <c r="V1477" i="2"/>
  <c r="X1479" i="2"/>
  <c r="Y1479" i="2" s="1"/>
  <c r="T1479" i="2"/>
  <c r="V1479" i="2"/>
  <c r="X1481" i="2"/>
  <c r="Y1481" i="2" s="1"/>
  <c r="T1481" i="2"/>
  <c r="V1481" i="2"/>
  <c r="X1483" i="2"/>
  <c r="Y1483" i="2" s="1"/>
  <c r="T1483" i="2"/>
  <c r="V1483" i="2"/>
  <c r="X1485" i="2"/>
  <c r="Y1485" i="2" s="1"/>
  <c r="T1485" i="2"/>
  <c r="V1485" i="2"/>
  <c r="X1487" i="2"/>
  <c r="Y1487" i="2" s="1"/>
  <c r="T1487" i="2"/>
  <c r="V1487" i="2"/>
  <c r="X1489" i="2"/>
  <c r="Y1489" i="2" s="1"/>
  <c r="T1489" i="2"/>
  <c r="V1489" i="2"/>
  <c r="X1491" i="2"/>
  <c r="Y1491" i="2" s="1"/>
  <c r="T1491" i="2"/>
  <c r="V1491" i="2"/>
  <c r="X1493" i="2"/>
  <c r="Y1493" i="2" s="1"/>
  <c r="T1493" i="2"/>
  <c r="V1493" i="2"/>
  <c r="X1495" i="2"/>
  <c r="Y1495" i="2" s="1"/>
  <c r="T1495" i="2"/>
  <c r="V1495" i="2"/>
  <c r="X1497" i="2"/>
  <c r="Y1497" i="2" s="1"/>
  <c r="T1497" i="2"/>
  <c r="V1497" i="2"/>
  <c r="X1499" i="2"/>
  <c r="Y1499" i="2" s="1"/>
  <c r="T1499" i="2"/>
  <c r="V1499" i="2"/>
  <c r="Y1324" i="9"/>
  <c r="Y1308" i="9"/>
  <c r="Y1208" i="9"/>
  <c r="Y1200" i="9"/>
  <c r="Y790" i="9"/>
  <c r="Y788" i="9"/>
  <c r="Y780" i="9"/>
  <c r="Y389" i="9"/>
  <c r="Y300" i="9"/>
  <c r="Y296" i="9"/>
  <c r="Y292" i="9"/>
  <c r="Y288" i="9"/>
  <c r="Y284" i="9"/>
  <c r="V990" i="2"/>
  <c r="X990" i="2"/>
  <c r="Y990" i="2" s="1"/>
  <c r="T990" i="2"/>
  <c r="V992" i="2"/>
  <c r="X992" i="2"/>
  <c r="Y992" i="2" s="1"/>
  <c r="T992" i="2"/>
  <c r="V994" i="2"/>
  <c r="X994" i="2"/>
  <c r="Y994" i="2" s="1"/>
  <c r="T994" i="2"/>
  <c r="V996" i="2"/>
  <c r="X996" i="2"/>
  <c r="Y996" i="2" s="1"/>
  <c r="T996" i="2"/>
  <c r="V998" i="2"/>
  <c r="X998" i="2"/>
  <c r="Y998" i="2" s="1"/>
  <c r="T998" i="2"/>
  <c r="V1000" i="2"/>
  <c r="X1000" i="2"/>
  <c r="Y1000" i="2" s="1"/>
  <c r="T1000" i="2"/>
  <c r="V1002" i="2"/>
  <c r="X1002" i="2"/>
  <c r="Y1002" i="2" s="1"/>
  <c r="T1002" i="2"/>
  <c r="V1004" i="2"/>
  <c r="X1004" i="2"/>
  <c r="Y1004" i="2" s="1"/>
  <c r="T1004" i="2"/>
  <c r="V1006" i="2"/>
  <c r="X1006" i="2"/>
  <c r="Y1006" i="2" s="1"/>
  <c r="T1006" i="2"/>
  <c r="V1008" i="2"/>
  <c r="X1008" i="2"/>
  <c r="Y1008" i="2" s="1"/>
  <c r="T1008" i="2"/>
  <c r="V1010" i="2"/>
  <c r="X1010" i="2"/>
  <c r="Y1010" i="2" s="1"/>
  <c r="T1010" i="2"/>
  <c r="V1012" i="2"/>
  <c r="X1012" i="2"/>
  <c r="Y1012" i="2" s="1"/>
  <c r="T1012" i="2"/>
  <c r="V1014" i="2"/>
  <c r="X1014" i="2"/>
  <c r="Y1014" i="2" s="1"/>
  <c r="T1014" i="2"/>
  <c r="V1016" i="2"/>
  <c r="X1016" i="2"/>
  <c r="Y1016" i="2" s="1"/>
  <c r="T1016" i="2"/>
  <c r="V1018" i="2"/>
  <c r="X1018" i="2"/>
  <c r="Y1018" i="2" s="1"/>
  <c r="T1018" i="2"/>
  <c r="V1020" i="2"/>
  <c r="X1020" i="2"/>
  <c r="Y1020" i="2" s="1"/>
  <c r="T1020" i="2"/>
  <c r="V1022" i="2"/>
  <c r="X1022" i="2"/>
  <c r="Y1022" i="2" s="1"/>
  <c r="T1022" i="2"/>
  <c r="V1024" i="2"/>
  <c r="X1024" i="2"/>
  <c r="Y1024" i="2" s="1"/>
  <c r="T1024" i="2"/>
  <c r="V1026" i="2"/>
  <c r="X1026" i="2"/>
  <c r="Y1026" i="2" s="1"/>
  <c r="T1026" i="2"/>
  <c r="V1028" i="2"/>
  <c r="X1028" i="2"/>
  <c r="Y1028" i="2" s="1"/>
  <c r="T1028" i="2"/>
  <c r="V1030" i="2"/>
  <c r="X1030" i="2"/>
  <c r="Y1030" i="2" s="1"/>
  <c r="T1030" i="2"/>
  <c r="V1032" i="2"/>
  <c r="X1032" i="2"/>
  <c r="Y1032" i="2" s="1"/>
  <c r="T1032" i="2"/>
  <c r="V1034" i="2"/>
  <c r="X1034" i="2"/>
  <c r="Y1034" i="2" s="1"/>
  <c r="T1034" i="2"/>
  <c r="V1036" i="2"/>
  <c r="X1036" i="2"/>
  <c r="Y1036" i="2" s="1"/>
  <c r="T1036" i="2"/>
  <c r="V1038" i="2"/>
  <c r="X1038" i="2"/>
  <c r="Y1038" i="2" s="1"/>
  <c r="T1038" i="2"/>
  <c r="V1040" i="2"/>
  <c r="X1040" i="2"/>
  <c r="Y1040" i="2" s="1"/>
  <c r="T1040" i="2"/>
  <c r="V1042" i="2"/>
  <c r="X1042" i="2"/>
  <c r="Y1042" i="2" s="1"/>
  <c r="T1042" i="2"/>
  <c r="V1044" i="2"/>
  <c r="X1044" i="2"/>
  <c r="Y1044" i="2" s="1"/>
  <c r="T1044" i="2"/>
  <c r="V1046" i="2"/>
  <c r="X1046" i="2"/>
  <c r="Y1046" i="2" s="1"/>
  <c r="T1046" i="2"/>
  <c r="V1048" i="2"/>
  <c r="X1048" i="2"/>
  <c r="Y1048" i="2" s="1"/>
  <c r="T1048" i="2"/>
  <c r="V1050" i="2"/>
  <c r="X1050" i="2"/>
  <c r="Y1050" i="2" s="1"/>
  <c r="T1050" i="2"/>
  <c r="V1052" i="2"/>
  <c r="X1052" i="2"/>
  <c r="Y1052" i="2" s="1"/>
  <c r="T1052" i="2"/>
  <c r="V1054" i="2"/>
  <c r="X1054" i="2"/>
  <c r="Y1054" i="2" s="1"/>
  <c r="T1054" i="2"/>
  <c r="V1056" i="2"/>
  <c r="X1056" i="2"/>
  <c r="Y1056" i="2" s="1"/>
  <c r="T1056" i="2"/>
  <c r="V1058" i="2"/>
  <c r="X1058" i="2"/>
  <c r="Y1058" i="2" s="1"/>
  <c r="T1058" i="2"/>
  <c r="V1060" i="2"/>
  <c r="X1060" i="2"/>
  <c r="Y1060" i="2" s="1"/>
  <c r="T1060" i="2"/>
  <c r="V1062" i="2"/>
  <c r="X1062" i="2"/>
  <c r="Y1062" i="2" s="1"/>
  <c r="T1062" i="2"/>
  <c r="V1064" i="2"/>
  <c r="X1064" i="2"/>
  <c r="Y1064" i="2" s="1"/>
  <c r="T1064" i="2"/>
  <c r="V1066" i="2"/>
  <c r="X1066" i="2"/>
  <c r="Y1066" i="2" s="1"/>
  <c r="T1066" i="2"/>
  <c r="V1068" i="2"/>
  <c r="X1068" i="2"/>
  <c r="Y1068" i="2" s="1"/>
  <c r="T1068" i="2"/>
  <c r="V1070" i="2"/>
  <c r="X1070" i="2"/>
  <c r="Y1070" i="2" s="1"/>
  <c r="T1070" i="2"/>
  <c r="V1072" i="2"/>
  <c r="X1072" i="2"/>
  <c r="Y1072" i="2" s="1"/>
  <c r="T1072" i="2"/>
  <c r="V1074" i="2"/>
  <c r="X1074" i="2"/>
  <c r="Y1074" i="2" s="1"/>
  <c r="T1074" i="2"/>
  <c r="V1076" i="2"/>
  <c r="X1076" i="2"/>
  <c r="Y1076" i="2" s="1"/>
  <c r="T1076" i="2"/>
  <c r="V1078" i="2"/>
  <c r="X1078" i="2"/>
  <c r="Y1078" i="2" s="1"/>
  <c r="T1078" i="2"/>
  <c r="V1080" i="2"/>
  <c r="X1080" i="2"/>
  <c r="Y1080" i="2" s="1"/>
  <c r="T1080" i="2"/>
  <c r="V1082" i="2"/>
  <c r="X1082" i="2"/>
  <c r="Y1082" i="2" s="1"/>
  <c r="T1082" i="2"/>
  <c r="V1084" i="2"/>
  <c r="X1084" i="2"/>
  <c r="Y1084" i="2" s="1"/>
  <c r="T1084" i="2"/>
  <c r="V1086" i="2"/>
  <c r="X1086" i="2"/>
  <c r="Y1086" i="2" s="1"/>
  <c r="T1086" i="2"/>
  <c r="V1088" i="2"/>
  <c r="X1088" i="2"/>
  <c r="Y1088" i="2" s="1"/>
  <c r="T1088" i="2"/>
  <c r="V1090" i="2"/>
  <c r="X1090" i="2"/>
  <c r="Y1090" i="2" s="1"/>
  <c r="T1090" i="2"/>
  <c r="V1092" i="2"/>
  <c r="X1092" i="2"/>
  <c r="Y1092" i="2" s="1"/>
  <c r="T1092" i="2"/>
  <c r="V1094" i="2"/>
  <c r="X1094" i="2"/>
  <c r="Y1094" i="2" s="1"/>
  <c r="T1094" i="2"/>
  <c r="V1096" i="2"/>
  <c r="X1096" i="2"/>
  <c r="Y1096" i="2" s="1"/>
  <c r="T1096" i="2"/>
  <c r="V1098" i="2"/>
  <c r="X1098" i="2"/>
  <c r="Y1098" i="2" s="1"/>
  <c r="T1098" i="2"/>
  <c r="V1100" i="2"/>
  <c r="X1100" i="2"/>
  <c r="Y1100" i="2" s="1"/>
  <c r="T1100" i="2"/>
  <c r="V1102" i="2"/>
  <c r="X1102" i="2"/>
  <c r="Y1102" i="2" s="1"/>
  <c r="T1102" i="2"/>
  <c r="V1104" i="2"/>
  <c r="X1104" i="2"/>
  <c r="Y1104" i="2" s="1"/>
  <c r="T1104" i="2"/>
  <c r="V1106" i="2"/>
  <c r="X1106" i="2"/>
  <c r="Y1106" i="2" s="1"/>
  <c r="T1106" i="2"/>
  <c r="V1108" i="2"/>
  <c r="X1108" i="2"/>
  <c r="Y1108" i="2" s="1"/>
  <c r="T1108" i="2"/>
  <c r="V1110" i="2"/>
  <c r="X1110" i="2"/>
  <c r="Y1110" i="2" s="1"/>
  <c r="T1110" i="2"/>
  <c r="V1112" i="2"/>
  <c r="X1112" i="2"/>
  <c r="Y1112" i="2" s="1"/>
  <c r="T1112" i="2"/>
  <c r="V1114" i="2"/>
  <c r="X1114" i="2"/>
  <c r="Y1114" i="2" s="1"/>
  <c r="T1114" i="2"/>
  <c r="V1116" i="2"/>
  <c r="X1116" i="2"/>
  <c r="Y1116" i="2" s="1"/>
  <c r="T1116" i="2"/>
  <c r="V1118" i="2"/>
  <c r="X1118" i="2"/>
  <c r="Y1118" i="2" s="1"/>
  <c r="T1118" i="2"/>
  <c r="V1120" i="2"/>
  <c r="X1120" i="2"/>
  <c r="Y1120" i="2" s="1"/>
  <c r="T1120" i="2"/>
  <c r="V1122" i="2"/>
  <c r="X1122" i="2"/>
  <c r="Y1122" i="2" s="1"/>
  <c r="T1122" i="2"/>
  <c r="V1124" i="2"/>
  <c r="X1124" i="2"/>
  <c r="Y1124" i="2" s="1"/>
  <c r="T1124" i="2"/>
  <c r="V1126" i="2"/>
  <c r="X1126" i="2"/>
  <c r="Y1126" i="2" s="1"/>
  <c r="T1126" i="2"/>
  <c r="V1128" i="2"/>
  <c r="X1128" i="2"/>
  <c r="Y1128" i="2" s="1"/>
  <c r="T1128" i="2"/>
  <c r="X1130" i="2"/>
  <c r="Y1130" i="2" s="1"/>
  <c r="T1130" i="2"/>
  <c r="V1130" i="2"/>
  <c r="X1132" i="2"/>
  <c r="Y1132" i="2" s="1"/>
  <c r="T1132" i="2"/>
  <c r="V1132" i="2"/>
  <c r="X1134" i="2"/>
  <c r="Y1134" i="2" s="1"/>
  <c r="T1134" i="2"/>
  <c r="V1134" i="2"/>
  <c r="X1136" i="2"/>
  <c r="Y1136" i="2" s="1"/>
  <c r="T1136" i="2"/>
  <c r="V1136" i="2"/>
  <c r="X1138" i="2"/>
  <c r="Y1138" i="2" s="1"/>
  <c r="T1138" i="2"/>
  <c r="V1138" i="2"/>
  <c r="X1140" i="2"/>
  <c r="Y1140" i="2" s="1"/>
  <c r="T1140" i="2"/>
  <c r="V1140" i="2"/>
  <c r="X1142" i="2"/>
  <c r="Y1142" i="2" s="1"/>
  <c r="T1142" i="2"/>
  <c r="V1142" i="2"/>
  <c r="X1144" i="2"/>
  <c r="Y1144" i="2" s="1"/>
  <c r="T1144" i="2"/>
  <c r="V1144" i="2"/>
  <c r="X1146" i="2"/>
  <c r="Y1146" i="2" s="1"/>
  <c r="T1146" i="2"/>
  <c r="V1146" i="2"/>
  <c r="X1148" i="2"/>
  <c r="Y1148" i="2" s="1"/>
  <c r="T1148" i="2"/>
  <c r="V1148" i="2"/>
  <c r="X1150" i="2"/>
  <c r="Y1150" i="2" s="1"/>
  <c r="T1150" i="2"/>
  <c r="V1150" i="2"/>
  <c r="X1152" i="2"/>
  <c r="Y1152" i="2" s="1"/>
  <c r="T1152" i="2"/>
  <c r="V1152" i="2"/>
  <c r="X1154" i="2"/>
  <c r="Y1154" i="2" s="1"/>
  <c r="T1154" i="2"/>
  <c r="V1154" i="2"/>
  <c r="X1156" i="2"/>
  <c r="Y1156" i="2" s="1"/>
  <c r="T1156" i="2"/>
  <c r="V1156" i="2"/>
  <c r="X1158" i="2"/>
  <c r="Y1158" i="2" s="1"/>
  <c r="T1158" i="2"/>
  <c r="V1158" i="2"/>
  <c r="X1160" i="2"/>
  <c r="Y1160" i="2" s="1"/>
  <c r="T1160" i="2"/>
  <c r="V1160" i="2"/>
  <c r="X1162" i="2"/>
  <c r="Y1162" i="2" s="1"/>
  <c r="T1162" i="2"/>
  <c r="V1162" i="2"/>
  <c r="X1164" i="2"/>
  <c r="Y1164" i="2" s="1"/>
  <c r="T1164" i="2"/>
  <c r="V1164" i="2"/>
  <c r="X1166" i="2"/>
  <c r="Y1166" i="2" s="1"/>
  <c r="T1166" i="2"/>
  <c r="V1166" i="2"/>
  <c r="X1168" i="2"/>
  <c r="Y1168" i="2" s="1"/>
  <c r="T1168" i="2"/>
  <c r="V1168" i="2"/>
  <c r="X1170" i="2"/>
  <c r="Y1170" i="2" s="1"/>
  <c r="T1170" i="2"/>
  <c r="V1170" i="2"/>
  <c r="X1172" i="2"/>
  <c r="Y1172" i="2" s="1"/>
  <c r="T1172" i="2"/>
  <c r="V1172" i="2"/>
  <c r="X1174" i="2"/>
  <c r="Y1174" i="2" s="1"/>
  <c r="T1174" i="2"/>
  <c r="V1174" i="2"/>
  <c r="X1176" i="2"/>
  <c r="Y1176" i="2" s="1"/>
  <c r="T1176" i="2"/>
  <c r="V1176" i="2"/>
  <c r="X1178" i="2"/>
  <c r="Y1178" i="2" s="1"/>
  <c r="T1178" i="2"/>
  <c r="V1178" i="2"/>
  <c r="X1180" i="2"/>
  <c r="Y1180" i="2" s="1"/>
  <c r="T1180" i="2"/>
  <c r="V1180" i="2"/>
  <c r="X1182" i="2"/>
  <c r="Y1182" i="2" s="1"/>
  <c r="T1182" i="2"/>
  <c r="V1182" i="2"/>
  <c r="X1184" i="2"/>
  <c r="Y1184" i="2" s="1"/>
  <c r="T1184" i="2"/>
  <c r="V1184" i="2"/>
  <c r="X1186" i="2"/>
  <c r="Y1186" i="2" s="1"/>
  <c r="T1186" i="2"/>
  <c r="V1186" i="2"/>
  <c r="X1188" i="2"/>
  <c r="Y1188" i="2" s="1"/>
  <c r="T1188" i="2"/>
  <c r="V1188" i="2"/>
  <c r="X1190" i="2"/>
  <c r="Y1190" i="2" s="1"/>
  <c r="T1190" i="2"/>
  <c r="V1190" i="2"/>
  <c r="X1192" i="2"/>
  <c r="Y1192" i="2" s="1"/>
  <c r="T1192" i="2"/>
  <c r="V1192" i="2"/>
  <c r="X1194" i="2"/>
  <c r="Y1194" i="2" s="1"/>
  <c r="T1194" i="2"/>
  <c r="V1194" i="2"/>
  <c r="X1196" i="2"/>
  <c r="Y1196" i="2" s="1"/>
  <c r="T1196" i="2"/>
  <c r="V1196" i="2"/>
  <c r="X1198" i="2"/>
  <c r="Y1198" i="2" s="1"/>
  <c r="T1198" i="2"/>
  <c r="V1198" i="2"/>
  <c r="X1200" i="2"/>
  <c r="Y1200" i="2" s="1"/>
  <c r="T1200" i="2"/>
  <c r="V1200" i="2"/>
  <c r="X1202" i="2"/>
  <c r="Y1202" i="2" s="1"/>
  <c r="T1202" i="2"/>
  <c r="V1202" i="2"/>
  <c r="X1204" i="2"/>
  <c r="Y1204" i="2" s="1"/>
  <c r="T1204" i="2"/>
  <c r="V1204" i="2"/>
  <c r="X1206" i="2"/>
  <c r="Y1206" i="2" s="1"/>
  <c r="T1206" i="2"/>
  <c r="V1206" i="2"/>
  <c r="X1208" i="2"/>
  <c r="Y1208" i="2" s="1"/>
  <c r="T1208" i="2"/>
  <c r="V1208" i="2"/>
  <c r="X1210" i="2"/>
  <c r="Y1210" i="2" s="1"/>
  <c r="T1210" i="2"/>
  <c r="V1210" i="2"/>
  <c r="X1212" i="2"/>
  <c r="Y1212" i="2" s="1"/>
  <c r="T1212" i="2"/>
  <c r="V1212" i="2"/>
  <c r="X1214" i="2"/>
  <c r="Y1214" i="2" s="1"/>
  <c r="T1214" i="2"/>
  <c r="V1214" i="2"/>
  <c r="X1216" i="2"/>
  <c r="Y1216" i="2" s="1"/>
  <c r="T1216" i="2"/>
  <c r="V1216" i="2"/>
  <c r="X1218" i="2"/>
  <c r="Y1218" i="2" s="1"/>
  <c r="T1218" i="2"/>
  <c r="V1218" i="2"/>
  <c r="X1220" i="2"/>
  <c r="Y1220" i="2" s="1"/>
  <c r="T1220" i="2"/>
  <c r="V1220" i="2"/>
  <c r="X1222" i="2"/>
  <c r="Y1222" i="2" s="1"/>
  <c r="T1222" i="2"/>
  <c r="V1222" i="2"/>
  <c r="X1224" i="2"/>
  <c r="Y1224" i="2" s="1"/>
  <c r="T1224" i="2"/>
  <c r="V1224" i="2"/>
  <c r="X1226" i="2"/>
  <c r="Y1226" i="2" s="1"/>
  <c r="T1226" i="2"/>
  <c r="V1226" i="2"/>
  <c r="X1228" i="2"/>
  <c r="Y1228" i="2" s="1"/>
  <c r="T1228" i="2"/>
  <c r="V1228" i="2"/>
  <c r="X1230" i="2"/>
  <c r="Y1230" i="2" s="1"/>
  <c r="T1230" i="2"/>
  <c r="V1230" i="2"/>
  <c r="X1232" i="2"/>
  <c r="Y1232" i="2" s="1"/>
  <c r="T1232" i="2"/>
  <c r="V1232" i="2"/>
  <c r="X1234" i="2"/>
  <c r="Y1234" i="2" s="1"/>
  <c r="T1234" i="2"/>
  <c r="V1234" i="2"/>
  <c r="X1236" i="2"/>
  <c r="Y1236" i="2" s="1"/>
  <c r="T1236" i="2"/>
  <c r="V1236" i="2"/>
  <c r="X1238" i="2"/>
  <c r="Y1238" i="2" s="1"/>
  <c r="T1238" i="2"/>
  <c r="V1238" i="2"/>
  <c r="X1240" i="2"/>
  <c r="Y1240" i="2" s="1"/>
  <c r="T1240" i="2"/>
  <c r="V1240" i="2"/>
  <c r="X1242" i="2"/>
  <c r="Y1242" i="2" s="1"/>
  <c r="T1242" i="2"/>
  <c r="V1242" i="2"/>
  <c r="X1244" i="2"/>
  <c r="Y1244" i="2" s="1"/>
  <c r="T1244" i="2"/>
  <c r="V1244" i="2"/>
  <c r="X1246" i="2"/>
  <c r="Y1246" i="2" s="1"/>
  <c r="T1246" i="2"/>
  <c r="V1246" i="2"/>
  <c r="X1248" i="2"/>
  <c r="Y1248" i="2" s="1"/>
  <c r="T1248" i="2"/>
  <c r="V1248" i="2"/>
  <c r="X1250" i="2"/>
  <c r="Y1250" i="2" s="1"/>
  <c r="T1250" i="2"/>
  <c r="V1250" i="2"/>
  <c r="X1252" i="2"/>
  <c r="Y1252" i="2" s="1"/>
  <c r="T1252" i="2"/>
  <c r="V1252" i="2"/>
  <c r="X1254" i="2"/>
  <c r="Y1254" i="2" s="1"/>
  <c r="T1254" i="2"/>
  <c r="V1254" i="2"/>
  <c r="X1256" i="2"/>
  <c r="Y1256" i="2" s="1"/>
  <c r="T1256" i="2"/>
  <c r="V1256" i="2"/>
  <c r="X1258" i="2"/>
  <c r="Y1258" i="2" s="1"/>
  <c r="T1258" i="2"/>
  <c r="V1258" i="2"/>
  <c r="X1260" i="2"/>
  <c r="Y1260" i="2" s="1"/>
  <c r="T1260" i="2"/>
  <c r="V1260" i="2"/>
  <c r="X1262" i="2"/>
  <c r="Y1262" i="2" s="1"/>
  <c r="T1262" i="2"/>
  <c r="V1262" i="2"/>
  <c r="X1264" i="2"/>
  <c r="Y1264" i="2" s="1"/>
  <c r="T1264" i="2"/>
  <c r="V1264" i="2"/>
  <c r="X1266" i="2"/>
  <c r="Y1266" i="2" s="1"/>
  <c r="T1266" i="2"/>
  <c r="V1266" i="2"/>
  <c r="X1268" i="2"/>
  <c r="Y1268" i="2" s="1"/>
  <c r="T1268" i="2"/>
  <c r="V1268" i="2"/>
  <c r="X1270" i="2"/>
  <c r="Y1270" i="2" s="1"/>
  <c r="T1270" i="2"/>
  <c r="V1270" i="2"/>
  <c r="X1272" i="2"/>
  <c r="Y1272" i="2" s="1"/>
  <c r="T1272" i="2"/>
  <c r="V1272" i="2"/>
  <c r="X1274" i="2"/>
  <c r="Y1274" i="2" s="1"/>
  <c r="T1274" i="2"/>
  <c r="V1274" i="2"/>
  <c r="X1276" i="2"/>
  <c r="Y1276" i="2" s="1"/>
  <c r="T1276" i="2"/>
  <c r="V1276" i="2"/>
  <c r="X1278" i="2"/>
  <c r="Y1278" i="2" s="1"/>
  <c r="T1278" i="2"/>
  <c r="V1278" i="2"/>
  <c r="X1280" i="2"/>
  <c r="Y1280" i="2" s="1"/>
  <c r="T1280" i="2"/>
  <c r="V1280" i="2"/>
  <c r="X1282" i="2"/>
  <c r="Y1282" i="2" s="1"/>
  <c r="T1282" i="2"/>
  <c r="V1282" i="2"/>
  <c r="X1284" i="2"/>
  <c r="Y1284" i="2" s="1"/>
  <c r="T1284" i="2"/>
  <c r="V1284" i="2"/>
  <c r="X1286" i="2"/>
  <c r="Y1286" i="2" s="1"/>
  <c r="T1286" i="2"/>
  <c r="V1286" i="2"/>
  <c r="X1288" i="2"/>
  <c r="Y1288" i="2" s="1"/>
  <c r="T1288" i="2"/>
  <c r="V1288" i="2"/>
  <c r="X1290" i="2"/>
  <c r="Y1290" i="2" s="1"/>
  <c r="T1290" i="2"/>
  <c r="V1290" i="2"/>
  <c r="X1292" i="2"/>
  <c r="Y1292" i="2" s="1"/>
  <c r="T1292" i="2"/>
  <c r="V1292" i="2"/>
  <c r="X1294" i="2"/>
  <c r="Y1294" i="2" s="1"/>
  <c r="T1294" i="2"/>
  <c r="V1294" i="2"/>
  <c r="X1296" i="2"/>
  <c r="Y1296" i="2" s="1"/>
  <c r="T1296" i="2"/>
  <c r="V1296" i="2"/>
  <c r="X1298" i="2"/>
  <c r="Y1298" i="2" s="1"/>
  <c r="T1298" i="2"/>
  <c r="V1298" i="2"/>
  <c r="V1300" i="2"/>
  <c r="X1300" i="2"/>
  <c r="Y1300" i="2" s="1"/>
  <c r="T1300" i="2"/>
  <c r="V1302" i="2"/>
  <c r="X1302" i="2"/>
  <c r="Y1302" i="2" s="1"/>
  <c r="T1302" i="2"/>
  <c r="V1304" i="2"/>
  <c r="X1304" i="2"/>
  <c r="Y1304" i="2" s="1"/>
  <c r="T1304" i="2"/>
  <c r="V1306" i="2"/>
  <c r="X1306" i="2"/>
  <c r="Y1306" i="2" s="1"/>
  <c r="T1306" i="2"/>
  <c r="V1308" i="2"/>
  <c r="X1308" i="2"/>
  <c r="Y1308" i="2" s="1"/>
  <c r="T1308" i="2"/>
  <c r="X1310" i="2"/>
  <c r="Y1310" i="2" s="1"/>
  <c r="T1310" i="2"/>
  <c r="V1310" i="2"/>
  <c r="X1312" i="2"/>
  <c r="Y1312" i="2" s="1"/>
  <c r="T1312" i="2"/>
  <c r="V1312" i="2"/>
  <c r="X1314" i="2"/>
  <c r="Y1314" i="2" s="1"/>
  <c r="T1314" i="2"/>
  <c r="V1314" i="2"/>
  <c r="X1316" i="2"/>
  <c r="Y1316" i="2" s="1"/>
  <c r="T1316" i="2"/>
  <c r="V1316" i="2"/>
  <c r="X1318" i="2"/>
  <c r="Y1318" i="2" s="1"/>
  <c r="T1318" i="2"/>
  <c r="V1318" i="2"/>
  <c r="X1320" i="2"/>
  <c r="Y1320" i="2" s="1"/>
  <c r="T1320" i="2"/>
  <c r="V1320" i="2"/>
  <c r="X1322" i="2"/>
  <c r="Y1322" i="2" s="1"/>
  <c r="T1322" i="2"/>
  <c r="V1322" i="2"/>
  <c r="X1324" i="2"/>
  <c r="Y1324" i="2" s="1"/>
  <c r="T1324" i="2"/>
  <c r="V1324" i="2"/>
  <c r="X1326" i="2"/>
  <c r="Y1326" i="2" s="1"/>
  <c r="T1326" i="2"/>
  <c r="V1326" i="2"/>
  <c r="X1328" i="2"/>
  <c r="Y1328" i="2" s="1"/>
  <c r="T1328" i="2"/>
  <c r="V1328" i="2"/>
  <c r="X1330" i="2"/>
  <c r="Y1330" i="2" s="1"/>
  <c r="T1330" i="2"/>
  <c r="V1330" i="2"/>
  <c r="X1332" i="2"/>
  <c r="Y1332" i="2" s="1"/>
  <c r="T1332" i="2"/>
  <c r="V1332" i="2"/>
  <c r="X1334" i="2"/>
  <c r="Y1334" i="2" s="1"/>
  <c r="T1334" i="2"/>
  <c r="V1334" i="2"/>
  <c r="X1336" i="2"/>
  <c r="Y1336" i="2" s="1"/>
  <c r="T1336" i="2"/>
  <c r="V1336" i="2"/>
  <c r="X1338" i="2"/>
  <c r="Y1338" i="2" s="1"/>
  <c r="T1338" i="2"/>
  <c r="V1338" i="2"/>
  <c r="X1340" i="2"/>
  <c r="Y1340" i="2" s="1"/>
  <c r="T1340" i="2"/>
  <c r="V1340" i="2"/>
  <c r="X1342" i="2"/>
  <c r="Y1342" i="2" s="1"/>
  <c r="T1342" i="2"/>
  <c r="V1342" i="2"/>
  <c r="X1344" i="2"/>
  <c r="Y1344" i="2" s="1"/>
  <c r="T1344" i="2"/>
  <c r="V1344" i="2"/>
  <c r="X1346" i="2"/>
  <c r="Y1346" i="2" s="1"/>
  <c r="T1346" i="2"/>
  <c r="V1346" i="2"/>
  <c r="X1348" i="2"/>
  <c r="Y1348" i="2" s="1"/>
  <c r="T1348" i="2"/>
  <c r="V1348" i="2"/>
  <c r="X1350" i="2"/>
  <c r="Y1350" i="2" s="1"/>
  <c r="T1350" i="2"/>
  <c r="V1350" i="2"/>
  <c r="X1352" i="2"/>
  <c r="Y1352" i="2" s="1"/>
  <c r="T1352" i="2"/>
  <c r="V1352" i="2"/>
  <c r="X1354" i="2"/>
  <c r="Y1354" i="2" s="1"/>
  <c r="T1354" i="2"/>
  <c r="V1354" i="2"/>
  <c r="V1356" i="2"/>
  <c r="X1356" i="2"/>
  <c r="Y1356" i="2" s="1"/>
  <c r="T1356" i="2"/>
  <c r="V1358" i="2"/>
  <c r="X1358" i="2"/>
  <c r="Y1358" i="2" s="1"/>
  <c r="T1358" i="2"/>
  <c r="V1360" i="2"/>
  <c r="X1360" i="2"/>
  <c r="Y1360" i="2" s="1"/>
  <c r="T1360" i="2"/>
  <c r="V1362" i="2"/>
  <c r="X1362" i="2"/>
  <c r="Y1362" i="2" s="1"/>
  <c r="T1362" i="2"/>
  <c r="V1364" i="2"/>
  <c r="X1364" i="2"/>
  <c r="Y1364" i="2" s="1"/>
  <c r="T1364" i="2"/>
  <c r="V1366" i="2"/>
  <c r="X1366" i="2"/>
  <c r="Y1366" i="2" s="1"/>
  <c r="T1366" i="2"/>
  <c r="V1368" i="2"/>
  <c r="X1368" i="2"/>
  <c r="Y1368" i="2" s="1"/>
  <c r="T1368" i="2"/>
  <c r="V1370" i="2"/>
  <c r="X1370" i="2"/>
  <c r="Y1370" i="2" s="1"/>
  <c r="T1370" i="2"/>
  <c r="V1372" i="2"/>
  <c r="X1372" i="2"/>
  <c r="Y1372" i="2" s="1"/>
  <c r="T1372" i="2"/>
  <c r="V1374" i="2"/>
  <c r="X1374" i="2"/>
  <c r="Y1374" i="2" s="1"/>
  <c r="T1374" i="2"/>
  <c r="V1376" i="2"/>
  <c r="X1376" i="2"/>
  <c r="Y1376" i="2" s="1"/>
  <c r="T1376" i="2"/>
  <c r="V1378" i="2"/>
  <c r="X1378" i="2"/>
  <c r="Y1378" i="2" s="1"/>
  <c r="T1378" i="2"/>
  <c r="V1380" i="2"/>
  <c r="X1380" i="2"/>
  <c r="Y1380" i="2" s="1"/>
  <c r="T1380" i="2"/>
  <c r="V1382" i="2"/>
  <c r="X1382" i="2"/>
  <c r="Y1382" i="2" s="1"/>
  <c r="T1382" i="2"/>
  <c r="V1384" i="2"/>
  <c r="X1384" i="2"/>
  <c r="Y1384" i="2" s="1"/>
  <c r="T1384" i="2"/>
  <c r="V1386" i="2"/>
  <c r="X1386" i="2"/>
  <c r="Y1386" i="2" s="1"/>
  <c r="T1386" i="2"/>
  <c r="V1388" i="2"/>
  <c r="X1388" i="2"/>
  <c r="Y1388" i="2" s="1"/>
  <c r="T1388" i="2"/>
  <c r="X1390" i="2"/>
  <c r="Y1390" i="2" s="1"/>
  <c r="T1390" i="2"/>
  <c r="V1390" i="2"/>
  <c r="X1392" i="2"/>
  <c r="Y1392" i="2" s="1"/>
  <c r="T1392" i="2"/>
  <c r="V1392" i="2"/>
  <c r="X1394" i="2"/>
  <c r="Y1394" i="2" s="1"/>
  <c r="T1394" i="2"/>
  <c r="V1394" i="2"/>
  <c r="X1396" i="2"/>
  <c r="Y1396" i="2" s="1"/>
  <c r="T1396" i="2"/>
  <c r="V1396" i="2"/>
  <c r="X1398" i="2"/>
  <c r="Y1398" i="2" s="1"/>
  <c r="T1398" i="2"/>
  <c r="V1398" i="2"/>
  <c r="X1400" i="2"/>
  <c r="Y1400" i="2" s="1"/>
  <c r="T1400" i="2"/>
  <c r="V1400" i="2"/>
  <c r="X1402" i="2"/>
  <c r="Y1402" i="2" s="1"/>
  <c r="T1402" i="2"/>
  <c r="V1402" i="2"/>
  <c r="X1404" i="2"/>
  <c r="Y1404" i="2" s="1"/>
  <c r="T1404" i="2"/>
  <c r="V1404" i="2"/>
  <c r="X1406" i="2"/>
  <c r="Y1406" i="2" s="1"/>
  <c r="T1406" i="2"/>
  <c r="V1406" i="2"/>
  <c r="X1408" i="2"/>
  <c r="Y1408" i="2" s="1"/>
  <c r="T1408" i="2"/>
  <c r="V1408" i="2"/>
  <c r="X1410" i="2"/>
  <c r="Y1410" i="2" s="1"/>
  <c r="T1410" i="2"/>
  <c r="V1410" i="2"/>
  <c r="X1412" i="2"/>
  <c r="Y1412" i="2" s="1"/>
  <c r="T1412" i="2"/>
  <c r="V1412" i="2"/>
  <c r="X1414" i="2"/>
  <c r="Y1414" i="2" s="1"/>
  <c r="T1414" i="2"/>
  <c r="V1414" i="2"/>
  <c r="X1416" i="2"/>
  <c r="Y1416" i="2" s="1"/>
  <c r="T1416" i="2"/>
  <c r="V1416" i="2"/>
  <c r="X1418" i="2"/>
  <c r="Y1418" i="2" s="1"/>
  <c r="T1418" i="2"/>
  <c r="V1418" i="2"/>
  <c r="X1420" i="2"/>
  <c r="Y1420" i="2" s="1"/>
  <c r="T1420" i="2"/>
  <c r="V1420" i="2"/>
  <c r="X1422" i="2"/>
  <c r="Y1422" i="2" s="1"/>
  <c r="T1422" i="2"/>
  <c r="V1422" i="2"/>
  <c r="X1424" i="2"/>
  <c r="Y1424" i="2" s="1"/>
  <c r="T1424" i="2"/>
  <c r="V1424" i="2"/>
  <c r="X1426" i="2"/>
  <c r="Y1426" i="2" s="1"/>
  <c r="T1426" i="2"/>
  <c r="V1426" i="2"/>
  <c r="X1428" i="2"/>
  <c r="Y1428" i="2" s="1"/>
  <c r="T1428" i="2"/>
  <c r="V1428" i="2"/>
  <c r="X1430" i="2"/>
  <c r="Y1430" i="2" s="1"/>
  <c r="T1430" i="2"/>
  <c r="V1430" i="2"/>
  <c r="X1432" i="2"/>
  <c r="Y1432" i="2" s="1"/>
  <c r="T1432" i="2"/>
  <c r="V1432" i="2"/>
  <c r="X1434" i="2"/>
  <c r="Y1434" i="2" s="1"/>
  <c r="T1434" i="2"/>
  <c r="V1434" i="2"/>
  <c r="X1436" i="2"/>
  <c r="Y1436" i="2" s="1"/>
  <c r="T1436" i="2"/>
  <c r="V1436" i="2"/>
  <c r="V1438" i="2"/>
  <c r="X1438" i="2"/>
  <c r="Y1438" i="2" s="1"/>
  <c r="T1438" i="2"/>
  <c r="V1440" i="2"/>
  <c r="X1440" i="2"/>
  <c r="Y1440" i="2" s="1"/>
  <c r="T1440" i="2"/>
  <c r="V1442" i="2"/>
  <c r="X1442" i="2"/>
  <c r="Y1442" i="2" s="1"/>
  <c r="T1442" i="2"/>
  <c r="V1444" i="2"/>
  <c r="X1444" i="2"/>
  <c r="Y1444" i="2" s="1"/>
  <c r="T1444" i="2"/>
  <c r="V1446" i="2"/>
  <c r="X1446" i="2"/>
  <c r="Y1446" i="2" s="1"/>
  <c r="T1446" i="2"/>
  <c r="V1448" i="2"/>
  <c r="X1448" i="2"/>
  <c r="Y1448" i="2" s="1"/>
  <c r="T1448" i="2"/>
  <c r="V1450" i="2"/>
  <c r="X1450" i="2"/>
  <c r="Y1450" i="2" s="1"/>
  <c r="T1450" i="2"/>
  <c r="V1452" i="2"/>
  <c r="X1452" i="2"/>
  <c r="Y1452" i="2" s="1"/>
  <c r="T1452" i="2"/>
  <c r="V1454" i="2"/>
  <c r="X1454" i="2"/>
  <c r="Y1454" i="2" s="1"/>
  <c r="T1454" i="2"/>
  <c r="V1456" i="2"/>
  <c r="X1456" i="2"/>
  <c r="Y1456" i="2" s="1"/>
  <c r="T1456" i="2"/>
  <c r="V1458" i="2"/>
  <c r="X1458" i="2"/>
  <c r="Y1458" i="2" s="1"/>
  <c r="T1458" i="2"/>
  <c r="V1460" i="2"/>
  <c r="X1460" i="2"/>
  <c r="Y1460" i="2" s="1"/>
  <c r="T1460" i="2"/>
  <c r="V1462" i="2"/>
  <c r="X1462" i="2"/>
  <c r="Y1462" i="2" s="1"/>
  <c r="T1462" i="2"/>
  <c r="V1464" i="2"/>
  <c r="X1464" i="2"/>
  <c r="Y1464" i="2" s="1"/>
  <c r="T1464" i="2"/>
  <c r="V1466" i="2"/>
  <c r="X1466" i="2"/>
  <c r="Y1466" i="2" s="1"/>
  <c r="T1466" i="2"/>
  <c r="V1468" i="2"/>
  <c r="X1468" i="2"/>
  <c r="Y1468" i="2" s="1"/>
  <c r="T1468" i="2"/>
  <c r="V1470" i="2"/>
  <c r="X1470" i="2"/>
  <c r="Y1470" i="2" s="1"/>
  <c r="T1470" i="2"/>
  <c r="X1472" i="2"/>
  <c r="Y1472" i="2" s="1"/>
  <c r="T1472" i="2"/>
  <c r="V1472" i="2"/>
  <c r="X1474" i="2"/>
  <c r="Y1474" i="2" s="1"/>
  <c r="T1474" i="2"/>
  <c r="V1474" i="2"/>
  <c r="X1476" i="2"/>
  <c r="Y1476" i="2" s="1"/>
  <c r="T1476" i="2"/>
  <c r="V1476" i="2"/>
  <c r="X1478" i="2"/>
  <c r="Y1478" i="2" s="1"/>
  <c r="T1478" i="2"/>
  <c r="V1478" i="2"/>
  <c r="X1480" i="2"/>
  <c r="Y1480" i="2" s="1"/>
  <c r="T1480" i="2"/>
  <c r="V1480" i="2"/>
  <c r="X1482" i="2"/>
  <c r="Y1482" i="2" s="1"/>
  <c r="T1482" i="2"/>
  <c r="V1482" i="2"/>
  <c r="X1484" i="2"/>
  <c r="Y1484" i="2" s="1"/>
  <c r="T1484" i="2"/>
  <c r="V1484" i="2"/>
  <c r="X1486" i="2"/>
  <c r="Y1486" i="2" s="1"/>
  <c r="T1486" i="2"/>
  <c r="V1486" i="2"/>
  <c r="X1488" i="2"/>
  <c r="Y1488" i="2" s="1"/>
  <c r="T1488" i="2"/>
  <c r="V1488" i="2"/>
  <c r="X1490" i="2"/>
  <c r="Y1490" i="2" s="1"/>
  <c r="T1490" i="2"/>
  <c r="V1490" i="2"/>
  <c r="X1492" i="2"/>
  <c r="Y1492" i="2" s="1"/>
  <c r="T1492" i="2"/>
  <c r="V1492" i="2"/>
  <c r="X1494" i="2"/>
  <c r="Y1494" i="2" s="1"/>
  <c r="T1494" i="2"/>
  <c r="V1494" i="2"/>
  <c r="X1496" i="2"/>
  <c r="Y1496" i="2" s="1"/>
  <c r="T1496" i="2"/>
  <c r="V1496" i="2"/>
  <c r="X1498" i="2"/>
  <c r="Y1498" i="2" s="1"/>
  <c r="T1498" i="2"/>
  <c r="V1498" i="2"/>
  <c r="X1500" i="2"/>
  <c r="Y1500" i="2" s="1"/>
  <c r="T1500" i="2"/>
  <c r="V1500" i="2"/>
  <c r="X7" i="2"/>
  <c r="Y7" i="2" s="1"/>
  <c r="W1368" i="9" l="1"/>
  <c r="W1486" i="9"/>
  <c r="W1341" i="9"/>
  <c r="Y1496" i="9"/>
  <c r="W1204" i="9"/>
  <c r="Y1268" i="9"/>
  <c r="W1165" i="9"/>
  <c r="W1258" i="9"/>
  <c r="Y1075" i="9"/>
  <c r="W1145" i="9"/>
  <c r="Y1410" i="9"/>
  <c r="Y1061" i="9"/>
  <c r="W1356" i="9"/>
  <c r="Y1256" i="9"/>
  <c r="W1420" i="9"/>
  <c r="Y1317" i="9"/>
  <c r="Y1401" i="9"/>
  <c r="W1129" i="9"/>
  <c r="Y1393" i="9"/>
  <c r="Y1329" i="9"/>
  <c r="W1053" i="9"/>
  <c r="W1220" i="9"/>
  <c r="W1312" i="9"/>
  <c r="W1458" i="9"/>
  <c r="Y1322" i="9"/>
  <c r="W1479" i="9"/>
  <c r="Y1309" i="9"/>
  <c r="W1176" i="9"/>
  <c r="Y1415" i="9"/>
  <c r="B13" i="5"/>
  <c r="A16" i="1" s="1"/>
  <c r="A16" i="2"/>
  <c r="A15" i="1"/>
  <c r="H1259" i="9"/>
  <c r="I1380" i="9"/>
  <c r="I1252" i="9"/>
  <c r="I1124" i="9"/>
  <c r="Y1202" i="9"/>
  <c r="Y1327" i="9"/>
  <c r="Y1438" i="9"/>
  <c r="W1354" i="9"/>
  <c r="Y1431" i="9"/>
  <c r="W1343" i="9"/>
  <c r="Y1203" i="9"/>
  <c r="Y1311" i="9"/>
  <c r="W1178" i="9"/>
  <c r="W1266" i="9"/>
  <c r="Y1424" i="9"/>
  <c r="Y1417" i="9"/>
  <c r="W1390" i="9"/>
  <c r="W1320" i="9"/>
  <c r="Y1422" i="9"/>
  <c r="Y1454" i="9"/>
  <c r="Y1470" i="9"/>
  <c r="W1358" i="9"/>
  <c r="W1244" i="9"/>
  <c r="Y1115" i="9"/>
  <c r="Y1139" i="9"/>
  <c r="W1336" i="9"/>
  <c r="W1194" i="9"/>
  <c r="W1352" i="9"/>
  <c r="H1463" i="9"/>
  <c r="H1343" i="9"/>
  <c r="H1191" i="9"/>
  <c r="H1087" i="9"/>
  <c r="H1398" i="9"/>
  <c r="H1094" i="9"/>
  <c r="H1134" i="9"/>
  <c r="H1414" i="9"/>
  <c r="Y1315" i="9"/>
  <c r="Y1433" i="9"/>
  <c r="Y1403" i="9"/>
  <c r="Y1103" i="9"/>
  <c r="H1447" i="9"/>
  <c r="H1327" i="9"/>
  <c r="H1243" i="9"/>
  <c r="H1139" i="9"/>
  <c r="H1071" i="9"/>
  <c r="H1354" i="9"/>
  <c r="H1062" i="9"/>
  <c r="I1476" i="9"/>
  <c r="I1348" i="9"/>
  <c r="I1220" i="9"/>
  <c r="I1092" i="9"/>
  <c r="Y1435" i="9"/>
  <c r="Y1207" i="9"/>
  <c r="W1135" i="9"/>
  <c r="Y1071" i="9"/>
  <c r="Y1483" i="9"/>
  <c r="H1499" i="9"/>
  <c r="H1395" i="9"/>
  <c r="H1311" i="9"/>
  <c r="H1223" i="9"/>
  <c r="H1123" i="9"/>
  <c r="H1055" i="9"/>
  <c r="H1294" i="9"/>
  <c r="I1444" i="9"/>
  <c r="I1316" i="9"/>
  <c r="I1188" i="9"/>
  <c r="I1060" i="9"/>
  <c r="Y1331" i="9"/>
  <c r="H1479" i="9"/>
  <c r="H1359" i="9"/>
  <c r="H1275" i="9"/>
  <c r="H1207" i="9"/>
  <c r="H1103" i="9"/>
  <c r="H1470" i="9"/>
  <c r="H1146" i="9"/>
  <c r="I1412" i="9"/>
  <c r="I1284" i="9"/>
  <c r="I1156" i="9"/>
  <c r="H1278" i="9"/>
  <c r="W1439" i="9"/>
  <c r="F833" i="2"/>
  <c r="F825" i="2"/>
  <c r="F817" i="2"/>
  <c r="F809" i="2"/>
  <c r="F801" i="2"/>
  <c r="F793" i="2"/>
  <c r="F785" i="2"/>
  <c r="F777" i="2"/>
  <c r="F769" i="2"/>
  <c r="F761" i="2"/>
  <c r="F753" i="2"/>
  <c r="F745" i="2"/>
  <c r="F737" i="2"/>
  <c r="F729" i="2"/>
  <c r="F721" i="2"/>
  <c r="F713" i="2"/>
  <c r="F705" i="2"/>
  <c r="F697" i="2"/>
  <c r="F689" i="2"/>
  <c r="F681" i="2"/>
  <c r="F673" i="2"/>
  <c r="F665" i="2"/>
  <c r="F657" i="2"/>
  <c r="F649" i="2"/>
  <c r="F641" i="2"/>
  <c r="F633" i="2"/>
  <c r="F625" i="2"/>
  <c r="F617" i="2"/>
  <c r="Y1313" i="9"/>
  <c r="Y1149" i="9"/>
  <c r="W1491" i="9"/>
  <c r="Y1491" i="9"/>
  <c r="W1307" i="9"/>
  <c r="Y1307" i="9"/>
  <c r="W1199" i="9"/>
  <c r="Y1199" i="9"/>
  <c r="Y1459" i="9"/>
  <c r="W1475" i="9"/>
  <c r="H1379" i="9"/>
  <c r="H1171" i="9"/>
  <c r="W1485" i="9"/>
  <c r="Y1485" i="9"/>
  <c r="W1427" i="9"/>
  <c r="Y1427" i="9"/>
  <c r="W1323" i="9"/>
  <c r="Y1323" i="9"/>
  <c r="W1127" i="9"/>
  <c r="Y1127" i="9"/>
  <c r="Y1111" i="9"/>
  <c r="W1111" i="9"/>
  <c r="W1095" i="9"/>
  <c r="Y1095" i="9"/>
  <c r="W1443" i="9"/>
  <c r="O1497" i="9"/>
  <c r="I1497" i="9"/>
  <c r="O1491" i="9"/>
  <c r="H1491" i="9"/>
  <c r="O1483" i="9"/>
  <c r="H1483" i="9"/>
  <c r="O1481" i="9"/>
  <c r="I1481" i="9"/>
  <c r="O1475" i="9"/>
  <c r="H1475" i="9"/>
  <c r="O1473" i="9"/>
  <c r="I1473" i="9"/>
  <c r="O1465" i="9"/>
  <c r="I1465" i="9"/>
  <c r="O1449" i="9"/>
  <c r="I1449" i="9"/>
  <c r="O1443" i="9"/>
  <c r="H1443" i="9"/>
  <c r="O1441" i="9"/>
  <c r="I1441" i="9"/>
  <c r="O1433" i="9"/>
  <c r="I1433" i="9"/>
  <c r="O1419" i="9"/>
  <c r="H1419" i="9"/>
  <c r="O1417" i="9"/>
  <c r="I1417" i="9"/>
  <c r="O1409" i="9"/>
  <c r="I1409" i="9"/>
  <c r="O1401" i="9"/>
  <c r="I1401" i="9"/>
  <c r="O1385" i="9"/>
  <c r="I1385" i="9"/>
  <c r="O1377" i="9"/>
  <c r="I1377" i="9"/>
  <c r="O1369" i="9"/>
  <c r="I1369" i="9"/>
  <c r="O1363" i="9"/>
  <c r="H1363" i="9"/>
  <c r="O1355" i="9"/>
  <c r="H1355" i="9"/>
  <c r="O1353" i="9"/>
  <c r="I1353" i="9"/>
  <c r="O1347" i="9"/>
  <c r="H1347" i="9"/>
  <c r="O1345" i="9"/>
  <c r="I1345" i="9"/>
  <c r="O1337" i="9"/>
  <c r="I1337" i="9"/>
  <c r="O1321" i="9"/>
  <c r="I1321" i="9"/>
  <c r="O1315" i="9"/>
  <c r="H1315" i="9"/>
  <c r="O1313" i="9"/>
  <c r="I1313" i="9"/>
  <c r="O1305" i="9"/>
  <c r="I1305" i="9"/>
  <c r="O1299" i="9"/>
  <c r="H1299" i="9"/>
  <c r="O1289" i="9"/>
  <c r="I1289" i="9"/>
  <c r="O1283" i="9"/>
  <c r="H1283" i="9"/>
  <c r="O1281" i="9"/>
  <c r="I1281" i="9"/>
  <c r="O1273" i="9"/>
  <c r="I1273" i="9"/>
  <c r="O1257" i="9"/>
  <c r="I1257" i="9"/>
  <c r="O1251" i="9"/>
  <c r="H1251" i="9"/>
  <c r="O1249" i="9"/>
  <c r="I1249" i="9"/>
  <c r="O1241" i="9"/>
  <c r="I1241" i="9"/>
  <c r="O1235" i="9"/>
  <c r="H1235" i="9"/>
  <c r="O1227" i="9"/>
  <c r="H1227" i="9"/>
  <c r="O1225" i="9"/>
  <c r="I1225" i="9"/>
  <c r="O1219" i="9"/>
  <c r="H1219" i="9"/>
  <c r="O1217" i="9"/>
  <c r="I1217" i="9"/>
  <c r="O1209" i="9"/>
  <c r="I1209" i="9"/>
  <c r="O1193" i="9"/>
  <c r="I1193" i="9"/>
  <c r="O1187" i="9"/>
  <c r="H1187" i="9"/>
  <c r="O1185" i="9"/>
  <c r="I1185" i="9"/>
  <c r="O1177" i="9"/>
  <c r="I1177" i="9"/>
  <c r="O1163" i="9"/>
  <c r="H1163" i="9"/>
  <c r="O1161" i="9"/>
  <c r="I1161" i="9"/>
  <c r="O1153" i="9"/>
  <c r="I1153" i="9"/>
  <c r="O1145" i="9"/>
  <c r="I1145" i="9"/>
  <c r="O1129" i="9"/>
  <c r="I1129" i="9"/>
  <c r="O1121" i="9"/>
  <c r="I1121" i="9"/>
  <c r="O1113" i="9"/>
  <c r="I1113" i="9"/>
  <c r="O1107" i="9"/>
  <c r="H1107" i="9"/>
  <c r="O1099" i="9"/>
  <c r="H1099" i="9"/>
  <c r="O1097" i="9"/>
  <c r="I1097" i="9"/>
  <c r="O1091" i="9"/>
  <c r="H1091" i="9"/>
  <c r="O1089" i="9"/>
  <c r="I1089" i="9"/>
  <c r="O1081" i="9"/>
  <c r="I1081" i="9"/>
  <c r="O1065" i="9"/>
  <c r="I1065" i="9"/>
  <c r="O1059" i="9"/>
  <c r="H1059" i="9"/>
  <c r="O1057" i="9"/>
  <c r="I1057" i="9"/>
  <c r="O1490" i="9"/>
  <c r="H1490" i="9"/>
  <c r="O1450" i="9"/>
  <c r="H1450" i="9"/>
  <c r="O1442" i="9"/>
  <c r="H1442" i="9"/>
  <c r="O1426" i="9"/>
  <c r="H1426" i="9"/>
  <c r="O1424" i="9"/>
  <c r="H1424" i="9"/>
  <c r="O1418" i="9"/>
  <c r="H1418" i="9"/>
  <c r="O1392" i="9"/>
  <c r="H1392" i="9"/>
  <c r="O1362" i="9"/>
  <c r="H1362" i="9"/>
  <c r="O1338" i="9"/>
  <c r="H1338" i="9"/>
  <c r="O1328" i="9"/>
  <c r="H1328" i="9"/>
  <c r="O1266" i="9"/>
  <c r="H1266" i="9"/>
  <c r="O1258" i="9"/>
  <c r="H1258" i="9"/>
  <c r="O1194" i="9"/>
  <c r="H1194" i="9"/>
  <c r="O1162" i="9"/>
  <c r="H1162" i="9"/>
  <c r="O1136" i="9"/>
  <c r="H1136" i="9"/>
  <c r="O1082" i="9"/>
  <c r="H1082" i="9"/>
  <c r="O1074" i="9"/>
  <c r="H1074" i="9"/>
  <c r="O1066" i="9"/>
  <c r="H1066" i="9"/>
  <c r="O1058" i="9"/>
  <c r="H1058" i="9"/>
  <c r="H1427" i="9"/>
  <c r="H1291" i="9"/>
  <c r="H1155" i="9"/>
  <c r="H1434" i="9"/>
  <c r="H1250" i="9"/>
  <c r="W1494" i="9"/>
  <c r="Y1494" i="9"/>
  <c r="Y1478" i="9"/>
  <c r="W1478" i="9"/>
  <c r="W1462" i="9"/>
  <c r="Y1462" i="9"/>
  <c r="W1446" i="9"/>
  <c r="Y1446" i="9"/>
  <c r="W1430" i="9"/>
  <c r="Y1430" i="9"/>
  <c r="Y1398" i="9"/>
  <c r="W1398" i="9"/>
  <c r="Y1366" i="9"/>
  <c r="W1366" i="9"/>
  <c r="W1342" i="9"/>
  <c r="Y1342" i="9"/>
  <c r="Y1326" i="9"/>
  <c r="W1326" i="9"/>
  <c r="W1218" i="9"/>
  <c r="Y1218" i="9"/>
  <c r="Y1186" i="9"/>
  <c r="W1186" i="9"/>
  <c r="Y1170" i="9"/>
  <c r="W1170" i="9"/>
  <c r="Y1151" i="9"/>
  <c r="H1411" i="9"/>
  <c r="H1202" i="9"/>
  <c r="Y1332" i="9"/>
  <c r="Y1348" i="9"/>
  <c r="Y1500" i="9"/>
  <c r="W1405" i="9"/>
  <c r="W1372" i="9"/>
  <c r="W1337" i="9"/>
  <c r="H1459" i="9"/>
  <c r="H1423" i="9"/>
  <c r="H1407" i="9"/>
  <c r="H1391" i="9"/>
  <c r="H1375" i="9"/>
  <c r="H1339" i="9"/>
  <c r="H1323" i="9"/>
  <c r="H1307" i="9"/>
  <c r="H1287" i="9"/>
  <c r="H1271" i="9"/>
  <c r="H1255" i="9"/>
  <c r="H1203" i="9"/>
  <c r="H1167" i="9"/>
  <c r="H1151" i="9"/>
  <c r="H1135" i="9"/>
  <c r="H1119" i="9"/>
  <c r="H1083" i="9"/>
  <c r="H1067" i="9"/>
  <c r="H1500" i="9"/>
  <c r="H1460" i="9"/>
  <c r="H1390" i="9"/>
  <c r="H1350" i="9"/>
  <c r="H1286" i="9"/>
  <c r="H1230" i="9"/>
  <c r="I1500" i="9"/>
  <c r="I1468" i="9"/>
  <c r="I1436" i="9"/>
  <c r="I1404" i="9"/>
  <c r="I1372" i="9"/>
  <c r="I1340" i="9"/>
  <c r="I1308" i="9"/>
  <c r="I1276" i="9"/>
  <c r="I1244" i="9"/>
  <c r="I1212" i="9"/>
  <c r="I1180" i="9"/>
  <c r="I1148" i="9"/>
  <c r="I1116" i="9"/>
  <c r="I1084" i="9"/>
  <c r="I1052" i="9"/>
  <c r="H1364" i="9"/>
  <c r="H1220" i="9"/>
  <c r="H1108" i="9"/>
  <c r="H1358" i="9"/>
  <c r="F280" i="2"/>
  <c r="F272" i="2"/>
  <c r="F200" i="2"/>
  <c r="F192" i="2"/>
  <c r="F184" i="2"/>
  <c r="F176" i="2"/>
  <c r="F168" i="2"/>
  <c r="F160" i="2"/>
  <c r="F152" i="2"/>
  <c r="F144" i="2"/>
  <c r="F136" i="2"/>
  <c r="F126" i="2"/>
  <c r="F118" i="2"/>
  <c r="F473" i="2"/>
  <c r="F465" i="2"/>
  <c r="F457" i="2"/>
  <c r="F449" i="2"/>
  <c r="F441" i="2"/>
  <c r="F433" i="2"/>
  <c r="F425" i="2"/>
  <c r="F417" i="2"/>
  <c r="F409" i="2"/>
  <c r="F401" i="2"/>
  <c r="F393" i="2"/>
  <c r="F385" i="2"/>
  <c r="F377" i="2"/>
  <c r="F371" i="2"/>
  <c r="F363" i="2"/>
  <c r="F355" i="2"/>
  <c r="F347" i="2"/>
  <c r="F339" i="2"/>
  <c r="F331" i="2"/>
  <c r="F323" i="2"/>
  <c r="F315" i="2"/>
  <c r="F307" i="2"/>
  <c r="F299" i="2"/>
  <c r="F291" i="2"/>
  <c r="F283" i="2"/>
  <c r="F275" i="2"/>
  <c r="F265" i="2"/>
  <c r="F257" i="2"/>
  <c r="F249" i="2"/>
  <c r="F241" i="2"/>
  <c r="F233" i="2"/>
  <c r="F225" i="2"/>
  <c r="F217" i="2"/>
  <c r="F209" i="2"/>
  <c r="F203" i="2"/>
  <c r="F195" i="2"/>
  <c r="F187" i="2"/>
  <c r="F179" i="2"/>
  <c r="F171" i="2"/>
  <c r="F163" i="2"/>
  <c r="F155" i="2"/>
  <c r="F147" i="2"/>
  <c r="F139" i="2"/>
  <c r="F131" i="2"/>
  <c r="F129" i="2"/>
  <c r="F121" i="2"/>
  <c r="F113" i="2"/>
  <c r="F105" i="2"/>
  <c r="F97" i="2"/>
  <c r="F89" i="2"/>
  <c r="F75" i="2"/>
  <c r="W1388" i="9"/>
  <c r="Y1484" i="9"/>
  <c r="Y1240" i="9"/>
  <c r="W1192" i="9"/>
  <c r="H1487" i="9"/>
  <c r="H1471" i="9"/>
  <c r="H1455" i="9"/>
  <c r="H1439" i="9"/>
  <c r="H1403" i="9"/>
  <c r="H1387" i="9"/>
  <c r="H1371" i="9"/>
  <c r="H1351" i="9"/>
  <c r="H1335" i="9"/>
  <c r="H1319" i="9"/>
  <c r="H1267" i="9"/>
  <c r="H1231" i="9"/>
  <c r="H1215" i="9"/>
  <c r="H1199" i="9"/>
  <c r="H1183" i="9"/>
  <c r="H1147" i="9"/>
  <c r="H1131" i="9"/>
  <c r="H1115" i="9"/>
  <c r="H1095" i="9"/>
  <c r="H1079" i="9"/>
  <c r="H1063" i="9"/>
  <c r="H1382" i="9"/>
  <c r="H1222" i="9"/>
  <c r="H1166" i="9"/>
  <c r="H1126" i="9"/>
  <c r="I1492" i="9"/>
  <c r="I1460" i="9"/>
  <c r="I1428" i="9"/>
  <c r="I1396" i="9"/>
  <c r="I1364" i="9"/>
  <c r="I1332" i="9"/>
  <c r="I1300" i="9"/>
  <c r="I1268" i="9"/>
  <c r="I1236" i="9"/>
  <c r="I1204" i="9"/>
  <c r="I1172" i="9"/>
  <c r="I1140" i="9"/>
  <c r="I1108" i="9"/>
  <c r="I1076" i="9"/>
  <c r="H1452" i="9"/>
  <c r="H1190" i="9"/>
  <c r="H1076" i="9"/>
  <c r="H1326" i="9"/>
  <c r="Y1316" i="9"/>
  <c r="F373" i="2"/>
  <c r="F365" i="2"/>
  <c r="F357" i="2"/>
  <c r="F349" i="2"/>
  <c r="F341" i="2"/>
  <c r="F333" i="2"/>
  <c r="F325" i="2"/>
  <c r="F317" i="2"/>
  <c r="F309" i="2"/>
  <c r="F301" i="2"/>
  <c r="F293" i="2"/>
  <c r="F285" i="2"/>
  <c r="F277" i="2"/>
  <c r="F205" i="2"/>
  <c r="F197" i="2"/>
  <c r="F189" i="2"/>
  <c r="F181" i="2"/>
  <c r="F173" i="2"/>
  <c r="F165" i="2"/>
  <c r="F157" i="2"/>
  <c r="F149" i="2"/>
  <c r="F141" i="2"/>
  <c r="F133" i="2"/>
  <c r="F77" i="2"/>
  <c r="F69" i="2"/>
  <c r="F61" i="2"/>
  <c r="F53" i="2"/>
  <c r="F45" i="2"/>
  <c r="Y1404" i="9"/>
  <c r="Y1471" i="9"/>
  <c r="W1065" i="9"/>
  <c r="W1499" i="9"/>
  <c r="Y1387" i="9"/>
  <c r="H1467" i="9"/>
  <c r="H1451" i="9"/>
  <c r="H1435" i="9"/>
  <c r="H1415" i="9"/>
  <c r="H1399" i="9"/>
  <c r="H1383" i="9"/>
  <c r="H1331" i="9"/>
  <c r="H1295" i="9"/>
  <c r="H1279" i="9"/>
  <c r="H1263" i="9"/>
  <c r="H1247" i="9"/>
  <c r="H1211" i="9"/>
  <c r="H1195" i="9"/>
  <c r="H1179" i="9"/>
  <c r="H1159" i="9"/>
  <c r="H1143" i="9"/>
  <c r="H1127" i="9"/>
  <c r="H1075" i="9"/>
  <c r="H1478" i="9"/>
  <c r="H1410" i="9"/>
  <c r="H1318" i="9"/>
  <c r="H1214" i="9"/>
  <c r="H1154" i="9"/>
  <c r="H1102" i="9"/>
  <c r="I1484" i="9"/>
  <c r="I1452" i="9"/>
  <c r="I1420" i="9"/>
  <c r="I1388" i="9"/>
  <c r="I1356" i="9"/>
  <c r="I1324" i="9"/>
  <c r="I1292" i="9"/>
  <c r="I1260" i="9"/>
  <c r="I1228" i="9"/>
  <c r="I1196" i="9"/>
  <c r="I1164" i="9"/>
  <c r="I1132" i="9"/>
  <c r="I1100" i="9"/>
  <c r="I1068" i="9"/>
  <c r="H1308" i="9"/>
  <c r="H1070" i="9"/>
  <c r="Y1399" i="9"/>
  <c r="Y1490" i="9"/>
  <c r="Y1131" i="9"/>
  <c r="Y1147" i="9"/>
  <c r="W1338" i="9"/>
  <c r="Y1445" i="9"/>
  <c r="Y1487" i="9"/>
  <c r="W1452" i="9"/>
  <c r="H1501" i="9"/>
  <c r="H1493" i="9"/>
  <c r="H1485" i="9"/>
  <c r="H1477" i="9"/>
  <c r="H1469" i="9"/>
  <c r="H1461" i="9"/>
  <c r="H1453" i="9"/>
  <c r="H1445" i="9"/>
  <c r="H1437" i="9"/>
  <c r="H1429" i="9"/>
  <c r="H1421" i="9"/>
  <c r="H1413" i="9"/>
  <c r="H1405" i="9"/>
  <c r="H1397" i="9"/>
  <c r="H1389" i="9"/>
  <c r="H1381" i="9"/>
  <c r="H1373" i="9"/>
  <c r="H1365" i="9"/>
  <c r="H1357" i="9"/>
  <c r="H1349" i="9"/>
  <c r="H1341" i="9"/>
  <c r="H1333" i="9"/>
  <c r="H1325" i="9"/>
  <c r="H1317" i="9"/>
  <c r="H1309" i="9"/>
  <c r="H1301" i="9"/>
  <c r="H1293" i="9"/>
  <c r="H1285" i="9"/>
  <c r="H1277" i="9"/>
  <c r="H1269" i="9"/>
  <c r="H1261" i="9"/>
  <c r="H1253" i="9"/>
  <c r="H1245" i="9"/>
  <c r="H1237" i="9"/>
  <c r="H1229" i="9"/>
  <c r="H1221" i="9"/>
  <c r="H1213" i="9"/>
  <c r="H1205" i="9"/>
  <c r="H1197" i="9"/>
  <c r="H1189" i="9"/>
  <c r="H1181" i="9"/>
  <c r="H1173" i="9"/>
  <c r="H1165" i="9"/>
  <c r="H1157" i="9"/>
  <c r="H1149" i="9"/>
  <c r="H1141" i="9"/>
  <c r="H1133" i="9"/>
  <c r="H1125" i="9"/>
  <c r="H1117" i="9"/>
  <c r="H1109" i="9"/>
  <c r="H1101" i="9"/>
  <c r="H1093" i="9"/>
  <c r="H1085" i="9"/>
  <c r="H1077" i="9"/>
  <c r="H1069" i="9"/>
  <c r="H1061" i="9"/>
  <c r="H1053" i="9"/>
  <c r="Y1411" i="9"/>
  <c r="W1411" i="9"/>
  <c r="Y1395" i="9"/>
  <c r="W1395" i="9"/>
  <c r="Y1379" i="9"/>
  <c r="W1379" i="9"/>
  <c r="Y1363" i="9"/>
  <c r="W1363" i="9"/>
  <c r="W1339" i="9"/>
  <c r="Y1339" i="9"/>
  <c r="Y1291" i="9"/>
  <c r="W1291" i="9"/>
  <c r="W1275" i="9"/>
  <c r="Y1275" i="9"/>
  <c r="W1263" i="9"/>
  <c r="Y1263" i="9"/>
  <c r="W1247" i="9"/>
  <c r="Y1247" i="9"/>
  <c r="W1231" i="9"/>
  <c r="Y1231" i="9"/>
  <c r="W1215" i="9"/>
  <c r="Y1215" i="9"/>
  <c r="W1183" i="9"/>
  <c r="Y1183" i="9"/>
  <c r="W1167" i="9"/>
  <c r="Y1167" i="9"/>
  <c r="W1079" i="9"/>
  <c r="Y1079" i="9"/>
  <c r="Y1063" i="9"/>
  <c r="W1063" i="9"/>
  <c r="H1484" i="9"/>
  <c r="H1464" i="9"/>
  <c r="H1446" i="9"/>
  <c r="H1432" i="9"/>
  <c r="H1412" i="9"/>
  <c r="H1396" i="9"/>
  <c r="H1376" i="9"/>
  <c r="H1360" i="9"/>
  <c r="H1340" i="9"/>
  <c r="H1324" i="9"/>
  <c r="H1304" i="9"/>
  <c r="H1288" i="9"/>
  <c r="H1272" i="9"/>
  <c r="H1252" i="9"/>
  <c r="H1236" i="9"/>
  <c r="H1216" i="9"/>
  <c r="H1198" i="9"/>
  <c r="H1180" i="9"/>
  <c r="H1160" i="9"/>
  <c r="H1140" i="9"/>
  <c r="H1124" i="9"/>
  <c r="H1104" i="9"/>
  <c r="H1088" i="9"/>
  <c r="H1072" i="9"/>
  <c r="H1052" i="9"/>
  <c r="Y1357" i="9"/>
  <c r="W1357" i="9"/>
  <c r="W1225" i="9"/>
  <c r="Y1225" i="9"/>
  <c r="Y1137" i="9"/>
  <c r="W1137" i="9"/>
  <c r="Y1069" i="9"/>
  <c r="W1069" i="9"/>
  <c r="I1502" i="9"/>
  <c r="I1494" i="9"/>
  <c r="I1486" i="9"/>
  <c r="I1478" i="9"/>
  <c r="I1470" i="9"/>
  <c r="I1462" i="9"/>
  <c r="I1454" i="9"/>
  <c r="I1446" i="9"/>
  <c r="I1438" i="9"/>
  <c r="I1430" i="9"/>
  <c r="I1422" i="9"/>
  <c r="I1414" i="9"/>
  <c r="I1406" i="9"/>
  <c r="I1398" i="9"/>
  <c r="I1390" i="9"/>
  <c r="I1382" i="9"/>
  <c r="I1374" i="9"/>
  <c r="I1366" i="9"/>
  <c r="I1358" i="9"/>
  <c r="I1350" i="9"/>
  <c r="I1342" i="9"/>
  <c r="I1334" i="9"/>
  <c r="I1326" i="9"/>
  <c r="I1318" i="9"/>
  <c r="I1310" i="9"/>
  <c r="I1302" i="9"/>
  <c r="I1294" i="9"/>
  <c r="I1286" i="9"/>
  <c r="I1278" i="9"/>
  <c r="I1270" i="9"/>
  <c r="I1262" i="9"/>
  <c r="I1254" i="9"/>
  <c r="I1246" i="9"/>
  <c r="I1238" i="9"/>
  <c r="I1230" i="9"/>
  <c r="I1222" i="9"/>
  <c r="I1214" i="9"/>
  <c r="I1206" i="9"/>
  <c r="I1198" i="9"/>
  <c r="I1190" i="9"/>
  <c r="I1182" i="9"/>
  <c r="I1174" i="9"/>
  <c r="I1166" i="9"/>
  <c r="I1158" i="9"/>
  <c r="I1150" i="9"/>
  <c r="I1142" i="9"/>
  <c r="I1134" i="9"/>
  <c r="I1126" i="9"/>
  <c r="I1118" i="9"/>
  <c r="I1110" i="9"/>
  <c r="I1102" i="9"/>
  <c r="I1094" i="9"/>
  <c r="I1086" i="9"/>
  <c r="I1078" i="9"/>
  <c r="I1070" i="9"/>
  <c r="I1062" i="9"/>
  <c r="I1054" i="9"/>
  <c r="Y1382" i="9"/>
  <c r="W1382" i="9"/>
  <c r="Y1294" i="9"/>
  <c r="W1294" i="9"/>
  <c r="Y1278" i="9"/>
  <c r="W1278" i="9"/>
  <c r="W1250" i="9"/>
  <c r="Y1250" i="9"/>
  <c r="Y1234" i="9"/>
  <c r="W1234" i="9"/>
  <c r="W1154" i="9"/>
  <c r="Y1154" i="9"/>
  <c r="W1130" i="9"/>
  <c r="Y1130" i="9"/>
  <c r="W1114" i="9"/>
  <c r="Y1114" i="9"/>
  <c r="W1098" i="9"/>
  <c r="Y1098" i="9"/>
  <c r="W1082" i="9"/>
  <c r="Y1082" i="9"/>
  <c r="W1066" i="9"/>
  <c r="Y1066" i="9"/>
  <c r="H1486" i="9"/>
  <c r="H1458" i="9"/>
  <c r="H1428" i="9"/>
  <c r="H1400" i="9"/>
  <c r="H1370" i="9"/>
  <c r="H1344" i="9"/>
  <c r="H1316" i="9"/>
  <c r="H1284" i="9"/>
  <c r="H1256" i="9"/>
  <c r="H1224" i="9"/>
  <c r="H1196" i="9"/>
  <c r="H1170" i="9"/>
  <c r="H1142" i="9"/>
  <c r="H1112" i="9"/>
  <c r="H1084" i="9"/>
  <c r="H1056" i="9"/>
  <c r="Y1265" i="9"/>
  <c r="W1265" i="9"/>
  <c r="Y1213" i="9"/>
  <c r="W1213" i="9"/>
  <c r="W1117" i="9"/>
  <c r="Y1117" i="9"/>
  <c r="I1499" i="9"/>
  <c r="I1491" i="9"/>
  <c r="I1483" i="9"/>
  <c r="I1475" i="9"/>
  <c r="I1467" i="9"/>
  <c r="I1459" i="9"/>
  <c r="I1451" i="9"/>
  <c r="I1443" i="9"/>
  <c r="I1435" i="9"/>
  <c r="I1427" i="9"/>
  <c r="I1419" i="9"/>
  <c r="I1411" i="9"/>
  <c r="I1403" i="9"/>
  <c r="I1395" i="9"/>
  <c r="I1387" i="9"/>
  <c r="I1379" i="9"/>
  <c r="I1371" i="9"/>
  <c r="I1363" i="9"/>
  <c r="I1355" i="9"/>
  <c r="I1347" i="9"/>
  <c r="I1339" i="9"/>
  <c r="I1331" i="9"/>
  <c r="I1323" i="9"/>
  <c r="I1315" i="9"/>
  <c r="I1307" i="9"/>
  <c r="I1299" i="9"/>
  <c r="I1291" i="9"/>
  <c r="I1283" i="9"/>
  <c r="I1275" i="9"/>
  <c r="I1267" i="9"/>
  <c r="I1259" i="9"/>
  <c r="I1251" i="9"/>
  <c r="I1243" i="9"/>
  <c r="I1235" i="9"/>
  <c r="I1227" i="9"/>
  <c r="I1219" i="9"/>
  <c r="I1211" i="9"/>
  <c r="I1203" i="9"/>
  <c r="I1195" i="9"/>
  <c r="I1187" i="9"/>
  <c r="I1179" i="9"/>
  <c r="I1171" i="9"/>
  <c r="I1163" i="9"/>
  <c r="I1155" i="9"/>
  <c r="I1147" i="9"/>
  <c r="I1139" i="9"/>
  <c r="I1131" i="9"/>
  <c r="I1123" i="9"/>
  <c r="I1115" i="9"/>
  <c r="I1107" i="9"/>
  <c r="I1099" i="9"/>
  <c r="I1091" i="9"/>
  <c r="I1083" i="9"/>
  <c r="I1075" i="9"/>
  <c r="I1067" i="9"/>
  <c r="I1059" i="9"/>
  <c r="W1472" i="9"/>
  <c r="Y1472" i="9"/>
  <c r="Y1440" i="9"/>
  <c r="W1440" i="9"/>
  <c r="Y1392" i="9"/>
  <c r="W1392" i="9"/>
  <c r="W1304" i="9"/>
  <c r="Y1304" i="9"/>
  <c r="W1288" i="9"/>
  <c r="Y1288" i="9"/>
  <c r="Y1272" i="9"/>
  <c r="W1272" i="9"/>
  <c r="W1260" i="9"/>
  <c r="Y1260" i="9"/>
  <c r="Y1164" i="9"/>
  <c r="W1164" i="9"/>
  <c r="Y1148" i="9"/>
  <c r="W1148" i="9"/>
  <c r="Y1140" i="9"/>
  <c r="W1140" i="9"/>
  <c r="Y1124" i="9"/>
  <c r="W1124" i="9"/>
  <c r="Y1108" i="9"/>
  <c r="W1108" i="9"/>
  <c r="W1092" i="9"/>
  <c r="Y1092" i="9"/>
  <c r="Y1076" i="9"/>
  <c r="W1076" i="9"/>
  <c r="Y1060" i="9"/>
  <c r="W1060" i="9"/>
  <c r="H1482" i="9"/>
  <c r="H1454" i="9"/>
  <c r="H1422" i="9"/>
  <c r="H1394" i="9"/>
  <c r="H1366" i="9"/>
  <c r="H1334" i="9"/>
  <c r="H1306" i="9"/>
  <c r="H1274" i="9"/>
  <c r="H1248" i="9"/>
  <c r="H1218" i="9"/>
  <c r="H1192" i="9"/>
  <c r="H1164" i="9"/>
  <c r="H1138" i="9"/>
  <c r="H1106" i="9"/>
  <c r="H1078" i="9"/>
  <c r="W1469" i="9"/>
  <c r="Y1469" i="9"/>
  <c r="Y1437" i="9"/>
  <c r="W1437" i="9"/>
  <c r="W1365" i="9"/>
  <c r="Y1365" i="9"/>
  <c r="W1349" i="9"/>
  <c r="Y1349" i="9"/>
  <c r="Y1281" i="9"/>
  <c r="W1281" i="9"/>
  <c r="Y1249" i="9"/>
  <c r="W1249" i="9"/>
  <c r="Y1217" i="9"/>
  <c r="W1217" i="9"/>
  <c r="Y1185" i="9"/>
  <c r="W1185" i="9"/>
  <c r="Y1153" i="9"/>
  <c r="W1153" i="9"/>
  <c r="W1097" i="9"/>
  <c r="Y1097" i="9"/>
  <c r="Y1455" i="9"/>
  <c r="W1455" i="9"/>
  <c r="W1423" i="9"/>
  <c r="Y1423" i="9"/>
  <c r="W1375" i="9"/>
  <c r="Y1375" i="9"/>
  <c r="W1359" i="9"/>
  <c r="Y1359" i="9"/>
  <c r="W1351" i="9"/>
  <c r="Y1351" i="9"/>
  <c r="W1303" i="9"/>
  <c r="Y1303" i="9"/>
  <c r="W1287" i="9"/>
  <c r="Y1287" i="9"/>
  <c r="W1271" i="9"/>
  <c r="Y1271" i="9"/>
  <c r="Y1259" i="9"/>
  <c r="W1259" i="9"/>
  <c r="Y1243" i="9"/>
  <c r="W1243" i="9"/>
  <c r="W1227" i="9"/>
  <c r="Y1227" i="9"/>
  <c r="Y1211" i="9"/>
  <c r="W1211" i="9"/>
  <c r="W1195" i="9"/>
  <c r="Y1195" i="9"/>
  <c r="Y1179" i="9"/>
  <c r="W1179" i="9"/>
  <c r="W1163" i="9"/>
  <c r="Y1163" i="9"/>
  <c r="W1107" i="9"/>
  <c r="Y1107" i="9"/>
  <c r="W1091" i="9"/>
  <c r="Y1091" i="9"/>
  <c r="W1059" i="9"/>
  <c r="Y1059" i="9"/>
  <c r="H1374" i="9"/>
  <c r="H1336" i="9"/>
  <c r="H1302" i="9"/>
  <c r="H1174" i="9"/>
  <c r="H1118" i="9"/>
  <c r="Y1457" i="9"/>
  <c r="W1457" i="9"/>
  <c r="Y1269" i="9"/>
  <c r="W1269" i="9"/>
  <c r="W1209" i="9"/>
  <c r="Y1209" i="9"/>
  <c r="W1057" i="9"/>
  <c r="Y1057" i="9"/>
  <c r="Y1474" i="9"/>
  <c r="W1474" i="9"/>
  <c r="W1442" i="9"/>
  <c r="Y1442" i="9"/>
  <c r="W1394" i="9"/>
  <c r="Y1394" i="9"/>
  <c r="W1378" i="9"/>
  <c r="Y1378" i="9"/>
  <c r="W1306" i="9"/>
  <c r="Y1306" i="9"/>
  <c r="Y1290" i="9"/>
  <c r="W1290" i="9"/>
  <c r="W1274" i="9"/>
  <c r="Y1274" i="9"/>
  <c r="Y1262" i="9"/>
  <c r="W1262" i="9"/>
  <c r="Y1246" i="9"/>
  <c r="W1246" i="9"/>
  <c r="Y1230" i="9"/>
  <c r="W1230" i="9"/>
  <c r="W1214" i="9"/>
  <c r="Y1214" i="9"/>
  <c r="Y1150" i="9"/>
  <c r="W1150" i="9"/>
  <c r="W1142" i="9"/>
  <c r="Y1142" i="9"/>
  <c r="W1126" i="9"/>
  <c r="Y1126" i="9"/>
  <c r="Y1110" i="9"/>
  <c r="W1110" i="9"/>
  <c r="Y1094" i="9"/>
  <c r="W1094" i="9"/>
  <c r="W1078" i="9"/>
  <c r="Y1078" i="9"/>
  <c r="Y1062" i="9"/>
  <c r="W1062" i="9"/>
  <c r="H1480" i="9"/>
  <c r="H1246" i="9"/>
  <c r="W1353" i="9"/>
  <c r="Y1353" i="9"/>
  <c r="W1293" i="9"/>
  <c r="Y1293" i="9"/>
  <c r="Y1253" i="9"/>
  <c r="W1253" i="9"/>
  <c r="Y1193" i="9"/>
  <c r="W1193" i="9"/>
  <c r="I1489" i="9"/>
  <c r="I1457" i="9"/>
  <c r="I1425" i="9"/>
  <c r="I1393" i="9"/>
  <c r="I1361" i="9"/>
  <c r="I1329" i="9"/>
  <c r="I1297" i="9"/>
  <c r="I1265" i="9"/>
  <c r="I1233" i="9"/>
  <c r="I1201" i="9"/>
  <c r="I1169" i="9"/>
  <c r="I1137" i="9"/>
  <c r="I1105" i="9"/>
  <c r="I1073" i="9"/>
  <c r="Y1468" i="9"/>
  <c r="W1468" i="9"/>
  <c r="Y1436" i="9"/>
  <c r="W1436" i="9"/>
  <c r="W1300" i="9"/>
  <c r="Y1300" i="9"/>
  <c r="W1284" i="9"/>
  <c r="Y1284" i="9"/>
  <c r="W1160" i="9"/>
  <c r="Y1160" i="9"/>
  <c r="Y1144" i="9"/>
  <c r="W1144" i="9"/>
  <c r="Y1136" i="9"/>
  <c r="W1136" i="9"/>
  <c r="Y1120" i="9"/>
  <c r="W1120" i="9"/>
  <c r="Y1104" i="9"/>
  <c r="W1104" i="9"/>
  <c r="Y1088" i="9"/>
  <c r="W1088" i="9"/>
  <c r="Y1072" i="9"/>
  <c r="W1072" i="9"/>
  <c r="Y1056" i="9"/>
  <c r="W1056" i="9"/>
  <c r="H1502" i="9"/>
  <c r="H1474" i="9"/>
  <c r="H1448" i="9"/>
  <c r="H1386" i="9"/>
  <c r="H1298" i="9"/>
  <c r="H1268" i="9"/>
  <c r="H1242" i="9"/>
  <c r="H1210" i="9"/>
  <c r="H1186" i="9"/>
  <c r="H1156" i="9"/>
  <c r="H1130" i="9"/>
  <c r="H1098" i="9"/>
  <c r="W1361" i="9"/>
  <c r="Y1361" i="9"/>
  <c r="Y1305" i="9"/>
  <c r="W1305" i="9"/>
  <c r="Y1273" i="9"/>
  <c r="W1273" i="9"/>
  <c r="Y1245" i="9"/>
  <c r="W1245" i="9"/>
  <c r="Y1173" i="9"/>
  <c r="W1173" i="9"/>
  <c r="F1464" i="2"/>
  <c r="F1456" i="2"/>
  <c r="F1448" i="2"/>
  <c r="F1384" i="2"/>
  <c r="F1376" i="2"/>
  <c r="F1368" i="2"/>
  <c r="F1128" i="2"/>
  <c r="F1120" i="2"/>
  <c r="F1112" i="2"/>
  <c r="F1104" i="2"/>
  <c r="F1096" i="2"/>
  <c r="F1088" i="2"/>
  <c r="F1080" i="2"/>
  <c r="F1072" i="2"/>
  <c r="F1064" i="2"/>
  <c r="F1056" i="2"/>
  <c r="F1048" i="2"/>
  <c r="F1040" i="2"/>
  <c r="F1032" i="2"/>
  <c r="F1024" i="2"/>
  <c r="F1016" i="2"/>
  <c r="F1008" i="2"/>
  <c r="F1000" i="2"/>
  <c r="F992" i="2"/>
  <c r="F1387" i="2"/>
  <c r="F1379" i="2"/>
  <c r="F1371" i="2"/>
  <c r="F1363" i="2"/>
  <c r="F1355" i="2"/>
  <c r="F1347" i="2"/>
  <c r="F1339" i="2"/>
  <c r="F1331" i="2"/>
  <c r="F1323" i="2"/>
  <c r="F1315" i="2"/>
  <c r="F1299" i="2"/>
  <c r="F1291" i="2"/>
  <c r="F1283" i="2"/>
  <c r="F1275" i="2"/>
  <c r="F1267" i="2"/>
  <c r="F1259" i="2"/>
  <c r="F1251" i="2"/>
  <c r="F1243" i="2"/>
  <c r="F1235" i="2"/>
  <c r="F1227" i="2"/>
  <c r="F1219" i="2"/>
  <c r="F1211" i="2"/>
  <c r="F1203" i="2"/>
  <c r="F1195" i="2"/>
  <c r="F1187" i="2"/>
  <c r="F1179" i="2"/>
  <c r="F1171" i="2"/>
  <c r="F1163" i="2"/>
  <c r="F1155" i="2"/>
  <c r="F1147" i="2"/>
  <c r="F1139" i="2"/>
  <c r="F1131" i="2"/>
  <c r="F986" i="2"/>
  <c r="F978" i="2"/>
  <c r="F970" i="2"/>
  <c r="F954" i="2"/>
  <c r="F946" i="2"/>
  <c r="F938" i="2"/>
  <c r="F930" i="2"/>
  <c r="F922" i="2"/>
  <c r="F914" i="2"/>
  <c r="F906" i="2"/>
  <c r="F898" i="2"/>
  <c r="F890" i="2"/>
  <c r="F882" i="2"/>
  <c r="F874" i="2"/>
  <c r="F866" i="2"/>
  <c r="F858" i="2"/>
  <c r="F850" i="2"/>
  <c r="F842" i="2"/>
  <c r="F834" i="2"/>
  <c r="F826" i="2"/>
  <c r="F818" i="2"/>
  <c r="F810" i="2"/>
  <c r="F802" i="2"/>
  <c r="F794" i="2"/>
  <c r="F786" i="2"/>
  <c r="F778" i="2"/>
  <c r="F770" i="2"/>
  <c r="F762" i="2"/>
  <c r="F754" i="2"/>
  <c r="F746" i="2"/>
  <c r="F738" i="2"/>
  <c r="F730" i="2"/>
  <c r="F722" i="2"/>
  <c r="F714" i="2"/>
  <c r="F706" i="2"/>
  <c r="F698" i="2"/>
  <c r="F690" i="2"/>
  <c r="F682" i="2"/>
  <c r="F674" i="2"/>
  <c r="F666" i="2"/>
  <c r="F658" i="2"/>
  <c r="F650" i="2"/>
  <c r="F642" i="2"/>
  <c r="F634" i="2"/>
  <c r="F626" i="2"/>
  <c r="F618" i="2"/>
  <c r="F610" i="2"/>
  <c r="F602" i="2"/>
  <c r="F594" i="2"/>
  <c r="F586" i="2"/>
  <c r="F578" i="2"/>
  <c r="F570" i="2"/>
  <c r="F562" i="2"/>
  <c r="F554" i="2"/>
  <c r="F546" i="2"/>
  <c r="F538" i="2"/>
  <c r="F530" i="2"/>
  <c r="F522" i="2"/>
  <c r="F514" i="2"/>
  <c r="F506" i="2"/>
  <c r="F498" i="2"/>
  <c r="F490" i="2"/>
  <c r="F482" i="2"/>
  <c r="F961" i="2"/>
  <c r="F474" i="2"/>
  <c r="F466" i="2"/>
  <c r="F458" i="2"/>
  <c r="F450" i="2"/>
  <c r="F442" i="2"/>
  <c r="F434" i="2"/>
  <c r="F426" i="2"/>
  <c r="F418" i="2"/>
  <c r="F410" i="2"/>
  <c r="F402" i="2"/>
  <c r="F394" i="2"/>
  <c r="F386" i="2"/>
  <c r="F378" i="2"/>
  <c r="F370" i="2"/>
  <c r="F362" i="2"/>
  <c r="F354" i="2"/>
  <c r="F346" i="2"/>
  <c r="F338" i="2"/>
  <c r="F330" i="2"/>
  <c r="F322" i="2"/>
  <c r="F314" i="2"/>
  <c r="F306" i="2"/>
  <c r="F298" i="2"/>
  <c r="F290" i="2"/>
  <c r="F282" i="2"/>
  <c r="F274" i="2"/>
  <c r="F202" i="2"/>
  <c r="F194" i="2"/>
  <c r="F186" i="2"/>
  <c r="F178" i="2"/>
  <c r="F170" i="2"/>
  <c r="F162" i="2"/>
  <c r="F154" i="2"/>
  <c r="F146" i="2"/>
  <c r="F138" i="2"/>
  <c r="F130" i="2"/>
  <c r="F11" i="2"/>
  <c r="W1335" i="9"/>
  <c r="Y1121" i="9"/>
  <c r="W1101" i="9"/>
  <c r="Y1463" i="9"/>
  <c r="Y1407" i="9"/>
  <c r="Y1397" i="9"/>
  <c r="H1497" i="9"/>
  <c r="H1489" i="9"/>
  <c r="H1481" i="9"/>
  <c r="H1473" i="9"/>
  <c r="H1465" i="9"/>
  <c r="H1457" i="9"/>
  <c r="H1449" i="9"/>
  <c r="H1441" i="9"/>
  <c r="H1433" i="9"/>
  <c r="H1425" i="9"/>
  <c r="H1417" i="9"/>
  <c r="H1409" i="9"/>
  <c r="H1401" i="9"/>
  <c r="H1393" i="9"/>
  <c r="H1385" i="9"/>
  <c r="H1377" i="9"/>
  <c r="H1369" i="9"/>
  <c r="H1361" i="9"/>
  <c r="H1353" i="9"/>
  <c r="H1345" i="9"/>
  <c r="H1337" i="9"/>
  <c r="H1329" i="9"/>
  <c r="H1321" i="9"/>
  <c r="H1313" i="9"/>
  <c r="H1305" i="9"/>
  <c r="H1297" i="9"/>
  <c r="H1289" i="9"/>
  <c r="H1281" i="9"/>
  <c r="H1273" i="9"/>
  <c r="H1265" i="9"/>
  <c r="H1257" i="9"/>
  <c r="H1249" i="9"/>
  <c r="H1241" i="9"/>
  <c r="H1233" i="9"/>
  <c r="H1225" i="9"/>
  <c r="H1217" i="9"/>
  <c r="H1209" i="9"/>
  <c r="H1201" i="9"/>
  <c r="H1193" i="9"/>
  <c r="H1185" i="9"/>
  <c r="H1177" i="9"/>
  <c r="H1169" i="9"/>
  <c r="H1161" i="9"/>
  <c r="H1153" i="9"/>
  <c r="H1145" i="9"/>
  <c r="H1137" i="9"/>
  <c r="H1129" i="9"/>
  <c r="H1121" i="9"/>
  <c r="H1113" i="9"/>
  <c r="H1105" i="9"/>
  <c r="H1097" i="9"/>
  <c r="H1089" i="9"/>
  <c r="H1081" i="9"/>
  <c r="H1073" i="9"/>
  <c r="H1065" i="9"/>
  <c r="H1057" i="9"/>
  <c r="W1451" i="9"/>
  <c r="Y1451" i="9"/>
  <c r="W1419" i="9"/>
  <c r="Y1419" i="9"/>
  <c r="Y1371" i="9"/>
  <c r="W1371" i="9"/>
  <c r="Y1355" i="9"/>
  <c r="W1355" i="9"/>
  <c r="W1347" i="9"/>
  <c r="Y1347" i="9"/>
  <c r="W1299" i="9"/>
  <c r="Y1299" i="9"/>
  <c r="W1283" i="9"/>
  <c r="Y1283" i="9"/>
  <c r="W1255" i="9"/>
  <c r="Y1255" i="9"/>
  <c r="W1239" i="9"/>
  <c r="Y1239" i="9"/>
  <c r="W1223" i="9"/>
  <c r="Y1223" i="9"/>
  <c r="W1191" i="9"/>
  <c r="Y1191" i="9"/>
  <c r="W1175" i="9"/>
  <c r="Y1175" i="9"/>
  <c r="Y1159" i="9"/>
  <c r="W1159" i="9"/>
  <c r="W1143" i="9"/>
  <c r="Y1143" i="9"/>
  <c r="W1119" i="9"/>
  <c r="Y1119" i="9"/>
  <c r="Y1087" i="9"/>
  <c r="W1087" i="9"/>
  <c r="H1494" i="9"/>
  <c r="H1476" i="9"/>
  <c r="H1456" i="9"/>
  <c r="H1440" i="9"/>
  <c r="H1420" i="9"/>
  <c r="H1404" i="9"/>
  <c r="H1388" i="9"/>
  <c r="H1368" i="9"/>
  <c r="H1332" i="9"/>
  <c r="H1314" i="9"/>
  <c r="H1296" i="9"/>
  <c r="H1280" i="9"/>
  <c r="H1264" i="9"/>
  <c r="H1244" i="9"/>
  <c r="H1228" i="9"/>
  <c r="H1208" i="9"/>
  <c r="H1188" i="9"/>
  <c r="H1168" i="9"/>
  <c r="H1148" i="9"/>
  <c r="H1132" i="9"/>
  <c r="H1116" i="9"/>
  <c r="H1096" i="9"/>
  <c r="H1080" i="9"/>
  <c r="W1497" i="9"/>
  <c r="Y1497" i="9"/>
  <c r="W1301" i="9"/>
  <c r="Y1301" i="9"/>
  <c r="W1257" i="9"/>
  <c r="Y1257" i="9"/>
  <c r="Y1197" i="9"/>
  <c r="W1197" i="9"/>
  <c r="I1498" i="9"/>
  <c r="I1490" i="9"/>
  <c r="I1482" i="9"/>
  <c r="I1474" i="9"/>
  <c r="I1466" i="9"/>
  <c r="I1458" i="9"/>
  <c r="I1450" i="9"/>
  <c r="I1442" i="9"/>
  <c r="I1434" i="9"/>
  <c r="I1426" i="9"/>
  <c r="I1418" i="9"/>
  <c r="I1410" i="9"/>
  <c r="I1402" i="9"/>
  <c r="I1394" i="9"/>
  <c r="I1386" i="9"/>
  <c r="I1378" i="9"/>
  <c r="I1370" i="9"/>
  <c r="I1362" i="9"/>
  <c r="I1354" i="9"/>
  <c r="I1346" i="9"/>
  <c r="I1338" i="9"/>
  <c r="I1330" i="9"/>
  <c r="I1322" i="9"/>
  <c r="I1314" i="9"/>
  <c r="I1306" i="9"/>
  <c r="I1298" i="9"/>
  <c r="I1290" i="9"/>
  <c r="I1282" i="9"/>
  <c r="I1274" i="9"/>
  <c r="I1266" i="9"/>
  <c r="I1258" i="9"/>
  <c r="I1250" i="9"/>
  <c r="I1242" i="9"/>
  <c r="I1234" i="9"/>
  <c r="I1226" i="9"/>
  <c r="I1218" i="9"/>
  <c r="I1210" i="9"/>
  <c r="I1202" i="9"/>
  <c r="I1194" i="9"/>
  <c r="I1186" i="9"/>
  <c r="I1178" i="9"/>
  <c r="I1170" i="9"/>
  <c r="I1162" i="9"/>
  <c r="I1154" i="9"/>
  <c r="I1146" i="9"/>
  <c r="I1138" i="9"/>
  <c r="I1130" i="9"/>
  <c r="I1122" i="9"/>
  <c r="I1114" i="9"/>
  <c r="I1106" i="9"/>
  <c r="I1098" i="9"/>
  <c r="I1090" i="9"/>
  <c r="I1082" i="9"/>
  <c r="I1074" i="9"/>
  <c r="I1066" i="9"/>
  <c r="I1058" i="9"/>
  <c r="W1374" i="9"/>
  <c r="Y1374" i="9"/>
  <c r="W1350" i="9"/>
  <c r="Y1350" i="9"/>
  <c r="Y1302" i="9"/>
  <c r="W1302" i="9"/>
  <c r="Y1286" i="9"/>
  <c r="W1286" i="9"/>
  <c r="Y1242" i="9"/>
  <c r="W1242" i="9"/>
  <c r="W1210" i="9"/>
  <c r="Y1210" i="9"/>
  <c r="W1146" i="9"/>
  <c r="Y1146" i="9"/>
  <c r="W1138" i="9"/>
  <c r="Y1138" i="9"/>
  <c r="W1122" i="9"/>
  <c r="Y1122" i="9"/>
  <c r="W1106" i="9"/>
  <c r="Y1106" i="9"/>
  <c r="W1090" i="9"/>
  <c r="Y1090" i="9"/>
  <c r="W1074" i="9"/>
  <c r="Y1074" i="9"/>
  <c r="W1058" i="9"/>
  <c r="Y1058" i="9"/>
  <c r="H1498" i="9"/>
  <c r="H1472" i="9"/>
  <c r="H1444" i="9"/>
  <c r="H1416" i="9"/>
  <c r="H1384" i="9"/>
  <c r="H1356" i="9"/>
  <c r="H1330" i="9"/>
  <c r="H1300" i="9"/>
  <c r="H1270" i="9"/>
  <c r="H1240" i="9"/>
  <c r="H1212" i="9"/>
  <c r="H1184" i="9"/>
  <c r="H1158" i="9"/>
  <c r="H1128" i="9"/>
  <c r="H1100" i="9"/>
  <c r="H1068" i="9"/>
  <c r="W1493" i="9"/>
  <c r="Y1493" i="9"/>
  <c r="W1369" i="9"/>
  <c r="Y1369" i="9"/>
  <c r="W1277" i="9"/>
  <c r="Y1277" i="9"/>
  <c r="Y1237" i="9"/>
  <c r="W1237" i="9"/>
  <c r="Y1177" i="9"/>
  <c r="W1177" i="9"/>
  <c r="W1085" i="9"/>
  <c r="Y1085" i="9"/>
  <c r="I1495" i="9"/>
  <c r="I1487" i="9"/>
  <c r="I1479" i="9"/>
  <c r="I1471" i="9"/>
  <c r="I1463" i="9"/>
  <c r="I1455" i="9"/>
  <c r="I1447" i="9"/>
  <c r="I1439" i="9"/>
  <c r="I1431" i="9"/>
  <c r="I1423" i="9"/>
  <c r="I1415" i="9"/>
  <c r="I1407" i="9"/>
  <c r="I1399" i="9"/>
  <c r="I1391" i="9"/>
  <c r="I1383" i="9"/>
  <c r="I1375" i="9"/>
  <c r="I1367" i="9"/>
  <c r="I1359" i="9"/>
  <c r="I1351" i="9"/>
  <c r="I1343" i="9"/>
  <c r="I1335" i="9"/>
  <c r="I1327" i="9"/>
  <c r="I1319" i="9"/>
  <c r="I1311" i="9"/>
  <c r="I1303" i="9"/>
  <c r="I1295" i="9"/>
  <c r="I1287" i="9"/>
  <c r="I1279" i="9"/>
  <c r="I1271" i="9"/>
  <c r="I1263" i="9"/>
  <c r="I1255" i="9"/>
  <c r="I1247" i="9"/>
  <c r="I1239" i="9"/>
  <c r="I1231" i="9"/>
  <c r="I1223" i="9"/>
  <c r="I1215" i="9"/>
  <c r="I1207" i="9"/>
  <c r="I1199" i="9"/>
  <c r="I1191" i="9"/>
  <c r="I1183" i="9"/>
  <c r="I1175" i="9"/>
  <c r="I1167" i="9"/>
  <c r="I1159" i="9"/>
  <c r="I1151" i="9"/>
  <c r="I1143" i="9"/>
  <c r="I1135" i="9"/>
  <c r="I1127" i="9"/>
  <c r="I1119" i="9"/>
  <c r="I1111" i="9"/>
  <c r="I1103" i="9"/>
  <c r="I1095" i="9"/>
  <c r="I1087" i="9"/>
  <c r="I1079" i="9"/>
  <c r="I1071" i="9"/>
  <c r="I1063" i="9"/>
  <c r="I1055" i="9"/>
  <c r="Y1464" i="9"/>
  <c r="W1464" i="9"/>
  <c r="Y1448" i="9"/>
  <c r="W1448" i="9"/>
  <c r="W1432" i="9"/>
  <c r="Y1432" i="9"/>
  <c r="Y1384" i="9"/>
  <c r="W1384" i="9"/>
  <c r="W1296" i="9"/>
  <c r="Y1296" i="9"/>
  <c r="W1280" i="9"/>
  <c r="Y1280" i="9"/>
  <c r="W1252" i="9"/>
  <c r="Y1252" i="9"/>
  <c r="Y1172" i="9"/>
  <c r="W1172" i="9"/>
  <c r="Y1156" i="9"/>
  <c r="W1156" i="9"/>
  <c r="W1132" i="9"/>
  <c r="Y1132" i="9"/>
  <c r="W1116" i="9"/>
  <c r="Y1116" i="9"/>
  <c r="Y1100" i="9"/>
  <c r="W1100" i="9"/>
  <c r="Y1084" i="9"/>
  <c r="W1084" i="9"/>
  <c r="W1068" i="9"/>
  <c r="Y1068" i="9"/>
  <c r="Y1052" i="9"/>
  <c r="W1052" i="9"/>
  <c r="H1496" i="9"/>
  <c r="H1468" i="9"/>
  <c r="H1438" i="9"/>
  <c r="H1408" i="9"/>
  <c r="H1380" i="9"/>
  <c r="H1348" i="9"/>
  <c r="H1320" i="9"/>
  <c r="H1292" i="9"/>
  <c r="H1260" i="9"/>
  <c r="H1234" i="9"/>
  <c r="H1204" i="9"/>
  <c r="H1178" i="9"/>
  <c r="H1152" i="9"/>
  <c r="H1122" i="9"/>
  <c r="H1090" i="9"/>
  <c r="H1060" i="9"/>
  <c r="Y1489" i="9"/>
  <c r="W1489" i="9"/>
  <c r="Y1453" i="9"/>
  <c r="W1453" i="9"/>
  <c r="W1381" i="9"/>
  <c r="Y1381" i="9"/>
  <c r="W1333" i="9"/>
  <c r="Y1333" i="9"/>
  <c r="Y1297" i="9"/>
  <c r="W1297" i="9"/>
  <c r="Y1233" i="9"/>
  <c r="W1233" i="9"/>
  <c r="Y1113" i="9"/>
  <c r="W1113" i="9"/>
  <c r="Y1081" i="9"/>
  <c r="W1081" i="9"/>
  <c r="F1440" i="2"/>
  <c r="F1360" i="2"/>
  <c r="F1304" i="2"/>
  <c r="Y1389" i="9"/>
  <c r="Y1319" i="9"/>
  <c r="W1166" i="9"/>
  <c r="W1182" i="9"/>
  <c r="W1198" i="9"/>
  <c r="Y1426" i="9"/>
  <c r="H1495" i="9"/>
  <c r="H1431" i="9"/>
  <c r="H1367" i="9"/>
  <c r="H1303" i="9"/>
  <c r="H1239" i="9"/>
  <c r="H1175" i="9"/>
  <c r="H1111" i="9"/>
  <c r="Y1495" i="9"/>
  <c r="W1495" i="9"/>
  <c r="W1447" i="9"/>
  <c r="Y1447" i="9"/>
  <c r="W1383" i="9"/>
  <c r="Y1383" i="9"/>
  <c r="W1367" i="9"/>
  <c r="Y1367" i="9"/>
  <c r="W1295" i="9"/>
  <c r="Y1295" i="9"/>
  <c r="W1279" i="9"/>
  <c r="Y1279" i="9"/>
  <c r="Y1267" i="9"/>
  <c r="W1267" i="9"/>
  <c r="W1251" i="9"/>
  <c r="Y1251" i="9"/>
  <c r="Y1235" i="9"/>
  <c r="W1235" i="9"/>
  <c r="Y1219" i="9"/>
  <c r="W1219" i="9"/>
  <c r="W1187" i="9"/>
  <c r="Y1187" i="9"/>
  <c r="Y1171" i="9"/>
  <c r="W1171" i="9"/>
  <c r="W1155" i="9"/>
  <c r="Y1155" i="9"/>
  <c r="W1083" i="9"/>
  <c r="Y1083" i="9"/>
  <c r="W1067" i="9"/>
  <c r="Y1067" i="9"/>
  <c r="H1346" i="9"/>
  <c r="H1310" i="9"/>
  <c r="H1276" i="9"/>
  <c r="H1238" i="9"/>
  <c r="H1182" i="9"/>
  <c r="H1110" i="9"/>
  <c r="W1373" i="9"/>
  <c r="Y1373" i="9"/>
  <c r="Y1345" i="9"/>
  <c r="W1345" i="9"/>
  <c r="W1285" i="9"/>
  <c r="Y1285" i="9"/>
  <c r="Y1241" i="9"/>
  <c r="W1241" i="9"/>
  <c r="Y1181" i="9"/>
  <c r="W1181" i="9"/>
  <c r="W1089" i="9"/>
  <c r="Y1089" i="9"/>
  <c r="I1496" i="9"/>
  <c r="I1488" i="9"/>
  <c r="I1480" i="9"/>
  <c r="I1472" i="9"/>
  <c r="I1464" i="9"/>
  <c r="I1456" i="9"/>
  <c r="I1448" i="9"/>
  <c r="I1440" i="9"/>
  <c r="I1432" i="9"/>
  <c r="I1424" i="9"/>
  <c r="I1416" i="9"/>
  <c r="I1408" i="9"/>
  <c r="I1400" i="9"/>
  <c r="I1392" i="9"/>
  <c r="I1384" i="9"/>
  <c r="I1376" i="9"/>
  <c r="I1368" i="9"/>
  <c r="I1360" i="9"/>
  <c r="I1352" i="9"/>
  <c r="I1344" i="9"/>
  <c r="I1336" i="9"/>
  <c r="I1328" i="9"/>
  <c r="I1320" i="9"/>
  <c r="I1312" i="9"/>
  <c r="I1304" i="9"/>
  <c r="I1296" i="9"/>
  <c r="I1288" i="9"/>
  <c r="I1280" i="9"/>
  <c r="I1272" i="9"/>
  <c r="I1264" i="9"/>
  <c r="I1256" i="9"/>
  <c r="I1248" i="9"/>
  <c r="I1240" i="9"/>
  <c r="I1232" i="9"/>
  <c r="I1224" i="9"/>
  <c r="I1216" i="9"/>
  <c r="I1208" i="9"/>
  <c r="I1200" i="9"/>
  <c r="I1192" i="9"/>
  <c r="I1184" i="9"/>
  <c r="I1176" i="9"/>
  <c r="I1168" i="9"/>
  <c r="I1160" i="9"/>
  <c r="I1152" i="9"/>
  <c r="I1144" i="9"/>
  <c r="I1136" i="9"/>
  <c r="I1128" i="9"/>
  <c r="I1120" i="9"/>
  <c r="I1112" i="9"/>
  <c r="I1104" i="9"/>
  <c r="I1096" i="9"/>
  <c r="I1088" i="9"/>
  <c r="I1080" i="9"/>
  <c r="I1072" i="9"/>
  <c r="I1064" i="9"/>
  <c r="I1056" i="9"/>
  <c r="Y1466" i="9"/>
  <c r="W1466" i="9"/>
  <c r="W1450" i="9"/>
  <c r="Y1450" i="9"/>
  <c r="W1434" i="9"/>
  <c r="Y1434" i="9"/>
  <c r="Y1370" i="9"/>
  <c r="W1370" i="9"/>
  <c r="W1298" i="9"/>
  <c r="Y1298" i="9"/>
  <c r="W1282" i="9"/>
  <c r="Y1282" i="9"/>
  <c r="Y1254" i="9"/>
  <c r="W1254" i="9"/>
  <c r="W1238" i="9"/>
  <c r="Y1238" i="9"/>
  <c r="W1222" i="9"/>
  <c r="Y1222" i="9"/>
  <c r="Y1134" i="9"/>
  <c r="W1134" i="9"/>
  <c r="Y1118" i="9"/>
  <c r="W1118" i="9"/>
  <c r="W1102" i="9"/>
  <c r="Y1102" i="9"/>
  <c r="Y1086" i="9"/>
  <c r="W1086" i="9"/>
  <c r="Y1070" i="9"/>
  <c r="W1070" i="9"/>
  <c r="W1054" i="9"/>
  <c r="Y1054" i="9"/>
  <c r="H1492" i="9"/>
  <c r="H1466" i="9"/>
  <c r="H1436" i="9"/>
  <c r="H1406" i="9"/>
  <c r="H1378" i="9"/>
  <c r="H1352" i="9"/>
  <c r="H1322" i="9"/>
  <c r="H1290" i="9"/>
  <c r="H1262" i="9"/>
  <c r="H1232" i="9"/>
  <c r="H1206" i="9"/>
  <c r="H1176" i="9"/>
  <c r="H1150" i="9"/>
  <c r="H1120" i="9"/>
  <c r="H1092" i="9"/>
  <c r="H1064" i="9"/>
  <c r="W1477" i="9"/>
  <c r="Y1477" i="9"/>
  <c r="W1325" i="9"/>
  <c r="Y1325" i="9"/>
  <c r="Y1221" i="9"/>
  <c r="W1221" i="9"/>
  <c r="W1133" i="9"/>
  <c r="Y1133" i="9"/>
  <c r="I1501" i="9"/>
  <c r="I1493" i="9"/>
  <c r="I1485" i="9"/>
  <c r="I1477" i="9"/>
  <c r="I1469" i="9"/>
  <c r="I1461" i="9"/>
  <c r="I1453" i="9"/>
  <c r="I1445" i="9"/>
  <c r="I1437" i="9"/>
  <c r="I1429" i="9"/>
  <c r="I1421" i="9"/>
  <c r="I1413" i="9"/>
  <c r="I1405" i="9"/>
  <c r="I1397" i="9"/>
  <c r="I1389" i="9"/>
  <c r="I1381" i="9"/>
  <c r="I1373" i="9"/>
  <c r="I1365" i="9"/>
  <c r="I1357" i="9"/>
  <c r="I1349" i="9"/>
  <c r="I1341" i="9"/>
  <c r="I1333" i="9"/>
  <c r="I1325" i="9"/>
  <c r="I1317" i="9"/>
  <c r="I1309" i="9"/>
  <c r="I1301" i="9"/>
  <c r="I1293" i="9"/>
  <c r="I1285" i="9"/>
  <c r="I1277" i="9"/>
  <c r="I1269" i="9"/>
  <c r="I1261" i="9"/>
  <c r="I1253" i="9"/>
  <c r="I1245" i="9"/>
  <c r="I1237" i="9"/>
  <c r="I1229" i="9"/>
  <c r="I1221" i="9"/>
  <c r="I1213" i="9"/>
  <c r="I1205" i="9"/>
  <c r="I1197" i="9"/>
  <c r="I1189" i="9"/>
  <c r="I1181" i="9"/>
  <c r="I1173" i="9"/>
  <c r="I1165" i="9"/>
  <c r="I1157" i="9"/>
  <c r="I1149" i="9"/>
  <c r="I1141" i="9"/>
  <c r="I1133" i="9"/>
  <c r="I1125" i="9"/>
  <c r="I1117" i="9"/>
  <c r="I1109" i="9"/>
  <c r="I1101" i="9"/>
  <c r="I1093" i="9"/>
  <c r="I1085" i="9"/>
  <c r="I1077" i="9"/>
  <c r="I1069" i="9"/>
  <c r="I1061" i="9"/>
  <c r="I1053" i="9"/>
  <c r="W1492" i="9"/>
  <c r="Y1492" i="9"/>
  <c r="W1476" i="9"/>
  <c r="Y1476" i="9"/>
  <c r="W1460" i="9"/>
  <c r="Y1460" i="9"/>
  <c r="Y1428" i="9"/>
  <c r="W1428" i="9"/>
  <c r="W1340" i="9"/>
  <c r="Y1340" i="9"/>
  <c r="W1292" i="9"/>
  <c r="Y1292" i="9"/>
  <c r="W1276" i="9"/>
  <c r="Y1276" i="9"/>
  <c r="W1264" i="9"/>
  <c r="Y1264" i="9"/>
  <c r="W1248" i="9"/>
  <c r="Y1248" i="9"/>
  <c r="W1168" i="9"/>
  <c r="Y1168" i="9"/>
  <c r="Y1152" i="9"/>
  <c r="W1152" i="9"/>
  <c r="Y1128" i="9"/>
  <c r="W1128" i="9"/>
  <c r="Y1112" i="9"/>
  <c r="W1112" i="9"/>
  <c r="Y1096" i="9"/>
  <c r="W1096" i="9"/>
  <c r="Y1080" i="9"/>
  <c r="W1080" i="9"/>
  <c r="Y1064" i="9"/>
  <c r="W1064" i="9"/>
  <c r="H1488" i="9"/>
  <c r="H1462" i="9"/>
  <c r="H1430" i="9"/>
  <c r="H1402" i="9"/>
  <c r="H1372" i="9"/>
  <c r="H1342" i="9"/>
  <c r="H1312" i="9"/>
  <c r="H1282" i="9"/>
  <c r="H1254" i="9"/>
  <c r="H1226" i="9"/>
  <c r="H1200" i="9"/>
  <c r="H1172" i="9"/>
  <c r="H1144" i="9"/>
  <c r="H1114" i="9"/>
  <c r="H1086" i="9"/>
  <c r="H1054" i="9"/>
  <c r="Y1481" i="9"/>
  <c r="W1481" i="9"/>
  <c r="Y1409" i="9"/>
  <c r="W1409" i="9"/>
  <c r="W1377" i="9"/>
  <c r="Y1377" i="9"/>
  <c r="Y1289" i="9"/>
  <c r="W1289" i="9"/>
  <c r="Y1261" i="9"/>
  <c r="W1261" i="9"/>
  <c r="Y1229" i="9"/>
  <c r="W1229" i="9"/>
  <c r="Y1189" i="9"/>
  <c r="W1189" i="9"/>
  <c r="W1141" i="9"/>
  <c r="Y1141" i="9"/>
  <c r="W1109" i="9"/>
  <c r="Y1109" i="9"/>
  <c r="W1073" i="9"/>
  <c r="Y1073" i="9"/>
  <c r="F1478" i="2"/>
  <c r="F1398" i="2"/>
  <c r="F1390" i="2"/>
  <c r="F1310" i="2"/>
  <c r="F1286" i="2"/>
  <c r="F1254" i="2"/>
  <c r="F1222" i="2"/>
  <c r="F1190" i="2"/>
  <c r="F1134" i="2"/>
  <c r="F1466" i="2"/>
  <c r="F1442" i="2"/>
  <c r="F1122" i="2"/>
  <c r="F1098" i="2"/>
  <c r="F1066" i="2"/>
  <c r="F1058" i="2"/>
  <c r="F1034" i="2"/>
  <c r="F994" i="2"/>
  <c r="F1389" i="2"/>
  <c r="F1381" i="2"/>
  <c r="F1357" i="2"/>
  <c r="F1349" i="2"/>
  <c r="F1325" i="2"/>
  <c r="F1317" i="2"/>
  <c r="F1293" i="2"/>
  <c r="F268" i="2"/>
  <c r="F260" i="2"/>
  <c r="F252" i="2"/>
  <c r="F244" i="2"/>
  <c r="F236" i="2"/>
  <c r="F228" i="2"/>
  <c r="F220" i="2"/>
  <c r="F212" i="2"/>
  <c r="F124" i="2"/>
  <c r="F116" i="2"/>
  <c r="F108" i="2"/>
  <c r="F100" i="2"/>
  <c r="F92" i="2"/>
  <c r="F84" i="2"/>
  <c r="F76" i="2"/>
  <c r="F68" i="2"/>
  <c r="F60" i="2"/>
  <c r="F52" i="2"/>
  <c r="F471" i="2"/>
  <c r="F463" i="2"/>
  <c r="F455" i="2"/>
  <c r="F447" i="2"/>
  <c r="F439" i="2"/>
  <c r="F431" i="2"/>
  <c r="F423" i="2"/>
  <c r="F415" i="2"/>
  <c r="F407" i="2"/>
  <c r="F399" i="2"/>
  <c r="F391" i="2"/>
  <c r="F383" i="2"/>
  <c r="F263" i="2"/>
  <c r="F255" i="2"/>
  <c r="F247" i="2"/>
  <c r="F239" i="2"/>
  <c r="F231" i="2"/>
  <c r="F223" i="2"/>
  <c r="F215" i="2"/>
  <c r="F207" i="2"/>
  <c r="F127" i="2"/>
  <c r="F119" i="2"/>
  <c r="F111" i="2"/>
  <c r="F103" i="2"/>
  <c r="F95" i="2"/>
  <c r="F87" i="2"/>
  <c r="F1486" i="2"/>
  <c r="F1430" i="2"/>
  <c r="F1422" i="2"/>
  <c r="F1414" i="2"/>
  <c r="F1342" i="2"/>
  <c r="F1326" i="2"/>
  <c r="F1318" i="2"/>
  <c r="F1294" i="2"/>
  <c r="F1270" i="2"/>
  <c r="F1246" i="2"/>
  <c r="F1214" i="2"/>
  <c r="F1174" i="2"/>
  <c r="F1158" i="2"/>
  <c r="F1142" i="2"/>
  <c r="F1497" i="2"/>
  <c r="F1489" i="2"/>
  <c r="F1481" i="2"/>
  <c r="F1473" i="2"/>
  <c r="F1465" i="2"/>
  <c r="F1457" i="2"/>
  <c r="F1449" i="2"/>
  <c r="F1441" i="2"/>
  <c r="F1433" i="2"/>
  <c r="F1425" i="2"/>
  <c r="F1417" i="2"/>
  <c r="F1409" i="2"/>
  <c r="F1401" i="2"/>
  <c r="F1393" i="2"/>
  <c r="F1305" i="2"/>
  <c r="F1121" i="2"/>
  <c r="F1113" i="2"/>
  <c r="F1105" i="2"/>
  <c r="F1097" i="2"/>
  <c r="F1089" i="2"/>
  <c r="F1081" i="2"/>
  <c r="F1073" i="2"/>
  <c r="F1065" i="2"/>
  <c r="F1057" i="2"/>
  <c r="F1049" i="2"/>
  <c r="F1041" i="2"/>
  <c r="F1033" i="2"/>
  <c r="F1025" i="2"/>
  <c r="F1017" i="2"/>
  <c r="F1009" i="2"/>
  <c r="F1001" i="2"/>
  <c r="F993" i="2"/>
  <c r="F960" i="2"/>
  <c r="F983" i="2"/>
  <c r="F975" i="2"/>
  <c r="F967" i="2"/>
  <c r="F951" i="2"/>
  <c r="F943" i="2"/>
  <c r="F935" i="2"/>
  <c r="F927" i="2"/>
  <c r="F919" i="2"/>
  <c r="F911" i="2"/>
  <c r="F903" i="2"/>
  <c r="F895" i="2"/>
  <c r="F887" i="2"/>
  <c r="F879" i="2"/>
  <c r="F871" i="2"/>
  <c r="F863" i="2"/>
  <c r="F855" i="2"/>
  <c r="F847" i="2"/>
  <c r="F839" i="2"/>
  <c r="F831" i="2"/>
  <c r="F823" i="2"/>
  <c r="F815" i="2"/>
  <c r="F807" i="2"/>
  <c r="F799" i="2"/>
  <c r="F791" i="2"/>
  <c r="F783" i="2"/>
  <c r="F775" i="2"/>
  <c r="F767" i="2"/>
  <c r="F759" i="2"/>
  <c r="F751" i="2"/>
  <c r="F743" i="2"/>
  <c r="F735" i="2"/>
  <c r="F727" i="2"/>
  <c r="F719" i="2"/>
  <c r="F711" i="2"/>
  <c r="F703" i="2"/>
  <c r="F695" i="2"/>
  <c r="F687" i="2"/>
  <c r="F679" i="2"/>
  <c r="F671" i="2"/>
  <c r="F663" i="2"/>
  <c r="F655" i="2"/>
  <c r="F647" i="2"/>
  <c r="F639" i="2"/>
  <c r="F631" i="2"/>
  <c r="F623" i="2"/>
  <c r="F615" i="2"/>
  <c r="F607" i="2"/>
  <c r="F599" i="2"/>
  <c r="F591" i="2"/>
  <c r="F583" i="2"/>
  <c r="F575" i="2"/>
  <c r="F567" i="2"/>
  <c r="F559" i="2"/>
  <c r="F551" i="2"/>
  <c r="F543" i="2"/>
  <c r="F535" i="2"/>
  <c r="F527" i="2"/>
  <c r="F519" i="2"/>
  <c r="F511" i="2"/>
  <c r="F503" i="2"/>
  <c r="F495" i="2"/>
  <c r="F487" i="2"/>
  <c r="F479" i="2"/>
  <c r="F264" i="2"/>
  <c r="F256" i="2"/>
  <c r="F248" i="2"/>
  <c r="F240" i="2"/>
  <c r="F232" i="2"/>
  <c r="F224" i="2"/>
  <c r="F216" i="2"/>
  <c r="F208" i="2"/>
  <c r="F128" i="2"/>
  <c r="F120" i="2"/>
  <c r="F112" i="2"/>
  <c r="F104" i="2"/>
  <c r="F96" i="2"/>
  <c r="F88" i="2"/>
  <c r="F80" i="2"/>
  <c r="F72" i="2"/>
  <c r="F64" i="2"/>
  <c r="F56" i="2"/>
  <c r="F48" i="2"/>
  <c r="F10" i="2"/>
  <c r="F475" i="2"/>
  <c r="F467" i="2"/>
  <c r="F459" i="2"/>
  <c r="F451" i="2"/>
  <c r="F443" i="2"/>
  <c r="F435" i="2"/>
  <c r="F427" i="2"/>
  <c r="F419" i="2"/>
  <c r="F411" i="2"/>
  <c r="F403" i="2"/>
  <c r="F395" i="2"/>
  <c r="F387" i="2"/>
  <c r="F379" i="2"/>
  <c r="F267" i="2"/>
  <c r="F259" i="2"/>
  <c r="F251" i="2"/>
  <c r="F243" i="2"/>
  <c r="F235" i="2"/>
  <c r="F227" i="2"/>
  <c r="F219" i="2"/>
  <c r="F211" i="2"/>
  <c r="F123" i="2"/>
  <c r="F115" i="2"/>
  <c r="F107" i="2"/>
  <c r="F99" i="2"/>
  <c r="F91" i="2"/>
  <c r="F83" i="2"/>
  <c r="F1494" i="2"/>
  <c r="F1406" i="2"/>
  <c r="F1350" i="2"/>
  <c r="F1334" i="2"/>
  <c r="F1278" i="2"/>
  <c r="F1262" i="2"/>
  <c r="F1238" i="2"/>
  <c r="F1230" i="2"/>
  <c r="F1206" i="2"/>
  <c r="F1198" i="2"/>
  <c r="F1182" i="2"/>
  <c r="F1166" i="2"/>
  <c r="F1150" i="2"/>
  <c r="F1458" i="2"/>
  <c r="F1450" i="2"/>
  <c r="F1386" i="2"/>
  <c r="F1378" i="2"/>
  <c r="F1370" i="2"/>
  <c r="F1362" i="2"/>
  <c r="F1306" i="2"/>
  <c r="F1114" i="2"/>
  <c r="F1106" i="2"/>
  <c r="F1090" i="2"/>
  <c r="F1082" i="2"/>
  <c r="F1074" i="2"/>
  <c r="F1050" i="2"/>
  <c r="F1042" i="2"/>
  <c r="F1026" i="2"/>
  <c r="F1018" i="2"/>
  <c r="F1010" i="2"/>
  <c r="F1002" i="2"/>
  <c r="F1373" i="2"/>
  <c r="F1365" i="2"/>
  <c r="F1341" i="2"/>
  <c r="F1333" i="2"/>
  <c r="F1309" i="2"/>
  <c r="F1285" i="2"/>
  <c r="F1277" i="2"/>
  <c r="F1269" i="2"/>
  <c r="F1261" i="2"/>
  <c r="F1253" i="2"/>
  <c r="F1245" i="2"/>
  <c r="F1237" i="2"/>
  <c r="F1229" i="2"/>
  <c r="F1221" i="2"/>
  <c r="F1213" i="2"/>
  <c r="F1205" i="2"/>
  <c r="F1197" i="2"/>
  <c r="F1189" i="2"/>
  <c r="F1181" i="2"/>
  <c r="F1173" i="2"/>
  <c r="F1165" i="2"/>
  <c r="F1157" i="2"/>
  <c r="F1149" i="2"/>
  <c r="F1141" i="2"/>
  <c r="F1133" i="2"/>
  <c r="F988" i="2"/>
  <c r="F980" i="2"/>
  <c r="F972" i="2"/>
  <c r="F956" i="2"/>
  <c r="F948" i="2"/>
  <c r="F940" i="2"/>
  <c r="F932" i="2"/>
  <c r="F924" i="2"/>
  <c r="F916" i="2"/>
  <c r="F908" i="2"/>
  <c r="F900" i="2"/>
  <c r="F892" i="2"/>
  <c r="F884" i="2"/>
  <c r="F876" i="2"/>
  <c r="F868" i="2"/>
  <c r="F860" i="2"/>
  <c r="F852" i="2"/>
  <c r="F844" i="2"/>
  <c r="F836" i="2"/>
  <c r="F828" i="2"/>
  <c r="F820" i="2"/>
  <c r="F812" i="2"/>
  <c r="F804" i="2"/>
  <c r="F796" i="2"/>
  <c r="F788" i="2"/>
  <c r="F780" i="2"/>
  <c r="F772" i="2"/>
  <c r="F764" i="2"/>
  <c r="F756" i="2"/>
  <c r="F748" i="2"/>
  <c r="F740" i="2"/>
  <c r="F732" i="2"/>
  <c r="F724" i="2"/>
  <c r="F716" i="2"/>
  <c r="F708" i="2"/>
  <c r="F700" i="2"/>
  <c r="F692" i="2"/>
  <c r="F684" i="2"/>
  <c r="F676" i="2"/>
  <c r="F668" i="2"/>
  <c r="F660" i="2"/>
  <c r="F652" i="2"/>
  <c r="F644" i="2"/>
  <c r="F636" i="2"/>
  <c r="F628" i="2"/>
  <c r="F620" i="2"/>
  <c r="F612" i="2"/>
  <c r="F604" i="2"/>
  <c r="F596" i="2"/>
  <c r="F588" i="2"/>
  <c r="F580" i="2"/>
  <c r="F572" i="2"/>
  <c r="F564" i="2"/>
  <c r="F556" i="2"/>
  <c r="F548" i="2"/>
  <c r="F540" i="2"/>
  <c r="F532" i="2"/>
  <c r="F524" i="2"/>
  <c r="F516" i="2"/>
  <c r="F508" i="2"/>
  <c r="F500" i="2"/>
  <c r="F492" i="2"/>
  <c r="F484" i="2"/>
  <c r="F963" i="2"/>
  <c r="F609" i="2"/>
  <c r="F601" i="2"/>
  <c r="F593" i="2"/>
  <c r="F585" i="2"/>
  <c r="F577" i="2"/>
  <c r="F569" i="2"/>
  <c r="F561" i="2"/>
  <c r="F553" i="2"/>
  <c r="F545" i="2"/>
  <c r="F537" i="2"/>
  <c r="F529" i="2"/>
  <c r="F521" i="2"/>
  <c r="F513" i="2"/>
  <c r="F505" i="2"/>
  <c r="F497" i="2"/>
  <c r="F489" i="2"/>
  <c r="F481" i="2"/>
  <c r="F476" i="2"/>
  <c r="F468" i="2"/>
  <c r="F460" i="2"/>
  <c r="F452" i="2"/>
  <c r="F444" i="2"/>
  <c r="F436" i="2"/>
  <c r="F428" i="2"/>
  <c r="F420" i="2"/>
  <c r="F412" i="2"/>
  <c r="F404" i="2"/>
  <c r="F396" i="2"/>
  <c r="F388" i="2"/>
  <c r="F380" i="2"/>
  <c r="F372" i="2"/>
  <c r="F364" i="2"/>
  <c r="F356" i="2"/>
  <c r="F348" i="2"/>
  <c r="F340" i="2"/>
  <c r="F332" i="2"/>
  <c r="F324" i="2"/>
  <c r="F316" i="2"/>
  <c r="F308" i="2"/>
  <c r="F300" i="2"/>
  <c r="F292" i="2"/>
  <c r="F71" i="2"/>
  <c r="F63" i="2"/>
  <c r="F55" i="2"/>
  <c r="F47" i="2"/>
  <c r="F12" i="2"/>
  <c r="F8" i="2"/>
  <c r="A19" i="9"/>
  <c r="A21" i="10"/>
  <c r="F1168" i="2"/>
  <c r="F1136" i="2"/>
  <c r="F1467" i="2"/>
  <c r="F1435" i="2"/>
  <c r="F1403" i="2"/>
  <c r="F1123" i="2"/>
  <c r="F1115" i="2"/>
  <c r="F1107" i="2"/>
  <c r="F1099" i="2"/>
  <c r="F1091" i="2"/>
  <c r="F1083" i="2"/>
  <c r="F1075" i="2"/>
  <c r="F1067" i="2"/>
  <c r="F1059" i="2"/>
  <c r="F1051" i="2"/>
  <c r="F1043" i="2"/>
  <c r="F1035" i="2"/>
  <c r="F1027" i="2"/>
  <c r="F1019" i="2"/>
  <c r="F1011" i="2"/>
  <c r="F1003" i="2"/>
  <c r="F995" i="2"/>
  <c r="F962" i="2"/>
  <c r="F985" i="2"/>
  <c r="F977" i="2"/>
  <c r="F969" i="2"/>
  <c r="F953" i="2"/>
  <c r="F945" i="2"/>
  <c r="F937" i="2"/>
  <c r="F929" i="2"/>
  <c r="F921" i="2"/>
  <c r="F913" i="2"/>
  <c r="F905" i="2"/>
  <c r="F897" i="2"/>
  <c r="F889" i="2"/>
  <c r="F881" i="2"/>
  <c r="F873" i="2"/>
  <c r="F865" i="2"/>
  <c r="F857" i="2"/>
  <c r="F849" i="2"/>
  <c r="F841" i="2"/>
  <c r="F1496" i="2"/>
  <c r="F1488" i="2"/>
  <c r="F1480" i="2"/>
  <c r="F1432" i="2"/>
  <c r="F1424" i="2"/>
  <c r="F1416" i="2"/>
  <c r="F1408" i="2"/>
  <c r="F1352" i="2"/>
  <c r="F1344" i="2"/>
  <c r="F1336" i="2"/>
  <c r="F1328" i="2"/>
  <c r="F1320" i="2"/>
  <c r="F1312" i="2"/>
  <c r="F1296" i="2"/>
  <c r="F1280" i="2"/>
  <c r="F1272" i="2"/>
  <c r="F1264" i="2"/>
  <c r="F1256" i="2"/>
  <c r="F1248" i="2"/>
  <c r="F1232" i="2"/>
  <c r="F1224" i="2"/>
  <c r="F1208" i="2"/>
  <c r="F1184" i="2"/>
  <c r="F1152" i="2"/>
  <c r="F1499" i="2"/>
  <c r="F1459" i="2"/>
  <c r="F1427" i="2"/>
  <c r="F1395" i="2"/>
  <c r="F1307" i="2"/>
  <c r="F1498" i="2"/>
  <c r="F1490" i="2"/>
  <c r="F1474" i="2"/>
  <c r="F1468" i="2"/>
  <c r="F1452" i="2"/>
  <c r="F1426" i="2"/>
  <c r="F1402" i="2"/>
  <c r="F1380" i="2"/>
  <c r="F1356" i="2"/>
  <c r="F1346" i="2"/>
  <c r="F1330" i="2"/>
  <c r="F1308" i="2"/>
  <c r="F1300" i="2"/>
  <c r="F1290" i="2"/>
  <c r="F1282" i="2"/>
  <c r="F1266" i="2"/>
  <c r="F1250" i="2"/>
  <c r="F1242" i="2"/>
  <c r="F1234" i="2"/>
  <c r="F1226" i="2"/>
  <c r="F1218" i="2"/>
  <c r="F1210" i="2"/>
  <c r="F1202" i="2"/>
  <c r="F1194" i="2"/>
  <c r="F1186" i="2"/>
  <c r="F1178" i="2"/>
  <c r="F1170" i="2"/>
  <c r="F1162" i="2"/>
  <c r="F1154" i="2"/>
  <c r="F1146" i="2"/>
  <c r="F1138" i="2"/>
  <c r="F1130" i="2"/>
  <c r="F1124" i="2"/>
  <c r="F1116" i="2"/>
  <c r="F1108" i="2"/>
  <c r="F1100" i="2"/>
  <c r="F1092" i="2"/>
  <c r="F1084" i="2"/>
  <c r="F1076" i="2"/>
  <c r="F1068" i="2"/>
  <c r="F1060" i="2"/>
  <c r="F1052" i="2"/>
  <c r="F1044" i="2"/>
  <c r="F1036" i="2"/>
  <c r="F1028" i="2"/>
  <c r="F1020" i="2"/>
  <c r="F1012" i="2"/>
  <c r="F1004" i="2"/>
  <c r="F996" i="2"/>
  <c r="F1493" i="2"/>
  <c r="F1485" i="2"/>
  <c r="F1477" i="2"/>
  <c r="F1471" i="2"/>
  <c r="F1469" i="2"/>
  <c r="F1461" i="2"/>
  <c r="F1453" i="2"/>
  <c r="F1445" i="2"/>
  <c r="F1437" i="2"/>
  <c r="F1429" i="2"/>
  <c r="F1421" i="2"/>
  <c r="F1413" i="2"/>
  <c r="F1405" i="2"/>
  <c r="F1397" i="2"/>
  <c r="F1383" i="2"/>
  <c r="F1375" i="2"/>
  <c r="F1367" i="2"/>
  <c r="F1359" i="2"/>
  <c r="F1351" i="2"/>
  <c r="F1343" i="2"/>
  <c r="F1335" i="2"/>
  <c r="F1327" i="2"/>
  <c r="F1319" i="2"/>
  <c r="F1311" i="2"/>
  <c r="F1301" i="2"/>
  <c r="F1295" i="2"/>
  <c r="F1287" i="2"/>
  <c r="F1279" i="2"/>
  <c r="F1271" i="2"/>
  <c r="F1263" i="2"/>
  <c r="F1255" i="2"/>
  <c r="F1247" i="2"/>
  <c r="F1239" i="2"/>
  <c r="F1231" i="2"/>
  <c r="F1223" i="2"/>
  <c r="F1215" i="2"/>
  <c r="F1207" i="2"/>
  <c r="F1199" i="2"/>
  <c r="F1191" i="2"/>
  <c r="F1183" i="2"/>
  <c r="F1175" i="2"/>
  <c r="F1167" i="2"/>
  <c r="F1159" i="2"/>
  <c r="F1151" i="2"/>
  <c r="F1143" i="2"/>
  <c r="F1135" i="2"/>
  <c r="F1125" i="2"/>
  <c r="F1117" i="2"/>
  <c r="F1109" i="2"/>
  <c r="F1101" i="2"/>
  <c r="F1093" i="2"/>
  <c r="F1085" i="2"/>
  <c r="F1077" i="2"/>
  <c r="F1069" i="2"/>
  <c r="F1061" i="2"/>
  <c r="F1053" i="2"/>
  <c r="F1045" i="2"/>
  <c r="F1472" i="2"/>
  <c r="F1400" i="2"/>
  <c r="F1392" i="2"/>
  <c r="F1288" i="2"/>
  <c r="F1240" i="2"/>
  <c r="F1216" i="2"/>
  <c r="F1200" i="2"/>
  <c r="F1192" i="2"/>
  <c r="F1176" i="2"/>
  <c r="F1160" i="2"/>
  <c r="F1144" i="2"/>
  <c r="F1491" i="2"/>
  <c r="F1483" i="2"/>
  <c r="F1475" i="2"/>
  <c r="F1451" i="2"/>
  <c r="F1443" i="2"/>
  <c r="F1419" i="2"/>
  <c r="F1411" i="2"/>
  <c r="F1482" i="2"/>
  <c r="F1460" i="2"/>
  <c r="F1444" i="2"/>
  <c r="F1434" i="2"/>
  <c r="F1418" i="2"/>
  <c r="F1410" i="2"/>
  <c r="F1394" i="2"/>
  <c r="F1388" i="2"/>
  <c r="F1372" i="2"/>
  <c r="F1364" i="2"/>
  <c r="F1354" i="2"/>
  <c r="F1338" i="2"/>
  <c r="F1322" i="2"/>
  <c r="F1314" i="2"/>
  <c r="F1298" i="2"/>
  <c r="F1274" i="2"/>
  <c r="F1258" i="2"/>
  <c r="F1500" i="2"/>
  <c r="F1492" i="2"/>
  <c r="F1484" i="2"/>
  <c r="F1476" i="2"/>
  <c r="F1470" i="2"/>
  <c r="F1462" i="2"/>
  <c r="F1454" i="2"/>
  <c r="F1446" i="2"/>
  <c r="F1438" i="2"/>
  <c r="F1436" i="2"/>
  <c r="F1428" i="2"/>
  <c r="F1420" i="2"/>
  <c r="F1412" i="2"/>
  <c r="F1404" i="2"/>
  <c r="F1396" i="2"/>
  <c r="F1382" i="2"/>
  <c r="F1374" i="2"/>
  <c r="F1366" i="2"/>
  <c r="F1358" i="2"/>
  <c r="F1348" i="2"/>
  <c r="F1340" i="2"/>
  <c r="F1332" i="2"/>
  <c r="F1324" i="2"/>
  <c r="F1316" i="2"/>
  <c r="F1302" i="2"/>
  <c r="F1292" i="2"/>
  <c r="F1284" i="2"/>
  <c r="F1276" i="2"/>
  <c r="F1268" i="2"/>
  <c r="F1260" i="2"/>
  <c r="F1252" i="2"/>
  <c r="F1244" i="2"/>
  <c r="F1236" i="2"/>
  <c r="F1228" i="2"/>
  <c r="F1220" i="2"/>
  <c r="F1212" i="2"/>
  <c r="F1204" i="2"/>
  <c r="F1196" i="2"/>
  <c r="F1188" i="2"/>
  <c r="F1180" i="2"/>
  <c r="F1172" i="2"/>
  <c r="F1164" i="2"/>
  <c r="F1156" i="2"/>
  <c r="F1148" i="2"/>
  <c r="F1140" i="2"/>
  <c r="F1132" i="2"/>
  <c r="F1126" i="2"/>
  <c r="F1118" i="2"/>
  <c r="F1110" i="2"/>
  <c r="F1102" i="2"/>
  <c r="F1094" i="2"/>
  <c r="F1086" i="2"/>
  <c r="F1078" i="2"/>
  <c r="F1070" i="2"/>
  <c r="F1062" i="2"/>
  <c r="F1054" i="2"/>
  <c r="F1046" i="2"/>
  <c r="F1038" i="2"/>
  <c r="F1030" i="2"/>
  <c r="F1022" i="2"/>
  <c r="F1014" i="2"/>
  <c r="F1006" i="2"/>
  <c r="F998" i="2"/>
  <c r="F990" i="2"/>
  <c r="F1495" i="2"/>
  <c r="F1487" i="2"/>
  <c r="F1479" i="2"/>
  <c r="F1037" i="2"/>
  <c r="F1029" i="2"/>
  <c r="F1021" i="2"/>
  <c r="F1013" i="2"/>
  <c r="F1005" i="2"/>
  <c r="F997" i="2"/>
  <c r="F982" i="2"/>
  <c r="F974" i="2"/>
  <c r="F964" i="2"/>
  <c r="F950" i="2"/>
  <c r="F942" i="2"/>
  <c r="F934" i="2"/>
  <c r="F926" i="2"/>
  <c r="F918" i="2"/>
  <c r="F910" i="2"/>
  <c r="F902" i="2"/>
  <c r="F894" i="2"/>
  <c r="F886" i="2"/>
  <c r="F878" i="2"/>
  <c r="F870" i="2"/>
  <c r="F862" i="2"/>
  <c r="F854" i="2"/>
  <c r="F846" i="2"/>
  <c r="F838" i="2"/>
  <c r="F830" i="2"/>
  <c r="F822" i="2"/>
  <c r="F814" i="2"/>
  <c r="F806" i="2"/>
  <c r="F798" i="2"/>
  <c r="F790" i="2"/>
  <c r="F782" i="2"/>
  <c r="F774" i="2"/>
  <c r="F766" i="2"/>
  <c r="F758" i="2"/>
  <c r="F750" i="2"/>
  <c r="F742" i="2"/>
  <c r="F734" i="2"/>
  <c r="F726" i="2"/>
  <c r="F718" i="2"/>
  <c r="F710" i="2"/>
  <c r="F702" i="2"/>
  <c r="F694" i="2"/>
  <c r="F686" i="2"/>
  <c r="F678" i="2"/>
  <c r="F670" i="2"/>
  <c r="F662" i="2"/>
  <c r="F654" i="2"/>
  <c r="F646" i="2"/>
  <c r="F638" i="2"/>
  <c r="F630" i="2"/>
  <c r="F622" i="2"/>
  <c r="F614" i="2"/>
  <c r="F606" i="2"/>
  <c r="F598" i="2"/>
  <c r="F590" i="2"/>
  <c r="F582" i="2"/>
  <c r="F574" i="2"/>
  <c r="F566" i="2"/>
  <c r="F558" i="2"/>
  <c r="F550" i="2"/>
  <c r="F542" i="2"/>
  <c r="F534" i="2"/>
  <c r="F526" i="2"/>
  <c r="F518" i="2"/>
  <c r="F510" i="2"/>
  <c r="F502" i="2"/>
  <c r="F494" i="2"/>
  <c r="F486" i="2"/>
  <c r="F987" i="2"/>
  <c r="F979" i="2"/>
  <c r="F971" i="2"/>
  <c r="F965" i="2"/>
  <c r="F957" i="2"/>
  <c r="F955" i="2"/>
  <c r="F947" i="2"/>
  <c r="F939" i="2"/>
  <c r="F931" i="2"/>
  <c r="F923" i="2"/>
  <c r="F915" i="2"/>
  <c r="F907" i="2"/>
  <c r="F899" i="2"/>
  <c r="F891" i="2"/>
  <c r="F883" i="2"/>
  <c r="F875" i="2"/>
  <c r="F867" i="2"/>
  <c r="F859" i="2"/>
  <c r="F851" i="2"/>
  <c r="F843" i="2"/>
  <c r="F835" i="2"/>
  <c r="F827" i="2"/>
  <c r="F819" i="2"/>
  <c r="F811" i="2"/>
  <c r="F803" i="2"/>
  <c r="F795" i="2"/>
  <c r="F787" i="2"/>
  <c r="F779" i="2"/>
  <c r="F771" i="2"/>
  <c r="F763" i="2"/>
  <c r="F755" i="2"/>
  <c r="F747" i="2"/>
  <c r="F739" i="2"/>
  <c r="F731" i="2"/>
  <c r="F723" i="2"/>
  <c r="F715" i="2"/>
  <c r="F707" i="2"/>
  <c r="F699" i="2"/>
  <c r="F691" i="2"/>
  <c r="F683" i="2"/>
  <c r="F675" i="2"/>
  <c r="F667" i="2"/>
  <c r="F659" i="2"/>
  <c r="F651" i="2"/>
  <c r="F643" i="2"/>
  <c r="F635" i="2"/>
  <c r="F627" i="2"/>
  <c r="F619" i="2"/>
  <c r="F611" i="2"/>
  <c r="F603" i="2"/>
  <c r="F595" i="2"/>
  <c r="F587" i="2"/>
  <c r="F579" i="2"/>
  <c r="F571" i="2"/>
  <c r="F563" i="2"/>
  <c r="F555" i="2"/>
  <c r="F547" i="2"/>
  <c r="F539" i="2"/>
  <c r="F531" i="2"/>
  <c r="F523" i="2"/>
  <c r="F515" i="2"/>
  <c r="F507" i="2"/>
  <c r="F499" i="2"/>
  <c r="F491" i="2"/>
  <c r="F483" i="2"/>
  <c r="F478" i="2"/>
  <c r="F470" i="2"/>
  <c r="F462" i="2"/>
  <c r="F454" i="2"/>
  <c r="F446" i="2"/>
  <c r="F438" i="2"/>
  <c r="F430" i="2"/>
  <c r="F422" i="2"/>
  <c r="F414" i="2"/>
  <c r="F406" i="2"/>
  <c r="F398" i="2"/>
  <c r="F390" i="2"/>
  <c r="F382" i="2"/>
  <c r="F374" i="2"/>
  <c r="F366" i="2"/>
  <c r="F358" i="2"/>
  <c r="F350" i="2"/>
  <c r="F342" i="2"/>
  <c r="F334" i="2"/>
  <c r="F326" i="2"/>
  <c r="F318" i="2"/>
  <c r="F310" i="2"/>
  <c r="F302" i="2"/>
  <c r="F294" i="2"/>
  <c r="F286" i="2"/>
  <c r="F278" i="2"/>
  <c r="F270" i="2"/>
  <c r="F206" i="2"/>
  <c r="F198" i="2"/>
  <c r="F190" i="2"/>
  <c r="F182" i="2"/>
  <c r="F174" i="2"/>
  <c r="F166" i="2"/>
  <c r="F158" i="2"/>
  <c r="F150" i="2"/>
  <c r="F142" i="2"/>
  <c r="F134" i="2"/>
  <c r="F1463" i="2"/>
  <c r="F1455" i="2"/>
  <c r="F1447" i="2"/>
  <c r="F1439" i="2"/>
  <c r="F1431" i="2"/>
  <c r="F1423" i="2"/>
  <c r="F1415" i="2"/>
  <c r="F1407" i="2"/>
  <c r="F1399" i="2"/>
  <c r="F1391" i="2"/>
  <c r="F1385" i="2"/>
  <c r="F1377" i="2"/>
  <c r="F1369" i="2"/>
  <c r="F1361" i="2"/>
  <c r="F1353" i="2"/>
  <c r="F1345" i="2"/>
  <c r="F1337" i="2"/>
  <c r="F1329" i="2"/>
  <c r="F1321" i="2"/>
  <c r="F1313" i="2"/>
  <c r="F1303" i="2"/>
  <c r="F1297" i="2"/>
  <c r="F1289" i="2"/>
  <c r="F1281" i="2"/>
  <c r="F1273" i="2"/>
  <c r="F1265" i="2"/>
  <c r="F1257" i="2"/>
  <c r="F1249" i="2"/>
  <c r="F1241" i="2"/>
  <c r="F1233" i="2"/>
  <c r="F1225" i="2"/>
  <c r="F1217" i="2"/>
  <c r="F1209" i="2"/>
  <c r="F1201" i="2"/>
  <c r="F1193" i="2"/>
  <c r="F1185" i="2"/>
  <c r="F1177" i="2"/>
  <c r="F1169" i="2"/>
  <c r="F1161" i="2"/>
  <c r="F1153" i="2"/>
  <c r="F1145" i="2"/>
  <c r="F1137" i="2"/>
  <c r="F1129" i="2"/>
  <c r="F1127" i="2"/>
  <c r="F1119" i="2"/>
  <c r="F1111" i="2"/>
  <c r="F1103" i="2"/>
  <c r="F1095" i="2"/>
  <c r="F1087" i="2"/>
  <c r="F1079" i="2"/>
  <c r="F1071" i="2"/>
  <c r="F1063" i="2"/>
  <c r="F1055" i="2"/>
  <c r="F1047" i="2"/>
  <c r="F1039" i="2"/>
  <c r="F1031" i="2"/>
  <c r="F1023" i="2"/>
  <c r="F1015" i="2"/>
  <c r="F1007" i="2"/>
  <c r="F999" i="2"/>
  <c r="F991" i="2"/>
  <c r="F984" i="2"/>
  <c r="F976" i="2"/>
  <c r="F968" i="2"/>
  <c r="F966" i="2"/>
  <c r="F958" i="2"/>
  <c r="F952" i="2"/>
  <c r="F944" i="2"/>
  <c r="F936" i="2"/>
  <c r="F928" i="2"/>
  <c r="F920" i="2"/>
  <c r="F912" i="2"/>
  <c r="F904" i="2"/>
  <c r="F896" i="2"/>
  <c r="F888" i="2"/>
  <c r="F880" i="2"/>
  <c r="F872" i="2"/>
  <c r="F864" i="2"/>
  <c r="F856" i="2"/>
  <c r="F848" i="2"/>
  <c r="F840" i="2"/>
  <c r="F832" i="2"/>
  <c r="F824" i="2"/>
  <c r="F816" i="2"/>
  <c r="F808" i="2"/>
  <c r="F800" i="2"/>
  <c r="F792" i="2"/>
  <c r="F784" i="2"/>
  <c r="F776" i="2"/>
  <c r="F768" i="2"/>
  <c r="F760" i="2"/>
  <c r="F752" i="2"/>
  <c r="F744" i="2"/>
  <c r="F736" i="2"/>
  <c r="F728" i="2"/>
  <c r="F720" i="2"/>
  <c r="F712" i="2"/>
  <c r="F704" i="2"/>
  <c r="F696" i="2"/>
  <c r="F688" i="2"/>
  <c r="F680" i="2"/>
  <c r="F672" i="2"/>
  <c r="F664" i="2"/>
  <c r="F656" i="2"/>
  <c r="F648" i="2"/>
  <c r="F640" i="2"/>
  <c r="F632" i="2"/>
  <c r="F624" i="2"/>
  <c r="F616" i="2"/>
  <c r="F608" i="2"/>
  <c r="F600" i="2"/>
  <c r="F592" i="2"/>
  <c r="F584" i="2"/>
  <c r="F576" i="2"/>
  <c r="F568" i="2"/>
  <c r="F560" i="2"/>
  <c r="F552" i="2"/>
  <c r="F544" i="2"/>
  <c r="F536" i="2"/>
  <c r="F528" i="2"/>
  <c r="F520" i="2"/>
  <c r="F512" i="2"/>
  <c r="F504" i="2"/>
  <c r="F496" i="2"/>
  <c r="F488" i="2"/>
  <c r="F480" i="2"/>
  <c r="F989" i="2"/>
  <c r="F981" i="2"/>
  <c r="F973" i="2"/>
  <c r="F959" i="2"/>
  <c r="F949" i="2"/>
  <c r="F941" i="2"/>
  <c r="F933" i="2"/>
  <c r="F925" i="2"/>
  <c r="F917" i="2"/>
  <c r="F909" i="2"/>
  <c r="F901" i="2"/>
  <c r="F893" i="2"/>
  <c r="F885" i="2"/>
  <c r="F877" i="2"/>
  <c r="F869" i="2"/>
  <c r="F861" i="2"/>
  <c r="F853" i="2"/>
  <c r="F845" i="2"/>
  <c r="F837" i="2"/>
  <c r="F829" i="2"/>
  <c r="F821" i="2"/>
  <c r="F813" i="2"/>
  <c r="F805" i="2"/>
  <c r="F797" i="2"/>
  <c r="F789" i="2"/>
  <c r="F781" i="2"/>
  <c r="F773" i="2"/>
  <c r="F765" i="2"/>
  <c r="F757" i="2"/>
  <c r="F749" i="2"/>
  <c r="F741" i="2"/>
  <c r="F733" i="2"/>
  <c r="F725" i="2"/>
  <c r="F717" i="2"/>
  <c r="F709" i="2"/>
  <c r="F701" i="2"/>
  <c r="F693" i="2"/>
  <c r="F685" i="2"/>
  <c r="F677" i="2"/>
  <c r="F669" i="2"/>
  <c r="F661" i="2"/>
  <c r="F653" i="2"/>
  <c r="F645" i="2"/>
  <c r="F637" i="2"/>
  <c r="F629" i="2"/>
  <c r="F621" i="2"/>
  <c r="F613" i="2"/>
  <c r="F605" i="2"/>
  <c r="F597" i="2"/>
  <c r="F589" i="2"/>
  <c r="F581" i="2"/>
  <c r="F573" i="2"/>
  <c r="F565" i="2"/>
  <c r="F557" i="2"/>
  <c r="F549" i="2"/>
  <c r="F541" i="2"/>
  <c r="F533" i="2"/>
  <c r="F525" i="2"/>
  <c r="F517" i="2"/>
  <c r="F509" i="2"/>
  <c r="F501" i="2"/>
  <c r="F493" i="2"/>
  <c r="F485" i="2"/>
  <c r="F472" i="2"/>
  <c r="F464" i="2"/>
  <c r="F456" i="2"/>
  <c r="F448" i="2"/>
  <c r="F440" i="2"/>
  <c r="F432" i="2"/>
  <c r="F424" i="2"/>
  <c r="F416" i="2"/>
  <c r="F408" i="2"/>
  <c r="F400" i="2"/>
  <c r="F392" i="2"/>
  <c r="F384" i="2"/>
  <c r="F376" i="2"/>
  <c r="F368" i="2"/>
  <c r="F360" i="2"/>
  <c r="F352" i="2"/>
  <c r="F344" i="2"/>
  <c r="F336" i="2"/>
  <c r="F328" i="2"/>
  <c r="F320" i="2"/>
  <c r="F312" i="2"/>
  <c r="F304" i="2"/>
  <c r="F296" i="2"/>
  <c r="F288" i="2"/>
  <c r="F262" i="2"/>
  <c r="F254" i="2"/>
  <c r="F246" i="2"/>
  <c r="F238" i="2"/>
  <c r="F230" i="2"/>
  <c r="F222" i="2"/>
  <c r="F214" i="2"/>
  <c r="F284" i="2"/>
  <c r="F276" i="2"/>
  <c r="F266" i="2"/>
  <c r="F258" i="2"/>
  <c r="F250" i="2"/>
  <c r="F242" i="2"/>
  <c r="F234" i="2"/>
  <c r="F226" i="2"/>
  <c r="F218" i="2"/>
  <c r="F210" i="2"/>
  <c r="F204" i="2"/>
  <c r="F196" i="2"/>
  <c r="F188" i="2"/>
  <c r="F180" i="2"/>
  <c r="F172" i="2"/>
  <c r="F164" i="2"/>
  <c r="F156" i="2"/>
  <c r="F148" i="2"/>
  <c r="F140" i="2"/>
  <c r="F132" i="2"/>
  <c r="F122" i="2"/>
  <c r="F114" i="2"/>
  <c r="F106" i="2"/>
  <c r="F98" i="2"/>
  <c r="F90" i="2"/>
  <c r="F82" i="2"/>
  <c r="F74" i="2"/>
  <c r="F66" i="2"/>
  <c r="F58" i="2"/>
  <c r="F50" i="2"/>
  <c r="F477" i="2"/>
  <c r="F469" i="2"/>
  <c r="F461" i="2"/>
  <c r="F453" i="2"/>
  <c r="F445" i="2"/>
  <c r="F437" i="2"/>
  <c r="F429" i="2"/>
  <c r="F421" i="2"/>
  <c r="F413" i="2"/>
  <c r="F405" i="2"/>
  <c r="F397" i="2"/>
  <c r="F389" i="2"/>
  <c r="F381" i="2"/>
  <c r="F375" i="2"/>
  <c r="F367" i="2"/>
  <c r="F359" i="2"/>
  <c r="F351" i="2"/>
  <c r="F343" i="2"/>
  <c r="F335" i="2"/>
  <c r="F327" i="2"/>
  <c r="F319" i="2"/>
  <c r="F311" i="2"/>
  <c r="F303" i="2"/>
  <c r="F295" i="2"/>
  <c r="F287" i="2"/>
  <c r="F279" i="2"/>
  <c r="F271" i="2"/>
  <c r="F269" i="2"/>
  <c r="F261" i="2"/>
  <c r="F253" i="2"/>
  <c r="F245" i="2"/>
  <c r="F237" i="2"/>
  <c r="F229" i="2"/>
  <c r="F221" i="2"/>
  <c r="F213" i="2"/>
  <c r="F199" i="2"/>
  <c r="F191" i="2"/>
  <c r="F183" i="2"/>
  <c r="F175" i="2"/>
  <c r="F167" i="2"/>
  <c r="F159" i="2"/>
  <c r="F151" i="2"/>
  <c r="F143" i="2"/>
  <c r="F135" i="2"/>
  <c r="F125" i="2"/>
  <c r="F117" i="2"/>
  <c r="F109" i="2"/>
  <c r="F101" i="2"/>
  <c r="F93" i="2"/>
  <c r="F85" i="2"/>
  <c r="F79" i="2"/>
  <c r="F9" i="2"/>
  <c r="F369" i="2"/>
  <c r="F361" i="2"/>
  <c r="F353" i="2"/>
  <c r="F345" i="2"/>
  <c r="F337" i="2"/>
  <c r="F329" i="2"/>
  <c r="F321" i="2"/>
  <c r="F313" i="2"/>
  <c r="F305" i="2"/>
  <c r="F297" i="2"/>
  <c r="F289" i="2"/>
  <c r="F281" i="2"/>
  <c r="F273" i="2"/>
  <c r="F201" i="2"/>
  <c r="F193" i="2"/>
  <c r="F185" i="2"/>
  <c r="F177" i="2"/>
  <c r="F169" i="2"/>
  <c r="F161" i="2"/>
  <c r="F153" i="2"/>
  <c r="F145" i="2"/>
  <c r="F137" i="2"/>
  <c r="F81" i="2"/>
  <c r="F73" i="2"/>
  <c r="F65" i="2"/>
  <c r="F57" i="2"/>
  <c r="F49" i="2"/>
  <c r="F110" i="2"/>
  <c r="F102" i="2"/>
  <c r="F94" i="2"/>
  <c r="F86" i="2"/>
  <c r="F78" i="2"/>
  <c r="F70" i="2"/>
  <c r="F62" i="2"/>
  <c r="F54" i="2"/>
  <c r="F46" i="2"/>
  <c r="F67" i="2"/>
  <c r="F59" i="2"/>
  <c r="F51" i="2"/>
  <c r="AF1498" i="2"/>
  <c r="AC1498" i="2" s="1"/>
  <c r="AE1498" i="2"/>
  <c r="AB1498" i="2" s="1"/>
  <c r="AD1498" i="2"/>
  <c r="AA1498" i="2" s="1"/>
  <c r="AF1494" i="2"/>
  <c r="AC1494" i="2" s="1"/>
  <c r="AE1494" i="2"/>
  <c r="AB1494" i="2" s="1"/>
  <c r="AD1494" i="2"/>
  <c r="AA1494" i="2" s="1"/>
  <c r="AF1490" i="2"/>
  <c r="AC1490" i="2" s="1"/>
  <c r="AE1490" i="2"/>
  <c r="AB1490" i="2" s="1"/>
  <c r="AD1490" i="2"/>
  <c r="AA1490" i="2" s="1"/>
  <c r="AF1486" i="2"/>
  <c r="AC1486" i="2" s="1"/>
  <c r="AE1486" i="2"/>
  <c r="AB1486" i="2" s="1"/>
  <c r="AD1486" i="2"/>
  <c r="AA1486" i="2" s="1"/>
  <c r="AF1482" i="2"/>
  <c r="AC1482" i="2" s="1"/>
  <c r="AE1482" i="2"/>
  <c r="AB1482" i="2" s="1"/>
  <c r="AD1482" i="2"/>
  <c r="AA1482" i="2" s="1"/>
  <c r="AF1478" i="2"/>
  <c r="AC1478" i="2" s="1"/>
  <c r="AE1478" i="2"/>
  <c r="AB1478" i="2" s="1"/>
  <c r="AD1478" i="2"/>
  <c r="AA1478" i="2" s="1"/>
  <c r="AF1474" i="2"/>
  <c r="AC1474" i="2" s="1"/>
  <c r="AE1474" i="2"/>
  <c r="AB1474" i="2" s="1"/>
  <c r="AD1474" i="2"/>
  <c r="AA1474" i="2" s="1"/>
  <c r="AE1468" i="2"/>
  <c r="AB1468" i="2" s="1"/>
  <c r="AF1468" i="2"/>
  <c r="AC1468" i="2" s="1"/>
  <c r="AD1468" i="2"/>
  <c r="AA1468" i="2" s="1"/>
  <c r="AE1464" i="2"/>
  <c r="AB1464" i="2" s="1"/>
  <c r="AF1464" i="2"/>
  <c r="AC1464" i="2" s="1"/>
  <c r="AD1464" i="2"/>
  <c r="AA1464" i="2" s="1"/>
  <c r="AE1460" i="2"/>
  <c r="AB1460" i="2" s="1"/>
  <c r="AF1460" i="2"/>
  <c r="AC1460" i="2" s="1"/>
  <c r="AD1460" i="2"/>
  <c r="AA1460" i="2" s="1"/>
  <c r="AE1456" i="2"/>
  <c r="AB1456" i="2" s="1"/>
  <c r="AF1456" i="2"/>
  <c r="AC1456" i="2" s="1"/>
  <c r="AD1456" i="2"/>
  <c r="AA1456" i="2" s="1"/>
  <c r="AE1452" i="2"/>
  <c r="AB1452" i="2" s="1"/>
  <c r="AF1452" i="2"/>
  <c r="AC1452" i="2" s="1"/>
  <c r="AD1452" i="2"/>
  <c r="AA1452" i="2" s="1"/>
  <c r="AE1448" i="2"/>
  <c r="AB1448" i="2" s="1"/>
  <c r="AF1448" i="2"/>
  <c r="AC1448" i="2" s="1"/>
  <c r="AD1448" i="2"/>
  <c r="AA1448" i="2" s="1"/>
  <c r="AE1444" i="2"/>
  <c r="AB1444" i="2" s="1"/>
  <c r="AF1444" i="2"/>
  <c r="AC1444" i="2" s="1"/>
  <c r="AD1444" i="2"/>
  <c r="AA1444" i="2" s="1"/>
  <c r="AE1440" i="2"/>
  <c r="AB1440" i="2" s="1"/>
  <c r="AF1440" i="2"/>
  <c r="AC1440" i="2" s="1"/>
  <c r="AD1440" i="2"/>
  <c r="AA1440" i="2" s="1"/>
  <c r="AE1434" i="2"/>
  <c r="AB1434" i="2" s="1"/>
  <c r="AD1434" i="2"/>
  <c r="AA1434" i="2" s="1"/>
  <c r="AF1434" i="2"/>
  <c r="AC1434" i="2" s="1"/>
  <c r="AE1430" i="2"/>
  <c r="AB1430" i="2" s="1"/>
  <c r="AD1430" i="2"/>
  <c r="AA1430" i="2" s="1"/>
  <c r="AF1430" i="2"/>
  <c r="AC1430" i="2" s="1"/>
  <c r="AE1426" i="2"/>
  <c r="AB1426" i="2" s="1"/>
  <c r="AD1426" i="2"/>
  <c r="AA1426" i="2" s="1"/>
  <c r="AF1426" i="2"/>
  <c r="AC1426" i="2" s="1"/>
  <c r="AE1422" i="2"/>
  <c r="AB1422" i="2" s="1"/>
  <c r="AD1422" i="2"/>
  <c r="AA1422" i="2" s="1"/>
  <c r="AF1422" i="2"/>
  <c r="AC1422" i="2" s="1"/>
  <c r="AE1418" i="2"/>
  <c r="AB1418" i="2" s="1"/>
  <c r="AD1418" i="2"/>
  <c r="AA1418" i="2" s="1"/>
  <c r="AF1418" i="2"/>
  <c r="AC1418" i="2" s="1"/>
  <c r="AE1414" i="2"/>
  <c r="AB1414" i="2" s="1"/>
  <c r="AD1414" i="2"/>
  <c r="AA1414" i="2" s="1"/>
  <c r="AF1414" i="2"/>
  <c r="AC1414" i="2" s="1"/>
  <c r="AE1410" i="2"/>
  <c r="AB1410" i="2" s="1"/>
  <c r="AD1410" i="2"/>
  <c r="AA1410" i="2" s="1"/>
  <c r="AF1410" i="2"/>
  <c r="AC1410" i="2" s="1"/>
  <c r="AE1406" i="2"/>
  <c r="AB1406" i="2" s="1"/>
  <c r="AD1406" i="2"/>
  <c r="AA1406" i="2" s="1"/>
  <c r="AF1406" i="2"/>
  <c r="AC1406" i="2" s="1"/>
  <c r="AE1402" i="2"/>
  <c r="AB1402" i="2" s="1"/>
  <c r="AD1402" i="2"/>
  <c r="AA1402" i="2" s="1"/>
  <c r="AF1402" i="2"/>
  <c r="AC1402" i="2" s="1"/>
  <c r="AE1398" i="2"/>
  <c r="AB1398" i="2" s="1"/>
  <c r="AD1398" i="2"/>
  <c r="AA1398" i="2" s="1"/>
  <c r="AF1398" i="2"/>
  <c r="AC1398" i="2" s="1"/>
  <c r="AE1394" i="2"/>
  <c r="AB1394" i="2" s="1"/>
  <c r="AD1394" i="2"/>
  <c r="AA1394" i="2" s="1"/>
  <c r="AF1394" i="2"/>
  <c r="AC1394" i="2" s="1"/>
  <c r="AE1390" i="2"/>
  <c r="AB1390" i="2" s="1"/>
  <c r="AD1390" i="2"/>
  <c r="AA1390" i="2" s="1"/>
  <c r="AF1390" i="2"/>
  <c r="AC1390" i="2" s="1"/>
  <c r="AE1388" i="2"/>
  <c r="AB1388" i="2" s="1"/>
  <c r="AD1388" i="2"/>
  <c r="AA1388" i="2" s="1"/>
  <c r="AF1388" i="2"/>
  <c r="AC1388" i="2" s="1"/>
  <c r="AE1384" i="2"/>
  <c r="AB1384" i="2" s="1"/>
  <c r="AD1384" i="2"/>
  <c r="AA1384" i="2" s="1"/>
  <c r="AF1384" i="2"/>
  <c r="AC1384" i="2" s="1"/>
  <c r="AE1380" i="2"/>
  <c r="AB1380" i="2" s="1"/>
  <c r="AD1380" i="2"/>
  <c r="AA1380" i="2" s="1"/>
  <c r="AF1380" i="2"/>
  <c r="AC1380" i="2" s="1"/>
  <c r="AE1376" i="2"/>
  <c r="AB1376" i="2" s="1"/>
  <c r="AD1376" i="2"/>
  <c r="AA1376" i="2" s="1"/>
  <c r="AF1376" i="2"/>
  <c r="AC1376" i="2" s="1"/>
  <c r="AE1372" i="2"/>
  <c r="AB1372" i="2" s="1"/>
  <c r="AD1372" i="2"/>
  <c r="AA1372" i="2" s="1"/>
  <c r="AF1372" i="2"/>
  <c r="AC1372" i="2" s="1"/>
  <c r="AE1368" i="2"/>
  <c r="AB1368" i="2" s="1"/>
  <c r="AD1368" i="2"/>
  <c r="AA1368" i="2" s="1"/>
  <c r="AF1368" i="2"/>
  <c r="AC1368" i="2" s="1"/>
  <c r="AE1364" i="2"/>
  <c r="AB1364" i="2" s="1"/>
  <c r="AD1364" i="2"/>
  <c r="AA1364" i="2" s="1"/>
  <c r="AF1364" i="2"/>
  <c r="AC1364" i="2" s="1"/>
  <c r="AF1360" i="2"/>
  <c r="AC1360" i="2" s="1"/>
  <c r="AE1360" i="2"/>
  <c r="AB1360" i="2" s="1"/>
  <c r="AD1360" i="2"/>
  <c r="AA1360" i="2" s="1"/>
  <c r="AF1356" i="2"/>
  <c r="AC1356" i="2" s="1"/>
  <c r="AE1356" i="2"/>
  <c r="AB1356" i="2" s="1"/>
  <c r="AD1356" i="2"/>
  <c r="AA1356" i="2" s="1"/>
  <c r="AF1354" i="2"/>
  <c r="AC1354" i="2" s="1"/>
  <c r="AE1354" i="2"/>
  <c r="AB1354" i="2" s="1"/>
  <c r="AD1354" i="2"/>
  <c r="AA1354" i="2" s="1"/>
  <c r="AE1350" i="2"/>
  <c r="AB1350" i="2" s="1"/>
  <c r="AD1350" i="2"/>
  <c r="AA1350" i="2" s="1"/>
  <c r="AF1350" i="2"/>
  <c r="AC1350" i="2" s="1"/>
  <c r="AE1346" i="2"/>
  <c r="AB1346" i="2" s="1"/>
  <c r="AD1346" i="2"/>
  <c r="AA1346" i="2" s="1"/>
  <c r="AF1346" i="2"/>
  <c r="AC1346" i="2" s="1"/>
  <c r="AE1342" i="2"/>
  <c r="AB1342" i="2" s="1"/>
  <c r="AD1342" i="2"/>
  <c r="AA1342" i="2" s="1"/>
  <c r="AF1342" i="2"/>
  <c r="AC1342" i="2" s="1"/>
  <c r="AE1338" i="2"/>
  <c r="AB1338" i="2" s="1"/>
  <c r="AD1338" i="2"/>
  <c r="AA1338" i="2" s="1"/>
  <c r="AF1338" i="2"/>
  <c r="AC1338" i="2" s="1"/>
  <c r="AE1334" i="2"/>
  <c r="AB1334" i="2" s="1"/>
  <c r="AD1334" i="2"/>
  <c r="AA1334" i="2" s="1"/>
  <c r="AF1334" i="2"/>
  <c r="AC1334" i="2" s="1"/>
  <c r="AE1330" i="2"/>
  <c r="AB1330" i="2" s="1"/>
  <c r="AD1330" i="2"/>
  <c r="AA1330" i="2" s="1"/>
  <c r="AF1330" i="2"/>
  <c r="AC1330" i="2" s="1"/>
  <c r="AE1326" i="2"/>
  <c r="AB1326" i="2" s="1"/>
  <c r="AD1326" i="2"/>
  <c r="AA1326" i="2" s="1"/>
  <c r="AF1326" i="2"/>
  <c r="AC1326" i="2" s="1"/>
  <c r="AE1322" i="2"/>
  <c r="AB1322" i="2" s="1"/>
  <c r="AD1322" i="2"/>
  <c r="AA1322" i="2" s="1"/>
  <c r="AF1322" i="2"/>
  <c r="AC1322" i="2" s="1"/>
  <c r="AE1318" i="2"/>
  <c r="AB1318" i="2" s="1"/>
  <c r="AD1318" i="2"/>
  <c r="AA1318" i="2" s="1"/>
  <c r="AF1318" i="2"/>
  <c r="AC1318" i="2" s="1"/>
  <c r="AE1314" i="2"/>
  <c r="AB1314" i="2" s="1"/>
  <c r="AD1314" i="2"/>
  <c r="AA1314" i="2" s="1"/>
  <c r="AF1314" i="2"/>
  <c r="AC1314" i="2" s="1"/>
  <c r="AE1310" i="2"/>
  <c r="AB1310" i="2" s="1"/>
  <c r="AD1310" i="2"/>
  <c r="AA1310" i="2" s="1"/>
  <c r="AF1310" i="2"/>
  <c r="AC1310" i="2" s="1"/>
  <c r="AE1308" i="2"/>
  <c r="AB1308" i="2" s="1"/>
  <c r="AD1308" i="2"/>
  <c r="AA1308" i="2" s="1"/>
  <c r="AF1308" i="2"/>
  <c r="AC1308" i="2" s="1"/>
  <c r="AE1304" i="2"/>
  <c r="AB1304" i="2" s="1"/>
  <c r="AD1304" i="2"/>
  <c r="AA1304" i="2" s="1"/>
  <c r="AF1304" i="2"/>
  <c r="AC1304" i="2" s="1"/>
  <c r="AE1300" i="2"/>
  <c r="AB1300" i="2" s="1"/>
  <c r="AD1300" i="2"/>
  <c r="AA1300" i="2" s="1"/>
  <c r="AF1300" i="2"/>
  <c r="AC1300" i="2" s="1"/>
  <c r="AE1298" i="2"/>
  <c r="AB1298" i="2" s="1"/>
  <c r="AD1298" i="2"/>
  <c r="AA1298" i="2" s="1"/>
  <c r="AF1298" i="2"/>
  <c r="AC1298" i="2" s="1"/>
  <c r="AE1294" i="2"/>
  <c r="AB1294" i="2" s="1"/>
  <c r="AD1294" i="2"/>
  <c r="AA1294" i="2" s="1"/>
  <c r="AF1294" i="2"/>
  <c r="AC1294" i="2" s="1"/>
  <c r="AE1290" i="2"/>
  <c r="AB1290" i="2" s="1"/>
  <c r="AD1290" i="2"/>
  <c r="AA1290" i="2" s="1"/>
  <c r="AF1290" i="2"/>
  <c r="AC1290" i="2" s="1"/>
  <c r="AE1286" i="2"/>
  <c r="AB1286" i="2" s="1"/>
  <c r="AD1286" i="2"/>
  <c r="AA1286" i="2" s="1"/>
  <c r="AF1286" i="2"/>
  <c r="AC1286" i="2" s="1"/>
  <c r="AE1282" i="2"/>
  <c r="AB1282" i="2" s="1"/>
  <c r="AD1282" i="2"/>
  <c r="AA1282" i="2" s="1"/>
  <c r="AF1282" i="2"/>
  <c r="AC1282" i="2" s="1"/>
  <c r="AE1278" i="2"/>
  <c r="AB1278" i="2" s="1"/>
  <c r="AD1278" i="2"/>
  <c r="AA1278" i="2" s="1"/>
  <c r="AF1278" i="2"/>
  <c r="AC1278" i="2" s="1"/>
  <c r="AE1274" i="2"/>
  <c r="AB1274" i="2" s="1"/>
  <c r="AD1274" i="2"/>
  <c r="AA1274" i="2" s="1"/>
  <c r="AF1274" i="2"/>
  <c r="AC1274" i="2" s="1"/>
  <c r="AE1270" i="2"/>
  <c r="AB1270" i="2" s="1"/>
  <c r="AD1270" i="2"/>
  <c r="AA1270" i="2" s="1"/>
  <c r="AF1270" i="2"/>
  <c r="AC1270" i="2" s="1"/>
  <c r="AE1266" i="2"/>
  <c r="AB1266" i="2" s="1"/>
  <c r="AD1266" i="2"/>
  <c r="AA1266" i="2" s="1"/>
  <c r="AF1266" i="2"/>
  <c r="AC1266" i="2" s="1"/>
  <c r="AE1262" i="2"/>
  <c r="AB1262" i="2" s="1"/>
  <c r="AD1262" i="2"/>
  <c r="AA1262" i="2" s="1"/>
  <c r="AF1262" i="2"/>
  <c r="AC1262" i="2" s="1"/>
  <c r="AE1258" i="2"/>
  <c r="AB1258" i="2" s="1"/>
  <c r="AD1258" i="2"/>
  <c r="AA1258" i="2" s="1"/>
  <c r="AF1258" i="2"/>
  <c r="AC1258" i="2" s="1"/>
  <c r="AE1254" i="2"/>
  <c r="AB1254" i="2" s="1"/>
  <c r="AD1254" i="2"/>
  <c r="AA1254" i="2" s="1"/>
  <c r="AF1254" i="2"/>
  <c r="AC1254" i="2" s="1"/>
  <c r="AE1250" i="2"/>
  <c r="AB1250" i="2" s="1"/>
  <c r="AD1250" i="2"/>
  <c r="AA1250" i="2" s="1"/>
  <c r="AF1250" i="2"/>
  <c r="AC1250" i="2" s="1"/>
  <c r="AE1246" i="2"/>
  <c r="AB1246" i="2" s="1"/>
  <c r="AD1246" i="2"/>
  <c r="AA1246" i="2" s="1"/>
  <c r="AF1246" i="2"/>
  <c r="AC1246" i="2" s="1"/>
  <c r="AE1242" i="2"/>
  <c r="AB1242" i="2" s="1"/>
  <c r="AD1242" i="2"/>
  <c r="AA1242" i="2" s="1"/>
  <c r="AF1242" i="2"/>
  <c r="AC1242" i="2" s="1"/>
  <c r="AE1238" i="2"/>
  <c r="AB1238" i="2" s="1"/>
  <c r="AD1238" i="2"/>
  <c r="AA1238" i="2" s="1"/>
  <c r="AF1238" i="2"/>
  <c r="AC1238" i="2" s="1"/>
  <c r="AE1234" i="2"/>
  <c r="AB1234" i="2" s="1"/>
  <c r="AD1234" i="2"/>
  <c r="AA1234" i="2" s="1"/>
  <c r="AF1234" i="2"/>
  <c r="AC1234" i="2" s="1"/>
  <c r="AE1230" i="2"/>
  <c r="AB1230" i="2" s="1"/>
  <c r="AF1230" i="2"/>
  <c r="AC1230" i="2" s="1"/>
  <c r="AD1230" i="2"/>
  <c r="AA1230" i="2" s="1"/>
  <c r="AE1226" i="2"/>
  <c r="AB1226" i="2" s="1"/>
  <c r="AF1226" i="2"/>
  <c r="AC1226" i="2" s="1"/>
  <c r="AD1226" i="2"/>
  <c r="AA1226" i="2" s="1"/>
  <c r="AE1222" i="2"/>
  <c r="AB1222" i="2" s="1"/>
  <c r="AF1222" i="2"/>
  <c r="AC1222" i="2" s="1"/>
  <c r="AD1222" i="2"/>
  <c r="AA1222" i="2" s="1"/>
  <c r="AE1218" i="2"/>
  <c r="AB1218" i="2" s="1"/>
  <c r="AF1218" i="2"/>
  <c r="AC1218" i="2" s="1"/>
  <c r="AD1218" i="2"/>
  <c r="AA1218" i="2" s="1"/>
  <c r="AE1214" i="2"/>
  <c r="AB1214" i="2" s="1"/>
  <c r="AF1214" i="2"/>
  <c r="AC1214" i="2" s="1"/>
  <c r="AD1214" i="2"/>
  <c r="AA1214" i="2" s="1"/>
  <c r="AE1210" i="2"/>
  <c r="AB1210" i="2" s="1"/>
  <c r="AF1210" i="2"/>
  <c r="AC1210" i="2" s="1"/>
  <c r="AD1210" i="2"/>
  <c r="AA1210" i="2" s="1"/>
  <c r="AE1206" i="2"/>
  <c r="AB1206" i="2" s="1"/>
  <c r="AF1206" i="2"/>
  <c r="AC1206" i="2" s="1"/>
  <c r="AD1206" i="2"/>
  <c r="AA1206" i="2" s="1"/>
  <c r="AE1202" i="2"/>
  <c r="AB1202" i="2" s="1"/>
  <c r="AF1202" i="2"/>
  <c r="AC1202" i="2" s="1"/>
  <c r="AD1202" i="2"/>
  <c r="AA1202" i="2" s="1"/>
  <c r="AE1198" i="2"/>
  <c r="AB1198" i="2" s="1"/>
  <c r="AF1198" i="2"/>
  <c r="AC1198" i="2" s="1"/>
  <c r="AD1198" i="2"/>
  <c r="AA1198" i="2" s="1"/>
  <c r="AE1194" i="2"/>
  <c r="AB1194" i="2" s="1"/>
  <c r="AF1194" i="2"/>
  <c r="AC1194" i="2" s="1"/>
  <c r="AD1194" i="2"/>
  <c r="AA1194" i="2" s="1"/>
  <c r="AE1190" i="2"/>
  <c r="AB1190" i="2" s="1"/>
  <c r="AF1190" i="2"/>
  <c r="AC1190" i="2" s="1"/>
  <c r="AD1190" i="2"/>
  <c r="AA1190" i="2" s="1"/>
  <c r="AE1186" i="2"/>
  <c r="AB1186" i="2" s="1"/>
  <c r="AF1186" i="2"/>
  <c r="AC1186" i="2" s="1"/>
  <c r="AD1186" i="2"/>
  <c r="AA1186" i="2" s="1"/>
  <c r="AE1182" i="2"/>
  <c r="AB1182" i="2" s="1"/>
  <c r="AF1182" i="2"/>
  <c r="AC1182" i="2" s="1"/>
  <c r="AD1182" i="2"/>
  <c r="AA1182" i="2" s="1"/>
  <c r="AE1178" i="2"/>
  <c r="AB1178" i="2" s="1"/>
  <c r="AF1178" i="2"/>
  <c r="AC1178" i="2" s="1"/>
  <c r="AD1178" i="2"/>
  <c r="AA1178" i="2" s="1"/>
  <c r="AE1174" i="2"/>
  <c r="AB1174" i="2" s="1"/>
  <c r="AF1174" i="2"/>
  <c r="AC1174" i="2" s="1"/>
  <c r="AD1174" i="2"/>
  <c r="AA1174" i="2" s="1"/>
  <c r="AE1170" i="2"/>
  <c r="AB1170" i="2" s="1"/>
  <c r="AF1170" i="2"/>
  <c r="AC1170" i="2" s="1"/>
  <c r="AD1170" i="2"/>
  <c r="AA1170" i="2" s="1"/>
  <c r="AE1166" i="2"/>
  <c r="AB1166" i="2" s="1"/>
  <c r="AF1166" i="2"/>
  <c r="AC1166" i="2" s="1"/>
  <c r="AD1166" i="2"/>
  <c r="AA1166" i="2" s="1"/>
  <c r="AE1162" i="2"/>
  <c r="AB1162" i="2" s="1"/>
  <c r="AF1162" i="2"/>
  <c r="AC1162" i="2" s="1"/>
  <c r="AD1162" i="2"/>
  <c r="AA1162" i="2" s="1"/>
  <c r="AE1158" i="2"/>
  <c r="AB1158" i="2" s="1"/>
  <c r="AF1158" i="2"/>
  <c r="AC1158" i="2" s="1"/>
  <c r="AD1158" i="2"/>
  <c r="AA1158" i="2" s="1"/>
  <c r="AE1154" i="2"/>
  <c r="AB1154" i="2" s="1"/>
  <c r="AF1154" i="2"/>
  <c r="AC1154" i="2" s="1"/>
  <c r="AD1154" i="2"/>
  <c r="AA1154" i="2" s="1"/>
  <c r="AE1150" i="2"/>
  <c r="AB1150" i="2" s="1"/>
  <c r="AF1150" i="2"/>
  <c r="AC1150" i="2" s="1"/>
  <c r="AD1150" i="2"/>
  <c r="AA1150" i="2" s="1"/>
  <c r="AE1146" i="2"/>
  <c r="AB1146" i="2" s="1"/>
  <c r="AF1146" i="2"/>
  <c r="AC1146" i="2" s="1"/>
  <c r="AD1146" i="2"/>
  <c r="AA1146" i="2" s="1"/>
  <c r="AE1142" i="2"/>
  <c r="AB1142" i="2" s="1"/>
  <c r="AF1142" i="2"/>
  <c r="AC1142" i="2" s="1"/>
  <c r="AD1142" i="2"/>
  <c r="AA1142" i="2" s="1"/>
  <c r="AE1138" i="2"/>
  <c r="AB1138" i="2" s="1"/>
  <c r="AF1138" i="2"/>
  <c r="AC1138" i="2" s="1"/>
  <c r="AD1138" i="2"/>
  <c r="AA1138" i="2" s="1"/>
  <c r="AE1134" i="2"/>
  <c r="AB1134" i="2" s="1"/>
  <c r="AF1134" i="2"/>
  <c r="AC1134" i="2" s="1"/>
  <c r="AD1134" i="2"/>
  <c r="AA1134" i="2" s="1"/>
  <c r="AE1130" i="2"/>
  <c r="AB1130" i="2" s="1"/>
  <c r="AF1130" i="2"/>
  <c r="AC1130" i="2" s="1"/>
  <c r="AD1130" i="2"/>
  <c r="AA1130" i="2" s="1"/>
  <c r="AE1128" i="2"/>
  <c r="AB1128" i="2" s="1"/>
  <c r="AF1128" i="2"/>
  <c r="AC1128" i="2" s="1"/>
  <c r="AD1128" i="2"/>
  <c r="AA1128" i="2" s="1"/>
  <c r="AE1124" i="2"/>
  <c r="AB1124" i="2" s="1"/>
  <c r="AF1124" i="2"/>
  <c r="AC1124" i="2" s="1"/>
  <c r="AD1124" i="2"/>
  <c r="AA1124" i="2" s="1"/>
  <c r="AE1120" i="2"/>
  <c r="AB1120" i="2" s="1"/>
  <c r="AF1120" i="2"/>
  <c r="AC1120" i="2" s="1"/>
  <c r="AD1120" i="2"/>
  <c r="AA1120" i="2" s="1"/>
  <c r="AE1116" i="2"/>
  <c r="AB1116" i="2" s="1"/>
  <c r="AF1116" i="2"/>
  <c r="AC1116" i="2" s="1"/>
  <c r="AD1116" i="2"/>
  <c r="AA1116" i="2" s="1"/>
  <c r="AE1112" i="2"/>
  <c r="AB1112" i="2" s="1"/>
  <c r="AF1112" i="2"/>
  <c r="AC1112" i="2" s="1"/>
  <c r="AD1112" i="2"/>
  <c r="AA1112" i="2" s="1"/>
  <c r="AE1108" i="2"/>
  <c r="AB1108" i="2" s="1"/>
  <c r="AF1108" i="2"/>
  <c r="AC1108" i="2" s="1"/>
  <c r="AD1108" i="2"/>
  <c r="AA1108" i="2" s="1"/>
  <c r="AE1104" i="2"/>
  <c r="AB1104" i="2" s="1"/>
  <c r="AF1104" i="2"/>
  <c r="AC1104" i="2" s="1"/>
  <c r="AD1104" i="2"/>
  <c r="AA1104" i="2" s="1"/>
  <c r="AE1100" i="2"/>
  <c r="AB1100" i="2" s="1"/>
  <c r="AF1100" i="2"/>
  <c r="AC1100" i="2" s="1"/>
  <c r="AD1100" i="2"/>
  <c r="AA1100" i="2" s="1"/>
  <c r="AE1096" i="2"/>
  <c r="AB1096" i="2" s="1"/>
  <c r="AF1096" i="2"/>
  <c r="AC1096" i="2" s="1"/>
  <c r="AD1096" i="2"/>
  <c r="AA1096" i="2" s="1"/>
  <c r="AE1092" i="2"/>
  <c r="AB1092" i="2" s="1"/>
  <c r="AF1092" i="2"/>
  <c r="AC1092" i="2" s="1"/>
  <c r="AD1092" i="2"/>
  <c r="AA1092" i="2" s="1"/>
  <c r="AE1088" i="2"/>
  <c r="AB1088" i="2" s="1"/>
  <c r="AF1088" i="2"/>
  <c r="AC1088" i="2" s="1"/>
  <c r="AD1088" i="2"/>
  <c r="AA1088" i="2" s="1"/>
  <c r="AE1084" i="2"/>
  <c r="AB1084" i="2" s="1"/>
  <c r="AF1084" i="2"/>
  <c r="AC1084" i="2" s="1"/>
  <c r="AD1084" i="2"/>
  <c r="AA1084" i="2" s="1"/>
  <c r="AE1080" i="2"/>
  <c r="AB1080" i="2" s="1"/>
  <c r="AF1080" i="2"/>
  <c r="AC1080" i="2" s="1"/>
  <c r="AD1080" i="2"/>
  <c r="AA1080" i="2" s="1"/>
  <c r="AE1076" i="2"/>
  <c r="AB1076" i="2" s="1"/>
  <c r="AF1076" i="2"/>
  <c r="AC1076" i="2" s="1"/>
  <c r="AD1076" i="2"/>
  <c r="AA1076" i="2" s="1"/>
  <c r="AE1072" i="2"/>
  <c r="AB1072" i="2" s="1"/>
  <c r="AF1072" i="2"/>
  <c r="AC1072" i="2" s="1"/>
  <c r="AD1072" i="2"/>
  <c r="AA1072" i="2" s="1"/>
  <c r="AE1068" i="2"/>
  <c r="AB1068" i="2" s="1"/>
  <c r="AF1068" i="2"/>
  <c r="AC1068" i="2" s="1"/>
  <c r="AD1068" i="2"/>
  <c r="AA1068" i="2" s="1"/>
  <c r="AE1064" i="2"/>
  <c r="AB1064" i="2" s="1"/>
  <c r="AF1064" i="2"/>
  <c r="AC1064" i="2" s="1"/>
  <c r="AD1064" i="2"/>
  <c r="AA1064" i="2" s="1"/>
  <c r="AE1060" i="2"/>
  <c r="AB1060" i="2" s="1"/>
  <c r="AF1060" i="2"/>
  <c r="AC1060" i="2" s="1"/>
  <c r="AD1060" i="2"/>
  <c r="AA1060" i="2" s="1"/>
  <c r="AE1056" i="2"/>
  <c r="AB1056" i="2" s="1"/>
  <c r="AF1056" i="2"/>
  <c r="AC1056" i="2" s="1"/>
  <c r="AD1056" i="2"/>
  <c r="AA1056" i="2" s="1"/>
  <c r="AE1052" i="2"/>
  <c r="AB1052" i="2" s="1"/>
  <c r="AF1052" i="2"/>
  <c r="AC1052" i="2" s="1"/>
  <c r="AD1052" i="2"/>
  <c r="AA1052" i="2" s="1"/>
  <c r="AE1048" i="2"/>
  <c r="AB1048" i="2" s="1"/>
  <c r="AF1048" i="2"/>
  <c r="AC1048" i="2" s="1"/>
  <c r="AD1048" i="2"/>
  <c r="AA1048" i="2" s="1"/>
  <c r="AE1044" i="2"/>
  <c r="AB1044" i="2" s="1"/>
  <c r="AF1044" i="2"/>
  <c r="AC1044" i="2" s="1"/>
  <c r="AD1044" i="2"/>
  <c r="AA1044" i="2" s="1"/>
  <c r="AE1040" i="2"/>
  <c r="AB1040" i="2" s="1"/>
  <c r="AF1040" i="2"/>
  <c r="AC1040" i="2" s="1"/>
  <c r="AD1040" i="2"/>
  <c r="AA1040" i="2" s="1"/>
  <c r="AF1036" i="2"/>
  <c r="AC1036" i="2" s="1"/>
  <c r="AE1036" i="2"/>
  <c r="AB1036" i="2" s="1"/>
  <c r="AD1036" i="2"/>
  <c r="AA1036" i="2" s="1"/>
  <c r="AF1032" i="2"/>
  <c r="AC1032" i="2" s="1"/>
  <c r="AE1032" i="2"/>
  <c r="AB1032" i="2" s="1"/>
  <c r="AD1032" i="2"/>
  <c r="AA1032" i="2" s="1"/>
  <c r="AF1028" i="2"/>
  <c r="AC1028" i="2" s="1"/>
  <c r="AE1028" i="2"/>
  <c r="AB1028" i="2" s="1"/>
  <c r="AD1028" i="2"/>
  <c r="AA1028" i="2" s="1"/>
  <c r="AF1024" i="2"/>
  <c r="AC1024" i="2" s="1"/>
  <c r="AE1024" i="2"/>
  <c r="AB1024" i="2" s="1"/>
  <c r="AD1024" i="2"/>
  <c r="AA1024" i="2" s="1"/>
  <c r="AF1020" i="2"/>
  <c r="AC1020" i="2" s="1"/>
  <c r="AE1020" i="2"/>
  <c r="AB1020" i="2" s="1"/>
  <c r="AD1020" i="2"/>
  <c r="AA1020" i="2" s="1"/>
  <c r="AF1016" i="2"/>
  <c r="AC1016" i="2" s="1"/>
  <c r="AE1016" i="2"/>
  <c r="AB1016" i="2" s="1"/>
  <c r="AD1016" i="2"/>
  <c r="AA1016" i="2" s="1"/>
  <c r="AF1012" i="2"/>
  <c r="AC1012" i="2" s="1"/>
  <c r="AE1012" i="2"/>
  <c r="AB1012" i="2" s="1"/>
  <c r="AD1012" i="2"/>
  <c r="AA1012" i="2" s="1"/>
  <c r="AF1008" i="2"/>
  <c r="AC1008" i="2" s="1"/>
  <c r="AE1008" i="2"/>
  <c r="AB1008" i="2" s="1"/>
  <c r="AD1008" i="2"/>
  <c r="AA1008" i="2" s="1"/>
  <c r="AF1004" i="2"/>
  <c r="AC1004" i="2" s="1"/>
  <c r="AE1004" i="2"/>
  <c r="AB1004" i="2" s="1"/>
  <c r="AD1004" i="2"/>
  <c r="AA1004" i="2" s="1"/>
  <c r="AF1000" i="2"/>
  <c r="AC1000" i="2" s="1"/>
  <c r="AE1000" i="2"/>
  <c r="AB1000" i="2" s="1"/>
  <c r="AD1000" i="2"/>
  <c r="AA1000" i="2" s="1"/>
  <c r="AF996" i="2"/>
  <c r="AC996" i="2" s="1"/>
  <c r="AE996" i="2"/>
  <c r="AB996" i="2" s="1"/>
  <c r="AD996" i="2"/>
  <c r="AA996" i="2" s="1"/>
  <c r="AF992" i="2"/>
  <c r="AC992" i="2" s="1"/>
  <c r="AE992" i="2"/>
  <c r="AB992" i="2" s="1"/>
  <c r="AD992" i="2"/>
  <c r="AA992" i="2" s="1"/>
  <c r="AE1497" i="2"/>
  <c r="AB1497" i="2" s="1"/>
  <c r="AD1497" i="2"/>
  <c r="AA1497" i="2" s="1"/>
  <c r="AF1497" i="2"/>
  <c r="AC1497" i="2" s="1"/>
  <c r="AE1493" i="2"/>
  <c r="AB1493" i="2" s="1"/>
  <c r="AD1493" i="2"/>
  <c r="AA1493" i="2" s="1"/>
  <c r="AF1493" i="2"/>
  <c r="AC1493" i="2" s="1"/>
  <c r="AE1489" i="2"/>
  <c r="AB1489" i="2" s="1"/>
  <c r="AD1489" i="2"/>
  <c r="AA1489" i="2" s="1"/>
  <c r="AF1489" i="2"/>
  <c r="AC1489" i="2" s="1"/>
  <c r="AE1485" i="2"/>
  <c r="AB1485" i="2" s="1"/>
  <c r="AD1485" i="2"/>
  <c r="AA1485" i="2" s="1"/>
  <c r="AF1485" i="2"/>
  <c r="AC1485" i="2" s="1"/>
  <c r="AE1481" i="2"/>
  <c r="AB1481" i="2" s="1"/>
  <c r="AD1481" i="2"/>
  <c r="AA1481" i="2" s="1"/>
  <c r="AF1481" i="2"/>
  <c r="AC1481" i="2" s="1"/>
  <c r="AE1477" i="2"/>
  <c r="AB1477" i="2" s="1"/>
  <c r="AD1477" i="2"/>
  <c r="AA1477" i="2" s="1"/>
  <c r="AF1477" i="2"/>
  <c r="AC1477" i="2" s="1"/>
  <c r="AE1473" i="2"/>
  <c r="AB1473" i="2" s="1"/>
  <c r="AD1473" i="2"/>
  <c r="AA1473" i="2" s="1"/>
  <c r="AF1473" i="2"/>
  <c r="AC1473" i="2" s="1"/>
  <c r="AE1471" i="2"/>
  <c r="AB1471" i="2" s="1"/>
  <c r="AD1471" i="2"/>
  <c r="AA1471" i="2" s="1"/>
  <c r="AF1471" i="2"/>
  <c r="AC1471" i="2" s="1"/>
  <c r="AE1469" i="2"/>
  <c r="AB1469" i="2" s="1"/>
  <c r="AF1469" i="2"/>
  <c r="AC1469" i="2" s="1"/>
  <c r="AD1469" i="2"/>
  <c r="AA1469" i="2" s="1"/>
  <c r="AE1465" i="2"/>
  <c r="AB1465" i="2" s="1"/>
  <c r="AF1465" i="2"/>
  <c r="AC1465" i="2" s="1"/>
  <c r="AD1465" i="2"/>
  <c r="AA1465" i="2" s="1"/>
  <c r="AE1461" i="2"/>
  <c r="AB1461" i="2" s="1"/>
  <c r="AF1461" i="2"/>
  <c r="AC1461" i="2" s="1"/>
  <c r="AD1461" i="2"/>
  <c r="AA1461" i="2" s="1"/>
  <c r="AE1457" i="2"/>
  <c r="AB1457" i="2" s="1"/>
  <c r="AF1457" i="2"/>
  <c r="AC1457" i="2" s="1"/>
  <c r="AD1457" i="2"/>
  <c r="AA1457" i="2" s="1"/>
  <c r="AE1453" i="2"/>
  <c r="AB1453" i="2" s="1"/>
  <c r="AF1453" i="2"/>
  <c r="AC1453" i="2" s="1"/>
  <c r="AD1453" i="2"/>
  <c r="AA1453" i="2" s="1"/>
  <c r="AE1449" i="2"/>
  <c r="AB1449" i="2" s="1"/>
  <c r="AF1449" i="2"/>
  <c r="AC1449" i="2" s="1"/>
  <c r="AD1449" i="2"/>
  <c r="AA1449" i="2" s="1"/>
  <c r="AF1445" i="2"/>
  <c r="AC1445" i="2" s="1"/>
  <c r="AE1445" i="2"/>
  <c r="AB1445" i="2" s="1"/>
  <c r="AD1445" i="2"/>
  <c r="AA1445" i="2" s="1"/>
  <c r="AE1441" i="2"/>
  <c r="AB1441" i="2" s="1"/>
  <c r="AF1441" i="2"/>
  <c r="AC1441" i="2" s="1"/>
  <c r="AD1441" i="2"/>
  <c r="AA1441" i="2" s="1"/>
  <c r="AE1437" i="2"/>
  <c r="AB1437" i="2" s="1"/>
  <c r="AF1437" i="2"/>
  <c r="AC1437" i="2" s="1"/>
  <c r="AD1437" i="2"/>
  <c r="AA1437" i="2" s="1"/>
  <c r="AF1433" i="2"/>
  <c r="AC1433" i="2" s="1"/>
  <c r="AE1433" i="2"/>
  <c r="AB1433" i="2" s="1"/>
  <c r="AD1433" i="2"/>
  <c r="AA1433" i="2" s="1"/>
  <c r="AF1429" i="2"/>
  <c r="AC1429" i="2" s="1"/>
  <c r="AE1429" i="2"/>
  <c r="AB1429" i="2" s="1"/>
  <c r="AD1429" i="2"/>
  <c r="AA1429" i="2" s="1"/>
  <c r="AF1425" i="2"/>
  <c r="AC1425" i="2" s="1"/>
  <c r="AE1425" i="2"/>
  <c r="AB1425" i="2" s="1"/>
  <c r="AD1425" i="2"/>
  <c r="AA1425" i="2" s="1"/>
  <c r="AF1421" i="2"/>
  <c r="AC1421" i="2" s="1"/>
  <c r="AE1421" i="2"/>
  <c r="AB1421" i="2" s="1"/>
  <c r="AD1421" i="2"/>
  <c r="AA1421" i="2" s="1"/>
  <c r="AF1417" i="2"/>
  <c r="AC1417" i="2" s="1"/>
  <c r="AE1417" i="2"/>
  <c r="AB1417" i="2" s="1"/>
  <c r="AD1417" i="2"/>
  <c r="AA1417" i="2" s="1"/>
  <c r="AF1413" i="2"/>
  <c r="AC1413" i="2" s="1"/>
  <c r="AE1413" i="2"/>
  <c r="AB1413" i="2" s="1"/>
  <c r="AD1413" i="2"/>
  <c r="AA1413" i="2" s="1"/>
  <c r="AF1409" i="2"/>
  <c r="AC1409" i="2" s="1"/>
  <c r="AE1409" i="2"/>
  <c r="AB1409" i="2" s="1"/>
  <c r="AD1409" i="2"/>
  <c r="AA1409" i="2" s="1"/>
  <c r="AF1405" i="2"/>
  <c r="AC1405" i="2" s="1"/>
  <c r="AE1405" i="2"/>
  <c r="AB1405" i="2" s="1"/>
  <c r="AD1405" i="2"/>
  <c r="AA1405" i="2" s="1"/>
  <c r="AF1401" i="2"/>
  <c r="AC1401" i="2" s="1"/>
  <c r="AE1401" i="2"/>
  <c r="AB1401" i="2" s="1"/>
  <c r="AD1401" i="2"/>
  <c r="AA1401" i="2" s="1"/>
  <c r="AF1397" i="2"/>
  <c r="AC1397" i="2" s="1"/>
  <c r="AE1397" i="2"/>
  <c r="AB1397" i="2" s="1"/>
  <c r="AD1397" i="2"/>
  <c r="AA1397" i="2" s="1"/>
  <c r="AF1393" i="2"/>
  <c r="AC1393" i="2" s="1"/>
  <c r="AE1393" i="2"/>
  <c r="AB1393" i="2" s="1"/>
  <c r="AD1393" i="2"/>
  <c r="AA1393" i="2" s="1"/>
  <c r="AF1387" i="2"/>
  <c r="AC1387" i="2" s="1"/>
  <c r="AE1387" i="2"/>
  <c r="AB1387" i="2" s="1"/>
  <c r="AD1387" i="2"/>
  <c r="AA1387" i="2" s="1"/>
  <c r="AF1383" i="2"/>
  <c r="AC1383" i="2" s="1"/>
  <c r="AE1383" i="2"/>
  <c r="AB1383" i="2" s="1"/>
  <c r="AD1383" i="2"/>
  <c r="AA1383" i="2" s="1"/>
  <c r="AF1379" i="2"/>
  <c r="AC1379" i="2" s="1"/>
  <c r="AE1379" i="2"/>
  <c r="AB1379" i="2" s="1"/>
  <c r="AD1379" i="2"/>
  <c r="AA1379" i="2" s="1"/>
  <c r="AF1375" i="2"/>
  <c r="AC1375" i="2" s="1"/>
  <c r="AE1375" i="2"/>
  <c r="AB1375" i="2" s="1"/>
  <c r="AD1375" i="2"/>
  <c r="AA1375" i="2" s="1"/>
  <c r="AF1371" i="2"/>
  <c r="AC1371" i="2" s="1"/>
  <c r="AE1371" i="2"/>
  <c r="AB1371" i="2" s="1"/>
  <c r="AD1371" i="2"/>
  <c r="AA1371" i="2" s="1"/>
  <c r="AF1367" i="2"/>
  <c r="AC1367" i="2" s="1"/>
  <c r="AE1367" i="2"/>
  <c r="AB1367" i="2" s="1"/>
  <c r="AD1367" i="2"/>
  <c r="AA1367" i="2" s="1"/>
  <c r="AF1363" i="2"/>
  <c r="AC1363" i="2" s="1"/>
  <c r="AE1363" i="2"/>
  <c r="AB1363" i="2" s="1"/>
  <c r="AD1363" i="2"/>
  <c r="AA1363" i="2" s="1"/>
  <c r="AD1359" i="2"/>
  <c r="AA1359" i="2" s="1"/>
  <c r="AF1359" i="2"/>
  <c r="AC1359" i="2" s="1"/>
  <c r="AE1359" i="2"/>
  <c r="AB1359" i="2" s="1"/>
  <c r="AD1355" i="2"/>
  <c r="AA1355" i="2" s="1"/>
  <c r="AF1355" i="2"/>
  <c r="AC1355" i="2" s="1"/>
  <c r="AE1355" i="2"/>
  <c r="AB1355" i="2" s="1"/>
  <c r="AE1351" i="2"/>
  <c r="AB1351" i="2" s="1"/>
  <c r="AD1351" i="2"/>
  <c r="AA1351" i="2" s="1"/>
  <c r="AF1351" i="2"/>
  <c r="AC1351" i="2" s="1"/>
  <c r="AE1347" i="2"/>
  <c r="AB1347" i="2" s="1"/>
  <c r="AD1347" i="2"/>
  <c r="AA1347" i="2" s="1"/>
  <c r="AF1347" i="2"/>
  <c r="AC1347" i="2" s="1"/>
  <c r="AE1343" i="2"/>
  <c r="AB1343" i="2" s="1"/>
  <c r="AD1343" i="2"/>
  <c r="AA1343" i="2" s="1"/>
  <c r="AF1343" i="2"/>
  <c r="AC1343" i="2" s="1"/>
  <c r="AE1339" i="2"/>
  <c r="AB1339" i="2" s="1"/>
  <c r="AD1339" i="2"/>
  <c r="AA1339" i="2" s="1"/>
  <c r="AF1339" i="2"/>
  <c r="AC1339" i="2" s="1"/>
  <c r="AE1335" i="2"/>
  <c r="AB1335" i="2" s="1"/>
  <c r="AD1335" i="2"/>
  <c r="AA1335" i="2" s="1"/>
  <c r="AF1335" i="2"/>
  <c r="AC1335" i="2" s="1"/>
  <c r="AE1331" i="2"/>
  <c r="AB1331" i="2" s="1"/>
  <c r="AD1331" i="2"/>
  <c r="AA1331" i="2" s="1"/>
  <c r="AF1331" i="2"/>
  <c r="AC1331" i="2" s="1"/>
  <c r="AE1327" i="2"/>
  <c r="AB1327" i="2" s="1"/>
  <c r="AD1327" i="2"/>
  <c r="AA1327" i="2" s="1"/>
  <c r="AF1327" i="2"/>
  <c r="AC1327" i="2" s="1"/>
  <c r="AE1323" i="2"/>
  <c r="AB1323" i="2" s="1"/>
  <c r="AD1323" i="2"/>
  <c r="AA1323" i="2" s="1"/>
  <c r="AF1323" i="2"/>
  <c r="AC1323" i="2" s="1"/>
  <c r="AE1319" i="2"/>
  <c r="AB1319" i="2" s="1"/>
  <c r="AD1319" i="2"/>
  <c r="AA1319" i="2" s="1"/>
  <c r="AF1319" i="2"/>
  <c r="AC1319" i="2" s="1"/>
  <c r="AE1315" i="2"/>
  <c r="AB1315" i="2" s="1"/>
  <c r="AD1315" i="2"/>
  <c r="AA1315" i="2" s="1"/>
  <c r="AF1315" i="2"/>
  <c r="AC1315" i="2" s="1"/>
  <c r="AE1311" i="2"/>
  <c r="AB1311" i="2" s="1"/>
  <c r="AD1311" i="2"/>
  <c r="AA1311" i="2" s="1"/>
  <c r="AF1311" i="2"/>
  <c r="AC1311" i="2" s="1"/>
  <c r="AE1305" i="2"/>
  <c r="AB1305" i="2" s="1"/>
  <c r="AD1305" i="2"/>
  <c r="AA1305" i="2" s="1"/>
  <c r="AF1305" i="2"/>
  <c r="AC1305" i="2" s="1"/>
  <c r="AE1301" i="2"/>
  <c r="AB1301" i="2" s="1"/>
  <c r="AD1301" i="2"/>
  <c r="AA1301" i="2" s="1"/>
  <c r="AF1301" i="2"/>
  <c r="AC1301" i="2" s="1"/>
  <c r="AE1299" i="2"/>
  <c r="AB1299" i="2" s="1"/>
  <c r="AD1299" i="2"/>
  <c r="AA1299" i="2" s="1"/>
  <c r="AF1299" i="2"/>
  <c r="AC1299" i="2" s="1"/>
  <c r="AE1295" i="2"/>
  <c r="AB1295" i="2" s="1"/>
  <c r="AD1295" i="2"/>
  <c r="AA1295" i="2" s="1"/>
  <c r="AF1295" i="2"/>
  <c r="AC1295" i="2" s="1"/>
  <c r="AE1291" i="2"/>
  <c r="AB1291" i="2" s="1"/>
  <c r="AD1291" i="2"/>
  <c r="AA1291" i="2" s="1"/>
  <c r="AF1291" i="2"/>
  <c r="AC1291" i="2" s="1"/>
  <c r="AE1287" i="2"/>
  <c r="AB1287" i="2" s="1"/>
  <c r="AD1287" i="2"/>
  <c r="AA1287" i="2" s="1"/>
  <c r="AF1287" i="2"/>
  <c r="AC1287" i="2" s="1"/>
  <c r="AE1283" i="2"/>
  <c r="AB1283" i="2" s="1"/>
  <c r="AD1283" i="2"/>
  <c r="AA1283" i="2" s="1"/>
  <c r="AF1283" i="2"/>
  <c r="AC1283" i="2" s="1"/>
  <c r="AE1279" i="2"/>
  <c r="AB1279" i="2" s="1"/>
  <c r="AD1279" i="2"/>
  <c r="AA1279" i="2" s="1"/>
  <c r="AF1279" i="2"/>
  <c r="AC1279" i="2" s="1"/>
  <c r="AE1275" i="2"/>
  <c r="AB1275" i="2" s="1"/>
  <c r="AD1275" i="2"/>
  <c r="AA1275" i="2" s="1"/>
  <c r="AF1275" i="2"/>
  <c r="AC1275" i="2" s="1"/>
  <c r="AE1271" i="2"/>
  <c r="AB1271" i="2" s="1"/>
  <c r="AD1271" i="2"/>
  <c r="AA1271" i="2" s="1"/>
  <c r="AF1271" i="2"/>
  <c r="AC1271" i="2" s="1"/>
  <c r="AE1267" i="2"/>
  <c r="AB1267" i="2" s="1"/>
  <c r="AD1267" i="2"/>
  <c r="AA1267" i="2" s="1"/>
  <c r="AF1267" i="2"/>
  <c r="AC1267" i="2" s="1"/>
  <c r="AE1263" i="2"/>
  <c r="AB1263" i="2" s="1"/>
  <c r="AD1263" i="2"/>
  <c r="AA1263" i="2" s="1"/>
  <c r="AF1263" i="2"/>
  <c r="AC1263" i="2" s="1"/>
  <c r="AE1259" i="2"/>
  <c r="AB1259" i="2" s="1"/>
  <c r="AD1259" i="2"/>
  <c r="AA1259" i="2" s="1"/>
  <c r="AF1259" i="2"/>
  <c r="AC1259" i="2" s="1"/>
  <c r="AE1255" i="2"/>
  <c r="AB1255" i="2" s="1"/>
  <c r="AD1255" i="2"/>
  <c r="AA1255" i="2" s="1"/>
  <c r="AF1255" i="2"/>
  <c r="AC1255" i="2" s="1"/>
  <c r="AE1251" i="2"/>
  <c r="AB1251" i="2" s="1"/>
  <c r="AD1251" i="2"/>
  <c r="AA1251" i="2" s="1"/>
  <c r="AF1251" i="2"/>
  <c r="AC1251" i="2" s="1"/>
  <c r="AE1247" i="2"/>
  <c r="AB1247" i="2" s="1"/>
  <c r="AD1247" i="2"/>
  <c r="AA1247" i="2" s="1"/>
  <c r="AF1247" i="2"/>
  <c r="AC1247" i="2" s="1"/>
  <c r="AE1243" i="2"/>
  <c r="AB1243" i="2" s="1"/>
  <c r="AD1243" i="2"/>
  <c r="AA1243" i="2" s="1"/>
  <c r="AF1243" i="2"/>
  <c r="AC1243" i="2" s="1"/>
  <c r="AE1239" i="2"/>
  <c r="AB1239" i="2" s="1"/>
  <c r="AD1239" i="2"/>
  <c r="AA1239" i="2" s="1"/>
  <c r="AF1239" i="2"/>
  <c r="AC1239" i="2" s="1"/>
  <c r="AE1235" i="2"/>
  <c r="AB1235" i="2" s="1"/>
  <c r="AD1235" i="2"/>
  <c r="AA1235" i="2" s="1"/>
  <c r="AF1235" i="2"/>
  <c r="AC1235" i="2" s="1"/>
  <c r="AE1231" i="2"/>
  <c r="AB1231" i="2" s="1"/>
  <c r="AF1231" i="2"/>
  <c r="AC1231" i="2" s="1"/>
  <c r="AD1231" i="2"/>
  <c r="AA1231" i="2" s="1"/>
  <c r="AE1227" i="2"/>
  <c r="AB1227" i="2" s="1"/>
  <c r="AF1227" i="2"/>
  <c r="AC1227" i="2" s="1"/>
  <c r="AD1227" i="2"/>
  <c r="AA1227" i="2" s="1"/>
  <c r="AE1223" i="2"/>
  <c r="AB1223" i="2" s="1"/>
  <c r="AF1223" i="2"/>
  <c r="AC1223" i="2" s="1"/>
  <c r="AD1223" i="2"/>
  <c r="AA1223" i="2" s="1"/>
  <c r="AE1219" i="2"/>
  <c r="AB1219" i="2" s="1"/>
  <c r="AF1219" i="2"/>
  <c r="AC1219" i="2" s="1"/>
  <c r="AD1219" i="2"/>
  <c r="AA1219" i="2" s="1"/>
  <c r="AE1215" i="2"/>
  <c r="AB1215" i="2" s="1"/>
  <c r="AF1215" i="2"/>
  <c r="AC1215" i="2" s="1"/>
  <c r="AD1215" i="2"/>
  <c r="AA1215" i="2" s="1"/>
  <c r="AE1211" i="2"/>
  <c r="AB1211" i="2" s="1"/>
  <c r="AF1211" i="2"/>
  <c r="AC1211" i="2" s="1"/>
  <c r="AD1211" i="2"/>
  <c r="AA1211" i="2" s="1"/>
  <c r="AE1207" i="2"/>
  <c r="AB1207" i="2" s="1"/>
  <c r="AF1207" i="2"/>
  <c r="AC1207" i="2" s="1"/>
  <c r="AD1207" i="2"/>
  <c r="AA1207" i="2" s="1"/>
  <c r="AE1203" i="2"/>
  <c r="AB1203" i="2" s="1"/>
  <c r="AF1203" i="2"/>
  <c r="AC1203" i="2" s="1"/>
  <c r="AD1203" i="2"/>
  <c r="AA1203" i="2" s="1"/>
  <c r="AE1199" i="2"/>
  <c r="AB1199" i="2" s="1"/>
  <c r="AF1199" i="2"/>
  <c r="AC1199" i="2" s="1"/>
  <c r="AD1199" i="2"/>
  <c r="AA1199" i="2" s="1"/>
  <c r="AE1195" i="2"/>
  <c r="AB1195" i="2" s="1"/>
  <c r="AF1195" i="2"/>
  <c r="AC1195" i="2" s="1"/>
  <c r="AD1195" i="2"/>
  <c r="AA1195" i="2" s="1"/>
  <c r="AE1191" i="2"/>
  <c r="AB1191" i="2" s="1"/>
  <c r="AF1191" i="2"/>
  <c r="AC1191" i="2" s="1"/>
  <c r="AD1191" i="2"/>
  <c r="AA1191" i="2" s="1"/>
  <c r="AE1187" i="2"/>
  <c r="AB1187" i="2" s="1"/>
  <c r="AF1187" i="2"/>
  <c r="AC1187" i="2" s="1"/>
  <c r="AD1187" i="2"/>
  <c r="AA1187" i="2" s="1"/>
  <c r="AE1183" i="2"/>
  <c r="AB1183" i="2" s="1"/>
  <c r="AF1183" i="2"/>
  <c r="AC1183" i="2" s="1"/>
  <c r="AD1183" i="2"/>
  <c r="AA1183" i="2" s="1"/>
  <c r="AE1179" i="2"/>
  <c r="AB1179" i="2" s="1"/>
  <c r="AF1179" i="2"/>
  <c r="AC1179" i="2" s="1"/>
  <c r="AD1179" i="2"/>
  <c r="AA1179" i="2" s="1"/>
  <c r="AE1175" i="2"/>
  <c r="AB1175" i="2" s="1"/>
  <c r="AF1175" i="2"/>
  <c r="AC1175" i="2" s="1"/>
  <c r="AD1175" i="2"/>
  <c r="AA1175" i="2" s="1"/>
  <c r="AE1171" i="2"/>
  <c r="AB1171" i="2" s="1"/>
  <c r="AF1171" i="2"/>
  <c r="AC1171" i="2" s="1"/>
  <c r="AD1171" i="2"/>
  <c r="AA1171" i="2" s="1"/>
  <c r="AE1167" i="2"/>
  <c r="AB1167" i="2" s="1"/>
  <c r="AF1167" i="2"/>
  <c r="AC1167" i="2" s="1"/>
  <c r="AD1167" i="2"/>
  <c r="AA1167" i="2" s="1"/>
  <c r="AE1163" i="2"/>
  <c r="AB1163" i="2" s="1"/>
  <c r="AF1163" i="2"/>
  <c r="AC1163" i="2" s="1"/>
  <c r="AD1163" i="2"/>
  <c r="AA1163" i="2" s="1"/>
  <c r="AE1159" i="2"/>
  <c r="AB1159" i="2" s="1"/>
  <c r="AF1159" i="2"/>
  <c r="AC1159" i="2" s="1"/>
  <c r="AD1159" i="2"/>
  <c r="AA1159" i="2" s="1"/>
  <c r="AE1155" i="2"/>
  <c r="AB1155" i="2" s="1"/>
  <c r="AF1155" i="2"/>
  <c r="AC1155" i="2" s="1"/>
  <c r="AD1155" i="2"/>
  <c r="AA1155" i="2" s="1"/>
  <c r="AE1151" i="2"/>
  <c r="AB1151" i="2" s="1"/>
  <c r="AF1151" i="2"/>
  <c r="AC1151" i="2" s="1"/>
  <c r="AD1151" i="2"/>
  <c r="AA1151" i="2" s="1"/>
  <c r="AE1147" i="2"/>
  <c r="AB1147" i="2" s="1"/>
  <c r="AF1147" i="2"/>
  <c r="AC1147" i="2" s="1"/>
  <c r="AD1147" i="2"/>
  <c r="AA1147" i="2" s="1"/>
  <c r="AE1143" i="2"/>
  <c r="AB1143" i="2" s="1"/>
  <c r="AD1143" i="2"/>
  <c r="AA1143" i="2" s="1"/>
  <c r="AF1143" i="2"/>
  <c r="AC1143" i="2" s="1"/>
  <c r="AE1139" i="2"/>
  <c r="AB1139" i="2" s="1"/>
  <c r="AD1139" i="2"/>
  <c r="AA1139" i="2" s="1"/>
  <c r="AF1139" i="2"/>
  <c r="AC1139" i="2" s="1"/>
  <c r="AE1135" i="2"/>
  <c r="AB1135" i="2" s="1"/>
  <c r="AD1135" i="2"/>
  <c r="AA1135" i="2" s="1"/>
  <c r="AF1135" i="2"/>
  <c r="AC1135" i="2" s="1"/>
  <c r="AE1131" i="2"/>
  <c r="AB1131" i="2" s="1"/>
  <c r="AD1131" i="2"/>
  <c r="AA1131" i="2" s="1"/>
  <c r="AF1131" i="2"/>
  <c r="AC1131" i="2" s="1"/>
  <c r="AE1125" i="2"/>
  <c r="AB1125" i="2" s="1"/>
  <c r="AD1125" i="2"/>
  <c r="AA1125" i="2" s="1"/>
  <c r="AF1125" i="2"/>
  <c r="AC1125" i="2" s="1"/>
  <c r="AE1121" i="2"/>
  <c r="AB1121" i="2" s="1"/>
  <c r="AD1121" i="2"/>
  <c r="AA1121" i="2" s="1"/>
  <c r="AF1121" i="2"/>
  <c r="AC1121" i="2" s="1"/>
  <c r="AE1117" i="2"/>
  <c r="AB1117" i="2" s="1"/>
  <c r="AD1117" i="2"/>
  <c r="AA1117" i="2" s="1"/>
  <c r="AF1117" i="2"/>
  <c r="AC1117" i="2" s="1"/>
  <c r="AE1113" i="2"/>
  <c r="AB1113" i="2" s="1"/>
  <c r="AD1113" i="2"/>
  <c r="AA1113" i="2" s="1"/>
  <c r="AF1113" i="2"/>
  <c r="AC1113" i="2" s="1"/>
  <c r="AE1109" i="2"/>
  <c r="AB1109" i="2" s="1"/>
  <c r="AD1109" i="2"/>
  <c r="AA1109" i="2" s="1"/>
  <c r="AF1109" i="2"/>
  <c r="AC1109" i="2" s="1"/>
  <c r="AE1105" i="2"/>
  <c r="AB1105" i="2" s="1"/>
  <c r="AD1105" i="2"/>
  <c r="AA1105" i="2" s="1"/>
  <c r="AF1105" i="2"/>
  <c r="AC1105" i="2" s="1"/>
  <c r="AE1101" i="2"/>
  <c r="AB1101" i="2" s="1"/>
  <c r="AD1101" i="2"/>
  <c r="AA1101" i="2" s="1"/>
  <c r="AF1101" i="2"/>
  <c r="AC1101" i="2" s="1"/>
  <c r="AE1097" i="2"/>
  <c r="AB1097" i="2" s="1"/>
  <c r="AD1097" i="2"/>
  <c r="AA1097" i="2" s="1"/>
  <c r="AF1097" i="2"/>
  <c r="AC1097" i="2" s="1"/>
  <c r="AE1093" i="2"/>
  <c r="AB1093" i="2" s="1"/>
  <c r="AD1093" i="2"/>
  <c r="AA1093" i="2" s="1"/>
  <c r="AF1093" i="2"/>
  <c r="AC1093" i="2" s="1"/>
  <c r="AF1500" i="2"/>
  <c r="AC1500" i="2" s="1"/>
  <c r="AE1500" i="2"/>
  <c r="AB1500" i="2" s="1"/>
  <c r="AD1500" i="2"/>
  <c r="AA1500" i="2" s="1"/>
  <c r="AF1496" i="2"/>
  <c r="AC1496" i="2" s="1"/>
  <c r="AE1496" i="2"/>
  <c r="AB1496" i="2" s="1"/>
  <c r="AD1496" i="2"/>
  <c r="AA1496" i="2" s="1"/>
  <c r="AF1492" i="2"/>
  <c r="AC1492" i="2" s="1"/>
  <c r="AE1492" i="2"/>
  <c r="AB1492" i="2" s="1"/>
  <c r="AD1492" i="2"/>
  <c r="AA1492" i="2" s="1"/>
  <c r="AF1488" i="2"/>
  <c r="AC1488" i="2" s="1"/>
  <c r="AE1488" i="2"/>
  <c r="AB1488" i="2" s="1"/>
  <c r="AD1488" i="2"/>
  <c r="AA1488" i="2" s="1"/>
  <c r="AF1484" i="2"/>
  <c r="AC1484" i="2" s="1"/>
  <c r="AE1484" i="2"/>
  <c r="AB1484" i="2" s="1"/>
  <c r="AD1484" i="2"/>
  <c r="AA1484" i="2" s="1"/>
  <c r="AF1480" i="2"/>
  <c r="AC1480" i="2" s="1"/>
  <c r="AE1480" i="2"/>
  <c r="AB1480" i="2" s="1"/>
  <c r="AD1480" i="2"/>
  <c r="AA1480" i="2" s="1"/>
  <c r="AF1476" i="2"/>
  <c r="AC1476" i="2" s="1"/>
  <c r="AE1476" i="2"/>
  <c r="AB1476" i="2" s="1"/>
  <c r="AD1476" i="2"/>
  <c r="AA1476" i="2" s="1"/>
  <c r="AF1472" i="2"/>
  <c r="AC1472" i="2" s="1"/>
  <c r="AE1472" i="2"/>
  <c r="AB1472" i="2" s="1"/>
  <c r="AD1472" i="2"/>
  <c r="AA1472" i="2" s="1"/>
  <c r="AE1470" i="2"/>
  <c r="AB1470" i="2" s="1"/>
  <c r="AF1470" i="2"/>
  <c r="AC1470" i="2" s="1"/>
  <c r="AD1470" i="2"/>
  <c r="AA1470" i="2" s="1"/>
  <c r="AE1466" i="2"/>
  <c r="AB1466" i="2" s="1"/>
  <c r="AF1466" i="2"/>
  <c r="AC1466" i="2" s="1"/>
  <c r="AD1466" i="2"/>
  <c r="AA1466" i="2" s="1"/>
  <c r="AE1462" i="2"/>
  <c r="AB1462" i="2" s="1"/>
  <c r="AF1462" i="2"/>
  <c r="AC1462" i="2" s="1"/>
  <c r="AD1462" i="2"/>
  <c r="AA1462" i="2" s="1"/>
  <c r="AE1458" i="2"/>
  <c r="AB1458" i="2" s="1"/>
  <c r="AF1458" i="2"/>
  <c r="AC1458" i="2" s="1"/>
  <c r="AD1458" i="2"/>
  <c r="AA1458" i="2" s="1"/>
  <c r="AE1454" i="2"/>
  <c r="AB1454" i="2" s="1"/>
  <c r="AF1454" i="2"/>
  <c r="AC1454" i="2" s="1"/>
  <c r="AD1454" i="2"/>
  <c r="AA1454" i="2" s="1"/>
  <c r="AE1450" i="2"/>
  <c r="AB1450" i="2" s="1"/>
  <c r="AF1450" i="2"/>
  <c r="AC1450" i="2" s="1"/>
  <c r="AD1450" i="2"/>
  <c r="AA1450" i="2" s="1"/>
  <c r="AE1446" i="2"/>
  <c r="AB1446" i="2" s="1"/>
  <c r="AF1446" i="2"/>
  <c r="AC1446" i="2" s="1"/>
  <c r="AD1446" i="2"/>
  <c r="AA1446" i="2" s="1"/>
  <c r="AE1442" i="2"/>
  <c r="AB1442" i="2" s="1"/>
  <c r="AF1442" i="2"/>
  <c r="AC1442" i="2" s="1"/>
  <c r="AD1442" i="2"/>
  <c r="AA1442" i="2" s="1"/>
  <c r="AE1438" i="2"/>
  <c r="AB1438" i="2" s="1"/>
  <c r="AF1438" i="2"/>
  <c r="AC1438" i="2" s="1"/>
  <c r="AD1438" i="2"/>
  <c r="AA1438" i="2" s="1"/>
  <c r="AE1436" i="2"/>
  <c r="AB1436" i="2" s="1"/>
  <c r="AD1436" i="2"/>
  <c r="AA1436" i="2" s="1"/>
  <c r="AF1436" i="2"/>
  <c r="AC1436" i="2" s="1"/>
  <c r="AE1432" i="2"/>
  <c r="AB1432" i="2" s="1"/>
  <c r="AD1432" i="2"/>
  <c r="AA1432" i="2" s="1"/>
  <c r="AF1432" i="2"/>
  <c r="AC1432" i="2" s="1"/>
  <c r="AE1428" i="2"/>
  <c r="AB1428" i="2" s="1"/>
  <c r="AD1428" i="2"/>
  <c r="AA1428" i="2" s="1"/>
  <c r="AF1428" i="2"/>
  <c r="AC1428" i="2" s="1"/>
  <c r="AE1424" i="2"/>
  <c r="AB1424" i="2" s="1"/>
  <c r="AD1424" i="2"/>
  <c r="AA1424" i="2" s="1"/>
  <c r="AF1424" i="2"/>
  <c r="AC1424" i="2" s="1"/>
  <c r="AE1420" i="2"/>
  <c r="AB1420" i="2" s="1"/>
  <c r="AD1420" i="2"/>
  <c r="AA1420" i="2" s="1"/>
  <c r="AF1420" i="2"/>
  <c r="AC1420" i="2" s="1"/>
  <c r="AE1416" i="2"/>
  <c r="AB1416" i="2" s="1"/>
  <c r="AD1416" i="2"/>
  <c r="AA1416" i="2" s="1"/>
  <c r="AF1416" i="2"/>
  <c r="AC1416" i="2" s="1"/>
  <c r="AE1412" i="2"/>
  <c r="AB1412" i="2" s="1"/>
  <c r="AD1412" i="2"/>
  <c r="AA1412" i="2" s="1"/>
  <c r="AF1412" i="2"/>
  <c r="AC1412" i="2" s="1"/>
  <c r="AE1408" i="2"/>
  <c r="AB1408" i="2" s="1"/>
  <c r="AD1408" i="2"/>
  <c r="AA1408" i="2" s="1"/>
  <c r="AF1408" i="2"/>
  <c r="AC1408" i="2" s="1"/>
  <c r="AE1404" i="2"/>
  <c r="AB1404" i="2" s="1"/>
  <c r="AD1404" i="2"/>
  <c r="AA1404" i="2" s="1"/>
  <c r="AF1404" i="2"/>
  <c r="AC1404" i="2" s="1"/>
  <c r="AE1400" i="2"/>
  <c r="AB1400" i="2" s="1"/>
  <c r="AD1400" i="2"/>
  <c r="AA1400" i="2" s="1"/>
  <c r="AF1400" i="2"/>
  <c r="AC1400" i="2" s="1"/>
  <c r="AE1396" i="2"/>
  <c r="AB1396" i="2" s="1"/>
  <c r="AD1396" i="2"/>
  <c r="AA1396" i="2" s="1"/>
  <c r="AF1396" i="2"/>
  <c r="AC1396" i="2" s="1"/>
  <c r="AE1392" i="2"/>
  <c r="AB1392" i="2" s="1"/>
  <c r="AD1392" i="2"/>
  <c r="AA1392" i="2" s="1"/>
  <c r="AF1392" i="2"/>
  <c r="AC1392" i="2" s="1"/>
  <c r="AE1386" i="2"/>
  <c r="AB1386" i="2" s="1"/>
  <c r="AD1386" i="2"/>
  <c r="AA1386" i="2" s="1"/>
  <c r="AF1386" i="2"/>
  <c r="AC1386" i="2" s="1"/>
  <c r="AE1382" i="2"/>
  <c r="AB1382" i="2" s="1"/>
  <c r="AD1382" i="2"/>
  <c r="AA1382" i="2" s="1"/>
  <c r="AF1382" i="2"/>
  <c r="AC1382" i="2" s="1"/>
  <c r="AE1378" i="2"/>
  <c r="AB1378" i="2" s="1"/>
  <c r="AD1378" i="2"/>
  <c r="AA1378" i="2" s="1"/>
  <c r="AF1378" i="2"/>
  <c r="AC1378" i="2" s="1"/>
  <c r="AE1374" i="2"/>
  <c r="AB1374" i="2" s="1"/>
  <c r="AD1374" i="2"/>
  <c r="AA1374" i="2" s="1"/>
  <c r="AF1374" i="2"/>
  <c r="AC1374" i="2" s="1"/>
  <c r="AE1370" i="2"/>
  <c r="AB1370" i="2" s="1"/>
  <c r="AD1370" i="2"/>
  <c r="AA1370" i="2" s="1"/>
  <c r="AF1370" i="2"/>
  <c r="AC1370" i="2" s="1"/>
  <c r="AE1366" i="2"/>
  <c r="AB1366" i="2" s="1"/>
  <c r="AD1366" i="2"/>
  <c r="AA1366" i="2" s="1"/>
  <c r="AF1366" i="2"/>
  <c r="AC1366" i="2" s="1"/>
  <c r="AE1362" i="2"/>
  <c r="AB1362" i="2" s="1"/>
  <c r="AD1362" i="2"/>
  <c r="AA1362" i="2" s="1"/>
  <c r="AF1362" i="2"/>
  <c r="AC1362" i="2" s="1"/>
  <c r="AF1358" i="2"/>
  <c r="AC1358" i="2" s="1"/>
  <c r="AE1358" i="2"/>
  <c r="AB1358" i="2" s="1"/>
  <c r="AD1358" i="2"/>
  <c r="AA1358" i="2" s="1"/>
  <c r="AE1352" i="2"/>
  <c r="AB1352" i="2" s="1"/>
  <c r="AD1352" i="2"/>
  <c r="AA1352" i="2" s="1"/>
  <c r="AF1352" i="2"/>
  <c r="AC1352" i="2" s="1"/>
  <c r="AE1348" i="2"/>
  <c r="AB1348" i="2" s="1"/>
  <c r="AD1348" i="2"/>
  <c r="AA1348" i="2" s="1"/>
  <c r="AF1348" i="2"/>
  <c r="AC1348" i="2" s="1"/>
  <c r="AE1344" i="2"/>
  <c r="AB1344" i="2" s="1"/>
  <c r="AD1344" i="2"/>
  <c r="AA1344" i="2" s="1"/>
  <c r="AF1344" i="2"/>
  <c r="AC1344" i="2" s="1"/>
  <c r="AE1340" i="2"/>
  <c r="AB1340" i="2" s="1"/>
  <c r="AD1340" i="2"/>
  <c r="AA1340" i="2" s="1"/>
  <c r="AF1340" i="2"/>
  <c r="AC1340" i="2" s="1"/>
  <c r="AE1336" i="2"/>
  <c r="AB1336" i="2" s="1"/>
  <c r="AD1336" i="2"/>
  <c r="AA1336" i="2" s="1"/>
  <c r="AF1336" i="2"/>
  <c r="AC1336" i="2" s="1"/>
  <c r="AE1332" i="2"/>
  <c r="AB1332" i="2" s="1"/>
  <c r="AD1332" i="2"/>
  <c r="AA1332" i="2" s="1"/>
  <c r="AF1332" i="2"/>
  <c r="AC1332" i="2" s="1"/>
  <c r="AE1328" i="2"/>
  <c r="AB1328" i="2" s="1"/>
  <c r="AD1328" i="2"/>
  <c r="AA1328" i="2" s="1"/>
  <c r="AF1328" i="2"/>
  <c r="AC1328" i="2" s="1"/>
  <c r="AE1324" i="2"/>
  <c r="AB1324" i="2" s="1"/>
  <c r="AD1324" i="2"/>
  <c r="AA1324" i="2" s="1"/>
  <c r="AF1324" i="2"/>
  <c r="AC1324" i="2" s="1"/>
  <c r="AE1320" i="2"/>
  <c r="AB1320" i="2" s="1"/>
  <c r="AD1320" i="2"/>
  <c r="AA1320" i="2" s="1"/>
  <c r="AF1320" i="2"/>
  <c r="AC1320" i="2" s="1"/>
  <c r="AE1316" i="2"/>
  <c r="AB1316" i="2" s="1"/>
  <c r="AD1316" i="2"/>
  <c r="AA1316" i="2" s="1"/>
  <c r="AF1316" i="2"/>
  <c r="AC1316" i="2" s="1"/>
  <c r="AE1312" i="2"/>
  <c r="AB1312" i="2" s="1"/>
  <c r="AD1312" i="2"/>
  <c r="AA1312" i="2" s="1"/>
  <c r="AF1312" i="2"/>
  <c r="AC1312" i="2" s="1"/>
  <c r="AE1306" i="2"/>
  <c r="AB1306" i="2" s="1"/>
  <c r="AD1306" i="2"/>
  <c r="AA1306" i="2" s="1"/>
  <c r="AF1306" i="2"/>
  <c r="AC1306" i="2" s="1"/>
  <c r="AE1302" i="2"/>
  <c r="AB1302" i="2" s="1"/>
  <c r="AD1302" i="2"/>
  <c r="AA1302" i="2" s="1"/>
  <c r="AF1302" i="2"/>
  <c r="AC1302" i="2" s="1"/>
  <c r="AE1296" i="2"/>
  <c r="AB1296" i="2" s="1"/>
  <c r="AD1296" i="2"/>
  <c r="AA1296" i="2" s="1"/>
  <c r="AF1296" i="2"/>
  <c r="AC1296" i="2" s="1"/>
  <c r="AE1292" i="2"/>
  <c r="AB1292" i="2" s="1"/>
  <c r="AD1292" i="2"/>
  <c r="AA1292" i="2" s="1"/>
  <c r="AF1292" i="2"/>
  <c r="AC1292" i="2" s="1"/>
  <c r="AE1288" i="2"/>
  <c r="AB1288" i="2" s="1"/>
  <c r="AD1288" i="2"/>
  <c r="AA1288" i="2" s="1"/>
  <c r="AF1288" i="2"/>
  <c r="AC1288" i="2" s="1"/>
  <c r="AE1284" i="2"/>
  <c r="AB1284" i="2" s="1"/>
  <c r="AD1284" i="2"/>
  <c r="AA1284" i="2" s="1"/>
  <c r="AF1284" i="2"/>
  <c r="AC1284" i="2" s="1"/>
  <c r="AE1280" i="2"/>
  <c r="AB1280" i="2" s="1"/>
  <c r="AD1280" i="2"/>
  <c r="AA1280" i="2" s="1"/>
  <c r="AF1280" i="2"/>
  <c r="AC1280" i="2" s="1"/>
  <c r="AE1276" i="2"/>
  <c r="AB1276" i="2" s="1"/>
  <c r="AD1276" i="2"/>
  <c r="AA1276" i="2" s="1"/>
  <c r="AF1276" i="2"/>
  <c r="AC1276" i="2" s="1"/>
  <c r="AE1272" i="2"/>
  <c r="AB1272" i="2" s="1"/>
  <c r="AD1272" i="2"/>
  <c r="AA1272" i="2" s="1"/>
  <c r="AF1272" i="2"/>
  <c r="AC1272" i="2" s="1"/>
  <c r="AE1268" i="2"/>
  <c r="AB1268" i="2" s="1"/>
  <c r="AD1268" i="2"/>
  <c r="AA1268" i="2" s="1"/>
  <c r="AF1268" i="2"/>
  <c r="AC1268" i="2" s="1"/>
  <c r="AE1264" i="2"/>
  <c r="AB1264" i="2" s="1"/>
  <c r="AD1264" i="2"/>
  <c r="AA1264" i="2" s="1"/>
  <c r="AF1264" i="2"/>
  <c r="AC1264" i="2" s="1"/>
  <c r="AE1260" i="2"/>
  <c r="AB1260" i="2" s="1"/>
  <c r="AD1260" i="2"/>
  <c r="AA1260" i="2" s="1"/>
  <c r="AF1260" i="2"/>
  <c r="AC1260" i="2" s="1"/>
  <c r="AE1256" i="2"/>
  <c r="AB1256" i="2" s="1"/>
  <c r="AD1256" i="2"/>
  <c r="AA1256" i="2" s="1"/>
  <c r="AF1256" i="2"/>
  <c r="AC1256" i="2" s="1"/>
  <c r="AE1252" i="2"/>
  <c r="AB1252" i="2" s="1"/>
  <c r="AD1252" i="2"/>
  <c r="AA1252" i="2" s="1"/>
  <c r="AF1252" i="2"/>
  <c r="AC1252" i="2" s="1"/>
  <c r="AE1248" i="2"/>
  <c r="AB1248" i="2" s="1"/>
  <c r="AD1248" i="2"/>
  <c r="AA1248" i="2" s="1"/>
  <c r="AF1248" i="2"/>
  <c r="AC1248" i="2" s="1"/>
  <c r="AE1244" i="2"/>
  <c r="AB1244" i="2" s="1"/>
  <c r="AD1244" i="2"/>
  <c r="AA1244" i="2" s="1"/>
  <c r="AF1244" i="2"/>
  <c r="AC1244" i="2" s="1"/>
  <c r="AE1240" i="2"/>
  <c r="AB1240" i="2" s="1"/>
  <c r="AD1240" i="2"/>
  <c r="AA1240" i="2" s="1"/>
  <c r="AF1240" i="2"/>
  <c r="AC1240" i="2" s="1"/>
  <c r="AE1236" i="2"/>
  <c r="AB1236" i="2" s="1"/>
  <c r="AD1236" i="2"/>
  <c r="AA1236" i="2" s="1"/>
  <c r="AF1236" i="2"/>
  <c r="AC1236" i="2" s="1"/>
  <c r="AE1232" i="2"/>
  <c r="AB1232" i="2" s="1"/>
  <c r="AD1232" i="2"/>
  <c r="AA1232" i="2" s="1"/>
  <c r="AF1232" i="2"/>
  <c r="AC1232" i="2" s="1"/>
  <c r="AE1228" i="2"/>
  <c r="AB1228" i="2" s="1"/>
  <c r="AF1228" i="2"/>
  <c r="AC1228" i="2" s="1"/>
  <c r="AD1228" i="2"/>
  <c r="AA1228" i="2" s="1"/>
  <c r="AE1224" i="2"/>
  <c r="AB1224" i="2" s="1"/>
  <c r="AF1224" i="2"/>
  <c r="AC1224" i="2" s="1"/>
  <c r="AD1224" i="2"/>
  <c r="AA1224" i="2" s="1"/>
  <c r="AE1220" i="2"/>
  <c r="AB1220" i="2" s="1"/>
  <c r="AF1220" i="2"/>
  <c r="AC1220" i="2" s="1"/>
  <c r="AD1220" i="2"/>
  <c r="AA1220" i="2" s="1"/>
  <c r="AE1216" i="2"/>
  <c r="AB1216" i="2" s="1"/>
  <c r="AF1216" i="2"/>
  <c r="AC1216" i="2" s="1"/>
  <c r="AD1216" i="2"/>
  <c r="AA1216" i="2" s="1"/>
  <c r="AE1212" i="2"/>
  <c r="AB1212" i="2" s="1"/>
  <c r="AF1212" i="2"/>
  <c r="AC1212" i="2" s="1"/>
  <c r="AD1212" i="2"/>
  <c r="AA1212" i="2" s="1"/>
  <c r="AE1208" i="2"/>
  <c r="AB1208" i="2" s="1"/>
  <c r="AF1208" i="2"/>
  <c r="AC1208" i="2" s="1"/>
  <c r="AD1208" i="2"/>
  <c r="AA1208" i="2" s="1"/>
  <c r="AE1204" i="2"/>
  <c r="AB1204" i="2" s="1"/>
  <c r="AF1204" i="2"/>
  <c r="AC1204" i="2" s="1"/>
  <c r="AD1204" i="2"/>
  <c r="AA1204" i="2" s="1"/>
  <c r="AE1200" i="2"/>
  <c r="AB1200" i="2" s="1"/>
  <c r="AF1200" i="2"/>
  <c r="AC1200" i="2" s="1"/>
  <c r="AD1200" i="2"/>
  <c r="AA1200" i="2" s="1"/>
  <c r="AE1196" i="2"/>
  <c r="AB1196" i="2" s="1"/>
  <c r="AF1196" i="2"/>
  <c r="AC1196" i="2" s="1"/>
  <c r="AD1196" i="2"/>
  <c r="AA1196" i="2" s="1"/>
  <c r="AE1192" i="2"/>
  <c r="AB1192" i="2" s="1"/>
  <c r="AF1192" i="2"/>
  <c r="AC1192" i="2" s="1"/>
  <c r="AD1192" i="2"/>
  <c r="AA1192" i="2" s="1"/>
  <c r="AE1188" i="2"/>
  <c r="AB1188" i="2" s="1"/>
  <c r="AF1188" i="2"/>
  <c r="AC1188" i="2" s="1"/>
  <c r="AD1188" i="2"/>
  <c r="AA1188" i="2" s="1"/>
  <c r="AE1184" i="2"/>
  <c r="AB1184" i="2" s="1"/>
  <c r="AF1184" i="2"/>
  <c r="AC1184" i="2" s="1"/>
  <c r="AD1184" i="2"/>
  <c r="AA1184" i="2" s="1"/>
  <c r="AE1180" i="2"/>
  <c r="AB1180" i="2" s="1"/>
  <c r="AF1180" i="2"/>
  <c r="AC1180" i="2" s="1"/>
  <c r="AD1180" i="2"/>
  <c r="AA1180" i="2" s="1"/>
  <c r="AE1176" i="2"/>
  <c r="AB1176" i="2" s="1"/>
  <c r="AF1176" i="2"/>
  <c r="AC1176" i="2" s="1"/>
  <c r="AD1176" i="2"/>
  <c r="AA1176" i="2" s="1"/>
  <c r="AE1172" i="2"/>
  <c r="AB1172" i="2" s="1"/>
  <c r="AF1172" i="2"/>
  <c r="AC1172" i="2" s="1"/>
  <c r="AD1172" i="2"/>
  <c r="AA1172" i="2" s="1"/>
  <c r="AE1168" i="2"/>
  <c r="AB1168" i="2" s="1"/>
  <c r="AF1168" i="2"/>
  <c r="AC1168" i="2" s="1"/>
  <c r="AD1168" i="2"/>
  <c r="AA1168" i="2" s="1"/>
  <c r="AE1164" i="2"/>
  <c r="AB1164" i="2" s="1"/>
  <c r="AF1164" i="2"/>
  <c r="AC1164" i="2" s="1"/>
  <c r="AD1164" i="2"/>
  <c r="AA1164" i="2" s="1"/>
  <c r="AE1160" i="2"/>
  <c r="AB1160" i="2" s="1"/>
  <c r="AF1160" i="2"/>
  <c r="AC1160" i="2" s="1"/>
  <c r="AD1160" i="2"/>
  <c r="AA1160" i="2" s="1"/>
  <c r="AE1156" i="2"/>
  <c r="AB1156" i="2" s="1"/>
  <c r="AF1156" i="2"/>
  <c r="AC1156" i="2" s="1"/>
  <c r="AD1156" i="2"/>
  <c r="AA1156" i="2" s="1"/>
  <c r="AE1152" i="2"/>
  <c r="AB1152" i="2" s="1"/>
  <c r="AF1152" i="2"/>
  <c r="AC1152" i="2" s="1"/>
  <c r="AD1152" i="2"/>
  <c r="AA1152" i="2" s="1"/>
  <c r="AE1148" i="2"/>
  <c r="AB1148" i="2" s="1"/>
  <c r="AF1148" i="2"/>
  <c r="AC1148" i="2" s="1"/>
  <c r="AD1148" i="2"/>
  <c r="AA1148" i="2" s="1"/>
  <c r="AE1144" i="2"/>
  <c r="AB1144" i="2" s="1"/>
  <c r="AF1144" i="2"/>
  <c r="AC1144" i="2" s="1"/>
  <c r="AD1144" i="2"/>
  <c r="AA1144" i="2" s="1"/>
  <c r="AE1140" i="2"/>
  <c r="AB1140" i="2" s="1"/>
  <c r="AF1140" i="2"/>
  <c r="AC1140" i="2" s="1"/>
  <c r="AD1140" i="2"/>
  <c r="AA1140" i="2" s="1"/>
  <c r="AE1136" i="2"/>
  <c r="AB1136" i="2" s="1"/>
  <c r="AF1136" i="2"/>
  <c r="AC1136" i="2" s="1"/>
  <c r="AD1136" i="2"/>
  <c r="AA1136" i="2" s="1"/>
  <c r="AE1132" i="2"/>
  <c r="AB1132" i="2" s="1"/>
  <c r="AF1132" i="2"/>
  <c r="AC1132" i="2" s="1"/>
  <c r="AD1132" i="2"/>
  <c r="AA1132" i="2" s="1"/>
  <c r="AE1126" i="2"/>
  <c r="AB1126" i="2" s="1"/>
  <c r="AF1126" i="2"/>
  <c r="AC1126" i="2" s="1"/>
  <c r="AD1126" i="2"/>
  <c r="AA1126" i="2" s="1"/>
  <c r="AE1122" i="2"/>
  <c r="AB1122" i="2" s="1"/>
  <c r="AF1122" i="2"/>
  <c r="AC1122" i="2" s="1"/>
  <c r="AD1122" i="2"/>
  <c r="AA1122" i="2" s="1"/>
  <c r="AE1118" i="2"/>
  <c r="AB1118" i="2" s="1"/>
  <c r="AF1118" i="2"/>
  <c r="AC1118" i="2" s="1"/>
  <c r="AD1118" i="2"/>
  <c r="AA1118" i="2" s="1"/>
  <c r="AE1114" i="2"/>
  <c r="AB1114" i="2" s="1"/>
  <c r="AF1114" i="2"/>
  <c r="AC1114" i="2" s="1"/>
  <c r="AD1114" i="2"/>
  <c r="AA1114" i="2" s="1"/>
  <c r="AE1110" i="2"/>
  <c r="AB1110" i="2" s="1"/>
  <c r="AF1110" i="2"/>
  <c r="AC1110" i="2" s="1"/>
  <c r="AD1110" i="2"/>
  <c r="AA1110" i="2" s="1"/>
  <c r="AE1106" i="2"/>
  <c r="AB1106" i="2" s="1"/>
  <c r="AF1106" i="2"/>
  <c r="AC1106" i="2" s="1"/>
  <c r="AD1106" i="2"/>
  <c r="AA1106" i="2" s="1"/>
  <c r="AE1102" i="2"/>
  <c r="AB1102" i="2" s="1"/>
  <c r="AF1102" i="2"/>
  <c r="AC1102" i="2" s="1"/>
  <c r="AD1102" i="2"/>
  <c r="AA1102" i="2" s="1"/>
  <c r="AE1098" i="2"/>
  <c r="AB1098" i="2" s="1"/>
  <c r="AF1098" i="2"/>
  <c r="AC1098" i="2" s="1"/>
  <c r="AD1098" i="2"/>
  <c r="AA1098" i="2" s="1"/>
  <c r="AE1094" i="2"/>
  <c r="AB1094" i="2" s="1"/>
  <c r="AF1094" i="2"/>
  <c r="AC1094" i="2" s="1"/>
  <c r="AD1094" i="2"/>
  <c r="AA1094" i="2" s="1"/>
  <c r="AE1090" i="2"/>
  <c r="AB1090" i="2" s="1"/>
  <c r="AF1090" i="2"/>
  <c r="AC1090" i="2" s="1"/>
  <c r="AD1090" i="2"/>
  <c r="AA1090" i="2" s="1"/>
  <c r="AE1086" i="2"/>
  <c r="AB1086" i="2" s="1"/>
  <c r="AF1086" i="2"/>
  <c r="AC1086" i="2" s="1"/>
  <c r="AD1086" i="2"/>
  <c r="AA1086" i="2" s="1"/>
  <c r="AE1082" i="2"/>
  <c r="AB1082" i="2" s="1"/>
  <c r="AF1082" i="2"/>
  <c r="AC1082" i="2" s="1"/>
  <c r="AD1082" i="2"/>
  <c r="AA1082" i="2" s="1"/>
  <c r="AE1078" i="2"/>
  <c r="AB1078" i="2" s="1"/>
  <c r="AF1078" i="2"/>
  <c r="AC1078" i="2" s="1"/>
  <c r="AD1078" i="2"/>
  <c r="AA1078" i="2" s="1"/>
  <c r="AE1074" i="2"/>
  <c r="AB1074" i="2" s="1"/>
  <c r="AF1074" i="2"/>
  <c r="AC1074" i="2" s="1"/>
  <c r="AD1074" i="2"/>
  <c r="AA1074" i="2" s="1"/>
  <c r="AE1070" i="2"/>
  <c r="AB1070" i="2" s="1"/>
  <c r="AF1070" i="2"/>
  <c r="AC1070" i="2" s="1"/>
  <c r="AD1070" i="2"/>
  <c r="AA1070" i="2" s="1"/>
  <c r="AE1066" i="2"/>
  <c r="AB1066" i="2" s="1"/>
  <c r="AF1066" i="2"/>
  <c r="AC1066" i="2" s="1"/>
  <c r="AD1066" i="2"/>
  <c r="AA1066" i="2" s="1"/>
  <c r="AE1062" i="2"/>
  <c r="AB1062" i="2" s="1"/>
  <c r="AF1062" i="2"/>
  <c r="AC1062" i="2" s="1"/>
  <c r="AD1062" i="2"/>
  <c r="AA1062" i="2" s="1"/>
  <c r="AE1058" i="2"/>
  <c r="AB1058" i="2" s="1"/>
  <c r="AF1058" i="2"/>
  <c r="AC1058" i="2" s="1"/>
  <c r="AD1058" i="2"/>
  <c r="AA1058" i="2" s="1"/>
  <c r="AE1054" i="2"/>
  <c r="AB1054" i="2" s="1"/>
  <c r="AF1054" i="2"/>
  <c r="AC1054" i="2" s="1"/>
  <c r="AD1054" i="2"/>
  <c r="AA1054" i="2" s="1"/>
  <c r="AE1050" i="2"/>
  <c r="AB1050" i="2" s="1"/>
  <c r="AF1050" i="2"/>
  <c r="AC1050" i="2" s="1"/>
  <c r="AD1050" i="2"/>
  <c r="AA1050" i="2" s="1"/>
  <c r="AE1046" i="2"/>
  <c r="AB1046" i="2" s="1"/>
  <c r="AF1046" i="2"/>
  <c r="AC1046" i="2" s="1"/>
  <c r="AD1046" i="2"/>
  <c r="AA1046" i="2" s="1"/>
  <c r="AE1042" i="2"/>
  <c r="AB1042" i="2" s="1"/>
  <c r="AF1042" i="2"/>
  <c r="AC1042" i="2" s="1"/>
  <c r="AD1042" i="2"/>
  <c r="AA1042" i="2" s="1"/>
  <c r="AE1038" i="2"/>
  <c r="AB1038" i="2" s="1"/>
  <c r="AF1038" i="2"/>
  <c r="AC1038" i="2" s="1"/>
  <c r="AD1038" i="2"/>
  <c r="AA1038" i="2" s="1"/>
  <c r="AF1034" i="2"/>
  <c r="AC1034" i="2" s="1"/>
  <c r="AE1034" i="2"/>
  <c r="AB1034" i="2" s="1"/>
  <c r="AD1034" i="2"/>
  <c r="AA1034" i="2" s="1"/>
  <c r="AF1030" i="2"/>
  <c r="AC1030" i="2" s="1"/>
  <c r="AE1030" i="2"/>
  <c r="AB1030" i="2" s="1"/>
  <c r="AD1030" i="2"/>
  <c r="AA1030" i="2" s="1"/>
  <c r="AF1026" i="2"/>
  <c r="AC1026" i="2" s="1"/>
  <c r="AE1026" i="2"/>
  <c r="AB1026" i="2" s="1"/>
  <c r="AD1026" i="2"/>
  <c r="AA1026" i="2" s="1"/>
  <c r="AF1022" i="2"/>
  <c r="AC1022" i="2" s="1"/>
  <c r="AE1022" i="2"/>
  <c r="AB1022" i="2" s="1"/>
  <c r="AD1022" i="2"/>
  <c r="AA1022" i="2" s="1"/>
  <c r="AF1018" i="2"/>
  <c r="AC1018" i="2" s="1"/>
  <c r="AE1018" i="2"/>
  <c r="AB1018" i="2" s="1"/>
  <c r="AD1018" i="2"/>
  <c r="AA1018" i="2" s="1"/>
  <c r="AF1014" i="2"/>
  <c r="AC1014" i="2" s="1"/>
  <c r="AE1014" i="2"/>
  <c r="AB1014" i="2" s="1"/>
  <c r="AD1014" i="2"/>
  <c r="AA1014" i="2" s="1"/>
  <c r="AF1010" i="2"/>
  <c r="AC1010" i="2" s="1"/>
  <c r="AE1010" i="2"/>
  <c r="AB1010" i="2" s="1"/>
  <c r="AD1010" i="2"/>
  <c r="AA1010" i="2" s="1"/>
  <c r="AF1006" i="2"/>
  <c r="AC1006" i="2" s="1"/>
  <c r="AE1006" i="2"/>
  <c r="AB1006" i="2" s="1"/>
  <c r="AD1006" i="2"/>
  <c r="AA1006" i="2" s="1"/>
  <c r="AF1002" i="2"/>
  <c r="AC1002" i="2" s="1"/>
  <c r="AE1002" i="2"/>
  <c r="AB1002" i="2" s="1"/>
  <c r="AD1002" i="2"/>
  <c r="AA1002" i="2" s="1"/>
  <c r="AF998" i="2"/>
  <c r="AC998" i="2" s="1"/>
  <c r="AE998" i="2"/>
  <c r="AB998" i="2" s="1"/>
  <c r="AD998" i="2"/>
  <c r="AA998" i="2" s="1"/>
  <c r="AF994" i="2"/>
  <c r="AC994" i="2" s="1"/>
  <c r="AE994" i="2"/>
  <c r="AB994" i="2" s="1"/>
  <c r="AD994" i="2"/>
  <c r="AA994" i="2" s="1"/>
  <c r="AF990" i="2"/>
  <c r="AC990" i="2" s="1"/>
  <c r="AE990" i="2"/>
  <c r="AB990" i="2" s="1"/>
  <c r="AD990" i="2"/>
  <c r="AA990" i="2" s="1"/>
  <c r="AE1499" i="2"/>
  <c r="AB1499" i="2" s="1"/>
  <c r="AD1499" i="2"/>
  <c r="AA1499" i="2" s="1"/>
  <c r="AF1499" i="2"/>
  <c r="AC1499" i="2" s="1"/>
  <c r="AE1495" i="2"/>
  <c r="AB1495" i="2" s="1"/>
  <c r="AD1495" i="2"/>
  <c r="AA1495" i="2" s="1"/>
  <c r="AF1495" i="2"/>
  <c r="AC1495" i="2" s="1"/>
  <c r="AE1491" i="2"/>
  <c r="AB1491" i="2" s="1"/>
  <c r="AD1491" i="2"/>
  <c r="AA1491" i="2" s="1"/>
  <c r="AF1491" i="2"/>
  <c r="AC1491" i="2" s="1"/>
  <c r="AE1487" i="2"/>
  <c r="AB1487" i="2" s="1"/>
  <c r="AD1487" i="2"/>
  <c r="AA1487" i="2" s="1"/>
  <c r="AF1487" i="2"/>
  <c r="AC1487" i="2" s="1"/>
  <c r="AE1483" i="2"/>
  <c r="AB1483" i="2" s="1"/>
  <c r="AD1483" i="2"/>
  <c r="AA1483" i="2" s="1"/>
  <c r="AF1483" i="2"/>
  <c r="AC1483" i="2" s="1"/>
  <c r="AE1479" i="2"/>
  <c r="AB1479" i="2" s="1"/>
  <c r="AD1479" i="2"/>
  <c r="AA1479" i="2" s="1"/>
  <c r="AF1479" i="2"/>
  <c r="AC1479" i="2" s="1"/>
  <c r="AE1475" i="2"/>
  <c r="AB1475" i="2" s="1"/>
  <c r="AD1475" i="2"/>
  <c r="AA1475" i="2" s="1"/>
  <c r="AF1475" i="2"/>
  <c r="AC1475" i="2" s="1"/>
  <c r="AE1467" i="2"/>
  <c r="AB1467" i="2" s="1"/>
  <c r="AF1467" i="2"/>
  <c r="AC1467" i="2" s="1"/>
  <c r="AD1467" i="2"/>
  <c r="AA1467" i="2" s="1"/>
  <c r="AE1463" i="2"/>
  <c r="AB1463" i="2" s="1"/>
  <c r="AF1463" i="2"/>
  <c r="AC1463" i="2" s="1"/>
  <c r="AD1463" i="2"/>
  <c r="AA1463" i="2" s="1"/>
  <c r="AE1459" i="2"/>
  <c r="AB1459" i="2" s="1"/>
  <c r="AF1459" i="2"/>
  <c r="AC1459" i="2" s="1"/>
  <c r="AD1459" i="2"/>
  <c r="AA1459" i="2" s="1"/>
  <c r="AE1455" i="2"/>
  <c r="AB1455" i="2" s="1"/>
  <c r="AF1455" i="2"/>
  <c r="AC1455" i="2" s="1"/>
  <c r="AD1455" i="2"/>
  <c r="AA1455" i="2" s="1"/>
  <c r="AE1451" i="2"/>
  <c r="AB1451" i="2" s="1"/>
  <c r="AF1451" i="2"/>
  <c r="AC1451" i="2" s="1"/>
  <c r="AD1451" i="2"/>
  <c r="AA1451" i="2" s="1"/>
  <c r="AE1447" i="2"/>
  <c r="AB1447" i="2" s="1"/>
  <c r="AF1447" i="2"/>
  <c r="AC1447" i="2" s="1"/>
  <c r="AD1447" i="2"/>
  <c r="AA1447" i="2" s="1"/>
  <c r="AE1443" i="2"/>
  <c r="AB1443" i="2" s="1"/>
  <c r="AF1443" i="2"/>
  <c r="AC1443" i="2" s="1"/>
  <c r="AD1443" i="2"/>
  <c r="AA1443" i="2" s="1"/>
  <c r="AE1439" i="2"/>
  <c r="AB1439" i="2" s="1"/>
  <c r="AF1439" i="2"/>
  <c r="AC1439" i="2" s="1"/>
  <c r="AD1439" i="2"/>
  <c r="AA1439" i="2" s="1"/>
  <c r="AF1435" i="2"/>
  <c r="AC1435" i="2" s="1"/>
  <c r="AE1435" i="2"/>
  <c r="AB1435" i="2" s="1"/>
  <c r="AD1435" i="2"/>
  <c r="AA1435" i="2" s="1"/>
  <c r="AF1431" i="2"/>
  <c r="AC1431" i="2" s="1"/>
  <c r="AE1431" i="2"/>
  <c r="AB1431" i="2" s="1"/>
  <c r="AD1431" i="2"/>
  <c r="AA1431" i="2" s="1"/>
  <c r="AF1427" i="2"/>
  <c r="AC1427" i="2" s="1"/>
  <c r="AE1427" i="2"/>
  <c r="AB1427" i="2" s="1"/>
  <c r="AD1427" i="2"/>
  <c r="AA1427" i="2" s="1"/>
  <c r="AF1423" i="2"/>
  <c r="AC1423" i="2" s="1"/>
  <c r="AE1423" i="2"/>
  <c r="AB1423" i="2" s="1"/>
  <c r="AD1423" i="2"/>
  <c r="AA1423" i="2" s="1"/>
  <c r="AF1419" i="2"/>
  <c r="AC1419" i="2" s="1"/>
  <c r="AE1419" i="2"/>
  <c r="AB1419" i="2" s="1"/>
  <c r="AD1419" i="2"/>
  <c r="AA1419" i="2" s="1"/>
  <c r="AF1415" i="2"/>
  <c r="AC1415" i="2" s="1"/>
  <c r="AE1415" i="2"/>
  <c r="AB1415" i="2" s="1"/>
  <c r="AD1415" i="2"/>
  <c r="AA1415" i="2" s="1"/>
  <c r="AF1411" i="2"/>
  <c r="AC1411" i="2" s="1"/>
  <c r="AE1411" i="2"/>
  <c r="AB1411" i="2" s="1"/>
  <c r="AD1411" i="2"/>
  <c r="AA1411" i="2" s="1"/>
  <c r="AF1407" i="2"/>
  <c r="AC1407" i="2" s="1"/>
  <c r="AE1407" i="2"/>
  <c r="AB1407" i="2" s="1"/>
  <c r="AD1407" i="2"/>
  <c r="AA1407" i="2" s="1"/>
  <c r="AF1403" i="2"/>
  <c r="AC1403" i="2" s="1"/>
  <c r="AE1403" i="2"/>
  <c r="AB1403" i="2" s="1"/>
  <c r="AD1403" i="2"/>
  <c r="AA1403" i="2" s="1"/>
  <c r="AF1399" i="2"/>
  <c r="AC1399" i="2" s="1"/>
  <c r="AE1399" i="2"/>
  <c r="AB1399" i="2" s="1"/>
  <c r="AD1399" i="2"/>
  <c r="AA1399" i="2" s="1"/>
  <c r="AF1395" i="2"/>
  <c r="AC1395" i="2" s="1"/>
  <c r="AE1395" i="2"/>
  <c r="AB1395" i="2" s="1"/>
  <c r="AD1395" i="2"/>
  <c r="AA1395" i="2" s="1"/>
  <c r="AF1391" i="2"/>
  <c r="AC1391" i="2" s="1"/>
  <c r="AE1391" i="2"/>
  <c r="AB1391" i="2" s="1"/>
  <c r="AD1391" i="2"/>
  <c r="AA1391" i="2" s="1"/>
  <c r="AF1389" i="2"/>
  <c r="AC1389" i="2" s="1"/>
  <c r="AE1389" i="2"/>
  <c r="AB1389" i="2" s="1"/>
  <c r="AD1389" i="2"/>
  <c r="AA1389" i="2" s="1"/>
  <c r="AF1385" i="2"/>
  <c r="AC1385" i="2" s="1"/>
  <c r="AE1385" i="2"/>
  <c r="AB1385" i="2" s="1"/>
  <c r="AD1385" i="2"/>
  <c r="AA1385" i="2" s="1"/>
  <c r="AF1381" i="2"/>
  <c r="AC1381" i="2" s="1"/>
  <c r="AE1381" i="2"/>
  <c r="AB1381" i="2" s="1"/>
  <c r="AD1381" i="2"/>
  <c r="AA1381" i="2" s="1"/>
  <c r="AF1377" i="2"/>
  <c r="AC1377" i="2" s="1"/>
  <c r="AE1377" i="2"/>
  <c r="AB1377" i="2" s="1"/>
  <c r="AD1377" i="2"/>
  <c r="AA1377" i="2" s="1"/>
  <c r="AF1373" i="2"/>
  <c r="AC1373" i="2" s="1"/>
  <c r="AE1373" i="2"/>
  <c r="AB1373" i="2" s="1"/>
  <c r="AD1373" i="2"/>
  <c r="AA1373" i="2" s="1"/>
  <c r="AF1369" i="2"/>
  <c r="AC1369" i="2" s="1"/>
  <c r="AE1369" i="2"/>
  <c r="AB1369" i="2" s="1"/>
  <c r="AD1369" i="2"/>
  <c r="AA1369" i="2" s="1"/>
  <c r="AF1365" i="2"/>
  <c r="AC1365" i="2" s="1"/>
  <c r="AE1365" i="2"/>
  <c r="AB1365" i="2" s="1"/>
  <c r="AD1365" i="2"/>
  <c r="AA1365" i="2" s="1"/>
  <c r="AD1361" i="2"/>
  <c r="AA1361" i="2" s="1"/>
  <c r="AF1361" i="2"/>
  <c r="AC1361" i="2" s="1"/>
  <c r="AE1361" i="2"/>
  <c r="AB1361" i="2" s="1"/>
  <c r="AD1357" i="2"/>
  <c r="AA1357" i="2" s="1"/>
  <c r="AF1357" i="2"/>
  <c r="AC1357" i="2" s="1"/>
  <c r="AE1357" i="2"/>
  <c r="AB1357" i="2" s="1"/>
  <c r="AE1353" i="2"/>
  <c r="AB1353" i="2" s="1"/>
  <c r="AD1353" i="2"/>
  <c r="AA1353" i="2" s="1"/>
  <c r="AF1353" i="2"/>
  <c r="AC1353" i="2" s="1"/>
  <c r="AE1349" i="2"/>
  <c r="AB1349" i="2" s="1"/>
  <c r="AD1349" i="2"/>
  <c r="AA1349" i="2" s="1"/>
  <c r="AF1349" i="2"/>
  <c r="AC1349" i="2" s="1"/>
  <c r="AE1345" i="2"/>
  <c r="AB1345" i="2" s="1"/>
  <c r="AD1345" i="2"/>
  <c r="AA1345" i="2" s="1"/>
  <c r="AF1345" i="2"/>
  <c r="AC1345" i="2" s="1"/>
  <c r="AE1341" i="2"/>
  <c r="AB1341" i="2" s="1"/>
  <c r="AD1341" i="2"/>
  <c r="AA1341" i="2" s="1"/>
  <c r="AF1341" i="2"/>
  <c r="AC1341" i="2" s="1"/>
  <c r="AE1337" i="2"/>
  <c r="AB1337" i="2" s="1"/>
  <c r="AD1337" i="2"/>
  <c r="AA1337" i="2" s="1"/>
  <c r="AF1337" i="2"/>
  <c r="AC1337" i="2" s="1"/>
  <c r="AE1333" i="2"/>
  <c r="AB1333" i="2" s="1"/>
  <c r="AD1333" i="2"/>
  <c r="AA1333" i="2" s="1"/>
  <c r="AF1333" i="2"/>
  <c r="AC1333" i="2" s="1"/>
  <c r="AE1329" i="2"/>
  <c r="AB1329" i="2" s="1"/>
  <c r="AD1329" i="2"/>
  <c r="AA1329" i="2" s="1"/>
  <c r="AF1329" i="2"/>
  <c r="AC1329" i="2" s="1"/>
  <c r="AE1325" i="2"/>
  <c r="AB1325" i="2" s="1"/>
  <c r="AD1325" i="2"/>
  <c r="AA1325" i="2" s="1"/>
  <c r="AF1325" i="2"/>
  <c r="AC1325" i="2" s="1"/>
  <c r="AE1321" i="2"/>
  <c r="AB1321" i="2" s="1"/>
  <c r="AD1321" i="2"/>
  <c r="AA1321" i="2" s="1"/>
  <c r="AF1321" i="2"/>
  <c r="AC1321" i="2" s="1"/>
  <c r="AE1317" i="2"/>
  <c r="AB1317" i="2" s="1"/>
  <c r="AD1317" i="2"/>
  <c r="AA1317" i="2" s="1"/>
  <c r="AF1317" i="2"/>
  <c r="AC1317" i="2" s="1"/>
  <c r="AE1313" i="2"/>
  <c r="AB1313" i="2" s="1"/>
  <c r="AD1313" i="2"/>
  <c r="AA1313" i="2" s="1"/>
  <c r="AF1313" i="2"/>
  <c r="AC1313" i="2" s="1"/>
  <c r="AE1309" i="2"/>
  <c r="AB1309" i="2" s="1"/>
  <c r="AD1309" i="2"/>
  <c r="AA1309" i="2" s="1"/>
  <c r="AF1309" i="2"/>
  <c r="AC1309" i="2" s="1"/>
  <c r="AE1307" i="2"/>
  <c r="AB1307" i="2" s="1"/>
  <c r="AD1307" i="2"/>
  <c r="AA1307" i="2" s="1"/>
  <c r="AF1307" i="2"/>
  <c r="AC1307" i="2" s="1"/>
  <c r="AE1303" i="2"/>
  <c r="AB1303" i="2" s="1"/>
  <c r="AD1303" i="2"/>
  <c r="AA1303" i="2" s="1"/>
  <c r="AF1303" i="2"/>
  <c r="AC1303" i="2" s="1"/>
  <c r="AE1297" i="2"/>
  <c r="AB1297" i="2" s="1"/>
  <c r="AD1297" i="2"/>
  <c r="AA1297" i="2" s="1"/>
  <c r="AF1297" i="2"/>
  <c r="AC1297" i="2" s="1"/>
  <c r="AE1293" i="2"/>
  <c r="AB1293" i="2" s="1"/>
  <c r="AD1293" i="2"/>
  <c r="AA1293" i="2" s="1"/>
  <c r="AF1293" i="2"/>
  <c r="AC1293" i="2" s="1"/>
  <c r="AE1289" i="2"/>
  <c r="AB1289" i="2" s="1"/>
  <c r="AD1289" i="2"/>
  <c r="AA1289" i="2" s="1"/>
  <c r="AF1289" i="2"/>
  <c r="AC1289" i="2" s="1"/>
  <c r="AE1285" i="2"/>
  <c r="AB1285" i="2" s="1"/>
  <c r="AD1285" i="2"/>
  <c r="AA1285" i="2" s="1"/>
  <c r="AF1285" i="2"/>
  <c r="AC1285" i="2" s="1"/>
  <c r="AE1281" i="2"/>
  <c r="AB1281" i="2" s="1"/>
  <c r="AD1281" i="2"/>
  <c r="AA1281" i="2" s="1"/>
  <c r="AF1281" i="2"/>
  <c r="AC1281" i="2" s="1"/>
  <c r="AE1277" i="2"/>
  <c r="AB1277" i="2" s="1"/>
  <c r="AD1277" i="2"/>
  <c r="AA1277" i="2" s="1"/>
  <c r="AF1277" i="2"/>
  <c r="AC1277" i="2" s="1"/>
  <c r="AE1273" i="2"/>
  <c r="AB1273" i="2" s="1"/>
  <c r="AD1273" i="2"/>
  <c r="AA1273" i="2" s="1"/>
  <c r="AF1273" i="2"/>
  <c r="AC1273" i="2" s="1"/>
  <c r="AE1269" i="2"/>
  <c r="AB1269" i="2" s="1"/>
  <c r="AD1269" i="2"/>
  <c r="AA1269" i="2" s="1"/>
  <c r="AF1269" i="2"/>
  <c r="AC1269" i="2" s="1"/>
  <c r="AE1265" i="2"/>
  <c r="AB1265" i="2" s="1"/>
  <c r="AD1265" i="2"/>
  <c r="AA1265" i="2" s="1"/>
  <c r="AF1265" i="2"/>
  <c r="AC1265" i="2" s="1"/>
  <c r="AE1261" i="2"/>
  <c r="AB1261" i="2" s="1"/>
  <c r="AD1261" i="2"/>
  <c r="AA1261" i="2" s="1"/>
  <c r="AF1261" i="2"/>
  <c r="AC1261" i="2" s="1"/>
  <c r="AE1257" i="2"/>
  <c r="AB1257" i="2" s="1"/>
  <c r="AD1257" i="2"/>
  <c r="AA1257" i="2" s="1"/>
  <c r="AF1257" i="2"/>
  <c r="AC1257" i="2" s="1"/>
  <c r="AE1253" i="2"/>
  <c r="AB1253" i="2" s="1"/>
  <c r="AD1253" i="2"/>
  <c r="AA1253" i="2" s="1"/>
  <c r="AF1253" i="2"/>
  <c r="AC1253" i="2" s="1"/>
  <c r="AE1249" i="2"/>
  <c r="AB1249" i="2" s="1"/>
  <c r="AD1249" i="2"/>
  <c r="AA1249" i="2" s="1"/>
  <c r="AF1249" i="2"/>
  <c r="AC1249" i="2" s="1"/>
  <c r="AE1245" i="2"/>
  <c r="AB1245" i="2" s="1"/>
  <c r="AD1245" i="2"/>
  <c r="AA1245" i="2" s="1"/>
  <c r="AF1245" i="2"/>
  <c r="AC1245" i="2" s="1"/>
  <c r="AE1241" i="2"/>
  <c r="AB1241" i="2" s="1"/>
  <c r="AD1241" i="2"/>
  <c r="AA1241" i="2" s="1"/>
  <c r="AF1241" i="2"/>
  <c r="AC1241" i="2" s="1"/>
  <c r="AE1237" i="2"/>
  <c r="AB1237" i="2" s="1"/>
  <c r="AD1237" i="2"/>
  <c r="AA1237" i="2" s="1"/>
  <c r="AF1237" i="2"/>
  <c r="AC1237" i="2" s="1"/>
  <c r="AE1233" i="2"/>
  <c r="AB1233" i="2" s="1"/>
  <c r="AD1233" i="2"/>
  <c r="AA1233" i="2" s="1"/>
  <c r="AF1233" i="2"/>
  <c r="AC1233" i="2" s="1"/>
  <c r="AE1229" i="2"/>
  <c r="AB1229" i="2" s="1"/>
  <c r="AF1229" i="2"/>
  <c r="AC1229" i="2" s="1"/>
  <c r="AD1229" i="2"/>
  <c r="AA1229" i="2" s="1"/>
  <c r="AE1225" i="2"/>
  <c r="AB1225" i="2" s="1"/>
  <c r="AF1225" i="2"/>
  <c r="AC1225" i="2" s="1"/>
  <c r="AD1225" i="2"/>
  <c r="AA1225" i="2" s="1"/>
  <c r="AE1221" i="2"/>
  <c r="AB1221" i="2" s="1"/>
  <c r="AF1221" i="2"/>
  <c r="AC1221" i="2" s="1"/>
  <c r="AD1221" i="2"/>
  <c r="AA1221" i="2" s="1"/>
  <c r="AE1217" i="2"/>
  <c r="AB1217" i="2" s="1"/>
  <c r="AF1217" i="2"/>
  <c r="AC1217" i="2" s="1"/>
  <c r="AD1217" i="2"/>
  <c r="AA1217" i="2" s="1"/>
  <c r="AE1213" i="2"/>
  <c r="AB1213" i="2" s="1"/>
  <c r="AF1213" i="2"/>
  <c r="AC1213" i="2" s="1"/>
  <c r="AD1213" i="2"/>
  <c r="AA1213" i="2" s="1"/>
  <c r="AE1209" i="2"/>
  <c r="AB1209" i="2" s="1"/>
  <c r="AF1209" i="2"/>
  <c r="AC1209" i="2" s="1"/>
  <c r="AD1209" i="2"/>
  <c r="AA1209" i="2" s="1"/>
  <c r="AE1205" i="2"/>
  <c r="AB1205" i="2" s="1"/>
  <c r="AF1205" i="2"/>
  <c r="AC1205" i="2" s="1"/>
  <c r="AD1205" i="2"/>
  <c r="AA1205" i="2" s="1"/>
  <c r="AE1201" i="2"/>
  <c r="AB1201" i="2" s="1"/>
  <c r="AF1201" i="2"/>
  <c r="AC1201" i="2" s="1"/>
  <c r="AD1201" i="2"/>
  <c r="AA1201" i="2" s="1"/>
  <c r="AE1197" i="2"/>
  <c r="AB1197" i="2" s="1"/>
  <c r="AF1197" i="2"/>
  <c r="AC1197" i="2" s="1"/>
  <c r="AD1197" i="2"/>
  <c r="AA1197" i="2" s="1"/>
  <c r="AE1193" i="2"/>
  <c r="AB1193" i="2" s="1"/>
  <c r="AF1193" i="2"/>
  <c r="AC1193" i="2" s="1"/>
  <c r="AD1193" i="2"/>
  <c r="AA1193" i="2" s="1"/>
  <c r="AE1189" i="2"/>
  <c r="AB1189" i="2" s="1"/>
  <c r="AF1189" i="2"/>
  <c r="AC1189" i="2" s="1"/>
  <c r="AD1189" i="2"/>
  <c r="AA1189" i="2" s="1"/>
  <c r="AE1185" i="2"/>
  <c r="AB1185" i="2" s="1"/>
  <c r="AF1185" i="2"/>
  <c r="AC1185" i="2" s="1"/>
  <c r="AD1185" i="2"/>
  <c r="AA1185" i="2" s="1"/>
  <c r="AE1181" i="2"/>
  <c r="AB1181" i="2" s="1"/>
  <c r="AF1181" i="2"/>
  <c r="AC1181" i="2" s="1"/>
  <c r="AD1181" i="2"/>
  <c r="AA1181" i="2" s="1"/>
  <c r="AE1177" i="2"/>
  <c r="AB1177" i="2" s="1"/>
  <c r="AF1177" i="2"/>
  <c r="AC1177" i="2" s="1"/>
  <c r="AD1177" i="2"/>
  <c r="AA1177" i="2" s="1"/>
  <c r="AE1173" i="2"/>
  <c r="AB1173" i="2" s="1"/>
  <c r="AF1173" i="2"/>
  <c r="AC1173" i="2" s="1"/>
  <c r="AD1173" i="2"/>
  <c r="AA1173" i="2" s="1"/>
  <c r="AE1169" i="2"/>
  <c r="AB1169" i="2" s="1"/>
  <c r="AF1169" i="2"/>
  <c r="AC1169" i="2" s="1"/>
  <c r="AD1169" i="2"/>
  <c r="AA1169" i="2" s="1"/>
  <c r="AE1165" i="2"/>
  <c r="AB1165" i="2" s="1"/>
  <c r="AF1165" i="2"/>
  <c r="AC1165" i="2" s="1"/>
  <c r="AD1165" i="2"/>
  <c r="AA1165" i="2" s="1"/>
  <c r="AE1161" i="2"/>
  <c r="AB1161" i="2" s="1"/>
  <c r="AF1161" i="2"/>
  <c r="AC1161" i="2" s="1"/>
  <c r="AD1161" i="2"/>
  <c r="AA1161" i="2" s="1"/>
  <c r="AE1157" i="2"/>
  <c r="AB1157" i="2" s="1"/>
  <c r="AF1157" i="2"/>
  <c r="AC1157" i="2" s="1"/>
  <c r="AD1157" i="2"/>
  <c r="AA1157" i="2" s="1"/>
  <c r="AE1153" i="2"/>
  <c r="AB1153" i="2" s="1"/>
  <c r="AF1153" i="2"/>
  <c r="AC1153" i="2" s="1"/>
  <c r="AD1153" i="2"/>
  <c r="AA1153" i="2" s="1"/>
  <c r="AE1149" i="2"/>
  <c r="AB1149" i="2" s="1"/>
  <c r="AF1149" i="2"/>
  <c r="AC1149" i="2" s="1"/>
  <c r="AD1149" i="2"/>
  <c r="AA1149" i="2" s="1"/>
  <c r="AF1145" i="2"/>
  <c r="AC1145" i="2" s="1"/>
  <c r="AE1145" i="2"/>
  <c r="AB1145" i="2" s="1"/>
  <c r="AD1145" i="2"/>
  <c r="AA1145" i="2" s="1"/>
  <c r="AE1141" i="2"/>
  <c r="AB1141" i="2" s="1"/>
  <c r="AD1141" i="2"/>
  <c r="AA1141" i="2" s="1"/>
  <c r="AF1141" i="2"/>
  <c r="AC1141" i="2" s="1"/>
  <c r="AE1137" i="2"/>
  <c r="AB1137" i="2" s="1"/>
  <c r="AD1137" i="2"/>
  <c r="AA1137" i="2" s="1"/>
  <c r="AF1137" i="2"/>
  <c r="AC1137" i="2" s="1"/>
  <c r="AE1133" i="2"/>
  <c r="AB1133" i="2" s="1"/>
  <c r="AD1133" i="2"/>
  <c r="AA1133" i="2" s="1"/>
  <c r="AF1133" i="2"/>
  <c r="AC1133" i="2" s="1"/>
  <c r="AE1129" i="2"/>
  <c r="AB1129" i="2" s="1"/>
  <c r="AD1129" i="2"/>
  <c r="AA1129" i="2" s="1"/>
  <c r="AF1129" i="2"/>
  <c r="AC1129" i="2" s="1"/>
  <c r="AE1127" i="2"/>
  <c r="AB1127" i="2" s="1"/>
  <c r="AD1127" i="2"/>
  <c r="AA1127" i="2" s="1"/>
  <c r="AF1127" i="2"/>
  <c r="AC1127" i="2" s="1"/>
  <c r="AE1123" i="2"/>
  <c r="AB1123" i="2" s="1"/>
  <c r="AD1123" i="2"/>
  <c r="AA1123" i="2" s="1"/>
  <c r="AF1123" i="2"/>
  <c r="AC1123" i="2" s="1"/>
  <c r="AE1119" i="2"/>
  <c r="AB1119" i="2" s="1"/>
  <c r="AD1119" i="2"/>
  <c r="AA1119" i="2" s="1"/>
  <c r="AF1119" i="2"/>
  <c r="AC1119" i="2" s="1"/>
  <c r="AE1115" i="2"/>
  <c r="AB1115" i="2" s="1"/>
  <c r="AD1115" i="2"/>
  <c r="AA1115" i="2" s="1"/>
  <c r="AF1115" i="2"/>
  <c r="AC1115" i="2" s="1"/>
  <c r="AE1111" i="2"/>
  <c r="AB1111" i="2" s="1"/>
  <c r="AD1111" i="2"/>
  <c r="AA1111" i="2" s="1"/>
  <c r="AF1111" i="2"/>
  <c r="AC1111" i="2" s="1"/>
  <c r="AE1107" i="2"/>
  <c r="AB1107" i="2" s="1"/>
  <c r="AD1107" i="2"/>
  <c r="AA1107" i="2" s="1"/>
  <c r="AF1107" i="2"/>
  <c r="AC1107" i="2" s="1"/>
  <c r="AE1103" i="2"/>
  <c r="AB1103" i="2" s="1"/>
  <c r="AD1103" i="2"/>
  <c r="AA1103" i="2" s="1"/>
  <c r="AF1103" i="2"/>
  <c r="AC1103" i="2" s="1"/>
  <c r="AE1099" i="2"/>
  <c r="AB1099" i="2" s="1"/>
  <c r="AD1099" i="2"/>
  <c r="AA1099" i="2" s="1"/>
  <c r="AF1099" i="2"/>
  <c r="AC1099" i="2" s="1"/>
  <c r="AE1095" i="2"/>
  <c r="AB1095" i="2" s="1"/>
  <c r="AD1095" i="2"/>
  <c r="AA1095" i="2" s="1"/>
  <c r="AF1095" i="2"/>
  <c r="AC1095" i="2" s="1"/>
  <c r="AE1089" i="2"/>
  <c r="AB1089" i="2" s="1"/>
  <c r="AD1089" i="2"/>
  <c r="AA1089" i="2" s="1"/>
  <c r="AF1089" i="2"/>
  <c r="AC1089" i="2" s="1"/>
  <c r="AE1085" i="2"/>
  <c r="AB1085" i="2" s="1"/>
  <c r="AD1085" i="2"/>
  <c r="AA1085" i="2" s="1"/>
  <c r="AF1085" i="2"/>
  <c r="AC1085" i="2" s="1"/>
  <c r="AE1081" i="2"/>
  <c r="AB1081" i="2" s="1"/>
  <c r="AD1081" i="2"/>
  <c r="AA1081" i="2" s="1"/>
  <c r="AF1081" i="2"/>
  <c r="AC1081" i="2" s="1"/>
  <c r="AE1077" i="2"/>
  <c r="AB1077" i="2" s="1"/>
  <c r="AD1077" i="2"/>
  <c r="AA1077" i="2" s="1"/>
  <c r="AF1077" i="2"/>
  <c r="AC1077" i="2" s="1"/>
  <c r="AE1073" i="2"/>
  <c r="AB1073" i="2" s="1"/>
  <c r="AD1073" i="2"/>
  <c r="AA1073" i="2" s="1"/>
  <c r="AF1073" i="2"/>
  <c r="AC1073" i="2" s="1"/>
  <c r="AE1069" i="2"/>
  <c r="AB1069" i="2" s="1"/>
  <c r="AD1069" i="2"/>
  <c r="AA1069" i="2" s="1"/>
  <c r="AF1069" i="2"/>
  <c r="AC1069" i="2" s="1"/>
  <c r="AE1065" i="2"/>
  <c r="AB1065" i="2" s="1"/>
  <c r="AD1065" i="2"/>
  <c r="AA1065" i="2" s="1"/>
  <c r="AF1065" i="2"/>
  <c r="AC1065" i="2" s="1"/>
  <c r="AE1061" i="2"/>
  <c r="AB1061" i="2" s="1"/>
  <c r="AD1061" i="2"/>
  <c r="AA1061" i="2" s="1"/>
  <c r="AF1061" i="2"/>
  <c r="AC1061" i="2" s="1"/>
  <c r="AE1057" i="2"/>
  <c r="AB1057" i="2" s="1"/>
  <c r="AD1057" i="2"/>
  <c r="AA1057" i="2" s="1"/>
  <c r="AF1057" i="2"/>
  <c r="AC1057" i="2" s="1"/>
  <c r="AE1053" i="2"/>
  <c r="AB1053" i="2" s="1"/>
  <c r="AD1053" i="2"/>
  <c r="AA1053" i="2" s="1"/>
  <c r="AF1053" i="2"/>
  <c r="AC1053" i="2" s="1"/>
  <c r="AE1049" i="2"/>
  <c r="AB1049" i="2" s="1"/>
  <c r="AD1049" i="2"/>
  <c r="AA1049" i="2" s="1"/>
  <c r="AF1049" i="2"/>
  <c r="AC1049" i="2" s="1"/>
  <c r="AE1045" i="2"/>
  <c r="AB1045" i="2" s="1"/>
  <c r="AD1045" i="2"/>
  <c r="AA1045" i="2" s="1"/>
  <c r="AF1045" i="2"/>
  <c r="AC1045" i="2" s="1"/>
  <c r="AE1041" i="2"/>
  <c r="AB1041" i="2" s="1"/>
  <c r="AD1041" i="2"/>
  <c r="AA1041" i="2" s="1"/>
  <c r="AF1041" i="2"/>
  <c r="AC1041" i="2" s="1"/>
  <c r="AF1037" i="2"/>
  <c r="AC1037" i="2" s="1"/>
  <c r="AD1037" i="2"/>
  <c r="AA1037" i="2" s="1"/>
  <c r="AE1037" i="2"/>
  <c r="AB1037" i="2" s="1"/>
  <c r="AF1033" i="2"/>
  <c r="AC1033" i="2" s="1"/>
  <c r="AD1033" i="2"/>
  <c r="AA1033" i="2" s="1"/>
  <c r="AE1033" i="2"/>
  <c r="AB1033" i="2" s="1"/>
  <c r="AF1029" i="2"/>
  <c r="AC1029" i="2" s="1"/>
  <c r="AD1029" i="2"/>
  <c r="AA1029" i="2" s="1"/>
  <c r="AE1029" i="2"/>
  <c r="AB1029" i="2" s="1"/>
  <c r="AF1025" i="2"/>
  <c r="AC1025" i="2" s="1"/>
  <c r="AD1025" i="2"/>
  <c r="AA1025" i="2" s="1"/>
  <c r="AE1025" i="2"/>
  <c r="AB1025" i="2" s="1"/>
  <c r="AF1021" i="2"/>
  <c r="AC1021" i="2" s="1"/>
  <c r="AD1021" i="2"/>
  <c r="AA1021" i="2" s="1"/>
  <c r="AE1021" i="2"/>
  <c r="AB1021" i="2" s="1"/>
  <c r="AF1017" i="2"/>
  <c r="AC1017" i="2" s="1"/>
  <c r="AD1017" i="2"/>
  <c r="AA1017" i="2" s="1"/>
  <c r="AE1017" i="2"/>
  <c r="AB1017" i="2" s="1"/>
  <c r="AF1013" i="2"/>
  <c r="AC1013" i="2" s="1"/>
  <c r="AD1013" i="2"/>
  <c r="AA1013" i="2" s="1"/>
  <c r="AE1013" i="2"/>
  <c r="AB1013" i="2" s="1"/>
  <c r="AF1009" i="2"/>
  <c r="AC1009" i="2" s="1"/>
  <c r="AD1009" i="2"/>
  <c r="AA1009" i="2" s="1"/>
  <c r="AE1009" i="2"/>
  <c r="AB1009" i="2" s="1"/>
  <c r="AF1005" i="2"/>
  <c r="AC1005" i="2" s="1"/>
  <c r="AD1005" i="2"/>
  <c r="AA1005" i="2" s="1"/>
  <c r="AE1005" i="2"/>
  <c r="AB1005" i="2" s="1"/>
  <c r="AF1001" i="2"/>
  <c r="AC1001" i="2" s="1"/>
  <c r="AD1001" i="2"/>
  <c r="AA1001" i="2" s="1"/>
  <c r="AE1001" i="2"/>
  <c r="AB1001" i="2" s="1"/>
  <c r="AF997" i="2"/>
  <c r="AC997" i="2" s="1"/>
  <c r="AD997" i="2"/>
  <c r="AA997" i="2" s="1"/>
  <c r="AE997" i="2"/>
  <c r="AB997" i="2" s="1"/>
  <c r="AF993" i="2"/>
  <c r="AC993" i="2" s="1"/>
  <c r="AD993" i="2"/>
  <c r="AA993" i="2" s="1"/>
  <c r="AE993" i="2"/>
  <c r="AB993" i="2" s="1"/>
  <c r="AF986" i="2"/>
  <c r="AC986" i="2" s="1"/>
  <c r="AE986" i="2"/>
  <c r="AB986" i="2" s="1"/>
  <c r="AD986" i="2"/>
  <c r="AA986" i="2" s="1"/>
  <c r="AF982" i="2"/>
  <c r="AC982" i="2" s="1"/>
  <c r="AE982" i="2"/>
  <c r="AB982" i="2" s="1"/>
  <c r="AD982" i="2"/>
  <c r="AA982" i="2" s="1"/>
  <c r="AF978" i="2"/>
  <c r="AC978" i="2" s="1"/>
  <c r="AE978" i="2"/>
  <c r="AB978" i="2" s="1"/>
  <c r="AD978" i="2"/>
  <c r="AA978" i="2" s="1"/>
  <c r="AF974" i="2"/>
  <c r="AC974" i="2" s="1"/>
  <c r="AE974" i="2"/>
  <c r="AB974" i="2" s="1"/>
  <c r="AD974" i="2"/>
  <c r="AA974" i="2" s="1"/>
  <c r="AF970" i="2"/>
  <c r="AC970" i="2" s="1"/>
  <c r="AE970" i="2"/>
  <c r="AB970" i="2" s="1"/>
  <c r="AD970" i="2"/>
  <c r="AA970" i="2" s="1"/>
  <c r="AF964" i="2"/>
  <c r="AC964" i="2" s="1"/>
  <c r="AE964" i="2"/>
  <c r="AB964" i="2" s="1"/>
  <c r="AD964" i="2"/>
  <c r="AA964" i="2" s="1"/>
  <c r="AF960" i="2"/>
  <c r="AC960" i="2" s="1"/>
  <c r="AE960" i="2"/>
  <c r="AB960" i="2" s="1"/>
  <c r="AD960" i="2"/>
  <c r="AA960" i="2" s="1"/>
  <c r="AF954" i="2"/>
  <c r="AC954" i="2" s="1"/>
  <c r="AE954" i="2"/>
  <c r="AB954" i="2" s="1"/>
  <c r="AD954" i="2"/>
  <c r="AA954" i="2" s="1"/>
  <c r="AF950" i="2"/>
  <c r="AC950" i="2" s="1"/>
  <c r="AE950" i="2"/>
  <c r="AB950" i="2" s="1"/>
  <c r="AD950" i="2"/>
  <c r="AA950" i="2" s="1"/>
  <c r="AF946" i="2"/>
  <c r="AC946" i="2" s="1"/>
  <c r="AE946" i="2"/>
  <c r="AB946" i="2" s="1"/>
  <c r="AD946" i="2"/>
  <c r="AA946" i="2" s="1"/>
  <c r="AF942" i="2"/>
  <c r="AC942" i="2" s="1"/>
  <c r="AE942" i="2"/>
  <c r="AB942" i="2" s="1"/>
  <c r="AD942" i="2"/>
  <c r="AA942" i="2" s="1"/>
  <c r="AE938" i="2"/>
  <c r="AB938" i="2" s="1"/>
  <c r="AD938" i="2"/>
  <c r="AA938" i="2" s="1"/>
  <c r="AF938" i="2"/>
  <c r="AC938" i="2" s="1"/>
  <c r="AE934" i="2"/>
  <c r="AB934" i="2" s="1"/>
  <c r="AD934" i="2"/>
  <c r="AA934" i="2" s="1"/>
  <c r="AF934" i="2"/>
  <c r="AC934" i="2" s="1"/>
  <c r="AE930" i="2"/>
  <c r="AB930" i="2" s="1"/>
  <c r="AD930" i="2"/>
  <c r="AA930" i="2" s="1"/>
  <c r="AF930" i="2"/>
  <c r="AC930" i="2" s="1"/>
  <c r="AE926" i="2"/>
  <c r="AB926" i="2" s="1"/>
  <c r="AD926" i="2"/>
  <c r="AA926" i="2" s="1"/>
  <c r="AF926" i="2"/>
  <c r="AC926" i="2" s="1"/>
  <c r="AE922" i="2"/>
  <c r="AB922" i="2" s="1"/>
  <c r="AD922" i="2"/>
  <c r="AA922" i="2" s="1"/>
  <c r="AF922" i="2"/>
  <c r="AC922" i="2" s="1"/>
  <c r="AE918" i="2"/>
  <c r="AB918" i="2" s="1"/>
  <c r="AD918" i="2"/>
  <c r="AA918" i="2" s="1"/>
  <c r="AF918" i="2"/>
  <c r="AC918" i="2" s="1"/>
  <c r="AE914" i="2"/>
  <c r="AB914" i="2" s="1"/>
  <c r="AD914" i="2"/>
  <c r="AA914" i="2" s="1"/>
  <c r="AF914" i="2"/>
  <c r="AC914" i="2" s="1"/>
  <c r="AE910" i="2"/>
  <c r="AB910" i="2" s="1"/>
  <c r="AD910" i="2"/>
  <c r="AA910" i="2" s="1"/>
  <c r="AF910" i="2"/>
  <c r="AC910" i="2" s="1"/>
  <c r="AE906" i="2"/>
  <c r="AB906" i="2" s="1"/>
  <c r="AD906" i="2"/>
  <c r="AA906" i="2" s="1"/>
  <c r="AF906" i="2"/>
  <c r="AC906" i="2" s="1"/>
  <c r="AE902" i="2"/>
  <c r="AB902" i="2" s="1"/>
  <c r="AD902" i="2"/>
  <c r="AA902" i="2" s="1"/>
  <c r="AF902" i="2"/>
  <c r="AC902" i="2" s="1"/>
  <c r="AE898" i="2"/>
  <c r="AB898" i="2" s="1"/>
  <c r="AD898" i="2"/>
  <c r="AA898" i="2" s="1"/>
  <c r="AF898" i="2"/>
  <c r="AC898" i="2" s="1"/>
  <c r="AE894" i="2"/>
  <c r="AB894" i="2" s="1"/>
  <c r="AD894" i="2"/>
  <c r="AA894" i="2" s="1"/>
  <c r="AF894" i="2"/>
  <c r="AC894" i="2" s="1"/>
  <c r="AE890" i="2"/>
  <c r="AB890" i="2" s="1"/>
  <c r="AD890" i="2"/>
  <c r="AA890" i="2" s="1"/>
  <c r="AF890" i="2"/>
  <c r="AC890" i="2" s="1"/>
  <c r="AE886" i="2"/>
  <c r="AB886" i="2" s="1"/>
  <c r="AD886" i="2"/>
  <c r="AA886" i="2" s="1"/>
  <c r="AF886" i="2"/>
  <c r="AC886" i="2" s="1"/>
  <c r="AE882" i="2"/>
  <c r="AB882" i="2" s="1"/>
  <c r="AD882" i="2"/>
  <c r="AA882" i="2" s="1"/>
  <c r="AF882" i="2"/>
  <c r="AC882" i="2" s="1"/>
  <c r="AE878" i="2"/>
  <c r="AB878" i="2" s="1"/>
  <c r="AD878" i="2"/>
  <c r="AA878" i="2" s="1"/>
  <c r="AF878" i="2"/>
  <c r="AC878" i="2" s="1"/>
  <c r="AE874" i="2"/>
  <c r="AB874" i="2" s="1"/>
  <c r="AD874" i="2"/>
  <c r="AA874" i="2" s="1"/>
  <c r="AF874" i="2"/>
  <c r="AC874" i="2" s="1"/>
  <c r="AE870" i="2"/>
  <c r="AB870" i="2" s="1"/>
  <c r="AD870" i="2"/>
  <c r="AA870" i="2" s="1"/>
  <c r="AF870" i="2"/>
  <c r="AC870" i="2" s="1"/>
  <c r="AE866" i="2"/>
  <c r="AB866" i="2" s="1"/>
  <c r="AD866" i="2"/>
  <c r="AA866" i="2" s="1"/>
  <c r="AF866" i="2"/>
  <c r="AC866" i="2" s="1"/>
  <c r="AE862" i="2"/>
  <c r="AB862" i="2" s="1"/>
  <c r="AD862" i="2"/>
  <c r="AA862" i="2" s="1"/>
  <c r="AF862" i="2"/>
  <c r="AC862" i="2" s="1"/>
  <c r="AE858" i="2"/>
  <c r="AB858" i="2" s="1"/>
  <c r="AD858" i="2"/>
  <c r="AA858" i="2" s="1"/>
  <c r="AF858" i="2"/>
  <c r="AC858" i="2" s="1"/>
  <c r="AE854" i="2"/>
  <c r="AB854" i="2" s="1"/>
  <c r="AD854" i="2"/>
  <c r="AA854" i="2" s="1"/>
  <c r="AF854" i="2"/>
  <c r="AC854" i="2" s="1"/>
  <c r="AE850" i="2"/>
  <c r="AB850" i="2" s="1"/>
  <c r="AD850" i="2"/>
  <c r="AA850" i="2" s="1"/>
  <c r="AF850" i="2"/>
  <c r="AC850" i="2" s="1"/>
  <c r="AE846" i="2"/>
  <c r="AB846" i="2" s="1"/>
  <c r="AD846" i="2"/>
  <c r="AA846" i="2" s="1"/>
  <c r="AF846" i="2"/>
  <c r="AC846" i="2" s="1"/>
  <c r="AE842" i="2"/>
  <c r="AB842" i="2" s="1"/>
  <c r="AD842" i="2"/>
  <c r="AA842" i="2" s="1"/>
  <c r="AF842" i="2"/>
  <c r="AC842" i="2" s="1"/>
  <c r="AE838" i="2"/>
  <c r="AB838" i="2" s="1"/>
  <c r="AD838" i="2"/>
  <c r="AA838" i="2" s="1"/>
  <c r="AF838" i="2"/>
  <c r="AC838" i="2" s="1"/>
  <c r="AF834" i="2"/>
  <c r="AC834" i="2" s="1"/>
  <c r="AD834" i="2"/>
  <c r="AA834" i="2" s="1"/>
  <c r="AE834" i="2"/>
  <c r="AB834" i="2" s="1"/>
  <c r="AF830" i="2"/>
  <c r="AC830" i="2" s="1"/>
  <c r="AD830" i="2"/>
  <c r="AA830" i="2" s="1"/>
  <c r="AE830" i="2"/>
  <c r="AB830" i="2" s="1"/>
  <c r="AF826" i="2"/>
  <c r="AC826" i="2" s="1"/>
  <c r="AD826" i="2"/>
  <c r="AA826" i="2" s="1"/>
  <c r="AE826" i="2"/>
  <c r="AB826" i="2" s="1"/>
  <c r="AF822" i="2"/>
  <c r="AC822" i="2" s="1"/>
  <c r="AD822" i="2"/>
  <c r="AA822" i="2" s="1"/>
  <c r="AE822" i="2"/>
  <c r="AB822" i="2" s="1"/>
  <c r="AF818" i="2"/>
  <c r="AC818" i="2" s="1"/>
  <c r="AD818" i="2"/>
  <c r="AA818" i="2" s="1"/>
  <c r="AE818" i="2"/>
  <c r="AB818" i="2" s="1"/>
  <c r="AF814" i="2"/>
  <c r="AC814" i="2" s="1"/>
  <c r="AD814" i="2"/>
  <c r="AA814" i="2" s="1"/>
  <c r="AE814" i="2"/>
  <c r="AB814" i="2" s="1"/>
  <c r="AF810" i="2"/>
  <c r="AC810" i="2" s="1"/>
  <c r="AD810" i="2"/>
  <c r="AA810" i="2" s="1"/>
  <c r="AE810" i="2"/>
  <c r="AB810" i="2" s="1"/>
  <c r="AF806" i="2"/>
  <c r="AC806" i="2" s="1"/>
  <c r="AD806" i="2"/>
  <c r="AA806" i="2" s="1"/>
  <c r="AE806" i="2"/>
  <c r="AB806" i="2" s="1"/>
  <c r="AF802" i="2"/>
  <c r="AC802" i="2" s="1"/>
  <c r="AD802" i="2"/>
  <c r="AA802" i="2" s="1"/>
  <c r="AE802" i="2"/>
  <c r="AB802" i="2" s="1"/>
  <c r="AF798" i="2"/>
  <c r="AC798" i="2" s="1"/>
  <c r="AD798" i="2"/>
  <c r="AA798" i="2" s="1"/>
  <c r="AE798" i="2"/>
  <c r="AB798" i="2" s="1"/>
  <c r="AF794" i="2"/>
  <c r="AC794" i="2" s="1"/>
  <c r="AD794" i="2"/>
  <c r="AA794" i="2" s="1"/>
  <c r="AE794" i="2"/>
  <c r="AB794" i="2" s="1"/>
  <c r="AF790" i="2"/>
  <c r="AC790" i="2" s="1"/>
  <c r="AD790" i="2"/>
  <c r="AA790" i="2" s="1"/>
  <c r="AE790" i="2"/>
  <c r="AB790" i="2" s="1"/>
  <c r="AF786" i="2"/>
  <c r="AC786" i="2" s="1"/>
  <c r="AD786" i="2"/>
  <c r="AA786" i="2" s="1"/>
  <c r="AE786" i="2"/>
  <c r="AB786" i="2" s="1"/>
  <c r="AF782" i="2"/>
  <c r="AC782" i="2" s="1"/>
  <c r="AD782" i="2"/>
  <c r="AA782" i="2" s="1"/>
  <c r="AE782" i="2"/>
  <c r="AB782" i="2" s="1"/>
  <c r="AF778" i="2"/>
  <c r="AC778" i="2" s="1"/>
  <c r="AD778" i="2"/>
  <c r="AA778" i="2" s="1"/>
  <c r="AE778" i="2"/>
  <c r="AB778" i="2" s="1"/>
  <c r="AF774" i="2"/>
  <c r="AC774" i="2" s="1"/>
  <c r="AD774" i="2"/>
  <c r="AA774" i="2" s="1"/>
  <c r="AE774" i="2"/>
  <c r="AB774" i="2" s="1"/>
  <c r="AF770" i="2"/>
  <c r="AC770" i="2" s="1"/>
  <c r="AD770" i="2"/>
  <c r="AA770" i="2" s="1"/>
  <c r="AE770" i="2"/>
  <c r="AB770" i="2" s="1"/>
  <c r="AF766" i="2"/>
  <c r="AC766" i="2" s="1"/>
  <c r="AD766" i="2"/>
  <c r="AA766" i="2" s="1"/>
  <c r="AE766" i="2"/>
  <c r="AB766" i="2" s="1"/>
  <c r="AF762" i="2"/>
  <c r="AC762" i="2" s="1"/>
  <c r="AD762" i="2"/>
  <c r="AA762" i="2" s="1"/>
  <c r="AE762" i="2"/>
  <c r="AB762" i="2" s="1"/>
  <c r="AF758" i="2"/>
  <c r="AC758" i="2" s="1"/>
  <c r="AD758" i="2"/>
  <c r="AA758" i="2" s="1"/>
  <c r="AE758" i="2"/>
  <c r="AB758" i="2" s="1"/>
  <c r="AF754" i="2"/>
  <c r="AC754" i="2" s="1"/>
  <c r="AD754" i="2"/>
  <c r="AA754" i="2" s="1"/>
  <c r="AE754" i="2"/>
  <c r="AB754" i="2" s="1"/>
  <c r="AF750" i="2"/>
  <c r="AC750" i="2" s="1"/>
  <c r="AD750" i="2"/>
  <c r="AA750" i="2" s="1"/>
  <c r="AE750" i="2"/>
  <c r="AB750" i="2" s="1"/>
  <c r="AF746" i="2"/>
  <c r="AC746" i="2" s="1"/>
  <c r="AD746" i="2"/>
  <c r="AA746" i="2" s="1"/>
  <c r="AE746" i="2"/>
  <c r="AB746" i="2" s="1"/>
  <c r="AF742" i="2"/>
  <c r="AC742" i="2" s="1"/>
  <c r="AD742" i="2"/>
  <c r="AA742" i="2" s="1"/>
  <c r="AE742" i="2"/>
  <c r="AB742" i="2" s="1"/>
  <c r="AF738" i="2"/>
  <c r="AC738" i="2" s="1"/>
  <c r="AD738" i="2"/>
  <c r="AA738" i="2" s="1"/>
  <c r="AE738" i="2"/>
  <c r="AB738" i="2" s="1"/>
  <c r="AF734" i="2"/>
  <c r="AC734" i="2" s="1"/>
  <c r="AD734" i="2"/>
  <c r="AA734" i="2" s="1"/>
  <c r="AE734" i="2"/>
  <c r="AB734" i="2" s="1"/>
  <c r="AF730" i="2"/>
  <c r="AC730" i="2" s="1"/>
  <c r="AD730" i="2"/>
  <c r="AA730" i="2" s="1"/>
  <c r="AE730" i="2"/>
  <c r="AB730" i="2" s="1"/>
  <c r="AF726" i="2"/>
  <c r="AC726" i="2" s="1"/>
  <c r="AD726" i="2"/>
  <c r="AA726" i="2" s="1"/>
  <c r="AE726" i="2"/>
  <c r="AB726" i="2" s="1"/>
  <c r="AF722" i="2"/>
  <c r="AC722" i="2" s="1"/>
  <c r="AD722" i="2"/>
  <c r="AA722" i="2" s="1"/>
  <c r="AE722" i="2"/>
  <c r="AB722" i="2" s="1"/>
  <c r="AF718" i="2"/>
  <c r="AC718" i="2" s="1"/>
  <c r="AD718" i="2"/>
  <c r="AA718" i="2" s="1"/>
  <c r="AE718" i="2"/>
  <c r="AB718" i="2" s="1"/>
  <c r="AF714" i="2"/>
  <c r="AC714" i="2" s="1"/>
  <c r="AD714" i="2"/>
  <c r="AA714" i="2" s="1"/>
  <c r="AE714" i="2"/>
  <c r="AB714" i="2" s="1"/>
  <c r="AF710" i="2"/>
  <c r="AC710" i="2" s="1"/>
  <c r="AD710" i="2"/>
  <c r="AA710" i="2" s="1"/>
  <c r="AE710" i="2"/>
  <c r="AB710" i="2" s="1"/>
  <c r="AF706" i="2"/>
  <c r="AC706" i="2" s="1"/>
  <c r="AD706" i="2"/>
  <c r="AA706" i="2" s="1"/>
  <c r="AE706" i="2"/>
  <c r="AB706" i="2" s="1"/>
  <c r="AF702" i="2"/>
  <c r="AC702" i="2" s="1"/>
  <c r="AD702" i="2"/>
  <c r="AA702" i="2" s="1"/>
  <c r="AE702" i="2"/>
  <c r="AB702" i="2" s="1"/>
  <c r="AF698" i="2"/>
  <c r="AC698" i="2" s="1"/>
  <c r="AD698" i="2"/>
  <c r="AA698" i="2" s="1"/>
  <c r="AE698" i="2"/>
  <c r="AB698" i="2" s="1"/>
  <c r="AF694" i="2"/>
  <c r="AC694" i="2" s="1"/>
  <c r="AD694" i="2"/>
  <c r="AA694" i="2" s="1"/>
  <c r="AE694" i="2"/>
  <c r="AB694" i="2" s="1"/>
  <c r="AF690" i="2"/>
  <c r="AC690" i="2" s="1"/>
  <c r="AD690" i="2"/>
  <c r="AA690" i="2" s="1"/>
  <c r="AE690" i="2"/>
  <c r="AB690" i="2" s="1"/>
  <c r="AF686" i="2"/>
  <c r="AC686" i="2" s="1"/>
  <c r="AD686" i="2"/>
  <c r="AA686" i="2" s="1"/>
  <c r="AE686" i="2"/>
  <c r="AB686" i="2" s="1"/>
  <c r="AF682" i="2"/>
  <c r="AC682" i="2" s="1"/>
  <c r="AD682" i="2"/>
  <c r="AA682" i="2" s="1"/>
  <c r="AE682" i="2"/>
  <c r="AB682" i="2" s="1"/>
  <c r="AF678" i="2"/>
  <c r="AC678" i="2" s="1"/>
  <c r="AD678" i="2"/>
  <c r="AA678" i="2" s="1"/>
  <c r="AE678" i="2"/>
  <c r="AB678" i="2" s="1"/>
  <c r="AF674" i="2"/>
  <c r="AC674" i="2" s="1"/>
  <c r="AD674" i="2"/>
  <c r="AA674" i="2" s="1"/>
  <c r="AE674" i="2"/>
  <c r="AB674" i="2" s="1"/>
  <c r="AF670" i="2"/>
  <c r="AC670" i="2" s="1"/>
  <c r="AD670" i="2"/>
  <c r="AA670" i="2" s="1"/>
  <c r="AE670" i="2"/>
  <c r="AB670" i="2" s="1"/>
  <c r="AF666" i="2"/>
  <c r="AC666" i="2" s="1"/>
  <c r="AD666" i="2"/>
  <c r="AA666" i="2" s="1"/>
  <c r="AE666" i="2"/>
  <c r="AB666" i="2" s="1"/>
  <c r="AF662" i="2"/>
  <c r="AC662" i="2" s="1"/>
  <c r="AD662" i="2"/>
  <c r="AA662" i="2" s="1"/>
  <c r="AE662" i="2"/>
  <c r="AB662" i="2" s="1"/>
  <c r="AF658" i="2"/>
  <c r="AC658" i="2" s="1"/>
  <c r="AD658" i="2"/>
  <c r="AA658" i="2" s="1"/>
  <c r="AE658" i="2"/>
  <c r="AB658" i="2" s="1"/>
  <c r="AF654" i="2"/>
  <c r="AC654" i="2" s="1"/>
  <c r="AD654" i="2"/>
  <c r="AA654" i="2" s="1"/>
  <c r="AE654" i="2"/>
  <c r="AB654" i="2" s="1"/>
  <c r="AF650" i="2"/>
  <c r="AC650" i="2" s="1"/>
  <c r="AD650" i="2"/>
  <c r="AA650" i="2" s="1"/>
  <c r="AE650" i="2"/>
  <c r="AB650" i="2" s="1"/>
  <c r="AF646" i="2"/>
  <c r="AC646" i="2" s="1"/>
  <c r="AD646" i="2"/>
  <c r="AA646" i="2" s="1"/>
  <c r="AE646" i="2"/>
  <c r="AB646" i="2" s="1"/>
  <c r="AF642" i="2"/>
  <c r="AC642" i="2" s="1"/>
  <c r="AD642" i="2"/>
  <c r="AA642" i="2" s="1"/>
  <c r="AE642" i="2"/>
  <c r="AB642" i="2" s="1"/>
  <c r="AF638" i="2"/>
  <c r="AC638" i="2" s="1"/>
  <c r="AD638" i="2"/>
  <c r="AA638" i="2" s="1"/>
  <c r="AE638" i="2"/>
  <c r="AB638" i="2" s="1"/>
  <c r="AF634" i="2"/>
  <c r="AC634" i="2" s="1"/>
  <c r="AD634" i="2"/>
  <c r="AA634" i="2" s="1"/>
  <c r="AE634" i="2"/>
  <c r="AB634" i="2" s="1"/>
  <c r="AF630" i="2"/>
  <c r="AC630" i="2" s="1"/>
  <c r="AD630" i="2"/>
  <c r="AA630" i="2" s="1"/>
  <c r="AE630" i="2"/>
  <c r="AB630" i="2" s="1"/>
  <c r="AF626" i="2"/>
  <c r="AC626" i="2" s="1"/>
  <c r="AD626" i="2"/>
  <c r="AA626" i="2" s="1"/>
  <c r="AE626" i="2"/>
  <c r="AB626" i="2" s="1"/>
  <c r="AF622" i="2"/>
  <c r="AC622" i="2" s="1"/>
  <c r="AD622" i="2"/>
  <c r="AA622" i="2" s="1"/>
  <c r="AE622" i="2"/>
  <c r="AB622" i="2" s="1"/>
  <c r="AF618" i="2"/>
  <c r="AC618" i="2" s="1"/>
  <c r="AD618" i="2"/>
  <c r="AA618" i="2" s="1"/>
  <c r="AE618" i="2"/>
  <c r="AB618" i="2" s="1"/>
  <c r="AF614" i="2"/>
  <c r="AC614" i="2" s="1"/>
  <c r="AD614" i="2"/>
  <c r="AA614" i="2" s="1"/>
  <c r="AE614" i="2"/>
  <c r="AB614" i="2" s="1"/>
  <c r="AF610" i="2"/>
  <c r="AC610" i="2" s="1"/>
  <c r="AD610" i="2"/>
  <c r="AA610" i="2" s="1"/>
  <c r="AE610" i="2"/>
  <c r="AB610" i="2" s="1"/>
  <c r="AF606" i="2"/>
  <c r="AC606" i="2" s="1"/>
  <c r="AD606" i="2"/>
  <c r="AA606" i="2" s="1"/>
  <c r="AE606" i="2"/>
  <c r="AB606" i="2" s="1"/>
  <c r="AF602" i="2"/>
  <c r="AC602" i="2" s="1"/>
  <c r="AD602" i="2"/>
  <c r="AA602" i="2" s="1"/>
  <c r="AE602" i="2"/>
  <c r="AB602" i="2" s="1"/>
  <c r="AF598" i="2"/>
  <c r="AC598" i="2" s="1"/>
  <c r="AD598" i="2"/>
  <c r="AA598" i="2" s="1"/>
  <c r="AE598" i="2"/>
  <c r="AB598" i="2" s="1"/>
  <c r="AF594" i="2"/>
  <c r="AC594" i="2" s="1"/>
  <c r="AD594" i="2"/>
  <c r="AA594" i="2" s="1"/>
  <c r="AE594" i="2"/>
  <c r="AB594" i="2" s="1"/>
  <c r="AF590" i="2"/>
  <c r="AC590" i="2" s="1"/>
  <c r="AD590" i="2"/>
  <c r="AA590" i="2" s="1"/>
  <c r="AE590" i="2"/>
  <c r="AB590" i="2" s="1"/>
  <c r="AF586" i="2"/>
  <c r="AC586" i="2" s="1"/>
  <c r="AD586" i="2"/>
  <c r="AA586" i="2" s="1"/>
  <c r="AE586" i="2"/>
  <c r="AB586" i="2" s="1"/>
  <c r="AF582" i="2"/>
  <c r="AC582" i="2" s="1"/>
  <c r="AD582" i="2"/>
  <c r="AA582" i="2" s="1"/>
  <c r="AE582" i="2"/>
  <c r="AB582" i="2" s="1"/>
  <c r="AF578" i="2"/>
  <c r="AC578" i="2" s="1"/>
  <c r="AD578" i="2"/>
  <c r="AA578" i="2" s="1"/>
  <c r="AE578" i="2"/>
  <c r="AB578" i="2" s="1"/>
  <c r="AF574" i="2"/>
  <c r="AC574" i="2" s="1"/>
  <c r="AD574" i="2"/>
  <c r="AA574" i="2" s="1"/>
  <c r="AE574" i="2"/>
  <c r="AB574" i="2" s="1"/>
  <c r="AF570" i="2"/>
  <c r="AC570" i="2" s="1"/>
  <c r="AD570" i="2"/>
  <c r="AA570" i="2" s="1"/>
  <c r="AE570" i="2"/>
  <c r="AB570" i="2" s="1"/>
  <c r="AF566" i="2"/>
  <c r="AC566" i="2" s="1"/>
  <c r="AD566" i="2"/>
  <c r="AA566" i="2" s="1"/>
  <c r="AE566" i="2"/>
  <c r="AB566" i="2" s="1"/>
  <c r="AF562" i="2"/>
  <c r="AC562" i="2" s="1"/>
  <c r="AD562" i="2"/>
  <c r="AA562" i="2" s="1"/>
  <c r="AE562" i="2"/>
  <c r="AB562" i="2" s="1"/>
  <c r="AF558" i="2"/>
  <c r="AC558" i="2" s="1"/>
  <c r="AD558" i="2"/>
  <c r="AA558" i="2" s="1"/>
  <c r="AE558" i="2"/>
  <c r="AB558" i="2" s="1"/>
  <c r="AF554" i="2"/>
  <c r="AC554" i="2" s="1"/>
  <c r="AD554" i="2"/>
  <c r="AA554" i="2" s="1"/>
  <c r="AE554" i="2"/>
  <c r="AB554" i="2" s="1"/>
  <c r="AF550" i="2"/>
  <c r="AC550" i="2" s="1"/>
  <c r="AD550" i="2"/>
  <c r="AA550" i="2" s="1"/>
  <c r="AE550" i="2"/>
  <c r="AB550" i="2" s="1"/>
  <c r="AF546" i="2"/>
  <c r="AC546" i="2" s="1"/>
  <c r="AD546" i="2"/>
  <c r="AA546" i="2" s="1"/>
  <c r="AE546" i="2"/>
  <c r="AB546" i="2" s="1"/>
  <c r="AF542" i="2"/>
  <c r="AC542" i="2" s="1"/>
  <c r="AD542" i="2"/>
  <c r="AA542" i="2" s="1"/>
  <c r="AE542" i="2"/>
  <c r="AB542" i="2" s="1"/>
  <c r="AF538" i="2"/>
  <c r="AC538" i="2" s="1"/>
  <c r="AD538" i="2"/>
  <c r="AA538" i="2" s="1"/>
  <c r="AE538" i="2"/>
  <c r="AB538" i="2" s="1"/>
  <c r="AF534" i="2"/>
  <c r="AC534" i="2" s="1"/>
  <c r="AD534" i="2"/>
  <c r="AA534" i="2" s="1"/>
  <c r="AE534" i="2"/>
  <c r="AB534" i="2" s="1"/>
  <c r="AF530" i="2"/>
  <c r="AC530" i="2" s="1"/>
  <c r="AD530" i="2"/>
  <c r="AA530" i="2" s="1"/>
  <c r="AE530" i="2"/>
  <c r="AB530" i="2" s="1"/>
  <c r="AF526" i="2"/>
  <c r="AC526" i="2" s="1"/>
  <c r="AD526" i="2"/>
  <c r="AA526" i="2" s="1"/>
  <c r="AE526" i="2"/>
  <c r="AB526" i="2" s="1"/>
  <c r="AF522" i="2"/>
  <c r="AC522" i="2" s="1"/>
  <c r="AD522" i="2"/>
  <c r="AA522" i="2" s="1"/>
  <c r="AE522" i="2"/>
  <c r="AB522" i="2" s="1"/>
  <c r="AF518" i="2"/>
  <c r="AC518" i="2" s="1"/>
  <c r="AD518" i="2"/>
  <c r="AA518" i="2" s="1"/>
  <c r="AE518" i="2"/>
  <c r="AB518" i="2" s="1"/>
  <c r="AE514" i="2"/>
  <c r="AB514" i="2" s="1"/>
  <c r="AD514" i="2"/>
  <c r="AA514" i="2" s="1"/>
  <c r="AF514" i="2"/>
  <c r="AC514" i="2" s="1"/>
  <c r="AE510" i="2"/>
  <c r="AB510" i="2" s="1"/>
  <c r="AD510" i="2"/>
  <c r="AA510" i="2" s="1"/>
  <c r="AF510" i="2"/>
  <c r="AC510" i="2" s="1"/>
  <c r="AE506" i="2"/>
  <c r="AB506" i="2" s="1"/>
  <c r="AD506" i="2"/>
  <c r="AA506" i="2" s="1"/>
  <c r="AF506" i="2"/>
  <c r="AC506" i="2" s="1"/>
  <c r="AE502" i="2"/>
  <c r="AB502" i="2" s="1"/>
  <c r="AD502" i="2"/>
  <c r="AA502" i="2" s="1"/>
  <c r="AF502" i="2"/>
  <c r="AC502" i="2" s="1"/>
  <c r="AE498" i="2"/>
  <c r="AB498" i="2" s="1"/>
  <c r="AD498" i="2"/>
  <c r="AA498" i="2" s="1"/>
  <c r="AF498" i="2"/>
  <c r="AC498" i="2" s="1"/>
  <c r="AE494" i="2"/>
  <c r="AB494" i="2" s="1"/>
  <c r="AD494" i="2"/>
  <c r="AA494" i="2" s="1"/>
  <c r="AF494" i="2"/>
  <c r="AC494" i="2" s="1"/>
  <c r="AE490" i="2"/>
  <c r="AD490" i="2"/>
  <c r="AF490" i="2"/>
  <c r="AE486" i="2"/>
  <c r="AD486" i="2"/>
  <c r="AF486" i="2"/>
  <c r="AE482" i="2"/>
  <c r="AD482" i="2"/>
  <c r="AF482" i="2"/>
  <c r="AF987" i="2"/>
  <c r="AC987" i="2" s="1"/>
  <c r="AD987" i="2"/>
  <c r="AA987" i="2" s="1"/>
  <c r="AE987" i="2"/>
  <c r="AB987" i="2" s="1"/>
  <c r="AF983" i="2"/>
  <c r="AC983" i="2" s="1"/>
  <c r="AD983" i="2"/>
  <c r="AA983" i="2" s="1"/>
  <c r="AE983" i="2"/>
  <c r="AB983" i="2" s="1"/>
  <c r="AF979" i="2"/>
  <c r="AC979" i="2" s="1"/>
  <c r="AD979" i="2"/>
  <c r="AA979" i="2" s="1"/>
  <c r="AE979" i="2"/>
  <c r="AB979" i="2" s="1"/>
  <c r="AF975" i="2"/>
  <c r="AC975" i="2" s="1"/>
  <c r="AD975" i="2"/>
  <c r="AA975" i="2" s="1"/>
  <c r="AE975" i="2"/>
  <c r="AB975" i="2" s="1"/>
  <c r="AF971" i="2"/>
  <c r="AC971" i="2" s="1"/>
  <c r="AD971" i="2"/>
  <c r="AA971" i="2" s="1"/>
  <c r="AE971" i="2"/>
  <c r="AB971" i="2" s="1"/>
  <c r="AF967" i="2"/>
  <c r="AC967" i="2" s="1"/>
  <c r="AD967" i="2"/>
  <c r="AA967" i="2" s="1"/>
  <c r="AE967" i="2"/>
  <c r="AB967" i="2" s="1"/>
  <c r="AF965" i="2"/>
  <c r="AC965" i="2" s="1"/>
  <c r="AD965" i="2"/>
  <c r="AA965" i="2" s="1"/>
  <c r="AE965" i="2"/>
  <c r="AB965" i="2" s="1"/>
  <c r="AF961" i="2"/>
  <c r="AC961" i="2" s="1"/>
  <c r="AD961" i="2"/>
  <c r="AA961" i="2" s="1"/>
  <c r="AE961" i="2"/>
  <c r="AB961" i="2" s="1"/>
  <c r="AF957" i="2"/>
  <c r="AC957" i="2" s="1"/>
  <c r="AD957" i="2"/>
  <c r="AA957" i="2" s="1"/>
  <c r="AE957" i="2"/>
  <c r="AB957" i="2" s="1"/>
  <c r="AF955" i="2"/>
  <c r="AC955" i="2" s="1"/>
  <c r="AD955" i="2"/>
  <c r="AA955" i="2" s="1"/>
  <c r="AE955" i="2"/>
  <c r="AB955" i="2" s="1"/>
  <c r="AF951" i="2"/>
  <c r="AC951" i="2" s="1"/>
  <c r="AD951" i="2"/>
  <c r="AA951" i="2" s="1"/>
  <c r="AE951" i="2"/>
  <c r="AB951" i="2" s="1"/>
  <c r="AF947" i="2"/>
  <c r="AC947" i="2" s="1"/>
  <c r="AD947" i="2"/>
  <c r="AA947" i="2" s="1"/>
  <c r="AE947" i="2"/>
  <c r="AB947" i="2" s="1"/>
  <c r="AF943" i="2"/>
  <c r="AC943" i="2" s="1"/>
  <c r="AD943" i="2"/>
  <c r="AA943" i="2" s="1"/>
  <c r="AE943" i="2"/>
  <c r="AB943" i="2" s="1"/>
  <c r="AF939" i="2"/>
  <c r="AC939" i="2" s="1"/>
  <c r="AD939" i="2"/>
  <c r="AA939" i="2" s="1"/>
  <c r="AE939" i="2"/>
  <c r="AB939" i="2" s="1"/>
  <c r="AE935" i="2"/>
  <c r="AB935" i="2" s="1"/>
  <c r="AF935" i="2"/>
  <c r="AC935" i="2" s="1"/>
  <c r="AD935" i="2"/>
  <c r="AA935" i="2" s="1"/>
  <c r="AE931" i="2"/>
  <c r="AB931" i="2" s="1"/>
  <c r="AF931" i="2"/>
  <c r="AC931" i="2" s="1"/>
  <c r="AD931" i="2"/>
  <c r="AA931" i="2" s="1"/>
  <c r="AE927" i="2"/>
  <c r="AB927" i="2" s="1"/>
  <c r="AF927" i="2"/>
  <c r="AC927" i="2" s="1"/>
  <c r="AD927" i="2"/>
  <c r="AA927" i="2" s="1"/>
  <c r="AE923" i="2"/>
  <c r="AB923" i="2" s="1"/>
  <c r="AF923" i="2"/>
  <c r="AC923" i="2" s="1"/>
  <c r="AD923" i="2"/>
  <c r="AA923" i="2" s="1"/>
  <c r="AE919" i="2"/>
  <c r="AB919" i="2" s="1"/>
  <c r="AF919" i="2"/>
  <c r="AC919" i="2" s="1"/>
  <c r="AD919" i="2"/>
  <c r="AA919" i="2" s="1"/>
  <c r="AE915" i="2"/>
  <c r="AB915" i="2" s="1"/>
  <c r="AF915" i="2"/>
  <c r="AC915" i="2" s="1"/>
  <c r="AD915" i="2"/>
  <c r="AA915" i="2" s="1"/>
  <c r="AE911" i="2"/>
  <c r="AB911" i="2" s="1"/>
  <c r="AF911" i="2"/>
  <c r="AC911" i="2" s="1"/>
  <c r="AD911" i="2"/>
  <c r="AA911" i="2" s="1"/>
  <c r="AE907" i="2"/>
  <c r="AB907" i="2" s="1"/>
  <c r="AF907" i="2"/>
  <c r="AC907" i="2" s="1"/>
  <c r="AD907" i="2"/>
  <c r="AA907" i="2" s="1"/>
  <c r="AE903" i="2"/>
  <c r="AB903" i="2" s="1"/>
  <c r="AF903" i="2"/>
  <c r="AC903" i="2" s="1"/>
  <c r="AD903" i="2"/>
  <c r="AA903" i="2" s="1"/>
  <c r="AE899" i="2"/>
  <c r="AB899" i="2" s="1"/>
  <c r="AF899" i="2"/>
  <c r="AC899" i="2" s="1"/>
  <c r="AD899" i="2"/>
  <c r="AA899" i="2" s="1"/>
  <c r="AE895" i="2"/>
  <c r="AB895" i="2" s="1"/>
  <c r="AF895" i="2"/>
  <c r="AC895" i="2" s="1"/>
  <c r="AD895" i="2"/>
  <c r="AA895" i="2" s="1"/>
  <c r="AE891" i="2"/>
  <c r="AB891" i="2" s="1"/>
  <c r="AF891" i="2"/>
  <c r="AC891" i="2" s="1"/>
  <c r="AD891" i="2"/>
  <c r="AA891" i="2" s="1"/>
  <c r="AE887" i="2"/>
  <c r="AB887" i="2" s="1"/>
  <c r="AF887" i="2"/>
  <c r="AC887" i="2" s="1"/>
  <c r="AD887" i="2"/>
  <c r="AA887" i="2" s="1"/>
  <c r="AE883" i="2"/>
  <c r="AB883" i="2" s="1"/>
  <c r="AF883" i="2"/>
  <c r="AC883" i="2" s="1"/>
  <c r="AD883" i="2"/>
  <c r="AA883" i="2" s="1"/>
  <c r="AE879" i="2"/>
  <c r="AB879" i="2" s="1"/>
  <c r="AF879" i="2"/>
  <c r="AC879" i="2" s="1"/>
  <c r="AD879" i="2"/>
  <c r="AA879" i="2" s="1"/>
  <c r="AE875" i="2"/>
  <c r="AB875" i="2" s="1"/>
  <c r="AF875" i="2"/>
  <c r="AC875" i="2" s="1"/>
  <c r="AD875" i="2"/>
  <c r="AA875" i="2" s="1"/>
  <c r="AE871" i="2"/>
  <c r="AB871" i="2" s="1"/>
  <c r="AF871" i="2"/>
  <c r="AC871" i="2" s="1"/>
  <c r="AD871" i="2"/>
  <c r="AA871" i="2" s="1"/>
  <c r="AE867" i="2"/>
  <c r="AB867" i="2" s="1"/>
  <c r="AF867" i="2"/>
  <c r="AC867" i="2" s="1"/>
  <c r="AD867" i="2"/>
  <c r="AA867" i="2" s="1"/>
  <c r="AE863" i="2"/>
  <c r="AB863" i="2" s="1"/>
  <c r="AF863" i="2"/>
  <c r="AC863" i="2" s="1"/>
  <c r="AD863" i="2"/>
  <c r="AA863" i="2" s="1"/>
  <c r="AE859" i="2"/>
  <c r="AB859" i="2" s="1"/>
  <c r="AF859" i="2"/>
  <c r="AC859" i="2" s="1"/>
  <c r="AD859" i="2"/>
  <c r="AA859" i="2" s="1"/>
  <c r="AE855" i="2"/>
  <c r="AB855" i="2" s="1"/>
  <c r="AF855" i="2"/>
  <c r="AC855" i="2" s="1"/>
  <c r="AD855" i="2"/>
  <c r="AA855" i="2" s="1"/>
  <c r="AE851" i="2"/>
  <c r="AB851" i="2" s="1"/>
  <c r="AF851" i="2"/>
  <c r="AC851" i="2" s="1"/>
  <c r="AD851" i="2"/>
  <c r="AA851" i="2" s="1"/>
  <c r="AE847" i="2"/>
  <c r="AB847" i="2" s="1"/>
  <c r="AF847" i="2"/>
  <c r="AC847" i="2" s="1"/>
  <c r="AD847" i="2"/>
  <c r="AA847" i="2" s="1"/>
  <c r="AE843" i="2"/>
  <c r="AB843" i="2" s="1"/>
  <c r="AF843" i="2"/>
  <c r="AC843" i="2" s="1"/>
  <c r="AD843" i="2"/>
  <c r="AA843" i="2" s="1"/>
  <c r="AE839" i="2"/>
  <c r="AB839" i="2" s="1"/>
  <c r="AF839" i="2"/>
  <c r="AC839" i="2" s="1"/>
  <c r="AD839" i="2"/>
  <c r="AA839" i="2" s="1"/>
  <c r="AE835" i="2"/>
  <c r="AB835" i="2" s="1"/>
  <c r="AF835" i="2"/>
  <c r="AC835" i="2" s="1"/>
  <c r="AD835" i="2"/>
  <c r="AA835" i="2" s="1"/>
  <c r="AF831" i="2"/>
  <c r="AC831" i="2" s="1"/>
  <c r="AE831" i="2"/>
  <c r="AB831" i="2" s="1"/>
  <c r="AD831" i="2"/>
  <c r="AA831" i="2" s="1"/>
  <c r="AF827" i="2"/>
  <c r="AC827" i="2" s="1"/>
  <c r="AE827" i="2"/>
  <c r="AB827" i="2" s="1"/>
  <c r="AD827" i="2"/>
  <c r="AA827" i="2" s="1"/>
  <c r="AF823" i="2"/>
  <c r="AC823" i="2" s="1"/>
  <c r="AE823" i="2"/>
  <c r="AB823" i="2" s="1"/>
  <c r="AD823" i="2"/>
  <c r="AA823" i="2" s="1"/>
  <c r="AF819" i="2"/>
  <c r="AC819" i="2" s="1"/>
  <c r="AE819" i="2"/>
  <c r="AB819" i="2" s="1"/>
  <c r="AD819" i="2"/>
  <c r="AA819" i="2" s="1"/>
  <c r="AF815" i="2"/>
  <c r="AC815" i="2" s="1"/>
  <c r="AE815" i="2"/>
  <c r="AB815" i="2" s="1"/>
  <c r="AD815" i="2"/>
  <c r="AA815" i="2" s="1"/>
  <c r="AF811" i="2"/>
  <c r="AC811" i="2" s="1"/>
  <c r="AE811" i="2"/>
  <c r="AB811" i="2" s="1"/>
  <c r="AD811" i="2"/>
  <c r="AA811" i="2" s="1"/>
  <c r="AF807" i="2"/>
  <c r="AC807" i="2" s="1"/>
  <c r="AE807" i="2"/>
  <c r="AB807" i="2" s="1"/>
  <c r="AD807" i="2"/>
  <c r="AA807" i="2" s="1"/>
  <c r="AF803" i="2"/>
  <c r="AC803" i="2" s="1"/>
  <c r="AE803" i="2"/>
  <c r="AB803" i="2" s="1"/>
  <c r="AD803" i="2"/>
  <c r="AA803" i="2" s="1"/>
  <c r="AF799" i="2"/>
  <c r="AC799" i="2" s="1"/>
  <c r="AE799" i="2"/>
  <c r="AB799" i="2" s="1"/>
  <c r="AD799" i="2"/>
  <c r="AA799" i="2" s="1"/>
  <c r="AF795" i="2"/>
  <c r="AC795" i="2" s="1"/>
  <c r="AE795" i="2"/>
  <c r="AB795" i="2" s="1"/>
  <c r="AD795" i="2"/>
  <c r="AA795" i="2" s="1"/>
  <c r="AF791" i="2"/>
  <c r="AC791" i="2" s="1"/>
  <c r="AE791" i="2"/>
  <c r="AB791" i="2" s="1"/>
  <c r="AD791" i="2"/>
  <c r="AA791" i="2" s="1"/>
  <c r="AF787" i="2"/>
  <c r="AC787" i="2" s="1"/>
  <c r="AE787" i="2"/>
  <c r="AB787" i="2" s="1"/>
  <c r="AD787" i="2"/>
  <c r="AA787" i="2" s="1"/>
  <c r="AF783" i="2"/>
  <c r="AC783" i="2" s="1"/>
  <c r="AE783" i="2"/>
  <c r="AB783" i="2" s="1"/>
  <c r="AD783" i="2"/>
  <c r="AA783" i="2" s="1"/>
  <c r="AF779" i="2"/>
  <c r="AC779" i="2" s="1"/>
  <c r="AE779" i="2"/>
  <c r="AB779" i="2" s="1"/>
  <c r="AD779" i="2"/>
  <c r="AA779" i="2" s="1"/>
  <c r="AF775" i="2"/>
  <c r="AC775" i="2" s="1"/>
  <c r="AE775" i="2"/>
  <c r="AB775" i="2" s="1"/>
  <c r="AD775" i="2"/>
  <c r="AA775" i="2" s="1"/>
  <c r="AF771" i="2"/>
  <c r="AC771" i="2" s="1"/>
  <c r="AE771" i="2"/>
  <c r="AB771" i="2" s="1"/>
  <c r="AD771" i="2"/>
  <c r="AA771" i="2" s="1"/>
  <c r="AF767" i="2"/>
  <c r="AC767" i="2" s="1"/>
  <c r="AE767" i="2"/>
  <c r="AB767" i="2" s="1"/>
  <c r="AD767" i="2"/>
  <c r="AA767" i="2" s="1"/>
  <c r="AF763" i="2"/>
  <c r="AC763" i="2" s="1"/>
  <c r="AE763" i="2"/>
  <c r="AB763" i="2" s="1"/>
  <c r="AD763" i="2"/>
  <c r="AA763" i="2" s="1"/>
  <c r="AF759" i="2"/>
  <c r="AC759" i="2" s="1"/>
  <c r="AE759" i="2"/>
  <c r="AB759" i="2" s="1"/>
  <c r="AD759" i="2"/>
  <c r="AA759" i="2" s="1"/>
  <c r="AF755" i="2"/>
  <c r="AC755" i="2" s="1"/>
  <c r="AE755" i="2"/>
  <c r="AB755" i="2" s="1"/>
  <c r="AD755" i="2"/>
  <c r="AA755" i="2" s="1"/>
  <c r="AF751" i="2"/>
  <c r="AC751" i="2" s="1"/>
  <c r="AE751" i="2"/>
  <c r="AB751" i="2" s="1"/>
  <c r="AD751" i="2"/>
  <c r="AA751" i="2" s="1"/>
  <c r="AF747" i="2"/>
  <c r="AC747" i="2" s="1"/>
  <c r="AE747" i="2"/>
  <c r="AB747" i="2" s="1"/>
  <c r="AD747" i="2"/>
  <c r="AA747" i="2" s="1"/>
  <c r="AF743" i="2"/>
  <c r="AC743" i="2" s="1"/>
  <c r="AE743" i="2"/>
  <c r="AB743" i="2" s="1"/>
  <c r="AD743" i="2"/>
  <c r="AA743" i="2" s="1"/>
  <c r="AF739" i="2"/>
  <c r="AC739" i="2" s="1"/>
  <c r="AE739" i="2"/>
  <c r="AB739" i="2" s="1"/>
  <c r="AD739" i="2"/>
  <c r="AA739" i="2" s="1"/>
  <c r="AF735" i="2"/>
  <c r="AC735" i="2" s="1"/>
  <c r="AE735" i="2"/>
  <c r="AB735" i="2" s="1"/>
  <c r="AD735" i="2"/>
  <c r="AA735" i="2" s="1"/>
  <c r="AF731" i="2"/>
  <c r="AC731" i="2" s="1"/>
  <c r="AE731" i="2"/>
  <c r="AB731" i="2" s="1"/>
  <c r="AD731" i="2"/>
  <c r="AA731" i="2" s="1"/>
  <c r="AF727" i="2"/>
  <c r="AC727" i="2" s="1"/>
  <c r="AE727" i="2"/>
  <c r="AB727" i="2" s="1"/>
  <c r="AD727" i="2"/>
  <c r="AA727" i="2" s="1"/>
  <c r="AF723" i="2"/>
  <c r="AC723" i="2" s="1"/>
  <c r="AE723" i="2"/>
  <c r="AB723" i="2" s="1"/>
  <c r="AD723" i="2"/>
  <c r="AA723" i="2" s="1"/>
  <c r="AF719" i="2"/>
  <c r="AC719" i="2" s="1"/>
  <c r="AE719" i="2"/>
  <c r="AB719" i="2" s="1"/>
  <c r="AD719" i="2"/>
  <c r="AA719" i="2" s="1"/>
  <c r="AF715" i="2"/>
  <c r="AC715" i="2" s="1"/>
  <c r="AE715" i="2"/>
  <c r="AB715" i="2" s="1"/>
  <c r="AD715" i="2"/>
  <c r="AA715" i="2" s="1"/>
  <c r="AF711" i="2"/>
  <c r="AC711" i="2" s="1"/>
  <c r="AE711" i="2"/>
  <c r="AB711" i="2" s="1"/>
  <c r="AD711" i="2"/>
  <c r="AA711" i="2" s="1"/>
  <c r="AF707" i="2"/>
  <c r="AC707" i="2" s="1"/>
  <c r="AE707" i="2"/>
  <c r="AB707" i="2" s="1"/>
  <c r="AD707" i="2"/>
  <c r="AA707" i="2" s="1"/>
  <c r="AF703" i="2"/>
  <c r="AC703" i="2" s="1"/>
  <c r="AE703" i="2"/>
  <c r="AB703" i="2" s="1"/>
  <c r="AD703" i="2"/>
  <c r="AA703" i="2" s="1"/>
  <c r="AF699" i="2"/>
  <c r="AC699" i="2" s="1"/>
  <c r="AE699" i="2"/>
  <c r="AB699" i="2" s="1"/>
  <c r="AD699" i="2"/>
  <c r="AA699" i="2" s="1"/>
  <c r="AF695" i="2"/>
  <c r="AC695" i="2" s="1"/>
  <c r="AE695" i="2"/>
  <c r="AB695" i="2" s="1"/>
  <c r="AD695" i="2"/>
  <c r="AA695" i="2" s="1"/>
  <c r="AF691" i="2"/>
  <c r="AC691" i="2" s="1"/>
  <c r="AE691" i="2"/>
  <c r="AB691" i="2" s="1"/>
  <c r="AD691" i="2"/>
  <c r="AA691" i="2" s="1"/>
  <c r="AF687" i="2"/>
  <c r="AC687" i="2" s="1"/>
  <c r="AE687" i="2"/>
  <c r="AB687" i="2" s="1"/>
  <c r="AD687" i="2"/>
  <c r="AA687" i="2" s="1"/>
  <c r="AF683" i="2"/>
  <c r="AC683" i="2" s="1"/>
  <c r="AE683" i="2"/>
  <c r="AB683" i="2" s="1"/>
  <c r="AD683" i="2"/>
  <c r="AA683" i="2" s="1"/>
  <c r="AF679" i="2"/>
  <c r="AC679" i="2" s="1"/>
  <c r="AE679" i="2"/>
  <c r="AB679" i="2" s="1"/>
  <c r="AD679" i="2"/>
  <c r="AA679" i="2" s="1"/>
  <c r="AF675" i="2"/>
  <c r="AC675" i="2" s="1"/>
  <c r="AE675" i="2"/>
  <c r="AB675" i="2" s="1"/>
  <c r="AD675" i="2"/>
  <c r="AA675" i="2" s="1"/>
  <c r="AF671" i="2"/>
  <c r="AC671" i="2" s="1"/>
  <c r="AE671" i="2"/>
  <c r="AB671" i="2" s="1"/>
  <c r="AD671" i="2"/>
  <c r="AA671" i="2" s="1"/>
  <c r="AF667" i="2"/>
  <c r="AC667" i="2" s="1"/>
  <c r="AE667" i="2"/>
  <c r="AB667" i="2" s="1"/>
  <c r="AD667" i="2"/>
  <c r="AA667" i="2" s="1"/>
  <c r="AF663" i="2"/>
  <c r="AC663" i="2" s="1"/>
  <c r="AE663" i="2"/>
  <c r="AB663" i="2" s="1"/>
  <c r="AD663" i="2"/>
  <c r="AA663" i="2" s="1"/>
  <c r="AF659" i="2"/>
  <c r="AC659" i="2" s="1"/>
  <c r="AE659" i="2"/>
  <c r="AB659" i="2" s="1"/>
  <c r="AD659" i="2"/>
  <c r="AA659" i="2" s="1"/>
  <c r="AF655" i="2"/>
  <c r="AC655" i="2" s="1"/>
  <c r="AE655" i="2"/>
  <c r="AB655" i="2" s="1"/>
  <c r="AD655" i="2"/>
  <c r="AA655" i="2" s="1"/>
  <c r="AF651" i="2"/>
  <c r="AC651" i="2" s="1"/>
  <c r="AE651" i="2"/>
  <c r="AB651" i="2" s="1"/>
  <c r="AD651" i="2"/>
  <c r="AA651" i="2" s="1"/>
  <c r="AF647" i="2"/>
  <c r="AC647" i="2" s="1"/>
  <c r="AE647" i="2"/>
  <c r="AB647" i="2" s="1"/>
  <c r="AD647" i="2"/>
  <c r="AA647" i="2" s="1"/>
  <c r="AF643" i="2"/>
  <c r="AC643" i="2" s="1"/>
  <c r="AE643" i="2"/>
  <c r="AB643" i="2" s="1"/>
  <c r="AD643" i="2"/>
  <c r="AA643" i="2" s="1"/>
  <c r="AF639" i="2"/>
  <c r="AC639" i="2" s="1"/>
  <c r="AE639" i="2"/>
  <c r="AB639" i="2" s="1"/>
  <c r="AD639" i="2"/>
  <c r="AA639" i="2" s="1"/>
  <c r="AF635" i="2"/>
  <c r="AC635" i="2" s="1"/>
  <c r="AE635" i="2"/>
  <c r="AB635" i="2" s="1"/>
  <c r="AD635" i="2"/>
  <c r="AA635" i="2" s="1"/>
  <c r="AF631" i="2"/>
  <c r="AC631" i="2" s="1"/>
  <c r="AE631" i="2"/>
  <c r="AB631" i="2" s="1"/>
  <c r="AD631" i="2"/>
  <c r="AA631" i="2" s="1"/>
  <c r="AF627" i="2"/>
  <c r="AC627" i="2" s="1"/>
  <c r="AE627" i="2"/>
  <c r="AB627" i="2" s="1"/>
  <c r="AD627" i="2"/>
  <c r="AA627" i="2" s="1"/>
  <c r="AF623" i="2"/>
  <c r="AC623" i="2" s="1"/>
  <c r="AE623" i="2"/>
  <c r="AB623" i="2" s="1"/>
  <c r="AD623" i="2"/>
  <c r="AA623" i="2" s="1"/>
  <c r="AF619" i="2"/>
  <c r="AC619" i="2" s="1"/>
  <c r="AE619" i="2"/>
  <c r="AB619" i="2" s="1"/>
  <c r="AD619" i="2"/>
  <c r="AA619" i="2" s="1"/>
  <c r="AF615" i="2"/>
  <c r="AC615" i="2" s="1"/>
  <c r="AE615" i="2"/>
  <c r="AB615" i="2" s="1"/>
  <c r="AD615" i="2"/>
  <c r="AA615" i="2" s="1"/>
  <c r="AF611" i="2"/>
  <c r="AC611" i="2" s="1"/>
  <c r="AE611" i="2"/>
  <c r="AB611" i="2" s="1"/>
  <c r="AD611" i="2"/>
  <c r="AA611" i="2" s="1"/>
  <c r="AF607" i="2"/>
  <c r="AC607" i="2" s="1"/>
  <c r="AE607" i="2"/>
  <c r="AB607" i="2" s="1"/>
  <c r="AD607" i="2"/>
  <c r="AA607" i="2" s="1"/>
  <c r="AF603" i="2"/>
  <c r="AC603" i="2" s="1"/>
  <c r="AE603" i="2"/>
  <c r="AB603" i="2" s="1"/>
  <c r="AD603" i="2"/>
  <c r="AA603" i="2" s="1"/>
  <c r="AF599" i="2"/>
  <c r="AC599" i="2" s="1"/>
  <c r="AE599" i="2"/>
  <c r="AB599" i="2" s="1"/>
  <c r="AD599" i="2"/>
  <c r="AA599" i="2" s="1"/>
  <c r="AF595" i="2"/>
  <c r="AC595" i="2" s="1"/>
  <c r="AE595" i="2"/>
  <c r="AB595" i="2" s="1"/>
  <c r="AD595" i="2"/>
  <c r="AA595" i="2" s="1"/>
  <c r="AF591" i="2"/>
  <c r="AC591" i="2" s="1"/>
  <c r="AE591" i="2"/>
  <c r="AB591" i="2" s="1"/>
  <c r="AD591" i="2"/>
  <c r="AA591" i="2" s="1"/>
  <c r="AF587" i="2"/>
  <c r="AC587" i="2" s="1"/>
  <c r="AE587" i="2"/>
  <c r="AB587" i="2" s="1"/>
  <c r="AD587" i="2"/>
  <c r="AA587" i="2" s="1"/>
  <c r="AF583" i="2"/>
  <c r="AC583" i="2" s="1"/>
  <c r="AE583" i="2"/>
  <c r="AB583" i="2" s="1"/>
  <c r="AD583" i="2"/>
  <c r="AA583" i="2" s="1"/>
  <c r="AF579" i="2"/>
  <c r="AC579" i="2" s="1"/>
  <c r="AE579" i="2"/>
  <c r="AB579" i="2" s="1"/>
  <c r="AD579" i="2"/>
  <c r="AA579" i="2" s="1"/>
  <c r="AF575" i="2"/>
  <c r="AC575" i="2" s="1"/>
  <c r="AE575" i="2"/>
  <c r="AB575" i="2" s="1"/>
  <c r="AD575" i="2"/>
  <c r="AA575" i="2" s="1"/>
  <c r="AF571" i="2"/>
  <c r="AC571" i="2" s="1"/>
  <c r="AE571" i="2"/>
  <c r="AB571" i="2" s="1"/>
  <c r="AD571" i="2"/>
  <c r="AA571" i="2" s="1"/>
  <c r="AF567" i="2"/>
  <c r="AC567" i="2" s="1"/>
  <c r="AE567" i="2"/>
  <c r="AB567" i="2" s="1"/>
  <c r="AD567" i="2"/>
  <c r="AA567" i="2" s="1"/>
  <c r="AF563" i="2"/>
  <c r="AC563" i="2" s="1"/>
  <c r="AE563" i="2"/>
  <c r="AB563" i="2" s="1"/>
  <c r="AD563" i="2"/>
  <c r="AA563" i="2" s="1"/>
  <c r="AF559" i="2"/>
  <c r="AC559" i="2" s="1"/>
  <c r="AE559" i="2"/>
  <c r="AB559" i="2" s="1"/>
  <c r="AD559" i="2"/>
  <c r="AA559" i="2" s="1"/>
  <c r="AF555" i="2"/>
  <c r="AC555" i="2" s="1"/>
  <c r="AE555" i="2"/>
  <c r="AB555" i="2" s="1"/>
  <c r="AD555" i="2"/>
  <c r="AA555" i="2" s="1"/>
  <c r="AF551" i="2"/>
  <c r="AC551" i="2" s="1"/>
  <c r="AE551" i="2"/>
  <c r="AB551" i="2" s="1"/>
  <c r="AD551" i="2"/>
  <c r="AA551" i="2" s="1"/>
  <c r="AF547" i="2"/>
  <c r="AC547" i="2" s="1"/>
  <c r="AE547" i="2"/>
  <c r="AB547" i="2" s="1"/>
  <c r="AD547" i="2"/>
  <c r="AA547" i="2" s="1"/>
  <c r="AF543" i="2"/>
  <c r="AC543" i="2" s="1"/>
  <c r="AE543" i="2"/>
  <c r="AB543" i="2" s="1"/>
  <c r="AD543" i="2"/>
  <c r="AA543" i="2" s="1"/>
  <c r="AF539" i="2"/>
  <c r="AC539" i="2" s="1"/>
  <c r="AE539" i="2"/>
  <c r="AB539" i="2" s="1"/>
  <c r="AD539" i="2"/>
  <c r="AA539" i="2" s="1"/>
  <c r="AF535" i="2"/>
  <c r="AC535" i="2" s="1"/>
  <c r="AE535" i="2"/>
  <c r="AB535" i="2" s="1"/>
  <c r="AD535" i="2"/>
  <c r="AA535" i="2" s="1"/>
  <c r="AF531" i="2"/>
  <c r="AC531" i="2" s="1"/>
  <c r="AE531" i="2"/>
  <c r="AB531" i="2" s="1"/>
  <c r="AD531" i="2"/>
  <c r="AA531" i="2" s="1"/>
  <c r="AF527" i="2"/>
  <c r="AC527" i="2" s="1"/>
  <c r="AE527" i="2"/>
  <c r="AB527" i="2" s="1"/>
  <c r="AD527" i="2"/>
  <c r="AA527" i="2" s="1"/>
  <c r="AF523" i="2"/>
  <c r="AC523" i="2" s="1"/>
  <c r="AE523" i="2"/>
  <c r="AB523" i="2" s="1"/>
  <c r="AD523" i="2"/>
  <c r="AA523" i="2" s="1"/>
  <c r="AF519" i="2"/>
  <c r="AC519" i="2" s="1"/>
  <c r="AE519" i="2"/>
  <c r="AB519" i="2" s="1"/>
  <c r="AD519" i="2"/>
  <c r="AA519" i="2" s="1"/>
  <c r="AE515" i="2"/>
  <c r="AB515" i="2" s="1"/>
  <c r="AD515" i="2"/>
  <c r="AA515" i="2" s="1"/>
  <c r="AF515" i="2"/>
  <c r="AC515" i="2" s="1"/>
  <c r="AE511" i="2"/>
  <c r="AB511" i="2" s="1"/>
  <c r="AD511" i="2"/>
  <c r="AA511" i="2" s="1"/>
  <c r="AF511" i="2"/>
  <c r="AC511" i="2" s="1"/>
  <c r="AE507" i="2"/>
  <c r="AB507" i="2" s="1"/>
  <c r="AD507" i="2"/>
  <c r="AA507" i="2" s="1"/>
  <c r="AF507" i="2"/>
  <c r="AC507" i="2" s="1"/>
  <c r="AE503" i="2"/>
  <c r="AB503" i="2" s="1"/>
  <c r="AD503" i="2"/>
  <c r="AA503" i="2" s="1"/>
  <c r="AF503" i="2"/>
  <c r="AC503" i="2" s="1"/>
  <c r="AE499" i="2"/>
  <c r="AB499" i="2" s="1"/>
  <c r="AD499" i="2"/>
  <c r="AA499" i="2" s="1"/>
  <c r="AF499" i="2"/>
  <c r="AC499" i="2" s="1"/>
  <c r="AE495" i="2"/>
  <c r="AB495" i="2" s="1"/>
  <c r="AD495" i="2"/>
  <c r="AA495" i="2" s="1"/>
  <c r="AF495" i="2"/>
  <c r="AC495" i="2" s="1"/>
  <c r="AE491" i="2"/>
  <c r="AD491" i="2"/>
  <c r="AF491" i="2"/>
  <c r="AE487" i="2"/>
  <c r="AD487" i="2"/>
  <c r="AF487" i="2"/>
  <c r="AE483" i="2"/>
  <c r="AD483" i="2"/>
  <c r="AF483" i="2"/>
  <c r="AE479" i="2"/>
  <c r="AD479" i="2"/>
  <c r="AF479" i="2"/>
  <c r="AE476" i="2"/>
  <c r="AD476" i="2"/>
  <c r="AF476" i="2"/>
  <c r="AE472" i="2"/>
  <c r="AD472" i="2"/>
  <c r="AF472" i="2"/>
  <c r="AE468" i="2"/>
  <c r="AD468" i="2"/>
  <c r="AF468" i="2"/>
  <c r="AE464" i="2"/>
  <c r="AD464" i="2"/>
  <c r="AF464" i="2"/>
  <c r="AE460" i="2"/>
  <c r="AB460" i="2" s="1"/>
  <c r="AD460" i="2"/>
  <c r="AF460" i="2"/>
  <c r="AC460" i="2" s="1"/>
  <c r="AE456" i="2"/>
  <c r="AB456" i="2" s="1"/>
  <c r="AD456" i="2"/>
  <c r="AA456" i="2" s="1"/>
  <c r="AF456" i="2"/>
  <c r="AE452" i="2"/>
  <c r="AD452" i="2"/>
  <c r="AA452" i="2" s="1"/>
  <c r="AF452" i="2"/>
  <c r="AC452" i="2" s="1"/>
  <c r="AE448" i="2"/>
  <c r="AB448" i="2" s="1"/>
  <c r="AD448" i="2"/>
  <c r="AA448" i="2" s="1"/>
  <c r="AF448" i="2"/>
  <c r="AE444" i="2"/>
  <c r="AD444" i="2"/>
  <c r="AA444" i="2" s="1"/>
  <c r="AF444" i="2"/>
  <c r="AC444" i="2" s="1"/>
  <c r="AE440" i="2"/>
  <c r="AB440" i="2" s="1"/>
  <c r="AD440" i="2"/>
  <c r="AF440" i="2"/>
  <c r="AC440" i="2" s="1"/>
  <c r="AE436" i="2"/>
  <c r="AD436" i="2"/>
  <c r="AF436" i="2"/>
  <c r="AE432" i="2"/>
  <c r="AD432" i="2"/>
  <c r="AA432" i="2" s="1"/>
  <c r="AF432" i="2"/>
  <c r="AC432" i="2" s="1"/>
  <c r="AE428" i="2"/>
  <c r="AB428" i="2" s="1"/>
  <c r="AD428" i="2"/>
  <c r="AF428" i="2"/>
  <c r="AC428" i="2" s="1"/>
  <c r="AE424" i="2"/>
  <c r="AB424" i="2" s="1"/>
  <c r="AD424" i="2"/>
  <c r="AA424" i="2" s="1"/>
  <c r="AF424" i="2"/>
  <c r="AE420" i="2"/>
  <c r="AD420" i="2"/>
  <c r="AA420" i="2" s="1"/>
  <c r="AF420" i="2"/>
  <c r="AC420" i="2" s="1"/>
  <c r="AE416" i="2"/>
  <c r="AB416" i="2" s="1"/>
  <c r="AD416" i="2"/>
  <c r="AF416" i="2"/>
  <c r="AC416" i="2" s="1"/>
  <c r="AE412" i="2"/>
  <c r="AD412" i="2"/>
  <c r="AF412" i="2"/>
  <c r="AE408" i="2"/>
  <c r="AB408" i="2" s="1"/>
  <c r="AD408" i="2"/>
  <c r="AA408" i="2" s="1"/>
  <c r="AF408" i="2"/>
  <c r="AE404" i="2"/>
  <c r="AD404" i="2"/>
  <c r="AF404" i="2"/>
  <c r="AE400" i="2"/>
  <c r="AD400" i="2"/>
  <c r="AA400" i="2" s="1"/>
  <c r="AF400" i="2"/>
  <c r="AC400" i="2" s="1"/>
  <c r="AE396" i="2"/>
  <c r="AB396" i="2" s="1"/>
  <c r="AD396" i="2"/>
  <c r="AF396" i="2"/>
  <c r="AC396" i="2" s="1"/>
  <c r="AE392" i="2"/>
  <c r="AB392" i="2" s="1"/>
  <c r="AD392" i="2"/>
  <c r="AF392" i="2"/>
  <c r="AC392" i="2" s="1"/>
  <c r="AE388" i="2"/>
  <c r="AB388" i="2" s="1"/>
  <c r="AD388" i="2"/>
  <c r="AA388" i="2" s="1"/>
  <c r="AF388" i="2"/>
  <c r="AE384" i="2"/>
  <c r="AD384" i="2"/>
  <c r="AA384" i="2" s="1"/>
  <c r="AF384" i="2"/>
  <c r="AC384" i="2" s="1"/>
  <c r="AE380" i="2"/>
  <c r="AB380" i="2" s="1"/>
  <c r="AD380" i="2"/>
  <c r="AF380" i="2"/>
  <c r="AC380" i="2" s="1"/>
  <c r="AE376" i="2"/>
  <c r="AD376" i="2"/>
  <c r="AF376" i="2"/>
  <c r="AD372" i="2"/>
  <c r="AF372" i="2"/>
  <c r="AE372" i="2"/>
  <c r="AD368" i="2"/>
  <c r="AF368" i="2"/>
  <c r="AC368" i="2" s="1"/>
  <c r="AE368" i="2"/>
  <c r="AB368" i="2" s="1"/>
  <c r="AD364" i="2"/>
  <c r="AA364" i="2" s="1"/>
  <c r="AF364" i="2"/>
  <c r="AE364" i="2"/>
  <c r="AB364" i="2" s="1"/>
  <c r="AD360" i="2"/>
  <c r="AA360" i="2" s="1"/>
  <c r="AF360" i="2"/>
  <c r="AC360" i="2" s="1"/>
  <c r="AE360" i="2"/>
  <c r="AD356" i="2"/>
  <c r="AF356" i="2"/>
  <c r="AC356" i="2" s="1"/>
  <c r="AE356" i="2"/>
  <c r="AB356" i="2" s="1"/>
  <c r="AD352" i="2"/>
  <c r="AA352" i="2" s="1"/>
  <c r="AF352" i="2"/>
  <c r="AE352" i="2"/>
  <c r="AB352" i="2" s="1"/>
  <c r="AD348" i="2"/>
  <c r="AA348" i="2" s="1"/>
  <c r="AF348" i="2"/>
  <c r="AC348" i="2" s="1"/>
  <c r="AE348" i="2"/>
  <c r="AD344" i="2"/>
  <c r="AF344" i="2"/>
  <c r="AC344" i="2" s="1"/>
  <c r="AE344" i="2"/>
  <c r="AB344" i="2" s="1"/>
  <c r="AD340" i="2"/>
  <c r="AA340" i="2" s="1"/>
  <c r="AF340" i="2"/>
  <c r="AE340" i="2"/>
  <c r="AB340" i="2" s="1"/>
  <c r="AD336" i="2"/>
  <c r="AA336" i="2" s="1"/>
  <c r="AF336" i="2"/>
  <c r="AC336" i="2" s="1"/>
  <c r="AE336" i="2"/>
  <c r="AD332" i="2"/>
  <c r="AF332" i="2"/>
  <c r="AC332" i="2" s="1"/>
  <c r="AE332" i="2"/>
  <c r="AB332" i="2" s="1"/>
  <c r="AD328" i="2"/>
  <c r="AF328" i="2"/>
  <c r="AE328" i="2"/>
  <c r="AD324" i="2"/>
  <c r="AA324" i="2" s="1"/>
  <c r="AF324" i="2"/>
  <c r="AE324" i="2"/>
  <c r="AB324" i="2" s="1"/>
  <c r="AD320" i="2"/>
  <c r="AA320" i="2" s="1"/>
  <c r="AF320" i="2"/>
  <c r="AC320" i="2" s="1"/>
  <c r="AE320" i="2"/>
  <c r="AD316" i="2"/>
  <c r="AF316" i="2"/>
  <c r="AC316" i="2" s="1"/>
  <c r="AE316" i="2"/>
  <c r="AB316" i="2" s="1"/>
  <c r="AD312" i="2"/>
  <c r="AA312" i="2" s="1"/>
  <c r="AF312" i="2"/>
  <c r="AE312" i="2"/>
  <c r="AB312" i="2" s="1"/>
  <c r="AD308" i="2"/>
  <c r="AF308" i="2"/>
  <c r="AE308" i="2"/>
  <c r="AD304" i="2"/>
  <c r="AF304" i="2"/>
  <c r="AE304" i="2"/>
  <c r="AD300" i="2"/>
  <c r="AF300" i="2"/>
  <c r="AE300" i="2"/>
  <c r="AD296" i="2"/>
  <c r="AF296" i="2"/>
  <c r="AE296" i="2"/>
  <c r="AD292" i="2"/>
  <c r="AF292" i="2"/>
  <c r="AE292" i="2"/>
  <c r="AD288" i="2"/>
  <c r="AF288" i="2"/>
  <c r="AE288" i="2"/>
  <c r="AD284" i="2"/>
  <c r="AF284" i="2"/>
  <c r="AE284" i="2"/>
  <c r="AD280" i="2"/>
  <c r="AF280" i="2"/>
  <c r="AE280" i="2"/>
  <c r="AD276" i="2"/>
  <c r="AF276" i="2"/>
  <c r="AE276" i="2"/>
  <c r="AD272" i="2"/>
  <c r="AF272" i="2"/>
  <c r="AE272" i="2"/>
  <c r="AD266" i="2"/>
  <c r="AF266" i="2"/>
  <c r="AE266" i="2"/>
  <c r="AD262" i="2"/>
  <c r="AF262" i="2"/>
  <c r="AE262" i="2"/>
  <c r="AD258" i="2"/>
  <c r="AF258" i="2"/>
  <c r="AE258" i="2"/>
  <c r="AD254" i="2"/>
  <c r="AF254" i="2"/>
  <c r="AE254" i="2"/>
  <c r="AD250" i="2"/>
  <c r="AF250" i="2"/>
  <c r="AE250" i="2"/>
  <c r="AD246" i="2"/>
  <c r="AF246" i="2"/>
  <c r="AE246" i="2"/>
  <c r="AD242" i="2"/>
  <c r="AF242" i="2"/>
  <c r="AE242" i="2"/>
  <c r="AD238" i="2"/>
  <c r="AF238" i="2"/>
  <c r="AE238" i="2"/>
  <c r="AD234" i="2"/>
  <c r="AF234" i="2"/>
  <c r="AE234" i="2"/>
  <c r="AD230" i="2"/>
  <c r="AF230" i="2"/>
  <c r="AE230" i="2"/>
  <c r="AD226" i="2"/>
  <c r="AF226" i="2"/>
  <c r="AE226" i="2"/>
  <c r="AD222" i="2"/>
  <c r="AF222" i="2"/>
  <c r="AE222" i="2"/>
  <c r="AD218" i="2"/>
  <c r="AF218" i="2"/>
  <c r="AE218" i="2"/>
  <c r="AD214" i="2"/>
  <c r="AF214" i="2"/>
  <c r="AE214" i="2"/>
  <c r="AD210" i="2"/>
  <c r="AF210" i="2"/>
  <c r="AE210" i="2"/>
  <c r="AD204" i="2"/>
  <c r="AF204" i="2"/>
  <c r="AE204" i="2"/>
  <c r="AD200" i="2"/>
  <c r="AF200" i="2"/>
  <c r="AE200" i="2"/>
  <c r="AD196" i="2"/>
  <c r="AF196" i="2"/>
  <c r="AE196" i="2"/>
  <c r="AD192" i="2"/>
  <c r="AF192" i="2"/>
  <c r="AE192" i="2"/>
  <c r="AD188" i="2"/>
  <c r="AF188" i="2"/>
  <c r="AE188" i="2"/>
  <c r="AD184" i="2"/>
  <c r="AF184" i="2"/>
  <c r="AE184" i="2"/>
  <c r="AD180" i="2"/>
  <c r="AF180" i="2"/>
  <c r="AE180" i="2"/>
  <c r="AD176" i="2"/>
  <c r="AF176" i="2"/>
  <c r="AE176" i="2"/>
  <c r="AD172" i="2"/>
  <c r="AF172" i="2"/>
  <c r="AE172" i="2"/>
  <c r="AD168" i="2"/>
  <c r="AF168" i="2"/>
  <c r="AE168" i="2"/>
  <c r="AD164" i="2"/>
  <c r="AF164" i="2"/>
  <c r="AE164" i="2"/>
  <c r="AD160" i="2"/>
  <c r="AF160" i="2"/>
  <c r="AE160" i="2"/>
  <c r="AD156" i="2"/>
  <c r="AF156" i="2"/>
  <c r="AE156" i="2"/>
  <c r="AD152" i="2"/>
  <c r="AF152" i="2"/>
  <c r="AE152" i="2"/>
  <c r="AD148" i="2"/>
  <c r="AF148" i="2"/>
  <c r="AE148" i="2"/>
  <c r="AD144" i="2"/>
  <c r="AF144" i="2"/>
  <c r="AE144" i="2"/>
  <c r="AD140" i="2"/>
  <c r="AF140" i="2"/>
  <c r="AE140" i="2"/>
  <c r="AE136" i="2"/>
  <c r="AF136" i="2"/>
  <c r="AD136" i="2"/>
  <c r="AE132" i="2"/>
  <c r="AF132" i="2"/>
  <c r="AD132" i="2"/>
  <c r="AD126" i="2"/>
  <c r="AF126" i="2"/>
  <c r="AE126" i="2"/>
  <c r="AD122" i="2"/>
  <c r="AF122" i="2"/>
  <c r="AE122" i="2"/>
  <c r="AD118" i="2"/>
  <c r="AF118" i="2"/>
  <c r="AE118" i="2"/>
  <c r="AD114" i="2"/>
  <c r="AF114" i="2"/>
  <c r="AE114" i="2"/>
  <c r="AD110" i="2"/>
  <c r="AF110" i="2"/>
  <c r="AE110" i="2"/>
  <c r="AD106" i="2"/>
  <c r="AF106" i="2"/>
  <c r="AE106" i="2"/>
  <c r="AD102" i="2"/>
  <c r="AF102" i="2"/>
  <c r="AE102" i="2"/>
  <c r="AD98" i="2"/>
  <c r="AF98" i="2"/>
  <c r="AE98" i="2"/>
  <c r="AD94" i="2"/>
  <c r="AF94" i="2"/>
  <c r="AE94" i="2"/>
  <c r="AD90" i="2"/>
  <c r="AF90" i="2"/>
  <c r="AE90" i="2"/>
  <c r="AD86" i="2"/>
  <c r="AF86" i="2"/>
  <c r="AE86" i="2"/>
  <c r="AD82" i="2"/>
  <c r="AF82" i="2"/>
  <c r="AE82" i="2"/>
  <c r="AE78" i="2"/>
  <c r="AD78" i="2"/>
  <c r="AF78" i="2"/>
  <c r="AE74" i="2"/>
  <c r="AD74" i="2"/>
  <c r="AF74" i="2"/>
  <c r="AE70" i="2"/>
  <c r="AD70" i="2"/>
  <c r="AF70" i="2"/>
  <c r="AE66" i="2"/>
  <c r="AD66" i="2"/>
  <c r="AF66" i="2"/>
  <c r="AE62" i="2"/>
  <c r="AD62" i="2"/>
  <c r="AF62" i="2"/>
  <c r="AE58" i="2"/>
  <c r="AD58" i="2"/>
  <c r="AF58" i="2"/>
  <c r="AE54" i="2"/>
  <c r="AD54" i="2"/>
  <c r="AF54" i="2"/>
  <c r="AE50" i="2"/>
  <c r="AD50" i="2"/>
  <c r="AF50" i="2"/>
  <c r="AE46" i="2"/>
  <c r="AD46" i="2"/>
  <c r="AF46" i="2"/>
  <c r="AE477" i="2"/>
  <c r="AD477" i="2"/>
  <c r="AF477" i="2"/>
  <c r="AE473" i="2"/>
  <c r="AD473" i="2"/>
  <c r="AF473" i="2"/>
  <c r="AE469" i="2"/>
  <c r="AD469" i="2"/>
  <c r="AF469" i="2"/>
  <c r="AE465" i="2"/>
  <c r="AD465" i="2"/>
  <c r="AF465" i="2"/>
  <c r="AE461" i="2"/>
  <c r="AD461" i="2"/>
  <c r="AA461" i="2" s="1"/>
  <c r="AF461" i="2"/>
  <c r="AC461" i="2" s="1"/>
  <c r="AE457" i="2"/>
  <c r="AB457" i="2" s="1"/>
  <c r="AD457" i="2"/>
  <c r="AF457" i="2"/>
  <c r="AC457" i="2" s="1"/>
  <c r="AE453" i="2"/>
  <c r="AB453" i="2" s="1"/>
  <c r="AD453" i="2"/>
  <c r="AA453" i="2" s="1"/>
  <c r="AF453" i="2"/>
  <c r="AE449" i="2"/>
  <c r="AB449" i="2" s="1"/>
  <c r="AD449" i="2"/>
  <c r="AF449" i="2"/>
  <c r="AC449" i="2" s="1"/>
  <c r="AE445" i="2"/>
  <c r="AB445" i="2" s="1"/>
  <c r="AD445" i="2"/>
  <c r="AA445" i="2" s="1"/>
  <c r="AF445" i="2"/>
  <c r="AE441" i="2"/>
  <c r="AD441" i="2"/>
  <c r="AA441" i="2" s="1"/>
  <c r="AF441" i="2"/>
  <c r="AC441" i="2" s="1"/>
  <c r="AE437" i="2"/>
  <c r="AB437" i="2" s="1"/>
  <c r="AD437" i="2"/>
  <c r="AF437" i="2"/>
  <c r="AC437" i="2" s="1"/>
  <c r="AE433" i="2"/>
  <c r="AB433" i="2" s="1"/>
  <c r="AD433" i="2"/>
  <c r="AA433" i="2" s="1"/>
  <c r="AF433" i="2"/>
  <c r="AE429" i="2"/>
  <c r="AD429" i="2"/>
  <c r="AA429" i="2" s="1"/>
  <c r="AF429" i="2"/>
  <c r="AC429" i="2" s="1"/>
  <c r="AE425" i="2"/>
  <c r="AB425" i="2" s="1"/>
  <c r="AD425" i="2"/>
  <c r="AF425" i="2"/>
  <c r="AC425" i="2" s="1"/>
  <c r="AE421" i="2"/>
  <c r="AB421" i="2" s="1"/>
  <c r="AD421" i="2"/>
  <c r="AA421" i="2" s="1"/>
  <c r="AF421" i="2"/>
  <c r="AE417" i="2"/>
  <c r="AD417" i="2"/>
  <c r="AA417" i="2" s="1"/>
  <c r="AF417" i="2"/>
  <c r="AC417" i="2" s="1"/>
  <c r="AE413" i="2"/>
  <c r="AD413" i="2"/>
  <c r="AF413" i="2"/>
  <c r="AE409" i="2"/>
  <c r="AB409" i="2" s="1"/>
  <c r="AD409" i="2"/>
  <c r="AF409" i="2"/>
  <c r="AC409" i="2" s="1"/>
  <c r="AE405" i="2"/>
  <c r="AD405" i="2"/>
  <c r="AF405" i="2"/>
  <c r="AE401" i="2"/>
  <c r="AB401" i="2" s="1"/>
  <c r="AD401" i="2"/>
  <c r="AA401" i="2" s="1"/>
  <c r="AF401" i="2"/>
  <c r="AE397" i="2"/>
  <c r="AD397" i="2"/>
  <c r="AA397" i="2" s="1"/>
  <c r="AF397" i="2"/>
  <c r="AC397" i="2" s="1"/>
  <c r="AE393" i="2"/>
  <c r="AD393" i="2"/>
  <c r="AA393" i="2" s="1"/>
  <c r="AF393" i="2"/>
  <c r="AC393" i="2" s="1"/>
  <c r="AE389" i="2"/>
  <c r="AB389" i="2" s="1"/>
  <c r="AD389" i="2"/>
  <c r="AF389" i="2"/>
  <c r="AC389" i="2" s="1"/>
  <c r="AE385" i="2"/>
  <c r="AB385" i="2" s="1"/>
  <c r="AD385" i="2"/>
  <c r="AA385" i="2" s="1"/>
  <c r="AF385" i="2"/>
  <c r="AE381" i="2"/>
  <c r="AD381" i="2"/>
  <c r="AA381" i="2" s="1"/>
  <c r="AF381" i="2"/>
  <c r="AC381" i="2" s="1"/>
  <c r="AE377" i="2"/>
  <c r="AB377" i="2" s="1"/>
  <c r="AD377" i="2"/>
  <c r="AF377" i="2"/>
  <c r="AC377" i="2" s="1"/>
  <c r="AE375" i="2"/>
  <c r="AD375" i="2"/>
  <c r="AF375" i="2"/>
  <c r="AF371" i="2"/>
  <c r="AE371" i="2"/>
  <c r="AD371" i="2"/>
  <c r="AF367" i="2"/>
  <c r="AE367" i="2"/>
  <c r="AB367" i="2" s="1"/>
  <c r="AD367" i="2"/>
  <c r="AA367" i="2" s="1"/>
  <c r="AF363" i="2"/>
  <c r="AC363" i="2" s="1"/>
  <c r="AE363" i="2"/>
  <c r="AD363" i="2"/>
  <c r="AA363" i="2" s="1"/>
  <c r="AF359" i="2"/>
  <c r="AC359" i="2" s="1"/>
  <c r="AE359" i="2"/>
  <c r="AB359" i="2" s="1"/>
  <c r="AD359" i="2"/>
  <c r="AF355" i="2"/>
  <c r="AE355" i="2"/>
  <c r="AB355" i="2" s="1"/>
  <c r="AD355" i="2"/>
  <c r="AA355" i="2" s="1"/>
  <c r="AF351" i="2"/>
  <c r="AC351" i="2" s="1"/>
  <c r="AE351" i="2"/>
  <c r="AD351" i="2"/>
  <c r="AA351" i="2" s="1"/>
  <c r="AF347" i="2"/>
  <c r="AC347" i="2" s="1"/>
  <c r="AE347" i="2"/>
  <c r="AB347" i="2" s="1"/>
  <c r="AD347" i="2"/>
  <c r="AF343" i="2"/>
  <c r="AE343" i="2"/>
  <c r="AB343" i="2" s="1"/>
  <c r="AD343" i="2"/>
  <c r="AA343" i="2" s="1"/>
  <c r="AF339" i="2"/>
  <c r="AC339" i="2" s="1"/>
  <c r="AE339" i="2"/>
  <c r="AD339" i="2"/>
  <c r="AA339" i="2" s="1"/>
  <c r="AF335" i="2"/>
  <c r="AC335" i="2" s="1"/>
  <c r="AE335" i="2"/>
  <c r="AB335" i="2" s="1"/>
  <c r="AD335" i="2"/>
  <c r="AF331" i="2"/>
  <c r="AE331" i="2"/>
  <c r="AB331" i="2" s="1"/>
  <c r="AD331" i="2"/>
  <c r="AA331" i="2" s="1"/>
  <c r="AF327" i="2"/>
  <c r="AE327" i="2"/>
  <c r="AD327" i="2"/>
  <c r="AF323" i="2"/>
  <c r="AC323" i="2" s="1"/>
  <c r="AE323" i="2"/>
  <c r="AD323" i="2"/>
  <c r="AA323" i="2" s="1"/>
  <c r="AF319" i="2"/>
  <c r="AC319" i="2" s="1"/>
  <c r="AE319" i="2"/>
  <c r="AB319" i="2" s="1"/>
  <c r="AD319" i="2"/>
  <c r="AF315" i="2"/>
  <c r="AE315" i="2"/>
  <c r="AB315" i="2" s="1"/>
  <c r="AD315" i="2"/>
  <c r="AA315" i="2" s="1"/>
  <c r="AF311" i="2"/>
  <c r="AC311" i="2" s="1"/>
  <c r="AE311" i="2"/>
  <c r="AD311" i="2"/>
  <c r="AA311" i="2" s="1"/>
  <c r="AF307" i="2"/>
  <c r="AE307" i="2"/>
  <c r="AB307" i="2" s="1"/>
  <c r="AD307" i="2"/>
  <c r="AA307" i="2" s="1"/>
  <c r="AF303" i="2"/>
  <c r="AE303" i="2"/>
  <c r="AD303" i="2"/>
  <c r="AF299" i="2"/>
  <c r="AE299" i="2"/>
  <c r="AD299" i="2"/>
  <c r="AF295" i="2"/>
  <c r="AE295" i="2"/>
  <c r="AD295" i="2"/>
  <c r="AF291" i="2"/>
  <c r="AE291" i="2"/>
  <c r="AD291" i="2"/>
  <c r="AF287" i="2"/>
  <c r="AE287" i="2"/>
  <c r="AD287" i="2"/>
  <c r="AF283" i="2"/>
  <c r="AE283" i="2"/>
  <c r="AD283" i="2"/>
  <c r="AF279" i="2"/>
  <c r="AE279" i="2"/>
  <c r="AD279" i="2"/>
  <c r="AF275" i="2"/>
  <c r="AE275" i="2"/>
  <c r="AD275" i="2"/>
  <c r="AF271" i="2"/>
  <c r="AE271" i="2"/>
  <c r="AD271" i="2"/>
  <c r="AF269" i="2"/>
  <c r="AE269" i="2"/>
  <c r="AD269" i="2"/>
  <c r="AF265" i="2"/>
  <c r="AE265" i="2"/>
  <c r="AD265" i="2"/>
  <c r="AF261" i="2"/>
  <c r="AE261" i="2"/>
  <c r="AD261" i="2"/>
  <c r="AF257" i="2"/>
  <c r="AE257" i="2"/>
  <c r="AD257" i="2"/>
  <c r="AF253" i="2"/>
  <c r="AE253" i="2"/>
  <c r="AD253" i="2"/>
  <c r="AF249" i="2"/>
  <c r="AE249" i="2"/>
  <c r="AD249" i="2"/>
  <c r="AF245" i="2"/>
  <c r="AE245" i="2"/>
  <c r="AD245" i="2"/>
  <c r="AF241" i="2"/>
  <c r="AE241" i="2"/>
  <c r="AD241" i="2"/>
  <c r="AF237" i="2"/>
  <c r="AE237" i="2"/>
  <c r="AD237" i="2"/>
  <c r="AF233" i="2"/>
  <c r="AE233" i="2"/>
  <c r="AD233" i="2"/>
  <c r="AF229" i="2"/>
  <c r="AE229" i="2"/>
  <c r="AD229" i="2"/>
  <c r="AF225" i="2"/>
  <c r="AE225" i="2"/>
  <c r="AD225" i="2"/>
  <c r="AF221" i="2"/>
  <c r="AE221" i="2"/>
  <c r="AD221" i="2"/>
  <c r="AF217" i="2"/>
  <c r="AE217" i="2"/>
  <c r="AD217" i="2"/>
  <c r="AF213" i="2"/>
  <c r="AE213" i="2"/>
  <c r="AD213" i="2"/>
  <c r="AF209" i="2"/>
  <c r="AE209" i="2"/>
  <c r="AD209" i="2"/>
  <c r="AF203" i="2"/>
  <c r="AE203" i="2"/>
  <c r="AD203" i="2"/>
  <c r="AF199" i="2"/>
  <c r="AE199" i="2"/>
  <c r="AD199" i="2"/>
  <c r="AF195" i="2"/>
  <c r="AE195" i="2"/>
  <c r="AD195" i="2"/>
  <c r="AF191" i="2"/>
  <c r="AE191" i="2"/>
  <c r="AD191" i="2"/>
  <c r="AF187" i="2"/>
  <c r="AE187" i="2"/>
  <c r="AD187" i="2"/>
  <c r="AF183" i="2"/>
  <c r="AE183" i="2"/>
  <c r="AD183" i="2"/>
  <c r="AF179" i="2"/>
  <c r="AE179" i="2"/>
  <c r="AD179" i="2"/>
  <c r="AF175" i="2"/>
  <c r="AE175" i="2"/>
  <c r="AD175" i="2"/>
  <c r="AF171" i="2"/>
  <c r="AE171" i="2"/>
  <c r="AD171" i="2"/>
  <c r="AF167" i="2"/>
  <c r="AE167" i="2"/>
  <c r="AD167" i="2"/>
  <c r="AF163" i="2"/>
  <c r="AE163" i="2"/>
  <c r="AD163" i="2"/>
  <c r="AF159" i="2"/>
  <c r="AE159" i="2"/>
  <c r="AD159" i="2"/>
  <c r="AF155" i="2"/>
  <c r="AE155" i="2"/>
  <c r="AD155" i="2"/>
  <c r="AF151" i="2"/>
  <c r="AE151" i="2"/>
  <c r="AD151" i="2"/>
  <c r="AF147" i="2"/>
  <c r="AE147" i="2"/>
  <c r="AD147" i="2"/>
  <c r="AF143" i="2"/>
  <c r="AE143" i="2"/>
  <c r="AD143" i="2"/>
  <c r="AF139" i="2"/>
  <c r="AE139" i="2"/>
  <c r="AD139" i="2"/>
  <c r="AE135" i="2"/>
  <c r="AF135" i="2"/>
  <c r="AD135" i="2"/>
  <c r="AE131" i="2"/>
  <c r="AF131" i="2"/>
  <c r="AD131" i="2"/>
  <c r="AD129" i="2"/>
  <c r="AF129" i="2"/>
  <c r="AE129" i="2"/>
  <c r="AD125" i="2"/>
  <c r="AF125" i="2"/>
  <c r="AE125" i="2"/>
  <c r="AD121" i="2"/>
  <c r="AF121" i="2"/>
  <c r="AE121" i="2"/>
  <c r="AD117" i="2"/>
  <c r="AF117" i="2"/>
  <c r="AE117" i="2"/>
  <c r="AD113" i="2"/>
  <c r="AF113" i="2"/>
  <c r="AE113" i="2"/>
  <c r="AD109" i="2"/>
  <c r="AF109" i="2"/>
  <c r="AE109" i="2"/>
  <c r="AD105" i="2"/>
  <c r="AF105" i="2"/>
  <c r="AE105" i="2"/>
  <c r="AD101" i="2"/>
  <c r="AF101" i="2"/>
  <c r="AE101" i="2"/>
  <c r="AD97" i="2"/>
  <c r="AF97" i="2"/>
  <c r="AE97" i="2"/>
  <c r="AD93" i="2"/>
  <c r="AF93" i="2"/>
  <c r="AE93" i="2"/>
  <c r="AD89" i="2"/>
  <c r="AF89" i="2"/>
  <c r="AE89" i="2"/>
  <c r="AD85" i="2"/>
  <c r="AF85" i="2"/>
  <c r="AE85" i="2"/>
  <c r="AE79" i="2"/>
  <c r="AD79" i="2"/>
  <c r="AF79" i="2"/>
  <c r="AE75" i="2"/>
  <c r="AD75" i="2"/>
  <c r="AF75" i="2"/>
  <c r="AE71" i="2"/>
  <c r="AD71" i="2"/>
  <c r="AF71" i="2"/>
  <c r="AE67" i="2"/>
  <c r="AD67" i="2"/>
  <c r="AF67" i="2"/>
  <c r="AE63" i="2"/>
  <c r="AD63" i="2"/>
  <c r="AF63" i="2"/>
  <c r="AE59" i="2"/>
  <c r="AD59" i="2"/>
  <c r="AF59" i="2"/>
  <c r="AE55" i="2"/>
  <c r="AD55" i="2"/>
  <c r="AF55" i="2"/>
  <c r="AE51" i="2"/>
  <c r="AD51" i="2"/>
  <c r="AF51" i="2"/>
  <c r="AE47" i="2"/>
  <c r="AD47" i="2"/>
  <c r="AF47" i="2"/>
  <c r="AE1091" i="2"/>
  <c r="AB1091" i="2" s="1"/>
  <c r="AD1091" i="2"/>
  <c r="AA1091" i="2" s="1"/>
  <c r="AF1091" i="2"/>
  <c r="AC1091" i="2" s="1"/>
  <c r="AE1087" i="2"/>
  <c r="AB1087" i="2" s="1"/>
  <c r="AD1087" i="2"/>
  <c r="AA1087" i="2" s="1"/>
  <c r="AF1087" i="2"/>
  <c r="AC1087" i="2" s="1"/>
  <c r="AE1083" i="2"/>
  <c r="AB1083" i="2" s="1"/>
  <c r="AD1083" i="2"/>
  <c r="AA1083" i="2" s="1"/>
  <c r="AF1083" i="2"/>
  <c r="AC1083" i="2" s="1"/>
  <c r="AE1079" i="2"/>
  <c r="AB1079" i="2" s="1"/>
  <c r="AD1079" i="2"/>
  <c r="AA1079" i="2" s="1"/>
  <c r="AF1079" i="2"/>
  <c r="AC1079" i="2" s="1"/>
  <c r="AE1075" i="2"/>
  <c r="AB1075" i="2" s="1"/>
  <c r="AD1075" i="2"/>
  <c r="AA1075" i="2" s="1"/>
  <c r="AF1075" i="2"/>
  <c r="AC1075" i="2" s="1"/>
  <c r="AE1071" i="2"/>
  <c r="AB1071" i="2" s="1"/>
  <c r="AD1071" i="2"/>
  <c r="AA1071" i="2" s="1"/>
  <c r="AF1071" i="2"/>
  <c r="AC1071" i="2" s="1"/>
  <c r="AE1067" i="2"/>
  <c r="AB1067" i="2" s="1"/>
  <c r="AD1067" i="2"/>
  <c r="AA1067" i="2" s="1"/>
  <c r="AF1067" i="2"/>
  <c r="AC1067" i="2" s="1"/>
  <c r="AE1063" i="2"/>
  <c r="AB1063" i="2" s="1"/>
  <c r="AD1063" i="2"/>
  <c r="AA1063" i="2" s="1"/>
  <c r="AF1063" i="2"/>
  <c r="AC1063" i="2" s="1"/>
  <c r="AE1059" i="2"/>
  <c r="AB1059" i="2" s="1"/>
  <c r="AD1059" i="2"/>
  <c r="AA1059" i="2" s="1"/>
  <c r="AF1059" i="2"/>
  <c r="AC1059" i="2" s="1"/>
  <c r="AE1055" i="2"/>
  <c r="AB1055" i="2" s="1"/>
  <c r="AD1055" i="2"/>
  <c r="AA1055" i="2" s="1"/>
  <c r="AF1055" i="2"/>
  <c r="AC1055" i="2" s="1"/>
  <c r="AE1051" i="2"/>
  <c r="AB1051" i="2" s="1"/>
  <c r="AD1051" i="2"/>
  <c r="AA1051" i="2" s="1"/>
  <c r="AF1051" i="2"/>
  <c r="AC1051" i="2" s="1"/>
  <c r="AE1047" i="2"/>
  <c r="AB1047" i="2" s="1"/>
  <c r="AD1047" i="2"/>
  <c r="AA1047" i="2" s="1"/>
  <c r="AF1047" i="2"/>
  <c r="AC1047" i="2" s="1"/>
  <c r="AE1043" i="2"/>
  <c r="AB1043" i="2" s="1"/>
  <c r="AD1043" i="2"/>
  <c r="AA1043" i="2" s="1"/>
  <c r="AF1043" i="2"/>
  <c r="AC1043" i="2" s="1"/>
  <c r="AE1039" i="2"/>
  <c r="AB1039" i="2" s="1"/>
  <c r="AD1039" i="2"/>
  <c r="AA1039" i="2" s="1"/>
  <c r="AF1039" i="2"/>
  <c r="AC1039" i="2" s="1"/>
  <c r="AF1035" i="2"/>
  <c r="AC1035" i="2" s="1"/>
  <c r="AD1035" i="2"/>
  <c r="AA1035" i="2" s="1"/>
  <c r="AE1035" i="2"/>
  <c r="AB1035" i="2" s="1"/>
  <c r="AF1031" i="2"/>
  <c r="AC1031" i="2" s="1"/>
  <c r="AD1031" i="2"/>
  <c r="AA1031" i="2" s="1"/>
  <c r="AE1031" i="2"/>
  <c r="AB1031" i="2" s="1"/>
  <c r="AF1027" i="2"/>
  <c r="AC1027" i="2" s="1"/>
  <c r="AD1027" i="2"/>
  <c r="AA1027" i="2" s="1"/>
  <c r="AE1027" i="2"/>
  <c r="AB1027" i="2" s="1"/>
  <c r="AF1023" i="2"/>
  <c r="AC1023" i="2" s="1"/>
  <c r="AD1023" i="2"/>
  <c r="AA1023" i="2" s="1"/>
  <c r="AE1023" i="2"/>
  <c r="AB1023" i="2" s="1"/>
  <c r="AF1019" i="2"/>
  <c r="AC1019" i="2" s="1"/>
  <c r="AD1019" i="2"/>
  <c r="AA1019" i="2" s="1"/>
  <c r="AE1019" i="2"/>
  <c r="AB1019" i="2" s="1"/>
  <c r="AF1015" i="2"/>
  <c r="AC1015" i="2" s="1"/>
  <c r="AD1015" i="2"/>
  <c r="AA1015" i="2" s="1"/>
  <c r="AE1015" i="2"/>
  <c r="AB1015" i="2" s="1"/>
  <c r="AF1011" i="2"/>
  <c r="AC1011" i="2" s="1"/>
  <c r="AD1011" i="2"/>
  <c r="AA1011" i="2" s="1"/>
  <c r="AE1011" i="2"/>
  <c r="AB1011" i="2" s="1"/>
  <c r="AF1007" i="2"/>
  <c r="AC1007" i="2" s="1"/>
  <c r="AD1007" i="2"/>
  <c r="AA1007" i="2" s="1"/>
  <c r="AE1007" i="2"/>
  <c r="AB1007" i="2" s="1"/>
  <c r="AF1003" i="2"/>
  <c r="AC1003" i="2" s="1"/>
  <c r="AD1003" i="2"/>
  <c r="AA1003" i="2" s="1"/>
  <c r="AE1003" i="2"/>
  <c r="AB1003" i="2" s="1"/>
  <c r="AF999" i="2"/>
  <c r="AC999" i="2" s="1"/>
  <c r="AD999" i="2"/>
  <c r="AA999" i="2" s="1"/>
  <c r="AE999" i="2"/>
  <c r="AB999" i="2" s="1"/>
  <c r="AF995" i="2"/>
  <c r="AC995" i="2" s="1"/>
  <c r="AD995" i="2"/>
  <c r="AA995" i="2" s="1"/>
  <c r="AE995" i="2"/>
  <c r="AB995" i="2" s="1"/>
  <c r="AF991" i="2"/>
  <c r="AC991" i="2" s="1"/>
  <c r="AD991" i="2"/>
  <c r="AA991" i="2" s="1"/>
  <c r="AE991" i="2"/>
  <c r="AB991" i="2" s="1"/>
  <c r="AF988" i="2"/>
  <c r="AC988" i="2" s="1"/>
  <c r="AE988" i="2"/>
  <c r="AB988" i="2" s="1"/>
  <c r="AD988" i="2"/>
  <c r="AA988" i="2" s="1"/>
  <c r="AF984" i="2"/>
  <c r="AC984" i="2" s="1"/>
  <c r="AE984" i="2"/>
  <c r="AB984" i="2" s="1"/>
  <c r="AD984" i="2"/>
  <c r="AA984" i="2" s="1"/>
  <c r="AF980" i="2"/>
  <c r="AC980" i="2" s="1"/>
  <c r="AE980" i="2"/>
  <c r="AB980" i="2" s="1"/>
  <c r="AD980" i="2"/>
  <c r="AA980" i="2" s="1"/>
  <c r="AF976" i="2"/>
  <c r="AC976" i="2" s="1"/>
  <c r="AE976" i="2"/>
  <c r="AB976" i="2" s="1"/>
  <c r="AD976" i="2"/>
  <c r="AA976" i="2" s="1"/>
  <c r="AF972" i="2"/>
  <c r="AC972" i="2" s="1"/>
  <c r="AE972" i="2"/>
  <c r="AB972" i="2" s="1"/>
  <c r="AD972" i="2"/>
  <c r="AA972" i="2" s="1"/>
  <c r="AF968" i="2"/>
  <c r="AC968" i="2" s="1"/>
  <c r="AE968" i="2"/>
  <c r="AB968" i="2" s="1"/>
  <c r="AD968" i="2"/>
  <c r="AA968" i="2" s="1"/>
  <c r="AF966" i="2"/>
  <c r="AC966" i="2" s="1"/>
  <c r="AE966" i="2"/>
  <c r="AB966" i="2" s="1"/>
  <c r="AD966" i="2"/>
  <c r="AA966" i="2" s="1"/>
  <c r="AF962" i="2"/>
  <c r="AC962" i="2" s="1"/>
  <c r="AE962" i="2"/>
  <c r="AB962" i="2" s="1"/>
  <c r="AD962" i="2"/>
  <c r="AA962" i="2" s="1"/>
  <c r="AF958" i="2"/>
  <c r="AC958" i="2" s="1"/>
  <c r="AE958" i="2"/>
  <c r="AB958" i="2" s="1"/>
  <c r="AD958" i="2"/>
  <c r="AA958" i="2" s="1"/>
  <c r="AF956" i="2"/>
  <c r="AC956" i="2" s="1"/>
  <c r="AE956" i="2"/>
  <c r="AB956" i="2" s="1"/>
  <c r="AD956" i="2"/>
  <c r="AA956" i="2" s="1"/>
  <c r="AF952" i="2"/>
  <c r="AC952" i="2" s="1"/>
  <c r="AE952" i="2"/>
  <c r="AB952" i="2" s="1"/>
  <c r="AD952" i="2"/>
  <c r="AA952" i="2" s="1"/>
  <c r="AF948" i="2"/>
  <c r="AC948" i="2" s="1"/>
  <c r="AE948" i="2"/>
  <c r="AB948" i="2" s="1"/>
  <c r="AD948" i="2"/>
  <c r="AA948" i="2" s="1"/>
  <c r="AF944" i="2"/>
  <c r="AC944" i="2" s="1"/>
  <c r="AE944" i="2"/>
  <c r="AB944" i="2" s="1"/>
  <c r="AD944" i="2"/>
  <c r="AA944" i="2" s="1"/>
  <c r="AF940" i="2"/>
  <c r="AC940" i="2" s="1"/>
  <c r="AE940" i="2"/>
  <c r="AB940" i="2" s="1"/>
  <c r="AD940" i="2"/>
  <c r="AA940" i="2" s="1"/>
  <c r="AE936" i="2"/>
  <c r="AB936" i="2" s="1"/>
  <c r="AD936" i="2"/>
  <c r="AA936" i="2" s="1"/>
  <c r="AF936" i="2"/>
  <c r="AC936" i="2" s="1"/>
  <c r="AE932" i="2"/>
  <c r="AB932" i="2" s="1"/>
  <c r="AD932" i="2"/>
  <c r="AA932" i="2" s="1"/>
  <c r="AF932" i="2"/>
  <c r="AC932" i="2" s="1"/>
  <c r="AE928" i="2"/>
  <c r="AB928" i="2" s="1"/>
  <c r="AD928" i="2"/>
  <c r="AA928" i="2" s="1"/>
  <c r="AF928" i="2"/>
  <c r="AC928" i="2" s="1"/>
  <c r="AE924" i="2"/>
  <c r="AB924" i="2" s="1"/>
  <c r="AD924" i="2"/>
  <c r="AA924" i="2" s="1"/>
  <c r="AF924" i="2"/>
  <c r="AC924" i="2" s="1"/>
  <c r="AE920" i="2"/>
  <c r="AB920" i="2" s="1"/>
  <c r="AD920" i="2"/>
  <c r="AA920" i="2" s="1"/>
  <c r="AF920" i="2"/>
  <c r="AC920" i="2" s="1"/>
  <c r="AE916" i="2"/>
  <c r="AB916" i="2" s="1"/>
  <c r="AD916" i="2"/>
  <c r="AA916" i="2" s="1"/>
  <c r="AF916" i="2"/>
  <c r="AC916" i="2" s="1"/>
  <c r="AE912" i="2"/>
  <c r="AB912" i="2" s="1"/>
  <c r="AD912" i="2"/>
  <c r="AA912" i="2" s="1"/>
  <c r="AF912" i="2"/>
  <c r="AC912" i="2" s="1"/>
  <c r="AE908" i="2"/>
  <c r="AB908" i="2" s="1"/>
  <c r="AD908" i="2"/>
  <c r="AA908" i="2" s="1"/>
  <c r="AF908" i="2"/>
  <c r="AC908" i="2" s="1"/>
  <c r="AE904" i="2"/>
  <c r="AB904" i="2" s="1"/>
  <c r="AD904" i="2"/>
  <c r="AA904" i="2" s="1"/>
  <c r="AF904" i="2"/>
  <c r="AC904" i="2" s="1"/>
  <c r="AE900" i="2"/>
  <c r="AB900" i="2" s="1"/>
  <c r="AD900" i="2"/>
  <c r="AA900" i="2" s="1"/>
  <c r="AF900" i="2"/>
  <c r="AC900" i="2" s="1"/>
  <c r="AE896" i="2"/>
  <c r="AB896" i="2" s="1"/>
  <c r="AD896" i="2"/>
  <c r="AA896" i="2" s="1"/>
  <c r="AF896" i="2"/>
  <c r="AC896" i="2" s="1"/>
  <c r="AE892" i="2"/>
  <c r="AB892" i="2" s="1"/>
  <c r="AD892" i="2"/>
  <c r="AA892" i="2" s="1"/>
  <c r="AF892" i="2"/>
  <c r="AC892" i="2" s="1"/>
  <c r="AE888" i="2"/>
  <c r="AB888" i="2" s="1"/>
  <c r="AD888" i="2"/>
  <c r="AA888" i="2" s="1"/>
  <c r="AF888" i="2"/>
  <c r="AC888" i="2" s="1"/>
  <c r="AE884" i="2"/>
  <c r="AB884" i="2" s="1"/>
  <c r="AD884" i="2"/>
  <c r="AA884" i="2" s="1"/>
  <c r="AF884" i="2"/>
  <c r="AC884" i="2" s="1"/>
  <c r="AE880" i="2"/>
  <c r="AB880" i="2" s="1"/>
  <c r="AD880" i="2"/>
  <c r="AA880" i="2" s="1"/>
  <c r="AF880" i="2"/>
  <c r="AC880" i="2" s="1"/>
  <c r="AE876" i="2"/>
  <c r="AB876" i="2" s="1"/>
  <c r="AD876" i="2"/>
  <c r="AA876" i="2" s="1"/>
  <c r="AF876" i="2"/>
  <c r="AC876" i="2" s="1"/>
  <c r="AE872" i="2"/>
  <c r="AB872" i="2" s="1"/>
  <c r="AD872" i="2"/>
  <c r="AA872" i="2" s="1"/>
  <c r="AF872" i="2"/>
  <c r="AC872" i="2" s="1"/>
  <c r="AE868" i="2"/>
  <c r="AB868" i="2" s="1"/>
  <c r="AD868" i="2"/>
  <c r="AA868" i="2" s="1"/>
  <c r="AF868" i="2"/>
  <c r="AC868" i="2" s="1"/>
  <c r="AE864" i="2"/>
  <c r="AB864" i="2" s="1"/>
  <c r="AD864" i="2"/>
  <c r="AA864" i="2" s="1"/>
  <c r="AF864" i="2"/>
  <c r="AC864" i="2" s="1"/>
  <c r="AE860" i="2"/>
  <c r="AB860" i="2" s="1"/>
  <c r="AD860" i="2"/>
  <c r="AA860" i="2" s="1"/>
  <c r="AF860" i="2"/>
  <c r="AC860" i="2" s="1"/>
  <c r="AE856" i="2"/>
  <c r="AB856" i="2" s="1"/>
  <c r="AD856" i="2"/>
  <c r="AA856" i="2" s="1"/>
  <c r="AF856" i="2"/>
  <c r="AC856" i="2" s="1"/>
  <c r="AE852" i="2"/>
  <c r="AB852" i="2" s="1"/>
  <c r="AD852" i="2"/>
  <c r="AA852" i="2" s="1"/>
  <c r="AF852" i="2"/>
  <c r="AC852" i="2" s="1"/>
  <c r="AE848" i="2"/>
  <c r="AB848" i="2" s="1"/>
  <c r="AD848" i="2"/>
  <c r="AA848" i="2" s="1"/>
  <c r="AF848" i="2"/>
  <c r="AC848" i="2" s="1"/>
  <c r="AE844" i="2"/>
  <c r="AB844" i="2" s="1"/>
  <c r="AD844" i="2"/>
  <c r="AA844" i="2" s="1"/>
  <c r="AF844" i="2"/>
  <c r="AC844" i="2" s="1"/>
  <c r="AE840" i="2"/>
  <c r="AB840" i="2" s="1"/>
  <c r="AD840" i="2"/>
  <c r="AA840" i="2" s="1"/>
  <c r="AF840" i="2"/>
  <c r="AC840" i="2" s="1"/>
  <c r="AE836" i="2"/>
  <c r="AB836" i="2" s="1"/>
  <c r="AD836" i="2"/>
  <c r="AA836" i="2" s="1"/>
  <c r="AF836" i="2"/>
  <c r="AC836" i="2" s="1"/>
  <c r="AF832" i="2"/>
  <c r="AC832" i="2" s="1"/>
  <c r="AD832" i="2"/>
  <c r="AA832" i="2" s="1"/>
  <c r="AE832" i="2"/>
  <c r="AB832" i="2" s="1"/>
  <c r="AF828" i="2"/>
  <c r="AC828" i="2" s="1"/>
  <c r="AD828" i="2"/>
  <c r="AA828" i="2" s="1"/>
  <c r="AE828" i="2"/>
  <c r="AB828" i="2" s="1"/>
  <c r="AF824" i="2"/>
  <c r="AC824" i="2" s="1"/>
  <c r="AD824" i="2"/>
  <c r="AA824" i="2" s="1"/>
  <c r="AE824" i="2"/>
  <c r="AB824" i="2" s="1"/>
  <c r="AF820" i="2"/>
  <c r="AC820" i="2" s="1"/>
  <c r="AD820" i="2"/>
  <c r="AA820" i="2" s="1"/>
  <c r="AE820" i="2"/>
  <c r="AB820" i="2" s="1"/>
  <c r="AF816" i="2"/>
  <c r="AC816" i="2" s="1"/>
  <c r="AD816" i="2"/>
  <c r="AA816" i="2" s="1"/>
  <c r="AE816" i="2"/>
  <c r="AB816" i="2" s="1"/>
  <c r="AF812" i="2"/>
  <c r="AC812" i="2" s="1"/>
  <c r="AD812" i="2"/>
  <c r="AA812" i="2" s="1"/>
  <c r="AE812" i="2"/>
  <c r="AB812" i="2" s="1"/>
  <c r="AF808" i="2"/>
  <c r="AC808" i="2" s="1"/>
  <c r="AD808" i="2"/>
  <c r="AA808" i="2" s="1"/>
  <c r="AE808" i="2"/>
  <c r="AB808" i="2" s="1"/>
  <c r="AF804" i="2"/>
  <c r="AC804" i="2" s="1"/>
  <c r="AD804" i="2"/>
  <c r="AA804" i="2" s="1"/>
  <c r="AE804" i="2"/>
  <c r="AB804" i="2" s="1"/>
  <c r="AF800" i="2"/>
  <c r="AC800" i="2" s="1"/>
  <c r="AD800" i="2"/>
  <c r="AA800" i="2" s="1"/>
  <c r="AE800" i="2"/>
  <c r="AB800" i="2" s="1"/>
  <c r="AF796" i="2"/>
  <c r="AC796" i="2" s="1"/>
  <c r="AD796" i="2"/>
  <c r="AA796" i="2" s="1"/>
  <c r="AE796" i="2"/>
  <c r="AB796" i="2" s="1"/>
  <c r="AF792" i="2"/>
  <c r="AC792" i="2" s="1"/>
  <c r="AD792" i="2"/>
  <c r="AA792" i="2" s="1"/>
  <c r="AE792" i="2"/>
  <c r="AB792" i="2" s="1"/>
  <c r="AF788" i="2"/>
  <c r="AC788" i="2" s="1"/>
  <c r="AD788" i="2"/>
  <c r="AA788" i="2" s="1"/>
  <c r="AE788" i="2"/>
  <c r="AB788" i="2" s="1"/>
  <c r="AF784" i="2"/>
  <c r="AC784" i="2" s="1"/>
  <c r="AD784" i="2"/>
  <c r="AA784" i="2" s="1"/>
  <c r="AE784" i="2"/>
  <c r="AB784" i="2" s="1"/>
  <c r="AF780" i="2"/>
  <c r="AC780" i="2" s="1"/>
  <c r="AD780" i="2"/>
  <c r="AA780" i="2" s="1"/>
  <c r="AE780" i="2"/>
  <c r="AB780" i="2" s="1"/>
  <c r="AF776" i="2"/>
  <c r="AC776" i="2" s="1"/>
  <c r="AD776" i="2"/>
  <c r="AA776" i="2" s="1"/>
  <c r="AE776" i="2"/>
  <c r="AB776" i="2" s="1"/>
  <c r="AF772" i="2"/>
  <c r="AC772" i="2" s="1"/>
  <c r="AD772" i="2"/>
  <c r="AA772" i="2" s="1"/>
  <c r="AE772" i="2"/>
  <c r="AB772" i="2" s="1"/>
  <c r="AF768" i="2"/>
  <c r="AC768" i="2" s="1"/>
  <c r="AD768" i="2"/>
  <c r="AA768" i="2" s="1"/>
  <c r="AE768" i="2"/>
  <c r="AB768" i="2" s="1"/>
  <c r="AF764" i="2"/>
  <c r="AC764" i="2" s="1"/>
  <c r="AD764" i="2"/>
  <c r="AA764" i="2" s="1"/>
  <c r="AE764" i="2"/>
  <c r="AB764" i="2" s="1"/>
  <c r="AF760" i="2"/>
  <c r="AC760" i="2" s="1"/>
  <c r="AD760" i="2"/>
  <c r="AA760" i="2" s="1"/>
  <c r="AE760" i="2"/>
  <c r="AB760" i="2" s="1"/>
  <c r="AF756" i="2"/>
  <c r="AC756" i="2" s="1"/>
  <c r="AD756" i="2"/>
  <c r="AA756" i="2" s="1"/>
  <c r="AE756" i="2"/>
  <c r="AB756" i="2" s="1"/>
  <c r="AF752" i="2"/>
  <c r="AC752" i="2" s="1"/>
  <c r="AD752" i="2"/>
  <c r="AA752" i="2" s="1"/>
  <c r="AE752" i="2"/>
  <c r="AB752" i="2" s="1"/>
  <c r="AF748" i="2"/>
  <c r="AC748" i="2" s="1"/>
  <c r="AD748" i="2"/>
  <c r="AA748" i="2" s="1"/>
  <c r="AE748" i="2"/>
  <c r="AB748" i="2" s="1"/>
  <c r="AF744" i="2"/>
  <c r="AC744" i="2" s="1"/>
  <c r="AD744" i="2"/>
  <c r="AA744" i="2" s="1"/>
  <c r="AE744" i="2"/>
  <c r="AB744" i="2" s="1"/>
  <c r="AF740" i="2"/>
  <c r="AC740" i="2" s="1"/>
  <c r="AD740" i="2"/>
  <c r="AA740" i="2" s="1"/>
  <c r="AE740" i="2"/>
  <c r="AB740" i="2" s="1"/>
  <c r="AF736" i="2"/>
  <c r="AC736" i="2" s="1"/>
  <c r="AD736" i="2"/>
  <c r="AA736" i="2" s="1"/>
  <c r="AE736" i="2"/>
  <c r="AB736" i="2" s="1"/>
  <c r="AF732" i="2"/>
  <c r="AC732" i="2" s="1"/>
  <c r="AD732" i="2"/>
  <c r="AA732" i="2" s="1"/>
  <c r="AE732" i="2"/>
  <c r="AB732" i="2" s="1"/>
  <c r="AF728" i="2"/>
  <c r="AC728" i="2" s="1"/>
  <c r="AD728" i="2"/>
  <c r="AA728" i="2" s="1"/>
  <c r="AE728" i="2"/>
  <c r="AB728" i="2" s="1"/>
  <c r="AF724" i="2"/>
  <c r="AC724" i="2" s="1"/>
  <c r="AD724" i="2"/>
  <c r="AA724" i="2" s="1"/>
  <c r="AE724" i="2"/>
  <c r="AB724" i="2" s="1"/>
  <c r="AF720" i="2"/>
  <c r="AC720" i="2" s="1"/>
  <c r="AD720" i="2"/>
  <c r="AA720" i="2" s="1"/>
  <c r="AE720" i="2"/>
  <c r="AB720" i="2" s="1"/>
  <c r="AF716" i="2"/>
  <c r="AC716" i="2" s="1"/>
  <c r="AD716" i="2"/>
  <c r="AA716" i="2" s="1"/>
  <c r="AE716" i="2"/>
  <c r="AB716" i="2" s="1"/>
  <c r="AF712" i="2"/>
  <c r="AC712" i="2" s="1"/>
  <c r="AD712" i="2"/>
  <c r="AA712" i="2" s="1"/>
  <c r="AE712" i="2"/>
  <c r="AB712" i="2" s="1"/>
  <c r="AF708" i="2"/>
  <c r="AC708" i="2" s="1"/>
  <c r="AD708" i="2"/>
  <c r="AA708" i="2" s="1"/>
  <c r="AE708" i="2"/>
  <c r="AB708" i="2" s="1"/>
  <c r="AF704" i="2"/>
  <c r="AC704" i="2" s="1"/>
  <c r="AD704" i="2"/>
  <c r="AA704" i="2" s="1"/>
  <c r="AE704" i="2"/>
  <c r="AB704" i="2" s="1"/>
  <c r="AF700" i="2"/>
  <c r="AC700" i="2" s="1"/>
  <c r="AD700" i="2"/>
  <c r="AA700" i="2" s="1"/>
  <c r="AE700" i="2"/>
  <c r="AB700" i="2" s="1"/>
  <c r="AF696" i="2"/>
  <c r="AC696" i="2" s="1"/>
  <c r="AD696" i="2"/>
  <c r="AA696" i="2" s="1"/>
  <c r="AE696" i="2"/>
  <c r="AB696" i="2" s="1"/>
  <c r="AF692" i="2"/>
  <c r="AC692" i="2" s="1"/>
  <c r="AD692" i="2"/>
  <c r="AA692" i="2" s="1"/>
  <c r="AE692" i="2"/>
  <c r="AB692" i="2" s="1"/>
  <c r="AF688" i="2"/>
  <c r="AC688" i="2" s="1"/>
  <c r="AD688" i="2"/>
  <c r="AA688" i="2" s="1"/>
  <c r="AE688" i="2"/>
  <c r="AB688" i="2" s="1"/>
  <c r="AF684" i="2"/>
  <c r="AC684" i="2" s="1"/>
  <c r="AD684" i="2"/>
  <c r="AA684" i="2" s="1"/>
  <c r="AE684" i="2"/>
  <c r="AB684" i="2" s="1"/>
  <c r="AF680" i="2"/>
  <c r="AC680" i="2" s="1"/>
  <c r="AD680" i="2"/>
  <c r="AA680" i="2" s="1"/>
  <c r="AE680" i="2"/>
  <c r="AB680" i="2" s="1"/>
  <c r="AF676" i="2"/>
  <c r="AC676" i="2" s="1"/>
  <c r="AD676" i="2"/>
  <c r="AA676" i="2" s="1"/>
  <c r="AE676" i="2"/>
  <c r="AB676" i="2" s="1"/>
  <c r="AF672" i="2"/>
  <c r="AC672" i="2" s="1"/>
  <c r="AD672" i="2"/>
  <c r="AA672" i="2" s="1"/>
  <c r="AE672" i="2"/>
  <c r="AB672" i="2" s="1"/>
  <c r="AF668" i="2"/>
  <c r="AC668" i="2" s="1"/>
  <c r="AD668" i="2"/>
  <c r="AA668" i="2" s="1"/>
  <c r="AE668" i="2"/>
  <c r="AB668" i="2" s="1"/>
  <c r="AF664" i="2"/>
  <c r="AC664" i="2" s="1"/>
  <c r="AD664" i="2"/>
  <c r="AA664" i="2" s="1"/>
  <c r="AE664" i="2"/>
  <c r="AB664" i="2" s="1"/>
  <c r="AF660" i="2"/>
  <c r="AC660" i="2" s="1"/>
  <c r="AD660" i="2"/>
  <c r="AA660" i="2" s="1"/>
  <c r="AE660" i="2"/>
  <c r="AB660" i="2" s="1"/>
  <c r="AF656" i="2"/>
  <c r="AC656" i="2" s="1"/>
  <c r="AD656" i="2"/>
  <c r="AA656" i="2" s="1"/>
  <c r="AE656" i="2"/>
  <c r="AB656" i="2" s="1"/>
  <c r="AF652" i="2"/>
  <c r="AC652" i="2" s="1"/>
  <c r="AD652" i="2"/>
  <c r="AA652" i="2" s="1"/>
  <c r="AE652" i="2"/>
  <c r="AB652" i="2" s="1"/>
  <c r="AF648" i="2"/>
  <c r="AC648" i="2" s="1"/>
  <c r="AD648" i="2"/>
  <c r="AA648" i="2" s="1"/>
  <c r="AE648" i="2"/>
  <c r="AB648" i="2" s="1"/>
  <c r="AF644" i="2"/>
  <c r="AC644" i="2" s="1"/>
  <c r="AD644" i="2"/>
  <c r="AA644" i="2" s="1"/>
  <c r="AE644" i="2"/>
  <c r="AB644" i="2" s="1"/>
  <c r="AF640" i="2"/>
  <c r="AC640" i="2" s="1"/>
  <c r="AD640" i="2"/>
  <c r="AA640" i="2" s="1"/>
  <c r="AE640" i="2"/>
  <c r="AB640" i="2" s="1"/>
  <c r="AF636" i="2"/>
  <c r="AC636" i="2" s="1"/>
  <c r="AD636" i="2"/>
  <c r="AA636" i="2" s="1"/>
  <c r="AE636" i="2"/>
  <c r="AB636" i="2" s="1"/>
  <c r="AF632" i="2"/>
  <c r="AC632" i="2" s="1"/>
  <c r="AD632" i="2"/>
  <c r="AA632" i="2" s="1"/>
  <c r="AE632" i="2"/>
  <c r="AB632" i="2" s="1"/>
  <c r="AF628" i="2"/>
  <c r="AC628" i="2" s="1"/>
  <c r="AD628" i="2"/>
  <c r="AA628" i="2" s="1"/>
  <c r="AE628" i="2"/>
  <c r="AB628" i="2" s="1"/>
  <c r="AF624" i="2"/>
  <c r="AC624" i="2" s="1"/>
  <c r="AD624" i="2"/>
  <c r="AA624" i="2" s="1"/>
  <c r="AE624" i="2"/>
  <c r="AB624" i="2" s="1"/>
  <c r="AF620" i="2"/>
  <c r="AC620" i="2" s="1"/>
  <c r="AD620" i="2"/>
  <c r="AA620" i="2" s="1"/>
  <c r="AE620" i="2"/>
  <c r="AB620" i="2" s="1"/>
  <c r="AF616" i="2"/>
  <c r="AC616" i="2" s="1"/>
  <c r="AD616" i="2"/>
  <c r="AA616" i="2" s="1"/>
  <c r="AE616" i="2"/>
  <c r="AB616" i="2" s="1"/>
  <c r="AF612" i="2"/>
  <c r="AC612" i="2" s="1"/>
  <c r="AD612" i="2"/>
  <c r="AA612" i="2" s="1"/>
  <c r="AE612" i="2"/>
  <c r="AB612" i="2" s="1"/>
  <c r="AF608" i="2"/>
  <c r="AC608" i="2" s="1"/>
  <c r="AD608" i="2"/>
  <c r="AA608" i="2" s="1"/>
  <c r="AE608" i="2"/>
  <c r="AB608" i="2" s="1"/>
  <c r="AF604" i="2"/>
  <c r="AC604" i="2" s="1"/>
  <c r="AD604" i="2"/>
  <c r="AA604" i="2" s="1"/>
  <c r="AE604" i="2"/>
  <c r="AB604" i="2" s="1"/>
  <c r="AF600" i="2"/>
  <c r="AC600" i="2" s="1"/>
  <c r="AD600" i="2"/>
  <c r="AA600" i="2" s="1"/>
  <c r="AE600" i="2"/>
  <c r="AB600" i="2" s="1"/>
  <c r="AF596" i="2"/>
  <c r="AC596" i="2" s="1"/>
  <c r="AD596" i="2"/>
  <c r="AA596" i="2" s="1"/>
  <c r="AE596" i="2"/>
  <c r="AB596" i="2" s="1"/>
  <c r="AF592" i="2"/>
  <c r="AC592" i="2" s="1"/>
  <c r="AD592" i="2"/>
  <c r="AA592" i="2" s="1"/>
  <c r="AE592" i="2"/>
  <c r="AB592" i="2" s="1"/>
  <c r="AF588" i="2"/>
  <c r="AC588" i="2" s="1"/>
  <c r="AD588" i="2"/>
  <c r="AA588" i="2" s="1"/>
  <c r="AE588" i="2"/>
  <c r="AB588" i="2" s="1"/>
  <c r="AF584" i="2"/>
  <c r="AC584" i="2" s="1"/>
  <c r="AD584" i="2"/>
  <c r="AA584" i="2" s="1"/>
  <c r="AE584" i="2"/>
  <c r="AB584" i="2" s="1"/>
  <c r="AF580" i="2"/>
  <c r="AC580" i="2" s="1"/>
  <c r="AD580" i="2"/>
  <c r="AA580" i="2" s="1"/>
  <c r="AE580" i="2"/>
  <c r="AB580" i="2" s="1"/>
  <c r="AF576" i="2"/>
  <c r="AC576" i="2" s="1"/>
  <c r="AD576" i="2"/>
  <c r="AA576" i="2" s="1"/>
  <c r="AE576" i="2"/>
  <c r="AB576" i="2" s="1"/>
  <c r="AF572" i="2"/>
  <c r="AC572" i="2" s="1"/>
  <c r="AD572" i="2"/>
  <c r="AA572" i="2" s="1"/>
  <c r="AE572" i="2"/>
  <c r="AB572" i="2" s="1"/>
  <c r="AF568" i="2"/>
  <c r="AC568" i="2" s="1"/>
  <c r="AD568" i="2"/>
  <c r="AA568" i="2" s="1"/>
  <c r="AE568" i="2"/>
  <c r="AB568" i="2" s="1"/>
  <c r="AF564" i="2"/>
  <c r="AC564" i="2" s="1"/>
  <c r="AD564" i="2"/>
  <c r="AA564" i="2" s="1"/>
  <c r="AE564" i="2"/>
  <c r="AB564" i="2" s="1"/>
  <c r="AF560" i="2"/>
  <c r="AC560" i="2" s="1"/>
  <c r="AD560" i="2"/>
  <c r="AA560" i="2" s="1"/>
  <c r="AE560" i="2"/>
  <c r="AB560" i="2" s="1"/>
  <c r="AF556" i="2"/>
  <c r="AC556" i="2" s="1"/>
  <c r="AD556" i="2"/>
  <c r="AA556" i="2" s="1"/>
  <c r="AE556" i="2"/>
  <c r="AB556" i="2" s="1"/>
  <c r="AF552" i="2"/>
  <c r="AC552" i="2" s="1"/>
  <c r="AD552" i="2"/>
  <c r="AA552" i="2" s="1"/>
  <c r="AE552" i="2"/>
  <c r="AB552" i="2" s="1"/>
  <c r="AF548" i="2"/>
  <c r="AC548" i="2" s="1"/>
  <c r="AD548" i="2"/>
  <c r="AA548" i="2" s="1"/>
  <c r="AE548" i="2"/>
  <c r="AB548" i="2" s="1"/>
  <c r="AF544" i="2"/>
  <c r="AC544" i="2" s="1"/>
  <c r="AD544" i="2"/>
  <c r="AA544" i="2" s="1"/>
  <c r="AE544" i="2"/>
  <c r="AB544" i="2" s="1"/>
  <c r="AF540" i="2"/>
  <c r="AC540" i="2" s="1"/>
  <c r="AD540" i="2"/>
  <c r="AA540" i="2" s="1"/>
  <c r="AE540" i="2"/>
  <c r="AB540" i="2" s="1"/>
  <c r="AF536" i="2"/>
  <c r="AC536" i="2" s="1"/>
  <c r="AD536" i="2"/>
  <c r="AA536" i="2" s="1"/>
  <c r="AE536" i="2"/>
  <c r="AB536" i="2" s="1"/>
  <c r="AF532" i="2"/>
  <c r="AC532" i="2" s="1"/>
  <c r="AD532" i="2"/>
  <c r="AA532" i="2" s="1"/>
  <c r="AE532" i="2"/>
  <c r="AB532" i="2" s="1"/>
  <c r="AF528" i="2"/>
  <c r="AC528" i="2" s="1"/>
  <c r="AD528" i="2"/>
  <c r="AA528" i="2" s="1"/>
  <c r="AE528" i="2"/>
  <c r="AB528" i="2" s="1"/>
  <c r="AF524" i="2"/>
  <c r="AC524" i="2" s="1"/>
  <c r="AD524" i="2"/>
  <c r="AA524" i="2" s="1"/>
  <c r="AE524" i="2"/>
  <c r="AB524" i="2" s="1"/>
  <c r="AF520" i="2"/>
  <c r="AC520" i="2" s="1"/>
  <c r="AD520" i="2"/>
  <c r="AA520" i="2" s="1"/>
  <c r="AE520" i="2"/>
  <c r="AB520" i="2" s="1"/>
  <c r="AE516" i="2"/>
  <c r="AB516" i="2" s="1"/>
  <c r="AD516" i="2"/>
  <c r="AA516" i="2" s="1"/>
  <c r="AF516" i="2"/>
  <c r="AC516" i="2" s="1"/>
  <c r="AE512" i="2"/>
  <c r="AB512" i="2" s="1"/>
  <c r="AD512" i="2"/>
  <c r="AA512" i="2" s="1"/>
  <c r="AF512" i="2"/>
  <c r="AC512" i="2" s="1"/>
  <c r="AE508" i="2"/>
  <c r="AB508" i="2" s="1"/>
  <c r="AD508" i="2"/>
  <c r="AA508" i="2" s="1"/>
  <c r="AF508" i="2"/>
  <c r="AC508" i="2" s="1"/>
  <c r="AE504" i="2"/>
  <c r="AB504" i="2" s="1"/>
  <c r="AD504" i="2"/>
  <c r="AA504" i="2" s="1"/>
  <c r="AF504" i="2"/>
  <c r="AC504" i="2" s="1"/>
  <c r="AE500" i="2"/>
  <c r="AB500" i="2" s="1"/>
  <c r="AD500" i="2"/>
  <c r="AA500" i="2" s="1"/>
  <c r="AF500" i="2"/>
  <c r="AC500" i="2" s="1"/>
  <c r="AE496" i="2"/>
  <c r="AB496" i="2" s="1"/>
  <c r="AD496" i="2"/>
  <c r="AA496" i="2" s="1"/>
  <c r="AF496" i="2"/>
  <c r="AC496" i="2" s="1"/>
  <c r="AE492" i="2"/>
  <c r="AB492" i="2" s="1"/>
  <c r="AD492" i="2"/>
  <c r="AA492" i="2" s="1"/>
  <c r="AF492" i="2"/>
  <c r="AC492" i="2" s="1"/>
  <c r="AE488" i="2"/>
  <c r="AD488" i="2"/>
  <c r="AF488" i="2"/>
  <c r="AE484" i="2"/>
  <c r="AD484" i="2"/>
  <c r="AF484" i="2"/>
  <c r="AE480" i="2"/>
  <c r="AD480" i="2"/>
  <c r="AF480" i="2"/>
  <c r="AF989" i="2"/>
  <c r="AC989" i="2" s="1"/>
  <c r="AD989" i="2"/>
  <c r="AA989" i="2" s="1"/>
  <c r="AE989" i="2"/>
  <c r="AB989" i="2" s="1"/>
  <c r="AF985" i="2"/>
  <c r="AC985" i="2" s="1"/>
  <c r="AD985" i="2"/>
  <c r="AA985" i="2" s="1"/>
  <c r="AE985" i="2"/>
  <c r="AB985" i="2" s="1"/>
  <c r="AF981" i="2"/>
  <c r="AC981" i="2" s="1"/>
  <c r="AD981" i="2"/>
  <c r="AA981" i="2" s="1"/>
  <c r="AE981" i="2"/>
  <c r="AB981" i="2" s="1"/>
  <c r="AF977" i="2"/>
  <c r="AC977" i="2" s="1"/>
  <c r="AD977" i="2"/>
  <c r="AA977" i="2" s="1"/>
  <c r="AE977" i="2"/>
  <c r="AB977" i="2" s="1"/>
  <c r="AF973" i="2"/>
  <c r="AC973" i="2" s="1"/>
  <c r="AD973" i="2"/>
  <c r="AA973" i="2" s="1"/>
  <c r="AE973" i="2"/>
  <c r="AB973" i="2" s="1"/>
  <c r="AF969" i="2"/>
  <c r="AC969" i="2" s="1"/>
  <c r="AD969" i="2"/>
  <c r="AA969" i="2" s="1"/>
  <c r="AE969" i="2"/>
  <c r="AB969" i="2" s="1"/>
  <c r="AF963" i="2"/>
  <c r="AC963" i="2" s="1"/>
  <c r="AD963" i="2"/>
  <c r="AA963" i="2" s="1"/>
  <c r="AE963" i="2"/>
  <c r="AB963" i="2" s="1"/>
  <c r="AF959" i="2"/>
  <c r="AC959" i="2" s="1"/>
  <c r="AD959" i="2"/>
  <c r="AA959" i="2" s="1"/>
  <c r="AE959" i="2"/>
  <c r="AB959" i="2" s="1"/>
  <c r="AF953" i="2"/>
  <c r="AC953" i="2" s="1"/>
  <c r="AD953" i="2"/>
  <c r="AA953" i="2" s="1"/>
  <c r="AE953" i="2"/>
  <c r="AB953" i="2" s="1"/>
  <c r="AF949" i="2"/>
  <c r="AC949" i="2" s="1"/>
  <c r="AD949" i="2"/>
  <c r="AA949" i="2" s="1"/>
  <c r="AE949" i="2"/>
  <c r="AB949" i="2" s="1"/>
  <c r="AF945" i="2"/>
  <c r="AC945" i="2" s="1"/>
  <c r="AD945" i="2"/>
  <c r="AA945" i="2" s="1"/>
  <c r="AE945" i="2"/>
  <c r="AB945" i="2" s="1"/>
  <c r="AF941" i="2"/>
  <c r="AC941" i="2" s="1"/>
  <c r="AD941" i="2"/>
  <c r="AA941" i="2" s="1"/>
  <c r="AE941" i="2"/>
  <c r="AB941" i="2" s="1"/>
  <c r="AE937" i="2"/>
  <c r="AB937" i="2" s="1"/>
  <c r="AF937" i="2"/>
  <c r="AC937" i="2" s="1"/>
  <c r="AD937" i="2"/>
  <c r="AA937" i="2" s="1"/>
  <c r="AE933" i="2"/>
  <c r="AB933" i="2" s="1"/>
  <c r="AF933" i="2"/>
  <c r="AC933" i="2" s="1"/>
  <c r="AD933" i="2"/>
  <c r="AA933" i="2" s="1"/>
  <c r="AE929" i="2"/>
  <c r="AB929" i="2" s="1"/>
  <c r="AF929" i="2"/>
  <c r="AC929" i="2" s="1"/>
  <c r="AD929" i="2"/>
  <c r="AA929" i="2" s="1"/>
  <c r="AE925" i="2"/>
  <c r="AB925" i="2" s="1"/>
  <c r="AF925" i="2"/>
  <c r="AC925" i="2" s="1"/>
  <c r="AD925" i="2"/>
  <c r="AA925" i="2" s="1"/>
  <c r="AE921" i="2"/>
  <c r="AB921" i="2" s="1"/>
  <c r="AF921" i="2"/>
  <c r="AC921" i="2" s="1"/>
  <c r="AD921" i="2"/>
  <c r="AA921" i="2" s="1"/>
  <c r="AE917" i="2"/>
  <c r="AB917" i="2" s="1"/>
  <c r="AF917" i="2"/>
  <c r="AC917" i="2" s="1"/>
  <c r="AD917" i="2"/>
  <c r="AA917" i="2" s="1"/>
  <c r="AE913" i="2"/>
  <c r="AB913" i="2" s="1"/>
  <c r="AF913" i="2"/>
  <c r="AC913" i="2" s="1"/>
  <c r="AD913" i="2"/>
  <c r="AA913" i="2" s="1"/>
  <c r="AE909" i="2"/>
  <c r="AB909" i="2" s="1"/>
  <c r="AF909" i="2"/>
  <c r="AC909" i="2" s="1"/>
  <c r="AD909" i="2"/>
  <c r="AA909" i="2" s="1"/>
  <c r="AE905" i="2"/>
  <c r="AB905" i="2" s="1"/>
  <c r="AF905" i="2"/>
  <c r="AC905" i="2" s="1"/>
  <c r="AD905" i="2"/>
  <c r="AA905" i="2" s="1"/>
  <c r="AE901" i="2"/>
  <c r="AB901" i="2" s="1"/>
  <c r="AF901" i="2"/>
  <c r="AC901" i="2" s="1"/>
  <c r="AD901" i="2"/>
  <c r="AA901" i="2" s="1"/>
  <c r="AE897" i="2"/>
  <c r="AB897" i="2" s="1"/>
  <c r="AF897" i="2"/>
  <c r="AC897" i="2" s="1"/>
  <c r="AD897" i="2"/>
  <c r="AA897" i="2" s="1"/>
  <c r="AE893" i="2"/>
  <c r="AB893" i="2" s="1"/>
  <c r="AF893" i="2"/>
  <c r="AC893" i="2" s="1"/>
  <c r="AD893" i="2"/>
  <c r="AA893" i="2" s="1"/>
  <c r="AE889" i="2"/>
  <c r="AB889" i="2" s="1"/>
  <c r="AF889" i="2"/>
  <c r="AC889" i="2" s="1"/>
  <c r="AD889" i="2"/>
  <c r="AA889" i="2" s="1"/>
  <c r="AE885" i="2"/>
  <c r="AB885" i="2" s="1"/>
  <c r="AF885" i="2"/>
  <c r="AC885" i="2" s="1"/>
  <c r="AD885" i="2"/>
  <c r="AA885" i="2" s="1"/>
  <c r="AE881" i="2"/>
  <c r="AB881" i="2" s="1"/>
  <c r="AF881" i="2"/>
  <c r="AC881" i="2" s="1"/>
  <c r="AD881" i="2"/>
  <c r="AA881" i="2" s="1"/>
  <c r="AE877" i="2"/>
  <c r="AB877" i="2" s="1"/>
  <c r="AF877" i="2"/>
  <c r="AC877" i="2" s="1"/>
  <c r="AD877" i="2"/>
  <c r="AA877" i="2" s="1"/>
  <c r="AE873" i="2"/>
  <c r="AB873" i="2" s="1"/>
  <c r="AF873" i="2"/>
  <c r="AC873" i="2" s="1"/>
  <c r="AD873" i="2"/>
  <c r="AA873" i="2" s="1"/>
  <c r="AE869" i="2"/>
  <c r="AB869" i="2" s="1"/>
  <c r="AF869" i="2"/>
  <c r="AC869" i="2" s="1"/>
  <c r="AD869" i="2"/>
  <c r="AA869" i="2" s="1"/>
  <c r="AE865" i="2"/>
  <c r="AB865" i="2" s="1"/>
  <c r="AF865" i="2"/>
  <c r="AC865" i="2" s="1"/>
  <c r="AD865" i="2"/>
  <c r="AA865" i="2" s="1"/>
  <c r="AE861" i="2"/>
  <c r="AB861" i="2" s="1"/>
  <c r="AF861" i="2"/>
  <c r="AC861" i="2" s="1"/>
  <c r="AD861" i="2"/>
  <c r="AA861" i="2" s="1"/>
  <c r="AE857" i="2"/>
  <c r="AB857" i="2" s="1"/>
  <c r="AF857" i="2"/>
  <c r="AC857" i="2" s="1"/>
  <c r="AD857" i="2"/>
  <c r="AA857" i="2" s="1"/>
  <c r="AE853" i="2"/>
  <c r="AB853" i="2" s="1"/>
  <c r="AF853" i="2"/>
  <c r="AC853" i="2" s="1"/>
  <c r="AD853" i="2"/>
  <c r="AA853" i="2" s="1"/>
  <c r="AE849" i="2"/>
  <c r="AB849" i="2" s="1"/>
  <c r="AF849" i="2"/>
  <c r="AC849" i="2" s="1"/>
  <c r="AD849" i="2"/>
  <c r="AA849" i="2" s="1"/>
  <c r="AE845" i="2"/>
  <c r="AB845" i="2" s="1"/>
  <c r="AF845" i="2"/>
  <c r="AC845" i="2" s="1"/>
  <c r="AD845" i="2"/>
  <c r="AA845" i="2" s="1"/>
  <c r="AE841" i="2"/>
  <c r="AB841" i="2" s="1"/>
  <c r="AF841" i="2"/>
  <c r="AC841" i="2" s="1"/>
  <c r="AD841" i="2"/>
  <c r="AA841" i="2" s="1"/>
  <c r="AE837" i="2"/>
  <c r="AB837" i="2" s="1"/>
  <c r="AF837" i="2"/>
  <c r="AC837" i="2" s="1"/>
  <c r="AD837" i="2"/>
  <c r="AA837" i="2" s="1"/>
  <c r="AF833" i="2"/>
  <c r="AC833" i="2" s="1"/>
  <c r="AE833" i="2"/>
  <c r="AB833" i="2" s="1"/>
  <c r="AD833" i="2"/>
  <c r="AA833" i="2" s="1"/>
  <c r="AF829" i="2"/>
  <c r="AC829" i="2" s="1"/>
  <c r="AE829" i="2"/>
  <c r="AB829" i="2" s="1"/>
  <c r="AD829" i="2"/>
  <c r="AA829" i="2" s="1"/>
  <c r="AF825" i="2"/>
  <c r="AC825" i="2" s="1"/>
  <c r="AE825" i="2"/>
  <c r="AB825" i="2" s="1"/>
  <c r="AD825" i="2"/>
  <c r="AA825" i="2" s="1"/>
  <c r="AF821" i="2"/>
  <c r="AC821" i="2" s="1"/>
  <c r="AE821" i="2"/>
  <c r="AB821" i="2" s="1"/>
  <c r="AD821" i="2"/>
  <c r="AA821" i="2" s="1"/>
  <c r="AF817" i="2"/>
  <c r="AC817" i="2" s="1"/>
  <c r="AE817" i="2"/>
  <c r="AB817" i="2" s="1"/>
  <c r="AD817" i="2"/>
  <c r="AA817" i="2" s="1"/>
  <c r="AF813" i="2"/>
  <c r="AC813" i="2" s="1"/>
  <c r="AE813" i="2"/>
  <c r="AB813" i="2" s="1"/>
  <c r="AD813" i="2"/>
  <c r="AA813" i="2" s="1"/>
  <c r="AF809" i="2"/>
  <c r="AC809" i="2" s="1"/>
  <c r="AE809" i="2"/>
  <c r="AB809" i="2" s="1"/>
  <c r="AD809" i="2"/>
  <c r="AA809" i="2" s="1"/>
  <c r="AF805" i="2"/>
  <c r="AC805" i="2" s="1"/>
  <c r="AE805" i="2"/>
  <c r="AB805" i="2" s="1"/>
  <c r="AD805" i="2"/>
  <c r="AA805" i="2" s="1"/>
  <c r="AF801" i="2"/>
  <c r="AC801" i="2" s="1"/>
  <c r="AE801" i="2"/>
  <c r="AB801" i="2" s="1"/>
  <c r="AD801" i="2"/>
  <c r="AA801" i="2" s="1"/>
  <c r="AF797" i="2"/>
  <c r="AC797" i="2" s="1"/>
  <c r="AE797" i="2"/>
  <c r="AB797" i="2" s="1"/>
  <c r="AD797" i="2"/>
  <c r="AA797" i="2" s="1"/>
  <c r="AF793" i="2"/>
  <c r="AC793" i="2" s="1"/>
  <c r="AE793" i="2"/>
  <c r="AB793" i="2" s="1"/>
  <c r="AD793" i="2"/>
  <c r="AA793" i="2" s="1"/>
  <c r="AF789" i="2"/>
  <c r="AC789" i="2" s="1"/>
  <c r="AE789" i="2"/>
  <c r="AB789" i="2" s="1"/>
  <c r="AD789" i="2"/>
  <c r="AA789" i="2" s="1"/>
  <c r="AF785" i="2"/>
  <c r="AC785" i="2" s="1"/>
  <c r="AE785" i="2"/>
  <c r="AB785" i="2" s="1"/>
  <c r="AD785" i="2"/>
  <c r="AA785" i="2" s="1"/>
  <c r="AF781" i="2"/>
  <c r="AC781" i="2" s="1"/>
  <c r="AE781" i="2"/>
  <c r="AB781" i="2" s="1"/>
  <c r="AD781" i="2"/>
  <c r="AA781" i="2" s="1"/>
  <c r="AF777" i="2"/>
  <c r="AC777" i="2" s="1"/>
  <c r="AE777" i="2"/>
  <c r="AB777" i="2" s="1"/>
  <c r="AD777" i="2"/>
  <c r="AA777" i="2" s="1"/>
  <c r="AF773" i="2"/>
  <c r="AC773" i="2" s="1"/>
  <c r="AE773" i="2"/>
  <c r="AB773" i="2" s="1"/>
  <c r="AD773" i="2"/>
  <c r="AA773" i="2" s="1"/>
  <c r="AF769" i="2"/>
  <c r="AC769" i="2" s="1"/>
  <c r="AE769" i="2"/>
  <c r="AB769" i="2" s="1"/>
  <c r="AD769" i="2"/>
  <c r="AA769" i="2" s="1"/>
  <c r="AF765" i="2"/>
  <c r="AC765" i="2" s="1"/>
  <c r="AE765" i="2"/>
  <c r="AB765" i="2" s="1"/>
  <c r="AD765" i="2"/>
  <c r="AA765" i="2" s="1"/>
  <c r="AF761" i="2"/>
  <c r="AC761" i="2" s="1"/>
  <c r="AE761" i="2"/>
  <c r="AB761" i="2" s="1"/>
  <c r="AD761" i="2"/>
  <c r="AA761" i="2" s="1"/>
  <c r="AF757" i="2"/>
  <c r="AC757" i="2" s="1"/>
  <c r="AE757" i="2"/>
  <c r="AB757" i="2" s="1"/>
  <c r="AD757" i="2"/>
  <c r="AA757" i="2" s="1"/>
  <c r="AF753" i="2"/>
  <c r="AC753" i="2" s="1"/>
  <c r="AE753" i="2"/>
  <c r="AB753" i="2" s="1"/>
  <c r="AD753" i="2"/>
  <c r="AA753" i="2" s="1"/>
  <c r="AF749" i="2"/>
  <c r="AC749" i="2" s="1"/>
  <c r="AE749" i="2"/>
  <c r="AB749" i="2" s="1"/>
  <c r="AD749" i="2"/>
  <c r="AA749" i="2" s="1"/>
  <c r="AF745" i="2"/>
  <c r="AC745" i="2" s="1"/>
  <c r="AE745" i="2"/>
  <c r="AB745" i="2" s="1"/>
  <c r="AD745" i="2"/>
  <c r="AA745" i="2" s="1"/>
  <c r="AF741" i="2"/>
  <c r="AC741" i="2" s="1"/>
  <c r="AE741" i="2"/>
  <c r="AB741" i="2" s="1"/>
  <c r="AD741" i="2"/>
  <c r="AA741" i="2" s="1"/>
  <c r="AF737" i="2"/>
  <c r="AC737" i="2" s="1"/>
  <c r="AE737" i="2"/>
  <c r="AB737" i="2" s="1"/>
  <c r="AD737" i="2"/>
  <c r="AA737" i="2" s="1"/>
  <c r="AF733" i="2"/>
  <c r="AC733" i="2" s="1"/>
  <c r="AE733" i="2"/>
  <c r="AB733" i="2" s="1"/>
  <c r="AD733" i="2"/>
  <c r="AA733" i="2" s="1"/>
  <c r="AF729" i="2"/>
  <c r="AC729" i="2" s="1"/>
  <c r="AE729" i="2"/>
  <c r="AB729" i="2" s="1"/>
  <c r="AD729" i="2"/>
  <c r="AA729" i="2" s="1"/>
  <c r="AF725" i="2"/>
  <c r="AC725" i="2" s="1"/>
  <c r="AE725" i="2"/>
  <c r="AB725" i="2" s="1"/>
  <c r="AD725" i="2"/>
  <c r="AA725" i="2" s="1"/>
  <c r="AF721" i="2"/>
  <c r="AC721" i="2" s="1"/>
  <c r="AE721" i="2"/>
  <c r="AB721" i="2" s="1"/>
  <c r="AD721" i="2"/>
  <c r="AA721" i="2" s="1"/>
  <c r="AF717" i="2"/>
  <c r="AC717" i="2" s="1"/>
  <c r="AE717" i="2"/>
  <c r="AB717" i="2" s="1"/>
  <c r="AD717" i="2"/>
  <c r="AA717" i="2" s="1"/>
  <c r="AF713" i="2"/>
  <c r="AC713" i="2" s="1"/>
  <c r="AE713" i="2"/>
  <c r="AB713" i="2" s="1"/>
  <c r="AD713" i="2"/>
  <c r="AA713" i="2" s="1"/>
  <c r="AF709" i="2"/>
  <c r="AC709" i="2" s="1"/>
  <c r="AE709" i="2"/>
  <c r="AB709" i="2" s="1"/>
  <c r="AD709" i="2"/>
  <c r="AA709" i="2" s="1"/>
  <c r="AF705" i="2"/>
  <c r="AC705" i="2" s="1"/>
  <c r="AE705" i="2"/>
  <c r="AB705" i="2" s="1"/>
  <c r="AD705" i="2"/>
  <c r="AA705" i="2" s="1"/>
  <c r="AF701" i="2"/>
  <c r="AC701" i="2" s="1"/>
  <c r="AE701" i="2"/>
  <c r="AB701" i="2" s="1"/>
  <c r="AD701" i="2"/>
  <c r="AA701" i="2" s="1"/>
  <c r="AF697" i="2"/>
  <c r="AC697" i="2" s="1"/>
  <c r="AE697" i="2"/>
  <c r="AB697" i="2" s="1"/>
  <c r="AD697" i="2"/>
  <c r="AA697" i="2" s="1"/>
  <c r="AF693" i="2"/>
  <c r="AC693" i="2" s="1"/>
  <c r="AE693" i="2"/>
  <c r="AB693" i="2" s="1"/>
  <c r="AD693" i="2"/>
  <c r="AA693" i="2" s="1"/>
  <c r="AF689" i="2"/>
  <c r="AC689" i="2" s="1"/>
  <c r="AE689" i="2"/>
  <c r="AB689" i="2" s="1"/>
  <c r="AD689" i="2"/>
  <c r="AA689" i="2" s="1"/>
  <c r="AF685" i="2"/>
  <c r="AC685" i="2" s="1"/>
  <c r="AE685" i="2"/>
  <c r="AB685" i="2" s="1"/>
  <c r="AD685" i="2"/>
  <c r="AA685" i="2" s="1"/>
  <c r="AF681" i="2"/>
  <c r="AC681" i="2" s="1"/>
  <c r="AE681" i="2"/>
  <c r="AB681" i="2" s="1"/>
  <c r="AD681" i="2"/>
  <c r="AA681" i="2" s="1"/>
  <c r="AF677" i="2"/>
  <c r="AC677" i="2" s="1"/>
  <c r="AE677" i="2"/>
  <c r="AB677" i="2" s="1"/>
  <c r="AD677" i="2"/>
  <c r="AA677" i="2" s="1"/>
  <c r="AF673" i="2"/>
  <c r="AC673" i="2" s="1"/>
  <c r="AE673" i="2"/>
  <c r="AB673" i="2" s="1"/>
  <c r="AD673" i="2"/>
  <c r="AA673" i="2" s="1"/>
  <c r="AF669" i="2"/>
  <c r="AC669" i="2" s="1"/>
  <c r="AE669" i="2"/>
  <c r="AB669" i="2" s="1"/>
  <c r="AD669" i="2"/>
  <c r="AA669" i="2" s="1"/>
  <c r="AF665" i="2"/>
  <c r="AC665" i="2" s="1"/>
  <c r="AE665" i="2"/>
  <c r="AB665" i="2" s="1"/>
  <c r="AD665" i="2"/>
  <c r="AA665" i="2" s="1"/>
  <c r="AF661" i="2"/>
  <c r="AC661" i="2" s="1"/>
  <c r="AE661" i="2"/>
  <c r="AB661" i="2" s="1"/>
  <c r="AD661" i="2"/>
  <c r="AA661" i="2" s="1"/>
  <c r="AF657" i="2"/>
  <c r="AC657" i="2" s="1"/>
  <c r="AE657" i="2"/>
  <c r="AB657" i="2" s="1"/>
  <c r="AD657" i="2"/>
  <c r="AA657" i="2" s="1"/>
  <c r="AF653" i="2"/>
  <c r="AC653" i="2" s="1"/>
  <c r="AE653" i="2"/>
  <c r="AB653" i="2" s="1"/>
  <c r="AD653" i="2"/>
  <c r="AA653" i="2" s="1"/>
  <c r="AF649" i="2"/>
  <c r="AC649" i="2" s="1"/>
  <c r="AE649" i="2"/>
  <c r="AB649" i="2" s="1"/>
  <c r="AD649" i="2"/>
  <c r="AA649" i="2" s="1"/>
  <c r="AF645" i="2"/>
  <c r="AC645" i="2" s="1"/>
  <c r="AE645" i="2"/>
  <c r="AB645" i="2" s="1"/>
  <c r="AD645" i="2"/>
  <c r="AA645" i="2" s="1"/>
  <c r="AF641" i="2"/>
  <c r="AC641" i="2" s="1"/>
  <c r="AE641" i="2"/>
  <c r="AB641" i="2" s="1"/>
  <c r="AD641" i="2"/>
  <c r="AA641" i="2" s="1"/>
  <c r="AF637" i="2"/>
  <c r="AC637" i="2" s="1"/>
  <c r="AE637" i="2"/>
  <c r="AB637" i="2" s="1"/>
  <c r="AD637" i="2"/>
  <c r="AA637" i="2" s="1"/>
  <c r="AF633" i="2"/>
  <c r="AC633" i="2" s="1"/>
  <c r="AE633" i="2"/>
  <c r="AB633" i="2" s="1"/>
  <c r="AD633" i="2"/>
  <c r="AA633" i="2" s="1"/>
  <c r="AF629" i="2"/>
  <c r="AC629" i="2" s="1"/>
  <c r="AE629" i="2"/>
  <c r="AB629" i="2" s="1"/>
  <c r="AD629" i="2"/>
  <c r="AA629" i="2" s="1"/>
  <c r="AF625" i="2"/>
  <c r="AC625" i="2" s="1"/>
  <c r="AE625" i="2"/>
  <c r="AB625" i="2" s="1"/>
  <c r="AD625" i="2"/>
  <c r="AA625" i="2" s="1"/>
  <c r="AF621" i="2"/>
  <c r="AC621" i="2" s="1"/>
  <c r="AE621" i="2"/>
  <c r="AB621" i="2" s="1"/>
  <c r="AD621" i="2"/>
  <c r="AA621" i="2" s="1"/>
  <c r="AF617" i="2"/>
  <c r="AC617" i="2" s="1"/>
  <c r="AE617" i="2"/>
  <c r="AB617" i="2" s="1"/>
  <c r="AD617" i="2"/>
  <c r="AA617" i="2" s="1"/>
  <c r="AF613" i="2"/>
  <c r="AC613" i="2" s="1"/>
  <c r="AE613" i="2"/>
  <c r="AB613" i="2" s="1"/>
  <c r="AD613" i="2"/>
  <c r="AA613" i="2" s="1"/>
  <c r="AF609" i="2"/>
  <c r="AC609" i="2" s="1"/>
  <c r="AE609" i="2"/>
  <c r="AB609" i="2" s="1"/>
  <c r="AD609" i="2"/>
  <c r="AA609" i="2" s="1"/>
  <c r="AF605" i="2"/>
  <c r="AC605" i="2" s="1"/>
  <c r="AE605" i="2"/>
  <c r="AB605" i="2" s="1"/>
  <c r="AD605" i="2"/>
  <c r="AA605" i="2" s="1"/>
  <c r="AF601" i="2"/>
  <c r="AC601" i="2" s="1"/>
  <c r="AE601" i="2"/>
  <c r="AB601" i="2" s="1"/>
  <c r="AD601" i="2"/>
  <c r="AA601" i="2" s="1"/>
  <c r="AF597" i="2"/>
  <c r="AC597" i="2" s="1"/>
  <c r="AE597" i="2"/>
  <c r="AB597" i="2" s="1"/>
  <c r="AD597" i="2"/>
  <c r="AA597" i="2" s="1"/>
  <c r="AF593" i="2"/>
  <c r="AC593" i="2" s="1"/>
  <c r="AE593" i="2"/>
  <c r="AB593" i="2" s="1"/>
  <c r="AD593" i="2"/>
  <c r="AA593" i="2" s="1"/>
  <c r="AF589" i="2"/>
  <c r="AC589" i="2" s="1"/>
  <c r="AE589" i="2"/>
  <c r="AB589" i="2" s="1"/>
  <c r="AD589" i="2"/>
  <c r="AA589" i="2" s="1"/>
  <c r="AF585" i="2"/>
  <c r="AC585" i="2" s="1"/>
  <c r="AE585" i="2"/>
  <c r="AB585" i="2" s="1"/>
  <c r="AD585" i="2"/>
  <c r="AA585" i="2" s="1"/>
  <c r="AF581" i="2"/>
  <c r="AC581" i="2" s="1"/>
  <c r="AE581" i="2"/>
  <c r="AB581" i="2" s="1"/>
  <c r="AD581" i="2"/>
  <c r="AA581" i="2" s="1"/>
  <c r="AF577" i="2"/>
  <c r="AC577" i="2" s="1"/>
  <c r="AE577" i="2"/>
  <c r="AB577" i="2" s="1"/>
  <c r="AD577" i="2"/>
  <c r="AA577" i="2" s="1"/>
  <c r="AF573" i="2"/>
  <c r="AC573" i="2" s="1"/>
  <c r="AE573" i="2"/>
  <c r="AB573" i="2" s="1"/>
  <c r="AD573" i="2"/>
  <c r="AA573" i="2" s="1"/>
  <c r="AF569" i="2"/>
  <c r="AC569" i="2" s="1"/>
  <c r="AE569" i="2"/>
  <c r="AB569" i="2" s="1"/>
  <c r="AD569" i="2"/>
  <c r="AA569" i="2" s="1"/>
  <c r="AF565" i="2"/>
  <c r="AC565" i="2" s="1"/>
  <c r="AE565" i="2"/>
  <c r="AB565" i="2" s="1"/>
  <c r="AD565" i="2"/>
  <c r="AA565" i="2" s="1"/>
  <c r="AF561" i="2"/>
  <c r="AC561" i="2" s="1"/>
  <c r="AE561" i="2"/>
  <c r="AB561" i="2" s="1"/>
  <c r="AD561" i="2"/>
  <c r="AA561" i="2" s="1"/>
  <c r="AF557" i="2"/>
  <c r="AC557" i="2" s="1"/>
  <c r="AE557" i="2"/>
  <c r="AB557" i="2" s="1"/>
  <c r="AD557" i="2"/>
  <c r="AA557" i="2" s="1"/>
  <c r="AF553" i="2"/>
  <c r="AC553" i="2" s="1"/>
  <c r="AE553" i="2"/>
  <c r="AB553" i="2" s="1"/>
  <c r="AD553" i="2"/>
  <c r="AA553" i="2" s="1"/>
  <c r="AF549" i="2"/>
  <c r="AC549" i="2" s="1"/>
  <c r="AE549" i="2"/>
  <c r="AB549" i="2" s="1"/>
  <c r="AD549" i="2"/>
  <c r="AA549" i="2" s="1"/>
  <c r="AF545" i="2"/>
  <c r="AC545" i="2" s="1"/>
  <c r="AE545" i="2"/>
  <c r="AB545" i="2" s="1"/>
  <c r="AD545" i="2"/>
  <c r="AA545" i="2" s="1"/>
  <c r="AF541" i="2"/>
  <c r="AC541" i="2" s="1"/>
  <c r="AE541" i="2"/>
  <c r="AB541" i="2" s="1"/>
  <c r="AD541" i="2"/>
  <c r="AA541" i="2" s="1"/>
  <c r="AF537" i="2"/>
  <c r="AC537" i="2" s="1"/>
  <c r="AE537" i="2"/>
  <c r="AB537" i="2" s="1"/>
  <c r="AD537" i="2"/>
  <c r="AA537" i="2" s="1"/>
  <c r="AF533" i="2"/>
  <c r="AC533" i="2" s="1"/>
  <c r="AE533" i="2"/>
  <c r="AB533" i="2" s="1"/>
  <c r="AD533" i="2"/>
  <c r="AA533" i="2" s="1"/>
  <c r="AF529" i="2"/>
  <c r="AC529" i="2" s="1"/>
  <c r="AE529" i="2"/>
  <c r="AB529" i="2" s="1"/>
  <c r="AD529" i="2"/>
  <c r="AA529" i="2" s="1"/>
  <c r="AF525" i="2"/>
  <c r="AC525" i="2" s="1"/>
  <c r="AE525" i="2"/>
  <c r="AB525" i="2" s="1"/>
  <c r="AD525" i="2"/>
  <c r="AA525" i="2" s="1"/>
  <c r="AF521" i="2"/>
  <c r="AC521" i="2" s="1"/>
  <c r="AE521" i="2"/>
  <c r="AB521" i="2" s="1"/>
  <c r="AD521" i="2"/>
  <c r="AA521" i="2" s="1"/>
  <c r="AE517" i="2"/>
  <c r="AB517" i="2" s="1"/>
  <c r="AD517" i="2"/>
  <c r="AA517" i="2" s="1"/>
  <c r="AF517" i="2"/>
  <c r="AC517" i="2" s="1"/>
  <c r="AE513" i="2"/>
  <c r="AB513" i="2" s="1"/>
  <c r="AD513" i="2"/>
  <c r="AA513" i="2" s="1"/>
  <c r="AF513" i="2"/>
  <c r="AC513" i="2" s="1"/>
  <c r="AE509" i="2"/>
  <c r="AB509" i="2" s="1"/>
  <c r="AD509" i="2"/>
  <c r="AA509" i="2" s="1"/>
  <c r="AF509" i="2"/>
  <c r="AC509" i="2" s="1"/>
  <c r="AE505" i="2"/>
  <c r="AB505" i="2" s="1"/>
  <c r="AD505" i="2"/>
  <c r="AA505" i="2" s="1"/>
  <c r="AF505" i="2"/>
  <c r="AC505" i="2" s="1"/>
  <c r="AE501" i="2"/>
  <c r="AB501" i="2" s="1"/>
  <c r="AD501" i="2"/>
  <c r="AA501" i="2" s="1"/>
  <c r="AF501" i="2"/>
  <c r="AC501" i="2" s="1"/>
  <c r="AE497" i="2"/>
  <c r="AB497" i="2" s="1"/>
  <c r="AD497" i="2"/>
  <c r="AA497" i="2" s="1"/>
  <c r="AF497" i="2"/>
  <c r="AC497" i="2" s="1"/>
  <c r="AE493" i="2"/>
  <c r="AB493" i="2" s="1"/>
  <c r="AD493" i="2"/>
  <c r="AA493" i="2" s="1"/>
  <c r="AF493" i="2"/>
  <c r="AC493" i="2" s="1"/>
  <c r="AE489" i="2"/>
  <c r="AD489" i="2"/>
  <c r="AF489" i="2"/>
  <c r="AE485" i="2"/>
  <c r="AD485" i="2"/>
  <c r="AF485" i="2"/>
  <c r="AE481" i="2"/>
  <c r="AD481" i="2"/>
  <c r="AF481" i="2"/>
  <c r="AE478" i="2"/>
  <c r="AD478" i="2"/>
  <c r="AF478" i="2"/>
  <c r="AE474" i="2"/>
  <c r="AD474" i="2"/>
  <c r="AF474" i="2"/>
  <c r="AE470" i="2"/>
  <c r="AD470" i="2"/>
  <c r="AF470" i="2"/>
  <c r="AE466" i="2"/>
  <c r="AD466" i="2"/>
  <c r="AF466" i="2"/>
  <c r="AE462" i="2"/>
  <c r="AD462" i="2"/>
  <c r="AF462" i="2"/>
  <c r="AE458" i="2"/>
  <c r="AD458" i="2"/>
  <c r="AA458" i="2" s="1"/>
  <c r="AF458" i="2"/>
  <c r="AC458" i="2" s="1"/>
  <c r="AE454" i="2"/>
  <c r="AB454" i="2" s="1"/>
  <c r="AD454" i="2"/>
  <c r="AF454" i="2"/>
  <c r="AC454" i="2" s="1"/>
  <c r="AE450" i="2"/>
  <c r="AD450" i="2"/>
  <c r="AF450" i="2"/>
  <c r="AE446" i="2"/>
  <c r="AB446" i="2" s="1"/>
  <c r="AD446" i="2"/>
  <c r="AF446" i="2"/>
  <c r="AC446" i="2" s="1"/>
  <c r="AE442" i="2"/>
  <c r="AB442" i="2" s="1"/>
  <c r="AD442" i="2"/>
  <c r="AA442" i="2" s="1"/>
  <c r="AF442" i="2"/>
  <c r="AE438" i="2"/>
  <c r="AD438" i="2"/>
  <c r="AA438" i="2" s="1"/>
  <c r="AF438" i="2"/>
  <c r="AC438" i="2" s="1"/>
  <c r="AE434" i="2"/>
  <c r="AB434" i="2" s="1"/>
  <c r="AD434" i="2"/>
  <c r="AF434" i="2"/>
  <c r="AC434" i="2" s="1"/>
  <c r="AE430" i="2"/>
  <c r="AB430" i="2" s="1"/>
  <c r="AD430" i="2"/>
  <c r="AA430" i="2" s="1"/>
  <c r="AF430" i="2"/>
  <c r="AE426" i="2"/>
  <c r="AD426" i="2"/>
  <c r="AA426" i="2" s="1"/>
  <c r="AF426" i="2"/>
  <c r="AC426" i="2" s="1"/>
  <c r="AE422" i="2"/>
  <c r="AB422" i="2" s="1"/>
  <c r="AD422" i="2"/>
  <c r="AF422" i="2"/>
  <c r="AC422" i="2" s="1"/>
  <c r="AE418" i="2"/>
  <c r="AB418" i="2" s="1"/>
  <c r="AD418" i="2"/>
  <c r="AA418" i="2" s="1"/>
  <c r="AF418" i="2"/>
  <c r="AE414" i="2"/>
  <c r="AD414" i="2"/>
  <c r="AF414" i="2"/>
  <c r="AE410" i="2"/>
  <c r="AD410" i="2"/>
  <c r="AA410" i="2" s="1"/>
  <c r="AF410" i="2"/>
  <c r="AC410" i="2" s="1"/>
  <c r="AE406" i="2"/>
  <c r="AB406" i="2" s="1"/>
  <c r="AD406" i="2"/>
  <c r="AF406" i="2"/>
  <c r="AC406" i="2" s="1"/>
  <c r="AE402" i="2"/>
  <c r="AB402" i="2" s="1"/>
  <c r="AD402" i="2"/>
  <c r="AF402" i="2"/>
  <c r="AC402" i="2" s="1"/>
  <c r="AE398" i="2"/>
  <c r="AB398" i="2" s="1"/>
  <c r="AD398" i="2"/>
  <c r="AA398" i="2" s="1"/>
  <c r="AF398" i="2"/>
  <c r="AE394" i="2"/>
  <c r="AB394" i="2" s="1"/>
  <c r="AD394" i="2"/>
  <c r="AA394" i="2" s="1"/>
  <c r="AF394" i="2"/>
  <c r="AE390" i="2"/>
  <c r="AD390" i="2"/>
  <c r="AA390" i="2" s="1"/>
  <c r="AF390" i="2"/>
  <c r="AC390" i="2" s="1"/>
  <c r="AE386" i="2"/>
  <c r="AB386" i="2" s="1"/>
  <c r="AD386" i="2"/>
  <c r="AF386" i="2"/>
  <c r="AC386" i="2" s="1"/>
  <c r="AE382" i="2"/>
  <c r="AB382" i="2" s="1"/>
  <c r="AD382" i="2"/>
  <c r="AA382" i="2" s="1"/>
  <c r="AF382" i="2"/>
  <c r="AE378" i="2"/>
  <c r="AD378" i="2"/>
  <c r="AA378" i="2" s="1"/>
  <c r="AF378" i="2"/>
  <c r="AC378" i="2" s="1"/>
  <c r="AD374" i="2"/>
  <c r="AF374" i="2"/>
  <c r="AE374" i="2"/>
  <c r="AD370" i="2"/>
  <c r="AF370" i="2"/>
  <c r="AE370" i="2"/>
  <c r="AD366" i="2"/>
  <c r="AA366" i="2" s="1"/>
  <c r="AF366" i="2"/>
  <c r="AC366" i="2" s="1"/>
  <c r="AE366" i="2"/>
  <c r="AD362" i="2"/>
  <c r="AF362" i="2"/>
  <c r="AC362" i="2" s="1"/>
  <c r="AE362" i="2"/>
  <c r="AB362" i="2" s="1"/>
  <c r="AD358" i="2"/>
  <c r="AA358" i="2" s="1"/>
  <c r="AF358" i="2"/>
  <c r="AE358" i="2"/>
  <c r="AB358" i="2" s="1"/>
  <c r="AD354" i="2"/>
  <c r="AA354" i="2" s="1"/>
  <c r="AF354" i="2"/>
  <c r="AC354" i="2" s="1"/>
  <c r="AE354" i="2"/>
  <c r="AD350" i="2"/>
  <c r="AF350" i="2"/>
  <c r="AC350" i="2" s="1"/>
  <c r="AE350" i="2"/>
  <c r="AB350" i="2" s="1"/>
  <c r="AD346" i="2"/>
  <c r="AA346" i="2" s="1"/>
  <c r="AF346" i="2"/>
  <c r="AE346" i="2"/>
  <c r="AB346" i="2" s="1"/>
  <c r="AD342" i="2"/>
  <c r="AA342" i="2" s="1"/>
  <c r="AF342" i="2"/>
  <c r="AC342" i="2" s="1"/>
  <c r="AE342" i="2"/>
  <c r="AD338" i="2"/>
  <c r="AF338" i="2"/>
  <c r="AC338" i="2" s="1"/>
  <c r="AE338" i="2"/>
  <c r="AB338" i="2" s="1"/>
  <c r="AD334" i="2"/>
  <c r="AA334" i="2" s="1"/>
  <c r="AF334" i="2"/>
  <c r="AE334" i="2"/>
  <c r="AB334" i="2" s="1"/>
  <c r="AD330" i="2"/>
  <c r="AA330" i="2" s="1"/>
  <c r="AF330" i="2"/>
  <c r="AC330" i="2" s="1"/>
  <c r="AE330" i="2"/>
  <c r="AD326" i="2"/>
  <c r="AF326" i="2"/>
  <c r="AE326" i="2"/>
  <c r="AD322" i="2"/>
  <c r="AF322" i="2"/>
  <c r="AC322" i="2" s="1"/>
  <c r="AE322" i="2"/>
  <c r="AB322" i="2" s="1"/>
  <c r="AD318" i="2"/>
  <c r="AF318" i="2"/>
  <c r="AE318" i="2"/>
  <c r="AD314" i="2"/>
  <c r="AA314" i="2" s="1"/>
  <c r="AF314" i="2"/>
  <c r="AC314" i="2" s="1"/>
  <c r="AE314" i="2"/>
  <c r="AD310" i="2"/>
  <c r="AF310" i="2"/>
  <c r="AC310" i="2" s="1"/>
  <c r="AE310" i="2"/>
  <c r="AB310" i="2" s="1"/>
  <c r="AD306" i="2"/>
  <c r="AF306" i="2"/>
  <c r="AE306" i="2"/>
  <c r="AD302" i="2"/>
  <c r="AF302" i="2"/>
  <c r="AE302" i="2"/>
  <c r="AD298" i="2"/>
  <c r="AF298" i="2"/>
  <c r="AE298" i="2"/>
  <c r="AD294" i="2"/>
  <c r="AF294" i="2"/>
  <c r="AE294" i="2"/>
  <c r="AD290" i="2"/>
  <c r="AF290" i="2"/>
  <c r="AE290" i="2"/>
  <c r="AD286" i="2"/>
  <c r="AF286" i="2"/>
  <c r="AE286" i="2"/>
  <c r="AD282" i="2"/>
  <c r="AF282" i="2"/>
  <c r="AE282" i="2"/>
  <c r="AD278" i="2"/>
  <c r="AF278" i="2"/>
  <c r="AE278" i="2"/>
  <c r="AD274" i="2"/>
  <c r="AF274" i="2"/>
  <c r="AE274" i="2"/>
  <c r="AD270" i="2"/>
  <c r="AF270" i="2"/>
  <c r="AE270" i="2"/>
  <c r="AD268" i="2"/>
  <c r="AF268" i="2"/>
  <c r="AE268" i="2"/>
  <c r="AD264" i="2"/>
  <c r="AF264" i="2"/>
  <c r="AE264" i="2"/>
  <c r="AD260" i="2"/>
  <c r="AF260" i="2"/>
  <c r="AE260" i="2"/>
  <c r="AD256" i="2"/>
  <c r="AF256" i="2"/>
  <c r="AE256" i="2"/>
  <c r="AD252" i="2"/>
  <c r="AF252" i="2"/>
  <c r="AE252" i="2"/>
  <c r="AD248" i="2"/>
  <c r="AF248" i="2"/>
  <c r="AE248" i="2"/>
  <c r="AD244" i="2"/>
  <c r="AF244" i="2"/>
  <c r="AE244" i="2"/>
  <c r="AD240" i="2"/>
  <c r="AF240" i="2"/>
  <c r="AE240" i="2"/>
  <c r="AD236" i="2"/>
  <c r="AF236" i="2"/>
  <c r="AE236" i="2"/>
  <c r="AD232" i="2"/>
  <c r="AF232" i="2"/>
  <c r="AE232" i="2"/>
  <c r="AD228" i="2"/>
  <c r="AF228" i="2"/>
  <c r="AE228" i="2"/>
  <c r="AD224" i="2"/>
  <c r="AF224" i="2"/>
  <c r="AE224" i="2"/>
  <c r="AD220" i="2"/>
  <c r="AF220" i="2"/>
  <c r="AE220" i="2"/>
  <c r="AD216" i="2"/>
  <c r="AF216" i="2"/>
  <c r="AE216" i="2"/>
  <c r="AD212" i="2"/>
  <c r="AF212" i="2"/>
  <c r="AE212" i="2"/>
  <c r="AD208" i="2"/>
  <c r="AF208" i="2"/>
  <c r="AE208" i="2"/>
  <c r="AD206" i="2"/>
  <c r="AF206" i="2"/>
  <c r="AE206" i="2"/>
  <c r="AD202" i="2"/>
  <c r="AF202" i="2"/>
  <c r="AE202" i="2"/>
  <c r="AD198" i="2"/>
  <c r="AF198" i="2"/>
  <c r="AE198" i="2"/>
  <c r="AD194" i="2"/>
  <c r="AF194" i="2"/>
  <c r="AE194" i="2"/>
  <c r="AD190" i="2"/>
  <c r="AF190" i="2"/>
  <c r="AE190" i="2"/>
  <c r="AD186" i="2"/>
  <c r="AF186" i="2"/>
  <c r="AE186" i="2"/>
  <c r="AD182" i="2"/>
  <c r="AF182" i="2"/>
  <c r="AE182" i="2"/>
  <c r="AD178" i="2"/>
  <c r="AF178" i="2"/>
  <c r="AE178" i="2"/>
  <c r="AD174" i="2"/>
  <c r="AF174" i="2"/>
  <c r="AE174" i="2"/>
  <c r="AD170" i="2"/>
  <c r="AF170" i="2"/>
  <c r="AE170" i="2"/>
  <c r="AD166" i="2"/>
  <c r="AF166" i="2"/>
  <c r="AE166" i="2"/>
  <c r="AD162" i="2"/>
  <c r="AF162" i="2"/>
  <c r="AE162" i="2"/>
  <c r="AD158" i="2"/>
  <c r="AF158" i="2"/>
  <c r="AE158" i="2"/>
  <c r="AD154" i="2"/>
  <c r="AF154" i="2"/>
  <c r="AE154" i="2"/>
  <c r="AD150" i="2"/>
  <c r="AF150" i="2"/>
  <c r="AE150" i="2"/>
  <c r="AD146" i="2"/>
  <c r="AF146" i="2"/>
  <c r="AE146" i="2"/>
  <c r="AD142" i="2"/>
  <c r="AF142" i="2"/>
  <c r="AE142" i="2"/>
  <c r="AE138" i="2"/>
  <c r="AF138" i="2"/>
  <c r="AD138" i="2"/>
  <c r="AE134" i="2"/>
  <c r="AF134" i="2"/>
  <c r="AD134" i="2"/>
  <c r="AE130" i="2"/>
  <c r="AF130" i="2"/>
  <c r="AD130" i="2"/>
  <c r="AD128" i="2"/>
  <c r="AF128" i="2"/>
  <c r="AE128" i="2"/>
  <c r="AD124" i="2"/>
  <c r="AF124" i="2"/>
  <c r="AE124" i="2"/>
  <c r="AD120" i="2"/>
  <c r="AF120" i="2"/>
  <c r="AE120" i="2"/>
  <c r="AD116" i="2"/>
  <c r="AF116" i="2"/>
  <c r="AE116" i="2"/>
  <c r="AD112" i="2"/>
  <c r="AF112" i="2"/>
  <c r="AE112" i="2"/>
  <c r="AD108" i="2"/>
  <c r="AF108" i="2"/>
  <c r="AE108" i="2"/>
  <c r="AD104" i="2"/>
  <c r="AF104" i="2"/>
  <c r="AE104" i="2"/>
  <c r="AD100" i="2"/>
  <c r="AF100" i="2"/>
  <c r="AE100" i="2"/>
  <c r="AD96" i="2"/>
  <c r="AF96" i="2"/>
  <c r="AE96" i="2"/>
  <c r="AD92" i="2"/>
  <c r="AF92" i="2"/>
  <c r="AE92" i="2"/>
  <c r="AD88" i="2"/>
  <c r="AF88" i="2"/>
  <c r="AE88" i="2"/>
  <c r="AD84" i="2"/>
  <c r="AF84" i="2"/>
  <c r="AE84" i="2"/>
  <c r="AE80" i="2"/>
  <c r="AD80" i="2"/>
  <c r="AF80" i="2"/>
  <c r="AE76" i="2"/>
  <c r="AD76" i="2"/>
  <c r="AF76" i="2"/>
  <c r="AE72" i="2"/>
  <c r="AD72" i="2"/>
  <c r="AF72" i="2"/>
  <c r="AE68" i="2"/>
  <c r="AD68" i="2"/>
  <c r="AF68" i="2"/>
  <c r="AE64" i="2"/>
  <c r="AD64" i="2"/>
  <c r="AF64" i="2"/>
  <c r="AE60" i="2"/>
  <c r="AD60" i="2"/>
  <c r="AF60" i="2"/>
  <c r="AE56" i="2"/>
  <c r="AD56" i="2"/>
  <c r="AF56" i="2"/>
  <c r="AE52" i="2"/>
  <c r="AD52" i="2"/>
  <c r="AF52" i="2"/>
  <c r="AE48" i="2"/>
  <c r="AD48" i="2"/>
  <c r="AF48" i="2"/>
  <c r="AE12" i="2"/>
  <c r="AD12" i="2"/>
  <c r="J12" i="2" s="1"/>
  <c r="AF12" i="2"/>
  <c r="L12" i="2" s="1"/>
  <c r="AE11" i="2"/>
  <c r="K11" i="2" s="1"/>
  <c r="AD11" i="2"/>
  <c r="J11" i="2" s="1"/>
  <c r="AF11" i="2"/>
  <c r="L11" i="2" s="1"/>
  <c r="AE10" i="2"/>
  <c r="AD10" i="2"/>
  <c r="J10" i="2" s="1"/>
  <c r="AF10" i="2"/>
  <c r="AE9" i="2"/>
  <c r="AD9" i="2"/>
  <c r="J9" i="2" s="1"/>
  <c r="AF9" i="2"/>
  <c r="AE8" i="2"/>
  <c r="K8" i="2" s="1"/>
  <c r="AD8" i="2"/>
  <c r="J8" i="2" s="1"/>
  <c r="AF8" i="2"/>
  <c r="L8" i="2" s="1"/>
  <c r="AE475" i="2"/>
  <c r="AD475" i="2"/>
  <c r="AF475" i="2"/>
  <c r="AE471" i="2"/>
  <c r="AD471" i="2"/>
  <c r="AF471" i="2"/>
  <c r="AE467" i="2"/>
  <c r="AD467" i="2"/>
  <c r="AF467" i="2"/>
  <c r="AE463" i="2"/>
  <c r="AD463" i="2"/>
  <c r="AF463" i="2"/>
  <c r="AE459" i="2"/>
  <c r="AB459" i="2" s="1"/>
  <c r="AD459" i="2"/>
  <c r="AA459" i="2" s="1"/>
  <c r="AF459" i="2"/>
  <c r="AE455" i="2"/>
  <c r="AD455" i="2"/>
  <c r="AA455" i="2" s="1"/>
  <c r="AF455" i="2"/>
  <c r="AC455" i="2" s="1"/>
  <c r="AE451" i="2"/>
  <c r="AB451" i="2" s="1"/>
  <c r="AD451" i="2"/>
  <c r="AF451" i="2"/>
  <c r="AC451" i="2" s="1"/>
  <c r="AE447" i="2"/>
  <c r="AD447" i="2"/>
  <c r="AA447" i="2" s="1"/>
  <c r="AF447" i="2"/>
  <c r="AC447" i="2" s="1"/>
  <c r="AE443" i="2"/>
  <c r="AB443" i="2" s="1"/>
  <c r="AD443" i="2"/>
  <c r="AF443" i="2"/>
  <c r="AC443" i="2" s="1"/>
  <c r="AE439" i="2"/>
  <c r="AB439" i="2" s="1"/>
  <c r="AD439" i="2"/>
  <c r="AA439" i="2" s="1"/>
  <c r="AF439" i="2"/>
  <c r="AE435" i="2"/>
  <c r="AD435" i="2"/>
  <c r="AA435" i="2" s="1"/>
  <c r="AF435" i="2"/>
  <c r="AC435" i="2" s="1"/>
  <c r="AE431" i="2"/>
  <c r="AB431" i="2" s="1"/>
  <c r="AD431" i="2"/>
  <c r="AF431" i="2"/>
  <c r="AC431" i="2" s="1"/>
  <c r="AE427" i="2"/>
  <c r="AB427" i="2" s="1"/>
  <c r="AD427" i="2"/>
  <c r="AA427" i="2" s="1"/>
  <c r="AF427" i="2"/>
  <c r="AE423" i="2"/>
  <c r="AD423" i="2"/>
  <c r="AA423" i="2" s="1"/>
  <c r="AF423" i="2"/>
  <c r="AC423" i="2" s="1"/>
  <c r="AE419" i="2"/>
  <c r="AB419" i="2" s="1"/>
  <c r="AD419" i="2"/>
  <c r="AF419" i="2"/>
  <c r="AC419" i="2" s="1"/>
  <c r="AE415" i="2"/>
  <c r="AD415" i="2"/>
  <c r="AF415" i="2"/>
  <c r="AE411" i="2"/>
  <c r="AB411" i="2" s="1"/>
  <c r="AD411" i="2"/>
  <c r="AA411" i="2" s="1"/>
  <c r="AF411" i="2"/>
  <c r="AE407" i="2"/>
  <c r="AD407" i="2"/>
  <c r="AA407" i="2" s="1"/>
  <c r="AF407" i="2"/>
  <c r="AC407" i="2" s="1"/>
  <c r="AE403" i="2"/>
  <c r="AD403" i="2"/>
  <c r="AA403" i="2" s="1"/>
  <c r="AF403" i="2"/>
  <c r="AC403" i="2" s="1"/>
  <c r="AE399" i="2"/>
  <c r="AB399" i="2" s="1"/>
  <c r="AD399" i="2"/>
  <c r="AF399" i="2"/>
  <c r="AC399" i="2" s="1"/>
  <c r="AE395" i="2"/>
  <c r="AD395" i="2"/>
  <c r="AF395" i="2"/>
  <c r="AE391" i="2"/>
  <c r="AB391" i="2" s="1"/>
  <c r="AD391" i="2"/>
  <c r="AA391" i="2" s="1"/>
  <c r="AF391" i="2"/>
  <c r="AE387" i="2"/>
  <c r="AD387" i="2"/>
  <c r="AA387" i="2" s="1"/>
  <c r="AF387" i="2"/>
  <c r="AC387" i="2" s="1"/>
  <c r="AE383" i="2"/>
  <c r="AB383" i="2" s="1"/>
  <c r="AD383" i="2"/>
  <c r="AF383" i="2"/>
  <c r="AC383" i="2" s="1"/>
  <c r="AE379" i="2"/>
  <c r="AB379" i="2" s="1"/>
  <c r="AD379" i="2"/>
  <c r="AA379" i="2" s="1"/>
  <c r="AF379" i="2"/>
  <c r="AF373" i="2"/>
  <c r="AE373" i="2"/>
  <c r="AD373" i="2"/>
  <c r="AF369" i="2"/>
  <c r="AC369" i="2" s="1"/>
  <c r="AE369" i="2"/>
  <c r="AD369" i="2"/>
  <c r="AA369" i="2" s="1"/>
  <c r="AF365" i="2"/>
  <c r="AC365" i="2" s="1"/>
  <c r="AE365" i="2"/>
  <c r="AB365" i="2" s="1"/>
  <c r="AD365" i="2"/>
  <c r="AF361" i="2"/>
  <c r="AE361" i="2"/>
  <c r="AB361" i="2" s="1"/>
  <c r="AD361" i="2"/>
  <c r="AA361" i="2" s="1"/>
  <c r="AF357" i="2"/>
  <c r="AC357" i="2" s="1"/>
  <c r="AE357" i="2"/>
  <c r="AD357" i="2"/>
  <c r="AA357" i="2" s="1"/>
  <c r="AF353" i="2"/>
  <c r="AC353" i="2" s="1"/>
  <c r="AE353" i="2"/>
  <c r="AB353" i="2" s="1"/>
  <c r="AD353" i="2"/>
  <c r="AF349" i="2"/>
  <c r="AE349" i="2"/>
  <c r="AD349" i="2"/>
  <c r="AF345" i="2"/>
  <c r="AC345" i="2" s="1"/>
  <c r="AE345" i="2"/>
  <c r="AD345" i="2"/>
  <c r="AA345" i="2" s="1"/>
  <c r="AF341" i="2"/>
  <c r="AC341" i="2" s="1"/>
  <c r="AE341" i="2"/>
  <c r="AB341" i="2" s="1"/>
  <c r="AD341" i="2"/>
  <c r="AF337" i="2"/>
  <c r="AE337" i="2"/>
  <c r="AB337" i="2" s="1"/>
  <c r="AD337" i="2"/>
  <c r="AA337" i="2" s="1"/>
  <c r="AF333" i="2"/>
  <c r="AC333" i="2" s="1"/>
  <c r="AE333" i="2"/>
  <c r="AD333" i="2"/>
  <c r="AA333" i="2" s="1"/>
  <c r="AF329" i="2"/>
  <c r="AC329" i="2" s="1"/>
  <c r="AE329" i="2"/>
  <c r="AB329" i="2" s="1"/>
  <c r="AD329" i="2"/>
  <c r="AF325" i="2"/>
  <c r="AE325" i="2"/>
  <c r="AD325" i="2"/>
  <c r="AF321" i="2"/>
  <c r="AE321" i="2"/>
  <c r="AB321" i="2" s="1"/>
  <c r="AD321" i="2"/>
  <c r="AA321" i="2" s="1"/>
  <c r="AF317" i="2"/>
  <c r="AC317" i="2" s="1"/>
  <c r="AE317" i="2"/>
  <c r="AD317" i="2"/>
  <c r="AA317" i="2" s="1"/>
  <c r="AF313" i="2"/>
  <c r="AC313" i="2" s="1"/>
  <c r="AE313" i="2"/>
  <c r="AB313" i="2" s="1"/>
  <c r="AD313" i="2"/>
  <c r="AF309" i="2"/>
  <c r="AE309" i="2"/>
  <c r="AD309" i="2"/>
  <c r="AF305" i="2"/>
  <c r="AE305" i="2"/>
  <c r="AD305" i="2"/>
  <c r="AF301" i="2"/>
  <c r="AE301" i="2"/>
  <c r="AD301" i="2"/>
  <c r="AF297" i="2"/>
  <c r="AE297" i="2"/>
  <c r="AD297" i="2"/>
  <c r="AF293" i="2"/>
  <c r="AE293" i="2"/>
  <c r="AD293" i="2"/>
  <c r="AF289" i="2"/>
  <c r="AE289" i="2"/>
  <c r="AD289" i="2"/>
  <c r="AF285" i="2"/>
  <c r="AE285" i="2"/>
  <c r="AD285" i="2"/>
  <c r="AF281" i="2"/>
  <c r="AE281" i="2"/>
  <c r="AD281" i="2"/>
  <c r="AF277" i="2"/>
  <c r="AE277" i="2"/>
  <c r="AD277" i="2"/>
  <c r="AF273" i="2"/>
  <c r="AE273" i="2"/>
  <c r="AD273" i="2"/>
  <c r="AF267" i="2"/>
  <c r="AE267" i="2"/>
  <c r="AD267" i="2"/>
  <c r="AF263" i="2"/>
  <c r="AE263" i="2"/>
  <c r="AD263" i="2"/>
  <c r="AF259" i="2"/>
  <c r="AE259" i="2"/>
  <c r="AD259" i="2"/>
  <c r="AF255" i="2"/>
  <c r="AE255" i="2"/>
  <c r="AD255" i="2"/>
  <c r="AF251" i="2"/>
  <c r="AE251" i="2"/>
  <c r="AD251" i="2"/>
  <c r="AF247" i="2"/>
  <c r="AE247" i="2"/>
  <c r="AD247" i="2"/>
  <c r="AF243" i="2"/>
  <c r="AE243" i="2"/>
  <c r="AD243" i="2"/>
  <c r="AF239" i="2"/>
  <c r="AE239" i="2"/>
  <c r="AD239" i="2"/>
  <c r="AF235" i="2"/>
  <c r="AE235" i="2"/>
  <c r="AD235" i="2"/>
  <c r="AF231" i="2"/>
  <c r="AE231" i="2"/>
  <c r="AD231" i="2"/>
  <c r="AF227" i="2"/>
  <c r="AE227" i="2"/>
  <c r="AD227" i="2"/>
  <c r="AF223" i="2"/>
  <c r="AE223" i="2"/>
  <c r="AD223" i="2"/>
  <c r="AF219" i="2"/>
  <c r="AE219" i="2"/>
  <c r="AD219" i="2"/>
  <c r="AF215" i="2"/>
  <c r="AE215" i="2"/>
  <c r="AD215" i="2"/>
  <c r="AF211" i="2"/>
  <c r="AE211" i="2"/>
  <c r="AD211" i="2"/>
  <c r="AF207" i="2"/>
  <c r="AE207" i="2"/>
  <c r="AD207" i="2"/>
  <c r="AF205" i="2"/>
  <c r="AE205" i="2"/>
  <c r="AD205" i="2"/>
  <c r="AF201" i="2"/>
  <c r="AE201" i="2"/>
  <c r="AD201" i="2"/>
  <c r="AF197" i="2"/>
  <c r="AE197" i="2"/>
  <c r="AD197" i="2"/>
  <c r="AF193" i="2"/>
  <c r="AE193" i="2"/>
  <c r="AD193" i="2"/>
  <c r="AF189" i="2"/>
  <c r="AE189" i="2"/>
  <c r="AD189" i="2"/>
  <c r="AF185" i="2"/>
  <c r="AE185" i="2"/>
  <c r="AD185" i="2"/>
  <c r="AF181" i="2"/>
  <c r="AE181" i="2"/>
  <c r="AD181" i="2"/>
  <c r="AF177" i="2"/>
  <c r="AE177" i="2"/>
  <c r="AD177" i="2"/>
  <c r="AF173" i="2"/>
  <c r="AE173" i="2"/>
  <c r="AD173" i="2"/>
  <c r="AF169" i="2"/>
  <c r="AE169" i="2"/>
  <c r="AD169" i="2"/>
  <c r="AF165" i="2"/>
  <c r="AE165" i="2"/>
  <c r="AD165" i="2"/>
  <c r="AF161" i="2"/>
  <c r="AE161" i="2"/>
  <c r="AD161" i="2"/>
  <c r="AF157" i="2"/>
  <c r="AE157" i="2"/>
  <c r="AD157" i="2"/>
  <c r="AF153" i="2"/>
  <c r="AE153" i="2"/>
  <c r="AD153" i="2"/>
  <c r="AF149" i="2"/>
  <c r="AE149" i="2"/>
  <c r="AD149" i="2"/>
  <c r="AF145" i="2"/>
  <c r="AE145" i="2"/>
  <c r="AD145" i="2"/>
  <c r="AF141" i="2"/>
  <c r="AE141" i="2"/>
  <c r="AD141" i="2"/>
  <c r="AE137" i="2"/>
  <c r="AF137" i="2"/>
  <c r="AD137" i="2"/>
  <c r="AE133" i="2"/>
  <c r="AF133" i="2"/>
  <c r="AD133" i="2"/>
  <c r="AD127" i="2"/>
  <c r="AF127" i="2"/>
  <c r="AE127" i="2"/>
  <c r="AD123" i="2"/>
  <c r="AF123" i="2"/>
  <c r="AE123" i="2"/>
  <c r="AD119" i="2"/>
  <c r="AF119" i="2"/>
  <c r="AE119" i="2"/>
  <c r="AD115" i="2"/>
  <c r="AF115" i="2"/>
  <c r="AE115" i="2"/>
  <c r="AD111" i="2"/>
  <c r="AF111" i="2"/>
  <c r="AE111" i="2"/>
  <c r="AD107" i="2"/>
  <c r="AF107" i="2"/>
  <c r="AE107" i="2"/>
  <c r="AD103" i="2"/>
  <c r="AF103" i="2"/>
  <c r="AE103" i="2"/>
  <c r="AD99" i="2"/>
  <c r="AF99" i="2"/>
  <c r="AE99" i="2"/>
  <c r="AD95" i="2"/>
  <c r="AF95" i="2"/>
  <c r="AE95" i="2"/>
  <c r="AD91" i="2"/>
  <c r="AF91" i="2"/>
  <c r="AE91" i="2"/>
  <c r="AD87" i="2"/>
  <c r="AF87" i="2"/>
  <c r="AE87" i="2"/>
  <c r="AD83" i="2"/>
  <c r="AF83" i="2"/>
  <c r="AE83" i="2"/>
  <c r="AF81" i="2"/>
  <c r="AD81" i="2"/>
  <c r="AE81" i="2"/>
  <c r="AE77" i="2"/>
  <c r="AD77" i="2"/>
  <c r="AF77" i="2"/>
  <c r="AE73" i="2"/>
  <c r="AD73" i="2"/>
  <c r="AF73" i="2"/>
  <c r="AE69" i="2"/>
  <c r="AD69" i="2"/>
  <c r="AF69" i="2"/>
  <c r="AE65" i="2"/>
  <c r="AD65" i="2"/>
  <c r="AF65" i="2"/>
  <c r="AE61" i="2"/>
  <c r="AD61" i="2"/>
  <c r="AF61" i="2"/>
  <c r="AE57" i="2"/>
  <c r="AD57" i="2"/>
  <c r="AF57" i="2"/>
  <c r="AE53" i="2"/>
  <c r="AD53" i="2"/>
  <c r="AF53" i="2"/>
  <c r="AE49" i="2"/>
  <c r="AD49" i="2"/>
  <c r="AF49" i="2"/>
  <c r="AE45" i="2"/>
  <c r="AD45" i="2"/>
  <c r="AF45" i="2"/>
  <c r="AF7" i="2"/>
  <c r="AE7" i="2"/>
  <c r="AD7" i="2"/>
  <c r="J7" i="2" s="1"/>
  <c r="B14" i="5" l="1"/>
  <c r="B15" i="5" s="1"/>
  <c r="A17" i="2"/>
  <c r="AA309" i="2"/>
  <c r="AC309" i="2"/>
  <c r="AA325" i="2"/>
  <c r="AC325" i="2"/>
  <c r="AA341" i="2"/>
  <c r="AB345" i="2"/>
  <c r="AA349" i="2"/>
  <c r="AC349" i="2"/>
  <c r="AA365" i="2"/>
  <c r="AB369" i="2"/>
  <c r="AA373" i="2"/>
  <c r="AC373" i="2"/>
  <c r="AC391" i="2"/>
  <c r="AA395" i="2"/>
  <c r="AB407" i="2"/>
  <c r="AC415" i="2"/>
  <c r="AB415" i="2"/>
  <c r="AA419" i="2"/>
  <c r="AB423" i="2"/>
  <c r="AC439" i="2"/>
  <c r="AA443" i="2"/>
  <c r="AB447" i="2"/>
  <c r="AA451" i="2"/>
  <c r="AB455" i="2"/>
  <c r="AC463" i="2"/>
  <c r="AB463" i="2"/>
  <c r="AA467" i="2"/>
  <c r="AC471" i="2"/>
  <c r="AB471" i="2"/>
  <c r="AA475" i="2"/>
  <c r="AA310" i="2"/>
  <c r="AB318" i="2"/>
  <c r="AA318" i="2"/>
  <c r="AB326" i="2"/>
  <c r="AA326" i="2"/>
  <c r="AB342" i="2"/>
  <c r="AC346" i="2"/>
  <c r="AA350" i="2"/>
  <c r="AB366" i="2"/>
  <c r="AC370" i="2"/>
  <c r="AB374" i="2"/>
  <c r="AA374" i="2"/>
  <c r="AC382" i="2"/>
  <c r="AA386" i="2"/>
  <c r="AB390" i="2"/>
  <c r="AC398" i="2"/>
  <c r="AA402" i="2"/>
  <c r="AC414" i="2"/>
  <c r="AB414" i="2"/>
  <c r="AC430" i="2"/>
  <c r="AA434" i="2"/>
  <c r="AB438" i="2"/>
  <c r="AA450" i="2"/>
  <c r="AC462" i="2"/>
  <c r="AB462" i="2"/>
  <c r="AA466" i="2"/>
  <c r="AC470" i="2"/>
  <c r="AB470" i="2"/>
  <c r="AA474" i="2"/>
  <c r="AC478" i="2"/>
  <c r="AB478" i="2"/>
  <c r="AA481" i="2"/>
  <c r="AC485" i="2"/>
  <c r="AB485" i="2"/>
  <c r="AA489" i="2"/>
  <c r="AC480" i="2"/>
  <c r="AB480" i="2"/>
  <c r="AA484" i="2"/>
  <c r="AC488" i="2"/>
  <c r="AB488" i="2"/>
  <c r="AC307" i="2"/>
  <c r="AB311" i="2"/>
  <c r="AC315" i="2"/>
  <c r="AB327" i="2"/>
  <c r="AC331" i="2"/>
  <c r="AA347" i="2"/>
  <c r="AB351" i="2"/>
  <c r="AC355" i="2"/>
  <c r="AA371" i="2"/>
  <c r="AC371" i="2"/>
  <c r="AA375" i="2"/>
  <c r="AC385" i="2"/>
  <c r="AA389" i="2"/>
  <c r="AB393" i="2"/>
  <c r="AC401" i="2"/>
  <c r="AA405" i="2"/>
  <c r="AA413" i="2"/>
  <c r="AB417" i="2"/>
  <c r="AC433" i="2"/>
  <c r="AA437" i="2"/>
  <c r="AB441" i="2"/>
  <c r="AC465" i="2"/>
  <c r="AB465" i="2"/>
  <c r="AA469" i="2"/>
  <c r="AC473" i="2"/>
  <c r="AB473" i="2"/>
  <c r="AA477" i="2"/>
  <c r="AB308" i="2"/>
  <c r="AA308" i="2"/>
  <c r="AC312" i="2"/>
  <c r="AA316" i="2"/>
  <c r="AC328" i="2"/>
  <c r="AA332" i="2"/>
  <c r="AB348" i="2"/>
  <c r="AC352" i="2"/>
  <c r="AA356" i="2"/>
  <c r="AB372" i="2"/>
  <c r="AA372" i="2"/>
  <c r="AA376" i="2"/>
  <c r="AC388" i="2"/>
  <c r="AA392" i="2"/>
  <c r="AC404" i="2"/>
  <c r="AB404" i="2"/>
  <c r="AC412" i="2"/>
  <c r="AB412" i="2"/>
  <c r="AA416" i="2"/>
  <c r="AB420" i="2"/>
  <c r="AC436" i="2"/>
  <c r="AB436" i="2"/>
  <c r="AA440" i="2"/>
  <c r="AB444" i="2"/>
  <c r="AB452" i="2"/>
  <c r="AA464" i="2"/>
  <c r="AC468" i="2"/>
  <c r="AB468" i="2"/>
  <c r="AA472" i="2"/>
  <c r="AC476" i="2"/>
  <c r="AB476" i="2"/>
  <c r="AA479" i="2"/>
  <c r="AC483" i="2"/>
  <c r="AB483" i="2"/>
  <c r="AA487" i="2"/>
  <c r="AC491" i="2"/>
  <c r="AB491" i="2"/>
  <c r="AC482" i="2"/>
  <c r="AB482" i="2"/>
  <c r="AA486" i="2"/>
  <c r="AC490" i="2"/>
  <c r="AB490" i="2"/>
  <c r="AB309" i="2"/>
  <c r="AA313" i="2"/>
  <c r="AB317" i="2"/>
  <c r="AC321" i="2"/>
  <c r="AB325" i="2"/>
  <c r="AA329" i="2"/>
  <c r="AB333" i="2"/>
  <c r="AC337" i="2"/>
  <c r="AB349" i="2"/>
  <c r="AA353" i="2"/>
  <c r="AB357" i="2"/>
  <c r="AC361" i="2"/>
  <c r="AB373" i="2"/>
  <c r="AC379" i="2"/>
  <c r="AA383" i="2"/>
  <c r="AB387" i="2"/>
  <c r="AC395" i="2"/>
  <c r="AB395" i="2"/>
  <c r="AA399" i="2"/>
  <c r="AB403" i="2"/>
  <c r="AC411" i="2"/>
  <c r="AA415" i="2"/>
  <c r="AC427" i="2"/>
  <c r="AA431" i="2"/>
  <c r="AB435" i="2"/>
  <c r="AC459" i="2"/>
  <c r="AA463" i="2"/>
  <c r="AC467" i="2"/>
  <c r="AB467" i="2"/>
  <c r="AA471" i="2"/>
  <c r="AC475" i="2"/>
  <c r="AB475" i="2"/>
  <c r="AB314" i="2"/>
  <c r="AC318" i="2"/>
  <c r="AA322" i="2"/>
  <c r="AC326" i="2"/>
  <c r="AB330" i="2"/>
  <c r="AC334" i="2"/>
  <c r="AA338" i="2"/>
  <c r="AB354" i="2"/>
  <c r="AC358" i="2"/>
  <c r="AA362" i="2"/>
  <c r="AB370" i="2"/>
  <c r="AA370" i="2"/>
  <c r="AC374" i="2"/>
  <c r="AB378" i="2"/>
  <c r="AC394" i="2"/>
  <c r="AA406" i="2"/>
  <c r="AB410" i="2"/>
  <c r="AA414" i="2"/>
  <c r="AC418" i="2"/>
  <c r="AA422" i="2"/>
  <c r="AB426" i="2"/>
  <c r="AC442" i="2"/>
  <c r="AA446" i="2"/>
  <c r="AC450" i="2"/>
  <c r="AB450" i="2"/>
  <c r="AA454" i="2"/>
  <c r="AB458" i="2"/>
  <c r="AA462" i="2"/>
  <c r="AC466" i="2"/>
  <c r="AB466" i="2"/>
  <c r="AA470" i="2"/>
  <c r="AC474" i="2"/>
  <c r="AB474" i="2"/>
  <c r="AA478" i="2"/>
  <c r="AC481" i="2"/>
  <c r="AB481" i="2"/>
  <c r="AA485" i="2"/>
  <c r="AC489" i="2"/>
  <c r="AB489" i="2"/>
  <c r="AA480" i="2"/>
  <c r="AC484" i="2"/>
  <c r="AB484" i="2"/>
  <c r="AA488" i="2"/>
  <c r="AA319" i="2"/>
  <c r="AB323" i="2"/>
  <c r="AA327" i="2"/>
  <c r="AC327" i="2"/>
  <c r="AA335" i="2"/>
  <c r="AB339" i="2"/>
  <c r="AC343" i="2"/>
  <c r="AA359" i="2"/>
  <c r="AB363" i="2"/>
  <c r="AC367" i="2"/>
  <c r="AB371" i="2"/>
  <c r="AC375" i="2"/>
  <c r="AB375" i="2"/>
  <c r="AA377" i="2"/>
  <c r="AB381" i="2"/>
  <c r="AB397" i="2"/>
  <c r="AC405" i="2"/>
  <c r="AB405" i="2"/>
  <c r="AA409" i="2"/>
  <c r="AC413" i="2"/>
  <c r="AB413" i="2"/>
  <c r="AC421" i="2"/>
  <c r="AA425" i="2"/>
  <c r="AB429" i="2"/>
  <c r="AC445" i="2"/>
  <c r="AA449" i="2"/>
  <c r="AC453" i="2"/>
  <c r="AA457" i="2"/>
  <c r="AB461" i="2"/>
  <c r="AA465" i="2"/>
  <c r="AC469" i="2"/>
  <c r="AB469" i="2"/>
  <c r="AA473" i="2"/>
  <c r="AC477" i="2"/>
  <c r="AB477" i="2"/>
  <c r="AC308" i="2"/>
  <c r="AB320" i="2"/>
  <c r="AC324" i="2"/>
  <c r="AB328" i="2"/>
  <c r="AA328" i="2"/>
  <c r="AB336" i="2"/>
  <c r="AC340" i="2"/>
  <c r="AA344" i="2"/>
  <c r="AB360" i="2"/>
  <c r="AC364" i="2"/>
  <c r="AA368" i="2"/>
  <c r="AC372" i="2"/>
  <c r="AC376" i="2"/>
  <c r="AB376" i="2"/>
  <c r="AA380" i="2"/>
  <c r="AB384" i="2"/>
  <c r="AA396" i="2"/>
  <c r="AB400" i="2"/>
  <c r="AA404" i="2"/>
  <c r="AC408" i="2"/>
  <c r="AA412" i="2"/>
  <c r="AC424" i="2"/>
  <c r="AA428" i="2"/>
  <c r="AB432" i="2"/>
  <c r="AA436" i="2"/>
  <c r="AC448" i="2"/>
  <c r="AC456" i="2"/>
  <c r="AA460" i="2"/>
  <c r="AC464" i="2"/>
  <c r="AB464" i="2"/>
  <c r="AA468" i="2"/>
  <c r="AC472" i="2"/>
  <c r="AB472" i="2"/>
  <c r="AA476" i="2"/>
  <c r="AC479" i="2"/>
  <c r="AB479" i="2"/>
  <c r="AA483" i="2"/>
  <c r="AC487" i="2"/>
  <c r="AB487" i="2"/>
  <c r="AA491" i="2"/>
  <c r="AA482" i="2"/>
  <c r="AC486" i="2"/>
  <c r="AB486" i="2"/>
  <c r="AA490" i="2"/>
  <c r="AC45" i="2"/>
  <c r="AB45" i="2"/>
  <c r="AA49" i="2"/>
  <c r="AC53" i="2"/>
  <c r="AB53" i="2"/>
  <c r="AA57" i="2"/>
  <c r="AC61" i="2"/>
  <c r="AB61" i="2"/>
  <c r="AA65" i="2"/>
  <c r="AC69" i="2"/>
  <c r="AB69" i="2"/>
  <c r="AA73" i="2"/>
  <c r="AC77" i="2"/>
  <c r="AB77" i="2"/>
  <c r="AA81" i="2"/>
  <c r="AB83" i="2"/>
  <c r="AA83" i="2"/>
  <c r="AC87" i="2"/>
  <c r="AB91" i="2"/>
  <c r="AA91" i="2"/>
  <c r="AC95" i="2"/>
  <c r="AB99" i="2"/>
  <c r="AA99" i="2"/>
  <c r="AC103" i="2"/>
  <c r="AB107" i="2"/>
  <c r="AA107" i="2"/>
  <c r="AC111" i="2"/>
  <c r="AB115" i="2"/>
  <c r="AA115" i="2"/>
  <c r="AC119" i="2"/>
  <c r="AB123" i="2"/>
  <c r="AA123" i="2"/>
  <c r="AC127" i="2"/>
  <c r="AA133" i="2"/>
  <c r="AB133" i="2"/>
  <c r="AC137" i="2"/>
  <c r="AA141" i="2"/>
  <c r="AC141" i="2"/>
  <c r="AB145" i="2"/>
  <c r="AA149" i="2"/>
  <c r="AC149" i="2"/>
  <c r="AB153" i="2"/>
  <c r="AA157" i="2"/>
  <c r="AC157" i="2"/>
  <c r="AB161" i="2"/>
  <c r="AA165" i="2"/>
  <c r="AC165" i="2"/>
  <c r="AB169" i="2"/>
  <c r="AA173" i="2"/>
  <c r="AC173" i="2"/>
  <c r="AB177" i="2"/>
  <c r="AA181" i="2"/>
  <c r="AC181" i="2"/>
  <c r="AB185" i="2"/>
  <c r="AA189" i="2"/>
  <c r="AC189" i="2"/>
  <c r="AB193" i="2"/>
  <c r="AA197" i="2"/>
  <c r="AC197" i="2"/>
  <c r="AB201" i="2"/>
  <c r="AA205" i="2"/>
  <c r="AC205" i="2"/>
  <c r="AB207" i="2"/>
  <c r="AA211" i="2"/>
  <c r="AC211" i="2"/>
  <c r="AB215" i="2"/>
  <c r="AA219" i="2"/>
  <c r="AC219" i="2"/>
  <c r="AB223" i="2"/>
  <c r="AA227" i="2"/>
  <c r="AC227" i="2"/>
  <c r="AB231" i="2"/>
  <c r="AA235" i="2"/>
  <c r="AC235" i="2"/>
  <c r="AB239" i="2"/>
  <c r="AA243" i="2"/>
  <c r="AC243" i="2"/>
  <c r="AB247" i="2"/>
  <c r="AA251" i="2"/>
  <c r="AC251" i="2"/>
  <c r="AB255" i="2"/>
  <c r="AA259" i="2"/>
  <c r="AC259" i="2"/>
  <c r="AB263" i="2"/>
  <c r="AA267" i="2"/>
  <c r="AC267" i="2"/>
  <c r="AB273" i="2"/>
  <c r="AA277" i="2"/>
  <c r="AC277" i="2"/>
  <c r="AB281" i="2"/>
  <c r="AA285" i="2"/>
  <c r="AC285" i="2"/>
  <c r="AB289" i="2"/>
  <c r="AA293" i="2"/>
  <c r="AC293" i="2"/>
  <c r="AB297" i="2"/>
  <c r="AA301" i="2"/>
  <c r="AC301" i="2"/>
  <c r="AB305" i="2"/>
  <c r="AA48" i="2"/>
  <c r="AC52" i="2"/>
  <c r="AB52" i="2"/>
  <c r="AA56" i="2"/>
  <c r="AC60" i="2"/>
  <c r="AB60" i="2"/>
  <c r="AA64" i="2"/>
  <c r="AC68" i="2"/>
  <c r="AB68" i="2"/>
  <c r="AA72" i="2"/>
  <c r="AC76" i="2"/>
  <c r="AB76" i="2"/>
  <c r="AA80" i="2"/>
  <c r="AB84" i="2"/>
  <c r="AA84" i="2"/>
  <c r="AC88" i="2"/>
  <c r="AB92" i="2"/>
  <c r="AA92" i="2"/>
  <c r="AC96" i="2"/>
  <c r="AB100" i="2"/>
  <c r="AA100" i="2"/>
  <c r="AC104" i="2"/>
  <c r="AB108" i="2"/>
  <c r="AA108" i="2"/>
  <c r="AC112" i="2"/>
  <c r="AB116" i="2"/>
  <c r="AA116" i="2"/>
  <c r="AC120" i="2"/>
  <c r="AB124" i="2"/>
  <c r="AA124" i="2"/>
  <c r="AC128" i="2"/>
  <c r="AA130" i="2"/>
  <c r="AB130" i="2"/>
  <c r="AC134" i="2"/>
  <c r="AA138" i="2"/>
  <c r="AB138" i="2"/>
  <c r="AC142" i="2"/>
  <c r="AB146" i="2"/>
  <c r="AA146" i="2"/>
  <c r="AC150" i="2"/>
  <c r="AB154" i="2"/>
  <c r="AA154" i="2"/>
  <c r="AC158" i="2"/>
  <c r="AB162" i="2"/>
  <c r="AA162" i="2"/>
  <c r="AC166" i="2"/>
  <c r="AB170" i="2"/>
  <c r="AA170" i="2"/>
  <c r="AC174" i="2"/>
  <c r="AB178" i="2"/>
  <c r="AA178" i="2"/>
  <c r="AC182" i="2"/>
  <c r="AB186" i="2"/>
  <c r="AA186" i="2"/>
  <c r="AC190" i="2"/>
  <c r="AB194" i="2"/>
  <c r="AA194" i="2"/>
  <c r="AC198" i="2"/>
  <c r="AB202" i="2"/>
  <c r="AA202" i="2"/>
  <c r="AC206" i="2"/>
  <c r="AB208" i="2"/>
  <c r="AA208" i="2"/>
  <c r="AC212" i="2"/>
  <c r="AB216" i="2"/>
  <c r="AA216" i="2"/>
  <c r="AC220" i="2"/>
  <c r="AB224" i="2"/>
  <c r="AA224" i="2"/>
  <c r="AC228" i="2"/>
  <c r="AB232" i="2"/>
  <c r="AA232" i="2"/>
  <c r="AC236" i="2"/>
  <c r="AB240" i="2"/>
  <c r="AA240" i="2"/>
  <c r="AC244" i="2"/>
  <c r="AB248" i="2"/>
  <c r="AA248" i="2"/>
  <c r="AC252" i="2"/>
  <c r="AB256" i="2"/>
  <c r="AA256" i="2"/>
  <c r="AC260" i="2"/>
  <c r="AB264" i="2"/>
  <c r="AA264" i="2"/>
  <c r="AC268" i="2"/>
  <c r="AB270" i="2"/>
  <c r="AA270" i="2"/>
  <c r="AC274" i="2"/>
  <c r="AB278" i="2"/>
  <c r="AA278" i="2"/>
  <c r="AC282" i="2"/>
  <c r="AB286" i="2"/>
  <c r="AA286" i="2"/>
  <c r="AC290" i="2"/>
  <c r="AB294" i="2"/>
  <c r="AA294" i="2"/>
  <c r="AC298" i="2"/>
  <c r="AB302" i="2"/>
  <c r="AA302" i="2"/>
  <c r="AC306" i="2"/>
  <c r="AA45" i="2"/>
  <c r="AC49" i="2"/>
  <c r="AB49" i="2"/>
  <c r="AA53" i="2"/>
  <c r="AC57" i="2"/>
  <c r="AB57" i="2"/>
  <c r="AA61" i="2"/>
  <c r="AC65" i="2"/>
  <c r="AB65" i="2"/>
  <c r="AA69" i="2"/>
  <c r="AC73" i="2"/>
  <c r="AB73" i="2"/>
  <c r="AA77" i="2"/>
  <c r="AB81" i="2"/>
  <c r="AC81" i="2"/>
  <c r="AC83" i="2"/>
  <c r="AB87" i="2"/>
  <c r="AA87" i="2"/>
  <c r="AC91" i="2"/>
  <c r="AB95" i="2"/>
  <c r="AA95" i="2"/>
  <c r="AC99" i="2"/>
  <c r="AB103" i="2"/>
  <c r="AA103" i="2"/>
  <c r="AC107" i="2"/>
  <c r="AB111" i="2"/>
  <c r="AA111" i="2"/>
  <c r="AC115" i="2"/>
  <c r="AB119" i="2"/>
  <c r="AA119" i="2"/>
  <c r="AC123" i="2"/>
  <c r="AB127" i="2"/>
  <c r="AA127" i="2"/>
  <c r="AC133" i="2"/>
  <c r="AA137" i="2"/>
  <c r="AB137" i="2"/>
  <c r="AB141" i="2"/>
  <c r="AA145" i="2"/>
  <c r="AC145" i="2"/>
  <c r="AB149" i="2"/>
  <c r="AA153" i="2"/>
  <c r="AC153" i="2"/>
  <c r="AB157" i="2"/>
  <c r="AA161" i="2"/>
  <c r="AC161" i="2"/>
  <c r="AB165" i="2"/>
  <c r="AA169" i="2"/>
  <c r="AC169" i="2"/>
  <c r="AB173" i="2"/>
  <c r="AA177" i="2"/>
  <c r="AC177" i="2"/>
  <c r="AB181" i="2"/>
  <c r="AA185" i="2"/>
  <c r="AC185" i="2"/>
  <c r="AB189" i="2"/>
  <c r="AA193" i="2"/>
  <c r="AC193" i="2"/>
  <c r="AB197" i="2"/>
  <c r="AA201" i="2"/>
  <c r="AC201" i="2"/>
  <c r="AB205" i="2"/>
  <c r="AA207" i="2"/>
  <c r="AC207" i="2"/>
  <c r="AB211" i="2"/>
  <c r="AA215" i="2"/>
  <c r="AC215" i="2"/>
  <c r="AB219" i="2"/>
  <c r="AA223" i="2"/>
  <c r="AC223" i="2"/>
  <c r="AB227" i="2"/>
  <c r="AA231" i="2"/>
  <c r="AC231" i="2"/>
  <c r="AB235" i="2"/>
  <c r="AA239" i="2"/>
  <c r="AC239" i="2"/>
  <c r="AB243" i="2"/>
  <c r="AA247" i="2"/>
  <c r="AC247" i="2"/>
  <c r="AB251" i="2"/>
  <c r="AA255" i="2"/>
  <c r="AC255" i="2"/>
  <c r="AB259" i="2"/>
  <c r="AA263" i="2"/>
  <c r="AC263" i="2"/>
  <c r="AB267" i="2"/>
  <c r="AA273" i="2"/>
  <c r="AC273" i="2"/>
  <c r="AB277" i="2"/>
  <c r="AA281" i="2"/>
  <c r="AC281" i="2"/>
  <c r="AB285" i="2"/>
  <c r="AA289" i="2"/>
  <c r="AC289" i="2"/>
  <c r="AB293" i="2"/>
  <c r="AA297" i="2"/>
  <c r="AC297" i="2"/>
  <c r="AB301" i="2"/>
  <c r="AA305" i="2"/>
  <c r="AC305" i="2"/>
  <c r="AC48" i="2"/>
  <c r="AB48" i="2"/>
  <c r="AA52" i="2"/>
  <c r="AC56" i="2"/>
  <c r="AB56" i="2"/>
  <c r="AA60" i="2"/>
  <c r="AC64" i="2"/>
  <c r="AB64" i="2"/>
  <c r="AA68" i="2"/>
  <c r="AC72" i="2"/>
  <c r="AB72" i="2"/>
  <c r="AA76" i="2"/>
  <c r="AC80" i="2"/>
  <c r="AB80" i="2"/>
  <c r="AC84" i="2"/>
  <c r="AB88" i="2"/>
  <c r="AA88" i="2"/>
  <c r="AC92" i="2"/>
  <c r="AB96" i="2"/>
  <c r="AA96" i="2"/>
  <c r="AC100" i="2"/>
  <c r="AB104" i="2"/>
  <c r="AA104" i="2"/>
  <c r="AC108" i="2"/>
  <c r="AB112" i="2"/>
  <c r="AA112" i="2"/>
  <c r="AC116" i="2"/>
  <c r="AB120" i="2"/>
  <c r="AA120" i="2"/>
  <c r="AC124" i="2"/>
  <c r="AB128" i="2"/>
  <c r="AA128" i="2"/>
  <c r="AC130" i="2"/>
  <c r="AA134" i="2"/>
  <c r="AB134" i="2"/>
  <c r="AC138" i="2"/>
  <c r="AB142" i="2"/>
  <c r="AA142" i="2"/>
  <c r="AC146" i="2"/>
  <c r="AB150" i="2"/>
  <c r="AA150" i="2"/>
  <c r="AC154" i="2"/>
  <c r="AB158" i="2"/>
  <c r="AA158" i="2"/>
  <c r="AC162" i="2"/>
  <c r="AB166" i="2"/>
  <c r="AA166" i="2"/>
  <c r="AC170" i="2"/>
  <c r="AB174" i="2"/>
  <c r="AA174" i="2"/>
  <c r="AC178" i="2"/>
  <c r="AB182" i="2"/>
  <c r="AA182" i="2"/>
  <c r="AC186" i="2"/>
  <c r="AB190" i="2"/>
  <c r="AA190" i="2"/>
  <c r="AC194" i="2"/>
  <c r="AA47" i="2"/>
  <c r="AC51" i="2"/>
  <c r="AB51" i="2"/>
  <c r="AA55" i="2"/>
  <c r="AC59" i="2"/>
  <c r="AB59" i="2"/>
  <c r="AA63" i="2"/>
  <c r="AC67" i="2"/>
  <c r="AB67" i="2"/>
  <c r="AA71" i="2"/>
  <c r="AC75" i="2"/>
  <c r="AB75" i="2"/>
  <c r="AA79" i="2"/>
  <c r="AB85" i="2"/>
  <c r="AA85" i="2"/>
  <c r="AC89" i="2"/>
  <c r="AB93" i="2"/>
  <c r="AA93" i="2"/>
  <c r="AC97" i="2"/>
  <c r="AB101" i="2"/>
  <c r="AA101" i="2"/>
  <c r="AC105" i="2"/>
  <c r="AB109" i="2"/>
  <c r="AA109" i="2"/>
  <c r="AC113" i="2"/>
  <c r="AB117" i="2"/>
  <c r="AA117" i="2"/>
  <c r="AC121" i="2"/>
  <c r="AB125" i="2"/>
  <c r="AA125" i="2"/>
  <c r="AC129" i="2"/>
  <c r="AA131" i="2"/>
  <c r="AB131" i="2"/>
  <c r="AC135" i="2"/>
  <c r="AA139" i="2"/>
  <c r="AC139" i="2"/>
  <c r="AB143" i="2"/>
  <c r="AA147" i="2"/>
  <c r="AC147" i="2"/>
  <c r="AB151" i="2"/>
  <c r="AA155" i="2"/>
  <c r="AC155" i="2"/>
  <c r="AB159" i="2"/>
  <c r="AA163" i="2"/>
  <c r="AC163" i="2"/>
  <c r="AB167" i="2"/>
  <c r="AA171" i="2"/>
  <c r="AC171" i="2"/>
  <c r="AB175" i="2"/>
  <c r="AA179" i="2"/>
  <c r="AC179" i="2"/>
  <c r="AB183" i="2"/>
  <c r="AA187" i="2"/>
  <c r="AC187" i="2"/>
  <c r="AB191" i="2"/>
  <c r="AA195" i="2"/>
  <c r="AC195" i="2"/>
  <c r="AB199" i="2"/>
  <c r="AA203" i="2"/>
  <c r="AC203" i="2"/>
  <c r="AB209" i="2"/>
  <c r="AA213" i="2"/>
  <c r="AC213" i="2"/>
  <c r="AB217" i="2"/>
  <c r="AA221" i="2"/>
  <c r="AC221" i="2"/>
  <c r="AB225" i="2"/>
  <c r="AA229" i="2"/>
  <c r="AC229" i="2"/>
  <c r="AB233" i="2"/>
  <c r="AA237" i="2"/>
  <c r="AC237" i="2"/>
  <c r="AB241" i="2"/>
  <c r="AA245" i="2"/>
  <c r="AC245" i="2"/>
  <c r="AB249" i="2"/>
  <c r="AA253" i="2"/>
  <c r="AC253" i="2"/>
  <c r="AB257" i="2"/>
  <c r="AA261" i="2"/>
  <c r="AC261" i="2"/>
  <c r="AB265" i="2"/>
  <c r="AA269" i="2"/>
  <c r="AC269" i="2"/>
  <c r="AB271" i="2"/>
  <c r="AA275" i="2"/>
  <c r="AC275" i="2"/>
  <c r="AB279" i="2"/>
  <c r="AA283" i="2"/>
  <c r="AC283" i="2"/>
  <c r="AB287" i="2"/>
  <c r="AA291" i="2"/>
  <c r="AC291" i="2"/>
  <c r="AB295" i="2"/>
  <c r="AA299" i="2"/>
  <c r="AC299" i="2"/>
  <c r="AB303" i="2"/>
  <c r="AC46" i="2"/>
  <c r="AB46" i="2"/>
  <c r="AA50" i="2"/>
  <c r="AC54" i="2"/>
  <c r="AB54" i="2"/>
  <c r="AA58" i="2"/>
  <c r="AC62" i="2"/>
  <c r="AB62" i="2"/>
  <c r="AA66" i="2"/>
  <c r="AC70" i="2"/>
  <c r="AB70" i="2"/>
  <c r="AA74" i="2"/>
  <c r="AC78" i="2"/>
  <c r="AB78" i="2"/>
  <c r="AC82" i="2"/>
  <c r="AB86" i="2"/>
  <c r="AA86" i="2"/>
  <c r="AC90" i="2"/>
  <c r="AB94" i="2"/>
  <c r="AA94" i="2"/>
  <c r="AC98" i="2"/>
  <c r="AB102" i="2"/>
  <c r="AA102" i="2"/>
  <c r="AC106" i="2"/>
  <c r="AB110" i="2"/>
  <c r="AA110" i="2"/>
  <c r="AC114" i="2"/>
  <c r="AB118" i="2"/>
  <c r="AA118" i="2"/>
  <c r="AC122" i="2"/>
  <c r="AB126" i="2"/>
  <c r="AA126" i="2"/>
  <c r="AC132" i="2"/>
  <c r="AA136" i="2"/>
  <c r="AB136" i="2"/>
  <c r="AC140" i="2"/>
  <c r="AB144" i="2"/>
  <c r="AA144" i="2"/>
  <c r="AC148" i="2"/>
  <c r="AB152" i="2"/>
  <c r="AA152" i="2"/>
  <c r="AC156" i="2"/>
  <c r="AB160" i="2"/>
  <c r="AA160" i="2"/>
  <c r="AC164" i="2"/>
  <c r="AB168" i="2"/>
  <c r="AA168" i="2"/>
  <c r="AC172" i="2"/>
  <c r="AB176" i="2"/>
  <c r="AA176" i="2"/>
  <c r="AC180" i="2"/>
  <c r="AB184" i="2"/>
  <c r="AA184" i="2"/>
  <c r="AC188" i="2"/>
  <c r="AB192" i="2"/>
  <c r="AA192" i="2"/>
  <c r="AC196" i="2"/>
  <c r="AB200" i="2"/>
  <c r="AA200" i="2"/>
  <c r="AC204" i="2"/>
  <c r="AB210" i="2"/>
  <c r="AA210" i="2"/>
  <c r="AC214" i="2"/>
  <c r="AB218" i="2"/>
  <c r="AA218" i="2"/>
  <c r="AC222" i="2"/>
  <c r="AB226" i="2"/>
  <c r="AA226" i="2"/>
  <c r="AC230" i="2"/>
  <c r="AB234" i="2"/>
  <c r="AA234" i="2"/>
  <c r="AC238" i="2"/>
  <c r="AB242" i="2"/>
  <c r="AA242" i="2"/>
  <c r="AC246" i="2"/>
  <c r="AB250" i="2"/>
  <c r="AA250" i="2"/>
  <c r="AC254" i="2"/>
  <c r="AB258" i="2"/>
  <c r="AA258" i="2"/>
  <c r="AC262" i="2"/>
  <c r="AB266" i="2"/>
  <c r="AA266" i="2"/>
  <c r="AC272" i="2"/>
  <c r="AB276" i="2"/>
  <c r="AA276" i="2"/>
  <c r="AC280" i="2"/>
  <c r="AB284" i="2"/>
  <c r="AA284" i="2"/>
  <c r="AC288" i="2"/>
  <c r="AB292" i="2"/>
  <c r="AA292" i="2"/>
  <c r="AC296" i="2"/>
  <c r="AB300" i="2"/>
  <c r="AA300" i="2"/>
  <c r="AC304" i="2"/>
  <c r="AB198" i="2"/>
  <c r="AA198" i="2"/>
  <c r="AC202" i="2"/>
  <c r="AB206" i="2"/>
  <c r="AA206" i="2"/>
  <c r="AC208" i="2"/>
  <c r="AB212" i="2"/>
  <c r="AA212" i="2"/>
  <c r="AC216" i="2"/>
  <c r="AB220" i="2"/>
  <c r="AA220" i="2"/>
  <c r="AC224" i="2"/>
  <c r="AB228" i="2"/>
  <c r="AA228" i="2"/>
  <c r="AC232" i="2"/>
  <c r="AB236" i="2"/>
  <c r="AA236" i="2"/>
  <c r="AC240" i="2"/>
  <c r="AB244" i="2"/>
  <c r="AA244" i="2"/>
  <c r="AC248" i="2"/>
  <c r="AB252" i="2"/>
  <c r="AA252" i="2"/>
  <c r="AC256" i="2"/>
  <c r="AB260" i="2"/>
  <c r="AA260" i="2"/>
  <c r="AC264" i="2"/>
  <c r="AB268" i="2"/>
  <c r="AA268" i="2"/>
  <c r="AC270" i="2"/>
  <c r="AB274" i="2"/>
  <c r="AA274" i="2"/>
  <c r="AC278" i="2"/>
  <c r="AB282" i="2"/>
  <c r="AA282" i="2"/>
  <c r="AC286" i="2"/>
  <c r="AB290" i="2"/>
  <c r="AA290" i="2"/>
  <c r="AC294" i="2"/>
  <c r="AB298" i="2"/>
  <c r="AA298" i="2"/>
  <c r="AC302" i="2"/>
  <c r="AB306" i="2"/>
  <c r="AA306" i="2"/>
  <c r="AC47" i="2"/>
  <c r="AB47" i="2"/>
  <c r="AA51" i="2"/>
  <c r="AC55" i="2"/>
  <c r="AB55" i="2"/>
  <c r="AA59" i="2"/>
  <c r="AC63" i="2"/>
  <c r="AB63" i="2"/>
  <c r="AA67" i="2"/>
  <c r="AC71" i="2"/>
  <c r="AB71" i="2"/>
  <c r="AA75" i="2"/>
  <c r="AC79" i="2"/>
  <c r="AB79" i="2"/>
  <c r="AC85" i="2"/>
  <c r="AB89" i="2"/>
  <c r="AA89" i="2"/>
  <c r="AC93" i="2"/>
  <c r="AB97" i="2"/>
  <c r="AA97" i="2"/>
  <c r="AC101" i="2"/>
  <c r="AB105" i="2"/>
  <c r="AA105" i="2"/>
  <c r="AC109" i="2"/>
  <c r="AB113" i="2"/>
  <c r="AA113" i="2"/>
  <c r="AC117" i="2"/>
  <c r="AB121" i="2"/>
  <c r="AA121" i="2"/>
  <c r="AC125" i="2"/>
  <c r="AB129" i="2"/>
  <c r="AA129" i="2"/>
  <c r="AC131" i="2"/>
  <c r="AA135" i="2"/>
  <c r="AB135" i="2"/>
  <c r="AB139" i="2"/>
  <c r="AA143" i="2"/>
  <c r="AC143" i="2"/>
  <c r="AB147" i="2"/>
  <c r="AA151" i="2"/>
  <c r="AC151" i="2"/>
  <c r="AB155" i="2"/>
  <c r="AA159" i="2"/>
  <c r="AC159" i="2"/>
  <c r="AB163" i="2"/>
  <c r="AA167" i="2"/>
  <c r="AC167" i="2"/>
  <c r="AB171" i="2"/>
  <c r="AA175" i="2"/>
  <c r="AC175" i="2"/>
  <c r="AB179" i="2"/>
  <c r="AA183" i="2"/>
  <c r="AC183" i="2"/>
  <c r="AB187" i="2"/>
  <c r="AA191" i="2"/>
  <c r="AC191" i="2"/>
  <c r="AB195" i="2"/>
  <c r="AA199" i="2"/>
  <c r="AC199" i="2"/>
  <c r="AB203" i="2"/>
  <c r="AA209" i="2"/>
  <c r="AC209" i="2"/>
  <c r="AB213" i="2"/>
  <c r="AA217" i="2"/>
  <c r="AC217" i="2"/>
  <c r="AB221" i="2"/>
  <c r="AA225" i="2"/>
  <c r="AC225" i="2"/>
  <c r="AB229" i="2"/>
  <c r="AA233" i="2"/>
  <c r="AC233" i="2"/>
  <c r="AB237" i="2"/>
  <c r="AA241" i="2"/>
  <c r="AC241" i="2"/>
  <c r="AB245" i="2"/>
  <c r="AA249" i="2"/>
  <c r="AC249" i="2"/>
  <c r="AB253" i="2"/>
  <c r="AA257" i="2"/>
  <c r="AC257" i="2"/>
  <c r="AB261" i="2"/>
  <c r="AA265" i="2"/>
  <c r="AC265" i="2"/>
  <c r="AB269" i="2"/>
  <c r="AA271" i="2"/>
  <c r="AC271" i="2"/>
  <c r="AB275" i="2"/>
  <c r="AA279" i="2"/>
  <c r="AC279" i="2"/>
  <c r="AB283" i="2"/>
  <c r="AA287" i="2"/>
  <c r="AC287" i="2"/>
  <c r="AB291" i="2"/>
  <c r="AA295" i="2"/>
  <c r="AC295" i="2"/>
  <c r="AB299" i="2"/>
  <c r="AA303" i="2"/>
  <c r="AC303" i="2"/>
  <c r="AA46" i="2"/>
  <c r="AC50" i="2"/>
  <c r="AB50" i="2"/>
  <c r="AA54" i="2"/>
  <c r="AC58" i="2"/>
  <c r="AB58" i="2"/>
  <c r="AA62" i="2"/>
  <c r="AC66" i="2"/>
  <c r="AB66" i="2"/>
  <c r="AA70" i="2"/>
  <c r="AC74" i="2"/>
  <c r="AB74" i="2"/>
  <c r="AA78" i="2"/>
  <c r="AB82" i="2"/>
  <c r="AA82" i="2"/>
  <c r="AC86" i="2"/>
  <c r="AB90" i="2"/>
  <c r="AA90" i="2"/>
  <c r="AC94" i="2"/>
  <c r="AB98" i="2"/>
  <c r="AA98" i="2"/>
  <c r="AC102" i="2"/>
  <c r="AB106" i="2"/>
  <c r="AA106" i="2"/>
  <c r="AC110" i="2"/>
  <c r="AB114" i="2"/>
  <c r="AA114" i="2"/>
  <c r="AC118" i="2"/>
  <c r="AB122" i="2"/>
  <c r="AA122" i="2"/>
  <c r="AC126" i="2"/>
  <c r="AA132" i="2"/>
  <c r="AB132" i="2"/>
  <c r="AC136" i="2"/>
  <c r="AB140" i="2"/>
  <c r="AA140" i="2"/>
  <c r="AC144" i="2"/>
  <c r="AB148" i="2"/>
  <c r="AA148" i="2"/>
  <c r="AC152" i="2"/>
  <c r="AB156" i="2"/>
  <c r="AA156" i="2"/>
  <c r="AC160" i="2"/>
  <c r="AB164" i="2"/>
  <c r="AA164" i="2"/>
  <c r="AC168" i="2"/>
  <c r="AB172" i="2"/>
  <c r="AA172" i="2"/>
  <c r="AC176" i="2"/>
  <c r="AB180" i="2"/>
  <c r="AA180" i="2"/>
  <c r="AC184" i="2"/>
  <c r="AB188" i="2"/>
  <c r="AA188" i="2"/>
  <c r="AC192" i="2"/>
  <c r="AB196" i="2"/>
  <c r="AA196" i="2"/>
  <c r="AC200" i="2"/>
  <c r="AB204" i="2"/>
  <c r="AA204" i="2"/>
  <c r="AC210" i="2"/>
  <c r="AB214" i="2"/>
  <c r="AA214" i="2"/>
  <c r="AC218" i="2"/>
  <c r="AB222" i="2"/>
  <c r="AA222" i="2"/>
  <c r="AC226" i="2"/>
  <c r="AB230" i="2"/>
  <c r="AA230" i="2"/>
  <c r="AC234" i="2"/>
  <c r="AB238" i="2"/>
  <c r="AA238" i="2"/>
  <c r="AC242" i="2"/>
  <c r="AB246" i="2"/>
  <c r="AA246" i="2"/>
  <c r="AC250" i="2"/>
  <c r="AB254" i="2"/>
  <c r="AA254" i="2"/>
  <c r="AC258" i="2"/>
  <c r="AB262" i="2"/>
  <c r="AA262" i="2"/>
  <c r="AC266" i="2"/>
  <c r="AB272" i="2"/>
  <c r="AA272" i="2"/>
  <c r="AC276" i="2"/>
  <c r="AB280" i="2"/>
  <c r="AA280" i="2"/>
  <c r="AC284" i="2"/>
  <c r="AB288" i="2"/>
  <c r="AA288" i="2"/>
  <c r="AC292" i="2"/>
  <c r="AB296" i="2"/>
  <c r="AA296" i="2"/>
  <c r="AC300" i="2"/>
  <c r="AB304" i="2"/>
  <c r="AA304" i="2"/>
  <c r="AC10" i="2"/>
  <c r="AB10" i="2"/>
  <c r="AA11" i="2"/>
  <c r="G11" i="2" s="1"/>
  <c r="AB12" i="2"/>
  <c r="AC11" i="2"/>
  <c r="I11" i="2" s="1"/>
  <c r="AA12" i="2"/>
  <c r="G12" i="2" s="1"/>
  <c r="AC12" i="2"/>
  <c r="I12" i="2" s="1"/>
  <c r="AB11" i="2"/>
  <c r="H11" i="2" s="1"/>
  <c r="AA10" i="2"/>
  <c r="G10" i="2" s="1"/>
  <c r="AA9" i="2"/>
  <c r="G9" i="2" s="1"/>
  <c r="AC9" i="2"/>
  <c r="AB9" i="2"/>
  <c r="AC8" i="2"/>
  <c r="I8" i="2" s="1"/>
  <c r="AB8" i="2"/>
  <c r="H8" i="2" s="1"/>
  <c r="AA8" i="2"/>
  <c r="G8" i="2" s="1"/>
  <c r="AC7" i="2"/>
  <c r="I7" i="2" s="1"/>
  <c r="L7" i="2"/>
  <c r="AA7" i="2"/>
  <c r="G7" i="2" s="1"/>
  <c r="AB7" i="2"/>
  <c r="H7" i="2" s="1"/>
  <c r="K7" i="2"/>
  <c r="A20" i="9" l="1"/>
  <c r="B16" i="5"/>
  <c r="A18" i="1"/>
  <c r="A22" i="10"/>
  <c r="A18" i="2"/>
  <c r="A17" i="1"/>
  <c r="A19" i="2"/>
  <c r="B17" i="5"/>
  <c r="B18" i="5" s="1"/>
  <c r="A19" i="1"/>
  <c r="A20" i="2"/>
  <c r="A22" i="9"/>
  <c r="A24" i="10"/>
  <c r="A21" i="9"/>
  <c r="A23" i="10"/>
  <c r="B19" i="5" l="1"/>
  <c r="B20" i="5" s="1"/>
  <c r="A21" i="2"/>
  <c r="A20" i="1"/>
  <c r="A23" i="9"/>
  <c r="A25" i="10"/>
  <c r="B21" i="5" l="1"/>
  <c r="B22" i="5" s="1"/>
  <c r="A21" i="1"/>
  <c r="A22" i="2"/>
  <c r="A24" i="9"/>
  <c r="A26" i="10"/>
  <c r="B23" i="5" l="1"/>
  <c r="A23" i="2"/>
  <c r="A22" i="1"/>
  <c r="A25" i="9"/>
  <c r="A27" i="10"/>
  <c r="B24" i="5" l="1"/>
  <c r="A24" i="2"/>
  <c r="A23" i="1"/>
  <c r="A26" i="9"/>
  <c r="A28" i="10"/>
  <c r="B25" i="5" l="1"/>
  <c r="B26" i="5" s="1"/>
  <c r="A24" i="1"/>
  <c r="A25" i="2"/>
  <c r="A27" i="9"/>
  <c r="A29" i="10"/>
  <c r="A26" i="2" l="1"/>
  <c r="A25" i="1"/>
  <c r="A28" i="9"/>
  <c r="A30" i="10"/>
  <c r="A27" i="2" l="1"/>
  <c r="A26" i="1"/>
  <c r="A29" i="9"/>
  <c r="A31" i="10"/>
  <c r="A27" i="1" l="1"/>
  <c r="A28" i="2"/>
  <c r="A30" i="9"/>
  <c r="A32" i="10"/>
  <c r="A29" i="2"/>
  <c r="A28" i="1" l="1"/>
  <c r="A31" i="9"/>
  <c r="A33" i="10"/>
  <c r="A30" i="2"/>
  <c r="A32" i="9" l="1"/>
  <c r="A34" i="10"/>
  <c r="B27" i="5"/>
  <c r="A31" i="2" s="1"/>
  <c r="A29" i="1"/>
  <c r="A30" i="1" l="1"/>
  <c r="A33" i="9"/>
  <c r="A35" i="10"/>
  <c r="B28" i="5"/>
  <c r="A32" i="2" s="1"/>
  <c r="A34" i="9" l="1"/>
  <c r="A36" i="10"/>
  <c r="B29" i="5"/>
  <c r="A33" i="2" s="1"/>
  <c r="A31" i="1"/>
  <c r="A32" i="1" l="1"/>
  <c r="A35" i="9"/>
  <c r="A37" i="10"/>
  <c r="B30" i="5"/>
  <c r="A34" i="2" s="1"/>
  <c r="A36" i="9" l="1"/>
  <c r="A38" i="10"/>
  <c r="B31" i="5"/>
  <c r="A35" i="2" s="1"/>
  <c r="A33" i="1"/>
  <c r="A34" i="1" l="1"/>
  <c r="A37" i="9"/>
  <c r="A39" i="10"/>
  <c r="B32" i="5"/>
  <c r="A36" i="2" s="1"/>
  <c r="A38" i="9" l="1"/>
  <c r="A40" i="10"/>
  <c r="B33" i="5"/>
  <c r="A37" i="2" s="1"/>
  <c r="A35" i="1"/>
  <c r="A36" i="1" l="1"/>
  <c r="A39" i="9"/>
  <c r="A41" i="10"/>
  <c r="B34" i="5"/>
  <c r="A38" i="2" s="1"/>
  <c r="A40" i="9" l="1"/>
  <c r="A42" i="10"/>
  <c r="B35" i="5"/>
  <c r="A39" i="2" s="1"/>
  <c r="A37" i="1"/>
  <c r="A38" i="1" l="1"/>
  <c r="A41" i="9"/>
  <c r="A43" i="10"/>
  <c r="B36" i="5"/>
  <c r="A40" i="2" s="1"/>
  <c r="A42" i="9" l="1"/>
  <c r="A44" i="10"/>
  <c r="B37" i="5"/>
  <c r="A41" i="2" s="1"/>
  <c r="A39" i="1"/>
  <c r="B38" i="5" l="1"/>
  <c r="A43" i="9"/>
  <c r="A45" i="10"/>
  <c r="A40" i="1"/>
  <c r="B39" i="5" l="1"/>
  <c r="A43" i="2" s="1"/>
  <c r="A42" i="2"/>
  <c r="A41" i="1"/>
  <c r="A44" i="9"/>
  <c r="A46" i="10"/>
  <c r="A42" i="1" l="1"/>
  <c r="A47" i="10"/>
  <c r="B40" i="5"/>
  <c r="A44" i="2" s="1"/>
  <c r="A45" i="9"/>
  <c r="A48" i="10" l="1"/>
  <c r="A43" i="1"/>
  <c r="B41" i="5"/>
  <c r="B42" i="5" s="1"/>
  <c r="A48" i="9" s="1"/>
  <c r="A46" i="9"/>
  <c r="A44" i="1" l="1"/>
  <c r="B43" i="5"/>
  <c r="A51" i="10" s="1"/>
  <c r="A45" i="1"/>
  <c r="A47" i="9"/>
  <c r="A45" i="2"/>
  <c r="A49" i="10"/>
  <c r="A46" i="2"/>
  <c r="A50" i="10"/>
  <c r="A46" i="1" l="1"/>
  <c r="A47" i="2"/>
  <c r="A49" i="9"/>
  <c r="B44" i="5"/>
  <c r="A47" i="1" s="1"/>
  <c r="B45" i="5" l="1"/>
  <c r="A53" i="10" s="1"/>
  <c r="A48" i="2"/>
  <c r="A52" i="10"/>
  <c r="A50" i="9"/>
  <c r="A49" i="2" l="1"/>
  <c r="A48" i="1"/>
  <c r="B46" i="5"/>
  <c r="A49" i="1" s="1"/>
  <c r="A51" i="9"/>
  <c r="A50" i="2" l="1"/>
  <c r="A54" i="10"/>
  <c r="A52" i="9"/>
  <c r="B47" i="5"/>
  <c r="A53" i="9" s="1"/>
  <c r="A50" i="1" l="1"/>
  <c r="B48" i="5"/>
  <c r="A54" i="9" s="1"/>
  <c r="A51" i="2"/>
  <c r="A55" i="10"/>
  <c r="A52" i="2"/>
  <c r="B49" i="5"/>
  <c r="A51" i="1"/>
  <c r="A56" i="10" l="1"/>
  <c r="B50" i="5"/>
  <c r="B51" i="5" s="1"/>
  <c r="A55" i="9"/>
  <c r="A57" i="10"/>
  <c r="A53" i="2"/>
  <c r="A52" i="1"/>
  <c r="A57" i="9" l="1"/>
  <c r="A59" i="10"/>
  <c r="A55" i="2"/>
  <c r="A54" i="1"/>
  <c r="A53" i="1"/>
  <c r="A56" i="9"/>
  <c r="A58" i="10"/>
  <c r="A54" i="2"/>
  <c r="B52" i="5"/>
  <c r="B53" i="5" l="1"/>
  <c r="B54" i="5" s="1"/>
  <c r="A58" i="9"/>
  <c r="A60" i="10"/>
  <c r="A56" i="2"/>
  <c r="A55" i="1"/>
  <c r="A60" i="9" l="1"/>
  <c r="A62" i="10"/>
  <c r="A58" i="2"/>
  <c r="A57" i="1"/>
  <c r="A56" i="1"/>
  <c r="A59" i="9"/>
  <c r="A57" i="2"/>
  <c r="A61" i="10"/>
  <c r="B55" i="5"/>
  <c r="B56" i="5" l="1"/>
  <c r="B57" i="5" s="1"/>
  <c r="A61" i="9"/>
  <c r="A63" i="10"/>
  <c r="A59" i="2"/>
  <c r="A58" i="1"/>
  <c r="A63" i="9" l="1"/>
  <c r="A61" i="2"/>
  <c r="A65" i="10"/>
  <c r="A60" i="1"/>
  <c r="A59" i="1"/>
  <c r="A62" i="9"/>
  <c r="A64" i="10"/>
  <c r="A60" i="2"/>
  <c r="B58" i="5"/>
  <c r="B59" i="5" l="1"/>
  <c r="B60" i="5" s="1"/>
  <c r="A64" i="9"/>
  <c r="A66" i="10"/>
  <c r="A62" i="2"/>
  <c r="A61" i="1"/>
  <c r="A66" i="9" l="1"/>
  <c r="A68" i="10"/>
  <c r="A64" i="2"/>
  <c r="A63" i="1"/>
  <c r="A62" i="1"/>
  <c r="A65" i="9"/>
  <c r="A67" i="10"/>
  <c r="A63" i="2"/>
  <c r="B61" i="5"/>
  <c r="B62" i="5" l="1"/>
  <c r="B63" i="5" s="1"/>
  <c r="A67" i="9"/>
  <c r="A69" i="10"/>
  <c r="A65" i="2"/>
  <c r="A64" i="1"/>
  <c r="A69" i="9" l="1"/>
  <c r="A71" i="10"/>
  <c r="A67" i="2"/>
  <c r="A66" i="1"/>
  <c r="A65" i="1"/>
  <c r="A68" i="9"/>
  <c r="A70" i="10"/>
  <c r="A66" i="2"/>
  <c r="B64" i="5"/>
  <c r="B65" i="5" l="1"/>
  <c r="B66" i="5" s="1"/>
  <c r="A70" i="9"/>
  <c r="A72" i="10"/>
  <c r="A68" i="2"/>
  <c r="A67" i="1"/>
  <c r="A72" i="9" l="1"/>
  <c r="A74" i="10"/>
  <c r="A70" i="2"/>
  <c r="A69" i="1"/>
  <c r="A71" i="9"/>
  <c r="A73" i="10"/>
  <c r="A69" i="2"/>
  <c r="A68" i="1"/>
  <c r="B67" i="5"/>
  <c r="B68" i="5" l="1"/>
  <c r="B69" i="5" s="1"/>
  <c r="A73" i="9"/>
  <c r="A75" i="10"/>
  <c r="A71" i="2"/>
  <c r="A70" i="1"/>
  <c r="A75" i="9" l="1"/>
  <c r="A73" i="2"/>
  <c r="A77" i="10"/>
  <c r="A72" i="1"/>
  <c r="A71" i="1"/>
  <c r="A74" i="9"/>
  <c r="A76" i="10"/>
  <c r="A72" i="2"/>
  <c r="B70" i="5"/>
  <c r="B71" i="5" l="1"/>
  <c r="B72" i="5" s="1"/>
  <c r="A76" i="9"/>
  <c r="A78" i="10"/>
  <c r="A74" i="2"/>
  <c r="A73" i="1"/>
  <c r="A78" i="9" l="1"/>
  <c r="A80" i="10"/>
  <c r="A76" i="2"/>
  <c r="A75" i="1"/>
  <c r="A74" i="1"/>
  <c r="A77" i="9"/>
  <c r="A79" i="10"/>
  <c r="A75" i="2"/>
  <c r="B73" i="5"/>
  <c r="B74" i="5" l="1"/>
  <c r="B75" i="5" s="1"/>
  <c r="A79" i="9"/>
  <c r="A81" i="10"/>
  <c r="A77" i="2"/>
  <c r="A76" i="1"/>
  <c r="A81" i="9" l="1"/>
  <c r="A83" i="10"/>
  <c r="A79" i="2"/>
  <c r="A78" i="1"/>
  <c r="A77" i="1"/>
  <c r="A82" i="10"/>
  <c r="A80" i="9"/>
  <c r="A78" i="2"/>
  <c r="B76" i="5"/>
  <c r="B77" i="5" l="1"/>
  <c r="B78" i="5" s="1"/>
  <c r="A82" i="9"/>
  <c r="A84" i="10"/>
  <c r="A80" i="2"/>
  <c r="A79" i="1"/>
  <c r="A84" i="9" l="1"/>
  <c r="A86" i="10"/>
  <c r="A82" i="2"/>
  <c r="A81" i="1"/>
  <c r="A80" i="1"/>
  <c r="A83" i="9"/>
  <c r="A85" i="10"/>
  <c r="A81" i="2"/>
  <c r="B79" i="5"/>
  <c r="A82" i="1" l="1"/>
  <c r="A85" i="9"/>
  <c r="A87" i="10"/>
  <c r="A83" i="2"/>
  <c r="B80" i="5"/>
  <c r="A86" i="9" l="1"/>
  <c r="A88" i="10"/>
  <c r="A84" i="2"/>
  <c r="B81" i="5"/>
  <c r="A83" i="1"/>
  <c r="A84" i="1" l="1"/>
  <c r="A87" i="9"/>
  <c r="A89" i="10"/>
  <c r="A85" i="2"/>
  <c r="B82" i="5"/>
  <c r="A88" i="9" l="1"/>
  <c r="A90" i="10"/>
  <c r="A86" i="2"/>
  <c r="A85" i="1"/>
  <c r="B83" i="5"/>
  <c r="B84" i="5" l="1"/>
  <c r="B85" i="5" s="1"/>
  <c r="A89" i="9"/>
  <c r="A91" i="10"/>
  <c r="A87" i="2"/>
  <c r="A86" i="1"/>
  <c r="A91" i="9" l="1"/>
  <c r="A89" i="2"/>
  <c r="A93" i="10"/>
  <c r="A88" i="1"/>
  <c r="A87" i="1"/>
  <c r="A90" i="9"/>
  <c r="A92" i="10"/>
  <c r="A88" i="2"/>
  <c r="B86" i="5"/>
  <c r="A89" i="1" l="1"/>
  <c r="A92" i="9"/>
  <c r="A94" i="10"/>
  <c r="A90" i="2"/>
  <c r="B87" i="5"/>
  <c r="A93" i="9" l="1"/>
  <c r="A95" i="10"/>
  <c r="A91" i="2"/>
  <c r="A90" i="1"/>
  <c r="B88" i="5"/>
  <c r="A91" i="1" l="1"/>
  <c r="A94" i="9"/>
  <c r="A96" i="10"/>
  <c r="A92" i="2"/>
  <c r="B89" i="5"/>
  <c r="A95" i="9" l="1"/>
  <c r="A93" i="2"/>
  <c r="A97" i="10"/>
  <c r="A92" i="1"/>
  <c r="B90" i="5"/>
  <c r="A93" i="1" l="1"/>
  <c r="A96" i="9"/>
  <c r="A98" i="10"/>
  <c r="A94" i="2"/>
  <c r="B91" i="5"/>
  <c r="A97" i="9" l="1"/>
  <c r="A95" i="2"/>
  <c r="A99" i="10"/>
  <c r="A94" i="1"/>
  <c r="B92" i="5"/>
  <c r="A95" i="1" l="1"/>
  <c r="A98" i="9"/>
  <c r="A100" i="10"/>
  <c r="A96" i="2"/>
  <c r="B93" i="5"/>
  <c r="A99" i="9" l="1"/>
  <c r="A101" i="10"/>
  <c r="A97" i="2"/>
  <c r="B94" i="5"/>
  <c r="A96" i="1"/>
  <c r="A97" i="1" l="1"/>
  <c r="A100" i="9"/>
  <c r="A102" i="10"/>
  <c r="A98" i="2"/>
  <c r="B95" i="5"/>
  <c r="A98" i="1" l="1"/>
  <c r="A101" i="9"/>
  <c r="A103" i="10"/>
  <c r="A99" i="2"/>
  <c r="B96" i="5"/>
  <c r="A99" i="1" l="1"/>
  <c r="A102" i="9"/>
  <c r="A104" i="10"/>
  <c r="A100" i="2"/>
  <c r="B97" i="5"/>
  <c r="A103" i="9" l="1"/>
  <c r="A105" i="10"/>
  <c r="A101" i="2"/>
  <c r="A100" i="1"/>
  <c r="B98" i="5"/>
  <c r="A101" i="1" l="1"/>
  <c r="A104" i="9"/>
  <c r="A106" i="10"/>
  <c r="A102" i="2"/>
  <c r="B99" i="5"/>
  <c r="A105" i="9" l="1"/>
  <c r="A107" i="10"/>
  <c r="A103" i="2"/>
  <c r="A102" i="1"/>
  <c r="B100" i="5"/>
  <c r="B101" i="5" s="1"/>
  <c r="A107" i="9" l="1"/>
  <c r="A105" i="2"/>
  <c r="A109" i="10"/>
  <c r="A104" i="1"/>
  <c r="A103" i="1"/>
  <c r="A106" i="9"/>
  <c r="A108" i="10"/>
  <c r="A104" i="2"/>
  <c r="B102" i="5"/>
  <c r="A105" i="1" l="1"/>
  <c r="A108" i="9"/>
  <c r="A110" i="10"/>
  <c r="A106" i="2"/>
  <c r="B103" i="5"/>
  <c r="A109" i="9" l="1"/>
  <c r="A111" i="10"/>
  <c r="A107" i="2"/>
  <c r="B104" i="5"/>
  <c r="A106" i="1"/>
  <c r="A107" i="1" l="1"/>
  <c r="A110" i="9"/>
  <c r="A112" i="10"/>
  <c r="A108" i="2"/>
  <c r="B105" i="5"/>
  <c r="A108" i="1" l="1"/>
  <c r="A111" i="9"/>
  <c r="A113" i="10"/>
  <c r="A109" i="2"/>
  <c r="B106" i="5"/>
  <c r="A109" i="1" l="1"/>
  <c r="A112" i="9"/>
  <c r="A114" i="10"/>
  <c r="A110" i="2"/>
  <c r="B107" i="5"/>
  <c r="A110" i="1" l="1"/>
  <c r="A113" i="9"/>
  <c r="A115" i="10"/>
  <c r="A111" i="2"/>
  <c r="B108" i="5"/>
  <c r="A111" i="1" l="1"/>
  <c r="A114" i="9"/>
  <c r="A116" i="10"/>
  <c r="A112" i="2"/>
  <c r="B109" i="5"/>
  <c r="A115" i="9" l="1"/>
  <c r="A117" i="10"/>
  <c r="A113" i="2"/>
  <c r="A112" i="1"/>
  <c r="B110" i="5"/>
  <c r="B111" i="5" s="1"/>
  <c r="A117" i="9" l="1"/>
  <c r="A119" i="10"/>
  <c r="A115" i="2"/>
  <c r="A114" i="1"/>
  <c r="A116" i="9"/>
  <c r="A118" i="10"/>
  <c r="A114" i="2"/>
  <c r="A113" i="1"/>
  <c r="B112" i="5"/>
  <c r="A118" i="9" l="1"/>
  <c r="A120" i="10"/>
  <c r="A116" i="2"/>
  <c r="A115" i="1"/>
  <c r="B113" i="5"/>
  <c r="A119" i="9" l="1"/>
  <c r="A121" i="10"/>
  <c r="A117" i="2"/>
  <c r="A116" i="1"/>
  <c r="B114" i="5"/>
  <c r="A120" i="9" l="1"/>
  <c r="A122" i="10"/>
  <c r="A118" i="2"/>
  <c r="A117" i="1"/>
  <c r="B115" i="5"/>
  <c r="A121" i="9" l="1"/>
  <c r="A123" i="10"/>
  <c r="A119" i="2"/>
  <c r="A118" i="1"/>
  <c r="B116" i="5"/>
  <c r="A122" i="9" l="1"/>
  <c r="A124" i="10"/>
  <c r="A120" i="2"/>
  <c r="A119" i="1"/>
  <c r="B117" i="5"/>
  <c r="B118" i="5" l="1"/>
  <c r="B119" i="5" s="1"/>
  <c r="A123" i="9"/>
  <c r="A121" i="2"/>
  <c r="A125" i="10"/>
  <c r="A120" i="1"/>
  <c r="A125" i="9" l="1"/>
  <c r="A127" i="10"/>
  <c r="A123" i="2"/>
  <c r="A122" i="1"/>
  <c r="A124" i="9"/>
  <c r="A126" i="10"/>
  <c r="A122" i="2"/>
  <c r="A121" i="1"/>
  <c r="B120" i="5"/>
  <c r="B121" i="5" s="1"/>
  <c r="B122" i="5" l="1"/>
  <c r="B123" i="5" s="1"/>
  <c r="A127" i="9"/>
  <c r="A125" i="2"/>
  <c r="A129" i="10"/>
  <c r="A124" i="1"/>
  <c r="A126" i="9"/>
  <c r="A128" i="10"/>
  <c r="A124" i="2"/>
  <c r="A123" i="1"/>
  <c r="B124" i="5" l="1"/>
  <c r="B125" i="5" s="1"/>
  <c r="A129" i="9"/>
  <c r="A131" i="10"/>
  <c r="A127" i="2"/>
  <c r="A126" i="1"/>
  <c r="A128" i="9"/>
  <c r="A130" i="10"/>
  <c r="A126" i="2"/>
  <c r="A125" i="1"/>
  <c r="B126" i="5" l="1"/>
  <c r="A130" i="9"/>
  <c r="A132" i="10"/>
  <c r="A128" i="2"/>
  <c r="A127" i="1"/>
  <c r="B127" i="5" l="1"/>
  <c r="A128" i="1"/>
  <c r="A131" i="9"/>
  <c r="A133" i="10"/>
  <c r="A129" i="2"/>
  <c r="B128" i="5" l="1"/>
  <c r="A129" i="1"/>
  <c r="A132" i="9"/>
  <c r="A134" i="10"/>
  <c r="A130" i="2"/>
  <c r="B129" i="5" l="1"/>
  <c r="A130" i="1"/>
  <c r="A133" i="9"/>
  <c r="A135" i="10"/>
  <c r="A131" i="2"/>
  <c r="B130" i="5" l="1"/>
  <c r="B131" i="5" s="1"/>
  <c r="A134" i="9"/>
  <c r="A136" i="10"/>
  <c r="A132" i="2"/>
  <c r="A131" i="1"/>
  <c r="B132" i="5" l="1"/>
  <c r="B133" i="5" s="1"/>
  <c r="A136" i="9"/>
  <c r="A138" i="10"/>
  <c r="A134" i="2"/>
  <c r="A133" i="1"/>
  <c r="A132" i="1"/>
  <c r="A135" i="9"/>
  <c r="A137" i="10"/>
  <c r="A133" i="2"/>
  <c r="B134" i="5" l="1"/>
  <c r="A134" i="1"/>
  <c r="A137" i="9"/>
  <c r="A139" i="10"/>
  <c r="A135" i="2"/>
  <c r="B135" i="5" l="1"/>
  <c r="A138" i="9"/>
  <c r="A140" i="10"/>
  <c r="A136" i="2"/>
  <c r="A135" i="1"/>
  <c r="B136" i="5" l="1"/>
  <c r="A136" i="1"/>
  <c r="A139" i="9"/>
  <c r="A137" i="2"/>
  <c r="A141" i="10"/>
  <c r="B137" i="5" l="1"/>
  <c r="A140" i="9"/>
  <c r="A142" i="10"/>
  <c r="A138" i="2"/>
  <c r="A137" i="1"/>
  <c r="B138" i="5" l="1"/>
  <c r="A141" i="9"/>
  <c r="A143" i="10"/>
  <c r="A139" i="2"/>
  <c r="A138" i="1"/>
  <c r="B139" i="5" l="1"/>
  <c r="A143" i="9"/>
  <c r="A145" i="10"/>
  <c r="A141" i="2"/>
  <c r="A140" i="1"/>
  <c r="A142" i="9"/>
  <c r="A144" i="10"/>
  <c r="A140" i="2"/>
  <c r="A139" i="1"/>
  <c r="B140" i="5" l="1"/>
  <c r="B141" i="5" s="1"/>
  <c r="A146" i="10"/>
  <c r="A144" i="9"/>
  <c r="A142" i="2"/>
  <c r="A141" i="1"/>
  <c r="B142" i="5" l="1"/>
  <c r="B143" i="5" s="1"/>
  <c r="A145" i="9"/>
  <c r="A147" i="10"/>
  <c r="A143" i="2"/>
  <c r="A142" i="1"/>
  <c r="B144" i="5" l="1"/>
  <c r="A146" i="9"/>
  <c r="A148" i="10"/>
  <c r="A144" i="2"/>
  <c r="A143" i="1"/>
  <c r="B145" i="5" l="1"/>
  <c r="A147" i="9"/>
  <c r="A149" i="10"/>
  <c r="A145" i="2"/>
  <c r="A144" i="1"/>
  <c r="B146" i="5" l="1"/>
  <c r="A148" i="9"/>
  <c r="A150" i="10"/>
  <c r="A146" i="2"/>
  <c r="A145" i="1"/>
  <c r="B147" i="5" l="1"/>
  <c r="B148" i="5" s="1"/>
  <c r="B149" i="5" s="1"/>
  <c r="A146" i="1"/>
  <c r="A149" i="9"/>
  <c r="A151" i="10"/>
  <c r="A147" i="2"/>
  <c r="A150" i="9" l="1"/>
  <c r="A148" i="2"/>
  <c r="A152" i="10"/>
  <c r="A147" i="1"/>
  <c r="A148" i="1" l="1"/>
  <c r="A151" i="9"/>
  <c r="A153" i="10"/>
  <c r="A149" i="2"/>
  <c r="A152" i="9" l="1"/>
  <c r="A154" i="10"/>
  <c r="A150" i="2"/>
  <c r="A149" i="1"/>
  <c r="A153" i="9" l="1"/>
  <c r="A155" i="10"/>
  <c r="A151" i="2"/>
  <c r="A150" i="1"/>
  <c r="B150" i="5" l="1"/>
  <c r="B151" i="5" s="1"/>
  <c r="A155" i="9"/>
  <c r="A153" i="2"/>
  <c r="A157" i="10"/>
  <c r="A152" i="1"/>
  <c r="A154" i="9"/>
  <c r="A156" i="10"/>
  <c r="A152" i="2"/>
  <c r="A151" i="1"/>
  <c r="A157" i="9" l="1"/>
  <c r="A159" i="10"/>
  <c r="A155" i="2"/>
  <c r="A154" i="1"/>
  <c r="A156" i="9"/>
  <c r="A158" i="10"/>
  <c r="A154" i="2"/>
  <c r="A153" i="1"/>
  <c r="B152" i="5"/>
  <c r="B153" i="5" l="1"/>
  <c r="A158" i="9"/>
  <c r="A160" i="10"/>
  <c r="A156" i="2"/>
  <c r="B154" i="5"/>
  <c r="A155" i="1"/>
  <c r="A160" i="9" l="1"/>
  <c r="A162" i="10"/>
  <c r="A158" i="2"/>
  <c r="A157" i="1"/>
  <c r="A159" i="9"/>
  <c r="A157" i="2"/>
  <c r="A161" i="10"/>
  <c r="A156" i="1"/>
  <c r="B155" i="5"/>
  <c r="B156" i="5" l="1"/>
  <c r="B157" i="5" s="1"/>
  <c r="A161" i="9"/>
  <c r="A163" i="10"/>
  <c r="A159" i="2"/>
  <c r="A158" i="1"/>
  <c r="A163" i="9" l="1"/>
  <c r="A165" i="10"/>
  <c r="A161" i="2"/>
  <c r="A160" i="1"/>
  <c r="A162" i="9"/>
  <c r="A164" i="10"/>
  <c r="A160" i="2"/>
  <c r="A159" i="1"/>
  <c r="B158" i="5"/>
  <c r="B159" i="5" l="1"/>
  <c r="B160" i="5" s="1"/>
  <c r="A164" i="9"/>
  <c r="A166" i="10"/>
  <c r="A162" i="2"/>
  <c r="A161" i="1"/>
  <c r="A166" i="9" l="1"/>
  <c r="A168" i="10"/>
  <c r="A164" i="2"/>
  <c r="A163" i="1"/>
  <c r="A165" i="9"/>
  <c r="A167" i="10"/>
  <c r="A163" i="2"/>
  <c r="A162" i="1"/>
  <c r="B161" i="5"/>
  <c r="B162" i="5" l="1"/>
  <c r="B163" i="5" s="1"/>
  <c r="A167" i="9"/>
  <c r="A169" i="10"/>
  <c r="A165" i="2"/>
  <c r="A164" i="1"/>
  <c r="A169" i="9" l="1"/>
  <c r="A171" i="10"/>
  <c r="A167" i="2"/>
  <c r="A166" i="1"/>
  <c r="A168" i="9"/>
  <c r="A170" i="10"/>
  <c r="A166" i="2"/>
  <c r="A165" i="1"/>
  <c r="B164" i="5"/>
  <c r="B165" i="5" l="1"/>
  <c r="A170" i="9"/>
  <c r="A172" i="10"/>
  <c r="A168" i="2"/>
  <c r="B166" i="5"/>
  <c r="A167" i="1"/>
  <c r="A169" i="1" l="1"/>
  <c r="A172" i="9"/>
  <c r="A174" i="10"/>
  <c r="A170" i="2"/>
  <c r="A168" i="1"/>
  <c r="A171" i="9"/>
  <c r="A169" i="2"/>
  <c r="A173" i="10"/>
  <c r="B167" i="5"/>
  <c r="A170" i="1" l="1"/>
  <c r="A173" i="9"/>
  <c r="A175" i="10"/>
  <c r="A171" i="2"/>
  <c r="B168" i="5"/>
  <c r="A171" i="1" l="1"/>
  <c r="A174" i="9"/>
  <c r="A176" i="10"/>
  <c r="A172" i="2"/>
  <c r="B169" i="5"/>
  <c r="A172" i="1" l="1"/>
  <c r="A175" i="9"/>
  <c r="A177" i="10"/>
  <c r="A173" i="2"/>
  <c r="B170" i="5"/>
  <c r="A173" i="1" l="1"/>
  <c r="A176" i="9"/>
  <c r="A178" i="10"/>
  <c r="A174" i="2"/>
  <c r="B171" i="5"/>
  <c r="A174" i="1" l="1"/>
  <c r="A177" i="9"/>
  <c r="A179" i="10"/>
  <c r="A175" i="2"/>
  <c r="B172" i="5"/>
  <c r="A175" i="1" l="1"/>
  <c r="A178" i="9"/>
  <c r="A180" i="10"/>
  <c r="A176" i="2"/>
  <c r="B173" i="5"/>
  <c r="A176" i="1" l="1"/>
  <c r="A179" i="9"/>
  <c r="A181" i="10"/>
  <c r="A177" i="2"/>
  <c r="B174" i="5"/>
  <c r="A177" i="1" l="1"/>
  <c r="A180" i="9"/>
  <c r="A182" i="10"/>
  <c r="A178" i="2"/>
  <c r="B175" i="5"/>
  <c r="A178" i="1" l="1"/>
  <c r="A181" i="9"/>
  <c r="A183" i="10"/>
  <c r="A179" i="2"/>
  <c r="B176" i="5"/>
  <c r="A179" i="1" l="1"/>
  <c r="A182" i="9"/>
  <c r="A180" i="2"/>
  <c r="A184" i="10"/>
  <c r="B177" i="5"/>
  <c r="A180" i="1" l="1"/>
  <c r="A183" i="9"/>
  <c r="A185" i="10"/>
  <c r="A181" i="2"/>
  <c r="B178" i="5"/>
  <c r="A181" i="1" l="1"/>
  <c r="A184" i="9"/>
  <c r="A186" i="10"/>
  <c r="A182" i="2"/>
  <c r="B179" i="5"/>
  <c r="A182" i="1" l="1"/>
  <c r="A185" i="9"/>
  <c r="A187" i="10"/>
  <c r="A183" i="2"/>
  <c r="B180" i="5"/>
  <c r="B181" i="5" l="1"/>
  <c r="A186" i="9"/>
  <c r="A188" i="10"/>
  <c r="A184" i="2"/>
  <c r="B182" i="5"/>
  <c r="A183" i="1"/>
  <c r="A188" i="9" l="1"/>
  <c r="A190" i="10"/>
  <c r="A186" i="2"/>
  <c r="A185" i="1"/>
  <c r="A187" i="9"/>
  <c r="A185" i="2"/>
  <c r="A189" i="10"/>
  <c r="A184" i="1"/>
  <c r="B183" i="5"/>
  <c r="A189" i="9" l="1"/>
  <c r="A191" i="10"/>
  <c r="A187" i="2"/>
  <c r="A186" i="1"/>
  <c r="B184" i="5"/>
  <c r="A190" i="9" l="1"/>
  <c r="A192" i="10"/>
  <c r="A188" i="2"/>
  <c r="A187" i="1"/>
  <c r="B185" i="5"/>
  <c r="A191" i="9" l="1"/>
  <c r="A189" i="2"/>
  <c r="A193" i="10"/>
  <c r="A188" i="1"/>
  <c r="B186" i="5"/>
  <c r="A192" i="9" l="1"/>
  <c r="A194" i="10"/>
  <c r="A190" i="2"/>
  <c r="A189" i="1"/>
  <c r="B187" i="5"/>
  <c r="A193" i="9" l="1"/>
  <c r="A195" i="10"/>
  <c r="A191" i="2"/>
  <c r="A190" i="1"/>
  <c r="B188" i="5"/>
  <c r="A194" i="9" l="1"/>
  <c r="A196" i="10"/>
  <c r="A192" i="2"/>
  <c r="A191" i="1"/>
  <c r="B189" i="5"/>
  <c r="A195" i="9" l="1"/>
  <c r="A197" i="10"/>
  <c r="A193" i="2"/>
  <c r="A192" i="1"/>
  <c r="B190" i="5"/>
  <c r="B191" i="5" l="1"/>
  <c r="A196" i="9"/>
  <c r="A198" i="10"/>
  <c r="A194" i="2"/>
  <c r="B192" i="5"/>
  <c r="A193" i="1"/>
  <c r="A198" i="9" l="1"/>
  <c r="A200" i="10"/>
  <c r="A196" i="2"/>
  <c r="A195" i="1"/>
  <c r="A197" i="9"/>
  <c r="A199" i="10"/>
  <c r="A195" i="2"/>
  <c r="A194" i="1"/>
  <c r="B193" i="5"/>
  <c r="A199" i="9" l="1"/>
  <c r="A201" i="10"/>
  <c r="A197" i="2"/>
  <c r="A196" i="1"/>
  <c r="B194" i="5"/>
  <c r="A200" i="9" l="1"/>
  <c r="A202" i="10"/>
  <c r="A198" i="2"/>
  <c r="A197" i="1"/>
  <c r="B195" i="5"/>
  <c r="A201" i="9" l="1"/>
  <c r="A203" i="10"/>
  <c r="A199" i="2"/>
  <c r="A198" i="1"/>
  <c r="B196" i="5"/>
  <c r="B197" i="5" l="1"/>
  <c r="A202" i="9"/>
  <c r="A204" i="10"/>
  <c r="A200" i="2"/>
  <c r="B198" i="5"/>
  <c r="A199" i="1"/>
  <c r="B199" i="5" l="1"/>
  <c r="B200" i="5" s="1"/>
  <c r="A204" i="9"/>
  <c r="A206" i="10"/>
  <c r="A202" i="2"/>
  <c r="A201" i="1"/>
  <c r="A203" i="9"/>
  <c r="A201" i="2"/>
  <c r="A205" i="10"/>
  <c r="A200" i="1"/>
  <c r="A206" i="9" l="1"/>
  <c r="A208" i="10"/>
  <c r="A204" i="2"/>
  <c r="A203" i="1"/>
  <c r="A202" i="1"/>
  <c r="A205" i="9"/>
  <c r="A207" i="10"/>
  <c r="A203" i="2"/>
  <c r="B201" i="5"/>
  <c r="A204" i="1" l="1"/>
  <c r="A207" i="9"/>
  <c r="A209" i="10"/>
  <c r="A205" i="2"/>
  <c r="B202" i="5"/>
  <c r="A205" i="1" l="1"/>
  <c r="A210" i="10"/>
  <c r="A208" i="9"/>
  <c r="A206" i="2"/>
  <c r="B203" i="5"/>
  <c r="A206" i="1" l="1"/>
  <c r="A209" i="9"/>
  <c r="A211" i="10"/>
  <c r="A207" i="2"/>
  <c r="B204" i="5"/>
  <c r="A207" i="1" l="1"/>
  <c r="A210" i="9"/>
  <c r="A212" i="10"/>
  <c r="A208" i="2"/>
  <c r="B205" i="5"/>
  <c r="A208" i="1" l="1"/>
  <c r="A211" i="9"/>
  <c r="A213" i="10"/>
  <c r="A209" i="2"/>
  <c r="B206" i="5"/>
  <c r="A209" i="1" l="1"/>
  <c r="A212" i="9"/>
  <c r="A214" i="10"/>
  <c r="A210" i="2"/>
  <c r="B207" i="5"/>
  <c r="A213" i="9" l="1"/>
  <c r="A215" i="10"/>
  <c r="A211" i="2"/>
  <c r="A210" i="1"/>
  <c r="B208" i="5"/>
  <c r="A211" i="1" l="1"/>
  <c r="A214" i="9"/>
  <c r="A216" i="10"/>
  <c r="A212" i="2"/>
  <c r="B209" i="5"/>
  <c r="B210" i="5" l="1"/>
  <c r="B211" i="5" s="1"/>
  <c r="A215" i="9"/>
  <c r="A217" i="10"/>
  <c r="A213" i="2"/>
  <c r="A212" i="1"/>
  <c r="A217" i="9" l="1"/>
  <c r="A219" i="10"/>
  <c r="A215" i="2"/>
  <c r="A214" i="1"/>
  <c r="A216" i="9"/>
  <c r="A218" i="10"/>
  <c r="A214" i="2"/>
  <c r="B212" i="5"/>
  <c r="A213" i="1"/>
  <c r="A215" i="1" l="1"/>
  <c r="A218" i="9"/>
  <c r="A220" i="10"/>
  <c r="A216" i="2"/>
  <c r="B213" i="5"/>
  <c r="A219" i="9" l="1"/>
  <c r="A217" i="2"/>
  <c r="A221" i="10"/>
  <c r="A216" i="1"/>
  <c r="B214" i="5"/>
  <c r="B215" i="5" l="1"/>
  <c r="A220" i="9"/>
  <c r="A222" i="10"/>
  <c r="A218" i="2"/>
  <c r="B216" i="5"/>
  <c r="A217" i="1"/>
  <c r="B217" i="5" l="1"/>
  <c r="A222" i="9"/>
  <c r="A224" i="10"/>
  <c r="A220" i="2"/>
  <c r="B218" i="5"/>
  <c r="A219" i="1"/>
  <c r="A221" i="9"/>
  <c r="A223" i="10"/>
  <c r="A219" i="2"/>
  <c r="A218" i="1"/>
  <c r="A221" i="1" l="1"/>
  <c r="A224" i="9"/>
  <c r="A226" i="10"/>
  <c r="A222" i="2"/>
  <c r="A220" i="1"/>
  <c r="A223" i="9"/>
  <c r="A221" i="2"/>
  <c r="A225" i="10"/>
  <c r="B219" i="5"/>
  <c r="A225" i="9" l="1"/>
  <c r="A227" i="10"/>
  <c r="A223" i="2"/>
  <c r="A222" i="1"/>
  <c r="B220" i="5"/>
  <c r="B221" i="5" l="1"/>
  <c r="A226" i="9"/>
  <c r="A228" i="10"/>
  <c r="A224" i="2"/>
  <c r="B222" i="5"/>
  <c r="A223" i="1"/>
  <c r="A225" i="1" l="1"/>
  <c r="A228" i="9"/>
  <c r="A230" i="10"/>
  <c r="A226" i="2"/>
  <c r="A227" i="9"/>
  <c r="A229" i="10"/>
  <c r="A225" i="2"/>
  <c r="A224" i="1"/>
  <c r="B223" i="5"/>
  <c r="B224" i="5" l="1"/>
  <c r="B225" i="5" s="1"/>
  <c r="A229" i="9"/>
  <c r="A231" i="10"/>
  <c r="A227" i="2"/>
  <c r="A226" i="1"/>
  <c r="A231" i="9" l="1"/>
  <c r="A233" i="10"/>
  <c r="A229" i="2"/>
  <c r="A228" i="1"/>
  <c r="A227" i="1"/>
  <c r="A230" i="9"/>
  <c r="A232" i="10"/>
  <c r="A228" i="2"/>
  <c r="B226" i="5"/>
  <c r="B227" i="5" l="1"/>
  <c r="A232" i="9"/>
  <c r="A234" i="10"/>
  <c r="A230" i="2"/>
  <c r="B228" i="5"/>
  <c r="A229" i="1"/>
  <c r="B229" i="5" l="1"/>
  <c r="A234" i="9"/>
  <c r="A236" i="10"/>
  <c r="A232" i="2"/>
  <c r="B230" i="5"/>
  <c r="A231" i="1"/>
  <c r="A233" i="9"/>
  <c r="A235" i="10"/>
  <c r="A231" i="2"/>
  <c r="A230" i="1"/>
  <c r="B231" i="5" l="1"/>
  <c r="A236" i="9"/>
  <c r="A238" i="10"/>
  <c r="A234" i="2"/>
  <c r="B232" i="5"/>
  <c r="A233" i="1"/>
  <c r="A235" i="9"/>
  <c r="A233" i="2"/>
  <c r="A237" i="10"/>
  <c r="A232" i="1"/>
  <c r="A238" i="9" l="1"/>
  <c r="A240" i="10"/>
  <c r="A236" i="2"/>
  <c r="A235" i="1"/>
  <c r="A237" i="9"/>
  <c r="A239" i="10"/>
  <c r="A235" i="2"/>
  <c r="A234" i="1"/>
  <c r="B233" i="5"/>
  <c r="A239" i="9" l="1"/>
  <c r="A241" i="10"/>
  <c r="A237" i="2"/>
  <c r="A236" i="1"/>
  <c r="B234" i="5"/>
  <c r="A240" i="9" l="1"/>
  <c r="A242" i="10"/>
  <c r="A238" i="2"/>
  <c r="A237" i="1"/>
  <c r="B235" i="5"/>
  <c r="A241" i="9" l="1"/>
  <c r="A243" i="10"/>
  <c r="A239" i="2"/>
  <c r="A238" i="1"/>
  <c r="B236" i="5"/>
  <c r="A242" i="9" l="1"/>
  <c r="A244" i="10"/>
  <c r="A240" i="2"/>
  <c r="A239" i="1"/>
  <c r="B237" i="5"/>
  <c r="A243" i="9" l="1"/>
  <c r="A245" i="10"/>
  <c r="A241" i="2"/>
  <c r="A240" i="1"/>
  <c r="B238" i="5"/>
  <c r="A241" i="1" l="1"/>
  <c r="A244" i="9"/>
  <c r="A246" i="10"/>
  <c r="A242" i="2"/>
  <c r="B239" i="5"/>
  <c r="A245" i="9" l="1"/>
  <c r="A247" i="10"/>
  <c r="A243" i="2"/>
  <c r="A242" i="1"/>
  <c r="B240" i="5"/>
  <c r="B241" i="5" l="1"/>
  <c r="A246" i="9"/>
  <c r="A248" i="10"/>
  <c r="A244" i="2"/>
  <c r="B242" i="5"/>
  <c r="A243" i="1"/>
  <c r="A248" i="9" l="1"/>
  <c r="A250" i="10"/>
  <c r="A246" i="2"/>
  <c r="A245" i="1"/>
  <c r="A247" i="9"/>
  <c r="A249" i="10"/>
  <c r="A245" i="2"/>
  <c r="A244" i="1"/>
  <c r="B243" i="5"/>
  <c r="A249" i="9" l="1"/>
  <c r="A251" i="10"/>
  <c r="A247" i="2"/>
  <c r="A246" i="1"/>
  <c r="B244" i="5"/>
  <c r="A250" i="9" l="1"/>
  <c r="A252" i="10"/>
  <c r="A248" i="2"/>
  <c r="A247" i="1"/>
  <c r="B245" i="5"/>
  <c r="A251" i="9" l="1"/>
  <c r="A249" i="2"/>
  <c r="A253" i="10"/>
  <c r="A248" i="1"/>
  <c r="B246" i="5"/>
  <c r="A252" i="9" l="1"/>
  <c r="A254" i="10"/>
  <c r="A250" i="2"/>
  <c r="A249" i="1"/>
  <c r="B247" i="5"/>
  <c r="A253" i="9" l="1"/>
  <c r="A255" i="10"/>
  <c r="A251" i="2"/>
  <c r="A250" i="1"/>
  <c r="B248" i="5"/>
  <c r="A254" i="9" l="1"/>
  <c r="A256" i="10"/>
  <c r="A252" i="2"/>
  <c r="A251" i="1"/>
  <c r="B249" i="5"/>
  <c r="B250" i="5" l="1"/>
  <c r="B251" i="5" s="1"/>
  <c r="A255" i="9"/>
  <c r="A253" i="2"/>
  <c r="A257" i="10"/>
  <c r="A252" i="1"/>
  <c r="A257" i="9" l="1"/>
  <c r="A259" i="10"/>
  <c r="A255" i="2"/>
  <c r="A254" i="1"/>
  <c r="A256" i="9"/>
  <c r="A258" i="10"/>
  <c r="A254" i="2"/>
  <c r="A253" i="1"/>
  <c r="B252" i="5"/>
  <c r="B253" i="5" s="1"/>
  <c r="A256" i="1" l="1"/>
  <c r="A259" i="9"/>
  <c r="A261" i="10"/>
  <c r="A257" i="2"/>
  <c r="A258" i="9"/>
  <c r="A260" i="10"/>
  <c r="A256" i="2"/>
  <c r="A255" i="1"/>
  <c r="B254" i="5"/>
  <c r="B255" i="5" l="1"/>
  <c r="B256" i="5" s="1"/>
  <c r="A260" i="9"/>
  <c r="A262" i="10"/>
  <c r="A258" i="2"/>
  <c r="A257" i="1"/>
  <c r="A262" i="9" l="1"/>
  <c r="A264" i="10"/>
  <c r="A260" i="2"/>
  <c r="A259" i="1"/>
  <c r="A258" i="1"/>
  <c r="A261" i="9"/>
  <c r="A263" i="10"/>
  <c r="A259" i="2"/>
  <c r="B257" i="5"/>
  <c r="A260" i="1" l="1"/>
  <c r="A263" i="9"/>
  <c r="A265" i="10"/>
  <c r="A261" i="2"/>
  <c r="B258" i="5"/>
  <c r="A264" i="9" l="1"/>
  <c r="A266" i="10"/>
  <c r="A262" i="2"/>
  <c r="A261" i="1"/>
  <c r="B259" i="5"/>
  <c r="A262" i="1" l="1"/>
  <c r="A267" i="10"/>
  <c r="A265" i="9"/>
  <c r="A263" i="2"/>
  <c r="B260" i="5"/>
  <c r="A268" i="10" l="1"/>
  <c r="A266" i="9"/>
  <c r="A264" i="2"/>
  <c r="A263" i="1"/>
  <c r="B261" i="5"/>
  <c r="B262" i="5" s="1"/>
  <c r="A268" i="9" l="1"/>
  <c r="A270" i="10"/>
  <c r="A266" i="2"/>
  <c r="A265" i="1"/>
  <c r="A264" i="1"/>
  <c r="A267" i="9"/>
  <c r="A265" i="2"/>
  <c r="A269" i="10"/>
  <c r="B263" i="5"/>
  <c r="B264" i="5" s="1"/>
  <c r="A270" i="9" l="1"/>
  <c r="A272" i="10"/>
  <c r="A268" i="2"/>
  <c r="A267" i="1"/>
  <c r="A266" i="1"/>
  <c r="A269" i="9"/>
  <c r="A271" i="10"/>
  <c r="A267" i="2"/>
  <c r="B265" i="5"/>
  <c r="B266" i="5" s="1"/>
  <c r="A272" i="9" l="1"/>
  <c r="A274" i="10"/>
  <c r="A270" i="2"/>
  <c r="A269" i="1"/>
  <c r="A268" i="1"/>
  <c r="A271" i="9"/>
  <c r="A273" i="10"/>
  <c r="A269" i="2"/>
  <c r="B267" i="5"/>
  <c r="A270" i="1" l="1"/>
  <c r="A273" i="9"/>
  <c r="A275" i="10"/>
  <c r="A271" i="2"/>
  <c r="B268" i="5"/>
  <c r="A274" i="9" l="1"/>
  <c r="A276" i="10"/>
  <c r="A272" i="2"/>
  <c r="A271" i="1"/>
  <c r="B269" i="5"/>
  <c r="A272" i="1" l="1"/>
  <c r="A275" i="9"/>
  <c r="A277" i="10"/>
  <c r="A273" i="2"/>
  <c r="B270" i="5"/>
  <c r="A276" i="9" l="1"/>
  <c r="A278" i="10"/>
  <c r="A274" i="2"/>
  <c r="A273" i="1"/>
  <c r="B271" i="5"/>
  <c r="A274" i="1" l="1"/>
  <c r="A277" i="9"/>
  <c r="A279" i="10"/>
  <c r="A275" i="2"/>
  <c r="B272" i="5"/>
  <c r="A278" i="9" l="1"/>
  <c r="A276" i="2"/>
  <c r="A280" i="10"/>
  <c r="A275" i="1"/>
  <c r="B273" i="5"/>
  <c r="B274" i="5" s="1"/>
  <c r="A280" i="9" l="1"/>
  <c r="A282" i="10"/>
  <c r="A278" i="2"/>
  <c r="A277" i="1"/>
  <c r="A276" i="1"/>
  <c r="A279" i="9"/>
  <c r="A281" i="10"/>
  <c r="A277" i="2"/>
  <c r="B275" i="5"/>
  <c r="B276" i="5" s="1"/>
  <c r="A282" i="9" l="1"/>
  <c r="A284" i="10"/>
  <c r="A280" i="2"/>
  <c r="A279" i="1"/>
  <c r="A278" i="1"/>
  <c r="A281" i="9"/>
  <c r="A283" i="10"/>
  <c r="A279" i="2"/>
  <c r="B277" i="5"/>
  <c r="B278" i="5" s="1"/>
  <c r="A284" i="9" l="1"/>
  <c r="A286" i="10"/>
  <c r="A282" i="2"/>
  <c r="A281" i="1"/>
  <c r="A280" i="1"/>
  <c r="A283" i="9"/>
  <c r="A281" i="2"/>
  <c r="A285" i="10"/>
  <c r="B279" i="5"/>
  <c r="B280" i="5" s="1"/>
  <c r="B281" i="5" l="1"/>
  <c r="A286" i="9"/>
  <c r="A288" i="10"/>
  <c r="A284" i="2"/>
  <c r="A283" i="1"/>
  <c r="A282" i="1"/>
  <c r="A285" i="9"/>
  <c r="A287" i="10"/>
  <c r="A283" i="2"/>
  <c r="A284" i="1" l="1"/>
  <c r="A287" i="9"/>
  <c r="A285" i="2"/>
  <c r="A289" i="10"/>
  <c r="B282" i="5"/>
  <c r="B283" i="5" s="1"/>
  <c r="A286" i="1" l="1"/>
  <c r="A289" i="9"/>
  <c r="A291" i="10"/>
  <c r="A287" i="2"/>
  <c r="A290" i="10"/>
  <c r="A288" i="9"/>
  <c r="A286" i="2"/>
  <c r="A285" i="1"/>
  <c r="B284" i="5"/>
  <c r="B285" i="5" l="1"/>
  <c r="A290" i="9"/>
  <c r="A292" i="10"/>
  <c r="A288" i="2"/>
  <c r="A287" i="1"/>
  <c r="A291" i="9" l="1"/>
  <c r="A293" i="10"/>
  <c r="A289" i="2"/>
  <c r="A288" i="1"/>
  <c r="B286" i="5"/>
  <c r="B287" i="5" s="1"/>
  <c r="A290" i="1" l="1"/>
  <c r="A293" i="9"/>
  <c r="A295" i="10"/>
  <c r="A291" i="2"/>
  <c r="A292" i="9"/>
  <c r="A294" i="10"/>
  <c r="A290" i="2"/>
  <c r="A289" i="1"/>
  <c r="B288" i="5"/>
  <c r="B289" i="5" s="1"/>
  <c r="A292" i="1" l="1"/>
  <c r="A295" i="9"/>
  <c r="A297" i="10"/>
  <c r="A293" i="2"/>
  <c r="A294" i="9"/>
  <c r="A296" i="10"/>
  <c r="A292" i="2"/>
  <c r="A291" i="1"/>
  <c r="B290" i="5"/>
  <c r="B291" i="5" s="1"/>
  <c r="A294" i="1" l="1"/>
  <c r="A297" i="9"/>
  <c r="A299" i="10"/>
  <c r="A295" i="2"/>
  <c r="B292" i="5"/>
  <c r="A296" i="9"/>
  <c r="A298" i="10"/>
  <c r="A294" i="2"/>
  <c r="A293" i="1"/>
  <c r="A298" i="9" l="1"/>
  <c r="A300" i="10"/>
  <c r="A296" i="2"/>
  <c r="A295" i="1"/>
  <c r="B293" i="5"/>
  <c r="A296" i="1" l="1"/>
  <c r="A299" i="9"/>
  <c r="A297" i="2"/>
  <c r="A301" i="10"/>
  <c r="B294" i="5"/>
  <c r="A300" i="9" l="1"/>
  <c r="A302" i="10"/>
  <c r="A298" i="2"/>
  <c r="A297" i="1"/>
  <c r="B295" i="5"/>
  <c r="A298" i="1" l="1"/>
  <c r="A301" i="9"/>
  <c r="A303" i="10"/>
  <c r="A299" i="2"/>
  <c r="B296" i="5"/>
  <c r="A302" i="9" l="1"/>
  <c r="A304" i="10"/>
  <c r="A300" i="2"/>
  <c r="A299" i="1"/>
  <c r="B297" i="5"/>
  <c r="B298" i="5" s="1"/>
  <c r="A304" i="9" l="1"/>
  <c r="A306" i="10"/>
  <c r="A302" i="2"/>
  <c r="A300" i="1"/>
  <c r="A303" i="9"/>
  <c r="A305" i="10"/>
  <c r="A301" i="2"/>
  <c r="B299" i="5"/>
  <c r="A301" i="1"/>
  <c r="A302" i="1" l="1"/>
  <c r="A305" i="9"/>
  <c r="A307" i="10"/>
  <c r="A303" i="2"/>
  <c r="B300" i="5"/>
  <c r="A306" i="9" l="1"/>
  <c r="A308" i="10"/>
  <c r="A304" i="2"/>
  <c r="B301" i="5"/>
  <c r="A303" i="1"/>
  <c r="A304" i="1" l="1"/>
  <c r="A307" i="9"/>
  <c r="A309" i="10"/>
  <c r="A305" i="2"/>
  <c r="B302" i="5"/>
  <c r="A310" i="10" l="1"/>
  <c r="A308" i="9"/>
  <c r="A306" i="2"/>
  <c r="B303" i="5"/>
  <c r="A305" i="1"/>
  <c r="A306" i="1" l="1"/>
  <c r="A309" i="9"/>
  <c r="A311" i="10"/>
  <c r="A307" i="2"/>
  <c r="B304" i="5"/>
  <c r="A310" i="9" l="1"/>
  <c r="A312" i="10"/>
  <c r="A308" i="2"/>
  <c r="B305" i="5"/>
  <c r="A307" i="1"/>
  <c r="A308" i="1" l="1"/>
  <c r="A311" i="9"/>
  <c r="A313" i="10"/>
  <c r="A309" i="2"/>
  <c r="B306" i="5"/>
  <c r="A312" i="9" l="1"/>
  <c r="A314" i="10"/>
  <c r="A310" i="2"/>
  <c r="B307" i="5"/>
  <c r="A309" i="1"/>
  <c r="A310" i="1" l="1"/>
  <c r="A313" i="9"/>
  <c r="A315" i="10"/>
  <c r="A311" i="2"/>
  <c r="B308" i="5"/>
  <c r="A314" i="9" l="1"/>
  <c r="A316" i="10"/>
  <c r="A312" i="2"/>
  <c r="B309" i="5"/>
  <c r="A311" i="1"/>
  <c r="A312" i="1" l="1"/>
  <c r="A315" i="9"/>
  <c r="A313" i="2"/>
  <c r="A317" i="10"/>
  <c r="B310" i="5"/>
  <c r="A316" i="9" l="1"/>
  <c r="A318" i="10"/>
  <c r="A314" i="2"/>
  <c r="B311" i="5"/>
  <c r="A313" i="1"/>
  <c r="A314" i="1" l="1"/>
  <c r="A317" i="9"/>
  <c r="A319" i="10"/>
  <c r="A315" i="2"/>
  <c r="B312" i="5"/>
  <c r="A318" i="9" l="1"/>
  <c r="A320" i="10"/>
  <c r="A316" i="2"/>
  <c r="B313" i="5"/>
  <c r="A315" i="1"/>
  <c r="B314" i="5" l="1"/>
  <c r="B315" i="5" s="1"/>
  <c r="A319" i="9"/>
  <c r="A317" i="2"/>
  <c r="A321" i="10"/>
  <c r="A316" i="1"/>
  <c r="A317" i="1" l="1"/>
  <c r="A321" i="9"/>
  <c r="A319" i="2"/>
  <c r="A323" i="10"/>
  <c r="A320" i="9"/>
  <c r="A322" i="10"/>
  <c r="A318" i="2"/>
  <c r="A318" i="1"/>
  <c r="B316" i="5"/>
  <c r="B317" i="5" l="1"/>
  <c r="A322" i="9"/>
  <c r="A324" i="10"/>
  <c r="A320" i="2"/>
  <c r="A319" i="1"/>
  <c r="B318" i="5"/>
  <c r="A320" i="1"/>
  <c r="B319" i="5" l="1"/>
  <c r="A324" i="9"/>
  <c r="A326" i="10"/>
  <c r="A322" i="2"/>
  <c r="A323" i="9"/>
  <c r="A325" i="10"/>
  <c r="A321" i="2"/>
  <c r="A322" i="1"/>
  <c r="A321" i="1"/>
  <c r="B320" i="5"/>
  <c r="A326" i="9" l="1"/>
  <c r="A328" i="10"/>
  <c r="A324" i="2"/>
  <c r="A325" i="9"/>
  <c r="A327" i="10"/>
  <c r="A323" i="2"/>
  <c r="A323" i="1"/>
  <c r="B321" i="5"/>
  <c r="B322" i="5" l="1"/>
  <c r="A327" i="9"/>
  <c r="A329" i="10"/>
  <c r="A325" i="2"/>
  <c r="A324" i="1"/>
  <c r="B323" i="5"/>
  <c r="A325" i="1"/>
  <c r="B324" i="5" l="1"/>
  <c r="A329" i="9"/>
  <c r="A331" i="10"/>
  <c r="A327" i="2"/>
  <c r="A328" i="9"/>
  <c r="A330" i="10"/>
  <c r="A326" i="2"/>
  <c r="A327" i="1"/>
  <c r="A326" i="1"/>
  <c r="B325" i="5"/>
  <c r="A331" i="9" l="1"/>
  <c r="A329" i="2"/>
  <c r="A333" i="10"/>
  <c r="A330" i="9"/>
  <c r="A332" i="10"/>
  <c r="A328" i="2"/>
  <c r="A328" i="1"/>
  <c r="B326" i="5"/>
  <c r="B327" i="5" l="1"/>
  <c r="A332" i="9"/>
  <c r="A334" i="10"/>
  <c r="A330" i="2"/>
  <c r="A329" i="1"/>
  <c r="B328" i="5"/>
  <c r="A330" i="1"/>
  <c r="B329" i="5" l="1"/>
  <c r="A334" i="9"/>
  <c r="A336" i="10"/>
  <c r="A332" i="2"/>
  <c r="A333" i="9"/>
  <c r="A335" i="10"/>
  <c r="A331" i="2"/>
  <c r="A332" i="1"/>
  <c r="A331" i="1"/>
  <c r="B330" i="5"/>
  <c r="A336" i="9" l="1"/>
  <c r="A338" i="10"/>
  <c r="A334" i="2"/>
  <c r="A335" i="9"/>
  <c r="A337" i="10"/>
  <c r="A333" i="2"/>
  <c r="A333" i="1"/>
  <c r="B331" i="5"/>
  <c r="B332" i="5" l="1"/>
  <c r="A337" i="9"/>
  <c r="A339" i="10"/>
  <c r="A335" i="2"/>
  <c r="A334" i="1"/>
  <c r="B333" i="5"/>
  <c r="A335" i="1"/>
  <c r="A339" i="9" l="1"/>
  <c r="A341" i="10"/>
  <c r="A337" i="2"/>
  <c r="B334" i="5"/>
  <c r="B335" i="5" s="1"/>
  <c r="A338" i="9"/>
  <c r="A340" i="10"/>
  <c r="A336" i="2"/>
  <c r="A336" i="1"/>
  <c r="A337" i="1" l="1"/>
  <c r="A341" i="9"/>
  <c r="A343" i="10"/>
  <c r="A339" i="2"/>
  <c r="A340" i="9"/>
  <c r="A342" i="10"/>
  <c r="A338" i="2"/>
  <c r="A338" i="1"/>
  <c r="B336" i="5"/>
  <c r="B337" i="5" l="1"/>
  <c r="B338" i="5" s="1"/>
  <c r="A342" i="9"/>
  <c r="A344" i="10"/>
  <c r="A340" i="2"/>
  <c r="A339" i="1"/>
  <c r="A340" i="1" l="1"/>
  <c r="B339" i="5"/>
  <c r="A342" i="1" s="1"/>
  <c r="A344" i="9"/>
  <c r="A346" i="10"/>
  <c r="A342" i="2"/>
  <c r="A343" i="9"/>
  <c r="A345" i="10"/>
  <c r="A341" i="2"/>
  <c r="A341" i="1"/>
  <c r="B340" i="5"/>
  <c r="A346" i="9" l="1"/>
  <c r="A348" i="10"/>
  <c r="A344" i="2"/>
  <c r="A345" i="9"/>
  <c r="A347" i="10"/>
  <c r="A343" i="2"/>
  <c r="A343" i="1"/>
  <c r="B341" i="5"/>
  <c r="B342" i="5" l="1"/>
  <c r="B343" i="5" s="1"/>
  <c r="A347" i="9"/>
  <c r="A345" i="2"/>
  <c r="A349" i="10"/>
  <c r="A344" i="1"/>
  <c r="A345" i="1"/>
  <c r="B344" i="5" l="1"/>
  <c r="A349" i="9"/>
  <c r="A351" i="10"/>
  <c r="A347" i="2"/>
  <c r="A348" i="9"/>
  <c r="A350" i="10"/>
  <c r="A346" i="2"/>
  <c r="A347" i="1"/>
  <c r="A346" i="1"/>
  <c r="B345" i="5"/>
  <c r="A351" i="9" l="1"/>
  <c r="A349" i="2"/>
  <c r="A353" i="10"/>
  <c r="A352" i="10"/>
  <c r="A350" i="9"/>
  <c r="A348" i="2"/>
  <c r="A348" i="1"/>
  <c r="B346" i="5"/>
  <c r="B347" i="5" l="1"/>
  <c r="B348" i="5" s="1"/>
  <c r="A354" i="10"/>
  <c r="A352" i="9"/>
  <c r="A350" i="2"/>
  <c r="A349" i="1"/>
  <c r="A350" i="1"/>
  <c r="A354" i="9" l="1"/>
  <c r="A356" i="10"/>
  <c r="A352" i="2"/>
  <c r="B349" i="5"/>
  <c r="B350" i="5" s="1"/>
  <c r="A353" i="9"/>
  <c r="A351" i="2"/>
  <c r="A355" i="10"/>
  <c r="A351" i="1"/>
  <c r="A352" i="1" l="1"/>
  <c r="A356" i="9"/>
  <c r="A358" i="10"/>
  <c r="A354" i="2"/>
  <c r="A355" i="9"/>
  <c r="A357" i="10"/>
  <c r="A353" i="2"/>
  <c r="A353" i="1"/>
  <c r="B351" i="5"/>
  <c r="B352" i="5" l="1"/>
  <c r="A357" i="9"/>
  <c r="A359" i="10"/>
  <c r="A355" i="2"/>
  <c r="A354" i="1"/>
  <c r="B353" i="5"/>
  <c r="A355" i="1"/>
  <c r="B354" i="5" l="1"/>
  <c r="A359" i="9"/>
  <c r="A361" i="10"/>
  <c r="A357" i="2"/>
  <c r="A358" i="9"/>
  <c r="A360" i="10"/>
  <c r="A356" i="2"/>
  <c r="A357" i="1"/>
  <c r="A356" i="1"/>
  <c r="B355" i="5"/>
  <c r="A361" i="9" l="1"/>
  <c r="A363" i="10"/>
  <c r="A359" i="2"/>
  <c r="A360" i="9"/>
  <c r="A362" i="10"/>
  <c r="A358" i="2"/>
  <c r="A358" i="1"/>
  <c r="B356" i="5"/>
  <c r="B357" i="5" l="1"/>
  <c r="B358" i="5" s="1"/>
  <c r="A362" i="9"/>
  <c r="A364" i="10"/>
  <c r="A360" i="2"/>
  <c r="A359" i="1"/>
  <c r="B359" i="5" l="1"/>
  <c r="A360" i="1"/>
  <c r="A365" i="9"/>
  <c r="A367" i="10"/>
  <c r="A363" i="2"/>
  <c r="A364" i="9"/>
  <c r="A366" i="10"/>
  <c r="A362" i="2"/>
  <c r="A363" i="9"/>
  <c r="A361" i="2"/>
  <c r="A365" i="10"/>
  <c r="A362" i="1"/>
  <c r="A361" i="1"/>
  <c r="B360" i="5"/>
  <c r="B361" i="5" l="1"/>
  <c r="A366" i="9"/>
  <c r="A368" i="10"/>
  <c r="A364" i="2"/>
  <c r="A363" i="1"/>
  <c r="B362" i="5"/>
  <c r="A364" i="1"/>
  <c r="B363" i="5" l="1"/>
  <c r="B364" i="5" s="1"/>
  <c r="A368" i="9"/>
  <c r="A370" i="10"/>
  <c r="A366" i="2"/>
  <c r="A367" i="9"/>
  <c r="A369" i="10"/>
  <c r="A365" i="2"/>
  <c r="A365" i="1"/>
  <c r="A366" i="1" l="1"/>
  <c r="B365" i="5"/>
  <c r="A370" i="9"/>
  <c r="A372" i="10"/>
  <c r="A368" i="2"/>
  <c r="A369" i="9"/>
  <c r="A371" i="10"/>
  <c r="A367" i="2"/>
  <c r="A367" i="1"/>
  <c r="B366" i="5"/>
  <c r="B367" i="5" s="1"/>
  <c r="A368" i="1"/>
  <c r="A373" i="9" l="1"/>
  <c r="A375" i="10"/>
  <c r="A371" i="2"/>
  <c r="A372" i="9"/>
  <c r="A374" i="10"/>
  <c r="A370" i="2"/>
  <c r="A371" i="9"/>
  <c r="A373" i="10"/>
  <c r="A369" i="2"/>
  <c r="A369" i="1"/>
  <c r="B368" i="5"/>
  <c r="A370" i="1"/>
  <c r="A374" i="9" l="1"/>
  <c r="A376" i="10"/>
  <c r="A372" i="2"/>
  <c r="B369" i="5"/>
  <c r="A371" i="1"/>
  <c r="A375" i="9" l="1"/>
  <c r="A377" i="10"/>
  <c r="A373" i="2"/>
  <c r="B370" i="5"/>
  <c r="A373" i="1" s="1"/>
  <c r="A372" i="1"/>
  <c r="B371" i="5" l="1"/>
  <c r="A376" i="9"/>
  <c r="A378" i="10"/>
  <c r="A374" i="2"/>
  <c r="A377" i="9" l="1"/>
  <c r="A379" i="10"/>
  <c r="A375" i="2"/>
  <c r="A374" i="1"/>
  <c r="B372" i="5"/>
  <c r="A378" i="9" l="1"/>
  <c r="A380" i="10"/>
  <c r="A376" i="2"/>
  <c r="A375" i="1"/>
  <c r="B373" i="5"/>
  <c r="B374" i="5" l="1"/>
  <c r="A379" i="9"/>
  <c r="A377" i="2"/>
  <c r="A381" i="10"/>
  <c r="B375" i="5"/>
  <c r="A376" i="1"/>
  <c r="A381" i="9" l="1"/>
  <c r="A383" i="10"/>
  <c r="A379" i="2"/>
  <c r="A378" i="1"/>
  <c r="A380" i="9"/>
  <c r="A382" i="10"/>
  <c r="A378" i="2"/>
  <c r="B376" i="5"/>
  <c r="A377" i="1"/>
  <c r="A382" i="9" l="1"/>
  <c r="A384" i="10"/>
  <c r="A380" i="2"/>
  <c r="A379" i="1"/>
  <c r="B377" i="5"/>
  <c r="A383" i="9" l="1"/>
  <c r="A381" i="2"/>
  <c r="A385" i="10"/>
  <c r="A380" i="1"/>
  <c r="B378" i="5"/>
  <c r="B379" i="5" l="1"/>
  <c r="A386" i="10"/>
  <c r="A384" i="9"/>
  <c r="A382" i="2"/>
  <c r="B380" i="5"/>
  <c r="A381" i="1"/>
  <c r="A386" i="9" l="1"/>
  <c r="A388" i="10"/>
  <c r="A384" i="2"/>
  <c r="A383" i="1"/>
  <c r="A385" i="9"/>
  <c r="A387" i="10"/>
  <c r="A383" i="2"/>
  <c r="A382" i="1"/>
  <c r="B381" i="5"/>
  <c r="B382" i="5" s="1"/>
  <c r="A388" i="9" l="1"/>
  <c r="A390" i="10"/>
  <c r="A386" i="2"/>
  <c r="A385" i="1"/>
  <c r="A387" i="9"/>
  <c r="A389" i="10"/>
  <c r="A385" i="2"/>
  <c r="A384" i="1"/>
  <c r="B383" i="5"/>
  <c r="B384" i="5" l="1"/>
  <c r="A389" i="9"/>
  <c r="A391" i="10"/>
  <c r="A387" i="2"/>
  <c r="B385" i="5"/>
  <c r="A386" i="1"/>
  <c r="B386" i="5" l="1"/>
  <c r="B387" i="5" s="1"/>
  <c r="A391" i="9"/>
  <c r="A393" i="10"/>
  <c r="A389" i="2"/>
  <c r="A388" i="1"/>
  <c r="A390" i="9"/>
  <c r="A392" i="10"/>
  <c r="A388" i="2"/>
  <c r="A387" i="1"/>
  <c r="A393" i="9" l="1"/>
  <c r="A395" i="10"/>
  <c r="A391" i="2"/>
  <c r="A390" i="1"/>
  <c r="A392" i="9"/>
  <c r="A394" i="10"/>
  <c r="A390" i="2"/>
  <c r="A389" i="1"/>
  <c r="B388" i="5"/>
  <c r="B389" i="5" l="1"/>
  <c r="B390" i="5" s="1"/>
  <c r="A394" i="9"/>
  <c r="A396" i="10"/>
  <c r="A392" i="2"/>
  <c r="A391" i="1"/>
  <c r="A393" i="1" l="1"/>
  <c r="A396" i="9"/>
  <c r="A398" i="10"/>
  <c r="A394" i="2"/>
  <c r="A392" i="1"/>
  <c r="A395" i="9"/>
  <c r="A393" i="2"/>
  <c r="A397" i="10"/>
  <c r="B391" i="5"/>
  <c r="A397" i="9" l="1"/>
  <c r="A399" i="10"/>
  <c r="A395" i="2"/>
  <c r="A394" i="1"/>
  <c r="B392" i="5"/>
  <c r="A395" i="1" l="1"/>
  <c r="A398" i="9"/>
  <c r="A400" i="10"/>
  <c r="A396" i="2"/>
  <c r="B393" i="5"/>
  <c r="A396" i="1" l="1"/>
  <c r="A399" i="9"/>
  <c r="A401" i="10"/>
  <c r="A397" i="2"/>
  <c r="B394" i="5"/>
  <c r="A397" i="1" l="1"/>
  <c r="A400" i="9"/>
  <c r="A402" i="10"/>
  <c r="A398" i="2"/>
  <c r="B395" i="5"/>
  <c r="A398" i="1" l="1"/>
  <c r="A401" i="9"/>
  <c r="A403" i="10"/>
  <c r="A399" i="2"/>
  <c r="B396" i="5"/>
  <c r="A399" i="1" l="1"/>
  <c r="A402" i="9"/>
  <c r="A404" i="10"/>
  <c r="A400" i="2"/>
  <c r="B397" i="5"/>
  <c r="A400" i="1" l="1"/>
  <c r="A403" i="9"/>
  <c r="A405" i="10"/>
  <c r="A401" i="2"/>
  <c r="B398" i="5"/>
  <c r="A401" i="1" l="1"/>
  <c r="A404" i="9"/>
  <c r="A406" i="10"/>
  <c r="A402" i="2"/>
  <c r="B399" i="5"/>
  <c r="A402" i="1" l="1"/>
  <c r="A405" i="9"/>
  <c r="A407" i="10"/>
  <c r="A403" i="2"/>
  <c r="B400" i="5"/>
  <c r="A406" i="9" l="1"/>
  <c r="A404" i="2"/>
  <c r="A408" i="10"/>
  <c r="A403" i="1"/>
  <c r="B401" i="5"/>
  <c r="B402" i="5" l="1"/>
  <c r="A407" i="9"/>
  <c r="A409" i="10"/>
  <c r="A405" i="2"/>
  <c r="B403" i="5"/>
  <c r="A404" i="1"/>
  <c r="A409" i="9" l="1"/>
  <c r="A411" i="10"/>
  <c r="A407" i="2"/>
  <c r="A406" i="1"/>
  <c r="A408" i="9"/>
  <c r="A410" i="10"/>
  <c r="A406" i="2"/>
  <c r="A405" i="1"/>
  <c r="B404" i="5"/>
  <c r="B405" i="5" s="1"/>
  <c r="A408" i="1" l="1"/>
  <c r="A411" i="9"/>
  <c r="A409" i="2"/>
  <c r="A413" i="10"/>
  <c r="A407" i="1"/>
  <c r="A410" i="9"/>
  <c r="A412" i="10"/>
  <c r="A408" i="2"/>
  <c r="B406" i="5"/>
  <c r="A409" i="1" l="1"/>
  <c r="A412" i="9"/>
  <c r="A414" i="10"/>
  <c r="A410" i="2"/>
  <c r="B407" i="5"/>
  <c r="A410" i="1" l="1"/>
  <c r="A413" i="9"/>
  <c r="A415" i="10"/>
  <c r="A411" i="2"/>
  <c r="B408" i="5"/>
  <c r="A411" i="1" l="1"/>
  <c r="A414" i="9"/>
  <c r="A416" i="10"/>
  <c r="A412" i="2"/>
  <c r="B409" i="5"/>
  <c r="A412" i="1" l="1"/>
  <c r="A415" i="9"/>
  <c r="A413" i="2"/>
  <c r="A417" i="10"/>
  <c r="B410" i="5"/>
  <c r="A413" i="1" l="1"/>
  <c r="A418" i="10"/>
  <c r="A416" i="9"/>
  <c r="A414" i="2"/>
  <c r="B411" i="5"/>
  <c r="A414" i="1" l="1"/>
  <c r="A419" i="10"/>
  <c r="A417" i="9"/>
  <c r="A415" i="2"/>
  <c r="B412" i="5"/>
  <c r="A415" i="1" l="1"/>
  <c r="A418" i="9"/>
  <c r="A420" i="10"/>
  <c r="A416" i="2"/>
  <c r="B413" i="5"/>
  <c r="A416" i="1" l="1"/>
  <c r="A419" i="9"/>
  <c r="A421" i="10"/>
  <c r="A417" i="2"/>
  <c r="B414" i="5"/>
  <c r="A417" i="1" l="1"/>
  <c r="A420" i="9"/>
  <c r="A422" i="10"/>
  <c r="A418" i="2"/>
  <c r="B415" i="5"/>
  <c r="A418" i="1" l="1"/>
  <c r="A421" i="9"/>
  <c r="A423" i="10"/>
  <c r="A419" i="2"/>
  <c r="B416" i="5"/>
  <c r="A419" i="1" l="1"/>
  <c r="A422" i="9"/>
  <c r="A424" i="10"/>
  <c r="A420" i="2"/>
  <c r="B417" i="5"/>
  <c r="A420" i="1" l="1"/>
  <c r="A423" i="9"/>
  <c r="A425" i="10"/>
  <c r="A421" i="2"/>
  <c r="B418" i="5"/>
  <c r="A421" i="1" l="1"/>
  <c r="A424" i="9"/>
  <c r="A426" i="10"/>
  <c r="A422" i="2"/>
  <c r="B419" i="5"/>
  <c r="A422" i="1" l="1"/>
  <c r="A425" i="9"/>
  <c r="A427" i="10"/>
  <c r="A423" i="2"/>
  <c r="B420" i="5"/>
  <c r="A423" i="1" l="1"/>
  <c r="A426" i="9"/>
  <c r="A428" i="10"/>
  <c r="A424" i="2"/>
  <c r="B421" i="5"/>
  <c r="A424" i="1" l="1"/>
  <c r="A427" i="9"/>
  <c r="A425" i="2"/>
  <c r="A429" i="10"/>
  <c r="B422" i="5"/>
  <c r="B423" i="5" s="1"/>
  <c r="A426" i="1" l="1"/>
  <c r="A429" i="9"/>
  <c r="A431" i="10"/>
  <c r="A427" i="2"/>
  <c r="A425" i="1"/>
  <c r="A428" i="9"/>
  <c r="A430" i="10"/>
  <c r="A426" i="2"/>
  <c r="B424" i="5"/>
  <c r="A427" i="1" l="1"/>
  <c r="A430" i="9"/>
  <c r="A432" i="10"/>
  <c r="A428" i="2"/>
  <c r="B425" i="5"/>
  <c r="A428" i="1" l="1"/>
  <c r="A431" i="9"/>
  <c r="A433" i="10"/>
  <c r="A429" i="2"/>
  <c r="B426" i="5"/>
  <c r="A429" i="1" l="1"/>
  <c r="A432" i="9"/>
  <c r="A434" i="10"/>
  <c r="A430" i="2"/>
  <c r="B427" i="5"/>
  <c r="A430" i="1" l="1"/>
  <c r="A433" i="9"/>
  <c r="A435" i="10"/>
  <c r="A431" i="2"/>
  <c r="B428" i="5"/>
  <c r="A431" i="1" l="1"/>
  <c r="A434" i="9"/>
  <c r="A436" i="10"/>
  <c r="A432" i="2"/>
  <c r="B429" i="5"/>
  <c r="A432" i="1" l="1"/>
  <c r="A435" i="9"/>
  <c r="A437" i="10"/>
  <c r="A433" i="2"/>
  <c r="B430" i="5"/>
  <c r="A433" i="1" l="1"/>
  <c r="A436" i="9"/>
  <c r="A438" i="10"/>
  <c r="A434" i="2"/>
  <c r="B431" i="5"/>
  <c r="A434" i="1" l="1"/>
  <c r="A437" i="9"/>
  <c r="A439" i="10"/>
  <c r="A435" i="2"/>
  <c r="B432" i="5"/>
  <c r="A435" i="1" l="1"/>
  <c r="A438" i="9"/>
  <c r="A436" i="2"/>
  <c r="A440" i="10"/>
  <c r="B433" i="5"/>
  <c r="A436" i="1" l="1"/>
  <c r="A439" i="9"/>
  <c r="A441" i="10"/>
  <c r="A437" i="2"/>
  <c r="B434" i="5"/>
  <c r="A437" i="1" l="1"/>
  <c r="A440" i="9"/>
  <c r="A442" i="10"/>
  <c r="A438" i="2"/>
  <c r="B435" i="5"/>
  <c r="A438" i="1" l="1"/>
  <c r="A441" i="9"/>
  <c r="A443" i="10"/>
  <c r="A439" i="2"/>
  <c r="B436" i="5"/>
  <c r="A439" i="1" l="1"/>
  <c r="A442" i="9"/>
  <c r="A444" i="10"/>
  <c r="A440" i="2"/>
  <c r="B437" i="5"/>
  <c r="A440" i="1" l="1"/>
  <c r="A443" i="9"/>
  <c r="A441" i="2"/>
  <c r="A445" i="10"/>
  <c r="B438" i="5"/>
  <c r="A441" i="1" l="1"/>
  <c r="A444" i="9"/>
  <c r="A446" i="10"/>
  <c r="A442" i="2"/>
  <c r="B439" i="5"/>
  <c r="A442" i="1" l="1"/>
  <c r="A445" i="9"/>
  <c r="A447" i="10"/>
  <c r="A443" i="2"/>
  <c r="B440" i="5"/>
  <c r="A443" i="1" l="1"/>
  <c r="A446" i="9"/>
  <c r="A448" i="10"/>
  <c r="A444" i="2"/>
  <c r="B441" i="5"/>
  <c r="A444" i="1" l="1"/>
  <c r="A447" i="9"/>
  <c r="A445" i="2"/>
  <c r="A449" i="10"/>
  <c r="B442" i="5"/>
  <c r="A445" i="1" l="1"/>
  <c r="A450" i="10"/>
  <c r="A448" i="9"/>
  <c r="A446" i="2"/>
  <c r="B443" i="5"/>
  <c r="A446" i="1" l="1"/>
  <c r="A449" i="9"/>
  <c r="A451" i="10"/>
  <c r="A447" i="2"/>
  <c r="B444" i="5"/>
  <c r="A447" i="1" l="1"/>
  <c r="A450" i="9"/>
  <c r="A452" i="10"/>
  <c r="A448" i="2"/>
  <c r="B445" i="5"/>
  <c r="A448" i="1" l="1"/>
  <c r="A451" i="9"/>
  <c r="A453" i="10"/>
  <c r="A449" i="2"/>
  <c r="B446" i="5"/>
  <c r="A449" i="1" l="1"/>
  <c r="A452" i="9"/>
  <c r="A454" i="10"/>
  <c r="A450" i="2"/>
  <c r="B447" i="5"/>
  <c r="A450" i="1" l="1"/>
  <c r="A453" i="9"/>
  <c r="A455" i="10"/>
  <c r="A451" i="2"/>
  <c r="B448" i="5"/>
  <c r="A451" i="1" l="1"/>
  <c r="A454" i="9"/>
  <c r="A456" i="10"/>
  <c r="A452" i="2"/>
  <c r="B449" i="5"/>
  <c r="A452" i="1" l="1"/>
  <c r="A455" i="9"/>
  <c r="A457" i="10"/>
  <c r="A453" i="2"/>
  <c r="B450" i="5"/>
  <c r="A453" i="1" l="1"/>
  <c r="A456" i="9"/>
  <c r="A458" i="10"/>
  <c r="A454" i="2"/>
  <c r="B451" i="5"/>
  <c r="A454" i="1" l="1"/>
  <c r="A457" i="9"/>
  <c r="A459" i="10"/>
  <c r="A455" i="2"/>
  <c r="B452" i="5"/>
  <c r="A455" i="1" l="1"/>
  <c r="A458" i="9"/>
  <c r="A460" i="10"/>
  <c r="A456" i="2"/>
  <c r="B453" i="5"/>
  <c r="A456" i="1" l="1"/>
  <c r="A459" i="9"/>
  <c r="A457" i="2"/>
  <c r="A461" i="10"/>
  <c r="B454" i="5"/>
  <c r="A457" i="1" l="1"/>
  <c r="A460" i="9"/>
  <c r="A462" i="10"/>
  <c r="A458" i="2"/>
  <c r="B455" i="5"/>
  <c r="A458" i="1" l="1"/>
  <c r="A461" i="9"/>
  <c r="A463" i="10"/>
  <c r="A459" i="2"/>
  <c r="B456" i="5"/>
  <c r="A459" i="1" l="1"/>
  <c r="A462" i="9"/>
  <c r="A464" i="10"/>
  <c r="A460" i="2"/>
  <c r="B457" i="5"/>
  <c r="A460" i="1" l="1"/>
  <c r="A463" i="9"/>
  <c r="A465" i="10"/>
  <c r="A461" i="2"/>
  <c r="B458" i="5"/>
  <c r="A461" i="1" l="1"/>
  <c r="A464" i="9"/>
  <c r="A466" i="10"/>
  <c r="A462" i="2"/>
  <c r="B459" i="5"/>
  <c r="A462" i="1" l="1"/>
  <c r="A465" i="9"/>
  <c r="A467" i="10"/>
  <c r="A463" i="2"/>
  <c r="B460" i="5"/>
  <c r="A463" i="1" l="1"/>
  <c r="A466" i="9"/>
  <c r="A468" i="10"/>
  <c r="A464" i="2"/>
  <c r="B461" i="5"/>
  <c r="A464" i="1" l="1"/>
  <c r="A467" i="9"/>
  <c r="A469" i="10"/>
  <c r="A465" i="2"/>
  <c r="B462" i="5"/>
  <c r="A465" i="1" l="1"/>
  <c r="A468" i="9"/>
  <c r="A470" i="10"/>
  <c r="A466" i="2"/>
  <c r="B463" i="5"/>
  <c r="A466" i="1" l="1"/>
  <c r="A469" i="9"/>
  <c r="A471" i="10"/>
  <c r="A467" i="2"/>
  <c r="B464" i="5"/>
  <c r="A467" i="1" l="1"/>
  <c r="A470" i="9"/>
  <c r="A472" i="10"/>
  <c r="A468" i="2"/>
  <c r="B465" i="5"/>
  <c r="A468" i="1" l="1"/>
  <c r="A471" i="9"/>
  <c r="A473" i="10"/>
  <c r="A469" i="2"/>
  <c r="B466" i="5"/>
  <c r="A469" i="1" l="1"/>
  <c r="A472" i="9"/>
  <c r="A474" i="10"/>
  <c r="A470" i="2"/>
  <c r="B467" i="5"/>
  <c r="A470" i="1" l="1"/>
  <c r="A473" i="9"/>
  <c r="A475" i="10"/>
  <c r="A471" i="2"/>
  <c r="B468" i="5"/>
  <c r="A471" i="1" l="1"/>
  <c r="A474" i="9"/>
  <c r="A476" i="10"/>
  <c r="A472" i="2"/>
  <c r="B469" i="5"/>
  <c r="A472" i="1" l="1"/>
  <c r="A475" i="9"/>
  <c r="A473" i="2"/>
  <c r="A477" i="10"/>
  <c r="B470" i="5"/>
  <c r="A473" i="1" l="1"/>
  <c r="A476" i="9"/>
  <c r="A478" i="10"/>
  <c r="A474" i="2"/>
  <c r="B471" i="5"/>
  <c r="A474" i="1" l="1"/>
  <c r="A477" i="9"/>
  <c r="A479" i="10"/>
  <c r="A475" i="2"/>
  <c r="B472" i="5"/>
  <c r="A475" i="1" l="1"/>
  <c r="A478" i="9"/>
  <c r="A480" i="10"/>
  <c r="A476" i="2"/>
  <c r="B473" i="5"/>
  <c r="A476" i="1" l="1"/>
  <c r="A479" i="9"/>
  <c r="A477" i="2"/>
  <c r="A481" i="10"/>
  <c r="B474" i="5"/>
  <c r="A477" i="1" l="1"/>
  <c r="A482" i="10"/>
  <c r="A480" i="9"/>
  <c r="A478" i="2"/>
  <c r="B475" i="5"/>
  <c r="A478" i="1" l="1"/>
  <c r="A481" i="9"/>
  <c r="A483" i="10"/>
  <c r="A479" i="2"/>
  <c r="B476" i="5"/>
  <c r="A479" i="1" l="1"/>
  <c r="A482" i="9"/>
  <c r="A484" i="10"/>
  <c r="A480" i="2"/>
  <c r="B477" i="5"/>
  <c r="A480" i="1" l="1"/>
  <c r="A483" i="9"/>
  <c r="A485" i="10"/>
  <c r="A481" i="2"/>
  <c r="B478" i="5"/>
  <c r="A481" i="1" l="1"/>
  <c r="A484" i="9"/>
  <c r="A486" i="10"/>
  <c r="A482" i="2"/>
  <c r="B479" i="5"/>
  <c r="A482" i="1" l="1"/>
  <c r="A485" i="9"/>
  <c r="A487" i="10"/>
  <c r="A483" i="2"/>
  <c r="B480" i="5"/>
  <c r="A483" i="1" l="1"/>
  <c r="A486" i="9"/>
  <c r="A488" i="10"/>
  <c r="A484" i="2"/>
  <c r="B481" i="5"/>
  <c r="A484" i="1" l="1"/>
  <c r="A487" i="9"/>
  <c r="A489" i="10"/>
  <c r="A485" i="2"/>
  <c r="B482" i="5"/>
  <c r="A485" i="1" l="1"/>
  <c r="A488" i="9"/>
  <c r="A490" i="10"/>
  <c r="A486" i="2"/>
  <c r="B483" i="5"/>
  <c r="A486" i="1" l="1"/>
  <c r="A489" i="9"/>
  <c r="A491" i="10"/>
  <c r="A487" i="2"/>
  <c r="B484" i="5"/>
  <c r="A487" i="1" l="1"/>
  <c r="A490" i="9"/>
  <c r="A492" i="10"/>
  <c r="A488" i="2"/>
  <c r="B485" i="5"/>
  <c r="A488" i="1" l="1"/>
  <c r="A491" i="9"/>
  <c r="A489" i="2"/>
  <c r="A493" i="10"/>
  <c r="B486" i="5"/>
  <c r="A489" i="1" l="1"/>
  <c r="A492" i="9"/>
  <c r="A494" i="10"/>
  <c r="A490" i="2"/>
  <c r="B487" i="5"/>
  <c r="A490" i="1" l="1"/>
  <c r="A493" i="9"/>
  <c r="A495" i="10"/>
  <c r="A491" i="2"/>
  <c r="B488" i="5"/>
  <c r="A491" i="1" l="1"/>
  <c r="A494" i="9"/>
  <c r="A496" i="10"/>
  <c r="A492" i="2"/>
  <c r="B489" i="5"/>
  <c r="A492" i="1" l="1"/>
  <c r="A495" i="9"/>
  <c r="A497" i="10"/>
  <c r="A493" i="2"/>
  <c r="B490" i="5"/>
  <c r="A493" i="1" l="1"/>
  <c r="A498" i="10"/>
  <c r="A496" i="9"/>
  <c r="A494" i="2"/>
  <c r="B491" i="5"/>
  <c r="A494" i="1" l="1"/>
  <c r="A497" i="9"/>
  <c r="A499" i="10"/>
  <c r="A495" i="2"/>
  <c r="B492" i="5"/>
  <c r="A495" i="1" l="1"/>
  <c r="A498" i="9"/>
  <c r="A500" i="10"/>
  <c r="A496" i="2"/>
  <c r="B493" i="5"/>
  <c r="A496" i="1" l="1"/>
  <c r="A499" i="9"/>
  <c r="A501" i="10"/>
  <c r="A497" i="2"/>
  <c r="B494" i="5"/>
  <c r="A497" i="1" l="1"/>
  <c r="A500" i="9"/>
  <c r="A502" i="10"/>
  <c r="A498" i="2"/>
  <c r="B495" i="5"/>
  <c r="A498" i="1" l="1"/>
  <c r="A501" i="9"/>
  <c r="A503" i="10"/>
  <c r="A499" i="2"/>
  <c r="B496" i="5"/>
  <c r="A499" i="1" l="1"/>
  <c r="A502" i="9"/>
  <c r="A504" i="10"/>
  <c r="A500" i="2"/>
  <c r="B497" i="5"/>
  <c r="A500" i="1" l="1"/>
  <c r="A503" i="9"/>
  <c r="A505" i="10"/>
  <c r="A501" i="2"/>
  <c r="B498" i="5"/>
  <c r="A501" i="1" l="1"/>
  <c r="A506" i="10"/>
  <c r="A504" i="9"/>
  <c r="A502" i="2"/>
  <c r="B499" i="5"/>
  <c r="A502" i="1" l="1"/>
  <c r="A505" i="9"/>
  <c r="A507" i="10"/>
  <c r="A503" i="2"/>
  <c r="B500" i="5"/>
  <c r="A503" i="1" l="1"/>
  <c r="A506" i="9"/>
  <c r="A508" i="10"/>
  <c r="A504" i="2"/>
  <c r="B501" i="5"/>
  <c r="A504" i="1" l="1"/>
  <c r="A507" i="9"/>
  <c r="A505" i="2"/>
  <c r="A509" i="10"/>
  <c r="B502" i="5"/>
  <c r="A505" i="1" l="1"/>
  <c r="A508" i="9"/>
  <c r="A510" i="10"/>
  <c r="A506" i="2"/>
  <c r="B503" i="5"/>
  <c r="A506" i="1" l="1"/>
  <c r="A509" i="9"/>
  <c r="A511" i="10"/>
  <c r="A507" i="2"/>
  <c r="B504" i="5"/>
  <c r="A507" i="1" l="1"/>
  <c r="A510" i="9"/>
  <c r="A512" i="10"/>
  <c r="A508" i="2"/>
  <c r="B505" i="5"/>
  <c r="A508" i="1" l="1"/>
  <c r="A511" i="9"/>
  <c r="A509" i="2"/>
  <c r="A513" i="10"/>
  <c r="B506" i="5"/>
  <c r="A509" i="1" l="1"/>
  <c r="A512" i="9"/>
  <c r="A514" i="10"/>
  <c r="A510" i="2"/>
  <c r="B507" i="5"/>
  <c r="A510" i="1" l="1"/>
  <c r="A513" i="9"/>
  <c r="A515" i="10"/>
  <c r="A511" i="2"/>
  <c r="B508" i="5"/>
  <c r="A511" i="1" l="1"/>
  <c r="A516" i="10"/>
  <c r="A514" i="9"/>
  <c r="A512" i="2"/>
  <c r="B509" i="5"/>
  <c r="A512" i="1" l="1"/>
  <c r="A515" i="9"/>
  <c r="A517" i="10"/>
  <c r="A513" i="2"/>
  <c r="B510" i="5"/>
  <c r="A513" i="1" l="1"/>
  <c r="A516" i="9"/>
  <c r="A518" i="10"/>
  <c r="A514" i="2"/>
  <c r="B511" i="5"/>
  <c r="A514" i="1" l="1"/>
  <c r="A517" i="9"/>
  <c r="A519" i="10"/>
  <c r="A515" i="2"/>
  <c r="B512" i="5"/>
  <c r="A515" i="1" l="1"/>
  <c r="A520" i="10"/>
  <c r="A516" i="2"/>
  <c r="A518" i="9"/>
  <c r="B513" i="5"/>
  <c r="A516" i="1" l="1"/>
  <c r="A519" i="9"/>
  <c r="A521" i="10"/>
  <c r="A517" i="2"/>
  <c r="B514" i="5"/>
  <c r="A517" i="1" l="1"/>
  <c r="A520" i="9"/>
  <c r="A522" i="10"/>
  <c r="A518" i="2"/>
  <c r="B515" i="5"/>
  <c r="A518" i="1" l="1"/>
  <c r="A521" i="9"/>
  <c r="A523" i="10"/>
  <c r="A519" i="2"/>
  <c r="B516" i="5"/>
  <c r="A519" i="1" l="1"/>
  <c r="A522" i="9"/>
  <c r="A524" i="10"/>
  <c r="A520" i="2"/>
  <c r="B517" i="5"/>
  <c r="A520" i="1" l="1"/>
  <c r="A523" i="9"/>
  <c r="A521" i="2"/>
  <c r="A525" i="10"/>
  <c r="B518" i="5"/>
  <c r="A521" i="1" l="1"/>
  <c r="A524" i="9"/>
  <c r="A526" i="10"/>
  <c r="A522" i="2"/>
  <c r="B519" i="5"/>
  <c r="A522" i="1" l="1"/>
  <c r="A525" i="9"/>
  <c r="A527" i="10"/>
  <c r="A523" i="2"/>
  <c r="B520" i="5"/>
  <c r="A523" i="1" l="1"/>
  <c r="A526" i="9"/>
  <c r="A528" i="10"/>
  <c r="A524" i="2"/>
  <c r="B521" i="5"/>
  <c r="A524" i="1" l="1"/>
  <c r="A527" i="9"/>
  <c r="A529" i="10"/>
  <c r="A525" i="2"/>
  <c r="B522" i="5"/>
  <c r="A525" i="1" l="1"/>
  <c r="A528" i="9"/>
  <c r="A530" i="10"/>
  <c r="A526" i="2"/>
  <c r="B523" i="5"/>
  <c r="A526" i="1" l="1"/>
  <c r="A529" i="9"/>
  <c r="A531" i="10"/>
  <c r="A527" i="2"/>
  <c r="B524" i="5"/>
  <c r="A527" i="1" l="1"/>
  <c r="A532" i="10"/>
  <c r="A530" i="9"/>
  <c r="A528" i="2"/>
  <c r="B525" i="5"/>
  <c r="A528" i="1" l="1"/>
  <c r="A531" i="9"/>
  <c r="A533" i="10"/>
  <c r="A529" i="2"/>
  <c r="B526" i="5"/>
  <c r="A529" i="1" l="1"/>
  <c r="A532" i="9"/>
  <c r="A534" i="10"/>
  <c r="A530" i="2"/>
  <c r="B527" i="5"/>
  <c r="A530" i="1" l="1"/>
  <c r="A533" i="9"/>
  <c r="A535" i="10"/>
  <c r="A531" i="2"/>
  <c r="B528" i="5"/>
  <c r="A531" i="1" l="1"/>
  <c r="A534" i="9"/>
  <c r="A532" i="2"/>
  <c r="A536" i="10"/>
  <c r="B529" i="5"/>
  <c r="A532" i="1" l="1"/>
  <c r="A535" i="9"/>
  <c r="A537" i="10"/>
  <c r="A533" i="2"/>
  <c r="B530" i="5"/>
  <c r="A533" i="1" l="1"/>
  <c r="A536" i="9"/>
  <c r="A538" i="10"/>
  <c r="A534" i="2"/>
  <c r="B531" i="5"/>
  <c r="A534" i="1" l="1"/>
  <c r="A537" i="9"/>
  <c r="A539" i="10"/>
  <c r="A535" i="2"/>
  <c r="B532" i="5"/>
  <c r="A535" i="1" l="1"/>
  <c r="A538" i="9"/>
  <c r="A540" i="10"/>
  <c r="A536" i="2"/>
  <c r="B533" i="5"/>
  <c r="A536" i="1" l="1"/>
  <c r="A539" i="9"/>
  <c r="A537" i="2"/>
  <c r="A541" i="10"/>
  <c r="B534" i="5"/>
  <c r="A537" i="1" l="1"/>
  <c r="A542" i="10"/>
  <c r="A540" i="9"/>
  <c r="A538" i="2"/>
  <c r="B535" i="5"/>
  <c r="A538" i="1" l="1"/>
  <c r="A543" i="10"/>
  <c r="A541" i="9"/>
  <c r="A539" i="2"/>
  <c r="B536" i="5"/>
  <c r="A539" i="1" l="1"/>
  <c r="A542" i="9"/>
  <c r="A544" i="10"/>
  <c r="A540" i="2"/>
  <c r="B537" i="5"/>
  <c r="A540" i="1" l="1"/>
  <c r="A543" i="9"/>
  <c r="A541" i="2"/>
  <c r="A545" i="10"/>
  <c r="B538" i="5"/>
  <c r="A541" i="1" l="1"/>
  <c r="A544" i="9"/>
  <c r="A546" i="10"/>
  <c r="A542" i="2"/>
  <c r="B539" i="5"/>
  <c r="A542" i="1" l="1"/>
  <c r="A545" i="9"/>
  <c r="A547" i="10"/>
  <c r="A543" i="2"/>
  <c r="B540" i="5"/>
  <c r="A543" i="1" l="1"/>
  <c r="A548" i="10"/>
  <c r="A546" i="9"/>
  <c r="A544" i="2"/>
  <c r="B541" i="5"/>
  <c r="A544" i="1" l="1"/>
  <c r="A547" i="9"/>
  <c r="A549" i="10"/>
  <c r="A545" i="2"/>
  <c r="B542" i="5"/>
  <c r="A545" i="1" l="1"/>
  <c r="A548" i="9"/>
  <c r="A550" i="10"/>
  <c r="A546" i="2"/>
  <c r="B543" i="5"/>
  <c r="A546" i="1" l="1"/>
  <c r="A549" i="9"/>
  <c r="A551" i="10"/>
  <c r="A547" i="2"/>
  <c r="B544" i="5"/>
  <c r="A547" i="1" l="1"/>
  <c r="A550" i="9"/>
  <c r="A552" i="10"/>
  <c r="A548" i="2"/>
  <c r="B545" i="5"/>
  <c r="A548" i="1" l="1"/>
  <c r="A551" i="9"/>
  <c r="A553" i="10"/>
  <c r="A549" i="2"/>
  <c r="B546" i="5"/>
  <c r="A549" i="1" l="1"/>
  <c r="A554" i="10"/>
  <c r="A552" i="9"/>
  <c r="A550" i="2"/>
  <c r="B547" i="5"/>
  <c r="A550" i="1" l="1"/>
  <c r="A553" i="9"/>
  <c r="A555" i="10"/>
  <c r="A551" i="2"/>
  <c r="B548" i="5"/>
  <c r="A551" i="1" l="1"/>
  <c r="A554" i="9"/>
  <c r="A556" i="10"/>
  <c r="A552" i="2"/>
  <c r="B549" i="5"/>
  <c r="A552" i="1" l="1"/>
  <c r="A555" i="9"/>
  <c r="A553" i="2"/>
  <c r="A557" i="10"/>
  <c r="B550" i="5"/>
  <c r="A553" i="1" l="1"/>
  <c r="A556" i="9"/>
  <c r="A558" i="10"/>
  <c r="A554" i="2"/>
  <c r="B551" i="5"/>
  <c r="A554" i="1" l="1"/>
  <c r="A557" i="9"/>
  <c r="A559" i="10"/>
  <c r="A555" i="2"/>
  <c r="B552" i="5"/>
  <c r="A555" i="1" l="1"/>
  <c r="A558" i="9"/>
  <c r="A560" i="10"/>
  <c r="A556" i="2"/>
  <c r="B553" i="5"/>
  <c r="A556" i="1" l="1"/>
  <c r="A559" i="9"/>
  <c r="A561" i="10"/>
  <c r="A557" i="2"/>
  <c r="B554" i="5"/>
  <c r="A557" i="1" l="1"/>
  <c r="A560" i="9"/>
  <c r="A562" i="10"/>
  <c r="A558" i="2"/>
  <c r="B555" i="5"/>
  <c r="A558" i="1" l="1"/>
  <c r="A561" i="9"/>
  <c r="A563" i="10"/>
  <c r="A559" i="2"/>
  <c r="B556" i="5"/>
  <c r="A559" i="1" l="1"/>
  <c r="A562" i="9"/>
  <c r="A564" i="10"/>
  <c r="A560" i="2"/>
  <c r="B557" i="5"/>
  <c r="A560" i="1" l="1"/>
  <c r="A563" i="9"/>
  <c r="A565" i="10"/>
  <c r="A561" i="2"/>
  <c r="B558" i="5"/>
  <c r="A561" i="1" l="1"/>
  <c r="A564" i="9"/>
  <c r="A566" i="10"/>
  <c r="A562" i="2"/>
  <c r="B559" i="5"/>
  <c r="A562" i="1" l="1"/>
  <c r="A565" i="9"/>
  <c r="A567" i="10"/>
  <c r="A563" i="2"/>
  <c r="B560" i="5"/>
  <c r="A563" i="1" l="1"/>
  <c r="A566" i="9"/>
  <c r="A568" i="10"/>
  <c r="A564" i="2"/>
  <c r="B561" i="5"/>
  <c r="A564" i="1" l="1"/>
  <c r="A567" i="9"/>
  <c r="A569" i="10"/>
  <c r="A565" i="2"/>
  <c r="B562" i="5"/>
  <c r="A565" i="1" l="1"/>
  <c r="A570" i="10"/>
  <c r="A568" i="9"/>
  <c r="A566" i="2"/>
  <c r="B563" i="5"/>
  <c r="A566" i="1" l="1"/>
  <c r="A569" i="9"/>
  <c r="A571" i="10"/>
  <c r="A567" i="2"/>
  <c r="B564" i="5"/>
  <c r="A567" i="1" l="1"/>
  <c r="A570" i="9"/>
  <c r="A572" i="10"/>
  <c r="A568" i="2"/>
  <c r="B565" i="5"/>
  <c r="A568" i="1" l="1"/>
  <c r="A571" i="9"/>
  <c r="A569" i="2"/>
  <c r="A573" i="10"/>
  <c r="B566" i="5"/>
  <c r="A569" i="1" l="1"/>
  <c r="A574" i="10"/>
  <c r="A570" i="2"/>
  <c r="A572" i="9"/>
  <c r="B567" i="5"/>
  <c r="A570" i="1" l="1"/>
  <c r="A575" i="10"/>
  <c r="A573" i="9"/>
  <c r="A571" i="2"/>
  <c r="B568" i="5"/>
  <c r="A571" i="1" l="1"/>
  <c r="A574" i="9"/>
  <c r="A576" i="10"/>
  <c r="A572" i="2"/>
  <c r="B569" i="5"/>
  <c r="A572" i="1" l="1"/>
  <c r="A575" i="9"/>
  <c r="A573" i="2"/>
  <c r="A577" i="10"/>
  <c r="B570" i="5"/>
  <c r="A573" i="1" l="1"/>
  <c r="A576" i="9"/>
  <c r="A578" i="10"/>
  <c r="A574" i="2"/>
  <c r="B571" i="5"/>
  <c r="A574" i="1" l="1"/>
  <c r="A577" i="9"/>
  <c r="A579" i="10"/>
  <c r="A575" i="2"/>
  <c r="B572" i="5"/>
  <c r="A575" i="1" l="1"/>
  <c r="A578" i="9"/>
  <c r="A580" i="10"/>
  <c r="A576" i="2"/>
  <c r="B573" i="5"/>
  <c r="A576" i="1" l="1"/>
  <c r="A579" i="9"/>
  <c r="A581" i="10"/>
  <c r="A577" i="2"/>
  <c r="B574" i="5"/>
  <c r="A577" i="1" l="1"/>
  <c r="A580" i="9"/>
  <c r="A582" i="10"/>
  <c r="A578" i="2"/>
  <c r="B575" i="5"/>
  <c r="A578" i="1" l="1"/>
  <c r="A581" i="9"/>
  <c r="A583" i="10"/>
  <c r="A579" i="2"/>
  <c r="B576" i="5"/>
  <c r="A579" i="1" l="1"/>
  <c r="A582" i="9"/>
  <c r="A584" i="10"/>
  <c r="A580" i="2"/>
  <c r="B577" i="5"/>
  <c r="A580" i="1" l="1"/>
  <c r="A583" i="9"/>
  <c r="A585" i="10"/>
  <c r="A581" i="2"/>
  <c r="B578" i="5"/>
  <c r="A581" i="1" l="1"/>
  <c r="A586" i="10"/>
  <c r="A584" i="9"/>
  <c r="A582" i="2"/>
  <c r="B579" i="5"/>
  <c r="A582" i="1" l="1"/>
  <c r="A585" i="9"/>
  <c r="A587" i="10"/>
  <c r="A583" i="2"/>
  <c r="B580" i="5"/>
  <c r="A583" i="1" l="1"/>
  <c r="A586" i="9"/>
  <c r="A588" i="10"/>
  <c r="A584" i="2"/>
  <c r="B581" i="5"/>
  <c r="A584" i="1" l="1"/>
  <c r="A587" i="9"/>
  <c r="A585" i="2"/>
  <c r="A589" i="10"/>
  <c r="B582" i="5"/>
  <c r="A585" i="1" l="1"/>
  <c r="A588" i="9"/>
  <c r="A590" i="10"/>
  <c r="A586" i="2"/>
  <c r="B583" i="5"/>
  <c r="A586" i="1" l="1"/>
  <c r="A591" i="10"/>
  <c r="A589" i="9"/>
  <c r="A587" i="2"/>
  <c r="B584" i="5"/>
  <c r="A587" i="1" l="1"/>
  <c r="A590" i="9"/>
  <c r="A592" i="10"/>
  <c r="A588" i="2"/>
  <c r="B585" i="5"/>
  <c r="A588" i="1" l="1"/>
  <c r="A591" i="9"/>
  <c r="A593" i="10"/>
  <c r="A589" i="2"/>
  <c r="B586" i="5"/>
  <c r="A589" i="1" l="1"/>
  <c r="A592" i="9"/>
  <c r="A594" i="10"/>
  <c r="A590" i="2"/>
  <c r="B587" i="5"/>
  <c r="A590" i="1" l="1"/>
  <c r="A593" i="9"/>
  <c r="A595" i="10"/>
  <c r="A591" i="2"/>
  <c r="B588" i="5"/>
  <c r="A591" i="1" l="1"/>
  <c r="A594" i="9"/>
  <c r="A596" i="10"/>
  <c r="A592" i="2"/>
  <c r="B589" i="5"/>
  <c r="A592" i="1" l="1"/>
  <c r="A595" i="9"/>
  <c r="A597" i="10"/>
  <c r="A593" i="2"/>
  <c r="B590" i="5"/>
  <c r="A593" i="1" l="1"/>
  <c r="A596" i="9"/>
  <c r="A598" i="10"/>
  <c r="A594" i="2"/>
  <c r="B591" i="5"/>
  <c r="A594" i="1" l="1"/>
  <c r="A597" i="9"/>
  <c r="A599" i="10"/>
  <c r="A595" i="2"/>
  <c r="B592" i="5"/>
  <c r="A595" i="1" l="1"/>
  <c r="A598" i="9"/>
  <c r="A600" i="10"/>
  <c r="A596" i="2"/>
  <c r="B593" i="5"/>
  <c r="A596" i="1" l="1"/>
  <c r="A599" i="9"/>
  <c r="A601" i="10"/>
  <c r="A597" i="2"/>
  <c r="B594" i="5"/>
  <c r="A597" i="1" l="1"/>
  <c r="A602" i="10"/>
  <c r="A600" i="9"/>
  <c r="A598" i="2"/>
  <c r="B595" i="5"/>
  <c r="A598" i="1" l="1"/>
  <c r="A601" i="9"/>
  <c r="A603" i="10"/>
  <c r="A599" i="2"/>
  <c r="B596" i="5"/>
  <c r="A599" i="1" l="1"/>
  <c r="A602" i="9"/>
  <c r="A604" i="10"/>
  <c r="A600" i="2"/>
  <c r="B597" i="5"/>
  <c r="A600" i="1" l="1"/>
  <c r="A603" i="9"/>
  <c r="A601" i="2"/>
  <c r="A605" i="10"/>
  <c r="B598" i="5"/>
  <c r="A601" i="1" l="1"/>
  <c r="A606" i="10"/>
  <c r="A604" i="9"/>
  <c r="A602" i="2"/>
  <c r="B599" i="5"/>
  <c r="A602" i="1" l="1"/>
  <c r="A605" i="9"/>
  <c r="A607" i="10"/>
  <c r="A603" i="2"/>
  <c r="B600" i="5"/>
  <c r="A603" i="1" l="1"/>
  <c r="A606" i="9"/>
  <c r="A608" i="10"/>
  <c r="A604" i="2"/>
  <c r="B601" i="5"/>
  <c r="A604" i="1" l="1"/>
  <c r="A607" i="9"/>
  <c r="A605" i="2"/>
  <c r="A609" i="10"/>
  <c r="B602" i="5"/>
  <c r="A605" i="1" l="1"/>
  <c r="A608" i="9"/>
  <c r="A610" i="10"/>
  <c r="A606" i="2"/>
  <c r="B603" i="5"/>
  <c r="A606" i="1" l="1"/>
  <c r="A609" i="9"/>
  <c r="A607" i="2"/>
  <c r="A611" i="10"/>
  <c r="B604" i="5"/>
  <c r="A607" i="1" l="1"/>
  <c r="A610" i="9"/>
  <c r="A612" i="10"/>
  <c r="A608" i="2"/>
  <c r="B605" i="5"/>
  <c r="A608" i="1" l="1"/>
  <c r="A611" i="9"/>
  <c r="A613" i="10"/>
  <c r="A609" i="2"/>
  <c r="B606" i="5"/>
  <c r="A609" i="1" l="1"/>
  <c r="A612" i="9"/>
  <c r="A614" i="10"/>
  <c r="A610" i="2"/>
  <c r="B607" i="5"/>
  <c r="A610" i="1" l="1"/>
  <c r="A613" i="9"/>
  <c r="A615" i="10"/>
  <c r="A611" i="2"/>
  <c r="B608" i="5"/>
  <c r="A611" i="1" l="1"/>
  <c r="A614" i="9"/>
  <c r="A616" i="10"/>
  <c r="A612" i="2"/>
  <c r="B609" i="5"/>
  <c r="A612" i="1" l="1"/>
  <c r="A615" i="9"/>
  <c r="A617" i="10"/>
  <c r="A613" i="2"/>
  <c r="B610" i="5"/>
  <c r="A613" i="1" l="1"/>
  <c r="A618" i="10"/>
  <c r="A616" i="9"/>
  <c r="A614" i="2"/>
  <c r="B611" i="5"/>
  <c r="A614" i="1" l="1"/>
  <c r="A617" i="9"/>
  <c r="A619" i="10"/>
  <c r="A615" i="2"/>
  <c r="B612" i="5"/>
  <c r="A615" i="1" l="1"/>
  <c r="A618" i="9"/>
  <c r="A620" i="10"/>
  <c r="A616" i="2"/>
  <c r="B613" i="5"/>
  <c r="A616" i="1" l="1"/>
  <c r="A619" i="9"/>
  <c r="A617" i="2"/>
  <c r="A621" i="10"/>
  <c r="B614" i="5"/>
  <c r="A617" i="1" l="1"/>
  <c r="A620" i="9"/>
  <c r="A622" i="10"/>
  <c r="A618" i="2"/>
  <c r="B615" i="5"/>
  <c r="A618" i="1" l="1"/>
  <c r="A621" i="9"/>
  <c r="A623" i="10"/>
  <c r="A619" i="2"/>
  <c r="B616" i="5"/>
  <c r="A619" i="1" l="1"/>
  <c r="A622" i="9"/>
  <c r="A624" i="10"/>
  <c r="A620" i="2"/>
  <c r="B617" i="5"/>
  <c r="A620" i="1" l="1"/>
  <c r="A623" i="9"/>
  <c r="A625" i="10"/>
  <c r="A621" i="2"/>
  <c r="B618" i="5"/>
  <c r="A621" i="1" l="1"/>
  <c r="A624" i="9"/>
  <c r="A626" i="10"/>
  <c r="A622" i="2"/>
  <c r="B619" i="5"/>
  <c r="A622" i="1" l="1"/>
  <c r="A625" i="9"/>
  <c r="A627" i="10"/>
  <c r="A623" i="2"/>
  <c r="B620" i="5"/>
  <c r="A623" i="1" l="1"/>
  <c r="A628" i="10"/>
  <c r="A626" i="9"/>
  <c r="A624" i="2"/>
  <c r="B621" i="5"/>
  <c r="A624" i="1" l="1"/>
  <c r="A627" i="9"/>
  <c r="A629" i="10"/>
  <c r="A625" i="2"/>
  <c r="B622" i="5"/>
  <c r="A625" i="1" l="1"/>
  <c r="A628" i="9"/>
  <c r="A630" i="10"/>
  <c r="A626" i="2"/>
  <c r="B623" i="5"/>
  <c r="A626" i="1" l="1"/>
  <c r="A629" i="9"/>
  <c r="A631" i="10"/>
  <c r="A627" i="2"/>
  <c r="B624" i="5"/>
  <c r="A627" i="1" l="1"/>
  <c r="A630" i="9"/>
  <c r="A632" i="10"/>
  <c r="A628" i="2"/>
  <c r="B625" i="5"/>
  <c r="A628" i="1" l="1"/>
  <c r="A631" i="9"/>
  <c r="A633" i="10"/>
  <c r="A629" i="2"/>
  <c r="B626" i="5"/>
  <c r="A629" i="1" l="1"/>
  <c r="A634" i="10"/>
  <c r="A630" i="2"/>
  <c r="A632" i="9"/>
  <c r="B627" i="5"/>
  <c r="A630" i="1" l="1"/>
  <c r="A633" i="9"/>
  <c r="A635" i="10"/>
  <c r="A631" i="2"/>
  <c r="B628" i="5"/>
  <c r="A631" i="1" l="1"/>
  <c r="A634" i="9"/>
  <c r="A636" i="10"/>
  <c r="A632" i="2"/>
  <c r="B629" i="5"/>
  <c r="A632" i="1" l="1"/>
  <c r="A635" i="9"/>
  <c r="A633" i="2"/>
  <c r="A637" i="10"/>
  <c r="B630" i="5"/>
  <c r="A633" i="1" l="1"/>
  <c r="A636" i="9"/>
  <c r="A638" i="10"/>
  <c r="A634" i="2"/>
  <c r="B631" i="5"/>
  <c r="A634" i="1" l="1"/>
  <c r="A637" i="9"/>
  <c r="A639" i="10"/>
  <c r="A635" i="2"/>
  <c r="B632" i="5"/>
  <c r="A635" i="1" l="1"/>
  <c r="A638" i="9"/>
  <c r="A640" i="10"/>
  <c r="A636" i="2"/>
  <c r="B633" i="5"/>
  <c r="A636" i="1" l="1"/>
  <c r="A639" i="9"/>
  <c r="A637" i="2"/>
  <c r="A641" i="10"/>
  <c r="B634" i="5"/>
  <c r="A637" i="1" l="1"/>
  <c r="A640" i="9"/>
  <c r="A642" i="10"/>
  <c r="A638" i="2"/>
  <c r="B635" i="5"/>
  <c r="A638" i="1" l="1"/>
  <c r="A641" i="9"/>
  <c r="A643" i="10"/>
  <c r="A639" i="2"/>
  <c r="B636" i="5"/>
  <c r="A639" i="1" l="1"/>
  <c r="A642" i="9"/>
  <c r="A644" i="10"/>
  <c r="A640" i="2"/>
  <c r="B637" i="5"/>
  <c r="A640" i="1" l="1"/>
  <c r="A643" i="9"/>
  <c r="A645" i="10"/>
  <c r="A641" i="2"/>
  <c r="B638" i="5"/>
  <c r="A641" i="1" l="1"/>
  <c r="A646" i="10"/>
  <c r="A644" i="9"/>
  <c r="A642" i="2"/>
  <c r="B639" i="5"/>
  <c r="A642" i="1" l="1"/>
  <c r="A645" i="9"/>
  <c r="A647" i="10"/>
  <c r="A643" i="2"/>
  <c r="B640" i="5"/>
  <c r="A643" i="1" l="1"/>
  <c r="A646" i="9"/>
  <c r="A648" i="10"/>
  <c r="A644" i="2"/>
  <c r="B641" i="5"/>
  <c r="A644" i="1" l="1"/>
  <c r="A647" i="9"/>
  <c r="A649" i="10"/>
  <c r="A645" i="2"/>
  <c r="B642" i="5"/>
  <c r="A645" i="1" l="1"/>
  <c r="A648" i="9"/>
  <c r="A650" i="10"/>
  <c r="A646" i="2"/>
  <c r="B643" i="5"/>
  <c r="A646" i="1" l="1"/>
  <c r="A649" i="9"/>
  <c r="A651" i="10"/>
  <c r="A647" i="2"/>
  <c r="B644" i="5"/>
  <c r="A647" i="1" l="1"/>
  <c r="A650" i="9"/>
  <c r="A652" i="10"/>
  <c r="A648" i="2"/>
  <c r="B645" i="5"/>
  <c r="A648" i="1" l="1"/>
  <c r="A651" i="9"/>
  <c r="A649" i="2"/>
  <c r="A653" i="10"/>
  <c r="B646" i="5"/>
  <c r="A649" i="1" l="1"/>
  <c r="A654" i="10"/>
  <c r="A652" i="9"/>
  <c r="A650" i="2"/>
  <c r="B647" i="5"/>
  <c r="A650" i="1" l="1"/>
  <c r="A655" i="10"/>
  <c r="A653" i="9"/>
  <c r="A651" i="2"/>
  <c r="B648" i="5"/>
  <c r="A651" i="1" l="1"/>
  <c r="A654" i="9"/>
  <c r="A656" i="10"/>
  <c r="A652" i="2"/>
  <c r="B649" i="5"/>
  <c r="A652" i="1" l="1"/>
  <c r="A655" i="9"/>
  <c r="A657" i="10"/>
  <c r="A653" i="2"/>
  <c r="B650" i="5"/>
  <c r="A653" i="1" l="1"/>
  <c r="A656" i="9"/>
  <c r="A658" i="10"/>
  <c r="A654" i="2"/>
  <c r="B651" i="5"/>
  <c r="A654" i="1" l="1"/>
  <c r="A657" i="9"/>
  <c r="A659" i="10"/>
  <c r="A655" i="2"/>
  <c r="B652" i="5"/>
  <c r="A655" i="1" l="1"/>
  <c r="A658" i="9"/>
  <c r="A660" i="10"/>
  <c r="A656" i="2"/>
  <c r="B653" i="5"/>
  <c r="A656" i="1" l="1"/>
  <c r="A659" i="9"/>
  <c r="A661" i="10"/>
  <c r="A657" i="2"/>
  <c r="B654" i="5"/>
  <c r="A657" i="1" l="1"/>
  <c r="A662" i="10"/>
  <c r="A660" i="9"/>
  <c r="A658" i="2"/>
  <c r="B655" i="5"/>
  <c r="A658" i="1" l="1"/>
  <c r="A661" i="9"/>
  <c r="A663" i="10"/>
  <c r="A659" i="2"/>
  <c r="B656" i="5"/>
  <c r="A659" i="1" l="1"/>
  <c r="A662" i="9"/>
  <c r="A660" i="2"/>
  <c r="A664" i="10"/>
  <c r="B657" i="5"/>
  <c r="A660" i="1" l="1"/>
  <c r="A663" i="9"/>
  <c r="A665" i="10"/>
  <c r="A661" i="2"/>
  <c r="B658" i="5"/>
  <c r="A661" i="1" l="1"/>
  <c r="A664" i="9"/>
  <c r="A666" i="10"/>
  <c r="A662" i="2"/>
  <c r="B659" i="5"/>
  <c r="A662" i="1" l="1"/>
  <c r="A665" i="9"/>
  <c r="A667" i="10"/>
  <c r="A663" i="2"/>
  <c r="B660" i="5"/>
  <c r="A663" i="1" l="1"/>
  <c r="A666" i="9"/>
  <c r="A668" i="10"/>
  <c r="A664" i="2"/>
  <c r="B661" i="5"/>
  <c r="A664" i="1" l="1"/>
  <c r="A667" i="9"/>
  <c r="A665" i="2"/>
  <c r="A669" i="10"/>
  <c r="B662" i="5"/>
  <c r="A665" i="1" l="1"/>
  <c r="A668" i="9"/>
  <c r="A670" i="10"/>
  <c r="A666" i="2"/>
  <c r="B663" i="5"/>
  <c r="A666" i="1" l="1"/>
  <c r="A669" i="9"/>
  <c r="A671" i="10"/>
  <c r="A667" i="2"/>
  <c r="B664" i="5"/>
  <c r="A667" i="1" l="1"/>
  <c r="A670" i="9"/>
  <c r="A672" i="10"/>
  <c r="A668" i="2"/>
  <c r="B665" i="5"/>
  <c r="A668" i="1" l="1"/>
  <c r="A671" i="9"/>
  <c r="A669" i="2"/>
  <c r="A673" i="10"/>
  <c r="B666" i="5"/>
  <c r="A669" i="1" l="1"/>
  <c r="A672" i="9"/>
  <c r="A674" i="10"/>
  <c r="A670" i="2"/>
  <c r="B667" i="5"/>
  <c r="A670" i="1" l="1"/>
  <c r="A673" i="9"/>
  <c r="A675" i="10"/>
  <c r="A671" i="2"/>
  <c r="B668" i="5"/>
  <c r="A671" i="1" l="1"/>
  <c r="A674" i="9"/>
  <c r="A676" i="10"/>
  <c r="A672" i="2"/>
  <c r="B669" i="5"/>
  <c r="A672" i="1" l="1"/>
  <c r="A675" i="9"/>
  <c r="A677" i="10"/>
  <c r="A673" i="2"/>
  <c r="B670" i="5"/>
  <c r="A673" i="1" l="1"/>
  <c r="A678" i="10"/>
  <c r="A674" i="2"/>
  <c r="A676" i="9"/>
  <c r="B671" i="5"/>
  <c r="A674" i="1" l="1"/>
  <c r="A677" i="9"/>
  <c r="A679" i="10"/>
  <c r="A675" i="2"/>
  <c r="B672" i="5"/>
  <c r="A675" i="1" l="1"/>
  <c r="A678" i="9"/>
  <c r="A680" i="10"/>
  <c r="A676" i="2"/>
  <c r="B673" i="5"/>
  <c r="A676" i="1" l="1"/>
  <c r="A679" i="9"/>
  <c r="A681" i="10"/>
  <c r="A677" i="2"/>
  <c r="B674" i="5"/>
  <c r="A677" i="1" l="1"/>
  <c r="A680" i="9"/>
  <c r="A682" i="10"/>
  <c r="A678" i="2"/>
  <c r="B675" i="5"/>
  <c r="A678" i="1" l="1"/>
  <c r="A681" i="9"/>
  <c r="A683" i="10"/>
  <c r="A679" i="2"/>
  <c r="B676" i="5"/>
  <c r="A679" i="1" l="1"/>
  <c r="A682" i="9"/>
  <c r="A684" i="10"/>
  <c r="A680" i="2"/>
  <c r="B677" i="5"/>
  <c r="A680" i="1" l="1"/>
  <c r="A683" i="9"/>
  <c r="A681" i="2"/>
  <c r="A685" i="10"/>
  <c r="B678" i="5"/>
  <c r="A681" i="1" l="1"/>
  <c r="A686" i="10"/>
  <c r="A684" i="9"/>
  <c r="A682" i="2"/>
  <c r="B679" i="5"/>
  <c r="A682" i="1" l="1"/>
  <c r="A687" i="10"/>
  <c r="A685" i="9"/>
  <c r="A683" i="2"/>
  <c r="B680" i="5"/>
  <c r="A683" i="1" l="1"/>
  <c r="A686" i="9"/>
  <c r="A688" i="10"/>
  <c r="A684" i="2"/>
  <c r="B681" i="5"/>
  <c r="A684" i="1" l="1"/>
  <c r="A687" i="9"/>
  <c r="A689" i="10"/>
  <c r="A685" i="2"/>
  <c r="B682" i="5"/>
  <c r="A685" i="1" l="1"/>
  <c r="A688" i="9"/>
  <c r="A690" i="10"/>
  <c r="A686" i="2"/>
  <c r="B683" i="5"/>
  <c r="A686" i="1" l="1"/>
  <c r="A689" i="9"/>
  <c r="A691" i="10"/>
  <c r="A687" i="2"/>
  <c r="B684" i="5"/>
  <c r="A687" i="1" l="1"/>
  <c r="A690" i="9"/>
  <c r="A692" i="10"/>
  <c r="A688" i="2"/>
  <c r="B685" i="5"/>
  <c r="A688" i="1" l="1"/>
  <c r="A691" i="9"/>
  <c r="A693" i="10"/>
  <c r="A689" i="2"/>
  <c r="B686" i="5"/>
  <c r="A689" i="1" l="1"/>
  <c r="A694" i="10"/>
  <c r="A692" i="9"/>
  <c r="A690" i="2"/>
  <c r="B687" i="5"/>
  <c r="A690" i="1" l="1"/>
  <c r="A693" i="9"/>
  <c r="A695" i="10"/>
  <c r="A691" i="2"/>
  <c r="B688" i="5"/>
  <c r="A691" i="1" l="1"/>
  <c r="A694" i="9"/>
  <c r="A692" i="2"/>
  <c r="A696" i="10"/>
  <c r="B689" i="5"/>
  <c r="A692" i="1" l="1"/>
  <c r="A695" i="9"/>
  <c r="A697" i="10"/>
  <c r="A693" i="2"/>
  <c r="B690" i="5"/>
  <c r="A693" i="1" l="1"/>
  <c r="A696" i="9"/>
  <c r="A698" i="10"/>
  <c r="A694" i="2"/>
  <c r="B691" i="5"/>
  <c r="A694" i="1" l="1"/>
  <c r="A699" i="10"/>
  <c r="A697" i="9"/>
  <c r="A695" i="2"/>
  <c r="B692" i="5"/>
  <c r="A695" i="1" l="1"/>
  <c r="A698" i="9"/>
  <c r="A700" i="10"/>
  <c r="A696" i="2"/>
  <c r="B693" i="5"/>
  <c r="A696" i="1" l="1"/>
  <c r="A699" i="9"/>
  <c r="A697" i="2"/>
  <c r="A701" i="10"/>
  <c r="B694" i="5"/>
  <c r="A697" i="1" l="1"/>
  <c r="A700" i="9"/>
  <c r="A702" i="10"/>
  <c r="A698" i="2"/>
  <c r="B695" i="5"/>
  <c r="A698" i="1" l="1"/>
  <c r="A701" i="9"/>
  <c r="A703" i="10"/>
  <c r="A699" i="2"/>
  <c r="B696" i="5"/>
  <c r="A699" i="1" l="1"/>
  <c r="A702" i="9"/>
  <c r="A704" i="10"/>
  <c r="A700" i="2"/>
  <c r="B697" i="5"/>
  <c r="A700" i="1" l="1"/>
  <c r="A703" i="9"/>
  <c r="A701" i="2"/>
  <c r="A705" i="10"/>
  <c r="B698" i="5"/>
  <c r="A701" i="1" l="1"/>
  <c r="A704" i="9"/>
  <c r="A706" i="10"/>
  <c r="A702" i="2"/>
  <c r="B699" i="5"/>
  <c r="A702" i="1" l="1"/>
  <c r="A705" i="9"/>
  <c r="A707" i="10"/>
  <c r="A703" i="2"/>
  <c r="B700" i="5"/>
  <c r="A703" i="1" l="1"/>
  <c r="A706" i="9"/>
  <c r="A708" i="10"/>
  <c r="A704" i="2"/>
  <c r="B701" i="5"/>
  <c r="A704" i="1" l="1"/>
  <c r="A707" i="9"/>
  <c r="A709" i="10"/>
  <c r="A705" i="2"/>
  <c r="B702" i="5"/>
  <c r="A705" i="1" l="1"/>
  <c r="A710" i="10"/>
  <c r="A708" i="9"/>
  <c r="A706" i="2"/>
  <c r="B703" i="5"/>
  <c r="A706" i="1" l="1"/>
  <c r="A709" i="9"/>
  <c r="A711" i="10"/>
  <c r="A707" i="2"/>
  <c r="B704" i="5"/>
  <c r="A707" i="1" l="1"/>
  <c r="A710" i="9"/>
  <c r="A712" i="10"/>
  <c r="A708" i="2"/>
  <c r="B705" i="5"/>
  <c r="A708" i="1" l="1"/>
  <c r="A711" i="9"/>
  <c r="A713" i="10"/>
  <c r="A709" i="2"/>
  <c r="B706" i="5"/>
  <c r="A709" i="1" l="1"/>
  <c r="A712" i="9"/>
  <c r="A714" i="10"/>
  <c r="A710" i="2"/>
  <c r="B707" i="5"/>
  <c r="A710" i="1" l="1"/>
  <c r="A713" i="9"/>
  <c r="A715" i="10"/>
  <c r="A711" i="2"/>
  <c r="B708" i="5"/>
  <c r="A711" i="1" l="1"/>
  <c r="A714" i="9"/>
  <c r="A716" i="10"/>
  <c r="A712" i="2"/>
  <c r="B709" i="5"/>
  <c r="A712" i="1" l="1"/>
  <c r="A715" i="9"/>
  <c r="A713" i="2"/>
  <c r="A717" i="10"/>
  <c r="B710" i="5"/>
  <c r="A713" i="1" l="1"/>
  <c r="A718" i="10"/>
  <c r="A714" i="2"/>
  <c r="A716" i="9"/>
  <c r="B711" i="5"/>
  <c r="A714" i="1" l="1"/>
  <c r="A719" i="10"/>
  <c r="A717" i="9"/>
  <c r="A715" i="2"/>
  <c r="B712" i="5"/>
  <c r="A715" i="1" l="1"/>
  <c r="A718" i="9"/>
  <c r="A720" i="10"/>
  <c r="A716" i="2"/>
  <c r="B713" i="5"/>
  <c r="A716" i="1" l="1"/>
  <c r="A719" i="9"/>
  <c r="A721" i="10"/>
  <c r="A717" i="2"/>
  <c r="B714" i="5"/>
  <c r="A717" i="1" l="1"/>
  <c r="A720" i="9"/>
  <c r="A722" i="10"/>
  <c r="A718" i="2"/>
  <c r="B715" i="5"/>
  <c r="A718" i="1" l="1"/>
  <c r="A721" i="9"/>
  <c r="A723" i="10"/>
  <c r="A719" i="2"/>
  <c r="B716" i="5"/>
  <c r="A719" i="1" l="1"/>
  <c r="A722" i="9"/>
  <c r="A724" i="10"/>
  <c r="A720" i="2"/>
  <c r="B717" i="5"/>
  <c r="A720" i="1" l="1"/>
  <c r="A723" i="9"/>
  <c r="A725" i="10"/>
  <c r="A721" i="2"/>
  <c r="B718" i="5"/>
  <c r="A721" i="1" l="1"/>
  <c r="A726" i="10"/>
  <c r="A724" i="9"/>
  <c r="A722" i="2"/>
  <c r="B719" i="5"/>
  <c r="A725" i="9" l="1"/>
  <c r="A727" i="10"/>
  <c r="A723" i="2"/>
  <c r="A722" i="1"/>
  <c r="B720" i="5"/>
  <c r="B721" i="5" l="1"/>
  <c r="B722" i="5" s="1"/>
  <c r="A726" i="9"/>
  <c r="A728" i="10"/>
  <c r="A724" i="2"/>
  <c r="A723" i="1"/>
  <c r="A728" i="9" l="1"/>
  <c r="A730" i="10"/>
  <c r="A726" i="2"/>
  <c r="A725" i="1"/>
  <c r="A724" i="1"/>
  <c r="A727" i="9"/>
  <c r="A729" i="10"/>
  <c r="A725" i="2"/>
  <c r="B723" i="5"/>
  <c r="A726" i="1" l="1"/>
  <c r="A729" i="9"/>
  <c r="A731" i="10"/>
  <c r="A727" i="2"/>
  <c r="B724" i="5"/>
  <c r="A730" i="9" l="1"/>
  <c r="A732" i="10"/>
  <c r="A728" i="2"/>
  <c r="A727" i="1"/>
  <c r="B725" i="5"/>
  <c r="A731" i="9" l="1"/>
  <c r="A729" i="2"/>
  <c r="A733" i="10"/>
  <c r="A728" i="1"/>
  <c r="B726" i="5"/>
  <c r="A729" i="1" l="1"/>
  <c r="A732" i="9"/>
  <c r="A734" i="10"/>
  <c r="A730" i="2"/>
  <c r="B727" i="5"/>
  <c r="A733" i="9" l="1"/>
  <c r="A735" i="10"/>
  <c r="A731" i="2"/>
  <c r="A730" i="1"/>
  <c r="B728" i="5"/>
  <c r="A734" i="9" l="1"/>
  <c r="A736" i="10"/>
  <c r="A732" i="2"/>
  <c r="A731" i="1"/>
  <c r="B729" i="5"/>
  <c r="A732" i="1" l="1"/>
  <c r="A735" i="9"/>
  <c r="A733" i="2"/>
  <c r="A737" i="10"/>
  <c r="B730" i="5"/>
  <c r="A736" i="9" l="1"/>
  <c r="A738" i="10"/>
  <c r="A734" i="2"/>
  <c r="A733" i="1"/>
  <c r="B731" i="5"/>
  <c r="A737" i="9" l="1"/>
  <c r="A739" i="10"/>
  <c r="A735" i="2"/>
  <c r="A734" i="1"/>
  <c r="B732" i="5"/>
  <c r="A735" i="1" l="1"/>
  <c r="A738" i="9"/>
  <c r="A740" i="10"/>
  <c r="A736" i="2"/>
  <c r="B733" i="5"/>
  <c r="A739" i="9" l="1"/>
  <c r="A741" i="10"/>
  <c r="A737" i="2"/>
  <c r="A736" i="1"/>
  <c r="B734" i="5"/>
  <c r="A742" i="10" l="1"/>
  <c r="A740" i="9"/>
  <c r="A738" i="2"/>
  <c r="B735" i="5"/>
  <c r="A737" i="1"/>
  <c r="A738" i="1" l="1"/>
  <c r="A741" i="9"/>
  <c r="A743" i="10"/>
  <c r="A739" i="2"/>
  <c r="B736" i="5"/>
  <c r="A742" i="9" l="1"/>
  <c r="A744" i="10"/>
  <c r="A740" i="2"/>
  <c r="A739" i="1"/>
  <c r="B737" i="5"/>
  <c r="A743" i="9" l="1"/>
  <c r="A745" i="10"/>
  <c r="A741" i="2"/>
  <c r="B738" i="5"/>
  <c r="A740" i="1"/>
  <c r="A741" i="1" l="1"/>
  <c r="A744" i="9"/>
  <c r="A746" i="10"/>
  <c r="A742" i="2"/>
  <c r="B739" i="5"/>
  <c r="A745" i="9" l="1"/>
  <c r="A747" i="10"/>
  <c r="A743" i="2"/>
  <c r="A742" i="1"/>
  <c r="B740" i="5"/>
  <c r="A746" i="9" l="1"/>
  <c r="A748" i="10"/>
  <c r="A744" i="2"/>
  <c r="A743" i="1"/>
  <c r="B741" i="5"/>
  <c r="A744" i="1" l="1"/>
  <c r="A747" i="9"/>
  <c r="A749" i="10"/>
  <c r="A745" i="2"/>
  <c r="B742" i="5"/>
  <c r="A748" i="9" l="1"/>
  <c r="A750" i="10"/>
  <c r="A746" i="2"/>
  <c r="A745" i="1"/>
  <c r="B743" i="5"/>
  <c r="A749" i="9" l="1"/>
  <c r="A751" i="10"/>
  <c r="A747" i="2"/>
  <c r="A746" i="1"/>
  <c r="B744" i="5"/>
  <c r="A747" i="1" l="1"/>
  <c r="A750" i="9"/>
  <c r="A752" i="10"/>
  <c r="A748" i="2"/>
  <c r="B745" i="5"/>
  <c r="A751" i="9" l="1"/>
  <c r="A753" i="10"/>
  <c r="A749" i="2"/>
  <c r="A748" i="1"/>
  <c r="B746" i="5"/>
  <c r="A752" i="9" l="1"/>
  <c r="A754" i="10"/>
  <c r="A750" i="2"/>
  <c r="B747" i="5"/>
  <c r="A749" i="1"/>
  <c r="A750" i="1" l="1"/>
  <c r="A753" i="9"/>
  <c r="A755" i="10"/>
  <c r="A751" i="2"/>
  <c r="B748" i="5"/>
  <c r="A754" i="9" l="1"/>
  <c r="A756" i="10"/>
  <c r="A752" i="2"/>
  <c r="A751" i="1"/>
  <c r="B749" i="5"/>
  <c r="A755" i="9" l="1"/>
  <c r="A757" i="10"/>
  <c r="A753" i="2"/>
  <c r="A752" i="1"/>
  <c r="B750" i="5"/>
  <c r="A753" i="1" l="1"/>
  <c r="A756" i="9"/>
  <c r="A758" i="10"/>
  <c r="A754" i="2"/>
  <c r="B751" i="5"/>
  <c r="A759" i="10" l="1"/>
  <c r="A757" i="9"/>
  <c r="A755" i="2"/>
  <c r="A754" i="1"/>
  <c r="B752" i="5"/>
  <c r="A758" i="9" l="1"/>
  <c r="A760" i="10"/>
  <c r="A756" i="2"/>
  <c r="B753" i="5"/>
  <c r="A755" i="1"/>
  <c r="A756" i="1" l="1"/>
  <c r="A759" i="9"/>
  <c r="A761" i="10"/>
  <c r="A757" i="2"/>
  <c r="B754" i="5"/>
  <c r="A760" i="9" l="1"/>
  <c r="A762" i="10"/>
  <c r="A758" i="2"/>
  <c r="A757" i="1"/>
  <c r="B755" i="5"/>
  <c r="A763" i="10" l="1"/>
  <c r="A761" i="9"/>
  <c r="A759" i="2"/>
  <c r="A758" i="1"/>
  <c r="B756" i="5"/>
  <c r="A759" i="1" l="1"/>
  <c r="A762" i="9"/>
  <c r="A764" i="10"/>
  <c r="A760" i="2"/>
  <c r="B757" i="5"/>
  <c r="A763" i="9" l="1"/>
  <c r="A765" i="10"/>
  <c r="A761" i="2"/>
  <c r="A760" i="1"/>
  <c r="B758" i="5"/>
  <c r="A764" i="9" l="1"/>
  <c r="A766" i="10"/>
  <c r="A762" i="2"/>
  <c r="A761" i="1"/>
  <c r="B759" i="5"/>
  <c r="A762" i="1" l="1"/>
  <c r="A765" i="9"/>
  <c r="A767" i="10"/>
  <c r="A763" i="2"/>
  <c r="B760" i="5"/>
  <c r="A766" i="9" l="1"/>
  <c r="A768" i="10"/>
  <c r="A764" i="2"/>
  <c r="A763" i="1"/>
  <c r="B761" i="5"/>
  <c r="A767" i="9" l="1"/>
  <c r="A769" i="10"/>
  <c r="A765" i="2"/>
  <c r="A764" i="1"/>
  <c r="B762" i="5"/>
  <c r="A765" i="1" l="1"/>
  <c r="A768" i="9"/>
  <c r="A770" i="10"/>
  <c r="A766" i="2"/>
  <c r="B763" i="5"/>
  <c r="A769" i="9" l="1"/>
  <c r="A771" i="10"/>
  <c r="A767" i="2"/>
  <c r="A766" i="1"/>
  <c r="B764" i="5"/>
  <c r="A770" i="9" l="1"/>
  <c r="A772" i="10"/>
  <c r="A768" i="2"/>
  <c r="A767" i="1"/>
  <c r="B765" i="5"/>
  <c r="A768" i="1" l="1"/>
  <c r="A771" i="9"/>
  <c r="A773" i="10"/>
  <c r="A769" i="2"/>
  <c r="B766" i="5"/>
  <c r="A772" i="9" l="1"/>
  <c r="A774" i="10"/>
  <c r="A770" i="2"/>
  <c r="B767" i="5"/>
  <c r="A769" i="1"/>
  <c r="A773" i="9" l="1"/>
  <c r="A775" i="10"/>
  <c r="A771" i="2"/>
  <c r="A770" i="1"/>
  <c r="B768" i="5"/>
  <c r="B769" i="5" s="1"/>
  <c r="B770" i="5" l="1"/>
  <c r="A772" i="1"/>
  <c r="A776" i="9"/>
  <c r="A778" i="10"/>
  <c r="A774" i="2"/>
  <c r="A775" i="9"/>
  <c r="A777" i="10"/>
  <c r="A773" i="2"/>
  <c r="A771" i="1"/>
  <c r="A774" i="9"/>
  <c r="A776" i="10"/>
  <c r="A772" i="2"/>
  <c r="A773" i="1"/>
  <c r="B771" i="5"/>
  <c r="A774" i="1" l="1"/>
  <c r="A777" i="9"/>
  <c r="A779" i="10"/>
  <c r="A775" i="2"/>
  <c r="B772" i="5"/>
  <c r="A778" i="9" l="1"/>
  <c r="A780" i="10"/>
  <c r="A776" i="2"/>
  <c r="A775" i="1"/>
  <c r="B773" i="5"/>
  <c r="A779" i="9" l="1"/>
  <c r="A781" i="10"/>
  <c r="A777" i="2"/>
  <c r="A776" i="1"/>
  <c r="B774" i="5"/>
  <c r="A777" i="1" l="1"/>
  <c r="A782" i="10"/>
  <c r="A780" i="9"/>
  <c r="A778" i="2"/>
  <c r="B775" i="5"/>
  <c r="A783" i="10" l="1"/>
  <c r="A781" i="9"/>
  <c r="A779" i="2"/>
  <c r="A778" i="1"/>
  <c r="B776" i="5"/>
  <c r="A782" i="9" l="1"/>
  <c r="A784" i="10"/>
  <c r="A780" i="2"/>
  <c r="A779" i="1"/>
  <c r="B777" i="5"/>
  <c r="A780" i="1" l="1"/>
  <c r="A783" i="9"/>
  <c r="A785" i="10"/>
  <c r="A781" i="2"/>
  <c r="B778" i="5"/>
  <c r="A784" i="9" l="1"/>
  <c r="A786" i="10"/>
  <c r="A782" i="2"/>
  <c r="A781" i="1"/>
  <c r="B779" i="5"/>
  <c r="A785" i="9" l="1"/>
  <c r="A787" i="10"/>
  <c r="A783" i="2"/>
  <c r="A782" i="1"/>
  <c r="B780" i="5"/>
  <c r="A783" i="1" l="1"/>
  <c r="A786" i="9"/>
  <c r="A788" i="10"/>
  <c r="A784" i="2"/>
  <c r="B781" i="5"/>
  <c r="A787" i="9" l="1"/>
  <c r="A789" i="10"/>
  <c r="A785" i="2"/>
  <c r="A784" i="1"/>
  <c r="B782" i="5"/>
  <c r="A788" i="9" l="1"/>
  <c r="A790" i="10"/>
  <c r="A786" i="2"/>
  <c r="A785" i="1"/>
  <c r="B783" i="5"/>
  <c r="A786" i="1" l="1"/>
  <c r="A789" i="9"/>
  <c r="A791" i="10"/>
  <c r="A787" i="2"/>
  <c r="B784" i="5"/>
  <c r="A790" i="9" l="1"/>
  <c r="A792" i="10"/>
  <c r="A788" i="2"/>
  <c r="A787" i="1"/>
  <c r="B785" i="5"/>
  <c r="A791" i="9" l="1"/>
  <c r="A793" i="10"/>
  <c r="A789" i="2"/>
  <c r="A788" i="1"/>
  <c r="B786" i="5"/>
  <c r="A789" i="1" l="1"/>
  <c r="A792" i="9"/>
  <c r="A794" i="10"/>
  <c r="A790" i="2"/>
  <c r="B787" i="5"/>
  <c r="A793" i="9" l="1"/>
  <c r="A795" i="10"/>
  <c r="A791" i="2"/>
  <c r="A790" i="1"/>
  <c r="B788" i="5"/>
  <c r="A794" i="9" l="1"/>
  <c r="A796" i="10"/>
  <c r="A792" i="2"/>
  <c r="A791" i="1"/>
  <c r="B789" i="5"/>
  <c r="A792" i="1" l="1"/>
  <c r="A795" i="9"/>
  <c r="A797" i="10"/>
  <c r="A793" i="2"/>
  <c r="B790" i="5"/>
  <c r="A796" i="9" l="1"/>
  <c r="A798" i="10"/>
  <c r="A794" i="2"/>
  <c r="A793" i="1"/>
  <c r="B791" i="5"/>
  <c r="A797" i="9" l="1"/>
  <c r="A799" i="10"/>
  <c r="A795" i="2"/>
  <c r="A794" i="1"/>
  <c r="B792" i="5"/>
  <c r="A795" i="1" l="1"/>
  <c r="A798" i="9"/>
  <c r="A800" i="10"/>
  <c r="A796" i="2"/>
  <c r="B793" i="5"/>
  <c r="A799" i="9" l="1"/>
  <c r="A801" i="10"/>
  <c r="A797" i="2"/>
  <c r="A796" i="1"/>
  <c r="B794" i="5"/>
  <c r="A800" i="9" l="1"/>
  <c r="A802" i="10"/>
  <c r="A798" i="2"/>
  <c r="A797" i="1"/>
  <c r="B795" i="5"/>
  <c r="A798" i="1" l="1"/>
  <c r="A801" i="9"/>
  <c r="A803" i="10"/>
  <c r="A799" i="2"/>
  <c r="B796" i="5"/>
  <c r="A802" i="9" l="1"/>
  <c r="A804" i="10"/>
  <c r="A800" i="2"/>
  <c r="A799" i="1"/>
  <c r="B797" i="5"/>
  <c r="A803" i="9" l="1"/>
  <c r="A805" i="10"/>
  <c r="A801" i="2"/>
  <c r="A800" i="1"/>
  <c r="B798" i="5"/>
  <c r="A801" i="1" l="1"/>
  <c r="A806" i="10"/>
  <c r="A802" i="2"/>
  <c r="A804" i="9"/>
  <c r="B799" i="5"/>
  <c r="A805" i="9" l="1"/>
  <c r="A807" i="10"/>
  <c r="A803" i="2"/>
  <c r="A802" i="1"/>
  <c r="B800" i="5"/>
  <c r="A806" i="9" l="1"/>
  <c r="A808" i="10"/>
  <c r="A804" i="2"/>
  <c r="A803" i="1"/>
  <c r="B801" i="5"/>
  <c r="A804" i="1" l="1"/>
  <c r="A807" i="9"/>
  <c r="A809" i="10"/>
  <c r="A805" i="2"/>
  <c r="B802" i="5"/>
  <c r="A808" i="9" l="1"/>
  <c r="A810" i="10"/>
  <c r="A806" i="2"/>
  <c r="A805" i="1"/>
  <c r="B803" i="5"/>
  <c r="A809" i="9" l="1"/>
  <c r="A807" i="2"/>
  <c r="A811" i="10"/>
  <c r="A806" i="1"/>
  <c r="B804" i="5"/>
  <c r="A807" i="1" l="1"/>
  <c r="A810" i="9"/>
  <c r="A812" i="10"/>
  <c r="A808" i="2"/>
  <c r="B805" i="5"/>
  <c r="A811" i="9" l="1"/>
  <c r="A813" i="10"/>
  <c r="A809" i="2"/>
  <c r="A808" i="1"/>
  <c r="B806" i="5"/>
  <c r="A812" i="9" l="1"/>
  <c r="A814" i="10"/>
  <c r="A810" i="2"/>
  <c r="A809" i="1"/>
  <c r="B807" i="5"/>
  <c r="A810" i="1" l="1"/>
  <c r="A813" i="9"/>
  <c r="A815" i="10"/>
  <c r="A811" i="2"/>
  <c r="B808" i="5"/>
  <c r="A814" i="9" l="1"/>
  <c r="A816" i="10"/>
  <c r="A812" i="2"/>
  <c r="A811" i="1"/>
  <c r="B809" i="5"/>
  <c r="A815" i="9" l="1"/>
  <c r="A817" i="10"/>
  <c r="A813" i="2"/>
  <c r="A812" i="1"/>
  <c r="B810" i="5"/>
  <c r="A813" i="1" l="1"/>
  <c r="A816" i="9"/>
  <c r="A818" i="10"/>
  <c r="A814" i="2"/>
  <c r="B811" i="5"/>
  <c r="A817" i="9" l="1"/>
  <c r="A819" i="10"/>
  <c r="A815" i="2"/>
  <c r="A814" i="1"/>
  <c r="B812" i="5"/>
  <c r="A818" i="9" l="1"/>
  <c r="A820" i="10"/>
  <c r="A816" i="2"/>
  <c r="A815" i="1"/>
  <c r="B813" i="5"/>
  <c r="A816" i="1" l="1"/>
  <c r="A819" i="9"/>
  <c r="A821" i="10"/>
  <c r="A817" i="2"/>
  <c r="B814" i="5"/>
  <c r="A820" i="9" l="1"/>
  <c r="A822" i="10"/>
  <c r="A818" i="2"/>
  <c r="A817" i="1"/>
  <c r="B815" i="5"/>
  <c r="A821" i="9" l="1"/>
  <c r="A823" i="10"/>
  <c r="A819" i="2"/>
  <c r="A818" i="1"/>
  <c r="B816" i="5"/>
  <c r="A819" i="1" l="1"/>
  <c r="A822" i="9"/>
  <c r="A824" i="10"/>
  <c r="A820" i="2"/>
  <c r="B817" i="5"/>
  <c r="A823" i="9" l="1"/>
  <c r="A825" i="10"/>
  <c r="A821" i="2"/>
  <c r="A820" i="1"/>
  <c r="B818" i="5"/>
  <c r="A824" i="9" l="1"/>
  <c r="A826" i="10"/>
  <c r="A822" i="2"/>
  <c r="A821" i="1"/>
  <c r="B819" i="5"/>
  <c r="A822" i="1" l="1"/>
  <c r="A825" i="9"/>
  <c r="A827" i="10"/>
  <c r="A823" i="2"/>
  <c r="B820" i="5"/>
  <c r="A826" i="9" l="1"/>
  <c r="A828" i="10"/>
  <c r="A824" i="2"/>
  <c r="A823" i="1"/>
  <c r="B821" i="5"/>
  <c r="A827" i="9" l="1"/>
  <c r="A829" i="10"/>
  <c r="A825" i="2"/>
  <c r="A824" i="1"/>
  <c r="B822" i="5"/>
  <c r="A825" i="1" l="1"/>
  <c r="A828" i="9"/>
  <c r="A830" i="10"/>
  <c r="A826" i="2"/>
  <c r="B823" i="5"/>
  <c r="A829" i="9" l="1"/>
  <c r="A831" i="10"/>
  <c r="A827" i="2"/>
  <c r="A826" i="1"/>
  <c r="B824" i="5"/>
  <c r="A830" i="9" l="1"/>
  <c r="A832" i="10"/>
  <c r="A828" i="2"/>
  <c r="A827" i="1"/>
  <c r="B825" i="5"/>
  <c r="A828" i="1" l="1"/>
  <c r="A831" i="9"/>
  <c r="A833" i="10"/>
  <c r="A829" i="2"/>
  <c r="B826" i="5"/>
  <c r="A832" i="9" l="1"/>
  <c r="A834" i="10"/>
  <c r="A830" i="2"/>
  <c r="A829" i="1"/>
  <c r="B827" i="5"/>
  <c r="A833" i="9" l="1"/>
  <c r="A835" i="10"/>
  <c r="A831" i="2"/>
  <c r="A830" i="1"/>
  <c r="B828" i="5"/>
  <c r="A831" i="1" l="1"/>
  <c r="A834" i="9"/>
  <c r="A836" i="10"/>
  <c r="A832" i="2"/>
  <c r="B829" i="5"/>
  <c r="A835" i="9" l="1"/>
  <c r="A837" i="10"/>
  <c r="A833" i="2"/>
  <c r="A832" i="1"/>
  <c r="B830" i="5"/>
  <c r="A836" i="9" l="1"/>
  <c r="A838" i="10"/>
  <c r="A834" i="2"/>
  <c r="A833" i="1"/>
  <c r="B831" i="5"/>
  <c r="A834" i="1" l="1"/>
  <c r="A837" i="9"/>
  <c r="A839" i="10"/>
  <c r="A835" i="2"/>
  <c r="B832" i="5"/>
  <c r="A838" i="9" l="1"/>
  <c r="A840" i="10"/>
  <c r="A836" i="2"/>
  <c r="A835" i="1"/>
  <c r="B833" i="5"/>
  <c r="A839" i="9" l="1"/>
  <c r="A841" i="10"/>
  <c r="A837" i="2"/>
  <c r="A836" i="1"/>
  <c r="B834" i="5"/>
  <c r="A837" i="1" l="1"/>
  <c r="A840" i="9"/>
  <c r="A842" i="10"/>
  <c r="A838" i="2"/>
  <c r="B835" i="5"/>
  <c r="A841" i="9" l="1"/>
  <c r="A839" i="2"/>
  <c r="A843" i="10"/>
  <c r="A838" i="1"/>
  <c r="B836" i="5"/>
  <c r="A842" i="9" l="1"/>
  <c r="A844" i="10"/>
  <c r="A840" i="2"/>
  <c r="A839" i="1"/>
  <c r="B837" i="5"/>
  <c r="A840" i="1" l="1"/>
  <c r="A843" i="9"/>
  <c r="A845" i="10"/>
  <c r="A841" i="2"/>
  <c r="B838" i="5"/>
  <c r="A846" i="10" l="1"/>
  <c r="A844" i="9"/>
  <c r="A842" i="2"/>
  <c r="A841" i="1"/>
  <c r="B839" i="5"/>
  <c r="A847" i="10" l="1"/>
  <c r="A845" i="9"/>
  <c r="A843" i="2"/>
  <c r="A842" i="1"/>
  <c r="B840" i="5"/>
  <c r="A843" i="1" l="1"/>
  <c r="A846" i="9"/>
  <c r="A848" i="10"/>
  <c r="A844" i="2"/>
  <c r="B841" i="5"/>
  <c r="A847" i="9" l="1"/>
  <c r="A849" i="10"/>
  <c r="A845" i="2"/>
  <c r="A844" i="1"/>
  <c r="B842" i="5"/>
  <c r="A848" i="9" l="1"/>
  <c r="A850" i="10"/>
  <c r="A846" i="2"/>
  <c r="A845" i="1"/>
  <c r="B843" i="5"/>
  <c r="A846" i="1" l="1"/>
  <c r="A849" i="9"/>
  <c r="A851" i="10"/>
  <c r="A847" i="2"/>
  <c r="B844" i="5"/>
  <c r="A850" i="9" l="1"/>
  <c r="A852" i="10"/>
  <c r="A848" i="2"/>
  <c r="A847" i="1"/>
  <c r="B845" i="5"/>
  <c r="A851" i="9" l="1"/>
  <c r="A853" i="10"/>
  <c r="A849" i="2"/>
  <c r="A848" i="1"/>
  <c r="B846" i="5"/>
  <c r="A849" i="1" l="1"/>
  <c r="A852" i="9"/>
  <c r="A854" i="10"/>
  <c r="A850" i="2"/>
  <c r="B847" i="5"/>
  <c r="A853" i="9" l="1"/>
  <c r="A855" i="10"/>
  <c r="A851" i="2"/>
  <c r="A850" i="1"/>
  <c r="B848" i="5"/>
  <c r="A854" i="9" l="1"/>
  <c r="A856" i="10"/>
  <c r="A852" i="2"/>
  <c r="A851" i="1"/>
  <c r="B849" i="5"/>
  <c r="A852" i="1" l="1"/>
  <c r="A855" i="9"/>
  <c r="A857" i="10"/>
  <c r="A853" i="2"/>
  <c r="B850" i="5"/>
  <c r="A856" i="9" l="1"/>
  <c r="A858" i="10"/>
  <c r="A854" i="2"/>
  <c r="A853" i="1"/>
  <c r="B851" i="5"/>
  <c r="A857" i="9" l="1"/>
  <c r="A859" i="10"/>
  <c r="A855" i="2"/>
  <c r="A854" i="1"/>
  <c r="B852" i="5"/>
  <c r="A855" i="1" l="1"/>
  <c r="A858" i="9"/>
  <c r="A860" i="10"/>
  <c r="A856" i="2"/>
  <c r="B853" i="5"/>
  <c r="A859" i="9" l="1"/>
  <c r="A861" i="10"/>
  <c r="A857" i="2"/>
  <c r="A856" i="1"/>
  <c r="B854" i="5"/>
  <c r="A860" i="9" l="1"/>
  <c r="A862" i="10"/>
  <c r="A858" i="2"/>
  <c r="A857" i="1"/>
  <c r="B855" i="5"/>
  <c r="A858" i="1" l="1"/>
  <c r="A861" i="9"/>
  <c r="A863" i="10"/>
  <c r="A859" i="2"/>
  <c r="B856" i="5"/>
  <c r="A862" i="9" l="1"/>
  <c r="A864" i="10"/>
  <c r="A860" i="2"/>
  <c r="A859" i="1"/>
  <c r="B857" i="5"/>
  <c r="A863" i="9" l="1"/>
  <c r="A865" i="10"/>
  <c r="A861" i="2"/>
  <c r="A860" i="1"/>
  <c r="B858" i="5"/>
  <c r="A861" i="1" l="1"/>
  <c r="A864" i="9"/>
  <c r="A866" i="10"/>
  <c r="A862" i="2"/>
  <c r="B859" i="5"/>
  <c r="A865" i="9" l="1"/>
  <c r="A867" i="10"/>
  <c r="A863" i="2"/>
  <c r="A862" i="1"/>
  <c r="B860" i="5"/>
  <c r="A866" i="9" l="1"/>
  <c r="A868" i="10"/>
  <c r="A864" i="2"/>
  <c r="A863" i="1"/>
  <c r="B861" i="5"/>
  <c r="A864" i="1" l="1"/>
  <c r="A867" i="9"/>
  <c r="A869" i="10"/>
  <c r="A865" i="2"/>
  <c r="B862" i="5"/>
  <c r="A870" i="10" l="1"/>
  <c r="A868" i="9"/>
  <c r="A866" i="2"/>
  <c r="A865" i="1"/>
  <c r="B863" i="5"/>
  <c r="A869" i="9" l="1"/>
  <c r="A871" i="10"/>
  <c r="A867" i="2"/>
  <c r="A866" i="1"/>
  <c r="B864" i="5"/>
  <c r="A867" i="1" l="1"/>
  <c r="A870" i="9"/>
  <c r="A872" i="10"/>
  <c r="A868" i="2"/>
  <c r="B865" i="5"/>
  <c r="A871" i="9" l="1"/>
  <c r="A873" i="10"/>
  <c r="A869" i="2"/>
  <c r="A868" i="1"/>
  <c r="B866" i="5"/>
  <c r="A872" i="9" l="1"/>
  <c r="A874" i="10"/>
  <c r="A870" i="2"/>
  <c r="A869" i="1"/>
  <c r="B867" i="5"/>
  <c r="A870" i="1" l="1"/>
  <c r="A873" i="9"/>
  <c r="A871" i="2"/>
  <c r="A875" i="10"/>
  <c r="B868" i="5"/>
  <c r="A874" i="9" l="1"/>
  <c r="A876" i="10"/>
  <c r="A872" i="2"/>
  <c r="A871" i="1"/>
  <c r="B869" i="5"/>
  <c r="A875" i="9" l="1"/>
  <c r="A877" i="10"/>
  <c r="A873" i="2"/>
  <c r="A872" i="1"/>
  <c r="B870" i="5"/>
  <c r="A873" i="1" l="1"/>
  <c r="A876" i="9"/>
  <c r="A878" i="10"/>
  <c r="A874" i="2"/>
  <c r="B871" i="5"/>
  <c r="A877" i="9" l="1"/>
  <c r="A879" i="10"/>
  <c r="A875" i="2"/>
  <c r="A874" i="1"/>
  <c r="B872" i="5"/>
  <c r="A878" i="9" l="1"/>
  <c r="A880" i="10"/>
  <c r="A876" i="2"/>
  <c r="A875" i="1"/>
  <c r="B873" i="5"/>
  <c r="A876" i="1" l="1"/>
  <c r="A879" i="9"/>
  <c r="A881" i="10"/>
  <c r="A877" i="2"/>
  <c r="B874" i="5"/>
  <c r="A880" i="9" l="1"/>
  <c r="A882" i="10"/>
  <c r="A878" i="2"/>
  <c r="A877" i="1"/>
  <c r="B875" i="5"/>
  <c r="A881" i="9" l="1"/>
  <c r="A883" i="10"/>
  <c r="A879" i="2"/>
  <c r="A878" i="1"/>
  <c r="B876" i="5"/>
  <c r="A879" i="1" l="1"/>
  <c r="A882" i="9"/>
  <c r="A884" i="10"/>
  <c r="A880" i="2"/>
  <c r="B877" i="5"/>
  <c r="A883" i="9" l="1"/>
  <c r="A885" i="10"/>
  <c r="A881" i="2"/>
  <c r="A880" i="1"/>
  <c r="B878" i="5"/>
  <c r="A884" i="9" l="1"/>
  <c r="A886" i="10"/>
  <c r="A882" i="2"/>
  <c r="A881" i="1"/>
  <c r="B879" i="5"/>
  <c r="A882" i="1" l="1"/>
  <c r="A887" i="10"/>
  <c r="A885" i="9"/>
  <c r="A883" i="2"/>
  <c r="B880" i="5"/>
  <c r="A886" i="9" l="1"/>
  <c r="A888" i="10"/>
  <c r="A884" i="2"/>
  <c r="A883" i="1"/>
  <c r="B881" i="5"/>
  <c r="A887" i="9" l="1"/>
  <c r="A889" i="10"/>
  <c r="A885" i="2"/>
  <c r="A884" i="1"/>
  <c r="B882" i="5"/>
  <c r="A885" i="1" l="1"/>
  <c r="A888" i="9"/>
  <c r="A890" i="10"/>
  <c r="A886" i="2"/>
  <c r="B883" i="5"/>
  <c r="A891" i="10" l="1"/>
  <c r="A889" i="9"/>
  <c r="A887" i="2"/>
  <c r="A886" i="1"/>
  <c r="B884" i="5"/>
  <c r="A890" i="9" l="1"/>
  <c r="A892" i="10"/>
  <c r="A888" i="2"/>
  <c r="A887" i="1"/>
  <c r="B885" i="5"/>
  <c r="A888" i="1" l="1"/>
  <c r="A891" i="9"/>
  <c r="A893" i="10"/>
  <c r="A889" i="2"/>
  <c r="B886" i="5"/>
  <c r="A892" i="9" l="1"/>
  <c r="A894" i="10"/>
  <c r="A890" i="2"/>
  <c r="A889" i="1"/>
  <c r="B887" i="5"/>
  <c r="A893" i="9" l="1"/>
  <c r="A895" i="10"/>
  <c r="A891" i="2"/>
  <c r="A890" i="1"/>
  <c r="B888" i="5"/>
  <c r="A891" i="1" l="1"/>
  <c r="A894" i="9"/>
  <c r="A896" i="10"/>
  <c r="A892" i="2"/>
  <c r="B889" i="5"/>
  <c r="A895" i="9" l="1"/>
  <c r="A897" i="10"/>
  <c r="A893" i="2"/>
  <c r="A892" i="1"/>
  <c r="B890" i="5"/>
  <c r="A896" i="9" l="1"/>
  <c r="A898" i="10"/>
  <c r="A894" i="2"/>
  <c r="A893" i="1"/>
  <c r="B891" i="5"/>
  <c r="A894" i="1" l="1"/>
  <c r="A897" i="9"/>
  <c r="A899" i="10"/>
  <c r="A895" i="2"/>
  <c r="B892" i="5"/>
  <c r="A898" i="9" l="1"/>
  <c r="A900" i="10"/>
  <c r="A896" i="2"/>
  <c r="A895" i="1"/>
  <c r="B893" i="5"/>
  <c r="A899" i="9" l="1"/>
  <c r="A901" i="10"/>
  <c r="A897" i="2"/>
  <c r="A896" i="1"/>
  <c r="B894" i="5"/>
  <c r="A897" i="1" l="1"/>
  <c r="A900" i="9"/>
  <c r="A902" i="10"/>
  <c r="A898" i="2"/>
  <c r="B895" i="5"/>
  <c r="A901" i="9" l="1"/>
  <c r="A903" i="10"/>
  <c r="A899" i="2"/>
  <c r="A898" i="1"/>
  <c r="B896" i="5"/>
  <c r="A902" i="9" l="1"/>
  <c r="A904" i="10"/>
  <c r="A900" i="2"/>
  <c r="A899" i="1"/>
  <c r="B897" i="5"/>
  <c r="A900" i="1" l="1"/>
  <c r="A903" i="9"/>
  <c r="A905" i="10"/>
  <c r="A901" i="2"/>
  <c r="B898" i="5"/>
  <c r="A904" i="9" l="1"/>
  <c r="A906" i="10"/>
  <c r="A902" i="2"/>
  <c r="A901" i="1"/>
  <c r="B899" i="5"/>
  <c r="A905" i="9" l="1"/>
  <c r="A907" i="10"/>
  <c r="A903" i="2"/>
  <c r="A902" i="1"/>
  <c r="B900" i="5"/>
  <c r="A903" i="1" l="1"/>
  <c r="A906" i="9"/>
  <c r="A908" i="10"/>
  <c r="A904" i="2"/>
  <c r="B901" i="5"/>
  <c r="A907" i="9" l="1"/>
  <c r="A909" i="10"/>
  <c r="A905" i="2"/>
  <c r="A904" i="1"/>
  <c r="B902" i="5"/>
  <c r="A910" i="10" l="1"/>
  <c r="A908" i="9"/>
  <c r="A906" i="2"/>
  <c r="A905" i="1"/>
  <c r="B903" i="5"/>
  <c r="A906" i="1" l="1"/>
  <c r="A911" i="10"/>
  <c r="A909" i="9"/>
  <c r="A907" i="2"/>
  <c r="B904" i="5"/>
  <c r="A910" i="9" l="1"/>
  <c r="A912" i="10"/>
  <c r="A908" i="2"/>
  <c r="A907" i="1"/>
  <c r="B905" i="5"/>
  <c r="A911" i="9" l="1"/>
  <c r="A913" i="10"/>
  <c r="A909" i="2"/>
  <c r="A908" i="1"/>
  <c r="B906" i="5"/>
  <c r="A909" i="1" l="1"/>
  <c r="A912" i="9"/>
  <c r="A914" i="10"/>
  <c r="A910" i="2"/>
  <c r="B907" i="5"/>
  <c r="A913" i="9" l="1"/>
  <c r="A915" i="10"/>
  <c r="A911" i="2"/>
  <c r="A910" i="1"/>
  <c r="B908" i="5"/>
  <c r="A914" i="9" l="1"/>
  <c r="A916" i="10"/>
  <c r="A912" i="2"/>
  <c r="A911" i="1"/>
  <c r="B909" i="5"/>
  <c r="A912" i="1" l="1"/>
  <c r="A915" i="9"/>
  <c r="A917" i="10"/>
  <c r="A913" i="2"/>
  <c r="B910" i="5"/>
  <c r="A916" i="9" l="1"/>
  <c r="A918" i="10"/>
  <c r="A914" i="2"/>
  <c r="A913" i="1"/>
  <c r="B911" i="5"/>
  <c r="A917" i="9" l="1"/>
  <c r="A919" i="10"/>
  <c r="A915" i="2"/>
  <c r="A914" i="1"/>
  <c r="B912" i="5"/>
  <c r="A915" i="1" l="1"/>
  <c r="A918" i="9"/>
  <c r="A920" i="10"/>
  <c r="A916" i="2"/>
  <c r="B913" i="5"/>
  <c r="A919" i="9" l="1"/>
  <c r="A921" i="10"/>
  <c r="A917" i="2"/>
  <c r="A916" i="1"/>
  <c r="B914" i="5"/>
  <c r="A920" i="9" l="1"/>
  <c r="A922" i="10"/>
  <c r="A918" i="2"/>
  <c r="A917" i="1"/>
  <c r="B915" i="5"/>
  <c r="A918" i="1" l="1"/>
  <c r="A921" i="9"/>
  <c r="A923" i="10"/>
  <c r="A919" i="2"/>
  <c r="B916" i="5"/>
  <c r="A922" i="9" l="1"/>
  <c r="A924" i="10"/>
  <c r="A920" i="2"/>
  <c r="A919" i="1"/>
  <c r="B917" i="5"/>
  <c r="A923" i="9" l="1"/>
  <c r="A925" i="10"/>
  <c r="A921" i="2"/>
  <c r="A920" i="1"/>
  <c r="B918" i="5"/>
  <c r="A921" i="1" l="1"/>
  <c r="A924" i="9"/>
  <c r="A926" i="10"/>
  <c r="A922" i="2"/>
  <c r="B919" i="5"/>
  <c r="A925" i="9" l="1"/>
  <c r="A927" i="10"/>
  <c r="A923" i="2"/>
  <c r="A922" i="1"/>
  <c r="B920" i="5"/>
  <c r="A926" i="9" l="1"/>
  <c r="A928" i="10"/>
  <c r="A924" i="2"/>
  <c r="A923" i="1"/>
  <c r="B921" i="5"/>
  <c r="A924" i="1" l="1"/>
  <c r="A927" i="9"/>
  <c r="A929" i="10"/>
  <c r="A925" i="2"/>
  <c r="B922" i="5"/>
  <c r="A930" i="10" l="1"/>
  <c r="A926" i="2"/>
  <c r="A928" i="9"/>
  <c r="A925" i="1"/>
  <c r="B923" i="5"/>
  <c r="A929" i="9" l="1"/>
  <c r="A931" i="10"/>
  <c r="A927" i="2"/>
  <c r="A926" i="1"/>
  <c r="B924" i="5"/>
  <c r="A927" i="1" l="1"/>
  <c r="A930" i="9"/>
  <c r="A932" i="10"/>
  <c r="A928" i="2"/>
  <c r="B925" i="5"/>
  <c r="A931" i="9" l="1"/>
  <c r="A933" i="10"/>
  <c r="A929" i="2"/>
  <c r="A928" i="1"/>
  <c r="B926" i="5"/>
  <c r="A932" i="9" l="1"/>
  <c r="A934" i="10"/>
  <c r="A930" i="2"/>
  <c r="A929" i="1"/>
  <c r="B927" i="5"/>
  <c r="A930" i="1" l="1"/>
  <c r="A933" i="9"/>
  <c r="A935" i="10"/>
  <c r="A931" i="2"/>
  <c r="B928" i="5"/>
  <c r="A934" i="9" l="1"/>
  <c r="A936" i="10"/>
  <c r="A932" i="2"/>
  <c r="A931" i="1"/>
  <c r="B929" i="5"/>
  <c r="A935" i="9" l="1"/>
  <c r="A937" i="10"/>
  <c r="A933" i="2"/>
  <c r="A932" i="1"/>
  <c r="B930" i="5"/>
  <c r="A933" i="1" l="1"/>
  <c r="A936" i="9"/>
  <c r="A938" i="10"/>
  <c r="A934" i="2"/>
  <c r="B931" i="5"/>
  <c r="A937" i="9" l="1"/>
  <c r="A939" i="10"/>
  <c r="A935" i="2"/>
  <c r="A934" i="1"/>
  <c r="B932" i="5"/>
  <c r="A938" i="9" l="1"/>
  <c r="A940" i="10"/>
  <c r="A936" i="2"/>
  <c r="A935" i="1"/>
  <c r="B933" i="5"/>
  <c r="A936" i="1" l="1"/>
  <c r="A939" i="9"/>
  <c r="A941" i="10"/>
  <c r="A937" i="2"/>
  <c r="B934" i="5"/>
  <c r="A942" i="10" l="1"/>
  <c r="A940" i="9"/>
  <c r="A938" i="2"/>
  <c r="A937" i="1"/>
  <c r="B935" i="5"/>
  <c r="A941" i="9" l="1"/>
  <c r="A943" i="10"/>
  <c r="A939" i="2"/>
  <c r="A938" i="1"/>
  <c r="B936" i="5"/>
  <c r="A939" i="1" l="1"/>
  <c r="A942" i="9"/>
  <c r="A944" i="10"/>
  <c r="A940" i="2"/>
  <c r="B937" i="5"/>
  <c r="A943" i="9" l="1"/>
  <c r="A945" i="10"/>
  <c r="A941" i="2"/>
  <c r="A940" i="1"/>
  <c r="B938" i="5"/>
  <c r="A944" i="9" l="1"/>
  <c r="A946" i="10"/>
  <c r="A942" i="2"/>
  <c r="A941" i="1"/>
  <c r="B939" i="5"/>
  <c r="A942" i="1" l="1"/>
  <c r="A945" i="9"/>
  <c r="A947" i="10"/>
  <c r="A943" i="2"/>
  <c r="B940" i="5"/>
  <c r="A946" i="9" l="1"/>
  <c r="A948" i="10"/>
  <c r="A944" i="2"/>
  <c r="A943" i="1"/>
  <c r="B941" i="5"/>
  <c r="A947" i="9" l="1"/>
  <c r="A949" i="10"/>
  <c r="A945" i="2"/>
  <c r="A944" i="1"/>
  <c r="B942" i="5"/>
  <c r="A945" i="1" l="1"/>
  <c r="A948" i="9"/>
  <c r="A950" i="10"/>
  <c r="A946" i="2"/>
  <c r="B943" i="5"/>
  <c r="A949" i="9" l="1"/>
  <c r="A951" i="10"/>
  <c r="A947" i="2"/>
  <c r="A946" i="1"/>
  <c r="B944" i="5"/>
  <c r="A950" i="9" l="1"/>
  <c r="A952" i="10"/>
  <c r="A948" i="2"/>
  <c r="A947" i="1"/>
  <c r="B945" i="5"/>
  <c r="A948" i="1" l="1"/>
  <c r="A951" i="9"/>
  <c r="A953" i="10"/>
  <c r="A949" i="2"/>
  <c r="B946" i="5"/>
  <c r="A952" i="9" l="1"/>
  <c r="A954" i="10"/>
  <c r="A950" i="2"/>
  <c r="A949" i="1"/>
  <c r="B947" i="5"/>
  <c r="A953" i="9" l="1"/>
  <c r="A955" i="10"/>
  <c r="A951" i="2"/>
  <c r="A950" i="1"/>
  <c r="B948" i="5"/>
  <c r="A951" i="1" l="1"/>
  <c r="A954" i="9"/>
  <c r="A956" i="10"/>
  <c r="A952" i="2"/>
  <c r="B949" i="5"/>
  <c r="A955" i="9" l="1"/>
  <c r="A957" i="10"/>
  <c r="A953" i="2"/>
  <c r="A952" i="1"/>
  <c r="B950" i="5"/>
  <c r="A958" i="10" l="1"/>
  <c r="A954" i="2"/>
  <c r="A956" i="9"/>
  <c r="A953" i="1"/>
  <c r="B951" i="5"/>
  <c r="A954" i="1" l="1"/>
  <c r="A957" i="9"/>
  <c r="A959" i="10"/>
  <c r="A955" i="2"/>
  <c r="B952" i="5"/>
  <c r="A958" i="9" l="1"/>
  <c r="A960" i="10"/>
  <c r="A956" i="2"/>
  <c r="A955" i="1"/>
  <c r="B953" i="5"/>
  <c r="A959" i="9" l="1"/>
  <c r="A961" i="10"/>
  <c r="A957" i="2"/>
  <c r="A956" i="1"/>
  <c r="B954" i="5"/>
  <c r="A957" i="1" l="1"/>
  <c r="A960" i="9"/>
  <c r="A962" i="10"/>
  <c r="A958" i="2"/>
  <c r="B955" i="5"/>
  <c r="A961" i="9" l="1"/>
  <c r="A963" i="10"/>
  <c r="A959" i="2"/>
  <c r="A958" i="1"/>
  <c r="B956" i="5"/>
  <c r="A962" i="9" l="1"/>
  <c r="A964" i="10"/>
  <c r="A960" i="2"/>
  <c r="A959" i="1"/>
  <c r="B957" i="5"/>
  <c r="A960" i="1" l="1"/>
  <c r="A963" i="9"/>
  <c r="A965" i="10"/>
  <c r="A961" i="2"/>
  <c r="B958" i="5"/>
  <c r="A964" i="9" l="1"/>
  <c r="A966" i="10"/>
  <c r="A962" i="2"/>
  <c r="A961" i="1"/>
  <c r="B959" i="5"/>
  <c r="A965" i="9" l="1"/>
  <c r="A967" i="10"/>
  <c r="A963" i="2"/>
  <c r="A962" i="1"/>
  <c r="B960" i="5"/>
  <c r="A963" i="1" l="1"/>
  <c r="A966" i="9"/>
  <c r="A968" i="10"/>
  <c r="A964" i="2"/>
  <c r="B961" i="5"/>
  <c r="A967" i="9" l="1"/>
  <c r="A969" i="10"/>
  <c r="A965" i="2"/>
  <c r="A964" i="1"/>
  <c r="B962" i="5"/>
  <c r="A968" i="9" l="1"/>
  <c r="A970" i="10"/>
  <c r="A966" i="2"/>
  <c r="A965" i="1"/>
  <c r="B963" i="5"/>
  <c r="A966" i="1" l="1"/>
  <c r="A969" i="9"/>
  <c r="A967" i="2"/>
  <c r="A971" i="10"/>
  <c r="B964" i="5"/>
  <c r="A970" i="9" l="1"/>
  <c r="A972" i="10"/>
  <c r="A968" i="2"/>
  <c r="A967" i="1"/>
  <c r="B965" i="5"/>
  <c r="A971" i="9" l="1"/>
  <c r="A973" i="10"/>
  <c r="A969" i="2"/>
  <c r="A968" i="1"/>
  <c r="B966" i="5"/>
  <c r="A969" i="1" l="1"/>
  <c r="A972" i="9"/>
  <c r="A974" i="10"/>
  <c r="A970" i="2"/>
  <c r="B967" i="5"/>
  <c r="A973" i="9" l="1"/>
  <c r="A975" i="10"/>
  <c r="A971" i="2"/>
  <c r="A970" i="1"/>
  <c r="B968" i="5"/>
  <c r="A974" i="9" l="1"/>
  <c r="A976" i="10"/>
  <c r="A972" i="2"/>
  <c r="A971" i="1"/>
  <c r="B969" i="5"/>
  <c r="A972" i="1" l="1"/>
  <c r="A975" i="9"/>
  <c r="A977" i="10"/>
  <c r="A973" i="2"/>
  <c r="B970" i="5"/>
  <c r="A976" i="9" l="1"/>
  <c r="A978" i="10"/>
  <c r="A974" i="2"/>
  <c r="A973" i="1"/>
  <c r="B971" i="5"/>
  <c r="A977" i="9" l="1"/>
  <c r="A979" i="10"/>
  <c r="A975" i="2"/>
  <c r="A974" i="1"/>
  <c r="B972" i="5"/>
  <c r="A975" i="1" l="1"/>
  <c r="A978" i="9"/>
  <c r="A980" i="10"/>
  <c r="A976" i="2"/>
  <c r="B973" i="5"/>
  <c r="A979" i="9" l="1"/>
  <c r="A981" i="10"/>
  <c r="A977" i="2"/>
  <c r="A976" i="1"/>
  <c r="B974" i="5"/>
  <c r="A980" i="9" l="1"/>
  <c r="A982" i="10"/>
  <c r="A978" i="2"/>
  <c r="A977" i="1"/>
  <c r="B975" i="5"/>
  <c r="A978" i="1" l="1"/>
  <c r="A981" i="9"/>
  <c r="A983" i="10"/>
  <c r="A979" i="2"/>
  <c r="B976" i="5"/>
  <c r="A984" i="10" l="1"/>
  <c r="A982" i="9"/>
  <c r="A980" i="2"/>
  <c r="A979" i="1"/>
  <c r="B977" i="5"/>
  <c r="A983" i="9" l="1"/>
  <c r="A985" i="10"/>
  <c r="A981" i="2"/>
  <c r="A980" i="1"/>
  <c r="B978" i="5"/>
  <c r="A981" i="1" l="1"/>
  <c r="A984" i="9"/>
  <c r="A986" i="10"/>
  <c r="A982" i="2"/>
  <c r="B979" i="5"/>
  <c r="A987" i="10" l="1"/>
  <c r="A983" i="2"/>
  <c r="A985" i="9"/>
  <c r="A982" i="1"/>
  <c r="B980" i="5"/>
  <c r="A986" i="9" l="1"/>
  <c r="A984" i="2"/>
  <c r="A988" i="10"/>
  <c r="A983" i="1"/>
  <c r="B981" i="5"/>
  <c r="A984" i="1" l="1"/>
  <c r="A987" i="9"/>
  <c r="A989" i="10"/>
  <c r="A985" i="2"/>
  <c r="B982" i="5"/>
  <c r="A988" i="9" l="1"/>
  <c r="A990" i="10"/>
  <c r="A986" i="2"/>
  <c r="A985" i="1"/>
  <c r="B983" i="5"/>
  <c r="A989" i="9" l="1"/>
  <c r="A991" i="10"/>
  <c r="A987" i="2"/>
  <c r="A986" i="1"/>
  <c r="B984" i="5"/>
  <c r="A987" i="1" l="1"/>
  <c r="A990" i="9"/>
  <c r="A992" i="10"/>
  <c r="A988" i="2"/>
  <c r="B985" i="5"/>
  <c r="A991" i="9" l="1"/>
  <c r="A993" i="10"/>
  <c r="A989" i="2"/>
  <c r="A988" i="1"/>
  <c r="B986" i="5"/>
  <c r="A992" i="9" l="1"/>
  <c r="A994" i="10"/>
  <c r="A990" i="2"/>
  <c r="A989" i="1"/>
  <c r="B987" i="5"/>
  <c r="A990" i="1" l="1"/>
  <c r="A993" i="9"/>
  <c r="A995" i="10"/>
  <c r="A991" i="2"/>
  <c r="B988" i="5"/>
  <c r="A994" i="9" l="1"/>
  <c r="A996" i="10"/>
  <c r="A992" i="2"/>
  <c r="A991" i="1"/>
  <c r="B989" i="5"/>
  <c r="A995" i="9" l="1"/>
  <c r="A997" i="10"/>
  <c r="A993" i="2"/>
  <c r="A992" i="1"/>
  <c r="B990" i="5"/>
  <c r="A993" i="1" l="1"/>
  <c r="A996" i="9"/>
  <c r="A998" i="10"/>
  <c r="A994" i="2"/>
  <c r="B991" i="5"/>
  <c r="A997" i="9" l="1"/>
  <c r="A999" i="10"/>
  <c r="A995" i="2"/>
  <c r="A994" i="1"/>
  <c r="B992" i="5"/>
  <c r="A998" i="9" l="1"/>
  <c r="A1000" i="10"/>
  <c r="A996" i="2"/>
  <c r="A995" i="1"/>
  <c r="B993" i="5"/>
  <c r="A996" i="1" l="1"/>
  <c r="A999" i="9"/>
  <c r="A1001" i="10"/>
  <c r="A997" i="2"/>
  <c r="B994" i="5"/>
  <c r="A1000" i="9" l="1"/>
  <c r="A1002" i="10"/>
  <c r="A998" i="2"/>
  <c r="A997" i="1"/>
  <c r="B995" i="5"/>
  <c r="A1001" i="9" l="1"/>
  <c r="A999" i="2"/>
  <c r="A1003" i="10"/>
  <c r="A998" i="1"/>
  <c r="B996" i="5"/>
  <c r="A999" i="1" l="1"/>
  <c r="A1002" i="9"/>
  <c r="A1004" i="10"/>
  <c r="A1000" i="2"/>
  <c r="B997" i="5"/>
  <c r="A1003" i="9" l="1"/>
  <c r="A1005" i="10"/>
  <c r="A1001" i="2"/>
  <c r="A1000" i="1"/>
  <c r="B998" i="5"/>
  <c r="A1004" i="9" l="1"/>
  <c r="A1006" i="10"/>
  <c r="A1002" i="2"/>
  <c r="A1001" i="1"/>
  <c r="B999" i="5"/>
  <c r="A1002" i="1" l="1"/>
  <c r="A1005" i="9"/>
  <c r="A1007" i="10"/>
  <c r="A1003" i="2"/>
  <c r="B1000" i="5"/>
  <c r="A1006" i="9" l="1"/>
  <c r="A1008" i="10"/>
  <c r="A1004" i="2"/>
  <c r="A1003" i="1"/>
  <c r="B1001" i="5"/>
  <c r="A1007" i="9" l="1"/>
  <c r="A1009" i="10"/>
  <c r="A1005" i="2"/>
  <c r="A1004" i="1"/>
  <c r="B1002" i="5"/>
  <c r="A1005" i="1" l="1"/>
  <c r="A1008" i="9"/>
  <c r="A1010" i="10"/>
  <c r="A1006" i="2"/>
  <c r="B1003" i="5"/>
  <c r="A1009" i="9" l="1"/>
  <c r="A1011" i="10"/>
  <c r="A1007" i="2"/>
  <c r="A1006" i="1"/>
  <c r="B1004" i="5"/>
  <c r="A1010" i="9" l="1"/>
  <c r="A1012" i="10"/>
  <c r="A1008" i="2"/>
  <c r="A1007" i="1"/>
  <c r="B1005" i="5"/>
  <c r="A1008" i="1" l="1"/>
  <c r="A1011" i="9"/>
  <c r="A1013" i="10"/>
  <c r="A1009" i="2"/>
  <c r="B1006" i="5"/>
  <c r="A1014" i="10" l="1"/>
  <c r="A1010" i="2"/>
  <c r="A1012" i="9"/>
  <c r="A1009" i="1"/>
  <c r="B1007" i="5"/>
  <c r="A1015" i="10" l="1"/>
  <c r="A1013" i="9"/>
  <c r="A1011" i="2"/>
  <c r="A1010" i="1"/>
  <c r="B1008" i="5"/>
  <c r="A1011" i="1" l="1"/>
  <c r="A1014" i="9"/>
  <c r="A1016" i="10"/>
  <c r="A1012" i="2"/>
  <c r="B1009" i="5"/>
  <c r="A1015" i="9" l="1"/>
  <c r="A1017" i="10"/>
  <c r="A1013" i="2"/>
  <c r="A1012" i="1"/>
  <c r="B1010" i="5"/>
  <c r="A1016" i="9" l="1"/>
  <c r="A1018" i="10"/>
  <c r="A1014" i="2"/>
  <c r="A1013" i="1"/>
  <c r="B1011" i="5"/>
  <c r="A1014" i="1" l="1"/>
  <c r="A1017" i="9"/>
  <c r="A1019" i="10"/>
  <c r="A1015" i="2"/>
  <c r="B1012" i="5"/>
  <c r="A1018" i="9" l="1"/>
  <c r="A1020" i="10"/>
  <c r="A1016" i="2"/>
  <c r="A1015" i="1"/>
  <c r="B1013" i="5"/>
  <c r="A1019" i="9" l="1"/>
  <c r="A1021" i="10"/>
  <c r="A1017" i="2"/>
  <c r="A1016" i="1"/>
  <c r="B1014" i="5"/>
  <c r="A1017" i="1" l="1"/>
  <c r="A1020" i="9"/>
  <c r="A1022" i="10"/>
  <c r="A1018" i="2"/>
  <c r="B1015" i="5"/>
  <c r="A1021" i="9" l="1"/>
  <c r="A1023" i="10"/>
  <c r="A1019" i="2"/>
  <c r="A1018" i="1"/>
  <c r="B1016" i="5"/>
  <c r="A1022" i="9" l="1"/>
  <c r="A1024" i="10"/>
  <c r="A1020" i="2"/>
  <c r="A1019" i="1"/>
  <c r="B1017" i="5"/>
  <c r="B1018" i="5" l="1"/>
  <c r="A1023" i="9"/>
  <c r="A1025" i="10"/>
  <c r="A1021" i="2"/>
  <c r="A1021" i="1"/>
  <c r="A1020" i="1"/>
  <c r="B1019" i="5"/>
  <c r="A1022" i="1" l="1"/>
  <c r="A1025" i="9"/>
  <c r="A1027" i="10"/>
  <c r="A1023" i="2"/>
  <c r="A1024" i="9"/>
  <c r="A1026" i="10"/>
  <c r="A1022" i="2"/>
  <c r="B1020" i="5"/>
  <c r="A1023" i="1" l="1"/>
  <c r="A1026" i="9"/>
  <c r="A1028" i="10"/>
  <c r="A1024" i="2"/>
  <c r="B1021" i="5"/>
  <c r="B1022" i="5" s="1"/>
  <c r="A1025" i="1" l="1"/>
  <c r="A1030" i="10"/>
  <c r="A1028" i="9"/>
  <c r="A1026" i="2"/>
  <c r="B1023" i="5"/>
  <c r="B1024" i="5" s="1"/>
  <c r="A1024" i="1"/>
  <c r="A1027" i="9"/>
  <c r="A1029" i="10"/>
  <c r="A1025" i="2"/>
  <c r="A1027" i="1" l="1"/>
  <c r="A1030" i="9"/>
  <c r="A1032" i="10"/>
  <c r="A1028" i="2"/>
  <c r="A1026" i="1"/>
  <c r="A1029" i="9"/>
  <c r="A1031" i="10"/>
  <c r="A1027" i="2"/>
  <c r="B1025" i="5"/>
  <c r="A1028" i="1" l="1"/>
  <c r="A1031" i="9"/>
  <c r="A1033" i="10"/>
  <c r="A1029" i="2"/>
  <c r="B1026" i="5"/>
  <c r="A1029" i="1" l="1"/>
  <c r="A1032" i="9"/>
  <c r="A1034" i="10"/>
  <c r="A1030" i="2"/>
  <c r="B1027" i="5"/>
  <c r="A1030" i="1" l="1"/>
  <c r="A1033" i="9"/>
  <c r="A1031" i="2"/>
  <c r="A1035" i="10"/>
  <c r="B1028" i="5"/>
  <c r="A1031" i="1" l="1"/>
  <c r="A1034" i="9"/>
  <c r="A1036" i="10"/>
  <c r="A1032" i="2"/>
  <c r="B1029" i="5"/>
  <c r="A1032" i="1" l="1"/>
  <c r="A1035" i="9"/>
  <c r="A1037" i="10"/>
  <c r="A1033" i="2"/>
  <c r="B1030" i="5"/>
  <c r="A1033" i="1" l="1"/>
  <c r="A1036" i="9"/>
  <c r="A1038" i="10"/>
  <c r="A1034" i="2"/>
  <c r="B1031" i="5"/>
  <c r="A1034" i="1" l="1"/>
  <c r="A1037" i="9"/>
  <c r="A1039" i="10"/>
  <c r="A1035" i="2"/>
  <c r="B1032" i="5"/>
  <c r="A1035" i="1" l="1"/>
  <c r="A1038" i="9"/>
  <c r="A1040" i="10"/>
  <c r="A1036" i="2"/>
  <c r="B1033" i="5"/>
  <c r="A1036" i="1" l="1"/>
  <c r="A1039" i="9"/>
  <c r="A1041" i="10"/>
  <c r="A1037" i="2"/>
  <c r="B1034" i="5"/>
  <c r="A1037" i="1" l="1"/>
  <c r="A1042" i="10"/>
  <c r="A1040" i="9"/>
  <c r="A1038" i="2"/>
  <c r="B1035" i="5"/>
  <c r="A1038" i="1" l="1"/>
  <c r="A1041" i="9"/>
  <c r="A1043" i="10"/>
  <c r="A1039" i="2"/>
  <c r="B1036" i="5"/>
  <c r="A1039" i="1" l="1"/>
  <c r="A1042" i="9"/>
  <c r="A1044" i="10"/>
  <c r="A1040" i="2"/>
  <c r="B1037" i="5"/>
  <c r="A1040" i="1" l="1"/>
  <c r="A1043" i="9"/>
  <c r="A1045" i="10"/>
  <c r="A1041" i="2"/>
  <c r="B1038" i="5"/>
  <c r="A1041" i="1" l="1"/>
  <c r="A1044" i="9"/>
  <c r="A1046" i="10"/>
  <c r="A1042" i="2"/>
  <c r="B1039" i="5"/>
  <c r="A1042" i="1" l="1"/>
  <c r="A1045" i="9"/>
  <c r="A1047" i="10"/>
  <c r="A1043" i="2"/>
  <c r="B1040" i="5"/>
  <c r="A1043" i="1" l="1"/>
  <c r="A1046" i="9"/>
  <c r="A1048" i="10"/>
  <c r="A1044" i="2"/>
  <c r="B1041" i="5"/>
  <c r="A1044" i="1" l="1"/>
  <c r="A1047" i="9"/>
  <c r="A1049" i="10"/>
  <c r="A1045" i="2"/>
  <c r="B1042" i="5"/>
  <c r="A1045" i="1" l="1"/>
  <c r="A1048" i="9"/>
  <c r="A1050" i="10"/>
  <c r="A1046" i="2"/>
  <c r="B1043" i="5"/>
  <c r="A1046" i="1" l="1"/>
  <c r="A1049" i="9"/>
  <c r="A1051" i="10"/>
  <c r="A1047" i="2"/>
  <c r="B1044" i="5"/>
  <c r="A1047" i="1" l="1"/>
  <c r="A1050" i="9"/>
  <c r="A1052" i="10"/>
  <c r="A1048" i="2"/>
  <c r="B1045" i="5"/>
  <c r="A1048" i="1" l="1"/>
  <c r="A1051" i="9"/>
  <c r="A1053" i="10"/>
  <c r="A1049" i="2"/>
  <c r="B1046" i="5"/>
  <c r="A1049" i="1" l="1"/>
  <c r="A1054" i="10"/>
  <c r="A1052" i="9"/>
  <c r="A1050" i="2"/>
  <c r="B1047" i="5"/>
  <c r="A1050" i="1" l="1"/>
  <c r="A1055" i="10"/>
  <c r="A1053" i="9"/>
  <c r="A1051" i="2"/>
  <c r="B1048" i="5"/>
  <c r="A1051" i="1" l="1"/>
  <c r="A1054" i="9"/>
  <c r="A1056" i="10"/>
  <c r="A1052" i="2"/>
  <c r="B1049" i="5"/>
  <c r="A1052" i="1" l="1"/>
  <c r="A1055" i="9"/>
  <c r="A1057" i="10"/>
  <c r="A1053" i="2"/>
  <c r="B1050" i="5"/>
  <c r="A1053" i="1" l="1"/>
  <c r="A1056" i="9"/>
  <c r="A1058" i="10"/>
  <c r="A1054" i="2"/>
  <c r="B1051" i="5"/>
  <c r="A1054" i="1" l="1"/>
  <c r="A1057" i="9"/>
  <c r="A1059" i="10"/>
  <c r="A1055" i="2"/>
  <c r="B1052" i="5"/>
  <c r="A1055" i="1" l="1"/>
  <c r="A1058" i="9"/>
  <c r="A1060" i="10"/>
  <c r="A1056" i="2"/>
  <c r="B1053" i="5"/>
  <c r="A1056" i="1" l="1"/>
  <c r="A1059" i="9"/>
  <c r="A1061" i="10"/>
  <c r="A1057" i="2"/>
  <c r="B1054" i="5"/>
  <c r="A1057" i="1" l="1"/>
  <c r="A1060" i="9"/>
  <c r="A1062" i="10"/>
  <c r="A1058" i="2"/>
  <c r="B1055" i="5"/>
  <c r="A1058" i="1" l="1"/>
  <c r="A1061" i="9"/>
  <c r="A1063" i="10"/>
  <c r="A1059" i="2"/>
  <c r="B1056" i="5"/>
  <c r="A1059" i="1" l="1"/>
  <c r="A1062" i="9"/>
  <c r="A1064" i="10"/>
  <c r="A1060" i="2"/>
  <c r="B1057" i="5"/>
  <c r="A1060" i="1" l="1"/>
  <c r="A1063" i="9"/>
  <c r="A1065" i="10"/>
  <c r="A1061" i="2"/>
  <c r="B1058" i="5"/>
  <c r="A1061" i="1" l="1"/>
  <c r="A1066" i="10"/>
  <c r="A1062" i="2"/>
  <c r="A1064" i="9"/>
  <c r="B1059" i="5"/>
  <c r="A1062" i="1" l="1"/>
  <c r="A1065" i="9"/>
  <c r="A1063" i="2"/>
  <c r="A1067" i="10"/>
  <c r="B1060" i="5"/>
  <c r="A1063" i="1" l="1"/>
  <c r="A1066" i="9"/>
  <c r="A1068" i="10"/>
  <c r="A1064" i="2"/>
  <c r="B1061" i="5"/>
  <c r="A1064" i="1" l="1"/>
  <c r="A1067" i="9"/>
  <c r="A1069" i="10"/>
  <c r="A1065" i="2"/>
  <c r="B1062" i="5"/>
  <c r="A1065" i="1" l="1"/>
  <c r="A1068" i="9"/>
  <c r="A1070" i="10"/>
  <c r="A1066" i="2"/>
  <c r="B1063" i="5"/>
  <c r="A1066" i="1" l="1"/>
  <c r="A1069" i="9"/>
  <c r="A1071" i="10"/>
  <c r="A1067" i="2"/>
  <c r="B1064" i="5"/>
  <c r="A1067" i="1" l="1"/>
  <c r="A1070" i="9"/>
  <c r="A1072" i="10"/>
  <c r="A1068" i="2"/>
  <c r="B1065" i="5"/>
  <c r="A1068" i="1" l="1"/>
  <c r="A1071" i="9"/>
  <c r="A1073" i="10"/>
  <c r="A1069" i="2"/>
  <c r="B1066" i="5"/>
  <c r="A1069" i="1" l="1"/>
  <c r="A1072" i="9"/>
  <c r="A1074" i="10"/>
  <c r="A1070" i="2"/>
  <c r="B1067" i="5"/>
  <c r="A1070" i="1" l="1"/>
  <c r="A1073" i="9"/>
  <c r="A1075" i="10"/>
  <c r="A1071" i="2"/>
  <c r="B1068" i="5"/>
  <c r="A1071" i="1" l="1"/>
  <c r="A1074" i="9"/>
  <c r="A1076" i="10"/>
  <c r="A1072" i="2"/>
  <c r="B1069" i="5"/>
  <c r="A1072" i="1" l="1"/>
  <c r="A1075" i="9"/>
  <c r="A1077" i="10"/>
  <c r="A1073" i="2"/>
  <c r="B1070" i="5"/>
  <c r="A1073" i="1" l="1"/>
  <c r="A1076" i="9"/>
  <c r="A1078" i="10"/>
  <c r="A1074" i="2"/>
  <c r="B1071" i="5"/>
  <c r="A1074" i="1" l="1"/>
  <c r="A1077" i="9"/>
  <c r="A1079" i="10"/>
  <c r="A1075" i="2"/>
  <c r="B1072" i="5"/>
  <c r="A1075" i="1" l="1"/>
  <c r="A1078" i="9"/>
  <c r="A1080" i="10"/>
  <c r="A1076" i="2"/>
  <c r="B1073" i="5"/>
  <c r="A1076" i="1" l="1"/>
  <c r="A1079" i="9"/>
  <c r="A1081" i="10"/>
  <c r="A1077" i="2"/>
  <c r="B1074" i="5"/>
  <c r="A1077" i="1" l="1"/>
  <c r="A1080" i="9"/>
  <c r="A1082" i="10"/>
  <c r="A1078" i="2"/>
  <c r="B1075" i="5"/>
  <c r="A1078" i="1" l="1"/>
  <c r="A1081" i="9"/>
  <c r="A1083" i="10"/>
  <c r="A1079" i="2"/>
  <c r="B1076" i="5"/>
  <c r="A1079" i="1" l="1"/>
  <c r="A1082" i="9"/>
  <c r="A1084" i="10"/>
  <c r="A1080" i="2"/>
  <c r="B1077" i="5"/>
  <c r="A1080" i="1" l="1"/>
  <c r="A1083" i="9"/>
  <c r="A1085" i="10"/>
  <c r="A1081" i="2"/>
  <c r="B1078" i="5"/>
  <c r="A1081" i="1" l="1"/>
  <c r="A1086" i="10"/>
  <c r="A1084" i="9"/>
  <c r="A1082" i="2"/>
  <c r="B1079" i="5"/>
  <c r="A1082" i="1" l="1"/>
  <c r="A1087" i="10"/>
  <c r="A1085" i="9"/>
  <c r="A1083" i="2"/>
  <c r="B1080" i="5"/>
  <c r="A1083" i="1" l="1"/>
  <c r="A1086" i="9"/>
  <c r="A1088" i="10"/>
  <c r="A1084" i="2"/>
  <c r="B1081" i="5"/>
  <c r="A1084" i="1" l="1"/>
  <c r="A1087" i="9"/>
  <c r="A1089" i="10"/>
  <c r="A1085" i="2"/>
  <c r="B1082" i="5"/>
  <c r="A1085" i="1" l="1"/>
  <c r="A1088" i="9"/>
  <c r="A1090" i="10"/>
  <c r="A1086" i="2"/>
  <c r="B1083" i="5"/>
  <c r="A1086" i="1" l="1"/>
  <c r="A1089" i="9"/>
  <c r="A1091" i="10"/>
  <c r="A1087" i="2"/>
  <c r="B1084" i="5"/>
  <c r="A1087" i="1" l="1"/>
  <c r="A1090" i="9"/>
  <c r="A1092" i="10"/>
  <c r="A1088" i="2"/>
  <c r="B1085" i="5"/>
  <c r="A1088" i="1" l="1"/>
  <c r="A1091" i="9"/>
  <c r="A1093" i="10"/>
  <c r="A1089" i="2"/>
  <c r="B1086" i="5"/>
  <c r="A1089" i="1" l="1"/>
  <c r="A1092" i="9"/>
  <c r="A1094" i="10"/>
  <c r="A1090" i="2"/>
  <c r="B1087" i="5"/>
  <c r="A1090" i="1" l="1"/>
  <c r="A1093" i="9"/>
  <c r="A1095" i="10"/>
  <c r="A1091" i="2"/>
  <c r="B1088" i="5"/>
  <c r="A1091" i="1" l="1"/>
  <c r="A1094" i="9"/>
  <c r="A1096" i="10"/>
  <c r="A1092" i="2"/>
  <c r="B1089" i="5"/>
  <c r="A1092" i="1" l="1"/>
  <c r="A1095" i="9"/>
  <c r="A1097" i="10"/>
  <c r="A1093" i="2"/>
  <c r="B1090" i="5"/>
  <c r="A1093" i="1" l="1"/>
  <c r="A1098" i="10"/>
  <c r="A1096" i="9"/>
  <c r="A1094" i="2"/>
  <c r="B1091" i="5"/>
  <c r="A1094" i="1" l="1"/>
  <c r="A1097" i="9"/>
  <c r="A1095" i="2"/>
  <c r="A1099" i="10"/>
  <c r="B1092" i="5"/>
  <c r="A1095" i="1" l="1"/>
  <c r="A1098" i="9"/>
  <c r="A1100" i="10"/>
  <c r="A1096" i="2"/>
  <c r="B1093" i="5"/>
  <c r="A1096" i="1" l="1"/>
  <c r="A1099" i="9"/>
  <c r="A1101" i="10"/>
  <c r="A1097" i="2"/>
  <c r="B1094" i="5"/>
  <c r="A1097" i="1" l="1"/>
  <c r="A1100" i="9"/>
  <c r="A1102" i="10"/>
  <c r="A1098" i="2"/>
  <c r="B1095" i="5"/>
  <c r="A1098" i="1" l="1"/>
  <c r="A1101" i="9"/>
  <c r="A1103" i="10"/>
  <c r="A1099" i="2"/>
  <c r="B1096" i="5"/>
  <c r="A1099" i="1" l="1"/>
  <c r="A1102" i="9"/>
  <c r="A1104" i="10"/>
  <c r="A1100" i="2"/>
  <c r="B1097" i="5"/>
  <c r="A1100" i="1" l="1"/>
  <c r="A1103" i="9"/>
  <c r="A1105" i="10"/>
  <c r="A1101" i="2"/>
  <c r="B1098" i="5"/>
  <c r="A1101" i="1" l="1"/>
  <c r="A1104" i="9"/>
  <c r="A1106" i="10"/>
  <c r="A1102" i="2"/>
  <c r="B1099" i="5"/>
  <c r="A1102" i="1" l="1"/>
  <c r="A1105" i="9"/>
  <c r="A1107" i="10"/>
  <c r="A1103" i="2"/>
  <c r="B1100" i="5"/>
  <c r="A1103" i="1" l="1"/>
  <c r="A1108" i="10"/>
  <c r="A1106" i="9"/>
  <c r="A1104" i="2"/>
  <c r="B1101" i="5"/>
  <c r="A1104" i="1" l="1"/>
  <c r="A1107" i="9"/>
  <c r="A1109" i="10"/>
  <c r="A1105" i="2"/>
  <c r="B1102" i="5"/>
  <c r="A1105" i="1" l="1"/>
  <c r="A1108" i="9"/>
  <c r="A1110" i="10"/>
  <c r="A1106" i="2"/>
  <c r="B1103" i="5"/>
  <c r="A1106" i="1" l="1"/>
  <c r="A1109" i="9"/>
  <c r="A1111" i="10"/>
  <c r="A1107" i="2"/>
  <c r="B1104" i="5"/>
  <c r="A1107" i="1" l="1"/>
  <c r="A1110" i="9"/>
  <c r="A1112" i="10"/>
  <c r="A1108" i="2"/>
  <c r="B1105" i="5"/>
  <c r="A1108" i="1" l="1"/>
  <c r="A1111" i="9"/>
  <c r="A1113" i="10"/>
  <c r="A1109" i="2"/>
  <c r="B1106" i="5"/>
  <c r="A1109" i="1" l="1"/>
  <c r="A1112" i="9"/>
  <c r="A1114" i="10"/>
  <c r="A1110" i="2"/>
  <c r="B1107" i="5"/>
  <c r="A1110" i="1" l="1"/>
  <c r="A1113" i="9"/>
  <c r="A1115" i="10"/>
  <c r="A1111" i="2"/>
  <c r="B1108" i="5"/>
  <c r="A1111" i="1" l="1"/>
  <c r="A1114" i="9"/>
  <c r="A1112" i="2"/>
  <c r="A1116" i="10"/>
  <c r="B1109" i="5"/>
  <c r="A1112" i="1" l="1"/>
  <c r="A1115" i="9"/>
  <c r="A1117" i="10"/>
  <c r="A1113" i="2"/>
  <c r="B1110" i="5"/>
  <c r="A1113" i="1" l="1"/>
  <c r="A1118" i="10"/>
  <c r="A1116" i="9"/>
  <c r="A1114" i="2"/>
  <c r="B1111" i="5"/>
  <c r="A1114" i="1" l="1"/>
  <c r="A1119" i="10"/>
  <c r="A1117" i="9"/>
  <c r="A1115" i="2"/>
  <c r="B1112" i="5"/>
  <c r="A1115" i="1" l="1"/>
  <c r="A1118" i="9"/>
  <c r="A1120" i="10"/>
  <c r="A1116" i="2"/>
  <c r="B1113" i="5"/>
  <c r="A1116" i="1" l="1"/>
  <c r="A1119" i="9"/>
  <c r="A1121" i="10"/>
  <c r="A1117" i="2"/>
  <c r="B1114" i="5"/>
  <c r="A1117" i="1" l="1"/>
  <c r="A1120" i="9"/>
  <c r="A1122" i="10"/>
  <c r="A1118" i="2"/>
  <c r="B1115" i="5"/>
  <c r="A1118" i="1" l="1"/>
  <c r="A1121" i="9"/>
  <c r="A1123" i="10"/>
  <c r="A1119" i="2"/>
  <c r="B1116" i="5"/>
  <c r="A1119" i="1" l="1"/>
  <c r="A1122" i="9"/>
  <c r="A1124" i="10"/>
  <c r="A1120" i="2"/>
  <c r="B1117" i="5"/>
  <c r="A1120" i="1" l="1"/>
  <c r="A1123" i="9"/>
  <c r="A1125" i="10"/>
  <c r="A1121" i="2"/>
  <c r="B1118" i="5"/>
  <c r="A1121" i="1" l="1"/>
  <c r="A1124" i="9"/>
  <c r="A1126" i="10"/>
  <c r="A1122" i="2"/>
  <c r="B1119" i="5"/>
  <c r="A1122" i="1" l="1"/>
  <c r="A1125" i="9"/>
  <c r="A1127" i="10"/>
  <c r="A1123" i="2"/>
  <c r="B1120" i="5"/>
  <c r="A1123" i="1" l="1"/>
  <c r="A1128" i="10"/>
  <c r="A1126" i="9"/>
  <c r="A1124" i="2"/>
  <c r="B1121" i="5"/>
  <c r="A1124" i="1" l="1"/>
  <c r="A1127" i="9"/>
  <c r="A1129" i="10"/>
  <c r="A1125" i="2"/>
  <c r="B1122" i="5"/>
  <c r="A1125" i="1" l="1"/>
  <c r="A1130" i="10"/>
  <c r="A1126" i="2"/>
  <c r="A1128" i="9"/>
  <c r="B1123" i="5"/>
  <c r="A1126" i="1" l="1"/>
  <c r="A1129" i="9"/>
  <c r="A1127" i="2"/>
  <c r="A1131" i="10"/>
  <c r="B1124" i="5"/>
  <c r="A1127" i="1" l="1"/>
  <c r="A1130" i="9"/>
  <c r="A1132" i="10"/>
  <c r="A1128" i="2"/>
  <c r="B1125" i="5"/>
  <c r="A1128" i="1" l="1"/>
  <c r="A1131" i="9"/>
  <c r="A1133" i="10"/>
  <c r="A1129" i="2"/>
  <c r="B1126" i="5"/>
  <c r="A1129" i="1" l="1"/>
  <c r="A1132" i="9"/>
  <c r="A1134" i="10"/>
  <c r="A1130" i="2"/>
  <c r="B1127" i="5"/>
  <c r="A1130" i="1" l="1"/>
  <c r="A1133" i="9"/>
  <c r="A1135" i="10"/>
  <c r="A1131" i="2"/>
  <c r="B1128" i="5"/>
  <c r="A1131" i="1" l="1"/>
  <c r="A1134" i="9"/>
  <c r="A1136" i="10"/>
  <c r="A1132" i="2"/>
  <c r="B1129" i="5"/>
  <c r="A1132" i="1" l="1"/>
  <c r="A1135" i="9"/>
  <c r="A1137" i="10"/>
  <c r="A1133" i="2"/>
  <c r="B1130" i="5"/>
  <c r="A1133" i="1" l="1"/>
  <c r="A1136" i="9"/>
  <c r="A1138" i="10"/>
  <c r="A1134" i="2"/>
  <c r="B1131" i="5"/>
  <c r="A1134" i="1" l="1"/>
  <c r="A1137" i="9"/>
  <c r="A1139" i="10"/>
  <c r="A1135" i="2"/>
  <c r="B1132" i="5"/>
  <c r="A1135" i="1" l="1"/>
  <c r="A1138" i="9"/>
  <c r="A1140" i="10"/>
  <c r="A1136" i="2"/>
  <c r="B1133" i="5"/>
  <c r="A1136" i="1" l="1"/>
  <c r="A1139" i="9"/>
  <c r="A1141" i="10"/>
  <c r="A1137" i="2"/>
  <c r="B1134" i="5"/>
  <c r="A1137" i="1" l="1"/>
  <c r="A1140" i="9"/>
  <c r="A1142" i="10"/>
  <c r="A1138" i="2"/>
  <c r="B1135" i="5"/>
  <c r="A1138" i="1" l="1"/>
  <c r="A1141" i="9"/>
  <c r="A1143" i="10"/>
  <c r="A1139" i="2"/>
  <c r="B1136" i="5"/>
  <c r="A1139" i="1" l="1"/>
  <c r="A1142" i="9"/>
  <c r="A1144" i="10"/>
  <c r="A1140" i="2"/>
  <c r="B1137" i="5"/>
  <c r="A1140" i="1" l="1"/>
  <c r="A1143" i="9"/>
  <c r="A1145" i="10"/>
  <c r="A1141" i="2"/>
  <c r="B1138" i="5"/>
  <c r="A1141" i="1" l="1"/>
  <c r="A1144" i="9"/>
  <c r="A1146" i="10"/>
  <c r="A1142" i="2"/>
  <c r="B1139" i="5"/>
  <c r="A1142" i="1" l="1"/>
  <c r="A1145" i="9"/>
  <c r="A1147" i="10"/>
  <c r="A1143" i="2"/>
  <c r="B1140" i="5"/>
  <c r="A1143" i="1" l="1"/>
  <c r="A1146" i="9"/>
  <c r="A1148" i="10"/>
  <c r="A1144" i="2"/>
  <c r="B1141" i="5"/>
  <c r="A1144" i="1" l="1"/>
  <c r="A1147" i="9"/>
  <c r="A1149" i="10"/>
  <c r="A1145" i="2"/>
  <c r="B1142" i="5"/>
  <c r="A1145" i="1" l="1"/>
  <c r="A1150" i="10"/>
  <c r="A1146" i="2"/>
  <c r="A1148" i="9"/>
  <c r="B1143" i="5"/>
  <c r="A1146" i="1" l="1"/>
  <c r="A1151" i="10"/>
  <c r="A1149" i="9"/>
  <c r="A1147" i="2"/>
  <c r="B1144" i="5"/>
  <c r="A1147" i="1" l="1"/>
  <c r="A1150" i="9"/>
  <c r="A1152" i="10"/>
  <c r="A1148" i="2"/>
  <c r="B1145" i="5"/>
  <c r="A1148" i="1" l="1"/>
  <c r="A1151" i="9"/>
  <c r="A1153" i="10"/>
  <c r="A1149" i="2"/>
  <c r="B1146" i="5"/>
  <c r="A1149" i="1" l="1"/>
  <c r="A1152" i="9"/>
  <c r="A1154" i="10"/>
  <c r="A1150" i="2"/>
  <c r="B1147" i="5"/>
  <c r="A1150" i="1" l="1"/>
  <c r="A1153" i="9"/>
  <c r="A1155" i="10"/>
  <c r="A1151" i="2"/>
  <c r="B1148" i="5"/>
  <c r="A1151" i="1" l="1"/>
  <c r="A1154" i="9"/>
  <c r="A1156" i="10"/>
  <c r="A1152" i="2"/>
  <c r="B1149" i="5"/>
  <c r="A1152" i="1" l="1"/>
  <c r="A1155" i="9"/>
  <c r="A1157" i="10"/>
  <c r="A1153" i="2"/>
  <c r="B1150" i="5"/>
  <c r="A1153" i="1" l="1"/>
  <c r="A1156" i="9"/>
  <c r="A1158" i="10"/>
  <c r="A1154" i="2"/>
  <c r="B1151" i="5"/>
  <c r="A1154" i="1" l="1"/>
  <c r="A1157" i="9"/>
  <c r="A1159" i="10"/>
  <c r="A1155" i="2"/>
  <c r="B1152" i="5"/>
  <c r="A1155" i="1" l="1"/>
  <c r="A1158" i="9"/>
  <c r="A1160" i="10"/>
  <c r="A1156" i="2"/>
  <c r="B1153" i="5"/>
  <c r="A1156" i="1" l="1"/>
  <c r="A1159" i="9"/>
  <c r="A1161" i="10"/>
  <c r="A1157" i="2"/>
  <c r="B1154" i="5"/>
  <c r="A1157" i="1" l="1"/>
  <c r="A1162" i="10"/>
  <c r="A1160" i="9"/>
  <c r="A1158" i="2"/>
  <c r="B1155" i="5"/>
  <c r="A1158" i="1" l="1"/>
  <c r="A1161" i="9"/>
  <c r="A1159" i="2"/>
  <c r="A1163" i="10"/>
  <c r="B1156" i="5"/>
  <c r="A1159" i="1" l="1"/>
  <c r="A1162" i="9"/>
  <c r="A1164" i="10"/>
  <c r="A1160" i="2"/>
  <c r="B1157" i="5"/>
  <c r="A1160" i="1" l="1"/>
  <c r="A1163" i="9"/>
  <c r="A1165" i="10"/>
  <c r="A1161" i="2"/>
  <c r="B1158" i="5"/>
  <c r="A1161" i="1" l="1"/>
  <c r="A1164" i="9"/>
  <c r="A1166" i="10"/>
  <c r="A1162" i="2"/>
  <c r="B1159" i="5"/>
  <c r="A1162" i="1" l="1"/>
  <c r="A1165" i="9"/>
  <c r="A1167" i="10"/>
  <c r="A1163" i="2"/>
  <c r="B1160" i="5"/>
  <c r="A1163" i="1" l="1"/>
  <c r="A1166" i="9"/>
  <c r="A1168" i="10"/>
  <c r="A1164" i="2"/>
  <c r="B1161" i="5"/>
  <c r="A1164" i="1" l="1"/>
  <c r="A1167" i="9"/>
  <c r="A1169" i="10"/>
  <c r="A1165" i="2"/>
  <c r="B1162" i="5"/>
  <c r="A1165" i="1" l="1"/>
  <c r="A1168" i="9"/>
  <c r="A1170" i="10"/>
  <c r="A1166" i="2"/>
  <c r="B1163" i="5"/>
  <c r="A1166" i="1" l="1"/>
  <c r="A1169" i="9"/>
  <c r="A1171" i="10"/>
  <c r="A1167" i="2"/>
  <c r="B1164" i="5"/>
  <c r="A1167" i="1" l="1"/>
  <c r="A1172" i="10"/>
  <c r="A1170" i="9"/>
  <c r="A1168" i="2"/>
  <c r="B1165" i="5"/>
  <c r="A1168" i="1" l="1"/>
  <c r="A1171" i="9"/>
  <c r="A1173" i="10"/>
  <c r="A1169" i="2"/>
  <c r="B1166" i="5"/>
  <c r="A1169" i="1" l="1"/>
  <c r="A1172" i="9"/>
  <c r="A1174" i="10"/>
  <c r="A1170" i="2"/>
  <c r="B1167" i="5"/>
  <c r="A1170" i="1" l="1"/>
  <c r="A1173" i="9"/>
  <c r="A1175" i="10"/>
  <c r="A1171" i="2"/>
  <c r="B1168" i="5"/>
  <c r="A1171" i="1" l="1"/>
  <c r="A1174" i="9"/>
  <c r="A1176" i="10"/>
  <c r="A1172" i="2"/>
  <c r="B1169" i="5"/>
  <c r="A1172" i="1" l="1"/>
  <c r="A1175" i="9"/>
  <c r="A1177" i="10"/>
  <c r="A1173" i="2"/>
  <c r="B1170" i="5"/>
  <c r="A1173" i="1" l="1"/>
  <c r="A1176" i="9"/>
  <c r="A1178" i="10"/>
  <c r="A1174" i="2"/>
  <c r="B1171" i="5"/>
  <c r="A1174" i="1" l="1"/>
  <c r="A1177" i="9"/>
  <c r="A1179" i="10"/>
  <c r="A1175" i="2"/>
  <c r="B1172" i="5"/>
  <c r="A1175" i="1" l="1"/>
  <c r="A1178" i="9"/>
  <c r="A1180" i="10"/>
  <c r="A1176" i="2"/>
  <c r="B1173" i="5"/>
  <c r="A1176" i="1" l="1"/>
  <c r="A1179" i="9"/>
  <c r="A1181" i="10"/>
  <c r="A1177" i="2"/>
  <c r="B1174" i="5"/>
  <c r="A1177" i="1" l="1"/>
  <c r="A1182" i="10"/>
  <c r="A1180" i="9"/>
  <c r="A1178" i="2"/>
  <c r="B1175" i="5"/>
  <c r="A1178" i="1" l="1"/>
  <c r="A1183" i="10"/>
  <c r="A1181" i="9"/>
  <c r="A1179" i="2"/>
  <c r="B1176" i="5"/>
  <c r="A1179" i="1" l="1"/>
  <c r="A1182" i="9"/>
  <c r="A1184" i="10"/>
  <c r="A1180" i="2"/>
  <c r="B1177" i="5"/>
  <c r="A1180" i="1" l="1"/>
  <c r="A1183" i="9"/>
  <c r="A1185" i="10"/>
  <c r="A1181" i="2"/>
  <c r="B1178" i="5"/>
  <c r="A1181" i="1" l="1"/>
  <c r="A1184" i="9"/>
  <c r="A1186" i="10"/>
  <c r="A1182" i="2"/>
  <c r="B1179" i="5"/>
  <c r="A1182" i="1" l="1"/>
  <c r="A1185" i="9"/>
  <c r="A1187" i="10"/>
  <c r="A1183" i="2"/>
  <c r="B1180" i="5"/>
  <c r="A1183" i="1" l="1"/>
  <c r="A1186" i="9"/>
  <c r="A1188" i="10"/>
  <c r="A1184" i="2"/>
  <c r="B1181" i="5"/>
  <c r="A1184" i="1" l="1"/>
  <c r="A1187" i="9"/>
  <c r="A1189" i="10"/>
  <c r="A1185" i="2"/>
  <c r="B1182" i="5"/>
  <c r="A1185" i="1" l="1"/>
  <c r="A1188" i="9"/>
  <c r="A1190" i="10"/>
  <c r="A1186" i="2"/>
  <c r="B1183" i="5"/>
  <c r="A1186" i="1" l="1"/>
  <c r="A1189" i="9"/>
  <c r="A1191" i="10"/>
  <c r="A1187" i="2"/>
  <c r="B1184" i="5"/>
  <c r="A1187" i="1" l="1"/>
  <c r="A1192" i="10"/>
  <c r="A1190" i="9"/>
  <c r="A1188" i="2"/>
  <c r="B1185" i="5"/>
  <c r="A1188" i="1" l="1"/>
  <c r="A1191" i="9"/>
  <c r="A1193" i="10"/>
  <c r="A1189" i="2"/>
  <c r="B1186" i="5"/>
  <c r="A1189" i="1" l="1"/>
  <c r="A1190" i="2"/>
  <c r="A1192" i="9"/>
  <c r="A1194" i="10"/>
  <c r="B1187" i="5"/>
  <c r="A1190" i="1" l="1"/>
  <c r="A1193" i="9"/>
  <c r="A1195" i="10"/>
  <c r="A1191" i="2"/>
  <c r="B1188" i="5"/>
  <c r="A1191" i="1" l="1"/>
  <c r="A1194" i="9"/>
  <c r="A1196" i="10"/>
  <c r="A1192" i="2"/>
  <c r="B1189" i="5"/>
  <c r="A1192" i="1" l="1"/>
  <c r="A1195" i="9"/>
  <c r="A1193" i="2"/>
  <c r="A1197" i="10"/>
  <c r="B1190" i="5"/>
  <c r="A1193" i="1" l="1"/>
  <c r="A1196" i="9"/>
  <c r="A1194" i="2"/>
  <c r="A1198" i="10"/>
  <c r="B1191" i="5"/>
  <c r="A1194" i="1" l="1"/>
  <c r="A1197" i="9"/>
  <c r="A1199" i="10"/>
  <c r="A1195" i="2"/>
  <c r="B1192" i="5"/>
  <c r="A1195" i="1" l="1"/>
  <c r="A1198" i="9"/>
  <c r="A1200" i="10"/>
  <c r="A1196" i="2"/>
  <c r="B1193" i="5"/>
  <c r="A1196" i="1" l="1"/>
  <c r="A1199" i="9"/>
  <c r="A1197" i="2"/>
  <c r="A1201" i="10"/>
  <c r="B1194" i="5"/>
  <c r="A1197" i="1" l="1"/>
  <c r="A1200" i="9"/>
  <c r="A1198" i="2"/>
  <c r="A1202" i="10"/>
  <c r="B1195" i="5"/>
  <c r="A1198" i="1" l="1"/>
  <c r="A1201" i="9"/>
  <c r="A1203" i="10"/>
  <c r="A1199" i="2"/>
  <c r="B1196" i="5"/>
  <c r="A1199" i="1" l="1"/>
  <c r="A1204" i="10"/>
  <c r="A1202" i="9"/>
  <c r="A1200" i="2"/>
  <c r="B1197" i="5"/>
  <c r="A1200" i="1" l="1"/>
  <c r="A1203" i="9"/>
  <c r="A1201" i="2"/>
  <c r="A1205" i="10"/>
  <c r="B1198" i="5"/>
  <c r="A1201" i="1" l="1"/>
  <c r="A1204" i="9"/>
  <c r="A1202" i="2"/>
  <c r="A1206" i="10"/>
  <c r="B1199" i="5"/>
  <c r="A1202" i="1" l="1"/>
  <c r="A1205" i="9"/>
  <c r="A1207" i="10"/>
  <c r="A1203" i="2"/>
  <c r="B1200" i="5"/>
  <c r="A1203" i="1" l="1"/>
  <c r="A1206" i="9"/>
  <c r="A1208" i="10"/>
  <c r="A1204" i="2"/>
  <c r="B1201" i="5"/>
  <c r="A1204" i="1" l="1"/>
  <c r="A1207" i="9"/>
  <c r="A1205" i="2"/>
  <c r="A1209" i="10"/>
  <c r="B1202" i="5"/>
  <c r="A1205" i="1" l="1"/>
  <c r="A1208" i="9"/>
  <c r="A1206" i="2"/>
  <c r="A1210" i="10"/>
  <c r="B1203" i="5"/>
  <c r="A1206" i="1" l="1"/>
  <c r="A1209" i="9"/>
  <c r="A1211" i="10"/>
  <c r="A1207" i="2"/>
  <c r="B1204" i="5"/>
  <c r="A1207" i="1" l="1"/>
  <c r="A1210" i="9"/>
  <c r="A1212" i="10"/>
  <c r="A1208" i="2"/>
  <c r="B1205" i="5"/>
  <c r="A1208" i="1" l="1"/>
  <c r="A1211" i="9"/>
  <c r="A1209" i="2"/>
  <c r="A1213" i="10"/>
  <c r="B1206" i="5"/>
  <c r="A1209" i="1" l="1"/>
  <c r="A1210" i="2"/>
  <c r="A1212" i="9"/>
  <c r="A1214" i="10"/>
  <c r="B1207" i="5"/>
  <c r="A1210" i="1" l="1"/>
  <c r="A1215" i="10"/>
  <c r="A1213" i="9"/>
  <c r="A1211" i="2"/>
  <c r="B1208" i="5"/>
  <c r="A1211" i="1" l="1"/>
  <c r="A1214" i="9"/>
  <c r="A1216" i="10"/>
  <c r="A1212" i="2"/>
  <c r="B1209" i="5"/>
  <c r="A1212" i="1" l="1"/>
  <c r="A1215" i="9"/>
  <c r="A1213" i="2"/>
  <c r="A1217" i="10"/>
  <c r="B1210" i="5"/>
  <c r="A1213" i="1" l="1"/>
  <c r="A1216" i="9"/>
  <c r="A1214" i="2"/>
  <c r="A1218" i="10"/>
  <c r="B1211" i="5"/>
  <c r="A1214" i="1" l="1"/>
  <c r="A1217" i="9"/>
  <c r="A1215" i="2"/>
  <c r="A1219" i="10"/>
  <c r="B1212" i="5"/>
  <c r="A1215" i="1" l="1"/>
  <c r="A1218" i="9"/>
  <c r="A1220" i="10"/>
  <c r="A1216" i="2"/>
  <c r="B1213" i="5"/>
  <c r="A1216" i="1" l="1"/>
  <c r="A1219" i="9"/>
  <c r="A1217" i="2"/>
  <c r="A1221" i="10"/>
  <c r="B1214" i="5"/>
  <c r="A1217" i="1" l="1"/>
  <c r="A1220" i="9"/>
  <c r="A1218" i="2"/>
  <c r="A1222" i="10"/>
  <c r="B1215" i="5"/>
  <c r="A1218" i="1" l="1"/>
  <c r="A1221" i="9"/>
  <c r="A1223" i="10"/>
  <c r="A1219" i="2"/>
  <c r="B1216" i="5"/>
  <c r="A1219" i="1" l="1"/>
  <c r="A1222" i="9"/>
  <c r="A1224" i="10"/>
  <c r="A1220" i="2"/>
  <c r="B1217" i="5"/>
  <c r="A1220" i="1" l="1"/>
  <c r="A1223" i="9"/>
  <c r="A1221" i="2"/>
  <c r="A1225" i="10"/>
  <c r="B1218" i="5"/>
  <c r="A1221" i="1" l="1"/>
  <c r="A1224" i="9"/>
  <c r="A1222" i="2"/>
  <c r="A1226" i="10"/>
  <c r="B1219" i="5"/>
  <c r="A1222" i="1" l="1"/>
  <c r="A1225" i="9"/>
  <c r="A1227" i="10"/>
  <c r="A1223" i="2"/>
  <c r="B1220" i="5"/>
  <c r="A1223" i="1" l="1"/>
  <c r="A1226" i="9"/>
  <c r="A1228" i="10"/>
  <c r="A1224" i="2"/>
  <c r="B1221" i="5"/>
  <c r="A1224" i="1" l="1"/>
  <c r="A1227" i="9"/>
  <c r="A1225" i="2"/>
  <c r="A1229" i="10"/>
  <c r="B1222" i="5"/>
  <c r="A1225" i="1" l="1"/>
  <c r="A1228" i="9"/>
  <c r="A1226" i="2"/>
  <c r="A1230" i="10"/>
  <c r="B1223" i="5"/>
  <c r="A1226" i="1" l="1"/>
  <c r="A1229" i="9"/>
  <c r="A1231" i="10"/>
  <c r="A1227" i="2"/>
  <c r="B1224" i="5"/>
  <c r="A1227" i="1" l="1"/>
  <c r="A1230" i="9"/>
  <c r="A1232" i="10"/>
  <c r="A1228" i="2"/>
  <c r="B1225" i="5"/>
  <c r="A1228" i="1" l="1"/>
  <c r="A1231" i="9"/>
  <c r="A1229" i="2"/>
  <c r="A1233" i="10"/>
  <c r="B1226" i="5"/>
  <c r="A1229" i="1" l="1"/>
  <c r="A1232" i="9"/>
  <c r="A1230" i="2"/>
  <c r="A1234" i="10"/>
  <c r="B1227" i="5"/>
  <c r="A1230" i="1" l="1"/>
  <c r="A1233" i="9"/>
  <c r="A1235" i="10"/>
  <c r="A1231" i="2"/>
  <c r="B1228" i="5"/>
  <c r="A1231" i="1" l="1"/>
  <c r="A1236" i="10"/>
  <c r="A1234" i="9"/>
  <c r="A1232" i="2"/>
  <c r="B1229" i="5"/>
  <c r="A1232" i="1" l="1"/>
  <c r="A1235" i="9"/>
  <c r="A1233" i="2"/>
  <c r="A1237" i="10"/>
  <c r="B1230" i="5"/>
  <c r="A1233" i="1" l="1"/>
  <c r="A1236" i="9"/>
  <c r="A1234" i="2"/>
  <c r="A1238" i="10"/>
  <c r="B1231" i="5"/>
  <c r="A1234" i="1" l="1"/>
  <c r="A1237" i="9"/>
  <c r="A1239" i="10"/>
  <c r="A1235" i="2"/>
  <c r="B1232" i="5"/>
  <c r="A1235" i="1" l="1"/>
  <c r="A1238" i="9"/>
  <c r="A1240" i="10"/>
  <c r="A1236" i="2"/>
  <c r="B1233" i="5"/>
  <c r="A1236" i="1" l="1"/>
  <c r="A1239" i="9"/>
  <c r="A1237" i="2"/>
  <c r="A1241" i="10"/>
  <c r="B1234" i="5"/>
  <c r="A1237" i="1" l="1"/>
  <c r="A1240" i="9"/>
  <c r="A1238" i="2"/>
  <c r="A1242" i="10"/>
  <c r="B1235" i="5"/>
  <c r="A1238" i="1" l="1"/>
  <c r="A1241" i="9"/>
  <c r="A1243" i="10"/>
  <c r="A1239" i="2"/>
  <c r="B1236" i="5"/>
  <c r="A1239" i="1" l="1"/>
  <c r="A1242" i="9"/>
  <c r="A1244" i="10"/>
  <c r="A1240" i="2"/>
  <c r="B1237" i="5"/>
  <c r="A1240" i="1" l="1"/>
  <c r="A1243" i="9"/>
  <c r="A1241" i="2"/>
  <c r="A1245" i="10"/>
  <c r="B1238" i="5"/>
  <c r="A1241" i="1" l="1"/>
  <c r="A1244" i="9"/>
  <c r="A1242" i="2"/>
  <c r="A1246" i="10"/>
  <c r="B1239" i="5"/>
  <c r="A1242" i="1" l="1"/>
  <c r="A1245" i="9"/>
  <c r="A1247" i="10"/>
  <c r="A1243" i="2"/>
  <c r="B1240" i="5"/>
  <c r="A1243" i="1" l="1"/>
  <c r="A1246" i="9"/>
  <c r="A1248" i="10"/>
  <c r="A1244" i="2"/>
  <c r="B1241" i="5"/>
  <c r="A1244" i="1" l="1"/>
  <c r="A1247" i="9"/>
  <c r="A1245" i="2"/>
  <c r="A1249" i="10"/>
  <c r="B1242" i="5"/>
  <c r="A1245" i="1" l="1"/>
  <c r="A1248" i="9"/>
  <c r="A1246" i="2"/>
  <c r="A1250" i="10"/>
  <c r="B1243" i="5"/>
  <c r="A1246" i="1" l="1"/>
  <c r="A1249" i="9"/>
  <c r="A1247" i="2"/>
  <c r="A1251" i="10"/>
  <c r="B1244" i="5"/>
  <c r="A1247" i="1" l="1"/>
  <c r="A1250" i="9"/>
  <c r="A1252" i="10"/>
  <c r="A1248" i="2"/>
  <c r="B1245" i="5"/>
  <c r="A1248" i="1" l="1"/>
  <c r="A1251" i="9"/>
  <c r="A1249" i="2"/>
  <c r="A1253" i="10"/>
  <c r="B1246" i="5"/>
  <c r="A1249" i="1" l="1"/>
  <c r="A1252" i="9"/>
  <c r="A1250" i="2"/>
  <c r="A1254" i="10"/>
  <c r="B1247" i="5"/>
  <c r="A1250" i="1" l="1"/>
  <c r="A1253" i="9"/>
  <c r="A1255" i="10"/>
  <c r="A1251" i="2"/>
  <c r="B1248" i="5"/>
  <c r="A1251" i="1" l="1"/>
  <c r="A1256" i="10"/>
  <c r="A1254" i="9"/>
  <c r="A1252" i="2"/>
  <c r="B1249" i="5"/>
  <c r="A1252" i="1" l="1"/>
  <c r="A1255" i="9"/>
  <c r="A1253" i="2"/>
  <c r="A1257" i="10"/>
  <c r="B1250" i="5"/>
  <c r="A1253" i="1" l="1"/>
  <c r="A1254" i="2"/>
  <c r="A1256" i="9"/>
  <c r="A1258" i="10"/>
  <c r="B1251" i="5"/>
  <c r="A1254" i="1" l="1"/>
  <c r="A1257" i="9"/>
  <c r="A1259" i="10"/>
  <c r="A1255" i="2"/>
  <c r="B1252" i="5"/>
  <c r="A1255" i="1" l="1"/>
  <c r="A1258" i="9"/>
  <c r="A1260" i="10"/>
  <c r="A1256" i="2"/>
  <c r="B1253" i="5"/>
  <c r="A1256" i="1" l="1"/>
  <c r="A1259" i="9"/>
  <c r="A1257" i="2"/>
  <c r="A1261" i="10"/>
  <c r="B1254" i="5"/>
  <c r="A1257" i="1" l="1"/>
  <c r="A1260" i="9"/>
  <c r="A1258" i="2"/>
  <c r="A1262" i="10"/>
  <c r="B1255" i="5"/>
  <c r="A1258" i="1" l="1"/>
  <c r="A1261" i="9"/>
  <c r="A1263" i="10"/>
  <c r="A1259" i="2"/>
  <c r="B1256" i="5"/>
  <c r="A1259" i="1" l="1"/>
  <c r="A1262" i="9"/>
  <c r="A1264" i="10"/>
  <c r="A1260" i="2"/>
  <c r="B1257" i="5"/>
  <c r="A1260" i="1" l="1"/>
  <c r="A1263" i="9"/>
  <c r="A1261" i="2"/>
  <c r="A1265" i="10"/>
  <c r="B1258" i="5"/>
  <c r="A1261" i="1" l="1"/>
  <c r="A1264" i="9"/>
  <c r="A1262" i="2"/>
  <c r="A1266" i="10"/>
  <c r="B1259" i="5"/>
  <c r="A1262" i="1" l="1"/>
  <c r="A1265" i="9"/>
  <c r="A1267" i="10"/>
  <c r="A1263" i="2"/>
  <c r="B1260" i="5"/>
  <c r="A1263" i="1" l="1"/>
  <c r="A1268" i="10"/>
  <c r="A1266" i="9"/>
  <c r="A1264" i="2"/>
  <c r="B1261" i="5"/>
  <c r="A1264" i="1" l="1"/>
  <c r="A1267" i="9"/>
  <c r="A1265" i="2"/>
  <c r="A1269" i="10"/>
  <c r="B1262" i="5"/>
  <c r="A1265" i="1" l="1"/>
  <c r="A1268" i="9"/>
  <c r="A1266" i="2"/>
  <c r="A1270" i="10"/>
  <c r="B1263" i="5"/>
  <c r="A1266" i="1" l="1"/>
  <c r="A1269" i="9"/>
  <c r="A1271" i="10"/>
  <c r="A1267" i="2"/>
  <c r="B1264" i="5"/>
  <c r="A1267" i="1" l="1"/>
  <c r="A1270" i="9"/>
  <c r="A1272" i="10"/>
  <c r="A1268" i="2"/>
  <c r="B1265" i="5"/>
  <c r="A1268" i="1" l="1"/>
  <c r="A1271" i="9"/>
  <c r="A1269" i="2"/>
  <c r="A1273" i="10"/>
  <c r="B1266" i="5"/>
  <c r="A1269" i="1" l="1"/>
  <c r="A1272" i="9"/>
  <c r="A1270" i="2"/>
  <c r="A1274" i="10"/>
  <c r="B1267" i="5"/>
  <c r="A1270" i="1" l="1"/>
  <c r="A1273" i="9"/>
  <c r="A1275" i="10"/>
  <c r="A1271" i="2"/>
  <c r="B1268" i="5"/>
  <c r="A1271" i="1" l="1"/>
  <c r="A1276" i="10"/>
  <c r="A1272" i="2"/>
  <c r="A1274" i="9"/>
  <c r="B1269" i="5"/>
  <c r="A1272" i="1" l="1"/>
  <c r="A1275" i="9"/>
  <c r="A1273" i="2"/>
  <c r="A1277" i="10"/>
  <c r="B1270" i="5"/>
  <c r="A1273" i="1" l="1"/>
  <c r="A1276" i="9"/>
  <c r="A1274" i="2"/>
  <c r="A1278" i="10"/>
  <c r="B1271" i="5"/>
  <c r="A1274" i="1" l="1"/>
  <c r="A1277" i="9"/>
  <c r="A1279" i="10"/>
  <c r="A1275" i="2"/>
  <c r="B1272" i="5"/>
  <c r="A1275" i="1" l="1"/>
  <c r="A1278" i="9"/>
  <c r="A1280" i="10"/>
  <c r="A1276" i="2"/>
  <c r="B1273" i="5"/>
  <c r="A1276" i="1" l="1"/>
  <c r="A1279" i="9"/>
  <c r="A1277" i="2"/>
  <c r="A1281" i="10"/>
  <c r="B1274" i="5"/>
  <c r="A1277" i="1" l="1"/>
  <c r="A1280" i="9"/>
  <c r="A1278" i="2"/>
  <c r="A1282" i="10"/>
  <c r="B1275" i="5"/>
  <c r="A1278" i="1" l="1"/>
  <c r="A1281" i="9"/>
  <c r="A1279" i="2"/>
  <c r="A1283" i="10"/>
  <c r="B1276" i="5"/>
  <c r="A1279" i="1" l="1"/>
  <c r="A1282" i="9"/>
  <c r="A1284" i="10"/>
  <c r="A1280" i="2"/>
  <c r="B1277" i="5"/>
  <c r="A1280" i="1" l="1"/>
  <c r="A1283" i="9"/>
  <c r="A1281" i="2"/>
  <c r="A1285" i="10"/>
  <c r="B1278" i="5"/>
  <c r="A1281" i="1" l="1"/>
  <c r="A1284" i="9"/>
  <c r="A1282" i="2"/>
  <c r="A1286" i="10"/>
  <c r="B1279" i="5"/>
  <c r="A1282" i="1" l="1"/>
  <c r="A1285" i="9"/>
  <c r="A1287" i="10"/>
  <c r="A1283" i="2"/>
  <c r="B1280" i="5"/>
  <c r="A1283" i="1" l="1"/>
  <c r="A1288" i="10"/>
  <c r="A1286" i="9"/>
  <c r="A1284" i="2"/>
  <c r="B1281" i="5"/>
  <c r="A1284" i="1" l="1"/>
  <c r="A1287" i="9"/>
  <c r="A1285" i="2"/>
  <c r="A1289" i="10"/>
  <c r="B1282" i="5"/>
  <c r="A1285" i="1" l="1"/>
  <c r="A1286" i="2"/>
  <c r="A1288" i="9"/>
  <c r="A1290" i="10"/>
  <c r="B1283" i="5"/>
  <c r="A1286" i="1" l="1"/>
  <c r="A1289" i="9"/>
  <c r="A1291" i="10"/>
  <c r="A1287" i="2"/>
  <c r="B1284" i="5"/>
  <c r="A1287" i="1" l="1"/>
  <c r="A1290" i="9"/>
  <c r="A1292" i="10"/>
  <c r="A1288" i="2"/>
  <c r="B1285" i="5"/>
  <c r="A1288" i="1" l="1"/>
  <c r="A1291" i="9"/>
  <c r="A1289" i="2"/>
  <c r="A1293" i="10"/>
  <c r="B1286" i="5"/>
  <c r="A1289" i="1" l="1"/>
  <c r="A1292" i="9"/>
  <c r="A1290" i="2"/>
  <c r="A1294" i="10"/>
  <c r="B1287" i="5"/>
  <c r="A1290" i="1" l="1"/>
  <c r="A1293" i="9"/>
  <c r="A1295" i="10"/>
  <c r="A1291" i="2"/>
  <c r="B1288" i="5"/>
  <c r="A1291" i="1" l="1"/>
  <c r="A1294" i="9"/>
  <c r="A1296" i="10"/>
  <c r="A1292" i="2"/>
  <c r="B1289" i="5"/>
  <c r="A1292" i="1" l="1"/>
  <c r="A1295" i="9"/>
  <c r="A1293" i="2"/>
  <c r="A1297" i="10"/>
  <c r="B1290" i="5"/>
  <c r="A1293" i="1" l="1"/>
  <c r="A1296" i="9"/>
  <c r="A1294" i="2"/>
  <c r="A1298" i="10"/>
  <c r="B1291" i="5"/>
  <c r="A1294" i="1" l="1"/>
  <c r="A1297" i="9"/>
  <c r="A1299" i="10"/>
  <c r="A1295" i="2"/>
  <c r="B1292" i="5"/>
  <c r="A1295" i="1" l="1"/>
  <c r="A1298" i="9"/>
  <c r="A1300" i="10"/>
  <c r="A1296" i="2"/>
  <c r="B1293" i="5"/>
  <c r="A1296" i="1" l="1"/>
  <c r="A1299" i="9"/>
  <c r="A1297" i="2"/>
  <c r="A1301" i="10"/>
  <c r="B1294" i="5"/>
  <c r="A1297" i="1" l="1"/>
  <c r="A1300" i="9"/>
  <c r="A1298" i="2"/>
  <c r="A1302" i="10"/>
  <c r="B1295" i="5"/>
  <c r="A1298" i="1" l="1"/>
  <c r="A1301" i="9"/>
  <c r="A1303" i="10"/>
  <c r="A1299" i="2"/>
  <c r="B1296" i="5"/>
  <c r="A1299" i="1" l="1"/>
  <c r="A1304" i="10"/>
  <c r="A1302" i="9"/>
  <c r="A1300" i="2"/>
  <c r="B1297" i="5"/>
  <c r="A1300" i="1" l="1"/>
  <c r="A1303" i="9"/>
  <c r="A1301" i="2"/>
  <c r="A1305" i="10"/>
  <c r="B1298" i="5"/>
  <c r="A1301" i="1" l="1"/>
  <c r="A1304" i="9"/>
  <c r="A1302" i="2"/>
  <c r="A1306" i="10"/>
  <c r="B1299" i="5"/>
  <c r="A1302" i="1" l="1"/>
  <c r="A1305" i="9"/>
  <c r="A1307" i="10"/>
  <c r="A1303" i="2"/>
  <c r="B1300" i="5"/>
  <c r="A1303" i="1" l="1"/>
  <c r="A1306" i="9"/>
  <c r="A1308" i="10"/>
  <c r="A1304" i="2"/>
  <c r="B1301" i="5"/>
  <c r="A1304" i="1" l="1"/>
  <c r="A1307" i="9"/>
  <c r="A1305" i="2"/>
  <c r="A1309" i="10"/>
  <c r="B1302" i="5"/>
  <c r="A1305" i="1" l="1"/>
  <c r="A1308" i="9"/>
  <c r="A1306" i="2"/>
  <c r="A1310" i="10"/>
  <c r="B1303" i="5"/>
  <c r="A1306" i="1" l="1"/>
  <c r="A1309" i="9"/>
  <c r="A1311" i="10"/>
  <c r="A1307" i="2"/>
  <c r="B1304" i="5"/>
  <c r="A1307" i="1" l="1"/>
  <c r="A1310" i="9"/>
  <c r="A1312" i="10"/>
  <c r="A1308" i="2"/>
  <c r="B1305" i="5"/>
  <c r="A1308" i="1" l="1"/>
  <c r="A1311" i="9"/>
  <c r="A1309" i="2"/>
  <c r="A1313" i="10"/>
  <c r="B1306" i="5"/>
  <c r="A1309" i="1" l="1"/>
  <c r="A1312" i="9"/>
  <c r="A1310" i="2"/>
  <c r="A1314" i="10"/>
  <c r="B1307" i="5"/>
  <c r="A1310" i="1" l="1"/>
  <c r="A1313" i="9"/>
  <c r="A1311" i="2"/>
  <c r="A1315" i="10"/>
  <c r="B1308" i="5"/>
  <c r="A1311" i="1" l="1"/>
  <c r="A1316" i="10"/>
  <c r="A1314" i="9"/>
  <c r="A1312" i="2"/>
  <c r="B1309" i="5"/>
  <c r="A1312" i="1" l="1"/>
  <c r="A1315" i="9"/>
  <c r="A1313" i="2"/>
  <c r="A1317" i="10"/>
  <c r="B1310" i="5"/>
  <c r="A1313" i="1" l="1"/>
  <c r="A1316" i="9"/>
  <c r="A1314" i="2"/>
  <c r="A1318" i="10"/>
  <c r="B1311" i="5"/>
  <c r="A1314" i="1" l="1"/>
  <c r="A1319" i="10"/>
  <c r="A1315" i="2"/>
  <c r="A1317" i="9"/>
  <c r="B1312" i="5"/>
  <c r="A1315" i="1" l="1"/>
  <c r="A1318" i="9"/>
  <c r="A1320" i="10"/>
  <c r="A1316" i="2"/>
  <c r="B1313" i="5"/>
  <c r="A1316" i="1" l="1"/>
  <c r="A1319" i="9"/>
  <c r="A1317" i="2"/>
  <c r="A1321" i="10"/>
  <c r="B1314" i="5"/>
  <c r="A1317" i="1" l="1"/>
  <c r="A1320" i="9"/>
  <c r="A1318" i="2"/>
  <c r="A1322" i="10"/>
  <c r="B1315" i="5"/>
  <c r="A1318" i="1" l="1"/>
  <c r="A1321" i="9"/>
  <c r="A1323" i="10"/>
  <c r="A1319" i="2"/>
  <c r="B1316" i="5"/>
  <c r="A1319" i="1" l="1"/>
  <c r="A1322" i="9"/>
  <c r="A1324" i="10"/>
  <c r="A1320" i="2"/>
  <c r="B1317" i="5"/>
  <c r="A1320" i="1" l="1"/>
  <c r="A1323" i="9"/>
  <c r="A1321" i="2"/>
  <c r="A1325" i="10"/>
  <c r="B1318" i="5"/>
  <c r="A1321" i="1" l="1"/>
  <c r="A1324" i="9"/>
  <c r="A1322" i="2"/>
  <c r="A1326" i="10"/>
  <c r="B1319" i="5"/>
  <c r="A1322" i="1" l="1"/>
  <c r="A1325" i="9"/>
  <c r="A1327" i="10"/>
  <c r="A1323" i="2"/>
  <c r="B1320" i="5"/>
  <c r="A1323" i="1" l="1"/>
  <c r="A1326" i="9"/>
  <c r="A1328" i="10"/>
  <c r="A1324" i="2"/>
  <c r="B1321" i="5"/>
  <c r="A1324" i="1" l="1"/>
  <c r="A1327" i="9"/>
  <c r="A1325" i="2"/>
  <c r="A1329" i="10"/>
  <c r="B1322" i="5"/>
  <c r="A1325" i="1" l="1"/>
  <c r="A1328" i="9"/>
  <c r="A1326" i="2"/>
  <c r="A1330" i="10"/>
  <c r="B1323" i="5"/>
  <c r="A1326" i="1" l="1"/>
  <c r="A1329" i="9"/>
  <c r="A1331" i="10"/>
  <c r="A1327" i="2"/>
  <c r="B1324" i="5"/>
  <c r="A1327" i="1" l="1"/>
  <c r="A1332" i="10"/>
  <c r="A1330" i="9"/>
  <c r="A1328" i="2"/>
  <c r="B1325" i="5"/>
  <c r="A1328" i="1" l="1"/>
  <c r="A1331" i="9"/>
  <c r="A1329" i="2"/>
  <c r="A1333" i="10"/>
  <c r="B1326" i="5"/>
  <c r="A1329" i="1" l="1"/>
  <c r="A1332" i="9"/>
  <c r="A1330" i="2"/>
  <c r="A1334" i="10"/>
  <c r="B1327" i="5"/>
  <c r="A1330" i="1" l="1"/>
  <c r="A1333" i="9"/>
  <c r="A1335" i="10"/>
  <c r="A1331" i="2"/>
  <c r="B1328" i="5"/>
  <c r="A1331" i="1" l="1"/>
  <c r="A1334" i="9"/>
  <c r="A1336" i="10"/>
  <c r="A1332" i="2"/>
  <c r="B1329" i="5"/>
  <c r="A1332" i="1" l="1"/>
  <c r="A1335" i="9"/>
  <c r="A1333" i="2"/>
  <c r="A1337" i="10"/>
  <c r="B1330" i="5"/>
  <c r="A1333" i="1" l="1"/>
  <c r="A1336" i="9"/>
  <c r="A1334" i="2"/>
  <c r="A1338" i="10"/>
  <c r="B1331" i="5"/>
  <c r="A1334" i="1" l="1"/>
  <c r="A1337" i="9"/>
  <c r="A1339" i="10"/>
  <c r="A1335" i="2"/>
  <c r="B1332" i="5"/>
  <c r="A1335" i="1" l="1"/>
  <c r="A1340" i="10"/>
  <c r="A1338" i="9"/>
  <c r="A1336" i="2"/>
  <c r="B1333" i="5"/>
  <c r="A1336" i="1" l="1"/>
  <c r="A1339" i="9"/>
  <c r="A1337" i="2"/>
  <c r="A1341" i="10"/>
  <c r="B1334" i="5"/>
  <c r="A1337" i="1" l="1"/>
  <c r="A1340" i="9"/>
  <c r="A1338" i="2"/>
  <c r="A1342" i="10"/>
  <c r="B1335" i="5"/>
  <c r="A1338" i="1" l="1"/>
  <c r="A1341" i="9"/>
  <c r="A1343" i="10"/>
  <c r="A1339" i="2"/>
  <c r="B1336" i="5"/>
  <c r="A1339" i="1" l="1"/>
  <c r="A1342" i="9"/>
  <c r="A1344" i="10"/>
  <c r="A1340" i="2"/>
  <c r="B1337" i="5"/>
  <c r="A1340" i="1" l="1"/>
  <c r="A1343" i="9"/>
  <c r="A1341" i="2"/>
  <c r="A1345" i="10"/>
  <c r="B1338" i="5"/>
  <c r="A1341" i="1" l="1"/>
  <c r="A1342" i="2"/>
  <c r="A1344" i="9"/>
  <c r="A1346" i="10"/>
  <c r="B1339" i="5"/>
  <c r="A1342" i="1" l="1"/>
  <c r="A1345" i="9"/>
  <c r="A1343" i="2"/>
  <c r="A1347" i="10"/>
  <c r="B1340" i="5"/>
  <c r="A1343" i="1" l="1"/>
  <c r="A1346" i="9"/>
  <c r="A1348" i="10"/>
  <c r="A1344" i="2"/>
  <c r="B1341" i="5"/>
  <c r="A1344" i="1" l="1"/>
  <c r="A1347" i="9"/>
  <c r="A1345" i="2"/>
  <c r="A1349" i="10"/>
  <c r="B1342" i="5"/>
  <c r="A1345" i="1" l="1"/>
  <c r="A1348" i="9"/>
  <c r="A1346" i="2"/>
  <c r="A1350" i="10"/>
  <c r="B1343" i="5"/>
  <c r="A1346" i="1" l="1"/>
  <c r="A1349" i="9"/>
  <c r="A1351" i="10"/>
  <c r="A1347" i="2"/>
  <c r="B1344" i="5"/>
  <c r="A1347" i="1" l="1"/>
  <c r="A1350" i="9"/>
  <c r="A1352" i="10"/>
  <c r="A1348" i="2"/>
  <c r="B1345" i="5"/>
  <c r="A1348" i="1" l="1"/>
  <c r="A1351" i="9"/>
  <c r="A1349" i="2"/>
  <c r="A1353" i="10"/>
  <c r="B1346" i="5"/>
  <c r="A1349" i="1" l="1"/>
  <c r="A1352" i="9"/>
  <c r="A1350" i="2"/>
  <c r="A1354" i="10"/>
  <c r="B1347" i="5"/>
  <c r="A1350" i="1" l="1"/>
  <c r="A1353" i="9"/>
  <c r="A1355" i="10"/>
  <c r="A1351" i="2"/>
  <c r="B1348" i="5"/>
  <c r="A1351" i="1" l="1"/>
  <c r="A1354" i="9"/>
  <c r="A1356" i="10"/>
  <c r="A1352" i="2"/>
  <c r="B1349" i="5"/>
  <c r="A1352" i="1" l="1"/>
  <c r="A1355" i="9"/>
  <c r="A1353" i="2"/>
  <c r="A1357" i="10"/>
  <c r="B1350" i="5"/>
  <c r="A1353" i="1" l="1"/>
  <c r="A1356" i="9"/>
  <c r="A1354" i="2"/>
  <c r="A1358" i="10"/>
  <c r="B1351" i="5"/>
  <c r="A1354" i="1" l="1"/>
  <c r="A1357" i="9"/>
  <c r="A1359" i="10"/>
  <c r="A1355" i="2"/>
  <c r="B1352" i="5"/>
  <c r="A1355" i="1" l="1"/>
  <c r="A1360" i="10"/>
  <c r="A1358" i="9"/>
  <c r="A1356" i="2"/>
  <c r="B1353" i="5"/>
  <c r="A1356" i="1" l="1"/>
  <c r="A1359" i="9"/>
  <c r="A1357" i="2"/>
  <c r="A1361" i="10"/>
  <c r="B1354" i="5"/>
  <c r="A1357" i="1" l="1"/>
  <c r="A1360" i="9"/>
  <c r="A1358" i="2"/>
  <c r="A1362" i="10"/>
  <c r="B1355" i="5"/>
  <c r="A1358" i="1" l="1"/>
  <c r="A1361" i="9"/>
  <c r="A1363" i="10"/>
  <c r="A1359" i="2"/>
  <c r="B1356" i="5"/>
  <c r="A1359" i="1" l="1"/>
  <c r="A1362" i="9"/>
  <c r="A1364" i="10"/>
  <c r="A1360" i="2"/>
  <c r="B1357" i="5"/>
  <c r="A1360" i="1" l="1"/>
  <c r="A1361" i="2"/>
  <c r="A1363" i="9"/>
  <c r="A1365" i="10"/>
  <c r="B1358" i="5"/>
  <c r="A1361" i="1" l="1"/>
  <c r="A1364" i="9"/>
  <c r="A1362" i="2"/>
  <c r="A1366" i="10"/>
  <c r="B1359" i="5"/>
  <c r="A1362" i="1" l="1"/>
  <c r="A1365" i="9"/>
  <c r="A1367" i="10"/>
  <c r="A1363" i="2"/>
  <c r="B1360" i="5"/>
  <c r="A1363" i="1" l="1"/>
  <c r="A1366" i="9"/>
  <c r="A1368" i="10"/>
  <c r="A1364" i="2"/>
  <c r="B1361" i="5"/>
  <c r="A1364" i="1" l="1"/>
  <c r="A1365" i="2"/>
  <c r="A1369" i="10"/>
  <c r="A1367" i="9"/>
  <c r="B1362" i="5"/>
  <c r="A1365" i="1" l="1"/>
  <c r="A1366" i="2"/>
  <c r="A1368" i="9"/>
  <c r="A1370" i="10"/>
  <c r="B1363" i="5"/>
  <c r="A1366" i="1" l="1"/>
  <c r="A1369" i="9"/>
  <c r="A1371" i="10"/>
  <c r="A1367" i="2"/>
  <c r="B1364" i="5"/>
  <c r="A1367" i="1" l="1"/>
  <c r="A1370" i="9"/>
  <c r="A1372" i="10"/>
  <c r="A1368" i="2"/>
  <c r="B1365" i="5"/>
  <c r="A1368" i="1" l="1"/>
  <c r="A1371" i="9"/>
  <c r="A1369" i="2"/>
  <c r="A1373" i="10"/>
  <c r="B1366" i="5"/>
  <c r="A1369" i="1" l="1"/>
  <c r="A1372" i="9"/>
  <c r="A1370" i="2"/>
  <c r="A1374" i="10"/>
  <c r="B1367" i="5"/>
  <c r="A1370" i="1" l="1"/>
  <c r="A1373" i="9"/>
  <c r="A1375" i="10"/>
  <c r="A1371" i="2"/>
  <c r="B1368" i="5"/>
  <c r="A1371" i="1" l="1"/>
  <c r="A1376" i="10"/>
  <c r="A1374" i="9"/>
  <c r="A1372" i="2"/>
  <c r="B1369" i="5"/>
  <c r="A1372" i="1" l="1"/>
  <c r="A1375" i="9"/>
  <c r="A1373" i="2"/>
  <c r="A1377" i="10"/>
  <c r="B1370" i="5"/>
  <c r="A1373" i="1" l="1"/>
  <c r="A1376" i="9"/>
  <c r="A1374" i="2"/>
  <c r="A1378" i="10"/>
  <c r="B1371" i="5"/>
  <c r="A1374" i="1" l="1"/>
  <c r="A1377" i="9"/>
  <c r="A1375" i="2"/>
  <c r="A1379" i="10"/>
  <c r="B1372" i="5"/>
  <c r="A1375" i="1" l="1"/>
  <c r="A1380" i="10"/>
  <c r="A1378" i="9"/>
  <c r="A1376" i="2"/>
  <c r="B1373" i="5"/>
  <c r="A1376" i="1" l="1"/>
  <c r="A1377" i="2"/>
  <c r="A1381" i="10"/>
  <c r="A1379" i="9"/>
  <c r="B1374" i="5"/>
  <c r="A1377" i="1" l="1"/>
  <c r="A1380" i="9"/>
  <c r="A1378" i="2"/>
  <c r="A1382" i="10"/>
  <c r="B1375" i="5"/>
  <c r="A1378" i="1" l="1"/>
  <c r="A1381" i="9"/>
  <c r="A1383" i="10"/>
  <c r="A1379" i="2"/>
  <c r="B1376" i="5"/>
  <c r="A1379" i="1" l="1"/>
  <c r="A1382" i="9"/>
  <c r="A1384" i="10"/>
  <c r="A1380" i="2"/>
  <c r="B1377" i="5"/>
  <c r="A1380" i="1" l="1"/>
  <c r="A1383" i="9"/>
  <c r="A1381" i="2"/>
  <c r="A1385" i="10"/>
  <c r="B1378" i="5"/>
  <c r="A1381" i="1" l="1"/>
  <c r="A1384" i="9"/>
  <c r="A1382" i="2"/>
  <c r="A1386" i="10"/>
  <c r="B1379" i="5"/>
  <c r="A1382" i="1" l="1"/>
  <c r="A1385" i="9"/>
  <c r="A1387" i="10"/>
  <c r="A1383" i="2"/>
  <c r="B1380" i="5"/>
  <c r="A1383" i="1" l="1"/>
  <c r="A1386" i="9"/>
  <c r="A1388" i="10"/>
  <c r="A1384" i="2"/>
  <c r="B1381" i="5"/>
  <c r="A1384" i="1" l="1"/>
  <c r="A1387" i="9"/>
  <c r="A1385" i="2"/>
  <c r="A1389" i="10"/>
  <c r="B1382" i="5"/>
  <c r="A1385" i="1" l="1"/>
  <c r="A1386" i="2"/>
  <c r="A1388" i="9"/>
  <c r="A1390" i="10"/>
  <c r="B1383" i="5"/>
  <c r="A1386" i="1" l="1"/>
  <c r="A1389" i="9"/>
  <c r="A1391" i="10"/>
  <c r="A1387" i="2"/>
  <c r="B1384" i="5"/>
  <c r="A1387" i="1" l="1"/>
  <c r="A1392" i="10"/>
  <c r="A1390" i="9"/>
  <c r="A1388" i="2"/>
  <c r="B1385" i="5"/>
  <c r="A1388" i="1" l="1"/>
  <c r="A1391" i="9"/>
  <c r="A1389" i="2"/>
  <c r="A1393" i="10"/>
  <c r="B1386" i="5"/>
  <c r="A1389" i="1" l="1"/>
  <c r="A1392" i="9"/>
  <c r="A1390" i="2"/>
  <c r="A1394" i="10"/>
  <c r="B1387" i="5"/>
  <c r="A1390" i="1" l="1"/>
  <c r="A1393" i="9"/>
  <c r="A1395" i="10"/>
  <c r="A1391" i="2"/>
  <c r="B1388" i="5"/>
  <c r="A1391" i="1" l="1"/>
  <c r="A1394" i="9"/>
  <c r="A1396" i="10"/>
  <c r="A1392" i="2"/>
  <c r="B1389" i="5"/>
  <c r="A1392" i="1" l="1"/>
  <c r="A1393" i="2"/>
  <c r="A1395" i="9"/>
  <c r="A1397" i="10"/>
  <c r="B1390" i="5"/>
  <c r="A1393" i="1" l="1"/>
  <c r="A1396" i="9"/>
  <c r="A1394" i="2"/>
  <c r="A1398" i="10"/>
  <c r="B1391" i="5"/>
  <c r="A1394" i="1" l="1"/>
  <c r="A1397" i="9"/>
  <c r="A1399" i="10"/>
  <c r="A1395" i="2"/>
  <c r="B1392" i="5"/>
  <c r="A1395" i="1" l="1"/>
  <c r="A1398" i="9"/>
  <c r="A1400" i="10"/>
  <c r="A1396" i="2"/>
  <c r="B1393" i="5"/>
  <c r="A1396" i="1" l="1"/>
  <c r="A1397" i="2"/>
  <c r="A1401" i="10"/>
  <c r="A1399" i="9"/>
  <c r="B1394" i="5"/>
  <c r="A1397" i="1" l="1"/>
  <c r="A1398" i="2"/>
  <c r="A1400" i="9"/>
  <c r="A1402" i="10"/>
  <c r="B1395" i="5"/>
  <c r="A1398" i="1" l="1"/>
  <c r="A1401" i="9"/>
  <c r="A1403" i="10"/>
  <c r="A1399" i="2"/>
  <c r="B1396" i="5"/>
  <c r="A1399" i="1" l="1"/>
  <c r="A1402" i="9"/>
  <c r="A1404" i="10"/>
  <c r="A1400" i="2"/>
  <c r="B1397" i="5"/>
  <c r="A1400" i="1" l="1"/>
  <c r="A1403" i="9"/>
  <c r="A1401" i="2"/>
  <c r="A1405" i="10"/>
  <c r="B1398" i="5"/>
  <c r="A1401" i="1" l="1"/>
  <c r="A1404" i="9"/>
  <c r="A1402" i="2"/>
  <c r="A1406" i="10"/>
  <c r="B1399" i="5"/>
  <c r="A1402" i="1" l="1"/>
  <c r="A1405" i="9"/>
  <c r="A1407" i="10"/>
  <c r="A1403" i="2"/>
  <c r="B1400" i="5"/>
  <c r="A1403" i="1" l="1"/>
  <c r="A1408" i="10"/>
  <c r="A1406" i="9"/>
  <c r="A1404" i="2"/>
  <c r="B1401" i="5"/>
  <c r="A1404" i="1" l="1"/>
  <c r="A1407" i="9"/>
  <c r="A1405" i="2"/>
  <c r="A1409" i="10"/>
  <c r="B1402" i="5"/>
  <c r="A1405" i="1" l="1"/>
  <c r="A1408" i="9"/>
  <c r="A1406" i="2"/>
  <c r="A1410" i="10"/>
  <c r="B1403" i="5"/>
  <c r="A1406" i="1" l="1"/>
  <c r="A1409" i="9"/>
  <c r="A1407" i="2"/>
  <c r="A1411" i="10"/>
  <c r="B1404" i="5"/>
  <c r="A1407" i="1" l="1"/>
  <c r="A1412" i="10"/>
  <c r="A1410" i="9"/>
  <c r="A1408" i="2"/>
  <c r="B1405" i="5"/>
  <c r="A1408" i="1" l="1"/>
  <c r="A1409" i="2"/>
  <c r="A1413" i="10"/>
  <c r="A1411" i="9"/>
  <c r="B1406" i="5"/>
  <c r="A1409" i="1" l="1"/>
  <c r="A1412" i="9"/>
  <c r="A1410" i="2"/>
  <c r="A1414" i="10"/>
  <c r="B1407" i="5"/>
  <c r="A1410" i="1" l="1"/>
  <c r="A1413" i="9"/>
  <c r="A1415" i="10"/>
  <c r="A1411" i="2"/>
  <c r="B1408" i="5"/>
  <c r="A1411" i="1" l="1"/>
  <c r="A1414" i="9"/>
  <c r="A1416" i="10"/>
  <c r="A1412" i="2"/>
  <c r="B1409" i="5"/>
  <c r="A1412" i="1" l="1"/>
  <c r="A1415" i="9"/>
  <c r="A1413" i="2"/>
  <c r="A1417" i="10"/>
  <c r="B1410" i="5"/>
  <c r="A1413" i="1" l="1"/>
  <c r="A1416" i="9"/>
  <c r="A1414" i="2"/>
  <c r="A1418" i="10"/>
  <c r="B1411" i="5"/>
  <c r="A1414" i="1" l="1"/>
  <c r="A1417" i="9"/>
  <c r="A1419" i="10"/>
  <c r="A1415" i="2"/>
  <c r="B1412" i="5"/>
  <c r="A1415" i="1" l="1"/>
  <c r="A1418" i="9"/>
  <c r="A1420" i="10"/>
  <c r="A1416" i="2"/>
  <c r="B1413" i="5"/>
  <c r="A1416" i="1" l="1"/>
  <c r="A1419" i="9"/>
  <c r="A1417" i="2"/>
  <c r="A1421" i="10"/>
  <c r="B1414" i="5"/>
  <c r="A1417" i="1" l="1"/>
  <c r="A1420" i="9"/>
  <c r="A1418" i="2"/>
  <c r="A1422" i="10"/>
  <c r="B1415" i="5"/>
  <c r="A1418" i="1" l="1"/>
  <c r="A1421" i="9"/>
  <c r="A1423" i="10"/>
  <c r="A1419" i="2"/>
  <c r="B1416" i="5"/>
  <c r="A1419" i="1" l="1"/>
  <c r="A1424" i="10"/>
  <c r="A1422" i="9"/>
  <c r="A1420" i="2"/>
  <c r="B1417" i="5"/>
  <c r="A1420" i="1" l="1"/>
  <c r="A1423" i="9"/>
  <c r="A1421" i="2"/>
  <c r="A1425" i="10"/>
  <c r="B1418" i="5"/>
  <c r="A1421" i="1" l="1"/>
  <c r="A1424" i="9"/>
  <c r="A1422" i="2"/>
  <c r="A1426" i="10"/>
  <c r="B1419" i="5"/>
  <c r="A1422" i="1" l="1"/>
  <c r="A1425" i="9"/>
  <c r="A1427" i="10"/>
  <c r="A1423" i="2"/>
  <c r="B1420" i="5"/>
  <c r="A1423" i="1" l="1"/>
  <c r="A1426" i="9"/>
  <c r="A1428" i="10"/>
  <c r="A1424" i="2"/>
  <c r="B1421" i="5"/>
  <c r="A1424" i="1" l="1"/>
  <c r="A1425" i="2"/>
  <c r="A1427" i="9"/>
  <c r="A1429" i="10"/>
  <c r="B1422" i="5"/>
  <c r="A1425" i="1" l="1"/>
  <c r="A1428" i="9"/>
  <c r="A1426" i="2"/>
  <c r="A1430" i="10"/>
  <c r="B1423" i="5"/>
  <c r="A1426" i="1" l="1"/>
  <c r="A1429" i="9"/>
  <c r="A1427" i="2"/>
  <c r="A1431" i="10"/>
  <c r="B1424" i="5"/>
  <c r="A1427" i="1" l="1"/>
  <c r="A1430" i="9"/>
  <c r="A1432" i="10"/>
  <c r="A1428" i="2"/>
  <c r="B1425" i="5"/>
  <c r="A1428" i="1" l="1"/>
  <c r="A1429" i="2"/>
  <c r="A1433" i="10"/>
  <c r="A1431" i="9"/>
  <c r="B1426" i="5"/>
  <c r="A1429" i="1" l="1"/>
  <c r="A1430" i="2"/>
  <c r="A1432" i="9"/>
  <c r="A1434" i="10"/>
  <c r="B1427" i="5"/>
  <c r="A1430" i="1" l="1"/>
  <c r="A1433" i="9"/>
  <c r="A1435" i="10"/>
  <c r="A1431" i="2"/>
  <c r="B1428" i="5"/>
  <c r="A1431" i="1" l="1"/>
  <c r="A1434" i="9"/>
  <c r="A1436" i="10"/>
  <c r="A1432" i="2"/>
  <c r="B1429" i="5"/>
  <c r="A1432" i="1" l="1"/>
  <c r="A1435" i="9"/>
  <c r="A1433" i="2"/>
  <c r="A1437" i="10"/>
  <c r="B1430" i="5"/>
  <c r="A1433" i="1" l="1"/>
  <c r="A1436" i="9"/>
  <c r="A1434" i="2"/>
  <c r="A1438" i="10"/>
  <c r="B1431" i="5"/>
  <c r="A1434" i="1" l="1"/>
  <c r="A1437" i="9"/>
  <c r="A1439" i="10"/>
  <c r="A1435" i="2"/>
  <c r="B1432" i="5"/>
  <c r="A1435" i="1" l="1"/>
  <c r="A1440" i="10"/>
  <c r="A1438" i="9"/>
  <c r="A1436" i="2"/>
  <c r="B1433" i="5"/>
  <c r="A1436" i="1" l="1"/>
  <c r="A1439" i="9"/>
  <c r="A1437" i="2"/>
  <c r="A1441" i="10"/>
  <c r="B1434" i="5"/>
  <c r="A1437" i="1" l="1"/>
  <c r="A1440" i="9"/>
  <c r="A1438" i="2"/>
  <c r="A1442" i="10"/>
  <c r="B1435" i="5"/>
  <c r="A1438" i="1" l="1"/>
  <c r="A1441" i="9"/>
  <c r="A1443" i="10"/>
  <c r="A1439" i="2"/>
  <c r="B1436" i="5"/>
  <c r="A1439" i="1" l="1"/>
  <c r="A1444" i="10"/>
  <c r="A1442" i="9"/>
  <c r="A1440" i="2"/>
  <c r="B1437" i="5"/>
  <c r="A1440" i="1" l="1"/>
  <c r="A1441" i="2"/>
  <c r="A1445" i="10"/>
  <c r="A1443" i="9"/>
  <c r="B1438" i="5"/>
  <c r="A1441" i="1" l="1"/>
  <c r="A1444" i="9"/>
  <c r="A1442" i="2"/>
  <c r="A1446" i="10"/>
  <c r="B1439" i="5"/>
  <c r="A1442" i="1" l="1"/>
  <c r="A1445" i="9"/>
  <c r="A1447" i="10"/>
  <c r="A1443" i="2"/>
  <c r="B1440" i="5"/>
  <c r="A1443" i="1" l="1"/>
  <c r="A1446" i="9"/>
  <c r="A1448" i="10"/>
  <c r="A1444" i="2"/>
  <c r="B1441" i="5"/>
  <c r="A1444" i="1" l="1"/>
  <c r="A1447" i="9"/>
  <c r="A1445" i="2"/>
  <c r="A1449" i="10"/>
  <c r="B1442" i="5"/>
  <c r="A1445" i="1" l="1"/>
  <c r="A1448" i="9"/>
  <c r="A1446" i="2"/>
  <c r="A1450" i="10"/>
  <c r="B1443" i="5"/>
  <c r="A1446" i="1" l="1"/>
  <c r="A1449" i="9"/>
  <c r="A1451" i="10"/>
  <c r="A1447" i="2"/>
  <c r="B1444" i="5"/>
  <c r="A1447" i="1" l="1"/>
  <c r="A1450" i="9"/>
  <c r="A1452" i="10"/>
  <c r="A1448" i="2"/>
  <c r="B1445" i="5"/>
  <c r="A1448" i="1" l="1"/>
  <c r="A1451" i="9"/>
  <c r="A1449" i="2"/>
  <c r="A1453" i="10"/>
  <c r="B1446" i="5"/>
  <c r="A1449" i="1" l="1"/>
  <c r="A1452" i="9"/>
  <c r="A1450" i="2"/>
  <c r="A1454" i="10"/>
  <c r="B1447" i="5"/>
  <c r="A1450" i="1" l="1"/>
  <c r="A1453" i="9"/>
  <c r="A1451" i="2"/>
  <c r="A1455" i="10"/>
  <c r="B1448" i="5"/>
  <c r="A1451" i="1" l="1"/>
  <c r="A1456" i="10"/>
  <c r="A1454" i="9"/>
  <c r="A1452" i="2"/>
  <c r="B1449" i="5"/>
  <c r="A1452" i="1" l="1"/>
  <c r="A1455" i="9"/>
  <c r="A1453" i="2"/>
  <c r="A1457" i="10"/>
  <c r="B1450" i="5"/>
  <c r="A1453" i="1" l="1"/>
  <c r="A1456" i="9"/>
  <c r="A1454" i="2"/>
  <c r="A1458" i="10"/>
  <c r="B1451" i="5"/>
  <c r="A1454" i="1" l="1"/>
  <c r="A1457" i="9"/>
  <c r="A1459" i="10"/>
  <c r="A1455" i="2"/>
  <c r="B1452" i="5"/>
  <c r="A1455" i="1" l="1"/>
  <c r="A1458" i="9"/>
  <c r="A1460" i="10"/>
  <c r="A1456" i="2"/>
  <c r="B1453" i="5"/>
  <c r="A1456" i="1" l="1"/>
  <c r="A1457" i="2"/>
  <c r="A1459" i="9"/>
  <c r="A1461" i="10"/>
  <c r="B1454" i="5"/>
  <c r="A1457" i="1" l="1"/>
  <c r="A1460" i="9"/>
  <c r="A1458" i="2"/>
  <c r="A1462" i="10"/>
  <c r="B1455" i="5"/>
  <c r="A1458" i="1" l="1"/>
  <c r="A1461" i="9"/>
  <c r="A1459" i="2"/>
  <c r="A1463" i="10"/>
  <c r="B1456" i="5"/>
  <c r="A1459" i="1" l="1"/>
  <c r="A1462" i="9"/>
  <c r="A1464" i="10"/>
  <c r="A1460" i="2"/>
  <c r="B1457" i="5"/>
  <c r="A1460" i="1" l="1"/>
  <c r="A1461" i="2"/>
  <c r="A1463" i="9"/>
  <c r="A1465" i="10"/>
  <c r="B1458" i="5"/>
  <c r="A1461" i="1" l="1"/>
  <c r="A1462" i="2"/>
  <c r="A1466" i="10"/>
  <c r="A1464" i="9"/>
  <c r="B1459" i="5"/>
  <c r="A1462" i="1" l="1"/>
  <c r="A1465" i="9"/>
  <c r="A1467" i="10"/>
  <c r="A1463" i="2"/>
  <c r="B1460" i="5"/>
  <c r="A1463" i="1" l="1"/>
  <c r="A1466" i="9"/>
  <c r="A1468" i="10"/>
  <c r="A1464" i="2"/>
  <c r="B1461" i="5"/>
  <c r="A1464" i="1" l="1"/>
  <c r="A1467" i="9"/>
  <c r="A1465" i="2"/>
  <c r="A1469" i="10"/>
  <c r="B1462" i="5"/>
  <c r="A1465" i="1" l="1"/>
  <c r="A1468" i="9"/>
  <c r="A1466" i="2"/>
  <c r="A1470" i="10"/>
  <c r="B1463" i="5"/>
  <c r="A1466" i="1" l="1"/>
  <c r="A1469" i="9"/>
  <c r="A1467" i="2"/>
  <c r="A1471" i="10"/>
  <c r="B1464" i="5"/>
  <c r="A1467" i="1" l="1"/>
  <c r="A1472" i="10"/>
  <c r="A1470" i="9"/>
  <c r="A1468" i="2"/>
  <c r="B1465" i="5"/>
  <c r="A1468" i="1" l="1"/>
  <c r="A1471" i="9"/>
  <c r="A1469" i="2"/>
  <c r="A1473" i="10"/>
  <c r="B1466" i="5"/>
  <c r="A1469" i="1" l="1"/>
  <c r="A1472" i="9"/>
  <c r="A1470" i="2"/>
  <c r="A1474" i="10"/>
  <c r="B1467" i="5"/>
  <c r="A1470" i="1" l="1"/>
  <c r="A1473" i="9"/>
  <c r="A1475" i="10"/>
  <c r="A1471" i="2"/>
  <c r="B1468" i="5"/>
  <c r="A1471" i="1" l="1"/>
  <c r="A1476" i="10"/>
  <c r="A1474" i="9"/>
  <c r="A1472" i="2"/>
  <c r="B1469" i="5"/>
  <c r="A1472" i="1" l="1"/>
  <c r="A1473" i="2"/>
  <c r="A1477" i="10"/>
  <c r="A1475" i="9"/>
  <c r="B1470" i="5"/>
  <c r="A1473" i="1" l="1"/>
  <c r="A1476" i="9"/>
  <c r="A1474" i="2"/>
  <c r="A1478" i="10"/>
  <c r="B1471" i="5"/>
  <c r="A1474" i="1" l="1"/>
  <c r="A1477" i="9"/>
  <c r="A1475" i="2"/>
  <c r="A1479" i="10"/>
  <c r="B1472" i="5"/>
  <c r="A1475" i="1" l="1"/>
  <c r="A1478" i="9"/>
  <c r="A1480" i="10"/>
  <c r="A1476" i="2"/>
  <c r="B1473" i="5"/>
  <c r="A1476" i="1" l="1"/>
  <c r="A1479" i="9"/>
  <c r="A1477" i="2"/>
  <c r="A1481" i="10"/>
  <c r="B1474" i="5"/>
  <c r="A1477" i="1" l="1"/>
  <c r="A1480" i="9"/>
  <c r="A1478" i="2"/>
  <c r="A1482" i="10"/>
  <c r="B1475" i="5"/>
  <c r="A1478" i="1" l="1"/>
  <c r="A1481" i="9"/>
  <c r="A1483" i="10"/>
  <c r="A1479" i="2"/>
  <c r="B1476" i="5"/>
  <c r="A1479" i="1" l="1"/>
  <c r="A1482" i="9"/>
  <c r="A1484" i="10"/>
  <c r="A1480" i="2"/>
  <c r="B1477" i="5"/>
  <c r="A1480" i="1" l="1"/>
  <c r="A1483" i="9"/>
  <c r="A1481" i="2"/>
  <c r="A1485" i="10"/>
  <c r="B1478" i="5"/>
  <c r="A1481" i="1" l="1"/>
  <c r="A1484" i="9"/>
  <c r="A1482" i="2"/>
  <c r="A1486" i="10"/>
  <c r="B1479" i="5"/>
  <c r="A1482" i="1" l="1"/>
  <c r="A1485" i="9"/>
  <c r="A1483" i="2"/>
  <c r="A1487" i="10"/>
  <c r="B1480" i="5"/>
  <c r="A1483" i="1" l="1"/>
  <c r="A1488" i="10"/>
  <c r="A1486" i="9"/>
  <c r="A1484" i="2"/>
  <c r="B1481" i="5"/>
  <c r="A1484" i="1" l="1"/>
  <c r="A1487" i="9"/>
  <c r="A1485" i="2"/>
  <c r="A1489" i="10"/>
  <c r="B1482" i="5"/>
  <c r="A1485" i="1" l="1"/>
  <c r="A1488" i="9"/>
  <c r="A1486" i="2"/>
  <c r="A1490" i="10"/>
  <c r="B1483" i="5"/>
  <c r="A1486" i="1" l="1"/>
  <c r="A1489" i="9"/>
  <c r="A1491" i="10"/>
  <c r="A1487" i="2"/>
  <c r="B1484" i="5"/>
  <c r="A1487" i="1" l="1"/>
  <c r="A1490" i="9"/>
  <c r="A1492" i="10"/>
  <c r="A1488" i="2"/>
  <c r="B1485" i="5"/>
  <c r="A1488" i="1" l="1"/>
  <c r="A1489" i="2"/>
  <c r="A1491" i="9"/>
  <c r="A1493" i="10"/>
  <c r="B1486" i="5"/>
  <c r="A1489" i="1" l="1"/>
  <c r="A1492" i="9"/>
  <c r="A1490" i="2"/>
  <c r="A1494" i="10"/>
  <c r="B1487" i="5"/>
  <c r="A1490" i="1" l="1"/>
  <c r="A1493" i="9"/>
  <c r="A1495" i="10"/>
  <c r="A1491" i="2"/>
  <c r="B1488" i="5"/>
  <c r="A1491" i="1" l="1"/>
  <c r="A1494" i="9"/>
  <c r="A1496" i="10"/>
  <c r="A1492" i="2"/>
  <c r="B1489" i="5"/>
  <c r="A1492" i="1" l="1"/>
  <c r="A1493" i="2"/>
  <c r="A1495" i="9"/>
  <c r="A1497" i="10"/>
  <c r="B1490" i="5"/>
  <c r="A1493" i="1" l="1"/>
  <c r="A1494" i="2"/>
  <c r="A1498" i="10"/>
  <c r="A1496" i="9"/>
  <c r="B1491" i="5"/>
  <c r="A1494" i="1" l="1"/>
  <c r="A1497" i="9"/>
  <c r="A1499" i="10"/>
  <c r="A1495" i="2"/>
  <c r="B1492" i="5"/>
  <c r="A1495" i="1" l="1"/>
  <c r="A1498" i="9"/>
  <c r="A1500" i="10"/>
  <c r="A1496" i="2"/>
  <c r="B1493" i="5"/>
  <c r="A1496" i="1" l="1"/>
  <c r="A1499" i="9"/>
  <c r="A1497" i="2"/>
  <c r="A1501" i="10"/>
  <c r="B1494" i="5"/>
  <c r="A1497" i="1" l="1"/>
  <c r="A1500" i="9"/>
  <c r="A1498" i="2"/>
  <c r="A1502" i="10"/>
  <c r="B1495" i="5"/>
  <c r="A1498" i="1" l="1"/>
  <c r="A1501" i="9"/>
  <c r="A1503" i="10"/>
  <c r="A1499" i="2"/>
  <c r="B1496" i="5"/>
  <c r="A1499" i="1" l="1"/>
  <c r="A1504" i="10"/>
  <c r="A1502" i="9"/>
  <c r="A1500" i="2"/>
  <c r="B1497" i="5"/>
  <c r="A1500" i="1" l="1"/>
  <c r="A1501" i="2"/>
  <c r="A1505" i="10"/>
  <c r="B1498" i="5"/>
  <c r="A1506" i="10" l="1"/>
  <c r="A1502" i="2"/>
  <c r="B1499" i="5"/>
  <c r="A1503" i="2" l="1"/>
  <c r="A1507" i="10"/>
  <c r="B1500" i="5"/>
  <c r="B1501" i="5" l="1"/>
  <c r="A1508" i="10"/>
  <c r="A1504" i="2"/>
  <c r="A1505" i="2" l="1"/>
  <c r="A1509" i="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<sst xmlns="http://schemas.openxmlformats.org/spreadsheetml/2006/main" count="14138" uniqueCount="247">
  <si>
    <t>Наименование линий, электрических машин по проекту, рабочее напряжение.</t>
  </si>
  <si>
    <t>Марка провода, кабеля, кол-во жил сечение провода, кабеля. (мм²)</t>
  </si>
  <si>
    <t>Напряже-ние мегаом-метра</t>
  </si>
  <si>
    <t>(В)</t>
  </si>
  <si>
    <t>Допуст. сопрот. изоляции</t>
  </si>
  <si>
    <t>(МОм)</t>
  </si>
  <si>
    <t>Сопротивление изоляции, (МОм)</t>
  </si>
  <si>
    <t>А-В</t>
  </si>
  <si>
    <t>В-С</t>
  </si>
  <si>
    <t>С-А</t>
  </si>
  <si>
    <t>А-N</t>
  </si>
  <si>
    <t>(PEN)</t>
  </si>
  <si>
    <t>В-N</t>
  </si>
  <si>
    <t>С-N</t>
  </si>
  <si>
    <t>А-РЕ</t>
  </si>
  <si>
    <t>В-РЕ</t>
  </si>
  <si>
    <t>С-РЕ</t>
  </si>
  <si>
    <t>N-PE</t>
  </si>
  <si>
    <t>Проверяемый участок цепи, место установки аппарата защиты</t>
  </si>
  <si>
    <t>Аппарат защиты от сверхтока</t>
  </si>
  <si>
    <t>Измеренное значение сопротивления цепи «фаза – нуль», (Ом)</t>
  </si>
  <si>
    <t>Измеренное (расчётное) значение тока однофазного замыкания, (А)</t>
  </si>
  <si>
    <t>Время срабатывания аппарата защиты, (с)</t>
  </si>
  <si>
    <t>Типовое обозначение</t>
  </si>
  <si>
    <t>Тип расцепителя</t>
  </si>
  <si>
    <t>А</t>
  </si>
  <si>
    <t>Диапазон тока срабатывания расцепителя короткого замыкания</t>
  </si>
  <si>
    <t>Допуст.</t>
  </si>
  <si>
    <t>По время-токовой хар-ке</t>
  </si>
  <si>
    <t>В</t>
  </si>
  <si>
    <t>С</t>
  </si>
  <si>
    <t>Номин. ток, А</t>
  </si>
  <si>
    <t>Типовое</t>
  </si>
  <si>
    <t>обозначение УЗО</t>
  </si>
  <si>
    <t>Место установки</t>
  </si>
  <si>
    <t>по проекту</t>
  </si>
  <si>
    <t>№ и пункт протокола проверки защиты от сверхтока (для АВДТ)</t>
  </si>
  <si>
    <t>Номинальный ток нагрузки, (А)</t>
  </si>
  <si>
    <t>Вид дифференциального тока (А, АС)</t>
  </si>
  <si>
    <t>Номинальный дифференциальный не отключающий ток  I∆о, синусоидальный (мА)</t>
  </si>
  <si>
    <t>Номинальный дифференциальный отключающий ток  I∆н, синусоидальный (мА)</t>
  </si>
  <si>
    <t>Минимальное время неотключения при 2 I∆н</t>
  </si>
  <si>
    <t>Измеренный дифференциальный отключающий ток, (мА)</t>
  </si>
  <si>
    <t>Время срабатывания tср при I∆н, (с)</t>
  </si>
  <si>
    <t>допустимое</t>
  </si>
  <si>
    <t>измеренное</t>
  </si>
  <si>
    <t>Обозначение по схеме, место установки</t>
  </si>
  <si>
    <t>Типы расцепителей</t>
  </si>
  <si>
    <t>Номинальный ток, (А)</t>
  </si>
  <si>
    <t>Уставка расцепителей</t>
  </si>
  <si>
    <t>Проверка расцепителя</t>
  </si>
  <si>
    <t>токов перегрузки</t>
  </si>
  <si>
    <t>токов короткого замыкания</t>
  </si>
  <si>
    <t>токов перегрузки, (А)</t>
  </si>
  <si>
    <t>токов короткого замыкания, (А)</t>
  </si>
  <si>
    <t>Тока перегрузки</t>
  </si>
  <si>
    <t xml:space="preserve">испытательный ток, (А) </t>
  </si>
  <si>
    <t>Длительность приложения испытательного тока, (сек)</t>
  </si>
  <si>
    <t>испытательный ток несрабатыва­ния, (А)</t>
  </si>
  <si>
    <t>реакция расцепителя, (+/-)</t>
  </si>
  <si>
    <t>испытательный ток срабатыва­ния, (А)</t>
  </si>
  <si>
    <t>допусти­мое</t>
  </si>
  <si>
    <t>измерен­ное</t>
  </si>
  <si>
    <t>Типовое обозначение (маркировка)</t>
  </si>
  <si>
    <t>Время срабатывания (сек)</t>
  </si>
  <si>
    <t>Заданная выдержка времени  (для категор. В), (сек)</t>
  </si>
  <si>
    <t>Группа</t>
  </si>
  <si>
    <t>фаза</t>
  </si>
  <si>
    <t>ток срабатывания мин</t>
  </si>
  <si>
    <t>ток срабатывания макс</t>
  </si>
  <si>
    <t>Расцепитель Т</t>
  </si>
  <si>
    <t>Расцепитель ЭМ</t>
  </si>
  <si>
    <t>-</t>
  </si>
  <si>
    <t>--</t>
  </si>
  <si>
    <t>ОВВ</t>
  </si>
  <si>
    <t>ток ср. мин</t>
  </si>
  <si>
    <t>ток ср. макс</t>
  </si>
  <si>
    <t>Класс</t>
  </si>
  <si>
    <t>&lt;60</t>
  </si>
  <si>
    <t>Границы R</t>
  </si>
  <si>
    <t>A</t>
  </si>
  <si>
    <t>B</t>
  </si>
  <si>
    <t>C</t>
  </si>
  <si>
    <t>РЕ</t>
  </si>
  <si>
    <t>УЗО</t>
  </si>
  <si>
    <t>АС</t>
  </si>
  <si>
    <t xml:space="preserve">Группа </t>
  </si>
  <si>
    <t>Номер</t>
  </si>
  <si>
    <t>Тепловой расципитель</t>
  </si>
  <si>
    <t xml:space="preserve"> </t>
  </si>
  <si>
    <t>пробел</t>
  </si>
  <si>
    <t>дефис</t>
  </si>
  <si>
    <t>русская</t>
  </si>
  <si>
    <t>№ п/п</t>
  </si>
  <si>
    <t>Группа от QF</t>
  </si>
  <si>
    <t>10I</t>
  </si>
  <si>
    <t>резерв</t>
  </si>
  <si>
    <t>МД</t>
  </si>
  <si>
    <t>адресация</t>
  </si>
  <si>
    <t>1</t>
  </si>
  <si>
    <t>SH203L</t>
  </si>
  <si>
    <t>SH 203 L</t>
  </si>
  <si>
    <t>1,2,3</t>
  </si>
  <si>
    <t>Группа от QFD</t>
  </si>
  <si>
    <t xml:space="preserve"> Ввод 0.1 QD</t>
  </si>
  <si>
    <t>Ввод 0.2 QF</t>
  </si>
  <si>
    <t>Группа от QD</t>
  </si>
  <si>
    <t>Тип</t>
  </si>
  <si>
    <t>QF</t>
  </si>
  <si>
    <t>QD</t>
  </si>
  <si>
    <t>Стадия</t>
  </si>
  <si>
    <t>Фирма</t>
  </si>
  <si>
    <t>ГИП</t>
  </si>
  <si>
    <t>Данные таблицы</t>
  </si>
  <si>
    <t>Дата</t>
  </si>
  <si>
    <t>Автомат</t>
  </si>
  <si>
    <t>Номинал</t>
  </si>
  <si>
    <t>Фаза</t>
  </si>
  <si>
    <t>Ток утечки УЗО</t>
  </si>
  <si>
    <t>ИП Варносов</t>
  </si>
  <si>
    <t>Р</t>
  </si>
  <si>
    <t>PE</t>
  </si>
  <si>
    <t>Должность 1</t>
  </si>
  <si>
    <t>ФИО 1</t>
  </si>
  <si>
    <t>Должность 2</t>
  </si>
  <si>
    <t>ФИО 2</t>
  </si>
  <si>
    <t>Инженер</t>
  </si>
  <si>
    <t>Петров И.И.</t>
  </si>
  <si>
    <t>Данные аппаратов</t>
  </si>
  <si>
    <t>Вводной щит</t>
  </si>
  <si>
    <t>Артикул</t>
  </si>
  <si>
    <t/>
  </si>
  <si>
    <t>Установленная мощность</t>
  </si>
  <si>
    <t>Расчетный ток</t>
  </si>
  <si>
    <t>Наименование потребителя</t>
  </si>
  <si>
    <t>ВВГнг(А)-LS</t>
  </si>
  <si>
    <t>3х2,5</t>
  </si>
  <si>
    <t>Марка кабеля</t>
  </si>
  <si>
    <t>Сечение кабеля</t>
  </si>
  <si>
    <t>07.22 ОС.ЭОМ</t>
  </si>
  <si>
    <t>Сечение</t>
  </si>
  <si>
    <t>Ввод</t>
  </si>
  <si>
    <t>Условное обозначение</t>
  </si>
  <si>
    <t>Иванов А.А.</t>
  </si>
  <si>
    <t xml:space="preserve">S 203 </t>
  </si>
  <si>
    <t>25</t>
  </si>
  <si>
    <t>100</t>
  </si>
  <si>
    <t>20</t>
  </si>
  <si>
    <t>16</t>
  </si>
  <si>
    <t>63</t>
  </si>
  <si>
    <t>32</t>
  </si>
  <si>
    <t>F204</t>
  </si>
  <si>
    <t>NYM</t>
  </si>
  <si>
    <t>5x4</t>
  </si>
  <si>
    <t>5x25</t>
  </si>
  <si>
    <t>5х2,5</t>
  </si>
  <si>
    <t>5x6</t>
  </si>
  <si>
    <t>5x10</t>
  </si>
  <si>
    <t>5х16</t>
  </si>
  <si>
    <t>S 201</t>
  </si>
  <si>
    <t>S 203</t>
  </si>
  <si>
    <t>30</t>
  </si>
  <si>
    <t>ЩСК 2-1 ресепшн</t>
  </si>
  <si>
    <t>рем. Зона ЩК 1-2</t>
  </si>
  <si>
    <t>ЩСК2-2 (ЩОА)</t>
  </si>
  <si>
    <t>ЩСК2- (ЩКР кафе)</t>
  </si>
  <si>
    <t>ЩОА 1-1</t>
  </si>
  <si>
    <t>ЩОАп</t>
  </si>
  <si>
    <t>ЩОА 1-2</t>
  </si>
  <si>
    <t>ЩОА 2-2</t>
  </si>
  <si>
    <t>ЩОА 2-1</t>
  </si>
  <si>
    <t>серверы к.230 (с1,2,3)</t>
  </si>
  <si>
    <t>ЩОА 3-2</t>
  </si>
  <si>
    <t>ЩОА 3-3</t>
  </si>
  <si>
    <t>ЩОА 3-4</t>
  </si>
  <si>
    <t>ЩОА 3-5</t>
  </si>
  <si>
    <t>лифт</t>
  </si>
  <si>
    <t>ЩОА рем.зона</t>
  </si>
  <si>
    <t>2</t>
  </si>
  <si>
    <t>Производитель</t>
  </si>
  <si>
    <t>ABB</t>
  </si>
  <si>
    <t>ГРЩ</t>
  </si>
  <si>
    <t>АВР 1</t>
  </si>
  <si>
    <t>АВР 2</t>
  </si>
  <si>
    <t>SH201L</t>
  </si>
  <si>
    <t>S233R</t>
  </si>
  <si>
    <t>S231R</t>
  </si>
  <si>
    <t>80</t>
  </si>
  <si>
    <t>40</t>
  </si>
  <si>
    <t>ABB Tmax</t>
  </si>
  <si>
    <t xml:space="preserve"> T1c T160</t>
  </si>
  <si>
    <t>10</t>
  </si>
  <si>
    <t>5x35</t>
  </si>
  <si>
    <t>3x4</t>
  </si>
  <si>
    <t>3x2,5</t>
  </si>
  <si>
    <t>5x16</t>
  </si>
  <si>
    <t>3</t>
  </si>
  <si>
    <t>4</t>
  </si>
  <si>
    <t>ЩАК</t>
  </si>
  <si>
    <t>ВПД 1</t>
  </si>
  <si>
    <t>ППД 1</t>
  </si>
  <si>
    <t>ППД 4</t>
  </si>
  <si>
    <t>ППД 5</t>
  </si>
  <si>
    <t>П-ЩУП-1</t>
  </si>
  <si>
    <t>ПУ-ОП-1</t>
  </si>
  <si>
    <t>1-ЩУН-1</t>
  </si>
  <si>
    <t>АВР 2-15</t>
  </si>
  <si>
    <t>АВР 2-14</t>
  </si>
  <si>
    <t>АВР 2-13</t>
  </si>
  <si>
    <t>АВР 2-11</t>
  </si>
  <si>
    <t>стойка сервер к.230</t>
  </si>
  <si>
    <t>Длина кабеля</t>
  </si>
  <si>
    <t>Поле 1</t>
  </si>
  <si>
    <t>Поле 2</t>
  </si>
  <si>
    <t>Это поле 2</t>
  </si>
  <si>
    <t>Это поле 1</t>
  </si>
  <si>
    <t>Тип УЗО</t>
  </si>
  <si>
    <t>AC</t>
  </si>
  <si>
    <t>22</t>
  </si>
  <si>
    <t>21</t>
  </si>
  <si>
    <t>23</t>
  </si>
  <si>
    <t>24</t>
  </si>
  <si>
    <t>26</t>
  </si>
  <si>
    <t>27</t>
  </si>
  <si>
    <t>28</t>
  </si>
  <si>
    <t>29</t>
  </si>
  <si>
    <t>31</t>
  </si>
  <si>
    <t>33</t>
  </si>
  <si>
    <t>34</t>
  </si>
  <si>
    <t>35</t>
  </si>
  <si>
    <t>36</t>
  </si>
  <si>
    <t>37</t>
  </si>
  <si>
    <t>38</t>
  </si>
  <si>
    <t>Номер по плану</t>
  </si>
  <si>
    <t>5</t>
  </si>
  <si>
    <t>6</t>
  </si>
  <si>
    <t>7</t>
  </si>
  <si>
    <t>8</t>
  </si>
  <si>
    <t>9</t>
  </si>
  <si>
    <t>11</t>
  </si>
  <si>
    <t>12</t>
  </si>
  <si>
    <t>13</t>
  </si>
  <si>
    <t>14</t>
  </si>
  <si>
    <t>15</t>
  </si>
  <si>
    <t>17</t>
  </si>
  <si>
    <t>18</t>
  </si>
  <si>
    <t>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</si>
</sst>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6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</font>
    <font>
      <sz val="10"/>
      <name val="Tahoma"/>
      <family val="2"/>
      <charset val="204"/>
    </font>
    <font>
      <b/>
      <sz val="10"/>
      <name val="Tahoma"/>
      <family val="2"/>
      <charset val="204"/>
    </font>
    <font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1"/>
      <color theme="1"/>
      <name val="Calibri"/>
      <family val="2"/>
      <charset val="204"/>
    </font>
    <font>
      <sz val="10"/>
      <color rgb="FF000000"/>
      <name val="Tahoma"/>
      <family val="2"/>
      <charset val="204"/>
    </font>
    <font>
      <b/>
      <sz val="11"/>
      <color theme="1"/>
      <name val="Times New Roman"/>
      <family val="1"/>
      <charset val="204"/>
    </font>
    <font>
      <b/>
      <sz val="10"/>
      <color rgb="FF000000"/>
      <name val="Tahoma"/>
      <family val="2"/>
    </font>
    <font>
      <b/>
      <sz val="10"/>
      <color rgb="FF000000"/>
      <name val="Tahoma"/>
      <family val="2"/>
      <charset val="204"/>
    </font>
    <font>
      <sz val="8"/>
      <name val="Calibri"/>
      <family val="2"/>
      <charset val="20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</fills>
  <borders count="60">
    <border>
      <left/>
      <right/>
      <top/>
      <bottom/>
      <diagonal/>
    </border>
    <border>
      <left style="medium">
        <color indexed="64"/>
      </left>
      <right style="double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/>
      <bottom/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 style="double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03">
    <xf numFmtId="0" fontId="0" fillId="0" borderId="0" xfId="0"/>
    <xf numFmtId="0" fontId="6" fillId="0" borderId="1" xfId="0" applyFont="1" applyBorder="1" applyAlignment="1">
      <alignment horizontal="center" vertical="top" wrapText="1"/>
    </xf>
    <xf numFmtId="0" fontId="8" fillId="2" borderId="0" xfId="0" applyFont="1" applyFill="1"/>
    <xf numFmtId="0" fontId="8" fillId="0" borderId="0" xfId="0" applyFont="1"/>
    <xf numFmtId="0" fontId="9" fillId="0" borderId="2" xfId="0" applyFont="1" applyBorder="1" applyAlignment="1">
      <alignment horizontal="center" vertical="center"/>
    </xf>
    <xf numFmtId="0" fontId="8" fillId="3" borderId="0" xfId="0" applyFont="1" applyFill="1"/>
    <xf numFmtId="0" fontId="8" fillId="2" borderId="0" xfId="0" applyFont="1" applyFill="1" applyAlignment="1">
      <alignment horizontal="right"/>
    </xf>
    <xf numFmtId="0" fontId="8" fillId="5" borderId="0" xfId="0" applyFont="1" applyFill="1" applyAlignment="1">
      <alignment horizontal="center" vertical="center"/>
    </xf>
    <xf numFmtId="0" fontId="8" fillId="5" borderId="0" xfId="0" applyFont="1" applyFill="1"/>
    <xf numFmtId="0" fontId="8" fillId="5" borderId="0" xfId="0" applyFont="1" applyFill="1" applyAlignment="1">
      <alignment horizontal="center" vertical="top" wrapText="1"/>
    </xf>
    <xf numFmtId="0" fontId="8" fillId="5" borderId="11" xfId="0" applyFont="1" applyFill="1" applyBorder="1" applyAlignment="1">
      <alignment horizontal="center" vertical="top" wrapText="1"/>
    </xf>
    <xf numFmtId="0" fontId="8" fillId="5" borderId="1" xfId="0" applyFont="1" applyFill="1" applyBorder="1" applyAlignment="1">
      <alignment horizontal="center" vertical="top" wrapText="1"/>
    </xf>
    <xf numFmtId="0" fontId="4" fillId="5" borderId="0" xfId="0" applyFont="1" applyFill="1" applyAlignment="1">
      <alignment horizontal="center" vertical="top"/>
    </xf>
    <xf numFmtId="0" fontId="8" fillId="5" borderId="0" xfId="0" applyFont="1" applyFill="1" applyAlignment="1">
      <alignment horizontal="right"/>
    </xf>
    <xf numFmtId="2" fontId="8" fillId="5" borderId="0" xfId="0" applyNumberFormat="1" applyFont="1" applyFill="1"/>
    <xf numFmtId="0" fontId="6" fillId="6" borderId="3" xfId="0" applyFont="1" applyFill="1" applyBorder="1" applyAlignment="1">
      <alignment horizontal="center" vertical="top" wrapText="1"/>
    </xf>
    <xf numFmtId="0" fontId="6" fillId="0" borderId="0" xfId="0" applyFont="1" applyAlignment="1">
      <alignment horizontal="center" vertical="center" wrapText="1"/>
    </xf>
    <xf numFmtId="0" fontId="8" fillId="0" borderId="6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8" fillId="0" borderId="5" xfId="0" applyFont="1" applyBorder="1" applyAlignment="1">
      <alignment horizontal="center" vertical="top" wrapText="1"/>
    </xf>
    <xf numFmtId="0" fontId="8" fillId="0" borderId="8" xfId="0" applyFont="1" applyBorder="1" applyAlignment="1">
      <alignment horizontal="center" vertical="top" wrapText="1"/>
    </xf>
    <xf numFmtId="0" fontId="8" fillId="0" borderId="5" xfId="0" applyFont="1" applyBorder="1" applyAlignment="1">
      <alignment vertical="top" wrapText="1"/>
    </xf>
    <xf numFmtId="1" fontId="8" fillId="0" borderId="3" xfId="0" applyNumberFormat="1" applyFont="1" applyBorder="1" applyAlignment="1">
      <alignment horizontal="center" vertical="center"/>
    </xf>
    <xf numFmtId="0" fontId="8" fillId="0" borderId="8" xfId="0" applyFont="1" applyBorder="1" applyAlignment="1">
      <alignment vertical="top" wrapText="1"/>
    </xf>
    <xf numFmtId="0" fontId="8" fillId="0" borderId="7" xfId="0" applyFont="1" applyBorder="1" applyAlignment="1">
      <alignment horizontal="center" vertical="top" wrapText="1"/>
    </xf>
    <xf numFmtId="0" fontId="9" fillId="0" borderId="3" xfId="0" applyFont="1" applyBorder="1" applyAlignment="1">
      <alignment horizontal="center" vertical="center"/>
    </xf>
    <xf numFmtId="1" fontId="9" fillId="0" borderId="3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top"/>
    </xf>
    <xf numFmtId="49" fontId="8" fillId="0" borderId="3" xfId="0" applyNumberFormat="1" applyFont="1" applyBorder="1" applyAlignment="1">
      <alignment horizontal="center" vertical="top"/>
    </xf>
    <xf numFmtId="0" fontId="8" fillId="0" borderId="3" xfId="0" applyFont="1" applyBorder="1" applyAlignment="1">
      <alignment horizontal="center" vertical="top"/>
    </xf>
    <xf numFmtId="0" fontId="8" fillId="0" borderId="3" xfId="0" quotePrefix="1" applyFont="1" applyBorder="1" applyAlignment="1">
      <alignment horizontal="center" vertical="top"/>
    </xf>
    <xf numFmtId="1" fontId="8" fillId="0" borderId="3" xfId="0" applyNumberFormat="1" applyFont="1" applyBorder="1" applyAlignment="1">
      <alignment horizontal="center" vertical="top"/>
    </xf>
    <xf numFmtId="0" fontId="8" fillId="0" borderId="0" xfId="0" applyFont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" fontId="8" fillId="0" borderId="0" xfId="0" applyNumberFormat="1" applyFont="1"/>
    <xf numFmtId="0" fontId="8" fillId="0" borderId="3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 wrapText="1"/>
    </xf>
    <xf numFmtId="0" fontId="8" fillId="0" borderId="13" xfId="0" applyFont="1" applyBorder="1" applyAlignment="1">
      <alignment vertical="top" wrapText="1"/>
    </xf>
    <xf numFmtId="0" fontId="8" fillId="0" borderId="0" xfId="0" applyFont="1" applyAlignment="1">
      <alignment wrapText="1"/>
    </xf>
    <xf numFmtId="0" fontId="5" fillId="0" borderId="3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top" wrapText="1"/>
    </xf>
    <xf numFmtId="0" fontId="8" fillId="0" borderId="4" xfId="0" applyFont="1" applyBorder="1" applyAlignment="1">
      <alignment horizontal="center" vertical="top" wrapText="1"/>
    </xf>
    <xf numFmtId="0" fontId="8" fillId="0" borderId="9" xfId="0" applyFont="1" applyBorder="1" applyAlignment="1">
      <alignment vertical="top" wrapText="1"/>
    </xf>
    <xf numFmtId="0" fontId="8" fillId="0" borderId="9" xfId="0" applyFont="1" applyBorder="1" applyAlignment="1">
      <alignment horizontal="center" vertical="top" wrapText="1"/>
    </xf>
    <xf numFmtId="0" fontId="8" fillId="0" borderId="10" xfId="0" applyFont="1" applyBorder="1" applyAlignment="1">
      <alignment horizontal="center" vertical="top" wrapText="1"/>
    </xf>
    <xf numFmtId="0" fontId="8" fillId="0" borderId="13" xfId="0" applyFont="1" applyBorder="1" applyAlignment="1">
      <alignment horizontal="left" vertical="center" wrapText="1"/>
    </xf>
    <xf numFmtId="0" fontId="8" fillId="0" borderId="3" xfId="0" applyFont="1" applyBorder="1" applyAlignment="1" applyProtection="1">
      <alignment horizontal="center" vertical="top"/>
      <protection hidden="1"/>
    </xf>
    <xf numFmtId="0" fontId="8" fillId="0" borderId="3" xfId="0" applyFont="1" applyBorder="1"/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 applyAlignment="1">
      <alignment vertical="top" wrapText="1"/>
    </xf>
    <xf numFmtId="0" fontId="8" fillId="0" borderId="3" xfId="0" applyFont="1" applyBorder="1" applyAlignment="1">
      <alignment horizontal="center" vertical="center" wrapText="1"/>
    </xf>
    <xf numFmtId="2" fontId="8" fillId="0" borderId="3" xfId="0" applyNumberFormat="1" applyFont="1" applyBorder="1" applyAlignment="1">
      <alignment horizontal="center" vertical="top"/>
    </xf>
    <xf numFmtId="2" fontId="8" fillId="0" borderId="3" xfId="0" applyNumberFormat="1" applyFont="1" applyBorder="1" applyAlignment="1" applyProtection="1">
      <alignment horizontal="center" vertical="top"/>
      <protection hidden="1"/>
    </xf>
    <xf numFmtId="0" fontId="6" fillId="0" borderId="4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0" fillId="0" borderId="5" xfId="0" applyBorder="1" applyAlignment="1">
      <alignment vertical="top" wrapText="1"/>
    </xf>
    <xf numFmtId="0" fontId="12" fillId="0" borderId="3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49" fontId="8" fillId="0" borderId="13" xfId="0" applyNumberFormat="1" applyFont="1" applyBorder="1" applyAlignment="1">
      <alignment horizontal="center" vertical="top"/>
    </xf>
    <xf numFmtId="0" fontId="8" fillId="0" borderId="3" xfId="0" applyFont="1" applyBorder="1" applyAlignment="1">
      <alignment vertical="top"/>
    </xf>
    <xf numFmtId="0" fontId="6" fillId="0" borderId="38" xfId="0" applyFont="1" applyBorder="1" applyAlignment="1">
      <alignment horizontal="center" wrapText="1"/>
    </xf>
    <xf numFmtId="2" fontId="6" fillId="0" borderId="39" xfId="0" applyNumberFormat="1" applyFont="1" applyBorder="1" applyAlignment="1">
      <alignment horizontal="center" wrapText="1"/>
    </xf>
    <xf numFmtId="2" fontId="12" fillId="0" borderId="39" xfId="0" applyNumberFormat="1" applyFont="1" applyBorder="1" applyAlignment="1">
      <alignment horizontal="center" wrapText="1"/>
    </xf>
    <xf numFmtId="0" fontId="6" fillId="0" borderId="39" xfId="0" applyFont="1" applyBorder="1" applyAlignment="1">
      <alignment horizontal="center" wrapText="1"/>
    </xf>
    <xf numFmtId="0" fontId="6" fillId="0" borderId="40" xfId="0" applyFont="1" applyBorder="1" applyAlignment="1">
      <alignment horizontal="center" wrapText="1"/>
    </xf>
    <xf numFmtId="0" fontId="6" fillId="0" borderId="24" xfId="0" applyFont="1" applyBorder="1" applyAlignment="1">
      <alignment horizontal="center" wrapText="1"/>
    </xf>
    <xf numFmtId="2" fontId="0" fillId="0" borderId="0" xfId="0" applyNumberFormat="1"/>
    <xf numFmtId="0" fontId="8" fillId="0" borderId="36" xfId="0" applyFont="1" applyBorder="1" applyAlignment="1">
      <alignment horizontal="center" vertical="top" wrapText="1"/>
    </xf>
    <xf numFmtId="0" fontId="8" fillId="0" borderId="13" xfId="0" applyFont="1" applyBorder="1" applyAlignment="1">
      <alignment horizontal="center" vertical="center" wrapText="1"/>
    </xf>
    <xf numFmtId="0" fontId="5" fillId="7" borderId="3" xfId="0" applyFont="1" applyFill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top" wrapText="1"/>
    </xf>
    <xf numFmtId="0" fontId="14" fillId="0" borderId="3" xfId="0" applyFont="1" applyBorder="1" applyAlignment="1">
      <alignment horizontal="center" vertical="center" wrapText="1"/>
    </xf>
    <xf numFmtId="49" fontId="13" fillId="7" borderId="3" xfId="0" applyNumberFormat="1" applyFont="1" applyFill="1" applyBorder="1" applyAlignment="1">
      <alignment horizontal="center" vertical="center" wrapText="1"/>
    </xf>
    <xf numFmtId="0" fontId="14" fillId="7" borderId="3" xfId="0" applyFont="1" applyFill="1" applyBorder="1" applyAlignment="1">
      <alignment horizontal="center" vertical="center" wrapText="1"/>
    </xf>
    <xf numFmtId="49" fontId="13" fillId="0" borderId="3" xfId="0" applyNumberFormat="1" applyFont="1" applyBorder="1" applyAlignment="1">
      <alignment horizontal="center" vertical="center" wrapText="1"/>
    </xf>
    <xf numFmtId="0" fontId="0" fillId="0" borderId="3" xfId="0" applyBorder="1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7" fillId="7" borderId="3" xfId="0" applyFont="1" applyFill="1" applyBorder="1" applyAlignment="1">
      <alignment horizontal="center" vertical="center" wrapText="1"/>
    </xf>
    <xf numFmtId="0" fontId="7" fillId="7" borderId="3" xfId="0" applyFont="1" applyFill="1" applyBorder="1" applyAlignment="1">
      <alignment wrapText="1"/>
    </xf>
    <xf numFmtId="0" fontId="0" fillId="7" borderId="3" xfId="0" applyFill="1" applyBorder="1" applyAlignment="1">
      <alignment wrapText="1"/>
    </xf>
    <xf numFmtId="0" fontId="2" fillId="4" borderId="13" xfId="0" applyFont="1" applyFill="1" applyBorder="1" applyAlignment="1">
      <alignment horizontal="left" vertical="center" wrapText="1"/>
    </xf>
    <xf numFmtId="49" fontId="2" fillId="7" borderId="3" xfId="0" applyNumberFormat="1" applyFont="1" applyFill="1" applyBorder="1" applyAlignment="1">
      <alignment horizontal="center" vertical="center" wrapText="1"/>
    </xf>
    <xf numFmtId="1" fontId="11" fillId="7" borderId="3" xfId="0" applyNumberFormat="1" applyFont="1" applyFill="1" applyBorder="1" applyAlignment="1">
      <alignment horizontal="center" vertical="top" wrapText="1"/>
    </xf>
    <xf numFmtId="49" fontId="2" fillId="7" borderId="3" xfId="0" applyNumberFormat="1" applyFont="1" applyFill="1" applyBorder="1" applyAlignment="1">
      <alignment horizontal="center" vertical="top" wrapText="1"/>
    </xf>
    <xf numFmtId="0" fontId="3" fillId="7" borderId="3" xfId="0" applyFont="1" applyFill="1" applyBorder="1" applyAlignment="1">
      <alignment wrapText="1"/>
    </xf>
    <xf numFmtId="0" fontId="0" fillId="7" borderId="3" xfId="0" applyFill="1" applyBorder="1" applyAlignment="1">
      <alignment horizontal="center" vertical="top" wrapText="1"/>
    </xf>
    <xf numFmtId="0" fontId="1" fillId="0" borderId="3" xfId="0" applyFont="1" applyBorder="1" applyAlignment="1">
      <alignment horizontal="center" vertical="top" wrapText="1"/>
    </xf>
    <xf numFmtId="0" fontId="11" fillId="7" borderId="3" xfId="0" applyFont="1" applyFill="1" applyBorder="1" applyAlignment="1">
      <alignment horizontal="center" vertical="top" wrapText="1"/>
    </xf>
    <xf numFmtId="0" fontId="10" fillId="0" borderId="3" xfId="0" applyFont="1" applyBorder="1" applyAlignment="1">
      <alignment horizontal="center" vertical="top" wrapText="1"/>
    </xf>
    <xf numFmtId="0" fontId="7" fillId="0" borderId="3" xfId="0" applyFont="1" applyBorder="1" applyAlignment="1">
      <alignment horizontal="center" vertical="top" wrapText="1"/>
    </xf>
    <xf numFmtId="0" fontId="0" fillId="6" borderId="3" xfId="0" applyFill="1" applyBorder="1" applyAlignment="1">
      <alignment wrapText="1"/>
    </xf>
    <xf numFmtId="0" fontId="7" fillId="6" borderId="3" xfId="0" applyFont="1" applyFill="1" applyBorder="1" applyAlignment="1">
      <alignment wrapText="1"/>
    </xf>
    <xf numFmtId="0" fontId="7" fillId="0" borderId="0" xfId="0" applyFont="1" applyAlignment="1">
      <alignment horizontal="center" vertical="center" wrapText="1"/>
    </xf>
    <xf numFmtId="0" fontId="7" fillId="4" borderId="3" xfId="0" applyFont="1" applyFill="1" applyBorder="1" applyAlignment="1">
      <alignment horizontal="center" vertical="top" wrapText="1"/>
    </xf>
    <xf numFmtId="164" fontId="7" fillId="4" borderId="3" xfId="0" applyNumberFormat="1" applyFont="1" applyFill="1" applyBorder="1" applyAlignment="1">
      <alignment horizontal="center" vertical="top" wrapText="1"/>
    </xf>
    <xf numFmtId="0" fontId="7" fillId="0" borderId="0" xfId="0" applyFont="1" applyAlignment="1">
      <alignment wrapText="1"/>
    </xf>
    <xf numFmtId="0" fontId="0" fillId="7" borderId="3" xfId="0" applyFill="1" applyBorder="1" applyAlignment="1">
      <alignment horizontal="center" vertical="center" wrapText="1"/>
    </xf>
    <xf numFmtId="0" fontId="0" fillId="7" borderId="0" xfId="0" applyFill="1" applyAlignment="1">
      <alignment wrapText="1"/>
    </xf>
    <xf numFmtId="164" fontId="0" fillId="0" borderId="0" xfId="0" applyNumberFormat="1" applyAlignment="1">
      <alignment wrapText="1"/>
    </xf>
    <xf numFmtId="0" fontId="8" fillId="0" borderId="38" xfId="0" applyFont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top" wrapText="1"/>
    </xf>
    <xf numFmtId="0" fontId="6" fillId="0" borderId="13" xfId="0" applyFont="1" applyBorder="1" applyAlignment="1">
      <alignment horizontal="center" vertical="top" wrapText="1"/>
    </xf>
    <xf numFmtId="164" fontId="0" fillId="0" borderId="15" xfId="0" applyNumberFormat="1" applyBorder="1" applyAlignment="1">
      <alignment horizontal="center" vertical="center" wrapText="1"/>
    </xf>
    <xf numFmtId="164" fontId="0" fillId="0" borderId="13" xfId="0" applyNumberFormat="1" applyBorder="1" applyAlignment="1">
      <alignment horizontal="center" vertical="center" wrapText="1"/>
    </xf>
    <xf numFmtId="0" fontId="6" fillId="0" borderId="0" xfId="0" applyFont="1" applyAlignment="1">
      <alignment horizontal="center" vertical="top" wrapText="1"/>
    </xf>
    <xf numFmtId="0" fontId="5" fillId="7" borderId="0" xfId="0" applyFont="1" applyFill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3" xfId="0" applyBorder="1" applyAlignment="1">
      <alignment horizontal="center" wrapText="1"/>
    </xf>
    <xf numFmtId="0" fontId="7" fillId="0" borderId="0" xfId="0" applyFont="1" applyAlignment="1">
      <alignment horizontal="center" wrapText="1"/>
    </xf>
    <xf numFmtId="0" fontId="7" fillId="7" borderId="3" xfId="0" applyFont="1" applyFill="1" applyBorder="1" applyAlignment="1">
      <alignment horizontal="center" wrapText="1"/>
    </xf>
    <xf numFmtId="0" fontId="0" fillId="7" borderId="3" xfId="0" applyFill="1" applyBorder="1" applyAlignment="1">
      <alignment horizontal="center" wrapText="1"/>
    </xf>
    <xf numFmtId="0" fontId="2" fillId="4" borderId="13" xfId="0" applyFont="1" applyFill="1" applyBorder="1" applyAlignment="1">
      <alignment horizontal="center" vertical="center" wrapText="1"/>
    </xf>
    <xf numFmtId="0" fontId="3" fillId="7" borderId="3" xfId="0" applyFont="1" applyFill="1" applyBorder="1" applyAlignment="1">
      <alignment horizontal="center" wrapText="1"/>
    </xf>
    <xf numFmtId="49" fontId="7" fillId="0" borderId="0" xfId="0" applyNumberFormat="1" applyFont="1" applyAlignment="1">
      <alignment horizontal="center" wrapText="1"/>
    </xf>
    <xf numFmtId="1" fontId="11" fillId="7" borderId="3" xfId="0" applyNumberFormat="1" applyFont="1" applyFill="1" applyBorder="1" applyAlignment="1" applyProtection="1">
      <alignment horizontal="center" vertical="top" wrapText="1"/>
      <protection locked="0"/>
    </xf>
    <xf numFmtId="0" fontId="0" fillId="0" borderId="0" xfId="0" applyProtection="1">
      <protection locked="0"/>
    </xf>
    <xf numFmtId="0" fontId="0" fillId="0" borderId="49" xfId="0" applyBorder="1" applyAlignment="1">
      <alignment horizontal="center" vertical="center"/>
    </xf>
    <xf numFmtId="0" fontId="0" fillId="4" borderId="46" xfId="0" applyFill="1" applyBorder="1" applyAlignment="1" applyProtection="1">
      <alignment horizontal="center" vertical="center"/>
      <protection locked="0"/>
    </xf>
    <xf numFmtId="0" fontId="0" fillId="4" borderId="47" xfId="0" applyFill="1" applyBorder="1" applyAlignment="1" applyProtection="1">
      <alignment horizontal="center" vertical="center"/>
      <protection locked="0"/>
    </xf>
    <xf numFmtId="0" fontId="0" fillId="4" borderId="48" xfId="0" applyFill="1" applyBorder="1" applyAlignment="1" applyProtection="1">
      <alignment horizontal="center" vertical="center"/>
      <protection locked="0"/>
    </xf>
    <xf numFmtId="0" fontId="0" fillId="4" borderId="50" xfId="0" applyFill="1" applyBorder="1" applyAlignment="1">
      <alignment horizontal="center" vertical="center"/>
    </xf>
    <xf numFmtId="0" fontId="0" fillId="4" borderId="51" xfId="0" applyFill="1" applyBorder="1" applyAlignment="1">
      <alignment horizontal="center" vertical="center"/>
    </xf>
    <xf numFmtId="0" fontId="0" fillId="4" borderId="52" xfId="0" applyFill="1" applyBorder="1" applyAlignment="1">
      <alignment horizontal="center" vertical="center"/>
    </xf>
    <xf numFmtId="0" fontId="0" fillId="4" borderId="53" xfId="0" applyFill="1" applyBorder="1" applyAlignment="1">
      <alignment horizontal="center" vertical="center"/>
    </xf>
    <xf numFmtId="1" fontId="11" fillId="7" borderId="3" xfId="0" applyNumberFormat="1" applyFont="1" applyFill="1" applyBorder="1" applyAlignment="1">
      <alignment horizontal="center" vertical="center" wrapText="1"/>
    </xf>
    <xf numFmtId="0" fontId="0" fillId="7" borderId="0" xfId="0" applyFill="1" applyAlignment="1">
      <alignment vertical="center" wrapText="1"/>
    </xf>
    <xf numFmtId="0" fontId="7" fillId="9" borderId="3" xfId="0" applyFont="1" applyFill="1" applyBorder="1" applyAlignment="1">
      <alignment horizontal="center" wrapText="1"/>
    </xf>
    <xf numFmtId="0" fontId="7" fillId="9" borderId="3" xfId="0" applyFont="1" applyFill="1" applyBorder="1" applyAlignment="1">
      <alignment wrapText="1"/>
    </xf>
    <xf numFmtId="0" fontId="0" fillId="4" borderId="54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4" borderId="56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0" fontId="0" fillId="0" borderId="57" xfId="0" applyBorder="1" applyAlignment="1" applyProtection="1">
      <alignment horizontal="center" vertical="center"/>
      <protection locked="0"/>
    </xf>
    <xf numFmtId="0" fontId="0" fillId="0" borderId="58" xfId="0" applyBorder="1" applyAlignment="1" applyProtection="1">
      <alignment horizontal="center" vertical="center"/>
      <protection locked="0"/>
    </xf>
    <xf numFmtId="14" fontId="0" fillId="0" borderId="58" xfId="0" applyNumberFormat="1" applyBorder="1" applyAlignment="1" applyProtection="1">
      <alignment horizontal="center" vertical="center"/>
      <protection locked="0"/>
    </xf>
    <xf numFmtId="0" fontId="0" fillId="0" borderId="59" xfId="0" applyBorder="1" applyAlignment="1" applyProtection="1">
      <alignment horizontal="center" vertical="center"/>
      <protection locked="0"/>
    </xf>
    <xf numFmtId="0" fontId="2" fillId="7" borderId="3" xfId="0" applyFont="1" applyFill="1" applyBorder="1" applyAlignment="1">
      <alignment horizontal="center" vertical="center" wrapText="1"/>
    </xf>
    <xf numFmtId="0" fontId="0" fillId="4" borderId="51" xfId="0" applyFill="1" applyBorder="1" applyAlignment="1">
      <alignment horizontal="center" vertical="center" wrapText="1"/>
    </xf>
    <xf numFmtId="0" fontId="0" fillId="4" borderId="43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11" xfId="0" applyFill="1" applyBorder="1" applyAlignment="1" applyProtection="1">
      <alignment horizontal="center"/>
      <protection locked="0"/>
    </xf>
    <xf numFmtId="0" fontId="0" fillId="8" borderId="0" xfId="0" applyFill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6" fillId="0" borderId="15" xfId="0" applyFont="1" applyBorder="1" applyAlignment="1">
      <alignment horizontal="center" vertical="top" wrapText="1"/>
    </xf>
    <xf numFmtId="0" fontId="6" fillId="0" borderId="13" xfId="0" applyFont="1" applyBorder="1" applyAlignment="1">
      <alignment horizontal="center" vertical="top" wrapText="1"/>
    </xf>
    <xf numFmtId="164" fontId="0" fillId="0" borderId="15" xfId="0" applyNumberFormat="1" applyBorder="1" applyAlignment="1">
      <alignment horizontal="center" vertical="center" wrapText="1"/>
    </xf>
    <xf numFmtId="164" fontId="0" fillId="0" borderId="13" xfId="0" applyNumberForma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top" wrapText="1"/>
    </xf>
    <xf numFmtId="0" fontId="8" fillId="0" borderId="5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8" fillId="0" borderId="16" xfId="0" applyFont="1" applyBorder="1" applyAlignment="1">
      <alignment horizontal="center" vertical="top" wrapText="1"/>
    </xf>
    <xf numFmtId="0" fontId="8" fillId="0" borderId="17" xfId="0" applyFont="1" applyBorder="1" applyAlignment="1">
      <alignment horizontal="center" vertical="top" wrapText="1"/>
    </xf>
    <xf numFmtId="0" fontId="8" fillId="0" borderId="18" xfId="0" applyFont="1" applyBorder="1" applyAlignment="1">
      <alignment horizontal="center" vertical="top" wrapText="1"/>
    </xf>
    <xf numFmtId="0" fontId="8" fillId="0" borderId="19" xfId="0" applyFont="1" applyBorder="1" applyAlignment="1">
      <alignment horizontal="center" vertical="top" wrapText="1"/>
    </xf>
    <xf numFmtId="0" fontId="8" fillId="0" borderId="20" xfId="0" applyFont="1" applyBorder="1" applyAlignment="1">
      <alignment horizontal="center" vertical="top" wrapText="1"/>
    </xf>
    <xf numFmtId="0" fontId="8" fillId="0" borderId="21" xfId="0" applyFont="1" applyBorder="1" applyAlignment="1">
      <alignment horizontal="center" vertical="top" wrapText="1"/>
    </xf>
    <xf numFmtId="0" fontId="9" fillId="0" borderId="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top" wrapText="1"/>
    </xf>
    <xf numFmtId="0" fontId="8" fillId="0" borderId="42" xfId="0" applyFont="1" applyBorder="1" applyAlignment="1">
      <alignment horizontal="center" vertical="top" wrapText="1"/>
    </xf>
    <xf numFmtId="0" fontId="8" fillId="0" borderId="2" xfId="0" applyFont="1" applyBorder="1" applyAlignment="1">
      <alignment horizontal="center" vertical="top" wrapText="1"/>
    </xf>
    <xf numFmtId="0" fontId="8" fillId="0" borderId="43" xfId="0" applyFont="1" applyBorder="1" applyAlignment="1">
      <alignment horizontal="center" vertical="top" wrapText="1"/>
    </xf>
    <xf numFmtId="0" fontId="8" fillId="0" borderId="44" xfId="0" applyFont="1" applyBorder="1" applyAlignment="1">
      <alignment horizontal="center" vertical="top" wrapText="1"/>
    </xf>
    <xf numFmtId="0" fontId="8" fillId="0" borderId="45" xfId="0" applyFont="1" applyBorder="1" applyAlignment="1">
      <alignment horizontal="center" vertical="top" wrapText="1"/>
    </xf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 applyAlignment="1">
      <alignment vertical="top" wrapText="1"/>
    </xf>
    <xf numFmtId="0" fontId="12" fillId="0" borderId="3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 textRotation="90" wrapText="1"/>
    </xf>
    <xf numFmtId="0" fontId="6" fillId="0" borderId="17" xfId="0" applyFont="1" applyBorder="1" applyAlignment="1">
      <alignment horizontal="center" vertical="center" textRotation="90" wrapText="1"/>
    </xf>
    <xf numFmtId="0" fontId="6" fillId="0" borderId="12" xfId="0" applyFont="1" applyBorder="1" applyAlignment="1">
      <alignment horizontal="center" vertical="top" wrapText="1"/>
    </xf>
    <xf numFmtId="0" fontId="6" fillId="0" borderId="4" xfId="0" applyFont="1" applyBorder="1" applyAlignment="1">
      <alignment horizontal="center" vertical="top" wrapText="1"/>
    </xf>
    <xf numFmtId="0" fontId="6" fillId="0" borderId="11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6" fillId="0" borderId="23" xfId="0" applyFont="1" applyBorder="1" applyAlignment="1">
      <alignment horizontal="center" vertical="top" wrapText="1"/>
    </xf>
    <xf numFmtId="0" fontId="6" fillId="0" borderId="24" xfId="0" applyFont="1" applyBorder="1" applyAlignment="1">
      <alignment horizontal="center" vertical="top" wrapText="1"/>
    </xf>
    <xf numFmtId="0" fontId="8" fillId="0" borderId="27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8" fillId="0" borderId="28" xfId="0" applyFont="1" applyBorder="1" applyAlignment="1">
      <alignment horizontal="center" vertical="top" wrapText="1"/>
    </xf>
    <xf numFmtId="0" fontId="8" fillId="0" borderId="8" xfId="0" applyFont="1" applyBorder="1" applyAlignment="1">
      <alignment horizontal="center" vertical="top" wrapText="1"/>
    </xf>
    <xf numFmtId="0" fontId="8" fillId="0" borderId="29" xfId="0" applyFont="1" applyBorder="1" applyAlignment="1">
      <alignment horizontal="center" vertical="top" wrapText="1"/>
    </xf>
    <xf numFmtId="0" fontId="8" fillId="0" borderId="26" xfId="0" applyFont="1" applyBorder="1" applyAlignment="1">
      <alignment horizontal="center" vertical="top" wrapText="1"/>
    </xf>
    <xf numFmtId="0" fontId="8" fillId="0" borderId="30" xfId="0" applyFont="1" applyBorder="1" applyAlignment="1">
      <alignment horizontal="center" vertical="center" textRotation="90" wrapText="1"/>
    </xf>
    <xf numFmtId="0" fontId="8" fillId="0" borderId="25" xfId="0" applyFont="1" applyBorder="1" applyAlignment="1">
      <alignment horizontal="center" vertical="center" textRotation="90" wrapText="1"/>
    </xf>
    <xf numFmtId="0" fontId="8" fillId="0" borderId="31" xfId="0" applyFont="1" applyBorder="1" applyAlignment="1">
      <alignment horizontal="center" vertical="top" wrapText="1"/>
    </xf>
    <xf numFmtId="0" fontId="8" fillId="0" borderId="0" xfId="0" applyFont="1" applyAlignment="1">
      <alignment horizontal="center" vertical="top" wrapText="1"/>
    </xf>
    <xf numFmtId="0" fontId="8" fillId="0" borderId="32" xfId="0" applyFont="1" applyBorder="1" applyAlignment="1">
      <alignment horizontal="center" vertical="top" wrapText="1"/>
    </xf>
    <xf numFmtId="0" fontId="8" fillId="0" borderId="33" xfId="0" applyFont="1" applyBorder="1" applyAlignment="1">
      <alignment horizontal="center" vertical="center" textRotation="90" wrapText="1"/>
    </xf>
    <xf numFmtId="0" fontId="8" fillId="0" borderId="34" xfId="0" applyFont="1" applyBorder="1" applyAlignment="1">
      <alignment horizontal="center" vertical="center" textRotation="90" wrapText="1"/>
    </xf>
    <xf numFmtId="0" fontId="8" fillId="0" borderId="1" xfId="0" applyFont="1" applyBorder="1" applyAlignment="1">
      <alignment horizontal="center" vertical="center" textRotation="90" wrapText="1"/>
    </xf>
    <xf numFmtId="1" fontId="8" fillId="0" borderId="33" xfId="0" applyNumberFormat="1" applyFont="1" applyBorder="1" applyAlignment="1">
      <alignment horizontal="center" vertical="center" textRotation="90" wrapText="1"/>
    </xf>
    <xf numFmtId="1" fontId="8" fillId="0" borderId="34" xfId="0" applyNumberFormat="1" applyFont="1" applyBorder="1" applyAlignment="1">
      <alignment horizontal="center" vertical="center" textRotation="90" wrapText="1"/>
    </xf>
    <xf numFmtId="0" fontId="8" fillId="0" borderId="35" xfId="0" applyFont="1" applyBorder="1" applyAlignment="1">
      <alignment horizontal="center" vertical="top" wrapText="1"/>
    </xf>
    <xf numFmtId="0" fontId="8" fillId="0" borderId="36" xfId="0" applyFont="1" applyBorder="1" applyAlignment="1">
      <alignment horizontal="center" vertical="top" wrapText="1"/>
    </xf>
    <xf numFmtId="0" fontId="8" fillId="0" borderId="37" xfId="0" applyFont="1" applyBorder="1" applyAlignment="1">
      <alignment horizontal="center" vertical="top" wrapText="1"/>
    </xf>
    <xf numFmtId="0" fontId="8" fillId="0" borderId="12" xfId="0" applyFont="1" applyBorder="1" applyAlignment="1">
      <alignment horizontal="center" vertical="top" wrapText="1"/>
    </xf>
    <xf numFmtId="0" fontId="8" fillId="0" borderId="7" xfId="0" applyFont="1" applyBorder="1" applyAlignment="1">
      <alignment horizontal="center" vertical="top" wrapText="1"/>
    </xf>
    <xf numFmtId="0" fontId="8" fillId="0" borderId="22" xfId="0" applyFont="1" applyBorder="1" applyAlignment="1">
      <alignment horizontal="center" vertical="center" textRotation="90" wrapText="1"/>
    </xf>
    <xf numFmtId="0" fontId="8" fillId="0" borderId="17" xfId="0" applyFont="1" applyBorder="1" applyAlignment="1">
      <alignment horizontal="center" vertical="center" textRotation="90" wrapText="1"/>
    </xf>
    <xf numFmtId="0" fontId="8" fillId="0" borderId="23" xfId="0" applyFont="1" applyBorder="1" applyAlignment="1">
      <alignment horizontal="center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/>
  </sheetPr>
  <dimension ref="A1:S645"/>
  <sheetViews>
    <sheetView zoomScale="85" zoomScaleNormal="85" workbookViewId="0">
      <selection activeCell="S8" sqref="S8"/>
    </sheetView>
  </sheetViews>
  <sheetFormatPr defaultColWidth="8.88671875" defaultRowHeight="14.4" x14ac:dyDescent="0.3"/>
  <cols>
    <col min="1" max="1" width="12.44140625" style="118" bestFit="1" customWidth="1"/>
    <col min="2" max="3" width="19.77734375" style="118" customWidth="1"/>
    <col min="4" max="4" width="12.44140625" style="118" customWidth="1"/>
    <col min="5" max="6" width="19.88671875" style="118" customWidth="1"/>
    <col min="7" max="7" width="13.77734375" style="118" customWidth="1"/>
    <col min="8" max="8" width="19.33203125" style="118" customWidth="1"/>
    <col min="9" max="9" width="15" style="118" customWidth="1"/>
    <col min="10" max="10" width="21.6640625" style="118" customWidth="1"/>
    <col min="11" max="12" width="16.33203125" style="118" customWidth="1"/>
    <col min="13" max="13" width="22.88671875" style="118" customWidth="1"/>
    <col min="14" max="14" width="9" style="118" customWidth="1"/>
    <col min="15" max="15" width="10.44140625" style="118" customWidth="1"/>
    <col min="16" max="16" width="23.88671875" style="118" bestFit="1" customWidth="1"/>
    <col min="17" max="17" width="13.5546875" style="118" bestFit="1" customWidth="1"/>
    <col min="18" max="18" width="27.33203125" style="118" bestFit="1" customWidth="1"/>
    <col min="19" max="19" width="21.6640625" style="135" bestFit="1" customWidth="1"/>
    <col min="20" max="16384" width="8.88671875" style="118"/>
  </cols>
  <sheetData>
    <row r="1" spans="1:19" ht="15" thickBot="1" x14ac:dyDescent="0.35">
      <c r="A1" s="145" t="s">
        <v>113</v>
      </c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  <c r="N1" s="146"/>
      <c r="O1" s="146"/>
      <c r="P1" s="146"/>
      <c r="Q1" s="146"/>
      <c r="R1" s="146"/>
      <c r="S1" s="146"/>
    </row>
    <row r="2" spans="1:19" x14ac:dyDescent="0.3">
      <c r="A2" s="120" t="s">
        <v>130</v>
      </c>
      <c r="B2" s="121" t="s">
        <v>212</v>
      </c>
      <c r="C2" s="121" t="s">
        <v>213</v>
      </c>
      <c r="D2" s="121" t="s">
        <v>111</v>
      </c>
      <c r="E2" s="121" t="s">
        <v>110</v>
      </c>
      <c r="F2" s="121" t="s">
        <v>114</v>
      </c>
      <c r="G2" s="121" t="s">
        <v>122</v>
      </c>
      <c r="H2" s="122" t="s">
        <v>123</v>
      </c>
      <c r="I2" s="121" t="s">
        <v>124</v>
      </c>
      <c r="J2" s="122" t="s">
        <v>125</v>
      </c>
      <c r="O2" s="147"/>
      <c r="P2" s="147"/>
      <c r="Q2" s="147"/>
      <c r="R2" s="147"/>
      <c r="S2" s="147"/>
    </row>
    <row r="3" spans="1:19" ht="48" customHeight="1" thickBot="1" x14ac:dyDescent="0.35">
      <c r="A3" s="136" t="s">
        <v>139</v>
      </c>
      <c r="B3" s="137" t="s">
        <v>215</v>
      </c>
      <c r="C3" s="136" t="s">
        <v>214</v>
      </c>
      <c r="D3" s="137" t="s">
        <v>119</v>
      </c>
      <c r="E3" s="136" t="s">
        <v>120</v>
      </c>
      <c r="F3" s="138">
        <v>45627</v>
      </c>
      <c r="G3" s="136" t="s">
        <v>112</v>
      </c>
      <c r="H3" s="136" t="s">
        <v>143</v>
      </c>
      <c r="I3" s="136" t="s">
        <v>126</v>
      </c>
      <c r="J3" s="139" t="s">
        <v>127</v>
      </c>
      <c r="O3" s="147"/>
      <c r="P3" s="147"/>
      <c r="Q3" s="147"/>
      <c r="R3" s="147"/>
      <c r="S3" s="147"/>
    </row>
    <row r="4" spans="1:19" x14ac:dyDescent="0.3">
      <c r="A4" s="143" t="s">
        <v>128</v>
      </c>
      <c r="B4" s="144"/>
      <c r="C4" s="144"/>
      <c r="D4" s="144"/>
      <c r="E4" s="144"/>
      <c r="F4" s="144"/>
      <c r="G4" s="144"/>
      <c r="H4" s="144"/>
      <c r="I4" s="144"/>
      <c r="J4" s="144"/>
      <c r="K4" s="144"/>
      <c r="L4" s="144"/>
      <c r="M4" s="144"/>
      <c r="N4" s="144"/>
      <c r="O4" s="144"/>
      <c r="P4" s="144"/>
      <c r="Q4" s="144"/>
      <c r="R4" s="144"/>
      <c r="S4" s="144"/>
    </row>
    <row r="5" spans="1:19" ht="34.799999999999997" customHeight="1" x14ac:dyDescent="0.3">
      <c r="A5" s="131" t="s">
        <v>129</v>
      </c>
      <c r="B5" s="123" t="s">
        <v>66</v>
      </c>
      <c r="C5" s="142" t="s">
        <v>233</v>
      </c>
      <c r="D5" s="126" t="s">
        <v>107</v>
      </c>
      <c r="E5" s="124" t="s">
        <v>115</v>
      </c>
      <c r="F5" s="124" t="s">
        <v>179</v>
      </c>
      <c r="G5" s="124" t="s">
        <v>116</v>
      </c>
      <c r="H5" s="141" t="s">
        <v>216</v>
      </c>
      <c r="I5" s="124" t="s">
        <v>118</v>
      </c>
      <c r="J5" s="124" t="s">
        <v>137</v>
      </c>
      <c r="K5" s="124" t="s">
        <v>138</v>
      </c>
      <c r="L5" s="124" t="s">
        <v>211</v>
      </c>
      <c r="M5" s="124" t="s">
        <v>117</v>
      </c>
      <c r="N5" s="124" t="s">
        <v>121</v>
      </c>
      <c r="O5" s="125" t="s">
        <v>77</v>
      </c>
      <c r="P5" s="125" t="s">
        <v>132</v>
      </c>
      <c r="Q5" s="125" t="s">
        <v>133</v>
      </c>
      <c r="R5" s="132" t="s">
        <v>134</v>
      </c>
      <c r="S5" s="134" t="s">
        <v>142</v>
      </c>
    </row>
    <row r="6" spans="1:19" x14ac:dyDescent="0.3">
      <c r="A6" s="119" t="str" cm="1">
        <f t="array" ref="A6">IF(INDEX(Вводной_щит, ROW(C4)) = "", "", INDEX(Вводной_щит, ROW(C4)))</f>
        <v>АВР 1</v>
      </c>
      <c r="B6" s="119" t="str" cm="1">
        <f t="array" ref="B6">IF(INDEX(Номер, ROW(F4)) = "", "", INDEX(Номер, ROW(F4)))</f>
        <v>Ввод</v>
      </c>
      <c r="C6" s="119" t="str" cm="1">
        <f t="array" ref="C6">IF(INDEX(Номер_по_плану, ROW(H4)) = "", "", INDEX(Номер_по_плану, ROW(H4)))</f>
        <v/>
      </c>
      <c r="D6" s="119" t="str" cm="1">
        <f t="array" ref="D6">IF(INDEX(Тип, ROW(I4)) = "", "", INDEX(Тип, ROW(I4)))</f>
        <v>QF</v>
      </c>
      <c r="E6" s="119" t="str" cm="1">
        <f t="array" ref="E6">IF(INDEX(Автомат, ROW(J4)) = "", "", INDEX(Автомат, ROW(J4)))</f>
        <v xml:space="preserve">S 203 </v>
      </c>
      <c r="F6" s="119" t="str" cm="1">
        <f t="array" ref="F6">IF(INDEX(Производитель, ROW(K4)) = "", "", INDEX(Производитель, ROW(K4)))</f>
        <v>ABB</v>
      </c>
      <c r="G6" s="119" cm="1">
        <f t="array" ref="G6">IF(INDEX(Номинал, ROW(L4)) = "", "", INDEX(Номинал, ROW(L4)))</f>
        <v>4</v>
      </c>
      <c r="H6" s="119" t="str" cm="1">
        <f t="array" ref="H6">IF(INDEX(Тип_УЗО, ROW(M4)) = "", "", INDEX(Тип_УЗО, ROW(M4)))</f>
        <v/>
      </c>
      <c r="I6" s="119" t="str" cm="1">
        <f t="array" ref="I6">IF(INDEX(Ток_утечки_УЗО, ROW(N4)) = "", "", INDEX(Ток_утечки_УЗО, ROW(N4)))</f>
        <v/>
      </c>
      <c r="J6" s="119" t="str" cm="1">
        <f t="array" ref="J6">IF(INDEX(Марка_кабеля, ROW(O4)) = "", "", INDEX(Марка_кабеля, ROW(O4)))</f>
        <v>NYM</v>
      </c>
      <c r="K6" s="119" t="str" cm="1">
        <f t="array" ref="K6">IF(INDEX(Сечение, ROW(P4)) = "", "", INDEX(Сечение, ROW(P4)))</f>
        <v>5x4</v>
      </c>
      <c r="L6" s="119" t="str" cm="1">
        <f t="array" ref="L6">IF(INDEX(Длина_кабеля, ROW(Q4)) = "", "", INDEX(Длина_кабеля, ROW(Q4)))</f>
        <v>10</v>
      </c>
      <c r="M6" s="119" t="str" cm="1">
        <f t="array" ref="M6">IF(INDEX(Фаза, ROW(R4)) = "", "", INDEX(Фаза, ROW(R4)))</f>
        <v>1,2,3</v>
      </c>
      <c r="N6" s="119" cm="1">
        <f t="array" ref="N6">IF(INDEX(РЕ, ROW(S4)) = "", "", INDEX(РЕ, ROW(S4)))</f>
        <v>4</v>
      </c>
      <c r="O6" s="119" t="str" cm="1">
        <f t="array" ref="O6">IF(INDEX(Класс, ROW(V4)) = "", "", INDEX(Класс, ROW(V4)))</f>
        <v>С</v>
      </c>
      <c r="P6" s="119" t="str" cm="1">
        <f t="array" ref="P6">IF(INDEX(Установленная_мощность, ROW(X4)) = "", "", INDEX(Установленная_мощность, ROW(X4)))</f>
        <v/>
      </c>
      <c r="Q6" s="119" t="str" cm="1">
        <f t="array" ref="Q6">IF(INDEX(Расчетный_ток, ROW(Y4)) = "", "", INDEX(Расчетный_ток, ROW(Y4)))</f>
        <v/>
      </c>
      <c r="R6" s="119" t="str" cm="1">
        <f t="array" ref="R6">IF(INDEX(Наименование_потребителя, ROW(Z4)) = "", "", INDEX(Наименование_потребителя, ROW(Z4)))</f>
        <v>ГРЩ</v>
      </c>
      <c r="S6" s="119" t="str" cm="1">
        <f t="array" ref="S6">IF(INDEX(Условное_обозначение, ROW(AA4)) = "", "", INDEX(Условное_обозначение, ROW(AA4)))</f>
        <v/>
      </c>
    </row>
    <row r="7" spans="1:19" x14ac:dyDescent="0.3">
      <c r="A7" s="119" t="str" cm="1">
        <f t="array" ref="A7">IF(INDEX(Вводной_щит, ROW(C5)) = "", "", INDEX(Вводной_щит, ROW(C5)))</f>
        <v>АВР 1</v>
      </c>
      <c r="B7" s="119" t="str" cm="1">
        <f t="array" ref="B7">IF(INDEX(Номер, ROW(F5)) = "", "", INDEX(Номер, ROW(F5)))</f>
        <v>Ввод</v>
      </c>
      <c r="C7" s="119" t="str" cm="1">
        <f t="array" ref="C7">IF(INDEX(Номер_по_плану, ROW(H5)) = "", "", INDEX(Номер_по_плану, ROW(H5)))</f>
        <v/>
      </c>
      <c r="D7" s="119" t="str" cm="1">
        <f t="array" ref="D7">IF(INDEX(Тип, ROW(I5)) = "", "", INDEX(Тип, ROW(I5)))</f>
        <v/>
      </c>
      <c r="E7" s="119" t="str" cm="1">
        <f t="array" ref="E7">IF(INDEX(Автомат, ROW(J5)) = "", "", INDEX(Автомат, ROW(J5)))</f>
        <v/>
      </c>
      <c r="F7" s="119" t="str" cm="1">
        <f t="array" ref="F7">IF(INDEX(Производитель, ROW(K5)) = "", "", INDEX(Производитель, ROW(K5)))</f>
        <v/>
      </c>
      <c r="G7" s="119" t="str" cm="1">
        <f t="array" ref="G7">IF(INDEX(Номинал, ROW(L5)) = "", "", INDEX(Номинал, ROW(L5)))</f>
        <v/>
      </c>
      <c r="H7" s="119" t="str" cm="1">
        <f t="array" ref="H7">IF(INDEX(Тип_УЗО, ROW(M5)) = "", "", INDEX(Тип_УЗО, ROW(M5)))</f>
        <v/>
      </c>
      <c r="I7" s="119" t="str" cm="1">
        <f t="array" ref="I7">IF(INDEX(Ток_утечки_УЗО, ROW(N5)) = "", "", INDEX(Ток_утечки_УЗО, ROW(N5)))</f>
        <v/>
      </c>
      <c r="J7" s="119" t="str" cm="1">
        <f t="array" ref="J7">IF(INDEX(Марка_кабеля, ROW(O5)) = "", "", INDEX(Марка_кабеля, ROW(O5)))</f>
        <v/>
      </c>
      <c r="K7" s="119" t="str" cm="1">
        <f t="array" ref="K7">IF(INDEX(Сечение, ROW(P5)) = "", "", INDEX(Сечение, ROW(P5)))</f>
        <v/>
      </c>
      <c r="L7" s="119" t="str" cm="1">
        <f t="array" ref="L7">IF(INDEX(Длина_кабеля, ROW(Q5)) = "", "", INDEX(Длина_кабеля, ROW(Q5)))</f>
        <v/>
      </c>
      <c r="M7" s="119" t="str" cm="1">
        <f t="array" ref="M7">IF(INDEX(Фаза, ROW(R5)) = "", "", INDEX(Фаза, ROW(R5)))</f>
        <v/>
      </c>
      <c r="N7" s="119" t="str" cm="1">
        <f t="array" ref="N7">IF(INDEX(РЕ, ROW(S5)) = "", "", INDEX(РЕ, ROW(S5)))</f>
        <v/>
      </c>
      <c r="O7" s="119" t="str" cm="1">
        <f t="array" ref="O7">IF(INDEX(Класс, ROW(V5)) = "", "", INDEX(Класс, ROW(V5)))</f>
        <v/>
      </c>
      <c r="P7" s="119" t="str" cm="1">
        <f t="array" ref="P7">IF(INDEX(Установленная_мощность, ROW(X5)) = "", "", INDEX(Установленная_мощность, ROW(X5)))</f>
        <v/>
      </c>
      <c r="Q7" s="119" t="str" cm="1">
        <f t="array" ref="Q7">IF(INDEX(Расчетный_ток, ROW(Y5)) = "", "", INDEX(Расчетный_ток, ROW(Y5)))</f>
        <v/>
      </c>
      <c r="R7" s="119" t="str" cm="1">
        <f t="array" ref="R7">IF(INDEX(Наименование_потребителя, ROW(Z5)) = "", "", INDEX(Наименование_потребителя, ROW(Z5)))</f>
        <v/>
      </c>
      <c r="S7" s="119" t="str" cm="1">
        <f t="array" ref="S7">IF(INDEX(Условное_обозначение, ROW(AA5)) = "", "", INDEX(Условное_обозначение, ROW(AA5)))</f>
        <v/>
      </c>
    </row>
    <row r="8" spans="1:19" x14ac:dyDescent="0.3">
      <c r="A8" s="119" t="str" cm="1">
        <f t="array" ref="A8">IF(INDEX(Вводной_щит, ROW(C6)) = "", "", INDEX(Вводной_щит, ROW(C6)))</f>
        <v>АВР 1</v>
      </c>
      <c r="B8" s="119" cm="1">
        <f t="array" ref="B8">IF(INDEX(Номер, ROW(F6)) = "", "", INDEX(Номер, ROW(F6)))</f>
        <v>1</v>
      </c>
      <c r="C8" s="119" t="str" cm="1">
        <f t="array" ref="C8">IF(INDEX(Номер_по_плану, ROW(H6)) = "", "", INDEX(Номер_по_плану, ROW(H6)))</f>
        <v>2</v>
      </c>
      <c r="D8" s="119" t="str" cm="1">
        <f t="array" ref="D8">IF(INDEX(Тип, ROW(I6)) = "", "", INDEX(Тип, ROW(I6)))</f>
        <v>QF</v>
      </c>
      <c r="E8" s="119" t="str" cm="1">
        <f t="array" ref="E8">IF(INDEX(Автомат, ROW(J6)) = "", "", INDEX(Автомат, ROW(J6)))</f>
        <v xml:space="preserve">S 203 </v>
      </c>
      <c r="F8" s="119" t="str" cm="1">
        <f t="array" ref="F8">IF(INDEX(Производитель, ROW(K6)) = "", "", INDEX(Производитель, ROW(K6)))</f>
        <v>ABB</v>
      </c>
      <c r="G8" s="119" cm="1">
        <f t="array" ref="G8">IF(INDEX(Номинал, ROW(L6)) = "", "", INDEX(Номинал, ROW(L6)))</f>
        <v>4</v>
      </c>
      <c r="H8" s="119" t="str" cm="1">
        <f t="array" ref="H8">IF(INDEX(Тип_УЗО, ROW(M6)) = "", "", INDEX(Тип_УЗО, ROW(M6)))</f>
        <v/>
      </c>
      <c r="I8" s="119" t="str" cm="1">
        <f t="array" ref="I8">IF(INDEX(Ток_утечки_УЗО, ROW(N6)) = "", "", INDEX(Ток_утечки_УЗО, ROW(N6)))</f>
        <v/>
      </c>
      <c r="J8" s="119" t="str" cm="1">
        <f t="array" ref="J8">IF(INDEX(Марка_кабеля, ROW(O6)) = "", "", INDEX(Марка_кабеля, ROW(O6)))</f>
        <v>NYM</v>
      </c>
      <c r="K8" s="119" t="str" cm="1">
        <f t="array" ref="K8">IF(INDEX(Сечение, ROW(P6)) = "", "", INDEX(Сечение, ROW(P6)))</f>
        <v>5x4</v>
      </c>
      <c r="L8" s="119" t="str" cm="1">
        <f t="array" ref="L8">IF(INDEX(Длина_кабеля, ROW(Q6)) = "", "", INDEX(Длина_кабеля, ROW(Q6)))</f>
        <v>10</v>
      </c>
      <c r="M8" s="119" t="str" cm="1">
        <f t="array" ref="M8">IF(INDEX(Фаза, ROW(R6)) = "", "", INDEX(Фаза, ROW(R6)))</f>
        <v>1,2,3</v>
      </c>
      <c r="N8" s="119" cm="1">
        <f t="array" ref="N8">IF(INDEX(РЕ, ROW(S6)) = "", "", INDEX(РЕ, ROW(S6)))</f>
        <v>4</v>
      </c>
      <c r="O8" s="119" t="str" cm="1">
        <f t="array" ref="O8">IF(INDEX(Класс, ROW(V6)) = "", "", INDEX(Класс, ROW(V6)))</f>
        <v/>
      </c>
      <c r="P8" s="119" t="str" cm="1">
        <f t="array" ref="P8">IF(INDEX(Установленная_мощность, ROW(X6)) = "", "", INDEX(Установленная_мощность, ROW(X6)))</f>
        <v/>
      </c>
      <c r="Q8" s="119" t="str" cm="1">
        <f t="array" ref="Q8">IF(INDEX(Расчетный_ток, ROW(Y6)) = "", "", INDEX(Расчетный_ток, ROW(Y6)))</f>
        <v/>
      </c>
      <c r="R8" s="119" t="str" cm="1">
        <f t="array" ref="R8">IF(INDEX(Наименование_потребителя, ROW(Z6)) = "", "", INDEX(Наименование_потребителя, ROW(Z6)))</f>
        <v>ЩСК 2-1 ресепшн</v>
      </c>
      <c r="S8" s="119" t="str" cm="1">
        <f t="array" ref="S8">IF(INDEX(Условное_обозначение, ROW(AA6)) = "", "", INDEX(Условное_обозначение, ROW(AA6)))</f>
        <v>2</v>
      </c>
    </row>
    <row r="9" spans="1:19" x14ac:dyDescent="0.3">
      <c r="A9" s="119" t="str" cm="1">
        <f t="array" ref="A9">IF(INDEX(Вводной_щит, ROW(C7)) = "", "", INDEX(Вводной_щит, ROW(C7)))</f>
        <v>АВР 1</v>
      </c>
      <c r="B9" s="119" cm="1">
        <f t="array" ref="B9">IF(INDEX(Номер, ROW(F7)) = "", "", INDEX(Номер, ROW(F7)))</f>
        <v>2</v>
      </c>
      <c r="C9" s="119" t="str" cm="1">
        <f t="array" ref="C9">IF(INDEX(Номер_по_плану, ROW(H7)) = "", "", INDEX(Номер_по_плану, ROW(H7)))</f>
        <v>1</v>
      </c>
      <c r="D9" s="119" t="str" cm="1">
        <f t="array" ref="D9">IF(INDEX(Тип, ROW(I7)) = "", "", INDEX(Тип, ROW(I7)))</f>
        <v>QF</v>
      </c>
      <c r="E9" s="119" t="str" cm="1">
        <f t="array" ref="E9">IF(INDEX(Автомат, ROW(J7)) = "", "", INDEX(Автомат, ROW(J7)))</f>
        <v>SH 203 L</v>
      </c>
      <c r="F9" s="119" t="str" cm="1">
        <f t="array" ref="F9">IF(INDEX(Производитель, ROW(K7)) = "", "", INDEX(Производитель, ROW(K7)))</f>
        <v>ABB</v>
      </c>
      <c r="G9" s="119" t="str" cm="1">
        <f t="array" ref="G9">IF(INDEX(Номинал, ROW(L7)) = "", "", INDEX(Номинал, ROW(L7)))</f>
        <v/>
      </c>
      <c r="H9" s="119" t="str" cm="1">
        <f t="array" ref="H9">IF(INDEX(Тип_УЗО, ROW(M7)) = "", "", INDEX(Тип_УЗО, ROW(M7)))</f>
        <v/>
      </c>
      <c r="I9" s="119" t="str" cm="1">
        <f t="array" ref="I9">IF(INDEX(Ток_утечки_УЗО, ROW(N7)) = "", "", INDEX(Ток_утечки_УЗО, ROW(N7)))</f>
        <v/>
      </c>
      <c r="J9" s="119" t="str" cm="1">
        <f t="array" ref="J9">IF(INDEX(Марка_кабеля, ROW(O7)) = "", "", INDEX(Марка_кабеля, ROW(O7)))</f>
        <v>ВВГнг(А)-LS</v>
      </c>
      <c r="K9" s="119" t="str" cm="1">
        <f t="array" ref="K9">IF(INDEX(Сечение, ROW(P7)) = "", "", INDEX(Сечение, ROW(P7)))</f>
        <v>5x4</v>
      </c>
      <c r="L9" s="119" t="str" cm="1">
        <f t="array" ref="L9">IF(INDEX(Длина_кабеля, ROW(Q7)) = "", "", INDEX(Длина_кабеля, ROW(Q7)))</f>
        <v>20</v>
      </c>
      <c r="M9" s="119" t="str" cm="1">
        <f t="array" ref="M9">IF(INDEX(Фаза, ROW(R7)) = "", "", INDEX(Фаза, ROW(R7)))</f>
        <v>1,2,3</v>
      </c>
      <c r="N9" s="119" cm="1">
        <f t="array" ref="N9">IF(INDEX(РЕ, ROW(S7)) = "", "", INDEX(РЕ, ROW(S7)))</f>
        <v>4</v>
      </c>
      <c r="O9" s="119" t="str" cm="1">
        <f t="array" ref="O9">IF(INDEX(Класс, ROW(V7)) = "", "", INDEX(Класс, ROW(V7)))</f>
        <v>С</v>
      </c>
      <c r="P9" s="119" t="str" cm="1">
        <f t="array" ref="P9">IF(INDEX(Установленная_мощность, ROW(X7)) = "", "", INDEX(Установленная_мощность, ROW(X7)))</f>
        <v/>
      </c>
      <c r="Q9" s="119" t="str" cm="1">
        <f t="array" ref="Q9">IF(INDEX(Расчетный_ток, ROW(Y7)) = "", "", INDEX(Расчетный_ток, ROW(Y7)))</f>
        <v/>
      </c>
      <c r="R9" s="119" t="str" cm="1">
        <f t="array" ref="R9">IF(INDEX(Наименование_потребителя, ROW(Z7)) = "", "", INDEX(Наименование_потребителя, ROW(Z7)))</f>
        <v>рем. Зона ЩК 1-2</v>
      </c>
      <c r="S9" s="119" t="str" cm="1">
        <f t="array" ref="S9">IF(INDEX(Условное_обозначение, ROW(AA7)) = "", "", INDEX(Условное_обозначение, ROW(AA7)))</f>
        <v>2</v>
      </c>
    </row>
    <row r="10" spans="1:19" x14ac:dyDescent="0.3">
      <c r="A10" s="119" t="str" cm="1">
        <f t="array" ref="A10">IF(INDEX(Вводной_щит, ROW(C8)) = "", "", INDEX(Вводной_щит, ROW(C8)))</f>
        <v>АВР 1</v>
      </c>
      <c r="B10" s="119" cm="1">
        <f t="array" ref="B10">IF(INDEX(Номер, ROW(F8)) = "", "", INDEX(Номер, ROW(F8)))</f>
        <v>3</v>
      </c>
      <c r="C10" s="119" t="str" cm="1">
        <f t="array" ref="C10">IF(INDEX(Номер_по_плану, ROW(H8)) = "", "", INDEX(Номер_по_плану, ROW(H8)))</f>
        <v>4</v>
      </c>
      <c r="D10" s="119" t="str" cm="1">
        <f t="array" ref="D10">IF(INDEX(Тип, ROW(I8)) = "", "", INDEX(Тип, ROW(I8)))</f>
        <v>QF</v>
      </c>
      <c r="E10" s="119" t="str" cm="1">
        <f t="array" ref="E10">IF(INDEX(Автомат, ROW(J8)) = "", "", INDEX(Автомат, ROW(J8)))</f>
        <v xml:space="preserve">S 203 </v>
      </c>
      <c r="F10" s="119" t="str" cm="1">
        <f t="array" ref="F10">IF(INDEX(Производитель, ROW(K8)) = "", "", INDEX(Производитель, ROW(K8)))</f>
        <v>ABB</v>
      </c>
      <c r="G10" s="119" t="str" cm="1">
        <f t="array" ref="G10">IF(INDEX(Номинал, ROW(L8)) = "", "", INDEX(Номинал, ROW(L8)))</f>
        <v/>
      </c>
      <c r="H10" s="119" t="str" cm="1">
        <f t="array" ref="H10">IF(INDEX(Тип_УЗО, ROW(M8)) = "", "", INDEX(Тип_УЗО, ROW(M8)))</f>
        <v/>
      </c>
      <c r="I10" s="119" t="str" cm="1">
        <f t="array" ref="I10">IF(INDEX(Ток_утечки_УЗО, ROW(N8)) = "", "", INDEX(Ток_утечки_УЗО, ROW(N8)))</f>
        <v/>
      </c>
      <c r="J10" s="119" t="str" cm="1">
        <f t="array" ref="J10">IF(INDEX(Марка_кабеля, ROW(O8)) = "", "", INDEX(Марка_кабеля, ROW(O8)))</f>
        <v>NYM</v>
      </c>
      <c r="K10" s="119" t="str" cm="1">
        <f t="array" ref="K10">IF(INDEX(Сечение, ROW(P8)) = "", "", INDEX(Сечение, ROW(P8)))</f>
        <v>5x4</v>
      </c>
      <c r="L10" s="119" t="str" cm="1">
        <f t="array" ref="L10">IF(INDEX(Длина_кабеля, ROW(Q8)) = "", "", INDEX(Длина_кабеля, ROW(Q8)))</f>
        <v>21</v>
      </c>
      <c r="M10" s="119" t="str" cm="1">
        <f t="array" ref="M10">IF(INDEX(Фаза, ROW(R8)) = "", "", INDEX(Фаза, ROW(R8)))</f>
        <v>1,2,3</v>
      </c>
      <c r="N10" s="119" cm="1">
        <f t="array" ref="N10">IF(INDEX(РЕ, ROW(S8)) = "", "", INDEX(РЕ, ROW(S8)))</f>
        <v>4</v>
      </c>
      <c r="O10" s="119" t="str" cm="1">
        <f t="array" ref="O10">IF(INDEX(Класс, ROW(V8)) = "", "", INDEX(Класс, ROW(V8)))</f>
        <v/>
      </c>
      <c r="P10" s="119" t="str" cm="1">
        <f t="array" ref="P10">IF(INDEX(Установленная_мощность, ROW(X8)) = "", "", INDEX(Установленная_мощность, ROW(X8)))</f>
        <v/>
      </c>
      <c r="Q10" s="119" t="str" cm="1">
        <f t="array" ref="Q10">IF(INDEX(Расчетный_ток, ROW(Y8)) = "", "", INDEX(Расчетный_ток, ROW(Y8)))</f>
        <v/>
      </c>
      <c r="R10" s="119" t="str" cm="1">
        <f t="array" ref="R10">IF(INDEX(Наименование_потребителя, ROW(Z8)) = "", "", INDEX(Наименование_потребителя, ROW(Z8)))</f>
        <v>ЩСК2- (ЩКР кафе)</v>
      </c>
      <c r="S10" s="119" t="str" cm="1">
        <f t="array" ref="S10">IF(INDEX(Условное_обозначение, ROW(AA8)) = "", "", INDEX(Условное_обозначение, ROW(AA8)))</f>
        <v>2</v>
      </c>
    </row>
    <row r="11" spans="1:19" x14ac:dyDescent="0.3">
      <c r="A11" s="119" t="str" cm="1">
        <f t="array" ref="A11">IF(INDEX(Вводной_щит, ROW(C9)) = "", "", INDEX(Вводной_щит, ROW(C9)))</f>
        <v>АВР 1</v>
      </c>
      <c r="B11" s="119" cm="1">
        <f t="array" ref="B11">IF(INDEX(Номер, ROW(F9)) = "", "", INDEX(Номер, ROW(F9)))</f>
        <v>4</v>
      </c>
      <c r="C11" s="119" t="str" cm="1">
        <f t="array" ref="C11">IF(INDEX(Номер_по_плану, ROW(H9)) = "", "", INDEX(Номер_по_плану, ROW(H9)))</f>
        <v>6</v>
      </c>
      <c r="D11" s="119" t="str" cm="1">
        <f t="array" ref="D11">IF(INDEX(Тип, ROW(I9)) = "", "", INDEX(Тип, ROW(I9)))</f>
        <v>QF</v>
      </c>
      <c r="E11" s="119" t="str" cm="1">
        <f t="array" ref="E11">IF(INDEX(Автомат, ROW(J9)) = "", "", INDEX(Автомат, ROW(J9)))</f>
        <v xml:space="preserve"> T1c T160</v>
      </c>
      <c r="F11" s="119" t="str" cm="1">
        <f t="array" ref="F11">IF(INDEX(Производитель, ROW(K9)) = "", "", INDEX(Производитель, ROW(K9)))</f>
        <v>ABB Tmax</v>
      </c>
      <c r="G11" s="119" t="str" cm="1">
        <f t="array" ref="G11">IF(INDEX(Номинал, ROW(L9)) = "", "", INDEX(Номинал, ROW(L9)))</f>
        <v>100</v>
      </c>
      <c r="H11" s="119" t="str" cm="1">
        <f t="array" ref="H11">IF(INDEX(Тип_УЗО, ROW(M9)) = "", "", INDEX(Тип_УЗО, ROW(M9)))</f>
        <v/>
      </c>
      <c r="I11" s="119" t="str" cm="1">
        <f t="array" ref="I11">IF(INDEX(Ток_утечки_УЗО, ROW(N9)) = "", "", INDEX(Ток_утечки_УЗО, ROW(N9)))</f>
        <v/>
      </c>
      <c r="J11" s="119" t="str" cm="1">
        <f t="array" ref="J11">IF(INDEX(Марка_кабеля, ROW(O9)) = "", "", INDEX(Марка_кабеля, ROW(O9)))</f>
        <v>NYM</v>
      </c>
      <c r="K11" s="119" t="str" cm="1">
        <f t="array" ref="K11">IF(INDEX(Сечение, ROW(P9)) = "", "", INDEX(Сечение, ROW(P9)))</f>
        <v>5x25</v>
      </c>
      <c r="L11" s="119" t="str" cm="1">
        <f t="array" ref="L11">IF(INDEX(Длина_кабеля, ROW(Q9)) = "", "", INDEX(Длина_кабеля, ROW(Q9)))</f>
        <v>22</v>
      </c>
      <c r="M11" s="119" t="str" cm="1">
        <f t="array" ref="M11">IF(INDEX(Фаза, ROW(R9)) = "", "", INDEX(Фаза, ROW(R9)))</f>
        <v>1,2,3</v>
      </c>
      <c r="N11" s="119" cm="1">
        <f t="array" ref="N11">IF(INDEX(РЕ, ROW(S9)) = "", "", INDEX(РЕ, ROW(S9)))</f>
        <v>4</v>
      </c>
      <c r="O11" s="119" t="str" cm="1">
        <f t="array" ref="O11">IF(INDEX(Класс, ROW(V9)) = "", "", INDEX(Класс, ROW(V9)))</f>
        <v>С</v>
      </c>
      <c r="P11" s="119" t="str" cm="1">
        <f t="array" ref="P11">IF(INDEX(Установленная_мощность, ROW(X9)) = "", "", INDEX(Установленная_мощность, ROW(X9)))</f>
        <v/>
      </c>
      <c r="Q11" s="119" t="str" cm="1">
        <f t="array" ref="Q11">IF(INDEX(Расчетный_ток, ROW(Y9)) = "", "", INDEX(Расчетный_ток, ROW(Y9)))</f>
        <v/>
      </c>
      <c r="R11" s="119" t="str" cm="1">
        <f t="array" ref="R11">IF(INDEX(Наименование_потребителя, ROW(Z9)) = "", "", INDEX(Наименование_потребителя, ROW(Z9)))</f>
        <v>ЩСК2-2 (ЩОА)</v>
      </c>
      <c r="S11" s="119" t="str" cm="1">
        <f t="array" ref="S11">IF(INDEX(Условное_обозначение, ROW(AA9)) = "", "", INDEX(Условное_обозначение, ROW(AA9)))</f>
        <v>2</v>
      </c>
    </row>
    <row r="12" spans="1:19" x14ac:dyDescent="0.3">
      <c r="A12" s="119" t="str" cm="1">
        <f t="array" ref="A12">IF(INDEX(Вводной_щит, ROW(C10)) = "", "", INDEX(Вводной_щит, ROW(C10)))</f>
        <v>АВР 1</v>
      </c>
      <c r="B12" s="119" cm="1">
        <f t="array" ref="B12">IF(INDEX(Номер, ROW(F10)) = "", "", INDEX(Номер, ROW(F10)))</f>
        <v>5</v>
      </c>
      <c r="C12" s="119" t="str" cm="1">
        <f t="array" ref="C12">IF(INDEX(Номер_по_плану, ROW(H10)) = "", "", INDEX(Номер_по_плану, ROW(H10)))</f>
        <v>7</v>
      </c>
      <c r="D12" s="119" t="str" cm="1">
        <f t="array" ref="D12">IF(INDEX(Тип, ROW(I10)) = "", "", INDEX(Тип, ROW(I10)))</f>
        <v>QF</v>
      </c>
      <c r="E12" s="119" t="str" cm="1">
        <f t="array" ref="E12">IF(INDEX(Автомат, ROW(J10)) = "", "", INDEX(Автомат, ROW(J10)))</f>
        <v xml:space="preserve">S 203 </v>
      </c>
      <c r="F12" s="119" t="str" cm="1">
        <f t="array" ref="F12">IF(INDEX(Производитель, ROW(K10)) = "", "", INDEX(Производитель, ROW(K10)))</f>
        <v>ABB</v>
      </c>
      <c r="G12" s="119" t="str" cm="1">
        <f t="array" ref="G12">IF(INDEX(Номинал, ROW(L10)) = "", "", INDEX(Номинал, ROW(L10)))</f>
        <v>25</v>
      </c>
      <c r="H12" s="119" t="str" cm="1">
        <f t="array" ref="H12">IF(INDEX(Тип_УЗО, ROW(M10)) = "", "", INDEX(Тип_УЗО, ROW(M10)))</f>
        <v/>
      </c>
      <c r="I12" s="119" t="str" cm="1">
        <f t="array" ref="I12">IF(INDEX(Ток_утечки_УЗО, ROW(N10)) = "", "", INDEX(Ток_утечки_УЗО, ROW(N10)))</f>
        <v/>
      </c>
      <c r="J12" s="119" t="str" cm="1">
        <f t="array" ref="J12">IF(INDEX(Марка_кабеля, ROW(O10)) = "", "", INDEX(Марка_кабеля, ROW(O10)))</f>
        <v>NYM</v>
      </c>
      <c r="K12" s="119" t="str" cm="1">
        <f t="array" ref="K12">IF(INDEX(Сечение, ROW(P10)) = "", "", INDEX(Сечение, ROW(P10)))</f>
        <v>5х2,5</v>
      </c>
      <c r="L12" s="119" t="str" cm="1">
        <f t="array" ref="L12">IF(INDEX(Длина_кабеля, ROW(Q10)) = "", "", INDEX(Длина_кабеля, ROW(Q10)))</f>
        <v>23</v>
      </c>
      <c r="M12" s="119" t="str" cm="1">
        <f t="array" ref="M12">IF(INDEX(Фаза, ROW(R10)) = "", "", INDEX(Фаза, ROW(R10)))</f>
        <v>1,2,3</v>
      </c>
      <c r="N12" s="119" cm="1">
        <f t="array" ref="N12">IF(INDEX(РЕ, ROW(S10)) = "", "", INDEX(РЕ, ROW(S10)))</f>
        <v>4</v>
      </c>
      <c r="O12" s="119" t="str" cm="1">
        <f t="array" ref="O12">IF(INDEX(Класс, ROW(V10)) = "", "", INDEX(Класс, ROW(V10)))</f>
        <v>С</v>
      </c>
      <c r="P12" s="119" t="str" cm="1">
        <f t="array" ref="P12">IF(INDEX(Установленная_мощность, ROW(X10)) = "", "", INDEX(Установленная_мощность, ROW(X10)))</f>
        <v/>
      </c>
      <c r="Q12" s="119" t="str" cm="1">
        <f t="array" ref="Q12">IF(INDEX(Расчетный_ток, ROW(Y10)) = "", "", INDEX(Расчетный_ток, ROW(Y10)))</f>
        <v/>
      </c>
      <c r="R12" s="119" t="str" cm="1">
        <f t="array" ref="R12">IF(INDEX(Наименование_потребителя, ROW(Z10)) = "", "", INDEX(Наименование_потребителя, ROW(Z10)))</f>
        <v>ЩОА 1-1</v>
      </c>
      <c r="S12" s="119" t="str" cm="1">
        <f t="array" ref="S12">IF(INDEX(Условное_обозначение, ROW(AA10)) = "", "", INDEX(Условное_обозначение, ROW(AA10)))</f>
        <v>2</v>
      </c>
    </row>
    <row r="13" spans="1:19" x14ac:dyDescent="0.3">
      <c r="A13" s="119" t="str" cm="1">
        <f t="array" ref="A13">IF(INDEX(Вводной_щит, ROW(C11)) = "", "", INDEX(Вводной_щит, ROW(C11)))</f>
        <v>АВР 1</v>
      </c>
      <c r="B13" s="119" cm="1">
        <f t="array" ref="B13">IF(INDEX(Номер, ROW(F11)) = "", "", INDEX(Номер, ROW(F11)))</f>
        <v>6</v>
      </c>
      <c r="C13" s="119" t="str" cm="1">
        <f t="array" ref="C13">IF(INDEX(Номер_по_плану, ROW(H11)) = "", "", INDEX(Номер_по_плану, ROW(H11)))</f>
        <v>10</v>
      </c>
      <c r="D13" s="119" t="str" cm="1">
        <f t="array" ref="D13">IF(INDEX(Тип, ROW(I11)) = "", "", INDEX(Тип, ROW(I11)))</f>
        <v>QF</v>
      </c>
      <c r="E13" s="119" t="str" cm="1">
        <f t="array" ref="E13">IF(INDEX(Автомат, ROW(J11)) = "", "", INDEX(Автомат, ROW(J11)))</f>
        <v>SH 203 L</v>
      </c>
      <c r="F13" s="119" t="str" cm="1">
        <f t="array" ref="F13">IF(INDEX(Производитель, ROW(K11)) = "", "", INDEX(Производитель, ROW(K11)))</f>
        <v>ABB</v>
      </c>
      <c r="G13" s="119" t="str" cm="1">
        <f t="array" ref="G13">IF(INDEX(Номинал, ROW(L11)) = "", "", INDEX(Номинал, ROW(L11)))</f>
        <v>20</v>
      </c>
      <c r="H13" s="119" t="str" cm="1">
        <f t="array" ref="H13">IF(INDEX(Тип_УЗО, ROW(M11)) = "", "", INDEX(Тип_УЗО, ROW(M11)))</f>
        <v/>
      </c>
      <c r="I13" s="119" t="str" cm="1">
        <f t="array" ref="I13">IF(INDEX(Ток_утечки_УЗО, ROW(N11)) = "", "", INDEX(Ток_утечки_УЗО, ROW(N11)))</f>
        <v/>
      </c>
      <c r="J13" s="119" t="str" cm="1">
        <f t="array" ref="J13">IF(INDEX(Марка_кабеля, ROW(O11)) = "", "", INDEX(Марка_кабеля, ROW(O11)))</f>
        <v>NYM</v>
      </c>
      <c r="K13" s="119" t="str" cm="1">
        <f t="array" ref="K13">IF(INDEX(Сечение, ROW(P11)) = "", "", INDEX(Сечение, ROW(P11)))</f>
        <v>5x6</v>
      </c>
      <c r="L13" s="119" t="str" cm="1">
        <f t="array" ref="L13">IF(INDEX(Длина_кабеля, ROW(Q11)) = "", "", INDEX(Длина_кабеля, ROW(Q11)))</f>
        <v>24</v>
      </c>
      <c r="M13" s="119" t="str" cm="1">
        <f t="array" ref="M13">IF(INDEX(Фаза, ROW(R11)) = "", "", INDEX(Фаза, ROW(R11)))</f>
        <v>1,2,3</v>
      </c>
      <c r="N13" s="119" cm="1">
        <f t="array" ref="N13">IF(INDEX(РЕ, ROW(S11)) = "", "", INDEX(РЕ, ROW(S11)))</f>
        <v>4</v>
      </c>
      <c r="O13" s="119" t="str" cm="1">
        <f t="array" ref="O13">IF(INDEX(Класс, ROW(V11)) = "", "", INDEX(Класс, ROW(V11)))</f>
        <v>С</v>
      </c>
      <c r="P13" s="119" t="str" cm="1">
        <f t="array" ref="P13">IF(INDEX(Установленная_мощность, ROW(X11)) = "", "", INDEX(Установленная_мощность, ROW(X11)))</f>
        <v/>
      </c>
      <c r="Q13" s="119" t="str" cm="1">
        <f t="array" ref="Q13">IF(INDEX(Расчетный_ток, ROW(Y11)) = "", "", INDEX(Расчетный_ток, ROW(Y11)))</f>
        <v/>
      </c>
      <c r="R13" s="119" t="str" cm="1">
        <f t="array" ref="R13">IF(INDEX(Наименование_потребителя, ROW(Z11)) = "", "", INDEX(Наименование_потребителя, ROW(Z11)))</f>
        <v>ЩОАп</v>
      </c>
      <c r="S13" s="119" t="str" cm="1">
        <f t="array" ref="S13">IF(INDEX(Условное_обозначение, ROW(AA11)) = "", "", INDEX(Условное_обозначение, ROW(AA11)))</f>
        <v>2</v>
      </c>
    </row>
    <row r="14" spans="1:19" x14ac:dyDescent="0.3">
      <c r="A14" s="119" t="str" cm="1">
        <f t="array" ref="A14">IF(INDEX(Вводной_щит, ROW(C12)) = "", "", INDEX(Вводной_щит, ROW(C12)))</f>
        <v>АВР 1</v>
      </c>
      <c r="B14" s="119" cm="1">
        <f t="array" ref="B14">IF(INDEX(Номер, ROW(F12)) = "", "", INDEX(Номер, ROW(F12)))</f>
        <v>7</v>
      </c>
      <c r="C14" s="119" t="str" cm="1">
        <f t="array" ref="C14">IF(INDEX(Номер_по_плану, ROW(H12)) = "", "", INDEX(Номер_по_плану, ROW(H12)))</f>
        <v>11</v>
      </c>
      <c r="D14" s="119" t="str" cm="1">
        <f t="array" ref="D14">IF(INDEX(Тип, ROW(I12)) = "", "", INDEX(Тип, ROW(I12)))</f>
        <v>QF</v>
      </c>
      <c r="E14" s="119" t="str" cm="1">
        <f t="array" ref="E14">IF(INDEX(Автомат, ROW(J12)) = "", "", INDEX(Автомат, ROW(J12)))</f>
        <v xml:space="preserve">S 203 </v>
      </c>
      <c r="F14" s="119" t="str" cm="1">
        <f t="array" ref="F14">IF(INDEX(Производитель, ROW(K12)) = "", "", INDEX(Производитель, ROW(K12)))</f>
        <v>ABB</v>
      </c>
      <c r="G14" s="119" t="str" cm="1">
        <f t="array" ref="G14">IF(INDEX(Номинал, ROW(L12)) = "", "", INDEX(Номинал, ROW(L12)))</f>
        <v>20</v>
      </c>
      <c r="H14" s="119" t="str" cm="1">
        <f t="array" ref="H14">IF(INDEX(Тип_УЗО, ROW(M12)) = "", "", INDEX(Тип_УЗО, ROW(M12)))</f>
        <v/>
      </c>
      <c r="I14" s="119" t="str" cm="1">
        <f t="array" ref="I14">IF(INDEX(Ток_утечки_УЗО, ROW(N12)) = "", "", INDEX(Ток_утечки_УЗО, ROW(N12)))</f>
        <v/>
      </c>
      <c r="J14" s="119" t="str" cm="1">
        <f t="array" ref="J14">IF(INDEX(Марка_кабеля, ROW(O12)) = "", "", INDEX(Марка_кабеля, ROW(O12)))</f>
        <v>NYM</v>
      </c>
      <c r="K14" s="119" t="str" cm="1">
        <f t="array" ref="K14">IF(INDEX(Сечение, ROW(P12)) = "", "", INDEX(Сечение, ROW(P12)))</f>
        <v>5х2,5</v>
      </c>
      <c r="L14" s="119" t="str" cm="1">
        <f t="array" ref="L14">IF(INDEX(Длина_кабеля, ROW(Q12)) = "", "", INDEX(Длина_кабеля, ROW(Q12)))</f>
        <v>25</v>
      </c>
      <c r="M14" s="119" t="str" cm="1">
        <f t="array" ref="M14">IF(INDEX(Фаза, ROW(R12)) = "", "", INDEX(Фаза, ROW(R12)))</f>
        <v>1,2,3</v>
      </c>
      <c r="N14" s="119" cm="1">
        <f t="array" ref="N14">IF(INDEX(РЕ, ROW(S12)) = "", "", INDEX(РЕ, ROW(S12)))</f>
        <v>4</v>
      </c>
      <c r="O14" s="119" t="str" cm="1">
        <f t="array" ref="O14">IF(INDEX(Класс, ROW(V12)) = "", "", INDEX(Класс, ROW(V12)))</f>
        <v>С</v>
      </c>
      <c r="P14" s="119" t="str" cm="1">
        <f t="array" ref="P14">IF(INDEX(Установленная_мощность, ROW(X12)) = "", "", INDEX(Установленная_мощность, ROW(X12)))</f>
        <v/>
      </c>
      <c r="Q14" s="119" t="str" cm="1">
        <f t="array" ref="Q14">IF(INDEX(Расчетный_ток, ROW(Y12)) = "", "", INDEX(Расчетный_ток, ROW(Y12)))</f>
        <v/>
      </c>
      <c r="R14" s="119" t="str" cm="1">
        <f t="array" ref="R14">IF(INDEX(Наименование_потребителя, ROW(Z12)) = "", "", INDEX(Наименование_потребителя, ROW(Z12)))</f>
        <v>ЩОА 1-2</v>
      </c>
      <c r="S14" s="119" t="str" cm="1">
        <f t="array" ref="S14">IF(INDEX(Условное_обозначение, ROW(AA12)) = "", "", INDEX(Условное_обозначение, ROW(AA12)))</f>
        <v>2</v>
      </c>
    </row>
    <row r="15" spans="1:19" x14ac:dyDescent="0.3">
      <c r="A15" s="119" t="str" cm="1">
        <f t="array" ref="A15">IF(INDEX(Вводной_щит, ROW(C13)) = "", "", INDEX(Вводной_щит, ROW(C13)))</f>
        <v>АВР 1</v>
      </c>
      <c r="B15" s="119" cm="1">
        <f t="array" ref="B15">IF(INDEX(Номер, ROW(F13)) = "", "", INDEX(Номер, ROW(F13)))</f>
        <v>8</v>
      </c>
      <c r="C15" s="119" t="str" cm="1">
        <f t="array" ref="C15">IF(INDEX(Номер_по_плану, ROW(H13)) = "", "", INDEX(Номер_по_плану, ROW(H13)))</f>
        <v>8</v>
      </c>
      <c r="D15" s="119" t="str" cm="1">
        <f t="array" ref="D15">IF(INDEX(Тип, ROW(I13)) = "", "", INDEX(Тип, ROW(I13)))</f>
        <v>QF</v>
      </c>
      <c r="E15" s="119" t="str" cm="1">
        <f t="array" ref="E15">IF(INDEX(Автомат, ROW(J13)) = "", "", INDEX(Автомат, ROW(J13)))</f>
        <v>SH 203 L</v>
      </c>
      <c r="F15" s="119" t="str" cm="1">
        <f t="array" ref="F15">IF(INDEX(Производитель, ROW(K13)) = "", "", INDEX(Производитель, ROW(K13)))</f>
        <v>ABB</v>
      </c>
      <c r="G15" s="119" t="str" cm="1">
        <f t="array" ref="G15">IF(INDEX(Номинал, ROW(L13)) = "", "", INDEX(Номинал, ROW(L13)))</f>
        <v>20</v>
      </c>
      <c r="H15" s="119" t="str" cm="1">
        <f t="array" ref="H15">IF(INDEX(Тип_УЗО, ROW(M13)) = "", "", INDEX(Тип_УЗО, ROW(M13)))</f>
        <v/>
      </c>
      <c r="I15" s="119" t="str" cm="1">
        <f t="array" ref="I15">IF(INDEX(Ток_утечки_УЗО, ROW(N13)) = "", "", INDEX(Ток_утечки_УЗО, ROW(N13)))</f>
        <v/>
      </c>
      <c r="J15" s="119" t="str" cm="1">
        <f t="array" ref="J15">IF(INDEX(Марка_кабеля, ROW(O13)) = "", "", INDEX(Марка_кабеля, ROW(O13)))</f>
        <v>NYM</v>
      </c>
      <c r="K15" s="119" t="str" cm="1">
        <f t="array" ref="K15">IF(INDEX(Сечение, ROW(P13)) = "", "", INDEX(Сечение, ROW(P13)))</f>
        <v>5х2,5</v>
      </c>
      <c r="L15" s="119" t="str" cm="1">
        <f t="array" ref="L15">IF(INDEX(Длина_кабеля, ROW(Q13)) = "", "", INDEX(Длина_кабеля, ROW(Q13)))</f>
        <v>26</v>
      </c>
      <c r="M15" s="119" t="str" cm="1">
        <f t="array" ref="M15">IF(INDEX(Фаза, ROW(R13)) = "", "", INDEX(Фаза, ROW(R13)))</f>
        <v>1,2,3</v>
      </c>
      <c r="N15" s="119" cm="1">
        <f t="array" ref="N15">IF(INDEX(РЕ, ROW(S13)) = "", "", INDEX(РЕ, ROW(S13)))</f>
        <v>4</v>
      </c>
      <c r="O15" s="119" t="str" cm="1">
        <f t="array" ref="O15">IF(INDEX(Класс, ROW(V13)) = "", "", INDEX(Класс, ROW(V13)))</f>
        <v>С</v>
      </c>
      <c r="P15" s="119" t="str" cm="1">
        <f t="array" ref="P15">IF(INDEX(Установленная_мощность, ROW(X13)) = "", "", INDEX(Установленная_мощность, ROW(X13)))</f>
        <v/>
      </c>
      <c r="Q15" s="119" t="str" cm="1">
        <f t="array" ref="Q15">IF(INDEX(Расчетный_ток, ROW(Y13)) = "", "", INDEX(Расчетный_ток, ROW(Y13)))</f>
        <v/>
      </c>
      <c r="R15" s="119" t="str" cm="1">
        <f t="array" ref="R15">IF(INDEX(Наименование_потребителя, ROW(Z13)) = "", "", INDEX(Наименование_потребителя, ROW(Z13)))</f>
        <v>ЩОА 2-2</v>
      </c>
      <c r="S15" s="119" t="str" cm="1">
        <f t="array" ref="S15">IF(INDEX(Условное_обозначение, ROW(AA13)) = "", "", INDEX(Условное_обозначение, ROW(AA13)))</f>
        <v>2</v>
      </c>
    </row>
    <row r="16" spans="1:19" x14ac:dyDescent="0.3">
      <c r="A16" s="119" t="str" cm="1">
        <f t="array" ref="A16">IF(INDEX(Вводной_щит, ROW(C14)) = "", "", INDEX(Вводной_щит, ROW(C14)))</f>
        <v>АВР 1</v>
      </c>
      <c r="B16" s="119" cm="1">
        <f t="array" ref="B16">IF(INDEX(Номер, ROW(F14)) = "", "", INDEX(Номер, ROW(F14)))</f>
        <v>9</v>
      </c>
      <c r="C16" s="119" t="str" cm="1">
        <f t="array" ref="C16">IF(INDEX(Номер_по_плану, ROW(H14)) = "", "", INDEX(Номер_по_плану, ROW(H14)))</f>
        <v>9</v>
      </c>
      <c r="D16" s="119" t="str" cm="1">
        <f t="array" ref="D16">IF(INDEX(Тип, ROW(I14)) = "", "", INDEX(Тип, ROW(I14)))</f>
        <v>QF</v>
      </c>
      <c r="E16" s="119" t="str" cm="1">
        <f t="array" ref="E16">IF(INDEX(Автомат, ROW(J14)) = "", "", INDEX(Автомат, ROW(J14)))</f>
        <v>SH 203 L</v>
      </c>
      <c r="F16" s="119" t="str" cm="1">
        <f t="array" ref="F16">IF(INDEX(Производитель, ROW(K14)) = "", "", INDEX(Производитель, ROW(K14)))</f>
        <v>ABB</v>
      </c>
      <c r="G16" s="119" t="str" cm="1">
        <f t="array" ref="G16">IF(INDEX(Номинал, ROW(L14)) = "", "", INDEX(Номинал, ROW(L14)))</f>
        <v>16</v>
      </c>
      <c r="H16" s="119" t="str" cm="1">
        <f t="array" ref="H16">IF(INDEX(Тип_УЗО, ROW(M14)) = "", "", INDEX(Тип_УЗО, ROW(M14)))</f>
        <v/>
      </c>
      <c r="I16" s="119" t="str" cm="1">
        <f t="array" ref="I16">IF(INDEX(Ток_утечки_УЗО, ROW(N14)) = "", "", INDEX(Ток_утечки_УЗО, ROW(N14)))</f>
        <v/>
      </c>
      <c r="J16" s="119" t="str" cm="1">
        <f t="array" ref="J16">IF(INDEX(Марка_кабеля, ROW(O14)) = "", "", INDEX(Марка_кабеля, ROW(O14)))</f>
        <v>NYM</v>
      </c>
      <c r="K16" s="119" t="str" cm="1">
        <f t="array" ref="K16">IF(INDEX(Сечение, ROW(P14)) = "", "", INDEX(Сечение, ROW(P14)))</f>
        <v>5х2,5</v>
      </c>
      <c r="L16" s="119" t="str" cm="1">
        <f t="array" ref="L16">IF(INDEX(Длина_кабеля, ROW(Q14)) = "", "", INDEX(Длина_кабеля, ROW(Q14)))</f>
        <v>27</v>
      </c>
      <c r="M16" s="119" t="str" cm="1">
        <f t="array" ref="M16">IF(INDEX(Фаза, ROW(R14)) = "", "", INDEX(Фаза, ROW(R14)))</f>
        <v>1,2,3</v>
      </c>
      <c r="N16" s="119" cm="1">
        <f t="array" ref="N16">IF(INDEX(РЕ, ROW(S14)) = "", "", INDEX(РЕ, ROW(S14)))</f>
        <v>4</v>
      </c>
      <c r="O16" s="119" t="str" cm="1">
        <f t="array" ref="O16">IF(INDEX(Класс, ROW(V14)) = "", "", INDEX(Класс, ROW(V14)))</f>
        <v>С</v>
      </c>
      <c r="P16" s="119" t="str" cm="1">
        <f t="array" ref="P16">IF(INDEX(Установленная_мощность, ROW(X14)) = "", "", INDEX(Установленная_мощность, ROW(X14)))</f>
        <v/>
      </c>
      <c r="Q16" s="119" t="str" cm="1">
        <f t="array" ref="Q16">IF(INDEX(Расчетный_ток, ROW(Y14)) = "", "", INDEX(Расчетный_ток, ROW(Y14)))</f>
        <v/>
      </c>
      <c r="R16" s="119" t="str" cm="1">
        <f t="array" ref="R16">IF(INDEX(Наименование_потребителя, ROW(Z14)) = "", "", INDEX(Наименование_потребителя, ROW(Z14)))</f>
        <v>ЩОА 2-1</v>
      </c>
      <c r="S16" s="119" t="str" cm="1">
        <f t="array" ref="S16">IF(INDEX(Условное_обозначение, ROW(AA14)) = "", "", INDEX(Условное_обозначение, ROW(AA14)))</f>
        <v>2</v>
      </c>
    </row>
    <row r="17" spans="1:19" x14ac:dyDescent="0.3">
      <c r="A17" s="119" t="str" cm="1">
        <f t="array" ref="A17">IF(INDEX(Вводной_щит, ROW(C15)) = "", "", INDEX(Вводной_щит, ROW(C15)))</f>
        <v>АВР 1</v>
      </c>
      <c r="B17" s="119" cm="1">
        <f t="array" ref="B17">IF(INDEX(Номер, ROW(F15)) = "", "", INDEX(Номер, ROW(F15)))</f>
        <v>10</v>
      </c>
      <c r="C17" s="119" t="str" cm="1">
        <f t="array" ref="C17">IF(INDEX(Номер_по_плану, ROW(H15)) = "", "", INDEX(Номер_по_плану, ROW(H15)))</f>
        <v>10</v>
      </c>
      <c r="D17" s="119" t="str" cm="1">
        <f t="array" ref="D17">IF(INDEX(Тип, ROW(I15)) = "", "", INDEX(Тип, ROW(I15)))</f>
        <v>QF</v>
      </c>
      <c r="E17" s="119" t="str" cm="1">
        <f t="array" ref="E17">IF(INDEX(Автомат, ROW(J15)) = "", "", INDEX(Автомат, ROW(J15)))</f>
        <v xml:space="preserve"> T1c T160</v>
      </c>
      <c r="F17" s="119" t="str" cm="1">
        <f t="array" ref="F17">IF(INDEX(Производитель, ROW(K15)) = "", "", INDEX(Производитель, ROW(K15)))</f>
        <v>ABB Tmax</v>
      </c>
      <c r="G17" s="119" t="str" cm="1">
        <f t="array" ref="G17">IF(INDEX(Номинал, ROW(L15)) = "", "", INDEX(Номинал, ROW(L15)))</f>
        <v>63</v>
      </c>
      <c r="H17" s="119" t="str" cm="1">
        <f t="array" ref="H17">IF(INDEX(Тип_УЗО, ROW(M15)) = "", "", INDEX(Тип_УЗО, ROW(M15)))</f>
        <v/>
      </c>
      <c r="I17" s="119" t="str" cm="1">
        <f t="array" ref="I17">IF(INDEX(Ток_утечки_УЗО, ROW(N15)) = "", "", INDEX(Ток_утечки_УЗО, ROW(N15)))</f>
        <v/>
      </c>
      <c r="J17" s="119" t="str" cm="1">
        <f t="array" ref="J17">IF(INDEX(Марка_кабеля, ROW(O15)) = "", "", INDEX(Марка_кабеля, ROW(O15)))</f>
        <v>NYM</v>
      </c>
      <c r="K17" s="119" t="str" cm="1">
        <f t="array" ref="K17">IF(INDEX(Сечение, ROW(P15)) = "", "", INDEX(Сечение, ROW(P15)))</f>
        <v>5x10</v>
      </c>
      <c r="L17" s="119" t="str" cm="1">
        <f t="array" ref="L17">IF(INDEX(Длина_кабеля, ROW(Q15)) = "", "", INDEX(Длина_кабеля, ROW(Q15)))</f>
        <v>28</v>
      </c>
      <c r="M17" s="119" t="str" cm="1">
        <f t="array" ref="M17">IF(INDEX(Фаза, ROW(R15)) = "", "", INDEX(Фаза, ROW(R15)))</f>
        <v>1,2,3</v>
      </c>
      <c r="N17" s="119" cm="1">
        <f t="array" ref="N17">IF(INDEX(РЕ, ROW(S15)) = "", "", INDEX(РЕ, ROW(S15)))</f>
        <v>4</v>
      </c>
      <c r="O17" s="119" t="str" cm="1">
        <f t="array" ref="O17">IF(INDEX(Класс, ROW(V15)) = "", "", INDEX(Класс, ROW(V15)))</f>
        <v>С</v>
      </c>
      <c r="P17" s="119" t="str" cm="1">
        <f t="array" ref="P17">IF(INDEX(Установленная_мощность, ROW(X15)) = "", "", INDEX(Установленная_мощность, ROW(X15)))</f>
        <v/>
      </c>
      <c r="Q17" s="119" t="str" cm="1">
        <f t="array" ref="Q17">IF(INDEX(Расчетный_ток, ROW(Y15)) = "", "", INDEX(Расчетный_ток, ROW(Y15)))</f>
        <v/>
      </c>
      <c r="R17" s="119" t="str" cm="1">
        <f t="array" ref="R17">IF(INDEX(Наименование_потребителя, ROW(Z15)) = "", "", INDEX(Наименование_потребителя, ROW(Z15)))</f>
        <v>серверы к.230 (с1,2,3)</v>
      </c>
      <c r="S17" s="119" t="str" cm="1">
        <f t="array" ref="S17">IF(INDEX(Условное_обозначение, ROW(AA15)) = "", "", INDEX(Условное_обозначение, ROW(AA15)))</f>
        <v>2</v>
      </c>
    </row>
    <row r="18" spans="1:19" x14ac:dyDescent="0.3">
      <c r="A18" s="119" t="str" cm="1">
        <f t="array" ref="A18">IF(INDEX(Вводной_щит, ROW(C16)) = "", "", INDEX(Вводной_щит, ROW(C16)))</f>
        <v>АВР 1</v>
      </c>
      <c r="B18" s="119" cm="1">
        <f t="array" ref="B18">IF(INDEX(Номер, ROW(F16)) = "", "", INDEX(Номер, ROW(F16)))</f>
        <v>11</v>
      </c>
      <c r="C18" s="119" t="str" cm="1">
        <f t="array" ref="C18">IF(INDEX(Номер_по_плану, ROW(H16)) = "", "", INDEX(Номер_по_плану, ROW(H16)))</f>
        <v>11</v>
      </c>
      <c r="D18" s="119" t="str" cm="1">
        <f t="array" ref="D18">IF(INDEX(Тип, ROW(I16)) = "", "", INDEX(Тип, ROW(I16)))</f>
        <v>QF</v>
      </c>
      <c r="E18" s="119" t="str" cm="1">
        <f t="array" ref="E18">IF(INDEX(Автомат, ROW(J16)) = "", "", INDEX(Автомат, ROW(J16)))</f>
        <v xml:space="preserve"> T1c T160</v>
      </c>
      <c r="F18" s="119" t="str" cm="1">
        <f t="array" ref="F18">IF(INDEX(Производитель, ROW(K16)) = "", "", INDEX(Производитель, ROW(K16)))</f>
        <v>ABB Tmax</v>
      </c>
      <c r="G18" s="119" t="str" cm="1">
        <f t="array" ref="G18">IF(INDEX(Номинал, ROW(L16)) = "", "", INDEX(Номинал, ROW(L16)))</f>
        <v>25</v>
      </c>
      <c r="H18" s="119" t="str" cm="1">
        <f t="array" ref="H18">IF(INDEX(Тип_УЗО, ROW(M16)) = "", "", INDEX(Тип_УЗО, ROW(M16)))</f>
        <v/>
      </c>
      <c r="I18" s="119" t="str" cm="1">
        <f t="array" ref="I18">IF(INDEX(Ток_утечки_УЗО, ROW(N16)) = "", "", INDEX(Ток_утечки_УЗО, ROW(N16)))</f>
        <v/>
      </c>
      <c r="J18" s="119" t="str" cm="1">
        <f t="array" ref="J18">IF(INDEX(Марка_кабеля, ROW(O16)) = "", "", INDEX(Марка_кабеля, ROW(O16)))</f>
        <v>NYM</v>
      </c>
      <c r="K18" s="119" t="str" cm="1">
        <f t="array" ref="K18">IF(INDEX(Сечение, ROW(P16)) = "", "", INDEX(Сечение, ROW(P16)))</f>
        <v>5х16</v>
      </c>
      <c r="L18" s="119" t="str" cm="1">
        <f t="array" ref="L18">IF(INDEX(Длина_кабеля, ROW(Q16)) = "", "", INDEX(Длина_кабеля, ROW(Q16)))</f>
        <v>29</v>
      </c>
      <c r="M18" s="119" t="str" cm="1">
        <f t="array" ref="M18">IF(INDEX(Фаза, ROW(R16)) = "", "", INDEX(Фаза, ROW(R16)))</f>
        <v>1,2,3</v>
      </c>
      <c r="N18" s="119" cm="1">
        <f t="array" ref="N18">IF(INDEX(РЕ, ROW(S16)) = "", "", INDEX(РЕ, ROW(S16)))</f>
        <v>4</v>
      </c>
      <c r="O18" s="119" t="str" cm="1">
        <f t="array" ref="O18">IF(INDEX(Класс, ROW(V16)) = "", "", INDEX(Класс, ROW(V16)))</f>
        <v>С</v>
      </c>
      <c r="P18" s="119" t="str" cm="1">
        <f t="array" ref="P18">IF(INDEX(Установленная_мощность, ROW(X16)) = "", "", INDEX(Установленная_мощность, ROW(X16)))</f>
        <v/>
      </c>
      <c r="Q18" s="119" t="str" cm="1">
        <f t="array" ref="Q18">IF(INDEX(Расчетный_ток, ROW(Y16)) = "", "", INDEX(Расчетный_ток, ROW(Y16)))</f>
        <v/>
      </c>
      <c r="R18" s="119" t="str" cm="1">
        <f t="array" ref="R18">IF(INDEX(Наименование_потребителя, ROW(Z16)) = "", "", INDEX(Наименование_потребителя, ROW(Z16)))</f>
        <v>ЩОА 3-2</v>
      </c>
      <c r="S18" s="119" t="str" cm="1">
        <f t="array" ref="S18">IF(INDEX(Условное_обозначение, ROW(AA16)) = "", "", INDEX(Условное_обозначение, ROW(AA16)))</f>
        <v>2</v>
      </c>
    </row>
    <row r="19" spans="1:19" x14ac:dyDescent="0.3">
      <c r="A19" s="119" t="str" cm="1">
        <f t="array" ref="A19">IF(INDEX(Вводной_щит, ROW(C17)) = "", "", INDEX(Вводной_щит, ROW(C17)))</f>
        <v>АВР 1</v>
      </c>
      <c r="B19" s="119" cm="1">
        <f t="array" ref="B19">IF(INDEX(Номер, ROW(F17)) = "", "", INDEX(Номер, ROW(F17)))</f>
        <v>12</v>
      </c>
      <c r="C19" s="119" t="str" cm="1">
        <f t="array" ref="C19">IF(INDEX(Номер_по_плану, ROW(H17)) = "", "", INDEX(Номер_по_плану, ROW(H17)))</f>
        <v>12</v>
      </c>
      <c r="D19" s="119" t="str" cm="1">
        <f t="array" ref="D19">IF(INDEX(Тип, ROW(I17)) = "", "", INDEX(Тип, ROW(I17)))</f>
        <v>QF</v>
      </c>
      <c r="E19" s="119" t="str" cm="1">
        <f t="array" ref="E19">IF(INDEX(Автомат, ROW(J17)) = "", "", INDEX(Автомат, ROW(J17)))</f>
        <v xml:space="preserve"> T1c T160</v>
      </c>
      <c r="F19" s="119" t="str" cm="1">
        <f t="array" ref="F19">IF(INDEX(Производитель, ROW(K17)) = "", "", INDEX(Производитель, ROW(K17)))</f>
        <v>ABB Tmax</v>
      </c>
      <c r="G19" s="119" t="str" cm="1">
        <f t="array" ref="G19">IF(INDEX(Номинал, ROW(L17)) = "", "", INDEX(Номинал, ROW(L17)))</f>
        <v>25</v>
      </c>
      <c r="H19" s="119" t="str" cm="1">
        <f t="array" ref="H19">IF(INDEX(Тип_УЗО, ROW(M17)) = "", "", INDEX(Тип_УЗО, ROW(M17)))</f>
        <v/>
      </c>
      <c r="I19" s="119" t="str" cm="1">
        <f t="array" ref="I19">IF(INDEX(Ток_утечки_УЗО, ROW(N17)) = "", "", INDEX(Ток_утечки_УЗО, ROW(N17)))</f>
        <v/>
      </c>
      <c r="J19" s="119" t="str" cm="1">
        <f t="array" ref="J19">IF(INDEX(Марка_кабеля, ROW(O17)) = "", "", INDEX(Марка_кабеля, ROW(O17)))</f>
        <v>NYM</v>
      </c>
      <c r="K19" s="119" t="str" cm="1">
        <f t="array" ref="K19">IF(INDEX(Сечение, ROW(P17)) = "", "", INDEX(Сечение, ROW(P17)))</f>
        <v>5х16</v>
      </c>
      <c r="L19" s="119" t="str" cm="1">
        <f t="array" ref="L19">IF(INDEX(Длина_кабеля, ROW(Q17)) = "", "", INDEX(Длина_кабеля, ROW(Q17)))</f>
        <v>30</v>
      </c>
      <c r="M19" s="119" t="str" cm="1">
        <f t="array" ref="M19">IF(INDEX(Фаза, ROW(R17)) = "", "", INDEX(Фаза, ROW(R17)))</f>
        <v>1,2,3</v>
      </c>
      <c r="N19" s="119" cm="1">
        <f t="array" ref="N19">IF(INDEX(РЕ, ROW(S17)) = "", "", INDEX(РЕ, ROW(S17)))</f>
        <v>4</v>
      </c>
      <c r="O19" s="119" t="str" cm="1">
        <f t="array" ref="O19">IF(INDEX(Класс, ROW(V17)) = "", "", INDEX(Класс, ROW(V17)))</f>
        <v>С</v>
      </c>
      <c r="P19" s="119" t="str" cm="1">
        <f t="array" ref="P19">IF(INDEX(Установленная_мощность, ROW(X17)) = "", "", INDEX(Установленная_мощность, ROW(X17)))</f>
        <v/>
      </c>
      <c r="Q19" s="119" t="str" cm="1">
        <f t="array" ref="Q19">IF(INDEX(Расчетный_ток, ROW(Y17)) = "", "", INDEX(Расчетный_ток, ROW(Y17)))</f>
        <v/>
      </c>
      <c r="R19" s="119" t="str" cm="1">
        <f t="array" ref="R19">IF(INDEX(Наименование_потребителя, ROW(Z17)) = "", "", INDEX(Наименование_потребителя, ROW(Z17)))</f>
        <v>ЩОА 3-3</v>
      </c>
      <c r="S19" s="119" t="str" cm="1">
        <f t="array" ref="S19">IF(INDEX(Условное_обозначение, ROW(AA17)) = "", "", INDEX(Условное_обозначение, ROW(AA17)))</f>
        <v>2</v>
      </c>
    </row>
    <row r="20" spans="1:19" x14ac:dyDescent="0.3">
      <c r="A20" s="119" t="str" cm="1">
        <f t="array" ref="A20">IF(INDEX(Вводной_щит, ROW(C18)) = "", "", INDEX(Вводной_щит, ROW(C18)))</f>
        <v>АВР 1</v>
      </c>
      <c r="B20" s="119" cm="1">
        <f t="array" ref="B20">IF(INDEX(Номер, ROW(F18)) = "", "", INDEX(Номер, ROW(F18)))</f>
        <v>13</v>
      </c>
      <c r="C20" s="119" t="str" cm="1">
        <f t="array" ref="C20">IF(INDEX(Номер_по_плану, ROW(H18)) = "", "", INDEX(Номер_по_плану, ROW(H18)))</f>
        <v>13</v>
      </c>
      <c r="D20" s="119" t="str" cm="1">
        <f t="array" ref="D20">IF(INDEX(Тип, ROW(I18)) = "", "", INDEX(Тип, ROW(I18)))</f>
        <v>QF</v>
      </c>
      <c r="E20" s="119" t="str" cm="1">
        <f t="array" ref="E20">IF(INDEX(Автомат, ROW(J18)) = "", "", INDEX(Автомат, ROW(J18)))</f>
        <v xml:space="preserve"> T1c T160</v>
      </c>
      <c r="F20" s="119" t="str" cm="1">
        <f t="array" ref="F20">IF(INDEX(Производитель, ROW(K18)) = "", "", INDEX(Производитель, ROW(K18)))</f>
        <v>ABB Tmax</v>
      </c>
      <c r="G20" s="119" t="str" cm="1">
        <f t="array" ref="G20">IF(INDEX(Номинал, ROW(L18)) = "", "", INDEX(Номинал, ROW(L18)))</f>
        <v>25</v>
      </c>
      <c r="H20" s="119" t="str" cm="1">
        <f t="array" ref="H20">IF(INDEX(Тип_УЗО, ROW(M18)) = "", "", INDEX(Тип_УЗО, ROW(M18)))</f>
        <v/>
      </c>
      <c r="I20" s="119" t="str" cm="1">
        <f t="array" ref="I20">IF(INDEX(Ток_утечки_УЗО, ROW(N18)) = "", "", INDEX(Ток_утечки_УЗО, ROW(N18)))</f>
        <v/>
      </c>
      <c r="J20" s="119" t="str" cm="1">
        <f t="array" ref="J20">IF(INDEX(Марка_кабеля, ROW(O18)) = "", "", INDEX(Марка_кабеля, ROW(O18)))</f>
        <v>NYM</v>
      </c>
      <c r="K20" s="119" t="str" cm="1">
        <f t="array" ref="K20">IF(INDEX(Сечение, ROW(P18)) = "", "", INDEX(Сечение, ROW(P18)))</f>
        <v>5х16</v>
      </c>
      <c r="L20" s="119" t="str" cm="1">
        <f t="array" ref="L20">IF(INDEX(Длина_кабеля, ROW(Q18)) = "", "", INDEX(Длина_кабеля, ROW(Q18)))</f>
        <v>31</v>
      </c>
      <c r="M20" s="119" t="str" cm="1">
        <f t="array" ref="M20">IF(INDEX(Фаза, ROW(R18)) = "", "", INDEX(Фаза, ROW(R18)))</f>
        <v>1,2,3</v>
      </c>
      <c r="N20" s="119" cm="1">
        <f t="array" ref="N20">IF(INDEX(РЕ, ROW(S18)) = "", "", INDEX(РЕ, ROW(S18)))</f>
        <v>4</v>
      </c>
      <c r="O20" s="119" t="str" cm="1">
        <f t="array" ref="O20">IF(INDEX(Класс, ROW(V18)) = "", "", INDEX(Класс, ROW(V18)))</f>
        <v>С</v>
      </c>
      <c r="P20" s="119" t="str" cm="1">
        <f t="array" ref="P20">IF(INDEX(Установленная_мощность, ROW(X18)) = "", "", INDEX(Установленная_мощность, ROW(X18)))</f>
        <v/>
      </c>
      <c r="Q20" s="119" t="str" cm="1">
        <f t="array" ref="Q20">IF(INDEX(Расчетный_ток, ROW(Y18)) = "", "", INDEX(Расчетный_ток, ROW(Y18)))</f>
        <v/>
      </c>
      <c r="R20" s="119" t="str" cm="1">
        <f t="array" ref="R20">IF(INDEX(Наименование_потребителя, ROW(Z18)) = "", "", INDEX(Наименование_потребителя, ROW(Z18)))</f>
        <v>ЩОА 3-4</v>
      </c>
      <c r="S20" s="119" t="str" cm="1">
        <f t="array" ref="S20">IF(INDEX(Условное_обозначение, ROW(AA18)) = "", "", INDEX(Условное_обозначение, ROW(AA18)))</f>
        <v>2</v>
      </c>
    </row>
    <row r="21" spans="1:19" x14ac:dyDescent="0.3">
      <c r="A21" s="119" t="str" cm="1">
        <f t="array" ref="A21">IF(INDEX(Вводной_щит, ROW(C19)) = "", "", INDEX(Вводной_щит, ROW(C19)))</f>
        <v>АВР 1</v>
      </c>
      <c r="B21" s="119" cm="1">
        <f t="array" ref="B21">IF(INDEX(Номер, ROW(F19)) = "", "", INDEX(Номер, ROW(F19)))</f>
        <v>14</v>
      </c>
      <c r="C21" s="119" t="str" cm="1">
        <f t="array" ref="C21">IF(INDEX(Номер_по_плану, ROW(H19)) = "", "", INDEX(Номер_по_плану, ROW(H19)))</f>
        <v>14</v>
      </c>
      <c r="D21" s="119" t="str" cm="1">
        <f t="array" ref="D21">IF(INDEX(Тип, ROW(I19)) = "", "", INDEX(Тип, ROW(I19)))</f>
        <v>QF</v>
      </c>
      <c r="E21" s="119" t="str" cm="1">
        <f t="array" ref="E21">IF(INDEX(Автомат, ROW(J19)) = "", "", INDEX(Автомат, ROW(J19)))</f>
        <v>SH203L</v>
      </c>
      <c r="F21" s="119" t="str" cm="1">
        <f t="array" ref="F21">IF(INDEX(Производитель, ROW(K19)) = "", "", INDEX(Производитель, ROW(K19)))</f>
        <v>ABB</v>
      </c>
      <c r="G21" s="119" t="str" cm="1">
        <f t="array" ref="G21">IF(INDEX(Номинал, ROW(L19)) = "", "", INDEX(Номинал, ROW(L19)))</f>
        <v>20</v>
      </c>
      <c r="H21" s="119" t="str" cm="1">
        <f t="array" ref="H21">IF(INDEX(Тип_УЗО, ROW(M19)) = "", "", INDEX(Тип_УЗО, ROW(M19)))</f>
        <v/>
      </c>
      <c r="I21" s="119" t="str" cm="1">
        <f t="array" ref="I21">IF(INDEX(Ток_утечки_УЗО, ROW(N19)) = "", "", INDEX(Ток_утечки_УЗО, ROW(N19)))</f>
        <v/>
      </c>
      <c r="J21" s="119" t="str" cm="1">
        <f t="array" ref="J21">IF(INDEX(Марка_кабеля, ROW(O19)) = "", "", INDEX(Марка_кабеля, ROW(O19)))</f>
        <v>NYM</v>
      </c>
      <c r="K21" s="119" t="str" cm="1">
        <f t="array" ref="K21">IF(INDEX(Сечение, ROW(P19)) = "", "", INDEX(Сечение, ROW(P19)))</f>
        <v>5х2,5</v>
      </c>
      <c r="L21" s="119" t="str" cm="1">
        <f t="array" ref="L21">IF(INDEX(Длина_кабеля, ROW(Q19)) = "", "", INDEX(Длина_кабеля, ROW(Q19)))</f>
        <v>32</v>
      </c>
      <c r="M21" s="119" t="str" cm="1">
        <f t="array" ref="M21">IF(INDEX(Фаза, ROW(R19)) = "", "", INDEX(Фаза, ROW(R19)))</f>
        <v>1,2,3</v>
      </c>
      <c r="N21" s="119" cm="1">
        <f t="array" ref="N21">IF(INDEX(РЕ, ROW(S19)) = "", "", INDEX(РЕ, ROW(S19)))</f>
        <v>4</v>
      </c>
      <c r="O21" s="119" t="str" cm="1">
        <f t="array" ref="O21">IF(INDEX(Класс, ROW(V19)) = "", "", INDEX(Класс, ROW(V19)))</f>
        <v>С</v>
      </c>
      <c r="P21" s="119" t="str" cm="1">
        <f t="array" ref="P21">IF(INDEX(Установленная_мощность, ROW(X19)) = "", "", INDEX(Установленная_мощность, ROW(X19)))</f>
        <v/>
      </c>
      <c r="Q21" s="119" t="str" cm="1">
        <f t="array" ref="Q21">IF(INDEX(Расчетный_ток, ROW(Y19)) = "", "", INDEX(Расчетный_ток, ROW(Y19)))</f>
        <v/>
      </c>
      <c r="R21" s="119" t="str" cm="1">
        <f t="array" ref="R21">IF(INDEX(Наименование_потребителя, ROW(Z19)) = "", "", INDEX(Наименование_потребителя, ROW(Z19)))</f>
        <v>ЩОА 3-5</v>
      </c>
      <c r="S21" s="119" t="str" cm="1">
        <f t="array" ref="S21">IF(INDEX(Условное_обозначение, ROW(AA19)) = "", "", INDEX(Условное_обозначение, ROW(AA19)))</f>
        <v>2</v>
      </c>
    </row>
    <row r="22" spans="1:19" x14ac:dyDescent="0.3">
      <c r="A22" s="119" t="str" cm="1">
        <f t="array" ref="A22">IF(INDEX(Вводной_щит, ROW(C20)) = "", "", INDEX(Вводной_щит, ROW(C20)))</f>
        <v>АВР 1</v>
      </c>
      <c r="B22" s="119" cm="1">
        <f t="array" ref="B22">IF(INDEX(Номер, ROW(F20)) = "", "", INDEX(Номер, ROW(F20)))</f>
        <v>15</v>
      </c>
      <c r="C22" s="119" t="str" cm="1">
        <f t="array" ref="C22">IF(INDEX(Номер_по_плану, ROW(H20)) = "", "", INDEX(Номер_по_плану, ROW(H20)))</f>
        <v>15</v>
      </c>
      <c r="D22" s="119" t="str" cm="1">
        <f t="array" ref="D22">IF(INDEX(Тип, ROW(I20)) = "", "", INDEX(Тип, ROW(I20)))</f>
        <v>QF</v>
      </c>
      <c r="E22" s="119" t="str" cm="1">
        <f t="array" ref="E22">IF(INDEX(Автомат, ROW(J20)) = "", "", INDEX(Автомат, ROW(J20)))</f>
        <v xml:space="preserve">S 203 </v>
      </c>
      <c r="F22" s="119" t="str" cm="1">
        <f t="array" ref="F22">IF(INDEX(Производитель, ROW(K20)) = "", "", INDEX(Производитель, ROW(K20)))</f>
        <v>ABB</v>
      </c>
      <c r="G22" s="119" t="str" cm="1">
        <f t="array" ref="G22">IF(INDEX(Номинал, ROW(L20)) = "", "", INDEX(Номинал, ROW(L20)))</f>
        <v>25</v>
      </c>
      <c r="H22" s="119" t="str" cm="1">
        <f t="array" ref="H22">IF(INDEX(Тип_УЗО, ROW(M20)) = "", "", INDEX(Тип_УЗО, ROW(M20)))</f>
        <v/>
      </c>
      <c r="I22" s="119" t="str" cm="1">
        <f t="array" ref="I22">IF(INDEX(Ток_утечки_УЗО, ROW(N20)) = "", "", INDEX(Ток_утечки_УЗО, ROW(N20)))</f>
        <v/>
      </c>
      <c r="J22" s="119" t="str" cm="1">
        <f t="array" ref="J22">IF(INDEX(Марка_кабеля, ROW(O20)) = "", "", INDEX(Марка_кабеля, ROW(O20)))</f>
        <v>NYM</v>
      </c>
      <c r="K22" s="119" t="str" cm="1">
        <f t="array" ref="K22">IF(INDEX(Сечение, ROW(P20)) = "", "", INDEX(Сечение, ROW(P20)))</f>
        <v>5x10</v>
      </c>
      <c r="L22" s="119" t="str" cm="1">
        <f t="array" ref="L22">IF(INDEX(Длина_кабеля, ROW(Q20)) = "", "", INDEX(Длина_кабеля, ROW(Q20)))</f>
        <v>33</v>
      </c>
      <c r="M22" s="119" t="str" cm="1">
        <f t="array" ref="M22">IF(INDEX(Фаза, ROW(R20)) = "", "", INDEX(Фаза, ROW(R20)))</f>
        <v>1,2,3</v>
      </c>
      <c r="N22" s="119" cm="1">
        <f t="array" ref="N22">IF(INDEX(РЕ, ROW(S20)) = "", "", INDEX(РЕ, ROW(S20)))</f>
        <v>4</v>
      </c>
      <c r="O22" s="119" t="str" cm="1">
        <f t="array" ref="O22">IF(INDEX(Класс, ROW(V20)) = "", "", INDEX(Класс, ROW(V20)))</f>
        <v>С</v>
      </c>
      <c r="P22" s="119" t="str" cm="1">
        <f t="array" ref="P22">IF(INDEX(Установленная_мощность, ROW(X20)) = "", "", INDEX(Установленная_мощность, ROW(X20)))</f>
        <v/>
      </c>
      <c r="Q22" s="119" t="str" cm="1">
        <f t="array" ref="Q22">IF(INDEX(Расчетный_ток, ROW(Y20)) = "", "", INDEX(Расчетный_ток, ROW(Y20)))</f>
        <v/>
      </c>
      <c r="R22" s="119" t="str" cm="1">
        <f t="array" ref="R22">IF(INDEX(Наименование_потребителя, ROW(Z20)) = "", "", INDEX(Наименование_потребителя, ROW(Z20)))</f>
        <v>лифт</v>
      </c>
      <c r="S22" s="119" t="str" cm="1">
        <f t="array" ref="S22">IF(INDEX(Условное_обозначение, ROW(AA20)) = "", "", INDEX(Условное_обозначение, ROW(AA20)))</f>
        <v>2</v>
      </c>
    </row>
    <row r="23" spans="1:19" x14ac:dyDescent="0.3">
      <c r="A23" s="119" t="str" cm="1">
        <f t="array" ref="A23">IF(INDEX(Вводной_щит, ROW(C21)) = "", "", INDEX(Вводной_щит, ROW(C21)))</f>
        <v>АВР 1</v>
      </c>
      <c r="B23" s="119" cm="1">
        <f t="array" ref="B23">IF(INDEX(Номер, ROW(F21)) = "", "", INDEX(Номер, ROW(F21)))</f>
        <v>16</v>
      </c>
      <c r="C23" s="119" t="str" cm="1">
        <f t="array" ref="C23">IF(INDEX(Номер_по_плану, ROW(H21)) = "", "", INDEX(Номер_по_плану, ROW(H21)))</f>
        <v>16</v>
      </c>
      <c r="D23" s="119" t="str" cm="1">
        <f t="array" ref="D23">IF(INDEX(Тип, ROW(I21)) = "", "", INDEX(Тип, ROW(I21)))</f>
        <v>QF</v>
      </c>
      <c r="E23" s="119" t="str" cm="1">
        <f t="array" ref="E23">IF(INDEX(Автомат, ROW(J21)) = "", "", INDEX(Автомат, ROW(J21)))</f>
        <v>SH203L</v>
      </c>
      <c r="F23" s="119" t="str" cm="1">
        <f t="array" ref="F23">IF(INDEX(Производитель, ROW(K21)) = "", "", INDEX(Производитель, ROW(K21)))</f>
        <v>ABB</v>
      </c>
      <c r="G23" s="119" t="str" cm="1">
        <f t="array" ref="G23">IF(INDEX(Номинал, ROW(L21)) = "", "", INDEX(Номинал, ROW(L21)))</f>
        <v>16</v>
      </c>
      <c r="H23" s="119" t="str" cm="1">
        <f t="array" ref="H23">IF(INDEX(Тип_УЗО, ROW(M21)) = "", "", INDEX(Тип_УЗО, ROW(M21)))</f>
        <v/>
      </c>
      <c r="I23" s="119" t="str" cm="1">
        <f t="array" ref="I23">IF(INDEX(Ток_утечки_УЗО, ROW(N21)) = "", "", INDEX(Ток_утечки_УЗО, ROW(N21)))</f>
        <v/>
      </c>
      <c r="J23" s="119" t="str" cm="1">
        <f t="array" ref="J23">IF(INDEX(Марка_кабеля, ROW(O21)) = "", "", INDEX(Марка_кабеля, ROW(O21)))</f>
        <v>NYM</v>
      </c>
      <c r="K23" s="119" t="str" cm="1">
        <f t="array" ref="K23">IF(INDEX(Сечение, ROW(P21)) = "", "", INDEX(Сечение, ROW(P21)))</f>
        <v/>
      </c>
      <c r="L23" s="119" t="str" cm="1">
        <f t="array" ref="L23">IF(INDEX(Длина_кабеля, ROW(Q21)) = "", "", INDEX(Длина_кабеля, ROW(Q21)))</f>
        <v>34</v>
      </c>
      <c r="M23" s="119" t="str" cm="1">
        <f t="array" ref="M23">IF(INDEX(Фаза, ROW(R21)) = "", "", INDEX(Фаза, ROW(R21)))</f>
        <v>1,2,3</v>
      </c>
      <c r="N23" s="119" cm="1">
        <f t="array" ref="N23">IF(INDEX(РЕ, ROW(S21)) = "", "", INDEX(РЕ, ROW(S21)))</f>
        <v>4</v>
      </c>
      <c r="O23" s="119" t="str" cm="1">
        <f t="array" ref="O23">IF(INDEX(Класс, ROW(V21)) = "", "", INDEX(Класс, ROW(V21)))</f>
        <v>С</v>
      </c>
      <c r="P23" s="119" t="str" cm="1">
        <f t="array" ref="P23">IF(INDEX(Установленная_мощность, ROW(X21)) = "", "", INDEX(Установленная_мощность, ROW(X21)))</f>
        <v/>
      </c>
      <c r="Q23" s="119" t="str" cm="1">
        <f t="array" ref="Q23">IF(INDEX(Расчетный_ток, ROW(Y21)) = "", "", INDEX(Расчетный_ток, ROW(Y21)))</f>
        <v/>
      </c>
      <c r="R23" s="119" t="str" cm="1">
        <f t="array" ref="R23">IF(INDEX(Наименование_потребителя, ROW(Z21)) = "", "", INDEX(Наименование_потребителя, ROW(Z21)))</f>
        <v>резерв</v>
      </c>
      <c r="S23" s="119" t="str" cm="1">
        <f t="array" ref="S23">IF(INDEX(Условное_обозначение, ROW(AA21)) = "", "", INDEX(Условное_обозначение, ROW(AA21)))</f>
        <v/>
      </c>
    </row>
    <row r="24" spans="1:19" x14ac:dyDescent="0.3">
      <c r="A24" s="119" t="str" cm="1">
        <f t="array" ref="A24">IF(INDEX(Вводной_щит, ROW(C22)) = "", "", INDEX(Вводной_щит, ROW(C22)))</f>
        <v>АВР 1</v>
      </c>
      <c r="B24" s="119" cm="1">
        <f t="array" ref="B24">IF(INDEX(Номер, ROW(F22)) = "", "", INDEX(Номер, ROW(F22)))</f>
        <v>16</v>
      </c>
      <c r="C24" s="119" t="str" cm="1">
        <f t="array" ref="C24">IF(INDEX(Номер_по_плану, ROW(H22)) = "", "", INDEX(Номер_по_плану, ROW(H22)))</f>
        <v>16</v>
      </c>
      <c r="D24" s="119" t="str" cm="1">
        <f t="array" ref="D24">IF(INDEX(Тип, ROW(I22)) = "", "", INDEX(Тип, ROW(I22)))</f>
        <v>QD</v>
      </c>
      <c r="E24" s="119" t="str" cm="1">
        <f t="array" ref="E24">IF(INDEX(Автомат, ROW(J22)) = "", "", INDEX(Автомат, ROW(J22)))</f>
        <v>F204</v>
      </c>
      <c r="F24" s="119" t="str" cm="1">
        <f t="array" ref="F24">IF(INDEX(Производитель, ROW(K22)) = "", "", INDEX(Производитель, ROW(K22)))</f>
        <v>ABB</v>
      </c>
      <c r="G24" s="119" t="str" cm="1">
        <f t="array" ref="G24">IF(INDEX(Номинал, ROW(L22)) = "", "", INDEX(Номинал, ROW(L22)))</f>
        <v>25</v>
      </c>
      <c r="H24" s="119" t="str" cm="1">
        <f t="array" ref="H24">IF(INDEX(Тип_УЗО, ROW(M22)) = "", "", INDEX(Тип_УЗО, ROW(M22)))</f>
        <v>AC</v>
      </c>
      <c r="I24" s="119" t="str" cm="1">
        <f t="array" ref="I24">IF(INDEX(Ток_утечки_УЗО, ROW(N22)) = "", "", INDEX(Ток_утечки_УЗО, ROW(N22)))</f>
        <v>30</v>
      </c>
      <c r="J24" s="119" t="str" cm="1">
        <f t="array" ref="J24">IF(INDEX(Марка_кабеля, ROW(O22)) = "", "", INDEX(Марка_кабеля, ROW(O22)))</f>
        <v>NYM</v>
      </c>
      <c r="K24" s="119" t="str" cm="1">
        <f t="array" ref="K24">IF(INDEX(Сечение, ROW(P22)) = "", "", INDEX(Сечение, ROW(P22)))</f>
        <v>5х2,5</v>
      </c>
      <c r="L24" s="119" t="str" cm="1">
        <f t="array" ref="L24">IF(INDEX(Длина_кабеля, ROW(Q22)) = "", "", INDEX(Длина_кабеля, ROW(Q22)))</f>
        <v>35</v>
      </c>
      <c r="M24" s="119" t="str" cm="1">
        <f t="array" ref="M24">IF(INDEX(Фаза, ROW(R22)) = "", "", INDEX(Фаза, ROW(R22)))</f>
        <v>1,2,3</v>
      </c>
      <c r="N24" s="119" cm="1">
        <f t="array" ref="N24">IF(INDEX(РЕ, ROW(S22)) = "", "", INDEX(РЕ, ROW(S22)))</f>
        <v>4</v>
      </c>
      <c r="O24" s="119" t="str" cm="1">
        <f t="array" ref="O24">IF(INDEX(Класс, ROW(V22)) = "", "", INDEX(Класс, ROW(V22)))</f>
        <v/>
      </c>
      <c r="P24" s="119" t="str" cm="1">
        <f t="array" ref="P24">IF(INDEX(Установленная_мощность, ROW(X22)) = "", "", INDEX(Установленная_мощность, ROW(X22)))</f>
        <v/>
      </c>
      <c r="Q24" s="119" t="str" cm="1">
        <f t="array" ref="Q24">IF(INDEX(Расчетный_ток, ROW(Y22)) = "", "", INDEX(Расчетный_ток, ROW(Y22)))</f>
        <v/>
      </c>
      <c r="R24" s="119" t="str" cm="1">
        <f t="array" ref="R24">IF(INDEX(Наименование_потребителя, ROW(Z22)) = "", "", INDEX(Наименование_потребителя, ROW(Z22)))</f>
        <v/>
      </c>
      <c r="S24" s="119" t="str" cm="1">
        <f t="array" ref="S24">IF(INDEX(Условное_обозначение, ROW(AA22)) = "", "", INDEX(Условное_обозначение, ROW(AA22)))</f>
        <v>2</v>
      </c>
    </row>
    <row r="25" spans="1:19" x14ac:dyDescent="0.3">
      <c r="A25" s="119" t="str" cm="1">
        <f t="array" ref="A25">IF(INDEX(Вводной_щит, ROW(C23)) = "", "", INDEX(Вводной_щит, ROW(C23)))</f>
        <v>АВР 1</v>
      </c>
      <c r="B25" s="119" cm="1">
        <f t="array" ref="B25">IF(INDEX(Номер, ROW(F23)) = "", "", INDEX(Номер, ROW(F23)))</f>
        <v>17</v>
      </c>
      <c r="C25" s="119" t="str" cm="1">
        <f t="array" ref="C25">IF(INDEX(Номер_по_плану, ROW(H23)) = "", "", INDEX(Номер_по_плану, ROW(H23)))</f>
        <v>17</v>
      </c>
      <c r="D25" s="119" t="str" cm="1">
        <f t="array" ref="D25">IF(INDEX(Тип, ROW(I23)) = "", "", INDEX(Тип, ROW(I23)))</f>
        <v>QF</v>
      </c>
      <c r="E25" s="119" t="str" cm="1">
        <f t="array" ref="E25">IF(INDEX(Автомат, ROW(J23)) = "", "", INDEX(Автомат, ROW(J23)))</f>
        <v xml:space="preserve">S 203 </v>
      </c>
      <c r="F25" s="119" t="str" cm="1">
        <f t="array" ref="F25">IF(INDEX(Производитель, ROW(K23)) = "", "", INDEX(Производитель, ROW(K23)))</f>
        <v>ABB</v>
      </c>
      <c r="G25" s="119" t="str" cm="1">
        <f t="array" ref="G25">IF(INDEX(Номинал, ROW(L23)) = "", "", INDEX(Номинал, ROW(L23)))</f>
        <v>25</v>
      </c>
      <c r="H25" s="119" t="str" cm="1">
        <f t="array" ref="H25">IF(INDEX(Тип_УЗО, ROW(M23)) = "", "", INDEX(Тип_УЗО, ROW(M23)))</f>
        <v/>
      </c>
      <c r="I25" s="119" t="str" cm="1">
        <f t="array" ref="I25">IF(INDEX(Ток_утечки_УЗО, ROW(N23)) = "", "", INDEX(Ток_утечки_УЗО, ROW(N23)))</f>
        <v/>
      </c>
      <c r="J25" s="119" t="str" cm="1">
        <f t="array" ref="J25">IF(INDEX(Марка_кабеля, ROW(O23)) = "", "", INDEX(Марка_кабеля, ROW(O23)))</f>
        <v>NYM</v>
      </c>
      <c r="K25" s="119" t="str" cm="1">
        <f t="array" ref="K25">IF(INDEX(Сечение, ROW(P23)) = "", "", INDEX(Сечение, ROW(P23)))</f>
        <v>3х2,5</v>
      </c>
      <c r="L25" s="119" t="str" cm="1">
        <f t="array" ref="L25">IF(INDEX(Длина_кабеля, ROW(Q23)) = "", "", INDEX(Длина_кабеля, ROW(Q23)))</f>
        <v>36</v>
      </c>
      <c r="M25" s="119" t="str" cm="1">
        <f t="array" ref="M25">IF(INDEX(Фаза, ROW(R23)) = "", "", INDEX(Фаза, ROW(R23)))</f>
        <v>1,2,3</v>
      </c>
      <c r="N25" s="119" cm="1">
        <f t="array" ref="N25">IF(INDEX(РЕ, ROW(S23)) = "", "", INDEX(РЕ, ROW(S23)))</f>
        <v>4</v>
      </c>
      <c r="O25" s="119" t="str" cm="1">
        <f t="array" ref="O25">IF(INDEX(Класс, ROW(V23)) = "", "", INDEX(Класс, ROW(V23)))</f>
        <v>С</v>
      </c>
      <c r="P25" s="119" t="str" cm="1">
        <f t="array" ref="P25">IF(INDEX(Установленная_мощность, ROW(X23)) = "", "", INDEX(Установленная_мощность, ROW(X23)))</f>
        <v/>
      </c>
      <c r="Q25" s="119" t="str" cm="1">
        <f t="array" ref="Q25">IF(INDEX(Расчетный_ток, ROW(Y23)) = "", "", INDEX(Расчетный_ток, ROW(Y23)))</f>
        <v/>
      </c>
      <c r="R25" s="119" t="str" cm="1">
        <f t="array" ref="R25">IF(INDEX(Наименование_потребителя, ROW(Z23)) = "", "", INDEX(Наименование_потребителя, ROW(Z23)))</f>
        <v>ЩОА рем.зона</v>
      </c>
      <c r="S25" s="119" t="str" cm="1">
        <f t="array" ref="S25">IF(INDEX(Условное_обозначение, ROW(AA23)) = "", "", INDEX(Условное_обозначение, ROW(AA23)))</f>
        <v>2</v>
      </c>
    </row>
    <row r="26" spans="1:19" x14ac:dyDescent="0.3">
      <c r="A26" s="119" t="str" cm="1">
        <f t="array" ref="A26">IF(INDEX(Вводной_щит, ROW(C24)) = "", "", INDEX(Вводной_щит, ROW(C24)))</f>
        <v>АВР 1</v>
      </c>
      <c r="B26" s="119" cm="1">
        <f t="array" ref="B26">IF(INDEX(Номер, ROW(F24)) = "", "", INDEX(Номер, ROW(F24)))</f>
        <v>18</v>
      </c>
      <c r="C26" s="119" t="str" cm="1">
        <f t="array" ref="C26">IF(INDEX(Номер_по_плану, ROW(H24)) = "", "", INDEX(Номер_по_плану, ROW(H24)))</f>
        <v>18</v>
      </c>
      <c r="D26" s="119" t="str" cm="1">
        <f t="array" ref="D26">IF(INDEX(Тип, ROW(I24)) = "", "", INDEX(Тип, ROW(I24)))</f>
        <v>QF</v>
      </c>
      <c r="E26" s="119" t="str" cm="1">
        <f t="array" ref="E26">IF(INDEX(Автомат, ROW(J24)) = "", "", INDEX(Автомат, ROW(J24)))</f>
        <v>S 201</v>
      </c>
      <c r="F26" s="119" t="str" cm="1">
        <f t="array" ref="F26">IF(INDEX(Производитель, ROW(K24)) = "", "", INDEX(Производитель, ROW(K24)))</f>
        <v>ABB</v>
      </c>
      <c r="G26" s="119" t="str" cm="1">
        <f t="array" ref="G26">IF(INDEX(Номинал, ROW(L24)) = "", "", INDEX(Номинал, ROW(L24)))</f>
        <v>16</v>
      </c>
      <c r="H26" s="119" t="str" cm="1">
        <f t="array" ref="H26">IF(INDEX(Тип_УЗО, ROW(M24)) = "", "", INDEX(Тип_УЗО, ROW(M24)))</f>
        <v/>
      </c>
      <c r="I26" s="119" t="str" cm="1">
        <f t="array" ref="I26">IF(INDEX(Ток_утечки_УЗО, ROW(N24)) = "", "", INDEX(Ток_утечки_УЗО, ROW(N24)))</f>
        <v/>
      </c>
      <c r="J26" s="119" t="str" cm="1">
        <f t="array" ref="J26">IF(INDEX(Марка_кабеля, ROW(O24)) = "", "", INDEX(Марка_кабеля, ROW(O24)))</f>
        <v>NYM</v>
      </c>
      <c r="K26" s="119" t="str" cm="1">
        <f t="array" ref="K26">IF(INDEX(Сечение, ROW(P24)) = "", "", INDEX(Сечение, ROW(P24)))</f>
        <v>3х2,5</v>
      </c>
      <c r="L26" s="119" t="str" cm="1">
        <f t="array" ref="L26">IF(INDEX(Длина_кабеля, ROW(Q24)) = "", "", INDEX(Длина_кабеля, ROW(Q24)))</f>
        <v>37</v>
      </c>
      <c r="M26" s="119" t="str" cm="1">
        <f t="array" ref="M26">IF(INDEX(Фаза, ROW(R24)) = "", "", INDEX(Фаза, ROW(R24)))</f>
        <v>1</v>
      </c>
      <c r="N26" s="119" cm="1">
        <f t="array" ref="N26">IF(INDEX(РЕ, ROW(S24)) = "", "", INDEX(РЕ, ROW(S24)))</f>
        <v>4</v>
      </c>
      <c r="O26" s="119" t="str" cm="1">
        <f t="array" ref="O26">IF(INDEX(Класс, ROW(V24)) = "", "", INDEX(Класс, ROW(V24)))</f>
        <v>B</v>
      </c>
      <c r="P26" s="119" t="str" cm="1">
        <f t="array" ref="P26">IF(INDEX(Установленная_мощность, ROW(X24)) = "", "", INDEX(Установленная_мощность, ROW(X24)))</f>
        <v/>
      </c>
      <c r="Q26" s="119" t="str" cm="1">
        <f t="array" ref="Q26">IF(INDEX(Расчетный_ток, ROW(Y24)) = "", "", INDEX(Расчетный_ток, ROW(Y24)))</f>
        <v/>
      </c>
      <c r="R26" s="119" t="str" cm="1">
        <f t="array" ref="R26">IF(INDEX(Наименование_потребителя, ROW(Z24)) = "", "", INDEX(Наименование_потребителя, ROW(Z24)))</f>
        <v/>
      </c>
      <c r="S26" s="119" t="str" cm="1">
        <f t="array" ref="S26">IF(INDEX(Условное_обозначение, ROW(AA24)) = "", "", INDEX(Условное_обозначение, ROW(AA24)))</f>
        <v/>
      </c>
    </row>
    <row r="27" spans="1:19" x14ac:dyDescent="0.3">
      <c r="A27" s="119" t="str" cm="1">
        <f t="array" ref="A27">IF(INDEX(Вводной_щит, ROW(C25)) = "", "", INDEX(Вводной_щит, ROW(C25)))</f>
        <v>АВР 1</v>
      </c>
      <c r="B27" s="119" cm="1">
        <f t="array" ref="B27">IF(INDEX(Номер, ROW(F25)) = "", "", INDEX(Номер, ROW(F25)))</f>
        <v>19</v>
      </c>
      <c r="C27" s="119" t="str" cm="1">
        <f t="array" ref="C27">IF(INDEX(Номер_по_плану, ROW(H25)) = "", "", INDEX(Номер_по_плану, ROW(H25)))</f>
        <v>19</v>
      </c>
      <c r="D27" s="119" t="str" cm="1">
        <f t="array" ref="D27">IF(INDEX(Тип, ROW(I25)) = "", "", INDEX(Тип, ROW(I25)))</f>
        <v>QF</v>
      </c>
      <c r="E27" s="119" t="str" cm="1">
        <f t="array" ref="E27">IF(INDEX(Автомат, ROW(J25)) = "", "", INDEX(Автомат, ROW(J25)))</f>
        <v>S 203</v>
      </c>
      <c r="F27" s="119" t="str" cm="1">
        <f t="array" ref="F27">IF(INDEX(Производитель, ROW(K25)) = "", "", INDEX(Производитель, ROW(K25)))</f>
        <v>ABB</v>
      </c>
      <c r="G27" s="119" t="str" cm="1">
        <f t="array" ref="G27">IF(INDEX(Номинал, ROW(L25)) = "", "", INDEX(Номинал, ROW(L25)))</f>
        <v>32</v>
      </c>
      <c r="H27" s="119" t="str" cm="1">
        <f t="array" ref="H27">IF(INDEX(Тип_УЗО, ROW(M25)) = "", "", INDEX(Тип_УЗО, ROW(M25)))</f>
        <v/>
      </c>
      <c r="I27" s="119" t="str" cm="1">
        <f t="array" ref="I27">IF(INDEX(Ток_утечки_УЗО, ROW(N25)) = "", "", INDEX(Ток_утечки_УЗО, ROW(N25)))</f>
        <v/>
      </c>
      <c r="J27" s="119" t="str" cm="1">
        <f t="array" ref="J27">IF(INDEX(Марка_кабеля, ROW(O25)) = "", "", INDEX(Марка_кабеля, ROW(O25)))</f>
        <v>NYM</v>
      </c>
      <c r="K27" s="119" t="str" cm="1">
        <f t="array" ref="K27">IF(INDEX(Сечение, ROW(P25)) = "", "", INDEX(Сечение, ROW(P25)))</f>
        <v>3х2,5</v>
      </c>
      <c r="L27" s="119" t="str" cm="1">
        <f t="array" ref="L27">IF(INDEX(Длина_кабеля, ROW(Q25)) = "", "", INDEX(Длина_кабеля, ROW(Q25)))</f>
        <v>38</v>
      </c>
      <c r="M27" s="119" t="str" cm="1">
        <f t="array" ref="M27">IF(INDEX(Фаза, ROW(R25)) = "", "", INDEX(Фаза, ROW(R25)))</f>
        <v>1,2,3</v>
      </c>
      <c r="N27" s="119" cm="1">
        <f t="array" ref="N27">IF(INDEX(РЕ, ROW(S25)) = "", "", INDEX(РЕ, ROW(S25)))</f>
        <v>4</v>
      </c>
      <c r="O27" s="119" t="str" cm="1">
        <f t="array" ref="O27">IF(INDEX(Класс, ROW(V25)) = "", "", INDEX(Класс, ROW(V25)))</f>
        <v>C</v>
      </c>
      <c r="P27" s="119" t="str" cm="1">
        <f t="array" ref="P27">IF(INDEX(Установленная_мощность, ROW(X25)) = "", "", INDEX(Установленная_мощность, ROW(X25)))</f>
        <v/>
      </c>
      <c r="Q27" s="119" t="str" cm="1">
        <f t="array" ref="Q27">IF(INDEX(Расчетный_ток, ROW(Y25)) = "", "", INDEX(Расчетный_ток, ROW(Y25)))</f>
        <v/>
      </c>
      <c r="R27" s="119" t="str" cm="1">
        <f t="array" ref="R27">IF(INDEX(Наименование_потребителя, ROW(Z25)) = "", "", INDEX(Наименование_потребителя, ROW(Z25)))</f>
        <v/>
      </c>
      <c r="S27" s="119" t="str" cm="1">
        <f t="array" ref="S27">IF(INDEX(Условное_обозначение, ROW(AA25)) = "", "", INDEX(Условное_обозначение, ROW(AA25)))</f>
        <v/>
      </c>
    </row>
    <row r="28" spans="1:19" x14ac:dyDescent="0.3">
      <c r="A28" s="119" t="str" cm="1">
        <f t="array" ref="A28">IF(INDEX(Вводной_щит, ROW(C26)) = "", "", INDEX(Вводной_щит, ROW(C26)))</f>
        <v>АВР 2</v>
      </c>
      <c r="B28" s="119" t="str" cm="1">
        <f t="array" ref="B28">IF(INDEX(Номер, ROW(F26)) = "", "", INDEX(Номер, ROW(F26)))</f>
        <v>Ввод</v>
      </c>
      <c r="C28" s="119" t="str" cm="1">
        <f t="array" ref="C28">IF(INDEX(Номер_по_плану, ROW(H26)) = "", "", INDEX(Номер_по_плану, ROW(H26)))</f>
        <v/>
      </c>
      <c r="D28" s="119" t="str" cm="1">
        <f t="array" ref="D28">IF(INDEX(Тип, ROW(I26)) = "", "", INDEX(Тип, ROW(I26)))</f>
        <v/>
      </c>
      <c r="E28" s="119" t="str" cm="1">
        <f t="array" ref="E28">IF(INDEX(Автомат, ROW(J26)) = "", "", INDEX(Автомат, ROW(J26)))</f>
        <v/>
      </c>
      <c r="F28" s="119" t="str" cm="1">
        <f t="array" ref="F28">IF(INDEX(Производитель, ROW(K26)) = "", "", INDEX(Производитель, ROW(K26)))</f>
        <v/>
      </c>
      <c r="G28" s="119" t="str" cm="1">
        <f t="array" ref="G28">IF(INDEX(Номинал, ROW(L26)) = "", "", INDEX(Номинал, ROW(L26)))</f>
        <v/>
      </c>
      <c r="H28" s="119" t="str" cm="1">
        <f t="array" ref="H28">IF(INDEX(Тип_УЗО, ROW(M26)) = "", "", INDEX(Тип_УЗО, ROW(M26)))</f>
        <v/>
      </c>
      <c r="I28" s="119" t="str" cm="1">
        <f t="array" ref="I28">IF(INDEX(Ток_утечки_УЗО, ROW(N26)) = "", "", INDEX(Ток_утечки_УЗО, ROW(N26)))</f>
        <v/>
      </c>
      <c r="J28" s="119" t="str" cm="1">
        <f t="array" ref="J28">IF(INDEX(Марка_кабеля, ROW(O26)) = "", "", INDEX(Марка_кабеля, ROW(O26)))</f>
        <v/>
      </c>
      <c r="K28" s="119" t="str" cm="1">
        <f t="array" ref="K28">IF(INDEX(Сечение, ROW(P26)) = "", "", INDEX(Сечение, ROW(P26)))</f>
        <v/>
      </c>
      <c r="L28" s="119" t="str" cm="1">
        <f t="array" ref="L28">IF(INDEX(Длина_кабеля, ROW(Q26)) = "", "", INDEX(Длина_кабеля, ROW(Q26)))</f>
        <v/>
      </c>
      <c r="M28" s="119" t="str" cm="1">
        <f t="array" ref="M28">IF(INDEX(Фаза, ROW(R26)) = "", "", INDEX(Фаза, ROW(R26)))</f>
        <v>1,2,3</v>
      </c>
      <c r="N28" s="119" t="str" cm="1">
        <f t="array" ref="N28">IF(INDEX(РЕ, ROW(S26)) = "", "", INDEX(РЕ, ROW(S26)))</f>
        <v>4</v>
      </c>
      <c r="O28" s="119" t="str" cm="1">
        <f t="array" ref="O28">IF(INDEX(Класс, ROW(V26)) = "", "", INDEX(Класс, ROW(V26)))</f>
        <v/>
      </c>
      <c r="P28" s="119" t="str" cm="1">
        <f t="array" ref="P28">IF(INDEX(Установленная_мощность, ROW(X26)) = "", "", INDEX(Установленная_мощность, ROW(X26)))</f>
        <v/>
      </c>
      <c r="Q28" s="119" t="str" cm="1">
        <f t="array" ref="Q28">IF(INDEX(Расчетный_ток, ROW(Y26)) = "", "", INDEX(Расчетный_ток, ROW(Y26)))</f>
        <v/>
      </c>
      <c r="R28" s="119" t="str" cm="1">
        <f t="array" ref="R28">IF(INDEX(Наименование_потребителя, ROW(Z26)) = "", "", INDEX(Наименование_потребителя, ROW(Z26)))</f>
        <v>ГРЩ</v>
      </c>
      <c r="S28" s="119" t="str" cm="1">
        <f t="array" ref="S28">IF(INDEX(Условное_обозначение, ROW(AA26)) = "", "", INDEX(Условное_обозначение, ROW(AA26)))</f>
        <v/>
      </c>
    </row>
    <row r="29" spans="1:19" x14ac:dyDescent="0.3">
      <c r="A29" s="119" t="str" cm="1">
        <f t="array" ref="A29">IF(INDEX(Вводной_щит, ROW(C27)) = "", "", INDEX(Вводной_щит, ROW(C27)))</f>
        <v>АВР 2</v>
      </c>
      <c r="B29" s="119" t="str" cm="1">
        <f t="array" ref="B29">IF(INDEX(Номер, ROW(F27)) = "", "", INDEX(Номер, ROW(F27)))</f>
        <v>Ввод</v>
      </c>
      <c r="C29" s="119" t="str" cm="1">
        <f t="array" ref="C29">IF(INDEX(Номер_по_плану, ROW(H27)) = "", "", INDEX(Номер_по_плану, ROW(H27)))</f>
        <v/>
      </c>
      <c r="D29" s="119" t="str" cm="1">
        <f t="array" ref="D29">IF(INDEX(Тип, ROW(I27)) = "", "", INDEX(Тип, ROW(I27)))</f>
        <v/>
      </c>
      <c r="E29" s="119" t="str" cm="1">
        <f t="array" ref="E29">IF(INDEX(Автомат, ROW(J27)) = "", "", INDEX(Автомат, ROW(J27)))</f>
        <v/>
      </c>
      <c r="F29" s="119" t="str" cm="1">
        <f t="array" ref="F29">IF(INDEX(Производитель, ROW(K27)) = "", "", INDEX(Производитель, ROW(K27)))</f>
        <v/>
      </c>
      <c r="G29" s="119" t="str" cm="1">
        <f t="array" ref="G29">IF(INDEX(Номинал, ROW(L27)) = "", "", INDEX(Номинал, ROW(L27)))</f>
        <v/>
      </c>
      <c r="H29" s="119" t="str" cm="1">
        <f t="array" ref="H29">IF(INDEX(Тип_УЗО, ROW(M27)) = "", "", INDEX(Тип_УЗО, ROW(M27)))</f>
        <v/>
      </c>
      <c r="I29" s="119" t="str" cm="1">
        <f t="array" ref="I29">IF(INDEX(Ток_утечки_УЗО, ROW(N27)) = "", "", INDEX(Ток_утечки_УЗО, ROW(N27)))</f>
        <v/>
      </c>
      <c r="J29" s="119" t="str" cm="1">
        <f t="array" ref="J29">IF(INDEX(Марка_кабеля, ROW(O27)) = "", "", INDEX(Марка_кабеля, ROW(O27)))</f>
        <v/>
      </c>
      <c r="K29" s="119" t="str" cm="1">
        <f t="array" ref="K29">IF(INDEX(Сечение, ROW(P27)) = "", "", INDEX(Сечение, ROW(P27)))</f>
        <v/>
      </c>
      <c r="L29" s="119" t="str" cm="1">
        <f t="array" ref="L29">IF(INDEX(Длина_кабеля, ROW(Q27)) = "", "", INDEX(Длина_кабеля, ROW(Q27)))</f>
        <v/>
      </c>
      <c r="M29" s="119" t="str" cm="1">
        <f t="array" ref="M29">IF(INDEX(Фаза, ROW(R27)) = "", "", INDEX(Фаза, ROW(R27)))</f>
        <v/>
      </c>
      <c r="N29" s="119" t="str" cm="1">
        <f t="array" ref="N29">IF(INDEX(РЕ, ROW(S27)) = "", "", INDEX(РЕ, ROW(S27)))</f>
        <v/>
      </c>
      <c r="O29" s="119" t="str" cm="1">
        <f t="array" ref="O29">IF(INDEX(Класс, ROW(V27)) = "", "", INDEX(Класс, ROW(V27)))</f>
        <v/>
      </c>
      <c r="P29" s="119" t="str" cm="1">
        <f t="array" ref="P29">IF(INDEX(Установленная_мощность, ROW(X27)) = "", "", INDEX(Установленная_мощность, ROW(X27)))</f>
        <v/>
      </c>
      <c r="Q29" s="119" t="str" cm="1">
        <f t="array" ref="Q29">IF(INDEX(Расчетный_ток, ROW(Y27)) = "", "", INDEX(Расчетный_ток, ROW(Y27)))</f>
        <v/>
      </c>
      <c r="R29" s="119" t="str" cm="1">
        <f t="array" ref="R29">IF(INDEX(Наименование_потребителя, ROW(Z27)) = "", "", INDEX(Наименование_потребителя, ROW(Z27)))</f>
        <v/>
      </c>
      <c r="S29" s="119" t="str" cm="1">
        <f t="array" ref="S29">IF(INDEX(Условное_обозначение, ROW(AA27)) = "", "", INDEX(Условное_обозначение, ROW(AA27)))</f>
        <v/>
      </c>
    </row>
    <row r="30" spans="1:19" x14ac:dyDescent="0.3">
      <c r="A30" s="119" t="str" cm="1">
        <f t="array" ref="A30">IF(INDEX(Вводной_щит, ROW(C28)) = "", "", INDEX(Вводной_щит, ROW(C28)))</f>
        <v>АВР 2</v>
      </c>
      <c r="B30" s="119" cm="1">
        <f t="array" ref="B30">IF(INDEX(Номер, ROW(F28)) = "", "", INDEX(Номер, ROW(F28)))</f>
        <v>1</v>
      </c>
      <c r="C30" s="119" t="str" cm="1">
        <f t="array" ref="C30">IF(INDEX(Номер_по_плану, ROW(H28)) = "", "", INDEX(Номер_по_плану, ROW(H28)))</f>
        <v>1</v>
      </c>
      <c r="D30" s="119" t="str" cm="1">
        <f t="array" ref="D30">IF(INDEX(Тип, ROW(I28)) = "", "", INDEX(Тип, ROW(I28)))</f>
        <v>QF</v>
      </c>
      <c r="E30" s="119" t="str" cm="1">
        <f t="array" ref="E30">IF(INDEX(Автомат, ROW(J28)) = "", "", INDEX(Автомат, ROW(J28)))</f>
        <v xml:space="preserve"> T1c T160</v>
      </c>
      <c r="F30" s="119" t="str" cm="1">
        <f t="array" ref="F30">IF(INDEX(Производитель, ROW(K28)) = "", "", INDEX(Производитель, ROW(K28)))</f>
        <v>ABB Tmax</v>
      </c>
      <c r="G30" s="119" t="str" cm="1">
        <f t="array" ref="G30">IF(INDEX(Номинал, ROW(L28)) = "", "", INDEX(Номинал, ROW(L28)))</f>
        <v>80</v>
      </c>
      <c r="H30" s="119" t="str" cm="1">
        <f t="array" ref="H30">IF(INDEX(Тип_УЗО, ROW(M28)) = "", "", INDEX(Тип_УЗО, ROW(M28)))</f>
        <v/>
      </c>
      <c r="I30" s="119" t="str" cm="1">
        <f t="array" ref="I30">IF(INDEX(Ток_утечки_УЗО, ROW(N28)) = "", "", INDEX(Ток_утечки_УЗО, ROW(N28)))</f>
        <v/>
      </c>
      <c r="J30" s="119" t="str" cm="1">
        <f t="array" ref="J30">IF(INDEX(Марка_кабеля, ROW(O28)) = "", "", INDEX(Марка_кабеля, ROW(O28)))</f>
        <v>NYM</v>
      </c>
      <c r="K30" s="119" t="str" cm="1">
        <f t="array" ref="K30">IF(INDEX(Сечение, ROW(P28)) = "", "", INDEX(Сечение, ROW(P28)))</f>
        <v>5x35</v>
      </c>
      <c r="L30" s="119" t="str" cm="1">
        <f t="array" ref="L30">IF(INDEX(Длина_кабеля, ROW(Q28)) = "", "", INDEX(Длина_кабеля, ROW(Q28)))</f>
        <v/>
      </c>
      <c r="M30" s="119" t="str" cm="1">
        <f t="array" ref="M30">IF(INDEX(Фаза, ROW(R28)) = "", "", INDEX(Фаза, ROW(R28)))</f>
        <v>1,2,3</v>
      </c>
      <c r="N30" s="119" t="str" cm="1">
        <f t="array" ref="N30">IF(INDEX(РЕ, ROW(S28)) = "", "", INDEX(РЕ, ROW(S28)))</f>
        <v>4</v>
      </c>
      <c r="O30" s="119" t="str" cm="1">
        <f t="array" ref="O30">IF(INDEX(Класс, ROW(V28)) = "", "", INDEX(Класс, ROW(V28)))</f>
        <v>C</v>
      </c>
      <c r="P30" s="119" t="str" cm="1">
        <f t="array" ref="P30">IF(INDEX(Установленная_мощность, ROW(X28)) = "", "", INDEX(Установленная_мощность, ROW(X28)))</f>
        <v/>
      </c>
      <c r="Q30" s="119" t="str" cm="1">
        <f t="array" ref="Q30">IF(INDEX(Расчетный_ток, ROW(Y28)) = "", "", INDEX(Расчетный_ток, ROW(Y28)))</f>
        <v/>
      </c>
      <c r="R30" s="119" t="str" cm="1">
        <f t="array" ref="R30">IF(INDEX(Наименование_потребителя, ROW(Z28)) = "", "", INDEX(Наименование_потребителя, ROW(Z28)))</f>
        <v>ЩАК</v>
      </c>
      <c r="S30" s="119" t="str" cm="1">
        <f t="array" ref="S30">IF(INDEX(Условное_обозначение, ROW(AA28)) = "", "", INDEX(Условное_обозначение, ROW(AA28)))</f>
        <v>2</v>
      </c>
    </row>
    <row r="31" spans="1:19" x14ac:dyDescent="0.3">
      <c r="A31" s="119" t="str" cm="1">
        <f t="array" ref="A31">IF(INDEX(Вводной_щит, ROW(C29)) = "", "", INDEX(Вводной_щит, ROW(C29)))</f>
        <v>АВР 2</v>
      </c>
      <c r="B31" s="119" cm="1">
        <f t="array" ref="B31">IF(INDEX(Номер, ROW(F29)) = "", "", INDEX(Номер, ROW(F29)))</f>
        <v>2</v>
      </c>
      <c r="C31" s="119" t="str" cm="1">
        <f t="array" ref="C31">IF(INDEX(Номер_по_плану, ROW(H29)) = "", "", INDEX(Номер_по_плану, ROW(H29)))</f>
        <v>2</v>
      </c>
      <c r="D31" s="119" t="str" cm="1">
        <f t="array" ref="D31">IF(INDEX(Тип, ROW(I29)) = "", "", INDEX(Тип, ROW(I29)))</f>
        <v>QF</v>
      </c>
      <c r="E31" s="119" t="str" cm="1">
        <f t="array" ref="E31">IF(INDEX(Автомат, ROW(J29)) = "", "", INDEX(Автомат, ROW(J29)))</f>
        <v>S233R</v>
      </c>
      <c r="F31" s="119" t="str" cm="1">
        <f t="array" ref="F31">IF(INDEX(Производитель, ROW(K29)) = "", "", INDEX(Производитель, ROW(K29)))</f>
        <v>ABB</v>
      </c>
      <c r="G31" s="119" t="str" cm="1">
        <f t="array" ref="G31">IF(INDEX(Номинал, ROW(L29)) = "", "", INDEX(Номинал, ROW(L29)))</f>
        <v>40</v>
      </c>
      <c r="H31" s="119" t="str" cm="1">
        <f t="array" ref="H31">IF(INDEX(Тип_УЗО, ROW(M29)) = "", "", INDEX(Тип_УЗО, ROW(M29)))</f>
        <v/>
      </c>
      <c r="I31" s="119" t="str" cm="1">
        <f t="array" ref="I31">IF(INDEX(Ток_утечки_УЗО, ROW(N29)) = "", "", INDEX(Ток_утечки_УЗО, ROW(N29)))</f>
        <v/>
      </c>
      <c r="J31" s="119" t="str" cm="1">
        <f t="array" ref="J31">IF(INDEX(Марка_кабеля, ROW(O29)) = "", "", INDEX(Марка_кабеля, ROW(O29)))</f>
        <v>NYM</v>
      </c>
      <c r="K31" s="119" t="str" cm="1">
        <f t="array" ref="K31">IF(INDEX(Сечение, ROW(P29)) = "", "", INDEX(Сечение, ROW(P29)))</f>
        <v>5x25</v>
      </c>
      <c r="L31" s="119" t="str" cm="1">
        <f t="array" ref="L31">IF(INDEX(Длина_кабеля, ROW(Q29)) = "", "", INDEX(Длина_кабеля, ROW(Q29)))</f>
        <v/>
      </c>
      <c r="M31" s="119" t="str" cm="1">
        <f t="array" ref="M31">IF(INDEX(Фаза, ROW(R29)) = "", "", INDEX(Фаза, ROW(R29)))</f>
        <v>1,2,3</v>
      </c>
      <c r="N31" s="119" t="str" cm="1">
        <f t="array" ref="N31">IF(INDEX(РЕ, ROW(S29)) = "", "", INDEX(РЕ, ROW(S29)))</f>
        <v>4</v>
      </c>
      <c r="O31" s="119" t="str" cm="1">
        <f t="array" ref="O31">IF(INDEX(Класс, ROW(V29)) = "", "", INDEX(Класс, ROW(V29)))</f>
        <v>C</v>
      </c>
      <c r="P31" s="119" t="str" cm="1">
        <f t="array" ref="P31">IF(INDEX(Установленная_мощность, ROW(X29)) = "", "", INDEX(Установленная_мощность, ROW(X29)))</f>
        <v/>
      </c>
      <c r="Q31" s="119" t="str" cm="1">
        <f t="array" ref="Q31">IF(INDEX(Расчетный_ток, ROW(Y29)) = "", "", INDEX(Расчетный_ток, ROW(Y29)))</f>
        <v/>
      </c>
      <c r="R31" s="119" t="str" cm="1">
        <f t="array" ref="R31">IF(INDEX(Наименование_потребителя, ROW(Z29)) = "", "", INDEX(Наименование_потребителя, ROW(Z29)))</f>
        <v>ВПД 1</v>
      </c>
      <c r="S31" s="119" t="str" cm="1">
        <f t="array" ref="S31">IF(INDEX(Условное_обозначение, ROW(AA29)) = "", "", INDEX(Условное_обозначение, ROW(AA29)))</f>
        <v>2</v>
      </c>
    </row>
    <row r="32" spans="1:19" x14ac:dyDescent="0.3">
      <c r="A32" s="119" t="str" cm="1">
        <f t="array" ref="A32">IF(INDEX(Вводной_щит, ROW(C30)) = "", "", INDEX(Вводной_щит, ROW(C30)))</f>
        <v>АВР 2</v>
      </c>
      <c r="B32" s="119" cm="1">
        <f t="array" ref="B32">IF(INDEX(Номер, ROW(F30)) = "", "", INDEX(Номер, ROW(F30)))</f>
        <v>3</v>
      </c>
      <c r="C32" s="119" t="str" cm="1">
        <f t="array" ref="C32">IF(INDEX(Номер_по_плану, ROW(H30)) = "", "", INDEX(Номер_по_плану, ROW(H30)))</f>
        <v>3</v>
      </c>
      <c r="D32" s="119" t="str" cm="1">
        <f t="array" ref="D32">IF(INDEX(Тип, ROW(I30)) = "", "", INDEX(Тип, ROW(I30)))</f>
        <v>QF</v>
      </c>
      <c r="E32" s="119" t="str" cm="1">
        <f t="array" ref="E32">IF(INDEX(Автомат, ROW(J30)) = "", "", INDEX(Автомат, ROW(J30)))</f>
        <v>SH203L</v>
      </c>
      <c r="F32" s="119" t="str" cm="1">
        <f t="array" ref="F32">IF(INDEX(Производитель, ROW(K30)) = "", "", INDEX(Производитель, ROW(K30)))</f>
        <v>ABB</v>
      </c>
      <c r="G32" s="119" t="str" cm="1">
        <f t="array" ref="G32">IF(INDEX(Номинал, ROW(L30)) = "", "", INDEX(Номинал, ROW(L30)))</f>
        <v>20</v>
      </c>
      <c r="H32" s="119" t="str" cm="1">
        <f t="array" ref="H32">IF(INDEX(Тип_УЗО, ROW(M30)) = "", "", INDEX(Тип_УЗО, ROW(M30)))</f>
        <v/>
      </c>
      <c r="I32" s="119" t="str" cm="1">
        <f t="array" ref="I32">IF(INDEX(Ток_утечки_УЗО, ROW(N30)) = "", "", INDEX(Ток_утечки_УЗО, ROW(N30)))</f>
        <v/>
      </c>
      <c r="J32" s="119" t="str" cm="1">
        <f t="array" ref="J32">IF(INDEX(Марка_кабеля, ROW(O30)) = "", "", INDEX(Марка_кабеля, ROW(O30)))</f>
        <v>NYM</v>
      </c>
      <c r="K32" s="119" t="str" cm="1">
        <f t="array" ref="K32">IF(INDEX(Сечение, ROW(P30)) = "", "", INDEX(Сечение, ROW(P30)))</f>
        <v>5x4</v>
      </c>
      <c r="L32" s="119" t="str" cm="1">
        <f t="array" ref="L32">IF(INDEX(Длина_кабеля, ROW(Q30)) = "", "", INDEX(Длина_кабеля, ROW(Q30)))</f>
        <v/>
      </c>
      <c r="M32" s="119" t="str" cm="1">
        <f t="array" ref="M32">IF(INDEX(Фаза, ROW(R30)) = "", "", INDEX(Фаза, ROW(R30)))</f>
        <v>1,2,3</v>
      </c>
      <c r="N32" s="119" t="str" cm="1">
        <f t="array" ref="N32">IF(INDEX(РЕ, ROW(S30)) = "", "", INDEX(РЕ, ROW(S30)))</f>
        <v>4</v>
      </c>
      <c r="O32" s="119" t="str" cm="1">
        <f t="array" ref="O32">IF(INDEX(Класс, ROW(V30)) = "", "", INDEX(Класс, ROW(V30)))</f>
        <v>C</v>
      </c>
      <c r="P32" s="119" t="str" cm="1">
        <f t="array" ref="P32">IF(INDEX(Установленная_мощность, ROW(X30)) = "", "", INDEX(Установленная_мощность, ROW(X30)))</f>
        <v/>
      </c>
      <c r="Q32" s="119" t="str" cm="1">
        <f t="array" ref="Q32">IF(INDEX(Расчетный_ток, ROW(Y30)) = "", "", INDEX(Расчетный_ток, ROW(Y30)))</f>
        <v/>
      </c>
      <c r="R32" s="119" t="str" cm="1">
        <f t="array" ref="R32">IF(INDEX(Наименование_потребителя, ROW(Z30)) = "", "", INDEX(Наименование_потребителя, ROW(Z30)))</f>
        <v>ППД 1</v>
      </c>
      <c r="S32" s="119" t="str" cm="1">
        <f t="array" ref="S32">IF(INDEX(Условное_обозначение, ROW(AA30)) = "", "", INDEX(Условное_обозначение, ROW(AA30)))</f>
        <v>2</v>
      </c>
    </row>
    <row r="33" spans="1:19" x14ac:dyDescent="0.3">
      <c r="A33" s="119" t="str" cm="1">
        <f t="array" ref="A33">IF(INDEX(Вводной_щит, ROW(C31)) = "", "", INDEX(Вводной_щит, ROW(C31)))</f>
        <v>АВР 2</v>
      </c>
      <c r="B33" s="119" cm="1">
        <f t="array" ref="B33">IF(INDEX(Номер, ROW(F31)) = "", "", INDEX(Номер, ROW(F31)))</f>
        <v>4</v>
      </c>
      <c r="C33" s="119" t="str" cm="1">
        <f t="array" ref="C33">IF(INDEX(Номер_по_плану, ROW(H31)) = "", "", INDEX(Номер_по_плану, ROW(H31)))</f>
        <v>4</v>
      </c>
      <c r="D33" s="119" t="str" cm="1">
        <f t="array" ref="D33">IF(INDEX(Тип, ROW(I31)) = "", "", INDEX(Тип, ROW(I31)))</f>
        <v>QF</v>
      </c>
      <c r="E33" s="119" t="str" cm="1">
        <f t="array" ref="E33">IF(INDEX(Автомат, ROW(J31)) = "", "", INDEX(Автомат, ROW(J31)))</f>
        <v>SH201L</v>
      </c>
      <c r="F33" s="119" t="str" cm="1">
        <f t="array" ref="F33">IF(INDEX(Производитель, ROW(K31)) = "", "", INDEX(Производитель, ROW(K31)))</f>
        <v>ABB</v>
      </c>
      <c r="G33" s="119" t="str" cm="1">
        <f t="array" ref="G33">IF(INDEX(Номинал, ROW(L31)) = "", "", INDEX(Номинал, ROW(L31)))</f>
        <v>16</v>
      </c>
      <c r="H33" s="119" t="str" cm="1">
        <f t="array" ref="H33">IF(INDEX(Тип_УЗО, ROW(M31)) = "", "", INDEX(Тип_УЗО, ROW(M31)))</f>
        <v/>
      </c>
      <c r="I33" s="119" t="str" cm="1">
        <f t="array" ref="I33">IF(INDEX(Ток_утечки_УЗО, ROW(N31)) = "", "", INDEX(Ток_утечки_УЗО, ROW(N31)))</f>
        <v/>
      </c>
      <c r="J33" s="119" t="str" cm="1">
        <f t="array" ref="J33">IF(INDEX(Марка_кабеля, ROW(O31)) = "", "", INDEX(Марка_кабеля, ROW(O31)))</f>
        <v/>
      </c>
      <c r="K33" s="119" t="str" cm="1">
        <f t="array" ref="K33">IF(INDEX(Сечение, ROW(P31)) = "", "", INDEX(Сечение, ROW(P31)))</f>
        <v/>
      </c>
      <c r="L33" s="119" t="str" cm="1">
        <f t="array" ref="L33">IF(INDEX(Длина_кабеля, ROW(Q31)) = "", "", INDEX(Длина_кабеля, ROW(Q31)))</f>
        <v/>
      </c>
      <c r="M33" s="119" t="str" cm="1">
        <f t="array" ref="M33">IF(INDEX(Фаза, ROW(R31)) = "", "", INDEX(Фаза, ROW(R31)))</f>
        <v>1</v>
      </c>
      <c r="N33" s="119" t="str" cm="1">
        <f t="array" ref="N33">IF(INDEX(РЕ, ROW(S31)) = "", "", INDEX(РЕ, ROW(S31)))</f>
        <v>4</v>
      </c>
      <c r="O33" s="119" t="str" cm="1">
        <f t="array" ref="O33">IF(INDEX(Класс, ROW(V31)) = "", "", INDEX(Класс, ROW(V31)))</f>
        <v>C</v>
      </c>
      <c r="P33" s="119" t="str" cm="1">
        <f t="array" ref="P33">IF(INDEX(Установленная_мощность, ROW(X31)) = "", "", INDEX(Установленная_мощность, ROW(X31)))</f>
        <v/>
      </c>
      <c r="Q33" s="119" t="str" cm="1">
        <f t="array" ref="Q33">IF(INDEX(Расчетный_ток, ROW(Y31)) = "", "", INDEX(Расчетный_ток, ROW(Y31)))</f>
        <v/>
      </c>
      <c r="R33" s="119" t="str" cm="1">
        <f t="array" ref="R33">IF(INDEX(Наименование_потребителя, ROW(Z31)) = "", "", INDEX(Наименование_потребителя, ROW(Z31)))</f>
        <v>резерв</v>
      </c>
      <c r="S33" s="119" t="str" cm="1">
        <f t="array" ref="S33">IF(INDEX(Условное_обозначение, ROW(AA31)) = "", "", INDEX(Условное_обозначение, ROW(AA31)))</f>
        <v/>
      </c>
    </row>
    <row r="34" spans="1:19" x14ac:dyDescent="0.3">
      <c r="A34" s="119" t="str" cm="1">
        <f t="array" ref="A34">IF(INDEX(Вводной_щит, ROW(C32)) = "", "", INDEX(Вводной_щит, ROW(C32)))</f>
        <v>АВР 2</v>
      </c>
      <c r="B34" s="119" cm="1">
        <f t="array" ref="B34">IF(INDEX(Номер, ROW(F32)) = "", "", INDEX(Номер, ROW(F32)))</f>
        <v>5</v>
      </c>
      <c r="C34" s="119" t="str" cm="1">
        <f t="array" ref="C34">IF(INDEX(Номер_по_плану, ROW(H32)) = "", "", INDEX(Номер_по_плану, ROW(H32)))</f>
        <v>5</v>
      </c>
      <c r="D34" s="119" t="str" cm="1">
        <f t="array" ref="D34">IF(INDEX(Тип, ROW(I32)) = "", "", INDEX(Тип, ROW(I32)))</f>
        <v>QF</v>
      </c>
      <c r="E34" s="119" t="str" cm="1">
        <f t="array" ref="E34">IF(INDEX(Автомат, ROW(J32)) = "", "", INDEX(Автомат, ROW(J32)))</f>
        <v>SH201L</v>
      </c>
      <c r="F34" s="119" t="str" cm="1">
        <f t="array" ref="F34">IF(INDEX(Производитель, ROW(K32)) = "", "", INDEX(Производитель, ROW(K32)))</f>
        <v>ABB</v>
      </c>
      <c r="G34" s="119" t="str" cm="1">
        <f t="array" ref="G34">IF(INDEX(Номинал, ROW(L32)) = "", "", INDEX(Номинал, ROW(L32)))</f>
        <v>16</v>
      </c>
      <c r="H34" s="119" t="str" cm="1">
        <f t="array" ref="H34">IF(INDEX(Тип_УЗО, ROW(M32)) = "", "", INDEX(Тип_УЗО, ROW(M32)))</f>
        <v/>
      </c>
      <c r="I34" s="119" t="str" cm="1">
        <f t="array" ref="I34">IF(INDEX(Ток_утечки_УЗО, ROW(N32)) = "", "", INDEX(Ток_утечки_УЗО, ROW(N32)))</f>
        <v/>
      </c>
      <c r="J34" s="119" t="str" cm="1">
        <f t="array" ref="J34">IF(INDEX(Марка_кабеля, ROW(O32)) = "", "", INDEX(Марка_кабеля, ROW(O32)))</f>
        <v/>
      </c>
      <c r="K34" s="119" t="str" cm="1">
        <f t="array" ref="K34">IF(INDEX(Сечение, ROW(P32)) = "", "", INDEX(Сечение, ROW(P32)))</f>
        <v/>
      </c>
      <c r="L34" s="119" t="str" cm="1">
        <f t="array" ref="L34">IF(INDEX(Длина_кабеля, ROW(Q32)) = "", "", INDEX(Длина_кабеля, ROW(Q32)))</f>
        <v/>
      </c>
      <c r="M34" s="119" t="str" cm="1">
        <f t="array" ref="M34">IF(INDEX(Фаза, ROW(R32)) = "", "", INDEX(Фаза, ROW(R32)))</f>
        <v>2</v>
      </c>
      <c r="N34" s="119" t="str" cm="1">
        <f t="array" ref="N34">IF(INDEX(РЕ, ROW(S32)) = "", "", INDEX(РЕ, ROW(S32)))</f>
        <v>4</v>
      </c>
      <c r="O34" s="119" t="str" cm="1">
        <f t="array" ref="O34">IF(INDEX(Класс, ROW(V32)) = "", "", INDEX(Класс, ROW(V32)))</f>
        <v>C</v>
      </c>
      <c r="P34" s="119" t="str" cm="1">
        <f t="array" ref="P34">IF(INDEX(Установленная_мощность, ROW(X32)) = "", "", INDEX(Установленная_мощность, ROW(X32)))</f>
        <v/>
      </c>
      <c r="Q34" s="119" t="str" cm="1">
        <f t="array" ref="Q34">IF(INDEX(Расчетный_ток, ROW(Y32)) = "", "", INDEX(Расчетный_ток, ROW(Y32)))</f>
        <v/>
      </c>
      <c r="R34" s="119" t="str" cm="1">
        <f t="array" ref="R34">IF(INDEX(Наименование_потребителя, ROW(Z32)) = "", "", INDEX(Наименование_потребителя, ROW(Z32)))</f>
        <v>резерв</v>
      </c>
      <c r="S34" s="119" t="str" cm="1">
        <f t="array" ref="S34">IF(INDEX(Условное_обозначение, ROW(AA32)) = "", "", INDEX(Условное_обозначение, ROW(AA32)))</f>
        <v/>
      </c>
    </row>
    <row r="35" spans="1:19" x14ac:dyDescent="0.3">
      <c r="A35" s="119" t="str" cm="1">
        <f t="array" ref="A35">IF(INDEX(Вводной_щит, ROW(C33)) = "", "", INDEX(Вводной_щит, ROW(C33)))</f>
        <v>АВР 2</v>
      </c>
      <c r="B35" s="119" cm="1">
        <f t="array" ref="B35">IF(INDEX(Номер, ROW(F33)) = "", "", INDEX(Номер, ROW(F33)))</f>
        <v>6</v>
      </c>
      <c r="C35" s="119" t="str" cm="1">
        <f t="array" ref="C35">IF(INDEX(Номер_по_плану, ROW(H33)) = "", "", INDEX(Номер_по_плану, ROW(H33)))</f>
        <v>6</v>
      </c>
      <c r="D35" s="119" t="str" cm="1">
        <f t="array" ref="D35">IF(INDEX(Тип, ROW(I33)) = "", "", INDEX(Тип, ROW(I33)))</f>
        <v>QF</v>
      </c>
      <c r="E35" s="119" t="str" cm="1">
        <f t="array" ref="E35">IF(INDEX(Автомат, ROW(J33)) = "", "", INDEX(Автомат, ROW(J33)))</f>
        <v>S231R</v>
      </c>
      <c r="F35" s="119" t="str" cm="1">
        <f t="array" ref="F35">IF(INDEX(Производитель, ROW(K33)) = "", "", INDEX(Производитель, ROW(K33)))</f>
        <v>ABB</v>
      </c>
      <c r="G35" s="119" t="str" cm="1">
        <f t="array" ref="G35">IF(INDEX(Номинал, ROW(L33)) = "", "", INDEX(Номинал, ROW(L33)))</f>
        <v>10</v>
      </c>
      <c r="H35" s="119" t="str" cm="1">
        <f t="array" ref="H35">IF(INDEX(Тип_УЗО, ROW(M33)) = "", "", INDEX(Тип_УЗО, ROW(M33)))</f>
        <v/>
      </c>
      <c r="I35" s="119" t="str" cm="1">
        <f t="array" ref="I35">IF(INDEX(Ток_утечки_УЗО, ROW(N33)) = "", "", INDEX(Ток_утечки_УЗО, ROW(N33)))</f>
        <v/>
      </c>
      <c r="J35" s="119" t="str" cm="1">
        <f t="array" ref="J35">IF(INDEX(Марка_кабеля, ROW(O33)) = "", "", INDEX(Марка_кабеля, ROW(O33)))</f>
        <v>NYM</v>
      </c>
      <c r="K35" s="119" t="str" cm="1">
        <f t="array" ref="K35">IF(INDEX(Сечение, ROW(P33)) = "", "", INDEX(Сечение, ROW(P33)))</f>
        <v>3x4</v>
      </c>
      <c r="L35" s="119" t="str" cm="1">
        <f t="array" ref="L35">IF(INDEX(Длина_кабеля, ROW(Q33)) = "", "", INDEX(Длина_кабеля, ROW(Q33)))</f>
        <v/>
      </c>
      <c r="M35" s="119" t="str" cm="1">
        <f t="array" ref="M35">IF(INDEX(Фаза, ROW(R33)) = "", "", INDEX(Фаза, ROW(R33)))</f>
        <v>1</v>
      </c>
      <c r="N35" s="119" t="str" cm="1">
        <f t="array" ref="N35">IF(INDEX(РЕ, ROW(S33)) = "", "", INDEX(РЕ, ROW(S33)))</f>
        <v>4</v>
      </c>
      <c r="O35" s="119" t="str" cm="1">
        <f t="array" ref="O35">IF(INDEX(Класс, ROW(V33)) = "", "", INDEX(Класс, ROW(V33)))</f>
        <v>C</v>
      </c>
      <c r="P35" s="119" t="str" cm="1">
        <f t="array" ref="P35">IF(INDEX(Установленная_мощность, ROW(X33)) = "", "", INDEX(Установленная_мощность, ROW(X33)))</f>
        <v/>
      </c>
      <c r="Q35" s="119" t="str" cm="1">
        <f t="array" ref="Q35">IF(INDEX(Расчетный_ток, ROW(Y33)) = "", "", INDEX(Расчетный_ток, ROW(Y33)))</f>
        <v/>
      </c>
      <c r="R35" s="119" t="str" cm="1">
        <f t="array" ref="R35">IF(INDEX(Наименование_потребителя, ROW(Z33)) = "", "", INDEX(Наименование_потребителя, ROW(Z33)))</f>
        <v>ППД 4</v>
      </c>
      <c r="S35" s="119" t="str" cm="1">
        <f t="array" ref="S35">IF(INDEX(Условное_обозначение, ROW(AA33)) = "", "", INDEX(Условное_обозначение, ROW(AA33)))</f>
        <v>2</v>
      </c>
    </row>
    <row r="36" spans="1:19" x14ac:dyDescent="0.3">
      <c r="A36" s="119" t="str" cm="1">
        <f t="array" ref="A36">IF(INDEX(Вводной_щит, ROW(C34)) = "", "", INDEX(Вводной_щит, ROW(C34)))</f>
        <v>АВР 2</v>
      </c>
      <c r="B36" s="119" cm="1">
        <f t="array" ref="B36">IF(INDEX(Номер, ROW(F34)) = "", "", INDEX(Номер, ROW(F34)))</f>
        <v>7</v>
      </c>
      <c r="C36" s="119" t="str" cm="1">
        <f t="array" ref="C36">IF(INDEX(Номер_по_плану, ROW(H34)) = "", "", INDEX(Номер_по_плану, ROW(H34)))</f>
        <v>7</v>
      </c>
      <c r="D36" s="119" t="str" cm="1">
        <f t="array" ref="D36">IF(INDEX(Тип, ROW(I34)) = "", "", INDEX(Тип, ROW(I34)))</f>
        <v>QF</v>
      </c>
      <c r="E36" s="119" t="str" cm="1">
        <f t="array" ref="E36">IF(INDEX(Автомат, ROW(J34)) = "", "", INDEX(Автомат, ROW(J34)))</f>
        <v>SH203L</v>
      </c>
      <c r="F36" s="119" t="str" cm="1">
        <f t="array" ref="F36">IF(INDEX(Производитель, ROW(K34)) = "", "", INDEX(Производитель, ROW(K34)))</f>
        <v>ABB</v>
      </c>
      <c r="G36" s="119" t="str" cm="1">
        <f t="array" ref="G36">IF(INDEX(Номинал, ROW(L34)) = "", "", INDEX(Номинал, ROW(L34)))</f>
        <v>16</v>
      </c>
      <c r="H36" s="119" t="str" cm="1">
        <f t="array" ref="H36">IF(INDEX(Тип_УЗО, ROW(M34)) = "", "", INDEX(Тип_УЗО, ROW(M34)))</f>
        <v/>
      </c>
      <c r="I36" s="119" t="str" cm="1">
        <f t="array" ref="I36">IF(INDEX(Ток_утечки_УЗО, ROW(N34)) = "", "", INDEX(Ток_утечки_УЗО, ROW(N34)))</f>
        <v/>
      </c>
      <c r="J36" s="119" t="str" cm="1">
        <f t="array" ref="J36">IF(INDEX(Марка_кабеля, ROW(O34)) = "", "", INDEX(Марка_кабеля, ROW(O34)))</f>
        <v>NYM</v>
      </c>
      <c r="K36" s="119" t="str" cm="1">
        <f t="array" ref="K36">IF(INDEX(Сечение, ROW(P34)) = "", "", INDEX(Сечение, ROW(P34)))</f>
        <v>5x4</v>
      </c>
      <c r="L36" s="119" t="str" cm="1">
        <f t="array" ref="L36">IF(INDEX(Длина_кабеля, ROW(Q34)) = "", "", INDEX(Длина_кабеля, ROW(Q34)))</f>
        <v/>
      </c>
      <c r="M36" s="119" t="str" cm="1">
        <f t="array" ref="M36">IF(INDEX(Фаза, ROW(R34)) = "", "", INDEX(Фаза, ROW(R34)))</f>
        <v>1,2,3</v>
      </c>
      <c r="N36" s="119" t="str" cm="1">
        <f t="array" ref="N36">IF(INDEX(РЕ, ROW(S34)) = "", "", INDEX(РЕ, ROW(S34)))</f>
        <v>4</v>
      </c>
      <c r="O36" s="119" t="str" cm="1">
        <f t="array" ref="O36">IF(INDEX(Класс, ROW(V34)) = "", "", INDEX(Класс, ROW(V34)))</f>
        <v>C</v>
      </c>
      <c r="P36" s="119" t="str" cm="1">
        <f t="array" ref="P36">IF(INDEX(Установленная_мощность, ROW(X34)) = "", "", INDEX(Установленная_мощность, ROW(X34)))</f>
        <v/>
      </c>
      <c r="Q36" s="119" t="str" cm="1">
        <f t="array" ref="Q36">IF(INDEX(Расчетный_ток, ROW(Y34)) = "", "", INDEX(Расчетный_ток, ROW(Y34)))</f>
        <v/>
      </c>
      <c r="R36" s="119" t="str" cm="1">
        <f t="array" ref="R36">IF(INDEX(Наименование_потребителя, ROW(Z34)) = "", "", INDEX(Наименование_потребителя, ROW(Z34)))</f>
        <v>ППД 5</v>
      </c>
      <c r="S36" s="119" t="str" cm="1">
        <f t="array" ref="S36">IF(INDEX(Условное_обозначение, ROW(AA34)) = "", "", INDEX(Условное_обозначение, ROW(AA34)))</f>
        <v>2</v>
      </c>
    </row>
    <row r="37" spans="1:19" x14ac:dyDescent="0.3">
      <c r="A37" s="119" t="str" cm="1">
        <f t="array" ref="A37">IF(INDEX(Вводной_щит, ROW(C35)) = "", "", INDEX(Вводной_щит, ROW(C35)))</f>
        <v>АВР 2</v>
      </c>
      <c r="B37" s="119" cm="1">
        <f t="array" ref="B37">IF(INDEX(Номер, ROW(F35)) = "", "", INDEX(Номер, ROW(F35)))</f>
        <v>8</v>
      </c>
      <c r="C37" s="119" t="str" cm="1">
        <f t="array" ref="C37">IF(INDEX(Номер_по_плану, ROW(H35)) = "", "", INDEX(Номер_по_плану, ROW(H35)))</f>
        <v>8</v>
      </c>
      <c r="D37" s="119" t="str" cm="1">
        <f t="array" ref="D37">IF(INDEX(Тип, ROW(I35)) = "", "", INDEX(Тип, ROW(I35)))</f>
        <v>QF</v>
      </c>
      <c r="E37" s="119" t="str" cm="1">
        <f t="array" ref="E37">IF(INDEX(Автомат, ROW(J35)) = "", "", INDEX(Автомат, ROW(J35)))</f>
        <v>SH201L</v>
      </c>
      <c r="F37" s="119" t="str" cm="1">
        <f t="array" ref="F37">IF(INDEX(Производитель, ROW(K35)) = "", "", INDEX(Производитель, ROW(K35)))</f>
        <v>ABB</v>
      </c>
      <c r="G37" s="119" t="str" cm="1">
        <f t="array" ref="G37">IF(INDEX(Номинал, ROW(L35)) = "", "", INDEX(Номинал, ROW(L35)))</f>
        <v>16</v>
      </c>
      <c r="H37" s="119" t="str" cm="1">
        <f t="array" ref="H37">IF(INDEX(Тип_УЗО, ROW(M35)) = "", "", INDEX(Тип_УЗО, ROW(M35)))</f>
        <v/>
      </c>
      <c r="I37" s="119" t="str" cm="1">
        <f t="array" ref="I37">IF(INDEX(Ток_утечки_УЗО, ROW(N35)) = "", "", INDEX(Ток_утечки_УЗО, ROW(N35)))</f>
        <v/>
      </c>
      <c r="J37" s="119" t="str" cm="1">
        <f t="array" ref="J37">IF(INDEX(Марка_кабеля, ROW(O35)) = "", "", INDEX(Марка_кабеля, ROW(O35)))</f>
        <v>NYM</v>
      </c>
      <c r="K37" s="119" t="str" cm="1">
        <f t="array" ref="K37">IF(INDEX(Сечение, ROW(P35)) = "", "", INDEX(Сечение, ROW(P35)))</f>
        <v>3x2,5</v>
      </c>
      <c r="L37" s="119" t="str" cm="1">
        <f t="array" ref="L37">IF(INDEX(Длина_кабеля, ROW(Q35)) = "", "", INDEX(Длина_кабеля, ROW(Q35)))</f>
        <v/>
      </c>
      <c r="M37" s="119" t="str" cm="1">
        <f t="array" ref="M37">IF(INDEX(Фаза, ROW(R35)) = "", "", INDEX(Фаза, ROW(R35)))</f>
        <v>1</v>
      </c>
      <c r="N37" s="119" t="str" cm="1">
        <f t="array" ref="N37">IF(INDEX(РЕ, ROW(S35)) = "", "", INDEX(РЕ, ROW(S35)))</f>
        <v>4</v>
      </c>
      <c r="O37" s="119" t="str" cm="1">
        <f t="array" ref="O37">IF(INDEX(Класс, ROW(V35)) = "", "", INDEX(Класс, ROW(V35)))</f>
        <v>C</v>
      </c>
      <c r="P37" s="119" t="str" cm="1">
        <f t="array" ref="P37">IF(INDEX(Установленная_мощность, ROW(X35)) = "", "", INDEX(Установленная_мощность, ROW(X35)))</f>
        <v/>
      </c>
      <c r="Q37" s="119" t="str" cm="1">
        <f t="array" ref="Q37">IF(INDEX(Расчетный_ток, ROW(Y35)) = "", "", INDEX(Расчетный_ток, ROW(Y35)))</f>
        <v/>
      </c>
      <c r="R37" s="119" t="str" cm="1">
        <f t="array" ref="R37">IF(INDEX(Наименование_потребителя, ROW(Z35)) = "", "", INDEX(Наименование_потребителя, ROW(Z35)))</f>
        <v>П-ЩУП-1</v>
      </c>
      <c r="S37" s="119" t="str" cm="1">
        <f t="array" ref="S37">IF(INDEX(Условное_обозначение, ROW(AA35)) = "", "", INDEX(Условное_обозначение, ROW(AA35)))</f>
        <v>2</v>
      </c>
    </row>
    <row r="38" spans="1:19" x14ac:dyDescent="0.3">
      <c r="A38" s="119" t="str" cm="1">
        <f t="array" ref="A38">IF(INDEX(Вводной_щит, ROW(C36)) = "", "", INDEX(Вводной_щит, ROW(C36)))</f>
        <v>АВР 2</v>
      </c>
      <c r="B38" s="119" cm="1">
        <f t="array" ref="B38">IF(INDEX(Номер, ROW(F36)) = "", "", INDEX(Номер, ROW(F36)))</f>
        <v>9</v>
      </c>
      <c r="C38" s="119" t="str" cm="1">
        <f t="array" ref="C38">IF(INDEX(Номер_по_плану, ROW(H36)) = "", "", INDEX(Номер_по_плану, ROW(H36)))</f>
        <v>9</v>
      </c>
      <c r="D38" s="119" t="str" cm="1">
        <f t="array" ref="D38">IF(INDEX(Тип, ROW(I36)) = "", "", INDEX(Тип, ROW(I36)))</f>
        <v>QF</v>
      </c>
      <c r="E38" s="119" t="str" cm="1">
        <f t="array" ref="E38">IF(INDEX(Автомат, ROW(J36)) = "", "", INDEX(Автомат, ROW(J36)))</f>
        <v>SH201L</v>
      </c>
      <c r="F38" s="119" t="str" cm="1">
        <f t="array" ref="F38">IF(INDEX(Производитель, ROW(K36)) = "", "", INDEX(Производитель, ROW(K36)))</f>
        <v>ABB</v>
      </c>
      <c r="G38" s="119" t="str" cm="1">
        <f t="array" ref="G38">IF(INDEX(Номинал, ROW(L36)) = "", "", INDEX(Номинал, ROW(L36)))</f>
        <v>16</v>
      </c>
      <c r="H38" s="119" t="str" cm="1">
        <f t="array" ref="H38">IF(INDEX(Тип_УЗО, ROW(M36)) = "", "", INDEX(Тип_УЗО, ROW(M36)))</f>
        <v/>
      </c>
      <c r="I38" s="119" t="str" cm="1">
        <f t="array" ref="I38">IF(INDEX(Ток_утечки_УЗО, ROW(N36)) = "", "", INDEX(Ток_утечки_УЗО, ROW(N36)))</f>
        <v/>
      </c>
      <c r="J38" s="119" t="str" cm="1">
        <f t="array" ref="J38">IF(INDEX(Марка_кабеля, ROW(O36)) = "", "", INDEX(Марка_кабеля, ROW(O36)))</f>
        <v>NYM</v>
      </c>
      <c r="K38" s="119" t="str" cm="1">
        <f t="array" ref="K38">IF(INDEX(Сечение, ROW(P36)) = "", "", INDEX(Сечение, ROW(P36)))</f>
        <v>3x2,5</v>
      </c>
      <c r="L38" s="119" t="str" cm="1">
        <f t="array" ref="L38">IF(INDEX(Длина_кабеля, ROW(Q36)) = "", "", INDEX(Длина_кабеля, ROW(Q36)))</f>
        <v/>
      </c>
      <c r="M38" s="119" t="str" cm="1">
        <f t="array" ref="M38">IF(INDEX(Фаза, ROW(R36)) = "", "", INDEX(Фаза, ROW(R36)))</f>
        <v>2</v>
      </c>
      <c r="N38" s="119" t="str" cm="1">
        <f t="array" ref="N38">IF(INDEX(РЕ, ROW(S36)) = "", "", INDEX(РЕ, ROW(S36)))</f>
        <v>4</v>
      </c>
      <c r="O38" s="119" t="str" cm="1">
        <f t="array" ref="O38">IF(INDEX(Класс, ROW(V36)) = "", "", INDEX(Класс, ROW(V36)))</f>
        <v>C</v>
      </c>
      <c r="P38" s="119" t="str" cm="1">
        <f t="array" ref="P38">IF(INDEX(Установленная_мощность, ROW(X36)) = "", "", INDEX(Установленная_мощность, ROW(X36)))</f>
        <v/>
      </c>
      <c r="Q38" s="119" t="str" cm="1">
        <f t="array" ref="Q38">IF(INDEX(Расчетный_ток, ROW(Y36)) = "", "", INDEX(Расчетный_ток, ROW(Y36)))</f>
        <v/>
      </c>
      <c r="R38" s="119" t="str" cm="1">
        <f t="array" ref="R38">IF(INDEX(Наименование_потребителя, ROW(Z36)) = "", "", INDEX(Наименование_потребителя, ROW(Z36)))</f>
        <v>ПУ-ОП-1</v>
      </c>
      <c r="S38" s="119" t="str" cm="1">
        <f t="array" ref="S38">IF(INDEX(Условное_обозначение, ROW(AA36)) = "", "", INDEX(Условное_обозначение, ROW(AA36)))</f>
        <v>2</v>
      </c>
    </row>
    <row r="39" spans="1:19" x14ac:dyDescent="0.3">
      <c r="A39" s="119" t="str" cm="1">
        <f t="array" ref="A39">IF(INDEX(Вводной_щит, ROW(C37)) = "", "", INDEX(Вводной_щит, ROW(C37)))</f>
        <v>АВР 2</v>
      </c>
      <c r="B39" s="119" cm="1">
        <f t="array" ref="B39">IF(INDEX(Номер, ROW(F37)) = "", "", INDEX(Номер, ROW(F37)))</f>
        <v>10</v>
      </c>
      <c r="C39" s="119" t="str" cm="1">
        <f t="array" ref="C39">IF(INDEX(Номер_по_плану, ROW(H37)) = "", "", INDEX(Номер_по_плану, ROW(H37)))</f>
        <v>10</v>
      </c>
      <c r="D39" s="119" t="str" cm="1">
        <f t="array" ref="D39">IF(INDEX(Тип, ROW(I37)) = "", "", INDEX(Тип, ROW(I37)))</f>
        <v>QF</v>
      </c>
      <c r="E39" s="119" t="str" cm="1">
        <f t="array" ref="E39">IF(INDEX(Автомат, ROW(J37)) = "", "", INDEX(Автомат, ROW(J37)))</f>
        <v>SH201L</v>
      </c>
      <c r="F39" s="119" t="str" cm="1">
        <f t="array" ref="F39">IF(INDEX(Производитель, ROW(K37)) = "", "", INDEX(Производитель, ROW(K37)))</f>
        <v>ABB</v>
      </c>
      <c r="G39" s="119" t="str" cm="1">
        <f t="array" ref="G39">IF(INDEX(Номинал, ROW(L37)) = "", "", INDEX(Номинал, ROW(L37)))</f>
        <v>16</v>
      </c>
      <c r="H39" s="119" t="str" cm="1">
        <f t="array" ref="H39">IF(INDEX(Тип_УЗО, ROW(M37)) = "", "", INDEX(Тип_УЗО, ROW(M37)))</f>
        <v/>
      </c>
      <c r="I39" s="119" t="str" cm="1">
        <f t="array" ref="I39">IF(INDEX(Ток_утечки_УЗО, ROW(N37)) = "", "", INDEX(Ток_утечки_УЗО, ROW(N37)))</f>
        <v/>
      </c>
      <c r="J39" s="119" t="str" cm="1">
        <f t="array" ref="J39">IF(INDEX(Марка_кабеля, ROW(O37)) = "", "", INDEX(Марка_кабеля, ROW(O37)))</f>
        <v>NYM</v>
      </c>
      <c r="K39" s="119" t="str" cm="1">
        <f t="array" ref="K39">IF(INDEX(Сечение, ROW(P37)) = "", "", INDEX(Сечение, ROW(P37)))</f>
        <v>3x2,5</v>
      </c>
      <c r="L39" s="119" t="str" cm="1">
        <f t="array" ref="L39">IF(INDEX(Длина_кабеля, ROW(Q37)) = "", "", INDEX(Длина_кабеля, ROW(Q37)))</f>
        <v/>
      </c>
      <c r="M39" s="119" t="str" cm="1">
        <f t="array" ref="M39">IF(INDEX(Фаза, ROW(R37)) = "", "", INDEX(Фаза, ROW(R37)))</f>
        <v>3</v>
      </c>
      <c r="N39" s="119" t="str" cm="1">
        <f t="array" ref="N39">IF(INDEX(РЕ, ROW(S37)) = "", "", INDEX(РЕ, ROW(S37)))</f>
        <v>4</v>
      </c>
      <c r="O39" s="119" t="str" cm="1">
        <f t="array" ref="O39">IF(INDEX(Класс, ROW(V37)) = "", "", INDEX(Класс, ROW(V37)))</f>
        <v>C</v>
      </c>
      <c r="P39" s="119" t="str" cm="1">
        <f t="array" ref="P39">IF(INDEX(Установленная_мощность, ROW(X37)) = "", "", INDEX(Установленная_мощность, ROW(X37)))</f>
        <v/>
      </c>
      <c r="Q39" s="119" t="str" cm="1">
        <f t="array" ref="Q39">IF(INDEX(Расчетный_ток, ROW(Y37)) = "", "", INDEX(Расчетный_ток, ROW(Y37)))</f>
        <v/>
      </c>
      <c r="R39" s="119" t="str" cm="1">
        <f t="array" ref="R39">IF(INDEX(Наименование_потребителя, ROW(Z37)) = "", "", INDEX(Наименование_потребителя, ROW(Z37)))</f>
        <v>1-ЩУН-1</v>
      </c>
      <c r="S39" s="119" t="str" cm="1">
        <f t="array" ref="S39">IF(INDEX(Условное_обозначение, ROW(AA37)) = "", "", INDEX(Условное_обозначение, ROW(AA37)))</f>
        <v>2</v>
      </c>
    </row>
    <row r="40" spans="1:19" x14ac:dyDescent="0.3">
      <c r="A40" s="119" t="str" cm="1">
        <f t="array" ref="A40">IF(INDEX(Вводной_щит, ROW(C38)) = "", "", INDEX(Вводной_щит, ROW(C38)))</f>
        <v>АВР 2</v>
      </c>
      <c r="B40" s="119" cm="1">
        <f t="array" ref="B40">IF(INDEX(Номер, ROW(F38)) = "", "", INDEX(Номер, ROW(F38)))</f>
        <v>11</v>
      </c>
      <c r="C40" s="119" t="str" cm="1">
        <f t="array" ref="C40">IF(INDEX(Номер_по_плану, ROW(H38)) = "", "", INDEX(Номер_по_плану, ROW(H38)))</f>
        <v>11</v>
      </c>
      <c r="D40" s="119" t="str" cm="1">
        <f t="array" ref="D40">IF(INDEX(Тип, ROW(I38)) = "", "", INDEX(Тип, ROW(I38)))</f>
        <v>QF</v>
      </c>
      <c r="E40" s="119" t="str" cm="1">
        <f t="array" ref="E40">IF(INDEX(Автомат, ROW(J38)) = "", "", INDEX(Автомат, ROW(J38)))</f>
        <v/>
      </c>
      <c r="F40" s="119" t="str" cm="1">
        <f t="array" ref="F40">IF(INDEX(Производитель, ROW(K38)) = "", "", INDEX(Производитель, ROW(K38)))</f>
        <v>ABB</v>
      </c>
      <c r="G40" s="119" t="str" cm="1">
        <f t="array" ref="G40">IF(INDEX(Номинал, ROW(L38)) = "", "", INDEX(Номинал, ROW(L38)))</f>
        <v>16</v>
      </c>
      <c r="H40" s="119" t="str" cm="1">
        <f t="array" ref="H40">IF(INDEX(Тип_УЗО, ROW(M38)) = "", "", INDEX(Тип_УЗО, ROW(M38)))</f>
        <v/>
      </c>
      <c r="I40" s="119" t="str" cm="1">
        <f t="array" ref="I40">IF(INDEX(Ток_утечки_УЗО, ROW(N38)) = "", "", INDEX(Ток_утечки_УЗО, ROW(N38)))</f>
        <v/>
      </c>
      <c r="J40" s="119" t="str" cm="1">
        <f t="array" ref="J40">IF(INDEX(Марка_кабеля, ROW(O38)) = "", "", INDEX(Марка_кабеля, ROW(O38)))</f>
        <v>NYM</v>
      </c>
      <c r="K40" s="119" t="str" cm="1">
        <f t="array" ref="K40">IF(INDEX(Сечение, ROW(P38)) = "", "", INDEX(Сечение, ROW(P38)))</f>
        <v>5x4</v>
      </c>
      <c r="L40" s="119" t="str" cm="1">
        <f t="array" ref="L40">IF(INDEX(Длина_кабеля, ROW(Q38)) = "", "", INDEX(Длина_кабеля, ROW(Q38)))</f>
        <v/>
      </c>
      <c r="M40" s="119" t="str" cm="1">
        <f t="array" ref="M40">IF(INDEX(Фаза, ROW(R38)) = "", "", INDEX(Фаза, ROW(R38)))</f>
        <v>1,2,3</v>
      </c>
      <c r="N40" s="119" t="str" cm="1">
        <f t="array" ref="N40">IF(INDEX(РЕ, ROW(S38)) = "", "", INDEX(РЕ, ROW(S38)))</f>
        <v>4</v>
      </c>
      <c r="O40" s="119" t="str" cm="1">
        <f t="array" ref="O40">IF(INDEX(Класс, ROW(V38)) = "", "", INDEX(Класс, ROW(V38)))</f>
        <v>C</v>
      </c>
      <c r="P40" s="119" t="str" cm="1">
        <f t="array" ref="P40">IF(INDEX(Установленная_мощность, ROW(X38)) = "", "", INDEX(Установленная_мощность, ROW(X38)))</f>
        <v/>
      </c>
      <c r="Q40" s="119" t="str" cm="1">
        <f t="array" ref="Q40">IF(INDEX(Расчетный_ток, ROW(Y38)) = "", "", INDEX(Расчетный_ток, ROW(Y38)))</f>
        <v/>
      </c>
      <c r="R40" s="119" t="str" cm="1">
        <f t="array" ref="R40">IF(INDEX(Наименование_потребителя, ROW(Z38)) = "", "", INDEX(Наименование_потребителя, ROW(Z38)))</f>
        <v>АВР 2-11</v>
      </c>
      <c r="S40" s="119" t="str" cm="1">
        <f t="array" ref="S40">IF(INDEX(Условное_обозначение, ROW(AA38)) = "", "", INDEX(Условное_обозначение, ROW(AA38)))</f>
        <v>2</v>
      </c>
    </row>
    <row r="41" spans="1:19" x14ac:dyDescent="0.3">
      <c r="A41" s="119" t="str" cm="1">
        <f t="array" ref="A41">IF(INDEX(Вводной_щит, ROW(C39)) = "", "", INDEX(Вводной_щит, ROW(C39)))</f>
        <v>АВР 2</v>
      </c>
      <c r="B41" s="119" cm="1">
        <f t="array" ref="B41">IF(INDEX(Номер, ROW(F39)) = "", "", INDEX(Номер, ROW(F39)))</f>
        <v>12</v>
      </c>
      <c r="C41" s="119" t="str" cm="1">
        <f t="array" ref="C41">IF(INDEX(Номер_по_плану, ROW(H39)) = "", "", INDEX(Номер_по_плану, ROW(H39)))</f>
        <v>12</v>
      </c>
      <c r="D41" s="119" t="str" cm="1">
        <f t="array" ref="D41">IF(INDEX(Тип, ROW(I39)) = "", "", INDEX(Тип, ROW(I39)))</f>
        <v>QF</v>
      </c>
      <c r="E41" s="119" t="str" cm="1">
        <f t="array" ref="E41">IF(INDEX(Автомат, ROW(J39)) = "", "", INDEX(Автомат, ROW(J39)))</f>
        <v>SH201L</v>
      </c>
      <c r="F41" s="119" t="str" cm="1">
        <f t="array" ref="F41">IF(INDEX(Производитель, ROW(K39)) = "", "", INDEX(Производитель, ROW(K39)))</f>
        <v>ABB</v>
      </c>
      <c r="G41" s="119" t="str" cm="1">
        <f t="array" ref="G41">IF(INDEX(Номинал, ROW(L39)) = "", "", INDEX(Номинал, ROW(L39)))</f>
        <v>16</v>
      </c>
      <c r="H41" s="119" t="str" cm="1">
        <f t="array" ref="H41">IF(INDEX(Тип_УЗО, ROW(M39)) = "", "", INDEX(Тип_УЗО, ROW(M39)))</f>
        <v/>
      </c>
      <c r="I41" s="119" t="str" cm="1">
        <f t="array" ref="I41">IF(INDEX(Ток_утечки_УЗО, ROW(N39)) = "", "", INDEX(Ток_утечки_УЗО, ROW(N39)))</f>
        <v/>
      </c>
      <c r="J41" s="119" t="str" cm="1">
        <f t="array" ref="J41">IF(INDEX(Марка_кабеля, ROW(O39)) = "", "", INDEX(Марка_кабеля, ROW(O39)))</f>
        <v/>
      </c>
      <c r="K41" s="119" t="str" cm="1">
        <f t="array" ref="K41">IF(INDEX(Сечение, ROW(P39)) = "", "", INDEX(Сечение, ROW(P39)))</f>
        <v/>
      </c>
      <c r="L41" s="119" t="str" cm="1">
        <f t="array" ref="L41">IF(INDEX(Длина_кабеля, ROW(Q39)) = "", "", INDEX(Длина_кабеля, ROW(Q39)))</f>
        <v/>
      </c>
      <c r="M41" s="119" t="str" cm="1">
        <f t="array" ref="M41">IF(INDEX(Фаза, ROW(R39)) = "", "", INDEX(Фаза, ROW(R39)))</f>
        <v>1</v>
      </c>
      <c r="N41" s="119" t="str" cm="1">
        <f t="array" ref="N41">IF(INDEX(РЕ, ROW(S39)) = "", "", INDEX(РЕ, ROW(S39)))</f>
        <v>4</v>
      </c>
      <c r="O41" s="119" t="str" cm="1">
        <f t="array" ref="O41">IF(INDEX(Класс, ROW(V39)) = "", "", INDEX(Класс, ROW(V39)))</f>
        <v>C</v>
      </c>
      <c r="P41" s="119" t="str" cm="1">
        <f t="array" ref="P41">IF(INDEX(Установленная_мощность, ROW(X39)) = "", "", INDEX(Установленная_мощность, ROW(X39)))</f>
        <v/>
      </c>
      <c r="Q41" s="119" t="str" cm="1">
        <f t="array" ref="Q41">IF(INDEX(Расчетный_ток, ROW(Y39)) = "", "", INDEX(Расчетный_ток, ROW(Y39)))</f>
        <v/>
      </c>
      <c r="R41" s="119" t="str" cm="1">
        <f t="array" ref="R41">IF(INDEX(Наименование_потребителя, ROW(Z39)) = "", "", INDEX(Наименование_потребителя, ROW(Z39)))</f>
        <v>резерв</v>
      </c>
      <c r="S41" s="119" t="str" cm="1">
        <f t="array" ref="S41">IF(INDEX(Условное_обозначение, ROW(AA39)) = "", "", INDEX(Условное_обозначение, ROW(AA39)))</f>
        <v/>
      </c>
    </row>
    <row r="42" spans="1:19" x14ac:dyDescent="0.3">
      <c r="A42" s="119" t="str" cm="1">
        <f t="array" ref="A42">IF(INDEX(Вводной_щит, ROW(C40)) = "", "", INDEX(Вводной_щит, ROW(C40)))</f>
        <v>АВР 2</v>
      </c>
      <c r="B42" s="119" cm="1">
        <f t="array" ref="B42">IF(INDEX(Номер, ROW(F40)) = "", "", INDEX(Номер, ROW(F40)))</f>
        <v>13</v>
      </c>
      <c r="C42" s="119" t="str" cm="1">
        <f t="array" ref="C42">IF(INDEX(Номер_по_плану, ROW(H40)) = "", "", INDEX(Номер_по_плану, ROW(H40)))</f>
        <v>13</v>
      </c>
      <c r="D42" s="119" t="str" cm="1">
        <f t="array" ref="D42">IF(INDEX(Тип, ROW(I40)) = "", "", INDEX(Тип, ROW(I40)))</f>
        <v>QF</v>
      </c>
      <c r="E42" s="119" t="str" cm="1">
        <f t="array" ref="E42">IF(INDEX(Автомат, ROW(J40)) = "", "", INDEX(Автомат, ROW(J40)))</f>
        <v>SH201L</v>
      </c>
      <c r="F42" s="119" t="str" cm="1">
        <f t="array" ref="F42">IF(INDEX(Производитель, ROW(K40)) = "", "", INDEX(Производитель, ROW(K40)))</f>
        <v>ABB</v>
      </c>
      <c r="G42" s="119" t="str" cm="1">
        <f t="array" ref="G42">IF(INDEX(Номинал, ROW(L40)) = "", "", INDEX(Номинал, ROW(L40)))</f>
        <v>16</v>
      </c>
      <c r="H42" s="119" t="str" cm="1">
        <f t="array" ref="H42">IF(INDEX(Тип_УЗО, ROW(M40)) = "", "", INDEX(Тип_УЗО, ROW(M40)))</f>
        <v/>
      </c>
      <c r="I42" s="119" t="str" cm="1">
        <f t="array" ref="I42">IF(INDEX(Ток_утечки_УЗО, ROW(N40)) = "", "", INDEX(Ток_утечки_УЗО, ROW(N40)))</f>
        <v/>
      </c>
      <c r="J42" s="119" t="str" cm="1">
        <f t="array" ref="J42">IF(INDEX(Марка_кабеля, ROW(O40)) = "", "", INDEX(Марка_кабеля, ROW(O40)))</f>
        <v>NYM</v>
      </c>
      <c r="K42" s="119" t="str" cm="1">
        <f t="array" ref="K42">IF(INDEX(Сечение, ROW(P40)) = "", "", INDEX(Сечение, ROW(P40)))</f>
        <v>3x4</v>
      </c>
      <c r="L42" s="119" t="str" cm="1">
        <f t="array" ref="L42">IF(INDEX(Длина_кабеля, ROW(Q40)) = "", "", INDEX(Длина_кабеля, ROW(Q40)))</f>
        <v/>
      </c>
      <c r="M42" s="119" t="str" cm="1">
        <f t="array" ref="M42">IF(INDEX(Фаза, ROW(R40)) = "", "", INDEX(Фаза, ROW(R40)))</f>
        <v>2</v>
      </c>
      <c r="N42" s="119" t="str" cm="1">
        <f t="array" ref="N42">IF(INDEX(РЕ, ROW(S40)) = "", "", INDEX(РЕ, ROW(S40)))</f>
        <v>4</v>
      </c>
      <c r="O42" s="119" t="str" cm="1">
        <f t="array" ref="O42">IF(INDEX(Класс, ROW(V40)) = "", "", INDEX(Класс, ROW(V40)))</f>
        <v>C</v>
      </c>
      <c r="P42" s="119" t="str" cm="1">
        <f t="array" ref="P42">IF(INDEX(Установленная_мощность, ROW(X40)) = "", "", INDEX(Установленная_мощность, ROW(X40)))</f>
        <v/>
      </c>
      <c r="Q42" s="119" t="str" cm="1">
        <f t="array" ref="Q42">IF(INDEX(Расчетный_ток, ROW(Y40)) = "", "", INDEX(Расчетный_ток, ROW(Y40)))</f>
        <v/>
      </c>
      <c r="R42" s="119" t="str" cm="1">
        <f t="array" ref="R42">IF(INDEX(Наименование_потребителя, ROW(Z40)) = "", "", INDEX(Наименование_потребителя, ROW(Z40)))</f>
        <v>АВР 2-13</v>
      </c>
      <c r="S42" s="119" t="str" cm="1">
        <f t="array" ref="S42">IF(INDEX(Условное_обозначение, ROW(AA40)) = "", "", INDEX(Условное_обозначение, ROW(AA40)))</f>
        <v>2</v>
      </c>
    </row>
    <row r="43" spans="1:19" x14ac:dyDescent="0.3">
      <c r="A43" s="119" t="str" cm="1">
        <f t="array" ref="A43">IF(INDEX(Вводной_щит, ROW(C41)) = "", "", INDEX(Вводной_щит, ROW(C41)))</f>
        <v>АВР 2</v>
      </c>
      <c r="B43" s="119" cm="1">
        <f t="array" ref="B43">IF(INDEX(Номер, ROW(F41)) = "", "", INDEX(Номер, ROW(F41)))</f>
        <v>14</v>
      </c>
      <c r="C43" s="119" t="str" cm="1">
        <f t="array" ref="C43">IF(INDEX(Номер_по_плану, ROW(H41)) = "", "", INDEX(Номер_по_плану, ROW(H41)))</f>
        <v>14</v>
      </c>
      <c r="D43" s="119" t="str" cm="1">
        <f t="array" ref="D43">IF(INDEX(Тип, ROW(I41)) = "", "", INDEX(Тип, ROW(I41)))</f>
        <v>QF</v>
      </c>
      <c r="E43" s="119" t="str" cm="1">
        <f t="array" ref="E43">IF(INDEX(Автомат, ROW(J41)) = "", "", INDEX(Автомат, ROW(J41)))</f>
        <v>SH201L</v>
      </c>
      <c r="F43" s="119" t="str" cm="1">
        <f t="array" ref="F43">IF(INDEX(Производитель, ROW(K41)) = "", "", INDEX(Производитель, ROW(K41)))</f>
        <v>ABB</v>
      </c>
      <c r="G43" s="119" t="str" cm="1">
        <f t="array" ref="G43">IF(INDEX(Номинал, ROW(L41)) = "", "", INDEX(Номинал, ROW(L41)))</f>
        <v>16</v>
      </c>
      <c r="H43" s="119" t="str" cm="1">
        <f t="array" ref="H43">IF(INDEX(Тип_УЗО, ROW(M41)) = "", "", INDEX(Тип_УЗО, ROW(M41)))</f>
        <v/>
      </c>
      <c r="I43" s="119" t="str" cm="1">
        <f t="array" ref="I43">IF(INDEX(Ток_утечки_УЗО, ROW(N41)) = "", "", INDEX(Ток_утечки_УЗО, ROW(N41)))</f>
        <v/>
      </c>
      <c r="J43" s="119" t="str" cm="1">
        <f t="array" ref="J43">IF(INDEX(Марка_кабеля, ROW(O41)) = "", "", INDEX(Марка_кабеля, ROW(O41)))</f>
        <v>NYM</v>
      </c>
      <c r="K43" s="119" t="str" cm="1">
        <f t="array" ref="K43">IF(INDEX(Сечение, ROW(P41)) = "", "", INDEX(Сечение, ROW(P41)))</f>
        <v>3x4</v>
      </c>
      <c r="L43" s="119" t="str" cm="1">
        <f t="array" ref="L43">IF(INDEX(Длина_кабеля, ROW(Q41)) = "", "", INDEX(Длина_кабеля, ROW(Q41)))</f>
        <v/>
      </c>
      <c r="M43" s="119" t="str" cm="1">
        <f t="array" ref="M43">IF(INDEX(Фаза, ROW(R41)) = "", "", INDEX(Фаза, ROW(R41)))</f>
        <v>3</v>
      </c>
      <c r="N43" s="119" t="str" cm="1">
        <f t="array" ref="N43">IF(INDEX(РЕ, ROW(S41)) = "", "", INDEX(РЕ, ROW(S41)))</f>
        <v>4</v>
      </c>
      <c r="O43" s="119" t="str" cm="1">
        <f t="array" ref="O43">IF(INDEX(Класс, ROW(V41)) = "", "", INDEX(Класс, ROW(V41)))</f>
        <v>C</v>
      </c>
      <c r="P43" s="119" t="str" cm="1">
        <f t="array" ref="P43">IF(INDEX(Установленная_мощность, ROW(X41)) = "", "", INDEX(Установленная_мощность, ROW(X41)))</f>
        <v/>
      </c>
      <c r="Q43" s="119" t="str" cm="1">
        <f t="array" ref="Q43">IF(INDEX(Расчетный_ток, ROW(Y41)) = "", "", INDEX(Расчетный_ток, ROW(Y41)))</f>
        <v/>
      </c>
      <c r="R43" s="119" t="str" cm="1">
        <f t="array" ref="R43">IF(INDEX(Наименование_потребителя, ROW(Z41)) = "", "", INDEX(Наименование_потребителя, ROW(Z41)))</f>
        <v>АВР 2-14</v>
      </c>
      <c r="S43" s="119" t="str" cm="1">
        <f t="array" ref="S43">IF(INDEX(Условное_обозначение, ROW(AA41)) = "", "", INDEX(Условное_обозначение, ROW(AA41)))</f>
        <v>2</v>
      </c>
    </row>
    <row r="44" spans="1:19" x14ac:dyDescent="0.3">
      <c r="A44" s="119" t="str" cm="1">
        <f t="array" ref="A44">IF(INDEX(Вводной_щит, ROW(C42)) = "", "", INDEX(Вводной_щит, ROW(C42)))</f>
        <v>АВР 2</v>
      </c>
      <c r="B44" s="119" cm="1">
        <f t="array" ref="B44">IF(INDEX(Номер, ROW(F42)) = "", "", INDEX(Номер, ROW(F42)))</f>
        <v>15</v>
      </c>
      <c r="C44" s="119" t="str" cm="1">
        <f t="array" ref="C44">IF(INDEX(Номер_по_плану, ROW(H42)) = "", "", INDEX(Номер_по_плану, ROW(H42)))</f>
        <v>15</v>
      </c>
      <c r="D44" s="119" t="str" cm="1">
        <f t="array" ref="D44">IF(INDEX(Тип, ROW(I42)) = "", "", INDEX(Тип, ROW(I42)))</f>
        <v>QF</v>
      </c>
      <c r="E44" s="119" t="str" cm="1">
        <f t="array" ref="E44">IF(INDEX(Автомат, ROW(J42)) = "", "", INDEX(Автомат, ROW(J42)))</f>
        <v>SH201L</v>
      </c>
      <c r="F44" s="119" t="str" cm="1">
        <f t="array" ref="F44">IF(INDEX(Производитель, ROW(K42)) = "", "", INDEX(Производитель, ROW(K42)))</f>
        <v>ABB</v>
      </c>
      <c r="G44" s="119" t="str" cm="1">
        <f t="array" ref="G44">IF(INDEX(Номинал, ROW(L42)) = "", "", INDEX(Номинал, ROW(L42)))</f>
        <v>16</v>
      </c>
      <c r="H44" s="119" t="str" cm="1">
        <f t="array" ref="H44">IF(INDEX(Тип_УЗО, ROW(M42)) = "", "", INDEX(Тип_УЗО, ROW(M42)))</f>
        <v/>
      </c>
      <c r="I44" s="119" t="str" cm="1">
        <f t="array" ref="I44">IF(INDEX(Ток_утечки_УЗО, ROW(N42)) = "", "", INDEX(Ток_утечки_УЗО, ROW(N42)))</f>
        <v/>
      </c>
      <c r="J44" s="119" t="str" cm="1">
        <f t="array" ref="J44">IF(INDEX(Марка_кабеля, ROW(O42)) = "", "", INDEX(Марка_кабеля, ROW(O42)))</f>
        <v>NYM</v>
      </c>
      <c r="K44" s="119" t="str" cm="1">
        <f t="array" ref="K44">IF(INDEX(Сечение, ROW(P42)) = "", "", INDEX(Сечение, ROW(P42)))</f>
        <v>3x4</v>
      </c>
      <c r="L44" s="119" t="str" cm="1">
        <f t="array" ref="L44">IF(INDEX(Длина_кабеля, ROW(Q42)) = "", "", INDEX(Длина_кабеля, ROW(Q42)))</f>
        <v/>
      </c>
      <c r="M44" s="119" t="str" cm="1">
        <f t="array" ref="M44">IF(INDEX(Фаза, ROW(R42)) = "", "", INDEX(Фаза, ROW(R42)))</f>
        <v>1</v>
      </c>
      <c r="N44" s="119" t="str" cm="1">
        <f t="array" ref="N44">IF(INDEX(РЕ, ROW(S42)) = "", "", INDEX(РЕ, ROW(S42)))</f>
        <v>4</v>
      </c>
      <c r="O44" s="119" t="str" cm="1">
        <f t="array" ref="O44">IF(INDEX(Класс, ROW(V42)) = "", "", INDEX(Класс, ROW(V42)))</f>
        <v>C</v>
      </c>
      <c r="P44" s="119" t="str" cm="1">
        <f t="array" ref="P44">IF(INDEX(Установленная_мощность, ROW(X42)) = "", "", INDEX(Установленная_мощность, ROW(X42)))</f>
        <v/>
      </c>
      <c r="Q44" s="119" t="str" cm="1">
        <f t="array" ref="Q44">IF(INDEX(Расчетный_ток, ROW(Y42)) = "", "", INDEX(Расчетный_ток, ROW(Y42)))</f>
        <v/>
      </c>
      <c r="R44" s="119" t="str" cm="1">
        <f t="array" ref="R44">IF(INDEX(Наименование_потребителя, ROW(Z42)) = "", "", INDEX(Наименование_потребителя, ROW(Z42)))</f>
        <v>АВР 2-15</v>
      </c>
      <c r="S44" s="119" t="str" cm="1">
        <f t="array" ref="S44">IF(INDEX(Условное_обозначение, ROW(AA42)) = "", "", INDEX(Условное_обозначение, ROW(AA42)))</f>
        <v>2</v>
      </c>
    </row>
    <row r="45" spans="1:19" x14ac:dyDescent="0.3">
      <c r="A45" s="119" t="str" cm="1">
        <f t="array" ref="A45">IF(INDEX(Вводной_щит, ROW(C43)) = "", "", INDEX(Вводной_щит, ROW(C43)))</f>
        <v>АВР 2</v>
      </c>
      <c r="B45" s="119" cm="1">
        <f t="array" ref="B45">IF(INDEX(Номер, ROW(F43)) = "", "", INDEX(Номер, ROW(F43)))</f>
        <v>16</v>
      </c>
      <c r="C45" s="119" t="str" cm="1">
        <f t="array" ref="C45">IF(INDEX(Номер_по_плану, ROW(H43)) = "", "", INDEX(Номер_по_плану, ROW(H43)))</f>
        <v>16</v>
      </c>
      <c r="D45" s="119" t="str" cm="1">
        <f t="array" ref="D45">IF(INDEX(Тип, ROW(I43)) = "", "", INDEX(Тип, ROW(I43)))</f>
        <v>QF</v>
      </c>
      <c r="E45" s="119" t="str" cm="1">
        <f t="array" ref="E45">IF(INDEX(Автомат, ROW(J43)) = "", "", INDEX(Автомат, ROW(J43)))</f>
        <v>S233R</v>
      </c>
      <c r="F45" s="119" t="str" cm="1">
        <f t="array" ref="F45">IF(INDEX(Производитель, ROW(K43)) = "", "", INDEX(Производитель, ROW(K43)))</f>
        <v>ABB</v>
      </c>
      <c r="G45" s="119" t="str" cm="1">
        <f t="array" ref="G45">IF(INDEX(Номинал, ROW(L43)) = "", "", INDEX(Номинал, ROW(L43)))</f>
        <v>16</v>
      </c>
      <c r="H45" s="119" t="str" cm="1">
        <f t="array" ref="H45">IF(INDEX(Тип_УЗО, ROW(M43)) = "", "", INDEX(Тип_УЗО, ROW(M43)))</f>
        <v/>
      </c>
      <c r="I45" s="119" t="str" cm="1">
        <f t="array" ref="I45">IF(INDEX(Ток_утечки_УЗО, ROW(N43)) = "", "", INDEX(Ток_утечки_УЗО, ROW(N43)))</f>
        <v/>
      </c>
      <c r="J45" s="119" t="str" cm="1">
        <f t="array" ref="J45">IF(INDEX(Марка_кабеля, ROW(O43)) = "", "", INDEX(Марка_кабеля, ROW(O43)))</f>
        <v>NYM</v>
      </c>
      <c r="K45" s="119" t="str" cm="1">
        <f t="array" ref="K45">IF(INDEX(Сечение, ROW(P43)) = "", "", INDEX(Сечение, ROW(P43)))</f>
        <v>5x4</v>
      </c>
      <c r="L45" s="119" t="str" cm="1">
        <f t="array" ref="L45">IF(INDEX(Длина_кабеля, ROW(Q43)) = "", "", INDEX(Длина_кабеля, ROW(Q43)))</f>
        <v/>
      </c>
      <c r="M45" s="119" t="str" cm="1">
        <f t="array" ref="M45">IF(INDEX(Фаза, ROW(R43)) = "", "", INDEX(Фаза, ROW(R43)))</f>
        <v>1,2,3</v>
      </c>
      <c r="N45" s="119" t="str" cm="1">
        <f t="array" ref="N45">IF(INDEX(РЕ, ROW(S43)) = "", "", INDEX(РЕ, ROW(S43)))</f>
        <v>4</v>
      </c>
      <c r="O45" s="119" t="str" cm="1">
        <f t="array" ref="O45">IF(INDEX(Класс, ROW(V43)) = "", "", INDEX(Класс, ROW(V43)))</f>
        <v>C</v>
      </c>
      <c r="P45" s="119" t="str" cm="1">
        <f t="array" ref="P45">IF(INDEX(Установленная_мощность, ROW(X43)) = "", "", INDEX(Установленная_мощность, ROW(X43)))</f>
        <v/>
      </c>
      <c r="Q45" s="119" t="str" cm="1">
        <f t="array" ref="Q45">IF(INDEX(Расчетный_ток, ROW(Y43)) = "", "", INDEX(Расчетный_ток, ROW(Y43)))</f>
        <v/>
      </c>
      <c r="R45" s="119" t="str" cm="1">
        <f t="array" ref="R45">IF(INDEX(Наименование_потребителя, ROW(Z43)) = "", "", INDEX(Наименование_потребителя, ROW(Z43)))</f>
        <v>ППД 1</v>
      </c>
      <c r="S45" s="119" t="str" cm="1">
        <f t="array" ref="S45">IF(INDEX(Условное_обозначение, ROW(AA43)) = "", "", INDEX(Условное_обозначение, ROW(AA43)))</f>
        <v>2</v>
      </c>
    </row>
    <row r="46" spans="1:19" x14ac:dyDescent="0.3">
      <c r="A46" s="119" t="str" cm="1">
        <f t="array" ref="A46">IF(INDEX(Вводной_щит, ROW(C44)) = "", "", INDEX(Вводной_щит, ROW(C44)))</f>
        <v>АВР 2</v>
      </c>
      <c r="B46" s="119" cm="1">
        <f t="array" ref="B46">IF(INDEX(Номер, ROW(F44)) = "", "", INDEX(Номер, ROW(F44)))</f>
        <v>17</v>
      </c>
      <c r="C46" s="119" t="str" cm="1">
        <f t="array" ref="C46">IF(INDEX(Номер_по_плану, ROW(H44)) = "", "", INDEX(Номер_по_плану, ROW(H44)))</f>
        <v>17</v>
      </c>
      <c r="D46" s="119" t="str" cm="1">
        <f t="array" ref="D46">IF(INDEX(Тип, ROW(I44)) = "", "", INDEX(Тип, ROW(I44)))</f>
        <v>QF</v>
      </c>
      <c r="E46" s="119" t="str" cm="1">
        <f t="array" ref="E46">IF(INDEX(Автомат, ROW(J44)) = "", "", INDEX(Автомат, ROW(J44)))</f>
        <v>S233R</v>
      </c>
      <c r="F46" s="119" t="str" cm="1">
        <f t="array" ref="F46">IF(INDEX(Производитель, ROW(K44)) = "", "", INDEX(Производитель, ROW(K44)))</f>
        <v>ABB</v>
      </c>
      <c r="G46" s="119" t="str" cm="1">
        <f t="array" ref="G46">IF(INDEX(Номинал, ROW(L44)) = "", "", INDEX(Номинал, ROW(L44)))</f>
        <v>16</v>
      </c>
      <c r="H46" s="119" t="str" cm="1">
        <f t="array" ref="H46">IF(INDEX(Тип_УЗО, ROW(M44)) = "", "", INDEX(Тип_УЗО, ROW(M44)))</f>
        <v/>
      </c>
      <c r="I46" s="119" t="str" cm="1">
        <f t="array" ref="I46">IF(INDEX(Ток_утечки_УЗО, ROW(N44)) = "", "", INDEX(Ток_утечки_УЗО, ROW(N44)))</f>
        <v/>
      </c>
      <c r="J46" s="119" t="str" cm="1">
        <f t="array" ref="J46">IF(INDEX(Марка_кабеля, ROW(O44)) = "", "", INDEX(Марка_кабеля, ROW(O44)))</f>
        <v>NYM</v>
      </c>
      <c r="K46" s="119" t="str" cm="1">
        <f t="array" ref="K46">IF(INDEX(Сечение, ROW(P44)) = "", "", INDEX(Сечение, ROW(P44)))</f>
        <v>5x4</v>
      </c>
      <c r="L46" s="119" t="str" cm="1">
        <f t="array" ref="L46">IF(INDEX(Длина_кабеля, ROW(Q44)) = "", "", INDEX(Длина_кабеля, ROW(Q44)))</f>
        <v/>
      </c>
      <c r="M46" s="119" t="str" cm="1">
        <f t="array" ref="M46">IF(INDEX(Фаза, ROW(R44)) = "", "", INDEX(Фаза, ROW(R44)))</f>
        <v>1,2,3</v>
      </c>
      <c r="N46" s="119" t="str" cm="1">
        <f t="array" ref="N46">IF(INDEX(РЕ, ROW(S44)) = "", "", INDEX(РЕ, ROW(S44)))</f>
        <v>4</v>
      </c>
      <c r="O46" s="119" t="str" cm="1">
        <f t="array" ref="O46">IF(INDEX(Класс, ROW(V44)) = "", "", INDEX(Класс, ROW(V44)))</f>
        <v>C</v>
      </c>
      <c r="P46" s="119" t="str" cm="1">
        <f t="array" ref="P46">IF(INDEX(Установленная_мощность, ROW(X44)) = "", "", INDEX(Установленная_мощность, ROW(X44)))</f>
        <v/>
      </c>
      <c r="Q46" s="119" t="str" cm="1">
        <f t="array" ref="Q46">IF(INDEX(Расчетный_ток, ROW(Y44)) = "", "", INDEX(Расчетный_ток, ROW(Y44)))</f>
        <v/>
      </c>
      <c r="R46" s="119" t="str" cm="1">
        <f t="array" ref="R46">IF(INDEX(Наименование_потребителя, ROW(Z44)) = "", "", INDEX(Наименование_потребителя, ROW(Z44)))</f>
        <v>ППД 1</v>
      </c>
      <c r="S46" s="119" t="str" cm="1">
        <f t="array" ref="S46">IF(INDEX(Условное_обозначение, ROW(AA44)) = "", "", INDEX(Условное_обозначение, ROW(AA44)))</f>
        <v>2</v>
      </c>
    </row>
    <row r="47" spans="1:19" x14ac:dyDescent="0.3">
      <c r="A47" s="119" t="str" cm="1">
        <f t="array" ref="A47">IF(INDEX(Вводной_щит, ROW(C45)) = "", "", INDEX(Вводной_щит, ROW(C45)))</f>
        <v>АВР 2</v>
      </c>
      <c r="B47" s="119" cm="1">
        <f t="array" ref="B47">IF(INDEX(Номер, ROW(F45)) = "", "", INDEX(Номер, ROW(F45)))</f>
        <v>18</v>
      </c>
      <c r="C47" s="119" t="str" cm="1">
        <f t="array" ref="C47">IF(INDEX(Номер_по_плану, ROW(H45)) = "", "", INDEX(Номер_по_плану, ROW(H45)))</f>
        <v>18</v>
      </c>
      <c r="D47" s="119" t="str" cm="1">
        <f t="array" ref="D47">IF(INDEX(Тип, ROW(I45)) = "", "", INDEX(Тип, ROW(I45)))</f>
        <v>QF</v>
      </c>
      <c r="E47" s="119" t="str" cm="1">
        <f t="array" ref="E47">IF(INDEX(Автомат, ROW(J45)) = "", "", INDEX(Автомат, ROW(J45)))</f>
        <v xml:space="preserve"> T1c T160</v>
      </c>
      <c r="F47" s="119" t="str" cm="1">
        <f t="array" ref="F47">IF(INDEX(Производитель, ROW(K45)) = "", "", INDEX(Производитель, ROW(K45)))</f>
        <v>ABB Tmax</v>
      </c>
      <c r="G47" s="119" t="str" cm="1">
        <f t="array" ref="G47">IF(INDEX(Номинал, ROW(L45)) = "", "", INDEX(Номинал, ROW(L45)))</f>
        <v>80</v>
      </c>
      <c r="H47" s="119" t="str" cm="1">
        <f t="array" ref="H47">IF(INDEX(Тип_УЗО, ROW(M45)) = "", "", INDEX(Тип_УЗО, ROW(M45)))</f>
        <v/>
      </c>
      <c r="I47" s="119" t="str" cm="1">
        <f t="array" ref="I47">IF(INDEX(Ток_утечки_УЗО, ROW(N45)) = "", "", INDEX(Ток_утечки_УЗО, ROW(N45)))</f>
        <v/>
      </c>
      <c r="J47" s="119" t="str" cm="1">
        <f t="array" ref="J47">IF(INDEX(Марка_кабеля, ROW(O45)) = "", "", INDEX(Марка_кабеля, ROW(O45)))</f>
        <v>NYM</v>
      </c>
      <c r="K47" s="119" t="str" cm="1">
        <f t="array" ref="K47">IF(INDEX(Сечение, ROW(P45)) = "", "", INDEX(Сечение, ROW(P45)))</f>
        <v>5x16</v>
      </c>
      <c r="L47" s="119" t="str" cm="1">
        <f t="array" ref="L47">IF(INDEX(Длина_кабеля, ROW(Q45)) = "", "", INDEX(Длина_кабеля, ROW(Q45)))</f>
        <v/>
      </c>
      <c r="M47" s="119" t="str" cm="1">
        <f t="array" ref="M47">IF(INDEX(Фаза, ROW(R45)) = "", "", INDEX(Фаза, ROW(R45)))</f>
        <v>1,2,3</v>
      </c>
      <c r="N47" s="119" t="str" cm="1">
        <f t="array" ref="N47">IF(INDEX(РЕ, ROW(S45)) = "", "", INDEX(РЕ, ROW(S45)))</f>
        <v>4</v>
      </c>
      <c r="O47" s="119" t="str" cm="1">
        <f t="array" ref="O47">IF(INDEX(Класс, ROW(V45)) = "", "", INDEX(Класс, ROW(V45)))</f>
        <v>C</v>
      </c>
      <c r="P47" s="119" t="str" cm="1">
        <f t="array" ref="P47">IF(INDEX(Установленная_мощность, ROW(X45)) = "", "", INDEX(Установленная_мощность, ROW(X45)))</f>
        <v/>
      </c>
      <c r="Q47" s="119" t="str" cm="1">
        <f t="array" ref="Q47">IF(INDEX(Расчетный_ток, ROW(Y45)) = "", "", INDEX(Расчетный_ток, ROW(Y45)))</f>
        <v/>
      </c>
      <c r="R47" s="119" t="str" cm="1">
        <f t="array" ref="R47">IF(INDEX(Наименование_потребителя, ROW(Z45)) = "", "", INDEX(Наименование_потребителя, ROW(Z45)))</f>
        <v>стойка сервер к.230</v>
      </c>
      <c r="S47" s="119" t="str" cm="1">
        <f t="array" ref="S47">IF(INDEX(Условное_обозначение, ROW(AA45)) = "", "", INDEX(Условное_обозначение, ROW(AA45)))</f>
        <v>2</v>
      </c>
    </row>
    <row r="48" spans="1:19" x14ac:dyDescent="0.3">
      <c r="A48" s="119" t="str" cm="1">
        <f t="array" ref="A48">IF(INDEX(Вводной_щит, ROW(C46)) = "", "", INDEX(Вводной_щит, ROW(C46)))</f>
        <v/>
      </c>
      <c r="B48" s="119" t="str" cm="1">
        <f t="array" ref="B48">IF(INDEX(Номер, ROW(F46)) = "", "", INDEX(Номер, ROW(F46)))</f>
        <v/>
      </c>
      <c r="C48" s="119" t="str" cm="1">
        <f t="array" ref="C48">IF(INDEX(Номер_по_плану, ROW(H46)) = "", "", INDEX(Номер_по_плану, ROW(H46)))</f>
        <v/>
      </c>
      <c r="D48" s="119" t="str" cm="1">
        <f t="array" ref="D48">IF(INDEX(Тип, ROW(I46)) = "", "", INDEX(Тип, ROW(I46)))</f>
        <v/>
      </c>
      <c r="E48" s="119" t="str" cm="1">
        <f t="array" ref="E48">IF(INDEX(Автомат, ROW(J46)) = "", "", INDEX(Автомат, ROW(J46)))</f>
        <v/>
      </c>
      <c r="F48" s="119" t="str" cm="1">
        <f t="array" ref="F48">IF(INDEX(Производитель, ROW(K46)) = "", "", INDEX(Производитель, ROW(K46)))</f>
        <v/>
      </c>
      <c r="G48" s="119" t="str" cm="1">
        <f t="array" ref="G48">IF(INDEX(Номинал, ROW(L46)) = "", "", INDEX(Номинал, ROW(L46)))</f>
        <v/>
      </c>
      <c r="H48" s="119" t="str" cm="1">
        <f t="array" ref="H48">IF(INDEX(Тип_УЗО, ROW(M46)) = "", "", INDEX(Тип_УЗО, ROW(M46)))</f>
        <v/>
      </c>
      <c r="I48" s="119" t="str" cm="1">
        <f t="array" ref="I48">IF(INDEX(Ток_утечки_УЗО, ROW(N46)) = "", "", INDEX(Ток_утечки_УЗО, ROW(N46)))</f>
        <v/>
      </c>
      <c r="J48" s="119" t="str" cm="1">
        <f t="array" ref="J48">IF(INDEX(Марка_кабеля, ROW(O46)) = "", "", INDEX(Марка_кабеля, ROW(O46)))</f>
        <v/>
      </c>
      <c r="K48" s="119" t="str" cm="1">
        <f t="array" ref="K48">IF(INDEX(Сечение, ROW(P46)) = "", "", INDEX(Сечение, ROW(P46)))</f>
        <v/>
      </c>
      <c r="L48" s="119" t="str" cm="1">
        <f t="array" ref="L48">IF(INDEX(Длина_кабеля, ROW(Q46)) = "", "", INDEX(Длина_кабеля, ROW(Q46)))</f>
        <v/>
      </c>
      <c r="M48" s="119" t="str" cm="1">
        <f t="array" ref="M48">IF(INDEX(Фаза, ROW(R46)) = "", "", INDEX(Фаза, ROW(R46)))</f>
        <v/>
      </c>
      <c r="N48" s="119" t="str" cm="1">
        <f t="array" ref="N48">IF(INDEX(РЕ, ROW(S46)) = "", "", INDEX(РЕ, ROW(S46)))</f>
        <v/>
      </c>
      <c r="O48" s="119" t="str" cm="1">
        <f t="array" ref="O48">IF(INDEX(Класс, ROW(V46)) = "", "", INDEX(Класс, ROW(V46)))</f>
        <v/>
      </c>
      <c r="P48" s="119" t="str" cm="1">
        <f t="array" ref="P48">IF(INDEX(Установленная_мощность, ROW(X46)) = "", "", INDEX(Установленная_мощность, ROW(X46)))</f>
        <v/>
      </c>
      <c r="Q48" s="119" t="str" cm="1">
        <f t="array" ref="Q48">IF(INDEX(Расчетный_ток, ROW(Y46)) = "", "", INDEX(Расчетный_ток, ROW(Y46)))</f>
        <v/>
      </c>
      <c r="R48" s="119" t="str" cm="1">
        <f t="array" ref="R48">IF(INDEX(Наименование_потребителя, ROW(Z46)) = "", "", INDEX(Наименование_потребителя, ROW(Z46)))</f>
        <v/>
      </c>
      <c r="S48" s="119" t="str" cm="1">
        <f t="array" ref="S48">IF(INDEX(Условное_обозначение, ROW(AA46)) = "", "", INDEX(Условное_обозначение, ROW(AA46)))</f>
        <v/>
      </c>
    </row>
    <row r="49" spans="1:19" x14ac:dyDescent="0.3">
      <c r="A49" s="119" t="str" cm="1">
        <f t="array" ref="A49">IF(INDEX(Вводной_щит, ROW(C47)) = "", "", INDEX(Вводной_щит, ROW(C47)))</f>
        <v/>
      </c>
      <c r="B49" s="119" t="str" cm="1">
        <f t="array" ref="B49">IF(INDEX(Номер, ROW(F47)) = "", "", INDEX(Номер, ROW(F47)))</f>
        <v/>
      </c>
      <c r="C49" s="119" t="str" cm="1">
        <f t="array" ref="C49">IF(INDEX(Номер_по_плану, ROW(H47)) = "", "", INDEX(Номер_по_плану, ROW(H47)))</f>
        <v/>
      </c>
      <c r="D49" s="119" t="str" cm="1">
        <f t="array" ref="D49">IF(INDEX(Тип, ROW(I47)) = "", "", INDEX(Тип, ROW(I47)))</f>
        <v/>
      </c>
      <c r="E49" s="119" t="str" cm="1">
        <f t="array" ref="E49">IF(INDEX(Автомат, ROW(J47)) = "", "", INDEX(Автомат, ROW(J47)))</f>
        <v/>
      </c>
      <c r="F49" s="119" t="str" cm="1">
        <f t="array" ref="F49">IF(INDEX(Производитель, ROW(K47)) = "", "", INDEX(Производитель, ROW(K47)))</f>
        <v/>
      </c>
      <c r="G49" s="119" t="str" cm="1">
        <f t="array" ref="G49">IF(INDEX(Номинал, ROW(L47)) = "", "", INDEX(Номинал, ROW(L47)))</f>
        <v/>
      </c>
      <c r="H49" s="119" t="str" cm="1">
        <f t="array" ref="H49">IF(INDEX(Тип_УЗО, ROW(M47)) = "", "", INDEX(Тип_УЗО, ROW(M47)))</f>
        <v/>
      </c>
      <c r="I49" s="119" t="str" cm="1">
        <f t="array" ref="I49">IF(INDEX(Ток_утечки_УЗО, ROW(N47)) = "", "", INDEX(Ток_утечки_УЗО, ROW(N47)))</f>
        <v/>
      </c>
      <c r="J49" s="119" t="str" cm="1">
        <f t="array" ref="J49">IF(INDEX(Марка_кабеля, ROW(O47)) = "", "", INDEX(Марка_кабеля, ROW(O47)))</f>
        <v/>
      </c>
      <c r="K49" s="119" t="str" cm="1">
        <f t="array" ref="K49">IF(INDEX(Сечение, ROW(P47)) = "", "", INDEX(Сечение, ROW(P47)))</f>
        <v/>
      </c>
      <c r="L49" s="119" t="str" cm="1">
        <f t="array" ref="L49">IF(INDEX(Длина_кабеля, ROW(Q47)) = "", "", INDEX(Длина_кабеля, ROW(Q47)))</f>
        <v/>
      </c>
      <c r="M49" s="119" t="str" cm="1">
        <f t="array" ref="M49">IF(INDEX(Фаза, ROW(R47)) = "", "", INDEX(Фаза, ROW(R47)))</f>
        <v/>
      </c>
      <c r="N49" s="119" t="str" cm="1">
        <f t="array" ref="N49">IF(INDEX(РЕ, ROW(S47)) = "", "", INDEX(РЕ, ROW(S47)))</f>
        <v/>
      </c>
      <c r="O49" s="119" t="str" cm="1">
        <f t="array" ref="O49">IF(INDEX(Класс, ROW(V47)) = "", "", INDEX(Класс, ROW(V47)))</f>
        <v/>
      </c>
      <c r="P49" s="119" t="str" cm="1">
        <f t="array" ref="P49">IF(INDEX(Установленная_мощность, ROW(X47)) = "", "", INDEX(Установленная_мощность, ROW(X47)))</f>
        <v/>
      </c>
      <c r="Q49" s="119" t="str" cm="1">
        <f t="array" ref="Q49">IF(INDEX(Расчетный_ток, ROW(Y47)) = "", "", INDEX(Расчетный_ток, ROW(Y47)))</f>
        <v/>
      </c>
      <c r="R49" s="119" t="str" cm="1">
        <f t="array" ref="R49">IF(INDEX(Наименование_потребителя, ROW(Z47)) = "", "", INDEX(Наименование_потребителя, ROW(Z47)))</f>
        <v/>
      </c>
      <c r="S49" s="119" t="str" cm="1">
        <f t="array" ref="S49">IF(INDEX(Условное_обозначение, ROW(AA47)) = "", "", INDEX(Условное_обозначение, ROW(AA47)))</f>
        <v/>
      </c>
    </row>
    <row r="50" spans="1:19" x14ac:dyDescent="0.3">
      <c r="A50" s="119" t="str" cm="1">
        <f t="array" ref="A50">IF(INDEX(Вводной_щит, ROW(C48)) = "", "", INDEX(Вводной_щит, ROW(C48)))</f>
        <v/>
      </c>
      <c r="B50" s="119" t="str" cm="1">
        <f t="array" ref="B50">IF(INDEX(Номер, ROW(F48)) = "", "", INDEX(Номер, ROW(F48)))</f>
        <v/>
      </c>
      <c r="C50" s="119" t="str" cm="1">
        <f t="array" ref="C50">IF(INDEX(Номер_по_плану, ROW(H48)) = "", "", INDEX(Номер_по_плану, ROW(H48)))</f>
        <v/>
      </c>
      <c r="D50" s="119" t="str" cm="1">
        <f t="array" ref="D50">IF(INDEX(Тип, ROW(I48)) = "", "", INDEX(Тип, ROW(I48)))</f>
        <v/>
      </c>
      <c r="E50" s="119" t="str" cm="1">
        <f t="array" ref="E50">IF(INDEX(Автомат, ROW(J48)) = "", "", INDEX(Автомат, ROW(J48)))</f>
        <v/>
      </c>
      <c r="F50" s="119" t="str" cm="1">
        <f t="array" ref="F50">IF(INDEX(Производитель, ROW(K48)) = "", "", INDEX(Производитель, ROW(K48)))</f>
        <v/>
      </c>
      <c r="G50" s="119" t="str" cm="1">
        <f t="array" ref="G50">IF(INDEX(Номинал, ROW(L48)) = "", "", INDEX(Номинал, ROW(L48)))</f>
        <v/>
      </c>
      <c r="H50" s="119" t="str" cm="1">
        <f t="array" ref="H50">IF(INDEX(Тип_УЗО, ROW(M48)) = "", "", INDEX(Тип_УЗО, ROW(M48)))</f>
        <v/>
      </c>
      <c r="I50" s="119" t="str" cm="1">
        <f t="array" ref="I50">IF(INDEX(Ток_утечки_УЗО, ROW(N48)) = "", "", INDEX(Ток_утечки_УЗО, ROW(N48)))</f>
        <v/>
      </c>
      <c r="J50" s="119" t="str" cm="1">
        <f t="array" ref="J50">IF(INDEX(Марка_кабеля, ROW(O48)) = "", "", INDEX(Марка_кабеля, ROW(O48)))</f>
        <v/>
      </c>
      <c r="K50" s="119" t="str" cm="1">
        <f t="array" ref="K50">IF(INDEX(Сечение, ROW(P48)) = "", "", INDEX(Сечение, ROW(P48)))</f>
        <v/>
      </c>
      <c r="L50" s="119" t="str" cm="1">
        <f t="array" ref="L50">IF(INDEX(Длина_кабеля, ROW(Q48)) = "", "", INDEX(Длина_кабеля, ROW(Q48)))</f>
        <v/>
      </c>
      <c r="M50" s="119" t="str" cm="1">
        <f t="array" ref="M50">IF(INDEX(Фаза, ROW(R48)) = "", "", INDEX(Фаза, ROW(R48)))</f>
        <v/>
      </c>
      <c r="N50" s="119" t="str" cm="1">
        <f t="array" ref="N50">IF(INDEX(РЕ, ROW(S48)) = "", "", INDEX(РЕ, ROW(S48)))</f>
        <v/>
      </c>
      <c r="O50" s="119" t="str" cm="1">
        <f t="array" ref="O50">IF(INDEX(Класс, ROW(V48)) = "", "", INDEX(Класс, ROW(V48)))</f>
        <v/>
      </c>
      <c r="P50" s="119" t="str" cm="1">
        <f t="array" ref="P50">IF(INDEX(Установленная_мощность, ROW(X48)) = "", "", INDEX(Установленная_мощность, ROW(X48)))</f>
        <v/>
      </c>
      <c r="Q50" s="119" t="str" cm="1">
        <f t="array" ref="Q50">IF(INDEX(Расчетный_ток, ROW(Y48)) = "", "", INDEX(Расчетный_ток, ROW(Y48)))</f>
        <v/>
      </c>
      <c r="R50" s="119" t="str" cm="1">
        <f t="array" ref="R50">IF(INDEX(Наименование_потребителя, ROW(Z48)) = "", "", INDEX(Наименование_потребителя, ROW(Z48)))</f>
        <v/>
      </c>
      <c r="S50" s="119" t="str" cm="1">
        <f t="array" ref="S50">IF(INDEX(Условное_обозначение, ROW(AA48)) = "", "", INDEX(Условное_обозначение, ROW(AA48)))</f>
        <v/>
      </c>
    </row>
    <row r="51" spans="1:19" x14ac:dyDescent="0.3">
      <c r="A51" s="119" t="str" cm="1">
        <f t="array" ref="A51">IF(INDEX(Вводной_щит, ROW(C49)) = "", "", INDEX(Вводной_щит, ROW(C49)))</f>
        <v/>
      </c>
      <c r="B51" s="119" t="str" cm="1">
        <f t="array" ref="B51">IF(INDEX(Номер, ROW(F49)) = "", "", INDEX(Номер, ROW(F49)))</f>
        <v/>
      </c>
      <c r="C51" s="119" t="str" cm="1">
        <f t="array" ref="C51">IF(INDEX(Номер_по_плану, ROW(H49)) = "", "", INDEX(Номер_по_плану, ROW(H49)))</f>
        <v/>
      </c>
      <c r="D51" s="119" t="str" cm="1">
        <f t="array" ref="D51">IF(INDEX(Тип, ROW(I49)) = "", "", INDEX(Тип, ROW(I49)))</f>
        <v/>
      </c>
      <c r="E51" s="119" t="str" cm="1">
        <f t="array" ref="E51">IF(INDEX(Автомат, ROW(J49)) = "", "", INDEX(Автомат, ROW(J49)))</f>
        <v/>
      </c>
      <c r="F51" s="119" t="str" cm="1">
        <f t="array" ref="F51">IF(INDEX(Производитель, ROW(K49)) = "", "", INDEX(Производитель, ROW(K49)))</f>
        <v/>
      </c>
      <c r="G51" s="119" t="str" cm="1">
        <f t="array" ref="G51">IF(INDEX(Номинал, ROW(L49)) = "", "", INDEX(Номинал, ROW(L49)))</f>
        <v/>
      </c>
      <c r="H51" s="119" t="str" cm="1">
        <f t="array" ref="H51">IF(INDEX(Тип_УЗО, ROW(M49)) = "", "", INDEX(Тип_УЗО, ROW(M49)))</f>
        <v/>
      </c>
      <c r="I51" s="119" t="str" cm="1">
        <f t="array" ref="I51">IF(INDEX(Ток_утечки_УЗО, ROW(N49)) = "", "", INDEX(Ток_утечки_УЗО, ROW(N49)))</f>
        <v/>
      </c>
      <c r="J51" s="119" t="str" cm="1">
        <f t="array" ref="J51">IF(INDEX(Марка_кабеля, ROW(O49)) = "", "", INDEX(Марка_кабеля, ROW(O49)))</f>
        <v/>
      </c>
      <c r="K51" s="119" t="str" cm="1">
        <f t="array" ref="K51">IF(INDEX(Сечение, ROW(P49)) = "", "", INDEX(Сечение, ROW(P49)))</f>
        <v/>
      </c>
      <c r="L51" s="119" t="str" cm="1">
        <f t="array" ref="L51">IF(INDEX(Длина_кабеля, ROW(Q49)) = "", "", INDEX(Длина_кабеля, ROW(Q49)))</f>
        <v/>
      </c>
      <c r="M51" s="119" t="str" cm="1">
        <f t="array" ref="M51">IF(INDEX(Фаза, ROW(R49)) = "", "", INDEX(Фаза, ROW(R49)))</f>
        <v/>
      </c>
      <c r="N51" s="119" t="str" cm="1">
        <f t="array" ref="N51">IF(INDEX(РЕ, ROW(S49)) = "", "", INDEX(РЕ, ROW(S49)))</f>
        <v/>
      </c>
      <c r="O51" s="119" t="str" cm="1">
        <f t="array" ref="O51">IF(INDEX(Класс, ROW(V49)) = "", "", INDEX(Класс, ROW(V49)))</f>
        <v/>
      </c>
      <c r="P51" s="119" t="str" cm="1">
        <f t="array" ref="P51">IF(INDEX(Установленная_мощность, ROW(X49)) = "", "", INDEX(Установленная_мощность, ROW(X49)))</f>
        <v/>
      </c>
      <c r="Q51" s="119" t="str" cm="1">
        <f t="array" ref="Q51">IF(INDEX(Расчетный_ток, ROW(Y49)) = "", "", INDEX(Расчетный_ток, ROW(Y49)))</f>
        <v/>
      </c>
      <c r="R51" s="119" t="str" cm="1">
        <f t="array" ref="R51">IF(INDEX(Наименование_потребителя, ROW(Z49)) = "", "", INDEX(Наименование_потребителя, ROW(Z49)))</f>
        <v/>
      </c>
      <c r="S51" s="119" t="str" cm="1">
        <f t="array" ref="S51">IF(INDEX(Условное_обозначение, ROW(AA49)) = "", "", INDEX(Условное_обозначение, ROW(AA49)))</f>
        <v/>
      </c>
    </row>
    <row r="52" spans="1:19" x14ac:dyDescent="0.3">
      <c r="A52" s="119" t="str" cm="1">
        <f t="array" ref="A52">IF(INDEX(Вводной_щит, ROW(C50)) = "", "", INDEX(Вводной_щит, ROW(C50)))</f>
        <v/>
      </c>
      <c r="B52" s="119" t="str" cm="1">
        <f t="array" ref="B52">IF(INDEX(Номер, ROW(F50)) = "", "", INDEX(Номер, ROW(F50)))</f>
        <v/>
      </c>
      <c r="C52" s="119" t="str" cm="1">
        <f t="array" ref="C52">IF(INDEX(Номер_по_плану, ROW(H50)) = "", "", INDEX(Номер_по_плану, ROW(H50)))</f>
        <v/>
      </c>
      <c r="D52" s="119" t="str" cm="1">
        <f t="array" ref="D52">IF(INDEX(Тип, ROW(I50)) = "", "", INDEX(Тип, ROW(I50)))</f>
        <v/>
      </c>
      <c r="E52" s="119" t="str" cm="1">
        <f t="array" ref="E52">IF(INDEX(Автомат, ROW(J50)) = "", "", INDEX(Автомат, ROW(J50)))</f>
        <v/>
      </c>
      <c r="F52" s="119" t="str" cm="1">
        <f t="array" ref="F52">IF(INDEX(Производитель, ROW(K50)) = "", "", INDEX(Производитель, ROW(K50)))</f>
        <v/>
      </c>
      <c r="G52" s="119" t="str" cm="1">
        <f t="array" ref="G52">IF(INDEX(Номинал, ROW(L50)) = "", "", INDEX(Номинал, ROW(L50)))</f>
        <v/>
      </c>
      <c r="H52" s="119" t="str" cm="1">
        <f t="array" ref="H52">IF(INDEX(Тип_УЗО, ROW(M50)) = "", "", INDEX(Тип_УЗО, ROW(M50)))</f>
        <v/>
      </c>
      <c r="I52" s="119" t="str" cm="1">
        <f t="array" ref="I52">IF(INDEX(Ток_утечки_УЗО, ROW(N50)) = "", "", INDEX(Ток_утечки_УЗО, ROW(N50)))</f>
        <v/>
      </c>
      <c r="J52" s="119" t="str" cm="1">
        <f t="array" ref="J52">IF(INDEX(Марка_кабеля, ROW(O50)) = "", "", INDEX(Марка_кабеля, ROW(O50)))</f>
        <v/>
      </c>
      <c r="K52" s="119" t="str" cm="1">
        <f t="array" ref="K52">IF(INDEX(Сечение, ROW(P50)) = "", "", INDEX(Сечение, ROW(P50)))</f>
        <v/>
      </c>
      <c r="L52" s="119" t="str" cm="1">
        <f t="array" ref="L52">IF(INDEX(Длина_кабеля, ROW(Q50)) = "", "", INDEX(Длина_кабеля, ROW(Q50)))</f>
        <v/>
      </c>
      <c r="M52" s="119" t="str" cm="1">
        <f t="array" ref="M52">IF(INDEX(Фаза, ROW(R50)) = "", "", INDEX(Фаза, ROW(R50)))</f>
        <v/>
      </c>
      <c r="N52" s="119" t="str" cm="1">
        <f t="array" ref="N52">IF(INDEX(РЕ, ROW(S50)) = "", "", INDEX(РЕ, ROW(S50)))</f>
        <v/>
      </c>
      <c r="O52" s="119" t="str" cm="1">
        <f t="array" ref="O52">IF(INDEX(Класс, ROW(V50)) = "", "", INDEX(Класс, ROW(V50)))</f>
        <v/>
      </c>
      <c r="P52" s="119" t="str" cm="1">
        <f t="array" ref="P52">IF(INDEX(Установленная_мощность, ROW(X50)) = "", "", INDEX(Установленная_мощность, ROW(X50)))</f>
        <v/>
      </c>
      <c r="Q52" s="119" t="str" cm="1">
        <f t="array" ref="Q52">IF(INDEX(Расчетный_ток, ROW(Y50)) = "", "", INDEX(Расчетный_ток, ROW(Y50)))</f>
        <v/>
      </c>
      <c r="R52" s="119" t="str" cm="1">
        <f t="array" ref="R52">IF(INDEX(Наименование_потребителя, ROW(Z50)) = "", "", INDEX(Наименование_потребителя, ROW(Z50)))</f>
        <v/>
      </c>
      <c r="S52" s="119" t="str" cm="1">
        <f t="array" ref="S52">IF(INDEX(Условное_обозначение, ROW(AA50)) = "", "", INDEX(Условное_обозначение, ROW(AA50)))</f>
        <v/>
      </c>
    </row>
    <row r="53" spans="1:19" x14ac:dyDescent="0.3">
      <c r="A53" s="119" t="str" cm="1">
        <f t="array" ref="A53">IF(INDEX(Вводной_щит, ROW(C51)) = "", "", INDEX(Вводной_щит, ROW(C51)))</f>
        <v/>
      </c>
      <c r="B53" s="119" t="str" cm="1">
        <f t="array" ref="B53">IF(INDEX(Номер, ROW(F51)) = "", "", INDEX(Номер, ROW(F51)))</f>
        <v/>
      </c>
      <c r="C53" s="119" t="str" cm="1">
        <f t="array" ref="C53">IF(INDEX(Номер_по_плану, ROW(H51)) = "", "", INDEX(Номер_по_плану, ROW(H51)))</f>
        <v/>
      </c>
      <c r="D53" s="119" t="str" cm="1">
        <f t="array" ref="D53">IF(INDEX(Тип, ROW(I51)) = "", "", INDEX(Тип, ROW(I51)))</f>
        <v/>
      </c>
      <c r="E53" s="119" t="str" cm="1">
        <f t="array" ref="E53">IF(INDEX(Автомат, ROW(J51)) = "", "", INDEX(Автомат, ROW(J51)))</f>
        <v/>
      </c>
      <c r="F53" s="119" t="str" cm="1">
        <f t="array" ref="F53">IF(INDEX(Производитель, ROW(K51)) = "", "", INDEX(Производитель, ROW(K51)))</f>
        <v/>
      </c>
      <c r="G53" s="119" t="str" cm="1">
        <f t="array" ref="G53">IF(INDEX(Номинал, ROW(L51)) = "", "", INDEX(Номинал, ROW(L51)))</f>
        <v/>
      </c>
      <c r="H53" s="119" t="str" cm="1">
        <f t="array" ref="H53">IF(INDEX(Тип_УЗО, ROW(M51)) = "", "", INDEX(Тип_УЗО, ROW(M51)))</f>
        <v/>
      </c>
      <c r="I53" s="119" t="str" cm="1">
        <f t="array" ref="I53">IF(INDEX(Ток_утечки_УЗО, ROW(N51)) = "", "", INDEX(Ток_утечки_УЗО, ROW(N51)))</f>
        <v/>
      </c>
      <c r="J53" s="119" t="str" cm="1">
        <f t="array" ref="J53">IF(INDEX(Марка_кабеля, ROW(O51)) = "", "", INDEX(Марка_кабеля, ROW(O51)))</f>
        <v/>
      </c>
      <c r="K53" s="119" t="str" cm="1">
        <f t="array" ref="K53">IF(INDEX(Сечение, ROW(P51)) = "", "", INDEX(Сечение, ROW(P51)))</f>
        <v/>
      </c>
      <c r="L53" s="119" t="str" cm="1">
        <f t="array" ref="L53">IF(INDEX(Длина_кабеля, ROW(Q51)) = "", "", INDEX(Длина_кабеля, ROW(Q51)))</f>
        <v/>
      </c>
      <c r="M53" s="119" t="str" cm="1">
        <f t="array" ref="M53">IF(INDEX(Фаза, ROW(R51)) = "", "", INDEX(Фаза, ROW(R51)))</f>
        <v/>
      </c>
      <c r="N53" s="119" t="str" cm="1">
        <f t="array" ref="N53">IF(INDEX(РЕ, ROW(S51)) = "", "", INDEX(РЕ, ROW(S51)))</f>
        <v/>
      </c>
      <c r="O53" s="119" t="str" cm="1">
        <f t="array" ref="O53">IF(INDEX(Класс, ROW(V51)) = "", "", INDEX(Класс, ROW(V51)))</f>
        <v/>
      </c>
      <c r="P53" s="119" t="str" cm="1">
        <f t="array" ref="P53">IF(INDEX(Установленная_мощность, ROW(X51)) = "", "", INDEX(Установленная_мощность, ROW(X51)))</f>
        <v/>
      </c>
      <c r="Q53" s="119" t="str" cm="1">
        <f t="array" ref="Q53">IF(INDEX(Расчетный_ток, ROW(Y51)) = "", "", INDEX(Расчетный_ток, ROW(Y51)))</f>
        <v/>
      </c>
      <c r="R53" s="119" t="str" cm="1">
        <f t="array" ref="R53">IF(INDEX(Наименование_потребителя, ROW(Z51)) = "", "", INDEX(Наименование_потребителя, ROW(Z51)))</f>
        <v/>
      </c>
      <c r="S53" s="119" t="str" cm="1">
        <f t="array" ref="S53">IF(INDEX(Условное_обозначение, ROW(AA51)) = "", "", INDEX(Условное_обозначение, ROW(AA51)))</f>
        <v/>
      </c>
    </row>
    <row r="54" spans="1:19" x14ac:dyDescent="0.3">
      <c r="A54" s="119" t="str" cm="1">
        <f t="array" ref="A54">IF(INDEX(Вводной_щит, ROW(C52)) = "", "", INDEX(Вводной_щит, ROW(C52)))</f>
        <v/>
      </c>
      <c r="B54" s="119" t="str" cm="1">
        <f t="array" ref="B54">IF(INDEX(Номер, ROW(F52)) = "", "", INDEX(Номер, ROW(F52)))</f>
        <v/>
      </c>
      <c r="C54" s="119" t="str" cm="1">
        <f t="array" ref="C54">IF(INDEX(Номер_по_плану, ROW(H52)) = "", "", INDEX(Номер_по_плану, ROW(H52)))</f>
        <v/>
      </c>
      <c r="D54" s="119" t="str" cm="1">
        <f t="array" ref="D54">IF(INDEX(Тип, ROW(I52)) = "", "", INDEX(Тип, ROW(I52)))</f>
        <v/>
      </c>
      <c r="E54" s="119" t="str" cm="1">
        <f t="array" ref="E54">IF(INDEX(Автомат, ROW(J52)) = "", "", INDEX(Автомат, ROW(J52)))</f>
        <v/>
      </c>
      <c r="F54" s="119" t="str" cm="1">
        <f t="array" ref="F54">IF(INDEX(Производитель, ROW(K52)) = "", "", INDEX(Производитель, ROW(K52)))</f>
        <v/>
      </c>
      <c r="G54" s="119" t="str" cm="1">
        <f t="array" ref="G54">IF(INDEX(Номинал, ROW(L52)) = "", "", INDEX(Номинал, ROW(L52)))</f>
        <v/>
      </c>
      <c r="H54" s="119" t="str" cm="1">
        <f t="array" ref="H54">IF(INDEX(Тип_УЗО, ROW(M52)) = "", "", INDEX(Тип_УЗО, ROW(M52)))</f>
        <v/>
      </c>
      <c r="I54" s="119" t="str" cm="1">
        <f t="array" ref="I54">IF(INDEX(Ток_утечки_УЗО, ROW(N52)) = "", "", INDEX(Ток_утечки_УЗО, ROW(N52)))</f>
        <v/>
      </c>
      <c r="J54" s="119" t="str" cm="1">
        <f t="array" ref="J54">IF(INDEX(Марка_кабеля, ROW(O52)) = "", "", INDEX(Марка_кабеля, ROW(O52)))</f>
        <v/>
      </c>
      <c r="K54" s="119" t="str" cm="1">
        <f t="array" ref="K54">IF(INDEX(Сечение, ROW(P52)) = "", "", INDEX(Сечение, ROW(P52)))</f>
        <v/>
      </c>
      <c r="L54" s="119" t="str" cm="1">
        <f t="array" ref="L54">IF(INDEX(Длина_кабеля, ROW(Q52)) = "", "", INDEX(Длина_кабеля, ROW(Q52)))</f>
        <v/>
      </c>
      <c r="M54" s="119" t="str" cm="1">
        <f t="array" ref="M54">IF(INDEX(Фаза, ROW(R52)) = "", "", INDEX(Фаза, ROW(R52)))</f>
        <v/>
      </c>
      <c r="N54" s="119" t="str" cm="1">
        <f t="array" ref="N54">IF(INDEX(РЕ, ROW(S52)) = "", "", INDEX(РЕ, ROW(S52)))</f>
        <v/>
      </c>
      <c r="O54" s="119" t="str" cm="1">
        <f t="array" ref="O54">IF(INDEX(Класс, ROW(V52)) = "", "", INDEX(Класс, ROW(V52)))</f>
        <v/>
      </c>
      <c r="P54" s="119" t="str" cm="1">
        <f t="array" ref="P54">IF(INDEX(Установленная_мощность, ROW(X52)) = "", "", INDEX(Установленная_мощность, ROW(X52)))</f>
        <v/>
      </c>
      <c r="Q54" s="119" t="str" cm="1">
        <f t="array" ref="Q54">IF(INDEX(Расчетный_ток, ROW(Y52)) = "", "", INDEX(Расчетный_ток, ROW(Y52)))</f>
        <v/>
      </c>
      <c r="R54" s="119" t="str" cm="1">
        <f t="array" ref="R54">IF(INDEX(Наименование_потребителя, ROW(Z52)) = "", "", INDEX(Наименование_потребителя, ROW(Z52)))</f>
        <v/>
      </c>
      <c r="S54" s="119" t="str" cm="1">
        <f t="array" ref="S54">IF(INDEX(Условное_обозначение, ROW(AA52)) = "", "", INDEX(Условное_обозначение, ROW(AA52)))</f>
        <v/>
      </c>
    </row>
    <row r="55" spans="1:19" x14ac:dyDescent="0.3">
      <c r="A55" s="119" t="str" cm="1">
        <f t="array" ref="A55">IF(INDEX(Вводной_щит, ROW(C53)) = "", "", INDEX(Вводной_щит, ROW(C53)))</f>
        <v/>
      </c>
      <c r="B55" s="119" t="str" cm="1">
        <f t="array" ref="B55">IF(INDEX(Номер, ROW(F53)) = "", "", INDEX(Номер, ROW(F53)))</f>
        <v/>
      </c>
      <c r="C55" s="119" t="str" cm="1">
        <f t="array" ref="C55">IF(INDEX(Номер_по_плану, ROW(H53)) = "", "", INDEX(Номер_по_плану, ROW(H53)))</f>
        <v/>
      </c>
      <c r="D55" s="119" t="str" cm="1">
        <f t="array" ref="D55">IF(INDEX(Тип, ROW(I53)) = "", "", INDEX(Тип, ROW(I53)))</f>
        <v/>
      </c>
      <c r="E55" s="119" t="str" cm="1">
        <f t="array" ref="E55">IF(INDEX(Автомат, ROW(J53)) = "", "", INDEX(Автомат, ROW(J53)))</f>
        <v/>
      </c>
      <c r="F55" s="119" t="str" cm="1">
        <f t="array" ref="F55">IF(INDEX(Производитель, ROW(K53)) = "", "", INDEX(Производитель, ROW(K53)))</f>
        <v/>
      </c>
      <c r="G55" s="119" t="str" cm="1">
        <f t="array" ref="G55">IF(INDEX(Номинал, ROW(L53)) = "", "", INDEX(Номинал, ROW(L53)))</f>
        <v/>
      </c>
      <c r="H55" s="119" t="str" cm="1">
        <f t="array" ref="H55">IF(INDEX(Тип_УЗО, ROW(M53)) = "", "", INDEX(Тип_УЗО, ROW(M53)))</f>
        <v/>
      </c>
      <c r="I55" s="119" t="str" cm="1">
        <f t="array" ref="I55">IF(INDEX(Ток_утечки_УЗО, ROW(N53)) = "", "", INDEX(Ток_утечки_УЗО, ROW(N53)))</f>
        <v/>
      </c>
      <c r="J55" s="119" t="str" cm="1">
        <f t="array" ref="J55">IF(INDEX(Марка_кабеля, ROW(O53)) = "", "", INDEX(Марка_кабеля, ROW(O53)))</f>
        <v/>
      </c>
      <c r="K55" s="119" t="str" cm="1">
        <f t="array" ref="K55">IF(INDEX(Сечение, ROW(P53)) = "", "", INDEX(Сечение, ROW(P53)))</f>
        <v/>
      </c>
      <c r="L55" s="119" t="str" cm="1">
        <f t="array" ref="L55">IF(INDEX(Длина_кабеля, ROW(Q53)) = "", "", INDEX(Длина_кабеля, ROW(Q53)))</f>
        <v/>
      </c>
      <c r="M55" s="119" t="str" cm="1">
        <f t="array" ref="M55">IF(INDEX(Фаза, ROW(R53)) = "", "", INDEX(Фаза, ROW(R53)))</f>
        <v/>
      </c>
      <c r="N55" s="119" t="str" cm="1">
        <f t="array" ref="N55">IF(INDEX(РЕ, ROW(S53)) = "", "", INDEX(РЕ, ROW(S53)))</f>
        <v/>
      </c>
      <c r="O55" s="119" t="str" cm="1">
        <f t="array" ref="O55">IF(INDEX(Класс, ROW(V53)) = "", "", INDEX(Класс, ROW(V53)))</f>
        <v/>
      </c>
      <c r="P55" s="119" t="str" cm="1">
        <f t="array" ref="P55">IF(INDEX(Установленная_мощность, ROW(X53)) = "", "", INDEX(Установленная_мощность, ROW(X53)))</f>
        <v/>
      </c>
      <c r="Q55" s="119" t="str" cm="1">
        <f t="array" ref="Q55">IF(INDEX(Расчетный_ток, ROW(Y53)) = "", "", INDEX(Расчетный_ток, ROW(Y53)))</f>
        <v/>
      </c>
      <c r="R55" s="119" t="str" cm="1">
        <f t="array" ref="R55">IF(INDEX(Наименование_потребителя, ROW(Z53)) = "", "", INDEX(Наименование_потребителя, ROW(Z53)))</f>
        <v/>
      </c>
      <c r="S55" s="119" t="str" cm="1">
        <f t="array" ref="S55">IF(INDEX(Условное_обозначение, ROW(AA53)) = "", "", INDEX(Условное_обозначение, ROW(AA53)))</f>
        <v/>
      </c>
    </row>
    <row r="56" spans="1:19" x14ac:dyDescent="0.3">
      <c r="A56" s="119" t="str" cm="1">
        <f t="array" ref="A56">IF(INDEX(Вводной_щит, ROW(C54)) = "", "", INDEX(Вводной_щит, ROW(C54)))</f>
        <v/>
      </c>
      <c r="B56" s="119" t="str" cm="1">
        <f t="array" ref="B56">IF(INDEX(Номер, ROW(F54)) = "", "", INDEX(Номер, ROW(F54)))</f>
        <v/>
      </c>
      <c r="C56" s="119" t="str" cm="1">
        <f t="array" ref="C56">IF(INDEX(Номер_по_плану, ROW(H54)) = "", "", INDEX(Номер_по_плану, ROW(H54)))</f>
        <v/>
      </c>
      <c r="D56" s="119" t="str" cm="1">
        <f t="array" ref="D56">IF(INDEX(Тип, ROW(I54)) = "", "", INDEX(Тип, ROW(I54)))</f>
        <v/>
      </c>
      <c r="E56" s="119" t="str" cm="1">
        <f t="array" ref="E56">IF(INDEX(Автомат, ROW(J54)) = "", "", INDEX(Автомат, ROW(J54)))</f>
        <v/>
      </c>
      <c r="F56" s="119" t="str" cm="1">
        <f t="array" ref="F56">IF(INDEX(Производитель, ROW(K54)) = "", "", INDEX(Производитель, ROW(K54)))</f>
        <v/>
      </c>
      <c r="G56" s="119" t="str" cm="1">
        <f t="array" ref="G56">IF(INDEX(Номинал, ROW(L54)) = "", "", INDEX(Номинал, ROW(L54)))</f>
        <v/>
      </c>
      <c r="H56" s="119" t="str" cm="1">
        <f t="array" ref="H56">IF(INDEX(Тип_УЗО, ROW(M54)) = "", "", INDEX(Тип_УЗО, ROW(M54)))</f>
        <v/>
      </c>
      <c r="I56" s="119" t="str" cm="1">
        <f t="array" ref="I56">IF(INDEX(Ток_утечки_УЗО, ROW(N54)) = "", "", INDEX(Ток_утечки_УЗО, ROW(N54)))</f>
        <v/>
      </c>
      <c r="J56" s="119" t="str" cm="1">
        <f t="array" ref="J56">IF(INDEX(Марка_кабеля, ROW(O54)) = "", "", INDEX(Марка_кабеля, ROW(O54)))</f>
        <v/>
      </c>
      <c r="K56" s="119" t="str" cm="1">
        <f t="array" ref="K56">IF(INDEX(Сечение, ROW(P54)) = "", "", INDEX(Сечение, ROW(P54)))</f>
        <v/>
      </c>
      <c r="L56" s="119" t="str" cm="1">
        <f t="array" ref="L56">IF(INDEX(Длина_кабеля, ROW(Q54)) = "", "", INDEX(Длина_кабеля, ROW(Q54)))</f>
        <v/>
      </c>
      <c r="M56" s="119" t="str" cm="1">
        <f t="array" ref="M56">IF(INDEX(Фаза, ROW(R54)) = "", "", INDEX(Фаза, ROW(R54)))</f>
        <v/>
      </c>
      <c r="N56" s="119" t="str" cm="1">
        <f t="array" ref="N56">IF(INDEX(РЕ, ROW(S54)) = "", "", INDEX(РЕ, ROW(S54)))</f>
        <v/>
      </c>
      <c r="O56" s="119" t="str" cm="1">
        <f t="array" ref="O56">IF(INDEX(Класс, ROW(V54)) = "", "", INDEX(Класс, ROW(V54)))</f>
        <v/>
      </c>
      <c r="P56" s="119" t="str" cm="1">
        <f t="array" ref="P56">IF(INDEX(Установленная_мощность, ROW(X54)) = "", "", INDEX(Установленная_мощность, ROW(X54)))</f>
        <v/>
      </c>
      <c r="Q56" s="119" t="str" cm="1">
        <f t="array" ref="Q56">IF(INDEX(Расчетный_ток, ROW(Y54)) = "", "", INDEX(Расчетный_ток, ROW(Y54)))</f>
        <v/>
      </c>
      <c r="R56" s="119" t="str" cm="1">
        <f t="array" ref="R56">IF(INDEX(Наименование_потребителя, ROW(Z54)) = "", "", INDEX(Наименование_потребителя, ROW(Z54)))</f>
        <v/>
      </c>
      <c r="S56" s="119" t="str" cm="1">
        <f t="array" ref="S56">IF(INDEX(Условное_обозначение, ROW(AA54)) = "", "", INDEX(Условное_обозначение, ROW(AA54)))</f>
        <v/>
      </c>
    </row>
    <row r="57" spans="1:19" x14ac:dyDescent="0.3">
      <c r="A57" s="119" t="str" cm="1">
        <f t="array" ref="A57">IF(INDEX(Вводной_щит, ROW(C55)) = "", "", INDEX(Вводной_щит, ROW(C55)))</f>
        <v/>
      </c>
      <c r="B57" s="119" t="str" cm="1">
        <f t="array" ref="B57">IF(INDEX(Номер, ROW(F55)) = "", "", INDEX(Номер, ROW(F55)))</f>
        <v/>
      </c>
      <c r="C57" s="119" t="str" cm="1">
        <f t="array" ref="C57">IF(INDEX(Номер_по_плану, ROW(H55)) = "", "", INDEX(Номер_по_плану, ROW(H55)))</f>
        <v/>
      </c>
      <c r="D57" s="119" t="str" cm="1">
        <f t="array" ref="D57">IF(INDEX(Тип, ROW(I55)) = "", "", INDEX(Тип, ROW(I55)))</f>
        <v/>
      </c>
      <c r="E57" s="119" t="str" cm="1">
        <f t="array" ref="E57">IF(INDEX(Автомат, ROW(J55)) = "", "", INDEX(Автомат, ROW(J55)))</f>
        <v/>
      </c>
      <c r="F57" s="119" t="str" cm="1">
        <f t="array" ref="F57">IF(INDEX(Производитель, ROW(K55)) = "", "", INDEX(Производитель, ROW(K55)))</f>
        <v/>
      </c>
      <c r="G57" s="119" t="str" cm="1">
        <f t="array" ref="G57">IF(INDEX(Номинал, ROW(L55)) = "", "", INDEX(Номинал, ROW(L55)))</f>
        <v/>
      </c>
      <c r="H57" s="119" t="str" cm="1">
        <f t="array" ref="H57">IF(INDEX(Тип_УЗО, ROW(M55)) = "", "", INDEX(Тип_УЗО, ROW(M55)))</f>
        <v/>
      </c>
      <c r="I57" s="119" t="str" cm="1">
        <f t="array" ref="I57">IF(INDEX(Ток_утечки_УЗО, ROW(N55)) = "", "", INDEX(Ток_утечки_УЗО, ROW(N55)))</f>
        <v/>
      </c>
      <c r="J57" s="119" t="str" cm="1">
        <f t="array" ref="J57">IF(INDEX(Марка_кабеля, ROW(O55)) = "", "", INDEX(Марка_кабеля, ROW(O55)))</f>
        <v/>
      </c>
      <c r="K57" s="119" t="str" cm="1">
        <f t="array" ref="K57">IF(INDEX(Сечение, ROW(P55)) = "", "", INDEX(Сечение, ROW(P55)))</f>
        <v/>
      </c>
      <c r="L57" s="119" t="str" cm="1">
        <f t="array" ref="L57">IF(INDEX(Длина_кабеля, ROW(Q55)) = "", "", INDEX(Длина_кабеля, ROW(Q55)))</f>
        <v/>
      </c>
      <c r="M57" s="119" t="str" cm="1">
        <f t="array" ref="M57">IF(INDEX(Фаза, ROW(R55)) = "", "", INDEX(Фаза, ROW(R55)))</f>
        <v/>
      </c>
      <c r="N57" s="119" t="str" cm="1">
        <f t="array" ref="N57">IF(INDEX(РЕ, ROW(S55)) = "", "", INDEX(РЕ, ROW(S55)))</f>
        <v/>
      </c>
      <c r="O57" s="119" t="str" cm="1">
        <f t="array" ref="O57">IF(INDEX(Класс, ROW(V55)) = "", "", INDEX(Класс, ROW(V55)))</f>
        <v/>
      </c>
      <c r="P57" s="119" t="str" cm="1">
        <f t="array" ref="P57">IF(INDEX(Установленная_мощность, ROW(X55)) = "", "", INDEX(Установленная_мощность, ROW(X55)))</f>
        <v/>
      </c>
      <c r="Q57" s="119" t="str" cm="1">
        <f t="array" ref="Q57">IF(INDEX(Расчетный_ток, ROW(Y55)) = "", "", INDEX(Расчетный_ток, ROW(Y55)))</f>
        <v/>
      </c>
      <c r="R57" s="119" t="str" cm="1">
        <f t="array" ref="R57">IF(INDEX(Наименование_потребителя, ROW(Z55)) = "", "", INDEX(Наименование_потребителя, ROW(Z55)))</f>
        <v/>
      </c>
      <c r="S57" s="119" t="str" cm="1">
        <f t="array" ref="S57">IF(INDEX(Условное_обозначение, ROW(AA55)) = "", "", INDEX(Условное_обозначение, ROW(AA55)))</f>
        <v/>
      </c>
    </row>
    <row r="58" spans="1:19" x14ac:dyDescent="0.3">
      <c r="A58" s="119" t="str" cm="1">
        <f t="array" ref="A58">IF(INDEX(Вводной_щит, ROW(C56)) = "", "", INDEX(Вводной_щит, ROW(C56)))</f>
        <v/>
      </c>
      <c r="B58" s="119" t="str" cm="1">
        <f t="array" ref="B58">IF(INDEX(Номер, ROW(F56)) = "", "", INDEX(Номер, ROW(F56)))</f>
        <v/>
      </c>
      <c r="C58" s="119" t="str" cm="1">
        <f t="array" ref="C58">IF(INDEX(Номер_по_плану, ROW(H56)) = "", "", INDEX(Номер_по_плану, ROW(H56)))</f>
        <v/>
      </c>
      <c r="D58" s="119" t="str" cm="1">
        <f t="array" ref="D58">IF(INDEX(Тип, ROW(I56)) = "", "", INDEX(Тип, ROW(I56)))</f>
        <v/>
      </c>
      <c r="E58" s="119" t="str" cm="1">
        <f t="array" ref="E58">IF(INDEX(Автомат, ROW(J56)) = "", "", INDEX(Автомат, ROW(J56)))</f>
        <v/>
      </c>
      <c r="F58" s="119" t="str" cm="1">
        <f t="array" ref="F58">IF(INDEX(Производитель, ROW(K56)) = "", "", INDEX(Производитель, ROW(K56)))</f>
        <v/>
      </c>
      <c r="G58" s="119" t="str" cm="1">
        <f t="array" ref="G58">IF(INDEX(Номинал, ROW(L56)) = "", "", INDEX(Номинал, ROW(L56)))</f>
        <v/>
      </c>
      <c r="H58" s="119" t="str" cm="1">
        <f t="array" ref="H58">IF(INDEX(Тип_УЗО, ROW(M56)) = "", "", INDEX(Тип_УЗО, ROW(M56)))</f>
        <v/>
      </c>
      <c r="I58" s="119" t="str" cm="1">
        <f t="array" ref="I58">IF(INDEX(Ток_утечки_УЗО, ROW(N56)) = "", "", INDEX(Ток_утечки_УЗО, ROW(N56)))</f>
        <v/>
      </c>
      <c r="J58" s="119" t="str" cm="1">
        <f t="array" ref="J58">IF(INDEX(Марка_кабеля, ROW(O56)) = "", "", INDEX(Марка_кабеля, ROW(O56)))</f>
        <v/>
      </c>
      <c r="K58" s="119" t="str" cm="1">
        <f t="array" ref="K58">IF(INDEX(Сечение, ROW(P56)) = "", "", INDEX(Сечение, ROW(P56)))</f>
        <v/>
      </c>
      <c r="L58" s="119" t="str" cm="1">
        <f t="array" ref="L58">IF(INDEX(Длина_кабеля, ROW(Q56)) = "", "", INDEX(Длина_кабеля, ROW(Q56)))</f>
        <v/>
      </c>
      <c r="M58" s="119" t="str" cm="1">
        <f t="array" ref="M58">IF(INDEX(Фаза, ROW(R56)) = "", "", INDEX(Фаза, ROW(R56)))</f>
        <v/>
      </c>
      <c r="N58" s="119" t="str" cm="1">
        <f t="array" ref="N58">IF(INDEX(РЕ, ROW(S56)) = "", "", INDEX(РЕ, ROW(S56)))</f>
        <v/>
      </c>
      <c r="O58" s="119" t="str" cm="1">
        <f t="array" ref="O58">IF(INDEX(Класс, ROW(V56)) = "", "", INDEX(Класс, ROW(V56)))</f>
        <v/>
      </c>
      <c r="P58" s="119" t="str" cm="1">
        <f t="array" ref="P58">IF(INDEX(Установленная_мощность, ROW(X56)) = "", "", INDEX(Установленная_мощность, ROW(X56)))</f>
        <v/>
      </c>
      <c r="Q58" s="119" t="str" cm="1">
        <f t="array" ref="Q58">IF(INDEX(Расчетный_ток, ROW(Y56)) = "", "", INDEX(Расчетный_ток, ROW(Y56)))</f>
        <v/>
      </c>
      <c r="R58" s="119" t="str" cm="1">
        <f t="array" ref="R58">IF(INDEX(Наименование_потребителя, ROW(Z56)) = "", "", INDEX(Наименование_потребителя, ROW(Z56)))</f>
        <v/>
      </c>
      <c r="S58" s="119" t="str" cm="1">
        <f t="array" ref="S58">IF(INDEX(Условное_обозначение, ROW(AA56)) = "", "", INDEX(Условное_обозначение, ROW(AA56)))</f>
        <v/>
      </c>
    </row>
    <row r="59" spans="1:19" x14ac:dyDescent="0.3">
      <c r="A59" s="119" t="str" cm="1">
        <f t="array" ref="A59">IF(INDEX(Вводной_щит, ROW(C57)) = "", "", INDEX(Вводной_щит, ROW(C57)))</f>
        <v/>
      </c>
      <c r="B59" s="119" t="str" cm="1">
        <f t="array" ref="B59">IF(INDEX(Номер, ROW(F57)) = "", "", INDEX(Номер, ROW(F57)))</f>
        <v/>
      </c>
      <c r="C59" s="119" t="str" cm="1">
        <f t="array" ref="C59">IF(INDEX(Номер_по_плану, ROW(H57)) = "", "", INDEX(Номер_по_плану, ROW(H57)))</f>
        <v/>
      </c>
      <c r="D59" s="119" t="str" cm="1">
        <f t="array" ref="D59">IF(INDEX(Тип, ROW(I57)) = "", "", INDEX(Тип, ROW(I57)))</f>
        <v/>
      </c>
      <c r="E59" s="119" t="str" cm="1">
        <f t="array" ref="E59">IF(INDEX(Автомат, ROW(J57)) = "", "", INDEX(Автомат, ROW(J57)))</f>
        <v/>
      </c>
      <c r="F59" s="119" t="str" cm="1">
        <f t="array" ref="F59">IF(INDEX(Производитель, ROW(K57)) = "", "", INDEX(Производитель, ROW(K57)))</f>
        <v/>
      </c>
      <c r="G59" s="119" t="str" cm="1">
        <f t="array" ref="G59">IF(INDEX(Номинал, ROW(L57)) = "", "", INDEX(Номинал, ROW(L57)))</f>
        <v/>
      </c>
      <c r="H59" s="119" t="str" cm="1">
        <f t="array" ref="H59">IF(INDEX(Тип_УЗО, ROW(M57)) = "", "", INDEX(Тип_УЗО, ROW(M57)))</f>
        <v/>
      </c>
      <c r="I59" s="119" t="str" cm="1">
        <f t="array" ref="I59">IF(INDEX(Ток_утечки_УЗО, ROW(N57)) = "", "", INDEX(Ток_утечки_УЗО, ROW(N57)))</f>
        <v/>
      </c>
      <c r="J59" s="119" t="str" cm="1">
        <f t="array" ref="J59">IF(INDEX(Марка_кабеля, ROW(O57)) = "", "", INDEX(Марка_кабеля, ROW(O57)))</f>
        <v/>
      </c>
      <c r="K59" s="119" t="str" cm="1">
        <f t="array" ref="K59">IF(INDEX(Сечение, ROW(P57)) = "", "", INDEX(Сечение, ROW(P57)))</f>
        <v/>
      </c>
      <c r="L59" s="119" t="str" cm="1">
        <f t="array" ref="L59">IF(INDEX(Длина_кабеля, ROW(Q57)) = "", "", INDEX(Длина_кабеля, ROW(Q57)))</f>
        <v/>
      </c>
      <c r="M59" s="119" t="str" cm="1">
        <f t="array" ref="M59">IF(INDEX(Фаза, ROW(R57)) = "", "", INDEX(Фаза, ROW(R57)))</f>
        <v/>
      </c>
      <c r="N59" s="119" t="str" cm="1">
        <f t="array" ref="N59">IF(INDEX(РЕ, ROW(S57)) = "", "", INDEX(РЕ, ROW(S57)))</f>
        <v/>
      </c>
      <c r="O59" s="119" t="str" cm="1">
        <f t="array" ref="O59">IF(INDEX(Класс, ROW(V57)) = "", "", INDEX(Класс, ROW(V57)))</f>
        <v/>
      </c>
      <c r="P59" s="119" t="str" cm="1">
        <f t="array" ref="P59">IF(INDEX(Установленная_мощность, ROW(X57)) = "", "", INDEX(Установленная_мощность, ROW(X57)))</f>
        <v/>
      </c>
      <c r="Q59" s="119" t="str" cm="1">
        <f t="array" ref="Q59">IF(INDEX(Расчетный_ток, ROW(Y57)) = "", "", INDEX(Расчетный_ток, ROW(Y57)))</f>
        <v/>
      </c>
      <c r="R59" s="119" t="str" cm="1">
        <f t="array" ref="R59">IF(INDEX(Наименование_потребителя, ROW(Z57)) = "", "", INDEX(Наименование_потребителя, ROW(Z57)))</f>
        <v/>
      </c>
      <c r="S59" s="119" t="str" cm="1">
        <f t="array" ref="S59">IF(INDEX(Условное_обозначение, ROW(AA57)) = "", "", INDEX(Условное_обозначение, ROW(AA57)))</f>
        <v/>
      </c>
    </row>
    <row r="60" spans="1:19" x14ac:dyDescent="0.3">
      <c r="A60" s="119" t="str" cm="1">
        <f t="array" ref="A60">IF(INDEX(Вводной_щит, ROW(C58)) = "", "", INDEX(Вводной_щит, ROW(C58)))</f>
        <v/>
      </c>
      <c r="B60" s="119" t="str" cm="1">
        <f t="array" ref="B60">IF(INDEX(Номер, ROW(F58)) = "", "", INDEX(Номер, ROW(F58)))</f>
        <v/>
      </c>
      <c r="C60" s="119" t="str" cm="1">
        <f t="array" ref="C60">IF(INDEX(Номер_по_плану, ROW(H58)) = "", "", INDEX(Номер_по_плану, ROW(H58)))</f>
        <v/>
      </c>
      <c r="D60" s="119" t="str" cm="1">
        <f t="array" ref="D60">IF(INDEX(Тип, ROW(I58)) = "", "", INDEX(Тип, ROW(I58)))</f>
        <v/>
      </c>
      <c r="E60" s="119" t="str" cm="1">
        <f t="array" ref="E60">IF(INDEX(Автомат, ROW(J58)) = "", "", INDEX(Автомат, ROW(J58)))</f>
        <v/>
      </c>
      <c r="F60" s="119" t="str" cm="1">
        <f t="array" ref="F60">IF(INDEX(Производитель, ROW(K58)) = "", "", INDEX(Производитель, ROW(K58)))</f>
        <v/>
      </c>
      <c r="G60" s="119" t="str" cm="1">
        <f t="array" ref="G60">IF(INDEX(Номинал, ROW(L58)) = "", "", INDEX(Номинал, ROW(L58)))</f>
        <v/>
      </c>
      <c r="H60" s="119" t="str" cm="1">
        <f t="array" ref="H60">IF(INDEX(Тип_УЗО, ROW(M58)) = "", "", INDEX(Тип_УЗО, ROW(M58)))</f>
        <v/>
      </c>
      <c r="I60" s="119" t="str" cm="1">
        <f t="array" ref="I60">IF(INDEX(Ток_утечки_УЗО, ROW(N58)) = "", "", INDEX(Ток_утечки_УЗО, ROW(N58)))</f>
        <v/>
      </c>
      <c r="J60" s="119" t="str" cm="1">
        <f t="array" ref="J60">IF(INDEX(Марка_кабеля, ROW(O58)) = "", "", INDEX(Марка_кабеля, ROW(O58)))</f>
        <v/>
      </c>
      <c r="K60" s="119" t="str" cm="1">
        <f t="array" ref="K60">IF(INDEX(Сечение, ROW(P58)) = "", "", INDEX(Сечение, ROW(P58)))</f>
        <v/>
      </c>
      <c r="L60" s="119" t="str" cm="1">
        <f t="array" ref="L60">IF(INDEX(Длина_кабеля, ROW(Q58)) = "", "", INDEX(Длина_кабеля, ROW(Q58)))</f>
        <v/>
      </c>
      <c r="M60" s="119" t="str" cm="1">
        <f t="array" ref="M60">IF(INDEX(Фаза, ROW(R58)) = "", "", INDEX(Фаза, ROW(R58)))</f>
        <v/>
      </c>
      <c r="N60" s="119" t="str" cm="1">
        <f t="array" ref="N60">IF(INDEX(РЕ, ROW(S58)) = "", "", INDEX(РЕ, ROW(S58)))</f>
        <v/>
      </c>
      <c r="O60" s="119" t="str" cm="1">
        <f t="array" ref="O60">IF(INDEX(Класс, ROW(V58)) = "", "", INDEX(Класс, ROW(V58)))</f>
        <v/>
      </c>
      <c r="P60" s="119" t="str" cm="1">
        <f t="array" ref="P60">IF(INDEX(Установленная_мощность, ROW(X58)) = "", "", INDEX(Установленная_мощность, ROW(X58)))</f>
        <v/>
      </c>
      <c r="Q60" s="119" t="str" cm="1">
        <f t="array" ref="Q60">IF(INDEX(Расчетный_ток, ROW(Y58)) = "", "", INDEX(Расчетный_ток, ROW(Y58)))</f>
        <v/>
      </c>
      <c r="R60" s="119" t="str" cm="1">
        <f t="array" ref="R60">IF(INDEX(Наименование_потребителя, ROW(Z58)) = "", "", INDEX(Наименование_потребителя, ROW(Z58)))</f>
        <v/>
      </c>
      <c r="S60" s="119" t="str" cm="1">
        <f t="array" ref="S60">IF(INDEX(Условное_обозначение, ROW(AA58)) = "", "", INDEX(Условное_обозначение, ROW(AA58)))</f>
        <v/>
      </c>
    </row>
    <row r="61" spans="1:19" x14ac:dyDescent="0.3">
      <c r="A61" s="119" t="str" cm="1">
        <f t="array" ref="A61">IF(INDEX(Вводной_щит, ROW(C59)) = "", "", INDEX(Вводной_щит, ROW(C59)))</f>
        <v/>
      </c>
      <c r="B61" s="119" t="str" cm="1">
        <f t="array" ref="B61">IF(INDEX(Номер, ROW(F59)) = "", "", INDEX(Номер, ROW(F59)))</f>
        <v/>
      </c>
      <c r="C61" s="119" t="str" cm="1">
        <f t="array" ref="C61">IF(INDEX(Номер_по_плану, ROW(H59)) = "", "", INDEX(Номер_по_плану, ROW(H59)))</f>
        <v/>
      </c>
      <c r="D61" s="119" t="str" cm="1">
        <f t="array" ref="D61">IF(INDEX(Тип, ROW(I59)) = "", "", INDEX(Тип, ROW(I59)))</f>
        <v/>
      </c>
      <c r="E61" s="119" t="str" cm="1">
        <f t="array" ref="E61">IF(INDEX(Автомат, ROW(J59)) = "", "", INDEX(Автомат, ROW(J59)))</f>
        <v/>
      </c>
      <c r="F61" s="119" t="str" cm="1">
        <f t="array" ref="F61">IF(INDEX(Производитель, ROW(K59)) = "", "", INDEX(Производитель, ROW(K59)))</f>
        <v/>
      </c>
      <c r="G61" s="119" t="str" cm="1">
        <f t="array" ref="G61">IF(INDEX(Номинал, ROW(L59)) = "", "", INDEX(Номинал, ROW(L59)))</f>
        <v/>
      </c>
      <c r="H61" s="119" t="str" cm="1">
        <f t="array" ref="H61">IF(INDEX(Тип_УЗО, ROW(M59)) = "", "", INDEX(Тип_УЗО, ROW(M59)))</f>
        <v/>
      </c>
      <c r="I61" s="119" t="str" cm="1">
        <f t="array" ref="I61">IF(INDEX(Ток_утечки_УЗО, ROW(N59)) = "", "", INDEX(Ток_утечки_УЗО, ROW(N59)))</f>
        <v/>
      </c>
      <c r="J61" s="119" t="str" cm="1">
        <f t="array" ref="J61">IF(INDEX(Марка_кабеля, ROW(O59)) = "", "", INDEX(Марка_кабеля, ROW(O59)))</f>
        <v/>
      </c>
      <c r="K61" s="119" t="str" cm="1">
        <f t="array" ref="K61">IF(INDEX(Сечение, ROW(P59)) = "", "", INDEX(Сечение, ROW(P59)))</f>
        <v/>
      </c>
      <c r="L61" s="119" t="str" cm="1">
        <f t="array" ref="L61">IF(INDEX(Длина_кабеля, ROW(Q59)) = "", "", INDEX(Длина_кабеля, ROW(Q59)))</f>
        <v/>
      </c>
      <c r="M61" s="119" t="str" cm="1">
        <f t="array" ref="M61">IF(INDEX(Фаза, ROW(R59)) = "", "", INDEX(Фаза, ROW(R59)))</f>
        <v/>
      </c>
      <c r="N61" s="119" t="str" cm="1">
        <f t="array" ref="N61">IF(INDEX(РЕ, ROW(S59)) = "", "", INDEX(РЕ, ROW(S59)))</f>
        <v/>
      </c>
      <c r="O61" s="119" t="str" cm="1">
        <f t="array" ref="O61">IF(INDEX(Класс, ROW(V59)) = "", "", INDEX(Класс, ROW(V59)))</f>
        <v/>
      </c>
      <c r="P61" s="119" t="str" cm="1">
        <f t="array" ref="P61">IF(INDEX(Установленная_мощность, ROW(X59)) = "", "", INDEX(Установленная_мощность, ROW(X59)))</f>
        <v/>
      </c>
      <c r="Q61" s="119" t="str" cm="1">
        <f t="array" ref="Q61">IF(INDEX(Расчетный_ток, ROW(Y59)) = "", "", INDEX(Расчетный_ток, ROW(Y59)))</f>
        <v/>
      </c>
      <c r="R61" s="119" t="str" cm="1">
        <f t="array" ref="R61">IF(INDEX(Наименование_потребителя, ROW(Z59)) = "", "", INDEX(Наименование_потребителя, ROW(Z59)))</f>
        <v/>
      </c>
      <c r="S61" s="119" t="str" cm="1">
        <f t="array" ref="S61">IF(INDEX(Условное_обозначение, ROW(AA59)) = "", "", INDEX(Условное_обозначение, ROW(AA59)))</f>
        <v/>
      </c>
    </row>
    <row r="62" spans="1:19" x14ac:dyDescent="0.3">
      <c r="A62" s="119" t="str" cm="1">
        <f t="array" ref="A62">IF(INDEX(Вводной_щит, ROW(C60)) = "", "", INDEX(Вводной_щит, ROW(C60)))</f>
        <v/>
      </c>
      <c r="B62" s="119" t="str" cm="1">
        <f t="array" ref="B62">IF(INDEX(Номер, ROW(F60)) = "", "", INDEX(Номер, ROW(F60)))</f>
        <v/>
      </c>
      <c r="C62" s="119" t="str" cm="1">
        <f t="array" ref="C62">IF(INDEX(Номер_по_плану, ROW(H60)) = "", "", INDEX(Номер_по_плану, ROW(H60)))</f>
        <v/>
      </c>
      <c r="D62" s="119" t="str" cm="1">
        <f t="array" ref="D62">IF(INDEX(Тип, ROW(I60)) = "", "", INDEX(Тип, ROW(I60)))</f>
        <v/>
      </c>
      <c r="E62" s="119" t="str" cm="1">
        <f t="array" ref="E62">IF(INDEX(Автомат, ROW(J60)) = "", "", INDEX(Автомат, ROW(J60)))</f>
        <v/>
      </c>
      <c r="F62" s="119" t="str" cm="1">
        <f t="array" ref="F62">IF(INDEX(Производитель, ROW(K60)) = "", "", INDEX(Производитель, ROW(K60)))</f>
        <v/>
      </c>
      <c r="G62" s="119" t="str" cm="1">
        <f t="array" ref="G62">IF(INDEX(Номинал, ROW(L60)) = "", "", INDEX(Номинал, ROW(L60)))</f>
        <v/>
      </c>
      <c r="H62" s="119" t="str" cm="1">
        <f t="array" ref="H62">IF(INDEX(Тип_УЗО, ROW(M60)) = "", "", INDEX(Тип_УЗО, ROW(M60)))</f>
        <v/>
      </c>
      <c r="I62" s="119" t="str" cm="1">
        <f t="array" ref="I62">IF(INDEX(Ток_утечки_УЗО, ROW(N60)) = "", "", INDEX(Ток_утечки_УЗО, ROW(N60)))</f>
        <v/>
      </c>
      <c r="J62" s="119" t="str" cm="1">
        <f t="array" ref="J62">IF(INDEX(Марка_кабеля, ROW(O60)) = "", "", INDEX(Марка_кабеля, ROW(O60)))</f>
        <v/>
      </c>
      <c r="K62" s="119" t="str" cm="1">
        <f t="array" ref="K62">IF(INDEX(Сечение, ROW(P60)) = "", "", INDEX(Сечение, ROW(P60)))</f>
        <v/>
      </c>
      <c r="L62" s="119" t="str" cm="1">
        <f t="array" ref="L62">IF(INDEX(Длина_кабеля, ROW(Q60)) = "", "", INDEX(Длина_кабеля, ROW(Q60)))</f>
        <v/>
      </c>
      <c r="M62" s="119" t="str" cm="1">
        <f t="array" ref="M62">IF(INDEX(Фаза, ROW(R60)) = "", "", INDEX(Фаза, ROW(R60)))</f>
        <v/>
      </c>
      <c r="N62" s="119" t="str" cm="1">
        <f t="array" ref="N62">IF(INDEX(РЕ, ROW(S60)) = "", "", INDEX(РЕ, ROW(S60)))</f>
        <v/>
      </c>
      <c r="O62" s="119" t="str" cm="1">
        <f t="array" ref="O62">IF(INDEX(Класс, ROW(V60)) = "", "", INDEX(Класс, ROW(V60)))</f>
        <v/>
      </c>
      <c r="P62" s="119" t="str" cm="1">
        <f t="array" ref="P62">IF(INDEX(Установленная_мощность, ROW(X60)) = "", "", INDEX(Установленная_мощность, ROW(X60)))</f>
        <v/>
      </c>
      <c r="Q62" s="119" t="str" cm="1">
        <f t="array" ref="Q62">IF(INDEX(Расчетный_ток, ROW(Y60)) = "", "", INDEX(Расчетный_ток, ROW(Y60)))</f>
        <v/>
      </c>
      <c r="R62" s="119" t="str" cm="1">
        <f t="array" ref="R62">IF(INDEX(Наименование_потребителя, ROW(Z60)) = "", "", INDEX(Наименование_потребителя, ROW(Z60)))</f>
        <v/>
      </c>
      <c r="S62" s="119" t="str" cm="1">
        <f t="array" ref="S62">IF(INDEX(Условное_обозначение, ROW(AA60)) = "", "", INDEX(Условное_обозначение, ROW(AA60)))</f>
        <v/>
      </c>
    </row>
    <row r="63" spans="1:19" x14ac:dyDescent="0.3">
      <c r="A63" s="119" t="str" cm="1">
        <f t="array" ref="A63">IF(INDEX(Вводной_щит, ROW(C61)) = "", "", INDEX(Вводной_щит, ROW(C61)))</f>
        <v/>
      </c>
      <c r="B63" s="119" t="str" cm="1">
        <f t="array" ref="B63">IF(INDEX(Номер, ROW(F61)) = "", "", INDEX(Номер, ROW(F61)))</f>
        <v/>
      </c>
      <c r="C63" s="119" t="str" cm="1">
        <f t="array" ref="C63">IF(INDEX(Номер_по_плану, ROW(H61)) = "", "", INDEX(Номер_по_плану, ROW(H61)))</f>
        <v/>
      </c>
      <c r="D63" s="119" t="str" cm="1">
        <f t="array" ref="D63">IF(INDEX(Тип, ROW(I61)) = "", "", INDEX(Тип, ROW(I61)))</f>
        <v/>
      </c>
      <c r="E63" s="119" t="str" cm="1">
        <f t="array" ref="E63">IF(INDEX(Автомат, ROW(J61)) = "", "", INDEX(Автомат, ROW(J61)))</f>
        <v/>
      </c>
      <c r="F63" s="119" t="str" cm="1">
        <f t="array" ref="F63">IF(INDEX(Производитель, ROW(K61)) = "", "", INDEX(Производитель, ROW(K61)))</f>
        <v/>
      </c>
      <c r="G63" s="119" t="str" cm="1">
        <f t="array" ref="G63">IF(INDEX(Номинал, ROW(L61)) = "", "", INDEX(Номинал, ROW(L61)))</f>
        <v/>
      </c>
      <c r="H63" s="119" t="str" cm="1">
        <f t="array" ref="H63">IF(INDEX(Тип_УЗО, ROW(M61)) = "", "", INDEX(Тип_УЗО, ROW(M61)))</f>
        <v/>
      </c>
      <c r="I63" s="119" t="str" cm="1">
        <f t="array" ref="I63">IF(INDEX(Ток_утечки_УЗО, ROW(N61)) = "", "", INDEX(Ток_утечки_УЗО, ROW(N61)))</f>
        <v/>
      </c>
      <c r="J63" s="119" t="str" cm="1">
        <f t="array" ref="J63">IF(INDEX(Марка_кабеля, ROW(O61)) = "", "", INDEX(Марка_кабеля, ROW(O61)))</f>
        <v/>
      </c>
      <c r="K63" s="119" t="str" cm="1">
        <f t="array" ref="K63">IF(INDEX(Сечение, ROW(P61)) = "", "", INDEX(Сечение, ROW(P61)))</f>
        <v/>
      </c>
      <c r="L63" s="119" t="str" cm="1">
        <f t="array" ref="L63">IF(INDEX(Длина_кабеля, ROW(Q61)) = "", "", INDEX(Длина_кабеля, ROW(Q61)))</f>
        <v/>
      </c>
      <c r="M63" s="119" t="str" cm="1">
        <f t="array" ref="M63">IF(INDEX(Фаза, ROW(R61)) = "", "", INDEX(Фаза, ROW(R61)))</f>
        <v/>
      </c>
      <c r="N63" s="119" t="str" cm="1">
        <f t="array" ref="N63">IF(INDEX(РЕ, ROW(S61)) = "", "", INDEX(РЕ, ROW(S61)))</f>
        <v/>
      </c>
      <c r="O63" s="119" t="str" cm="1">
        <f t="array" ref="O63">IF(INDEX(Класс, ROW(V61)) = "", "", INDEX(Класс, ROW(V61)))</f>
        <v/>
      </c>
      <c r="P63" s="119" t="str" cm="1">
        <f t="array" ref="P63">IF(INDEX(Установленная_мощность, ROW(X61)) = "", "", INDEX(Установленная_мощность, ROW(X61)))</f>
        <v/>
      </c>
      <c r="Q63" s="119" t="str" cm="1">
        <f t="array" ref="Q63">IF(INDEX(Расчетный_ток, ROW(Y61)) = "", "", INDEX(Расчетный_ток, ROW(Y61)))</f>
        <v/>
      </c>
      <c r="R63" s="119" t="str" cm="1">
        <f t="array" ref="R63">IF(INDEX(Наименование_потребителя, ROW(Z61)) = "", "", INDEX(Наименование_потребителя, ROW(Z61)))</f>
        <v/>
      </c>
      <c r="S63" s="119" t="str" cm="1">
        <f t="array" ref="S63">IF(INDEX(Условное_обозначение, ROW(AA61)) = "", "", INDEX(Условное_обозначение, ROW(AA61)))</f>
        <v/>
      </c>
    </row>
    <row r="64" spans="1:19" x14ac:dyDescent="0.3">
      <c r="A64" s="119" t="str" cm="1">
        <f t="array" ref="A64">IF(INDEX(Вводной_щит, ROW(C62)) = "", "", INDEX(Вводной_щит, ROW(C62)))</f>
        <v/>
      </c>
      <c r="B64" s="119" t="str" cm="1">
        <f t="array" ref="B64">IF(INDEX(Номер, ROW(F62)) = "", "", INDEX(Номер, ROW(F62)))</f>
        <v/>
      </c>
      <c r="C64" s="119" t="str" cm="1">
        <f t="array" ref="C64">IF(INDEX(Номер_по_плану, ROW(H62)) = "", "", INDEX(Номер_по_плану, ROW(H62)))</f>
        <v/>
      </c>
      <c r="D64" s="119" t="str" cm="1">
        <f t="array" ref="D64">IF(INDEX(Тип, ROW(I62)) = "", "", INDEX(Тип, ROW(I62)))</f>
        <v/>
      </c>
      <c r="E64" s="119" t="str" cm="1">
        <f t="array" ref="E64">IF(INDEX(Автомат, ROW(J62)) = "", "", INDEX(Автомат, ROW(J62)))</f>
        <v/>
      </c>
      <c r="F64" s="119" t="str" cm="1">
        <f t="array" ref="F64">IF(INDEX(Производитель, ROW(K62)) = "", "", INDEX(Производитель, ROW(K62)))</f>
        <v/>
      </c>
      <c r="G64" s="119" t="str" cm="1">
        <f t="array" ref="G64">IF(INDEX(Номинал, ROW(L62)) = "", "", INDEX(Номинал, ROW(L62)))</f>
        <v/>
      </c>
      <c r="H64" s="119" t="str" cm="1">
        <f t="array" ref="H64">IF(INDEX(Тип_УЗО, ROW(M62)) = "", "", INDEX(Тип_УЗО, ROW(M62)))</f>
        <v/>
      </c>
      <c r="I64" s="119" t="str" cm="1">
        <f t="array" ref="I64">IF(INDEX(Ток_утечки_УЗО, ROW(N62)) = "", "", INDEX(Ток_утечки_УЗО, ROW(N62)))</f>
        <v/>
      </c>
      <c r="J64" s="119" t="str" cm="1">
        <f t="array" ref="J64">IF(INDEX(Марка_кабеля, ROW(O62)) = "", "", INDEX(Марка_кабеля, ROW(O62)))</f>
        <v/>
      </c>
      <c r="K64" s="119" t="str" cm="1">
        <f t="array" ref="K64">IF(INDEX(Сечение, ROW(P62)) = "", "", INDEX(Сечение, ROW(P62)))</f>
        <v/>
      </c>
      <c r="L64" s="119" t="str" cm="1">
        <f t="array" ref="L64">IF(INDEX(Длина_кабеля, ROW(Q62)) = "", "", INDEX(Длина_кабеля, ROW(Q62)))</f>
        <v/>
      </c>
      <c r="M64" s="119" t="str" cm="1">
        <f t="array" ref="M64">IF(INDEX(Фаза, ROW(R62)) = "", "", INDEX(Фаза, ROW(R62)))</f>
        <v/>
      </c>
      <c r="N64" s="119" t="str" cm="1">
        <f t="array" ref="N64">IF(INDEX(РЕ, ROW(S62)) = "", "", INDEX(РЕ, ROW(S62)))</f>
        <v/>
      </c>
      <c r="O64" s="119" t="str" cm="1">
        <f t="array" ref="O64">IF(INDEX(Класс, ROW(V62)) = "", "", INDEX(Класс, ROW(V62)))</f>
        <v/>
      </c>
      <c r="P64" s="119" t="str" cm="1">
        <f t="array" ref="P64">IF(INDEX(Установленная_мощность, ROW(X62)) = "", "", INDEX(Установленная_мощность, ROW(X62)))</f>
        <v/>
      </c>
      <c r="Q64" s="119" t="str" cm="1">
        <f t="array" ref="Q64">IF(INDEX(Расчетный_ток, ROW(Y62)) = "", "", INDEX(Расчетный_ток, ROW(Y62)))</f>
        <v/>
      </c>
      <c r="R64" s="119" t="str" cm="1">
        <f t="array" ref="R64">IF(INDEX(Наименование_потребителя, ROW(Z62)) = "", "", INDEX(Наименование_потребителя, ROW(Z62)))</f>
        <v/>
      </c>
      <c r="S64" s="119" t="str" cm="1">
        <f t="array" ref="S64">IF(INDEX(Условное_обозначение, ROW(AA62)) = "", "", INDEX(Условное_обозначение, ROW(AA62)))</f>
        <v/>
      </c>
    </row>
    <row r="65" spans="1:19" x14ac:dyDescent="0.3">
      <c r="A65" s="119" t="str" cm="1">
        <f t="array" ref="A65">IF(INDEX(Вводной_щит, ROW(C63)) = "", "", INDEX(Вводной_щит, ROW(C63)))</f>
        <v/>
      </c>
      <c r="B65" s="119" t="str" cm="1">
        <f t="array" ref="B65">IF(INDEX(Номер, ROW(F63)) = "", "", INDEX(Номер, ROW(F63)))</f>
        <v/>
      </c>
      <c r="C65" s="119" t="str" cm="1">
        <f t="array" ref="C65">IF(INDEX(Номер_по_плану, ROW(H63)) = "", "", INDEX(Номер_по_плану, ROW(H63)))</f>
        <v/>
      </c>
      <c r="D65" s="119" t="str" cm="1">
        <f t="array" ref="D65">IF(INDEX(Тип, ROW(I63)) = "", "", INDEX(Тип, ROW(I63)))</f>
        <v/>
      </c>
      <c r="E65" s="119" t="str" cm="1">
        <f t="array" ref="E65">IF(INDEX(Автомат, ROW(J63)) = "", "", INDEX(Автомат, ROW(J63)))</f>
        <v/>
      </c>
      <c r="F65" s="119" t="str" cm="1">
        <f t="array" ref="F65">IF(INDEX(Производитель, ROW(K63)) = "", "", INDEX(Производитель, ROW(K63)))</f>
        <v/>
      </c>
      <c r="G65" s="119" t="str" cm="1">
        <f t="array" ref="G65">IF(INDEX(Номинал, ROW(L63)) = "", "", INDEX(Номинал, ROW(L63)))</f>
        <v/>
      </c>
      <c r="H65" s="119" t="str" cm="1">
        <f t="array" ref="H65">IF(INDEX(Тип_УЗО, ROW(M63)) = "", "", INDEX(Тип_УЗО, ROW(M63)))</f>
        <v/>
      </c>
      <c r="I65" s="119" t="str" cm="1">
        <f t="array" ref="I65">IF(INDEX(Ток_утечки_УЗО, ROW(N63)) = "", "", INDEX(Ток_утечки_УЗО, ROW(N63)))</f>
        <v/>
      </c>
      <c r="J65" s="119" t="str" cm="1">
        <f t="array" ref="J65">IF(INDEX(Марка_кабеля, ROW(O63)) = "", "", INDEX(Марка_кабеля, ROW(O63)))</f>
        <v/>
      </c>
      <c r="K65" s="119" t="str" cm="1">
        <f t="array" ref="K65">IF(INDEX(Сечение, ROW(P63)) = "", "", INDEX(Сечение, ROW(P63)))</f>
        <v/>
      </c>
      <c r="L65" s="119" t="str" cm="1">
        <f t="array" ref="L65">IF(INDEX(Длина_кабеля, ROW(Q63)) = "", "", INDEX(Длина_кабеля, ROW(Q63)))</f>
        <v/>
      </c>
      <c r="M65" s="119" t="str" cm="1">
        <f t="array" ref="M65">IF(INDEX(Фаза, ROW(R63)) = "", "", INDEX(Фаза, ROW(R63)))</f>
        <v/>
      </c>
      <c r="N65" s="119" t="str" cm="1">
        <f t="array" ref="N65">IF(INDEX(РЕ, ROW(S63)) = "", "", INDEX(РЕ, ROW(S63)))</f>
        <v/>
      </c>
      <c r="O65" s="119" t="str" cm="1">
        <f t="array" ref="O65">IF(INDEX(Класс, ROW(V63)) = "", "", INDEX(Класс, ROW(V63)))</f>
        <v/>
      </c>
      <c r="P65" s="119" t="str" cm="1">
        <f t="array" ref="P65">IF(INDEX(Установленная_мощность, ROW(X63)) = "", "", INDEX(Установленная_мощность, ROW(X63)))</f>
        <v/>
      </c>
      <c r="Q65" s="119" t="str" cm="1">
        <f t="array" ref="Q65">IF(INDEX(Расчетный_ток, ROW(Y63)) = "", "", INDEX(Расчетный_ток, ROW(Y63)))</f>
        <v/>
      </c>
      <c r="R65" s="119" t="str" cm="1">
        <f t="array" ref="R65">IF(INDEX(Наименование_потребителя, ROW(Z63)) = "", "", INDEX(Наименование_потребителя, ROW(Z63)))</f>
        <v/>
      </c>
      <c r="S65" s="119" t="str" cm="1">
        <f t="array" ref="S65">IF(INDEX(Условное_обозначение, ROW(AA63)) = "", "", INDEX(Условное_обозначение, ROW(AA63)))</f>
        <v/>
      </c>
    </row>
    <row r="66" spans="1:19" x14ac:dyDescent="0.3">
      <c r="A66" s="119" t="str" cm="1">
        <f t="array" ref="A66">IF(INDEX(Вводной_щит, ROW(C64)) = "", "", INDEX(Вводной_щит, ROW(C64)))</f>
        <v/>
      </c>
      <c r="B66" s="119" t="str" cm="1">
        <f t="array" ref="B66">IF(INDEX(Номер, ROW(F64)) = "", "", INDEX(Номер, ROW(F64)))</f>
        <v/>
      </c>
      <c r="C66" s="119" t="str" cm="1">
        <f t="array" ref="C66">IF(INDEX(Номер_по_плану, ROW(H64)) = "", "", INDEX(Номер_по_плану, ROW(H64)))</f>
        <v/>
      </c>
      <c r="D66" s="119" t="str" cm="1">
        <f t="array" ref="D66">IF(INDEX(Тип, ROW(I64)) = "", "", INDEX(Тип, ROW(I64)))</f>
        <v/>
      </c>
      <c r="E66" s="119" t="str" cm="1">
        <f t="array" ref="E66">IF(INDEX(Автомат, ROW(J64)) = "", "", INDEX(Автомат, ROW(J64)))</f>
        <v/>
      </c>
      <c r="F66" s="119" t="str" cm="1">
        <f t="array" ref="F66">IF(INDEX(Производитель, ROW(K64)) = "", "", INDEX(Производитель, ROW(K64)))</f>
        <v/>
      </c>
      <c r="G66" s="119" t="str" cm="1">
        <f t="array" ref="G66">IF(INDEX(Номинал, ROW(L64)) = "", "", INDEX(Номинал, ROW(L64)))</f>
        <v/>
      </c>
      <c r="H66" s="119" t="str" cm="1">
        <f t="array" ref="H66">IF(INDEX(Тип_УЗО, ROW(M64)) = "", "", INDEX(Тип_УЗО, ROW(M64)))</f>
        <v/>
      </c>
      <c r="I66" s="119" t="str" cm="1">
        <f t="array" ref="I66">IF(INDEX(Ток_утечки_УЗО, ROW(N64)) = "", "", INDEX(Ток_утечки_УЗО, ROW(N64)))</f>
        <v/>
      </c>
      <c r="J66" s="119" t="str" cm="1">
        <f t="array" ref="J66">IF(INDEX(Марка_кабеля, ROW(O64)) = "", "", INDEX(Марка_кабеля, ROW(O64)))</f>
        <v/>
      </c>
      <c r="K66" s="119" t="str" cm="1">
        <f t="array" ref="K66">IF(INDEX(Сечение, ROW(P64)) = "", "", INDEX(Сечение, ROW(P64)))</f>
        <v/>
      </c>
      <c r="L66" s="119" t="str" cm="1">
        <f t="array" ref="L66">IF(INDEX(Длина_кабеля, ROW(Q64)) = "", "", INDEX(Длина_кабеля, ROW(Q64)))</f>
        <v/>
      </c>
      <c r="M66" s="119" t="str" cm="1">
        <f t="array" ref="M66">IF(INDEX(Фаза, ROW(R64)) = "", "", INDEX(Фаза, ROW(R64)))</f>
        <v/>
      </c>
      <c r="N66" s="119" t="str" cm="1">
        <f t="array" ref="N66">IF(INDEX(РЕ, ROW(S64)) = "", "", INDEX(РЕ, ROW(S64)))</f>
        <v/>
      </c>
      <c r="O66" s="119" t="str" cm="1">
        <f t="array" ref="O66">IF(INDEX(Класс, ROW(V64)) = "", "", INDEX(Класс, ROW(V64)))</f>
        <v/>
      </c>
      <c r="P66" s="119" t="str" cm="1">
        <f t="array" ref="P66">IF(INDEX(Установленная_мощность, ROW(X64)) = "", "", INDEX(Установленная_мощность, ROW(X64)))</f>
        <v/>
      </c>
      <c r="Q66" s="119" t="str" cm="1">
        <f t="array" ref="Q66">IF(INDEX(Расчетный_ток, ROW(Y64)) = "", "", INDEX(Расчетный_ток, ROW(Y64)))</f>
        <v/>
      </c>
      <c r="R66" s="119" t="str" cm="1">
        <f t="array" ref="R66">IF(INDEX(Наименование_потребителя, ROW(Z64)) = "", "", INDEX(Наименование_потребителя, ROW(Z64)))</f>
        <v/>
      </c>
      <c r="S66" s="119" t="str" cm="1">
        <f t="array" ref="S66">IF(INDEX(Условное_обозначение, ROW(AA64)) = "", "", INDEX(Условное_обозначение, ROW(AA64)))</f>
        <v/>
      </c>
    </row>
    <row r="67" spans="1:19" x14ac:dyDescent="0.3">
      <c r="A67" s="119" t="str" cm="1">
        <f t="array" ref="A67">IF(INDEX(Вводной_щит, ROW(C65)) = "", "", INDEX(Вводной_щит, ROW(C65)))</f>
        <v/>
      </c>
      <c r="B67" s="119" t="str" cm="1">
        <f t="array" ref="B67">IF(INDEX(Номер, ROW(F65)) = "", "", INDEX(Номер, ROW(F65)))</f>
        <v/>
      </c>
      <c r="C67" s="119" t="str" cm="1">
        <f t="array" ref="C67">IF(INDEX(Номер_по_плану, ROW(H65)) = "", "", INDEX(Номер_по_плану, ROW(H65)))</f>
        <v/>
      </c>
      <c r="D67" s="119" t="str" cm="1">
        <f t="array" ref="D67">IF(INDEX(Тип, ROW(I65)) = "", "", INDEX(Тип, ROW(I65)))</f>
        <v/>
      </c>
      <c r="E67" s="119" t="str" cm="1">
        <f t="array" ref="E67">IF(INDEX(Автомат, ROW(J65)) = "", "", INDEX(Автомат, ROW(J65)))</f>
        <v/>
      </c>
      <c r="F67" s="119" t="str" cm="1">
        <f t="array" ref="F67">IF(INDEX(Производитель, ROW(K65)) = "", "", INDEX(Производитель, ROW(K65)))</f>
        <v/>
      </c>
      <c r="G67" s="119" t="str" cm="1">
        <f t="array" ref="G67">IF(INDEX(Номинал, ROW(L65)) = "", "", INDEX(Номинал, ROW(L65)))</f>
        <v/>
      </c>
      <c r="H67" s="119" t="str" cm="1">
        <f t="array" ref="H67">IF(INDEX(Тип_УЗО, ROW(M65)) = "", "", INDEX(Тип_УЗО, ROW(M65)))</f>
        <v/>
      </c>
      <c r="I67" s="119" t="str" cm="1">
        <f t="array" ref="I67">IF(INDEX(Ток_утечки_УЗО, ROW(N65)) = "", "", INDEX(Ток_утечки_УЗО, ROW(N65)))</f>
        <v/>
      </c>
      <c r="J67" s="119" t="str" cm="1">
        <f t="array" ref="J67">IF(INDEX(Марка_кабеля, ROW(O65)) = "", "", INDEX(Марка_кабеля, ROW(O65)))</f>
        <v/>
      </c>
      <c r="K67" s="119" t="str" cm="1">
        <f t="array" ref="K67">IF(INDEX(Сечение, ROW(P65)) = "", "", INDEX(Сечение, ROW(P65)))</f>
        <v/>
      </c>
      <c r="L67" s="119" t="str" cm="1">
        <f t="array" ref="L67">IF(INDEX(Длина_кабеля, ROW(Q65)) = "", "", INDEX(Длина_кабеля, ROW(Q65)))</f>
        <v/>
      </c>
      <c r="M67" s="119" t="str" cm="1">
        <f t="array" ref="M67">IF(INDEX(Фаза, ROW(R65)) = "", "", INDEX(Фаза, ROW(R65)))</f>
        <v/>
      </c>
      <c r="N67" s="119" t="str" cm="1">
        <f t="array" ref="N67">IF(INDEX(РЕ, ROW(S65)) = "", "", INDEX(РЕ, ROW(S65)))</f>
        <v/>
      </c>
      <c r="O67" s="119" t="str" cm="1">
        <f t="array" ref="O67">IF(INDEX(Класс, ROW(V65)) = "", "", INDEX(Класс, ROW(V65)))</f>
        <v/>
      </c>
      <c r="P67" s="119" t="str" cm="1">
        <f t="array" ref="P67">IF(INDEX(Установленная_мощность, ROW(X65)) = "", "", INDEX(Установленная_мощность, ROW(X65)))</f>
        <v/>
      </c>
      <c r="Q67" s="119" t="str" cm="1">
        <f t="array" ref="Q67">IF(INDEX(Расчетный_ток, ROW(Y65)) = "", "", INDEX(Расчетный_ток, ROW(Y65)))</f>
        <v/>
      </c>
      <c r="R67" s="119" t="str" cm="1">
        <f t="array" ref="R67">IF(INDEX(Наименование_потребителя, ROW(Z65)) = "", "", INDEX(Наименование_потребителя, ROW(Z65)))</f>
        <v/>
      </c>
      <c r="S67" s="119" t="str" cm="1">
        <f t="array" ref="S67">IF(INDEX(Условное_обозначение, ROW(AA65)) = "", "", INDEX(Условное_обозначение, ROW(AA65)))</f>
        <v/>
      </c>
    </row>
    <row r="68" spans="1:19" x14ac:dyDescent="0.3">
      <c r="A68" s="119" t="str" cm="1">
        <f t="array" ref="A68">IF(INDEX(Вводной_щит, ROW(C66)) = "", "", INDEX(Вводной_щит, ROW(C66)))</f>
        <v/>
      </c>
      <c r="B68" s="119" t="str" cm="1">
        <f t="array" ref="B68">IF(INDEX(Номер, ROW(F66)) = "", "", INDEX(Номер, ROW(F66)))</f>
        <v/>
      </c>
      <c r="C68" s="119" t="str" cm="1">
        <f t="array" ref="C68">IF(INDEX(Номер_по_плану, ROW(H66)) = "", "", INDEX(Номер_по_плану, ROW(H66)))</f>
        <v/>
      </c>
      <c r="D68" s="119" t="str" cm="1">
        <f t="array" ref="D68">IF(INDEX(Тип, ROW(I66)) = "", "", INDEX(Тип, ROW(I66)))</f>
        <v/>
      </c>
      <c r="E68" s="119" t="str" cm="1">
        <f t="array" ref="E68">IF(INDEX(Автомат, ROW(J66)) = "", "", INDEX(Автомат, ROW(J66)))</f>
        <v/>
      </c>
      <c r="F68" s="119" t="str" cm="1">
        <f t="array" ref="F68">IF(INDEX(Производитель, ROW(K66)) = "", "", INDEX(Производитель, ROW(K66)))</f>
        <v/>
      </c>
      <c r="G68" s="119" t="str" cm="1">
        <f t="array" ref="G68">IF(INDEX(Номинал, ROW(L66)) = "", "", INDEX(Номинал, ROW(L66)))</f>
        <v/>
      </c>
      <c r="H68" s="119" t="str" cm="1">
        <f t="array" ref="H68">IF(INDEX(Тип_УЗО, ROW(M66)) = "", "", INDEX(Тип_УЗО, ROW(M66)))</f>
        <v/>
      </c>
      <c r="I68" s="119" t="str" cm="1">
        <f t="array" ref="I68">IF(INDEX(Ток_утечки_УЗО, ROW(N66)) = "", "", INDEX(Ток_утечки_УЗО, ROW(N66)))</f>
        <v/>
      </c>
      <c r="J68" s="119" t="str" cm="1">
        <f t="array" ref="J68">IF(INDEX(Марка_кабеля, ROW(O66)) = "", "", INDEX(Марка_кабеля, ROW(O66)))</f>
        <v/>
      </c>
      <c r="K68" s="119" t="str" cm="1">
        <f t="array" ref="K68">IF(INDEX(Сечение, ROW(P66)) = "", "", INDEX(Сечение, ROW(P66)))</f>
        <v/>
      </c>
      <c r="L68" s="119" t="str" cm="1">
        <f t="array" ref="L68">IF(INDEX(Длина_кабеля, ROW(Q66)) = "", "", INDEX(Длина_кабеля, ROW(Q66)))</f>
        <v/>
      </c>
      <c r="M68" s="119" t="str" cm="1">
        <f t="array" ref="M68">IF(INDEX(Фаза, ROW(R66)) = "", "", INDEX(Фаза, ROW(R66)))</f>
        <v/>
      </c>
      <c r="N68" s="119" t="str" cm="1">
        <f t="array" ref="N68">IF(INDEX(РЕ, ROW(S66)) = "", "", INDEX(РЕ, ROW(S66)))</f>
        <v/>
      </c>
      <c r="O68" s="119" t="str" cm="1">
        <f t="array" ref="O68">IF(INDEX(Класс, ROW(V66)) = "", "", INDEX(Класс, ROW(V66)))</f>
        <v/>
      </c>
      <c r="P68" s="119" t="str" cm="1">
        <f t="array" ref="P68">IF(INDEX(Установленная_мощность, ROW(X66)) = "", "", INDEX(Установленная_мощность, ROW(X66)))</f>
        <v/>
      </c>
      <c r="Q68" s="119" t="str" cm="1">
        <f t="array" ref="Q68">IF(INDEX(Расчетный_ток, ROW(Y66)) = "", "", INDEX(Расчетный_ток, ROW(Y66)))</f>
        <v/>
      </c>
      <c r="R68" s="119" t="str" cm="1">
        <f t="array" ref="R68">IF(INDEX(Наименование_потребителя, ROW(Z66)) = "", "", INDEX(Наименование_потребителя, ROW(Z66)))</f>
        <v/>
      </c>
      <c r="S68" s="119" t="str" cm="1">
        <f t="array" ref="S68">IF(INDEX(Условное_обозначение, ROW(AA66)) = "", "", INDEX(Условное_обозначение, ROW(AA66)))</f>
        <v/>
      </c>
    </row>
    <row r="69" spans="1:19" x14ac:dyDescent="0.3">
      <c r="A69" s="119" t="str" cm="1">
        <f t="array" ref="A69">IF(INDEX(Вводной_щит, ROW(C67)) = "", "", INDEX(Вводной_щит, ROW(C67)))</f>
        <v/>
      </c>
      <c r="B69" s="119" t="str" cm="1">
        <f t="array" ref="B69">IF(INDEX(Номер, ROW(F67)) = "", "", INDEX(Номер, ROW(F67)))</f>
        <v/>
      </c>
      <c r="C69" s="119" t="str" cm="1">
        <f t="array" ref="C69">IF(INDEX(Номер_по_плану, ROW(H67)) = "", "", INDEX(Номер_по_плану, ROW(H67)))</f>
        <v/>
      </c>
      <c r="D69" s="119" t="str" cm="1">
        <f t="array" ref="D69">IF(INDEX(Тип, ROW(I67)) = "", "", INDEX(Тип, ROW(I67)))</f>
        <v/>
      </c>
      <c r="E69" s="119" t="str" cm="1">
        <f t="array" ref="E69">IF(INDEX(Автомат, ROW(J67)) = "", "", INDEX(Автомат, ROW(J67)))</f>
        <v/>
      </c>
      <c r="F69" s="119" t="str" cm="1">
        <f t="array" ref="F69">IF(INDEX(Производитель, ROW(K67)) = "", "", INDEX(Производитель, ROW(K67)))</f>
        <v/>
      </c>
      <c r="G69" s="119" t="str" cm="1">
        <f t="array" ref="G69">IF(INDEX(Номинал, ROW(L67)) = "", "", INDEX(Номинал, ROW(L67)))</f>
        <v/>
      </c>
      <c r="H69" s="119" t="str" cm="1">
        <f t="array" ref="H69">IF(INDEX(Тип_УЗО, ROW(M67)) = "", "", INDEX(Тип_УЗО, ROW(M67)))</f>
        <v/>
      </c>
      <c r="I69" s="119" t="str" cm="1">
        <f t="array" ref="I69">IF(INDEX(Ток_утечки_УЗО, ROW(N67)) = "", "", INDEX(Ток_утечки_УЗО, ROW(N67)))</f>
        <v/>
      </c>
      <c r="J69" s="119" t="str" cm="1">
        <f t="array" ref="J69">IF(INDEX(Марка_кабеля, ROW(O67)) = "", "", INDEX(Марка_кабеля, ROW(O67)))</f>
        <v/>
      </c>
      <c r="K69" s="119" t="str" cm="1">
        <f t="array" ref="K69">IF(INDEX(Сечение, ROW(P67)) = "", "", INDEX(Сечение, ROW(P67)))</f>
        <v/>
      </c>
      <c r="L69" s="119" t="str" cm="1">
        <f t="array" ref="L69">IF(INDEX(Длина_кабеля, ROW(Q67)) = "", "", INDEX(Длина_кабеля, ROW(Q67)))</f>
        <v/>
      </c>
      <c r="M69" s="119" t="str" cm="1">
        <f t="array" ref="M69">IF(INDEX(Фаза, ROW(R67)) = "", "", INDEX(Фаза, ROW(R67)))</f>
        <v/>
      </c>
      <c r="N69" s="119" t="str" cm="1">
        <f t="array" ref="N69">IF(INDEX(РЕ, ROW(S67)) = "", "", INDEX(РЕ, ROW(S67)))</f>
        <v/>
      </c>
      <c r="O69" s="119" t="str" cm="1">
        <f t="array" ref="O69">IF(INDEX(Класс, ROW(V67)) = "", "", INDEX(Класс, ROW(V67)))</f>
        <v/>
      </c>
      <c r="P69" s="119" t="str" cm="1">
        <f t="array" ref="P69">IF(INDEX(Установленная_мощность, ROW(X67)) = "", "", INDEX(Установленная_мощность, ROW(X67)))</f>
        <v/>
      </c>
      <c r="Q69" s="119" t="str" cm="1">
        <f t="array" ref="Q69">IF(INDEX(Расчетный_ток, ROW(Y67)) = "", "", INDEX(Расчетный_ток, ROW(Y67)))</f>
        <v/>
      </c>
      <c r="R69" s="119" t="str" cm="1">
        <f t="array" ref="R69">IF(INDEX(Наименование_потребителя, ROW(Z67)) = "", "", INDEX(Наименование_потребителя, ROW(Z67)))</f>
        <v/>
      </c>
      <c r="S69" s="119" t="str" cm="1">
        <f t="array" ref="S69">IF(INDEX(Условное_обозначение, ROW(AA67)) = "", "", INDEX(Условное_обозначение, ROW(AA67)))</f>
        <v/>
      </c>
    </row>
    <row r="70" spans="1:19" x14ac:dyDescent="0.3">
      <c r="A70" s="119" t="str" cm="1">
        <f t="array" ref="A70">IF(INDEX(Вводной_щит, ROW(C68)) = "", "", INDEX(Вводной_щит, ROW(C68)))</f>
        <v/>
      </c>
      <c r="B70" s="119" t="str" cm="1">
        <f t="array" ref="B70">IF(INDEX(Номер, ROW(F68)) = "", "", INDEX(Номер, ROW(F68)))</f>
        <v/>
      </c>
      <c r="C70" s="119" t="str" cm="1">
        <f t="array" ref="C70">IF(INDEX(Номер_по_плану, ROW(H68)) = "", "", INDEX(Номер_по_плану, ROW(H68)))</f>
        <v/>
      </c>
      <c r="D70" s="119" t="str" cm="1">
        <f t="array" ref="D70">IF(INDEX(Тип, ROW(I68)) = "", "", INDEX(Тип, ROW(I68)))</f>
        <v/>
      </c>
      <c r="E70" s="119" t="str" cm="1">
        <f t="array" ref="E70">IF(INDEX(Автомат, ROW(J68)) = "", "", INDEX(Автомат, ROW(J68)))</f>
        <v/>
      </c>
      <c r="F70" s="119" t="str" cm="1">
        <f t="array" ref="F70">IF(INDEX(Производитель, ROW(K68)) = "", "", INDEX(Производитель, ROW(K68)))</f>
        <v/>
      </c>
      <c r="G70" s="119" t="str" cm="1">
        <f t="array" ref="G70">IF(INDEX(Номинал, ROW(L68)) = "", "", INDEX(Номинал, ROW(L68)))</f>
        <v/>
      </c>
      <c r="H70" s="119" t="str" cm="1">
        <f t="array" ref="H70">IF(INDEX(Тип_УЗО, ROW(M68)) = "", "", INDEX(Тип_УЗО, ROW(M68)))</f>
        <v/>
      </c>
      <c r="I70" s="119" t="str" cm="1">
        <f t="array" ref="I70">IF(INDEX(Ток_утечки_УЗО, ROW(N68)) = "", "", INDEX(Ток_утечки_УЗО, ROW(N68)))</f>
        <v/>
      </c>
      <c r="J70" s="119" t="str" cm="1">
        <f t="array" ref="J70">IF(INDEX(Марка_кабеля, ROW(O68)) = "", "", INDEX(Марка_кабеля, ROW(O68)))</f>
        <v/>
      </c>
      <c r="K70" s="119" t="str" cm="1">
        <f t="array" ref="K70">IF(INDEX(Сечение, ROW(P68)) = "", "", INDEX(Сечение, ROW(P68)))</f>
        <v/>
      </c>
      <c r="L70" s="119" t="str" cm="1">
        <f t="array" ref="L70">IF(INDEX(Длина_кабеля, ROW(Q68)) = "", "", INDEX(Длина_кабеля, ROW(Q68)))</f>
        <v/>
      </c>
      <c r="M70" s="119" t="str" cm="1">
        <f t="array" ref="M70">IF(INDEX(Фаза, ROW(R68)) = "", "", INDEX(Фаза, ROW(R68)))</f>
        <v/>
      </c>
      <c r="N70" s="119" t="str" cm="1">
        <f t="array" ref="N70">IF(INDEX(РЕ, ROW(S68)) = "", "", INDEX(РЕ, ROW(S68)))</f>
        <v/>
      </c>
      <c r="O70" s="119" t="str" cm="1">
        <f t="array" ref="O70">IF(INDEX(Класс, ROW(V68)) = "", "", INDEX(Класс, ROW(V68)))</f>
        <v/>
      </c>
      <c r="P70" s="119" t="str" cm="1">
        <f t="array" ref="P70">IF(INDEX(Установленная_мощность, ROW(X68)) = "", "", INDEX(Установленная_мощность, ROW(X68)))</f>
        <v/>
      </c>
      <c r="Q70" s="119" t="str" cm="1">
        <f t="array" ref="Q70">IF(INDEX(Расчетный_ток, ROW(Y68)) = "", "", INDEX(Расчетный_ток, ROW(Y68)))</f>
        <v/>
      </c>
      <c r="R70" s="119" t="str" cm="1">
        <f t="array" ref="R70">IF(INDEX(Наименование_потребителя, ROW(Z68)) = "", "", INDEX(Наименование_потребителя, ROW(Z68)))</f>
        <v/>
      </c>
      <c r="S70" s="119" t="str" cm="1">
        <f t="array" ref="S70">IF(INDEX(Условное_обозначение, ROW(AA68)) = "", "", INDEX(Условное_обозначение, ROW(AA68)))</f>
        <v/>
      </c>
    </row>
    <row r="71" spans="1:19" x14ac:dyDescent="0.3">
      <c r="A71" s="119" t="str" cm="1">
        <f t="array" ref="A71">IF(INDEX(Вводной_щит, ROW(C69)) = "", "", INDEX(Вводной_щит, ROW(C69)))</f>
        <v/>
      </c>
      <c r="B71" s="119" t="str" cm="1">
        <f t="array" ref="B71">IF(INDEX(Номер, ROW(F69)) = "", "", INDEX(Номер, ROW(F69)))</f>
        <v/>
      </c>
      <c r="C71" s="119" t="str" cm="1">
        <f t="array" ref="C71">IF(INDEX(Номер_по_плану, ROW(H69)) = "", "", INDEX(Номер_по_плану, ROW(H69)))</f>
        <v/>
      </c>
      <c r="D71" s="119" t="str" cm="1">
        <f t="array" ref="D71">IF(INDEX(Тип, ROW(I69)) = "", "", INDEX(Тип, ROW(I69)))</f>
        <v/>
      </c>
      <c r="E71" s="119" t="str" cm="1">
        <f t="array" ref="E71">IF(INDEX(Автомат, ROW(J69)) = "", "", INDEX(Автомат, ROW(J69)))</f>
        <v/>
      </c>
      <c r="F71" s="119" t="str" cm="1">
        <f t="array" ref="F71">IF(INDEX(Производитель, ROW(K69)) = "", "", INDEX(Производитель, ROW(K69)))</f>
        <v/>
      </c>
      <c r="G71" s="119" t="str" cm="1">
        <f t="array" ref="G71">IF(INDEX(Номинал, ROW(L69)) = "", "", INDEX(Номинал, ROW(L69)))</f>
        <v/>
      </c>
      <c r="H71" s="119" t="str" cm="1">
        <f t="array" ref="H71">IF(INDEX(Тип_УЗО, ROW(M69)) = "", "", INDEX(Тип_УЗО, ROW(M69)))</f>
        <v/>
      </c>
      <c r="I71" s="119" t="str" cm="1">
        <f t="array" ref="I71">IF(INDEX(Ток_утечки_УЗО, ROW(N69)) = "", "", INDEX(Ток_утечки_УЗО, ROW(N69)))</f>
        <v/>
      </c>
      <c r="J71" s="119" t="str" cm="1">
        <f t="array" ref="J71">IF(INDEX(Марка_кабеля, ROW(O69)) = "", "", INDEX(Марка_кабеля, ROW(O69)))</f>
        <v/>
      </c>
      <c r="K71" s="119" t="str" cm="1">
        <f t="array" ref="K71">IF(INDEX(Сечение, ROW(P69)) = "", "", INDEX(Сечение, ROW(P69)))</f>
        <v/>
      </c>
      <c r="L71" s="119" t="str" cm="1">
        <f t="array" ref="L71">IF(INDEX(Длина_кабеля, ROW(Q69)) = "", "", INDEX(Длина_кабеля, ROW(Q69)))</f>
        <v/>
      </c>
      <c r="M71" s="119" t="str" cm="1">
        <f t="array" ref="M71">IF(INDEX(Фаза, ROW(R69)) = "", "", INDEX(Фаза, ROW(R69)))</f>
        <v/>
      </c>
      <c r="N71" s="119" t="str" cm="1">
        <f t="array" ref="N71">IF(INDEX(РЕ, ROW(S69)) = "", "", INDEX(РЕ, ROW(S69)))</f>
        <v/>
      </c>
      <c r="O71" s="119" t="str" cm="1">
        <f t="array" ref="O71">IF(INDEX(Класс, ROW(V69)) = "", "", INDEX(Класс, ROW(V69)))</f>
        <v/>
      </c>
      <c r="P71" s="119" t="str" cm="1">
        <f t="array" ref="P71">IF(INDEX(Установленная_мощность, ROW(X69)) = "", "", INDEX(Установленная_мощность, ROW(X69)))</f>
        <v/>
      </c>
      <c r="Q71" s="119" t="str" cm="1">
        <f t="array" ref="Q71">IF(INDEX(Расчетный_ток, ROW(Y69)) = "", "", INDEX(Расчетный_ток, ROW(Y69)))</f>
        <v/>
      </c>
      <c r="R71" s="119" t="str" cm="1">
        <f t="array" ref="R71">IF(INDEX(Наименование_потребителя, ROW(Z69)) = "", "", INDEX(Наименование_потребителя, ROW(Z69)))</f>
        <v/>
      </c>
      <c r="S71" s="119" t="str" cm="1">
        <f t="array" ref="S71">IF(INDEX(Условное_обозначение, ROW(AA69)) = "", "", INDEX(Условное_обозначение, ROW(AA69)))</f>
        <v/>
      </c>
    </row>
    <row r="72" spans="1:19" x14ac:dyDescent="0.3">
      <c r="A72" s="119" t="str" cm="1">
        <f t="array" ref="A72">IF(INDEX(Вводной_щит, ROW(C70)) = "", "", INDEX(Вводной_щит, ROW(C70)))</f>
        <v/>
      </c>
      <c r="B72" s="119" t="str" cm="1">
        <f t="array" ref="B72">IF(INDEX(Номер, ROW(F70)) = "", "", INDEX(Номер, ROW(F70)))</f>
        <v/>
      </c>
      <c r="C72" s="119" t="str" cm="1">
        <f t="array" ref="C72">IF(INDEX(Номер_по_плану, ROW(H70)) = "", "", INDEX(Номер_по_плану, ROW(H70)))</f>
        <v/>
      </c>
      <c r="D72" s="119" t="str" cm="1">
        <f t="array" ref="D72">IF(INDEX(Тип, ROW(I70)) = "", "", INDEX(Тип, ROW(I70)))</f>
        <v/>
      </c>
      <c r="E72" s="119" t="str" cm="1">
        <f t="array" ref="E72">IF(INDEX(Автомат, ROW(J70)) = "", "", INDEX(Автомат, ROW(J70)))</f>
        <v/>
      </c>
      <c r="F72" s="119" t="str" cm="1">
        <f t="array" ref="F72">IF(INDEX(Производитель, ROW(K70)) = "", "", INDEX(Производитель, ROW(K70)))</f>
        <v/>
      </c>
      <c r="G72" s="119" t="str" cm="1">
        <f t="array" ref="G72">IF(INDEX(Номинал, ROW(L70)) = "", "", INDEX(Номинал, ROW(L70)))</f>
        <v/>
      </c>
      <c r="H72" s="119" t="str" cm="1">
        <f t="array" ref="H72">IF(INDEX(Тип_УЗО, ROW(M70)) = "", "", INDEX(Тип_УЗО, ROW(M70)))</f>
        <v/>
      </c>
      <c r="I72" s="119" t="str" cm="1">
        <f t="array" ref="I72">IF(INDEX(Ток_утечки_УЗО, ROW(N70)) = "", "", INDEX(Ток_утечки_УЗО, ROW(N70)))</f>
        <v/>
      </c>
      <c r="J72" s="119" t="str" cm="1">
        <f t="array" ref="J72">IF(INDEX(Марка_кабеля, ROW(O70)) = "", "", INDEX(Марка_кабеля, ROW(O70)))</f>
        <v/>
      </c>
      <c r="K72" s="119" t="str" cm="1">
        <f t="array" ref="K72">IF(INDEX(Сечение, ROW(P70)) = "", "", INDEX(Сечение, ROW(P70)))</f>
        <v/>
      </c>
      <c r="L72" s="119" t="str" cm="1">
        <f t="array" ref="L72">IF(INDEX(Длина_кабеля, ROW(Q70)) = "", "", INDEX(Длина_кабеля, ROW(Q70)))</f>
        <v/>
      </c>
      <c r="M72" s="119" t="str" cm="1">
        <f t="array" ref="M72">IF(INDEX(Фаза, ROW(R70)) = "", "", INDEX(Фаза, ROW(R70)))</f>
        <v/>
      </c>
      <c r="N72" s="119" t="str" cm="1">
        <f t="array" ref="N72">IF(INDEX(РЕ, ROW(S70)) = "", "", INDEX(РЕ, ROW(S70)))</f>
        <v/>
      </c>
      <c r="O72" s="119" t="str" cm="1">
        <f t="array" ref="O72">IF(INDEX(Класс, ROW(V70)) = "", "", INDEX(Класс, ROW(V70)))</f>
        <v/>
      </c>
      <c r="P72" s="119" t="str" cm="1">
        <f t="array" ref="P72">IF(INDEX(Установленная_мощность, ROW(X70)) = "", "", INDEX(Установленная_мощность, ROW(X70)))</f>
        <v/>
      </c>
      <c r="Q72" s="119" t="str" cm="1">
        <f t="array" ref="Q72">IF(INDEX(Расчетный_ток, ROW(Y70)) = "", "", INDEX(Расчетный_ток, ROW(Y70)))</f>
        <v/>
      </c>
      <c r="R72" s="119" t="str" cm="1">
        <f t="array" ref="R72">IF(INDEX(Наименование_потребителя, ROW(Z70)) = "", "", INDEX(Наименование_потребителя, ROW(Z70)))</f>
        <v/>
      </c>
      <c r="S72" s="119" t="str" cm="1">
        <f t="array" ref="S72">IF(INDEX(Условное_обозначение, ROW(AA70)) = "", "", INDEX(Условное_обозначение, ROW(AA70)))</f>
        <v/>
      </c>
    </row>
    <row r="73" spans="1:19" x14ac:dyDescent="0.3">
      <c r="A73" s="119" t="str" cm="1">
        <f t="array" ref="A73">IF(INDEX(Вводной_щит, ROW(C71)) = "", "", INDEX(Вводной_щит, ROW(C71)))</f>
        <v/>
      </c>
      <c r="B73" s="119" t="str" cm="1">
        <f t="array" ref="B73">IF(INDEX(Номер, ROW(F71)) = "", "", INDEX(Номер, ROW(F71)))</f>
        <v/>
      </c>
      <c r="C73" s="119" t="str" cm="1">
        <f t="array" ref="C73">IF(INDEX(Номер_по_плану, ROW(H71)) = "", "", INDEX(Номер_по_плану, ROW(H71)))</f>
        <v/>
      </c>
      <c r="D73" s="119" t="str" cm="1">
        <f t="array" ref="D73">IF(INDEX(Тип, ROW(I71)) = "", "", INDEX(Тип, ROW(I71)))</f>
        <v/>
      </c>
      <c r="E73" s="119" t="str" cm="1">
        <f t="array" ref="E73">IF(INDEX(Автомат, ROW(J71)) = "", "", INDEX(Автомат, ROW(J71)))</f>
        <v/>
      </c>
      <c r="F73" s="119" t="str" cm="1">
        <f t="array" ref="F73">IF(INDEX(Производитель, ROW(K71)) = "", "", INDEX(Производитель, ROW(K71)))</f>
        <v/>
      </c>
      <c r="G73" s="119" t="str" cm="1">
        <f t="array" ref="G73">IF(INDEX(Номинал, ROW(L71)) = "", "", INDEX(Номинал, ROW(L71)))</f>
        <v/>
      </c>
      <c r="H73" s="119" t="str" cm="1">
        <f t="array" ref="H73">IF(INDEX(Тип_УЗО, ROW(M71)) = "", "", INDEX(Тип_УЗО, ROW(M71)))</f>
        <v/>
      </c>
      <c r="I73" s="119" t="str" cm="1">
        <f t="array" ref="I73">IF(INDEX(Ток_утечки_УЗО, ROW(N71)) = "", "", INDEX(Ток_утечки_УЗО, ROW(N71)))</f>
        <v/>
      </c>
      <c r="J73" s="119" t="str" cm="1">
        <f t="array" ref="J73">IF(INDEX(Марка_кабеля, ROW(O71)) = "", "", INDEX(Марка_кабеля, ROW(O71)))</f>
        <v/>
      </c>
      <c r="K73" s="119" t="str" cm="1">
        <f t="array" ref="K73">IF(INDEX(Сечение, ROW(P71)) = "", "", INDEX(Сечение, ROW(P71)))</f>
        <v/>
      </c>
      <c r="L73" s="119" t="str" cm="1">
        <f t="array" ref="L73">IF(INDEX(Длина_кабеля, ROW(Q71)) = "", "", INDEX(Длина_кабеля, ROW(Q71)))</f>
        <v/>
      </c>
      <c r="M73" s="119" t="str" cm="1">
        <f t="array" ref="M73">IF(INDEX(Фаза, ROW(R71)) = "", "", INDEX(Фаза, ROW(R71)))</f>
        <v/>
      </c>
      <c r="N73" s="119" t="str" cm="1">
        <f t="array" ref="N73">IF(INDEX(РЕ, ROW(S71)) = "", "", INDEX(РЕ, ROW(S71)))</f>
        <v/>
      </c>
      <c r="O73" s="119" t="str" cm="1">
        <f t="array" ref="O73">IF(INDEX(Класс, ROW(V71)) = "", "", INDEX(Класс, ROW(V71)))</f>
        <v/>
      </c>
      <c r="P73" s="119" t="str" cm="1">
        <f t="array" ref="P73">IF(INDEX(Установленная_мощность, ROW(X71)) = "", "", INDEX(Установленная_мощность, ROW(X71)))</f>
        <v/>
      </c>
      <c r="Q73" s="119" t="str" cm="1">
        <f t="array" ref="Q73">IF(INDEX(Расчетный_ток, ROW(Y71)) = "", "", INDEX(Расчетный_ток, ROW(Y71)))</f>
        <v/>
      </c>
      <c r="R73" s="119" t="str" cm="1">
        <f t="array" ref="R73">IF(INDEX(Наименование_потребителя, ROW(Z71)) = "", "", INDEX(Наименование_потребителя, ROW(Z71)))</f>
        <v/>
      </c>
      <c r="S73" s="119" t="str" cm="1">
        <f t="array" ref="S73">IF(INDEX(Условное_обозначение, ROW(AA71)) = "", "", INDEX(Условное_обозначение, ROW(AA71)))</f>
        <v/>
      </c>
    </row>
    <row r="74" spans="1:19" x14ac:dyDescent="0.3">
      <c r="A74" s="119" t="str" cm="1">
        <f t="array" ref="A74">IF(INDEX(Вводной_щит, ROW(C72)) = "", "", INDEX(Вводной_щит, ROW(C72)))</f>
        <v/>
      </c>
      <c r="B74" s="119" t="str" cm="1">
        <f t="array" ref="B74">IF(INDEX(Номер, ROW(F72)) = "", "", INDEX(Номер, ROW(F72)))</f>
        <v/>
      </c>
      <c r="C74" s="119" t="str" cm="1">
        <f t="array" ref="C74">IF(INDEX(Номер_по_плану, ROW(H72)) = "", "", INDEX(Номер_по_плану, ROW(H72)))</f>
        <v/>
      </c>
      <c r="D74" s="119" t="str" cm="1">
        <f t="array" ref="D74">IF(INDEX(Тип, ROW(I72)) = "", "", INDEX(Тип, ROW(I72)))</f>
        <v/>
      </c>
      <c r="E74" s="119" t="str" cm="1">
        <f t="array" ref="E74">IF(INDEX(Автомат, ROW(J72)) = "", "", INDEX(Автомат, ROW(J72)))</f>
        <v/>
      </c>
      <c r="F74" s="119" t="str" cm="1">
        <f t="array" ref="F74">IF(INDEX(Производитель, ROW(K72)) = "", "", INDEX(Производитель, ROW(K72)))</f>
        <v/>
      </c>
      <c r="G74" s="119" t="str" cm="1">
        <f t="array" ref="G74">IF(INDEX(Номинал, ROW(L72)) = "", "", INDEX(Номинал, ROW(L72)))</f>
        <v/>
      </c>
      <c r="H74" s="119" t="str" cm="1">
        <f t="array" ref="H74">IF(INDEX(Тип_УЗО, ROW(M72)) = "", "", INDEX(Тип_УЗО, ROW(M72)))</f>
        <v/>
      </c>
      <c r="I74" s="119" t="str" cm="1">
        <f t="array" ref="I74">IF(INDEX(Ток_утечки_УЗО, ROW(N72)) = "", "", INDEX(Ток_утечки_УЗО, ROW(N72)))</f>
        <v/>
      </c>
      <c r="J74" s="119" t="str" cm="1">
        <f t="array" ref="J74">IF(INDEX(Марка_кабеля, ROW(O72)) = "", "", INDEX(Марка_кабеля, ROW(O72)))</f>
        <v/>
      </c>
      <c r="K74" s="119" t="str" cm="1">
        <f t="array" ref="K74">IF(INDEX(Сечение, ROW(P72)) = "", "", INDEX(Сечение, ROW(P72)))</f>
        <v/>
      </c>
      <c r="L74" s="119" t="str" cm="1">
        <f t="array" ref="L74">IF(INDEX(Длина_кабеля, ROW(Q72)) = "", "", INDEX(Длина_кабеля, ROW(Q72)))</f>
        <v/>
      </c>
      <c r="M74" s="119" t="str" cm="1">
        <f t="array" ref="M74">IF(INDEX(Фаза, ROW(R72)) = "", "", INDEX(Фаза, ROW(R72)))</f>
        <v/>
      </c>
      <c r="N74" s="119" t="str" cm="1">
        <f t="array" ref="N74">IF(INDEX(РЕ, ROW(S72)) = "", "", INDEX(РЕ, ROW(S72)))</f>
        <v/>
      </c>
      <c r="O74" s="119" t="str" cm="1">
        <f t="array" ref="O74">IF(INDEX(Класс, ROW(V72)) = "", "", INDEX(Класс, ROW(V72)))</f>
        <v/>
      </c>
      <c r="P74" s="119" t="str" cm="1">
        <f t="array" ref="P74">IF(INDEX(Установленная_мощность, ROW(X72)) = "", "", INDEX(Установленная_мощность, ROW(X72)))</f>
        <v/>
      </c>
      <c r="Q74" s="119" t="str" cm="1">
        <f t="array" ref="Q74">IF(INDEX(Расчетный_ток, ROW(Y72)) = "", "", INDEX(Расчетный_ток, ROW(Y72)))</f>
        <v/>
      </c>
      <c r="R74" s="119" t="str" cm="1">
        <f t="array" ref="R74">IF(INDEX(Наименование_потребителя, ROW(Z72)) = "", "", INDEX(Наименование_потребителя, ROW(Z72)))</f>
        <v/>
      </c>
      <c r="S74" s="119" t="str" cm="1">
        <f t="array" ref="S74">IF(INDEX(Условное_обозначение, ROW(AA72)) = "", "", INDEX(Условное_обозначение, ROW(AA72)))</f>
        <v/>
      </c>
    </row>
    <row r="75" spans="1:19" x14ac:dyDescent="0.3">
      <c r="A75" s="119" t="str" cm="1">
        <f t="array" ref="A75">IF(INDEX(Вводной_щит, ROW(C73)) = "", "", INDEX(Вводной_щит, ROW(C73)))</f>
        <v/>
      </c>
      <c r="B75" s="119" t="str" cm="1">
        <f t="array" ref="B75">IF(INDEX(Номер, ROW(F73)) = "", "", INDEX(Номер, ROW(F73)))</f>
        <v/>
      </c>
      <c r="C75" s="119" t="str" cm="1">
        <f t="array" ref="C75">IF(INDEX(Номер_по_плану, ROW(H73)) = "", "", INDEX(Номер_по_плану, ROW(H73)))</f>
        <v/>
      </c>
      <c r="D75" s="119" t="str" cm="1">
        <f t="array" ref="D75">IF(INDEX(Тип, ROW(I73)) = "", "", INDEX(Тип, ROW(I73)))</f>
        <v/>
      </c>
      <c r="E75" s="119" t="str" cm="1">
        <f t="array" ref="E75">IF(INDEX(Автомат, ROW(J73)) = "", "", INDEX(Автомат, ROW(J73)))</f>
        <v/>
      </c>
      <c r="F75" s="119" t="str" cm="1">
        <f t="array" ref="F75">IF(INDEX(Производитель, ROW(K73)) = "", "", INDEX(Производитель, ROW(K73)))</f>
        <v/>
      </c>
      <c r="G75" s="119" t="str" cm="1">
        <f t="array" ref="G75">IF(INDEX(Номинал, ROW(L73)) = "", "", INDEX(Номинал, ROW(L73)))</f>
        <v/>
      </c>
      <c r="H75" s="119" t="str" cm="1">
        <f t="array" ref="H75">IF(INDEX(Тип_УЗО, ROW(M73)) = "", "", INDEX(Тип_УЗО, ROW(M73)))</f>
        <v/>
      </c>
      <c r="I75" s="119" t="str" cm="1">
        <f t="array" ref="I75">IF(INDEX(Ток_утечки_УЗО, ROW(N73)) = "", "", INDEX(Ток_утечки_УЗО, ROW(N73)))</f>
        <v/>
      </c>
      <c r="J75" s="119" t="str" cm="1">
        <f t="array" ref="J75">IF(INDEX(Марка_кабеля, ROW(O73)) = "", "", INDEX(Марка_кабеля, ROW(O73)))</f>
        <v/>
      </c>
      <c r="K75" s="119" t="str" cm="1">
        <f t="array" ref="K75">IF(INDEX(Сечение, ROW(P73)) = "", "", INDEX(Сечение, ROW(P73)))</f>
        <v/>
      </c>
      <c r="L75" s="119" t="str" cm="1">
        <f t="array" ref="L75">IF(INDEX(Длина_кабеля, ROW(Q73)) = "", "", INDEX(Длина_кабеля, ROW(Q73)))</f>
        <v/>
      </c>
      <c r="M75" s="119" t="str" cm="1">
        <f t="array" ref="M75">IF(INDEX(Фаза, ROW(R73)) = "", "", INDEX(Фаза, ROW(R73)))</f>
        <v/>
      </c>
      <c r="N75" s="119" t="str" cm="1">
        <f t="array" ref="N75">IF(INDEX(РЕ, ROW(S73)) = "", "", INDEX(РЕ, ROW(S73)))</f>
        <v/>
      </c>
      <c r="O75" s="119" t="str" cm="1">
        <f t="array" ref="O75">IF(INDEX(Класс, ROW(V73)) = "", "", INDEX(Класс, ROW(V73)))</f>
        <v/>
      </c>
      <c r="P75" s="119" t="str" cm="1">
        <f t="array" ref="P75">IF(INDEX(Установленная_мощность, ROW(X73)) = "", "", INDEX(Установленная_мощность, ROW(X73)))</f>
        <v/>
      </c>
      <c r="Q75" s="119" t="str" cm="1">
        <f t="array" ref="Q75">IF(INDEX(Расчетный_ток, ROW(Y73)) = "", "", INDEX(Расчетный_ток, ROW(Y73)))</f>
        <v/>
      </c>
      <c r="R75" s="119" t="str" cm="1">
        <f t="array" ref="R75">IF(INDEX(Наименование_потребителя, ROW(Z73)) = "", "", INDEX(Наименование_потребителя, ROW(Z73)))</f>
        <v/>
      </c>
      <c r="S75" s="119" t="str" cm="1">
        <f t="array" ref="S75">IF(INDEX(Условное_обозначение, ROW(AA73)) = "", "", INDEX(Условное_обозначение, ROW(AA73)))</f>
        <v/>
      </c>
    </row>
    <row r="76" spans="1:19" x14ac:dyDescent="0.3">
      <c r="A76" s="119" t="str" cm="1">
        <f t="array" ref="A76">IF(INDEX(Вводной_щит, ROW(C74)) = "", "", INDEX(Вводной_щит, ROW(C74)))</f>
        <v/>
      </c>
      <c r="B76" s="119" t="str" cm="1">
        <f t="array" ref="B76">IF(INDEX(Номер, ROW(F74)) = "", "", INDEX(Номер, ROW(F74)))</f>
        <v/>
      </c>
      <c r="C76" s="119" t="str" cm="1">
        <f t="array" ref="C76">IF(INDEX(Номер_по_плану, ROW(H74)) = "", "", INDEX(Номер_по_плану, ROW(H74)))</f>
        <v/>
      </c>
      <c r="D76" s="119" t="str" cm="1">
        <f t="array" ref="D76">IF(INDEX(Тип, ROW(I74)) = "", "", INDEX(Тип, ROW(I74)))</f>
        <v/>
      </c>
      <c r="E76" s="119" t="str" cm="1">
        <f t="array" ref="E76">IF(INDEX(Автомат, ROW(J74)) = "", "", INDEX(Автомат, ROW(J74)))</f>
        <v/>
      </c>
      <c r="F76" s="119" t="str" cm="1">
        <f t="array" ref="F76">IF(INDEX(Производитель, ROW(K74)) = "", "", INDEX(Производитель, ROW(K74)))</f>
        <v/>
      </c>
      <c r="G76" s="119" t="str" cm="1">
        <f t="array" ref="G76">IF(INDEX(Номинал, ROW(L74)) = "", "", INDEX(Номинал, ROW(L74)))</f>
        <v/>
      </c>
      <c r="H76" s="119" t="str" cm="1">
        <f t="array" ref="H76">IF(INDEX(Тип_УЗО, ROW(M74)) = "", "", INDEX(Тип_УЗО, ROW(M74)))</f>
        <v/>
      </c>
      <c r="I76" s="119" t="str" cm="1">
        <f t="array" ref="I76">IF(INDEX(Ток_утечки_УЗО, ROW(N74)) = "", "", INDEX(Ток_утечки_УЗО, ROW(N74)))</f>
        <v/>
      </c>
      <c r="J76" s="119" t="str" cm="1">
        <f t="array" ref="J76">IF(INDEX(Марка_кабеля, ROW(O74)) = "", "", INDEX(Марка_кабеля, ROW(O74)))</f>
        <v/>
      </c>
      <c r="K76" s="119" t="str" cm="1">
        <f t="array" ref="K76">IF(INDEX(Сечение, ROW(P74)) = "", "", INDEX(Сечение, ROW(P74)))</f>
        <v/>
      </c>
      <c r="L76" s="119" t="str" cm="1">
        <f t="array" ref="L76">IF(INDEX(Длина_кабеля, ROW(Q74)) = "", "", INDEX(Длина_кабеля, ROW(Q74)))</f>
        <v/>
      </c>
      <c r="M76" s="119" t="str" cm="1">
        <f t="array" ref="M76">IF(INDEX(Фаза, ROW(R74)) = "", "", INDEX(Фаза, ROW(R74)))</f>
        <v/>
      </c>
      <c r="N76" s="119" t="str" cm="1">
        <f t="array" ref="N76">IF(INDEX(РЕ, ROW(S74)) = "", "", INDEX(РЕ, ROW(S74)))</f>
        <v/>
      </c>
      <c r="O76" s="119" t="str" cm="1">
        <f t="array" ref="O76">IF(INDEX(Класс, ROW(V74)) = "", "", INDEX(Класс, ROW(V74)))</f>
        <v/>
      </c>
      <c r="P76" s="119" t="str" cm="1">
        <f t="array" ref="P76">IF(INDEX(Установленная_мощность, ROW(X74)) = "", "", INDEX(Установленная_мощность, ROW(X74)))</f>
        <v/>
      </c>
      <c r="Q76" s="119" t="str" cm="1">
        <f t="array" ref="Q76">IF(INDEX(Расчетный_ток, ROW(Y74)) = "", "", INDEX(Расчетный_ток, ROW(Y74)))</f>
        <v/>
      </c>
      <c r="R76" s="119" t="str" cm="1">
        <f t="array" ref="R76">IF(INDEX(Наименование_потребителя, ROW(Z74)) = "", "", INDEX(Наименование_потребителя, ROW(Z74)))</f>
        <v/>
      </c>
      <c r="S76" s="119" t="str" cm="1">
        <f t="array" ref="S76">IF(INDEX(Условное_обозначение, ROW(AA74)) = "", "", INDEX(Условное_обозначение, ROW(AA74)))</f>
        <v/>
      </c>
    </row>
    <row r="77" spans="1:19" x14ac:dyDescent="0.3">
      <c r="A77" s="119" t="str" cm="1">
        <f t="array" ref="A77">IF(INDEX(Вводной_щит, ROW(C75)) = "", "", INDEX(Вводной_щит, ROW(C75)))</f>
        <v/>
      </c>
      <c r="B77" s="119" t="str" cm="1">
        <f t="array" ref="B77">IF(INDEX(Номер, ROW(F75)) = "", "", INDEX(Номер, ROW(F75)))</f>
        <v/>
      </c>
      <c r="C77" s="119" t="str" cm="1">
        <f t="array" ref="C77">IF(INDEX(Номер_по_плану, ROW(H75)) = "", "", INDEX(Номер_по_плану, ROW(H75)))</f>
        <v/>
      </c>
      <c r="D77" s="119" t="str" cm="1">
        <f t="array" ref="D77">IF(INDEX(Тип, ROW(I75)) = "", "", INDEX(Тип, ROW(I75)))</f>
        <v/>
      </c>
      <c r="E77" s="119" t="str" cm="1">
        <f t="array" ref="E77">IF(INDEX(Автомат, ROW(J75)) = "", "", INDEX(Автомат, ROW(J75)))</f>
        <v/>
      </c>
      <c r="F77" s="119" t="str" cm="1">
        <f t="array" ref="F77">IF(INDEX(Производитель, ROW(K75)) = "", "", INDEX(Производитель, ROW(K75)))</f>
        <v/>
      </c>
      <c r="G77" s="119" t="str" cm="1">
        <f t="array" ref="G77">IF(INDEX(Номинал, ROW(L75)) = "", "", INDEX(Номинал, ROW(L75)))</f>
        <v/>
      </c>
      <c r="H77" s="119" t="str" cm="1">
        <f t="array" ref="H77">IF(INDEX(Тип_УЗО, ROW(M75)) = "", "", INDEX(Тип_УЗО, ROW(M75)))</f>
        <v/>
      </c>
      <c r="I77" s="119" t="str" cm="1">
        <f t="array" ref="I77">IF(INDEX(Ток_утечки_УЗО, ROW(N75)) = "", "", INDEX(Ток_утечки_УЗО, ROW(N75)))</f>
        <v/>
      </c>
      <c r="J77" s="119" t="str" cm="1">
        <f t="array" ref="J77">IF(INDEX(Марка_кабеля, ROW(O75)) = "", "", INDEX(Марка_кабеля, ROW(O75)))</f>
        <v/>
      </c>
      <c r="K77" s="119" t="str" cm="1">
        <f t="array" ref="K77">IF(INDEX(Сечение, ROW(P75)) = "", "", INDEX(Сечение, ROW(P75)))</f>
        <v/>
      </c>
      <c r="L77" s="119" t="str" cm="1">
        <f t="array" ref="L77">IF(INDEX(Длина_кабеля, ROW(Q75)) = "", "", INDEX(Длина_кабеля, ROW(Q75)))</f>
        <v/>
      </c>
      <c r="M77" s="119" t="str" cm="1">
        <f t="array" ref="M77">IF(INDEX(Фаза, ROW(R75)) = "", "", INDEX(Фаза, ROW(R75)))</f>
        <v/>
      </c>
      <c r="N77" s="119" t="str" cm="1">
        <f t="array" ref="N77">IF(INDEX(РЕ, ROW(S75)) = "", "", INDEX(РЕ, ROW(S75)))</f>
        <v/>
      </c>
      <c r="O77" s="119" t="str" cm="1">
        <f t="array" ref="O77">IF(INDEX(Класс, ROW(V75)) = "", "", INDEX(Класс, ROW(V75)))</f>
        <v/>
      </c>
      <c r="P77" s="119" t="str" cm="1">
        <f t="array" ref="P77">IF(INDEX(Установленная_мощность, ROW(X75)) = "", "", INDEX(Установленная_мощность, ROW(X75)))</f>
        <v/>
      </c>
      <c r="Q77" s="119" t="str" cm="1">
        <f t="array" ref="Q77">IF(INDEX(Расчетный_ток, ROW(Y75)) = "", "", INDEX(Расчетный_ток, ROW(Y75)))</f>
        <v/>
      </c>
      <c r="R77" s="119" t="str" cm="1">
        <f t="array" ref="R77">IF(INDEX(Наименование_потребителя, ROW(Z75)) = "", "", INDEX(Наименование_потребителя, ROW(Z75)))</f>
        <v/>
      </c>
      <c r="S77" s="119" t="str" cm="1">
        <f t="array" ref="S77">IF(INDEX(Условное_обозначение, ROW(AA75)) = "", "", INDEX(Условное_обозначение, ROW(AA75)))</f>
        <v/>
      </c>
    </row>
    <row r="78" spans="1:19" x14ac:dyDescent="0.3">
      <c r="A78" s="119" t="str" cm="1">
        <f t="array" ref="A78">IF(INDEX(Вводной_щит, ROW(C76)) = "", "", INDEX(Вводной_щит, ROW(C76)))</f>
        <v/>
      </c>
      <c r="B78" s="119" t="str" cm="1">
        <f t="array" ref="B78">IF(INDEX(Номер, ROW(F76)) = "", "", INDEX(Номер, ROW(F76)))</f>
        <v/>
      </c>
      <c r="C78" s="119" t="str" cm="1">
        <f t="array" ref="C78">IF(INDEX(Номер_по_плану, ROW(H76)) = "", "", INDEX(Номер_по_плану, ROW(H76)))</f>
        <v/>
      </c>
      <c r="D78" s="119" t="str" cm="1">
        <f t="array" ref="D78">IF(INDEX(Тип, ROW(I76)) = "", "", INDEX(Тип, ROW(I76)))</f>
        <v/>
      </c>
      <c r="E78" s="119" t="str" cm="1">
        <f t="array" ref="E78">IF(INDEX(Автомат, ROW(J76)) = "", "", INDEX(Автомат, ROW(J76)))</f>
        <v/>
      </c>
      <c r="F78" s="119" t="str" cm="1">
        <f t="array" ref="F78">IF(INDEX(Производитель, ROW(K76)) = "", "", INDEX(Производитель, ROW(K76)))</f>
        <v/>
      </c>
      <c r="G78" s="119" t="str" cm="1">
        <f t="array" ref="G78">IF(INDEX(Номинал, ROW(L76)) = "", "", INDEX(Номинал, ROW(L76)))</f>
        <v/>
      </c>
      <c r="H78" s="119" t="str" cm="1">
        <f t="array" ref="H78">IF(INDEX(Тип_УЗО, ROW(M76)) = "", "", INDEX(Тип_УЗО, ROW(M76)))</f>
        <v/>
      </c>
      <c r="I78" s="119" t="str" cm="1">
        <f t="array" ref="I78">IF(INDEX(Ток_утечки_УЗО, ROW(N76)) = "", "", INDEX(Ток_утечки_УЗО, ROW(N76)))</f>
        <v/>
      </c>
      <c r="J78" s="119" t="str" cm="1">
        <f t="array" ref="J78">IF(INDEX(Марка_кабеля, ROW(O76)) = "", "", INDEX(Марка_кабеля, ROW(O76)))</f>
        <v/>
      </c>
      <c r="K78" s="119" t="str" cm="1">
        <f t="array" ref="K78">IF(INDEX(Сечение, ROW(P76)) = "", "", INDEX(Сечение, ROW(P76)))</f>
        <v/>
      </c>
      <c r="L78" s="119" t="str" cm="1">
        <f t="array" ref="L78">IF(INDEX(Длина_кабеля, ROW(Q76)) = "", "", INDEX(Длина_кабеля, ROW(Q76)))</f>
        <v/>
      </c>
      <c r="M78" s="119" t="str" cm="1">
        <f t="array" ref="M78">IF(INDEX(Фаза, ROW(R76)) = "", "", INDEX(Фаза, ROW(R76)))</f>
        <v/>
      </c>
      <c r="N78" s="119" t="str" cm="1">
        <f t="array" ref="N78">IF(INDEX(РЕ, ROW(S76)) = "", "", INDEX(РЕ, ROW(S76)))</f>
        <v/>
      </c>
      <c r="O78" s="119" t="str" cm="1">
        <f t="array" ref="O78">IF(INDEX(Класс, ROW(V76)) = "", "", INDEX(Класс, ROW(V76)))</f>
        <v/>
      </c>
      <c r="P78" s="119" t="str" cm="1">
        <f t="array" ref="P78">IF(INDEX(Установленная_мощность, ROW(X76)) = "", "", INDEX(Установленная_мощность, ROW(X76)))</f>
        <v/>
      </c>
      <c r="Q78" s="119" t="str" cm="1">
        <f t="array" ref="Q78">IF(INDEX(Расчетный_ток, ROW(Y76)) = "", "", INDEX(Расчетный_ток, ROW(Y76)))</f>
        <v/>
      </c>
      <c r="R78" s="119" t="str" cm="1">
        <f t="array" ref="R78">IF(INDEX(Наименование_потребителя, ROW(Z76)) = "", "", INDEX(Наименование_потребителя, ROW(Z76)))</f>
        <v/>
      </c>
      <c r="S78" s="119" t="str" cm="1">
        <f t="array" ref="S78">IF(INDEX(Условное_обозначение, ROW(AA76)) = "", "", INDEX(Условное_обозначение, ROW(AA76)))</f>
        <v/>
      </c>
    </row>
    <row r="79" spans="1:19" x14ac:dyDescent="0.3">
      <c r="A79" s="119" t="str" cm="1">
        <f t="array" ref="A79">IF(INDEX(Вводной_щит, ROW(C77)) = "", "", INDEX(Вводной_щит, ROW(C77)))</f>
        <v/>
      </c>
      <c r="B79" s="119" t="str" cm="1">
        <f t="array" ref="B79">IF(INDEX(Номер, ROW(F77)) = "", "", INDEX(Номер, ROW(F77)))</f>
        <v/>
      </c>
      <c r="C79" s="119" t="str" cm="1">
        <f t="array" ref="C79">IF(INDEX(Номер_по_плану, ROW(H77)) = "", "", INDEX(Номер_по_плану, ROW(H77)))</f>
        <v/>
      </c>
      <c r="D79" s="119" t="str" cm="1">
        <f t="array" ref="D79">IF(INDEX(Тип, ROW(I77)) = "", "", INDEX(Тип, ROW(I77)))</f>
        <v/>
      </c>
      <c r="E79" s="119" t="str" cm="1">
        <f t="array" ref="E79">IF(INDEX(Автомат, ROW(J77)) = "", "", INDEX(Автомат, ROW(J77)))</f>
        <v/>
      </c>
      <c r="F79" s="119" t="str" cm="1">
        <f t="array" ref="F79">IF(INDEX(Производитель, ROW(K77)) = "", "", INDEX(Производитель, ROW(K77)))</f>
        <v/>
      </c>
      <c r="G79" s="119" t="str" cm="1">
        <f t="array" ref="G79">IF(INDEX(Номинал, ROW(L77)) = "", "", INDEX(Номинал, ROW(L77)))</f>
        <v/>
      </c>
      <c r="H79" s="119" t="str" cm="1">
        <f t="array" ref="H79">IF(INDEX(Тип_УЗО, ROW(M77)) = "", "", INDEX(Тип_УЗО, ROW(M77)))</f>
        <v/>
      </c>
      <c r="I79" s="119" t="str" cm="1">
        <f t="array" ref="I79">IF(INDEX(Ток_утечки_УЗО, ROW(N77)) = "", "", INDEX(Ток_утечки_УЗО, ROW(N77)))</f>
        <v/>
      </c>
      <c r="J79" s="119" t="str" cm="1">
        <f t="array" ref="J79">IF(INDEX(Марка_кабеля, ROW(O77)) = "", "", INDEX(Марка_кабеля, ROW(O77)))</f>
        <v/>
      </c>
      <c r="K79" s="119" t="str" cm="1">
        <f t="array" ref="K79">IF(INDEX(Сечение, ROW(P77)) = "", "", INDEX(Сечение, ROW(P77)))</f>
        <v/>
      </c>
      <c r="L79" s="119" t="str" cm="1">
        <f t="array" ref="L79">IF(INDEX(Длина_кабеля, ROW(Q77)) = "", "", INDEX(Длина_кабеля, ROW(Q77)))</f>
        <v/>
      </c>
      <c r="M79" s="119" t="str" cm="1">
        <f t="array" ref="M79">IF(INDEX(Фаза, ROW(R77)) = "", "", INDEX(Фаза, ROW(R77)))</f>
        <v/>
      </c>
      <c r="N79" s="119" t="str" cm="1">
        <f t="array" ref="N79">IF(INDEX(РЕ, ROW(S77)) = "", "", INDEX(РЕ, ROW(S77)))</f>
        <v/>
      </c>
      <c r="O79" s="119" t="str" cm="1">
        <f t="array" ref="O79">IF(INDEX(Класс, ROW(V77)) = "", "", INDEX(Класс, ROW(V77)))</f>
        <v/>
      </c>
      <c r="P79" s="119" t="str" cm="1">
        <f t="array" ref="P79">IF(INDEX(Установленная_мощность, ROW(X77)) = "", "", INDEX(Установленная_мощность, ROW(X77)))</f>
        <v/>
      </c>
      <c r="Q79" s="119" t="str" cm="1">
        <f t="array" ref="Q79">IF(INDEX(Расчетный_ток, ROW(Y77)) = "", "", INDEX(Расчетный_ток, ROW(Y77)))</f>
        <v/>
      </c>
      <c r="R79" s="119" t="str" cm="1">
        <f t="array" ref="R79">IF(INDEX(Наименование_потребителя, ROW(Z77)) = "", "", INDEX(Наименование_потребителя, ROW(Z77)))</f>
        <v/>
      </c>
      <c r="S79" s="119" t="str" cm="1">
        <f t="array" ref="S79">IF(INDEX(Условное_обозначение, ROW(AA77)) = "", "", INDEX(Условное_обозначение, ROW(AA77)))</f>
        <v/>
      </c>
    </row>
    <row r="80" spans="1:19" x14ac:dyDescent="0.3">
      <c r="A80" s="119" t="str" cm="1">
        <f t="array" ref="A80">IF(INDEX(Вводной_щит, ROW(C78)) = "", "", INDEX(Вводной_щит, ROW(C78)))</f>
        <v/>
      </c>
      <c r="B80" s="119" t="str" cm="1">
        <f t="array" ref="B80">IF(INDEX(Номер, ROW(F78)) = "", "", INDEX(Номер, ROW(F78)))</f>
        <v/>
      </c>
      <c r="C80" s="119" t="str" cm="1">
        <f t="array" ref="C80">IF(INDEX(Номер_по_плану, ROW(H78)) = "", "", INDEX(Номер_по_плану, ROW(H78)))</f>
        <v/>
      </c>
      <c r="D80" s="119" t="str" cm="1">
        <f t="array" ref="D80">IF(INDEX(Тип, ROW(I78)) = "", "", INDEX(Тип, ROW(I78)))</f>
        <v/>
      </c>
      <c r="E80" s="119" t="str" cm="1">
        <f t="array" ref="E80">IF(INDEX(Автомат, ROW(J78)) = "", "", INDEX(Автомат, ROW(J78)))</f>
        <v/>
      </c>
      <c r="F80" s="119" t="str" cm="1">
        <f t="array" ref="F80">IF(INDEX(Производитель, ROW(K78)) = "", "", INDEX(Производитель, ROW(K78)))</f>
        <v/>
      </c>
      <c r="G80" s="119" t="str" cm="1">
        <f t="array" ref="G80">IF(INDEX(Номинал, ROW(L78)) = "", "", INDEX(Номинал, ROW(L78)))</f>
        <v/>
      </c>
      <c r="H80" s="119" t="str" cm="1">
        <f t="array" ref="H80">IF(INDEX(Тип_УЗО, ROW(M78)) = "", "", INDEX(Тип_УЗО, ROW(M78)))</f>
        <v/>
      </c>
      <c r="I80" s="119" t="str" cm="1">
        <f t="array" ref="I80">IF(INDEX(Ток_утечки_УЗО, ROW(N78)) = "", "", INDEX(Ток_утечки_УЗО, ROW(N78)))</f>
        <v/>
      </c>
      <c r="J80" s="119" t="str" cm="1">
        <f t="array" ref="J80">IF(INDEX(Марка_кабеля, ROW(O78)) = "", "", INDEX(Марка_кабеля, ROW(O78)))</f>
        <v/>
      </c>
      <c r="K80" s="119" t="str" cm="1">
        <f t="array" ref="K80">IF(INDEX(Сечение, ROW(P78)) = "", "", INDEX(Сечение, ROW(P78)))</f>
        <v/>
      </c>
      <c r="L80" s="119" t="str" cm="1">
        <f t="array" ref="L80">IF(INDEX(Длина_кабеля, ROW(Q78)) = "", "", INDEX(Длина_кабеля, ROW(Q78)))</f>
        <v/>
      </c>
      <c r="M80" s="119" t="str" cm="1">
        <f t="array" ref="M80">IF(INDEX(Фаза, ROW(R78)) = "", "", INDEX(Фаза, ROW(R78)))</f>
        <v/>
      </c>
      <c r="N80" s="119" t="str" cm="1">
        <f t="array" ref="N80">IF(INDEX(РЕ, ROW(S78)) = "", "", INDEX(РЕ, ROW(S78)))</f>
        <v/>
      </c>
      <c r="O80" s="119" t="str" cm="1">
        <f t="array" ref="O80">IF(INDEX(Класс, ROW(V78)) = "", "", INDEX(Класс, ROW(V78)))</f>
        <v/>
      </c>
      <c r="P80" s="119" t="str" cm="1">
        <f t="array" ref="P80">IF(INDEX(Установленная_мощность, ROW(X78)) = "", "", INDEX(Установленная_мощность, ROW(X78)))</f>
        <v/>
      </c>
      <c r="Q80" s="119" t="str" cm="1">
        <f t="array" ref="Q80">IF(INDEX(Расчетный_ток, ROW(Y78)) = "", "", INDEX(Расчетный_ток, ROW(Y78)))</f>
        <v/>
      </c>
      <c r="R80" s="119" t="str" cm="1">
        <f t="array" ref="R80">IF(INDEX(Наименование_потребителя, ROW(Z78)) = "", "", INDEX(Наименование_потребителя, ROW(Z78)))</f>
        <v/>
      </c>
      <c r="S80" s="119" t="str" cm="1">
        <f t="array" ref="S80">IF(INDEX(Условное_обозначение, ROW(AA78)) = "", "", INDEX(Условное_обозначение, ROW(AA78)))</f>
        <v/>
      </c>
    </row>
    <row r="81" spans="1:19" x14ac:dyDescent="0.3">
      <c r="A81" s="119" t="str" cm="1">
        <f t="array" ref="A81">IF(INDEX(Вводной_щит, ROW(C79)) = "", "", INDEX(Вводной_щит, ROW(C79)))</f>
        <v/>
      </c>
      <c r="B81" s="119" t="str" cm="1">
        <f t="array" ref="B81">IF(INDEX(Номер, ROW(F79)) = "", "", INDEX(Номер, ROW(F79)))</f>
        <v/>
      </c>
      <c r="C81" s="119" t="str" cm="1">
        <f t="array" ref="C81">IF(INDEX(Номер_по_плану, ROW(H79)) = "", "", INDEX(Номер_по_плану, ROW(H79)))</f>
        <v/>
      </c>
      <c r="D81" s="119" t="str" cm="1">
        <f t="array" ref="D81">IF(INDEX(Тип, ROW(I79)) = "", "", INDEX(Тип, ROW(I79)))</f>
        <v/>
      </c>
      <c r="E81" s="119" t="str" cm="1">
        <f t="array" ref="E81">IF(INDEX(Автомат, ROW(J79)) = "", "", INDEX(Автомат, ROW(J79)))</f>
        <v/>
      </c>
      <c r="F81" s="119" t="str" cm="1">
        <f t="array" ref="F81">IF(INDEX(Производитель, ROW(K79)) = "", "", INDEX(Производитель, ROW(K79)))</f>
        <v/>
      </c>
      <c r="G81" s="119" t="str" cm="1">
        <f t="array" ref="G81">IF(INDEX(Номинал, ROW(L79)) = "", "", INDEX(Номинал, ROW(L79)))</f>
        <v/>
      </c>
      <c r="H81" s="119" t="str" cm="1">
        <f t="array" ref="H81">IF(INDEX(Тип_УЗО, ROW(M79)) = "", "", INDEX(Тип_УЗО, ROW(M79)))</f>
        <v/>
      </c>
      <c r="I81" s="119" t="str" cm="1">
        <f t="array" ref="I81">IF(INDEX(Ток_утечки_УЗО, ROW(N79)) = "", "", INDEX(Ток_утечки_УЗО, ROW(N79)))</f>
        <v/>
      </c>
      <c r="J81" s="119" t="str" cm="1">
        <f t="array" ref="J81">IF(INDEX(Марка_кабеля, ROW(O79)) = "", "", INDEX(Марка_кабеля, ROW(O79)))</f>
        <v/>
      </c>
      <c r="K81" s="119" t="str" cm="1">
        <f t="array" ref="K81">IF(INDEX(Сечение, ROW(P79)) = "", "", INDEX(Сечение, ROW(P79)))</f>
        <v/>
      </c>
      <c r="L81" s="119" t="str" cm="1">
        <f t="array" ref="L81">IF(INDEX(Длина_кабеля, ROW(Q79)) = "", "", INDEX(Длина_кабеля, ROW(Q79)))</f>
        <v/>
      </c>
      <c r="M81" s="119" t="str" cm="1">
        <f t="array" ref="M81">IF(INDEX(Фаза, ROW(R79)) = "", "", INDEX(Фаза, ROW(R79)))</f>
        <v/>
      </c>
      <c r="N81" s="119" t="str" cm="1">
        <f t="array" ref="N81">IF(INDEX(РЕ, ROW(S79)) = "", "", INDEX(РЕ, ROW(S79)))</f>
        <v/>
      </c>
      <c r="O81" s="119" t="str" cm="1">
        <f t="array" ref="O81">IF(INDEX(Класс, ROW(V79)) = "", "", INDEX(Класс, ROW(V79)))</f>
        <v/>
      </c>
      <c r="P81" s="119" t="str" cm="1">
        <f t="array" ref="P81">IF(INDEX(Установленная_мощность, ROW(X79)) = "", "", INDEX(Установленная_мощность, ROW(X79)))</f>
        <v/>
      </c>
      <c r="Q81" s="119" t="str" cm="1">
        <f t="array" ref="Q81">IF(INDEX(Расчетный_ток, ROW(Y79)) = "", "", INDEX(Расчетный_ток, ROW(Y79)))</f>
        <v/>
      </c>
      <c r="R81" s="119" t="str" cm="1">
        <f t="array" ref="R81">IF(INDEX(Наименование_потребителя, ROW(Z79)) = "", "", INDEX(Наименование_потребителя, ROW(Z79)))</f>
        <v/>
      </c>
      <c r="S81" s="119" t="str" cm="1">
        <f t="array" ref="S81">IF(INDEX(Условное_обозначение, ROW(AA79)) = "", "", INDEX(Условное_обозначение, ROW(AA79)))</f>
        <v/>
      </c>
    </row>
    <row r="82" spans="1:19" x14ac:dyDescent="0.3">
      <c r="A82" s="119" t="str" cm="1">
        <f t="array" ref="A82">IF(INDEX(Вводной_щит, ROW(C80)) = "", "", INDEX(Вводной_щит, ROW(C80)))</f>
        <v/>
      </c>
      <c r="B82" s="119" t="str" cm="1">
        <f t="array" ref="B82">IF(INDEX(Номер, ROW(F80)) = "", "", INDEX(Номер, ROW(F80)))</f>
        <v/>
      </c>
      <c r="C82" s="119" t="str" cm="1">
        <f t="array" ref="C82">IF(INDEX(Номер_по_плану, ROW(H80)) = "", "", INDEX(Номер_по_плану, ROW(H80)))</f>
        <v/>
      </c>
      <c r="D82" s="119" t="str" cm="1">
        <f t="array" ref="D82">IF(INDEX(Тип, ROW(I80)) = "", "", INDEX(Тип, ROW(I80)))</f>
        <v/>
      </c>
      <c r="E82" s="119" t="str" cm="1">
        <f t="array" ref="E82">IF(INDEX(Автомат, ROW(J80)) = "", "", INDEX(Автомат, ROW(J80)))</f>
        <v/>
      </c>
      <c r="F82" s="119" t="str" cm="1">
        <f t="array" ref="F82">IF(INDEX(Производитель, ROW(K80)) = "", "", INDEX(Производитель, ROW(K80)))</f>
        <v/>
      </c>
      <c r="G82" s="119" t="str" cm="1">
        <f t="array" ref="G82">IF(INDEX(Номинал, ROW(L80)) = "", "", INDEX(Номинал, ROW(L80)))</f>
        <v/>
      </c>
      <c r="H82" s="119" t="str" cm="1">
        <f t="array" ref="H82">IF(INDEX(Тип_УЗО, ROW(M80)) = "", "", INDEX(Тип_УЗО, ROW(M80)))</f>
        <v/>
      </c>
      <c r="I82" s="119" t="str" cm="1">
        <f t="array" ref="I82">IF(INDEX(Ток_утечки_УЗО, ROW(N80)) = "", "", INDEX(Ток_утечки_УЗО, ROW(N80)))</f>
        <v/>
      </c>
      <c r="J82" s="119" t="str" cm="1">
        <f t="array" ref="J82">IF(INDEX(Марка_кабеля, ROW(O80)) = "", "", INDEX(Марка_кабеля, ROW(O80)))</f>
        <v/>
      </c>
      <c r="K82" s="119" t="str" cm="1">
        <f t="array" ref="K82">IF(INDEX(Сечение, ROW(P80)) = "", "", INDEX(Сечение, ROW(P80)))</f>
        <v/>
      </c>
      <c r="L82" s="119" t="str" cm="1">
        <f t="array" ref="L82">IF(INDEX(Длина_кабеля, ROW(Q80)) = "", "", INDEX(Длина_кабеля, ROW(Q80)))</f>
        <v/>
      </c>
      <c r="M82" s="119" t="str" cm="1">
        <f t="array" ref="M82">IF(INDEX(Фаза, ROW(R80)) = "", "", INDEX(Фаза, ROW(R80)))</f>
        <v/>
      </c>
      <c r="N82" s="119" t="str" cm="1">
        <f t="array" ref="N82">IF(INDEX(РЕ, ROW(S80)) = "", "", INDEX(РЕ, ROW(S80)))</f>
        <v/>
      </c>
      <c r="O82" s="119" t="str" cm="1">
        <f t="array" ref="O82">IF(INDEX(Класс, ROW(V80)) = "", "", INDEX(Класс, ROW(V80)))</f>
        <v/>
      </c>
      <c r="P82" s="119" t="str" cm="1">
        <f t="array" ref="P82">IF(INDEX(Установленная_мощность, ROW(X80)) = "", "", INDEX(Установленная_мощность, ROW(X80)))</f>
        <v/>
      </c>
      <c r="Q82" s="119" t="str" cm="1">
        <f t="array" ref="Q82">IF(INDEX(Расчетный_ток, ROW(Y80)) = "", "", INDEX(Расчетный_ток, ROW(Y80)))</f>
        <v/>
      </c>
      <c r="R82" s="119" t="str" cm="1">
        <f t="array" ref="R82">IF(INDEX(Наименование_потребителя, ROW(Z80)) = "", "", INDEX(Наименование_потребителя, ROW(Z80)))</f>
        <v/>
      </c>
      <c r="S82" s="119" t="str" cm="1">
        <f t="array" ref="S82">IF(INDEX(Условное_обозначение, ROW(AA80)) = "", "", INDEX(Условное_обозначение, ROW(AA80)))</f>
        <v/>
      </c>
    </row>
    <row r="83" spans="1:19" x14ac:dyDescent="0.3">
      <c r="A83" s="119" t="str" cm="1">
        <f t="array" ref="A83">IF(INDEX(Вводной_щит, ROW(C81)) = "", "", INDEX(Вводной_щит, ROW(C81)))</f>
        <v/>
      </c>
      <c r="B83" s="119" t="str" cm="1">
        <f t="array" ref="B83">IF(INDEX(Номер, ROW(F81)) = "", "", INDEX(Номер, ROW(F81)))</f>
        <v/>
      </c>
      <c r="C83" s="119" t="str" cm="1">
        <f t="array" ref="C83">IF(INDEX(Номер_по_плану, ROW(H81)) = "", "", INDEX(Номер_по_плану, ROW(H81)))</f>
        <v/>
      </c>
      <c r="D83" s="119" t="str" cm="1">
        <f t="array" ref="D83">IF(INDEX(Тип, ROW(I81)) = "", "", INDEX(Тип, ROW(I81)))</f>
        <v/>
      </c>
      <c r="E83" s="119" t="str" cm="1">
        <f t="array" ref="E83">IF(INDEX(Автомат, ROW(J81)) = "", "", INDEX(Автомат, ROW(J81)))</f>
        <v/>
      </c>
      <c r="F83" s="119" t="str" cm="1">
        <f t="array" ref="F83">IF(INDEX(Производитель, ROW(K81)) = "", "", INDEX(Производитель, ROW(K81)))</f>
        <v/>
      </c>
      <c r="G83" s="119" t="str" cm="1">
        <f t="array" ref="G83">IF(INDEX(Номинал, ROW(L81)) = "", "", INDEX(Номинал, ROW(L81)))</f>
        <v/>
      </c>
      <c r="H83" s="119" t="str" cm="1">
        <f t="array" ref="H83">IF(INDEX(Тип_УЗО, ROW(M81)) = "", "", INDEX(Тип_УЗО, ROW(M81)))</f>
        <v/>
      </c>
      <c r="I83" s="119" t="str" cm="1">
        <f t="array" ref="I83">IF(INDEX(Ток_утечки_УЗО, ROW(N81)) = "", "", INDEX(Ток_утечки_УЗО, ROW(N81)))</f>
        <v/>
      </c>
      <c r="J83" s="119" t="str" cm="1">
        <f t="array" ref="J83">IF(INDEX(Марка_кабеля, ROW(O81)) = "", "", INDEX(Марка_кабеля, ROW(O81)))</f>
        <v/>
      </c>
      <c r="K83" s="119" t="str" cm="1">
        <f t="array" ref="K83">IF(INDEX(Сечение, ROW(P81)) = "", "", INDEX(Сечение, ROW(P81)))</f>
        <v/>
      </c>
      <c r="L83" s="119" t="str" cm="1">
        <f t="array" ref="L83">IF(INDEX(Длина_кабеля, ROW(Q81)) = "", "", INDEX(Длина_кабеля, ROW(Q81)))</f>
        <v/>
      </c>
      <c r="M83" s="119" t="str" cm="1">
        <f t="array" ref="M83">IF(INDEX(Фаза, ROW(R81)) = "", "", INDEX(Фаза, ROW(R81)))</f>
        <v/>
      </c>
      <c r="N83" s="119" t="str" cm="1">
        <f t="array" ref="N83">IF(INDEX(РЕ, ROW(S81)) = "", "", INDEX(РЕ, ROW(S81)))</f>
        <v/>
      </c>
      <c r="O83" s="119" t="str" cm="1">
        <f t="array" ref="O83">IF(INDEX(Класс, ROW(V81)) = "", "", INDEX(Класс, ROW(V81)))</f>
        <v/>
      </c>
      <c r="P83" s="119" t="str" cm="1">
        <f t="array" ref="P83">IF(INDEX(Установленная_мощность, ROW(X81)) = "", "", INDEX(Установленная_мощность, ROW(X81)))</f>
        <v/>
      </c>
      <c r="Q83" s="119" t="str" cm="1">
        <f t="array" ref="Q83">IF(INDEX(Расчетный_ток, ROW(Y81)) = "", "", INDEX(Расчетный_ток, ROW(Y81)))</f>
        <v/>
      </c>
      <c r="R83" s="119" t="str" cm="1">
        <f t="array" ref="R83">IF(INDEX(Наименование_потребителя, ROW(Z81)) = "", "", INDEX(Наименование_потребителя, ROW(Z81)))</f>
        <v/>
      </c>
      <c r="S83" s="119" t="str" cm="1">
        <f t="array" ref="S83">IF(INDEX(Условное_обозначение, ROW(AA81)) = "", "", INDEX(Условное_обозначение, ROW(AA81)))</f>
        <v/>
      </c>
    </row>
    <row r="84" spans="1:19" x14ac:dyDescent="0.3">
      <c r="A84" s="119" t="str" cm="1">
        <f t="array" ref="A84">IF(INDEX(Вводной_щит, ROW(C82)) = "", "", INDEX(Вводной_щит, ROW(C82)))</f>
        <v/>
      </c>
      <c r="B84" s="119" t="str" cm="1">
        <f t="array" ref="B84">IF(INDEX(Номер, ROW(F82)) = "", "", INDEX(Номер, ROW(F82)))</f>
        <v/>
      </c>
      <c r="C84" s="119" t="str" cm="1">
        <f t="array" ref="C84">IF(INDEX(Номер_по_плану, ROW(H82)) = "", "", INDEX(Номер_по_плану, ROW(H82)))</f>
        <v/>
      </c>
      <c r="D84" s="119" t="str" cm="1">
        <f t="array" ref="D84">IF(INDEX(Тип, ROW(I82)) = "", "", INDEX(Тип, ROW(I82)))</f>
        <v/>
      </c>
      <c r="E84" s="119" t="str" cm="1">
        <f t="array" ref="E84">IF(INDEX(Автомат, ROW(J82)) = "", "", INDEX(Автомат, ROW(J82)))</f>
        <v/>
      </c>
      <c r="F84" s="119" t="str" cm="1">
        <f t="array" ref="F84">IF(INDEX(Производитель, ROW(K82)) = "", "", INDEX(Производитель, ROW(K82)))</f>
        <v/>
      </c>
      <c r="G84" s="119" t="str" cm="1">
        <f t="array" ref="G84">IF(INDEX(Номинал, ROW(L82)) = "", "", INDEX(Номинал, ROW(L82)))</f>
        <v/>
      </c>
      <c r="H84" s="119" t="str" cm="1">
        <f t="array" ref="H84">IF(INDEX(Тип_УЗО, ROW(M82)) = "", "", INDEX(Тип_УЗО, ROW(M82)))</f>
        <v/>
      </c>
      <c r="I84" s="119" t="str" cm="1">
        <f t="array" ref="I84">IF(INDEX(Ток_утечки_УЗО, ROW(N82)) = "", "", INDEX(Ток_утечки_УЗО, ROW(N82)))</f>
        <v/>
      </c>
      <c r="J84" s="119" t="str" cm="1">
        <f t="array" ref="J84">IF(INDEX(Марка_кабеля, ROW(O82)) = "", "", INDEX(Марка_кабеля, ROW(O82)))</f>
        <v/>
      </c>
      <c r="K84" s="119" t="str" cm="1">
        <f t="array" ref="K84">IF(INDEX(Сечение, ROW(P82)) = "", "", INDEX(Сечение, ROW(P82)))</f>
        <v/>
      </c>
      <c r="L84" s="119" t="str" cm="1">
        <f t="array" ref="L84">IF(INDEX(Длина_кабеля, ROW(Q82)) = "", "", INDEX(Длина_кабеля, ROW(Q82)))</f>
        <v/>
      </c>
      <c r="M84" s="119" t="str" cm="1">
        <f t="array" ref="M84">IF(INDEX(Фаза, ROW(R82)) = "", "", INDEX(Фаза, ROW(R82)))</f>
        <v/>
      </c>
      <c r="N84" s="119" t="str" cm="1">
        <f t="array" ref="N84">IF(INDEX(РЕ, ROW(S82)) = "", "", INDEX(РЕ, ROW(S82)))</f>
        <v/>
      </c>
      <c r="O84" s="119" t="str" cm="1">
        <f t="array" ref="O84">IF(INDEX(Класс, ROW(V82)) = "", "", INDEX(Класс, ROW(V82)))</f>
        <v/>
      </c>
      <c r="P84" s="119" t="str" cm="1">
        <f t="array" ref="P84">IF(INDEX(Установленная_мощность, ROW(X82)) = "", "", INDEX(Установленная_мощность, ROW(X82)))</f>
        <v/>
      </c>
      <c r="Q84" s="119" t="str" cm="1">
        <f t="array" ref="Q84">IF(INDEX(Расчетный_ток, ROW(Y82)) = "", "", INDEX(Расчетный_ток, ROW(Y82)))</f>
        <v/>
      </c>
      <c r="R84" s="119" t="str" cm="1">
        <f t="array" ref="R84">IF(INDEX(Наименование_потребителя, ROW(Z82)) = "", "", INDEX(Наименование_потребителя, ROW(Z82)))</f>
        <v/>
      </c>
      <c r="S84" s="119" t="str" cm="1">
        <f t="array" ref="S84">IF(INDEX(Условное_обозначение, ROW(AA82)) = "", "", INDEX(Условное_обозначение, ROW(AA82)))</f>
        <v/>
      </c>
    </row>
    <row r="85" spans="1:19" x14ac:dyDescent="0.3">
      <c r="A85" s="119" t="str" cm="1">
        <f t="array" ref="A85">IF(INDEX(Вводной_щит, ROW(C83)) = "", "", INDEX(Вводной_щит, ROW(C83)))</f>
        <v/>
      </c>
      <c r="B85" s="119" t="str" cm="1">
        <f t="array" ref="B85">IF(INDEX(Номер, ROW(F83)) = "", "", INDEX(Номер, ROW(F83)))</f>
        <v/>
      </c>
      <c r="C85" s="119" t="str" cm="1">
        <f t="array" ref="C85">IF(INDEX(Номер_по_плану, ROW(H83)) = "", "", INDEX(Номер_по_плану, ROW(H83)))</f>
        <v/>
      </c>
      <c r="D85" s="119" t="str" cm="1">
        <f t="array" ref="D85">IF(INDEX(Тип, ROW(I83)) = "", "", INDEX(Тип, ROW(I83)))</f>
        <v/>
      </c>
      <c r="E85" s="119" t="str" cm="1">
        <f t="array" ref="E85">IF(INDEX(Автомат, ROW(J83)) = "", "", INDEX(Автомат, ROW(J83)))</f>
        <v/>
      </c>
      <c r="F85" s="119" t="str" cm="1">
        <f t="array" ref="F85">IF(INDEX(Производитель, ROW(K83)) = "", "", INDEX(Производитель, ROW(K83)))</f>
        <v/>
      </c>
      <c r="G85" s="119" t="str" cm="1">
        <f t="array" ref="G85">IF(INDEX(Номинал, ROW(L83)) = "", "", INDEX(Номинал, ROW(L83)))</f>
        <v/>
      </c>
      <c r="H85" s="119" t="str" cm="1">
        <f t="array" ref="H85">IF(INDEX(Тип_УЗО, ROW(M83)) = "", "", INDEX(Тип_УЗО, ROW(M83)))</f>
        <v/>
      </c>
      <c r="I85" s="119" t="str" cm="1">
        <f t="array" ref="I85">IF(INDEX(Ток_утечки_УЗО, ROW(N83)) = "", "", INDEX(Ток_утечки_УЗО, ROW(N83)))</f>
        <v/>
      </c>
      <c r="J85" s="119" t="str" cm="1">
        <f t="array" ref="J85">IF(INDEX(Марка_кабеля, ROW(O83)) = "", "", INDEX(Марка_кабеля, ROW(O83)))</f>
        <v/>
      </c>
      <c r="K85" s="119" t="str" cm="1">
        <f t="array" ref="K85">IF(INDEX(Сечение, ROW(P83)) = "", "", INDEX(Сечение, ROW(P83)))</f>
        <v/>
      </c>
      <c r="L85" s="119" t="str" cm="1">
        <f t="array" ref="L85">IF(INDEX(Длина_кабеля, ROW(Q83)) = "", "", INDEX(Длина_кабеля, ROW(Q83)))</f>
        <v/>
      </c>
      <c r="M85" s="119" t="str" cm="1">
        <f t="array" ref="M85">IF(INDEX(Фаза, ROW(R83)) = "", "", INDEX(Фаза, ROW(R83)))</f>
        <v/>
      </c>
      <c r="N85" s="119" t="str" cm="1">
        <f t="array" ref="N85">IF(INDEX(РЕ, ROW(S83)) = "", "", INDEX(РЕ, ROW(S83)))</f>
        <v/>
      </c>
      <c r="O85" s="119" t="str" cm="1">
        <f t="array" ref="O85">IF(INDEX(Класс, ROW(V83)) = "", "", INDEX(Класс, ROW(V83)))</f>
        <v/>
      </c>
      <c r="P85" s="119" t="str" cm="1">
        <f t="array" ref="P85">IF(INDEX(Установленная_мощность, ROW(X83)) = "", "", INDEX(Установленная_мощность, ROW(X83)))</f>
        <v/>
      </c>
      <c r="Q85" s="119" t="str" cm="1">
        <f t="array" ref="Q85">IF(INDEX(Расчетный_ток, ROW(Y83)) = "", "", INDEX(Расчетный_ток, ROW(Y83)))</f>
        <v/>
      </c>
      <c r="R85" s="119" t="str" cm="1">
        <f t="array" ref="R85">IF(INDEX(Наименование_потребителя, ROW(Z83)) = "", "", INDEX(Наименование_потребителя, ROW(Z83)))</f>
        <v/>
      </c>
      <c r="S85" s="119" t="str" cm="1">
        <f t="array" ref="S85">IF(INDEX(Условное_обозначение, ROW(AA83)) = "", "", INDEX(Условное_обозначение, ROW(AA83)))</f>
        <v/>
      </c>
    </row>
    <row r="86" spans="1:19" x14ac:dyDescent="0.3">
      <c r="A86" s="119" t="str" cm="1">
        <f t="array" ref="A86">IF(INDEX(Вводной_щит, ROW(C84)) = "", "", INDEX(Вводной_щит, ROW(C84)))</f>
        <v/>
      </c>
      <c r="B86" s="119" t="str" cm="1">
        <f t="array" ref="B86">IF(INDEX(Номер, ROW(F84)) = "", "", INDEX(Номер, ROW(F84)))</f>
        <v/>
      </c>
      <c r="C86" s="119" t="str" cm="1">
        <f t="array" ref="C86">IF(INDEX(Номер_по_плану, ROW(H84)) = "", "", INDEX(Номер_по_плану, ROW(H84)))</f>
        <v/>
      </c>
      <c r="D86" s="119" t="str" cm="1">
        <f t="array" ref="D86">IF(INDEX(Тип, ROW(I84)) = "", "", INDEX(Тип, ROW(I84)))</f>
        <v/>
      </c>
      <c r="E86" s="119" t="str" cm="1">
        <f t="array" ref="E86">IF(INDEX(Автомат, ROW(J84)) = "", "", INDEX(Автомат, ROW(J84)))</f>
        <v/>
      </c>
      <c r="F86" s="119" t="str" cm="1">
        <f t="array" ref="F86">IF(INDEX(Производитель, ROW(K84)) = "", "", INDEX(Производитель, ROW(K84)))</f>
        <v/>
      </c>
      <c r="G86" s="119" t="str" cm="1">
        <f t="array" ref="G86">IF(INDEX(Номинал, ROW(L84)) = "", "", INDEX(Номинал, ROW(L84)))</f>
        <v/>
      </c>
      <c r="H86" s="119" t="str" cm="1">
        <f t="array" ref="H86">IF(INDEX(Тип_УЗО, ROW(M84)) = "", "", INDEX(Тип_УЗО, ROW(M84)))</f>
        <v/>
      </c>
      <c r="I86" s="119" t="str" cm="1">
        <f t="array" ref="I86">IF(INDEX(Ток_утечки_УЗО, ROW(N84)) = "", "", INDEX(Ток_утечки_УЗО, ROW(N84)))</f>
        <v/>
      </c>
      <c r="J86" s="119" t="str" cm="1">
        <f t="array" ref="J86">IF(INDEX(Марка_кабеля, ROW(O84)) = "", "", INDEX(Марка_кабеля, ROW(O84)))</f>
        <v/>
      </c>
      <c r="K86" s="119" t="str" cm="1">
        <f t="array" ref="K86">IF(INDEX(Сечение, ROW(P84)) = "", "", INDEX(Сечение, ROW(P84)))</f>
        <v/>
      </c>
      <c r="L86" s="119" t="str" cm="1">
        <f t="array" ref="L86">IF(INDEX(Длина_кабеля, ROW(Q84)) = "", "", INDEX(Длина_кабеля, ROW(Q84)))</f>
        <v/>
      </c>
      <c r="M86" s="119" t="str" cm="1">
        <f t="array" ref="M86">IF(INDEX(Фаза, ROW(R84)) = "", "", INDEX(Фаза, ROW(R84)))</f>
        <v/>
      </c>
      <c r="N86" s="119" t="str" cm="1">
        <f t="array" ref="N86">IF(INDEX(РЕ, ROW(S84)) = "", "", INDEX(РЕ, ROW(S84)))</f>
        <v/>
      </c>
      <c r="O86" s="119" t="str" cm="1">
        <f t="array" ref="O86">IF(INDEX(Класс, ROW(V84)) = "", "", INDEX(Класс, ROW(V84)))</f>
        <v/>
      </c>
      <c r="P86" s="119" t="str" cm="1">
        <f t="array" ref="P86">IF(INDEX(Установленная_мощность, ROW(X84)) = "", "", INDEX(Установленная_мощность, ROW(X84)))</f>
        <v/>
      </c>
      <c r="Q86" s="119" t="str" cm="1">
        <f t="array" ref="Q86">IF(INDEX(Расчетный_ток, ROW(Y84)) = "", "", INDEX(Расчетный_ток, ROW(Y84)))</f>
        <v/>
      </c>
      <c r="R86" s="119" t="str" cm="1">
        <f t="array" ref="R86">IF(INDEX(Наименование_потребителя, ROW(Z84)) = "", "", INDEX(Наименование_потребителя, ROW(Z84)))</f>
        <v/>
      </c>
      <c r="S86" s="119" t="str" cm="1">
        <f t="array" ref="S86">IF(INDEX(Условное_обозначение, ROW(AA84)) = "", "", INDEX(Условное_обозначение, ROW(AA84)))</f>
        <v/>
      </c>
    </row>
    <row r="87" spans="1:19" x14ac:dyDescent="0.3">
      <c r="A87" s="119" t="str" cm="1">
        <f t="array" ref="A87">IF(INDEX(Вводной_щит, ROW(C85)) = "", "", INDEX(Вводной_щит, ROW(C85)))</f>
        <v/>
      </c>
      <c r="B87" s="119" t="str" cm="1">
        <f t="array" ref="B87">IF(INDEX(Номер, ROW(F85)) = "", "", INDEX(Номер, ROW(F85)))</f>
        <v/>
      </c>
      <c r="C87" s="119" t="str" cm="1">
        <f t="array" ref="C87">IF(INDEX(Номер_по_плану, ROW(H85)) = "", "", INDEX(Номер_по_плану, ROW(H85)))</f>
        <v/>
      </c>
      <c r="D87" s="119" t="str" cm="1">
        <f t="array" ref="D87">IF(INDEX(Тип, ROW(I85)) = "", "", INDEX(Тип, ROW(I85)))</f>
        <v/>
      </c>
      <c r="E87" s="119" t="str" cm="1">
        <f t="array" ref="E87">IF(INDEX(Автомат, ROW(J85)) = "", "", INDEX(Автомат, ROW(J85)))</f>
        <v/>
      </c>
      <c r="F87" s="119" t="str" cm="1">
        <f t="array" ref="F87">IF(INDEX(Производитель, ROW(K85)) = "", "", INDEX(Производитель, ROW(K85)))</f>
        <v/>
      </c>
      <c r="G87" s="119" t="str" cm="1">
        <f t="array" ref="G87">IF(INDEX(Номинал, ROW(L85)) = "", "", INDEX(Номинал, ROW(L85)))</f>
        <v/>
      </c>
      <c r="H87" s="119" t="str" cm="1">
        <f t="array" ref="H87">IF(INDEX(Тип_УЗО, ROW(M85)) = "", "", INDEX(Тип_УЗО, ROW(M85)))</f>
        <v/>
      </c>
      <c r="I87" s="119" t="str" cm="1">
        <f t="array" ref="I87">IF(INDEX(Ток_утечки_УЗО, ROW(N85)) = "", "", INDEX(Ток_утечки_УЗО, ROW(N85)))</f>
        <v/>
      </c>
      <c r="J87" s="119" t="str" cm="1">
        <f t="array" ref="J87">IF(INDEX(Марка_кабеля, ROW(O85)) = "", "", INDEX(Марка_кабеля, ROW(O85)))</f>
        <v/>
      </c>
      <c r="K87" s="119" t="str" cm="1">
        <f t="array" ref="K87">IF(INDEX(Сечение, ROW(P85)) = "", "", INDEX(Сечение, ROW(P85)))</f>
        <v/>
      </c>
      <c r="L87" s="119" t="str" cm="1">
        <f t="array" ref="L87">IF(INDEX(Длина_кабеля, ROW(Q85)) = "", "", INDEX(Длина_кабеля, ROW(Q85)))</f>
        <v/>
      </c>
      <c r="M87" s="119" t="str" cm="1">
        <f t="array" ref="M87">IF(INDEX(Фаза, ROW(R85)) = "", "", INDEX(Фаза, ROW(R85)))</f>
        <v/>
      </c>
      <c r="N87" s="119" t="str" cm="1">
        <f t="array" ref="N87">IF(INDEX(РЕ, ROW(S85)) = "", "", INDEX(РЕ, ROW(S85)))</f>
        <v/>
      </c>
      <c r="O87" s="119" t="str" cm="1">
        <f t="array" ref="O87">IF(INDEX(Класс, ROW(V85)) = "", "", INDEX(Класс, ROW(V85)))</f>
        <v/>
      </c>
      <c r="P87" s="119" t="str" cm="1">
        <f t="array" ref="P87">IF(INDEX(Установленная_мощность, ROW(X85)) = "", "", INDEX(Установленная_мощность, ROW(X85)))</f>
        <v/>
      </c>
      <c r="Q87" s="119" t="str" cm="1">
        <f t="array" ref="Q87">IF(INDEX(Расчетный_ток, ROW(Y85)) = "", "", INDEX(Расчетный_ток, ROW(Y85)))</f>
        <v/>
      </c>
      <c r="R87" s="119" t="str" cm="1">
        <f t="array" ref="R87">IF(INDEX(Наименование_потребителя, ROW(Z85)) = "", "", INDEX(Наименование_потребителя, ROW(Z85)))</f>
        <v/>
      </c>
      <c r="S87" s="119" t="str" cm="1">
        <f t="array" ref="S87">IF(INDEX(Условное_обозначение, ROW(AA85)) = "", "", INDEX(Условное_обозначение, ROW(AA85)))</f>
        <v/>
      </c>
    </row>
    <row r="88" spans="1:19" x14ac:dyDescent="0.3">
      <c r="A88" s="119" t="str" cm="1">
        <f t="array" ref="A88">IF(INDEX(Вводной_щит, ROW(C86)) = "", "", INDEX(Вводной_щит, ROW(C86)))</f>
        <v/>
      </c>
      <c r="B88" s="119" t="str" cm="1">
        <f t="array" ref="B88">IF(INDEX(Номер, ROW(F86)) = "", "", INDEX(Номер, ROW(F86)))</f>
        <v/>
      </c>
      <c r="C88" s="119" t="str" cm="1">
        <f t="array" ref="C88">IF(INDEX(Номер_по_плану, ROW(H86)) = "", "", INDEX(Номер_по_плану, ROW(H86)))</f>
        <v/>
      </c>
      <c r="D88" s="119" t="str" cm="1">
        <f t="array" ref="D88">IF(INDEX(Тип, ROW(I86)) = "", "", INDEX(Тип, ROW(I86)))</f>
        <v/>
      </c>
      <c r="E88" s="119" t="str" cm="1">
        <f t="array" ref="E88">IF(INDEX(Автомат, ROW(J86)) = "", "", INDEX(Автомат, ROW(J86)))</f>
        <v/>
      </c>
      <c r="F88" s="119" t="str" cm="1">
        <f t="array" ref="F88">IF(INDEX(Производитель, ROW(K86)) = "", "", INDEX(Производитель, ROW(K86)))</f>
        <v/>
      </c>
      <c r="G88" s="119" t="str" cm="1">
        <f t="array" ref="G88">IF(INDEX(Номинал, ROW(L86)) = "", "", INDEX(Номинал, ROW(L86)))</f>
        <v/>
      </c>
      <c r="H88" s="119" t="str" cm="1">
        <f t="array" ref="H88">IF(INDEX(Тип_УЗО, ROW(M86)) = "", "", INDEX(Тип_УЗО, ROW(M86)))</f>
        <v/>
      </c>
      <c r="I88" s="119" t="str" cm="1">
        <f t="array" ref="I88">IF(INDEX(Ток_утечки_УЗО, ROW(N86)) = "", "", INDEX(Ток_утечки_УЗО, ROW(N86)))</f>
        <v/>
      </c>
      <c r="J88" s="119" t="str" cm="1">
        <f t="array" ref="J88">IF(INDEX(Марка_кабеля, ROW(O86)) = "", "", INDEX(Марка_кабеля, ROW(O86)))</f>
        <v/>
      </c>
      <c r="K88" s="119" t="str" cm="1">
        <f t="array" ref="K88">IF(INDEX(Сечение, ROW(P86)) = "", "", INDEX(Сечение, ROW(P86)))</f>
        <v/>
      </c>
      <c r="L88" s="119" t="str" cm="1">
        <f t="array" ref="L88">IF(INDEX(Длина_кабеля, ROW(Q86)) = "", "", INDEX(Длина_кабеля, ROW(Q86)))</f>
        <v/>
      </c>
      <c r="M88" s="119" t="str" cm="1">
        <f t="array" ref="M88">IF(INDEX(Фаза, ROW(R86)) = "", "", INDEX(Фаза, ROW(R86)))</f>
        <v/>
      </c>
      <c r="N88" s="119" t="str" cm="1">
        <f t="array" ref="N88">IF(INDEX(РЕ, ROW(S86)) = "", "", INDEX(РЕ, ROW(S86)))</f>
        <v/>
      </c>
      <c r="O88" s="119" t="str" cm="1">
        <f t="array" ref="O88">IF(INDEX(Класс, ROW(V86)) = "", "", INDEX(Класс, ROW(V86)))</f>
        <v/>
      </c>
      <c r="P88" s="119" t="str" cm="1">
        <f t="array" ref="P88">IF(INDEX(Установленная_мощность, ROW(X86)) = "", "", INDEX(Установленная_мощность, ROW(X86)))</f>
        <v/>
      </c>
      <c r="Q88" s="119" t="str" cm="1">
        <f t="array" ref="Q88">IF(INDEX(Расчетный_ток, ROW(Y86)) = "", "", INDEX(Расчетный_ток, ROW(Y86)))</f>
        <v/>
      </c>
      <c r="R88" s="119" t="str" cm="1">
        <f t="array" ref="R88">IF(INDEX(Наименование_потребителя, ROW(Z86)) = "", "", INDEX(Наименование_потребителя, ROW(Z86)))</f>
        <v/>
      </c>
      <c r="S88" s="119" t="str" cm="1">
        <f t="array" ref="S88">IF(INDEX(Условное_обозначение, ROW(AA86)) = "", "", INDEX(Условное_обозначение, ROW(AA86)))</f>
        <v/>
      </c>
    </row>
    <row r="89" spans="1:19" x14ac:dyDescent="0.3">
      <c r="A89" s="119" t="str" cm="1">
        <f t="array" ref="A89">IF(INDEX(Вводной_щит, ROW(C87)) = "", "", INDEX(Вводной_щит, ROW(C87)))</f>
        <v/>
      </c>
      <c r="B89" s="119" t="str" cm="1">
        <f t="array" ref="B89">IF(INDEX(Номер, ROW(F87)) = "", "", INDEX(Номер, ROW(F87)))</f>
        <v/>
      </c>
      <c r="C89" s="119" t="str" cm="1">
        <f t="array" ref="C89">IF(INDEX(Номер_по_плану, ROW(H87)) = "", "", INDEX(Номер_по_плану, ROW(H87)))</f>
        <v/>
      </c>
      <c r="D89" s="119" t="str" cm="1">
        <f t="array" ref="D89">IF(INDEX(Тип, ROW(I87)) = "", "", INDEX(Тип, ROW(I87)))</f>
        <v/>
      </c>
      <c r="E89" s="119" t="str" cm="1">
        <f t="array" ref="E89">IF(INDEX(Автомат, ROW(J87)) = "", "", INDEX(Автомат, ROW(J87)))</f>
        <v/>
      </c>
      <c r="F89" s="119" t="str" cm="1">
        <f t="array" ref="F89">IF(INDEX(Производитель, ROW(K87)) = "", "", INDEX(Производитель, ROW(K87)))</f>
        <v/>
      </c>
      <c r="G89" s="119" t="str" cm="1">
        <f t="array" ref="G89">IF(INDEX(Номинал, ROW(L87)) = "", "", INDEX(Номинал, ROW(L87)))</f>
        <v/>
      </c>
      <c r="H89" s="119" t="str" cm="1">
        <f t="array" ref="H89">IF(INDEX(Тип_УЗО, ROW(M87)) = "", "", INDEX(Тип_УЗО, ROW(M87)))</f>
        <v/>
      </c>
      <c r="I89" s="119" t="str" cm="1">
        <f t="array" ref="I89">IF(INDEX(Ток_утечки_УЗО, ROW(N87)) = "", "", INDEX(Ток_утечки_УЗО, ROW(N87)))</f>
        <v/>
      </c>
      <c r="J89" s="119" t="str" cm="1">
        <f t="array" ref="J89">IF(INDEX(Марка_кабеля, ROW(O87)) = "", "", INDEX(Марка_кабеля, ROW(O87)))</f>
        <v/>
      </c>
      <c r="K89" s="119" t="str" cm="1">
        <f t="array" ref="K89">IF(INDEX(Сечение, ROW(P87)) = "", "", INDEX(Сечение, ROW(P87)))</f>
        <v/>
      </c>
      <c r="L89" s="119" t="str" cm="1">
        <f t="array" ref="L89">IF(INDEX(Длина_кабеля, ROW(Q87)) = "", "", INDEX(Длина_кабеля, ROW(Q87)))</f>
        <v/>
      </c>
      <c r="M89" s="119" t="str" cm="1">
        <f t="array" ref="M89">IF(INDEX(Фаза, ROW(R87)) = "", "", INDEX(Фаза, ROW(R87)))</f>
        <v/>
      </c>
      <c r="N89" s="119" t="str" cm="1">
        <f t="array" ref="N89">IF(INDEX(РЕ, ROW(S87)) = "", "", INDEX(РЕ, ROW(S87)))</f>
        <v/>
      </c>
      <c r="O89" s="119" t="str" cm="1">
        <f t="array" ref="O89">IF(INDEX(Класс, ROW(V87)) = "", "", INDEX(Класс, ROW(V87)))</f>
        <v/>
      </c>
      <c r="P89" s="119" t="str" cm="1">
        <f t="array" ref="P89">IF(INDEX(Установленная_мощность, ROW(X87)) = "", "", INDEX(Установленная_мощность, ROW(X87)))</f>
        <v/>
      </c>
      <c r="Q89" s="119" t="str" cm="1">
        <f t="array" ref="Q89">IF(INDEX(Расчетный_ток, ROW(Y87)) = "", "", INDEX(Расчетный_ток, ROW(Y87)))</f>
        <v/>
      </c>
      <c r="R89" s="119" t="str" cm="1">
        <f t="array" ref="R89">IF(INDEX(Наименование_потребителя, ROW(Z87)) = "", "", INDEX(Наименование_потребителя, ROW(Z87)))</f>
        <v/>
      </c>
      <c r="S89" s="119" t="str" cm="1">
        <f t="array" ref="S89">IF(INDEX(Условное_обозначение, ROW(AA87)) = "", "", INDEX(Условное_обозначение, ROW(AA87)))</f>
        <v/>
      </c>
    </row>
    <row r="90" spans="1:19" x14ac:dyDescent="0.3">
      <c r="A90" s="119" t="str" cm="1">
        <f t="array" ref="A90">IF(INDEX(Вводной_щит, ROW(C88)) = "", "", INDEX(Вводной_щит, ROW(C88)))</f>
        <v/>
      </c>
      <c r="B90" s="119" t="str" cm="1">
        <f t="array" ref="B90">IF(INDEX(Номер, ROW(F88)) = "", "", INDEX(Номер, ROW(F88)))</f>
        <v/>
      </c>
      <c r="C90" s="119" t="str" cm="1">
        <f t="array" ref="C90">IF(INDEX(Номер_по_плану, ROW(H88)) = "", "", INDEX(Номер_по_плану, ROW(H88)))</f>
        <v/>
      </c>
      <c r="D90" s="119" t="str" cm="1">
        <f t="array" ref="D90">IF(INDEX(Тип, ROW(I88)) = "", "", INDEX(Тип, ROW(I88)))</f>
        <v/>
      </c>
      <c r="E90" s="119" t="str" cm="1">
        <f t="array" ref="E90">IF(INDEX(Автомат, ROW(J88)) = "", "", INDEX(Автомат, ROW(J88)))</f>
        <v/>
      </c>
      <c r="F90" s="119" t="str" cm="1">
        <f t="array" ref="F90">IF(INDEX(Производитель, ROW(K88)) = "", "", INDEX(Производитель, ROW(K88)))</f>
        <v/>
      </c>
      <c r="G90" s="119" t="str" cm="1">
        <f t="array" ref="G90">IF(INDEX(Номинал, ROW(L88)) = "", "", INDEX(Номинал, ROW(L88)))</f>
        <v/>
      </c>
      <c r="H90" s="119" t="str" cm="1">
        <f t="array" ref="H90">IF(INDEX(Тип_УЗО, ROW(M88)) = "", "", INDEX(Тип_УЗО, ROW(M88)))</f>
        <v/>
      </c>
      <c r="I90" s="119" t="str" cm="1">
        <f t="array" ref="I90">IF(INDEX(Ток_утечки_УЗО, ROW(N88)) = "", "", INDEX(Ток_утечки_УЗО, ROW(N88)))</f>
        <v/>
      </c>
      <c r="J90" s="119" t="str" cm="1">
        <f t="array" ref="J90">IF(INDEX(Марка_кабеля, ROW(O88)) = "", "", INDEX(Марка_кабеля, ROW(O88)))</f>
        <v/>
      </c>
      <c r="K90" s="119" t="str" cm="1">
        <f t="array" ref="K90">IF(INDEX(Сечение, ROW(P88)) = "", "", INDEX(Сечение, ROW(P88)))</f>
        <v/>
      </c>
      <c r="L90" s="119" t="str" cm="1">
        <f t="array" ref="L90">IF(INDEX(Длина_кабеля, ROW(Q88)) = "", "", INDEX(Длина_кабеля, ROW(Q88)))</f>
        <v/>
      </c>
      <c r="M90" s="119" t="str" cm="1">
        <f t="array" ref="M90">IF(INDEX(Фаза, ROW(R88)) = "", "", INDEX(Фаза, ROW(R88)))</f>
        <v/>
      </c>
      <c r="N90" s="119" t="str" cm="1">
        <f t="array" ref="N90">IF(INDEX(РЕ, ROW(S88)) = "", "", INDEX(РЕ, ROW(S88)))</f>
        <v/>
      </c>
      <c r="O90" s="119" t="str" cm="1">
        <f t="array" ref="O90">IF(INDEX(Класс, ROW(V88)) = "", "", INDEX(Класс, ROW(V88)))</f>
        <v/>
      </c>
      <c r="P90" s="119" t="str" cm="1">
        <f t="array" ref="P90">IF(INDEX(Установленная_мощность, ROW(X88)) = "", "", INDEX(Установленная_мощность, ROW(X88)))</f>
        <v/>
      </c>
      <c r="Q90" s="119" t="str" cm="1">
        <f t="array" ref="Q90">IF(INDEX(Расчетный_ток, ROW(Y88)) = "", "", INDEX(Расчетный_ток, ROW(Y88)))</f>
        <v/>
      </c>
      <c r="R90" s="119" t="str" cm="1">
        <f t="array" ref="R90">IF(INDEX(Наименование_потребителя, ROW(Z88)) = "", "", INDEX(Наименование_потребителя, ROW(Z88)))</f>
        <v/>
      </c>
      <c r="S90" s="119" t="str" cm="1">
        <f t="array" ref="S90">IF(INDEX(Условное_обозначение, ROW(AA88)) = "", "", INDEX(Условное_обозначение, ROW(AA88)))</f>
        <v/>
      </c>
    </row>
    <row r="91" spans="1:19" x14ac:dyDescent="0.3">
      <c r="A91" s="119" t="str" cm="1">
        <f t="array" ref="A91">IF(INDEX(Вводной_щит, ROW(C89)) = "", "", INDEX(Вводной_щит, ROW(C89)))</f>
        <v/>
      </c>
      <c r="B91" s="119" t="str" cm="1">
        <f t="array" ref="B91">IF(INDEX(Номер, ROW(F89)) = "", "", INDEX(Номер, ROW(F89)))</f>
        <v/>
      </c>
      <c r="C91" s="119" t="str" cm="1">
        <f t="array" ref="C91">IF(INDEX(Номер_по_плану, ROW(H89)) = "", "", INDEX(Номер_по_плану, ROW(H89)))</f>
        <v/>
      </c>
      <c r="D91" s="119" t="str" cm="1">
        <f t="array" ref="D91">IF(INDEX(Тип, ROW(I89)) = "", "", INDEX(Тип, ROW(I89)))</f>
        <v/>
      </c>
      <c r="E91" s="119" t="str" cm="1">
        <f t="array" ref="E91">IF(INDEX(Автомат, ROW(J89)) = "", "", INDEX(Автомат, ROW(J89)))</f>
        <v/>
      </c>
      <c r="F91" s="119" t="str" cm="1">
        <f t="array" ref="F91">IF(INDEX(Производитель, ROW(K89)) = "", "", INDEX(Производитель, ROW(K89)))</f>
        <v/>
      </c>
      <c r="G91" s="119" t="str" cm="1">
        <f t="array" ref="G91">IF(INDEX(Номинал, ROW(L89)) = "", "", INDEX(Номинал, ROW(L89)))</f>
        <v/>
      </c>
      <c r="H91" s="119" t="str" cm="1">
        <f t="array" ref="H91">IF(INDEX(Тип_УЗО, ROW(M89)) = "", "", INDEX(Тип_УЗО, ROW(M89)))</f>
        <v/>
      </c>
      <c r="I91" s="119" t="str" cm="1">
        <f t="array" ref="I91">IF(INDEX(Ток_утечки_УЗО, ROW(N89)) = "", "", INDEX(Ток_утечки_УЗО, ROW(N89)))</f>
        <v/>
      </c>
      <c r="J91" s="119" t="str" cm="1">
        <f t="array" ref="J91">IF(INDEX(Марка_кабеля, ROW(O89)) = "", "", INDEX(Марка_кабеля, ROW(O89)))</f>
        <v/>
      </c>
      <c r="K91" s="119" t="str" cm="1">
        <f t="array" ref="K91">IF(INDEX(Сечение, ROW(P89)) = "", "", INDEX(Сечение, ROW(P89)))</f>
        <v/>
      </c>
      <c r="L91" s="119" t="str" cm="1">
        <f t="array" ref="L91">IF(INDEX(Длина_кабеля, ROW(Q89)) = "", "", INDEX(Длина_кабеля, ROW(Q89)))</f>
        <v/>
      </c>
      <c r="M91" s="119" t="str" cm="1">
        <f t="array" ref="M91">IF(INDEX(Фаза, ROW(R89)) = "", "", INDEX(Фаза, ROW(R89)))</f>
        <v/>
      </c>
      <c r="N91" s="119" t="str" cm="1">
        <f t="array" ref="N91">IF(INDEX(РЕ, ROW(S89)) = "", "", INDEX(РЕ, ROW(S89)))</f>
        <v/>
      </c>
      <c r="O91" s="119" t="str" cm="1">
        <f t="array" ref="O91">IF(INDEX(Класс, ROW(V89)) = "", "", INDEX(Класс, ROW(V89)))</f>
        <v/>
      </c>
      <c r="P91" s="119" t="str" cm="1">
        <f t="array" ref="P91">IF(INDEX(Установленная_мощность, ROW(X89)) = "", "", INDEX(Установленная_мощность, ROW(X89)))</f>
        <v/>
      </c>
      <c r="Q91" s="119" t="str" cm="1">
        <f t="array" ref="Q91">IF(INDEX(Расчетный_ток, ROW(Y89)) = "", "", INDEX(Расчетный_ток, ROW(Y89)))</f>
        <v/>
      </c>
      <c r="R91" s="119" t="str" cm="1">
        <f t="array" ref="R91">IF(INDEX(Наименование_потребителя, ROW(Z89)) = "", "", INDEX(Наименование_потребителя, ROW(Z89)))</f>
        <v/>
      </c>
      <c r="S91" s="119" t="str" cm="1">
        <f t="array" ref="S91">IF(INDEX(Условное_обозначение, ROW(AA89)) = "", "", INDEX(Условное_обозначение, ROW(AA89)))</f>
        <v/>
      </c>
    </row>
    <row r="92" spans="1:19" x14ac:dyDescent="0.3">
      <c r="A92" s="119" t="str" cm="1">
        <f t="array" ref="A92">IF(INDEX(Вводной_щит, ROW(C90)) = "", "", INDEX(Вводной_щит, ROW(C90)))</f>
        <v/>
      </c>
      <c r="B92" s="119" t="str" cm="1">
        <f t="array" ref="B92">IF(INDEX(Номер, ROW(F90)) = "", "", INDEX(Номер, ROW(F90)))</f>
        <v/>
      </c>
      <c r="C92" s="119" t="str" cm="1">
        <f t="array" ref="C92">IF(INDEX(Номер_по_плану, ROW(H90)) = "", "", INDEX(Номер_по_плану, ROW(H90)))</f>
        <v/>
      </c>
      <c r="D92" s="119" t="str" cm="1">
        <f t="array" ref="D92">IF(INDEX(Тип, ROW(I90)) = "", "", INDEX(Тип, ROW(I90)))</f>
        <v/>
      </c>
      <c r="E92" s="119" t="str" cm="1">
        <f t="array" ref="E92">IF(INDEX(Автомат, ROW(J90)) = "", "", INDEX(Автомат, ROW(J90)))</f>
        <v/>
      </c>
      <c r="F92" s="119" t="str" cm="1">
        <f t="array" ref="F92">IF(INDEX(Производитель, ROW(K90)) = "", "", INDEX(Производитель, ROW(K90)))</f>
        <v/>
      </c>
      <c r="G92" s="119" t="str" cm="1">
        <f t="array" ref="G92">IF(INDEX(Номинал, ROW(L90)) = "", "", INDEX(Номинал, ROW(L90)))</f>
        <v/>
      </c>
      <c r="H92" s="119" t="str" cm="1">
        <f t="array" ref="H92">IF(INDEX(Тип_УЗО, ROW(M90)) = "", "", INDEX(Тип_УЗО, ROW(M90)))</f>
        <v/>
      </c>
      <c r="I92" s="119" t="str" cm="1">
        <f t="array" ref="I92">IF(INDEX(Ток_утечки_УЗО, ROW(N90)) = "", "", INDEX(Ток_утечки_УЗО, ROW(N90)))</f>
        <v/>
      </c>
      <c r="J92" s="119" t="str" cm="1">
        <f t="array" ref="J92">IF(INDEX(Марка_кабеля, ROW(O90)) = "", "", INDEX(Марка_кабеля, ROW(O90)))</f>
        <v/>
      </c>
      <c r="K92" s="119" t="str" cm="1">
        <f t="array" ref="K92">IF(INDEX(Сечение, ROW(P90)) = "", "", INDEX(Сечение, ROW(P90)))</f>
        <v/>
      </c>
      <c r="L92" s="119" t="str" cm="1">
        <f t="array" ref="L92">IF(INDEX(Длина_кабеля, ROW(Q90)) = "", "", INDEX(Длина_кабеля, ROW(Q90)))</f>
        <v/>
      </c>
      <c r="M92" s="119" t="str" cm="1">
        <f t="array" ref="M92">IF(INDEX(Фаза, ROW(R90)) = "", "", INDEX(Фаза, ROW(R90)))</f>
        <v/>
      </c>
      <c r="N92" s="119" t="str" cm="1">
        <f t="array" ref="N92">IF(INDEX(РЕ, ROW(S90)) = "", "", INDEX(РЕ, ROW(S90)))</f>
        <v/>
      </c>
      <c r="O92" s="119" t="str" cm="1">
        <f t="array" ref="O92">IF(INDEX(Класс, ROW(V90)) = "", "", INDEX(Класс, ROW(V90)))</f>
        <v/>
      </c>
      <c r="P92" s="119" t="str" cm="1">
        <f t="array" ref="P92">IF(INDEX(Установленная_мощность, ROW(X90)) = "", "", INDEX(Установленная_мощность, ROW(X90)))</f>
        <v/>
      </c>
      <c r="Q92" s="119" t="str" cm="1">
        <f t="array" ref="Q92">IF(INDEX(Расчетный_ток, ROW(Y90)) = "", "", INDEX(Расчетный_ток, ROW(Y90)))</f>
        <v/>
      </c>
      <c r="R92" s="119" t="str" cm="1">
        <f t="array" ref="R92">IF(INDEX(Наименование_потребителя, ROW(Z90)) = "", "", INDEX(Наименование_потребителя, ROW(Z90)))</f>
        <v/>
      </c>
      <c r="S92" s="119" t="str" cm="1">
        <f t="array" ref="S92">IF(INDEX(Условное_обозначение, ROW(AA90)) = "", "", INDEX(Условное_обозначение, ROW(AA90)))</f>
        <v/>
      </c>
    </row>
    <row r="93" spans="1:19" x14ac:dyDescent="0.3">
      <c r="A93" s="119" t="str" cm="1">
        <f t="array" ref="A93">IF(INDEX(Вводной_щит, ROW(C91)) = "", "", INDEX(Вводной_щит, ROW(C91)))</f>
        <v/>
      </c>
      <c r="B93" s="119" t="str" cm="1">
        <f t="array" ref="B93">IF(INDEX(Номер, ROW(F91)) = "", "", INDEX(Номер, ROW(F91)))</f>
        <v/>
      </c>
      <c r="C93" s="119" t="str" cm="1">
        <f t="array" ref="C93">IF(INDEX(Номер_по_плану, ROW(H91)) = "", "", INDEX(Номер_по_плану, ROW(H91)))</f>
        <v/>
      </c>
      <c r="D93" s="119" t="str" cm="1">
        <f t="array" ref="D93">IF(INDEX(Тип, ROW(I91)) = "", "", INDEX(Тип, ROW(I91)))</f>
        <v/>
      </c>
      <c r="E93" s="119" t="str" cm="1">
        <f t="array" ref="E93">IF(INDEX(Автомат, ROW(J91)) = "", "", INDEX(Автомат, ROW(J91)))</f>
        <v/>
      </c>
      <c r="F93" s="119" t="str" cm="1">
        <f t="array" ref="F93">IF(INDEX(Производитель, ROW(K91)) = "", "", INDEX(Производитель, ROW(K91)))</f>
        <v/>
      </c>
      <c r="G93" s="119" t="str" cm="1">
        <f t="array" ref="G93">IF(INDEX(Номинал, ROW(L91)) = "", "", INDEX(Номинал, ROW(L91)))</f>
        <v/>
      </c>
      <c r="H93" s="119" t="str" cm="1">
        <f t="array" ref="H93">IF(INDEX(Тип_УЗО, ROW(M91)) = "", "", INDEX(Тип_УЗО, ROW(M91)))</f>
        <v/>
      </c>
      <c r="I93" s="119" t="str" cm="1">
        <f t="array" ref="I93">IF(INDEX(Ток_утечки_УЗО, ROW(N91)) = "", "", INDEX(Ток_утечки_УЗО, ROW(N91)))</f>
        <v/>
      </c>
      <c r="J93" s="119" t="str" cm="1">
        <f t="array" ref="J93">IF(INDEX(Марка_кабеля, ROW(O91)) = "", "", INDEX(Марка_кабеля, ROW(O91)))</f>
        <v/>
      </c>
      <c r="K93" s="119" t="str" cm="1">
        <f t="array" ref="K93">IF(INDEX(Сечение, ROW(P91)) = "", "", INDEX(Сечение, ROW(P91)))</f>
        <v/>
      </c>
      <c r="L93" s="119" t="str" cm="1">
        <f t="array" ref="L93">IF(INDEX(Длина_кабеля, ROW(Q91)) = "", "", INDEX(Длина_кабеля, ROW(Q91)))</f>
        <v/>
      </c>
      <c r="M93" s="119" t="str" cm="1">
        <f t="array" ref="M93">IF(INDEX(Фаза, ROW(R91)) = "", "", INDEX(Фаза, ROW(R91)))</f>
        <v/>
      </c>
      <c r="N93" s="119" t="str" cm="1">
        <f t="array" ref="N93">IF(INDEX(РЕ, ROW(S91)) = "", "", INDEX(РЕ, ROW(S91)))</f>
        <v/>
      </c>
      <c r="O93" s="119" t="str" cm="1">
        <f t="array" ref="O93">IF(INDEX(Класс, ROW(V91)) = "", "", INDEX(Класс, ROW(V91)))</f>
        <v/>
      </c>
      <c r="P93" s="119" t="str" cm="1">
        <f t="array" ref="P93">IF(INDEX(Установленная_мощность, ROW(X91)) = "", "", INDEX(Установленная_мощность, ROW(X91)))</f>
        <v/>
      </c>
      <c r="Q93" s="119" t="str" cm="1">
        <f t="array" ref="Q93">IF(INDEX(Расчетный_ток, ROW(Y91)) = "", "", INDEX(Расчетный_ток, ROW(Y91)))</f>
        <v/>
      </c>
      <c r="R93" s="119" t="str" cm="1">
        <f t="array" ref="R93">IF(INDEX(Наименование_потребителя, ROW(Z91)) = "", "", INDEX(Наименование_потребителя, ROW(Z91)))</f>
        <v/>
      </c>
      <c r="S93" s="119" t="str" cm="1">
        <f t="array" ref="S93">IF(INDEX(Условное_обозначение, ROW(AA91)) = "", "", INDEX(Условное_обозначение, ROW(AA91)))</f>
        <v/>
      </c>
    </row>
    <row r="94" spans="1:19" x14ac:dyDescent="0.3">
      <c r="A94" s="119" t="str" cm="1">
        <f t="array" ref="A94">IF(INDEX(Вводной_щит, ROW(C92)) = "", "", INDEX(Вводной_щит, ROW(C92)))</f>
        <v/>
      </c>
      <c r="B94" s="119" t="str" cm="1">
        <f t="array" ref="B94">IF(INDEX(Номер, ROW(F92)) = "", "", INDEX(Номер, ROW(F92)))</f>
        <v/>
      </c>
      <c r="C94" s="119" t="str" cm="1">
        <f t="array" ref="C94">IF(INDEX(Номер_по_плану, ROW(H92)) = "", "", INDEX(Номер_по_плану, ROW(H92)))</f>
        <v/>
      </c>
      <c r="D94" s="119" t="str" cm="1">
        <f t="array" ref="D94">IF(INDEX(Тип, ROW(I92)) = "", "", INDEX(Тип, ROW(I92)))</f>
        <v/>
      </c>
      <c r="E94" s="119" t="str" cm="1">
        <f t="array" ref="E94">IF(INDEX(Автомат, ROW(J92)) = "", "", INDEX(Автомат, ROW(J92)))</f>
        <v/>
      </c>
      <c r="F94" s="119" t="str" cm="1">
        <f t="array" ref="F94">IF(INDEX(Производитель, ROW(K92)) = "", "", INDEX(Производитель, ROW(K92)))</f>
        <v/>
      </c>
      <c r="G94" s="119" t="str" cm="1">
        <f t="array" ref="G94">IF(INDEX(Номинал, ROW(L92)) = "", "", INDEX(Номинал, ROW(L92)))</f>
        <v/>
      </c>
      <c r="H94" s="119" t="str" cm="1">
        <f t="array" ref="H94">IF(INDEX(Тип_УЗО, ROW(M92)) = "", "", INDEX(Тип_УЗО, ROW(M92)))</f>
        <v/>
      </c>
      <c r="I94" s="119" t="str" cm="1">
        <f t="array" ref="I94">IF(INDEX(Ток_утечки_УЗО, ROW(N92)) = "", "", INDEX(Ток_утечки_УЗО, ROW(N92)))</f>
        <v/>
      </c>
      <c r="J94" s="119" t="str" cm="1">
        <f t="array" ref="J94">IF(INDEX(Марка_кабеля, ROW(O92)) = "", "", INDEX(Марка_кабеля, ROW(O92)))</f>
        <v/>
      </c>
      <c r="K94" s="119" t="str" cm="1">
        <f t="array" ref="K94">IF(INDEX(Сечение, ROW(P92)) = "", "", INDEX(Сечение, ROW(P92)))</f>
        <v/>
      </c>
      <c r="L94" s="119" t="str" cm="1">
        <f t="array" ref="L94">IF(INDEX(Длина_кабеля, ROW(Q92)) = "", "", INDEX(Длина_кабеля, ROW(Q92)))</f>
        <v/>
      </c>
      <c r="M94" s="119" t="str" cm="1">
        <f t="array" ref="M94">IF(INDEX(Фаза, ROW(R92)) = "", "", INDEX(Фаза, ROW(R92)))</f>
        <v/>
      </c>
      <c r="N94" s="119" t="str" cm="1">
        <f t="array" ref="N94">IF(INDEX(РЕ, ROW(S92)) = "", "", INDEX(РЕ, ROW(S92)))</f>
        <v/>
      </c>
      <c r="O94" s="119" t="str" cm="1">
        <f t="array" ref="O94">IF(INDEX(Класс, ROW(V92)) = "", "", INDEX(Класс, ROW(V92)))</f>
        <v/>
      </c>
      <c r="P94" s="119" t="str" cm="1">
        <f t="array" ref="P94">IF(INDEX(Установленная_мощность, ROW(X92)) = "", "", INDEX(Установленная_мощность, ROW(X92)))</f>
        <v/>
      </c>
      <c r="Q94" s="119" t="str" cm="1">
        <f t="array" ref="Q94">IF(INDEX(Расчетный_ток, ROW(Y92)) = "", "", INDEX(Расчетный_ток, ROW(Y92)))</f>
        <v/>
      </c>
      <c r="R94" s="119" t="str" cm="1">
        <f t="array" ref="R94">IF(INDEX(Наименование_потребителя, ROW(Z92)) = "", "", INDEX(Наименование_потребителя, ROW(Z92)))</f>
        <v/>
      </c>
      <c r="S94" s="119" t="str" cm="1">
        <f t="array" ref="S94">IF(INDEX(Условное_обозначение, ROW(AA92)) = "", "", INDEX(Условное_обозначение, ROW(AA92)))</f>
        <v/>
      </c>
    </row>
    <row r="95" spans="1:19" x14ac:dyDescent="0.3">
      <c r="A95" s="119" t="str" cm="1">
        <f t="array" ref="A95">IF(INDEX(Вводной_щит, ROW(C93)) = "", "", INDEX(Вводной_щит, ROW(C93)))</f>
        <v/>
      </c>
      <c r="B95" s="119" t="str" cm="1">
        <f t="array" ref="B95">IF(INDEX(Номер, ROW(F93)) = "", "", INDEX(Номер, ROW(F93)))</f>
        <v/>
      </c>
      <c r="C95" s="119" t="str" cm="1">
        <f t="array" ref="C95">IF(INDEX(Номер_по_плану, ROW(H93)) = "", "", INDEX(Номер_по_плану, ROW(H93)))</f>
        <v/>
      </c>
      <c r="D95" s="119" t="str" cm="1">
        <f t="array" ref="D95">IF(INDEX(Тип, ROW(I93)) = "", "", INDEX(Тип, ROW(I93)))</f>
        <v/>
      </c>
      <c r="E95" s="119" t="str" cm="1">
        <f t="array" ref="E95">IF(INDEX(Автомат, ROW(J93)) = "", "", INDEX(Автомат, ROW(J93)))</f>
        <v/>
      </c>
      <c r="F95" s="119" t="str" cm="1">
        <f t="array" ref="F95">IF(INDEX(Производитель, ROW(K93)) = "", "", INDEX(Производитель, ROW(K93)))</f>
        <v/>
      </c>
      <c r="G95" s="119" t="str" cm="1">
        <f t="array" ref="G95">IF(INDEX(Номинал, ROW(L93)) = "", "", INDEX(Номинал, ROW(L93)))</f>
        <v/>
      </c>
      <c r="H95" s="119" t="str" cm="1">
        <f t="array" ref="H95">IF(INDEX(Тип_УЗО, ROW(M93)) = "", "", INDEX(Тип_УЗО, ROW(M93)))</f>
        <v/>
      </c>
      <c r="I95" s="119" t="str" cm="1">
        <f t="array" ref="I95">IF(INDEX(Ток_утечки_УЗО, ROW(N93)) = "", "", INDEX(Ток_утечки_УЗО, ROW(N93)))</f>
        <v/>
      </c>
      <c r="J95" s="119" t="str" cm="1">
        <f t="array" ref="J95">IF(INDEX(Марка_кабеля, ROW(O93)) = "", "", INDEX(Марка_кабеля, ROW(O93)))</f>
        <v/>
      </c>
      <c r="K95" s="119" t="str" cm="1">
        <f t="array" ref="K95">IF(INDEX(Сечение, ROW(P93)) = "", "", INDEX(Сечение, ROW(P93)))</f>
        <v/>
      </c>
      <c r="L95" s="119" t="str" cm="1">
        <f t="array" ref="L95">IF(INDEX(Длина_кабеля, ROW(Q93)) = "", "", INDEX(Длина_кабеля, ROW(Q93)))</f>
        <v/>
      </c>
      <c r="M95" s="119" t="str" cm="1">
        <f t="array" ref="M95">IF(INDEX(Фаза, ROW(R93)) = "", "", INDEX(Фаза, ROW(R93)))</f>
        <v/>
      </c>
      <c r="N95" s="119" t="str" cm="1">
        <f t="array" ref="N95">IF(INDEX(РЕ, ROW(S93)) = "", "", INDEX(РЕ, ROW(S93)))</f>
        <v/>
      </c>
      <c r="O95" s="119" t="str" cm="1">
        <f t="array" ref="O95">IF(INDEX(Класс, ROW(V93)) = "", "", INDEX(Класс, ROW(V93)))</f>
        <v/>
      </c>
      <c r="P95" s="119" t="str" cm="1">
        <f t="array" ref="P95">IF(INDEX(Установленная_мощность, ROW(X93)) = "", "", INDEX(Установленная_мощность, ROW(X93)))</f>
        <v/>
      </c>
      <c r="Q95" s="119" t="str" cm="1">
        <f t="array" ref="Q95">IF(INDEX(Расчетный_ток, ROW(Y93)) = "", "", INDEX(Расчетный_ток, ROW(Y93)))</f>
        <v/>
      </c>
      <c r="R95" s="119" t="str" cm="1">
        <f t="array" ref="R95">IF(INDEX(Наименование_потребителя, ROW(Z93)) = "", "", INDEX(Наименование_потребителя, ROW(Z93)))</f>
        <v/>
      </c>
      <c r="S95" s="119" t="str" cm="1">
        <f t="array" ref="S95">IF(INDEX(Условное_обозначение, ROW(AA93)) = "", "", INDEX(Условное_обозначение, ROW(AA93)))</f>
        <v/>
      </c>
    </row>
    <row r="96" spans="1:19" x14ac:dyDescent="0.3">
      <c r="A96" s="119" t="str" cm="1">
        <f t="array" ref="A96">IF(INDEX(Вводной_щит, ROW(C94)) = "", "", INDEX(Вводной_щит, ROW(C94)))</f>
        <v/>
      </c>
      <c r="B96" s="119" t="str" cm="1">
        <f t="array" ref="B96">IF(INDEX(Номер, ROW(F94)) = "", "", INDEX(Номер, ROW(F94)))</f>
        <v/>
      </c>
      <c r="C96" s="119" t="str" cm="1">
        <f t="array" ref="C96">IF(INDEX(Номер_по_плану, ROW(H94)) = "", "", INDEX(Номер_по_плану, ROW(H94)))</f>
        <v/>
      </c>
      <c r="D96" s="119" t="str" cm="1">
        <f t="array" ref="D96">IF(INDEX(Тип, ROW(I94)) = "", "", INDEX(Тип, ROW(I94)))</f>
        <v/>
      </c>
      <c r="E96" s="119" t="str" cm="1">
        <f t="array" ref="E96">IF(INDEX(Автомат, ROW(J94)) = "", "", INDEX(Автомат, ROW(J94)))</f>
        <v/>
      </c>
      <c r="F96" s="119" t="str" cm="1">
        <f t="array" ref="F96">IF(INDEX(Производитель, ROW(K94)) = "", "", INDEX(Производитель, ROW(K94)))</f>
        <v/>
      </c>
      <c r="G96" s="119" t="str" cm="1">
        <f t="array" ref="G96">IF(INDEX(Номинал, ROW(L94)) = "", "", INDEX(Номинал, ROW(L94)))</f>
        <v/>
      </c>
      <c r="H96" s="119" t="str" cm="1">
        <f t="array" ref="H96">IF(INDEX(Тип_УЗО, ROW(M94)) = "", "", INDEX(Тип_УЗО, ROW(M94)))</f>
        <v/>
      </c>
      <c r="I96" s="119" t="str" cm="1">
        <f t="array" ref="I96">IF(INDEX(Ток_утечки_УЗО, ROW(N94)) = "", "", INDEX(Ток_утечки_УЗО, ROW(N94)))</f>
        <v/>
      </c>
      <c r="J96" s="119" t="str" cm="1">
        <f t="array" ref="J96">IF(INDEX(Марка_кабеля, ROW(O94)) = "", "", INDEX(Марка_кабеля, ROW(O94)))</f>
        <v/>
      </c>
      <c r="K96" s="119" t="str" cm="1">
        <f t="array" ref="K96">IF(INDEX(Сечение, ROW(P94)) = "", "", INDEX(Сечение, ROW(P94)))</f>
        <v/>
      </c>
      <c r="L96" s="119" t="str" cm="1">
        <f t="array" ref="L96">IF(INDEX(Длина_кабеля, ROW(Q94)) = "", "", INDEX(Длина_кабеля, ROW(Q94)))</f>
        <v/>
      </c>
      <c r="M96" s="119" t="str" cm="1">
        <f t="array" ref="M96">IF(INDEX(Фаза, ROW(R94)) = "", "", INDEX(Фаза, ROW(R94)))</f>
        <v/>
      </c>
      <c r="N96" s="119" t="str" cm="1">
        <f t="array" ref="N96">IF(INDEX(РЕ, ROW(S94)) = "", "", INDEX(РЕ, ROW(S94)))</f>
        <v/>
      </c>
      <c r="O96" s="119" t="str" cm="1">
        <f t="array" ref="O96">IF(INDEX(Класс, ROW(V94)) = "", "", INDEX(Класс, ROW(V94)))</f>
        <v/>
      </c>
      <c r="P96" s="119" t="str" cm="1">
        <f t="array" ref="P96">IF(INDEX(Установленная_мощность, ROW(X94)) = "", "", INDEX(Установленная_мощность, ROW(X94)))</f>
        <v/>
      </c>
      <c r="Q96" s="119" t="str" cm="1">
        <f t="array" ref="Q96">IF(INDEX(Расчетный_ток, ROW(Y94)) = "", "", INDEX(Расчетный_ток, ROW(Y94)))</f>
        <v/>
      </c>
      <c r="R96" s="119" t="str" cm="1">
        <f t="array" ref="R96">IF(INDEX(Наименование_потребителя, ROW(Z94)) = "", "", INDEX(Наименование_потребителя, ROW(Z94)))</f>
        <v/>
      </c>
      <c r="S96" s="119" t="str" cm="1">
        <f t="array" ref="S96">IF(INDEX(Условное_обозначение, ROW(AA94)) = "", "", INDEX(Условное_обозначение, ROW(AA94)))</f>
        <v/>
      </c>
    </row>
    <row r="97" spans="1:19" x14ac:dyDescent="0.3">
      <c r="A97" s="119" t="str" cm="1">
        <f t="array" ref="A97">IF(INDEX(Вводной_щит, ROW(C95)) = "", "", INDEX(Вводной_щит, ROW(C95)))</f>
        <v/>
      </c>
      <c r="B97" s="119" t="str" cm="1">
        <f t="array" ref="B97">IF(INDEX(Номер, ROW(F95)) = "", "", INDEX(Номер, ROW(F95)))</f>
        <v/>
      </c>
      <c r="C97" s="119" t="str" cm="1">
        <f t="array" ref="C97">IF(INDEX(Номер_по_плану, ROW(H95)) = "", "", INDEX(Номер_по_плану, ROW(H95)))</f>
        <v/>
      </c>
      <c r="D97" s="119" t="str" cm="1">
        <f t="array" ref="D97">IF(INDEX(Тип, ROW(I95)) = "", "", INDEX(Тип, ROW(I95)))</f>
        <v/>
      </c>
      <c r="E97" s="119" t="str" cm="1">
        <f t="array" ref="E97">IF(INDEX(Автомат, ROW(J95)) = "", "", INDEX(Автомат, ROW(J95)))</f>
        <v/>
      </c>
      <c r="F97" s="119" t="str" cm="1">
        <f t="array" ref="F97">IF(INDEX(Производитель, ROW(K95)) = "", "", INDEX(Производитель, ROW(K95)))</f>
        <v/>
      </c>
      <c r="G97" s="119" t="str" cm="1">
        <f t="array" ref="G97">IF(INDEX(Номинал, ROW(L95)) = "", "", INDEX(Номинал, ROW(L95)))</f>
        <v/>
      </c>
      <c r="H97" s="119" t="str" cm="1">
        <f t="array" ref="H97">IF(INDEX(Тип_УЗО, ROW(M95)) = "", "", INDEX(Тип_УЗО, ROW(M95)))</f>
        <v/>
      </c>
      <c r="I97" s="119" t="str" cm="1">
        <f t="array" ref="I97">IF(INDEX(Ток_утечки_УЗО, ROW(N95)) = "", "", INDEX(Ток_утечки_УЗО, ROW(N95)))</f>
        <v/>
      </c>
      <c r="J97" s="119" t="str" cm="1">
        <f t="array" ref="J97">IF(INDEX(Марка_кабеля, ROW(O95)) = "", "", INDEX(Марка_кабеля, ROW(O95)))</f>
        <v/>
      </c>
      <c r="K97" s="119" t="str" cm="1">
        <f t="array" ref="K97">IF(INDEX(Сечение, ROW(P95)) = "", "", INDEX(Сечение, ROW(P95)))</f>
        <v/>
      </c>
      <c r="L97" s="119" t="str" cm="1">
        <f t="array" ref="L97">IF(INDEX(Длина_кабеля, ROW(Q95)) = "", "", INDEX(Длина_кабеля, ROW(Q95)))</f>
        <v/>
      </c>
      <c r="M97" s="119" t="str" cm="1">
        <f t="array" ref="M97">IF(INDEX(Фаза, ROW(R95)) = "", "", INDEX(Фаза, ROW(R95)))</f>
        <v/>
      </c>
      <c r="N97" s="119" t="str" cm="1">
        <f t="array" ref="N97">IF(INDEX(РЕ, ROW(S95)) = "", "", INDEX(РЕ, ROW(S95)))</f>
        <v/>
      </c>
      <c r="O97" s="119" t="str" cm="1">
        <f t="array" ref="O97">IF(INDEX(Класс, ROW(V95)) = "", "", INDEX(Класс, ROW(V95)))</f>
        <v/>
      </c>
      <c r="P97" s="119" t="str" cm="1">
        <f t="array" ref="P97">IF(INDEX(Установленная_мощность, ROW(X95)) = "", "", INDEX(Установленная_мощность, ROW(X95)))</f>
        <v/>
      </c>
      <c r="Q97" s="119" t="str" cm="1">
        <f t="array" ref="Q97">IF(INDEX(Расчетный_ток, ROW(Y95)) = "", "", INDEX(Расчетный_ток, ROW(Y95)))</f>
        <v/>
      </c>
      <c r="R97" s="119" t="str" cm="1">
        <f t="array" ref="R97">IF(INDEX(Наименование_потребителя, ROW(Z95)) = "", "", INDEX(Наименование_потребителя, ROW(Z95)))</f>
        <v/>
      </c>
      <c r="S97" s="119" t="str" cm="1">
        <f t="array" ref="S97">IF(INDEX(Условное_обозначение, ROW(AA95)) = "", "", INDEX(Условное_обозначение, ROW(AA95)))</f>
        <v/>
      </c>
    </row>
    <row r="98" spans="1:19" x14ac:dyDescent="0.3">
      <c r="A98" s="119" t="str" cm="1">
        <f t="array" ref="A98">IF(INDEX(Вводной_щит, ROW(C96)) = "", "", INDEX(Вводной_щит, ROW(C96)))</f>
        <v/>
      </c>
      <c r="B98" s="119" t="str" cm="1">
        <f t="array" ref="B98">IF(INDEX(Номер, ROW(F96)) = "", "", INDEX(Номер, ROW(F96)))</f>
        <v/>
      </c>
      <c r="C98" s="119" t="str" cm="1">
        <f t="array" ref="C98">IF(INDEX(Номер_по_плану, ROW(H96)) = "", "", INDEX(Номер_по_плану, ROW(H96)))</f>
        <v/>
      </c>
      <c r="D98" s="119" t="str" cm="1">
        <f t="array" ref="D98">IF(INDEX(Тип, ROW(I96)) = "", "", INDEX(Тип, ROW(I96)))</f>
        <v/>
      </c>
      <c r="E98" s="119" t="str" cm="1">
        <f t="array" ref="E98">IF(INDEX(Автомат, ROW(J96)) = "", "", INDEX(Автомат, ROW(J96)))</f>
        <v/>
      </c>
      <c r="F98" s="119" t="str" cm="1">
        <f t="array" ref="F98">IF(INDEX(Производитель, ROW(K96)) = "", "", INDEX(Производитель, ROW(K96)))</f>
        <v/>
      </c>
      <c r="G98" s="119" t="str" cm="1">
        <f t="array" ref="G98">IF(INDEX(Номинал, ROW(L96)) = "", "", INDEX(Номинал, ROW(L96)))</f>
        <v/>
      </c>
      <c r="H98" s="119" t="str" cm="1">
        <f t="array" ref="H98">IF(INDEX(Тип_УЗО, ROW(M96)) = "", "", INDEX(Тип_УЗО, ROW(M96)))</f>
        <v/>
      </c>
      <c r="I98" s="119" t="str" cm="1">
        <f t="array" ref="I98">IF(INDEX(Ток_утечки_УЗО, ROW(N96)) = "", "", INDEX(Ток_утечки_УЗО, ROW(N96)))</f>
        <v/>
      </c>
      <c r="J98" s="119" t="str" cm="1">
        <f t="array" ref="J98">IF(INDEX(Марка_кабеля, ROW(O96)) = "", "", INDEX(Марка_кабеля, ROW(O96)))</f>
        <v/>
      </c>
      <c r="K98" s="119" t="str" cm="1">
        <f t="array" ref="K98">IF(INDEX(Сечение, ROW(P96)) = "", "", INDEX(Сечение, ROW(P96)))</f>
        <v/>
      </c>
      <c r="L98" s="119" t="str" cm="1">
        <f t="array" ref="L98">IF(INDEX(Длина_кабеля, ROW(Q96)) = "", "", INDEX(Длина_кабеля, ROW(Q96)))</f>
        <v/>
      </c>
      <c r="M98" s="119" t="str" cm="1">
        <f t="array" ref="M98">IF(INDEX(Фаза, ROW(R96)) = "", "", INDEX(Фаза, ROW(R96)))</f>
        <v/>
      </c>
      <c r="N98" s="119" t="str" cm="1">
        <f t="array" ref="N98">IF(INDEX(РЕ, ROW(S96)) = "", "", INDEX(РЕ, ROW(S96)))</f>
        <v/>
      </c>
      <c r="O98" s="119" t="str" cm="1">
        <f t="array" ref="O98">IF(INDEX(Класс, ROW(V96)) = "", "", INDEX(Класс, ROW(V96)))</f>
        <v/>
      </c>
      <c r="P98" s="119" t="str" cm="1">
        <f t="array" ref="P98">IF(INDEX(Установленная_мощность, ROW(X96)) = "", "", INDEX(Установленная_мощность, ROW(X96)))</f>
        <v/>
      </c>
      <c r="Q98" s="119" t="str" cm="1">
        <f t="array" ref="Q98">IF(INDEX(Расчетный_ток, ROW(Y96)) = "", "", INDEX(Расчетный_ток, ROW(Y96)))</f>
        <v/>
      </c>
      <c r="R98" s="119" t="str" cm="1">
        <f t="array" ref="R98">IF(INDEX(Наименование_потребителя, ROW(Z96)) = "", "", INDEX(Наименование_потребителя, ROW(Z96)))</f>
        <v/>
      </c>
      <c r="S98" s="119" t="str" cm="1">
        <f t="array" ref="S98">IF(INDEX(Условное_обозначение, ROW(AA96)) = "", "", INDEX(Условное_обозначение, ROW(AA96)))</f>
        <v/>
      </c>
    </row>
    <row r="99" spans="1:19" x14ac:dyDescent="0.3">
      <c r="A99" s="119" t="str" cm="1">
        <f t="array" ref="A99">IF(INDEX(Вводной_щит, ROW(C97)) = "", "", INDEX(Вводной_щит, ROW(C97)))</f>
        <v/>
      </c>
      <c r="B99" s="119" t="str" cm="1">
        <f t="array" ref="B99">IF(INDEX(Номер, ROW(F97)) = "", "", INDEX(Номер, ROW(F97)))</f>
        <v/>
      </c>
      <c r="C99" s="119" t="str" cm="1">
        <f t="array" ref="C99">IF(INDEX(Номер_по_плану, ROW(H97)) = "", "", INDEX(Номер_по_плану, ROW(H97)))</f>
        <v/>
      </c>
      <c r="D99" s="119" t="str" cm="1">
        <f t="array" ref="D99">IF(INDEX(Тип, ROW(I97)) = "", "", INDEX(Тип, ROW(I97)))</f>
        <v/>
      </c>
      <c r="E99" s="119" t="str" cm="1">
        <f t="array" ref="E99">IF(INDEX(Автомат, ROW(J97)) = "", "", INDEX(Автомат, ROW(J97)))</f>
        <v/>
      </c>
      <c r="F99" s="119" t="str" cm="1">
        <f t="array" ref="F99">IF(INDEX(Производитель, ROW(K97)) = "", "", INDEX(Производитель, ROW(K97)))</f>
        <v/>
      </c>
      <c r="G99" s="119" t="str" cm="1">
        <f t="array" ref="G99">IF(INDEX(Номинал, ROW(L97)) = "", "", INDEX(Номинал, ROW(L97)))</f>
        <v/>
      </c>
      <c r="H99" s="119" t="str" cm="1">
        <f t="array" ref="H99">IF(INDEX(Тип_УЗО, ROW(M97)) = "", "", INDEX(Тип_УЗО, ROW(M97)))</f>
        <v/>
      </c>
      <c r="I99" s="119" t="str" cm="1">
        <f t="array" ref="I99">IF(INDEX(Ток_утечки_УЗО, ROW(N97)) = "", "", INDEX(Ток_утечки_УЗО, ROW(N97)))</f>
        <v/>
      </c>
      <c r="J99" s="119" t="str" cm="1">
        <f t="array" ref="J99">IF(INDEX(Марка_кабеля, ROW(O97)) = "", "", INDEX(Марка_кабеля, ROW(O97)))</f>
        <v/>
      </c>
      <c r="K99" s="119" t="str" cm="1">
        <f t="array" ref="K99">IF(INDEX(Сечение, ROW(P97)) = "", "", INDEX(Сечение, ROW(P97)))</f>
        <v/>
      </c>
      <c r="L99" s="119" t="str" cm="1">
        <f t="array" ref="L99">IF(INDEX(Длина_кабеля, ROW(Q97)) = "", "", INDEX(Длина_кабеля, ROW(Q97)))</f>
        <v/>
      </c>
      <c r="M99" s="119" t="str" cm="1">
        <f t="array" ref="M99">IF(INDEX(Фаза, ROW(R97)) = "", "", INDEX(Фаза, ROW(R97)))</f>
        <v/>
      </c>
      <c r="N99" s="119" t="str" cm="1">
        <f t="array" ref="N99">IF(INDEX(РЕ, ROW(S97)) = "", "", INDEX(РЕ, ROW(S97)))</f>
        <v/>
      </c>
      <c r="O99" s="119" t="str" cm="1">
        <f t="array" ref="O99">IF(INDEX(Класс, ROW(V97)) = "", "", INDEX(Класс, ROW(V97)))</f>
        <v/>
      </c>
      <c r="P99" s="119" t="str" cm="1">
        <f t="array" ref="P99">IF(INDEX(Установленная_мощность, ROW(X97)) = "", "", INDEX(Установленная_мощность, ROW(X97)))</f>
        <v/>
      </c>
      <c r="Q99" s="119" t="str" cm="1">
        <f t="array" ref="Q99">IF(INDEX(Расчетный_ток, ROW(Y97)) = "", "", INDEX(Расчетный_ток, ROW(Y97)))</f>
        <v/>
      </c>
      <c r="R99" s="119" t="str" cm="1">
        <f t="array" ref="R99">IF(INDEX(Наименование_потребителя, ROW(Z97)) = "", "", INDEX(Наименование_потребителя, ROW(Z97)))</f>
        <v/>
      </c>
      <c r="S99" s="119" t="str" cm="1">
        <f t="array" ref="S99">IF(INDEX(Условное_обозначение, ROW(AA97)) = "", "", INDEX(Условное_обозначение, ROW(AA97)))</f>
        <v/>
      </c>
    </row>
    <row r="100" spans="1:19" x14ac:dyDescent="0.3">
      <c r="A100" s="119" t="str" cm="1">
        <f t="array" ref="A100">IF(INDEX(Вводной_щит, ROW(C98)) = "", "", INDEX(Вводной_щит, ROW(C98)))</f>
        <v/>
      </c>
      <c r="B100" s="119" t="str" cm="1">
        <f t="array" ref="B100">IF(INDEX(Номер, ROW(F98)) = "", "", INDEX(Номер, ROW(F98)))</f>
        <v/>
      </c>
      <c r="C100" s="119" t="str" cm="1">
        <f t="array" ref="C100">IF(INDEX(Номер_по_плану, ROW(H98)) = "", "", INDEX(Номер_по_плану, ROW(H98)))</f>
        <v/>
      </c>
      <c r="D100" s="119" t="str" cm="1">
        <f t="array" ref="D100">IF(INDEX(Тип, ROW(I98)) = "", "", INDEX(Тип, ROW(I98)))</f>
        <v/>
      </c>
      <c r="E100" s="119" t="str" cm="1">
        <f t="array" ref="E100">IF(INDEX(Автомат, ROW(J98)) = "", "", INDEX(Автомат, ROW(J98)))</f>
        <v/>
      </c>
      <c r="F100" s="119" t="str" cm="1">
        <f t="array" ref="F100">IF(INDEX(Производитель, ROW(K98)) = "", "", INDEX(Производитель, ROW(K98)))</f>
        <v/>
      </c>
      <c r="G100" s="119" t="str" cm="1">
        <f t="array" ref="G100">IF(INDEX(Номинал, ROW(L98)) = "", "", INDEX(Номинал, ROW(L98)))</f>
        <v/>
      </c>
      <c r="H100" s="119" t="str" cm="1">
        <f t="array" ref="H100">IF(INDEX(Тип_УЗО, ROW(M98)) = "", "", INDEX(Тип_УЗО, ROW(M98)))</f>
        <v/>
      </c>
      <c r="I100" s="119" t="str" cm="1">
        <f t="array" ref="I100">IF(INDEX(Ток_утечки_УЗО, ROW(N98)) = "", "", INDEX(Ток_утечки_УЗО, ROW(N98)))</f>
        <v/>
      </c>
      <c r="J100" s="119" t="str" cm="1">
        <f t="array" ref="J100">IF(INDEX(Марка_кабеля, ROW(O98)) = "", "", INDEX(Марка_кабеля, ROW(O98)))</f>
        <v/>
      </c>
      <c r="K100" s="119" t="str" cm="1">
        <f t="array" ref="K100">IF(INDEX(Сечение, ROW(P98)) = "", "", INDEX(Сечение, ROW(P98)))</f>
        <v/>
      </c>
      <c r="L100" s="119" t="str" cm="1">
        <f t="array" ref="L100">IF(INDEX(Длина_кабеля, ROW(Q98)) = "", "", INDEX(Длина_кабеля, ROW(Q98)))</f>
        <v/>
      </c>
      <c r="M100" s="119" t="str" cm="1">
        <f t="array" ref="M100">IF(INDEX(Фаза, ROW(R98)) = "", "", INDEX(Фаза, ROW(R98)))</f>
        <v/>
      </c>
      <c r="N100" s="119" t="str" cm="1">
        <f t="array" ref="N100">IF(INDEX(РЕ, ROW(S98)) = "", "", INDEX(РЕ, ROW(S98)))</f>
        <v/>
      </c>
      <c r="O100" s="119" t="str" cm="1">
        <f t="array" ref="O100">IF(INDEX(Класс, ROW(V98)) = "", "", INDEX(Класс, ROW(V98)))</f>
        <v/>
      </c>
      <c r="P100" s="119" t="str" cm="1">
        <f t="array" ref="P100">IF(INDEX(Установленная_мощность, ROW(X98)) = "", "", INDEX(Установленная_мощность, ROW(X98)))</f>
        <v/>
      </c>
      <c r="Q100" s="119" t="str" cm="1">
        <f t="array" ref="Q100">IF(INDEX(Расчетный_ток, ROW(Y98)) = "", "", INDEX(Расчетный_ток, ROW(Y98)))</f>
        <v/>
      </c>
      <c r="R100" s="119" t="str" cm="1">
        <f t="array" ref="R100">IF(INDEX(Наименование_потребителя, ROW(Z98)) = "", "", INDEX(Наименование_потребителя, ROW(Z98)))</f>
        <v/>
      </c>
      <c r="S100" s="119" t="str" cm="1">
        <f t="array" ref="S100">IF(INDEX(Условное_обозначение, ROW(AA98)) = "", "", INDEX(Условное_обозначение, ROW(AA98)))</f>
        <v/>
      </c>
    </row>
    <row r="101" spans="1:19" x14ac:dyDescent="0.3">
      <c r="A101" s="119" t="str" cm="1">
        <f t="array" ref="A101">IF(INDEX(Вводной_щит, ROW(C99)) = "", "", INDEX(Вводной_щит, ROW(C99)))</f>
        <v/>
      </c>
      <c r="B101" s="119" t="str" cm="1">
        <f t="array" ref="B101">IF(INDEX(Номер, ROW(F99)) = "", "", INDEX(Номер, ROW(F99)))</f>
        <v/>
      </c>
      <c r="C101" s="119" t="str" cm="1">
        <f t="array" ref="C101">IF(INDEX(Номер_по_плану, ROW(H99)) = "", "", INDEX(Номер_по_плану, ROW(H99)))</f>
        <v/>
      </c>
      <c r="D101" s="119" t="str" cm="1">
        <f t="array" ref="D101">IF(INDEX(Тип, ROW(I99)) = "", "", INDEX(Тип, ROW(I99)))</f>
        <v/>
      </c>
      <c r="E101" s="119" t="str" cm="1">
        <f t="array" ref="E101">IF(INDEX(Автомат, ROW(J99)) = "", "", INDEX(Автомат, ROW(J99)))</f>
        <v/>
      </c>
      <c r="F101" s="119" t="str" cm="1">
        <f t="array" ref="F101">IF(INDEX(Производитель, ROW(K99)) = "", "", INDEX(Производитель, ROW(K99)))</f>
        <v/>
      </c>
      <c r="G101" s="119" t="str" cm="1">
        <f t="array" ref="G101">IF(INDEX(Номинал, ROW(L99)) = "", "", INDEX(Номинал, ROW(L99)))</f>
        <v/>
      </c>
      <c r="H101" s="119" t="str" cm="1">
        <f t="array" ref="H101">IF(INDEX(Тип_УЗО, ROW(M99)) = "", "", INDEX(Тип_УЗО, ROW(M99)))</f>
        <v/>
      </c>
      <c r="I101" s="119" t="str" cm="1">
        <f t="array" ref="I101">IF(INDEX(Ток_утечки_УЗО, ROW(N99)) = "", "", INDEX(Ток_утечки_УЗО, ROW(N99)))</f>
        <v/>
      </c>
      <c r="J101" s="119" t="str" cm="1">
        <f t="array" ref="J101">IF(INDEX(Марка_кабеля, ROW(O99)) = "", "", INDEX(Марка_кабеля, ROW(O99)))</f>
        <v/>
      </c>
      <c r="K101" s="119" t="str" cm="1">
        <f t="array" ref="K101">IF(INDEX(Сечение, ROW(P99)) = "", "", INDEX(Сечение, ROW(P99)))</f>
        <v/>
      </c>
      <c r="L101" s="119" t="str" cm="1">
        <f t="array" ref="L101">IF(INDEX(Длина_кабеля, ROW(Q99)) = "", "", INDEX(Длина_кабеля, ROW(Q99)))</f>
        <v/>
      </c>
      <c r="M101" s="119" t="str" cm="1">
        <f t="array" ref="M101">IF(INDEX(Фаза, ROW(R99)) = "", "", INDEX(Фаза, ROW(R99)))</f>
        <v/>
      </c>
      <c r="N101" s="119" t="str" cm="1">
        <f t="array" ref="N101">IF(INDEX(РЕ, ROW(S99)) = "", "", INDEX(РЕ, ROW(S99)))</f>
        <v/>
      </c>
      <c r="O101" s="119" t="str" cm="1">
        <f t="array" ref="O101">IF(INDEX(Класс, ROW(V99)) = "", "", INDEX(Класс, ROW(V99)))</f>
        <v/>
      </c>
      <c r="P101" s="119" t="str" cm="1">
        <f t="array" ref="P101">IF(INDEX(Установленная_мощность, ROW(X99)) = "", "", INDEX(Установленная_мощность, ROW(X99)))</f>
        <v/>
      </c>
      <c r="Q101" s="119" t="str" cm="1">
        <f t="array" ref="Q101">IF(INDEX(Расчетный_ток, ROW(Y99)) = "", "", INDEX(Расчетный_ток, ROW(Y99)))</f>
        <v/>
      </c>
      <c r="R101" s="119" t="str" cm="1">
        <f t="array" ref="R101">IF(INDEX(Наименование_потребителя, ROW(Z99)) = "", "", INDEX(Наименование_потребителя, ROW(Z99)))</f>
        <v/>
      </c>
      <c r="S101" s="119" t="str" cm="1">
        <f t="array" ref="S101">IF(INDEX(Условное_обозначение, ROW(AA99)) = "", "", INDEX(Условное_обозначение, ROW(AA99)))</f>
        <v/>
      </c>
    </row>
    <row r="102" spans="1:19" x14ac:dyDescent="0.3">
      <c r="A102" s="119" t="str" cm="1">
        <f t="array" ref="A102">IF(INDEX(Вводной_щит, ROW(C100)) = "", "", INDEX(Вводной_щит, ROW(C100)))</f>
        <v/>
      </c>
      <c r="B102" s="119" t="str" cm="1">
        <f t="array" ref="B102">IF(INDEX(Номер, ROW(F100)) = "", "", INDEX(Номер, ROW(F100)))</f>
        <v/>
      </c>
      <c r="C102" s="119" t="str" cm="1">
        <f t="array" ref="C102">IF(INDEX(Номер_по_плану, ROW(H100)) = "", "", INDEX(Номер_по_плану, ROW(H100)))</f>
        <v/>
      </c>
      <c r="D102" s="119" t="str" cm="1">
        <f t="array" ref="D102">IF(INDEX(Тип, ROW(I100)) = "", "", INDEX(Тип, ROW(I100)))</f>
        <v/>
      </c>
      <c r="E102" s="119" t="str" cm="1">
        <f t="array" ref="E102">IF(INDEX(Автомат, ROW(J100)) = "", "", INDEX(Автомат, ROW(J100)))</f>
        <v/>
      </c>
      <c r="F102" s="119" t="str" cm="1">
        <f t="array" ref="F102">IF(INDEX(Производитель, ROW(K100)) = "", "", INDEX(Производитель, ROW(K100)))</f>
        <v/>
      </c>
      <c r="G102" s="119" t="str" cm="1">
        <f t="array" ref="G102">IF(INDEX(Номинал, ROW(L100)) = "", "", INDEX(Номинал, ROW(L100)))</f>
        <v/>
      </c>
      <c r="H102" s="119" t="str" cm="1">
        <f t="array" ref="H102">IF(INDEX(Тип_УЗО, ROW(M100)) = "", "", INDEX(Тип_УЗО, ROW(M100)))</f>
        <v/>
      </c>
      <c r="I102" s="119" t="str" cm="1">
        <f t="array" ref="I102">IF(INDEX(Ток_утечки_УЗО, ROW(N100)) = "", "", INDEX(Ток_утечки_УЗО, ROW(N100)))</f>
        <v/>
      </c>
      <c r="J102" s="119" t="str" cm="1">
        <f t="array" ref="J102">IF(INDEX(Марка_кабеля, ROW(O100)) = "", "", INDEX(Марка_кабеля, ROW(O100)))</f>
        <v/>
      </c>
      <c r="K102" s="119" t="str" cm="1">
        <f t="array" ref="K102">IF(INDEX(Сечение, ROW(P100)) = "", "", INDEX(Сечение, ROW(P100)))</f>
        <v/>
      </c>
      <c r="L102" s="119" t="str" cm="1">
        <f t="array" ref="L102">IF(INDEX(Длина_кабеля, ROW(Q100)) = "", "", INDEX(Длина_кабеля, ROW(Q100)))</f>
        <v/>
      </c>
      <c r="M102" s="119" t="str" cm="1">
        <f t="array" ref="M102">IF(INDEX(Фаза, ROW(R100)) = "", "", INDEX(Фаза, ROW(R100)))</f>
        <v/>
      </c>
      <c r="N102" s="119" t="str" cm="1">
        <f t="array" ref="N102">IF(INDEX(РЕ, ROW(S100)) = "", "", INDEX(РЕ, ROW(S100)))</f>
        <v/>
      </c>
      <c r="O102" s="119" t="str" cm="1">
        <f t="array" ref="O102">IF(INDEX(Класс, ROW(V100)) = "", "", INDEX(Класс, ROW(V100)))</f>
        <v/>
      </c>
      <c r="P102" s="119" t="str" cm="1">
        <f t="array" ref="P102">IF(INDEX(Установленная_мощность, ROW(X100)) = "", "", INDEX(Установленная_мощность, ROW(X100)))</f>
        <v/>
      </c>
      <c r="Q102" s="119" t="str" cm="1">
        <f t="array" ref="Q102">IF(INDEX(Расчетный_ток, ROW(Y100)) = "", "", INDEX(Расчетный_ток, ROW(Y100)))</f>
        <v/>
      </c>
      <c r="R102" s="119" t="str" cm="1">
        <f t="array" ref="R102">IF(INDEX(Наименование_потребителя, ROW(Z100)) = "", "", INDEX(Наименование_потребителя, ROW(Z100)))</f>
        <v/>
      </c>
      <c r="S102" s="119" t="str" cm="1">
        <f t="array" ref="S102">IF(INDEX(Условное_обозначение, ROW(AA100)) = "", "", INDEX(Условное_обозначение, ROW(AA100)))</f>
        <v/>
      </c>
    </row>
    <row r="103" spans="1:19" x14ac:dyDescent="0.3">
      <c r="A103" s="119" t="str" cm="1">
        <f t="array" ref="A103">IF(INDEX(Вводной_щит, ROW(C101)) = "", "", INDEX(Вводной_щит, ROW(C101)))</f>
        <v/>
      </c>
      <c r="B103" s="119" t="str" cm="1">
        <f t="array" ref="B103">IF(INDEX(Номер, ROW(F101)) = "", "", INDEX(Номер, ROW(F101)))</f>
        <v/>
      </c>
      <c r="C103" s="119" t="str" cm="1">
        <f t="array" ref="C103">IF(INDEX(Номер_по_плану, ROW(H101)) = "", "", INDEX(Номер_по_плану, ROW(H101)))</f>
        <v/>
      </c>
      <c r="D103" s="119" t="str" cm="1">
        <f t="array" ref="D103">IF(INDEX(Тип, ROW(I101)) = "", "", INDEX(Тип, ROW(I101)))</f>
        <v/>
      </c>
      <c r="E103" s="119" t="str" cm="1">
        <f t="array" ref="E103">IF(INDEX(Автомат, ROW(J101)) = "", "", INDEX(Автомат, ROW(J101)))</f>
        <v/>
      </c>
      <c r="F103" s="119" t="str" cm="1">
        <f t="array" ref="F103">IF(INDEX(Производитель, ROW(K101)) = "", "", INDEX(Производитель, ROW(K101)))</f>
        <v/>
      </c>
      <c r="G103" s="119" t="str" cm="1">
        <f t="array" ref="G103">IF(INDEX(Номинал, ROW(L101)) = "", "", INDEX(Номинал, ROW(L101)))</f>
        <v/>
      </c>
      <c r="H103" s="119" t="str" cm="1">
        <f t="array" ref="H103">IF(INDEX(Тип_УЗО, ROW(M101)) = "", "", INDEX(Тип_УЗО, ROW(M101)))</f>
        <v/>
      </c>
      <c r="I103" s="119" t="str" cm="1">
        <f t="array" ref="I103">IF(INDEX(Ток_утечки_УЗО, ROW(N101)) = "", "", INDEX(Ток_утечки_УЗО, ROW(N101)))</f>
        <v/>
      </c>
      <c r="J103" s="119" t="str" cm="1">
        <f t="array" ref="J103">IF(INDEX(Марка_кабеля, ROW(O101)) = "", "", INDEX(Марка_кабеля, ROW(O101)))</f>
        <v/>
      </c>
      <c r="K103" s="119" t="str" cm="1">
        <f t="array" ref="K103">IF(INDEX(Сечение, ROW(P101)) = "", "", INDEX(Сечение, ROW(P101)))</f>
        <v/>
      </c>
      <c r="L103" s="119" t="str" cm="1">
        <f t="array" ref="L103">IF(INDEX(Длина_кабеля, ROW(Q101)) = "", "", INDEX(Длина_кабеля, ROW(Q101)))</f>
        <v/>
      </c>
      <c r="M103" s="119" t="str" cm="1">
        <f t="array" ref="M103">IF(INDEX(Фаза, ROW(R101)) = "", "", INDEX(Фаза, ROW(R101)))</f>
        <v/>
      </c>
      <c r="N103" s="119" t="str" cm="1">
        <f t="array" ref="N103">IF(INDEX(РЕ, ROW(S101)) = "", "", INDEX(РЕ, ROW(S101)))</f>
        <v/>
      </c>
      <c r="O103" s="119" t="str" cm="1">
        <f t="array" ref="O103">IF(INDEX(Класс, ROW(V101)) = "", "", INDEX(Класс, ROW(V101)))</f>
        <v/>
      </c>
      <c r="P103" s="119" t="str" cm="1">
        <f t="array" ref="P103">IF(INDEX(Установленная_мощность, ROW(X101)) = "", "", INDEX(Установленная_мощность, ROW(X101)))</f>
        <v/>
      </c>
      <c r="Q103" s="119" t="str" cm="1">
        <f t="array" ref="Q103">IF(INDEX(Расчетный_ток, ROW(Y101)) = "", "", INDEX(Расчетный_ток, ROW(Y101)))</f>
        <v/>
      </c>
      <c r="R103" s="119" t="str" cm="1">
        <f t="array" ref="R103">IF(INDEX(Наименование_потребителя, ROW(Z101)) = "", "", INDEX(Наименование_потребителя, ROW(Z101)))</f>
        <v/>
      </c>
      <c r="S103" s="119" t="str" cm="1">
        <f t="array" ref="S103">IF(INDEX(Условное_обозначение, ROW(AA101)) = "", "", INDEX(Условное_обозначение, ROW(AA101)))</f>
        <v/>
      </c>
    </row>
    <row r="104" spans="1:19" x14ac:dyDescent="0.3">
      <c r="A104" s="119" t="str" cm="1">
        <f t="array" ref="A104">IF(INDEX(Вводной_щит, ROW(C102)) = "", "", INDEX(Вводной_щит, ROW(C102)))</f>
        <v/>
      </c>
      <c r="B104" s="119" t="str" cm="1">
        <f t="array" ref="B104">IF(INDEX(Номер, ROW(F102)) = "", "", INDEX(Номер, ROW(F102)))</f>
        <v/>
      </c>
      <c r="C104" s="119" t="str" cm="1">
        <f t="array" ref="C104">IF(INDEX(Номер_по_плану, ROW(H102)) = "", "", INDEX(Номер_по_плану, ROW(H102)))</f>
        <v/>
      </c>
      <c r="D104" s="119" t="str" cm="1">
        <f t="array" ref="D104">IF(INDEX(Тип, ROW(I102)) = "", "", INDEX(Тип, ROW(I102)))</f>
        <v/>
      </c>
      <c r="E104" s="119" t="str" cm="1">
        <f t="array" ref="E104">IF(INDEX(Автомат, ROW(J102)) = "", "", INDEX(Автомат, ROW(J102)))</f>
        <v/>
      </c>
      <c r="F104" s="119" t="str" cm="1">
        <f t="array" ref="F104">IF(INDEX(Производитель, ROW(K102)) = "", "", INDEX(Производитель, ROW(K102)))</f>
        <v/>
      </c>
      <c r="G104" s="119" t="str" cm="1">
        <f t="array" ref="G104">IF(INDEX(Номинал, ROW(L102)) = "", "", INDEX(Номинал, ROW(L102)))</f>
        <v/>
      </c>
      <c r="H104" s="119" t="str" cm="1">
        <f t="array" ref="H104">IF(INDEX(Тип_УЗО, ROW(M102)) = "", "", INDEX(Тип_УЗО, ROW(M102)))</f>
        <v/>
      </c>
      <c r="I104" s="119" t="str" cm="1">
        <f t="array" ref="I104">IF(INDEX(Ток_утечки_УЗО, ROW(N102)) = "", "", INDEX(Ток_утечки_УЗО, ROW(N102)))</f>
        <v/>
      </c>
      <c r="J104" s="119" t="str" cm="1">
        <f t="array" ref="J104">IF(INDEX(Марка_кабеля, ROW(O102)) = "", "", INDEX(Марка_кабеля, ROW(O102)))</f>
        <v/>
      </c>
      <c r="K104" s="119" t="str" cm="1">
        <f t="array" ref="K104">IF(INDEX(Сечение, ROW(P102)) = "", "", INDEX(Сечение, ROW(P102)))</f>
        <v/>
      </c>
      <c r="L104" s="119" t="str" cm="1">
        <f t="array" ref="L104">IF(INDEX(Длина_кабеля, ROW(Q102)) = "", "", INDEX(Длина_кабеля, ROW(Q102)))</f>
        <v/>
      </c>
      <c r="M104" s="119" t="str" cm="1">
        <f t="array" ref="M104">IF(INDEX(Фаза, ROW(R102)) = "", "", INDEX(Фаза, ROW(R102)))</f>
        <v/>
      </c>
      <c r="N104" s="119" t="str" cm="1">
        <f t="array" ref="N104">IF(INDEX(РЕ, ROW(S102)) = "", "", INDEX(РЕ, ROW(S102)))</f>
        <v/>
      </c>
      <c r="O104" s="119" t="str" cm="1">
        <f t="array" ref="O104">IF(INDEX(Класс, ROW(V102)) = "", "", INDEX(Класс, ROW(V102)))</f>
        <v/>
      </c>
      <c r="P104" s="119" t="str" cm="1">
        <f t="array" ref="P104">IF(INDEX(Установленная_мощность, ROW(X102)) = "", "", INDEX(Установленная_мощность, ROW(X102)))</f>
        <v/>
      </c>
      <c r="Q104" s="119" t="str" cm="1">
        <f t="array" ref="Q104">IF(INDEX(Расчетный_ток, ROW(Y102)) = "", "", INDEX(Расчетный_ток, ROW(Y102)))</f>
        <v/>
      </c>
      <c r="R104" s="119" t="str" cm="1">
        <f t="array" ref="R104">IF(INDEX(Наименование_потребителя, ROW(Z102)) = "", "", INDEX(Наименование_потребителя, ROW(Z102)))</f>
        <v/>
      </c>
      <c r="S104" s="119" t="str" cm="1">
        <f t="array" ref="S104">IF(INDEX(Условное_обозначение, ROW(AA102)) = "", "", INDEX(Условное_обозначение, ROW(AA102)))</f>
        <v/>
      </c>
    </row>
    <row r="105" spans="1:19" x14ac:dyDescent="0.3">
      <c r="A105" s="119" t="str" cm="1">
        <f t="array" ref="A105">IF(INDEX(Вводной_щит, ROW(C103)) = "", "", INDEX(Вводной_щит, ROW(C103)))</f>
        <v/>
      </c>
      <c r="B105" s="119" t="str" cm="1">
        <f t="array" ref="B105">IF(INDEX(Номер, ROW(F103)) = "", "", INDEX(Номер, ROW(F103)))</f>
        <v/>
      </c>
      <c r="C105" s="119" t="str" cm="1">
        <f t="array" ref="C105">IF(INDEX(Номер_по_плану, ROW(H103)) = "", "", INDEX(Номер_по_плану, ROW(H103)))</f>
        <v/>
      </c>
      <c r="D105" s="119" t="str" cm="1">
        <f t="array" ref="D105">IF(INDEX(Тип, ROW(I103)) = "", "", INDEX(Тип, ROW(I103)))</f>
        <v/>
      </c>
      <c r="E105" s="119" t="str" cm="1">
        <f t="array" ref="E105">IF(INDEX(Автомат, ROW(J103)) = "", "", INDEX(Автомат, ROW(J103)))</f>
        <v/>
      </c>
      <c r="F105" s="119" t="str" cm="1">
        <f t="array" ref="F105">IF(INDEX(Производитель, ROW(K103)) = "", "", INDEX(Производитель, ROW(K103)))</f>
        <v/>
      </c>
      <c r="G105" s="119" t="str" cm="1">
        <f t="array" ref="G105">IF(INDEX(Номинал, ROW(L103)) = "", "", INDEX(Номинал, ROW(L103)))</f>
        <v/>
      </c>
      <c r="H105" s="119" t="str" cm="1">
        <f t="array" ref="H105">IF(INDEX(Тип_УЗО, ROW(M103)) = "", "", INDEX(Тип_УЗО, ROW(M103)))</f>
        <v/>
      </c>
      <c r="I105" s="119" t="str" cm="1">
        <f t="array" ref="I105">IF(INDEX(Ток_утечки_УЗО, ROW(N103)) = "", "", INDEX(Ток_утечки_УЗО, ROW(N103)))</f>
        <v/>
      </c>
      <c r="J105" s="119" t="str" cm="1">
        <f t="array" ref="J105">IF(INDEX(Марка_кабеля, ROW(O103)) = "", "", INDEX(Марка_кабеля, ROW(O103)))</f>
        <v/>
      </c>
      <c r="K105" s="119" t="str" cm="1">
        <f t="array" ref="K105">IF(INDEX(Сечение, ROW(P103)) = "", "", INDEX(Сечение, ROW(P103)))</f>
        <v/>
      </c>
      <c r="L105" s="119" t="str" cm="1">
        <f t="array" ref="L105">IF(INDEX(Длина_кабеля, ROW(Q103)) = "", "", INDEX(Длина_кабеля, ROW(Q103)))</f>
        <v/>
      </c>
      <c r="M105" s="119" t="str" cm="1">
        <f t="array" ref="M105">IF(INDEX(Фаза, ROW(R103)) = "", "", INDEX(Фаза, ROW(R103)))</f>
        <v/>
      </c>
      <c r="N105" s="119" t="str" cm="1">
        <f t="array" ref="N105">IF(INDEX(РЕ, ROW(S103)) = "", "", INDEX(РЕ, ROW(S103)))</f>
        <v/>
      </c>
      <c r="O105" s="119" t="str" cm="1">
        <f t="array" ref="O105">IF(INDEX(Класс, ROW(V103)) = "", "", INDEX(Класс, ROW(V103)))</f>
        <v/>
      </c>
      <c r="P105" s="119" t="str" cm="1">
        <f t="array" ref="P105">IF(INDEX(Установленная_мощность, ROW(X103)) = "", "", INDEX(Установленная_мощность, ROW(X103)))</f>
        <v/>
      </c>
      <c r="Q105" s="119" t="str" cm="1">
        <f t="array" ref="Q105">IF(INDEX(Расчетный_ток, ROW(Y103)) = "", "", INDEX(Расчетный_ток, ROW(Y103)))</f>
        <v/>
      </c>
      <c r="R105" s="119" t="str" cm="1">
        <f t="array" ref="R105">IF(INDEX(Наименование_потребителя, ROW(Z103)) = "", "", INDEX(Наименование_потребителя, ROW(Z103)))</f>
        <v/>
      </c>
      <c r="S105" s="119" t="str" cm="1">
        <f t="array" ref="S105">IF(INDEX(Условное_обозначение, ROW(AA103)) = "", "", INDEX(Условное_обозначение, ROW(AA103)))</f>
        <v/>
      </c>
    </row>
    <row r="106" spans="1:19" x14ac:dyDescent="0.3">
      <c r="A106" s="119" t="str" cm="1">
        <f t="array" ref="A106">IF(INDEX(Вводной_щит, ROW(C104)) = "", "", INDEX(Вводной_щит, ROW(C104)))</f>
        <v/>
      </c>
      <c r="B106" s="119" t="str" cm="1">
        <f t="array" ref="B106">IF(INDEX(Номер, ROW(F104)) = "", "", INDEX(Номер, ROW(F104)))</f>
        <v/>
      </c>
      <c r="C106" s="119" t="str" cm="1">
        <f t="array" ref="C106">IF(INDEX(Номер_по_плану, ROW(H104)) = "", "", INDEX(Номер_по_плану, ROW(H104)))</f>
        <v/>
      </c>
      <c r="D106" s="119" t="str" cm="1">
        <f t="array" ref="D106">IF(INDEX(Тип, ROW(I104)) = "", "", INDEX(Тип, ROW(I104)))</f>
        <v/>
      </c>
      <c r="E106" s="119" t="str" cm="1">
        <f t="array" ref="E106">IF(INDEX(Автомат, ROW(J104)) = "", "", INDEX(Автомат, ROW(J104)))</f>
        <v/>
      </c>
      <c r="F106" s="119" t="str" cm="1">
        <f t="array" ref="F106">IF(INDEX(Производитель, ROW(K104)) = "", "", INDEX(Производитель, ROW(K104)))</f>
        <v/>
      </c>
      <c r="G106" s="119" t="str" cm="1">
        <f t="array" ref="G106">IF(INDEX(Номинал, ROW(L104)) = "", "", INDEX(Номинал, ROW(L104)))</f>
        <v/>
      </c>
      <c r="H106" s="119" t="str" cm="1">
        <f t="array" ref="H106">IF(INDEX(Тип_УЗО, ROW(M104)) = "", "", INDEX(Тип_УЗО, ROW(M104)))</f>
        <v/>
      </c>
      <c r="I106" s="119" t="str" cm="1">
        <f t="array" ref="I106">IF(INDEX(Ток_утечки_УЗО, ROW(N104)) = "", "", INDEX(Ток_утечки_УЗО, ROW(N104)))</f>
        <v/>
      </c>
      <c r="J106" s="119" t="str" cm="1">
        <f t="array" ref="J106">IF(INDEX(Марка_кабеля, ROW(O104)) = "", "", INDEX(Марка_кабеля, ROW(O104)))</f>
        <v/>
      </c>
      <c r="K106" s="119" t="str" cm="1">
        <f t="array" ref="K106">IF(INDEX(Сечение, ROW(P104)) = "", "", INDEX(Сечение, ROW(P104)))</f>
        <v/>
      </c>
      <c r="L106" s="119" t="str" cm="1">
        <f t="array" ref="L106">IF(INDEX(Длина_кабеля, ROW(Q104)) = "", "", INDEX(Длина_кабеля, ROW(Q104)))</f>
        <v/>
      </c>
      <c r="M106" s="119" t="str" cm="1">
        <f t="array" ref="M106">IF(INDEX(Фаза, ROW(R104)) = "", "", INDEX(Фаза, ROW(R104)))</f>
        <v/>
      </c>
      <c r="N106" s="119" t="str" cm="1">
        <f t="array" ref="N106">IF(INDEX(РЕ, ROW(S104)) = "", "", INDEX(РЕ, ROW(S104)))</f>
        <v/>
      </c>
      <c r="O106" s="119" t="str" cm="1">
        <f t="array" ref="O106">IF(INDEX(Класс, ROW(V104)) = "", "", INDEX(Класс, ROW(V104)))</f>
        <v/>
      </c>
      <c r="P106" s="119" t="str" cm="1">
        <f t="array" ref="P106">IF(INDEX(Установленная_мощность, ROW(X104)) = "", "", INDEX(Установленная_мощность, ROW(X104)))</f>
        <v/>
      </c>
      <c r="Q106" s="119" t="str" cm="1">
        <f t="array" ref="Q106">IF(INDEX(Расчетный_ток, ROW(Y104)) = "", "", INDEX(Расчетный_ток, ROW(Y104)))</f>
        <v/>
      </c>
      <c r="R106" s="119" t="str" cm="1">
        <f t="array" ref="R106">IF(INDEX(Наименование_потребителя, ROW(Z104)) = "", "", INDEX(Наименование_потребителя, ROW(Z104)))</f>
        <v/>
      </c>
      <c r="S106" s="119" t="str" cm="1">
        <f t="array" ref="S106">IF(INDEX(Условное_обозначение, ROW(AA104)) = "", "", INDEX(Условное_обозначение, ROW(AA104)))</f>
        <v/>
      </c>
    </row>
    <row r="107" spans="1:19" x14ac:dyDescent="0.3">
      <c r="A107" s="119" t="str" cm="1">
        <f t="array" ref="A107">IF(INDEX(Вводной_щит, ROW(C105)) = "", "", INDEX(Вводной_щит, ROW(C105)))</f>
        <v/>
      </c>
      <c r="B107" s="119" t="str" cm="1">
        <f t="array" ref="B107">IF(INDEX(Номер, ROW(F105)) = "", "", INDEX(Номер, ROW(F105)))</f>
        <v/>
      </c>
      <c r="C107" s="119" t="str" cm="1">
        <f t="array" ref="C107">IF(INDEX(Номер_по_плану, ROW(H105)) = "", "", INDEX(Номер_по_плану, ROW(H105)))</f>
        <v/>
      </c>
      <c r="D107" s="119" t="str" cm="1">
        <f t="array" ref="D107">IF(INDEX(Тип, ROW(I105)) = "", "", INDEX(Тип, ROW(I105)))</f>
        <v/>
      </c>
      <c r="E107" s="119" t="str" cm="1">
        <f t="array" ref="E107">IF(INDEX(Автомат, ROW(J105)) = "", "", INDEX(Автомат, ROW(J105)))</f>
        <v/>
      </c>
      <c r="F107" s="119" t="str" cm="1">
        <f t="array" ref="F107">IF(INDEX(Производитель, ROW(K105)) = "", "", INDEX(Производитель, ROW(K105)))</f>
        <v/>
      </c>
      <c r="G107" s="119" t="str" cm="1">
        <f t="array" ref="G107">IF(INDEX(Номинал, ROW(L105)) = "", "", INDEX(Номинал, ROW(L105)))</f>
        <v/>
      </c>
      <c r="H107" s="119" t="str" cm="1">
        <f t="array" ref="H107">IF(INDEX(Тип_УЗО, ROW(M105)) = "", "", INDEX(Тип_УЗО, ROW(M105)))</f>
        <v/>
      </c>
      <c r="I107" s="119" t="str" cm="1">
        <f t="array" ref="I107">IF(INDEX(Ток_утечки_УЗО, ROW(N105)) = "", "", INDEX(Ток_утечки_УЗО, ROW(N105)))</f>
        <v/>
      </c>
      <c r="J107" s="119" t="str" cm="1">
        <f t="array" ref="J107">IF(INDEX(Марка_кабеля, ROW(O105)) = "", "", INDEX(Марка_кабеля, ROW(O105)))</f>
        <v/>
      </c>
      <c r="K107" s="119" t="str" cm="1">
        <f t="array" ref="K107">IF(INDEX(Сечение, ROW(P105)) = "", "", INDEX(Сечение, ROW(P105)))</f>
        <v/>
      </c>
      <c r="L107" s="119" t="str" cm="1">
        <f t="array" ref="L107">IF(INDEX(Длина_кабеля, ROW(Q105)) = "", "", INDEX(Длина_кабеля, ROW(Q105)))</f>
        <v/>
      </c>
      <c r="M107" s="119" t="str" cm="1">
        <f t="array" ref="M107">IF(INDEX(Фаза, ROW(R105)) = "", "", INDEX(Фаза, ROW(R105)))</f>
        <v/>
      </c>
      <c r="N107" s="119" t="str" cm="1">
        <f t="array" ref="N107">IF(INDEX(РЕ, ROW(S105)) = "", "", INDEX(РЕ, ROW(S105)))</f>
        <v/>
      </c>
      <c r="O107" s="119" t="str" cm="1">
        <f t="array" ref="O107">IF(INDEX(Класс, ROW(V105)) = "", "", INDEX(Класс, ROW(V105)))</f>
        <v/>
      </c>
      <c r="P107" s="119" t="str" cm="1">
        <f t="array" ref="P107">IF(INDEX(Установленная_мощность, ROW(X105)) = "", "", INDEX(Установленная_мощность, ROW(X105)))</f>
        <v/>
      </c>
      <c r="Q107" s="119" t="str" cm="1">
        <f t="array" ref="Q107">IF(INDEX(Расчетный_ток, ROW(Y105)) = "", "", INDEX(Расчетный_ток, ROW(Y105)))</f>
        <v/>
      </c>
      <c r="R107" s="119" t="str" cm="1">
        <f t="array" ref="R107">IF(INDEX(Наименование_потребителя, ROW(Z105)) = "", "", INDEX(Наименование_потребителя, ROW(Z105)))</f>
        <v/>
      </c>
      <c r="S107" s="119" t="str" cm="1">
        <f t="array" ref="S107">IF(INDEX(Условное_обозначение, ROW(AA105)) = "", "", INDEX(Условное_обозначение, ROW(AA105)))</f>
        <v/>
      </c>
    </row>
    <row r="108" spans="1:19" x14ac:dyDescent="0.3">
      <c r="A108" s="119" t="str" cm="1">
        <f t="array" ref="A108">IF(INDEX(Вводной_щит, ROW(C106)) = "", "", INDEX(Вводной_щит, ROW(C106)))</f>
        <v/>
      </c>
      <c r="B108" s="119" t="str" cm="1">
        <f t="array" ref="B108">IF(INDEX(Номер, ROW(F106)) = "", "", INDEX(Номер, ROW(F106)))</f>
        <v/>
      </c>
      <c r="C108" s="119" t="str" cm="1">
        <f t="array" ref="C108">IF(INDEX(Номер_по_плану, ROW(H106)) = "", "", INDEX(Номер_по_плану, ROW(H106)))</f>
        <v/>
      </c>
      <c r="D108" s="119" t="str" cm="1">
        <f t="array" ref="D108">IF(INDEX(Тип, ROW(I106)) = "", "", INDEX(Тип, ROW(I106)))</f>
        <v/>
      </c>
      <c r="E108" s="119" t="str" cm="1">
        <f t="array" ref="E108">IF(INDEX(Автомат, ROW(J106)) = "", "", INDEX(Автомат, ROW(J106)))</f>
        <v/>
      </c>
      <c r="F108" s="119" t="str" cm="1">
        <f t="array" ref="F108">IF(INDEX(Производитель, ROW(K106)) = "", "", INDEX(Производитель, ROW(K106)))</f>
        <v/>
      </c>
      <c r="G108" s="119" t="str" cm="1">
        <f t="array" ref="G108">IF(INDEX(Номинал, ROW(L106)) = "", "", INDEX(Номинал, ROW(L106)))</f>
        <v/>
      </c>
      <c r="H108" s="119" t="str" cm="1">
        <f t="array" ref="H108">IF(INDEX(Тип_УЗО, ROW(M106)) = "", "", INDEX(Тип_УЗО, ROW(M106)))</f>
        <v/>
      </c>
      <c r="I108" s="119" t="str" cm="1">
        <f t="array" ref="I108">IF(INDEX(Ток_утечки_УЗО, ROW(N106)) = "", "", INDEX(Ток_утечки_УЗО, ROW(N106)))</f>
        <v/>
      </c>
      <c r="J108" s="119" t="str" cm="1">
        <f t="array" ref="J108">IF(INDEX(Марка_кабеля, ROW(O106)) = "", "", INDEX(Марка_кабеля, ROW(O106)))</f>
        <v/>
      </c>
      <c r="K108" s="119" t="str" cm="1">
        <f t="array" ref="K108">IF(INDEX(Сечение, ROW(P106)) = "", "", INDEX(Сечение, ROW(P106)))</f>
        <v/>
      </c>
      <c r="L108" s="119" t="str" cm="1">
        <f t="array" ref="L108">IF(INDEX(Длина_кабеля, ROW(Q106)) = "", "", INDEX(Длина_кабеля, ROW(Q106)))</f>
        <v/>
      </c>
      <c r="M108" s="119" t="str" cm="1">
        <f t="array" ref="M108">IF(INDEX(Фаза, ROW(R106)) = "", "", INDEX(Фаза, ROW(R106)))</f>
        <v/>
      </c>
      <c r="N108" s="119" t="str" cm="1">
        <f t="array" ref="N108">IF(INDEX(РЕ, ROW(S106)) = "", "", INDEX(РЕ, ROW(S106)))</f>
        <v/>
      </c>
      <c r="O108" s="119" t="str" cm="1">
        <f t="array" ref="O108">IF(INDEX(Класс, ROW(V106)) = "", "", INDEX(Класс, ROW(V106)))</f>
        <v/>
      </c>
      <c r="P108" s="119" t="str" cm="1">
        <f t="array" ref="P108">IF(INDEX(Установленная_мощность, ROW(X106)) = "", "", INDEX(Установленная_мощность, ROW(X106)))</f>
        <v/>
      </c>
      <c r="Q108" s="119" t="str" cm="1">
        <f t="array" ref="Q108">IF(INDEX(Расчетный_ток, ROW(Y106)) = "", "", INDEX(Расчетный_ток, ROW(Y106)))</f>
        <v/>
      </c>
      <c r="R108" s="119" t="str" cm="1">
        <f t="array" ref="R108">IF(INDEX(Наименование_потребителя, ROW(Z106)) = "", "", INDEX(Наименование_потребителя, ROW(Z106)))</f>
        <v/>
      </c>
      <c r="S108" s="119" t="str" cm="1">
        <f t="array" ref="S108">IF(INDEX(Условное_обозначение, ROW(AA106)) = "", "", INDEX(Условное_обозначение, ROW(AA106)))</f>
        <v/>
      </c>
    </row>
    <row r="109" spans="1:19" x14ac:dyDescent="0.3">
      <c r="A109" s="119" t="str" cm="1">
        <f t="array" ref="A109">IF(INDEX(Вводной_щит, ROW(C107)) = "", "", INDEX(Вводной_щит, ROW(C107)))</f>
        <v/>
      </c>
      <c r="B109" s="119" t="str" cm="1">
        <f t="array" ref="B109">IF(INDEX(Номер, ROW(F107)) = "", "", INDEX(Номер, ROW(F107)))</f>
        <v/>
      </c>
      <c r="C109" s="119" t="str" cm="1">
        <f t="array" ref="C109">IF(INDEX(Номер_по_плану, ROW(H107)) = "", "", INDEX(Номер_по_плану, ROW(H107)))</f>
        <v/>
      </c>
      <c r="D109" s="119" t="str" cm="1">
        <f t="array" ref="D109">IF(INDEX(Тип, ROW(I107)) = "", "", INDEX(Тип, ROW(I107)))</f>
        <v/>
      </c>
      <c r="E109" s="119" t="str" cm="1">
        <f t="array" ref="E109">IF(INDEX(Автомат, ROW(J107)) = "", "", INDEX(Автомат, ROW(J107)))</f>
        <v/>
      </c>
      <c r="F109" s="119" t="str" cm="1">
        <f t="array" ref="F109">IF(INDEX(Производитель, ROW(K107)) = "", "", INDEX(Производитель, ROW(K107)))</f>
        <v/>
      </c>
      <c r="G109" s="119" t="str" cm="1">
        <f t="array" ref="G109">IF(INDEX(Номинал, ROW(L107)) = "", "", INDEX(Номинал, ROW(L107)))</f>
        <v/>
      </c>
      <c r="H109" s="119" t="str" cm="1">
        <f t="array" ref="H109">IF(INDEX(Тип_УЗО, ROW(M107)) = "", "", INDEX(Тип_УЗО, ROW(M107)))</f>
        <v/>
      </c>
      <c r="I109" s="119" t="str" cm="1">
        <f t="array" ref="I109">IF(INDEX(Ток_утечки_УЗО, ROW(N107)) = "", "", INDEX(Ток_утечки_УЗО, ROW(N107)))</f>
        <v/>
      </c>
      <c r="J109" s="119" t="str" cm="1">
        <f t="array" ref="J109">IF(INDEX(Марка_кабеля, ROW(O107)) = "", "", INDEX(Марка_кабеля, ROW(O107)))</f>
        <v/>
      </c>
      <c r="K109" s="119" t="str" cm="1">
        <f t="array" ref="K109">IF(INDEX(Сечение, ROW(P107)) = "", "", INDEX(Сечение, ROW(P107)))</f>
        <v/>
      </c>
      <c r="L109" s="119" t="str" cm="1">
        <f t="array" ref="L109">IF(INDEX(Длина_кабеля, ROW(Q107)) = "", "", INDEX(Длина_кабеля, ROW(Q107)))</f>
        <v/>
      </c>
      <c r="M109" s="119" t="str" cm="1">
        <f t="array" ref="M109">IF(INDEX(Фаза, ROW(R107)) = "", "", INDEX(Фаза, ROW(R107)))</f>
        <v/>
      </c>
      <c r="N109" s="119" t="str" cm="1">
        <f t="array" ref="N109">IF(INDEX(РЕ, ROW(S107)) = "", "", INDEX(РЕ, ROW(S107)))</f>
        <v/>
      </c>
      <c r="O109" s="119" t="str" cm="1">
        <f t="array" ref="O109">IF(INDEX(Класс, ROW(V107)) = "", "", INDEX(Класс, ROW(V107)))</f>
        <v/>
      </c>
      <c r="P109" s="119" t="str" cm="1">
        <f t="array" ref="P109">IF(INDEX(Установленная_мощность, ROW(X107)) = "", "", INDEX(Установленная_мощность, ROW(X107)))</f>
        <v/>
      </c>
      <c r="Q109" s="119" t="str" cm="1">
        <f t="array" ref="Q109">IF(INDEX(Расчетный_ток, ROW(Y107)) = "", "", INDEX(Расчетный_ток, ROW(Y107)))</f>
        <v/>
      </c>
      <c r="R109" s="119" t="str" cm="1">
        <f t="array" ref="R109">IF(INDEX(Наименование_потребителя, ROW(Z107)) = "", "", INDEX(Наименование_потребителя, ROW(Z107)))</f>
        <v/>
      </c>
      <c r="S109" s="119" t="str" cm="1">
        <f t="array" ref="S109">IF(INDEX(Условное_обозначение, ROW(AA107)) = "", "", INDEX(Условное_обозначение, ROW(AA107)))</f>
        <v/>
      </c>
    </row>
    <row r="110" spans="1:19" x14ac:dyDescent="0.3">
      <c r="A110" s="119" t="str" cm="1">
        <f t="array" ref="A110">IF(INDEX(Вводной_щит, ROW(C108)) = "", "", INDEX(Вводной_щит, ROW(C108)))</f>
        <v/>
      </c>
      <c r="B110" s="119" t="str" cm="1">
        <f t="array" ref="B110">IF(INDEX(Номер, ROW(F108)) = "", "", INDEX(Номер, ROW(F108)))</f>
        <v/>
      </c>
      <c r="C110" s="119" t="str" cm="1">
        <f t="array" ref="C110">IF(INDEX(Номер_по_плану, ROW(H108)) = "", "", INDEX(Номер_по_плану, ROW(H108)))</f>
        <v/>
      </c>
      <c r="D110" s="119" t="str" cm="1">
        <f t="array" ref="D110">IF(INDEX(Тип, ROW(I108)) = "", "", INDEX(Тип, ROW(I108)))</f>
        <v/>
      </c>
      <c r="E110" s="119" t="str" cm="1">
        <f t="array" ref="E110">IF(INDEX(Автомат, ROW(J108)) = "", "", INDEX(Автомат, ROW(J108)))</f>
        <v/>
      </c>
      <c r="F110" s="119" t="str" cm="1">
        <f t="array" ref="F110">IF(INDEX(Производитель, ROW(K108)) = "", "", INDEX(Производитель, ROW(K108)))</f>
        <v/>
      </c>
      <c r="G110" s="119" t="str" cm="1">
        <f t="array" ref="G110">IF(INDEX(Номинал, ROW(L108)) = "", "", INDEX(Номинал, ROW(L108)))</f>
        <v/>
      </c>
      <c r="H110" s="119" t="str" cm="1">
        <f t="array" ref="H110">IF(INDEX(Тип_УЗО, ROW(M108)) = "", "", INDEX(Тип_УЗО, ROW(M108)))</f>
        <v/>
      </c>
      <c r="I110" s="119" t="str" cm="1">
        <f t="array" ref="I110">IF(INDEX(Ток_утечки_УЗО, ROW(N108)) = "", "", INDEX(Ток_утечки_УЗО, ROW(N108)))</f>
        <v/>
      </c>
      <c r="J110" s="119" t="str" cm="1">
        <f t="array" ref="J110">IF(INDEX(Марка_кабеля, ROW(O108)) = "", "", INDEX(Марка_кабеля, ROW(O108)))</f>
        <v/>
      </c>
      <c r="K110" s="119" t="str" cm="1">
        <f t="array" ref="K110">IF(INDEX(Сечение, ROW(P108)) = "", "", INDEX(Сечение, ROW(P108)))</f>
        <v/>
      </c>
      <c r="L110" s="119" t="str" cm="1">
        <f t="array" ref="L110">IF(INDEX(Длина_кабеля, ROW(Q108)) = "", "", INDEX(Длина_кабеля, ROW(Q108)))</f>
        <v/>
      </c>
      <c r="M110" s="119" t="str" cm="1">
        <f t="array" ref="M110">IF(INDEX(Фаза, ROW(R108)) = "", "", INDEX(Фаза, ROW(R108)))</f>
        <v/>
      </c>
      <c r="N110" s="119" t="str" cm="1">
        <f t="array" ref="N110">IF(INDEX(РЕ, ROW(S108)) = "", "", INDEX(РЕ, ROW(S108)))</f>
        <v/>
      </c>
      <c r="O110" s="119" t="str" cm="1">
        <f t="array" ref="O110">IF(INDEX(Класс, ROW(V108)) = "", "", INDEX(Класс, ROW(V108)))</f>
        <v/>
      </c>
      <c r="P110" s="119" t="str" cm="1">
        <f t="array" ref="P110">IF(INDEX(Установленная_мощность, ROW(X108)) = "", "", INDEX(Установленная_мощность, ROW(X108)))</f>
        <v/>
      </c>
      <c r="Q110" s="119" t="str" cm="1">
        <f t="array" ref="Q110">IF(INDEX(Расчетный_ток, ROW(Y108)) = "", "", INDEX(Расчетный_ток, ROW(Y108)))</f>
        <v/>
      </c>
      <c r="R110" s="119" t="str" cm="1">
        <f t="array" ref="R110">IF(INDEX(Наименование_потребителя, ROW(Z108)) = "", "", INDEX(Наименование_потребителя, ROW(Z108)))</f>
        <v/>
      </c>
      <c r="S110" s="119" t="str" cm="1">
        <f t="array" ref="S110">IF(INDEX(Условное_обозначение, ROW(AA108)) = "", "", INDEX(Условное_обозначение, ROW(AA108)))</f>
        <v/>
      </c>
    </row>
    <row r="111" spans="1:19" x14ac:dyDescent="0.3">
      <c r="A111" s="119" t="str" cm="1">
        <f t="array" ref="A111">IF(INDEX(Вводной_щит, ROW(C109)) = "", "", INDEX(Вводной_щит, ROW(C109)))</f>
        <v/>
      </c>
      <c r="B111" s="119" t="str" cm="1">
        <f t="array" ref="B111">IF(INDEX(Номер, ROW(F109)) = "", "", INDEX(Номер, ROW(F109)))</f>
        <v/>
      </c>
      <c r="C111" s="119" t="str" cm="1">
        <f t="array" ref="C111">IF(INDEX(Номер_по_плану, ROW(H109)) = "", "", INDEX(Номер_по_плану, ROW(H109)))</f>
        <v/>
      </c>
      <c r="D111" s="119" t="str" cm="1">
        <f t="array" ref="D111">IF(INDEX(Тип, ROW(I109)) = "", "", INDEX(Тип, ROW(I109)))</f>
        <v/>
      </c>
      <c r="E111" s="119" t="str" cm="1">
        <f t="array" ref="E111">IF(INDEX(Автомат, ROW(J109)) = "", "", INDEX(Автомат, ROW(J109)))</f>
        <v/>
      </c>
      <c r="F111" s="119" t="str" cm="1">
        <f t="array" ref="F111">IF(INDEX(Производитель, ROW(K109)) = "", "", INDEX(Производитель, ROW(K109)))</f>
        <v/>
      </c>
      <c r="G111" s="119" t="str" cm="1">
        <f t="array" ref="G111">IF(INDEX(Номинал, ROW(L109)) = "", "", INDEX(Номинал, ROW(L109)))</f>
        <v/>
      </c>
      <c r="H111" s="119" t="str" cm="1">
        <f t="array" ref="H111">IF(INDEX(Тип_УЗО, ROW(M109)) = "", "", INDEX(Тип_УЗО, ROW(M109)))</f>
        <v/>
      </c>
      <c r="I111" s="119" t="str" cm="1">
        <f t="array" ref="I111">IF(INDEX(Ток_утечки_УЗО, ROW(N109)) = "", "", INDEX(Ток_утечки_УЗО, ROW(N109)))</f>
        <v/>
      </c>
      <c r="J111" s="119" t="str" cm="1">
        <f t="array" ref="J111">IF(INDEX(Марка_кабеля, ROW(O109)) = "", "", INDEX(Марка_кабеля, ROW(O109)))</f>
        <v/>
      </c>
      <c r="K111" s="119" t="str" cm="1">
        <f t="array" ref="K111">IF(INDEX(Сечение, ROW(P109)) = "", "", INDEX(Сечение, ROW(P109)))</f>
        <v/>
      </c>
      <c r="L111" s="119" t="str" cm="1">
        <f t="array" ref="L111">IF(INDEX(Длина_кабеля, ROW(Q109)) = "", "", INDEX(Длина_кабеля, ROW(Q109)))</f>
        <v/>
      </c>
      <c r="M111" s="119" t="str" cm="1">
        <f t="array" ref="M111">IF(INDEX(Фаза, ROW(R109)) = "", "", INDEX(Фаза, ROW(R109)))</f>
        <v/>
      </c>
      <c r="N111" s="119" t="str" cm="1">
        <f t="array" ref="N111">IF(INDEX(РЕ, ROW(S109)) = "", "", INDEX(РЕ, ROW(S109)))</f>
        <v/>
      </c>
      <c r="O111" s="119" t="str" cm="1">
        <f t="array" ref="O111">IF(INDEX(Класс, ROW(V109)) = "", "", INDEX(Класс, ROW(V109)))</f>
        <v/>
      </c>
      <c r="P111" s="119" t="str" cm="1">
        <f t="array" ref="P111">IF(INDEX(Установленная_мощность, ROW(X109)) = "", "", INDEX(Установленная_мощность, ROW(X109)))</f>
        <v/>
      </c>
      <c r="Q111" s="119" t="str" cm="1">
        <f t="array" ref="Q111">IF(INDEX(Расчетный_ток, ROW(Y109)) = "", "", INDEX(Расчетный_ток, ROW(Y109)))</f>
        <v/>
      </c>
      <c r="R111" s="119" t="str" cm="1">
        <f t="array" ref="R111">IF(INDEX(Наименование_потребителя, ROW(Z109)) = "", "", INDEX(Наименование_потребителя, ROW(Z109)))</f>
        <v/>
      </c>
      <c r="S111" s="119" t="str" cm="1">
        <f t="array" ref="S111">IF(INDEX(Условное_обозначение, ROW(AA109)) = "", "", INDEX(Условное_обозначение, ROW(AA109)))</f>
        <v/>
      </c>
    </row>
    <row r="112" spans="1:19" x14ac:dyDescent="0.3">
      <c r="A112" s="119" t="str" cm="1">
        <f t="array" ref="A112">IF(INDEX(Вводной_щит, ROW(C110)) = "", "", INDEX(Вводной_щит, ROW(C110)))</f>
        <v/>
      </c>
      <c r="B112" s="119" t="str" cm="1">
        <f t="array" ref="B112">IF(INDEX(Номер, ROW(F110)) = "", "", INDEX(Номер, ROW(F110)))</f>
        <v/>
      </c>
      <c r="C112" s="119" t="str" cm="1">
        <f t="array" ref="C112">IF(INDEX(Номер_по_плану, ROW(H110)) = "", "", INDEX(Номер_по_плану, ROW(H110)))</f>
        <v/>
      </c>
      <c r="D112" s="119" t="str" cm="1">
        <f t="array" ref="D112">IF(INDEX(Тип, ROW(I110)) = "", "", INDEX(Тип, ROW(I110)))</f>
        <v/>
      </c>
      <c r="E112" s="119" t="str" cm="1">
        <f t="array" ref="E112">IF(INDEX(Автомат, ROW(J110)) = "", "", INDEX(Автомат, ROW(J110)))</f>
        <v/>
      </c>
      <c r="F112" s="119" t="str" cm="1">
        <f t="array" ref="F112">IF(INDEX(Производитель, ROW(K110)) = "", "", INDEX(Производитель, ROW(K110)))</f>
        <v/>
      </c>
      <c r="G112" s="119" t="str" cm="1">
        <f t="array" ref="G112">IF(INDEX(Номинал, ROW(L110)) = "", "", INDEX(Номинал, ROW(L110)))</f>
        <v/>
      </c>
      <c r="H112" s="119" t="str" cm="1">
        <f t="array" ref="H112">IF(INDEX(Тип_УЗО, ROW(M110)) = "", "", INDEX(Тип_УЗО, ROW(M110)))</f>
        <v/>
      </c>
      <c r="I112" s="119" t="str" cm="1">
        <f t="array" ref="I112">IF(INDEX(Ток_утечки_УЗО, ROW(N110)) = "", "", INDEX(Ток_утечки_УЗО, ROW(N110)))</f>
        <v/>
      </c>
      <c r="J112" s="119" t="str" cm="1">
        <f t="array" ref="J112">IF(INDEX(Марка_кабеля, ROW(O110)) = "", "", INDEX(Марка_кабеля, ROW(O110)))</f>
        <v/>
      </c>
      <c r="K112" s="119" t="str" cm="1">
        <f t="array" ref="K112">IF(INDEX(Сечение, ROW(P110)) = "", "", INDEX(Сечение, ROW(P110)))</f>
        <v/>
      </c>
      <c r="L112" s="119" t="str" cm="1">
        <f t="array" ref="L112">IF(INDEX(Длина_кабеля, ROW(Q110)) = "", "", INDEX(Длина_кабеля, ROW(Q110)))</f>
        <v/>
      </c>
      <c r="M112" s="119" t="str" cm="1">
        <f t="array" ref="M112">IF(INDEX(Фаза, ROW(R110)) = "", "", INDEX(Фаза, ROW(R110)))</f>
        <v/>
      </c>
      <c r="N112" s="119" t="str" cm="1">
        <f t="array" ref="N112">IF(INDEX(РЕ, ROW(S110)) = "", "", INDEX(РЕ, ROW(S110)))</f>
        <v/>
      </c>
      <c r="O112" s="119" t="str" cm="1">
        <f t="array" ref="O112">IF(INDEX(Класс, ROW(V110)) = "", "", INDEX(Класс, ROW(V110)))</f>
        <v/>
      </c>
      <c r="P112" s="119" t="str" cm="1">
        <f t="array" ref="P112">IF(INDEX(Установленная_мощность, ROW(X110)) = "", "", INDEX(Установленная_мощность, ROW(X110)))</f>
        <v/>
      </c>
      <c r="Q112" s="119" t="str" cm="1">
        <f t="array" ref="Q112">IF(INDEX(Расчетный_ток, ROW(Y110)) = "", "", INDEX(Расчетный_ток, ROW(Y110)))</f>
        <v/>
      </c>
      <c r="R112" s="119" t="str" cm="1">
        <f t="array" ref="R112">IF(INDEX(Наименование_потребителя, ROW(Z110)) = "", "", INDEX(Наименование_потребителя, ROW(Z110)))</f>
        <v/>
      </c>
      <c r="S112" s="119" t="str" cm="1">
        <f t="array" ref="S112">IF(INDEX(Условное_обозначение, ROW(AA110)) = "", "", INDEX(Условное_обозначение, ROW(AA110)))</f>
        <v/>
      </c>
    </row>
    <row r="113" spans="1:19" x14ac:dyDescent="0.3">
      <c r="A113" s="119" t="str" cm="1">
        <f t="array" ref="A113">IF(INDEX(Вводной_щит, ROW(C111)) = "", "", INDEX(Вводной_щит, ROW(C111)))</f>
        <v/>
      </c>
      <c r="B113" s="119" t="str" cm="1">
        <f t="array" ref="B113">IF(INDEX(Номер, ROW(F111)) = "", "", INDEX(Номер, ROW(F111)))</f>
        <v/>
      </c>
      <c r="C113" s="119" t="str" cm="1">
        <f t="array" ref="C113">IF(INDEX(Номер_по_плану, ROW(H111)) = "", "", INDEX(Номер_по_плану, ROW(H111)))</f>
        <v/>
      </c>
      <c r="D113" s="119" t="str" cm="1">
        <f t="array" ref="D113">IF(INDEX(Тип, ROW(I111)) = "", "", INDEX(Тип, ROW(I111)))</f>
        <v/>
      </c>
      <c r="E113" s="119" t="str" cm="1">
        <f t="array" ref="E113">IF(INDEX(Автомат, ROW(J111)) = "", "", INDEX(Автомат, ROW(J111)))</f>
        <v/>
      </c>
      <c r="F113" s="119" t="str" cm="1">
        <f t="array" ref="F113">IF(INDEX(Производитель, ROW(K111)) = "", "", INDEX(Производитель, ROW(K111)))</f>
        <v/>
      </c>
      <c r="G113" s="119" t="str" cm="1">
        <f t="array" ref="G113">IF(INDEX(Номинал, ROW(L111)) = "", "", INDEX(Номинал, ROW(L111)))</f>
        <v/>
      </c>
      <c r="H113" s="119" t="str" cm="1">
        <f t="array" ref="H113">IF(INDEX(Тип_УЗО, ROW(M111)) = "", "", INDEX(Тип_УЗО, ROW(M111)))</f>
        <v/>
      </c>
      <c r="I113" s="119" t="str" cm="1">
        <f t="array" ref="I113">IF(INDEX(Ток_утечки_УЗО, ROW(N111)) = "", "", INDEX(Ток_утечки_УЗО, ROW(N111)))</f>
        <v/>
      </c>
      <c r="J113" s="119" t="str" cm="1">
        <f t="array" ref="J113">IF(INDEX(Марка_кабеля, ROW(O111)) = "", "", INDEX(Марка_кабеля, ROW(O111)))</f>
        <v/>
      </c>
      <c r="K113" s="119" t="str" cm="1">
        <f t="array" ref="K113">IF(INDEX(Сечение, ROW(P111)) = "", "", INDEX(Сечение, ROW(P111)))</f>
        <v/>
      </c>
      <c r="L113" s="119" t="str" cm="1">
        <f t="array" ref="L113">IF(INDEX(Длина_кабеля, ROW(Q111)) = "", "", INDEX(Длина_кабеля, ROW(Q111)))</f>
        <v/>
      </c>
      <c r="M113" s="119" t="str" cm="1">
        <f t="array" ref="M113">IF(INDEX(Фаза, ROW(R111)) = "", "", INDEX(Фаза, ROW(R111)))</f>
        <v/>
      </c>
      <c r="N113" s="119" t="str" cm="1">
        <f t="array" ref="N113">IF(INDEX(РЕ, ROW(S111)) = "", "", INDEX(РЕ, ROW(S111)))</f>
        <v/>
      </c>
      <c r="O113" s="119" t="str" cm="1">
        <f t="array" ref="O113">IF(INDEX(Класс, ROW(V111)) = "", "", INDEX(Класс, ROW(V111)))</f>
        <v/>
      </c>
      <c r="P113" s="119" t="str" cm="1">
        <f t="array" ref="P113">IF(INDEX(Установленная_мощность, ROW(X111)) = "", "", INDEX(Установленная_мощность, ROW(X111)))</f>
        <v/>
      </c>
      <c r="Q113" s="119" t="str" cm="1">
        <f t="array" ref="Q113">IF(INDEX(Расчетный_ток, ROW(Y111)) = "", "", INDEX(Расчетный_ток, ROW(Y111)))</f>
        <v/>
      </c>
      <c r="R113" s="119" t="str" cm="1">
        <f t="array" ref="R113">IF(INDEX(Наименование_потребителя, ROW(Z111)) = "", "", INDEX(Наименование_потребителя, ROW(Z111)))</f>
        <v/>
      </c>
      <c r="S113" s="119" t="str" cm="1">
        <f t="array" ref="S113">IF(INDEX(Условное_обозначение, ROW(AA111)) = "", "", INDEX(Условное_обозначение, ROW(AA111)))</f>
        <v/>
      </c>
    </row>
    <row r="114" spans="1:19" x14ac:dyDescent="0.3">
      <c r="A114" s="119" t="str" cm="1">
        <f t="array" ref="A114">IF(INDEX(Вводной_щит, ROW(C112)) = "", "", INDEX(Вводной_щит, ROW(C112)))</f>
        <v/>
      </c>
      <c r="B114" s="119" t="str" cm="1">
        <f t="array" ref="B114">IF(INDEX(Номер, ROW(F112)) = "", "", INDEX(Номер, ROW(F112)))</f>
        <v/>
      </c>
      <c r="C114" s="119" t="str" cm="1">
        <f t="array" ref="C114">IF(INDEX(Номер_по_плану, ROW(H112)) = "", "", INDEX(Номер_по_плану, ROW(H112)))</f>
        <v/>
      </c>
      <c r="D114" s="119" t="str" cm="1">
        <f t="array" ref="D114">IF(INDEX(Тип, ROW(I112)) = "", "", INDEX(Тип, ROW(I112)))</f>
        <v/>
      </c>
      <c r="E114" s="119" t="str" cm="1">
        <f t="array" ref="E114">IF(INDEX(Автомат, ROW(J112)) = "", "", INDEX(Автомат, ROW(J112)))</f>
        <v/>
      </c>
      <c r="F114" s="119" t="str" cm="1">
        <f t="array" ref="F114">IF(INDEX(Производитель, ROW(K112)) = "", "", INDEX(Производитель, ROW(K112)))</f>
        <v/>
      </c>
      <c r="G114" s="119" t="str" cm="1">
        <f t="array" ref="G114">IF(INDEX(Номинал, ROW(L112)) = "", "", INDEX(Номинал, ROW(L112)))</f>
        <v/>
      </c>
      <c r="H114" s="119" t="str" cm="1">
        <f t="array" ref="H114">IF(INDEX(Тип_УЗО, ROW(M112)) = "", "", INDEX(Тип_УЗО, ROW(M112)))</f>
        <v/>
      </c>
      <c r="I114" s="119" t="str" cm="1">
        <f t="array" ref="I114">IF(INDEX(Ток_утечки_УЗО, ROW(N112)) = "", "", INDEX(Ток_утечки_УЗО, ROW(N112)))</f>
        <v/>
      </c>
      <c r="J114" s="119" t="str" cm="1">
        <f t="array" ref="J114">IF(INDEX(Марка_кабеля, ROW(O112)) = "", "", INDEX(Марка_кабеля, ROW(O112)))</f>
        <v/>
      </c>
      <c r="K114" s="119" t="str" cm="1">
        <f t="array" ref="K114">IF(INDEX(Сечение, ROW(P112)) = "", "", INDEX(Сечение, ROW(P112)))</f>
        <v/>
      </c>
      <c r="L114" s="119" t="str" cm="1">
        <f t="array" ref="L114">IF(INDEX(Длина_кабеля, ROW(Q112)) = "", "", INDEX(Длина_кабеля, ROW(Q112)))</f>
        <v/>
      </c>
      <c r="M114" s="119" t="str" cm="1">
        <f t="array" ref="M114">IF(INDEX(Фаза, ROW(R112)) = "", "", INDEX(Фаза, ROW(R112)))</f>
        <v/>
      </c>
      <c r="N114" s="119" t="str" cm="1">
        <f t="array" ref="N114">IF(INDEX(РЕ, ROW(S112)) = "", "", INDEX(РЕ, ROW(S112)))</f>
        <v/>
      </c>
      <c r="O114" s="119" t="str" cm="1">
        <f t="array" ref="O114">IF(INDEX(Класс, ROW(V112)) = "", "", INDEX(Класс, ROW(V112)))</f>
        <v/>
      </c>
      <c r="P114" s="119" t="str" cm="1">
        <f t="array" ref="P114">IF(INDEX(Установленная_мощность, ROW(X112)) = "", "", INDEX(Установленная_мощность, ROW(X112)))</f>
        <v/>
      </c>
      <c r="Q114" s="119" t="str" cm="1">
        <f t="array" ref="Q114">IF(INDEX(Расчетный_ток, ROW(Y112)) = "", "", INDEX(Расчетный_ток, ROW(Y112)))</f>
        <v/>
      </c>
      <c r="R114" s="119" t="str" cm="1">
        <f t="array" ref="R114">IF(INDEX(Наименование_потребителя, ROW(Z112)) = "", "", INDEX(Наименование_потребителя, ROW(Z112)))</f>
        <v/>
      </c>
      <c r="S114" s="119" t="str" cm="1">
        <f t="array" ref="S114">IF(INDEX(Условное_обозначение, ROW(AA112)) = "", "", INDEX(Условное_обозначение, ROW(AA112)))</f>
        <v/>
      </c>
    </row>
    <row r="115" spans="1:19" x14ac:dyDescent="0.3">
      <c r="A115" s="119" t="str" cm="1">
        <f t="array" ref="A115">IF(INDEX(Вводной_щит, ROW(C113)) = "", "", INDEX(Вводной_щит, ROW(C113)))</f>
        <v/>
      </c>
      <c r="B115" s="119" t="str" cm="1">
        <f t="array" ref="B115">IF(INDEX(Номер, ROW(F113)) = "", "", INDEX(Номер, ROW(F113)))</f>
        <v/>
      </c>
      <c r="C115" s="119" t="str" cm="1">
        <f t="array" ref="C115">IF(INDEX(Номер_по_плану, ROW(H113)) = "", "", INDEX(Номер_по_плану, ROW(H113)))</f>
        <v/>
      </c>
      <c r="D115" s="119" t="str" cm="1">
        <f t="array" ref="D115">IF(INDEX(Тип, ROW(I113)) = "", "", INDEX(Тип, ROW(I113)))</f>
        <v/>
      </c>
      <c r="E115" s="119" t="str" cm="1">
        <f t="array" ref="E115">IF(INDEX(Автомат, ROW(J113)) = "", "", INDEX(Автомат, ROW(J113)))</f>
        <v/>
      </c>
      <c r="F115" s="119" t="str" cm="1">
        <f t="array" ref="F115">IF(INDEX(Производитель, ROW(K113)) = "", "", INDEX(Производитель, ROW(K113)))</f>
        <v/>
      </c>
      <c r="G115" s="119" t="str" cm="1">
        <f t="array" ref="G115">IF(INDEX(Номинал, ROW(L113)) = "", "", INDEX(Номинал, ROW(L113)))</f>
        <v/>
      </c>
      <c r="H115" s="119" t="str" cm="1">
        <f t="array" ref="H115">IF(INDEX(Тип_УЗО, ROW(M113)) = "", "", INDEX(Тип_УЗО, ROW(M113)))</f>
        <v/>
      </c>
      <c r="I115" s="119" t="str" cm="1">
        <f t="array" ref="I115">IF(INDEX(Ток_утечки_УЗО, ROW(N113)) = "", "", INDEX(Ток_утечки_УЗО, ROW(N113)))</f>
        <v/>
      </c>
      <c r="J115" s="119" t="str" cm="1">
        <f t="array" ref="J115">IF(INDEX(Марка_кабеля, ROW(O113)) = "", "", INDEX(Марка_кабеля, ROW(O113)))</f>
        <v/>
      </c>
      <c r="K115" s="119" t="str" cm="1">
        <f t="array" ref="K115">IF(INDEX(Сечение, ROW(P113)) = "", "", INDEX(Сечение, ROW(P113)))</f>
        <v/>
      </c>
      <c r="L115" s="119" t="str" cm="1">
        <f t="array" ref="L115">IF(INDEX(Длина_кабеля, ROW(Q113)) = "", "", INDEX(Длина_кабеля, ROW(Q113)))</f>
        <v/>
      </c>
      <c r="M115" s="119" t="str" cm="1">
        <f t="array" ref="M115">IF(INDEX(Фаза, ROW(R113)) = "", "", INDEX(Фаза, ROW(R113)))</f>
        <v/>
      </c>
      <c r="N115" s="119" t="str" cm="1">
        <f t="array" ref="N115">IF(INDEX(РЕ, ROW(S113)) = "", "", INDEX(РЕ, ROW(S113)))</f>
        <v/>
      </c>
      <c r="O115" s="119" t="str" cm="1">
        <f t="array" ref="O115">IF(INDEX(Класс, ROW(V113)) = "", "", INDEX(Класс, ROW(V113)))</f>
        <v/>
      </c>
      <c r="P115" s="119" t="str" cm="1">
        <f t="array" ref="P115">IF(INDEX(Установленная_мощность, ROW(X113)) = "", "", INDEX(Установленная_мощность, ROW(X113)))</f>
        <v/>
      </c>
      <c r="Q115" s="119" t="str" cm="1">
        <f t="array" ref="Q115">IF(INDEX(Расчетный_ток, ROW(Y113)) = "", "", INDEX(Расчетный_ток, ROW(Y113)))</f>
        <v/>
      </c>
      <c r="R115" s="119" t="str" cm="1">
        <f t="array" ref="R115">IF(INDEX(Наименование_потребителя, ROW(Z113)) = "", "", INDEX(Наименование_потребителя, ROW(Z113)))</f>
        <v/>
      </c>
      <c r="S115" s="119" t="str" cm="1">
        <f t="array" ref="S115">IF(INDEX(Условное_обозначение, ROW(AA113)) = "", "", INDEX(Условное_обозначение, ROW(AA113)))</f>
        <v/>
      </c>
    </row>
    <row r="116" spans="1:19" x14ac:dyDescent="0.3">
      <c r="A116" s="119" t="str" cm="1">
        <f t="array" ref="A116">IF(INDEX(Вводной_щит, ROW(C114)) = "", "", INDEX(Вводной_щит, ROW(C114)))</f>
        <v/>
      </c>
      <c r="B116" s="119" t="str" cm="1">
        <f t="array" ref="B116">IF(INDEX(Номер, ROW(F114)) = "", "", INDEX(Номер, ROW(F114)))</f>
        <v/>
      </c>
      <c r="C116" s="119" t="str" cm="1">
        <f t="array" ref="C116">IF(INDEX(Номер_по_плану, ROW(H114)) = "", "", INDEX(Номер_по_плану, ROW(H114)))</f>
        <v/>
      </c>
      <c r="D116" s="119" t="str" cm="1">
        <f t="array" ref="D116">IF(INDEX(Тип, ROW(I114)) = "", "", INDEX(Тип, ROW(I114)))</f>
        <v/>
      </c>
      <c r="E116" s="119" t="str" cm="1">
        <f t="array" ref="E116">IF(INDEX(Автомат, ROW(J114)) = "", "", INDEX(Автомат, ROW(J114)))</f>
        <v/>
      </c>
      <c r="F116" s="119" t="str" cm="1">
        <f t="array" ref="F116">IF(INDEX(Производитель, ROW(K114)) = "", "", INDEX(Производитель, ROW(K114)))</f>
        <v/>
      </c>
      <c r="G116" s="119" t="str" cm="1">
        <f t="array" ref="G116">IF(INDEX(Номинал, ROW(L114)) = "", "", INDEX(Номинал, ROW(L114)))</f>
        <v/>
      </c>
      <c r="H116" s="119" t="str" cm="1">
        <f t="array" ref="H116">IF(INDEX(Тип_УЗО, ROW(M114)) = "", "", INDEX(Тип_УЗО, ROW(M114)))</f>
        <v/>
      </c>
      <c r="I116" s="119" t="str" cm="1">
        <f t="array" ref="I116">IF(INDEX(Ток_утечки_УЗО, ROW(N114)) = "", "", INDEX(Ток_утечки_УЗО, ROW(N114)))</f>
        <v/>
      </c>
      <c r="J116" s="119" t="str" cm="1">
        <f t="array" ref="J116">IF(INDEX(Марка_кабеля, ROW(O114)) = "", "", INDEX(Марка_кабеля, ROW(O114)))</f>
        <v/>
      </c>
      <c r="K116" s="119" t="str" cm="1">
        <f t="array" ref="K116">IF(INDEX(Сечение, ROW(P114)) = "", "", INDEX(Сечение, ROW(P114)))</f>
        <v/>
      </c>
      <c r="L116" s="119" t="str" cm="1">
        <f t="array" ref="L116">IF(INDEX(Длина_кабеля, ROW(Q114)) = "", "", INDEX(Длина_кабеля, ROW(Q114)))</f>
        <v/>
      </c>
      <c r="M116" s="119" t="str" cm="1">
        <f t="array" ref="M116">IF(INDEX(Фаза, ROW(R114)) = "", "", INDEX(Фаза, ROW(R114)))</f>
        <v/>
      </c>
      <c r="N116" s="119" t="str" cm="1">
        <f t="array" ref="N116">IF(INDEX(РЕ, ROW(S114)) = "", "", INDEX(РЕ, ROW(S114)))</f>
        <v/>
      </c>
      <c r="O116" s="119" t="str" cm="1">
        <f t="array" ref="O116">IF(INDEX(Класс, ROW(V114)) = "", "", INDEX(Класс, ROW(V114)))</f>
        <v/>
      </c>
      <c r="P116" s="119" t="str" cm="1">
        <f t="array" ref="P116">IF(INDEX(Установленная_мощность, ROW(X114)) = "", "", INDEX(Установленная_мощность, ROW(X114)))</f>
        <v/>
      </c>
      <c r="Q116" s="119" t="str" cm="1">
        <f t="array" ref="Q116">IF(INDEX(Расчетный_ток, ROW(Y114)) = "", "", INDEX(Расчетный_ток, ROW(Y114)))</f>
        <v/>
      </c>
      <c r="R116" s="119" t="str" cm="1">
        <f t="array" ref="R116">IF(INDEX(Наименование_потребителя, ROW(Z114)) = "", "", INDEX(Наименование_потребителя, ROW(Z114)))</f>
        <v/>
      </c>
      <c r="S116" s="119" t="str" cm="1">
        <f t="array" ref="S116">IF(INDEX(Условное_обозначение, ROW(AA114)) = "", "", INDEX(Условное_обозначение, ROW(AA114)))</f>
        <v/>
      </c>
    </row>
    <row r="117" spans="1:19" x14ac:dyDescent="0.3">
      <c r="A117" s="119" t="str" cm="1">
        <f t="array" ref="A117">IF(INDEX(Вводной_щит, ROW(C115)) = "", "", INDEX(Вводной_щит, ROW(C115)))</f>
        <v/>
      </c>
      <c r="B117" s="119" t="str" cm="1">
        <f t="array" ref="B117">IF(INDEX(Номер, ROW(F115)) = "", "", INDEX(Номер, ROW(F115)))</f>
        <v/>
      </c>
      <c r="C117" s="119" t="str" cm="1">
        <f t="array" ref="C117">IF(INDEX(Номер_по_плану, ROW(H115)) = "", "", INDEX(Номер_по_плану, ROW(H115)))</f>
        <v/>
      </c>
      <c r="D117" s="119" t="str" cm="1">
        <f t="array" ref="D117">IF(INDEX(Тип, ROW(I115)) = "", "", INDEX(Тип, ROW(I115)))</f>
        <v/>
      </c>
      <c r="E117" s="119" t="str" cm="1">
        <f t="array" ref="E117">IF(INDEX(Автомат, ROW(J115)) = "", "", INDEX(Автомат, ROW(J115)))</f>
        <v/>
      </c>
      <c r="F117" s="119" t="str" cm="1">
        <f t="array" ref="F117">IF(INDEX(Производитель, ROW(K115)) = "", "", INDEX(Производитель, ROW(K115)))</f>
        <v/>
      </c>
      <c r="G117" s="119" t="str" cm="1">
        <f t="array" ref="G117">IF(INDEX(Номинал, ROW(L115)) = "", "", INDEX(Номинал, ROW(L115)))</f>
        <v/>
      </c>
      <c r="H117" s="119" t="str" cm="1">
        <f t="array" ref="H117">IF(INDEX(Тип_УЗО, ROW(M115)) = "", "", INDEX(Тип_УЗО, ROW(M115)))</f>
        <v/>
      </c>
      <c r="I117" s="119" t="str" cm="1">
        <f t="array" ref="I117">IF(INDEX(Ток_утечки_УЗО, ROW(N115)) = "", "", INDEX(Ток_утечки_УЗО, ROW(N115)))</f>
        <v/>
      </c>
      <c r="J117" s="119" t="str" cm="1">
        <f t="array" ref="J117">IF(INDEX(Марка_кабеля, ROW(O115)) = "", "", INDEX(Марка_кабеля, ROW(O115)))</f>
        <v/>
      </c>
      <c r="K117" s="119" t="str" cm="1">
        <f t="array" ref="K117">IF(INDEX(Сечение, ROW(P115)) = "", "", INDEX(Сечение, ROW(P115)))</f>
        <v/>
      </c>
      <c r="L117" s="119" t="str" cm="1">
        <f t="array" ref="L117">IF(INDEX(Длина_кабеля, ROW(Q115)) = "", "", INDEX(Длина_кабеля, ROW(Q115)))</f>
        <v/>
      </c>
      <c r="M117" s="119" t="str" cm="1">
        <f t="array" ref="M117">IF(INDEX(Фаза, ROW(R115)) = "", "", INDEX(Фаза, ROW(R115)))</f>
        <v/>
      </c>
      <c r="N117" s="119" t="str" cm="1">
        <f t="array" ref="N117">IF(INDEX(РЕ, ROW(S115)) = "", "", INDEX(РЕ, ROW(S115)))</f>
        <v/>
      </c>
      <c r="O117" s="119" t="str" cm="1">
        <f t="array" ref="O117">IF(INDEX(Класс, ROW(V115)) = "", "", INDEX(Класс, ROW(V115)))</f>
        <v/>
      </c>
      <c r="P117" s="119" t="str" cm="1">
        <f t="array" ref="P117">IF(INDEX(Установленная_мощность, ROW(X115)) = "", "", INDEX(Установленная_мощность, ROW(X115)))</f>
        <v/>
      </c>
      <c r="Q117" s="119" t="str" cm="1">
        <f t="array" ref="Q117">IF(INDEX(Расчетный_ток, ROW(Y115)) = "", "", INDEX(Расчетный_ток, ROW(Y115)))</f>
        <v/>
      </c>
      <c r="R117" s="119" t="str" cm="1">
        <f t="array" ref="R117">IF(INDEX(Наименование_потребителя, ROW(Z115)) = "", "", INDEX(Наименование_потребителя, ROW(Z115)))</f>
        <v/>
      </c>
      <c r="S117" s="119" t="str" cm="1">
        <f t="array" ref="S117">IF(INDEX(Условное_обозначение, ROW(AA115)) = "", "", INDEX(Условное_обозначение, ROW(AA115)))</f>
        <v/>
      </c>
    </row>
    <row r="118" spans="1:19" x14ac:dyDescent="0.3">
      <c r="A118" s="119" t="str" cm="1">
        <f t="array" ref="A118">IF(INDEX(Вводной_щит, ROW(C116)) = "", "", INDEX(Вводной_щит, ROW(C116)))</f>
        <v/>
      </c>
      <c r="B118" s="119" t="str" cm="1">
        <f t="array" ref="B118">IF(INDEX(Номер, ROW(F116)) = "", "", INDEX(Номер, ROW(F116)))</f>
        <v/>
      </c>
      <c r="C118" s="119" t="str" cm="1">
        <f t="array" ref="C118">IF(INDEX(Номер_по_плану, ROW(H116)) = "", "", INDEX(Номер_по_плану, ROW(H116)))</f>
        <v/>
      </c>
      <c r="D118" s="119" t="str" cm="1">
        <f t="array" ref="D118">IF(INDEX(Тип, ROW(I116)) = "", "", INDEX(Тип, ROW(I116)))</f>
        <v/>
      </c>
      <c r="E118" s="119" t="str" cm="1">
        <f t="array" ref="E118">IF(INDEX(Автомат, ROW(J116)) = "", "", INDEX(Автомат, ROW(J116)))</f>
        <v/>
      </c>
      <c r="F118" s="119" t="str" cm="1">
        <f t="array" ref="F118">IF(INDEX(Производитель, ROW(K116)) = "", "", INDEX(Производитель, ROW(K116)))</f>
        <v/>
      </c>
      <c r="G118" s="119" t="str" cm="1">
        <f t="array" ref="G118">IF(INDEX(Номинал, ROW(L116)) = "", "", INDEX(Номинал, ROW(L116)))</f>
        <v/>
      </c>
      <c r="H118" s="119" t="str" cm="1">
        <f t="array" ref="H118">IF(INDEX(Тип_УЗО, ROW(M116)) = "", "", INDEX(Тип_УЗО, ROW(M116)))</f>
        <v/>
      </c>
      <c r="I118" s="119" t="str" cm="1">
        <f t="array" ref="I118">IF(INDEX(Ток_утечки_УЗО, ROW(N116)) = "", "", INDEX(Ток_утечки_УЗО, ROW(N116)))</f>
        <v/>
      </c>
      <c r="J118" s="119" t="str" cm="1">
        <f t="array" ref="J118">IF(INDEX(Марка_кабеля, ROW(O116)) = "", "", INDEX(Марка_кабеля, ROW(O116)))</f>
        <v/>
      </c>
      <c r="K118" s="119" t="str" cm="1">
        <f t="array" ref="K118">IF(INDEX(Сечение, ROW(P116)) = "", "", INDEX(Сечение, ROW(P116)))</f>
        <v/>
      </c>
      <c r="L118" s="119" t="str" cm="1">
        <f t="array" ref="L118">IF(INDEX(Длина_кабеля, ROW(Q116)) = "", "", INDEX(Длина_кабеля, ROW(Q116)))</f>
        <v/>
      </c>
      <c r="M118" s="119" t="str" cm="1">
        <f t="array" ref="M118">IF(INDEX(Фаза, ROW(R116)) = "", "", INDEX(Фаза, ROW(R116)))</f>
        <v/>
      </c>
      <c r="N118" s="119" t="str" cm="1">
        <f t="array" ref="N118">IF(INDEX(РЕ, ROW(S116)) = "", "", INDEX(РЕ, ROW(S116)))</f>
        <v/>
      </c>
      <c r="O118" s="119" t="str" cm="1">
        <f t="array" ref="O118">IF(INDEX(Класс, ROW(V116)) = "", "", INDEX(Класс, ROW(V116)))</f>
        <v/>
      </c>
      <c r="P118" s="119" t="str" cm="1">
        <f t="array" ref="P118">IF(INDEX(Установленная_мощность, ROW(X116)) = "", "", INDEX(Установленная_мощность, ROW(X116)))</f>
        <v/>
      </c>
      <c r="Q118" s="119" t="str" cm="1">
        <f t="array" ref="Q118">IF(INDEX(Расчетный_ток, ROW(Y116)) = "", "", INDEX(Расчетный_ток, ROW(Y116)))</f>
        <v/>
      </c>
      <c r="R118" s="119" t="str" cm="1">
        <f t="array" ref="R118">IF(INDEX(Наименование_потребителя, ROW(Z116)) = "", "", INDEX(Наименование_потребителя, ROW(Z116)))</f>
        <v/>
      </c>
      <c r="S118" s="119" t="str" cm="1">
        <f t="array" ref="S118">IF(INDEX(Условное_обозначение, ROW(AA116)) = "", "", INDEX(Условное_обозначение, ROW(AA116)))</f>
        <v/>
      </c>
    </row>
    <row r="119" spans="1:19" x14ac:dyDescent="0.3">
      <c r="A119" s="119" t="str" cm="1">
        <f t="array" ref="A119">IF(INDEX(Вводной_щит, ROW(C117)) = "", "", INDEX(Вводной_щит, ROW(C117)))</f>
        <v/>
      </c>
      <c r="B119" s="119" t="str" cm="1">
        <f t="array" ref="B119">IF(INDEX(Номер, ROW(F117)) = "", "", INDEX(Номер, ROW(F117)))</f>
        <v/>
      </c>
      <c r="C119" s="119" t="str" cm="1">
        <f t="array" ref="C119">IF(INDEX(Номер_по_плану, ROW(H117)) = "", "", INDEX(Номер_по_плану, ROW(H117)))</f>
        <v/>
      </c>
      <c r="D119" s="119" t="str" cm="1">
        <f t="array" ref="D119">IF(INDEX(Тип, ROW(I117)) = "", "", INDEX(Тип, ROW(I117)))</f>
        <v/>
      </c>
      <c r="E119" s="119" t="str" cm="1">
        <f t="array" ref="E119">IF(INDEX(Автомат, ROW(J117)) = "", "", INDEX(Автомат, ROW(J117)))</f>
        <v/>
      </c>
      <c r="F119" s="119" t="str" cm="1">
        <f t="array" ref="F119">IF(INDEX(Производитель, ROW(K117)) = "", "", INDEX(Производитель, ROW(K117)))</f>
        <v/>
      </c>
      <c r="G119" s="119" t="str" cm="1">
        <f t="array" ref="G119">IF(INDEX(Номинал, ROW(L117)) = "", "", INDEX(Номинал, ROW(L117)))</f>
        <v/>
      </c>
      <c r="H119" s="119" t="str" cm="1">
        <f t="array" ref="H119">IF(INDEX(Тип_УЗО, ROW(M117)) = "", "", INDEX(Тип_УЗО, ROW(M117)))</f>
        <v/>
      </c>
      <c r="I119" s="119" t="str" cm="1">
        <f t="array" ref="I119">IF(INDEX(Ток_утечки_УЗО, ROW(N117)) = "", "", INDEX(Ток_утечки_УЗО, ROW(N117)))</f>
        <v/>
      </c>
      <c r="J119" s="119" t="str" cm="1">
        <f t="array" ref="J119">IF(INDEX(Марка_кабеля, ROW(O117)) = "", "", INDEX(Марка_кабеля, ROW(O117)))</f>
        <v/>
      </c>
      <c r="K119" s="119" t="str" cm="1">
        <f t="array" ref="K119">IF(INDEX(Сечение, ROW(P117)) = "", "", INDEX(Сечение, ROW(P117)))</f>
        <v/>
      </c>
      <c r="L119" s="119" t="str" cm="1">
        <f t="array" ref="L119">IF(INDEX(Длина_кабеля, ROW(Q117)) = "", "", INDEX(Длина_кабеля, ROW(Q117)))</f>
        <v/>
      </c>
      <c r="M119" s="119" t="str" cm="1">
        <f t="array" ref="M119">IF(INDEX(Фаза, ROW(R117)) = "", "", INDEX(Фаза, ROW(R117)))</f>
        <v/>
      </c>
      <c r="N119" s="119" t="str" cm="1">
        <f t="array" ref="N119">IF(INDEX(РЕ, ROW(S117)) = "", "", INDEX(РЕ, ROW(S117)))</f>
        <v/>
      </c>
      <c r="O119" s="119" t="str" cm="1">
        <f t="array" ref="O119">IF(INDEX(Класс, ROW(V117)) = "", "", INDEX(Класс, ROW(V117)))</f>
        <v/>
      </c>
      <c r="P119" s="119" t="str" cm="1">
        <f t="array" ref="P119">IF(INDEX(Установленная_мощность, ROW(X117)) = "", "", INDEX(Установленная_мощность, ROW(X117)))</f>
        <v/>
      </c>
      <c r="Q119" s="119" t="str" cm="1">
        <f t="array" ref="Q119">IF(INDEX(Расчетный_ток, ROW(Y117)) = "", "", INDEX(Расчетный_ток, ROW(Y117)))</f>
        <v/>
      </c>
      <c r="R119" s="119" t="str" cm="1">
        <f t="array" ref="R119">IF(INDEX(Наименование_потребителя, ROW(Z117)) = "", "", INDEX(Наименование_потребителя, ROW(Z117)))</f>
        <v/>
      </c>
      <c r="S119" s="119" t="str" cm="1">
        <f t="array" ref="S119">IF(INDEX(Условное_обозначение, ROW(AA117)) = "", "", INDEX(Условное_обозначение, ROW(AA117)))</f>
        <v/>
      </c>
    </row>
    <row r="120" spans="1:19" x14ac:dyDescent="0.3">
      <c r="A120" s="119" t="str" cm="1">
        <f t="array" ref="A120">IF(INDEX(Вводной_щит, ROW(C118)) = "", "", INDEX(Вводной_щит, ROW(C118)))</f>
        <v/>
      </c>
      <c r="B120" s="119" t="str" cm="1">
        <f t="array" ref="B120">IF(INDEX(Номер, ROW(F118)) = "", "", INDEX(Номер, ROW(F118)))</f>
        <v/>
      </c>
      <c r="C120" s="119" t="str" cm="1">
        <f t="array" ref="C120">IF(INDEX(Номер_по_плану, ROW(H118)) = "", "", INDEX(Номер_по_плану, ROW(H118)))</f>
        <v/>
      </c>
      <c r="D120" s="119" t="str" cm="1">
        <f t="array" ref="D120">IF(INDEX(Тип, ROW(I118)) = "", "", INDEX(Тип, ROW(I118)))</f>
        <v/>
      </c>
      <c r="E120" s="119" t="str" cm="1">
        <f t="array" ref="E120">IF(INDEX(Автомат, ROW(J118)) = "", "", INDEX(Автомат, ROW(J118)))</f>
        <v/>
      </c>
      <c r="F120" s="119" t="str" cm="1">
        <f t="array" ref="F120">IF(INDEX(Производитель, ROW(K118)) = "", "", INDEX(Производитель, ROW(K118)))</f>
        <v/>
      </c>
      <c r="G120" s="119" t="str" cm="1">
        <f t="array" ref="G120">IF(INDEX(Номинал, ROW(L118)) = "", "", INDEX(Номинал, ROW(L118)))</f>
        <v/>
      </c>
      <c r="H120" s="119" t="str" cm="1">
        <f t="array" ref="H120">IF(INDEX(Тип_УЗО, ROW(M118)) = "", "", INDEX(Тип_УЗО, ROW(M118)))</f>
        <v/>
      </c>
      <c r="I120" s="119" t="str" cm="1">
        <f t="array" ref="I120">IF(INDEX(Ток_утечки_УЗО, ROW(N118)) = "", "", INDEX(Ток_утечки_УЗО, ROW(N118)))</f>
        <v/>
      </c>
      <c r="J120" s="119" t="str" cm="1">
        <f t="array" ref="J120">IF(INDEX(Марка_кабеля, ROW(O118)) = "", "", INDEX(Марка_кабеля, ROW(O118)))</f>
        <v/>
      </c>
      <c r="K120" s="119" t="str" cm="1">
        <f t="array" ref="K120">IF(INDEX(Сечение, ROW(P118)) = "", "", INDEX(Сечение, ROW(P118)))</f>
        <v/>
      </c>
      <c r="L120" s="119" t="str" cm="1">
        <f t="array" ref="L120">IF(INDEX(Длина_кабеля, ROW(Q118)) = "", "", INDEX(Длина_кабеля, ROW(Q118)))</f>
        <v/>
      </c>
      <c r="M120" s="119" t="str" cm="1">
        <f t="array" ref="M120">IF(INDEX(Фаза, ROW(R118)) = "", "", INDEX(Фаза, ROW(R118)))</f>
        <v/>
      </c>
      <c r="N120" s="119" t="str" cm="1">
        <f t="array" ref="N120">IF(INDEX(РЕ, ROW(S118)) = "", "", INDEX(РЕ, ROW(S118)))</f>
        <v/>
      </c>
      <c r="O120" s="119" t="str" cm="1">
        <f t="array" ref="O120">IF(INDEX(Класс, ROW(V118)) = "", "", INDEX(Класс, ROW(V118)))</f>
        <v/>
      </c>
      <c r="P120" s="119" t="str" cm="1">
        <f t="array" ref="P120">IF(INDEX(Установленная_мощность, ROW(X118)) = "", "", INDEX(Установленная_мощность, ROW(X118)))</f>
        <v/>
      </c>
      <c r="Q120" s="119" t="str" cm="1">
        <f t="array" ref="Q120">IF(INDEX(Расчетный_ток, ROW(Y118)) = "", "", INDEX(Расчетный_ток, ROW(Y118)))</f>
        <v/>
      </c>
      <c r="R120" s="119" t="str" cm="1">
        <f t="array" ref="R120">IF(INDEX(Наименование_потребителя, ROW(Z118)) = "", "", INDEX(Наименование_потребителя, ROW(Z118)))</f>
        <v/>
      </c>
      <c r="S120" s="119" t="str" cm="1">
        <f t="array" ref="S120">IF(INDEX(Условное_обозначение, ROW(AA118)) = "", "", INDEX(Условное_обозначение, ROW(AA118)))</f>
        <v/>
      </c>
    </row>
    <row r="121" spans="1:19" x14ac:dyDescent="0.3">
      <c r="A121" s="119" t="str" cm="1">
        <f t="array" ref="A121">IF(INDEX(Вводной_щит, ROW(C119)) = "", "", INDEX(Вводной_щит, ROW(C119)))</f>
        <v/>
      </c>
      <c r="B121" s="119" t="str" cm="1">
        <f t="array" ref="B121">IF(INDEX(Номер, ROW(F119)) = "", "", INDEX(Номер, ROW(F119)))</f>
        <v/>
      </c>
      <c r="C121" s="119" t="str" cm="1">
        <f t="array" ref="C121">IF(INDEX(Номер_по_плану, ROW(H119)) = "", "", INDEX(Номер_по_плану, ROW(H119)))</f>
        <v/>
      </c>
      <c r="D121" s="119" t="str" cm="1">
        <f t="array" ref="D121">IF(INDEX(Тип, ROW(I119)) = "", "", INDEX(Тип, ROW(I119)))</f>
        <v/>
      </c>
      <c r="E121" s="119" t="str" cm="1">
        <f t="array" ref="E121">IF(INDEX(Автомат, ROW(J119)) = "", "", INDEX(Автомат, ROW(J119)))</f>
        <v/>
      </c>
      <c r="F121" s="119" t="str" cm="1">
        <f t="array" ref="F121">IF(INDEX(Производитель, ROW(K119)) = "", "", INDEX(Производитель, ROW(K119)))</f>
        <v/>
      </c>
      <c r="G121" s="119" t="str" cm="1">
        <f t="array" ref="G121">IF(INDEX(Номинал, ROW(L119)) = "", "", INDEX(Номинал, ROW(L119)))</f>
        <v/>
      </c>
      <c r="H121" s="119" t="str" cm="1">
        <f t="array" ref="H121">IF(INDEX(Тип_УЗО, ROW(M119)) = "", "", INDEX(Тип_УЗО, ROW(M119)))</f>
        <v/>
      </c>
      <c r="I121" s="119" t="str" cm="1">
        <f t="array" ref="I121">IF(INDEX(Ток_утечки_УЗО, ROW(N119)) = "", "", INDEX(Ток_утечки_УЗО, ROW(N119)))</f>
        <v/>
      </c>
      <c r="J121" s="119" t="str" cm="1">
        <f t="array" ref="J121">IF(INDEX(Марка_кабеля, ROW(O119)) = "", "", INDEX(Марка_кабеля, ROW(O119)))</f>
        <v/>
      </c>
      <c r="K121" s="119" t="str" cm="1">
        <f t="array" ref="K121">IF(INDEX(Сечение, ROW(P119)) = "", "", INDEX(Сечение, ROW(P119)))</f>
        <v/>
      </c>
      <c r="L121" s="119" t="str" cm="1">
        <f t="array" ref="L121">IF(INDEX(Длина_кабеля, ROW(Q119)) = "", "", INDEX(Длина_кабеля, ROW(Q119)))</f>
        <v/>
      </c>
      <c r="M121" s="119" t="str" cm="1">
        <f t="array" ref="M121">IF(INDEX(Фаза, ROW(R119)) = "", "", INDEX(Фаза, ROW(R119)))</f>
        <v/>
      </c>
      <c r="N121" s="119" t="str" cm="1">
        <f t="array" ref="N121">IF(INDEX(РЕ, ROW(S119)) = "", "", INDEX(РЕ, ROW(S119)))</f>
        <v/>
      </c>
      <c r="O121" s="119" t="str" cm="1">
        <f t="array" ref="O121">IF(INDEX(Класс, ROW(V119)) = "", "", INDEX(Класс, ROW(V119)))</f>
        <v/>
      </c>
      <c r="P121" s="119" t="str" cm="1">
        <f t="array" ref="P121">IF(INDEX(Установленная_мощность, ROW(X119)) = "", "", INDEX(Установленная_мощность, ROW(X119)))</f>
        <v/>
      </c>
      <c r="Q121" s="119" t="str" cm="1">
        <f t="array" ref="Q121">IF(INDEX(Расчетный_ток, ROW(Y119)) = "", "", INDEX(Расчетный_ток, ROW(Y119)))</f>
        <v/>
      </c>
      <c r="R121" s="119" t="str" cm="1">
        <f t="array" ref="R121">IF(INDEX(Наименование_потребителя, ROW(Z119)) = "", "", INDEX(Наименование_потребителя, ROW(Z119)))</f>
        <v/>
      </c>
      <c r="S121" s="119" t="str" cm="1">
        <f t="array" ref="S121">IF(INDEX(Условное_обозначение, ROW(AA119)) = "", "", INDEX(Условное_обозначение, ROW(AA119)))</f>
        <v/>
      </c>
    </row>
    <row r="122" spans="1:19" x14ac:dyDescent="0.3">
      <c r="A122" s="119" t="str" cm="1">
        <f t="array" ref="A122">IF(INDEX(Вводной_щит, ROW(C120)) = "", "", INDEX(Вводной_щит, ROW(C120)))</f>
        <v/>
      </c>
      <c r="B122" s="119" t="str" cm="1">
        <f t="array" ref="B122">IF(INDEX(Номер, ROW(F120)) = "", "", INDEX(Номер, ROW(F120)))</f>
        <v/>
      </c>
      <c r="C122" s="119" t="str" cm="1">
        <f t="array" ref="C122">IF(INDEX(Номер_по_плану, ROW(H120)) = "", "", INDEX(Номер_по_плану, ROW(H120)))</f>
        <v/>
      </c>
      <c r="D122" s="119" t="str" cm="1">
        <f t="array" ref="D122">IF(INDEX(Тип, ROW(I120)) = "", "", INDEX(Тип, ROW(I120)))</f>
        <v/>
      </c>
      <c r="E122" s="119" t="str" cm="1">
        <f t="array" ref="E122">IF(INDEX(Автомат, ROW(J120)) = "", "", INDEX(Автомат, ROW(J120)))</f>
        <v/>
      </c>
      <c r="F122" s="119" t="str" cm="1">
        <f t="array" ref="F122">IF(INDEX(Производитель, ROW(K120)) = "", "", INDEX(Производитель, ROW(K120)))</f>
        <v/>
      </c>
      <c r="G122" s="119" t="str" cm="1">
        <f t="array" ref="G122">IF(INDEX(Номинал, ROW(L120)) = "", "", INDEX(Номинал, ROW(L120)))</f>
        <v/>
      </c>
      <c r="H122" s="119" t="str" cm="1">
        <f t="array" ref="H122">IF(INDEX(Тип_УЗО, ROW(M120)) = "", "", INDEX(Тип_УЗО, ROW(M120)))</f>
        <v/>
      </c>
      <c r="I122" s="119" t="str" cm="1">
        <f t="array" ref="I122">IF(INDEX(Ток_утечки_УЗО, ROW(N120)) = "", "", INDEX(Ток_утечки_УЗО, ROW(N120)))</f>
        <v/>
      </c>
      <c r="J122" s="119" t="str" cm="1">
        <f t="array" ref="J122">IF(INDEX(Марка_кабеля, ROW(O120)) = "", "", INDEX(Марка_кабеля, ROW(O120)))</f>
        <v/>
      </c>
      <c r="K122" s="119" t="str" cm="1">
        <f t="array" ref="K122">IF(INDEX(Сечение, ROW(P120)) = "", "", INDEX(Сечение, ROW(P120)))</f>
        <v/>
      </c>
      <c r="L122" s="119" t="str" cm="1">
        <f t="array" ref="L122">IF(INDEX(Длина_кабеля, ROW(Q120)) = "", "", INDEX(Длина_кабеля, ROW(Q120)))</f>
        <v/>
      </c>
      <c r="M122" s="119" t="str" cm="1">
        <f t="array" ref="M122">IF(INDEX(Фаза, ROW(R120)) = "", "", INDEX(Фаза, ROW(R120)))</f>
        <v/>
      </c>
      <c r="N122" s="119" t="str" cm="1">
        <f t="array" ref="N122">IF(INDEX(РЕ, ROW(S120)) = "", "", INDEX(РЕ, ROW(S120)))</f>
        <v/>
      </c>
      <c r="O122" s="119" t="str" cm="1">
        <f t="array" ref="O122">IF(INDEX(Класс, ROW(V120)) = "", "", INDEX(Класс, ROW(V120)))</f>
        <v/>
      </c>
      <c r="P122" s="119" t="str" cm="1">
        <f t="array" ref="P122">IF(INDEX(Установленная_мощность, ROW(X120)) = "", "", INDEX(Установленная_мощность, ROW(X120)))</f>
        <v/>
      </c>
      <c r="Q122" s="119" t="str" cm="1">
        <f t="array" ref="Q122">IF(INDEX(Расчетный_ток, ROW(Y120)) = "", "", INDEX(Расчетный_ток, ROW(Y120)))</f>
        <v/>
      </c>
      <c r="R122" s="119" t="str" cm="1">
        <f t="array" ref="R122">IF(INDEX(Наименование_потребителя, ROW(Z120)) = "", "", INDEX(Наименование_потребителя, ROW(Z120)))</f>
        <v/>
      </c>
      <c r="S122" s="119" t="str" cm="1">
        <f t="array" ref="S122">IF(INDEX(Условное_обозначение, ROW(AA120)) = "", "", INDEX(Условное_обозначение, ROW(AA120)))</f>
        <v/>
      </c>
    </row>
    <row r="123" spans="1:19" x14ac:dyDescent="0.3">
      <c r="A123" s="119" t="str" cm="1">
        <f t="array" ref="A123">IF(INDEX(Вводной_щит, ROW(C121)) = "", "", INDEX(Вводной_щит, ROW(C121)))</f>
        <v/>
      </c>
      <c r="B123" s="119" t="str" cm="1">
        <f t="array" ref="B123">IF(INDEX(Номер, ROW(F121)) = "", "", INDEX(Номер, ROW(F121)))</f>
        <v/>
      </c>
      <c r="C123" s="119" t="str" cm="1">
        <f t="array" ref="C123">IF(INDEX(Номер_по_плану, ROW(H121)) = "", "", INDEX(Номер_по_плану, ROW(H121)))</f>
        <v/>
      </c>
      <c r="D123" s="119" t="str" cm="1">
        <f t="array" ref="D123">IF(INDEX(Тип, ROW(I121)) = "", "", INDEX(Тип, ROW(I121)))</f>
        <v/>
      </c>
      <c r="E123" s="119" t="str" cm="1">
        <f t="array" ref="E123">IF(INDEX(Автомат, ROW(J121)) = "", "", INDEX(Автомат, ROW(J121)))</f>
        <v/>
      </c>
      <c r="F123" s="119" t="str" cm="1">
        <f t="array" ref="F123">IF(INDEX(Производитель, ROW(K121)) = "", "", INDEX(Производитель, ROW(K121)))</f>
        <v/>
      </c>
      <c r="G123" s="119" t="str" cm="1">
        <f t="array" ref="G123">IF(INDEX(Номинал, ROW(L121)) = "", "", INDEX(Номинал, ROW(L121)))</f>
        <v/>
      </c>
      <c r="H123" s="119" t="str" cm="1">
        <f t="array" ref="H123">IF(INDEX(Тип_УЗО, ROW(M121)) = "", "", INDEX(Тип_УЗО, ROW(M121)))</f>
        <v/>
      </c>
      <c r="I123" s="119" t="str" cm="1">
        <f t="array" ref="I123">IF(INDEX(Ток_утечки_УЗО, ROW(N121)) = "", "", INDEX(Ток_утечки_УЗО, ROW(N121)))</f>
        <v/>
      </c>
      <c r="J123" s="119" t="str" cm="1">
        <f t="array" ref="J123">IF(INDEX(Марка_кабеля, ROW(O121)) = "", "", INDEX(Марка_кабеля, ROW(O121)))</f>
        <v/>
      </c>
      <c r="K123" s="119" t="str" cm="1">
        <f t="array" ref="K123">IF(INDEX(Сечение, ROW(P121)) = "", "", INDEX(Сечение, ROW(P121)))</f>
        <v/>
      </c>
      <c r="L123" s="119" t="str" cm="1">
        <f t="array" ref="L123">IF(INDEX(Длина_кабеля, ROW(Q121)) = "", "", INDEX(Длина_кабеля, ROW(Q121)))</f>
        <v/>
      </c>
      <c r="M123" s="119" t="str" cm="1">
        <f t="array" ref="M123">IF(INDEX(Фаза, ROW(R121)) = "", "", INDEX(Фаза, ROW(R121)))</f>
        <v/>
      </c>
      <c r="N123" s="119" t="str" cm="1">
        <f t="array" ref="N123">IF(INDEX(РЕ, ROW(S121)) = "", "", INDEX(РЕ, ROW(S121)))</f>
        <v/>
      </c>
      <c r="O123" s="119" t="str" cm="1">
        <f t="array" ref="O123">IF(INDEX(Класс, ROW(V121)) = "", "", INDEX(Класс, ROW(V121)))</f>
        <v/>
      </c>
      <c r="P123" s="119" t="str" cm="1">
        <f t="array" ref="P123">IF(INDEX(Установленная_мощность, ROW(X121)) = "", "", INDEX(Установленная_мощность, ROW(X121)))</f>
        <v/>
      </c>
      <c r="Q123" s="119" t="str" cm="1">
        <f t="array" ref="Q123">IF(INDEX(Расчетный_ток, ROW(Y121)) = "", "", INDEX(Расчетный_ток, ROW(Y121)))</f>
        <v/>
      </c>
      <c r="R123" s="119" t="str" cm="1">
        <f t="array" ref="R123">IF(INDEX(Наименование_потребителя, ROW(Z121)) = "", "", INDEX(Наименование_потребителя, ROW(Z121)))</f>
        <v/>
      </c>
      <c r="S123" s="119" t="str" cm="1">
        <f t="array" ref="S123">IF(INDEX(Условное_обозначение, ROW(AA121)) = "", "", INDEX(Условное_обозначение, ROW(AA121)))</f>
        <v/>
      </c>
    </row>
    <row r="124" spans="1:19" x14ac:dyDescent="0.3">
      <c r="A124" s="119" t="str" cm="1">
        <f t="array" ref="A124">IF(INDEX(Вводной_щит, ROW(C122)) = "", "", INDEX(Вводной_щит, ROW(C122)))</f>
        <v/>
      </c>
      <c r="B124" s="119" t="str" cm="1">
        <f t="array" ref="B124">IF(INDEX(Номер, ROW(F122)) = "", "", INDEX(Номер, ROW(F122)))</f>
        <v/>
      </c>
      <c r="C124" s="119" t="str" cm="1">
        <f t="array" ref="C124">IF(INDEX(Номер_по_плану, ROW(H122)) = "", "", INDEX(Номер_по_плану, ROW(H122)))</f>
        <v/>
      </c>
      <c r="D124" s="119" t="str" cm="1">
        <f t="array" ref="D124">IF(INDEX(Тип, ROW(I122)) = "", "", INDEX(Тип, ROW(I122)))</f>
        <v/>
      </c>
      <c r="E124" s="119" t="str" cm="1">
        <f t="array" ref="E124">IF(INDEX(Автомат, ROW(J122)) = "", "", INDEX(Автомат, ROW(J122)))</f>
        <v/>
      </c>
      <c r="F124" s="119" t="str" cm="1">
        <f t="array" ref="F124">IF(INDEX(Производитель, ROW(K122)) = "", "", INDEX(Производитель, ROW(K122)))</f>
        <v/>
      </c>
      <c r="G124" s="119" t="str" cm="1">
        <f t="array" ref="G124">IF(INDEX(Номинал, ROW(L122)) = "", "", INDEX(Номинал, ROW(L122)))</f>
        <v/>
      </c>
      <c r="H124" s="119" t="str" cm="1">
        <f t="array" ref="H124">IF(INDEX(Тип_УЗО, ROW(M122)) = "", "", INDEX(Тип_УЗО, ROW(M122)))</f>
        <v/>
      </c>
      <c r="I124" s="119" t="str" cm="1">
        <f t="array" ref="I124">IF(INDEX(Ток_утечки_УЗО, ROW(N122)) = "", "", INDEX(Ток_утечки_УЗО, ROW(N122)))</f>
        <v/>
      </c>
      <c r="J124" s="119" t="str" cm="1">
        <f t="array" ref="J124">IF(INDEX(Марка_кабеля, ROW(O122)) = "", "", INDEX(Марка_кабеля, ROW(O122)))</f>
        <v/>
      </c>
      <c r="K124" s="119" t="str" cm="1">
        <f t="array" ref="K124">IF(INDEX(Сечение, ROW(P122)) = "", "", INDEX(Сечение, ROW(P122)))</f>
        <v/>
      </c>
      <c r="L124" s="119" t="str" cm="1">
        <f t="array" ref="L124">IF(INDEX(Длина_кабеля, ROW(Q122)) = "", "", INDEX(Длина_кабеля, ROW(Q122)))</f>
        <v/>
      </c>
      <c r="M124" s="119" t="str" cm="1">
        <f t="array" ref="M124">IF(INDEX(Фаза, ROW(R122)) = "", "", INDEX(Фаза, ROW(R122)))</f>
        <v/>
      </c>
      <c r="N124" s="119" t="str" cm="1">
        <f t="array" ref="N124">IF(INDEX(РЕ, ROW(S122)) = "", "", INDEX(РЕ, ROW(S122)))</f>
        <v/>
      </c>
      <c r="O124" s="119" t="str" cm="1">
        <f t="array" ref="O124">IF(INDEX(Класс, ROW(V122)) = "", "", INDEX(Класс, ROW(V122)))</f>
        <v/>
      </c>
      <c r="P124" s="119" t="str" cm="1">
        <f t="array" ref="P124">IF(INDEX(Установленная_мощность, ROW(X122)) = "", "", INDEX(Установленная_мощность, ROW(X122)))</f>
        <v/>
      </c>
      <c r="Q124" s="119" t="str" cm="1">
        <f t="array" ref="Q124">IF(INDEX(Расчетный_ток, ROW(Y122)) = "", "", INDEX(Расчетный_ток, ROW(Y122)))</f>
        <v/>
      </c>
      <c r="R124" s="119" t="str" cm="1">
        <f t="array" ref="R124">IF(INDEX(Наименование_потребителя, ROW(Z122)) = "", "", INDEX(Наименование_потребителя, ROW(Z122)))</f>
        <v/>
      </c>
      <c r="S124" s="119" t="str" cm="1">
        <f t="array" ref="S124">IF(INDEX(Условное_обозначение, ROW(AA122)) = "", "", INDEX(Условное_обозначение, ROW(AA122)))</f>
        <v/>
      </c>
    </row>
    <row r="125" spans="1:19" x14ac:dyDescent="0.3">
      <c r="A125" s="119" t="str" cm="1">
        <f t="array" ref="A125">IF(INDEX(Вводной_щит, ROW(C123)) = "", "", INDEX(Вводной_щит, ROW(C123)))</f>
        <v/>
      </c>
      <c r="B125" s="119" t="str" cm="1">
        <f t="array" ref="B125">IF(INDEX(Номер, ROW(F123)) = "", "", INDEX(Номер, ROW(F123)))</f>
        <v/>
      </c>
      <c r="C125" s="119" t="str" cm="1">
        <f t="array" ref="C125">IF(INDEX(Номер_по_плану, ROW(H123)) = "", "", INDEX(Номер_по_плану, ROW(H123)))</f>
        <v/>
      </c>
      <c r="D125" s="119" t="str" cm="1">
        <f t="array" ref="D125">IF(INDEX(Тип, ROW(I123)) = "", "", INDEX(Тип, ROW(I123)))</f>
        <v/>
      </c>
      <c r="E125" s="119" t="str" cm="1">
        <f t="array" ref="E125">IF(INDEX(Автомат, ROW(J123)) = "", "", INDEX(Автомат, ROW(J123)))</f>
        <v/>
      </c>
      <c r="F125" s="119" t="str" cm="1">
        <f t="array" ref="F125">IF(INDEX(Производитель, ROW(K123)) = "", "", INDEX(Производитель, ROW(K123)))</f>
        <v/>
      </c>
      <c r="G125" s="119" t="str" cm="1">
        <f t="array" ref="G125">IF(INDEX(Номинал, ROW(L123)) = "", "", INDEX(Номинал, ROW(L123)))</f>
        <v/>
      </c>
      <c r="H125" s="119" t="str" cm="1">
        <f t="array" ref="H125">IF(INDEX(Тип_УЗО, ROW(M123)) = "", "", INDEX(Тип_УЗО, ROW(M123)))</f>
        <v/>
      </c>
      <c r="I125" s="119" t="str" cm="1">
        <f t="array" ref="I125">IF(INDEX(Ток_утечки_УЗО, ROW(N123)) = "", "", INDEX(Ток_утечки_УЗО, ROW(N123)))</f>
        <v/>
      </c>
      <c r="J125" s="119" t="str" cm="1">
        <f t="array" ref="J125">IF(INDEX(Марка_кабеля, ROW(O123)) = "", "", INDEX(Марка_кабеля, ROW(O123)))</f>
        <v/>
      </c>
      <c r="K125" s="119" t="str" cm="1">
        <f t="array" ref="K125">IF(INDEX(Сечение, ROW(P123)) = "", "", INDEX(Сечение, ROW(P123)))</f>
        <v/>
      </c>
      <c r="L125" s="119" t="str" cm="1">
        <f t="array" ref="L125">IF(INDEX(Длина_кабеля, ROW(Q123)) = "", "", INDEX(Длина_кабеля, ROW(Q123)))</f>
        <v/>
      </c>
      <c r="M125" s="119" t="str" cm="1">
        <f t="array" ref="M125">IF(INDEX(Фаза, ROW(R123)) = "", "", INDEX(Фаза, ROW(R123)))</f>
        <v/>
      </c>
      <c r="N125" s="119" t="str" cm="1">
        <f t="array" ref="N125">IF(INDEX(РЕ, ROW(S123)) = "", "", INDEX(РЕ, ROW(S123)))</f>
        <v/>
      </c>
      <c r="O125" s="119" t="str" cm="1">
        <f t="array" ref="O125">IF(INDEX(Класс, ROW(V123)) = "", "", INDEX(Класс, ROW(V123)))</f>
        <v/>
      </c>
      <c r="P125" s="119" t="str" cm="1">
        <f t="array" ref="P125">IF(INDEX(Установленная_мощность, ROW(X123)) = "", "", INDEX(Установленная_мощность, ROW(X123)))</f>
        <v/>
      </c>
      <c r="Q125" s="119" t="str" cm="1">
        <f t="array" ref="Q125">IF(INDEX(Расчетный_ток, ROW(Y123)) = "", "", INDEX(Расчетный_ток, ROW(Y123)))</f>
        <v/>
      </c>
      <c r="R125" s="119" t="str" cm="1">
        <f t="array" ref="R125">IF(INDEX(Наименование_потребителя, ROW(Z123)) = "", "", INDEX(Наименование_потребителя, ROW(Z123)))</f>
        <v/>
      </c>
      <c r="S125" s="119" t="str" cm="1">
        <f t="array" ref="S125">IF(INDEX(Условное_обозначение, ROW(AA123)) = "", "", INDEX(Условное_обозначение, ROW(AA123)))</f>
        <v/>
      </c>
    </row>
    <row r="126" spans="1:19" x14ac:dyDescent="0.3">
      <c r="A126" s="119" t="str" cm="1">
        <f t="array" ref="A126">IF(INDEX(Вводной_щит, ROW(C124)) = "", "", INDEX(Вводной_щит, ROW(C124)))</f>
        <v/>
      </c>
      <c r="B126" s="119" t="str" cm="1">
        <f t="array" ref="B126">IF(INDEX(Номер, ROW(F124)) = "", "", INDEX(Номер, ROW(F124)))</f>
        <v/>
      </c>
      <c r="C126" s="119" t="str" cm="1">
        <f t="array" ref="C126">IF(INDEX(Номер_по_плану, ROW(H124)) = "", "", INDEX(Номер_по_плану, ROW(H124)))</f>
        <v/>
      </c>
      <c r="D126" s="119" t="str" cm="1">
        <f t="array" ref="D126">IF(INDEX(Тип, ROW(I124)) = "", "", INDEX(Тип, ROW(I124)))</f>
        <v/>
      </c>
      <c r="E126" s="119" t="str" cm="1">
        <f t="array" ref="E126">IF(INDEX(Автомат, ROW(J124)) = "", "", INDEX(Автомат, ROW(J124)))</f>
        <v/>
      </c>
      <c r="F126" s="119" t="str" cm="1">
        <f t="array" ref="F126">IF(INDEX(Производитель, ROW(K124)) = "", "", INDEX(Производитель, ROW(K124)))</f>
        <v/>
      </c>
      <c r="G126" s="119" t="str" cm="1">
        <f t="array" ref="G126">IF(INDEX(Номинал, ROW(L124)) = "", "", INDEX(Номинал, ROW(L124)))</f>
        <v/>
      </c>
      <c r="H126" s="119" t="str" cm="1">
        <f t="array" ref="H126">IF(INDEX(Тип_УЗО, ROW(M124)) = "", "", INDEX(Тип_УЗО, ROW(M124)))</f>
        <v/>
      </c>
      <c r="I126" s="119" t="str" cm="1">
        <f t="array" ref="I126">IF(INDEX(Ток_утечки_УЗО, ROW(N124)) = "", "", INDEX(Ток_утечки_УЗО, ROW(N124)))</f>
        <v/>
      </c>
      <c r="J126" s="119" t="str" cm="1">
        <f t="array" ref="J126">IF(INDEX(Марка_кабеля, ROW(O124)) = "", "", INDEX(Марка_кабеля, ROW(O124)))</f>
        <v/>
      </c>
      <c r="K126" s="119" t="str" cm="1">
        <f t="array" ref="K126">IF(INDEX(Сечение, ROW(P124)) = "", "", INDEX(Сечение, ROW(P124)))</f>
        <v/>
      </c>
      <c r="L126" s="119" t="str" cm="1">
        <f t="array" ref="L126">IF(INDEX(Длина_кабеля, ROW(Q124)) = "", "", INDEX(Длина_кабеля, ROW(Q124)))</f>
        <v/>
      </c>
      <c r="M126" s="119" t="str" cm="1">
        <f t="array" ref="M126">IF(INDEX(Фаза, ROW(R124)) = "", "", INDEX(Фаза, ROW(R124)))</f>
        <v/>
      </c>
      <c r="N126" s="119" t="str" cm="1">
        <f t="array" ref="N126">IF(INDEX(РЕ, ROW(S124)) = "", "", INDEX(РЕ, ROW(S124)))</f>
        <v/>
      </c>
      <c r="O126" s="119" t="str" cm="1">
        <f t="array" ref="O126">IF(INDEX(Класс, ROW(V124)) = "", "", INDEX(Класс, ROW(V124)))</f>
        <v/>
      </c>
      <c r="P126" s="119" t="str" cm="1">
        <f t="array" ref="P126">IF(INDEX(Установленная_мощность, ROW(X124)) = "", "", INDEX(Установленная_мощность, ROW(X124)))</f>
        <v/>
      </c>
      <c r="Q126" s="119" t="str" cm="1">
        <f t="array" ref="Q126">IF(INDEX(Расчетный_ток, ROW(Y124)) = "", "", INDEX(Расчетный_ток, ROW(Y124)))</f>
        <v/>
      </c>
      <c r="R126" s="119" t="str" cm="1">
        <f t="array" ref="R126">IF(INDEX(Наименование_потребителя, ROW(Z124)) = "", "", INDEX(Наименование_потребителя, ROW(Z124)))</f>
        <v/>
      </c>
      <c r="S126" s="119" t="str" cm="1">
        <f t="array" ref="S126">IF(INDEX(Условное_обозначение, ROW(AA124)) = "", "", INDEX(Условное_обозначение, ROW(AA124)))</f>
        <v/>
      </c>
    </row>
    <row r="127" spans="1:19" x14ac:dyDescent="0.3">
      <c r="A127" s="119" t="str" cm="1">
        <f t="array" ref="A127">IF(INDEX(Вводной_щит, ROW(C125)) = "", "", INDEX(Вводной_щит, ROW(C125)))</f>
        <v/>
      </c>
      <c r="B127" s="119" t="str" cm="1">
        <f t="array" ref="B127">IF(INDEX(Номер, ROW(F125)) = "", "", INDEX(Номер, ROW(F125)))</f>
        <v/>
      </c>
      <c r="C127" s="119" t="str" cm="1">
        <f t="array" ref="C127">IF(INDEX(Номер_по_плану, ROW(H125)) = "", "", INDEX(Номер_по_плану, ROW(H125)))</f>
        <v/>
      </c>
      <c r="D127" s="119" t="str" cm="1">
        <f t="array" ref="D127">IF(INDEX(Тип, ROW(I125)) = "", "", INDEX(Тип, ROW(I125)))</f>
        <v/>
      </c>
      <c r="E127" s="119" t="str" cm="1">
        <f t="array" ref="E127">IF(INDEX(Автомат, ROW(J125)) = "", "", INDEX(Автомат, ROW(J125)))</f>
        <v/>
      </c>
      <c r="F127" s="119" t="str" cm="1">
        <f t="array" ref="F127">IF(INDEX(Производитель, ROW(K125)) = "", "", INDEX(Производитель, ROW(K125)))</f>
        <v/>
      </c>
      <c r="G127" s="119" t="str" cm="1">
        <f t="array" ref="G127">IF(INDEX(Номинал, ROW(L125)) = "", "", INDEX(Номинал, ROW(L125)))</f>
        <v/>
      </c>
      <c r="H127" s="119" t="str" cm="1">
        <f t="array" ref="H127">IF(INDEX(Тип_УЗО, ROW(M125)) = "", "", INDEX(Тип_УЗО, ROW(M125)))</f>
        <v/>
      </c>
      <c r="I127" s="119" t="str" cm="1">
        <f t="array" ref="I127">IF(INDEX(Ток_утечки_УЗО, ROW(N125)) = "", "", INDEX(Ток_утечки_УЗО, ROW(N125)))</f>
        <v/>
      </c>
      <c r="J127" s="119" t="str" cm="1">
        <f t="array" ref="J127">IF(INDEX(Марка_кабеля, ROW(O125)) = "", "", INDEX(Марка_кабеля, ROW(O125)))</f>
        <v/>
      </c>
      <c r="K127" s="119" t="str" cm="1">
        <f t="array" ref="K127">IF(INDEX(Сечение, ROW(P125)) = "", "", INDEX(Сечение, ROW(P125)))</f>
        <v/>
      </c>
      <c r="L127" s="119" t="str" cm="1">
        <f t="array" ref="L127">IF(INDEX(Длина_кабеля, ROW(Q125)) = "", "", INDEX(Длина_кабеля, ROW(Q125)))</f>
        <v/>
      </c>
      <c r="M127" s="119" t="str" cm="1">
        <f t="array" ref="M127">IF(INDEX(Фаза, ROW(R125)) = "", "", INDEX(Фаза, ROW(R125)))</f>
        <v/>
      </c>
      <c r="N127" s="119" t="str" cm="1">
        <f t="array" ref="N127">IF(INDEX(РЕ, ROW(S125)) = "", "", INDEX(РЕ, ROW(S125)))</f>
        <v/>
      </c>
      <c r="O127" s="119" t="str" cm="1">
        <f t="array" ref="O127">IF(INDEX(Класс, ROW(V125)) = "", "", INDEX(Класс, ROW(V125)))</f>
        <v/>
      </c>
      <c r="P127" s="119" t="str" cm="1">
        <f t="array" ref="P127">IF(INDEX(Установленная_мощность, ROW(X125)) = "", "", INDEX(Установленная_мощность, ROW(X125)))</f>
        <v/>
      </c>
      <c r="Q127" s="119" t="str" cm="1">
        <f t="array" ref="Q127">IF(INDEX(Расчетный_ток, ROW(Y125)) = "", "", INDEX(Расчетный_ток, ROW(Y125)))</f>
        <v/>
      </c>
      <c r="R127" s="119" t="str" cm="1">
        <f t="array" ref="R127">IF(INDEX(Наименование_потребителя, ROW(Z125)) = "", "", INDEX(Наименование_потребителя, ROW(Z125)))</f>
        <v/>
      </c>
      <c r="S127" s="119" t="str" cm="1">
        <f t="array" ref="S127">IF(INDEX(Условное_обозначение, ROW(AA125)) = "", "", INDEX(Условное_обозначение, ROW(AA125)))</f>
        <v/>
      </c>
    </row>
    <row r="128" spans="1:19" x14ac:dyDescent="0.3">
      <c r="A128" s="119" t="str" cm="1">
        <f t="array" ref="A128">IF(INDEX(Вводной_щит, ROW(C126)) = "", "", INDEX(Вводной_щит, ROW(C126)))</f>
        <v/>
      </c>
      <c r="B128" s="119" t="str" cm="1">
        <f t="array" ref="B128">IF(INDEX(Номер, ROW(F126)) = "", "", INDEX(Номер, ROW(F126)))</f>
        <v/>
      </c>
      <c r="C128" s="119" t="str" cm="1">
        <f t="array" ref="C128">IF(INDEX(Номер_по_плану, ROW(H126)) = "", "", INDEX(Номер_по_плану, ROW(H126)))</f>
        <v/>
      </c>
      <c r="D128" s="119" t="str" cm="1">
        <f t="array" ref="D128">IF(INDEX(Тип, ROW(I126)) = "", "", INDEX(Тип, ROW(I126)))</f>
        <v/>
      </c>
      <c r="E128" s="119" t="str" cm="1">
        <f t="array" ref="E128">IF(INDEX(Автомат, ROW(J126)) = "", "", INDEX(Автомат, ROW(J126)))</f>
        <v/>
      </c>
      <c r="F128" s="119" t="str" cm="1">
        <f t="array" ref="F128">IF(INDEX(Производитель, ROW(K126)) = "", "", INDEX(Производитель, ROW(K126)))</f>
        <v/>
      </c>
      <c r="G128" s="119" t="str" cm="1">
        <f t="array" ref="G128">IF(INDEX(Номинал, ROW(L126)) = "", "", INDEX(Номинал, ROW(L126)))</f>
        <v/>
      </c>
      <c r="H128" s="119" t="str" cm="1">
        <f t="array" ref="H128">IF(INDEX(Тип_УЗО, ROW(M126)) = "", "", INDEX(Тип_УЗО, ROW(M126)))</f>
        <v/>
      </c>
      <c r="I128" s="119" t="str" cm="1">
        <f t="array" ref="I128">IF(INDEX(Ток_утечки_УЗО, ROW(N126)) = "", "", INDEX(Ток_утечки_УЗО, ROW(N126)))</f>
        <v/>
      </c>
      <c r="J128" s="119" t="str" cm="1">
        <f t="array" ref="J128">IF(INDEX(Марка_кабеля, ROW(O126)) = "", "", INDEX(Марка_кабеля, ROW(O126)))</f>
        <v/>
      </c>
      <c r="K128" s="119" t="str" cm="1">
        <f t="array" ref="K128">IF(INDEX(Сечение, ROW(P126)) = "", "", INDEX(Сечение, ROW(P126)))</f>
        <v/>
      </c>
      <c r="L128" s="119" t="str" cm="1">
        <f t="array" ref="L128">IF(INDEX(Длина_кабеля, ROW(Q126)) = "", "", INDEX(Длина_кабеля, ROW(Q126)))</f>
        <v/>
      </c>
      <c r="M128" s="119" t="str" cm="1">
        <f t="array" ref="M128">IF(INDEX(Фаза, ROW(R126)) = "", "", INDEX(Фаза, ROW(R126)))</f>
        <v/>
      </c>
      <c r="N128" s="119" t="str" cm="1">
        <f t="array" ref="N128">IF(INDEX(РЕ, ROW(S126)) = "", "", INDEX(РЕ, ROW(S126)))</f>
        <v/>
      </c>
      <c r="O128" s="119" t="str" cm="1">
        <f t="array" ref="O128">IF(INDEX(Класс, ROW(V126)) = "", "", INDEX(Класс, ROW(V126)))</f>
        <v/>
      </c>
      <c r="P128" s="119" t="str" cm="1">
        <f t="array" ref="P128">IF(INDEX(Установленная_мощность, ROW(X126)) = "", "", INDEX(Установленная_мощность, ROW(X126)))</f>
        <v/>
      </c>
      <c r="Q128" s="119" t="str" cm="1">
        <f t="array" ref="Q128">IF(INDEX(Расчетный_ток, ROW(Y126)) = "", "", INDEX(Расчетный_ток, ROW(Y126)))</f>
        <v/>
      </c>
      <c r="R128" s="119" t="str" cm="1">
        <f t="array" ref="R128">IF(INDEX(Наименование_потребителя, ROW(Z126)) = "", "", INDEX(Наименование_потребителя, ROW(Z126)))</f>
        <v/>
      </c>
      <c r="S128" s="119" t="str" cm="1">
        <f t="array" ref="S128">IF(INDEX(Условное_обозначение, ROW(AA126)) = "", "", INDEX(Условное_обозначение, ROW(AA126)))</f>
        <v/>
      </c>
    </row>
    <row r="129" spans="1:19" x14ac:dyDescent="0.3">
      <c r="A129" s="119" t="str" cm="1">
        <f t="array" ref="A129">IF(INDEX(Вводной_щит, ROW(C127)) = "", "", INDEX(Вводной_щит, ROW(C127)))</f>
        <v/>
      </c>
      <c r="B129" s="119" t="str" cm="1">
        <f t="array" ref="B129">IF(INDEX(Номер, ROW(F127)) = "", "", INDEX(Номер, ROW(F127)))</f>
        <v/>
      </c>
      <c r="C129" s="119" t="str" cm="1">
        <f t="array" ref="C129">IF(INDEX(Номер_по_плану, ROW(H127)) = "", "", INDEX(Номер_по_плану, ROW(H127)))</f>
        <v/>
      </c>
      <c r="D129" s="119" t="str" cm="1">
        <f t="array" ref="D129">IF(INDEX(Тип, ROW(I127)) = "", "", INDEX(Тип, ROW(I127)))</f>
        <v/>
      </c>
      <c r="E129" s="119" t="str" cm="1">
        <f t="array" ref="E129">IF(INDEX(Автомат, ROW(J127)) = "", "", INDEX(Автомат, ROW(J127)))</f>
        <v/>
      </c>
      <c r="F129" s="119" t="str" cm="1">
        <f t="array" ref="F129">IF(INDEX(Производитель, ROW(K127)) = "", "", INDEX(Производитель, ROW(K127)))</f>
        <v/>
      </c>
      <c r="G129" s="119" t="str" cm="1">
        <f t="array" ref="G129">IF(INDEX(Номинал, ROW(L127)) = "", "", INDEX(Номинал, ROW(L127)))</f>
        <v/>
      </c>
      <c r="H129" s="119" t="str" cm="1">
        <f t="array" ref="H129">IF(INDEX(Тип_УЗО, ROW(M127)) = "", "", INDEX(Тип_УЗО, ROW(M127)))</f>
        <v/>
      </c>
      <c r="I129" s="119" t="str" cm="1">
        <f t="array" ref="I129">IF(INDEX(Ток_утечки_УЗО, ROW(N127)) = "", "", INDEX(Ток_утечки_УЗО, ROW(N127)))</f>
        <v/>
      </c>
      <c r="J129" s="119" t="str" cm="1">
        <f t="array" ref="J129">IF(INDEX(Марка_кабеля, ROW(O127)) = "", "", INDEX(Марка_кабеля, ROW(O127)))</f>
        <v/>
      </c>
      <c r="K129" s="119" t="str" cm="1">
        <f t="array" ref="K129">IF(INDEX(Сечение, ROW(P127)) = "", "", INDEX(Сечение, ROW(P127)))</f>
        <v/>
      </c>
      <c r="L129" s="119" t="str" cm="1">
        <f t="array" ref="L129">IF(INDEX(Длина_кабеля, ROW(Q127)) = "", "", INDEX(Длина_кабеля, ROW(Q127)))</f>
        <v/>
      </c>
      <c r="M129" s="119" t="str" cm="1">
        <f t="array" ref="M129">IF(INDEX(Фаза, ROW(R127)) = "", "", INDEX(Фаза, ROW(R127)))</f>
        <v/>
      </c>
      <c r="N129" s="119" t="str" cm="1">
        <f t="array" ref="N129">IF(INDEX(РЕ, ROW(S127)) = "", "", INDEX(РЕ, ROW(S127)))</f>
        <v/>
      </c>
      <c r="O129" s="119" t="str" cm="1">
        <f t="array" ref="O129">IF(INDEX(Класс, ROW(V127)) = "", "", INDEX(Класс, ROW(V127)))</f>
        <v/>
      </c>
      <c r="P129" s="119" t="str" cm="1">
        <f t="array" ref="P129">IF(INDEX(Установленная_мощность, ROW(X127)) = "", "", INDEX(Установленная_мощность, ROW(X127)))</f>
        <v/>
      </c>
      <c r="Q129" s="119" t="str" cm="1">
        <f t="array" ref="Q129">IF(INDEX(Расчетный_ток, ROW(Y127)) = "", "", INDEX(Расчетный_ток, ROW(Y127)))</f>
        <v/>
      </c>
      <c r="R129" s="119" t="str" cm="1">
        <f t="array" ref="R129">IF(INDEX(Наименование_потребителя, ROW(Z127)) = "", "", INDEX(Наименование_потребителя, ROW(Z127)))</f>
        <v/>
      </c>
      <c r="S129" s="119" t="str" cm="1">
        <f t="array" ref="S129">IF(INDEX(Условное_обозначение, ROW(AA127)) = "", "", INDEX(Условное_обозначение, ROW(AA127)))</f>
        <v/>
      </c>
    </row>
    <row r="130" spans="1:19" x14ac:dyDescent="0.3">
      <c r="A130" s="119" t="str" cm="1">
        <f t="array" ref="A130">IF(INDEX(Вводной_щит, ROW(C128)) = "", "", INDEX(Вводной_щит, ROW(C128)))</f>
        <v/>
      </c>
      <c r="B130" s="119" t="str" cm="1">
        <f t="array" ref="B130">IF(INDEX(Номер, ROW(F128)) = "", "", INDEX(Номер, ROW(F128)))</f>
        <v/>
      </c>
      <c r="C130" s="119" t="str" cm="1">
        <f t="array" ref="C130">IF(INDEX(Номер_по_плану, ROW(H128)) = "", "", INDEX(Номер_по_плану, ROW(H128)))</f>
        <v/>
      </c>
      <c r="D130" s="119" t="str" cm="1">
        <f t="array" ref="D130">IF(INDEX(Тип, ROW(I128)) = "", "", INDEX(Тип, ROW(I128)))</f>
        <v/>
      </c>
      <c r="E130" s="119" t="str" cm="1">
        <f t="array" ref="E130">IF(INDEX(Автомат, ROW(J128)) = "", "", INDEX(Автомат, ROW(J128)))</f>
        <v/>
      </c>
      <c r="F130" s="119" t="str" cm="1">
        <f t="array" ref="F130">IF(INDEX(Производитель, ROW(K128)) = "", "", INDEX(Производитель, ROW(K128)))</f>
        <v/>
      </c>
      <c r="G130" s="119" t="str" cm="1">
        <f t="array" ref="G130">IF(INDEX(Номинал, ROW(L128)) = "", "", INDEX(Номинал, ROW(L128)))</f>
        <v/>
      </c>
      <c r="H130" s="119" t="str" cm="1">
        <f t="array" ref="H130">IF(INDEX(Тип_УЗО, ROW(M128)) = "", "", INDEX(Тип_УЗО, ROW(M128)))</f>
        <v/>
      </c>
      <c r="I130" s="119" t="str" cm="1">
        <f t="array" ref="I130">IF(INDEX(Ток_утечки_УЗО, ROW(N128)) = "", "", INDEX(Ток_утечки_УЗО, ROW(N128)))</f>
        <v/>
      </c>
      <c r="J130" s="119" t="str" cm="1">
        <f t="array" ref="J130">IF(INDEX(Марка_кабеля, ROW(O128)) = "", "", INDEX(Марка_кабеля, ROW(O128)))</f>
        <v/>
      </c>
      <c r="K130" s="119" t="str" cm="1">
        <f t="array" ref="K130">IF(INDEX(Сечение, ROW(P128)) = "", "", INDEX(Сечение, ROW(P128)))</f>
        <v/>
      </c>
      <c r="L130" s="119" t="str" cm="1">
        <f t="array" ref="L130">IF(INDEX(Длина_кабеля, ROW(Q128)) = "", "", INDEX(Длина_кабеля, ROW(Q128)))</f>
        <v/>
      </c>
      <c r="M130" s="119" t="str" cm="1">
        <f t="array" ref="M130">IF(INDEX(Фаза, ROW(R128)) = "", "", INDEX(Фаза, ROW(R128)))</f>
        <v/>
      </c>
      <c r="N130" s="119" t="str" cm="1">
        <f t="array" ref="N130">IF(INDEX(РЕ, ROW(S128)) = "", "", INDEX(РЕ, ROW(S128)))</f>
        <v/>
      </c>
      <c r="O130" s="119" t="str" cm="1">
        <f t="array" ref="O130">IF(INDEX(Класс, ROW(V128)) = "", "", INDEX(Класс, ROW(V128)))</f>
        <v/>
      </c>
      <c r="P130" s="119" t="str" cm="1">
        <f t="array" ref="P130">IF(INDEX(Установленная_мощность, ROW(X128)) = "", "", INDEX(Установленная_мощность, ROW(X128)))</f>
        <v/>
      </c>
      <c r="Q130" s="119" t="str" cm="1">
        <f t="array" ref="Q130">IF(INDEX(Расчетный_ток, ROW(Y128)) = "", "", INDEX(Расчетный_ток, ROW(Y128)))</f>
        <v/>
      </c>
      <c r="R130" s="119" t="str" cm="1">
        <f t="array" ref="R130">IF(INDEX(Наименование_потребителя, ROW(Z128)) = "", "", INDEX(Наименование_потребителя, ROW(Z128)))</f>
        <v/>
      </c>
      <c r="S130" s="119" t="str" cm="1">
        <f t="array" ref="S130">IF(INDEX(Условное_обозначение, ROW(AA128)) = "", "", INDEX(Условное_обозначение, ROW(AA128)))</f>
        <v/>
      </c>
    </row>
    <row r="131" spans="1:19" x14ac:dyDescent="0.3">
      <c r="A131" s="119" t="str" cm="1">
        <f t="array" ref="A131">IF(INDEX(Вводной_щит, ROW(C129)) = "", "", INDEX(Вводной_щит, ROW(C129)))</f>
        <v/>
      </c>
      <c r="B131" s="119" t="str" cm="1">
        <f t="array" ref="B131">IF(INDEX(Номер, ROW(F129)) = "", "", INDEX(Номер, ROW(F129)))</f>
        <v/>
      </c>
      <c r="C131" s="119" t="str" cm="1">
        <f t="array" ref="C131">IF(INDEX(Номер_по_плану, ROW(H129)) = "", "", INDEX(Номер_по_плану, ROW(H129)))</f>
        <v/>
      </c>
      <c r="D131" s="119" t="str" cm="1">
        <f t="array" ref="D131">IF(INDEX(Тип, ROW(I129)) = "", "", INDEX(Тип, ROW(I129)))</f>
        <v/>
      </c>
      <c r="E131" s="119" t="str" cm="1">
        <f t="array" ref="E131">IF(INDEX(Автомат, ROW(J129)) = "", "", INDEX(Автомат, ROW(J129)))</f>
        <v/>
      </c>
      <c r="F131" s="119" t="str" cm="1">
        <f t="array" ref="F131">IF(INDEX(Производитель, ROW(K129)) = "", "", INDEX(Производитель, ROW(K129)))</f>
        <v/>
      </c>
      <c r="G131" s="119" t="str" cm="1">
        <f t="array" ref="G131">IF(INDEX(Номинал, ROW(L129)) = "", "", INDEX(Номинал, ROW(L129)))</f>
        <v/>
      </c>
      <c r="H131" s="119" t="str" cm="1">
        <f t="array" ref="H131">IF(INDEX(Тип_УЗО, ROW(M129)) = "", "", INDEX(Тип_УЗО, ROW(M129)))</f>
        <v/>
      </c>
      <c r="I131" s="119" t="str" cm="1">
        <f t="array" ref="I131">IF(INDEX(Ток_утечки_УЗО, ROW(N129)) = "", "", INDEX(Ток_утечки_УЗО, ROW(N129)))</f>
        <v/>
      </c>
      <c r="J131" s="119" t="str" cm="1">
        <f t="array" ref="J131">IF(INDEX(Марка_кабеля, ROW(O129)) = "", "", INDEX(Марка_кабеля, ROW(O129)))</f>
        <v/>
      </c>
      <c r="K131" s="119" t="str" cm="1">
        <f t="array" ref="K131">IF(INDEX(Сечение, ROW(P129)) = "", "", INDEX(Сечение, ROW(P129)))</f>
        <v/>
      </c>
      <c r="L131" s="119" t="str" cm="1">
        <f t="array" ref="L131">IF(INDEX(Длина_кабеля, ROW(Q129)) = "", "", INDEX(Длина_кабеля, ROW(Q129)))</f>
        <v/>
      </c>
      <c r="M131" s="119" t="str" cm="1">
        <f t="array" ref="M131">IF(INDEX(Фаза, ROW(R129)) = "", "", INDEX(Фаза, ROW(R129)))</f>
        <v/>
      </c>
      <c r="N131" s="119" t="str" cm="1">
        <f t="array" ref="N131">IF(INDEX(РЕ, ROW(S129)) = "", "", INDEX(РЕ, ROW(S129)))</f>
        <v/>
      </c>
      <c r="O131" s="119" t="str" cm="1">
        <f t="array" ref="O131">IF(INDEX(Класс, ROW(V129)) = "", "", INDEX(Класс, ROW(V129)))</f>
        <v/>
      </c>
      <c r="P131" s="119" t="str" cm="1">
        <f t="array" ref="P131">IF(INDEX(Установленная_мощность, ROW(X129)) = "", "", INDEX(Установленная_мощность, ROW(X129)))</f>
        <v/>
      </c>
      <c r="Q131" s="119" t="str" cm="1">
        <f t="array" ref="Q131">IF(INDEX(Расчетный_ток, ROW(Y129)) = "", "", INDEX(Расчетный_ток, ROW(Y129)))</f>
        <v/>
      </c>
      <c r="R131" s="119" t="str" cm="1">
        <f t="array" ref="R131">IF(INDEX(Наименование_потребителя, ROW(Z129)) = "", "", INDEX(Наименование_потребителя, ROW(Z129)))</f>
        <v/>
      </c>
      <c r="S131" s="119" t="str" cm="1">
        <f t="array" ref="S131">IF(INDEX(Условное_обозначение, ROW(AA129)) = "", "", INDEX(Условное_обозначение, ROW(AA129)))</f>
        <v/>
      </c>
    </row>
    <row r="132" spans="1:19" x14ac:dyDescent="0.3">
      <c r="A132" s="119" t="str" cm="1">
        <f t="array" ref="A132">IF(INDEX(Вводной_щит, ROW(C130)) = "", "", INDEX(Вводной_щит, ROW(C130)))</f>
        <v/>
      </c>
      <c r="B132" s="119" t="str" cm="1">
        <f t="array" ref="B132">IF(INDEX(Номер, ROW(F130)) = "", "", INDEX(Номер, ROW(F130)))</f>
        <v/>
      </c>
      <c r="C132" s="119" t="str" cm="1">
        <f t="array" ref="C132">IF(INDEX(Номер_по_плану, ROW(H130)) = "", "", INDEX(Номер_по_плану, ROW(H130)))</f>
        <v/>
      </c>
      <c r="D132" s="119" t="str" cm="1">
        <f t="array" ref="D132">IF(INDEX(Тип, ROW(I130)) = "", "", INDEX(Тип, ROW(I130)))</f>
        <v/>
      </c>
      <c r="E132" s="119" t="str" cm="1">
        <f t="array" ref="E132">IF(INDEX(Автомат, ROW(J130)) = "", "", INDEX(Автомат, ROW(J130)))</f>
        <v/>
      </c>
      <c r="F132" s="119" t="str" cm="1">
        <f t="array" ref="F132">IF(INDEX(Производитель, ROW(K130)) = "", "", INDEX(Производитель, ROW(K130)))</f>
        <v/>
      </c>
      <c r="G132" s="119" t="str" cm="1">
        <f t="array" ref="G132">IF(INDEX(Номинал, ROW(L130)) = "", "", INDEX(Номинал, ROW(L130)))</f>
        <v/>
      </c>
      <c r="H132" s="119" t="str" cm="1">
        <f t="array" ref="H132">IF(INDEX(Тип_УЗО, ROW(M130)) = "", "", INDEX(Тип_УЗО, ROW(M130)))</f>
        <v/>
      </c>
      <c r="I132" s="119" t="str" cm="1">
        <f t="array" ref="I132">IF(INDEX(Ток_утечки_УЗО, ROW(N130)) = "", "", INDEX(Ток_утечки_УЗО, ROW(N130)))</f>
        <v/>
      </c>
      <c r="J132" s="119" t="str" cm="1">
        <f t="array" ref="J132">IF(INDEX(Марка_кабеля, ROW(O130)) = "", "", INDEX(Марка_кабеля, ROW(O130)))</f>
        <v/>
      </c>
      <c r="K132" s="119" t="str" cm="1">
        <f t="array" ref="K132">IF(INDEX(Сечение, ROW(P130)) = "", "", INDEX(Сечение, ROW(P130)))</f>
        <v/>
      </c>
      <c r="L132" s="119" t="str" cm="1">
        <f t="array" ref="L132">IF(INDEX(Длина_кабеля, ROW(Q130)) = "", "", INDEX(Длина_кабеля, ROW(Q130)))</f>
        <v/>
      </c>
      <c r="M132" s="119" t="str" cm="1">
        <f t="array" ref="M132">IF(INDEX(Фаза, ROW(R130)) = "", "", INDEX(Фаза, ROW(R130)))</f>
        <v/>
      </c>
      <c r="N132" s="119" t="str" cm="1">
        <f t="array" ref="N132">IF(INDEX(РЕ, ROW(S130)) = "", "", INDEX(РЕ, ROW(S130)))</f>
        <v/>
      </c>
      <c r="O132" s="119" t="str" cm="1">
        <f t="array" ref="O132">IF(INDEX(Класс, ROW(V130)) = "", "", INDEX(Класс, ROW(V130)))</f>
        <v/>
      </c>
      <c r="P132" s="119" t="str" cm="1">
        <f t="array" ref="P132">IF(INDEX(Установленная_мощность, ROW(X130)) = "", "", INDEX(Установленная_мощность, ROW(X130)))</f>
        <v/>
      </c>
      <c r="Q132" s="119" t="str" cm="1">
        <f t="array" ref="Q132">IF(INDEX(Расчетный_ток, ROW(Y130)) = "", "", INDEX(Расчетный_ток, ROW(Y130)))</f>
        <v/>
      </c>
      <c r="R132" s="119" t="str" cm="1">
        <f t="array" ref="R132">IF(INDEX(Наименование_потребителя, ROW(Z130)) = "", "", INDEX(Наименование_потребителя, ROW(Z130)))</f>
        <v/>
      </c>
      <c r="S132" s="119" t="str" cm="1">
        <f t="array" ref="S132">IF(INDEX(Условное_обозначение, ROW(AA130)) = "", "", INDEX(Условное_обозначение, ROW(AA130)))</f>
        <v/>
      </c>
    </row>
    <row r="133" spans="1:19" x14ac:dyDescent="0.3">
      <c r="A133" s="119" t="str" cm="1">
        <f t="array" ref="A133">IF(INDEX(Вводной_щит, ROW(C131)) = "", "", INDEX(Вводной_щит, ROW(C131)))</f>
        <v/>
      </c>
      <c r="B133" s="119" t="str" cm="1">
        <f t="array" ref="B133">IF(INDEX(Номер, ROW(F131)) = "", "", INDEX(Номер, ROW(F131)))</f>
        <v/>
      </c>
      <c r="C133" s="119" t="str" cm="1">
        <f t="array" ref="C133">IF(INDEX(Номер_по_плану, ROW(H131)) = "", "", INDEX(Номер_по_плану, ROW(H131)))</f>
        <v/>
      </c>
      <c r="D133" s="119" t="str" cm="1">
        <f t="array" ref="D133">IF(INDEX(Тип, ROW(I131)) = "", "", INDEX(Тип, ROW(I131)))</f>
        <v/>
      </c>
      <c r="E133" s="119" t="str" cm="1">
        <f t="array" ref="E133">IF(INDEX(Автомат, ROW(J131)) = "", "", INDEX(Автомат, ROW(J131)))</f>
        <v/>
      </c>
      <c r="F133" s="119" t="str" cm="1">
        <f t="array" ref="F133">IF(INDEX(Производитель, ROW(K131)) = "", "", INDEX(Производитель, ROW(K131)))</f>
        <v/>
      </c>
      <c r="G133" s="119" t="str" cm="1">
        <f t="array" ref="G133">IF(INDEX(Номинал, ROW(L131)) = "", "", INDEX(Номинал, ROW(L131)))</f>
        <v/>
      </c>
      <c r="H133" s="119" t="str" cm="1">
        <f t="array" ref="H133">IF(INDEX(Тип_УЗО, ROW(M131)) = "", "", INDEX(Тип_УЗО, ROW(M131)))</f>
        <v/>
      </c>
      <c r="I133" s="119" t="str" cm="1">
        <f t="array" ref="I133">IF(INDEX(Ток_утечки_УЗО, ROW(N131)) = "", "", INDEX(Ток_утечки_УЗО, ROW(N131)))</f>
        <v/>
      </c>
      <c r="J133" s="119" t="str" cm="1">
        <f t="array" ref="J133">IF(INDEX(Марка_кабеля, ROW(O131)) = "", "", INDEX(Марка_кабеля, ROW(O131)))</f>
        <v/>
      </c>
      <c r="K133" s="119" t="str" cm="1">
        <f t="array" ref="K133">IF(INDEX(Сечение, ROW(P131)) = "", "", INDEX(Сечение, ROW(P131)))</f>
        <v/>
      </c>
      <c r="L133" s="119" t="str" cm="1">
        <f t="array" ref="L133">IF(INDEX(Длина_кабеля, ROW(Q131)) = "", "", INDEX(Длина_кабеля, ROW(Q131)))</f>
        <v/>
      </c>
      <c r="M133" s="119" t="str" cm="1">
        <f t="array" ref="M133">IF(INDEX(Фаза, ROW(R131)) = "", "", INDEX(Фаза, ROW(R131)))</f>
        <v/>
      </c>
      <c r="N133" s="119" t="str" cm="1">
        <f t="array" ref="N133">IF(INDEX(РЕ, ROW(S131)) = "", "", INDEX(РЕ, ROW(S131)))</f>
        <v/>
      </c>
      <c r="O133" s="119" t="str" cm="1">
        <f t="array" ref="O133">IF(INDEX(Класс, ROW(V131)) = "", "", INDEX(Класс, ROW(V131)))</f>
        <v/>
      </c>
      <c r="P133" s="119" t="str" cm="1">
        <f t="array" ref="P133">IF(INDEX(Установленная_мощность, ROW(X131)) = "", "", INDEX(Установленная_мощность, ROW(X131)))</f>
        <v/>
      </c>
      <c r="Q133" s="119" t="str" cm="1">
        <f t="array" ref="Q133">IF(INDEX(Расчетный_ток, ROW(Y131)) = "", "", INDEX(Расчетный_ток, ROW(Y131)))</f>
        <v/>
      </c>
      <c r="R133" s="119" t="str" cm="1">
        <f t="array" ref="R133">IF(INDEX(Наименование_потребителя, ROW(Z131)) = "", "", INDEX(Наименование_потребителя, ROW(Z131)))</f>
        <v/>
      </c>
      <c r="S133" s="119" t="str" cm="1">
        <f t="array" ref="S133">IF(INDEX(Условное_обозначение, ROW(AA131)) = "", "", INDEX(Условное_обозначение, ROW(AA131)))</f>
        <v/>
      </c>
    </row>
    <row r="134" spans="1:19" x14ac:dyDescent="0.3">
      <c r="A134" s="119" t="str" cm="1">
        <f t="array" ref="A134">IF(INDEX(Вводной_щит, ROW(C132)) = "", "", INDEX(Вводной_щит, ROW(C132)))</f>
        <v/>
      </c>
      <c r="B134" s="119" t="str" cm="1">
        <f t="array" ref="B134">IF(INDEX(Номер, ROW(F132)) = "", "", INDEX(Номер, ROW(F132)))</f>
        <v/>
      </c>
      <c r="C134" s="119" t="str" cm="1">
        <f t="array" ref="C134">IF(INDEX(Номер_по_плану, ROW(H132)) = "", "", INDEX(Номер_по_плану, ROW(H132)))</f>
        <v/>
      </c>
      <c r="D134" s="119" t="str" cm="1">
        <f t="array" ref="D134">IF(INDEX(Тип, ROW(I132)) = "", "", INDEX(Тип, ROW(I132)))</f>
        <v/>
      </c>
      <c r="E134" s="119" t="str" cm="1">
        <f t="array" ref="E134">IF(INDEX(Автомат, ROW(J132)) = "", "", INDEX(Автомат, ROW(J132)))</f>
        <v/>
      </c>
      <c r="F134" s="119" t="str" cm="1">
        <f t="array" ref="F134">IF(INDEX(Производитель, ROW(K132)) = "", "", INDEX(Производитель, ROW(K132)))</f>
        <v/>
      </c>
      <c r="G134" s="119" t="str" cm="1">
        <f t="array" ref="G134">IF(INDEX(Номинал, ROW(L132)) = "", "", INDEX(Номинал, ROW(L132)))</f>
        <v/>
      </c>
      <c r="H134" s="119" t="str" cm="1">
        <f t="array" ref="H134">IF(INDEX(Тип_УЗО, ROW(M132)) = "", "", INDEX(Тип_УЗО, ROW(M132)))</f>
        <v/>
      </c>
      <c r="I134" s="119" t="str" cm="1">
        <f t="array" ref="I134">IF(INDEX(Ток_утечки_УЗО, ROW(N132)) = "", "", INDEX(Ток_утечки_УЗО, ROW(N132)))</f>
        <v/>
      </c>
      <c r="J134" s="119" t="str" cm="1">
        <f t="array" ref="J134">IF(INDEX(Марка_кабеля, ROW(O132)) = "", "", INDEX(Марка_кабеля, ROW(O132)))</f>
        <v/>
      </c>
      <c r="K134" s="119" t="str" cm="1">
        <f t="array" ref="K134">IF(INDEX(Сечение, ROW(P132)) = "", "", INDEX(Сечение, ROW(P132)))</f>
        <v/>
      </c>
      <c r="L134" s="119" t="str" cm="1">
        <f t="array" ref="L134">IF(INDEX(Длина_кабеля, ROW(Q132)) = "", "", INDEX(Длина_кабеля, ROW(Q132)))</f>
        <v/>
      </c>
      <c r="M134" s="119" t="str" cm="1">
        <f t="array" ref="M134">IF(INDEX(Фаза, ROW(R132)) = "", "", INDEX(Фаза, ROW(R132)))</f>
        <v/>
      </c>
      <c r="N134" s="119" t="str" cm="1">
        <f t="array" ref="N134">IF(INDEX(РЕ, ROW(S132)) = "", "", INDEX(РЕ, ROW(S132)))</f>
        <v/>
      </c>
      <c r="O134" s="119" t="str" cm="1">
        <f t="array" ref="O134">IF(INDEX(Класс, ROW(V132)) = "", "", INDEX(Класс, ROW(V132)))</f>
        <v/>
      </c>
      <c r="P134" s="119" t="str" cm="1">
        <f t="array" ref="P134">IF(INDEX(Установленная_мощность, ROW(X132)) = "", "", INDEX(Установленная_мощность, ROW(X132)))</f>
        <v/>
      </c>
      <c r="Q134" s="119" t="str" cm="1">
        <f t="array" ref="Q134">IF(INDEX(Расчетный_ток, ROW(Y132)) = "", "", INDEX(Расчетный_ток, ROW(Y132)))</f>
        <v/>
      </c>
      <c r="R134" s="119" t="str" cm="1">
        <f t="array" ref="R134">IF(INDEX(Наименование_потребителя, ROW(Z132)) = "", "", INDEX(Наименование_потребителя, ROW(Z132)))</f>
        <v/>
      </c>
      <c r="S134" s="119" t="str" cm="1">
        <f t="array" ref="S134">IF(INDEX(Условное_обозначение, ROW(AA132)) = "", "", INDEX(Условное_обозначение, ROW(AA132)))</f>
        <v/>
      </c>
    </row>
    <row r="135" spans="1:19" x14ac:dyDescent="0.3">
      <c r="A135" s="119" t="str" cm="1">
        <f t="array" ref="A135">IF(INDEX(Вводной_щит, ROW(C133)) = "", "", INDEX(Вводной_щит, ROW(C133)))</f>
        <v/>
      </c>
      <c r="B135" s="119" t="str" cm="1">
        <f t="array" ref="B135">IF(INDEX(Номер, ROW(F133)) = "", "", INDEX(Номер, ROW(F133)))</f>
        <v/>
      </c>
      <c r="C135" s="119" t="str" cm="1">
        <f t="array" ref="C135">IF(INDEX(Номер_по_плану, ROW(H133)) = "", "", INDEX(Номер_по_плану, ROW(H133)))</f>
        <v/>
      </c>
      <c r="D135" s="119" t="str" cm="1">
        <f t="array" ref="D135">IF(INDEX(Тип, ROW(I133)) = "", "", INDEX(Тип, ROW(I133)))</f>
        <v/>
      </c>
      <c r="E135" s="119" t="str" cm="1">
        <f t="array" ref="E135">IF(INDEX(Автомат, ROW(J133)) = "", "", INDEX(Автомат, ROW(J133)))</f>
        <v/>
      </c>
      <c r="F135" s="119" t="str" cm="1">
        <f t="array" ref="F135">IF(INDEX(Производитель, ROW(K133)) = "", "", INDEX(Производитель, ROW(K133)))</f>
        <v/>
      </c>
      <c r="G135" s="119" t="str" cm="1">
        <f t="array" ref="G135">IF(INDEX(Номинал, ROW(L133)) = "", "", INDEX(Номинал, ROW(L133)))</f>
        <v/>
      </c>
      <c r="H135" s="119" t="str" cm="1">
        <f t="array" ref="H135">IF(INDEX(Тип_УЗО, ROW(M133)) = "", "", INDEX(Тип_УЗО, ROW(M133)))</f>
        <v/>
      </c>
      <c r="I135" s="119" t="str" cm="1">
        <f t="array" ref="I135">IF(INDEX(Ток_утечки_УЗО, ROW(N133)) = "", "", INDEX(Ток_утечки_УЗО, ROW(N133)))</f>
        <v/>
      </c>
      <c r="J135" s="119" t="str" cm="1">
        <f t="array" ref="J135">IF(INDEX(Марка_кабеля, ROW(O133)) = "", "", INDEX(Марка_кабеля, ROW(O133)))</f>
        <v/>
      </c>
      <c r="K135" s="119" t="str" cm="1">
        <f t="array" ref="K135">IF(INDEX(Сечение, ROW(P133)) = "", "", INDEX(Сечение, ROW(P133)))</f>
        <v/>
      </c>
      <c r="L135" s="119" t="str" cm="1">
        <f t="array" ref="L135">IF(INDEX(Длина_кабеля, ROW(Q133)) = "", "", INDEX(Длина_кабеля, ROW(Q133)))</f>
        <v/>
      </c>
      <c r="M135" s="119" t="str" cm="1">
        <f t="array" ref="M135">IF(INDEX(Фаза, ROW(R133)) = "", "", INDEX(Фаза, ROW(R133)))</f>
        <v/>
      </c>
      <c r="N135" s="119" t="str" cm="1">
        <f t="array" ref="N135">IF(INDEX(РЕ, ROW(S133)) = "", "", INDEX(РЕ, ROW(S133)))</f>
        <v/>
      </c>
      <c r="O135" s="119" t="str" cm="1">
        <f t="array" ref="O135">IF(INDEX(Класс, ROW(V133)) = "", "", INDEX(Класс, ROW(V133)))</f>
        <v/>
      </c>
      <c r="P135" s="119" t="str" cm="1">
        <f t="array" ref="P135">IF(INDEX(Установленная_мощность, ROW(X133)) = "", "", INDEX(Установленная_мощность, ROW(X133)))</f>
        <v/>
      </c>
      <c r="Q135" s="119" t="str" cm="1">
        <f t="array" ref="Q135">IF(INDEX(Расчетный_ток, ROW(Y133)) = "", "", INDEX(Расчетный_ток, ROW(Y133)))</f>
        <v/>
      </c>
      <c r="R135" s="119" t="str" cm="1">
        <f t="array" ref="R135">IF(INDEX(Наименование_потребителя, ROW(Z133)) = "", "", INDEX(Наименование_потребителя, ROW(Z133)))</f>
        <v/>
      </c>
      <c r="S135" s="119" t="str" cm="1">
        <f t="array" ref="S135">IF(INDEX(Условное_обозначение, ROW(AA133)) = "", "", INDEX(Условное_обозначение, ROW(AA133)))</f>
        <v/>
      </c>
    </row>
    <row r="136" spans="1:19" x14ac:dyDescent="0.3">
      <c r="A136" s="119" t="str" cm="1">
        <f t="array" ref="A136">IF(INDEX(Вводной_щит, ROW(C134)) = "", "", INDEX(Вводной_щит, ROW(C134)))</f>
        <v/>
      </c>
      <c r="B136" s="119" t="str" cm="1">
        <f t="array" ref="B136">IF(INDEX(Номер, ROW(F134)) = "", "", INDEX(Номер, ROW(F134)))</f>
        <v/>
      </c>
      <c r="C136" s="119" t="str" cm="1">
        <f t="array" ref="C136">IF(INDEX(Номер_по_плану, ROW(H134)) = "", "", INDEX(Номер_по_плану, ROW(H134)))</f>
        <v/>
      </c>
      <c r="D136" s="119" t="str" cm="1">
        <f t="array" ref="D136">IF(INDEX(Тип, ROW(I134)) = "", "", INDEX(Тип, ROW(I134)))</f>
        <v/>
      </c>
      <c r="E136" s="119" t="str" cm="1">
        <f t="array" ref="E136">IF(INDEX(Автомат, ROW(J134)) = "", "", INDEX(Автомат, ROW(J134)))</f>
        <v/>
      </c>
      <c r="F136" s="119" t="str" cm="1">
        <f t="array" ref="F136">IF(INDEX(Производитель, ROW(K134)) = "", "", INDEX(Производитель, ROW(K134)))</f>
        <v/>
      </c>
      <c r="G136" s="119" t="str" cm="1">
        <f t="array" ref="G136">IF(INDEX(Номинал, ROW(L134)) = "", "", INDEX(Номинал, ROW(L134)))</f>
        <v/>
      </c>
      <c r="H136" s="119" t="str" cm="1">
        <f t="array" ref="H136">IF(INDEX(Тип_УЗО, ROW(M134)) = "", "", INDEX(Тип_УЗО, ROW(M134)))</f>
        <v/>
      </c>
      <c r="I136" s="119" t="str" cm="1">
        <f t="array" ref="I136">IF(INDEX(Ток_утечки_УЗО, ROW(N134)) = "", "", INDEX(Ток_утечки_УЗО, ROW(N134)))</f>
        <v/>
      </c>
      <c r="J136" s="119" t="str" cm="1">
        <f t="array" ref="J136">IF(INDEX(Марка_кабеля, ROW(O134)) = "", "", INDEX(Марка_кабеля, ROW(O134)))</f>
        <v/>
      </c>
      <c r="K136" s="119" t="str" cm="1">
        <f t="array" ref="K136">IF(INDEX(Сечение, ROW(P134)) = "", "", INDEX(Сечение, ROW(P134)))</f>
        <v/>
      </c>
      <c r="L136" s="119" t="str" cm="1">
        <f t="array" ref="L136">IF(INDEX(Длина_кабеля, ROW(Q134)) = "", "", INDEX(Длина_кабеля, ROW(Q134)))</f>
        <v/>
      </c>
      <c r="M136" s="119" t="str" cm="1">
        <f t="array" ref="M136">IF(INDEX(Фаза, ROW(R134)) = "", "", INDEX(Фаза, ROW(R134)))</f>
        <v/>
      </c>
      <c r="N136" s="119" t="str" cm="1">
        <f t="array" ref="N136">IF(INDEX(РЕ, ROW(S134)) = "", "", INDEX(РЕ, ROW(S134)))</f>
        <v/>
      </c>
      <c r="O136" s="119" t="str" cm="1">
        <f t="array" ref="O136">IF(INDEX(Класс, ROW(V134)) = "", "", INDEX(Класс, ROW(V134)))</f>
        <v/>
      </c>
      <c r="P136" s="119" t="str" cm="1">
        <f t="array" ref="P136">IF(INDEX(Установленная_мощность, ROW(X134)) = "", "", INDEX(Установленная_мощность, ROW(X134)))</f>
        <v/>
      </c>
      <c r="Q136" s="119" t="str" cm="1">
        <f t="array" ref="Q136">IF(INDEX(Расчетный_ток, ROW(Y134)) = "", "", INDEX(Расчетный_ток, ROW(Y134)))</f>
        <v/>
      </c>
      <c r="R136" s="119" t="str" cm="1">
        <f t="array" ref="R136">IF(INDEX(Наименование_потребителя, ROW(Z134)) = "", "", INDEX(Наименование_потребителя, ROW(Z134)))</f>
        <v/>
      </c>
      <c r="S136" s="119" t="str" cm="1">
        <f t="array" ref="S136">IF(INDEX(Условное_обозначение, ROW(AA134)) = "", "", INDEX(Условное_обозначение, ROW(AA134)))</f>
        <v/>
      </c>
    </row>
    <row r="137" spans="1:19" x14ac:dyDescent="0.3">
      <c r="A137" s="119" t="str" cm="1">
        <f t="array" ref="A137">IF(INDEX(Вводной_щит, ROW(C135)) = "", "", INDEX(Вводной_щит, ROW(C135)))</f>
        <v/>
      </c>
      <c r="B137" s="119" t="str" cm="1">
        <f t="array" ref="B137">IF(INDEX(Номер, ROW(F135)) = "", "", INDEX(Номер, ROW(F135)))</f>
        <v/>
      </c>
      <c r="C137" s="119" t="str" cm="1">
        <f t="array" ref="C137">IF(INDEX(Номер_по_плану, ROW(H135)) = "", "", INDEX(Номер_по_плану, ROW(H135)))</f>
        <v/>
      </c>
      <c r="D137" s="119" t="str" cm="1">
        <f t="array" ref="D137">IF(INDEX(Тип, ROW(I135)) = "", "", INDEX(Тип, ROW(I135)))</f>
        <v/>
      </c>
      <c r="E137" s="119" t="str" cm="1">
        <f t="array" ref="E137">IF(INDEX(Автомат, ROW(J135)) = "", "", INDEX(Автомат, ROW(J135)))</f>
        <v/>
      </c>
      <c r="F137" s="119" t="str" cm="1">
        <f t="array" ref="F137">IF(INDEX(Производитель, ROW(K135)) = "", "", INDEX(Производитель, ROW(K135)))</f>
        <v/>
      </c>
      <c r="G137" s="119" t="str" cm="1">
        <f t="array" ref="G137">IF(INDEX(Номинал, ROW(L135)) = "", "", INDEX(Номинал, ROW(L135)))</f>
        <v/>
      </c>
      <c r="H137" s="119" t="str" cm="1">
        <f t="array" ref="H137">IF(INDEX(Тип_УЗО, ROW(M135)) = "", "", INDEX(Тип_УЗО, ROW(M135)))</f>
        <v/>
      </c>
      <c r="I137" s="119" t="str" cm="1">
        <f t="array" ref="I137">IF(INDEX(Ток_утечки_УЗО, ROW(N135)) = "", "", INDEX(Ток_утечки_УЗО, ROW(N135)))</f>
        <v/>
      </c>
      <c r="J137" s="119" t="str" cm="1">
        <f t="array" ref="J137">IF(INDEX(Марка_кабеля, ROW(O135)) = "", "", INDEX(Марка_кабеля, ROW(O135)))</f>
        <v/>
      </c>
      <c r="K137" s="119" t="str" cm="1">
        <f t="array" ref="K137">IF(INDEX(Сечение, ROW(P135)) = "", "", INDEX(Сечение, ROW(P135)))</f>
        <v/>
      </c>
      <c r="L137" s="119" t="str" cm="1">
        <f t="array" ref="L137">IF(INDEX(Длина_кабеля, ROW(Q135)) = "", "", INDEX(Длина_кабеля, ROW(Q135)))</f>
        <v/>
      </c>
      <c r="M137" s="119" t="str" cm="1">
        <f t="array" ref="M137">IF(INDEX(Фаза, ROW(R135)) = "", "", INDEX(Фаза, ROW(R135)))</f>
        <v/>
      </c>
      <c r="N137" s="119" t="str" cm="1">
        <f t="array" ref="N137">IF(INDEX(РЕ, ROW(S135)) = "", "", INDEX(РЕ, ROW(S135)))</f>
        <v/>
      </c>
      <c r="O137" s="119" t="str" cm="1">
        <f t="array" ref="O137">IF(INDEX(Класс, ROW(V135)) = "", "", INDEX(Класс, ROW(V135)))</f>
        <v/>
      </c>
      <c r="P137" s="119" t="str" cm="1">
        <f t="array" ref="P137">IF(INDEX(Установленная_мощность, ROW(X135)) = "", "", INDEX(Установленная_мощность, ROW(X135)))</f>
        <v/>
      </c>
      <c r="Q137" s="119" t="str" cm="1">
        <f t="array" ref="Q137">IF(INDEX(Расчетный_ток, ROW(Y135)) = "", "", INDEX(Расчетный_ток, ROW(Y135)))</f>
        <v/>
      </c>
      <c r="R137" s="119" t="str" cm="1">
        <f t="array" ref="R137">IF(INDEX(Наименование_потребителя, ROW(Z135)) = "", "", INDEX(Наименование_потребителя, ROW(Z135)))</f>
        <v/>
      </c>
      <c r="S137" s="119" t="str" cm="1">
        <f t="array" ref="S137">IF(INDEX(Условное_обозначение, ROW(AA135)) = "", "", INDEX(Условное_обозначение, ROW(AA135)))</f>
        <v/>
      </c>
    </row>
    <row r="138" spans="1:19" x14ac:dyDescent="0.3">
      <c r="A138" s="119" t="str" cm="1">
        <f t="array" ref="A138">IF(INDEX(Вводной_щит, ROW(C136)) = "", "", INDEX(Вводной_щит, ROW(C136)))</f>
        <v/>
      </c>
      <c r="B138" s="119" t="str" cm="1">
        <f t="array" ref="B138">IF(INDEX(Номер, ROW(F136)) = "", "", INDEX(Номер, ROW(F136)))</f>
        <v/>
      </c>
      <c r="C138" s="119" t="str" cm="1">
        <f t="array" ref="C138">IF(INDEX(Номер_по_плану, ROW(H136)) = "", "", INDEX(Номер_по_плану, ROW(H136)))</f>
        <v/>
      </c>
      <c r="D138" s="119" t="str" cm="1">
        <f t="array" ref="D138">IF(INDEX(Тип, ROW(I136)) = "", "", INDEX(Тип, ROW(I136)))</f>
        <v/>
      </c>
      <c r="E138" s="119" t="str" cm="1">
        <f t="array" ref="E138">IF(INDEX(Автомат, ROW(J136)) = "", "", INDEX(Автомат, ROW(J136)))</f>
        <v/>
      </c>
      <c r="F138" s="119" t="str" cm="1">
        <f t="array" ref="F138">IF(INDEX(Производитель, ROW(K136)) = "", "", INDEX(Производитель, ROW(K136)))</f>
        <v/>
      </c>
      <c r="G138" s="119" t="str" cm="1">
        <f t="array" ref="G138">IF(INDEX(Номинал, ROW(L136)) = "", "", INDEX(Номинал, ROW(L136)))</f>
        <v/>
      </c>
      <c r="H138" s="119" t="str" cm="1">
        <f t="array" ref="H138">IF(INDEX(Тип_УЗО, ROW(M136)) = "", "", INDEX(Тип_УЗО, ROW(M136)))</f>
        <v/>
      </c>
      <c r="I138" s="119" t="str" cm="1">
        <f t="array" ref="I138">IF(INDEX(Ток_утечки_УЗО, ROW(N136)) = "", "", INDEX(Ток_утечки_УЗО, ROW(N136)))</f>
        <v/>
      </c>
      <c r="J138" s="119" t="str" cm="1">
        <f t="array" ref="J138">IF(INDEX(Марка_кабеля, ROW(O136)) = "", "", INDEX(Марка_кабеля, ROW(O136)))</f>
        <v/>
      </c>
      <c r="K138" s="119" t="str" cm="1">
        <f t="array" ref="K138">IF(INDEX(Сечение, ROW(P136)) = "", "", INDEX(Сечение, ROW(P136)))</f>
        <v/>
      </c>
      <c r="L138" s="119" t="str" cm="1">
        <f t="array" ref="L138">IF(INDEX(Длина_кабеля, ROW(Q136)) = "", "", INDEX(Длина_кабеля, ROW(Q136)))</f>
        <v/>
      </c>
      <c r="M138" s="119" t="str" cm="1">
        <f t="array" ref="M138">IF(INDEX(Фаза, ROW(R136)) = "", "", INDEX(Фаза, ROW(R136)))</f>
        <v/>
      </c>
      <c r="N138" s="119" t="str" cm="1">
        <f t="array" ref="N138">IF(INDEX(РЕ, ROW(S136)) = "", "", INDEX(РЕ, ROW(S136)))</f>
        <v/>
      </c>
      <c r="O138" s="119" t="str" cm="1">
        <f t="array" ref="O138">IF(INDEX(Класс, ROW(V136)) = "", "", INDEX(Класс, ROW(V136)))</f>
        <v/>
      </c>
      <c r="P138" s="119" t="str" cm="1">
        <f t="array" ref="P138">IF(INDEX(Установленная_мощность, ROW(X136)) = "", "", INDEX(Установленная_мощность, ROW(X136)))</f>
        <v/>
      </c>
      <c r="Q138" s="119" t="str" cm="1">
        <f t="array" ref="Q138">IF(INDEX(Расчетный_ток, ROW(Y136)) = "", "", INDEX(Расчетный_ток, ROW(Y136)))</f>
        <v/>
      </c>
      <c r="R138" s="119" t="str" cm="1">
        <f t="array" ref="R138">IF(INDEX(Наименование_потребителя, ROW(Z136)) = "", "", INDEX(Наименование_потребителя, ROW(Z136)))</f>
        <v/>
      </c>
      <c r="S138" s="119" t="str" cm="1">
        <f t="array" ref="S138">IF(INDEX(Условное_обозначение, ROW(AA136)) = "", "", INDEX(Условное_обозначение, ROW(AA136)))</f>
        <v/>
      </c>
    </row>
    <row r="139" spans="1:19" x14ac:dyDescent="0.3">
      <c r="A139" s="119" t="str" cm="1">
        <f t="array" ref="A139">IF(INDEX(Вводной_щит, ROW(C137)) = "", "", INDEX(Вводной_щит, ROW(C137)))</f>
        <v/>
      </c>
      <c r="B139" s="119" t="str" cm="1">
        <f t="array" ref="B139">IF(INDEX(Номер, ROW(F137)) = "", "", INDEX(Номер, ROW(F137)))</f>
        <v/>
      </c>
      <c r="C139" s="119" t="str" cm="1">
        <f t="array" ref="C139">IF(INDEX(Номер_по_плану, ROW(H137)) = "", "", INDEX(Номер_по_плану, ROW(H137)))</f>
        <v/>
      </c>
      <c r="D139" s="119" t="str" cm="1">
        <f t="array" ref="D139">IF(INDEX(Тип, ROW(I137)) = "", "", INDEX(Тип, ROW(I137)))</f>
        <v/>
      </c>
      <c r="E139" s="119" t="str" cm="1">
        <f t="array" ref="E139">IF(INDEX(Автомат, ROW(J137)) = "", "", INDEX(Автомат, ROW(J137)))</f>
        <v/>
      </c>
      <c r="F139" s="119" t="str" cm="1">
        <f t="array" ref="F139">IF(INDEX(Производитель, ROW(K137)) = "", "", INDEX(Производитель, ROW(K137)))</f>
        <v/>
      </c>
      <c r="G139" s="119" t="str" cm="1">
        <f t="array" ref="G139">IF(INDEX(Номинал, ROW(L137)) = "", "", INDEX(Номинал, ROW(L137)))</f>
        <v/>
      </c>
      <c r="H139" s="119" t="str" cm="1">
        <f t="array" ref="H139">IF(INDEX(Тип_УЗО, ROW(M137)) = "", "", INDEX(Тип_УЗО, ROW(M137)))</f>
        <v/>
      </c>
      <c r="I139" s="119" t="str" cm="1">
        <f t="array" ref="I139">IF(INDEX(Ток_утечки_УЗО, ROW(N137)) = "", "", INDEX(Ток_утечки_УЗО, ROW(N137)))</f>
        <v/>
      </c>
      <c r="J139" s="119" t="str" cm="1">
        <f t="array" ref="J139">IF(INDEX(Марка_кабеля, ROW(O137)) = "", "", INDEX(Марка_кабеля, ROW(O137)))</f>
        <v/>
      </c>
      <c r="K139" s="119" t="str" cm="1">
        <f t="array" ref="K139">IF(INDEX(Сечение, ROW(P137)) = "", "", INDEX(Сечение, ROW(P137)))</f>
        <v/>
      </c>
      <c r="L139" s="119" t="str" cm="1">
        <f t="array" ref="L139">IF(INDEX(Длина_кабеля, ROW(Q137)) = "", "", INDEX(Длина_кабеля, ROW(Q137)))</f>
        <v/>
      </c>
      <c r="M139" s="119" t="str" cm="1">
        <f t="array" ref="M139">IF(INDEX(Фаза, ROW(R137)) = "", "", INDEX(Фаза, ROW(R137)))</f>
        <v/>
      </c>
      <c r="N139" s="119" t="str" cm="1">
        <f t="array" ref="N139">IF(INDEX(РЕ, ROW(S137)) = "", "", INDEX(РЕ, ROW(S137)))</f>
        <v/>
      </c>
      <c r="O139" s="119" t="str" cm="1">
        <f t="array" ref="O139">IF(INDEX(Класс, ROW(V137)) = "", "", INDEX(Класс, ROW(V137)))</f>
        <v/>
      </c>
      <c r="P139" s="119" t="str" cm="1">
        <f t="array" ref="P139">IF(INDEX(Установленная_мощность, ROW(X137)) = "", "", INDEX(Установленная_мощность, ROW(X137)))</f>
        <v/>
      </c>
      <c r="Q139" s="119" t="str" cm="1">
        <f t="array" ref="Q139">IF(INDEX(Расчетный_ток, ROW(Y137)) = "", "", INDEX(Расчетный_ток, ROW(Y137)))</f>
        <v/>
      </c>
      <c r="R139" s="119" t="str" cm="1">
        <f t="array" ref="R139">IF(INDEX(Наименование_потребителя, ROW(Z137)) = "", "", INDEX(Наименование_потребителя, ROW(Z137)))</f>
        <v/>
      </c>
      <c r="S139" s="119" t="str" cm="1">
        <f t="array" ref="S139">IF(INDEX(Условное_обозначение, ROW(AA137)) = "", "", INDEX(Условное_обозначение, ROW(AA137)))</f>
        <v/>
      </c>
    </row>
    <row r="140" spans="1:19" x14ac:dyDescent="0.3">
      <c r="A140" s="119" t="str" cm="1">
        <f t="array" ref="A140">IF(INDEX(Вводной_щит, ROW(C138)) = "", "", INDEX(Вводной_щит, ROW(C138)))</f>
        <v/>
      </c>
      <c r="B140" s="119" t="str" cm="1">
        <f t="array" ref="B140">IF(INDEX(Номер, ROW(F138)) = "", "", INDEX(Номер, ROW(F138)))</f>
        <v/>
      </c>
      <c r="C140" s="119" t="str" cm="1">
        <f t="array" ref="C140">IF(INDEX(Номер_по_плану, ROW(H138)) = "", "", INDEX(Номер_по_плану, ROW(H138)))</f>
        <v/>
      </c>
      <c r="D140" s="119" t="str" cm="1">
        <f t="array" ref="D140">IF(INDEX(Тип, ROW(I138)) = "", "", INDEX(Тип, ROW(I138)))</f>
        <v/>
      </c>
      <c r="E140" s="119" t="str" cm="1">
        <f t="array" ref="E140">IF(INDEX(Автомат, ROW(J138)) = "", "", INDEX(Автомат, ROW(J138)))</f>
        <v/>
      </c>
      <c r="F140" s="119" t="str" cm="1">
        <f t="array" ref="F140">IF(INDEX(Производитель, ROW(K138)) = "", "", INDEX(Производитель, ROW(K138)))</f>
        <v/>
      </c>
      <c r="G140" s="119" t="str" cm="1">
        <f t="array" ref="G140">IF(INDEX(Номинал, ROW(L138)) = "", "", INDEX(Номинал, ROW(L138)))</f>
        <v/>
      </c>
      <c r="H140" s="119" t="str" cm="1">
        <f t="array" ref="H140">IF(INDEX(Тип_УЗО, ROW(M138)) = "", "", INDEX(Тип_УЗО, ROW(M138)))</f>
        <v/>
      </c>
      <c r="I140" s="119" t="str" cm="1">
        <f t="array" ref="I140">IF(INDEX(Ток_утечки_УЗО, ROW(N138)) = "", "", INDEX(Ток_утечки_УЗО, ROW(N138)))</f>
        <v/>
      </c>
      <c r="J140" s="119" t="str" cm="1">
        <f t="array" ref="J140">IF(INDEX(Марка_кабеля, ROW(O138)) = "", "", INDEX(Марка_кабеля, ROW(O138)))</f>
        <v/>
      </c>
      <c r="K140" s="119" t="str" cm="1">
        <f t="array" ref="K140">IF(INDEX(Сечение, ROW(P138)) = "", "", INDEX(Сечение, ROW(P138)))</f>
        <v/>
      </c>
      <c r="L140" s="119" t="str" cm="1">
        <f t="array" ref="L140">IF(INDEX(Длина_кабеля, ROW(Q138)) = "", "", INDEX(Длина_кабеля, ROW(Q138)))</f>
        <v/>
      </c>
      <c r="M140" s="119" t="str" cm="1">
        <f t="array" ref="M140">IF(INDEX(Фаза, ROW(R138)) = "", "", INDEX(Фаза, ROW(R138)))</f>
        <v/>
      </c>
      <c r="N140" s="119" t="str" cm="1">
        <f t="array" ref="N140">IF(INDEX(РЕ, ROW(S138)) = "", "", INDEX(РЕ, ROW(S138)))</f>
        <v/>
      </c>
      <c r="O140" s="119" t="str" cm="1">
        <f t="array" ref="O140">IF(INDEX(Класс, ROW(V138)) = "", "", INDEX(Класс, ROW(V138)))</f>
        <v/>
      </c>
      <c r="P140" s="119" t="str" cm="1">
        <f t="array" ref="P140">IF(INDEX(Установленная_мощность, ROW(X138)) = "", "", INDEX(Установленная_мощность, ROW(X138)))</f>
        <v/>
      </c>
      <c r="Q140" s="119" t="str" cm="1">
        <f t="array" ref="Q140">IF(INDEX(Расчетный_ток, ROW(Y138)) = "", "", INDEX(Расчетный_ток, ROW(Y138)))</f>
        <v/>
      </c>
      <c r="R140" s="119" t="str" cm="1">
        <f t="array" ref="R140">IF(INDEX(Наименование_потребителя, ROW(Z138)) = "", "", INDEX(Наименование_потребителя, ROW(Z138)))</f>
        <v/>
      </c>
      <c r="S140" s="119" t="str" cm="1">
        <f t="array" ref="S140">IF(INDEX(Условное_обозначение, ROW(AA138)) = "", "", INDEX(Условное_обозначение, ROW(AA138)))</f>
        <v/>
      </c>
    </row>
    <row r="141" spans="1:19" x14ac:dyDescent="0.3">
      <c r="A141" s="119" t="str" cm="1">
        <f t="array" ref="A141">IF(INDEX(Вводной_щит, ROW(C139)) = "", "", INDEX(Вводной_щит, ROW(C139)))</f>
        <v/>
      </c>
      <c r="B141" s="119" t="str" cm="1">
        <f t="array" ref="B141">IF(INDEX(Номер, ROW(F139)) = "", "", INDEX(Номер, ROW(F139)))</f>
        <v/>
      </c>
      <c r="C141" s="119" t="str" cm="1">
        <f t="array" ref="C141">IF(INDEX(Номер_по_плану, ROW(H139)) = "", "", INDEX(Номер_по_плану, ROW(H139)))</f>
        <v/>
      </c>
      <c r="D141" s="119" t="str" cm="1">
        <f t="array" ref="D141">IF(INDEX(Тип, ROW(I139)) = "", "", INDEX(Тип, ROW(I139)))</f>
        <v/>
      </c>
      <c r="E141" s="119" t="str" cm="1">
        <f t="array" ref="E141">IF(INDEX(Автомат, ROW(J139)) = "", "", INDEX(Автомат, ROW(J139)))</f>
        <v/>
      </c>
      <c r="F141" s="119" t="str" cm="1">
        <f t="array" ref="F141">IF(INDEX(Производитель, ROW(K139)) = "", "", INDEX(Производитель, ROW(K139)))</f>
        <v/>
      </c>
      <c r="G141" s="119" t="str" cm="1">
        <f t="array" ref="G141">IF(INDEX(Номинал, ROW(L139)) = "", "", INDEX(Номинал, ROW(L139)))</f>
        <v/>
      </c>
      <c r="H141" s="119" t="str" cm="1">
        <f t="array" ref="H141">IF(INDEX(Тип_УЗО, ROW(M139)) = "", "", INDEX(Тип_УЗО, ROW(M139)))</f>
        <v/>
      </c>
      <c r="I141" s="119" t="str" cm="1">
        <f t="array" ref="I141">IF(INDEX(Ток_утечки_УЗО, ROW(N139)) = "", "", INDEX(Ток_утечки_УЗО, ROW(N139)))</f>
        <v/>
      </c>
      <c r="J141" s="119" t="str" cm="1">
        <f t="array" ref="J141">IF(INDEX(Марка_кабеля, ROW(O139)) = "", "", INDEX(Марка_кабеля, ROW(O139)))</f>
        <v/>
      </c>
      <c r="K141" s="119" t="str" cm="1">
        <f t="array" ref="K141">IF(INDEX(Сечение, ROW(P139)) = "", "", INDEX(Сечение, ROW(P139)))</f>
        <v/>
      </c>
      <c r="L141" s="119" t="str" cm="1">
        <f t="array" ref="L141">IF(INDEX(Длина_кабеля, ROW(Q139)) = "", "", INDEX(Длина_кабеля, ROW(Q139)))</f>
        <v/>
      </c>
      <c r="M141" s="119" t="str" cm="1">
        <f t="array" ref="M141">IF(INDEX(Фаза, ROW(R139)) = "", "", INDEX(Фаза, ROW(R139)))</f>
        <v/>
      </c>
      <c r="N141" s="119" t="str" cm="1">
        <f t="array" ref="N141">IF(INDEX(РЕ, ROW(S139)) = "", "", INDEX(РЕ, ROW(S139)))</f>
        <v/>
      </c>
      <c r="O141" s="119" t="str" cm="1">
        <f t="array" ref="O141">IF(INDEX(Класс, ROW(V139)) = "", "", INDEX(Класс, ROW(V139)))</f>
        <v/>
      </c>
      <c r="P141" s="119" t="str" cm="1">
        <f t="array" ref="P141">IF(INDEX(Установленная_мощность, ROW(X139)) = "", "", INDEX(Установленная_мощность, ROW(X139)))</f>
        <v/>
      </c>
      <c r="Q141" s="119" t="str" cm="1">
        <f t="array" ref="Q141">IF(INDEX(Расчетный_ток, ROW(Y139)) = "", "", INDEX(Расчетный_ток, ROW(Y139)))</f>
        <v/>
      </c>
      <c r="R141" s="119" t="str" cm="1">
        <f t="array" ref="R141">IF(INDEX(Наименование_потребителя, ROW(Z139)) = "", "", INDEX(Наименование_потребителя, ROW(Z139)))</f>
        <v/>
      </c>
      <c r="S141" s="119" t="str" cm="1">
        <f t="array" ref="S141">IF(INDEX(Условное_обозначение, ROW(AA139)) = "", "", INDEX(Условное_обозначение, ROW(AA139)))</f>
        <v/>
      </c>
    </row>
    <row r="142" spans="1:19" x14ac:dyDescent="0.3">
      <c r="A142" s="119" t="str" cm="1">
        <f t="array" ref="A142">IF(INDEX(Вводной_щит, ROW(C140)) = "", "", INDEX(Вводной_щит, ROW(C140)))</f>
        <v/>
      </c>
      <c r="B142" s="119" t="str" cm="1">
        <f t="array" ref="B142">IF(INDEX(Номер, ROW(F140)) = "", "", INDEX(Номер, ROW(F140)))</f>
        <v/>
      </c>
      <c r="C142" s="119" t="str" cm="1">
        <f t="array" ref="C142">IF(INDEX(Номер_по_плану, ROW(H140)) = "", "", INDEX(Номер_по_плану, ROW(H140)))</f>
        <v/>
      </c>
      <c r="D142" s="119" t="str" cm="1">
        <f t="array" ref="D142">IF(INDEX(Тип, ROW(I140)) = "", "", INDEX(Тип, ROW(I140)))</f>
        <v/>
      </c>
      <c r="E142" s="119" t="str" cm="1">
        <f t="array" ref="E142">IF(INDEX(Автомат, ROW(J140)) = "", "", INDEX(Автомат, ROW(J140)))</f>
        <v/>
      </c>
      <c r="F142" s="119" t="str" cm="1">
        <f t="array" ref="F142">IF(INDEX(Производитель, ROW(K140)) = "", "", INDEX(Производитель, ROW(K140)))</f>
        <v/>
      </c>
      <c r="G142" s="119" t="str" cm="1">
        <f t="array" ref="G142">IF(INDEX(Номинал, ROW(L140)) = "", "", INDEX(Номинал, ROW(L140)))</f>
        <v/>
      </c>
      <c r="H142" s="119" t="str" cm="1">
        <f t="array" ref="H142">IF(INDEX(Тип_УЗО, ROW(M140)) = "", "", INDEX(Тип_УЗО, ROW(M140)))</f>
        <v/>
      </c>
      <c r="I142" s="119" t="str" cm="1">
        <f t="array" ref="I142">IF(INDEX(Ток_утечки_УЗО, ROW(N140)) = "", "", INDEX(Ток_утечки_УЗО, ROW(N140)))</f>
        <v/>
      </c>
      <c r="J142" s="119" t="str" cm="1">
        <f t="array" ref="J142">IF(INDEX(Марка_кабеля, ROW(O140)) = "", "", INDEX(Марка_кабеля, ROW(O140)))</f>
        <v/>
      </c>
      <c r="K142" s="119" t="str" cm="1">
        <f t="array" ref="K142">IF(INDEX(Сечение, ROW(P140)) = "", "", INDEX(Сечение, ROW(P140)))</f>
        <v/>
      </c>
      <c r="L142" s="119" t="str" cm="1">
        <f t="array" ref="L142">IF(INDEX(Длина_кабеля, ROW(Q140)) = "", "", INDEX(Длина_кабеля, ROW(Q140)))</f>
        <v/>
      </c>
      <c r="M142" s="119" t="str" cm="1">
        <f t="array" ref="M142">IF(INDEX(Фаза, ROW(R140)) = "", "", INDEX(Фаза, ROW(R140)))</f>
        <v/>
      </c>
      <c r="N142" s="119" t="str" cm="1">
        <f t="array" ref="N142">IF(INDEX(РЕ, ROW(S140)) = "", "", INDEX(РЕ, ROW(S140)))</f>
        <v/>
      </c>
      <c r="O142" s="119" t="str" cm="1">
        <f t="array" ref="O142">IF(INDEX(Класс, ROW(V140)) = "", "", INDEX(Класс, ROW(V140)))</f>
        <v/>
      </c>
      <c r="P142" s="119" t="str" cm="1">
        <f t="array" ref="P142">IF(INDEX(Установленная_мощность, ROW(X140)) = "", "", INDEX(Установленная_мощность, ROW(X140)))</f>
        <v/>
      </c>
      <c r="Q142" s="119" t="str" cm="1">
        <f t="array" ref="Q142">IF(INDEX(Расчетный_ток, ROW(Y140)) = "", "", INDEX(Расчетный_ток, ROW(Y140)))</f>
        <v/>
      </c>
      <c r="R142" s="119" t="str" cm="1">
        <f t="array" ref="R142">IF(INDEX(Наименование_потребителя, ROW(Z140)) = "", "", INDEX(Наименование_потребителя, ROW(Z140)))</f>
        <v/>
      </c>
      <c r="S142" s="119" t="str" cm="1">
        <f t="array" ref="S142">IF(INDEX(Условное_обозначение, ROW(AA140)) = "", "", INDEX(Условное_обозначение, ROW(AA140)))</f>
        <v/>
      </c>
    </row>
    <row r="143" spans="1:19" x14ac:dyDescent="0.3">
      <c r="A143" s="119" t="str" cm="1">
        <f t="array" ref="A143">IF(INDEX(Вводной_щит, ROW(C141)) = "", "", INDEX(Вводной_щит, ROW(C141)))</f>
        <v/>
      </c>
      <c r="B143" s="119" t="str" cm="1">
        <f t="array" ref="B143">IF(INDEX(Номер, ROW(F141)) = "", "", INDEX(Номер, ROW(F141)))</f>
        <v/>
      </c>
      <c r="C143" s="119" t="str" cm="1">
        <f t="array" ref="C143">IF(INDEX(Номер_по_плану, ROW(H141)) = "", "", INDEX(Номер_по_плану, ROW(H141)))</f>
        <v/>
      </c>
      <c r="D143" s="119" t="str" cm="1">
        <f t="array" ref="D143">IF(INDEX(Тип, ROW(I141)) = "", "", INDEX(Тип, ROW(I141)))</f>
        <v/>
      </c>
      <c r="E143" s="119" t="str" cm="1">
        <f t="array" ref="E143">IF(INDEX(Автомат, ROW(J141)) = "", "", INDEX(Автомат, ROW(J141)))</f>
        <v/>
      </c>
      <c r="F143" s="119" t="str" cm="1">
        <f t="array" ref="F143">IF(INDEX(Производитель, ROW(K141)) = "", "", INDEX(Производитель, ROW(K141)))</f>
        <v/>
      </c>
      <c r="G143" s="119" t="str" cm="1">
        <f t="array" ref="G143">IF(INDEX(Номинал, ROW(L141)) = "", "", INDEX(Номинал, ROW(L141)))</f>
        <v/>
      </c>
      <c r="H143" s="119" t="str" cm="1">
        <f t="array" ref="H143">IF(INDEX(Тип_УЗО, ROW(M141)) = "", "", INDEX(Тип_УЗО, ROW(M141)))</f>
        <v/>
      </c>
      <c r="I143" s="119" t="str" cm="1">
        <f t="array" ref="I143">IF(INDEX(Ток_утечки_УЗО, ROW(N141)) = "", "", INDEX(Ток_утечки_УЗО, ROW(N141)))</f>
        <v/>
      </c>
      <c r="J143" s="119" t="str" cm="1">
        <f t="array" ref="J143">IF(INDEX(Марка_кабеля, ROW(O141)) = "", "", INDEX(Марка_кабеля, ROW(O141)))</f>
        <v/>
      </c>
      <c r="K143" s="119" t="str" cm="1">
        <f t="array" ref="K143">IF(INDEX(Сечение, ROW(P141)) = "", "", INDEX(Сечение, ROW(P141)))</f>
        <v/>
      </c>
      <c r="L143" s="119" t="str" cm="1">
        <f t="array" ref="L143">IF(INDEX(Длина_кабеля, ROW(Q141)) = "", "", INDEX(Длина_кабеля, ROW(Q141)))</f>
        <v/>
      </c>
      <c r="M143" s="119" t="str" cm="1">
        <f t="array" ref="M143">IF(INDEX(Фаза, ROW(R141)) = "", "", INDEX(Фаза, ROW(R141)))</f>
        <v/>
      </c>
      <c r="N143" s="119" t="str" cm="1">
        <f t="array" ref="N143">IF(INDEX(РЕ, ROW(S141)) = "", "", INDEX(РЕ, ROW(S141)))</f>
        <v/>
      </c>
      <c r="O143" s="119" t="str" cm="1">
        <f t="array" ref="O143">IF(INDEX(Класс, ROW(V141)) = "", "", INDEX(Класс, ROW(V141)))</f>
        <v/>
      </c>
      <c r="P143" s="119" t="str" cm="1">
        <f t="array" ref="P143">IF(INDEX(Установленная_мощность, ROW(X141)) = "", "", INDEX(Установленная_мощность, ROW(X141)))</f>
        <v/>
      </c>
      <c r="Q143" s="119" t="str" cm="1">
        <f t="array" ref="Q143">IF(INDEX(Расчетный_ток, ROW(Y141)) = "", "", INDEX(Расчетный_ток, ROW(Y141)))</f>
        <v/>
      </c>
      <c r="R143" s="119" t="str" cm="1">
        <f t="array" ref="R143">IF(INDEX(Наименование_потребителя, ROW(Z141)) = "", "", INDEX(Наименование_потребителя, ROW(Z141)))</f>
        <v/>
      </c>
      <c r="S143" s="119" t="str" cm="1">
        <f t="array" ref="S143">IF(INDEX(Условное_обозначение, ROW(AA141)) = "", "", INDEX(Условное_обозначение, ROW(AA141)))</f>
        <v/>
      </c>
    </row>
    <row r="144" spans="1:19" x14ac:dyDescent="0.3">
      <c r="A144" s="119" t="str" cm="1">
        <f t="array" ref="A144">IF(INDEX(Вводной_щит, ROW(C142)) = "", "", INDEX(Вводной_щит, ROW(C142)))</f>
        <v/>
      </c>
      <c r="B144" s="119" t="str" cm="1">
        <f t="array" ref="B144">IF(INDEX(Номер, ROW(F142)) = "", "", INDEX(Номер, ROW(F142)))</f>
        <v/>
      </c>
      <c r="C144" s="119" t="str" cm="1">
        <f t="array" ref="C144">IF(INDEX(Номер_по_плану, ROW(H142)) = "", "", INDEX(Номер_по_плану, ROW(H142)))</f>
        <v/>
      </c>
      <c r="D144" s="119" t="str" cm="1">
        <f t="array" ref="D144">IF(INDEX(Тип, ROW(I142)) = "", "", INDEX(Тип, ROW(I142)))</f>
        <v/>
      </c>
      <c r="E144" s="119" t="str" cm="1">
        <f t="array" ref="E144">IF(INDEX(Автомат, ROW(J142)) = "", "", INDEX(Автомат, ROW(J142)))</f>
        <v/>
      </c>
      <c r="F144" s="119" t="str" cm="1">
        <f t="array" ref="F144">IF(INDEX(Производитель, ROW(K142)) = "", "", INDEX(Производитель, ROW(K142)))</f>
        <v/>
      </c>
      <c r="G144" s="119" t="str" cm="1">
        <f t="array" ref="G144">IF(INDEX(Номинал, ROW(L142)) = "", "", INDEX(Номинал, ROW(L142)))</f>
        <v/>
      </c>
      <c r="H144" s="119" t="str" cm="1">
        <f t="array" ref="H144">IF(INDEX(Тип_УЗО, ROW(M142)) = "", "", INDEX(Тип_УЗО, ROW(M142)))</f>
        <v/>
      </c>
      <c r="I144" s="119" t="str" cm="1">
        <f t="array" ref="I144">IF(INDEX(Ток_утечки_УЗО, ROW(N142)) = "", "", INDEX(Ток_утечки_УЗО, ROW(N142)))</f>
        <v/>
      </c>
      <c r="J144" s="119" t="str" cm="1">
        <f t="array" ref="J144">IF(INDEX(Марка_кабеля, ROW(O142)) = "", "", INDEX(Марка_кабеля, ROW(O142)))</f>
        <v/>
      </c>
      <c r="K144" s="119" t="str" cm="1">
        <f t="array" ref="K144">IF(INDEX(Сечение, ROW(P142)) = "", "", INDEX(Сечение, ROW(P142)))</f>
        <v/>
      </c>
      <c r="L144" s="119" t="str" cm="1">
        <f t="array" ref="L144">IF(INDEX(Длина_кабеля, ROW(Q142)) = "", "", INDEX(Длина_кабеля, ROW(Q142)))</f>
        <v/>
      </c>
      <c r="M144" s="119" t="str" cm="1">
        <f t="array" ref="M144">IF(INDEX(Фаза, ROW(R142)) = "", "", INDEX(Фаза, ROW(R142)))</f>
        <v/>
      </c>
      <c r="N144" s="119" t="str" cm="1">
        <f t="array" ref="N144">IF(INDEX(РЕ, ROW(S142)) = "", "", INDEX(РЕ, ROW(S142)))</f>
        <v/>
      </c>
      <c r="O144" s="119" t="str" cm="1">
        <f t="array" ref="O144">IF(INDEX(Класс, ROW(V142)) = "", "", INDEX(Класс, ROW(V142)))</f>
        <v/>
      </c>
      <c r="P144" s="119" t="str" cm="1">
        <f t="array" ref="P144">IF(INDEX(Установленная_мощность, ROW(X142)) = "", "", INDEX(Установленная_мощность, ROW(X142)))</f>
        <v/>
      </c>
      <c r="Q144" s="119" t="str" cm="1">
        <f t="array" ref="Q144">IF(INDEX(Расчетный_ток, ROW(Y142)) = "", "", INDEX(Расчетный_ток, ROW(Y142)))</f>
        <v/>
      </c>
      <c r="R144" s="119" t="str" cm="1">
        <f t="array" ref="R144">IF(INDEX(Наименование_потребителя, ROW(Z142)) = "", "", INDEX(Наименование_потребителя, ROW(Z142)))</f>
        <v/>
      </c>
      <c r="S144" s="119" t="str" cm="1">
        <f t="array" ref="S144">IF(INDEX(Условное_обозначение, ROW(AA142)) = "", "", INDEX(Условное_обозначение, ROW(AA142)))</f>
        <v/>
      </c>
    </row>
    <row r="145" spans="1:19" x14ac:dyDescent="0.3">
      <c r="A145" s="119" t="str" cm="1">
        <f t="array" ref="A145">IF(INDEX(Вводной_щит, ROW(C143)) = "", "", INDEX(Вводной_щит, ROW(C143)))</f>
        <v/>
      </c>
      <c r="B145" s="119" t="str" cm="1">
        <f t="array" ref="B145">IF(INDEX(Номер, ROW(F143)) = "", "", INDEX(Номер, ROW(F143)))</f>
        <v/>
      </c>
      <c r="C145" s="119" t="str" cm="1">
        <f t="array" ref="C145">IF(INDEX(Номер_по_плану, ROW(H143)) = "", "", INDEX(Номер_по_плану, ROW(H143)))</f>
        <v/>
      </c>
      <c r="D145" s="119" t="str" cm="1">
        <f t="array" ref="D145">IF(INDEX(Тип, ROW(I143)) = "", "", INDEX(Тип, ROW(I143)))</f>
        <v/>
      </c>
      <c r="E145" s="119" t="str" cm="1">
        <f t="array" ref="E145">IF(INDEX(Автомат, ROW(J143)) = "", "", INDEX(Автомат, ROW(J143)))</f>
        <v/>
      </c>
      <c r="F145" s="119" t="str" cm="1">
        <f t="array" ref="F145">IF(INDEX(Производитель, ROW(K143)) = "", "", INDEX(Производитель, ROW(K143)))</f>
        <v/>
      </c>
      <c r="G145" s="119" t="str" cm="1">
        <f t="array" ref="G145">IF(INDEX(Номинал, ROW(L143)) = "", "", INDEX(Номинал, ROW(L143)))</f>
        <v/>
      </c>
      <c r="H145" s="119" t="str" cm="1">
        <f t="array" ref="H145">IF(INDEX(Тип_УЗО, ROW(M143)) = "", "", INDEX(Тип_УЗО, ROW(M143)))</f>
        <v/>
      </c>
      <c r="I145" s="119" t="str" cm="1">
        <f t="array" ref="I145">IF(INDEX(Ток_утечки_УЗО, ROW(N143)) = "", "", INDEX(Ток_утечки_УЗО, ROW(N143)))</f>
        <v/>
      </c>
      <c r="J145" s="119" t="str" cm="1">
        <f t="array" ref="J145">IF(INDEX(Марка_кабеля, ROW(O143)) = "", "", INDEX(Марка_кабеля, ROW(O143)))</f>
        <v/>
      </c>
      <c r="K145" s="119" t="str" cm="1">
        <f t="array" ref="K145">IF(INDEX(Сечение, ROW(P143)) = "", "", INDEX(Сечение, ROW(P143)))</f>
        <v/>
      </c>
      <c r="L145" s="119" t="str" cm="1">
        <f t="array" ref="L145">IF(INDEX(Длина_кабеля, ROW(Q143)) = "", "", INDEX(Длина_кабеля, ROW(Q143)))</f>
        <v/>
      </c>
      <c r="M145" s="119" t="str" cm="1">
        <f t="array" ref="M145">IF(INDEX(Фаза, ROW(R143)) = "", "", INDEX(Фаза, ROW(R143)))</f>
        <v/>
      </c>
      <c r="N145" s="119" t="str" cm="1">
        <f t="array" ref="N145">IF(INDEX(РЕ, ROW(S143)) = "", "", INDEX(РЕ, ROW(S143)))</f>
        <v/>
      </c>
      <c r="O145" s="119" t="str" cm="1">
        <f t="array" ref="O145">IF(INDEX(Класс, ROW(V143)) = "", "", INDEX(Класс, ROW(V143)))</f>
        <v/>
      </c>
      <c r="P145" s="119" t="str" cm="1">
        <f t="array" ref="P145">IF(INDEX(Установленная_мощность, ROW(X143)) = "", "", INDEX(Установленная_мощность, ROW(X143)))</f>
        <v/>
      </c>
      <c r="Q145" s="119" t="str" cm="1">
        <f t="array" ref="Q145">IF(INDEX(Расчетный_ток, ROW(Y143)) = "", "", INDEX(Расчетный_ток, ROW(Y143)))</f>
        <v/>
      </c>
      <c r="R145" s="119" t="str" cm="1">
        <f t="array" ref="R145">IF(INDEX(Наименование_потребителя, ROW(Z143)) = "", "", INDEX(Наименование_потребителя, ROW(Z143)))</f>
        <v/>
      </c>
      <c r="S145" s="119" t="str" cm="1">
        <f t="array" ref="S145">IF(INDEX(Условное_обозначение, ROW(AA143)) = "", "", INDEX(Условное_обозначение, ROW(AA143)))</f>
        <v/>
      </c>
    </row>
    <row r="146" spans="1:19" x14ac:dyDescent="0.3">
      <c r="A146" s="119" t="str" cm="1">
        <f t="array" ref="A146">IF(INDEX(Вводной_щит, ROW(C144)) = "", "", INDEX(Вводной_щит, ROW(C144)))</f>
        <v/>
      </c>
      <c r="B146" s="119" t="str" cm="1">
        <f t="array" ref="B146">IF(INDEX(Номер, ROW(F144)) = "", "", INDEX(Номер, ROW(F144)))</f>
        <v/>
      </c>
      <c r="C146" s="119" t="str" cm="1">
        <f t="array" ref="C146">IF(INDEX(Номер_по_плану, ROW(H144)) = "", "", INDEX(Номер_по_плану, ROW(H144)))</f>
        <v/>
      </c>
      <c r="D146" s="119" t="str" cm="1">
        <f t="array" ref="D146">IF(INDEX(Тип, ROW(I144)) = "", "", INDEX(Тип, ROW(I144)))</f>
        <v/>
      </c>
      <c r="E146" s="119" t="str" cm="1">
        <f t="array" ref="E146">IF(INDEX(Автомат, ROW(J144)) = "", "", INDEX(Автомат, ROW(J144)))</f>
        <v/>
      </c>
      <c r="F146" s="119" t="str" cm="1">
        <f t="array" ref="F146">IF(INDEX(Производитель, ROW(K144)) = "", "", INDEX(Производитель, ROW(K144)))</f>
        <v/>
      </c>
      <c r="G146" s="119" t="str" cm="1">
        <f t="array" ref="G146">IF(INDEX(Номинал, ROW(L144)) = "", "", INDEX(Номинал, ROW(L144)))</f>
        <v/>
      </c>
      <c r="H146" s="119" t="str" cm="1">
        <f t="array" ref="H146">IF(INDEX(Тип_УЗО, ROW(M144)) = "", "", INDEX(Тип_УЗО, ROW(M144)))</f>
        <v/>
      </c>
      <c r="I146" s="119" t="str" cm="1">
        <f t="array" ref="I146">IF(INDEX(Ток_утечки_УЗО, ROW(N144)) = "", "", INDEX(Ток_утечки_УЗО, ROW(N144)))</f>
        <v/>
      </c>
      <c r="J146" s="119" t="str" cm="1">
        <f t="array" ref="J146">IF(INDEX(Марка_кабеля, ROW(O144)) = "", "", INDEX(Марка_кабеля, ROW(O144)))</f>
        <v/>
      </c>
      <c r="K146" s="119" t="str" cm="1">
        <f t="array" ref="K146">IF(INDEX(Сечение, ROW(P144)) = "", "", INDEX(Сечение, ROW(P144)))</f>
        <v/>
      </c>
      <c r="L146" s="119" t="str" cm="1">
        <f t="array" ref="L146">IF(INDEX(Длина_кабеля, ROW(Q144)) = "", "", INDEX(Длина_кабеля, ROW(Q144)))</f>
        <v/>
      </c>
      <c r="M146" s="119" t="str" cm="1">
        <f t="array" ref="M146">IF(INDEX(Фаза, ROW(R144)) = "", "", INDEX(Фаза, ROW(R144)))</f>
        <v/>
      </c>
      <c r="N146" s="119" t="str" cm="1">
        <f t="array" ref="N146">IF(INDEX(РЕ, ROW(S144)) = "", "", INDEX(РЕ, ROW(S144)))</f>
        <v/>
      </c>
      <c r="O146" s="119" t="str" cm="1">
        <f t="array" ref="O146">IF(INDEX(Класс, ROW(V144)) = "", "", INDEX(Класс, ROW(V144)))</f>
        <v/>
      </c>
      <c r="P146" s="119" t="str" cm="1">
        <f t="array" ref="P146">IF(INDEX(Установленная_мощность, ROW(X144)) = "", "", INDEX(Установленная_мощность, ROW(X144)))</f>
        <v/>
      </c>
      <c r="Q146" s="119" t="str" cm="1">
        <f t="array" ref="Q146">IF(INDEX(Расчетный_ток, ROW(Y144)) = "", "", INDEX(Расчетный_ток, ROW(Y144)))</f>
        <v/>
      </c>
      <c r="R146" s="119" t="str" cm="1">
        <f t="array" ref="R146">IF(INDEX(Наименование_потребителя, ROW(Z144)) = "", "", INDEX(Наименование_потребителя, ROW(Z144)))</f>
        <v/>
      </c>
      <c r="S146" s="119" t="str" cm="1">
        <f t="array" ref="S146">IF(INDEX(Условное_обозначение, ROW(AA144)) = "", "", INDEX(Условное_обозначение, ROW(AA144)))</f>
        <v/>
      </c>
    </row>
    <row r="147" spans="1:19" x14ac:dyDescent="0.3">
      <c r="A147" s="119" t="str" cm="1">
        <f t="array" ref="A147">IF(INDEX(Вводной_щит, ROW(C145)) = "", "", INDEX(Вводной_щит, ROW(C145)))</f>
        <v/>
      </c>
      <c r="B147" s="119" t="str" cm="1">
        <f t="array" ref="B147">IF(INDEX(Номер, ROW(F145)) = "", "", INDEX(Номер, ROW(F145)))</f>
        <v/>
      </c>
      <c r="C147" s="119" t="str" cm="1">
        <f t="array" ref="C147">IF(INDEX(Номер_по_плану, ROW(H145)) = "", "", INDEX(Номер_по_плану, ROW(H145)))</f>
        <v/>
      </c>
      <c r="D147" s="119" t="str" cm="1">
        <f t="array" ref="D147">IF(INDEX(Тип, ROW(I145)) = "", "", INDEX(Тип, ROW(I145)))</f>
        <v/>
      </c>
      <c r="E147" s="119" t="str" cm="1">
        <f t="array" ref="E147">IF(INDEX(Автомат, ROW(J145)) = "", "", INDEX(Автомат, ROW(J145)))</f>
        <v/>
      </c>
      <c r="F147" s="119" t="str" cm="1">
        <f t="array" ref="F147">IF(INDEX(Производитель, ROW(K145)) = "", "", INDEX(Производитель, ROW(K145)))</f>
        <v/>
      </c>
      <c r="G147" s="119" t="str" cm="1">
        <f t="array" ref="G147">IF(INDEX(Номинал, ROW(L145)) = "", "", INDEX(Номинал, ROW(L145)))</f>
        <v/>
      </c>
      <c r="H147" s="119" t="str" cm="1">
        <f t="array" ref="H147">IF(INDEX(Тип_УЗО, ROW(M145)) = "", "", INDEX(Тип_УЗО, ROW(M145)))</f>
        <v/>
      </c>
      <c r="I147" s="119" t="str" cm="1">
        <f t="array" ref="I147">IF(INDEX(Ток_утечки_УЗО, ROW(N145)) = "", "", INDEX(Ток_утечки_УЗО, ROW(N145)))</f>
        <v/>
      </c>
      <c r="J147" s="119" t="str" cm="1">
        <f t="array" ref="J147">IF(INDEX(Марка_кабеля, ROW(O145)) = "", "", INDEX(Марка_кабеля, ROW(O145)))</f>
        <v/>
      </c>
      <c r="K147" s="119" t="str" cm="1">
        <f t="array" ref="K147">IF(INDEX(Сечение, ROW(P145)) = "", "", INDEX(Сечение, ROW(P145)))</f>
        <v/>
      </c>
      <c r="L147" s="119" t="str" cm="1">
        <f t="array" ref="L147">IF(INDEX(Длина_кабеля, ROW(Q145)) = "", "", INDEX(Длина_кабеля, ROW(Q145)))</f>
        <v/>
      </c>
      <c r="M147" s="119" t="str" cm="1">
        <f t="array" ref="M147">IF(INDEX(Фаза, ROW(R145)) = "", "", INDEX(Фаза, ROW(R145)))</f>
        <v/>
      </c>
      <c r="N147" s="119" t="str" cm="1">
        <f t="array" ref="N147">IF(INDEX(РЕ, ROW(S145)) = "", "", INDEX(РЕ, ROW(S145)))</f>
        <v/>
      </c>
      <c r="O147" s="119" t="str" cm="1">
        <f t="array" ref="O147">IF(INDEX(Класс, ROW(V145)) = "", "", INDEX(Класс, ROW(V145)))</f>
        <v/>
      </c>
      <c r="P147" s="119" t="str" cm="1">
        <f t="array" ref="P147">IF(INDEX(Установленная_мощность, ROW(X145)) = "", "", INDEX(Установленная_мощность, ROW(X145)))</f>
        <v/>
      </c>
      <c r="Q147" s="119" t="str" cm="1">
        <f t="array" ref="Q147">IF(INDEX(Расчетный_ток, ROW(Y145)) = "", "", INDEX(Расчетный_ток, ROW(Y145)))</f>
        <v/>
      </c>
      <c r="R147" s="119" t="str" cm="1">
        <f t="array" ref="R147">IF(INDEX(Наименование_потребителя, ROW(Z145)) = "", "", INDEX(Наименование_потребителя, ROW(Z145)))</f>
        <v/>
      </c>
      <c r="S147" s="119" t="str" cm="1">
        <f t="array" ref="S147">IF(INDEX(Условное_обозначение, ROW(AA145)) = "", "", INDEX(Условное_обозначение, ROW(AA145)))</f>
        <v/>
      </c>
    </row>
    <row r="148" spans="1:19" x14ac:dyDescent="0.3">
      <c r="A148" s="119" t="str" cm="1">
        <f t="array" ref="A148">IF(INDEX(Вводной_щит, ROW(C146)) = "", "", INDEX(Вводной_щит, ROW(C146)))</f>
        <v/>
      </c>
      <c r="B148" s="119" t="str" cm="1">
        <f t="array" ref="B148">IF(INDEX(Номер, ROW(F146)) = "", "", INDEX(Номер, ROW(F146)))</f>
        <v/>
      </c>
      <c r="C148" s="119" t="str" cm="1">
        <f t="array" ref="C148">IF(INDEX(Номер_по_плану, ROW(H146)) = "", "", INDEX(Номер_по_плану, ROW(H146)))</f>
        <v/>
      </c>
      <c r="D148" s="119" t="str" cm="1">
        <f t="array" ref="D148">IF(INDEX(Тип, ROW(I146)) = "", "", INDEX(Тип, ROW(I146)))</f>
        <v/>
      </c>
      <c r="E148" s="119" t="str" cm="1">
        <f t="array" ref="E148">IF(INDEX(Автомат, ROW(J146)) = "", "", INDEX(Автомат, ROW(J146)))</f>
        <v/>
      </c>
      <c r="F148" s="119" t="str" cm="1">
        <f t="array" ref="F148">IF(INDEX(Производитель, ROW(K146)) = "", "", INDEX(Производитель, ROW(K146)))</f>
        <v/>
      </c>
      <c r="G148" s="119" t="str" cm="1">
        <f t="array" ref="G148">IF(INDEX(Номинал, ROW(L146)) = "", "", INDEX(Номинал, ROW(L146)))</f>
        <v/>
      </c>
      <c r="H148" s="119" t="str" cm="1">
        <f t="array" ref="H148">IF(INDEX(Тип_УЗО, ROW(M146)) = "", "", INDEX(Тип_УЗО, ROW(M146)))</f>
        <v/>
      </c>
      <c r="I148" s="119" t="str" cm="1">
        <f t="array" ref="I148">IF(INDEX(Ток_утечки_УЗО, ROW(N146)) = "", "", INDEX(Ток_утечки_УЗО, ROW(N146)))</f>
        <v/>
      </c>
      <c r="J148" s="119" t="str" cm="1">
        <f t="array" ref="J148">IF(INDEX(Марка_кабеля, ROW(O146)) = "", "", INDEX(Марка_кабеля, ROW(O146)))</f>
        <v/>
      </c>
      <c r="K148" s="119" t="str" cm="1">
        <f t="array" ref="K148">IF(INDEX(Сечение, ROW(P146)) = "", "", INDEX(Сечение, ROW(P146)))</f>
        <v/>
      </c>
      <c r="L148" s="119" t="str" cm="1">
        <f t="array" ref="L148">IF(INDEX(Длина_кабеля, ROW(Q146)) = "", "", INDEX(Длина_кабеля, ROW(Q146)))</f>
        <v/>
      </c>
      <c r="M148" s="119" t="str" cm="1">
        <f t="array" ref="M148">IF(INDEX(Фаза, ROW(R146)) = "", "", INDEX(Фаза, ROW(R146)))</f>
        <v/>
      </c>
      <c r="N148" s="119" t="str" cm="1">
        <f t="array" ref="N148">IF(INDEX(РЕ, ROW(S146)) = "", "", INDEX(РЕ, ROW(S146)))</f>
        <v/>
      </c>
      <c r="O148" s="119" t="str" cm="1">
        <f t="array" ref="O148">IF(INDEX(Класс, ROW(V146)) = "", "", INDEX(Класс, ROW(V146)))</f>
        <v/>
      </c>
      <c r="P148" s="119" t="str" cm="1">
        <f t="array" ref="P148">IF(INDEX(Установленная_мощность, ROW(X146)) = "", "", INDEX(Установленная_мощность, ROW(X146)))</f>
        <v/>
      </c>
      <c r="Q148" s="119" t="str" cm="1">
        <f t="array" ref="Q148">IF(INDEX(Расчетный_ток, ROW(Y146)) = "", "", INDEX(Расчетный_ток, ROW(Y146)))</f>
        <v/>
      </c>
      <c r="R148" s="119" t="str" cm="1">
        <f t="array" ref="R148">IF(INDEX(Наименование_потребителя, ROW(Z146)) = "", "", INDEX(Наименование_потребителя, ROW(Z146)))</f>
        <v/>
      </c>
      <c r="S148" s="119" t="str" cm="1">
        <f t="array" ref="S148">IF(INDEX(Условное_обозначение, ROW(AA146)) = "", "", INDEX(Условное_обозначение, ROW(AA146)))</f>
        <v/>
      </c>
    </row>
    <row r="149" spans="1:19" x14ac:dyDescent="0.3">
      <c r="A149" s="119" t="str" cm="1">
        <f t="array" ref="A149">IF(INDEX(Вводной_щит, ROW(C147)) = "", "", INDEX(Вводной_щит, ROW(C147)))</f>
        <v/>
      </c>
      <c r="B149" s="119" t="str" cm="1">
        <f t="array" ref="B149">IF(INDEX(Номер, ROW(F147)) = "", "", INDEX(Номер, ROW(F147)))</f>
        <v/>
      </c>
      <c r="C149" s="119" t="str" cm="1">
        <f t="array" ref="C149">IF(INDEX(Номер_по_плану, ROW(H147)) = "", "", INDEX(Номер_по_плану, ROW(H147)))</f>
        <v/>
      </c>
      <c r="D149" s="119" t="str" cm="1">
        <f t="array" ref="D149">IF(INDEX(Тип, ROW(I147)) = "", "", INDEX(Тип, ROW(I147)))</f>
        <v/>
      </c>
      <c r="E149" s="119" t="str" cm="1">
        <f t="array" ref="E149">IF(INDEX(Автомат, ROW(J147)) = "", "", INDEX(Автомат, ROW(J147)))</f>
        <v/>
      </c>
      <c r="F149" s="119" t="str" cm="1">
        <f t="array" ref="F149">IF(INDEX(Производитель, ROW(K147)) = "", "", INDEX(Производитель, ROW(K147)))</f>
        <v/>
      </c>
      <c r="G149" s="119" t="str" cm="1">
        <f t="array" ref="G149">IF(INDEX(Номинал, ROW(L147)) = "", "", INDEX(Номинал, ROW(L147)))</f>
        <v/>
      </c>
      <c r="H149" s="119" t="str" cm="1">
        <f t="array" ref="H149">IF(INDEX(Тип_УЗО, ROW(M147)) = "", "", INDEX(Тип_УЗО, ROW(M147)))</f>
        <v/>
      </c>
      <c r="I149" s="119" t="str" cm="1">
        <f t="array" ref="I149">IF(INDEX(Ток_утечки_УЗО, ROW(N147)) = "", "", INDEX(Ток_утечки_УЗО, ROW(N147)))</f>
        <v/>
      </c>
      <c r="J149" s="119" t="str" cm="1">
        <f t="array" ref="J149">IF(INDEX(Марка_кабеля, ROW(O147)) = "", "", INDEX(Марка_кабеля, ROW(O147)))</f>
        <v/>
      </c>
      <c r="K149" s="119" t="str" cm="1">
        <f t="array" ref="K149">IF(INDEX(Сечение, ROW(P147)) = "", "", INDEX(Сечение, ROW(P147)))</f>
        <v/>
      </c>
      <c r="L149" s="119" t="str" cm="1">
        <f t="array" ref="L149">IF(INDEX(Длина_кабеля, ROW(Q147)) = "", "", INDEX(Длина_кабеля, ROW(Q147)))</f>
        <v/>
      </c>
      <c r="M149" s="119" t="str" cm="1">
        <f t="array" ref="M149">IF(INDEX(Фаза, ROW(R147)) = "", "", INDEX(Фаза, ROW(R147)))</f>
        <v/>
      </c>
      <c r="N149" s="119" t="str" cm="1">
        <f t="array" ref="N149">IF(INDEX(РЕ, ROW(S147)) = "", "", INDEX(РЕ, ROW(S147)))</f>
        <v/>
      </c>
      <c r="O149" s="119" t="str" cm="1">
        <f t="array" ref="O149">IF(INDEX(Класс, ROW(V147)) = "", "", INDEX(Класс, ROW(V147)))</f>
        <v/>
      </c>
      <c r="P149" s="119" t="str" cm="1">
        <f t="array" ref="P149">IF(INDEX(Установленная_мощность, ROW(X147)) = "", "", INDEX(Установленная_мощность, ROW(X147)))</f>
        <v/>
      </c>
      <c r="Q149" s="119" t="str" cm="1">
        <f t="array" ref="Q149">IF(INDEX(Расчетный_ток, ROW(Y147)) = "", "", INDEX(Расчетный_ток, ROW(Y147)))</f>
        <v/>
      </c>
      <c r="R149" s="119" t="str" cm="1">
        <f t="array" ref="R149">IF(INDEX(Наименование_потребителя, ROW(Z147)) = "", "", INDEX(Наименование_потребителя, ROW(Z147)))</f>
        <v/>
      </c>
      <c r="S149" s="119" t="str" cm="1">
        <f t="array" ref="S149">IF(INDEX(Условное_обозначение, ROW(AA147)) = "", "", INDEX(Условное_обозначение, ROW(AA147)))</f>
        <v/>
      </c>
    </row>
    <row r="150" spans="1:19" x14ac:dyDescent="0.3">
      <c r="A150" s="119" t="str" cm="1">
        <f t="array" ref="A150">IF(INDEX(Вводной_щит, ROW(C148)) = "", "", INDEX(Вводной_щит, ROW(C148)))</f>
        <v/>
      </c>
      <c r="B150" s="119" t="str" cm="1">
        <f t="array" ref="B150">IF(INDEX(Номер, ROW(F148)) = "", "", INDEX(Номер, ROW(F148)))</f>
        <v/>
      </c>
      <c r="C150" s="119" t="str" cm="1">
        <f t="array" ref="C150">IF(INDEX(Номер_по_плану, ROW(H148)) = "", "", INDEX(Номер_по_плану, ROW(H148)))</f>
        <v/>
      </c>
      <c r="D150" s="119" t="str" cm="1">
        <f t="array" ref="D150">IF(INDEX(Тип, ROW(I148)) = "", "", INDEX(Тип, ROW(I148)))</f>
        <v/>
      </c>
      <c r="E150" s="119" t="str" cm="1">
        <f t="array" ref="E150">IF(INDEX(Автомат, ROW(J148)) = "", "", INDEX(Автомат, ROW(J148)))</f>
        <v/>
      </c>
      <c r="F150" s="119" t="str" cm="1">
        <f t="array" ref="F150">IF(INDEX(Производитель, ROW(K148)) = "", "", INDEX(Производитель, ROW(K148)))</f>
        <v/>
      </c>
      <c r="G150" s="119" t="str" cm="1">
        <f t="array" ref="G150">IF(INDEX(Номинал, ROW(L148)) = "", "", INDEX(Номинал, ROW(L148)))</f>
        <v/>
      </c>
      <c r="H150" s="119" t="str" cm="1">
        <f t="array" ref="H150">IF(INDEX(Тип_УЗО, ROW(M148)) = "", "", INDEX(Тип_УЗО, ROW(M148)))</f>
        <v/>
      </c>
      <c r="I150" s="119" t="str" cm="1">
        <f t="array" ref="I150">IF(INDEX(Ток_утечки_УЗО, ROW(N148)) = "", "", INDEX(Ток_утечки_УЗО, ROW(N148)))</f>
        <v/>
      </c>
      <c r="J150" s="119" t="str" cm="1">
        <f t="array" ref="J150">IF(INDEX(Марка_кабеля, ROW(O148)) = "", "", INDEX(Марка_кабеля, ROW(O148)))</f>
        <v/>
      </c>
      <c r="K150" s="119" t="str" cm="1">
        <f t="array" ref="K150">IF(INDEX(Сечение, ROW(P148)) = "", "", INDEX(Сечение, ROW(P148)))</f>
        <v/>
      </c>
      <c r="L150" s="119" t="str" cm="1">
        <f t="array" ref="L150">IF(INDEX(Длина_кабеля, ROW(Q148)) = "", "", INDEX(Длина_кабеля, ROW(Q148)))</f>
        <v/>
      </c>
      <c r="M150" s="119" t="str" cm="1">
        <f t="array" ref="M150">IF(INDEX(Фаза, ROW(R148)) = "", "", INDEX(Фаза, ROW(R148)))</f>
        <v/>
      </c>
      <c r="N150" s="119" t="str" cm="1">
        <f t="array" ref="N150">IF(INDEX(РЕ, ROW(S148)) = "", "", INDEX(РЕ, ROW(S148)))</f>
        <v/>
      </c>
      <c r="O150" s="119" t="str" cm="1">
        <f t="array" ref="O150">IF(INDEX(Класс, ROW(V148)) = "", "", INDEX(Класс, ROW(V148)))</f>
        <v/>
      </c>
      <c r="P150" s="119" t="str" cm="1">
        <f t="array" ref="P150">IF(INDEX(Установленная_мощность, ROW(X148)) = "", "", INDEX(Установленная_мощность, ROW(X148)))</f>
        <v/>
      </c>
      <c r="Q150" s="119" t="str" cm="1">
        <f t="array" ref="Q150">IF(INDEX(Расчетный_ток, ROW(Y148)) = "", "", INDEX(Расчетный_ток, ROW(Y148)))</f>
        <v/>
      </c>
      <c r="R150" s="119" t="str" cm="1">
        <f t="array" ref="R150">IF(INDEX(Наименование_потребителя, ROW(Z148)) = "", "", INDEX(Наименование_потребителя, ROW(Z148)))</f>
        <v/>
      </c>
      <c r="S150" s="119" t="str" cm="1">
        <f t="array" ref="S150">IF(INDEX(Условное_обозначение, ROW(AA148)) = "", "", INDEX(Условное_обозначение, ROW(AA148)))</f>
        <v/>
      </c>
    </row>
    <row r="151" spans="1:19" x14ac:dyDescent="0.3">
      <c r="A151" s="119" t="str" cm="1">
        <f t="array" ref="A151">IF(INDEX(Вводной_щит, ROW(C149)) = "", "", INDEX(Вводной_щит, ROW(C149)))</f>
        <v/>
      </c>
      <c r="B151" s="119" t="str" cm="1">
        <f t="array" ref="B151">IF(INDEX(Номер, ROW(F149)) = "", "", INDEX(Номер, ROW(F149)))</f>
        <v/>
      </c>
      <c r="C151" s="119" t="str" cm="1">
        <f t="array" ref="C151">IF(INDEX(Номер_по_плану, ROW(H149)) = "", "", INDEX(Номер_по_плану, ROW(H149)))</f>
        <v/>
      </c>
      <c r="D151" s="119" t="str" cm="1">
        <f t="array" ref="D151">IF(INDEX(Тип, ROW(I149)) = "", "", INDEX(Тип, ROW(I149)))</f>
        <v/>
      </c>
      <c r="E151" s="119" t="str" cm="1">
        <f t="array" ref="E151">IF(INDEX(Автомат, ROW(J149)) = "", "", INDEX(Автомат, ROW(J149)))</f>
        <v/>
      </c>
      <c r="F151" s="119" t="str" cm="1">
        <f t="array" ref="F151">IF(INDEX(Производитель, ROW(K149)) = "", "", INDEX(Производитель, ROW(K149)))</f>
        <v/>
      </c>
      <c r="G151" s="119" t="str" cm="1">
        <f t="array" ref="G151">IF(INDEX(Номинал, ROW(L149)) = "", "", INDEX(Номинал, ROW(L149)))</f>
        <v/>
      </c>
      <c r="H151" s="119" t="str" cm="1">
        <f t="array" ref="H151">IF(INDEX(Тип_УЗО, ROW(M149)) = "", "", INDEX(Тип_УЗО, ROW(M149)))</f>
        <v/>
      </c>
      <c r="I151" s="119" t="str" cm="1">
        <f t="array" ref="I151">IF(INDEX(Ток_утечки_УЗО, ROW(N149)) = "", "", INDEX(Ток_утечки_УЗО, ROW(N149)))</f>
        <v/>
      </c>
      <c r="J151" s="119" t="str" cm="1">
        <f t="array" ref="J151">IF(INDEX(Марка_кабеля, ROW(O149)) = "", "", INDEX(Марка_кабеля, ROW(O149)))</f>
        <v/>
      </c>
      <c r="K151" s="119" t="str" cm="1">
        <f t="array" ref="K151">IF(INDEX(Сечение, ROW(P149)) = "", "", INDEX(Сечение, ROW(P149)))</f>
        <v/>
      </c>
      <c r="L151" s="119" t="str" cm="1">
        <f t="array" ref="L151">IF(INDEX(Длина_кабеля, ROW(Q149)) = "", "", INDEX(Длина_кабеля, ROW(Q149)))</f>
        <v/>
      </c>
      <c r="M151" s="119" t="str" cm="1">
        <f t="array" ref="M151">IF(INDEX(Фаза, ROW(R149)) = "", "", INDEX(Фаза, ROW(R149)))</f>
        <v/>
      </c>
      <c r="N151" s="119" t="str" cm="1">
        <f t="array" ref="N151">IF(INDEX(РЕ, ROW(S149)) = "", "", INDEX(РЕ, ROW(S149)))</f>
        <v/>
      </c>
      <c r="O151" s="119" t="str" cm="1">
        <f t="array" ref="O151">IF(INDEX(Класс, ROW(V149)) = "", "", INDEX(Класс, ROW(V149)))</f>
        <v/>
      </c>
      <c r="P151" s="119" t="str" cm="1">
        <f t="array" ref="P151">IF(INDEX(Установленная_мощность, ROW(X149)) = "", "", INDEX(Установленная_мощность, ROW(X149)))</f>
        <v/>
      </c>
      <c r="Q151" s="119" t="str" cm="1">
        <f t="array" ref="Q151">IF(INDEX(Расчетный_ток, ROW(Y149)) = "", "", INDEX(Расчетный_ток, ROW(Y149)))</f>
        <v/>
      </c>
      <c r="R151" s="119" t="str" cm="1">
        <f t="array" ref="R151">IF(INDEX(Наименование_потребителя, ROW(Z149)) = "", "", INDEX(Наименование_потребителя, ROW(Z149)))</f>
        <v/>
      </c>
      <c r="S151" s="119" t="str" cm="1">
        <f t="array" ref="S151">IF(INDEX(Условное_обозначение, ROW(AA149)) = "", "", INDEX(Условное_обозначение, ROW(AA149)))</f>
        <v/>
      </c>
    </row>
    <row r="152" spans="1:19" x14ac:dyDescent="0.3">
      <c r="A152" s="119" t="str" cm="1">
        <f t="array" ref="A152">IF(INDEX(Вводной_щит, ROW(C150)) = "", "", INDEX(Вводной_щит, ROW(C150)))</f>
        <v/>
      </c>
      <c r="B152" s="119" t="str" cm="1">
        <f t="array" ref="B152">IF(INDEX(Номер, ROW(F150)) = "", "", INDEX(Номер, ROW(F150)))</f>
        <v/>
      </c>
      <c r="C152" s="119" t="str" cm="1">
        <f t="array" ref="C152">IF(INDEX(Номер_по_плану, ROW(H150)) = "", "", INDEX(Номер_по_плану, ROW(H150)))</f>
        <v/>
      </c>
      <c r="D152" s="119" t="str" cm="1">
        <f t="array" ref="D152">IF(INDEX(Тип, ROW(I150)) = "", "", INDEX(Тип, ROW(I150)))</f>
        <v/>
      </c>
      <c r="E152" s="119" t="str" cm="1">
        <f t="array" ref="E152">IF(INDEX(Автомат, ROW(J150)) = "", "", INDEX(Автомат, ROW(J150)))</f>
        <v/>
      </c>
      <c r="F152" s="119" t="str" cm="1">
        <f t="array" ref="F152">IF(INDEX(Производитель, ROW(K150)) = "", "", INDEX(Производитель, ROW(K150)))</f>
        <v/>
      </c>
      <c r="G152" s="119" t="str" cm="1">
        <f t="array" ref="G152">IF(INDEX(Номинал, ROW(L150)) = "", "", INDEX(Номинал, ROW(L150)))</f>
        <v/>
      </c>
      <c r="H152" s="119" t="str" cm="1">
        <f t="array" ref="H152">IF(INDEX(Тип_УЗО, ROW(M150)) = "", "", INDEX(Тип_УЗО, ROW(M150)))</f>
        <v/>
      </c>
      <c r="I152" s="119" t="str" cm="1">
        <f t="array" ref="I152">IF(INDEX(Ток_утечки_УЗО, ROW(N150)) = "", "", INDEX(Ток_утечки_УЗО, ROW(N150)))</f>
        <v/>
      </c>
      <c r="J152" s="119" t="str" cm="1">
        <f t="array" ref="J152">IF(INDEX(Марка_кабеля, ROW(O150)) = "", "", INDEX(Марка_кабеля, ROW(O150)))</f>
        <v/>
      </c>
      <c r="K152" s="119" t="str" cm="1">
        <f t="array" ref="K152">IF(INDEX(Сечение, ROW(P150)) = "", "", INDEX(Сечение, ROW(P150)))</f>
        <v/>
      </c>
      <c r="L152" s="119" t="str" cm="1">
        <f t="array" ref="L152">IF(INDEX(Длина_кабеля, ROW(Q150)) = "", "", INDEX(Длина_кабеля, ROW(Q150)))</f>
        <v/>
      </c>
      <c r="M152" s="119" t="str" cm="1">
        <f t="array" ref="M152">IF(INDEX(Фаза, ROW(R150)) = "", "", INDEX(Фаза, ROW(R150)))</f>
        <v/>
      </c>
      <c r="N152" s="119" t="str" cm="1">
        <f t="array" ref="N152">IF(INDEX(РЕ, ROW(S150)) = "", "", INDEX(РЕ, ROW(S150)))</f>
        <v/>
      </c>
      <c r="O152" s="119" t="str" cm="1">
        <f t="array" ref="O152">IF(INDEX(Класс, ROW(V150)) = "", "", INDEX(Класс, ROW(V150)))</f>
        <v/>
      </c>
      <c r="P152" s="119" t="str" cm="1">
        <f t="array" ref="P152">IF(INDEX(Установленная_мощность, ROW(X150)) = "", "", INDEX(Установленная_мощность, ROW(X150)))</f>
        <v/>
      </c>
      <c r="Q152" s="119" t="str" cm="1">
        <f t="array" ref="Q152">IF(INDEX(Расчетный_ток, ROW(Y150)) = "", "", INDEX(Расчетный_ток, ROW(Y150)))</f>
        <v/>
      </c>
      <c r="R152" s="119" t="str" cm="1">
        <f t="array" ref="R152">IF(INDEX(Наименование_потребителя, ROW(Z150)) = "", "", INDEX(Наименование_потребителя, ROW(Z150)))</f>
        <v/>
      </c>
      <c r="S152" s="119" t="str" cm="1">
        <f t="array" ref="S152">IF(INDEX(Условное_обозначение, ROW(AA150)) = "", "", INDEX(Условное_обозначение, ROW(AA150)))</f>
        <v/>
      </c>
    </row>
    <row r="153" spans="1:19" x14ac:dyDescent="0.3">
      <c r="A153" s="119" t="str" cm="1">
        <f t="array" ref="A153">IF(INDEX(Вводной_щит, ROW(C151)) = "", "", INDEX(Вводной_щит, ROW(C151)))</f>
        <v/>
      </c>
      <c r="B153" s="119" t="str" cm="1">
        <f t="array" ref="B153">IF(INDEX(Номер, ROW(F151)) = "", "", INDEX(Номер, ROW(F151)))</f>
        <v/>
      </c>
      <c r="C153" s="119" t="str" cm="1">
        <f t="array" ref="C153">IF(INDEX(Номер_по_плану, ROW(H151)) = "", "", INDEX(Номер_по_плану, ROW(H151)))</f>
        <v/>
      </c>
      <c r="D153" s="119" t="str" cm="1">
        <f t="array" ref="D153">IF(INDEX(Тип, ROW(I151)) = "", "", INDEX(Тип, ROW(I151)))</f>
        <v/>
      </c>
      <c r="E153" s="119" t="str" cm="1">
        <f t="array" ref="E153">IF(INDEX(Автомат, ROW(J151)) = "", "", INDEX(Автомат, ROW(J151)))</f>
        <v/>
      </c>
      <c r="F153" s="119" t="str" cm="1">
        <f t="array" ref="F153">IF(INDEX(Производитель, ROW(K151)) = "", "", INDEX(Производитель, ROW(K151)))</f>
        <v/>
      </c>
      <c r="G153" s="119" t="str" cm="1">
        <f t="array" ref="G153">IF(INDEX(Номинал, ROW(L151)) = "", "", INDEX(Номинал, ROW(L151)))</f>
        <v/>
      </c>
      <c r="H153" s="119" t="str" cm="1">
        <f t="array" ref="H153">IF(INDEX(Тип_УЗО, ROW(M151)) = "", "", INDEX(Тип_УЗО, ROW(M151)))</f>
        <v/>
      </c>
      <c r="I153" s="119" t="str" cm="1">
        <f t="array" ref="I153">IF(INDEX(Ток_утечки_УЗО, ROW(N151)) = "", "", INDEX(Ток_утечки_УЗО, ROW(N151)))</f>
        <v/>
      </c>
      <c r="J153" s="119" t="str" cm="1">
        <f t="array" ref="J153">IF(INDEX(Марка_кабеля, ROW(O151)) = "", "", INDEX(Марка_кабеля, ROW(O151)))</f>
        <v/>
      </c>
      <c r="K153" s="119" t="str" cm="1">
        <f t="array" ref="K153">IF(INDEX(Сечение, ROW(P151)) = "", "", INDEX(Сечение, ROW(P151)))</f>
        <v/>
      </c>
      <c r="L153" s="119" t="str" cm="1">
        <f t="array" ref="L153">IF(INDEX(Длина_кабеля, ROW(Q151)) = "", "", INDEX(Длина_кабеля, ROW(Q151)))</f>
        <v/>
      </c>
      <c r="M153" s="119" t="str" cm="1">
        <f t="array" ref="M153">IF(INDEX(Фаза, ROW(R151)) = "", "", INDEX(Фаза, ROW(R151)))</f>
        <v/>
      </c>
      <c r="N153" s="119" t="str" cm="1">
        <f t="array" ref="N153">IF(INDEX(РЕ, ROW(S151)) = "", "", INDEX(РЕ, ROW(S151)))</f>
        <v/>
      </c>
      <c r="O153" s="119" t="str" cm="1">
        <f t="array" ref="O153">IF(INDEX(Класс, ROW(V151)) = "", "", INDEX(Класс, ROW(V151)))</f>
        <v/>
      </c>
      <c r="P153" s="119" t="str" cm="1">
        <f t="array" ref="P153">IF(INDEX(Установленная_мощность, ROW(X151)) = "", "", INDEX(Установленная_мощность, ROW(X151)))</f>
        <v/>
      </c>
      <c r="Q153" s="119" t="str" cm="1">
        <f t="array" ref="Q153">IF(INDEX(Расчетный_ток, ROW(Y151)) = "", "", INDEX(Расчетный_ток, ROW(Y151)))</f>
        <v/>
      </c>
      <c r="R153" s="119" t="str" cm="1">
        <f t="array" ref="R153">IF(INDEX(Наименование_потребителя, ROW(Z151)) = "", "", INDEX(Наименование_потребителя, ROW(Z151)))</f>
        <v/>
      </c>
      <c r="S153" s="119" t="str" cm="1">
        <f t="array" ref="S153">IF(INDEX(Условное_обозначение, ROW(AA151)) = "", "", INDEX(Условное_обозначение, ROW(AA151)))</f>
        <v/>
      </c>
    </row>
    <row r="154" spans="1:19" x14ac:dyDescent="0.3">
      <c r="A154" s="119" t="str" cm="1">
        <f t="array" ref="A154">IF(INDEX(Вводной_щит, ROW(C152)) = "", "", INDEX(Вводной_щит, ROW(C152)))</f>
        <v/>
      </c>
      <c r="B154" s="119" t="str" cm="1">
        <f t="array" ref="B154">IF(INDEX(Номер, ROW(F152)) = "", "", INDEX(Номер, ROW(F152)))</f>
        <v/>
      </c>
      <c r="C154" s="119" t="str" cm="1">
        <f t="array" ref="C154">IF(INDEX(Номер_по_плану, ROW(H152)) = "", "", INDEX(Номер_по_плану, ROW(H152)))</f>
        <v/>
      </c>
      <c r="D154" s="119" t="str" cm="1">
        <f t="array" ref="D154">IF(INDEX(Тип, ROW(I152)) = "", "", INDEX(Тип, ROW(I152)))</f>
        <v/>
      </c>
      <c r="E154" s="119" t="str" cm="1">
        <f t="array" ref="E154">IF(INDEX(Автомат, ROW(J152)) = "", "", INDEX(Автомат, ROW(J152)))</f>
        <v/>
      </c>
      <c r="F154" s="119" t="str" cm="1">
        <f t="array" ref="F154">IF(INDEX(Производитель, ROW(K152)) = "", "", INDEX(Производитель, ROW(K152)))</f>
        <v/>
      </c>
      <c r="G154" s="119" t="str" cm="1">
        <f t="array" ref="G154">IF(INDEX(Номинал, ROW(L152)) = "", "", INDEX(Номинал, ROW(L152)))</f>
        <v/>
      </c>
      <c r="H154" s="119" t="str" cm="1">
        <f t="array" ref="H154">IF(INDEX(Тип_УЗО, ROW(M152)) = "", "", INDEX(Тип_УЗО, ROW(M152)))</f>
        <v/>
      </c>
      <c r="I154" s="119" t="str" cm="1">
        <f t="array" ref="I154">IF(INDEX(Ток_утечки_УЗО, ROW(N152)) = "", "", INDEX(Ток_утечки_УЗО, ROW(N152)))</f>
        <v/>
      </c>
      <c r="J154" s="119" t="str" cm="1">
        <f t="array" ref="J154">IF(INDEX(Марка_кабеля, ROW(O152)) = "", "", INDEX(Марка_кабеля, ROW(O152)))</f>
        <v/>
      </c>
      <c r="K154" s="119" t="str" cm="1">
        <f t="array" ref="K154">IF(INDEX(Сечение, ROW(P152)) = "", "", INDEX(Сечение, ROW(P152)))</f>
        <v/>
      </c>
      <c r="L154" s="119" t="str" cm="1">
        <f t="array" ref="L154">IF(INDEX(Длина_кабеля, ROW(Q152)) = "", "", INDEX(Длина_кабеля, ROW(Q152)))</f>
        <v/>
      </c>
      <c r="M154" s="119" t="str" cm="1">
        <f t="array" ref="M154">IF(INDEX(Фаза, ROW(R152)) = "", "", INDEX(Фаза, ROW(R152)))</f>
        <v/>
      </c>
      <c r="N154" s="119" t="str" cm="1">
        <f t="array" ref="N154">IF(INDEX(РЕ, ROW(S152)) = "", "", INDEX(РЕ, ROW(S152)))</f>
        <v/>
      </c>
      <c r="O154" s="119" t="str" cm="1">
        <f t="array" ref="O154">IF(INDEX(Класс, ROW(V152)) = "", "", INDEX(Класс, ROW(V152)))</f>
        <v/>
      </c>
      <c r="P154" s="119" t="str" cm="1">
        <f t="array" ref="P154">IF(INDEX(Установленная_мощность, ROW(X152)) = "", "", INDEX(Установленная_мощность, ROW(X152)))</f>
        <v/>
      </c>
      <c r="Q154" s="119" t="str" cm="1">
        <f t="array" ref="Q154">IF(INDEX(Расчетный_ток, ROW(Y152)) = "", "", INDEX(Расчетный_ток, ROW(Y152)))</f>
        <v/>
      </c>
      <c r="R154" s="119" t="str" cm="1">
        <f t="array" ref="R154">IF(INDEX(Наименование_потребителя, ROW(Z152)) = "", "", INDEX(Наименование_потребителя, ROW(Z152)))</f>
        <v/>
      </c>
      <c r="S154" s="119" t="str" cm="1">
        <f t="array" ref="S154">IF(INDEX(Условное_обозначение, ROW(AA152)) = "", "", INDEX(Условное_обозначение, ROW(AA152)))</f>
        <v/>
      </c>
    </row>
    <row r="155" spans="1:19" x14ac:dyDescent="0.3">
      <c r="A155" s="119" t="str" cm="1">
        <f t="array" ref="A155">IF(INDEX(Вводной_щит, ROW(C153)) = "", "", INDEX(Вводной_щит, ROW(C153)))</f>
        <v/>
      </c>
      <c r="B155" s="119" t="str" cm="1">
        <f t="array" ref="B155">IF(INDEX(Номер, ROW(F153)) = "", "", INDEX(Номер, ROW(F153)))</f>
        <v/>
      </c>
      <c r="C155" s="119" t="str" cm="1">
        <f t="array" ref="C155">IF(INDEX(Номер_по_плану, ROW(H153)) = "", "", INDEX(Номер_по_плану, ROW(H153)))</f>
        <v/>
      </c>
      <c r="D155" s="119" t="str" cm="1">
        <f t="array" ref="D155">IF(INDEX(Тип, ROW(I153)) = "", "", INDEX(Тип, ROW(I153)))</f>
        <v/>
      </c>
      <c r="E155" s="119" t="str" cm="1">
        <f t="array" ref="E155">IF(INDEX(Автомат, ROW(J153)) = "", "", INDEX(Автомат, ROW(J153)))</f>
        <v/>
      </c>
      <c r="F155" s="119" t="str" cm="1">
        <f t="array" ref="F155">IF(INDEX(Производитель, ROW(K153)) = "", "", INDEX(Производитель, ROW(K153)))</f>
        <v/>
      </c>
      <c r="G155" s="119" t="str" cm="1">
        <f t="array" ref="G155">IF(INDEX(Номинал, ROW(L153)) = "", "", INDEX(Номинал, ROW(L153)))</f>
        <v/>
      </c>
      <c r="H155" s="119" t="str" cm="1">
        <f t="array" ref="H155">IF(INDEX(Тип_УЗО, ROW(M153)) = "", "", INDEX(Тип_УЗО, ROW(M153)))</f>
        <v/>
      </c>
      <c r="I155" s="119" t="str" cm="1">
        <f t="array" ref="I155">IF(INDEX(Ток_утечки_УЗО, ROW(N153)) = "", "", INDEX(Ток_утечки_УЗО, ROW(N153)))</f>
        <v/>
      </c>
      <c r="J155" s="119" t="str" cm="1">
        <f t="array" ref="J155">IF(INDEX(Марка_кабеля, ROW(O153)) = "", "", INDEX(Марка_кабеля, ROW(O153)))</f>
        <v/>
      </c>
      <c r="K155" s="119" t="str" cm="1">
        <f t="array" ref="K155">IF(INDEX(Сечение, ROW(P153)) = "", "", INDEX(Сечение, ROW(P153)))</f>
        <v/>
      </c>
      <c r="L155" s="119" t="str" cm="1">
        <f t="array" ref="L155">IF(INDEX(Длина_кабеля, ROW(Q153)) = "", "", INDEX(Длина_кабеля, ROW(Q153)))</f>
        <v/>
      </c>
      <c r="M155" s="119" t="str" cm="1">
        <f t="array" ref="M155">IF(INDEX(Фаза, ROW(R153)) = "", "", INDEX(Фаза, ROW(R153)))</f>
        <v/>
      </c>
      <c r="N155" s="119" t="str" cm="1">
        <f t="array" ref="N155">IF(INDEX(РЕ, ROW(S153)) = "", "", INDEX(РЕ, ROW(S153)))</f>
        <v/>
      </c>
      <c r="O155" s="119" t="str" cm="1">
        <f t="array" ref="O155">IF(INDEX(Класс, ROW(V153)) = "", "", INDEX(Класс, ROW(V153)))</f>
        <v/>
      </c>
      <c r="P155" s="119" t="str" cm="1">
        <f t="array" ref="P155">IF(INDEX(Установленная_мощность, ROW(X153)) = "", "", INDEX(Установленная_мощность, ROW(X153)))</f>
        <v/>
      </c>
      <c r="Q155" s="119" t="str" cm="1">
        <f t="array" ref="Q155">IF(INDEX(Расчетный_ток, ROW(Y153)) = "", "", INDEX(Расчетный_ток, ROW(Y153)))</f>
        <v/>
      </c>
      <c r="R155" s="119" t="str" cm="1">
        <f t="array" ref="R155">IF(INDEX(Наименование_потребителя, ROW(Z153)) = "", "", INDEX(Наименование_потребителя, ROW(Z153)))</f>
        <v/>
      </c>
      <c r="S155" s="119" t="str" cm="1">
        <f t="array" ref="S155">IF(INDEX(Условное_обозначение, ROW(AA153)) = "", "", INDEX(Условное_обозначение, ROW(AA153)))</f>
        <v/>
      </c>
    </row>
    <row r="156" spans="1:19" x14ac:dyDescent="0.3">
      <c r="A156" s="119" t="str" cm="1">
        <f t="array" ref="A156">IF(INDEX(Вводной_щит, ROW(C154)) = "", "", INDEX(Вводной_щит, ROW(C154)))</f>
        <v/>
      </c>
      <c r="B156" s="119" t="str" cm="1">
        <f t="array" ref="B156">IF(INDEX(Номер, ROW(F154)) = "", "", INDEX(Номер, ROW(F154)))</f>
        <v/>
      </c>
      <c r="C156" s="119" t="str" cm="1">
        <f t="array" ref="C156">IF(INDEX(Номер_по_плану, ROW(H154)) = "", "", INDEX(Номер_по_плану, ROW(H154)))</f>
        <v/>
      </c>
      <c r="D156" s="119" t="str" cm="1">
        <f t="array" ref="D156">IF(INDEX(Тип, ROW(I154)) = "", "", INDEX(Тип, ROW(I154)))</f>
        <v/>
      </c>
      <c r="E156" s="119" t="str" cm="1">
        <f t="array" ref="E156">IF(INDEX(Автомат, ROW(J154)) = "", "", INDEX(Автомат, ROW(J154)))</f>
        <v/>
      </c>
      <c r="F156" s="119" t="str" cm="1">
        <f t="array" ref="F156">IF(INDEX(Производитель, ROW(K154)) = "", "", INDEX(Производитель, ROW(K154)))</f>
        <v/>
      </c>
      <c r="G156" s="119" t="str" cm="1">
        <f t="array" ref="G156">IF(INDEX(Номинал, ROW(L154)) = "", "", INDEX(Номинал, ROW(L154)))</f>
        <v/>
      </c>
      <c r="H156" s="119" t="str" cm="1">
        <f t="array" ref="H156">IF(INDEX(Тип_УЗО, ROW(M154)) = "", "", INDEX(Тип_УЗО, ROW(M154)))</f>
        <v/>
      </c>
      <c r="I156" s="119" t="str" cm="1">
        <f t="array" ref="I156">IF(INDEX(Ток_утечки_УЗО, ROW(N154)) = "", "", INDEX(Ток_утечки_УЗО, ROW(N154)))</f>
        <v/>
      </c>
      <c r="J156" s="119" t="str" cm="1">
        <f t="array" ref="J156">IF(INDEX(Марка_кабеля, ROW(O154)) = "", "", INDEX(Марка_кабеля, ROW(O154)))</f>
        <v/>
      </c>
      <c r="K156" s="119" t="str" cm="1">
        <f t="array" ref="K156">IF(INDEX(Сечение, ROW(P154)) = "", "", INDEX(Сечение, ROW(P154)))</f>
        <v/>
      </c>
      <c r="L156" s="119" t="str" cm="1">
        <f t="array" ref="L156">IF(INDEX(Длина_кабеля, ROW(Q154)) = "", "", INDEX(Длина_кабеля, ROW(Q154)))</f>
        <v/>
      </c>
      <c r="M156" s="119" t="str" cm="1">
        <f t="array" ref="M156">IF(INDEX(Фаза, ROW(R154)) = "", "", INDEX(Фаза, ROW(R154)))</f>
        <v/>
      </c>
      <c r="N156" s="119" t="str" cm="1">
        <f t="array" ref="N156">IF(INDEX(РЕ, ROW(S154)) = "", "", INDEX(РЕ, ROW(S154)))</f>
        <v/>
      </c>
      <c r="O156" s="119" t="str" cm="1">
        <f t="array" ref="O156">IF(INDEX(Класс, ROW(V154)) = "", "", INDEX(Класс, ROW(V154)))</f>
        <v/>
      </c>
      <c r="P156" s="119" t="str" cm="1">
        <f t="array" ref="P156">IF(INDEX(Установленная_мощность, ROW(X154)) = "", "", INDEX(Установленная_мощность, ROW(X154)))</f>
        <v/>
      </c>
      <c r="Q156" s="119" t="str" cm="1">
        <f t="array" ref="Q156">IF(INDEX(Расчетный_ток, ROW(Y154)) = "", "", INDEX(Расчетный_ток, ROW(Y154)))</f>
        <v/>
      </c>
      <c r="R156" s="119" t="str" cm="1">
        <f t="array" ref="R156">IF(INDEX(Наименование_потребителя, ROW(Z154)) = "", "", INDEX(Наименование_потребителя, ROW(Z154)))</f>
        <v/>
      </c>
      <c r="S156" s="119" t="str" cm="1">
        <f t="array" ref="S156">IF(INDEX(Условное_обозначение, ROW(AA154)) = "", "", INDEX(Условное_обозначение, ROW(AA154)))</f>
        <v/>
      </c>
    </row>
    <row r="157" spans="1:19" x14ac:dyDescent="0.3">
      <c r="A157" s="119" t="str" cm="1">
        <f t="array" ref="A157">IF(INDEX(Вводной_щит, ROW(C155)) = "", "", INDEX(Вводной_щит, ROW(C155)))</f>
        <v/>
      </c>
      <c r="B157" s="119" t="str" cm="1">
        <f t="array" ref="B157">IF(INDEX(Номер, ROW(F155)) = "", "", INDEX(Номер, ROW(F155)))</f>
        <v/>
      </c>
      <c r="C157" s="119" t="str" cm="1">
        <f t="array" ref="C157">IF(INDEX(Номер_по_плану, ROW(H155)) = "", "", INDEX(Номер_по_плану, ROW(H155)))</f>
        <v/>
      </c>
      <c r="D157" s="119" t="str" cm="1">
        <f t="array" ref="D157">IF(INDEX(Тип, ROW(I155)) = "", "", INDEX(Тип, ROW(I155)))</f>
        <v/>
      </c>
      <c r="E157" s="119" t="str" cm="1">
        <f t="array" ref="E157">IF(INDEX(Автомат, ROW(J155)) = "", "", INDEX(Автомат, ROW(J155)))</f>
        <v/>
      </c>
      <c r="F157" s="119" t="str" cm="1">
        <f t="array" ref="F157">IF(INDEX(Производитель, ROW(K155)) = "", "", INDEX(Производитель, ROW(K155)))</f>
        <v/>
      </c>
      <c r="G157" s="119" t="str" cm="1">
        <f t="array" ref="G157">IF(INDEX(Номинал, ROW(L155)) = "", "", INDEX(Номинал, ROW(L155)))</f>
        <v/>
      </c>
      <c r="H157" s="119" t="str" cm="1">
        <f t="array" ref="H157">IF(INDEX(Тип_УЗО, ROW(M155)) = "", "", INDEX(Тип_УЗО, ROW(M155)))</f>
        <v/>
      </c>
      <c r="I157" s="119" t="str" cm="1">
        <f t="array" ref="I157">IF(INDEX(Ток_утечки_УЗО, ROW(N155)) = "", "", INDEX(Ток_утечки_УЗО, ROW(N155)))</f>
        <v/>
      </c>
      <c r="J157" s="119" t="str" cm="1">
        <f t="array" ref="J157">IF(INDEX(Марка_кабеля, ROW(O155)) = "", "", INDEX(Марка_кабеля, ROW(O155)))</f>
        <v/>
      </c>
      <c r="K157" s="119" t="str" cm="1">
        <f t="array" ref="K157">IF(INDEX(Сечение, ROW(P155)) = "", "", INDEX(Сечение, ROW(P155)))</f>
        <v/>
      </c>
      <c r="L157" s="119" t="str" cm="1">
        <f t="array" ref="L157">IF(INDEX(Длина_кабеля, ROW(Q155)) = "", "", INDEX(Длина_кабеля, ROW(Q155)))</f>
        <v/>
      </c>
      <c r="M157" s="119" t="str" cm="1">
        <f t="array" ref="M157">IF(INDEX(Фаза, ROW(R155)) = "", "", INDEX(Фаза, ROW(R155)))</f>
        <v/>
      </c>
      <c r="N157" s="119" t="str" cm="1">
        <f t="array" ref="N157">IF(INDEX(РЕ, ROW(S155)) = "", "", INDEX(РЕ, ROW(S155)))</f>
        <v/>
      </c>
      <c r="O157" s="119" t="str" cm="1">
        <f t="array" ref="O157">IF(INDEX(Класс, ROW(V155)) = "", "", INDEX(Класс, ROW(V155)))</f>
        <v/>
      </c>
      <c r="P157" s="119" t="str" cm="1">
        <f t="array" ref="P157">IF(INDEX(Установленная_мощность, ROW(X155)) = "", "", INDEX(Установленная_мощность, ROW(X155)))</f>
        <v/>
      </c>
      <c r="Q157" s="119" t="str" cm="1">
        <f t="array" ref="Q157">IF(INDEX(Расчетный_ток, ROW(Y155)) = "", "", INDEX(Расчетный_ток, ROW(Y155)))</f>
        <v/>
      </c>
      <c r="R157" s="119" t="str" cm="1">
        <f t="array" ref="R157">IF(INDEX(Наименование_потребителя, ROW(Z155)) = "", "", INDEX(Наименование_потребителя, ROW(Z155)))</f>
        <v/>
      </c>
      <c r="S157" s="119" t="str" cm="1">
        <f t="array" ref="S157">IF(INDEX(Условное_обозначение, ROW(AA155)) = "", "", INDEX(Условное_обозначение, ROW(AA155)))</f>
        <v/>
      </c>
    </row>
    <row r="158" spans="1:19" x14ac:dyDescent="0.3">
      <c r="A158" s="119" t="str" cm="1">
        <f t="array" ref="A158">IF(INDEX(Вводной_щит, ROW(C156)) = "", "", INDEX(Вводной_щит, ROW(C156)))</f>
        <v/>
      </c>
      <c r="B158" s="119" t="str" cm="1">
        <f t="array" ref="B158">IF(INDEX(Номер, ROW(F156)) = "", "", INDEX(Номер, ROW(F156)))</f>
        <v/>
      </c>
      <c r="C158" s="119" t="str" cm="1">
        <f t="array" ref="C158">IF(INDEX(Номер_по_плану, ROW(H156)) = "", "", INDEX(Номер_по_плану, ROW(H156)))</f>
        <v/>
      </c>
      <c r="D158" s="119" t="str" cm="1">
        <f t="array" ref="D158">IF(INDEX(Тип, ROW(I156)) = "", "", INDEX(Тип, ROW(I156)))</f>
        <v/>
      </c>
      <c r="E158" s="119" t="str" cm="1">
        <f t="array" ref="E158">IF(INDEX(Автомат, ROW(J156)) = "", "", INDEX(Автомат, ROW(J156)))</f>
        <v/>
      </c>
      <c r="F158" s="119" t="str" cm="1">
        <f t="array" ref="F158">IF(INDEX(Производитель, ROW(K156)) = "", "", INDEX(Производитель, ROW(K156)))</f>
        <v/>
      </c>
      <c r="G158" s="119" t="str" cm="1">
        <f t="array" ref="G158">IF(INDEX(Номинал, ROW(L156)) = "", "", INDEX(Номинал, ROW(L156)))</f>
        <v/>
      </c>
      <c r="H158" s="119" t="str" cm="1">
        <f t="array" ref="H158">IF(INDEX(Тип_УЗО, ROW(M156)) = "", "", INDEX(Тип_УЗО, ROW(M156)))</f>
        <v/>
      </c>
      <c r="I158" s="119" t="str" cm="1">
        <f t="array" ref="I158">IF(INDEX(Ток_утечки_УЗО, ROW(N156)) = "", "", INDEX(Ток_утечки_УЗО, ROW(N156)))</f>
        <v/>
      </c>
      <c r="J158" s="119" t="str" cm="1">
        <f t="array" ref="J158">IF(INDEX(Марка_кабеля, ROW(O156)) = "", "", INDEX(Марка_кабеля, ROW(O156)))</f>
        <v/>
      </c>
      <c r="K158" s="119" t="str" cm="1">
        <f t="array" ref="K158">IF(INDEX(Сечение, ROW(P156)) = "", "", INDEX(Сечение, ROW(P156)))</f>
        <v/>
      </c>
      <c r="L158" s="119" t="str" cm="1">
        <f t="array" ref="L158">IF(INDEX(Длина_кабеля, ROW(Q156)) = "", "", INDEX(Длина_кабеля, ROW(Q156)))</f>
        <v/>
      </c>
      <c r="M158" s="119" t="str" cm="1">
        <f t="array" ref="M158">IF(INDEX(Фаза, ROW(R156)) = "", "", INDEX(Фаза, ROW(R156)))</f>
        <v/>
      </c>
      <c r="N158" s="119" t="str" cm="1">
        <f t="array" ref="N158">IF(INDEX(РЕ, ROW(S156)) = "", "", INDEX(РЕ, ROW(S156)))</f>
        <v/>
      </c>
      <c r="O158" s="119" t="str" cm="1">
        <f t="array" ref="O158">IF(INDEX(Класс, ROW(V156)) = "", "", INDEX(Класс, ROW(V156)))</f>
        <v/>
      </c>
      <c r="P158" s="119" t="str" cm="1">
        <f t="array" ref="P158">IF(INDEX(Установленная_мощность, ROW(X156)) = "", "", INDEX(Установленная_мощность, ROW(X156)))</f>
        <v/>
      </c>
      <c r="Q158" s="119" t="str" cm="1">
        <f t="array" ref="Q158">IF(INDEX(Расчетный_ток, ROW(Y156)) = "", "", INDEX(Расчетный_ток, ROW(Y156)))</f>
        <v/>
      </c>
      <c r="R158" s="119" t="str" cm="1">
        <f t="array" ref="R158">IF(INDEX(Наименование_потребителя, ROW(Z156)) = "", "", INDEX(Наименование_потребителя, ROW(Z156)))</f>
        <v/>
      </c>
      <c r="S158" s="119" t="str" cm="1">
        <f t="array" ref="S158">IF(INDEX(Условное_обозначение, ROW(AA156)) = "", "", INDEX(Условное_обозначение, ROW(AA156)))</f>
        <v/>
      </c>
    </row>
    <row r="159" spans="1:19" x14ac:dyDescent="0.3">
      <c r="A159" s="119" t="str" cm="1">
        <f t="array" ref="A159">IF(INDEX(Вводной_щит, ROW(C157)) = "", "", INDEX(Вводной_щит, ROW(C157)))</f>
        <v/>
      </c>
      <c r="B159" s="119" t="str" cm="1">
        <f t="array" ref="B159">IF(INDEX(Номер, ROW(F157)) = "", "", INDEX(Номер, ROW(F157)))</f>
        <v/>
      </c>
      <c r="C159" s="119" t="str" cm="1">
        <f t="array" ref="C159">IF(INDEX(Номер_по_плану, ROW(H157)) = "", "", INDEX(Номер_по_плану, ROW(H157)))</f>
        <v/>
      </c>
      <c r="D159" s="119" t="str" cm="1">
        <f t="array" ref="D159">IF(INDEX(Тип, ROW(I157)) = "", "", INDEX(Тип, ROW(I157)))</f>
        <v/>
      </c>
      <c r="E159" s="119" t="str" cm="1">
        <f t="array" ref="E159">IF(INDEX(Автомат, ROW(J157)) = "", "", INDEX(Автомат, ROW(J157)))</f>
        <v/>
      </c>
      <c r="F159" s="119" t="str" cm="1">
        <f t="array" ref="F159">IF(INDEX(Производитель, ROW(K157)) = "", "", INDEX(Производитель, ROW(K157)))</f>
        <v/>
      </c>
      <c r="G159" s="119" t="str" cm="1">
        <f t="array" ref="G159">IF(INDEX(Номинал, ROW(L157)) = "", "", INDEX(Номинал, ROW(L157)))</f>
        <v/>
      </c>
      <c r="H159" s="119" t="str" cm="1">
        <f t="array" ref="H159">IF(INDEX(Тип_УЗО, ROW(M157)) = "", "", INDEX(Тип_УЗО, ROW(M157)))</f>
        <v/>
      </c>
      <c r="I159" s="119" t="str" cm="1">
        <f t="array" ref="I159">IF(INDEX(Ток_утечки_УЗО, ROW(N157)) = "", "", INDEX(Ток_утечки_УЗО, ROW(N157)))</f>
        <v/>
      </c>
      <c r="J159" s="119" t="str" cm="1">
        <f t="array" ref="J159">IF(INDEX(Марка_кабеля, ROW(O157)) = "", "", INDEX(Марка_кабеля, ROW(O157)))</f>
        <v/>
      </c>
      <c r="K159" s="119" t="str" cm="1">
        <f t="array" ref="K159">IF(INDEX(Сечение, ROW(P157)) = "", "", INDEX(Сечение, ROW(P157)))</f>
        <v/>
      </c>
      <c r="L159" s="119" t="str" cm="1">
        <f t="array" ref="L159">IF(INDEX(Длина_кабеля, ROW(Q157)) = "", "", INDEX(Длина_кабеля, ROW(Q157)))</f>
        <v/>
      </c>
      <c r="M159" s="119" t="str" cm="1">
        <f t="array" ref="M159">IF(INDEX(Фаза, ROW(R157)) = "", "", INDEX(Фаза, ROW(R157)))</f>
        <v/>
      </c>
      <c r="N159" s="119" t="str" cm="1">
        <f t="array" ref="N159">IF(INDEX(РЕ, ROW(S157)) = "", "", INDEX(РЕ, ROW(S157)))</f>
        <v/>
      </c>
      <c r="O159" s="119" t="str" cm="1">
        <f t="array" ref="O159">IF(INDEX(Класс, ROW(V157)) = "", "", INDEX(Класс, ROW(V157)))</f>
        <v/>
      </c>
      <c r="P159" s="119" t="str" cm="1">
        <f t="array" ref="P159">IF(INDEX(Установленная_мощность, ROW(X157)) = "", "", INDEX(Установленная_мощность, ROW(X157)))</f>
        <v/>
      </c>
      <c r="Q159" s="119" t="str" cm="1">
        <f t="array" ref="Q159">IF(INDEX(Расчетный_ток, ROW(Y157)) = "", "", INDEX(Расчетный_ток, ROW(Y157)))</f>
        <v/>
      </c>
      <c r="R159" s="119" t="str" cm="1">
        <f t="array" ref="R159">IF(INDEX(Наименование_потребителя, ROW(Z157)) = "", "", INDEX(Наименование_потребителя, ROW(Z157)))</f>
        <v/>
      </c>
      <c r="S159" s="119" t="str" cm="1">
        <f t="array" ref="S159">IF(INDEX(Условное_обозначение, ROW(AA157)) = "", "", INDEX(Условное_обозначение, ROW(AA157)))</f>
        <v/>
      </c>
    </row>
    <row r="160" spans="1:19" x14ac:dyDescent="0.3">
      <c r="A160" s="119" t="str" cm="1">
        <f t="array" ref="A160">IF(INDEX(Вводной_щит, ROW(C158)) = "", "", INDEX(Вводной_щит, ROW(C158)))</f>
        <v/>
      </c>
      <c r="B160" s="119" t="str" cm="1">
        <f t="array" ref="B160">IF(INDEX(Номер, ROW(F158)) = "", "", INDEX(Номер, ROW(F158)))</f>
        <v/>
      </c>
      <c r="C160" s="119" t="str" cm="1">
        <f t="array" ref="C160">IF(INDEX(Номер_по_плану, ROW(H158)) = "", "", INDEX(Номер_по_плану, ROW(H158)))</f>
        <v/>
      </c>
      <c r="D160" s="119" t="str" cm="1">
        <f t="array" ref="D160">IF(INDEX(Тип, ROW(I158)) = "", "", INDEX(Тип, ROW(I158)))</f>
        <v/>
      </c>
      <c r="E160" s="119" t="str" cm="1">
        <f t="array" ref="E160">IF(INDEX(Автомат, ROW(J158)) = "", "", INDEX(Автомат, ROW(J158)))</f>
        <v/>
      </c>
      <c r="F160" s="119" t="str" cm="1">
        <f t="array" ref="F160">IF(INDEX(Производитель, ROW(K158)) = "", "", INDEX(Производитель, ROW(K158)))</f>
        <v/>
      </c>
      <c r="G160" s="119" t="str" cm="1">
        <f t="array" ref="G160">IF(INDEX(Номинал, ROW(L158)) = "", "", INDEX(Номинал, ROW(L158)))</f>
        <v/>
      </c>
      <c r="H160" s="119" t="str" cm="1">
        <f t="array" ref="H160">IF(INDEX(Тип_УЗО, ROW(M158)) = "", "", INDEX(Тип_УЗО, ROW(M158)))</f>
        <v/>
      </c>
      <c r="I160" s="119" t="str" cm="1">
        <f t="array" ref="I160">IF(INDEX(Ток_утечки_УЗО, ROW(N158)) = "", "", INDEX(Ток_утечки_УЗО, ROW(N158)))</f>
        <v/>
      </c>
      <c r="J160" s="119" t="str" cm="1">
        <f t="array" ref="J160">IF(INDEX(Марка_кабеля, ROW(O158)) = "", "", INDEX(Марка_кабеля, ROW(O158)))</f>
        <v/>
      </c>
      <c r="K160" s="119" t="str" cm="1">
        <f t="array" ref="K160">IF(INDEX(Сечение, ROW(P158)) = "", "", INDEX(Сечение, ROW(P158)))</f>
        <v/>
      </c>
      <c r="L160" s="119" t="str" cm="1">
        <f t="array" ref="L160">IF(INDEX(Длина_кабеля, ROW(Q158)) = "", "", INDEX(Длина_кабеля, ROW(Q158)))</f>
        <v/>
      </c>
      <c r="M160" s="119" t="str" cm="1">
        <f t="array" ref="M160">IF(INDEX(Фаза, ROW(R158)) = "", "", INDEX(Фаза, ROW(R158)))</f>
        <v/>
      </c>
      <c r="N160" s="119" t="str" cm="1">
        <f t="array" ref="N160">IF(INDEX(РЕ, ROW(S158)) = "", "", INDEX(РЕ, ROW(S158)))</f>
        <v/>
      </c>
      <c r="O160" s="119" t="str" cm="1">
        <f t="array" ref="O160">IF(INDEX(Класс, ROW(V158)) = "", "", INDEX(Класс, ROW(V158)))</f>
        <v/>
      </c>
      <c r="P160" s="119" t="str" cm="1">
        <f t="array" ref="P160">IF(INDEX(Установленная_мощность, ROW(X158)) = "", "", INDEX(Установленная_мощность, ROW(X158)))</f>
        <v/>
      </c>
      <c r="Q160" s="119" t="str" cm="1">
        <f t="array" ref="Q160">IF(INDEX(Расчетный_ток, ROW(Y158)) = "", "", INDEX(Расчетный_ток, ROW(Y158)))</f>
        <v/>
      </c>
      <c r="R160" s="119" t="str" cm="1">
        <f t="array" ref="R160">IF(INDEX(Наименование_потребителя, ROW(Z158)) = "", "", INDEX(Наименование_потребителя, ROW(Z158)))</f>
        <v/>
      </c>
      <c r="S160" s="119" t="str" cm="1">
        <f t="array" ref="S160">IF(INDEX(Условное_обозначение, ROW(AA158)) = "", "", INDEX(Условное_обозначение, ROW(AA158)))</f>
        <v/>
      </c>
    </row>
    <row r="161" spans="1:19" x14ac:dyDescent="0.3">
      <c r="A161" s="119" t="str" cm="1">
        <f t="array" ref="A161">IF(INDEX(Вводной_щит, ROW(C159)) = "", "", INDEX(Вводной_щит, ROW(C159)))</f>
        <v/>
      </c>
      <c r="B161" s="119" t="str" cm="1">
        <f t="array" ref="B161">IF(INDEX(Номер, ROW(F159)) = "", "", INDEX(Номер, ROW(F159)))</f>
        <v/>
      </c>
      <c r="C161" s="119" t="str" cm="1">
        <f t="array" ref="C161">IF(INDEX(Номер_по_плану, ROW(H159)) = "", "", INDEX(Номер_по_плану, ROW(H159)))</f>
        <v/>
      </c>
      <c r="D161" s="119" t="str" cm="1">
        <f t="array" ref="D161">IF(INDEX(Тип, ROW(I159)) = "", "", INDEX(Тип, ROW(I159)))</f>
        <v/>
      </c>
      <c r="E161" s="119" t="str" cm="1">
        <f t="array" ref="E161">IF(INDEX(Автомат, ROW(J159)) = "", "", INDEX(Автомат, ROW(J159)))</f>
        <v/>
      </c>
      <c r="F161" s="119" t="str" cm="1">
        <f t="array" ref="F161">IF(INDEX(Производитель, ROW(K159)) = "", "", INDEX(Производитель, ROW(K159)))</f>
        <v/>
      </c>
      <c r="G161" s="119" t="str" cm="1">
        <f t="array" ref="G161">IF(INDEX(Номинал, ROW(L159)) = "", "", INDEX(Номинал, ROW(L159)))</f>
        <v/>
      </c>
      <c r="H161" s="119" t="str" cm="1">
        <f t="array" ref="H161">IF(INDEX(Тип_УЗО, ROW(M159)) = "", "", INDEX(Тип_УЗО, ROW(M159)))</f>
        <v/>
      </c>
      <c r="I161" s="119" t="str" cm="1">
        <f t="array" ref="I161">IF(INDEX(Ток_утечки_УЗО, ROW(N159)) = "", "", INDEX(Ток_утечки_УЗО, ROW(N159)))</f>
        <v/>
      </c>
      <c r="J161" s="119" t="str" cm="1">
        <f t="array" ref="J161">IF(INDEX(Марка_кабеля, ROW(O159)) = "", "", INDEX(Марка_кабеля, ROW(O159)))</f>
        <v/>
      </c>
      <c r="K161" s="119" t="str" cm="1">
        <f t="array" ref="K161">IF(INDEX(Сечение, ROW(P159)) = "", "", INDEX(Сечение, ROW(P159)))</f>
        <v/>
      </c>
      <c r="L161" s="119" t="str" cm="1">
        <f t="array" ref="L161">IF(INDEX(Длина_кабеля, ROW(Q159)) = "", "", INDEX(Длина_кабеля, ROW(Q159)))</f>
        <v/>
      </c>
      <c r="M161" s="119" t="str" cm="1">
        <f t="array" ref="M161">IF(INDEX(Фаза, ROW(R159)) = "", "", INDEX(Фаза, ROW(R159)))</f>
        <v/>
      </c>
      <c r="N161" s="119" t="str" cm="1">
        <f t="array" ref="N161">IF(INDEX(РЕ, ROW(S159)) = "", "", INDEX(РЕ, ROW(S159)))</f>
        <v/>
      </c>
      <c r="O161" s="119" t="str" cm="1">
        <f t="array" ref="O161">IF(INDEX(Класс, ROW(V159)) = "", "", INDEX(Класс, ROW(V159)))</f>
        <v/>
      </c>
      <c r="P161" s="119" t="str" cm="1">
        <f t="array" ref="P161">IF(INDEX(Установленная_мощность, ROW(X159)) = "", "", INDEX(Установленная_мощность, ROW(X159)))</f>
        <v/>
      </c>
      <c r="Q161" s="119" t="str" cm="1">
        <f t="array" ref="Q161">IF(INDEX(Расчетный_ток, ROW(Y159)) = "", "", INDEX(Расчетный_ток, ROW(Y159)))</f>
        <v/>
      </c>
      <c r="R161" s="119" t="str" cm="1">
        <f t="array" ref="R161">IF(INDEX(Наименование_потребителя, ROW(Z159)) = "", "", INDEX(Наименование_потребителя, ROW(Z159)))</f>
        <v/>
      </c>
      <c r="S161" s="119" t="str" cm="1">
        <f t="array" ref="S161">IF(INDEX(Условное_обозначение, ROW(AA159)) = "", "", INDEX(Условное_обозначение, ROW(AA159)))</f>
        <v/>
      </c>
    </row>
    <row r="162" spans="1:19" x14ac:dyDescent="0.3">
      <c r="A162" s="119" t="str" cm="1">
        <f t="array" ref="A162">IF(INDEX(Вводной_щит, ROW(C160)) = "", "", INDEX(Вводной_щит, ROW(C160)))</f>
        <v/>
      </c>
      <c r="B162" s="119" t="str" cm="1">
        <f t="array" ref="B162">IF(INDEX(Номер, ROW(F160)) = "", "", INDEX(Номер, ROW(F160)))</f>
        <v/>
      </c>
      <c r="C162" s="119" t="str" cm="1">
        <f t="array" ref="C162">IF(INDEX(Номер_по_плану, ROW(H160)) = "", "", INDEX(Номер_по_плану, ROW(H160)))</f>
        <v/>
      </c>
      <c r="D162" s="119" t="str" cm="1">
        <f t="array" ref="D162">IF(INDEX(Тип, ROW(I160)) = "", "", INDEX(Тип, ROW(I160)))</f>
        <v/>
      </c>
      <c r="E162" s="119" t="str" cm="1">
        <f t="array" ref="E162">IF(INDEX(Автомат, ROW(J160)) = "", "", INDEX(Автомат, ROW(J160)))</f>
        <v/>
      </c>
      <c r="F162" s="119" t="str" cm="1">
        <f t="array" ref="F162">IF(INDEX(Производитель, ROW(K160)) = "", "", INDEX(Производитель, ROW(K160)))</f>
        <v/>
      </c>
      <c r="G162" s="119" t="str" cm="1">
        <f t="array" ref="G162">IF(INDEX(Номинал, ROW(L160)) = "", "", INDEX(Номинал, ROW(L160)))</f>
        <v/>
      </c>
      <c r="H162" s="119" t="str" cm="1">
        <f t="array" ref="H162">IF(INDEX(Тип_УЗО, ROW(M160)) = "", "", INDEX(Тип_УЗО, ROW(M160)))</f>
        <v/>
      </c>
      <c r="I162" s="119" t="str" cm="1">
        <f t="array" ref="I162">IF(INDEX(Ток_утечки_УЗО, ROW(N160)) = "", "", INDEX(Ток_утечки_УЗО, ROW(N160)))</f>
        <v/>
      </c>
      <c r="J162" s="119" t="str" cm="1">
        <f t="array" ref="J162">IF(INDEX(Марка_кабеля, ROW(O160)) = "", "", INDEX(Марка_кабеля, ROW(O160)))</f>
        <v/>
      </c>
      <c r="K162" s="119" t="str" cm="1">
        <f t="array" ref="K162">IF(INDEX(Сечение, ROW(P160)) = "", "", INDEX(Сечение, ROW(P160)))</f>
        <v/>
      </c>
      <c r="L162" s="119" t="str" cm="1">
        <f t="array" ref="L162">IF(INDEX(Длина_кабеля, ROW(Q160)) = "", "", INDEX(Длина_кабеля, ROW(Q160)))</f>
        <v/>
      </c>
      <c r="M162" s="119" t="str" cm="1">
        <f t="array" ref="M162">IF(INDEX(Фаза, ROW(R160)) = "", "", INDEX(Фаза, ROW(R160)))</f>
        <v/>
      </c>
      <c r="N162" s="119" t="str" cm="1">
        <f t="array" ref="N162">IF(INDEX(РЕ, ROW(S160)) = "", "", INDEX(РЕ, ROW(S160)))</f>
        <v/>
      </c>
      <c r="O162" s="119" t="str" cm="1">
        <f t="array" ref="O162">IF(INDEX(Класс, ROW(V160)) = "", "", INDEX(Класс, ROW(V160)))</f>
        <v/>
      </c>
      <c r="P162" s="119" t="str" cm="1">
        <f t="array" ref="P162">IF(INDEX(Установленная_мощность, ROW(X160)) = "", "", INDEX(Установленная_мощность, ROW(X160)))</f>
        <v/>
      </c>
      <c r="Q162" s="119" t="str" cm="1">
        <f t="array" ref="Q162">IF(INDEX(Расчетный_ток, ROW(Y160)) = "", "", INDEX(Расчетный_ток, ROW(Y160)))</f>
        <v/>
      </c>
      <c r="R162" s="119" t="str" cm="1">
        <f t="array" ref="R162">IF(INDEX(Наименование_потребителя, ROW(Z160)) = "", "", INDEX(Наименование_потребителя, ROW(Z160)))</f>
        <v/>
      </c>
      <c r="S162" s="119" t="str" cm="1">
        <f t="array" ref="S162">IF(INDEX(Условное_обозначение, ROW(AA160)) = "", "", INDEX(Условное_обозначение, ROW(AA160)))</f>
        <v/>
      </c>
    </row>
    <row r="163" spans="1:19" x14ac:dyDescent="0.3">
      <c r="A163" s="119" t="str" cm="1">
        <f t="array" ref="A163">IF(INDEX(Вводной_щит, ROW(C161)) = "", "", INDEX(Вводной_щит, ROW(C161)))</f>
        <v/>
      </c>
      <c r="B163" s="119" t="str" cm="1">
        <f t="array" ref="B163">IF(INDEX(Номер, ROW(F161)) = "", "", INDEX(Номер, ROW(F161)))</f>
        <v/>
      </c>
      <c r="C163" s="119" t="str" cm="1">
        <f t="array" ref="C163">IF(INDEX(Номер_по_плану, ROW(H161)) = "", "", INDEX(Номер_по_плану, ROW(H161)))</f>
        <v/>
      </c>
      <c r="D163" s="119" t="str" cm="1">
        <f t="array" ref="D163">IF(INDEX(Тип, ROW(I161)) = "", "", INDEX(Тип, ROW(I161)))</f>
        <v/>
      </c>
      <c r="E163" s="119" t="str" cm="1">
        <f t="array" ref="E163">IF(INDEX(Автомат, ROW(J161)) = "", "", INDEX(Автомат, ROW(J161)))</f>
        <v/>
      </c>
      <c r="F163" s="119" t="str" cm="1">
        <f t="array" ref="F163">IF(INDEX(Производитель, ROW(K161)) = "", "", INDEX(Производитель, ROW(K161)))</f>
        <v/>
      </c>
      <c r="G163" s="119" t="str" cm="1">
        <f t="array" ref="G163">IF(INDEX(Номинал, ROW(L161)) = "", "", INDEX(Номинал, ROW(L161)))</f>
        <v/>
      </c>
      <c r="H163" s="119" t="str" cm="1">
        <f t="array" ref="H163">IF(INDEX(Тип_УЗО, ROW(M161)) = "", "", INDEX(Тип_УЗО, ROW(M161)))</f>
        <v/>
      </c>
      <c r="I163" s="119" t="str" cm="1">
        <f t="array" ref="I163">IF(INDEX(Ток_утечки_УЗО, ROW(N161)) = "", "", INDEX(Ток_утечки_УЗО, ROW(N161)))</f>
        <v/>
      </c>
      <c r="J163" s="119" t="str" cm="1">
        <f t="array" ref="J163">IF(INDEX(Марка_кабеля, ROW(O161)) = "", "", INDEX(Марка_кабеля, ROW(O161)))</f>
        <v/>
      </c>
      <c r="K163" s="119" t="str" cm="1">
        <f t="array" ref="K163">IF(INDEX(Сечение, ROW(P161)) = "", "", INDEX(Сечение, ROW(P161)))</f>
        <v/>
      </c>
      <c r="L163" s="119" t="str" cm="1">
        <f t="array" ref="L163">IF(INDEX(Длина_кабеля, ROW(Q161)) = "", "", INDEX(Длина_кабеля, ROW(Q161)))</f>
        <v/>
      </c>
      <c r="M163" s="119" t="str" cm="1">
        <f t="array" ref="M163">IF(INDEX(Фаза, ROW(R161)) = "", "", INDEX(Фаза, ROW(R161)))</f>
        <v/>
      </c>
      <c r="N163" s="119" t="str" cm="1">
        <f t="array" ref="N163">IF(INDEX(РЕ, ROW(S161)) = "", "", INDEX(РЕ, ROW(S161)))</f>
        <v/>
      </c>
      <c r="O163" s="119" t="str" cm="1">
        <f t="array" ref="O163">IF(INDEX(Класс, ROW(V161)) = "", "", INDEX(Класс, ROW(V161)))</f>
        <v/>
      </c>
      <c r="P163" s="119" t="str" cm="1">
        <f t="array" ref="P163">IF(INDEX(Установленная_мощность, ROW(X161)) = "", "", INDEX(Установленная_мощность, ROW(X161)))</f>
        <v/>
      </c>
      <c r="Q163" s="119" t="str" cm="1">
        <f t="array" ref="Q163">IF(INDEX(Расчетный_ток, ROW(Y161)) = "", "", INDEX(Расчетный_ток, ROW(Y161)))</f>
        <v/>
      </c>
      <c r="R163" s="119" t="str" cm="1">
        <f t="array" ref="R163">IF(INDEX(Наименование_потребителя, ROW(Z161)) = "", "", INDEX(Наименование_потребителя, ROW(Z161)))</f>
        <v/>
      </c>
      <c r="S163" s="119" t="str" cm="1">
        <f t="array" ref="S163">IF(INDEX(Условное_обозначение, ROW(AA161)) = "", "", INDEX(Условное_обозначение, ROW(AA161)))</f>
        <v/>
      </c>
    </row>
    <row r="164" spans="1:19" x14ac:dyDescent="0.3">
      <c r="A164" s="119" t="str" cm="1">
        <f t="array" ref="A164">IF(INDEX(Вводной_щит, ROW(C162)) = "", "", INDEX(Вводной_щит, ROW(C162)))</f>
        <v/>
      </c>
      <c r="B164" s="119" t="str" cm="1">
        <f t="array" ref="B164">IF(INDEX(Номер, ROW(F162)) = "", "", INDEX(Номер, ROW(F162)))</f>
        <v/>
      </c>
      <c r="C164" s="119" t="str" cm="1">
        <f t="array" ref="C164">IF(INDEX(Номер_по_плану, ROW(H162)) = "", "", INDEX(Номер_по_плану, ROW(H162)))</f>
        <v/>
      </c>
      <c r="D164" s="119" t="str" cm="1">
        <f t="array" ref="D164">IF(INDEX(Тип, ROW(I162)) = "", "", INDEX(Тип, ROW(I162)))</f>
        <v/>
      </c>
      <c r="E164" s="119" t="str" cm="1">
        <f t="array" ref="E164">IF(INDEX(Автомат, ROW(J162)) = "", "", INDEX(Автомат, ROW(J162)))</f>
        <v/>
      </c>
      <c r="F164" s="119" t="str" cm="1">
        <f t="array" ref="F164">IF(INDEX(Производитель, ROW(K162)) = "", "", INDEX(Производитель, ROW(K162)))</f>
        <v/>
      </c>
      <c r="G164" s="119" t="str" cm="1">
        <f t="array" ref="G164">IF(INDEX(Номинал, ROW(L162)) = "", "", INDEX(Номинал, ROW(L162)))</f>
        <v/>
      </c>
      <c r="H164" s="119" t="str" cm="1">
        <f t="array" ref="H164">IF(INDEX(Тип_УЗО, ROW(M162)) = "", "", INDEX(Тип_УЗО, ROW(M162)))</f>
        <v/>
      </c>
      <c r="I164" s="119" t="str" cm="1">
        <f t="array" ref="I164">IF(INDEX(Ток_утечки_УЗО, ROW(N162)) = "", "", INDEX(Ток_утечки_УЗО, ROW(N162)))</f>
        <v/>
      </c>
      <c r="J164" s="119" t="str" cm="1">
        <f t="array" ref="J164">IF(INDEX(Марка_кабеля, ROW(O162)) = "", "", INDEX(Марка_кабеля, ROW(O162)))</f>
        <v/>
      </c>
      <c r="K164" s="119" t="str" cm="1">
        <f t="array" ref="K164">IF(INDEX(Сечение, ROW(P162)) = "", "", INDEX(Сечение, ROW(P162)))</f>
        <v/>
      </c>
      <c r="L164" s="119" t="str" cm="1">
        <f t="array" ref="L164">IF(INDEX(Длина_кабеля, ROW(Q162)) = "", "", INDEX(Длина_кабеля, ROW(Q162)))</f>
        <v/>
      </c>
      <c r="M164" s="119" t="str" cm="1">
        <f t="array" ref="M164">IF(INDEX(Фаза, ROW(R162)) = "", "", INDEX(Фаза, ROW(R162)))</f>
        <v/>
      </c>
      <c r="N164" s="119" t="str" cm="1">
        <f t="array" ref="N164">IF(INDEX(РЕ, ROW(S162)) = "", "", INDEX(РЕ, ROW(S162)))</f>
        <v/>
      </c>
      <c r="O164" s="119" t="str" cm="1">
        <f t="array" ref="O164">IF(INDEX(Класс, ROW(V162)) = "", "", INDEX(Класс, ROW(V162)))</f>
        <v/>
      </c>
      <c r="P164" s="119" t="str" cm="1">
        <f t="array" ref="P164">IF(INDEX(Установленная_мощность, ROW(X162)) = "", "", INDEX(Установленная_мощность, ROW(X162)))</f>
        <v/>
      </c>
      <c r="Q164" s="119" t="str" cm="1">
        <f t="array" ref="Q164">IF(INDEX(Расчетный_ток, ROW(Y162)) = "", "", INDEX(Расчетный_ток, ROW(Y162)))</f>
        <v/>
      </c>
      <c r="R164" s="119" t="str" cm="1">
        <f t="array" ref="R164">IF(INDEX(Наименование_потребителя, ROW(Z162)) = "", "", INDEX(Наименование_потребителя, ROW(Z162)))</f>
        <v/>
      </c>
      <c r="S164" s="119" t="str" cm="1">
        <f t="array" ref="S164">IF(INDEX(Условное_обозначение, ROW(AA162)) = "", "", INDEX(Условное_обозначение, ROW(AA162)))</f>
        <v/>
      </c>
    </row>
    <row r="165" spans="1:19" x14ac:dyDescent="0.3">
      <c r="A165" s="119" t="str" cm="1">
        <f t="array" ref="A165">IF(INDEX(Вводной_щит, ROW(C163)) = "", "", INDEX(Вводной_щит, ROW(C163)))</f>
        <v/>
      </c>
      <c r="B165" s="119" t="str" cm="1">
        <f t="array" ref="B165">IF(INDEX(Номер, ROW(F163)) = "", "", INDEX(Номер, ROW(F163)))</f>
        <v/>
      </c>
      <c r="C165" s="119" t="str" cm="1">
        <f t="array" ref="C165">IF(INDEX(Номер_по_плану, ROW(H163)) = "", "", INDEX(Номер_по_плану, ROW(H163)))</f>
        <v/>
      </c>
      <c r="D165" s="119" t="str" cm="1">
        <f t="array" ref="D165">IF(INDEX(Тип, ROW(I163)) = "", "", INDEX(Тип, ROW(I163)))</f>
        <v/>
      </c>
      <c r="E165" s="119" t="str" cm="1">
        <f t="array" ref="E165">IF(INDEX(Автомат, ROW(J163)) = "", "", INDEX(Автомат, ROW(J163)))</f>
        <v/>
      </c>
      <c r="F165" s="119" t="str" cm="1">
        <f t="array" ref="F165">IF(INDEX(Производитель, ROW(K163)) = "", "", INDEX(Производитель, ROW(K163)))</f>
        <v/>
      </c>
      <c r="G165" s="119" t="str" cm="1">
        <f t="array" ref="G165">IF(INDEX(Номинал, ROW(L163)) = "", "", INDEX(Номинал, ROW(L163)))</f>
        <v/>
      </c>
      <c r="H165" s="119" t="str" cm="1">
        <f t="array" ref="H165">IF(INDEX(Тип_УЗО, ROW(M163)) = "", "", INDEX(Тип_УЗО, ROW(M163)))</f>
        <v/>
      </c>
      <c r="I165" s="119" t="str" cm="1">
        <f t="array" ref="I165">IF(INDEX(Ток_утечки_УЗО, ROW(N163)) = "", "", INDEX(Ток_утечки_УЗО, ROW(N163)))</f>
        <v/>
      </c>
      <c r="J165" s="119" t="str" cm="1">
        <f t="array" ref="J165">IF(INDEX(Марка_кабеля, ROW(O163)) = "", "", INDEX(Марка_кабеля, ROW(O163)))</f>
        <v/>
      </c>
      <c r="K165" s="119" t="str" cm="1">
        <f t="array" ref="K165">IF(INDEX(Сечение, ROW(P163)) = "", "", INDEX(Сечение, ROW(P163)))</f>
        <v/>
      </c>
      <c r="L165" s="119" t="str" cm="1">
        <f t="array" ref="L165">IF(INDEX(Длина_кабеля, ROW(Q163)) = "", "", INDEX(Длина_кабеля, ROW(Q163)))</f>
        <v/>
      </c>
      <c r="M165" s="119" t="str" cm="1">
        <f t="array" ref="M165">IF(INDEX(Фаза, ROW(R163)) = "", "", INDEX(Фаза, ROW(R163)))</f>
        <v/>
      </c>
      <c r="N165" s="119" t="str" cm="1">
        <f t="array" ref="N165">IF(INDEX(РЕ, ROW(S163)) = "", "", INDEX(РЕ, ROW(S163)))</f>
        <v/>
      </c>
      <c r="O165" s="119" t="str" cm="1">
        <f t="array" ref="O165">IF(INDEX(Класс, ROW(V163)) = "", "", INDEX(Класс, ROW(V163)))</f>
        <v/>
      </c>
      <c r="P165" s="119" t="str" cm="1">
        <f t="array" ref="P165">IF(INDEX(Установленная_мощность, ROW(X163)) = "", "", INDEX(Установленная_мощность, ROW(X163)))</f>
        <v/>
      </c>
      <c r="Q165" s="119" t="str" cm="1">
        <f t="array" ref="Q165">IF(INDEX(Расчетный_ток, ROW(Y163)) = "", "", INDEX(Расчетный_ток, ROW(Y163)))</f>
        <v/>
      </c>
      <c r="R165" s="119" t="str" cm="1">
        <f t="array" ref="R165">IF(INDEX(Наименование_потребителя, ROW(Z163)) = "", "", INDEX(Наименование_потребителя, ROW(Z163)))</f>
        <v/>
      </c>
      <c r="S165" s="119" t="str" cm="1">
        <f t="array" ref="S165">IF(INDEX(Условное_обозначение, ROW(AA163)) = "", "", INDEX(Условное_обозначение, ROW(AA163)))</f>
        <v/>
      </c>
    </row>
    <row r="166" spans="1:19" x14ac:dyDescent="0.3">
      <c r="A166" s="119" t="str" cm="1">
        <f t="array" ref="A166">IF(INDEX(Вводной_щит, ROW(C164)) = "", "", INDEX(Вводной_щит, ROW(C164)))</f>
        <v/>
      </c>
      <c r="B166" s="119" t="str" cm="1">
        <f t="array" ref="B166">IF(INDEX(Номер, ROW(F164)) = "", "", INDEX(Номер, ROW(F164)))</f>
        <v/>
      </c>
      <c r="C166" s="119" t="str" cm="1">
        <f t="array" ref="C166">IF(INDEX(Номер_по_плану, ROW(H164)) = "", "", INDEX(Номер_по_плану, ROW(H164)))</f>
        <v/>
      </c>
      <c r="D166" s="119" t="str" cm="1">
        <f t="array" ref="D166">IF(INDEX(Тип, ROW(I164)) = "", "", INDEX(Тип, ROW(I164)))</f>
        <v/>
      </c>
      <c r="E166" s="119" t="str" cm="1">
        <f t="array" ref="E166">IF(INDEX(Автомат, ROW(J164)) = "", "", INDEX(Автомат, ROW(J164)))</f>
        <v/>
      </c>
      <c r="F166" s="119" t="str" cm="1">
        <f t="array" ref="F166">IF(INDEX(Производитель, ROW(K164)) = "", "", INDEX(Производитель, ROW(K164)))</f>
        <v/>
      </c>
      <c r="G166" s="119" t="str" cm="1">
        <f t="array" ref="G166">IF(INDEX(Номинал, ROW(L164)) = "", "", INDEX(Номинал, ROW(L164)))</f>
        <v/>
      </c>
      <c r="H166" s="119" t="str" cm="1">
        <f t="array" ref="H166">IF(INDEX(Тип_УЗО, ROW(M164)) = "", "", INDEX(Тип_УЗО, ROW(M164)))</f>
        <v/>
      </c>
      <c r="I166" s="119" t="str" cm="1">
        <f t="array" ref="I166">IF(INDEX(Ток_утечки_УЗО, ROW(N164)) = "", "", INDEX(Ток_утечки_УЗО, ROW(N164)))</f>
        <v/>
      </c>
      <c r="J166" s="119" t="str" cm="1">
        <f t="array" ref="J166">IF(INDEX(Марка_кабеля, ROW(O164)) = "", "", INDEX(Марка_кабеля, ROW(O164)))</f>
        <v/>
      </c>
      <c r="K166" s="119" t="str" cm="1">
        <f t="array" ref="K166">IF(INDEX(Сечение, ROW(P164)) = "", "", INDEX(Сечение, ROW(P164)))</f>
        <v/>
      </c>
      <c r="L166" s="119" t="str" cm="1">
        <f t="array" ref="L166">IF(INDEX(Длина_кабеля, ROW(Q164)) = "", "", INDEX(Длина_кабеля, ROW(Q164)))</f>
        <v/>
      </c>
      <c r="M166" s="119" t="str" cm="1">
        <f t="array" ref="M166">IF(INDEX(Фаза, ROW(R164)) = "", "", INDEX(Фаза, ROW(R164)))</f>
        <v/>
      </c>
      <c r="N166" s="119" t="str" cm="1">
        <f t="array" ref="N166">IF(INDEX(РЕ, ROW(S164)) = "", "", INDEX(РЕ, ROW(S164)))</f>
        <v/>
      </c>
      <c r="O166" s="119" t="str" cm="1">
        <f t="array" ref="O166">IF(INDEX(Класс, ROW(V164)) = "", "", INDEX(Класс, ROW(V164)))</f>
        <v/>
      </c>
      <c r="P166" s="119" t="str" cm="1">
        <f t="array" ref="P166">IF(INDEX(Установленная_мощность, ROW(X164)) = "", "", INDEX(Установленная_мощность, ROW(X164)))</f>
        <v/>
      </c>
      <c r="Q166" s="119" t="str" cm="1">
        <f t="array" ref="Q166">IF(INDEX(Расчетный_ток, ROW(Y164)) = "", "", INDEX(Расчетный_ток, ROW(Y164)))</f>
        <v/>
      </c>
      <c r="R166" s="119" t="str" cm="1">
        <f t="array" ref="R166">IF(INDEX(Наименование_потребителя, ROW(Z164)) = "", "", INDEX(Наименование_потребителя, ROW(Z164)))</f>
        <v/>
      </c>
      <c r="S166" s="119" t="str" cm="1">
        <f t="array" ref="S166">IF(INDEX(Условное_обозначение, ROW(AA164)) = "", "", INDEX(Условное_обозначение, ROW(AA164)))</f>
        <v/>
      </c>
    </row>
    <row r="167" spans="1:19" x14ac:dyDescent="0.3">
      <c r="A167" s="119" t="str" cm="1">
        <f t="array" ref="A167">IF(INDEX(Вводной_щит, ROW(C165)) = "", "", INDEX(Вводной_щит, ROW(C165)))</f>
        <v/>
      </c>
      <c r="B167" s="119" t="str" cm="1">
        <f t="array" ref="B167">IF(INDEX(Номер, ROW(F165)) = "", "", INDEX(Номер, ROW(F165)))</f>
        <v/>
      </c>
      <c r="C167" s="119" t="str" cm="1">
        <f t="array" ref="C167">IF(INDEX(Номер_по_плану, ROW(H165)) = "", "", INDEX(Номер_по_плану, ROW(H165)))</f>
        <v/>
      </c>
      <c r="D167" s="119" t="str" cm="1">
        <f t="array" ref="D167">IF(INDEX(Тип, ROW(I165)) = "", "", INDEX(Тип, ROW(I165)))</f>
        <v/>
      </c>
      <c r="E167" s="119" t="str" cm="1">
        <f t="array" ref="E167">IF(INDEX(Автомат, ROW(J165)) = "", "", INDEX(Автомат, ROW(J165)))</f>
        <v/>
      </c>
      <c r="F167" s="119" t="str" cm="1">
        <f t="array" ref="F167">IF(INDEX(Производитель, ROW(K165)) = "", "", INDEX(Производитель, ROW(K165)))</f>
        <v/>
      </c>
      <c r="G167" s="119" t="str" cm="1">
        <f t="array" ref="G167">IF(INDEX(Номинал, ROW(L165)) = "", "", INDEX(Номинал, ROW(L165)))</f>
        <v/>
      </c>
      <c r="H167" s="119" t="str" cm="1">
        <f t="array" ref="H167">IF(INDEX(Тип_УЗО, ROW(M165)) = "", "", INDEX(Тип_УЗО, ROW(M165)))</f>
        <v/>
      </c>
      <c r="I167" s="119" t="str" cm="1">
        <f t="array" ref="I167">IF(INDEX(Ток_утечки_УЗО, ROW(N165)) = "", "", INDEX(Ток_утечки_УЗО, ROW(N165)))</f>
        <v/>
      </c>
      <c r="J167" s="119" t="str" cm="1">
        <f t="array" ref="J167">IF(INDEX(Марка_кабеля, ROW(O165)) = "", "", INDEX(Марка_кабеля, ROW(O165)))</f>
        <v/>
      </c>
      <c r="K167" s="119" t="str" cm="1">
        <f t="array" ref="K167">IF(INDEX(Сечение, ROW(P165)) = "", "", INDEX(Сечение, ROW(P165)))</f>
        <v/>
      </c>
      <c r="L167" s="119" t="str" cm="1">
        <f t="array" ref="L167">IF(INDEX(Длина_кабеля, ROW(Q165)) = "", "", INDEX(Длина_кабеля, ROW(Q165)))</f>
        <v/>
      </c>
      <c r="M167" s="119" t="str" cm="1">
        <f t="array" ref="M167">IF(INDEX(Фаза, ROW(R165)) = "", "", INDEX(Фаза, ROW(R165)))</f>
        <v/>
      </c>
      <c r="N167" s="119" t="str" cm="1">
        <f t="array" ref="N167">IF(INDEX(РЕ, ROW(S165)) = "", "", INDEX(РЕ, ROW(S165)))</f>
        <v/>
      </c>
      <c r="O167" s="119" t="str" cm="1">
        <f t="array" ref="O167">IF(INDEX(Класс, ROW(V165)) = "", "", INDEX(Класс, ROW(V165)))</f>
        <v/>
      </c>
      <c r="P167" s="119" t="str" cm="1">
        <f t="array" ref="P167">IF(INDEX(Установленная_мощность, ROW(X165)) = "", "", INDEX(Установленная_мощность, ROW(X165)))</f>
        <v/>
      </c>
      <c r="Q167" s="119" t="str" cm="1">
        <f t="array" ref="Q167">IF(INDEX(Расчетный_ток, ROW(Y165)) = "", "", INDEX(Расчетный_ток, ROW(Y165)))</f>
        <v/>
      </c>
      <c r="R167" s="119" t="str" cm="1">
        <f t="array" ref="R167">IF(INDEX(Наименование_потребителя, ROW(Z165)) = "", "", INDEX(Наименование_потребителя, ROW(Z165)))</f>
        <v/>
      </c>
      <c r="S167" s="119" t="str" cm="1">
        <f t="array" ref="S167">IF(INDEX(Условное_обозначение, ROW(AA165)) = "", "", INDEX(Условное_обозначение, ROW(AA165)))</f>
        <v/>
      </c>
    </row>
    <row r="168" spans="1:19" x14ac:dyDescent="0.3">
      <c r="A168" s="119" t="str" cm="1">
        <f t="array" ref="A168">IF(INDEX(Вводной_щит, ROW(C166)) = "", "", INDEX(Вводной_щит, ROW(C166)))</f>
        <v/>
      </c>
      <c r="B168" s="119" t="str" cm="1">
        <f t="array" ref="B168">IF(INDEX(Номер, ROW(F166)) = "", "", INDEX(Номер, ROW(F166)))</f>
        <v/>
      </c>
      <c r="C168" s="119" t="str" cm="1">
        <f t="array" ref="C168">IF(INDEX(Номер_по_плану, ROW(H166)) = "", "", INDEX(Номер_по_плану, ROW(H166)))</f>
        <v/>
      </c>
      <c r="D168" s="119" t="str" cm="1">
        <f t="array" ref="D168">IF(INDEX(Тип, ROW(I166)) = "", "", INDEX(Тип, ROW(I166)))</f>
        <v/>
      </c>
      <c r="E168" s="119" t="str" cm="1">
        <f t="array" ref="E168">IF(INDEX(Автомат, ROW(J166)) = "", "", INDEX(Автомат, ROW(J166)))</f>
        <v/>
      </c>
      <c r="F168" s="119" t="str" cm="1">
        <f t="array" ref="F168">IF(INDEX(Производитель, ROW(K166)) = "", "", INDEX(Производитель, ROW(K166)))</f>
        <v/>
      </c>
      <c r="G168" s="119" t="str" cm="1">
        <f t="array" ref="G168">IF(INDEX(Номинал, ROW(L166)) = "", "", INDEX(Номинал, ROW(L166)))</f>
        <v/>
      </c>
      <c r="H168" s="119" t="str" cm="1">
        <f t="array" ref="H168">IF(INDEX(Тип_УЗО, ROW(M166)) = "", "", INDEX(Тип_УЗО, ROW(M166)))</f>
        <v/>
      </c>
      <c r="I168" s="119" t="str" cm="1">
        <f t="array" ref="I168">IF(INDEX(Ток_утечки_УЗО, ROW(N166)) = "", "", INDEX(Ток_утечки_УЗО, ROW(N166)))</f>
        <v/>
      </c>
      <c r="J168" s="119" t="str" cm="1">
        <f t="array" ref="J168">IF(INDEX(Марка_кабеля, ROW(O166)) = "", "", INDEX(Марка_кабеля, ROW(O166)))</f>
        <v/>
      </c>
      <c r="K168" s="119" t="str" cm="1">
        <f t="array" ref="K168">IF(INDEX(Сечение, ROW(P166)) = "", "", INDEX(Сечение, ROW(P166)))</f>
        <v/>
      </c>
      <c r="L168" s="119" t="str" cm="1">
        <f t="array" ref="L168">IF(INDEX(Длина_кабеля, ROW(Q166)) = "", "", INDEX(Длина_кабеля, ROW(Q166)))</f>
        <v/>
      </c>
      <c r="M168" s="119" t="str" cm="1">
        <f t="array" ref="M168">IF(INDEX(Фаза, ROW(R166)) = "", "", INDEX(Фаза, ROW(R166)))</f>
        <v/>
      </c>
      <c r="N168" s="119" t="str" cm="1">
        <f t="array" ref="N168">IF(INDEX(РЕ, ROW(S166)) = "", "", INDEX(РЕ, ROW(S166)))</f>
        <v/>
      </c>
      <c r="O168" s="119" t="str" cm="1">
        <f t="array" ref="O168">IF(INDEX(Класс, ROW(V166)) = "", "", INDEX(Класс, ROW(V166)))</f>
        <v/>
      </c>
      <c r="P168" s="119" t="str" cm="1">
        <f t="array" ref="P168">IF(INDEX(Установленная_мощность, ROW(X166)) = "", "", INDEX(Установленная_мощность, ROW(X166)))</f>
        <v/>
      </c>
      <c r="Q168" s="119" t="str" cm="1">
        <f t="array" ref="Q168">IF(INDEX(Расчетный_ток, ROW(Y166)) = "", "", INDEX(Расчетный_ток, ROW(Y166)))</f>
        <v/>
      </c>
      <c r="R168" s="119" t="str" cm="1">
        <f t="array" ref="R168">IF(INDEX(Наименование_потребителя, ROW(Z166)) = "", "", INDEX(Наименование_потребителя, ROW(Z166)))</f>
        <v/>
      </c>
      <c r="S168" s="119" t="str" cm="1">
        <f t="array" ref="S168">IF(INDEX(Условное_обозначение, ROW(AA166)) = "", "", INDEX(Условное_обозначение, ROW(AA166)))</f>
        <v/>
      </c>
    </row>
    <row r="169" spans="1:19" x14ac:dyDescent="0.3">
      <c r="A169" s="119" t="str" cm="1">
        <f t="array" ref="A169">IF(INDEX(Вводной_щит, ROW(C167)) = "", "", INDEX(Вводной_щит, ROW(C167)))</f>
        <v/>
      </c>
      <c r="B169" s="119" t="str" cm="1">
        <f t="array" ref="B169">IF(INDEX(Номер, ROW(F167)) = "", "", INDEX(Номер, ROW(F167)))</f>
        <v/>
      </c>
      <c r="C169" s="119" t="str" cm="1">
        <f t="array" ref="C169">IF(INDEX(Номер_по_плану, ROW(H167)) = "", "", INDEX(Номер_по_плану, ROW(H167)))</f>
        <v/>
      </c>
      <c r="D169" s="119" t="str" cm="1">
        <f t="array" ref="D169">IF(INDEX(Тип, ROW(I167)) = "", "", INDEX(Тип, ROW(I167)))</f>
        <v/>
      </c>
      <c r="E169" s="119" t="str" cm="1">
        <f t="array" ref="E169">IF(INDEX(Автомат, ROW(J167)) = "", "", INDEX(Автомат, ROW(J167)))</f>
        <v/>
      </c>
      <c r="F169" s="119" t="str" cm="1">
        <f t="array" ref="F169">IF(INDEX(Производитель, ROW(K167)) = "", "", INDEX(Производитель, ROW(K167)))</f>
        <v/>
      </c>
      <c r="G169" s="119" t="str" cm="1">
        <f t="array" ref="G169">IF(INDEX(Номинал, ROW(L167)) = "", "", INDEX(Номинал, ROW(L167)))</f>
        <v/>
      </c>
      <c r="H169" s="119" t="str" cm="1">
        <f t="array" ref="H169">IF(INDEX(Тип_УЗО, ROW(M167)) = "", "", INDEX(Тип_УЗО, ROW(M167)))</f>
        <v/>
      </c>
      <c r="I169" s="119" t="str" cm="1">
        <f t="array" ref="I169">IF(INDEX(Ток_утечки_УЗО, ROW(N167)) = "", "", INDEX(Ток_утечки_УЗО, ROW(N167)))</f>
        <v/>
      </c>
      <c r="J169" s="119" t="str" cm="1">
        <f t="array" ref="J169">IF(INDEX(Марка_кабеля, ROW(O167)) = "", "", INDEX(Марка_кабеля, ROW(O167)))</f>
        <v/>
      </c>
      <c r="K169" s="119" t="str" cm="1">
        <f t="array" ref="K169">IF(INDEX(Сечение, ROW(P167)) = "", "", INDEX(Сечение, ROW(P167)))</f>
        <v/>
      </c>
      <c r="L169" s="119" t="str" cm="1">
        <f t="array" ref="L169">IF(INDEX(Длина_кабеля, ROW(Q167)) = "", "", INDEX(Длина_кабеля, ROW(Q167)))</f>
        <v/>
      </c>
      <c r="M169" s="119" t="str" cm="1">
        <f t="array" ref="M169">IF(INDEX(Фаза, ROW(R167)) = "", "", INDEX(Фаза, ROW(R167)))</f>
        <v/>
      </c>
      <c r="N169" s="119" t="str" cm="1">
        <f t="array" ref="N169">IF(INDEX(РЕ, ROW(S167)) = "", "", INDEX(РЕ, ROW(S167)))</f>
        <v/>
      </c>
      <c r="O169" s="119" t="str" cm="1">
        <f t="array" ref="O169">IF(INDEX(Класс, ROW(V167)) = "", "", INDEX(Класс, ROW(V167)))</f>
        <v/>
      </c>
      <c r="P169" s="119" t="str" cm="1">
        <f t="array" ref="P169">IF(INDEX(Установленная_мощность, ROW(X167)) = "", "", INDEX(Установленная_мощность, ROW(X167)))</f>
        <v/>
      </c>
      <c r="Q169" s="119" t="str" cm="1">
        <f t="array" ref="Q169">IF(INDEX(Расчетный_ток, ROW(Y167)) = "", "", INDEX(Расчетный_ток, ROW(Y167)))</f>
        <v/>
      </c>
      <c r="R169" s="119" t="str" cm="1">
        <f t="array" ref="R169">IF(INDEX(Наименование_потребителя, ROW(Z167)) = "", "", INDEX(Наименование_потребителя, ROW(Z167)))</f>
        <v/>
      </c>
      <c r="S169" s="119" t="str" cm="1">
        <f t="array" ref="S169">IF(INDEX(Условное_обозначение, ROW(AA167)) = "", "", INDEX(Условное_обозначение, ROW(AA167)))</f>
        <v/>
      </c>
    </row>
    <row r="170" spans="1:19" x14ac:dyDescent="0.3">
      <c r="A170" s="119" t="str" cm="1">
        <f t="array" ref="A170">IF(INDEX(Вводной_щит, ROW(C168)) = "", "", INDEX(Вводной_щит, ROW(C168)))</f>
        <v/>
      </c>
      <c r="B170" s="119" t="str" cm="1">
        <f t="array" ref="B170">IF(INDEX(Номер, ROW(F168)) = "", "", INDEX(Номер, ROW(F168)))</f>
        <v/>
      </c>
      <c r="C170" s="119" t="str" cm="1">
        <f t="array" ref="C170">IF(INDEX(Номер_по_плану, ROW(H168)) = "", "", INDEX(Номер_по_плану, ROW(H168)))</f>
        <v/>
      </c>
      <c r="D170" s="119" t="str" cm="1">
        <f t="array" ref="D170">IF(INDEX(Тип, ROW(I168)) = "", "", INDEX(Тип, ROW(I168)))</f>
        <v/>
      </c>
      <c r="E170" s="119" t="str" cm="1">
        <f t="array" ref="E170">IF(INDEX(Автомат, ROW(J168)) = "", "", INDEX(Автомат, ROW(J168)))</f>
        <v/>
      </c>
      <c r="F170" s="119" t="str" cm="1">
        <f t="array" ref="F170">IF(INDEX(Производитель, ROW(K168)) = "", "", INDEX(Производитель, ROW(K168)))</f>
        <v/>
      </c>
      <c r="G170" s="119" t="str" cm="1">
        <f t="array" ref="G170">IF(INDEX(Номинал, ROW(L168)) = "", "", INDEX(Номинал, ROW(L168)))</f>
        <v/>
      </c>
      <c r="H170" s="119" t="str" cm="1">
        <f t="array" ref="H170">IF(INDEX(Тип_УЗО, ROW(M168)) = "", "", INDEX(Тип_УЗО, ROW(M168)))</f>
        <v/>
      </c>
      <c r="I170" s="119" t="str" cm="1">
        <f t="array" ref="I170">IF(INDEX(Ток_утечки_УЗО, ROW(N168)) = "", "", INDEX(Ток_утечки_УЗО, ROW(N168)))</f>
        <v/>
      </c>
      <c r="J170" s="119" t="str" cm="1">
        <f t="array" ref="J170">IF(INDEX(Марка_кабеля, ROW(O168)) = "", "", INDEX(Марка_кабеля, ROW(O168)))</f>
        <v/>
      </c>
      <c r="K170" s="119" t="str" cm="1">
        <f t="array" ref="K170">IF(INDEX(Сечение, ROW(P168)) = "", "", INDEX(Сечение, ROW(P168)))</f>
        <v/>
      </c>
      <c r="L170" s="119" t="str" cm="1">
        <f t="array" ref="L170">IF(INDEX(Длина_кабеля, ROW(Q168)) = "", "", INDEX(Длина_кабеля, ROW(Q168)))</f>
        <v/>
      </c>
      <c r="M170" s="119" t="str" cm="1">
        <f t="array" ref="M170">IF(INDEX(Фаза, ROW(R168)) = "", "", INDEX(Фаза, ROW(R168)))</f>
        <v/>
      </c>
      <c r="N170" s="119" t="str" cm="1">
        <f t="array" ref="N170">IF(INDEX(РЕ, ROW(S168)) = "", "", INDEX(РЕ, ROW(S168)))</f>
        <v/>
      </c>
      <c r="O170" s="119" t="str" cm="1">
        <f t="array" ref="O170">IF(INDEX(Класс, ROW(V168)) = "", "", INDEX(Класс, ROW(V168)))</f>
        <v/>
      </c>
      <c r="P170" s="119" t="str" cm="1">
        <f t="array" ref="P170">IF(INDEX(Установленная_мощность, ROW(X168)) = "", "", INDEX(Установленная_мощность, ROW(X168)))</f>
        <v/>
      </c>
      <c r="Q170" s="119" t="str" cm="1">
        <f t="array" ref="Q170">IF(INDEX(Расчетный_ток, ROW(Y168)) = "", "", INDEX(Расчетный_ток, ROW(Y168)))</f>
        <v/>
      </c>
      <c r="R170" s="119" t="str" cm="1">
        <f t="array" ref="R170">IF(INDEX(Наименование_потребителя, ROW(Z168)) = "", "", INDEX(Наименование_потребителя, ROW(Z168)))</f>
        <v/>
      </c>
      <c r="S170" s="119" t="str" cm="1">
        <f t="array" ref="S170">IF(INDEX(Условное_обозначение, ROW(AA168)) = "", "", INDEX(Условное_обозначение, ROW(AA168)))</f>
        <v/>
      </c>
    </row>
    <row r="171" spans="1:19" x14ac:dyDescent="0.3">
      <c r="A171" s="119" t="str" cm="1">
        <f t="array" ref="A171">IF(INDEX(Вводной_щит, ROW(C169)) = "", "", INDEX(Вводной_щит, ROW(C169)))</f>
        <v/>
      </c>
      <c r="B171" s="119" t="str" cm="1">
        <f t="array" ref="B171">IF(INDEX(Номер, ROW(F169)) = "", "", INDEX(Номер, ROW(F169)))</f>
        <v/>
      </c>
      <c r="C171" s="119" t="str" cm="1">
        <f t="array" ref="C171">IF(INDEX(Номер_по_плану, ROW(H169)) = "", "", INDEX(Номер_по_плану, ROW(H169)))</f>
        <v/>
      </c>
      <c r="D171" s="119" t="str" cm="1">
        <f t="array" ref="D171">IF(INDEX(Тип, ROW(I169)) = "", "", INDEX(Тип, ROW(I169)))</f>
        <v/>
      </c>
      <c r="E171" s="119" t="str" cm="1">
        <f t="array" ref="E171">IF(INDEX(Автомат, ROW(J169)) = "", "", INDEX(Автомат, ROW(J169)))</f>
        <v/>
      </c>
      <c r="F171" s="119" t="str" cm="1">
        <f t="array" ref="F171">IF(INDEX(Производитель, ROW(K169)) = "", "", INDEX(Производитель, ROW(K169)))</f>
        <v/>
      </c>
      <c r="G171" s="119" t="str" cm="1">
        <f t="array" ref="G171">IF(INDEX(Номинал, ROW(L169)) = "", "", INDEX(Номинал, ROW(L169)))</f>
        <v/>
      </c>
      <c r="H171" s="119" t="str" cm="1">
        <f t="array" ref="H171">IF(INDEX(Тип_УЗО, ROW(M169)) = "", "", INDEX(Тип_УЗО, ROW(M169)))</f>
        <v/>
      </c>
      <c r="I171" s="119" t="str" cm="1">
        <f t="array" ref="I171">IF(INDEX(Ток_утечки_УЗО, ROW(N169)) = "", "", INDEX(Ток_утечки_УЗО, ROW(N169)))</f>
        <v/>
      </c>
      <c r="J171" s="119" t="str" cm="1">
        <f t="array" ref="J171">IF(INDEX(Марка_кабеля, ROW(O169)) = "", "", INDEX(Марка_кабеля, ROW(O169)))</f>
        <v/>
      </c>
      <c r="K171" s="119" t="str" cm="1">
        <f t="array" ref="K171">IF(INDEX(Сечение, ROW(P169)) = "", "", INDEX(Сечение, ROW(P169)))</f>
        <v/>
      </c>
      <c r="L171" s="119" t="str" cm="1">
        <f t="array" ref="L171">IF(INDEX(Длина_кабеля, ROW(Q169)) = "", "", INDEX(Длина_кабеля, ROW(Q169)))</f>
        <v/>
      </c>
      <c r="M171" s="119" t="str" cm="1">
        <f t="array" ref="M171">IF(INDEX(Фаза, ROW(R169)) = "", "", INDEX(Фаза, ROW(R169)))</f>
        <v/>
      </c>
      <c r="N171" s="119" t="str" cm="1">
        <f t="array" ref="N171">IF(INDEX(РЕ, ROW(S169)) = "", "", INDEX(РЕ, ROW(S169)))</f>
        <v/>
      </c>
      <c r="O171" s="119" t="str" cm="1">
        <f t="array" ref="O171">IF(INDEX(Класс, ROW(V169)) = "", "", INDEX(Класс, ROW(V169)))</f>
        <v/>
      </c>
      <c r="P171" s="119" t="str" cm="1">
        <f t="array" ref="P171">IF(INDEX(Установленная_мощность, ROW(X169)) = "", "", INDEX(Установленная_мощность, ROW(X169)))</f>
        <v/>
      </c>
      <c r="Q171" s="119" t="str" cm="1">
        <f t="array" ref="Q171">IF(INDEX(Расчетный_ток, ROW(Y169)) = "", "", INDEX(Расчетный_ток, ROW(Y169)))</f>
        <v/>
      </c>
      <c r="R171" s="119" t="str" cm="1">
        <f t="array" ref="R171">IF(INDEX(Наименование_потребителя, ROW(Z169)) = "", "", INDEX(Наименование_потребителя, ROW(Z169)))</f>
        <v/>
      </c>
      <c r="S171" s="119" t="str" cm="1">
        <f t="array" ref="S171">IF(INDEX(Условное_обозначение, ROW(AA169)) = "", "", INDEX(Условное_обозначение, ROW(AA169)))</f>
        <v/>
      </c>
    </row>
    <row r="172" spans="1:19" x14ac:dyDescent="0.3">
      <c r="A172" s="119" t="str" cm="1">
        <f t="array" ref="A172">IF(INDEX(Вводной_щит, ROW(C170)) = "", "", INDEX(Вводной_щит, ROW(C170)))</f>
        <v/>
      </c>
      <c r="B172" s="119" t="str" cm="1">
        <f t="array" ref="B172">IF(INDEX(Номер, ROW(F170)) = "", "", INDEX(Номер, ROW(F170)))</f>
        <v/>
      </c>
      <c r="C172" s="119" t="str" cm="1">
        <f t="array" ref="C172">IF(INDEX(Номер_по_плану, ROW(H170)) = "", "", INDEX(Номер_по_плану, ROW(H170)))</f>
        <v/>
      </c>
      <c r="D172" s="119" t="str" cm="1">
        <f t="array" ref="D172">IF(INDEX(Тип, ROW(I170)) = "", "", INDEX(Тип, ROW(I170)))</f>
        <v/>
      </c>
      <c r="E172" s="119" t="str" cm="1">
        <f t="array" ref="E172">IF(INDEX(Автомат, ROW(J170)) = "", "", INDEX(Автомат, ROW(J170)))</f>
        <v/>
      </c>
      <c r="F172" s="119" t="str" cm="1">
        <f t="array" ref="F172">IF(INDEX(Производитель, ROW(K170)) = "", "", INDEX(Производитель, ROW(K170)))</f>
        <v/>
      </c>
      <c r="G172" s="119" t="str" cm="1">
        <f t="array" ref="G172">IF(INDEX(Номинал, ROW(L170)) = "", "", INDEX(Номинал, ROW(L170)))</f>
        <v/>
      </c>
      <c r="H172" s="119" t="str" cm="1">
        <f t="array" ref="H172">IF(INDEX(Тип_УЗО, ROW(M170)) = "", "", INDEX(Тип_УЗО, ROW(M170)))</f>
        <v/>
      </c>
      <c r="I172" s="119" t="str" cm="1">
        <f t="array" ref="I172">IF(INDEX(Ток_утечки_УЗО, ROW(N170)) = "", "", INDEX(Ток_утечки_УЗО, ROW(N170)))</f>
        <v/>
      </c>
      <c r="J172" s="119" t="str" cm="1">
        <f t="array" ref="J172">IF(INDEX(Марка_кабеля, ROW(O170)) = "", "", INDEX(Марка_кабеля, ROW(O170)))</f>
        <v/>
      </c>
      <c r="K172" s="119" t="str" cm="1">
        <f t="array" ref="K172">IF(INDEX(Сечение, ROW(P170)) = "", "", INDEX(Сечение, ROW(P170)))</f>
        <v/>
      </c>
      <c r="L172" s="119" t="str" cm="1">
        <f t="array" ref="L172">IF(INDEX(Длина_кабеля, ROW(Q170)) = "", "", INDEX(Длина_кабеля, ROW(Q170)))</f>
        <v/>
      </c>
      <c r="M172" s="119" t="str" cm="1">
        <f t="array" ref="M172">IF(INDEX(Фаза, ROW(R170)) = "", "", INDEX(Фаза, ROW(R170)))</f>
        <v/>
      </c>
      <c r="N172" s="119" t="str" cm="1">
        <f t="array" ref="N172">IF(INDEX(РЕ, ROW(S170)) = "", "", INDEX(РЕ, ROW(S170)))</f>
        <v/>
      </c>
      <c r="O172" s="119" t="str" cm="1">
        <f t="array" ref="O172">IF(INDEX(Класс, ROW(V170)) = "", "", INDEX(Класс, ROW(V170)))</f>
        <v/>
      </c>
      <c r="P172" s="119" t="str" cm="1">
        <f t="array" ref="P172">IF(INDEX(Установленная_мощность, ROW(X170)) = "", "", INDEX(Установленная_мощность, ROW(X170)))</f>
        <v/>
      </c>
      <c r="Q172" s="119" t="str" cm="1">
        <f t="array" ref="Q172">IF(INDEX(Расчетный_ток, ROW(Y170)) = "", "", INDEX(Расчетный_ток, ROW(Y170)))</f>
        <v/>
      </c>
      <c r="R172" s="119" t="str" cm="1">
        <f t="array" ref="R172">IF(INDEX(Наименование_потребителя, ROW(Z170)) = "", "", INDEX(Наименование_потребителя, ROW(Z170)))</f>
        <v/>
      </c>
      <c r="S172" s="119" t="str" cm="1">
        <f t="array" ref="S172">IF(INDEX(Условное_обозначение, ROW(AA170)) = "", "", INDEX(Условное_обозначение, ROW(AA170)))</f>
        <v/>
      </c>
    </row>
    <row r="173" spans="1:19" x14ac:dyDescent="0.3">
      <c r="A173" s="119" t="str" cm="1">
        <f t="array" ref="A173">IF(INDEX(Вводной_щит, ROW(C171)) = "", "", INDEX(Вводной_щит, ROW(C171)))</f>
        <v/>
      </c>
      <c r="B173" s="119" t="str" cm="1">
        <f t="array" ref="B173">IF(INDEX(Номер, ROW(F171)) = "", "", INDEX(Номер, ROW(F171)))</f>
        <v/>
      </c>
      <c r="C173" s="119" t="str" cm="1">
        <f t="array" ref="C173">IF(INDEX(Номер_по_плану, ROW(H171)) = "", "", INDEX(Номер_по_плану, ROW(H171)))</f>
        <v/>
      </c>
      <c r="D173" s="119" t="str" cm="1">
        <f t="array" ref="D173">IF(INDEX(Тип, ROW(I171)) = "", "", INDEX(Тип, ROW(I171)))</f>
        <v/>
      </c>
      <c r="E173" s="119" t="str" cm="1">
        <f t="array" ref="E173">IF(INDEX(Автомат, ROW(J171)) = "", "", INDEX(Автомат, ROW(J171)))</f>
        <v/>
      </c>
      <c r="F173" s="119" t="str" cm="1">
        <f t="array" ref="F173">IF(INDEX(Производитель, ROW(K171)) = "", "", INDEX(Производитель, ROW(K171)))</f>
        <v/>
      </c>
      <c r="G173" s="119" t="str" cm="1">
        <f t="array" ref="G173">IF(INDEX(Номинал, ROW(L171)) = "", "", INDEX(Номинал, ROW(L171)))</f>
        <v/>
      </c>
      <c r="H173" s="119" t="str" cm="1">
        <f t="array" ref="H173">IF(INDEX(Тип_УЗО, ROW(M171)) = "", "", INDEX(Тип_УЗО, ROW(M171)))</f>
        <v/>
      </c>
      <c r="I173" s="119" t="str" cm="1">
        <f t="array" ref="I173">IF(INDEX(Ток_утечки_УЗО, ROW(N171)) = "", "", INDEX(Ток_утечки_УЗО, ROW(N171)))</f>
        <v/>
      </c>
      <c r="J173" s="119" t="str" cm="1">
        <f t="array" ref="J173">IF(INDEX(Марка_кабеля, ROW(O171)) = "", "", INDEX(Марка_кабеля, ROW(O171)))</f>
        <v/>
      </c>
      <c r="K173" s="119" t="str" cm="1">
        <f t="array" ref="K173">IF(INDEX(Сечение, ROW(P171)) = "", "", INDEX(Сечение, ROW(P171)))</f>
        <v/>
      </c>
      <c r="L173" s="119" t="str" cm="1">
        <f t="array" ref="L173">IF(INDEX(Длина_кабеля, ROW(Q171)) = "", "", INDEX(Длина_кабеля, ROW(Q171)))</f>
        <v/>
      </c>
      <c r="M173" s="119" t="str" cm="1">
        <f t="array" ref="M173">IF(INDEX(Фаза, ROW(R171)) = "", "", INDEX(Фаза, ROW(R171)))</f>
        <v/>
      </c>
      <c r="N173" s="119" t="str" cm="1">
        <f t="array" ref="N173">IF(INDEX(РЕ, ROW(S171)) = "", "", INDEX(РЕ, ROW(S171)))</f>
        <v/>
      </c>
      <c r="O173" s="119" t="str" cm="1">
        <f t="array" ref="O173">IF(INDEX(Класс, ROW(V171)) = "", "", INDEX(Класс, ROW(V171)))</f>
        <v/>
      </c>
      <c r="P173" s="119" t="str" cm="1">
        <f t="array" ref="P173">IF(INDEX(Установленная_мощность, ROW(X171)) = "", "", INDEX(Установленная_мощность, ROW(X171)))</f>
        <v/>
      </c>
      <c r="Q173" s="119" t="str" cm="1">
        <f t="array" ref="Q173">IF(INDEX(Расчетный_ток, ROW(Y171)) = "", "", INDEX(Расчетный_ток, ROW(Y171)))</f>
        <v/>
      </c>
      <c r="R173" s="119" t="str" cm="1">
        <f t="array" ref="R173">IF(INDEX(Наименование_потребителя, ROW(Z171)) = "", "", INDEX(Наименование_потребителя, ROW(Z171)))</f>
        <v/>
      </c>
      <c r="S173" s="119" t="str" cm="1">
        <f t="array" ref="S173">IF(INDEX(Условное_обозначение, ROW(AA171)) = "", "", INDEX(Условное_обозначение, ROW(AA171)))</f>
        <v/>
      </c>
    </row>
    <row r="174" spans="1:19" x14ac:dyDescent="0.3">
      <c r="A174" s="119" t="str" cm="1">
        <f t="array" ref="A174">IF(INDEX(Вводной_щит, ROW(C172)) = "", "", INDEX(Вводной_щит, ROW(C172)))</f>
        <v/>
      </c>
      <c r="B174" s="119" t="str" cm="1">
        <f t="array" ref="B174">IF(INDEX(Номер, ROW(F172)) = "", "", INDEX(Номер, ROW(F172)))</f>
        <v/>
      </c>
      <c r="C174" s="119" t="str" cm="1">
        <f t="array" ref="C174">IF(INDEX(Номер_по_плану, ROW(H172)) = "", "", INDEX(Номер_по_плану, ROW(H172)))</f>
        <v/>
      </c>
      <c r="D174" s="119" t="str" cm="1">
        <f t="array" ref="D174">IF(INDEX(Тип, ROW(I172)) = "", "", INDEX(Тип, ROW(I172)))</f>
        <v/>
      </c>
      <c r="E174" s="119" t="str" cm="1">
        <f t="array" ref="E174">IF(INDEX(Автомат, ROW(J172)) = "", "", INDEX(Автомат, ROW(J172)))</f>
        <v/>
      </c>
      <c r="F174" s="119" t="str" cm="1">
        <f t="array" ref="F174">IF(INDEX(Производитель, ROW(K172)) = "", "", INDEX(Производитель, ROW(K172)))</f>
        <v/>
      </c>
      <c r="G174" s="119" t="str" cm="1">
        <f t="array" ref="G174">IF(INDEX(Номинал, ROW(L172)) = "", "", INDEX(Номинал, ROW(L172)))</f>
        <v/>
      </c>
      <c r="H174" s="119" t="str" cm="1">
        <f t="array" ref="H174">IF(INDEX(Тип_УЗО, ROW(M172)) = "", "", INDEX(Тип_УЗО, ROW(M172)))</f>
        <v/>
      </c>
      <c r="I174" s="119" t="str" cm="1">
        <f t="array" ref="I174">IF(INDEX(Ток_утечки_УЗО, ROW(N172)) = "", "", INDEX(Ток_утечки_УЗО, ROW(N172)))</f>
        <v/>
      </c>
      <c r="J174" s="119" t="str" cm="1">
        <f t="array" ref="J174">IF(INDEX(Марка_кабеля, ROW(O172)) = "", "", INDEX(Марка_кабеля, ROW(O172)))</f>
        <v/>
      </c>
      <c r="K174" s="119" t="str" cm="1">
        <f t="array" ref="K174">IF(INDEX(Сечение, ROW(P172)) = "", "", INDEX(Сечение, ROW(P172)))</f>
        <v/>
      </c>
      <c r="L174" s="119" t="str" cm="1">
        <f t="array" ref="L174">IF(INDEX(Длина_кабеля, ROW(Q172)) = "", "", INDEX(Длина_кабеля, ROW(Q172)))</f>
        <v/>
      </c>
      <c r="M174" s="119" t="str" cm="1">
        <f t="array" ref="M174">IF(INDEX(Фаза, ROW(R172)) = "", "", INDEX(Фаза, ROW(R172)))</f>
        <v/>
      </c>
      <c r="N174" s="119" t="str" cm="1">
        <f t="array" ref="N174">IF(INDEX(РЕ, ROW(S172)) = "", "", INDEX(РЕ, ROW(S172)))</f>
        <v/>
      </c>
      <c r="O174" s="119" t="str" cm="1">
        <f t="array" ref="O174">IF(INDEX(Класс, ROW(V172)) = "", "", INDEX(Класс, ROW(V172)))</f>
        <v/>
      </c>
      <c r="P174" s="119" t="str" cm="1">
        <f t="array" ref="P174">IF(INDEX(Установленная_мощность, ROW(X172)) = "", "", INDEX(Установленная_мощность, ROW(X172)))</f>
        <v/>
      </c>
      <c r="Q174" s="119" t="str" cm="1">
        <f t="array" ref="Q174">IF(INDEX(Расчетный_ток, ROW(Y172)) = "", "", INDEX(Расчетный_ток, ROW(Y172)))</f>
        <v/>
      </c>
      <c r="R174" s="119" t="str" cm="1">
        <f t="array" ref="R174">IF(INDEX(Наименование_потребителя, ROW(Z172)) = "", "", INDEX(Наименование_потребителя, ROW(Z172)))</f>
        <v/>
      </c>
      <c r="S174" s="119" t="str" cm="1">
        <f t="array" ref="S174">IF(INDEX(Условное_обозначение, ROW(AA172)) = "", "", INDEX(Условное_обозначение, ROW(AA172)))</f>
        <v/>
      </c>
    </row>
    <row r="175" spans="1:19" x14ac:dyDescent="0.3">
      <c r="A175" s="119" t="str" cm="1">
        <f t="array" ref="A175">IF(INDEX(Вводной_щит, ROW(C173)) = "", "", INDEX(Вводной_щит, ROW(C173)))</f>
        <v/>
      </c>
      <c r="B175" s="119" t="str" cm="1">
        <f t="array" ref="B175">IF(INDEX(Номер, ROW(F173)) = "", "", INDEX(Номер, ROW(F173)))</f>
        <v/>
      </c>
      <c r="C175" s="119" t="str" cm="1">
        <f t="array" ref="C175">IF(INDEX(Номер_по_плану, ROW(H173)) = "", "", INDEX(Номер_по_плану, ROW(H173)))</f>
        <v/>
      </c>
      <c r="D175" s="119" t="str" cm="1">
        <f t="array" ref="D175">IF(INDEX(Тип, ROW(I173)) = "", "", INDEX(Тип, ROW(I173)))</f>
        <v/>
      </c>
      <c r="E175" s="119" t="str" cm="1">
        <f t="array" ref="E175">IF(INDEX(Автомат, ROW(J173)) = "", "", INDEX(Автомат, ROW(J173)))</f>
        <v/>
      </c>
      <c r="F175" s="119" t="str" cm="1">
        <f t="array" ref="F175">IF(INDEX(Производитель, ROW(K173)) = "", "", INDEX(Производитель, ROW(K173)))</f>
        <v/>
      </c>
      <c r="G175" s="119" t="str" cm="1">
        <f t="array" ref="G175">IF(INDEX(Номинал, ROW(L173)) = "", "", INDEX(Номинал, ROW(L173)))</f>
        <v/>
      </c>
      <c r="H175" s="119" t="str" cm="1">
        <f t="array" ref="H175">IF(INDEX(Тип_УЗО, ROW(M173)) = "", "", INDEX(Тип_УЗО, ROW(M173)))</f>
        <v/>
      </c>
      <c r="I175" s="119" t="str" cm="1">
        <f t="array" ref="I175">IF(INDEX(Ток_утечки_УЗО, ROW(N173)) = "", "", INDEX(Ток_утечки_УЗО, ROW(N173)))</f>
        <v/>
      </c>
      <c r="J175" s="119" t="str" cm="1">
        <f t="array" ref="J175">IF(INDEX(Марка_кабеля, ROW(O173)) = "", "", INDEX(Марка_кабеля, ROW(O173)))</f>
        <v/>
      </c>
      <c r="K175" s="119" t="str" cm="1">
        <f t="array" ref="K175">IF(INDEX(Сечение, ROW(P173)) = "", "", INDEX(Сечение, ROW(P173)))</f>
        <v/>
      </c>
      <c r="L175" s="119" t="str" cm="1">
        <f t="array" ref="L175">IF(INDEX(Длина_кабеля, ROW(Q173)) = "", "", INDEX(Длина_кабеля, ROW(Q173)))</f>
        <v/>
      </c>
      <c r="M175" s="119" t="str" cm="1">
        <f t="array" ref="M175">IF(INDEX(Фаза, ROW(R173)) = "", "", INDEX(Фаза, ROW(R173)))</f>
        <v/>
      </c>
      <c r="N175" s="119" t="str" cm="1">
        <f t="array" ref="N175">IF(INDEX(РЕ, ROW(S173)) = "", "", INDEX(РЕ, ROW(S173)))</f>
        <v/>
      </c>
      <c r="O175" s="119" t="str" cm="1">
        <f t="array" ref="O175">IF(INDEX(Класс, ROW(V173)) = "", "", INDEX(Класс, ROW(V173)))</f>
        <v/>
      </c>
      <c r="P175" s="119" t="str" cm="1">
        <f t="array" ref="P175">IF(INDEX(Установленная_мощность, ROW(X173)) = "", "", INDEX(Установленная_мощность, ROW(X173)))</f>
        <v/>
      </c>
      <c r="Q175" s="119" t="str" cm="1">
        <f t="array" ref="Q175">IF(INDEX(Расчетный_ток, ROW(Y173)) = "", "", INDEX(Расчетный_ток, ROW(Y173)))</f>
        <v/>
      </c>
      <c r="R175" s="119" t="str" cm="1">
        <f t="array" ref="R175">IF(INDEX(Наименование_потребителя, ROW(Z173)) = "", "", INDEX(Наименование_потребителя, ROW(Z173)))</f>
        <v/>
      </c>
      <c r="S175" s="119" t="str" cm="1">
        <f t="array" ref="S175">IF(INDEX(Условное_обозначение, ROW(AA173)) = "", "", INDEX(Условное_обозначение, ROW(AA173)))</f>
        <v/>
      </c>
    </row>
    <row r="176" spans="1:19" x14ac:dyDescent="0.3">
      <c r="A176" s="119" t="str" cm="1">
        <f t="array" ref="A176">IF(INDEX(Вводной_щит, ROW(C174)) = "", "", INDEX(Вводной_щит, ROW(C174)))</f>
        <v/>
      </c>
      <c r="B176" s="119" t="str" cm="1">
        <f t="array" ref="B176">IF(INDEX(Номер, ROW(F174)) = "", "", INDEX(Номер, ROW(F174)))</f>
        <v/>
      </c>
      <c r="C176" s="119" t="str" cm="1">
        <f t="array" ref="C176">IF(INDEX(Номер_по_плану, ROW(H174)) = "", "", INDEX(Номер_по_плану, ROW(H174)))</f>
        <v/>
      </c>
      <c r="D176" s="119" t="str" cm="1">
        <f t="array" ref="D176">IF(INDEX(Тип, ROW(I174)) = "", "", INDEX(Тип, ROW(I174)))</f>
        <v/>
      </c>
      <c r="E176" s="119" t="str" cm="1">
        <f t="array" ref="E176">IF(INDEX(Автомат, ROW(J174)) = "", "", INDEX(Автомат, ROW(J174)))</f>
        <v/>
      </c>
      <c r="F176" s="119" t="str" cm="1">
        <f t="array" ref="F176">IF(INDEX(Производитель, ROW(K174)) = "", "", INDEX(Производитель, ROW(K174)))</f>
        <v/>
      </c>
      <c r="G176" s="119" t="str" cm="1">
        <f t="array" ref="G176">IF(INDEX(Номинал, ROW(L174)) = "", "", INDEX(Номинал, ROW(L174)))</f>
        <v/>
      </c>
      <c r="H176" s="119" t="str" cm="1">
        <f t="array" ref="H176">IF(INDEX(Тип_УЗО, ROW(M174)) = "", "", INDEX(Тип_УЗО, ROW(M174)))</f>
        <v/>
      </c>
      <c r="I176" s="119" t="str" cm="1">
        <f t="array" ref="I176">IF(INDEX(Ток_утечки_УЗО, ROW(N174)) = "", "", INDEX(Ток_утечки_УЗО, ROW(N174)))</f>
        <v/>
      </c>
      <c r="J176" s="119" t="str" cm="1">
        <f t="array" ref="J176">IF(INDEX(Марка_кабеля, ROW(O174)) = "", "", INDEX(Марка_кабеля, ROW(O174)))</f>
        <v/>
      </c>
      <c r="K176" s="119" t="str" cm="1">
        <f t="array" ref="K176">IF(INDEX(Сечение, ROW(P174)) = "", "", INDEX(Сечение, ROW(P174)))</f>
        <v/>
      </c>
      <c r="L176" s="119" t="str" cm="1">
        <f t="array" ref="L176">IF(INDEX(Длина_кабеля, ROW(Q174)) = "", "", INDEX(Длина_кабеля, ROW(Q174)))</f>
        <v/>
      </c>
      <c r="M176" s="119" t="str" cm="1">
        <f t="array" ref="M176">IF(INDEX(Фаза, ROW(R174)) = "", "", INDEX(Фаза, ROW(R174)))</f>
        <v/>
      </c>
      <c r="N176" s="119" t="str" cm="1">
        <f t="array" ref="N176">IF(INDEX(РЕ, ROW(S174)) = "", "", INDEX(РЕ, ROW(S174)))</f>
        <v/>
      </c>
      <c r="O176" s="119" t="str" cm="1">
        <f t="array" ref="O176">IF(INDEX(Класс, ROW(V174)) = "", "", INDEX(Класс, ROW(V174)))</f>
        <v/>
      </c>
      <c r="P176" s="119" t="str" cm="1">
        <f t="array" ref="P176">IF(INDEX(Установленная_мощность, ROW(X174)) = "", "", INDEX(Установленная_мощность, ROW(X174)))</f>
        <v/>
      </c>
      <c r="Q176" s="119" t="str" cm="1">
        <f t="array" ref="Q176">IF(INDEX(Расчетный_ток, ROW(Y174)) = "", "", INDEX(Расчетный_ток, ROW(Y174)))</f>
        <v/>
      </c>
      <c r="R176" s="119" t="str" cm="1">
        <f t="array" ref="R176">IF(INDEX(Наименование_потребителя, ROW(Z174)) = "", "", INDEX(Наименование_потребителя, ROW(Z174)))</f>
        <v/>
      </c>
      <c r="S176" s="119" t="str" cm="1">
        <f t="array" ref="S176">IF(INDEX(Условное_обозначение, ROW(AA174)) = "", "", INDEX(Условное_обозначение, ROW(AA174)))</f>
        <v/>
      </c>
    </row>
    <row r="177" spans="1:19" x14ac:dyDescent="0.3">
      <c r="A177" s="119" t="str" cm="1">
        <f t="array" ref="A177">IF(INDEX(Вводной_щит, ROW(C175)) = "", "", INDEX(Вводной_щит, ROW(C175)))</f>
        <v/>
      </c>
      <c r="B177" s="119" t="str" cm="1">
        <f t="array" ref="B177">IF(INDEX(Номер, ROW(F175)) = "", "", INDEX(Номер, ROW(F175)))</f>
        <v/>
      </c>
      <c r="C177" s="119" t="str" cm="1">
        <f t="array" ref="C177">IF(INDEX(Номер_по_плану, ROW(H175)) = "", "", INDEX(Номер_по_плану, ROW(H175)))</f>
        <v/>
      </c>
      <c r="D177" s="119" t="str" cm="1">
        <f t="array" ref="D177">IF(INDEX(Тип, ROW(I175)) = "", "", INDEX(Тип, ROW(I175)))</f>
        <v/>
      </c>
      <c r="E177" s="119" t="str" cm="1">
        <f t="array" ref="E177">IF(INDEX(Автомат, ROW(J175)) = "", "", INDEX(Автомат, ROW(J175)))</f>
        <v/>
      </c>
      <c r="F177" s="119" t="str" cm="1">
        <f t="array" ref="F177">IF(INDEX(Производитель, ROW(K175)) = "", "", INDEX(Производитель, ROW(K175)))</f>
        <v/>
      </c>
      <c r="G177" s="119" t="str" cm="1">
        <f t="array" ref="G177">IF(INDEX(Номинал, ROW(L175)) = "", "", INDEX(Номинал, ROW(L175)))</f>
        <v/>
      </c>
      <c r="H177" s="119" t="str" cm="1">
        <f t="array" ref="H177">IF(INDEX(Тип_УЗО, ROW(M175)) = "", "", INDEX(Тип_УЗО, ROW(M175)))</f>
        <v/>
      </c>
      <c r="I177" s="119" t="str" cm="1">
        <f t="array" ref="I177">IF(INDEX(Ток_утечки_УЗО, ROW(N175)) = "", "", INDEX(Ток_утечки_УЗО, ROW(N175)))</f>
        <v/>
      </c>
      <c r="J177" s="119" t="str" cm="1">
        <f t="array" ref="J177">IF(INDEX(Марка_кабеля, ROW(O175)) = "", "", INDEX(Марка_кабеля, ROW(O175)))</f>
        <v/>
      </c>
      <c r="K177" s="119" t="str" cm="1">
        <f t="array" ref="K177">IF(INDEX(Сечение, ROW(P175)) = "", "", INDEX(Сечение, ROW(P175)))</f>
        <v/>
      </c>
      <c r="L177" s="119" t="str" cm="1">
        <f t="array" ref="L177">IF(INDEX(Длина_кабеля, ROW(Q175)) = "", "", INDEX(Длина_кабеля, ROW(Q175)))</f>
        <v/>
      </c>
      <c r="M177" s="119" t="str" cm="1">
        <f t="array" ref="M177">IF(INDEX(Фаза, ROW(R175)) = "", "", INDEX(Фаза, ROW(R175)))</f>
        <v/>
      </c>
      <c r="N177" s="119" t="str" cm="1">
        <f t="array" ref="N177">IF(INDEX(РЕ, ROW(S175)) = "", "", INDEX(РЕ, ROW(S175)))</f>
        <v/>
      </c>
      <c r="O177" s="119" t="str" cm="1">
        <f t="array" ref="O177">IF(INDEX(Класс, ROW(V175)) = "", "", INDEX(Класс, ROW(V175)))</f>
        <v/>
      </c>
      <c r="P177" s="119" t="str" cm="1">
        <f t="array" ref="P177">IF(INDEX(Установленная_мощность, ROW(X175)) = "", "", INDEX(Установленная_мощность, ROW(X175)))</f>
        <v/>
      </c>
      <c r="Q177" s="119" t="str" cm="1">
        <f t="array" ref="Q177">IF(INDEX(Расчетный_ток, ROW(Y175)) = "", "", INDEX(Расчетный_ток, ROW(Y175)))</f>
        <v/>
      </c>
      <c r="R177" s="119" t="str" cm="1">
        <f t="array" ref="R177">IF(INDEX(Наименование_потребителя, ROW(Z175)) = "", "", INDEX(Наименование_потребителя, ROW(Z175)))</f>
        <v/>
      </c>
      <c r="S177" s="119" t="str" cm="1">
        <f t="array" ref="S177">IF(INDEX(Условное_обозначение, ROW(AA175)) = "", "", INDEX(Условное_обозначение, ROW(AA175)))</f>
        <v/>
      </c>
    </row>
    <row r="178" spans="1:19" x14ac:dyDescent="0.3">
      <c r="A178" s="119" t="str" cm="1">
        <f t="array" ref="A178">IF(INDEX(Вводной_щит, ROW(C176)) = "", "", INDEX(Вводной_щит, ROW(C176)))</f>
        <v/>
      </c>
      <c r="B178" s="119" t="str" cm="1">
        <f t="array" ref="B178">IF(INDEX(Номер, ROW(F176)) = "", "", INDEX(Номер, ROW(F176)))</f>
        <v/>
      </c>
      <c r="C178" s="119" t="str" cm="1">
        <f t="array" ref="C178">IF(INDEX(Номер_по_плану, ROW(H176)) = "", "", INDEX(Номер_по_плану, ROW(H176)))</f>
        <v/>
      </c>
      <c r="D178" s="119" t="str" cm="1">
        <f t="array" ref="D178">IF(INDEX(Тип, ROW(I176)) = "", "", INDEX(Тип, ROW(I176)))</f>
        <v/>
      </c>
      <c r="E178" s="119" t="str" cm="1">
        <f t="array" ref="E178">IF(INDEX(Автомат, ROW(J176)) = "", "", INDEX(Автомат, ROW(J176)))</f>
        <v/>
      </c>
      <c r="F178" s="119" t="str" cm="1">
        <f t="array" ref="F178">IF(INDEX(Производитель, ROW(K176)) = "", "", INDEX(Производитель, ROW(K176)))</f>
        <v/>
      </c>
      <c r="G178" s="119" t="str" cm="1">
        <f t="array" ref="G178">IF(INDEX(Номинал, ROW(L176)) = "", "", INDEX(Номинал, ROW(L176)))</f>
        <v/>
      </c>
      <c r="H178" s="119" t="str" cm="1">
        <f t="array" ref="H178">IF(INDEX(Тип_УЗО, ROW(M176)) = "", "", INDEX(Тип_УЗО, ROW(M176)))</f>
        <v/>
      </c>
      <c r="I178" s="119" t="str" cm="1">
        <f t="array" ref="I178">IF(INDEX(Ток_утечки_УЗО, ROW(N176)) = "", "", INDEX(Ток_утечки_УЗО, ROW(N176)))</f>
        <v/>
      </c>
      <c r="J178" s="119" t="str" cm="1">
        <f t="array" ref="J178">IF(INDEX(Марка_кабеля, ROW(O176)) = "", "", INDEX(Марка_кабеля, ROW(O176)))</f>
        <v/>
      </c>
      <c r="K178" s="119" t="str" cm="1">
        <f t="array" ref="K178">IF(INDEX(Сечение, ROW(P176)) = "", "", INDEX(Сечение, ROW(P176)))</f>
        <v/>
      </c>
      <c r="L178" s="119" t="str" cm="1">
        <f t="array" ref="L178">IF(INDEX(Длина_кабеля, ROW(Q176)) = "", "", INDEX(Длина_кабеля, ROW(Q176)))</f>
        <v/>
      </c>
      <c r="M178" s="119" t="str" cm="1">
        <f t="array" ref="M178">IF(INDEX(Фаза, ROW(R176)) = "", "", INDEX(Фаза, ROW(R176)))</f>
        <v/>
      </c>
      <c r="N178" s="119" t="str" cm="1">
        <f t="array" ref="N178">IF(INDEX(РЕ, ROW(S176)) = "", "", INDEX(РЕ, ROW(S176)))</f>
        <v/>
      </c>
      <c r="O178" s="119" t="str" cm="1">
        <f t="array" ref="O178">IF(INDEX(Класс, ROW(V176)) = "", "", INDEX(Класс, ROW(V176)))</f>
        <v/>
      </c>
      <c r="P178" s="119" t="str" cm="1">
        <f t="array" ref="P178">IF(INDEX(Установленная_мощность, ROW(X176)) = "", "", INDEX(Установленная_мощность, ROW(X176)))</f>
        <v/>
      </c>
      <c r="Q178" s="119" t="str" cm="1">
        <f t="array" ref="Q178">IF(INDEX(Расчетный_ток, ROW(Y176)) = "", "", INDEX(Расчетный_ток, ROW(Y176)))</f>
        <v/>
      </c>
      <c r="R178" s="119" t="str" cm="1">
        <f t="array" ref="R178">IF(INDEX(Наименование_потребителя, ROW(Z176)) = "", "", INDEX(Наименование_потребителя, ROW(Z176)))</f>
        <v/>
      </c>
      <c r="S178" s="119" t="str" cm="1">
        <f t="array" ref="S178">IF(INDEX(Условное_обозначение, ROW(AA176)) = "", "", INDEX(Условное_обозначение, ROW(AA176)))</f>
        <v/>
      </c>
    </row>
    <row r="179" spans="1:19" x14ac:dyDescent="0.3">
      <c r="A179" s="119" t="str" cm="1">
        <f t="array" ref="A179">IF(INDEX(Вводной_щит, ROW(C177)) = "", "", INDEX(Вводной_щит, ROW(C177)))</f>
        <v/>
      </c>
      <c r="B179" s="119" t="str" cm="1">
        <f t="array" ref="B179">IF(INDEX(Номер, ROW(F177)) = "", "", INDEX(Номер, ROW(F177)))</f>
        <v/>
      </c>
      <c r="C179" s="119" t="str" cm="1">
        <f t="array" ref="C179">IF(INDEX(Номер_по_плану, ROW(H177)) = "", "", INDEX(Номер_по_плану, ROW(H177)))</f>
        <v/>
      </c>
      <c r="D179" s="119" t="str" cm="1">
        <f t="array" ref="D179">IF(INDEX(Тип, ROW(I177)) = "", "", INDEX(Тип, ROW(I177)))</f>
        <v/>
      </c>
      <c r="E179" s="119" t="str" cm="1">
        <f t="array" ref="E179">IF(INDEX(Автомат, ROW(J177)) = "", "", INDEX(Автомат, ROW(J177)))</f>
        <v/>
      </c>
      <c r="F179" s="119" t="str" cm="1">
        <f t="array" ref="F179">IF(INDEX(Производитель, ROW(K177)) = "", "", INDEX(Производитель, ROW(K177)))</f>
        <v/>
      </c>
      <c r="G179" s="119" t="str" cm="1">
        <f t="array" ref="G179">IF(INDEX(Номинал, ROW(L177)) = "", "", INDEX(Номинал, ROW(L177)))</f>
        <v/>
      </c>
      <c r="H179" s="119" t="str" cm="1">
        <f t="array" ref="H179">IF(INDEX(Тип_УЗО, ROW(M177)) = "", "", INDEX(Тип_УЗО, ROW(M177)))</f>
        <v/>
      </c>
      <c r="I179" s="119" t="str" cm="1">
        <f t="array" ref="I179">IF(INDEX(Ток_утечки_УЗО, ROW(N177)) = "", "", INDEX(Ток_утечки_УЗО, ROW(N177)))</f>
        <v/>
      </c>
      <c r="J179" s="119" t="str" cm="1">
        <f t="array" ref="J179">IF(INDEX(Марка_кабеля, ROW(O177)) = "", "", INDEX(Марка_кабеля, ROW(O177)))</f>
        <v/>
      </c>
      <c r="K179" s="119" t="str" cm="1">
        <f t="array" ref="K179">IF(INDEX(Сечение, ROW(P177)) = "", "", INDEX(Сечение, ROW(P177)))</f>
        <v/>
      </c>
      <c r="L179" s="119" t="str" cm="1">
        <f t="array" ref="L179">IF(INDEX(Длина_кабеля, ROW(Q177)) = "", "", INDEX(Длина_кабеля, ROW(Q177)))</f>
        <v/>
      </c>
      <c r="M179" s="119" t="str" cm="1">
        <f t="array" ref="M179">IF(INDEX(Фаза, ROW(R177)) = "", "", INDEX(Фаза, ROW(R177)))</f>
        <v/>
      </c>
      <c r="N179" s="119" t="str" cm="1">
        <f t="array" ref="N179">IF(INDEX(РЕ, ROW(S177)) = "", "", INDEX(РЕ, ROW(S177)))</f>
        <v/>
      </c>
      <c r="O179" s="119" t="str" cm="1">
        <f t="array" ref="O179">IF(INDEX(Класс, ROW(V177)) = "", "", INDEX(Класс, ROW(V177)))</f>
        <v/>
      </c>
      <c r="P179" s="119" t="str" cm="1">
        <f t="array" ref="P179">IF(INDEX(Установленная_мощность, ROW(X177)) = "", "", INDEX(Установленная_мощность, ROW(X177)))</f>
        <v/>
      </c>
      <c r="Q179" s="119" t="str" cm="1">
        <f t="array" ref="Q179">IF(INDEX(Расчетный_ток, ROW(Y177)) = "", "", INDEX(Расчетный_ток, ROW(Y177)))</f>
        <v/>
      </c>
      <c r="R179" s="119" t="str" cm="1">
        <f t="array" ref="R179">IF(INDEX(Наименование_потребителя, ROW(Z177)) = "", "", INDEX(Наименование_потребителя, ROW(Z177)))</f>
        <v/>
      </c>
      <c r="S179" s="119" t="str" cm="1">
        <f t="array" ref="S179">IF(INDEX(Условное_обозначение, ROW(AA177)) = "", "", INDEX(Условное_обозначение, ROW(AA177)))</f>
        <v/>
      </c>
    </row>
    <row r="180" spans="1:19" x14ac:dyDescent="0.3">
      <c r="A180" s="119" t="str" cm="1">
        <f t="array" ref="A180">IF(INDEX(Вводной_щит, ROW(C178)) = "", "", INDEX(Вводной_щит, ROW(C178)))</f>
        <v/>
      </c>
      <c r="B180" s="119" t="str" cm="1">
        <f t="array" ref="B180">IF(INDEX(Номер, ROW(F178)) = "", "", INDEX(Номер, ROW(F178)))</f>
        <v/>
      </c>
      <c r="C180" s="119" t="str" cm="1">
        <f t="array" ref="C180">IF(INDEX(Номер_по_плану, ROW(H178)) = "", "", INDEX(Номер_по_плану, ROW(H178)))</f>
        <v/>
      </c>
      <c r="D180" s="119" t="str" cm="1">
        <f t="array" ref="D180">IF(INDEX(Тип, ROW(I178)) = "", "", INDEX(Тип, ROW(I178)))</f>
        <v/>
      </c>
      <c r="E180" s="119" t="str" cm="1">
        <f t="array" ref="E180">IF(INDEX(Автомат, ROW(J178)) = "", "", INDEX(Автомат, ROW(J178)))</f>
        <v/>
      </c>
      <c r="F180" s="119" t="str" cm="1">
        <f t="array" ref="F180">IF(INDEX(Производитель, ROW(K178)) = "", "", INDEX(Производитель, ROW(K178)))</f>
        <v/>
      </c>
      <c r="G180" s="119" t="str" cm="1">
        <f t="array" ref="G180">IF(INDEX(Номинал, ROW(L178)) = "", "", INDEX(Номинал, ROW(L178)))</f>
        <v/>
      </c>
      <c r="H180" s="119" t="str" cm="1">
        <f t="array" ref="H180">IF(INDEX(Тип_УЗО, ROW(M178)) = "", "", INDEX(Тип_УЗО, ROW(M178)))</f>
        <v/>
      </c>
      <c r="I180" s="119" t="str" cm="1">
        <f t="array" ref="I180">IF(INDEX(Ток_утечки_УЗО, ROW(N178)) = "", "", INDEX(Ток_утечки_УЗО, ROW(N178)))</f>
        <v/>
      </c>
      <c r="J180" s="119" t="str" cm="1">
        <f t="array" ref="J180">IF(INDEX(Марка_кабеля, ROW(O178)) = "", "", INDEX(Марка_кабеля, ROW(O178)))</f>
        <v/>
      </c>
      <c r="K180" s="119" t="str" cm="1">
        <f t="array" ref="K180">IF(INDEX(Сечение, ROW(P178)) = "", "", INDEX(Сечение, ROW(P178)))</f>
        <v/>
      </c>
      <c r="L180" s="119" t="str" cm="1">
        <f t="array" ref="L180">IF(INDEX(Длина_кабеля, ROW(Q178)) = "", "", INDEX(Длина_кабеля, ROW(Q178)))</f>
        <v/>
      </c>
      <c r="M180" s="119" t="str" cm="1">
        <f t="array" ref="M180">IF(INDEX(Фаза, ROW(R178)) = "", "", INDEX(Фаза, ROW(R178)))</f>
        <v/>
      </c>
      <c r="N180" s="119" t="str" cm="1">
        <f t="array" ref="N180">IF(INDEX(РЕ, ROW(S178)) = "", "", INDEX(РЕ, ROW(S178)))</f>
        <v/>
      </c>
      <c r="O180" s="119" t="str" cm="1">
        <f t="array" ref="O180">IF(INDEX(Класс, ROW(V178)) = "", "", INDEX(Класс, ROW(V178)))</f>
        <v/>
      </c>
      <c r="P180" s="119" t="str" cm="1">
        <f t="array" ref="P180">IF(INDEX(Установленная_мощность, ROW(X178)) = "", "", INDEX(Установленная_мощность, ROW(X178)))</f>
        <v/>
      </c>
      <c r="Q180" s="119" t="str" cm="1">
        <f t="array" ref="Q180">IF(INDEX(Расчетный_ток, ROW(Y178)) = "", "", INDEX(Расчетный_ток, ROW(Y178)))</f>
        <v/>
      </c>
      <c r="R180" s="119" t="str" cm="1">
        <f t="array" ref="R180">IF(INDEX(Наименование_потребителя, ROW(Z178)) = "", "", INDEX(Наименование_потребителя, ROW(Z178)))</f>
        <v/>
      </c>
      <c r="S180" s="119" t="str" cm="1">
        <f t="array" ref="S180">IF(INDEX(Условное_обозначение, ROW(AA178)) = "", "", INDEX(Условное_обозначение, ROW(AA178)))</f>
        <v/>
      </c>
    </row>
    <row r="181" spans="1:19" x14ac:dyDescent="0.3">
      <c r="A181" s="119" t="str" cm="1">
        <f t="array" ref="A181">IF(INDEX(Вводной_щит, ROW(C179)) = "", "", INDEX(Вводной_щит, ROW(C179)))</f>
        <v/>
      </c>
      <c r="B181" s="119" t="str" cm="1">
        <f t="array" ref="B181">IF(INDEX(Номер, ROW(F179)) = "", "", INDEX(Номер, ROW(F179)))</f>
        <v/>
      </c>
      <c r="C181" s="119" t="str" cm="1">
        <f t="array" ref="C181">IF(INDEX(Номер_по_плану, ROW(H179)) = "", "", INDEX(Номер_по_плану, ROW(H179)))</f>
        <v/>
      </c>
      <c r="D181" s="119" t="str" cm="1">
        <f t="array" ref="D181">IF(INDEX(Тип, ROW(I179)) = "", "", INDEX(Тип, ROW(I179)))</f>
        <v/>
      </c>
      <c r="E181" s="119" t="str" cm="1">
        <f t="array" ref="E181">IF(INDEX(Автомат, ROW(J179)) = "", "", INDEX(Автомат, ROW(J179)))</f>
        <v/>
      </c>
      <c r="F181" s="119" t="str" cm="1">
        <f t="array" ref="F181">IF(INDEX(Производитель, ROW(K179)) = "", "", INDEX(Производитель, ROW(K179)))</f>
        <v/>
      </c>
      <c r="G181" s="119" t="str" cm="1">
        <f t="array" ref="G181">IF(INDEX(Номинал, ROW(L179)) = "", "", INDEX(Номинал, ROW(L179)))</f>
        <v/>
      </c>
      <c r="H181" s="119" t="str" cm="1">
        <f t="array" ref="H181">IF(INDEX(Тип_УЗО, ROW(M179)) = "", "", INDEX(Тип_УЗО, ROW(M179)))</f>
        <v/>
      </c>
      <c r="I181" s="119" t="str" cm="1">
        <f t="array" ref="I181">IF(INDEX(Ток_утечки_УЗО, ROW(N179)) = "", "", INDEX(Ток_утечки_УЗО, ROW(N179)))</f>
        <v/>
      </c>
      <c r="J181" s="119" t="str" cm="1">
        <f t="array" ref="J181">IF(INDEX(Марка_кабеля, ROW(O179)) = "", "", INDEX(Марка_кабеля, ROW(O179)))</f>
        <v/>
      </c>
      <c r="K181" s="119" t="str" cm="1">
        <f t="array" ref="K181">IF(INDEX(Сечение, ROW(P179)) = "", "", INDEX(Сечение, ROW(P179)))</f>
        <v/>
      </c>
      <c r="L181" s="119" t="str" cm="1">
        <f t="array" ref="L181">IF(INDEX(Длина_кабеля, ROW(Q179)) = "", "", INDEX(Длина_кабеля, ROW(Q179)))</f>
        <v/>
      </c>
      <c r="M181" s="119" t="str" cm="1">
        <f t="array" ref="M181">IF(INDEX(Фаза, ROW(R179)) = "", "", INDEX(Фаза, ROW(R179)))</f>
        <v/>
      </c>
      <c r="N181" s="119" t="str" cm="1">
        <f t="array" ref="N181">IF(INDEX(РЕ, ROW(S179)) = "", "", INDEX(РЕ, ROW(S179)))</f>
        <v/>
      </c>
      <c r="O181" s="119" t="str" cm="1">
        <f t="array" ref="O181">IF(INDEX(Класс, ROW(V179)) = "", "", INDEX(Класс, ROW(V179)))</f>
        <v/>
      </c>
      <c r="P181" s="119" t="str" cm="1">
        <f t="array" ref="P181">IF(INDEX(Установленная_мощность, ROW(X179)) = "", "", INDEX(Установленная_мощность, ROW(X179)))</f>
        <v/>
      </c>
      <c r="Q181" s="119" t="str" cm="1">
        <f t="array" ref="Q181">IF(INDEX(Расчетный_ток, ROW(Y179)) = "", "", INDEX(Расчетный_ток, ROW(Y179)))</f>
        <v/>
      </c>
      <c r="R181" s="119" t="str" cm="1">
        <f t="array" ref="R181">IF(INDEX(Наименование_потребителя, ROW(Z179)) = "", "", INDEX(Наименование_потребителя, ROW(Z179)))</f>
        <v/>
      </c>
      <c r="S181" s="119" t="str" cm="1">
        <f t="array" ref="S181">IF(INDEX(Условное_обозначение, ROW(AA179)) = "", "", INDEX(Условное_обозначение, ROW(AA179)))</f>
        <v/>
      </c>
    </row>
    <row r="182" spans="1:19" x14ac:dyDescent="0.3">
      <c r="A182" s="119" t="str" cm="1">
        <f t="array" ref="A182">IF(INDEX(Вводной_щит, ROW(C180)) = "", "", INDEX(Вводной_щит, ROW(C180)))</f>
        <v/>
      </c>
      <c r="B182" s="119" t="str" cm="1">
        <f t="array" ref="B182">IF(INDEX(Номер, ROW(F180)) = "", "", INDEX(Номер, ROW(F180)))</f>
        <v/>
      </c>
      <c r="C182" s="119" t="str" cm="1">
        <f t="array" ref="C182">IF(INDEX(Номер_по_плану, ROW(H180)) = "", "", INDEX(Номер_по_плану, ROW(H180)))</f>
        <v/>
      </c>
      <c r="D182" s="119" t="str" cm="1">
        <f t="array" ref="D182">IF(INDEX(Тип, ROW(I180)) = "", "", INDEX(Тип, ROW(I180)))</f>
        <v/>
      </c>
      <c r="E182" s="119" t="str" cm="1">
        <f t="array" ref="E182">IF(INDEX(Автомат, ROW(J180)) = "", "", INDEX(Автомат, ROW(J180)))</f>
        <v/>
      </c>
      <c r="F182" s="119" t="str" cm="1">
        <f t="array" ref="F182">IF(INDEX(Производитель, ROW(K180)) = "", "", INDEX(Производитель, ROW(K180)))</f>
        <v/>
      </c>
      <c r="G182" s="119" t="str" cm="1">
        <f t="array" ref="G182">IF(INDEX(Номинал, ROW(L180)) = "", "", INDEX(Номинал, ROW(L180)))</f>
        <v/>
      </c>
      <c r="H182" s="119" t="str" cm="1">
        <f t="array" ref="H182">IF(INDEX(Тип_УЗО, ROW(M180)) = "", "", INDEX(Тип_УЗО, ROW(M180)))</f>
        <v/>
      </c>
      <c r="I182" s="119" t="str" cm="1">
        <f t="array" ref="I182">IF(INDEX(Ток_утечки_УЗО, ROW(N180)) = "", "", INDEX(Ток_утечки_УЗО, ROW(N180)))</f>
        <v/>
      </c>
      <c r="J182" s="119" t="str" cm="1">
        <f t="array" ref="J182">IF(INDEX(Марка_кабеля, ROW(O180)) = "", "", INDEX(Марка_кабеля, ROW(O180)))</f>
        <v/>
      </c>
      <c r="K182" s="119" t="str" cm="1">
        <f t="array" ref="K182">IF(INDEX(Сечение, ROW(P180)) = "", "", INDEX(Сечение, ROW(P180)))</f>
        <v/>
      </c>
      <c r="L182" s="119" t="str" cm="1">
        <f t="array" ref="L182">IF(INDEX(Длина_кабеля, ROW(Q180)) = "", "", INDEX(Длина_кабеля, ROW(Q180)))</f>
        <v/>
      </c>
      <c r="M182" s="119" t="str" cm="1">
        <f t="array" ref="M182">IF(INDEX(Фаза, ROW(R180)) = "", "", INDEX(Фаза, ROW(R180)))</f>
        <v/>
      </c>
      <c r="N182" s="119" t="str" cm="1">
        <f t="array" ref="N182">IF(INDEX(РЕ, ROW(S180)) = "", "", INDEX(РЕ, ROW(S180)))</f>
        <v/>
      </c>
      <c r="O182" s="119" t="str" cm="1">
        <f t="array" ref="O182">IF(INDEX(Класс, ROW(V180)) = "", "", INDEX(Класс, ROW(V180)))</f>
        <v/>
      </c>
      <c r="P182" s="119" t="str" cm="1">
        <f t="array" ref="P182">IF(INDEX(Установленная_мощность, ROW(X180)) = "", "", INDEX(Установленная_мощность, ROW(X180)))</f>
        <v/>
      </c>
      <c r="Q182" s="119" t="str" cm="1">
        <f t="array" ref="Q182">IF(INDEX(Расчетный_ток, ROW(Y180)) = "", "", INDEX(Расчетный_ток, ROW(Y180)))</f>
        <v/>
      </c>
      <c r="R182" s="119" t="str" cm="1">
        <f t="array" ref="R182">IF(INDEX(Наименование_потребителя, ROW(Z180)) = "", "", INDEX(Наименование_потребителя, ROW(Z180)))</f>
        <v/>
      </c>
      <c r="S182" s="119" t="str" cm="1">
        <f t="array" ref="S182">IF(INDEX(Условное_обозначение, ROW(AA180)) = "", "", INDEX(Условное_обозначение, ROW(AA180)))</f>
        <v/>
      </c>
    </row>
    <row r="183" spans="1:19" x14ac:dyDescent="0.3">
      <c r="A183" s="119" t="str" cm="1">
        <f t="array" ref="A183">IF(INDEX(Вводной_щит, ROW(C181)) = "", "", INDEX(Вводной_щит, ROW(C181)))</f>
        <v/>
      </c>
      <c r="B183" s="119" t="str" cm="1">
        <f t="array" ref="B183">IF(INDEX(Номер, ROW(F181)) = "", "", INDEX(Номер, ROW(F181)))</f>
        <v/>
      </c>
      <c r="C183" s="119" t="str" cm="1">
        <f t="array" ref="C183">IF(INDEX(Номер_по_плану, ROW(H181)) = "", "", INDEX(Номер_по_плану, ROW(H181)))</f>
        <v/>
      </c>
      <c r="D183" s="119" t="str" cm="1">
        <f t="array" ref="D183">IF(INDEX(Тип, ROW(I181)) = "", "", INDEX(Тип, ROW(I181)))</f>
        <v/>
      </c>
      <c r="E183" s="119" t="str" cm="1">
        <f t="array" ref="E183">IF(INDEX(Автомат, ROW(J181)) = "", "", INDEX(Автомат, ROW(J181)))</f>
        <v/>
      </c>
      <c r="F183" s="119" t="str" cm="1">
        <f t="array" ref="F183">IF(INDEX(Производитель, ROW(K181)) = "", "", INDEX(Производитель, ROW(K181)))</f>
        <v/>
      </c>
      <c r="G183" s="119" t="str" cm="1">
        <f t="array" ref="G183">IF(INDEX(Номинал, ROW(L181)) = "", "", INDEX(Номинал, ROW(L181)))</f>
        <v/>
      </c>
      <c r="H183" s="119" t="str" cm="1">
        <f t="array" ref="H183">IF(INDEX(Тип_УЗО, ROW(M181)) = "", "", INDEX(Тип_УЗО, ROW(M181)))</f>
        <v/>
      </c>
      <c r="I183" s="119" t="str" cm="1">
        <f t="array" ref="I183">IF(INDEX(Ток_утечки_УЗО, ROW(N181)) = "", "", INDEX(Ток_утечки_УЗО, ROW(N181)))</f>
        <v/>
      </c>
      <c r="J183" s="119" t="str" cm="1">
        <f t="array" ref="J183">IF(INDEX(Марка_кабеля, ROW(O181)) = "", "", INDEX(Марка_кабеля, ROW(O181)))</f>
        <v/>
      </c>
      <c r="K183" s="119" t="str" cm="1">
        <f t="array" ref="K183">IF(INDEX(Сечение, ROW(P181)) = "", "", INDEX(Сечение, ROW(P181)))</f>
        <v/>
      </c>
      <c r="L183" s="119" t="str" cm="1">
        <f t="array" ref="L183">IF(INDEX(Длина_кабеля, ROW(Q181)) = "", "", INDEX(Длина_кабеля, ROW(Q181)))</f>
        <v/>
      </c>
      <c r="M183" s="119" t="str" cm="1">
        <f t="array" ref="M183">IF(INDEX(Фаза, ROW(R181)) = "", "", INDEX(Фаза, ROW(R181)))</f>
        <v/>
      </c>
      <c r="N183" s="119" t="str" cm="1">
        <f t="array" ref="N183">IF(INDEX(РЕ, ROW(S181)) = "", "", INDEX(РЕ, ROW(S181)))</f>
        <v/>
      </c>
      <c r="O183" s="119" t="str" cm="1">
        <f t="array" ref="O183">IF(INDEX(Класс, ROW(V181)) = "", "", INDEX(Класс, ROW(V181)))</f>
        <v/>
      </c>
      <c r="P183" s="119" t="str" cm="1">
        <f t="array" ref="P183">IF(INDEX(Установленная_мощность, ROW(X181)) = "", "", INDEX(Установленная_мощность, ROW(X181)))</f>
        <v/>
      </c>
      <c r="Q183" s="119" t="str" cm="1">
        <f t="array" ref="Q183">IF(INDEX(Расчетный_ток, ROW(Y181)) = "", "", INDEX(Расчетный_ток, ROW(Y181)))</f>
        <v/>
      </c>
      <c r="R183" s="119" t="str" cm="1">
        <f t="array" ref="R183">IF(INDEX(Наименование_потребителя, ROW(Z181)) = "", "", INDEX(Наименование_потребителя, ROW(Z181)))</f>
        <v/>
      </c>
      <c r="S183" s="119" t="str" cm="1">
        <f t="array" ref="S183">IF(INDEX(Условное_обозначение, ROW(AA181)) = "", "", INDEX(Условное_обозначение, ROW(AA181)))</f>
        <v/>
      </c>
    </row>
    <row r="184" spans="1:19" x14ac:dyDescent="0.3">
      <c r="A184" s="119" t="str" cm="1">
        <f t="array" ref="A184">IF(INDEX(Вводной_щит, ROW(C182)) = "", "", INDEX(Вводной_щит, ROW(C182)))</f>
        <v/>
      </c>
      <c r="B184" s="119" t="str" cm="1">
        <f t="array" ref="B184">IF(INDEX(Номер, ROW(F182)) = "", "", INDEX(Номер, ROW(F182)))</f>
        <v/>
      </c>
      <c r="C184" s="119" t="str" cm="1">
        <f t="array" ref="C184">IF(INDEX(Номер_по_плану, ROW(H182)) = "", "", INDEX(Номер_по_плану, ROW(H182)))</f>
        <v/>
      </c>
      <c r="D184" s="119" t="str" cm="1">
        <f t="array" ref="D184">IF(INDEX(Тип, ROW(I182)) = "", "", INDEX(Тип, ROW(I182)))</f>
        <v/>
      </c>
      <c r="E184" s="119" t="str" cm="1">
        <f t="array" ref="E184">IF(INDEX(Автомат, ROW(J182)) = "", "", INDEX(Автомат, ROW(J182)))</f>
        <v/>
      </c>
      <c r="F184" s="119" t="str" cm="1">
        <f t="array" ref="F184">IF(INDEX(Производитель, ROW(K182)) = "", "", INDEX(Производитель, ROW(K182)))</f>
        <v/>
      </c>
      <c r="G184" s="119" t="str" cm="1">
        <f t="array" ref="G184">IF(INDEX(Номинал, ROW(L182)) = "", "", INDEX(Номинал, ROW(L182)))</f>
        <v/>
      </c>
      <c r="H184" s="119" t="str" cm="1">
        <f t="array" ref="H184">IF(INDEX(Тип_УЗО, ROW(M182)) = "", "", INDEX(Тип_УЗО, ROW(M182)))</f>
        <v/>
      </c>
      <c r="I184" s="119" t="str" cm="1">
        <f t="array" ref="I184">IF(INDEX(Ток_утечки_УЗО, ROW(N182)) = "", "", INDEX(Ток_утечки_УЗО, ROW(N182)))</f>
        <v/>
      </c>
      <c r="J184" s="119" t="str" cm="1">
        <f t="array" ref="J184">IF(INDEX(Марка_кабеля, ROW(O182)) = "", "", INDEX(Марка_кабеля, ROW(O182)))</f>
        <v/>
      </c>
      <c r="K184" s="119" t="str" cm="1">
        <f t="array" ref="K184">IF(INDEX(Сечение, ROW(P182)) = "", "", INDEX(Сечение, ROW(P182)))</f>
        <v/>
      </c>
      <c r="L184" s="119" t="str" cm="1">
        <f t="array" ref="L184">IF(INDEX(Длина_кабеля, ROW(Q182)) = "", "", INDEX(Длина_кабеля, ROW(Q182)))</f>
        <v/>
      </c>
      <c r="M184" s="119" t="str" cm="1">
        <f t="array" ref="M184">IF(INDEX(Фаза, ROW(R182)) = "", "", INDEX(Фаза, ROW(R182)))</f>
        <v/>
      </c>
      <c r="N184" s="119" t="str" cm="1">
        <f t="array" ref="N184">IF(INDEX(РЕ, ROW(S182)) = "", "", INDEX(РЕ, ROW(S182)))</f>
        <v/>
      </c>
      <c r="O184" s="119" t="str" cm="1">
        <f t="array" ref="O184">IF(INDEX(Класс, ROW(V182)) = "", "", INDEX(Класс, ROW(V182)))</f>
        <v/>
      </c>
      <c r="P184" s="119" t="str" cm="1">
        <f t="array" ref="P184">IF(INDEX(Установленная_мощность, ROW(X182)) = "", "", INDEX(Установленная_мощность, ROW(X182)))</f>
        <v/>
      </c>
      <c r="Q184" s="119" t="str" cm="1">
        <f t="array" ref="Q184">IF(INDEX(Расчетный_ток, ROW(Y182)) = "", "", INDEX(Расчетный_ток, ROW(Y182)))</f>
        <v/>
      </c>
      <c r="R184" s="119" t="str" cm="1">
        <f t="array" ref="R184">IF(INDEX(Наименование_потребителя, ROW(Z182)) = "", "", INDEX(Наименование_потребителя, ROW(Z182)))</f>
        <v/>
      </c>
      <c r="S184" s="119" t="str" cm="1">
        <f t="array" ref="S184">IF(INDEX(Условное_обозначение, ROW(AA182)) = "", "", INDEX(Условное_обозначение, ROW(AA182)))</f>
        <v/>
      </c>
    </row>
    <row r="185" spans="1:19" x14ac:dyDescent="0.3">
      <c r="A185" s="119" t="str" cm="1">
        <f t="array" ref="A185">IF(INDEX(Вводной_щит, ROW(C183)) = "", "", INDEX(Вводной_щит, ROW(C183)))</f>
        <v/>
      </c>
      <c r="B185" s="119" t="str" cm="1">
        <f t="array" ref="B185">IF(INDEX(Номер, ROW(F183)) = "", "", INDEX(Номер, ROW(F183)))</f>
        <v/>
      </c>
      <c r="C185" s="119" t="str" cm="1">
        <f t="array" ref="C185">IF(INDEX(Номер_по_плану, ROW(H183)) = "", "", INDEX(Номер_по_плану, ROW(H183)))</f>
        <v/>
      </c>
      <c r="D185" s="119" t="str" cm="1">
        <f t="array" ref="D185">IF(INDEX(Тип, ROW(I183)) = "", "", INDEX(Тип, ROW(I183)))</f>
        <v/>
      </c>
      <c r="E185" s="119" t="str" cm="1">
        <f t="array" ref="E185">IF(INDEX(Автомат, ROW(J183)) = "", "", INDEX(Автомат, ROW(J183)))</f>
        <v/>
      </c>
      <c r="F185" s="119" t="str" cm="1">
        <f t="array" ref="F185">IF(INDEX(Производитель, ROW(K183)) = "", "", INDEX(Производитель, ROW(K183)))</f>
        <v/>
      </c>
      <c r="G185" s="119" t="str" cm="1">
        <f t="array" ref="G185">IF(INDEX(Номинал, ROW(L183)) = "", "", INDEX(Номинал, ROW(L183)))</f>
        <v/>
      </c>
      <c r="H185" s="119" t="str" cm="1">
        <f t="array" ref="H185">IF(INDEX(Тип_УЗО, ROW(M183)) = "", "", INDEX(Тип_УЗО, ROW(M183)))</f>
        <v/>
      </c>
      <c r="I185" s="119" t="str" cm="1">
        <f t="array" ref="I185">IF(INDEX(Ток_утечки_УЗО, ROW(N183)) = "", "", INDEX(Ток_утечки_УЗО, ROW(N183)))</f>
        <v/>
      </c>
      <c r="J185" s="119" t="str" cm="1">
        <f t="array" ref="J185">IF(INDEX(Марка_кабеля, ROW(O183)) = "", "", INDEX(Марка_кабеля, ROW(O183)))</f>
        <v/>
      </c>
      <c r="K185" s="119" t="str" cm="1">
        <f t="array" ref="K185">IF(INDEX(Сечение, ROW(P183)) = "", "", INDEX(Сечение, ROW(P183)))</f>
        <v/>
      </c>
      <c r="L185" s="119" t="str" cm="1">
        <f t="array" ref="L185">IF(INDEX(Длина_кабеля, ROW(Q183)) = "", "", INDEX(Длина_кабеля, ROW(Q183)))</f>
        <v/>
      </c>
      <c r="M185" s="119" t="str" cm="1">
        <f t="array" ref="M185">IF(INDEX(Фаза, ROW(R183)) = "", "", INDEX(Фаза, ROW(R183)))</f>
        <v/>
      </c>
      <c r="N185" s="119" t="str" cm="1">
        <f t="array" ref="N185">IF(INDEX(РЕ, ROW(S183)) = "", "", INDEX(РЕ, ROW(S183)))</f>
        <v/>
      </c>
      <c r="O185" s="119" t="str" cm="1">
        <f t="array" ref="O185">IF(INDEX(Класс, ROW(V183)) = "", "", INDEX(Класс, ROW(V183)))</f>
        <v/>
      </c>
      <c r="P185" s="119" t="str" cm="1">
        <f t="array" ref="P185">IF(INDEX(Установленная_мощность, ROW(X183)) = "", "", INDEX(Установленная_мощность, ROW(X183)))</f>
        <v/>
      </c>
      <c r="Q185" s="119" t="str" cm="1">
        <f t="array" ref="Q185">IF(INDEX(Расчетный_ток, ROW(Y183)) = "", "", INDEX(Расчетный_ток, ROW(Y183)))</f>
        <v/>
      </c>
      <c r="R185" s="119" t="str" cm="1">
        <f t="array" ref="R185">IF(INDEX(Наименование_потребителя, ROW(Z183)) = "", "", INDEX(Наименование_потребителя, ROW(Z183)))</f>
        <v/>
      </c>
      <c r="S185" s="119" t="str" cm="1">
        <f t="array" ref="S185">IF(INDEX(Условное_обозначение, ROW(AA183)) = "", "", INDEX(Условное_обозначение, ROW(AA183)))</f>
        <v/>
      </c>
    </row>
    <row r="186" spans="1:19" x14ac:dyDescent="0.3">
      <c r="A186" s="119" t="str" cm="1">
        <f t="array" ref="A186">IF(INDEX(Вводной_щит, ROW(C184)) = "", "", INDEX(Вводной_щит, ROW(C184)))</f>
        <v/>
      </c>
      <c r="B186" s="119" t="str" cm="1">
        <f t="array" ref="B186">IF(INDEX(Номер, ROW(F184)) = "", "", INDEX(Номер, ROW(F184)))</f>
        <v/>
      </c>
      <c r="C186" s="119" t="str" cm="1">
        <f t="array" ref="C186">IF(INDEX(Номер_по_плану, ROW(H184)) = "", "", INDEX(Номер_по_плану, ROW(H184)))</f>
        <v/>
      </c>
      <c r="D186" s="119" t="str" cm="1">
        <f t="array" ref="D186">IF(INDEX(Тип, ROW(I184)) = "", "", INDEX(Тип, ROW(I184)))</f>
        <v/>
      </c>
      <c r="E186" s="119" t="str" cm="1">
        <f t="array" ref="E186">IF(INDEX(Автомат, ROW(J184)) = "", "", INDEX(Автомат, ROW(J184)))</f>
        <v/>
      </c>
      <c r="F186" s="119" t="str" cm="1">
        <f t="array" ref="F186">IF(INDEX(Производитель, ROW(K184)) = "", "", INDEX(Производитель, ROW(K184)))</f>
        <v/>
      </c>
      <c r="G186" s="119" t="str" cm="1">
        <f t="array" ref="G186">IF(INDEX(Номинал, ROW(L184)) = "", "", INDEX(Номинал, ROW(L184)))</f>
        <v/>
      </c>
      <c r="H186" s="119" t="str" cm="1">
        <f t="array" ref="H186">IF(INDEX(Тип_УЗО, ROW(M184)) = "", "", INDEX(Тип_УЗО, ROW(M184)))</f>
        <v/>
      </c>
      <c r="I186" s="119" t="str" cm="1">
        <f t="array" ref="I186">IF(INDEX(Ток_утечки_УЗО, ROW(N184)) = "", "", INDEX(Ток_утечки_УЗО, ROW(N184)))</f>
        <v/>
      </c>
      <c r="J186" s="119" t="str" cm="1">
        <f t="array" ref="J186">IF(INDEX(Марка_кабеля, ROW(O184)) = "", "", INDEX(Марка_кабеля, ROW(O184)))</f>
        <v/>
      </c>
      <c r="K186" s="119" t="str" cm="1">
        <f t="array" ref="K186">IF(INDEX(Сечение, ROW(P184)) = "", "", INDEX(Сечение, ROW(P184)))</f>
        <v/>
      </c>
      <c r="L186" s="119" t="str" cm="1">
        <f t="array" ref="L186">IF(INDEX(Длина_кабеля, ROW(Q184)) = "", "", INDEX(Длина_кабеля, ROW(Q184)))</f>
        <v/>
      </c>
      <c r="M186" s="119" t="str" cm="1">
        <f t="array" ref="M186">IF(INDEX(Фаза, ROW(R184)) = "", "", INDEX(Фаза, ROW(R184)))</f>
        <v/>
      </c>
      <c r="N186" s="119" t="str" cm="1">
        <f t="array" ref="N186">IF(INDEX(РЕ, ROW(S184)) = "", "", INDEX(РЕ, ROW(S184)))</f>
        <v/>
      </c>
      <c r="O186" s="119" t="str" cm="1">
        <f t="array" ref="O186">IF(INDEX(Класс, ROW(V184)) = "", "", INDEX(Класс, ROW(V184)))</f>
        <v/>
      </c>
      <c r="P186" s="119" t="str" cm="1">
        <f t="array" ref="P186">IF(INDEX(Установленная_мощность, ROW(X184)) = "", "", INDEX(Установленная_мощность, ROW(X184)))</f>
        <v/>
      </c>
      <c r="Q186" s="119" t="str" cm="1">
        <f t="array" ref="Q186">IF(INDEX(Расчетный_ток, ROW(Y184)) = "", "", INDEX(Расчетный_ток, ROW(Y184)))</f>
        <v/>
      </c>
      <c r="R186" s="119" t="str" cm="1">
        <f t="array" ref="R186">IF(INDEX(Наименование_потребителя, ROW(Z184)) = "", "", INDEX(Наименование_потребителя, ROW(Z184)))</f>
        <v/>
      </c>
      <c r="S186" s="119" t="str" cm="1">
        <f t="array" ref="S186">IF(INDEX(Условное_обозначение, ROW(AA184)) = "", "", INDEX(Условное_обозначение, ROW(AA184)))</f>
        <v/>
      </c>
    </row>
    <row r="187" spans="1:19" x14ac:dyDescent="0.3">
      <c r="A187" s="119" t="str" cm="1">
        <f t="array" ref="A187">IF(INDEX(Вводной_щит, ROW(C185)) = "", "", INDEX(Вводной_щит, ROW(C185)))</f>
        <v/>
      </c>
      <c r="B187" s="119" t="str" cm="1">
        <f t="array" ref="B187">IF(INDEX(Номер, ROW(F185)) = "", "", INDEX(Номер, ROW(F185)))</f>
        <v/>
      </c>
      <c r="C187" s="119" t="str" cm="1">
        <f t="array" ref="C187">IF(INDEX(Номер_по_плану, ROW(H185)) = "", "", INDEX(Номер_по_плану, ROW(H185)))</f>
        <v/>
      </c>
      <c r="D187" s="119" t="str" cm="1">
        <f t="array" ref="D187">IF(INDEX(Тип, ROW(I185)) = "", "", INDEX(Тип, ROW(I185)))</f>
        <v/>
      </c>
      <c r="E187" s="119" t="str" cm="1">
        <f t="array" ref="E187">IF(INDEX(Автомат, ROW(J185)) = "", "", INDEX(Автомат, ROW(J185)))</f>
        <v/>
      </c>
      <c r="F187" s="119" t="str" cm="1">
        <f t="array" ref="F187">IF(INDEX(Производитель, ROW(K185)) = "", "", INDEX(Производитель, ROW(K185)))</f>
        <v/>
      </c>
      <c r="G187" s="119" t="str" cm="1">
        <f t="array" ref="G187">IF(INDEX(Номинал, ROW(L185)) = "", "", INDEX(Номинал, ROW(L185)))</f>
        <v/>
      </c>
      <c r="H187" s="119" t="str" cm="1">
        <f t="array" ref="H187">IF(INDEX(Тип_УЗО, ROW(M185)) = "", "", INDEX(Тип_УЗО, ROW(M185)))</f>
        <v/>
      </c>
      <c r="I187" s="119" t="str" cm="1">
        <f t="array" ref="I187">IF(INDEX(Ток_утечки_УЗО, ROW(N185)) = "", "", INDEX(Ток_утечки_УЗО, ROW(N185)))</f>
        <v/>
      </c>
      <c r="J187" s="119" t="str" cm="1">
        <f t="array" ref="J187">IF(INDEX(Марка_кабеля, ROW(O185)) = "", "", INDEX(Марка_кабеля, ROW(O185)))</f>
        <v/>
      </c>
      <c r="K187" s="119" t="str" cm="1">
        <f t="array" ref="K187">IF(INDEX(Сечение, ROW(P185)) = "", "", INDEX(Сечение, ROW(P185)))</f>
        <v/>
      </c>
      <c r="L187" s="119" t="str" cm="1">
        <f t="array" ref="L187">IF(INDEX(Длина_кабеля, ROW(Q185)) = "", "", INDEX(Длина_кабеля, ROW(Q185)))</f>
        <v/>
      </c>
      <c r="M187" s="119" t="str" cm="1">
        <f t="array" ref="M187">IF(INDEX(Фаза, ROW(R185)) = "", "", INDEX(Фаза, ROW(R185)))</f>
        <v/>
      </c>
      <c r="N187" s="119" t="str" cm="1">
        <f t="array" ref="N187">IF(INDEX(РЕ, ROW(S185)) = "", "", INDEX(РЕ, ROW(S185)))</f>
        <v/>
      </c>
      <c r="O187" s="119" t="str" cm="1">
        <f t="array" ref="O187">IF(INDEX(Класс, ROW(V185)) = "", "", INDEX(Класс, ROW(V185)))</f>
        <v/>
      </c>
      <c r="P187" s="119" t="str" cm="1">
        <f t="array" ref="P187">IF(INDEX(Установленная_мощность, ROW(X185)) = "", "", INDEX(Установленная_мощность, ROW(X185)))</f>
        <v/>
      </c>
      <c r="Q187" s="119" t="str" cm="1">
        <f t="array" ref="Q187">IF(INDEX(Расчетный_ток, ROW(Y185)) = "", "", INDEX(Расчетный_ток, ROW(Y185)))</f>
        <v/>
      </c>
      <c r="R187" s="119" t="str" cm="1">
        <f t="array" ref="R187">IF(INDEX(Наименование_потребителя, ROW(Z185)) = "", "", INDEX(Наименование_потребителя, ROW(Z185)))</f>
        <v/>
      </c>
      <c r="S187" s="119" t="str" cm="1">
        <f t="array" ref="S187">IF(INDEX(Условное_обозначение, ROW(AA185)) = "", "", INDEX(Условное_обозначение, ROW(AA185)))</f>
        <v/>
      </c>
    </row>
    <row r="188" spans="1:19" x14ac:dyDescent="0.3">
      <c r="A188" s="119" t="str" cm="1">
        <f t="array" ref="A188">IF(INDEX(Вводной_щит, ROW(C186)) = "", "", INDEX(Вводной_щит, ROW(C186)))</f>
        <v/>
      </c>
      <c r="B188" s="119" t="str" cm="1">
        <f t="array" ref="B188">IF(INDEX(Номер, ROW(F186)) = "", "", INDEX(Номер, ROW(F186)))</f>
        <v/>
      </c>
      <c r="C188" s="119" t="str" cm="1">
        <f t="array" ref="C188">IF(INDEX(Номер_по_плану, ROW(H186)) = "", "", INDEX(Номер_по_плану, ROW(H186)))</f>
        <v/>
      </c>
      <c r="D188" s="119" t="str" cm="1">
        <f t="array" ref="D188">IF(INDEX(Тип, ROW(I186)) = "", "", INDEX(Тип, ROW(I186)))</f>
        <v/>
      </c>
      <c r="E188" s="119" t="str" cm="1">
        <f t="array" ref="E188">IF(INDEX(Автомат, ROW(J186)) = "", "", INDEX(Автомат, ROW(J186)))</f>
        <v/>
      </c>
      <c r="F188" s="119" t="str" cm="1">
        <f t="array" ref="F188">IF(INDEX(Производитель, ROW(K186)) = "", "", INDEX(Производитель, ROW(K186)))</f>
        <v/>
      </c>
      <c r="G188" s="119" t="str" cm="1">
        <f t="array" ref="G188">IF(INDEX(Номинал, ROW(L186)) = "", "", INDEX(Номинал, ROW(L186)))</f>
        <v/>
      </c>
      <c r="H188" s="119" t="str" cm="1">
        <f t="array" ref="H188">IF(INDEX(Тип_УЗО, ROW(M186)) = "", "", INDEX(Тип_УЗО, ROW(M186)))</f>
        <v/>
      </c>
      <c r="I188" s="119" t="str" cm="1">
        <f t="array" ref="I188">IF(INDEX(Ток_утечки_УЗО, ROW(N186)) = "", "", INDEX(Ток_утечки_УЗО, ROW(N186)))</f>
        <v/>
      </c>
      <c r="J188" s="119" t="str" cm="1">
        <f t="array" ref="J188">IF(INDEX(Марка_кабеля, ROW(O186)) = "", "", INDEX(Марка_кабеля, ROW(O186)))</f>
        <v/>
      </c>
      <c r="K188" s="119" t="str" cm="1">
        <f t="array" ref="K188">IF(INDEX(Сечение, ROW(P186)) = "", "", INDEX(Сечение, ROW(P186)))</f>
        <v/>
      </c>
      <c r="L188" s="119" t="str" cm="1">
        <f t="array" ref="L188">IF(INDEX(Длина_кабеля, ROW(Q186)) = "", "", INDEX(Длина_кабеля, ROW(Q186)))</f>
        <v/>
      </c>
      <c r="M188" s="119" t="str" cm="1">
        <f t="array" ref="M188">IF(INDEX(Фаза, ROW(R186)) = "", "", INDEX(Фаза, ROW(R186)))</f>
        <v/>
      </c>
      <c r="N188" s="119" t="str" cm="1">
        <f t="array" ref="N188">IF(INDEX(РЕ, ROW(S186)) = "", "", INDEX(РЕ, ROW(S186)))</f>
        <v/>
      </c>
      <c r="O188" s="119" t="str" cm="1">
        <f t="array" ref="O188">IF(INDEX(Класс, ROW(V186)) = "", "", INDEX(Класс, ROW(V186)))</f>
        <v/>
      </c>
      <c r="P188" s="119" t="str" cm="1">
        <f t="array" ref="P188">IF(INDEX(Установленная_мощность, ROW(X186)) = "", "", INDEX(Установленная_мощность, ROW(X186)))</f>
        <v/>
      </c>
      <c r="Q188" s="119" t="str" cm="1">
        <f t="array" ref="Q188">IF(INDEX(Расчетный_ток, ROW(Y186)) = "", "", INDEX(Расчетный_ток, ROW(Y186)))</f>
        <v/>
      </c>
      <c r="R188" s="119" t="str" cm="1">
        <f t="array" ref="R188">IF(INDEX(Наименование_потребителя, ROW(Z186)) = "", "", INDEX(Наименование_потребителя, ROW(Z186)))</f>
        <v/>
      </c>
      <c r="S188" s="119" t="str" cm="1">
        <f t="array" ref="S188">IF(INDEX(Условное_обозначение, ROW(AA186)) = "", "", INDEX(Условное_обозначение, ROW(AA186)))</f>
        <v/>
      </c>
    </row>
    <row r="189" spans="1:19" x14ac:dyDescent="0.3">
      <c r="A189" s="119" t="str" cm="1">
        <f t="array" ref="A189">IF(INDEX(Вводной_щит, ROW(C187)) = "", "", INDEX(Вводной_щит, ROW(C187)))</f>
        <v/>
      </c>
      <c r="B189" s="119" t="str" cm="1">
        <f t="array" ref="B189">IF(INDEX(Номер, ROW(F187)) = "", "", INDEX(Номер, ROW(F187)))</f>
        <v/>
      </c>
      <c r="C189" s="119" t="str" cm="1">
        <f t="array" ref="C189">IF(INDEX(Номер_по_плану, ROW(H187)) = "", "", INDEX(Номер_по_плану, ROW(H187)))</f>
        <v/>
      </c>
      <c r="D189" s="119" t="str" cm="1">
        <f t="array" ref="D189">IF(INDEX(Тип, ROW(I187)) = "", "", INDEX(Тип, ROW(I187)))</f>
        <v/>
      </c>
      <c r="E189" s="119" t="str" cm="1">
        <f t="array" ref="E189">IF(INDEX(Автомат, ROW(J187)) = "", "", INDEX(Автомат, ROW(J187)))</f>
        <v/>
      </c>
      <c r="F189" s="119" t="str" cm="1">
        <f t="array" ref="F189">IF(INDEX(Производитель, ROW(K187)) = "", "", INDEX(Производитель, ROW(K187)))</f>
        <v/>
      </c>
      <c r="G189" s="119" t="str" cm="1">
        <f t="array" ref="G189">IF(INDEX(Номинал, ROW(L187)) = "", "", INDEX(Номинал, ROW(L187)))</f>
        <v/>
      </c>
      <c r="H189" s="119" t="str" cm="1">
        <f t="array" ref="H189">IF(INDEX(Тип_УЗО, ROW(M187)) = "", "", INDEX(Тип_УЗО, ROW(M187)))</f>
        <v/>
      </c>
      <c r="I189" s="119" t="str" cm="1">
        <f t="array" ref="I189">IF(INDEX(Ток_утечки_УЗО, ROW(N187)) = "", "", INDEX(Ток_утечки_УЗО, ROW(N187)))</f>
        <v/>
      </c>
      <c r="J189" s="119" t="str" cm="1">
        <f t="array" ref="J189">IF(INDEX(Марка_кабеля, ROW(O187)) = "", "", INDEX(Марка_кабеля, ROW(O187)))</f>
        <v/>
      </c>
      <c r="K189" s="119" t="str" cm="1">
        <f t="array" ref="K189">IF(INDEX(Сечение, ROW(P187)) = "", "", INDEX(Сечение, ROW(P187)))</f>
        <v/>
      </c>
      <c r="L189" s="119" t="str" cm="1">
        <f t="array" ref="L189">IF(INDEX(Длина_кабеля, ROW(Q187)) = "", "", INDEX(Длина_кабеля, ROW(Q187)))</f>
        <v/>
      </c>
      <c r="M189" s="119" t="str" cm="1">
        <f t="array" ref="M189">IF(INDEX(Фаза, ROW(R187)) = "", "", INDEX(Фаза, ROW(R187)))</f>
        <v/>
      </c>
      <c r="N189" s="119" t="str" cm="1">
        <f t="array" ref="N189">IF(INDEX(РЕ, ROW(S187)) = "", "", INDEX(РЕ, ROW(S187)))</f>
        <v/>
      </c>
      <c r="O189" s="119" t="str" cm="1">
        <f t="array" ref="O189">IF(INDEX(Класс, ROW(V187)) = "", "", INDEX(Класс, ROW(V187)))</f>
        <v/>
      </c>
      <c r="P189" s="119" t="str" cm="1">
        <f t="array" ref="P189">IF(INDEX(Установленная_мощность, ROW(X187)) = "", "", INDEX(Установленная_мощность, ROW(X187)))</f>
        <v/>
      </c>
      <c r="Q189" s="119" t="str" cm="1">
        <f t="array" ref="Q189">IF(INDEX(Расчетный_ток, ROW(Y187)) = "", "", INDEX(Расчетный_ток, ROW(Y187)))</f>
        <v/>
      </c>
      <c r="R189" s="119" t="str" cm="1">
        <f t="array" ref="R189">IF(INDEX(Наименование_потребителя, ROW(Z187)) = "", "", INDEX(Наименование_потребителя, ROW(Z187)))</f>
        <v/>
      </c>
      <c r="S189" s="119" t="str" cm="1">
        <f t="array" ref="S189">IF(INDEX(Условное_обозначение, ROW(AA187)) = "", "", INDEX(Условное_обозначение, ROW(AA187)))</f>
        <v/>
      </c>
    </row>
    <row r="190" spans="1:19" x14ac:dyDescent="0.3">
      <c r="A190" s="119" t="str" cm="1">
        <f t="array" ref="A190">IF(INDEX(Вводной_щит, ROW(C188)) = "", "", INDEX(Вводной_щит, ROW(C188)))</f>
        <v/>
      </c>
      <c r="B190" s="119" t="str" cm="1">
        <f t="array" ref="B190">IF(INDEX(Номер, ROW(F188)) = "", "", INDEX(Номер, ROW(F188)))</f>
        <v/>
      </c>
      <c r="C190" s="119" t="str" cm="1">
        <f t="array" ref="C190">IF(INDEX(Номер_по_плану, ROW(H188)) = "", "", INDEX(Номер_по_плану, ROW(H188)))</f>
        <v/>
      </c>
      <c r="D190" s="119" t="str" cm="1">
        <f t="array" ref="D190">IF(INDEX(Тип, ROW(I188)) = "", "", INDEX(Тип, ROW(I188)))</f>
        <v/>
      </c>
      <c r="E190" s="119" t="str" cm="1">
        <f t="array" ref="E190">IF(INDEX(Автомат, ROW(J188)) = "", "", INDEX(Автомат, ROW(J188)))</f>
        <v/>
      </c>
      <c r="F190" s="119" t="str" cm="1">
        <f t="array" ref="F190">IF(INDEX(Производитель, ROW(K188)) = "", "", INDEX(Производитель, ROW(K188)))</f>
        <v/>
      </c>
      <c r="G190" s="119" t="str" cm="1">
        <f t="array" ref="G190">IF(INDEX(Номинал, ROW(L188)) = "", "", INDEX(Номинал, ROW(L188)))</f>
        <v/>
      </c>
      <c r="H190" s="119" t="str" cm="1">
        <f t="array" ref="H190">IF(INDEX(Тип_УЗО, ROW(M188)) = "", "", INDEX(Тип_УЗО, ROW(M188)))</f>
        <v/>
      </c>
      <c r="I190" s="119" t="str" cm="1">
        <f t="array" ref="I190">IF(INDEX(Ток_утечки_УЗО, ROW(N188)) = "", "", INDEX(Ток_утечки_УЗО, ROW(N188)))</f>
        <v/>
      </c>
      <c r="J190" s="119" t="str" cm="1">
        <f t="array" ref="J190">IF(INDEX(Марка_кабеля, ROW(O188)) = "", "", INDEX(Марка_кабеля, ROW(O188)))</f>
        <v/>
      </c>
      <c r="K190" s="119" t="str" cm="1">
        <f t="array" ref="K190">IF(INDEX(Сечение, ROW(P188)) = "", "", INDEX(Сечение, ROW(P188)))</f>
        <v/>
      </c>
      <c r="L190" s="119" t="str" cm="1">
        <f t="array" ref="L190">IF(INDEX(Длина_кабеля, ROW(Q188)) = "", "", INDEX(Длина_кабеля, ROW(Q188)))</f>
        <v/>
      </c>
      <c r="M190" s="119" t="str" cm="1">
        <f t="array" ref="M190">IF(INDEX(Фаза, ROW(R188)) = "", "", INDEX(Фаза, ROW(R188)))</f>
        <v/>
      </c>
      <c r="N190" s="119" t="str" cm="1">
        <f t="array" ref="N190">IF(INDEX(РЕ, ROW(S188)) = "", "", INDEX(РЕ, ROW(S188)))</f>
        <v/>
      </c>
      <c r="O190" s="119" t="str" cm="1">
        <f t="array" ref="O190">IF(INDEX(Класс, ROW(V188)) = "", "", INDEX(Класс, ROW(V188)))</f>
        <v/>
      </c>
      <c r="P190" s="119" t="str" cm="1">
        <f t="array" ref="P190">IF(INDEX(Установленная_мощность, ROW(X188)) = "", "", INDEX(Установленная_мощность, ROW(X188)))</f>
        <v/>
      </c>
      <c r="Q190" s="119" t="str" cm="1">
        <f t="array" ref="Q190">IF(INDEX(Расчетный_ток, ROW(Y188)) = "", "", INDEX(Расчетный_ток, ROW(Y188)))</f>
        <v/>
      </c>
      <c r="R190" s="119" t="str" cm="1">
        <f t="array" ref="R190">IF(INDEX(Наименование_потребителя, ROW(Z188)) = "", "", INDEX(Наименование_потребителя, ROW(Z188)))</f>
        <v/>
      </c>
      <c r="S190" s="119" t="str" cm="1">
        <f t="array" ref="S190">IF(INDEX(Условное_обозначение, ROW(AA188)) = "", "", INDEX(Условное_обозначение, ROW(AA188)))</f>
        <v/>
      </c>
    </row>
    <row r="191" spans="1:19" x14ac:dyDescent="0.3">
      <c r="A191" s="119" t="str" cm="1">
        <f t="array" ref="A191">IF(INDEX(Вводной_щит, ROW(C189)) = "", "", INDEX(Вводной_щит, ROW(C189)))</f>
        <v/>
      </c>
      <c r="B191" s="119" t="str" cm="1">
        <f t="array" ref="B191">IF(INDEX(Номер, ROW(F189)) = "", "", INDEX(Номер, ROW(F189)))</f>
        <v/>
      </c>
      <c r="C191" s="119" t="str" cm="1">
        <f t="array" ref="C191">IF(INDEX(Номер_по_плану, ROW(H189)) = "", "", INDEX(Номер_по_плану, ROW(H189)))</f>
        <v/>
      </c>
      <c r="D191" s="119" t="str" cm="1">
        <f t="array" ref="D191">IF(INDEX(Тип, ROW(I189)) = "", "", INDEX(Тип, ROW(I189)))</f>
        <v/>
      </c>
      <c r="E191" s="119" t="str" cm="1">
        <f t="array" ref="E191">IF(INDEX(Автомат, ROW(J189)) = "", "", INDEX(Автомат, ROW(J189)))</f>
        <v/>
      </c>
      <c r="F191" s="119" t="str" cm="1">
        <f t="array" ref="F191">IF(INDEX(Производитель, ROW(K189)) = "", "", INDEX(Производитель, ROW(K189)))</f>
        <v/>
      </c>
      <c r="G191" s="119" t="str" cm="1">
        <f t="array" ref="G191">IF(INDEX(Номинал, ROW(L189)) = "", "", INDEX(Номинал, ROW(L189)))</f>
        <v/>
      </c>
      <c r="H191" s="119" t="str" cm="1">
        <f t="array" ref="H191">IF(INDEX(Тип_УЗО, ROW(M189)) = "", "", INDEX(Тип_УЗО, ROW(M189)))</f>
        <v/>
      </c>
      <c r="I191" s="119" t="str" cm="1">
        <f t="array" ref="I191">IF(INDEX(Ток_утечки_УЗО, ROW(N189)) = "", "", INDEX(Ток_утечки_УЗО, ROW(N189)))</f>
        <v/>
      </c>
      <c r="J191" s="119" t="str" cm="1">
        <f t="array" ref="J191">IF(INDEX(Марка_кабеля, ROW(O189)) = "", "", INDEX(Марка_кабеля, ROW(O189)))</f>
        <v/>
      </c>
      <c r="K191" s="119" t="str" cm="1">
        <f t="array" ref="K191">IF(INDEX(Сечение, ROW(P189)) = "", "", INDEX(Сечение, ROW(P189)))</f>
        <v/>
      </c>
      <c r="L191" s="119" t="str" cm="1">
        <f t="array" ref="L191">IF(INDEX(Длина_кабеля, ROW(Q189)) = "", "", INDEX(Длина_кабеля, ROW(Q189)))</f>
        <v/>
      </c>
      <c r="M191" s="119" t="str" cm="1">
        <f t="array" ref="M191">IF(INDEX(Фаза, ROW(R189)) = "", "", INDEX(Фаза, ROW(R189)))</f>
        <v/>
      </c>
      <c r="N191" s="119" t="str" cm="1">
        <f t="array" ref="N191">IF(INDEX(РЕ, ROW(S189)) = "", "", INDEX(РЕ, ROW(S189)))</f>
        <v/>
      </c>
      <c r="O191" s="119" t="str" cm="1">
        <f t="array" ref="O191">IF(INDEX(Класс, ROW(V189)) = "", "", INDEX(Класс, ROW(V189)))</f>
        <v/>
      </c>
      <c r="P191" s="119" t="str" cm="1">
        <f t="array" ref="P191">IF(INDEX(Установленная_мощность, ROW(X189)) = "", "", INDEX(Установленная_мощность, ROW(X189)))</f>
        <v/>
      </c>
      <c r="Q191" s="119" t="str" cm="1">
        <f t="array" ref="Q191">IF(INDEX(Расчетный_ток, ROW(Y189)) = "", "", INDEX(Расчетный_ток, ROW(Y189)))</f>
        <v/>
      </c>
      <c r="R191" s="119" t="str" cm="1">
        <f t="array" ref="R191">IF(INDEX(Наименование_потребителя, ROW(Z189)) = "", "", INDEX(Наименование_потребителя, ROW(Z189)))</f>
        <v/>
      </c>
      <c r="S191" s="119" t="str" cm="1">
        <f t="array" ref="S191">IF(INDEX(Условное_обозначение, ROW(AA189)) = "", "", INDEX(Условное_обозначение, ROW(AA189)))</f>
        <v/>
      </c>
    </row>
    <row r="192" spans="1:19" x14ac:dyDescent="0.3">
      <c r="A192" s="119" t="str" cm="1">
        <f t="array" ref="A192">IF(INDEX(Вводной_щит, ROW(C190)) = "", "", INDEX(Вводной_щит, ROW(C190)))</f>
        <v/>
      </c>
      <c r="B192" s="119" t="str" cm="1">
        <f t="array" ref="B192">IF(INDEX(Номер, ROW(F190)) = "", "", INDEX(Номер, ROW(F190)))</f>
        <v/>
      </c>
      <c r="C192" s="119" t="str" cm="1">
        <f t="array" ref="C192">IF(INDEX(Номер_по_плану, ROW(H190)) = "", "", INDEX(Номер_по_плану, ROW(H190)))</f>
        <v/>
      </c>
      <c r="D192" s="119" t="str" cm="1">
        <f t="array" ref="D192">IF(INDEX(Тип, ROW(I190)) = "", "", INDEX(Тип, ROW(I190)))</f>
        <v/>
      </c>
      <c r="E192" s="119" t="str" cm="1">
        <f t="array" ref="E192">IF(INDEX(Автомат, ROW(J190)) = "", "", INDEX(Автомат, ROW(J190)))</f>
        <v/>
      </c>
      <c r="F192" s="119" t="str" cm="1">
        <f t="array" ref="F192">IF(INDEX(Производитель, ROW(K190)) = "", "", INDEX(Производитель, ROW(K190)))</f>
        <v/>
      </c>
      <c r="G192" s="119" t="str" cm="1">
        <f t="array" ref="G192">IF(INDEX(Номинал, ROW(L190)) = "", "", INDEX(Номинал, ROW(L190)))</f>
        <v/>
      </c>
      <c r="H192" s="119" t="str" cm="1">
        <f t="array" ref="H192">IF(INDEX(Тип_УЗО, ROW(M190)) = "", "", INDEX(Тип_УЗО, ROW(M190)))</f>
        <v/>
      </c>
      <c r="I192" s="119" t="str" cm="1">
        <f t="array" ref="I192">IF(INDEX(Ток_утечки_УЗО, ROW(N190)) = "", "", INDEX(Ток_утечки_УЗО, ROW(N190)))</f>
        <v/>
      </c>
      <c r="J192" s="119" t="str" cm="1">
        <f t="array" ref="J192">IF(INDEX(Марка_кабеля, ROW(O190)) = "", "", INDEX(Марка_кабеля, ROW(O190)))</f>
        <v/>
      </c>
      <c r="K192" s="119" t="str" cm="1">
        <f t="array" ref="K192">IF(INDEX(Сечение, ROW(P190)) = "", "", INDEX(Сечение, ROW(P190)))</f>
        <v/>
      </c>
      <c r="L192" s="119" t="str" cm="1">
        <f t="array" ref="L192">IF(INDEX(Длина_кабеля, ROW(Q190)) = "", "", INDEX(Длина_кабеля, ROW(Q190)))</f>
        <v/>
      </c>
      <c r="M192" s="119" t="str" cm="1">
        <f t="array" ref="M192">IF(INDEX(Фаза, ROW(R190)) = "", "", INDEX(Фаза, ROW(R190)))</f>
        <v/>
      </c>
      <c r="N192" s="119" t="str" cm="1">
        <f t="array" ref="N192">IF(INDEX(РЕ, ROW(S190)) = "", "", INDEX(РЕ, ROW(S190)))</f>
        <v/>
      </c>
      <c r="O192" s="119" t="str" cm="1">
        <f t="array" ref="O192">IF(INDEX(Класс, ROW(V190)) = "", "", INDEX(Класс, ROW(V190)))</f>
        <v/>
      </c>
      <c r="P192" s="119" t="str" cm="1">
        <f t="array" ref="P192">IF(INDEX(Установленная_мощность, ROW(X190)) = "", "", INDEX(Установленная_мощность, ROW(X190)))</f>
        <v/>
      </c>
      <c r="Q192" s="119" t="str" cm="1">
        <f t="array" ref="Q192">IF(INDEX(Расчетный_ток, ROW(Y190)) = "", "", INDEX(Расчетный_ток, ROW(Y190)))</f>
        <v/>
      </c>
      <c r="R192" s="119" t="str" cm="1">
        <f t="array" ref="R192">IF(INDEX(Наименование_потребителя, ROW(Z190)) = "", "", INDEX(Наименование_потребителя, ROW(Z190)))</f>
        <v/>
      </c>
      <c r="S192" s="119" t="str" cm="1">
        <f t="array" ref="S192">IF(INDEX(Условное_обозначение, ROW(AA190)) = "", "", INDEX(Условное_обозначение, ROW(AA190)))</f>
        <v/>
      </c>
    </row>
    <row r="193" spans="1:19" x14ac:dyDescent="0.3">
      <c r="A193" s="119" t="str" cm="1">
        <f t="array" ref="A193">IF(INDEX(Вводной_щит, ROW(C191)) = "", "", INDEX(Вводной_щит, ROW(C191)))</f>
        <v/>
      </c>
      <c r="B193" s="119" t="str" cm="1">
        <f t="array" ref="B193">IF(INDEX(Номер, ROW(F191)) = "", "", INDEX(Номер, ROW(F191)))</f>
        <v/>
      </c>
      <c r="C193" s="119" t="str" cm="1">
        <f t="array" ref="C193">IF(INDEX(Номер_по_плану, ROW(H191)) = "", "", INDEX(Номер_по_плану, ROW(H191)))</f>
        <v/>
      </c>
      <c r="D193" s="119" t="str" cm="1">
        <f t="array" ref="D193">IF(INDEX(Тип, ROW(I191)) = "", "", INDEX(Тип, ROW(I191)))</f>
        <v/>
      </c>
      <c r="E193" s="119" t="str" cm="1">
        <f t="array" ref="E193">IF(INDEX(Автомат, ROW(J191)) = "", "", INDEX(Автомат, ROW(J191)))</f>
        <v/>
      </c>
      <c r="F193" s="119" t="str" cm="1">
        <f t="array" ref="F193">IF(INDEX(Производитель, ROW(K191)) = "", "", INDEX(Производитель, ROW(K191)))</f>
        <v/>
      </c>
      <c r="G193" s="119" t="str" cm="1">
        <f t="array" ref="G193">IF(INDEX(Номинал, ROW(L191)) = "", "", INDEX(Номинал, ROW(L191)))</f>
        <v/>
      </c>
      <c r="H193" s="119" t="str" cm="1">
        <f t="array" ref="H193">IF(INDEX(Тип_УЗО, ROW(M191)) = "", "", INDEX(Тип_УЗО, ROW(M191)))</f>
        <v/>
      </c>
      <c r="I193" s="119" t="str" cm="1">
        <f t="array" ref="I193">IF(INDEX(Ток_утечки_УЗО, ROW(N191)) = "", "", INDEX(Ток_утечки_УЗО, ROW(N191)))</f>
        <v/>
      </c>
      <c r="J193" s="119" t="str" cm="1">
        <f t="array" ref="J193">IF(INDEX(Марка_кабеля, ROW(O191)) = "", "", INDEX(Марка_кабеля, ROW(O191)))</f>
        <v/>
      </c>
      <c r="K193" s="119" t="str" cm="1">
        <f t="array" ref="K193">IF(INDEX(Сечение, ROW(P191)) = "", "", INDEX(Сечение, ROW(P191)))</f>
        <v/>
      </c>
      <c r="L193" s="119" t="str" cm="1">
        <f t="array" ref="L193">IF(INDEX(Длина_кабеля, ROW(Q191)) = "", "", INDEX(Длина_кабеля, ROW(Q191)))</f>
        <v/>
      </c>
      <c r="M193" s="119" t="str" cm="1">
        <f t="array" ref="M193">IF(INDEX(Фаза, ROW(R191)) = "", "", INDEX(Фаза, ROW(R191)))</f>
        <v/>
      </c>
      <c r="N193" s="119" t="str" cm="1">
        <f t="array" ref="N193">IF(INDEX(РЕ, ROW(S191)) = "", "", INDEX(РЕ, ROW(S191)))</f>
        <v/>
      </c>
      <c r="O193" s="119" t="str" cm="1">
        <f t="array" ref="O193">IF(INDEX(Класс, ROW(V191)) = "", "", INDEX(Класс, ROW(V191)))</f>
        <v/>
      </c>
      <c r="P193" s="119" t="str" cm="1">
        <f t="array" ref="P193">IF(INDEX(Установленная_мощность, ROW(X191)) = "", "", INDEX(Установленная_мощность, ROW(X191)))</f>
        <v/>
      </c>
      <c r="Q193" s="119" t="str" cm="1">
        <f t="array" ref="Q193">IF(INDEX(Расчетный_ток, ROW(Y191)) = "", "", INDEX(Расчетный_ток, ROW(Y191)))</f>
        <v/>
      </c>
      <c r="R193" s="119" t="str" cm="1">
        <f t="array" ref="R193">IF(INDEX(Наименование_потребителя, ROW(Z191)) = "", "", INDEX(Наименование_потребителя, ROW(Z191)))</f>
        <v/>
      </c>
      <c r="S193" s="119" t="str" cm="1">
        <f t="array" ref="S193">IF(INDEX(Условное_обозначение, ROW(AA191)) = "", "", INDEX(Условное_обозначение, ROW(AA191)))</f>
        <v/>
      </c>
    </row>
    <row r="194" spans="1:19" x14ac:dyDescent="0.3">
      <c r="A194" s="119" t="str" cm="1">
        <f t="array" ref="A194">IF(INDEX(Вводной_щит, ROW(C192)) = "", "", INDEX(Вводной_щит, ROW(C192)))</f>
        <v/>
      </c>
      <c r="B194" s="119" t="str" cm="1">
        <f t="array" ref="B194">IF(INDEX(Номер, ROW(F192)) = "", "", INDEX(Номер, ROW(F192)))</f>
        <v/>
      </c>
      <c r="C194" s="119" t="str" cm="1">
        <f t="array" ref="C194">IF(INDEX(Номер_по_плану, ROW(H192)) = "", "", INDEX(Номер_по_плану, ROW(H192)))</f>
        <v/>
      </c>
      <c r="D194" s="119" t="str" cm="1">
        <f t="array" ref="D194">IF(INDEX(Тип, ROW(I192)) = "", "", INDEX(Тип, ROW(I192)))</f>
        <v/>
      </c>
      <c r="E194" s="119" t="str" cm="1">
        <f t="array" ref="E194">IF(INDEX(Автомат, ROW(J192)) = "", "", INDEX(Автомат, ROW(J192)))</f>
        <v/>
      </c>
      <c r="F194" s="119" t="str" cm="1">
        <f t="array" ref="F194">IF(INDEX(Производитель, ROW(K192)) = "", "", INDEX(Производитель, ROW(K192)))</f>
        <v/>
      </c>
      <c r="G194" s="119" t="str" cm="1">
        <f t="array" ref="G194">IF(INDEX(Номинал, ROW(L192)) = "", "", INDEX(Номинал, ROW(L192)))</f>
        <v/>
      </c>
      <c r="H194" s="119" t="str" cm="1">
        <f t="array" ref="H194">IF(INDEX(Тип_УЗО, ROW(M192)) = "", "", INDEX(Тип_УЗО, ROW(M192)))</f>
        <v/>
      </c>
      <c r="I194" s="119" t="str" cm="1">
        <f t="array" ref="I194">IF(INDEX(Ток_утечки_УЗО, ROW(N192)) = "", "", INDEX(Ток_утечки_УЗО, ROW(N192)))</f>
        <v/>
      </c>
      <c r="J194" s="119" t="str" cm="1">
        <f t="array" ref="J194">IF(INDEX(Марка_кабеля, ROW(O192)) = "", "", INDEX(Марка_кабеля, ROW(O192)))</f>
        <v/>
      </c>
      <c r="K194" s="119" t="str" cm="1">
        <f t="array" ref="K194">IF(INDEX(Сечение, ROW(P192)) = "", "", INDEX(Сечение, ROW(P192)))</f>
        <v/>
      </c>
      <c r="L194" s="119" t="str" cm="1">
        <f t="array" ref="L194">IF(INDEX(Длина_кабеля, ROW(Q192)) = "", "", INDEX(Длина_кабеля, ROW(Q192)))</f>
        <v/>
      </c>
      <c r="M194" s="119" t="str" cm="1">
        <f t="array" ref="M194">IF(INDEX(Фаза, ROW(R192)) = "", "", INDEX(Фаза, ROW(R192)))</f>
        <v/>
      </c>
      <c r="N194" s="119" t="str" cm="1">
        <f t="array" ref="N194">IF(INDEX(РЕ, ROW(S192)) = "", "", INDEX(РЕ, ROW(S192)))</f>
        <v/>
      </c>
      <c r="O194" s="119" t="str" cm="1">
        <f t="array" ref="O194">IF(INDEX(Класс, ROW(V192)) = "", "", INDEX(Класс, ROW(V192)))</f>
        <v/>
      </c>
      <c r="P194" s="119" t="str" cm="1">
        <f t="array" ref="P194">IF(INDEX(Установленная_мощность, ROW(X192)) = "", "", INDEX(Установленная_мощность, ROW(X192)))</f>
        <v/>
      </c>
      <c r="Q194" s="119" t="str" cm="1">
        <f t="array" ref="Q194">IF(INDEX(Расчетный_ток, ROW(Y192)) = "", "", INDEX(Расчетный_ток, ROW(Y192)))</f>
        <v/>
      </c>
      <c r="R194" s="119" t="str" cm="1">
        <f t="array" ref="R194">IF(INDEX(Наименование_потребителя, ROW(Z192)) = "", "", INDEX(Наименование_потребителя, ROW(Z192)))</f>
        <v/>
      </c>
      <c r="S194" s="119" t="str" cm="1">
        <f t="array" ref="S194">IF(INDEX(Условное_обозначение, ROW(AA192)) = "", "", INDEX(Условное_обозначение, ROW(AA192)))</f>
        <v/>
      </c>
    </row>
    <row r="195" spans="1:19" x14ac:dyDescent="0.3">
      <c r="A195" s="119" t="str" cm="1">
        <f t="array" ref="A195">IF(INDEX(Вводной_щит, ROW(C193)) = "", "", INDEX(Вводной_щит, ROW(C193)))</f>
        <v/>
      </c>
      <c r="B195" s="119" t="str" cm="1">
        <f t="array" ref="B195">IF(INDEX(Номер, ROW(F193)) = "", "", INDEX(Номер, ROW(F193)))</f>
        <v/>
      </c>
      <c r="C195" s="119" t="str" cm="1">
        <f t="array" ref="C195">IF(INDEX(Номер_по_плану, ROW(H193)) = "", "", INDEX(Номер_по_плану, ROW(H193)))</f>
        <v/>
      </c>
      <c r="D195" s="119" t="str" cm="1">
        <f t="array" ref="D195">IF(INDEX(Тип, ROW(I193)) = "", "", INDEX(Тип, ROW(I193)))</f>
        <v/>
      </c>
      <c r="E195" s="119" t="str" cm="1">
        <f t="array" ref="E195">IF(INDEX(Автомат, ROW(J193)) = "", "", INDEX(Автомат, ROW(J193)))</f>
        <v/>
      </c>
      <c r="F195" s="119" t="str" cm="1">
        <f t="array" ref="F195">IF(INDEX(Производитель, ROW(K193)) = "", "", INDEX(Производитель, ROW(K193)))</f>
        <v/>
      </c>
      <c r="G195" s="119" t="str" cm="1">
        <f t="array" ref="G195">IF(INDEX(Номинал, ROW(L193)) = "", "", INDEX(Номинал, ROW(L193)))</f>
        <v/>
      </c>
      <c r="H195" s="119" t="str" cm="1">
        <f t="array" ref="H195">IF(INDEX(Тип_УЗО, ROW(M193)) = "", "", INDEX(Тип_УЗО, ROW(M193)))</f>
        <v/>
      </c>
      <c r="I195" s="119" t="str" cm="1">
        <f t="array" ref="I195">IF(INDEX(Ток_утечки_УЗО, ROW(N193)) = "", "", INDEX(Ток_утечки_УЗО, ROW(N193)))</f>
        <v/>
      </c>
      <c r="J195" s="119" t="str" cm="1">
        <f t="array" ref="J195">IF(INDEX(Марка_кабеля, ROW(O193)) = "", "", INDEX(Марка_кабеля, ROW(O193)))</f>
        <v/>
      </c>
      <c r="K195" s="119" t="str" cm="1">
        <f t="array" ref="K195">IF(INDEX(Сечение, ROW(P193)) = "", "", INDEX(Сечение, ROW(P193)))</f>
        <v/>
      </c>
      <c r="L195" s="119" t="str" cm="1">
        <f t="array" ref="L195">IF(INDEX(Длина_кабеля, ROW(Q193)) = "", "", INDEX(Длина_кабеля, ROW(Q193)))</f>
        <v/>
      </c>
      <c r="M195" s="119" t="str" cm="1">
        <f t="array" ref="M195">IF(INDEX(Фаза, ROW(R193)) = "", "", INDEX(Фаза, ROW(R193)))</f>
        <v/>
      </c>
      <c r="N195" s="119" t="str" cm="1">
        <f t="array" ref="N195">IF(INDEX(РЕ, ROW(S193)) = "", "", INDEX(РЕ, ROW(S193)))</f>
        <v/>
      </c>
      <c r="O195" s="119" t="str" cm="1">
        <f t="array" ref="O195">IF(INDEX(Класс, ROW(V193)) = "", "", INDEX(Класс, ROW(V193)))</f>
        <v/>
      </c>
      <c r="P195" s="119" t="str" cm="1">
        <f t="array" ref="P195">IF(INDEX(Установленная_мощность, ROW(X193)) = "", "", INDEX(Установленная_мощность, ROW(X193)))</f>
        <v/>
      </c>
      <c r="Q195" s="119" t="str" cm="1">
        <f t="array" ref="Q195">IF(INDEX(Расчетный_ток, ROW(Y193)) = "", "", INDEX(Расчетный_ток, ROW(Y193)))</f>
        <v/>
      </c>
      <c r="R195" s="119" t="str" cm="1">
        <f t="array" ref="R195">IF(INDEX(Наименование_потребителя, ROW(Z193)) = "", "", INDEX(Наименование_потребителя, ROW(Z193)))</f>
        <v/>
      </c>
      <c r="S195" s="119" t="str" cm="1">
        <f t="array" ref="S195">IF(INDEX(Условное_обозначение, ROW(AA193)) = "", "", INDEX(Условное_обозначение, ROW(AA193)))</f>
        <v/>
      </c>
    </row>
    <row r="196" spans="1:19" x14ac:dyDescent="0.3">
      <c r="A196" s="119" t="str" cm="1">
        <f t="array" ref="A196">IF(INDEX(Вводной_щит, ROW(C194)) = "", "", INDEX(Вводной_щит, ROW(C194)))</f>
        <v/>
      </c>
      <c r="B196" s="119" t="str" cm="1">
        <f t="array" ref="B196">IF(INDEX(Номер, ROW(F194)) = "", "", INDEX(Номер, ROW(F194)))</f>
        <v/>
      </c>
      <c r="C196" s="119" t="str" cm="1">
        <f t="array" ref="C196">IF(INDEX(Номер_по_плану, ROW(H194)) = "", "", INDEX(Номер_по_плану, ROW(H194)))</f>
        <v/>
      </c>
      <c r="D196" s="119" t="str" cm="1">
        <f t="array" ref="D196">IF(INDEX(Тип, ROW(I194)) = "", "", INDEX(Тип, ROW(I194)))</f>
        <v/>
      </c>
      <c r="E196" s="119" t="str" cm="1">
        <f t="array" ref="E196">IF(INDEX(Автомат, ROW(J194)) = "", "", INDEX(Автомат, ROW(J194)))</f>
        <v/>
      </c>
      <c r="F196" s="119" t="str" cm="1">
        <f t="array" ref="F196">IF(INDEX(Производитель, ROW(K194)) = "", "", INDEX(Производитель, ROW(K194)))</f>
        <v/>
      </c>
      <c r="G196" s="119" t="str" cm="1">
        <f t="array" ref="G196">IF(INDEX(Номинал, ROW(L194)) = "", "", INDEX(Номинал, ROW(L194)))</f>
        <v/>
      </c>
      <c r="H196" s="119" t="str" cm="1">
        <f t="array" ref="H196">IF(INDEX(Тип_УЗО, ROW(M194)) = "", "", INDEX(Тип_УЗО, ROW(M194)))</f>
        <v/>
      </c>
      <c r="I196" s="119" t="str" cm="1">
        <f t="array" ref="I196">IF(INDEX(Ток_утечки_УЗО, ROW(N194)) = "", "", INDEX(Ток_утечки_УЗО, ROW(N194)))</f>
        <v/>
      </c>
      <c r="J196" s="119" t="str" cm="1">
        <f t="array" ref="J196">IF(INDEX(Марка_кабеля, ROW(O194)) = "", "", INDEX(Марка_кабеля, ROW(O194)))</f>
        <v/>
      </c>
      <c r="K196" s="119" t="str" cm="1">
        <f t="array" ref="K196">IF(INDEX(Сечение, ROW(P194)) = "", "", INDEX(Сечение, ROW(P194)))</f>
        <v/>
      </c>
      <c r="L196" s="119" t="str" cm="1">
        <f t="array" ref="L196">IF(INDEX(Длина_кабеля, ROW(Q194)) = "", "", INDEX(Длина_кабеля, ROW(Q194)))</f>
        <v/>
      </c>
      <c r="M196" s="119" t="str" cm="1">
        <f t="array" ref="M196">IF(INDEX(Фаза, ROW(R194)) = "", "", INDEX(Фаза, ROW(R194)))</f>
        <v/>
      </c>
      <c r="N196" s="119" t="str" cm="1">
        <f t="array" ref="N196">IF(INDEX(РЕ, ROW(S194)) = "", "", INDEX(РЕ, ROW(S194)))</f>
        <v/>
      </c>
      <c r="O196" s="119" t="str" cm="1">
        <f t="array" ref="O196">IF(INDEX(Класс, ROW(V194)) = "", "", INDEX(Класс, ROW(V194)))</f>
        <v/>
      </c>
      <c r="P196" s="119" t="str" cm="1">
        <f t="array" ref="P196">IF(INDEX(Установленная_мощность, ROW(X194)) = "", "", INDEX(Установленная_мощность, ROW(X194)))</f>
        <v/>
      </c>
      <c r="Q196" s="119" t="str" cm="1">
        <f t="array" ref="Q196">IF(INDEX(Расчетный_ток, ROW(Y194)) = "", "", INDEX(Расчетный_ток, ROW(Y194)))</f>
        <v/>
      </c>
      <c r="R196" s="119" t="str" cm="1">
        <f t="array" ref="R196">IF(INDEX(Наименование_потребителя, ROW(Z194)) = "", "", INDEX(Наименование_потребителя, ROW(Z194)))</f>
        <v/>
      </c>
      <c r="S196" s="119" t="str" cm="1">
        <f t="array" ref="S196">IF(INDEX(Условное_обозначение, ROW(AA194)) = "", "", INDEX(Условное_обозначение, ROW(AA194)))</f>
        <v/>
      </c>
    </row>
    <row r="197" spans="1:19" x14ac:dyDescent="0.3">
      <c r="A197" s="119" t="str" cm="1">
        <f t="array" ref="A197">IF(INDEX(Вводной_щит, ROW(C195)) = "", "", INDEX(Вводной_щит, ROW(C195)))</f>
        <v/>
      </c>
      <c r="B197" s="119" t="str" cm="1">
        <f t="array" ref="B197">IF(INDEX(Номер, ROW(F195)) = "", "", INDEX(Номер, ROW(F195)))</f>
        <v/>
      </c>
      <c r="C197" s="119" t="str" cm="1">
        <f t="array" ref="C197">IF(INDEX(Номер_по_плану, ROW(H195)) = "", "", INDEX(Номер_по_плану, ROW(H195)))</f>
        <v/>
      </c>
      <c r="D197" s="119" t="str" cm="1">
        <f t="array" ref="D197">IF(INDEX(Тип, ROW(I195)) = "", "", INDEX(Тип, ROW(I195)))</f>
        <v/>
      </c>
      <c r="E197" s="119" t="str" cm="1">
        <f t="array" ref="E197">IF(INDEX(Автомат, ROW(J195)) = "", "", INDEX(Автомат, ROW(J195)))</f>
        <v/>
      </c>
      <c r="F197" s="119" t="str" cm="1">
        <f t="array" ref="F197">IF(INDEX(Производитель, ROW(K195)) = "", "", INDEX(Производитель, ROW(K195)))</f>
        <v/>
      </c>
      <c r="G197" s="119" t="str" cm="1">
        <f t="array" ref="G197">IF(INDEX(Номинал, ROW(L195)) = "", "", INDEX(Номинал, ROW(L195)))</f>
        <v/>
      </c>
      <c r="H197" s="119" t="str" cm="1">
        <f t="array" ref="H197">IF(INDEX(Тип_УЗО, ROW(M195)) = "", "", INDEX(Тип_УЗО, ROW(M195)))</f>
        <v/>
      </c>
      <c r="I197" s="119" t="str" cm="1">
        <f t="array" ref="I197">IF(INDEX(Ток_утечки_УЗО, ROW(N195)) = "", "", INDEX(Ток_утечки_УЗО, ROW(N195)))</f>
        <v/>
      </c>
      <c r="J197" s="119" t="str" cm="1">
        <f t="array" ref="J197">IF(INDEX(Марка_кабеля, ROW(O195)) = "", "", INDEX(Марка_кабеля, ROW(O195)))</f>
        <v/>
      </c>
      <c r="K197" s="119" t="str" cm="1">
        <f t="array" ref="K197">IF(INDEX(Сечение, ROW(P195)) = "", "", INDEX(Сечение, ROW(P195)))</f>
        <v/>
      </c>
      <c r="L197" s="119" t="str" cm="1">
        <f t="array" ref="L197">IF(INDEX(Длина_кабеля, ROW(Q195)) = "", "", INDEX(Длина_кабеля, ROW(Q195)))</f>
        <v/>
      </c>
      <c r="M197" s="119" t="str" cm="1">
        <f t="array" ref="M197">IF(INDEX(Фаза, ROW(R195)) = "", "", INDEX(Фаза, ROW(R195)))</f>
        <v/>
      </c>
      <c r="N197" s="119" t="str" cm="1">
        <f t="array" ref="N197">IF(INDEX(РЕ, ROW(S195)) = "", "", INDEX(РЕ, ROW(S195)))</f>
        <v/>
      </c>
      <c r="O197" s="119" t="str" cm="1">
        <f t="array" ref="O197">IF(INDEX(Класс, ROW(V195)) = "", "", INDEX(Класс, ROW(V195)))</f>
        <v/>
      </c>
      <c r="P197" s="119" t="str" cm="1">
        <f t="array" ref="P197">IF(INDEX(Установленная_мощность, ROW(X195)) = "", "", INDEX(Установленная_мощность, ROW(X195)))</f>
        <v/>
      </c>
      <c r="Q197" s="119" t="str" cm="1">
        <f t="array" ref="Q197">IF(INDEX(Расчетный_ток, ROW(Y195)) = "", "", INDEX(Расчетный_ток, ROW(Y195)))</f>
        <v/>
      </c>
      <c r="R197" s="119" t="str" cm="1">
        <f t="array" ref="R197">IF(INDEX(Наименование_потребителя, ROW(Z195)) = "", "", INDEX(Наименование_потребителя, ROW(Z195)))</f>
        <v/>
      </c>
      <c r="S197" s="119" t="str" cm="1">
        <f t="array" ref="S197">IF(INDEX(Условное_обозначение, ROW(AA195)) = "", "", INDEX(Условное_обозначение, ROW(AA195)))</f>
        <v/>
      </c>
    </row>
    <row r="198" spans="1:19" x14ac:dyDescent="0.3">
      <c r="A198" s="119" t="str" cm="1">
        <f t="array" ref="A198">IF(INDEX(Вводной_щит, ROW(C196)) = "", "", INDEX(Вводной_щит, ROW(C196)))</f>
        <v/>
      </c>
      <c r="B198" s="119" t="str" cm="1">
        <f t="array" ref="B198">IF(INDEX(Номер, ROW(F196)) = "", "", INDEX(Номер, ROW(F196)))</f>
        <v/>
      </c>
      <c r="C198" s="119" t="str" cm="1">
        <f t="array" ref="C198">IF(INDEX(Номер_по_плану, ROW(H196)) = "", "", INDEX(Номер_по_плану, ROW(H196)))</f>
        <v/>
      </c>
      <c r="D198" s="119" t="str" cm="1">
        <f t="array" ref="D198">IF(INDEX(Тип, ROW(I196)) = "", "", INDEX(Тип, ROW(I196)))</f>
        <v/>
      </c>
      <c r="E198" s="119" t="str" cm="1">
        <f t="array" ref="E198">IF(INDEX(Автомат, ROW(J196)) = "", "", INDEX(Автомат, ROW(J196)))</f>
        <v/>
      </c>
      <c r="F198" s="119" t="str" cm="1">
        <f t="array" ref="F198">IF(INDEX(Производитель, ROW(K196)) = "", "", INDEX(Производитель, ROW(K196)))</f>
        <v/>
      </c>
      <c r="G198" s="119" t="str" cm="1">
        <f t="array" ref="G198">IF(INDEX(Номинал, ROW(L196)) = "", "", INDEX(Номинал, ROW(L196)))</f>
        <v/>
      </c>
      <c r="H198" s="119" t="str" cm="1">
        <f t="array" ref="H198">IF(INDEX(Тип_УЗО, ROW(M196)) = "", "", INDEX(Тип_УЗО, ROW(M196)))</f>
        <v/>
      </c>
      <c r="I198" s="119" t="str" cm="1">
        <f t="array" ref="I198">IF(INDEX(Ток_утечки_УЗО, ROW(N196)) = "", "", INDEX(Ток_утечки_УЗО, ROW(N196)))</f>
        <v/>
      </c>
      <c r="J198" s="119" t="str" cm="1">
        <f t="array" ref="J198">IF(INDEX(Марка_кабеля, ROW(O196)) = "", "", INDEX(Марка_кабеля, ROW(O196)))</f>
        <v/>
      </c>
      <c r="K198" s="119" t="str" cm="1">
        <f t="array" ref="K198">IF(INDEX(Сечение, ROW(P196)) = "", "", INDEX(Сечение, ROW(P196)))</f>
        <v/>
      </c>
      <c r="L198" s="119" t="str" cm="1">
        <f t="array" ref="L198">IF(INDEX(Длина_кабеля, ROW(Q196)) = "", "", INDEX(Длина_кабеля, ROW(Q196)))</f>
        <v/>
      </c>
      <c r="M198" s="119" t="str" cm="1">
        <f t="array" ref="M198">IF(INDEX(Фаза, ROW(R196)) = "", "", INDEX(Фаза, ROW(R196)))</f>
        <v/>
      </c>
      <c r="N198" s="119" t="str" cm="1">
        <f t="array" ref="N198">IF(INDEX(РЕ, ROW(S196)) = "", "", INDEX(РЕ, ROW(S196)))</f>
        <v/>
      </c>
      <c r="O198" s="119" t="str" cm="1">
        <f t="array" ref="O198">IF(INDEX(Класс, ROW(V196)) = "", "", INDEX(Класс, ROW(V196)))</f>
        <v/>
      </c>
      <c r="P198" s="119" t="str" cm="1">
        <f t="array" ref="P198">IF(INDEX(Установленная_мощность, ROW(X196)) = "", "", INDEX(Установленная_мощность, ROW(X196)))</f>
        <v/>
      </c>
      <c r="Q198" s="119" t="str" cm="1">
        <f t="array" ref="Q198">IF(INDEX(Расчетный_ток, ROW(Y196)) = "", "", INDEX(Расчетный_ток, ROW(Y196)))</f>
        <v/>
      </c>
      <c r="R198" s="119" t="str" cm="1">
        <f t="array" ref="R198">IF(INDEX(Наименование_потребителя, ROW(Z196)) = "", "", INDEX(Наименование_потребителя, ROW(Z196)))</f>
        <v/>
      </c>
      <c r="S198" s="119" t="str" cm="1">
        <f t="array" ref="S198">IF(INDEX(Условное_обозначение, ROW(AA196)) = "", "", INDEX(Условное_обозначение, ROW(AA196)))</f>
        <v/>
      </c>
    </row>
    <row r="199" spans="1:19" x14ac:dyDescent="0.3">
      <c r="A199" s="119" t="str" cm="1">
        <f t="array" ref="A199">IF(INDEX(Вводной_щит, ROW(C197)) = "", "", INDEX(Вводной_щит, ROW(C197)))</f>
        <v/>
      </c>
      <c r="B199" s="119" t="str" cm="1">
        <f t="array" ref="B199">IF(INDEX(Номер, ROW(F197)) = "", "", INDEX(Номер, ROW(F197)))</f>
        <v/>
      </c>
      <c r="C199" s="119" t="str" cm="1">
        <f t="array" ref="C199">IF(INDEX(Номер_по_плану, ROW(H197)) = "", "", INDEX(Номер_по_плану, ROW(H197)))</f>
        <v/>
      </c>
      <c r="D199" s="119" t="str" cm="1">
        <f t="array" ref="D199">IF(INDEX(Тип, ROW(I197)) = "", "", INDEX(Тип, ROW(I197)))</f>
        <v/>
      </c>
      <c r="E199" s="119" t="str" cm="1">
        <f t="array" ref="E199">IF(INDEX(Автомат, ROW(J197)) = "", "", INDEX(Автомат, ROW(J197)))</f>
        <v/>
      </c>
      <c r="F199" s="119" t="str" cm="1">
        <f t="array" ref="F199">IF(INDEX(Производитель, ROW(K197)) = "", "", INDEX(Производитель, ROW(K197)))</f>
        <v/>
      </c>
      <c r="G199" s="119" t="str" cm="1">
        <f t="array" ref="G199">IF(INDEX(Номинал, ROW(L197)) = "", "", INDEX(Номинал, ROW(L197)))</f>
        <v/>
      </c>
      <c r="H199" s="119" t="str" cm="1">
        <f t="array" ref="H199">IF(INDEX(Тип_УЗО, ROW(M197)) = "", "", INDEX(Тип_УЗО, ROW(M197)))</f>
        <v/>
      </c>
      <c r="I199" s="119" t="str" cm="1">
        <f t="array" ref="I199">IF(INDEX(Ток_утечки_УЗО, ROW(N197)) = "", "", INDEX(Ток_утечки_УЗО, ROW(N197)))</f>
        <v/>
      </c>
      <c r="J199" s="119" t="str" cm="1">
        <f t="array" ref="J199">IF(INDEX(Марка_кабеля, ROW(O197)) = "", "", INDEX(Марка_кабеля, ROW(O197)))</f>
        <v/>
      </c>
      <c r="K199" s="119" t="str" cm="1">
        <f t="array" ref="K199">IF(INDEX(Сечение, ROW(P197)) = "", "", INDEX(Сечение, ROW(P197)))</f>
        <v/>
      </c>
      <c r="L199" s="119" t="str" cm="1">
        <f t="array" ref="L199">IF(INDEX(Длина_кабеля, ROW(Q197)) = "", "", INDEX(Длина_кабеля, ROW(Q197)))</f>
        <v/>
      </c>
      <c r="M199" s="119" t="str" cm="1">
        <f t="array" ref="M199">IF(INDEX(Фаза, ROW(R197)) = "", "", INDEX(Фаза, ROW(R197)))</f>
        <v/>
      </c>
      <c r="N199" s="119" t="str" cm="1">
        <f t="array" ref="N199">IF(INDEX(РЕ, ROW(S197)) = "", "", INDEX(РЕ, ROW(S197)))</f>
        <v/>
      </c>
      <c r="O199" s="119" t="str" cm="1">
        <f t="array" ref="O199">IF(INDEX(Класс, ROW(V197)) = "", "", INDEX(Класс, ROW(V197)))</f>
        <v/>
      </c>
      <c r="P199" s="119" t="str" cm="1">
        <f t="array" ref="P199">IF(INDEX(Установленная_мощность, ROW(X197)) = "", "", INDEX(Установленная_мощность, ROW(X197)))</f>
        <v/>
      </c>
      <c r="Q199" s="119" t="str" cm="1">
        <f t="array" ref="Q199">IF(INDEX(Расчетный_ток, ROW(Y197)) = "", "", INDEX(Расчетный_ток, ROW(Y197)))</f>
        <v/>
      </c>
      <c r="R199" s="119" t="str" cm="1">
        <f t="array" ref="R199">IF(INDEX(Наименование_потребителя, ROW(Z197)) = "", "", INDEX(Наименование_потребителя, ROW(Z197)))</f>
        <v/>
      </c>
      <c r="S199" s="119" t="str" cm="1">
        <f t="array" ref="S199">IF(INDEX(Условное_обозначение, ROW(AA197)) = "", "", INDEX(Условное_обозначение, ROW(AA197)))</f>
        <v/>
      </c>
    </row>
    <row r="200" spans="1:19" x14ac:dyDescent="0.3">
      <c r="A200" s="119" t="str" cm="1">
        <f t="array" ref="A200">IF(INDEX(Вводной_щит, ROW(C198)) = "", "", INDEX(Вводной_щит, ROW(C198)))</f>
        <v/>
      </c>
      <c r="B200" s="119" t="str" cm="1">
        <f t="array" ref="B200">IF(INDEX(Номер, ROW(F198)) = "", "", INDEX(Номер, ROW(F198)))</f>
        <v/>
      </c>
      <c r="C200" s="119" t="str" cm="1">
        <f t="array" ref="C200">IF(INDEX(Номер_по_плану, ROW(H198)) = "", "", INDEX(Номер_по_плану, ROW(H198)))</f>
        <v/>
      </c>
      <c r="D200" s="119" t="str" cm="1">
        <f t="array" ref="D200">IF(INDEX(Тип, ROW(I198)) = "", "", INDEX(Тип, ROW(I198)))</f>
        <v/>
      </c>
      <c r="E200" s="119" t="str" cm="1">
        <f t="array" ref="E200">IF(INDEX(Автомат, ROW(J198)) = "", "", INDEX(Автомат, ROW(J198)))</f>
        <v/>
      </c>
      <c r="F200" s="119" t="str" cm="1">
        <f t="array" ref="F200">IF(INDEX(Производитель, ROW(K198)) = "", "", INDEX(Производитель, ROW(K198)))</f>
        <v/>
      </c>
      <c r="G200" s="119" t="str" cm="1">
        <f t="array" ref="G200">IF(INDEX(Номинал, ROW(L198)) = "", "", INDEX(Номинал, ROW(L198)))</f>
        <v/>
      </c>
      <c r="H200" s="119" t="str" cm="1">
        <f t="array" ref="H200">IF(INDEX(Тип_УЗО, ROW(M198)) = "", "", INDEX(Тип_УЗО, ROW(M198)))</f>
        <v/>
      </c>
      <c r="I200" s="119" t="str" cm="1">
        <f t="array" ref="I200">IF(INDEX(Ток_утечки_УЗО, ROW(N198)) = "", "", INDEX(Ток_утечки_УЗО, ROW(N198)))</f>
        <v/>
      </c>
      <c r="J200" s="119" t="str" cm="1">
        <f t="array" ref="J200">IF(INDEX(Марка_кабеля, ROW(O198)) = "", "", INDEX(Марка_кабеля, ROW(O198)))</f>
        <v/>
      </c>
      <c r="K200" s="119" t="str" cm="1">
        <f t="array" ref="K200">IF(INDEX(Сечение, ROW(P198)) = "", "", INDEX(Сечение, ROW(P198)))</f>
        <v/>
      </c>
      <c r="L200" s="119" t="str" cm="1">
        <f t="array" ref="L200">IF(INDEX(Длина_кабеля, ROW(Q198)) = "", "", INDEX(Длина_кабеля, ROW(Q198)))</f>
        <v/>
      </c>
      <c r="M200" s="119" t="str" cm="1">
        <f t="array" ref="M200">IF(INDEX(Фаза, ROW(R198)) = "", "", INDEX(Фаза, ROW(R198)))</f>
        <v/>
      </c>
      <c r="N200" s="119" t="str" cm="1">
        <f t="array" ref="N200">IF(INDEX(РЕ, ROW(S198)) = "", "", INDEX(РЕ, ROW(S198)))</f>
        <v/>
      </c>
      <c r="O200" s="119" t="str" cm="1">
        <f t="array" ref="O200">IF(INDEX(Класс, ROW(V198)) = "", "", INDEX(Класс, ROW(V198)))</f>
        <v/>
      </c>
      <c r="P200" s="119" t="str" cm="1">
        <f t="array" ref="P200">IF(INDEX(Установленная_мощность, ROW(X198)) = "", "", INDEX(Установленная_мощность, ROW(X198)))</f>
        <v/>
      </c>
      <c r="Q200" s="119" t="str" cm="1">
        <f t="array" ref="Q200">IF(INDEX(Расчетный_ток, ROW(Y198)) = "", "", INDEX(Расчетный_ток, ROW(Y198)))</f>
        <v/>
      </c>
      <c r="R200" s="119" t="str" cm="1">
        <f t="array" ref="R200">IF(INDEX(Наименование_потребителя, ROW(Z198)) = "", "", INDEX(Наименование_потребителя, ROW(Z198)))</f>
        <v/>
      </c>
      <c r="S200" s="119" t="str" cm="1">
        <f t="array" ref="S200">IF(INDEX(Условное_обозначение, ROW(AA198)) = "", "", INDEX(Условное_обозначение, ROW(AA198)))</f>
        <v/>
      </c>
    </row>
    <row r="201" spans="1:19" x14ac:dyDescent="0.3">
      <c r="A201" s="119" t="str" cm="1">
        <f t="array" ref="A201">IF(INDEX(Вводной_щит, ROW(C199)) = "", "", INDEX(Вводной_щит, ROW(C199)))</f>
        <v/>
      </c>
      <c r="B201" s="119" t="str" cm="1">
        <f t="array" ref="B201">IF(INDEX(Номер, ROW(F199)) = "", "", INDEX(Номер, ROW(F199)))</f>
        <v/>
      </c>
      <c r="C201" s="119" t="str" cm="1">
        <f t="array" ref="C201">IF(INDEX(Номер_по_плану, ROW(H199)) = "", "", INDEX(Номер_по_плану, ROW(H199)))</f>
        <v/>
      </c>
      <c r="D201" s="119" t="str" cm="1">
        <f t="array" ref="D201">IF(INDEX(Тип, ROW(I199)) = "", "", INDEX(Тип, ROW(I199)))</f>
        <v/>
      </c>
      <c r="E201" s="119" t="str" cm="1">
        <f t="array" ref="E201">IF(INDEX(Автомат, ROW(J199)) = "", "", INDEX(Автомат, ROW(J199)))</f>
        <v/>
      </c>
      <c r="F201" s="119" t="str" cm="1">
        <f t="array" ref="F201">IF(INDEX(Производитель, ROW(K199)) = "", "", INDEX(Производитель, ROW(K199)))</f>
        <v/>
      </c>
      <c r="G201" s="119" t="str" cm="1">
        <f t="array" ref="G201">IF(INDEX(Номинал, ROW(L199)) = "", "", INDEX(Номинал, ROW(L199)))</f>
        <v/>
      </c>
      <c r="H201" s="119" t="str" cm="1">
        <f t="array" ref="H201">IF(INDEX(Тип_УЗО, ROW(M199)) = "", "", INDEX(Тип_УЗО, ROW(M199)))</f>
        <v/>
      </c>
      <c r="I201" s="119" t="str" cm="1">
        <f t="array" ref="I201">IF(INDEX(Ток_утечки_УЗО, ROW(N199)) = "", "", INDEX(Ток_утечки_УЗО, ROW(N199)))</f>
        <v/>
      </c>
      <c r="J201" s="119" t="str" cm="1">
        <f t="array" ref="J201">IF(INDEX(Марка_кабеля, ROW(O199)) = "", "", INDEX(Марка_кабеля, ROW(O199)))</f>
        <v/>
      </c>
      <c r="K201" s="119" t="str" cm="1">
        <f t="array" ref="K201">IF(INDEX(Сечение, ROW(P199)) = "", "", INDEX(Сечение, ROW(P199)))</f>
        <v/>
      </c>
      <c r="L201" s="119" t="str" cm="1">
        <f t="array" ref="L201">IF(INDEX(Длина_кабеля, ROW(Q199)) = "", "", INDEX(Длина_кабеля, ROW(Q199)))</f>
        <v/>
      </c>
      <c r="M201" s="119" t="str" cm="1">
        <f t="array" ref="M201">IF(INDEX(Фаза, ROW(R199)) = "", "", INDEX(Фаза, ROW(R199)))</f>
        <v/>
      </c>
      <c r="N201" s="119" t="str" cm="1">
        <f t="array" ref="N201">IF(INDEX(РЕ, ROW(S199)) = "", "", INDEX(РЕ, ROW(S199)))</f>
        <v/>
      </c>
      <c r="O201" s="119" t="str" cm="1">
        <f t="array" ref="O201">IF(INDEX(Класс, ROW(V199)) = "", "", INDEX(Класс, ROW(V199)))</f>
        <v/>
      </c>
      <c r="P201" s="119" t="str" cm="1">
        <f t="array" ref="P201">IF(INDEX(Установленная_мощность, ROW(X199)) = "", "", INDEX(Установленная_мощность, ROW(X199)))</f>
        <v/>
      </c>
      <c r="Q201" s="119" t="str" cm="1">
        <f t="array" ref="Q201">IF(INDEX(Расчетный_ток, ROW(Y199)) = "", "", INDEX(Расчетный_ток, ROW(Y199)))</f>
        <v/>
      </c>
      <c r="R201" s="119" t="str" cm="1">
        <f t="array" ref="R201">IF(INDEX(Наименование_потребителя, ROW(Z199)) = "", "", INDEX(Наименование_потребителя, ROW(Z199)))</f>
        <v/>
      </c>
      <c r="S201" s="119" t="str" cm="1">
        <f t="array" ref="S201">IF(INDEX(Условное_обозначение, ROW(AA199)) = "", "", INDEX(Условное_обозначение, ROW(AA199)))</f>
        <v/>
      </c>
    </row>
    <row r="202" spans="1:19" x14ac:dyDescent="0.3">
      <c r="A202" s="119" t="str" cm="1">
        <f t="array" ref="A202">IF(INDEX(Вводной_щит, ROW(C200)) = "", "", INDEX(Вводной_щит, ROW(C200)))</f>
        <v/>
      </c>
      <c r="B202" s="119" t="str" cm="1">
        <f t="array" ref="B202">IF(INDEX(Номер, ROW(F200)) = "", "", INDEX(Номер, ROW(F200)))</f>
        <v/>
      </c>
      <c r="C202" s="119" t="str" cm="1">
        <f t="array" ref="C202">IF(INDEX(Номер_по_плану, ROW(H200)) = "", "", INDEX(Номер_по_плану, ROW(H200)))</f>
        <v/>
      </c>
      <c r="D202" s="119" t="str" cm="1">
        <f t="array" ref="D202">IF(INDEX(Тип, ROW(I200)) = "", "", INDEX(Тип, ROW(I200)))</f>
        <v/>
      </c>
      <c r="E202" s="119" t="str" cm="1">
        <f t="array" ref="E202">IF(INDEX(Автомат, ROW(J200)) = "", "", INDEX(Автомат, ROW(J200)))</f>
        <v/>
      </c>
      <c r="F202" s="119" t="str" cm="1">
        <f t="array" ref="F202">IF(INDEX(Производитель, ROW(K200)) = "", "", INDEX(Производитель, ROW(K200)))</f>
        <v/>
      </c>
      <c r="G202" s="119" t="str" cm="1">
        <f t="array" ref="G202">IF(INDEX(Номинал, ROW(L200)) = "", "", INDEX(Номинал, ROW(L200)))</f>
        <v/>
      </c>
      <c r="H202" s="119" t="str" cm="1">
        <f t="array" ref="H202">IF(INDEX(Тип_УЗО, ROW(M200)) = "", "", INDEX(Тип_УЗО, ROW(M200)))</f>
        <v/>
      </c>
      <c r="I202" s="119" t="str" cm="1">
        <f t="array" ref="I202">IF(INDEX(Ток_утечки_УЗО, ROW(N200)) = "", "", INDEX(Ток_утечки_УЗО, ROW(N200)))</f>
        <v/>
      </c>
      <c r="J202" s="119" t="str" cm="1">
        <f t="array" ref="J202">IF(INDEX(Марка_кабеля, ROW(O200)) = "", "", INDEX(Марка_кабеля, ROW(O200)))</f>
        <v/>
      </c>
      <c r="K202" s="119" t="str" cm="1">
        <f t="array" ref="K202">IF(INDEX(Сечение, ROW(P200)) = "", "", INDEX(Сечение, ROW(P200)))</f>
        <v/>
      </c>
      <c r="L202" s="119" t="str" cm="1">
        <f t="array" ref="L202">IF(INDEX(Длина_кабеля, ROW(Q200)) = "", "", INDEX(Длина_кабеля, ROW(Q200)))</f>
        <v/>
      </c>
      <c r="M202" s="119" t="str" cm="1">
        <f t="array" ref="M202">IF(INDEX(Фаза, ROW(R200)) = "", "", INDEX(Фаза, ROW(R200)))</f>
        <v/>
      </c>
      <c r="N202" s="119" t="str" cm="1">
        <f t="array" ref="N202">IF(INDEX(РЕ, ROW(S200)) = "", "", INDEX(РЕ, ROW(S200)))</f>
        <v/>
      </c>
      <c r="O202" s="119" t="str" cm="1">
        <f t="array" ref="O202">IF(INDEX(Класс, ROW(V200)) = "", "", INDEX(Класс, ROW(V200)))</f>
        <v/>
      </c>
      <c r="P202" s="119" t="str" cm="1">
        <f t="array" ref="P202">IF(INDEX(Установленная_мощность, ROW(X200)) = "", "", INDEX(Установленная_мощность, ROW(X200)))</f>
        <v/>
      </c>
      <c r="Q202" s="119" t="str" cm="1">
        <f t="array" ref="Q202">IF(INDEX(Расчетный_ток, ROW(Y200)) = "", "", INDEX(Расчетный_ток, ROW(Y200)))</f>
        <v/>
      </c>
      <c r="R202" s="119" t="str" cm="1">
        <f t="array" ref="R202">IF(INDEX(Наименование_потребителя, ROW(Z200)) = "", "", INDEX(Наименование_потребителя, ROW(Z200)))</f>
        <v/>
      </c>
      <c r="S202" s="119" t="str" cm="1">
        <f t="array" ref="S202">IF(INDEX(Условное_обозначение, ROW(AA200)) = "", "", INDEX(Условное_обозначение, ROW(AA200)))</f>
        <v/>
      </c>
    </row>
    <row r="203" spans="1:19" x14ac:dyDescent="0.3">
      <c r="A203" s="119" t="str" cm="1">
        <f t="array" ref="A203">IF(INDEX(Вводной_щит, ROW(C201)) = "", "", INDEX(Вводной_щит, ROW(C201)))</f>
        <v/>
      </c>
      <c r="B203" s="119" t="str" cm="1">
        <f t="array" ref="B203">IF(INDEX(Номер, ROW(F201)) = "", "", INDEX(Номер, ROW(F201)))</f>
        <v/>
      </c>
      <c r="C203" s="119" t="str" cm="1">
        <f t="array" ref="C203">IF(INDEX(Номер_по_плану, ROW(H201)) = "", "", INDEX(Номер_по_плану, ROW(H201)))</f>
        <v/>
      </c>
      <c r="D203" s="119" t="str" cm="1">
        <f t="array" ref="D203">IF(INDEX(Тип, ROW(I201)) = "", "", INDEX(Тип, ROW(I201)))</f>
        <v/>
      </c>
      <c r="E203" s="119" t="str" cm="1">
        <f t="array" ref="E203">IF(INDEX(Автомат, ROW(J201)) = "", "", INDEX(Автомат, ROW(J201)))</f>
        <v/>
      </c>
      <c r="F203" s="119" t="str" cm="1">
        <f t="array" ref="F203">IF(INDEX(Производитель, ROW(K201)) = "", "", INDEX(Производитель, ROW(K201)))</f>
        <v/>
      </c>
      <c r="G203" s="119" t="str" cm="1">
        <f t="array" ref="G203">IF(INDEX(Номинал, ROW(L201)) = "", "", INDEX(Номинал, ROW(L201)))</f>
        <v/>
      </c>
      <c r="H203" s="119" t="str" cm="1">
        <f t="array" ref="H203">IF(INDEX(Тип_УЗО, ROW(M201)) = "", "", INDEX(Тип_УЗО, ROW(M201)))</f>
        <v/>
      </c>
      <c r="I203" s="119" t="str" cm="1">
        <f t="array" ref="I203">IF(INDEX(Ток_утечки_УЗО, ROW(N201)) = "", "", INDEX(Ток_утечки_УЗО, ROW(N201)))</f>
        <v/>
      </c>
      <c r="J203" s="119" t="str" cm="1">
        <f t="array" ref="J203">IF(INDEX(Марка_кабеля, ROW(O201)) = "", "", INDEX(Марка_кабеля, ROW(O201)))</f>
        <v/>
      </c>
      <c r="K203" s="119" t="str" cm="1">
        <f t="array" ref="K203">IF(INDEX(Сечение, ROW(P201)) = "", "", INDEX(Сечение, ROW(P201)))</f>
        <v/>
      </c>
      <c r="L203" s="119" t="str" cm="1">
        <f t="array" ref="L203">IF(INDEX(Длина_кабеля, ROW(Q201)) = "", "", INDEX(Длина_кабеля, ROW(Q201)))</f>
        <v/>
      </c>
      <c r="M203" s="119" t="str" cm="1">
        <f t="array" ref="M203">IF(INDEX(Фаза, ROW(R201)) = "", "", INDEX(Фаза, ROW(R201)))</f>
        <v/>
      </c>
      <c r="N203" s="119" t="str" cm="1">
        <f t="array" ref="N203">IF(INDEX(РЕ, ROW(S201)) = "", "", INDEX(РЕ, ROW(S201)))</f>
        <v/>
      </c>
      <c r="O203" s="119" t="str" cm="1">
        <f t="array" ref="O203">IF(INDEX(Класс, ROW(V201)) = "", "", INDEX(Класс, ROW(V201)))</f>
        <v/>
      </c>
      <c r="P203" s="119" t="str" cm="1">
        <f t="array" ref="P203">IF(INDEX(Установленная_мощность, ROW(X201)) = "", "", INDEX(Установленная_мощность, ROW(X201)))</f>
        <v/>
      </c>
      <c r="Q203" s="119" t="str" cm="1">
        <f t="array" ref="Q203">IF(INDEX(Расчетный_ток, ROW(Y201)) = "", "", INDEX(Расчетный_ток, ROW(Y201)))</f>
        <v/>
      </c>
      <c r="R203" s="119" t="str" cm="1">
        <f t="array" ref="R203">IF(INDEX(Наименование_потребителя, ROW(Z201)) = "", "", INDEX(Наименование_потребителя, ROW(Z201)))</f>
        <v/>
      </c>
      <c r="S203" s="119" t="str" cm="1">
        <f t="array" ref="S203">IF(INDEX(Условное_обозначение, ROW(AA201)) = "", "", INDEX(Условное_обозначение, ROW(AA201)))</f>
        <v/>
      </c>
    </row>
    <row r="204" spans="1:19" x14ac:dyDescent="0.3">
      <c r="A204" s="119" t="str" cm="1">
        <f t="array" ref="A204">IF(INDEX(Вводной_щит, ROW(C202)) = "", "", INDEX(Вводной_щит, ROW(C202)))</f>
        <v/>
      </c>
      <c r="B204" s="119" t="str" cm="1">
        <f t="array" ref="B204">IF(INDEX(Номер, ROW(F202)) = "", "", INDEX(Номер, ROW(F202)))</f>
        <v/>
      </c>
      <c r="C204" s="119" t="str" cm="1">
        <f t="array" ref="C204">IF(INDEX(Номер_по_плану, ROW(H202)) = "", "", INDEX(Номер_по_плану, ROW(H202)))</f>
        <v/>
      </c>
      <c r="D204" s="119" t="str" cm="1">
        <f t="array" ref="D204">IF(INDEX(Тип, ROW(I202)) = "", "", INDEX(Тип, ROW(I202)))</f>
        <v/>
      </c>
      <c r="E204" s="119" t="str" cm="1">
        <f t="array" ref="E204">IF(INDEX(Автомат, ROW(J202)) = "", "", INDEX(Автомат, ROW(J202)))</f>
        <v/>
      </c>
      <c r="F204" s="119" t="str" cm="1">
        <f t="array" ref="F204">IF(INDEX(Производитель, ROW(K202)) = "", "", INDEX(Производитель, ROW(K202)))</f>
        <v/>
      </c>
      <c r="G204" s="119" t="str" cm="1">
        <f t="array" ref="G204">IF(INDEX(Номинал, ROW(L202)) = "", "", INDEX(Номинал, ROW(L202)))</f>
        <v/>
      </c>
      <c r="H204" s="119" t="str" cm="1">
        <f t="array" ref="H204">IF(INDEX(Тип_УЗО, ROW(M202)) = "", "", INDEX(Тип_УЗО, ROW(M202)))</f>
        <v/>
      </c>
      <c r="I204" s="119" t="str" cm="1">
        <f t="array" ref="I204">IF(INDEX(Ток_утечки_УЗО, ROW(N202)) = "", "", INDEX(Ток_утечки_УЗО, ROW(N202)))</f>
        <v/>
      </c>
      <c r="J204" s="119" t="str" cm="1">
        <f t="array" ref="J204">IF(INDEX(Марка_кабеля, ROW(O202)) = "", "", INDEX(Марка_кабеля, ROW(O202)))</f>
        <v/>
      </c>
      <c r="K204" s="119" t="str" cm="1">
        <f t="array" ref="K204">IF(INDEX(Сечение, ROW(P202)) = "", "", INDEX(Сечение, ROW(P202)))</f>
        <v/>
      </c>
      <c r="L204" s="119" t="str" cm="1">
        <f t="array" ref="L204">IF(INDEX(Длина_кабеля, ROW(Q202)) = "", "", INDEX(Длина_кабеля, ROW(Q202)))</f>
        <v/>
      </c>
      <c r="M204" s="119" t="str" cm="1">
        <f t="array" ref="M204">IF(INDEX(Фаза, ROW(R202)) = "", "", INDEX(Фаза, ROW(R202)))</f>
        <v/>
      </c>
      <c r="N204" s="119" t="str" cm="1">
        <f t="array" ref="N204">IF(INDEX(РЕ, ROW(S202)) = "", "", INDEX(РЕ, ROW(S202)))</f>
        <v/>
      </c>
      <c r="O204" s="119" t="str" cm="1">
        <f t="array" ref="O204">IF(INDEX(Класс, ROW(V202)) = "", "", INDEX(Класс, ROW(V202)))</f>
        <v/>
      </c>
      <c r="P204" s="119" t="str" cm="1">
        <f t="array" ref="P204">IF(INDEX(Установленная_мощность, ROW(X202)) = "", "", INDEX(Установленная_мощность, ROW(X202)))</f>
        <v/>
      </c>
      <c r="Q204" s="119" t="str" cm="1">
        <f t="array" ref="Q204">IF(INDEX(Расчетный_ток, ROW(Y202)) = "", "", INDEX(Расчетный_ток, ROW(Y202)))</f>
        <v/>
      </c>
      <c r="R204" s="119" t="str" cm="1">
        <f t="array" ref="R204">IF(INDEX(Наименование_потребителя, ROW(Z202)) = "", "", INDEX(Наименование_потребителя, ROW(Z202)))</f>
        <v/>
      </c>
      <c r="S204" s="119" t="str" cm="1">
        <f t="array" ref="S204">IF(INDEX(Условное_обозначение, ROW(AA202)) = "", "", INDEX(Условное_обозначение, ROW(AA202)))</f>
        <v/>
      </c>
    </row>
    <row r="205" spans="1:19" x14ac:dyDescent="0.3">
      <c r="A205" s="119" t="str" cm="1">
        <f t="array" ref="A205">IF(INDEX(Вводной_щит, ROW(C203)) = "", "", INDEX(Вводной_щит, ROW(C203)))</f>
        <v/>
      </c>
      <c r="B205" s="119" t="str" cm="1">
        <f t="array" ref="B205">IF(INDEX(Номер, ROW(F203)) = "", "", INDEX(Номер, ROW(F203)))</f>
        <v/>
      </c>
      <c r="C205" s="119" t="str" cm="1">
        <f t="array" ref="C205">IF(INDEX(Номер_по_плану, ROW(H203)) = "", "", INDEX(Номер_по_плану, ROW(H203)))</f>
        <v/>
      </c>
      <c r="D205" s="119" t="str" cm="1">
        <f t="array" ref="D205">IF(INDEX(Тип, ROW(I203)) = "", "", INDEX(Тип, ROW(I203)))</f>
        <v/>
      </c>
      <c r="E205" s="119" t="str" cm="1">
        <f t="array" ref="E205">IF(INDEX(Автомат, ROW(J203)) = "", "", INDEX(Автомат, ROW(J203)))</f>
        <v/>
      </c>
      <c r="F205" s="119" t="str" cm="1">
        <f t="array" ref="F205">IF(INDEX(Производитель, ROW(K203)) = "", "", INDEX(Производитель, ROW(K203)))</f>
        <v/>
      </c>
      <c r="G205" s="119" t="str" cm="1">
        <f t="array" ref="G205">IF(INDEX(Номинал, ROW(L203)) = "", "", INDEX(Номинал, ROW(L203)))</f>
        <v/>
      </c>
      <c r="H205" s="119" t="str" cm="1">
        <f t="array" ref="H205">IF(INDEX(Тип_УЗО, ROW(M203)) = "", "", INDEX(Тип_УЗО, ROW(M203)))</f>
        <v/>
      </c>
      <c r="I205" s="119" t="str" cm="1">
        <f t="array" ref="I205">IF(INDEX(Ток_утечки_УЗО, ROW(N203)) = "", "", INDEX(Ток_утечки_УЗО, ROW(N203)))</f>
        <v/>
      </c>
      <c r="J205" s="119" t="str" cm="1">
        <f t="array" ref="J205">IF(INDEX(Марка_кабеля, ROW(O203)) = "", "", INDEX(Марка_кабеля, ROW(O203)))</f>
        <v/>
      </c>
      <c r="K205" s="119" t="str" cm="1">
        <f t="array" ref="K205">IF(INDEX(Сечение, ROW(P203)) = "", "", INDEX(Сечение, ROW(P203)))</f>
        <v/>
      </c>
      <c r="L205" s="119" t="str" cm="1">
        <f t="array" ref="L205">IF(INDEX(Длина_кабеля, ROW(Q203)) = "", "", INDEX(Длина_кабеля, ROW(Q203)))</f>
        <v/>
      </c>
      <c r="M205" s="119" t="str" cm="1">
        <f t="array" ref="M205">IF(INDEX(Фаза, ROW(R203)) = "", "", INDEX(Фаза, ROW(R203)))</f>
        <v/>
      </c>
      <c r="N205" s="119" t="str" cm="1">
        <f t="array" ref="N205">IF(INDEX(РЕ, ROW(S203)) = "", "", INDEX(РЕ, ROW(S203)))</f>
        <v/>
      </c>
      <c r="O205" s="119" t="str" cm="1">
        <f t="array" ref="O205">IF(INDEX(Класс, ROW(V203)) = "", "", INDEX(Класс, ROW(V203)))</f>
        <v/>
      </c>
      <c r="P205" s="119" t="str" cm="1">
        <f t="array" ref="P205">IF(INDEX(Установленная_мощность, ROW(X203)) = "", "", INDEX(Установленная_мощность, ROW(X203)))</f>
        <v/>
      </c>
      <c r="Q205" s="119" t="str" cm="1">
        <f t="array" ref="Q205">IF(INDEX(Расчетный_ток, ROW(Y203)) = "", "", INDEX(Расчетный_ток, ROW(Y203)))</f>
        <v/>
      </c>
      <c r="R205" s="119" t="str" cm="1">
        <f t="array" ref="R205">IF(INDEX(Наименование_потребителя, ROW(Z203)) = "", "", INDEX(Наименование_потребителя, ROW(Z203)))</f>
        <v/>
      </c>
      <c r="S205" s="119" t="str" cm="1">
        <f t="array" ref="S205">IF(INDEX(Условное_обозначение, ROW(AA203)) = "", "", INDEX(Условное_обозначение, ROW(AA203)))</f>
        <v/>
      </c>
    </row>
    <row r="206" spans="1:19" x14ac:dyDescent="0.3">
      <c r="A206" s="119" t="str" cm="1">
        <f t="array" ref="A206">IF(INDEX(Вводной_щит, ROW(C204)) = "", "", INDEX(Вводной_щит, ROW(C204)))</f>
        <v/>
      </c>
      <c r="B206" s="119" t="str" cm="1">
        <f t="array" ref="B206">IF(INDEX(Номер, ROW(F204)) = "", "", INDEX(Номер, ROW(F204)))</f>
        <v/>
      </c>
      <c r="C206" s="119" t="str" cm="1">
        <f t="array" ref="C206">IF(INDEX(Номер_по_плану, ROW(H204)) = "", "", INDEX(Номер_по_плану, ROW(H204)))</f>
        <v/>
      </c>
      <c r="D206" s="119" t="str" cm="1">
        <f t="array" ref="D206">IF(INDEX(Тип, ROW(I204)) = "", "", INDEX(Тип, ROW(I204)))</f>
        <v/>
      </c>
      <c r="E206" s="119" t="str" cm="1">
        <f t="array" ref="E206">IF(INDEX(Автомат, ROW(J204)) = "", "", INDEX(Автомат, ROW(J204)))</f>
        <v/>
      </c>
      <c r="F206" s="119" t="str" cm="1">
        <f t="array" ref="F206">IF(INDEX(Производитель, ROW(K204)) = "", "", INDEX(Производитель, ROW(K204)))</f>
        <v/>
      </c>
      <c r="G206" s="119" t="str" cm="1">
        <f t="array" ref="G206">IF(INDEX(Номинал, ROW(L204)) = "", "", INDEX(Номинал, ROW(L204)))</f>
        <v/>
      </c>
      <c r="H206" s="119" t="str" cm="1">
        <f t="array" ref="H206">IF(INDEX(Тип_УЗО, ROW(M204)) = "", "", INDEX(Тип_УЗО, ROW(M204)))</f>
        <v/>
      </c>
      <c r="I206" s="119" t="str" cm="1">
        <f t="array" ref="I206">IF(INDEX(Ток_утечки_УЗО, ROW(N204)) = "", "", INDEX(Ток_утечки_УЗО, ROW(N204)))</f>
        <v/>
      </c>
      <c r="J206" s="119" t="str" cm="1">
        <f t="array" ref="J206">IF(INDEX(Марка_кабеля, ROW(O204)) = "", "", INDEX(Марка_кабеля, ROW(O204)))</f>
        <v/>
      </c>
      <c r="K206" s="119" t="str" cm="1">
        <f t="array" ref="K206">IF(INDEX(Сечение, ROW(P204)) = "", "", INDEX(Сечение, ROW(P204)))</f>
        <v/>
      </c>
      <c r="L206" s="119" t="str" cm="1">
        <f t="array" ref="L206">IF(INDEX(Длина_кабеля, ROW(Q204)) = "", "", INDEX(Длина_кабеля, ROW(Q204)))</f>
        <v/>
      </c>
      <c r="M206" s="119" t="str" cm="1">
        <f t="array" ref="M206">IF(INDEX(Фаза, ROW(R204)) = "", "", INDEX(Фаза, ROW(R204)))</f>
        <v/>
      </c>
      <c r="N206" s="119" t="str" cm="1">
        <f t="array" ref="N206">IF(INDEX(РЕ, ROW(S204)) = "", "", INDEX(РЕ, ROW(S204)))</f>
        <v/>
      </c>
      <c r="O206" s="119" t="str" cm="1">
        <f t="array" ref="O206">IF(INDEX(Класс, ROW(V204)) = "", "", INDEX(Класс, ROW(V204)))</f>
        <v/>
      </c>
      <c r="P206" s="119" t="str" cm="1">
        <f t="array" ref="P206">IF(INDEX(Установленная_мощность, ROW(X204)) = "", "", INDEX(Установленная_мощность, ROW(X204)))</f>
        <v/>
      </c>
      <c r="Q206" s="119" t="str" cm="1">
        <f t="array" ref="Q206">IF(INDEX(Расчетный_ток, ROW(Y204)) = "", "", INDEX(Расчетный_ток, ROW(Y204)))</f>
        <v/>
      </c>
      <c r="R206" s="119" t="str" cm="1">
        <f t="array" ref="R206">IF(INDEX(Наименование_потребителя, ROW(Z204)) = "", "", INDEX(Наименование_потребителя, ROW(Z204)))</f>
        <v/>
      </c>
      <c r="S206" s="119" t="str" cm="1">
        <f t="array" ref="S206">IF(INDEX(Условное_обозначение, ROW(AA204)) = "", "", INDEX(Условное_обозначение, ROW(AA204)))</f>
        <v/>
      </c>
    </row>
    <row r="207" spans="1:19" x14ac:dyDescent="0.3">
      <c r="A207" s="119" t="str" cm="1">
        <f t="array" ref="A207">IF(INDEX(Вводной_щит, ROW(C205)) = "", "", INDEX(Вводной_щит, ROW(C205)))</f>
        <v/>
      </c>
      <c r="B207" s="119" t="str" cm="1">
        <f t="array" ref="B207">IF(INDEX(Номер, ROW(F205)) = "", "", INDEX(Номер, ROW(F205)))</f>
        <v/>
      </c>
      <c r="C207" s="119" t="str" cm="1">
        <f t="array" ref="C207">IF(INDEX(Номер_по_плану, ROW(H205)) = "", "", INDEX(Номер_по_плану, ROW(H205)))</f>
        <v/>
      </c>
      <c r="D207" s="119" t="str" cm="1">
        <f t="array" ref="D207">IF(INDEX(Тип, ROW(I205)) = "", "", INDEX(Тип, ROW(I205)))</f>
        <v/>
      </c>
      <c r="E207" s="119" t="str" cm="1">
        <f t="array" ref="E207">IF(INDEX(Автомат, ROW(J205)) = "", "", INDEX(Автомат, ROW(J205)))</f>
        <v/>
      </c>
      <c r="F207" s="119" t="str" cm="1">
        <f t="array" ref="F207">IF(INDEX(Производитель, ROW(K205)) = "", "", INDEX(Производитель, ROW(K205)))</f>
        <v/>
      </c>
      <c r="G207" s="119" t="str" cm="1">
        <f t="array" ref="G207">IF(INDEX(Номинал, ROW(L205)) = "", "", INDEX(Номинал, ROW(L205)))</f>
        <v/>
      </c>
      <c r="H207" s="119" t="str" cm="1">
        <f t="array" ref="H207">IF(INDEX(Тип_УЗО, ROW(M205)) = "", "", INDEX(Тип_УЗО, ROW(M205)))</f>
        <v/>
      </c>
      <c r="I207" s="119" t="str" cm="1">
        <f t="array" ref="I207">IF(INDEX(Ток_утечки_УЗО, ROW(N205)) = "", "", INDEX(Ток_утечки_УЗО, ROW(N205)))</f>
        <v/>
      </c>
      <c r="J207" s="119" t="str" cm="1">
        <f t="array" ref="J207">IF(INDEX(Марка_кабеля, ROW(O205)) = "", "", INDEX(Марка_кабеля, ROW(O205)))</f>
        <v/>
      </c>
      <c r="K207" s="119" t="str" cm="1">
        <f t="array" ref="K207">IF(INDEX(Сечение, ROW(P205)) = "", "", INDEX(Сечение, ROW(P205)))</f>
        <v/>
      </c>
      <c r="L207" s="119" t="str" cm="1">
        <f t="array" ref="L207">IF(INDEX(Длина_кабеля, ROW(Q205)) = "", "", INDEX(Длина_кабеля, ROW(Q205)))</f>
        <v/>
      </c>
      <c r="M207" s="119" t="str" cm="1">
        <f t="array" ref="M207">IF(INDEX(Фаза, ROW(R205)) = "", "", INDEX(Фаза, ROW(R205)))</f>
        <v/>
      </c>
      <c r="N207" s="119" t="str" cm="1">
        <f t="array" ref="N207">IF(INDEX(РЕ, ROW(S205)) = "", "", INDEX(РЕ, ROW(S205)))</f>
        <v/>
      </c>
      <c r="O207" s="119" t="str" cm="1">
        <f t="array" ref="O207">IF(INDEX(Класс, ROW(V205)) = "", "", INDEX(Класс, ROW(V205)))</f>
        <v/>
      </c>
      <c r="P207" s="119" t="str" cm="1">
        <f t="array" ref="P207">IF(INDEX(Установленная_мощность, ROW(X205)) = "", "", INDEX(Установленная_мощность, ROW(X205)))</f>
        <v/>
      </c>
      <c r="Q207" s="119" t="str" cm="1">
        <f t="array" ref="Q207">IF(INDEX(Расчетный_ток, ROW(Y205)) = "", "", INDEX(Расчетный_ток, ROW(Y205)))</f>
        <v/>
      </c>
      <c r="R207" s="119" t="str" cm="1">
        <f t="array" ref="R207">IF(INDEX(Наименование_потребителя, ROW(Z205)) = "", "", INDEX(Наименование_потребителя, ROW(Z205)))</f>
        <v/>
      </c>
      <c r="S207" s="119" t="str" cm="1">
        <f t="array" ref="S207">IF(INDEX(Условное_обозначение, ROW(AA205)) = "", "", INDEX(Условное_обозначение, ROW(AA205)))</f>
        <v/>
      </c>
    </row>
    <row r="208" spans="1:19" x14ac:dyDescent="0.3">
      <c r="A208" s="119" t="str" cm="1">
        <f t="array" ref="A208">IF(INDEX(Вводной_щит, ROW(C206)) = "", "", INDEX(Вводной_щит, ROW(C206)))</f>
        <v/>
      </c>
      <c r="B208" s="119" t="str" cm="1">
        <f t="array" ref="B208">IF(INDEX(Номер, ROW(F206)) = "", "", INDEX(Номер, ROW(F206)))</f>
        <v/>
      </c>
      <c r="C208" s="119" t="str" cm="1">
        <f t="array" ref="C208">IF(INDEX(Номер_по_плану, ROW(H206)) = "", "", INDEX(Номер_по_плану, ROW(H206)))</f>
        <v/>
      </c>
      <c r="D208" s="119" t="str" cm="1">
        <f t="array" ref="D208">IF(INDEX(Тип, ROW(I206)) = "", "", INDEX(Тип, ROW(I206)))</f>
        <v/>
      </c>
      <c r="E208" s="119" t="str" cm="1">
        <f t="array" ref="E208">IF(INDEX(Автомат, ROW(J206)) = "", "", INDEX(Автомат, ROW(J206)))</f>
        <v/>
      </c>
      <c r="F208" s="119" t="str" cm="1">
        <f t="array" ref="F208">IF(INDEX(Производитель, ROW(K206)) = "", "", INDEX(Производитель, ROW(K206)))</f>
        <v/>
      </c>
      <c r="G208" s="119" t="str" cm="1">
        <f t="array" ref="G208">IF(INDEX(Номинал, ROW(L206)) = "", "", INDEX(Номинал, ROW(L206)))</f>
        <v/>
      </c>
      <c r="H208" s="119" t="str" cm="1">
        <f t="array" ref="H208">IF(INDEX(Тип_УЗО, ROW(M206)) = "", "", INDEX(Тип_УЗО, ROW(M206)))</f>
        <v/>
      </c>
      <c r="I208" s="119" t="str" cm="1">
        <f t="array" ref="I208">IF(INDEX(Ток_утечки_УЗО, ROW(N206)) = "", "", INDEX(Ток_утечки_УЗО, ROW(N206)))</f>
        <v/>
      </c>
      <c r="J208" s="119" t="str" cm="1">
        <f t="array" ref="J208">IF(INDEX(Марка_кабеля, ROW(O206)) = "", "", INDEX(Марка_кабеля, ROW(O206)))</f>
        <v/>
      </c>
      <c r="K208" s="119" t="str" cm="1">
        <f t="array" ref="K208">IF(INDEX(Сечение, ROW(P206)) = "", "", INDEX(Сечение, ROW(P206)))</f>
        <v/>
      </c>
      <c r="L208" s="119" t="str" cm="1">
        <f t="array" ref="L208">IF(INDEX(Длина_кабеля, ROW(Q206)) = "", "", INDEX(Длина_кабеля, ROW(Q206)))</f>
        <v/>
      </c>
      <c r="M208" s="119" t="str" cm="1">
        <f t="array" ref="M208">IF(INDEX(Фаза, ROW(R206)) = "", "", INDEX(Фаза, ROW(R206)))</f>
        <v/>
      </c>
      <c r="N208" s="119" t="str" cm="1">
        <f t="array" ref="N208">IF(INDEX(РЕ, ROW(S206)) = "", "", INDEX(РЕ, ROW(S206)))</f>
        <v/>
      </c>
      <c r="O208" s="119" t="str" cm="1">
        <f t="array" ref="O208">IF(INDEX(Класс, ROW(V206)) = "", "", INDEX(Класс, ROW(V206)))</f>
        <v/>
      </c>
      <c r="P208" s="119" t="str" cm="1">
        <f t="array" ref="P208">IF(INDEX(Установленная_мощность, ROW(X206)) = "", "", INDEX(Установленная_мощность, ROW(X206)))</f>
        <v/>
      </c>
      <c r="Q208" s="119" t="str" cm="1">
        <f t="array" ref="Q208">IF(INDEX(Расчетный_ток, ROW(Y206)) = "", "", INDEX(Расчетный_ток, ROW(Y206)))</f>
        <v/>
      </c>
      <c r="R208" s="119" t="str" cm="1">
        <f t="array" ref="R208">IF(INDEX(Наименование_потребителя, ROW(Z206)) = "", "", INDEX(Наименование_потребителя, ROW(Z206)))</f>
        <v/>
      </c>
      <c r="S208" s="119" t="str" cm="1">
        <f t="array" ref="S208">IF(INDEX(Условное_обозначение, ROW(AA206)) = "", "", INDEX(Условное_обозначение, ROW(AA206)))</f>
        <v/>
      </c>
    </row>
    <row r="209" spans="1:19" x14ac:dyDescent="0.3">
      <c r="A209" s="119" t="str" cm="1">
        <f t="array" ref="A209">IF(INDEX(Вводной_щит, ROW(C207)) = "", "", INDEX(Вводной_щит, ROW(C207)))</f>
        <v/>
      </c>
      <c r="B209" s="119" t="str" cm="1">
        <f t="array" ref="B209">IF(INDEX(Номер, ROW(F207)) = "", "", INDEX(Номер, ROW(F207)))</f>
        <v/>
      </c>
      <c r="C209" s="119" t="str" cm="1">
        <f t="array" ref="C209">IF(INDEX(Номер_по_плану, ROW(H207)) = "", "", INDEX(Номер_по_плану, ROW(H207)))</f>
        <v/>
      </c>
      <c r="D209" s="119" t="str" cm="1">
        <f t="array" ref="D209">IF(INDEX(Тип, ROW(I207)) = "", "", INDEX(Тип, ROW(I207)))</f>
        <v/>
      </c>
      <c r="E209" s="119" t="str" cm="1">
        <f t="array" ref="E209">IF(INDEX(Автомат, ROW(J207)) = "", "", INDEX(Автомат, ROW(J207)))</f>
        <v/>
      </c>
      <c r="F209" s="119" t="str" cm="1">
        <f t="array" ref="F209">IF(INDEX(Производитель, ROW(K207)) = "", "", INDEX(Производитель, ROW(K207)))</f>
        <v/>
      </c>
      <c r="G209" s="119" t="str" cm="1">
        <f t="array" ref="G209">IF(INDEX(Номинал, ROW(L207)) = "", "", INDEX(Номинал, ROW(L207)))</f>
        <v/>
      </c>
      <c r="H209" s="119" t="str" cm="1">
        <f t="array" ref="H209">IF(INDEX(Тип_УЗО, ROW(M207)) = "", "", INDEX(Тип_УЗО, ROW(M207)))</f>
        <v/>
      </c>
      <c r="I209" s="119" t="str" cm="1">
        <f t="array" ref="I209">IF(INDEX(Ток_утечки_УЗО, ROW(N207)) = "", "", INDEX(Ток_утечки_УЗО, ROW(N207)))</f>
        <v/>
      </c>
      <c r="J209" s="119" t="str" cm="1">
        <f t="array" ref="J209">IF(INDEX(Марка_кабеля, ROW(O207)) = "", "", INDEX(Марка_кабеля, ROW(O207)))</f>
        <v/>
      </c>
      <c r="K209" s="119" t="str" cm="1">
        <f t="array" ref="K209">IF(INDEX(Сечение, ROW(P207)) = "", "", INDEX(Сечение, ROW(P207)))</f>
        <v/>
      </c>
      <c r="L209" s="119" t="str" cm="1">
        <f t="array" ref="L209">IF(INDEX(Длина_кабеля, ROW(Q207)) = "", "", INDEX(Длина_кабеля, ROW(Q207)))</f>
        <v/>
      </c>
      <c r="M209" s="119" t="str" cm="1">
        <f t="array" ref="M209">IF(INDEX(Фаза, ROW(R207)) = "", "", INDEX(Фаза, ROW(R207)))</f>
        <v/>
      </c>
      <c r="N209" s="119" t="str" cm="1">
        <f t="array" ref="N209">IF(INDEX(РЕ, ROW(S207)) = "", "", INDEX(РЕ, ROW(S207)))</f>
        <v/>
      </c>
      <c r="O209" s="119" t="str" cm="1">
        <f t="array" ref="O209">IF(INDEX(Класс, ROW(V207)) = "", "", INDEX(Класс, ROW(V207)))</f>
        <v/>
      </c>
      <c r="P209" s="119" t="str" cm="1">
        <f t="array" ref="P209">IF(INDEX(Установленная_мощность, ROW(X207)) = "", "", INDEX(Установленная_мощность, ROW(X207)))</f>
        <v/>
      </c>
      <c r="Q209" s="119" t="str" cm="1">
        <f t="array" ref="Q209">IF(INDEX(Расчетный_ток, ROW(Y207)) = "", "", INDEX(Расчетный_ток, ROW(Y207)))</f>
        <v/>
      </c>
      <c r="R209" s="119" t="str" cm="1">
        <f t="array" ref="R209">IF(INDEX(Наименование_потребителя, ROW(Z207)) = "", "", INDEX(Наименование_потребителя, ROW(Z207)))</f>
        <v/>
      </c>
      <c r="S209" s="119" t="str" cm="1">
        <f t="array" ref="S209">IF(INDEX(Условное_обозначение, ROW(AA207)) = "", "", INDEX(Условное_обозначение, ROW(AA207)))</f>
        <v/>
      </c>
    </row>
    <row r="210" spans="1:19" x14ac:dyDescent="0.3">
      <c r="A210" s="119" t="str" cm="1">
        <f t="array" ref="A210">IF(INDEX(Вводной_щит, ROW(C208)) = "", "", INDEX(Вводной_щит, ROW(C208)))</f>
        <v/>
      </c>
      <c r="B210" s="119" t="str" cm="1">
        <f t="array" ref="B210">IF(INDEX(Номер, ROW(F208)) = "", "", INDEX(Номер, ROW(F208)))</f>
        <v/>
      </c>
      <c r="C210" s="119" t="str" cm="1">
        <f t="array" ref="C210">IF(INDEX(Номер_по_плану, ROW(H208)) = "", "", INDEX(Номер_по_плану, ROW(H208)))</f>
        <v/>
      </c>
      <c r="D210" s="119" t="str" cm="1">
        <f t="array" ref="D210">IF(INDEX(Тип, ROW(I208)) = "", "", INDEX(Тип, ROW(I208)))</f>
        <v/>
      </c>
      <c r="E210" s="119" t="str" cm="1">
        <f t="array" ref="E210">IF(INDEX(Автомат, ROW(J208)) = "", "", INDEX(Автомат, ROW(J208)))</f>
        <v/>
      </c>
      <c r="F210" s="119" t="str" cm="1">
        <f t="array" ref="F210">IF(INDEX(Производитель, ROW(K208)) = "", "", INDEX(Производитель, ROW(K208)))</f>
        <v/>
      </c>
      <c r="G210" s="119" t="str" cm="1">
        <f t="array" ref="G210">IF(INDEX(Номинал, ROW(L208)) = "", "", INDEX(Номинал, ROW(L208)))</f>
        <v/>
      </c>
      <c r="H210" s="119" t="str" cm="1">
        <f t="array" ref="H210">IF(INDEX(Тип_УЗО, ROW(M208)) = "", "", INDEX(Тип_УЗО, ROW(M208)))</f>
        <v/>
      </c>
      <c r="I210" s="119" t="str" cm="1">
        <f t="array" ref="I210">IF(INDEX(Ток_утечки_УЗО, ROW(N208)) = "", "", INDEX(Ток_утечки_УЗО, ROW(N208)))</f>
        <v/>
      </c>
      <c r="J210" s="119" t="str" cm="1">
        <f t="array" ref="J210">IF(INDEX(Марка_кабеля, ROW(O208)) = "", "", INDEX(Марка_кабеля, ROW(O208)))</f>
        <v/>
      </c>
      <c r="K210" s="119" t="str" cm="1">
        <f t="array" ref="K210">IF(INDEX(Сечение, ROW(P208)) = "", "", INDEX(Сечение, ROW(P208)))</f>
        <v/>
      </c>
      <c r="L210" s="119" t="str" cm="1">
        <f t="array" ref="L210">IF(INDEX(Длина_кабеля, ROW(Q208)) = "", "", INDEX(Длина_кабеля, ROW(Q208)))</f>
        <v/>
      </c>
      <c r="M210" s="119" t="str" cm="1">
        <f t="array" ref="M210">IF(INDEX(Фаза, ROW(R208)) = "", "", INDEX(Фаза, ROW(R208)))</f>
        <v/>
      </c>
      <c r="N210" s="119" t="str" cm="1">
        <f t="array" ref="N210">IF(INDEX(РЕ, ROW(S208)) = "", "", INDEX(РЕ, ROW(S208)))</f>
        <v/>
      </c>
      <c r="O210" s="119" t="str" cm="1">
        <f t="array" ref="O210">IF(INDEX(Класс, ROW(V208)) = "", "", INDEX(Класс, ROW(V208)))</f>
        <v/>
      </c>
      <c r="P210" s="119" t="str" cm="1">
        <f t="array" ref="P210">IF(INDEX(Установленная_мощность, ROW(X208)) = "", "", INDEX(Установленная_мощность, ROW(X208)))</f>
        <v/>
      </c>
      <c r="Q210" s="119" t="str" cm="1">
        <f t="array" ref="Q210">IF(INDEX(Расчетный_ток, ROW(Y208)) = "", "", INDEX(Расчетный_ток, ROW(Y208)))</f>
        <v/>
      </c>
      <c r="R210" s="119" t="str" cm="1">
        <f t="array" ref="R210">IF(INDEX(Наименование_потребителя, ROW(Z208)) = "", "", INDEX(Наименование_потребителя, ROW(Z208)))</f>
        <v/>
      </c>
      <c r="S210" s="119" t="str" cm="1">
        <f t="array" ref="S210">IF(INDEX(Условное_обозначение, ROW(AA208)) = "", "", INDEX(Условное_обозначение, ROW(AA208)))</f>
        <v/>
      </c>
    </row>
    <row r="211" spans="1:19" x14ac:dyDescent="0.3">
      <c r="A211" s="119" t="str" cm="1">
        <f t="array" ref="A211">IF(INDEX(Вводной_щит, ROW(C209)) = "", "", INDEX(Вводной_щит, ROW(C209)))</f>
        <v/>
      </c>
      <c r="B211" s="119" t="str" cm="1">
        <f t="array" ref="B211">IF(INDEX(Номер, ROW(F209)) = "", "", INDEX(Номер, ROW(F209)))</f>
        <v/>
      </c>
      <c r="C211" s="119" t="str" cm="1">
        <f t="array" ref="C211">IF(INDEX(Номер_по_плану, ROW(H209)) = "", "", INDEX(Номер_по_плану, ROW(H209)))</f>
        <v/>
      </c>
      <c r="D211" s="119" t="str" cm="1">
        <f t="array" ref="D211">IF(INDEX(Тип, ROW(I209)) = "", "", INDEX(Тип, ROW(I209)))</f>
        <v/>
      </c>
      <c r="E211" s="119" t="str" cm="1">
        <f t="array" ref="E211">IF(INDEX(Автомат, ROW(J209)) = "", "", INDEX(Автомат, ROW(J209)))</f>
        <v/>
      </c>
      <c r="F211" s="119" t="str" cm="1">
        <f t="array" ref="F211">IF(INDEX(Производитель, ROW(K209)) = "", "", INDEX(Производитель, ROW(K209)))</f>
        <v/>
      </c>
      <c r="G211" s="119" t="str" cm="1">
        <f t="array" ref="G211">IF(INDEX(Номинал, ROW(L209)) = "", "", INDEX(Номинал, ROW(L209)))</f>
        <v/>
      </c>
      <c r="H211" s="119" t="str" cm="1">
        <f t="array" ref="H211">IF(INDEX(Тип_УЗО, ROW(M209)) = "", "", INDEX(Тип_УЗО, ROW(M209)))</f>
        <v/>
      </c>
      <c r="I211" s="119" t="str" cm="1">
        <f t="array" ref="I211">IF(INDEX(Ток_утечки_УЗО, ROW(N209)) = "", "", INDEX(Ток_утечки_УЗО, ROW(N209)))</f>
        <v/>
      </c>
      <c r="J211" s="119" t="str" cm="1">
        <f t="array" ref="J211">IF(INDEX(Марка_кабеля, ROW(O209)) = "", "", INDEX(Марка_кабеля, ROW(O209)))</f>
        <v/>
      </c>
      <c r="K211" s="119" t="str" cm="1">
        <f t="array" ref="K211">IF(INDEX(Сечение, ROW(P209)) = "", "", INDEX(Сечение, ROW(P209)))</f>
        <v/>
      </c>
      <c r="L211" s="119" t="str" cm="1">
        <f t="array" ref="L211">IF(INDEX(Длина_кабеля, ROW(Q209)) = "", "", INDEX(Длина_кабеля, ROW(Q209)))</f>
        <v/>
      </c>
      <c r="M211" s="119" t="str" cm="1">
        <f t="array" ref="M211">IF(INDEX(Фаза, ROW(R209)) = "", "", INDEX(Фаза, ROW(R209)))</f>
        <v/>
      </c>
      <c r="N211" s="119" t="str" cm="1">
        <f t="array" ref="N211">IF(INDEX(РЕ, ROW(S209)) = "", "", INDEX(РЕ, ROW(S209)))</f>
        <v/>
      </c>
      <c r="O211" s="119" t="str" cm="1">
        <f t="array" ref="O211">IF(INDEX(Класс, ROW(V209)) = "", "", INDEX(Класс, ROW(V209)))</f>
        <v/>
      </c>
      <c r="P211" s="119" t="str" cm="1">
        <f t="array" ref="P211">IF(INDEX(Установленная_мощность, ROW(X209)) = "", "", INDEX(Установленная_мощность, ROW(X209)))</f>
        <v/>
      </c>
      <c r="Q211" s="119" t="str" cm="1">
        <f t="array" ref="Q211">IF(INDEX(Расчетный_ток, ROW(Y209)) = "", "", INDEX(Расчетный_ток, ROW(Y209)))</f>
        <v/>
      </c>
      <c r="R211" s="119" t="str" cm="1">
        <f t="array" ref="R211">IF(INDEX(Наименование_потребителя, ROW(Z209)) = "", "", INDEX(Наименование_потребителя, ROW(Z209)))</f>
        <v/>
      </c>
      <c r="S211" s="119" t="str" cm="1">
        <f t="array" ref="S211">IF(INDEX(Условное_обозначение, ROW(AA209)) = "", "", INDEX(Условное_обозначение, ROW(AA209)))</f>
        <v/>
      </c>
    </row>
    <row r="212" spans="1:19" x14ac:dyDescent="0.3">
      <c r="A212" s="119" t="str" cm="1">
        <f t="array" ref="A212">IF(INDEX(Вводной_щит, ROW(C210)) = "", "", INDEX(Вводной_щит, ROW(C210)))</f>
        <v/>
      </c>
      <c r="B212" s="119" t="str" cm="1">
        <f t="array" ref="B212">IF(INDEX(Номер, ROW(F210)) = "", "", INDEX(Номер, ROW(F210)))</f>
        <v/>
      </c>
      <c r="C212" s="119" t="str" cm="1">
        <f t="array" ref="C212">IF(INDEX(Номер_по_плану, ROW(H210)) = "", "", INDEX(Номер_по_плану, ROW(H210)))</f>
        <v/>
      </c>
      <c r="D212" s="119" t="str" cm="1">
        <f t="array" ref="D212">IF(INDEX(Тип, ROW(I210)) = "", "", INDEX(Тип, ROW(I210)))</f>
        <v/>
      </c>
      <c r="E212" s="119" t="str" cm="1">
        <f t="array" ref="E212">IF(INDEX(Автомат, ROW(J210)) = "", "", INDEX(Автомат, ROW(J210)))</f>
        <v/>
      </c>
      <c r="F212" s="119" t="str" cm="1">
        <f t="array" ref="F212">IF(INDEX(Производитель, ROW(K210)) = "", "", INDEX(Производитель, ROW(K210)))</f>
        <v/>
      </c>
      <c r="G212" s="119" t="str" cm="1">
        <f t="array" ref="G212">IF(INDEX(Номинал, ROW(L210)) = "", "", INDEX(Номинал, ROW(L210)))</f>
        <v/>
      </c>
      <c r="H212" s="119" t="str" cm="1">
        <f t="array" ref="H212">IF(INDEX(Тип_УЗО, ROW(M210)) = "", "", INDEX(Тип_УЗО, ROW(M210)))</f>
        <v/>
      </c>
      <c r="I212" s="119" t="str" cm="1">
        <f t="array" ref="I212">IF(INDEX(Ток_утечки_УЗО, ROW(N210)) = "", "", INDEX(Ток_утечки_УЗО, ROW(N210)))</f>
        <v/>
      </c>
      <c r="J212" s="119" t="str" cm="1">
        <f t="array" ref="J212">IF(INDEX(Марка_кабеля, ROW(O210)) = "", "", INDEX(Марка_кабеля, ROW(O210)))</f>
        <v/>
      </c>
      <c r="K212" s="119" t="str" cm="1">
        <f t="array" ref="K212">IF(INDEX(Сечение, ROW(P210)) = "", "", INDEX(Сечение, ROW(P210)))</f>
        <v/>
      </c>
      <c r="L212" s="119" t="str" cm="1">
        <f t="array" ref="L212">IF(INDEX(Длина_кабеля, ROW(Q210)) = "", "", INDEX(Длина_кабеля, ROW(Q210)))</f>
        <v/>
      </c>
      <c r="M212" s="119" t="str" cm="1">
        <f t="array" ref="M212">IF(INDEX(Фаза, ROW(R210)) = "", "", INDEX(Фаза, ROW(R210)))</f>
        <v/>
      </c>
      <c r="N212" s="119" t="str" cm="1">
        <f t="array" ref="N212">IF(INDEX(РЕ, ROW(S210)) = "", "", INDEX(РЕ, ROW(S210)))</f>
        <v/>
      </c>
      <c r="O212" s="119" t="str" cm="1">
        <f t="array" ref="O212">IF(INDEX(Класс, ROW(V210)) = "", "", INDEX(Класс, ROW(V210)))</f>
        <v/>
      </c>
      <c r="P212" s="119" t="str" cm="1">
        <f t="array" ref="P212">IF(INDEX(Установленная_мощность, ROW(X210)) = "", "", INDEX(Установленная_мощность, ROW(X210)))</f>
        <v/>
      </c>
      <c r="Q212" s="119" t="str" cm="1">
        <f t="array" ref="Q212">IF(INDEX(Расчетный_ток, ROW(Y210)) = "", "", INDEX(Расчетный_ток, ROW(Y210)))</f>
        <v/>
      </c>
      <c r="R212" s="119" t="str" cm="1">
        <f t="array" ref="R212">IF(INDEX(Наименование_потребителя, ROW(Z210)) = "", "", INDEX(Наименование_потребителя, ROW(Z210)))</f>
        <v/>
      </c>
      <c r="S212" s="119" t="str" cm="1">
        <f t="array" ref="S212">IF(INDEX(Условное_обозначение, ROW(AA210)) = "", "", INDEX(Условное_обозначение, ROW(AA210)))</f>
        <v/>
      </c>
    </row>
    <row r="213" spans="1:19" x14ac:dyDescent="0.3">
      <c r="A213" s="119" t="str" cm="1">
        <f t="array" ref="A213">IF(INDEX(Вводной_щит, ROW(C211)) = "", "", INDEX(Вводной_щит, ROW(C211)))</f>
        <v/>
      </c>
      <c r="B213" s="119" t="str" cm="1">
        <f t="array" ref="B213">IF(INDEX(Номер, ROW(F211)) = "", "", INDEX(Номер, ROW(F211)))</f>
        <v/>
      </c>
      <c r="C213" s="119" t="str" cm="1">
        <f t="array" ref="C213">IF(INDEX(Номер_по_плану, ROW(H211)) = "", "", INDEX(Номер_по_плану, ROW(H211)))</f>
        <v/>
      </c>
      <c r="D213" s="119" t="str" cm="1">
        <f t="array" ref="D213">IF(INDEX(Тип, ROW(I211)) = "", "", INDEX(Тип, ROW(I211)))</f>
        <v/>
      </c>
      <c r="E213" s="119" t="str" cm="1">
        <f t="array" ref="E213">IF(INDEX(Автомат, ROW(J211)) = "", "", INDEX(Автомат, ROW(J211)))</f>
        <v/>
      </c>
      <c r="F213" s="119" t="str" cm="1">
        <f t="array" ref="F213">IF(INDEX(Производитель, ROW(K211)) = "", "", INDEX(Производитель, ROW(K211)))</f>
        <v/>
      </c>
      <c r="G213" s="119" t="str" cm="1">
        <f t="array" ref="G213">IF(INDEX(Номинал, ROW(L211)) = "", "", INDEX(Номинал, ROW(L211)))</f>
        <v/>
      </c>
      <c r="H213" s="119" t="str" cm="1">
        <f t="array" ref="H213">IF(INDEX(Тип_УЗО, ROW(M211)) = "", "", INDEX(Тип_УЗО, ROW(M211)))</f>
        <v/>
      </c>
      <c r="I213" s="119" t="str" cm="1">
        <f t="array" ref="I213">IF(INDEX(Ток_утечки_УЗО, ROW(N211)) = "", "", INDEX(Ток_утечки_УЗО, ROW(N211)))</f>
        <v/>
      </c>
      <c r="J213" s="119" t="str" cm="1">
        <f t="array" ref="J213">IF(INDEX(Марка_кабеля, ROW(O211)) = "", "", INDEX(Марка_кабеля, ROW(O211)))</f>
        <v/>
      </c>
      <c r="K213" s="119" t="str" cm="1">
        <f t="array" ref="K213">IF(INDEX(Сечение, ROW(P211)) = "", "", INDEX(Сечение, ROW(P211)))</f>
        <v/>
      </c>
      <c r="L213" s="119" t="str" cm="1">
        <f t="array" ref="L213">IF(INDEX(Длина_кабеля, ROW(Q211)) = "", "", INDEX(Длина_кабеля, ROW(Q211)))</f>
        <v/>
      </c>
      <c r="M213" s="119" t="str" cm="1">
        <f t="array" ref="M213">IF(INDEX(Фаза, ROW(R211)) = "", "", INDEX(Фаза, ROW(R211)))</f>
        <v/>
      </c>
      <c r="N213" s="119" t="str" cm="1">
        <f t="array" ref="N213">IF(INDEX(РЕ, ROW(S211)) = "", "", INDEX(РЕ, ROW(S211)))</f>
        <v/>
      </c>
      <c r="O213" s="119" t="str" cm="1">
        <f t="array" ref="O213">IF(INDEX(Класс, ROW(V211)) = "", "", INDEX(Класс, ROW(V211)))</f>
        <v/>
      </c>
      <c r="P213" s="119" t="str" cm="1">
        <f t="array" ref="P213">IF(INDEX(Установленная_мощность, ROW(X211)) = "", "", INDEX(Установленная_мощность, ROW(X211)))</f>
        <v/>
      </c>
      <c r="Q213" s="119" t="str" cm="1">
        <f t="array" ref="Q213">IF(INDEX(Расчетный_ток, ROW(Y211)) = "", "", INDEX(Расчетный_ток, ROW(Y211)))</f>
        <v/>
      </c>
      <c r="R213" s="119" t="str" cm="1">
        <f t="array" ref="R213">IF(INDEX(Наименование_потребителя, ROW(Z211)) = "", "", INDEX(Наименование_потребителя, ROW(Z211)))</f>
        <v/>
      </c>
      <c r="S213" s="119" t="str" cm="1">
        <f t="array" ref="S213">IF(INDEX(Условное_обозначение, ROW(AA211)) = "", "", INDEX(Условное_обозначение, ROW(AA211)))</f>
        <v/>
      </c>
    </row>
    <row r="214" spans="1:19" x14ac:dyDescent="0.3">
      <c r="A214" s="119" t="str" cm="1">
        <f t="array" ref="A214">IF(INDEX(Вводной_щит, ROW(C212)) = "", "", INDEX(Вводной_щит, ROW(C212)))</f>
        <v/>
      </c>
      <c r="B214" s="119" t="str" cm="1">
        <f t="array" ref="B214">IF(INDEX(Номер, ROW(F212)) = "", "", INDEX(Номер, ROW(F212)))</f>
        <v/>
      </c>
      <c r="C214" s="119" t="str" cm="1">
        <f t="array" ref="C214">IF(INDEX(Номер_по_плану, ROW(H212)) = "", "", INDEX(Номер_по_плану, ROW(H212)))</f>
        <v/>
      </c>
      <c r="D214" s="119" t="str" cm="1">
        <f t="array" ref="D214">IF(INDEX(Тип, ROW(I212)) = "", "", INDEX(Тип, ROW(I212)))</f>
        <v/>
      </c>
      <c r="E214" s="119" t="str" cm="1">
        <f t="array" ref="E214">IF(INDEX(Автомат, ROW(J212)) = "", "", INDEX(Автомат, ROW(J212)))</f>
        <v/>
      </c>
      <c r="F214" s="119" t="str" cm="1">
        <f t="array" ref="F214">IF(INDEX(Производитель, ROW(K212)) = "", "", INDEX(Производитель, ROW(K212)))</f>
        <v/>
      </c>
      <c r="G214" s="119" t="str" cm="1">
        <f t="array" ref="G214">IF(INDEX(Номинал, ROW(L212)) = "", "", INDEX(Номинал, ROW(L212)))</f>
        <v/>
      </c>
      <c r="H214" s="119" t="str" cm="1">
        <f t="array" ref="H214">IF(INDEX(Тип_УЗО, ROW(M212)) = "", "", INDEX(Тип_УЗО, ROW(M212)))</f>
        <v/>
      </c>
      <c r="I214" s="119" t="str" cm="1">
        <f t="array" ref="I214">IF(INDEX(Ток_утечки_УЗО, ROW(N212)) = "", "", INDEX(Ток_утечки_УЗО, ROW(N212)))</f>
        <v/>
      </c>
      <c r="J214" s="119" t="str" cm="1">
        <f t="array" ref="J214">IF(INDEX(Марка_кабеля, ROW(O212)) = "", "", INDEX(Марка_кабеля, ROW(O212)))</f>
        <v/>
      </c>
      <c r="K214" s="119" t="str" cm="1">
        <f t="array" ref="K214">IF(INDEX(Сечение, ROW(P212)) = "", "", INDEX(Сечение, ROW(P212)))</f>
        <v/>
      </c>
      <c r="L214" s="119" t="str" cm="1">
        <f t="array" ref="L214">IF(INDEX(Длина_кабеля, ROW(Q212)) = "", "", INDEX(Длина_кабеля, ROW(Q212)))</f>
        <v/>
      </c>
      <c r="M214" s="119" t="str" cm="1">
        <f t="array" ref="M214">IF(INDEX(Фаза, ROW(R212)) = "", "", INDEX(Фаза, ROW(R212)))</f>
        <v/>
      </c>
      <c r="N214" s="119" t="str" cm="1">
        <f t="array" ref="N214">IF(INDEX(РЕ, ROW(S212)) = "", "", INDEX(РЕ, ROW(S212)))</f>
        <v/>
      </c>
      <c r="O214" s="119" t="str" cm="1">
        <f t="array" ref="O214">IF(INDEX(Класс, ROW(V212)) = "", "", INDEX(Класс, ROW(V212)))</f>
        <v/>
      </c>
      <c r="P214" s="119" t="str" cm="1">
        <f t="array" ref="P214">IF(INDEX(Установленная_мощность, ROW(X212)) = "", "", INDEX(Установленная_мощность, ROW(X212)))</f>
        <v/>
      </c>
      <c r="Q214" s="119" t="str" cm="1">
        <f t="array" ref="Q214">IF(INDEX(Расчетный_ток, ROW(Y212)) = "", "", INDEX(Расчетный_ток, ROW(Y212)))</f>
        <v/>
      </c>
      <c r="R214" s="119" t="str" cm="1">
        <f t="array" ref="R214">IF(INDEX(Наименование_потребителя, ROW(Z212)) = "", "", INDEX(Наименование_потребителя, ROW(Z212)))</f>
        <v/>
      </c>
      <c r="S214" s="119" t="str" cm="1">
        <f t="array" ref="S214">IF(INDEX(Условное_обозначение, ROW(AA212)) = "", "", INDEX(Условное_обозначение, ROW(AA212)))</f>
        <v/>
      </c>
    </row>
    <row r="215" spans="1:19" x14ac:dyDescent="0.3">
      <c r="A215" s="119" t="str" cm="1">
        <f t="array" ref="A215">IF(INDEX(Вводной_щит, ROW(C213)) = "", "", INDEX(Вводной_щит, ROW(C213)))</f>
        <v/>
      </c>
      <c r="B215" s="119" t="str" cm="1">
        <f t="array" ref="B215">IF(INDEX(Номер, ROW(F213)) = "", "", INDEX(Номер, ROW(F213)))</f>
        <v/>
      </c>
      <c r="C215" s="119" t="str" cm="1">
        <f t="array" ref="C215">IF(INDEX(Номер_по_плану, ROW(H213)) = "", "", INDEX(Номер_по_плану, ROW(H213)))</f>
        <v/>
      </c>
      <c r="D215" s="119" t="str" cm="1">
        <f t="array" ref="D215">IF(INDEX(Тип, ROW(I213)) = "", "", INDEX(Тип, ROW(I213)))</f>
        <v/>
      </c>
      <c r="E215" s="119" t="str" cm="1">
        <f t="array" ref="E215">IF(INDEX(Автомат, ROW(J213)) = "", "", INDEX(Автомат, ROW(J213)))</f>
        <v/>
      </c>
      <c r="F215" s="119" t="str" cm="1">
        <f t="array" ref="F215">IF(INDEX(Производитель, ROW(K213)) = "", "", INDEX(Производитель, ROW(K213)))</f>
        <v/>
      </c>
      <c r="G215" s="119" t="str" cm="1">
        <f t="array" ref="G215">IF(INDEX(Номинал, ROW(L213)) = "", "", INDEX(Номинал, ROW(L213)))</f>
        <v/>
      </c>
      <c r="H215" s="119" t="str" cm="1">
        <f t="array" ref="H215">IF(INDEX(Тип_УЗО, ROW(M213)) = "", "", INDEX(Тип_УЗО, ROW(M213)))</f>
        <v/>
      </c>
      <c r="I215" s="119" t="str" cm="1">
        <f t="array" ref="I215">IF(INDEX(Ток_утечки_УЗО, ROW(N213)) = "", "", INDEX(Ток_утечки_УЗО, ROW(N213)))</f>
        <v/>
      </c>
      <c r="J215" s="119" t="str" cm="1">
        <f t="array" ref="J215">IF(INDEX(Марка_кабеля, ROW(O213)) = "", "", INDEX(Марка_кабеля, ROW(O213)))</f>
        <v/>
      </c>
      <c r="K215" s="119" t="str" cm="1">
        <f t="array" ref="K215">IF(INDEX(Сечение, ROW(P213)) = "", "", INDEX(Сечение, ROW(P213)))</f>
        <v/>
      </c>
      <c r="L215" s="119" t="str" cm="1">
        <f t="array" ref="L215">IF(INDEX(Длина_кабеля, ROW(Q213)) = "", "", INDEX(Длина_кабеля, ROW(Q213)))</f>
        <v/>
      </c>
      <c r="M215" s="119" t="str" cm="1">
        <f t="array" ref="M215">IF(INDEX(Фаза, ROW(R213)) = "", "", INDEX(Фаза, ROW(R213)))</f>
        <v/>
      </c>
      <c r="N215" s="119" t="str" cm="1">
        <f t="array" ref="N215">IF(INDEX(РЕ, ROW(S213)) = "", "", INDEX(РЕ, ROW(S213)))</f>
        <v/>
      </c>
      <c r="O215" s="119" t="str" cm="1">
        <f t="array" ref="O215">IF(INDEX(Класс, ROW(V213)) = "", "", INDEX(Класс, ROW(V213)))</f>
        <v/>
      </c>
      <c r="P215" s="119" t="str" cm="1">
        <f t="array" ref="P215">IF(INDEX(Установленная_мощность, ROW(X213)) = "", "", INDEX(Установленная_мощность, ROW(X213)))</f>
        <v/>
      </c>
      <c r="Q215" s="119" t="str" cm="1">
        <f t="array" ref="Q215">IF(INDEX(Расчетный_ток, ROW(Y213)) = "", "", INDEX(Расчетный_ток, ROW(Y213)))</f>
        <v/>
      </c>
      <c r="R215" s="119" t="str" cm="1">
        <f t="array" ref="R215">IF(INDEX(Наименование_потребителя, ROW(Z213)) = "", "", INDEX(Наименование_потребителя, ROW(Z213)))</f>
        <v/>
      </c>
      <c r="S215" s="119" t="str" cm="1">
        <f t="array" ref="S215">IF(INDEX(Условное_обозначение, ROW(AA213)) = "", "", INDEX(Условное_обозначение, ROW(AA213)))</f>
        <v/>
      </c>
    </row>
    <row r="216" spans="1:19" x14ac:dyDescent="0.3">
      <c r="A216" s="119" t="str" cm="1">
        <f t="array" ref="A216">IF(INDEX(Вводной_щит, ROW(C214)) = "", "", INDEX(Вводной_щит, ROW(C214)))</f>
        <v/>
      </c>
      <c r="B216" s="119" t="str" cm="1">
        <f t="array" ref="B216">IF(INDEX(Номер, ROW(F214)) = "", "", INDEX(Номер, ROW(F214)))</f>
        <v/>
      </c>
      <c r="C216" s="119" t="str" cm="1">
        <f t="array" ref="C216">IF(INDEX(Номер_по_плану, ROW(H214)) = "", "", INDEX(Номер_по_плану, ROW(H214)))</f>
        <v/>
      </c>
      <c r="D216" s="119" t="str" cm="1">
        <f t="array" ref="D216">IF(INDEX(Тип, ROW(I214)) = "", "", INDEX(Тип, ROW(I214)))</f>
        <v/>
      </c>
      <c r="E216" s="119" t="str" cm="1">
        <f t="array" ref="E216">IF(INDEX(Автомат, ROW(J214)) = "", "", INDEX(Автомат, ROW(J214)))</f>
        <v/>
      </c>
      <c r="F216" s="119" t="str" cm="1">
        <f t="array" ref="F216">IF(INDEX(Производитель, ROW(K214)) = "", "", INDEX(Производитель, ROW(K214)))</f>
        <v/>
      </c>
      <c r="G216" s="119" t="str" cm="1">
        <f t="array" ref="G216">IF(INDEX(Номинал, ROW(L214)) = "", "", INDEX(Номинал, ROW(L214)))</f>
        <v/>
      </c>
      <c r="H216" s="119" t="str" cm="1">
        <f t="array" ref="H216">IF(INDEX(Тип_УЗО, ROW(M214)) = "", "", INDEX(Тип_УЗО, ROW(M214)))</f>
        <v/>
      </c>
      <c r="I216" s="119" t="str" cm="1">
        <f t="array" ref="I216">IF(INDEX(Ток_утечки_УЗО, ROW(N214)) = "", "", INDEX(Ток_утечки_УЗО, ROW(N214)))</f>
        <v/>
      </c>
      <c r="J216" s="119" t="str" cm="1">
        <f t="array" ref="J216">IF(INDEX(Марка_кабеля, ROW(O214)) = "", "", INDEX(Марка_кабеля, ROW(O214)))</f>
        <v/>
      </c>
      <c r="K216" s="119" t="str" cm="1">
        <f t="array" ref="K216">IF(INDEX(Сечение, ROW(P214)) = "", "", INDEX(Сечение, ROW(P214)))</f>
        <v/>
      </c>
      <c r="L216" s="119" t="str" cm="1">
        <f t="array" ref="L216">IF(INDEX(Длина_кабеля, ROW(Q214)) = "", "", INDEX(Длина_кабеля, ROW(Q214)))</f>
        <v/>
      </c>
      <c r="M216" s="119" t="str" cm="1">
        <f t="array" ref="M216">IF(INDEX(Фаза, ROW(R214)) = "", "", INDEX(Фаза, ROW(R214)))</f>
        <v/>
      </c>
      <c r="N216" s="119" t="str" cm="1">
        <f t="array" ref="N216">IF(INDEX(РЕ, ROW(S214)) = "", "", INDEX(РЕ, ROW(S214)))</f>
        <v/>
      </c>
      <c r="O216" s="119" t="str" cm="1">
        <f t="array" ref="O216">IF(INDEX(Класс, ROW(V214)) = "", "", INDEX(Класс, ROW(V214)))</f>
        <v/>
      </c>
      <c r="P216" s="119" t="str" cm="1">
        <f t="array" ref="P216">IF(INDEX(Установленная_мощность, ROW(X214)) = "", "", INDEX(Установленная_мощность, ROW(X214)))</f>
        <v/>
      </c>
      <c r="Q216" s="119" t="str" cm="1">
        <f t="array" ref="Q216">IF(INDEX(Расчетный_ток, ROW(Y214)) = "", "", INDEX(Расчетный_ток, ROW(Y214)))</f>
        <v/>
      </c>
      <c r="R216" s="119" t="str" cm="1">
        <f t="array" ref="R216">IF(INDEX(Наименование_потребителя, ROW(Z214)) = "", "", INDEX(Наименование_потребителя, ROW(Z214)))</f>
        <v/>
      </c>
      <c r="S216" s="119" t="str" cm="1">
        <f t="array" ref="S216">IF(INDEX(Условное_обозначение, ROW(AA214)) = "", "", INDEX(Условное_обозначение, ROW(AA214)))</f>
        <v/>
      </c>
    </row>
    <row r="217" spans="1:19" x14ac:dyDescent="0.3">
      <c r="A217" s="119" t="str" cm="1">
        <f t="array" ref="A217">IF(INDEX(Вводной_щит, ROW(C215)) = "", "", INDEX(Вводной_щит, ROW(C215)))</f>
        <v/>
      </c>
      <c r="B217" s="119" t="str" cm="1">
        <f t="array" ref="B217">IF(INDEX(Номер, ROW(F215)) = "", "", INDEX(Номер, ROW(F215)))</f>
        <v/>
      </c>
      <c r="C217" s="119" t="str" cm="1">
        <f t="array" ref="C217">IF(INDEX(Номер_по_плану, ROW(H215)) = "", "", INDEX(Номер_по_плану, ROW(H215)))</f>
        <v/>
      </c>
      <c r="D217" s="119" t="str" cm="1">
        <f t="array" ref="D217">IF(INDEX(Тип, ROW(I215)) = "", "", INDEX(Тип, ROW(I215)))</f>
        <v/>
      </c>
      <c r="E217" s="119" t="str" cm="1">
        <f t="array" ref="E217">IF(INDEX(Автомат, ROW(J215)) = "", "", INDEX(Автомат, ROW(J215)))</f>
        <v/>
      </c>
      <c r="F217" s="119" t="str" cm="1">
        <f t="array" ref="F217">IF(INDEX(Производитель, ROW(K215)) = "", "", INDEX(Производитель, ROW(K215)))</f>
        <v/>
      </c>
      <c r="G217" s="119" t="str" cm="1">
        <f t="array" ref="G217">IF(INDEX(Номинал, ROW(L215)) = "", "", INDEX(Номинал, ROW(L215)))</f>
        <v/>
      </c>
      <c r="H217" s="119" t="str" cm="1">
        <f t="array" ref="H217">IF(INDEX(Тип_УЗО, ROW(M215)) = "", "", INDEX(Тип_УЗО, ROW(M215)))</f>
        <v/>
      </c>
      <c r="I217" s="119" t="str" cm="1">
        <f t="array" ref="I217">IF(INDEX(Ток_утечки_УЗО, ROW(N215)) = "", "", INDEX(Ток_утечки_УЗО, ROW(N215)))</f>
        <v/>
      </c>
      <c r="J217" s="119" t="str" cm="1">
        <f t="array" ref="J217">IF(INDEX(Марка_кабеля, ROW(O215)) = "", "", INDEX(Марка_кабеля, ROW(O215)))</f>
        <v/>
      </c>
      <c r="K217" s="119" t="str" cm="1">
        <f t="array" ref="K217">IF(INDEX(Сечение, ROW(P215)) = "", "", INDEX(Сечение, ROW(P215)))</f>
        <v/>
      </c>
      <c r="L217" s="119" t="str" cm="1">
        <f t="array" ref="L217">IF(INDEX(Длина_кабеля, ROW(Q215)) = "", "", INDEX(Длина_кабеля, ROW(Q215)))</f>
        <v/>
      </c>
      <c r="M217" s="119" t="str" cm="1">
        <f t="array" ref="M217">IF(INDEX(Фаза, ROW(R215)) = "", "", INDEX(Фаза, ROW(R215)))</f>
        <v/>
      </c>
      <c r="N217" s="119" t="str" cm="1">
        <f t="array" ref="N217">IF(INDEX(РЕ, ROW(S215)) = "", "", INDEX(РЕ, ROW(S215)))</f>
        <v/>
      </c>
      <c r="O217" s="119" t="str" cm="1">
        <f t="array" ref="O217">IF(INDEX(Класс, ROW(V215)) = "", "", INDEX(Класс, ROW(V215)))</f>
        <v/>
      </c>
      <c r="P217" s="119" t="str" cm="1">
        <f t="array" ref="P217">IF(INDEX(Установленная_мощность, ROW(X215)) = "", "", INDEX(Установленная_мощность, ROW(X215)))</f>
        <v/>
      </c>
      <c r="Q217" s="119" t="str" cm="1">
        <f t="array" ref="Q217">IF(INDEX(Расчетный_ток, ROW(Y215)) = "", "", INDEX(Расчетный_ток, ROW(Y215)))</f>
        <v/>
      </c>
      <c r="R217" s="119" t="str" cm="1">
        <f t="array" ref="R217">IF(INDEX(Наименование_потребителя, ROW(Z215)) = "", "", INDEX(Наименование_потребителя, ROW(Z215)))</f>
        <v/>
      </c>
      <c r="S217" s="119" t="str" cm="1">
        <f t="array" ref="S217">IF(INDEX(Условное_обозначение, ROW(AA215)) = "", "", INDEX(Условное_обозначение, ROW(AA215)))</f>
        <v/>
      </c>
    </row>
    <row r="218" spans="1:19" x14ac:dyDescent="0.3">
      <c r="A218" s="119" t="str" cm="1">
        <f t="array" ref="A218">IF(INDEX(Вводной_щит, ROW(C216)) = "", "", INDEX(Вводной_щит, ROW(C216)))</f>
        <v/>
      </c>
      <c r="B218" s="119" t="str" cm="1">
        <f t="array" ref="B218">IF(INDEX(Номер, ROW(F216)) = "", "", INDEX(Номер, ROW(F216)))</f>
        <v/>
      </c>
      <c r="C218" s="119" t="str" cm="1">
        <f t="array" ref="C218">IF(INDEX(Номер_по_плану, ROW(H216)) = "", "", INDEX(Номер_по_плану, ROW(H216)))</f>
        <v/>
      </c>
      <c r="D218" s="119" t="str" cm="1">
        <f t="array" ref="D218">IF(INDEX(Тип, ROW(I216)) = "", "", INDEX(Тип, ROW(I216)))</f>
        <v/>
      </c>
      <c r="E218" s="119" t="str" cm="1">
        <f t="array" ref="E218">IF(INDEX(Автомат, ROW(J216)) = "", "", INDEX(Автомат, ROW(J216)))</f>
        <v/>
      </c>
      <c r="F218" s="119" t="str" cm="1">
        <f t="array" ref="F218">IF(INDEX(Производитель, ROW(K216)) = "", "", INDEX(Производитель, ROW(K216)))</f>
        <v/>
      </c>
      <c r="G218" s="119" t="str" cm="1">
        <f t="array" ref="G218">IF(INDEX(Номинал, ROW(L216)) = "", "", INDEX(Номинал, ROW(L216)))</f>
        <v/>
      </c>
      <c r="H218" s="119" t="str" cm="1">
        <f t="array" ref="H218">IF(INDEX(Тип_УЗО, ROW(M216)) = "", "", INDEX(Тип_УЗО, ROW(M216)))</f>
        <v/>
      </c>
      <c r="I218" s="119" t="str" cm="1">
        <f t="array" ref="I218">IF(INDEX(Ток_утечки_УЗО, ROW(N216)) = "", "", INDEX(Ток_утечки_УЗО, ROW(N216)))</f>
        <v/>
      </c>
      <c r="J218" s="119" t="str" cm="1">
        <f t="array" ref="J218">IF(INDEX(Марка_кабеля, ROW(O216)) = "", "", INDEX(Марка_кабеля, ROW(O216)))</f>
        <v/>
      </c>
      <c r="K218" s="119" t="str" cm="1">
        <f t="array" ref="K218">IF(INDEX(Сечение, ROW(P216)) = "", "", INDEX(Сечение, ROW(P216)))</f>
        <v/>
      </c>
      <c r="L218" s="119" t="str" cm="1">
        <f t="array" ref="L218">IF(INDEX(Длина_кабеля, ROW(Q216)) = "", "", INDEX(Длина_кабеля, ROW(Q216)))</f>
        <v/>
      </c>
      <c r="M218" s="119" t="str" cm="1">
        <f t="array" ref="M218">IF(INDEX(Фаза, ROW(R216)) = "", "", INDEX(Фаза, ROW(R216)))</f>
        <v/>
      </c>
      <c r="N218" s="119" t="str" cm="1">
        <f t="array" ref="N218">IF(INDEX(РЕ, ROW(S216)) = "", "", INDEX(РЕ, ROW(S216)))</f>
        <v/>
      </c>
      <c r="O218" s="119" t="str" cm="1">
        <f t="array" ref="O218">IF(INDEX(Класс, ROW(V216)) = "", "", INDEX(Класс, ROW(V216)))</f>
        <v/>
      </c>
      <c r="P218" s="119" t="str" cm="1">
        <f t="array" ref="P218">IF(INDEX(Установленная_мощность, ROW(X216)) = "", "", INDEX(Установленная_мощность, ROW(X216)))</f>
        <v/>
      </c>
      <c r="Q218" s="119" t="str" cm="1">
        <f t="array" ref="Q218">IF(INDEX(Расчетный_ток, ROW(Y216)) = "", "", INDEX(Расчетный_ток, ROW(Y216)))</f>
        <v/>
      </c>
      <c r="R218" s="119" t="str" cm="1">
        <f t="array" ref="R218">IF(INDEX(Наименование_потребителя, ROW(Z216)) = "", "", INDEX(Наименование_потребителя, ROW(Z216)))</f>
        <v/>
      </c>
      <c r="S218" s="119" t="str" cm="1">
        <f t="array" ref="S218">IF(INDEX(Условное_обозначение, ROW(AA216)) = "", "", INDEX(Условное_обозначение, ROW(AA216)))</f>
        <v/>
      </c>
    </row>
    <row r="219" spans="1:19" x14ac:dyDescent="0.3">
      <c r="A219" s="119" t="str" cm="1">
        <f t="array" ref="A219">IF(INDEX(Вводной_щит, ROW(C217)) = "", "", INDEX(Вводной_щит, ROW(C217)))</f>
        <v/>
      </c>
      <c r="B219" s="119" t="str" cm="1">
        <f t="array" ref="B219">IF(INDEX(Номер, ROW(F217)) = "", "", INDEX(Номер, ROW(F217)))</f>
        <v/>
      </c>
      <c r="C219" s="119" t="str" cm="1">
        <f t="array" ref="C219">IF(INDEX(Номер_по_плану, ROW(H217)) = "", "", INDEX(Номер_по_плану, ROW(H217)))</f>
        <v/>
      </c>
      <c r="D219" s="119" t="str" cm="1">
        <f t="array" ref="D219">IF(INDEX(Тип, ROW(I217)) = "", "", INDEX(Тип, ROW(I217)))</f>
        <v/>
      </c>
      <c r="E219" s="119" t="str" cm="1">
        <f t="array" ref="E219">IF(INDEX(Автомат, ROW(J217)) = "", "", INDEX(Автомат, ROW(J217)))</f>
        <v/>
      </c>
      <c r="F219" s="119" t="str" cm="1">
        <f t="array" ref="F219">IF(INDEX(Производитель, ROW(K217)) = "", "", INDEX(Производитель, ROW(K217)))</f>
        <v/>
      </c>
      <c r="G219" s="119" t="str" cm="1">
        <f t="array" ref="G219">IF(INDEX(Номинал, ROW(L217)) = "", "", INDEX(Номинал, ROW(L217)))</f>
        <v/>
      </c>
      <c r="H219" s="119" t="str" cm="1">
        <f t="array" ref="H219">IF(INDEX(Тип_УЗО, ROW(M217)) = "", "", INDEX(Тип_УЗО, ROW(M217)))</f>
        <v/>
      </c>
      <c r="I219" s="119" t="str" cm="1">
        <f t="array" ref="I219">IF(INDEX(Ток_утечки_УЗО, ROW(N217)) = "", "", INDEX(Ток_утечки_УЗО, ROW(N217)))</f>
        <v/>
      </c>
      <c r="J219" s="119" t="str" cm="1">
        <f t="array" ref="J219">IF(INDEX(Марка_кабеля, ROW(O217)) = "", "", INDEX(Марка_кабеля, ROW(O217)))</f>
        <v/>
      </c>
      <c r="K219" s="119" t="str" cm="1">
        <f t="array" ref="K219">IF(INDEX(Сечение, ROW(P217)) = "", "", INDEX(Сечение, ROW(P217)))</f>
        <v/>
      </c>
      <c r="L219" s="119" t="str" cm="1">
        <f t="array" ref="L219">IF(INDEX(Длина_кабеля, ROW(Q217)) = "", "", INDEX(Длина_кабеля, ROW(Q217)))</f>
        <v/>
      </c>
      <c r="M219" s="119" t="str" cm="1">
        <f t="array" ref="M219">IF(INDEX(Фаза, ROW(R217)) = "", "", INDEX(Фаза, ROW(R217)))</f>
        <v/>
      </c>
      <c r="N219" s="119" t="str" cm="1">
        <f t="array" ref="N219">IF(INDEX(РЕ, ROW(S217)) = "", "", INDEX(РЕ, ROW(S217)))</f>
        <v/>
      </c>
      <c r="O219" s="119" t="str" cm="1">
        <f t="array" ref="O219">IF(INDEX(Класс, ROW(V217)) = "", "", INDEX(Класс, ROW(V217)))</f>
        <v/>
      </c>
      <c r="P219" s="119" t="str" cm="1">
        <f t="array" ref="P219">IF(INDEX(Установленная_мощность, ROW(X217)) = "", "", INDEX(Установленная_мощность, ROW(X217)))</f>
        <v/>
      </c>
      <c r="Q219" s="119" t="str" cm="1">
        <f t="array" ref="Q219">IF(INDEX(Расчетный_ток, ROW(Y217)) = "", "", INDEX(Расчетный_ток, ROW(Y217)))</f>
        <v/>
      </c>
      <c r="R219" s="119" t="str" cm="1">
        <f t="array" ref="R219">IF(INDEX(Наименование_потребителя, ROW(Z217)) = "", "", INDEX(Наименование_потребителя, ROW(Z217)))</f>
        <v/>
      </c>
      <c r="S219" s="119" t="str" cm="1">
        <f t="array" ref="S219">IF(INDEX(Условное_обозначение, ROW(AA217)) = "", "", INDEX(Условное_обозначение, ROW(AA217)))</f>
        <v/>
      </c>
    </row>
    <row r="220" spans="1:19" x14ac:dyDescent="0.3">
      <c r="A220" s="119" t="str" cm="1">
        <f t="array" ref="A220">IF(INDEX(Вводной_щит, ROW(C218)) = "", "", INDEX(Вводной_щит, ROW(C218)))</f>
        <v/>
      </c>
      <c r="B220" s="119" t="str" cm="1">
        <f t="array" ref="B220">IF(INDEX(Номер, ROW(F218)) = "", "", INDEX(Номер, ROW(F218)))</f>
        <v/>
      </c>
      <c r="C220" s="119" t="str" cm="1">
        <f t="array" ref="C220">IF(INDEX(Номер_по_плану, ROW(H218)) = "", "", INDEX(Номер_по_плану, ROW(H218)))</f>
        <v/>
      </c>
      <c r="D220" s="119" t="str" cm="1">
        <f t="array" ref="D220">IF(INDEX(Тип, ROW(I218)) = "", "", INDEX(Тип, ROW(I218)))</f>
        <v/>
      </c>
      <c r="E220" s="119" t="str" cm="1">
        <f t="array" ref="E220">IF(INDEX(Автомат, ROW(J218)) = "", "", INDEX(Автомат, ROW(J218)))</f>
        <v/>
      </c>
      <c r="F220" s="119" t="str" cm="1">
        <f t="array" ref="F220">IF(INDEX(Производитель, ROW(K218)) = "", "", INDEX(Производитель, ROW(K218)))</f>
        <v/>
      </c>
      <c r="G220" s="119" t="str" cm="1">
        <f t="array" ref="G220">IF(INDEX(Номинал, ROW(L218)) = "", "", INDEX(Номинал, ROW(L218)))</f>
        <v/>
      </c>
      <c r="H220" s="119" t="str" cm="1">
        <f t="array" ref="H220">IF(INDEX(Тип_УЗО, ROW(M218)) = "", "", INDEX(Тип_УЗО, ROW(M218)))</f>
        <v/>
      </c>
      <c r="I220" s="119" t="str" cm="1">
        <f t="array" ref="I220">IF(INDEX(Ток_утечки_УЗО, ROW(N218)) = "", "", INDEX(Ток_утечки_УЗО, ROW(N218)))</f>
        <v/>
      </c>
      <c r="J220" s="119" t="str" cm="1">
        <f t="array" ref="J220">IF(INDEX(Марка_кабеля, ROW(O218)) = "", "", INDEX(Марка_кабеля, ROW(O218)))</f>
        <v/>
      </c>
      <c r="K220" s="119" t="str" cm="1">
        <f t="array" ref="K220">IF(INDEX(Сечение, ROW(P218)) = "", "", INDEX(Сечение, ROW(P218)))</f>
        <v/>
      </c>
      <c r="L220" s="119" t="str" cm="1">
        <f t="array" ref="L220">IF(INDEX(Длина_кабеля, ROW(Q218)) = "", "", INDEX(Длина_кабеля, ROW(Q218)))</f>
        <v/>
      </c>
      <c r="M220" s="119" t="str" cm="1">
        <f t="array" ref="M220">IF(INDEX(Фаза, ROW(R218)) = "", "", INDEX(Фаза, ROW(R218)))</f>
        <v/>
      </c>
      <c r="N220" s="119" t="str" cm="1">
        <f t="array" ref="N220">IF(INDEX(РЕ, ROW(S218)) = "", "", INDEX(РЕ, ROW(S218)))</f>
        <v/>
      </c>
      <c r="O220" s="119" t="str" cm="1">
        <f t="array" ref="O220">IF(INDEX(Класс, ROW(V218)) = "", "", INDEX(Класс, ROW(V218)))</f>
        <v/>
      </c>
      <c r="P220" s="119" t="str" cm="1">
        <f t="array" ref="P220">IF(INDEX(Установленная_мощность, ROW(X218)) = "", "", INDEX(Установленная_мощность, ROW(X218)))</f>
        <v/>
      </c>
      <c r="Q220" s="119" t="str" cm="1">
        <f t="array" ref="Q220">IF(INDEX(Расчетный_ток, ROW(Y218)) = "", "", INDEX(Расчетный_ток, ROW(Y218)))</f>
        <v/>
      </c>
      <c r="R220" s="119" t="str" cm="1">
        <f t="array" ref="R220">IF(INDEX(Наименование_потребителя, ROW(Z218)) = "", "", INDEX(Наименование_потребителя, ROW(Z218)))</f>
        <v/>
      </c>
      <c r="S220" s="119" t="str" cm="1">
        <f t="array" ref="S220">IF(INDEX(Условное_обозначение, ROW(AA218)) = "", "", INDEX(Условное_обозначение, ROW(AA218)))</f>
        <v/>
      </c>
    </row>
    <row r="221" spans="1:19" x14ac:dyDescent="0.3">
      <c r="A221" s="119" t="str" cm="1">
        <f t="array" ref="A221">IF(INDEX(Вводной_щит, ROW(C219)) = "", "", INDEX(Вводной_щит, ROW(C219)))</f>
        <v/>
      </c>
      <c r="B221" s="119" t="str" cm="1">
        <f t="array" ref="B221">IF(INDEX(Номер, ROW(F219)) = "", "", INDEX(Номер, ROW(F219)))</f>
        <v/>
      </c>
      <c r="C221" s="119" t="str" cm="1">
        <f t="array" ref="C221">IF(INDEX(Номер_по_плану, ROW(H219)) = "", "", INDEX(Номер_по_плану, ROW(H219)))</f>
        <v/>
      </c>
      <c r="D221" s="119" t="str" cm="1">
        <f t="array" ref="D221">IF(INDEX(Тип, ROW(I219)) = "", "", INDEX(Тип, ROW(I219)))</f>
        <v/>
      </c>
      <c r="E221" s="119" t="str" cm="1">
        <f t="array" ref="E221">IF(INDEX(Автомат, ROW(J219)) = "", "", INDEX(Автомат, ROW(J219)))</f>
        <v/>
      </c>
      <c r="F221" s="119" t="str" cm="1">
        <f t="array" ref="F221">IF(INDEX(Производитель, ROW(K219)) = "", "", INDEX(Производитель, ROW(K219)))</f>
        <v/>
      </c>
      <c r="G221" s="119" t="str" cm="1">
        <f t="array" ref="G221">IF(INDEX(Номинал, ROW(L219)) = "", "", INDEX(Номинал, ROW(L219)))</f>
        <v/>
      </c>
      <c r="H221" s="119" t="str" cm="1">
        <f t="array" ref="H221">IF(INDEX(Тип_УЗО, ROW(M219)) = "", "", INDEX(Тип_УЗО, ROW(M219)))</f>
        <v/>
      </c>
      <c r="I221" s="119" t="str" cm="1">
        <f t="array" ref="I221">IF(INDEX(Ток_утечки_УЗО, ROW(N219)) = "", "", INDEX(Ток_утечки_УЗО, ROW(N219)))</f>
        <v/>
      </c>
      <c r="J221" s="119" t="str" cm="1">
        <f t="array" ref="J221">IF(INDEX(Марка_кабеля, ROW(O219)) = "", "", INDEX(Марка_кабеля, ROW(O219)))</f>
        <v/>
      </c>
      <c r="K221" s="119" t="str" cm="1">
        <f t="array" ref="K221">IF(INDEX(Сечение, ROW(P219)) = "", "", INDEX(Сечение, ROW(P219)))</f>
        <v/>
      </c>
      <c r="L221" s="119" t="str" cm="1">
        <f t="array" ref="L221">IF(INDEX(Длина_кабеля, ROW(Q219)) = "", "", INDEX(Длина_кабеля, ROW(Q219)))</f>
        <v/>
      </c>
      <c r="M221" s="119" t="str" cm="1">
        <f t="array" ref="M221">IF(INDEX(Фаза, ROW(R219)) = "", "", INDEX(Фаза, ROW(R219)))</f>
        <v/>
      </c>
      <c r="N221" s="119" t="str" cm="1">
        <f t="array" ref="N221">IF(INDEX(РЕ, ROW(S219)) = "", "", INDEX(РЕ, ROW(S219)))</f>
        <v/>
      </c>
      <c r="O221" s="119" t="str" cm="1">
        <f t="array" ref="O221">IF(INDEX(Класс, ROW(V219)) = "", "", INDEX(Класс, ROW(V219)))</f>
        <v/>
      </c>
      <c r="P221" s="119" t="str" cm="1">
        <f t="array" ref="P221">IF(INDEX(Установленная_мощность, ROW(X219)) = "", "", INDEX(Установленная_мощность, ROW(X219)))</f>
        <v/>
      </c>
      <c r="Q221" s="119" t="str" cm="1">
        <f t="array" ref="Q221">IF(INDEX(Расчетный_ток, ROW(Y219)) = "", "", INDEX(Расчетный_ток, ROW(Y219)))</f>
        <v/>
      </c>
      <c r="R221" s="119" t="str" cm="1">
        <f t="array" ref="R221">IF(INDEX(Наименование_потребителя, ROW(Z219)) = "", "", INDEX(Наименование_потребителя, ROW(Z219)))</f>
        <v/>
      </c>
      <c r="S221" s="119" t="str" cm="1">
        <f t="array" ref="S221">IF(INDEX(Условное_обозначение, ROW(AA219)) = "", "", INDEX(Условное_обозначение, ROW(AA219)))</f>
        <v/>
      </c>
    </row>
    <row r="222" spans="1:19" x14ac:dyDescent="0.3">
      <c r="A222" s="119" t="str" cm="1">
        <f t="array" ref="A222">IF(INDEX(Вводной_щит, ROW(C220)) = "", "", INDEX(Вводной_щит, ROW(C220)))</f>
        <v/>
      </c>
      <c r="B222" s="119" t="str" cm="1">
        <f t="array" ref="B222">IF(INDEX(Номер, ROW(F220)) = "", "", INDEX(Номер, ROW(F220)))</f>
        <v/>
      </c>
      <c r="C222" s="119" t="str" cm="1">
        <f t="array" ref="C222">IF(INDEX(Номер_по_плану, ROW(H220)) = "", "", INDEX(Номер_по_плану, ROW(H220)))</f>
        <v/>
      </c>
      <c r="D222" s="119" t="str" cm="1">
        <f t="array" ref="D222">IF(INDEX(Тип, ROW(I220)) = "", "", INDEX(Тип, ROW(I220)))</f>
        <v/>
      </c>
      <c r="E222" s="119" t="str" cm="1">
        <f t="array" ref="E222">IF(INDEX(Автомат, ROW(J220)) = "", "", INDEX(Автомат, ROW(J220)))</f>
        <v/>
      </c>
      <c r="F222" s="119" t="str" cm="1">
        <f t="array" ref="F222">IF(INDEX(Производитель, ROW(K220)) = "", "", INDEX(Производитель, ROW(K220)))</f>
        <v/>
      </c>
      <c r="G222" s="119" t="str" cm="1">
        <f t="array" ref="G222">IF(INDEX(Номинал, ROW(L220)) = "", "", INDEX(Номинал, ROW(L220)))</f>
        <v/>
      </c>
      <c r="H222" s="119" t="str" cm="1">
        <f t="array" ref="H222">IF(INDEX(Тип_УЗО, ROW(M220)) = "", "", INDEX(Тип_УЗО, ROW(M220)))</f>
        <v/>
      </c>
      <c r="I222" s="119" t="str" cm="1">
        <f t="array" ref="I222">IF(INDEX(Ток_утечки_УЗО, ROW(N220)) = "", "", INDEX(Ток_утечки_УЗО, ROW(N220)))</f>
        <v/>
      </c>
      <c r="J222" s="119" t="str" cm="1">
        <f t="array" ref="J222">IF(INDEX(Марка_кабеля, ROW(O220)) = "", "", INDEX(Марка_кабеля, ROW(O220)))</f>
        <v/>
      </c>
      <c r="K222" s="119" t="str" cm="1">
        <f t="array" ref="K222">IF(INDEX(Сечение, ROW(P220)) = "", "", INDEX(Сечение, ROW(P220)))</f>
        <v/>
      </c>
      <c r="L222" s="119" t="str" cm="1">
        <f t="array" ref="L222">IF(INDEX(Длина_кабеля, ROW(Q220)) = "", "", INDEX(Длина_кабеля, ROW(Q220)))</f>
        <v/>
      </c>
      <c r="M222" s="119" t="str" cm="1">
        <f t="array" ref="M222">IF(INDEX(Фаза, ROW(R220)) = "", "", INDEX(Фаза, ROW(R220)))</f>
        <v/>
      </c>
      <c r="N222" s="119" t="str" cm="1">
        <f t="array" ref="N222">IF(INDEX(РЕ, ROW(S220)) = "", "", INDEX(РЕ, ROW(S220)))</f>
        <v/>
      </c>
      <c r="O222" s="119" t="str" cm="1">
        <f t="array" ref="O222">IF(INDEX(Класс, ROW(V220)) = "", "", INDEX(Класс, ROW(V220)))</f>
        <v/>
      </c>
      <c r="P222" s="119" t="str" cm="1">
        <f t="array" ref="P222">IF(INDEX(Установленная_мощность, ROW(X220)) = "", "", INDEX(Установленная_мощность, ROW(X220)))</f>
        <v/>
      </c>
      <c r="Q222" s="119" t="str" cm="1">
        <f t="array" ref="Q222">IF(INDEX(Расчетный_ток, ROW(Y220)) = "", "", INDEX(Расчетный_ток, ROW(Y220)))</f>
        <v/>
      </c>
      <c r="R222" s="119" t="str" cm="1">
        <f t="array" ref="R222">IF(INDEX(Наименование_потребителя, ROW(Z220)) = "", "", INDEX(Наименование_потребителя, ROW(Z220)))</f>
        <v/>
      </c>
      <c r="S222" s="119" t="str" cm="1">
        <f t="array" ref="S222">IF(INDEX(Условное_обозначение, ROW(AA220)) = "", "", INDEX(Условное_обозначение, ROW(AA220)))</f>
        <v/>
      </c>
    </row>
    <row r="223" spans="1:19" x14ac:dyDescent="0.3">
      <c r="A223" s="119" t="str" cm="1">
        <f t="array" ref="A223">IF(INDEX(Вводной_щит, ROW(C221)) = "", "", INDEX(Вводной_щит, ROW(C221)))</f>
        <v/>
      </c>
      <c r="B223" s="119" t="str" cm="1">
        <f t="array" ref="B223">IF(INDEX(Номер, ROW(F221)) = "", "", INDEX(Номер, ROW(F221)))</f>
        <v/>
      </c>
      <c r="C223" s="119" t="str" cm="1">
        <f t="array" ref="C223">IF(INDEX(Номер_по_плану, ROW(H221)) = "", "", INDEX(Номер_по_плану, ROW(H221)))</f>
        <v/>
      </c>
      <c r="D223" s="119" t="str" cm="1">
        <f t="array" ref="D223">IF(INDEX(Тип, ROW(I221)) = "", "", INDEX(Тип, ROW(I221)))</f>
        <v/>
      </c>
      <c r="E223" s="119" t="str" cm="1">
        <f t="array" ref="E223">IF(INDEX(Автомат, ROW(J221)) = "", "", INDEX(Автомат, ROW(J221)))</f>
        <v/>
      </c>
      <c r="F223" s="119" t="str" cm="1">
        <f t="array" ref="F223">IF(INDEX(Производитель, ROW(K221)) = "", "", INDEX(Производитель, ROW(K221)))</f>
        <v/>
      </c>
      <c r="G223" s="119" t="str" cm="1">
        <f t="array" ref="G223">IF(INDEX(Номинал, ROW(L221)) = "", "", INDEX(Номинал, ROW(L221)))</f>
        <v/>
      </c>
      <c r="H223" s="119" t="str" cm="1">
        <f t="array" ref="H223">IF(INDEX(Тип_УЗО, ROW(M221)) = "", "", INDEX(Тип_УЗО, ROW(M221)))</f>
        <v/>
      </c>
      <c r="I223" s="119" t="str" cm="1">
        <f t="array" ref="I223">IF(INDEX(Ток_утечки_УЗО, ROW(N221)) = "", "", INDEX(Ток_утечки_УЗО, ROW(N221)))</f>
        <v/>
      </c>
      <c r="J223" s="119" t="str" cm="1">
        <f t="array" ref="J223">IF(INDEX(Марка_кабеля, ROW(O221)) = "", "", INDEX(Марка_кабеля, ROW(O221)))</f>
        <v/>
      </c>
      <c r="K223" s="119" t="str" cm="1">
        <f t="array" ref="K223">IF(INDEX(Сечение, ROW(P221)) = "", "", INDEX(Сечение, ROW(P221)))</f>
        <v/>
      </c>
      <c r="L223" s="119" t="str" cm="1">
        <f t="array" ref="L223">IF(INDEX(Длина_кабеля, ROW(Q221)) = "", "", INDEX(Длина_кабеля, ROW(Q221)))</f>
        <v/>
      </c>
      <c r="M223" s="119" t="str" cm="1">
        <f t="array" ref="M223">IF(INDEX(Фаза, ROW(R221)) = "", "", INDEX(Фаза, ROW(R221)))</f>
        <v/>
      </c>
      <c r="N223" s="119" t="str" cm="1">
        <f t="array" ref="N223">IF(INDEX(РЕ, ROW(S221)) = "", "", INDEX(РЕ, ROW(S221)))</f>
        <v/>
      </c>
      <c r="O223" s="119" t="str" cm="1">
        <f t="array" ref="O223">IF(INDEX(Класс, ROW(V221)) = "", "", INDEX(Класс, ROW(V221)))</f>
        <v/>
      </c>
      <c r="P223" s="119" t="str" cm="1">
        <f t="array" ref="P223">IF(INDEX(Установленная_мощность, ROW(X221)) = "", "", INDEX(Установленная_мощность, ROW(X221)))</f>
        <v/>
      </c>
      <c r="Q223" s="119" t="str" cm="1">
        <f t="array" ref="Q223">IF(INDEX(Расчетный_ток, ROW(Y221)) = "", "", INDEX(Расчетный_ток, ROW(Y221)))</f>
        <v/>
      </c>
      <c r="R223" s="119" t="str" cm="1">
        <f t="array" ref="R223">IF(INDEX(Наименование_потребителя, ROW(Z221)) = "", "", INDEX(Наименование_потребителя, ROW(Z221)))</f>
        <v/>
      </c>
      <c r="S223" s="119" t="str" cm="1">
        <f t="array" ref="S223">IF(INDEX(Условное_обозначение, ROW(AA221)) = "", "", INDEX(Условное_обозначение, ROW(AA221)))</f>
        <v/>
      </c>
    </row>
    <row r="224" spans="1:19" x14ac:dyDescent="0.3">
      <c r="A224" s="119" t="str" cm="1">
        <f t="array" ref="A224">IF(INDEX(Вводной_щит, ROW(C222)) = "", "", INDEX(Вводной_щит, ROW(C222)))</f>
        <v/>
      </c>
      <c r="B224" s="119" t="str" cm="1">
        <f t="array" ref="B224">IF(INDEX(Номер, ROW(F222)) = "", "", INDEX(Номер, ROW(F222)))</f>
        <v/>
      </c>
      <c r="C224" s="119" t="str" cm="1">
        <f t="array" ref="C224">IF(INDEX(Номер_по_плану, ROW(H222)) = "", "", INDEX(Номер_по_плану, ROW(H222)))</f>
        <v/>
      </c>
      <c r="D224" s="119" t="str" cm="1">
        <f t="array" ref="D224">IF(INDEX(Тип, ROW(I222)) = "", "", INDEX(Тип, ROW(I222)))</f>
        <v/>
      </c>
      <c r="E224" s="119" t="str" cm="1">
        <f t="array" ref="E224">IF(INDEX(Автомат, ROW(J222)) = "", "", INDEX(Автомат, ROW(J222)))</f>
        <v/>
      </c>
      <c r="F224" s="119" t="str" cm="1">
        <f t="array" ref="F224">IF(INDEX(Производитель, ROW(K222)) = "", "", INDEX(Производитель, ROW(K222)))</f>
        <v/>
      </c>
      <c r="G224" s="119" t="str" cm="1">
        <f t="array" ref="G224">IF(INDEX(Номинал, ROW(L222)) = "", "", INDEX(Номинал, ROW(L222)))</f>
        <v/>
      </c>
      <c r="H224" s="119" t="str" cm="1">
        <f t="array" ref="H224">IF(INDEX(Тип_УЗО, ROW(M222)) = "", "", INDEX(Тип_УЗО, ROW(M222)))</f>
        <v/>
      </c>
      <c r="I224" s="119" t="str" cm="1">
        <f t="array" ref="I224">IF(INDEX(Ток_утечки_УЗО, ROW(N222)) = "", "", INDEX(Ток_утечки_УЗО, ROW(N222)))</f>
        <v/>
      </c>
      <c r="J224" s="119" t="str" cm="1">
        <f t="array" ref="J224">IF(INDEX(Марка_кабеля, ROW(O222)) = "", "", INDEX(Марка_кабеля, ROW(O222)))</f>
        <v/>
      </c>
      <c r="K224" s="119" t="str" cm="1">
        <f t="array" ref="K224">IF(INDEX(Сечение, ROW(P222)) = "", "", INDEX(Сечение, ROW(P222)))</f>
        <v/>
      </c>
      <c r="L224" s="119" t="str" cm="1">
        <f t="array" ref="L224">IF(INDEX(Длина_кабеля, ROW(Q222)) = "", "", INDEX(Длина_кабеля, ROW(Q222)))</f>
        <v/>
      </c>
      <c r="M224" s="119" t="str" cm="1">
        <f t="array" ref="M224">IF(INDEX(Фаза, ROW(R222)) = "", "", INDEX(Фаза, ROW(R222)))</f>
        <v/>
      </c>
      <c r="N224" s="119" t="str" cm="1">
        <f t="array" ref="N224">IF(INDEX(РЕ, ROW(S222)) = "", "", INDEX(РЕ, ROW(S222)))</f>
        <v/>
      </c>
      <c r="O224" s="119" t="str" cm="1">
        <f t="array" ref="O224">IF(INDEX(Класс, ROW(V222)) = "", "", INDEX(Класс, ROW(V222)))</f>
        <v/>
      </c>
      <c r="P224" s="119" t="str" cm="1">
        <f t="array" ref="P224">IF(INDEX(Установленная_мощность, ROW(X222)) = "", "", INDEX(Установленная_мощность, ROW(X222)))</f>
        <v/>
      </c>
      <c r="Q224" s="119" t="str" cm="1">
        <f t="array" ref="Q224">IF(INDEX(Расчетный_ток, ROW(Y222)) = "", "", INDEX(Расчетный_ток, ROW(Y222)))</f>
        <v/>
      </c>
      <c r="R224" s="119" t="str" cm="1">
        <f t="array" ref="R224">IF(INDEX(Наименование_потребителя, ROW(Z222)) = "", "", INDEX(Наименование_потребителя, ROW(Z222)))</f>
        <v/>
      </c>
      <c r="S224" s="119" t="str" cm="1">
        <f t="array" ref="S224">IF(INDEX(Условное_обозначение, ROW(AA222)) = "", "", INDEX(Условное_обозначение, ROW(AA222)))</f>
        <v/>
      </c>
    </row>
    <row r="225" spans="1:19" x14ac:dyDescent="0.3">
      <c r="A225" s="119" t="str" cm="1">
        <f t="array" ref="A225">IF(INDEX(Вводной_щит, ROW(C223)) = "", "", INDEX(Вводной_щит, ROW(C223)))</f>
        <v/>
      </c>
      <c r="B225" s="119" t="str" cm="1">
        <f t="array" ref="B225">IF(INDEX(Номер, ROW(F223)) = "", "", INDEX(Номер, ROW(F223)))</f>
        <v/>
      </c>
      <c r="C225" s="119" t="str" cm="1">
        <f t="array" ref="C225">IF(INDEX(Номер_по_плану, ROW(H223)) = "", "", INDEX(Номер_по_плану, ROW(H223)))</f>
        <v/>
      </c>
      <c r="D225" s="119" t="str" cm="1">
        <f t="array" ref="D225">IF(INDEX(Тип, ROW(I223)) = "", "", INDEX(Тип, ROW(I223)))</f>
        <v/>
      </c>
      <c r="E225" s="119" t="str" cm="1">
        <f t="array" ref="E225">IF(INDEX(Автомат, ROW(J223)) = "", "", INDEX(Автомат, ROW(J223)))</f>
        <v/>
      </c>
      <c r="F225" s="119" t="str" cm="1">
        <f t="array" ref="F225">IF(INDEX(Производитель, ROW(K223)) = "", "", INDEX(Производитель, ROW(K223)))</f>
        <v/>
      </c>
      <c r="G225" s="119" t="str" cm="1">
        <f t="array" ref="G225">IF(INDEX(Номинал, ROW(L223)) = "", "", INDEX(Номинал, ROW(L223)))</f>
        <v/>
      </c>
      <c r="H225" s="119" t="str" cm="1">
        <f t="array" ref="H225">IF(INDEX(Тип_УЗО, ROW(M223)) = "", "", INDEX(Тип_УЗО, ROW(M223)))</f>
        <v/>
      </c>
      <c r="I225" s="119" t="str" cm="1">
        <f t="array" ref="I225">IF(INDEX(Ток_утечки_УЗО, ROW(N223)) = "", "", INDEX(Ток_утечки_УЗО, ROW(N223)))</f>
        <v/>
      </c>
      <c r="J225" s="119" t="str" cm="1">
        <f t="array" ref="J225">IF(INDEX(Марка_кабеля, ROW(O223)) = "", "", INDEX(Марка_кабеля, ROW(O223)))</f>
        <v/>
      </c>
      <c r="K225" s="119" t="str" cm="1">
        <f t="array" ref="K225">IF(INDEX(Сечение, ROW(P223)) = "", "", INDEX(Сечение, ROW(P223)))</f>
        <v/>
      </c>
      <c r="L225" s="119" t="str" cm="1">
        <f t="array" ref="L225">IF(INDEX(Длина_кабеля, ROW(Q223)) = "", "", INDEX(Длина_кабеля, ROW(Q223)))</f>
        <v/>
      </c>
      <c r="M225" s="119" t="str" cm="1">
        <f t="array" ref="M225">IF(INDEX(Фаза, ROW(R223)) = "", "", INDEX(Фаза, ROW(R223)))</f>
        <v/>
      </c>
      <c r="N225" s="119" t="str" cm="1">
        <f t="array" ref="N225">IF(INDEX(РЕ, ROW(S223)) = "", "", INDEX(РЕ, ROW(S223)))</f>
        <v/>
      </c>
      <c r="O225" s="119" t="str" cm="1">
        <f t="array" ref="O225">IF(INDEX(Класс, ROW(V223)) = "", "", INDEX(Класс, ROW(V223)))</f>
        <v/>
      </c>
      <c r="P225" s="119" t="str" cm="1">
        <f t="array" ref="P225">IF(INDEX(Установленная_мощность, ROW(X223)) = "", "", INDEX(Установленная_мощность, ROW(X223)))</f>
        <v/>
      </c>
      <c r="Q225" s="119" t="str" cm="1">
        <f t="array" ref="Q225">IF(INDEX(Расчетный_ток, ROW(Y223)) = "", "", INDEX(Расчетный_ток, ROW(Y223)))</f>
        <v/>
      </c>
      <c r="R225" s="119" t="str" cm="1">
        <f t="array" ref="R225">IF(INDEX(Наименование_потребителя, ROW(Z223)) = "", "", INDEX(Наименование_потребителя, ROW(Z223)))</f>
        <v/>
      </c>
      <c r="S225" s="119" t="str" cm="1">
        <f t="array" ref="S225">IF(INDEX(Условное_обозначение, ROW(AA223)) = "", "", INDEX(Условное_обозначение, ROW(AA223)))</f>
        <v/>
      </c>
    </row>
    <row r="226" spans="1:19" x14ac:dyDescent="0.3">
      <c r="A226" s="119" t="str" cm="1">
        <f t="array" ref="A226">IF(INDEX(Вводной_щит, ROW(C224)) = "", "", INDEX(Вводной_щит, ROW(C224)))</f>
        <v/>
      </c>
      <c r="B226" s="119" t="str" cm="1">
        <f t="array" ref="B226">IF(INDEX(Номер, ROW(F224)) = "", "", INDEX(Номер, ROW(F224)))</f>
        <v/>
      </c>
      <c r="C226" s="119" t="str" cm="1">
        <f t="array" ref="C226">IF(INDEX(Номер_по_плану, ROW(H224)) = "", "", INDEX(Номер_по_плану, ROW(H224)))</f>
        <v/>
      </c>
      <c r="D226" s="119" t="str" cm="1">
        <f t="array" ref="D226">IF(INDEX(Тип, ROW(I224)) = "", "", INDEX(Тип, ROW(I224)))</f>
        <v/>
      </c>
      <c r="E226" s="119" t="str" cm="1">
        <f t="array" ref="E226">IF(INDEX(Автомат, ROW(J224)) = "", "", INDEX(Автомат, ROW(J224)))</f>
        <v/>
      </c>
      <c r="F226" s="119" t="str" cm="1">
        <f t="array" ref="F226">IF(INDEX(Производитель, ROW(K224)) = "", "", INDEX(Производитель, ROW(K224)))</f>
        <v/>
      </c>
      <c r="G226" s="119" t="str" cm="1">
        <f t="array" ref="G226">IF(INDEX(Номинал, ROW(L224)) = "", "", INDEX(Номинал, ROW(L224)))</f>
        <v/>
      </c>
      <c r="H226" s="119" t="str" cm="1">
        <f t="array" ref="H226">IF(INDEX(Тип_УЗО, ROW(M224)) = "", "", INDEX(Тип_УЗО, ROW(M224)))</f>
        <v/>
      </c>
      <c r="I226" s="119" t="str" cm="1">
        <f t="array" ref="I226">IF(INDEX(Ток_утечки_УЗО, ROW(N224)) = "", "", INDEX(Ток_утечки_УЗО, ROW(N224)))</f>
        <v/>
      </c>
      <c r="J226" s="119" t="str" cm="1">
        <f t="array" ref="J226">IF(INDEX(Марка_кабеля, ROW(O224)) = "", "", INDEX(Марка_кабеля, ROW(O224)))</f>
        <v/>
      </c>
      <c r="K226" s="119" t="str" cm="1">
        <f t="array" ref="K226">IF(INDEX(Сечение, ROW(P224)) = "", "", INDEX(Сечение, ROW(P224)))</f>
        <v/>
      </c>
      <c r="L226" s="119" t="str" cm="1">
        <f t="array" ref="L226">IF(INDEX(Длина_кабеля, ROW(Q224)) = "", "", INDEX(Длина_кабеля, ROW(Q224)))</f>
        <v/>
      </c>
      <c r="M226" s="119" t="str" cm="1">
        <f t="array" ref="M226">IF(INDEX(Фаза, ROW(R224)) = "", "", INDEX(Фаза, ROW(R224)))</f>
        <v/>
      </c>
      <c r="N226" s="119" t="str" cm="1">
        <f t="array" ref="N226">IF(INDEX(РЕ, ROW(S224)) = "", "", INDEX(РЕ, ROW(S224)))</f>
        <v/>
      </c>
      <c r="O226" s="119" t="str" cm="1">
        <f t="array" ref="O226">IF(INDEX(Класс, ROW(V224)) = "", "", INDEX(Класс, ROW(V224)))</f>
        <v/>
      </c>
      <c r="P226" s="119" t="str" cm="1">
        <f t="array" ref="P226">IF(INDEX(Установленная_мощность, ROW(X224)) = "", "", INDEX(Установленная_мощность, ROW(X224)))</f>
        <v/>
      </c>
      <c r="Q226" s="119" t="str" cm="1">
        <f t="array" ref="Q226">IF(INDEX(Расчетный_ток, ROW(Y224)) = "", "", INDEX(Расчетный_ток, ROW(Y224)))</f>
        <v/>
      </c>
      <c r="R226" s="119" t="str" cm="1">
        <f t="array" ref="R226">IF(INDEX(Наименование_потребителя, ROW(Z224)) = "", "", INDEX(Наименование_потребителя, ROW(Z224)))</f>
        <v/>
      </c>
      <c r="S226" s="119" t="str" cm="1">
        <f t="array" ref="S226">IF(INDEX(Условное_обозначение, ROW(AA224)) = "", "", INDEX(Условное_обозначение, ROW(AA224)))</f>
        <v/>
      </c>
    </row>
    <row r="227" spans="1:19" x14ac:dyDescent="0.3">
      <c r="A227" s="119" t="str" cm="1">
        <f t="array" ref="A227">IF(INDEX(Вводной_щит, ROW(C225)) = "", "", INDEX(Вводной_щит, ROW(C225)))</f>
        <v/>
      </c>
      <c r="B227" s="119" t="str" cm="1">
        <f t="array" ref="B227">IF(INDEX(Номер, ROW(F225)) = "", "", INDEX(Номер, ROW(F225)))</f>
        <v/>
      </c>
      <c r="C227" s="119" t="str" cm="1">
        <f t="array" ref="C227">IF(INDEX(Номер_по_плану, ROW(H225)) = "", "", INDEX(Номер_по_плану, ROW(H225)))</f>
        <v/>
      </c>
      <c r="D227" s="119" t="str" cm="1">
        <f t="array" ref="D227">IF(INDEX(Тип, ROW(I225)) = "", "", INDEX(Тип, ROW(I225)))</f>
        <v/>
      </c>
      <c r="E227" s="119" t="str" cm="1">
        <f t="array" ref="E227">IF(INDEX(Автомат, ROW(J225)) = "", "", INDEX(Автомат, ROW(J225)))</f>
        <v/>
      </c>
      <c r="F227" s="119" t="str" cm="1">
        <f t="array" ref="F227">IF(INDEX(Производитель, ROW(K225)) = "", "", INDEX(Производитель, ROW(K225)))</f>
        <v/>
      </c>
      <c r="G227" s="119" t="str" cm="1">
        <f t="array" ref="G227">IF(INDEX(Номинал, ROW(L225)) = "", "", INDEX(Номинал, ROW(L225)))</f>
        <v/>
      </c>
      <c r="H227" s="119" t="str" cm="1">
        <f t="array" ref="H227">IF(INDEX(Тип_УЗО, ROW(M225)) = "", "", INDEX(Тип_УЗО, ROW(M225)))</f>
        <v/>
      </c>
      <c r="I227" s="119" t="str" cm="1">
        <f t="array" ref="I227">IF(INDEX(Ток_утечки_УЗО, ROW(N225)) = "", "", INDEX(Ток_утечки_УЗО, ROW(N225)))</f>
        <v/>
      </c>
      <c r="J227" s="119" t="str" cm="1">
        <f t="array" ref="J227">IF(INDEX(Марка_кабеля, ROW(O225)) = "", "", INDEX(Марка_кабеля, ROW(O225)))</f>
        <v/>
      </c>
      <c r="K227" s="119" t="str" cm="1">
        <f t="array" ref="K227">IF(INDEX(Сечение, ROW(P225)) = "", "", INDEX(Сечение, ROW(P225)))</f>
        <v/>
      </c>
      <c r="L227" s="119" t="str" cm="1">
        <f t="array" ref="L227">IF(INDEX(Длина_кабеля, ROW(Q225)) = "", "", INDEX(Длина_кабеля, ROW(Q225)))</f>
        <v/>
      </c>
      <c r="M227" s="119" t="str" cm="1">
        <f t="array" ref="M227">IF(INDEX(Фаза, ROW(R225)) = "", "", INDEX(Фаза, ROW(R225)))</f>
        <v/>
      </c>
      <c r="N227" s="119" t="str" cm="1">
        <f t="array" ref="N227">IF(INDEX(РЕ, ROW(S225)) = "", "", INDEX(РЕ, ROW(S225)))</f>
        <v/>
      </c>
      <c r="O227" s="119" t="str" cm="1">
        <f t="array" ref="O227">IF(INDEX(Класс, ROW(V225)) = "", "", INDEX(Класс, ROW(V225)))</f>
        <v/>
      </c>
      <c r="P227" s="119" t="str" cm="1">
        <f t="array" ref="P227">IF(INDEX(Установленная_мощность, ROW(X225)) = "", "", INDEX(Установленная_мощность, ROW(X225)))</f>
        <v/>
      </c>
      <c r="Q227" s="119" t="str" cm="1">
        <f t="array" ref="Q227">IF(INDEX(Расчетный_ток, ROW(Y225)) = "", "", INDEX(Расчетный_ток, ROW(Y225)))</f>
        <v/>
      </c>
      <c r="R227" s="119" t="str" cm="1">
        <f t="array" ref="R227">IF(INDEX(Наименование_потребителя, ROW(Z225)) = "", "", INDEX(Наименование_потребителя, ROW(Z225)))</f>
        <v/>
      </c>
      <c r="S227" s="119" t="str" cm="1">
        <f t="array" ref="S227">IF(INDEX(Условное_обозначение, ROW(AA225)) = "", "", INDEX(Условное_обозначение, ROW(AA225)))</f>
        <v/>
      </c>
    </row>
    <row r="228" spans="1:19" x14ac:dyDescent="0.3">
      <c r="A228" s="119" t="str" cm="1">
        <f t="array" ref="A228">IF(INDEX(Вводной_щит, ROW(C226)) = "", "", INDEX(Вводной_щит, ROW(C226)))</f>
        <v/>
      </c>
      <c r="B228" s="119" t="str" cm="1">
        <f t="array" ref="B228">IF(INDEX(Номер, ROW(F226)) = "", "", INDEX(Номер, ROW(F226)))</f>
        <v/>
      </c>
      <c r="C228" s="119" t="str" cm="1">
        <f t="array" ref="C228">IF(INDEX(Номер_по_плану, ROW(H226)) = "", "", INDEX(Номер_по_плану, ROW(H226)))</f>
        <v/>
      </c>
      <c r="D228" s="119" t="str" cm="1">
        <f t="array" ref="D228">IF(INDEX(Тип, ROW(I226)) = "", "", INDEX(Тип, ROW(I226)))</f>
        <v/>
      </c>
      <c r="E228" s="119" t="str" cm="1">
        <f t="array" ref="E228">IF(INDEX(Автомат, ROW(J226)) = "", "", INDEX(Автомат, ROW(J226)))</f>
        <v/>
      </c>
      <c r="F228" s="119" t="str" cm="1">
        <f t="array" ref="F228">IF(INDEX(Производитель, ROW(K226)) = "", "", INDEX(Производитель, ROW(K226)))</f>
        <v/>
      </c>
      <c r="G228" s="119" t="str" cm="1">
        <f t="array" ref="G228">IF(INDEX(Номинал, ROW(L226)) = "", "", INDEX(Номинал, ROW(L226)))</f>
        <v/>
      </c>
      <c r="H228" s="119" t="str" cm="1">
        <f t="array" ref="H228">IF(INDEX(Тип_УЗО, ROW(M226)) = "", "", INDEX(Тип_УЗО, ROW(M226)))</f>
        <v/>
      </c>
      <c r="I228" s="119" t="str" cm="1">
        <f t="array" ref="I228">IF(INDEX(Ток_утечки_УЗО, ROW(N226)) = "", "", INDEX(Ток_утечки_УЗО, ROW(N226)))</f>
        <v/>
      </c>
      <c r="J228" s="119" t="str" cm="1">
        <f t="array" ref="J228">IF(INDEX(Марка_кабеля, ROW(O226)) = "", "", INDEX(Марка_кабеля, ROW(O226)))</f>
        <v/>
      </c>
      <c r="K228" s="119" t="str" cm="1">
        <f t="array" ref="K228">IF(INDEX(Сечение, ROW(P226)) = "", "", INDEX(Сечение, ROW(P226)))</f>
        <v/>
      </c>
      <c r="L228" s="119" t="str" cm="1">
        <f t="array" ref="L228">IF(INDEX(Длина_кабеля, ROW(Q226)) = "", "", INDEX(Длина_кабеля, ROW(Q226)))</f>
        <v/>
      </c>
      <c r="M228" s="119" t="str" cm="1">
        <f t="array" ref="M228">IF(INDEX(Фаза, ROW(R226)) = "", "", INDEX(Фаза, ROW(R226)))</f>
        <v/>
      </c>
      <c r="N228" s="119" t="str" cm="1">
        <f t="array" ref="N228">IF(INDEX(РЕ, ROW(S226)) = "", "", INDEX(РЕ, ROW(S226)))</f>
        <v/>
      </c>
      <c r="O228" s="119" t="str" cm="1">
        <f t="array" ref="O228">IF(INDEX(Класс, ROW(V226)) = "", "", INDEX(Класс, ROW(V226)))</f>
        <v/>
      </c>
      <c r="P228" s="119" t="str" cm="1">
        <f t="array" ref="P228">IF(INDEX(Установленная_мощность, ROW(X226)) = "", "", INDEX(Установленная_мощность, ROW(X226)))</f>
        <v/>
      </c>
      <c r="Q228" s="119" t="str" cm="1">
        <f t="array" ref="Q228">IF(INDEX(Расчетный_ток, ROW(Y226)) = "", "", INDEX(Расчетный_ток, ROW(Y226)))</f>
        <v/>
      </c>
      <c r="R228" s="119" t="str" cm="1">
        <f t="array" ref="R228">IF(INDEX(Наименование_потребителя, ROW(Z226)) = "", "", INDEX(Наименование_потребителя, ROW(Z226)))</f>
        <v/>
      </c>
      <c r="S228" s="119" t="str" cm="1">
        <f t="array" ref="S228">IF(INDEX(Условное_обозначение, ROW(AA226)) = "", "", INDEX(Условное_обозначение, ROW(AA226)))</f>
        <v/>
      </c>
    </row>
    <row r="229" spans="1:19" x14ac:dyDescent="0.3">
      <c r="A229" s="119" t="str" cm="1">
        <f t="array" ref="A229">IF(INDEX(Вводной_щит, ROW(C227)) = "", "", INDEX(Вводной_щит, ROW(C227)))</f>
        <v/>
      </c>
      <c r="B229" s="119" t="str" cm="1">
        <f t="array" ref="B229">IF(INDEX(Номер, ROW(F227)) = "", "", INDEX(Номер, ROW(F227)))</f>
        <v/>
      </c>
      <c r="C229" s="119" t="str" cm="1">
        <f t="array" ref="C229">IF(INDEX(Номер_по_плану, ROW(H227)) = "", "", INDEX(Номер_по_плану, ROW(H227)))</f>
        <v/>
      </c>
      <c r="D229" s="119" t="str" cm="1">
        <f t="array" ref="D229">IF(INDEX(Тип, ROW(I227)) = "", "", INDEX(Тип, ROW(I227)))</f>
        <v/>
      </c>
      <c r="E229" s="119" t="str" cm="1">
        <f t="array" ref="E229">IF(INDEX(Автомат, ROW(J227)) = "", "", INDEX(Автомат, ROW(J227)))</f>
        <v/>
      </c>
      <c r="F229" s="119" t="str" cm="1">
        <f t="array" ref="F229">IF(INDEX(Производитель, ROW(K227)) = "", "", INDEX(Производитель, ROW(K227)))</f>
        <v/>
      </c>
      <c r="G229" s="119" t="str" cm="1">
        <f t="array" ref="G229">IF(INDEX(Номинал, ROW(L227)) = "", "", INDEX(Номинал, ROW(L227)))</f>
        <v/>
      </c>
      <c r="H229" s="119" t="str" cm="1">
        <f t="array" ref="H229">IF(INDEX(Тип_УЗО, ROW(M227)) = "", "", INDEX(Тип_УЗО, ROW(M227)))</f>
        <v/>
      </c>
      <c r="I229" s="119" t="str" cm="1">
        <f t="array" ref="I229">IF(INDEX(Ток_утечки_УЗО, ROW(N227)) = "", "", INDEX(Ток_утечки_УЗО, ROW(N227)))</f>
        <v/>
      </c>
      <c r="J229" s="119" t="str" cm="1">
        <f t="array" ref="J229">IF(INDEX(Марка_кабеля, ROW(O227)) = "", "", INDEX(Марка_кабеля, ROW(O227)))</f>
        <v/>
      </c>
      <c r="K229" s="119" t="str" cm="1">
        <f t="array" ref="K229">IF(INDEX(Сечение, ROW(P227)) = "", "", INDEX(Сечение, ROW(P227)))</f>
        <v/>
      </c>
      <c r="L229" s="119" t="str" cm="1">
        <f t="array" ref="L229">IF(INDEX(Длина_кабеля, ROW(Q227)) = "", "", INDEX(Длина_кабеля, ROW(Q227)))</f>
        <v/>
      </c>
      <c r="M229" s="119" t="str" cm="1">
        <f t="array" ref="M229">IF(INDEX(Фаза, ROW(R227)) = "", "", INDEX(Фаза, ROW(R227)))</f>
        <v/>
      </c>
      <c r="N229" s="119" t="str" cm="1">
        <f t="array" ref="N229">IF(INDEX(РЕ, ROW(S227)) = "", "", INDEX(РЕ, ROW(S227)))</f>
        <v/>
      </c>
      <c r="O229" s="119" t="str" cm="1">
        <f t="array" ref="O229">IF(INDEX(Класс, ROW(V227)) = "", "", INDEX(Класс, ROW(V227)))</f>
        <v/>
      </c>
      <c r="P229" s="119" t="str" cm="1">
        <f t="array" ref="P229">IF(INDEX(Установленная_мощность, ROW(X227)) = "", "", INDEX(Установленная_мощность, ROW(X227)))</f>
        <v/>
      </c>
      <c r="Q229" s="119" t="str" cm="1">
        <f t="array" ref="Q229">IF(INDEX(Расчетный_ток, ROW(Y227)) = "", "", INDEX(Расчетный_ток, ROW(Y227)))</f>
        <v/>
      </c>
      <c r="R229" s="119" t="str" cm="1">
        <f t="array" ref="R229">IF(INDEX(Наименование_потребителя, ROW(Z227)) = "", "", INDEX(Наименование_потребителя, ROW(Z227)))</f>
        <v/>
      </c>
      <c r="S229" s="119" t="str" cm="1">
        <f t="array" ref="S229">IF(INDEX(Условное_обозначение, ROW(AA227)) = "", "", INDEX(Условное_обозначение, ROW(AA227)))</f>
        <v/>
      </c>
    </row>
    <row r="230" spans="1:19" x14ac:dyDescent="0.3">
      <c r="A230" s="119" t="str" cm="1">
        <f t="array" ref="A230">IF(INDEX(Вводной_щит, ROW(C228)) = "", "", INDEX(Вводной_щит, ROW(C228)))</f>
        <v/>
      </c>
      <c r="B230" s="119" t="str" cm="1">
        <f t="array" ref="B230">IF(INDEX(Номер, ROW(F228)) = "", "", INDEX(Номер, ROW(F228)))</f>
        <v/>
      </c>
      <c r="C230" s="119" t="str" cm="1">
        <f t="array" ref="C230">IF(INDEX(Номер_по_плану, ROW(H228)) = "", "", INDEX(Номер_по_плану, ROW(H228)))</f>
        <v/>
      </c>
      <c r="D230" s="119" t="str" cm="1">
        <f t="array" ref="D230">IF(INDEX(Тип, ROW(I228)) = "", "", INDEX(Тип, ROW(I228)))</f>
        <v/>
      </c>
      <c r="E230" s="119" t="str" cm="1">
        <f t="array" ref="E230">IF(INDEX(Автомат, ROW(J228)) = "", "", INDEX(Автомат, ROW(J228)))</f>
        <v/>
      </c>
      <c r="F230" s="119" t="str" cm="1">
        <f t="array" ref="F230">IF(INDEX(Производитель, ROW(K228)) = "", "", INDEX(Производитель, ROW(K228)))</f>
        <v/>
      </c>
      <c r="G230" s="119" t="str" cm="1">
        <f t="array" ref="G230">IF(INDEX(Номинал, ROW(L228)) = "", "", INDEX(Номинал, ROW(L228)))</f>
        <v/>
      </c>
      <c r="H230" s="119" t="str" cm="1">
        <f t="array" ref="H230">IF(INDEX(Тип_УЗО, ROW(M228)) = "", "", INDEX(Тип_УЗО, ROW(M228)))</f>
        <v/>
      </c>
      <c r="I230" s="119" t="str" cm="1">
        <f t="array" ref="I230">IF(INDEX(Ток_утечки_УЗО, ROW(N228)) = "", "", INDEX(Ток_утечки_УЗО, ROW(N228)))</f>
        <v/>
      </c>
      <c r="J230" s="119" t="str" cm="1">
        <f t="array" ref="J230">IF(INDEX(Марка_кабеля, ROW(O228)) = "", "", INDEX(Марка_кабеля, ROW(O228)))</f>
        <v/>
      </c>
      <c r="K230" s="119" t="str" cm="1">
        <f t="array" ref="K230">IF(INDEX(Сечение, ROW(P228)) = "", "", INDEX(Сечение, ROW(P228)))</f>
        <v/>
      </c>
      <c r="L230" s="119" t="str" cm="1">
        <f t="array" ref="L230">IF(INDEX(Длина_кабеля, ROW(Q228)) = "", "", INDEX(Длина_кабеля, ROW(Q228)))</f>
        <v/>
      </c>
      <c r="M230" s="119" t="str" cm="1">
        <f t="array" ref="M230">IF(INDEX(Фаза, ROW(R228)) = "", "", INDEX(Фаза, ROW(R228)))</f>
        <v/>
      </c>
      <c r="N230" s="119" t="str" cm="1">
        <f t="array" ref="N230">IF(INDEX(РЕ, ROW(S228)) = "", "", INDEX(РЕ, ROW(S228)))</f>
        <v/>
      </c>
      <c r="O230" s="119" t="str" cm="1">
        <f t="array" ref="O230">IF(INDEX(Класс, ROW(V228)) = "", "", INDEX(Класс, ROW(V228)))</f>
        <v/>
      </c>
      <c r="P230" s="119" t="str" cm="1">
        <f t="array" ref="P230">IF(INDEX(Установленная_мощность, ROW(X228)) = "", "", INDEX(Установленная_мощность, ROW(X228)))</f>
        <v/>
      </c>
      <c r="Q230" s="119" t="str" cm="1">
        <f t="array" ref="Q230">IF(INDEX(Расчетный_ток, ROW(Y228)) = "", "", INDEX(Расчетный_ток, ROW(Y228)))</f>
        <v/>
      </c>
      <c r="R230" s="119" t="str" cm="1">
        <f t="array" ref="R230">IF(INDEX(Наименование_потребителя, ROW(Z228)) = "", "", INDEX(Наименование_потребителя, ROW(Z228)))</f>
        <v/>
      </c>
      <c r="S230" s="119" t="str" cm="1">
        <f t="array" ref="S230">IF(INDEX(Условное_обозначение, ROW(AA228)) = "", "", INDEX(Условное_обозначение, ROW(AA228)))</f>
        <v/>
      </c>
    </row>
    <row r="231" spans="1:19" x14ac:dyDescent="0.3">
      <c r="A231" s="119" t="str" cm="1">
        <f t="array" ref="A231">IF(INDEX(Вводной_щит, ROW(C229)) = "", "", INDEX(Вводной_щит, ROW(C229)))</f>
        <v/>
      </c>
      <c r="B231" s="119" t="str" cm="1">
        <f t="array" ref="B231">IF(INDEX(Номер, ROW(F229)) = "", "", INDEX(Номер, ROW(F229)))</f>
        <v/>
      </c>
      <c r="C231" s="119" t="str" cm="1">
        <f t="array" ref="C231">IF(INDEX(Номер_по_плану, ROW(H229)) = "", "", INDEX(Номер_по_плану, ROW(H229)))</f>
        <v/>
      </c>
      <c r="D231" s="119" t="str" cm="1">
        <f t="array" ref="D231">IF(INDEX(Тип, ROW(I229)) = "", "", INDEX(Тип, ROW(I229)))</f>
        <v/>
      </c>
      <c r="E231" s="119" t="str" cm="1">
        <f t="array" ref="E231">IF(INDEX(Автомат, ROW(J229)) = "", "", INDEX(Автомат, ROW(J229)))</f>
        <v/>
      </c>
      <c r="F231" s="119" t="str" cm="1">
        <f t="array" ref="F231">IF(INDEX(Производитель, ROW(K229)) = "", "", INDEX(Производитель, ROW(K229)))</f>
        <v/>
      </c>
      <c r="G231" s="119" t="str" cm="1">
        <f t="array" ref="G231">IF(INDEX(Номинал, ROW(L229)) = "", "", INDEX(Номинал, ROW(L229)))</f>
        <v/>
      </c>
      <c r="H231" s="119" t="str" cm="1">
        <f t="array" ref="H231">IF(INDEX(Тип_УЗО, ROW(M229)) = "", "", INDEX(Тип_УЗО, ROW(M229)))</f>
        <v/>
      </c>
      <c r="I231" s="119" t="str" cm="1">
        <f t="array" ref="I231">IF(INDEX(Ток_утечки_УЗО, ROW(N229)) = "", "", INDEX(Ток_утечки_УЗО, ROW(N229)))</f>
        <v/>
      </c>
      <c r="J231" s="119" t="str" cm="1">
        <f t="array" ref="J231">IF(INDEX(Марка_кабеля, ROW(O229)) = "", "", INDEX(Марка_кабеля, ROW(O229)))</f>
        <v/>
      </c>
      <c r="K231" s="119" t="str" cm="1">
        <f t="array" ref="K231">IF(INDEX(Сечение, ROW(P229)) = "", "", INDEX(Сечение, ROW(P229)))</f>
        <v/>
      </c>
      <c r="L231" s="119" t="str" cm="1">
        <f t="array" ref="L231">IF(INDEX(Длина_кабеля, ROW(Q229)) = "", "", INDEX(Длина_кабеля, ROW(Q229)))</f>
        <v/>
      </c>
      <c r="M231" s="119" t="str" cm="1">
        <f t="array" ref="M231">IF(INDEX(Фаза, ROW(R229)) = "", "", INDEX(Фаза, ROW(R229)))</f>
        <v/>
      </c>
      <c r="N231" s="119" t="str" cm="1">
        <f t="array" ref="N231">IF(INDEX(РЕ, ROW(S229)) = "", "", INDEX(РЕ, ROW(S229)))</f>
        <v/>
      </c>
      <c r="O231" s="119" t="str" cm="1">
        <f t="array" ref="O231">IF(INDEX(Класс, ROW(V229)) = "", "", INDEX(Класс, ROW(V229)))</f>
        <v/>
      </c>
      <c r="P231" s="119" t="str" cm="1">
        <f t="array" ref="P231">IF(INDEX(Установленная_мощность, ROW(X229)) = "", "", INDEX(Установленная_мощность, ROW(X229)))</f>
        <v/>
      </c>
      <c r="Q231" s="119" t="str" cm="1">
        <f t="array" ref="Q231">IF(INDEX(Расчетный_ток, ROW(Y229)) = "", "", INDEX(Расчетный_ток, ROW(Y229)))</f>
        <v/>
      </c>
      <c r="R231" s="119" t="str" cm="1">
        <f t="array" ref="R231">IF(INDEX(Наименование_потребителя, ROW(Z229)) = "", "", INDEX(Наименование_потребителя, ROW(Z229)))</f>
        <v/>
      </c>
      <c r="S231" s="119" t="str" cm="1">
        <f t="array" ref="S231">IF(INDEX(Условное_обозначение, ROW(AA229)) = "", "", INDEX(Условное_обозначение, ROW(AA229)))</f>
        <v/>
      </c>
    </row>
    <row r="232" spans="1:19" x14ac:dyDescent="0.3">
      <c r="A232" s="119" t="str" cm="1">
        <f t="array" ref="A232">IF(INDEX(Вводной_щит, ROW(C230)) = "", "", INDEX(Вводной_щит, ROW(C230)))</f>
        <v/>
      </c>
      <c r="B232" s="119" t="str" cm="1">
        <f t="array" ref="B232">IF(INDEX(Номер, ROW(F230)) = "", "", INDEX(Номер, ROW(F230)))</f>
        <v/>
      </c>
      <c r="C232" s="119" t="str" cm="1">
        <f t="array" ref="C232">IF(INDEX(Номер_по_плану, ROW(H230)) = "", "", INDEX(Номер_по_плану, ROW(H230)))</f>
        <v/>
      </c>
      <c r="D232" s="119" t="str" cm="1">
        <f t="array" ref="D232">IF(INDEX(Тип, ROW(I230)) = "", "", INDEX(Тип, ROW(I230)))</f>
        <v/>
      </c>
      <c r="E232" s="119" t="str" cm="1">
        <f t="array" ref="E232">IF(INDEX(Автомат, ROW(J230)) = "", "", INDEX(Автомат, ROW(J230)))</f>
        <v/>
      </c>
      <c r="F232" s="119" t="str" cm="1">
        <f t="array" ref="F232">IF(INDEX(Производитель, ROW(K230)) = "", "", INDEX(Производитель, ROW(K230)))</f>
        <v/>
      </c>
      <c r="G232" s="119" t="str" cm="1">
        <f t="array" ref="G232">IF(INDEX(Номинал, ROW(L230)) = "", "", INDEX(Номинал, ROW(L230)))</f>
        <v/>
      </c>
      <c r="H232" s="119" t="str" cm="1">
        <f t="array" ref="H232">IF(INDEX(Тип_УЗО, ROW(M230)) = "", "", INDEX(Тип_УЗО, ROW(M230)))</f>
        <v/>
      </c>
      <c r="I232" s="119" t="str" cm="1">
        <f t="array" ref="I232">IF(INDEX(Ток_утечки_УЗО, ROW(N230)) = "", "", INDEX(Ток_утечки_УЗО, ROW(N230)))</f>
        <v/>
      </c>
      <c r="J232" s="119" t="str" cm="1">
        <f t="array" ref="J232">IF(INDEX(Марка_кабеля, ROW(O230)) = "", "", INDEX(Марка_кабеля, ROW(O230)))</f>
        <v/>
      </c>
      <c r="K232" s="119" t="str" cm="1">
        <f t="array" ref="K232">IF(INDEX(Сечение, ROW(P230)) = "", "", INDEX(Сечение, ROW(P230)))</f>
        <v/>
      </c>
      <c r="L232" s="119" t="str" cm="1">
        <f t="array" ref="L232">IF(INDEX(Длина_кабеля, ROW(Q230)) = "", "", INDEX(Длина_кабеля, ROW(Q230)))</f>
        <v/>
      </c>
      <c r="M232" s="119" t="str" cm="1">
        <f t="array" ref="M232">IF(INDEX(Фаза, ROW(R230)) = "", "", INDEX(Фаза, ROW(R230)))</f>
        <v/>
      </c>
      <c r="N232" s="119" t="str" cm="1">
        <f t="array" ref="N232">IF(INDEX(РЕ, ROW(S230)) = "", "", INDEX(РЕ, ROW(S230)))</f>
        <v/>
      </c>
      <c r="O232" s="119" t="str" cm="1">
        <f t="array" ref="O232">IF(INDEX(Класс, ROW(V230)) = "", "", INDEX(Класс, ROW(V230)))</f>
        <v/>
      </c>
      <c r="P232" s="119" t="str" cm="1">
        <f t="array" ref="P232">IF(INDEX(Установленная_мощность, ROW(X230)) = "", "", INDEX(Установленная_мощность, ROW(X230)))</f>
        <v/>
      </c>
      <c r="Q232" s="119" t="str" cm="1">
        <f t="array" ref="Q232">IF(INDEX(Расчетный_ток, ROW(Y230)) = "", "", INDEX(Расчетный_ток, ROW(Y230)))</f>
        <v/>
      </c>
      <c r="R232" s="119" t="str" cm="1">
        <f t="array" ref="R232">IF(INDEX(Наименование_потребителя, ROW(Z230)) = "", "", INDEX(Наименование_потребителя, ROW(Z230)))</f>
        <v/>
      </c>
      <c r="S232" s="119" t="str" cm="1">
        <f t="array" ref="S232">IF(INDEX(Условное_обозначение, ROW(AA230)) = "", "", INDEX(Условное_обозначение, ROW(AA230)))</f>
        <v/>
      </c>
    </row>
    <row r="233" spans="1:19" x14ac:dyDescent="0.3">
      <c r="A233" s="119" t="str" cm="1">
        <f t="array" ref="A233">IF(INDEX(Вводной_щит, ROW(C231)) = "", "", INDEX(Вводной_щит, ROW(C231)))</f>
        <v/>
      </c>
      <c r="B233" s="119" t="str" cm="1">
        <f t="array" ref="B233">IF(INDEX(Номер, ROW(F231)) = "", "", INDEX(Номер, ROW(F231)))</f>
        <v/>
      </c>
      <c r="C233" s="119" t="str" cm="1">
        <f t="array" ref="C233">IF(INDEX(Номер_по_плану, ROW(H231)) = "", "", INDEX(Номер_по_плану, ROW(H231)))</f>
        <v/>
      </c>
      <c r="D233" s="119" t="str" cm="1">
        <f t="array" ref="D233">IF(INDEX(Тип, ROW(I231)) = "", "", INDEX(Тип, ROW(I231)))</f>
        <v/>
      </c>
      <c r="E233" s="119" t="str" cm="1">
        <f t="array" ref="E233">IF(INDEX(Автомат, ROW(J231)) = "", "", INDEX(Автомат, ROW(J231)))</f>
        <v/>
      </c>
      <c r="F233" s="119" t="str" cm="1">
        <f t="array" ref="F233">IF(INDEX(Производитель, ROW(K231)) = "", "", INDEX(Производитель, ROW(K231)))</f>
        <v/>
      </c>
      <c r="G233" s="119" t="str" cm="1">
        <f t="array" ref="G233">IF(INDEX(Номинал, ROW(L231)) = "", "", INDEX(Номинал, ROW(L231)))</f>
        <v/>
      </c>
      <c r="H233" s="119" t="str" cm="1">
        <f t="array" ref="H233">IF(INDEX(Тип_УЗО, ROW(M231)) = "", "", INDEX(Тип_УЗО, ROW(M231)))</f>
        <v/>
      </c>
      <c r="I233" s="119" t="str" cm="1">
        <f t="array" ref="I233">IF(INDEX(Ток_утечки_УЗО, ROW(N231)) = "", "", INDEX(Ток_утечки_УЗО, ROW(N231)))</f>
        <v/>
      </c>
      <c r="J233" s="119" t="str" cm="1">
        <f t="array" ref="J233">IF(INDEX(Марка_кабеля, ROW(O231)) = "", "", INDEX(Марка_кабеля, ROW(O231)))</f>
        <v/>
      </c>
      <c r="K233" s="119" t="str" cm="1">
        <f t="array" ref="K233">IF(INDEX(Сечение, ROW(P231)) = "", "", INDEX(Сечение, ROW(P231)))</f>
        <v/>
      </c>
      <c r="L233" s="119" t="str" cm="1">
        <f t="array" ref="L233">IF(INDEX(Длина_кабеля, ROW(Q231)) = "", "", INDEX(Длина_кабеля, ROW(Q231)))</f>
        <v/>
      </c>
      <c r="M233" s="119" t="str" cm="1">
        <f t="array" ref="M233">IF(INDEX(Фаза, ROW(R231)) = "", "", INDEX(Фаза, ROW(R231)))</f>
        <v/>
      </c>
      <c r="N233" s="119" t="str" cm="1">
        <f t="array" ref="N233">IF(INDEX(РЕ, ROW(S231)) = "", "", INDEX(РЕ, ROW(S231)))</f>
        <v/>
      </c>
      <c r="O233" s="119" t="str" cm="1">
        <f t="array" ref="O233">IF(INDEX(Класс, ROW(V231)) = "", "", INDEX(Класс, ROW(V231)))</f>
        <v/>
      </c>
      <c r="P233" s="119" t="str" cm="1">
        <f t="array" ref="P233">IF(INDEX(Установленная_мощность, ROW(X231)) = "", "", INDEX(Установленная_мощность, ROW(X231)))</f>
        <v/>
      </c>
      <c r="Q233" s="119" t="str" cm="1">
        <f t="array" ref="Q233">IF(INDEX(Расчетный_ток, ROW(Y231)) = "", "", INDEX(Расчетный_ток, ROW(Y231)))</f>
        <v/>
      </c>
      <c r="R233" s="119" t="str" cm="1">
        <f t="array" ref="R233">IF(INDEX(Наименование_потребителя, ROW(Z231)) = "", "", INDEX(Наименование_потребителя, ROW(Z231)))</f>
        <v/>
      </c>
      <c r="S233" s="119" t="str" cm="1">
        <f t="array" ref="S233">IF(INDEX(Условное_обозначение, ROW(AA231)) = "", "", INDEX(Условное_обозначение, ROW(AA231)))</f>
        <v/>
      </c>
    </row>
    <row r="234" spans="1:19" x14ac:dyDescent="0.3">
      <c r="A234" s="119" t="str" cm="1">
        <f t="array" ref="A234">IF(INDEX(Вводной_щит, ROW(C232)) = "", "", INDEX(Вводной_щит, ROW(C232)))</f>
        <v/>
      </c>
      <c r="B234" s="119" t="str" cm="1">
        <f t="array" ref="B234">IF(INDEX(Номер, ROW(F232)) = "", "", INDEX(Номер, ROW(F232)))</f>
        <v/>
      </c>
      <c r="C234" s="119" t="str" cm="1">
        <f t="array" ref="C234">IF(INDEX(Номер_по_плану, ROW(H232)) = "", "", INDEX(Номер_по_плану, ROW(H232)))</f>
        <v/>
      </c>
      <c r="D234" s="119" t="str" cm="1">
        <f t="array" ref="D234">IF(INDEX(Тип, ROW(I232)) = "", "", INDEX(Тип, ROW(I232)))</f>
        <v/>
      </c>
      <c r="E234" s="119" t="str" cm="1">
        <f t="array" ref="E234">IF(INDEX(Автомат, ROW(J232)) = "", "", INDEX(Автомат, ROW(J232)))</f>
        <v/>
      </c>
      <c r="F234" s="119" t="str" cm="1">
        <f t="array" ref="F234">IF(INDEX(Производитель, ROW(K232)) = "", "", INDEX(Производитель, ROW(K232)))</f>
        <v/>
      </c>
      <c r="G234" s="119" t="str" cm="1">
        <f t="array" ref="G234">IF(INDEX(Номинал, ROW(L232)) = "", "", INDEX(Номинал, ROW(L232)))</f>
        <v/>
      </c>
      <c r="H234" s="119" t="str" cm="1">
        <f t="array" ref="H234">IF(INDEX(Тип_УЗО, ROW(M232)) = "", "", INDEX(Тип_УЗО, ROW(M232)))</f>
        <v/>
      </c>
      <c r="I234" s="119" t="str" cm="1">
        <f t="array" ref="I234">IF(INDEX(Ток_утечки_УЗО, ROW(N232)) = "", "", INDEX(Ток_утечки_УЗО, ROW(N232)))</f>
        <v/>
      </c>
      <c r="J234" s="119" t="str" cm="1">
        <f t="array" ref="J234">IF(INDEX(Марка_кабеля, ROW(O232)) = "", "", INDEX(Марка_кабеля, ROW(O232)))</f>
        <v/>
      </c>
      <c r="K234" s="119" t="str" cm="1">
        <f t="array" ref="K234">IF(INDEX(Сечение, ROW(P232)) = "", "", INDEX(Сечение, ROW(P232)))</f>
        <v/>
      </c>
      <c r="L234" s="119" t="str" cm="1">
        <f t="array" ref="L234">IF(INDEX(Длина_кабеля, ROW(Q232)) = "", "", INDEX(Длина_кабеля, ROW(Q232)))</f>
        <v/>
      </c>
      <c r="M234" s="119" t="str" cm="1">
        <f t="array" ref="M234">IF(INDEX(Фаза, ROW(R232)) = "", "", INDEX(Фаза, ROW(R232)))</f>
        <v/>
      </c>
      <c r="N234" s="119" t="str" cm="1">
        <f t="array" ref="N234">IF(INDEX(РЕ, ROW(S232)) = "", "", INDEX(РЕ, ROW(S232)))</f>
        <v/>
      </c>
      <c r="O234" s="119" t="str" cm="1">
        <f t="array" ref="O234">IF(INDEX(Класс, ROW(V232)) = "", "", INDEX(Класс, ROW(V232)))</f>
        <v/>
      </c>
      <c r="P234" s="119" t="str" cm="1">
        <f t="array" ref="P234">IF(INDEX(Установленная_мощность, ROW(X232)) = "", "", INDEX(Установленная_мощность, ROW(X232)))</f>
        <v/>
      </c>
      <c r="Q234" s="119" t="str" cm="1">
        <f t="array" ref="Q234">IF(INDEX(Расчетный_ток, ROW(Y232)) = "", "", INDEX(Расчетный_ток, ROW(Y232)))</f>
        <v/>
      </c>
      <c r="R234" s="119" t="str" cm="1">
        <f t="array" ref="R234">IF(INDEX(Наименование_потребителя, ROW(Z232)) = "", "", INDEX(Наименование_потребителя, ROW(Z232)))</f>
        <v/>
      </c>
      <c r="S234" s="119" t="str" cm="1">
        <f t="array" ref="S234">IF(INDEX(Условное_обозначение, ROW(AA232)) = "", "", INDEX(Условное_обозначение, ROW(AA232)))</f>
        <v/>
      </c>
    </row>
    <row r="235" spans="1:19" x14ac:dyDescent="0.3">
      <c r="A235" s="119" t="str" cm="1">
        <f t="array" ref="A235">IF(INDEX(Вводной_щит, ROW(C233)) = "", "", INDEX(Вводной_щит, ROW(C233)))</f>
        <v/>
      </c>
      <c r="B235" s="119" t="str" cm="1">
        <f t="array" ref="B235">IF(INDEX(Номер, ROW(F233)) = "", "", INDEX(Номер, ROW(F233)))</f>
        <v/>
      </c>
      <c r="C235" s="119" t="str" cm="1">
        <f t="array" ref="C235">IF(INDEX(Номер_по_плану, ROW(H233)) = "", "", INDEX(Номер_по_плану, ROW(H233)))</f>
        <v/>
      </c>
      <c r="D235" s="119" t="str" cm="1">
        <f t="array" ref="D235">IF(INDEX(Тип, ROW(I233)) = "", "", INDEX(Тип, ROW(I233)))</f>
        <v/>
      </c>
      <c r="E235" s="119" t="str" cm="1">
        <f t="array" ref="E235">IF(INDEX(Автомат, ROW(J233)) = "", "", INDEX(Автомат, ROW(J233)))</f>
        <v/>
      </c>
      <c r="F235" s="119" t="str" cm="1">
        <f t="array" ref="F235">IF(INDEX(Производитель, ROW(K233)) = "", "", INDEX(Производитель, ROW(K233)))</f>
        <v/>
      </c>
      <c r="G235" s="119" t="str" cm="1">
        <f t="array" ref="G235">IF(INDEX(Номинал, ROW(L233)) = "", "", INDEX(Номинал, ROW(L233)))</f>
        <v/>
      </c>
      <c r="H235" s="119" t="str" cm="1">
        <f t="array" ref="H235">IF(INDEX(Тип_УЗО, ROW(M233)) = "", "", INDEX(Тип_УЗО, ROW(M233)))</f>
        <v/>
      </c>
      <c r="I235" s="119" t="str" cm="1">
        <f t="array" ref="I235">IF(INDEX(Ток_утечки_УЗО, ROW(N233)) = "", "", INDEX(Ток_утечки_УЗО, ROW(N233)))</f>
        <v/>
      </c>
      <c r="J235" s="119" t="str" cm="1">
        <f t="array" ref="J235">IF(INDEX(Марка_кабеля, ROW(O233)) = "", "", INDEX(Марка_кабеля, ROW(O233)))</f>
        <v/>
      </c>
      <c r="K235" s="119" t="str" cm="1">
        <f t="array" ref="K235">IF(INDEX(Сечение, ROW(P233)) = "", "", INDEX(Сечение, ROW(P233)))</f>
        <v/>
      </c>
      <c r="L235" s="119" t="str" cm="1">
        <f t="array" ref="L235">IF(INDEX(Длина_кабеля, ROW(Q233)) = "", "", INDEX(Длина_кабеля, ROW(Q233)))</f>
        <v/>
      </c>
      <c r="M235" s="119" t="str" cm="1">
        <f t="array" ref="M235">IF(INDEX(Фаза, ROW(R233)) = "", "", INDEX(Фаза, ROW(R233)))</f>
        <v/>
      </c>
      <c r="N235" s="119" t="str" cm="1">
        <f t="array" ref="N235">IF(INDEX(РЕ, ROW(S233)) = "", "", INDEX(РЕ, ROW(S233)))</f>
        <v/>
      </c>
      <c r="O235" s="119" t="str" cm="1">
        <f t="array" ref="O235">IF(INDEX(Класс, ROW(V233)) = "", "", INDEX(Класс, ROW(V233)))</f>
        <v/>
      </c>
      <c r="P235" s="119" t="str" cm="1">
        <f t="array" ref="P235">IF(INDEX(Установленная_мощность, ROW(X233)) = "", "", INDEX(Установленная_мощность, ROW(X233)))</f>
        <v/>
      </c>
      <c r="Q235" s="119" t="str" cm="1">
        <f t="array" ref="Q235">IF(INDEX(Расчетный_ток, ROW(Y233)) = "", "", INDEX(Расчетный_ток, ROW(Y233)))</f>
        <v/>
      </c>
      <c r="R235" s="119" t="str" cm="1">
        <f t="array" ref="R235">IF(INDEX(Наименование_потребителя, ROW(Z233)) = "", "", INDEX(Наименование_потребителя, ROW(Z233)))</f>
        <v/>
      </c>
      <c r="S235" s="119" t="str" cm="1">
        <f t="array" ref="S235">IF(INDEX(Условное_обозначение, ROW(AA233)) = "", "", INDEX(Условное_обозначение, ROW(AA233)))</f>
        <v/>
      </c>
    </row>
    <row r="236" spans="1:19" x14ac:dyDescent="0.3">
      <c r="A236" s="119" t="str" cm="1">
        <f t="array" ref="A236">IF(INDEX(Вводной_щит, ROW(C234)) = "", "", INDEX(Вводной_щит, ROW(C234)))</f>
        <v/>
      </c>
      <c r="B236" s="119" t="str" cm="1">
        <f t="array" ref="B236">IF(INDEX(Номер, ROW(F234)) = "", "", INDEX(Номер, ROW(F234)))</f>
        <v/>
      </c>
      <c r="C236" s="119" t="str" cm="1">
        <f t="array" ref="C236">IF(INDEX(Номер_по_плану, ROW(H234)) = "", "", INDEX(Номер_по_плану, ROW(H234)))</f>
        <v/>
      </c>
      <c r="D236" s="119" t="str" cm="1">
        <f t="array" ref="D236">IF(INDEX(Тип, ROW(I234)) = "", "", INDEX(Тип, ROW(I234)))</f>
        <v/>
      </c>
      <c r="E236" s="119" t="str" cm="1">
        <f t="array" ref="E236">IF(INDEX(Автомат, ROW(J234)) = "", "", INDEX(Автомат, ROW(J234)))</f>
        <v/>
      </c>
      <c r="F236" s="119" t="str" cm="1">
        <f t="array" ref="F236">IF(INDEX(Производитель, ROW(K234)) = "", "", INDEX(Производитель, ROW(K234)))</f>
        <v/>
      </c>
      <c r="G236" s="119" t="str" cm="1">
        <f t="array" ref="G236">IF(INDEX(Номинал, ROW(L234)) = "", "", INDEX(Номинал, ROW(L234)))</f>
        <v/>
      </c>
      <c r="H236" s="119" t="str" cm="1">
        <f t="array" ref="H236">IF(INDEX(Тип_УЗО, ROW(M234)) = "", "", INDEX(Тип_УЗО, ROW(M234)))</f>
        <v/>
      </c>
      <c r="I236" s="119" t="str" cm="1">
        <f t="array" ref="I236">IF(INDEX(Ток_утечки_УЗО, ROW(N234)) = "", "", INDEX(Ток_утечки_УЗО, ROW(N234)))</f>
        <v/>
      </c>
      <c r="J236" s="119" t="str" cm="1">
        <f t="array" ref="J236">IF(INDEX(Марка_кабеля, ROW(O234)) = "", "", INDEX(Марка_кабеля, ROW(O234)))</f>
        <v/>
      </c>
      <c r="K236" s="119" t="str" cm="1">
        <f t="array" ref="K236">IF(INDEX(Сечение, ROW(P234)) = "", "", INDEX(Сечение, ROW(P234)))</f>
        <v/>
      </c>
      <c r="L236" s="119" t="str" cm="1">
        <f t="array" ref="L236">IF(INDEX(Длина_кабеля, ROW(Q234)) = "", "", INDEX(Длина_кабеля, ROW(Q234)))</f>
        <v/>
      </c>
      <c r="M236" s="119" t="str" cm="1">
        <f t="array" ref="M236">IF(INDEX(Фаза, ROW(R234)) = "", "", INDEX(Фаза, ROW(R234)))</f>
        <v/>
      </c>
      <c r="N236" s="119" t="str" cm="1">
        <f t="array" ref="N236">IF(INDEX(РЕ, ROW(S234)) = "", "", INDEX(РЕ, ROW(S234)))</f>
        <v/>
      </c>
      <c r="O236" s="119" t="str" cm="1">
        <f t="array" ref="O236">IF(INDEX(Класс, ROW(V234)) = "", "", INDEX(Класс, ROW(V234)))</f>
        <v/>
      </c>
      <c r="P236" s="119" t="str" cm="1">
        <f t="array" ref="P236">IF(INDEX(Установленная_мощность, ROW(X234)) = "", "", INDEX(Установленная_мощность, ROW(X234)))</f>
        <v/>
      </c>
      <c r="Q236" s="119" t="str" cm="1">
        <f t="array" ref="Q236">IF(INDEX(Расчетный_ток, ROW(Y234)) = "", "", INDEX(Расчетный_ток, ROW(Y234)))</f>
        <v/>
      </c>
      <c r="R236" s="119" t="str" cm="1">
        <f t="array" ref="R236">IF(INDEX(Наименование_потребителя, ROW(Z234)) = "", "", INDEX(Наименование_потребителя, ROW(Z234)))</f>
        <v/>
      </c>
      <c r="S236" s="119" t="str" cm="1">
        <f t="array" ref="S236">IF(INDEX(Условное_обозначение, ROW(AA234)) = "", "", INDEX(Условное_обозначение, ROW(AA234)))</f>
        <v/>
      </c>
    </row>
    <row r="237" spans="1:19" x14ac:dyDescent="0.3">
      <c r="A237" s="119" t="str" cm="1">
        <f t="array" ref="A237">IF(INDEX(Вводной_щит, ROW(C235)) = "", "", INDEX(Вводной_щит, ROW(C235)))</f>
        <v/>
      </c>
      <c r="B237" s="119" t="str" cm="1">
        <f t="array" ref="B237">IF(INDEX(Номер, ROW(F235)) = "", "", INDEX(Номер, ROW(F235)))</f>
        <v/>
      </c>
      <c r="C237" s="119" t="str" cm="1">
        <f t="array" ref="C237">IF(INDEX(Номер_по_плану, ROW(H235)) = "", "", INDEX(Номер_по_плану, ROW(H235)))</f>
        <v/>
      </c>
      <c r="D237" s="119" t="str" cm="1">
        <f t="array" ref="D237">IF(INDEX(Тип, ROW(I235)) = "", "", INDEX(Тип, ROW(I235)))</f>
        <v/>
      </c>
      <c r="E237" s="119" t="str" cm="1">
        <f t="array" ref="E237">IF(INDEX(Автомат, ROW(J235)) = "", "", INDEX(Автомат, ROW(J235)))</f>
        <v/>
      </c>
      <c r="F237" s="119" t="str" cm="1">
        <f t="array" ref="F237">IF(INDEX(Производитель, ROW(K235)) = "", "", INDEX(Производитель, ROW(K235)))</f>
        <v/>
      </c>
      <c r="G237" s="119" t="str" cm="1">
        <f t="array" ref="G237">IF(INDEX(Номинал, ROW(L235)) = "", "", INDEX(Номинал, ROW(L235)))</f>
        <v/>
      </c>
      <c r="H237" s="119" t="str" cm="1">
        <f t="array" ref="H237">IF(INDEX(Тип_УЗО, ROW(M235)) = "", "", INDEX(Тип_УЗО, ROW(M235)))</f>
        <v/>
      </c>
      <c r="I237" s="119" t="str" cm="1">
        <f t="array" ref="I237">IF(INDEX(Ток_утечки_УЗО, ROW(N235)) = "", "", INDEX(Ток_утечки_УЗО, ROW(N235)))</f>
        <v/>
      </c>
      <c r="J237" s="119" t="str" cm="1">
        <f t="array" ref="J237">IF(INDEX(Марка_кабеля, ROW(O235)) = "", "", INDEX(Марка_кабеля, ROW(O235)))</f>
        <v/>
      </c>
      <c r="K237" s="119" t="str" cm="1">
        <f t="array" ref="K237">IF(INDEX(Сечение, ROW(P235)) = "", "", INDEX(Сечение, ROW(P235)))</f>
        <v/>
      </c>
      <c r="L237" s="119" t="str" cm="1">
        <f t="array" ref="L237">IF(INDEX(Длина_кабеля, ROW(Q235)) = "", "", INDEX(Длина_кабеля, ROW(Q235)))</f>
        <v/>
      </c>
      <c r="M237" s="119" t="str" cm="1">
        <f t="array" ref="M237">IF(INDEX(Фаза, ROW(R235)) = "", "", INDEX(Фаза, ROW(R235)))</f>
        <v/>
      </c>
      <c r="N237" s="119" t="str" cm="1">
        <f t="array" ref="N237">IF(INDEX(РЕ, ROW(S235)) = "", "", INDEX(РЕ, ROW(S235)))</f>
        <v/>
      </c>
      <c r="O237" s="119" t="str" cm="1">
        <f t="array" ref="O237">IF(INDEX(Класс, ROW(V235)) = "", "", INDEX(Класс, ROW(V235)))</f>
        <v/>
      </c>
      <c r="P237" s="119" t="str" cm="1">
        <f t="array" ref="P237">IF(INDEX(Установленная_мощность, ROW(X235)) = "", "", INDEX(Установленная_мощность, ROW(X235)))</f>
        <v/>
      </c>
      <c r="Q237" s="119" t="str" cm="1">
        <f t="array" ref="Q237">IF(INDEX(Расчетный_ток, ROW(Y235)) = "", "", INDEX(Расчетный_ток, ROW(Y235)))</f>
        <v/>
      </c>
      <c r="R237" s="119" t="str" cm="1">
        <f t="array" ref="R237">IF(INDEX(Наименование_потребителя, ROW(Z235)) = "", "", INDEX(Наименование_потребителя, ROW(Z235)))</f>
        <v/>
      </c>
      <c r="S237" s="119" t="str" cm="1">
        <f t="array" ref="S237">IF(INDEX(Условное_обозначение, ROW(AA235)) = "", "", INDEX(Условное_обозначение, ROW(AA235)))</f>
        <v/>
      </c>
    </row>
    <row r="238" spans="1:19" x14ac:dyDescent="0.3">
      <c r="A238" s="119" t="str" cm="1">
        <f t="array" ref="A238">IF(INDEX(Вводной_щит, ROW(C236)) = "", "", INDEX(Вводной_щит, ROW(C236)))</f>
        <v/>
      </c>
      <c r="B238" s="119" t="str" cm="1">
        <f t="array" ref="B238">IF(INDEX(Номер, ROW(F236)) = "", "", INDEX(Номер, ROW(F236)))</f>
        <v/>
      </c>
      <c r="C238" s="119" t="str" cm="1">
        <f t="array" ref="C238">IF(INDEX(Номер_по_плану, ROW(H236)) = "", "", INDEX(Номер_по_плану, ROW(H236)))</f>
        <v/>
      </c>
      <c r="D238" s="119" t="str" cm="1">
        <f t="array" ref="D238">IF(INDEX(Тип, ROW(I236)) = "", "", INDEX(Тип, ROW(I236)))</f>
        <v/>
      </c>
      <c r="E238" s="119" t="str" cm="1">
        <f t="array" ref="E238">IF(INDEX(Автомат, ROW(J236)) = "", "", INDEX(Автомат, ROW(J236)))</f>
        <v/>
      </c>
      <c r="F238" s="119" t="str" cm="1">
        <f t="array" ref="F238">IF(INDEX(Производитель, ROW(K236)) = "", "", INDEX(Производитель, ROW(K236)))</f>
        <v/>
      </c>
      <c r="G238" s="119" t="str" cm="1">
        <f t="array" ref="G238">IF(INDEX(Номинал, ROW(L236)) = "", "", INDEX(Номинал, ROW(L236)))</f>
        <v/>
      </c>
      <c r="H238" s="119" t="str" cm="1">
        <f t="array" ref="H238">IF(INDEX(Тип_УЗО, ROW(M236)) = "", "", INDEX(Тип_УЗО, ROW(M236)))</f>
        <v/>
      </c>
      <c r="I238" s="119" t="str" cm="1">
        <f t="array" ref="I238">IF(INDEX(Ток_утечки_УЗО, ROW(N236)) = "", "", INDEX(Ток_утечки_УЗО, ROW(N236)))</f>
        <v/>
      </c>
      <c r="J238" s="119" t="str" cm="1">
        <f t="array" ref="J238">IF(INDEX(Марка_кабеля, ROW(O236)) = "", "", INDEX(Марка_кабеля, ROW(O236)))</f>
        <v/>
      </c>
      <c r="K238" s="119" t="str" cm="1">
        <f t="array" ref="K238">IF(INDEX(Сечение, ROW(P236)) = "", "", INDEX(Сечение, ROW(P236)))</f>
        <v/>
      </c>
      <c r="L238" s="119" t="str" cm="1">
        <f t="array" ref="L238">IF(INDEX(Длина_кабеля, ROW(Q236)) = "", "", INDEX(Длина_кабеля, ROW(Q236)))</f>
        <v/>
      </c>
      <c r="M238" s="119" t="str" cm="1">
        <f t="array" ref="M238">IF(INDEX(Фаза, ROW(R236)) = "", "", INDEX(Фаза, ROW(R236)))</f>
        <v/>
      </c>
      <c r="N238" s="119" t="str" cm="1">
        <f t="array" ref="N238">IF(INDEX(РЕ, ROW(S236)) = "", "", INDEX(РЕ, ROW(S236)))</f>
        <v/>
      </c>
      <c r="O238" s="119" t="str" cm="1">
        <f t="array" ref="O238">IF(INDEX(Класс, ROW(V236)) = "", "", INDEX(Класс, ROW(V236)))</f>
        <v/>
      </c>
      <c r="P238" s="119" t="str" cm="1">
        <f t="array" ref="P238">IF(INDEX(Установленная_мощность, ROW(X236)) = "", "", INDEX(Установленная_мощность, ROW(X236)))</f>
        <v/>
      </c>
      <c r="Q238" s="119" t="str" cm="1">
        <f t="array" ref="Q238">IF(INDEX(Расчетный_ток, ROW(Y236)) = "", "", INDEX(Расчетный_ток, ROW(Y236)))</f>
        <v/>
      </c>
      <c r="R238" s="119" t="str" cm="1">
        <f t="array" ref="R238">IF(INDEX(Наименование_потребителя, ROW(Z236)) = "", "", INDEX(Наименование_потребителя, ROW(Z236)))</f>
        <v/>
      </c>
      <c r="S238" s="119" t="str" cm="1">
        <f t="array" ref="S238">IF(INDEX(Условное_обозначение, ROW(AA236)) = "", "", INDEX(Условное_обозначение, ROW(AA236)))</f>
        <v/>
      </c>
    </row>
    <row r="239" spans="1:19" x14ac:dyDescent="0.3">
      <c r="A239" s="119" t="str" cm="1">
        <f t="array" ref="A239">IF(INDEX(Вводной_щит, ROW(C237)) = "", "", INDEX(Вводной_щит, ROW(C237)))</f>
        <v/>
      </c>
      <c r="B239" s="119" t="str" cm="1">
        <f t="array" ref="B239">IF(INDEX(Номер, ROW(F237)) = "", "", INDEX(Номер, ROW(F237)))</f>
        <v/>
      </c>
      <c r="C239" s="119" t="str" cm="1">
        <f t="array" ref="C239">IF(INDEX(Номер_по_плану, ROW(H237)) = "", "", INDEX(Номер_по_плану, ROW(H237)))</f>
        <v/>
      </c>
      <c r="D239" s="119" t="str" cm="1">
        <f t="array" ref="D239">IF(INDEX(Тип, ROW(I237)) = "", "", INDEX(Тип, ROW(I237)))</f>
        <v/>
      </c>
      <c r="E239" s="119" t="str" cm="1">
        <f t="array" ref="E239">IF(INDEX(Автомат, ROW(J237)) = "", "", INDEX(Автомат, ROW(J237)))</f>
        <v/>
      </c>
      <c r="F239" s="119" t="str" cm="1">
        <f t="array" ref="F239">IF(INDEX(Производитель, ROW(K237)) = "", "", INDEX(Производитель, ROW(K237)))</f>
        <v/>
      </c>
      <c r="G239" s="119" t="str" cm="1">
        <f t="array" ref="G239">IF(INDEX(Номинал, ROW(L237)) = "", "", INDEX(Номинал, ROW(L237)))</f>
        <v/>
      </c>
      <c r="H239" s="119" t="str" cm="1">
        <f t="array" ref="H239">IF(INDEX(Тип_УЗО, ROW(M237)) = "", "", INDEX(Тип_УЗО, ROW(M237)))</f>
        <v/>
      </c>
      <c r="I239" s="119" t="str" cm="1">
        <f t="array" ref="I239">IF(INDEX(Ток_утечки_УЗО, ROW(N237)) = "", "", INDEX(Ток_утечки_УЗО, ROW(N237)))</f>
        <v/>
      </c>
      <c r="J239" s="119" t="str" cm="1">
        <f t="array" ref="J239">IF(INDEX(Марка_кабеля, ROW(O237)) = "", "", INDEX(Марка_кабеля, ROW(O237)))</f>
        <v/>
      </c>
      <c r="K239" s="119" t="str" cm="1">
        <f t="array" ref="K239">IF(INDEX(Сечение, ROW(P237)) = "", "", INDEX(Сечение, ROW(P237)))</f>
        <v/>
      </c>
      <c r="L239" s="119" t="str" cm="1">
        <f t="array" ref="L239">IF(INDEX(Длина_кабеля, ROW(Q237)) = "", "", INDEX(Длина_кабеля, ROW(Q237)))</f>
        <v/>
      </c>
      <c r="M239" s="119" t="str" cm="1">
        <f t="array" ref="M239">IF(INDEX(Фаза, ROW(R237)) = "", "", INDEX(Фаза, ROW(R237)))</f>
        <v/>
      </c>
      <c r="N239" s="119" t="str" cm="1">
        <f t="array" ref="N239">IF(INDEX(РЕ, ROW(S237)) = "", "", INDEX(РЕ, ROW(S237)))</f>
        <v/>
      </c>
      <c r="O239" s="119" t="str" cm="1">
        <f t="array" ref="O239">IF(INDEX(Класс, ROW(V237)) = "", "", INDEX(Класс, ROW(V237)))</f>
        <v/>
      </c>
      <c r="P239" s="119" t="str" cm="1">
        <f t="array" ref="P239">IF(INDEX(Установленная_мощность, ROW(X237)) = "", "", INDEX(Установленная_мощность, ROW(X237)))</f>
        <v/>
      </c>
      <c r="Q239" s="119" t="str" cm="1">
        <f t="array" ref="Q239">IF(INDEX(Расчетный_ток, ROW(Y237)) = "", "", INDEX(Расчетный_ток, ROW(Y237)))</f>
        <v/>
      </c>
      <c r="R239" s="119" t="str" cm="1">
        <f t="array" ref="R239">IF(INDEX(Наименование_потребителя, ROW(Z237)) = "", "", INDEX(Наименование_потребителя, ROW(Z237)))</f>
        <v/>
      </c>
      <c r="S239" s="119" t="str" cm="1">
        <f t="array" ref="S239">IF(INDEX(Условное_обозначение, ROW(AA237)) = "", "", INDEX(Условное_обозначение, ROW(AA237)))</f>
        <v/>
      </c>
    </row>
    <row r="240" spans="1:19" x14ac:dyDescent="0.3">
      <c r="A240" s="119" t="str" cm="1">
        <f t="array" ref="A240">IF(INDEX(Вводной_щит, ROW(C238)) = "", "", INDEX(Вводной_щит, ROW(C238)))</f>
        <v/>
      </c>
      <c r="B240" s="119" t="str" cm="1">
        <f t="array" ref="B240">IF(INDEX(Номер, ROW(F238)) = "", "", INDEX(Номер, ROW(F238)))</f>
        <v/>
      </c>
      <c r="C240" s="119" t="str" cm="1">
        <f t="array" ref="C240">IF(INDEX(Номер_по_плану, ROW(H238)) = "", "", INDEX(Номер_по_плану, ROW(H238)))</f>
        <v/>
      </c>
      <c r="D240" s="119" t="str" cm="1">
        <f t="array" ref="D240">IF(INDEX(Тип, ROW(I238)) = "", "", INDEX(Тип, ROW(I238)))</f>
        <v/>
      </c>
      <c r="E240" s="119" t="str" cm="1">
        <f t="array" ref="E240">IF(INDEX(Автомат, ROW(J238)) = "", "", INDEX(Автомат, ROW(J238)))</f>
        <v/>
      </c>
      <c r="F240" s="119" t="str" cm="1">
        <f t="array" ref="F240">IF(INDEX(Производитель, ROW(K238)) = "", "", INDEX(Производитель, ROW(K238)))</f>
        <v/>
      </c>
      <c r="G240" s="119" t="str" cm="1">
        <f t="array" ref="G240">IF(INDEX(Номинал, ROW(L238)) = "", "", INDEX(Номинал, ROW(L238)))</f>
        <v/>
      </c>
      <c r="H240" s="119" t="str" cm="1">
        <f t="array" ref="H240">IF(INDEX(Тип_УЗО, ROW(M238)) = "", "", INDEX(Тип_УЗО, ROW(M238)))</f>
        <v/>
      </c>
      <c r="I240" s="119" t="str" cm="1">
        <f t="array" ref="I240">IF(INDEX(Ток_утечки_УЗО, ROW(N238)) = "", "", INDEX(Ток_утечки_УЗО, ROW(N238)))</f>
        <v/>
      </c>
      <c r="J240" s="119" t="str" cm="1">
        <f t="array" ref="J240">IF(INDEX(Марка_кабеля, ROW(O238)) = "", "", INDEX(Марка_кабеля, ROW(O238)))</f>
        <v/>
      </c>
      <c r="K240" s="119" t="str" cm="1">
        <f t="array" ref="K240">IF(INDEX(Сечение, ROW(P238)) = "", "", INDEX(Сечение, ROW(P238)))</f>
        <v/>
      </c>
      <c r="L240" s="119" t="str" cm="1">
        <f t="array" ref="L240">IF(INDEX(Длина_кабеля, ROW(Q238)) = "", "", INDEX(Длина_кабеля, ROW(Q238)))</f>
        <v/>
      </c>
      <c r="M240" s="119" t="str" cm="1">
        <f t="array" ref="M240">IF(INDEX(Фаза, ROW(R238)) = "", "", INDEX(Фаза, ROW(R238)))</f>
        <v/>
      </c>
      <c r="N240" s="119" t="str" cm="1">
        <f t="array" ref="N240">IF(INDEX(РЕ, ROW(S238)) = "", "", INDEX(РЕ, ROW(S238)))</f>
        <v/>
      </c>
      <c r="O240" s="119" t="str" cm="1">
        <f t="array" ref="O240">IF(INDEX(Класс, ROW(V238)) = "", "", INDEX(Класс, ROW(V238)))</f>
        <v/>
      </c>
      <c r="P240" s="119" t="str" cm="1">
        <f t="array" ref="P240">IF(INDEX(Установленная_мощность, ROW(X238)) = "", "", INDEX(Установленная_мощность, ROW(X238)))</f>
        <v/>
      </c>
      <c r="Q240" s="119" t="str" cm="1">
        <f t="array" ref="Q240">IF(INDEX(Расчетный_ток, ROW(Y238)) = "", "", INDEX(Расчетный_ток, ROW(Y238)))</f>
        <v/>
      </c>
      <c r="R240" s="119" t="str" cm="1">
        <f t="array" ref="R240">IF(INDEX(Наименование_потребителя, ROW(Z238)) = "", "", INDEX(Наименование_потребителя, ROW(Z238)))</f>
        <v/>
      </c>
      <c r="S240" s="119" t="str" cm="1">
        <f t="array" ref="S240">IF(INDEX(Условное_обозначение, ROW(AA238)) = "", "", INDEX(Условное_обозначение, ROW(AA238)))</f>
        <v/>
      </c>
    </row>
    <row r="241" spans="1:19" x14ac:dyDescent="0.3">
      <c r="A241" s="119" t="str" cm="1">
        <f t="array" ref="A241">IF(INDEX(Вводной_щит, ROW(C239)) = "", "", INDEX(Вводной_щит, ROW(C239)))</f>
        <v/>
      </c>
      <c r="B241" s="119" t="str" cm="1">
        <f t="array" ref="B241">IF(INDEX(Номер, ROW(F239)) = "", "", INDEX(Номер, ROW(F239)))</f>
        <v/>
      </c>
      <c r="C241" s="119" t="str" cm="1">
        <f t="array" ref="C241">IF(INDEX(Номер_по_плану, ROW(H239)) = "", "", INDEX(Номер_по_плану, ROW(H239)))</f>
        <v/>
      </c>
      <c r="D241" s="119" t="str" cm="1">
        <f t="array" ref="D241">IF(INDEX(Тип, ROW(I239)) = "", "", INDEX(Тип, ROW(I239)))</f>
        <v/>
      </c>
      <c r="E241" s="119" t="str" cm="1">
        <f t="array" ref="E241">IF(INDEX(Автомат, ROW(J239)) = "", "", INDEX(Автомат, ROW(J239)))</f>
        <v/>
      </c>
      <c r="F241" s="119" t="str" cm="1">
        <f t="array" ref="F241">IF(INDEX(Производитель, ROW(K239)) = "", "", INDEX(Производитель, ROW(K239)))</f>
        <v/>
      </c>
      <c r="G241" s="119" t="str" cm="1">
        <f t="array" ref="G241">IF(INDEX(Номинал, ROW(L239)) = "", "", INDEX(Номинал, ROW(L239)))</f>
        <v/>
      </c>
      <c r="H241" s="119" t="str" cm="1">
        <f t="array" ref="H241">IF(INDEX(Тип_УЗО, ROW(M239)) = "", "", INDEX(Тип_УЗО, ROW(M239)))</f>
        <v/>
      </c>
      <c r="I241" s="119" t="str" cm="1">
        <f t="array" ref="I241">IF(INDEX(Ток_утечки_УЗО, ROW(N239)) = "", "", INDEX(Ток_утечки_УЗО, ROW(N239)))</f>
        <v/>
      </c>
      <c r="J241" s="119" t="str" cm="1">
        <f t="array" ref="J241">IF(INDEX(Марка_кабеля, ROW(O239)) = "", "", INDEX(Марка_кабеля, ROW(O239)))</f>
        <v/>
      </c>
      <c r="K241" s="119" t="str" cm="1">
        <f t="array" ref="K241">IF(INDEX(Сечение, ROW(P239)) = "", "", INDEX(Сечение, ROW(P239)))</f>
        <v/>
      </c>
      <c r="L241" s="119" t="str" cm="1">
        <f t="array" ref="L241">IF(INDEX(Длина_кабеля, ROW(Q239)) = "", "", INDEX(Длина_кабеля, ROW(Q239)))</f>
        <v/>
      </c>
      <c r="M241" s="119" t="str" cm="1">
        <f t="array" ref="M241">IF(INDEX(Фаза, ROW(R239)) = "", "", INDEX(Фаза, ROW(R239)))</f>
        <v/>
      </c>
      <c r="N241" s="119" t="str" cm="1">
        <f t="array" ref="N241">IF(INDEX(РЕ, ROW(S239)) = "", "", INDEX(РЕ, ROW(S239)))</f>
        <v/>
      </c>
      <c r="O241" s="119" t="str" cm="1">
        <f t="array" ref="O241">IF(INDEX(Класс, ROW(V239)) = "", "", INDEX(Класс, ROW(V239)))</f>
        <v/>
      </c>
      <c r="P241" s="119" t="str" cm="1">
        <f t="array" ref="P241">IF(INDEX(Установленная_мощность, ROW(X239)) = "", "", INDEX(Установленная_мощность, ROW(X239)))</f>
        <v/>
      </c>
      <c r="Q241" s="119" t="str" cm="1">
        <f t="array" ref="Q241">IF(INDEX(Расчетный_ток, ROW(Y239)) = "", "", INDEX(Расчетный_ток, ROW(Y239)))</f>
        <v/>
      </c>
      <c r="R241" s="119" t="str" cm="1">
        <f t="array" ref="R241">IF(INDEX(Наименование_потребителя, ROW(Z239)) = "", "", INDEX(Наименование_потребителя, ROW(Z239)))</f>
        <v/>
      </c>
      <c r="S241" s="119" t="str" cm="1">
        <f t="array" ref="S241">IF(INDEX(Условное_обозначение, ROW(AA239)) = "", "", INDEX(Условное_обозначение, ROW(AA239)))</f>
        <v/>
      </c>
    </row>
    <row r="242" spans="1:19" x14ac:dyDescent="0.3">
      <c r="A242" s="119" t="str" cm="1">
        <f t="array" ref="A242">IF(INDEX(Вводной_щит, ROW(C240)) = "", "", INDEX(Вводной_щит, ROW(C240)))</f>
        <v/>
      </c>
      <c r="B242" s="119" t="str" cm="1">
        <f t="array" ref="B242">IF(INDEX(Номер, ROW(F240)) = "", "", INDEX(Номер, ROW(F240)))</f>
        <v/>
      </c>
      <c r="C242" s="119" t="str" cm="1">
        <f t="array" ref="C242">IF(INDEX(Номер_по_плану, ROW(H240)) = "", "", INDEX(Номер_по_плану, ROW(H240)))</f>
        <v/>
      </c>
      <c r="D242" s="119" t="str" cm="1">
        <f t="array" ref="D242">IF(INDEX(Тип, ROW(I240)) = "", "", INDEX(Тип, ROW(I240)))</f>
        <v/>
      </c>
      <c r="E242" s="119" t="str" cm="1">
        <f t="array" ref="E242">IF(INDEX(Автомат, ROW(J240)) = "", "", INDEX(Автомат, ROW(J240)))</f>
        <v/>
      </c>
      <c r="F242" s="119" t="str" cm="1">
        <f t="array" ref="F242">IF(INDEX(Производитель, ROW(K240)) = "", "", INDEX(Производитель, ROW(K240)))</f>
        <v/>
      </c>
      <c r="G242" s="119" t="str" cm="1">
        <f t="array" ref="G242">IF(INDEX(Номинал, ROW(L240)) = "", "", INDEX(Номинал, ROW(L240)))</f>
        <v/>
      </c>
      <c r="H242" s="119" t="str" cm="1">
        <f t="array" ref="H242">IF(INDEX(Тип_УЗО, ROW(M240)) = "", "", INDEX(Тип_УЗО, ROW(M240)))</f>
        <v/>
      </c>
      <c r="I242" s="119" t="str" cm="1">
        <f t="array" ref="I242">IF(INDEX(Ток_утечки_УЗО, ROW(N240)) = "", "", INDEX(Ток_утечки_УЗО, ROW(N240)))</f>
        <v/>
      </c>
      <c r="J242" s="119" t="str" cm="1">
        <f t="array" ref="J242">IF(INDEX(Марка_кабеля, ROW(O240)) = "", "", INDEX(Марка_кабеля, ROW(O240)))</f>
        <v/>
      </c>
      <c r="K242" s="119" t="str" cm="1">
        <f t="array" ref="K242">IF(INDEX(Сечение, ROW(P240)) = "", "", INDEX(Сечение, ROW(P240)))</f>
        <v/>
      </c>
      <c r="L242" s="119" t="str" cm="1">
        <f t="array" ref="L242">IF(INDEX(Длина_кабеля, ROW(Q240)) = "", "", INDEX(Длина_кабеля, ROW(Q240)))</f>
        <v/>
      </c>
      <c r="M242" s="119" t="str" cm="1">
        <f t="array" ref="M242">IF(INDEX(Фаза, ROW(R240)) = "", "", INDEX(Фаза, ROW(R240)))</f>
        <v/>
      </c>
      <c r="N242" s="119" t="str" cm="1">
        <f t="array" ref="N242">IF(INDEX(РЕ, ROW(S240)) = "", "", INDEX(РЕ, ROW(S240)))</f>
        <v/>
      </c>
      <c r="O242" s="119" t="str" cm="1">
        <f t="array" ref="O242">IF(INDEX(Класс, ROW(V240)) = "", "", INDEX(Класс, ROW(V240)))</f>
        <v/>
      </c>
      <c r="P242" s="119" t="str" cm="1">
        <f t="array" ref="P242">IF(INDEX(Установленная_мощность, ROW(X240)) = "", "", INDEX(Установленная_мощность, ROW(X240)))</f>
        <v/>
      </c>
      <c r="Q242" s="119" t="str" cm="1">
        <f t="array" ref="Q242">IF(INDEX(Расчетный_ток, ROW(Y240)) = "", "", INDEX(Расчетный_ток, ROW(Y240)))</f>
        <v/>
      </c>
      <c r="R242" s="119" t="str" cm="1">
        <f t="array" ref="R242">IF(INDEX(Наименование_потребителя, ROW(Z240)) = "", "", INDEX(Наименование_потребителя, ROW(Z240)))</f>
        <v/>
      </c>
      <c r="S242" s="119" t="str" cm="1">
        <f t="array" ref="S242">IF(INDEX(Условное_обозначение, ROW(AA240)) = "", "", INDEX(Условное_обозначение, ROW(AA240)))</f>
        <v/>
      </c>
    </row>
    <row r="243" spans="1:19" x14ac:dyDescent="0.3">
      <c r="A243" s="119" t="str" cm="1">
        <f t="array" ref="A243">IF(INDEX(Вводной_щит, ROW(C241)) = "", "", INDEX(Вводной_щит, ROW(C241)))</f>
        <v/>
      </c>
      <c r="B243" s="119" t="str" cm="1">
        <f t="array" ref="B243">IF(INDEX(Номер, ROW(F241)) = "", "", INDEX(Номер, ROW(F241)))</f>
        <v/>
      </c>
      <c r="C243" s="119" t="str" cm="1">
        <f t="array" ref="C243">IF(INDEX(Номер_по_плану, ROW(H241)) = "", "", INDEX(Номер_по_плану, ROW(H241)))</f>
        <v/>
      </c>
      <c r="D243" s="119" t="str" cm="1">
        <f t="array" ref="D243">IF(INDEX(Тип, ROW(I241)) = "", "", INDEX(Тип, ROW(I241)))</f>
        <v/>
      </c>
      <c r="E243" s="119" t="str" cm="1">
        <f t="array" ref="E243">IF(INDEX(Автомат, ROW(J241)) = "", "", INDEX(Автомат, ROW(J241)))</f>
        <v/>
      </c>
      <c r="F243" s="119" t="str" cm="1">
        <f t="array" ref="F243">IF(INDEX(Производитель, ROW(K241)) = "", "", INDEX(Производитель, ROW(K241)))</f>
        <v/>
      </c>
      <c r="G243" s="119" t="str" cm="1">
        <f t="array" ref="G243">IF(INDEX(Номинал, ROW(L241)) = "", "", INDEX(Номинал, ROW(L241)))</f>
        <v/>
      </c>
      <c r="H243" s="119" t="str" cm="1">
        <f t="array" ref="H243">IF(INDEX(Тип_УЗО, ROW(M241)) = "", "", INDEX(Тип_УЗО, ROW(M241)))</f>
        <v/>
      </c>
      <c r="I243" s="119" t="str" cm="1">
        <f t="array" ref="I243">IF(INDEX(Ток_утечки_УЗО, ROW(N241)) = "", "", INDEX(Ток_утечки_УЗО, ROW(N241)))</f>
        <v/>
      </c>
      <c r="J243" s="119" t="str" cm="1">
        <f t="array" ref="J243">IF(INDEX(Марка_кабеля, ROW(O241)) = "", "", INDEX(Марка_кабеля, ROW(O241)))</f>
        <v/>
      </c>
      <c r="K243" s="119" t="str" cm="1">
        <f t="array" ref="K243">IF(INDEX(Сечение, ROW(P241)) = "", "", INDEX(Сечение, ROW(P241)))</f>
        <v/>
      </c>
      <c r="L243" s="119" t="str" cm="1">
        <f t="array" ref="L243">IF(INDEX(Длина_кабеля, ROW(Q241)) = "", "", INDEX(Длина_кабеля, ROW(Q241)))</f>
        <v/>
      </c>
      <c r="M243" s="119" t="str" cm="1">
        <f t="array" ref="M243">IF(INDEX(Фаза, ROW(R241)) = "", "", INDEX(Фаза, ROW(R241)))</f>
        <v/>
      </c>
      <c r="N243" s="119" t="str" cm="1">
        <f t="array" ref="N243">IF(INDEX(РЕ, ROW(S241)) = "", "", INDEX(РЕ, ROW(S241)))</f>
        <v/>
      </c>
      <c r="O243" s="119" t="str" cm="1">
        <f t="array" ref="O243">IF(INDEX(Класс, ROW(V241)) = "", "", INDEX(Класс, ROW(V241)))</f>
        <v/>
      </c>
      <c r="P243" s="119" t="str" cm="1">
        <f t="array" ref="P243">IF(INDEX(Установленная_мощность, ROW(X241)) = "", "", INDEX(Установленная_мощность, ROW(X241)))</f>
        <v/>
      </c>
      <c r="Q243" s="119" t="str" cm="1">
        <f t="array" ref="Q243">IF(INDEX(Расчетный_ток, ROW(Y241)) = "", "", INDEX(Расчетный_ток, ROW(Y241)))</f>
        <v/>
      </c>
      <c r="R243" s="119" t="str" cm="1">
        <f t="array" ref="R243">IF(INDEX(Наименование_потребителя, ROW(Z241)) = "", "", INDEX(Наименование_потребителя, ROW(Z241)))</f>
        <v/>
      </c>
      <c r="S243" s="119" t="str" cm="1">
        <f t="array" ref="S243">IF(INDEX(Условное_обозначение, ROW(AA241)) = "", "", INDEX(Условное_обозначение, ROW(AA241)))</f>
        <v/>
      </c>
    </row>
    <row r="244" spans="1:19" x14ac:dyDescent="0.3">
      <c r="A244" s="119" t="str" cm="1">
        <f t="array" ref="A244">IF(INDEX(Вводной_щит, ROW(C242)) = "", "", INDEX(Вводной_щит, ROW(C242)))</f>
        <v/>
      </c>
      <c r="B244" s="119" t="str" cm="1">
        <f t="array" ref="B244">IF(INDEX(Номер, ROW(F242)) = "", "", INDEX(Номер, ROW(F242)))</f>
        <v/>
      </c>
      <c r="C244" s="119" t="str" cm="1">
        <f t="array" ref="C244">IF(INDEX(Номер_по_плану, ROW(H242)) = "", "", INDEX(Номер_по_плану, ROW(H242)))</f>
        <v/>
      </c>
      <c r="D244" s="119" t="str" cm="1">
        <f t="array" ref="D244">IF(INDEX(Тип, ROW(I242)) = "", "", INDEX(Тип, ROW(I242)))</f>
        <v/>
      </c>
      <c r="E244" s="119" t="str" cm="1">
        <f t="array" ref="E244">IF(INDEX(Автомат, ROW(J242)) = "", "", INDEX(Автомат, ROW(J242)))</f>
        <v/>
      </c>
      <c r="F244" s="119" t="str" cm="1">
        <f t="array" ref="F244">IF(INDEX(Производитель, ROW(K242)) = "", "", INDEX(Производитель, ROW(K242)))</f>
        <v/>
      </c>
      <c r="G244" s="119" t="str" cm="1">
        <f t="array" ref="G244">IF(INDEX(Номинал, ROW(L242)) = "", "", INDEX(Номинал, ROW(L242)))</f>
        <v/>
      </c>
      <c r="H244" s="119" t="str" cm="1">
        <f t="array" ref="H244">IF(INDEX(Тип_УЗО, ROW(M242)) = "", "", INDEX(Тип_УЗО, ROW(M242)))</f>
        <v/>
      </c>
      <c r="I244" s="119" t="str" cm="1">
        <f t="array" ref="I244">IF(INDEX(Ток_утечки_УЗО, ROW(N242)) = "", "", INDEX(Ток_утечки_УЗО, ROW(N242)))</f>
        <v/>
      </c>
      <c r="J244" s="119" t="str" cm="1">
        <f t="array" ref="J244">IF(INDEX(Марка_кабеля, ROW(O242)) = "", "", INDEX(Марка_кабеля, ROW(O242)))</f>
        <v/>
      </c>
      <c r="K244" s="119" t="str" cm="1">
        <f t="array" ref="K244">IF(INDEX(Сечение, ROW(P242)) = "", "", INDEX(Сечение, ROW(P242)))</f>
        <v/>
      </c>
      <c r="L244" s="119" t="str" cm="1">
        <f t="array" ref="L244">IF(INDEX(Длина_кабеля, ROW(Q242)) = "", "", INDEX(Длина_кабеля, ROW(Q242)))</f>
        <v/>
      </c>
      <c r="M244" s="119" t="str" cm="1">
        <f t="array" ref="M244">IF(INDEX(Фаза, ROW(R242)) = "", "", INDEX(Фаза, ROW(R242)))</f>
        <v/>
      </c>
      <c r="N244" s="119" t="str" cm="1">
        <f t="array" ref="N244">IF(INDEX(РЕ, ROW(S242)) = "", "", INDEX(РЕ, ROW(S242)))</f>
        <v/>
      </c>
      <c r="O244" s="119" t="str" cm="1">
        <f t="array" ref="O244">IF(INDEX(Класс, ROW(V242)) = "", "", INDEX(Класс, ROW(V242)))</f>
        <v/>
      </c>
      <c r="P244" s="119" t="str" cm="1">
        <f t="array" ref="P244">IF(INDEX(Установленная_мощность, ROW(X242)) = "", "", INDEX(Установленная_мощность, ROW(X242)))</f>
        <v/>
      </c>
      <c r="Q244" s="119" t="str" cm="1">
        <f t="array" ref="Q244">IF(INDEX(Расчетный_ток, ROW(Y242)) = "", "", INDEX(Расчетный_ток, ROW(Y242)))</f>
        <v/>
      </c>
      <c r="R244" s="119" t="str" cm="1">
        <f t="array" ref="R244">IF(INDEX(Наименование_потребителя, ROW(Z242)) = "", "", INDEX(Наименование_потребителя, ROW(Z242)))</f>
        <v/>
      </c>
      <c r="S244" s="119" t="str" cm="1">
        <f t="array" ref="S244">IF(INDEX(Условное_обозначение, ROW(AA242)) = "", "", INDEX(Условное_обозначение, ROW(AA242)))</f>
        <v/>
      </c>
    </row>
    <row r="245" spans="1:19" x14ac:dyDescent="0.3">
      <c r="A245" s="119" t="str" cm="1">
        <f t="array" ref="A245">IF(INDEX(Вводной_щит, ROW(C243)) = "", "", INDEX(Вводной_щит, ROW(C243)))</f>
        <v/>
      </c>
      <c r="B245" s="119" t="str" cm="1">
        <f t="array" ref="B245">IF(INDEX(Номер, ROW(F243)) = "", "", INDEX(Номер, ROW(F243)))</f>
        <v/>
      </c>
      <c r="C245" s="119" t="str" cm="1">
        <f t="array" ref="C245">IF(INDEX(Номер_по_плану, ROW(H243)) = "", "", INDEX(Номер_по_плану, ROW(H243)))</f>
        <v/>
      </c>
      <c r="D245" s="119" t="str" cm="1">
        <f t="array" ref="D245">IF(INDEX(Тип, ROW(I243)) = "", "", INDEX(Тип, ROW(I243)))</f>
        <v/>
      </c>
      <c r="E245" s="119" t="str" cm="1">
        <f t="array" ref="E245">IF(INDEX(Автомат, ROW(J243)) = "", "", INDEX(Автомат, ROW(J243)))</f>
        <v/>
      </c>
      <c r="F245" s="119" t="str" cm="1">
        <f t="array" ref="F245">IF(INDEX(Производитель, ROW(K243)) = "", "", INDEX(Производитель, ROW(K243)))</f>
        <v/>
      </c>
      <c r="G245" s="119" t="str" cm="1">
        <f t="array" ref="G245">IF(INDEX(Номинал, ROW(L243)) = "", "", INDEX(Номинал, ROW(L243)))</f>
        <v/>
      </c>
      <c r="H245" s="119" t="str" cm="1">
        <f t="array" ref="H245">IF(INDEX(Тип_УЗО, ROW(M243)) = "", "", INDEX(Тип_УЗО, ROW(M243)))</f>
        <v/>
      </c>
      <c r="I245" s="119" t="str" cm="1">
        <f t="array" ref="I245">IF(INDEX(Ток_утечки_УЗО, ROW(N243)) = "", "", INDEX(Ток_утечки_УЗО, ROW(N243)))</f>
        <v/>
      </c>
      <c r="J245" s="119" t="str" cm="1">
        <f t="array" ref="J245">IF(INDEX(Марка_кабеля, ROW(O243)) = "", "", INDEX(Марка_кабеля, ROW(O243)))</f>
        <v/>
      </c>
      <c r="K245" s="119" t="str" cm="1">
        <f t="array" ref="K245">IF(INDEX(Сечение, ROW(P243)) = "", "", INDEX(Сечение, ROW(P243)))</f>
        <v/>
      </c>
      <c r="L245" s="119" t="str" cm="1">
        <f t="array" ref="L245">IF(INDEX(Длина_кабеля, ROW(Q243)) = "", "", INDEX(Длина_кабеля, ROW(Q243)))</f>
        <v/>
      </c>
      <c r="M245" s="119" t="str" cm="1">
        <f t="array" ref="M245">IF(INDEX(Фаза, ROW(R243)) = "", "", INDEX(Фаза, ROW(R243)))</f>
        <v/>
      </c>
      <c r="N245" s="119" t="str" cm="1">
        <f t="array" ref="N245">IF(INDEX(РЕ, ROW(S243)) = "", "", INDEX(РЕ, ROW(S243)))</f>
        <v/>
      </c>
      <c r="O245" s="119" t="str" cm="1">
        <f t="array" ref="O245">IF(INDEX(Класс, ROW(V243)) = "", "", INDEX(Класс, ROW(V243)))</f>
        <v/>
      </c>
      <c r="P245" s="119" t="str" cm="1">
        <f t="array" ref="P245">IF(INDEX(Установленная_мощность, ROW(X243)) = "", "", INDEX(Установленная_мощность, ROW(X243)))</f>
        <v/>
      </c>
      <c r="Q245" s="119" t="str" cm="1">
        <f t="array" ref="Q245">IF(INDEX(Расчетный_ток, ROW(Y243)) = "", "", INDEX(Расчетный_ток, ROW(Y243)))</f>
        <v/>
      </c>
      <c r="R245" s="119" t="str" cm="1">
        <f t="array" ref="R245">IF(INDEX(Наименование_потребителя, ROW(Z243)) = "", "", INDEX(Наименование_потребителя, ROW(Z243)))</f>
        <v/>
      </c>
      <c r="S245" s="119" t="str" cm="1">
        <f t="array" ref="S245">IF(INDEX(Условное_обозначение, ROW(AA243)) = "", "", INDEX(Условное_обозначение, ROW(AA243)))</f>
        <v/>
      </c>
    </row>
    <row r="246" spans="1:19" x14ac:dyDescent="0.3">
      <c r="A246" s="119" t="str" cm="1">
        <f t="array" ref="A246">IF(INDEX(Вводной_щит, ROW(C244)) = "", "", INDEX(Вводной_щит, ROW(C244)))</f>
        <v/>
      </c>
      <c r="B246" s="119" t="str" cm="1">
        <f t="array" ref="B246">IF(INDEX(Номер, ROW(F244)) = "", "", INDEX(Номер, ROW(F244)))</f>
        <v/>
      </c>
      <c r="C246" s="119" t="str" cm="1">
        <f t="array" ref="C246">IF(INDEX(Номер_по_плану, ROW(H244)) = "", "", INDEX(Номер_по_плану, ROW(H244)))</f>
        <v/>
      </c>
      <c r="D246" s="119" t="str" cm="1">
        <f t="array" ref="D246">IF(INDEX(Тип, ROW(I244)) = "", "", INDEX(Тип, ROW(I244)))</f>
        <v/>
      </c>
      <c r="E246" s="119" t="str" cm="1">
        <f t="array" ref="E246">IF(INDEX(Автомат, ROW(J244)) = "", "", INDEX(Автомат, ROW(J244)))</f>
        <v/>
      </c>
      <c r="F246" s="119" t="str" cm="1">
        <f t="array" ref="F246">IF(INDEX(Производитель, ROW(K244)) = "", "", INDEX(Производитель, ROW(K244)))</f>
        <v/>
      </c>
      <c r="G246" s="119" t="str" cm="1">
        <f t="array" ref="G246">IF(INDEX(Номинал, ROW(L244)) = "", "", INDEX(Номинал, ROW(L244)))</f>
        <v/>
      </c>
      <c r="H246" s="119" t="str" cm="1">
        <f t="array" ref="H246">IF(INDEX(Тип_УЗО, ROW(M244)) = "", "", INDEX(Тип_УЗО, ROW(M244)))</f>
        <v/>
      </c>
      <c r="I246" s="119" t="str" cm="1">
        <f t="array" ref="I246">IF(INDEX(Ток_утечки_УЗО, ROW(N244)) = "", "", INDEX(Ток_утечки_УЗО, ROW(N244)))</f>
        <v/>
      </c>
      <c r="J246" s="119" t="str" cm="1">
        <f t="array" ref="J246">IF(INDEX(Марка_кабеля, ROW(O244)) = "", "", INDEX(Марка_кабеля, ROW(O244)))</f>
        <v/>
      </c>
      <c r="K246" s="119" t="str" cm="1">
        <f t="array" ref="K246">IF(INDEX(Сечение, ROW(P244)) = "", "", INDEX(Сечение, ROW(P244)))</f>
        <v/>
      </c>
      <c r="L246" s="119" t="str" cm="1">
        <f t="array" ref="L246">IF(INDEX(Длина_кабеля, ROW(Q244)) = "", "", INDEX(Длина_кабеля, ROW(Q244)))</f>
        <v/>
      </c>
      <c r="M246" s="119" t="str" cm="1">
        <f t="array" ref="M246">IF(INDEX(Фаза, ROW(R244)) = "", "", INDEX(Фаза, ROW(R244)))</f>
        <v/>
      </c>
      <c r="N246" s="119" t="str" cm="1">
        <f t="array" ref="N246">IF(INDEX(РЕ, ROW(S244)) = "", "", INDEX(РЕ, ROW(S244)))</f>
        <v/>
      </c>
      <c r="O246" s="119" t="str" cm="1">
        <f t="array" ref="O246">IF(INDEX(Класс, ROW(V244)) = "", "", INDEX(Класс, ROW(V244)))</f>
        <v/>
      </c>
      <c r="P246" s="119" t="str" cm="1">
        <f t="array" ref="P246">IF(INDEX(Установленная_мощность, ROW(X244)) = "", "", INDEX(Установленная_мощность, ROW(X244)))</f>
        <v/>
      </c>
      <c r="Q246" s="119" t="str" cm="1">
        <f t="array" ref="Q246">IF(INDEX(Расчетный_ток, ROW(Y244)) = "", "", INDEX(Расчетный_ток, ROW(Y244)))</f>
        <v/>
      </c>
      <c r="R246" s="119" t="str" cm="1">
        <f t="array" ref="R246">IF(INDEX(Наименование_потребителя, ROW(Z244)) = "", "", INDEX(Наименование_потребителя, ROW(Z244)))</f>
        <v/>
      </c>
      <c r="S246" s="119" t="str" cm="1">
        <f t="array" ref="S246">IF(INDEX(Условное_обозначение, ROW(AA244)) = "", "", INDEX(Условное_обозначение, ROW(AA244)))</f>
        <v/>
      </c>
    </row>
    <row r="247" spans="1:19" x14ac:dyDescent="0.3">
      <c r="A247" s="119" t="str" cm="1">
        <f t="array" ref="A247">IF(INDEX(Вводной_щит, ROW(C245)) = "", "", INDEX(Вводной_щит, ROW(C245)))</f>
        <v/>
      </c>
      <c r="B247" s="119" t="str" cm="1">
        <f t="array" ref="B247">IF(INDEX(Номер, ROW(F245)) = "", "", INDEX(Номер, ROW(F245)))</f>
        <v/>
      </c>
      <c r="C247" s="119" t="str" cm="1">
        <f t="array" ref="C247">IF(INDEX(Номер_по_плану, ROW(H245)) = "", "", INDEX(Номер_по_плану, ROW(H245)))</f>
        <v/>
      </c>
      <c r="D247" s="119" t="str" cm="1">
        <f t="array" ref="D247">IF(INDEX(Тип, ROW(I245)) = "", "", INDEX(Тип, ROW(I245)))</f>
        <v/>
      </c>
      <c r="E247" s="119" t="str" cm="1">
        <f t="array" ref="E247">IF(INDEX(Автомат, ROW(J245)) = "", "", INDEX(Автомат, ROW(J245)))</f>
        <v/>
      </c>
      <c r="F247" s="119" t="str" cm="1">
        <f t="array" ref="F247">IF(INDEX(Производитель, ROW(K245)) = "", "", INDEX(Производитель, ROW(K245)))</f>
        <v/>
      </c>
      <c r="G247" s="119" t="str" cm="1">
        <f t="array" ref="G247">IF(INDEX(Номинал, ROW(L245)) = "", "", INDEX(Номинал, ROW(L245)))</f>
        <v/>
      </c>
      <c r="H247" s="119" t="str" cm="1">
        <f t="array" ref="H247">IF(INDEX(Тип_УЗО, ROW(M245)) = "", "", INDEX(Тип_УЗО, ROW(M245)))</f>
        <v/>
      </c>
      <c r="I247" s="119" t="str" cm="1">
        <f t="array" ref="I247">IF(INDEX(Ток_утечки_УЗО, ROW(N245)) = "", "", INDEX(Ток_утечки_УЗО, ROW(N245)))</f>
        <v/>
      </c>
      <c r="J247" s="119" t="str" cm="1">
        <f t="array" ref="J247">IF(INDEX(Марка_кабеля, ROW(O245)) = "", "", INDEX(Марка_кабеля, ROW(O245)))</f>
        <v/>
      </c>
      <c r="K247" s="119" t="str" cm="1">
        <f t="array" ref="K247">IF(INDEX(Сечение, ROW(P245)) = "", "", INDEX(Сечение, ROW(P245)))</f>
        <v/>
      </c>
      <c r="L247" s="119" t="str" cm="1">
        <f t="array" ref="L247">IF(INDEX(Длина_кабеля, ROW(Q245)) = "", "", INDEX(Длина_кабеля, ROW(Q245)))</f>
        <v/>
      </c>
      <c r="M247" s="119" t="str" cm="1">
        <f t="array" ref="M247">IF(INDEX(Фаза, ROW(R245)) = "", "", INDEX(Фаза, ROW(R245)))</f>
        <v/>
      </c>
      <c r="N247" s="119" t="str" cm="1">
        <f t="array" ref="N247">IF(INDEX(РЕ, ROW(S245)) = "", "", INDEX(РЕ, ROW(S245)))</f>
        <v/>
      </c>
      <c r="O247" s="119" t="str" cm="1">
        <f t="array" ref="O247">IF(INDEX(Класс, ROW(V245)) = "", "", INDEX(Класс, ROW(V245)))</f>
        <v/>
      </c>
      <c r="P247" s="119" t="str" cm="1">
        <f t="array" ref="P247">IF(INDEX(Установленная_мощность, ROW(X245)) = "", "", INDEX(Установленная_мощность, ROW(X245)))</f>
        <v/>
      </c>
      <c r="Q247" s="119" t="str" cm="1">
        <f t="array" ref="Q247">IF(INDEX(Расчетный_ток, ROW(Y245)) = "", "", INDEX(Расчетный_ток, ROW(Y245)))</f>
        <v/>
      </c>
      <c r="R247" s="119" t="str" cm="1">
        <f t="array" ref="R247">IF(INDEX(Наименование_потребителя, ROW(Z245)) = "", "", INDEX(Наименование_потребителя, ROW(Z245)))</f>
        <v/>
      </c>
      <c r="S247" s="119" t="str" cm="1">
        <f t="array" ref="S247">IF(INDEX(Условное_обозначение, ROW(AA245)) = "", "", INDEX(Условное_обозначение, ROW(AA245)))</f>
        <v/>
      </c>
    </row>
    <row r="248" spans="1:19" x14ac:dyDescent="0.3">
      <c r="A248" s="119" t="str" cm="1">
        <f t="array" ref="A248">IF(INDEX(Вводной_щит, ROW(C246)) = "", "", INDEX(Вводной_щит, ROW(C246)))</f>
        <v/>
      </c>
      <c r="B248" s="119" t="str" cm="1">
        <f t="array" ref="B248">IF(INDEX(Номер, ROW(F246)) = "", "", INDEX(Номер, ROW(F246)))</f>
        <v/>
      </c>
      <c r="C248" s="119" t="str" cm="1">
        <f t="array" ref="C248">IF(INDEX(Номер_по_плану, ROW(H246)) = "", "", INDEX(Номер_по_плану, ROW(H246)))</f>
        <v/>
      </c>
      <c r="D248" s="119" t="str" cm="1">
        <f t="array" ref="D248">IF(INDEX(Тип, ROW(I246)) = "", "", INDEX(Тип, ROW(I246)))</f>
        <v/>
      </c>
      <c r="E248" s="119" t="str" cm="1">
        <f t="array" ref="E248">IF(INDEX(Автомат, ROW(J246)) = "", "", INDEX(Автомат, ROW(J246)))</f>
        <v/>
      </c>
      <c r="F248" s="119" t="str" cm="1">
        <f t="array" ref="F248">IF(INDEX(Производитель, ROW(K246)) = "", "", INDEX(Производитель, ROW(K246)))</f>
        <v/>
      </c>
      <c r="G248" s="119" t="str" cm="1">
        <f t="array" ref="G248">IF(INDEX(Номинал, ROW(L246)) = "", "", INDEX(Номинал, ROW(L246)))</f>
        <v/>
      </c>
      <c r="H248" s="119" t="str" cm="1">
        <f t="array" ref="H248">IF(INDEX(Тип_УЗО, ROW(M246)) = "", "", INDEX(Тип_УЗО, ROW(M246)))</f>
        <v/>
      </c>
      <c r="I248" s="119" t="str" cm="1">
        <f t="array" ref="I248">IF(INDEX(Ток_утечки_УЗО, ROW(N246)) = "", "", INDEX(Ток_утечки_УЗО, ROW(N246)))</f>
        <v/>
      </c>
      <c r="J248" s="119" t="str" cm="1">
        <f t="array" ref="J248">IF(INDEX(Марка_кабеля, ROW(O246)) = "", "", INDEX(Марка_кабеля, ROW(O246)))</f>
        <v/>
      </c>
      <c r="K248" s="119" t="str" cm="1">
        <f t="array" ref="K248">IF(INDEX(Сечение, ROW(P246)) = "", "", INDEX(Сечение, ROW(P246)))</f>
        <v/>
      </c>
      <c r="L248" s="119" t="str" cm="1">
        <f t="array" ref="L248">IF(INDEX(Длина_кабеля, ROW(Q246)) = "", "", INDEX(Длина_кабеля, ROW(Q246)))</f>
        <v/>
      </c>
      <c r="M248" s="119" t="str" cm="1">
        <f t="array" ref="M248">IF(INDEX(Фаза, ROW(R246)) = "", "", INDEX(Фаза, ROW(R246)))</f>
        <v/>
      </c>
      <c r="N248" s="119" t="str" cm="1">
        <f t="array" ref="N248">IF(INDEX(РЕ, ROW(S246)) = "", "", INDEX(РЕ, ROW(S246)))</f>
        <v/>
      </c>
      <c r="O248" s="119" t="str" cm="1">
        <f t="array" ref="O248">IF(INDEX(Класс, ROW(V246)) = "", "", INDEX(Класс, ROW(V246)))</f>
        <v/>
      </c>
      <c r="P248" s="119" t="str" cm="1">
        <f t="array" ref="P248">IF(INDEX(Установленная_мощность, ROW(X246)) = "", "", INDEX(Установленная_мощность, ROW(X246)))</f>
        <v/>
      </c>
      <c r="Q248" s="119" t="str" cm="1">
        <f t="array" ref="Q248">IF(INDEX(Расчетный_ток, ROW(Y246)) = "", "", INDEX(Расчетный_ток, ROW(Y246)))</f>
        <v/>
      </c>
      <c r="R248" s="119" t="str" cm="1">
        <f t="array" ref="R248">IF(INDEX(Наименование_потребителя, ROW(Z246)) = "", "", INDEX(Наименование_потребителя, ROW(Z246)))</f>
        <v/>
      </c>
      <c r="S248" s="119" t="str" cm="1">
        <f t="array" ref="S248">IF(INDEX(Условное_обозначение, ROW(AA246)) = "", "", INDEX(Условное_обозначение, ROW(AA246)))</f>
        <v/>
      </c>
    </row>
    <row r="249" spans="1:19" x14ac:dyDescent="0.3">
      <c r="A249" s="119" t="str" cm="1">
        <f t="array" ref="A249">IF(INDEX(Вводной_щит, ROW(C247)) = "", "", INDEX(Вводной_щит, ROW(C247)))</f>
        <v/>
      </c>
      <c r="B249" s="119" t="str" cm="1">
        <f t="array" ref="B249">IF(INDEX(Номер, ROW(F247)) = "", "", INDEX(Номер, ROW(F247)))</f>
        <v/>
      </c>
      <c r="C249" s="119" t="str" cm="1">
        <f t="array" ref="C249">IF(INDEX(Номер_по_плану, ROW(H247)) = "", "", INDEX(Номер_по_плану, ROW(H247)))</f>
        <v/>
      </c>
      <c r="D249" s="119" t="str" cm="1">
        <f t="array" ref="D249">IF(INDEX(Тип, ROW(I247)) = "", "", INDEX(Тип, ROW(I247)))</f>
        <v/>
      </c>
      <c r="E249" s="119" t="str" cm="1">
        <f t="array" ref="E249">IF(INDEX(Автомат, ROW(J247)) = "", "", INDEX(Автомат, ROW(J247)))</f>
        <v/>
      </c>
      <c r="F249" s="119" t="str" cm="1">
        <f t="array" ref="F249">IF(INDEX(Производитель, ROW(K247)) = "", "", INDEX(Производитель, ROW(K247)))</f>
        <v/>
      </c>
      <c r="G249" s="119" t="str" cm="1">
        <f t="array" ref="G249">IF(INDEX(Номинал, ROW(L247)) = "", "", INDEX(Номинал, ROW(L247)))</f>
        <v/>
      </c>
      <c r="H249" s="119" t="str" cm="1">
        <f t="array" ref="H249">IF(INDEX(Тип_УЗО, ROW(M247)) = "", "", INDEX(Тип_УЗО, ROW(M247)))</f>
        <v/>
      </c>
      <c r="I249" s="119" t="str" cm="1">
        <f t="array" ref="I249">IF(INDEX(Ток_утечки_УЗО, ROW(N247)) = "", "", INDEX(Ток_утечки_УЗО, ROW(N247)))</f>
        <v/>
      </c>
      <c r="J249" s="119" t="str" cm="1">
        <f t="array" ref="J249">IF(INDEX(Марка_кабеля, ROW(O247)) = "", "", INDEX(Марка_кабеля, ROW(O247)))</f>
        <v/>
      </c>
      <c r="K249" s="119" t="str" cm="1">
        <f t="array" ref="K249">IF(INDEX(Сечение, ROW(P247)) = "", "", INDEX(Сечение, ROW(P247)))</f>
        <v/>
      </c>
      <c r="L249" s="119" t="str" cm="1">
        <f t="array" ref="L249">IF(INDEX(Длина_кабеля, ROW(Q247)) = "", "", INDEX(Длина_кабеля, ROW(Q247)))</f>
        <v/>
      </c>
      <c r="M249" s="119" t="str" cm="1">
        <f t="array" ref="M249">IF(INDEX(Фаза, ROW(R247)) = "", "", INDEX(Фаза, ROW(R247)))</f>
        <v/>
      </c>
      <c r="N249" s="119" t="str" cm="1">
        <f t="array" ref="N249">IF(INDEX(РЕ, ROW(S247)) = "", "", INDEX(РЕ, ROW(S247)))</f>
        <v/>
      </c>
      <c r="O249" s="119" t="str" cm="1">
        <f t="array" ref="O249">IF(INDEX(Класс, ROW(V247)) = "", "", INDEX(Класс, ROW(V247)))</f>
        <v/>
      </c>
      <c r="P249" s="119" t="str" cm="1">
        <f t="array" ref="P249">IF(INDEX(Установленная_мощность, ROW(X247)) = "", "", INDEX(Установленная_мощность, ROW(X247)))</f>
        <v/>
      </c>
      <c r="Q249" s="119" t="str" cm="1">
        <f t="array" ref="Q249">IF(INDEX(Расчетный_ток, ROW(Y247)) = "", "", INDEX(Расчетный_ток, ROW(Y247)))</f>
        <v/>
      </c>
      <c r="R249" s="119" t="str" cm="1">
        <f t="array" ref="R249">IF(INDEX(Наименование_потребителя, ROW(Z247)) = "", "", INDEX(Наименование_потребителя, ROW(Z247)))</f>
        <v/>
      </c>
      <c r="S249" s="119" t="str" cm="1">
        <f t="array" ref="S249">IF(INDEX(Условное_обозначение, ROW(AA247)) = "", "", INDEX(Условное_обозначение, ROW(AA247)))</f>
        <v/>
      </c>
    </row>
    <row r="250" spans="1:19" x14ac:dyDescent="0.3">
      <c r="A250" s="119" t="str" cm="1">
        <f t="array" ref="A250">IF(INDEX(Вводной_щит, ROW(C248)) = "", "", INDEX(Вводной_щит, ROW(C248)))</f>
        <v/>
      </c>
      <c r="B250" s="119" t="str" cm="1">
        <f t="array" ref="B250">IF(INDEX(Номер, ROW(F248)) = "", "", INDEX(Номер, ROW(F248)))</f>
        <v/>
      </c>
      <c r="C250" s="119" t="str" cm="1">
        <f t="array" ref="C250">IF(INDEX(Номер_по_плану, ROW(H248)) = "", "", INDEX(Номер_по_плану, ROW(H248)))</f>
        <v/>
      </c>
      <c r="D250" s="119" t="str" cm="1">
        <f t="array" ref="D250">IF(INDEX(Тип, ROW(I248)) = "", "", INDEX(Тип, ROW(I248)))</f>
        <v/>
      </c>
      <c r="E250" s="119" t="str" cm="1">
        <f t="array" ref="E250">IF(INDEX(Автомат, ROW(J248)) = "", "", INDEX(Автомат, ROW(J248)))</f>
        <v/>
      </c>
      <c r="F250" s="119" t="str" cm="1">
        <f t="array" ref="F250">IF(INDEX(Производитель, ROW(K248)) = "", "", INDEX(Производитель, ROW(K248)))</f>
        <v/>
      </c>
      <c r="G250" s="119" t="str" cm="1">
        <f t="array" ref="G250">IF(INDEX(Номинал, ROW(L248)) = "", "", INDEX(Номинал, ROW(L248)))</f>
        <v/>
      </c>
      <c r="H250" s="119" t="str" cm="1">
        <f t="array" ref="H250">IF(INDEX(Тип_УЗО, ROW(M248)) = "", "", INDEX(Тип_УЗО, ROW(M248)))</f>
        <v/>
      </c>
      <c r="I250" s="119" t="str" cm="1">
        <f t="array" ref="I250">IF(INDEX(Ток_утечки_УЗО, ROW(N248)) = "", "", INDEX(Ток_утечки_УЗО, ROW(N248)))</f>
        <v/>
      </c>
      <c r="J250" s="119" t="str" cm="1">
        <f t="array" ref="J250">IF(INDEX(Марка_кабеля, ROW(O248)) = "", "", INDEX(Марка_кабеля, ROW(O248)))</f>
        <v/>
      </c>
      <c r="K250" s="119" t="str" cm="1">
        <f t="array" ref="K250">IF(INDEX(Сечение, ROW(P248)) = "", "", INDEX(Сечение, ROW(P248)))</f>
        <v/>
      </c>
      <c r="L250" s="119" t="str" cm="1">
        <f t="array" ref="L250">IF(INDEX(Длина_кабеля, ROW(Q248)) = "", "", INDEX(Длина_кабеля, ROW(Q248)))</f>
        <v/>
      </c>
      <c r="M250" s="119" t="str" cm="1">
        <f t="array" ref="M250">IF(INDEX(Фаза, ROW(R248)) = "", "", INDEX(Фаза, ROW(R248)))</f>
        <v/>
      </c>
      <c r="N250" s="119" t="str" cm="1">
        <f t="array" ref="N250">IF(INDEX(РЕ, ROW(S248)) = "", "", INDEX(РЕ, ROW(S248)))</f>
        <v/>
      </c>
      <c r="O250" s="119" t="str" cm="1">
        <f t="array" ref="O250">IF(INDEX(Класс, ROW(V248)) = "", "", INDEX(Класс, ROW(V248)))</f>
        <v/>
      </c>
      <c r="P250" s="119" t="str" cm="1">
        <f t="array" ref="P250">IF(INDEX(Установленная_мощность, ROW(X248)) = "", "", INDEX(Установленная_мощность, ROW(X248)))</f>
        <v/>
      </c>
      <c r="Q250" s="119" t="str" cm="1">
        <f t="array" ref="Q250">IF(INDEX(Расчетный_ток, ROW(Y248)) = "", "", INDEX(Расчетный_ток, ROW(Y248)))</f>
        <v/>
      </c>
      <c r="R250" s="119" t="str" cm="1">
        <f t="array" ref="R250">IF(INDEX(Наименование_потребителя, ROW(Z248)) = "", "", INDEX(Наименование_потребителя, ROW(Z248)))</f>
        <v/>
      </c>
      <c r="S250" s="119" t="str" cm="1">
        <f t="array" ref="S250">IF(INDEX(Условное_обозначение, ROW(AA248)) = "", "", INDEX(Условное_обозначение, ROW(AA248)))</f>
        <v/>
      </c>
    </row>
    <row r="251" spans="1:19" x14ac:dyDescent="0.3">
      <c r="A251" s="119" t="str" cm="1">
        <f t="array" ref="A251">IF(INDEX(Вводной_щит, ROW(C249)) = "", "", INDEX(Вводной_щит, ROW(C249)))</f>
        <v/>
      </c>
      <c r="B251" s="119" t="str" cm="1">
        <f t="array" ref="B251">IF(INDEX(Номер, ROW(F249)) = "", "", INDEX(Номер, ROW(F249)))</f>
        <v/>
      </c>
      <c r="C251" s="119" t="str" cm="1">
        <f t="array" ref="C251">IF(INDEX(Номер_по_плану, ROW(H249)) = "", "", INDEX(Номер_по_плану, ROW(H249)))</f>
        <v/>
      </c>
      <c r="D251" s="119" t="str" cm="1">
        <f t="array" ref="D251">IF(INDEX(Тип, ROW(I249)) = "", "", INDEX(Тип, ROW(I249)))</f>
        <v/>
      </c>
      <c r="E251" s="119" t="str" cm="1">
        <f t="array" ref="E251">IF(INDEX(Автомат, ROW(J249)) = "", "", INDEX(Автомат, ROW(J249)))</f>
        <v/>
      </c>
      <c r="F251" s="119" t="str" cm="1">
        <f t="array" ref="F251">IF(INDEX(Производитель, ROW(K249)) = "", "", INDEX(Производитель, ROW(K249)))</f>
        <v/>
      </c>
      <c r="G251" s="119" t="str" cm="1">
        <f t="array" ref="G251">IF(INDEX(Номинал, ROW(L249)) = "", "", INDEX(Номинал, ROW(L249)))</f>
        <v/>
      </c>
      <c r="H251" s="119" t="str" cm="1">
        <f t="array" ref="H251">IF(INDEX(Тип_УЗО, ROW(M249)) = "", "", INDEX(Тип_УЗО, ROW(M249)))</f>
        <v/>
      </c>
      <c r="I251" s="119" t="str" cm="1">
        <f t="array" ref="I251">IF(INDEX(Ток_утечки_УЗО, ROW(N249)) = "", "", INDEX(Ток_утечки_УЗО, ROW(N249)))</f>
        <v/>
      </c>
      <c r="J251" s="119" t="str" cm="1">
        <f t="array" ref="J251">IF(INDEX(Марка_кабеля, ROW(O249)) = "", "", INDEX(Марка_кабеля, ROW(O249)))</f>
        <v/>
      </c>
      <c r="K251" s="119" t="str" cm="1">
        <f t="array" ref="K251">IF(INDEX(Сечение, ROW(P249)) = "", "", INDEX(Сечение, ROW(P249)))</f>
        <v/>
      </c>
      <c r="L251" s="119" t="str" cm="1">
        <f t="array" ref="L251">IF(INDEX(Длина_кабеля, ROW(Q249)) = "", "", INDEX(Длина_кабеля, ROW(Q249)))</f>
        <v/>
      </c>
      <c r="M251" s="119" t="str" cm="1">
        <f t="array" ref="M251">IF(INDEX(Фаза, ROW(R249)) = "", "", INDEX(Фаза, ROW(R249)))</f>
        <v/>
      </c>
      <c r="N251" s="119" t="str" cm="1">
        <f t="array" ref="N251">IF(INDEX(РЕ, ROW(S249)) = "", "", INDEX(РЕ, ROW(S249)))</f>
        <v/>
      </c>
      <c r="O251" s="119" t="str" cm="1">
        <f t="array" ref="O251">IF(INDEX(Класс, ROW(V249)) = "", "", INDEX(Класс, ROW(V249)))</f>
        <v/>
      </c>
      <c r="P251" s="119" t="str" cm="1">
        <f t="array" ref="P251">IF(INDEX(Установленная_мощность, ROW(X249)) = "", "", INDEX(Установленная_мощность, ROW(X249)))</f>
        <v/>
      </c>
      <c r="Q251" s="119" t="str" cm="1">
        <f t="array" ref="Q251">IF(INDEX(Расчетный_ток, ROW(Y249)) = "", "", INDEX(Расчетный_ток, ROW(Y249)))</f>
        <v/>
      </c>
      <c r="R251" s="119" t="str" cm="1">
        <f t="array" ref="R251">IF(INDEX(Наименование_потребителя, ROW(Z249)) = "", "", INDEX(Наименование_потребителя, ROW(Z249)))</f>
        <v/>
      </c>
      <c r="S251" s="119" t="str" cm="1">
        <f t="array" ref="S251">IF(INDEX(Условное_обозначение, ROW(AA249)) = "", "", INDEX(Условное_обозначение, ROW(AA249)))</f>
        <v/>
      </c>
    </row>
    <row r="252" spans="1:19" x14ac:dyDescent="0.3">
      <c r="A252" s="119" t="str" cm="1">
        <f t="array" ref="A252">IF(INDEX(Вводной_щит, ROW(C250)) = "", "", INDEX(Вводной_щит, ROW(C250)))</f>
        <v/>
      </c>
      <c r="B252" s="119" t="str" cm="1">
        <f t="array" ref="B252">IF(INDEX(Номер, ROW(F250)) = "", "", INDEX(Номер, ROW(F250)))</f>
        <v/>
      </c>
      <c r="C252" s="119" t="str" cm="1">
        <f t="array" ref="C252">IF(INDEX(Номер_по_плану, ROW(H250)) = "", "", INDEX(Номер_по_плану, ROW(H250)))</f>
        <v/>
      </c>
      <c r="D252" s="119" t="str" cm="1">
        <f t="array" ref="D252">IF(INDEX(Тип, ROW(I250)) = "", "", INDEX(Тип, ROW(I250)))</f>
        <v/>
      </c>
      <c r="E252" s="119" t="str" cm="1">
        <f t="array" ref="E252">IF(INDEX(Автомат, ROW(J250)) = "", "", INDEX(Автомат, ROW(J250)))</f>
        <v/>
      </c>
      <c r="F252" s="119" t="str" cm="1">
        <f t="array" ref="F252">IF(INDEX(Производитель, ROW(K250)) = "", "", INDEX(Производитель, ROW(K250)))</f>
        <v/>
      </c>
      <c r="G252" s="119" t="str" cm="1">
        <f t="array" ref="G252">IF(INDEX(Номинал, ROW(L250)) = "", "", INDEX(Номинал, ROW(L250)))</f>
        <v/>
      </c>
      <c r="H252" s="119" t="str" cm="1">
        <f t="array" ref="H252">IF(INDEX(Тип_УЗО, ROW(M250)) = "", "", INDEX(Тип_УЗО, ROW(M250)))</f>
        <v/>
      </c>
      <c r="I252" s="119" t="str" cm="1">
        <f t="array" ref="I252">IF(INDEX(Ток_утечки_УЗО, ROW(N250)) = "", "", INDEX(Ток_утечки_УЗО, ROW(N250)))</f>
        <v/>
      </c>
      <c r="J252" s="119" t="str" cm="1">
        <f t="array" ref="J252">IF(INDEX(Марка_кабеля, ROW(O250)) = "", "", INDEX(Марка_кабеля, ROW(O250)))</f>
        <v/>
      </c>
      <c r="K252" s="119" t="str" cm="1">
        <f t="array" ref="K252">IF(INDEX(Сечение, ROW(P250)) = "", "", INDEX(Сечение, ROW(P250)))</f>
        <v/>
      </c>
      <c r="L252" s="119" t="str" cm="1">
        <f t="array" ref="L252">IF(INDEX(Длина_кабеля, ROW(Q250)) = "", "", INDEX(Длина_кабеля, ROW(Q250)))</f>
        <v/>
      </c>
      <c r="M252" s="119" t="str" cm="1">
        <f t="array" ref="M252">IF(INDEX(Фаза, ROW(R250)) = "", "", INDEX(Фаза, ROW(R250)))</f>
        <v/>
      </c>
      <c r="N252" s="119" t="str" cm="1">
        <f t="array" ref="N252">IF(INDEX(РЕ, ROW(S250)) = "", "", INDEX(РЕ, ROW(S250)))</f>
        <v/>
      </c>
      <c r="O252" s="119" t="str" cm="1">
        <f t="array" ref="O252">IF(INDEX(Класс, ROW(V250)) = "", "", INDEX(Класс, ROW(V250)))</f>
        <v/>
      </c>
      <c r="P252" s="119" t="str" cm="1">
        <f t="array" ref="P252">IF(INDEX(Установленная_мощность, ROW(X250)) = "", "", INDEX(Установленная_мощность, ROW(X250)))</f>
        <v/>
      </c>
      <c r="Q252" s="119" t="str" cm="1">
        <f t="array" ref="Q252">IF(INDEX(Расчетный_ток, ROW(Y250)) = "", "", INDEX(Расчетный_ток, ROW(Y250)))</f>
        <v/>
      </c>
      <c r="R252" s="119" t="str" cm="1">
        <f t="array" ref="R252">IF(INDEX(Наименование_потребителя, ROW(Z250)) = "", "", INDEX(Наименование_потребителя, ROW(Z250)))</f>
        <v/>
      </c>
      <c r="S252" s="119" t="str" cm="1">
        <f t="array" ref="S252">IF(INDEX(Условное_обозначение, ROW(AA250)) = "", "", INDEX(Условное_обозначение, ROW(AA250)))</f>
        <v/>
      </c>
    </row>
    <row r="253" spans="1:19" x14ac:dyDescent="0.3">
      <c r="A253" s="119" t="str" cm="1">
        <f t="array" ref="A253">IF(INDEX(Вводной_щит, ROW(C251)) = "", "", INDEX(Вводной_щит, ROW(C251)))</f>
        <v/>
      </c>
      <c r="B253" s="119" t="str" cm="1">
        <f t="array" ref="B253">IF(INDEX(Номер, ROW(F251)) = "", "", INDEX(Номер, ROW(F251)))</f>
        <v/>
      </c>
      <c r="C253" s="119" t="str" cm="1">
        <f t="array" ref="C253">IF(INDEX(Номер_по_плану, ROW(H251)) = "", "", INDEX(Номер_по_плану, ROW(H251)))</f>
        <v/>
      </c>
      <c r="D253" s="119" t="str" cm="1">
        <f t="array" ref="D253">IF(INDEX(Тип, ROW(I251)) = "", "", INDEX(Тип, ROW(I251)))</f>
        <v/>
      </c>
      <c r="E253" s="119" t="str" cm="1">
        <f t="array" ref="E253">IF(INDEX(Автомат, ROW(J251)) = "", "", INDEX(Автомат, ROW(J251)))</f>
        <v/>
      </c>
      <c r="F253" s="119" t="str" cm="1">
        <f t="array" ref="F253">IF(INDEX(Производитель, ROW(K251)) = "", "", INDEX(Производитель, ROW(K251)))</f>
        <v/>
      </c>
      <c r="G253" s="119" t="str" cm="1">
        <f t="array" ref="G253">IF(INDEX(Номинал, ROW(L251)) = "", "", INDEX(Номинал, ROW(L251)))</f>
        <v/>
      </c>
      <c r="H253" s="119" t="str" cm="1">
        <f t="array" ref="H253">IF(INDEX(Тип_УЗО, ROW(M251)) = "", "", INDEX(Тип_УЗО, ROW(M251)))</f>
        <v/>
      </c>
      <c r="I253" s="119" t="str" cm="1">
        <f t="array" ref="I253">IF(INDEX(Ток_утечки_УЗО, ROW(N251)) = "", "", INDEX(Ток_утечки_УЗО, ROW(N251)))</f>
        <v/>
      </c>
      <c r="J253" s="119" t="str" cm="1">
        <f t="array" ref="J253">IF(INDEX(Марка_кабеля, ROW(O251)) = "", "", INDEX(Марка_кабеля, ROW(O251)))</f>
        <v/>
      </c>
      <c r="K253" s="119" t="str" cm="1">
        <f t="array" ref="K253">IF(INDEX(Сечение, ROW(P251)) = "", "", INDEX(Сечение, ROW(P251)))</f>
        <v/>
      </c>
      <c r="L253" s="119" t="str" cm="1">
        <f t="array" ref="L253">IF(INDEX(Длина_кабеля, ROW(Q251)) = "", "", INDEX(Длина_кабеля, ROW(Q251)))</f>
        <v/>
      </c>
      <c r="M253" s="119" t="str" cm="1">
        <f t="array" ref="M253">IF(INDEX(Фаза, ROW(R251)) = "", "", INDEX(Фаза, ROW(R251)))</f>
        <v/>
      </c>
      <c r="N253" s="119" t="str" cm="1">
        <f t="array" ref="N253">IF(INDEX(РЕ, ROW(S251)) = "", "", INDEX(РЕ, ROW(S251)))</f>
        <v/>
      </c>
      <c r="O253" s="119" t="str" cm="1">
        <f t="array" ref="O253">IF(INDEX(Класс, ROW(V251)) = "", "", INDEX(Класс, ROW(V251)))</f>
        <v/>
      </c>
      <c r="P253" s="119" t="str" cm="1">
        <f t="array" ref="P253">IF(INDEX(Установленная_мощность, ROW(X251)) = "", "", INDEX(Установленная_мощность, ROW(X251)))</f>
        <v/>
      </c>
      <c r="Q253" s="119" t="str" cm="1">
        <f t="array" ref="Q253">IF(INDEX(Расчетный_ток, ROW(Y251)) = "", "", INDEX(Расчетный_ток, ROW(Y251)))</f>
        <v/>
      </c>
      <c r="R253" s="119" t="str" cm="1">
        <f t="array" ref="R253">IF(INDEX(Наименование_потребителя, ROW(Z251)) = "", "", INDEX(Наименование_потребителя, ROW(Z251)))</f>
        <v/>
      </c>
      <c r="S253" s="119" t="str" cm="1">
        <f t="array" ref="S253">IF(INDEX(Условное_обозначение, ROW(AA251)) = "", "", INDEX(Условное_обозначение, ROW(AA251)))</f>
        <v/>
      </c>
    </row>
    <row r="254" spans="1:19" x14ac:dyDescent="0.3">
      <c r="A254" s="119" t="str" cm="1">
        <f t="array" ref="A254">IF(INDEX(Вводной_щит, ROW(C252)) = "", "", INDEX(Вводной_щит, ROW(C252)))</f>
        <v/>
      </c>
      <c r="B254" s="119" t="str" cm="1">
        <f t="array" ref="B254">IF(INDEX(Номер, ROW(F252)) = "", "", INDEX(Номер, ROW(F252)))</f>
        <v/>
      </c>
      <c r="C254" s="119" t="str" cm="1">
        <f t="array" ref="C254">IF(INDEX(Номер_по_плану, ROW(H252)) = "", "", INDEX(Номер_по_плану, ROW(H252)))</f>
        <v/>
      </c>
      <c r="D254" s="119" t="str" cm="1">
        <f t="array" ref="D254">IF(INDEX(Тип, ROW(I252)) = "", "", INDEX(Тип, ROW(I252)))</f>
        <v/>
      </c>
      <c r="E254" s="119" t="str" cm="1">
        <f t="array" ref="E254">IF(INDEX(Автомат, ROW(J252)) = "", "", INDEX(Автомат, ROW(J252)))</f>
        <v/>
      </c>
      <c r="F254" s="119" t="str" cm="1">
        <f t="array" ref="F254">IF(INDEX(Производитель, ROW(K252)) = "", "", INDEX(Производитель, ROW(K252)))</f>
        <v/>
      </c>
      <c r="G254" s="119" t="str" cm="1">
        <f t="array" ref="G254">IF(INDEX(Номинал, ROW(L252)) = "", "", INDEX(Номинал, ROW(L252)))</f>
        <v/>
      </c>
      <c r="H254" s="119" t="str" cm="1">
        <f t="array" ref="H254">IF(INDEX(Тип_УЗО, ROW(M252)) = "", "", INDEX(Тип_УЗО, ROW(M252)))</f>
        <v/>
      </c>
      <c r="I254" s="119" t="str" cm="1">
        <f t="array" ref="I254">IF(INDEX(Ток_утечки_УЗО, ROW(N252)) = "", "", INDEX(Ток_утечки_УЗО, ROW(N252)))</f>
        <v/>
      </c>
      <c r="J254" s="119" t="str" cm="1">
        <f t="array" ref="J254">IF(INDEX(Марка_кабеля, ROW(O252)) = "", "", INDEX(Марка_кабеля, ROW(O252)))</f>
        <v/>
      </c>
      <c r="K254" s="119" t="str" cm="1">
        <f t="array" ref="K254">IF(INDEX(Сечение, ROW(P252)) = "", "", INDEX(Сечение, ROW(P252)))</f>
        <v/>
      </c>
      <c r="L254" s="119" t="str" cm="1">
        <f t="array" ref="L254">IF(INDEX(Длина_кабеля, ROW(Q252)) = "", "", INDEX(Длина_кабеля, ROW(Q252)))</f>
        <v/>
      </c>
      <c r="M254" s="119" t="str" cm="1">
        <f t="array" ref="M254">IF(INDEX(Фаза, ROW(R252)) = "", "", INDEX(Фаза, ROW(R252)))</f>
        <v/>
      </c>
      <c r="N254" s="119" t="str" cm="1">
        <f t="array" ref="N254">IF(INDEX(РЕ, ROW(S252)) = "", "", INDEX(РЕ, ROW(S252)))</f>
        <v/>
      </c>
      <c r="O254" s="119" t="str" cm="1">
        <f t="array" ref="O254">IF(INDEX(Класс, ROW(V252)) = "", "", INDEX(Класс, ROW(V252)))</f>
        <v/>
      </c>
      <c r="P254" s="119" t="str" cm="1">
        <f t="array" ref="P254">IF(INDEX(Установленная_мощность, ROW(X252)) = "", "", INDEX(Установленная_мощность, ROW(X252)))</f>
        <v/>
      </c>
      <c r="Q254" s="119" t="str" cm="1">
        <f t="array" ref="Q254">IF(INDEX(Расчетный_ток, ROW(Y252)) = "", "", INDEX(Расчетный_ток, ROW(Y252)))</f>
        <v/>
      </c>
      <c r="R254" s="119" t="str" cm="1">
        <f t="array" ref="R254">IF(INDEX(Наименование_потребителя, ROW(Z252)) = "", "", INDEX(Наименование_потребителя, ROW(Z252)))</f>
        <v/>
      </c>
      <c r="S254" s="119" t="str" cm="1">
        <f t="array" ref="S254">IF(INDEX(Условное_обозначение, ROW(AA252)) = "", "", INDEX(Условное_обозначение, ROW(AA252)))</f>
        <v/>
      </c>
    </row>
    <row r="255" spans="1:19" x14ac:dyDescent="0.3">
      <c r="A255" s="119" t="str" cm="1">
        <f t="array" ref="A255">IF(INDEX(Вводной_щит, ROW(C253)) = "", "", INDEX(Вводной_щит, ROW(C253)))</f>
        <v/>
      </c>
      <c r="B255" s="119" t="str" cm="1">
        <f t="array" ref="B255">IF(INDEX(Номер, ROW(F253)) = "", "", INDEX(Номер, ROW(F253)))</f>
        <v/>
      </c>
      <c r="C255" s="119" t="str" cm="1">
        <f t="array" ref="C255">IF(INDEX(Номер_по_плану, ROW(H253)) = "", "", INDEX(Номер_по_плану, ROW(H253)))</f>
        <v/>
      </c>
      <c r="D255" s="119" t="str" cm="1">
        <f t="array" ref="D255">IF(INDEX(Тип, ROW(I253)) = "", "", INDEX(Тип, ROW(I253)))</f>
        <v/>
      </c>
      <c r="E255" s="119" t="str" cm="1">
        <f t="array" ref="E255">IF(INDEX(Автомат, ROW(J253)) = "", "", INDEX(Автомат, ROW(J253)))</f>
        <v/>
      </c>
      <c r="F255" s="119" t="str" cm="1">
        <f t="array" ref="F255">IF(INDEX(Производитель, ROW(K253)) = "", "", INDEX(Производитель, ROW(K253)))</f>
        <v/>
      </c>
      <c r="G255" s="119" t="str" cm="1">
        <f t="array" ref="G255">IF(INDEX(Номинал, ROW(L253)) = "", "", INDEX(Номинал, ROW(L253)))</f>
        <v/>
      </c>
      <c r="H255" s="119" t="str" cm="1">
        <f t="array" ref="H255">IF(INDEX(Тип_УЗО, ROW(M253)) = "", "", INDEX(Тип_УЗО, ROW(M253)))</f>
        <v/>
      </c>
      <c r="I255" s="119" t="str" cm="1">
        <f t="array" ref="I255">IF(INDEX(Ток_утечки_УЗО, ROW(N253)) = "", "", INDEX(Ток_утечки_УЗО, ROW(N253)))</f>
        <v/>
      </c>
      <c r="J255" s="119" t="str" cm="1">
        <f t="array" ref="J255">IF(INDEX(Марка_кабеля, ROW(O253)) = "", "", INDEX(Марка_кабеля, ROW(O253)))</f>
        <v/>
      </c>
      <c r="K255" s="119" t="str" cm="1">
        <f t="array" ref="K255">IF(INDEX(Сечение, ROW(P253)) = "", "", INDEX(Сечение, ROW(P253)))</f>
        <v/>
      </c>
      <c r="L255" s="119" t="str" cm="1">
        <f t="array" ref="L255">IF(INDEX(Длина_кабеля, ROW(Q253)) = "", "", INDEX(Длина_кабеля, ROW(Q253)))</f>
        <v/>
      </c>
      <c r="M255" s="119" t="str" cm="1">
        <f t="array" ref="M255">IF(INDEX(Фаза, ROW(R253)) = "", "", INDEX(Фаза, ROW(R253)))</f>
        <v/>
      </c>
      <c r="N255" s="119" t="str" cm="1">
        <f t="array" ref="N255">IF(INDEX(РЕ, ROW(S253)) = "", "", INDEX(РЕ, ROW(S253)))</f>
        <v/>
      </c>
      <c r="O255" s="119" t="str" cm="1">
        <f t="array" ref="O255">IF(INDEX(Класс, ROW(V253)) = "", "", INDEX(Класс, ROW(V253)))</f>
        <v/>
      </c>
      <c r="P255" s="119" t="str" cm="1">
        <f t="array" ref="P255">IF(INDEX(Установленная_мощность, ROW(X253)) = "", "", INDEX(Установленная_мощность, ROW(X253)))</f>
        <v/>
      </c>
      <c r="Q255" s="119" t="str" cm="1">
        <f t="array" ref="Q255">IF(INDEX(Расчетный_ток, ROW(Y253)) = "", "", INDEX(Расчетный_ток, ROW(Y253)))</f>
        <v/>
      </c>
      <c r="R255" s="119" t="str" cm="1">
        <f t="array" ref="R255">IF(INDEX(Наименование_потребителя, ROW(Z253)) = "", "", INDEX(Наименование_потребителя, ROW(Z253)))</f>
        <v/>
      </c>
      <c r="S255" s="119" t="str" cm="1">
        <f t="array" ref="S255">IF(INDEX(Условное_обозначение, ROW(AA253)) = "", "", INDEX(Условное_обозначение, ROW(AA253)))</f>
        <v/>
      </c>
    </row>
    <row r="256" spans="1:19" x14ac:dyDescent="0.3">
      <c r="A256" s="119" t="str" cm="1">
        <f t="array" ref="A256">IF(INDEX(Вводной_щит, ROW(C254)) = "", "", INDEX(Вводной_щит, ROW(C254)))</f>
        <v/>
      </c>
      <c r="B256" s="119" t="str" cm="1">
        <f t="array" ref="B256">IF(INDEX(Номер, ROW(F254)) = "", "", INDEX(Номер, ROW(F254)))</f>
        <v/>
      </c>
      <c r="C256" s="119" t="str" cm="1">
        <f t="array" ref="C256">IF(INDEX(Номер_по_плану, ROW(H254)) = "", "", INDEX(Номер_по_плану, ROW(H254)))</f>
        <v/>
      </c>
      <c r="D256" s="119" t="str" cm="1">
        <f t="array" ref="D256">IF(INDEX(Тип, ROW(I254)) = "", "", INDEX(Тип, ROW(I254)))</f>
        <v/>
      </c>
      <c r="E256" s="119" t="str" cm="1">
        <f t="array" ref="E256">IF(INDEX(Автомат, ROW(J254)) = "", "", INDEX(Автомат, ROW(J254)))</f>
        <v/>
      </c>
      <c r="F256" s="119" t="str" cm="1">
        <f t="array" ref="F256">IF(INDEX(Производитель, ROW(K254)) = "", "", INDEX(Производитель, ROW(K254)))</f>
        <v/>
      </c>
      <c r="G256" s="119" t="str" cm="1">
        <f t="array" ref="G256">IF(INDEX(Номинал, ROW(L254)) = "", "", INDEX(Номинал, ROW(L254)))</f>
        <v/>
      </c>
      <c r="H256" s="119" t="str" cm="1">
        <f t="array" ref="H256">IF(INDEX(Тип_УЗО, ROW(M254)) = "", "", INDEX(Тип_УЗО, ROW(M254)))</f>
        <v/>
      </c>
      <c r="I256" s="119" t="str" cm="1">
        <f t="array" ref="I256">IF(INDEX(Ток_утечки_УЗО, ROW(N254)) = "", "", INDEX(Ток_утечки_УЗО, ROW(N254)))</f>
        <v/>
      </c>
      <c r="J256" s="119" t="str" cm="1">
        <f t="array" ref="J256">IF(INDEX(Марка_кабеля, ROW(O254)) = "", "", INDEX(Марка_кабеля, ROW(O254)))</f>
        <v/>
      </c>
      <c r="K256" s="119" t="str" cm="1">
        <f t="array" ref="K256">IF(INDEX(Сечение, ROW(P254)) = "", "", INDEX(Сечение, ROW(P254)))</f>
        <v/>
      </c>
      <c r="L256" s="119" t="str" cm="1">
        <f t="array" ref="L256">IF(INDEX(Длина_кабеля, ROW(Q254)) = "", "", INDEX(Длина_кабеля, ROW(Q254)))</f>
        <v/>
      </c>
      <c r="M256" s="119" t="str" cm="1">
        <f t="array" ref="M256">IF(INDEX(Фаза, ROW(R254)) = "", "", INDEX(Фаза, ROW(R254)))</f>
        <v/>
      </c>
      <c r="N256" s="119" t="str" cm="1">
        <f t="array" ref="N256">IF(INDEX(РЕ, ROW(S254)) = "", "", INDEX(РЕ, ROW(S254)))</f>
        <v/>
      </c>
      <c r="O256" s="119" t="str" cm="1">
        <f t="array" ref="O256">IF(INDEX(Класс, ROW(V254)) = "", "", INDEX(Класс, ROW(V254)))</f>
        <v/>
      </c>
      <c r="P256" s="119" t="str" cm="1">
        <f t="array" ref="P256">IF(INDEX(Установленная_мощность, ROW(X254)) = "", "", INDEX(Установленная_мощность, ROW(X254)))</f>
        <v/>
      </c>
      <c r="Q256" s="119" t="str" cm="1">
        <f t="array" ref="Q256">IF(INDEX(Расчетный_ток, ROW(Y254)) = "", "", INDEX(Расчетный_ток, ROW(Y254)))</f>
        <v/>
      </c>
      <c r="R256" s="119" t="str" cm="1">
        <f t="array" ref="R256">IF(INDEX(Наименование_потребителя, ROW(Z254)) = "", "", INDEX(Наименование_потребителя, ROW(Z254)))</f>
        <v/>
      </c>
      <c r="S256" s="119" t="str" cm="1">
        <f t="array" ref="S256">IF(INDEX(Условное_обозначение, ROW(AA254)) = "", "", INDEX(Условное_обозначение, ROW(AA254)))</f>
        <v/>
      </c>
    </row>
    <row r="257" spans="1:19" x14ac:dyDescent="0.3">
      <c r="A257" s="119" t="str" cm="1">
        <f t="array" ref="A257">IF(INDEX(Вводной_щит, ROW(C255)) = "", "", INDEX(Вводной_щит, ROW(C255)))</f>
        <v/>
      </c>
      <c r="B257" s="119" t="str" cm="1">
        <f t="array" ref="B257">IF(INDEX(Номер, ROW(F255)) = "", "", INDEX(Номер, ROW(F255)))</f>
        <v/>
      </c>
      <c r="C257" s="119" t="str" cm="1">
        <f t="array" ref="C257">IF(INDEX(Номер_по_плану, ROW(H255)) = "", "", INDEX(Номер_по_плану, ROW(H255)))</f>
        <v/>
      </c>
      <c r="D257" s="119" t="str" cm="1">
        <f t="array" ref="D257">IF(INDEX(Тип, ROW(I255)) = "", "", INDEX(Тип, ROW(I255)))</f>
        <v/>
      </c>
      <c r="E257" s="119" t="str" cm="1">
        <f t="array" ref="E257">IF(INDEX(Автомат, ROW(J255)) = "", "", INDEX(Автомат, ROW(J255)))</f>
        <v/>
      </c>
      <c r="F257" s="119" t="str" cm="1">
        <f t="array" ref="F257">IF(INDEX(Производитель, ROW(K255)) = "", "", INDEX(Производитель, ROW(K255)))</f>
        <v/>
      </c>
      <c r="G257" s="119" t="str" cm="1">
        <f t="array" ref="G257">IF(INDEX(Номинал, ROW(L255)) = "", "", INDEX(Номинал, ROW(L255)))</f>
        <v/>
      </c>
      <c r="H257" s="119" t="str" cm="1">
        <f t="array" ref="H257">IF(INDEX(Тип_УЗО, ROW(M255)) = "", "", INDEX(Тип_УЗО, ROW(M255)))</f>
        <v/>
      </c>
      <c r="I257" s="119" t="str" cm="1">
        <f t="array" ref="I257">IF(INDEX(Ток_утечки_УЗО, ROW(N255)) = "", "", INDEX(Ток_утечки_УЗО, ROW(N255)))</f>
        <v/>
      </c>
      <c r="J257" s="119" t="str" cm="1">
        <f t="array" ref="J257">IF(INDEX(Марка_кабеля, ROW(O255)) = "", "", INDEX(Марка_кабеля, ROW(O255)))</f>
        <v/>
      </c>
      <c r="K257" s="119" t="str" cm="1">
        <f t="array" ref="K257">IF(INDEX(Сечение, ROW(P255)) = "", "", INDEX(Сечение, ROW(P255)))</f>
        <v/>
      </c>
      <c r="L257" s="119" t="str" cm="1">
        <f t="array" ref="L257">IF(INDEX(Длина_кабеля, ROW(Q255)) = "", "", INDEX(Длина_кабеля, ROW(Q255)))</f>
        <v/>
      </c>
      <c r="M257" s="119" t="str" cm="1">
        <f t="array" ref="M257">IF(INDEX(Фаза, ROW(R255)) = "", "", INDEX(Фаза, ROW(R255)))</f>
        <v/>
      </c>
      <c r="N257" s="119" t="str" cm="1">
        <f t="array" ref="N257">IF(INDEX(РЕ, ROW(S255)) = "", "", INDEX(РЕ, ROW(S255)))</f>
        <v/>
      </c>
      <c r="O257" s="119" t="str" cm="1">
        <f t="array" ref="O257">IF(INDEX(Класс, ROW(V255)) = "", "", INDEX(Класс, ROW(V255)))</f>
        <v/>
      </c>
      <c r="P257" s="119" t="str" cm="1">
        <f t="array" ref="P257">IF(INDEX(Установленная_мощность, ROW(X255)) = "", "", INDEX(Установленная_мощность, ROW(X255)))</f>
        <v/>
      </c>
      <c r="Q257" s="119" t="str" cm="1">
        <f t="array" ref="Q257">IF(INDEX(Расчетный_ток, ROW(Y255)) = "", "", INDEX(Расчетный_ток, ROW(Y255)))</f>
        <v/>
      </c>
      <c r="R257" s="119" t="str" cm="1">
        <f t="array" ref="R257">IF(INDEX(Наименование_потребителя, ROW(Z255)) = "", "", INDEX(Наименование_потребителя, ROW(Z255)))</f>
        <v/>
      </c>
      <c r="S257" s="119" t="str" cm="1">
        <f t="array" ref="S257">IF(INDEX(Условное_обозначение, ROW(AA255)) = "", "", INDEX(Условное_обозначение, ROW(AA255)))</f>
        <v/>
      </c>
    </row>
    <row r="258" spans="1:19" x14ac:dyDescent="0.3">
      <c r="A258" s="119" t="str" cm="1">
        <f t="array" ref="A258">IF(INDEX(Вводной_щит, ROW(C256)) = "", "", INDEX(Вводной_щит, ROW(C256)))</f>
        <v/>
      </c>
      <c r="B258" s="119" t="str" cm="1">
        <f t="array" ref="B258">IF(INDEX(Номер, ROW(F256)) = "", "", INDEX(Номер, ROW(F256)))</f>
        <v/>
      </c>
      <c r="C258" s="119" t="str" cm="1">
        <f t="array" ref="C258">IF(INDEX(Номер_по_плану, ROW(H256)) = "", "", INDEX(Номер_по_плану, ROW(H256)))</f>
        <v/>
      </c>
      <c r="D258" s="119" t="str" cm="1">
        <f t="array" ref="D258">IF(INDEX(Тип, ROW(I256)) = "", "", INDEX(Тип, ROW(I256)))</f>
        <v/>
      </c>
      <c r="E258" s="119" t="str" cm="1">
        <f t="array" ref="E258">IF(INDEX(Автомат, ROW(J256)) = "", "", INDEX(Автомат, ROW(J256)))</f>
        <v/>
      </c>
      <c r="F258" s="119" t="str" cm="1">
        <f t="array" ref="F258">IF(INDEX(Производитель, ROW(K256)) = "", "", INDEX(Производитель, ROW(K256)))</f>
        <v/>
      </c>
      <c r="G258" s="119" t="str" cm="1">
        <f t="array" ref="G258">IF(INDEX(Номинал, ROW(L256)) = "", "", INDEX(Номинал, ROW(L256)))</f>
        <v/>
      </c>
      <c r="H258" s="119" t="str" cm="1">
        <f t="array" ref="H258">IF(INDEX(Тип_УЗО, ROW(M256)) = "", "", INDEX(Тип_УЗО, ROW(M256)))</f>
        <v/>
      </c>
      <c r="I258" s="119" t="str" cm="1">
        <f t="array" ref="I258">IF(INDEX(Ток_утечки_УЗО, ROW(N256)) = "", "", INDEX(Ток_утечки_УЗО, ROW(N256)))</f>
        <v/>
      </c>
      <c r="J258" s="119" t="str" cm="1">
        <f t="array" ref="J258">IF(INDEX(Марка_кабеля, ROW(O256)) = "", "", INDEX(Марка_кабеля, ROW(O256)))</f>
        <v/>
      </c>
      <c r="K258" s="119" t="str" cm="1">
        <f t="array" ref="K258">IF(INDEX(Сечение, ROW(P256)) = "", "", INDEX(Сечение, ROW(P256)))</f>
        <v/>
      </c>
      <c r="L258" s="119" t="str" cm="1">
        <f t="array" ref="L258">IF(INDEX(Длина_кабеля, ROW(Q256)) = "", "", INDEX(Длина_кабеля, ROW(Q256)))</f>
        <v/>
      </c>
      <c r="M258" s="119" t="str" cm="1">
        <f t="array" ref="M258">IF(INDEX(Фаза, ROW(R256)) = "", "", INDEX(Фаза, ROW(R256)))</f>
        <v/>
      </c>
      <c r="N258" s="119" t="str" cm="1">
        <f t="array" ref="N258">IF(INDEX(РЕ, ROW(S256)) = "", "", INDEX(РЕ, ROW(S256)))</f>
        <v/>
      </c>
      <c r="O258" s="119" t="str" cm="1">
        <f t="array" ref="O258">IF(INDEX(Класс, ROW(V256)) = "", "", INDEX(Класс, ROW(V256)))</f>
        <v/>
      </c>
      <c r="P258" s="119" t="str" cm="1">
        <f t="array" ref="P258">IF(INDEX(Установленная_мощность, ROW(X256)) = "", "", INDEX(Установленная_мощность, ROW(X256)))</f>
        <v/>
      </c>
      <c r="Q258" s="119" t="str" cm="1">
        <f t="array" ref="Q258">IF(INDEX(Расчетный_ток, ROW(Y256)) = "", "", INDEX(Расчетный_ток, ROW(Y256)))</f>
        <v/>
      </c>
      <c r="R258" s="119" t="str" cm="1">
        <f t="array" ref="R258">IF(INDEX(Наименование_потребителя, ROW(Z256)) = "", "", INDEX(Наименование_потребителя, ROW(Z256)))</f>
        <v/>
      </c>
      <c r="S258" s="119" t="str" cm="1">
        <f t="array" ref="S258">IF(INDEX(Условное_обозначение, ROW(AA256)) = "", "", INDEX(Условное_обозначение, ROW(AA256)))</f>
        <v/>
      </c>
    </row>
    <row r="259" spans="1:19" x14ac:dyDescent="0.3">
      <c r="A259" s="119" t="str" cm="1">
        <f t="array" ref="A259">IF(INDEX(Вводной_щит, ROW(C257)) = "", "", INDEX(Вводной_щит, ROW(C257)))</f>
        <v/>
      </c>
      <c r="B259" s="119" t="str" cm="1">
        <f t="array" ref="B259">IF(INDEX(Номер, ROW(F257)) = "", "", INDEX(Номер, ROW(F257)))</f>
        <v/>
      </c>
      <c r="C259" s="119" t="str" cm="1">
        <f t="array" ref="C259">IF(INDEX(Номер_по_плану, ROW(H257)) = "", "", INDEX(Номер_по_плану, ROW(H257)))</f>
        <v/>
      </c>
      <c r="D259" s="119" t="str" cm="1">
        <f t="array" ref="D259">IF(INDEX(Тип, ROW(I257)) = "", "", INDEX(Тип, ROW(I257)))</f>
        <v/>
      </c>
      <c r="E259" s="119" t="str" cm="1">
        <f t="array" ref="E259">IF(INDEX(Автомат, ROW(J257)) = "", "", INDEX(Автомат, ROW(J257)))</f>
        <v/>
      </c>
      <c r="F259" s="119" t="str" cm="1">
        <f t="array" ref="F259">IF(INDEX(Производитель, ROW(K257)) = "", "", INDEX(Производитель, ROW(K257)))</f>
        <v/>
      </c>
      <c r="G259" s="119" t="str" cm="1">
        <f t="array" ref="G259">IF(INDEX(Номинал, ROW(L257)) = "", "", INDEX(Номинал, ROW(L257)))</f>
        <v/>
      </c>
      <c r="H259" s="119" t="str" cm="1">
        <f t="array" ref="H259">IF(INDEX(Тип_УЗО, ROW(M257)) = "", "", INDEX(Тип_УЗО, ROW(M257)))</f>
        <v/>
      </c>
      <c r="I259" s="119" t="str" cm="1">
        <f t="array" ref="I259">IF(INDEX(Ток_утечки_УЗО, ROW(N257)) = "", "", INDEX(Ток_утечки_УЗО, ROW(N257)))</f>
        <v/>
      </c>
      <c r="J259" s="119" t="str" cm="1">
        <f t="array" ref="J259">IF(INDEX(Марка_кабеля, ROW(O257)) = "", "", INDEX(Марка_кабеля, ROW(O257)))</f>
        <v/>
      </c>
      <c r="K259" s="119" t="str" cm="1">
        <f t="array" ref="K259">IF(INDEX(Сечение, ROW(P257)) = "", "", INDEX(Сечение, ROW(P257)))</f>
        <v/>
      </c>
      <c r="L259" s="119" t="str" cm="1">
        <f t="array" ref="L259">IF(INDEX(Длина_кабеля, ROW(Q257)) = "", "", INDEX(Длина_кабеля, ROW(Q257)))</f>
        <v/>
      </c>
      <c r="M259" s="119" t="str" cm="1">
        <f t="array" ref="M259">IF(INDEX(Фаза, ROW(R257)) = "", "", INDEX(Фаза, ROW(R257)))</f>
        <v/>
      </c>
      <c r="N259" s="119" t="str" cm="1">
        <f t="array" ref="N259">IF(INDEX(РЕ, ROW(S257)) = "", "", INDEX(РЕ, ROW(S257)))</f>
        <v/>
      </c>
      <c r="O259" s="119" t="str" cm="1">
        <f t="array" ref="O259">IF(INDEX(Класс, ROW(V257)) = "", "", INDEX(Класс, ROW(V257)))</f>
        <v/>
      </c>
      <c r="P259" s="119" t="str" cm="1">
        <f t="array" ref="P259">IF(INDEX(Установленная_мощность, ROW(X257)) = "", "", INDEX(Установленная_мощность, ROW(X257)))</f>
        <v/>
      </c>
      <c r="Q259" s="119" t="str" cm="1">
        <f t="array" ref="Q259">IF(INDEX(Расчетный_ток, ROW(Y257)) = "", "", INDEX(Расчетный_ток, ROW(Y257)))</f>
        <v/>
      </c>
      <c r="R259" s="119" t="str" cm="1">
        <f t="array" ref="R259">IF(INDEX(Наименование_потребителя, ROW(Z257)) = "", "", INDEX(Наименование_потребителя, ROW(Z257)))</f>
        <v/>
      </c>
      <c r="S259" s="119" t="str" cm="1">
        <f t="array" ref="S259">IF(INDEX(Условное_обозначение, ROW(AA257)) = "", "", INDEX(Условное_обозначение, ROW(AA257)))</f>
        <v/>
      </c>
    </row>
    <row r="260" spans="1:19" x14ac:dyDescent="0.3">
      <c r="A260" s="119" t="str" cm="1">
        <f t="array" ref="A260">IF(INDEX(Вводной_щит, ROW(C258)) = "", "", INDEX(Вводной_щит, ROW(C258)))</f>
        <v/>
      </c>
      <c r="B260" s="119" t="str" cm="1">
        <f t="array" ref="B260">IF(INDEX(Номер, ROW(F258)) = "", "", INDEX(Номер, ROW(F258)))</f>
        <v/>
      </c>
      <c r="C260" s="119" t="str" cm="1">
        <f t="array" ref="C260">IF(INDEX(Номер_по_плану, ROW(H258)) = "", "", INDEX(Номер_по_плану, ROW(H258)))</f>
        <v/>
      </c>
      <c r="D260" s="119" t="str" cm="1">
        <f t="array" ref="D260">IF(INDEX(Тип, ROW(I258)) = "", "", INDEX(Тип, ROW(I258)))</f>
        <v/>
      </c>
      <c r="E260" s="119" t="str" cm="1">
        <f t="array" ref="E260">IF(INDEX(Автомат, ROW(J258)) = "", "", INDEX(Автомат, ROW(J258)))</f>
        <v/>
      </c>
      <c r="F260" s="119" t="str" cm="1">
        <f t="array" ref="F260">IF(INDEX(Производитель, ROW(K258)) = "", "", INDEX(Производитель, ROW(K258)))</f>
        <v/>
      </c>
      <c r="G260" s="119" t="str" cm="1">
        <f t="array" ref="G260">IF(INDEX(Номинал, ROW(L258)) = "", "", INDEX(Номинал, ROW(L258)))</f>
        <v/>
      </c>
      <c r="H260" s="119" t="str" cm="1">
        <f t="array" ref="H260">IF(INDEX(Тип_УЗО, ROW(M258)) = "", "", INDEX(Тип_УЗО, ROW(M258)))</f>
        <v/>
      </c>
      <c r="I260" s="119" t="str" cm="1">
        <f t="array" ref="I260">IF(INDEX(Ток_утечки_УЗО, ROW(N258)) = "", "", INDEX(Ток_утечки_УЗО, ROW(N258)))</f>
        <v/>
      </c>
      <c r="J260" s="119" t="str" cm="1">
        <f t="array" ref="J260">IF(INDEX(Марка_кабеля, ROW(O258)) = "", "", INDEX(Марка_кабеля, ROW(O258)))</f>
        <v/>
      </c>
      <c r="K260" s="119" t="str" cm="1">
        <f t="array" ref="K260">IF(INDEX(Сечение, ROW(P258)) = "", "", INDEX(Сечение, ROW(P258)))</f>
        <v/>
      </c>
      <c r="L260" s="119" t="str" cm="1">
        <f t="array" ref="L260">IF(INDEX(Длина_кабеля, ROW(Q258)) = "", "", INDEX(Длина_кабеля, ROW(Q258)))</f>
        <v/>
      </c>
      <c r="M260" s="119" t="str" cm="1">
        <f t="array" ref="M260">IF(INDEX(Фаза, ROW(R258)) = "", "", INDEX(Фаза, ROW(R258)))</f>
        <v/>
      </c>
      <c r="N260" s="119" t="str" cm="1">
        <f t="array" ref="N260">IF(INDEX(РЕ, ROW(S258)) = "", "", INDEX(РЕ, ROW(S258)))</f>
        <v/>
      </c>
      <c r="O260" s="119" t="str" cm="1">
        <f t="array" ref="O260">IF(INDEX(Класс, ROW(V258)) = "", "", INDEX(Класс, ROW(V258)))</f>
        <v/>
      </c>
      <c r="P260" s="119" t="str" cm="1">
        <f t="array" ref="P260">IF(INDEX(Установленная_мощность, ROW(X258)) = "", "", INDEX(Установленная_мощность, ROW(X258)))</f>
        <v/>
      </c>
      <c r="Q260" s="119" t="str" cm="1">
        <f t="array" ref="Q260">IF(INDEX(Расчетный_ток, ROW(Y258)) = "", "", INDEX(Расчетный_ток, ROW(Y258)))</f>
        <v/>
      </c>
      <c r="R260" s="119" t="str" cm="1">
        <f t="array" ref="R260">IF(INDEX(Наименование_потребителя, ROW(Z258)) = "", "", INDEX(Наименование_потребителя, ROW(Z258)))</f>
        <v/>
      </c>
      <c r="S260" s="119" t="str" cm="1">
        <f t="array" ref="S260">IF(INDEX(Условное_обозначение, ROW(AA258)) = "", "", INDEX(Условное_обозначение, ROW(AA258)))</f>
        <v/>
      </c>
    </row>
    <row r="261" spans="1:19" x14ac:dyDescent="0.3">
      <c r="A261" s="119" t="str" cm="1">
        <f t="array" ref="A261">IF(INDEX(Вводной_щит, ROW(C259)) = "", "", INDEX(Вводной_щит, ROW(C259)))</f>
        <v/>
      </c>
      <c r="B261" s="119" t="str" cm="1">
        <f t="array" ref="B261">IF(INDEX(Номер, ROW(F259)) = "", "", INDEX(Номер, ROW(F259)))</f>
        <v/>
      </c>
      <c r="C261" s="119" t="str" cm="1">
        <f t="array" ref="C261">IF(INDEX(Номер_по_плану, ROW(H259)) = "", "", INDEX(Номер_по_плану, ROW(H259)))</f>
        <v/>
      </c>
      <c r="D261" s="119" t="str" cm="1">
        <f t="array" ref="D261">IF(INDEX(Тип, ROW(I259)) = "", "", INDEX(Тип, ROW(I259)))</f>
        <v/>
      </c>
      <c r="E261" s="119" t="str" cm="1">
        <f t="array" ref="E261">IF(INDEX(Автомат, ROW(J259)) = "", "", INDEX(Автомат, ROW(J259)))</f>
        <v/>
      </c>
      <c r="F261" s="119" t="str" cm="1">
        <f t="array" ref="F261">IF(INDEX(Производитель, ROW(K259)) = "", "", INDEX(Производитель, ROW(K259)))</f>
        <v/>
      </c>
      <c r="G261" s="119" t="str" cm="1">
        <f t="array" ref="G261">IF(INDEX(Номинал, ROW(L259)) = "", "", INDEX(Номинал, ROW(L259)))</f>
        <v/>
      </c>
      <c r="H261" s="119" t="str" cm="1">
        <f t="array" ref="H261">IF(INDEX(Тип_УЗО, ROW(M259)) = "", "", INDEX(Тип_УЗО, ROW(M259)))</f>
        <v/>
      </c>
      <c r="I261" s="119" t="str" cm="1">
        <f t="array" ref="I261">IF(INDEX(Ток_утечки_УЗО, ROW(N259)) = "", "", INDEX(Ток_утечки_УЗО, ROW(N259)))</f>
        <v/>
      </c>
      <c r="J261" s="119" t="str" cm="1">
        <f t="array" ref="J261">IF(INDEX(Марка_кабеля, ROW(O259)) = "", "", INDEX(Марка_кабеля, ROW(O259)))</f>
        <v/>
      </c>
      <c r="K261" s="119" t="str" cm="1">
        <f t="array" ref="K261">IF(INDEX(Сечение, ROW(P259)) = "", "", INDEX(Сечение, ROW(P259)))</f>
        <v/>
      </c>
      <c r="L261" s="119" t="str" cm="1">
        <f t="array" ref="L261">IF(INDEX(Длина_кабеля, ROW(Q259)) = "", "", INDEX(Длина_кабеля, ROW(Q259)))</f>
        <v/>
      </c>
      <c r="M261" s="119" t="str" cm="1">
        <f t="array" ref="M261">IF(INDEX(Фаза, ROW(R259)) = "", "", INDEX(Фаза, ROW(R259)))</f>
        <v/>
      </c>
      <c r="N261" s="119" t="str" cm="1">
        <f t="array" ref="N261">IF(INDEX(РЕ, ROW(S259)) = "", "", INDEX(РЕ, ROW(S259)))</f>
        <v/>
      </c>
      <c r="O261" s="119" t="str" cm="1">
        <f t="array" ref="O261">IF(INDEX(Класс, ROW(V259)) = "", "", INDEX(Класс, ROW(V259)))</f>
        <v/>
      </c>
      <c r="P261" s="119" t="str" cm="1">
        <f t="array" ref="P261">IF(INDEX(Установленная_мощность, ROW(X259)) = "", "", INDEX(Установленная_мощность, ROW(X259)))</f>
        <v/>
      </c>
      <c r="Q261" s="119" t="str" cm="1">
        <f t="array" ref="Q261">IF(INDEX(Расчетный_ток, ROW(Y259)) = "", "", INDEX(Расчетный_ток, ROW(Y259)))</f>
        <v/>
      </c>
      <c r="R261" s="119" t="str" cm="1">
        <f t="array" ref="R261">IF(INDEX(Наименование_потребителя, ROW(Z259)) = "", "", INDEX(Наименование_потребителя, ROW(Z259)))</f>
        <v/>
      </c>
      <c r="S261" s="119" t="str" cm="1">
        <f t="array" ref="S261">IF(INDEX(Условное_обозначение, ROW(AA259)) = "", "", INDEX(Условное_обозначение, ROW(AA259)))</f>
        <v/>
      </c>
    </row>
    <row r="262" spans="1:19" x14ac:dyDescent="0.3">
      <c r="A262" s="119" t="str" cm="1">
        <f t="array" ref="A262">IF(INDEX(Вводной_щит, ROW(C260)) = "", "", INDEX(Вводной_щит, ROW(C260)))</f>
        <v/>
      </c>
      <c r="B262" s="119" t="str" cm="1">
        <f t="array" ref="B262">IF(INDEX(Номер, ROW(F260)) = "", "", INDEX(Номер, ROW(F260)))</f>
        <v/>
      </c>
      <c r="C262" s="119" t="str" cm="1">
        <f t="array" ref="C262">IF(INDEX(Номер_по_плану, ROW(H260)) = "", "", INDEX(Номер_по_плану, ROW(H260)))</f>
        <v/>
      </c>
      <c r="D262" s="119" t="str" cm="1">
        <f t="array" ref="D262">IF(INDEX(Тип, ROW(I260)) = "", "", INDEX(Тип, ROW(I260)))</f>
        <v/>
      </c>
      <c r="E262" s="119" t="str" cm="1">
        <f t="array" ref="E262">IF(INDEX(Автомат, ROW(J260)) = "", "", INDEX(Автомат, ROW(J260)))</f>
        <v/>
      </c>
      <c r="F262" s="119" t="str" cm="1">
        <f t="array" ref="F262">IF(INDEX(Производитель, ROW(K260)) = "", "", INDEX(Производитель, ROW(K260)))</f>
        <v/>
      </c>
      <c r="G262" s="119" t="str" cm="1">
        <f t="array" ref="G262">IF(INDEX(Номинал, ROW(L260)) = "", "", INDEX(Номинал, ROW(L260)))</f>
        <v/>
      </c>
      <c r="H262" s="119" t="str" cm="1">
        <f t="array" ref="H262">IF(INDEX(Тип_УЗО, ROW(M260)) = "", "", INDEX(Тип_УЗО, ROW(M260)))</f>
        <v/>
      </c>
      <c r="I262" s="119" t="str" cm="1">
        <f t="array" ref="I262">IF(INDEX(Ток_утечки_УЗО, ROW(N260)) = "", "", INDEX(Ток_утечки_УЗО, ROW(N260)))</f>
        <v/>
      </c>
      <c r="J262" s="119" t="str" cm="1">
        <f t="array" ref="J262">IF(INDEX(Марка_кабеля, ROW(O260)) = "", "", INDEX(Марка_кабеля, ROW(O260)))</f>
        <v/>
      </c>
      <c r="K262" s="119" t="str" cm="1">
        <f t="array" ref="K262">IF(INDEX(Сечение, ROW(P260)) = "", "", INDEX(Сечение, ROW(P260)))</f>
        <v/>
      </c>
      <c r="L262" s="119" t="str" cm="1">
        <f t="array" ref="L262">IF(INDEX(Длина_кабеля, ROW(Q260)) = "", "", INDEX(Длина_кабеля, ROW(Q260)))</f>
        <v/>
      </c>
      <c r="M262" s="119" t="str" cm="1">
        <f t="array" ref="M262">IF(INDEX(Фаза, ROW(R260)) = "", "", INDEX(Фаза, ROW(R260)))</f>
        <v/>
      </c>
      <c r="N262" s="119" t="str" cm="1">
        <f t="array" ref="N262">IF(INDEX(РЕ, ROW(S260)) = "", "", INDEX(РЕ, ROW(S260)))</f>
        <v/>
      </c>
      <c r="O262" s="119" t="str" cm="1">
        <f t="array" ref="O262">IF(INDEX(Класс, ROW(V260)) = "", "", INDEX(Класс, ROW(V260)))</f>
        <v/>
      </c>
      <c r="P262" s="119" t="str" cm="1">
        <f t="array" ref="P262">IF(INDEX(Установленная_мощность, ROW(X260)) = "", "", INDEX(Установленная_мощность, ROW(X260)))</f>
        <v/>
      </c>
      <c r="Q262" s="119" t="str" cm="1">
        <f t="array" ref="Q262">IF(INDEX(Расчетный_ток, ROW(Y260)) = "", "", INDEX(Расчетный_ток, ROW(Y260)))</f>
        <v/>
      </c>
      <c r="R262" s="119" t="str" cm="1">
        <f t="array" ref="R262">IF(INDEX(Наименование_потребителя, ROW(Z260)) = "", "", INDEX(Наименование_потребителя, ROW(Z260)))</f>
        <v/>
      </c>
      <c r="S262" s="119" t="str" cm="1">
        <f t="array" ref="S262">IF(INDEX(Условное_обозначение, ROW(AA260)) = "", "", INDEX(Условное_обозначение, ROW(AA260)))</f>
        <v/>
      </c>
    </row>
    <row r="263" spans="1:19" x14ac:dyDescent="0.3">
      <c r="A263" s="119" t="str" cm="1">
        <f t="array" ref="A263">IF(INDEX(Вводной_щит, ROW(C261)) = "", "", INDEX(Вводной_щит, ROW(C261)))</f>
        <v/>
      </c>
      <c r="B263" s="119" t="str" cm="1">
        <f t="array" ref="B263">IF(INDEX(Номер, ROW(F261)) = "", "", INDEX(Номер, ROW(F261)))</f>
        <v/>
      </c>
      <c r="C263" s="119" t="str" cm="1">
        <f t="array" ref="C263">IF(INDEX(Номер_по_плану, ROW(H261)) = "", "", INDEX(Номер_по_плану, ROW(H261)))</f>
        <v/>
      </c>
      <c r="D263" s="119" t="str" cm="1">
        <f t="array" ref="D263">IF(INDEX(Тип, ROW(I261)) = "", "", INDEX(Тип, ROW(I261)))</f>
        <v/>
      </c>
      <c r="E263" s="119" t="str" cm="1">
        <f t="array" ref="E263">IF(INDEX(Автомат, ROW(J261)) = "", "", INDEX(Автомат, ROW(J261)))</f>
        <v/>
      </c>
      <c r="F263" s="119" t="str" cm="1">
        <f t="array" ref="F263">IF(INDEX(Производитель, ROW(K261)) = "", "", INDEX(Производитель, ROW(K261)))</f>
        <v/>
      </c>
      <c r="G263" s="119" t="str" cm="1">
        <f t="array" ref="G263">IF(INDEX(Номинал, ROW(L261)) = "", "", INDEX(Номинал, ROW(L261)))</f>
        <v/>
      </c>
      <c r="H263" s="119" t="str" cm="1">
        <f t="array" ref="H263">IF(INDEX(Тип_УЗО, ROW(M261)) = "", "", INDEX(Тип_УЗО, ROW(M261)))</f>
        <v/>
      </c>
      <c r="I263" s="119" t="str" cm="1">
        <f t="array" ref="I263">IF(INDEX(Ток_утечки_УЗО, ROW(N261)) = "", "", INDEX(Ток_утечки_УЗО, ROW(N261)))</f>
        <v/>
      </c>
      <c r="J263" s="119" t="str" cm="1">
        <f t="array" ref="J263">IF(INDEX(Марка_кабеля, ROW(O261)) = "", "", INDEX(Марка_кабеля, ROW(O261)))</f>
        <v/>
      </c>
      <c r="K263" s="119" t="str" cm="1">
        <f t="array" ref="K263">IF(INDEX(Сечение, ROW(P261)) = "", "", INDEX(Сечение, ROW(P261)))</f>
        <v/>
      </c>
      <c r="L263" s="119" t="str" cm="1">
        <f t="array" ref="L263">IF(INDEX(Длина_кабеля, ROW(Q261)) = "", "", INDEX(Длина_кабеля, ROW(Q261)))</f>
        <v/>
      </c>
      <c r="M263" s="119" t="str" cm="1">
        <f t="array" ref="M263">IF(INDEX(Фаза, ROW(R261)) = "", "", INDEX(Фаза, ROW(R261)))</f>
        <v/>
      </c>
      <c r="N263" s="119" t="str" cm="1">
        <f t="array" ref="N263">IF(INDEX(РЕ, ROW(S261)) = "", "", INDEX(РЕ, ROW(S261)))</f>
        <v/>
      </c>
      <c r="O263" s="119" t="str" cm="1">
        <f t="array" ref="O263">IF(INDEX(Класс, ROW(V261)) = "", "", INDEX(Класс, ROW(V261)))</f>
        <v/>
      </c>
      <c r="P263" s="119" t="str" cm="1">
        <f t="array" ref="P263">IF(INDEX(Установленная_мощность, ROW(X261)) = "", "", INDEX(Установленная_мощность, ROW(X261)))</f>
        <v/>
      </c>
      <c r="Q263" s="119" t="str" cm="1">
        <f t="array" ref="Q263">IF(INDEX(Расчетный_ток, ROW(Y261)) = "", "", INDEX(Расчетный_ток, ROW(Y261)))</f>
        <v/>
      </c>
      <c r="R263" s="119" t="str" cm="1">
        <f t="array" ref="R263">IF(INDEX(Наименование_потребителя, ROW(Z261)) = "", "", INDEX(Наименование_потребителя, ROW(Z261)))</f>
        <v/>
      </c>
      <c r="S263" s="119" t="str" cm="1">
        <f t="array" ref="S263">IF(INDEX(Условное_обозначение, ROW(AA261)) = "", "", INDEX(Условное_обозначение, ROW(AA261)))</f>
        <v/>
      </c>
    </row>
    <row r="264" spans="1:19" x14ac:dyDescent="0.3">
      <c r="A264" s="119" t="str" cm="1">
        <f t="array" ref="A264">IF(INDEX(Вводной_щит, ROW(C262)) = "", "", INDEX(Вводной_щит, ROW(C262)))</f>
        <v/>
      </c>
      <c r="B264" s="119" t="str" cm="1">
        <f t="array" ref="B264">IF(INDEX(Номер, ROW(F262)) = "", "", INDEX(Номер, ROW(F262)))</f>
        <v/>
      </c>
      <c r="C264" s="119" t="str" cm="1">
        <f t="array" ref="C264">IF(INDEX(Номер_по_плану, ROW(H262)) = "", "", INDEX(Номер_по_плану, ROW(H262)))</f>
        <v/>
      </c>
      <c r="D264" s="119" t="str" cm="1">
        <f t="array" ref="D264">IF(INDEX(Тип, ROW(I262)) = "", "", INDEX(Тип, ROW(I262)))</f>
        <v/>
      </c>
      <c r="E264" s="119" t="str" cm="1">
        <f t="array" ref="E264">IF(INDEX(Автомат, ROW(J262)) = "", "", INDEX(Автомат, ROW(J262)))</f>
        <v/>
      </c>
      <c r="F264" s="119" t="str" cm="1">
        <f t="array" ref="F264">IF(INDEX(Производитель, ROW(K262)) = "", "", INDEX(Производитель, ROW(K262)))</f>
        <v/>
      </c>
      <c r="G264" s="119" t="str" cm="1">
        <f t="array" ref="G264">IF(INDEX(Номинал, ROW(L262)) = "", "", INDEX(Номинал, ROW(L262)))</f>
        <v/>
      </c>
      <c r="H264" s="119" t="str" cm="1">
        <f t="array" ref="H264">IF(INDEX(Тип_УЗО, ROW(M262)) = "", "", INDEX(Тип_УЗО, ROW(M262)))</f>
        <v/>
      </c>
      <c r="I264" s="119" t="str" cm="1">
        <f t="array" ref="I264">IF(INDEX(Ток_утечки_УЗО, ROW(N262)) = "", "", INDEX(Ток_утечки_УЗО, ROW(N262)))</f>
        <v/>
      </c>
      <c r="J264" s="119" t="str" cm="1">
        <f t="array" ref="J264">IF(INDEX(Марка_кабеля, ROW(O262)) = "", "", INDEX(Марка_кабеля, ROW(O262)))</f>
        <v/>
      </c>
      <c r="K264" s="119" t="str" cm="1">
        <f t="array" ref="K264">IF(INDEX(Сечение, ROW(P262)) = "", "", INDEX(Сечение, ROW(P262)))</f>
        <v/>
      </c>
      <c r="L264" s="119" t="str" cm="1">
        <f t="array" ref="L264">IF(INDEX(Длина_кабеля, ROW(Q262)) = "", "", INDEX(Длина_кабеля, ROW(Q262)))</f>
        <v/>
      </c>
      <c r="M264" s="119" t="str" cm="1">
        <f t="array" ref="M264">IF(INDEX(Фаза, ROW(R262)) = "", "", INDEX(Фаза, ROW(R262)))</f>
        <v/>
      </c>
      <c r="N264" s="119" t="str" cm="1">
        <f t="array" ref="N264">IF(INDEX(РЕ, ROW(S262)) = "", "", INDEX(РЕ, ROW(S262)))</f>
        <v/>
      </c>
      <c r="O264" s="119" t="str" cm="1">
        <f t="array" ref="O264">IF(INDEX(Класс, ROW(V262)) = "", "", INDEX(Класс, ROW(V262)))</f>
        <v/>
      </c>
      <c r="P264" s="119" t="str" cm="1">
        <f t="array" ref="P264">IF(INDEX(Установленная_мощность, ROW(X262)) = "", "", INDEX(Установленная_мощность, ROW(X262)))</f>
        <v/>
      </c>
      <c r="Q264" s="119" t="str" cm="1">
        <f t="array" ref="Q264">IF(INDEX(Расчетный_ток, ROW(Y262)) = "", "", INDEX(Расчетный_ток, ROW(Y262)))</f>
        <v/>
      </c>
      <c r="R264" s="119" t="str" cm="1">
        <f t="array" ref="R264">IF(INDEX(Наименование_потребителя, ROW(Z262)) = "", "", INDEX(Наименование_потребителя, ROW(Z262)))</f>
        <v/>
      </c>
      <c r="S264" s="119" t="str" cm="1">
        <f t="array" ref="S264">IF(INDEX(Условное_обозначение, ROW(AA262)) = "", "", INDEX(Условное_обозначение, ROW(AA262)))</f>
        <v/>
      </c>
    </row>
    <row r="265" spans="1:19" x14ac:dyDescent="0.3">
      <c r="A265" s="119" t="str" cm="1">
        <f t="array" ref="A265">IF(INDEX(Вводной_щит, ROW(C263)) = "", "", INDEX(Вводной_щит, ROW(C263)))</f>
        <v/>
      </c>
      <c r="B265" s="119" t="str" cm="1">
        <f t="array" ref="B265">IF(INDEX(Номер, ROW(F263)) = "", "", INDEX(Номер, ROW(F263)))</f>
        <v/>
      </c>
      <c r="C265" s="119" t="str" cm="1">
        <f t="array" ref="C265">IF(INDEX(Номер_по_плану, ROW(H263)) = "", "", INDEX(Номер_по_плану, ROW(H263)))</f>
        <v/>
      </c>
      <c r="D265" s="119" t="str" cm="1">
        <f t="array" ref="D265">IF(INDEX(Тип, ROW(I263)) = "", "", INDEX(Тип, ROW(I263)))</f>
        <v/>
      </c>
      <c r="E265" s="119" t="str" cm="1">
        <f t="array" ref="E265">IF(INDEX(Автомат, ROW(J263)) = "", "", INDEX(Автомат, ROW(J263)))</f>
        <v/>
      </c>
      <c r="F265" s="119" t="str" cm="1">
        <f t="array" ref="F265">IF(INDEX(Производитель, ROW(K263)) = "", "", INDEX(Производитель, ROW(K263)))</f>
        <v/>
      </c>
      <c r="G265" s="119" t="str" cm="1">
        <f t="array" ref="G265">IF(INDEX(Номинал, ROW(L263)) = "", "", INDEX(Номинал, ROW(L263)))</f>
        <v/>
      </c>
      <c r="H265" s="119" t="str" cm="1">
        <f t="array" ref="H265">IF(INDEX(Тип_УЗО, ROW(M263)) = "", "", INDEX(Тип_УЗО, ROW(M263)))</f>
        <v/>
      </c>
      <c r="I265" s="119" t="str" cm="1">
        <f t="array" ref="I265">IF(INDEX(Ток_утечки_УЗО, ROW(N263)) = "", "", INDEX(Ток_утечки_УЗО, ROW(N263)))</f>
        <v/>
      </c>
      <c r="J265" s="119" t="str" cm="1">
        <f t="array" ref="J265">IF(INDEX(Марка_кабеля, ROW(O263)) = "", "", INDEX(Марка_кабеля, ROW(O263)))</f>
        <v/>
      </c>
      <c r="K265" s="119" t="str" cm="1">
        <f t="array" ref="K265">IF(INDEX(Сечение, ROW(P263)) = "", "", INDEX(Сечение, ROW(P263)))</f>
        <v/>
      </c>
      <c r="L265" s="119" t="str" cm="1">
        <f t="array" ref="L265">IF(INDEX(Длина_кабеля, ROW(Q263)) = "", "", INDEX(Длина_кабеля, ROW(Q263)))</f>
        <v/>
      </c>
      <c r="M265" s="119" t="str" cm="1">
        <f t="array" ref="M265">IF(INDEX(Фаза, ROW(R263)) = "", "", INDEX(Фаза, ROW(R263)))</f>
        <v/>
      </c>
      <c r="N265" s="119" t="str" cm="1">
        <f t="array" ref="N265">IF(INDEX(РЕ, ROW(S263)) = "", "", INDEX(РЕ, ROW(S263)))</f>
        <v/>
      </c>
      <c r="O265" s="119" t="str" cm="1">
        <f t="array" ref="O265">IF(INDEX(Класс, ROW(V263)) = "", "", INDEX(Класс, ROW(V263)))</f>
        <v/>
      </c>
      <c r="P265" s="119" t="str" cm="1">
        <f t="array" ref="P265">IF(INDEX(Установленная_мощность, ROW(X263)) = "", "", INDEX(Установленная_мощность, ROW(X263)))</f>
        <v/>
      </c>
      <c r="Q265" s="119" t="str" cm="1">
        <f t="array" ref="Q265">IF(INDEX(Расчетный_ток, ROW(Y263)) = "", "", INDEX(Расчетный_ток, ROW(Y263)))</f>
        <v/>
      </c>
      <c r="R265" s="119" t="str" cm="1">
        <f t="array" ref="R265">IF(INDEX(Наименование_потребителя, ROW(Z263)) = "", "", INDEX(Наименование_потребителя, ROW(Z263)))</f>
        <v/>
      </c>
      <c r="S265" s="119" t="str" cm="1">
        <f t="array" ref="S265">IF(INDEX(Условное_обозначение, ROW(AA263)) = "", "", INDEX(Условное_обозначение, ROW(AA263)))</f>
        <v/>
      </c>
    </row>
    <row r="266" spans="1:19" x14ac:dyDescent="0.3">
      <c r="A266" s="119" t="str" cm="1">
        <f t="array" ref="A266">IF(INDEX(Вводной_щит, ROW(C264)) = "", "", INDEX(Вводной_щит, ROW(C264)))</f>
        <v/>
      </c>
      <c r="B266" s="119" t="str" cm="1">
        <f t="array" ref="B266">IF(INDEX(Номер, ROW(F264)) = "", "", INDEX(Номер, ROW(F264)))</f>
        <v/>
      </c>
      <c r="C266" s="119" t="str" cm="1">
        <f t="array" ref="C266">IF(INDEX(Номер_по_плану, ROW(H264)) = "", "", INDEX(Номер_по_плану, ROW(H264)))</f>
        <v/>
      </c>
      <c r="D266" s="119" t="str" cm="1">
        <f t="array" ref="D266">IF(INDEX(Тип, ROW(I264)) = "", "", INDEX(Тип, ROW(I264)))</f>
        <v/>
      </c>
      <c r="E266" s="119" t="str" cm="1">
        <f t="array" ref="E266">IF(INDEX(Автомат, ROW(J264)) = "", "", INDEX(Автомат, ROW(J264)))</f>
        <v/>
      </c>
      <c r="F266" s="119" t="str" cm="1">
        <f t="array" ref="F266">IF(INDEX(Производитель, ROW(K264)) = "", "", INDEX(Производитель, ROW(K264)))</f>
        <v/>
      </c>
      <c r="G266" s="119" t="str" cm="1">
        <f t="array" ref="G266">IF(INDEX(Номинал, ROW(L264)) = "", "", INDEX(Номинал, ROW(L264)))</f>
        <v/>
      </c>
      <c r="H266" s="119" t="str" cm="1">
        <f t="array" ref="H266">IF(INDEX(Тип_УЗО, ROW(M264)) = "", "", INDEX(Тип_УЗО, ROW(M264)))</f>
        <v/>
      </c>
      <c r="I266" s="119" t="str" cm="1">
        <f t="array" ref="I266">IF(INDEX(Ток_утечки_УЗО, ROW(N264)) = "", "", INDEX(Ток_утечки_УЗО, ROW(N264)))</f>
        <v/>
      </c>
      <c r="J266" s="119" t="str" cm="1">
        <f t="array" ref="J266">IF(INDEX(Марка_кабеля, ROW(O264)) = "", "", INDEX(Марка_кабеля, ROW(O264)))</f>
        <v/>
      </c>
      <c r="K266" s="119" t="str" cm="1">
        <f t="array" ref="K266">IF(INDEX(Сечение, ROW(P264)) = "", "", INDEX(Сечение, ROW(P264)))</f>
        <v/>
      </c>
      <c r="L266" s="119" t="str" cm="1">
        <f t="array" ref="L266">IF(INDEX(Длина_кабеля, ROW(Q264)) = "", "", INDEX(Длина_кабеля, ROW(Q264)))</f>
        <v/>
      </c>
      <c r="M266" s="119" t="str" cm="1">
        <f t="array" ref="M266">IF(INDEX(Фаза, ROW(R264)) = "", "", INDEX(Фаза, ROW(R264)))</f>
        <v/>
      </c>
      <c r="N266" s="119" t="str" cm="1">
        <f t="array" ref="N266">IF(INDEX(РЕ, ROW(S264)) = "", "", INDEX(РЕ, ROW(S264)))</f>
        <v/>
      </c>
      <c r="O266" s="119" t="str" cm="1">
        <f t="array" ref="O266">IF(INDEX(Класс, ROW(V264)) = "", "", INDEX(Класс, ROW(V264)))</f>
        <v/>
      </c>
      <c r="P266" s="119" t="str" cm="1">
        <f t="array" ref="P266">IF(INDEX(Установленная_мощность, ROW(X264)) = "", "", INDEX(Установленная_мощность, ROW(X264)))</f>
        <v/>
      </c>
      <c r="Q266" s="119" t="str" cm="1">
        <f t="array" ref="Q266">IF(INDEX(Расчетный_ток, ROW(Y264)) = "", "", INDEX(Расчетный_ток, ROW(Y264)))</f>
        <v/>
      </c>
      <c r="R266" s="119" t="str" cm="1">
        <f t="array" ref="R266">IF(INDEX(Наименование_потребителя, ROW(Z264)) = "", "", INDEX(Наименование_потребителя, ROW(Z264)))</f>
        <v/>
      </c>
      <c r="S266" s="119" t="str" cm="1">
        <f t="array" ref="S266">IF(INDEX(Условное_обозначение, ROW(AA264)) = "", "", INDEX(Условное_обозначение, ROW(AA264)))</f>
        <v/>
      </c>
    </row>
    <row r="267" spans="1:19" x14ac:dyDescent="0.3">
      <c r="A267" s="119" t="str" cm="1">
        <f t="array" ref="A267">IF(INDEX(Вводной_щит, ROW(C265)) = "", "", INDEX(Вводной_щит, ROW(C265)))</f>
        <v/>
      </c>
      <c r="B267" s="119" t="str" cm="1">
        <f t="array" ref="B267">IF(INDEX(Номер, ROW(F265)) = "", "", INDEX(Номер, ROW(F265)))</f>
        <v/>
      </c>
      <c r="C267" s="119" t="str" cm="1">
        <f t="array" ref="C267">IF(INDEX(Номер_по_плану, ROW(H265)) = "", "", INDEX(Номер_по_плану, ROW(H265)))</f>
        <v/>
      </c>
      <c r="D267" s="119" t="str" cm="1">
        <f t="array" ref="D267">IF(INDEX(Тип, ROW(I265)) = "", "", INDEX(Тип, ROW(I265)))</f>
        <v/>
      </c>
      <c r="E267" s="119" t="str" cm="1">
        <f t="array" ref="E267">IF(INDEX(Автомат, ROW(J265)) = "", "", INDEX(Автомат, ROW(J265)))</f>
        <v/>
      </c>
      <c r="F267" s="119" t="str" cm="1">
        <f t="array" ref="F267">IF(INDEX(Производитель, ROW(K265)) = "", "", INDEX(Производитель, ROW(K265)))</f>
        <v/>
      </c>
      <c r="G267" s="119" t="str" cm="1">
        <f t="array" ref="G267">IF(INDEX(Номинал, ROW(L265)) = "", "", INDEX(Номинал, ROW(L265)))</f>
        <v/>
      </c>
      <c r="H267" s="119" t="str" cm="1">
        <f t="array" ref="H267">IF(INDEX(Тип_УЗО, ROW(M265)) = "", "", INDEX(Тип_УЗО, ROW(M265)))</f>
        <v/>
      </c>
      <c r="I267" s="119" t="str" cm="1">
        <f t="array" ref="I267">IF(INDEX(Ток_утечки_УЗО, ROW(N265)) = "", "", INDEX(Ток_утечки_УЗО, ROW(N265)))</f>
        <v/>
      </c>
      <c r="J267" s="119" t="str" cm="1">
        <f t="array" ref="J267">IF(INDEX(Марка_кабеля, ROW(O265)) = "", "", INDEX(Марка_кабеля, ROW(O265)))</f>
        <v/>
      </c>
      <c r="K267" s="119" t="str" cm="1">
        <f t="array" ref="K267">IF(INDEX(Сечение, ROW(P265)) = "", "", INDEX(Сечение, ROW(P265)))</f>
        <v/>
      </c>
      <c r="L267" s="119" t="str" cm="1">
        <f t="array" ref="L267">IF(INDEX(Длина_кабеля, ROW(Q265)) = "", "", INDEX(Длина_кабеля, ROW(Q265)))</f>
        <v/>
      </c>
      <c r="M267" s="119" t="str" cm="1">
        <f t="array" ref="M267">IF(INDEX(Фаза, ROW(R265)) = "", "", INDEX(Фаза, ROW(R265)))</f>
        <v/>
      </c>
      <c r="N267" s="119" t="str" cm="1">
        <f t="array" ref="N267">IF(INDEX(РЕ, ROW(S265)) = "", "", INDEX(РЕ, ROW(S265)))</f>
        <v/>
      </c>
      <c r="O267" s="119" t="str" cm="1">
        <f t="array" ref="O267">IF(INDEX(Класс, ROW(V265)) = "", "", INDEX(Класс, ROW(V265)))</f>
        <v/>
      </c>
      <c r="P267" s="119" t="str" cm="1">
        <f t="array" ref="P267">IF(INDEX(Установленная_мощность, ROW(X265)) = "", "", INDEX(Установленная_мощность, ROW(X265)))</f>
        <v/>
      </c>
      <c r="Q267" s="119" t="str" cm="1">
        <f t="array" ref="Q267">IF(INDEX(Расчетный_ток, ROW(Y265)) = "", "", INDEX(Расчетный_ток, ROW(Y265)))</f>
        <v/>
      </c>
      <c r="R267" s="119" t="str" cm="1">
        <f t="array" ref="R267">IF(INDEX(Наименование_потребителя, ROW(Z265)) = "", "", INDEX(Наименование_потребителя, ROW(Z265)))</f>
        <v/>
      </c>
      <c r="S267" s="119" t="str" cm="1">
        <f t="array" ref="S267">IF(INDEX(Условное_обозначение, ROW(AA265)) = "", "", INDEX(Условное_обозначение, ROW(AA265)))</f>
        <v/>
      </c>
    </row>
    <row r="268" spans="1:19" x14ac:dyDescent="0.3">
      <c r="A268" s="119" t="str" cm="1">
        <f t="array" ref="A268">IF(INDEX(Вводной_щит, ROW(C266)) = "", "", INDEX(Вводной_щит, ROW(C266)))</f>
        <v/>
      </c>
      <c r="B268" s="119" t="str" cm="1">
        <f t="array" ref="B268">IF(INDEX(Номер, ROW(F266)) = "", "", INDEX(Номер, ROW(F266)))</f>
        <v/>
      </c>
      <c r="C268" s="119" t="str" cm="1">
        <f t="array" ref="C268">IF(INDEX(Номер_по_плану, ROW(H266)) = "", "", INDEX(Номер_по_плану, ROW(H266)))</f>
        <v/>
      </c>
      <c r="D268" s="119" t="str" cm="1">
        <f t="array" ref="D268">IF(INDEX(Тип, ROW(I266)) = "", "", INDEX(Тип, ROW(I266)))</f>
        <v/>
      </c>
      <c r="E268" s="119" t="str" cm="1">
        <f t="array" ref="E268">IF(INDEX(Автомат, ROW(J266)) = "", "", INDEX(Автомат, ROW(J266)))</f>
        <v/>
      </c>
      <c r="F268" s="119" t="str" cm="1">
        <f t="array" ref="F268">IF(INDEX(Производитель, ROW(K266)) = "", "", INDEX(Производитель, ROW(K266)))</f>
        <v/>
      </c>
      <c r="G268" s="119" t="str" cm="1">
        <f t="array" ref="G268">IF(INDEX(Номинал, ROW(L266)) = "", "", INDEX(Номинал, ROW(L266)))</f>
        <v/>
      </c>
      <c r="H268" s="119" t="str" cm="1">
        <f t="array" ref="H268">IF(INDEX(Тип_УЗО, ROW(M266)) = "", "", INDEX(Тип_УЗО, ROW(M266)))</f>
        <v/>
      </c>
      <c r="I268" s="119" t="str" cm="1">
        <f t="array" ref="I268">IF(INDEX(Ток_утечки_УЗО, ROW(N266)) = "", "", INDEX(Ток_утечки_УЗО, ROW(N266)))</f>
        <v/>
      </c>
      <c r="J268" s="119" t="str" cm="1">
        <f t="array" ref="J268">IF(INDEX(Марка_кабеля, ROW(O266)) = "", "", INDEX(Марка_кабеля, ROW(O266)))</f>
        <v/>
      </c>
      <c r="K268" s="119" t="str" cm="1">
        <f t="array" ref="K268">IF(INDEX(Сечение, ROW(P266)) = "", "", INDEX(Сечение, ROW(P266)))</f>
        <v/>
      </c>
      <c r="L268" s="119" t="str" cm="1">
        <f t="array" ref="L268">IF(INDEX(Длина_кабеля, ROW(Q266)) = "", "", INDEX(Длина_кабеля, ROW(Q266)))</f>
        <v/>
      </c>
      <c r="M268" s="119" t="str" cm="1">
        <f t="array" ref="M268">IF(INDEX(Фаза, ROW(R266)) = "", "", INDEX(Фаза, ROW(R266)))</f>
        <v/>
      </c>
      <c r="N268" s="119" t="str" cm="1">
        <f t="array" ref="N268">IF(INDEX(РЕ, ROW(S266)) = "", "", INDEX(РЕ, ROW(S266)))</f>
        <v/>
      </c>
      <c r="O268" s="119" t="str" cm="1">
        <f t="array" ref="O268">IF(INDEX(Класс, ROW(V266)) = "", "", INDEX(Класс, ROW(V266)))</f>
        <v/>
      </c>
      <c r="P268" s="119" t="str" cm="1">
        <f t="array" ref="P268">IF(INDEX(Установленная_мощность, ROW(X266)) = "", "", INDEX(Установленная_мощность, ROW(X266)))</f>
        <v/>
      </c>
      <c r="Q268" s="119" t="str" cm="1">
        <f t="array" ref="Q268">IF(INDEX(Расчетный_ток, ROW(Y266)) = "", "", INDEX(Расчетный_ток, ROW(Y266)))</f>
        <v/>
      </c>
      <c r="R268" s="119" t="str" cm="1">
        <f t="array" ref="R268">IF(INDEX(Наименование_потребителя, ROW(Z266)) = "", "", INDEX(Наименование_потребителя, ROW(Z266)))</f>
        <v/>
      </c>
      <c r="S268" s="119" t="str" cm="1">
        <f t="array" ref="S268">IF(INDEX(Условное_обозначение, ROW(AA266)) = "", "", INDEX(Условное_обозначение, ROW(AA266)))</f>
        <v/>
      </c>
    </row>
    <row r="269" spans="1:19" x14ac:dyDescent="0.3">
      <c r="A269" s="119" t="str" cm="1">
        <f t="array" ref="A269">IF(INDEX(Вводной_щит, ROW(C267)) = "", "", INDEX(Вводной_щит, ROW(C267)))</f>
        <v/>
      </c>
      <c r="B269" s="119" t="str" cm="1">
        <f t="array" ref="B269">IF(INDEX(Номер, ROW(F267)) = "", "", INDEX(Номер, ROW(F267)))</f>
        <v/>
      </c>
      <c r="C269" s="119" t="str" cm="1">
        <f t="array" ref="C269">IF(INDEX(Номер_по_плану, ROW(H267)) = "", "", INDEX(Номер_по_плану, ROW(H267)))</f>
        <v/>
      </c>
      <c r="D269" s="119" t="str" cm="1">
        <f t="array" ref="D269">IF(INDEX(Тип, ROW(I267)) = "", "", INDEX(Тип, ROW(I267)))</f>
        <v/>
      </c>
      <c r="E269" s="119" t="str" cm="1">
        <f t="array" ref="E269">IF(INDEX(Автомат, ROW(J267)) = "", "", INDEX(Автомат, ROW(J267)))</f>
        <v/>
      </c>
      <c r="F269" s="119" t="str" cm="1">
        <f t="array" ref="F269">IF(INDEX(Производитель, ROW(K267)) = "", "", INDEX(Производитель, ROW(K267)))</f>
        <v/>
      </c>
      <c r="G269" s="119" t="str" cm="1">
        <f t="array" ref="G269">IF(INDEX(Номинал, ROW(L267)) = "", "", INDEX(Номинал, ROW(L267)))</f>
        <v/>
      </c>
      <c r="H269" s="119" t="str" cm="1">
        <f t="array" ref="H269">IF(INDEX(Тип_УЗО, ROW(M267)) = "", "", INDEX(Тип_УЗО, ROW(M267)))</f>
        <v/>
      </c>
      <c r="I269" s="119" t="str" cm="1">
        <f t="array" ref="I269">IF(INDEX(Ток_утечки_УЗО, ROW(N267)) = "", "", INDEX(Ток_утечки_УЗО, ROW(N267)))</f>
        <v/>
      </c>
      <c r="J269" s="119" t="str" cm="1">
        <f t="array" ref="J269">IF(INDEX(Марка_кабеля, ROW(O267)) = "", "", INDEX(Марка_кабеля, ROW(O267)))</f>
        <v/>
      </c>
      <c r="K269" s="119" t="str" cm="1">
        <f t="array" ref="K269">IF(INDEX(Сечение, ROW(P267)) = "", "", INDEX(Сечение, ROW(P267)))</f>
        <v/>
      </c>
      <c r="L269" s="119" t="str" cm="1">
        <f t="array" ref="L269">IF(INDEX(Длина_кабеля, ROW(Q267)) = "", "", INDEX(Длина_кабеля, ROW(Q267)))</f>
        <v/>
      </c>
      <c r="M269" s="119" t="str" cm="1">
        <f t="array" ref="M269">IF(INDEX(Фаза, ROW(R267)) = "", "", INDEX(Фаза, ROW(R267)))</f>
        <v/>
      </c>
      <c r="N269" s="119" t="str" cm="1">
        <f t="array" ref="N269">IF(INDEX(РЕ, ROW(S267)) = "", "", INDEX(РЕ, ROW(S267)))</f>
        <v/>
      </c>
      <c r="O269" s="119" t="str" cm="1">
        <f t="array" ref="O269">IF(INDEX(Класс, ROW(V267)) = "", "", INDEX(Класс, ROW(V267)))</f>
        <v/>
      </c>
      <c r="P269" s="119" t="str" cm="1">
        <f t="array" ref="P269">IF(INDEX(Установленная_мощность, ROW(X267)) = "", "", INDEX(Установленная_мощность, ROW(X267)))</f>
        <v/>
      </c>
      <c r="Q269" s="119" t="str" cm="1">
        <f t="array" ref="Q269">IF(INDEX(Расчетный_ток, ROW(Y267)) = "", "", INDEX(Расчетный_ток, ROW(Y267)))</f>
        <v/>
      </c>
      <c r="R269" s="119" t="str" cm="1">
        <f t="array" ref="R269">IF(INDEX(Наименование_потребителя, ROW(Z267)) = "", "", INDEX(Наименование_потребителя, ROW(Z267)))</f>
        <v/>
      </c>
      <c r="S269" s="119" t="str" cm="1">
        <f t="array" ref="S269">IF(INDEX(Условное_обозначение, ROW(AA267)) = "", "", INDEX(Условное_обозначение, ROW(AA267)))</f>
        <v/>
      </c>
    </row>
    <row r="270" spans="1:19" x14ac:dyDescent="0.3">
      <c r="A270" s="119" t="str" cm="1">
        <f t="array" ref="A270">IF(INDEX(Вводной_щит, ROW(C268)) = "", "", INDEX(Вводной_щит, ROW(C268)))</f>
        <v/>
      </c>
      <c r="B270" s="119" t="str" cm="1">
        <f t="array" ref="B270">IF(INDEX(Номер, ROW(F268)) = "", "", INDEX(Номер, ROW(F268)))</f>
        <v/>
      </c>
      <c r="C270" s="119" t="str" cm="1">
        <f t="array" ref="C270">IF(INDEX(Номер_по_плану, ROW(H268)) = "", "", INDEX(Номер_по_плану, ROW(H268)))</f>
        <v/>
      </c>
      <c r="D270" s="119" t="str" cm="1">
        <f t="array" ref="D270">IF(INDEX(Тип, ROW(I268)) = "", "", INDEX(Тип, ROW(I268)))</f>
        <v/>
      </c>
      <c r="E270" s="119" t="str" cm="1">
        <f t="array" ref="E270">IF(INDEX(Автомат, ROW(J268)) = "", "", INDEX(Автомат, ROW(J268)))</f>
        <v/>
      </c>
      <c r="F270" s="119" t="str" cm="1">
        <f t="array" ref="F270">IF(INDEX(Производитель, ROW(K268)) = "", "", INDEX(Производитель, ROW(K268)))</f>
        <v/>
      </c>
      <c r="G270" s="119" t="str" cm="1">
        <f t="array" ref="G270">IF(INDEX(Номинал, ROW(L268)) = "", "", INDEX(Номинал, ROW(L268)))</f>
        <v/>
      </c>
      <c r="H270" s="119" t="str" cm="1">
        <f t="array" ref="H270">IF(INDEX(Тип_УЗО, ROW(M268)) = "", "", INDEX(Тип_УЗО, ROW(M268)))</f>
        <v/>
      </c>
      <c r="I270" s="119" t="str" cm="1">
        <f t="array" ref="I270">IF(INDEX(Ток_утечки_УЗО, ROW(N268)) = "", "", INDEX(Ток_утечки_УЗО, ROW(N268)))</f>
        <v/>
      </c>
      <c r="J270" s="119" t="str" cm="1">
        <f t="array" ref="J270">IF(INDEX(Марка_кабеля, ROW(O268)) = "", "", INDEX(Марка_кабеля, ROW(O268)))</f>
        <v/>
      </c>
      <c r="K270" s="119" t="str" cm="1">
        <f t="array" ref="K270">IF(INDEX(Сечение, ROW(P268)) = "", "", INDEX(Сечение, ROW(P268)))</f>
        <v/>
      </c>
      <c r="L270" s="119" t="str" cm="1">
        <f t="array" ref="L270">IF(INDEX(Длина_кабеля, ROW(Q268)) = "", "", INDEX(Длина_кабеля, ROW(Q268)))</f>
        <v/>
      </c>
      <c r="M270" s="119" t="str" cm="1">
        <f t="array" ref="M270">IF(INDEX(Фаза, ROW(R268)) = "", "", INDEX(Фаза, ROW(R268)))</f>
        <v/>
      </c>
      <c r="N270" s="119" t="str" cm="1">
        <f t="array" ref="N270">IF(INDEX(РЕ, ROW(S268)) = "", "", INDEX(РЕ, ROW(S268)))</f>
        <v/>
      </c>
      <c r="O270" s="119" t="str" cm="1">
        <f t="array" ref="O270">IF(INDEX(Класс, ROW(V268)) = "", "", INDEX(Класс, ROW(V268)))</f>
        <v/>
      </c>
      <c r="P270" s="119" t="str" cm="1">
        <f t="array" ref="P270">IF(INDEX(Установленная_мощность, ROW(X268)) = "", "", INDEX(Установленная_мощность, ROW(X268)))</f>
        <v/>
      </c>
      <c r="Q270" s="119" t="str" cm="1">
        <f t="array" ref="Q270">IF(INDEX(Расчетный_ток, ROW(Y268)) = "", "", INDEX(Расчетный_ток, ROW(Y268)))</f>
        <v/>
      </c>
      <c r="R270" s="119" t="str" cm="1">
        <f t="array" ref="R270">IF(INDEX(Наименование_потребителя, ROW(Z268)) = "", "", INDEX(Наименование_потребителя, ROW(Z268)))</f>
        <v/>
      </c>
      <c r="S270" s="119" t="str" cm="1">
        <f t="array" ref="S270">IF(INDEX(Условное_обозначение, ROW(AA268)) = "", "", INDEX(Условное_обозначение, ROW(AA268)))</f>
        <v/>
      </c>
    </row>
    <row r="271" spans="1:19" x14ac:dyDescent="0.3">
      <c r="A271" s="119" t="str" cm="1">
        <f t="array" ref="A271">IF(INDEX(Вводной_щит, ROW(C269)) = "", "", INDEX(Вводной_щит, ROW(C269)))</f>
        <v/>
      </c>
      <c r="B271" s="119" t="str" cm="1">
        <f t="array" ref="B271">IF(INDEX(Номер, ROW(F269)) = "", "", INDEX(Номер, ROW(F269)))</f>
        <v/>
      </c>
      <c r="C271" s="119" t="str" cm="1">
        <f t="array" ref="C271">IF(INDEX(Номер_по_плану, ROW(H269)) = "", "", INDEX(Номер_по_плану, ROW(H269)))</f>
        <v/>
      </c>
      <c r="D271" s="119" t="str" cm="1">
        <f t="array" ref="D271">IF(INDEX(Тип, ROW(I269)) = "", "", INDEX(Тип, ROW(I269)))</f>
        <v/>
      </c>
      <c r="E271" s="119" t="str" cm="1">
        <f t="array" ref="E271">IF(INDEX(Автомат, ROW(J269)) = "", "", INDEX(Автомат, ROW(J269)))</f>
        <v/>
      </c>
      <c r="F271" s="119" t="str" cm="1">
        <f t="array" ref="F271">IF(INDEX(Производитель, ROW(K269)) = "", "", INDEX(Производитель, ROW(K269)))</f>
        <v/>
      </c>
      <c r="G271" s="119" t="str" cm="1">
        <f t="array" ref="G271">IF(INDEX(Номинал, ROW(L269)) = "", "", INDEX(Номинал, ROW(L269)))</f>
        <v/>
      </c>
      <c r="H271" s="119" t="str" cm="1">
        <f t="array" ref="H271">IF(INDEX(Тип_УЗО, ROW(M269)) = "", "", INDEX(Тип_УЗО, ROW(M269)))</f>
        <v/>
      </c>
      <c r="I271" s="119" t="str" cm="1">
        <f t="array" ref="I271">IF(INDEX(Ток_утечки_УЗО, ROW(N269)) = "", "", INDEX(Ток_утечки_УЗО, ROW(N269)))</f>
        <v/>
      </c>
      <c r="J271" s="119" t="str" cm="1">
        <f t="array" ref="J271">IF(INDEX(Марка_кабеля, ROW(O269)) = "", "", INDEX(Марка_кабеля, ROW(O269)))</f>
        <v/>
      </c>
      <c r="K271" s="119" t="str" cm="1">
        <f t="array" ref="K271">IF(INDEX(Сечение, ROW(P269)) = "", "", INDEX(Сечение, ROW(P269)))</f>
        <v/>
      </c>
      <c r="L271" s="119" t="str" cm="1">
        <f t="array" ref="L271">IF(INDEX(Длина_кабеля, ROW(Q269)) = "", "", INDEX(Длина_кабеля, ROW(Q269)))</f>
        <v/>
      </c>
      <c r="M271" s="119" t="str" cm="1">
        <f t="array" ref="M271">IF(INDEX(Фаза, ROW(R269)) = "", "", INDEX(Фаза, ROW(R269)))</f>
        <v/>
      </c>
      <c r="N271" s="119" t="str" cm="1">
        <f t="array" ref="N271">IF(INDEX(РЕ, ROW(S269)) = "", "", INDEX(РЕ, ROW(S269)))</f>
        <v/>
      </c>
      <c r="O271" s="119" t="str" cm="1">
        <f t="array" ref="O271">IF(INDEX(Класс, ROW(V269)) = "", "", INDEX(Класс, ROW(V269)))</f>
        <v/>
      </c>
      <c r="P271" s="119" t="str" cm="1">
        <f t="array" ref="P271">IF(INDEX(Установленная_мощность, ROW(X269)) = "", "", INDEX(Установленная_мощность, ROW(X269)))</f>
        <v/>
      </c>
      <c r="Q271" s="119" t="str" cm="1">
        <f t="array" ref="Q271">IF(INDEX(Расчетный_ток, ROW(Y269)) = "", "", INDEX(Расчетный_ток, ROW(Y269)))</f>
        <v/>
      </c>
      <c r="R271" s="119" t="str" cm="1">
        <f t="array" ref="R271">IF(INDEX(Наименование_потребителя, ROW(Z269)) = "", "", INDEX(Наименование_потребителя, ROW(Z269)))</f>
        <v/>
      </c>
      <c r="S271" s="119" t="str" cm="1">
        <f t="array" ref="S271">IF(INDEX(Условное_обозначение, ROW(AA269)) = "", "", INDEX(Условное_обозначение, ROW(AA269)))</f>
        <v/>
      </c>
    </row>
    <row r="272" spans="1:19" x14ac:dyDescent="0.3">
      <c r="A272" s="119" t="str" cm="1">
        <f t="array" ref="A272">IF(INDEX(Вводной_щит, ROW(C270)) = "", "", INDEX(Вводной_щит, ROW(C270)))</f>
        <v/>
      </c>
      <c r="B272" s="119" t="str" cm="1">
        <f t="array" ref="B272">IF(INDEX(Номер, ROW(F270)) = "", "", INDEX(Номер, ROW(F270)))</f>
        <v/>
      </c>
      <c r="C272" s="119" t="str" cm="1">
        <f t="array" ref="C272">IF(INDEX(Номер_по_плану, ROW(H270)) = "", "", INDEX(Номер_по_плану, ROW(H270)))</f>
        <v/>
      </c>
      <c r="D272" s="119" t="str" cm="1">
        <f t="array" ref="D272">IF(INDEX(Тип, ROW(I270)) = "", "", INDEX(Тип, ROW(I270)))</f>
        <v/>
      </c>
      <c r="E272" s="119" t="str" cm="1">
        <f t="array" ref="E272">IF(INDEX(Автомат, ROW(J270)) = "", "", INDEX(Автомат, ROW(J270)))</f>
        <v/>
      </c>
      <c r="F272" s="119" t="str" cm="1">
        <f t="array" ref="F272">IF(INDEX(Производитель, ROW(K270)) = "", "", INDEX(Производитель, ROW(K270)))</f>
        <v/>
      </c>
      <c r="G272" s="119" t="str" cm="1">
        <f t="array" ref="G272">IF(INDEX(Номинал, ROW(L270)) = "", "", INDEX(Номинал, ROW(L270)))</f>
        <v/>
      </c>
      <c r="H272" s="119" t="str" cm="1">
        <f t="array" ref="H272">IF(INDEX(Тип_УЗО, ROW(M270)) = "", "", INDEX(Тип_УЗО, ROW(M270)))</f>
        <v/>
      </c>
      <c r="I272" s="119" t="str" cm="1">
        <f t="array" ref="I272">IF(INDEX(Ток_утечки_УЗО, ROW(N270)) = "", "", INDEX(Ток_утечки_УЗО, ROW(N270)))</f>
        <v/>
      </c>
      <c r="J272" s="119" t="str" cm="1">
        <f t="array" ref="J272">IF(INDEX(Марка_кабеля, ROW(O270)) = "", "", INDEX(Марка_кабеля, ROW(O270)))</f>
        <v/>
      </c>
      <c r="K272" s="119" t="str" cm="1">
        <f t="array" ref="K272">IF(INDEX(Сечение, ROW(P270)) = "", "", INDEX(Сечение, ROW(P270)))</f>
        <v/>
      </c>
      <c r="L272" s="119" t="str" cm="1">
        <f t="array" ref="L272">IF(INDEX(Длина_кабеля, ROW(Q270)) = "", "", INDEX(Длина_кабеля, ROW(Q270)))</f>
        <v/>
      </c>
      <c r="M272" s="119" t="str" cm="1">
        <f t="array" ref="M272">IF(INDEX(Фаза, ROW(R270)) = "", "", INDEX(Фаза, ROW(R270)))</f>
        <v/>
      </c>
      <c r="N272" s="119" t="str" cm="1">
        <f t="array" ref="N272">IF(INDEX(РЕ, ROW(S270)) = "", "", INDEX(РЕ, ROW(S270)))</f>
        <v/>
      </c>
      <c r="O272" s="119" t="str" cm="1">
        <f t="array" ref="O272">IF(INDEX(Класс, ROW(V270)) = "", "", INDEX(Класс, ROW(V270)))</f>
        <v/>
      </c>
      <c r="P272" s="119" t="str" cm="1">
        <f t="array" ref="P272">IF(INDEX(Установленная_мощность, ROW(X270)) = "", "", INDEX(Установленная_мощность, ROW(X270)))</f>
        <v/>
      </c>
      <c r="Q272" s="119" t="str" cm="1">
        <f t="array" ref="Q272">IF(INDEX(Расчетный_ток, ROW(Y270)) = "", "", INDEX(Расчетный_ток, ROW(Y270)))</f>
        <v/>
      </c>
      <c r="R272" s="119" t="str" cm="1">
        <f t="array" ref="R272">IF(INDEX(Наименование_потребителя, ROW(Z270)) = "", "", INDEX(Наименование_потребителя, ROW(Z270)))</f>
        <v/>
      </c>
      <c r="S272" s="119" t="str" cm="1">
        <f t="array" ref="S272">IF(INDEX(Условное_обозначение, ROW(AA270)) = "", "", INDEX(Условное_обозначение, ROW(AA270)))</f>
        <v/>
      </c>
    </row>
    <row r="273" spans="1:19" x14ac:dyDescent="0.3">
      <c r="A273" s="119" t="str" cm="1">
        <f t="array" ref="A273">IF(INDEX(Вводной_щит, ROW(C271)) = "", "", INDEX(Вводной_щит, ROW(C271)))</f>
        <v/>
      </c>
      <c r="B273" s="119" t="str" cm="1">
        <f t="array" ref="B273">IF(INDEX(Номер, ROW(F271)) = "", "", INDEX(Номер, ROW(F271)))</f>
        <v/>
      </c>
      <c r="C273" s="119" t="str" cm="1">
        <f t="array" ref="C273">IF(INDEX(Номер_по_плану, ROW(H271)) = "", "", INDEX(Номер_по_плану, ROW(H271)))</f>
        <v/>
      </c>
      <c r="D273" s="119" t="str" cm="1">
        <f t="array" ref="D273">IF(INDEX(Тип, ROW(I271)) = "", "", INDEX(Тип, ROW(I271)))</f>
        <v/>
      </c>
      <c r="E273" s="119" t="str" cm="1">
        <f t="array" ref="E273">IF(INDEX(Автомат, ROW(J271)) = "", "", INDEX(Автомат, ROW(J271)))</f>
        <v/>
      </c>
      <c r="F273" s="119" t="str" cm="1">
        <f t="array" ref="F273">IF(INDEX(Производитель, ROW(K271)) = "", "", INDEX(Производитель, ROW(K271)))</f>
        <v/>
      </c>
      <c r="G273" s="119" t="str" cm="1">
        <f t="array" ref="G273">IF(INDEX(Номинал, ROW(L271)) = "", "", INDEX(Номинал, ROW(L271)))</f>
        <v/>
      </c>
      <c r="H273" s="119" t="str" cm="1">
        <f t="array" ref="H273">IF(INDEX(Тип_УЗО, ROW(M271)) = "", "", INDEX(Тип_УЗО, ROW(M271)))</f>
        <v/>
      </c>
      <c r="I273" s="119" t="str" cm="1">
        <f t="array" ref="I273">IF(INDEX(Ток_утечки_УЗО, ROW(N271)) = "", "", INDEX(Ток_утечки_УЗО, ROW(N271)))</f>
        <v/>
      </c>
      <c r="J273" s="119" t="str" cm="1">
        <f t="array" ref="J273">IF(INDEX(Марка_кабеля, ROW(O271)) = "", "", INDEX(Марка_кабеля, ROW(O271)))</f>
        <v/>
      </c>
      <c r="K273" s="119" t="str" cm="1">
        <f t="array" ref="K273">IF(INDEX(Сечение, ROW(P271)) = "", "", INDEX(Сечение, ROW(P271)))</f>
        <v/>
      </c>
      <c r="L273" s="119" t="str" cm="1">
        <f t="array" ref="L273">IF(INDEX(Длина_кабеля, ROW(Q271)) = "", "", INDEX(Длина_кабеля, ROW(Q271)))</f>
        <v/>
      </c>
      <c r="M273" s="119" t="str" cm="1">
        <f t="array" ref="M273">IF(INDEX(Фаза, ROW(R271)) = "", "", INDEX(Фаза, ROW(R271)))</f>
        <v/>
      </c>
      <c r="N273" s="119" t="str" cm="1">
        <f t="array" ref="N273">IF(INDEX(РЕ, ROW(S271)) = "", "", INDEX(РЕ, ROW(S271)))</f>
        <v/>
      </c>
      <c r="O273" s="119" t="str" cm="1">
        <f t="array" ref="O273">IF(INDEX(Класс, ROW(V271)) = "", "", INDEX(Класс, ROW(V271)))</f>
        <v/>
      </c>
      <c r="P273" s="119" t="str" cm="1">
        <f t="array" ref="P273">IF(INDEX(Установленная_мощность, ROW(X271)) = "", "", INDEX(Установленная_мощность, ROW(X271)))</f>
        <v/>
      </c>
      <c r="Q273" s="119" t="str" cm="1">
        <f t="array" ref="Q273">IF(INDEX(Расчетный_ток, ROW(Y271)) = "", "", INDEX(Расчетный_ток, ROW(Y271)))</f>
        <v/>
      </c>
      <c r="R273" s="119" t="str" cm="1">
        <f t="array" ref="R273">IF(INDEX(Наименование_потребителя, ROW(Z271)) = "", "", INDEX(Наименование_потребителя, ROW(Z271)))</f>
        <v/>
      </c>
      <c r="S273" s="119" t="str" cm="1">
        <f t="array" ref="S273">IF(INDEX(Условное_обозначение, ROW(AA271)) = "", "", INDEX(Условное_обозначение, ROW(AA271)))</f>
        <v/>
      </c>
    </row>
    <row r="274" spans="1:19" x14ac:dyDescent="0.3">
      <c r="A274" s="119" t="str" cm="1">
        <f t="array" ref="A274">IF(INDEX(Вводной_щит, ROW(C272)) = "", "", INDEX(Вводной_щит, ROW(C272)))</f>
        <v/>
      </c>
      <c r="B274" s="119" t="str" cm="1">
        <f t="array" ref="B274">IF(INDEX(Номер, ROW(F272)) = "", "", INDEX(Номер, ROW(F272)))</f>
        <v/>
      </c>
      <c r="C274" s="119" t="str" cm="1">
        <f t="array" ref="C274">IF(INDEX(Номер_по_плану, ROW(H272)) = "", "", INDEX(Номер_по_плану, ROW(H272)))</f>
        <v/>
      </c>
      <c r="D274" s="119" t="str" cm="1">
        <f t="array" ref="D274">IF(INDEX(Тип, ROW(I272)) = "", "", INDEX(Тип, ROW(I272)))</f>
        <v/>
      </c>
      <c r="E274" s="119" t="str" cm="1">
        <f t="array" ref="E274">IF(INDEX(Автомат, ROW(J272)) = "", "", INDEX(Автомат, ROW(J272)))</f>
        <v/>
      </c>
      <c r="F274" s="119" t="str" cm="1">
        <f t="array" ref="F274">IF(INDEX(Производитель, ROW(K272)) = "", "", INDEX(Производитель, ROW(K272)))</f>
        <v/>
      </c>
      <c r="G274" s="119" t="str" cm="1">
        <f t="array" ref="G274">IF(INDEX(Номинал, ROW(L272)) = "", "", INDEX(Номинал, ROW(L272)))</f>
        <v/>
      </c>
      <c r="H274" s="119" t="str" cm="1">
        <f t="array" ref="H274">IF(INDEX(Тип_УЗО, ROW(M272)) = "", "", INDEX(Тип_УЗО, ROW(M272)))</f>
        <v/>
      </c>
      <c r="I274" s="119" t="str" cm="1">
        <f t="array" ref="I274">IF(INDEX(Ток_утечки_УЗО, ROW(N272)) = "", "", INDEX(Ток_утечки_УЗО, ROW(N272)))</f>
        <v/>
      </c>
      <c r="J274" s="119" t="str" cm="1">
        <f t="array" ref="J274">IF(INDEX(Марка_кабеля, ROW(O272)) = "", "", INDEX(Марка_кабеля, ROW(O272)))</f>
        <v/>
      </c>
      <c r="K274" s="119" t="str" cm="1">
        <f t="array" ref="K274">IF(INDEX(Сечение, ROW(P272)) = "", "", INDEX(Сечение, ROW(P272)))</f>
        <v/>
      </c>
      <c r="L274" s="119" t="str" cm="1">
        <f t="array" ref="L274">IF(INDEX(Длина_кабеля, ROW(Q272)) = "", "", INDEX(Длина_кабеля, ROW(Q272)))</f>
        <v/>
      </c>
      <c r="M274" s="119" t="str" cm="1">
        <f t="array" ref="M274">IF(INDEX(Фаза, ROW(R272)) = "", "", INDEX(Фаза, ROW(R272)))</f>
        <v/>
      </c>
      <c r="N274" s="119" t="str" cm="1">
        <f t="array" ref="N274">IF(INDEX(РЕ, ROW(S272)) = "", "", INDEX(РЕ, ROW(S272)))</f>
        <v/>
      </c>
      <c r="O274" s="119" t="str" cm="1">
        <f t="array" ref="O274">IF(INDEX(Класс, ROW(V272)) = "", "", INDEX(Класс, ROW(V272)))</f>
        <v/>
      </c>
      <c r="P274" s="119" t="str" cm="1">
        <f t="array" ref="P274">IF(INDEX(Установленная_мощность, ROW(X272)) = "", "", INDEX(Установленная_мощность, ROW(X272)))</f>
        <v/>
      </c>
      <c r="Q274" s="119" t="str" cm="1">
        <f t="array" ref="Q274">IF(INDEX(Расчетный_ток, ROW(Y272)) = "", "", INDEX(Расчетный_ток, ROW(Y272)))</f>
        <v/>
      </c>
      <c r="R274" s="119" t="str" cm="1">
        <f t="array" ref="R274">IF(INDEX(Наименование_потребителя, ROW(Z272)) = "", "", INDEX(Наименование_потребителя, ROW(Z272)))</f>
        <v/>
      </c>
      <c r="S274" s="119" t="str" cm="1">
        <f t="array" ref="S274">IF(INDEX(Условное_обозначение, ROW(AA272)) = "", "", INDEX(Условное_обозначение, ROW(AA272)))</f>
        <v/>
      </c>
    </row>
    <row r="275" spans="1:19" x14ac:dyDescent="0.3">
      <c r="A275" s="119" t="str" cm="1">
        <f t="array" ref="A275">IF(INDEX(Вводной_щит, ROW(C273)) = "", "", INDEX(Вводной_щит, ROW(C273)))</f>
        <v/>
      </c>
      <c r="B275" s="119" t="str" cm="1">
        <f t="array" ref="B275">IF(INDEX(Номер, ROW(F273)) = "", "", INDEX(Номер, ROW(F273)))</f>
        <v/>
      </c>
      <c r="C275" s="119" t="str" cm="1">
        <f t="array" ref="C275">IF(INDEX(Номер_по_плану, ROW(H273)) = "", "", INDEX(Номер_по_плану, ROW(H273)))</f>
        <v/>
      </c>
      <c r="D275" s="119" t="str" cm="1">
        <f t="array" ref="D275">IF(INDEX(Тип, ROW(I273)) = "", "", INDEX(Тип, ROW(I273)))</f>
        <v/>
      </c>
      <c r="E275" s="119" t="str" cm="1">
        <f t="array" ref="E275">IF(INDEX(Автомат, ROW(J273)) = "", "", INDEX(Автомат, ROW(J273)))</f>
        <v/>
      </c>
      <c r="F275" s="119" t="str" cm="1">
        <f t="array" ref="F275">IF(INDEX(Производитель, ROW(K273)) = "", "", INDEX(Производитель, ROW(K273)))</f>
        <v/>
      </c>
      <c r="G275" s="119" t="str" cm="1">
        <f t="array" ref="G275">IF(INDEX(Номинал, ROW(L273)) = "", "", INDEX(Номинал, ROW(L273)))</f>
        <v/>
      </c>
      <c r="H275" s="119" t="str" cm="1">
        <f t="array" ref="H275">IF(INDEX(Тип_УЗО, ROW(M273)) = "", "", INDEX(Тип_УЗО, ROW(M273)))</f>
        <v/>
      </c>
      <c r="I275" s="119" t="str" cm="1">
        <f t="array" ref="I275">IF(INDEX(Ток_утечки_УЗО, ROW(N273)) = "", "", INDEX(Ток_утечки_УЗО, ROW(N273)))</f>
        <v/>
      </c>
      <c r="J275" s="119" t="str" cm="1">
        <f t="array" ref="J275">IF(INDEX(Марка_кабеля, ROW(O273)) = "", "", INDEX(Марка_кабеля, ROW(O273)))</f>
        <v/>
      </c>
      <c r="K275" s="119" t="str" cm="1">
        <f t="array" ref="K275">IF(INDEX(Сечение, ROW(P273)) = "", "", INDEX(Сечение, ROW(P273)))</f>
        <v/>
      </c>
      <c r="L275" s="119" t="str" cm="1">
        <f t="array" ref="L275">IF(INDEX(Длина_кабеля, ROW(Q273)) = "", "", INDEX(Длина_кабеля, ROW(Q273)))</f>
        <v/>
      </c>
      <c r="M275" s="119" t="str" cm="1">
        <f t="array" ref="M275">IF(INDEX(Фаза, ROW(R273)) = "", "", INDEX(Фаза, ROW(R273)))</f>
        <v/>
      </c>
      <c r="N275" s="119" t="str" cm="1">
        <f t="array" ref="N275">IF(INDEX(РЕ, ROW(S273)) = "", "", INDEX(РЕ, ROW(S273)))</f>
        <v/>
      </c>
      <c r="O275" s="119" t="str" cm="1">
        <f t="array" ref="O275">IF(INDEX(Класс, ROW(V273)) = "", "", INDEX(Класс, ROW(V273)))</f>
        <v/>
      </c>
      <c r="P275" s="119" t="str" cm="1">
        <f t="array" ref="P275">IF(INDEX(Установленная_мощность, ROW(X273)) = "", "", INDEX(Установленная_мощность, ROW(X273)))</f>
        <v/>
      </c>
      <c r="Q275" s="119" t="str" cm="1">
        <f t="array" ref="Q275">IF(INDEX(Расчетный_ток, ROW(Y273)) = "", "", INDEX(Расчетный_ток, ROW(Y273)))</f>
        <v/>
      </c>
      <c r="R275" s="119" t="str" cm="1">
        <f t="array" ref="R275">IF(INDEX(Наименование_потребителя, ROW(Z273)) = "", "", INDEX(Наименование_потребителя, ROW(Z273)))</f>
        <v/>
      </c>
      <c r="S275" s="119" t="str" cm="1">
        <f t="array" ref="S275">IF(INDEX(Условное_обозначение, ROW(AA273)) = "", "", INDEX(Условное_обозначение, ROW(AA273)))</f>
        <v/>
      </c>
    </row>
    <row r="276" spans="1:19" x14ac:dyDescent="0.3">
      <c r="A276" s="119" t="str" cm="1">
        <f t="array" ref="A276">IF(INDEX(Вводной_щит, ROW(C274)) = "", "", INDEX(Вводной_щит, ROW(C274)))</f>
        <v/>
      </c>
      <c r="B276" s="119" t="str" cm="1">
        <f t="array" ref="B276">IF(INDEX(Номер, ROW(F274)) = "", "", INDEX(Номер, ROW(F274)))</f>
        <v/>
      </c>
      <c r="C276" s="119" t="str" cm="1">
        <f t="array" ref="C276">IF(INDEX(Номер_по_плану, ROW(H274)) = "", "", INDEX(Номер_по_плану, ROW(H274)))</f>
        <v/>
      </c>
      <c r="D276" s="119" t="str" cm="1">
        <f t="array" ref="D276">IF(INDEX(Тип, ROW(I274)) = "", "", INDEX(Тип, ROW(I274)))</f>
        <v/>
      </c>
      <c r="E276" s="119" t="str" cm="1">
        <f t="array" ref="E276">IF(INDEX(Автомат, ROW(J274)) = "", "", INDEX(Автомат, ROW(J274)))</f>
        <v/>
      </c>
      <c r="F276" s="119" t="str" cm="1">
        <f t="array" ref="F276">IF(INDEX(Производитель, ROW(K274)) = "", "", INDEX(Производитель, ROW(K274)))</f>
        <v/>
      </c>
      <c r="G276" s="119" t="str" cm="1">
        <f t="array" ref="G276">IF(INDEX(Номинал, ROW(L274)) = "", "", INDEX(Номинал, ROW(L274)))</f>
        <v/>
      </c>
      <c r="H276" s="119" t="str" cm="1">
        <f t="array" ref="H276">IF(INDEX(Тип_УЗО, ROW(M274)) = "", "", INDEX(Тип_УЗО, ROW(M274)))</f>
        <v/>
      </c>
      <c r="I276" s="119" t="str" cm="1">
        <f t="array" ref="I276">IF(INDEX(Ток_утечки_УЗО, ROW(N274)) = "", "", INDEX(Ток_утечки_УЗО, ROW(N274)))</f>
        <v/>
      </c>
      <c r="J276" s="119" t="str" cm="1">
        <f t="array" ref="J276">IF(INDEX(Марка_кабеля, ROW(O274)) = "", "", INDEX(Марка_кабеля, ROW(O274)))</f>
        <v/>
      </c>
      <c r="K276" s="119" t="str" cm="1">
        <f t="array" ref="K276">IF(INDEX(Сечение, ROW(P274)) = "", "", INDEX(Сечение, ROW(P274)))</f>
        <v/>
      </c>
      <c r="L276" s="119" t="str" cm="1">
        <f t="array" ref="L276">IF(INDEX(Длина_кабеля, ROW(Q274)) = "", "", INDEX(Длина_кабеля, ROW(Q274)))</f>
        <v/>
      </c>
      <c r="M276" s="119" t="str" cm="1">
        <f t="array" ref="M276">IF(INDEX(Фаза, ROW(R274)) = "", "", INDEX(Фаза, ROW(R274)))</f>
        <v/>
      </c>
      <c r="N276" s="119" t="str" cm="1">
        <f t="array" ref="N276">IF(INDEX(РЕ, ROW(S274)) = "", "", INDEX(РЕ, ROW(S274)))</f>
        <v/>
      </c>
      <c r="O276" s="119" t="str" cm="1">
        <f t="array" ref="O276">IF(INDEX(Класс, ROW(V274)) = "", "", INDEX(Класс, ROW(V274)))</f>
        <v/>
      </c>
      <c r="P276" s="119" t="str" cm="1">
        <f t="array" ref="P276">IF(INDEX(Установленная_мощность, ROW(X274)) = "", "", INDEX(Установленная_мощность, ROW(X274)))</f>
        <v/>
      </c>
      <c r="Q276" s="119" t="str" cm="1">
        <f t="array" ref="Q276">IF(INDEX(Расчетный_ток, ROW(Y274)) = "", "", INDEX(Расчетный_ток, ROW(Y274)))</f>
        <v/>
      </c>
      <c r="R276" s="119" t="str" cm="1">
        <f t="array" ref="R276">IF(INDEX(Наименование_потребителя, ROW(Z274)) = "", "", INDEX(Наименование_потребителя, ROW(Z274)))</f>
        <v/>
      </c>
      <c r="S276" s="119" t="str" cm="1">
        <f t="array" ref="S276">IF(INDEX(Условное_обозначение, ROW(AA274)) = "", "", INDEX(Условное_обозначение, ROW(AA274)))</f>
        <v/>
      </c>
    </row>
    <row r="277" spans="1:19" x14ac:dyDescent="0.3">
      <c r="A277" s="119" t="str" cm="1">
        <f t="array" ref="A277">IF(INDEX(Вводной_щит, ROW(C275)) = "", "", INDEX(Вводной_щит, ROW(C275)))</f>
        <v/>
      </c>
      <c r="B277" s="119" t="str" cm="1">
        <f t="array" ref="B277">IF(INDEX(Номер, ROW(F275)) = "", "", INDEX(Номер, ROW(F275)))</f>
        <v/>
      </c>
      <c r="C277" s="119" t="str" cm="1">
        <f t="array" ref="C277">IF(INDEX(Номер_по_плану, ROW(H275)) = "", "", INDEX(Номер_по_плану, ROW(H275)))</f>
        <v/>
      </c>
      <c r="D277" s="119" t="str" cm="1">
        <f t="array" ref="D277">IF(INDEX(Тип, ROW(I275)) = "", "", INDEX(Тип, ROW(I275)))</f>
        <v/>
      </c>
      <c r="E277" s="119" t="str" cm="1">
        <f t="array" ref="E277">IF(INDEX(Автомат, ROW(J275)) = "", "", INDEX(Автомат, ROW(J275)))</f>
        <v/>
      </c>
      <c r="F277" s="119" t="str" cm="1">
        <f t="array" ref="F277">IF(INDEX(Производитель, ROW(K275)) = "", "", INDEX(Производитель, ROW(K275)))</f>
        <v/>
      </c>
      <c r="G277" s="119" t="str" cm="1">
        <f t="array" ref="G277">IF(INDEX(Номинал, ROW(L275)) = "", "", INDEX(Номинал, ROW(L275)))</f>
        <v/>
      </c>
      <c r="H277" s="119" t="str" cm="1">
        <f t="array" ref="H277">IF(INDEX(Тип_УЗО, ROW(M275)) = "", "", INDEX(Тип_УЗО, ROW(M275)))</f>
        <v/>
      </c>
      <c r="I277" s="119" t="str" cm="1">
        <f t="array" ref="I277">IF(INDEX(Ток_утечки_УЗО, ROW(N275)) = "", "", INDEX(Ток_утечки_УЗО, ROW(N275)))</f>
        <v/>
      </c>
      <c r="J277" s="119" t="str" cm="1">
        <f t="array" ref="J277">IF(INDEX(Марка_кабеля, ROW(O275)) = "", "", INDEX(Марка_кабеля, ROW(O275)))</f>
        <v/>
      </c>
      <c r="K277" s="119" t="str" cm="1">
        <f t="array" ref="K277">IF(INDEX(Сечение, ROW(P275)) = "", "", INDEX(Сечение, ROW(P275)))</f>
        <v/>
      </c>
      <c r="L277" s="119" t="str" cm="1">
        <f t="array" ref="L277">IF(INDEX(Длина_кабеля, ROW(Q275)) = "", "", INDEX(Длина_кабеля, ROW(Q275)))</f>
        <v/>
      </c>
      <c r="M277" s="119" t="str" cm="1">
        <f t="array" ref="M277">IF(INDEX(Фаза, ROW(R275)) = "", "", INDEX(Фаза, ROW(R275)))</f>
        <v/>
      </c>
      <c r="N277" s="119" t="str" cm="1">
        <f t="array" ref="N277">IF(INDEX(РЕ, ROW(S275)) = "", "", INDEX(РЕ, ROW(S275)))</f>
        <v/>
      </c>
      <c r="O277" s="119" t="str" cm="1">
        <f t="array" ref="O277">IF(INDEX(Класс, ROW(V275)) = "", "", INDEX(Класс, ROW(V275)))</f>
        <v/>
      </c>
      <c r="P277" s="119" t="str" cm="1">
        <f t="array" ref="P277">IF(INDEX(Установленная_мощность, ROW(X275)) = "", "", INDEX(Установленная_мощность, ROW(X275)))</f>
        <v/>
      </c>
      <c r="Q277" s="119" t="str" cm="1">
        <f t="array" ref="Q277">IF(INDEX(Расчетный_ток, ROW(Y275)) = "", "", INDEX(Расчетный_ток, ROW(Y275)))</f>
        <v/>
      </c>
      <c r="R277" s="119" t="str" cm="1">
        <f t="array" ref="R277">IF(INDEX(Наименование_потребителя, ROW(Z275)) = "", "", INDEX(Наименование_потребителя, ROW(Z275)))</f>
        <v/>
      </c>
      <c r="S277" s="119" t="str" cm="1">
        <f t="array" ref="S277">IF(INDEX(Условное_обозначение, ROW(AA275)) = "", "", INDEX(Условное_обозначение, ROW(AA275)))</f>
        <v/>
      </c>
    </row>
    <row r="278" spans="1:19" x14ac:dyDescent="0.3">
      <c r="A278" s="119" t="str" cm="1">
        <f t="array" ref="A278">IF(INDEX(Вводной_щит, ROW(C276)) = "", "", INDEX(Вводной_щит, ROW(C276)))</f>
        <v/>
      </c>
      <c r="B278" s="119" t="str" cm="1">
        <f t="array" ref="B278">IF(INDEX(Номер, ROW(F276)) = "", "", INDEX(Номер, ROW(F276)))</f>
        <v/>
      </c>
      <c r="C278" s="119" t="str" cm="1">
        <f t="array" ref="C278">IF(INDEX(Номер_по_плану, ROW(H276)) = "", "", INDEX(Номер_по_плану, ROW(H276)))</f>
        <v/>
      </c>
      <c r="D278" s="119" t="str" cm="1">
        <f t="array" ref="D278">IF(INDEX(Тип, ROW(I276)) = "", "", INDEX(Тип, ROW(I276)))</f>
        <v/>
      </c>
      <c r="E278" s="119" t="str" cm="1">
        <f t="array" ref="E278">IF(INDEX(Автомат, ROW(J276)) = "", "", INDEX(Автомат, ROW(J276)))</f>
        <v/>
      </c>
      <c r="F278" s="119" t="str" cm="1">
        <f t="array" ref="F278">IF(INDEX(Производитель, ROW(K276)) = "", "", INDEX(Производитель, ROW(K276)))</f>
        <v/>
      </c>
      <c r="G278" s="119" t="str" cm="1">
        <f t="array" ref="G278">IF(INDEX(Номинал, ROW(L276)) = "", "", INDEX(Номинал, ROW(L276)))</f>
        <v/>
      </c>
      <c r="H278" s="119" t="str" cm="1">
        <f t="array" ref="H278">IF(INDEX(Тип_УЗО, ROW(M276)) = "", "", INDEX(Тип_УЗО, ROW(M276)))</f>
        <v/>
      </c>
      <c r="I278" s="119" t="str" cm="1">
        <f t="array" ref="I278">IF(INDEX(Ток_утечки_УЗО, ROW(N276)) = "", "", INDEX(Ток_утечки_УЗО, ROW(N276)))</f>
        <v/>
      </c>
      <c r="J278" s="119" t="str" cm="1">
        <f t="array" ref="J278">IF(INDEX(Марка_кабеля, ROW(O276)) = "", "", INDEX(Марка_кабеля, ROW(O276)))</f>
        <v/>
      </c>
      <c r="K278" s="119" t="str" cm="1">
        <f t="array" ref="K278">IF(INDEX(Сечение, ROW(P276)) = "", "", INDEX(Сечение, ROW(P276)))</f>
        <v/>
      </c>
      <c r="L278" s="119" t="str" cm="1">
        <f t="array" ref="L278">IF(INDEX(Длина_кабеля, ROW(Q276)) = "", "", INDEX(Длина_кабеля, ROW(Q276)))</f>
        <v/>
      </c>
      <c r="M278" s="119" t="str" cm="1">
        <f t="array" ref="M278">IF(INDEX(Фаза, ROW(R276)) = "", "", INDEX(Фаза, ROW(R276)))</f>
        <v/>
      </c>
      <c r="N278" s="119" t="str" cm="1">
        <f t="array" ref="N278">IF(INDEX(РЕ, ROW(S276)) = "", "", INDEX(РЕ, ROW(S276)))</f>
        <v/>
      </c>
      <c r="O278" s="119" t="str" cm="1">
        <f t="array" ref="O278">IF(INDEX(Класс, ROW(V276)) = "", "", INDEX(Класс, ROW(V276)))</f>
        <v/>
      </c>
      <c r="P278" s="119" t="str" cm="1">
        <f t="array" ref="P278">IF(INDEX(Установленная_мощность, ROW(X276)) = "", "", INDEX(Установленная_мощность, ROW(X276)))</f>
        <v/>
      </c>
      <c r="Q278" s="119" t="str" cm="1">
        <f t="array" ref="Q278">IF(INDEX(Расчетный_ток, ROW(Y276)) = "", "", INDEX(Расчетный_ток, ROW(Y276)))</f>
        <v/>
      </c>
      <c r="R278" s="119" t="str" cm="1">
        <f t="array" ref="R278">IF(INDEX(Наименование_потребителя, ROW(Z276)) = "", "", INDEX(Наименование_потребителя, ROW(Z276)))</f>
        <v/>
      </c>
      <c r="S278" s="119" t="str" cm="1">
        <f t="array" ref="S278">IF(INDEX(Условное_обозначение, ROW(AA276)) = "", "", INDEX(Условное_обозначение, ROW(AA276)))</f>
        <v/>
      </c>
    </row>
    <row r="279" spans="1:19" x14ac:dyDescent="0.3">
      <c r="A279" s="119" t="str" cm="1">
        <f t="array" ref="A279">IF(INDEX(Вводной_щит, ROW(C277)) = "", "", INDEX(Вводной_щит, ROW(C277)))</f>
        <v/>
      </c>
      <c r="B279" s="119" t="str" cm="1">
        <f t="array" ref="B279">IF(INDEX(Номер, ROW(F277)) = "", "", INDEX(Номер, ROW(F277)))</f>
        <v/>
      </c>
      <c r="C279" s="119" t="str" cm="1">
        <f t="array" ref="C279">IF(INDEX(Номер_по_плану, ROW(H277)) = "", "", INDEX(Номер_по_плану, ROW(H277)))</f>
        <v/>
      </c>
      <c r="D279" s="119" t="str" cm="1">
        <f t="array" ref="D279">IF(INDEX(Тип, ROW(I277)) = "", "", INDEX(Тип, ROW(I277)))</f>
        <v/>
      </c>
      <c r="E279" s="119" t="str" cm="1">
        <f t="array" ref="E279">IF(INDEX(Автомат, ROW(J277)) = "", "", INDEX(Автомат, ROW(J277)))</f>
        <v/>
      </c>
      <c r="F279" s="119" t="str" cm="1">
        <f t="array" ref="F279">IF(INDEX(Производитель, ROW(K277)) = "", "", INDEX(Производитель, ROW(K277)))</f>
        <v/>
      </c>
      <c r="G279" s="119" t="str" cm="1">
        <f t="array" ref="G279">IF(INDEX(Номинал, ROW(L277)) = "", "", INDEX(Номинал, ROW(L277)))</f>
        <v/>
      </c>
      <c r="H279" s="119" t="str" cm="1">
        <f t="array" ref="H279">IF(INDEX(Тип_УЗО, ROW(M277)) = "", "", INDEX(Тип_УЗО, ROW(M277)))</f>
        <v/>
      </c>
      <c r="I279" s="119" t="str" cm="1">
        <f t="array" ref="I279">IF(INDEX(Ток_утечки_УЗО, ROW(N277)) = "", "", INDEX(Ток_утечки_УЗО, ROW(N277)))</f>
        <v/>
      </c>
      <c r="J279" s="119" t="str" cm="1">
        <f t="array" ref="J279">IF(INDEX(Марка_кабеля, ROW(O277)) = "", "", INDEX(Марка_кабеля, ROW(O277)))</f>
        <v/>
      </c>
      <c r="K279" s="119" t="str" cm="1">
        <f t="array" ref="K279">IF(INDEX(Сечение, ROW(P277)) = "", "", INDEX(Сечение, ROW(P277)))</f>
        <v/>
      </c>
      <c r="L279" s="119" t="str" cm="1">
        <f t="array" ref="L279">IF(INDEX(Длина_кабеля, ROW(Q277)) = "", "", INDEX(Длина_кабеля, ROW(Q277)))</f>
        <v/>
      </c>
      <c r="M279" s="119" t="str" cm="1">
        <f t="array" ref="M279">IF(INDEX(Фаза, ROW(R277)) = "", "", INDEX(Фаза, ROW(R277)))</f>
        <v/>
      </c>
      <c r="N279" s="119" t="str" cm="1">
        <f t="array" ref="N279">IF(INDEX(РЕ, ROW(S277)) = "", "", INDEX(РЕ, ROW(S277)))</f>
        <v/>
      </c>
      <c r="O279" s="119" t="str" cm="1">
        <f t="array" ref="O279">IF(INDEX(Класс, ROW(V277)) = "", "", INDEX(Класс, ROW(V277)))</f>
        <v/>
      </c>
      <c r="P279" s="119" t="str" cm="1">
        <f t="array" ref="P279">IF(INDEX(Установленная_мощность, ROW(X277)) = "", "", INDEX(Установленная_мощность, ROW(X277)))</f>
        <v/>
      </c>
      <c r="Q279" s="119" t="str" cm="1">
        <f t="array" ref="Q279">IF(INDEX(Расчетный_ток, ROW(Y277)) = "", "", INDEX(Расчетный_ток, ROW(Y277)))</f>
        <v/>
      </c>
      <c r="R279" s="119" t="str" cm="1">
        <f t="array" ref="R279">IF(INDEX(Наименование_потребителя, ROW(Z277)) = "", "", INDEX(Наименование_потребителя, ROW(Z277)))</f>
        <v/>
      </c>
      <c r="S279" s="119" t="str" cm="1">
        <f t="array" ref="S279">IF(INDEX(Условное_обозначение, ROW(AA277)) = "", "", INDEX(Условное_обозначение, ROW(AA277)))</f>
        <v/>
      </c>
    </row>
    <row r="280" spans="1:19" x14ac:dyDescent="0.3">
      <c r="A280" s="119" t="str" cm="1">
        <f t="array" ref="A280">IF(INDEX(Вводной_щит, ROW(C278)) = "", "", INDEX(Вводной_щит, ROW(C278)))</f>
        <v/>
      </c>
      <c r="B280" s="119" t="str" cm="1">
        <f t="array" ref="B280">IF(INDEX(Номер, ROW(F278)) = "", "", INDEX(Номер, ROW(F278)))</f>
        <v/>
      </c>
      <c r="C280" s="119" t="str" cm="1">
        <f t="array" ref="C280">IF(INDEX(Номер_по_плану, ROW(H278)) = "", "", INDEX(Номер_по_плану, ROW(H278)))</f>
        <v/>
      </c>
      <c r="D280" s="119" t="str" cm="1">
        <f t="array" ref="D280">IF(INDEX(Тип, ROW(I278)) = "", "", INDEX(Тип, ROW(I278)))</f>
        <v/>
      </c>
      <c r="E280" s="119" t="str" cm="1">
        <f t="array" ref="E280">IF(INDEX(Автомат, ROW(J278)) = "", "", INDEX(Автомат, ROW(J278)))</f>
        <v/>
      </c>
      <c r="F280" s="119" t="str" cm="1">
        <f t="array" ref="F280">IF(INDEX(Производитель, ROW(K278)) = "", "", INDEX(Производитель, ROW(K278)))</f>
        <v/>
      </c>
      <c r="G280" s="119" t="str" cm="1">
        <f t="array" ref="G280">IF(INDEX(Номинал, ROW(L278)) = "", "", INDEX(Номинал, ROW(L278)))</f>
        <v/>
      </c>
      <c r="H280" s="119" t="str" cm="1">
        <f t="array" ref="H280">IF(INDEX(Тип_УЗО, ROW(M278)) = "", "", INDEX(Тип_УЗО, ROW(M278)))</f>
        <v/>
      </c>
      <c r="I280" s="119" t="str" cm="1">
        <f t="array" ref="I280">IF(INDEX(Ток_утечки_УЗО, ROW(N278)) = "", "", INDEX(Ток_утечки_УЗО, ROW(N278)))</f>
        <v/>
      </c>
      <c r="J280" s="119" t="str" cm="1">
        <f t="array" ref="J280">IF(INDEX(Марка_кабеля, ROW(O278)) = "", "", INDEX(Марка_кабеля, ROW(O278)))</f>
        <v/>
      </c>
      <c r="K280" s="119" t="str" cm="1">
        <f t="array" ref="K280">IF(INDEX(Сечение, ROW(P278)) = "", "", INDEX(Сечение, ROW(P278)))</f>
        <v/>
      </c>
      <c r="L280" s="119" t="str" cm="1">
        <f t="array" ref="L280">IF(INDEX(Длина_кабеля, ROW(Q278)) = "", "", INDEX(Длина_кабеля, ROW(Q278)))</f>
        <v/>
      </c>
      <c r="M280" s="119" t="str" cm="1">
        <f t="array" ref="M280">IF(INDEX(Фаза, ROW(R278)) = "", "", INDEX(Фаза, ROW(R278)))</f>
        <v/>
      </c>
      <c r="N280" s="119" t="str" cm="1">
        <f t="array" ref="N280">IF(INDEX(РЕ, ROW(S278)) = "", "", INDEX(РЕ, ROW(S278)))</f>
        <v/>
      </c>
      <c r="O280" s="119" t="str" cm="1">
        <f t="array" ref="O280">IF(INDEX(Класс, ROW(V278)) = "", "", INDEX(Класс, ROW(V278)))</f>
        <v/>
      </c>
      <c r="P280" s="119" t="str" cm="1">
        <f t="array" ref="P280">IF(INDEX(Установленная_мощность, ROW(X278)) = "", "", INDEX(Установленная_мощность, ROW(X278)))</f>
        <v/>
      </c>
      <c r="Q280" s="119" t="str" cm="1">
        <f t="array" ref="Q280">IF(INDEX(Расчетный_ток, ROW(Y278)) = "", "", INDEX(Расчетный_ток, ROW(Y278)))</f>
        <v/>
      </c>
      <c r="R280" s="119" t="str" cm="1">
        <f t="array" ref="R280">IF(INDEX(Наименование_потребителя, ROW(Z278)) = "", "", INDEX(Наименование_потребителя, ROW(Z278)))</f>
        <v/>
      </c>
      <c r="S280" s="119" t="str" cm="1">
        <f t="array" ref="S280">IF(INDEX(Условное_обозначение, ROW(AA278)) = "", "", INDEX(Условное_обозначение, ROW(AA278)))</f>
        <v/>
      </c>
    </row>
    <row r="281" spans="1:19" x14ac:dyDescent="0.3">
      <c r="A281" s="119" t="str" cm="1">
        <f t="array" ref="A281">IF(INDEX(Вводной_щит, ROW(C279)) = "", "", INDEX(Вводной_щит, ROW(C279)))</f>
        <v/>
      </c>
      <c r="B281" s="119" t="str" cm="1">
        <f t="array" ref="B281">IF(INDEX(Номер, ROW(F279)) = "", "", INDEX(Номер, ROW(F279)))</f>
        <v/>
      </c>
      <c r="C281" s="119" t="str" cm="1">
        <f t="array" ref="C281">IF(INDEX(Номер_по_плану, ROW(H279)) = "", "", INDEX(Номер_по_плану, ROW(H279)))</f>
        <v/>
      </c>
      <c r="D281" s="119" t="str" cm="1">
        <f t="array" ref="D281">IF(INDEX(Тип, ROW(I279)) = "", "", INDEX(Тип, ROW(I279)))</f>
        <v/>
      </c>
      <c r="E281" s="119" t="str" cm="1">
        <f t="array" ref="E281">IF(INDEX(Автомат, ROW(J279)) = "", "", INDEX(Автомат, ROW(J279)))</f>
        <v/>
      </c>
      <c r="F281" s="119" t="str" cm="1">
        <f t="array" ref="F281">IF(INDEX(Производитель, ROW(K279)) = "", "", INDEX(Производитель, ROW(K279)))</f>
        <v/>
      </c>
      <c r="G281" s="119" t="str" cm="1">
        <f t="array" ref="G281">IF(INDEX(Номинал, ROW(L279)) = "", "", INDEX(Номинал, ROW(L279)))</f>
        <v/>
      </c>
      <c r="H281" s="119" t="str" cm="1">
        <f t="array" ref="H281">IF(INDEX(Тип_УЗО, ROW(M279)) = "", "", INDEX(Тип_УЗО, ROW(M279)))</f>
        <v/>
      </c>
      <c r="I281" s="119" t="str" cm="1">
        <f t="array" ref="I281">IF(INDEX(Ток_утечки_УЗО, ROW(N279)) = "", "", INDEX(Ток_утечки_УЗО, ROW(N279)))</f>
        <v/>
      </c>
      <c r="J281" s="119" t="str" cm="1">
        <f t="array" ref="J281">IF(INDEX(Марка_кабеля, ROW(O279)) = "", "", INDEX(Марка_кабеля, ROW(O279)))</f>
        <v/>
      </c>
      <c r="K281" s="119" t="str" cm="1">
        <f t="array" ref="K281">IF(INDEX(Сечение, ROW(P279)) = "", "", INDEX(Сечение, ROW(P279)))</f>
        <v/>
      </c>
      <c r="L281" s="119" t="str" cm="1">
        <f t="array" ref="L281">IF(INDEX(Длина_кабеля, ROW(Q279)) = "", "", INDEX(Длина_кабеля, ROW(Q279)))</f>
        <v/>
      </c>
      <c r="M281" s="119" t="str" cm="1">
        <f t="array" ref="M281">IF(INDEX(Фаза, ROW(R279)) = "", "", INDEX(Фаза, ROW(R279)))</f>
        <v/>
      </c>
      <c r="N281" s="119" t="str" cm="1">
        <f t="array" ref="N281">IF(INDEX(РЕ, ROW(S279)) = "", "", INDEX(РЕ, ROW(S279)))</f>
        <v/>
      </c>
      <c r="O281" s="119" t="str" cm="1">
        <f t="array" ref="O281">IF(INDEX(Класс, ROW(V279)) = "", "", INDEX(Класс, ROW(V279)))</f>
        <v/>
      </c>
      <c r="P281" s="119" t="str" cm="1">
        <f t="array" ref="P281">IF(INDEX(Установленная_мощность, ROW(X279)) = "", "", INDEX(Установленная_мощность, ROW(X279)))</f>
        <v/>
      </c>
      <c r="Q281" s="119" t="str" cm="1">
        <f t="array" ref="Q281">IF(INDEX(Расчетный_ток, ROW(Y279)) = "", "", INDEX(Расчетный_ток, ROW(Y279)))</f>
        <v/>
      </c>
      <c r="R281" s="119" t="str" cm="1">
        <f t="array" ref="R281">IF(INDEX(Наименование_потребителя, ROW(Z279)) = "", "", INDEX(Наименование_потребителя, ROW(Z279)))</f>
        <v/>
      </c>
      <c r="S281" s="119" t="str" cm="1">
        <f t="array" ref="S281">IF(INDEX(Условное_обозначение, ROW(AA279)) = "", "", INDEX(Условное_обозначение, ROW(AA279)))</f>
        <v/>
      </c>
    </row>
    <row r="282" spans="1:19" x14ac:dyDescent="0.3">
      <c r="A282" s="119" t="str" cm="1">
        <f t="array" ref="A282">IF(INDEX(Вводной_щит, ROW(C280)) = "", "", INDEX(Вводной_щит, ROW(C280)))</f>
        <v/>
      </c>
      <c r="B282" s="119" t="str" cm="1">
        <f t="array" ref="B282">IF(INDEX(Номер, ROW(F280)) = "", "", INDEX(Номер, ROW(F280)))</f>
        <v/>
      </c>
      <c r="C282" s="119" t="str" cm="1">
        <f t="array" ref="C282">IF(INDEX(Номер_по_плану, ROW(H280)) = "", "", INDEX(Номер_по_плану, ROW(H280)))</f>
        <v/>
      </c>
      <c r="D282" s="119" t="str" cm="1">
        <f t="array" ref="D282">IF(INDEX(Тип, ROW(I280)) = "", "", INDEX(Тип, ROW(I280)))</f>
        <v/>
      </c>
      <c r="E282" s="119" t="str" cm="1">
        <f t="array" ref="E282">IF(INDEX(Автомат, ROW(J280)) = "", "", INDEX(Автомат, ROW(J280)))</f>
        <v/>
      </c>
      <c r="F282" s="119" t="str" cm="1">
        <f t="array" ref="F282">IF(INDEX(Производитель, ROW(K280)) = "", "", INDEX(Производитель, ROW(K280)))</f>
        <v/>
      </c>
      <c r="G282" s="119" t="str" cm="1">
        <f t="array" ref="G282">IF(INDEX(Номинал, ROW(L280)) = "", "", INDEX(Номинал, ROW(L280)))</f>
        <v/>
      </c>
      <c r="H282" s="119" t="str" cm="1">
        <f t="array" ref="H282">IF(INDEX(Тип_УЗО, ROW(M280)) = "", "", INDEX(Тип_УЗО, ROW(M280)))</f>
        <v/>
      </c>
      <c r="I282" s="119" t="str" cm="1">
        <f t="array" ref="I282">IF(INDEX(Ток_утечки_УЗО, ROW(N280)) = "", "", INDEX(Ток_утечки_УЗО, ROW(N280)))</f>
        <v/>
      </c>
      <c r="J282" s="119" t="str" cm="1">
        <f t="array" ref="J282">IF(INDEX(Марка_кабеля, ROW(O280)) = "", "", INDEX(Марка_кабеля, ROW(O280)))</f>
        <v/>
      </c>
      <c r="K282" s="119" t="str" cm="1">
        <f t="array" ref="K282">IF(INDEX(Сечение, ROW(P280)) = "", "", INDEX(Сечение, ROW(P280)))</f>
        <v/>
      </c>
      <c r="L282" s="119" t="str" cm="1">
        <f t="array" ref="L282">IF(INDEX(Длина_кабеля, ROW(Q280)) = "", "", INDEX(Длина_кабеля, ROW(Q280)))</f>
        <v/>
      </c>
      <c r="M282" s="119" t="str" cm="1">
        <f t="array" ref="M282">IF(INDEX(Фаза, ROW(R280)) = "", "", INDEX(Фаза, ROW(R280)))</f>
        <v/>
      </c>
      <c r="N282" s="119" t="str" cm="1">
        <f t="array" ref="N282">IF(INDEX(РЕ, ROW(S280)) = "", "", INDEX(РЕ, ROW(S280)))</f>
        <v/>
      </c>
      <c r="O282" s="119" t="str" cm="1">
        <f t="array" ref="O282">IF(INDEX(Класс, ROW(V280)) = "", "", INDEX(Класс, ROW(V280)))</f>
        <v/>
      </c>
      <c r="P282" s="119" t="str" cm="1">
        <f t="array" ref="P282">IF(INDEX(Установленная_мощность, ROW(X280)) = "", "", INDEX(Установленная_мощность, ROW(X280)))</f>
        <v/>
      </c>
      <c r="Q282" s="119" t="str" cm="1">
        <f t="array" ref="Q282">IF(INDEX(Расчетный_ток, ROW(Y280)) = "", "", INDEX(Расчетный_ток, ROW(Y280)))</f>
        <v/>
      </c>
      <c r="R282" s="119" t="str" cm="1">
        <f t="array" ref="R282">IF(INDEX(Наименование_потребителя, ROW(Z280)) = "", "", INDEX(Наименование_потребителя, ROW(Z280)))</f>
        <v/>
      </c>
      <c r="S282" s="119" t="str" cm="1">
        <f t="array" ref="S282">IF(INDEX(Условное_обозначение, ROW(AA280)) = "", "", INDEX(Условное_обозначение, ROW(AA280)))</f>
        <v/>
      </c>
    </row>
    <row r="283" spans="1:19" x14ac:dyDescent="0.3">
      <c r="A283" s="119" t="str" cm="1">
        <f t="array" ref="A283">IF(INDEX(Вводной_щит, ROW(C281)) = "", "", INDEX(Вводной_щит, ROW(C281)))</f>
        <v/>
      </c>
      <c r="B283" s="119" t="str" cm="1">
        <f t="array" ref="B283">IF(INDEX(Номер, ROW(F281)) = "", "", INDEX(Номер, ROW(F281)))</f>
        <v/>
      </c>
      <c r="C283" s="119" t="str" cm="1">
        <f t="array" ref="C283">IF(INDEX(Номер_по_плану, ROW(H281)) = "", "", INDEX(Номер_по_плану, ROW(H281)))</f>
        <v/>
      </c>
      <c r="D283" s="119" t="str" cm="1">
        <f t="array" ref="D283">IF(INDEX(Тип, ROW(I281)) = "", "", INDEX(Тип, ROW(I281)))</f>
        <v/>
      </c>
      <c r="E283" s="119" t="str" cm="1">
        <f t="array" ref="E283">IF(INDEX(Автомат, ROW(J281)) = "", "", INDEX(Автомат, ROW(J281)))</f>
        <v/>
      </c>
      <c r="F283" s="119" t="str" cm="1">
        <f t="array" ref="F283">IF(INDEX(Производитель, ROW(K281)) = "", "", INDEX(Производитель, ROW(K281)))</f>
        <v/>
      </c>
      <c r="G283" s="119" t="str" cm="1">
        <f t="array" ref="G283">IF(INDEX(Номинал, ROW(L281)) = "", "", INDEX(Номинал, ROW(L281)))</f>
        <v/>
      </c>
      <c r="H283" s="119" t="str" cm="1">
        <f t="array" ref="H283">IF(INDEX(Тип_УЗО, ROW(M281)) = "", "", INDEX(Тип_УЗО, ROW(M281)))</f>
        <v/>
      </c>
      <c r="I283" s="119" t="str" cm="1">
        <f t="array" ref="I283">IF(INDEX(Ток_утечки_УЗО, ROW(N281)) = "", "", INDEX(Ток_утечки_УЗО, ROW(N281)))</f>
        <v/>
      </c>
      <c r="J283" s="119" t="str" cm="1">
        <f t="array" ref="J283">IF(INDEX(Марка_кабеля, ROW(O281)) = "", "", INDEX(Марка_кабеля, ROW(O281)))</f>
        <v/>
      </c>
      <c r="K283" s="119" t="str" cm="1">
        <f t="array" ref="K283">IF(INDEX(Сечение, ROW(P281)) = "", "", INDEX(Сечение, ROW(P281)))</f>
        <v/>
      </c>
      <c r="L283" s="119" t="str" cm="1">
        <f t="array" ref="L283">IF(INDEX(Длина_кабеля, ROW(Q281)) = "", "", INDEX(Длина_кабеля, ROW(Q281)))</f>
        <v/>
      </c>
      <c r="M283" s="119" t="str" cm="1">
        <f t="array" ref="M283">IF(INDEX(Фаза, ROW(R281)) = "", "", INDEX(Фаза, ROW(R281)))</f>
        <v/>
      </c>
      <c r="N283" s="119" t="str" cm="1">
        <f t="array" ref="N283">IF(INDEX(РЕ, ROW(S281)) = "", "", INDEX(РЕ, ROW(S281)))</f>
        <v/>
      </c>
      <c r="O283" s="119" t="str" cm="1">
        <f t="array" ref="O283">IF(INDEX(Класс, ROW(V281)) = "", "", INDEX(Класс, ROW(V281)))</f>
        <v/>
      </c>
      <c r="P283" s="119" t="str" cm="1">
        <f t="array" ref="P283">IF(INDEX(Установленная_мощность, ROW(X281)) = "", "", INDEX(Установленная_мощность, ROW(X281)))</f>
        <v/>
      </c>
      <c r="Q283" s="119" t="str" cm="1">
        <f t="array" ref="Q283">IF(INDEX(Расчетный_ток, ROW(Y281)) = "", "", INDEX(Расчетный_ток, ROW(Y281)))</f>
        <v/>
      </c>
      <c r="R283" s="119" t="str" cm="1">
        <f t="array" ref="R283">IF(INDEX(Наименование_потребителя, ROW(Z281)) = "", "", INDEX(Наименование_потребителя, ROW(Z281)))</f>
        <v/>
      </c>
      <c r="S283" s="119" t="str" cm="1">
        <f t="array" ref="S283">IF(INDEX(Условное_обозначение, ROW(AA281)) = "", "", INDEX(Условное_обозначение, ROW(AA281)))</f>
        <v/>
      </c>
    </row>
    <row r="284" spans="1:19" x14ac:dyDescent="0.3">
      <c r="A284" s="119" t="str" cm="1">
        <f t="array" ref="A284">IF(INDEX(Вводной_щит, ROW(C282)) = "", "", INDEX(Вводной_щит, ROW(C282)))</f>
        <v/>
      </c>
      <c r="B284" s="119" t="str" cm="1">
        <f t="array" ref="B284">IF(INDEX(Номер, ROW(F282)) = "", "", INDEX(Номер, ROW(F282)))</f>
        <v/>
      </c>
      <c r="C284" s="119" t="str" cm="1">
        <f t="array" ref="C284">IF(INDEX(Номер_по_плану, ROW(H282)) = "", "", INDEX(Номер_по_плану, ROW(H282)))</f>
        <v/>
      </c>
      <c r="D284" s="119" t="str" cm="1">
        <f t="array" ref="D284">IF(INDEX(Тип, ROW(I282)) = "", "", INDEX(Тип, ROW(I282)))</f>
        <v/>
      </c>
      <c r="E284" s="119" t="str" cm="1">
        <f t="array" ref="E284">IF(INDEX(Автомат, ROW(J282)) = "", "", INDEX(Автомат, ROW(J282)))</f>
        <v/>
      </c>
      <c r="F284" s="119" t="str" cm="1">
        <f t="array" ref="F284">IF(INDEX(Производитель, ROW(K282)) = "", "", INDEX(Производитель, ROW(K282)))</f>
        <v/>
      </c>
      <c r="G284" s="119" t="str" cm="1">
        <f t="array" ref="G284">IF(INDEX(Номинал, ROW(L282)) = "", "", INDEX(Номинал, ROW(L282)))</f>
        <v/>
      </c>
      <c r="H284" s="119" t="str" cm="1">
        <f t="array" ref="H284">IF(INDEX(Тип_УЗО, ROW(M282)) = "", "", INDEX(Тип_УЗО, ROW(M282)))</f>
        <v/>
      </c>
      <c r="I284" s="119" t="str" cm="1">
        <f t="array" ref="I284">IF(INDEX(Ток_утечки_УЗО, ROW(N282)) = "", "", INDEX(Ток_утечки_УЗО, ROW(N282)))</f>
        <v/>
      </c>
      <c r="J284" s="119" t="str" cm="1">
        <f t="array" ref="J284">IF(INDEX(Марка_кабеля, ROW(O282)) = "", "", INDEX(Марка_кабеля, ROW(O282)))</f>
        <v/>
      </c>
      <c r="K284" s="119" t="str" cm="1">
        <f t="array" ref="K284">IF(INDEX(Сечение, ROW(P282)) = "", "", INDEX(Сечение, ROW(P282)))</f>
        <v/>
      </c>
      <c r="L284" s="119" t="str" cm="1">
        <f t="array" ref="L284">IF(INDEX(Длина_кабеля, ROW(Q282)) = "", "", INDEX(Длина_кабеля, ROW(Q282)))</f>
        <v/>
      </c>
      <c r="M284" s="119" t="str" cm="1">
        <f t="array" ref="M284">IF(INDEX(Фаза, ROW(R282)) = "", "", INDEX(Фаза, ROW(R282)))</f>
        <v/>
      </c>
      <c r="N284" s="119" t="str" cm="1">
        <f t="array" ref="N284">IF(INDEX(РЕ, ROW(S282)) = "", "", INDEX(РЕ, ROW(S282)))</f>
        <v/>
      </c>
      <c r="O284" s="119" t="str" cm="1">
        <f t="array" ref="O284">IF(INDEX(Класс, ROW(V282)) = "", "", INDEX(Класс, ROW(V282)))</f>
        <v/>
      </c>
      <c r="P284" s="119" t="str" cm="1">
        <f t="array" ref="P284">IF(INDEX(Установленная_мощность, ROW(X282)) = "", "", INDEX(Установленная_мощность, ROW(X282)))</f>
        <v/>
      </c>
      <c r="Q284" s="119" t="str" cm="1">
        <f t="array" ref="Q284">IF(INDEX(Расчетный_ток, ROW(Y282)) = "", "", INDEX(Расчетный_ток, ROW(Y282)))</f>
        <v/>
      </c>
      <c r="R284" s="119" t="str" cm="1">
        <f t="array" ref="R284">IF(INDEX(Наименование_потребителя, ROW(Z282)) = "", "", INDEX(Наименование_потребителя, ROW(Z282)))</f>
        <v/>
      </c>
      <c r="S284" s="119" t="str" cm="1">
        <f t="array" ref="S284">IF(INDEX(Условное_обозначение, ROW(AA282)) = "", "", INDEX(Условное_обозначение, ROW(AA282)))</f>
        <v/>
      </c>
    </row>
    <row r="285" spans="1:19" x14ac:dyDescent="0.3">
      <c r="A285" s="119" t="str" cm="1">
        <f t="array" ref="A285">IF(INDEX(Вводной_щит, ROW(C283)) = "", "", INDEX(Вводной_щит, ROW(C283)))</f>
        <v/>
      </c>
      <c r="B285" s="119" t="str" cm="1">
        <f t="array" ref="B285">IF(INDEX(Номер, ROW(F283)) = "", "", INDEX(Номер, ROW(F283)))</f>
        <v/>
      </c>
      <c r="C285" s="119" t="str" cm="1">
        <f t="array" ref="C285">IF(INDEX(Номер_по_плану, ROW(H283)) = "", "", INDEX(Номер_по_плану, ROW(H283)))</f>
        <v/>
      </c>
      <c r="D285" s="119" t="str" cm="1">
        <f t="array" ref="D285">IF(INDEX(Тип, ROW(I283)) = "", "", INDEX(Тип, ROW(I283)))</f>
        <v/>
      </c>
      <c r="E285" s="119" t="str" cm="1">
        <f t="array" ref="E285">IF(INDEX(Автомат, ROW(J283)) = "", "", INDEX(Автомат, ROW(J283)))</f>
        <v/>
      </c>
      <c r="F285" s="119" t="str" cm="1">
        <f t="array" ref="F285">IF(INDEX(Производитель, ROW(K283)) = "", "", INDEX(Производитель, ROW(K283)))</f>
        <v/>
      </c>
      <c r="G285" s="119" t="str" cm="1">
        <f t="array" ref="G285">IF(INDEX(Номинал, ROW(L283)) = "", "", INDEX(Номинал, ROW(L283)))</f>
        <v/>
      </c>
      <c r="H285" s="119" t="str" cm="1">
        <f t="array" ref="H285">IF(INDEX(Тип_УЗО, ROW(M283)) = "", "", INDEX(Тип_УЗО, ROW(M283)))</f>
        <v/>
      </c>
      <c r="I285" s="119" t="str" cm="1">
        <f t="array" ref="I285">IF(INDEX(Ток_утечки_УЗО, ROW(N283)) = "", "", INDEX(Ток_утечки_УЗО, ROW(N283)))</f>
        <v/>
      </c>
      <c r="J285" s="119" t="str" cm="1">
        <f t="array" ref="J285">IF(INDEX(Марка_кабеля, ROW(O283)) = "", "", INDEX(Марка_кабеля, ROW(O283)))</f>
        <v/>
      </c>
      <c r="K285" s="119" t="str" cm="1">
        <f t="array" ref="K285">IF(INDEX(Сечение, ROW(P283)) = "", "", INDEX(Сечение, ROW(P283)))</f>
        <v/>
      </c>
      <c r="L285" s="119" t="str" cm="1">
        <f t="array" ref="L285">IF(INDEX(Длина_кабеля, ROW(Q283)) = "", "", INDEX(Длина_кабеля, ROW(Q283)))</f>
        <v/>
      </c>
      <c r="M285" s="119" t="str" cm="1">
        <f t="array" ref="M285">IF(INDEX(Фаза, ROW(R283)) = "", "", INDEX(Фаза, ROW(R283)))</f>
        <v/>
      </c>
      <c r="N285" s="119" t="str" cm="1">
        <f t="array" ref="N285">IF(INDEX(РЕ, ROW(S283)) = "", "", INDEX(РЕ, ROW(S283)))</f>
        <v/>
      </c>
      <c r="O285" s="119" t="str" cm="1">
        <f t="array" ref="O285">IF(INDEX(Класс, ROW(V283)) = "", "", INDEX(Класс, ROW(V283)))</f>
        <v/>
      </c>
      <c r="P285" s="119" t="str" cm="1">
        <f t="array" ref="P285">IF(INDEX(Установленная_мощность, ROW(X283)) = "", "", INDEX(Установленная_мощность, ROW(X283)))</f>
        <v/>
      </c>
      <c r="Q285" s="119" t="str" cm="1">
        <f t="array" ref="Q285">IF(INDEX(Расчетный_ток, ROW(Y283)) = "", "", INDEX(Расчетный_ток, ROW(Y283)))</f>
        <v/>
      </c>
      <c r="R285" s="119" t="str" cm="1">
        <f t="array" ref="R285">IF(INDEX(Наименование_потребителя, ROW(Z283)) = "", "", INDEX(Наименование_потребителя, ROW(Z283)))</f>
        <v/>
      </c>
      <c r="S285" s="119" t="str" cm="1">
        <f t="array" ref="S285">IF(INDEX(Условное_обозначение, ROW(AA283)) = "", "", INDEX(Условное_обозначение, ROW(AA283)))</f>
        <v/>
      </c>
    </row>
    <row r="286" spans="1:19" x14ac:dyDescent="0.3">
      <c r="A286" s="119" t="str" cm="1">
        <f t="array" ref="A286">IF(INDEX(Вводной_щит, ROW(C284)) = "", "", INDEX(Вводной_щит, ROW(C284)))</f>
        <v/>
      </c>
      <c r="B286" s="119" t="str" cm="1">
        <f t="array" ref="B286">IF(INDEX(Номер, ROW(F284)) = "", "", INDEX(Номер, ROW(F284)))</f>
        <v/>
      </c>
      <c r="C286" s="119" t="str" cm="1">
        <f t="array" ref="C286">IF(INDEX(Номер_по_плану, ROW(H284)) = "", "", INDEX(Номер_по_плану, ROW(H284)))</f>
        <v/>
      </c>
      <c r="D286" s="119" t="str" cm="1">
        <f t="array" ref="D286">IF(INDEX(Тип, ROW(I284)) = "", "", INDEX(Тип, ROW(I284)))</f>
        <v/>
      </c>
      <c r="E286" s="119" t="str" cm="1">
        <f t="array" ref="E286">IF(INDEX(Автомат, ROW(J284)) = "", "", INDEX(Автомат, ROW(J284)))</f>
        <v/>
      </c>
      <c r="F286" s="119" t="str" cm="1">
        <f t="array" ref="F286">IF(INDEX(Производитель, ROW(K284)) = "", "", INDEX(Производитель, ROW(K284)))</f>
        <v/>
      </c>
      <c r="G286" s="119" t="str" cm="1">
        <f t="array" ref="G286">IF(INDEX(Номинал, ROW(L284)) = "", "", INDEX(Номинал, ROW(L284)))</f>
        <v/>
      </c>
      <c r="H286" s="119" t="str" cm="1">
        <f t="array" ref="H286">IF(INDEX(Тип_УЗО, ROW(M284)) = "", "", INDEX(Тип_УЗО, ROW(M284)))</f>
        <v/>
      </c>
      <c r="I286" s="119" t="str" cm="1">
        <f t="array" ref="I286">IF(INDEX(Ток_утечки_УЗО, ROW(N284)) = "", "", INDEX(Ток_утечки_УЗО, ROW(N284)))</f>
        <v/>
      </c>
      <c r="J286" s="119" t="str" cm="1">
        <f t="array" ref="J286">IF(INDEX(Марка_кабеля, ROW(O284)) = "", "", INDEX(Марка_кабеля, ROW(O284)))</f>
        <v/>
      </c>
      <c r="K286" s="119" t="str" cm="1">
        <f t="array" ref="K286">IF(INDEX(Сечение, ROW(P284)) = "", "", INDEX(Сечение, ROW(P284)))</f>
        <v/>
      </c>
      <c r="L286" s="119" t="str" cm="1">
        <f t="array" ref="L286">IF(INDEX(Длина_кабеля, ROW(Q284)) = "", "", INDEX(Длина_кабеля, ROW(Q284)))</f>
        <v/>
      </c>
      <c r="M286" s="119" t="str" cm="1">
        <f t="array" ref="M286">IF(INDEX(Фаза, ROW(R284)) = "", "", INDEX(Фаза, ROW(R284)))</f>
        <v/>
      </c>
      <c r="N286" s="119" t="str" cm="1">
        <f t="array" ref="N286">IF(INDEX(РЕ, ROW(S284)) = "", "", INDEX(РЕ, ROW(S284)))</f>
        <v/>
      </c>
      <c r="O286" s="119" t="str" cm="1">
        <f t="array" ref="O286">IF(INDEX(Класс, ROW(V284)) = "", "", INDEX(Класс, ROW(V284)))</f>
        <v/>
      </c>
      <c r="P286" s="119" t="str" cm="1">
        <f t="array" ref="P286">IF(INDEX(Установленная_мощность, ROW(X284)) = "", "", INDEX(Установленная_мощность, ROW(X284)))</f>
        <v/>
      </c>
      <c r="Q286" s="119" t="str" cm="1">
        <f t="array" ref="Q286">IF(INDEX(Расчетный_ток, ROW(Y284)) = "", "", INDEX(Расчетный_ток, ROW(Y284)))</f>
        <v/>
      </c>
      <c r="R286" s="119" t="str" cm="1">
        <f t="array" ref="R286">IF(INDEX(Наименование_потребителя, ROW(Z284)) = "", "", INDEX(Наименование_потребителя, ROW(Z284)))</f>
        <v/>
      </c>
      <c r="S286" s="119" t="str" cm="1">
        <f t="array" ref="S286">IF(INDEX(Условное_обозначение, ROW(AA284)) = "", "", INDEX(Условное_обозначение, ROW(AA284)))</f>
        <v/>
      </c>
    </row>
    <row r="287" spans="1:19" x14ac:dyDescent="0.3">
      <c r="A287" s="119" t="str" cm="1">
        <f t="array" ref="A287">IF(INDEX(Вводной_щит, ROW(C285)) = "", "", INDEX(Вводной_щит, ROW(C285)))</f>
        <v/>
      </c>
      <c r="B287" s="119" t="str" cm="1">
        <f t="array" ref="B287">IF(INDEX(Номер, ROW(F285)) = "", "", INDEX(Номер, ROW(F285)))</f>
        <v/>
      </c>
      <c r="C287" s="119" t="str" cm="1">
        <f t="array" ref="C287">IF(INDEX(Номер_по_плану, ROW(H285)) = "", "", INDEX(Номер_по_плану, ROW(H285)))</f>
        <v/>
      </c>
      <c r="D287" s="119" t="str" cm="1">
        <f t="array" ref="D287">IF(INDEX(Тип, ROW(I285)) = "", "", INDEX(Тип, ROW(I285)))</f>
        <v/>
      </c>
      <c r="E287" s="119" t="str" cm="1">
        <f t="array" ref="E287">IF(INDEX(Автомат, ROW(J285)) = "", "", INDEX(Автомат, ROW(J285)))</f>
        <v/>
      </c>
      <c r="F287" s="119" t="str" cm="1">
        <f t="array" ref="F287">IF(INDEX(Производитель, ROW(K285)) = "", "", INDEX(Производитель, ROW(K285)))</f>
        <v/>
      </c>
      <c r="G287" s="119" t="str" cm="1">
        <f t="array" ref="G287">IF(INDEX(Номинал, ROW(L285)) = "", "", INDEX(Номинал, ROW(L285)))</f>
        <v/>
      </c>
      <c r="H287" s="119" t="str" cm="1">
        <f t="array" ref="H287">IF(INDEX(Тип_УЗО, ROW(M285)) = "", "", INDEX(Тип_УЗО, ROW(M285)))</f>
        <v/>
      </c>
      <c r="I287" s="119" t="str" cm="1">
        <f t="array" ref="I287">IF(INDEX(Ток_утечки_УЗО, ROW(N285)) = "", "", INDEX(Ток_утечки_УЗО, ROW(N285)))</f>
        <v/>
      </c>
      <c r="J287" s="119" t="str" cm="1">
        <f t="array" ref="J287">IF(INDEX(Марка_кабеля, ROW(O285)) = "", "", INDEX(Марка_кабеля, ROW(O285)))</f>
        <v/>
      </c>
      <c r="K287" s="119" t="str" cm="1">
        <f t="array" ref="K287">IF(INDEX(Сечение, ROW(P285)) = "", "", INDEX(Сечение, ROW(P285)))</f>
        <v/>
      </c>
      <c r="L287" s="119" t="str" cm="1">
        <f t="array" ref="L287">IF(INDEX(Длина_кабеля, ROW(Q285)) = "", "", INDEX(Длина_кабеля, ROW(Q285)))</f>
        <v/>
      </c>
      <c r="M287" s="119" t="str" cm="1">
        <f t="array" ref="M287">IF(INDEX(Фаза, ROW(R285)) = "", "", INDEX(Фаза, ROW(R285)))</f>
        <v/>
      </c>
      <c r="N287" s="119" t="str" cm="1">
        <f t="array" ref="N287">IF(INDEX(РЕ, ROW(S285)) = "", "", INDEX(РЕ, ROW(S285)))</f>
        <v/>
      </c>
      <c r="O287" s="119" t="str" cm="1">
        <f t="array" ref="O287">IF(INDEX(Класс, ROW(V285)) = "", "", INDEX(Класс, ROW(V285)))</f>
        <v/>
      </c>
      <c r="P287" s="119" t="str" cm="1">
        <f t="array" ref="P287">IF(INDEX(Установленная_мощность, ROW(X285)) = "", "", INDEX(Установленная_мощность, ROW(X285)))</f>
        <v/>
      </c>
      <c r="Q287" s="119" t="str" cm="1">
        <f t="array" ref="Q287">IF(INDEX(Расчетный_ток, ROW(Y285)) = "", "", INDEX(Расчетный_ток, ROW(Y285)))</f>
        <v/>
      </c>
      <c r="R287" s="119" t="str" cm="1">
        <f t="array" ref="R287">IF(INDEX(Наименование_потребителя, ROW(Z285)) = "", "", INDEX(Наименование_потребителя, ROW(Z285)))</f>
        <v/>
      </c>
      <c r="S287" s="119" t="str" cm="1">
        <f t="array" ref="S287">IF(INDEX(Условное_обозначение, ROW(AA285)) = "", "", INDEX(Условное_обозначение, ROW(AA285)))</f>
        <v/>
      </c>
    </row>
    <row r="288" spans="1:19" x14ac:dyDescent="0.3">
      <c r="A288" s="119" t="str" cm="1">
        <f t="array" ref="A288">IF(INDEX(Вводной_щит, ROW(C286)) = "", "", INDEX(Вводной_щит, ROW(C286)))</f>
        <v/>
      </c>
      <c r="B288" s="119" t="str" cm="1">
        <f t="array" ref="B288">IF(INDEX(Номер, ROW(F286)) = "", "", INDEX(Номер, ROW(F286)))</f>
        <v/>
      </c>
      <c r="C288" s="119" t="str" cm="1">
        <f t="array" ref="C288">IF(INDEX(Номер_по_плану, ROW(H286)) = "", "", INDEX(Номер_по_плану, ROW(H286)))</f>
        <v/>
      </c>
      <c r="D288" s="119" t="str" cm="1">
        <f t="array" ref="D288">IF(INDEX(Тип, ROW(I286)) = "", "", INDEX(Тип, ROW(I286)))</f>
        <v/>
      </c>
      <c r="E288" s="119" t="str" cm="1">
        <f t="array" ref="E288">IF(INDEX(Автомат, ROW(J286)) = "", "", INDEX(Автомат, ROW(J286)))</f>
        <v/>
      </c>
      <c r="F288" s="119" t="str" cm="1">
        <f t="array" ref="F288">IF(INDEX(Производитель, ROW(K286)) = "", "", INDEX(Производитель, ROW(K286)))</f>
        <v/>
      </c>
      <c r="G288" s="119" t="str" cm="1">
        <f t="array" ref="G288">IF(INDEX(Номинал, ROW(L286)) = "", "", INDEX(Номинал, ROW(L286)))</f>
        <v/>
      </c>
      <c r="H288" s="119" t="str" cm="1">
        <f t="array" ref="H288">IF(INDEX(Тип_УЗО, ROW(M286)) = "", "", INDEX(Тип_УЗО, ROW(M286)))</f>
        <v/>
      </c>
      <c r="I288" s="119" t="str" cm="1">
        <f t="array" ref="I288">IF(INDEX(Ток_утечки_УЗО, ROW(N286)) = "", "", INDEX(Ток_утечки_УЗО, ROW(N286)))</f>
        <v/>
      </c>
      <c r="J288" s="119" t="str" cm="1">
        <f t="array" ref="J288">IF(INDEX(Марка_кабеля, ROW(O286)) = "", "", INDEX(Марка_кабеля, ROW(O286)))</f>
        <v/>
      </c>
      <c r="K288" s="119" t="str" cm="1">
        <f t="array" ref="K288">IF(INDEX(Сечение, ROW(P286)) = "", "", INDEX(Сечение, ROW(P286)))</f>
        <v/>
      </c>
      <c r="L288" s="119" t="str" cm="1">
        <f t="array" ref="L288">IF(INDEX(Длина_кабеля, ROW(Q286)) = "", "", INDEX(Длина_кабеля, ROW(Q286)))</f>
        <v/>
      </c>
      <c r="M288" s="119" t="str" cm="1">
        <f t="array" ref="M288">IF(INDEX(Фаза, ROW(R286)) = "", "", INDEX(Фаза, ROW(R286)))</f>
        <v/>
      </c>
      <c r="N288" s="119" t="str" cm="1">
        <f t="array" ref="N288">IF(INDEX(РЕ, ROW(S286)) = "", "", INDEX(РЕ, ROW(S286)))</f>
        <v/>
      </c>
      <c r="O288" s="119" t="str" cm="1">
        <f t="array" ref="O288">IF(INDEX(Класс, ROW(V286)) = "", "", INDEX(Класс, ROW(V286)))</f>
        <v/>
      </c>
      <c r="P288" s="119" t="str" cm="1">
        <f t="array" ref="P288">IF(INDEX(Установленная_мощность, ROW(X286)) = "", "", INDEX(Установленная_мощность, ROW(X286)))</f>
        <v/>
      </c>
      <c r="Q288" s="119" t="str" cm="1">
        <f t="array" ref="Q288">IF(INDEX(Расчетный_ток, ROW(Y286)) = "", "", INDEX(Расчетный_ток, ROW(Y286)))</f>
        <v/>
      </c>
      <c r="R288" s="119" t="str" cm="1">
        <f t="array" ref="R288">IF(INDEX(Наименование_потребителя, ROW(Z286)) = "", "", INDEX(Наименование_потребителя, ROW(Z286)))</f>
        <v/>
      </c>
      <c r="S288" s="119" t="str" cm="1">
        <f t="array" ref="S288">IF(INDEX(Условное_обозначение, ROW(AA286)) = "", "", INDEX(Условное_обозначение, ROW(AA286)))</f>
        <v/>
      </c>
    </row>
    <row r="289" spans="1:19" x14ac:dyDescent="0.3">
      <c r="A289" s="119" t="str" cm="1">
        <f t="array" ref="A289">IF(INDEX(Вводной_щит, ROW(C287)) = "", "", INDEX(Вводной_щит, ROW(C287)))</f>
        <v/>
      </c>
      <c r="B289" s="119" t="str" cm="1">
        <f t="array" ref="B289">IF(INDEX(Номер, ROW(F287)) = "", "", INDEX(Номер, ROW(F287)))</f>
        <v/>
      </c>
      <c r="C289" s="119" t="str" cm="1">
        <f t="array" ref="C289">IF(INDEX(Номер_по_плану, ROW(H287)) = "", "", INDEX(Номер_по_плану, ROW(H287)))</f>
        <v/>
      </c>
      <c r="D289" s="119" t="str" cm="1">
        <f t="array" ref="D289">IF(INDEX(Тип, ROW(I287)) = "", "", INDEX(Тип, ROW(I287)))</f>
        <v/>
      </c>
      <c r="E289" s="119" t="str" cm="1">
        <f t="array" ref="E289">IF(INDEX(Автомат, ROW(J287)) = "", "", INDEX(Автомат, ROW(J287)))</f>
        <v/>
      </c>
      <c r="F289" s="119" t="str" cm="1">
        <f t="array" ref="F289">IF(INDEX(Производитель, ROW(K287)) = "", "", INDEX(Производитель, ROW(K287)))</f>
        <v/>
      </c>
      <c r="G289" s="119" t="str" cm="1">
        <f t="array" ref="G289">IF(INDEX(Номинал, ROW(L287)) = "", "", INDEX(Номинал, ROW(L287)))</f>
        <v/>
      </c>
      <c r="H289" s="119" t="str" cm="1">
        <f t="array" ref="H289">IF(INDEX(Тип_УЗО, ROW(M287)) = "", "", INDEX(Тип_УЗО, ROW(M287)))</f>
        <v/>
      </c>
      <c r="I289" s="119" t="str" cm="1">
        <f t="array" ref="I289">IF(INDEX(Ток_утечки_УЗО, ROW(N287)) = "", "", INDEX(Ток_утечки_УЗО, ROW(N287)))</f>
        <v/>
      </c>
      <c r="J289" s="119" t="str" cm="1">
        <f t="array" ref="J289">IF(INDEX(Марка_кабеля, ROW(O287)) = "", "", INDEX(Марка_кабеля, ROW(O287)))</f>
        <v/>
      </c>
      <c r="K289" s="119" t="str" cm="1">
        <f t="array" ref="K289">IF(INDEX(Сечение, ROW(P287)) = "", "", INDEX(Сечение, ROW(P287)))</f>
        <v/>
      </c>
      <c r="L289" s="119" t="str" cm="1">
        <f t="array" ref="L289">IF(INDEX(Длина_кабеля, ROW(Q287)) = "", "", INDEX(Длина_кабеля, ROW(Q287)))</f>
        <v/>
      </c>
      <c r="M289" s="119" t="str" cm="1">
        <f t="array" ref="M289">IF(INDEX(Фаза, ROW(R287)) = "", "", INDEX(Фаза, ROW(R287)))</f>
        <v/>
      </c>
      <c r="N289" s="119" t="str" cm="1">
        <f t="array" ref="N289">IF(INDEX(РЕ, ROW(S287)) = "", "", INDEX(РЕ, ROW(S287)))</f>
        <v/>
      </c>
      <c r="O289" s="119" t="str" cm="1">
        <f t="array" ref="O289">IF(INDEX(Класс, ROW(V287)) = "", "", INDEX(Класс, ROW(V287)))</f>
        <v/>
      </c>
      <c r="P289" s="119" t="str" cm="1">
        <f t="array" ref="P289">IF(INDEX(Установленная_мощность, ROW(X287)) = "", "", INDEX(Установленная_мощность, ROW(X287)))</f>
        <v/>
      </c>
      <c r="Q289" s="119" t="str" cm="1">
        <f t="array" ref="Q289">IF(INDEX(Расчетный_ток, ROW(Y287)) = "", "", INDEX(Расчетный_ток, ROW(Y287)))</f>
        <v/>
      </c>
      <c r="R289" s="119" t="str" cm="1">
        <f t="array" ref="R289">IF(INDEX(Наименование_потребителя, ROW(Z287)) = "", "", INDEX(Наименование_потребителя, ROW(Z287)))</f>
        <v/>
      </c>
      <c r="S289" s="119" t="str" cm="1">
        <f t="array" ref="S289">IF(INDEX(Условное_обозначение, ROW(AA287)) = "", "", INDEX(Условное_обозначение, ROW(AA287)))</f>
        <v/>
      </c>
    </row>
    <row r="290" spans="1:19" x14ac:dyDescent="0.3">
      <c r="A290" s="119" t="str" cm="1">
        <f t="array" ref="A290">IF(INDEX(Вводной_щит, ROW(C288)) = "", "", INDEX(Вводной_щит, ROW(C288)))</f>
        <v/>
      </c>
      <c r="B290" s="119" t="str" cm="1">
        <f t="array" ref="B290">IF(INDEX(Номер, ROW(F288)) = "", "", INDEX(Номер, ROW(F288)))</f>
        <v/>
      </c>
      <c r="C290" s="119" t="str" cm="1">
        <f t="array" ref="C290">IF(INDEX(Номер_по_плану, ROW(H288)) = "", "", INDEX(Номер_по_плану, ROW(H288)))</f>
        <v/>
      </c>
      <c r="D290" s="119" t="str" cm="1">
        <f t="array" ref="D290">IF(INDEX(Тип, ROW(I288)) = "", "", INDEX(Тип, ROW(I288)))</f>
        <v/>
      </c>
      <c r="E290" s="119" t="str" cm="1">
        <f t="array" ref="E290">IF(INDEX(Автомат, ROW(J288)) = "", "", INDEX(Автомат, ROW(J288)))</f>
        <v/>
      </c>
      <c r="F290" s="119" t="str" cm="1">
        <f t="array" ref="F290">IF(INDEX(Производитель, ROW(K288)) = "", "", INDEX(Производитель, ROW(K288)))</f>
        <v/>
      </c>
      <c r="G290" s="119" t="str" cm="1">
        <f t="array" ref="G290">IF(INDEX(Номинал, ROW(L288)) = "", "", INDEX(Номинал, ROW(L288)))</f>
        <v/>
      </c>
      <c r="H290" s="119" t="str" cm="1">
        <f t="array" ref="H290">IF(INDEX(Тип_УЗО, ROW(M288)) = "", "", INDEX(Тип_УЗО, ROW(M288)))</f>
        <v/>
      </c>
      <c r="I290" s="119" t="str" cm="1">
        <f t="array" ref="I290">IF(INDEX(Ток_утечки_УЗО, ROW(N288)) = "", "", INDEX(Ток_утечки_УЗО, ROW(N288)))</f>
        <v/>
      </c>
      <c r="J290" s="119" t="str" cm="1">
        <f t="array" ref="J290">IF(INDEX(Марка_кабеля, ROW(O288)) = "", "", INDEX(Марка_кабеля, ROW(O288)))</f>
        <v/>
      </c>
      <c r="K290" s="119" t="str" cm="1">
        <f t="array" ref="K290">IF(INDEX(Сечение, ROW(P288)) = "", "", INDEX(Сечение, ROW(P288)))</f>
        <v/>
      </c>
      <c r="L290" s="119" t="str" cm="1">
        <f t="array" ref="L290">IF(INDEX(Длина_кабеля, ROW(Q288)) = "", "", INDEX(Длина_кабеля, ROW(Q288)))</f>
        <v/>
      </c>
      <c r="M290" s="119" t="str" cm="1">
        <f t="array" ref="M290">IF(INDEX(Фаза, ROW(R288)) = "", "", INDEX(Фаза, ROW(R288)))</f>
        <v/>
      </c>
      <c r="N290" s="119" t="str" cm="1">
        <f t="array" ref="N290">IF(INDEX(РЕ, ROW(S288)) = "", "", INDEX(РЕ, ROW(S288)))</f>
        <v/>
      </c>
      <c r="O290" s="119" t="str" cm="1">
        <f t="array" ref="O290">IF(INDEX(Класс, ROW(V288)) = "", "", INDEX(Класс, ROW(V288)))</f>
        <v/>
      </c>
      <c r="P290" s="119" t="str" cm="1">
        <f t="array" ref="P290">IF(INDEX(Установленная_мощность, ROW(X288)) = "", "", INDEX(Установленная_мощность, ROW(X288)))</f>
        <v/>
      </c>
      <c r="Q290" s="119" t="str" cm="1">
        <f t="array" ref="Q290">IF(INDEX(Расчетный_ток, ROW(Y288)) = "", "", INDEX(Расчетный_ток, ROW(Y288)))</f>
        <v/>
      </c>
      <c r="R290" s="119" t="str" cm="1">
        <f t="array" ref="R290">IF(INDEX(Наименование_потребителя, ROW(Z288)) = "", "", INDEX(Наименование_потребителя, ROW(Z288)))</f>
        <v/>
      </c>
      <c r="S290" s="119" t="str" cm="1">
        <f t="array" ref="S290">IF(INDEX(Условное_обозначение, ROW(AA288)) = "", "", INDEX(Условное_обозначение, ROW(AA288)))</f>
        <v/>
      </c>
    </row>
    <row r="291" spans="1:19" x14ac:dyDescent="0.3">
      <c r="A291" s="119" t="str" cm="1">
        <f t="array" ref="A291">IF(INDEX(Вводной_щит, ROW(C289)) = "", "", INDEX(Вводной_щит, ROW(C289)))</f>
        <v/>
      </c>
      <c r="B291" s="119" t="str" cm="1">
        <f t="array" ref="B291">IF(INDEX(Номер, ROW(F289)) = "", "", INDEX(Номер, ROW(F289)))</f>
        <v/>
      </c>
      <c r="C291" s="119" t="str" cm="1">
        <f t="array" ref="C291">IF(INDEX(Номер_по_плану, ROW(H289)) = "", "", INDEX(Номер_по_плану, ROW(H289)))</f>
        <v/>
      </c>
      <c r="D291" s="119" t="str" cm="1">
        <f t="array" ref="D291">IF(INDEX(Тип, ROW(I289)) = "", "", INDEX(Тип, ROW(I289)))</f>
        <v/>
      </c>
      <c r="E291" s="119" t="str" cm="1">
        <f t="array" ref="E291">IF(INDEX(Автомат, ROW(J289)) = "", "", INDEX(Автомат, ROW(J289)))</f>
        <v/>
      </c>
      <c r="F291" s="119" t="str" cm="1">
        <f t="array" ref="F291">IF(INDEX(Производитель, ROW(K289)) = "", "", INDEX(Производитель, ROW(K289)))</f>
        <v/>
      </c>
      <c r="G291" s="119" t="str" cm="1">
        <f t="array" ref="G291">IF(INDEX(Номинал, ROW(L289)) = "", "", INDEX(Номинал, ROW(L289)))</f>
        <v/>
      </c>
      <c r="H291" s="119" t="str" cm="1">
        <f t="array" ref="H291">IF(INDEX(Тип_УЗО, ROW(M289)) = "", "", INDEX(Тип_УЗО, ROW(M289)))</f>
        <v/>
      </c>
      <c r="I291" s="119" t="str" cm="1">
        <f t="array" ref="I291">IF(INDEX(Ток_утечки_УЗО, ROW(N289)) = "", "", INDEX(Ток_утечки_УЗО, ROW(N289)))</f>
        <v/>
      </c>
      <c r="J291" s="119" t="str" cm="1">
        <f t="array" ref="J291">IF(INDEX(Марка_кабеля, ROW(O289)) = "", "", INDEX(Марка_кабеля, ROW(O289)))</f>
        <v/>
      </c>
      <c r="K291" s="119" t="str" cm="1">
        <f t="array" ref="K291">IF(INDEX(Сечение, ROW(P289)) = "", "", INDEX(Сечение, ROW(P289)))</f>
        <v/>
      </c>
      <c r="L291" s="119" t="str" cm="1">
        <f t="array" ref="L291">IF(INDEX(Длина_кабеля, ROW(Q289)) = "", "", INDEX(Длина_кабеля, ROW(Q289)))</f>
        <v/>
      </c>
      <c r="M291" s="119" t="str" cm="1">
        <f t="array" ref="M291">IF(INDEX(Фаза, ROW(R289)) = "", "", INDEX(Фаза, ROW(R289)))</f>
        <v/>
      </c>
      <c r="N291" s="119" t="str" cm="1">
        <f t="array" ref="N291">IF(INDEX(РЕ, ROW(S289)) = "", "", INDEX(РЕ, ROW(S289)))</f>
        <v/>
      </c>
      <c r="O291" s="119" t="str" cm="1">
        <f t="array" ref="O291">IF(INDEX(Класс, ROW(V289)) = "", "", INDEX(Класс, ROW(V289)))</f>
        <v/>
      </c>
      <c r="P291" s="119" t="str" cm="1">
        <f t="array" ref="P291">IF(INDEX(Установленная_мощность, ROW(X289)) = "", "", INDEX(Установленная_мощность, ROW(X289)))</f>
        <v/>
      </c>
      <c r="Q291" s="119" t="str" cm="1">
        <f t="array" ref="Q291">IF(INDEX(Расчетный_ток, ROW(Y289)) = "", "", INDEX(Расчетный_ток, ROW(Y289)))</f>
        <v/>
      </c>
      <c r="R291" s="119" t="str" cm="1">
        <f t="array" ref="R291">IF(INDEX(Наименование_потребителя, ROW(Z289)) = "", "", INDEX(Наименование_потребителя, ROW(Z289)))</f>
        <v/>
      </c>
      <c r="S291" s="119" t="str" cm="1">
        <f t="array" ref="S291">IF(INDEX(Условное_обозначение, ROW(AA289)) = "", "", INDEX(Условное_обозначение, ROW(AA289)))</f>
        <v/>
      </c>
    </row>
    <row r="292" spans="1:19" x14ac:dyDescent="0.3">
      <c r="A292" s="119" t="str" cm="1">
        <f t="array" ref="A292">IF(INDEX(Вводной_щит, ROW(C290)) = "", "", INDEX(Вводной_щит, ROW(C290)))</f>
        <v/>
      </c>
      <c r="B292" s="119" t="str" cm="1">
        <f t="array" ref="B292">IF(INDEX(Номер, ROW(F290)) = "", "", INDEX(Номер, ROW(F290)))</f>
        <v/>
      </c>
      <c r="C292" s="119" t="str" cm="1">
        <f t="array" ref="C292">IF(INDEX(Номер_по_плану, ROW(H290)) = "", "", INDEX(Номер_по_плану, ROW(H290)))</f>
        <v/>
      </c>
      <c r="D292" s="119" t="str" cm="1">
        <f t="array" ref="D292">IF(INDEX(Тип, ROW(I290)) = "", "", INDEX(Тип, ROW(I290)))</f>
        <v/>
      </c>
      <c r="E292" s="119" t="str" cm="1">
        <f t="array" ref="E292">IF(INDEX(Автомат, ROW(J290)) = "", "", INDEX(Автомат, ROW(J290)))</f>
        <v/>
      </c>
      <c r="F292" s="119" t="str" cm="1">
        <f t="array" ref="F292">IF(INDEX(Производитель, ROW(K290)) = "", "", INDEX(Производитель, ROW(K290)))</f>
        <v/>
      </c>
      <c r="G292" s="119" t="str" cm="1">
        <f t="array" ref="G292">IF(INDEX(Номинал, ROW(L290)) = "", "", INDEX(Номинал, ROW(L290)))</f>
        <v/>
      </c>
      <c r="H292" s="119" t="str" cm="1">
        <f t="array" ref="H292">IF(INDEX(Тип_УЗО, ROW(M290)) = "", "", INDEX(Тип_УЗО, ROW(M290)))</f>
        <v/>
      </c>
      <c r="I292" s="119" t="str" cm="1">
        <f t="array" ref="I292">IF(INDEX(Ток_утечки_УЗО, ROW(N290)) = "", "", INDEX(Ток_утечки_УЗО, ROW(N290)))</f>
        <v/>
      </c>
      <c r="J292" s="119" t="str" cm="1">
        <f t="array" ref="J292">IF(INDEX(Марка_кабеля, ROW(O290)) = "", "", INDEX(Марка_кабеля, ROW(O290)))</f>
        <v/>
      </c>
      <c r="K292" s="119" t="str" cm="1">
        <f t="array" ref="K292">IF(INDEX(Сечение, ROW(P290)) = "", "", INDEX(Сечение, ROW(P290)))</f>
        <v/>
      </c>
      <c r="L292" s="119" t="str" cm="1">
        <f t="array" ref="L292">IF(INDEX(Длина_кабеля, ROW(Q290)) = "", "", INDEX(Длина_кабеля, ROW(Q290)))</f>
        <v/>
      </c>
      <c r="M292" s="119" t="str" cm="1">
        <f t="array" ref="M292">IF(INDEX(Фаза, ROW(R290)) = "", "", INDEX(Фаза, ROW(R290)))</f>
        <v/>
      </c>
      <c r="N292" s="119" t="str" cm="1">
        <f t="array" ref="N292">IF(INDEX(РЕ, ROW(S290)) = "", "", INDEX(РЕ, ROW(S290)))</f>
        <v/>
      </c>
      <c r="O292" s="119" t="str" cm="1">
        <f t="array" ref="O292">IF(INDEX(Класс, ROW(V290)) = "", "", INDEX(Класс, ROW(V290)))</f>
        <v/>
      </c>
      <c r="P292" s="119" t="str" cm="1">
        <f t="array" ref="P292">IF(INDEX(Установленная_мощность, ROW(X290)) = "", "", INDEX(Установленная_мощность, ROW(X290)))</f>
        <v/>
      </c>
      <c r="Q292" s="119" t="str" cm="1">
        <f t="array" ref="Q292">IF(INDEX(Расчетный_ток, ROW(Y290)) = "", "", INDEX(Расчетный_ток, ROW(Y290)))</f>
        <v/>
      </c>
      <c r="R292" s="119" t="str" cm="1">
        <f t="array" ref="R292">IF(INDEX(Наименование_потребителя, ROW(Z290)) = "", "", INDEX(Наименование_потребителя, ROW(Z290)))</f>
        <v/>
      </c>
      <c r="S292" s="119" t="str" cm="1">
        <f t="array" ref="S292">IF(INDEX(Условное_обозначение, ROW(AA290)) = "", "", INDEX(Условное_обозначение, ROW(AA290)))</f>
        <v/>
      </c>
    </row>
    <row r="293" spans="1:19" x14ac:dyDescent="0.3">
      <c r="A293" s="119" t="str" cm="1">
        <f t="array" ref="A293">IF(INDEX(Вводной_щит, ROW(C291)) = "", "", INDEX(Вводной_щит, ROW(C291)))</f>
        <v/>
      </c>
      <c r="B293" s="119" t="str" cm="1">
        <f t="array" ref="B293">IF(INDEX(Номер, ROW(F291)) = "", "", INDEX(Номер, ROW(F291)))</f>
        <v/>
      </c>
      <c r="C293" s="119" t="str" cm="1">
        <f t="array" ref="C293">IF(INDEX(Номер_по_плану, ROW(H291)) = "", "", INDEX(Номер_по_плану, ROW(H291)))</f>
        <v/>
      </c>
      <c r="D293" s="119" t="str" cm="1">
        <f t="array" ref="D293">IF(INDEX(Тип, ROW(I291)) = "", "", INDEX(Тип, ROW(I291)))</f>
        <v/>
      </c>
      <c r="E293" s="119" t="str" cm="1">
        <f t="array" ref="E293">IF(INDEX(Автомат, ROW(J291)) = "", "", INDEX(Автомат, ROW(J291)))</f>
        <v/>
      </c>
      <c r="F293" s="119" t="str" cm="1">
        <f t="array" ref="F293">IF(INDEX(Производитель, ROW(K291)) = "", "", INDEX(Производитель, ROW(K291)))</f>
        <v/>
      </c>
      <c r="G293" s="119" t="str" cm="1">
        <f t="array" ref="G293">IF(INDEX(Номинал, ROW(L291)) = "", "", INDEX(Номинал, ROW(L291)))</f>
        <v/>
      </c>
      <c r="H293" s="119" t="str" cm="1">
        <f t="array" ref="H293">IF(INDEX(Тип_УЗО, ROW(M291)) = "", "", INDEX(Тип_УЗО, ROW(M291)))</f>
        <v/>
      </c>
      <c r="I293" s="119" t="str" cm="1">
        <f t="array" ref="I293">IF(INDEX(Ток_утечки_УЗО, ROW(N291)) = "", "", INDEX(Ток_утечки_УЗО, ROW(N291)))</f>
        <v/>
      </c>
      <c r="J293" s="119" t="str" cm="1">
        <f t="array" ref="J293">IF(INDEX(Марка_кабеля, ROW(O291)) = "", "", INDEX(Марка_кабеля, ROW(O291)))</f>
        <v/>
      </c>
      <c r="K293" s="119" t="str" cm="1">
        <f t="array" ref="K293">IF(INDEX(Сечение, ROW(P291)) = "", "", INDEX(Сечение, ROW(P291)))</f>
        <v/>
      </c>
      <c r="L293" s="119" t="str" cm="1">
        <f t="array" ref="L293">IF(INDEX(Длина_кабеля, ROW(Q291)) = "", "", INDEX(Длина_кабеля, ROW(Q291)))</f>
        <v/>
      </c>
      <c r="M293" s="119" t="str" cm="1">
        <f t="array" ref="M293">IF(INDEX(Фаза, ROW(R291)) = "", "", INDEX(Фаза, ROW(R291)))</f>
        <v/>
      </c>
      <c r="N293" s="119" t="str" cm="1">
        <f t="array" ref="N293">IF(INDEX(РЕ, ROW(S291)) = "", "", INDEX(РЕ, ROW(S291)))</f>
        <v/>
      </c>
      <c r="O293" s="119" t="str" cm="1">
        <f t="array" ref="O293">IF(INDEX(Класс, ROW(V291)) = "", "", INDEX(Класс, ROW(V291)))</f>
        <v/>
      </c>
      <c r="P293" s="119" t="str" cm="1">
        <f t="array" ref="P293">IF(INDEX(Установленная_мощность, ROW(X291)) = "", "", INDEX(Установленная_мощность, ROW(X291)))</f>
        <v/>
      </c>
      <c r="Q293" s="119" t="str" cm="1">
        <f t="array" ref="Q293">IF(INDEX(Расчетный_ток, ROW(Y291)) = "", "", INDEX(Расчетный_ток, ROW(Y291)))</f>
        <v/>
      </c>
      <c r="R293" s="119" t="str" cm="1">
        <f t="array" ref="R293">IF(INDEX(Наименование_потребителя, ROW(Z291)) = "", "", INDEX(Наименование_потребителя, ROW(Z291)))</f>
        <v/>
      </c>
      <c r="S293" s="119" t="str" cm="1">
        <f t="array" ref="S293">IF(INDEX(Условное_обозначение, ROW(AA291)) = "", "", INDEX(Условное_обозначение, ROW(AA291)))</f>
        <v/>
      </c>
    </row>
    <row r="294" spans="1:19" x14ac:dyDescent="0.3">
      <c r="A294" s="119" t="str" cm="1">
        <f t="array" ref="A294">IF(INDEX(Вводной_щит, ROW(C292)) = "", "", INDEX(Вводной_щит, ROW(C292)))</f>
        <v/>
      </c>
      <c r="B294" s="119" t="str" cm="1">
        <f t="array" ref="B294">IF(INDEX(Номер, ROW(F292)) = "", "", INDEX(Номер, ROW(F292)))</f>
        <v/>
      </c>
      <c r="C294" s="119" t="str" cm="1">
        <f t="array" ref="C294">IF(INDEX(Номер_по_плану, ROW(H292)) = "", "", INDEX(Номер_по_плану, ROW(H292)))</f>
        <v/>
      </c>
      <c r="D294" s="119" t="str" cm="1">
        <f t="array" ref="D294">IF(INDEX(Тип, ROW(I292)) = "", "", INDEX(Тип, ROW(I292)))</f>
        <v/>
      </c>
      <c r="E294" s="119" t="str" cm="1">
        <f t="array" ref="E294">IF(INDEX(Автомат, ROW(J292)) = "", "", INDEX(Автомат, ROW(J292)))</f>
        <v/>
      </c>
      <c r="F294" s="119" t="str" cm="1">
        <f t="array" ref="F294">IF(INDEX(Производитель, ROW(K292)) = "", "", INDEX(Производитель, ROW(K292)))</f>
        <v/>
      </c>
      <c r="G294" s="119" t="str" cm="1">
        <f t="array" ref="G294">IF(INDEX(Номинал, ROW(L292)) = "", "", INDEX(Номинал, ROW(L292)))</f>
        <v/>
      </c>
      <c r="H294" s="119" t="str" cm="1">
        <f t="array" ref="H294">IF(INDEX(Тип_УЗО, ROW(M292)) = "", "", INDEX(Тип_УЗО, ROW(M292)))</f>
        <v/>
      </c>
      <c r="I294" s="119" t="str" cm="1">
        <f t="array" ref="I294">IF(INDEX(Ток_утечки_УЗО, ROW(N292)) = "", "", INDEX(Ток_утечки_УЗО, ROW(N292)))</f>
        <v/>
      </c>
      <c r="J294" s="119" t="str" cm="1">
        <f t="array" ref="J294">IF(INDEX(Марка_кабеля, ROW(O292)) = "", "", INDEX(Марка_кабеля, ROW(O292)))</f>
        <v/>
      </c>
      <c r="K294" s="119" t="str" cm="1">
        <f t="array" ref="K294">IF(INDEX(Сечение, ROW(P292)) = "", "", INDEX(Сечение, ROW(P292)))</f>
        <v/>
      </c>
      <c r="L294" s="119" t="str" cm="1">
        <f t="array" ref="L294">IF(INDEX(Длина_кабеля, ROW(Q292)) = "", "", INDEX(Длина_кабеля, ROW(Q292)))</f>
        <v/>
      </c>
      <c r="M294" s="119" t="str" cm="1">
        <f t="array" ref="M294">IF(INDEX(Фаза, ROW(R292)) = "", "", INDEX(Фаза, ROW(R292)))</f>
        <v/>
      </c>
      <c r="N294" s="119" t="str" cm="1">
        <f t="array" ref="N294">IF(INDEX(РЕ, ROW(S292)) = "", "", INDEX(РЕ, ROW(S292)))</f>
        <v/>
      </c>
      <c r="O294" s="119" t="str" cm="1">
        <f t="array" ref="O294">IF(INDEX(Класс, ROW(V292)) = "", "", INDEX(Класс, ROW(V292)))</f>
        <v/>
      </c>
      <c r="P294" s="119" t="str" cm="1">
        <f t="array" ref="P294">IF(INDEX(Установленная_мощность, ROW(X292)) = "", "", INDEX(Установленная_мощность, ROW(X292)))</f>
        <v/>
      </c>
      <c r="Q294" s="119" t="str" cm="1">
        <f t="array" ref="Q294">IF(INDEX(Расчетный_ток, ROW(Y292)) = "", "", INDEX(Расчетный_ток, ROW(Y292)))</f>
        <v/>
      </c>
      <c r="R294" s="119" t="str" cm="1">
        <f t="array" ref="R294">IF(INDEX(Наименование_потребителя, ROW(Z292)) = "", "", INDEX(Наименование_потребителя, ROW(Z292)))</f>
        <v/>
      </c>
      <c r="S294" s="119" t="str" cm="1">
        <f t="array" ref="S294">IF(INDEX(Условное_обозначение, ROW(AA292)) = "", "", INDEX(Условное_обозначение, ROW(AA292)))</f>
        <v/>
      </c>
    </row>
    <row r="295" spans="1:19" x14ac:dyDescent="0.3">
      <c r="A295" s="119" t="str" cm="1">
        <f t="array" ref="A295">IF(INDEX(Вводной_щит, ROW(C293)) = "", "", INDEX(Вводной_щит, ROW(C293)))</f>
        <v/>
      </c>
      <c r="B295" s="119" t="str" cm="1">
        <f t="array" ref="B295">IF(INDEX(Номер, ROW(F293)) = "", "", INDEX(Номер, ROW(F293)))</f>
        <v/>
      </c>
      <c r="C295" s="119" t="str" cm="1">
        <f t="array" ref="C295">IF(INDEX(Номер_по_плану, ROW(H293)) = "", "", INDEX(Номер_по_плану, ROW(H293)))</f>
        <v/>
      </c>
      <c r="D295" s="119" t="str" cm="1">
        <f t="array" ref="D295">IF(INDEX(Тип, ROW(I293)) = "", "", INDEX(Тип, ROW(I293)))</f>
        <v/>
      </c>
      <c r="E295" s="119" t="str" cm="1">
        <f t="array" ref="E295">IF(INDEX(Автомат, ROW(J293)) = "", "", INDEX(Автомат, ROW(J293)))</f>
        <v/>
      </c>
      <c r="F295" s="119" t="str" cm="1">
        <f t="array" ref="F295">IF(INDEX(Производитель, ROW(K293)) = "", "", INDEX(Производитель, ROW(K293)))</f>
        <v/>
      </c>
      <c r="G295" s="119" t="str" cm="1">
        <f t="array" ref="G295">IF(INDEX(Номинал, ROW(L293)) = "", "", INDEX(Номинал, ROW(L293)))</f>
        <v/>
      </c>
      <c r="H295" s="119" t="str" cm="1">
        <f t="array" ref="H295">IF(INDEX(Тип_УЗО, ROW(M293)) = "", "", INDEX(Тип_УЗО, ROW(M293)))</f>
        <v/>
      </c>
      <c r="I295" s="119" t="str" cm="1">
        <f t="array" ref="I295">IF(INDEX(Ток_утечки_УЗО, ROW(N293)) = "", "", INDEX(Ток_утечки_УЗО, ROW(N293)))</f>
        <v/>
      </c>
      <c r="J295" s="119" t="str" cm="1">
        <f t="array" ref="J295">IF(INDEX(Марка_кабеля, ROW(O293)) = "", "", INDEX(Марка_кабеля, ROW(O293)))</f>
        <v/>
      </c>
      <c r="K295" s="119" t="str" cm="1">
        <f t="array" ref="K295">IF(INDEX(Сечение, ROW(P293)) = "", "", INDEX(Сечение, ROW(P293)))</f>
        <v/>
      </c>
      <c r="L295" s="119" t="str" cm="1">
        <f t="array" ref="L295">IF(INDEX(Длина_кабеля, ROW(Q293)) = "", "", INDEX(Длина_кабеля, ROW(Q293)))</f>
        <v/>
      </c>
      <c r="M295" s="119" t="str" cm="1">
        <f t="array" ref="M295">IF(INDEX(Фаза, ROW(R293)) = "", "", INDEX(Фаза, ROW(R293)))</f>
        <v/>
      </c>
      <c r="N295" s="119" t="str" cm="1">
        <f t="array" ref="N295">IF(INDEX(РЕ, ROW(S293)) = "", "", INDEX(РЕ, ROW(S293)))</f>
        <v/>
      </c>
      <c r="O295" s="119" t="str" cm="1">
        <f t="array" ref="O295">IF(INDEX(Класс, ROW(V293)) = "", "", INDEX(Класс, ROW(V293)))</f>
        <v/>
      </c>
      <c r="P295" s="119" t="str" cm="1">
        <f t="array" ref="P295">IF(INDEX(Установленная_мощность, ROW(X293)) = "", "", INDEX(Установленная_мощность, ROW(X293)))</f>
        <v/>
      </c>
      <c r="Q295" s="119" t="str" cm="1">
        <f t="array" ref="Q295">IF(INDEX(Расчетный_ток, ROW(Y293)) = "", "", INDEX(Расчетный_ток, ROW(Y293)))</f>
        <v/>
      </c>
      <c r="R295" s="119" t="str" cm="1">
        <f t="array" ref="R295">IF(INDEX(Наименование_потребителя, ROW(Z293)) = "", "", INDEX(Наименование_потребителя, ROW(Z293)))</f>
        <v/>
      </c>
      <c r="S295" s="119" t="str" cm="1">
        <f t="array" ref="S295">IF(INDEX(Условное_обозначение, ROW(AA293)) = "", "", INDEX(Условное_обозначение, ROW(AA293)))</f>
        <v/>
      </c>
    </row>
    <row r="296" spans="1:19" x14ac:dyDescent="0.3">
      <c r="A296" s="119" t="str" cm="1">
        <f t="array" ref="A296">IF(INDEX(Вводной_щит, ROW(C294)) = "", "", INDEX(Вводной_щит, ROW(C294)))</f>
        <v/>
      </c>
      <c r="B296" s="119" t="str" cm="1">
        <f t="array" ref="B296">IF(INDEX(Номер, ROW(F294)) = "", "", INDEX(Номер, ROW(F294)))</f>
        <v/>
      </c>
      <c r="C296" s="119" t="str" cm="1">
        <f t="array" ref="C296">IF(INDEX(Номер_по_плану, ROW(H294)) = "", "", INDEX(Номер_по_плану, ROW(H294)))</f>
        <v/>
      </c>
      <c r="D296" s="119" t="str" cm="1">
        <f t="array" ref="D296">IF(INDEX(Тип, ROW(I294)) = "", "", INDEX(Тип, ROW(I294)))</f>
        <v/>
      </c>
      <c r="E296" s="119" t="str" cm="1">
        <f t="array" ref="E296">IF(INDEX(Автомат, ROW(J294)) = "", "", INDEX(Автомат, ROW(J294)))</f>
        <v/>
      </c>
      <c r="F296" s="119" t="str" cm="1">
        <f t="array" ref="F296">IF(INDEX(Производитель, ROW(K294)) = "", "", INDEX(Производитель, ROW(K294)))</f>
        <v/>
      </c>
      <c r="G296" s="119" t="str" cm="1">
        <f t="array" ref="G296">IF(INDEX(Номинал, ROW(L294)) = "", "", INDEX(Номинал, ROW(L294)))</f>
        <v/>
      </c>
      <c r="H296" s="119" t="str" cm="1">
        <f t="array" ref="H296">IF(INDEX(Тип_УЗО, ROW(M294)) = "", "", INDEX(Тип_УЗО, ROW(M294)))</f>
        <v/>
      </c>
      <c r="I296" s="119" t="str" cm="1">
        <f t="array" ref="I296">IF(INDEX(Ток_утечки_УЗО, ROW(N294)) = "", "", INDEX(Ток_утечки_УЗО, ROW(N294)))</f>
        <v/>
      </c>
      <c r="J296" s="119" t="str" cm="1">
        <f t="array" ref="J296">IF(INDEX(Марка_кабеля, ROW(O294)) = "", "", INDEX(Марка_кабеля, ROW(O294)))</f>
        <v/>
      </c>
      <c r="K296" s="119" t="str" cm="1">
        <f t="array" ref="K296">IF(INDEX(Сечение, ROW(P294)) = "", "", INDEX(Сечение, ROW(P294)))</f>
        <v/>
      </c>
      <c r="L296" s="119" t="str" cm="1">
        <f t="array" ref="L296">IF(INDEX(Длина_кабеля, ROW(Q294)) = "", "", INDEX(Длина_кабеля, ROW(Q294)))</f>
        <v/>
      </c>
      <c r="M296" s="119" t="str" cm="1">
        <f t="array" ref="M296">IF(INDEX(Фаза, ROW(R294)) = "", "", INDEX(Фаза, ROW(R294)))</f>
        <v/>
      </c>
      <c r="N296" s="119" t="str" cm="1">
        <f t="array" ref="N296">IF(INDEX(РЕ, ROW(S294)) = "", "", INDEX(РЕ, ROW(S294)))</f>
        <v/>
      </c>
      <c r="O296" s="119" t="str" cm="1">
        <f t="array" ref="O296">IF(INDEX(Класс, ROW(V294)) = "", "", INDEX(Класс, ROW(V294)))</f>
        <v/>
      </c>
      <c r="P296" s="119" t="str" cm="1">
        <f t="array" ref="P296">IF(INDEX(Установленная_мощность, ROW(X294)) = "", "", INDEX(Установленная_мощность, ROW(X294)))</f>
        <v/>
      </c>
      <c r="Q296" s="119" t="str" cm="1">
        <f t="array" ref="Q296">IF(INDEX(Расчетный_ток, ROW(Y294)) = "", "", INDEX(Расчетный_ток, ROW(Y294)))</f>
        <v/>
      </c>
      <c r="R296" s="119" t="str" cm="1">
        <f t="array" ref="R296">IF(INDEX(Наименование_потребителя, ROW(Z294)) = "", "", INDEX(Наименование_потребителя, ROW(Z294)))</f>
        <v/>
      </c>
      <c r="S296" s="119" t="str" cm="1">
        <f t="array" ref="S296">IF(INDEX(Условное_обозначение, ROW(AA294)) = "", "", INDEX(Условное_обозначение, ROW(AA294)))</f>
        <v/>
      </c>
    </row>
    <row r="297" spans="1:19" x14ac:dyDescent="0.3">
      <c r="A297" s="119" t="str" cm="1">
        <f t="array" ref="A297">IF(INDEX(Вводной_щит, ROW(C295)) = "", "", INDEX(Вводной_щит, ROW(C295)))</f>
        <v/>
      </c>
      <c r="B297" s="119" t="str" cm="1">
        <f t="array" ref="B297">IF(INDEX(Номер, ROW(F295)) = "", "", INDEX(Номер, ROW(F295)))</f>
        <v/>
      </c>
      <c r="C297" s="119" t="str" cm="1">
        <f t="array" ref="C297">IF(INDEX(Номер_по_плану, ROW(H295)) = "", "", INDEX(Номер_по_плану, ROW(H295)))</f>
        <v/>
      </c>
      <c r="D297" s="119" t="str" cm="1">
        <f t="array" ref="D297">IF(INDEX(Тип, ROW(I295)) = "", "", INDEX(Тип, ROW(I295)))</f>
        <v/>
      </c>
      <c r="E297" s="119" t="str" cm="1">
        <f t="array" ref="E297">IF(INDEX(Автомат, ROW(J295)) = "", "", INDEX(Автомат, ROW(J295)))</f>
        <v/>
      </c>
      <c r="F297" s="119" t="str" cm="1">
        <f t="array" ref="F297">IF(INDEX(Производитель, ROW(K295)) = "", "", INDEX(Производитель, ROW(K295)))</f>
        <v/>
      </c>
      <c r="G297" s="119" t="str" cm="1">
        <f t="array" ref="G297">IF(INDEX(Номинал, ROW(L295)) = "", "", INDEX(Номинал, ROW(L295)))</f>
        <v/>
      </c>
      <c r="H297" s="119" t="str" cm="1">
        <f t="array" ref="H297">IF(INDEX(Тип_УЗО, ROW(M295)) = "", "", INDEX(Тип_УЗО, ROW(M295)))</f>
        <v/>
      </c>
      <c r="I297" s="119" t="str" cm="1">
        <f t="array" ref="I297">IF(INDEX(Ток_утечки_УЗО, ROW(N295)) = "", "", INDEX(Ток_утечки_УЗО, ROW(N295)))</f>
        <v/>
      </c>
      <c r="J297" s="119" t="str" cm="1">
        <f t="array" ref="J297">IF(INDEX(Марка_кабеля, ROW(O295)) = "", "", INDEX(Марка_кабеля, ROW(O295)))</f>
        <v/>
      </c>
      <c r="K297" s="119" t="str" cm="1">
        <f t="array" ref="K297">IF(INDEX(Сечение, ROW(P295)) = "", "", INDEX(Сечение, ROW(P295)))</f>
        <v/>
      </c>
      <c r="L297" s="119" t="str" cm="1">
        <f t="array" ref="L297">IF(INDEX(Длина_кабеля, ROW(Q295)) = "", "", INDEX(Длина_кабеля, ROW(Q295)))</f>
        <v/>
      </c>
      <c r="M297" s="119" t="str" cm="1">
        <f t="array" ref="M297">IF(INDEX(Фаза, ROW(R295)) = "", "", INDEX(Фаза, ROW(R295)))</f>
        <v/>
      </c>
      <c r="N297" s="119" t="str" cm="1">
        <f t="array" ref="N297">IF(INDEX(РЕ, ROW(S295)) = "", "", INDEX(РЕ, ROW(S295)))</f>
        <v/>
      </c>
      <c r="O297" s="119" t="str" cm="1">
        <f t="array" ref="O297">IF(INDEX(Класс, ROW(V295)) = "", "", INDEX(Класс, ROW(V295)))</f>
        <v/>
      </c>
      <c r="P297" s="119" t="str" cm="1">
        <f t="array" ref="P297">IF(INDEX(Установленная_мощность, ROW(X295)) = "", "", INDEX(Установленная_мощность, ROW(X295)))</f>
        <v/>
      </c>
      <c r="Q297" s="119" t="str" cm="1">
        <f t="array" ref="Q297">IF(INDEX(Расчетный_ток, ROW(Y295)) = "", "", INDEX(Расчетный_ток, ROW(Y295)))</f>
        <v/>
      </c>
      <c r="R297" s="119" t="str" cm="1">
        <f t="array" ref="R297">IF(INDEX(Наименование_потребителя, ROW(Z295)) = "", "", INDEX(Наименование_потребителя, ROW(Z295)))</f>
        <v/>
      </c>
      <c r="S297" s="119" t="str" cm="1">
        <f t="array" ref="S297">IF(INDEX(Условное_обозначение, ROW(AA295)) = "", "", INDEX(Условное_обозначение, ROW(AA295)))</f>
        <v/>
      </c>
    </row>
    <row r="298" spans="1:19" x14ac:dyDescent="0.3">
      <c r="A298" s="119" t="str" cm="1">
        <f t="array" ref="A298">IF(INDEX(Вводной_щит, ROW(C296)) = "", "", INDEX(Вводной_щит, ROW(C296)))</f>
        <v/>
      </c>
      <c r="B298" s="119" t="str" cm="1">
        <f t="array" ref="B298">IF(INDEX(Номер, ROW(F296)) = "", "", INDEX(Номер, ROW(F296)))</f>
        <v/>
      </c>
      <c r="C298" s="119" t="str" cm="1">
        <f t="array" ref="C298">IF(INDEX(Номер_по_плану, ROW(H296)) = "", "", INDEX(Номер_по_плану, ROW(H296)))</f>
        <v/>
      </c>
      <c r="D298" s="119" t="str" cm="1">
        <f t="array" ref="D298">IF(INDEX(Тип, ROW(I296)) = "", "", INDEX(Тип, ROW(I296)))</f>
        <v/>
      </c>
      <c r="E298" s="119" t="str" cm="1">
        <f t="array" ref="E298">IF(INDEX(Автомат, ROW(J296)) = "", "", INDEX(Автомат, ROW(J296)))</f>
        <v/>
      </c>
      <c r="F298" s="119" t="str" cm="1">
        <f t="array" ref="F298">IF(INDEX(Производитель, ROW(K296)) = "", "", INDEX(Производитель, ROW(K296)))</f>
        <v/>
      </c>
      <c r="G298" s="119" t="str" cm="1">
        <f t="array" ref="G298">IF(INDEX(Номинал, ROW(L296)) = "", "", INDEX(Номинал, ROW(L296)))</f>
        <v/>
      </c>
      <c r="H298" s="119" t="str" cm="1">
        <f t="array" ref="H298">IF(INDEX(Тип_УЗО, ROW(M296)) = "", "", INDEX(Тип_УЗО, ROW(M296)))</f>
        <v/>
      </c>
      <c r="I298" s="119" t="str" cm="1">
        <f t="array" ref="I298">IF(INDEX(Ток_утечки_УЗО, ROW(N296)) = "", "", INDEX(Ток_утечки_УЗО, ROW(N296)))</f>
        <v/>
      </c>
      <c r="J298" s="119" t="str" cm="1">
        <f t="array" ref="J298">IF(INDEX(Марка_кабеля, ROW(O296)) = "", "", INDEX(Марка_кабеля, ROW(O296)))</f>
        <v/>
      </c>
      <c r="K298" s="119" t="str" cm="1">
        <f t="array" ref="K298">IF(INDEX(Сечение, ROW(P296)) = "", "", INDEX(Сечение, ROW(P296)))</f>
        <v/>
      </c>
      <c r="L298" s="119" t="str" cm="1">
        <f t="array" ref="L298">IF(INDEX(Длина_кабеля, ROW(Q296)) = "", "", INDEX(Длина_кабеля, ROW(Q296)))</f>
        <v/>
      </c>
      <c r="M298" s="119" t="str" cm="1">
        <f t="array" ref="M298">IF(INDEX(Фаза, ROW(R296)) = "", "", INDEX(Фаза, ROW(R296)))</f>
        <v/>
      </c>
      <c r="N298" s="119" t="str" cm="1">
        <f t="array" ref="N298">IF(INDEX(РЕ, ROW(S296)) = "", "", INDEX(РЕ, ROW(S296)))</f>
        <v/>
      </c>
      <c r="O298" s="119" t="str" cm="1">
        <f t="array" ref="O298">IF(INDEX(Класс, ROW(V296)) = "", "", INDEX(Класс, ROW(V296)))</f>
        <v/>
      </c>
      <c r="P298" s="119" t="str" cm="1">
        <f t="array" ref="P298">IF(INDEX(Установленная_мощность, ROW(X296)) = "", "", INDEX(Установленная_мощность, ROW(X296)))</f>
        <v/>
      </c>
      <c r="Q298" s="119" t="str" cm="1">
        <f t="array" ref="Q298">IF(INDEX(Расчетный_ток, ROW(Y296)) = "", "", INDEX(Расчетный_ток, ROW(Y296)))</f>
        <v/>
      </c>
      <c r="R298" s="119" t="str" cm="1">
        <f t="array" ref="R298">IF(INDEX(Наименование_потребителя, ROW(Z296)) = "", "", INDEX(Наименование_потребителя, ROW(Z296)))</f>
        <v/>
      </c>
      <c r="S298" s="119" t="str" cm="1">
        <f t="array" ref="S298">IF(INDEX(Условное_обозначение, ROW(AA296)) = "", "", INDEX(Условное_обозначение, ROW(AA296)))</f>
        <v/>
      </c>
    </row>
    <row r="299" spans="1:19" x14ac:dyDescent="0.3">
      <c r="A299" s="119" t="str" cm="1">
        <f t="array" ref="A299">IF(INDEX(Вводной_щит, ROW(C297)) = "", "", INDEX(Вводной_щит, ROW(C297)))</f>
        <v/>
      </c>
      <c r="B299" s="119" t="str" cm="1">
        <f t="array" ref="B299">IF(INDEX(Номер, ROW(F297)) = "", "", INDEX(Номер, ROW(F297)))</f>
        <v/>
      </c>
      <c r="C299" s="119" t="str" cm="1">
        <f t="array" ref="C299">IF(INDEX(Номер_по_плану, ROW(H297)) = "", "", INDEX(Номер_по_плану, ROW(H297)))</f>
        <v/>
      </c>
      <c r="D299" s="119" t="str" cm="1">
        <f t="array" ref="D299">IF(INDEX(Тип, ROW(I297)) = "", "", INDEX(Тип, ROW(I297)))</f>
        <v/>
      </c>
      <c r="E299" s="119" t="str" cm="1">
        <f t="array" ref="E299">IF(INDEX(Автомат, ROW(J297)) = "", "", INDEX(Автомат, ROW(J297)))</f>
        <v/>
      </c>
      <c r="F299" s="119" t="str" cm="1">
        <f t="array" ref="F299">IF(INDEX(Производитель, ROW(K297)) = "", "", INDEX(Производитель, ROW(K297)))</f>
        <v/>
      </c>
      <c r="G299" s="119" t="str" cm="1">
        <f t="array" ref="G299">IF(INDEX(Номинал, ROW(L297)) = "", "", INDEX(Номинал, ROW(L297)))</f>
        <v/>
      </c>
      <c r="H299" s="119" t="str" cm="1">
        <f t="array" ref="H299">IF(INDEX(Тип_УЗО, ROW(M297)) = "", "", INDEX(Тип_УЗО, ROW(M297)))</f>
        <v/>
      </c>
      <c r="I299" s="119" t="str" cm="1">
        <f t="array" ref="I299">IF(INDEX(Ток_утечки_УЗО, ROW(N297)) = "", "", INDEX(Ток_утечки_УЗО, ROW(N297)))</f>
        <v/>
      </c>
      <c r="J299" s="119" t="str" cm="1">
        <f t="array" ref="J299">IF(INDEX(Марка_кабеля, ROW(O297)) = "", "", INDEX(Марка_кабеля, ROW(O297)))</f>
        <v/>
      </c>
      <c r="K299" s="119" t="str" cm="1">
        <f t="array" ref="K299">IF(INDEX(Сечение, ROW(P297)) = "", "", INDEX(Сечение, ROW(P297)))</f>
        <v/>
      </c>
      <c r="L299" s="119" t="str" cm="1">
        <f t="array" ref="L299">IF(INDEX(Длина_кабеля, ROW(Q297)) = "", "", INDEX(Длина_кабеля, ROW(Q297)))</f>
        <v/>
      </c>
      <c r="M299" s="119" t="str" cm="1">
        <f t="array" ref="M299">IF(INDEX(Фаза, ROW(R297)) = "", "", INDEX(Фаза, ROW(R297)))</f>
        <v/>
      </c>
      <c r="N299" s="119" t="str" cm="1">
        <f t="array" ref="N299">IF(INDEX(РЕ, ROW(S297)) = "", "", INDEX(РЕ, ROW(S297)))</f>
        <v/>
      </c>
      <c r="O299" s="119" t="str" cm="1">
        <f t="array" ref="O299">IF(INDEX(Класс, ROW(V297)) = "", "", INDEX(Класс, ROW(V297)))</f>
        <v/>
      </c>
      <c r="P299" s="119" t="str" cm="1">
        <f t="array" ref="P299">IF(INDEX(Установленная_мощность, ROW(X297)) = "", "", INDEX(Установленная_мощность, ROW(X297)))</f>
        <v/>
      </c>
      <c r="Q299" s="119" t="str" cm="1">
        <f t="array" ref="Q299">IF(INDEX(Расчетный_ток, ROW(Y297)) = "", "", INDEX(Расчетный_ток, ROW(Y297)))</f>
        <v/>
      </c>
      <c r="R299" s="119" t="str" cm="1">
        <f t="array" ref="R299">IF(INDEX(Наименование_потребителя, ROW(Z297)) = "", "", INDEX(Наименование_потребителя, ROW(Z297)))</f>
        <v/>
      </c>
      <c r="S299" s="119" t="str" cm="1">
        <f t="array" ref="S299">IF(INDEX(Условное_обозначение, ROW(AA297)) = "", "", INDEX(Условное_обозначение, ROW(AA297)))</f>
        <v/>
      </c>
    </row>
    <row r="300" spans="1:19" x14ac:dyDescent="0.3">
      <c r="A300" s="119" t="str" cm="1">
        <f t="array" ref="A300">IF(INDEX(Вводной_щит, ROW(C298)) = "", "", INDEX(Вводной_щит, ROW(C298)))</f>
        <v/>
      </c>
      <c r="B300" s="119" t="str" cm="1">
        <f t="array" ref="B300">IF(INDEX(Номер, ROW(F298)) = "", "", INDEX(Номер, ROW(F298)))</f>
        <v/>
      </c>
      <c r="C300" s="119" t="str" cm="1">
        <f t="array" ref="C300">IF(INDEX(Номер_по_плану, ROW(H298)) = "", "", INDEX(Номер_по_плану, ROW(H298)))</f>
        <v/>
      </c>
      <c r="D300" s="119" t="str" cm="1">
        <f t="array" ref="D300">IF(INDEX(Тип, ROW(I298)) = "", "", INDEX(Тип, ROW(I298)))</f>
        <v/>
      </c>
      <c r="E300" s="119" t="str" cm="1">
        <f t="array" ref="E300">IF(INDEX(Автомат, ROW(J298)) = "", "", INDEX(Автомат, ROW(J298)))</f>
        <v/>
      </c>
      <c r="F300" s="119" t="str" cm="1">
        <f t="array" ref="F300">IF(INDEX(Производитель, ROW(K298)) = "", "", INDEX(Производитель, ROW(K298)))</f>
        <v/>
      </c>
      <c r="G300" s="119" t="str" cm="1">
        <f t="array" ref="G300">IF(INDEX(Номинал, ROW(L298)) = "", "", INDEX(Номинал, ROW(L298)))</f>
        <v/>
      </c>
      <c r="H300" s="119" t="str" cm="1">
        <f t="array" ref="H300">IF(INDEX(Тип_УЗО, ROW(M298)) = "", "", INDEX(Тип_УЗО, ROW(M298)))</f>
        <v/>
      </c>
      <c r="I300" s="119" t="str" cm="1">
        <f t="array" ref="I300">IF(INDEX(Ток_утечки_УЗО, ROW(N298)) = "", "", INDEX(Ток_утечки_УЗО, ROW(N298)))</f>
        <v/>
      </c>
      <c r="J300" s="119" t="str" cm="1">
        <f t="array" ref="J300">IF(INDEX(Марка_кабеля, ROW(O298)) = "", "", INDEX(Марка_кабеля, ROW(O298)))</f>
        <v/>
      </c>
      <c r="K300" s="119" t="str" cm="1">
        <f t="array" ref="K300">IF(INDEX(Сечение, ROW(P298)) = "", "", INDEX(Сечение, ROW(P298)))</f>
        <v/>
      </c>
      <c r="L300" s="119" t="str" cm="1">
        <f t="array" ref="L300">IF(INDEX(Длина_кабеля, ROW(Q298)) = "", "", INDEX(Длина_кабеля, ROW(Q298)))</f>
        <v/>
      </c>
      <c r="M300" s="119" t="str" cm="1">
        <f t="array" ref="M300">IF(INDEX(Фаза, ROW(R298)) = "", "", INDEX(Фаза, ROW(R298)))</f>
        <v/>
      </c>
      <c r="N300" s="119" t="str" cm="1">
        <f t="array" ref="N300">IF(INDEX(РЕ, ROW(S298)) = "", "", INDEX(РЕ, ROW(S298)))</f>
        <v/>
      </c>
      <c r="O300" s="119" t="str" cm="1">
        <f t="array" ref="O300">IF(INDEX(Класс, ROW(V298)) = "", "", INDEX(Класс, ROW(V298)))</f>
        <v/>
      </c>
      <c r="P300" s="119" t="str" cm="1">
        <f t="array" ref="P300">IF(INDEX(Установленная_мощность, ROW(X298)) = "", "", INDEX(Установленная_мощность, ROW(X298)))</f>
        <v/>
      </c>
      <c r="Q300" s="119" t="str" cm="1">
        <f t="array" ref="Q300">IF(INDEX(Расчетный_ток, ROW(Y298)) = "", "", INDEX(Расчетный_ток, ROW(Y298)))</f>
        <v/>
      </c>
      <c r="R300" s="119" t="str" cm="1">
        <f t="array" ref="R300">IF(INDEX(Наименование_потребителя, ROW(Z298)) = "", "", INDEX(Наименование_потребителя, ROW(Z298)))</f>
        <v/>
      </c>
      <c r="S300" s="119" t="str" cm="1">
        <f t="array" ref="S300">IF(INDEX(Условное_обозначение, ROW(AA298)) = "", "", INDEX(Условное_обозначение, ROW(AA298)))</f>
        <v/>
      </c>
    </row>
    <row r="301" spans="1:19" x14ac:dyDescent="0.3">
      <c r="A301" s="119" t="str" cm="1">
        <f t="array" ref="A301">IF(INDEX(Вводной_щит, ROW(C299)) = "", "", INDEX(Вводной_щит, ROW(C299)))</f>
        <v/>
      </c>
      <c r="B301" s="119" t="str" cm="1">
        <f t="array" ref="B301">IF(INDEX(Номер, ROW(F299)) = "", "", INDEX(Номер, ROW(F299)))</f>
        <v/>
      </c>
      <c r="C301" s="119" t="str" cm="1">
        <f t="array" ref="C301">IF(INDEX(Номер_по_плану, ROW(H299)) = "", "", INDEX(Номер_по_плану, ROW(H299)))</f>
        <v/>
      </c>
      <c r="D301" s="119" t="str" cm="1">
        <f t="array" ref="D301">IF(INDEX(Тип, ROW(I299)) = "", "", INDEX(Тип, ROW(I299)))</f>
        <v/>
      </c>
      <c r="E301" s="119" t="str" cm="1">
        <f t="array" ref="E301">IF(INDEX(Автомат, ROW(J299)) = "", "", INDEX(Автомат, ROW(J299)))</f>
        <v/>
      </c>
      <c r="F301" s="119" t="str" cm="1">
        <f t="array" ref="F301">IF(INDEX(Производитель, ROW(K299)) = "", "", INDEX(Производитель, ROW(K299)))</f>
        <v/>
      </c>
      <c r="G301" s="119" t="str" cm="1">
        <f t="array" ref="G301">IF(INDEX(Номинал, ROW(L299)) = "", "", INDEX(Номинал, ROW(L299)))</f>
        <v/>
      </c>
      <c r="H301" s="119" t="str" cm="1">
        <f t="array" ref="H301">IF(INDEX(Тип_УЗО, ROW(M299)) = "", "", INDEX(Тип_УЗО, ROW(M299)))</f>
        <v/>
      </c>
      <c r="I301" s="119" t="str" cm="1">
        <f t="array" ref="I301">IF(INDEX(Ток_утечки_УЗО, ROW(N299)) = "", "", INDEX(Ток_утечки_УЗО, ROW(N299)))</f>
        <v/>
      </c>
      <c r="J301" s="119" t="str" cm="1">
        <f t="array" ref="J301">IF(INDEX(Марка_кабеля, ROW(O299)) = "", "", INDEX(Марка_кабеля, ROW(O299)))</f>
        <v/>
      </c>
      <c r="K301" s="119" t="str" cm="1">
        <f t="array" ref="K301">IF(INDEX(Сечение, ROW(P299)) = "", "", INDEX(Сечение, ROW(P299)))</f>
        <v/>
      </c>
      <c r="L301" s="119" t="str" cm="1">
        <f t="array" ref="L301">IF(INDEX(Длина_кабеля, ROW(Q299)) = "", "", INDEX(Длина_кабеля, ROW(Q299)))</f>
        <v/>
      </c>
      <c r="M301" s="119" t="str" cm="1">
        <f t="array" ref="M301">IF(INDEX(Фаза, ROW(R299)) = "", "", INDEX(Фаза, ROW(R299)))</f>
        <v/>
      </c>
      <c r="N301" s="119" t="str" cm="1">
        <f t="array" ref="N301">IF(INDEX(РЕ, ROW(S299)) = "", "", INDEX(РЕ, ROW(S299)))</f>
        <v/>
      </c>
      <c r="O301" s="119" t="str" cm="1">
        <f t="array" ref="O301">IF(INDEX(Класс, ROW(V299)) = "", "", INDEX(Класс, ROW(V299)))</f>
        <v/>
      </c>
      <c r="P301" s="119" t="str" cm="1">
        <f t="array" ref="P301">IF(INDEX(Установленная_мощность, ROW(X299)) = "", "", INDEX(Установленная_мощность, ROW(X299)))</f>
        <v/>
      </c>
      <c r="Q301" s="119" t="str" cm="1">
        <f t="array" ref="Q301">IF(INDEX(Расчетный_ток, ROW(Y299)) = "", "", INDEX(Расчетный_ток, ROW(Y299)))</f>
        <v/>
      </c>
      <c r="R301" s="119" t="str" cm="1">
        <f t="array" ref="R301">IF(INDEX(Наименование_потребителя, ROW(Z299)) = "", "", INDEX(Наименование_потребителя, ROW(Z299)))</f>
        <v/>
      </c>
      <c r="S301" s="119" t="str" cm="1">
        <f t="array" ref="S301">IF(INDEX(Условное_обозначение, ROW(AA299)) = "", "", INDEX(Условное_обозначение, ROW(AA299)))</f>
        <v/>
      </c>
    </row>
    <row r="302" spans="1:19" x14ac:dyDescent="0.3">
      <c r="A302" s="119" t="str" cm="1">
        <f t="array" ref="A302">IF(INDEX(Вводной_щит, ROW(C300)) = "", "", INDEX(Вводной_щит, ROW(C300)))</f>
        <v/>
      </c>
      <c r="B302" s="119" t="str" cm="1">
        <f t="array" ref="B302">IF(INDEX(Номер, ROW(F300)) = "", "", INDEX(Номер, ROW(F300)))</f>
        <v/>
      </c>
      <c r="C302" s="119" t="str" cm="1">
        <f t="array" ref="C302">IF(INDEX(Номер_по_плану, ROW(H300)) = "", "", INDEX(Номер_по_плану, ROW(H300)))</f>
        <v/>
      </c>
      <c r="D302" s="119" t="str" cm="1">
        <f t="array" ref="D302">IF(INDEX(Тип, ROW(I300)) = "", "", INDEX(Тип, ROW(I300)))</f>
        <v/>
      </c>
      <c r="E302" s="119" t="str" cm="1">
        <f t="array" ref="E302">IF(INDEX(Автомат, ROW(J300)) = "", "", INDEX(Автомат, ROW(J300)))</f>
        <v/>
      </c>
      <c r="F302" s="119" t="str" cm="1">
        <f t="array" ref="F302">IF(INDEX(Производитель, ROW(K300)) = "", "", INDEX(Производитель, ROW(K300)))</f>
        <v/>
      </c>
      <c r="G302" s="119" t="str" cm="1">
        <f t="array" ref="G302">IF(INDEX(Номинал, ROW(L300)) = "", "", INDEX(Номинал, ROW(L300)))</f>
        <v/>
      </c>
      <c r="H302" s="119" t="str" cm="1">
        <f t="array" ref="H302">IF(INDEX(Тип_УЗО, ROW(M300)) = "", "", INDEX(Тип_УЗО, ROW(M300)))</f>
        <v/>
      </c>
      <c r="I302" s="119" t="str" cm="1">
        <f t="array" ref="I302">IF(INDEX(Ток_утечки_УЗО, ROW(N300)) = "", "", INDEX(Ток_утечки_УЗО, ROW(N300)))</f>
        <v/>
      </c>
      <c r="J302" s="119" t="str" cm="1">
        <f t="array" ref="J302">IF(INDEX(Марка_кабеля, ROW(O300)) = "", "", INDEX(Марка_кабеля, ROW(O300)))</f>
        <v/>
      </c>
      <c r="K302" s="119" t="str" cm="1">
        <f t="array" ref="K302">IF(INDEX(Сечение, ROW(P300)) = "", "", INDEX(Сечение, ROW(P300)))</f>
        <v/>
      </c>
      <c r="L302" s="119" t="str" cm="1">
        <f t="array" ref="L302">IF(INDEX(Длина_кабеля, ROW(Q300)) = "", "", INDEX(Длина_кабеля, ROW(Q300)))</f>
        <v/>
      </c>
      <c r="M302" s="119" t="str" cm="1">
        <f t="array" ref="M302">IF(INDEX(Фаза, ROW(R300)) = "", "", INDEX(Фаза, ROW(R300)))</f>
        <v/>
      </c>
      <c r="N302" s="119" t="str" cm="1">
        <f t="array" ref="N302">IF(INDEX(РЕ, ROW(S300)) = "", "", INDEX(РЕ, ROW(S300)))</f>
        <v/>
      </c>
      <c r="O302" s="119" t="str" cm="1">
        <f t="array" ref="O302">IF(INDEX(Класс, ROW(V300)) = "", "", INDEX(Класс, ROW(V300)))</f>
        <v/>
      </c>
      <c r="P302" s="119" t="str" cm="1">
        <f t="array" ref="P302">IF(INDEX(Установленная_мощность, ROW(X300)) = "", "", INDEX(Установленная_мощность, ROW(X300)))</f>
        <v/>
      </c>
      <c r="Q302" s="119" t="str" cm="1">
        <f t="array" ref="Q302">IF(INDEX(Расчетный_ток, ROW(Y300)) = "", "", INDEX(Расчетный_ток, ROW(Y300)))</f>
        <v/>
      </c>
      <c r="R302" s="119" t="str" cm="1">
        <f t="array" ref="R302">IF(INDEX(Наименование_потребителя, ROW(Z300)) = "", "", INDEX(Наименование_потребителя, ROW(Z300)))</f>
        <v/>
      </c>
      <c r="S302" s="119" t="str" cm="1">
        <f t="array" ref="S302">IF(INDEX(Условное_обозначение, ROW(AA300)) = "", "", INDEX(Условное_обозначение, ROW(AA300)))</f>
        <v/>
      </c>
    </row>
    <row r="303" spans="1:19" x14ac:dyDescent="0.3">
      <c r="A303" s="119" t="str" cm="1">
        <f t="array" ref="A303">IF(INDEX(Вводной_щит, ROW(C301)) = "", "", INDEX(Вводной_щит, ROW(C301)))</f>
        <v/>
      </c>
      <c r="B303" s="119" t="str" cm="1">
        <f t="array" ref="B303">IF(INDEX(Номер, ROW(F301)) = "", "", INDEX(Номер, ROW(F301)))</f>
        <v/>
      </c>
      <c r="C303" s="119" t="str" cm="1">
        <f t="array" ref="C303">IF(INDEX(Номер_по_плану, ROW(H301)) = "", "", INDEX(Номер_по_плану, ROW(H301)))</f>
        <v/>
      </c>
      <c r="D303" s="119" t="str" cm="1">
        <f t="array" ref="D303">IF(INDEX(Тип, ROW(I301)) = "", "", INDEX(Тип, ROW(I301)))</f>
        <v/>
      </c>
      <c r="E303" s="119" t="str" cm="1">
        <f t="array" ref="E303">IF(INDEX(Автомат, ROW(J301)) = "", "", INDEX(Автомат, ROW(J301)))</f>
        <v/>
      </c>
      <c r="F303" s="119" t="str" cm="1">
        <f t="array" ref="F303">IF(INDEX(Производитель, ROW(K301)) = "", "", INDEX(Производитель, ROW(K301)))</f>
        <v/>
      </c>
      <c r="G303" s="119" t="str" cm="1">
        <f t="array" ref="G303">IF(INDEX(Номинал, ROW(L301)) = "", "", INDEX(Номинал, ROW(L301)))</f>
        <v/>
      </c>
      <c r="H303" s="119" t="str" cm="1">
        <f t="array" ref="H303">IF(INDEX(Тип_УЗО, ROW(M301)) = "", "", INDEX(Тип_УЗО, ROW(M301)))</f>
        <v/>
      </c>
      <c r="I303" s="119" t="str" cm="1">
        <f t="array" ref="I303">IF(INDEX(Ток_утечки_УЗО, ROW(N301)) = "", "", INDEX(Ток_утечки_УЗО, ROW(N301)))</f>
        <v/>
      </c>
      <c r="J303" s="119" t="str" cm="1">
        <f t="array" ref="J303">IF(INDEX(Марка_кабеля, ROW(O301)) = "", "", INDEX(Марка_кабеля, ROW(O301)))</f>
        <v/>
      </c>
      <c r="K303" s="119" t="str" cm="1">
        <f t="array" ref="K303">IF(INDEX(Сечение, ROW(P301)) = "", "", INDEX(Сечение, ROW(P301)))</f>
        <v/>
      </c>
      <c r="L303" s="119" t="str" cm="1">
        <f t="array" ref="L303">IF(INDEX(Длина_кабеля, ROW(Q301)) = "", "", INDEX(Длина_кабеля, ROW(Q301)))</f>
        <v/>
      </c>
      <c r="M303" s="119" t="str" cm="1">
        <f t="array" ref="M303">IF(INDEX(Фаза, ROW(R301)) = "", "", INDEX(Фаза, ROW(R301)))</f>
        <v/>
      </c>
      <c r="N303" s="119" t="str" cm="1">
        <f t="array" ref="N303">IF(INDEX(РЕ, ROW(S301)) = "", "", INDEX(РЕ, ROW(S301)))</f>
        <v/>
      </c>
      <c r="O303" s="119" t="str" cm="1">
        <f t="array" ref="O303">IF(INDEX(Класс, ROW(V301)) = "", "", INDEX(Класс, ROW(V301)))</f>
        <v/>
      </c>
      <c r="P303" s="119" t="str" cm="1">
        <f t="array" ref="P303">IF(INDEX(Установленная_мощность, ROW(X301)) = "", "", INDEX(Установленная_мощность, ROW(X301)))</f>
        <v/>
      </c>
      <c r="Q303" s="119" t="str" cm="1">
        <f t="array" ref="Q303">IF(INDEX(Расчетный_ток, ROW(Y301)) = "", "", INDEX(Расчетный_ток, ROW(Y301)))</f>
        <v/>
      </c>
      <c r="R303" s="119" t="str" cm="1">
        <f t="array" ref="R303">IF(INDEX(Наименование_потребителя, ROW(Z301)) = "", "", INDEX(Наименование_потребителя, ROW(Z301)))</f>
        <v/>
      </c>
      <c r="S303" s="119" t="str" cm="1">
        <f t="array" ref="S303">IF(INDEX(Условное_обозначение, ROW(AA301)) = "", "", INDEX(Условное_обозначение, ROW(AA301)))</f>
        <v/>
      </c>
    </row>
    <row r="304" spans="1:19" x14ac:dyDescent="0.3">
      <c r="A304" s="119" t="str" cm="1">
        <f t="array" ref="A304">IF(INDEX(Вводной_щит, ROW(C302)) = "", "", INDEX(Вводной_щит, ROW(C302)))</f>
        <v/>
      </c>
      <c r="B304" s="119" t="str" cm="1">
        <f t="array" ref="B304">IF(INDEX(Номер, ROW(F302)) = "", "", INDEX(Номер, ROW(F302)))</f>
        <v/>
      </c>
      <c r="C304" s="119" t="str" cm="1">
        <f t="array" ref="C304">IF(INDEX(Номер_по_плану, ROW(H302)) = "", "", INDEX(Номер_по_плану, ROW(H302)))</f>
        <v/>
      </c>
      <c r="D304" s="119" t="str" cm="1">
        <f t="array" ref="D304">IF(INDEX(Тип, ROW(I302)) = "", "", INDEX(Тип, ROW(I302)))</f>
        <v/>
      </c>
      <c r="E304" s="119" t="str" cm="1">
        <f t="array" ref="E304">IF(INDEX(Автомат, ROW(J302)) = "", "", INDEX(Автомат, ROW(J302)))</f>
        <v/>
      </c>
      <c r="F304" s="119" t="str" cm="1">
        <f t="array" ref="F304">IF(INDEX(Производитель, ROW(K302)) = "", "", INDEX(Производитель, ROW(K302)))</f>
        <v/>
      </c>
      <c r="G304" s="119" t="str" cm="1">
        <f t="array" ref="G304">IF(INDEX(Номинал, ROW(L302)) = "", "", INDEX(Номинал, ROW(L302)))</f>
        <v/>
      </c>
      <c r="H304" s="119" t="str" cm="1">
        <f t="array" ref="H304">IF(INDEX(Тип_УЗО, ROW(M302)) = "", "", INDEX(Тип_УЗО, ROW(M302)))</f>
        <v/>
      </c>
      <c r="I304" s="119" t="str" cm="1">
        <f t="array" ref="I304">IF(INDEX(Ток_утечки_УЗО, ROW(N302)) = "", "", INDEX(Ток_утечки_УЗО, ROW(N302)))</f>
        <v/>
      </c>
      <c r="J304" s="119" t="str" cm="1">
        <f t="array" ref="J304">IF(INDEX(Марка_кабеля, ROW(O302)) = "", "", INDEX(Марка_кабеля, ROW(O302)))</f>
        <v/>
      </c>
      <c r="K304" s="119" t="str" cm="1">
        <f t="array" ref="K304">IF(INDEX(Сечение, ROW(P302)) = "", "", INDEX(Сечение, ROW(P302)))</f>
        <v/>
      </c>
      <c r="L304" s="119" t="str" cm="1">
        <f t="array" ref="L304">IF(INDEX(Длина_кабеля, ROW(Q302)) = "", "", INDEX(Длина_кабеля, ROW(Q302)))</f>
        <v/>
      </c>
      <c r="M304" s="119" t="str" cm="1">
        <f t="array" ref="M304">IF(INDEX(Фаза, ROW(R302)) = "", "", INDEX(Фаза, ROW(R302)))</f>
        <v/>
      </c>
      <c r="N304" s="119" t="str" cm="1">
        <f t="array" ref="N304">IF(INDEX(РЕ, ROW(S302)) = "", "", INDEX(РЕ, ROW(S302)))</f>
        <v/>
      </c>
      <c r="O304" s="119" t="str" cm="1">
        <f t="array" ref="O304">IF(INDEX(Класс, ROW(V302)) = "", "", INDEX(Класс, ROW(V302)))</f>
        <v/>
      </c>
      <c r="P304" s="119" t="str" cm="1">
        <f t="array" ref="P304">IF(INDEX(Установленная_мощность, ROW(X302)) = "", "", INDEX(Установленная_мощность, ROW(X302)))</f>
        <v/>
      </c>
      <c r="Q304" s="119" t="str" cm="1">
        <f t="array" ref="Q304">IF(INDEX(Расчетный_ток, ROW(Y302)) = "", "", INDEX(Расчетный_ток, ROW(Y302)))</f>
        <v/>
      </c>
      <c r="R304" s="119" t="str" cm="1">
        <f t="array" ref="R304">IF(INDEX(Наименование_потребителя, ROW(Z302)) = "", "", INDEX(Наименование_потребителя, ROW(Z302)))</f>
        <v/>
      </c>
      <c r="S304" s="119" t="str" cm="1">
        <f t="array" ref="S304">IF(INDEX(Условное_обозначение, ROW(AA302)) = "", "", INDEX(Условное_обозначение, ROW(AA302)))</f>
        <v/>
      </c>
    </row>
    <row r="305" spans="1:19" x14ac:dyDescent="0.3">
      <c r="A305" s="119" t="str" cm="1">
        <f t="array" ref="A305">IF(INDEX(Вводной_щит, ROW(C303)) = "", "", INDEX(Вводной_щит, ROW(C303)))</f>
        <v/>
      </c>
      <c r="B305" s="119" t="str" cm="1">
        <f t="array" ref="B305">IF(INDEX(Номер, ROW(F303)) = "", "", INDEX(Номер, ROW(F303)))</f>
        <v/>
      </c>
      <c r="C305" s="119" t="str" cm="1">
        <f t="array" ref="C305">IF(INDEX(Номер_по_плану, ROW(H303)) = "", "", INDEX(Номер_по_плану, ROW(H303)))</f>
        <v/>
      </c>
      <c r="D305" s="119" t="str" cm="1">
        <f t="array" ref="D305">IF(INDEX(Тип, ROW(I303)) = "", "", INDEX(Тип, ROW(I303)))</f>
        <v/>
      </c>
      <c r="E305" s="119" t="str" cm="1">
        <f t="array" ref="E305">IF(INDEX(Автомат, ROW(J303)) = "", "", INDEX(Автомат, ROW(J303)))</f>
        <v/>
      </c>
      <c r="F305" s="119" t="str" cm="1">
        <f t="array" ref="F305">IF(INDEX(Производитель, ROW(K303)) = "", "", INDEX(Производитель, ROW(K303)))</f>
        <v/>
      </c>
      <c r="G305" s="119" t="str" cm="1">
        <f t="array" ref="G305">IF(INDEX(Номинал, ROW(L303)) = "", "", INDEX(Номинал, ROW(L303)))</f>
        <v/>
      </c>
      <c r="H305" s="119" t="str" cm="1">
        <f t="array" ref="H305">IF(INDEX(Тип_УЗО, ROW(M303)) = "", "", INDEX(Тип_УЗО, ROW(M303)))</f>
        <v/>
      </c>
      <c r="I305" s="119" t="str" cm="1">
        <f t="array" ref="I305">IF(INDEX(Ток_утечки_УЗО, ROW(N303)) = "", "", INDEX(Ток_утечки_УЗО, ROW(N303)))</f>
        <v/>
      </c>
      <c r="J305" s="119" t="str" cm="1">
        <f t="array" ref="J305">IF(INDEX(Марка_кабеля, ROW(O303)) = "", "", INDEX(Марка_кабеля, ROW(O303)))</f>
        <v/>
      </c>
      <c r="K305" s="119" t="str" cm="1">
        <f t="array" ref="K305">IF(INDEX(Сечение, ROW(P303)) = "", "", INDEX(Сечение, ROW(P303)))</f>
        <v/>
      </c>
      <c r="L305" s="119" t="str" cm="1">
        <f t="array" ref="L305">IF(INDEX(Длина_кабеля, ROW(Q303)) = "", "", INDEX(Длина_кабеля, ROW(Q303)))</f>
        <v/>
      </c>
      <c r="M305" s="119" t="str" cm="1">
        <f t="array" ref="M305">IF(INDEX(Фаза, ROW(R303)) = "", "", INDEX(Фаза, ROW(R303)))</f>
        <v/>
      </c>
      <c r="N305" s="119" t="str" cm="1">
        <f t="array" ref="N305">IF(INDEX(РЕ, ROW(S303)) = "", "", INDEX(РЕ, ROW(S303)))</f>
        <v/>
      </c>
      <c r="O305" s="119" t="str" cm="1">
        <f t="array" ref="O305">IF(INDEX(Класс, ROW(V303)) = "", "", INDEX(Класс, ROW(V303)))</f>
        <v/>
      </c>
      <c r="P305" s="119" t="str" cm="1">
        <f t="array" ref="P305">IF(INDEX(Установленная_мощность, ROW(X303)) = "", "", INDEX(Установленная_мощность, ROW(X303)))</f>
        <v/>
      </c>
      <c r="Q305" s="119" t="str" cm="1">
        <f t="array" ref="Q305">IF(INDEX(Расчетный_ток, ROW(Y303)) = "", "", INDEX(Расчетный_ток, ROW(Y303)))</f>
        <v/>
      </c>
      <c r="R305" s="119" t="str" cm="1">
        <f t="array" ref="R305">IF(INDEX(Наименование_потребителя, ROW(Z303)) = "", "", INDEX(Наименование_потребителя, ROW(Z303)))</f>
        <v/>
      </c>
      <c r="S305" s="119" t="str" cm="1">
        <f t="array" ref="S305">IF(INDEX(Условное_обозначение, ROW(AA303)) = "", "", INDEX(Условное_обозначение, ROW(AA303)))</f>
        <v/>
      </c>
    </row>
    <row r="306" spans="1:19" x14ac:dyDescent="0.3">
      <c r="A306" s="119" t="str" cm="1">
        <f t="array" ref="A306">IF(INDEX(Вводной_щит, ROW(C304)) = "", "", INDEX(Вводной_щит, ROW(C304)))</f>
        <v/>
      </c>
      <c r="B306" s="119" t="str" cm="1">
        <f t="array" ref="B306">IF(INDEX(Номер, ROW(F304)) = "", "", INDEX(Номер, ROW(F304)))</f>
        <v/>
      </c>
      <c r="C306" s="119" t="str" cm="1">
        <f t="array" ref="C306">IF(INDEX(Номер_по_плану, ROW(H304)) = "", "", INDEX(Номер_по_плану, ROW(H304)))</f>
        <v/>
      </c>
      <c r="D306" s="119" t="str" cm="1">
        <f t="array" ref="D306">IF(INDEX(Тип, ROW(I304)) = "", "", INDEX(Тип, ROW(I304)))</f>
        <v/>
      </c>
      <c r="E306" s="119" t="str" cm="1">
        <f t="array" ref="E306">IF(INDEX(Автомат, ROW(J304)) = "", "", INDEX(Автомат, ROW(J304)))</f>
        <v/>
      </c>
      <c r="F306" s="119" t="str" cm="1">
        <f t="array" ref="F306">IF(INDEX(Производитель, ROW(K304)) = "", "", INDEX(Производитель, ROW(K304)))</f>
        <v/>
      </c>
      <c r="G306" s="119" t="str" cm="1">
        <f t="array" ref="G306">IF(INDEX(Номинал, ROW(L304)) = "", "", INDEX(Номинал, ROW(L304)))</f>
        <v/>
      </c>
      <c r="H306" s="119" t="str" cm="1">
        <f t="array" ref="H306">IF(INDEX(Тип_УЗО, ROW(M304)) = "", "", INDEX(Тип_УЗО, ROW(M304)))</f>
        <v/>
      </c>
      <c r="I306" s="119" t="str" cm="1">
        <f t="array" ref="I306">IF(INDEX(Ток_утечки_УЗО, ROW(N304)) = "", "", INDEX(Ток_утечки_УЗО, ROW(N304)))</f>
        <v/>
      </c>
      <c r="J306" s="119" t="str" cm="1">
        <f t="array" ref="J306">IF(INDEX(Марка_кабеля, ROW(O304)) = "", "", INDEX(Марка_кабеля, ROW(O304)))</f>
        <v/>
      </c>
      <c r="K306" s="119" t="str" cm="1">
        <f t="array" ref="K306">IF(INDEX(Сечение, ROW(P304)) = "", "", INDEX(Сечение, ROW(P304)))</f>
        <v/>
      </c>
      <c r="L306" s="119" t="str" cm="1">
        <f t="array" ref="L306">IF(INDEX(Длина_кабеля, ROW(Q304)) = "", "", INDEX(Длина_кабеля, ROW(Q304)))</f>
        <v/>
      </c>
      <c r="M306" s="119" t="str" cm="1">
        <f t="array" ref="M306">IF(INDEX(Фаза, ROW(R304)) = "", "", INDEX(Фаза, ROW(R304)))</f>
        <v/>
      </c>
      <c r="N306" s="119" t="str" cm="1">
        <f t="array" ref="N306">IF(INDEX(РЕ, ROW(S304)) = "", "", INDEX(РЕ, ROW(S304)))</f>
        <v/>
      </c>
      <c r="O306" s="119" t="str" cm="1">
        <f t="array" ref="O306">IF(INDEX(Класс, ROW(V304)) = "", "", INDEX(Класс, ROW(V304)))</f>
        <v/>
      </c>
      <c r="P306" s="119" t="str" cm="1">
        <f t="array" ref="P306">IF(INDEX(Установленная_мощность, ROW(X304)) = "", "", INDEX(Установленная_мощность, ROW(X304)))</f>
        <v/>
      </c>
      <c r="Q306" s="119" t="str" cm="1">
        <f t="array" ref="Q306">IF(INDEX(Расчетный_ток, ROW(Y304)) = "", "", INDEX(Расчетный_ток, ROW(Y304)))</f>
        <v/>
      </c>
      <c r="R306" s="119" t="str" cm="1">
        <f t="array" ref="R306">IF(INDEX(Наименование_потребителя, ROW(Z304)) = "", "", INDEX(Наименование_потребителя, ROW(Z304)))</f>
        <v/>
      </c>
      <c r="S306" s="119" t="str" cm="1">
        <f t="array" ref="S306">IF(INDEX(Условное_обозначение, ROW(AA304)) = "", "", INDEX(Условное_обозначение, ROW(AA304)))</f>
        <v/>
      </c>
    </row>
    <row r="307" spans="1:19" x14ac:dyDescent="0.3">
      <c r="A307" s="119" t="str" cm="1">
        <f t="array" ref="A307">IF(INDEX(Вводной_щит, ROW(C305)) = "", "", INDEX(Вводной_щит, ROW(C305)))</f>
        <v/>
      </c>
      <c r="B307" s="119" t="str" cm="1">
        <f t="array" ref="B307">IF(INDEX(Номер, ROW(F305)) = "", "", INDEX(Номер, ROW(F305)))</f>
        <v/>
      </c>
      <c r="C307" s="119" t="str" cm="1">
        <f t="array" ref="C307">IF(INDEX(Номер_по_плану, ROW(H305)) = "", "", INDEX(Номер_по_плану, ROW(H305)))</f>
        <v/>
      </c>
      <c r="D307" s="119" t="str" cm="1">
        <f t="array" ref="D307">IF(INDEX(Тип, ROW(I305)) = "", "", INDEX(Тип, ROW(I305)))</f>
        <v/>
      </c>
      <c r="E307" s="119" t="str" cm="1">
        <f t="array" ref="E307">IF(INDEX(Автомат, ROW(J305)) = "", "", INDEX(Автомат, ROW(J305)))</f>
        <v/>
      </c>
      <c r="F307" s="119" t="str" cm="1">
        <f t="array" ref="F307">IF(INDEX(Производитель, ROW(K305)) = "", "", INDEX(Производитель, ROW(K305)))</f>
        <v/>
      </c>
      <c r="G307" s="119" t="str" cm="1">
        <f t="array" ref="G307">IF(INDEX(Номинал, ROW(L305)) = "", "", INDEX(Номинал, ROW(L305)))</f>
        <v/>
      </c>
      <c r="H307" s="119" t="str" cm="1">
        <f t="array" ref="H307">IF(INDEX(Тип_УЗО, ROW(M305)) = "", "", INDEX(Тип_УЗО, ROW(M305)))</f>
        <v/>
      </c>
      <c r="I307" s="119" t="str" cm="1">
        <f t="array" ref="I307">IF(INDEX(Ток_утечки_УЗО, ROW(N305)) = "", "", INDEX(Ток_утечки_УЗО, ROW(N305)))</f>
        <v/>
      </c>
      <c r="J307" s="119" t="str" cm="1">
        <f t="array" ref="J307">IF(INDEX(Марка_кабеля, ROW(O305)) = "", "", INDEX(Марка_кабеля, ROW(O305)))</f>
        <v/>
      </c>
      <c r="K307" s="119" t="str" cm="1">
        <f t="array" ref="K307">IF(INDEX(Сечение, ROW(P305)) = "", "", INDEX(Сечение, ROW(P305)))</f>
        <v/>
      </c>
      <c r="L307" s="119" t="str" cm="1">
        <f t="array" ref="L307">IF(INDEX(Длина_кабеля, ROW(Q305)) = "", "", INDEX(Длина_кабеля, ROW(Q305)))</f>
        <v/>
      </c>
      <c r="M307" s="119" t="str" cm="1">
        <f t="array" ref="M307">IF(INDEX(Фаза, ROW(R305)) = "", "", INDEX(Фаза, ROW(R305)))</f>
        <v/>
      </c>
      <c r="N307" s="119" t="str" cm="1">
        <f t="array" ref="N307">IF(INDEX(РЕ, ROW(S305)) = "", "", INDEX(РЕ, ROW(S305)))</f>
        <v/>
      </c>
      <c r="O307" s="119" t="str" cm="1">
        <f t="array" ref="O307">IF(INDEX(Класс, ROW(V305)) = "", "", INDEX(Класс, ROW(V305)))</f>
        <v/>
      </c>
      <c r="P307" s="119" t="str" cm="1">
        <f t="array" ref="P307">IF(INDEX(Установленная_мощность, ROW(X305)) = "", "", INDEX(Установленная_мощность, ROW(X305)))</f>
        <v/>
      </c>
      <c r="Q307" s="119" t="str" cm="1">
        <f t="array" ref="Q307">IF(INDEX(Расчетный_ток, ROW(Y305)) = "", "", INDEX(Расчетный_ток, ROW(Y305)))</f>
        <v/>
      </c>
      <c r="R307" s="119" t="str" cm="1">
        <f t="array" ref="R307">IF(INDEX(Наименование_потребителя, ROW(Z305)) = "", "", INDEX(Наименование_потребителя, ROW(Z305)))</f>
        <v/>
      </c>
      <c r="S307" s="119" t="str" cm="1">
        <f t="array" ref="S307">IF(INDEX(Условное_обозначение, ROW(AA305)) = "", "", INDEX(Условное_обозначение, ROW(AA305)))</f>
        <v/>
      </c>
    </row>
    <row r="308" spans="1:19" x14ac:dyDescent="0.3">
      <c r="A308" s="119" t="str" cm="1">
        <f t="array" ref="A308">IF(INDEX(Вводной_щит, ROW(C306)) = "", "", INDEX(Вводной_щит, ROW(C306)))</f>
        <v/>
      </c>
      <c r="B308" s="119" t="str" cm="1">
        <f t="array" ref="B308">IF(INDEX(Номер, ROW(F306)) = "", "", INDEX(Номер, ROW(F306)))</f>
        <v/>
      </c>
      <c r="C308" s="119" t="str" cm="1">
        <f t="array" ref="C308">IF(INDEX(Номер_по_плану, ROW(H306)) = "", "", INDEX(Номер_по_плану, ROW(H306)))</f>
        <v/>
      </c>
      <c r="D308" s="119" t="str" cm="1">
        <f t="array" ref="D308">IF(INDEX(Тип, ROW(I306)) = "", "", INDEX(Тип, ROW(I306)))</f>
        <v/>
      </c>
      <c r="E308" s="119" t="str" cm="1">
        <f t="array" ref="E308">IF(INDEX(Автомат, ROW(J306)) = "", "", INDEX(Автомат, ROW(J306)))</f>
        <v/>
      </c>
      <c r="F308" s="119" t="str" cm="1">
        <f t="array" ref="F308">IF(INDEX(Производитель, ROW(K306)) = "", "", INDEX(Производитель, ROW(K306)))</f>
        <v/>
      </c>
      <c r="G308" s="119" t="str" cm="1">
        <f t="array" ref="G308">IF(INDEX(Номинал, ROW(L306)) = "", "", INDEX(Номинал, ROW(L306)))</f>
        <v/>
      </c>
      <c r="H308" s="119" t="str" cm="1">
        <f t="array" ref="H308">IF(INDEX(Тип_УЗО, ROW(M306)) = "", "", INDEX(Тип_УЗО, ROW(M306)))</f>
        <v/>
      </c>
      <c r="I308" s="119" t="str" cm="1">
        <f t="array" ref="I308">IF(INDEX(Ток_утечки_УЗО, ROW(N306)) = "", "", INDEX(Ток_утечки_УЗО, ROW(N306)))</f>
        <v/>
      </c>
      <c r="J308" s="119" t="str" cm="1">
        <f t="array" ref="J308">IF(INDEX(Марка_кабеля, ROW(O306)) = "", "", INDEX(Марка_кабеля, ROW(O306)))</f>
        <v/>
      </c>
      <c r="K308" s="119" t="str" cm="1">
        <f t="array" ref="K308">IF(INDEX(Сечение, ROW(P306)) = "", "", INDEX(Сечение, ROW(P306)))</f>
        <v/>
      </c>
      <c r="L308" s="119" t="str" cm="1">
        <f t="array" ref="L308">IF(INDEX(Длина_кабеля, ROW(Q306)) = "", "", INDEX(Длина_кабеля, ROW(Q306)))</f>
        <v/>
      </c>
      <c r="M308" s="119" t="str" cm="1">
        <f t="array" ref="M308">IF(INDEX(Фаза, ROW(R306)) = "", "", INDEX(Фаза, ROW(R306)))</f>
        <v/>
      </c>
      <c r="N308" s="119" t="str" cm="1">
        <f t="array" ref="N308">IF(INDEX(РЕ, ROW(S306)) = "", "", INDEX(РЕ, ROW(S306)))</f>
        <v/>
      </c>
      <c r="O308" s="119" t="str" cm="1">
        <f t="array" ref="O308">IF(INDEX(Класс, ROW(V306)) = "", "", INDEX(Класс, ROW(V306)))</f>
        <v/>
      </c>
      <c r="P308" s="119" t="str" cm="1">
        <f t="array" ref="P308">IF(INDEX(Установленная_мощность, ROW(X306)) = "", "", INDEX(Установленная_мощность, ROW(X306)))</f>
        <v/>
      </c>
      <c r="Q308" s="119" t="str" cm="1">
        <f t="array" ref="Q308">IF(INDEX(Расчетный_ток, ROW(Y306)) = "", "", INDEX(Расчетный_ток, ROW(Y306)))</f>
        <v/>
      </c>
      <c r="R308" s="119" t="str" cm="1">
        <f t="array" ref="R308">IF(INDEX(Наименование_потребителя, ROW(Z306)) = "", "", INDEX(Наименование_потребителя, ROW(Z306)))</f>
        <v/>
      </c>
      <c r="S308" s="119" t="str" cm="1">
        <f t="array" ref="S308">IF(INDEX(Условное_обозначение, ROW(AA306)) = "", "", INDEX(Условное_обозначение, ROW(AA306)))</f>
        <v/>
      </c>
    </row>
    <row r="309" spans="1:19" x14ac:dyDescent="0.3">
      <c r="A309" s="119" t="str" cm="1">
        <f t="array" ref="A309">IF(INDEX(Вводной_щит, ROW(C307)) = "", "", INDEX(Вводной_щит, ROW(C307)))</f>
        <v/>
      </c>
      <c r="B309" s="119" t="str" cm="1">
        <f t="array" ref="B309">IF(INDEX(Номер, ROW(F307)) = "", "", INDEX(Номер, ROW(F307)))</f>
        <v/>
      </c>
      <c r="C309" s="119" t="str" cm="1">
        <f t="array" ref="C309">IF(INDEX(Номер_по_плану, ROW(H307)) = "", "", INDEX(Номер_по_плану, ROW(H307)))</f>
        <v/>
      </c>
      <c r="D309" s="119" t="str" cm="1">
        <f t="array" ref="D309">IF(INDEX(Тип, ROW(I307)) = "", "", INDEX(Тип, ROW(I307)))</f>
        <v/>
      </c>
      <c r="E309" s="119" t="str" cm="1">
        <f t="array" ref="E309">IF(INDEX(Автомат, ROW(J307)) = "", "", INDEX(Автомат, ROW(J307)))</f>
        <v/>
      </c>
      <c r="F309" s="119" t="str" cm="1">
        <f t="array" ref="F309">IF(INDEX(Производитель, ROW(K307)) = "", "", INDEX(Производитель, ROW(K307)))</f>
        <v/>
      </c>
      <c r="G309" s="119" t="str" cm="1">
        <f t="array" ref="G309">IF(INDEX(Номинал, ROW(L307)) = "", "", INDEX(Номинал, ROW(L307)))</f>
        <v/>
      </c>
      <c r="H309" s="119" t="str" cm="1">
        <f t="array" ref="H309">IF(INDEX(Тип_УЗО, ROW(M307)) = "", "", INDEX(Тип_УЗО, ROW(M307)))</f>
        <v/>
      </c>
      <c r="I309" s="119" t="str" cm="1">
        <f t="array" ref="I309">IF(INDEX(Ток_утечки_УЗО, ROW(N307)) = "", "", INDEX(Ток_утечки_УЗО, ROW(N307)))</f>
        <v/>
      </c>
      <c r="J309" s="119" t="str" cm="1">
        <f t="array" ref="J309">IF(INDEX(Марка_кабеля, ROW(O307)) = "", "", INDEX(Марка_кабеля, ROW(O307)))</f>
        <v/>
      </c>
      <c r="K309" s="119" t="str" cm="1">
        <f t="array" ref="K309">IF(INDEX(Сечение, ROW(P307)) = "", "", INDEX(Сечение, ROW(P307)))</f>
        <v/>
      </c>
      <c r="L309" s="119" t="str" cm="1">
        <f t="array" ref="L309">IF(INDEX(Длина_кабеля, ROW(Q307)) = "", "", INDEX(Длина_кабеля, ROW(Q307)))</f>
        <v/>
      </c>
      <c r="M309" s="119" t="str" cm="1">
        <f t="array" ref="M309">IF(INDEX(Фаза, ROW(R307)) = "", "", INDEX(Фаза, ROW(R307)))</f>
        <v/>
      </c>
      <c r="N309" s="119" t="str" cm="1">
        <f t="array" ref="N309">IF(INDEX(РЕ, ROW(S307)) = "", "", INDEX(РЕ, ROW(S307)))</f>
        <v/>
      </c>
      <c r="O309" s="119" t="str" cm="1">
        <f t="array" ref="O309">IF(INDEX(Класс, ROW(V307)) = "", "", INDEX(Класс, ROW(V307)))</f>
        <v/>
      </c>
      <c r="P309" s="119" t="str" cm="1">
        <f t="array" ref="P309">IF(INDEX(Установленная_мощность, ROW(X307)) = "", "", INDEX(Установленная_мощность, ROW(X307)))</f>
        <v/>
      </c>
      <c r="Q309" s="119" t="str" cm="1">
        <f t="array" ref="Q309">IF(INDEX(Расчетный_ток, ROW(Y307)) = "", "", INDEX(Расчетный_ток, ROW(Y307)))</f>
        <v/>
      </c>
      <c r="R309" s="119" t="str" cm="1">
        <f t="array" ref="R309">IF(INDEX(Наименование_потребителя, ROW(Z307)) = "", "", INDEX(Наименование_потребителя, ROW(Z307)))</f>
        <v/>
      </c>
      <c r="S309" s="119" t="str" cm="1">
        <f t="array" ref="S309">IF(INDEX(Условное_обозначение, ROW(AA307)) = "", "", INDEX(Условное_обозначение, ROW(AA307)))</f>
        <v/>
      </c>
    </row>
    <row r="310" spans="1:19" x14ac:dyDescent="0.3">
      <c r="A310" s="119" t="str" cm="1">
        <f t="array" ref="A310">IF(INDEX(Вводной_щит, ROW(C308)) = "", "", INDEX(Вводной_щит, ROW(C308)))</f>
        <v/>
      </c>
      <c r="B310" s="119" t="str" cm="1">
        <f t="array" ref="B310">IF(INDEX(Номер, ROW(F308)) = "", "", INDEX(Номер, ROW(F308)))</f>
        <v/>
      </c>
      <c r="C310" s="119" t="str" cm="1">
        <f t="array" ref="C310">IF(INDEX(Номер_по_плану, ROW(H308)) = "", "", INDEX(Номер_по_плану, ROW(H308)))</f>
        <v/>
      </c>
      <c r="D310" s="119" t="str" cm="1">
        <f t="array" ref="D310">IF(INDEX(Тип, ROW(I308)) = "", "", INDEX(Тип, ROW(I308)))</f>
        <v/>
      </c>
      <c r="E310" s="119" t="str" cm="1">
        <f t="array" ref="E310">IF(INDEX(Автомат, ROW(J308)) = "", "", INDEX(Автомат, ROW(J308)))</f>
        <v/>
      </c>
      <c r="F310" s="119" t="str" cm="1">
        <f t="array" ref="F310">IF(INDEX(Производитель, ROW(K308)) = "", "", INDEX(Производитель, ROW(K308)))</f>
        <v/>
      </c>
      <c r="G310" s="119" t="str" cm="1">
        <f t="array" ref="G310">IF(INDEX(Номинал, ROW(L308)) = "", "", INDEX(Номинал, ROW(L308)))</f>
        <v/>
      </c>
      <c r="H310" s="119" t="str" cm="1">
        <f t="array" ref="H310">IF(INDEX(Тип_УЗО, ROW(M308)) = "", "", INDEX(Тип_УЗО, ROW(M308)))</f>
        <v/>
      </c>
      <c r="I310" s="119" t="str" cm="1">
        <f t="array" ref="I310">IF(INDEX(Ток_утечки_УЗО, ROW(N308)) = "", "", INDEX(Ток_утечки_УЗО, ROW(N308)))</f>
        <v/>
      </c>
      <c r="J310" s="119" t="str" cm="1">
        <f t="array" ref="J310">IF(INDEX(Марка_кабеля, ROW(O308)) = "", "", INDEX(Марка_кабеля, ROW(O308)))</f>
        <v/>
      </c>
      <c r="K310" s="119" t="str" cm="1">
        <f t="array" ref="K310">IF(INDEX(Сечение, ROW(P308)) = "", "", INDEX(Сечение, ROW(P308)))</f>
        <v/>
      </c>
      <c r="L310" s="119" t="str" cm="1">
        <f t="array" ref="L310">IF(INDEX(Длина_кабеля, ROW(Q308)) = "", "", INDEX(Длина_кабеля, ROW(Q308)))</f>
        <v/>
      </c>
      <c r="M310" s="119" t="str" cm="1">
        <f t="array" ref="M310">IF(INDEX(Фаза, ROW(R308)) = "", "", INDEX(Фаза, ROW(R308)))</f>
        <v/>
      </c>
      <c r="N310" s="119" t="str" cm="1">
        <f t="array" ref="N310">IF(INDEX(РЕ, ROW(S308)) = "", "", INDEX(РЕ, ROW(S308)))</f>
        <v/>
      </c>
      <c r="O310" s="119" t="str" cm="1">
        <f t="array" ref="O310">IF(INDEX(Класс, ROW(V308)) = "", "", INDEX(Класс, ROW(V308)))</f>
        <v/>
      </c>
      <c r="P310" s="119" t="str" cm="1">
        <f t="array" ref="P310">IF(INDEX(Установленная_мощность, ROW(X308)) = "", "", INDEX(Установленная_мощность, ROW(X308)))</f>
        <v/>
      </c>
      <c r="Q310" s="119" t="str" cm="1">
        <f t="array" ref="Q310">IF(INDEX(Расчетный_ток, ROW(Y308)) = "", "", INDEX(Расчетный_ток, ROW(Y308)))</f>
        <v/>
      </c>
      <c r="R310" s="119" t="str" cm="1">
        <f t="array" ref="R310">IF(INDEX(Наименование_потребителя, ROW(Z308)) = "", "", INDEX(Наименование_потребителя, ROW(Z308)))</f>
        <v/>
      </c>
      <c r="S310" s="119" t="str" cm="1">
        <f t="array" ref="S310">IF(INDEX(Условное_обозначение, ROW(AA308)) = "", "", INDEX(Условное_обозначение, ROW(AA308)))</f>
        <v/>
      </c>
    </row>
    <row r="311" spans="1:19" x14ac:dyDescent="0.3">
      <c r="A311" s="119" t="str" cm="1">
        <f t="array" ref="A311">IF(INDEX(Вводной_щит, ROW(C309)) = "", "", INDEX(Вводной_щит, ROW(C309)))</f>
        <v/>
      </c>
      <c r="B311" s="119" t="str" cm="1">
        <f t="array" ref="B311">IF(INDEX(Номер, ROW(F309)) = "", "", INDEX(Номер, ROW(F309)))</f>
        <v/>
      </c>
      <c r="C311" s="119" t="str" cm="1">
        <f t="array" ref="C311">IF(INDEX(Номер_по_плану, ROW(H309)) = "", "", INDEX(Номер_по_плану, ROW(H309)))</f>
        <v/>
      </c>
      <c r="D311" s="119" t="str" cm="1">
        <f t="array" ref="D311">IF(INDEX(Тип, ROW(I309)) = "", "", INDEX(Тип, ROW(I309)))</f>
        <v/>
      </c>
      <c r="E311" s="119" t="str" cm="1">
        <f t="array" ref="E311">IF(INDEX(Автомат, ROW(J309)) = "", "", INDEX(Автомат, ROW(J309)))</f>
        <v/>
      </c>
      <c r="F311" s="119" t="str" cm="1">
        <f t="array" ref="F311">IF(INDEX(Производитель, ROW(K309)) = "", "", INDEX(Производитель, ROW(K309)))</f>
        <v/>
      </c>
      <c r="G311" s="119" t="str" cm="1">
        <f t="array" ref="G311">IF(INDEX(Номинал, ROW(L309)) = "", "", INDEX(Номинал, ROW(L309)))</f>
        <v/>
      </c>
      <c r="H311" s="119" t="str" cm="1">
        <f t="array" ref="H311">IF(INDEX(Тип_УЗО, ROW(M309)) = "", "", INDEX(Тип_УЗО, ROW(M309)))</f>
        <v/>
      </c>
      <c r="I311" s="119" t="str" cm="1">
        <f t="array" ref="I311">IF(INDEX(Ток_утечки_УЗО, ROW(N309)) = "", "", INDEX(Ток_утечки_УЗО, ROW(N309)))</f>
        <v/>
      </c>
      <c r="J311" s="119" t="str" cm="1">
        <f t="array" ref="J311">IF(INDEX(Марка_кабеля, ROW(O309)) = "", "", INDEX(Марка_кабеля, ROW(O309)))</f>
        <v/>
      </c>
      <c r="K311" s="119" t="str" cm="1">
        <f t="array" ref="K311">IF(INDEX(Сечение, ROW(P309)) = "", "", INDEX(Сечение, ROW(P309)))</f>
        <v/>
      </c>
      <c r="L311" s="119" t="str" cm="1">
        <f t="array" ref="L311">IF(INDEX(Длина_кабеля, ROW(Q309)) = "", "", INDEX(Длина_кабеля, ROW(Q309)))</f>
        <v/>
      </c>
      <c r="M311" s="119" t="str" cm="1">
        <f t="array" ref="M311">IF(INDEX(Фаза, ROW(R309)) = "", "", INDEX(Фаза, ROW(R309)))</f>
        <v/>
      </c>
      <c r="N311" s="119" t="str" cm="1">
        <f t="array" ref="N311">IF(INDEX(РЕ, ROW(S309)) = "", "", INDEX(РЕ, ROW(S309)))</f>
        <v/>
      </c>
      <c r="O311" s="119" t="str" cm="1">
        <f t="array" ref="O311">IF(INDEX(Класс, ROW(V309)) = "", "", INDEX(Класс, ROW(V309)))</f>
        <v/>
      </c>
      <c r="P311" s="119" t="str" cm="1">
        <f t="array" ref="P311">IF(INDEX(Установленная_мощность, ROW(X309)) = "", "", INDEX(Установленная_мощность, ROW(X309)))</f>
        <v/>
      </c>
      <c r="Q311" s="119" t="str" cm="1">
        <f t="array" ref="Q311">IF(INDEX(Расчетный_ток, ROW(Y309)) = "", "", INDEX(Расчетный_ток, ROW(Y309)))</f>
        <v/>
      </c>
      <c r="R311" s="119" t="str" cm="1">
        <f t="array" ref="R311">IF(INDEX(Наименование_потребителя, ROW(Z309)) = "", "", INDEX(Наименование_потребителя, ROW(Z309)))</f>
        <v/>
      </c>
      <c r="S311" s="119" t="str" cm="1">
        <f t="array" ref="S311">IF(INDEX(Условное_обозначение, ROW(AA309)) = "", "", INDEX(Условное_обозначение, ROW(AA309)))</f>
        <v/>
      </c>
    </row>
    <row r="312" spans="1:19" x14ac:dyDescent="0.3">
      <c r="A312" s="119" t="str" cm="1">
        <f t="array" ref="A312">IF(INDEX(Вводной_щит, ROW(C310)) = "", "", INDEX(Вводной_щит, ROW(C310)))</f>
        <v/>
      </c>
      <c r="B312" s="119" t="str" cm="1">
        <f t="array" ref="B312">IF(INDEX(Номер, ROW(F310)) = "", "", INDEX(Номер, ROW(F310)))</f>
        <v/>
      </c>
      <c r="C312" s="119" t="str" cm="1">
        <f t="array" ref="C312">IF(INDEX(Номер_по_плану, ROW(H310)) = "", "", INDEX(Номер_по_плану, ROW(H310)))</f>
        <v/>
      </c>
      <c r="D312" s="119" t="str" cm="1">
        <f t="array" ref="D312">IF(INDEX(Тип, ROW(I310)) = "", "", INDEX(Тип, ROW(I310)))</f>
        <v/>
      </c>
      <c r="E312" s="119" t="str" cm="1">
        <f t="array" ref="E312">IF(INDEX(Автомат, ROW(J310)) = "", "", INDEX(Автомат, ROW(J310)))</f>
        <v/>
      </c>
      <c r="F312" s="119" t="str" cm="1">
        <f t="array" ref="F312">IF(INDEX(Производитель, ROW(K310)) = "", "", INDEX(Производитель, ROW(K310)))</f>
        <v/>
      </c>
      <c r="G312" s="119" t="str" cm="1">
        <f t="array" ref="G312">IF(INDEX(Номинал, ROW(L310)) = "", "", INDEX(Номинал, ROW(L310)))</f>
        <v/>
      </c>
      <c r="H312" s="119" t="str" cm="1">
        <f t="array" ref="H312">IF(INDEX(Тип_УЗО, ROW(M310)) = "", "", INDEX(Тип_УЗО, ROW(M310)))</f>
        <v/>
      </c>
      <c r="I312" s="119" t="str" cm="1">
        <f t="array" ref="I312">IF(INDEX(Ток_утечки_УЗО, ROW(N310)) = "", "", INDEX(Ток_утечки_УЗО, ROW(N310)))</f>
        <v/>
      </c>
      <c r="J312" s="119" t="str" cm="1">
        <f t="array" ref="J312">IF(INDEX(Марка_кабеля, ROW(O310)) = "", "", INDEX(Марка_кабеля, ROW(O310)))</f>
        <v/>
      </c>
      <c r="K312" s="119" t="str" cm="1">
        <f t="array" ref="K312">IF(INDEX(Сечение, ROW(P310)) = "", "", INDEX(Сечение, ROW(P310)))</f>
        <v/>
      </c>
      <c r="L312" s="119" t="str" cm="1">
        <f t="array" ref="L312">IF(INDEX(Длина_кабеля, ROW(Q310)) = "", "", INDEX(Длина_кабеля, ROW(Q310)))</f>
        <v/>
      </c>
      <c r="M312" s="119" t="str" cm="1">
        <f t="array" ref="M312">IF(INDEX(Фаза, ROW(R310)) = "", "", INDEX(Фаза, ROW(R310)))</f>
        <v/>
      </c>
      <c r="N312" s="119" t="str" cm="1">
        <f t="array" ref="N312">IF(INDEX(РЕ, ROW(S310)) = "", "", INDEX(РЕ, ROW(S310)))</f>
        <v/>
      </c>
      <c r="O312" s="119" t="str" cm="1">
        <f t="array" ref="O312">IF(INDEX(Класс, ROW(V310)) = "", "", INDEX(Класс, ROW(V310)))</f>
        <v/>
      </c>
      <c r="P312" s="119" t="str" cm="1">
        <f t="array" ref="P312">IF(INDEX(Установленная_мощность, ROW(X310)) = "", "", INDEX(Установленная_мощность, ROW(X310)))</f>
        <v/>
      </c>
      <c r="Q312" s="119" t="str" cm="1">
        <f t="array" ref="Q312">IF(INDEX(Расчетный_ток, ROW(Y310)) = "", "", INDEX(Расчетный_ток, ROW(Y310)))</f>
        <v/>
      </c>
      <c r="R312" s="119" t="str" cm="1">
        <f t="array" ref="R312">IF(INDEX(Наименование_потребителя, ROW(Z310)) = "", "", INDEX(Наименование_потребителя, ROW(Z310)))</f>
        <v/>
      </c>
      <c r="S312" s="119" t="str" cm="1">
        <f t="array" ref="S312">IF(INDEX(Условное_обозначение, ROW(AA310)) = "", "", INDEX(Условное_обозначение, ROW(AA310)))</f>
        <v/>
      </c>
    </row>
    <row r="313" spans="1:19" x14ac:dyDescent="0.3">
      <c r="A313" s="119" t="str" cm="1">
        <f t="array" ref="A313">IF(INDEX(Вводной_щит, ROW(C311)) = "", "", INDEX(Вводной_щит, ROW(C311)))</f>
        <v/>
      </c>
      <c r="B313" s="119" t="str" cm="1">
        <f t="array" ref="B313">IF(INDEX(Номер, ROW(F311)) = "", "", INDEX(Номер, ROW(F311)))</f>
        <v/>
      </c>
      <c r="C313" s="119" t="str" cm="1">
        <f t="array" ref="C313">IF(INDEX(Номер_по_плану, ROW(H311)) = "", "", INDEX(Номер_по_плану, ROW(H311)))</f>
        <v/>
      </c>
      <c r="D313" s="119" t="str" cm="1">
        <f t="array" ref="D313">IF(INDEX(Тип, ROW(I311)) = "", "", INDEX(Тип, ROW(I311)))</f>
        <v/>
      </c>
      <c r="E313" s="119" t="str" cm="1">
        <f t="array" ref="E313">IF(INDEX(Автомат, ROW(J311)) = "", "", INDEX(Автомат, ROW(J311)))</f>
        <v/>
      </c>
      <c r="F313" s="119" t="str" cm="1">
        <f t="array" ref="F313">IF(INDEX(Производитель, ROW(K311)) = "", "", INDEX(Производитель, ROW(K311)))</f>
        <v/>
      </c>
      <c r="G313" s="119" t="str" cm="1">
        <f t="array" ref="G313">IF(INDEX(Номинал, ROW(L311)) = "", "", INDEX(Номинал, ROW(L311)))</f>
        <v/>
      </c>
      <c r="H313" s="119" t="str" cm="1">
        <f t="array" ref="H313">IF(INDEX(Тип_УЗО, ROW(M311)) = "", "", INDEX(Тип_УЗО, ROW(M311)))</f>
        <v/>
      </c>
      <c r="I313" s="119" t="str" cm="1">
        <f t="array" ref="I313">IF(INDEX(Ток_утечки_УЗО, ROW(N311)) = "", "", INDEX(Ток_утечки_УЗО, ROW(N311)))</f>
        <v/>
      </c>
      <c r="J313" s="119" t="str" cm="1">
        <f t="array" ref="J313">IF(INDEX(Марка_кабеля, ROW(O311)) = "", "", INDEX(Марка_кабеля, ROW(O311)))</f>
        <v/>
      </c>
      <c r="K313" s="119" t="str" cm="1">
        <f t="array" ref="K313">IF(INDEX(Сечение, ROW(P311)) = "", "", INDEX(Сечение, ROW(P311)))</f>
        <v/>
      </c>
      <c r="L313" s="119" t="str" cm="1">
        <f t="array" ref="L313">IF(INDEX(Длина_кабеля, ROW(Q311)) = "", "", INDEX(Длина_кабеля, ROW(Q311)))</f>
        <v/>
      </c>
      <c r="M313" s="119" t="str" cm="1">
        <f t="array" ref="M313">IF(INDEX(Фаза, ROW(R311)) = "", "", INDEX(Фаза, ROW(R311)))</f>
        <v/>
      </c>
      <c r="N313" s="119" t="str" cm="1">
        <f t="array" ref="N313">IF(INDEX(РЕ, ROW(S311)) = "", "", INDEX(РЕ, ROW(S311)))</f>
        <v/>
      </c>
      <c r="O313" s="119" t="str" cm="1">
        <f t="array" ref="O313">IF(INDEX(Класс, ROW(V311)) = "", "", INDEX(Класс, ROW(V311)))</f>
        <v/>
      </c>
      <c r="P313" s="119" t="str" cm="1">
        <f t="array" ref="P313">IF(INDEX(Установленная_мощность, ROW(X311)) = "", "", INDEX(Установленная_мощность, ROW(X311)))</f>
        <v/>
      </c>
      <c r="Q313" s="119" t="str" cm="1">
        <f t="array" ref="Q313">IF(INDEX(Расчетный_ток, ROW(Y311)) = "", "", INDEX(Расчетный_ток, ROW(Y311)))</f>
        <v/>
      </c>
      <c r="R313" s="119" t="str" cm="1">
        <f t="array" ref="R313">IF(INDEX(Наименование_потребителя, ROW(Z311)) = "", "", INDEX(Наименование_потребителя, ROW(Z311)))</f>
        <v/>
      </c>
      <c r="S313" s="119" t="str" cm="1">
        <f t="array" ref="S313">IF(INDEX(Условное_обозначение, ROW(AA311)) = "", "", INDEX(Условное_обозначение, ROW(AA311)))</f>
        <v/>
      </c>
    </row>
    <row r="314" spans="1:19" x14ac:dyDescent="0.3">
      <c r="A314" s="119" t="str" cm="1">
        <f t="array" ref="A314">IF(INDEX(Вводной_щит, ROW(C312)) = "", "", INDEX(Вводной_щит, ROW(C312)))</f>
        <v/>
      </c>
      <c r="B314" s="119" t="str" cm="1">
        <f t="array" ref="B314">IF(INDEX(Номер, ROW(F312)) = "", "", INDEX(Номер, ROW(F312)))</f>
        <v/>
      </c>
      <c r="C314" s="119" t="str" cm="1">
        <f t="array" ref="C314">IF(INDEX(Номер_по_плану, ROW(H312)) = "", "", INDEX(Номер_по_плану, ROW(H312)))</f>
        <v/>
      </c>
      <c r="D314" s="119" t="str" cm="1">
        <f t="array" ref="D314">IF(INDEX(Тип, ROW(I312)) = "", "", INDEX(Тип, ROW(I312)))</f>
        <v/>
      </c>
      <c r="E314" s="119" t="str" cm="1">
        <f t="array" ref="E314">IF(INDEX(Автомат, ROW(J312)) = "", "", INDEX(Автомат, ROW(J312)))</f>
        <v/>
      </c>
      <c r="F314" s="119" t="str" cm="1">
        <f t="array" ref="F314">IF(INDEX(Производитель, ROW(K312)) = "", "", INDEX(Производитель, ROW(K312)))</f>
        <v/>
      </c>
      <c r="G314" s="119" t="str" cm="1">
        <f t="array" ref="G314">IF(INDEX(Номинал, ROW(L312)) = "", "", INDEX(Номинал, ROW(L312)))</f>
        <v/>
      </c>
      <c r="H314" s="119" t="str" cm="1">
        <f t="array" ref="H314">IF(INDEX(Тип_УЗО, ROW(M312)) = "", "", INDEX(Тип_УЗО, ROW(M312)))</f>
        <v/>
      </c>
      <c r="I314" s="119" t="str" cm="1">
        <f t="array" ref="I314">IF(INDEX(Ток_утечки_УЗО, ROW(N312)) = "", "", INDEX(Ток_утечки_УЗО, ROW(N312)))</f>
        <v/>
      </c>
      <c r="J314" s="119" t="str" cm="1">
        <f t="array" ref="J314">IF(INDEX(Марка_кабеля, ROW(O312)) = "", "", INDEX(Марка_кабеля, ROW(O312)))</f>
        <v/>
      </c>
      <c r="K314" s="119" t="str" cm="1">
        <f t="array" ref="K314">IF(INDEX(Сечение, ROW(P312)) = "", "", INDEX(Сечение, ROW(P312)))</f>
        <v/>
      </c>
      <c r="L314" s="119" t="str" cm="1">
        <f t="array" ref="L314">IF(INDEX(Длина_кабеля, ROW(Q312)) = "", "", INDEX(Длина_кабеля, ROW(Q312)))</f>
        <v/>
      </c>
      <c r="M314" s="119" t="str" cm="1">
        <f t="array" ref="M314">IF(INDEX(Фаза, ROW(R312)) = "", "", INDEX(Фаза, ROW(R312)))</f>
        <v/>
      </c>
      <c r="N314" s="119" t="str" cm="1">
        <f t="array" ref="N314">IF(INDEX(РЕ, ROW(S312)) = "", "", INDEX(РЕ, ROW(S312)))</f>
        <v/>
      </c>
      <c r="O314" s="119" t="str" cm="1">
        <f t="array" ref="O314">IF(INDEX(Класс, ROW(V312)) = "", "", INDEX(Класс, ROW(V312)))</f>
        <v/>
      </c>
      <c r="P314" s="119" t="str" cm="1">
        <f t="array" ref="P314">IF(INDEX(Установленная_мощность, ROW(X312)) = "", "", INDEX(Установленная_мощность, ROW(X312)))</f>
        <v/>
      </c>
      <c r="Q314" s="119" t="str" cm="1">
        <f t="array" ref="Q314">IF(INDEX(Расчетный_ток, ROW(Y312)) = "", "", INDEX(Расчетный_ток, ROW(Y312)))</f>
        <v/>
      </c>
      <c r="R314" s="119" t="str" cm="1">
        <f t="array" ref="R314">IF(INDEX(Наименование_потребителя, ROW(Z312)) = "", "", INDEX(Наименование_потребителя, ROW(Z312)))</f>
        <v/>
      </c>
      <c r="S314" s="119" t="str" cm="1">
        <f t="array" ref="S314">IF(INDEX(Условное_обозначение, ROW(AA312)) = "", "", INDEX(Условное_обозначение, ROW(AA312)))</f>
        <v/>
      </c>
    </row>
    <row r="315" spans="1:19" x14ac:dyDescent="0.3">
      <c r="A315" s="119" t="str" cm="1">
        <f t="array" ref="A315">IF(INDEX(Вводной_щит, ROW(C313)) = "", "", INDEX(Вводной_щит, ROW(C313)))</f>
        <v/>
      </c>
      <c r="B315" s="119" t="str" cm="1">
        <f t="array" ref="B315">IF(INDEX(Номер, ROW(F313)) = "", "", INDEX(Номер, ROW(F313)))</f>
        <v/>
      </c>
      <c r="C315" s="119" t="str" cm="1">
        <f t="array" ref="C315">IF(INDEX(Номер_по_плану, ROW(H313)) = "", "", INDEX(Номер_по_плану, ROW(H313)))</f>
        <v/>
      </c>
      <c r="D315" s="119" t="str" cm="1">
        <f t="array" ref="D315">IF(INDEX(Тип, ROW(I313)) = "", "", INDEX(Тип, ROW(I313)))</f>
        <v/>
      </c>
      <c r="E315" s="119" t="str" cm="1">
        <f t="array" ref="E315">IF(INDEX(Автомат, ROW(J313)) = "", "", INDEX(Автомат, ROW(J313)))</f>
        <v/>
      </c>
      <c r="F315" s="119" t="str" cm="1">
        <f t="array" ref="F315">IF(INDEX(Производитель, ROW(K313)) = "", "", INDEX(Производитель, ROW(K313)))</f>
        <v/>
      </c>
      <c r="G315" s="119" t="str" cm="1">
        <f t="array" ref="G315">IF(INDEX(Номинал, ROW(L313)) = "", "", INDEX(Номинал, ROW(L313)))</f>
        <v/>
      </c>
      <c r="H315" s="119" t="str" cm="1">
        <f t="array" ref="H315">IF(INDEX(Тип_УЗО, ROW(M313)) = "", "", INDEX(Тип_УЗО, ROW(M313)))</f>
        <v/>
      </c>
      <c r="I315" s="119" t="str" cm="1">
        <f t="array" ref="I315">IF(INDEX(Ток_утечки_УЗО, ROW(N313)) = "", "", INDEX(Ток_утечки_УЗО, ROW(N313)))</f>
        <v/>
      </c>
      <c r="J315" s="119" t="str" cm="1">
        <f t="array" ref="J315">IF(INDEX(Марка_кабеля, ROW(O313)) = "", "", INDEX(Марка_кабеля, ROW(O313)))</f>
        <v/>
      </c>
      <c r="K315" s="119" t="str" cm="1">
        <f t="array" ref="K315">IF(INDEX(Сечение, ROW(P313)) = "", "", INDEX(Сечение, ROW(P313)))</f>
        <v/>
      </c>
      <c r="L315" s="119" t="str" cm="1">
        <f t="array" ref="L315">IF(INDEX(Длина_кабеля, ROW(Q313)) = "", "", INDEX(Длина_кабеля, ROW(Q313)))</f>
        <v/>
      </c>
      <c r="M315" s="119" t="str" cm="1">
        <f t="array" ref="M315">IF(INDEX(Фаза, ROW(R313)) = "", "", INDEX(Фаза, ROW(R313)))</f>
        <v/>
      </c>
      <c r="N315" s="119" t="str" cm="1">
        <f t="array" ref="N315">IF(INDEX(РЕ, ROW(S313)) = "", "", INDEX(РЕ, ROW(S313)))</f>
        <v/>
      </c>
      <c r="O315" s="119" t="str" cm="1">
        <f t="array" ref="O315">IF(INDEX(Класс, ROW(V313)) = "", "", INDEX(Класс, ROW(V313)))</f>
        <v/>
      </c>
      <c r="P315" s="119" t="str" cm="1">
        <f t="array" ref="P315">IF(INDEX(Установленная_мощность, ROW(X313)) = "", "", INDEX(Установленная_мощность, ROW(X313)))</f>
        <v/>
      </c>
      <c r="Q315" s="119" t="str" cm="1">
        <f t="array" ref="Q315">IF(INDEX(Расчетный_ток, ROW(Y313)) = "", "", INDEX(Расчетный_ток, ROW(Y313)))</f>
        <v/>
      </c>
      <c r="R315" s="119" t="str" cm="1">
        <f t="array" ref="R315">IF(INDEX(Наименование_потребителя, ROW(Z313)) = "", "", INDEX(Наименование_потребителя, ROW(Z313)))</f>
        <v/>
      </c>
      <c r="S315" s="119" t="str" cm="1">
        <f t="array" ref="S315">IF(INDEX(Условное_обозначение, ROW(AA313)) = "", "", INDEX(Условное_обозначение, ROW(AA313)))</f>
        <v/>
      </c>
    </row>
    <row r="316" spans="1:19" x14ac:dyDescent="0.3">
      <c r="A316" s="119" t="str" cm="1">
        <f t="array" ref="A316">IF(INDEX(Вводной_щит, ROW(C314)) = "", "", INDEX(Вводной_щит, ROW(C314)))</f>
        <v/>
      </c>
      <c r="B316" s="119" t="str" cm="1">
        <f t="array" ref="B316">IF(INDEX(Номер, ROW(F314)) = "", "", INDEX(Номер, ROW(F314)))</f>
        <v/>
      </c>
      <c r="C316" s="119" t="str" cm="1">
        <f t="array" ref="C316">IF(INDEX(Номер_по_плану, ROW(H314)) = "", "", INDEX(Номер_по_плану, ROW(H314)))</f>
        <v/>
      </c>
      <c r="D316" s="119" t="str" cm="1">
        <f t="array" ref="D316">IF(INDEX(Тип, ROW(I314)) = "", "", INDEX(Тип, ROW(I314)))</f>
        <v/>
      </c>
      <c r="E316" s="119" t="str" cm="1">
        <f t="array" ref="E316">IF(INDEX(Автомат, ROW(J314)) = "", "", INDEX(Автомат, ROW(J314)))</f>
        <v/>
      </c>
      <c r="F316" s="119" t="str" cm="1">
        <f t="array" ref="F316">IF(INDEX(Производитель, ROW(K314)) = "", "", INDEX(Производитель, ROW(K314)))</f>
        <v/>
      </c>
      <c r="G316" s="119" t="str" cm="1">
        <f t="array" ref="G316">IF(INDEX(Номинал, ROW(L314)) = "", "", INDEX(Номинал, ROW(L314)))</f>
        <v/>
      </c>
      <c r="H316" s="119" t="str" cm="1">
        <f t="array" ref="H316">IF(INDEX(Тип_УЗО, ROW(M314)) = "", "", INDEX(Тип_УЗО, ROW(M314)))</f>
        <v/>
      </c>
      <c r="I316" s="119" t="str" cm="1">
        <f t="array" ref="I316">IF(INDEX(Ток_утечки_УЗО, ROW(N314)) = "", "", INDEX(Ток_утечки_УЗО, ROW(N314)))</f>
        <v/>
      </c>
      <c r="J316" s="119" t="str" cm="1">
        <f t="array" ref="J316">IF(INDEX(Марка_кабеля, ROW(O314)) = "", "", INDEX(Марка_кабеля, ROW(O314)))</f>
        <v/>
      </c>
      <c r="K316" s="119" t="str" cm="1">
        <f t="array" ref="K316">IF(INDEX(Сечение, ROW(P314)) = "", "", INDEX(Сечение, ROW(P314)))</f>
        <v/>
      </c>
      <c r="L316" s="119" t="str" cm="1">
        <f t="array" ref="L316">IF(INDEX(Длина_кабеля, ROW(Q314)) = "", "", INDEX(Длина_кабеля, ROW(Q314)))</f>
        <v/>
      </c>
      <c r="M316" s="119" t="str" cm="1">
        <f t="array" ref="M316">IF(INDEX(Фаза, ROW(R314)) = "", "", INDEX(Фаза, ROW(R314)))</f>
        <v/>
      </c>
      <c r="N316" s="119" t="str" cm="1">
        <f t="array" ref="N316">IF(INDEX(РЕ, ROW(S314)) = "", "", INDEX(РЕ, ROW(S314)))</f>
        <v/>
      </c>
      <c r="O316" s="119" t="str" cm="1">
        <f t="array" ref="O316">IF(INDEX(Класс, ROW(V314)) = "", "", INDEX(Класс, ROW(V314)))</f>
        <v/>
      </c>
      <c r="P316" s="119" t="str" cm="1">
        <f t="array" ref="P316">IF(INDEX(Установленная_мощность, ROW(X314)) = "", "", INDEX(Установленная_мощность, ROW(X314)))</f>
        <v/>
      </c>
      <c r="Q316" s="119" t="str" cm="1">
        <f t="array" ref="Q316">IF(INDEX(Расчетный_ток, ROW(Y314)) = "", "", INDEX(Расчетный_ток, ROW(Y314)))</f>
        <v/>
      </c>
      <c r="R316" s="119" t="str" cm="1">
        <f t="array" ref="R316">IF(INDEX(Наименование_потребителя, ROW(Z314)) = "", "", INDEX(Наименование_потребителя, ROW(Z314)))</f>
        <v/>
      </c>
      <c r="S316" s="119" t="str" cm="1">
        <f t="array" ref="S316">IF(INDEX(Условное_обозначение, ROW(AA314)) = "", "", INDEX(Условное_обозначение, ROW(AA314)))</f>
        <v/>
      </c>
    </row>
    <row r="317" spans="1:19" x14ac:dyDescent="0.3">
      <c r="A317" s="119" t="str" cm="1">
        <f t="array" ref="A317">IF(INDEX(Вводной_щит, ROW(C315)) = "", "", INDEX(Вводной_щит, ROW(C315)))</f>
        <v/>
      </c>
      <c r="B317" s="119" t="str" cm="1">
        <f t="array" ref="B317">IF(INDEX(Номер, ROW(F315)) = "", "", INDEX(Номер, ROW(F315)))</f>
        <v/>
      </c>
      <c r="C317" s="119" t="str" cm="1">
        <f t="array" ref="C317">IF(INDEX(Номер_по_плану, ROW(H315)) = "", "", INDEX(Номер_по_плану, ROW(H315)))</f>
        <v/>
      </c>
      <c r="D317" s="119" t="str" cm="1">
        <f t="array" ref="D317">IF(INDEX(Тип, ROW(I315)) = "", "", INDEX(Тип, ROW(I315)))</f>
        <v/>
      </c>
      <c r="E317" s="119" t="str" cm="1">
        <f t="array" ref="E317">IF(INDEX(Автомат, ROW(J315)) = "", "", INDEX(Автомат, ROW(J315)))</f>
        <v/>
      </c>
      <c r="F317" s="119" t="str" cm="1">
        <f t="array" ref="F317">IF(INDEX(Производитель, ROW(K315)) = "", "", INDEX(Производитель, ROW(K315)))</f>
        <v/>
      </c>
      <c r="G317" s="119" t="str" cm="1">
        <f t="array" ref="G317">IF(INDEX(Номинал, ROW(L315)) = "", "", INDEX(Номинал, ROW(L315)))</f>
        <v/>
      </c>
      <c r="H317" s="119" t="str" cm="1">
        <f t="array" ref="H317">IF(INDEX(Тип_УЗО, ROW(M315)) = "", "", INDEX(Тип_УЗО, ROW(M315)))</f>
        <v/>
      </c>
      <c r="I317" s="119" t="str" cm="1">
        <f t="array" ref="I317">IF(INDEX(Ток_утечки_УЗО, ROW(N315)) = "", "", INDEX(Ток_утечки_УЗО, ROW(N315)))</f>
        <v/>
      </c>
      <c r="J317" s="119" t="str" cm="1">
        <f t="array" ref="J317">IF(INDEX(Марка_кабеля, ROW(O315)) = "", "", INDEX(Марка_кабеля, ROW(O315)))</f>
        <v/>
      </c>
      <c r="K317" s="119" t="str" cm="1">
        <f t="array" ref="K317">IF(INDEX(Сечение, ROW(P315)) = "", "", INDEX(Сечение, ROW(P315)))</f>
        <v/>
      </c>
      <c r="L317" s="119" t="str" cm="1">
        <f t="array" ref="L317">IF(INDEX(Длина_кабеля, ROW(Q315)) = "", "", INDEX(Длина_кабеля, ROW(Q315)))</f>
        <v/>
      </c>
      <c r="M317" s="119" t="str" cm="1">
        <f t="array" ref="M317">IF(INDEX(Фаза, ROW(R315)) = "", "", INDEX(Фаза, ROW(R315)))</f>
        <v/>
      </c>
      <c r="N317" s="119" t="str" cm="1">
        <f t="array" ref="N317">IF(INDEX(РЕ, ROW(S315)) = "", "", INDEX(РЕ, ROW(S315)))</f>
        <v/>
      </c>
      <c r="O317" s="119" t="str" cm="1">
        <f t="array" ref="O317">IF(INDEX(Класс, ROW(V315)) = "", "", INDEX(Класс, ROW(V315)))</f>
        <v/>
      </c>
      <c r="P317" s="119" t="str" cm="1">
        <f t="array" ref="P317">IF(INDEX(Установленная_мощность, ROW(X315)) = "", "", INDEX(Установленная_мощность, ROW(X315)))</f>
        <v/>
      </c>
      <c r="Q317" s="119" t="str" cm="1">
        <f t="array" ref="Q317">IF(INDEX(Расчетный_ток, ROW(Y315)) = "", "", INDEX(Расчетный_ток, ROW(Y315)))</f>
        <v/>
      </c>
      <c r="R317" s="119" t="str" cm="1">
        <f t="array" ref="R317">IF(INDEX(Наименование_потребителя, ROW(Z315)) = "", "", INDEX(Наименование_потребителя, ROW(Z315)))</f>
        <v/>
      </c>
      <c r="S317" s="119" t="str" cm="1">
        <f t="array" ref="S317">IF(INDEX(Условное_обозначение, ROW(AA315)) = "", "", INDEX(Условное_обозначение, ROW(AA315)))</f>
        <v/>
      </c>
    </row>
    <row r="318" spans="1:19" x14ac:dyDescent="0.3">
      <c r="A318" s="119" t="str" cm="1">
        <f t="array" ref="A318">IF(INDEX(Вводной_щит, ROW(C316)) = "", "", INDEX(Вводной_щит, ROW(C316)))</f>
        <v/>
      </c>
      <c r="B318" s="119" t="str" cm="1">
        <f t="array" ref="B318">IF(INDEX(Номер, ROW(F316)) = "", "", INDEX(Номер, ROW(F316)))</f>
        <v/>
      </c>
      <c r="C318" s="119" t="str" cm="1">
        <f t="array" ref="C318">IF(INDEX(Номер_по_плану, ROW(H316)) = "", "", INDEX(Номер_по_плану, ROW(H316)))</f>
        <v/>
      </c>
      <c r="D318" s="119" t="str" cm="1">
        <f t="array" ref="D318">IF(INDEX(Тип, ROW(I316)) = "", "", INDEX(Тип, ROW(I316)))</f>
        <v/>
      </c>
      <c r="E318" s="119" t="str" cm="1">
        <f t="array" ref="E318">IF(INDEX(Автомат, ROW(J316)) = "", "", INDEX(Автомат, ROW(J316)))</f>
        <v/>
      </c>
      <c r="F318" s="119" t="str" cm="1">
        <f t="array" ref="F318">IF(INDEX(Производитель, ROW(K316)) = "", "", INDEX(Производитель, ROW(K316)))</f>
        <v/>
      </c>
      <c r="G318" s="119" t="str" cm="1">
        <f t="array" ref="G318">IF(INDEX(Номинал, ROW(L316)) = "", "", INDEX(Номинал, ROW(L316)))</f>
        <v/>
      </c>
      <c r="H318" s="119" t="str" cm="1">
        <f t="array" ref="H318">IF(INDEX(Тип_УЗО, ROW(M316)) = "", "", INDEX(Тип_УЗО, ROW(M316)))</f>
        <v/>
      </c>
      <c r="I318" s="119" t="str" cm="1">
        <f t="array" ref="I318">IF(INDEX(Ток_утечки_УЗО, ROW(N316)) = "", "", INDEX(Ток_утечки_УЗО, ROW(N316)))</f>
        <v/>
      </c>
      <c r="J318" s="119" t="str" cm="1">
        <f t="array" ref="J318">IF(INDEX(Марка_кабеля, ROW(O316)) = "", "", INDEX(Марка_кабеля, ROW(O316)))</f>
        <v/>
      </c>
      <c r="K318" s="119" t="str" cm="1">
        <f t="array" ref="K318">IF(INDEX(Сечение, ROW(P316)) = "", "", INDEX(Сечение, ROW(P316)))</f>
        <v/>
      </c>
      <c r="L318" s="119" t="str" cm="1">
        <f t="array" ref="L318">IF(INDEX(Длина_кабеля, ROW(Q316)) = "", "", INDEX(Длина_кабеля, ROW(Q316)))</f>
        <v/>
      </c>
      <c r="M318" s="119" t="str" cm="1">
        <f t="array" ref="M318">IF(INDEX(Фаза, ROW(R316)) = "", "", INDEX(Фаза, ROW(R316)))</f>
        <v/>
      </c>
      <c r="N318" s="119" t="str" cm="1">
        <f t="array" ref="N318">IF(INDEX(РЕ, ROW(S316)) = "", "", INDEX(РЕ, ROW(S316)))</f>
        <v/>
      </c>
      <c r="O318" s="119" t="str" cm="1">
        <f t="array" ref="O318">IF(INDEX(Класс, ROW(V316)) = "", "", INDEX(Класс, ROW(V316)))</f>
        <v/>
      </c>
      <c r="P318" s="119" t="str" cm="1">
        <f t="array" ref="P318">IF(INDEX(Установленная_мощность, ROW(X316)) = "", "", INDEX(Установленная_мощность, ROW(X316)))</f>
        <v/>
      </c>
      <c r="Q318" s="119" t="str" cm="1">
        <f t="array" ref="Q318">IF(INDEX(Расчетный_ток, ROW(Y316)) = "", "", INDEX(Расчетный_ток, ROW(Y316)))</f>
        <v/>
      </c>
      <c r="R318" s="119" t="str" cm="1">
        <f t="array" ref="R318">IF(INDEX(Наименование_потребителя, ROW(Z316)) = "", "", INDEX(Наименование_потребителя, ROW(Z316)))</f>
        <v/>
      </c>
      <c r="S318" s="119" t="str" cm="1">
        <f t="array" ref="S318">IF(INDEX(Условное_обозначение, ROW(AA316)) = "", "", INDEX(Условное_обозначение, ROW(AA316)))</f>
        <v/>
      </c>
    </row>
    <row r="319" spans="1:19" x14ac:dyDescent="0.3">
      <c r="A319" s="119" t="str" cm="1">
        <f t="array" ref="A319">IF(INDEX(Вводной_щит, ROW(C317)) = "", "", INDEX(Вводной_щит, ROW(C317)))</f>
        <v/>
      </c>
      <c r="B319" s="119" t="str" cm="1">
        <f t="array" ref="B319">IF(INDEX(Номер, ROW(F317)) = "", "", INDEX(Номер, ROW(F317)))</f>
        <v/>
      </c>
      <c r="C319" s="119" t="str" cm="1">
        <f t="array" ref="C319">IF(INDEX(Номер_по_плану, ROW(H317)) = "", "", INDEX(Номер_по_плану, ROW(H317)))</f>
        <v/>
      </c>
      <c r="D319" s="119" t="str" cm="1">
        <f t="array" ref="D319">IF(INDEX(Тип, ROW(I317)) = "", "", INDEX(Тип, ROW(I317)))</f>
        <v/>
      </c>
      <c r="E319" s="119" t="str" cm="1">
        <f t="array" ref="E319">IF(INDEX(Автомат, ROW(J317)) = "", "", INDEX(Автомат, ROW(J317)))</f>
        <v/>
      </c>
      <c r="F319" s="119" t="str" cm="1">
        <f t="array" ref="F319">IF(INDEX(Производитель, ROW(K317)) = "", "", INDEX(Производитель, ROW(K317)))</f>
        <v/>
      </c>
      <c r="G319" s="119" t="str" cm="1">
        <f t="array" ref="G319">IF(INDEX(Номинал, ROW(L317)) = "", "", INDEX(Номинал, ROW(L317)))</f>
        <v/>
      </c>
      <c r="H319" s="119" t="str" cm="1">
        <f t="array" ref="H319">IF(INDEX(Тип_УЗО, ROW(M317)) = "", "", INDEX(Тип_УЗО, ROW(M317)))</f>
        <v/>
      </c>
      <c r="I319" s="119" t="str" cm="1">
        <f t="array" ref="I319">IF(INDEX(Ток_утечки_УЗО, ROW(N317)) = "", "", INDEX(Ток_утечки_УЗО, ROW(N317)))</f>
        <v/>
      </c>
      <c r="J319" s="119" t="str" cm="1">
        <f t="array" ref="J319">IF(INDEX(Марка_кабеля, ROW(O317)) = "", "", INDEX(Марка_кабеля, ROW(O317)))</f>
        <v/>
      </c>
      <c r="K319" s="119" t="str" cm="1">
        <f t="array" ref="K319">IF(INDEX(Сечение, ROW(P317)) = "", "", INDEX(Сечение, ROW(P317)))</f>
        <v/>
      </c>
      <c r="L319" s="119" t="str" cm="1">
        <f t="array" ref="L319">IF(INDEX(Длина_кабеля, ROW(Q317)) = "", "", INDEX(Длина_кабеля, ROW(Q317)))</f>
        <v/>
      </c>
      <c r="M319" s="119" t="str" cm="1">
        <f t="array" ref="M319">IF(INDEX(Фаза, ROW(R317)) = "", "", INDEX(Фаза, ROW(R317)))</f>
        <v/>
      </c>
      <c r="N319" s="119" t="str" cm="1">
        <f t="array" ref="N319">IF(INDEX(РЕ, ROW(S317)) = "", "", INDEX(РЕ, ROW(S317)))</f>
        <v/>
      </c>
      <c r="O319" s="119" t="str" cm="1">
        <f t="array" ref="O319">IF(INDEX(Класс, ROW(V317)) = "", "", INDEX(Класс, ROW(V317)))</f>
        <v/>
      </c>
      <c r="P319" s="119" t="str" cm="1">
        <f t="array" ref="P319">IF(INDEX(Установленная_мощность, ROW(X317)) = "", "", INDEX(Установленная_мощность, ROW(X317)))</f>
        <v/>
      </c>
      <c r="Q319" s="119" t="str" cm="1">
        <f t="array" ref="Q319">IF(INDEX(Расчетный_ток, ROW(Y317)) = "", "", INDEX(Расчетный_ток, ROW(Y317)))</f>
        <v/>
      </c>
      <c r="R319" s="119" t="str" cm="1">
        <f t="array" ref="R319">IF(INDEX(Наименование_потребителя, ROW(Z317)) = "", "", INDEX(Наименование_потребителя, ROW(Z317)))</f>
        <v/>
      </c>
      <c r="S319" s="119" t="str" cm="1">
        <f t="array" ref="S319">IF(INDEX(Условное_обозначение, ROW(AA317)) = "", "", INDEX(Условное_обозначение, ROW(AA317)))</f>
        <v/>
      </c>
    </row>
    <row r="320" spans="1:19" x14ac:dyDescent="0.3">
      <c r="A320" s="119" t="str" cm="1">
        <f t="array" ref="A320">IF(INDEX(Вводной_щит, ROW(C318)) = "", "", INDEX(Вводной_щит, ROW(C318)))</f>
        <v/>
      </c>
      <c r="B320" s="119" t="str" cm="1">
        <f t="array" ref="B320">IF(INDEX(Номер, ROW(F318)) = "", "", INDEX(Номер, ROW(F318)))</f>
        <v/>
      </c>
      <c r="C320" s="119" t="str" cm="1">
        <f t="array" ref="C320">IF(INDEX(Номер_по_плану, ROW(H318)) = "", "", INDEX(Номер_по_плану, ROW(H318)))</f>
        <v/>
      </c>
      <c r="D320" s="119" t="str" cm="1">
        <f t="array" ref="D320">IF(INDEX(Тип, ROW(I318)) = "", "", INDEX(Тип, ROW(I318)))</f>
        <v/>
      </c>
      <c r="E320" s="119" t="str" cm="1">
        <f t="array" ref="E320">IF(INDEX(Автомат, ROW(J318)) = "", "", INDEX(Автомат, ROW(J318)))</f>
        <v/>
      </c>
      <c r="F320" s="119" t="str" cm="1">
        <f t="array" ref="F320">IF(INDEX(Производитель, ROW(K318)) = "", "", INDEX(Производитель, ROW(K318)))</f>
        <v/>
      </c>
      <c r="G320" s="119" t="str" cm="1">
        <f t="array" ref="G320">IF(INDEX(Номинал, ROW(L318)) = "", "", INDEX(Номинал, ROW(L318)))</f>
        <v/>
      </c>
      <c r="H320" s="119" t="str" cm="1">
        <f t="array" ref="H320">IF(INDEX(Тип_УЗО, ROW(M318)) = "", "", INDEX(Тип_УЗО, ROW(M318)))</f>
        <v/>
      </c>
      <c r="I320" s="119" t="str" cm="1">
        <f t="array" ref="I320">IF(INDEX(Ток_утечки_УЗО, ROW(N318)) = "", "", INDEX(Ток_утечки_УЗО, ROW(N318)))</f>
        <v/>
      </c>
      <c r="J320" s="119" t="str" cm="1">
        <f t="array" ref="J320">IF(INDEX(Марка_кабеля, ROW(O318)) = "", "", INDEX(Марка_кабеля, ROW(O318)))</f>
        <v/>
      </c>
      <c r="K320" s="119" t="str" cm="1">
        <f t="array" ref="K320">IF(INDEX(Сечение, ROW(P318)) = "", "", INDEX(Сечение, ROW(P318)))</f>
        <v/>
      </c>
      <c r="L320" s="119" t="str" cm="1">
        <f t="array" ref="L320">IF(INDEX(Длина_кабеля, ROW(Q318)) = "", "", INDEX(Длина_кабеля, ROW(Q318)))</f>
        <v/>
      </c>
      <c r="M320" s="119" t="str" cm="1">
        <f t="array" ref="M320">IF(INDEX(Фаза, ROW(R318)) = "", "", INDEX(Фаза, ROW(R318)))</f>
        <v/>
      </c>
      <c r="N320" s="119" t="str" cm="1">
        <f t="array" ref="N320">IF(INDEX(РЕ, ROW(S318)) = "", "", INDEX(РЕ, ROW(S318)))</f>
        <v/>
      </c>
      <c r="O320" s="119" t="str" cm="1">
        <f t="array" ref="O320">IF(INDEX(Класс, ROW(V318)) = "", "", INDEX(Класс, ROW(V318)))</f>
        <v/>
      </c>
      <c r="P320" s="119" t="str" cm="1">
        <f t="array" ref="P320">IF(INDEX(Установленная_мощность, ROW(X318)) = "", "", INDEX(Установленная_мощность, ROW(X318)))</f>
        <v/>
      </c>
      <c r="Q320" s="119" t="str" cm="1">
        <f t="array" ref="Q320">IF(INDEX(Расчетный_ток, ROW(Y318)) = "", "", INDEX(Расчетный_ток, ROW(Y318)))</f>
        <v/>
      </c>
      <c r="R320" s="119" t="str" cm="1">
        <f t="array" ref="R320">IF(INDEX(Наименование_потребителя, ROW(Z318)) = "", "", INDEX(Наименование_потребителя, ROW(Z318)))</f>
        <v/>
      </c>
      <c r="S320" s="119" t="str" cm="1">
        <f t="array" ref="S320">IF(INDEX(Условное_обозначение, ROW(AA318)) = "", "", INDEX(Условное_обозначение, ROW(AA318)))</f>
        <v/>
      </c>
    </row>
    <row r="321" spans="1:19" x14ac:dyDescent="0.3">
      <c r="A321" s="119" t="str" cm="1">
        <f t="array" ref="A321">IF(INDEX(Вводной_щит, ROW(C319)) = "", "", INDEX(Вводной_щит, ROW(C319)))</f>
        <v/>
      </c>
      <c r="B321" s="119" t="str" cm="1">
        <f t="array" ref="B321">IF(INDEX(Номер, ROW(F319)) = "", "", INDEX(Номер, ROW(F319)))</f>
        <v/>
      </c>
      <c r="C321" s="119" t="str" cm="1">
        <f t="array" ref="C321">IF(INDEX(Номер_по_плану, ROW(H319)) = "", "", INDEX(Номер_по_плану, ROW(H319)))</f>
        <v/>
      </c>
      <c r="D321" s="119" t="str" cm="1">
        <f t="array" ref="D321">IF(INDEX(Тип, ROW(I319)) = "", "", INDEX(Тип, ROW(I319)))</f>
        <v/>
      </c>
      <c r="E321" s="119" t="str" cm="1">
        <f t="array" ref="E321">IF(INDEX(Автомат, ROW(J319)) = "", "", INDEX(Автомат, ROW(J319)))</f>
        <v/>
      </c>
      <c r="F321" s="119" t="str" cm="1">
        <f t="array" ref="F321">IF(INDEX(Производитель, ROW(K319)) = "", "", INDEX(Производитель, ROW(K319)))</f>
        <v/>
      </c>
      <c r="G321" s="119" t="str" cm="1">
        <f t="array" ref="G321">IF(INDEX(Номинал, ROW(L319)) = "", "", INDEX(Номинал, ROW(L319)))</f>
        <v/>
      </c>
      <c r="H321" s="119" t="str" cm="1">
        <f t="array" ref="H321">IF(INDEX(Тип_УЗО, ROW(M319)) = "", "", INDEX(Тип_УЗО, ROW(M319)))</f>
        <v/>
      </c>
      <c r="I321" s="119" t="str" cm="1">
        <f t="array" ref="I321">IF(INDEX(Ток_утечки_УЗО, ROW(N319)) = "", "", INDEX(Ток_утечки_УЗО, ROW(N319)))</f>
        <v/>
      </c>
      <c r="J321" s="119" t="str" cm="1">
        <f t="array" ref="J321">IF(INDEX(Марка_кабеля, ROW(O319)) = "", "", INDEX(Марка_кабеля, ROW(O319)))</f>
        <v/>
      </c>
      <c r="K321" s="119" t="str" cm="1">
        <f t="array" ref="K321">IF(INDEX(Сечение, ROW(P319)) = "", "", INDEX(Сечение, ROW(P319)))</f>
        <v/>
      </c>
      <c r="L321" s="119" t="str" cm="1">
        <f t="array" ref="L321">IF(INDEX(Длина_кабеля, ROW(Q319)) = "", "", INDEX(Длина_кабеля, ROW(Q319)))</f>
        <v/>
      </c>
      <c r="M321" s="119" t="str" cm="1">
        <f t="array" ref="M321">IF(INDEX(Фаза, ROW(R319)) = "", "", INDEX(Фаза, ROW(R319)))</f>
        <v/>
      </c>
      <c r="N321" s="119" t="str" cm="1">
        <f t="array" ref="N321">IF(INDEX(РЕ, ROW(S319)) = "", "", INDEX(РЕ, ROW(S319)))</f>
        <v/>
      </c>
      <c r="O321" s="119" t="str" cm="1">
        <f t="array" ref="O321">IF(INDEX(Класс, ROW(V319)) = "", "", INDEX(Класс, ROW(V319)))</f>
        <v/>
      </c>
      <c r="P321" s="119" t="str" cm="1">
        <f t="array" ref="P321">IF(INDEX(Установленная_мощность, ROW(X319)) = "", "", INDEX(Установленная_мощность, ROW(X319)))</f>
        <v/>
      </c>
      <c r="Q321" s="119" t="str" cm="1">
        <f t="array" ref="Q321">IF(INDEX(Расчетный_ток, ROW(Y319)) = "", "", INDEX(Расчетный_ток, ROW(Y319)))</f>
        <v/>
      </c>
      <c r="R321" s="119" t="str" cm="1">
        <f t="array" ref="R321">IF(INDEX(Наименование_потребителя, ROW(Z319)) = "", "", INDEX(Наименование_потребителя, ROW(Z319)))</f>
        <v/>
      </c>
      <c r="S321" s="119" t="str" cm="1">
        <f t="array" ref="S321">IF(INDEX(Условное_обозначение, ROW(AA319)) = "", "", INDEX(Условное_обозначение, ROW(AA319)))</f>
        <v/>
      </c>
    </row>
    <row r="322" spans="1:19" x14ac:dyDescent="0.3">
      <c r="A322" s="119" t="str" cm="1">
        <f t="array" ref="A322">IF(INDEX(Вводной_щит, ROW(C320)) = "", "", INDEX(Вводной_щит, ROW(C320)))</f>
        <v/>
      </c>
      <c r="B322" s="119" t="str" cm="1">
        <f t="array" ref="B322">IF(INDEX(Номер, ROW(F320)) = "", "", INDEX(Номер, ROW(F320)))</f>
        <v/>
      </c>
      <c r="C322" s="119" t="str" cm="1">
        <f t="array" ref="C322">IF(INDEX(Номер_по_плану, ROW(H320)) = "", "", INDEX(Номер_по_плану, ROW(H320)))</f>
        <v/>
      </c>
      <c r="D322" s="119" t="str" cm="1">
        <f t="array" ref="D322">IF(INDEX(Тип, ROW(I320)) = "", "", INDEX(Тип, ROW(I320)))</f>
        <v/>
      </c>
      <c r="E322" s="119" t="str" cm="1">
        <f t="array" ref="E322">IF(INDEX(Автомат, ROW(J320)) = "", "", INDEX(Автомат, ROW(J320)))</f>
        <v/>
      </c>
      <c r="F322" s="119" t="str" cm="1">
        <f t="array" ref="F322">IF(INDEX(Производитель, ROW(K320)) = "", "", INDEX(Производитель, ROW(K320)))</f>
        <v/>
      </c>
      <c r="G322" s="119" t="str" cm="1">
        <f t="array" ref="G322">IF(INDEX(Номинал, ROW(L320)) = "", "", INDEX(Номинал, ROW(L320)))</f>
        <v/>
      </c>
      <c r="H322" s="119" t="str" cm="1">
        <f t="array" ref="H322">IF(INDEX(Тип_УЗО, ROW(M320)) = "", "", INDEX(Тип_УЗО, ROW(M320)))</f>
        <v/>
      </c>
      <c r="I322" s="119" t="str" cm="1">
        <f t="array" ref="I322">IF(INDEX(Ток_утечки_УЗО, ROW(N320)) = "", "", INDEX(Ток_утечки_УЗО, ROW(N320)))</f>
        <v/>
      </c>
      <c r="J322" s="119" t="str" cm="1">
        <f t="array" ref="J322">IF(INDEX(Марка_кабеля, ROW(O320)) = "", "", INDEX(Марка_кабеля, ROW(O320)))</f>
        <v/>
      </c>
      <c r="K322" s="119" t="str" cm="1">
        <f t="array" ref="K322">IF(INDEX(Сечение, ROW(P320)) = "", "", INDEX(Сечение, ROW(P320)))</f>
        <v/>
      </c>
      <c r="L322" s="119" t="str" cm="1">
        <f t="array" ref="L322">IF(INDEX(Длина_кабеля, ROW(Q320)) = "", "", INDEX(Длина_кабеля, ROW(Q320)))</f>
        <v/>
      </c>
      <c r="M322" s="119" t="str" cm="1">
        <f t="array" ref="M322">IF(INDEX(Фаза, ROW(R320)) = "", "", INDEX(Фаза, ROW(R320)))</f>
        <v/>
      </c>
      <c r="N322" s="119" t="str" cm="1">
        <f t="array" ref="N322">IF(INDEX(РЕ, ROW(S320)) = "", "", INDEX(РЕ, ROW(S320)))</f>
        <v/>
      </c>
      <c r="O322" s="119" t="str" cm="1">
        <f t="array" ref="O322">IF(INDEX(Класс, ROW(V320)) = "", "", INDEX(Класс, ROW(V320)))</f>
        <v/>
      </c>
      <c r="P322" s="119" t="str" cm="1">
        <f t="array" ref="P322">IF(INDEX(Установленная_мощность, ROW(X320)) = "", "", INDEX(Установленная_мощность, ROW(X320)))</f>
        <v/>
      </c>
      <c r="Q322" s="119" t="str" cm="1">
        <f t="array" ref="Q322">IF(INDEX(Расчетный_ток, ROW(Y320)) = "", "", INDEX(Расчетный_ток, ROW(Y320)))</f>
        <v/>
      </c>
      <c r="R322" s="119" t="str" cm="1">
        <f t="array" ref="R322">IF(INDEX(Наименование_потребителя, ROW(Z320)) = "", "", INDEX(Наименование_потребителя, ROW(Z320)))</f>
        <v/>
      </c>
      <c r="S322" s="119" t="str" cm="1">
        <f t="array" ref="S322">IF(INDEX(Условное_обозначение, ROW(AA320)) = "", "", INDEX(Условное_обозначение, ROW(AA320)))</f>
        <v/>
      </c>
    </row>
    <row r="323" spans="1:19" x14ac:dyDescent="0.3">
      <c r="A323" s="119" t="str" cm="1">
        <f t="array" ref="A323">IF(INDEX(Вводной_щит, ROW(C321)) = "", "", INDEX(Вводной_щит, ROW(C321)))</f>
        <v/>
      </c>
      <c r="B323" s="119" t="str" cm="1">
        <f t="array" ref="B323">IF(INDEX(Номер, ROW(F321)) = "", "", INDEX(Номер, ROW(F321)))</f>
        <v/>
      </c>
      <c r="C323" s="119" t="str" cm="1">
        <f t="array" ref="C323">IF(INDEX(Номер_по_плану, ROW(H321)) = "", "", INDEX(Номер_по_плану, ROW(H321)))</f>
        <v/>
      </c>
      <c r="D323" s="119" t="str" cm="1">
        <f t="array" ref="D323">IF(INDEX(Тип, ROW(I321)) = "", "", INDEX(Тип, ROW(I321)))</f>
        <v/>
      </c>
      <c r="E323" s="119" t="str" cm="1">
        <f t="array" ref="E323">IF(INDEX(Автомат, ROW(J321)) = "", "", INDEX(Автомат, ROW(J321)))</f>
        <v/>
      </c>
      <c r="F323" s="119" t="str" cm="1">
        <f t="array" ref="F323">IF(INDEX(Производитель, ROW(K321)) = "", "", INDEX(Производитель, ROW(K321)))</f>
        <v/>
      </c>
      <c r="G323" s="119" t="str" cm="1">
        <f t="array" ref="G323">IF(INDEX(Номинал, ROW(L321)) = "", "", INDEX(Номинал, ROW(L321)))</f>
        <v/>
      </c>
      <c r="H323" s="119" t="str" cm="1">
        <f t="array" ref="H323">IF(INDEX(Тип_УЗО, ROW(M321)) = "", "", INDEX(Тип_УЗО, ROW(M321)))</f>
        <v/>
      </c>
      <c r="I323" s="119" t="str" cm="1">
        <f t="array" ref="I323">IF(INDEX(Ток_утечки_УЗО, ROW(N321)) = "", "", INDEX(Ток_утечки_УЗО, ROW(N321)))</f>
        <v/>
      </c>
      <c r="J323" s="119" t="str" cm="1">
        <f t="array" ref="J323">IF(INDEX(Марка_кабеля, ROW(O321)) = "", "", INDEX(Марка_кабеля, ROW(O321)))</f>
        <v/>
      </c>
      <c r="K323" s="119" t="str" cm="1">
        <f t="array" ref="K323">IF(INDEX(Сечение, ROW(P321)) = "", "", INDEX(Сечение, ROW(P321)))</f>
        <v/>
      </c>
      <c r="L323" s="119" t="str" cm="1">
        <f t="array" ref="L323">IF(INDEX(Длина_кабеля, ROW(Q321)) = "", "", INDEX(Длина_кабеля, ROW(Q321)))</f>
        <v/>
      </c>
      <c r="M323" s="119" t="str" cm="1">
        <f t="array" ref="M323">IF(INDEX(Фаза, ROW(R321)) = "", "", INDEX(Фаза, ROW(R321)))</f>
        <v/>
      </c>
      <c r="N323" s="119" t="str" cm="1">
        <f t="array" ref="N323">IF(INDEX(РЕ, ROW(S321)) = "", "", INDEX(РЕ, ROW(S321)))</f>
        <v/>
      </c>
      <c r="O323" s="119" t="str" cm="1">
        <f t="array" ref="O323">IF(INDEX(Класс, ROW(V321)) = "", "", INDEX(Класс, ROW(V321)))</f>
        <v/>
      </c>
      <c r="P323" s="119" t="str" cm="1">
        <f t="array" ref="P323">IF(INDEX(Установленная_мощность, ROW(X321)) = "", "", INDEX(Установленная_мощность, ROW(X321)))</f>
        <v/>
      </c>
      <c r="Q323" s="119" t="str" cm="1">
        <f t="array" ref="Q323">IF(INDEX(Расчетный_ток, ROW(Y321)) = "", "", INDEX(Расчетный_ток, ROW(Y321)))</f>
        <v/>
      </c>
      <c r="R323" s="119" t="str" cm="1">
        <f t="array" ref="R323">IF(INDEX(Наименование_потребителя, ROW(Z321)) = "", "", INDEX(Наименование_потребителя, ROW(Z321)))</f>
        <v/>
      </c>
      <c r="S323" s="119" t="str" cm="1">
        <f t="array" ref="S323">IF(INDEX(Условное_обозначение, ROW(AA321)) = "", "", INDEX(Условное_обозначение, ROW(AA321)))</f>
        <v/>
      </c>
    </row>
    <row r="324" spans="1:19" x14ac:dyDescent="0.3">
      <c r="A324" s="119" t="str" cm="1">
        <f t="array" ref="A324">IF(INDEX(Вводной_щит, ROW(C322)) = "", "", INDEX(Вводной_щит, ROW(C322)))</f>
        <v/>
      </c>
      <c r="B324" s="119" t="str" cm="1">
        <f t="array" ref="B324">IF(INDEX(Номер, ROW(F322)) = "", "", INDEX(Номер, ROW(F322)))</f>
        <v/>
      </c>
      <c r="C324" s="119" t="str" cm="1">
        <f t="array" ref="C324">IF(INDEX(Номер_по_плану, ROW(H322)) = "", "", INDEX(Номер_по_плану, ROW(H322)))</f>
        <v/>
      </c>
      <c r="D324" s="119" t="str" cm="1">
        <f t="array" ref="D324">IF(INDEX(Тип, ROW(I322)) = "", "", INDEX(Тип, ROW(I322)))</f>
        <v/>
      </c>
      <c r="E324" s="119" t="str" cm="1">
        <f t="array" ref="E324">IF(INDEX(Автомат, ROW(J322)) = "", "", INDEX(Автомат, ROW(J322)))</f>
        <v/>
      </c>
      <c r="F324" s="119" t="str" cm="1">
        <f t="array" ref="F324">IF(INDEX(Производитель, ROW(K322)) = "", "", INDEX(Производитель, ROW(K322)))</f>
        <v/>
      </c>
      <c r="G324" s="119" t="str" cm="1">
        <f t="array" ref="G324">IF(INDEX(Номинал, ROW(L322)) = "", "", INDEX(Номинал, ROW(L322)))</f>
        <v/>
      </c>
      <c r="H324" s="119" t="str" cm="1">
        <f t="array" ref="H324">IF(INDEX(Тип_УЗО, ROW(M322)) = "", "", INDEX(Тип_УЗО, ROW(M322)))</f>
        <v/>
      </c>
      <c r="I324" s="119" t="str" cm="1">
        <f t="array" ref="I324">IF(INDEX(Ток_утечки_УЗО, ROW(N322)) = "", "", INDEX(Ток_утечки_УЗО, ROW(N322)))</f>
        <v/>
      </c>
      <c r="J324" s="119" t="str" cm="1">
        <f t="array" ref="J324">IF(INDEX(Марка_кабеля, ROW(O322)) = "", "", INDEX(Марка_кабеля, ROW(O322)))</f>
        <v/>
      </c>
      <c r="K324" s="119" t="str" cm="1">
        <f t="array" ref="K324">IF(INDEX(Сечение, ROW(P322)) = "", "", INDEX(Сечение, ROW(P322)))</f>
        <v/>
      </c>
      <c r="L324" s="119" t="str" cm="1">
        <f t="array" ref="L324">IF(INDEX(Длина_кабеля, ROW(Q322)) = "", "", INDEX(Длина_кабеля, ROW(Q322)))</f>
        <v/>
      </c>
      <c r="M324" s="119" t="str" cm="1">
        <f t="array" ref="M324">IF(INDEX(Фаза, ROW(R322)) = "", "", INDEX(Фаза, ROW(R322)))</f>
        <v/>
      </c>
      <c r="N324" s="119" t="str" cm="1">
        <f t="array" ref="N324">IF(INDEX(РЕ, ROW(S322)) = "", "", INDEX(РЕ, ROW(S322)))</f>
        <v/>
      </c>
      <c r="O324" s="119" t="str" cm="1">
        <f t="array" ref="O324">IF(INDEX(Класс, ROW(V322)) = "", "", INDEX(Класс, ROW(V322)))</f>
        <v/>
      </c>
      <c r="P324" s="119" t="str" cm="1">
        <f t="array" ref="P324">IF(INDEX(Установленная_мощность, ROW(X322)) = "", "", INDEX(Установленная_мощность, ROW(X322)))</f>
        <v/>
      </c>
      <c r="Q324" s="119" t="str" cm="1">
        <f t="array" ref="Q324">IF(INDEX(Расчетный_ток, ROW(Y322)) = "", "", INDEX(Расчетный_ток, ROW(Y322)))</f>
        <v/>
      </c>
      <c r="R324" s="119" t="str" cm="1">
        <f t="array" ref="R324">IF(INDEX(Наименование_потребителя, ROW(Z322)) = "", "", INDEX(Наименование_потребителя, ROW(Z322)))</f>
        <v/>
      </c>
      <c r="S324" s="119" t="str" cm="1">
        <f t="array" ref="S324">IF(INDEX(Условное_обозначение, ROW(AA322)) = "", "", INDEX(Условное_обозначение, ROW(AA322)))</f>
        <v/>
      </c>
    </row>
    <row r="325" spans="1:19" x14ac:dyDescent="0.3">
      <c r="A325" s="119" t="str" cm="1">
        <f t="array" ref="A325">IF(INDEX(Вводной_щит, ROW(C323)) = "", "", INDEX(Вводной_щит, ROW(C323)))</f>
        <v/>
      </c>
      <c r="B325" s="119" t="str" cm="1">
        <f t="array" ref="B325">IF(INDEX(Номер, ROW(F323)) = "", "", INDEX(Номер, ROW(F323)))</f>
        <v/>
      </c>
      <c r="C325" s="119" t="str" cm="1">
        <f t="array" ref="C325">IF(INDEX(Номер_по_плану, ROW(H323)) = "", "", INDEX(Номер_по_плану, ROW(H323)))</f>
        <v/>
      </c>
      <c r="D325" s="119" t="str" cm="1">
        <f t="array" ref="D325">IF(INDEX(Тип, ROW(I323)) = "", "", INDEX(Тип, ROW(I323)))</f>
        <v/>
      </c>
      <c r="E325" s="119" t="str" cm="1">
        <f t="array" ref="E325">IF(INDEX(Автомат, ROW(J323)) = "", "", INDEX(Автомат, ROW(J323)))</f>
        <v/>
      </c>
      <c r="F325" s="119" t="str" cm="1">
        <f t="array" ref="F325">IF(INDEX(Производитель, ROW(K323)) = "", "", INDEX(Производитель, ROW(K323)))</f>
        <v/>
      </c>
      <c r="G325" s="119" t="str" cm="1">
        <f t="array" ref="G325">IF(INDEX(Номинал, ROW(L323)) = "", "", INDEX(Номинал, ROW(L323)))</f>
        <v/>
      </c>
      <c r="H325" s="119" t="str" cm="1">
        <f t="array" ref="H325">IF(INDEX(Тип_УЗО, ROW(M323)) = "", "", INDEX(Тип_УЗО, ROW(M323)))</f>
        <v/>
      </c>
      <c r="I325" s="119" t="str" cm="1">
        <f t="array" ref="I325">IF(INDEX(Ток_утечки_УЗО, ROW(N323)) = "", "", INDEX(Ток_утечки_УЗО, ROW(N323)))</f>
        <v/>
      </c>
      <c r="J325" s="119" t="str" cm="1">
        <f t="array" ref="J325">IF(INDEX(Марка_кабеля, ROW(O323)) = "", "", INDEX(Марка_кабеля, ROW(O323)))</f>
        <v/>
      </c>
      <c r="K325" s="119" t="str" cm="1">
        <f t="array" ref="K325">IF(INDEX(Сечение, ROW(P323)) = "", "", INDEX(Сечение, ROW(P323)))</f>
        <v/>
      </c>
      <c r="L325" s="119" t="str" cm="1">
        <f t="array" ref="L325">IF(INDEX(Длина_кабеля, ROW(Q323)) = "", "", INDEX(Длина_кабеля, ROW(Q323)))</f>
        <v/>
      </c>
      <c r="M325" s="119" t="str" cm="1">
        <f t="array" ref="M325">IF(INDEX(Фаза, ROW(R323)) = "", "", INDEX(Фаза, ROW(R323)))</f>
        <v/>
      </c>
      <c r="N325" s="119" t="str" cm="1">
        <f t="array" ref="N325">IF(INDEX(РЕ, ROW(S323)) = "", "", INDEX(РЕ, ROW(S323)))</f>
        <v/>
      </c>
      <c r="O325" s="119" t="str" cm="1">
        <f t="array" ref="O325">IF(INDEX(Класс, ROW(V323)) = "", "", INDEX(Класс, ROW(V323)))</f>
        <v/>
      </c>
      <c r="P325" s="119" t="str" cm="1">
        <f t="array" ref="P325">IF(INDEX(Установленная_мощность, ROW(X323)) = "", "", INDEX(Установленная_мощность, ROW(X323)))</f>
        <v/>
      </c>
      <c r="Q325" s="119" t="str" cm="1">
        <f t="array" ref="Q325">IF(INDEX(Расчетный_ток, ROW(Y323)) = "", "", INDEX(Расчетный_ток, ROW(Y323)))</f>
        <v/>
      </c>
      <c r="R325" s="119" t="str" cm="1">
        <f t="array" ref="R325">IF(INDEX(Наименование_потребителя, ROW(Z323)) = "", "", INDEX(Наименование_потребителя, ROW(Z323)))</f>
        <v/>
      </c>
      <c r="S325" s="119" t="str" cm="1">
        <f t="array" ref="S325">IF(INDEX(Условное_обозначение, ROW(AA323)) = "", "", INDEX(Условное_обозначение, ROW(AA323)))</f>
        <v/>
      </c>
    </row>
    <row r="326" spans="1:19" x14ac:dyDescent="0.3">
      <c r="A326" s="119" t="str" cm="1">
        <f t="array" ref="A326">IF(INDEX(Вводной_щит, ROW(C324)) = "", "", INDEX(Вводной_щит, ROW(C324)))</f>
        <v/>
      </c>
      <c r="B326" s="119" t="str" cm="1">
        <f t="array" ref="B326">IF(INDEX(Номер, ROW(F324)) = "", "", INDEX(Номер, ROW(F324)))</f>
        <v/>
      </c>
      <c r="C326" s="119" t="str" cm="1">
        <f t="array" ref="C326">IF(INDEX(Номер_по_плану, ROW(H324)) = "", "", INDEX(Номер_по_плану, ROW(H324)))</f>
        <v/>
      </c>
      <c r="D326" s="119" t="str" cm="1">
        <f t="array" ref="D326">IF(INDEX(Тип, ROW(I324)) = "", "", INDEX(Тип, ROW(I324)))</f>
        <v/>
      </c>
      <c r="E326" s="119" t="str" cm="1">
        <f t="array" ref="E326">IF(INDEX(Автомат, ROW(J324)) = "", "", INDEX(Автомат, ROW(J324)))</f>
        <v/>
      </c>
      <c r="F326" s="119" t="str" cm="1">
        <f t="array" ref="F326">IF(INDEX(Производитель, ROW(K324)) = "", "", INDEX(Производитель, ROW(K324)))</f>
        <v/>
      </c>
      <c r="G326" s="119" t="str" cm="1">
        <f t="array" ref="G326">IF(INDEX(Номинал, ROW(L324)) = "", "", INDEX(Номинал, ROW(L324)))</f>
        <v/>
      </c>
      <c r="H326" s="119" t="str" cm="1">
        <f t="array" ref="H326">IF(INDEX(Тип_УЗО, ROW(M324)) = "", "", INDEX(Тип_УЗО, ROW(M324)))</f>
        <v/>
      </c>
      <c r="I326" s="119" t="str" cm="1">
        <f t="array" ref="I326">IF(INDEX(Ток_утечки_УЗО, ROW(N324)) = "", "", INDEX(Ток_утечки_УЗО, ROW(N324)))</f>
        <v/>
      </c>
      <c r="J326" s="119" t="str" cm="1">
        <f t="array" ref="J326">IF(INDEX(Марка_кабеля, ROW(O324)) = "", "", INDEX(Марка_кабеля, ROW(O324)))</f>
        <v/>
      </c>
      <c r="K326" s="119" t="str" cm="1">
        <f t="array" ref="K326">IF(INDEX(Сечение, ROW(P324)) = "", "", INDEX(Сечение, ROW(P324)))</f>
        <v/>
      </c>
      <c r="L326" s="119" t="str" cm="1">
        <f t="array" ref="L326">IF(INDEX(Длина_кабеля, ROW(Q324)) = "", "", INDEX(Длина_кабеля, ROW(Q324)))</f>
        <v/>
      </c>
      <c r="M326" s="119" t="str" cm="1">
        <f t="array" ref="M326">IF(INDEX(Фаза, ROW(R324)) = "", "", INDEX(Фаза, ROW(R324)))</f>
        <v/>
      </c>
      <c r="N326" s="119" t="str" cm="1">
        <f t="array" ref="N326">IF(INDEX(РЕ, ROW(S324)) = "", "", INDEX(РЕ, ROW(S324)))</f>
        <v/>
      </c>
      <c r="O326" s="119" t="str" cm="1">
        <f t="array" ref="O326">IF(INDEX(Класс, ROW(V324)) = "", "", INDEX(Класс, ROW(V324)))</f>
        <v/>
      </c>
      <c r="P326" s="119" t="str" cm="1">
        <f t="array" ref="P326">IF(INDEX(Установленная_мощность, ROW(X324)) = "", "", INDEX(Установленная_мощность, ROW(X324)))</f>
        <v/>
      </c>
      <c r="Q326" s="119" t="str" cm="1">
        <f t="array" ref="Q326">IF(INDEX(Расчетный_ток, ROW(Y324)) = "", "", INDEX(Расчетный_ток, ROW(Y324)))</f>
        <v/>
      </c>
      <c r="R326" s="119" t="str" cm="1">
        <f t="array" ref="R326">IF(INDEX(Наименование_потребителя, ROW(Z324)) = "", "", INDEX(Наименование_потребителя, ROW(Z324)))</f>
        <v/>
      </c>
      <c r="S326" s="119" t="str" cm="1">
        <f t="array" ref="S326">IF(INDEX(Условное_обозначение, ROW(AA324)) = "", "", INDEX(Условное_обозначение, ROW(AA324)))</f>
        <v/>
      </c>
    </row>
    <row r="327" spans="1:19" x14ac:dyDescent="0.3">
      <c r="A327" s="119" t="str" cm="1">
        <f t="array" ref="A327">IF(INDEX(Вводной_щит, ROW(C325)) = "", "", INDEX(Вводной_щит, ROW(C325)))</f>
        <v/>
      </c>
      <c r="B327" s="119" t="str" cm="1">
        <f t="array" ref="B327">IF(INDEX(Номер, ROW(F325)) = "", "", INDEX(Номер, ROW(F325)))</f>
        <v/>
      </c>
      <c r="C327" s="119" t="str" cm="1">
        <f t="array" ref="C327">IF(INDEX(Номер_по_плану, ROW(H325)) = "", "", INDEX(Номер_по_плану, ROW(H325)))</f>
        <v/>
      </c>
      <c r="D327" s="119" t="str" cm="1">
        <f t="array" ref="D327">IF(INDEX(Тип, ROW(I325)) = "", "", INDEX(Тип, ROW(I325)))</f>
        <v/>
      </c>
      <c r="E327" s="119" t="str" cm="1">
        <f t="array" ref="E327">IF(INDEX(Автомат, ROW(J325)) = "", "", INDEX(Автомат, ROW(J325)))</f>
        <v/>
      </c>
      <c r="F327" s="119" t="str" cm="1">
        <f t="array" ref="F327">IF(INDEX(Производитель, ROW(K325)) = "", "", INDEX(Производитель, ROW(K325)))</f>
        <v/>
      </c>
      <c r="G327" s="119" t="str" cm="1">
        <f t="array" ref="G327">IF(INDEX(Номинал, ROW(L325)) = "", "", INDEX(Номинал, ROW(L325)))</f>
        <v/>
      </c>
      <c r="H327" s="119" t="str" cm="1">
        <f t="array" ref="H327">IF(INDEX(Тип_УЗО, ROW(M325)) = "", "", INDEX(Тип_УЗО, ROW(M325)))</f>
        <v/>
      </c>
      <c r="I327" s="119" t="str" cm="1">
        <f t="array" ref="I327">IF(INDEX(Ток_утечки_УЗО, ROW(N325)) = "", "", INDEX(Ток_утечки_УЗО, ROW(N325)))</f>
        <v/>
      </c>
      <c r="J327" s="119" t="str" cm="1">
        <f t="array" ref="J327">IF(INDEX(Марка_кабеля, ROW(O325)) = "", "", INDEX(Марка_кабеля, ROW(O325)))</f>
        <v/>
      </c>
      <c r="K327" s="119" t="str" cm="1">
        <f t="array" ref="K327">IF(INDEX(Сечение, ROW(P325)) = "", "", INDEX(Сечение, ROW(P325)))</f>
        <v/>
      </c>
      <c r="L327" s="119" t="str" cm="1">
        <f t="array" ref="L327">IF(INDEX(Длина_кабеля, ROW(Q325)) = "", "", INDEX(Длина_кабеля, ROW(Q325)))</f>
        <v/>
      </c>
      <c r="M327" s="119" t="str" cm="1">
        <f t="array" ref="M327">IF(INDEX(Фаза, ROW(R325)) = "", "", INDEX(Фаза, ROW(R325)))</f>
        <v/>
      </c>
      <c r="N327" s="119" t="str" cm="1">
        <f t="array" ref="N327">IF(INDEX(РЕ, ROW(S325)) = "", "", INDEX(РЕ, ROW(S325)))</f>
        <v/>
      </c>
      <c r="O327" s="119" t="str" cm="1">
        <f t="array" ref="O327">IF(INDEX(Класс, ROW(V325)) = "", "", INDEX(Класс, ROW(V325)))</f>
        <v/>
      </c>
      <c r="P327" s="119" t="str" cm="1">
        <f t="array" ref="P327">IF(INDEX(Установленная_мощность, ROW(X325)) = "", "", INDEX(Установленная_мощность, ROW(X325)))</f>
        <v/>
      </c>
      <c r="Q327" s="119" t="str" cm="1">
        <f t="array" ref="Q327">IF(INDEX(Расчетный_ток, ROW(Y325)) = "", "", INDEX(Расчетный_ток, ROW(Y325)))</f>
        <v/>
      </c>
      <c r="R327" s="119" t="str" cm="1">
        <f t="array" ref="R327">IF(INDEX(Наименование_потребителя, ROW(Z325)) = "", "", INDEX(Наименование_потребителя, ROW(Z325)))</f>
        <v/>
      </c>
      <c r="S327" s="119" t="str" cm="1">
        <f t="array" ref="S327">IF(INDEX(Условное_обозначение, ROW(AA325)) = "", "", INDEX(Условное_обозначение, ROW(AA325)))</f>
        <v/>
      </c>
    </row>
    <row r="328" spans="1:19" x14ac:dyDescent="0.3">
      <c r="A328" s="119" t="str" cm="1">
        <f t="array" ref="A328">IF(INDEX(Вводной_щит, ROW(C326)) = "", "", INDEX(Вводной_щит, ROW(C326)))</f>
        <v/>
      </c>
      <c r="B328" s="119" t="str" cm="1">
        <f t="array" ref="B328">IF(INDEX(Номер, ROW(F326)) = "", "", INDEX(Номер, ROW(F326)))</f>
        <v/>
      </c>
      <c r="C328" s="119" t="str" cm="1">
        <f t="array" ref="C328">IF(INDEX(Номер_по_плану, ROW(H326)) = "", "", INDEX(Номер_по_плану, ROW(H326)))</f>
        <v/>
      </c>
      <c r="D328" s="119" t="str" cm="1">
        <f t="array" ref="D328">IF(INDEX(Тип, ROW(I326)) = "", "", INDEX(Тип, ROW(I326)))</f>
        <v/>
      </c>
      <c r="E328" s="119" t="str" cm="1">
        <f t="array" ref="E328">IF(INDEX(Автомат, ROW(J326)) = "", "", INDEX(Автомат, ROW(J326)))</f>
        <v/>
      </c>
      <c r="F328" s="119" t="str" cm="1">
        <f t="array" ref="F328">IF(INDEX(Производитель, ROW(K326)) = "", "", INDEX(Производитель, ROW(K326)))</f>
        <v/>
      </c>
      <c r="G328" s="119" t="str" cm="1">
        <f t="array" ref="G328">IF(INDEX(Номинал, ROW(L326)) = "", "", INDEX(Номинал, ROW(L326)))</f>
        <v/>
      </c>
      <c r="H328" s="119" t="str" cm="1">
        <f t="array" ref="H328">IF(INDEX(Тип_УЗО, ROW(M326)) = "", "", INDEX(Тип_УЗО, ROW(M326)))</f>
        <v/>
      </c>
      <c r="I328" s="119" t="str" cm="1">
        <f t="array" ref="I328">IF(INDEX(Ток_утечки_УЗО, ROW(N326)) = "", "", INDEX(Ток_утечки_УЗО, ROW(N326)))</f>
        <v/>
      </c>
      <c r="J328" s="119" t="str" cm="1">
        <f t="array" ref="J328">IF(INDEX(Марка_кабеля, ROW(O326)) = "", "", INDEX(Марка_кабеля, ROW(O326)))</f>
        <v/>
      </c>
      <c r="K328" s="119" t="str" cm="1">
        <f t="array" ref="K328">IF(INDEX(Сечение, ROW(P326)) = "", "", INDEX(Сечение, ROW(P326)))</f>
        <v/>
      </c>
      <c r="L328" s="119" t="str" cm="1">
        <f t="array" ref="L328">IF(INDEX(Длина_кабеля, ROW(Q326)) = "", "", INDEX(Длина_кабеля, ROW(Q326)))</f>
        <v/>
      </c>
      <c r="M328" s="119" t="str" cm="1">
        <f t="array" ref="M328">IF(INDEX(Фаза, ROW(R326)) = "", "", INDEX(Фаза, ROW(R326)))</f>
        <v/>
      </c>
      <c r="N328" s="119" t="str" cm="1">
        <f t="array" ref="N328">IF(INDEX(РЕ, ROW(S326)) = "", "", INDEX(РЕ, ROW(S326)))</f>
        <v/>
      </c>
      <c r="O328" s="119" t="str" cm="1">
        <f t="array" ref="O328">IF(INDEX(Класс, ROW(V326)) = "", "", INDEX(Класс, ROW(V326)))</f>
        <v/>
      </c>
      <c r="P328" s="119" t="str" cm="1">
        <f t="array" ref="P328">IF(INDEX(Установленная_мощность, ROW(X326)) = "", "", INDEX(Установленная_мощность, ROW(X326)))</f>
        <v/>
      </c>
      <c r="Q328" s="119" t="str" cm="1">
        <f t="array" ref="Q328">IF(INDEX(Расчетный_ток, ROW(Y326)) = "", "", INDEX(Расчетный_ток, ROW(Y326)))</f>
        <v/>
      </c>
      <c r="R328" s="119" t="str" cm="1">
        <f t="array" ref="R328">IF(INDEX(Наименование_потребителя, ROW(Z326)) = "", "", INDEX(Наименование_потребителя, ROW(Z326)))</f>
        <v/>
      </c>
      <c r="S328" s="119" t="str" cm="1">
        <f t="array" ref="S328">IF(INDEX(Условное_обозначение, ROW(AA326)) = "", "", INDEX(Условное_обозначение, ROW(AA326)))</f>
        <v/>
      </c>
    </row>
    <row r="329" spans="1:19" x14ac:dyDescent="0.3">
      <c r="A329" s="119" t="str" cm="1">
        <f t="array" ref="A329">IF(INDEX(Вводной_щит, ROW(C327)) = "", "", INDEX(Вводной_щит, ROW(C327)))</f>
        <v/>
      </c>
      <c r="B329" s="119" t="str" cm="1">
        <f t="array" ref="B329">IF(INDEX(Номер, ROW(F327)) = "", "", INDEX(Номер, ROW(F327)))</f>
        <v/>
      </c>
      <c r="C329" s="119" t="str" cm="1">
        <f t="array" ref="C329">IF(INDEX(Номер_по_плану, ROW(H327)) = "", "", INDEX(Номер_по_плану, ROW(H327)))</f>
        <v/>
      </c>
      <c r="D329" s="119" t="str" cm="1">
        <f t="array" ref="D329">IF(INDEX(Тип, ROW(I327)) = "", "", INDEX(Тип, ROW(I327)))</f>
        <v/>
      </c>
      <c r="E329" s="119" t="str" cm="1">
        <f t="array" ref="E329">IF(INDEX(Автомат, ROW(J327)) = "", "", INDEX(Автомат, ROW(J327)))</f>
        <v/>
      </c>
      <c r="F329" s="119" t="str" cm="1">
        <f t="array" ref="F329">IF(INDEX(Производитель, ROW(K327)) = "", "", INDEX(Производитель, ROW(K327)))</f>
        <v/>
      </c>
      <c r="G329" s="119" t="str" cm="1">
        <f t="array" ref="G329">IF(INDEX(Номинал, ROW(L327)) = "", "", INDEX(Номинал, ROW(L327)))</f>
        <v/>
      </c>
      <c r="H329" s="119" t="str" cm="1">
        <f t="array" ref="H329">IF(INDEX(Тип_УЗО, ROW(M327)) = "", "", INDEX(Тип_УЗО, ROW(M327)))</f>
        <v/>
      </c>
      <c r="I329" s="119" t="str" cm="1">
        <f t="array" ref="I329">IF(INDEX(Ток_утечки_УЗО, ROW(N327)) = "", "", INDEX(Ток_утечки_УЗО, ROW(N327)))</f>
        <v/>
      </c>
      <c r="J329" s="119" t="str" cm="1">
        <f t="array" ref="J329">IF(INDEX(Марка_кабеля, ROW(O327)) = "", "", INDEX(Марка_кабеля, ROW(O327)))</f>
        <v/>
      </c>
      <c r="K329" s="119" t="str" cm="1">
        <f t="array" ref="K329">IF(INDEX(Сечение, ROW(P327)) = "", "", INDEX(Сечение, ROW(P327)))</f>
        <v/>
      </c>
      <c r="L329" s="119" t="str" cm="1">
        <f t="array" ref="L329">IF(INDEX(Длина_кабеля, ROW(Q327)) = "", "", INDEX(Длина_кабеля, ROW(Q327)))</f>
        <v/>
      </c>
      <c r="M329" s="119" t="str" cm="1">
        <f t="array" ref="M329">IF(INDEX(Фаза, ROW(R327)) = "", "", INDEX(Фаза, ROW(R327)))</f>
        <v/>
      </c>
      <c r="N329" s="119" t="str" cm="1">
        <f t="array" ref="N329">IF(INDEX(РЕ, ROW(S327)) = "", "", INDEX(РЕ, ROW(S327)))</f>
        <v/>
      </c>
      <c r="O329" s="119" t="str" cm="1">
        <f t="array" ref="O329">IF(INDEX(Класс, ROW(V327)) = "", "", INDEX(Класс, ROW(V327)))</f>
        <v/>
      </c>
      <c r="P329" s="119" t="str" cm="1">
        <f t="array" ref="P329">IF(INDEX(Установленная_мощность, ROW(X327)) = "", "", INDEX(Установленная_мощность, ROW(X327)))</f>
        <v/>
      </c>
      <c r="Q329" s="119" t="str" cm="1">
        <f t="array" ref="Q329">IF(INDEX(Расчетный_ток, ROW(Y327)) = "", "", INDEX(Расчетный_ток, ROW(Y327)))</f>
        <v/>
      </c>
      <c r="R329" s="119" t="str" cm="1">
        <f t="array" ref="R329">IF(INDEX(Наименование_потребителя, ROW(Z327)) = "", "", INDEX(Наименование_потребителя, ROW(Z327)))</f>
        <v/>
      </c>
      <c r="S329" s="119" t="str" cm="1">
        <f t="array" ref="S329">IF(INDEX(Условное_обозначение, ROW(AA327)) = "", "", INDEX(Условное_обозначение, ROW(AA327)))</f>
        <v/>
      </c>
    </row>
    <row r="330" spans="1:19" x14ac:dyDescent="0.3">
      <c r="A330" s="119" t="str" cm="1">
        <f t="array" ref="A330">IF(INDEX(Вводной_щит, ROW(C328)) = "", "", INDEX(Вводной_щит, ROW(C328)))</f>
        <v/>
      </c>
      <c r="B330" s="119" t="str" cm="1">
        <f t="array" ref="B330">IF(INDEX(Номер, ROW(F328)) = "", "", INDEX(Номер, ROW(F328)))</f>
        <v/>
      </c>
      <c r="C330" s="119" t="str" cm="1">
        <f t="array" ref="C330">IF(INDEX(Номер_по_плану, ROW(H328)) = "", "", INDEX(Номер_по_плану, ROW(H328)))</f>
        <v/>
      </c>
      <c r="D330" s="119" t="str" cm="1">
        <f t="array" ref="D330">IF(INDEX(Тип, ROW(I328)) = "", "", INDEX(Тип, ROW(I328)))</f>
        <v/>
      </c>
      <c r="E330" s="119" t="str" cm="1">
        <f t="array" ref="E330">IF(INDEX(Автомат, ROW(J328)) = "", "", INDEX(Автомат, ROW(J328)))</f>
        <v/>
      </c>
      <c r="F330" s="119" t="str" cm="1">
        <f t="array" ref="F330">IF(INDEX(Производитель, ROW(K328)) = "", "", INDEX(Производитель, ROW(K328)))</f>
        <v/>
      </c>
      <c r="G330" s="119" t="str" cm="1">
        <f t="array" ref="G330">IF(INDEX(Номинал, ROW(L328)) = "", "", INDEX(Номинал, ROW(L328)))</f>
        <v/>
      </c>
      <c r="H330" s="119" t="str" cm="1">
        <f t="array" ref="H330">IF(INDEX(Тип_УЗО, ROW(M328)) = "", "", INDEX(Тип_УЗО, ROW(M328)))</f>
        <v/>
      </c>
      <c r="I330" s="119" t="str" cm="1">
        <f t="array" ref="I330">IF(INDEX(Ток_утечки_УЗО, ROW(N328)) = "", "", INDEX(Ток_утечки_УЗО, ROW(N328)))</f>
        <v/>
      </c>
      <c r="J330" s="119" t="str" cm="1">
        <f t="array" ref="J330">IF(INDEX(Марка_кабеля, ROW(O328)) = "", "", INDEX(Марка_кабеля, ROW(O328)))</f>
        <v/>
      </c>
      <c r="K330" s="119" t="str" cm="1">
        <f t="array" ref="K330">IF(INDEX(Сечение, ROW(P328)) = "", "", INDEX(Сечение, ROW(P328)))</f>
        <v/>
      </c>
      <c r="L330" s="119" t="str" cm="1">
        <f t="array" ref="L330">IF(INDEX(Длина_кабеля, ROW(Q328)) = "", "", INDEX(Длина_кабеля, ROW(Q328)))</f>
        <v/>
      </c>
      <c r="M330" s="119" t="str" cm="1">
        <f t="array" ref="M330">IF(INDEX(Фаза, ROW(R328)) = "", "", INDEX(Фаза, ROW(R328)))</f>
        <v/>
      </c>
      <c r="N330" s="119" t="str" cm="1">
        <f t="array" ref="N330">IF(INDEX(РЕ, ROW(S328)) = "", "", INDEX(РЕ, ROW(S328)))</f>
        <v/>
      </c>
      <c r="O330" s="119" t="str" cm="1">
        <f t="array" ref="O330">IF(INDEX(Класс, ROW(V328)) = "", "", INDEX(Класс, ROW(V328)))</f>
        <v/>
      </c>
      <c r="P330" s="119" t="str" cm="1">
        <f t="array" ref="P330">IF(INDEX(Установленная_мощность, ROW(X328)) = "", "", INDEX(Установленная_мощность, ROW(X328)))</f>
        <v/>
      </c>
      <c r="Q330" s="119" t="str" cm="1">
        <f t="array" ref="Q330">IF(INDEX(Расчетный_ток, ROW(Y328)) = "", "", INDEX(Расчетный_ток, ROW(Y328)))</f>
        <v/>
      </c>
      <c r="R330" s="119" t="str" cm="1">
        <f t="array" ref="R330">IF(INDEX(Наименование_потребителя, ROW(Z328)) = "", "", INDEX(Наименование_потребителя, ROW(Z328)))</f>
        <v/>
      </c>
      <c r="S330" s="119" t="str" cm="1">
        <f t="array" ref="S330">IF(INDEX(Условное_обозначение, ROW(AA328)) = "", "", INDEX(Условное_обозначение, ROW(AA328)))</f>
        <v/>
      </c>
    </row>
    <row r="331" spans="1:19" x14ac:dyDescent="0.3">
      <c r="A331" s="119" t="str" cm="1">
        <f t="array" ref="A331">IF(INDEX(Вводной_щит, ROW(C329)) = "", "", INDEX(Вводной_щит, ROW(C329)))</f>
        <v/>
      </c>
      <c r="B331" s="119" t="str" cm="1">
        <f t="array" ref="B331">IF(INDEX(Номер, ROW(F329)) = "", "", INDEX(Номер, ROW(F329)))</f>
        <v/>
      </c>
      <c r="C331" s="119" t="str" cm="1">
        <f t="array" ref="C331">IF(INDEX(Номер_по_плану, ROW(H329)) = "", "", INDEX(Номер_по_плану, ROW(H329)))</f>
        <v/>
      </c>
      <c r="D331" s="119" t="str" cm="1">
        <f t="array" ref="D331">IF(INDEX(Тип, ROW(I329)) = "", "", INDEX(Тип, ROW(I329)))</f>
        <v/>
      </c>
      <c r="E331" s="119" t="str" cm="1">
        <f t="array" ref="E331">IF(INDEX(Автомат, ROW(J329)) = "", "", INDEX(Автомат, ROW(J329)))</f>
        <v/>
      </c>
      <c r="F331" s="119" t="str" cm="1">
        <f t="array" ref="F331">IF(INDEX(Производитель, ROW(K329)) = "", "", INDEX(Производитель, ROW(K329)))</f>
        <v/>
      </c>
      <c r="G331" s="119" t="str" cm="1">
        <f t="array" ref="G331">IF(INDEX(Номинал, ROW(L329)) = "", "", INDEX(Номинал, ROW(L329)))</f>
        <v/>
      </c>
      <c r="H331" s="119" t="str" cm="1">
        <f t="array" ref="H331">IF(INDEX(Тип_УЗО, ROW(M329)) = "", "", INDEX(Тип_УЗО, ROW(M329)))</f>
        <v/>
      </c>
      <c r="I331" s="119" t="str" cm="1">
        <f t="array" ref="I331">IF(INDEX(Ток_утечки_УЗО, ROW(N329)) = "", "", INDEX(Ток_утечки_УЗО, ROW(N329)))</f>
        <v/>
      </c>
      <c r="J331" s="119" t="str" cm="1">
        <f t="array" ref="J331">IF(INDEX(Марка_кабеля, ROW(O329)) = "", "", INDEX(Марка_кабеля, ROW(O329)))</f>
        <v/>
      </c>
      <c r="K331" s="119" t="str" cm="1">
        <f t="array" ref="K331">IF(INDEX(Сечение, ROW(P329)) = "", "", INDEX(Сечение, ROW(P329)))</f>
        <v/>
      </c>
      <c r="L331" s="119" t="str" cm="1">
        <f t="array" ref="L331">IF(INDEX(Длина_кабеля, ROW(Q329)) = "", "", INDEX(Длина_кабеля, ROW(Q329)))</f>
        <v/>
      </c>
      <c r="M331" s="119" t="str" cm="1">
        <f t="array" ref="M331">IF(INDEX(Фаза, ROW(R329)) = "", "", INDEX(Фаза, ROW(R329)))</f>
        <v/>
      </c>
      <c r="N331" s="119" t="str" cm="1">
        <f t="array" ref="N331">IF(INDEX(РЕ, ROW(S329)) = "", "", INDEX(РЕ, ROW(S329)))</f>
        <v/>
      </c>
      <c r="O331" s="119" t="str" cm="1">
        <f t="array" ref="O331">IF(INDEX(Класс, ROW(V329)) = "", "", INDEX(Класс, ROW(V329)))</f>
        <v/>
      </c>
      <c r="P331" s="119" t="str" cm="1">
        <f t="array" ref="P331">IF(INDEX(Установленная_мощность, ROW(X329)) = "", "", INDEX(Установленная_мощность, ROW(X329)))</f>
        <v/>
      </c>
      <c r="Q331" s="119" t="str" cm="1">
        <f t="array" ref="Q331">IF(INDEX(Расчетный_ток, ROW(Y329)) = "", "", INDEX(Расчетный_ток, ROW(Y329)))</f>
        <v/>
      </c>
      <c r="R331" s="119" t="str" cm="1">
        <f t="array" ref="R331">IF(INDEX(Наименование_потребителя, ROW(Z329)) = "", "", INDEX(Наименование_потребителя, ROW(Z329)))</f>
        <v/>
      </c>
      <c r="S331" s="119" t="str" cm="1">
        <f t="array" ref="S331">IF(INDEX(Условное_обозначение, ROW(AA329)) = "", "", INDEX(Условное_обозначение, ROW(AA329)))</f>
        <v/>
      </c>
    </row>
    <row r="332" spans="1:19" x14ac:dyDescent="0.3">
      <c r="A332" s="119" t="str" cm="1">
        <f t="array" ref="A332">IF(INDEX(Вводной_щит, ROW(C330)) = "", "", INDEX(Вводной_щит, ROW(C330)))</f>
        <v/>
      </c>
      <c r="B332" s="119" t="str" cm="1">
        <f t="array" ref="B332">IF(INDEX(Номер, ROW(F330)) = "", "", INDEX(Номер, ROW(F330)))</f>
        <v/>
      </c>
      <c r="C332" s="119" t="str" cm="1">
        <f t="array" ref="C332">IF(INDEX(Номер_по_плану, ROW(H330)) = "", "", INDEX(Номер_по_плану, ROW(H330)))</f>
        <v/>
      </c>
      <c r="D332" s="119" t="str" cm="1">
        <f t="array" ref="D332">IF(INDEX(Тип, ROW(I330)) = "", "", INDEX(Тип, ROW(I330)))</f>
        <v/>
      </c>
      <c r="E332" s="119" t="str" cm="1">
        <f t="array" ref="E332">IF(INDEX(Автомат, ROW(J330)) = "", "", INDEX(Автомат, ROW(J330)))</f>
        <v/>
      </c>
      <c r="F332" s="119" t="str" cm="1">
        <f t="array" ref="F332">IF(INDEX(Производитель, ROW(K330)) = "", "", INDEX(Производитель, ROW(K330)))</f>
        <v/>
      </c>
      <c r="G332" s="119" t="str" cm="1">
        <f t="array" ref="G332">IF(INDEX(Номинал, ROW(L330)) = "", "", INDEX(Номинал, ROW(L330)))</f>
        <v/>
      </c>
      <c r="H332" s="119" t="str" cm="1">
        <f t="array" ref="H332">IF(INDEX(Тип_УЗО, ROW(M330)) = "", "", INDEX(Тип_УЗО, ROW(M330)))</f>
        <v/>
      </c>
      <c r="I332" s="119" t="str" cm="1">
        <f t="array" ref="I332">IF(INDEX(Ток_утечки_УЗО, ROW(N330)) = "", "", INDEX(Ток_утечки_УЗО, ROW(N330)))</f>
        <v/>
      </c>
      <c r="J332" s="119" t="str" cm="1">
        <f t="array" ref="J332">IF(INDEX(Марка_кабеля, ROW(O330)) = "", "", INDEX(Марка_кабеля, ROW(O330)))</f>
        <v/>
      </c>
      <c r="K332" s="119" t="str" cm="1">
        <f t="array" ref="K332">IF(INDEX(Сечение, ROW(P330)) = "", "", INDEX(Сечение, ROW(P330)))</f>
        <v/>
      </c>
      <c r="L332" s="119" t="str" cm="1">
        <f t="array" ref="L332">IF(INDEX(Длина_кабеля, ROW(Q330)) = "", "", INDEX(Длина_кабеля, ROW(Q330)))</f>
        <v/>
      </c>
      <c r="M332" s="119" t="str" cm="1">
        <f t="array" ref="M332">IF(INDEX(Фаза, ROW(R330)) = "", "", INDEX(Фаза, ROW(R330)))</f>
        <v/>
      </c>
      <c r="N332" s="119" t="str" cm="1">
        <f t="array" ref="N332">IF(INDEX(РЕ, ROW(S330)) = "", "", INDEX(РЕ, ROW(S330)))</f>
        <v/>
      </c>
      <c r="O332" s="119" t="str" cm="1">
        <f t="array" ref="O332">IF(INDEX(Класс, ROW(V330)) = "", "", INDEX(Класс, ROW(V330)))</f>
        <v/>
      </c>
      <c r="P332" s="119" t="str" cm="1">
        <f t="array" ref="P332">IF(INDEX(Установленная_мощность, ROW(X330)) = "", "", INDEX(Установленная_мощность, ROW(X330)))</f>
        <v/>
      </c>
      <c r="Q332" s="119" t="str" cm="1">
        <f t="array" ref="Q332">IF(INDEX(Расчетный_ток, ROW(Y330)) = "", "", INDEX(Расчетный_ток, ROW(Y330)))</f>
        <v/>
      </c>
      <c r="R332" s="119" t="str" cm="1">
        <f t="array" ref="R332">IF(INDEX(Наименование_потребителя, ROW(Z330)) = "", "", INDEX(Наименование_потребителя, ROW(Z330)))</f>
        <v/>
      </c>
      <c r="S332" s="119" t="str" cm="1">
        <f t="array" ref="S332">IF(INDEX(Условное_обозначение, ROW(AA330)) = "", "", INDEX(Условное_обозначение, ROW(AA330)))</f>
        <v/>
      </c>
    </row>
    <row r="333" spans="1:19" x14ac:dyDescent="0.3">
      <c r="A333" s="119" t="str" cm="1">
        <f t="array" ref="A333">IF(INDEX(Вводной_щит, ROW(C331)) = "", "", INDEX(Вводной_щит, ROW(C331)))</f>
        <v/>
      </c>
      <c r="B333" s="119" t="str" cm="1">
        <f t="array" ref="B333">IF(INDEX(Номер, ROW(F331)) = "", "", INDEX(Номер, ROW(F331)))</f>
        <v/>
      </c>
      <c r="C333" s="119" t="str" cm="1">
        <f t="array" ref="C333">IF(INDEX(Номер_по_плану, ROW(H331)) = "", "", INDEX(Номер_по_плану, ROW(H331)))</f>
        <v/>
      </c>
      <c r="D333" s="119" t="str" cm="1">
        <f t="array" ref="D333">IF(INDEX(Тип, ROW(I331)) = "", "", INDEX(Тип, ROW(I331)))</f>
        <v/>
      </c>
      <c r="E333" s="119" t="str" cm="1">
        <f t="array" ref="E333">IF(INDEX(Автомат, ROW(J331)) = "", "", INDEX(Автомат, ROW(J331)))</f>
        <v/>
      </c>
      <c r="F333" s="119" t="str" cm="1">
        <f t="array" ref="F333">IF(INDEX(Производитель, ROW(K331)) = "", "", INDEX(Производитель, ROW(K331)))</f>
        <v/>
      </c>
      <c r="G333" s="119" t="str" cm="1">
        <f t="array" ref="G333">IF(INDEX(Номинал, ROW(L331)) = "", "", INDEX(Номинал, ROW(L331)))</f>
        <v/>
      </c>
      <c r="H333" s="119" t="str" cm="1">
        <f t="array" ref="H333">IF(INDEX(Тип_УЗО, ROW(M331)) = "", "", INDEX(Тип_УЗО, ROW(M331)))</f>
        <v/>
      </c>
      <c r="I333" s="119" t="str" cm="1">
        <f t="array" ref="I333">IF(INDEX(Ток_утечки_УЗО, ROW(N331)) = "", "", INDEX(Ток_утечки_УЗО, ROW(N331)))</f>
        <v/>
      </c>
      <c r="J333" s="119" t="str" cm="1">
        <f t="array" ref="J333">IF(INDEX(Марка_кабеля, ROW(O331)) = "", "", INDEX(Марка_кабеля, ROW(O331)))</f>
        <v/>
      </c>
      <c r="K333" s="119" t="str" cm="1">
        <f t="array" ref="K333">IF(INDEX(Сечение, ROW(P331)) = "", "", INDEX(Сечение, ROW(P331)))</f>
        <v/>
      </c>
      <c r="L333" s="119" t="str" cm="1">
        <f t="array" ref="L333">IF(INDEX(Длина_кабеля, ROW(Q331)) = "", "", INDEX(Длина_кабеля, ROW(Q331)))</f>
        <v/>
      </c>
      <c r="M333" s="119" t="str" cm="1">
        <f t="array" ref="M333">IF(INDEX(Фаза, ROW(R331)) = "", "", INDEX(Фаза, ROW(R331)))</f>
        <v/>
      </c>
      <c r="N333" s="119" t="str" cm="1">
        <f t="array" ref="N333">IF(INDEX(РЕ, ROW(S331)) = "", "", INDEX(РЕ, ROW(S331)))</f>
        <v/>
      </c>
      <c r="O333" s="119" t="str" cm="1">
        <f t="array" ref="O333">IF(INDEX(Класс, ROW(V331)) = "", "", INDEX(Класс, ROW(V331)))</f>
        <v/>
      </c>
      <c r="P333" s="119" t="str" cm="1">
        <f t="array" ref="P333">IF(INDEX(Установленная_мощность, ROW(X331)) = "", "", INDEX(Установленная_мощность, ROW(X331)))</f>
        <v/>
      </c>
      <c r="Q333" s="119" t="str" cm="1">
        <f t="array" ref="Q333">IF(INDEX(Расчетный_ток, ROW(Y331)) = "", "", INDEX(Расчетный_ток, ROW(Y331)))</f>
        <v/>
      </c>
      <c r="R333" s="119" t="str" cm="1">
        <f t="array" ref="R333">IF(INDEX(Наименование_потребителя, ROW(Z331)) = "", "", INDEX(Наименование_потребителя, ROW(Z331)))</f>
        <v/>
      </c>
      <c r="S333" s="119" t="str" cm="1">
        <f t="array" ref="S333">IF(INDEX(Условное_обозначение, ROW(AA331)) = "", "", INDEX(Условное_обозначение, ROW(AA331)))</f>
        <v/>
      </c>
    </row>
    <row r="334" spans="1:19" x14ac:dyDescent="0.3">
      <c r="A334" s="119" t="str" cm="1">
        <f t="array" ref="A334">IF(INDEX(Вводной_щит, ROW(C332)) = "", "", INDEX(Вводной_щит, ROW(C332)))</f>
        <v/>
      </c>
      <c r="B334" s="119" t="str" cm="1">
        <f t="array" ref="B334">IF(INDEX(Номер, ROW(F332)) = "", "", INDEX(Номер, ROW(F332)))</f>
        <v/>
      </c>
      <c r="C334" s="119" t="str" cm="1">
        <f t="array" ref="C334">IF(INDEX(Номер_по_плану, ROW(H332)) = "", "", INDEX(Номер_по_плану, ROW(H332)))</f>
        <v/>
      </c>
      <c r="D334" s="119" t="str" cm="1">
        <f t="array" ref="D334">IF(INDEX(Тип, ROW(I332)) = "", "", INDEX(Тип, ROW(I332)))</f>
        <v/>
      </c>
      <c r="E334" s="119" t="str" cm="1">
        <f t="array" ref="E334">IF(INDEX(Автомат, ROW(J332)) = "", "", INDEX(Автомат, ROW(J332)))</f>
        <v/>
      </c>
      <c r="F334" s="119" t="str" cm="1">
        <f t="array" ref="F334">IF(INDEX(Производитель, ROW(K332)) = "", "", INDEX(Производитель, ROW(K332)))</f>
        <v/>
      </c>
      <c r="G334" s="119" t="str" cm="1">
        <f t="array" ref="G334">IF(INDEX(Номинал, ROW(L332)) = "", "", INDEX(Номинал, ROW(L332)))</f>
        <v/>
      </c>
      <c r="H334" s="119" t="str" cm="1">
        <f t="array" ref="H334">IF(INDEX(Тип_УЗО, ROW(M332)) = "", "", INDEX(Тип_УЗО, ROW(M332)))</f>
        <v/>
      </c>
      <c r="I334" s="119" t="str" cm="1">
        <f t="array" ref="I334">IF(INDEX(Ток_утечки_УЗО, ROW(N332)) = "", "", INDEX(Ток_утечки_УЗО, ROW(N332)))</f>
        <v/>
      </c>
      <c r="J334" s="119" t="str" cm="1">
        <f t="array" ref="J334">IF(INDEX(Марка_кабеля, ROW(O332)) = "", "", INDEX(Марка_кабеля, ROW(O332)))</f>
        <v/>
      </c>
      <c r="K334" s="119" t="str" cm="1">
        <f t="array" ref="K334">IF(INDEX(Сечение, ROW(P332)) = "", "", INDEX(Сечение, ROW(P332)))</f>
        <v/>
      </c>
      <c r="L334" s="119" t="str" cm="1">
        <f t="array" ref="L334">IF(INDEX(Длина_кабеля, ROW(Q332)) = "", "", INDEX(Длина_кабеля, ROW(Q332)))</f>
        <v/>
      </c>
      <c r="M334" s="119" t="str" cm="1">
        <f t="array" ref="M334">IF(INDEX(Фаза, ROW(R332)) = "", "", INDEX(Фаза, ROW(R332)))</f>
        <v/>
      </c>
      <c r="N334" s="119" t="str" cm="1">
        <f t="array" ref="N334">IF(INDEX(РЕ, ROW(S332)) = "", "", INDEX(РЕ, ROW(S332)))</f>
        <v/>
      </c>
      <c r="O334" s="119" t="str" cm="1">
        <f t="array" ref="O334">IF(INDEX(Класс, ROW(V332)) = "", "", INDEX(Класс, ROW(V332)))</f>
        <v/>
      </c>
      <c r="P334" s="119" t="str" cm="1">
        <f t="array" ref="P334">IF(INDEX(Установленная_мощность, ROW(X332)) = "", "", INDEX(Установленная_мощность, ROW(X332)))</f>
        <v/>
      </c>
      <c r="Q334" s="119" t="str" cm="1">
        <f t="array" ref="Q334">IF(INDEX(Расчетный_ток, ROW(Y332)) = "", "", INDEX(Расчетный_ток, ROW(Y332)))</f>
        <v/>
      </c>
      <c r="R334" s="119" t="str" cm="1">
        <f t="array" ref="R334">IF(INDEX(Наименование_потребителя, ROW(Z332)) = "", "", INDEX(Наименование_потребителя, ROW(Z332)))</f>
        <v/>
      </c>
      <c r="S334" s="119" t="str" cm="1">
        <f t="array" ref="S334">IF(INDEX(Условное_обозначение, ROW(AA332)) = "", "", INDEX(Условное_обозначение, ROW(AA332)))</f>
        <v/>
      </c>
    </row>
    <row r="335" spans="1:19" x14ac:dyDescent="0.3">
      <c r="A335" s="119" t="str" cm="1">
        <f t="array" ref="A335">IF(INDEX(Вводной_щит, ROW(C333)) = "", "", INDEX(Вводной_щит, ROW(C333)))</f>
        <v/>
      </c>
      <c r="B335" s="119" t="str" cm="1">
        <f t="array" ref="B335">IF(INDEX(Номер, ROW(F333)) = "", "", INDEX(Номер, ROW(F333)))</f>
        <v/>
      </c>
      <c r="C335" s="119" t="str" cm="1">
        <f t="array" ref="C335">IF(INDEX(Номер_по_плану, ROW(H333)) = "", "", INDEX(Номер_по_плану, ROW(H333)))</f>
        <v/>
      </c>
      <c r="D335" s="119" t="str" cm="1">
        <f t="array" ref="D335">IF(INDEX(Тип, ROW(I333)) = "", "", INDEX(Тип, ROW(I333)))</f>
        <v/>
      </c>
      <c r="E335" s="119" t="str" cm="1">
        <f t="array" ref="E335">IF(INDEX(Автомат, ROW(J333)) = "", "", INDEX(Автомат, ROW(J333)))</f>
        <v/>
      </c>
      <c r="F335" s="119" t="str" cm="1">
        <f t="array" ref="F335">IF(INDEX(Производитель, ROW(K333)) = "", "", INDEX(Производитель, ROW(K333)))</f>
        <v/>
      </c>
      <c r="G335" s="119" t="str" cm="1">
        <f t="array" ref="G335">IF(INDEX(Номинал, ROW(L333)) = "", "", INDEX(Номинал, ROW(L333)))</f>
        <v/>
      </c>
      <c r="H335" s="119" t="str" cm="1">
        <f t="array" ref="H335">IF(INDEX(Тип_УЗО, ROW(M333)) = "", "", INDEX(Тип_УЗО, ROW(M333)))</f>
        <v/>
      </c>
      <c r="I335" s="119" t="str" cm="1">
        <f t="array" ref="I335">IF(INDEX(Ток_утечки_УЗО, ROW(N333)) = "", "", INDEX(Ток_утечки_УЗО, ROW(N333)))</f>
        <v/>
      </c>
      <c r="J335" s="119" t="str" cm="1">
        <f t="array" ref="J335">IF(INDEX(Марка_кабеля, ROW(O333)) = "", "", INDEX(Марка_кабеля, ROW(O333)))</f>
        <v/>
      </c>
      <c r="K335" s="119" t="str" cm="1">
        <f t="array" ref="K335">IF(INDEX(Сечение, ROW(P333)) = "", "", INDEX(Сечение, ROW(P333)))</f>
        <v/>
      </c>
      <c r="L335" s="119" t="str" cm="1">
        <f t="array" ref="L335">IF(INDEX(Длина_кабеля, ROW(Q333)) = "", "", INDEX(Длина_кабеля, ROW(Q333)))</f>
        <v/>
      </c>
      <c r="M335" s="119" t="str" cm="1">
        <f t="array" ref="M335">IF(INDEX(Фаза, ROW(R333)) = "", "", INDEX(Фаза, ROW(R333)))</f>
        <v/>
      </c>
      <c r="N335" s="119" t="str" cm="1">
        <f t="array" ref="N335">IF(INDEX(РЕ, ROW(S333)) = "", "", INDEX(РЕ, ROW(S333)))</f>
        <v/>
      </c>
      <c r="O335" s="119" t="str" cm="1">
        <f t="array" ref="O335">IF(INDEX(Класс, ROW(V333)) = "", "", INDEX(Класс, ROW(V333)))</f>
        <v/>
      </c>
      <c r="P335" s="119" t="str" cm="1">
        <f t="array" ref="P335">IF(INDEX(Установленная_мощность, ROW(X333)) = "", "", INDEX(Установленная_мощность, ROW(X333)))</f>
        <v/>
      </c>
      <c r="Q335" s="119" t="str" cm="1">
        <f t="array" ref="Q335">IF(INDEX(Расчетный_ток, ROW(Y333)) = "", "", INDEX(Расчетный_ток, ROW(Y333)))</f>
        <v/>
      </c>
      <c r="R335" s="119" t="str" cm="1">
        <f t="array" ref="R335">IF(INDEX(Наименование_потребителя, ROW(Z333)) = "", "", INDEX(Наименование_потребителя, ROW(Z333)))</f>
        <v/>
      </c>
      <c r="S335" s="119" t="str" cm="1">
        <f t="array" ref="S335">IF(INDEX(Условное_обозначение, ROW(AA333)) = "", "", INDEX(Условное_обозначение, ROW(AA333)))</f>
        <v/>
      </c>
    </row>
    <row r="336" spans="1:19" x14ac:dyDescent="0.3">
      <c r="A336" s="119" t="str" cm="1">
        <f t="array" ref="A336">IF(INDEX(Вводной_щит, ROW(C334)) = "", "", INDEX(Вводной_щит, ROW(C334)))</f>
        <v/>
      </c>
      <c r="B336" s="119" t="str" cm="1">
        <f t="array" ref="B336">IF(INDEX(Номер, ROW(F334)) = "", "", INDEX(Номер, ROW(F334)))</f>
        <v/>
      </c>
      <c r="C336" s="119" t="str" cm="1">
        <f t="array" ref="C336">IF(INDEX(Номер_по_плану, ROW(H334)) = "", "", INDEX(Номер_по_плану, ROW(H334)))</f>
        <v/>
      </c>
      <c r="D336" s="119" t="str" cm="1">
        <f t="array" ref="D336">IF(INDEX(Тип, ROW(I334)) = "", "", INDEX(Тип, ROW(I334)))</f>
        <v/>
      </c>
      <c r="E336" s="119" t="str" cm="1">
        <f t="array" ref="E336">IF(INDEX(Автомат, ROW(J334)) = "", "", INDEX(Автомат, ROW(J334)))</f>
        <v/>
      </c>
      <c r="F336" s="119" t="str" cm="1">
        <f t="array" ref="F336">IF(INDEX(Производитель, ROW(K334)) = "", "", INDEX(Производитель, ROW(K334)))</f>
        <v/>
      </c>
      <c r="G336" s="119" t="str" cm="1">
        <f t="array" ref="G336">IF(INDEX(Номинал, ROW(L334)) = "", "", INDEX(Номинал, ROW(L334)))</f>
        <v/>
      </c>
      <c r="H336" s="119" t="str" cm="1">
        <f t="array" ref="H336">IF(INDEX(Тип_УЗО, ROW(M334)) = "", "", INDEX(Тип_УЗО, ROW(M334)))</f>
        <v/>
      </c>
      <c r="I336" s="119" t="str" cm="1">
        <f t="array" ref="I336">IF(INDEX(Ток_утечки_УЗО, ROW(N334)) = "", "", INDEX(Ток_утечки_УЗО, ROW(N334)))</f>
        <v/>
      </c>
      <c r="J336" s="119" t="str" cm="1">
        <f t="array" ref="J336">IF(INDEX(Марка_кабеля, ROW(O334)) = "", "", INDEX(Марка_кабеля, ROW(O334)))</f>
        <v/>
      </c>
      <c r="K336" s="119" t="str" cm="1">
        <f t="array" ref="K336">IF(INDEX(Сечение, ROW(P334)) = "", "", INDEX(Сечение, ROW(P334)))</f>
        <v/>
      </c>
      <c r="L336" s="119" t="str" cm="1">
        <f t="array" ref="L336">IF(INDEX(Длина_кабеля, ROW(Q334)) = "", "", INDEX(Длина_кабеля, ROW(Q334)))</f>
        <v/>
      </c>
      <c r="M336" s="119" t="str" cm="1">
        <f t="array" ref="M336">IF(INDEX(Фаза, ROW(R334)) = "", "", INDEX(Фаза, ROW(R334)))</f>
        <v/>
      </c>
      <c r="N336" s="119" t="str" cm="1">
        <f t="array" ref="N336">IF(INDEX(РЕ, ROW(S334)) = "", "", INDEX(РЕ, ROW(S334)))</f>
        <v/>
      </c>
      <c r="O336" s="119" t="str" cm="1">
        <f t="array" ref="O336">IF(INDEX(Класс, ROW(V334)) = "", "", INDEX(Класс, ROW(V334)))</f>
        <v/>
      </c>
      <c r="P336" s="119" t="str" cm="1">
        <f t="array" ref="P336">IF(INDEX(Установленная_мощность, ROW(X334)) = "", "", INDEX(Установленная_мощность, ROW(X334)))</f>
        <v/>
      </c>
      <c r="Q336" s="119" t="str" cm="1">
        <f t="array" ref="Q336">IF(INDEX(Расчетный_ток, ROW(Y334)) = "", "", INDEX(Расчетный_ток, ROW(Y334)))</f>
        <v/>
      </c>
      <c r="R336" s="119" t="str" cm="1">
        <f t="array" ref="R336">IF(INDEX(Наименование_потребителя, ROW(Z334)) = "", "", INDEX(Наименование_потребителя, ROW(Z334)))</f>
        <v/>
      </c>
      <c r="S336" s="119" t="str" cm="1">
        <f t="array" ref="S336">IF(INDEX(Условное_обозначение, ROW(AA334)) = "", "", INDEX(Условное_обозначение, ROW(AA334)))</f>
        <v/>
      </c>
    </row>
    <row r="337" spans="1:19" x14ac:dyDescent="0.3">
      <c r="A337" s="119" t="str" cm="1">
        <f t="array" ref="A337">IF(INDEX(Вводной_щит, ROW(C335)) = "", "", INDEX(Вводной_щит, ROW(C335)))</f>
        <v/>
      </c>
      <c r="B337" s="119" t="str" cm="1">
        <f t="array" ref="B337">IF(INDEX(Номер, ROW(F335)) = "", "", INDEX(Номер, ROW(F335)))</f>
        <v/>
      </c>
      <c r="C337" s="119" t="str" cm="1">
        <f t="array" ref="C337">IF(INDEX(Номер_по_плану, ROW(H335)) = "", "", INDEX(Номер_по_плану, ROW(H335)))</f>
        <v/>
      </c>
      <c r="D337" s="119" t="str" cm="1">
        <f t="array" ref="D337">IF(INDEX(Тип, ROW(I335)) = "", "", INDEX(Тип, ROW(I335)))</f>
        <v/>
      </c>
      <c r="E337" s="119" t="str" cm="1">
        <f t="array" ref="E337">IF(INDEX(Автомат, ROW(J335)) = "", "", INDEX(Автомат, ROW(J335)))</f>
        <v/>
      </c>
      <c r="F337" s="119" t="str" cm="1">
        <f t="array" ref="F337">IF(INDEX(Производитель, ROW(K335)) = "", "", INDEX(Производитель, ROW(K335)))</f>
        <v/>
      </c>
      <c r="G337" s="119" t="str" cm="1">
        <f t="array" ref="G337">IF(INDEX(Номинал, ROW(L335)) = "", "", INDEX(Номинал, ROW(L335)))</f>
        <v/>
      </c>
      <c r="H337" s="119" t="str" cm="1">
        <f t="array" ref="H337">IF(INDEX(Тип_УЗО, ROW(M335)) = "", "", INDEX(Тип_УЗО, ROW(M335)))</f>
        <v/>
      </c>
      <c r="I337" s="119" t="str" cm="1">
        <f t="array" ref="I337">IF(INDEX(Ток_утечки_УЗО, ROW(N335)) = "", "", INDEX(Ток_утечки_УЗО, ROW(N335)))</f>
        <v/>
      </c>
      <c r="J337" s="119" t="str" cm="1">
        <f t="array" ref="J337">IF(INDEX(Марка_кабеля, ROW(O335)) = "", "", INDEX(Марка_кабеля, ROW(O335)))</f>
        <v/>
      </c>
      <c r="K337" s="119" t="str" cm="1">
        <f t="array" ref="K337">IF(INDEX(Сечение, ROW(P335)) = "", "", INDEX(Сечение, ROW(P335)))</f>
        <v/>
      </c>
      <c r="L337" s="119" t="str" cm="1">
        <f t="array" ref="L337">IF(INDEX(Длина_кабеля, ROW(Q335)) = "", "", INDEX(Длина_кабеля, ROW(Q335)))</f>
        <v/>
      </c>
      <c r="M337" s="119" t="str" cm="1">
        <f t="array" ref="M337">IF(INDEX(Фаза, ROW(R335)) = "", "", INDEX(Фаза, ROW(R335)))</f>
        <v/>
      </c>
      <c r="N337" s="119" t="str" cm="1">
        <f t="array" ref="N337">IF(INDEX(РЕ, ROW(S335)) = "", "", INDEX(РЕ, ROW(S335)))</f>
        <v/>
      </c>
      <c r="O337" s="119" t="str" cm="1">
        <f t="array" ref="O337">IF(INDEX(Класс, ROW(V335)) = "", "", INDEX(Класс, ROW(V335)))</f>
        <v/>
      </c>
      <c r="P337" s="119" t="str" cm="1">
        <f t="array" ref="P337">IF(INDEX(Установленная_мощность, ROW(X335)) = "", "", INDEX(Установленная_мощность, ROW(X335)))</f>
        <v/>
      </c>
      <c r="Q337" s="119" t="str" cm="1">
        <f t="array" ref="Q337">IF(INDEX(Расчетный_ток, ROW(Y335)) = "", "", INDEX(Расчетный_ток, ROW(Y335)))</f>
        <v/>
      </c>
      <c r="R337" s="119" t="str" cm="1">
        <f t="array" ref="R337">IF(INDEX(Наименование_потребителя, ROW(Z335)) = "", "", INDEX(Наименование_потребителя, ROW(Z335)))</f>
        <v/>
      </c>
      <c r="S337" s="119" t="str" cm="1">
        <f t="array" ref="S337">IF(INDEX(Условное_обозначение, ROW(AA335)) = "", "", INDEX(Условное_обозначение, ROW(AA335)))</f>
        <v/>
      </c>
    </row>
    <row r="338" spans="1:19" x14ac:dyDescent="0.3">
      <c r="A338" s="119" t="str" cm="1">
        <f t="array" ref="A338">IF(INDEX(Вводной_щит, ROW(C336)) = "", "", INDEX(Вводной_щит, ROW(C336)))</f>
        <v/>
      </c>
      <c r="B338" s="119" t="str" cm="1">
        <f t="array" ref="B338">IF(INDEX(Номер, ROW(F336)) = "", "", INDEX(Номер, ROW(F336)))</f>
        <v/>
      </c>
      <c r="C338" s="119" t="str" cm="1">
        <f t="array" ref="C338">IF(INDEX(Номер_по_плану, ROW(H336)) = "", "", INDEX(Номер_по_плану, ROW(H336)))</f>
        <v/>
      </c>
      <c r="D338" s="119" t="str" cm="1">
        <f t="array" ref="D338">IF(INDEX(Тип, ROW(I336)) = "", "", INDEX(Тип, ROW(I336)))</f>
        <v/>
      </c>
      <c r="E338" s="119" t="str" cm="1">
        <f t="array" ref="E338">IF(INDEX(Автомат, ROW(J336)) = "", "", INDEX(Автомат, ROW(J336)))</f>
        <v/>
      </c>
      <c r="F338" s="119" t="str" cm="1">
        <f t="array" ref="F338">IF(INDEX(Производитель, ROW(K336)) = "", "", INDEX(Производитель, ROW(K336)))</f>
        <v/>
      </c>
      <c r="G338" s="119" t="str" cm="1">
        <f t="array" ref="G338">IF(INDEX(Номинал, ROW(L336)) = "", "", INDEX(Номинал, ROW(L336)))</f>
        <v/>
      </c>
      <c r="H338" s="119" t="str" cm="1">
        <f t="array" ref="H338">IF(INDEX(Тип_УЗО, ROW(M336)) = "", "", INDEX(Тип_УЗО, ROW(M336)))</f>
        <v/>
      </c>
      <c r="I338" s="119" t="str" cm="1">
        <f t="array" ref="I338">IF(INDEX(Ток_утечки_УЗО, ROW(N336)) = "", "", INDEX(Ток_утечки_УЗО, ROW(N336)))</f>
        <v/>
      </c>
      <c r="J338" s="119" t="str" cm="1">
        <f t="array" ref="J338">IF(INDEX(Марка_кабеля, ROW(O336)) = "", "", INDEX(Марка_кабеля, ROW(O336)))</f>
        <v/>
      </c>
      <c r="K338" s="119" t="str" cm="1">
        <f t="array" ref="K338">IF(INDEX(Сечение, ROW(P336)) = "", "", INDEX(Сечение, ROW(P336)))</f>
        <v/>
      </c>
      <c r="L338" s="119" t="str" cm="1">
        <f t="array" ref="L338">IF(INDEX(Длина_кабеля, ROW(Q336)) = "", "", INDEX(Длина_кабеля, ROW(Q336)))</f>
        <v/>
      </c>
      <c r="M338" s="119" t="str" cm="1">
        <f t="array" ref="M338">IF(INDEX(Фаза, ROW(R336)) = "", "", INDEX(Фаза, ROW(R336)))</f>
        <v/>
      </c>
      <c r="N338" s="119" t="str" cm="1">
        <f t="array" ref="N338">IF(INDEX(РЕ, ROW(S336)) = "", "", INDEX(РЕ, ROW(S336)))</f>
        <v/>
      </c>
      <c r="O338" s="119" t="str" cm="1">
        <f t="array" ref="O338">IF(INDEX(Класс, ROW(V336)) = "", "", INDEX(Класс, ROW(V336)))</f>
        <v/>
      </c>
      <c r="P338" s="119" t="str" cm="1">
        <f t="array" ref="P338">IF(INDEX(Установленная_мощность, ROW(X336)) = "", "", INDEX(Установленная_мощность, ROW(X336)))</f>
        <v/>
      </c>
      <c r="Q338" s="119" t="str" cm="1">
        <f t="array" ref="Q338">IF(INDEX(Расчетный_ток, ROW(Y336)) = "", "", INDEX(Расчетный_ток, ROW(Y336)))</f>
        <v/>
      </c>
      <c r="R338" s="119" t="str" cm="1">
        <f t="array" ref="R338">IF(INDEX(Наименование_потребителя, ROW(Z336)) = "", "", INDEX(Наименование_потребителя, ROW(Z336)))</f>
        <v/>
      </c>
      <c r="S338" s="119" t="str" cm="1">
        <f t="array" ref="S338">IF(INDEX(Условное_обозначение, ROW(AA336)) = "", "", INDEX(Условное_обозначение, ROW(AA336)))</f>
        <v/>
      </c>
    </row>
    <row r="339" spans="1:19" x14ac:dyDescent="0.3">
      <c r="A339" s="119" t="str" cm="1">
        <f t="array" ref="A339">IF(INDEX(Вводной_щит, ROW(C337)) = "", "", INDEX(Вводной_щит, ROW(C337)))</f>
        <v/>
      </c>
      <c r="B339" s="119" t="str" cm="1">
        <f t="array" ref="B339">IF(INDEX(Номер, ROW(F337)) = "", "", INDEX(Номер, ROW(F337)))</f>
        <v/>
      </c>
      <c r="C339" s="119" t="str" cm="1">
        <f t="array" ref="C339">IF(INDEX(Номер_по_плану, ROW(H337)) = "", "", INDEX(Номер_по_плану, ROW(H337)))</f>
        <v/>
      </c>
      <c r="D339" s="119" t="str" cm="1">
        <f t="array" ref="D339">IF(INDEX(Тип, ROW(I337)) = "", "", INDEX(Тип, ROW(I337)))</f>
        <v/>
      </c>
      <c r="E339" s="119" t="str" cm="1">
        <f t="array" ref="E339">IF(INDEX(Автомат, ROW(J337)) = "", "", INDEX(Автомат, ROW(J337)))</f>
        <v/>
      </c>
      <c r="F339" s="119" t="str" cm="1">
        <f t="array" ref="F339">IF(INDEX(Производитель, ROW(K337)) = "", "", INDEX(Производитель, ROW(K337)))</f>
        <v/>
      </c>
      <c r="G339" s="119" t="str" cm="1">
        <f t="array" ref="G339">IF(INDEX(Номинал, ROW(L337)) = "", "", INDEX(Номинал, ROW(L337)))</f>
        <v/>
      </c>
      <c r="H339" s="119" t="str" cm="1">
        <f t="array" ref="H339">IF(INDEX(Тип_УЗО, ROW(M337)) = "", "", INDEX(Тип_УЗО, ROW(M337)))</f>
        <v/>
      </c>
      <c r="I339" s="119" t="str" cm="1">
        <f t="array" ref="I339">IF(INDEX(Ток_утечки_УЗО, ROW(N337)) = "", "", INDEX(Ток_утечки_УЗО, ROW(N337)))</f>
        <v/>
      </c>
      <c r="J339" s="119" t="str" cm="1">
        <f t="array" ref="J339">IF(INDEX(Марка_кабеля, ROW(O337)) = "", "", INDEX(Марка_кабеля, ROW(O337)))</f>
        <v/>
      </c>
      <c r="K339" s="119" t="str" cm="1">
        <f t="array" ref="K339">IF(INDEX(Сечение, ROW(P337)) = "", "", INDEX(Сечение, ROW(P337)))</f>
        <v/>
      </c>
      <c r="L339" s="119" t="str" cm="1">
        <f t="array" ref="L339">IF(INDEX(Длина_кабеля, ROW(Q337)) = "", "", INDEX(Длина_кабеля, ROW(Q337)))</f>
        <v/>
      </c>
      <c r="M339" s="119" t="str" cm="1">
        <f t="array" ref="M339">IF(INDEX(Фаза, ROW(R337)) = "", "", INDEX(Фаза, ROW(R337)))</f>
        <v/>
      </c>
      <c r="N339" s="119" t="str" cm="1">
        <f t="array" ref="N339">IF(INDEX(РЕ, ROW(S337)) = "", "", INDEX(РЕ, ROW(S337)))</f>
        <v/>
      </c>
      <c r="O339" s="119" t="str" cm="1">
        <f t="array" ref="O339">IF(INDEX(Класс, ROW(V337)) = "", "", INDEX(Класс, ROW(V337)))</f>
        <v/>
      </c>
      <c r="P339" s="119" t="str" cm="1">
        <f t="array" ref="P339">IF(INDEX(Установленная_мощность, ROW(X337)) = "", "", INDEX(Установленная_мощность, ROW(X337)))</f>
        <v/>
      </c>
      <c r="Q339" s="119" t="str" cm="1">
        <f t="array" ref="Q339">IF(INDEX(Расчетный_ток, ROW(Y337)) = "", "", INDEX(Расчетный_ток, ROW(Y337)))</f>
        <v/>
      </c>
      <c r="R339" s="119" t="str" cm="1">
        <f t="array" ref="R339">IF(INDEX(Наименование_потребителя, ROW(Z337)) = "", "", INDEX(Наименование_потребителя, ROW(Z337)))</f>
        <v/>
      </c>
      <c r="S339" s="119" t="str" cm="1">
        <f t="array" ref="S339">IF(INDEX(Условное_обозначение, ROW(AA337)) = "", "", INDEX(Условное_обозначение, ROW(AA337)))</f>
        <v/>
      </c>
    </row>
    <row r="340" spans="1:19" x14ac:dyDescent="0.3">
      <c r="A340" s="119" t="str" cm="1">
        <f t="array" ref="A340">IF(INDEX(Вводной_щит, ROW(C338)) = "", "", INDEX(Вводной_щит, ROW(C338)))</f>
        <v/>
      </c>
      <c r="B340" s="119" t="str" cm="1">
        <f t="array" ref="B340">IF(INDEX(Номер, ROW(F338)) = "", "", INDEX(Номер, ROW(F338)))</f>
        <v/>
      </c>
      <c r="C340" s="119" t="str" cm="1">
        <f t="array" ref="C340">IF(INDEX(Номер_по_плану, ROW(H338)) = "", "", INDEX(Номер_по_плану, ROW(H338)))</f>
        <v/>
      </c>
      <c r="D340" s="119" t="str" cm="1">
        <f t="array" ref="D340">IF(INDEX(Тип, ROW(I338)) = "", "", INDEX(Тип, ROW(I338)))</f>
        <v/>
      </c>
      <c r="E340" s="119" t="str" cm="1">
        <f t="array" ref="E340">IF(INDEX(Автомат, ROW(J338)) = "", "", INDEX(Автомат, ROW(J338)))</f>
        <v/>
      </c>
      <c r="F340" s="119" t="str" cm="1">
        <f t="array" ref="F340">IF(INDEX(Производитель, ROW(K338)) = "", "", INDEX(Производитель, ROW(K338)))</f>
        <v/>
      </c>
      <c r="G340" s="119" t="str" cm="1">
        <f t="array" ref="G340">IF(INDEX(Номинал, ROW(L338)) = "", "", INDEX(Номинал, ROW(L338)))</f>
        <v/>
      </c>
      <c r="H340" s="119" t="str" cm="1">
        <f t="array" ref="H340">IF(INDEX(Тип_УЗО, ROW(M338)) = "", "", INDEX(Тип_УЗО, ROW(M338)))</f>
        <v/>
      </c>
      <c r="I340" s="119" t="str" cm="1">
        <f t="array" ref="I340">IF(INDEX(Ток_утечки_УЗО, ROW(N338)) = "", "", INDEX(Ток_утечки_УЗО, ROW(N338)))</f>
        <v/>
      </c>
      <c r="J340" s="119" t="str" cm="1">
        <f t="array" ref="J340">IF(INDEX(Марка_кабеля, ROW(O338)) = "", "", INDEX(Марка_кабеля, ROW(O338)))</f>
        <v/>
      </c>
      <c r="K340" s="119" t="str" cm="1">
        <f t="array" ref="K340">IF(INDEX(Сечение, ROW(P338)) = "", "", INDEX(Сечение, ROW(P338)))</f>
        <v/>
      </c>
      <c r="L340" s="119" t="str" cm="1">
        <f t="array" ref="L340">IF(INDEX(Длина_кабеля, ROW(Q338)) = "", "", INDEX(Длина_кабеля, ROW(Q338)))</f>
        <v/>
      </c>
      <c r="M340" s="119" t="str" cm="1">
        <f t="array" ref="M340">IF(INDEX(Фаза, ROW(R338)) = "", "", INDEX(Фаза, ROW(R338)))</f>
        <v/>
      </c>
      <c r="N340" s="119" t="str" cm="1">
        <f t="array" ref="N340">IF(INDEX(РЕ, ROW(S338)) = "", "", INDEX(РЕ, ROW(S338)))</f>
        <v/>
      </c>
      <c r="O340" s="119" t="str" cm="1">
        <f t="array" ref="O340">IF(INDEX(Класс, ROW(V338)) = "", "", INDEX(Класс, ROW(V338)))</f>
        <v/>
      </c>
      <c r="P340" s="119" t="str" cm="1">
        <f t="array" ref="P340">IF(INDEX(Установленная_мощность, ROW(X338)) = "", "", INDEX(Установленная_мощность, ROW(X338)))</f>
        <v/>
      </c>
      <c r="Q340" s="119" t="str" cm="1">
        <f t="array" ref="Q340">IF(INDEX(Расчетный_ток, ROW(Y338)) = "", "", INDEX(Расчетный_ток, ROW(Y338)))</f>
        <v/>
      </c>
      <c r="R340" s="119" t="str" cm="1">
        <f t="array" ref="R340">IF(INDEX(Наименование_потребителя, ROW(Z338)) = "", "", INDEX(Наименование_потребителя, ROW(Z338)))</f>
        <v/>
      </c>
      <c r="S340" s="119" t="str" cm="1">
        <f t="array" ref="S340">IF(INDEX(Условное_обозначение, ROW(AA338)) = "", "", INDEX(Условное_обозначение, ROW(AA338)))</f>
        <v/>
      </c>
    </row>
    <row r="341" spans="1:19" x14ac:dyDescent="0.3">
      <c r="A341" s="119" t="str" cm="1">
        <f t="array" ref="A341">IF(INDEX(Вводной_щит, ROW(C339)) = "", "", INDEX(Вводной_щит, ROW(C339)))</f>
        <v/>
      </c>
      <c r="B341" s="119" t="str" cm="1">
        <f t="array" ref="B341">IF(INDEX(Номер, ROW(F339)) = "", "", INDEX(Номер, ROW(F339)))</f>
        <v/>
      </c>
      <c r="C341" s="119" t="str" cm="1">
        <f t="array" ref="C341">IF(INDEX(Номер_по_плану, ROW(H339)) = "", "", INDEX(Номер_по_плану, ROW(H339)))</f>
        <v/>
      </c>
      <c r="D341" s="119" t="str" cm="1">
        <f t="array" ref="D341">IF(INDEX(Тип, ROW(I339)) = "", "", INDEX(Тип, ROW(I339)))</f>
        <v/>
      </c>
      <c r="E341" s="119" t="str" cm="1">
        <f t="array" ref="E341">IF(INDEX(Автомат, ROW(J339)) = "", "", INDEX(Автомат, ROW(J339)))</f>
        <v/>
      </c>
      <c r="F341" s="119" t="str" cm="1">
        <f t="array" ref="F341">IF(INDEX(Производитель, ROW(K339)) = "", "", INDEX(Производитель, ROW(K339)))</f>
        <v/>
      </c>
      <c r="G341" s="119" t="str" cm="1">
        <f t="array" ref="G341">IF(INDEX(Номинал, ROW(L339)) = "", "", INDEX(Номинал, ROW(L339)))</f>
        <v/>
      </c>
      <c r="H341" s="119" t="str" cm="1">
        <f t="array" ref="H341">IF(INDEX(Тип_УЗО, ROW(M339)) = "", "", INDEX(Тип_УЗО, ROW(M339)))</f>
        <v/>
      </c>
      <c r="I341" s="119" t="str" cm="1">
        <f t="array" ref="I341">IF(INDEX(Ток_утечки_УЗО, ROW(N339)) = "", "", INDEX(Ток_утечки_УЗО, ROW(N339)))</f>
        <v/>
      </c>
      <c r="J341" s="119" t="str" cm="1">
        <f t="array" ref="J341">IF(INDEX(Марка_кабеля, ROW(O339)) = "", "", INDEX(Марка_кабеля, ROW(O339)))</f>
        <v/>
      </c>
      <c r="K341" s="119" t="str" cm="1">
        <f t="array" ref="K341">IF(INDEX(Сечение, ROW(P339)) = "", "", INDEX(Сечение, ROW(P339)))</f>
        <v/>
      </c>
      <c r="L341" s="119" t="str" cm="1">
        <f t="array" ref="L341">IF(INDEX(Длина_кабеля, ROW(Q339)) = "", "", INDEX(Длина_кабеля, ROW(Q339)))</f>
        <v/>
      </c>
      <c r="M341" s="119" t="str" cm="1">
        <f t="array" ref="M341">IF(INDEX(Фаза, ROW(R339)) = "", "", INDEX(Фаза, ROW(R339)))</f>
        <v/>
      </c>
      <c r="N341" s="119" t="str" cm="1">
        <f t="array" ref="N341">IF(INDEX(РЕ, ROW(S339)) = "", "", INDEX(РЕ, ROW(S339)))</f>
        <v/>
      </c>
      <c r="O341" s="119" t="str" cm="1">
        <f t="array" ref="O341">IF(INDEX(Класс, ROW(V339)) = "", "", INDEX(Класс, ROW(V339)))</f>
        <v/>
      </c>
      <c r="P341" s="119" t="str" cm="1">
        <f t="array" ref="P341">IF(INDEX(Установленная_мощность, ROW(X339)) = "", "", INDEX(Установленная_мощность, ROW(X339)))</f>
        <v/>
      </c>
      <c r="Q341" s="119" t="str" cm="1">
        <f t="array" ref="Q341">IF(INDEX(Расчетный_ток, ROW(Y339)) = "", "", INDEX(Расчетный_ток, ROW(Y339)))</f>
        <v/>
      </c>
      <c r="R341" s="119" t="str" cm="1">
        <f t="array" ref="R341">IF(INDEX(Наименование_потребителя, ROW(Z339)) = "", "", INDEX(Наименование_потребителя, ROW(Z339)))</f>
        <v/>
      </c>
      <c r="S341" s="119" t="str" cm="1">
        <f t="array" ref="S341">IF(INDEX(Условное_обозначение, ROW(AA339)) = "", "", INDEX(Условное_обозначение, ROW(AA339)))</f>
        <v/>
      </c>
    </row>
    <row r="342" spans="1:19" x14ac:dyDescent="0.3">
      <c r="A342" s="119" t="str" cm="1">
        <f t="array" ref="A342">IF(INDEX(Вводной_щит, ROW(C340)) = "", "", INDEX(Вводной_щит, ROW(C340)))</f>
        <v/>
      </c>
      <c r="B342" s="119" t="str" cm="1">
        <f t="array" ref="B342">IF(INDEX(Номер, ROW(F340)) = "", "", INDEX(Номер, ROW(F340)))</f>
        <v/>
      </c>
      <c r="C342" s="119" t="str" cm="1">
        <f t="array" ref="C342">IF(INDEX(Номер_по_плану, ROW(H340)) = "", "", INDEX(Номер_по_плану, ROW(H340)))</f>
        <v/>
      </c>
      <c r="D342" s="119" t="str" cm="1">
        <f t="array" ref="D342">IF(INDEX(Тип, ROW(I340)) = "", "", INDEX(Тип, ROW(I340)))</f>
        <v/>
      </c>
      <c r="E342" s="119" t="str" cm="1">
        <f t="array" ref="E342">IF(INDEX(Автомат, ROW(J340)) = "", "", INDEX(Автомат, ROW(J340)))</f>
        <v/>
      </c>
      <c r="F342" s="119" t="str" cm="1">
        <f t="array" ref="F342">IF(INDEX(Производитель, ROW(K340)) = "", "", INDEX(Производитель, ROW(K340)))</f>
        <v/>
      </c>
      <c r="G342" s="119" t="str" cm="1">
        <f t="array" ref="G342">IF(INDEX(Номинал, ROW(L340)) = "", "", INDEX(Номинал, ROW(L340)))</f>
        <v/>
      </c>
      <c r="H342" s="119" t="str" cm="1">
        <f t="array" ref="H342">IF(INDEX(Тип_УЗО, ROW(M340)) = "", "", INDEX(Тип_УЗО, ROW(M340)))</f>
        <v/>
      </c>
      <c r="I342" s="119" t="str" cm="1">
        <f t="array" ref="I342">IF(INDEX(Ток_утечки_УЗО, ROW(N340)) = "", "", INDEX(Ток_утечки_УЗО, ROW(N340)))</f>
        <v/>
      </c>
      <c r="J342" s="119" t="str" cm="1">
        <f t="array" ref="J342">IF(INDEX(Марка_кабеля, ROW(O340)) = "", "", INDEX(Марка_кабеля, ROW(O340)))</f>
        <v/>
      </c>
      <c r="K342" s="119" t="str" cm="1">
        <f t="array" ref="K342">IF(INDEX(Сечение, ROW(P340)) = "", "", INDEX(Сечение, ROW(P340)))</f>
        <v/>
      </c>
      <c r="L342" s="119" t="str" cm="1">
        <f t="array" ref="L342">IF(INDEX(Длина_кабеля, ROW(Q340)) = "", "", INDEX(Длина_кабеля, ROW(Q340)))</f>
        <v/>
      </c>
      <c r="M342" s="119" t="str" cm="1">
        <f t="array" ref="M342">IF(INDEX(Фаза, ROW(R340)) = "", "", INDEX(Фаза, ROW(R340)))</f>
        <v/>
      </c>
      <c r="N342" s="119" t="str" cm="1">
        <f t="array" ref="N342">IF(INDEX(РЕ, ROW(S340)) = "", "", INDEX(РЕ, ROW(S340)))</f>
        <v/>
      </c>
      <c r="O342" s="119" t="str" cm="1">
        <f t="array" ref="O342">IF(INDEX(Класс, ROW(V340)) = "", "", INDEX(Класс, ROW(V340)))</f>
        <v/>
      </c>
      <c r="P342" s="119" t="str" cm="1">
        <f t="array" ref="P342">IF(INDEX(Установленная_мощность, ROW(X340)) = "", "", INDEX(Установленная_мощность, ROW(X340)))</f>
        <v/>
      </c>
      <c r="Q342" s="119" t="str" cm="1">
        <f t="array" ref="Q342">IF(INDEX(Расчетный_ток, ROW(Y340)) = "", "", INDEX(Расчетный_ток, ROW(Y340)))</f>
        <v/>
      </c>
      <c r="R342" s="119" t="str" cm="1">
        <f t="array" ref="R342">IF(INDEX(Наименование_потребителя, ROW(Z340)) = "", "", INDEX(Наименование_потребителя, ROW(Z340)))</f>
        <v/>
      </c>
      <c r="S342" s="119" t="str" cm="1">
        <f t="array" ref="S342">IF(INDEX(Условное_обозначение, ROW(AA340)) = "", "", INDEX(Условное_обозначение, ROW(AA340)))</f>
        <v/>
      </c>
    </row>
    <row r="343" spans="1:19" x14ac:dyDescent="0.3">
      <c r="A343" s="119" t="str" cm="1">
        <f t="array" ref="A343">IF(INDEX(Вводной_щит, ROW(C341)) = "", "", INDEX(Вводной_щит, ROW(C341)))</f>
        <v/>
      </c>
      <c r="B343" s="119" t="str" cm="1">
        <f t="array" ref="B343">IF(INDEX(Номер, ROW(F341)) = "", "", INDEX(Номер, ROW(F341)))</f>
        <v/>
      </c>
      <c r="C343" s="119" t="str" cm="1">
        <f t="array" ref="C343">IF(INDEX(Номер_по_плану, ROW(H341)) = "", "", INDEX(Номер_по_плану, ROW(H341)))</f>
        <v/>
      </c>
      <c r="D343" s="119" t="str" cm="1">
        <f t="array" ref="D343">IF(INDEX(Тип, ROW(I341)) = "", "", INDEX(Тип, ROW(I341)))</f>
        <v/>
      </c>
      <c r="E343" s="119" t="str" cm="1">
        <f t="array" ref="E343">IF(INDEX(Автомат, ROW(J341)) = "", "", INDEX(Автомат, ROW(J341)))</f>
        <v/>
      </c>
      <c r="F343" s="119" t="str" cm="1">
        <f t="array" ref="F343">IF(INDEX(Производитель, ROW(K341)) = "", "", INDEX(Производитель, ROW(K341)))</f>
        <v/>
      </c>
      <c r="G343" s="119" t="str" cm="1">
        <f t="array" ref="G343">IF(INDEX(Номинал, ROW(L341)) = "", "", INDEX(Номинал, ROW(L341)))</f>
        <v/>
      </c>
      <c r="H343" s="119" t="str" cm="1">
        <f t="array" ref="H343">IF(INDEX(Тип_УЗО, ROW(M341)) = "", "", INDEX(Тип_УЗО, ROW(M341)))</f>
        <v/>
      </c>
      <c r="I343" s="119" t="str" cm="1">
        <f t="array" ref="I343">IF(INDEX(Ток_утечки_УЗО, ROW(N341)) = "", "", INDEX(Ток_утечки_УЗО, ROW(N341)))</f>
        <v/>
      </c>
      <c r="J343" s="119" t="str" cm="1">
        <f t="array" ref="J343">IF(INDEX(Марка_кабеля, ROW(O341)) = "", "", INDEX(Марка_кабеля, ROW(O341)))</f>
        <v/>
      </c>
      <c r="K343" s="119" t="str" cm="1">
        <f t="array" ref="K343">IF(INDEX(Сечение, ROW(P341)) = "", "", INDEX(Сечение, ROW(P341)))</f>
        <v/>
      </c>
      <c r="L343" s="119" t="str" cm="1">
        <f t="array" ref="L343">IF(INDEX(Длина_кабеля, ROW(Q341)) = "", "", INDEX(Длина_кабеля, ROW(Q341)))</f>
        <v/>
      </c>
      <c r="M343" s="119" t="str" cm="1">
        <f t="array" ref="M343">IF(INDEX(Фаза, ROW(R341)) = "", "", INDEX(Фаза, ROW(R341)))</f>
        <v/>
      </c>
      <c r="N343" s="119" t="str" cm="1">
        <f t="array" ref="N343">IF(INDEX(РЕ, ROW(S341)) = "", "", INDEX(РЕ, ROW(S341)))</f>
        <v/>
      </c>
      <c r="O343" s="119" t="str" cm="1">
        <f t="array" ref="O343">IF(INDEX(Класс, ROW(V341)) = "", "", INDEX(Класс, ROW(V341)))</f>
        <v/>
      </c>
      <c r="P343" s="119" t="str" cm="1">
        <f t="array" ref="P343">IF(INDEX(Установленная_мощность, ROW(X341)) = "", "", INDEX(Установленная_мощность, ROW(X341)))</f>
        <v/>
      </c>
      <c r="Q343" s="119" t="str" cm="1">
        <f t="array" ref="Q343">IF(INDEX(Расчетный_ток, ROW(Y341)) = "", "", INDEX(Расчетный_ток, ROW(Y341)))</f>
        <v/>
      </c>
      <c r="R343" s="119" t="str" cm="1">
        <f t="array" ref="R343">IF(INDEX(Наименование_потребителя, ROW(Z341)) = "", "", INDEX(Наименование_потребителя, ROW(Z341)))</f>
        <v/>
      </c>
      <c r="S343" s="119" t="str" cm="1">
        <f t="array" ref="S343">IF(INDEX(Условное_обозначение, ROW(AA341)) = "", "", INDEX(Условное_обозначение, ROW(AA341)))</f>
        <v/>
      </c>
    </row>
    <row r="344" spans="1:19" x14ac:dyDescent="0.3">
      <c r="A344" s="119" t="str" cm="1">
        <f t="array" ref="A344">IF(INDEX(Вводной_щит, ROW(C342)) = "", "", INDEX(Вводной_щит, ROW(C342)))</f>
        <v/>
      </c>
      <c r="B344" s="119" t="str" cm="1">
        <f t="array" ref="B344">IF(INDEX(Номер, ROW(F342)) = "", "", INDEX(Номер, ROW(F342)))</f>
        <v/>
      </c>
      <c r="C344" s="119" t="str" cm="1">
        <f t="array" ref="C344">IF(INDEX(Номер_по_плану, ROW(H342)) = "", "", INDEX(Номер_по_плану, ROW(H342)))</f>
        <v/>
      </c>
      <c r="D344" s="119" t="str" cm="1">
        <f t="array" ref="D344">IF(INDEX(Тип, ROW(I342)) = "", "", INDEX(Тип, ROW(I342)))</f>
        <v/>
      </c>
      <c r="E344" s="119" t="str" cm="1">
        <f t="array" ref="E344">IF(INDEX(Автомат, ROW(J342)) = "", "", INDEX(Автомат, ROW(J342)))</f>
        <v/>
      </c>
      <c r="F344" s="119" t="str" cm="1">
        <f t="array" ref="F344">IF(INDEX(Производитель, ROW(K342)) = "", "", INDEX(Производитель, ROW(K342)))</f>
        <v/>
      </c>
      <c r="G344" s="119" t="str" cm="1">
        <f t="array" ref="G344">IF(INDEX(Номинал, ROW(L342)) = "", "", INDEX(Номинал, ROW(L342)))</f>
        <v/>
      </c>
      <c r="H344" s="119" t="str" cm="1">
        <f t="array" ref="H344">IF(INDEX(Тип_УЗО, ROW(M342)) = "", "", INDEX(Тип_УЗО, ROW(M342)))</f>
        <v/>
      </c>
      <c r="I344" s="119" t="str" cm="1">
        <f t="array" ref="I344">IF(INDEX(Ток_утечки_УЗО, ROW(N342)) = "", "", INDEX(Ток_утечки_УЗО, ROW(N342)))</f>
        <v/>
      </c>
      <c r="J344" s="119" t="str" cm="1">
        <f t="array" ref="J344">IF(INDEX(Марка_кабеля, ROW(O342)) = "", "", INDEX(Марка_кабеля, ROW(O342)))</f>
        <v/>
      </c>
      <c r="K344" s="119" t="str" cm="1">
        <f t="array" ref="K344">IF(INDEX(Сечение, ROW(P342)) = "", "", INDEX(Сечение, ROW(P342)))</f>
        <v/>
      </c>
      <c r="L344" s="119" t="str" cm="1">
        <f t="array" ref="L344">IF(INDEX(Длина_кабеля, ROW(Q342)) = "", "", INDEX(Длина_кабеля, ROW(Q342)))</f>
        <v/>
      </c>
      <c r="M344" s="119" t="str" cm="1">
        <f t="array" ref="M344">IF(INDEX(Фаза, ROW(R342)) = "", "", INDEX(Фаза, ROW(R342)))</f>
        <v/>
      </c>
      <c r="N344" s="119" t="str" cm="1">
        <f t="array" ref="N344">IF(INDEX(РЕ, ROW(S342)) = "", "", INDEX(РЕ, ROW(S342)))</f>
        <v/>
      </c>
      <c r="O344" s="119" t="str" cm="1">
        <f t="array" ref="O344">IF(INDEX(Класс, ROW(V342)) = "", "", INDEX(Класс, ROW(V342)))</f>
        <v/>
      </c>
      <c r="P344" s="119" t="str" cm="1">
        <f t="array" ref="P344">IF(INDEX(Установленная_мощность, ROW(X342)) = "", "", INDEX(Установленная_мощность, ROW(X342)))</f>
        <v/>
      </c>
      <c r="Q344" s="119" t="str" cm="1">
        <f t="array" ref="Q344">IF(INDEX(Расчетный_ток, ROW(Y342)) = "", "", INDEX(Расчетный_ток, ROW(Y342)))</f>
        <v/>
      </c>
      <c r="R344" s="119" t="str" cm="1">
        <f t="array" ref="R344">IF(INDEX(Наименование_потребителя, ROW(Z342)) = "", "", INDEX(Наименование_потребителя, ROW(Z342)))</f>
        <v/>
      </c>
      <c r="S344" s="119" t="str" cm="1">
        <f t="array" ref="S344">IF(INDEX(Условное_обозначение, ROW(AA342)) = "", "", INDEX(Условное_обозначение, ROW(AA342)))</f>
        <v/>
      </c>
    </row>
    <row r="345" spans="1:19" x14ac:dyDescent="0.3">
      <c r="A345" s="119" t="str" cm="1">
        <f t="array" ref="A345">IF(INDEX(Вводной_щит, ROW(C343)) = "", "", INDEX(Вводной_щит, ROW(C343)))</f>
        <v/>
      </c>
      <c r="B345" s="119" t="str" cm="1">
        <f t="array" ref="B345">IF(INDEX(Номер, ROW(F343)) = "", "", INDEX(Номер, ROW(F343)))</f>
        <v/>
      </c>
      <c r="C345" s="119" t="str" cm="1">
        <f t="array" ref="C345">IF(INDEX(Номер_по_плану, ROW(H343)) = "", "", INDEX(Номер_по_плану, ROW(H343)))</f>
        <v/>
      </c>
      <c r="D345" s="119" t="str" cm="1">
        <f t="array" ref="D345">IF(INDEX(Тип, ROW(I343)) = "", "", INDEX(Тип, ROW(I343)))</f>
        <v/>
      </c>
      <c r="E345" s="119" t="str" cm="1">
        <f t="array" ref="E345">IF(INDEX(Автомат, ROW(J343)) = "", "", INDEX(Автомат, ROW(J343)))</f>
        <v/>
      </c>
      <c r="F345" s="119" t="str" cm="1">
        <f t="array" ref="F345">IF(INDEX(Производитель, ROW(K343)) = "", "", INDEX(Производитель, ROW(K343)))</f>
        <v/>
      </c>
      <c r="G345" s="119" t="str" cm="1">
        <f t="array" ref="G345">IF(INDEX(Номинал, ROW(L343)) = "", "", INDEX(Номинал, ROW(L343)))</f>
        <v/>
      </c>
      <c r="H345" s="119" t="str" cm="1">
        <f t="array" ref="H345">IF(INDEX(Тип_УЗО, ROW(M343)) = "", "", INDEX(Тип_УЗО, ROW(M343)))</f>
        <v/>
      </c>
      <c r="I345" s="119" t="str" cm="1">
        <f t="array" ref="I345">IF(INDEX(Ток_утечки_УЗО, ROW(N343)) = "", "", INDEX(Ток_утечки_УЗО, ROW(N343)))</f>
        <v/>
      </c>
      <c r="J345" s="119" t="str" cm="1">
        <f t="array" ref="J345">IF(INDEX(Марка_кабеля, ROW(O343)) = "", "", INDEX(Марка_кабеля, ROW(O343)))</f>
        <v/>
      </c>
      <c r="K345" s="119" t="str" cm="1">
        <f t="array" ref="K345">IF(INDEX(Сечение, ROW(P343)) = "", "", INDEX(Сечение, ROW(P343)))</f>
        <v/>
      </c>
      <c r="L345" s="119" t="str" cm="1">
        <f t="array" ref="L345">IF(INDEX(Длина_кабеля, ROW(Q343)) = "", "", INDEX(Длина_кабеля, ROW(Q343)))</f>
        <v/>
      </c>
      <c r="M345" s="119" t="str" cm="1">
        <f t="array" ref="M345">IF(INDEX(Фаза, ROW(R343)) = "", "", INDEX(Фаза, ROW(R343)))</f>
        <v/>
      </c>
      <c r="N345" s="119" t="str" cm="1">
        <f t="array" ref="N345">IF(INDEX(РЕ, ROW(S343)) = "", "", INDEX(РЕ, ROW(S343)))</f>
        <v/>
      </c>
      <c r="O345" s="119" t="str" cm="1">
        <f t="array" ref="O345">IF(INDEX(Класс, ROW(V343)) = "", "", INDEX(Класс, ROW(V343)))</f>
        <v/>
      </c>
      <c r="P345" s="119" t="str" cm="1">
        <f t="array" ref="P345">IF(INDEX(Установленная_мощность, ROW(X343)) = "", "", INDEX(Установленная_мощность, ROW(X343)))</f>
        <v/>
      </c>
      <c r="Q345" s="119" t="str" cm="1">
        <f t="array" ref="Q345">IF(INDEX(Расчетный_ток, ROW(Y343)) = "", "", INDEX(Расчетный_ток, ROW(Y343)))</f>
        <v/>
      </c>
      <c r="R345" s="119" t="str" cm="1">
        <f t="array" ref="R345">IF(INDEX(Наименование_потребителя, ROW(Z343)) = "", "", INDEX(Наименование_потребителя, ROW(Z343)))</f>
        <v/>
      </c>
      <c r="S345" s="119" t="str" cm="1">
        <f t="array" ref="S345">IF(INDEX(Условное_обозначение, ROW(AA343)) = "", "", INDEX(Условное_обозначение, ROW(AA343)))</f>
        <v/>
      </c>
    </row>
    <row r="346" spans="1:19" x14ac:dyDescent="0.3">
      <c r="A346" s="119" t="str" cm="1">
        <f t="array" ref="A346">IF(INDEX(Вводной_щит, ROW(C344)) = "", "", INDEX(Вводной_щит, ROW(C344)))</f>
        <v/>
      </c>
      <c r="B346" s="119" t="str" cm="1">
        <f t="array" ref="B346">IF(INDEX(Номер, ROW(F344)) = "", "", INDEX(Номер, ROW(F344)))</f>
        <v/>
      </c>
      <c r="C346" s="119" t="str" cm="1">
        <f t="array" ref="C346">IF(INDEX(Номер_по_плану, ROW(H344)) = "", "", INDEX(Номер_по_плану, ROW(H344)))</f>
        <v/>
      </c>
      <c r="D346" s="119" t="str" cm="1">
        <f t="array" ref="D346">IF(INDEX(Тип, ROW(I344)) = "", "", INDEX(Тип, ROW(I344)))</f>
        <v/>
      </c>
      <c r="E346" s="119" t="str" cm="1">
        <f t="array" ref="E346">IF(INDEX(Автомат, ROW(J344)) = "", "", INDEX(Автомат, ROW(J344)))</f>
        <v/>
      </c>
      <c r="F346" s="119" t="str" cm="1">
        <f t="array" ref="F346">IF(INDEX(Производитель, ROW(K344)) = "", "", INDEX(Производитель, ROW(K344)))</f>
        <v/>
      </c>
      <c r="G346" s="119" t="str" cm="1">
        <f t="array" ref="G346">IF(INDEX(Номинал, ROW(L344)) = "", "", INDEX(Номинал, ROW(L344)))</f>
        <v/>
      </c>
      <c r="H346" s="119" t="str" cm="1">
        <f t="array" ref="H346">IF(INDEX(Тип_УЗО, ROW(M344)) = "", "", INDEX(Тип_УЗО, ROW(M344)))</f>
        <v/>
      </c>
      <c r="I346" s="119" t="str" cm="1">
        <f t="array" ref="I346">IF(INDEX(Ток_утечки_УЗО, ROW(N344)) = "", "", INDEX(Ток_утечки_УЗО, ROW(N344)))</f>
        <v/>
      </c>
      <c r="J346" s="119" t="str" cm="1">
        <f t="array" ref="J346">IF(INDEX(Марка_кабеля, ROW(O344)) = "", "", INDEX(Марка_кабеля, ROW(O344)))</f>
        <v/>
      </c>
      <c r="K346" s="119" t="str" cm="1">
        <f t="array" ref="K346">IF(INDEX(Сечение, ROW(P344)) = "", "", INDEX(Сечение, ROW(P344)))</f>
        <v/>
      </c>
      <c r="L346" s="119" t="str" cm="1">
        <f t="array" ref="L346">IF(INDEX(Длина_кабеля, ROW(Q344)) = "", "", INDEX(Длина_кабеля, ROW(Q344)))</f>
        <v/>
      </c>
      <c r="M346" s="119" t="str" cm="1">
        <f t="array" ref="M346">IF(INDEX(Фаза, ROW(R344)) = "", "", INDEX(Фаза, ROW(R344)))</f>
        <v/>
      </c>
      <c r="N346" s="119" t="str" cm="1">
        <f t="array" ref="N346">IF(INDEX(РЕ, ROW(S344)) = "", "", INDEX(РЕ, ROW(S344)))</f>
        <v/>
      </c>
      <c r="O346" s="119" t="str" cm="1">
        <f t="array" ref="O346">IF(INDEX(Класс, ROW(V344)) = "", "", INDEX(Класс, ROW(V344)))</f>
        <v/>
      </c>
      <c r="P346" s="119" t="str" cm="1">
        <f t="array" ref="P346">IF(INDEX(Установленная_мощность, ROW(X344)) = "", "", INDEX(Установленная_мощность, ROW(X344)))</f>
        <v/>
      </c>
      <c r="Q346" s="119" t="str" cm="1">
        <f t="array" ref="Q346">IF(INDEX(Расчетный_ток, ROW(Y344)) = "", "", INDEX(Расчетный_ток, ROW(Y344)))</f>
        <v/>
      </c>
      <c r="R346" s="119" t="str" cm="1">
        <f t="array" ref="R346">IF(INDEX(Наименование_потребителя, ROW(Z344)) = "", "", INDEX(Наименование_потребителя, ROW(Z344)))</f>
        <v/>
      </c>
      <c r="S346" s="119" t="str" cm="1">
        <f t="array" ref="S346">IF(INDEX(Условное_обозначение, ROW(AA344)) = "", "", INDEX(Условное_обозначение, ROW(AA344)))</f>
        <v/>
      </c>
    </row>
    <row r="347" spans="1:19" x14ac:dyDescent="0.3">
      <c r="A347" s="119" t="str" cm="1">
        <f t="array" ref="A347">IF(INDEX(Вводной_щит, ROW(C345)) = "", "", INDEX(Вводной_щит, ROW(C345)))</f>
        <v/>
      </c>
      <c r="B347" s="119" t="str" cm="1">
        <f t="array" ref="B347">IF(INDEX(Номер, ROW(F345)) = "", "", INDEX(Номер, ROW(F345)))</f>
        <v/>
      </c>
      <c r="C347" s="119" t="str" cm="1">
        <f t="array" ref="C347">IF(INDEX(Номер_по_плану, ROW(H345)) = "", "", INDEX(Номер_по_плану, ROW(H345)))</f>
        <v/>
      </c>
      <c r="D347" s="119" t="str" cm="1">
        <f t="array" ref="D347">IF(INDEX(Тип, ROW(I345)) = "", "", INDEX(Тип, ROW(I345)))</f>
        <v/>
      </c>
      <c r="E347" s="119" t="str" cm="1">
        <f t="array" ref="E347">IF(INDEX(Автомат, ROW(J345)) = "", "", INDEX(Автомат, ROW(J345)))</f>
        <v/>
      </c>
      <c r="F347" s="119" t="str" cm="1">
        <f t="array" ref="F347">IF(INDEX(Производитель, ROW(K345)) = "", "", INDEX(Производитель, ROW(K345)))</f>
        <v/>
      </c>
      <c r="G347" s="119" t="str" cm="1">
        <f t="array" ref="G347">IF(INDEX(Номинал, ROW(L345)) = "", "", INDEX(Номинал, ROW(L345)))</f>
        <v/>
      </c>
      <c r="H347" s="119" t="str" cm="1">
        <f t="array" ref="H347">IF(INDEX(Тип_УЗО, ROW(M345)) = "", "", INDEX(Тип_УЗО, ROW(M345)))</f>
        <v/>
      </c>
      <c r="I347" s="119" t="str" cm="1">
        <f t="array" ref="I347">IF(INDEX(Ток_утечки_УЗО, ROW(N345)) = "", "", INDEX(Ток_утечки_УЗО, ROW(N345)))</f>
        <v/>
      </c>
      <c r="J347" s="119" t="str" cm="1">
        <f t="array" ref="J347">IF(INDEX(Марка_кабеля, ROW(O345)) = "", "", INDEX(Марка_кабеля, ROW(O345)))</f>
        <v/>
      </c>
      <c r="K347" s="119" t="str" cm="1">
        <f t="array" ref="K347">IF(INDEX(Сечение, ROW(P345)) = "", "", INDEX(Сечение, ROW(P345)))</f>
        <v/>
      </c>
      <c r="L347" s="119" t="str" cm="1">
        <f t="array" ref="L347">IF(INDEX(Длина_кабеля, ROW(Q345)) = "", "", INDEX(Длина_кабеля, ROW(Q345)))</f>
        <v/>
      </c>
      <c r="M347" s="119" t="str" cm="1">
        <f t="array" ref="M347">IF(INDEX(Фаза, ROW(R345)) = "", "", INDEX(Фаза, ROW(R345)))</f>
        <v/>
      </c>
      <c r="N347" s="119" t="str" cm="1">
        <f t="array" ref="N347">IF(INDEX(РЕ, ROW(S345)) = "", "", INDEX(РЕ, ROW(S345)))</f>
        <v/>
      </c>
      <c r="O347" s="119" t="str" cm="1">
        <f t="array" ref="O347">IF(INDEX(Класс, ROW(V345)) = "", "", INDEX(Класс, ROW(V345)))</f>
        <v/>
      </c>
      <c r="P347" s="119" t="str" cm="1">
        <f t="array" ref="P347">IF(INDEX(Установленная_мощность, ROW(X345)) = "", "", INDEX(Установленная_мощность, ROW(X345)))</f>
        <v/>
      </c>
      <c r="Q347" s="119" t="str" cm="1">
        <f t="array" ref="Q347">IF(INDEX(Расчетный_ток, ROW(Y345)) = "", "", INDEX(Расчетный_ток, ROW(Y345)))</f>
        <v/>
      </c>
      <c r="R347" s="119" t="str" cm="1">
        <f t="array" ref="R347">IF(INDEX(Наименование_потребителя, ROW(Z345)) = "", "", INDEX(Наименование_потребителя, ROW(Z345)))</f>
        <v/>
      </c>
      <c r="S347" s="119" t="str" cm="1">
        <f t="array" ref="S347">IF(INDEX(Условное_обозначение, ROW(AA345)) = "", "", INDEX(Условное_обозначение, ROW(AA345)))</f>
        <v/>
      </c>
    </row>
    <row r="348" spans="1:19" x14ac:dyDescent="0.3">
      <c r="A348" s="119" t="str" cm="1">
        <f t="array" ref="A348">IF(INDEX(Вводной_щит, ROW(C346)) = "", "", INDEX(Вводной_щит, ROW(C346)))</f>
        <v/>
      </c>
      <c r="B348" s="119" t="str" cm="1">
        <f t="array" ref="B348">IF(INDEX(Номер, ROW(F346)) = "", "", INDEX(Номер, ROW(F346)))</f>
        <v/>
      </c>
      <c r="C348" s="119" t="str" cm="1">
        <f t="array" ref="C348">IF(INDEX(Номер_по_плану, ROW(H346)) = "", "", INDEX(Номер_по_плану, ROW(H346)))</f>
        <v/>
      </c>
      <c r="D348" s="119" t="str" cm="1">
        <f t="array" ref="D348">IF(INDEX(Тип, ROW(I346)) = "", "", INDEX(Тип, ROW(I346)))</f>
        <v/>
      </c>
      <c r="E348" s="119" t="str" cm="1">
        <f t="array" ref="E348">IF(INDEX(Автомат, ROW(J346)) = "", "", INDEX(Автомат, ROW(J346)))</f>
        <v/>
      </c>
      <c r="F348" s="119" t="str" cm="1">
        <f t="array" ref="F348">IF(INDEX(Производитель, ROW(K346)) = "", "", INDEX(Производитель, ROW(K346)))</f>
        <v/>
      </c>
      <c r="G348" s="119" t="str" cm="1">
        <f t="array" ref="G348">IF(INDEX(Номинал, ROW(L346)) = "", "", INDEX(Номинал, ROW(L346)))</f>
        <v/>
      </c>
      <c r="H348" s="119" t="str" cm="1">
        <f t="array" ref="H348">IF(INDEX(Тип_УЗО, ROW(M346)) = "", "", INDEX(Тип_УЗО, ROW(M346)))</f>
        <v/>
      </c>
      <c r="I348" s="119" t="str" cm="1">
        <f t="array" ref="I348">IF(INDEX(Ток_утечки_УЗО, ROW(N346)) = "", "", INDEX(Ток_утечки_УЗО, ROW(N346)))</f>
        <v/>
      </c>
      <c r="J348" s="119" t="str" cm="1">
        <f t="array" ref="J348">IF(INDEX(Марка_кабеля, ROW(O346)) = "", "", INDEX(Марка_кабеля, ROW(O346)))</f>
        <v/>
      </c>
      <c r="K348" s="119" t="str" cm="1">
        <f t="array" ref="K348">IF(INDEX(Сечение, ROW(P346)) = "", "", INDEX(Сечение, ROW(P346)))</f>
        <v/>
      </c>
      <c r="L348" s="119" t="str" cm="1">
        <f t="array" ref="L348">IF(INDEX(Длина_кабеля, ROW(Q346)) = "", "", INDEX(Длина_кабеля, ROW(Q346)))</f>
        <v/>
      </c>
      <c r="M348" s="119" t="str" cm="1">
        <f t="array" ref="M348">IF(INDEX(Фаза, ROW(R346)) = "", "", INDEX(Фаза, ROW(R346)))</f>
        <v/>
      </c>
      <c r="N348" s="119" t="str" cm="1">
        <f t="array" ref="N348">IF(INDEX(РЕ, ROW(S346)) = "", "", INDEX(РЕ, ROW(S346)))</f>
        <v/>
      </c>
      <c r="O348" s="119" t="str" cm="1">
        <f t="array" ref="O348">IF(INDEX(Класс, ROW(V346)) = "", "", INDEX(Класс, ROW(V346)))</f>
        <v/>
      </c>
      <c r="P348" s="119" t="str" cm="1">
        <f t="array" ref="P348">IF(INDEX(Установленная_мощность, ROW(X346)) = "", "", INDEX(Установленная_мощность, ROW(X346)))</f>
        <v/>
      </c>
      <c r="Q348" s="119" t="str" cm="1">
        <f t="array" ref="Q348">IF(INDEX(Расчетный_ток, ROW(Y346)) = "", "", INDEX(Расчетный_ток, ROW(Y346)))</f>
        <v/>
      </c>
      <c r="R348" s="119" t="str" cm="1">
        <f t="array" ref="R348">IF(INDEX(Наименование_потребителя, ROW(Z346)) = "", "", INDEX(Наименование_потребителя, ROW(Z346)))</f>
        <v/>
      </c>
      <c r="S348" s="119" t="str" cm="1">
        <f t="array" ref="S348">IF(INDEX(Условное_обозначение, ROW(AA346)) = "", "", INDEX(Условное_обозначение, ROW(AA346)))</f>
        <v/>
      </c>
    </row>
    <row r="349" spans="1:19" x14ac:dyDescent="0.3">
      <c r="A349" s="119" t="str" cm="1">
        <f t="array" ref="A349">IF(INDEX(Вводной_щит, ROW(C347)) = "", "", INDEX(Вводной_щит, ROW(C347)))</f>
        <v/>
      </c>
      <c r="B349" s="119" t="str" cm="1">
        <f t="array" ref="B349">IF(INDEX(Номер, ROW(F347)) = "", "", INDEX(Номер, ROW(F347)))</f>
        <v/>
      </c>
      <c r="C349" s="119" t="str" cm="1">
        <f t="array" ref="C349">IF(INDEX(Номер_по_плану, ROW(H347)) = "", "", INDEX(Номер_по_плану, ROW(H347)))</f>
        <v/>
      </c>
      <c r="D349" s="119" t="str" cm="1">
        <f t="array" ref="D349">IF(INDEX(Тип, ROW(I347)) = "", "", INDEX(Тип, ROW(I347)))</f>
        <v/>
      </c>
      <c r="E349" s="119" t="str" cm="1">
        <f t="array" ref="E349">IF(INDEX(Автомат, ROW(J347)) = "", "", INDEX(Автомат, ROW(J347)))</f>
        <v/>
      </c>
      <c r="F349" s="119" t="str" cm="1">
        <f t="array" ref="F349">IF(INDEX(Производитель, ROW(K347)) = "", "", INDEX(Производитель, ROW(K347)))</f>
        <v/>
      </c>
      <c r="G349" s="119" t="str" cm="1">
        <f t="array" ref="G349">IF(INDEX(Номинал, ROW(L347)) = "", "", INDEX(Номинал, ROW(L347)))</f>
        <v/>
      </c>
      <c r="H349" s="119" t="str" cm="1">
        <f t="array" ref="H349">IF(INDEX(Тип_УЗО, ROW(M347)) = "", "", INDEX(Тип_УЗО, ROW(M347)))</f>
        <v/>
      </c>
      <c r="I349" s="119" t="str" cm="1">
        <f t="array" ref="I349">IF(INDEX(Ток_утечки_УЗО, ROW(N347)) = "", "", INDEX(Ток_утечки_УЗО, ROW(N347)))</f>
        <v/>
      </c>
      <c r="J349" s="119" t="str" cm="1">
        <f t="array" ref="J349">IF(INDEX(Марка_кабеля, ROW(O347)) = "", "", INDEX(Марка_кабеля, ROW(O347)))</f>
        <v/>
      </c>
      <c r="K349" s="119" t="str" cm="1">
        <f t="array" ref="K349">IF(INDEX(Сечение, ROW(P347)) = "", "", INDEX(Сечение, ROW(P347)))</f>
        <v/>
      </c>
      <c r="L349" s="119" t="str" cm="1">
        <f t="array" ref="L349">IF(INDEX(Длина_кабеля, ROW(Q347)) = "", "", INDEX(Длина_кабеля, ROW(Q347)))</f>
        <v/>
      </c>
      <c r="M349" s="119" t="str" cm="1">
        <f t="array" ref="M349">IF(INDEX(Фаза, ROW(R347)) = "", "", INDEX(Фаза, ROW(R347)))</f>
        <v/>
      </c>
      <c r="N349" s="119" t="str" cm="1">
        <f t="array" ref="N349">IF(INDEX(РЕ, ROW(S347)) = "", "", INDEX(РЕ, ROW(S347)))</f>
        <v/>
      </c>
      <c r="O349" s="119" t="str" cm="1">
        <f t="array" ref="O349">IF(INDEX(Класс, ROW(V347)) = "", "", INDEX(Класс, ROW(V347)))</f>
        <v/>
      </c>
      <c r="P349" s="119" t="str" cm="1">
        <f t="array" ref="P349">IF(INDEX(Установленная_мощность, ROW(X347)) = "", "", INDEX(Установленная_мощность, ROW(X347)))</f>
        <v/>
      </c>
      <c r="Q349" s="119" t="str" cm="1">
        <f t="array" ref="Q349">IF(INDEX(Расчетный_ток, ROW(Y347)) = "", "", INDEX(Расчетный_ток, ROW(Y347)))</f>
        <v/>
      </c>
      <c r="R349" s="119" t="str" cm="1">
        <f t="array" ref="R349">IF(INDEX(Наименование_потребителя, ROW(Z347)) = "", "", INDEX(Наименование_потребителя, ROW(Z347)))</f>
        <v/>
      </c>
      <c r="S349" s="119" t="str" cm="1">
        <f t="array" ref="S349">IF(INDEX(Условное_обозначение, ROW(AA347)) = "", "", INDEX(Условное_обозначение, ROW(AA347)))</f>
        <v/>
      </c>
    </row>
    <row r="350" spans="1:19" x14ac:dyDescent="0.3">
      <c r="A350" s="119" t="str" cm="1">
        <f t="array" ref="A350">IF(INDEX(Вводной_щит, ROW(C348)) = "", "", INDEX(Вводной_щит, ROW(C348)))</f>
        <v/>
      </c>
      <c r="B350" s="119" t="str" cm="1">
        <f t="array" ref="B350">IF(INDEX(Номер, ROW(F348)) = "", "", INDEX(Номер, ROW(F348)))</f>
        <v/>
      </c>
      <c r="C350" s="119" t="str" cm="1">
        <f t="array" ref="C350">IF(INDEX(Номер_по_плану, ROW(H348)) = "", "", INDEX(Номер_по_плану, ROW(H348)))</f>
        <v/>
      </c>
      <c r="D350" s="119" t="str" cm="1">
        <f t="array" ref="D350">IF(INDEX(Тип, ROW(I348)) = "", "", INDEX(Тип, ROW(I348)))</f>
        <v/>
      </c>
      <c r="E350" s="119" t="str" cm="1">
        <f t="array" ref="E350">IF(INDEX(Автомат, ROW(J348)) = "", "", INDEX(Автомат, ROW(J348)))</f>
        <v/>
      </c>
      <c r="F350" s="119" t="str" cm="1">
        <f t="array" ref="F350">IF(INDEX(Производитель, ROW(K348)) = "", "", INDEX(Производитель, ROW(K348)))</f>
        <v/>
      </c>
      <c r="G350" s="119" t="str" cm="1">
        <f t="array" ref="G350">IF(INDEX(Номинал, ROW(L348)) = "", "", INDEX(Номинал, ROW(L348)))</f>
        <v/>
      </c>
      <c r="H350" s="119" t="str" cm="1">
        <f t="array" ref="H350">IF(INDEX(Тип_УЗО, ROW(M348)) = "", "", INDEX(Тип_УЗО, ROW(M348)))</f>
        <v/>
      </c>
      <c r="I350" s="119" t="str" cm="1">
        <f t="array" ref="I350">IF(INDEX(Ток_утечки_УЗО, ROW(N348)) = "", "", INDEX(Ток_утечки_УЗО, ROW(N348)))</f>
        <v/>
      </c>
      <c r="J350" s="119" t="str" cm="1">
        <f t="array" ref="J350">IF(INDEX(Марка_кабеля, ROW(O348)) = "", "", INDEX(Марка_кабеля, ROW(O348)))</f>
        <v/>
      </c>
      <c r="K350" s="119" t="str" cm="1">
        <f t="array" ref="K350">IF(INDEX(Сечение, ROW(P348)) = "", "", INDEX(Сечение, ROW(P348)))</f>
        <v/>
      </c>
      <c r="L350" s="119" t="str" cm="1">
        <f t="array" ref="L350">IF(INDEX(Длина_кабеля, ROW(Q348)) = "", "", INDEX(Длина_кабеля, ROW(Q348)))</f>
        <v/>
      </c>
      <c r="M350" s="119" t="str" cm="1">
        <f t="array" ref="M350">IF(INDEX(Фаза, ROW(R348)) = "", "", INDEX(Фаза, ROW(R348)))</f>
        <v/>
      </c>
      <c r="N350" s="119" t="str" cm="1">
        <f t="array" ref="N350">IF(INDEX(РЕ, ROW(S348)) = "", "", INDEX(РЕ, ROW(S348)))</f>
        <v/>
      </c>
      <c r="O350" s="119" t="str" cm="1">
        <f t="array" ref="O350">IF(INDEX(Класс, ROW(V348)) = "", "", INDEX(Класс, ROW(V348)))</f>
        <v/>
      </c>
      <c r="P350" s="119" t="str" cm="1">
        <f t="array" ref="P350">IF(INDEX(Установленная_мощность, ROW(X348)) = "", "", INDEX(Установленная_мощность, ROW(X348)))</f>
        <v/>
      </c>
      <c r="Q350" s="119" t="str" cm="1">
        <f t="array" ref="Q350">IF(INDEX(Расчетный_ток, ROW(Y348)) = "", "", INDEX(Расчетный_ток, ROW(Y348)))</f>
        <v/>
      </c>
      <c r="R350" s="119" t="str" cm="1">
        <f t="array" ref="R350">IF(INDEX(Наименование_потребителя, ROW(Z348)) = "", "", INDEX(Наименование_потребителя, ROW(Z348)))</f>
        <v/>
      </c>
      <c r="S350" s="119" t="str" cm="1">
        <f t="array" ref="S350">IF(INDEX(Условное_обозначение, ROW(AA348)) = "", "", INDEX(Условное_обозначение, ROW(AA348)))</f>
        <v/>
      </c>
    </row>
    <row r="351" spans="1:19" x14ac:dyDescent="0.3">
      <c r="A351" s="119" t="str" cm="1">
        <f t="array" ref="A351">IF(INDEX(Вводной_щит, ROW(C349)) = "", "", INDEX(Вводной_щит, ROW(C349)))</f>
        <v/>
      </c>
      <c r="B351" s="119" t="str" cm="1">
        <f t="array" ref="B351">IF(INDEX(Номер, ROW(F349)) = "", "", INDEX(Номер, ROW(F349)))</f>
        <v/>
      </c>
      <c r="C351" s="119" t="str" cm="1">
        <f t="array" ref="C351">IF(INDEX(Номер_по_плану, ROW(H349)) = "", "", INDEX(Номер_по_плану, ROW(H349)))</f>
        <v/>
      </c>
      <c r="D351" s="119" t="str" cm="1">
        <f t="array" ref="D351">IF(INDEX(Тип, ROW(I349)) = "", "", INDEX(Тип, ROW(I349)))</f>
        <v/>
      </c>
      <c r="E351" s="119" t="str" cm="1">
        <f t="array" ref="E351">IF(INDEX(Автомат, ROW(J349)) = "", "", INDEX(Автомат, ROW(J349)))</f>
        <v/>
      </c>
      <c r="F351" s="119" t="str" cm="1">
        <f t="array" ref="F351">IF(INDEX(Производитель, ROW(K349)) = "", "", INDEX(Производитель, ROW(K349)))</f>
        <v/>
      </c>
      <c r="G351" s="119" t="str" cm="1">
        <f t="array" ref="G351">IF(INDEX(Номинал, ROW(L349)) = "", "", INDEX(Номинал, ROW(L349)))</f>
        <v/>
      </c>
      <c r="H351" s="119" t="str" cm="1">
        <f t="array" ref="H351">IF(INDEX(Тип_УЗО, ROW(M349)) = "", "", INDEX(Тип_УЗО, ROW(M349)))</f>
        <v/>
      </c>
      <c r="I351" s="119" t="str" cm="1">
        <f t="array" ref="I351">IF(INDEX(Ток_утечки_УЗО, ROW(N349)) = "", "", INDEX(Ток_утечки_УЗО, ROW(N349)))</f>
        <v/>
      </c>
      <c r="J351" s="119" t="str" cm="1">
        <f t="array" ref="J351">IF(INDEX(Марка_кабеля, ROW(O349)) = "", "", INDEX(Марка_кабеля, ROW(O349)))</f>
        <v/>
      </c>
      <c r="K351" s="119" t="str" cm="1">
        <f t="array" ref="K351">IF(INDEX(Сечение, ROW(P349)) = "", "", INDEX(Сечение, ROW(P349)))</f>
        <v/>
      </c>
      <c r="L351" s="119" t="str" cm="1">
        <f t="array" ref="L351">IF(INDEX(Длина_кабеля, ROW(Q349)) = "", "", INDEX(Длина_кабеля, ROW(Q349)))</f>
        <v/>
      </c>
      <c r="M351" s="119" t="str" cm="1">
        <f t="array" ref="M351">IF(INDEX(Фаза, ROW(R349)) = "", "", INDEX(Фаза, ROW(R349)))</f>
        <v/>
      </c>
      <c r="N351" s="119" t="str" cm="1">
        <f t="array" ref="N351">IF(INDEX(РЕ, ROW(S349)) = "", "", INDEX(РЕ, ROW(S349)))</f>
        <v/>
      </c>
      <c r="O351" s="119" t="str" cm="1">
        <f t="array" ref="O351">IF(INDEX(Класс, ROW(V349)) = "", "", INDEX(Класс, ROW(V349)))</f>
        <v/>
      </c>
      <c r="P351" s="119" t="str" cm="1">
        <f t="array" ref="P351">IF(INDEX(Установленная_мощность, ROW(X349)) = "", "", INDEX(Установленная_мощность, ROW(X349)))</f>
        <v/>
      </c>
      <c r="Q351" s="119" t="str" cm="1">
        <f t="array" ref="Q351">IF(INDEX(Расчетный_ток, ROW(Y349)) = "", "", INDEX(Расчетный_ток, ROW(Y349)))</f>
        <v/>
      </c>
      <c r="R351" s="119" t="str" cm="1">
        <f t="array" ref="R351">IF(INDEX(Наименование_потребителя, ROW(Z349)) = "", "", INDEX(Наименование_потребителя, ROW(Z349)))</f>
        <v/>
      </c>
      <c r="S351" s="119" t="str" cm="1">
        <f t="array" ref="S351">IF(INDEX(Условное_обозначение, ROW(AA349)) = "", "", INDEX(Условное_обозначение, ROW(AA349)))</f>
        <v/>
      </c>
    </row>
    <row r="352" spans="1:19" x14ac:dyDescent="0.3">
      <c r="A352" s="119" t="str" cm="1">
        <f t="array" ref="A352">IF(INDEX(Вводной_щит, ROW(C350)) = "", "", INDEX(Вводной_щит, ROW(C350)))</f>
        <v/>
      </c>
      <c r="B352" s="119" t="str" cm="1">
        <f t="array" ref="B352">IF(INDEX(Номер, ROW(F350)) = "", "", INDEX(Номер, ROW(F350)))</f>
        <v/>
      </c>
      <c r="C352" s="119" t="str" cm="1">
        <f t="array" ref="C352">IF(INDEX(Номер_по_плану, ROW(H350)) = "", "", INDEX(Номер_по_плану, ROW(H350)))</f>
        <v/>
      </c>
      <c r="D352" s="119" t="str" cm="1">
        <f t="array" ref="D352">IF(INDEX(Тип, ROW(I350)) = "", "", INDEX(Тип, ROW(I350)))</f>
        <v/>
      </c>
      <c r="E352" s="119" t="str" cm="1">
        <f t="array" ref="E352">IF(INDEX(Автомат, ROW(J350)) = "", "", INDEX(Автомат, ROW(J350)))</f>
        <v/>
      </c>
      <c r="F352" s="119" t="str" cm="1">
        <f t="array" ref="F352">IF(INDEX(Производитель, ROW(K350)) = "", "", INDEX(Производитель, ROW(K350)))</f>
        <v/>
      </c>
      <c r="G352" s="119" t="str" cm="1">
        <f t="array" ref="G352">IF(INDEX(Номинал, ROW(L350)) = "", "", INDEX(Номинал, ROW(L350)))</f>
        <v/>
      </c>
      <c r="H352" s="119" t="str" cm="1">
        <f t="array" ref="H352">IF(INDEX(Тип_УЗО, ROW(M350)) = "", "", INDEX(Тип_УЗО, ROW(M350)))</f>
        <v/>
      </c>
      <c r="I352" s="119" t="str" cm="1">
        <f t="array" ref="I352">IF(INDEX(Ток_утечки_УЗО, ROW(N350)) = "", "", INDEX(Ток_утечки_УЗО, ROW(N350)))</f>
        <v/>
      </c>
      <c r="J352" s="119" t="str" cm="1">
        <f t="array" ref="J352">IF(INDEX(Марка_кабеля, ROW(O350)) = "", "", INDEX(Марка_кабеля, ROW(O350)))</f>
        <v/>
      </c>
      <c r="K352" s="119" t="str" cm="1">
        <f t="array" ref="K352">IF(INDEX(Сечение, ROW(P350)) = "", "", INDEX(Сечение, ROW(P350)))</f>
        <v/>
      </c>
      <c r="L352" s="119" t="str" cm="1">
        <f t="array" ref="L352">IF(INDEX(Длина_кабеля, ROW(Q350)) = "", "", INDEX(Длина_кабеля, ROW(Q350)))</f>
        <v/>
      </c>
      <c r="M352" s="119" t="str" cm="1">
        <f t="array" ref="M352">IF(INDEX(Фаза, ROW(R350)) = "", "", INDEX(Фаза, ROW(R350)))</f>
        <v/>
      </c>
      <c r="N352" s="119" t="str" cm="1">
        <f t="array" ref="N352">IF(INDEX(РЕ, ROW(S350)) = "", "", INDEX(РЕ, ROW(S350)))</f>
        <v/>
      </c>
      <c r="O352" s="119" t="str" cm="1">
        <f t="array" ref="O352">IF(INDEX(Класс, ROW(V350)) = "", "", INDEX(Класс, ROW(V350)))</f>
        <v/>
      </c>
      <c r="P352" s="119" t="str" cm="1">
        <f t="array" ref="P352">IF(INDEX(Установленная_мощность, ROW(X350)) = "", "", INDEX(Установленная_мощность, ROW(X350)))</f>
        <v/>
      </c>
      <c r="Q352" s="119" t="str" cm="1">
        <f t="array" ref="Q352">IF(INDEX(Расчетный_ток, ROW(Y350)) = "", "", INDEX(Расчетный_ток, ROW(Y350)))</f>
        <v/>
      </c>
      <c r="R352" s="119" t="str" cm="1">
        <f t="array" ref="R352">IF(INDEX(Наименование_потребителя, ROW(Z350)) = "", "", INDEX(Наименование_потребителя, ROW(Z350)))</f>
        <v/>
      </c>
      <c r="S352" s="119" t="str" cm="1">
        <f t="array" ref="S352">IF(INDEX(Условное_обозначение, ROW(AA350)) = "", "", INDEX(Условное_обозначение, ROW(AA350)))</f>
        <v/>
      </c>
    </row>
    <row r="353" spans="1:19" x14ac:dyDescent="0.3">
      <c r="A353" s="119" t="str" cm="1">
        <f t="array" ref="A353">IF(INDEX(Вводной_щит, ROW(C351)) = "", "", INDEX(Вводной_щит, ROW(C351)))</f>
        <v/>
      </c>
      <c r="B353" s="119" t="str" cm="1">
        <f t="array" ref="B353">IF(INDEX(Номер, ROW(F351)) = "", "", INDEX(Номер, ROW(F351)))</f>
        <v/>
      </c>
      <c r="C353" s="119" t="str" cm="1">
        <f t="array" ref="C353">IF(INDEX(Номер_по_плану, ROW(H351)) = "", "", INDEX(Номер_по_плану, ROW(H351)))</f>
        <v/>
      </c>
      <c r="D353" s="119" t="str" cm="1">
        <f t="array" ref="D353">IF(INDEX(Тип, ROW(I351)) = "", "", INDEX(Тип, ROW(I351)))</f>
        <v/>
      </c>
      <c r="E353" s="119" t="str" cm="1">
        <f t="array" ref="E353">IF(INDEX(Автомат, ROW(J351)) = "", "", INDEX(Автомат, ROW(J351)))</f>
        <v/>
      </c>
      <c r="F353" s="119" t="str" cm="1">
        <f t="array" ref="F353">IF(INDEX(Производитель, ROW(K351)) = "", "", INDEX(Производитель, ROW(K351)))</f>
        <v/>
      </c>
      <c r="G353" s="119" t="str" cm="1">
        <f t="array" ref="G353">IF(INDEX(Номинал, ROW(L351)) = "", "", INDEX(Номинал, ROW(L351)))</f>
        <v/>
      </c>
      <c r="H353" s="119" t="str" cm="1">
        <f t="array" ref="H353">IF(INDEX(Тип_УЗО, ROW(M351)) = "", "", INDEX(Тип_УЗО, ROW(M351)))</f>
        <v/>
      </c>
      <c r="I353" s="119" t="str" cm="1">
        <f t="array" ref="I353">IF(INDEX(Ток_утечки_УЗО, ROW(N351)) = "", "", INDEX(Ток_утечки_УЗО, ROW(N351)))</f>
        <v/>
      </c>
      <c r="J353" s="119" t="str" cm="1">
        <f t="array" ref="J353">IF(INDEX(Марка_кабеля, ROW(O351)) = "", "", INDEX(Марка_кабеля, ROW(O351)))</f>
        <v/>
      </c>
      <c r="K353" s="119" t="str" cm="1">
        <f t="array" ref="K353">IF(INDEX(Сечение, ROW(P351)) = "", "", INDEX(Сечение, ROW(P351)))</f>
        <v/>
      </c>
      <c r="L353" s="119" t="str" cm="1">
        <f t="array" ref="L353">IF(INDEX(Длина_кабеля, ROW(Q351)) = "", "", INDEX(Длина_кабеля, ROW(Q351)))</f>
        <v/>
      </c>
      <c r="M353" s="119" t="str" cm="1">
        <f t="array" ref="M353">IF(INDEX(Фаза, ROW(R351)) = "", "", INDEX(Фаза, ROW(R351)))</f>
        <v/>
      </c>
      <c r="N353" s="119" t="str" cm="1">
        <f t="array" ref="N353">IF(INDEX(РЕ, ROW(S351)) = "", "", INDEX(РЕ, ROW(S351)))</f>
        <v/>
      </c>
      <c r="O353" s="119" t="str" cm="1">
        <f t="array" ref="O353">IF(INDEX(Класс, ROW(V351)) = "", "", INDEX(Класс, ROW(V351)))</f>
        <v/>
      </c>
      <c r="P353" s="119" t="str" cm="1">
        <f t="array" ref="P353">IF(INDEX(Установленная_мощность, ROW(X351)) = "", "", INDEX(Установленная_мощность, ROW(X351)))</f>
        <v/>
      </c>
      <c r="Q353" s="119" t="str" cm="1">
        <f t="array" ref="Q353">IF(INDEX(Расчетный_ток, ROW(Y351)) = "", "", INDEX(Расчетный_ток, ROW(Y351)))</f>
        <v/>
      </c>
      <c r="R353" s="119" t="str" cm="1">
        <f t="array" ref="R353">IF(INDEX(Наименование_потребителя, ROW(Z351)) = "", "", INDEX(Наименование_потребителя, ROW(Z351)))</f>
        <v/>
      </c>
      <c r="S353" s="119" t="str" cm="1">
        <f t="array" ref="S353">IF(INDEX(Условное_обозначение, ROW(AA351)) = "", "", INDEX(Условное_обозначение, ROW(AA351)))</f>
        <v/>
      </c>
    </row>
    <row r="354" spans="1:19" x14ac:dyDescent="0.3">
      <c r="A354" s="119" t="str" cm="1">
        <f t="array" ref="A354">IF(INDEX(Вводной_щит, ROW(C352)) = "", "", INDEX(Вводной_щит, ROW(C352)))</f>
        <v/>
      </c>
      <c r="B354" s="119" t="str" cm="1">
        <f t="array" ref="B354">IF(INDEX(Номер, ROW(F352)) = "", "", INDEX(Номер, ROW(F352)))</f>
        <v/>
      </c>
      <c r="C354" s="119" t="str" cm="1">
        <f t="array" ref="C354">IF(INDEX(Номер_по_плану, ROW(H352)) = "", "", INDEX(Номер_по_плану, ROW(H352)))</f>
        <v/>
      </c>
      <c r="D354" s="119" t="str" cm="1">
        <f t="array" ref="D354">IF(INDEX(Тип, ROW(I352)) = "", "", INDEX(Тип, ROW(I352)))</f>
        <v/>
      </c>
      <c r="E354" s="119" t="str" cm="1">
        <f t="array" ref="E354">IF(INDEX(Автомат, ROW(J352)) = "", "", INDEX(Автомат, ROW(J352)))</f>
        <v/>
      </c>
      <c r="F354" s="119" t="str" cm="1">
        <f t="array" ref="F354">IF(INDEX(Производитель, ROW(K352)) = "", "", INDEX(Производитель, ROW(K352)))</f>
        <v/>
      </c>
      <c r="G354" s="119" t="str" cm="1">
        <f t="array" ref="G354">IF(INDEX(Номинал, ROW(L352)) = "", "", INDEX(Номинал, ROW(L352)))</f>
        <v/>
      </c>
      <c r="H354" s="119" t="str" cm="1">
        <f t="array" ref="H354">IF(INDEX(Тип_УЗО, ROW(M352)) = "", "", INDEX(Тип_УЗО, ROW(M352)))</f>
        <v/>
      </c>
      <c r="I354" s="119" t="str" cm="1">
        <f t="array" ref="I354">IF(INDEX(Ток_утечки_УЗО, ROW(N352)) = "", "", INDEX(Ток_утечки_УЗО, ROW(N352)))</f>
        <v/>
      </c>
      <c r="J354" s="119" t="str" cm="1">
        <f t="array" ref="J354">IF(INDEX(Марка_кабеля, ROW(O352)) = "", "", INDEX(Марка_кабеля, ROW(O352)))</f>
        <v/>
      </c>
      <c r="K354" s="119" t="str" cm="1">
        <f t="array" ref="K354">IF(INDEX(Сечение, ROW(P352)) = "", "", INDEX(Сечение, ROW(P352)))</f>
        <v/>
      </c>
      <c r="L354" s="119" t="str" cm="1">
        <f t="array" ref="L354">IF(INDEX(Длина_кабеля, ROW(Q352)) = "", "", INDEX(Длина_кабеля, ROW(Q352)))</f>
        <v/>
      </c>
      <c r="M354" s="119" t="str" cm="1">
        <f t="array" ref="M354">IF(INDEX(Фаза, ROW(R352)) = "", "", INDEX(Фаза, ROW(R352)))</f>
        <v/>
      </c>
      <c r="N354" s="119" t="str" cm="1">
        <f t="array" ref="N354">IF(INDEX(РЕ, ROW(S352)) = "", "", INDEX(РЕ, ROW(S352)))</f>
        <v/>
      </c>
      <c r="O354" s="119" t="str" cm="1">
        <f t="array" ref="O354">IF(INDEX(Класс, ROW(V352)) = "", "", INDEX(Класс, ROW(V352)))</f>
        <v/>
      </c>
      <c r="P354" s="119" t="str" cm="1">
        <f t="array" ref="P354">IF(INDEX(Установленная_мощность, ROW(X352)) = "", "", INDEX(Установленная_мощность, ROW(X352)))</f>
        <v/>
      </c>
      <c r="Q354" s="119" t="str" cm="1">
        <f t="array" ref="Q354">IF(INDEX(Расчетный_ток, ROW(Y352)) = "", "", INDEX(Расчетный_ток, ROW(Y352)))</f>
        <v/>
      </c>
      <c r="R354" s="119" t="str" cm="1">
        <f t="array" ref="R354">IF(INDEX(Наименование_потребителя, ROW(Z352)) = "", "", INDEX(Наименование_потребителя, ROW(Z352)))</f>
        <v/>
      </c>
      <c r="S354" s="119" t="str" cm="1">
        <f t="array" ref="S354">IF(INDEX(Условное_обозначение, ROW(AA352)) = "", "", INDEX(Условное_обозначение, ROW(AA352)))</f>
        <v/>
      </c>
    </row>
    <row r="355" spans="1:19" x14ac:dyDescent="0.3">
      <c r="A355" s="119" t="str" cm="1">
        <f t="array" ref="A355">IF(INDEX(Вводной_щит, ROW(C353)) = "", "", INDEX(Вводной_щит, ROW(C353)))</f>
        <v/>
      </c>
      <c r="B355" s="119" t="str" cm="1">
        <f t="array" ref="B355">IF(INDEX(Номер, ROW(F353)) = "", "", INDEX(Номер, ROW(F353)))</f>
        <v/>
      </c>
      <c r="C355" s="119" t="str" cm="1">
        <f t="array" ref="C355">IF(INDEX(Номер_по_плану, ROW(H353)) = "", "", INDEX(Номер_по_плану, ROW(H353)))</f>
        <v/>
      </c>
      <c r="D355" s="119" t="str" cm="1">
        <f t="array" ref="D355">IF(INDEX(Тип, ROW(I353)) = "", "", INDEX(Тип, ROW(I353)))</f>
        <v/>
      </c>
      <c r="E355" s="119" t="str" cm="1">
        <f t="array" ref="E355">IF(INDEX(Автомат, ROW(J353)) = "", "", INDEX(Автомат, ROW(J353)))</f>
        <v/>
      </c>
      <c r="F355" s="119" t="str" cm="1">
        <f t="array" ref="F355">IF(INDEX(Производитель, ROW(K353)) = "", "", INDEX(Производитель, ROW(K353)))</f>
        <v/>
      </c>
      <c r="G355" s="119" t="str" cm="1">
        <f t="array" ref="G355">IF(INDEX(Номинал, ROW(L353)) = "", "", INDEX(Номинал, ROW(L353)))</f>
        <v/>
      </c>
      <c r="H355" s="119" t="str" cm="1">
        <f t="array" ref="H355">IF(INDEX(Тип_УЗО, ROW(M353)) = "", "", INDEX(Тип_УЗО, ROW(M353)))</f>
        <v/>
      </c>
      <c r="I355" s="119" t="str" cm="1">
        <f t="array" ref="I355">IF(INDEX(Ток_утечки_УЗО, ROW(N353)) = "", "", INDEX(Ток_утечки_УЗО, ROW(N353)))</f>
        <v/>
      </c>
      <c r="J355" s="119" t="str" cm="1">
        <f t="array" ref="J355">IF(INDEX(Марка_кабеля, ROW(O353)) = "", "", INDEX(Марка_кабеля, ROW(O353)))</f>
        <v/>
      </c>
      <c r="K355" s="119" t="str" cm="1">
        <f t="array" ref="K355">IF(INDEX(Сечение, ROW(P353)) = "", "", INDEX(Сечение, ROW(P353)))</f>
        <v/>
      </c>
      <c r="L355" s="119" t="str" cm="1">
        <f t="array" ref="L355">IF(INDEX(Длина_кабеля, ROW(Q353)) = "", "", INDEX(Длина_кабеля, ROW(Q353)))</f>
        <v/>
      </c>
      <c r="M355" s="119" t="str" cm="1">
        <f t="array" ref="M355">IF(INDEX(Фаза, ROW(R353)) = "", "", INDEX(Фаза, ROW(R353)))</f>
        <v/>
      </c>
      <c r="N355" s="119" t="str" cm="1">
        <f t="array" ref="N355">IF(INDEX(РЕ, ROW(S353)) = "", "", INDEX(РЕ, ROW(S353)))</f>
        <v/>
      </c>
      <c r="O355" s="119" t="str" cm="1">
        <f t="array" ref="O355">IF(INDEX(Класс, ROW(V353)) = "", "", INDEX(Класс, ROW(V353)))</f>
        <v/>
      </c>
      <c r="P355" s="119" t="str" cm="1">
        <f t="array" ref="P355">IF(INDEX(Установленная_мощность, ROW(X353)) = "", "", INDEX(Установленная_мощность, ROW(X353)))</f>
        <v/>
      </c>
      <c r="Q355" s="119" t="str" cm="1">
        <f t="array" ref="Q355">IF(INDEX(Расчетный_ток, ROW(Y353)) = "", "", INDEX(Расчетный_ток, ROW(Y353)))</f>
        <v/>
      </c>
      <c r="R355" s="119" t="str" cm="1">
        <f t="array" ref="R355">IF(INDEX(Наименование_потребителя, ROW(Z353)) = "", "", INDEX(Наименование_потребителя, ROW(Z353)))</f>
        <v/>
      </c>
      <c r="S355" s="119" t="str" cm="1">
        <f t="array" ref="S355">IF(INDEX(Условное_обозначение, ROW(AA353)) = "", "", INDEX(Условное_обозначение, ROW(AA353)))</f>
        <v/>
      </c>
    </row>
    <row r="356" spans="1:19" x14ac:dyDescent="0.3">
      <c r="A356" s="119" t="str" cm="1">
        <f t="array" ref="A356">IF(INDEX(Вводной_щит, ROW(C354)) = "", "", INDEX(Вводной_щит, ROW(C354)))</f>
        <v/>
      </c>
      <c r="B356" s="119" t="str" cm="1">
        <f t="array" ref="B356">IF(INDEX(Номер, ROW(F354)) = "", "", INDEX(Номер, ROW(F354)))</f>
        <v/>
      </c>
      <c r="C356" s="119" t="str" cm="1">
        <f t="array" ref="C356">IF(INDEX(Номер_по_плану, ROW(H354)) = "", "", INDEX(Номер_по_плану, ROW(H354)))</f>
        <v/>
      </c>
      <c r="D356" s="119" t="str" cm="1">
        <f t="array" ref="D356">IF(INDEX(Тип, ROW(I354)) = "", "", INDEX(Тип, ROW(I354)))</f>
        <v/>
      </c>
      <c r="E356" s="119" t="str" cm="1">
        <f t="array" ref="E356">IF(INDEX(Автомат, ROW(J354)) = "", "", INDEX(Автомат, ROW(J354)))</f>
        <v/>
      </c>
      <c r="F356" s="119" t="str" cm="1">
        <f t="array" ref="F356">IF(INDEX(Производитель, ROW(K354)) = "", "", INDEX(Производитель, ROW(K354)))</f>
        <v/>
      </c>
      <c r="G356" s="119" t="str" cm="1">
        <f t="array" ref="G356">IF(INDEX(Номинал, ROW(L354)) = "", "", INDEX(Номинал, ROW(L354)))</f>
        <v/>
      </c>
      <c r="H356" s="119" t="str" cm="1">
        <f t="array" ref="H356">IF(INDEX(Тип_УЗО, ROW(M354)) = "", "", INDEX(Тип_УЗО, ROW(M354)))</f>
        <v/>
      </c>
      <c r="I356" s="119" t="str" cm="1">
        <f t="array" ref="I356">IF(INDEX(Ток_утечки_УЗО, ROW(N354)) = "", "", INDEX(Ток_утечки_УЗО, ROW(N354)))</f>
        <v/>
      </c>
      <c r="J356" s="119" t="str" cm="1">
        <f t="array" ref="J356">IF(INDEX(Марка_кабеля, ROW(O354)) = "", "", INDEX(Марка_кабеля, ROW(O354)))</f>
        <v/>
      </c>
      <c r="K356" s="119" t="str" cm="1">
        <f t="array" ref="K356">IF(INDEX(Сечение, ROW(P354)) = "", "", INDEX(Сечение, ROW(P354)))</f>
        <v/>
      </c>
      <c r="L356" s="119" t="str" cm="1">
        <f t="array" ref="L356">IF(INDEX(Длина_кабеля, ROW(Q354)) = "", "", INDEX(Длина_кабеля, ROW(Q354)))</f>
        <v/>
      </c>
      <c r="M356" s="119" t="str" cm="1">
        <f t="array" ref="M356">IF(INDEX(Фаза, ROW(R354)) = "", "", INDEX(Фаза, ROW(R354)))</f>
        <v/>
      </c>
      <c r="N356" s="119" t="str" cm="1">
        <f t="array" ref="N356">IF(INDEX(РЕ, ROW(S354)) = "", "", INDEX(РЕ, ROW(S354)))</f>
        <v/>
      </c>
      <c r="O356" s="119" t="str" cm="1">
        <f t="array" ref="O356">IF(INDEX(Класс, ROW(V354)) = "", "", INDEX(Класс, ROW(V354)))</f>
        <v/>
      </c>
      <c r="P356" s="119" t="str" cm="1">
        <f t="array" ref="P356">IF(INDEX(Установленная_мощность, ROW(X354)) = "", "", INDEX(Установленная_мощность, ROW(X354)))</f>
        <v/>
      </c>
      <c r="Q356" s="119" t="str" cm="1">
        <f t="array" ref="Q356">IF(INDEX(Расчетный_ток, ROW(Y354)) = "", "", INDEX(Расчетный_ток, ROW(Y354)))</f>
        <v/>
      </c>
      <c r="R356" s="119" t="str" cm="1">
        <f t="array" ref="R356">IF(INDEX(Наименование_потребителя, ROW(Z354)) = "", "", INDEX(Наименование_потребителя, ROW(Z354)))</f>
        <v/>
      </c>
      <c r="S356" s="119" t="str" cm="1">
        <f t="array" ref="S356">IF(INDEX(Условное_обозначение, ROW(AA354)) = "", "", INDEX(Условное_обозначение, ROW(AA354)))</f>
        <v/>
      </c>
    </row>
    <row r="357" spans="1:19" x14ac:dyDescent="0.3">
      <c r="A357" s="119" t="str" cm="1">
        <f t="array" ref="A357">IF(INDEX(Вводной_щит, ROW(C355)) = "", "", INDEX(Вводной_щит, ROW(C355)))</f>
        <v/>
      </c>
      <c r="B357" s="119" t="str" cm="1">
        <f t="array" ref="B357">IF(INDEX(Номер, ROW(F355)) = "", "", INDEX(Номер, ROW(F355)))</f>
        <v/>
      </c>
      <c r="C357" s="119" t="str" cm="1">
        <f t="array" ref="C357">IF(INDEX(Номер_по_плану, ROW(H355)) = "", "", INDEX(Номер_по_плану, ROW(H355)))</f>
        <v/>
      </c>
      <c r="D357" s="119" t="str" cm="1">
        <f t="array" ref="D357">IF(INDEX(Тип, ROW(I355)) = "", "", INDEX(Тип, ROW(I355)))</f>
        <v/>
      </c>
      <c r="E357" s="119" t="str" cm="1">
        <f t="array" ref="E357">IF(INDEX(Автомат, ROW(J355)) = "", "", INDEX(Автомат, ROW(J355)))</f>
        <v/>
      </c>
      <c r="F357" s="119" t="str" cm="1">
        <f t="array" ref="F357">IF(INDEX(Производитель, ROW(K355)) = "", "", INDEX(Производитель, ROW(K355)))</f>
        <v/>
      </c>
      <c r="G357" s="119" t="str" cm="1">
        <f t="array" ref="G357">IF(INDEX(Номинал, ROW(L355)) = "", "", INDEX(Номинал, ROW(L355)))</f>
        <v/>
      </c>
      <c r="H357" s="119" t="str" cm="1">
        <f t="array" ref="H357">IF(INDEX(Тип_УЗО, ROW(M355)) = "", "", INDEX(Тип_УЗО, ROW(M355)))</f>
        <v/>
      </c>
      <c r="I357" s="119" t="str" cm="1">
        <f t="array" ref="I357">IF(INDEX(Ток_утечки_УЗО, ROW(N355)) = "", "", INDEX(Ток_утечки_УЗО, ROW(N355)))</f>
        <v/>
      </c>
      <c r="J357" s="119" t="str" cm="1">
        <f t="array" ref="J357">IF(INDEX(Марка_кабеля, ROW(O355)) = "", "", INDEX(Марка_кабеля, ROW(O355)))</f>
        <v/>
      </c>
      <c r="K357" s="119" t="str" cm="1">
        <f t="array" ref="K357">IF(INDEX(Сечение, ROW(P355)) = "", "", INDEX(Сечение, ROW(P355)))</f>
        <v/>
      </c>
      <c r="L357" s="119" t="str" cm="1">
        <f t="array" ref="L357">IF(INDEX(Длина_кабеля, ROW(Q355)) = "", "", INDEX(Длина_кабеля, ROW(Q355)))</f>
        <v/>
      </c>
      <c r="M357" s="119" t="str" cm="1">
        <f t="array" ref="M357">IF(INDEX(Фаза, ROW(R355)) = "", "", INDEX(Фаза, ROW(R355)))</f>
        <v/>
      </c>
      <c r="N357" s="119" t="str" cm="1">
        <f t="array" ref="N357">IF(INDEX(РЕ, ROW(S355)) = "", "", INDEX(РЕ, ROW(S355)))</f>
        <v/>
      </c>
      <c r="O357" s="119" t="str" cm="1">
        <f t="array" ref="O357">IF(INDEX(Класс, ROW(V355)) = "", "", INDEX(Класс, ROW(V355)))</f>
        <v/>
      </c>
      <c r="P357" s="119" t="str" cm="1">
        <f t="array" ref="P357">IF(INDEX(Установленная_мощность, ROW(X355)) = "", "", INDEX(Установленная_мощность, ROW(X355)))</f>
        <v/>
      </c>
      <c r="Q357" s="119" t="str" cm="1">
        <f t="array" ref="Q357">IF(INDEX(Расчетный_ток, ROW(Y355)) = "", "", INDEX(Расчетный_ток, ROW(Y355)))</f>
        <v/>
      </c>
      <c r="R357" s="119" t="str" cm="1">
        <f t="array" ref="R357">IF(INDEX(Наименование_потребителя, ROW(Z355)) = "", "", INDEX(Наименование_потребителя, ROW(Z355)))</f>
        <v/>
      </c>
      <c r="S357" s="119" t="str" cm="1">
        <f t="array" ref="S357">IF(INDEX(Условное_обозначение, ROW(AA355)) = "", "", INDEX(Условное_обозначение, ROW(AA355)))</f>
        <v/>
      </c>
    </row>
    <row r="358" spans="1:19" x14ac:dyDescent="0.3">
      <c r="A358" s="119" t="str" cm="1">
        <f t="array" ref="A358">IF(INDEX(Вводной_щит, ROW(C356)) = "", "", INDEX(Вводной_щит, ROW(C356)))</f>
        <v/>
      </c>
      <c r="B358" s="119" t="str" cm="1">
        <f t="array" ref="B358">IF(INDEX(Номер, ROW(F356)) = "", "", INDEX(Номер, ROW(F356)))</f>
        <v/>
      </c>
      <c r="C358" s="119" t="str" cm="1">
        <f t="array" ref="C358">IF(INDEX(Номер_по_плану, ROW(H356)) = "", "", INDEX(Номер_по_плану, ROW(H356)))</f>
        <v/>
      </c>
      <c r="D358" s="119" t="str" cm="1">
        <f t="array" ref="D358">IF(INDEX(Тип, ROW(I356)) = "", "", INDEX(Тип, ROW(I356)))</f>
        <v/>
      </c>
      <c r="E358" s="119" t="str" cm="1">
        <f t="array" ref="E358">IF(INDEX(Автомат, ROW(J356)) = "", "", INDEX(Автомат, ROW(J356)))</f>
        <v/>
      </c>
      <c r="F358" s="119" t="str" cm="1">
        <f t="array" ref="F358">IF(INDEX(Производитель, ROW(K356)) = "", "", INDEX(Производитель, ROW(K356)))</f>
        <v/>
      </c>
      <c r="G358" s="119" t="str" cm="1">
        <f t="array" ref="G358">IF(INDEX(Номинал, ROW(L356)) = "", "", INDEX(Номинал, ROW(L356)))</f>
        <v/>
      </c>
      <c r="H358" s="119" t="str" cm="1">
        <f t="array" ref="H358">IF(INDEX(Тип_УЗО, ROW(M356)) = "", "", INDEX(Тип_УЗО, ROW(M356)))</f>
        <v/>
      </c>
      <c r="I358" s="119" t="str" cm="1">
        <f t="array" ref="I358">IF(INDEX(Ток_утечки_УЗО, ROW(N356)) = "", "", INDEX(Ток_утечки_УЗО, ROW(N356)))</f>
        <v/>
      </c>
      <c r="J358" s="119" t="str" cm="1">
        <f t="array" ref="J358">IF(INDEX(Марка_кабеля, ROW(O356)) = "", "", INDEX(Марка_кабеля, ROW(O356)))</f>
        <v/>
      </c>
      <c r="K358" s="119" t="str" cm="1">
        <f t="array" ref="K358">IF(INDEX(Сечение, ROW(P356)) = "", "", INDEX(Сечение, ROW(P356)))</f>
        <v/>
      </c>
      <c r="L358" s="119" t="str" cm="1">
        <f t="array" ref="L358">IF(INDEX(Длина_кабеля, ROW(Q356)) = "", "", INDEX(Длина_кабеля, ROW(Q356)))</f>
        <v/>
      </c>
      <c r="M358" s="119" t="str" cm="1">
        <f t="array" ref="M358">IF(INDEX(Фаза, ROW(R356)) = "", "", INDEX(Фаза, ROW(R356)))</f>
        <v/>
      </c>
      <c r="N358" s="119" t="str" cm="1">
        <f t="array" ref="N358">IF(INDEX(РЕ, ROW(S356)) = "", "", INDEX(РЕ, ROW(S356)))</f>
        <v/>
      </c>
      <c r="O358" s="119" t="str" cm="1">
        <f t="array" ref="O358">IF(INDEX(Класс, ROW(V356)) = "", "", INDEX(Класс, ROW(V356)))</f>
        <v/>
      </c>
      <c r="P358" s="119" t="str" cm="1">
        <f t="array" ref="P358">IF(INDEX(Установленная_мощность, ROW(X356)) = "", "", INDEX(Установленная_мощность, ROW(X356)))</f>
        <v/>
      </c>
      <c r="Q358" s="119" t="str" cm="1">
        <f t="array" ref="Q358">IF(INDEX(Расчетный_ток, ROW(Y356)) = "", "", INDEX(Расчетный_ток, ROW(Y356)))</f>
        <v/>
      </c>
      <c r="R358" s="119" t="str" cm="1">
        <f t="array" ref="R358">IF(INDEX(Наименование_потребителя, ROW(Z356)) = "", "", INDEX(Наименование_потребителя, ROW(Z356)))</f>
        <v/>
      </c>
      <c r="S358" s="119" t="str" cm="1">
        <f t="array" ref="S358">IF(INDEX(Условное_обозначение, ROW(AA356)) = "", "", INDEX(Условное_обозначение, ROW(AA356)))</f>
        <v/>
      </c>
    </row>
    <row r="359" spans="1:19" x14ac:dyDescent="0.3">
      <c r="A359" s="119" t="str" cm="1">
        <f t="array" ref="A359">IF(INDEX(Вводной_щит, ROW(C357)) = "", "", INDEX(Вводной_щит, ROW(C357)))</f>
        <v/>
      </c>
      <c r="B359" s="119" t="str" cm="1">
        <f t="array" ref="B359">IF(INDEX(Номер, ROW(F357)) = "", "", INDEX(Номер, ROW(F357)))</f>
        <v/>
      </c>
      <c r="C359" s="119" t="str" cm="1">
        <f t="array" ref="C359">IF(INDEX(Номер_по_плану, ROW(H357)) = "", "", INDEX(Номер_по_плану, ROW(H357)))</f>
        <v/>
      </c>
      <c r="D359" s="119" t="str" cm="1">
        <f t="array" ref="D359">IF(INDEX(Тип, ROW(I357)) = "", "", INDEX(Тип, ROW(I357)))</f>
        <v/>
      </c>
      <c r="E359" s="119" t="str" cm="1">
        <f t="array" ref="E359">IF(INDEX(Автомат, ROW(J357)) = "", "", INDEX(Автомат, ROW(J357)))</f>
        <v/>
      </c>
      <c r="F359" s="119" t="str" cm="1">
        <f t="array" ref="F359">IF(INDEX(Производитель, ROW(K357)) = "", "", INDEX(Производитель, ROW(K357)))</f>
        <v/>
      </c>
      <c r="G359" s="119" t="str" cm="1">
        <f t="array" ref="G359">IF(INDEX(Номинал, ROW(L357)) = "", "", INDEX(Номинал, ROW(L357)))</f>
        <v/>
      </c>
      <c r="H359" s="119" t="str" cm="1">
        <f t="array" ref="H359">IF(INDEX(Тип_УЗО, ROW(M357)) = "", "", INDEX(Тип_УЗО, ROW(M357)))</f>
        <v/>
      </c>
      <c r="I359" s="119" t="str" cm="1">
        <f t="array" ref="I359">IF(INDEX(Ток_утечки_УЗО, ROW(N357)) = "", "", INDEX(Ток_утечки_УЗО, ROW(N357)))</f>
        <v/>
      </c>
      <c r="J359" s="119" t="str" cm="1">
        <f t="array" ref="J359">IF(INDEX(Марка_кабеля, ROW(O357)) = "", "", INDEX(Марка_кабеля, ROW(O357)))</f>
        <v/>
      </c>
      <c r="K359" s="119" t="str" cm="1">
        <f t="array" ref="K359">IF(INDEX(Сечение, ROW(P357)) = "", "", INDEX(Сечение, ROW(P357)))</f>
        <v/>
      </c>
      <c r="L359" s="119" t="str" cm="1">
        <f t="array" ref="L359">IF(INDEX(Длина_кабеля, ROW(Q357)) = "", "", INDEX(Длина_кабеля, ROW(Q357)))</f>
        <v/>
      </c>
      <c r="M359" s="119" t="str" cm="1">
        <f t="array" ref="M359">IF(INDEX(Фаза, ROW(R357)) = "", "", INDEX(Фаза, ROW(R357)))</f>
        <v/>
      </c>
      <c r="N359" s="119" t="str" cm="1">
        <f t="array" ref="N359">IF(INDEX(РЕ, ROW(S357)) = "", "", INDEX(РЕ, ROW(S357)))</f>
        <v/>
      </c>
      <c r="O359" s="119" t="str" cm="1">
        <f t="array" ref="O359">IF(INDEX(Класс, ROW(V357)) = "", "", INDEX(Класс, ROW(V357)))</f>
        <v/>
      </c>
      <c r="P359" s="119" t="str" cm="1">
        <f t="array" ref="P359">IF(INDEX(Установленная_мощность, ROW(X357)) = "", "", INDEX(Установленная_мощность, ROW(X357)))</f>
        <v/>
      </c>
      <c r="Q359" s="119" t="str" cm="1">
        <f t="array" ref="Q359">IF(INDEX(Расчетный_ток, ROW(Y357)) = "", "", INDEX(Расчетный_ток, ROW(Y357)))</f>
        <v/>
      </c>
      <c r="R359" s="119" t="str" cm="1">
        <f t="array" ref="R359">IF(INDEX(Наименование_потребителя, ROW(Z357)) = "", "", INDEX(Наименование_потребителя, ROW(Z357)))</f>
        <v/>
      </c>
      <c r="S359" s="119" t="str" cm="1">
        <f t="array" ref="S359">IF(INDEX(Условное_обозначение, ROW(AA357)) = "", "", INDEX(Условное_обозначение, ROW(AA357)))</f>
        <v/>
      </c>
    </row>
    <row r="360" spans="1:19" x14ac:dyDescent="0.3">
      <c r="A360" s="119" t="str" cm="1">
        <f t="array" ref="A360">IF(INDEX(Вводной_щит, ROW(C358)) = "", "", INDEX(Вводной_щит, ROW(C358)))</f>
        <v/>
      </c>
      <c r="B360" s="119" t="str" cm="1">
        <f t="array" ref="B360">IF(INDEX(Номер, ROW(F358)) = "", "", INDEX(Номер, ROW(F358)))</f>
        <v/>
      </c>
      <c r="C360" s="119" t="str" cm="1">
        <f t="array" ref="C360">IF(INDEX(Номер_по_плану, ROW(H358)) = "", "", INDEX(Номер_по_плану, ROW(H358)))</f>
        <v/>
      </c>
      <c r="D360" s="119" t="str" cm="1">
        <f t="array" ref="D360">IF(INDEX(Тип, ROW(I358)) = "", "", INDEX(Тип, ROW(I358)))</f>
        <v/>
      </c>
      <c r="E360" s="119" t="str" cm="1">
        <f t="array" ref="E360">IF(INDEX(Автомат, ROW(J358)) = "", "", INDEX(Автомат, ROW(J358)))</f>
        <v/>
      </c>
      <c r="F360" s="119" t="str" cm="1">
        <f t="array" ref="F360">IF(INDEX(Производитель, ROW(K358)) = "", "", INDEX(Производитель, ROW(K358)))</f>
        <v/>
      </c>
      <c r="G360" s="119" t="str" cm="1">
        <f t="array" ref="G360">IF(INDEX(Номинал, ROW(L358)) = "", "", INDEX(Номинал, ROW(L358)))</f>
        <v/>
      </c>
      <c r="H360" s="119" t="str" cm="1">
        <f t="array" ref="H360">IF(INDEX(Тип_УЗО, ROW(M358)) = "", "", INDEX(Тип_УЗО, ROW(M358)))</f>
        <v/>
      </c>
      <c r="I360" s="119" t="str" cm="1">
        <f t="array" ref="I360">IF(INDEX(Ток_утечки_УЗО, ROW(N358)) = "", "", INDEX(Ток_утечки_УЗО, ROW(N358)))</f>
        <v/>
      </c>
      <c r="J360" s="119" t="str" cm="1">
        <f t="array" ref="J360">IF(INDEX(Марка_кабеля, ROW(O358)) = "", "", INDEX(Марка_кабеля, ROW(O358)))</f>
        <v/>
      </c>
      <c r="K360" s="119" t="str" cm="1">
        <f t="array" ref="K360">IF(INDEX(Сечение, ROW(P358)) = "", "", INDEX(Сечение, ROW(P358)))</f>
        <v/>
      </c>
      <c r="L360" s="119" t="str" cm="1">
        <f t="array" ref="L360">IF(INDEX(Длина_кабеля, ROW(Q358)) = "", "", INDEX(Длина_кабеля, ROW(Q358)))</f>
        <v/>
      </c>
      <c r="M360" s="119" t="str" cm="1">
        <f t="array" ref="M360">IF(INDEX(Фаза, ROW(R358)) = "", "", INDEX(Фаза, ROW(R358)))</f>
        <v/>
      </c>
      <c r="N360" s="119" t="str" cm="1">
        <f t="array" ref="N360">IF(INDEX(РЕ, ROW(S358)) = "", "", INDEX(РЕ, ROW(S358)))</f>
        <v/>
      </c>
      <c r="O360" s="119" t="str" cm="1">
        <f t="array" ref="O360">IF(INDEX(Класс, ROW(V358)) = "", "", INDEX(Класс, ROW(V358)))</f>
        <v/>
      </c>
      <c r="P360" s="119" t="str" cm="1">
        <f t="array" ref="P360">IF(INDEX(Установленная_мощность, ROW(X358)) = "", "", INDEX(Установленная_мощность, ROW(X358)))</f>
        <v/>
      </c>
      <c r="Q360" s="119" t="str" cm="1">
        <f t="array" ref="Q360">IF(INDEX(Расчетный_ток, ROW(Y358)) = "", "", INDEX(Расчетный_ток, ROW(Y358)))</f>
        <v/>
      </c>
      <c r="R360" s="119" t="str" cm="1">
        <f t="array" ref="R360">IF(INDEX(Наименование_потребителя, ROW(Z358)) = "", "", INDEX(Наименование_потребителя, ROW(Z358)))</f>
        <v/>
      </c>
      <c r="S360" s="119" t="str" cm="1">
        <f t="array" ref="S360">IF(INDEX(Условное_обозначение, ROW(AA358)) = "", "", INDEX(Условное_обозначение, ROW(AA358)))</f>
        <v/>
      </c>
    </row>
    <row r="361" spans="1:19" x14ac:dyDescent="0.3">
      <c r="A361" s="119" t="str" cm="1">
        <f t="array" ref="A361">IF(INDEX(Вводной_щит, ROW(C359)) = "", "", INDEX(Вводной_щит, ROW(C359)))</f>
        <v/>
      </c>
      <c r="B361" s="119" t="str" cm="1">
        <f t="array" ref="B361">IF(INDEX(Номер, ROW(F359)) = "", "", INDEX(Номер, ROW(F359)))</f>
        <v/>
      </c>
      <c r="C361" s="119" t="str" cm="1">
        <f t="array" ref="C361">IF(INDEX(Номер_по_плану, ROW(H359)) = "", "", INDEX(Номер_по_плану, ROW(H359)))</f>
        <v/>
      </c>
      <c r="D361" s="119" t="str" cm="1">
        <f t="array" ref="D361">IF(INDEX(Тип, ROW(I359)) = "", "", INDEX(Тип, ROW(I359)))</f>
        <v/>
      </c>
      <c r="E361" s="119" t="str" cm="1">
        <f t="array" ref="E361">IF(INDEX(Автомат, ROW(J359)) = "", "", INDEX(Автомат, ROW(J359)))</f>
        <v/>
      </c>
      <c r="F361" s="119" t="str" cm="1">
        <f t="array" ref="F361">IF(INDEX(Производитель, ROW(K359)) = "", "", INDEX(Производитель, ROW(K359)))</f>
        <v/>
      </c>
      <c r="G361" s="119" t="str" cm="1">
        <f t="array" ref="G361">IF(INDEX(Номинал, ROW(L359)) = "", "", INDEX(Номинал, ROW(L359)))</f>
        <v/>
      </c>
      <c r="H361" s="119" t="str" cm="1">
        <f t="array" ref="H361">IF(INDEX(Тип_УЗО, ROW(M359)) = "", "", INDEX(Тип_УЗО, ROW(M359)))</f>
        <v/>
      </c>
      <c r="I361" s="119" t="str" cm="1">
        <f t="array" ref="I361">IF(INDEX(Ток_утечки_УЗО, ROW(N359)) = "", "", INDEX(Ток_утечки_УЗО, ROW(N359)))</f>
        <v/>
      </c>
      <c r="J361" s="119" t="str" cm="1">
        <f t="array" ref="J361">IF(INDEX(Марка_кабеля, ROW(O359)) = "", "", INDEX(Марка_кабеля, ROW(O359)))</f>
        <v/>
      </c>
      <c r="K361" s="119" t="str" cm="1">
        <f t="array" ref="K361">IF(INDEX(Сечение, ROW(P359)) = "", "", INDEX(Сечение, ROW(P359)))</f>
        <v/>
      </c>
      <c r="L361" s="119" t="str" cm="1">
        <f t="array" ref="L361">IF(INDEX(Длина_кабеля, ROW(Q359)) = "", "", INDEX(Длина_кабеля, ROW(Q359)))</f>
        <v/>
      </c>
      <c r="M361" s="119" t="str" cm="1">
        <f t="array" ref="M361">IF(INDEX(Фаза, ROW(R359)) = "", "", INDEX(Фаза, ROW(R359)))</f>
        <v/>
      </c>
      <c r="N361" s="119" t="str" cm="1">
        <f t="array" ref="N361">IF(INDEX(РЕ, ROW(S359)) = "", "", INDEX(РЕ, ROW(S359)))</f>
        <v/>
      </c>
      <c r="O361" s="119" t="str" cm="1">
        <f t="array" ref="O361">IF(INDEX(Класс, ROW(V359)) = "", "", INDEX(Класс, ROW(V359)))</f>
        <v/>
      </c>
      <c r="P361" s="119" t="str" cm="1">
        <f t="array" ref="P361">IF(INDEX(Установленная_мощность, ROW(X359)) = "", "", INDEX(Установленная_мощность, ROW(X359)))</f>
        <v/>
      </c>
      <c r="Q361" s="119" t="str" cm="1">
        <f t="array" ref="Q361">IF(INDEX(Расчетный_ток, ROW(Y359)) = "", "", INDEX(Расчетный_ток, ROW(Y359)))</f>
        <v/>
      </c>
      <c r="R361" s="119" t="str" cm="1">
        <f t="array" ref="R361">IF(INDEX(Наименование_потребителя, ROW(Z359)) = "", "", INDEX(Наименование_потребителя, ROW(Z359)))</f>
        <v/>
      </c>
      <c r="S361" s="119" t="str" cm="1">
        <f t="array" ref="S361">IF(INDEX(Условное_обозначение, ROW(AA359)) = "", "", INDEX(Условное_обозначение, ROW(AA359)))</f>
        <v/>
      </c>
    </row>
    <row r="362" spans="1:19" x14ac:dyDescent="0.3">
      <c r="A362" s="119" t="str" cm="1">
        <f t="array" ref="A362">IF(INDEX(Вводной_щит, ROW(C360)) = "", "", INDEX(Вводной_щит, ROW(C360)))</f>
        <v/>
      </c>
      <c r="B362" s="119" t="str" cm="1">
        <f t="array" ref="B362">IF(INDEX(Номер, ROW(F360)) = "", "", INDEX(Номер, ROW(F360)))</f>
        <v/>
      </c>
      <c r="C362" s="119" t="str" cm="1">
        <f t="array" ref="C362">IF(INDEX(Номер_по_плану, ROW(H360)) = "", "", INDEX(Номер_по_плану, ROW(H360)))</f>
        <v/>
      </c>
      <c r="D362" s="119" t="str" cm="1">
        <f t="array" ref="D362">IF(INDEX(Тип, ROW(I360)) = "", "", INDEX(Тип, ROW(I360)))</f>
        <v/>
      </c>
      <c r="E362" s="119" t="str" cm="1">
        <f t="array" ref="E362">IF(INDEX(Автомат, ROW(J360)) = "", "", INDEX(Автомат, ROW(J360)))</f>
        <v/>
      </c>
      <c r="F362" s="119" t="str" cm="1">
        <f t="array" ref="F362">IF(INDEX(Производитель, ROW(K360)) = "", "", INDEX(Производитель, ROW(K360)))</f>
        <v/>
      </c>
      <c r="G362" s="119" t="str" cm="1">
        <f t="array" ref="G362">IF(INDEX(Номинал, ROW(L360)) = "", "", INDEX(Номинал, ROW(L360)))</f>
        <v/>
      </c>
      <c r="H362" s="119" t="str" cm="1">
        <f t="array" ref="H362">IF(INDEX(Тип_УЗО, ROW(M360)) = "", "", INDEX(Тип_УЗО, ROW(M360)))</f>
        <v/>
      </c>
      <c r="I362" s="119" t="str" cm="1">
        <f t="array" ref="I362">IF(INDEX(Ток_утечки_УЗО, ROW(N360)) = "", "", INDEX(Ток_утечки_УЗО, ROW(N360)))</f>
        <v/>
      </c>
      <c r="J362" s="119" t="str" cm="1">
        <f t="array" ref="J362">IF(INDEX(Марка_кабеля, ROW(O360)) = "", "", INDEX(Марка_кабеля, ROW(O360)))</f>
        <v/>
      </c>
      <c r="K362" s="119" t="str" cm="1">
        <f t="array" ref="K362">IF(INDEX(Сечение, ROW(P360)) = "", "", INDEX(Сечение, ROW(P360)))</f>
        <v/>
      </c>
      <c r="L362" s="119" t="str" cm="1">
        <f t="array" ref="L362">IF(INDEX(Длина_кабеля, ROW(Q360)) = "", "", INDEX(Длина_кабеля, ROW(Q360)))</f>
        <v/>
      </c>
      <c r="M362" s="119" t="str" cm="1">
        <f t="array" ref="M362">IF(INDEX(Фаза, ROW(R360)) = "", "", INDEX(Фаза, ROW(R360)))</f>
        <v/>
      </c>
      <c r="N362" s="119" t="str" cm="1">
        <f t="array" ref="N362">IF(INDEX(РЕ, ROW(S360)) = "", "", INDEX(РЕ, ROW(S360)))</f>
        <v/>
      </c>
      <c r="O362" s="119" t="str" cm="1">
        <f t="array" ref="O362">IF(INDEX(Класс, ROW(V360)) = "", "", INDEX(Класс, ROW(V360)))</f>
        <v/>
      </c>
      <c r="P362" s="119" t="str" cm="1">
        <f t="array" ref="P362">IF(INDEX(Установленная_мощность, ROW(X360)) = "", "", INDEX(Установленная_мощность, ROW(X360)))</f>
        <v/>
      </c>
      <c r="Q362" s="119" t="str" cm="1">
        <f t="array" ref="Q362">IF(INDEX(Расчетный_ток, ROW(Y360)) = "", "", INDEX(Расчетный_ток, ROW(Y360)))</f>
        <v/>
      </c>
      <c r="R362" s="119" t="str" cm="1">
        <f t="array" ref="R362">IF(INDEX(Наименование_потребителя, ROW(Z360)) = "", "", INDEX(Наименование_потребителя, ROW(Z360)))</f>
        <v/>
      </c>
      <c r="S362" s="119" t="str" cm="1">
        <f t="array" ref="S362">IF(INDEX(Условное_обозначение, ROW(AA360)) = "", "", INDEX(Условное_обозначение, ROW(AA360)))</f>
        <v/>
      </c>
    </row>
    <row r="363" spans="1:19" x14ac:dyDescent="0.3">
      <c r="A363" s="119" t="str" cm="1">
        <f t="array" ref="A363">IF(INDEX(Вводной_щит, ROW(C361)) = "", "", INDEX(Вводной_щит, ROW(C361)))</f>
        <v/>
      </c>
      <c r="B363" s="119" t="str" cm="1">
        <f t="array" ref="B363">IF(INDEX(Номер, ROW(F361)) = "", "", INDEX(Номер, ROW(F361)))</f>
        <v/>
      </c>
      <c r="C363" s="119" t="str" cm="1">
        <f t="array" ref="C363">IF(INDEX(Номер_по_плану, ROW(H361)) = "", "", INDEX(Номер_по_плану, ROW(H361)))</f>
        <v/>
      </c>
      <c r="D363" s="119" t="str" cm="1">
        <f t="array" ref="D363">IF(INDEX(Тип, ROW(I361)) = "", "", INDEX(Тип, ROW(I361)))</f>
        <v/>
      </c>
      <c r="E363" s="119" t="str" cm="1">
        <f t="array" ref="E363">IF(INDEX(Автомат, ROW(J361)) = "", "", INDEX(Автомат, ROW(J361)))</f>
        <v/>
      </c>
      <c r="F363" s="119" t="str" cm="1">
        <f t="array" ref="F363">IF(INDEX(Производитель, ROW(K361)) = "", "", INDEX(Производитель, ROW(K361)))</f>
        <v/>
      </c>
      <c r="G363" s="119" t="str" cm="1">
        <f t="array" ref="G363">IF(INDEX(Номинал, ROW(L361)) = "", "", INDEX(Номинал, ROW(L361)))</f>
        <v/>
      </c>
      <c r="H363" s="119" t="str" cm="1">
        <f t="array" ref="H363">IF(INDEX(Тип_УЗО, ROW(M361)) = "", "", INDEX(Тип_УЗО, ROW(M361)))</f>
        <v/>
      </c>
      <c r="I363" s="119" t="str" cm="1">
        <f t="array" ref="I363">IF(INDEX(Ток_утечки_УЗО, ROW(N361)) = "", "", INDEX(Ток_утечки_УЗО, ROW(N361)))</f>
        <v/>
      </c>
      <c r="J363" s="119" t="str" cm="1">
        <f t="array" ref="J363">IF(INDEX(Марка_кабеля, ROW(O361)) = "", "", INDEX(Марка_кабеля, ROW(O361)))</f>
        <v/>
      </c>
      <c r="K363" s="119" t="str" cm="1">
        <f t="array" ref="K363">IF(INDEX(Сечение, ROW(P361)) = "", "", INDEX(Сечение, ROW(P361)))</f>
        <v/>
      </c>
      <c r="L363" s="119" t="str" cm="1">
        <f t="array" ref="L363">IF(INDEX(Длина_кабеля, ROW(Q361)) = "", "", INDEX(Длина_кабеля, ROW(Q361)))</f>
        <v/>
      </c>
      <c r="M363" s="119" t="str" cm="1">
        <f t="array" ref="M363">IF(INDEX(Фаза, ROW(R361)) = "", "", INDEX(Фаза, ROW(R361)))</f>
        <v/>
      </c>
      <c r="N363" s="119" t="str" cm="1">
        <f t="array" ref="N363">IF(INDEX(РЕ, ROW(S361)) = "", "", INDEX(РЕ, ROW(S361)))</f>
        <v/>
      </c>
      <c r="O363" s="119" t="str" cm="1">
        <f t="array" ref="O363">IF(INDEX(Класс, ROW(V361)) = "", "", INDEX(Класс, ROW(V361)))</f>
        <v/>
      </c>
      <c r="P363" s="119" t="str" cm="1">
        <f t="array" ref="P363">IF(INDEX(Установленная_мощность, ROW(X361)) = "", "", INDEX(Установленная_мощность, ROW(X361)))</f>
        <v/>
      </c>
      <c r="Q363" s="119" t="str" cm="1">
        <f t="array" ref="Q363">IF(INDEX(Расчетный_ток, ROW(Y361)) = "", "", INDEX(Расчетный_ток, ROW(Y361)))</f>
        <v/>
      </c>
      <c r="R363" s="119" t="str" cm="1">
        <f t="array" ref="R363">IF(INDEX(Наименование_потребителя, ROW(Z361)) = "", "", INDEX(Наименование_потребителя, ROW(Z361)))</f>
        <v/>
      </c>
      <c r="S363" s="119" t="str" cm="1">
        <f t="array" ref="S363">IF(INDEX(Условное_обозначение, ROW(AA361)) = "", "", INDEX(Условное_обозначение, ROW(AA361)))</f>
        <v/>
      </c>
    </row>
    <row r="364" spans="1:19" x14ac:dyDescent="0.3">
      <c r="A364" s="119" t="str" cm="1">
        <f t="array" ref="A364">IF(INDEX(Вводной_щит, ROW(C362)) = "", "", INDEX(Вводной_щит, ROW(C362)))</f>
        <v/>
      </c>
      <c r="B364" s="119" t="str" cm="1">
        <f t="array" ref="B364">IF(INDEX(Номер, ROW(F362)) = "", "", INDEX(Номер, ROW(F362)))</f>
        <v/>
      </c>
      <c r="C364" s="119" t="str" cm="1">
        <f t="array" ref="C364">IF(INDEX(Номер_по_плану, ROW(H362)) = "", "", INDEX(Номер_по_плану, ROW(H362)))</f>
        <v/>
      </c>
      <c r="D364" s="119" t="str" cm="1">
        <f t="array" ref="D364">IF(INDEX(Тип, ROW(I362)) = "", "", INDEX(Тип, ROW(I362)))</f>
        <v/>
      </c>
      <c r="E364" s="119" t="str" cm="1">
        <f t="array" ref="E364">IF(INDEX(Автомат, ROW(J362)) = "", "", INDEX(Автомат, ROW(J362)))</f>
        <v/>
      </c>
      <c r="F364" s="119" t="str" cm="1">
        <f t="array" ref="F364">IF(INDEX(Производитель, ROW(K362)) = "", "", INDEX(Производитель, ROW(K362)))</f>
        <v/>
      </c>
      <c r="G364" s="119" t="str" cm="1">
        <f t="array" ref="G364">IF(INDEX(Номинал, ROW(L362)) = "", "", INDEX(Номинал, ROW(L362)))</f>
        <v/>
      </c>
      <c r="H364" s="119" t="str" cm="1">
        <f t="array" ref="H364">IF(INDEX(Тип_УЗО, ROW(M362)) = "", "", INDEX(Тип_УЗО, ROW(M362)))</f>
        <v/>
      </c>
      <c r="I364" s="119" t="str" cm="1">
        <f t="array" ref="I364">IF(INDEX(Ток_утечки_УЗО, ROW(N362)) = "", "", INDEX(Ток_утечки_УЗО, ROW(N362)))</f>
        <v/>
      </c>
      <c r="J364" s="119" t="str" cm="1">
        <f t="array" ref="J364">IF(INDEX(Марка_кабеля, ROW(O362)) = "", "", INDEX(Марка_кабеля, ROW(O362)))</f>
        <v/>
      </c>
      <c r="K364" s="119" t="str" cm="1">
        <f t="array" ref="K364">IF(INDEX(Сечение, ROW(P362)) = "", "", INDEX(Сечение, ROW(P362)))</f>
        <v/>
      </c>
      <c r="L364" s="119" t="str" cm="1">
        <f t="array" ref="L364">IF(INDEX(Длина_кабеля, ROW(Q362)) = "", "", INDEX(Длина_кабеля, ROW(Q362)))</f>
        <v/>
      </c>
      <c r="M364" s="119" t="str" cm="1">
        <f t="array" ref="M364">IF(INDEX(Фаза, ROW(R362)) = "", "", INDEX(Фаза, ROW(R362)))</f>
        <v/>
      </c>
      <c r="N364" s="119" t="str" cm="1">
        <f t="array" ref="N364">IF(INDEX(РЕ, ROW(S362)) = "", "", INDEX(РЕ, ROW(S362)))</f>
        <v/>
      </c>
      <c r="O364" s="119" t="str" cm="1">
        <f t="array" ref="O364">IF(INDEX(Класс, ROW(V362)) = "", "", INDEX(Класс, ROW(V362)))</f>
        <v/>
      </c>
      <c r="P364" s="119" t="str" cm="1">
        <f t="array" ref="P364">IF(INDEX(Установленная_мощность, ROW(X362)) = "", "", INDEX(Установленная_мощность, ROW(X362)))</f>
        <v/>
      </c>
      <c r="Q364" s="119" t="str" cm="1">
        <f t="array" ref="Q364">IF(INDEX(Расчетный_ток, ROW(Y362)) = "", "", INDEX(Расчетный_ток, ROW(Y362)))</f>
        <v/>
      </c>
      <c r="R364" s="119" t="str" cm="1">
        <f t="array" ref="R364">IF(INDEX(Наименование_потребителя, ROW(Z362)) = "", "", INDEX(Наименование_потребителя, ROW(Z362)))</f>
        <v/>
      </c>
      <c r="S364" s="119" t="str" cm="1">
        <f t="array" ref="S364">IF(INDEX(Условное_обозначение, ROW(AA362)) = "", "", INDEX(Условное_обозначение, ROW(AA362)))</f>
        <v/>
      </c>
    </row>
    <row r="365" spans="1:19" x14ac:dyDescent="0.3">
      <c r="A365" s="119" t="str" cm="1">
        <f t="array" ref="A365">IF(INDEX(Вводной_щит, ROW(C363)) = "", "", INDEX(Вводной_щит, ROW(C363)))</f>
        <v/>
      </c>
      <c r="B365" s="119" t="str" cm="1">
        <f t="array" ref="B365">IF(INDEX(Номер, ROW(F363)) = "", "", INDEX(Номер, ROW(F363)))</f>
        <v/>
      </c>
      <c r="C365" s="119" t="str" cm="1">
        <f t="array" ref="C365">IF(INDEX(Номер_по_плану, ROW(H363)) = "", "", INDEX(Номер_по_плану, ROW(H363)))</f>
        <v/>
      </c>
      <c r="D365" s="119" t="str" cm="1">
        <f t="array" ref="D365">IF(INDEX(Тип, ROW(I363)) = "", "", INDEX(Тип, ROW(I363)))</f>
        <v/>
      </c>
      <c r="E365" s="119" t="str" cm="1">
        <f t="array" ref="E365">IF(INDEX(Автомат, ROW(J363)) = "", "", INDEX(Автомат, ROW(J363)))</f>
        <v/>
      </c>
      <c r="F365" s="119" t="str" cm="1">
        <f t="array" ref="F365">IF(INDEX(Производитель, ROW(K363)) = "", "", INDEX(Производитель, ROW(K363)))</f>
        <v/>
      </c>
      <c r="G365" s="119" t="str" cm="1">
        <f t="array" ref="G365">IF(INDEX(Номинал, ROW(L363)) = "", "", INDEX(Номинал, ROW(L363)))</f>
        <v/>
      </c>
      <c r="H365" s="119" t="str" cm="1">
        <f t="array" ref="H365">IF(INDEX(Тип_УЗО, ROW(M363)) = "", "", INDEX(Тип_УЗО, ROW(M363)))</f>
        <v/>
      </c>
      <c r="I365" s="119" t="str" cm="1">
        <f t="array" ref="I365">IF(INDEX(Ток_утечки_УЗО, ROW(N363)) = "", "", INDEX(Ток_утечки_УЗО, ROW(N363)))</f>
        <v/>
      </c>
      <c r="J365" s="119" t="str" cm="1">
        <f t="array" ref="J365">IF(INDEX(Марка_кабеля, ROW(O363)) = "", "", INDEX(Марка_кабеля, ROW(O363)))</f>
        <v/>
      </c>
      <c r="K365" s="119" t="str" cm="1">
        <f t="array" ref="K365">IF(INDEX(Сечение, ROW(P363)) = "", "", INDEX(Сечение, ROW(P363)))</f>
        <v/>
      </c>
      <c r="L365" s="119" t="str" cm="1">
        <f t="array" ref="L365">IF(INDEX(Длина_кабеля, ROW(Q363)) = "", "", INDEX(Длина_кабеля, ROW(Q363)))</f>
        <v/>
      </c>
      <c r="M365" s="119" t="str" cm="1">
        <f t="array" ref="M365">IF(INDEX(Фаза, ROW(R363)) = "", "", INDEX(Фаза, ROW(R363)))</f>
        <v/>
      </c>
      <c r="N365" s="119" t="str" cm="1">
        <f t="array" ref="N365">IF(INDEX(РЕ, ROW(S363)) = "", "", INDEX(РЕ, ROW(S363)))</f>
        <v/>
      </c>
      <c r="O365" s="119" t="str" cm="1">
        <f t="array" ref="O365">IF(INDEX(Класс, ROW(V363)) = "", "", INDEX(Класс, ROW(V363)))</f>
        <v/>
      </c>
      <c r="P365" s="119" t="str" cm="1">
        <f t="array" ref="P365">IF(INDEX(Установленная_мощность, ROW(X363)) = "", "", INDEX(Установленная_мощность, ROW(X363)))</f>
        <v/>
      </c>
      <c r="Q365" s="119" t="str" cm="1">
        <f t="array" ref="Q365">IF(INDEX(Расчетный_ток, ROW(Y363)) = "", "", INDEX(Расчетный_ток, ROW(Y363)))</f>
        <v/>
      </c>
      <c r="R365" s="119" t="str" cm="1">
        <f t="array" ref="R365">IF(INDEX(Наименование_потребителя, ROW(Z363)) = "", "", INDEX(Наименование_потребителя, ROW(Z363)))</f>
        <v/>
      </c>
      <c r="S365" s="119" t="str" cm="1">
        <f t="array" ref="S365">IF(INDEX(Условное_обозначение, ROW(AA363)) = "", "", INDEX(Условное_обозначение, ROW(AA363)))</f>
        <v/>
      </c>
    </row>
    <row r="366" spans="1:19" x14ac:dyDescent="0.3">
      <c r="A366" s="119" t="str" cm="1">
        <f t="array" ref="A366">IF(INDEX(Вводной_щит, ROW(C364)) = "", "", INDEX(Вводной_щит, ROW(C364)))</f>
        <v/>
      </c>
      <c r="B366" s="119" t="str" cm="1">
        <f t="array" ref="B366">IF(INDEX(Номер, ROW(F364)) = "", "", INDEX(Номер, ROW(F364)))</f>
        <v/>
      </c>
      <c r="C366" s="119" t="str" cm="1">
        <f t="array" ref="C366">IF(INDEX(Номер_по_плану, ROW(H364)) = "", "", INDEX(Номер_по_плану, ROW(H364)))</f>
        <v/>
      </c>
      <c r="D366" s="119" t="str" cm="1">
        <f t="array" ref="D366">IF(INDEX(Тип, ROW(I364)) = "", "", INDEX(Тип, ROW(I364)))</f>
        <v/>
      </c>
      <c r="E366" s="119" t="str" cm="1">
        <f t="array" ref="E366">IF(INDEX(Автомат, ROW(J364)) = "", "", INDEX(Автомат, ROW(J364)))</f>
        <v/>
      </c>
      <c r="F366" s="119" t="str" cm="1">
        <f t="array" ref="F366">IF(INDEX(Производитель, ROW(K364)) = "", "", INDEX(Производитель, ROW(K364)))</f>
        <v/>
      </c>
      <c r="G366" s="119" t="str" cm="1">
        <f t="array" ref="G366">IF(INDEX(Номинал, ROW(L364)) = "", "", INDEX(Номинал, ROW(L364)))</f>
        <v/>
      </c>
      <c r="H366" s="119" t="str" cm="1">
        <f t="array" ref="H366">IF(INDEX(Тип_УЗО, ROW(M364)) = "", "", INDEX(Тип_УЗО, ROW(M364)))</f>
        <v/>
      </c>
      <c r="I366" s="119" t="str" cm="1">
        <f t="array" ref="I366">IF(INDEX(Ток_утечки_УЗО, ROW(N364)) = "", "", INDEX(Ток_утечки_УЗО, ROW(N364)))</f>
        <v/>
      </c>
      <c r="J366" s="119" t="str" cm="1">
        <f t="array" ref="J366">IF(INDEX(Марка_кабеля, ROW(O364)) = "", "", INDEX(Марка_кабеля, ROW(O364)))</f>
        <v/>
      </c>
      <c r="K366" s="119" t="str" cm="1">
        <f t="array" ref="K366">IF(INDEX(Сечение, ROW(P364)) = "", "", INDEX(Сечение, ROW(P364)))</f>
        <v/>
      </c>
      <c r="L366" s="119" t="str" cm="1">
        <f t="array" ref="L366">IF(INDEX(Длина_кабеля, ROW(Q364)) = "", "", INDEX(Длина_кабеля, ROW(Q364)))</f>
        <v/>
      </c>
      <c r="M366" s="119" t="str" cm="1">
        <f t="array" ref="M366">IF(INDEX(Фаза, ROW(R364)) = "", "", INDEX(Фаза, ROW(R364)))</f>
        <v/>
      </c>
      <c r="N366" s="119" t="str" cm="1">
        <f t="array" ref="N366">IF(INDEX(РЕ, ROW(S364)) = "", "", INDEX(РЕ, ROW(S364)))</f>
        <v/>
      </c>
      <c r="O366" s="119" t="str" cm="1">
        <f t="array" ref="O366">IF(INDEX(Класс, ROW(V364)) = "", "", INDEX(Класс, ROW(V364)))</f>
        <v/>
      </c>
      <c r="P366" s="119" t="str" cm="1">
        <f t="array" ref="P366">IF(INDEX(Установленная_мощность, ROW(X364)) = "", "", INDEX(Установленная_мощность, ROW(X364)))</f>
        <v/>
      </c>
      <c r="Q366" s="119" t="str" cm="1">
        <f t="array" ref="Q366">IF(INDEX(Расчетный_ток, ROW(Y364)) = "", "", INDEX(Расчетный_ток, ROW(Y364)))</f>
        <v/>
      </c>
      <c r="R366" s="119" t="str" cm="1">
        <f t="array" ref="R366">IF(INDEX(Наименование_потребителя, ROW(Z364)) = "", "", INDEX(Наименование_потребителя, ROW(Z364)))</f>
        <v/>
      </c>
      <c r="S366" s="119" t="str" cm="1">
        <f t="array" ref="S366">IF(INDEX(Условное_обозначение, ROW(AA364)) = "", "", INDEX(Условное_обозначение, ROW(AA364)))</f>
        <v/>
      </c>
    </row>
    <row r="367" spans="1:19" x14ac:dyDescent="0.3">
      <c r="A367" s="119" t="str" cm="1">
        <f t="array" ref="A367">IF(INDEX(Вводной_щит, ROW(C365)) = "", "", INDEX(Вводной_щит, ROW(C365)))</f>
        <v/>
      </c>
      <c r="B367" s="119" t="str" cm="1">
        <f t="array" ref="B367">IF(INDEX(Номер, ROW(F365)) = "", "", INDEX(Номер, ROW(F365)))</f>
        <v/>
      </c>
      <c r="C367" s="119" t="str" cm="1">
        <f t="array" ref="C367">IF(INDEX(Номер_по_плану, ROW(H365)) = "", "", INDEX(Номер_по_плану, ROW(H365)))</f>
        <v/>
      </c>
      <c r="D367" s="119" t="str" cm="1">
        <f t="array" ref="D367">IF(INDEX(Тип, ROW(I365)) = "", "", INDEX(Тип, ROW(I365)))</f>
        <v/>
      </c>
      <c r="E367" s="119" t="str" cm="1">
        <f t="array" ref="E367">IF(INDEX(Автомат, ROW(J365)) = "", "", INDEX(Автомат, ROW(J365)))</f>
        <v/>
      </c>
      <c r="F367" s="119" t="str" cm="1">
        <f t="array" ref="F367">IF(INDEX(Производитель, ROW(K365)) = "", "", INDEX(Производитель, ROW(K365)))</f>
        <v/>
      </c>
      <c r="G367" s="119" t="str" cm="1">
        <f t="array" ref="G367">IF(INDEX(Номинал, ROW(L365)) = "", "", INDEX(Номинал, ROW(L365)))</f>
        <v/>
      </c>
      <c r="H367" s="119" t="str" cm="1">
        <f t="array" ref="H367">IF(INDEX(Тип_УЗО, ROW(M365)) = "", "", INDEX(Тип_УЗО, ROW(M365)))</f>
        <v/>
      </c>
      <c r="I367" s="119" t="str" cm="1">
        <f t="array" ref="I367">IF(INDEX(Ток_утечки_УЗО, ROW(N365)) = "", "", INDEX(Ток_утечки_УЗО, ROW(N365)))</f>
        <v/>
      </c>
      <c r="J367" s="119" t="str" cm="1">
        <f t="array" ref="J367">IF(INDEX(Марка_кабеля, ROW(O365)) = "", "", INDEX(Марка_кабеля, ROW(O365)))</f>
        <v/>
      </c>
      <c r="K367" s="119" t="str" cm="1">
        <f t="array" ref="K367">IF(INDEX(Сечение, ROW(P365)) = "", "", INDEX(Сечение, ROW(P365)))</f>
        <v/>
      </c>
      <c r="L367" s="119" t="str" cm="1">
        <f t="array" ref="L367">IF(INDEX(Длина_кабеля, ROW(Q365)) = "", "", INDEX(Длина_кабеля, ROW(Q365)))</f>
        <v/>
      </c>
      <c r="M367" s="119" t="str" cm="1">
        <f t="array" ref="M367">IF(INDEX(Фаза, ROW(R365)) = "", "", INDEX(Фаза, ROW(R365)))</f>
        <v/>
      </c>
      <c r="N367" s="119" t="str" cm="1">
        <f t="array" ref="N367">IF(INDEX(РЕ, ROW(S365)) = "", "", INDEX(РЕ, ROW(S365)))</f>
        <v/>
      </c>
      <c r="O367" s="119" t="str" cm="1">
        <f t="array" ref="O367">IF(INDEX(Класс, ROW(V365)) = "", "", INDEX(Класс, ROW(V365)))</f>
        <v/>
      </c>
      <c r="P367" s="119" t="str" cm="1">
        <f t="array" ref="P367">IF(INDEX(Установленная_мощность, ROW(X365)) = "", "", INDEX(Установленная_мощность, ROW(X365)))</f>
        <v/>
      </c>
      <c r="Q367" s="119" t="str" cm="1">
        <f t="array" ref="Q367">IF(INDEX(Расчетный_ток, ROW(Y365)) = "", "", INDEX(Расчетный_ток, ROW(Y365)))</f>
        <v/>
      </c>
      <c r="R367" s="119" t="str" cm="1">
        <f t="array" ref="R367">IF(INDEX(Наименование_потребителя, ROW(Z365)) = "", "", INDEX(Наименование_потребителя, ROW(Z365)))</f>
        <v/>
      </c>
      <c r="S367" s="119" t="str" cm="1">
        <f t="array" ref="S367">IF(INDEX(Условное_обозначение, ROW(AA365)) = "", "", INDEX(Условное_обозначение, ROW(AA365)))</f>
        <v/>
      </c>
    </row>
    <row r="368" spans="1:19" x14ac:dyDescent="0.3">
      <c r="A368" s="119" t="str" cm="1">
        <f t="array" ref="A368">IF(INDEX(Вводной_щит, ROW(C366)) = "", "", INDEX(Вводной_щит, ROW(C366)))</f>
        <v/>
      </c>
      <c r="B368" s="119" t="str" cm="1">
        <f t="array" ref="B368">IF(INDEX(Номер, ROW(F366)) = "", "", INDEX(Номер, ROW(F366)))</f>
        <v/>
      </c>
      <c r="C368" s="119" t="str" cm="1">
        <f t="array" ref="C368">IF(INDEX(Номер_по_плану, ROW(H366)) = "", "", INDEX(Номер_по_плану, ROW(H366)))</f>
        <v/>
      </c>
      <c r="D368" s="119" t="str" cm="1">
        <f t="array" ref="D368">IF(INDEX(Тип, ROW(I366)) = "", "", INDEX(Тип, ROW(I366)))</f>
        <v/>
      </c>
      <c r="E368" s="119" t="str" cm="1">
        <f t="array" ref="E368">IF(INDEX(Автомат, ROW(J366)) = "", "", INDEX(Автомат, ROW(J366)))</f>
        <v/>
      </c>
      <c r="F368" s="119" t="str" cm="1">
        <f t="array" ref="F368">IF(INDEX(Производитель, ROW(K366)) = "", "", INDEX(Производитель, ROW(K366)))</f>
        <v/>
      </c>
      <c r="G368" s="119" t="str" cm="1">
        <f t="array" ref="G368">IF(INDEX(Номинал, ROW(L366)) = "", "", INDEX(Номинал, ROW(L366)))</f>
        <v/>
      </c>
      <c r="H368" s="119" t="str" cm="1">
        <f t="array" ref="H368">IF(INDEX(Тип_УЗО, ROW(M366)) = "", "", INDEX(Тип_УЗО, ROW(M366)))</f>
        <v/>
      </c>
      <c r="I368" s="119" t="str" cm="1">
        <f t="array" ref="I368">IF(INDEX(Ток_утечки_УЗО, ROW(N366)) = "", "", INDEX(Ток_утечки_УЗО, ROW(N366)))</f>
        <v/>
      </c>
      <c r="J368" s="119" t="str" cm="1">
        <f t="array" ref="J368">IF(INDEX(Марка_кабеля, ROW(O366)) = "", "", INDEX(Марка_кабеля, ROW(O366)))</f>
        <v/>
      </c>
      <c r="K368" s="119" t="str" cm="1">
        <f t="array" ref="K368">IF(INDEX(Сечение, ROW(P366)) = "", "", INDEX(Сечение, ROW(P366)))</f>
        <v/>
      </c>
      <c r="L368" s="119" t="str" cm="1">
        <f t="array" ref="L368">IF(INDEX(Длина_кабеля, ROW(Q366)) = "", "", INDEX(Длина_кабеля, ROW(Q366)))</f>
        <v/>
      </c>
      <c r="M368" s="119" t="str" cm="1">
        <f t="array" ref="M368">IF(INDEX(Фаза, ROW(R366)) = "", "", INDEX(Фаза, ROW(R366)))</f>
        <v/>
      </c>
      <c r="N368" s="119" t="str" cm="1">
        <f t="array" ref="N368">IF(INDEX(РЕ, ROW(S366)) = "", "", INDEX(РЕ, ROW(S366)))</f>
        <v/>
      </c>
      <c r="O368" s="119" t="str" cm="1">
        <f t="array" ref="O368">IF(INDEX(Класс, ROW(V366)) = "", "", INDEX(Класс, ROW(V366)))</f>
        <v/>
      </c>
      <c r="P368" s="119" t="str" cm="1">
        <f t="array" ref="P368">IF(INDEX(Установленная_мощность, ROW(X366)) = "", "", INDEX(Установленная_мощность, ROW(X366)))</f>
        <v/>
      </c>
      <c r="Q368" s="119" t="str" cm="1">
        <f t="array" ref="Q368">IF(INDEX(Расчетный_ток, ROW(Y366)) = "", "", INDEX(Расчетный_ток, ROW(Y366)))</f>
        <v/>
      </c>
      <c r="R368" s="119" t="str" cm="1">
        <f t="array" ref="R368">IF(INDEX(Наименование_потребителя, ROW(Z366)) = "", "", INDEX(Наименование_потребителя, ROW(Z366)))</f>
        <v/>
      </c>
      <c r="S368" s="119" t="str" cm="1">
        <f t="array" ref="S368">IF(INDEX(Условное_обозначение, ROW(AA366)) = "", "", INDEX(Условное_обозначение, ROW(AA366)))</f>
        <v/>
      </c>
    </row>
    <row r="369" spans="1:19" x14ac:dyDescent="0.3">
      <c r="A369" s="119" t="str" cm="1">
        <f t="array" ref="A369">IF(INDEX(Вводной_щит, ROW(C367)) = "", "", INDEX(Вводной_щит, ROW(C367)))</f>
        <v/>
      </c>
      <c r="B369" s="119" t="str" cm="1">
        <f t="array" ref="B369">IF(INDEX(Номер, ROW(F367)) = "", "", INDEX(Номер, ROW(F367)))</f>
        <v/>
      </c>
      <c r="C369" s="119" t="str" cm="1">
        <f t="array" ref="C369">IF(INDEX(Номер_по_плану, ROW(H367)) = "", "", INDEX(Номер_по_плану, ROW(H367)))</f>
        <v/>
      </c>
      <c r="D369" s="119" t="str" cm="1">
        <f t="array" ref="D369">IF(INDEX(Тип, ROW(I367)) = "", "", INDEX(Тип, ROW(I367)))</f>
        <v/>
      </c>
      <c r="E369" s="119" t="str" cm="1">
        <f t="array" ref="E369">IF(INDEX(Автомат, ROW(J367)) = "", "", INDEX(Автомат, ROW(J367)))</f>
        <v/>
      </c>
      <c r="F369" s="119" t="str" cm="1">
        <f t="array" ref="F369">IF(INDEX(Производитель, ROW(K367)) = "", "", INDEX(Производитель, ROW(K367)))</f>
        <v/>
      </c>
      <c r="G369" s="119" t="str" cm="1">
        <f t="array" ref="G369">IF(INDEX(Номинал, ROW(L367)) = "", "", INDEX(Номинал, ROW(L367)))</f>
        <v/>
      </c>
      <c r="H369" s="119" t="str" cm="1">
        <f t="array" ref="H369">IF(INDEX(Тип_УЗО, ROW(M367)) = "", "", INDEX(Тип_УЗО, ROW(M367)))</f>
        <v/>
      </c>
      <c r="I369" s="119" t="str" cm="1">
        <f t="array" ref="I369">IF(INDEX(Ток_утечки_УЗО, ROW(N367)) = "", "", INDEX(Ток_утечки_УЗО, ROW(N367)))</f>
        <v/>
      </c>
      <c r="J369" s="119" t="str" cm="1">
        <f t="array" ref="J369">IF(INDEX(Марка_кабеля, ROW(O367)) = "", "", INDEX(Марка_кабеля, ROW(O367)))</f>
        <v/>
      </c>
      <c r="K369" s="119" t="str" cm="1">
        <f t="array" ref="K369">IF(INDEX(Сечение, ROW(P367)) = "", "", INDEX(Сечение, ROW(P367)))</f>
        <v/>
      </c>
      <c r="L369" s="119" t="str" cm="1">
        <f t="array" ref="L369">IF(INDEX(Длина_кабеля, ROW(Q367)) = "", "", INDEX(Длина_кабеля, ROW(Q367)))</f>
        <v/>
      </c>
      <c r="M369" s="119" t="str" cm="1">
        <f t="array" ref="M369">IF(INDEX(Фаза, ROW(R367)) = "", "", INDEX(Фаза, ROW(R367)))</f>
        <v/>
      </c>
      <c r="N369" s="119" t="str" cm="1">
        <f t="array" ref="N369">IF(INDEX(РЕ, ROW(S367)) = "", "", INDEX(РЕ, ROW(S367)))</f>
        <v/>
      </c>
      <c r="O369" s="119" t="str" cm="1">
        <f t="array" ref="O369">IF(INDEX(Класс, ROW(V367)) = "", "", INDEX(Класс, ROW(V367)))</f>
        <v/>
      </c>
      <c r="P369" s="119" t="str" cm="1">
        <f t="array" ref="P369">IF(INDEX(Установленная_мощность, ROW(X367)) = "", "", INDEX(Установленная_мощность, ROW(X367)))</f>
        <v/>
      </c>
      <c r="Q369" s="119" t="str" cm="1">
        <f t="array" ref="Q369">IF(INDEX(Расчетный_ток, ROW(Y367)) = "", "", INDEX(Расчетный_ток, ROW(Y367)))</f>
        <v/>
      </c>
      <c r="R369" s="119" t="str" cm="1">
        <f t="array" ref="R369">IF(INDEX(Наименование_потребителя, ROW(Z367)) = "", "", INDEX(Наименование_потребителя, ROW(Z367)))</f>
        <v/>
      </c>
      <c r="S369" s="119" t="str" cm="1">
        <f t="array" ref="S369">IF(INDEX(Условное_обозначение, ROW(AA367)) = "", "", INDEX(Условное_обозначение, ROW(AA367)))</f>
        <v/>
      </c>
    </row>
    <row r="370" spans="1:19" x14ac:dyDescent="0.3">
      <c r="A370" s="119" t="str" cm="1">
        <f t="array" ref="A370">IF(INDEX(Вводной_щит, ROW(C368)) = "", "", INDEX(Вводной_щит, ROW(C368)))</f>
        <v/>
      </c>
      <c r="B370" s="119" t="str" cm="1">
        <f t="array" ref="B370">IF(INDEX(Номер, ROW(F368)) = "", "", INDEX(Номер, ROW(F368)))</f>
        <v/>
      </c>
      <c r="C370" s="119" t="str" cm="1">
        <f t="array" ref="C370">IF(INDEX(Номер_по_плану, ROW(H368)) = "", "", INDEX(Номер_по_плану, ROW(H368)))</f>
        <v/>
      </c>
      <c r="D370" s="119" t="str" cm="1">
        <f t="array" ref="D370">IF(INDEX(Тип, ROW(I368)) = "", "", INDEX(Тип, ROW(I368)))</f>
        <v/>
      </c>
      <c r="E370" s="119" t="str" cm="1">
        <f t="array" ref="E370">IF(INDEX(Автомат, ROW(J368)) = "", "", INDEX(Автомат, ROW(J368)))</f>
        <v/>
      </c>
      <c r="F370" s="119" t="str" cm="1">
        <f t="array" ref="F370">IF(INDEX(Производитель, ROW(K368)) = "", "", INDEX(Производитель, ROW(K368)))</f>
        <v/>
      </c>
      <c r="G370" s="119" t="str" cm="1">
        <f t="array" ref="G370">IF(INDEX(Номинал, ROW(L368)) = "", "", INDEX(Номинал, ROW(L368)))</f>
        <v/>
      </c>
      <c r="H370" s="119" t="str" cm="1">
        <f t="array" ref="H370">IF(INDEX(Тип_УЗО, ROW(M368)) = "", "", INDEX(Тип_УЗО, ROW(M368)))</f>
        <v/>
      </c>
      <c r="I370" s="119" t="str" cm="1">
        <f t="array" ref="I370">IF(INDEX(Ток_утечки_УЗО, ROW(N368)) = "", "", INDEX(Ток_утечки_УЗО, ROW(N368)))</f>
        <v/>
      </c>
      <c r="J370" s="119" t="str" cm="1">
        <f t="array" ref="J370">IF(INDEX(Марка_кабеля, ROW(O368)) = "", "", INDEX(Марка_кабеля, ROW(O368)))</f>
        <v/>
      </c>
      <c r="K370" s="119" t="str" cm="1">
        <f t="array" ref="K370">IF(INDEX(Сечение, ROW(P368)) = "", "", INDEX(Сечение, ROW(P368)))</f>
        <v/>
      </c>
      <c r="L370" s="119" t="str" cm="1">
        <f t="array" ref="L370">IF(INDEX(Длина_кабеля, ROW(Q368)) = "", "", INDEX(Длина_кабеля, ROW(Q368)))</f>
        <v/>
      </c>
      <c r="M370" s="119" t="str" cm="1">
        <f t="array" ref="M370">IF(INDEX(Фаза, ROW(R368)) = "", "", INDEX(Фаза, ROW(R368)))</f>
        <v/>
      </c>
      <c r="N370" s="119" t="str" cm="1">
        <f t="array" ref="N370">IF(INDEX(РЕ, ROW(S368)) = "", "", INDEX(РЕ, ROW(S368)))</f>
        <v/>
      </c>
      <c r="O370" s="119" t="str" cm="1">
        <f t="array" ref="O370">IF(INDEX(Класс, ROW(V368)) = "", "", INDEX(Класс, ROW(V368)))</f>
        <v/>
      </c>
      <c r="P370" s="119" t="str" cm="1">
        <f t="array" ref="P370">IF(INDEX(Установленная_мощность, ROW(X368)) = "", "", INDEX(Установленная_мощность, ROW(X368)))</f>
        <v/>
      </c>
      <c r="Q370" s="119" t="str" cm="1">
        <f t="array" ref="Q370">IF(INDEX(Расчетный_ток, ROW(Y368)) = "", "", INDEX(Расчетный_ток, ROW(Y368)))</f>
        <v/>
      </c>
      <c r="R370" s="119" t="str" cm="1">
        <f t="array" ref="R370">IF(INDEX(Наименование_потребителя, ROW(Z368)) = "", "", INDEX(Наименование_потребителя, ROW(Z368)))</f>
        <v/>
      </c>
      <c r="S370" s="119" t="str" cm="1">
        <f t="array" ref="S370">IF(INDEX(Условное_обозначение, ROW(AA368)) = "", "", INDEX(Условное_обозначение, ROW(AA368)))</f>
        <v/>
      </c>
    </row>
    <row r="371" spans="1:19" x14ac:dyDescent="0.3">
      <c r="A371" s="119" t="str" cm="1">
        <f t="array" ref="A371">IF(INDEX(Вводной_щит, ROW(C369)) = "", "", INDEX(Вводной_щит, ROW(C369)))</f>
        <v/>
      </c>
      <c r="B371" s="119" t="str" cm="1">
        <f t="array" ref="B371">IF(INDEX(Номер, ROW(F369)) = "", "", INDEX(Номер, ROW(F369)))</f>
        <v/>
      </c>
      <c r="C371" s="119" t="str" cm="1">
        <f t="array" ref="C371">IF(INDEX(Номер_по_плану, ROW(H369)) = "", "", INDEX(Номер_по_плану, ROW(H369)))</f>
        <v/>
      </c>
      <c r="D371" s="119" t="str" cm="1">
        <f t="array" ref="D371">IF(INDEX(Тип, ROW(I369)) = "", "", INDEX(Тип, ROW(I369)))</f>
        <v/>
      </c>
      <c r="E371" s="119" t="str" cm="1">
        <f t="array" ref="E371">IF(INDEX(Автомат, ROW(J369)) = "", "", INDEX(Автомат, ROW(J369)))</f>
        <v/>
      </c>
      <c r="F371" s="119" t="str" cm="1">
        <f t="array" ref="F371">IF(INDEX(Производитель, ROW(K369)) = "", "", INDEX(Производитель, ROW(K369)))</f>
        <v/>
      </c>
      <c r="G371" s="119" t="str" cm="1">
        <f t="array" ref="G371">IF(INDEX(Номинал, ROW(L369)) = "", "", INDEX(Номинал, ROW(L369)))</f>
        <v/>
      </c>
      <c r="H371" s="119" t="str" cm="1">
        <f t="array" ref="H371">IF(INDEX(Тип_УЗО, ROW(M369)) = "", "", INDEX(Тип_УЗО, ROW(M369)))</f>
        <v/>
      </c>
      <c r="I371" s="119" t="str" cm="1">
        <f t="array" ref="I371">IF(INDEX(Ток_утечки_УЗО, ROW(N369)) = "", "", INDEX(Ток_утечки_УЗО, ROW(N369)))</f>
        <v/>
      </c>
      <c r="J371" s="119" t="str" cm="1">
        <f t="array" ref="J371">IF(INDEX(Марка_кабеля, ROW(O369)) = "", "", INDEX(Марка_кабеля, ROW(O369)))</f>
        <v/>
      </c>
      <c r="K371" s="119" t="str" cm="1">
        <f t="array" ref="K371">IF(INDEX(Сечение, ROW(P369)) = "", "", INDEX(Сечение, ROW(P369)))</f>
        <v/>
      </c>
      <c r="L371" s="119" t="str" cm="1">
        <f t="array" ref="L371">IF(INDEX(Длина_кабеля, ROW(Q369)) = "", "", INDEX(Длина_кабеля, ROW(Q369)))</f>
        <v/>
      </c>
      <c r="M371" s="119" t="str" cm="1">
        <f t="array" ref="M371">IF(INDEX(Фаза, ROW(R369)) = "", "", INDEX(Фаза, ROW(R369)))</f>
        <v/>
      </c>
      <c r="N371" s="119" t="str" cm="1">
        <f t="array" ref="N371">IF(INDEX(РЕ, ROW(S369)) = "", "", INDEX(РЕ, ROW(S369)))</f>
        <v/>
      </c>
      <c r="O371" s="119" t="str" cm="1">
        <f t="array" ref="O371">IF(INDEX(Класс, ROW(V369)) = "", "", INDEX(Класс, ROW(V369)))</f>
        <v/>
      </c>
      <c r="P371" s="119" t="str" cm="1">
        <f t="array" ref="P371">IF(INDEX(Установленная_мощность, ROW(X369)) = "", "", INDEX(Установленная_мощность, ROW(X369)))</f>
        <v/>
      </c>
      <c r="Q371" s="119" t="str" cm="1">
        <f t="array" ref="Q371">IF(INDEX(Расчетный_ток, ROW(Y369)) = "", "", INDEX(Расчетный_ток, ROW(Y369)))</f>
        <v/>
      </c>
      <c r="R371" s="119" t="str" cm="1">
        <f t="array" ref="R371">IF(INDEX(Наименование_потребителя, ROW(Z369)) = "", "", INDEX(Наименование_потребителя, ROW(Z369)))</f>
        <v/>
      </c>
      <c r="S371" s="119" t="str" cm="1">
        <f t="array" ref="S371">IF(INDEX(Условное_обозначение, ROW(AA369)) = "", "", INDEX(Условное_обозначение, ROW(AA369)))</f>
        <v/>
      </c>
    </row>
    <row r="372" spans="1:19" x14ac:dyDescent="0.3">
      <c r="A372" s="119" t="str" cm="1">
        <f t="array" ref="A372">IF(INDEX(Вводной_щит, ROW(C370)) = "", "", INDEX(Вводной_щит, ROW(C370)))</f>
        <v/>
      </c>
      <c r="B372" s="119" t="str" cm="1">
        <f t="array" ref="B372">IF(INDEX(Номер, ROW(F370)) = "", "", INDEX(Номер, ROW(F370)))</f>
        <v/>
      </c>
      <c r="C372" s="119" t="str" cm="1">
        <f t="array" ref="C372">IF(INDEX(Номер_по_плану, ROW(H370)) = "", "", INDEX(Номер_по_плану, ROW(H370)))</f>
        <v/>
      </c>
      <c r="D372" s="119" t="str" cm="1">
        <f t="array" ref="D372">IF(INDEX(Тип, ROW(I370)) = "", "", INDEX(Тип, ROW(I370)))</f>
        <v/>
      </c>
      <c r="E372" s="119" t="str" cm="1">
        <f t="array" ref="E372">IF(INDEX(Автомат, ROW(J370)) = "", "", INDEX(Автомат, ROW(J370)))</f>
        <v/>
      </c>
      <c r="F372" s="119" t="str" cm="1">
        <f t="array" ref="F372">IF(INDEX(Производитель, ROW(K370)) = "", "", INDEX(Производитель, ROW(K370)))</f>
        <v/>
      </c>
      <c r="G372" s="119" t="str" cm="1">
        <f t="array" ref="G372">IF(INDEX(Номинал, ROW(L370)) = "", "", INDEX(Номинал, ROW(L370)))</f>
        <v/>
      </c>
      <c r="H372" s="119" t="str" cm="1">
        <f t="array" ref="H372">IF(INDEX(Тип_УЗО, ROW(M370)) = "", "", INDEX(Тип_УЗО, ROW(M370)))</f>
        <v/>
      </c>
      <c r="I372" s="119" t="str" cm="1">
        <f t="array" ref="I372">IF(INDEX(Ток_утечки_УЗО, ROW(N370)) = "", "", INDEX(Ток_утечки_УЗО, ROW(N370)))</f>
        <v/>
      </c>
      <c r="J372" s="119" t="str" cm="1">
        <f t="array" ref="J372">IF(INDEX(Марка_кабеля, ROW(O370)) = "", "", INDEX(Марка_кабеля, ROW(O370)))</f>
        <v/>
      </c>
      <c r="K372" s="119" t="str" cm="1">
        <f t="array" ref="K372">IF(INDEX(Сечение, ROW(P370)) = "", "", INDEX(Сечение, ROW(P370)))</f>
        <v/>
      </c>
      <c r="L372" s="119" t="str" cm="1">
        <f t="array" ref="L372">IF(INDEX(Длина_кабеля, ROW(Q370)) = "", "", INDEX(Длина_кабеля, ROW(Q370)))</f>
        <v/>
      </c>
      <c r="M372" s="119" t="str" cm="1">
        <f t="array" ref="M372">IF(INDEX(Фаза, ROW(R370)) = "", "", INDEX(Фаза, ROW(R370)))</f>
        <v/>
      </c>
      <c r="N372" s="119" t="str" cm="1">
        <f t="array" ref="N372">IF(INDEX(РЕ, ROW(S370)) = "", "", INDEX(РЕ, ROW(S370)))</f>
        <v/>
      </c>
      <c r="O372" s="119" t="str" cm="1">
        <f t="array" ref="O372">IF(INDEX(Класс, ROW(V370)) = "", "", INDEX(Класс, ROW(V370)))</f>
        <v/>
      </c>
      <c r="P372" s="119" t="str" cm="1">
        <f t="array" ref="P372">IF(INDEX(Установленная_мощность, ROW(X370)) = "", "", INDEX(Установленная_мощность, ROW(X370)))</f>
        <v/>
      </c>
      <c r="Q372" s="119" t="str" cm="1">
        <f t="array" ref="Q372">IF(INDEX(Расчетный_ток, ROW(Y370)) = "", "", INDEX(Расчетный_ток, ROW(Y370)))</f>
        <v/>
      </c>
      <c r="R372" s="119" t="str" cm="1">
        <f t="array" ref="R372">IF(INDEX(Наименование_потребителя, ROW(Z370)) = "", "", INDEX(Наименование_потребителя, ROW(Z370)))</f>
        <v/>
      </c>
      <c r="S372" s="119" t="str" cm="1">
        <f t="array" ref="S372">IF(INDEX(Условное_обозначение, ROW(AA370)) = "", "", INDEX(Условное_обозначение, ROW(AA370)))</f>
        <v/>
      </c>
    </row>
    <row r="373" spans="1:19" x14ac:dyDescent="0.3">
      <c r="A373" s="119" t="str" cm="1">
        <f t="array" ref="A373">IF(INDEX(Вводной_щит, ROW(C371)) = "", "", INDEX(Вводной_щит, ROW(C371)))</f>
        <v/>
      </c>
      <c r="B373" s="119" t="str" cm="1">
        <f t="array" ref="B373">IF(INDEX(Номер, ROW(F371)) = "", "", INDEX(Номер, ROW(F371)))</f>
        <v/>
      </c>
      <c r="C373" s="119" t="str" cm="1">
        <f t="array" ref="C373">IF(INDEX(Номер_по_плану, ROW(H371)) = "", "", INDEX(Номер_по_плану, ROW(H371)))</f>
        <v/>
      </c>
      <c r="D373" s="119" t="str" cm="1">
        <f t="array" ref="D373">IF(INDEX(Тип, ROW(I371)) = "", "", INDEX(Тип, ROW(I371)))</f>
        <v/>
      </c>
      <c r="E373" s="119" t="str" cm="1">
        <f t="array" ref="E373">IF(INDEX(Автомат, ROW(J371)) = "", "", INDEX(Автомат, ROW(J371)))</f>
        <v/>
      </c>
      <c r="F373" s="119" t="str" cm="1">
        <f t="array" ref="F373">IF(INDEX(Производитель, ROW(K371)) = "", "", INDEX(Производитель, ROW(K371)))</f>
        <v/>
      </c>
      <c r="G373" s="119" t="str" cm="1">
        <f t="array" ref="G373">IF(INDEX(Номинал, ROW(L371)) = "", "", INDEX(Номинал, ROW(L371)))</f>
        <v/>
      </c>
      <c r="H373" s="119" t="str" cm="1">
        <f t="array" ref="H373">IF(INDEX(Тип_УЗО, ROW(M371)) = "", "", INDEX(Тип_УЗО, ROW(M371)))</f>
        <v/>
      </c>
      <c r="I373" s="119" t="str" cm="1">
        <f t="array" ref="I373">IF(INDEX(Ток_утечки_УЗО, ROW(N371)) = "", "", INDEX(Ток_утечки_УЗО, ROW(N371)))</f>
        <v/>
      </c>
      <c r="J373" s="119" t="str" cm="1">
        <f t="array" ref="J373">IF(INDEX(Марка_кабеля, ROW(O371)) = "", "", INDEX(Марка_кабеля, ROW(O371)))</f>
        <v/>
      </c>
      <c r="K373" s="119" t="str" cm="1">
        <f t="array" ref="K373">IF(INDEX(Сечение, ROW(P371)) = "", "", INDEX(Сечение, ROW(P371)))</f>
        <v/>
      </c>
      <c r="L373" s="119" t="str" cm="1">
        <f t="array" ref="L373">IF(INDEX(Длина_кабеля, ROW(Q371)) = "", "", INDEX(Длина_кабеля, ROW(Q371)))</f>
        <v/>
      </c>
      <c r="M373" s="119" t="str" cm="1">
        <f t="array" ref="M373">IF(INDEX(Фаза, ROW(R371)) = "", "", INDEX(Фаза, ROW(R371)))</f>
        <v/>
      </c>
      <c r="N373" s="119" t="str" cm="1">
        <f t="array" ref="N373">IF(INDEX(РЕ, ROW(S371)) = "", "", INDEX(РЕ, ROW(S371)))</f>
        <v/>
      </c>
      <c r="O373" s="119" t="str" cm="1">
        <f t="array" ref="O373">IF(INDEX(Класс, ROW(V371)) = "", "", INDEX(Класс, ROW(V371)))</f>
        <v/>
      </c>
      <c r="P373" s="119" t="str" cm="1">
        <f t="array" ref="P373">IF(INDEX(Установленная_мощность, ROW(X371)) = "", "", INDEX(Установленная_мощность, ROW(X371)))</f>
        <v/>
      </c>
      <c r="Q373" s="119" t="str" cm="1">
        <f t="array" ref="Q373">IF(INDEX(Расчетный_ток, ROW(Y371)) = "", "", INDEX(Расчетный_ток, ROW(Y371)))</f>
        <v/>
      </c>
      <c r="R373" s="119" t="str" cm="1">
        <f t="array" ref="R373">IF(INDEX(Наименование_потребителя, ROW(Z371)) = "", "", INDEX(Наименование_потребителя, ROW(Z371)))</f>
        <v/>
      </c>
      <c r="S373" s="119" t="str" cm="1">
        <f t="array" ref="S373">IF(INDEX(Условное_обозначение, ROW(AA371)) = "", "", INDEX(Условное_обозначение, ROW(AA371)))</f>
        <v/>
      </c>
    </row>
    <row r="374" spans="1:19" x14ac:dyDescent="0.3">
      <c r="A374" s="119" t="str" cm="1">
        <f t="array" ref="A374">IF(INDEX(Вводной_щит, ROW(C372)) = "", "", INDEX(Вводной_щит, ROW(C372)))</f>
        <v/>
      </c>
      <c r="B374" s="119" t="str" cm="1">
        <f t="array" ref="B374">IF(INDEX(Номер, ROW(F372)) = "", "", INDEX(Номер, ROW(F372)))</f>
        <v/>
      </c>
      <c r="C374" s="119" t="str" cm="1">
        <f t="array" ref="C374">IF(INDEX(Номер_по_плану, ROW(H372)) = "", "", INDEX(Номер_по_плану, ROW(H372)))</f>
        <v/>
      </c>
      <c r="D374" s="119" t="str" cm="1">
        <f t="array" ref="D374">IF(INDEX(Тип, ROW(I372)) = "", "", INDEX(Тип, ROW(I372)))</f>
        <v/>
      </c>
      <c r="E374" s="119" t="str" cm="1">
        <f t="array" ref="E374">IF(INDEX(Автомат, ROW(J372)) = "", "", INDEX(Автомат, ROW(J372)))</f>
        <v/>
      </c>
      <c r="F374" s="119" t="str" cm="1">
        <f t="array" ref="F374">IF(INDEX(Производитель, ROW(K372)) = "", "", INDEX(Производитель, ROW(K372)))</f>
        <v/>
      </c>
      <c r="G374" s="119" t="str" cm="1">
        <f t="array" ref="G374">IF(INDEX(Номинал, ROW(L372)) = "", "", INDEX(Номинал, ROW(L372)))</f>
        <v/>
      </c>
      <c r="H374" s="119" t="str" cm="1">
        <f t="array" ref="H374">IF(INDEX(Тип_УЗО, ROW(M372)) = "", "", INDEX(Тип_УЗО, ROW(M372)))</f>
        <v/>
      </c>
      <c r="I374" s="119" t="str" cm="1">
        <f t="array" ref="I374">IF(INDEX(Ток_утечки_УЗО, ROW(N372)) = "", "", INDEX(Ток_утечки_УЗО, ROW(N372)))</f>
        <v/>
      </c>
      <c r="J374" s="119" t="str" cm="1">
        <f t="array" ref="J374">IF(INDEX(Марка_кабеля, ROW(O372)) = "", "", INDEX(Марка_кабеля, ROW(O372)))</f>
        <v/>
      </c>
      <c r="K374" s="119" t="str" cm="1">
        <f t="array" ref="K374">IF(INDEX(Сечение, ROW(P372)) = "", "", INDEX(Сечение, ROW(P372)))</f>
        <v/>
      </c>
      <c r="L374" s="119" t="str" cm="1">
        <f t="array" ref="L374">IF(INDEX(Длина_кабеля, ROW(Q372)) = "", "", INDEX(Длина_кабеля, ROW(Q372)))</f>
        <v/>
      </c>
      <c r="M374" s="119" t="str" cm="1">
        <f t="array" ref="M374">IF(INDEX(Фаза, ROW(R372)) = "", "", INDEX(Фаза, ROW(R372)))</f>
        <v/>
      </c>
      <c r="N374" s="119" t="str" cm="1">
        <f t="array" ref="N374">IF(INDEX(РЕ, ROW(S372)) = "", "", INDEX(РЕ, ROW(S372)))</f>
        <v/>
      </c>
      <c r="O374" s="119" t="str" cm="1">
        <f t="array" ref="O374">IF(INDEX(Класс, ROW(V372)) = "", "", INDEX(Класс, ROW(V372)))</f>
        <v/>
      </c>
      <c r="P374" s="119" t="str" cm="1">
        <f t="array" ref="P374">IF(INDEX(Установленная_мощность, ROW(X372)) = "", "", INDEX(Установленная_мощность, ROW(X372)))</f>
        <v/>
      </c>
      <c r="Q374" s="119" t="str" cm="1">
        <f t="array" ref="Q374">IF(INDEX(Расчетный_ток, ROW(Y372)) = "", "", INDEX(Расчетный_ток, ROW(Y372)))</f>
        <v/>
      </c>
      <c r="R374" s="119" t="str" cm="1">
        <f t="array" ref="R374">IF(INDEX(Наименование_потребителя, ROW(Z372)) = "", "", INDEX(Наименование_потребителя, ROW(Z372)))</f>
        <v/>
      </c>
      <c r="S374" s="119" t="str" cm="1">
        <f t="array" ref="S374">IF(INDEX(Условное_обозначение, ROW(AA372)) = "", "", INDEX(Условное_обозначение, ROW(AA372)))</f>
        <v/>
      </c>
    </row>
    <row r="375" spans="1:19" x14ac:dyDescent="0.3">
      <c r="A375" s="119" t="str" cm="1">
        <f t="array" ref="A375">IF(INDEX(Вводной_щит, ROW(C373)) = "", "", INDEX(Вводной_щит, ROW(C373)))</f>
        <v/>
      </c>
      <c r="B375" s="119" t="str" cm="1">
        <f t="array" ref="B375">IF(INDEX(Номер, ROW(F373)) = "", "", INDEX(Номер, ROW(F373)))</f>
        <v/>
      </c>
      <c r="C375" s="119" t="str" cm="1">
        <f t="array" ref="C375">IF(INDEX(Номер_по_плану, ROW(H373)) = "", "", INDEX(Номер_по_плану, ROW(H373)))</f>
        <v/>
      </c>
      <c r="D375" s="119" t="str" cm="1">
        <f t="array" ref="D375">IF(INDEX(Тип, ROW(I373)) = "", "", INDEX(Тип, ROW(I373)))</f>
        <v/>
      </c>
      <c r="E375" s="119" t="str" cm="1">
        <f t="array" ref="E375">IF(INDEX(Автомат, ROW(J373)) = "", "", INDEX(Автомат, ROW(J373)))</f>
        <v/>
      </c>
      <c r="F375" s="119" t="str" cm="1">
        <f t="array" ref="F375">IF(INDEX(Производитель, ROW(K373)) = "", "", INDEX(Производитель, ROW(K373)))</f>
        <v/>
      </c>
      <c r="G375" s="119" t="str" cm="1">
        <f t="array" ref="G375">IF(INDEX(Номинал, ROW(L373)) = "", "", INDEX(Номинал, ROW(L373)))</f>
        <v/>
      </c>
      <c r="H375" s="119" t="str" cm="1">
        <f t="array" ref="H375">IF(INDEX(Тип_УЗО, ROW(M373)) = "", "", INDEX(Тип_УЗО, ROW(M373)))</f>
        <v/>
      </c>
      <c r="I375" s="119" t="str" cm="1">
        <f t="array" ref="I375">IF(INDEX(Ток_утечки_УЗО, ROW(N373)) = "", "", INDEX(Ток_утечки_УЗО, ROW(N373)))</f>
        <v/>
      </c>
      <c r="J375" s="119" t="str" cm="1">
        <f t="array" ref="J375">IF(INDEX(Марка_кабеля, ROW(O373)) = "", "", INDEX(Марка_кабеля, ROW(O373)))</f>
        <v/>
      </c>
      <c r="K375" s="119" t="str" cm="1">
        <f t="array" ref="K375">IF(INDEX(Сечение, ROW(P373)) = "", "", INDEX(Сечение, ROW(P373)))</f>
        <v/>
      </c>
      <c r="L375" s="119" t="str" cm="1">
        <f t="array" ref="L375">IF(INDEX(Длина_кабеля, ROW(Q373)) = "", "", INDEX(Длина_кабеля, ROW(Q373)))</f>
        <v/>
      </c>
      <c r="M375" s="119" t="str" cm="1">
        <f t="array" ref="M375">IF(INDEX(Фаза, ROW(R373)) = "", "", INDEX(Фаза, ROW(R373)))</f>
        <v/>
      </c>
      <c r="N375" s="119" t="str" cm="1">
        <f t="array" ref="N375">IF(INDEX(РЕ, ROW(S373)) = "", "", INDEX(РЕ, ROW(S373)))</f>
        <v/>
      </c>
      <c r="O375" s="119" t="str" cm="1">
        <f t="array" ref="O375">IF(INDEX(Класс, ROW(V373)) = "", "", INDEX(Класс, ROW(V373)))</f>
        <v/>
      </c>
      <c r="P375" s="119" t="str" cm="1">
        <f t="array" ref="P375">IF(INDEX(Установленная_мощность, ROW(X373)) = "", "", INDEX(Установленная_мощность, ROW(X373)))</f>
        <v/>
      </c>
      <c r="Q375" s="119" t="str" cm="1">
        <f t="array" ref="Q375">IF(INDEX(Расчетный_ток, ROW(Y373)) = "", "", INDEX(Расчетный_ток, ROW(Y373)))</f>
        <v/>
      </c>
      <c r="R375" s="119" t="str" cm="1">
        <f t="array" ref="R375">IF(INDEX(Наименование_потребителя, ROW(Z373)) = "", "", INDEX(Наименование_потребителя, ROW(Z373)))</f>
        <v/>
      </c>
      <c r="S375" s="119" t="str" cm="1">
        <f t="array" ref="S375">IF(INDEX(Условное_обозначение, ROW(AA373)) = "", "", INDEX(Условное_обозначение, ROW(AA373)))</f>
        <v/>
      </c>
    </row>
    <row r="376" spans="1:19" x14ac:dyDescent="0.3">
      <c r="A376" s="119" t="str" cm="1">
        <f t="array" ref="A376">IF(INDEX(Вводной_щит, ROW(C374)) = "", "", INDEX(Вводной_щит, ROW(C374)))</f>
        <v/>
      </c>
      <c r="B376" s="119" t="str" cm="1">
        <f t="array" ref="B376">IF(INDEX(Номер, ROW(F374)) = "", "", INDEX(Номер, ROW(F374)))</f>
        <v/>
      </c>
      <c r="C376" s="119" t="str" cm="1">
        <f t="array" ref="C376">IF(INDEX(Номер_по_плану, ROW(H374)) = "", "", INDEX(Номер_по_плану, ROW(H374)))</f>
        <v/>
      </c>
      <c r="D376" s="119" t="str" cm="1">
        <f t="array" ref="D376">IF(INDEX(Тип, ROW(I374)) = "", "", INDEX(Тип, ROW(I374)))</f>
        <v/>
      </c>
      <c r="E376" s="119" t="str" cm="1">
        <f t="array" ref="E376">IF(INDEX(Автомат, ROW(J374)) = "", "", INDEX(Автомат, ROW(J374)))</f>
        <v/>
      </c>
      <c r="F376" s="119" t="str" cm="1">
        <f t="array" ref="F376">IF(INDEX(Производитель, ROW(K374)) = "", "", INDEX(Производитель, ROW(K374)))</f>
        <v/>
      </c>
      <c r="G376" s="119" t="str" cm="1">
        <f t="array" ref="G376">IF(INDEX(Номинал, ROW(L374)) = "", "", INDEX(Номинал, ROW(L374)))</f>
        <v/>
      </c>
      <c r="H376" s="119" t="str" cm="1">
        <f t="array" ref="H376">IF(INDEX(Тип_УЗО, ROW(M374)) = "", "", INDEX(Тип_УЗО, ROW(M374)))</f>
        <v/>
      </c>
      <c r="I376" s="119" t="str" cm="1">
        <f t="array" ref="I376">IF(INDEX(Ток_утечки_УЗО, ROW(N374)) = "", "", INDEX(Ток_утечки_УЗО, ROW(N374)))</f>
        <v/>
      </c>
      <c r="J376" s="119" t="str" cm="1">
        <f t="array" ref="J376">IF(INDEX(Марка_кабеля, ROW(O374)) = "", "", INDEX(Марка_кабеля, ROW(O374)))</f>
        <v/>
      </c>
      <c r="K376" s="119" t="str" cm="1">
        <f t="array" ref="K376">IF(INDEX(Сечение, ROW(P374)) = "", "", INDEX(Сечение, ROW(P374)))</f>
        <v/>
      </c>
      <c r="L376" s="119" t="str" cm="1">
        <f t="array" ref="L376">IF(INDEX(Длина_кабеля, ROW(Q374)) = "", "", INDEX(Длина_кабеля, ROW(Q374)))</f>
        <v/>
      </c>
      <c r="M376" s="119" t="str" cm="1">
        <f t="array" ref="M376">IF(INDEX(Фаза, ROW(R374)) = "", "", INDEX(Фаза, ROW(R374)))</f>
        <v/>
      </c>
      <c r="N376" s="119" t="str" cm="1">
        <f t="array" ref="N376">IF(INDEX(РЕ, ROW(S374)) = "", "", INDEX(РЕ, ROW(S374)))</f>
        <v/>
      </c>
      <c r="O376" s="119" t="str" cm="1">
        <f t="array" ref="O376">IF(INDEX(Класс, ROW(V374)) = "", "", INDEX(Класс, ROW(V374)))</f>
        <v/>
      </c>
      <c r="P376" s="119" t="str" cm="1">
        <f t="array" ref="P376">IF(INDEX(Установленная_мощность, ROW(X374)) = "", "", INDEX(Установленная_мощность, ROW(X374)))</f>
        <v/>
      </c>
      <c r="Q376" s="119" t="str" cm="1">
        <f t="array" ref="Q376">IF(INDEX(Расчетный_ток, ROW(Y374)) = "", "", INDEX(Расчетный_ток, ROW(Y374)))</f>
        <v/>
      </c>
      <c r="R376" s="119" t="str" cm="1">
        <f t="array" ref="R376">IF(INDEX(Наименование_потребителя, ROW(Z374)) = "", "", INDEX(Наименование_потребителя, ROW(Z374)))</f>
        <v/>
      </c>
      <c r="S376" s="119" t="str" cm="1">
        <f t="array" ref="S376">IF(INDEX(Условное_обозначение, ROW(AA374)) = "", "", INDEX(Условное_обозначение, ROW(AA374)))</f>
        <v/>
      </c>
    </row>
    <row r="377" spans="1:19" x14ac:dyDescent="0.3">
      <c r="A377" s="119" t="str" cm="1">
        <f t="array" ref="A377">IF(INDEX(Вводной_щит, ROW(C375)) = "", "", INDEX(Вводной_щит, ROW(C375)))</f>
        <v/>
      </c>
      <c r="B377" s="119" t="str" cm="1">
        <f t="array" ref="B377">IF(INDEX(Номер, ROW(F375)) = "", "", INDEX(Номер, ROW(F375)))</f>
        <v/>
      </c>
      <c r="C377" s="119" t="str" cm="1">
        <f t="array" ref="C377">IF(INDEX(Номер_по_плану, ROW(H375)) = "", "", INDEX(Номер_по_плану, ROW(H375)))</f>
        <v/>
      </c>
      <c r="D377" s="119" t="str" cm="1">
        <f t="array" ref="D377">IF(INDEX(Тип, ROW(I375)) = "", "", INDEX(Тип, ROW(I375)))</f>
        <v/>
      </c>
      <c r="E377" s="119" t="str" cm="1">
        <f t="array" ref="E377">IF(INDEX(Автомат, ROW(J375)) = "", "", INDEX(Автомат, ROW(J375)))</f>
        <v/>
      </c>
      <c r="F377" s="119" t="str" cm="1">
        <f t="array" ref="F377">IF(INDEX(Производитель, ROW(K375)) = "", "", INDEX(Производитель, ROW(K375)))</f>
        <v/>
      </c>
      <c r="G377" s="119" t="str" cm="1">
        <f t="array" ref="G377">IF(INDEX(Номинал, ROW(L375)) = "", "", INDEX(Номинал, ROW(L375)))</f>
        <v/>
      </c>
      <c r="H377" s="119" t="str" cm="1">
        <f t="array" ref="H377">IF(INDEX(Тип_УЗО, ROW(M375)) = "", "", INDEX(Тип_УЗО, ROW(M375)))</f>
        <v/>
      </c>
      <c r="I377" s="119" t="str" cm="1">
        <f t="array" ref="I377">IF(INDEX(Ток_утечки_УЗО, ROW(N375)) = "", "", INDEX(Ток_утечки_УЗО, ROW(N375)))</f>
        <v/>
      </c>
      <c r="J377" s="119" t="str" cm="1">
        <f t="array" ref="J377">IF(INDEX(Марка_кабеля, ROW(O375)) = "", "", INDEX(Марка_кабеля, ROW(O375)))</f>
        <v/>
      </c>
      <c r="K377" s="119" t="str" cm="1">
        <f t="array" ref="K377">IF(INDEX(Сечение, ROW(P375)) = "", "", INDEX(Сечение, ROW(P375)))</f>
        <v/>
      </c>
      <c r="L377" s="119" t="str" cm="1">
        <f t="array" ref="L377">IF(INDEX(Длина_кабеля, ROW(Q375)) = "", "", INDEX(Длина_кабеля, ROW(Q375)))</f>
        <v/>
      </c>
      <c r="M377" s="119" t="str" cm="1">
        <f t="array" ref="M377">IF(INDEX(Фаза, ROW(R375)) = "", "", INDEX(Фаза, ROW(R375)))</f>
        <v/>
      </c>
      <c r="N377" s="119" t="str" cm="1">
        <f t="array" ref="N377">IF(INDEX(РЕ, ROW(S375)) = "", "", INDEX(РЕ, ROW(S375)))</f>
        <v/>
      </c>
      <c r="O377" s="119" t="str" cm="1">
        <f t="array" ref="O377">IF(INDEX(Класс, ROW(V375)) = "", "", INDEX(Класс, ROW(V375)))</f>
        <v/>
      </c>
      <c r="P377" s="119" t="str" cm="1">
        <f t="array" ref="P377">IF(INDEX(Установленная_мощность, ROW(X375)) = "", "", INDEX(Установленная_мощность, ROW(X375)))</f>
        <v/>
      </c>
      <c r="Q377" s="119" t="str" cm="1">
        <f t="array" ref="Q377">IF(INDEX(Расчетный_ток, ROW(Y375)) = "", "", INDEX(Расчетный_ток, ROW(Y375)))</f>
        <v/>
      </c>
      <c r="R377" s="119" t="str" cm="1">
        <f t="array" ref="R377">IF(INDEX(Наименование_потребителя, ROW(Z375)) = "", "", INDEX(Наименование_потребителя, ROW(Z375)))</f>
        <v/>
      </c>
      <c r="S377" s="119" t="str" cm="1">
        <f t="array" ref="S377">IF(INDEX(Условное_обозначение, ROW(AA375)) = "", "", INDEX(Условное_обозначение, ROW(AA375)))</f>
        <v/>
      </c>
    </row>
    <row r="378" spans="1:19" x14ac:dyDescent="0.3">
      <c r="A378" s="119" t="str" cm="1">
        <f t="array" ref="A378">IF(INDEX(Вводной_щит, ROW(C376)) = "", "", INDEX(Вводной_щит, ROW(C376)))</f>
        <v/>
      </c>
      <c r="B378" s="119" t="str" cm="1">
        <f t="array" ref="B378">IF(INDEX(Номер, ROW(F376)) = "", "", INDEX(Номер, ROW(F376)))</f>
        <v/>
      </c>
      <c r="C378" s="119" t="str" cm="1">
        <f t="array" ref="C378">IF(INDEX(Номер_по_плану, ROW(H376)) = "", "", INDEX(Номер_по_плану, ROW(H376)))</f>
        <v/>
      </c>
      <c r="D378" s="119" t="str" cm="1">
        <f t="array" ref="D378">IF(INDEX(Тип, ROW(I376)) = "", "", INDEX(Тип, ROW(I376)))</f>
        <v/>
      </c>
      <c r="E378" s="119" t="str" cm="1">
        <f t="array" ref="E378">IF(INDEX(Автомат, ROW(J376)) = "", "", INDEX(Автомат, ROW(J376)))</f>
        <v/>
      </c>
      <c r="F378" s="119" t="str" cm="1">
        <f t="array" ref="F378">IF(INDEX(Производитель, ROW(K376)) = "", "", INDEX(Производитель, ROW(K376)))</f>
        <v/>
      </c>
      <c r="G378" s="119" t="str" cm="1">
        <f t="array" ref="G378">IF(INDEX(Номинал, ROW(L376)) = "", "", INDEX(Номинал, ROW(L376)))</f>
        <v/>
      </c>
      <c r="H378" s="119" t="str" cm="1">
        <f t="array" ref="H378">IF(INDEX(Тип_УЗО, ROW(M376)) = "", "", INDEX(Тип_УЗО, ROW(M376)))</f>
        <v/>
      </c>
      <c r="I378" s="119" t="str" cm="1">
        <f t="array" ref="I378">IF(INDEX(Ток_утечки_УЗО, ROW(N376)) = "", "", INDEX(Ток_утечки_УЗО, ROW(N376)))</f>
        <v/>
      </c>
      <c r="J378" s="119" t="str" cm="1">
        <f t="array" ref="J378">IF(INDEX(Марка_кабеля, ROW(O376)) = "", "", INDEX(Марка_кабеля, ROW(O376)))</f>
        <v/>
      </c>
      <c r="K378" s="119" t="str" cm="1">
        <f t="array" ref="K378">IF(INDEX(Сечение, ROW(P376)) = "", "", INDEX(Сечение, ROW(P376)))</f>
        <v/>
      </c>
      <c r="L378" s="119" t="str" cm="1">
        <f t="array" ref="L378">IF(INDEX(Длина_кабеля, ROW(Q376)) = "", "", INDEX(Длина_кабеля, ROW(Q376)))</f>
        <v/>
      </c>
      <c r="M378" s="119" t="str" cm="1">
        <f t="array" ref="M378">IF(INDEX(Фаза, ROW(R376)) = "", "", INDEX(Фаза, ROW(R376)))</f>
        <v/>
      </c>
      <c r="N378" s="119" t="str" cm="1">
        <f t="array" ref="N378">IF(INDEX(РЕ, ROW(S376)) = "", "", INDEX(РЕ, ROW(S376)))</f>
        <v/>
      </c>
      <c r="O378" s="119" t="str" cm="1">
        <f t="array" ref="O378">IF(INDEX(Класс, ROW(V376)) = "", "", INDEX(Класс, ROW(V376)))</f>
        <v/>
      </c>
      <c r="P378" s="119" t="str" cm="1">
        <f t="array" ref="P378">IF(INDEX(Установленная_мощность, ROW(X376)) = "", "", INDEX(Установленная_мощность, ROW(X376)))</f>
        <v/>
      </c>
      <c r="Q378" s="119" t="str" cm="1">
        <f t="array" ref="Q378">IF(INDEX(Расчетный_ток, ROW(Y376)) = "", "", INDEX(Расчетный_ток, ROW(Y376)))</f>
        <v/>
      </c>
      <c r="R378" s="119" t="str" cm="1">
        <f t="array" ref="R378">IF(INDEX(Наименование_потребителя, ROW(Z376)) = "", "", INDEX(Наименование_потребителя, ROW(Z376)))</f>
        <v/>
      </c>
      <c r="S378" s="119" t="str" cm="1">
        <f t="array" ref="S378">IF(INDEX(Условное_обозначение, ROW(AA376)) = "", "", INDEX(Условное_обозначение, ROW(AA376)))</f>
        <v/>
      </c>
    </row>
    <row r="379" spans="1:19" x14ac:dyDescent="0.3">
      <c r="A379" s="119" t="str" cm="1">
        <f t="array" ref="A379">IF(INDEX(Вводной_щит, ROW(C377)) = "", "", INDEX(Вводной_щит, ROW(C377)))</f>
        <v/>
      </c>
      <c r="B379" s="119" t="str" cm="1">
        <f t="array" ref="B379">IF(INDEX(Номер, ROW(F377)) = "", "", INDEX(Номер, ROW(F377)))</f>
        <v/>
      </c>
      <c r="C379" s="119" t="str" cm="1">
        <f t="array" ref="C379">IF(INDEX(Номер_по_плану, ROW(H377)) = "", "", INDEX(Номер_по_плану, ROW(H377)))</f>
        <v/>
      </c>
      <c r="D379" s="119" t="str" cm="1">
        <f t="array" ref="D379">IF(INDEX(Тип, ROW(I377)) = "", "", INDEX(Тип, ROW(I377)))</f>
        <v/>
      </c>
      <c r="E379" s="119" t="str" cm="1">
        <f t="array" ref="E379">IF(INDEX(Автомат, ROW(J377)) = "", "", INDEX(Автомат, ROW(J377)))</f>
        <v/>
      </c>
      <c r="F379" s="119" t="str" cm="1">
        <f t="array" ref="F379">IF(INDEX(Производитель, ROW(K377)) = "", "", INDEX(Производитель, ROW(K377)))</f>
        <v/>
      </c>
      <c r="G379" s="119" t="str" cm="1">
        <f t="array" ref="G379">IF(INDEX(Номинал, ROW(L377)) = "", "", INDEX(Номинал, ROW(L377)))</f>
        <v/>
      </c>
      <c r="H379" s="119" t="str" cm="1">
        <f t="array" ref="H379">IF(INDEX(Тип_УЗО, ROW(M377)) = "", "", INDEX(Тип_УЗО, ROW(M377)))</f>
        <v/>
      </c>
      <c r="I379" s="119" t="str" cm="1">
        <f t="array" ref="I379">IF(INDEX(Ток_утечки_УЗО, ROW(N377)) = "", "", INDEX(Ток_утечки_УЗО, ROW(N377)))</f>
        <v/>
      </c>
      <c r="J379" s="119" t="str" cm="1">
        <f t="array" ref="J379">IF(INDEX(Марка_кабеля, ROW(O377)) = "", "", INDEX(Марка_кабеля, ROW(O377)))</f>
        <v/>
      </c>
      <c r="K379" s="119" t="str" cm="1">
        <f t="array" ref="K379">IF(INDEX(Сечение, ROW(P377)) = "", "", INDEX(Сечение, ROW(P377)))</f>
        <v/>
      </c>
      <c r="L379" s="119" t="str" cm="1">
        <f t="array" ref="L379">IF(INDEX(Длина_кабеля, ROW(Q377)) = "", "", INDEX(Длина_кабеля, ROW(Q377)))</f>
        <v/>
      </c>
      <c r="M379" s="119" t="str" cm="1">
        <f t="array" ref="M379">IF(INDEX(Фаза, ROW(R377)) = "", "", INDEX(Фаза, ROW(R377)))</f>
        <v/>
      </c>
      <c r="N379" s="119" t="str" cm="1">
        <f t="array" ref="N379">IF(INDEX(РЕ, ROW(S377)) = "", "", INDEX(РЕ, ROW(S377)))</f>
        <v/>
      </c>
      <c r="O379" s="119" t="str" cm="1">
        <f t="array" ref="O379">IF(INDEX(Класс, ROW(V377)) = "", "", INDEX(Класс, ROW(V377)))</f>
        <v/>
      </c>
      <c r="P379" s="119" t="str" cm="1">
        <f t="array" ref="P379">IF(INDEX(Установленная_мощность, ROW(X377)) = "", "", INDEX(Установленная_мощность, ROW(X377)))</f>
        <v/>
      </c>
      <c r="Q379" s="119" t="str" cm="1">
        <f t="array" ref="Q379">IF(INDEX(Расчетный_ток, ROW(Y377)) = "", "", INDEX(Расчетный_ток, ROW(Y377)))</f>
        <v/>
      </c>
      <c r="R379" s="119" t="str" cm="1">
        <f t="array" ref="R379">IF(INDEX(Наименование_потребителя, ROW(Z377)) = "", "", INDEX(Наименование_потребителя, ROW(Z377)))</f>
        <v/>
      </c>
      <c r="S379" s="119" t="str" cm="1">
        <f t="array" ref="S379">IF(INDEX(Условное_обозначение, ROW(AA377)) = "", "", INDEX(Условное_обозначение, ROW(AA377)))</f>
        <v/>
      </c>
    </row>
    <row r="380" spans="1:19" x14ac:dyDescent="0.3">
      <c r="A380" s="119" t="str" cm="1">
        <f t="array" ref="A380">IF(INDEX(Вводной_щит, ROW(C378)) = "", "", INDEX(Вводной_щит, ROW(C378)))</f>
        <v/>
      </c>
      <c r="B380" s="119" t="str" cm="1">
        <f t="array" ref="B380">IF(INDEX(Номер, ROW(F378)) = "", "", INDEX(Номер, ROW(F378)))</f>
        <v/>
      </c>
      <c r="C380" s="119" t="str" cm="1">
        <f t="array" ref="C380">IF(INDEX(Номер_по_плану, ROW(H378)) = "", "", INDEX(Номер_по_плану, ROW(H378)))</f>
        <v/>
      </c>
      <c r="D380" s="119" t="str" cm="1">
        <f t="array" ref="D380">IF(INDEX(Тип, ROW(I378)) = "", "", INDEX(Тип, ROW(I378)))</f>
        <v/>
      </c>
      <c r="E380" s="119" t="str" cm="1">
        <f t="array" ref="E380">IF(INDEX(Автомат, ROW(J378)) = "", "", INDEX(Автомат, ROW(J378)))</f>
        <v/>
      </c>
      <c r="F380" s="119" t="str" cm="1">
        <f t="array" ref="F380">IF(INDEX(Производитель, ROW(K378)) = "", "", INDEX(Производитель, ROW(K378)))</f>
        <v/>
      </c>
      <c r="G380" s="119" t="str" cm="1">
        <f t="array" ref="G380">IF(INDEX(Номинал, ROW(L378)) = "", "", INDEX(Номинал, ROW(L378)))</f>
        <v/>
      </c>
      <c r="H380" s="119" t="str" cm="1">
        <f t="array" ref="H380">IF(INDEX(Тип_УЗО, ROW(M378)) = "", "", INDEX(Тип_УЗО, ROW(M378)))</f>
        <v/>
      </c>
      <c r="I380" s="119" t="str" cm="1">
        <f t="array" ref="I380">IF(INDEX(Ток_утечки_УЗО, ROW(N378)) = "", "", INDEX(Ток_утечки_УЗО, ROW(N378)))</f>
        <v/>
      </c>
      <c r="J380" s="119" t="str" cm="1">
        <f t="array" ref="J380">IF(INDEX(Марка_кабеля, ROW(O378)) = "", "", INDEX(Марка_кабеля, ROW(O378)))</f>
        <v/>
      </c>
      <c r="K380" s="119" t="str" cm="1">
        <f t="array" ref="K380">IF(INDEX(Сечение, ROW(P378)) = "", "", INDEX(Сечение, ROW(P378)))</f>
        <v/>
      </c>
      <c r="L380" s="119" t="str" cm="1">
        <f t="array" ref="L380">IF(INDEX(Длина_кабеля, ROW(Q378)) = "", "", INDEX(Длина_кабеля, ROW(Q378)))</f>
        <v/>
      </c>
      <c r="M380" s="119" t="str" cm="1">
        <f t="array" ref="M380">IF(INDEX(Фаза, ROW(R378)) = "", "", INDEX(Фаза, ROW(R378)))</f>
        <v/>
      </c>
      <c r="N380" s="119" t="str" cm="1">
        <f t="array" ref="N380">IF(INDEX(РЕ, ROW(S378)) = "", "", INDEX(РЕ, ROW(S378)))</f>
        <v/>
      </c>
      <c r="O380" s="119" t="str" cm="1">
        <f t="array" ref="O380">IF(INDEX(Класс, ROW(V378)) = "", "", INDEX(Класс, ROW(V378)))</f>
        <v/>
      </c>
      <c r="P380" s="119" t="str" cm="1">
        <f t="array" ref="P380">IF(INDEX(Установленная_мощность, ROW(X378)) = "", "", INDEX(Установленная_мощность, ROW(X378)))</f>
        <v/>
      </c>
      <c r="Q380" s="119" t="str" cm="1">
        <f t="array" ref="Q380">IF(INDEX(Расчетный_ток, ROW(Y378)) = "", "", INDEX(Расчетный_ток, ROW(Y378)))</f>
        <v/>
      </c>
      <c r="R380" s="119" t="str" cm="1">
        <f t="array" ref="R380">IF(INDEX(Наименование_потребителя, ROW(Z378)) = "", "", INDEX(Наименование_потребителя, ROW(Z378)))</f>
        <v/>
      </c>
      <c r="S380" s="119" t="str" cm="1">
        <f t="array" ref="S380">IF(INDEX(Условное_обозначение, ROW(AA378)) = "", "", INDEX(Условное_обозначение, ROW(AA378)))</f>
        <v/>
      </c>
    </row>
    <row r="381" spans="1:19" x14ac:dyDescent="0.3">
      <c r="A381" s="119" t="str" cm="1">
        <f t="array" ref="A381">IF(INDEX(Вводной_щит, ROW(C379)) = "", "", INDEX(Вводной_щит, ROW(C379)))</f>
        <v/>
      </c>
      <c r="B381" s="119" t="str" cm="1">
        <f t="array" ref="B381">IF(INDEX(Номер, ROW(F379)) = "", "", INDEX(Номер, ROW(F379)))</f>
        <v/>
      </c>
      <c r="C381" s="119" t="str" cm="1">
        <f t="array" ref="C381">IF(INDEX(Номер_по_плану, ROW(H379)) = "", "", INDEX(Номер_по_плану, ROW(H379)))</f>
        <v/>
      </c>
      <c r="D381" s="119" t="str" cm="1">
        <f t="array" ref="D381">IF(INDEX(Тип, ROW(I379)) = "", "", INDEX(Тип, ROW(I379)))</f>
        <v/>
      </c>
      <c r="E381" s="119" t="str" cm="1">
        <f t="array" ref="E381">IF(INDEX(Автомат, ROW(J379)) = "", "", INDEX(Автомат, ROW(J379)))</f>
        <v/>
      </c>
      <c r="F381" s="119" t="str" cm="1">
        <f t="array" ref="F381">IF(INDEX(Производитель, ROW(K379)) = "", "", INDEX(Производитель, ROW(K379)))</f>
        <v/>
      </c>
      <c r="G381" s="119" t="str" cm="1">
        <f t="array" ref="G381">IF(INDEX(Номинал, ROW(L379)) = "", "", INDEX(Номинал, ROW(L379)))</f>
        <v/>
      </c>
      <c r="H381" s="119" t="str" cm="1">
        <f t="array" ref="H381">IF(INDEX(Тип_УЗО, ROW(M379)) = "", "", INDEX(Тип_УЗО, ROW(M379)))</f>
        <v/>
      </c>
      <c r="I381" s="119" t="str" cm="1">
        <f t="array" ref="I381">IF(INDEX(Ток_утечки_УЗО, ROW(N379)) = "", "", INDEX(Ток_утечки_УЗО, ROW(N379)))</f>
        <v/>
      </c>
      <c r="J381" s="119" t="str" cm="1">
        <f t="array" ref="J381">IF(INDEX(Марка_кабеля, ROW(O379)) = "", "", INDEX(Марка_кабеля, ROW(O379)))</f>
        <v/>
      </c>
      <c r="K381" s="119" t="str" cm="1">
        <f t="array" ref="K381">IF(INDEX(Сечение, ROW(P379)) = "", "", INDEX(Сечение, ROW(P379)))</f>
        <v/>
      </c>
      <c r="L381" s="119" t="str" cm="1">
        <f t="array" ref="L381">IF(INDEX(Длина_кабеля, ROW(Q379)) = "", "", INDEX(Длина_кабеля, ROW(Q379)))</f>
        <v/>
      </c>
      <c r="M381" s="119" t="str" cm="1">
        <f t="array" ref="M381">IF(INDEX(Фаза, ROW(R379)) = "", "", INDEX(Фаза, ROW(R379)))</f>
        <v/>
      </c>
      <c r="N381" s="119" t="str" cm="1">
        <f t="array" ref="N381">IF(INDEX(РЕ, ROW(S379)) = "", "", INDEX(РЕ, ROW(S379)))</f>
        <v/>
      </c>
      <c r="O381" s="119" t="str" cm="1">
        <f t="array" ref="O381">IF(INDEX(Класс, ROW(V379)) = "", "", INDEX(Класс, ROW(V379)))</f>
        <v/>
      </c>
      <c r="P381" s="119" t="str" cm="1">
        <f t="array" ref="P381">IF(INDEX(Установленная_мощность, ROW(X379)) = "", "", INDEX(Установленная_мощность, ROW(X379)))</f>
        <v/>
      </c>
      <c r="Q381" s="119" t="str" cm="1">
        <f t="array" ref="Q381">IF(INDEX(Расчетный_ток, ROW(Y379)) = "", "", INDEX(Расчетный_ток, ROW(Y379)))</f>
        <v/>
      </c>
      <c r="R381" s="119" t="str" cm="1">
        <f t="array" ref="R381">IF(INDEX(Наименование_потребителя, ROW(Z379)) = "", "", INDEX(Наименование_потребителя, ROW(Z379)))</f>
        <v/>
      </c>
      <c r="S381" s="119" t="str" cm="1">
        <f t="array" ref="S381">IF(INDEX(Условное_обозначение, ROW(AA379)) = "", "", INDEX(Условное_обозначение, ROW(AA379)))</f>
        <v/>
      </c>
    </row>
    <row r="382" spans="1:19" x14ac:dyDescent="0.3">
      <c r="A382" s="119" t="str" cm="1">
        <f t="array" ref="A382">IF(INDEX(Вводной_щит, ROW(C380)) = "", "", INDEX(Вводной_щит, ROW(C380)))</f>
        <v/>
      </c>
      <c r="B382" s="119" t="str" cm="1">
        <f t="array" ref="B382">IF(INDEX(Номер, ROW(F380)) = "", "", INDEX(Номер, ROW(F380)))</f>
        <v/>
      </c>
      <c r="C382" s="119" t="str" cm="1">
        <f t="array" ref="C382">IF(INDEX(Номер_по_плану, ROW(H380)) = "", "", INDEX(Номер_по_плану, ROW(H380)))</f>
        <v/>
      </c>
      <c r="D382" s="119" t="str" cm="1">
        <f t="array" ref="D382">IF(INDEX(Тип, ROW(I380)) = "", "", INDEX(Тип, ROW(I380)))</f>
        <v/>
      </c>
      <c r="E382" s="119" t="str" cm="1">
        <f t="array" ref="E382">IF(INDEX(Автомат, ROW(J380)) = "", "", INDEX(Автомат, ROW(J380)))</f>
        <v/>
      </c>
      <c r="F382" s="119" t="str" cm="1">
        <f t="array" ref="F382">IF(INDEX(Производитель, ROW(K380)) = "", "", INDEX(Производитель, ROW(K380)))</f>
        <v/>
      </c>
      <c r="G382" s="119" t="str" cm="1">
        <f t="array" ref="G382">IF(INDEX(Номинал, ROW(L380)) = "", "", INDEX(Номинал, ROW(L380)))</f>
        <v/>
      </c>
      <c r="H382" s="119" t="str" cm="1">
        <f t="array" ref="H382">IF(INDEX(Тип_УЗО, ROW(M380)) = "", "", INDEX(Тип_УЗО, ROW(M380)))</f>
        <v/>
      </c>
      <c r="I382" s="119" t="str" cm="1">
        <f t="array" ref="I382">IF(INDEX(Ток_утечки_УЗО, ROW(N380)) = "", "", INDEX(Ток_утечки_УЗО, ROW(N380)))</f>
        <v/>
      </c>
      <c r="J382" s="119" t="str" cm="1">
        <f t="array" ref="J382">IF(INDEX(Марка_кабеля, ROW(O380)) = "", "", INDEX(Марка_кабеля, ROW(O380)))</f>
        <v/>
      </c>
      <c r="K382" s="119" t="str" cm="1">
        <f t="array" ref="K382">IF(INDEX(Сечение, ROW(P380)) = "", "", INDEX(Сечение, ROW(P380)))</f>
        <v/>
      </c>
      <c r="L382" s="119" t="str" cm="1">
        <f t="array" ref="L382">IF(INDEX(Длина_кабеля, ROW(Q380)) = "", "", INDEX(Длина_кабеля, ROW(Q380)))</f>
        <v/>
      </c>
      <c r="M382" s="119" t="str" cm="1">
        <f t="array" ref="M382">IF(INDEX(Фаза, ROW(R380)) = "", "", INDEX(Фаза, ROW(R380)))</f>
        <v/>
      </c>
      <c r="N382" s="119" t="str" cm="1">
        <f t="array" ref="N382">IF(INDEX(РЕ, ROW(S380)) = "", "", INDEX(РЕ, ROW(S380)))</f>
        <v/>
      </c>
      <c r="O382" s="119" t="str" cm="1">
        <f t="array" ref="O382">IF(INDEX(Класс, ROW(V380)) = "", "", INDEX(Класс, ROW(V380)))</f>
        <v/>
      </c>
      <c r="P382" s="119" t="str" cm="1">
        <f t="array" ref="P382">IF(INDEX(Установленная_мощность, ROW(X380)) = "", "", INDEX(Установленная_мощность, ROW(X380)))</f>
        <v/>
      </c>
      <c r="Q382" s="119" t="str" cm="1">
        <f t="array" ref="Q382">IF(INDEX(Расчетный_ток, ROW(Y380)) = "", "", INDEX(Расчетный_ток, ROW(Y380)))</f>
        <v/>
      </c>
      <c r="R382" s="119" t="str" cm="1">
        <f t="array" ref="R382">IF(INDEX(Наименование_потребителя, ROW(Z380)) = "", "", INDEX(Наименование_потребителя, ROW(Z380)))</f>
        <v/>
      </c>
      <c r="S382" s="119" t="str" cm="1">
        <f t="array" ref="S382">IF(INDEX(Условное_обозначение, ROW(AA380)) = "", "", INDEX(Условное_обозначение, ROW(AA380)))</f>
        <v/>
      </c>
    </row>
    <row r="383" spans="1:19" x14ac:dyDescent="0.3">
      <c r="A383" s="119" t="str" cm="1">
        <f t="array" ref="A383">IF(INDEX(Вводной_щит, ROW(C381)) = "", "", INDEX(Вводной_щит, ROW(C381)))</f>
        <v/>
      </c>
      <c r="B383" s="119" t="str" cm="1">
        <f t="array" ref="B383">IF(INDEX(Номер, ROW(F381)) = "", "", INDEX(Номер, ROW(F381)))</f>
        <v/>
      </c>
      <c r="C383" s="119" t="str" cm="1">
        <f t="array" ref="C383">IF(INDEX(Номер_по_плану, ROW(H381)) = "", "", INDEX(Номер_по_плану, ROW(H381)))</f>
        <v/>
      </c>
      <c r="D383" s="119" t="str" cm="1">
        <f t="array" ref="D383">IF(INDEX(Тип, ROW(I381)) = "", "", INDEX(Тип, ROW(I381)))</f>
        <v/>
      </c>
      <c r="E383" s="119" t="str" cm="1">
        <f t="array" ref="E383">IF(INDEX(Автомат, ROW(J381)) = "", "", INDEX(Автомат, ROW(J381)))</f>
        <v/>
      </c>
      <c r="F383" s="119" t="str" cm="1">
        <f t="array" ref="F383">IF(INDEX(Производитель, ROW(K381)) = "", "", INDEX(Производитель, ROW(K381)))</f>
        <v/>
      </c>
      <c r="G383" s="119" t="str" cm="1">
        <f t="array" ref="G383">IF(INDEX(Номинал, ROW(L381)) = "", "", INDEX(Номинал, ROW(L381)))</f>
        <v/>
      </c>
      <c r="H383" s="119" t="str" cm="1">
        <f t="array" ref="H383">IF(INDEX(Тип_УЗО, ROW(M381)) = "", "", INDEX(Тип_УЗО, ROW(M381)))</f>
        <v/>
      </c>
      <c r="I383" s="119" t="str" cm="1">
        <f t="array" ref="I383">IF(INDEX(Ток_утечки_УЗО, ROW(N381)) = "", "", INDEX(Ток_утечки_УЗО, ROW(N381)))</f>
        <v/>
      </c>
      <c r="J383" s="119" t="str" cm="1">
        <f t="array" ref="J383">IF(INDEX(Марка_кабеля, ROW(O381)) = "", "", INDEX(Марка_кабеля, ROW(O381)))</f>
        <v/>
      </c>
      <c r="K383" s="119" t="str" cm="1">
        <f t="array" ref="K383">IF(INDEX(Сечение, ROW(P381)) = "", "", INDEX(Сечение, ROW(P381)))</f>
        <v/>
      </c>
      <c r="L383" s="119" t="str" cm="1">
        <f t="array" ref="L383">IF(INDEX(Длина_кабеля, ROW(Q381)) = "", "", INDEX(Длина_кабеля, ROW(Q381)))</f>
        <v/>
      </c>
      <c r="M383" s="119" t="str" cm="1">
        <f t="array" ref="M383">IF(INDEX(Фаза, ROW(R381)) = "", "", INDEX(Фаза, ROW(R381)))</f>
        <v/>
      </c>
      <c r="N383" s="119" t="str" cm="1">
        <f t="array" ref="N383">IF(INDEX(РЕ, ROW(S381)) = "", "", INDEX(РЕ, ROW(S381)))</f>
        <v/>
      </c>
      <c r="O383" s="119" t="str" cm="1">
        <f t="array" ref="O383">IF(INDEX(Класс, ROW(V381)) = "", "", INDEX(Класс, ROW(V381)))</f>
        <v/>
      </c>
      <c r="P383" s="119" t="str" cm="1">
        <f t="array" ref="P383">IF(INDEX(Установленная_мощность, ROW(X381)) = "", "", INDEX(Установленная_мощность, ROW(X381)))</f>
        <v/>
      </c>
      <c r="Q383" s="119" t="str" cm="1">
        <f t="array" ref="Q383">IF(INDEX(Расчетный_ток, ROW(Y381)) = "", "", INDEX(Расчетный_ток, ROW(Y381)))</f>
        <v/>
      </c>
      <c r="R383" s="119" t="str" cm="1">
        <f t="array" ref="R383">IF(INDEX(Наименование_потребителя, ROW(Z381)) = "", "", INDEX(Наименование_потребителя, ROW(Z381)))</f>
        <v/>
      </c>
      <c r="S383" s="119" t="str" cm="1">
        <f t="array" ref="S383">IF(INDEX(Условное_обозначение, ROW(AA381)) = "", "", INDEX(Условное_обозначение, ROW(AA381)))</f>
        <v/>
      </c>
    </row>
    <row r="384" spans="1:19" x14ac:dyDescent="0.3">
      <c r="A384" s="119" t="str" cm="1">
        <f t="array" ref="A384">IF(INDEX(Вводной_щит, ROW(C382)) = "", "", INDEX(Вводной_щит, ROW(C382)))</f>
        <v/>
      </c>
      <c r="B384" s="119" t="str" cm="1">
        <f t="array" ref="B384">IF(INDEX(Номер, ROW(F382)) = "", "", INDEX(Номер, ROW(F382)))</f>
        <v/>
      </c>
      <c r="C384" s="119" t="str" cm="1">
        <f t="array" ref="C384">IF(INDEX(Номер_по_плану, ROW(H382)) = "", "", INDEX(Номер_по_плану, ROW(H382)))</f>
        <v/>
      </c>
      <c r="D384" s="119" t="str" cm="1">
        <f t="array" ref="D384">IF(INDEX(Тип, ROW(I382)) = "", "", INDEX(Тип, ROW(I382)))</f>
        <v/>
      </c>
      <c r="E384" s="119" t="str" cm="1">
        <f t="array" ref="E384">IF(INDEX(Автомат, ROW(J382)) = "", "", INDEX(Автомат, ROW(J382)))</f>
        <v/>
      </c>
      <c r="F384" s="119" t="str" cm="1">
        <f t="array" ref="F384">IF(INDEX(Производитель, ROW(K382)) = "", "", INDEX(Производитель, ROW(K382)))</f>
        <v/>
      </c>
      <c r="G384" s="119" t="str" cm="1">
        <f t="array" ref="G384">IF(INDEX(Номинал, ROW(L382)) = "", "", INDEX(Номинал, ROW(L382)))</f>
        <v/>
      </c>
      <c r="H384" s="119" t="str" cm="1">
        <f t="array" ref="H384">IF(INDEX(Тип_УЗО, ROW(M382)) = "", "", INDEX(Тип_УЗО, ROW(M382)))</f>
        <v/>
      </c>
      <c r="I384" s="119" t="str" cm="1">
        <f t="array" ref="I384">IF(INDEX(Ток_утечки_УЗО, ROW(N382)) = "", "", INDEX(Ток_утечки_УЗО, ROW(N382)))</f>
        <v/>
      </c>
      <c r="J384" s="119" t="str" cm="1">
        <f t="array" ref="J384">IF(INDEX(Марка_кабеля, ROW(O382)) = "", "", INDEX(Марка_кабеля, ROW(O382)))</f>
        <v/>
      </c>
      <c r="K384" s="119" t="str" cm="1">
        <f t="array" ref="K384">IF(INDEX(Сечение, ROW(P382)) = "", "", INDEX(Сечение, ROW(P382)))</f>
        <v/>
      </c>
      <c r="L384" s="119" t="str" cm="1">
        <f t="array" ref="L384">IF(INDEX(Длина_кабеля, ROW(Q382)) = "", "", INDEX(Длина_кабеля, ROW(Q382)))</f>
        <v/>
      </c>
      <c r="M384" s="119" t="str" cm="1">
        <f t="array" ref="M384">IF(INDEX(Фаза, ROW(R382)) = "", "", INDEX(Фаза, ROW(R382)))</f>
        <v/>
      </c>
      <c r="N384" s="119" t="str" cm="1">
        <f t="array" ref="N384">IF(INDEX(РЕ, ROW(S382)) = "", "", INDEX(РЕ, ROW(S382)))</f>
        <v/>
      </c>
      <c r="O384" s="119" t="str" cm="1">
        <f t="array" ref="O384">IF(INDEX(Класс, ROW(V382)) = "", "", INDEX(Класс, ROW(V382)))</f>
        <v/>
      </c>
      <c r="P384" s="119" t="str" cm="1">
        <f t="array" ref="P384">IF(INDEX(Установленная_мощность, ROW(X382)) = "", "", INDEX(Установленная_мощность, ROW(X382)))</f>
        <v/>
      </c>
      <c r="Q384" s="119" t="str" cm="1">
        <f t="array" ref="Q384">IF(INDEX(Расчетный_ток, ROW(Y382)) = "", "", INDEX(Расчетный_ток, ROW(Y382)))</f>
        <v/>
      </c>
      <c r="R384" s="119" t="str" cm="1">
        <f t="array" ref="R384">IF(INDEX(Наименование_потребителя, ROW(Z382)) = "", "", INDEX(Наименование_потребителя, ROW(Z382)))</f>
        <v/>
      </c>
      <c r="S384" s="119" t="str" cm="1">
        <f t="array" ref="S384">IF(INDEX(Условное_обозначение, ROW(AA382)) = "", "", INDEX(Условное_обозначение, ROW(AA382)))</f>
        <v/>
      </c>
    </row>
    <row r="385" spans="1:19" x14ac:dyDescent="0.3">
      <c r="A385" s="119" t="str" cm="1">
        <f t="array" ref="A385">IF(INDEX(Вводной_щит, ROW(C383)) = "", "", INDEX(Вводной_щит, ROW(C383)))</f>
        <v/>
      </c>
      <c r="B385" s="119" t="str" cm="1">
        <f t="array" ref="B385">IF(INDEX(Номер, ROW(F383)) = "", "", INDEX(Номер, ROW(F383)))</f>
        <v/>
      </c>
      <c r="C385" s="119" t="str" cm="1">
        <f t="array" ref="C385">IF(INDEX(Номер_по_плану, ROW(H383)) = "", "", INDEX(Номер_по_плану, ROW(H383)))</f>
        <v/>
      </c>
      <c r="D385" s="119" t="str" cm="1">
        <f t="array" ref="D385">IF(INDEX(Тип, ROW(I383)) = "", "", INDEX(Тип, ROW(I383)))</f>
        <v/>
      </c>
      <c r="E385" s="119" t="str" cm="1">
        <f t="array" ref="E385">IF(INDEX(Автомат, ROW(J383)) = "", "", INDEX(Автомат, ROW(J383)))</f>
        <v/>
      </c>
      <c r="F385" s="119" t="str" cm="1">
        <f t="array" ref="F385">IF(INDEX(Производитель, ROW(K383)) = "", "", INDEX(Производитель, ROW(K383)))</f>
        <v/>
      </c>
      <c r="G385" s="119" t="str" cm="1">
        <f t="array" ref="G385">IF(INDEX(Номинал, ROW(L383)) = "", "", INDEX(Номинал, ROW(L383)))</f>
        <v/>
      </c>
      <c r="H385" s="119" t="str" cm="1">
        <f t="array" ref="H385">IF(INDEX(Тип_УЗО, ROW(M383)) = "", "", INDEX(Тип_УЗО, ROW(M383)))</f>
        <v/>
      </c>
      <c r="I385" s="119" t="str" cm="1">
        <f t="array" ref="I385">IF(INDEX(Ток_утечки_УЗО, ROW(N383)) = "", "", INDEX(Ток_утечки_УЗО, ROW(N383)))</f>
        <v/>
      </c>
      <c r="J385" s="119" t="str" cm="1">
        <f t="array" ref="J385">IF(INDEX(Марка_кабеля, ROW(O383)) = "", "", INDEX(Марка_кабеля, ROW(O383)))</f>
        <v/>
      </c>
      <c r="K385" s="119" t="str" cm="1">
        <f t="array" ref="K385">IF(INDEX(Сечение, ROW(P383)) = "", "", INDEX(Сечение, ROW(P383)))</f>
        <v/>
      </c>
      <c r="L385" s="119" t="str" cm="1">
        <f t="array" ref="L385">IF(INDEX(Длина_кабеля, ROW(Q383)) = "", "", INDEX(Длина_кабеля, ROW(Q383)))</f>
        <v/>
      </c>
      <c r="M385" s="119" t="str" cm="1">
        <f t="array" ref="M385">IF(INDEX(Фаза, ROW(R383)) = "", "", INDEX(Фаза, ROW(R383)))</f>
        <v/>
      </c>
      <c r="N385" s="119" t="str" cm="1">
        <f t="array" ref="N385">IF(INDEX(РЕ, ROW(S383)) = "", "", INDEX(РЕ, ROW(S383)))</f>
        <v/>
      </c>
      <c r="O385" s="119" t="str" cm="1">
        <f t="array" ref="O385">IF(INDEX(Класс, ROW(V383)) = "", "", INDEX(Класс, ROW(V383)))</f>
        <v/>
      </c>
      <c r="P385" s="119" t="str" cm="1">
        <f t="array" ref="P385">IF(INDEX(Установленная_мощность, ROW(X383)) = "", "", INDEX(Установленная_мощность, ROW(X383)))</f>
        <v/>
      </c>
      <c r="Q385" s="119" t="str" cm="1">
        <f t="array" ref="Q385">IF(INDEX(Расчетный_ток, ROW(Y383)) = "", "", INDEX(Расчетный_ток, ROW(Y383)))</f>
        <v/>
      </c>
      <c r="R385" s="119" t="str" cm="1">
        <f t="array" ref="R385">IF(INDEX(Наименование_потребителя, ROW(Z383)) = "", "", INDEX(Наименование_потребителя, ROW(Z383)))</f>
        <v/>
      </c>
      <c r="S385" s="119" t="str" cm="1">
        <f t="array" ref="S385">IF(INDEX(Условное_обозначение, ROW(AA383)) = "", "", INDEX(Условное_обозначение, ROW(AA383)))</f>
        <v/>
      </c>
    </row>
    <row r="386" spans="1:19" x14ac:dyDescent="0.3">
      <c r="A386" s="119" t="str" cm="1">
        <f t="array" ref="A386">IF(INDEX(Вводной_щит, ROW(C384)) = "", "", INDEX(Вводной_щит, ROW(C384)))</f>
        <v/>
      </c>
      <c r="B386" s="119" t="str" cm="1">
        <f t="array" ref="B386">IF(INDEX(Номер, ROW(F384)) = "", "", INDEX(Номер, ROW(F384)))</f>
        <v/>
      </c>
      <c r="C386" s="119" t="str" cm="1">
        <f t="array" ref="C386">IF(INDEX(Номер_по_плану, ROW(H384)) = "", "", INDEX(Номер_по_плану, ROW(H384)))</f>
        <v/>
      </c>
      <c r="D386" s="119" t="str" cm="1">
        <f t="array" ref="D386">IF(INDEX(Тип, ROW(I384)) = "", "", INDEX(Тип, ROW(I384)))</f>
        <v/>
      </c>
      <c r="E386" s="119" t="str" cm="1">
        <f t="array" ref="E386">IF(INDEX(Автомат, ROW(J384)) = "", "", INDEX(Автомат, ROW(J384)))</f>
        <v/>
      </c>
      <c r="F386" s="119" t="str" cm="1">
        <f t="array" ref="F386">IF(INDEX(Производитель, ROW(K384)) = "", "", INDEX(Производитель, ROW(K384)))</f>
        <v/>
      </c>
      <c r="G386" s="119" t="str" cm="1">
        <f t="array" ref="G386">IF(INDEX(Номинал, ROW(L384)) = "", "", INDEX(Номинал, ROW(L384)))</f>
        <v/>
      </c>
      <c r="H386" s="119" t="str" cm="1">
        <f t="array" ref="H386">IF(INDEX(Тип_УЗО, ROW(M384)) = "", "", INDEX(Тип_УЗО, ROW(M384)))</f>
        <v/>
      </c>
      <c r="I386" s="119" t="str" cm="1">
        <f t="array" ref="I386">IF(INDEX(Ток_утечки_УЗО, ROW(N384)) = "", "", INDEX(Ток_утечки_УЗО, ROW(N384)))</f>
        <v/>
      </c>
      <c r="J386" s="119" t="str" cm="1">
        <f t="array" ref="J386">IF(INDEX(Марка_кабеля, ROW(O384)) = "", "", INDEX(Марка_кабеля, ROW(O384)))</f>
        <v/>
      </c>
      <c r="K386" s="119" t="str" cm="1">
        <f t="array" ref="K386">IF(INDEX(Сечение, ROW(P384)) = "", "", INDEX(Сечение, ROW(P384)))</f>
        <v/>
      </c>
      <c r="L386" s="119" t="str" cm="1">
        <f t="array" ref="L386">IF(INDEX(Длина_кабеля, ROW(Q384)) = "", "", INDEX(Длина_кабеля, ROW(Q384)))</f>
        <v/>
      </c>
      <c r="M386" s="119" t="str" cm="1">
        <f t="array" ref="M386">IF(INDEX(Фаза, ROW(R384)) = "", "", INDEX(Фаза, ROW(R384)))</f>
        <v/>
      </c>
      <c r="N386" s="119" t="str" cm="1">
        <f t="array" ref="N386">IF(INDEX(РЕ, ROW(S384)) = "", "", INDEX(РЕ, ROW(S384)))</f>
        <v/>
      </c>
      <c r="O386" s="119" t="str" cm="1">
        <f t="array" ref="O386">IF(INDEX(Класс, ROW(V384)) = "", "", INDEX(Класс, ROW(V384)))</f>
        <v/>
      </c>
      <c r="P386" s="119" t="str" cm="1">
        <f t="array" ref="P386">IF(INDEX(Установленная_мощность, ROW(X384)) = "", "", INDEX(Установленная_мощность, ROW(X384)))</f>
        <v/>
      </c>
      <c r="Q386" s="119" t="str" cm="1">
        <f t="array" ref="Q386">IF(INDEX(Расчетный_ток, ROW(Y384)) = "", "", INDEX(Расчетный_ток, ROW(Y384)))</f>
        <v/>
      </c>
      <c r="R386" s="119" t="str" cm="1">
        <f t="array" ref="R386">IF(INDEX(Наименование_потребителя, ROW(Z384)) = "", "", INDEX(Наименование_потребителя, ROW(Z384)))</f>
        <v/>
      </c>
      <c r="S386" s="119" t="str" cm="1">
        <f t="array" ref="S386">IF(INDEX(Условное_обозначение, ROW(AA384)) = "", "", INDEX(Условное_обозначение, ROW(AA384)))</f>
        <v/>
      </c>
    </row>
    <row r="387" spans="1:19" x14ac:dyDescent="0.3">
      <c r="A387" s="119" t="str" cm="1">
        <f t="array" ref="A387">IF(INDEX(Вводной_щит, ROW(C385)) = "", "", INDEX(Вводной_щит, ROW(C385)))</f>
        <v/>
      </c>
      <c r="B387" s="119" t="str" cm="1">
        <f t="array" ref="B387">IF(INDEX(Номер, ROW(F385)) = "", "", INDEX(Номер, ROW(F385)))</f>
        <v/>
      </c>
      <c r="C387" s="119" t="str" cm="1">
        <f t="array" ref="C387">IF(INDEX(Номер_по_плану, ROW(H385)) = "", "", INDEX(Номер_по_плану, ROW(H385)))</f>
        <v/>
      </c>
      <c r="D387" s="119" t="str" cm="1">
        <f t="array" ref="D387">IF(INDEX(Тип, ROW(I385)) = "", "", INDEX(Тип, ROW(I385)))</f>
        <v/>
      </c>
      <c r="E387" s="119" t="str" cm="1">
        <f t="array" ref="E387">IF(INDEX(Автомат, ROW(J385)) = "", "", INDEX(Автомат, ROW(J385)))</f>
        <v/>
      </c>
      <c r="F387" s="119" t="str" cm="1">
        <f t="array" ref="F387">IF(INDEX(Производитель, ROW(K385)) = "", "", INDEX(Производитель, ROW(K385)))</f>
        <v/>
      </c>
      <c r="G387" s="119" t="str" cm="1">
        <f t="array" ref="G387">IF(INDEX(Номинал, ROW(L385)) = "", "", INDEX(Номинал, ROW(L385)))</f>
        <v/>
      </c>
      <c r="H387" s="119" t="str" cm="1">
        <f t="array" ref="H387">IF(INDEX(Тип_УЗО, ROW(M385)) = "", "", INDEX(Тип_УЗО, ROW(M385)))</f>
        <v/>
      </c>
      <c r="I387" s="119" t="str" cm="1">
        <f t="array" ref="I387">IF(INDEX(Ток_утечки_УЗО, ROW(N385)) = "", "", INDEX(Ток_утечки_УЗО, ROW(N385)))</f>
        <v/>
      </c>
      <c r="J387" s="119" t="str" cm="1">
        <f t="array" ref="J387">IF(INDEX(Марка_кабеля, ROW(O385)) = "", "", INDEX(Марка_кабеля, ROW(O385)))</f>
        <v/>
      </c>
      <c r="K387" s="119" t="str" cm="1">
        <f t="array" ref="K387">IF(INDEX(Сечение, ROW(P385)) = "", "", INDEX(Сечение, ROW(P385)))</f>
        <v/>
      </c>
      <c r="L387" s="119" t="str" cm="1">
        <f t="array" ref="L387">IF(INDEX(Длина_кабеля, ROW(Q385)) = "", "", INDEX(Длина_кабеля, ROW(Q385)))</f>
        <v/>
      </c>
      <c r="M387" s="119" t="str" cm="1">
        <f t="array" ref="M387">IF(INDEX(Фаза, ROW(R385)) = "", "", INDEX(Фаза, ROW(R385)))</f>
        <v/>
      </c>
      <c r="N387" s="119" t="str" cm="1">
        <f t="array" ref="N387">IF(INDEX(РЕ, ROW(S385)) = "", "", INDEX(РЕ, ROW(S385)))</f>
        <v/>
      </c>
      <c r="O387" s="119" t="str" cm="1">
        <f t="array" ref="O387">IF(INDEX(Класс, ROW(V385)) = "", "", INDEX(Класс, ROW(V385)))</f>
        <v/>
      </c>
      <c r="P387" s="119" t="str" cm="1">
        <f t="array" ref="P387">IF(INDEX(Установленная_мощность, ROW(X385)) = "", "", INDEX(Установленная_мощность, ROW(X385)))</f>
        <v/>
      </c>
      <c r="Q387" s="119" t="str" cm="1">
        <f t="array" ref="Q387">IF(INDEX(Расчетный_ток, ROW(Y385)) = "", "", INDEX(Расчетный_ток, ROW(Y385)))</f>
        <v/>
      </c>
      <c r="R387" s="119" t="str" cm="1">
        <f t="array" ref="R387">IF(INDEX(Наименование_потребителя, ROW(Z385)) = "", "", INDEX(Наименование_потребителя, ROW(Z385)))</f>
        <v/>
      </c>
      <c r="S387" s="119" t="str" cm="1">
        <f t="array" ref="S387">IF(INDEX(Условное_обозначение, ROW(AA385)) = "", "", INDEX(Условное_обозначение, ROW(AA385)))</f>
        <v/>
      </c>
    </row>
    <row r="388" spans="1:19" x14ac:dyDescent="0.3">
      <c r="A388" s="119" t="str" cm="1">
        <f t="array" ref="A388">IF(INDEX(Вводной_щит, ROW(C386)) = "", "", INDEX(Вводной_щит, ROW(C386)))</f>
        <v/>
      </c>
      <c r="B388" s="119" t="str" cm="1">
        <f t="array" ref="B388">IF(INDEX(Номер, ROW(F386)) = "", "", INDEX(Номер, ROW(F386)))</f>
        <v/>
      </c>
      <c r="C388" s="119" t="str" cm="1">
        <f t="array" ref="C388">IF(INDEX(Номер_по_плану, ROW(H386)) = "", "", INDEX(Номер_по_плану, ROW(H386)))</f>
        <v/>
      </c>
      <c r="D388" s="119" t="str" cm="1">
        <f t="array" ref="D388">IF(INDEX(Тип, ROW(I386)) = "", "", INDEX(Тип, ROW(I386)))</f>
        <v/>
      </c>
      <c r="E388" s="119" t="str" cm="1">
        <f t="array" ref="E388">IF(INDEX(Автомат, ROW(J386)) = "", "", INDEX(Автомат, ROW(J386)))</f>
        <v/>
      </c>
      <c r="F388" s="119" t="str" cm="1">
        <f t="array" ref="F388">IF(INDEX(Производитель, ROW(K386)) = "", "", INDEX(Производитель, ROW(K386)))</f>
        <v/>
      </c>
      <c r="G388" s="119" t="str" cm="1">
        <f t="array" ref="G388">IF(INDEX(Номинал, ROW(L386)) = "", "", INDEX(Номинал, ROW(L386)))</f>
        <v/>
      </c>
      <c r="H388" s="119" t="str" cm="1">
        <f t="array" ref="H388">IF(INDEX(Тип_УЗО, ROW(M386)) = "", "", INDEX(Тип_УЗО, ROW(M386)))</f>
        <v/>
      </c>
      <c r="I388" s="119" t="str" cm="1">
        <f t="array" ref="I388">IF(INDEX(Ток_утечки_УЗО, ROW(N386)) = "", "", INDEX(Ток_утечки_УЗО, ROW(N386)))</f>
        <v/>
      </c>
      <c r="J388" s="119" t="str" cm="1">
        <f t="array" ref="J388">IF(INDEX(Марка_кабеля, ROW(O386)) = "", "", INDEX(Марка_кабеля, ROW(O386)))</f>
        <v/>
      </c>
      <c r="K388" s="119" t="str" cm="1">
        <f t="array" ref="K388">IF(INDEX(Сечение, ROW(P386)) = "", "", INDEX(Сечение, ROW(P386)))</f>
        <v/>
      </c>
      <c r="L388" s="119" t="str" cm="1">
        <f t="array" ref="L388">IF(INDEX(Длина_кабеля, ROW(Q386)) = "", "", INDEX(Длина_кабеля, ROW(Q386)))</f>
        <v/>
      </c>
      <c r="M388" s="119" t="str" cm="1">
        <f t="array" ref="M388">IF(INDEX(Фаза, ROW(R386)) = "", "", INDEX(Фаза, ROW(R386)))</f>
        <v/>
      </c>
      <c r="N388" s="119" t="str" cm="1">
        <f t="array" ref="N388">IF(INDEX(РЕ, ROW(S386)) = "", "", INDEX(РЕ, ROW(S386)))</f>
        <v/>
      </c>
      <c r="O388" s="119" t="str" cm="1">
        <f t="array" ref="O388">IF(INDEX(Класс, ROW(V386)) = "", "", INDEX(Класс, ROW(V386)))</f>
        <v/>
      </c>
      <c r="P388" s="119" t="str" cm="1">
        <f t="array" ref="P388">IF(INDEX(Установленная_мощность, ROW(X386)) = "", "", INDEX(Установленная_мощность, ROW(X386)))</f>
        <v/>
      </c>
      <c r="Q388" s="119" t="str" cm="1">
        <f t="array" ref="Q388">IF(INDEX(Расчетный_ток, ROW(Y386)) = "", "", INDEX(Расчетный_ток, ROW(Y386)))</f>
        <v/>
      </c>
      <c r="R388" s="119" t="str" cm="1">
        <f t="array" ref="R388">IF(INDEX(Наименование_потребителя, ROW(Z386)) = "", "", INDEX(Наименование_потребителя, ROW(Z386)))</f>
        <v/>
      </c>
      <c r="S388" s="119" t="str" cm="1">
        <f t="array" ref="S388">IF(INDEX(Условное_обозначение, ROW(AA386)) = "", "", INDEX(Условное_обозначение, ROW(AA386)))</f>
        <v/>
      </c>
    </row>
    <row r="389" spans="1:19" x14ac:dyDescent="0.3">
      <c r="A389" s="119" t="str" cm="1">
        <f t="array" ref="A389">IF(INDEX(Вводной_щит, ROW(C387)) = "", "", INDEX(Вводной_щит, ROW(C387)))</f>
        <v/>
      </c>
      <c r="B389" s="119" t="str" cm="1">
        <f t="array" ref="B389">IF(INDEX(Номер, ROW(F387)) = "", "", INDEX(Номер, ROW(F387)))</f>
        <v/>
      </c>
      <c r="C389" s="119" t="str" cm="1">
        <f t="array" ref="C389">IF(INDEX(Номер_по_плану, ROW(H387)) = "", "", INDEX(Номер_по_плану, ROW(H387)))</f>
        <v/>
      </c>
      <c r="D389" s="119" t="str" cm="1">
        <f t="array" ref="D389">IF(INDEX(Тип, ROW(I387)) = "", "", INDEX(Тип, ROW(I387)))</f>
        <v/>
      </c>
      <c r="E389" s="119" t="str" cm="1">
        <f t="array" ref="E389">IF(INDEX(Автомат, ROW(J387)) = "", "", INDEX(Автомат, ROW(J387)))</f>
        <v/>
      </c>
      <c r="F389" s="119" t="str" cm="1">
        <f t="array" ref="F389">IF(INDEX(Производитель, ROW(K387)) = "", "", INDEX(Производитель, ROW(K387)))</f>
        <v/>
      </c>
      <c r="G389" s="119" t="str" cm="1">
        <f t="array" ref="G389">IF(INDEX(Номинал, ROW(L387)) = "", "", INDEX(Номинал, ROW(L387)))</f>
        <v/>
      </c>
      <c r="H389" s="119" t="str" cm="1">
        <f t="array" ref="H389">IF(INDEX(Тип_УЗО, ROW(M387)) = "", "", INDEX(Тип_УЗО, ROW(M387)))</f>
        <v/>
      </c>
      <c r="I389" s="119" t="str" cm="1">
        <f t="array" ref="I389">IF(INDEX(Ток_утечки_УЗО, ROW(N387)) = "", "", INDEX(Ток_утечки_УЗО, ROW(N387)))</f>
        <v/>
      </c>
      <c r="J389" s="119" t="str" cm="1">
        <f t="array" ref="J389">IF(INDEX(Марка_кабеля, ROW(O387)) = "", "", INDEX(Марка_кабеля, ROW(O387)))</f>
        <v/>
      </c>
      <c r="K389" s="119" t="str" cm="1">
        <f t="array" ref="K389">IF(INDEX(Сечение, ROW(P387)) = "", "", INDEX(Сечение, ROW(P387)))</f>
        <v/>
      </c>
      <c r="L389" s="119" t="str" cm="1">
        <f t="array" ref="L389">IF(INDEX(Длина_кабеля, ROW(Q387)) = "", "", INDEX(Длина_кабеля, ROW(Q387)))</f>
        <v/>
      </c>
      <c r="M389" s="119" t="str" cm="1">
        <f t="array" ref="M389">IF(INDEX(Фаза, ROW(R387)) = "", "", INDEX(Фаза, ROW(R387)))</f>
        <v/>
      </c>
      <c r="N389" s="119" t="str" cm="1">
        <f t="array" ref="N389">IF(INDEX(РЕ, ROW(S387)) = "", "", INDEX(РЕ, ROW(S387)))</f>
        <v/>
      </c>
      <c r="O389" s="119" t="str" cm="1">
        <f t="array" ref="O389">IF(INDEX(Класс, ROW(V387)) = "", "", INDEX(Класс, ROW(V387)))</f>
        <v/>
      </c>
      <c r="P389" s="119" t="str" cm="1">
        <f t="array" ref="P389">IF(INDEX(Установленная_мощность, ROW(X387)) = "", "", INDEX(Установленная_мощность, ROW(X387)))</f>
        <v/>
      </c>
      <c r="Q389" s="119" t="str" cm="1">
        <f t="array" ref="Q389">IF(INDEX(Расчетный_ток, ROW(Y387)) = "", "", INDEX(Расчетный_ток, ROW(Y387)))</f>
        <v/>
      </c>
      <c r="R389" s="119" t="str" cm="1">
        <f t="array" ref="R389">IF(INDEX(Наименование_потребителя, ROW(Z387)) = "", "", INDEX(Наименование_потребителя, ROW(Z387)))</f>
        <v/>
      </c>
      <c r="S389" s="119" t="str" cm="1">
        <f t="array" ref="S389">IF(INDEX(Условное_обозначение, ROW(AA387)) = "", "", INDEX(Условное_обозначение, ROW(AA387)))</f>
        <v/>
      </c>
    </row>
    <row r="390" spans="1:19" x14ac:dyDescent="0.3">
      <c r="A390" s="119" t="str" cm="1">
        <f t="array" ref="A390">IF(INDEX(Вводной_щит, ROW(C388)) = "", "", INDEX(Вводной_щит, ROW(C388)))</f>
        <v/>
      </c>
      <c r="B390" s="119" t="str" cm="1">
        <f t="array" ref="B390">IF(INDEX(Номер, ROW(F388)) = "", "", INDEX(Номер, ROW(F388)))</f>
        <v/>
      </c>
      <c r="C390" s="119" t="str" cm="1">
        <f t="array" ref="C390">IF(INDEX(Номер_по_плану, ROW(H388)) = "", "", INDEX(Номер_по_плану, ROW(H388)))</f>
        <v/>
      </c>
      <c r="D390" s="119" t="str" cm="1">
        <f t="array" ref="D390">IF(INDEX(Тип, ROW(I388)) = "", "", INDEX(Тип, ROW(I388)))</f>
        <v/>
      </c>
      <c r="E390" s="119" t="str" cm="1">
        <f t="array" ref="E390">IF(INDEX(Автомат, ROW(J388)) = "", "", INDEX(Автомат, ROW(J388)))</f>
        <v/>
      </c>
      <c r="F390" s="119" t="str" cm="1">
        <f t="array" ref="F390">IF(INDEX(Производитель, ROW(K388)) = "", "", INDEX(Производитель, ROW(K388)))</f>
        <v/>
      </c>
      <c r="G390" s="119" t="str" cm="1">
        <f t="array" ref="G390">IF(INDEX(Номинал, ROW(L388)) = "", "", INDEX(Номинал, ROW(L388)))</f>
        <v/>
      </c>
      <c r="H390" s="119" t="str" cm="1">
        <f t="array" ref="H390">IF(INDEX(Тип_УЗО, ROW(M388)) = "", "", INDEX(Тип_УЗО, ROW(M388)))</f>
        <v/>
      </c>
      <c r="I390" s="119" t="str" cm="1">
        <f t="array" ref="I390">IF(INDEX(Ток_утечки_УЗО, ROW(N388)) = "", "", INDEX(Ток_утечки_УЗО, ROW(N388)))</f>
        <v/>
      </c>
      <c r="J390" s="119" t="str" cm="1">
        <f t="array" ref="J390">IF(INDEX(Марка_кабеля, ROW(O388)) = "", "", INDEX(Марка_кабеля, ROW(O388)))</f>
        <v/>
      </c>
      <c r="K390" s="119" t="str" cm="1">
        <f t="array" ref="K390">IF(INDEX(Сечение, ROW(P388)) = "", "", INDEX(Сечение, ROW(P388)))</f>
        <v/>
      </c>
      <c r="L390" s="119" t="str" cm="1">
        <f t="array" ref="L390">IF(INDEX(Длина_кабеля, ROW(Q388)) = "", "", INDEX(Длина_кабеля, ROW(Q388)))</f>
        <v/>
      </c>
      <c r="M390" s="119" t="str" cm="1">
        <f t="array" ref="M390">IF(INDEX(Фаза, ROW(R388)) = "", "", INDEX(Фаза, ROW(R388)))</f>
        <v/>
      </c>
      <c r="N390" s="119" t="str" cm="1">
        <f t="array" ref="N390">IF(INDEX(РЕ, ROW(S388)) = "", "", INDEX(РЕ, ROW(S388)))</f>
        <v/>
      </c>
      <c r="O390" s="119" t="str" cm="1">
        <f t="array" ref="O390">IF(INDEX(Класс, ROW(V388)) = "", "", INDEX(Класс, ROW(V388)))</f>
        <v/>
      </c>
      <c r="P390" s="119" t="str" cm="1">
        <f t="array" ref="P390">IF(INDEX(Установленная_мощность, ROW(X388)) = "", "", INDEX(Установленная_мощность, ROW(X388)))</f>
        <v/>
      </c>
      <c r="Q390" s="119" t="str" cm="1">
        <f t="array" ref="Q390">IF(INDEX(Расчетный_ток, ROW(Y388)) = "", "", INDEX(Расчетный_ток, ROW(Y388)))</f>
        <v/>
      </c>
      <c r="R390" s="119" t="str" cm="1">
        <f t="array" ref="R390">IF(INDEX(Наименование_потребителя, ROW(Z388)) = "", "", INDEX(Наименование_потребителя, ROW(Z388)))</f>
        <v/>
      </c>
      <c r="S390" s="119" t="str" cm="1">
        <f t="array" ref="S390">IF(INDEX(Условное_обозначение, ROW(AA388)) = "", "", INDEX(Условное_обозначение, ROW(AA388)))</f>
        <v/>
      </c>
    </row>
    <row r="391" spans="1:19" x14ac:dyDescent="0.3">
      <c r="A391" s="119" t="str" cm="1">
        <f t="array" ref="A391">IF(INDEX(Вводной_щит, ROW(C389)) = "", "", INDEX(Вводной_щит, ROW(C389)))</f>
        <v/>
      </c>
      <c r="B391" s="119" t="str" cm="1">
        <f t="array" ref="B391">IF(INDEX(Номер, ROW(F389)) = "", "", INDEX(Номер, ROW(F389)))</f>
        <v/>
      </c>
      <c r="C391" s="119" t="str" cm="1">
        <f t="array" ref="C391">IF(INDEX(Номер_по_плану, ROW(H389)) = "", "", INDEX(Номер_по_плану, ROW(H389)))</f>
        <v/>
      </c>
      <c r="D391" s="119" t="str" cm="1">
        <f t="array" ref="D391">IF(INDEX(Тип, ROW(I389)) = "", "", INDEX(Тип, ROW(I389)))</f>
        <v/>
      </c>
      <c r="E391" s="119" t="str" cm="1">
        <f t="array" ref="E391">IF(INDEX(Автомат, ROW(J389)) = "", "", INDEX(Автомат, ROW(J389)))</f>
        <v/>
      </c>
      <c r="F391" s="119" t="str" cm="1">
        <f t="array" ref="F391">IF(INDEX(Производитель, ROW(K389)) = "", "", INDEX(Производитель, ROW(K389)))</f>
        <v/>
      </c>
      <c r="G391" s="119" t="str" cm="1">
        <f t="array" ref="G391">IF(INDEX(Номинал, ROW(L389)) = "", "", INDEX(Номинал, ROW(L389)))</f>
        <v/>
      </c>
      <c r="H391" s="119" t="str" cm="1">
        <f t="array" ref="H391">IF(INDEX(Тип_УЗО, ROW(M389)) = "", "", INDEX(Тип_УЗО, ROW(M389)))</f>
        <v/>
      </c>
      <c r="I391" s="119" t="str" cm="1">
        <f t="array" ref="I391">IF(INDEX(Ток_утечки_УЗО, ROW(N389)) = "", "", INDEX(Ток_утечки_УЗО, ROW(N389)))</f>
        <v/>
      </c>
      <c r="J391" s="119" t="str" cm="1">
        <f t="array" ref="J391">IF(INDEX(Марка_кабеля, ROW(O389)) = "", "", INDEX(Марка_кабеля, ROW(O389)))</f>
        <v/>
      </c>
      <c r="K391" s="119" t="str" cm="1">
        <f t="array" ref="K391">IF(INDEX(Сечение, ROW(P389)) = "", "", INDEX(Сечение, ROW(P389)))</f>
        <v/>
      </c>
      <c r="L391" s="119" t="str" cm="1">
        <f t="array" ref="L391">IF(INDEX(Длина_кабеля, ROW(Q389)) = "", "", INDEX(Длина_кабеля, ROW(Q389)))</f>
        <v/>
      </c>
      <c r="M391" s="119" t="str" cm="1">
        <f t="array" ref="M391">IF(INDEX(Фаза, ROW(R389)) = "", "", INDEX(Фаза, ROW(R389)))</f>
        <v/>
      </c>
      <c r="N391" s="119" t="str" cm="1">
        <f t="array" ref="N391">IF(INDEX(РЕ, ROW(S389)) = "", "", INDEX(РЕ, ROW(S389)))</f>
        <v/>
      </c>
      <c r="O391" s="119" t="str" cm="1">
        <f t="array" ref="O391">IF(INDEX(Класс, ROW(V389)) = "", "", INDEX(Класс, ROW(V389)))</f>
        <v/>
      </c>
      <c r="P391" s="119" t="str" cm="1">
        <f t="array" ref="P391">IF(INDEX(Установленная_мощность, ROW(X389)) = "", "", INDEX(Установленная_мощность, ROW(X389)))</f>
        <v/>
      </c>
      <c r="Q391" s="119" t="str" cm="1">
        <f t="array" ref="Q391">IF(INDEX(Расчетный_ток, ROW(Y389)) = "", "", INDEX(Расчетный_ток, ROW(Y389)))</f>
        <v/>
      </c>
      <c r="R391" s="119" t="str" cm="1">
        <f t="array" ref="R391">IF(INDEX(Наименование_потребителя, ROW(Z389)) = "", "", INDEX(Наименование_потребителя, ROW(Z389)))</f>
        <v/>
      </c>
      <c r="S391" s="119" t="str" cm="1">
        <f t="array" ref="S391">IF(INDEX(Условное_обозначение, ROW(AA389)) = "", "", INDEX(Условное_обозначение, ROW(AA389)))</f>
        <v/>
      </c>
    </row>
    <row r="392" spans="1:19" x14ac:dyDescent="0.3">
      <c r="A392" s="119" t="str" cm="1">
        <f t="array" ref="A392">IF(INDEX(Вводной_щит, ROW(C390)) = "", "", INDEX(Вводной_щит, ROW(C390)))</f>
        <v/>
      </c>
      <c r="B392" s="119" t="str" cm="1">
        <f t="array" ref="B392">IF(INDEX(Номер, ROW(F390)) = "", "", INDEX(Номер, ROW(F390)))</f>
        <v/>
      </c>
      <c r="C392" s="119" t="str" cm="1">
        <f t="array" ref="C392">IF(INDEX(Номер_по_плану, ROW(H390)) = "", "", INDEX(Номер_по_плану, ROW(H390)))</f>
        <v/>
      </c>
      <c r="D392" s="119" t="str" cm="1">
        <f t="array" ref="D392">IF(INDEX(Тип, ROW(I390)) = "", "", INDEX(Тип, ROW(I390)))</f>
        <v/>
      </c>
      <c r="E392" s="119" t="str" cm="1">
        <f t="array" ref="E392">IF(INDEX(Автомат, ROW(J390)) = "", "", INDEX(Автомат, ROW(J390)))</f>
        <v/>
      </c>
      <c r="F392" s="119" t="str" cm="1">
        <f t="array" ref="F392">IF(INDEX(Производитель, ROW(K390)) = "", "", INDEX(Производитель, ROW(K390)))</f>
        <v/>
      </c>
      <c r="G392" s="119" t="str" cm="1">
        <f t="array" ref="G392">IF(INDEX(Номинал, ROW(L390)) = "", "", INDEX(Номинал, ROW(L390)))</f>
        <v/>
      </c>
      <c r="H392" s="119" t="str" cm="1">
        <f t="array" ref="H392">IF(INDEX(Тип_УЗО, ROW(M390)) = "", "", INDEX(Тип_УЗО, ROW(M390)))</f>
        <v/>
      </c>
      <c r="I392" s="119" t="str" cm="1">
        <f t="array" ref="I392">IF(INDEX(Ток_утечки_УЗО, ROW(N390)) = "", "", INDEX(Ток_утечки_УЗО, ROW(N390)))</f>
        <v/>
      </c>
      <c r="J392" s="119" t="str" cm="1">
        <f t="array" ref="J392">IF(INDEX(Марка_кабеля, ROW(O390)) = "", "", INDEX(Марка_кабеля, ROW(O390)))</f>
        <v/>
      </c>
      <c r="K392" s="119" t="str" cm="1">
        <f t="array" ref="K392">IF(INDEX(Сечение, ROW(P390)) = "", "", INDEX(Сечение, ROW(P390)))</f>
        <v/>
      </c>
      <c r="L392" s="119" t="str" cm="1">
        <f t="array" ref="L392">IF(INDEX(Длина_кабеля, ROW(Q390)) = "", "", INDEX(Длина_кабеля, ROW(Q390)))</f>
        <v/>
      </c>
      <c r="M392" s="119" t="str" cm="1">
        <f t="array" ref="M392">IF(INDEX(Фаза, ROW(R390)) = "", "", INDEX(Фаза, ROW(R390)))</f>
        <v/>
      </c>
      <c r="N392" s="119" t="str" cm="1">
        <f t="array" ref="N392">IF(INDEX(РЕ, ROW(S390)) = "", "", INDEX(РЕ, ROW(S390)))</f>
        <v/>
      </c>
      <c r="O392" s="119" t="str" cm="1">
        <f t="array" ref="O392">IF(INDEX(Класс, ROW(V390)) = "", "", INDEX(Класс, ROW(V390)))</f>
        <v/>
      </c>
      <c r="P392" s="119" t="str" cm="1">
        <f t="array" ref="P392">IF(INDEX(Установленная_мощность, ROW(X390)) = "", "", INDEX(Установленная_мощность, ROW(X390)))</f>
        <v/>
      </c>
      <c r="Q392" s="119" t="str" cm="1">
        <f t="array" ref="Q392">IF(INDEX(Расчетный_ток, ROW(Y390)) = "", "", INDEX(Расчетный_ток, ROW(Y390)))</f>
        <v/>
      </c>
      <c r="R392" s="119" t="str" cm="1">
        <f t="array" ref="R392">IF(INDEX(Наименование_потребителя, ROW(Z390)) = "", "", INDEX(Наименование_потребителя, ROW(Z390)))</f>
        <v/>
      </c>
      <c r="S392" s="119" t="str" cm="1">
        <f t="array" ref="S392">IF(INDEX(Условное_обозначение, ROW(AA390)) = "", "", INDEX(Условное_обозначение, ROW(AA390)))</f>
        <v/>
      </c>
    </row>
    <row r="393" spans="1:19" x14ac:dyDescent="0.3">
      <c r="A393" s="119" t="str" cm="1">
        <f t="array" ref="A393">IF(INDEX(Вводной_щит, ROW(C391)) = "", "", INDEX(Вводной_щит, ROW(C391)))</f>
        <v/>
      </c>
      <c r="B393" s="119" t="str" cm="1">
        <f t="array" ref="B393">IF(INDEX(Номер, ROW(F391)) = "", "", INDEX(Номер, ROW(F391)))</f>
        <v/>
      </c>
      <c r="C393" s="119" t="str" cm="1">
        <f t="array" ref="C393">IF(INDEX(Номер_по_плану, ROW(H391)) = "", "", INDEX(Номер_по_плану, ROW(H391)))</f>
        <v/>
      </c>
      <c r="D393" s="119" t="str" cm="1">
        <f t="array" ref="D393">IF(INDEX(Тип, ROW(I391)) = "", "", INDEX(Тип, ROW(I391)))</f>
        <v/>
      </c>
      <c r="E393" s="119" t="str" cm="1">
        <f t="array" ref="E393">IF(INDEX(Автомат, ROW(J391)) = "", "", INDEX(Автомат, ROW(J391)))</f>
        <v/>
      </c>
      <c r="F393" s="119" t="str" cm="1">
        <f t="array" ref="F393">IF(INDEX(Производитель, ROW(K391)) = "", "", INDEX(Производитель, ROW(K391)))</f>
        <v/>
      </c>
      <c r="G393" s="119" t="str" cm="1">
        <f t="array" ref="G393">IF(INDEX(Номинал, ROW(L391)) = "", "", INDEX(Номинал, ROW(L391)))</f>
        <v/>
      </c>
      <c r="H393" s="119" t="str" cm="1">
        <f t="array" ref="H393">IF(INDEX(Тип_УЗО, ROW(M391)) = "", "", INDEX(Тип_УЗО, ROW(M391)))</f>
        <v/>
      </c>
      <c r="I393" s="119" t="str" cm="1">
        <f t="array" ref="I393">IF(INDEX(Ток_утечки_УЗО, ROW(N391)) = "", "", INDEX(Ток_утечки_УЗО, ROW(N391)))</f>
        <v/>
      </c>
      <c r="J393" s="119" t="str" cm="1">
        <f t="array" ref="J393">IF(INDEX(Марка_кабеля, ROW(O391)) = "", "", INDEX(Марка_кабеля, ROW(O391)))</f>
        <v/>
      </c>
      <c r="K393" s="119" t="str" cm="1">
        <f t="array" ref="K393">IF(INDEX(Сечение, ROW(P391)) = "", "", INDEX(Сечение, ROW(P391)))</f>
        <v/>
      </c>
      <c r="L393" s="119" t="str" cm="1">
        <f t="array" ref="L393">IF(INDEX(Длина_кабеля, ROW(Q391)) = "", "", INDEX(Длина_кабеля, ROW(Q391)))</f>
        <v/>
      </c>
      <c r="M393" s="119" t="str" cm="1">
        <f t="array" ref="M393">IF(INDEX(Фаза, ROW(R391)) = "", "", INDEX(Фаза, ROW(R391)))</f>
        <v/>
      </c>
      <c r="N393" s="119" t="str" cm="1">
        <f t="array" ref="N393">IF(INDEX(РЕ, ROW(S391)) = "", "", INDEX(РЕ, ROW(S391)))</f>
        <v/>
      </c>
      <c r="O393" s="119" t="str" cm="1">
        <f t="array" ref="O393">IF(INDEX(Класс, ROW(V391)) = "", "", INDEX(Класс, ROW(V391)))</f>
        <v/>
      </c>
      <c r="P393" s="119" t="str" cm="1">
        <f t="array" ref="P393">IF(INDEX(Установленная_мощность, ROW(X391)) = "", "", INDEX(Установленная_мощность, ROW(X391)))</f>
        <v/>
      </c>
      <c r="Q393" s="119" t="str" cm="1">
        <f t="array" ref="Q393">IF(INDEX(Расчетный_ток, ROW(Y391)) = "", "", INDEX(Расчетный_ток, ROW(Y391)))</f>
        <v/>
      </c>
      <c r="R393" s="119" t="str" cm="1">
        <f t="array" ref="R393">IF(INDEX(Наименование_потребителя, ROW(Z391)) = "", "", INDEX(Наименование_потребителя, ROW(Z391)))</f>
        <v/>
      </c>
      <c r="S393" s="119" t="str" cm="1">
        <f t="array" ref="S393">IF(INDEX(Условное_обозначение, ROW(AA391)) = "", "", INDEX(Условное_обозначение, ROW(AA391)))</f>
        <v/>
      </c>
    </row>
    <row r="394" spans="1:19" x14ac:dyDescent="0.3">
      <c r="A394" s="119" t="str" cm="1">
        <f t="array" ref="A394">IF(INDEX(Вводной_щит, ROW(C392)) = "", "", INDEX(Вводной_щит, ROW(C392)))</f>
        <v/>
      </c>
      <c r="B394" s="119" t="str" cm="1">
        <f t="array" ref="B394">IF(INDEX(Номер, ROW(F392)) = "", "", INDEX(Номер, ROW(F392)))</f>
        <v/>
      </c>
      <c r="C394" s="119" t="str" cm="1">
        <f t="array" ref="C394">IF(INDEX(Номер_по_плану, ROW(H392)) = "", "", INDEX(Номер_по_плану, ROW(H392)))</f>
        <v/>
      </c>
      <c r="D394" s="119" t="str" cm="1">
        <f t="array" ref="D394">IF(INDEX(Тип, ROW(I392)) = "", "", INDEX(Тип, ROW(I392)))</f>
        <v/>
      </c>
      <c r="E394" s="119" t="str" cm="1">
        <f t="array" ref="E394">IF(INDEX(Автомат, ROW(J392)) = "", "", INDEX(Автомат, ROW(J392)))</f>
        <v/>
      </c>
      <c r="F394" s="119" t="str" cm="1">
        <f t="array" ref="F394">IF(INDEX(Производитель, ROW(K392)) = "", "", INDEX(Производитель, ROW(K392)))</f>
        <v/>
      </c>
      <c r="G394" s="119" t="str" cm="1">
        <f t="array" ref="G394">IF(INDEX(Номинал, ROW(L392)) = "", "", INDEX(Номинал, ROW(L392)))</f>
        <v/>
      </c>
      <c r="H394" s="119" t="str" cm="1">
        <f t="array" ref="H394">IF(INDEX(Тип_УЗО, ROW(M392)) = "", "", INDEX(Тип_УЗО, ROW(M392)))</f>
        <v/>
      </c>
      <c r="I394" s="119" t="str" cm="1">
        <f t="array" ref="I394">IF(INDEX(Ток_утечки_УЗО, ROW(N392)) = "", "", INDEX(Ток_утечки_УЗО, ROW(N392)))</f>
        <v/>
      </c>
      <c r="J394" s="119" t="str" cm="1">
        <f t="array" ref="J394">IF(INDEX(Марка_кабеля, ROW(O392)) = "", "", INDEX(Марка_кабеля, ROW(O392)))</f>
        <v/>
      </c>
      <c r="K394" s="119" t="str" cm="1">
        <f t="array" ref="K394">IF(INDEX(Сечение, ROW(P392)) = "", "", INDEX(Сечение, ROW(P392)))</f>
        <v/>
      </c>
      <c r="L394" s="119" t="str" cm="1">
        <f t="array" ref="L394">IF(INDEX(Длина_кабеля, ROW(Q392)) = "", "", INDEX(Длина_кабеля, ROW(Q392)))</f>
        <v/>
      </c>
      <c r="M394" s="119" t="str" cm="1">
        <f t="array" ref="M394">IF(INDEX(Фаза, ROW(R392)) = "", "", INDEX(Фаза, ROW(R392)))</f>
        <v/>
      </c>
      <c r="N394" s="119" t="str" cm="1">
        <f t="array" ref="N394">IF(INDEX(РЕ, ROW(S392)) = "", "", INDEX(РЕ, ROW(S392)))</f>
        <v/>
      </c>
      <c r="O394" s="119" t="str" cm="1">
        <f t="array" ref="O394">IF(INDEX(Класс, ROW(V392)) = "", "", INDEX(Класс, ROW(V392)))</f>
        <v/>
      </c>
      <c r="P394" s="119" t="str" cm="1">
        <f t="array" ref="P394">IF(INDEX(Установленная_мощность, ROW(X392)) = "", "", INDEX(Установленная_мощность, ROW(X392)))</f>
        <v/>
      </c>
      <c r="Q394" s="119" t="str" cm="1">
        <f t="array" ref="Q394">IF(INDEX(Расчетный_ток, ROW(Y392)) = "", "", INDEX(Расчетный_ток, ROW(Y392)))</f>
        <v/>
      </c>
      <c r="R394" s="119" t="str" cm="1">
        <f t="array" ref="R394">IF(INDEX(Наименование_потребителя, ROW(Z392)) = "", "", INDEX(Наименование_потребителя, ROW(Z392)))</f>
        <v/>
      </c>
      <c r="S394" s="119" t="str" cm="1">
        <f t="array" ref="S394">IF(INDEX(Условное_обозначение, ROW(AA392)) = "", "", INDEX(Условное_обозначение, ROW(AA392)))</f>
        <v/>
      </c>
    </row>
    <row r="395" spans="1:19" x14ac:dyDescent="0.3">
      <c r="A395" s="119" t="str" cm="1">
        <f t="array" ref="A395">IF(INDEX(Вводной_щит, ROW(C393)) = "", "", INDEX(Вводной_щит, ROW(C393)))</f>
        <v/>
      </c>
      <c r="B395" s="119" t="str" cm="1">
        <f t="array" ref="B395">IF(INDEX(Номер, ROW(F393)) = "", "", INDEX(Номер, ROW(F393)))</f>
        <v/>
      </c>
      <c r="C395" s="119" t="str" cm="1">
        <f t="array" ref="C395">IF(INDEX(Номер_по_плану, ROW(H393)) = "", "", INDEX(Номер_по_плану, ROW(H393)))</f>
        <v/>
      </c>
      <c r="D395" s="119" t="str" cm="1">
        <f t="array" ref="D395">IF(INDEX(Тип, ROW(I393)) = "", "", INDEX(Тип, ROW(I393)))</f>
        <v/>
      </c>
      <c r="E395" s="119" t="str" cm="1">
        <f t="array" ref="E395">IF(INDEX(Автомат, ROW(J393)) = "", "", INDEX(Автомат, ROW(J393)))</f>
        <v/>
      </c>
      <c r="F395" s="119" t="str" cm="1">
        <f t="array" ref="F395">IF(INDEX(Производитель, ROW(K393)) = "", "", INDEX(Производитель, ROW(K393)))</f>
        <v/>
      </c>
      <c r="G395" s="119" t="str" cm="1">
        <f t="array" ref="G395">IF(INDEX(Номинал, ROW(L393)) = "", "", INDEX(Номинал, ROW(L393)))</f>
        <v/>
      </c>
      <c r="H395" s="119" t="str" cm="1">
        <f t="array" ref="H395">IF(INDEX(Тип_УЗО, ROW(M393)) = "", "", INDEX(Тип_УЗО, ROW(M393)))</f>
        <v/>
      </c>
      <c r="I395" s="119" t="str" cm="1">
        <f t="array" ref="I395">IF(INDEX(Ток_утечки_УЗО, ROW(N393)) = "", "", INDEX(Ток_утечки_УЗО, ROW(N393)))</f>
        <v/>
      </c>
      <c r="J395" s="119" t="str" cm="1">
        <f t="array" ref="J395">IF(INDEX(Марка_кабеля, ROW(O393)) = "", "", INDEX(Марка_кабеля, ROW(O393)))</f>
        <v/>
      </c>
      <c r="K395" s="119" t="str" cm="1">
        <f t="array" ref="K395">IF(INDEX(Сечение, ROW(P393)) = "", "", INDEX(Сечение, ROW(P393)))</f>
        <v/>
      </c>
      <c r="L395" s="119" t="str" cm="1">
        <f t="array" ref="L395">IF(INDEX(Длина_кабеля, ROW(Q393)) = "", "", INDEX(Длина_кабеля, ROW(Q393)))</f>
        <v/>
      </c>
      <c r="M395" s="119" t="str" cm="1">
        <f t="array" ref="M395">IF(INDEX(Фаза, ROW(R393)) = "", "", INDEX(Фаза, ROW(R393)))</f>
        <v/>
      </c>
      <c r="N395" s="119" t="str" cm="1">
        <f t="array" ref="N395">IF(INDEX(РЕ, ROW(S393)) = "", "", INDEX(РЕ, ROW(S393)))</f>
        <v/>
      </c>
      <c r="O395" s="119" t="str" cm="1">
        <f t="array" ref="O395">IF(INDEX(Класс, ROW(V393)) = "", "", INDEX(Класс, ROW(V393)))</f>
        <v/>
      </c>
      <c r="P395" s="119" t="str" cm="1">
        <f t="array" ref="P395">IF(INDEX(Установленная_мощность, ROW(X393)) = "", "", INDEX(Установленная_мощность, ROW(X393)))</f>
        <v/>
      </c>
      <c r="Q395" s="119" t="str" cm="1">
        <f t="array" ref="Q395">IF(INDEX(Расчетный_ток, ROW(Y393)) = "", "", INDEX(Расчетный_ток, ROW(Y393)))</f>
        <v/>
      </c>
      <c r="R395" s="119" t="str" cm="1">
        <f t="array" ref="R395">IF(INDEX(Наименование_потребителя, ROW(Z393)) = "", "", INDEX(Наименование_потребителя, ROW(Z393)))</f>
        <v/>
      </c>
      <c r="S395" s="119" t="str" cm="1">
        <f t="array" ref="S395">IF(INDEX(Условное_обозначение, ROW(AA393)) = "", "", INDEX(Условное_обозначение, ROW(AA393)))</f>
        <v/>
      </c>
    </row>
    <row r="396" spans="1:19" x14ac:dyDescent="0.3">
      <c r="A396" s="119" t="str" cm="1">
        <f t="array" ref="A396">IF(INDEX(Вводной_щит, ROW(C394)) = "", "", INDEX(Вводной_щит, ROW(C394)))</f>
        <v/>
      </c>
      <c r="B396" s="119" t="str" cm="1">
        <f t="array" ref="B396">IF(INDEX(Номер, ROW(F394)) = "", "", INDEX(Номер, ROW(F394)))</f>
        <v/>
      </c>
      <c r="C396" s="119" t="str" cm="1">
        <f t="array" ref="C396">IF(INDEX(Номер_по_плану, ROW(H394)) = "", "", INDEX(Номер_по_плану, ROW(H394)))</f>
        <v/>
      </c>
      <c r="D396" s="119" t="str" cm="1">
        <f t="array" ref="D396">IF(INDEX(Тип, ROW(I394)) = "", "", INDEX(Тип, ROW(I394)))</f>
        <v/>
      </c>
      <c r="E396" s="119" t="str" cm="1">
        <f t="array" ref="E396">IF(INDEX(Автомат, ROW(J394)) = "", "", INDEX(Автомат, ROW(J394)))</f>
        <v/>
      </c>
      <c r="F396" s="119" t="str" cm="1">
        <f t="array" ref="F396">IF(INDEX(Производитель, ROW(K394)) = "", "", INDEX(Производитель, ROW(K394)))</f>
        <v/>
      </c>
      <c r="G396" s="119" t="str" cm="1">
        <f t="array" ref="G396">IF(INDEX(Номинал, ROW(L394)) = "", "", INDEX(Номинал, ROW(L394)))</f>
        <v/>
      </c>
      <c r="H396" s="119" t="str" cm="1">
        <f t="array" ref="H396">IF(INDEX(Тип_УЗО, ROW(M394)) = "", "", INDEX(Тип_УЗО, ROW(M394)))</f>
        <v/>
      </c>
      <c r="I396" s="119" t="str" cm="1">
        <f t="array" ref="I396">IF(INDEX(Ток_утечки_УЗО, ROW(N394)) = "", "", INDEX(Ток_утечки_УЗО, ROW(N394)))</f>
        <v/>
      </c>
      <c r="J396" s="119" t="str" cm="1">
        <f t="array" ref="J396">IF(INDEX(Марка_кабеля, ROW(O394)) = "", "", INDEX(Марка_кабеля, ROW(O394)))</f>
        <v/>
      </c>
      <c r="K396" s="119" t="str" cm="1">
        <f t="array" ref="K396">IF(INDEX(Сечение, ROW(P394)) = "", "", INDEX(Сечение, ROW(P394)))</f>
        <v/>
      </c>
      <c r="L396" s="119" t="str" cm="1">
        <f t="array" ref="L396">IF(INDEX(Длина_кабеля, ROW(Q394)) = "", "", INDEX(Длина_кабеля, ROW(Q394)))</f>
        <v/>
      </c>
      <c r="M396" s="119" t="str" cm="1">
        <f t="array" ref="M396">IF(INDEX(Фаза, ROW(R394)) = "", "", INDEX(Фаза, ROW(R394)))</f>
        <v/>
      </c>
      <c r="N396" s="119" t="str" cm="1">
        <f t="array" ref="N396">IF(INDEX(РЕ, ROW(S394)) = "", "", INDEX(РЕ, ROW(S394)))</f>
        <v/>
      </c>
      <c r="O396" s="119" t="str" cm="1">
        <f t="array" ref="O396">IF(INDEX(Класс, ROW(V394)) = "", "", INDEX(Класс, ROW(V394)))</f>
        <v/>
      </c>
      <c r="P396" s="119" t="str" cm="1">
        <f t="array" ref="P396">IF(INDEX(Установленная_мощность, ROW(X394)) = "", "", INDEX(Установленная_мощность, ROW(X394)))</f>
        <v/>
      </c>
      <c r="Q396" s="119" t="str" cm="1">
        <f t="array" ref="Q396">IF(INDEX(Расчетный_ток, ROW(Y394)) = "", "", INDEX(Расчетный_ток, ROW(Y394)))</f>
        <v/>
      </c>
      <c r="R396" s="119" t="str" cm="1">
        <f t="array" ref="R396">IF(INDEX(Наименование_потребителя, ROW(Z394)) = "", "", INDEX(Наименование_потребителя, ROW(Z394)))</f>
        <v/>
      </c>
      <c r="S396" s="119" t="str" cm="1">
        <f t="array" ref="S396">IF(INDEX(Условное_обозначение, ROW(AA394)) = "", "", INDEX(Условное_обозначение, ROW(AA394)))</f>
        <v/>
      </c>
    </row>
    <row r="397" spans="1:19" x14ac:dyDescent="0.3">
      <c r="A397" s="119" t="str" cm="1">
        <f t="array" ref="A397">IF(INDEX(Вводной_щит, ROW(C395)) = "", "", INDEX(Вводной_щит, ROW(C395)))</f>
        <v/>
      </c>
      <c r="B397" s="119" t="str" cm="1">
        <f t="array" ref="B397">IF(INDEX(Номер, ROW(F395)) = "", "", INDEX(Номер, ROW(F395)))</f>
        <v/>
      </c>
      <c r="C397" s="119" t="str" cm="1">
        <f t="array" ref="C397">IF(INDEX(Номер_по_плану, ROW(H395)) = "", "", INDEX(Номер_по_плану, ROW(H395)))</f>
        <v/>
      </c>
      <c r="D397" s="119" t="str" cm="1">
        <f t="array" ref="D397">IF(INDEX(Тип, ROW(I395)) = "", "", INDEX(Тип, ROW(I395)))</f>
        <v/>
      </c>
      <c r="E397" s="119" t="str" cm="1">
        <f t="array" ref="E397">IF(INDEX(Автомат, ROW(J395)) = "", "", INDEX(Автомат, ROW(J395)))</f>
        <v/>
      </c>
      <c r="F397" s="119" t="str" cm="1">
        <f t="array" ref="F397">IF(INDEX(Производитель, ROW(K395)) = "", "", INDEX(Производитель, ROW(K395)))</f>
        <v/>
      </c>
      <c r="G397" s="119" t="str" cm="1">
        <f t="array" ref="G397">IF(INDEX(Номинал, ROW(L395)) = "", "", INDEX(Номинал, ROW(L395)))</f>
        <v/>
      </c>
      <c r="H397" s="119" t="str" cm="1">
        <f t="array" ref="H397">IF(INDEX(Тип_УЗО, ROW(M395)) = "", "", INDEX(Тип_УЗО, ROW(M395)))</f>
        <v/>
      </c>
      <c r="I397" s="119" t="str" cm="1">
        <f t="array" ref="I397">IF(INDEX(Ток_утечки_УЗО, ROW(N395)) = "", "", INDEX(Ток_утечки_УЗО, ROW(N395)))</f>
        <v/>
      </c>
      <c r="J397" s="119" t="str" cm="1">
        <f t="array" ref="J397">IF(INDEX(Марка_кабеля, ROW(O395)) = "", "", INDEX(Марка_кабеля, ROW(O395)))</f>
        <v/>
      </c>
      <c r="K397" s="119" t="str" cm="1">
        <f t="array" ref="K397">IF(INDEX(Сечение, ROW(P395)) = "", "", INDEX(Сечение, ROW(P395)))</f>
        <v/>
      </c>
      <c r="L397" s="119" t="str" cm="1">
        <f t="array" ref="L397">IF(INDEX(Длина_кабеля, ROW(Q395)) = "", "", INDEX(Длина_кабеля, ROW(Q395)))</f>
        <v/>
      </c>
      <c r="M397" s="119" t="str" cm="1">
        <f t="array" ref="M397">IF(INDEX(Фаза, ROW(R395)) = "", "", INDEX(Фаза, ROW(R395)))</f>
        <v/>
      </c>
      <c r="N397" s="119" t="str" cm="1">
        <f t="array" ref="N397">IF(INDEX(РЕ, ROW(S395)) = "", "", INDEX(РЕ, ROW(S395)))</f>
        <v/>
      </c>
      <c r="O397" s="119" t="str" cm="1">
        <f t="array" ref="O397">IF(INDEX(Класс, ROW(V395)) = "", "", INDEX(Класс, ROW(V395)))</f>
        <v/>
      </c>
      <c r="P397" s="119" t="str" cm="1">
        <f t="array" ref="P397">IF(INDEX(Установленная_мощность, ROW(X395)) = "", "", INDEX(Установленная_мощность, ROW(X395)))</f>
        <v/>
      </c>
      <c r="Q397" s="119" t="str" cm="1">
        <f t="array" ref="Q397">IF(INDEX(Расчетный_ток, ROW(Y395)) = "", "", INDEX(Расчетный_ток, ROW(Y395)))</f>
        <v/>
      </c>
      <c r="R397" s="119" t="str" cm="1">
        <f t="array" ref="R397">IF(INDEX(Наименование_потребителя, ROW(Z395)) = "", "", INDEX(Наименование_потребителя, ROW(Z395)))</f>
        <v/>
      </c>
      <c r="S397" s="119" t="str" cm="1">
        <f t="array" ref="S397">IF(INDEX(Условное_обозначение, ROW(AA395)) = "", "", INDEX(Условное_обозначение, ROW(AA395)))</f>
        <v/>
      </c>
    </row>
    <row r="398" spans="1:19" x14ac:dyDescent="0.3">
      <c r="A398" s="119" t="str" cm="1">
        <f t="array" ref="A398">IF(INDEX(Вводной_щит, ROW(C396)) = "", "", INDEX(Вводной_щит, ROW(C396)))</f>
        <v/>
      </c>
      <c r="B398" s="119" t="str" cm="1">
        <f t="array" ref="B398">IF(INDEX(Номер, ROW(F396)) = "", "", INDEX(Номер, ROW(F396)))</f>
        <v/>
      </c>
      <c r="C398" s="119" t="str" cm="1">
        <f t="array" ref="C398">IF(INDEX(Номер_по_плану, ROW(H396)) = "", "", INDEX(Номер_по_плану, ROW(H396)))</f>
        <v/>
      </c>
      <c r="D398" s="119" t="str" cm="1">
        <f t="array" ref="D398">IF(INDEX(Тип, ROW(I396)) = "", "", INDEX(Тип, ROW(I396)))</f>
        <v/>
      </c>
      <c r="E398" s="119" t="str" cm="1">
        <f t="array" ref="E398">IF(INDEX(Автомат, ROW(J396)) = "", "", INDEX(Автомат, ROW(J396)))</f>
        <v/>
      </c>
      <c r="F398" s="119" t="str" cm="1">
        <f t="array" ref="F398">IF(INDEX(Производитель, ROW(K396)) = "", "", INDEX(Производитель, ROW(K396)))</f>
        <v/>
      </c>
      <c r="G398" s="119" t="str" cm="1">
        <f t="array" ref="G398">IF(INDEX(Номинал, ROW(L396)) = "", "", INDEX(Номинал, ROW(L396)))</f>
        <v/>
      </c>
      <c r="H398" s="119" t="str" cm="1">
        <f t="array" ref="H398">IF(INDEX(Тип_УЗО, ROW(M396)) = "", "", INDEX(Тип_УЗО, ROW(M396)))</f>
        <v/>
      </c>
      <c r="I398" s="119" t="str" cm="1">
        <f t="array" ref="I398">IF(INDEX(Ток_утечки_УЗО, ROW(N396)) = "", "", INDEX(Ток_утечки_УЗО, ROW(N396)))</f>
        <v/>
      </c>
      <c r="J398" s="119" t="str" cm="1">
        <f t="array" ref="J398">IF(INDEX(Марка_кабеля, ROW(O396)) = "", "", INDEX(Марка_кабеля, ROW(O396)))</f>
        <v/>
      </c>
      <c r="K398" s="119" t="str" cm="1">
        <f t="array" ref="K398">IF(INDEX(Сечение, ROW(P396)) = "", "", INDEX(Сечение, ROW(P396)))</f>
        <v/>
      </c>
      <c r="L398" s="119" t="str" cm="1">
        <f t="array" ref="L398">IF(INDEX(Длина_кабеля, ROW(Q396)) = "", "", INDEX(Длина_кабеля, ROW(Q396)))</f>
        <v/>
      </c>
      <c r="M398" s="119" t="str" cm="1">
        <f t="array" ref="M398">IF(INDEX(Фаза, ROW(R396)) = "", "", INDEX(Фаза, ROW(R396)))</f>
        <v/>
      </c>
      <c r="N398" s="119" t="str" cm="1">
        <f t="array" ref="N398">IF(INDEX(РЕ, ROW(S396)) = "", "", INDEX(РЕ, ROW(S396)))</f>
        <v/>
      </c>
      <c r="O398" s="119" t="str" cm="1">
        <f t="array" ref="O398">IF(INDEX(Класс, ROW(V396)) = "", "", INDEX(Класс, ROW(V396)))</f>
        <v/>
      </c>
      <c r="P398" s="119" t="str" cm="1">
        <f t="array" ref="P398">IF(INDEX(Установленная_мощность, ROW(X396)) = "", "", INDEX(Установленная_мощность, ROW(X396)))</f>
        <v/>
      </c>
      <c r="Q398" s="119" t="str" cm="1">
        <f t="array" ref="Q398">IF(INDEX(Расчетный_ток, ROW(Y396)) = "", "", INDEX(Расчетный_ток, ROW(Y396)))</f>
        <v/>
      </c>
      <c r="R398" s="119" t="str" cm="1">
        <f t="array" ref="R398">IF(INDEX(Наименование_потребителя, ROW(Z396)) = "", "", INDEX(Наименование_потребителя, ROW(Z396)))</f>
        <v/>
      </c>
      <c r="S398" s="119" t="str" cm="1">
        <f t="array" ref="S398">IF(INDEX(Условное_обозначение, ROW(AA396)) = "", "", INDEX(Условное_обозначение, ROW(AA396)))</f>
        <v/>
      </c>
    </row>
    <row r="399" spans="1:19" x14ac:dyDescent="0.3">
      <c r="A399" s="119" t="str" cm="1">
        <f t="array" ref="A399">IF(INDEX(Вводной_щит, ROW(C397)) = "", "", INDEX(Вводной_щит, ROW(C397)))</f>
        <v/>
      </c>
      <c r="B399" s="119" t="str" cm="1">
        <f t="array" ref="B399">IF(INDEX(Номер, ROW(F397)) = "", "", INDEX(Номер, ROW(F397)))</f>
        <v/>
      </c>
      <c r="C399" s="119" t="str" cm="1">
        <f t="array" ref="C399">IF(INDEX(Номер_по_плану, ROW(H397)) = "", "", INDEX(Номер_по_плану, ROW(H397)))</f>
        <v/>
      </c>
      <c r="D399" s="119" t="str" cm="1">
        <f t="array" ref="D399">IF(INDEX(Тип, ROW(I397)) = "", "", INDEX(Тип, ROW(I397)))</f>
        <v/>
      </c>
      <c r="E399" s="119" t="str" cm="1">
        <f t="array" ref="E399">IF(INDEX(Автомат, ROW(J397)) = "", "", INDEX(Автомат, ROW(J397)))</f>
        <v/>
      </c>
      <c r="F399" s="119" t="str" cm="1">
        <f t="array" ref="F399">IF(INDEX(Производитель, ROW(K397)) = "", "", INDEX(Производитель, ROW(K397)))</f>
        <v/>
      </c>
      <c r="G399" s="119" t="str" cm="1">
        <f t="array" ref="G399">IF(INDEX(Номинал, ROW(L397)) = "", "", INDEX(Номинал, ROW(L397)))</f>
        <v/>
      </c>
      <c r="H399" s="119" t="str" cm="1">
        <f t="array" ref="H399">IF(INDEX(Тип_УЗО, ROW(M397)) = "", "", INDEX(Тип_УЗО, ROW(M397)))</f>
        <v/>
      </c>
      <c r="I399" s="119" t="str" cm="1">
        <f t="array" ref="I399">IF(INDEX(Ток_утечки_УЗО, ROW(N397)) = "", "", INDEX(Ток_утечки_УЗО, ROW(N397)))</f>
        <v/>
      </c>
      <c r="J399" s="119" t="str" cm="1">
        <f t="array" ref="J399">IF(INDEX(Марка_кабеля, ROW(O397)) = "", "", INDEX(Марка_кабеля, ROW(O397)))</f>
        <v/>
      </c>
      <c r="K399" s="119" t="str" cm="1">
        <f t="array" ref="K399">IF(INDEX(Сечение, ROW(P397)) = "", "", INDEX(Сечение, ROW(P397)))</f>
        <v/>
      </c>
      <c r="L399" s="119" t="str" cm="1">
        <f t="array" ref="L399">IF(INDEX(Длина_кабеля, ROW(Q397)) = "", "", INDEX(Длина_кабеля, ROW(Q397)))</f>
        <v/>
      </c>
      <c r="M399" s="119" t="str" cm="1">
        <f t="array" ref="M399">IF(INDEX(Фаза, ROW(R397)) = "", "", INDEX(Фаза, ROW(R397)))</f>
        <v/>
      </c>
      <c r="N399" s="119" t="str" cm="1">
        <f t="array" ref="N399">IF(INDEX(РЕ, ROW(S397)) = "", "", INDEX(РЕ, ROW(S397)))</f>
        <v/>
      </c>
      <c r="O399" s="119" t="str" cm="1">
        <f t="array" ref="O399">IF(INDEX(Класс, ROW(V397)) = "", "", INDEX(Класс, ROW(V397)))</f>
        <v/>
      </c>
      <c r="P399" s="119" t="str" cm="1">
        <f t="array" ref="P399">IF(INDEX(Установленная_мощность, ROW(X397)) = "", "", INDEX(Установленная_мощность, ROW(X397)))</f>
        <v/>
      </c>
      <c r="Q399" s="119" t="str" cm="1">
        <f t="array" ref="Q399">IF(INDEX(Расчетный_ток, ROW(Y397)) = "", "", INDEX(Расчетный_ток, ROW(Y397)))</f>
        <v/>
      </c>
      <c r="R399" s="119" t="str" cm="1">
        <f t="array" ref="R399">IF(INDEX(Наименование_потребителя, ROW(Z397)) = "", "", INDEX(Наименование_потребителя, ROW(Z397)))</f>
        <v/>
      </c>
      <c r="S399" s="119" t="str" cm="1">
        <f t="array" ref="S399">IF(INDEX(Условное_обозначение, ROW(AA397)) = "", "", INDEX(Условное_обозначение, ROW(AA397)))</f>
        <v/>
      </c>
    </row>
    <row r="400" spans="1:19" x14ac:dyDescent="0.3">
      <c r="A400" s="119" t="str" cm="1">
        <f t="array" ref="A400">IF(INDEX(Вводной_щит, ROW(C398)) = "", "", INDEX(Вводной_щит, ROW(C398)))</f>
        <v/>
      </c>
      <c r="B400" s="119" t="str" cm="1">
        <f t="array" ref="B400">IF(INDEX(Номер, ROW(F398)) = "", "", INDEX(Номер, ROW(F398)))</f>
        <v/>
      </c>
      <c r="C400" s="119" t="str" cm="1">
        <f t="array" ref="C400">IF(INDEX(Номер_по_плану, ROW(H398)) = "", "", INDEX(Номер_по_плану, ROW(H398)))</f>
        <v/>
      </c>
      <c r="D400" s="119" t="str" cm="1">
        <f t="array" ref="D400">IF(INDEX(Тип, ROW(I398)) = "", "", INDEX(Тип, ROW(I398)))</f>
        <v/>
      </c>
      <c r="E400" s="119" t="str" cm="1">
        <f t="array" ref="E400">IF(INDEX(Автомат, ROW(J398)) = "", "", INDEX(Автомат, ROW(J398)))</f>
        <v/>
      </c>
      <c r="F400" s="119" t="str" cm="1">
        <f t="array" ref="F400">IF(INDEX(Производитель, ROW(K398)) = "", "", INDEX(Производитель, ROW(K398)))</f>
        <v/>
      </c>
      <c r="G400" s="119" t="str" cm="1">
        <f t="array" ref="G400">IF(INDEX(Номинал, ROW(L398)) = "", "", INDEX(Номинал, ROW(L398)))</f>
        <v/>
      </c>
      <c r="H400" s="119" t="str" cm="1">
        <f t="array" ref="H400">IF(INDEX(Тип_УЗО, ROW(M398)) = "", "", INDEX(Тип_УЗО, ROW(M398)))</f>
        <v/>
      </c>
      <c r="I400" s="119" t="str" cm="1">
        <f t="array" ref="I400">IF(INDEX(Ток_утечки_УЗО, ROW(N398)) = "", "", INDEX(Ток_утечки_УЗО, ROW(N398)))</f>
        <v/>
      </c>
      <c r="J400" s="119" t="str" cm="1">
        <f t="array" ref="J400">IF(INDEX(Марка_кабеля, ROW(O398)) = "", "", INDEX(Марка_кабеля, ROW(O398)))</f>
        <v/>
      </c>
      <c r="K400" s="119" t="str" cm="1">
        <f t="array" ref="K400">IF(INDEX(Сечение, ROW(P398)) = "", "", INDEX(Сечение, ROW(P398)))</f>
        <v/>
      </c>
      <c r="L400" s="119" t="str" cm="1">
        <f t="array" ref="L400">IF(INDEX(Длина_кабеля, ROW(Q398)) = "", "", INDEX(Длина_кабеля, ROW(Q398)))</f>
        <v/>
      </c>
      <c r="M400" s="119" t="str" cm="1">
        <f t="array" ref="M400">IF(INDEX(Фаза, ROW(R398)) = "", "", INDEX(Фаза, ROW(R398)))</f>
        <v/>
      </c>
      <c r="N400" s="119" t="str" cm="1">
        <f t="array" ref="N400">IF(INDEX(РЕ, ROW(S398)) = "", "", INDEX(РЕ, ROW(S398)))</f>
        <v/>
      </c>
      <c r="O400" s="119" t="str" cm="1">
        <f t="array" ref="O400">IF(INDEX(Класс, ROW(V398)) = "", "", INDEX(Класс, ROW(V398)))</f>
        <v/>
      </c>
      <c r="P400" s="119" t="str" cm="1">
        <f t="array" ref="P400">IF(INDEX(Установленная_мощность, ROW(X398)) = "", "", INDEX(Установленная_мощность, ROW(X398)))</f>
        <v/>
      </c>
      <c r="Q400" s="119" t="str" cm="1">
        <f t="array" ref="Q400">IF(INDEX(Расчетный_ток, ROW(Y398)) = "", "", INDEX(Расчетный_ток, ROW(Y398)))</f>
        <v/>
      </c>
      <c r="R400" s="119" t="str" cm="1">
        <f t="array" ref="R400">IF(INDEX(Наименование_потребителя, ROW(Z398)) = "", "", INDEX(Наименование_потребителя, ROW(Z398)))</f>
        <v/>
      </c>
      <c r="S400" s="119" t="str" cm="1">
        <f t="array" ref="S400">IF(INDEX(Условное_обозначение, ROW(AA398)) = "", "", INDEX(Условное_обозначение, ROW(AA398)))</f>
        <v/>
      </c>
    </row>
    <row r="401" spans="1:19" x14ac:dyDescent="0.3">
      <c r="A401" s="119" t="str" cm="1">
        <f t="array" ref="A401">IF(INDEX(Вводной_щит, ROW(C399)) = "", "", INDEX(Вводной_щит, ROW(C399)))</f>
        <v/>
      </c>
      <c r="B401" s="119" t="str" cm="1">
        <f t="array" ref="B401">IF(INDEX(Номер, ROW(F399)) = "", "", INDEX(Номер, ROW(F399)))</f>
        <v/>
      </c>
      <c r="C401" s="119" t="str" cm="1">
        <f t="array" ref="C401">IF(INDEX(Номер_по_плану, ROW(H399)) = "", "", INDEX(Номер_по_плану, ROW(H399)))</f>
        <v/>
      </c>
      <c r="D401" s="119" t="str" cm="1">
        <f t="array" ref="D401">IF(INDEX(Тип, ROW(I399)) = "", "", INDEX(Тип, ROW(I399)))</f>
        <v/>
      </c>
      <c r="E401" s="119" t="str" cm="1">
        <f t="array" ref="E401">IF(INDEX(Автомат, ROW(J399)) = "", "", INDEX(Автомат, ROW(J399)))</f>
        <v/>
      </c>
      <c r="F401" s="119" t="str" cm="1">
        <f t="array" ref="F401">IF(INDEX(Производитель, ROW(K399)) = "", "", INDEX(Производитель, ROW(K399)))</f>
        <v/>
      </c>
      <c r="G401" s="119" t="str" cm="1">
        <f t="array" ref="G401">IF(INDEX(Номинал, ROW(L399)) = "", "", INDEX(Номинал, ROW(L399)))</f>
        <v/>
      </c>
      <c r="H401" s="119" t="str" cm="1">
        <f t="array" ref="H401">IF(INDEX(Тип_УЗО, ROW(M399)) = "", "", INDEX(Тип_УЗО, ROW(M399)))</f>
        <v/>
      </c>
      <c r="I401" s="119" t="str" cm="1">
        <f t="array" ref="I401">IF(INDEX(Ток_утечки_УЗО, ROW(N399)) = "", "", INDEX(Ток_утечки_УЗО, ROW(N399)))</f>
        <v/>
      </c>
      <c r="J401" s="119" t="str" cm="1">
        <f t="array" ref="J401">IF(INDEX(Марка_кабеля, ROW(O399)) = "", "", INDEX(Марка_кабеля, ROW(O399)))</f>
        <v/>
      </c>
      <c r="K401" s="119" t="str" cm="1">
        <f t="array" ref="K401">IF(INDEX(Сечение, ROW(P399)) = "", "", INDEX(Сечение, ROW(P399)))</f>
        <v/>
      </c>
      <c r="L401" s="119" t="str" cm="1">
        <f t="array" ref="L401">IF(INDEX(Длина_кабеля, ROW(Q399)) = "", "", INDEX(Длина_кабеля, ROW(Q399)))</f>
        <v/>
      </c>
      <c r="M401" s="119" t="str" cm="1">
        <f t="array" ref="M401">IF(INDEX(Фаза, ROW(R399)) = "", "", INDEX(Фаза, ROW(R399)))</f>
        <v/>
      </c>
      <c r="N401" s="119" t="str" cm="1">
        <f t="array" ref="N401">IF(INDEX(РЕ, ROW(S399)) = "", "", INDEX(РЕ, ROW(S399)))</f>
        <v/>
      </c>
      <c r="O401" s="119" t="str" cm="1">
        <f t="array" ref="O401">IF(INDEX(Класс, ROW(V399)) = "", "", INDEX(Класс, ROW(V399)))</f>
        <v/>
      </c>
      <c r="P401" s="119" t="str" cm="1">
        <f t="array" ref="P401">IF(INDEX(Установленная_мощность, ROW(X399)) = "", "", INDEX(Установленная_мощность, ROW(X399)))</f>
        <v/>
      </c>
      <c r="Q401" s="119" t="str" cm="1">
        <f t="array" ref="Q401">IF(INDEX(Расчетный_ток, ROW(Y399)) = "", "", INDEX(Расчетный_ток, ROW(Y399)))</f>
        <v/>
      </c>
      <c r="R401" s="119" t="str" cm="1">
        <f t="array" ref="R401">IF(INDEX(Наименование_потребителя, ROW(Z399)) = "", "", INDEX(Наименование_потребителя, ROW(Z399)))</f>
        <v/>
      </c>
      <c r="S401" s="119" t="str" cm="1">
        <f t="array" ref="S401">IF(INDEX(Условное_обозначение, ROW(AA399)) = "", "", INDEX(Условное_обозначение, ROW(AA399)))</f>
        <v/>
      </c>
    </row>
    <row r="402" spans="1:19" x14ac:dyDescent="0.3">
      <c r="A402" s="119" t="str" cm="1">
        <f t="array" ref="A402">IF(INDEX(Вводной_щит, ROW(C400)) = "", "", INDEX(Вводной_щит, ROW(C400)))</f>
        <v/>
      </c>
      <c r="B402" s="119" t="str" cm="1">
        <f t="array" ref="B402">IF(INDEX(Номер, ROW(F400)) = "", "", INDEX(Номер, ROW(F400)))</f>
        <v/>
      </c>
      <c r="C402" s="119" t="str" cm="1">
        <f t="array" ref="C402">IF(INDEX(Номер_по_плану, ROW(H400)) = "", "", INDEX(Номер_по_плану, ROW(H400)))</f>
        <v/>
      </c>
      <c r="D402" s="119" t="str" cm="1">
        <f t="array" ref="D402">IF(INDEX(Тип, ROW(I400)) = "", "", INDEX(Тип, ROW(I400)))</f>
        <v/>
      </c>
      <c r="E402" s="119" t="str" cm="1">
        <f t="array" ref="E402">IF(INDEX(Автомат, ROW(J400)) = "", "", INDEX(Автомат, ROW(J400)))</f>
        <v/>
      </c>
      <c r="F402" s="119" t="str" cm="1">
        <f t="array" ref="F402">IF(INDEX(Производитель, ROW(K400)) = "", "", INDEX(Производитель, ROW(K400)))</f>
        <v/>
      </c>
      <c r="G402" s="119" t="str" cm="1">
        <f t="array" ref="G402">IF(INDEX(Номинал, ROW(L400)) = "", "", INDEX(Номинал, ROW(L400)))</f>
        <v/>
      </c>
      <c r="H402" s="119" t="str" cm="1">
        <f t="array" ref="H402">IF(INDEX(Тип_УЗО, ROW(M400)) = "", "", INDEX(Тип_УЗО, ROW(M400)))</f>
        <v/>
      </c>
      <c r="I402" s="119" t="str" cm="1">
        <f t="array" ref="I402">IF(INDEX(Ток_утечки_УЗО, ROW(N400)) = "", "", INDEX(Ток_утечки_УЗО, ROW(N400)))</f>
        <v/>
      </c>
      <c r="J402" s="119" t="str" cm="1">
        <f t="array" ref="J402">IF(INDEX(Марка_кабеля, ROW(O400)) = "", "", INDEX(Марка_кабеля, ROW(O400)))</f>
        <v/>
      </c>
      <c r="K402" s="119" t="str" cm="1">
        <f t="array" ref="K402">IF(INDEX(Сечение, ROW(P400)) = "", "", INDEX(Сечение, ROW(P400)))</f>
        <v/>
      </c>
      <c r="L402" s="119" t="str" cm="1">
        <f t="array" ref="L402">IF(INDEX(Длина_кабеля, ROW(Q400)) = "", "", INDEX(Длина_кабеля, ROW(Q400)))</f>
        <v/>
      </c>
      <c r="M402" s="119" t="str" cm="1">
        <f t="array" ref="M402">IF(INDEX(Фаза, ROW(R400)) = "", "", INDEX(Фаза, ROW(R400)))</f>
        <v/>
      </c>
      <c r="N402" s="119" t="str" cm="1">
        <f t="array" ref="N402">IF(INDEX(РЕ, ROW(S400)) = "", "", INDEX(РЕ, ROW(S400)))</f>
        <v/>
      </c>
      <c r="O402" s="119" t="str" cm="1">
        <f t="array" ref="O402">IF(INDEX(Класс, ROW(V400)) = "", "", INDEX(Класс, ROW(V400)))</f>
        <v/>
      </c>
      <c r="P402" s="119" t="str" cm="1">
        <f t="array" ref="P402">IF(INDEX(Установленная_мощность, ROW(X400)) = "", "", INDEX(Установленная_мощность, ROW(X400)))</f>
        <v/>
      </c>
      <c r="Q402" s="119" t="str" cm="1">
        <f t="array" ref="Q402">IF(INDEX(Расчетный_ток, ROW(Y400)) = "", "", INDEX(Расчетный_ток, ROW(Y400)))</f>
        <v/>
      </c>
      <c r="R402" s="119" t="str" cm="1">
        <f t="array" ref="R402">IF(INDEX(Наименование_потребителя, ROW(Z400)) = "", "", INDEX(Наименование_потребителя, ROW(Z400)))</f>
        <v/>
      </c>
      <c r="S402" s="119" t="str" cm="1">
        <f t="array" ref="S402">IF(INDEX(Условное_обозначение, ROW(AA400)) = "", "", INDEX(Условное_обозначение, ROW(AA400)))</f>
        <v/>
      </c>
    </row>
    <row r="403" spans="1:19" x14ac:dyDescent="0.3">
      <c r="A403" s="119" t="str" cm="1">
        <f t="array" ref="A403">IF(INDEX(Вводной_щит, ROW(C401)) = "", "", INDEX(Вводной_щит, ROW(C401)))</f>
        <v/>
      </c>
      <c r="B403" s="119" t="str" cm="1">
        <f t="array" ref="B403">IF(INDEX(Номер, ROW(F401)) = "", "", INDEX(Номер, ROW(F401)))</f>
        <v/>
      </c>
      <c r="C403" s="119" t="str" cm="1">
        <f t="array" ref="C403">IF(INDEX(Номер_по_плану, ROW(H401)) = "", "", INDEX(Номер_по_плану, ROW(H401)))</f>
        <v/>
      </c>
      <c r="D403" s="119" t="str" cm="1">
        <f t="array" ref="D403">IF(INDEX(Тип, ROW(I401)) = "", "", INDEX(Тип, ROW(I401)))</f>
        <v/>
      </c>
      <c r="E403" s="119" t="str" cm="1">
        <f t="array" ref="E403">IF(INDEX(Автомат, ROW(J401)) = "", "", INDEX(Автомат, ROW(J401)))</f>
        <v/>
      </c>
      <c r="F403" s="119" t="str" cm="1">
        <f t="array" ref="F403">IF(INDEX(Производитель, ROW(K401)) = "", "", INDEX(Производитель, ROW(K401)))</f>
        <v/>
      </c>
      <c r="G403" s="119" t="str" cm="1">
        <f t="array" ref="G403">IF(INDEX(Номинал, ROW(L401)) = "", "", INDEX(Номинал, ROW(L401)))</f>
        <v/>
      </c>
      <c r="H403" s="119" t="str" cm="1">
        <f t="array" ref="H403">IF(INDEX(Тип_УЗО, ROW(M401)) = "", "", INDEX(Тип_УЗО, ROW(M401)))</f>
        <v/>
      </c>
      <c r="I403" s="119" t="str" cm="1">
        <f t="array" ref="I403">IF(INDEX(Ток_утечки_УЗО, ROW(N401)) = "", "", INDEX(Ток_утечки_УЗО, ROW(N401)))</f>
        <v/>
      </c>
      <c r="J403" s="119" t="str" cm="1">
        <f t="array" ref="J403">IF(INDEX(Марка_кабеля, ROW(O401)) = "", "", INDEX(Марка_кабеля, ROW(O401)))</f>
        <v/>
      </c>
      <c r="K403" s="119" t="str" cm="1">
        <f t="array" ref="K403">IF(INDEX(Сечение, ROW(P401)) = "", "", INDEX(Сечение, ROW(P401)))</f>
        <v/>
      </c>
      <c r="L403" s="119" t="str" cm="1">
        <f t="array" ref="L403">IF(INDEX(Длина_кабеля, ROW(Q401)) = "", "", INDEX(Длина_кабеля, ROW(Q401)))</f>
        <v/>
      </c>
      <c r="M403" s="119" t="str" cm="1">
        <f t="array" ref="M403">IF(INDEX(Фаза, ROW(R401)) = "", "", INDEX(Фаза, ROW(R401)))</f>
        <v/>
      </c>
      <c r="N403" s="119" t="str" cm="1">
        <f t="array" ref="N403">IF(INDEX(РЕ, ROW(S401)) = "", "", INDEX(РЕ, ROW(S401)))</f>
        <v/>
      </c>
      <c r="O403" s="119" t="str" cm="1">
        <f t="array" ref="O403">IF(INDEX(Класс, ROW(V401)) = "", "", INDEX(Класс, ROW(V401)))</f>
        <v/>
      </c>
      <c r="P403" s="119" t="str" cm="1">
        <f t="array" ref="P403">IF(INDEX(Установленная_мощность, ROW(X401)) = "", "", INDEX(Установленная_мощность, ROW(X401)))</f>
        <v/>
      </c>
      <c r="Q403" s="119" t="str" cm="1">
        <f t="array" ref="Q403">IF(INDEX(Расчетный_ток, ROW(Y401)) = "", "", INDEX(Расчетный_ток, ROW(Y401)))</f>
        <v/>
      </c>
      <c r="R403" s="119" t="str" cm="1">
        <f t="array" ref="R403">IF(INDEX(Наименование_потребителя, ROW(Z401)) = "", "", INDEX(Наименование_потребителя, ROW(Z401)))</f>
        <v/>
      </c>
      <c r="S403" s="119" t="str" cm="1">
        <f t="array" ref="S403">IF(INDEX(Условное_обозначение, ROW(AA401)) = "", "", INDEX(Условное_обозначение, ROW(AA401)))</f>
        <v/>
      </c>
    </row>
    <row r="404" spans="1:19" x14ac:dyDescent="0.3">
      <c r="A404" s="119" t="str" cm="1">
        <f t="array" ref="A404">IF(INDEX(Вводной_щит, ROW(C402)) = "", "", INDEX(Вводной_щит, ROW(C402)))</f>
        <v/>
      </c>
      <c r="B404" s="119" t="str" cm="1">
        <f t="array" ref="B404">IF(INDEX(Номер, ROW(F402)) = "", "", INDEX(Номер, ROW(F402)))</f>
        <v/>
      </c>
      <c r="C404" s="119" t="str" cm="1">
        <f t="array" ref="C404">IF(INDEX(Номер_по_плану, ROW(H402)) = "", "", INDEX(Номер_по_плану, ROW(H402)))</f>
        <v/>
      </c>
      <c r="D404" s="119" t="str" cm="1">
        <f t="array" ref="D404">IF(INDEX(Тип, ROW(I402)) = "", "", INDEX(Тип, ROW(I402)))</f>
        <v/>
      </c>
      <c r="E404" s="119" t="str" cm="1">
        <f t="array" ref="E404">IF(INDEX(Автомат, ROW(J402)) = "", "", INDEX(Автомат, ROW(J402)))</f>
        <v/>
      </c>
      <c r="F404" s="119" t="str" cm="1">
        <f t="array" ref="F404">IF(INDEX(Производитель, ROW(K402)) = "", "", INDEX(Производитель, ROW(K402)))</f>
        <v/>
      </c>
      <c r="G404" s="119" t="str" cm="1">
        <f t="array" ref="G404">IF(INDEX(Номинал, ROW(L402)) = "", "", INDEX(Номинал, ROW(L402)))</f>
        <v/>
      </c>
      <c r="H404" s="119" t="str" cm="1">
        <f t="array" ref="H404">IF(INDEX(Тип_УЗО, ROW(M402)) = "", "", INDEX(Тип_УЗО, ROW(M402)))</f>
        <v/>
      </c>
      <c r="I404" s="119" t="str" cm="1">
        <f t="array" ref="I404">IF(INDEX(Ток_утечки_УЗО, ROW(N402)) = "", "", INDEX(Ток_утечки_УЗО, ROW(N402)))</f>
        <v/>
      </c>
      <c r="J404" s="119" t="str" cm="1">
        <f t="array" ref="J404">IF(INDEX(Марка_кабеля, ROW(O402)) = "", "", INDEX(Марка_кабеля, ROW(O402)))</f>
        <v/>
      </c>
      <c r="K404" s="119" t="str" cm="1">
        <f t="array" ref="K404">IF(INDEX(Сечение, ROW(P402)) = "", "", INDEX(Сечение, ROW(P402)))</f>
        <v/>
      </c>
      <c r="L404" s="119" t="str" cm="1">
        <f t="array" ref="L404">IF(INDEX(Длина_кабеля, ROW(Q402)) = "", "", INDEX(Длина_кабеля, ROW(Q402)))</f>
        <v/>
      </c>
      <c r="M404" s="119" t="str" cm="1">
        <f t="array" ref="M404">IF(INDEX(Фаза, ROW(R402)) = "", "", INDEX(Фаза, ROW(R402)))</f>
        <v/>
      </c>
      <c r="N404" s="119" t="str" cm="1">
        <f t="array" ref="N404">IF(INDEX(РЕ, ROW(S402)) = "", "", INDEX(РЕ, ROW(S402)))</f>
        <v/>
      </c>
      <c r="O404" s="119" t="str" cm="1">
        <f t="array" ref="O404">IF(INDEX(Класс, ROW(V402)) = "", "", INDEX(Класс, ROW(V402)))</f>
        <v/>
      </c>
      <c r="P404" s="119" t="str" cm="1">
        <f t="array" ref="P404">IF(INDEX(Установленная_мощность, ROW(X402)) = "", "", INDEX(Установленная_мощность, ROW(X402)))</f>
        <v/>
      </c>
      <c r="Q404" s="119" t="str" cm="1">
        <f t="array" ref="Q404">IF(INDEX(Расчетный_ток, ROW(Y402)) = "", "", INDEX(Расчетный_ток, ROW(Y402)))</f>
        <v/>
      </c>
      <c r="R404" s="119" t="str" cm="1">
        <f t="array" ref="R404">IF(INDEX(Наименование_потребителя, ROW(Z402)) = "", "", INDEX(Наименование_потребителя, ROW(Z402)))</f>
        <v/>
      </c>
      <c r="S404" s="119" t="str" cm="1">
        <f t="array" ref="S404">IF(INDEX(Условное_обозначение, ROW(AA402)) = "", "", INDEX(Условное_обозначение, ROW(AA402)))</f>
        <v/>
      </c>
    </row>
    <row r="405" spans="1:19" x14ac:dyDescent="0.3">
      <c r="A405" s="119" t="str" cm="1">
        <f t="array" ref="A405">IF(INDEX(Вводной_щит, ROW(C403)) = "", "", INDEX(Вводной_щит, ROW(C403)))</f>
        <v/>
      </c>
      <c r="B405" s="119" t="str" cm="1">
        <f t="array" ref="B405">IF(INDEX(Номер, ROW(F403)) = "", "", INDEX(Номер, ROW(F403)))</f>
        <v/>
      </c>
      <c r="C405" s="119" t="str" cm="1">
        <f t="array" ref="C405">IF(INDEX(Номер_по_плану, ROW(H403)) = "", "", INDEX(Номер_по_плану, ROW(H403)))</f>
        <v/>
      </c>
      <c r="D405" s="119" t="str" cm="1">
        <f t="array" ref="D405">IF(INDEX(Тип, ROW(I403)) = "", "", INDEX(Тип, ROW(I403)))</f>
        <v/>
      </c>
      <c r="E405" s="119" t="str" cm="1">
        <f t="array" ref="E405">IF(INDEX(Автомат, ROW(J403)) = "", "", INDEX(Автомат, ROW(J403)))</f>
        <v/>
      </c>
      <c r="F405" s="119" t="str" cm="1">
        <f t="array" ref="F405">IF(INDEX(Производитель, ROW(K403)) = "", "", INDEX(Производитель, ROW(K403)))</f>
        <v/>
      </c>
      <c r="G405" s="119" t="str" cm="1">
        <f t="array" ref="G405">IF(INDEX(Номинал, ROW(L403)) = "", "", INDEX(Номинал, ROW(L403)))</f>
        <v/>
      </c>
      <c r="H405" s="119" t="str" cm="1">
        <f t="array" ref="H405">IF(INDEX(Тип_УЗО, ROW(M403)) = "", "", INDEX(Тип_УЗО, ROW(M403)))</f>
        <v/>
      </c>
      <c r="I405" s="119" t="str" cm="1">
        <f t="array" ref="I405">IF(INDEX(Ток_утечки_УЗО, ROW(N403)) = "", "", INDEX(Ток_утечки_УЗО, ROW(N403)))</f>
        <v/>
      </c>
      <c r="J405" s="119" t="str" cm="1">
        <f t="array" ref="J405">IF(INDEX(Марка_кабеля, ROW(O403)) = "", "", INDEX(Марка_кабеля, ROW(O403)))</f>
        <v/>
      </c>
      <c r="K405" s="119" t="str" cm="1">
        <f t="array" ref="K405">IF(INDEX(Сечение, ROW(P403)) = "", "", INDEX(Сечение, ROW(P403)))</f>
        <v/>
      </c>
      <c r="L405" s="119" t="str" cm="1">
        <f t="array" ref="L405">IF(INDEX(Длина_кабеля, ROW(Q403)) = "", "", INDEX(Длина_кабеля, ROW(Q403)))</f>
        <v/>
      </c>
      <c r="M405" s="119" t="str" cm="1">
        <f t="array" ref="M405">IF(INDEX(Фаза, ROW(R403)) = "", "", INDEX(Фаза, ROW(R403)))</f>
        <v/>
      </c>
      <c r="N405" s="119" t="str" cm="1">
        <f t="array" ref="N405">IF(INDEX(РЕ, ROW(S403)) = "", "", INDEX(РЕ, ROW(S403)))</f>
        <v/>
      </c>
      <c r="O405" s="119" t="str" cm="1">
        <f t="array" ref="O405">IF(INDEX(Класс, ROW(V403)) = "", "", INDEX(Класс, ROW(V403)))</f>
        <v/>
      </c>
      <c r="P405" s="119" t="str" cm="1">
        <f t="array" ref="P405">IF(INDEX(Установленная_мощность, ROW(X403)) = "", "", INDEX(Установленная_мощность, ROW(X403)))</f>
        <v/>
      </c>
      <c r="Q405" s="119" t="str" cm="1">
        <f t="array" ref="Q405">IF(INDEX(Расчетный_ток, ROW(Y403)) = "", "", INDEX(Расчетный_ток, ROW(Y403)))</f>
        <v/>
      </c>
      <c r="R405" s="119" t="str" cm="1">
        <f t="array" ref="R405">IF(INDEX(Наименование_потребителя, ROW(Z403)) = "", "", INDEX(Наименование_потребителя, ROW(Z403)))</f>
        <v/>
      </c>
      <c r="S405" s="119" t="str" cm="1">
        <f t="array" ref="S405">IF(INDEX(Условное_обозначение, ROW(AA403)) = "", "", INDEX(Условное_обозначение, ROW(AA403)))</f>
        <v/>
      </c>
    </row>
    <row r="406" spans="1:19" x14ac:dyDescent="0.3">
      <c r="A406" s="119" t="str" cm="1">
        <f t="array" ref="A406">IF(INDEX(Вводной_щит, ROW(C404)) = "", "", INDEX(Вводной_щит, ROW(C404)))</f>
        <v/>
      </c>
      <c r="B406" s="119" t="str" cm="1">
        <f t="array" ref="B406">IF(INDEX(Номер, ROW(F404)) = "", "", INDEX(Номер, ROW(F404)))</f>
        <v/>
      </c>
      <c r="C406" s="119" t="str" cm="1">
        <f t="array" ref="C406">IF(INDEX(Номер_по_плану, ROW(H404)) = "", "", INDEX(Номер_по_плану, ROW(H404)))</f>
        <v/>
      </c>
      <c r="D406" s="119" t="str" cm="1">
        <f t="array" ref="D406">IF(INDEX(Тип, ROW(I404)) = "", "", INDEX(Тип, ROW(I404)))</f>
        <v/>
      </c>
      <c r="E406" s="119" t="str" cm="1">
        <f t="array" ref="E406">IF(INDEX(Автомат, ROW(J404)) = "", "", INDEX(Автомат, ROW(J404)))</f>
        <v/>
      </c>
      <c r="F406" s="119" t="str" cm="1">
        <f t="array" ref="F406">IF(INDEX(Производитель, ROW(K404)) = "", "", INDEX(Производитель, ROW(K404)))</f>
        <v/>
      </c>
      <c r="G406" s="119" t="str" cm="1">
        <f t="array" ref="G406">IF(INDEX(Номинал, ROW(L404)) = "", "", INDEX(Номинал, ROW(L404)))</f>
        <v/>
      </c>
      <c r="H406" s="119" t="str" cm="1">
        <f t="array" ref="H406">IF(INDEX(Тип_УЗО, ROW(M404)) = "", "", INDEX(Тип_УЗО, ROW(M404)))</f>
        <v/>
      </c>
      <c r="I406" s="119" t="str" cm="1">
        <f t="array" ref="I406">IF(INDEX(Ток_утечки_УЗО, ROW(N404)) = "", "", INDEX(Ток_утечки_УЗО, ROW(N404)))</f>
        <v/>
      </c>
      <c r="J406" s="119" t="str" cm="1">
        <f t="array" ref="J406">IF(INDEX(Марка_кабеля, ROW(O404)) = "", "", INDEX(Марка_кабеля, ROW(O404)))</f>
        <v/>
      </c>
      <c r="K406" s="119" t="str" cm="1">
        <f t="array" ref="K406">IF(INDEX(Сечение, ROW(P404)) = "", "", INDEX(Сечение, ROW(P404)))</f>
        <v/>
      </c>
      <c r="L406" s="119" t="str" cm="1">
        <f t="array" ref="L406">IF(INDEX(Длина_кабеля, ROW(Q404)) = "", "", INDEX(Длина_кабеля, ROW(Q404)))</f>
        <v/>
      </c>
      <c r="M406" s="119" t="str" cm="1">
        <f t="array" ref="M406">IF(INDEX(Фаза, ROW(R404)) = "", "", INDEX(Фаза, ROW(R404)))</f>
        <v/>
      </c>
      <c r="N406" s="119" t="str" cm="1">
        <f t="array" ref="N406">IF(INDEX(РЕ, ROW(S404)) = "", "", INDEX(РЕ, ROW(S404)))</f>
        <v/>
      </c>
      <c r="O406" s="119" t="str" cm="1">
        <f t="array" ref="O406">IF(INDEX(Класс, ROW(V404)) = "", "", INDEX(Класс, ROW(V404)))</f>
        <v/>
      </c>
      <c r="P406" s="119" t="str" cm="1">
        <f t="array" ref="P406">IF(INDEX(Установленная_мощность, ROW(X404)) = "", "", INDEX(Установленная_мощность, ROW(X404)))</f>
        <v/>
      </c>
      <c r="Q406" s="119" t="str" cm="1">
        <f t="array" ref="Q406">IF(INDEX(Расчетный_ток, ROW(Y404)) = "", "", INDEX(Расчетный_ток, ROW(Y404)))</f>
        <v/>
      </c>
      <c r="R406" s="119" t="str" cm="1">
        <f t="array" ref="R406">IF(INDEX(Наименование_потребителя, ROW(Z404)) = "", "", INDEX(Наименование_потребителя, ROW(Z404)))</f>
        <v/>
      </c>
      <c r="S406" s="119" t="str" cm="1">
        <f t="array" ref="S406">IF(INDEX(Условное_обозначение, ROW(AA404)) = "", "", INDEX(Условное_обозначение, ROW(AA404)))</f>
        <v/>
      </c>
    </row>
    <row r="407" spans="1:19" x14ac:dyDescent="0.3">
      <c r="A407" s="119" t="str" cm="1">
        <f t="array" ref="A407">IF(INDEX(Вводной_щит, ROW(C405)) = "", "", INDEX(Вводной_щит, ROW(C405)))</f>
        <v/>
      </c>
      <c r="B407" s="119" t="str" cm="1">
        <f t="array" ref="B407">IF(INDEX(Номер, ROW(F405)) = "", "", INDEX(Номер, ROW(F405)))</f>
        <v/>
      </c>
      <c r="C407" s="119" t="str" cm="1">
        <f t="array" ref="C407">IF(INDEX(Номер_по_плану, ROW(H405)) = "", "", INDEX(Номер_по_плану, ROW(H405)))</f>
        <v/>
      </c>
      <c r="D407" s="119" t="str" cm="1">
        <f t="array" ref="D407">IF(INDEX(Тип, ROW(I405)) = "", "", INDEX(Тип, ROW(I405)))</f>
        <v/>
      </c>
      <c r="E407" s="119" t="str" cm="1">
        <f t="array" ref="E407">IF(INDEX(Автомат, ROW(J405)) = "", "", INDEX(Автомат, ROW(J405)))</f>
        <v/>
      </c>
      <c r="F407" s="119" t="str" cm="1">
        <f t="array" ref="F407">IF(INDEX(Производитель, ROW(K405)) = "", "", INDEX(Производитель, ROW(K405)))</f>
        <v/>
      </c>
      <c r="G407" s="119" t="str" cm="1">
        <f t="array" ref="G407">IF(INDEX(Номинал, ROW(L405)) = "", "", INDEX(Номинал, ROW(L405)))</f>
        <v/>
      </c>
      <c r="H407" s="119" t="str" cm="1">
        <f t="array" ref="H407">IF(INDEX(Тип_УЗО, ROW(M405)) = "", "", INDEX(Тип_УЗО, ROW(M405)))</f>
        <v/>
      </c>
      <c r="I407" s="119" t="str" cm="1">
        <f t="array" ref="I407">IF(INDEX(Ток_утечки_УЗО, ROW(N405)) = "", "", INDEX(Ток_утечки_УЗО, ROW(N405)))</f>
        <v/>
      </c>
      <c r="J407" s="119" t="str" cm="1">
        <f t="array" ref="J407">IF(INDEX(Марка_кабеля, ROW(O405)) = "", "", INDEX(Марка_кабеля, ROW(O405)))</f>
        <v/>
      </c>
      <c r="K407" s="119" t="str" cm="1">
        <f t="array" ref="K407">IF(INDEX(Сечение, ROW(P405)) = "", "", INDEX(Сечение, ROW(P405)))</f>
        <v/>
      </c>
      <c r="L407" s="119" t="str" cm="1">
        <f t="array" ref="L407">IF(INDEX(Длина_кабеля, ROW(Q405)) = "", "", INDEX(Длина_кабеля, ROW(Q405)))</f>
        <v/>
      </c>
      <c r="M407" s="119" t="str" cm="1">
        <f t="array" ref="M407">IF(INDEX(Фаза, ROW(R405)) = "", "", INDEX(Фаза, ROW(R405)))</f>
        <v/>
      </c>
      <c r="N407" s="119" t="str" cm="1">
        <f t="array" ref="N407">IF(INDEX(РЕ, ROW(S405)) = "", "", INDEX(РЕ, ROW(S405)))</f>
        <v/>
      </c>
      <c r="O407" s="119" t="str" cm="1">
        <f t="array" ref="O407">IF(INDEX(Класс, ROW(V405)) = "", "", INDEX(Класс, ROW(V405)))</f>
        <v/>
      </c>
      <c r="P407" s="119" t="str" cm="1">
        <f t="array" ref="P407">IF(INDEX(Установленная_мощность, ROW(X405)) = "", "", INDEX(Установленная_мощность, ROW(X405)))</f>
        <v/>
      </c>
      <c r="Q407" s="119" t="str" cm="1">
        <f t="array" ref="Q407">IF(INDEX(Расчетный_ток, ROW(Y405)) = "", "", INDEX(Расчетный_ток, ROW(Y405)))</f>
        <v/>
      </c>
      <c r="R407" s="119" t="str" cm="1">
        <f t="array" ref="R407">IF(INDEX(Наименование_потребителя, ROW(Z405)) = "", "", INDEX(Наименование_потребителя, ROW(Z405)))</f>
        <v/>
      </c>
      <c r="S407" s="119" t="str" cm="1">
        <f t="array" ref="S407">IF(INDEX(Условное_обозначение, ROW(AA405)) = "", "", INDEX(Условное_обозначение, ROW(AA405)))</f>
        <v/>
      </c>
    </row>
    <row r="408" spans="1:19" x14ac:dyDescent="0.3">
      <c r="A408" s="119" t="str" cm="1">
        <f t="array" ref="A408">IF(INDEX(Вводной_щит, ROW(C406)) = "", "", INDEX(Вводной_щит, ROW(C406)))</f>
        <v/>
      </c>
      <c r="B408" s="119" t="str" cm="1">
        <f t="array" ref="B408">IF(INDEX(Номер, ROW(F406)) = "", "", INDEX(Номер, ROW(F406)))</f>
        <v/>
      </c>
      <c r="C408" s="119" t="str" cm="1">
        <f t="array" ref="C408">IF(INDEX(Номер_по_плану, ROW(H406)) = "", "", INDEX(Номер_по_плану, ROW(H406)))</f>
        <v/>
      </c>
      <c r="D408" s="119" t="str" cm="1">
        <f t="array" ref="D408">IF(INDEX(Тип, ROW(I406)) = "", "", INDEX(Тип, ROW(I406)))</f>
        <v/>
      </c>
      <c r="E408" s="119" t="str" cm="1">
        <f t="array" ref="E408">IF(INDEX(Автомат, ROW(J406)) = "", "", INDEX(Автомат, ROW(J406)))</f>
        <v/>
      </c>
      <c r="F408" s="119" t="str" cm="1">
        <f t="array" ref="F408">IF(INDEX(Производитель, ROW(K406)) = "", "", INDEX(Производитель, ROW(K406)))</f>
        <v/>
      </c>
      <c r="G408" s="119" t="str" cm="1">
        <f t="array" ref="G408">IF(INDEX(Номинал, ROW(L406)) = "", "", INDEX(Номинал, ROW(L406)))</f>
        <v/>
      </c>
      <c r="H408" s="119" t="str" cm="1">
        <f t="array" ref="H408">IF(INDEX(Тип_УЗО, ROW(M406)) = "", "", INDEX(Тип_УЗО, ROW(M406)))</f>
        <v/>
      </c>
      <c r="I408" s="119" t="str" cm="1">
        <f t="array" ref="I408">IF(INDEX(Ток_утечки_УЗО, ROW(N406)) = "", "", INDEX(Ток_утечки_УЗО, ROW(N406)))</f>
        <v/>
      </c>
      <c r="J408" s="119" t="str" cm="1">
        <f t="array" ref="J408">IF(INDEX(Марка_кабеля, ROW(O406)) = "", "", INDEX(Марка_кабеля, ROW(O406)))</f>
        <v/>
      </c>
      <c r="K408" s="119" t="str" cm="1">
        <f t="array" ref="K408">IF(INDEX(Сечение, ROW(P406)) = "", "", INDEX(Сечение, ROW(P406)))</f>
        <v/>
      </c>
      <c r="L408" s="119" t="str" cm="1">
        <f t="array" ref="L408">IF(INDEX(Длина_кабеля, ROW(Q406)) = "", "", INDEX(Длина_кабеля, ROW(Q406)))</f>
        <v/>
      </c>
      <c r="M408" s="119" t="str" cm="1">
        <f t="array" ref="M408">IF(INDEX(Фаза, ROW(R406)) = "", "", INDEX(Фаза, ROW(R406)))</f>
        <v/>
      </c>
      <c r="N408" s="119" t="str" cm="1">
        <f t="array" ref="N408">IF(INDEX(РЕ, ROW(S406)) = "", "", INDEX(РЕ, ROW(S406)))</f>
        <v/>
      </c>
      <c r="O408" s="119" t="str" cm="1">
        <f t="array" ref="O408">IF(INDEX(Класс, ROW(V406)) = "", "", INDEX(Класс, ROW(V406)))</f>
        <v/>
      </c>
      <c r="P408" s="119" t="str" cm="1">
        <f t="array" ref="P408">IF(INDEX(Установленная_мощность, ROW(X406)) = "", "", INDEX(Установленная_мощность, ROW(X406)))</f>
        <v/>
      </c>
      <c r="Q408" s="119" t="str" cm="1">
        <f t="array" ref="Q408">IF(INDEX(Расчетный_ток, ROW(Y406)) = "", "", INDEX(Расчетный_ток, ROW(Y406)))</f>
        <v/>
      </c>
      <c r="R408" s="119" t="str" cm="1">
        <f t="array" ref="R408">IF(INDEX(Наименование_потребителя, ROW(Z406)) = "", "", INDEX(Наименование_потребителя, ROW(Z406)))</f>
        <v/>
      </c>
      <c r="S408" s="119" t="str" cm="1">
        <f t="array" ref="S408">IF(INDEX(Условное_обозначение, ROW(AA406)) = "", "", INDEX(Условное_обозначение, ROW(AA406)))</f>
        <v/>
      </c>
    </row>
    <row r="409" spans="1:19" x14ac:dyDescent="0.3">
      <c r="A409" s="119" t="str" cm="1">
        <f t="array" ref="A409">IF(INDEX(Вводной_щит, ROW(C407)) = "", "", INDEX(Вводной_щит, ROW(C407)))</f>
        <v/>
      </c>
      <c r="B409" s="119" t="str" cm="1">
        <f t="array" ref="B409">IF(INDEX(Номер, ROW(F407)) = "", "", INDEX(Номер, ROW(F407)))</f>
        <v/>
      </c>
      <c r="C409" s="119" t="str" cm="1">
        <f t="array" ref="C409">IF(INDEX(Номер_по_плану, ROW(H407)) = "", "", INDEX(Номер_по_плану, ROW(H407)))</f>
        <v/>
      </c>
      <c r="D409" s="119" t="str" cm="1">
        <f t="array" ref="D409">IF(INDEX(Тип, ROW(I407)) = "", "", INDEX(Тип, ROW(I407)))</f>
        <v/>
      </c>
      <c r="E409" s="119" t="str" cm="1">
        <f t="array" ref="E409">IF(INDEX(Автомат, ROW(J407)) = "", "", INDEX(Автомат, ROW(J407)))</f>
        <v/>
      </c>
      <c r="F409" s="119" t="str" cm="1">
        <f t="array" ref="F409">IF(INDEX(Производитель, ROW(K407)) = "", "", INDEX(Производитель, ROW(K407)))</f>
        <v/>
      </c>
      <c r="G409" s="119" t="str" cm="1">
        <f t="array" ref="G409">IF(INDEX(Номинал, ROW(L407)) = "", "", INDEX(Номинал, ROW(L407)))</f>
        <v/>
      </c>
      <c r="H409" s="119" t="str" cm="1">
        <f t="array" ref="H409">IF(INDEX(Тип_УЗО, ROW(M407)) = "", "", INDEX(Тип_УЗО, ROW(M407)))</f>
        <v/>
      </c>
      <c r="I409" s="119" t="str" cm="1">
        <f t="array" ref="I409">IF(INDEX(Ток_утечки_УЗО, ROW(N407)) = "", "", INDEX(Ток_утечки_УЗО, ROW(N407)))</f>
        <v/>
      </c>
      <c r="J409" s="119" t="str" cm="1">
        <f t="array" ref="J409">IF(INDEX(Марка_кабеля, ROW(O407)) = "", "", INDEX(Марка_кабеля, ROW(O407)))</f>
        <v/>
      </c>
      <c r="K409" s="119" t="str" cm="1">
        <f t="array" ref="K409">IF(INDEX(Сечение, ROW(P407)) = "", "", INDEX(Сечение, ROW(P407)))</f>
        <v/>
      </c>
      <c r="L409" s="119" t="str" cm="1">
        <f t="array" ref="L409">IF(INDEX(Длина_кабеля, ROW(Q407)) = "", "", INDEX(Длина_кабеля, ROW(Q407)))</f>
        <v/>
      </c>
      <c r="M409" s="119" t="str" cm="1">
        <f t="array" ref="M409">IF(INDEX(Фаза, ROW(R407)) = "", "", INDEX(Фаза, ROW(R407)))</f>
        <v/>
      </c>
      <c r="N409" s="119" t="str" cm="1">
        <f t="array" ref="N409">IF(INDEX(РЕ, ROW(S407)) = "", "", INDEX(РЕ, ROW(S407)))</f>
        <v/>
      </c>
      <c r="O409" s="119" t="str" cm="1">
        <f t="array" ref="O409">IF(INDEX(Класс, ROW(V407)) = "", "", INDEX(Класс, ROW(V407)))</f>
        <v/>
      </c>
      <c r="P409" s="119" t="str" cm="1">
        <f t="array" ref="P409">IF(INDEX(Установленная_мощность, ROW(X407)) = "", "", INDEX(Установленная_мощность, ROW(X407)))</f>
        <v/>
      </c>
      <c r="Q409" s="119" t="str" cm="1">
        <f t="array" ref="Q409">IF(INDEX(Расчетный_ток, ROW(Y407)) = "", "", INDEX(Расчетный_ток, ROW(Y407)))</f>
        <v/>
      </c>
      <c r="R409" s="119" t="str" cm="1">
        <f t="array" ref="R409">IF(INDEX(Наименование_потребителя, ROW(Z407)) = "", "", INDEX(Наименование_потребителя, ROW(Z407)))</f>
        <v/>
      </c>
      <c r="S409" s="119" t="str" cm="1">
        <f t="array" ref="S409">IF(INDEX(Условное_обозначение, ROW(AA407)) = "", "", INDEX(Условное_обозначение, ROW(AA407)))</f>
        <v/>
      </c>
    </row>
    <row r="410" spans="1:19" x14ac:dyDescent="0.3">
      <c r="A410" s="119" t="str" cm="1">
        <f t="array" ref="A410">IF(INDEX(Вводной_щит, ROW(C408)) = "", "", INDEX(Вводной_щит, ROW(C408)))</f>
        <v/>
      </c>
      <c r="B410" s="119" t="str" cm="1">
        <f t="array" ref="B410">IF(INDEX(Номер, ROW(F408)) = "", "", INDEX(Номер, ROW(F408)))</f>
        <v/>
      </c>
      <c r="C410" s="119" t="str" cm="1">
        <f t="array" ref="C410">IF(INDEX(Номер_по_плану, ROW(H408)) = "", "", INDEX(Номер_по_плану, ROW(H408)))</f>
        <v/>
      </c>
      <c r="D410" s="119" t="str" cm="1">
        <f t="array" ref="D410">IF(INDEX(Тип, ROW(I408)) = "", "", INDEX(Тип, ROW(I408)))</f>
        <v/>
      </c>
      <c r="E410" s="119" t="str" cm="1">
        <f t="array" ref="E410">IF(INDEX(Автомат, ROW(J408)) = "", "", INDEX(Автомат, ROW(J408)))</f>
        <v/>
      </c>
      <c r="F410" s="119" t="str" cm="1">
        <f t="array" ref="F410">IF(INDEX(Производитель, ROW(K408)) = "", "", INDEX(Производитель, ROW(K408)))</f>
        <v/>
      </c>
      <c r="G410" s="119" t="str" cm="1">
        <f t="array" ref="G410">IF(INDEX(Номинал, ROW(L408)) = "", "", INDEX(Номинал, ROW(L408)))</f>
        <v/>
      </c>
      <c r="H410" s="119" t="str" cm="1">
        <f t="array" ref="H410">IF(INDEX(Тип_УЗО, ROW(M408)) = "", "", INDEX(Тип_УЗО, ROW(M408)))</f>
        <v/>
      </c>
      <c r="I410" s="119" t="str" cm="1">
        <f t="array" ref="I410">IF(INDEX(Ток_утечки_УЗО, ROW(N408)) = "", "", INDEX(Ток_утечки_УЗО, ROW(N408)))</f>
        <v/>
      </c>
      <c r="J410" s="119" t="str" cm="1">
        <f t="array" ref="J410">IF(INDEX(Марка_кабеля, ROW(O408)) = "", "", INDEX(Марка_кабеля, ROW(O408)))</f>
        <v/>
      </c>
      <c r="K410" s="119" t="str" cm="1">
        <f t="array" ref="K410">IF(INDEX(Сечение, ROW(P408)) = "", "", INDEX(Сечение, ROW(P408)))</f>
        <v/>
      </c>
      <c r="L410" s="119" t="str" cm="1">
        <f t="array" ref="L410">IF(INDEX(Длина_кабеля, ROW(Q408)) = "", "", INDEX(Длина_кабеля, ROW(Q408)))</f>
        <v/>
      </c>
      <c r="M410" s="119" t="str" cm="1">
        <f t="array" ref="M410">IF(INDEX(Фаза, ROW(R408)) = "", "", INDEX(Фаза, ROW(R408)))</f>
        <v/>
      </c>
      <c r="N410" s="119" t="str" cm="1">
        <f t="array" ref="N410">IF(INDEX(РЕ, ROW(S408)) = "", "", INDEX(РЕ, ROW(S408)))</f>
        <v/>
      </c>
      <c r="O410" s="119" t="str" cm="1">
        <f t="array" ref="O410">IF(INDEX(Класс, ROW(V408)) = "", "", INDEX(Класс, ROW(V408)))</f>
        <v/>
      </c>
      <c r="P410" s="119" t="str" cm="1">
        <f t="array" ref="P410">IF(INDEX(Установленная_мощность, ROW(X408)) = "", "", INDEX(Установленная_мощность, ROW(X408)))</f>
        <v/>
      </c>
      <c r="Q410" s="119" t="str" cm="1">
        <f t="array" ref="Q410">IF(INDEX(Расчетный_ток, ROW(Y408)) = "", "", INDEX(Расчетный_ток, ROW(Y408)))</f>
        <v/>
      </c>
      <c r="R410" s="119" t="str" cm="1">
        <f t="array" ref="R410">IF(INDEX(Наименование_потребителя, ROW(Z408)) = "", "", INDEX(Наименование_потребителя, ROW(Z408)))</f>
        <v/>
      </c>
      <c r="S410" s="119" t="str" cm="1">
        <f t="array" ref="S410">IF(INDEX(Условное_обозначение, ROW(AA408)) = "", "", INDEX(Условное_обозначение, ROW(AA408)))</f>
        <v/>
      </c>
    </row>
    <row r="411" spans="1:19" x14ac:dyDescent="0.3">
      <c r="A411" s="119" t="str" cm="1">
        <f t="array" ref="A411">IF(INDEX(Вводной_щит, ROW(C409)) = "", "", INDEX(Вводной_щит, ROW(C409)))</f>
        <v/>
      </c>
      <c r="B411" s="119" t="str" cm="1">
        <f t="array" ref="B411">IF(INDEX(Номер, ROW(F409)) = "", "", INDEX(Номер, ROW(F409)))</f>
        <v/>
      </c>
      <c r="C411" s="119" t="str" cm="1">
        <f t="array" ref="C411">IF(INDEX(Номер_по_плану, ROW(H409)) = "", "", INDEX(Номер_по_плану, ROW(H409)))</f>
        <v/>
      </c>
      <c r="D411" s="119" t="str" cm="1">
        <f t="array" ref="D411">IF(INDEX(Тип, ROW(I409)) = "", "", INDEX(Тип, ROW(I409)))</f>
        <v/>
      </c>
      <c r="E411" s="119" t="str" cm="1">
        <f t="array" ref="E411">IF(INDEX(Автомат, ROW(J409)) = "", "", INDEX(Автомат, ROW(J409)))</f>
        <v/>
      </c>
      <c r="F411" s="119" t="str" cm="1">
        <f t="array" ref="F411">IF(INDEX(Производитель, ROW(K409)) = "", "", INDEX(Производитель, ROW(K409)))</f>
        <v/>
      </c>
      <c r="G411" s="119" t="str" cm="1">
        <f t="array" ref="G411">IF(INDEX(Номинал, ROW(L409)) = "", "", INDEX(Номинал, ROW(L409)))</f>
        <v/>
      </c>
      <c r="H411" s="119" t="str" cm="1">
        <f t="array" ref="H411">IF(INDEX(Тип_УЗО, ROW(M409)) = "", "", INDEX(Тип_УЗО, ROW(M409)))</f>
        <v/>
      </c>
      <c r="I411" s="119" t="str" cm="1">
        <f t="array" ref="I411">IF(INDEX(Ток_утечки_УЗО, ROW(N409)) = "", "", INDEX(Ток_утечки_УЗО, ROW(N409)))</f>
        <v/>
      </c>
      <c r="J411" s="119" t="str" cm="1">
        <f t="array" ref="J411">IF(INDEX(Марка_кабеля, ROW(O409)) = "", "", INDEX(Марка_кабеля, ROW(O409)))</f>
        <v/>
      </c>
      <c r="K411" s="119" t="str" cm="1">
        <f t="array" ref="K411">IF(INDEX(Сечение, ROW(P409)) = "", "", INDEX(Сечение, ROW(P409)))</f>
        <v/>
      </c>
      <c r="L411" s="119" t="str" cm="1">
        <f t="array" ref="L411">IF(INDEX(Длина_кабеля, ROW(Q409)) = "", "", INDEX(Длина_кабеля, ROW(Q409)))</f>
        <v/>
      </c>
      <c r="M411" s="119" t="str" cm="1">
        <f t="array" ref="M411">IF(INDEX(Фаза, ROW(R409)) = "", "", INDEX(Фаза, ROW(R409)))</f>
        <v/>
      </c>
      <c r="N411" s="119" t="str" cm="1">
        <f t="array" ref="N411">IF(INDEX(РЕ, ROW(S409)) = "", "", INDEX(РЕ, ROW(S409)))</f>
        <v/>
      </c>
      <c r="O411" s="119" t="str" cm="1">
        <f t="array" ref="O411">IF(INDEX(Класс, ROW(V409)) = "", "", INDEX(Класс, ROW(V409)))</f>
        <v/>
      </c>
      <c r="P411" s="119" t="str" cm="1">
        <f t="array" ref="P411">IF(INDEX(Установленная_мощность, ROW(X409)) = "", "", INDEX(Установленная_мощность, ROW(X409)))</f>
        <v/>
      </c>
      <c r="Q411" s="119" t="str" cm="1">
        <f t="array" ref="Q411">IF(INDEX(Расчетный_ток, ROW(Y409)) = "", "", INDEX(Расчетный_ток, ROW(Y409)))</f>
        <v/>
      </c>
      <c r="R411" s="119" t="str" cm="1">
        <f t="array" ref="R411">IF(INDEX(Наименование_потребителя, ROW(Z409)) = "", "", INDEX(Наименование_потребителя, ROW(Z409)))</f>
        <v/>
      </c>
      <c r="S411" s="119" t="str" cm="1">
        <f t="array" ref="S411">IF(INDEX(Условное_обозначение, ROW(AA409)) = "", "", INDEX(Условное_обозначение, ROW(AA409)))</f>
        <v/>
      </c>
    </row>
    <row r="412" spans="1:19" x14ac:dyDescent="0.3">
      <c r="A412" s="119" t="str" cm="1">
        <f t="array" ref="A412">IF(INDEX(Вводной_щит, ROW(C410)) = "", "", INDEX(Вводной_щит, ROW(C410)))</f>
        <v/>
      </c>
      <c r="B412" s="119" t="str" cm="1">
        <f t="array" ref="B412">IF(INDEX(Номер, ROW(F410)) = "", "", INDEX(Номер, ROW(F410)))</f>
        <v/>
      </c>
      <c r="C412" s="119" t="str" cm="1">
        <f t="array" ref="C412">IF(INDEX(Номер_по_плану, ROW(H410)) = "", "", INDEX(Номер_по_плану, ROW(H410)))</f>
        <v/>
      </c>
      <c r="D412" s="119" t="str" cm="1">
        <f t="array" ref="D412">IF(INDEX(Тип, ROW(I410)) = "", "", INDEX(Тип, ROW(I410)))</f>
        <v/>
      </c>
      <c r="E412" s="119" t="str" cm="1">
        <f t="array" ref="E412">IF(INDEX(Автомат, ROW(J410)) = "", "", INDEX(Автомат, ROW(J410)))</f>
        <v/>
      </c>
      <c r="F412" s="119" t="str" cm="1">
        <f t="array" ref="F412">IF(INDEX(Производитель, ROW(K410)) = "", "", INDEX(Производитель, ROW(K410)))</f>
        <v/>
      </c>
      <c r="G412" s="119" t="str" cm="1">
        <f t="array" ref="G412">IF(INDEX(Номинал, ROW(L410)) = "", "", INDEX(Номинал, ROW(L410)))</f>
        <v/>
      </c>
      <c r="H412" s="119" t="str" cm="1">
        <f t="array" ref="H412">IF(INDEX(Тип_УЗО, ROW(M410)) = "", "", INDEX(Тип_УЗО, ROW(M410)))</f>
        <v/>
      </c>
      <c r="I412" s="119" t="str" cm="1">
        <f t="array" ref="I412">IF(INDEX(Ток_утечки_УЗО, ROW(N410)) = "", "", INDEX(Ток_утечки_УЗО, ROW(N410)))</f>
        <v/>
      </c>
      <c r="J412" s="119" t="str" cm="1">
        <f t="array" ref="J412">IF(INDEX(Марка_кабеля, ROW(O410)) = "", "", INDEX(Марка_кабеля, ROW(O410)))</f>
        <v/>
      </c>
      <c r="K412" s="119" t="str" cm="1">
        <f t="array" ref="K412">IF(INDEX(Сечение, ROW(P410)) = "", "", INDEX(Сечение, ROW(P410)))</f>
        <v/>
      </c>
      <c r="L412" s="119" t="str" cm="1">
        <f t="array" ref="L412">IF(INDEX(Длина_кабеля, ROW(Q410)) = "", "", INDEX(Длина_кабеля, ROW(Q410)))</f>
        <v/>
      </c>
      <c r="M412" s="119" t="str" cm="1">
        <f t="array" ref="M412">IF(INDEX(Фаза, ROW(R410)) = "", "", INDEX(Фаза, ROW(R410)))</f>
        <v/>
      </c>
      <c r="N412" s="119" t="str" cm="1">
        <f t="array" ref="N412">IF(INDEX(РЕ, ROW(S410)) = "", "", INDEX(РЕ, ROW(S410)))</f>
        <v/>
      </c>
      <c r="O412" s="119" t="str" cm="1">
        <f t="array" ref="O412">IF(INDEX(Класс, ROW(V410)) = "", "", INDEX(Класс, ROW(V410)))</f>
        <v/>
      </c>
      <c r="P412" s="119" t="str" cm="1">
        <f t="array" ref="P412">IF(INDEX(Установленная_мощность, ROW(X410)) = "", "", INDEX(Установленная_мощность, ROW(X410)))</f>
        <v/>
      </c>
      <c r="Q412" s="119" t="str" cm="1">
        <f t="array" ref="Q412">IF(INDEX(Расчетный_ток, ROW(Y410)) = "", "", INDEX(Расчетный_ток, ROW(Y410)))</f>
        <v/>
      </c>
      <c r="R412" s="119" t="str" cm="1">
        <f t="array" ref="R412">IF(INDEX(Наименование_потребителя, ROW(Z410)) = "", "", INDEX(Наименование_потребителя, ROW(Z410)))</f>
        <v/>
      </c>
      <c r="S412" s="119" t="str" cm="1">
        <f t="array" ref="S412">IF(INDEX(Условное_обозначение, ROW(AA410)) = "", "", INDEX(Условное_обозначение, ROW(AA410)))</f>
        <v/>
      </c>
    </row>
    <row r="413" spans="1:19" x14ac:dyDescent="0.3">
      <c r="A413" s="119" t="str" cm="1">
        <f t="array" ref="A413">IF(INDEX(Вводной_щит, ROW(C411)) = "", "", INDEX(Вводной_щит, ROW(C411)))</f>
        <v/>
      </c>
      <c r="B413" s="119" t="str" cm="1">
        <f t="array" ref="B413">IF(INDEX(Номер, ROW(F411)) = "", "", INDEX(Номер, ROW(F411)))</f>
        <v/>
      </c>
      <c r="C413" s="119" t="str" cm="1">
        <f t="array" ref="C413">IF(INDEX(Номер_по_плану, ROW(H411)) = "", "", INDEX(Номер_по_плану, ROW(H411)))</f>
        <v/>
      </c>
      <c r="D413" s="119" t="str" cm="1">
        <f t="array" ref="D413">IF(INDEX(Тип, ROW(I411)) = "", "", INDEX(Тип, ROW(I411)))</f>
        <v/>
      </c>
      <c r="E413" s="119" t="str" cm="1">
        <f t="array" ref="E413">IF(INDEX(Автомат, ROW(J411)) = "", "", INDEX(Автомат, ROW(J411)))</f>
        <v/>
      </c>
      <c r="F413" s="119" t="str" cm="1">
        <f t="array" ref="F413">IF(INDEX(Производитель, ROW(K411)) = "", "", INDEX(Производитель, ROW(K411)))</f>
        <v/>
      </c>
      <c r="G413" s="119" t="str" cm="1">
        <f t="array" ref="G413">IF(INDEX(Номинал, ROW(L411)) = "", "", INDEX(Номинал, ROW(L411)))</f>
        <v/>
      </c>
      <c r="H413" s="119" t="str" cm="1">
        <f t="array" ref="H413">IF(INDEX(Тип_УЗО, ROW(M411)) = "", "", INDEX(Тип_УЗО, ROW(M411)))</f>
        <v/>
      </c>
      <c r="I413" s="119" t="str" cm="1">
        <f t="array" ref="I413">IF(INDEX(Ток_утечки_УЗО, ROW(N411)) = "", "", INDEX(Ток_утечки_УЗО, ROW(N411)))</f>
        <v/>
      </c>
      <c r="J413" s="119" t="str" cm="1">
        <f t="array" ref="J413">IF(INDEX(Марка_кабеля, ROW(O411)) = "", "", INDEX(Марка_кабеля, ROW(O411)))</f>
        <v/>
      </c>
      <c r="K413" s="119" t="str" cm="1">
        <f t="array" ref="K413">IF(INDEX(Сечение, ROW(P411)) = "", "", INDEX(Сечение, ROW(P411)))</f>
        <v/>
      </c>
      <c r="L413" s="119" t="str" cm="1">
        <f t="array" ref="L413">IF(INDEX(Длина_кабеля, ROW(Q411)) = "", "", INDEX(Длина_кабеля, ROW(Q411)))</f>
        <v/>
      </c>
      <c r="M413" s="119" t="str" cm="1">
        <f t="array" ref="M413">IF(INDEX(Фаза, ROW(R411)) = "", "", INDEX(Фаза, ROW(R411)))</f>
        <v/>
      </c>
      <c r="N413" s="119" t="str" cm="1">
        <f t="array" ref="N413">IF(INDEX(РЕ, ROW(S411)) = "", "", INDEX(РЕ, ROW(S411)))</f>
        <v/>
      </c>
      <c r="O413" s="119" t="str" cm="1">
        <f t="array" ref="O413">IF(INDEX(Класс, ROW(V411)) = "", "", INDEX(Класс, ROW(V411)))</f>
        <v/>
      </c>
      <c r="P413" s="119" t="str" cm="1">
        <f t="array" ref="P413">IF(INDEX(Установленная_мощность, ROW(X411)) = "", "", INDEX(Установленная_мощность, ROW(X411)))</f>
        <v/>
      </c>
      <c r="Q413" s="119" t="str" cm="1">
        <f t="array" ref="Q413">IF(INDEX(Расчетный_ток, ROW(Y411)) = "", "", INDEX(Расчетный_ток, ROW(Y411)))</f>
        <v/>
      </c>
      <c r="R413" s="119" t="str" cm="1">
        <f t="array" ref="R413">IF(INDEX(Наименование_потребителя, ROW(Z411)) = "", "", INDEX(Наименование_потребителя, ROW(Z411)))</f>
        <v/>
      </c>
      <c r="S413" s="119" t="str" cm="1">
        <f t="array" ref="S413">IF(INDEX(Условное_обозначение, ROW(AA411)) = "", "", INDEX(Условное_обозначение, ROW(AA411)))</f>
        <v/>
      </c>
    </row>
    <row r="414" spans="1:19" x14ac:dyDescent="0.3">
      <c r="A414" s="119" t="str" cm="1">
        <f t="array" ref="A414">IF(INDEX(Вводной_щит, ROW(C412)) = "", "", INDEX(Вводной_щит, ROW(C412)))</f>
        <v/>
      </c>
      <c r="B414" s="119" t="str" cm="1">
        <f t="array" ref="B414">IF(INDEX(Номер, ROW(F412)) = "", "", INDEX(Номер, ROW(F412)))</f>
        <v/>
      </c>
      <c r="C414" s="119" t="str" cm="1">
        <f t="array" ref="C414">IF(INDEX(Номер_по_плану, ROW(H412)) = "", "", INDEX(Номер_по_плану, ROW(H412)))</f>
        <v/>
      </c>
      <c r="D414" s="119" t="str" cm="1">
        <f t="array" ref="D414">IF(INDEX(Тип, ROW(I412)) = "", "", INDEX(Тип, ROW(I412)))</f>
        <v/>
      </c>
      <c r="E414" s="119" t="str" cm="1">
        <f t="array" ref="E414">IF(INDEX(Автомат, ROW(J412)) = "", "", INDEX(Автомат, ROW(J412)))</f>
        <v/>
      </c>
      <c r="F414" s="119" t="str" cm="1">
        <f t="array" ref="F414">IF(INDEX(Производитель, ROW(K412)) = "", "", INDEX(Производитель, ROW(K412)))</f>
        <v/>
      </c>
      <c r="G414" s="119" t="str" cm="1">
        <f t="array" ref="G414">IF(INDEX(Номинал, ROW(L412)) = "", "", INDEX(Номинал, ROW(L412)))</f>
        <v/>
      </c>
      <c r="H414" s="119" t="str" cm="1">
        <f t="array" ref="H414">IF(INDEX(Тип_УЗО, ROW(M412)) = "", "", INDEX(Тип_УЗО, ROW(M412)))</f>
        <v/>
      </c>
      <c r="I414" s="119" t="str" cm="1">
        <f t="array" ref="I414">IF(INDEX(Ток_утечки_УЗО, ROW(N412)) = "", "", INDEX(Ток_утечки_УЗО, ROW(N412)))</f>
        <v/>
      </c>
      <c r="J414" s="119" t="str" cm="1">
        <f t="array" ref="J414">IF(INDEX(Марка_кабеля, ROW(O412)) = "", "", INDEX(Марка_кабеля, ROW(O412)))</f>
        <v/>
      </c>
      <c r="K414" s="119" t="str" cm="1">
        <f t="array" ref="K414">IF(INDEX(Сечение, ROW(P412)) = "", "", INDEX(Сечение, ROW(P412)))</f>
        <v/>
      </c>
      <c r="L414" s="119" t="str" cm="1">
        <f t="array" ref="L414">IF(INDEX(Длина_кабеля, ROW(Q412)) = "", "", INDEX(Длина_кабеля, ROW(Q412)))</f>
        <v/>
      </c>
      <c r="M414" s="119" t="str" cm="1">
        <f t="array" ref="M414">IF(INDEX(Фаза, ROW(R412)) = "", "", INDEX(Фаза, ROW(R412)))</f>
        <v/>
      </c>
      <c r="N414" s="119" t="str" cm="1">
        <f t="array" ref="N414">IF(INDEX(РЕ, ROW(S412)) = "", "", INDEX(РЕ, ROW(S412)))</f>
        <v/>
      </c>
      <c r="O414" s="119" t="str" cm="1">
        <f t="array" ref="O414">IF(INDEX(Класс, ROW(V412)) = "", "", INDEX(Класс, ROW(V412)))</f>
        <v/>
      </c>
      <c r="P414" s="119" t="str" cm="1">
        <f t="array" ref="P414">IF(INDEX(Установленная_мощность, ROW(X412)) = "", "", INDEX(Установленная_мощность, ROW(X412)))</f>
        <v/>
      </c>
      <c r="Q414" s="119" t="str" cm="1">
        <f t="array" ref="Q414">IF(INDEX(Расчетный_ток, ROW(Y412)) = "", "", INDEX(Расчетный_ток, ROW(Y412)))</f>
        <v/>
      </c>
      <c r="R414" s="119" t="str" cm="1">
        <f t="array" ref="R414">IF(INDEX(Наименование_потребителя, ROW(Z412)) = "", "", INDEX(Наименование_потребителя, ROW(Z412)))</f>
        <v/>
      </c>
      <c r="S414" s="119" t="str" cm="1">
        <f t="array" ref="S414">IF(INDEX(Условное_обозначение, ROW(AA412)) = "", "", INDEX(Условное_обозначение, ROW(AA412)))</f>
        <v/>
      </c>
    </row>
    <row r="415" spans="1:19" x14ac:dyDescent="0.3">
      <c r="A415" s="119" t="str" cm="1">
        <f t="array" ref="A415">IF(INDEX(Вводной_щит, ROW(C413)) = "", "", INDEX(Вводной_щит, ROW(C413)))</f>
        <v/>
      </c>
      <c r="B415" s="119" t="str" cm="1">
        <f t="array" ref="B415">IF(INDEX(Номер, ROW(F413)) = "", "", INDEX(Номер, ROW(F413)))</f>
        <v/>
      </c>
      <c r="C415" s="119" t="str" cm="1">
        <f t="array" ref="C415">IF(INDEX(Номер_по_плану, ROW(H413)) = "", "", INDEX(Номер_по_плану, ROW(H413)))</f>
        <v/>
      </c>
      <c r="D415" s="119" t="str" cm="1">
        <f t="array" ref="D415">IF(INDEX(Тип, ROW(I413)) = "", "", INDEX(Тип, ROW(I413)))</f>
        <v/>
      </c>
      <c r="E415" s="119" t="str" cm="1">
        <f t="array" ref="E415">IF(INDEX(Автомат, ROW(J413)) = "", "", INDEX(Автомат, ROW(J413)))</f>
        <v/>
      </c>
      <c r="F415" s="119" t="str" cm="1">
        <f t="array" ref="F415">IF(INDEX(Производитель, ROW(K413)) = "", "", INDEX(Производитель, ROW(K413)))</f>
        <v/>
      </c>
      <c r="G415" s="119" t="str" cm="1">
        <f t="array" ref="G415">IF(INDEX(Номинал, ROW(L413)) = "", "", INDEX(Номинал, ROW(L413)))</f>
        <v/>
      </c>
      <c r="H415" s="119" t="str" cm="1">
        <f t="array" ref="H415">IF(INDEX(Тип_УЗО, ROW(M413)) = "", "", INDEX(Тип_УЗО, ROW(M413)))</f>
        <v/>
      </c>
      <c r="I415" s="119" t="str" cm="1">
        <f t="array" ref="I415">IF(INDEX(Ток_утечки_УЗО, ROW(N413)) = "", "", INDEX(Ток_утечки_УЗО, ROW(N413)))</f>
        <v/>
      </c>
      <c r="J415" s="119" t="str" cm="1">
        <f t="array" ref="J415">IF(INDEX(Марка_кабеля, ROW(O413)) = "", "", INDEX(Марка_кабеля, ROW(O413)))</f>
        <v/>
      </c>
      <c r="K415" s="119" t="str" cm="1">
        <f t="array" ref="K415">IF(INDEX(Сечение, ROW(P413)) = "", "", INDEX(Сечение, ROW(P413)))</f>
        <v/>
      </c>
      <c r="L415" s="119" t="str" cm="1">
        <f t="array" ref="L415">IF(INDEX(Длина_кабеля, ROW(Q413)) = "", "", INDEX(Длина_кабеля, ROW(Q413)))</f>
        <v/>
      </c>
      <c r="M415" s="119" t="str" cm="1">
        <f t="array" ref="M415">IF(INDEX(Фаза, ROW(R413)) = "", "", INDEX(Фаза, ROW(R413)))</f>
        <v/>
      </c>
      <c r="N415" s="119" t="str" cm="1">
        <f t="array" ref="N415">IF(INDEX(РЕ, ROW(S413)) = "", "", INDEX(РЕ, ROW(S413)))</f>
        <v/>
      </c>
      <c r="O415" s="119" t="str" cm="1">
        <f t="array" ref="O415">IF(INDEX(Класс, ROW(V413)) = "", "", INDEX(Класс, ROW(V413)))</f>
        <v/>
      </c>
      <c r="P415" s="119" t="str" cm="1">
        <f t="array" ref="P415">IF(INDEX(Установленная_мощность, ROW(X413)) = "", "", INDEX(Установленная_мощность, ROW(X413)))</f>
        <v/>
      </c>
      <c r="Q415" s="119" t="str" cm="1">
        <f t="array" ref="Q415">IF(INDEX(Расчетный_ток, ROW(Y413)) = "", "", INDEX(Расчетный_ток, ROW(Y413)))</f>
        <v/>
      </c>
      <c r="R415" s="119" t="str" cm="1">
        <f t="array" ref="R415">IF(INDEX(Наименование_потребителя, ROW(Z413)) = "", "", INDEX(Наименование_потребителя, ROW(Z413)))</f>
        <v/>
      </c>
      <c r="S415" s="119" t="str" cm="1">
        <f t="array" ref="S415">IF(INDEX(Условное_обозначение, ROW(AA413)) = "", "", INDEX(Условное_обозначение, ROW(AA413)))</f>
        <v/>
      </c>
    </row>
    <row r="416" spans="1:19" x14ac:dyDescent="0.3">
      <c r="A416" s="119" t="str" cm="1">
        <f t="array" ref="A416">IF(INDEX(Вводной_щит, ROW(C414)) = "", "", INDEX(Вводной_щит, ROW(C414)))</f>
        <v/>
      </c>
      <c r="B416" s="119" t="str" cm="1">
        <f t="array" ref="B416">IF(INDEX(Номер, ROW(F414)) = "", "", INDEX(Номер, ROW(F414)))</f>
        <v/>
      </c>
      <c r="C416" s="119" t="str" cm="1">
        <f t="array" ref="C416">IF(INDEX(Номер_по_плану, ROW(H414)) = "", "", INDEX(Номер_по_плану, ROW(H414)))</f>
        <v/>
      </c>
      <c r="D416" s="119" t="str" cm="1">
        <f t="array" ref="D416">IF(INDEX(Тип, ROW(I414)) = "", "", INDEX(Тип, ROW(I414)))</f>
        <v/>
      </c>
      <c r="E416" s="119" t="str" cm="1">
        <f t="array" ref="E416">IF(INDEX(Автомат, ROW(J414)) = "", "", INDEX(Автомат, ROW(J414)))</f>
        <v/>
      </c>
      <c r="F416" s="119" t="str" cm="1">
        <f t="array" ref="F416">IF(INDEX(Производитель, ROW(K414)) = "", "", INDEX(Производитель, ROW(K414)))</f>
        <v/>
      </c>
      <c r="G416" s="119" t="str" cm="1">
        <f t="array" ref="G416">IF(INDEX(Номинал, ROW(L414)) = "", "", INDEX(Номинал, ROW(L414)))</f>
        <v/>
      </c>
      <c r="H416" s="119" t="str" cm="1">
        <f t="array" ref="H416">IF(INDEX(Тип_УЗО, ROW(M414)) = "", "", INDEX(Тип_УЗО, ROW(M414)))</f>
        <v/>
      </c>
      <c r="I416" s="119" t="str" cm="1">
        <f t="array" ref="I416">IF(INDEX(Ток_утечки_УЗО, ROW(N414)) = "", "", INDEX(Ток_утечки_УЗО, ROW(N414)))</f>
        <v/>
      </c>
      <c r="J416" s="119" t="str" cm="1">
        <f t="array" ref="J416">IF(INDEX(Марка_кабеля, ROW(O414)) = "", "", INDEX(Марка_кабеля, ROW(O414)))</f>
        <v/>
      </c>
      <c r="K416" s="119" t="str" cm="1">
        <f t="array" ref="K416">IF(INDEX(Сечение, ROW(P414)) = "", "", INDEX(Сечение, ROW(P414)))</f>
        <v/>
      </c>
      <c r="L416" s="119" t="str" cm="1">
        <f t="array" ref="L416">IF(INDEX(Длина_кабеля, ROW(Q414)) = "", "", INDEX(Длина_кабеля, ROW(Q414)))</f>
        <v/>
      </c>
      <c r="M416" s="119" t="str" cm="1">
        <f t="array" ref="M416">IF(INDEX(Фаза, ROW(R414)) = "", "", INDEX(Фаза, ROW(R414)))</f>
        <v/>
      </c>
      <c r="N416" s="119" t="str" cm="1">
        <f t="array" ref="N416">IF(INDEX(РЕ, ROW(S414)) = "", "", INDEX(РЕ, ROW(S414)))</f>
        <v/>
      </c>
      <c r="O416" s="119" t="str" cm="1">
        <f t="array" ref="O416">IF(INDEX(Класс, ROW(V414)) = "", "", INDEX(Класс, ROW(V414)))</f>
        <v/>
      </c>
      <c r="P416" s="119" t="str" cm="1">
        <f t="array" ref="P416">IF(INDEX(Установленная_мощность, ROW(X414)) = "", "", INDEX(Установленная_мощность, ROW(X414)))</f>
        <v/>
      </c>
      <c r="Q416" s="119" t="str" cm="1">
        <f t="array" ref="Q416">IF(INDEX(Расчетный_ток, ROW(Y414)) = "", "", INDEX(Расчетный_ток, ROW(Y414)))</f>
        <v/>
      </c>
      <c r="R416" s="119" t="str" cm="1">
        <f t="array" ref="R416">IF(INDEX(Наименование_потребителя, ROW(Z414)) = "", "", INDEX(Наименование_потребителя, ROW(Z414)))</f>
        <v/>
      </c>
      <c r="S416" s="119" t="str" cm="1">
        <f t="array" ref="S416">IF(INDEX(Условное_обозначение, ROW(AA414)) = "", "", INDEX(Условное_обозначение, ROW(AA414)))</f>
        <v/>
      </c>
    </row>
    <row r="417" spans="1:19" x14ac:dyDescent="0.3">
      <c r="A417" s="119" t="str" cm="1">
        <f t="array" ref="A417">IF(INDEX(Вводной_щит, ROW(C415)) = "", "", INDEX(Вводной_щит, ROW(C415)))</f>
        <v/>
      </c>
      <c r="B417" s="119" t="str" cm="1">
        <f t="array" ref="B417">IF(INDEX(Номер, ROW(F415)) = "", "", INDEX(Номер, ROW(F415)))</f>
        <v/>
      </c>
      <c r="C417" s="119" t="str" cm="1">
        <f t="array" ref="C417">IF(INDEX(Номер_по_плану, ROW(H415)) = "", "", INDEX(Номер_по_плану, ROW(H415)))</f>
        <v/>
      </c>
      <c r="D417" s="119" t="str" cm="1">
        <f t="array" ref="D417">IF(INDEX(Тип, ROW(I415)) = "", "", INDEX(Тип, ROW(I415)))</f>
        <v/>
      </c>
      <c r="E417" s="119" t="str" cm="1">
        <f t="array" ref="E417">IF(INDEX(Автомат, ROW(J415)) = "", "", INDEX(Автомат, ROW(J415)))</f>
        <v/>
      </c>
      <c r="F417" s="119" t="str" cm="1">
        <f t="array" ref="F417">IF(INDEX(Производитель, ROW(K415)) = "", "", INDEX(Производитель, ROW(K415)))</f>
        <v/>
      </c>
      <c r="G417" s="119" t="str" cm="1">
        <f t="array" ref="G417">IF(INDEX(Номинал, ROW(L415)) = "", "", INDEX(Номинал, ROW(L415)))</f>
        <v/>
      </c>
      <c r="H417" s="119" t="str" cm="1">
        <f t="array" ref="H417">IF(INDEX(Тип_УЗО, ROW(M415)) = "", "", INDEX(Тип_УЗО, ROW(M415)))</f>
        <v/>
      </c>
      <c r="I417" s="119" t="str" cm="1">
        <f t="array" ref="I417">IF(INDEX(Ток_утечки_УЗО, ROW(N415)) = "", "", INDEX(Ток_утечки_УЗО, ROW(N415)))</f>
        <v/>
      </c>
      <c r="J417" s="119" t="str" cm="1">
        <f t="array" ref="J417">IF(INDEX(Марка_кабеля, ROW(O415)) = "", "", INDEX(Марка_кабеля, ROW(O415)))</f>
        <v/>
      </c>
      <c r="K417" s="119" t="str" cm="1">
        <f t="array" ref="K417">IF(INDEX(Сечение, ROW(P415)) = "", "", INDEX(Сечение, ROW(P415)))</f>
        <v/>
      </c>
      <c r="L417" s="119" t="str" cm="1">
        <f t="array" ref="L417">IF(INDEX(Длина_кабеля, ROW(Q415)) = "", "", INDEX(Длина_кабеля, ROW(Q415)))</f>
        <v/>
      </c>
      <c r="M417" s="119" t="str" cm="1">
        <f t="array" ref="M417">IF(INDEX(Фаза, ROW(R415)) = "", "", INDEX(Фаза, ROW(R415)))</f>
        <v/>
      </c>
      <c r="N417" s="119" t="str" cm="1">
        <f t="array" ref="N417">IF(INDEX(РЕ, ROW(S415)) = "", "", INDEX(РЕ, ROW(S415)))</f>
        <v/>
      </c>
      <c r="O417" s="119" t="str" cm="1">
        <f t="array" ref="O417">IF(INDEX(Класс, ROW(V415)) = "", "", INDEX(Класс, ROW(V415)))</f>
        <v/>
      </c>
      <c r="P417" s="119" t="str" cm="1">
        <f t="array" ref="P417">IF(INDEX(Установленная_мощность, ROW(X415)) = "", "", INDEX(Установленная_мощность, ROW(X415)))</f>
        <v/>
      </c>
      <c r="Q417" s="119" t="str" cm="1">
        <f t="array" ref="Q417">IF(INDEX(Расчетный_ток, ROW(Y415)) = "", "", INDEX(Расчетный_ток, ROW(Y415)))</f>
        <v/>
      </c>
      <c r="R417" s="119" t="str" cm="1">
        <f t="array" ref="R417">IF(INDEX(Наименование_потребителя, ROW(Z415)) = "", "", INDEX(Наименование_потребителя, ROW(Z415)))</f>
        <v/>
      </c>
      <c r="S417" s="119" t="str" cm="1">
        <f t="array" ref="S417">IF(INDEX(Условное_обозначение, ROW(AA415)) = "", "", INDEX(Условное_обозначение, ROW(AA415)))</f>
        <v/>
      </c>
    </row>
    <row r="418" spans="1:19" x14ac:dyDescent="0.3">
      <c r="A418" s="119" t="str" cm="1">
        <f t="array" ref="A418">IF(INDEX(Вводной_щит, ROW(C416)) = "", "", INDEX(Вводной_щит, ROW(C416)))</f>
        <v/>
      </c>
      <c r="B418" s="119" t="str" cm="1">
        <f t="array" ref="B418">IF(INDEX(Номер, ROW(F416)) = "", "", INDEX(Номер, ROW(F416)))</f>
        <v/>
      </c>
      <c r="C418" s="119" t="str" cm="1">
        <f t="array" ref="C418">IF(INDEX(Номер_по_плану, ROW(H416)) = "", "", INDEX(Номер_по_плану, ROW(H416)))</f>
        <v/>
      </c>
      <c r="D418" s="119" t="str" cm="1">
        <f t="array" ref="D418">IF(INDEX(Тип, ROW(I416)) = "", "", INDEX(Тип, ROW(I416)))</f>
        <v/>
      </c>
      <c r="E418" s="119" t="str" cm="1">
        <f t="array" ref="E418">IF(INDEX(Автомат, ROW(J416)) = "", "", INDEX(Автомат, ROW(J416)))</f>
        <v/>
      </c>
      <c r="F418" s="119" t="str" cm="1">
        <f t="array" ref="F418">IF(INDEX(Производитель, ROW(K416)) = "", "", INDEX(Производитель, ROW(K416)))</f>
        <v/>
      </c>
      <c r="G418" s="119" t="str" cm="1">
        <f t="array" ref="G418">IF(INDEX(Номинал, ROW(L416)) = "", "", INDEX(Номинал, ROW(L416)))</f>
        <v/>
      </c>
      <c r="H418" s="119" t="str" cm="1">
        <f t="array" ref="H418">IF(INDEX(Тип_УЗО, ROW(M416)) = "", "", INDEX(Тип_УЗО, ROW(M416)))</f>
        <v/>
      </c>
      <c r="I418" s="119" t="str" cm="1">
        <f t="array" ref="I418">IF(INDEX(Ток_утечки_УЗО, ROW(N416)) = "", "", INDEX(Ток_утечки_УЗО, ROW(N416)))</f>
        <v/>
      </c>
      <c r="J418" s="119" t="str" cm="1">
        <f t="array" ref="J418">IF(INDEX(Марка_кабеля, ROW(O416)) = "", "", INDEX(Марка_кабеля, ROW(O416)))</f>
        <v/>
      </c>
      <c r="K418" s="119" t="str" cm="1">
        <f t="array" ref="K418">IF(INDEX(Сечение, ROW(P416)) = "", "", INDEX(Сечение, ROW(P416)))</f>
        <v/>
      </c>
      <c r="L418" s="119" t="str" cm="1">
        <f t="array" ref="L418">IF(INDEX(Длина_кабеля, ROW(Q416)) = "", "", INDEX(Длина_кабеля, ROW(Q416)))</f>
        <v/>
      </c>
      <c r="M418" s="119" t="str" cm="1">
        <f t="array" ref="M418">IF(INDEX(Фаза, ROW(R416)) = "", "", INDEX(Фаза, ROW(R416)))</f>
        <v/>
      </c>
      <c r="N418" s="119" t="str" cm="1">
        <f t="array" ref="N418">IF(INDEX(РЕ, ROW(S416)) = "", "", INDEX(РЕ, ROW(S416)))</f>
        <v/>
      </c>
      <c r="O418" s="119" t="str" cm="1">
        <f t="array" ref="O418">IF(INDEX(Класс, ROW(V416)) = "", "", INDEX(Класс, ROW(V416)))</f>
        <v/>
      </c>
      <c r="P418" s="119" t="str" cm="1">
        <f t="array" ref="P418">IF(INDEX(Установленная_мощность, ROW(X416)) = "", "", INDEX(Установленная_мощность, ROW(X416)))</f>
        <v/>
      </c>
      <c r="Q418" s="119" t="str" cm="1">
        <f t="array" ref="Q418">IF(INDEX(Расчетный_ток, ROW(Y416)) = "", "", INDEX(Расчетный_ток, ROW(Y416)))</f>
        <v/>
      </c>
      <c r="R418" s="119" t="str" cm="1">
        <f t="array" ref="R418">IF(INDEX(Наименование_потребителя, ROW(Z416)) = "", "", INDEX(Наименование_потребителя, ROW(Z416)))</f>
        <v/>
      </c>
      <c r="S418" s="119" t="str" cm="1">
        <f t="array" ref="S418">IF(INDEX(Условное_обозначение, ROW(AA416)) = "", "", INDEX(Условное_обозначение, ROW(AA416)))</f>
        <v/>
      </c>
    </row>
    <row r="419" spans="1:19" x14ac:dyDescent="0.3">
      <c r="A419" s="119" t="str" cm="1">
        <f t="array" ref="A419">IF(INDEX(Вводной_щит, ROW(C417)) = "", "", INDEX(Вводной_щит, ROW(C417)))</f>
        <v/>
      </c>
      <c r="B419" s="119" t="str" cm="1">
        <f t="array" ref="B419">IF(INDEX(Номер, ROW(F417)) = "", "", INDEX(Номер, ROW(F417)))</f>
        <v/>
      </c>
      <c r="C419" s="119" t="str" cm="1">
        <f t="array" ref="C419">IF(INDEX(Номер_по_плану, ROW(H417)) = "", "", INDEX(Номер_по_плану, ROW(H417)))</f>
        <v/>
      </c>
      <c r="D419" s="119" t="str" cm="1">
        <f t="array" ref="D419">IF(INDEX(Тип, ROW(I417)) = "", "", INDEX(Тип, ROW(I417)))</f>
        <v/>
      </c>
      <c r="E419" s="119" t="str" cm="1">
        <f t="array" ref="E419">IF(INDEX(Автомат, ROW(J417)) = "", "", INDEX(Автомат, ROW(J417)))</f>
        <v/>
      </c>
      <c r="F419" s="119" t="str" cm="1">
        <f t="array" ref="F419">IF(INDEX(Производитель, ROW(K417)) = "", "", INDEX(Производитель, ROW(K417)))</f>
        <v/>
      </c>
      <c r="G419" s="119" t="str" cm="1">
        <f t="array" ref="G419">IF(INDEX(Номинал, ROW(L417)) = "", "", INDEX(Номинал, ROW(L417)))</f>
        <v/>
      </c>
      <c r="H419" s="119" t="str" cm="1">
        <f t="array" ref="H419">IF(INDEX(Тип_УЗО, ROW(M417)) = "", "", INDEX(Тип_УЗО, ROW(M417)))</f>
        <v/>
      </c>
      <c r="I419" s="119" t="str" cm="1">
        <f t="array" ref="I419">IF(INDEX(Ток_утечки_УЗО, ROW(N417)) = "", "", INDEX(Ток_утечки_УЗО, ROW(N417)))</f>
        <v/>
      </c>
      <c r="J419" s="119" t="str" cm="1">
        <f t="array" ref="J419">IF(INDEX(Марка_кабеля, ROW(O417)) = "", "", INDEX(Марка_кабеля, ROW(O417)))</f>
        <v/>
      </c>
      <c r="K419" s="119" t="str" cm="1">
        <f t="array" ref="K419">IF(INDEX(Сечение, ROW(P417)) = "", "", INDEX(Сечение, ROW(P417)))</f>
        <v/>
      </c>
      <c r="L419" s="119" t="str" cm="1">
        <f t="array" ref="L419">IF(INDEX(Длина_кабеля, ROW(Q417)) = "", "", INDEX(Длина_кабеля, ROW(Q417)))</f>
        <v/>
      </c>
      <c r="M419" s="119" t="str" cm="1">
        <f t="array" ref="M419">IF(INDEX(Фаза, ROW(R417)) = "", "", INDEX(Фаза, ROW(R417)))</f>
        <v/>
      </c>
      <c r="N419" s="119" t="str" cm="1">
        <f t="array" ref="N419">IF(INDEX(РЕ, ROW(S417)) = "", "", INDEX(РЕ, ROW(S417)))</f>
        <v/>
      </c>
      <c r="O419" s="119" t="str" cm="1">
        <f t="array" ref="O419">IF(INDEX(Класс, ROW(V417)) = "", "", INDEX(Класс, ROW(V417)))</f>
        <v/>
      </c>
      <c r="P419" s="119" t="str" cm="1">
        <f t="array" ref="P419">IF(INDEX(Установленная_мощность, ROW(X417)) = "", "", INDEX(Установленная_мощность, ROW(X417)))</f>
        <v/>
      </c>
      <c r="Q419" s="119" t="str" cm="1">
        <f t="array" ref="Q419">IF(INDEX(Расчетный_ток, ROW(Y417)) = "", "", INDEX(Расчетный_ток, ROW(Y417)))</f>
        <v/>
      </c>
      <c r="R419" s="119" t="str" cm="1">
        <f t="array" ref="R419">IF(INDEX(Наименование_потребителя, ROW(Z417)) = "", "", INDEX(Наименование_потребителя, ROW(Z417)))</f>
        <v/>
      </c>
      <c r="S419" s="119" t="str" cm="1">
        <f t="array" ref="S419">IF(INDEX(Условное_обозначение, ROW(AA417)) = "", "", INDEX(Условное_обозначение, ROW(AA417)))</f>
        <v/>
      </c>
    </row>
    <row r="420" spans="1:19" x14ac:dyDescent="0.3">
      <c r="A420" s="119" t="str" cm="1">
        <f t="array" ref="A420">IF(INDEX(Вводной_щит, ROW(C418)) = "", "", INDEX(Вводной_щит, ROW(C418)))</f>
        <v/>
      </c>
      <c r="B420" s="119" t="str" cm="1">
        <f t="array" ref="B420">IF(INDEX(Номер, ROW(F418)) = "", "", INDEX(Номер, ROW(F418)))</f>
        <v/>
      </c>
      <c r="C420" s="119" t="str" cm="1">
        <f t="array" ref="C420">IF(INDEX(Номер_по_плану, ROW(H418)) = "", "", INDEX(Номер_по_плану, ROW(H418)))</f>
        <v/>
      </c>
      <c r="D420" s="119" t="str" cm="1">
        <f t="array" ref="D420">IF(INDEX(Тип, ROW(I418)) = "", "", INDEX(Тип, ROW(I418)))</f>
        <v/>
      </c>
      <c r="E420" s="119" t="str" cm="1">
        <f t="array" ref="E420">IF(INDEX(Автомат, ROW(J418)) = "", "", INDEX(Автомат, ROW(J418)))</f>
        <v/>
      </c>
      <c r="F420" s="119" t="str" cm="1">
        <f t="array" ref="F420">IF(INDEX(Производитель, ROW(K418)) = "", "", INDEX(Производитель, ROW(K418)))</f>
        <v/>
      </c>
      <c r="G420" s="119" t="str" cm="1">
        <f t="array" ref="G420">IF(INDEX(Номинал, ROW(L418)) = "", "", INDEX(Номинал, ROW(L418)))</f>
        <v/>
      </c>
      <c r="H420" s="119" t="str" cm="1">
        <f t="array" ref="H420">IF(INDEX(Тип_УЗО, ROW(M418)) = "", "", INDEX(Тип_УЗО, ROW(M418)))</f>
        <v/>
      </c>
      <c r="I420" s="119" t="str" cm="1">
        <f t="array" ref="I420">IF(INDEX(Ток_утечки_УЗО, ROW(N418)) = "", "", INDEX(Ток_утечки_УЗО, ROW(N418)))</f>
        <v/>
      </c>
      <c r="J420" s="119" t="str" cm="1">
        <f t="array" ref="J420">IF(INDEX(Марка_кабеля, ROW(O418)) = "", "", INDEX(Марка_кабеля, ROW(O418)))</f>
        <v/>
      </c>
      <c r="K420" s="119" t="str" cm="1">
        <f t="array" ref="K420">IF(INDEX(Сечение, ROW(P418)) = "", "", INDEX(Сечение, ROW(P418)))</f>
        <v/>
      </c>
      <c r="L420" s="119" t="str" cm="1">
        <f t="array" ref="L420">IF(INDEX(Длина_кабеля, ROW(Q418)) = "", "", INDEX(Длина_кабеля, ROW(Q418)))</f>
        <v/>
      </c>
      <c r="M420" s="119" t="str" cm="1">
        <f t="array" ref="M420">IF(INDEX(Фаза, ROW(R418)) = "", "", INDEX(Фаза, ROW(R418)))</f>
        <v/>
      </c>
      <c r="N420" s="119" t="str" cm="1">
        <f t="array" ref="N420">IF(INDEX(РЕ, ROW(S418)) = "", "", INDEX(РЕ, ROW(S418)))</f>
        <v/>
      </c>
      <c r="O420" s="119" t="str" cm="1">
        <f t="array" ref="O420">IF(INDEX(Класс, ROW(V418)) = "", "", INDEX(Класс, ROW(V418)))</f>
        <v/>
      </c>
      <c r="P420" s="119" t="str" cm="1">
        <f t="array" ref="P420">IF(INDEX(Установленная_мощность, ROW(X418)) = "", "", INDEX(Установленная_мощность, ROW(X418)))</f>
        <v/>
      </c>
      <c r="Q420" s="119" t="str" cm="1">
        <f t="array" ref="Q420">IF(INDEX(Расчетный_ток, ROW(Y418)) = "", "", INDEX(Расчетный_ток, ROW(Y418)))</f>
        <v/>
      </c>
      <c r="R420" s="119" t="str" cm="1">
        <f t="array" ref="R420">IF(INDEX(Наименование_потребителя, ROW(Z418)) = "", "", INDEX(Наименование_потребителя, ROW(Z418)))</f>
        <v/>
      </c>
      <c r="S420" s="119" t="str" cm="1">
        <f t="array" ref="S420">IF(INDEX(Условное_обозначение, ROW(AA418)) = "", "", INDEX(Условное_обозначение, ROW(AA418)))</f>
        <v/>
      </c>
    </row>
    <row r="421" spans="1:19" x14ac:dyDescent="0.3">
      <c r="A421" s="119" t="str" cm="1">
        <f t="array" ref="A421">IF(INDEX(Вводной_щит, ROW(C419)) = "", "", INDEX(Вводной_щит, ROW(C419)))</f>
        <v/>
      </c>
      <c r="B421" s="119" t="str" cm="1">
        <f t="array" ref="B421">IF(INDEX(Номер, ROW(F419)) = "", "", INDEX(Номер, ROW(F419)))</f>
        <v/>
      </c>
      <c r="C421" s="119" t="str" cm="1">
        <f t="array" ref="C421">IF(INDEX(Номер_по_плану, ROW(H419)) = "", "", INDEX(Номер_по_плану, ROW(H419)))</f>
        <v/>
      </c>
      <c r="D421" s="119" t="str" cm="1">
        <f t="array" ref="D421">IF(INDEX(Тип, ROW(I419)) = "", "", INDEX(Тип, ROW(I419)))</f>
        <v/>
      </c>
      <c r="E421" s="119" t="str" cm="1">
        <f t="array" ref="E421">IF(INDEX(Автомат, ROW(J419)) = "", "", INDEX(Автомат, ROW(J419)))</f>
        <v/>
      </c>
      <c r="F421" s="119" t="str" cm="1">
        <f t="array" ref="F421">IF(INDEX(Производитель, ROW(K419)) = "", "", INDEX(Производитель, ROW(K419)))</f>
        <v/>
      </c>
      <c r="G421" s="119" t="str" cm="1">
        <f t="array" ref="G421">IF(INDEX(Номинал, ROW(L419)) = "", "", INDEX(Номинал, ROW(L419)))</f>
        <v/>
      </c>
      <c r="H421" s="119" t="str" cm="1">
        <f t="array" ref="H421">IF(INDEX(Тип_УЗО, ROW(M419)) = "", "", INDEX(Тип_УЗО, ROW(M419)))</f>
        <v/>
      </c>
      <c r="I421" s="119" t="str" cm="1">
        <f t="array" ref="I421">IF(INDEX(Ток_утечки_УЗО, ROW(N419)) = "", "", INDEX(Ток_утечки_УЗО, ROW(N419)))</f>
        <v/>
      </c>
      <c r="J421" s="119" t="str" cm="1">
        <f t="array" ref="J421">IF(INDEX(Марка_кабеля, ROW(O419)) = "", "", INDEX(Марка_кабеля, ROW(O419)))</f>
        <v/>
      </c>
      <c r="K421" s="119" t="str" cm="1">
        <f t="array" ref="K421">IF(INDEX(Сечение, ROW(P419)) = "", "", INDEX(Сечение, ROW(P419)))</f>
        <v/>
      </c>
      <c r="L421" s="119" t="str" cm="1">
        <f t="array" ref="L421">IF(INDEX(Длина_кабеля, ROW(Q419)) = "", "", INDEX(Длина_кабеля, ROW(Q419)))</f>
        <v/>
      </c>
      <c r="M421" s="119" t="str" cm="1">
        <f t="array" ref="M421">IF(INDEX(Фаза, ROW(R419)) = "", "", INDEX(Фаза, ROW(R419)))</f>
        <v/>
      </c>
      <c r="N421" s="119" t="str" cm="1">
        <f t="array" ref="N421">IF(INDEX(РЕ, ROW(S419)) = "", "", INDEX(РЕ, ROW(S419)))</f>
        <v/>
      </c>
      <c r="O421" s="119" t="str" cm="1">
        <f t="array" ref="O421">IF(INDEX(Класс, ROW(V419)) = "", "", INDEX(Класс, ROW(V419)))</f>
        <v/>
      </c>
      <c r="P421" s="119" t="str" cm="1">
        <f t="array" ref="P421">IF(INDEX(Установленная_мощность, ROW(X419)) = "", "", INDEX(Установленная_мощность, ROW(X419)))</f>
        <v/>
      </c>
      <c r="Q421" s="119" t="str" cm="1">
        <f t="array" ref="Q421">IF(INDEX(Расчетный_ток, ROW(Y419)) = "", "", INDEX(Расчетный_ток, ROW(Y419)))</f>
        <v/>
      </c>
      <c r="R421" s="119" t="str" cm="1">
        <f t="array" ref="R421">IF(INDEX(Наименование_потребителя, ROW(Z419)) = "", "", INDEX(Наименование_потребителя, ROW(Z419)))</f>
        <v/>
      </c>
      <c r="S421" s="119" t="str" cm="1">
        <f t="array" ref="S421">IF(INDEX(Условное_обозначение, ROW(AA419)) = "", "", INDEX(Условное_обозначение, ROW(AA419)))</f>
        <v/>
      </c>
    </row>
    <row r="422" spans="1:19" x14ac:dyDescent="0.3">
      <c r="A422" s="119" t="str" cm="1">
        <f t="array" ref="A422">IF(INDEX(Вводной_щит, ROW(C420)) = "", "", INDEX(Вводной_щит, ROW(C420)))</f>
        <v/>
      </c>
      <c r="B422" s="119" t="str" cm="1">
        <f t="array" ref="B422">IF(INDEX(Номер, ROW(F420)) = "", "", INDEX(Номер, ROW(F420)))</f>
        <v/>
      </c>
      <c r="C422" s="119" t="str" cm="1">
        <f t="array" ref="C422">IF(INDEX(Номер_по_плану, ROW(H420)) = "", "", INDEX(Номер_по_плану, ROW(H420)))</f>
        <v/>
      </c>
      <c r="D422" s="119" t="str" cm="1">
        <f t="array" ref="D422">IF(INDEX(Тип, ROW(I420)) = "", "", INDEX(Тип, ROW(I420)))</f>
        <v/>
      </c>
      <c r="E422" s="119" t="str" cm="1">
        <f t="array" ref="E422">IF(INDEX(Автомат, ROW(J420)) = "", "", INDEX(Автомат, ROW(J420)))</f>
        <v/>
      </c>
      <c r="F422" s="119" t="str" cm="1">
        <f t="array" ref="F422">IF(INDEX(Производитель, ROW(K420)) = "", "", INDEX(Производитель, ROW(K420)))</f>
        <v/>
      </c>
      <c r="G422" s="119" t="str" cm="1">
        <f t="array" ref="G422">IF(INDEX(Номинал, ROW(L420)) = "", "", INDEX(Номинал, ROW(L420)))</f>
        <v/>
      </c>
      <c r="H422" s="119" t="str" cm="1">
        <f t="array" ref="H422">IF(INDEX(Тип_УЗО, ROW(M420)) = "", "", INDEX(Тип_УЗО, ROW(M420)))</f>
        <v/>
      </c>
      <c r="I422" s="119" t="str" cm="1">
        <f t="array" ref="I422">IF(INDEX(Ток_утечки_УЗО, ROW(N420)) = "", "", INDEX(Ток_утечки_УЗО, ROW(N420)))</f>
        <v/>
      </c>
      <c r="J422" s="119" t="str" cm="1">
        <f t="array" ref="J422">IF(INDEX(Марка_кабеля, ROW(O420)) = "", "", INDEX(Марка_кабеля, ROW(O420)))</f>
        <v/>
      </c>
      <c r="K422" s="119" t="str" cm="1">
        <f t="array" ref="K422">IF(INDEX(Сечение, ROW(P420)) = "", "", INDEX(Сечение, ROW(P420)))</f>
        <v/>
      </c>
      <c r="L422" s="119" t="str" cm="1">
        <f t="array" ref="L422">IF(INDEX(Длина_кабеля, ROW(Q420)) = "", "", INDEX(Длина_кабеля, ROW(Q420)))</f>
        <v/>
      </c>
      <c r="M422" s="119" t="str" cm="1">
        <f t="array" ref="M422">IF(INDEX(Фаза, ROW(R420)) = "", "", INDEX(Фаза, ROW(R420)))</f>
        <v/>
      </c>
      <c r="N422" s="119" t="str" cm="1">
        <f t="array" ref="N422">IF(INDEX(РЕ, ROW(S420)) = "", "", INDEX(РЕ, ROW(S420)))</f>
        <v/>
      </c>
      <c r="O422" s="119" t="str" cm="1">
        <f t="array" ref="O422">IF(INDEX(Класс, ROW(V420)) = "", "", INDEX(Класс, ROW(V420)))</f>
        <v/>
      </c>
      <c r="P422" s="119" t="str" cm="1">
        <f t="array" ref="P422">IF(INDEX(Установленная_мощность, ROW(X420)) = "", "", INDEX(Установленная_мощность, ROW(X420)))</f>
        <v/>
      </c>
      <c r="Q422" s="119" t="str" cm="1">
        <f t="array" ref="Q422">IF(INDEX(Расчетный_ток, ROW(Y420)) = "", "", INDEX(Расчетный_ток, ROW(Y420)))</f>
        <v/>
      </c>
      <c r="R422" s="119" t="str" cm="1">
        <f t="array" ref="R422">IF(INDEX(Наименование_потребителя, ROW(Z420)) = "", "", INDEX(Наименование_потребителя, ROW(Z420)))</f>
        <v/>
      </c>
      <c r="S422" s="119" t="str" cm="1">
        <f t="array" ref="S422">IF(INDEX(Условное_обозначение, ROW(AA420)) = "", "", INDEX(Условное_обозначение, ROW(AA420)))</f>
        <v/>
      </c>
    </row>
    <row r="423" spans="1:19" x14ac:dyDescent="0.3">
      <c r="A423" s="119" t="str" cm="1">
        <f t="array" ref="A423">IF(INDEX(Вводной_щит, ROW(C421)) = "", "", INDEX(Вводной_щит, ROW(C421)))</f>
        <v/>
      </c>
      <c r="B423" s="119" t="str" cm="1">
        <f t="array" ref="B423">IF(INDEX(Номер, ROW(F421)) = "", "", INDEX(Номер, ROW(F421)))</f>
        <v/>
      </c>
      <c r="C423" s="119" t="str" cm="1">
        <f t="array" ref="C423">IF(INDEX(Номер_по_плану, ROW(H421)) = "", "", INDEX(Номер_по_плану, ROW(H421)))</f>
        <v/>
      </c>
      <c r="D423" s="119" t="str" cm="1">
        <f t="array" ref="D423">IF(INDEX(Тип, ROW(I421)) = "", "", INDEX(Тип, ROW(I421)))</f>
        <v/>
      </c>
      <c r="E423" s="119" t="str" cm="1">
        <f t="array" ref="E423">IF(INDEX(Автомат, ROW(J421)) = "", "", INDEX(Автомат, ROW(J421)))</f>
        <v/>
      </c>
      <c r="F423" s="119" t="str" cm="1">
        <f t="array" ref="F423">IF(INDEX(Производитель, ROW(K421)) = "", "", INDEX(Производитель, ROW(K421)))</f>
        <v/>
      </c>
      <c r="G423" s="119" t="str" cm="1">
        <f t="array" ref="G423">IF(INDEX(Номинал, ROW(L421)) = "", "", INDEX(Номинал, ROW(L421)))</f>
        <v/>
      </c>
      <c r="H423" s="119" t="str" cm="1">
        <f t="array" ref="H423">IF(INDEX(Тип_УЗО, ROW(M421)) = "", "", INDEX(Тип_УЗО, ROW(M421)))</f>
        <v/>
      </c>
      <c r="I423" s="119" t="str" cm="1">
        <f t="array" ref="I423">IF(INDEX(Ток_утечки_УЗО, ROW(N421)) = "", "", INDEX(Ток_утечки_УЗО, ROW(N421)))</f>
        <v/>
      </c>
      <c r="J423" s="119" t="str" cm="1">
        <f t="array" ref="J423">IF(INDEX(Марка_кабеля, ROW(O421)) = "", "", INDEX(Марка_кабеля, ROW(O421)))</f>
        <v/>
      </c>
      <c r="K423" s="119" t="str" cm="1">
        <f t="array" ref="K423">IF(INDEX(Сечение, ROW(P421)) = "", "", INDEX(Сечение, ROW(P421)))</f>
        <v/>
      </c>
      <c r="L423" s="119" t="str" cm="1">
        <f t="array" ref="L423">IF(INDEX(Длина_кабеля, ROW(Q421)) = "", "", INDEX(Длина_кабеля, ROW(Q421)))</f>
        <v/>
      </c>
      <c r="M423" s="119" t="str" cm="1">
        <f t="array" ref="M423">IF(INDEX(Фаза, ROW(R421)) = "", "", INDEX(Фаза, ROW(R421)))</f>
        <v/>
      </c>
      <c r="N423" s="119" t="str" cm="1">
        <f t="array" ref="N423">IF(INDEX(РЕ, ROW(S421)) = "", "", INDEX(РЕ, ROW(S421)))</f>
        <v/>
      </c>
      <c r="O423" s="119" t="str" cm="1">
        <f t="array" ref="O423">IF(INDEX(Класс, ROW(V421)) = "", "", INDEX(Класс, ROW(V421)))</f>
        <v/>
      </c>
      <c r="P423" s="119" t="str" cm="1">
        <f t="array" ref="P423">IF(INDEX(Установленная_мощность, ROW(X421)) = "", "", INDEX(Установленная_мощность, ROW(X421)))</f>
        <v/>
      </c>
      <c r="Q423" s="119" t="str" cm="1">
        <f t="array" ref="Q423">IF(INDEX(Расчетный_ток, ROW(Y421)) = "", "", INDEX(Расчетный_ток, ROW(Y421)))</f>
        <v/>
      </c>
      <c r="R423" s="119" t="str" cm="1">
        <f t="array" ref="R423">IF(INDEX(Наименование_потребителя, ROW(Z421)) = "", "", INDEX(Наименование_потребителя, ROW(Z421)))</f>
        <v/>
      </c>
      <c r="S423" s="119" t="str" cm="1">
        <f t="array" ref="S423">IF(INDEX(Условное_обозначение, ROW(AA421)) = "", "", INDEX(Условное_обозначение, ROW(AA421)))</f>
        <v/>
      </c>
    </row>
    <row r="424" spans="1:19" x14ac:dyDescent="0.3">
      <c r="A424" s="119" t="str" cm="1">
        <f t="array" ref="A424">IF(INDEX(Вводной_щит, ROW(C422)) = "", "", INDEX(Вводной_щит, ROW(C422)))</f>
        <v/>
      </c>
      <c r="B424" s="119" t="str" cm="1">
        <f t="array" ref="B424">IF(INDEX(Номер, ROW(F422)) = "", "", INDEX(Номер, ROW(F422)))</f>
        <v/>
      </c>
      <c r="C424" s="119" t="str" cm="1">
        <f t="array" ref="C424">IF(INDEX(Номер_по_плану, ROW(H422)) = "", "", INDEX(Номер_по_плану, ROW(H422)))</f>
        <v/>
      </c>
      <c r="D424" s="119" t="str" cm="1">
        <f t="array" ref="D424">IF(INDEX(Тип, ROW(I422)) = "", "", INDEX(Тип, ROW(I422)))</f>
        <v/>
      </c>
      <c r="E424" s="119" t="str" cm="1">
        <f t="array" ref="E424">IF(INDEX(Автомат, ROW(J422)) = "", "", INDEX(Автомат, ROW(J422)))</f>
        <v/>
      </c>
      <c r="F424" s="119" t="str" cm="1">
        <f t="array" ref="F424">IF(INDEX(Производитель, ROW(K422)) = "", "", INDEX(Производитель, ROW(K422)))</f>
        <v/>
      </c>
      <c r="G424" s="119" t="str" cm="1">
        <f t="array" ref="G424">IF(INDEX(Номинал, ROW(L422)) = "", "", INDEX(Номинал, ROW(L422)))</f>
        <v/>
      </c>
      <c r="H424" s="119" t="str" cm="1">
        <f t="array" ref="H424">IF(INDEX(Тип_УЗО, ROW(M422)) = "", "", INDEX(Тип_УЗО, ROW(M422)))</f>
        <v/>
      </c>
      <c r="I424" s="119" t="str" cm="1">
        <f t="array" ref="I424">IF(INDEX(Ток_утечки_УЗО, ROW(N422)) = "", "", INDEX(Ток_утечки_УЗО, ROW(N422)))</f>
        <v/>
      </c>
      <c r="J424" s="119" t="str" cm="1">
        <f t="array" ref="J424">IF(INDEX(Марка_кабеля, ROW(O422)) = "", "", INDEX(Марка_кабеля, ROW(O422)))</f>
        <v/>
      </c>
      <c r="K424" s="119" t="str" cm="1">
        <f t="array" ref="K424">IF(INDEX(Сечение, ROW(P422)) = "", "", INDEX(Сечение, ROW(P422)))</f>
        <v/>
      </c>
      <c r="L424" s="119" t="str" cm="1">
        <f t="array" ref="L424">IF(INDEX(Длина_кабеля, ROW(Q422)) = "", "", INDEX(Длина_кабеля, ROW(Q422)))</f>
        <v/>
      </c>
      <c r="M424" s="119" t="str" cm="1">
        <f t="array" ref="M424">IF(INDEX(Фаза, ROW(R422)) = "", "", INDEX(Фаза, ROW(R422)))</f>
        <v/>
      </c>
      <c r="N424" s="119" t="str" cm="1">
        <f t="array" ref="N424">IF(INDEX(РЕ, ROW(S422)) = "", "", INDEX(РЕ, ROW(S422)))</f>
        <v/>
      </c>
      <c r="O424" s="119" t="str" cm="1">
        <f t="array" ref="O424">IF(INDEX(Класс, ROW(V422)) = "", "", INDEX(Класс, ROW(V422)))</f>
        <v/>
      </c>
      <c r="P424" s="119" t="str" cm="1">
        <f t="array" ref="P424">IF(INDEX(Установленная_мощность, ROW(X422)) = "", "", INDEX(Установленная_мощность, ROW(X422)))</f>
        <v/>
      </c>
      <c r="Q424" s="119" t="str" cm="1">
        <f t="array" ref="Q424">IF(INDEX(Расчетный_ток, ROW(Y422)) = "", "", INDEX(Расчетный_ток, ROW(Y422)))</f>
        <v/>
      </c>
      <c r="R424" s="119" t="str" cm="1">
        <f t="array" ref="R424">IF(INDEX(Наименование_потребителя, ROW(Z422)) = "", "", INDEX(Наименование_потребителя, ROW(Z422)))</f>
        <v/>
      </c>
      <c r="S424" s="119" t="str" cm="1">
        <f t="array" ref="S424">IF(INDEX(Условное_обозначение, ROW(AA422)) = "", "", INDEX(Условное_обозначение, ROW(AA422)))</f>
        <v/>
      </c>
    </row>
    <row r="425" spans="1:19" x14ac:dyDescent="0.3">
      <c r="A425" s="119" t="str" cm="1">
        <f t="array" ref="A425">IF(INDEX(Вводной_щит, ROW(C423)) = "", "", INDEX(Вводной_щит, ROW(C423)))</f>
        <v/>
      </c>
      <c r="B425" s="119" t="str" cm="1">
        <f t="array" ref="B425">IF(INDEX(Номер, ROW(F423)) = "", "", INDEX(Номер, ROW(F423)))</f>
        <v/>
      </c>
      <c r="C425" s="119" t="str" cm="1">
        <f t="array" ref="C425">IF(INDEX(Номер_по_плану, ROW(H423)) = "", "", INDEX(Номер_по_плану, ROW(H423)))</f>
        <v/>
      </c>
      <c r="D425" s="119" t="str" cm="1">
        <f t="array" ref="D425">IF(INDEX(Тип, ROW(I423)) = "", "", INDEX(Тип, ROW(I423)))</f>
        <v/>
      </c>
      <c r="E425" s="119" t="str" cm="1">
        <f t="array" ref="E425">IF(INDEX(Автомат, ROW(J423)) = "", "", INDEX(Автомат, ROW(J423)))</f>
        <v/>
      </c>
      <c r="F425" s="119" t="str" cm="1">
        <f t="array" ref="F425">IF(INDEX(Производитель, ROW(K423)) = "", "", INDEX(Производитель, ROW(K423)))</f>
        <v/>
      </c>
      <c r="G425" s="119" t="str" cm="1">
        <f t="array" ref="G425">IF(INDEX(Номинал, ROW(L423)) = "", "", INDEX(Номинал, ROW(L423)))</f>
        <v/>
      </c>
      <c r="H425" s="119" t="str" cm="1">
        <f t="array" ref="H425">IF(INDEX(Тип_УЗО, ROW(M423)) = "", "", INDEX(Тип_УЗО, ROW(M423)))</f>
        <v/>
      </c>
      <c r="I425" s="119" t="str" cm="1">
        <f t="array" ref="I425">IF(INDEX(Ток_утечки_УЗО, ROW(N423)) = "", "", INDEX(Ток_утечки_УЗО, ROW(N423)))</f>
        <v/>
      </c>
      <c r="J425" s="119" t="str" cm="1">
        <f t="array" ref="J425">IF(INDEX(Марка_кабеля, ROW(O423)) = "", "", INDEX(Марка_кабеля, ROW(O423)))</f>
        <v/>
      </c>
      <c r="K425" s="119" t="str" cm="1">
        <f t="array" ref="K425">IF(INDEX(Сечение, ROW(P423)) = "", "", INDEX(Сечение, ROW(P423)))</f>
        <v/>
      </c>
      <c r="L425" s="119" t="str" cm="1">
        <f t="array" ref="L425">IF(INDEX(Длина_кабеля, ROW(Q423)) = "", "", INDEX(Длина_кабеля, ROW(Q423)))</f>
        <v/>
      </c>
      <c r="M425" s="119" t="str" cm="1">
        <f t="array" ref="M425">IF(INDEX(Фаза, ROW(R423)) = "", "", INDEX(Фаза, ROW(R423)))</f>
        <v/>
      </c>
      <c r="N425" s="119" t="str" cm="1">
        <f t="array" ref="N425">IF(INDEX(РЕ, ROW(S423)) = "", "", INDEX(РЕ, ROW(S423)))</f>
        <v/>
      </c>
      <c r="O425" s="119" t="str" cm="1">
        <f t="array" ref="O425">IF(INDEX(Класс, ROW(V423)) = "", "", INDEX(Класс, ROW(V423)))</f>
        <v/>
      </c>
      <c r="P425" s="119" t="str" cm="1">
        <f t="array" ref="P425">IF(INDEX(Установленная_мощность, ROW(X423)) = "", "", INDEX(Установленная_мощность, ROW(X423)))</f>
        <v/>
      </c>
      <c r="Q425" s="119" t="str" cm="1">
        <f t="array" ref="Q425">IF(INDEX(Расчетный_ток, ROW(Y423)) = "", "", INDEX(Расчетный_ток, ROW(Y423)))</f>
        <v/>
      </c>
      <c r="R425" s="119" t="str" cm="1">
        <f t="array" ref="R425">IF(INDEX(Наименование_потребителя, ROW(Z423)) = "", "", INDEX(Наименование_потребителя, ROW(Z423)))</f>
        <v/>
      </c>
      <c r="S425" s="119" t="str" cm="1">
        <f t="array" ref="S425">IF(INDEX(Условное_обозначение, ROW(AA423)) = "", "", INDEX(Условное_обозначение, ROW(AA423)))</f>
        <v/>
      </c>
    </row>
    <row r="426" spans="1:19" x14ac:dyDescent="0.3">
      <c r="A426" s="119" t="str" cm="1">
        <f t="array" ref="A426">IF(INDEX(Вводной_щит, ROW(C424)) = "", "", INDEX(Вводной_щит, ROW(C424)))</f>
        <v/>
      </c>
      <c r="B426" s="119" t="str" cm="1">
        <f t="array" ref="B426">IF(INDEX(Номер, ROW(F424)) = "", "", INDEX(Номер, ROW(F424)))</f>
        <v/>
      </c>
      <c r="C426" s="119" t="str" cm="1">
        <f t="array" ref="C426">IF(INDEX(Номер_по_плану, ROW(H424)) = "", "", INDEX(Номер_по_плану, ROW(H424)))</f>
        <v/>
      </c>
      <c r="D426" s="119" t="str" cm="1">
        <f t="array" ref="D426">IF(INDEX(Тип, ROW(I424)) = "", "", INDEX(Тип, ROW(I424)))</f>
        <v/>
      </c>
      <c r="E426" s="119" t="str" cm="1">
        <f t="array" ref="E426">IF(INDEX(Автомат, ROW(J424)) = "", "", INDEX(Автомат, ROW(J424)))</f>
        <v/>
      </c>
      <c r="F426" s="119" t="str" cm="1">
        <f t="array" ref="F426">IF(INDEX(Производитель, ROW(K424)) = "", "", INDEX(Производитель, ROW(K424)))</f>
        <v/>
      </c>
      <c r="G426" s="119" t="str" cm="1">
        <f t="array" ref="G426">IF(INDEX(Номинал, ROW(L424)) = "", "", INDEX(Номинал, ROW(L424)))</f>
        <v/>
      </c>
      <c r="H426" s="119" t="str" cm="1">
        <f t="array" ref="H426">IF(INDEX(Тип_УЗО, ROW(M424)) = "", "", INDEX(Тип_УЗО, ROW(M424)))</f>
        <v/>
      </c>
      <c r="I426" s="119" t="str" cm="1">
        <f t="array" ref="I426">IF(INDEX(Ток_утечки_УЗО, ROW(N424)) = "", "", INDEX(Ток_утечки_УЗО, ROW(N424)))</f>
        <v/>
      </c>
      <c r="J426" s="119" t="str" cm="1">
        <f t="array" ref="J426">IF(INDEX(Марка_кабеля, ROW(O424)) = "", "", INDEX(Марка_кабеля, ROW(O424)))</f>
        <v/>
      </c>
      <c r="K426" s="119" t="str" cm="1">
        <f t="array" ref="K426">IF(INDEX(Сечение, ROW(P424)) = "", "", INDEX(Сечение, ROW(P424)))</f>
        <v/>
      </c>
      <c r="L426" s="119" t="str" cm="1">
        <f t="array" ref="L426">IF(INDEX(Длина_кабеля, ROW(Q424)) = "", "", INDEX(Длина_кабеля, ROW(Q424)))</f>
        <v/>
      </c>
      <c r="M426" s="119" t="str" cm="1">
        <f t="array" ref="M426">IF(INDEX(Фаза, ROW(R424)) = "", "", INDEX(Фаза, ROW(R424)))</f>
        <v/>
      </c>
      <c r="N426" s="119" t="str" cm="1">
        <f t="array" ref="N426">IF(INDEX(РЕ, ROW(S424)) = "", "", INDEX(РЕ, ROW(S424)))</f>
        <v/>
      </c>
      <c r="O426" s="119" t="str" cm="1">
        <f t="array" ref="O426">IF(INDEX(Класс, ROW(V424)) = "", "", INDEX(Класс, ROW(V424)))</f>
        <v/>
      </c>
      <c r="P426" s="119" t="str" cm="1">
        <f t="array" ref="P426">IF(INDEX(Установленная_мощность, ROW(X424)) = "", "", INDEX(Установленная_мощность, ROW(X424)))</f>
        <v/>
      </c>
      <c r="Q426" s="119" t="str" cm="1">
        <f t="array" ref="Q426">IF(INDEX(Расчетный_ток, ROW(Y424)) = "", "", INDEX(Расчетный_ток, ROW(Y424)))</f>
        <v/>
      </c>
      <c r="R426" s="119" t="str" cm="1">
        <f t="array" ref="R426">IF(INDEX(Наименование_потребителя, ROW(Z424)) = "", "", INDEX(Наименование_потребителя, ROW(Z424)))</f>
        <v/>
      </c>
      <c r="S426" s="119" t="str" cm="1">
        <f t="array" ref="S426">IF(INDEX(Условное_обозначение, ROW(AA424)) = "", "", INDEX(Условное_обозначение, ROW(AA424)))</f>
        <v/>
      </c>
    </row>
    <row r="427" spans="1:19" x14ac:dyDescent="0.3">
      <c r="A427" s="119" t="str" cm="1">
        <f t="array" ref="A427">IF(INDEX(Вводной_щит, ROW(C425)) = "", "", INDEX(Вводной_щит, ROW(C425)))</f>
        <v/>
      </c>
      <c r="B427" s="119" t="str" cm="1">
        <f t="array" ref="B427">IF(INDEX(Номер, ROW(F425)) = "", "", INDEX(Номер, ROW(F425)))</f>
        <v/>
      </c>
      <c r="C427" s="119" t="str" cm="1">
        <f t="array" ref="C427">IF(INDEX(Номер_по_плану, ROW(H425)) = "", "", INDEX(Номер_по_плану, ROW(H425)))</f>
        <v/>
      </c>
      <c r="D427" s="119" t="str" cm="1">
        <f t="array" ref="D427">IF(INDEX(Тип, ROW(I425)) = "", "", INDEX(Тип, ROW(I425)))</f>
        <v/>
      </c>
      <c r="E427" s="119" t="str" cm="1">
        <f t="array" ref="E427">IF(INDEX(Автомат, ROW(J425)) = "", "", INDEX(Автомат, ROW(J425)))</f>
        <v/>
      </c>
      <c r="F427" s="119" t="str" cm="1">
        <f t="array" ref="F427">IF(INDEX(Производитель, ROW(K425)) = "", "", INDEX(Производитель, ROW(K425)))</f>
        <v/>
      </c>
      <c r="G427" s="119" t="str" cm="1">
        <f t="array" ref="G427">IF(INDEX(Номинал, ROW(L425)) = "", "", INDEX(Номинал, ROW(L425)))</f>
        <v/>
      </c>
      <c r="H427" s="119" t="str" cm="1">
        <f t="array" ref="H427">IF(INDEX(Тип_УЗО, ROW(M425)) = "", "", INDEX(Тип_УЗО, ROW(M425)))</f>
        <v/>
      </c>
      <c r="I427" s="119" t="str" cm="1">
        <f t="array" ref="I427">IF(INDEX(Ток_утечки_УЗО, ROW(N425)) = "", "", INDEX(Ток_утечки_УЗО, ROW(N425)))</f>
        <v/>
      </c>
      <c r="J427" s="119" t="str" cm="1">
        <f t="array" ref="J427">IF(INDEX(Марка_кабеля, ROW(O425)) = "", "", INDEX(Марка_кабеля, ROW(O425)))</f>
        <v/>
      </c>
      <c r="K427" s="119" t="str" cm="1">
        <f t="array" ref="K427">IF(INDEX(Сечение, ROW(P425)) = "", "", INDEX(Сечение, ROW(P425)))</f>
        <v/>
      </c>
      <c r="L427" s="119" t="str" cm="1">
        <f t="array" ref="L427">IF(INDEX(Длина_кабеля, ROW(Q425)) = "", "", INDEX(Длина_кабеля, ROW(Q425)))</f>
        <v/>
      </c>
      <c r="M427" s="119" t="str" cm="1">
        <f t="array" ref="M427">IF(INDEX(Фаза, ROW(R425)) = "", "", INDEX(Фаза, ROW(R425)))</f>
        <v/>
      </c>
      <c r="N427" s="119" t="str" cm="1">
        <f t="array" ref="N427">IF(INDEX(РЕ, ROW(S425)) = "", "", INDEX(РЕ, ROW(S425)))</f>
        <v/>
      </c>
      <c r="O427" s="119" t="str" cm="1">
        <f t="array" ref="O427">IF(INDEX(Класс, ROW(V425)) = "", "", INDEX(Класс, ROW(V425)))</f>
        <v/>
      </c>
      <c r="P427" s="119" t="str" cm="1">
        <f t="array" ref="P427">IF(INDEX(Установленная_мощность, ROW(X425)) = "", "", INDEX(Установленная_мощность, ROW(X425)))</f>
        <v/>
      </c>
      <c r="Q427" s="119" t="str" cm="1">
        <f t="array" ref="Q427">IF(INDEX(Расчетный_ток, ROW(Y425)) = "", "", INDEX(Расчетный_ток, ROW(Y425)))</f>
        <v/>
      </c>
      <c r="R427" s="119" t="str" cm="1">
        <f t="array" ref="R427">IF(INDEX(Наименование_потребителя, ROW(Z425)) = "", "", INDEX(Наименование_потребителя, ROW(Z425)))</f>
        <v/>
      </c>
      <c r="S427" s="119" t="str" cm="1">
        <f t="array" ref="S427">IF(INDEX(Условное_обозначение, ROW(AA425)) = "", "", INDEX(Условное_обозначение, ROW(AA425)))</f>
        <v/>
      </c>
    </row>
    <row r="428" spans="1:19" x14ac:dyDescent="0.3">
      <c r="A428" s="119" t="str" cm="1">
        <f t="array" ref="A428">IF(INDEX(Вводной_щит, ROW(C426)) = "", "", INDEX(Вводной_щит, ROW(C426)))</f>
        <v/>
      </c>
      <c r="B428" s="119" t="str" cm="1">
        <f t="array" ref="B428">IF(INDEX(Номер, ROW(F426)) = "", "", INDEX(Номер, ROW(F426)))</f>
        <v/>
      </c>
      <c r="C428" s="119" t="str" cm="1">
        <f t="array" ref="C428">IF(INDEX(Номер_по_плану, ROW(H426)) = "", "", INDEX(Номер_по_плану, ROW(H426)))</f>
        <v/>
      </c>
      <c r="D428" s="119" t="str" cm="1">
        <f t="array" ref="D428">IF(INDEX(Тип, ROW(I426)) = "", "", INDEX(Тип, ROW(I426)))</f>
        <v/>
      </c>
      <c r="E428" s="119" t="str" cm="1">
        <f t="array" ref="E428">IF(INDEX(Автомат, ROW(J426)) = "", "", INDEX(Автомат, ROW(J426)))</f>
        <v/>
      </c>
      <c r="F428" s="119" t="str" cm="1">
        <f t="array" ref="F428">IF(INDEX(Производитель, ROW(K426)) = "", "", INDEX(Производитель, ROW(K426)))</f>
        <v/>
      </c>
      <c r="G428" s="119" t="str" cm="1">
        <f t="array" ref="G428">IF(INDEX(Номинал, ROW(L426)) = "", "", INDEX(Номинал, ROW(L426)))</f>
        <v/>
      </c>
      <c r="H428" s="119" t="str" cm="1">
        <f t="array" ref="H428">IF(INDEX(Тип_УЗО, ROW(M426)) = "", "", INDEX(Тип_УЗО, ROW(M426)))</f>
        <v/>
      </c>
      <c r="I428" s="119" t="str" cm="1">
        <f t="array" ref="I428">IF(INDEX(Ток_утечки_УЗО, ROW(N426)) = "", "", INDEX(Ток_утечки_УЗО, ROW(N426)))</f>
        <v/>
      </c>
      <c r="J428" s="119" t="str" cm="1">
        <f t="array" ref="J428">IF(INDEX(Марка_кабеля, ROW(O426)) = "", "", INDEX(Марка_кабеля, ROW(O426)))</f>
        <v/>
      </c>
      <c r="K428" s="119" t="str" cm="1">
        <f t="array" ref="K428">IF(INDEX(Сечение, ROW(P426)) = "", "", INDEX(Сечение, ROW(P426)))</f>
        <v/>
      </c>
      <c r="L428" s="119" t="str" cm="1">
        <f t="array" ref="L428">IF(INDEX(Длина_кабеля, ROW(Q426)) = "", "", INDEX(Длина_кабеля, ROW(Q426)))</f>
        <v/>
      </c>
      <c r="M428" s="119" t="str" cm="1">
        <f t="array" ref="M428">IF(INDEX(Фаза, ROW(R426)) = "", "", INDEX(Фаза, ROW(R426)))</f>
        <v/>
      </c>
      <c r="N428" s="119" t="str" cm="1">
        <f t="array" ref="N428">IF(INDEX(РЕ, ROW(S426)) = "", "", INDEX(РЕ, ROW(S426)))</f>
        <v/>
      </c>
      <c r="O428" s="119" t="str" cm="1">
        <f t="array" ref="O428">IF(INDEX(Класс, ROW(V426)) = "", "", INDEX(Класс, ROW(V426)))</f>
        <v/>
      </c>
      <c r="P428" s="119" t="str" cm="1">
        <f t="array" ref="P428">IF(INDEX(Установленная_мощность, ROW(X426)) = "", "", INDEX(Установленная_мощность, ROW(X426)))</f>
        <v/>
      </c>
      <c r="Q428" s="119" t="str" cm="1">
        <f t="array" ref="Q428">IF(INDEX(Расчетный_ток, ROW(Y426)) = "", "", INDEX(Расчетный_ток, ROW(Y426)))</f>
        <v/>
      </c>
      <c r="R428" s="119" t="str" cm="1">
        <f t="array" ref="R428">IF(INDEX(Наименование_потребителя, ROW(Z426)) = "", "", INDEX(Наименование_потребителя, ROW(Z426)))</f>
        <v/>
      </c>
      <c r="S428" s="119" t="str" cm="1">
        <f t="array" ref="S428">IF(INDEX(Условное_обозначение, ROW(AA426)) = "", "", INDEX(Условное_обозначение, ROW(AA426)))</f>
        <v/>
      </c>
    </row>
    <row r="429" spans="1:19" x14ac:dyDescent="0.3">
      <c r="A429" s="119" t="str" cm="1">
        <f t="array" ref="A429">IF(INDEX(Вводной_щит, ROW(C427)) = "", "", INDEX(Вводной_щит, ROW(C427)))</f>
        <v/>
      </c>
      <c r="B429" s="119" t="str" cm="1">
        <f t="array" ref="B429">IF(INDEX(Номер, ROW(F427)) = "", "", INDEX(Номер, ROW(F427)))</f>
        <v/>
      </c>
      <c r="C429" s="119" t="str" cm="1">
        <f t="array" ref="C429">IF(INDEX(Номер_по_плану, ROW(H427)) = "", "", INDEX(Номер_по_плану, ROW(H427)))</f>
        <v/>
      </c>
      <c r="D429" s="119" t="str" cm="1">
        <f t="array" ref="D429">IF(INDEX(Тип, ROW(I427)) = "", "", INDEX(Тип, ROW(I427)))</f>
        <v/>
      </c>
      <c r="E429" s="119" t="str" cm="1">
        <f t="array" ref="E429">IF(INDEX(Автомат, ROW(J427)) = "", "", INDEX(Автомат, ROW(J427)))</f>
        <v/>
      </c>
      <c r="F429" s="119" t="str" cm="1">
        <f t="array" ref="F429">IF(INDEX(Производитель, ROW(K427)) = "", "", INDEX(Производитель, ROW(K427)))</f>
        <v/>
      </c>
      <c r="G429" s="119" t="str" cm="1">
        <f t="array" ref="G429">IF(INDEX(Номинал, ROW(L427)) = "", "", INDEX(Номинал, ROW(L427)))</f>
        <v/>
      </c>
      <c r="H429" s="119" t="str" cm="1">
        <f t="array" ref="H429">IF(INDEX(Тип_УЗО, ROW(M427)) = "", "", INDEX(Тип_УЗО, ROW(M427)))</f>
        <v/>
      </c>
      <c r="I429" s="119" t="str" cm="1">
        <f t="array" ref="I429">IF(INDEX(Ток_утечки_УЗО, ROW(N427)) = "", "", INDEX(Ток_утечки_УЗО, ROW(N427)))</f>
        <v/>
      </c>
      <c r="J429" s="119" t="str" cm="1">
        <f t="array" ref="J429">IF(INDEX(Марка_кабеля, ROW(O427)) = "", "", INDEX(Марка_кабеля, ROW(O427)))</f>
        <v/>
      </c>
      <c r="K429" s="119" t="str" cm="1">
        <f t="array" ref="K429">IF(INDEX(Сечение, ROW(P427)) = "", "", INDEX(Сечение, ROW(P427)))</f>
        <v/>
      </c>
      <c r="L429" s="119" t="str" cm="1">
        <f t="array" ref="L429">IF(INDEX(Длина_кабеля, ROW(Q427)) = "", "", INDEX(Длина_кабеля, ROW(Q427)))</f>
        <v/>
      </c>
      <c r="M429" s="119" t="str" cm="1">
        <f t="array" ref="M429">IF(INDEX(Фаза, ROW(R427)) = "", "", INDEX(Фаза, ROW(R427)))</f>
        <v/>
      </c>
      <c r="N429" s="119" t="str" cm="1">
        <f t="array" ref="N429">IF(INDEX(РЕ, ROW(S427)) = "", "", INDEX(РЕ, ROW(S427)))</f>
        <v/>
      </c>
      <c r="O429" s="119" t="str" cm="1">
        <f t="array" ref="O429">IF(INDEX(Класс, ROW(V427)) = "", "", INDEX(Класс, ROW(V427)))</f>
        <v/>
      </c>
      <c r="P429" s="119" t="str" cm="1">
        <f t="array" ref="P429">IF(INDEX(Установленная_мощность, ROW(X427)) = "", "", INDEX(Установленная_мощность, ROW(X427)))</f>
        <v/>
      </c>
      <c r="Q429" s="119" t="str" cm="1">
        <f t="array" ref="Q429">IF(INDEX(Расчетный_ток, ROW(Y427)) = "", "", INDEX(Расчетный_ток, ROW(Y427)))</f>
        <v/>
      </c>
      <c r="R429" s="119" t="str" cm="1">
        <f t="array" ref="R429">IF(INDEX(Наименование_потребителя, ROW(Z427)) = "", "", INDEX(Наименование_потребителя, ROW(Z427)))</f>
        <v/>
      </c>
      <c r="S429" s="119" t="str" cm="1">
        <f t="array" ref="S429">IF(INDEX(Условное_обозначение, ROW(AA427)) = "", "", INDEX(Условное_обозначение, ROW(AA427)))</f>
        <v/>
      </c>
    </row>
    <row r="430" spans="1:19" x14ac:dyDescent="0.3">
      <c r="A430" s="119" t="str" cm="1">
        <f t="array" ref="A430">IF(INDEX(Вводной_щит, ROW(C428)) = "", "", INDEX(Вводной_щит, ROW(C428)))</f>
        <v/>
      </c>
      <c r="B430" s="119" t="str" cm="1">
        <f t="array" ref="B430">IF(INDEX(Номер, ROW(F428)) = "", "", INDEX(Номер, ROW(F428)))</f>
        <v/>
      </c>
      <c r="C430" s="119" t="str" cm="1">
        <f t="array" ref="C430">IF(INDEX(Номер_по_плану, ROW(H428)) = "", "", INDEX(Номер_по_плану, ROW(H428)))</f>
        <v/>
      </c>
      <c r="D430" s="119" t="str" cm="1">
        <f t="array" ref="D430">IF(INDEX(Тип, ROW(I428)) = "", "", INDEX(Тип, ROW(I428)))</f>
        <v/>
      </c>
      <c r="E430" s="119" t="str" cm="1">
        <f t="array" ref="E430">IF(INDEX(Автомат, ROW(J428)) = "", "", INDEX(Автомат, ROW(J428)))</f>
        <v/>
      </c>
      <c r="F430" s="119" t="str" cm="1">
        <f t="array" ref="F430">IF(INDEX(Производитель, ROW(K428)) = "", "", INDEX(Производитель, ROW(K428)))</f>
        <v/>
      </c>
      <c r="G430" s="119" t="str" cm="1">
        <f t="array" ref="G430">IF(INDEX(Номинал, ROW(L428)) = "", "", INDEX(Номинал, ROW(L428)))</f>
        <v/>
      </c>
      <c r="H430" s="119" t="str" cm="1">
        <f t="array" ref="H430">IF(INDEX(Тип_УЗО, ROW(M428)) = "", "", INDEX(Тип_УЗО, ROW(M428)))</f>
        <v/>
      </c>
      <c r="I430" s="119" t="str" cm="1">
        <f t="array" ref="I430">IF(INDEX(Ток_утечки_УЗО, ROW(N428)) = "", "", INDEX(Ток_утечки_УЗО, ROW(N428)))</f>
        <v/>
      </c>
      <c r="J430" s="119" t="str" cm="1">
        <f t="array" ref="J430">IF(INDEX(Марка_кабеля, ROW(O428)) = "", "", INDEX(Марка_кабеля, ROW(O428)))</f>
        <v/>
      </c>
      <c r="K430" s="119" t="str" cm="1">
        <f t="array" ref="K430">IF(INDEX(Сечение, ROW(P428)) = "", "", INDEX(Сечение, ROW(P428)))</f>
        <v/>
      </c>
      <c r="L430" s="119" t="str" cm="1">
        <f t="array" ref="L430">IF(INDEX(Длина_кабеля, ROW(Q428)) = "", "", INDEX(Длина_кабеля, ROW(Q428)))</f>
        <v/>
      </c>
      <c r="M430" s="119" t="str" cm="1">
        <f t="array" ref="M430">IF(INDEX(Фаза, ROW(R428)) = "", "", INDEX(Фаза, ROW(R428)))</f>
        <v/>
      </c>
      <c r="N430" s="119" t="str" cm="1">
        <f t="array" ref="N430">IF(INDEX(РЕ, ROW(S428)) = "", "", INDEX(РЕ, ROW(S428)))</f>
        <v/>
      </c>
      <c r="O430" s="119" t="str" cm="1">
        <f t="array" ref="O430">IF(INDEX(Класс, ROW(V428)) = "", "", INDEX(Класс, ROW(V428)))</f>
        <v/>
      </c>
      <c r="P430" s="119" t="str" cm="1">
        <f t="array" ref="P430">IF(INDEX(Установленная_мощность, ROW(X428)) = "", "", INDEX(Установленная_мощность, ROW(X428)))</f>
        <v/>
      </c>
      <c r="Q430" s="119" t="str" cm="1">
        <f t="array" ref="Q430">IF(INDEX(Расчетный_ток, ROW(Y428)) = "", "", INDEX(Расчетный_ток, ROW(Y428)))</f>
        <v/>
      </c>
      <c r="R430" s="119" t="str" cm="1">
        <f t="array" ref="R430">IF(INDEX(Наименование_потребителя, ROW(Z428)) = "", "", INDEX(Наименование_потребителя, ROW(Z428)))</f>
        <v/>
      </c>
      <c r="S430" s="119" t="str" cm="1">
        <f t="array" ref="S430">IF(INDEX(Условное_обозначение, ROW(AA428)) = "", "", INDEX(Условное_обозначение, ROW(AA428)))</f>
        <v/>
      </c>
    </row>
    <row r="431" spans="1:19" x14ac:dyDescent="0.3">
      <c r="A431" s="119" t="str" cm="1">
        <f t="array" ref="A431">IF(INDEX(Вводной_щит, ROW(C429)) = "", "", INDEX(Вводной_щит, ROW(C429)))</f>
        <v/>
      </c>
      <c r="B431" s="119" t="str" cm="1">
        <f t="array" ref="B431">IF(INDEX(Номер, ROW(F429)) = "", "", INDEX(Номер, ROW(F429)))</f>
        <v/>
      </c>
      <c r="C431" s="119" t="str" cm="1">
        <f t="array" ref="C431">IF(INDEX(Номер_по_плану, ROW(H429)) = "", "", INDEX(Номер_по_плану, ROW(H429)))</f>
        <v/>
      </c>
      <c r="D431" s="119" t="str" cm="1">
        <f t="array" ref="D431">IF(INDEX(Тип, ROW(I429)) = "", "", INDEX(Тип, ROW(I429)))</f>
        <v/>
      </c>
      <c r="E431" s="119" t="str" cm="1">
        <f t="array" ref="E431">IF(INDEX(Автомат, ROW(J429)) = "", "", INDEX(Автомат, ROW(J429)))</f>
        <v/>
      </c>
      <c r="F431" s="119" t="str" cm="1">
        <f t="array" ref="F431">IF(INDEX(Производитель, ROW(K429)) = "", "", INDEX(Производитель, ROW(K429)))</f>
        <v/>
      </c>
      <c r="G431" s="119" t="str" cm="1">
        <f t="array" ref="G431">IF(INDEX(Номинал, ROW(L429)) = "", "", INDEX(Номинал, ROW(L429)))</f>
        <v/>
      </c>
      <c r="H431" s="119" t="str" cm="1">
        <f t="array" ref="H431">IF(INDEX(Тип_УЗО, ROW(M429)) = "", "", INDEX(Тип_УЗО, ROW(M429)))</f>
        <v/>
      </c>
      <c r="I431" s="119" t="str" cm="1">
        <f t="array" ref="I431">IF(INDEX(Ток_утечки_УЗО, ROW(N429)) = "", "", INDEX(Ток_утечки_УЗО, ROW(N429)))</f>
        <v/>
      </c>
      <c r="J431" s="119" t="str" cm="1">
        <f t="array" ref="J431">IF(INDEX(Марка_кабеля, ROW(O429)) = "", "", INDEX(Марка_кабеля, ROW(O429)))</f>
        <v/>
      </c>
      <c r="K431" s="119" t="str" cm="1">
        <f t="array" ref="K431">IF(INDEX(Сечение, ROW(P429)) = "", "", INDEX(Сечение, ROW(P429)))</f>
        <v/>
      </c>
      <c r="L431" s="119" t="str" cm="1">
        <f t="array" ref="L431">IF(INDEX(Длина_кабеля, ROW(Q429)) = "", "", INDEX(Длина_кабеля, ROW(Q429)))</f>
        <v/>
      </c>
      <c r="M431" s="119" t="str" cm="1">
        <f t="array" ref="M431">IF(INDEX(Фаза, ROW(R429)) = "", "", INDEX(Фаза, ROW(R429)))</f>
        <v/>
      </c>
      <c r="N431" s="119" t="str" cm="1">
        <f t="array" ref="N431">IF(INDEX(РЕ, ROW(S429)) = "", "", INDEX(РЕ, ROW(S429)))</f>
        <v/>
      </c>
      <c r="O431" s="119" t="str" cm="1">
        <f t="array" ref="O431">IF(INDEX(Класс, ROW(V429)) = "", "", INDEX(Класс, ROW(V429)))</f>
        <v/>
      </c>
      <c r="P431" s="119" t="str" cm="1">
        <f t="array" ref="P431">IF(INDEX(Установленная_мощность, ROW(X429)) = "", "", INDEX(Установленная_мощность, ROW(X429)))</f>
        <v/>
      </c>
      <c r="Q431" s="119" t="str" cm="1">
        <f t="array" ref="Q431">IF(INDEX(Расчетный_ток, ROW(Y429)) = "", "", INDEX(Расчетный_ток, ROW(Y429)))</f>
        <v/>
      </c>
      <c r="R431" s="119" t="str" cm="1">
        <f t="array" ref="R431">IF(INDEX(Наименование_потребителя, ROW(Z429)) = "", "", INDEX(Наименование_потребителя, ROW(Z429)))</f>
        <v/>
      </c>
      <c r="S431" s="119" t="str" cm="1">
        <f t="array" ref="S431">IF(INDEX(Условное_обозначение, ROW(AA429)) = "", "", INDEX(Условное_обозначение, ROW(AA429)))</f>
        <v/>
      </c>
    </row>
    <row r="432" spans="1:19" x14ac:dyDescent="0.3">
      <c r="A432" s="119" t="str" cm="1">
        <f t="array" ref="A432">IF(INDEX(Вводной_щит, ROW(C430)) = "", "", INDEX(Вводной_щит, ROW(C430)))</f>
        <v/>
      </c>
      <c r="B432" s="119" t="str" cm="1">
        <f t="array" ref="B432">IF(INDEX(Номер, ROW(F430)) = "", "", INDEX(Номер, ROW(F430)))</f>
        <v/>
      </c>
      <c r="C432" s="119" t="str" cm="1">
        <f t="array" ref="C432">IF(INDEX(Номер_по_плану, ROW(H430)) = "", "", INDEX(Номер_по_плану, ROW(H430)))</f>
        <v/>
      </c>
      <c r="D432" s="119" t="str" cm="1">
        <f t="array" ref="D432">IF(INDEX(Тип, ROW(I430)) = "", "", INDEX(Тип, ROW(I430)))</f>
        <v/>
      </c>
      <c r="E432" s="119" t="str" cm="1">
        <f t="array" ref="E432">IF(INDEX(Автомат, ROW(J430)) = "", "", INDEX(Автомат, ROW(J430)))</f>
        <v/>
      </c>
      <c r="F432" s="119" t="str" cm="1">
        <f t="array" ref="F432">IF(INDEX(Производитель, ROW(K430)) = "", "", INDEX(Производитель, ROW(K430)))</f>
        <v/>
      </c>
      <c r="G432" s="119" t="str" cm="1">
        <f t="array" ref="G432">IF(INDEX(Номинал, ROW(L430)) = "", "", INDEX(Номинал, ROW(L430)))</f>
        <v/>
      </c>
      <c r="H432" s="119" t="str" cm="1">
        <f t="array" ref="H432">IF(INDEX(Тип_УЗО, ROW(M430)) = "", "", INDEX(Тип_УЗО, ROW(M430)))</f>
        <v/>
      </c>
      <c r="I432" s="119" t="str" cm="1">
        <f t="array" ref="I432">IF(INDEX(Ток_утечки_УЗО, ROW(N430)) = "", "", INDEX(Ток_утечки_УЗО, ROW(N430)))</f>
        <v/>
      </c>
      <c r="J432" s="119" t="str" cm="1">
        <f t="array" ref="J432">IF(INDEX(Марка_кабеля, ROW(O430)) = "", "", INDEX(Марка_кабеля, ROW(O430)))</f>
        <v/>
      </c>
      <c r="K432" s="119" t="str" cm="1">
        <f t="array" ref="K432">IF(INDEX(Сечение, ROW(P430)) = "", "", INDEX(Сечение, ROW(P430)))</f>
        <v/>
      </c>
      <c r="L432" s="119" t="str" cm="1">
        <f t="array" ref="L432">IF(INDEX(Длина_кабеля, ROW(Q430)) = "", "", INDEX(Длина_кабеля, ROW(Q430)))</f>
        <v/>
      </c>
      <c r="M432" s="119" t="str" cm="1">
        <f t="array" ref="M432">IF(INDEX(Фаза, ROW(R430)) = "", "", INDEX(Фаза, ROW(R430)))</f>
        <v/>
      </c>
      <c r="N432" s="119" t="str" cm="1">
        <f t="array" ref="N432">IF(INDEX(РЕ, ROW(S430)) = "", "", INDEX(РЕ, ROW(S430)))</f>
        <v/>
      </c>
      <c r="O432" s="119" t="str" cm="1">
        <f t="array" ref="O432">IF(INDEX(Класс, ROW(V430)) = "", "", INDEX(Класс, ROW(V430)))</f>
        <v/>
      </c>
      <c r="P432" s="119" t="str" cm="1">
        <f t="array" ref="P432">IF(INDEX(Установленная_мощность, ROW(X430)) = "", "", INDEX(Установленная_мощность, ROW(X430)))</f>
        <v/>
      </c>
      <c r="Q432" s="119" t="str" cm="1">
        <f t="array" ref="Q432">IF(INDEX(Расчетный_ток, ROW(Y430)) = "", "", INDEX(Расчетный_ток, ROW(Y430)))</f>
        <v/>
      </c>
      <c r="R432" s="119" t="str" cm="1">
        <f t="array" ref="R432">IF(INDEX(Наименование_потребителя, ROW(Z430)) = "", "", INDEX(Наименование_потребителя, ROW(Z430)))</f>
        <v/>
      </c>
      <c r="S432" s="119" t="str" cm="1">
        <f t="array" ref="S432">IF(INDEX(Условное_обозначение, ROW(AA430)) = "", "", INDEX(Условное_обозначение, ROW(AA430)))</f>
        <v/>
      </c>
    </row>
    <row r="433" spans="1:19" x14ac:dyDescent="0.3">
      <c r="A433" s="119" t="str" cm="1">
        <f t="array" ref="A433">IF(INDEX(Вводной_щит, ROW(C431)) = "", "", INDEX(Вводной_щит, ROW(C431)))</f>
        <v/>
      </c>
      <c r="B433" s="119" t="str" cm="1">
        <f t="array" ref="B433">IF(INDEX(Номер, ROW(F431)) = "", "", INDEX(Номер, ROW(F431)))</f>
        <v/>
      </c>
      <c r="C433" s="119" t="str" cm="1">
        <f t="array" ref="C433">IF(INDEX(Номер_по_плану, ROW(H431)) = "", "", INDEX(Номер_по_плану, ROW(H431)))</f>
        <v/>
      </c>
      <c r="D433" s="119" t="str" cm="1">
        <f t="array" ref="D433">IF(INDEX(Тип, ROW(I431)) = "", "", INDEX(Тип, ROW(I431)))</f>
        <v/>
      </c>
      <c r="E433" s="119" t="str" cm="1">
        <f t="array" ref="E433">IF(INDEX(Автомат, ROW(J431)) = "", "", INDEX(Автомат, ROW(J431)))</f>
        <v/>
      </c>
      <c r="F433" s="119" t="str" cm="1">
        <f t="array" ref="F433">IF(INDEX(Производитель, ROW(K431)) = "", "", INDEX(Производитель, ROW(K431)))</f>
        <v/>
      </c>
      <c r="G433" s="119" t="str" cm="1">
        <f t="array" ref="G433">IF(INDEX(Номинал, ROW(L431)) = "", "", INDEX(Номинал, ROW(L431)))</f>
        <v/>
      </c>
      <c r="H433" s="119" t="str" cm="1">
        <f t="array" ref="H433">IF(INDEX(Тип_УЗО, ROW(M431)) = "", "", INDEX(Тип_УЗО, ROW(M431)))</f>
        <v/>
      </c>
      <c r="I433" s="119" t="str" cm="1">
        <f t="array" ref="I433">IF(INDEX(Ток_утечки_УЗО, ROW(N431)) = "", "", INDEX(Ток_утечки_УЗО, ROW(N431)))</f>
        <v/>
      </c>
      <c r="J433" s="119" t="str" cm="1">
        <f t="array" ref="J433">IF(INDEX(Марка_кабеля, ROW(O431)) = "", "", INDEX(Марка_кабеля, ROW(O431)))</f>
        <v/>
      </c>
      <c r="K433" s="119" t="str" cm="1">
        <f t="array" ref="K433">IF(INDEX(Сечение, ROW(P431)) = "", "", INDEX(Сечение, ROW(P431)))</f>
        <v/>
      </c>
      <c r="L433" s="119" t="str" cm="1">
        <f t="array" ref="L433">IF(INDEX(Длина_кабеля, ROW(Q431)) = "", "", INDEX(Длина_кабеля, ROW(Q431)))</f>
        <v/>
      </c>
      <c r="M433" s="119" t="str" cm="1">
        <f t="array" ref="M433">IF(INDEX(Фаза, ROW(R431)) = "", "", INDEX(Фаза, ROW(R431)))</f>
        <v/>
      </c>
      <c r="N433" s="119" t="str" cm="1">
        <f t="array" ref="N433">IF(INDEX(РЕ, ROW(S431)) = "", "", INDEX(РЕ, ROW(S431)))</f>
        <v/>
      </c>
      <c r="O433" s="119" t="str" cm="1">
        <f t="array" ref="O433">IF(INDEX(Класс, ROW(V431)) = "", "", INDEX(Класс, ROW(V431)))</f>
        <v/>
      </c>
      <c r="P433" s="119" t="str" cm="1">
        <f t="array" ref="P433">IF(INDEX(Установленная_мощность, ROW(X431)) = "", "", INDEX(Установленная_мощность, ROW(X431)))</f>
        <v/>
      </c>
      <c r="Q433" s="119" t="str" cm="1">
        <f t="array" ref="Q433">IF(INDEX(Расчетный_ток, ROW(Y431)) = "", "", INDEX(Расчетный_ток, ROW(Y431)))</f>
        <v/>
      </c>
      <c r="R433" s="119" t="str" cm="1">
        <f t="array" ref="R433">IF(INDEX(Наименование_потребителя, ROW(Z431)) = "", "", INDEX(Наименование_потребителя, ROW(Z431)))</f>
        <v/>
      </c>
      <c r="S433" s="119" t="str" cm="1">
        <f t="array" ref="S433">IF(INDEX(Условное_обозначение, ROW(AA431)) = "", "", INDEX(Условное_обозначение, ROW(AA431)))</f>
        <v/>
      </c>
    </row>
    <row r="434" spans="1:19" x14ac:dyDescent="0.3">
      <c r="A434" s="119" t="str" cm="1">
        <f t="array" ref="A434">IF(INDEX(Вводной_щит, ROW(C432)) = "", "", INDEX(Вводной_щит, ROW(C432)))</f>
        <v/>
      </c>
      <c r="B434" s="119" t="str" cm="1">
        <f t="array" ref="B434">IF(INDEX(Номер, ROW(F432)) = "", "", INDEX(Номер, ROW(F432)))</f>
        <v/>
      </c>
      <c r="C434" s="119" t="str" cm="1">
        <f t="array" ref="C434">IF(INDEX(Номер_по_плану, ROW(H432)) = "", "", INDEX(Номер_по_плану, ROW(H432)))</f>
        <v/>
      </c>
      <c r="D434" s="119" t="str" cm="1">
        <f t="array" ref="D434">IF(INDEX(Тип, ROW(I432)) = "", "", INDEX(Тип, ROW(I432)))</f>
        <v/>
      </c>
      <c r="E434" s="119" t="str" cm="1">
        <f t="array" ref="E434">IF(INDEX(Автомат, ROW(J432)) = "", "", INDEX(Автомат, ROW(J432)))</f>
        <v/>
      </c>
      <c r="F434" s="119" t="str" cm="1">
        <f t="array" ref="F434">IF(INDEX(Производитель, ROW(K432)) = "", "", INDEX(Производитель, ROW(K432)))</f>
        <v/>
      </c>
      <c r="G434" s="119" t="str" cm="1">
        <f t="array" ref="G434">IF(INDEX(Номинал, ROW(L432)) = "", "", INDEX(Номинал, ROW(L432)))</f>
        <v/>
      </c>
      <c r="H434" s="119" t="str" cm="1">
        <f t="array" ref="H434">IF(INDEX(Тип_УЗО, ROW(M432)) = "", "", INDEX(Тип_УЗО, ROW(M432)))</f>
        <v/>
      </c>
      <c r="I434" s="119" t="str" cm="1">
        <f t="array" ref="I434">IF(INDEX(Ток_утечки_УЗО, ROW(N432)) = "", "", INDEX(Ток_утечки_УЗО, ROW(N432)))</f>
        <v/>
      </c>
      <c r="J434" s="119" t="str" cm="1">
        <f t="array" ref="J434">IF(INDEX(Марка_кабеля, ROW(O432)) = "", "", INDEX(Марка_кабеля, ROW(O432)))</f>
        <v/>
      </c>
      <c r="K434" s="119" t="str" cm="1">
        <f t="array" ref="K434">IF(INDEX(Сечение, ROW(P432)) = "", "", INDEX(Сечение, ROW(P432)))</f>
        <v/>
      </c>
      <c r="L434" s="119" t="str" cm="1">
        <f t="array" ref="L434">IF(INDEX(Длина_кабеля, ROW(Q432)) = "", "", INDEX(Длина_кабеля, ROW(Q432)))</f>
        <v/>
      </c>
      <c r="M434" s="119" t="str" cm="1">
        <f t="array" ref="M434">IF(INDEX(Фаза, ROW(R432)) = "", "", INDEX(Фаза, ROW(R432)))</f>
        <v/>
      </c>
      <c r="N434" s="119" t="str" cm="1">
        <f t="array" ref="N434">IF(INDEX(РЕ, ROW(S432)) = "", "", INDEX(РЕ, ROW(S432)))</f>
        <v/>
      </c>
      <c r="O434" s="119" t="str" cm="1">
        <f t="array" ref="O434">IF(INDEX(Класс, ROW(V432)) = "", "", INDEX(Класс, ROW(V432)))</f>
        <v/>
      </c>
      <c r="P434" s="119" t="str" cm="1">
        <f t="array" ref="P434">IF(INDEX(Установленная_мощность, ROW(X432)) = "", "", INDEX(Установленная_мощность, ROW(X432)))</f>
        <v/>
      </c>
      <c r="Q434" s="119" t="str" cm="1">
        <f t="array" ref="Q434">IF(INDEX(Расчетный_ток, ROW(Y432)) = "", "", INDEX(Расчетный_ток, ROW(Y432)))</f>
        <v/>
      </c>
      <c r="R434" s="119" t="str" cm="1">
        <f t="array" ref="R434">IF(INDEX(Наименование_потребителя, ROW(Z432)) = "", "", INDEX(Наименование_потребителя, ROW(Z432)))</f>
        <v/>
      </c>
      <c r="S434" s="119" t="str" cm="1">
        <f t="array" ref="S434">IF(INDEX(Условное_обозначение, ROW(AA432)) = "", "", INDEX(Условное_обозначение, ROW(AA432)))</f>
        <v/>
      </c>
    </row>
    <row r="435" spans="1:19" x14ac:dyDescent="0.3">
      <c r="A435" s="119" t="str" cm="1">
        <f t="array" ref="A435">IF(INDEX(Вводной_щит, ROW(C433)) = "", "", INDEX(Вводной_щит, ROW(C433)))</f>
        <v/>
      </c>
      <c r="B435" s="119" t="str" cm="1">
        <f t="array" ref="B435">IF(INDEX(Номер, ROW(F433)) = "", "", INDEX(Номер, ROW(F433)))</f>
        <v/>
      </c>
      <c r="C435" s="119" t="str" cm="1">
        <f t="array" ref="C435">IF(INDEX(Номер_по_плану, ROW(H433)) = "", "", INDEX(Номер_по_плану, ROW(H433)))</f>
        <v/>
      </c>
      <c r="D435" s="119" t="str" cm="1">
        <f t="array" ref="D435">IF(INDEX(Тип, ROW(I433)) = "", "", INDEX(Тип, ROW(I433)))</f>
        <v/>
      </c>
      <c r="E435" s="119" t="str" cm="1">
        <f t="array" ref="E435">IF(INDEX(Автомат, ROW(J433)) = "", "", INDEX(Автомат, ROW(J433)))</f>
        <v/>
      </c>
      <c r="F435" s="119" t="str" cm="1">
        <f t="array" ref="F435">IF(INDEX(Производитель, ROW(K433)) = "", "", INDEX(Производитель, ROW(K433)))</f>
        <v/>
      </c>
      <c r="G435" s="119" t="str" cm="1">
        <f t="array" ref="G435">IF(INDEX(Номинал, ROW(L433)) = "", "", INDEX(Номинал, ROW(L433)))</f>
        <v/>
      </c>
      <c r="H435" s="119" t="str" cm="1">
        <f t="array" ref="H435">IF(INDEX(Тип_УЗО, ROW(M433)) = "", "", INDEX(Тип_УЗО, ROW(M433)))</f>
        <v/>
      </c>
      <c r="I435" s="119" t="str" cm="1">
        <f t="array" ref="I435">IF(INDEX(Ток_утечки_УЗО, ROW(N433)) = "", "", INDEX(Ток_утечки_УЗО, ROW(N433)))</f>
        <v/>
      </c>
      <c r="J435" s="119" t="str" cm="1">
        <f t="array" ref="J435">IF(INDEX(Марка_кабеля, ROW(O433)) = "", "", INDEX(Марка_кабеля, ROW(O433)))</f>
        <v/>
      </c>
      <c r="K435" s="119" t="str" cm="1">
        <f t="array" ref="K435">IF(INDEX(Сечение, ROW(P433)) = "", "", INDEX(Сечение, ROW(P433)))</f>
        <v/>
      </c>
      <c r="L435" s="119" t="str" cm="1">
        <f t="array" ref="L435">IF(INDEX(Длина_кабеля, ROW(Q433)) = "", "", INDEX(Длина_кабеля, ROW(Q433)))</f>
        <v/>
      </c>
      <c r="M435" s="119" t="str" cm="1">
        <f t="array" ref="M435">IF(INDEX(Фаза, ROW(R433)) = "", "", INDEX(Фаза, ROW(R433)))</f>
        <v/>
      </c>
      <c r="N435" s="119" t="str" cm="1">
        <f t="array" ref="N435">IF(INDEX(РЕ, ROW(S433)) = "", "", INDEX(РЕ, ROW(S433)))</f>
        <v/>
      </c>
      <c r="O435" s="119" t="str" cm="1">
        <f t="array" ref="O435">IF(INDEX(Класс, ROW(V433)) = "", "", INDEX(Класс, ROW(V433)))</f>
        <v/>
      </c>
      <c r="P435" s="119" t="str" cm="1">
        <f t="array" ref="P435">IF(INDEX(Установленная_мощность, ROW(X433)) = "", "", INDEX(Установленная_мощность, ROW(X433)))</f>
        <v/>
      </c>
      <c r="Q435" s="119" t="str" cm="1">
        <f t="array" ref="Q435">IF(INDEX(Расчетный_ток, ROW(Y433)) = "", "", INDEX(Расчетный_ток, ROW(Y433)))</f>
        <v/>
      </c>
      <c r="R435" s="119" t="str" cm="1">
        <f t="array" ref="R435">IF(INDEX(Наименование_потребителя, ROW(Z433)) = "", "", INDEX(Наименование_потребителя, ROW(Z433)))</f>
        <v/>
      </c>
      <c r="S435" s="119" t="str" cm="1">
        <f t="array" ref="S435">IF(INDEX(Условное_обозначение, ROW(AA433)) = "", "", INDEX(Условное_обозначение, ROW(AA433)))</f>
        <v/>
      </c>
    </row>
    <row r="436" spans="1:19" x14ac:dyDescent="0.3">
      <c r="A436" s="119" t="str" cm="1">
        <f t="array" ref="A436">IF(INDEX(Вводной_щит, ROW(C434)) = "", "", INDEX(Вводной_щит, ROW(C434)))</f>
        <v/>
      </c>
      <c r="B436" s="119" t="str" cm="1">
        <f t="array" ref="B436">IF(INDEX(Номер, ROW(F434)) = "", "", INDEX(Номер, ROW(F434)))</f>
        <v/>
      </c>
      <c r="C436" s="119" t="str" cm="1">
        <f t="array" ref="C436">IF(INDEX(Номер_по_плану, ROW(H434)) = "", "", INDEX(Номер_по_плану, ROW(H434)))</f>
        <v/>
      </c>
      <c r="D436" s="119" t="str" cm="1">
        <f t="array" ref="D436">IF(INDEX(Тип, ROW(I434)) = "", "", INDEX(Тип, ROW(I434)))</f>
        <v/>
      </c>
      <c r="E436" s="119" t="str" cm="1">
        <f t="array" ref="E436">IF(INDEX(Автомат, ROW(J434)) = "", "", INDEX(Автомат, ROW(J434)))</f>
        <v/>
      </c>
      <c r="F436" s="119" t="str" cm="1">
        <f t="array" ref="F436">IF(INDEX(Производитель, ROW(K434)) = "", "", INDEX(Производитель, ROW(K434)))</f>
        <v/>
      </c>
      <c r="G436" s="119" t="str" cm="1">
        <f t="array" ref="G436">IF(INDEX(Номинал, ROW(L434)) = "", "", INDEX(Номинал, ROW(L434)))</f>
        <v/>
      </c>
      <c r="H436" s="119" t="str" cm="1">
        <f t="array" ref="H436">IF(INDEX(Тип_УЗО, ROW(M434)) = "", "", INDEX(Тип_УЗО, ROW(M434)))</f>
        <v/>
      </c>
      <c r="I436" s="119" t="str" cm="1">
        <f t="array" ref="I436">IF(INDEX(Ток_утечки_УЗО, ROW(N434)) = "", "", INDEX(Ток_утечки_УЗО, ROW(N434)))</f>
        <v/>
      </c>
      <c r="J436" s="119" t="str" cm="1">
        <f t="array" ref="J436">IF(INDEX(Марка_кабеля, ROW(O434)) = "", "", INDEX(Марка_кабеля, ROW(O434)))</f>
        <v/>
      </c>
      <c r="K436" s="119" t="str" cm="1">
        <f t="array" ref="K436">IF(INDEX(Сечение, ROW(P434)) = "", "", INDEX(Сечение, ROW(P434)))</f>
        <v/>
      </c>
      <c r="L436" s="119" t="str" cm="1">
        <f t="array" ref="L436">IF(INDEX(Длина_кабеля, ROW(Q434)) = "", "", INDEX(Длина_кабеля, ROW(Q434)))</f>
        <v/>
      </c>
      <c r="M436" s="119" t="str" cm="1">
        <f t="array" ref="M436">IF(INDEX(Фаза, ROW(R434)) = "", "", INDEX(Фаза, ROW(R434)))</f>
        <v/>
      </c>
      <c r="N436" s="119" t="str" cm="1">
        <f t="array" ref="N436">IF(INDEX(РЕ, ROW(S434)) = "", "", INDEX(РЕ, ROW(S434)))</f>
        <v/>
      </c>
      <c r="O436" s="119" t="str" cm="1">
        <f t="array" ref="O436">IF(INDEX(Класс, ROW(V434)) = "", "", INDEX(Класс, ROW(V434)))</f>
        <v/>
      </c>
      <c r="P436" s="119" t="str" cm="1">
        <f t="array" ref="P436">IF(INDEX(Установленная_мощность, ROW(X434)) = "", "", INDEX(Установленная_мощность, ROW(X434)))</f>
        <v/>
      </c>
      <c r="Q436" s="119" t="str" cm="1">
        <f t="array" ref="Q436">IF(INDEX(Расчетный_ток, ROW(Y434)) = "", "", INDEX(Расчетный_ток, ROW(Y434)))</f>
        <v/>
      </c>
      <c r="R436" s="119" t="str" cm="1">
        <f t="array" ref="R436">IF(INDEX(Наименование_потребителя, ROW(Z434)) = "", "", INDEX(Наименование_потребителя, ROW(Z434)))</f>
        <v/>
      </c>
      <c r="S436" s="119" t="str" cm="1">
        <f t="array" ref="S436">IF(INDEX(Условное_обозначение, ROW(AA434)) = "", "", INDEX(Условное_обозначение, ROW(AA434)))</f>
        <v/>
      </c>
    </row>
    <row r="437" spans="1:19" x14ac:dyDescent="0.3">
      <c r="A437" s="119" t="str" cm="1">
        <f t="array" ref="A437">IF(INDEX(Вводной_щит, ROW(C435)) = "", "", INDEX(Вводной_щит, ROW(C435)))</f>
        <v/>
      </c>
      <c r="B437" s="119" t="str" cm="1">
        <f t="array" ref="B437">IF(INDEX(Номер, ROW(F435)) = "", "", INDEX(Номер, ROW(F435)))</f>
        <v/>
      </c>
      <c r="C437" s="119" t="str" cm="1">
        <f t="array" ref="C437">IF(INDEX(Номер_по_плану, ROW(H435)) = "", "", INDEX(Номер_по_плану, ROW(H435)))</f>
        <v/>
      </c>
      <c r="D437" s="119" t="str" cm="1">
        <f t="array" ref="D437">IF(INDEX(Тип, ROW(I435)) = "", "", INDEX(Тип, ROW(I435)))</f>
        <v/>
      </c>
      <c r="E437" s="119" t="str" cm="1">
        <f t="array" ref="E437">IF(INDEX(Автомат, ROW(J435)) = "", "", INDEX(Автомат, ROW(J435)))</f>
        <v/>
      </c>
      <c r="F437" s="119" t="str" cm="1">
        <f t="array" ref="F437">IF(INDEX(Производитель, ROW(K435)) = "", "", INDEX(Производитель, ROW(K435)))</f>
        <v/>
      </c>
      <c r="G437" s="119" t="str" cm="1">
        <f t="array" ref="G437">IF(INDEX(Номинал, ROW(L435)) = "", "", INDEX(Номинал, ROW(L435)))</f>
        <v/>
      </c>
      <c r="H437" s="119" t="str" cm="1">
        <f t="array" ref="H437">IF(INDEX(Тип_УЗО, ROW(M435)) = "", "", INDEX(Тип_УЗО, ROW(M435)))</f>
        <v/>
      </c>
      <c r="I437" s="119" t="str" cm="1">
        <f t="array" ref="I437">IF(INDEX(Ток_утечки_УЗО, ROW(N435)) = "", "", INDEX(Ток_утечки_УЗО, ROW(N435)))</f>
        <v/>
      </c>
      <c r="J437" s="119" t="str" cm="1">
        <f t="array" ref="J437">IF(INDEX(Марка_кабеля, ROW(O435)) = "", "", INDEX(Марка_кабеля, ROW(O435)))</f>
        <v/>
      </c>
      <c r="K437" s="119" t="str" cm="1">
        <f t="array" ref="K437">IF(INDEX(Сечение, ROW(P435)) = "", "", INDEX(Сечение, ROW(P435)))</f>
        <v/>
      </c>
      <c r="L437" s="119" t="str" cm="1">
        <f t="array" ref="L437">IF(INDEX(Длина_кабеля, ROW(Q435)) = "", "", INDEX(Длина_кабеля, ROW(Q435)))</f>
        <v/>
      </c>
      <c r="M437" s="119" t="str" cm="1">
        <f t="array" ref="M437">IF(INDEX(Фаза, ROW(R435)) = "", "", INDEX(Фаза, ROW(R435)))</f>
        <v/>
      </c>
      <c r="N437" s="119" t="str" cm="1">
        <f t="array" ref="N437">IF(INDEX(РЕ, ROW(S435)) = "", "", INDEX(РЕ, ROW(S435)))</f>
        <v/>
      </c>
      <c r="O437" s="119" t="str" cm="1">
        <f t="array" ref="O437">IF(INDEX(Класс, ROW(V435)) = "", "", INDEX(Класс, ROW(V435)))</f>
        <v/>
      </c>
      <c r="P437" s="119" t="str" cm="1">
        <f t="array" ref="P437">IF(INDEX(Установленная_мощность, ROW(X435)) = "", "", INDEX(Установленная_мощность, ROW(X435)))</f>
        <v/>
      </c>
      <c r="Q437" s="119" t="str" cm="1">
        <f t="array" ref="Q437">IF(INDEX(Расчетный_ток, ROW(Y435)) = "", "", INDEX(Расчетный_ток, ROW(Y435)))</f>
        <v/>
      </c>
      <c r="R437" s="119" t="str" cm="1">
        <f t="array" ref="R437">IF(INDEX(Наименование_потребителя, ROW(Z435)) = "", "", INDEX(Наименование_потребителя, ROW(Z435)))</f>
        <v/>
      </c>
      <c r="S437" s="119" t="str" cm="1">
        <f t="array" ref="S437">IF(INDEX(Условное_обозначение, ROW(AA435)) = "", "", INDEX(Условное_обозначение, ROW(AA435)))</f>
        <v/>
      </c>
    </row>
    <row r="438" spans="1:19" x14ac:dyDescent="0.3">
      <c r="A438" s="119" t="str" cm="1">
        <f t="array" ref="A438">IF(INDEX(Вводной_щит, ROW(C436)) = "", "", INDEX(Вводной_щит, ROW(C436)))</f>
        <v/>
      </c>
      <c r="B438" s="119" t="str" cm="1">
        <f t="array" ref="B438">IF(INDEX(Номер, ROW(F436)) = "", "", INDEX(Номер, ROW(F436)))</f>
        <v/>
      </c>
      <c r="C438" s="119" t="str" cm="1">
        <f t="array" ref="C438">IF(INDEX(Номер_по_плану, ROW(H436)) = "", "", INDEX(Номер_по_плану, ROW(H436)))</f>
        <v/>
      </c>
      <c r="D438" s="119" t="str" cm="1">
        <f t="array" ref="D438">IF(INDEX(Тип, ROW(I436)) = "", "", INDEX(Тип, ROW(I436)))</f>
        <v/>
      </c>
      <c r="E438" s="119" t="str" cm="1">
        <f t="array" ref="E438">IF(INDEX(Автомат, ROW(J436)) = "", "", INDEX(Автомат, ROW(J436)))</f>
        <v/>
      </c>
      <c r="F438" s="119" t="str" cm="1">
        <f t="array" ref="F438">IF(INDEX(Производитель, ROW(K436)) = "", "", INDEX(Производитель, ROW(K436)))</f>
        <v/>
      </c>
      <c r="G438" s="119" t="str" cm="1">
        <f t="array" ref="G438">IF(INDEX(Номинал, ROW(L436)) = "", "", INDEX(Номинал, ROW(L436)))</f>
        <v/>
      </c>
      <c r="H438" s="119" t="str" cm="1">
        <f t="array" ref="H438">IF(INDEX(Тип_УЗО, ROW(M436)) = "", "", INDEX(Тип_УЗО, ROW(M436)))</f>
        <v/>
      </c>
      <c r="I438" s="119" t="str" cm="1">
        <f t="array" ref="I438">IF(INDEX(Ток_утечки_УЗО, ROW(N436)) = "", "", INDEX(Ток_утечки_УЗО, ROW(N436)))</f>
        <v/>
      </c>
      <c r="J438" s="119" t="str" cm="1">
        <f t="array" ref="J438">IF(INDEX(Марка_кабеля, ROW(O436)) = "", "", INDEX(Марка_кабеля, ROW(O436)))</f>
        <v/>
      </c>
      <c r="K438" s="119" t="str" cm="1">
        <f t="array" ref="K438">IF(INDEX(Сечение, ROW(P436)) = "", "", INDEX(Сечение, ROW(P436)))</f>
        <v/>
      </c>
      <c r="L438" s="119" t="str" cm="1">
        <f t="array" ref="L438">IF(INDEX(Длина_кабеля, ROW(Q436)) = "", "", INDEX(Длина_кабеля, ROW(Q436)))</f>
        <v/>
      </c>
      <c r="M438" s="119" t="str" cm="1">
        <f t="array" ref="M438">IF(INDEX(Фаза, ROW(R436)) = "", "", INDEX(Фаза, ROW(R436)))</f>
        <v/>
      </c>
      <c r="N438" s="119" t="str" cm="1">
        <f t="array" ref="N438">IF(INDEX(РЕ, ROW(S436)) = "", "", INDEX(РЕ, ROW(S436)))</f>
        <v/>
      </c>
      <c r="O438" s="119" t="str" cm="1">
        <f t="array" ref="O438">IF(INDEX(Класс, ROW(V436)) = "", "", INDEX(Класс, ROW(V436)))</f>
        <v/>
      </c>
      <c r="P438" s="119" t="str" cm="1">
        <f t="array" ref="P438">IF(INDEX(Установленная_мощность, ROW(X436)) = "", "", INDEX(Установленная_мощность, ROW(X436)))</f>
        <v/>
      </c>
      <c r="Q438" s="119" t="str" cm="1">
        <f t="array" ref="Q438">IF(INDEX(Расчетный_ток, ROW(Y436)) = "", "", INDEX(Расчетный_ток, ROW(Y436)))</f>
        <v/>
      </c>
      <c r="R438" s="119" t="str" cm="1">
        <f t="array" ref="R438">IF(INDEX(Наименование_потребителя, ROW(Z436)) = "", "", INDEX(Наименование_потребителя, ROW(Z436)))</f>
        <v/>
      </c>
      <c r="S438" s="119" t="str" cm="1">
        <f t="array" ref="S438">IF(INDEX(Условное_обозначение, ROW(AA436)) = "", "", INDEX(Условное_обозначение, ROW(AA436)))</f>
        <v/>
      </c>
    </row>
    <row r="439" spans="1:19" x14ac:dyDescent="0.3">
      <c r="A439" s="119" t="str" cm="1">
        <f t="array" ref="A439">IF(INDEX(Вводной_щит, ROW(C437)) = "", "", INDEX(Вводной_щит, ROW(C437)))</f>
        <v/>
      </c>
      <c r="B439" s="119" t="str" cm="1">
        <f t="array" ref="B439">IF(INDEX(Номер, ROW(F437)) = "", "", INDEX(Номер, ROW(F437)))</f>
        <v/>
      </c>
      <c r="C439" s="119" t="str" cm="1">
        <f t="array" ref="C439">IF(INDEX(Номер_по_плану, ROW(H437)) = "", "", INDEX(Номер_по_плану, ROW(H437)))</f>
        <v/>
      </c>
      <c r="D439" s="119" t="str" cm="1">
        <f t="array" ref="D439">IF(INDEX(Тип, ROW(I437)) = "", "", INDEX(Тип, ROW(I437)))</f>
        <v/>
      </c>
      <c r="E439" s="119" t="str" cm="1">
        <f t="array" ref="E439">IF(INDEX(Автомат, ROW(J437)) = "", "", INDEX(Автомат, ROW(J437)))</f>
        <v/>
      </c>
      <c r="F439" s="119" t="str" cm="1">
        <f t="array" ref="F439">IF(INDEX(Производитель, ROW(K437)) = "", "", INDEX(Производитель, ROW(K437)))</f>
        <v/>
      </c>
      <c r="G439" s="119" t="str" cm="1">
        <f t="array" ref="G439">IF(INDEX(Номинал, ROW(L437)) = "", "", INDEX(Номинал, ROW(L437)))</f>
        <v/>
      </c>
      <c r="H439" s="119" t="str" cm="1">
        <f t="array" ref="H439">IF(INDEX(Тип_УЗО, ROW(M437)) = "", "", INDEX(Тип_УЗО, ROW(M437)))</f>
        <v/>
      </c>
      <c r="I439" s="119" t="str" cm="1">
        <f t="array" ref="I439">IF(INDEX(Ток_утечки_УЗО, ROW(N437)) = "", "", INDEX(Ток_утечки_УЗО, ROW(N437)))</f>
        <v/>
      </c>
      <c r="J439" s="119" t="str" cm="1">
        <f t="array" ref="J439">IF(INDEX(Марка_кабеля, ROW(O437)) = "", "", INDEX(Марка_кабеля, ROW(O437)))</f>
        <v/>
      </c>
      <c r="K439" s="119" t="str" cm="1">
        <f t="array" ref="K439">IF(INDEX(Сечение, ROW(P437)) = "", "", INDEX(Сечение, ROW(P437)))</f>
        <v/>
      </c>
      <c r="L439" s="119" t="str" cm="1">
        <f t="array" ref="L439">IF(INDEX(Длина_кабеля, ROW(Q437)) = "", "", INDEX(Длина_кабеля, ROW(Q437)))</f>
        <v/>
      </c>
      <c r="M439" s="119" t="str" cm="1">
        <f t="array" ref="M439">IF(INDEX(Фаза, ROW(R437)) = "", "", INDEX(Фаза, ROW(R437)))</f>
        <v/>
      </c>
      <c r="N439" s="119" t="str" cm="1">
        <f t="array" ref="N439">IF(INDEX(РЕ, ROW(S437)) = "", "", INDEX(РЕ, ROW(S437)))</f>
        <v/>
      </c>
      <c r="O439" s="119" t="str" cm="1">
        <f t="array" ref="O439">IF(INDEX(Класс, ROW(V437)) = "", "", INDEX(Класс, ROW(V437)))</f>
        <v/>
      </c>
      <c r="P439" s="119" t="str" cm="1">
        <f t="array" ref="P439">IF(INDEX(Установленная_мощность, ROW(X437)) = "", "", INDEX(Установленная_мощность, ROW(X437)))</f>
        <v/>
      </c>
      <c r="Q439" s="119" t="str" cm="1">
        <f t="array" ref="Q439">IF(INDEX(Расчетный_ток, ROW(Y437)) = "", "", INDEX(Расчетный_ток, ROW(Y437)))</f>
        <v/>
      </c>
      <c r="R439" s="119" t="str" cm="1">
        <f t="array" ref="R439">IF(INDEX(Наименование_потребителя, ROW(Z437)) = "", "", INDEX(Наименование_потребителя, ROW(Z437)))</f>
        <v/>
      </c>
      <c r="S439" s="119" t="str" cm="1">
        <f t="array" ref="S439">IF(INDEX(Условное_обозначение, ROW(AA437)) = "", "", INDEX(Условное_обозначение, ROW(AA437)))</f>
        <v/>
      </c>
    </row>
    <row r="440" spans="1:19" x14ac:dyDescent="0.3">
      <c r="A440" s="119" t="str" cm="1">
        <f t="array" ref="A440">IF(INDEX(Вводной_щит, ROW(C438)) = "", "", INDEX(Вводной_щит, ROW(C438)))</f>
        <v/>
      </c>
      <c r="B440" s="119" t="str" cm="1">
        <f t="array" ref="B440">IF(INDEX(Номер, ROW(F438)) = "", "", INDEX(Номер, ROW(F438)))</f>
        <v/>
      </c>
      <c r="C440" s="119" t="str" cm="1">
        <f t="array" ref="C440">IF(INDEX(Номер_по_плану, ROW(H438)) = "", "", INDEX(Номер_по_плану, ROW(H438)))</f>
        <v/>
      </c>
      <c r="D440" s="119" t="str" cm="1">
        <f t="array" ref="D440">IF(INDEX(Тип, ROW(I438)) = "", "", INDEX(Тип, ROW(I438)))</f>
        <v/>
      </c>
      <c r="E440" s="119" t="str" cm="1">
        <f t="array" ref="E440">IF(INDEX(Автомат, ROW(J438)) = "", "", INDEX(Автомат, ROW(J438)))</f>
        <v/>
      </c>
      <c r="F440" s="119" t="str" cm="1">
        <f t="array" ref="F440">IF(INDEX(Производитель, ROW(K438)) = "", "", INDEX(Производитель, ROW(K438)))</f>
        <v/>
      </c>
      <c r="G440" s="119" t="str" cm="1">
        <f t="array" ref="G440">IF(INDEX(Номинал, ROW(L438)) = "", "", INDEX(Номинал, ROW(L438)))</f>
        <v/>
      </c>
      <c r="H440" s="119" t="str" cm="1">
        <f t="array" ref="H440">IF(INDEX(Тип_УЗО, ROW(M438)) = "", "", INDEX(Тип_УЗО, ROW(M438)))</f>
        <v/>
      </c>
      <c r="I440" s="119" t="str" cm="1">
        <f t="array" ref="I440">IF(INDEX(Ток_утечки_УЗО, ROW(N438)) = "", "", INDEX(Ток_утечки_УЗО, ROW(N438)))</f>
        <v/>
      </c>
      <c r="J440" s="119" t="str" cm="1">
        <f t="array" ref="J440">IF(INDEX(Марка_кабеля, ROW(O438)) = "", "", INDEX(Марка_кабеля, ROW(O438)))</f>
        <v/>
      </c>
      <c r="K440" s="119" t="str" cm="1">
        <f t="array" ref="K440">IF(INDEX(Сечение, ROW(P438)) = "", "", INDEX(Сечение, ROW(P438)))</f>
        <v/>
      </c>
      <c r="L440" s="119" t="str" cm="1">
        <f t="array" ref="L440">IF(INDEX(Длина_кабеля, ROW(Q438)) = "", "", INDEX(Длина_кабеля, ROW(Q438)))</f>
        <v/>
      </c>
      <c r="M440" s="119" t="str" cm="1">
        <f t="array" ref="M440">IF(INDEX(Фаза, ROW(R438)) = "", "", INDEX(Фаза, ROW(R438)))</f>
        <v/>
      </c>
      <c r="N440" s="119" t="str" cm="1">
        <f t="array" ref="N440">IF(INDEX(РЕ, ROW(S438)) = "", "", INDEX(РЕ, ROW(S438)))</f>
        <v/>
      </c>
      <c r="O440" s="119" t="str" cm="1">
        <f t="array" ref="O440">IF(INDEX(Класс, ROW(V438)) = "", "", INDEX(Класс, ROW(V438)))</f>
        <v/>
      </c>
      <c r="P440" s="119" t="str" cm="1">
        <f t="array" ref="P440">IF(INDEX(Установленная_мощность, ROW(X438)) = "", "", INDEX(Установленная_мощность, ROW(X438)))</f>
        <v/>
      </c>
      <c r="Q440" s="119" t="str" cm="1">
        <f t="array" ref="Q440">IF(INDEX(Расчетный_ток, ROW(Y438)) = "", "", INDEX(Расчетный_ток, ROW(Y438)))</f>
        <v/>
      </c>
      <c r="R440" s="119" t="str" cm="1">
        <f t="array" ref="R440">IF(INDEX(Наименование_потребителя, ROW(Z438)) = "", "", INDEX(Наименование_потребителя, ROW(Z438)))</f>
        <v/>
      </c>
      <c r="S440" s="119" t="str" cm="1">
        <f t="array" ref="S440">IF(INDEX(Условное_обозначение, ROW(AA438)) = "", "", INDEX(Условное_обозначение, ROW(AA438)))</f>
        <v/>
      </c>
    </row>
    <row r="441" spans="1:19" x14ac:dyDescent="0.3">
      <c r="A441" s="119" t="str" cm="1">
        <f t="array" ref="A441">IF(INDEX(Вводной_щит, ROW(C439)) = "", "", INDEX(Вводной_щит, ROW(C439)))</f>
        <v/>
      </c>
      <c r="B441" s="119" t="str" cm="1">
        <f t="array" ref="B441">IF(INDEX(Номер, ROW(F439)) = "", "", INDEX(Номер, ROW(F439)))</f>
        <v/>
      </c>
      <c r="C441" s="119" t="str" cm="1">
        <f t="array" ref="C441">IF(INDEX(Номер_по_плану, ROW(H439)) = "", "", INDEX(Номер_по_плану, ROW(H439)))</f>
        <v/>
      </c>
      <c r="D441" s="119" t="str" cm="1">
        <f t="array" ref="D441">IF(INDEX(Тип, ROW(I439)) = "", "", INDEX(Тип, ROW(I439)))</f>
        <v/>
      </c>
      <c r="E441" s="119" t="str" cm="1">
        <f t="array" ref="E441">IF(INDEX(Автомат, ROW(J439)) = "", "", INDEX(Автомат, ROW(J439)))</f>
        <v/>
      </c>
      <c r="F441" s="119" t="str" cm="1">
        <f t="array" ref="F441">IF(INDEX(Производитель, ROW(K439)) = "", "", INDEX(Производитель, ROW(K439)))</f>
        <v/>
      </c>
      <c r="G441" s="119" t="str" cm="1">
        <f t="array" ref="G441">IF(INDEX(Номинал, ROW(L439)) = "", "", INDEX(Номинал, ROW(L439)))</f>
        <v/>
      </c>
      <c r="H441" s="119" t="str" cm="1">
        <f t="array" ref="H441">IF(INDEX(Тип_УЗО, ROW(M439)) = "", "", INDEX(Тип_УЗО, ROW(M439)))</f>
        <v/>
      </c>
      <c r="I441" s="119" t="str" cm="1">
        <f t="array" ref="I441">IF(INDEX(Ток_утечки_УЗО, ROW(N439)) = "", "", INDEX(Ток_утечки_УЗО, ROW(N439)))</f>
        <v/>
      </c>
      <c r="J441" s="119" t="str" cm="1">
        <f t="array" ref="J441">IF(INDEX(Марка_кабеля, ROW(O439)) = "", "", INDEX(Марка_кабеля, ROW(O439)))</f>
        <v/>
      </c>
      <c r="K441" s="119" t="str" cm="1">
        <f t="array" ref="K441">IF(INDEX(Сечение, ROW(P439)) = "", "", INDEX(Сечение, ROW(P439)))</f>
        <v/>
      </c>
      <c r="L441" s="119" t="str" cm="1">
        <f t="array" ref="L441">IF(INDEX(Длина_кабеля, ROW(Q439)) = "", "", INDEX(Длина_кабеля, ROW(Q439)))</f>
        <v/>
      </c>
      <c r="M441" s="119" t="str" cm="1">
        <f t="array" ref="M441">IF(INDEX(Фаза, ROW(R439)) = "", "", INDEX(Фаза, ROW(R439)))</f>
        <v/>
      </c>
      <c r="N441" s="119" t="str" cm="1">
        <f t="array" ref="N441">IF(INDEX(РЕ, ROW(S439)) = "", "", INDEX(РЕ, ROW(S439)))</f>
        <v/>
      </c>
      <c r="O441" s="119" t="str" cm="1">
        <f t="array" ref="O441">IF(INDEX(Класс, ROW(V439)) = "", "", INDEX(Класс, ROW(V439)))</f>
        <v/>
      </c>
      <c r="P441" s="119" t="str" cm="1">
        <f t="array" ref="P441">IF(INDEX(Установленная_мощность, ROW(X439)) = "", "", INDEX(Установленная_мощность, ROW(X439)))</f>
        <v/>
      </c>
      <c r="Q441" s="119" t="str" cm="1">
        <f t="array" ref="Q441">IF(INDEX(Расчетный_ток, ROW(Y439)) = "", "", INDEX(Расчетный_ток, ROW(Y439)))</f>
        <v/>
      </c>
      <c r="R441" s="119" t="str" cm="1">
        <f t="array" ref="R441">IF(INDEX(Наименование_потребителя, ROW(Z439)) = "", "", INDEX(Наименование_потребителя, ROW(Z439)))</f>
        <v/>
      </c>
      <c r="S441" s="119" t="str" cm="1">
        <f t="array" ref="S441">IF(INDEX(Условное_обозначение, ROW(AA439)) = "", "", INDEX(Условное_обозначение, ROW(AA439)))</f>
        <v/>
      </c>
    </row>
    <row r="442" spans="1:19" x14ac:dyDescent="0.3">
      <c r="A442" s="119" t="str" cm="1">
        <f t="array" ref="A442">IF(INDEX(Вводной_щит, ROW(C440)) = "", "", INDEX(Вводной_щит, ROW(C440)))</f>
        <v/>
      </c>
      <c r="B442" s="119" t="str" cm="1">
        <f t="array" ref="B442">IF(INDEX(Номер, ROW(F440)) = "", "", INDEX(Номер, ROW(F440)))</f>
        <v/>
      </c>
      <c r="C442" s="119" t="str" cm="1">
        <f t="array" ref="C442">IF(INDEX(Номер_по_плану, ROW(H440)) = "", "", INDEX(Номер_по_плану, ROW(H440)))</f>
        <v/>
      </c>
      <c r="D442" s="119" t="str" cm="1">
        <f t="array" ref="D442">IF(INDEX(Тип, ROW(I440)) = "", "", INDEX(Тип, ROW(I440)))</f>
        <v/>
      </c>
      <c r="E442" s="119" t="str" cm="1">
        <f t="array" ref="E442">IF(INDEX(Автомат, ROW(J440)) = "", "", INDEX(Автомат, ROW(J440)))</f>
        <v/>
      </c>
      <c r="F442" s="119" t="str" cm="1">
        <f t="array" ref="F442">IF(INDEX(Производитель, ROW(K440)) = "", "", INDEX(Производитель, ROW(K440)))</f>
        <v/>
      </c>
      <c r="G442" s="119" t="str" cm="1">
        <f t="array" ref="G442">IF(INDEX(Номинал, ROW(L440)) = "", "", INDEX(Номинал, ROW(L440)))</f>
        <v/>
      </c>
      <c r="H442" s="119" t="str" cm="1">
        <f t="array" ref="H442">IF(INDEX(Тип_УЗО, ROW(M440)) = "", "", INDEX(Тип_УЗО, ROW(M440)))</f>
        <v/>
      </c>
      <c r="I442" s="119" t="str" cm="1">
        <f t="array" ref="I442">IF(INDEX(Ток_утечки_УЗО, ROW(N440)) = "", "", INDEX(Ток_утечки_УЗО, ROW(N440)))</f>
        <v/>
      </c>
      <c r="J442" s="119" t="str" cm="1">
        <f t="array" ref="J442">IF(INDEX(Марка_кабеля, ROW(O440)) = "", "", INDEX(Марка_кабеля, ROW(O440)))</f>
        <v/>
      </c>
      <c r="K442" s="119" t="str" cm="1">
        <f t="array" ref="K442">IF(INDEX(Сечение, ROW(P440)) = "", "", INDEX(Сечение, ROW(P440)))</f>
        <v/>
      </c>
      <c r="L442" s="119" t="str" cm="1">
        <f t="array" ref="L442">IF(INDEX(Длина_кабеля, ROW(Q440)) = "", "", INDEX(Длина_кабеля, ROW(Q440)))</f>
        <v/>
      </c>
      <c r="M442" s="119" t="str" cm="1">
        <f t="array" ref="M442">IF(INDEX(Фаза, ROW(R440)) = "", "", INDEX(Фаза, ROW(R440)))</f>
        <v/>
      </c>
      <c r="N442" s="119" t="str" cm="1">
        <f t="array" ref="N442">IF(INDEX(РЕ, ROW(S440)) = "", "", INDEX(РЕ, ROW(S440)))</f>
        <v/>
      </c>
      <c r="O442" s="119" t="str" cm="1">
        <f t="array" ref="O442">IF(INDEX(Класс, ROW(V440)) = "", "", INDEX(Класс, ROW(V440)))</f>
        <v/>
      </c>
      <c r="P442" s="119" t="str" cm="1">
        <f t="array" ref="P442">IF(INDEX(Установленная_мощность, ROW(X440)) = "", "", INDEX(Установленная_мощность, ROW(X440)))</f>
        <v/>
      </c>
      <c r="Q442" s="119" t="str" cm="1">
        <f t="array" ref="Q442">IF(INDEX(Расчетный_ток, ROW(Y440)) = "", "", INDEX(Расчетный_ток, ROW(Y440)))</f>
        <v/>
      </c>
      <c r="R442" s="119" t="str" cm="1">
        <f t="array" ref="R442">IF(INDEX(Наименование_потребителя, ROW(Z440)) = "", "", INDEX(Наименование_потребителя, ROW(Z440)))</f>
        <v/>
      </c>
      <c r="S442" s="119" t="str" cm="1">
        <f t="array" ref="S442">IF(INDEX(Условное_обозначение, ROW(AA440)) = "", "", INDEX(Условное_обозначение, ROW(AA440)))</f>
        <v/>
      </c>
    </row>
    <row r="443" spans="1:19" x14ac:dyDescent="0.3">
      <c r="A443" s="119" t="str" cm="1">
        <f t="array" ref="A443">IF(INDEX(Вводной_щит, ROW(C441)) = "", "", INDEX(Вводной_щит, ROW(C441)))</f>
        <v/>
      </c>
      <c r="B443" s="119" t="str" cm="1">
        <f t="array" ref="B443">IF(INDEX(Номер, ROW(F441)) = "", "", INDEX(Номер, ROW(F441)))</f>
        <v/>
      </c>
      <c r="C443" s="119" t="str" cm="1">
        <f t="array" ref="C443">IF(INDEX(Номер_по_плану, ROW(H441)) = "", "", INDEX(Номер_по_плану, ROW(H441)))</f>
        <v/>
      </c>
      <c r="D443" s="119" t="str" cm="1">
        <f t="array" ref="D443">IF(INDEX(Тип, ROW(I441)) = "", "", INDEX(Тип, ROW(I441)))</f>
        <v/>
      </c>
      <c r="E443" s="119" t="str" cm="1">
        <f t="array" ref="E443">IF(INDEX(Автомат, ROW(J441)) = "", "", INDEX(Автомат, ROW(J441)))</f>
        <v/>
      </c>
      <c r="F443" s="119" t="str" cm="1">
        <f t="array" ref="F443">IF(INDEX(Производитель, ROW(K441)) = "", "", INDEX(Производитель, ROW(K441)))</f>
        <v/>
      </c>
      <c r="G443" s="119" t="str" cm="1">
        <f t="array" ref="G443">IF(INDEX(Номинал, ROW(L441)) = "", "", INDEX(Номинал, ROW(L441)))</f>
        <v/>
      </c>
      <c r="H443" s="119" t="str" cm="1">
        <f t="array" ref="H443">IF(INDEX(Тип_УЗО, ROW(M441)) = "", "", INDEX(Тип_УЗО, ROW(M441)))</f>
        <v/>
      </c>
      <c r="I443" s="119" t="str" cm="1">
        <f t="array" ref="I443">IF(INDEX(Ток_утечки_УЗО, ROW(N441)) = "", "", INDEX(Ток_утечки_УЗО, ROW(N441)))</f>
        <v/>
      </c>
      <c r="J443" s="119" t="str" cm="1">
        <f t="array" ref="J443">IF(INDEX(Марка_кабеля, ROW(O441)) = "", "", INDEX(Марка_кабеля, ROW(O441)))</f>
        <v/>
      </c>
      <c r="K443" s="119" t="str" cm="1">
        <f t="array" ref="K443">IF(INDEX(Сечение, ROW(P441)) = "", "", INDEX(Сечение, ROW(P441)))</f>
        <v/>
      </c>
      <c r="L443" s="119" t="str" cm="1">
        <f t="array" ref="L443">IF(INDEX(Длина_кабеля, ROW(Q441)) = "", "", INDEX(Длина_кабеля, ROW(Q441)))</f>
        <v/>
      </c>
      <c r="M443" s="119" t="str" cm="1">
        <f t="array" ref="M443">IF(INDEX(Фаза, ROW(R441)) = "", "", INDEX(Фаза, ROW(R441)))</f>
        <v/>
      </c>
      <c r="N443" s="119" t="str" cm="1">
        <f t="array" ref="N443">IF(INDEX(РЕ, ROW(S441)) = "", "", INDEX(РЕ, ROW(S441)))</f>
        <v/>
      </c>
      <c r="O443" s="119" t="str" cm="1">
        <f t="array" ref="O443">IF(INDEX(Класс, ROW(V441)) = "", "", INDEX(Класс, ROW(V441)))</f>
        <v/>
      </c>
      <c r="P443" s="119" t="str" cm="1">
        <f t="array" ref="P443">IF(INDEX(Установленная_мощность, ROW(X441)) = "", "", INDEX(Установленная_мощность, ROW(X441)))</f>
        <v/>
      </c>
      <c r="Q443" s="119" t="str" cm="1">
        <f t="array" ref="Q443">IF(INDEX(Расчетный_ток, ROW(Y441)) = "", "", INDEX(Расчетный_ток, ROW(Y441)))</f>
        <v/>
      </c>
      <c r="R443" s="119" t="str" cm="1">
        <f t="array" ref="R443">IF(INDEX(Наименование_потребителя, ROW(Z441)) = "", "", INDEX(Наименование_потребителя, ROW(Z441)))</f>
        <v/>
      </c>
      <c r="S443" s="119" t="str" cm="1">
        <f t="array" ref="S443">IF(INDEX(Условное_обозначение, ROW(AA441)) = "", "", INDEX(Условное_обозначение, ROW(AA441)))</f>
        <v/>
      </c>
    </row>
    <row r="444" spans="1:19" x14ac:dyDescent="0.3">
      <c r="A444" s="119" t="str" cm="1">
        <f t="array" ref="A444">IF(INDEX(Вводной_щит, ROW(C442)) = "", "", INDEX(Вводной_щит, ROW(C442)))</f>
        <v/>
      </c>
      <c r="B444" s="119" t="str" cm="1">
        <f t="array" ref="B444">IF(INDEX(Номер, ROW(F442)) = "", "", INDEX(Номер, ROW(F442)))</f>
        <v/>
      </c>
      <c r="C444" s="119" t="str" cm="1">
        <f t="array" ref="C444">IF(INDEX(Номер_по_плану, ROW(H442)) = "", "", INDEX(Номер_по_плану, ROW(H442)))</f>
        <v/>
      </c>
      <c r="D444" s="119" t="str" cm="1">
        <f t="array" ref="D444">IF(INDEX(Тип, ROW(I442)) = "", "", INDEX(Тип, ROW(I442)))</f>
        <v/>
      </c>
      <c r="E444" s="119" t="str" cm="1">
        <f t="array" ref="E444">IF(INDEX(Автомат, ROW(J442)) = "", "", INDEX(Автомат, ROW(J442)))</f>
        <v/>
      </c>
      <c r="F444" s="119" t="str" cm="1">
        <f t="array" ref="F444">IF(INDEX(Производитель, ROW(K442)) = "", "", INDEX(Производитель, ROW(K442)))</f>
        <v/>
      </c>
      <c r="G444" s="119" t="str" cm="1">
        <f t="array" ref="G444">IF(INDEX(Номинал, ROW(L442)) = "", "", INDEX(Номинал, ROW(L442)))</f>
        <v/>
      </c>
      <c r="H444" s="119" t="str" cm="1">
        <f t="array" ref="H444">IF(INDEX(Тип_УЗО, ROW(M442)) = "", "", INDEX(Тип_УЗО, ROW(M442)))</f>
        <v/>
      </c>
      <c r="I444" s="119" t="str" cm="1">
        <f t="array" ref="I444">IF(INDEX(Ток_утечки_УЗО, ROW(N442)) = "", "", INDEX(Ток_утечки_УЗО, ROW(N442)))</f>
        <v/>
      </c>
      <c r="J444" s="119" t="str" cm="1">
        <f t="array" ref="J444">IF(INDEX(Марка_кабеля, ROW(O442)) = "", "", INDEX(Марка_кабеля, ROW(O442)))</f>
        <v/>
      </c>
      <c r="K444" s="119" t="str" cm="1">
        <f t="array" ref="K444">IF(INDEX(Сечение, ROW(P442)) = "", "", INDEX(Сечение, ROW(P442)))</f>
        <v/>
      </c>
      <c r="L444" s="119" t="str" cm="1">
        <f t="array" ref="L444">IF(INDEX(Длина_кабеля, ROW(Q442)) = "", "", INDEX(Длина_кабеля, ROW(Q442)))</f>
        <v/>
      </c>
      <c r="M444" s="119" t="str" cm="1">
        <f t="array" ref="M444">IF(INDEX(Фаза, ROW(R442)) = "", "", INDEX(Фаза, ROW(R442)))</f>
        <v/>
      </c>
      <c r="N444" s="119" t="str" cm="1">
        <f t="array" ref="N444">IF(INDEX(РЕ, ROW(S442)) = "", "", INDEX(РЕ, ROW(S442)))</f>
        <v/>
      </c>
      <c r="O444" s="119" t="str" cm="1">
        <f t="array" ref="O444">IF(INDEX(Класс, ROW(V442)) = "", "", INDEX(Класс, ROW(V442)))</f>
        <v/>
      </c>
      <c r="P444" s="119" t="str" cm="1">
        <f t="array" ref="P444">IF(INDEX(Установленная_мощность, ROW(X442)) = "", "", INDEX(Установленная_мощность, ROW(X442)))</f>
        <v/>
      </c>
      <c r="Q444" s="119" t="str" cm="1">
        <f t="array" ref="Q444">IF(INDEX(Расчетный_ток, ROW(Y442)) = "", "", INDEX(Расчетный_ток, ROW(Y442)))</f>
        <v/>
      </c>
      <c r="R444" s="119" t="str" cm="1">
        <f t="array" ref="R444">IF(INDEX(Наименование_потребителя, ROW(Z442)) = "", "", INDEX(Наименование_потребителя, ROW(Z442)))</f>
        <v/>
      </c>
      <c r="S444" s="119" t="str" cm="1">
        <f t="array" ref="S444">IF(INDEX(Условное_обозначение, ROW(AA442)) = "", "", INDEX(Условное_обозначение, ROW(AA442)))</f>
        <v/>
      </c>
    </row>
    <row r="445" spans="1:19" x14ac:dyDescent="0.3">
      <c r="A445" s="119" t="str" cm="1">
        <f t="array" ref="A445">IF(INDEX(Вводной_щит, ROW(C443)) = "", "", INDEX(Вводной_щит, ROW(C443)))</f>
        <v/>
      </c>
      <c r="B445" s="119" t="str" cm="1">
        <f t="array" ref="B445">IF(INDEX(Номер, ROW(F443)) = "", "", INDEX(Номер, ROW(F443)))</f>
        <v/>
      </c>
      <c r="C445" s="119" t="str" cm="1">
        <f t="array" ref="C445">IF(INDEX(Номер_по_плану, ROW(H443)) = "", "", INDEX(Номер_по_плану, ROW(H443)))</f>
        <v/>
      </c>
      <c r="D445" s="119" t="str" cm="1">
        <f t="array" ref="D445">IF(INDEX(Тип, ROW(I443)) = "", "", INDEX(Тип, ROW(I443)))</f>
        <v/>
      </c>
      <c r="E445" s="119" t="str" cm="1">
        <f t="array" ref="E445">IF(INDEX(Автомат, ROW(J443)) = "", "", INDEX(Автомат, ROW(J443)))</f>
        <v/>
      </c>
      <c r="F445" s="119" t="str" cm="1">
        <f t="array" ref="F445">IF(INDEX(Производитель, ROW(K443)) = "", "", INDEX(Производитель, ROW(K443)))</f>
        <v/>
      </c>
      <c r="G445" s="119" t="str" cm="1">
        <f t="array" ref="G445">IF(INDEX(Номинал, ROW(L443)) = "", "", INDEX(Номинал, ROW(L443)))</f>
        <v/>
      </c>
      <c r="H445" s="119" t="str" cm="1">
        <f t="array" ref="H445">IF(INDEX(Тип_УЗО, ROW(M443)) = "", "", INDEX(Тип_УЗО, ROW(M443)))</f>
        <v/>
      </c>
      <c r="I445" s="119" t="str" cm="1">
        <f t="array" ref="I445">IF(INDEX(Ток_утечки_УЗО, ROW(N443)) = "", "", INDEX(Ток_утечки_УЗО, ROW(N443)))</f>
        <v/>
      </c>
      <c r="J445" s="119" t="str" cm="1">
        <f t="array" ref="J445">IF(INDEX(Марка_кабеля, ROW(O443)) = "", "", INDEX(Марка_кабеля, ROW(O443)))</f>
        <v/>
      </c>
      <c r="K445" s="119" t="str" cm="1">
        <f t="array" ref="K445">IF(INDEX(Сечение, ROW(P443)) = "", "", INDEX(Сечение, ROW(P443)))</f>
        <v/>
      </c>
      <c r="L445" s="119" t="str" cm="1">
        <f t="array" ref="L445">IF(INDEX(Длина_кабеля, ROW(Q443)) = "", "", INDEX(Длина_кабеля, ROW(Q443)))</f>
        <v/>
      </c>
      <c r="M445" s="119" t="str" cm="1">
        <f t="array" ref="M445">IF(INDEX(Фаза, ROW(R443)) = "", "", INDEX(Фаза, ROW(R443)))</f>
        <v/>
      </c>
      <c r="N445" s="119" t="str" cm="1">
        <f t="array" ref="N445">IF(INDEX(РЕ, ROW(S443)) = "", "", INDEX(РЕ, ROW(S443)))</f>
        <v/>
      </c>
      <c r="O445" s="119" t="str" cm="1">
        <f t="array" ref="O445">IF(INDEX(Класс, ROW(V443)) = "", "", INDEX(Класс, ROW(V443)))</f>
        <v/>
      </c>
      <c r="P445" s="119" t="str" cm="1">
        <f t="array" ref="P445">IF(INDEX(Установленная_мощность, ROW(X443)) = "", "", INDEX(Установленная_мощность, ROW(X443)))</f>
        <v/>
      </c>
      <c r="Q445" s="119" t="str" cm="1">
        <f t="array" ref="Q445">IF(INDEX(Расчетный_ток, ROW(Y443)) = "", "", INDEX(Расчетный_ток, ROW(Y443)))</f>
        <v/>
      </c>
      <c r="R445" s="119" t="str" cm="1">
        <f t="array" ref="R445">IF(INDEX(Наименование_потребителя, ROW(Z443)) = "", "", INDEX(Наименование_потребителя, ROW(Z443)))</f>
        <v/>
      </c>
      <c r="S445" s="119" t="str" cm="1">
        <f t="array" ref="S445">IF(INDEX(Условное_обозначение, ROW(AA443)) = "", "", INDEX(Условное_обозначение, ROW(AA443)))</f>
        <v/>
      </c>
    </row>
    <row r="446" spans="1:19" x14ac:dyDescent="0.3">
      <c r="A446" s="119" t="str" cm="1">
        <f t="array" ref="A446">IF(INDEX(Вводной_щит, ROW(C444)) = "", "", INDEX(Вводной_щит, ROW(C444)))</f>
        <v/>
      </c>
      <c r="B446" s="119" t="str" cm="1">
        <f t="array" ref="B446">IF(INDEX(Номер, ROW(F444)) = "", "", INDEX(Номер, ROW(F444)))</f>
        <v/>
      </c>
      <c r="C446" s="119" t="str" cm="1">
        <f t="array" ref="C446">IF(INDEX(Номер_по_плану, ROW(H444)) = "", "", INDEX(Номер_по_плану, ROW(H444)))</f>
        <v/>
      </c>
      <c r="D446" s="119" t="str" cm="1">
        <f t="array" ref="D446">IF(INDEX(Тип, ROW(I444)) = "", "", INDEX(Тип, ROW(I444)))</f>
        <v/>
      </c>
      <c r="E446" s="119" t="str" cm="1">
        <f t="array" ref="E446">IF(INDEX(Автомат, ROW(J444)) = "", "", INDEX(Автомат, ROW(J444)))</f>
        <v/>
      </c>
      <c r="F446" s="119" t="str" cm="1">
        <f t="array" ref="F446">IF(INDEX(Производитель, ROW(K444)) = "", "", INDEX(Производитель, ROW(K444)))</f>
        <v/>
      </c>
      <c r="G446" s="119" t="str" cm="1">
        <f t="array" ref="G446">IF(INDEX(Номинал, ROW(L444)) = "", "", INDEX(Номинал, ROW(L444)))</f>
        <v/>
      </c>
      <c r="H446" s="119" t="str" cm="1">
        <f t="array" ref="H446">IF(INDEX(Тип_УЗО, ROW(M444)) = "", "", INDEX(Тип_УЗО, ROW(M444)))</f>
        <v/>
      </c>
      <c r="I446" s="119" t="str" cm="1">
        <f t="array" ref="I446">IF(INDEX(Ток_утечки_УЗО, ROW(N444)) = "", "", INDEX(Ток_утечки_УЗО, ROW(N444)))</f>
        <v/>
      </c>
      <c r="J446" s="119" t="str" cm="1">
        <f t="array" ref="J446">IF(INDEX(Марка_кабеля, ROW(O444)) = "", "", INDEX(Марка_кабеля, ROW(O444)))</f>
        <v/>
      </c>
      <c r="K446" s="119" t="str" cm="1">
        <f t="array" ref="K446">IF(INDEX(Сечение, ROW(P444)) = "", "", INDEX(Сечение, ROW(P444)))</f>
        <v/>
      </c>
      <c r="L446" s="119" t="str" cm="1">
        <f t="array" ref="L446">IF(INDEX(Длина_кабеля, ROW(Q444)) = "", "", INDEX(Длина_кабеля, ROW(Q444)))</f>
        <v/>
      </c>
      <c r="M446" s="119" t="str" cm="1">
        <f t="array" ref="M446">IF(INDEX(Фаза, ROW(R444)) = "", "", INDEX(Фаза, ROW(R444)))</f>
        <v/>
      </c>
      <c r="N446" s="119" t="str" cm="1">
        <f t="array" ref="N446">IF(INDEX(РЕ, ROW(S444)) = "", "", INDEX(РЕ, ROW(S444)))</f>
        <v/>
      </c>
      <c r="O446" s="119" t="str" cm="1">
        <f t="array" ref="O446">IF(INDEX(Класс, ROW(V444)) = "", "", INDEX(Класс, ROW(V444)))</f>
        <v/>
      </c>
      <c r="P446" s="119" t="str" cm="1">
        <f t="array" ref="P446">IF(INDEX(Установленная_мощность, ROW(X444)) = "", "", INDEX(Установленная_мощность, ROW(X444)))</f>
        <v/>
      </c>
      <c r="Q446" s="119" t="str" cm="1">
        <f t="array" ref="Q446">IF(INDEX(Расчетный_ток, ROW(Y444)) = "", "", INDEX(Расчетный_ток, ROW(Y444)))</f>
        <v/>
      </c>
      <c r="R446" s="119" t="str" cm="1">
        <f t="array" ref="R446">IF(INDEX(Наименование_потребителя, ROW(Z444)) = "", "", INDEX(Наименование_потребителя, ROW(Z444)))</f>
        <v/>
      </c>
      <c r="S446" s="119" t="str" cm="1">
        <f t="array" ref="S446">IF(INDEX(Условное_обозначение, ROW(AA444)) = "", "", INDEX(Условное_обозначение, ROW(AA444)))</f>
        <v/>
      </c>
    </row>
    <row r="447" spans="1:19" x14ac:dyDescent="0.3">
      <c r="A447" s="119" t="str" cm="1">
        <f t="array" ref="A447">IF(INDEX(Вводной_щит, ROW(C445)) = "", "", INDEX(Вводной_щит, ROW(C445)))</f>
        <v/>
      </c>
      <c r="B447" s="119" t="str" cm="1">
        <f t="array" ref="B447">IF(INDEX(Номер, ROW(F445)) = "", "", INDEX(Номер, ROW(F445)))</f>
        <v/>
      </c>
      <c r="C447" s="119" t="str" cm="1">
        <f t="array" ref="C447">IF(INDEX(Номер_по_плану, ROW(H445)) = "", "", INDEX(Номер_по_плану, ROW(H445)))</f>
        <v/>
      </c>
      <c r="D447" s="119" t="str" cm="1">
        <f t="array" ref="D447">IF(INDEX(Тип, ROW(I445)) = "", "", INDEX(Тип, ROW(I445)))</f>
        <v/>
      </c>
      <c r="E447" s="119" t="str" cm="1">
        <f t="array" ref="E447">IF(INDEX(Автомат, ROW(J445)) = "", "", INDEX(Автомат, ROW(J445)))</f>
        <v/>
      </c>
      <c r="F447" s="119" t="str" cm="1">
        <f t="array" ref="F447">IF(INDEX(Производитель, ROW(K445)) = "", "", INDEX(Производитель, ROW(K445)))</f>
        <v/>
      </c>
      <c r="G447" s="119" t="str" cm="1">
        <f t="array" ref="G447">IF(INDEX(Номинал, ROW(L445)) = "", "", INDEX(Номинал, ROW(L445)))</f>
        <v/>
      </c>
      <c r="H447" s="119" t="str" cm="1">
        <f t="array" ref="H447">IF(INDEX(Тип_УЗО, ROW(M445)) = "", "", INDEX(Тип_УЗО, ROW(M445)))</f>
        <v/>
      </c>
      <c r="I447" s="119" t="str" cm="1">
        <f t="array" ref="I447">IF(INDEX(Ток_утечки_УЗО, ROW(N445)) = "", "", INDEX(Ток_утечки_УЗО, ROW(N445)))</f>
        <v/>
      </c>
      <c r="J447" s="119" t="str" cm="1">
        <f t="array" ref="J447">IF(INDEX(Марка_кабеля, ROW(O445)) = "", "", INDEX(Марка_кабеля, ROW(O445)))</f>
        <v/>
      </c>
      <c r="K447" s="119" t="str" cm="1">
        <f t="array" ref="K447">IF(INDEX(Сечение, ROW(P445)) = "", "", INDEX(Сечение, ROW(P445)))</f>
        <v/>
      </c>
      <c r="L447" s="119" t="str" cm="1">
        <f t="array" ref="L447">IF(INDEX(Длина_кабеля, ROW(Q445)) = "", "", INDEX(Длина_кабеля, ROW(Q445)))</f>
        <v/>
      </c>
      <c r="M447" s="119" t="str" cm="1">
        <f t="array" ref="M447">IF(INDEX(Фаза, ROW(R445)) = "", "", INDEX(Фаза, ROW(R445)))</f>
        <v/>
      </c>
      <c r="N447" s="119" t="str" cm="1">
        <f t="array" ref="N447">IF(INDEX(РЕ, ROW(S445)) = "", "", INDEX(РЕ, ROW(S445)))</f>
        <v/>
      </c>
      <c r="O447" s="119" t="str" cm="1">
        <f t="array" ref="O447">IF(INDEX(Класс, ROW(V445)) = "", "", INDEX(Класс, ROW(V445)))</f>
        <v/>
      </c>
      <c r="P447" s="119" t="str" cm="1">
        <f t="array" ref="P447">IF(INDEX(Установленная_мощность, ROW(X445)) = "", "", INDEX(Установленная_мощность, ROW(X445)))</f>
        <v/>
      </c>
      <c r="Q447" s="119" t="str" cm="1">
        <f t="array" ref="Q447">IF(INDEX(Расчетный_ток, ROW(Y445)) = "", "", INDEX(Расчетный_ток, ROW(Y445)))</f>
        <v/>
      </c>
      <c r="R447" s="119" t="str" cm="1">
        <f t="array" ref="R447">IF(INDEX(Наименование_потребителя, ROW(Z445)) = "", "", INDEX(Наименование_потребителя, ROW(Z445)))</f>
        <v/>
      </c>
      <c r="S447" s="119" t="str" cm="1">
        <f t="array" ref="S447">IF(INDEX(Условное_обозначение, ROW(AA445)) = "", "", INDEX(Условное_обозначение, ROW(AA445)))</f>
        <v/>
      </c>
    </row>
    <row r="448" spans="1:19" x14ac:dyDescent="0.3">
      <c r="A448" s="119" t="str" cm="1">
        <f t="array" ref="A448">IF(INDEX(Вводной_щит, ROW(C446)) = "", "", INDEX(Вводной_щит, ROW(C446)))</f>
        <v/>
      </c>
      <c r="B448" s="119" t="str" cm="1">
        <f t="array" ref="B448">IF(INDEX(Номер, ROW(F446)) = "", "", INDEX(Номер, ROW(F446)))</f>
        <v/>
      </c>
      <c r="C448" s="119" t="str" cm="1">
        <f t="array" ref="C448">IF(INDEX(Номер_по_плану, ROW(H446)) = "", "", INDEX(Номер_по_плану, ROW(H446)))</f>
        <v/>
      </c>
      <c r="D448" s="119" t="str" cm="1">
        <f t="array" ref="D448">IF(INDEX(Тип, ROW(I446)) = "", "", INDEX(Тип, ROW(I446)))</f>
        <v/>
      </c>
      <c r="E448" s="119" t="str" cm="1">
        <f t="array" ref="E448">IF(INDEX(Автомат, ROW(J446)) = "", "", INDEX(Автомат, ROW(J446)))</f>
        <v/>
      </c>
      <c r="F448" s="119" t="str" cm="1">
        <f t="array" ref="F448">IF(INDEX(Производитель, ROW(K446)) = "", "", INDEX(Производитель, ROW(K446)))</f>
        <v/>
      </c>
      <c r="G448" s="119" t="str" cm="1">
        <f t="array" ref="G448">IF(INDEX(Номинал, ROW(L446)) = "", "", INDEX(Номинал, ROW(L446)))</f>
        <v/>
      </c>
      <c r="H448" s="119" t="str" cm="1">
        <f t="array" ref="H448">IF(INDEX(Тип_УЗО, ROW(M446)) = "", "", INDEX(Тип_УЗО, ROW(M446)))</f>
        <v/>
      </c>
      <c r="I448" s="119" t="str" cm="1">
        <f t="array" ref="I448">IF(INDEX(Ток_утечки_УЗО, ROW(N446)) = "", "", INDEX(Ток_утечки_УЗО, ROW(N446)))</f>
        <v/>
      </c>
      <c r="J448" s="119" t="str" cm="1">
        <f t="array" ref="J448">IF(INDEX(Марка_кабеля, ROW(O446)) = "", "", INDEX(Марка_кабеля, ROW(O446)))</f>
        <v/>
      </c>
      <c r="K448" s="119" t="str" cm="1">
        <f t="array" ref="K448">IF(INDEX(Сечение, ROW(P446)) = "", "", INDEX(Сечение, ROW(P446)))</f>
        <v/>
      </c>
      <c r="L448" s="119" t="str" cm="1">
        <f t="array" ref="L448">IF(INDEX(Длина_кабеля, ROW(Q446)) = "", "", INDEX(Длина_кабеля, ROW(Q446)))</f>
        <v/>
      </c>
      <c r="M448" s="119" t="str" cm="1">
        <f t="array" ref="M448">IF(INDEX(Фаза, ROW(R446)) = "", "", INDEX(Фаза, ROW(R446)))</f>
        <v/>
      </c>
      <c r="N448" s="119" t="str" cm="1">
        <f t="array" ref="N448">IF(INDEX(РЕ, ROW(S446)) = "", "", INDEX(РЕ, ROW(S446)))</f>
        <v/>
      </c>
      <c r="O448" s="119" t="str" cm="1">
        <f t="array" ref="O448">IF(INDEX(Класс, ROW(V446)) = "", "", INDEX(Класс, ROW(V446)))</f>
        <v/>
      </c>
      <c r="P448" s="119" t="str" cm="1">
        <f t="array" ref="P448">IF(INDEX(Установленная_мощность, ROW(X446)) = "", "", INDEX(Установленная_мощность, ROW(X446)))</f>
        <v/>
      </c>
      <c r="Q448" s="119" t="str" cm="1">
        <f t="array" ref="Q448">IF(INDEX(Расчетный_ток, ROW(Y446)) = "", "", INDEX(Расчетный_ток, ROW(Y446)))</f>
        <v/>
      </c>
      <c r="R448" s="119" t="str" cm="1">
        <f t="array" ref="R448">IF(INDEX(Наименование_потребителя, ROW(Z446)) = "", "", INDEX(Наименование_потребителя, ROW(Z446)))</f>
        <v/>
      </c>
      <c r="S448" s="119" t="str" cm="1">
        <f t="array" ref="S448">IF(INDEX(Условное_обозначение, ROW(AA446)) = "", "", INDEX(Условное_обозначение, ROW(AA446)))</f>
        <v/>
      </c>
    </row>
    <row r="449" spans="1:19" x14ac:dyDescent="0.3">
      <c r="A449" s="119" t="str" cm="1">
        <f t="array" ref="A449">IF(INDEX(Вводной_щит, ROW(C447)) = "", "", INDEX(Вводной_щит, ROW(C447)))</f>
        <v/>
      </c>
      <c r="B449" s="119" t="str" cm="1">
        <f t="array" ref="B449">IF(INDEX(Номер, ROW(F447)) = "", "", INDEX(Номер, ROW(F447)))</f>
        <v/>
      </c>
      <c r="C449" s="119" t="str" cm="1">
        <f t="array" ref="C449">IF(INDEX(Номер_по_плану, ROW(H447)) = "", "", INDEX(Номер_по_плану, ROW(H447)))</f>
        <v/>
      </c>
      <c r="D449" s="119" t="str" cm="1">
        <f t="array" ref="D449">IF(INDEX(Тип, ROW(I447)) = "", "", INDEX(Тип, ROW(I447)))</f>
        <v/>
      </c>
      <c r="E449" s="119" t="str" cm="1">
        <f t="array" ref="E449">IF(INDEX(Автомат, ROW(J447)) = "", "", INDEX(Автомат, ROW(J447)))</f>
        <v/>
      </c>
      <c r="F449" s="119" t="str" cm="1">
        <f t="array" ref="F449">IF(INDEX(Производитель, ROW(K447)) = "", "", INDEX(Производитель, ROW(K447)))</f>
        <v/>
      </c>
      <c r="G449" s="119" t="str" cm="1">
        <f t="array" ref="G449">IF(INDEX(Номинал, ROW(L447)) = "", "", INDEX(Номинал, ROW(L447)))</f>
        <v/>
      </c>
      <c r="H449" s="119" t="str" cm="1">
        <f t="array" ref="H449">IF(INDEX(Тип_УЗО, ROW(M447)) = "", "", INDEX(Тип_УЗО, ROW(M447)))</f>
        <v/>
      </c>
      <c r="I449" s="119" t="str" cm="1">
        <f t="array" ref="I449">IF(INDEX(Ток_утечки_УЗО, ROW(N447)) = "", "", INDEX(Ток_утечки_УЗО, ROW(N447)))</f>
        <v/>
      </c>
      <c r="J449" s="119" t="str" cm="1">
        <f t="array" ref="J449">IF(INDEX(Марка_кабеля, ROW(O447)) = "", "", INDEX(Марка_кабеля, ROW(O447)))</f>
        <v/>
      </c>
      <c r="K449" s="119" t="str" cm="1">
        <f t="array" ref="K449">IF(INDEX(Сечение, ROW(P447)) = "", "", INDEX(Сечение, ROW(P447)))</f>
        <v/>
      </c>
      <c r="L449" s="119" t="str" cm="1">
        <f t="array" ref="L449">IF(INDEX(Длина_кабеля, ROW(Q447)) = "", "", INDEX(Длина_кабеля, ROW(Q447)))</f>
        <v/>
      </c>
      <c r="M449" s="119" t="str" cm="1">
        <f t="array" ref="M449">IF(INDEX(Фаза, ROW(R447)) = "", "", INDEX(Фаза, ROW(R447)))</f>
        <v/>
      </c>
      <c r="N449" s="119" t="str" cm="1">
        <f t="array" ref="N449">IF(INDEX(РЕ, ROW(S447)) = "", "", INDEX(РЕ, ROW(S447)))</f>
        <v/>
      </c>
      <c r="O449" s="119" t="str" cm="1">
        <f t="array" ref="O449">IF(INDEX(Класс, ROW(V447)) = "", "", INDEX(Класс, ROW(V447)))</f>
        <v/>
      </c>
      <c r="P449" s="119" t="str" cm="1">
        <f t="array" ref="P449">IF(INDEX(Установленная_мощность, ROW(X447)) = "", "", INDEX(Установленная_мощность, ROW(X447)))</f>
        <v/>
      </c>
      <c r="Q449" s="119" t="str" cm="1">
        <f t="array" ref="Q449">IF(INDEX(Расчетный_ток, ROW(Y447)) = "", "", INDEX(Расчетный_ток, ROW(Y447)))</f>
        <v/>
      </c>
      <c r="R449" s="119" t="str" cm="1">
        <f t="array" ref="R449">IF(INDEX(Наименование_потребителя, ROW(Z447)) = "", "", INDEX(Наименование_потребителя, ROW(Z447)))</f>
        <v/>
      </c>
      <c r="S449" s="119" t="str" cm="1">
        <f t="array" ref="S449">IF(INDEX(Условное_обозначение, ROW(AA447)) = "", "", INDEX(Условное_обозначение, ROW(AA447)))</f>
        <v/>
      </c>
    </row>
    <row r="450" spans="1:19" x14ac:dyDescent="0.3">
      <c r="A450" s="119" t="str" cm="1">
        <f t="array" ref="A450">IF(INDEX(Вводной_щит, ROW(C448)) = "", "", INDEX(Вводной_щит, ROW(C448)))</f>
        <v/>
      </c>
      <c r="B450" s="119" t="str" cm="1">
        <f t="array" ref="B450">IF(INDEX(Номер, ROW(F448)) = "", "", INDEX(Номер, ROW(F448)))</f>
        <v/>
      </c>
      <c r="C450" s="119" t="str" cm="1">
        <f t="array" ref="C450">IF(INDEX(Номер_по_плану, ROW(H448)) = "", "", INDEX(Номер_по_плану, ROW(H448)))</f>
        <v/>
      </c>
      <c r="D450" s="119" t="str" cm="1">
        <f t="array" ref="D450">IF(INDEX(Тип, ROW(I448)) = "", "", INDEX(Тип, ROW(I448)))</f>
        <v/>
      </c>
      <c r="E450" s="119" t="str" cm="1">
        <f t="array" ref="E450">IF(INDEX(Автомат, ROW(J448)) = "", "", INDEX(Автомат, ROW(J448)))</f>
        <v/>
      </c>
      <c r="F450" s="119" t="str" cm="1">
        <f t="array" ref="F450">IF(INDEX(Производитель, ROW(K448)) = "", "", INDEX(Производитель, ROW(K448)))</f>
        <v/>
      </c>
      <c r="G450" s="119" t="str" cm="1">
        <f t="array" ref="G450">IF(INDEX(Номинал, ROW(L448)) = "", "", INDEX(Номинал, ROW(L448)))</f>
        <v/>
      </c>
      <c r="H450" s="119" t="str" cm="1">
        <f t="array" ref="H450">IF(INDEX(Тип_УЗО, ROW(M448)) = "", "", INDEX(Тип_УЗО, ROW(M448)))</f>
        <v/>
      </c>
      <c r="I450" s="119" t="str" cm="1">
        <f t="array" ref="I450">IF(INDEX(Ток_утечки_УЗО, ROW(N448)) = "", "", INDEX(Ток_утечки_УЗО, ROW(N448)))</f>
        <v/>
      </c>
      <c r="J450" s="119" t="str" cm="1">
        <f t="array" ref="J450">IF(INDEX(Марка_кабеля, ROW(O448)) = "", "", INDEX(Марка_кабеля, ROW(O448)))</f>
        <v/>
      </c>
      <c r="K450" s="119" t="str" cm="1">
        <f t="array" ref="K450">IF(INDEX(Сечение, ROW(P448)) = "", "", INDEX(Сечение, ROW(P448)))</f>
        <v/>
      </c>
      <c r="L450" s="119" t="str" cm="1">
        <f t="array" ref="L450">IF(INDEX(Длина_кабеля, ROW(Q448)) = "", "", INDEX(Длина_кабеля, ROW(Q448)))</f>
        <v/>
      </c>
      <c r="M450" s="119" t="str" cm="1">
        <f t="array" ref="M450">IF(INDEX(Фаза, ROW(R448)) = "", "", INDEX(Фаза, ROW(R448)))</f>
        <v/>
      </c>
      <c r="N450" s="119" t="str" cm="1">
        <f t="array" ref="N450">IF(INDEX(РЕ, ROW(S448)) = "", "", INDEX(РЕ, ROW(S448)))</f>
        <v/>
      </c>
      <c r="O450" s="119" t="str" cm="1">
        <f t="array" ref="O450">IF(INDEX(Класс, ROW(V448)) = "", "", INDEX(Класс, ROW(V448)))</f>
        <v/>
      </c>
      <c r="P450" s="119" t="str" cm="1">
        <f t="array" ref="P450">IF(INDEX(Установленная_мощность, ROW(X448)) = "", "", INDEX(Установленная_мощность, ROW(X448)))</f>
        <v/>
      </c>
      <c r="Q450" s="119" t="str" cm="1">
        <f t="array" ref="Q450">IF(INDEX(Расчетный_ток, ROW(Y448)) = "", "", INDEX(Расчетный_ток, ROW(Y448)))</f>
        <v/>
      </c>
      <c r="R450" s="119" t="str" cm="1">
        <f t="array" ref="R450">IF(INDEX(Наименование_потребителя, ROW(Z448)) = "", "", INDEX(Наименование_потребителя, ROW(Z448)))</f>
        <v/>
      </c>
      <c r="S450" s="119" t="str" cm="1">
        <f t="array" ref="S450">IF(INDEX(Условное_обозначение, ROW(AA448)) = "", "", INDEX(Условное_обозначение, ROW(AA448)))</f>
        <v/>
      </c>
    </row>
    <row r="451" spans="1:19" x14ac:dyDescent="0.3">
      <c r="A451" s="119" t="str" cm="1">
        <f t="array" ref="A451">IF(INDEX(Вводной_щит, ROW(C449)) = "", "", INDEX(Вводной_щит, ROW(C449)))</f>
        <v/>
      </c>
      <c r="B451" s="119" t="str" cm="1">
        <f t="array" ref="B451">IF(INDEX(Номер, ROW(F449)) = "", "", INDEX(Номер, ROW(F449)))</f>
        <v/>
      </c>
      <c r="C451" s="119" t="str" cm="1">
        <f t="array" ref="C451">IF(INDEX(Номер_по_плану, ROW(H449)) = "", "", INDEX(Номер_по_плану, ROW(H449)))</f>
        <v/>
      </c>
      <c r="D451" s="119" t="str" cm="1">
        <f t="array" ref="D451">IF(INDEX(Тип, ROW(I449)) = "", "", INDEX(Тип, ROW(I449)))</f>
        <v/>
      </c>
      <c r="E451" s="119" t="str" cm="1">
        <f t="array" ref="E451">IF(INDEX(Автомат, ROW(J449)) = "", "", INDEX(Автомат, ROW(J449)))</f>
        <v/>
      </c>
      <c r="F451" s="119" t="str" cm="1">
        <f t="array" ref="F451">IF(INDEX(Производитель, ROW(K449)) = "", "", INDEX(Производитель, ROW(K449)))</f>
        <v/>
      </c>
      <c r="G451" s="119" t="str" cm="1">
        <f t="array" ref="G451">IF(INDEX(Номинал, ROW(L449)) = "", "", INDEX(Номинал, ROW(L449)))</f>
        <v/>
      </c>
      <c r="H451" s="119" t="str" cm="1">
        <f t="array" ref="H451">IF(INDEX(Тип_УЗО, ROW(M449)) = "", "", INDEX(Тип_УЗО, ROW(M449)))</f>
        <v/>
      </c>
      <c r="I451" s="119" t="str" cm="1">
        <f t="array" ref="I451">IF(INDEX(Ток_утечки_УЗО, ROW(N449)) = "", "", INDEX(Ток_утечки_УЗО, ROW(N449)))</f>
        <v/>
      </c>
      <c r="J451" s="119" t="str" cm="1">
        <f t="array" ref="J451">IF(INDEX(Марка_кабеля, ROW(O449)) = "", "", INDEX(Марка_кабеля, ROW(O449)))</f>
        <v/>
      </c>
      <c r="K451" s="119" t="str" cm="1">
        <f t="array" ref="K451">IF(INDEX(Сечение, ROW(P449)) = "", "", INDEX(Сечение, ROW(P449)))</f>
        <v/>
      </c>
      <c r="L451" s="119" t="str" cm="1">
        <f t="array" ref="L451">IF(INDEX(Длина_кабеля, ROW(Q449)) = "", "", INDEX(Длина_кабеля, ROW(Q449)))</f>
        <v/>
      </c>
      <c r="M451" s="119" t="str" cm="1">
        <f t="array" ref="M451">IF(INDEX(Фаза, ROW(R449)) = "", "", INDEX(Фаза, ROW(R449)))</f>
        <v/>
      </c>
      <c r="N451" s="119" t="str" cm="1">
        <f t="array" ref="N451">IF(INDEX(РЕ, ROW(S449)) = "", "", INDEX(РЕ, ROW(S449)))</f>
        <v/>
      </c>
      <c r="O451" s="119" t="str" cm="1">
        <f t="array" ref="O451">IF(INDEX(Класс, ROW(V449)) = "", "", INDEX(Класс, ROW(V449)))</f>
        <v/>
      </c>
      <c r="P451" s="119" t="str" cm="1">
        <f t="array" ref="P451">IF(INDEX(Установленная_мощность, ROW(X449)) = "", "", INDEX(Установленная_мощность, ROW(X449)))</f>
        <v/>
      </c>
      <c r="Q451" s="119" t="str" cm="1">
        <f t="array" ref="Q451">IF(INDEX(Расчетный_ток, ROW(Y449)) = "", "", INDEX(Расчетный_ток, ROW(Y449)))</f>
        <v/>
      </c>
      <c r="R451" s="119" t="str" cm="1">
        <f t="array" ref="R451">IF(INDEX(Наименование_потребителя, ROW(Z449)) = "", "", INDEX(Наименование_потребителя, ROW(Z449)))</f>
        <v/>
      </c>
      <c r="S451" s="119" t="str" cm="1">
        <f t="array" ref="S451">IF(INDEX(Условное_обозначение, ROW(AA449)) = "", "", INDEX(Условное_обозначение, ROW(AA449)))</f>
        <v/>
      </c>
    </row>
    <row r="452" spans="1:19" x14ac:dyDescent="0.3">
      <c r="A452" s="119" t="str" cm="1">
        <f t="array" ref="A452">IF(INDEX(Вводной_щит, ROW(C450)) = "", "", INDEX(Вводной_щит, ROW(C450)))</f>
        <v/>
      </c>
      <c r="B452" s="119" t="str" cm="1">
        <f t="array" ref="B452">IF(INDEX(Номер, ROW(F450)) = "", "", INDEX(Номер, ROW(F450)))</f>
        <v/>
      </c>
      <c r="C452" s="119" t="str" cm="1">
        <f t="array" ref="C452">IF(INDEX(Номер_по_плану, ROW(H450)) = "", "", INDEX(Номер_по_плану, ROW(H450)))</f>
        <v/>
      </c>
      <c r="D452" s="119" t="str" cm="1">
        <f t="array" ref="D452">IF(INDEX(Тип, ROW(I450)) = "", "", INDEX(Тип, ROW(I450)))</f>
        <v/>
      </c>
      <c r="E452" s="119" t="str" cm="1">
        <f t="array" ref="E452">IF(INDEX(Автомат, ROW(J450)) = "", "", INDEX(Автомат, ROW(J450)))</f>
        <v/>
      </c>
      <c r="F452" s="119" t="str" cm="1">
        <f t="array" ref="F452">IF(INDEX(Производитель, ROW(K450)) = "", "", INDEX(Производитель, ROW(K450)))</f>
        <v/>
      </c>
      <c r="G452" s="119" t="str" cm="1">
        <f t="array" ref="G452">IF(INDEX(Номинал, ROW(L450)) = "", "", INDEX(Номинал, ROW(L450)))</f>
        <v/>
      </c>
      <c r="H452" s="119" t="str" cm="1">
        <f t="array" ref="H452">IF(INDEX(Тип_УЗО, ROW(M450)) = "", "", INDEX(Тип_УЗО, ROW(M450)))</f>
        <v/>
      </c>
      <c r="I452" s="119" t="str" cm="1">
        <f t="array" ref="I452">IF(INDEX(Ток_утечки_УЗО, ROW(N450)) = "", "", INDEX(Ток_утечки_УЗО, ROW(N450)))</f>
        <v/>
      </c>
      <c r="J452" s="119" t="str" cm="1">
        <f t="array" ref="J452">IF(INDEX(Марка_кабеля, ROW(O450)) = "", "", INDEX(Марка_кабеля, ROW(O450)))</f>
        <v/>
      </c>
      <c r="K452" s="119" t="str" cm="1">
        <f t="array" ref="K452">IF(INDEX(Сечение, ROW(P450)) = "", "", INDEX(Сечение, ROW(P450)))</f>
        <v/>
      </c>
      <c r="L452" s="119" t="str" cm="1">
        <f t="array" ref="L452">IF(INDEX(Длина_кабеля, ROW(Q450)) = "", "", INDEX(Длина_кабеля, ROW(Q450)))</f>
        <v/>
      </c>
      <c r="M452" s="119" t="str" cm="1">
        <f t="array" ref="M452">IF(INDEX(Фаза, ROW(R450)) = "", "", INDEX(Фаза, ROW(R450)))</f>
        <v/>
      </c>
      <c r="N452" s="119" t="str" cm="1">
        <f t="array" ref="N452">IF(INDEX(РЕ, ROW(S450)) = "", "", INDEX(РЕ, ROW(S450)))</f>
        <v/>
      </c>
      <c r="O452" s="119" t="str" cm="1">
        <f t="array" ref="O452">IF(INDEX(Класс, ROW(V450)) = "", "", INDEX(Класс, ROW(V450)))</f>
        <v/>
      </c>
      <c r="P452" s="119" t="str" cm="1">
        <f t="array" ref="P452">IF(INDEX(Установленная_мощность, ROW(X450)) = "", "", INDEX(Установленная_мощность, ROW(X450)))</f>
        <v/>
      </c>
      <c r="Q452" s="119" t="str" cm="1">
        <f t="array" ref="Q452">IF(INDEX(Расчетный_ток, ROW(Y450)) = "", "", INDEX(Расчетный_ток, ROW(Y450)))</f>
        <v/>
      </c>
      <c r="R452" s="119" t="str" cm="1">
        <f t="array" ref="R452">IF(INDEX(Наименование_потребителя, ROW(Z450)) = "", "", INDEX(Наименование_потребителя, ROW(Z450)))</f>
        <v/>
      </c>
      <c r="S452" s="119" t="str" cm="1">
        <f t="array" ref="S452">IF(INDEX(Условное_обозначение, ROW(AA450)) = "", "", INDEX(Условное_обозначение, ROW(AA450)))</f>
        <v/>
      </c>
    </row>
    <row r="453" spans="1:19" x14ac:dyDescent="0.3">
      <c r="A453" s="119" t="str" cm="1">
        <f t="array" ref="A453">IF(INDEX(Вводной_щит, ROW(C451)) = "", "", INDEX(Вводной_щит, ROW(C451)))</f>
        <v/>
      </c>
      <c r="B453" s="119" t="str" cm="1">
        <f t="array" ref="B453">IF(INDEX(Номер, ROW(F451)) = "", "", INDEX(Номер, ROW(F451)))</f>
        <v/>
      </c>
      <c r="C453" s="119" t="str" cm="1">
        <f t="array" ref="C453">IF(INDEX(Номер_по_плану, ROW(H451)) = "", "", INDEX(Номер_по_плану, ROW(H451)))</f>
        <v/>
      </c>
      <c r="D453" s="119" t="str" cm="1">
        <f t="array" ref="D453">IF(INDEX(Тип, ROW(I451)) = "", "", INDEX(Тип, ROW(I451)))</f>
        <v/>
      </c>
      <c r="E453" s="119" t="str" cm="1">
        <f t="array" ref="E453">IF(INDEX(Автомат, ROW(J451)) = "", "", INDEX(Автомат, ROW(J451)))</f>
        <v/>
      </c>
      <c r="F453" s="119" t="str" cm="1">
        <f t="array" ref="F453">IF(INDEX(Производитель, ROW(K451)) = "", "", INDEX(Производитель, ROW(K451)))</f>
        <v/>
      </c>
      <c r="G453" s="119" t="str" cm="1">
        <f t="array" ref="G453">IF(INDEX(Номинал, ROW(L451)) = "", "", INDEX(Номинал, ROW(L451)))</f>
        <v/>
      </c>
      <c r="H453" s="119" t="str" cm="1">
        <f t="array" ref="H453">IF(INDEX(Тип_УЗО, ROW(M451)) = "", "", INDEX(Тип_УЗО, ROW(M451)))</f>
        <v/>
      </c>
      <c r="I453" s="119" t="str" cm="1">
        <f t="array" ref="I453">IF(INDEX(Ток_утечки_УЗО, ROW(N451)) = "", "", INDEX(Ток_утечки_УЗО, ROW(N451)))</f>
        <v/>
      </c>
      <c r="J453" s="119" t="str" cm="1">
        <f t="array" ref="J453">IF(INDEX(Марка_кабеля, ROW(O451)) = "", "", INDEX(Марка_кабеля, ROW(O451)))</f>
        <v/>
      </c>
      <c r="K453" s="119" t="str" cm="1">
        <f t="array" ref="K453">IF(INDEX(Сечение, ROW(P451)) = "", "", INDEX(Сечение, ROW(P451)))</f>
        <v/>
      </c>
      <c r="L453" s="119" t="str" cm="1">
        <f t="array" ref="L453">IF(INDEX(Длина_кабеля, ROW(Q451)) = "", "", INDEX(Длина_кабеля, ROW(Q451)))</f>
        <v/>
      </c>
      <c r="M453" s="119" t="str" cm="1">
        <f t="array" ref="M453">IF(INDEX(Фаза, ROW(R451)) = "", "", INDEX(Фаза, ROW(R451)))</f>
        <v/>
      </c>
      <c r="N453" s="119" t="str" cm="1">
        <f t="array" ref="N453">IF(INDEX(РЕ, ROW(S451)) = "", "", INDEX(РЕ, ROW(S451)))</f>
        <v/>
      </c>
      <c r="O453" s="119" t="str" cm="1">
        <f t="array" ref="O453">IF(INDEX(Класс, ROW(V451)) = "", "", INDEX(Класс, ROW(V451)))</f>
        <v/>
      </c>
      <c r="P453" s="119" t="str" cm="1">
        <f t="array" ref="P453">IF(INDEX(Установленная_мощность, ROW(X451)) = "", "", INDEX(Установленная_мощность, ROW(X451)))</f>
        <v/>
      </c>
      <c r="Q453" s="119" t="str" cm="1">
        <f t="array" ref="Q453">IF(INDEX(Расчетный_ток, ROW(Y451)) = "", "", INDEX(Расчетный_ток, ROW(Y451)))</f>
        <v/>
      </c>
      <c r="R453" s="119" t="str" cm="1">
        <f t="array" ref="R453">IF(INDEX(Наименование_потребителя, ROW(Z451)) = "", "", INDEX(Наименование_потребителя, ROW(Z451)))</f>
        <v/>
      </c>
      <c r="S453" s="119" t="str" cm="1">
        <f t="array" ref="S453">IF(INDEX(Условное_обозначение, ROW(AA451)) = "", "", INDEX(Условное_обозначение, ROW(AA451)))</f>
        <v/>
      </c>
    </row>
    <row r="454" spans="1:19" x14ac:dyDescent="0.3">
      <c r="A454" s="119" t="str" cm="1">
        <f t="array" ref="A454">IF(INDEX(Вводной_щит, ROW(C452)) = "", "", INDEX(Вводной_щит, ROW(C452)))</f>
        <v/>
      </c>
      <c r="B454" s="119" t="str" cm="1">
        <f t="array" ref="B454">IF(INDEX(Номер, ROW(F452)) = "", "", INDEX(Номер, ROW(F452)))</f>
        <v/>
      </c>
      <c r="C454" s="119" t="str" cm="1">
        <f t="array" ref="C454">IF(INDEX(Номер_по_плану, ROW(H452)) = "", "", INDEX(Номер_по_плану, ROW(H452)))</f>
        <v/>
      </c>
      <c r="D454" s="119" t="str" cm="1">
        <f t="array" ref="D454">IF(INDEX(Тип, ROW(I452)) = "", "", INDEX(Тип, ROW(I452)))</f>
        <v/>
      </c>
      <c r="E454" s="119" t="str" cm="1">
        <f t="array" ref="E454">IF(INDEX(Автомат, ROW(J452)) = "", "", INDEX(Автомат, ROW(J452)))</f>
        <v/>
      </c>
      <c r="F454" s="119" t="str" cm="1">
        <f t="array" ref="F454">IF(INDEX(Производитель, ROW(K452)) = "", "", INDEX(Производитель, ROW(K452)))</f>
        <v/>
      </c>
      <c r="G454" s="119" t="str" cm="1">
        <f t="array" ref="G454">IF(INDEX(Номинал, ROW(L452)) = "", "", INDEX(Номинал, ROW(L452)))</f>
        <v/>
      </c>
      <c r="H454" s="119" t="str" cm="1">
        <f t="array" ref="H454">IF(INDEX(Тип_УЗО, ROW(M452)) = "", "", INDEX(Тип_УЗО, ROW(M452)))</f>
        <v/>
      </c>
      <c r="I454" s="119" t="str" cm="1">
        <f t="array" ref="I454">IF(INDEX(Ток_утечки_УЗО, ROW(N452)) = "", "", INDEX(Ток_утечки_УЗО, ROW(N452)))</f>
        <v/>
      </c>
      <c r="J454" s="119" t="str" cm="1">
        <f t="array" ref="J454">IF(INDEX(Марка_кабеля, ROW(O452)) = "", "", INDEX(Марка_кабеля, ROW(O452)))</f>
        <v/>
      </c>
      <c r="K454" s="119" t="str" cm="1">
        <f t="array" ref="K454">IF(INDEX(Сечение, ROW(P452)) = "", "", INDEX(Сечение, ROW(P452)))</f>
        <v/>
      </c>
      <c r="L454" s="119" t="str" cm="1">
        <f t="array" ref="L454">IF(INDEX(Длина_кабеля, ROW(Q452)) = "", "", INDEX(Длина_кабеля, ROW(Q452)))</f>
        <v/>
      </c>
      <c r="M454" s="119" t="str" cm="1">
        <f t="array" ref="M454">IF(INDEX(Фаза, ROW(R452)) = "", "", INDEX(Фаза, ROW(R452)))</f>
        <v/>
      </c>
      <c r="N454" s="119" t="str" cm="1">
        <f t="array" ref="N454">IF(INDEX(РЕ, ROW(S452)) = "", "", INDEX(РЕ, ROW(S452)))</f>
        <v/>
      </c>
      <c r="O454" s="119" t="str" cm="1">
        <f t="array" ref="O454">IF(INDEX(Класс, ROW(V452)) = "", "", INDEX(Класс, ROW(V452)))</f>
        <v/>
      </c>
      <c r="P454" s="119" t="str" cm="1">
        <f t="array" ref="P454">IF(INDEX(Установленная_мощность, ROW(X452)) = "", "", INDEX(Установленная_мощность, ROW(X452)))</f>
        <v/>
      </c>
      <c r="Q454" s="119" t="str" cm="1">
        <f t="array" ref="Q454">IF(INDEX(Расчетный_ток, ROW(Y452)) = "", "", INDEX(Расчетный_ток, ROW(Y452)))</f>
        <v/>
      </c>
      <c r="R454" s="119" t="str" cm="1">
        <f t="array" ref="R454">IF(INDEX(Наименование_потребителя, ROW(Z452)) = "", "", INDEX(Наименование_потребителя, ROW(Z452)))</f>
        <v/>
      </c>
      <c r="S454" s="119" t="str" cm="1">
        <f t="array" ref="S454">IF(INDEX(Условное_обозначение, ROW(AA452)) = "", "", INDEX(Условное_обозначение, ROW(AA452)))</f>
        <v/>
      </c>
    </row>
    <row r="455" spans="1:19" x14ac:dyDescent="0.3">
      <c r="A455" s="119" t="str" cm="1">
        <f t="array" ref="A455">IF(INDEX(Вводной_щит, ROW(C453)) = "", "", INDEX(Вводной_щит, ROW(C453)))</f>
        <v/>
      </c>
      <c r="B455" s="119" t="str" cm="1">
        <f t="array" ref="B455">IF(INDEX(Номер, ROW(F453)) = "", "", INDEX(Номер, ROW(F453)))</f>
        <v/>
      </c>
      <c r="C455" s="119" t="str" cm="1">
        <f t="array" ref="C455">IF(INDEX(Номер_по_плану, ROW(H453)) = "", "", INDEX(Номер_по_плану, ROW(H453)))</f>
        <v/>
      </c>
      <c r="D455" s="119" t="str" cm="1">
        <f t="array" ref="D455">IF(INDEX(Тип, ROW(I453)) = "", "", INDEX(Тип, ROW(I453)))</f>
        <v/>
      </c>
      <c r="E455" s="119" t="str" cm="1">
        <f t="array" ref="E455">IF(INDEX(Автомат, ROW(J453)) = "", "", INDEX(Автомат, ROW(J453)))</f>
        <v/>
      </c>
      <c r="F455" s="119" t="str" cm="1">
        <f t="array" ref="F455">IF(INDEX(Производитель, ROW(K453)) = "", "", INDEX(Производитель, ROW(K453)))</f>
        <v/>
      </c>
      <c r="G455" s="119" t="str" cm="1">
        <f t="array" ref="G455">IF(INDEX(Номинал, ROW(L453)) = "", "", INDEX(Номинал, ROW(L453)))</f>
        <v/>
      </c>
      <c r="H455" s="119" t="str" cm="1">
        <f t="array" ref="H455">IF(INDEX(Тип_УЗО, ROW(M453)) = "", "", INDEX(Тип_УЗО, ROW(M453)))</f>
        <v/>
      </c>
      <c r="I455" s="119" t="str" cm="1">
        <f t="array" ref="I455">IF(INDEX(Ток_утечки_УЗО, ROW(N453)) = "", "", INDEX(Ток_утечки_УЗО, ROW(N453)))</f>
        <v/>
      </c>
      <c r="J455" s="119" t="str" cm="1">
        <f t="array" ref="J455">IF(INDEX(Марка_кабеля, ROW(O453)) = "", "", INDEX(Марка_кабеля, ROW(O453)))</f>
        <v/>
      </c>
      <c r="K455" s="119" t="str" cm="1">
        <f t="array" ref="K455">IF(INDEX(Сечение, ROW(P453)) = "", "", INDEX(Сечение, ROW(P453)))</f>
        <v/>
      </c>
      <c r="L455" s="119" t="str" cm="1">
        <f t="array" ref="L455">IF(INDEX(Длина_кабеля, ROW(Q453)) = "", "", INDEX(Длина_кабеля, ROW(Q453)))</f>
        <v/>
      </c>
      <c r="M455" s="119" t="str" cm="1">
        <f t="array" ref="M455">IF(INDEX(Фаза, ROW(R453)) = "", "", INDEX(Фаза, ROW(R453)))</f>
        <v/>
      </c>
      <c r="N455" s="119" t="str" cm="1">
        <f t="array" ref="N455">IF(INDEX(РЕ, ROW(S453)) = "", "", INDEX(РЕ, ROW(S453)))</f>
        <v/>
      </c>
      <c r="O455" s="119" t="str" cm="1">
        <f t="array" ref="O455">IF(INDEX(Класс, ROW(V453)) = "", "", INDEX(Класс, ROW(V453)))</f>
        <v/>
      </c>
      <c r="P455" s="119" t="str" cm="1">
        <f t="array" ref="P455">IF(INDEX(Установленная_мощность, ROW(X453)) = "", "", INDEX(Установленная_мощность, ROW(X453)))</f>
        <v/>
      </c>
      <c r="Q455" s="119" t="str" cm="1">
        <f t="array" ref="Q455">IF(INDEX(Расчетный_ток, ROW(Y453)) = "", "", INDEX(Расчетный_ток, ROW(Y453)))</f>
        <v/>
      </c>
      <c r="R455" s="119" t="str" cm="1">
        <f t="array" ref="R455">IF(INDEX(Наименование_потребителя, ROW(Z453)) = "", "", INDEX(Наименование_потребителя, ROW(Z453)))</f>
        <v/>
      </c>
      <c r="S455" s="119" t="str" cm="1">
        <f t="array" ref="S455">IF(INDEX(Условное_обозначение, ROW(AA453)) = "", "", INDEX(Условное_обозначение, ROW(AA453)))</f>
        <v/>
      </c>
    </row>
    <row r="456" spans="1:19" x14ac:dyDescent="0.3">
      <c r="A456" s="119" t="str" cm="1">
        <f t="array" ref="A456">IF(INDEX(Вводной_щит, ROW(C454)) = "", "", INDEX(Вводной_щит, ROW(C454)))</f>
        <v/>
      </c>
      <c r="B456" s="119" t="str" cm="1">
        <f t="array" ref="B456">IF(INDEX(Номер, ROW(F454)) = "", "", INDEX(Номер, ROW(F454)))</f>
        <v/>
      </c>
      <c r="C456" s="119" t="str" cm="1">
        <f t="array" ref="C456">IF(INDEX(Номер_по_плану, ROW(H454)) = "", "", INDEX(Номер_по_плану, ROW(H454)))</f>
        <v/>
      </c>
      <c r="D456" s="119" t="str" cm="1">
        <f t="array" ref="D456">IF(INDEX(Тип, ROW(I454)) = "", "", INDEX(Тип, ROW(I454)))</f>
        <v/>
      </c>
      <c r="E456" s="119" t="str" cm="1">
        <f t="array" ref="E456">IF(INDEX(Автомат, ROW(J454)) = "", "", INDEX(Автомат, ROW(J454)))</f>
        <v/>
      </c>
      <c r="F456" s="119" t="str" cm="1">
        <f t="array" ref="F456">IF(INDEX(Производитель, ROW(K454)) = "", "", INDEX(Производитель, ROW(K454)))</f>
        <v/>
      </c>
      <c r="G456" s="119" t="str" cm="1">
        <f t="array" ref="G456">IF(INDEX(Номинал, ROW(L454)) = "", "", INDEX(Номинал, ROW(L454)))</f>
        <v/>
      </c>
      <c r="H456" s="119" t="str" cm="1">
        <f t="array" ref="H456">IF(INDEX(Тип_УЗО, ROW(M454)) = "", "", INDEX(Тип_УЗО, ROW(M454)))</f>
        <v/>
      </c>
      <c r="I456" s="119" t="str" cm="1">
        <f t="array" ref="I456">IF(INDEX(Ток_утечки_УЗО, ROW(N454)) = "", "", INDEX(Ток_утечки_УЗО, ROW(N454)))</f>
        <v/>
      </c>
      <c r="J456" s="119" t="str" cm="1">
        <f t="array" ref="J456">IF(INDEX(Марка_кабеля, ROW(O454)) = "", "", INDEX(Марка_кабеля, ROW(O454)))</f>
        <v/>
      </c>
      <c r="K456" s="119" t="str" cm="1">
        <f t="array" ref="K456">IF(INDEX(Сечение, ROW(P454)) = "", "", INDEX(Сечение, ROW(P454)))</f>
        <v/>
      </c>
      <c r="L456" s="119" t="str" cm="1">
        <f t="array" ref="L456">IF(INDEX(Длина_кабеля, ROW(Q454)) = "", "", INDEX(Длина_кабеля, ROW(Q454)))</f>
        <v/>
      </c>
      <c r="M456" s="119" t="str" cm="1">
        <f t="array" ref="M456">IF(INDEX(Фаза, ROW(R454)) = "", "", INDEX(Фаза, ROW(R454)))</f>
        <v/>
      </c>
      <c r="N456" s="119" t="str" cm="1">
        <f t="array" ref="N456">IF(INDEX(РЕ, ROW(S454)) = "", "", INDEX(РЕ, ROW(S454)))</f>
        <v/>
      </c>
      <c r="O456" s="119" t="str" cm="1">
        <f t="array" ref="O456">IF(INDEX(Класс, ROW(V454)) = "", "", INDEX(Класс, ROW(V454)))</f>
        <v/>
      </c>
      <c r="P456" s="119" t="str" cm="1">
        <f t="array" ref="P456">IF(INDEX(Установленная_мощность, ROW(X454)) = "", "", INDEX(Установленная_мощность, ROW(X454)))</f>
        <v/>
      </c>
      <c r="Q456" s="119" t="str" cm="1">
        <f t="array" ref="Q456">IF(INDEX(Расчетный_ток, ROW(Y454)) = "", "", INDEX(Расчетный_ток, ROW(Y454)))</f>
        <v/>
      </c>
      <c r="R456" s="119" t="str" cm="1">
        <f t="array" ref="R456">IF(INDEX(Наименование_потребителя, ROW(Z454)) = "", "", INDEX(Наименование_потребителя, ROW(Z454)))</f>
        <v/>
      </c>
      <c r="S456" s="119" t="str" cm="1">
        <f t="array" ref="S456">IF(INDEX(Условное_обозначение, ROW(AA454)) = "", "", INDEX(Условное_обозначение, ROW(AA454)))</f>
        <v/>
      </c>
    </row>
    <row r="457" spans="1:19" x14ac:dyDescent="0.3">
      <c r="A457" s="119" t="str" cm="1">
        <f t="array" ref="A457">IF(INDEX(Вводной_щит, ROW(C455)) = "", "", INDEX(Вводной_щит, ROW(C455)))</f>
        <v/>
      </c>
      <c r="B457" s="119" t="str" cm="1">
        <f t="array" ref="B457">IF(INDEX(Номер, ROW(F455)) = "", "", INDEX(Номер, ROW(F455)))</f>
        <v/>
      </c>
      <c r="C457" s="119" t="str" cm="1">
        <f t="array" ref="C457">IF(INDEX(Номер_по_плану, ROW(H455)) = "", "", INDEX(Номер_по_плану, ROW(H455)))</f>
        <v/>
      </c>
      <c r="D457" s="119" t="str" cm="1">
        <f t="array" ref="D457">IF(INDEX(Тип, ROW(I455)) = "", "", INDEX(Тип, ROW(I455)))</f>
        <v/>
      </c>
      <c r="E457" s="119" t="str" cm="1">
        <f t="array" ref="E457">IF(INDEX(Автомат, ROW(J455)) = "", "", INDEX(Автомат, ROW(J455)))</f>
        <v/>
      </c>
      <c r="F457" s="119" t="str" cm="1">
        <f t="array" ref="F457">IF(INDEX(Производитель, ROW(K455)) = "", "", INDEX(Производитель, ROW(K455)))</f>
        <v/>
      </c>
      <c r="G457" s="119" t="str" cm="1">
        <f t="array" ref="G457">IF(INDEX(Номинал, ROW(L455)) = "", "", INDEX(Номинал, ROW(L455)))</f>
        <v/>
      </c>
      <c r="H457" s="119" t="str" cm="1">
        <f t="array" ref="H457">IF(INDEX(Тип_УЗО, ROW(M455)) = "", "", INDEX(Тип_УЗО, ROW(M455)))</f>
        <v/>
      </c>
      <c r="I457" s="119" t="str" cm="1">
        <f t="array" ref="I457">IF(INDEX(Ток_утечки_УЗО, ROW(N455)) = "", "", INDEX(Ток_утечки_УЗО, ROW(N455)))</f>
        <v/>
      </c>
      <c r="J457" s="119" t="str" cm="1">
        <f t="array" ref="J457">IF(INDEX(Марка_кабеля, ROW(O455)) = "", "", INDEX(Марка_кабеля, ROW(O455)))</f>
        <v/>
      </c>
      <c r="K457" s="119" t="str" cm="1">
        <f t="array" ref="K457">IF(INDEX(Сечение, ROW(P455)) = "", "", INDEX(Сечение, ROW(P455)))</f>
        <v/>
      </c>
      <c r="L457" s="119" t="str" cm="1">
        <f t="array" ref="L457">IF(INDEX(Длина_кабеля, ROW(Q455)) = "", "", INDEX(Длина_кабеля, ROW(Q455)))</f>
        <v/>
      </c>
      <c r="M457" s="119" t="str" cm="1">
        <f t="array" ref="M457">IF(INDEX(Фаза, ROW(R455)) = "", "", INDEX(Фаза, ROW(R455)))</f>
        <v/>
      </c>
      <c r="N457" s="119" t="str" cm="1">
        <f t="array" ref="N457">IF(INDEX(РЕ, ROW(S455)) = "", "", INDEX(РЕ, ROW(S455)))</f>
        <v/>
      </c>
      <c r="O457" s="119" t="str" cm="1">
        <f t="array" ref="O457">IF(INDEX(Класс, ROW(V455)) = "", "", INDEX(Класс, ROW(V455)))</f>
        <v/>
      </c>
      <c r="P457" s="119" t="str" cm="1">
        <f t="array" ref="P457">IF(INDEX(Установленная_мощность, ROW(X455)) = "", "", INDEX(Установленная_мощность, ROW(X455)))</f>
        <v/>
      </c>
      <c r="Q457" s="119" t="str" cm="1">
        <f t="array" ref="Q457">IF(INDEX(Расчетный_ток, ROW(Y455)) = "", "", INDEX(Расчетный_ток, ROW(Y455)))</f>
        <v/>
      </c>
      <c r="R457" s="119" t="str" cm="1">
        <f t="array" ref="R457">IF(INDEX(Наименование_потребителя, ROW(Z455)) = "", "", INDEX(Наименование_потребителя, ROW(Z455)))</f>
        <v/>
      </c>
      <c r="S457" s="119" t="str" cm="1">
        <f t="array" ref="S457">IF(INDEX(Условное_обозначение, ROW(AA455)) = "", "", INDEX(Условное_обозначение, ROW(AA455)))</f>
        <v/>
      </c>
    </row>
    <row r="458" spans="1:19" x14ac:dyDescent="0.3">
      <c r="A458" s="119" t="str" cm="1">
        <f t="array" ref="A458">IF(INDEX(Вводной_щит, ROW(C456)) = "", "", INDEX(Вводной_щит, ROW(C456)))</f>
        <v/>
      </c>
      <c r="B458" s="119" t="str" cm="1">
        <f t="array" ref="B458">IF(INDEX(Номер, ROW(F456)) = "", "", INDEX(Номер, ROW(F456)))</f>
        <v/>
      </c>
      <c r="C458" s="119" t="str" cm="1">
        <f t="array" ref="C458">IF(INDEX(Номер_по_плану, ROW(H456)) = "", "", INDEX(Номер_по_плану, ROW(H456)))</f>
        <v/>
      </c>
      <c r="D458" s="119" t="str" cm="1">
        <f t="array" ref="D458">IF(INDEX(Тип, ROW(I456)) = "", "", INDEX(Тип, ROW(I456)))</f>
        <v/>
      </c>
      <c r="E458" s="119" t="str" cm="1">
        <f t="array" ref="E458">IF(INDEX(Автомат, ROW(J456)) = "", "", INDEX(Автомат, ROW(J456)))</f>
        <v/>
      </c>
      <c r="F458" s="119" t="str" cm="1">
        <f t="array" ref="F458">IF(INDEX(Производитель, ROW(K456)) = "", "", INDEX(Производитель, ROW(K456)))</f>
        <v/>
      </c>
      <c r="G458" s="119" t="str" cm="1">
        <f t="array" ref="G458">IF(INDEX(Номинал, ROW(L456)) = "", "", INDEX(Номинал, ROW(L456)))</f>
        <v/>
      </c>
      <c r="H458" s="119" t="str" cm="1">
        <f t="array" ref="H458">IF(INDEX(Тип_УЗО, ROW(M456)) = "", "", INDEX(Тип_УЗО, ROW(M456)))</f>
        <v/>
      </c>
      <c r="I458" s="119" t="str" cm="1">
        <f t="array" ref="I458">IF(INDEX(Ток_утечки_УЗО, ROW(N456)) = "", "", INDEX(Ток_утечки_УЗО, ROW(N456)))</f>
        <v/>
      </c>
      <c r="J458" s="119" t="str" cm="1">
        <f t="array" ref="J458">IF(INDEX(Марка_кабеля, ROW(O456)) = "", "", INDEX(Марка_кабеля, ROW(O456)))</f>
        <v/>
      </c>
      <c r="K458" s="119" t="str" cm="1">
        <f t="array" ref="K458">IF(INDEX(Сечение, ROW(P456)) = "", "", INDEX(Сечение, ROW(P456)))</f>
        <v/>
      </c>
      <c r="L458" s="119" t="str" cm="1">
        <f t="array" ref="L458">IF(INDEX(Длина_кабеля, ROW(Q456)) = "", "", INDEX(Длина_кабеля, ROW(Q456)))</f>
        <v/>
      </c>
      <c r="M458" s="119" t="str" cm="1">
        <f t="array" ref="M458">IF(INDEX(Фаза, ROW(R456)) = "", "", INDEX(Фаза, ROW(R456)))</f>
        <v/>
      </c>
      <c r="N458" s="119" t="str" cm="1">
        <f t="array" ref="N458">IF(INDEX(РЕ, ROW(S456)) = "", "", INDEX(РЕ, ROW(S456)))</f>
        <v/>
      </c>
      <c r="O458" s="119" t="str" cm="1">
        <f t="array" ref="O458">IF(INDEX(Класс, ROW(V456)) = "", "", INDEX(Класс, ROW(V456)))</f>
        <v/>
      </c>
      <c r="P458" s="119" t="str" cm="1">
        <f t="array" ref="P458">IF(INDEX(Установленная_мощность, ROW(X456)) = "", "", INDEX(Установленная_мощность, ROW(X456)))</f>
        <v/>
      </c>
      <c r="Q458" s="119" t="str" cm="1">
        <f t="array" ref="Q458">IF(INDEX(Расчетный_ток, ROW(Y456)) = "", "", INDEX(Расчетный_ток, ROW(Y456)))</f>
        <v/>
      </c>
      <c r="R458" s="119" t="str" cm="1">
        <f t="array" ref="R458">IF(INDEX(Наименование_потребителя, ROW(Z456)) = "", "", INDEX(Наименование_потребителя, ROW(Z456)))</f>
        <v/>
      </c>
      <c r="S458" s="119" t="str" cm="1">
        <f t="array" ref="S458">IF(INDEX(Условное_обозначение, ROW(AA456)) = "", "", INDEX(Условное_обозначение, ROW(AA456)))</f>
        <v/>
      </c>
    </row>
    <row r="459" spans="1:19" x14ac:dyDescent="0.3">
      <c r="A459" s="119" t="str" cm="1">
        <f t="array" ref="A459">IF(INDEX(Вводной_щит, ROW(C457)) = "", "", INDEX(Вводной_щит, ROW(C457)))</f>
        <v/>
      </c>
      <c r="B459" s="119" t="str" cm="1">
        <f t="array" ref="B459">IF(INDEX(Номер, ROW(F457)) = "", "", INDEX(Номер, ROW(F457)))</f>
        <v/>
      </c>
      <c r="C459" s="119" t="str" cm="1">
        <f t="array" ref="C459">IF(INDEX(Номер_по_плану, ROW(H457)) = "", "", INDEX(Номер_по_плану, ROW(H457)))</f>
        <v/>
      </c>
      <c r="D459" s="119" t="str" cm="1">
        <f t="array" ref="D459">IF(INDEX(Тип, ROW(I457)) = "", "", INDEX(Тип, ROW(I457)))</f>
        <v/>
      </c>
      <c r="E459" s="119" t="str" cm="1">
        <f t="array" ref="E459">IF(INDEX(Автомат, ROW(J457)) = "", "", INDEX(Автомат, ROW(J457)))</f>
        <v/>
      </c>
      <c r="F459" s="119" t="str" cm="1">
        <f t="array" ref="F459">IF(INDEX(Производитель, ROW(K457)) = "", "", INDEX(Производитель, ROW(K457)))</f>
        <v/>
      </c>
      <c r="G459" s="119" t="str" cm="1">
        <f t="array" ref="G459">IF(INDEX(Номинал, ROW(L457)) = "", "", INDEX(Номинал, ROW(L457)))</f>
        <v/>
      </c>
      <c r="H459" s="119" t="str" cm="1">
        <f t="array" ref="H459">IF(INDEX(Тип_УЗО, ROW(M457)) = "", "", INDEX(Тип_УЗО, ROW(M457)))</f>
        <v/>
      </c>
      <c r="I459" s="119" t="str" cm="1">
        <f t="array" ref="I459">IF(INDEX(Ток_утечки_УЗО, ROW(N457)) = "", "", INDEX(Ток_утечки_УЗО, ROW(N457)))</f>
        <v/>
      </c>
      <c r="J459" s="119" t="str" cm="1">
        <f t="array" ref="J459">IF(INDEX(Марка_кабеля, ROW(O457)) = "", "", INDEX(Марка_кабеля, ROW(O457)))</f>
        <v/>
      </c>
      <c r="K459" s="119" t="str" cm="1">
        <f t="array" ref="K459">IF(INDEX(Сечение, ROW(P457)) = "", "", INDEX(Сечение, ROW(P457)))</f>
        <v/>
      </c>
      <c r="L459" s="119" t="str" cm="1">
        <f t="array" ref="L459">IF(INDEX(Длина_кабеля, ROW(Q457)) = "", "", INDEX(Длина_кабеля, ROW(Q457)))</f>
        <v/>
      </c>
      <c r="M459" s="119" t="str" cm="1">
        <f t="array" ref="M459">IF(INDEX(Фаза, ROW(R457)) = "", "", INDEX(Фаза, ROW(R457)))</f>
        <v/>
      </c>
      <c r="N459" s="119" t="str" cm="1">
        <f t="array" ref="N459">IF(INDEX(РЕ, ROW(S457)) = "", "", INDEX(РЕ, ROW(S457)))</f>
        <v/>
      </c>
      <c r="O459" s="119" t="str" cm="1">
        <f t="array" ref="O459">IF(INDEX(Класс, ROW(V457)) = "", "", INDEX(Класс, ROW(V457)))</f>
        <v/>
      </c>
      <c r="P459" s="119" t="str" cm="1">
        <f t="array" ref="P459">IF(INDEX(Установленная_мощность, ROW(X457)) = "", "", INDEX(Установленная_мощность, ROW(X457)))</f>
        <v/>
      </c>
      <c r="Q459" s="119" t="str" cm="1">
        <f t="array" ref="Q459">IF(INDEX(Расчетный_ток, ROW(Y457)) = "", "", INDEX(Расчетный_ток, ROW(Y457)))</f>
        <v/>
      </c>
      <c r="R459" s="119" t="str" cm="1">
        <f t="array" ref="R459">IF(INDEX(Наименование_потребителя, ROW(Z457)) = "", "", INDEX(Наименование_потребителя, ROW(Z457)))</f>
        <v/>
      </c>
      <c r="S459" s="119" t="str" cm="1">
        <f t="array" ref="S459">IF(INDEX(Условное_обозначение, ROW(AA457)) = "", "", INDEX(Условное_обозначение, ROW(AA457)))</f>
        <v/>
      </c>
    </row>
    <row r="460" spans="1:19" x14ac:dyDescent="0.3">
      <c r="A460" s="119" t="str" cm="1">
        <f t="array" ref="A460">IF(INDEX(Вводной_щит, ROW(C458)) = "", "", INDEX(Вводной_щит, ROW(C458)))</f>
        <v/>
      </c>
      <c r="B460" s="119" t="str" cm="1">
        <f t="array" ref="B460">IF(INDEX(Номер, ROW(F458)) = "", "", INDEX(Номер, ROW(F458)))</f>
        <v/>
      </c>
      <c r="C460" s="119" t="str" cm="1">
        <f t="array" ref="C460">IF(INDEX(Номер_по_плану, ROW(H458)) = "", "", INDEX(Номер_по_плану, ROW(H458)))</f>
        <v/>
      </c>
      <c r="D460" s="119" t="str" cm="1">
        <f t="array" ref="D460">IF(INDEX(Тип, ROW(I458)) = "", "", INDEX(Тип, ROW(I458)))</f>
        <v/>
      </c>
      <c r="E460" s="119" t="str" cm="1">
        <f t="array" ref="E460">IF(INDEX(Автомат, ROW(J458)) = "", "", INDEX(Автомат, ROW(J458)))</f>
        <v/>
      </c>
      <c r="F460" s="119" t="str" cm="1">
        <f t="array" ref="F460">IF(INDEX(Производитель, ROW(K458)) = "", "", INDEX(Производитель, ROW(K458)))</f>
        <v/>
      </c>
      <c r="G460" s="119" t="str" cm="1">
        <f t="array" ref="G460">IF(INDEX(Номинал, ROW(L458)) = "", "", INDEX(Номинал, ROW(L458)))</f>
        <v/>
      </c>
      <c r="H460" s="119" t="str" cm="1">
        <f t="array" ref="H460">IF(INDEX(Тип_УЗО, ROW(M458)) = "", "", INDEX(Тип_УЗО, ROW(M458)))</f>
        <v/>
      </c>
      <c r="I460" s="119" t="str" cm="1">
        <f t="array" ref="I460">IF(INDEX(Ток_утечки_УЗО, ROW(N458)) = "", "", INDEX(Ток_утечки_УЗО, ROW(N458)))</f>
        <v/>
      </c>
      <c r="J460" s="119" t="str" cm="1">
        <f t="array" ref="J460">IF(INDEX(Марка_кабеля, ROW(O458)) = "", "", INDEX(Марка_кабеля, ROW(O458)))</f>
        <v/>
      </c>
      <c r="K460" s="119" t="str" cm="1">
        <f t="array" ref="K460">IF(INDEX(Сечение, ROW(P458)) = "", "", INDEX(Сечение, ROW(P458)))</f>
        <v/>
      </c>
      <c r="L460" s="119" t="str" cm="1">
        <f t="array" ref="L460">IF(INDEX(Длина_кабеля, ROW(Q458)) = "", "", INDEX(Длина_кабеля, ROW(Q458)))</f>
        <v/>
      </c>
      <c r="M460" s="119" t="str" cm="1">
        <f t="array" ref="M460">IF(INDEX(Фаза, ROW(R458)) = "", "", INDEX(Фаза, ROW(R458)))</f>
        <v/>
      </c>
      <c r="N460" s="119" t="str" cm="1">
        <f t="array" ref="N460">IF(INDEX(РЕ, ROW(S458)) = "", "", INDEX(РЕ, ROW(S458)))</f>
        <v/>
      </c>
      <c r="O460" s="119" t="str" cm="1">
        <f t="array" ref="O460">IF(INDEX(Класс, ROW(V458)) = "", "", INDEX(Класс, ROW(V458)))</f>
        <v/>
      </c>
      <c r="P460" s="119" t="str" cm="1">
        <f t="array" ref="P460">IF(INDEX(Установленная_мощность, ROW(X458)) = "", "", INDEX(Установленная_мощность, ROW(X458)))</f>
        <v/>
      </c>
      <c r="Q460" s="119" t="str" cm="1">
        <f t="array" ref="Q460">IF(INDEX(Расчетный_ток, ROW(Y458)) = "", "", INDEX(Расчетный_ток, ROW(Y458)))</f>
        <v/>
      </c>
      <c r="R460" s="119" t="str" cm="1">
        <f t="array" ref="R460">IF(INDEX(Наименование_потребителя, ROW(Z458)) = "", "", INDEX(Наименование_потребителя, ROW(Z458)))</f>
        <v/>
      </c>
      <c r="S460" s="119" t="str" cm="1">
        <f t="array" ref="S460">IF(INDEX(Условное_обозначение, ROW(AA458)) = "", "", INDEX(Условное_обозначение, ROW(AA458)))</f>
        <v/>
      </c>
    </row>
    <row r="461" spans="1:19" x14ac:dyDescent="0.3">
      <c r="A461" s="119" t="str" cm="1">
        <f t="array" ref="A461">IF(INDEX(Вводной_щит, ROW(C459)) = "", "", INDEX(Вводной_щит, ROW(C459)))</f>
        <v/>
      </c>
      <c r="B461" s="119" t="str" cm="1">
        <f t="array" ref="B461">IF(INDEX(Номер, ROW(F459)) = "", "", INDEX(Номер, ROW(F459)))</f>
        <v/>
      </c>
      <c r="C461" s="119" t="str" cm="1">
        <f t="array" ref="C461">IF(INDEX(Номер_по_плану, ROW(H459)) = "", "", INDEX(Номер_по_плану, ROW(H459)))</f>
        <v/>
      </c>
      <c r="D461" s="119" t="str" cm="1">
        <f t="array" ref="D461">IF(INDEX(Тип, ROW(I459)) = "", "", INDEX(Тип, ROW(I459)))</f>
        <v/>
      </c>
      <c r="E461" s="119" t="str" cm="1">
        <f t="array" ref="E461">IF(INDEX(Автомат, ROW(J459)) = "", "", INDEX(Автомат, ROW(J459)))</f>
        <v/>
      </c>
      <c r="F461" s="119" t="str" cm="1">
        <f t="array" ref="F461">IF(INDEX(Производитель, ROW(K459)) = "", "", INDEX(Производитель, ROW(K459)))</f>
        <v/>
      </c>
      <c r="G461" s="119" t="str" cm="1">
        <f t="array" ref="G461">IF(INDEX(Номинал, ROW(L459)) = "", "", INDEX(Номинал, ROW(L459)))</f>
        <v/>
      </c>
      <c r="H461" s="119" t="str" cm="1">
        <f t="array" ref="H461">IF(INDEX(Тип_УЗО, ROW(M459)) = "", "", INDEX(Тип_УЗО, ROW(M459)))</f>
        <v/>
      </c>
      <c r="I461" s="119" t="str" cm="1">
        <f t="array" ref="I461">IF(INDEX(Ток_утечки_УЗО, ROW(N459)) = "", "", INDEX(Ток_утечки_УЗО, ROW(N459)))</f>
        <v/>
      </c>
      <c r="J461" s="119" t="str" cm="1">
        <f t="array" ref="J461">IF(INDEX(Марка_кабеля, ROW(O459)) = "", "", INDEX(Марка_кабеля, ROW(O459)))</f>
        <v/>
      </c>
      <c r="K461" s="119" t="str" cm="1">
        <f t="array" ref="K461">IF(INDEX(Сечение, ROW(P459)) = "", "", INDEX(Сечение, ROW(P459)))</f>
        <v/>
      </c>
      <c r="L461" s="119" t="str" cm="1">
        <f t="array" ref="L461">IF(INDEX(Длина_кабеля, ROW(Q459)) = "", "", INDEX(Длина_кабеля, ROW(Q459)))</f>
        <v/>
      </c>
      <c r="M461" s="119" t="str" cm="1">
        <f t="array" ref="M461">IF(INDEX(Фаза, ROW(R459)) = "", "", INDEX(Фаза, ROW(R459)))</f>
        <v/>
      </c>
      <c r="N461" s="119" t="str" cm="1">
        <f t="array" ref="N461">IF(INDEX(РЕ, ROW(S459)) = "", "", INDEX(РЕ, ROW(S459)))</f>
        <v/>
      </c>
      <c r="O461" s="119" t="str" cm="1">
        <f t="array" ref="O461">IF(INDEX(Класс, ROW(V459)) = "", "", INDEX(Класс, ROW(V459)))</f>
        <v/>
      </c>
      <c r="P461" s="119" t="str" cm="1">
        <f t="array" ref="P461">IF(INDEX(Установленная_мощность, ROW(X459)) = "", "", INDEX(Установленная_мощность, ROW(X459)))</f>
        <v/>
      </c>
      <c r="Q461" s="119" t="str" cm="1">
        <f t="array" ref="Q461">IF(INDEX(Расчетный_ток, ROW(Y459)) = "", "", INDEX(Расчетный_ток, ROW(Y459)))</f>
        <v/>
      </c>
      <c r="R461" s="119" t="str" cm="1">
        <f t="array" ref="R461">IF(INDEX(Наименование_потребителя, ROW(Z459)) = "", "", INDEX(Наименование_потребителя, ROW(Z459)))</f>
        <v/>
      </c>
      <c r="S461" s="119" t="str" cm="1">
        <f t="array" ref="S461">IF(INDEX(Условное_обозначение, ROW(AA459)) = "", "", INDEX(Условное_обозначение, ROW(AA459)))</f>
        <v/>
      </c>
    </row>
    <row r="462" spans="1:19" x14ac:dyDescent="0.3">
      <c r="A462" s="119" t="str" cm="1">
        <f t="array" ref="A462">IF(INDEX(Вводной_щит, ROW(C460)) = "", "", INDEX(Вводной_щит, ROW(C460)))</f>
        <v/>
      </c>
      <c r="B462" s="119" t="str" cm="1">
        <f t="array" ref="B462">IF(INDEX(Номер, ROW(F460)) = "", "", INDEX(Номер, ROW(F460)))</f>
        <v/>
      </c>
      <c r="C462" s="119" t="str" cm="1">
        <f t="array" ref="C462">IF(INDEX(Номер_по_плану, ROW(H460)) = "", "", INDEX(Номер_по_плану, ROW(H460)))</f>
        <v/>
      </c>
      <c r="D462" s="119" t="str" cm="1">
        <f t="array" ref="D462">IF(INDEX(Тип, ROW(I460)) = "", "", INDEX(Тип, ROW(I460)))</f>
        <v/>
      </c>
      <c r="E462" s="119" t="str" cm="1">
        <f t="array" ref="E462">IF(INDEX(Автомат, ROW(J460)) = "", "", INDEX(Автомат, ROW(J460)))</f>
        <v/>
      </c>
      <c r="F462" s="119" t="str" cm="1">
        <f t="array" ref="F462">IF(INDEX(Производитель, ROW(K460)) = "", "", INDEX(Производитель, ROW(K460)))</f>
        <v/>
      </c>
      <c r="G462" s="119" t="str" cm="1">
        <f t="array" ref="G462">IF(INDEX(Номинал, ROW(L460)) = "", "", INDEX(Номинал, ROW(L460)))</f>
        <v/>
      </c>
      <c r="H462" s="119" t="str" cm="1">
        <f t="array" ref="H462">IF(INDEX(Тип_УЗО, ROW(M460)) = "", "", INDEX(Тип_УЗО, ROW(M460)))</f>
        <v/>
      </c>
      <c r="I462" s="119" t="str" cm="1">
        <f t="array" ref="I462">IF(INDEX(Ток_утечки_УЗО, ROW(N460)) = "", "", INDEX(Ток_утечки_УЗО, ROW(N460)))</f>
        <v/>
      </c>
      <c r="J462" s="119" t="str" cm="1">
        <f t="array" ref="J462">IF(INDEX(Марка_кабеля, ROW(O460)) = "", "", INDEX(Марка_кабеля, ROW(O460)))</f>
        <v/>
      </c>
      <c r="K462" s="119" t="str" cm="1">
        <f t="array" ref="K462">IF(INDEX(Сечение, ROW(P460)) = "", "", INDEX(Сечение, ROW(P460)))</f>
        <v/>
      </c>
      <c r="L462" s="119" t="str" cm="1">
        <f t="array" ref="L462">IF(INDEX(Длина_кабеля, ROW(Q460)) = "", "", INDEX(Длина_кабеля, ROW(Q460)))</f>
        <v/>
      </c>
      <c r="M462" s="119" t="str" cm="1">
        <f t="array" ref="M462">IF(INDEX(Фаза, ROW(R460)) = "", "", INDEX(Фаза, ROW(R460)))</f>
        <v/>
      </c>
      <c r="N462" s="119" t="str" cm="1">
        <f t="array" ref="N462">IF(INDEX(РЕ, ROW(S460)) = "", "", INDEX(РЕ, ROW(S460)))</f>
        <v/>
      </c>
      <c r="O462" s="119" t="str" cm="1">
        <f t="array" ref="O462">IF(INDEX(Класс, ROW(V460)) = "", "", INDEX(Класс, ROW(V460)))</f>
        <v/>
      </c>
      <c r="P462" s="119" t="str" cm="1">
        <f t="array" ref="P462">IF(INDEX(Установленная_мощность, ROW(X460)) = "", "", INDEX(Установленная_мощность, ROW(X460)))</f>
        <v/>
      </c>
      <c r="Q462" s="119" t="str" cm="1">
        <f t="array" ref="Q462">IF(INDEX(Расчетный_ток, ROW(Y460)) = "", "", INDEX(Расчетный_ток, ROW(Y460)))</f>
        <v/>
      </c>
      <c r="R462" s="119" t="str" cm="1">
        <f t="array" ref="R462">IF(INDEX(Наименование_потребителя, ROW(Z460)) = "", "", INDEX(Наименование_потребителя, ROW(Z460)))</f>
        <v/>
      </c>
      <c r="S462" s="119" t="str" cm="1">
        <f t="array" ref="S462">IF(INDEX(Условное_обозначение, ROW(AA460)) = "", "", INDEX(Условное_обозначение, ROW(AA460)))</f>
        <v/>
      </c>
    </row>
    <row r="463" spans="1:19" x14ac:dyDescent="0.3">
      <c r="A463" s="119" t="str" cm="1">
        <f t="array" ref="A463">IF(INDEX(Вводной_щит, ROW(C461)) = "", "", INDEX(Вводной_щит, ROW(C461)))</f>
        <v/>
      </c>
      <c r="B463" s="119" t="str" cm="1">
        <f t="array" ref="B463">IF(INDEX(Номер, ROW(F461)) = "", "", INDEX(Номер, ROW(F461)))</f>
        <v/>
      </c>
      <c r="C463" s="119" t="str" cm="1">
        <f t="array" ref="C463">IF(INDEX(Номер_по_плану, ROW(H461)) = "", "", INDEX(Номер_по_плану, ROW(H461)))</f>
        <v/>
      </c>
      <c r="D463" s="119" t="str" cm="1">
        <f t="array" ref="D463">IF(INDEX(Тип, ROW(I461)) = "", "", INDEX(Тип, ROW(I461)))</f>
        <v/>
      </c>
      <c r="E463" s="119" t="str" cm="1">
        <f t="array" ref="E463">IF(INDEX(Автомат, ROW(J461)) = "", "", INDEX(Автомат, ROW(J461)))</f>
        <v/>
      </c>
      <c r="F463" s="119" t="str" cm="1">
        <f t="array" ref="F463">IF(INDEX(Производитель, ROW(K461)) = "", "", INDEX(Производитель, ROW(K461)))</f>
        <v/>
      </c>
      <c r="G463" s="119" t="str" cm="1">
        <f t="array" ref="G463">IF(INDEX(Номинал, ROW(L461)) = "", "", INDEX(Номинал, ROW(L461)))</f>
        <v/>
      </c>
      <c r="H463" s="119" t="str" cm="1">
        <f t="array" ref="H463">IF(INDEX(Тип_УЗО, ROW(M461)) = "", "", INDEX(Тип_УЗО, ROW(M461)))</f>
        <v/>
      </c>
      <c r="I463" s="119" t="str" cm="1">
        <f t="array" ref="I463">IF(INDEX(Ток_утечки_УЗО, ROW(N461)) = "", "", INDEX(Ток_утечки_УЗО, ROW(N461)))</f>
        <v/>
      </c>
      <c r="J463" s="119" t="str" cm="1">
        <f t="array" ref="J463">IF(INDEX(Марка_кабеля, ROW(O461)) = "", "", INDEX(Марка_кабеля, ROW(O461)))</f>
        <v/>
      </c>
      <c r="K463" s="119" t="str" cm="1">
        <f t="array" ref="K463">IF(INDEX(Сечение, ROW(P461)) = "", "", INDEX(Сечение, ROW(P461)))</f>
        <v/>
      </c>
      <c r="L463" s="119" t="str" cm="1">
        <f t="array" ref="L463">IF(INDEX(Длина_кабеля, ROW(Q461)) = "", "", INDEX(Длина_кабеля, ROW(Q461)))</f>
        <v/>
      </c>
      <c r="M463" s="119" t="str" cm="1">
        <f t="array" ref="M463">IF(INDEX(Фаза, ROW(R461)) = "", "", INDEX(Фаза, ROW(R461)))</f>
        <v/>
      </c>
      <c r="N463" s="119" t="str" cm="1">
        <f t="array" ref="N463">IF(INDEX(РЕ, ROW(S461)) = "", "", INDEX(РЕ, ROW(S461)))</f>
        <v/>
      </c>
      <c r="O463" s="119" t="str" cm="1">
        <f t="array" ref="O463">IF(INDEX(Класс, ROW(V461)) = "", "", INDEX(Класс, ROW(V461)))</f>
        <v/>
      </c>
      <c r="P463" s="119" t="str" cm="1">
        <f t="array" ref="P463">IF(INDEX(Установленная_мощность, ROW(X461)) = "", "", INDEX(Установленная_мощность, ROW(X461)))</f>
        <v/>
      </c>
      <c r="Q463" s="119" t="str" cm="1">
        <f t="array" ref="Q463">IF(INDEX(Расчетный_ток, ROW(Y461)) = "", "", INDEX(Расчетный_ток, ROW(Y461)))</f>
        <v/>
      </c>
      <c r="R463" s="119" t="str" cm="1">
        <f t="array" ref="R463">IF(INDEX(Наименование_потребителя, ROW(Z461)) = "", "", INDEX(Наименование_потребителя, ROW(Z461)))</f>
        <v/>
      </c>
      <c r="S463" s="119" t="str" cm="1">
        <f t="array" ref="S463">IF(INDEX(Условное_обозначение, ROW(AA461)) = "", "", INDEX(Условное_обозначение, ROW(AA461)))</f>
        <v/>
      </c>
    </row>
    <row r="464" spans="1:19" x14ac:dyDescent="0.3">
      <c r="A464" s="119" t="str" cm="1">
        <f t="array" ref="A464">IF(INDEX(Вводной_щит, ROW(C462)) = "", "", INDEX(Вводной_щит, ROW(C462)))</f>
        <v/>
      </c>
      <c r="B464" s="119" t="str" cm="1">
        <f t="array" ref="B464">IF(INDEX(Номер, ROW(F462)) = "", "", INDEX(Номер, ROW(F462)))</f>
        <v/>
      </c>
      <c r="C464" s="119" t="str" cm="1">
        <f t="array" ref="C464">IF(INDEX(Номер_по_плану, ROW(H462)) = "", "", INDEX(Номер_по_плану, ROW(H462)))</f>
        <v/>
      </c>
      <c r="D464" s="119" t="str" cm="1">
        <f t="array" ref="D464">IF(INDEX(Тип, ROW(I462)) = "", "", INDEX(Тип, ROW(I462)))</f>
        <v/>
      </c>
      <c r="E464" s="119" t="str" cm="1">
        <f t="array" ref="E464">IF(INDEX(Автомат, ROW(J462)) = "", "", INDEX(Автомат, ROW(J462)))</f>
        <v/>
      </c>
      <c r="F464" s="119" t="str" cm="1">
        <f t="array" ref="F464">IF(INDEX(Производитель, ROW(K462)) = "", "", INDEX(Производитель, ROW(K462)))</f>
        <v/>
      </c>
      <c r="G464" s="119" t="str" cm="1">
        <f t="array" ref="G464">IF(INDEX(Номинал, ROW(L462)) = "", "", INDEX(Номинал, ROW(L462)))</f>
        <v/>
      </c>
      <c r="H464" s="119" t="str" cm="1">
        <f t="array" ref="H464">IF(INDEX(Тип_УЗО, ROW(M462)) = "", "", INDEX(Тип_УЗО, ROW(M462)))</f>
        <v/>
      </c>
      <c r="I464" s="119" t="str" cm="1">
        <f t="array" ref="I464">IF(INDEX(Ток_утечки_УЗО, ROW(N462)) = "", "", INDEX(Ток_утечки_УЗО, ROW(N462)))</f>
        <v/>
      </c>
      <c r="J464" s="119" t="str" cm="1">
        <f t="array" ref="J464">IF(INDEX(Марка_кабеля, ROW(O462)) = "", "", INDEX(Марка_кабеля, ROW(O462)))</f>
        <v/>
      </c>
      <c r="K464" s="119" t="str" cm="1">
        <f t="array" ref="K464">IF(INDEX(Сечение, ROW(P462)) = "", "", INDEX(Сечение, ROW(P462)))</f>
        <v/>
      </c>
      <c r="L464" s="119" t="str" cm="1">
        <f t="array" ref="L464">IF(INDEX(Длина_кабеля, ROW(Q462)) = "", "", INDEX(Длина_кабеля, ROW(Q462)))</f>
        <v/>
      </c>
      <c r="M464" s="119" t="str" cm="1">
        <f t="array" ref="M464">IF(INDEX(Фаза, ROW(R462)) = "", "", INDEX(Фаза, ROW(R462)))</f>
        <v/>
      </c>
      <c r="N464" s="119" t="str" cm="1">
        <f t="array" ref="N464">IF(INDEX(РЕ, ROW(S462)) = "", "", INDEX(РЕ, ROW(S462)))</f>
        <v/>
      </c>
      <c r="O464" s="119" t="str" cm="1">
        <f t="array" ref="O464">IF(INDEX(Класс, ROW(V462)) = "", "", INDEX(Класс, ROW(V462)))</f>
        <v/>
      </c>
      <c r="P464" s="119" t="str" cm="1">
        <f t="array" ref="P464">IF(INDEX(Установленная_мощность, ROW(X462)) = "", "", INDEX(Установленная_мощность, ROW(X462)))</f>
        <v/>
      </c>
      <c r="Q464" s="119" t="str" cm="1">
        <f t="array" ref="Q464">IF(INDEX(Расчетный_ток, ROW(Y462)) = "", "", INDEX(Расчетный_ток, ROW(Y462)))</f>
        <v/>
      </c>
      <c r="R464" s="119" t="str" cm="1">
        <f t="array" ref="R464">IF(INDEX(Наименование_потребителя, ROW(Z462)) = "", "", INDEX(Наименование_потребителя, ROW(Z462)))</f>
        <v/>
      </c>
      <c r="S464" s="119" t="str" cm="1">
        <f t="array" ref="S464">IF(INDEX(Условное_обозначение, ROW(AA462)) = "", "", INDEX(Условное_обозначение, ROW(AA462)))</f>
        <v/>
      </c>
    </row>
    <row r="465" spans="1:19" x14ac:dyDescent="0.3">
      <c r="A465" s="119" t="str" cm="1">
        <f t="array" ref="A465">IF(INDEX(Вводной_щит, ROW(C463)) = "", "", INDEX(Вводной_щит, ROW(C463)))</f>
        <v/>
      </c>
      <c r="B465" s="119" t="str" cm="1">
        <f t="array" ref="B465">IF(INDEX(Номер, ROW(F463)) = "", "", INDEX(Номер, ROW(F463)))</f>
        <v/>
      </c>
      <c r="C465" s="119" t="str" cm="1">
        <f t="array" ref="C465">IF(INDEX(Номер_по_плану, ROW(H463)) = "", "", INDEX(Номер_по_плану, ROW(H463)))</f>
        <v/>
      </c>
      <c r="D465" s="119" t="str" cm="1">
        <f t="array" ref="D465">IF(INDEX(Тип, ROW(I463)) = "", "", INDEX(Тип, ROW(I463)))</f>
        <v/>
      </c>
      <c r="E465" s="119" t="str" cm="1">
        <f t="array" ref="E465">IF(INDEX(Автомат, ROW(J463)) = "", "", INDEX(Автомат, ROW(J463)))</f>
        <v/>
      </c>
      <c r="F465" s="119" t="str" cm="1">
        <f t="array" ref="F465">IF(INDEX(Производитель, ROW(K463)) = "", "", INDEX(Производитель, ROW(K463)))</f>
        <v/>
      </c>
      <c r="G465" s="119" t="str" cm="1">
        <f t="array" ref="G465">IF(INDEX(Номинал, ROW(L463)) = "", "", INDEX(Номинал, ROW(L463)))</f>
        <v/>
      </c>
      <c r="H465" s="119" t="str" cm="1">
        <f t="array" ref="H465">IF(INDEX(Тип_УЗО, ROW(M463)) = "", "", INDEX(Тип_УЗО, ROW(M463)))</f>
        <v/>
      </c>
      <c r="I465" s="119" t="str" cm="1">
        <f t="array" ref="I465">IF(INDEX(Ток_утечки_УЗО, ROW(N463)) = "", "", INDEX(Ток_утечки_УЗО, ROW(N463)))</f>
        <v/>
      </c>
      <c r="J465" s="119" t="str" cm="1">
        <f t="array" ref="J465">IF(INDEX(Марка_кабеля, ROW(O463)) = "", "", INDEX(Марка_кабеля, ROW(O463)))</f>
        <v/>
      </c>
      <c r="K465" s="119" t="str" cm="1">
        <f t="array" ref="K465">IF(INDEX(Сечение, ROW(P463)) = "", "", INDEX(Сечение, ROW(P463)))</f>
        <v/>
      </c>
      <c r="L465" s="119" t="str" cm="1">
        <f t="array" ref="L465">IF(INDEX(Длина_кабеля, ROW(Q463)) = "", "", INDEX(Длина_кабеля, ROW(Q463)))</f>
        <v/>
      </c>
      <c r="M465" s="119" t="str" cm="1">
        <f t="array" ref="M465">IF(INDEX(Фаза, ROW(R463)) = "", "", INDEX(Фаза, ROW(R463)))</f>
        <v/>
      </c>
      <c r="N465" s="119" t="str" cm="1">
        <f t="array" ref="N465">IF(INDEX(РЕ, ROW(S463)) = "", "", INDEX(РЕ, ROW(S463)))</f>
        <v/>
      </c>
      <c r="O465" s="119" t="str" cm="1">
        <f t="array" ref="O465">IF(INDEX(Класс, ROW(V463)) = "", "", INDEX(Класс, ROW(V463)))</f>
        <v/>
      </c>
      <c r="P465" s="119" t="str" cm="1">
        <f t="array" ref="P465">IF(INDEX(Установленная_мощность, ROW(X463)) = "", "", INDEX(Установленная_мощность, ROW(X463)))</f>
        <v/>
      </c>
      <c r="Q465" s="119" t="str" cm="1">
        <f t="array" ref="Q465">IF(INDEX(Расчетный_ток, ROW(Y463)) = "", "", INDEX(Расчетный_ток, ROW(Y463)))</f>
        <v/>
      </c>
      <c r="R465" s="119" t="str" cm="1">
        <f t="array" ref="R465">IF(INDEX(Наименование_потребителя, ROW(Z463)) = "", "", INDEX(Наименование_потребителя, ROW(Z463)))</f>
        <v/>
      </c>
      <c r="S465" s="119" t="str" cm="1">
        <f t="array" ref="S465">IF(INDEX(Условное_обозначение, ROW(AA463)) = "", "", INDEX(Условное_обозначение, ROW(AA463)))</f>
        <v/>
      </c>
    </row>
    <row r="466" spans="1:19" x14ac:dyDescent="0.3">
      <c r="A466" s="119" t="str" cm="1">
        <f t="array" ref="A466">IF(INDEX(Вводной_щит, ROW(C464)) = "", "", INDEX(Вводной_щит, ROW(C464)))</f>
        <v/>
      </c>
      <c r="B466" s="119" t="str" cm="1">
        <f t="array" ref="B466">IF(INDEX(Номер, ROW(F464)) = "", "", INDEX(Номер, ROW(F464)))</f>
        <v/>
      </c>
      <c r="C466" s="119" t="str" cm="1">
        <f t="array" ref="C466">IF(INDEX(Номер_по_плану, ROW(H464)) = "", "", INDEX(Номер_по_плану, ROW(H464)))</f>
        <v/>
      </c>
      <c r="D466" s="119" t="str" cm="1">
        <f t="array" ref="D466">IF(INDEX(Тип, ROW(I464)) = "", "", INDEX(Тип, ROW(I464)))</f>
        <v/>
      </c>
      <c r="E466" s="119" t="str" cm="1">
        <f t="array" ref="E466">IF(INDEX(Автомат, ROW(J464)) = "", "", INDEX(Автомат, ROW(J464)))</f>
        <v/>
      </c>
      <c r="F466" s="119" t="str" cm="1">
        <f t="array" ref="F466">IF(INDEX(Производитель, ROW(K464)) = "", "", INDEX(Производитель, ROW(K464)))</f>
        <v/>
      </c>
      <c r="G466" s="119" t="str" cm="1">
        <f t="array" ref="G466">IF(INDEX(Номинал, ROW(L464)) = "", "", INDEX(Номинал, ROW(L464)))</f>
        <v/>
      </c>
      <c r="H466" s="119" t="str" cm="1">
        <f t="array" ref="H466">IF(INDEX(Тип_УЗО, ROW(M464)) = "", "", INDEX(Тип_УЗО, ROW(M464)))</f>
        <v/>
      </c>
      <c r="I466" s="119" t="str" cm="1">
        <f t="array" ref="I466">IF(INDEX(Ток_утечки_УЗО, ROW(N464)) = "", "", INDEX(Ток_утечки_УЗО, ROW(N464)))</f>
        <v/>
      </c>
      <c r="J466" s="119" t="str" cm="1">
        <f t="array" ref="J466">IF(INDEX(Марка_кабеля, ROW(O464)) = "", "", INDEX(Марка_кабеля, ROW(O464)))</f>
        <v/>
      </c>
      <c r="K466" s="119" t="str" cm="1">
        <f t="array" ref="K466">IF(INDEX(Сечение, ROW(P464)) = "", "", INDEX(Сечение, ROW(P464)))</f>
        <v/>
      </c>
      <c r="L466" s="119" t="str" cm="1">
        <f t="array" ref="L466">IF(INDEX(Длина_кабеля, ROW(Q464)) = "", "", INDEX(Длина_кабеля, ROW(Q464)))</f>
        <v/>
      </c>
      <c r="M466" s="119" t="str" cm="1">
        <f t="array" ref="M466">IF(INDEX(Фаза, ROW(R464)) = "", "", INDEX(Фаза, ROW(R464)))</f>
        <v/>
      </c>
      <c r="N466" s="119" t="str" cm="1">
        <f t="array" ref="N466">IF(INDEX(РЕ, ROW(S464)) = "", "", INDEX(РЕ, ROW(S464)))</f>
        <v/>
      </c>
      <c r="O466" s="119" t="str" cm="1">
        <f t="array" ref="O466">IF(INDEX(Класс, ROW(V464)) = "", "", INDEX(Класс, ROW(V464)))</f>
        <v/>
      </c>
      <c r="P466" s="119" t="str" cm="1">
        <f t="array" ref="P466">IF(INDEX(Установленная_мощность, ROW(X464)) = "", "", INDEX(Установленная_мощность, ROW(X464)))</f>
        <v/>
      </c>
      <c r="Q466" s="119" t="str" cm="1">
        <f t="array" ref="Q466">IF(INDEX(Расчетный_ток, ROW(Y464)) = "", "", INDEX(Расчетный_ток, ROW(Y464)))</f>
        <v/>
      </c>
      <c r="R466" s="119" t="str" cm="1">
        <f t="array" ref="R466">IF(INDEX(Наименование_потребителя, ROW(Z464)) = "", "", INDEX(Наименование_потребителя, ROW(Z464)))</f>
        <v/>
      </c>
      <c r="S466" s="119" t="str" cm="1">
        <f t="array" ref="S466">IF(INDEX(Условное_обозначение, ROW(AA464)) = "", "", INDEX(Условное_обозначение, ROW(AA464)))</f>
        <v/>
      </c>
    </row>
    <row r="467" spans="1:19" x14ac:dyDescent="0.3">
      <c r="A467" s="119" t="str" cm="1">
        <f t="array" ref="A467">IF(INDEX(Вводной_щит, ROW(C465)) = "", "", INDEX(Вводной_щит, ROW(C465)))</f>
        <v/>
      </c>
      <c r="B467" s="119" t="str" cm="1">
        <f t="array" ref="B467">IF(INDEX(Номер, ROW(F465)) = "", "", INDEX(Номер, ROW(F465)))</f>
        <v/>
      </c>
      <c r="C467" s="119" t="str" cm="1">
        <f t="array" ref="C467">IF(INDEX(Номер_по_плану, ROW(H465)) = "", "", INDEX(Номер_по_плану, ROW(H465)))</f>
        <v/>
      </c>
      <c r="D467" s="119" t="str" cm="1">
        <f t="array" ref="D467">IF(INDEX(Тип, ROW(I465)) = "", "", INDEX(Тип, ROW(I465)))</f>
        <v/>
      </c>
      <c r="E467" s="119" t="str" cm="1">
        <f t="array" ref="E467">IF(INDEX(Автомат, ROW(J465)) = "", "", INDEX(Автомат, ROW(J465)))</f>
        <v/>
      </c>
      <c r="F467" s="119" t="str" cm="1">
        <f t="array" ref="F467">IF(INDEX(Производитель, ROW(K465)) = "", "", INDEX(Производитель, ROW(K465)))</f>
        <v/>
      </c>
      <c r="G467" s="119" t="str" cm="1">
        <f t="array" ref="G467">IF(INDEX(Номинал, ROW(L465)) = "", "", INDEX(Номинал, ROW(L465)))</f>
        <v/>
      </c>
      <c r="H467" s="119" t="str" cm="1">
        <f t="array" ref="H467">IF(INDEX(Тип_УЗО, ROW(M465)) = "", "", INDEX(Тип_УЗО, ROW(M465)))</f>
        <v/>
      </c>
      <c r="I467" s="119" t="str" cm="1">
        <f t="array" ref="I467">IF(INDEX(Ток_утечки_УЗО, ROW(N465)) = "", "", INDEX(Ток_утечки_УЗО, ROW(N465)))</f>
        <v/>
      </c>
      <c r="J467" s="119" t="str" cm="1">
        <f t="array" ref="J467">IF(INDEX(Марка_кабеля, ROW(O465)) = "", "", INDEX(Марка_кабеля, ROW(O465)))</f>
        <v/>
      </c>
      <c r="K467" s="119" t="str" cm="1">
        <f t="array" ref="K467">IF(INDEX(Сечение, ROW(P465)) = "", "", INDEX(Сечение, ROW(P465)))</f>
        <v/>
      </c>
      <c r="L467" s="119" t="str" cm="1">
        <f t="array" ref="L467">IF(INDEX(Длина_кабеля, ROW(Q465)) = "", "", INDEX(Длина_кабеля, ROW(Q465)))</f>
        <v/>
      </c>
      <c r="M467" s="119" t="str" cm="1">
        <f t="array" ref="M467">IF(INDEX(Фаза, ROW(R465)) = "", "", INDEX(Фаза, ROW(R465)))</f>
        <v/>
      </c>
      <c r="N467" s="119" t="str" cm="1">
        <f t="array" ref="N467">IF(INDEX(РЕ, ROW(S465)) = "", "", INDEX(РЕ, ROW(S465)))</f>
        <v/>
      </c>
      <c r="O467" s="119" t="str" cm="1">
        <f t="array" ref="O467">IF(INDEX(Класс, ROW(V465)) = "", "", INDEX(Класс, ROW(V465)))</f>
        <v/>
      </c>
      <c r="P467" s="119" t="str" cm="1">
        <f t="array" ref="P467">IF(INDEX(Установленная_мощность, ROW(X465)) = "", "", INDEX(Установленная_мощность, ROW(X465)))</f>
        <v/>
      </c>
      <c r="Q467" s="119" t="str" cm="1">
        <f t="array" ref="Q467">IF(INDEX(Расчетный_ток, ROW(Y465)) = "", "", INDEX(Расчетный_ток, ROW(Y465)))</f>
        <v/>
      </c>
      <c r="R467" s="119" t="str" cm="1">
        <f t="array" ref="R467">IF(INDEX(Наименование_потребителя, ROW(Z465)) = "", "", INDEX(Наименование_потребителя, ROW(Z465)))</f>
        <v/>
      </c>
      <c r="S467" s="119" t="str" cm="1">
        <f t="array" ref="S467">IF(INDEX(Условное_обозначение, ROW(AA465)) = "", "", INDEX(Условное_обозначение, ROW(AA465)))</f>
        <v/>
      </c>
    </row>
    <row r="468" spans="1:19" x14ac:dyDescent="0.3">
      <c r="A468" s="119" t="str" cm="1">
        <f t="array" ref="A468">IF(INDEX(Вводной_щит, ROW(C466)) = "", "", INDEX(Вводной_щит, ROW(C466)))</f>
        <v/>
      </c>
      <c r="B468" s="119" t="str" cm="1">
        <f t="array" ref="B468">IF(INDEX(Номер, ROW(F466)) = "", "", INDEX(Номер, ROW(F466)))</f>
        <v/>
      </c>
      <c r="C468" s="119" t="str" cm="1">
        <f t="array" ref="C468">IF(INDEX(Номер_по_плану, ROW(H466)) = "", "", INDEX(Номер_по_плану, ROW(H466)))</f>
        <v/>
      </c>
      <c r="D468" s="119" t="str" cm="1">
        <f t="array" ref="D468">IF(INDEX(Тип, ROW(I466)) = "", "", INDEX(Тип, ROW(I466)))</f>
        <v/>
      </c>
      <c r="E468" s="119" t="str" cm="1">
        <f t="array" ref="E468">IF(INDEX(Автомат, ROW(J466)) = "", "", INDEX(Автомат, ROW(J466)))</f>
        <v/>
      </c>
      <c r="F468" s="119" t="str" cm="1">
        <f t="array" ref="F468">IF(INDEX(Производитель, ROW(K466)) = "", "", INDEX(Производитель, ROW(K466)))</f>
        <v/>
      </c>
      <c r="G468" s="119" t="str" cm="1">
        <f t="array" ref="G468">IF(INDEX(Номинал, ROW(L466)) = "", "", INDEX(Номинал, ROW(L466)))</f>
        <v/>
      </c>
      <c r="H468" s="119" t="str" cm="1">
        <f t="array" ref="H468">IF(INDEX(Тип_УЗО, ROW(M466)) = "", "", INDEX(Тип_УЗО, ROW(M466)))</f>
        <v/>
      </c>
      <c r="I468" s="119" t="str" cm="1">
        <f t="array" ref="I468">IF(INDEX(Ток_утечки_УЗО, ROW(N466)) = "", "", INDEX(Ток_утечки_УЗО, ROW(N466)))</f>
        <v/>
      </c>
      <c r="J468" s="119" t="str" cm="1">
        <f t="array" ref="J468">IF(INDEX(Марка_кабеля, ROW(O466)) = "", "", INDEX(Марка_кабеля, ROW(O466)))</f>
        <v/>
      </c>
      <c r="K468" s="119" t="str" cm="1">
        <f t="array" ref="K468">IF(INDEX(Сечение, ROW(P466)) = "", "", INDEX(Сечение, ROW(P466)))</f>
        <v/>
      </c>
      <c r="L468" s="119" t="str" cm="1">
        <f t="array" ref="L468">IF(INDEX(Длина_кабеля, ROW(Q466)) = "", "", INDEX(Длина_кабеля, ROW(Q466)))</f>
        <v/>
      </c>
      <c r="M468" s="119" t="str" cm="1">
        <f t="array" ref="M468">IF(INDEX(Фаза, ROW(R466)) = "", "", INDEX(Фаза, ROW(R466)))</f>
        <v/>
      </c>
      <c r="N468" s="119" t="str" cm="1">
        <f t="array" ref="N468">IF(INDEX(РЕ, ROW(S466)) = "", "", INDEX(РЕ, ROW(S466)))</f>
        <v/>
      </c>
      <c r="O468" s="119" t="str" cm="1">
        <f t="array" ref="O468">IF(INDEX(Класс, ROW(V466)) = "", "", INDEX(Класс, ROW(V466)))</f>
        <v/>
      </c>
      <c r="P468" s="119" t="str" cm="1">
        <f t="array" ref="P468">IF(INDEX(Установленная_мощность, ROW(X466)) = "", "", INDEX(Установленная_мощность, ROW(X466)))</f>
        <v/>
      </c>
      <c r="Q468" s="119" t="str" cm="1">
        <f t="array" ref="Q468">IF(INDEX(Расчетный_ток, ROW(Y466)) = "", "", INDEX(Расчетный_ток, ROW(Y466)))</f>
        <v/>
      </c>
      <c r="R468" s="119" t="str" cm="1">
        <f t="array" ref="R468">IF(INDEX(Наименование_потребителя, ROW(Z466)) = "", "", INDEX(Наименование_потребителя, ROW(Z466)))</f>
        <v/>
      </c>
      <c r="S468" s="119" t="str" cm="1">
        <f t="array" ref="S468">IF(INDEX(Условное_обозначение, ROW(AA466)) = "", "", INDEX(Условное_обозначение, ROW(AA466)))</f>
        <v/>
      </c>
    </row>
    <row r="469" spans="1:19" x14ac:dyDescent="0.3">
      <c r="A469" s="119" t="str" cm="1">
        <f t="array" ref="A469">IF(INDEX(Вводной_щит, ROW(C467)) = "", "", INDEX(Вводной_щит, ROW(C467)))</f>
        <v/>
      </c>
      <c r="B469" s="119" t="str" cm="1">
        <f t="array" ref="B469">IF(INDEX(Номер, ROW(F467)) = "", "", INDEX(Номер, ROW(F467)))</f>
        <v/>
      </c>
      <c r="C469" s="119" t="str" cm="1">
        <f t="array" ref="C469">IF(INDEX(Номер_по_плану, ROW(H467)) = "", "", INDEX(Номер_по_плану, ROW(H467)))</f>
        <v/>
      </c>
      <c r="D469" s="119" t="str" cm="1">
        <f t="array" ref="D469">IF(INDEX(Тип, ROW(I467)) = "", "", INDEX(Тип, ROW(I467)))</f>
        <v/>
      </c>
      <c r="E469" s="119" t="str" cm="1">
        <f t="array" ref="E469">IF(INDEX(Автомат, ROW(J467)) = "", "", INDEX(Автомат, ROW(J467)))</f>
        <v/>
      </c>
      <c r="F469" s="119" t="str" cm="1">
        <f t="array" ref="F469">IF(INDEX(Производитель, ROW(K467)) = "", "", INDEX(Производитель, ROW(K467)))</f>
        <v/>
      </c>
      <c r="G469" s="119" t="str" cm="1">
        <f t="array" ref="G469">IF(INDEX(Номинал, ROW(L467)) = "", "", INDEX(Номинал, ROW(L467)))</f>
        <v/>
      </c>
      <c r="H469" s="119" t="str" cm="1">
        <f t="array" ref="H469">IF(INDEX(Тип_УЗО, ROW(M467)) = "", "", INDEX(Тип_УЗО, ROW(M467)))</f>
        <v/>
      </c>
      <c r="I469" s="119" t="str" cm="1">
        <f t="array" ref="I469">IF(INDEX(Ток_утечки_УЗО, ROW(N467)) = "", "", INDEX(Ток_утечки_УЗО, ROW(N467)))</f>
        <v/>
      </c>
      <c r="J469" s="119" t="str" cm="1">
        <f t="array" ref="J469">IF(INDEX(Марка_кабеля, ROW(O467)) = "", "", INDEX(Марка_кабеля, ROW(O467)))</f>
        <v/>
      </c>
      <c r="K469" s="119" t="str" cm="1">
        <f t="array" ref="K469">IF(INDEX(Сечение, ROW(P467)) = "", "", INDEX(Сечение, ROW(P467)))</f>
        <v/>
      </c>
      <c r="L469" s="119" t="str" cm="1">
        <f t="array" ref="L469">IF(INDEX(Длина_кабеля, ROW(Q467)) = "", "", INDEX(Длина_кабеля, ROW(Q467)))</f>
        <v/>
      </c>
      <c r="M469" s="119" t="str" cm="1">
        <f t="array" ref="M469">IF(INDEX(Фаза, ROW(R467)) = "", "", INDEX(Фаза, ROW(R467)))</f>
        <v/>
      </c>
      <c r="N469" s="119" t="str" cm="1">
        <f t="array" ref="N469">IF(INDEX(РЕ, ROW(S467)) = "", "", INDEX(РЕ, ROW(S467)))</f>
        <v/>
      </c>
      <c r="O469" s="119" t="str" cm="1">
        <f t="array" ref="O469">IF(INDEX(Класс, ROW(V467)) = "", "", INDEX(Класс, ROW(V467)))</f>
        <v/>
      </c>
      <c r="P469" s="119" t="str" cm="1">
        <f t="array" ref="P469">IF(INDEX(Установленная_мощность, ROW(X467)) = "", "", INDEX(Установленная_мощность, ROW(X467)))</f>
        <v/>
      </c>
      <c r="Q469" s="119" t="str" cm="1">
        <f t="array" ref="Q469">IF(INDEX(Расчетный_ток, ROW(Y467)) = "", "", INDEX(Расчетный_ток, ROW(Y467)))</f>
        <v/>
      </c>
      <c r="R469" s="119" t="str" cm="1">
        <f t="array" ref="R469">IF(INDEX(Наименование_потребителя, ROW(Z467)) = "", "", INDEX(Наименование_потребителя, ROW(Z467)))</f>
        <v/>
      </c>
      <c r="S469" s="119" t="str" cm="1">
        <f t="array" ref="S469">IF(INDEX(Условное_обозначение, ROW(AA467)) = "", "", INDEX(Условное_обозначение, ROW(AA467)))</f>
        <v/>
      </c>
    </row>
    <row r="470" spans="1:19" x14ac:dyDescent="0.3">
      <c r="A470" s="119" t="str" cm="1">
        <f t="array" ref="A470">IF(INDEX(Вводной_щит, ROW(C468)) = "", "", INDEX(Вводной_щит, ROW(C468)))</f>
        <v/>
      </c>
      <c r="B470" s="119" t="str" cm="1">
        <f t="array" ref="B470">IF(INDEX(Номер, ROW(F468)) = "", "", INDEX(Номер, ROW(F468)))</f>
        <v/>
      </c>
      <c r="C470" s="119" t="str" cm="1">
        <f t="array" ref="C470">IF(INDEX(Номер_по_плану, ROW(H468)) = "", "", INDEX(Номер_по_плану, ROW(H468)))</f>
        <v/>
      </c>
      <c r="D470" s="119" t="str" cm="1">
        <f t="array" ref="D470">IF(INDEX(Тип, ROW(I468)) = "", "", INDEX(Тип, ROW(I468)))</f>
        <v/>
      </c>
      <c r="E470" s="119" t="str" cm="1">
        <f t="array" ref="E470">IF(INDEX(Автомат, ROW(J468)) = "", "", INDEX(Автомат, ROW(J468)))</f>
        <v/>
      </c>
      <c r="F470" s="119" t="str" cm="1">
        <f t="array" ref="F470">IF(INDEX(Производитель, ROW(K468)) = "", "", INDEX(Производитель, ROW(K468)))</f>
        <v/>
      </c>
      <c r="G470" s="119" t="str" cm="1">
        <f t="array" ref="G470">IF(INDEX(Номинал, ROW(L468)) = "", "", INDEX(Номинал, ROW(L468)))</f>
        <v/>
      </c>
      <c r="H470" s="119" t="str" cm="1">
        <f t="array" ref="H470">IF(INDEX(Тип_УЗО, ROW(M468)) = "", "", INDEX(Тип_УЗО, ROW(M468)))</f>
        <v/>
      </c>
      <c r="I470" s="119" t="str" cm="1">
        <f t="array" ref="I470">IF(INDEX(Ток_утечки_УЗО, ROW(N468)) = "", "", INDEX(Ток_утечки_УЗО, ROW(N468)))</f>
        <v/>
      </c>
      <c r="J470" s="119" t="str" cm="1">
        <f t="array" ref="J470">IF(INDEX(Марка_кабеля, ROW(O468)) = "", "", INDEX(Марка_кабеля, ROW(O468)))</f>
        <v/>
      </c>
      <c r="K470" s="119" t="str" cm="1">
        <f t="array" ref="K470">IF(INDEX(Сечение, ROW(P468)) = "", "", INDEX(Сечение, ROW(P468)))</f>
        <v/>
      </c>
      <c r="L470" s="119" t="str" cm="1">
        <f t="array" ref="L470">IF(INDEX(Длина_кабеля, ROW(Q468)) = "", "", INDEX(Длина_кабеля, ROW(Q468)))</f>
        <v/>
      </c>
      <c r="M470" s="119" t="str" cm="1">
        <f t="array" ref="M470">IF(INDEX(Фаза, ROW(R468)) = "", "", INDEX(Фаза, ROW(R468)))</f>
        <v/>
      </c>
      <c r="N470" s="119" t="str" cm="1">
        <f t="array" ref="N470">IF(INDEX(РЕ, ROW(S468)) = "", "", INDEX(РЕ, ROW(S468)))</f>
        <v/>
      </c>
      <c r="O470" s="119" t="str" cm="1">
        <f t="array" ref="O470">IF(INDEX(Класс, ROW(V468)) = "", "", INDEX(Класс, ROW(V468)))</f>
        <v/>
      </c>
      <c r="P470" s="119" t="str" cm="1">
        <f t="array" ref="P470">IF(INDEX(Установленная_мощность, ROW(X468)) = "", "", INDEX(Установленная_мощность, ROW(X468)))</f>
        <v/>
      </c>
      <c r="Q470" s="119" t="str" cm="1">
        <f t="array" ref="Q470">IF(INDEX(Расчетный_ток, ROW(Y468)) = "", "", INDEX(Расчетный_ток, ROW(Y468)))</f>
        <v/>
      </c>
      <c r="R470" s="119" t="str" cm="1">
        <f t="array" ref="R470">IF(INDEX(Наименование_потребителя, ROW(Z468)) = "", "", INDEX(Наименование_потребителя, ROW(Z468)))</f>
        <v/>
      </c>
      <c r="S470" s="119" t="str" cm="1">
        <f t="array" ref="S470">IF(INDEX(Условное_обозначение, ROW(AA468)) = "", "", INDEX(Условное_обозначение, ROW(AA468)))</f>
        <v/>
      </c>
    </row>
    <row r="471" spans="1:19" x14ac:dyDescent="0.3">
      <c r="A471" s="119" t="str" cm="1">
        <f t="array" ref="A471">IF(INDEX(Вводной_щит, ROW(C469)) = "", "", INDEX(Вводной_щит, ROW(C469)))</f>
        <v/>
      </c>
      <c r="B471" s="119" t="str" cm="1">
        <f t="array" ref="B471">IF(INDEX(Номер, ROW(F469)) = "", "", INDEX(Номер, ROW(F469)))</f>
        <v/>
      </c>
      <c r="C471" s="119" t="str" cm="1">
        <f t="array" ref="C471">IF(INDEX(Номер_по_плану, ROW(H469)) = "", "", INDEX(Номер_по_плану, ROW(H469)))</f>
        <v/>
      </c>
      <c r="D471" s="119" t="str" cm="1">
        <f t="array" ref="D471">IF(INDEX(Тип, ROW(I469)) = "", "", INDEX(Тип, ROW(I469)))</f>
        <v/>
      </c>
      <c r="E471" s="119" t="str" cm="1">
        <f t="array" ref="E471">IF(INDEX(Автомат, ROW(J469)) = "", "", INDEX(Автомат, ROW(J469)))</f>
        <v/>
      </c>
      <c r="F471" s="119" t="str" cm="1">
        <f t="array" ref="F471">IF(INDEX(Производитель, ROW(K469)) = "", "", INDEX(Производитель, ROW(K469)))</f>
        <v/>
      </c>
      <c r="G471" s="119" t="str" cm="1">
        <f t="array" ref="G471">IF(INDEX(Номинал, ROW(L469)) = "", "", INDEX(Номинал, ROW(L469)))</f>
        <v/>
      </c>
      <c r="H471" s="119" t="str" cm="1">
        <f t="array" ref="H471">IF(INDEX(Тип_УЗО, ROW(M469)) = "", "", INDEX(Тип_УЗО, ROW(M469)))</f>
        <v/>
      </c>
      <c r="I471" s="119" t="str" cm="1">
        <f t="array" ref="I471">IF(INDEX(Ток_утечки_УЗО, ROW(N469)) = "", "", INDEX(Ток_утечки_УЗО, ROW(N469)))</f>
        <v/>
      </c>
      <c r="J471" s="119" t="str" cm="1">
        <f t="array" ref="J471">IF(INDEX(Марка_кабеля, ROW(O469)) = "", "", INDEX(Марка_кабеля, ROW(O469)))</f>
        <v/>
      </c>
      <c r="K471" s="119" t="str" cm="1">
        <f t="array" ref="K471">IF(INDEX(Сечение, ROW(P469)) = "", "", INDEX(Сечение, ROW(P469)))</f>
        <v/>
      </c>
      <c r="L471" s="119" t="str" cm="1">
        <f t="array" ref="L471">IF(INDEX(Длина_кабеля, ROW(Q469)) = "", "", INDEX(Длина_кабеля, ROW(Q469)))</f>
        <v/>
      </c>
      <c r="M471" s="119" t="str" cm="1">
        <f t="array" ref="M471">IF(INDEX(Фаза, ROW(R469)) = "", "", INDEX(Фаза, ROW(R469)))</f>
        <v/>
      </c>
      <c r="N471" s="119" t="str" cm="1">
        <f t="array" ref="N471">IF(INDEX(РЕ, ROW(S469)) = "", "", INDEX(РЕ, ROW(S469)))</f>
        <v/>
      </c>
      <c r="O471" s="119" t="str" cm="1">
        <f t="array" ref="O471">IF(INDEX(Класс, ROW(V469)) = "", "", INDEX(Класс, ROW(V469)))</f>
        <v/>
      </c>
      <c r="P471" s="119" t="str" cm="1">
        <f t="array" ref="P471">IF(INDEX(Установленная_мощность, ROW(X469)) = "", "", INDEX(Установленная_мощность, ROW(X469)))</f>
        <v/>
      </c>
      <c r="Q471" s="119" t="str" cm="1">
        <f t="array" ref="Q471">IF(INDEX(Расчетный_ток, ROW(Y469)) = "", "", INDEX(Расчетный_ток, ROW(Y469)))</f>
        <v/>
      </c>
      <c r="R471" s="119" t="str" cm="1">
        <f t="array" ref="R471">IF(INDEX(Наименование_потребителя, ROW(Z469)) = "", "", INDEX(Наименование_потребителя, ROW(Z469)))</f>
        <v/>
      </c>
      <c r="S471" s="119" t="str" cm="1">
        <f t="array" ref="S471">IF(INDEX(Условное_обозначение, ROW(AA469)) = "", "", INDEX(Условное_обозначение, ROW(AA469)))</f>
        <v/>
      </c>
    </row>
    <row r="472" spans="1:19" x14ac:dyDescent="0.3">
      <c r="A472" s="119" t="str" cm="1">
        <f t="array" ref="A472">IF(INDEX(Вводной_щит, ROW(C470)) = "", "", INDEX(Вводной_щит, ROW(C470)))</f>
        <v/>
      </c>
      <c r="B472" s="119" t="str" cm="1">
        <f t="array" ref="B472">IF(INDEX(Номер, ROW(F470)) = "", "", INDEX(Номер, ROW(F470)))</f>
        <v/>
      </c>
      <c r="C472" s="119" t="str" cm="1">
        <f t="array" ref="C472">IF(INDEX(Номер_по_плану, ROW(H470)) = "", "", INDEX(Номер_по_плану, ROW(H470)))</f>
        <v/>
      </c>
      <c r="D472" s="119" t="str" cm="1">
        <f t="array" ref="D472">IF(INDEX(Тип, ROW(I470)) = "", "", INDEX(Тип, ROW(I470)))</f>
        <v/>
      </c>
      <c r="E472" s="119" t="str" cm="1">
        <f t="array" ref="E472">IF(INDEX(Автомат, ROW(J470)) = "", "", INDEX(Автомат, ROW(J470)))</f>
        <v/>
      </c>
      <c r="F472" s="119" t="str" cm="1">
        <f t="array" ref="F472">IF(INDEX(Производитель, ROW(K470)) = "", "", INDEX(Производитель, ROW(K470)))</f>
        <v/>
      </c>
      <c r="G472" s="119" t="str" cm="1">
        <f t="array" ref="G472">IF(INDEX(Номинал, ROW(L470)) = "", "", INDEX(Номинал, ROW(L470)))</f>
        <v/>
      </c>
      <c r="H472" s="119" t="str" cm="1">
        <f t="array" ref="H472">IF(INDEX(Тип_УЗО, ROW(M470)) = "", "", INDEX(Тип_УЗО, ROW(M470)))</f>
        <v/>
      </c>
      <c r="I472" s="119" t="str" cm="1">
        <f t="array" ref="I472">IF(INDEX(Ток_утечки_УЗО, ROW(N470)) = "", "", INDEX(Ток_утечки_УЗО, ROW(N470)))</f>
        <v/>
      </c>
      <c r="J472" s="119" t="str" cm="1">
        <f t="array" ref="J472">IF(INDEX(Марка_кабеля, ROW(O470)) = "", "", INDEX(Марка_кабеля, ROW(O470)))</f>
        <v/>
      </c>
      <c r="K472" s="119" t="str" cm="1">
        <f t="array" ref="K472">IF(INDEX(Сечение, ROW(P470)) = "", "", INDEX(Сечение, ROW(P470)))</f>
        <v/>
      </c>
      <c r="L472" s="119" t="str" cm="1">
        <f t="array" ref="L472">IF(INDEX(Длина_кабеля, ROW(Q470)) = "", "", INDEX(Длина_кабеля, ROW(Q470)))</f>
        <v/>
      </c>
      <c r="M472" s="119" t="str" cm="1">
        <f t="array" ref="M472">IF(INDEX(Фаза, ROW(R470)) = "", "", INDEX(Фаза, ROW(R470)))</f>
        <v/>
      </c>
      <c r="N472" s="119" t="str" cm="1">
        <f t="array" ref="N472">IF(INDEX(РЕ, ROW(S470)) = "", "", INDEX(РЕ, ROW(S470)))</f>
        <v/>
      </c>
      <c r="O472" s="119" t="str" cm="1">
        <f t="array" ref="O472">IF(INDEX(Класс, ROW(V470)) = "", "", INDEX(Класс, ROW(V470)))</f>
        <v/>
      </c>
      <c r="P472" s="119" t="str" cm="1">
        <f t="array" ref="P472">IF(INDEX(Установленная_мощность, ROW(X470)) = "", "", INDEX(Установленная_мощность, ROW(X470)))</f>
        <v/>
      </c>
      <c r="Q472" s="119" t="str" cm="1">
        <f t="array" ref="Q472">IF(INDEX(Расчетный_ток, ROW(Y470)) = "", "", INDEX(Расчетный_ток, ROW(Y470)))</f>
        <v/>
      </c>
      <c r="R472" s="119" t="str" cm="1">
        <f t="array" ref="R472">IF(INDEX(Наименование_потребителя, ROW(Z470)) = "", "", INDEX(Наименование_потребителя, ROW(Z470)))</f>
        <v/>
      </c>
      <c r="S472" s="119" t="str" cm="1">
        <f t="array" ref="S472">IF(INDEX(Условное_обозначение, ROW(AA470)) = "", "", INDEX(Условное_обозначение, ROW(AA470)))</f>
        <v/>
      </c>
    </row>
    <row r="473" spans="1:19" x14ac:dyDescent="0.3">
      <c r="A473" s="119" t="str" cm="1">
        <f t="array" ref="A473">IF(INDEX(Вводной_щит, ROW(C471)) = "", "", INDEX(Вводной_щит, ROW(C471)))</f>
        <v/>
      </c>
      <c r="B473" s="119" t="str" cm="1">
        <f t="array" ref="B473">IF(INDEX(Номер, ROW(F471)) = "", "", INDEX(Номер, ROW(F471)))</f>
        <v/>
      </c>
      <c r="C473" s="119" t="str" cm="1">
        <f t="array" ref="C473">IF(INDEX(Номер_по_плану, ROW(H471)) = "", "", INDEX(Номер_по_плану, ROW(H471)))</f>
        <v/>
      </c>
      <c r="D473" s="119" t="str" cm="1">
        <f t="array" ref="D473">IF(INDEX(Тип, ROW(I471)) = "", "", INDEX(Тип, ROW(I471)))</f>
        <v/>
      </c>
      <c r="E473" s="119" t="str" cm="1">
        <f t="array" ref="E473">IF(INDEX(Автомат, ROW(J471)) = "", "", INDEX(Автомат, ROW(J471)))</f>
        <v/>
      </c>
      <c r="F473" s="119" t="str" cm="1">
        <f t="array" ref="F473">IF(INDEX(Производитель, ROW(K471)) = "", "", INDEX(Производитель, ROW(K471)))</f>
        <v/>
      </c>
      <c r="G473" s="119" t="str" cm="1">
        <f t="array" ref="G473">IF(INDEX(Номинал, ROW(L471)) = "", "", INDEX(Номинал, ROW(L471)))</f>
        <v/>
      </c>
      <c r="H473" s="119" t="str" cm="1">
        <f t="array" ref="H473">IF(INDEX(Тип_УЗО, ROW(M471)) = "", "", INDEX(Тип_УЗО, ROW(M471)))</f>
        <v/>
      </c>
      <c r="I473" s="119" t="str" cm="1">
        <f t="array" ref="I473">IF(INDEX(Ток_утечки_УЗО, ROW(N471)) = "", "", INDEX(Ток_утечки_УЗО, ROW(N471)))</f>
        <v/>
      </c>
      <c r="J473" s="119" t="str" cm="1">
        <f t="array" ref="J473">IF(INDEX(Марка_кабеля, ROW(O471)) = "", "", INDEX(Марка_кабеля, ROW(O471)))</f>
        <v/>
      </c>
      <c r="K473" s="119" t="str" cm="1">
        <f t="array" ref="K473">IF(INDEX(Сечение, ROW(P471)) = "", "", INDEX(Сечение, ROW(P471)))</f>
        <v/>
      </c>
      <c r="L473" s="119" t="str" cm="1">
        <f t="array" ref="L473">IF(INDEX(Длина_кабеля, ROW(Q471)) = "", "", INDEX(Длина_кабеля, ROW(Q471)))</f>
        <v/>
      </c>
      <c r="M473" s="119" t="str" cm="1">
        <f t="array" ref="M473">IF(INDEX(Фаза, ROW(R471)) = "", "", INDEX(Фаза, ROW(R471)))</f>
        <v/>
      </c>
      <c r="N473" s="119" t="str" cm="1">
        <f t="array" ref="N473">IF(INDEX(РЕ, ROW(S471)) = "", "", INDEX(РЕ, ROW(S471)))</f>
        <v/>
      </c>
      <c r="O473" s="119" t="str" cm="1">
        <f t="array" ref="O473">IF(INDEX(Класс, ROW(V471)) = "", "", INDEX(Класс, ROW(V471)))</f>
        <v/>
      </c>
      <c r="P473" s="119" t="str" cm="1">
        <f t="array" ref="P473">IF(INDEX(Установленная_мощность, ROW(X471)) = "", "", INDEX(Установленная_мощность, ROW(X471)))</f>
        <v/>
      </c>
      <c r="Q473" s="119" t="str" cm="1">
        <f t="array" ref="Q473">IF(INDEX(Расчетный_ток, ROW(Y471)) = "", "", INDEX(Расчетный_ток, ROW(Y471)))</f>
        <v/>
      </c>
      <c r="R473" s="119" t="str" cm="1">
        <f t="array" ref="R473">IF(INDEX(Наименование_потребителя, ROW(Z471)) = "", "", INDEX(Наименование_потребителя, ROW(Z471)))</f>
        <v/>
      </c>
      <c r="S473" s="119" t="str" cm="1">
        <f t="array" ref="S473">IF(INDEX(Условное_обозначение, ROW(AA471)) = "", "", INDEX(Условное_обозначение, ROW(AA471)))</f>
        <v/>
      </c>
    </row>
    <row r="474" spans="1:19" x14ac:dyDescent="0.3">
      <c r="A474" s="119" t="str" cm="1">
        <f t="array" ref="A474">IF(INDEX(Вводной_щит, ROW(C472)) = "", "", INDEX(Вводной_щит, ROW(C472)))</f>
        <v/>
      </c>
      <c r="B474" s="119" t="str" cm="1">
        <f t="array" ref="B474">IF(INDEX(Номер, ROW(F472)) = "", "", INDEX(Номер, ROW(F472)))</f>
        <v/>
      </c>
      <c r="C474" s="119" t="str" cm="1">
        <f t="array" ref="C474">IF(INDEX(Номер_по_плану, ROW(H472)) = "", "", INDEX(Номер_по_плану, ROW(H472)))</f>
        <v/>
      </c>
      <c r="D474" s="119" t="str" cm="1">
        <f t="array" ref="D474">IF(INDEX(Тип, ROW(I472)) = "", "", INDEX(Тип, ROW(I472)))</f>
        <v/>
      </c>
      <c r="E474" s="119" t="str" cm="1">
        <f t="array" ref="E474">IF(INDEX(Автомат, ROW(J472)) = "", "", INDEX(Автомат, ROW(J472)))</f>
        <v/>
      </c>
      <c r="F474" s="119" t="str" cm="1">
        <f t="array" ref="F474">IF(INDEX(Производитель, ROW(K472)) = "", "", INDEX(Производитель, ROW(K472)))</f>
        <v/>
      </c>
      <c r="G474" s="119" t="str" cm="1">
        <f t="array" ref="G474">IF(INDEX(Номинал, ROW(L472)) = "", "", INDEX(Номинал, ROW(L472)))</f>
        <v/>
      </c>
      <c r="H474" s="119" t="str" cm="1">
        <f t="array" ref="H474">IF(INDEX(Тип_УЗО, ROW(M472)) = "", "", INDEX(Тип_УЗО, ROW(M472)))</f>
        <v/>
      </c>
      <c r="I474" s="119" t="str" cm="1">
        <f t="array" ref="I474">IF(INDEX(Ток_утечки_УЗО, ROW(N472)) = "", "", INDEX(Ток_утечки_УЗО, ROW(N472)))</f>
        <v/>
      </c>
      <c r="J474" s="119" t="str" cm="1">
        <f t="array" ref="J474">IF(INDEX(Марка_кабеля, ROW(O472)) = "", "", INDEX(Марка_кабеля, ROW(O472)))</f>
        <v/>
      </c>
      <c r="K474" s="119" t="str" cm="1">
        <f t="array" ref="K474">IF(INDEX(Сечение, ROW(P472)) = "", "", INDEX(Сечение, ROW(P472)))</f>
        <v/>
      </c>
      <c r="L474" s="119" t="str" cm="1">
        <f t="array" ref="L474">IF(INDEX(Длина_кабеля, ROW(Q472)) = "", "", INDEX(Длина_кабеля, ROW(Q472)))</f>
        <v/>
      </c>
      <c r="M474" s="119" t="str" cm="1">
        <f t="array" ref="M474">IF(INDEX(Фаза, ROW(R472)) = "", "", INDEX(Фаза, ROW(R472)))</f>
        <v/>
      </c>
      <c r="N474" s="119" t="str" cm="1">
        <f t="array" ref="N474">IF(INDEX(РЕ, ROW(S472)) = "", "", INDEX(РЕ, ROW(S472)))</f>
        <v/>
      </c>
      <c r="O474" s="119" t="str" cm="1">
        <f t="array" ref="O474">IF(INDEX(Класс, ROW(V472)) = "", "", INDEX(Класс, ROW(V472)))</f>
        <v/>
      </c>
      <c r="P474" s="119" t="str" cm="1">
        <f t="array" ref="P474">IF(INDEX(Установленная_мощность, ROW(X472)) = "", "", INDEX(Установленная_мощность, ROW(X472)))</f>
        <v/>
      </c>
      <c r="Q474" s="119" t="str" cm="1">
        <f t="array" ref="Q474">IF(INDEX(Расчетный_ток, ROW(Y472)) = "", "", INDEX(Расчетный_ток, ROW(Y472)))</f>
        <v/>
      </c>
      <c r="R474" s="119" t="str" cm="1">
        <f t="array" ref="R474">IF(INDEX(Наименование_потребителя, ROW(Z472)) = "", "", INDEX(Наименование_потребителя, ROW(Z472)))</f>
        <v/>
      </c>
      <c r="S474" s="119" t="str" cm="1">
        <f t="array" ref="S474">IF(INDEX(Условное_обозначение, ROW(AA472)) = "", "", INDEX(Условное_обозначение, ROW(AA472)))</f>
        <v/>
      </c>
    </row>
    <row r="475" spans="1:19" x14ac:dyDescent="0.3">
      <c r="A475" s="119" t="str" cm="1">
        <f t="array" ref="A475">IF(INDEX(Вводной_щит, ROW(C473)) = "", "", INDEX(Вводной_щит, ROW(C473)))</f>
        <v/>
      </c>
      <c r="B475" s="119" t="str" cm="1">
        <f t="array" ref="B475">IF(INDEX(Номер, ROW(F473)) = "", "", INDEX(Номер, ROW(F473)))</f>
        <v/>
      </c>
      <c r="C475" s="119" t="str" cm="1">
        <f t="array" ref="C475">IF(INDEX(Номер_по_плану, ROW(H473)) = "", "", INDEX(Номер_по_плану, ROW(H473)))</f>
        <v/>
      </c>
      <c r="D475" s="119" t="str" cm="1">
        <f t="array" ref="D475">IF(INDEX(Тип, ROW(I473)) = "", "", INDEX(Тип, ROW(I473)))</f>
        <v/>
      </c>
      <c r="E475" s="119" t="str" cm="1">
        <f t="array" ref="E475">IF(INDEX(Автомат, ROW(J473)) = "", "", INDEX(Автомат, ROW(J473)))</f>
        <v/>
      </c>
      <c r="F475" s="119" t="str" cm="1">
        <f t="array" ref="F475">IF(INDEX(Производитель, ROW(K473)) = "", "", INDEX(Производитель, ROW(K473)))</f>
        <v/>
      </c>
      <c r="G475" s="119" t="str" cm="1">
        <f t="array" ref="G475">IF(INDEX(Номинал, ROW(L473)) = "", "", INDEX(Номинал, ROW(L473)))</f>
        <v/>
      </c>
      <c r="H475" s="119" t="str" cm="1">
        <f t="array" ref="H475">IF(INDEX(Тип_УЗО, ROW(M473)) = "", "", INDEX(Тип_УЗО, ROW(M473)))</f>
        <v/>
      </c>
      <c r="I475" s="119" t="str" cm="1">
        <f t="array" ref="I475">IF(INDEX(Ток_утечки_УЗО, ROW(N473)) = "", "", INDEX(Ток_утечки_УЗО, ROW(N473)))</f>
        <v/>
      </c>
      <c r="J475" s="119" t="str" cm="1">
        <f t="array" ref="J475">IF(INDEX(Марка_кабеля, ROW(O473)) = "", "", INDEX(Марка_кабеля, ROW(O473)))</f>
        <v/>
      </c>
      <c r="K475" s="119" t="str" cm="1">
        <f t="array" ref="K475">IF(INDEX(Сечение, ROW(P473)) = "", "", INDEX(Сечение, ROW(P473)))</f>
        <v/>
      </c>
      <c r="L475" s="119" t="str" cm="1">
        <f t="array" ref="L475">IF(INDEX(Длина_кабеля, ROW(Q473)) = "", "", INDEX(Длина_кабеля, ROW(Q473)))</f>
        <v/>
      </c>
      <c r="M475" s="119" t="str" cm="1">
        <f t="array" ref="M475">IF(INDEX(Фаза, ROW(R473)) = "", "", INDEX(Фаза, ROW(R473)))</f>
        <v/>
      </c>
      <c r="N475" s="119" t="str" cm="1">
        <f t="array" ref="N475">IF(INDEX(РЕ, ROW(S473)) = "", "", INDEX(РЕ, ROW(S473)))</f>
        <v/>
      </c>
      <c r="O475" s="119" t="str" cm="1">
        <f t="array" ref="O475">IF(INDEX(Класс, ROW(V473)) = "", "", INDEX(Класс, ROW(V473)))</f>
        <v/>
      </c>
      <c r="P475" s="119" t="str" cm="1">
        <f t="array" ref="P475">IF(INDEX(Установленная_мощность, ROW(X473)) = "", "", INDEX(Установленная_мощность, ROW(X473)))</f>
        <v/>
      </c>
      <c r="Q475" s="119" t="str" cm="1">
        <f t="array" ref="Q475">IF(INDEX(Расчетный_ток, ROW(Y473)) = "", "", INDEX(Расчетный_ток, ROW(Y473)))</f>
        <v/>
      </c>
      <c r="R475" s="119" t="str" cm="1">
        <f t="array" ref="R475">IF(INDEX(Наименование_потребителя, ROW(Z473)) = "", "", INDEX(Наименование_потребителя, ROW(Z473)))</f>
        <v/>
      </c>
      <c r="S475" s="119" t="str" cm="1">
        <f t="array" ref="S475">IF(INDEX(Условное_обозначение, ROW(AA473)) = "", "", INDEX(Условное_обозначение, ROW(AA473)))</f>
        <v/>
      </c>
    </row>
    <row r="476" spans="1:19" x14ac:dyDescent="0.3">
      <c r="A476" s="119" t="str" cm="1">
        <f t="array" ref="A476">IF(INDEX(Вводной_щит, ROW(C474)) = "", "", INDEX(Вводной_щит, ROW(C474)))</f>
        <v/>
      </c>
      <c r="B476" s="119" t="str" cm="1">
        <f t="array" ref="B476">IF(INDEX(Номер, ROW(F474)) = "", "", INDEX(Номер, ROW(F474)))</f>
        <v/>
      </c>
      <c r="C476" s="119" t="str" cm="1">
        <f t="array" ref="C476">IF(INDEX(Номер_по_плану, ROW(H474)) = "", "", INDEX(Номер_по_плану, ROW(H474)))</f>
        <v/>
      </c>
      <c r="D476" s="119" t="str" cm="1">
        <f t="array" ref="D476">IF(INDEX(Тип, ROW(I474)) = "", "", INDEX(Тип, ROW(I474)))</f>
        <v/>
      </c>
      <c r="E476" s="119" t="str" cm="1">
        <f t="array" ref="E476">IF(INDEX(Автомат, ROW(J474)) = "", "", INDEX(Автомат, ROW(J474)))</f>
        <v/>
      </c>
      <c r="F476" s="119" t="str" cm="1">
        <f t="array" ref="F476">IF(INDEX(Производитель, ROW(K474)) = "", "", INDEX(Производитель, ROW(K474)))</f>
        <v/>
      </c>
      <c r="G476" s="119" t="str" cm="1">
        <f t="array" ref="G476">IF(INDEX(Номинал, ROW(L474)) = "", "", INDEX(Номинал, ROW(L474)))</f>
        <v/>
      </c>
      <c r="H476" s="119" t="str" cm="1">
        <f t="array" ref="H476">IF(INDEX(Тип_УЗО, ROW(M474)) = "", "", INDEX(Тип_УЗО, ROW(M474)))</f>
        <v/>
      </c>
      <c r="I476" s="119" t="str" cm="1">
        <f t="array" ref="I476">IF(INDEX(Ток_утечки_УЗО, ROW(N474)) = "", "", INDEX(Ток_утечки_УЗО, ROW(N474)))</f>
        <v/>
      </c>
      <c r="J476" s="119" t="str" cm="1">
        <f t="array" ref="J476">IF(INDEX(Марка_кабеля, ROW(O474)) = "", "", INDEX(Марка_кабеля, ROW(O474)))</f>
        <v/>
      </c>
      <c r="K476" s="119" t="str" cm="1">
        <f t="array" ref="K476">IF(INDEX(Сечение, ROW(P474)) = "", "", INDEX(Сечение, ROW(P474)))</f>
        <v/>
      </c>
      <c r="L476" s="119" t="str" cm="1">
        <f t="array" ref="L476">IF(INDEX(Длина_кабеля, ROW(Q474)) = "", "", INDEX(Длина_кабеля, ROW(Q474)))</f>
        <v/>
      </c>
      <c r="M476" s="119" t="str" cm="1">
        <f t="array" ref="M476">IF(INDEX(Фаза, ROW(R474)) = "", "", INDEX(Фаза, ROW(R474)))</f>
        <v/>
      </c>
      <c r="N476" s="119" t="str" cm="1">
        <f t="array" ref="N476">IF(INDEX(РЕ, ROW(S474)) = "", "", INDEX(РЕ, ROW(S474)))</f>
        <v/>
      </c>
      <c r="O476" s="119" t="str" cm="1">
        <f t="array" ref="O476">IF(INDEX(Класс, ROW(V474)) = "", "", INDEX(Класс, ROW(V474)))</f>
        <v/>
      </c>
      <c r="P476" s="119" t="str" cm="1">
        <f t="array" ref="P476">IF(INDEX(Установленная_мощность, ROW(X474)) = "", "", INDEX(Установленная_мощность, ROW(X474)))</f>
        <v/>
      </c>
      <c r="Q476" s="119" t="str" cm="1">
        <f t="array" ref="Q476">IF(INDEX(Расчетный_ток, ROW(Y474)) = "", "", INDEX(Расчетный_ток, ROW(Y474)))</f>
        <v/>
      </c>
      <c r="R476" s="119" t="str" cm="1">
        <f t="array" ref="R476">IF(INDEX(Наименование_потребителя, ROW(Z474)) = "", "", INDEX(Наименование_потребителя, ROW(Z474)))</f>
        <v/>
      </c>
      <c r="S476" s="119" t="str" cm="1">
        <f t="array" ref="S476">IF(INDEX(Условное_обозначение, ROW(AA474)) = "", "", INDEX(Условное_обозначение, ROW(AA474)))</f>
        <v/>
      </c>
    </row>
    <row r="477" spans="1:19" x14ac:dyDescent="0.3">
      <c r="A477" s="119" t="str" cm="1">
        <f t="array" ref="A477">IF(INDEX(Вводной_щит, ROW(C475)) = "", "", INDEX(Вводной_щит, ROW(C475)))</f>
        <v/>
      </c>
      <c r="B477" s="119" t="str" cm="1">
        <f t="array" ref="B477">IF(INDEX(Номер, ROW(F475)) = "", "", INDEX(Номер, ROW(F475)))</f>
        <v/>
      </c>
      <c r="C477" s="119" t="str" cm="1">
        <f t="array" ref="C477">IF(INDEX(Номер_по_плану, ROW(H475)) = "", "", INDEX(Номер_по_плану, ROW(H475)))</f>
        <v/>
      </c>
      <c r="D477" s="119" t="str" cm="1">
        <f t="array" ref="D477">IF(INDEX(Тип, ROW(I475)) = "", "", INDEX(Тип, ROW(I475)))</f>
        <v/>
      </c>
      <c r="E477" s="119" t="str" cm="1">
        <f t="array" ref="E477">IF(INDEX(Автомат, ROW(J475)) = "", "", INDEX(Автомат, ROW(J475)))</f>
        <v/>
      </c>
      <c r="F477" s="119" t="str" cm="1">
        <f t="array" ref="F477">IF(INDEX(Производитель, ROW(K475)) = "", "", INDEX(Производитель, ROW(K475)))</f>
        <v/>
      </c>
      <c r="G477" s="119" t="str" cm="1">
        <f t="array" ref="G477">IF(INDEX(Номинал, ROW(L475)) = "", "", INDEX(Номинал, ROW(L475)))</f>
        <v/>
      </c>
      <c r="H477" s="119" t="str" cm="1">
        <f t="array" ref="H477">IF(INDEX(Тип_УЗО, ROW(M475)) = "", "", INDEX(Тип_УЗО, ROW(M475)))</f>
        <v/>
      </c>
      <c r="I477" s="119" t="str" cm="1">
        <f t="array" ref="I477">IF(INDEX(Ток_утечки_УЗО, ROW(N475)) = "", "", INDEX(Ток_утечки_УЗО, ROW(N475)))</f>
        <v/>
      </c>
      <c r="J477" s="119" t="str" cm="1">
        <f t="array" ref="J477">IF(INDEX(Марка_кабеля, ROW(O475)) = "", "", INDEX(Марка_кабеля, ROW(O475)))</f>
        <v/>
      </c>
      <c r="K477" s="119" t="str" cm="1">
        <f t="array" ref="K477">IF(INDEX(Сечение, ROW(P475)) = "", "", INDEX(Сечение, ROW(P475)))</f>
        <v/>
      </c>
      <c r="L477" s="119" t="str" cm="1">
        <f t="array" ref="L477">IF(INDEX(Длина_кабеля, ROW(Q475)) = "", "", INDEX(Длина_кабеля, ROW(Q475)))</f>
        <v/>
      </c>
      <c r="M477" s="119" t="str" cm="1">
        <f t="array" ref="M477">IF(INDEX(Фаза, ROW(R475)) = "", "", INDEX(Фаза, ROW(R475)))</f>
        <v/>
      </c>
      <c r="N477" s="119" t="str" cm="1">
        <f t="array" ref="N477">IF(INDEX(РЕ, ROW(S475)) = "", "", INDEX(РЕ, ROW(S475)))</f>
        <v/>
      </c>
      <c r="O477" s="119" t="str" cm="1">
        <f t="array" ref="O477">IF(INDEX(Класс, ROW(V475)) = "", "", INDEX(Класс, ROW(V475)))</f>
        <v/>
      </c>
      <c r="P477" s="119" t="str" cm="1">
        <f t="array" ref="P477">IF(INDEX(Установленная_мощность, ROW(X475)) = "", "", INDEX(Установленная_мощность, ROW(X475)))</f>
        <v/>
      </c>
      <c r="Q477" s="119" t="str" cm="1">
        <f t="array" ref="Q477">IF(INDEX(Расчетный_ток, ROW(Y475)) = "", "", INDEX(Расчетный_ток, ROW(Y475)))</f>
        <v/>
      </c>
      <c r="R477" s="119" t="str" cm="1">
        <f t="array" ref="R477">IF(INDEX(Наименование_потребителя, ROW(Z475)) = "", "", INDEX(Наименование_потребителя, ROW(Z475)))</f>
        <v/>
      </c>
      <c r="S477" s="119" t="str" cm="1">
        <f t="array" ref="S477">IF(INDEX(Условное_обозначение, ROW(AA475)) = "", "", INDEX(Условное_обозначение, ROW(AA475)))</f>
        <v/>
      </c>
    </row>
    <row r="478" spans="1:19" x14ac:dyDescent="0.3">
      <c r="A478" s="119" t="str" cm="1">
        <f t="array" ref="A478">IF(INDEX(Вводной_щит, ROW(C476)) = "", "", INDEX(Вводной_щит, ROW(C476)))</f>
        <v/>
      </c>
      <c r="B478" s="119" t="str" cm="1">
        <f t="array" ref="B478">IF(INDEX(Номер, ROW(F476)) = "", "", INDEX(Номер, ROW(F476)))</f>
        <v/>
      </c>
      <c r="C478" s="119" t="str" cm="1">
        <f t="array" ref="C478">IF(INDEX(Номер_по_плану, ROW(H476)) = "", "", INDEX(Номер_по_плану, ROW(H476)))</f>
        <v/>
      </c>
      <c r="D478" s="119" t="str" cm="1">
        <f t="array" ref="D478">IF(INDEX(Тип, ROW(I476)) = "", "", INDEX(Тип, ROW(I476)))</f>
        <v/>
      </c>
      <c r="E478" s="119" t="str" cm="1">
        <f t="array" ref="E478">IF(INDEX(Автомат, ROW(J476)) = "", "", INDEX(Автомат, ROW(J476)))</f>
        <v/>
      </c>
      <c r="F478" s="119" t="str" cm="1">
        <f t="array" ref="F478">IF(INDEX(Производитель, ROW(K476)) = "", "", INDEX(Производитель, ROW(K476)))</f>
        <v/>
      </c>
      <c r="G478" s="119" t="str" cm="1">
        <f t="array" ref="G478">IF(INDEX(Номинал, ROW(L476)) = "", "", INDEX(Номинал, ROW(L476)))</f>
        <v/>
      </c>
      <c r="H478" s="119" t="str" cm="1">
        <f t="array" ref="H478">IF(INDEX(Тип_УЗО, ROW(M476)) = "", "", INDEX(Тип_УЗО, ROW(M476)))</f>
        <v/>
      </c>
      <c r="I478" s="119" t="str" cm="1">
        <f t="array" ref="I478">IF(INDEX(Ток_утечки_УЗО, ROW(N476)) = "", "", INDEX(Ток_утечки_УЗО, ROW(N476)))</f>
        <v/>
      </c>
      <c r="J478" s="119" t="str" cm="1">
        <f t="array" ref="J478">IF(INDEX(Марка_кабеля, ROW(O476)) = "", "", INDEX(Марка_кабеля, ROW(O476)))</f>
        <v/>
      </c>
      <c r="K478" s="119" t="str" cm="1">
        <f t="array" ref="K478">IF(INDEX(Сечение, ROW(P476)) = "", "", INDEX(Сечение, ROW(P476)))</f>
        <v/>
      </c>
      <c r="L478" s="119" t="str" cm="1">
        <f t="array" ref="L478">IF(INDEX(Длина_кабеля, ROW(Q476)) = "", "", INDEX(Длина_кабеля, ROW(Q476)))</f>
        <v/>
      </c>
      <c r="M478" s="119" t="str" cm="1">
        <f t="array" ref="M478">IF(INDEX(Фаза, ROW(R476)) = "", "", INDEX(Фаза, ROW(R476)))</f>
        <v/>
      </c>
      <c r="N478" s="119" t="str" cm="1">
        <f t="array" ref="N478">IF(INDEX(РЕ, ROW(S476)) = "", "", INDEX(РЕ, ROW(S476)))</f>
        <v/>
      </c>
      <c r="O478" s="119" t="str" cm="1">
        <f t="array" ref="O478">IF(INDEX(Класс, ROW(V476)) = "", "", INDEX(Класс, ROW(V476)))</f>
        <v/>
      </c>
      <c r="P478" s="119" t="str" cm="1">
        <f t="array" ref="P478">IF(INDEX(Установленная_мощность, ROW(X476)) = "", "", INDEX(Установленная_мощность, ROW(X476)))</f>
        <v/>
      </c>
      <c r="Q478" s="119" t="str" cm="1">
        <f t="array" ref="Q478">IF(INDEX(Расчетный_ток, ROW(Y476)) = "", "", INDEX(Расчетный_ток, ROW(Y476)))</f>
        <v/>
      </c>
      <c r="R478" s="119" t="str" cm="1">
        <f t="array" ref="R478">IF(INDEX(Наименование_потребителя, ROW(Z476)) = "", "", INDEX(Наименование_потребителя, ROW(Z476)))</f>
        <v/>
      </c>
      <c r="S478" s="119" t="str" cm="1">
        <f t="array" ref="S478">IF(INDEX(Условное_обозначение, ROW(AA476)) = "", "", INDEX(Условное_обозначение, ROW(AA476)))</f>
        <v/>
      </c>
    </row>
    <row r="479" spans="1:19" x14ac:dyDescent="0.3">
      <c r="A479" s="119" t="str" cm="1">
        <f t="array" ref="A479">IF(INDEX(Вводной_щит, ROW(C477)) = "", "", INDEX(Вводной_щит, ROW(C477)))</f>
        <v/>
      </c>
      <c r="B479" s="119" t="str" cm="1">
        <f t="array" ref="B479">IF(INDEX(Номер, ROW(F477)) = "", "", INDEX(Номер, ROW(F477)))</f>
        <v/>
      </c>
      <c r="C479" s="119" t="str" cm="1">
        <f t="array" ref="C479">IF(INDEX(Номер_по_плану, ROW(H477)) = "", "", INDEX(Номер_по_плану, ROW(H477)))</f>
        <v/>
      </c>
      <c r="D479" s="119" t="str" cm="1">
        <f t="array" ref="D479">IF(INDEX(Тип, ROW(I477)) = "", "", INDEX(Тип, ROW(I477)))</f>
        <v/>
      </c>
      <c r="E479" s="119" t="str" cm="1">
        <f t="array" ref="E479">IF(INDEX(Автомат, ROW(J477)) = "", "", INDEX(Автомат, ROW(J477)))</f>
        <v/>
      </c>
      <c r="F479" s="119" t="str" cm="1">
        <f t="array" ref="F479">IF(INDEX(Производитель, ROW(K477)) = "", "", INDEX(Производитель, ROW(K477)))</f>
        <v/>
      </c>
      <c r="G479" s="119" t="str" cm="1">
        <f t="array" ref="G479">IF(INDEX(Номинал, ROW(L477)) = "", "", INDEX(Номинал, ROW(L477)))</f>
        <v/>
      </c>
      <c r="H479" s="119" t="str" cm="1">
        <f t="array" ref="H479">IF(INDEX(Тип_УЗО, ROW(M477)) = "", "", INDEX(Тип_УЗО, ROW(M477)))</f>
        <v/>
      </c>
      <c r="I479" s="119" t="str" cm="1">
        <f t="array" ref="I479">IF(INDEX(Ток_утечки_УЗО, ROW(N477)) = "", "", INDEX(Ток_утечки_УЗО, ROW(N477)))</f>
        <v/>
      </c>
      <c r="J479" s="119" t="str" cm="1">
        <f t="array" ref="J479">IF(INDEX(Марка_кабеля, ROW(O477)) = "", "", INDEX(Марка_кабеля, ROW(O477)))</f>
        <v/>
      </c>
      <c r="K479" s="119" t="str" cm="1">
        <f t="array" ref="K479">IF(INDEX(Сечение, ROW(P477)) = "", "", INDEX(Сечение, ROW(P477)))</f>
        <v/>
      </c>
      <c r="L479" s="119" t="str" cm="1">
        <f t="array" ref="L479">IF(INDEX(Длина_кабеля, ROW(Q477)) = "", "", INDEX(Длина_кабеля, ROW(Q477)))</f>
        <v/>
      </c>
      <c r="M479" s="119" t="str" cm="1">
        <f t="array" ref="M479">IF(INDEX(Фаза, ROW(R477)) = "", "", INDEX(Фаза, ROW(R477)))</f>
        <v/>
      </c>
      <c r="N479" s="119" t="str" cm="1">
        <f t="array" ref="N479">IF(INDEX(РЕ, ROW(S477)) = "", "", INDEX(РЕ, ROW(S477)))</f>
        <v/>
      </c>
      <c r="O479" s="119" t="str" cm="1">
        <f t="array" ref="O479">IF(INDEX(Класс, ROW(V477)) = "", "", INDEX(Класс, ROW(V477)))</f>
        <v/>
      </c>
      <c r="P479" s="119" t="str" cm="1">
        <f t="array" ref="P479">IF(INDEX(Установленная_мощность, ROW(X477)) = "", "", INDEX(Установленная_мощность, ROW(X477)))</f>
        <v/>
      </c>
      <c r="Q479" s="119" t="str" cm="1">
        <f t="array" ref="Q479">IF(INDEX(Расчетный_ток, ROW(Y477)) = "", "", INDEX(Расчетный_ток, ROW(Y477)))</f>
        <v/>
      </c>
      <c r="R479" s="119" t="str" cm="1">
        <f t="array" ref="R479">IF(INDEX(Наименование_потребителя, ROW(Z477)) = "", "", INDEX(Наименование_потребителя, ROW(Z477)))</f>
        <v/>
      </c>
      <c r="S479" s="119" t="str" cm="1">
        <f t="array" ref="S479">IF(INDEX(Условное_обозначение, ROW(AA477)) = "", "", INDEX(Условное_обозначение, ROW(AA477)))</f>
        <v/>
      </c>
    </row>
    <row r="480" spans="1:19" x14ac:dyDescent="0.3">
      <c r="A480" s="119" t="str" cm="1">
        <f t="array" ref="A480">IF(INDEX(Вводной_щит, ROW(C478)) = "", "", INDEX(Вводной_щит, ROW(C478)))</f>
        <v/>
      </c>
      <c r="B480" s="119" t="str" cm="1">
        <f t="array" ref="B480">IF(INDEX(Номер, ROW(F478)) = "", "", INDEX(Номер, ROW(F478)))</f>
        <v/>
      </c>
      <c r="C480" s="119" t="str" cm="1">
        <f t="array" ref="C480">IF(INDEX(Номер_по_плану, ROW(H478)) = "", "", INDEX(Номер_по_плану, ROW(H478)))</f>
        <v/>
      </c>
      <c r="D480" s="119" t="str" cm="1">
        <f t="array" ref="D480">IF(INDEX(Тип, ROW(I478)) = "", "", INDEX(Тип, ROW(I478)))</f>
        <v/>
      </c>
      <c r="E480" s="119" t="str" cm="1">
        <f t="array" ref="E480">IF(INDEX(Автомат, ROW(J478)) = "", "", INDEX(Автомат, ROW(J478)))</f>
        <v/>
      </c>
      <c r="F480" s="119" t="str" cm="1">
        <f t="array" ref="F480">IF(INDEX(Производитель, ROW(K478)) = "", "", INDEX(Производитель, ROW(K478)))</f>
        <v/>
      </c>
      <c r="G480" s="119" t="str" cm="1">
        <f t="array" ref="G480">IF(INDEX(Номинал, ROW(L478)) = "", "", INDEX(Номинал, ROW(L478)))</f>
        <v/>
      </c>
      <c r="H480" s="119" t="str" cm="1">
        <f t="array" ref="H480">IF(INDEX(Тип_УЗО, ROW(M478)) = "", "", INDEX(Тип_УЗО, ROW(M478)))</f>
        <v/>
      </c>
      <c r="I480" s="119" t="str" cm="1">
        <f t="array" ref="I480">IF(INDEX(Ток_утечки_УЗО, ROW(N478)) = "", "", INDEX(Ток_утечки_УЗО, ROW(N478)))</f>
        <v/>
      </c>
      <c r="J480" s="119" t="str" cm="1">
        <f t="array" ref="J480">IF(INDEX(Марка_кабеля, ROW(O478)) = "", "", INDEX(Марка_кабеля, ROW(O478)))</f>
        <v/>
      </c>
      <c r="K480" s="119" t="str" cm="1">
        <f t="array" ref="K480">IF(INDEX(Сечение, ROW(P478)) = "", "", INDEX(Сечение, ROW(P478)))</f>
        <v/>
      </c>
      <c r="L480" s="119" t="str" cm="1">
        <f t="array" ref="L480">IF(INDEX(Длина_кабеля, ROW(Q478)) = "", "", INDEX(Длина_кабеля, ROW(Q478)))</f>
        <v/>
      </c>
      <c r="M480" s="119" t="str" cm="1">
        <f t="array" ref="M480">IF(INDEX(Фаза, ROW(R478)) = "", "", INDEX(Фаза, ROW(R478)))</f>
        <v/>
      </c>
      <c r="N480" s="119" t="str" cm="1">
        <f t="array" ref="N480">IF(INDEX(РЕ, ROW(S478)) = "", "", INDEX(РЕ, ROW(S478)))</f>
        <v/>
      </c>
      <c r="O480" s="119" t="str" cm="1">
        <f t="array" ref="O480">IF(INDEX(Класс, ROW(V478)) = "", "", INDEX(Класс, ROW(V478)))</f>
        <v/>
      </c>
      <c r="P480" s="119" t="str" cm="1">
        <f t="array" ref="P480">IF(INDEX(Установленная_мощность, ROW(X478)) = "", "", INDEX(Установленная_мощность, ROW(X478)))</f>
        <v/>
      </c>
      <c r="Q480" s="119" t="str" cm="1">
        <f t="array" ref="Q480">IF(INDEX(Расчетный_ток, ROW(Y478)) = "", "", INDEX(Расчетный_ток, ROW(Y478)))</f>
        <v/>
      </c>
      <c r="R480" s="119" t="str" cm="1">
        <f t="array" ref="R480">IF(INDEX(Наименование_потребителя, ROW(Z478)) = "", "", INDEX(Наименование_потребителя, ROW(Z478)))</f>
        <v/>
      </c>
      <c r="S480" s="119" t="str" cm="1">
        <f t="array" ref="S480">IF(INDEX(Условное_обозначение, ROW(AA478)) = "", "", INDEX(Условное_обозначение, ROW(AA478)))</f>
        <v/>
      </c>
    </row>
    <row r="481" spans="1:19" x14ac:dyDescent="0.3">
      <c r="A481" s="119" t="str" cm="1">
        <f t="array" ref="A481">IF(INDEX(Вводной_щит, ROW(C479)) = "", "", INDEX(Вводной_щит, ROW(C479)))</f>
        <v/>
      </c>
      <c r="B481" s="119" t="str" cm="1">
        <f t="array" ref="B481">IF(INDEX(Номер, ROW(F479)) = "", "", INDEX(Номер, ROW(F479)))</f>
        <v/>
      </c>
      <c r="C481" s="119" t="str" cm="1">
        <f t="array" ref="C481">IF(INDEX(Номер_по_плану, ROW(H479)) = "", "", INDEX(Номер_по_плану, ROW(H479)))</f>
        <v/>
      </c>
      <c r="D481" s="119" t="str" cm="1">
        <f t="array" ref="D481">IF(INDEX(Тип, ROW(I479)) = "", "", INDEX(Тип, ROW(I479)))</f>
        <v/>
      </c>
      <c r="E481" s="119" t="str" cm="1">
        <f t="array" ref="E481">IF(INDEX(Автомат, ROW(J479)) = "", "", INDEX(Автомат, ROW(J479)))</f>
        <v/>
      </c>
      <c r="F481" s="119" t="str" cm="1">
        <f t="array" ref="F481">IF(INDEX(Производитель, ROW(K479)) = "", "", INDEX(Производитель, ROW(K479)))</f>
        <v/>
      </c>
      <c r="G481" s="119" t="str" cm="1">
        <f t="array" ref="G481">IF(INDEX(Номинал, ROW(L479)) = "", "", INDEX(Номинал, ROW(L479)))</f>
        <v/>
      </c>
      <c r="H481" s="119" t="str" cm="1">
        <f t="array" ref="H481">IF(INDEX(Тип_УЗО, ROW(M479)) = "", "", INDEX(Тип_УЗО, ROW(M479)))</f>
        <v/>
      </c>
      <c r="I481" s="119" t="str" cm="1">
        <f t="array" ref="I481">IF(INDEX(Ток_утечки_УЗО, ROW(N479)) = "", "", INDEX(Ток_утечки_УЗО, ROW(N479)))</f>
        <v/>
      </c>
      <c r="J481" s="119" t="str" cm="1">
        <f t="array" ref="J481">IF(INDEX(Марка_кабеля, ROW(O479)) = "", "", INDEX(Марка_кабеля, ROW(O479)))</f>
        <v/>
      </c>
      <c r="K481" s="119" t="str" cm="1">
        <f t="array" ref="K481">IF(INDEX(Сечение, ROW(P479)) = "", "", INDEX(Сечение, ROW(P479)))</f>
        <v/>
      </c>
      <c r="L481" s="119" t="str" cm="1">
        <f t="array" ref="L481">IF(INDEX(Длина_кабеля, ROW(Q479)) = "", "", INDEX(Длина_кабеля, ROW(Q479)))</f>
        <v/>
      </c>
      <c r="M481" s="119" t="str" cm="1">
        <f t="array" ref="M481">IF(INDEX(Фаза, ROW(R479)) = "", "", INDEX(Фаза, ROW(R479)))</f>
        <v/>
      </c>
      <c r="N481" s="119" t="str" cm="1">
        <f t="array" ref="N481">IF(INDEX(РЕ, ROW(S479)) = "", "", INDEX(РЕ, ROW(S479)))</f>
        <v/>
      </c>
      <c r="O481" s="119" t="str" cm="1">
        <f t="array" ref="O481">IF(INDEX(Класс, ROW(V479)) = "", "", INDEX(Класс, ROW(V479)))</f>
        <v/>
      </c>
      <c r="P481" s="119" t="str" cm="1">
        <f t="array" ref="P481">IF(INDEX(Установленная_мощность, ROW(X479)) = "", "", INDEX(Установленная_мощность, ROW(X479)))</f>
        <v/>
      </c>
      <c r="Q481" s="119" t="str" cm="1">
        <f t="array" ref="Q481">IF(INDEX(Расчетный_ток, ROW(Y479)) = "", "", INDEX(Расчетный_ток, ROW(Y479)))</f>
        <v/>
      </c>
      <c r="R481" s="119" t="str" cm="1">
        <f t="array" ref="R481">IF(INDEX(Наименование_потребителя, ROW(Z479)) = "", "", INDEX(Наименование_потребителя, ROW(Z479)))</f>
        <v/>
      </c>
      <c r="S481" s="119" t="str" cm="1">
        <f t="array" ref="S481">IF(INDEX(Условное_обозначение, ROW(AA479)) = "", "", INDEX(Условное_обозначение, ROW(AA479)))</f>
        <v/>
      </c>
    </row>
    <row r="482" spans="1:19" x14ac:dyDescent="0.3">
      <c r="A482" s="119" t="str" cm="1">
        <f t="array" ref="A482">IF(INDEX(Вводной_щит, ROW(C480)) = "", "", INDEX(Вводной_щит, ROW(C480)))</f>
        <v/>
      </c>
      <c r="B482" s="119" t="str" cm="1">
        <f t="array" ref="B482">IF(INDEX(Номер, ROW(F480)) = "", "", INDEX(Номер, ROW(F480)))</f>
        <v/>
      </c>
      <c r="C482" s="119" t="str" cm="1">
        <f t="array" ref="C482">IF(INDEX(Номер_по_плану, ROW(H480)) = "", "", INDEX(Номер_по_плану, ROW(H480)))</f>
        <v/>
      </c>
      <c r="D482" s="119" t="str" cm="1">
        <f t="array" ref="D482">IF(INDEX(Тип, ROW(I480)) = "", "", INDEX(Тип, ROW(I480)))</f>
        <v/>
      </c>
      <c r="E482" s="119" t="str" cm="1">
        <f t="array" ref="E482">IF(INDEX(Автомат, ROW(J480)) = "", "", INDEX(Автомат, ROW(J480)))</f>
        <v/>
      </c>
      <c r="F482" s="119" t="str" cm="1">
        <f t="array" ref="F482">IF(INDEX(Производитель, ROW(K480)) = "", "", INDEX(Производитель, ROW(K480)))</f>
        <v/>
      </c>
      <c r="G482" s="119" t="str" cm="1">
        <f t="array" ref="G482">IF(INDEX(Номинал, ROW(L480)) = "", "", INDEX(Номинал, ROW(L480)))</f>
        <v/>
      </c>
      <c r="H482" s="119" t="str" cm="1">
        <f t="array" ref="H482">IF(INDEX(Тип_УЗО, ROW(M480)) = "", "", INDEX(Тип_УЗО, ROW(M480)))</f>
        <v/>
      </c>
      <c r="I482" s="119" t="str" cm="1">
        <f t="array" ref="I482">IF(INDEX(Ток_утечки_УЗО, ROW(N480)) = "", "", INDEX(Ток_утечки_УЗО, ROW(N480)))</f>
        <v/>
      </c>
      <c r="J482" s="119" t="str" cm="1">
        <f t="array" ref="J482">IF(INDEX(Марка_кабеля, ROW(O480)) = "", "", INDEX(Марка_кабеля, ROW(O480)))</f>
        <v/>
      </c>
      <c r="K482" s="119" t="str" cm="1">
        <f t="array" ref="K482">IF(INDEX(Сечение, ROW(P480)) = "", "", INDEX(Сечение, ROW(P480)))</f>
        <v/>
      </c>
      <c r="L482" s="119" t="str" cm="1">
        <f t="array" ref="L482">IF(INDEX(Длина_кабеля, ROW(Q480)) = "", "", INDEX(Длина_кабеля, ROW(Q480)))</f>
        <v/>
      </c>
      <c r="M482" s="119" t="str" cm="1">
        <f t="array" ref="M482">IF(INDEX(Фаза, ROW(R480)) = "", "", INDEX(Фаза, ROW(R480)))</f>
        <v/>
      </c>
      <c r="N482" s="119" t="str" cm="1">
        <f t="array" ref="N482">IF(INDEX(РЕ, ROW(S480)) = "", "", INDEX(РЕ, ROW(S480)))</f>
        <v/>
      </c>
      <c r="O482" s="119" t="str" cm="1">
        <f t="array" ref="O482">IF(INDEX(Класс, ROW(V480)) = "", "", INDEX(Класс, ROW(V480)))</f>
        <v/>
      </c>
      <c r="P482" s="119" t="str" cm="1">
        <f t="array" ref="P482">IF(INDEX(Установленная_мощность, ROW(X480)) = "", "", INDEX(Установленная_мощность, ROW(X480)))</f>
        <v/>
      </c>
      <c r="Q482" s="119" t="str" cm="1">
        <f t="array" ref="Q482">IF(INDEX(Расчетный_ток, ROW(Y480)) = "", "", INDEX(Расчетный_ток, ROW(Y480)))</f>
        <v/>
      </c>
      <c r="R482" s="119" t="str" cm="1">
        <f t="array" ref="R482">IF(INDEX(Наименование_потребителя, ROW(Z480)) = "", "", INDEX(Наименование_потребителя, ROW(Z480)))</f>
        <v/>
      </c>
      <c r="S482" s="119" t="str" cm="1">
        <f t="array" ref="S482">IF(INDEX(Условное_обозначение, ROW(AA480)) = "", "", INDEX(Условное_обозначение, ROW(AA480)))</f>
        <v/>
      </c>
    </row>
    <row r="483" spans="1:19" x14ac:dyDescent="0.3">
      <c r="A483" s="119" t="str" cm="1">
        <f t="array" ref="A483">IF(INDEX(Вводной_щит, ROW(C481)) = "", "", INDEX(Вводной_щит, ROW(C481)))</f>
        <v/>
      </c>
      <c r="B483" s="119" t="str" cm="1">
        <f t="array" ref="B483">IF(INDEX(Номер, ROW(F481)) = "", "", INDEX(Номер, ROW(F481)))</f>
        <v/>
      </c>
      <c r="C483" s="119" t="str" cm="1">
        <f t="array" ref="C483">IF(INDEX(Номер_по_плану, ROW(H481)) = "", "", INDEX(Номер_по_плану, ROW(H481)))</f>
        <v/>
      </c>
      <c r="D483" s="119" t="str" cm="1">
        <f t="array" ref="D483">IF(INDEX(Тип, ROW(I481)) = "", "", INDEX(Тип, ROW(I481)))</f>
        <v/>
      </c>
      <c r="E483" s="119" t="str" cm="1">
        <f t="array" ref="E483">IF(INDEX(Автомат, ROW(J481)) = "", "", INDEX(Автомат, ROW(J481)))</f>
        <v/>
      </c>
      <c r="F483" s="119" t="str" cm="1">
        <f t="array" ref="F483">IF(INDEX(Производитель, ROW(K481)) = "", "", INDEX(Производитель, ROW(K481)))</f>
        <v/>
      </c>
      <c r="G483" s="119" t="str" cm="1">
        <f t="array" ref="G483">IF(INDEX(Номинал, ROW(L481)) = "", "", INDEX(Номинал, ROW(L481)))</f>
        <v/>
      </c>
      <c r="H483" s="119" t="str" cm="1">
        <f t="array" ref="H483">IF(INDEX(Тип_УЗО, ROW(M481)) = "", "", INDEX(Тип_УЗО, ROW(M481)))</f>
        <v/>
      </c>
      <c r="I483" s="119" t="str" cm="1">
        <f t="array" ref="I483">IF(INDEX(Ток_утечки_УЗО, ROW(N481)) = "", "", INDEX(Ток_утечки_УЗО, ROW(N481)))</f>
        <v/>
      </c>
      <c r="J483" s="119" t="str" cm="1">
        <f t="array" ref="J483">IF(INDEX(Марка_кабеля, ROW(O481)) = "", "", INDEX(Марка_кабеля, ROW(O481)))</f>
        <v/>
      </c>
      <c r="K483" s="119" t="str" cm="1">
        <f t="array" ref="K483">IF(INDEX(Сечение, ROW(P481)) = "", "", INDEX(Сечение, ROW(P481)))</f>
        <v/>
      </c>
      <c r="L483" s="119" t="str" cm="1">
        <f t="array" ref="L483">IF(INDEX(Длина_кабеля, ROW(Q481)) = "", "", INDEX(Длина_кабеля, ROW(Q481)))</f>
        <v/>
      </c>
      <c r="M483" s="119" t="str" cm="1">
        <f t="array" ref="M483">IF(INDEX(Фаза, ROW(R481)) = "", "", INDEX(Фаза, ROW(R481)))</f>
        <v/>
      </c>
      <c r="N483" s="119" t="str" cm="1">
        <f t="array" ref="N483">IF(INDEX(РЕ, ROW(S481)) = "", "", INDEX(РЕ, ROW(S481)))</f>
        <v/>
      </c>
      <c r="O483" s="119" t="str" cm="1">
        <f t="array" ref="O483">IF(INDEX(Класс, ROW(V481)) = "", "", INDEX(Класс, ROW(V481)))</f>
        <v/>
      </c>
      <c r="P483" s="119" t="str" cm="1">
        <f t="array" ref="P483">IF(INDEX(Установленная_мощность, ROW(X481)) = "", "", INDEX(Установленная_мощность, ROW(X481)))</f>
        <v/>
      </c>
      <c r="Q483" s="119" t="str" cm="1">
        <f t="array" ref="Q483">IF(INDEX(Расчетный_ток, ROW(Y481)) = "", "", INDEX(Расчетный_ток, ROW(Y481)))</f>
        <v/>
      </c>
      <c r="R483" s="119" t="str" cm="1">
        <f t="array" ref="R483">IF(INDEX(Наименование_потребителя, ROW(Z481)) = "", "", INDEX(Наименование_потребителя, ROW(Z481)))</f>
        <v/>
      </c>
      <c r="S483" s="119" t="str" cm="1">
        <f t="array" ref="S483">IF(INDEX(Условное_обозначение, ROW(AA481)) = "", "", INDEX(Условное_обозначение, ROW(AA481)))</f>
        <v/>
      </c>
    </row>
    <row r="484" spans="1:19" x14ac:dyDescent="0.3">
      <c r="A484" s="119" t="str" cm="1">
        <f t="array" ref="A484">IF(INDEX(Вводной_щит, ROW(C482)) = "", "", INDEX(Вводной_щит, ROW(C482)))</f>
        <v/>
      </c>
      <c r="B484" s="119" t="str" cm="1">
        <f t="array" ref="B484">IF(INDEX(Номер, ROW(F482)) = "", "", INDEX(Номер, ROW(F482)))</f>
        <v/>
      </c>
      <c r="C484" s="119" t="str" cm="1">
        <f t="array" ref="C484">IF(INDEX(Номер_по_плану, ROW(H482)) = "", "", INDEX(Номер_по_плану, ROW(H482)))</f>
        <v/>
      </c>
      <c r="D484" s="119" t="str" cm="1">
        <f t="array" ref="D484">IF(INDEX(Тип, ROW(I482)) = "", "", INDEX(Тип, ROW(I482)))</f>
        <v/>
      </c>
      <c r="E484" s="119" t="str" cm="1">
        <f t="array" ref="E484">IF(INDEX(Автомат, ROW(J482)) = "", "", INDEX(Автомат, ROW(J482)))</f>
        <v/>
      </c>
      <c r="F484" s="119" t="str" cm="1">
        <f t="array" ref="F484">IF(INDEX(Производитель, ROW(K482)) = "", "", INDEX(Производитель, ROW(K482)))</f>
        <v/>
      </c>
      <c r="G484" s="119" t="str" cm="1">
        <f t="array" ref="G484">IF(INDEX(Номинал, ROW(L482)) = "", "", INDEX(Номинал, ROW(L482)))</f>
        <v/>
      </c>
      <c r="H484" s="119" t="str" cm="1">
        <f t="array" ref="H484">IF(INDEX(Тип_УЗО, ROW(M482)) = "", "", INDEX(Тип_УЗО, ROW(M482)))</f>
        <v/>
      </c>
      <c r="I484" s="119" t="str" cm="1">
        <f t="array" ref="I484">IF(INDEX(Ток_утечки_УЗО, ROW(N482)) = "", "", INDEX(Ток_утечки_УЗО, ROW(N482)))</f>
        <v/>
      </c>
      <c r="J484" s="119" t="str" cm="1">
        <f t="array" ref="J484">IF(INDEX(Марка_кабеля, ROW(O482)) = "", "", INDEX(Марка_кабеля, ROW(O482)))</f>
        <v/>
      </c>
      <c r="K484" s="119" t="str" cm="1">
        <f t="array" ref="K484">IF(INDEX(Сечение, ROW(P482)) = "", "", INDEX(Сечение, ROW(P482)))</f>
        <v/>
      </c>
      <c r="L484" s="119" t="str" cm="1">
        <f t="array" ref="L484">IF(INDEX(Длина_кабеля, ROW(Q482)) = "", "", INDEX(Длина_кабеля, ROW(Q482)))</f>
        <v/>
      </c>
      <c r="M484" s="119" t="str" cm="1">
        <f t="array" ref="M484">IF(INDEX(Фаза, ROW(R482)) = "", "", INDEX(Фаза, ROW(R482)))</f>
        <v/>
      </c>
      <c r="N484" s="119" t="str" cm="1">
        <f t="array" ref="N484">IF(INDEX(РЕ, ROW(S482)) = "", "", INDEX(РЕ, ROW(S482)))</f>
        <v/>
      </c>
      <c r="O484" s="119" t="str" cm="1">
        <f t="array" ref="O484">IF(INDEX(Класс, ROW(V482)) = "", "", INDEX(Класс, ROW(V482)))</f>
        <v/>
      </c>
      <c r="P484" s="119" t="str" cm="1">
        <f t="array" ref="P484">IF(INDEX(Установленная_мощность, ROW(X482)) = "", "", INDEX(Установленная_мощность, ROW(X482)))</f>
        <v/>
      </c>
      <c r="Q484" s="119" t="str" cm="1">
        <f t="array" ref="Q484">IF(INDEX(Расчетный_ток, ROW(Y482)) = "", "", INDEX(Расчетный_ток, ROW(Y482)))</f>
        <v/>
      </c>
      <c r="R484" s="119" t="str" cm="1">
        <f t="array" ref="R484">IF(INDEX(Наименование_потребителя, ROW(Z482)) = "", "", INDEX(Наименование_потребителя, ROW(Z482)))</f>
        <v/>
      </c>
      <c r="S484" s="119" t="str" cm="1">
        <f t="array" ref="S484">IF(INDEX(Условное_обозначение, ROW(AA482)) = "", "", INDEX(Условное_обозначение, ROW(AA482)))</f>
        <v/>
      </c>
    </row>
    <row r="485" spans="1:19" x14ac:dyDescent="0.3">
      <c r="A485" s="119" t="str" cm="1">
        <f t="array" ref="A485">IF(INDEX(Вводной_щит, ROW(C483)) = "", "", INDEX(Вводной_щит, ROW(C483)))</f>
        <v/>
      </c>
      <c r="B485" s="119" t="str" cm="1">
        <f t="array" ref="B485">IF(INDEX(Номер, ROW(F483)) = "", "", INDEX(Номер, ROW(F483)))</f>
        <v/>
      </c>
      <c r="C485" s="119" t="str" cm="1">
        <f t="array" ref="C485">IF(INDEX(Номер_по_плану, ROW(H483)) = "", "", INDEX(Номер_по_плану, ROW(H483)))</f>
        <v/>
      </c>
      <c r="D485" s="119" t="str" cm="1">
        <f t="array" ref="D485">IF(INDEX(Тип, ROW(I483)) = "", "", INDEX(Тип, ROW(I483)))</f>
        <v/>
      </c>
      <c r="E485" s="119" t="str" cm="1">
        <f t="array" ref="E485">IF(INDEX(Автомат, ROW(J483)) = "", "", INDEX(Автомат, ROW(J483)))</f>
        <v/>
      </c>
      <c r="F485" s="119" t="str" cm="1">
        <f t="array" ref="F485">IF(INDEX(Производитель, ROW(K483)) = "", "", INDEX(Производитель, ROW(K483)))</f>
        <v/>
      </c>
      <c r="G485" s="119" t="str" cm="1">
        <f t="array" ref="G485">IF(INDEX(Номинал, ROW(L483)) = "", "", INDEX(Номинал, ROW(L483)))</f>
        <v/>
      </c>
      <c r="H485" s="119" t="str" cm="1">
        <f t="array" ref="H485">IF(INDEX(Тип_УЗО, ROW(M483)) = "", "", INDEX(Тип_УЗО, ROW(M483)))</f>
        <v/>
      </c>
      <c r="I485" s="119" t="str" cm="1">
        <f t="array" ref="I485">IF(INDEX(Ток_утечки_УЗО, ROW(N483)) = "", "", INDEX(Ток_утечки_УЗО, ROW(N483)))</f>
        <v/>
      </c>
      <c r="J485" s="119" t="str" cm="1">
        <f t="array" ref="J485">IF(INDEX(Марка_кабеля, ROW(O483)) = "", "", INDEX(Марка_кабеля, ROW(O483)))</f>
        <v/>
      </c>
      <c r="K485" s="119" t="str" cm="1">
        <f t="array" ref="K485">IF(INDEX(Сечение, ROW(P483)) = "", "", INDEX(Сечение, ROW(P483)))</f>
        <v/>
      </c>
      <c r="L485" s="119" t="str" cm="1">
        <f t="array" ref="L485">IF(INDEX(Длина_кабеля, ROW(Q483)) = "", "", INDEX(Длина_кабеля, ROW(Q483)))</f>
        <v/>
      </c>
      <c r="M485" s="119" t="str" cm="1">
        <f t="array" ref="M485">IF(INDEX(Фаза, ROW(R483)) = "", "", INDEX(Фаза, ROW(R483)))</f>
        <v/>
      </c>
      <c r="N485" s="119" t="str" cm="1">
        <f t="array" ref="N485">IF(INDEX(РЕ, ROW(S483)) = "", "", INDEX(РЕ, ROW(S483)))</f>
        <v/>
      </c>
      <c r="O485" s="119" t="str" cm="1">
        <f t="array" ref="O485">IF(INDEX(Класс, ROW(V483)) = "", "", INDEX(Класс, ROW(V483)))</f>
        <v/>
      </c>
      <c r="P485" s="119" t="str" cm="1">
        <f t="array" ref="P485">IF(INDEX(Установленная_мощность, ROW(X483)) = "", "", INDEX(Установленная_мощность, ROW(X483)))</f>
        <v/>
      </c>
      <c r="Q485" s="119" t="str" cm="1">
        <f t="array" ref="Q485">IF(INDEX(Расчетный_ток, ROW(Y483)) = "", "", INDEX(Расчетный_ток, ROW(Y483)))</f>
        <v/>
      </c>
      <c r="R485" s="119" t="str" cm="1">
        <f t="array" ref="R485">IF(INDEX(Наименование_потребителя, ROW(Z483)) = "", "", INDEX(Наименование_потребителя, ROW(Z483)))</f>
        <v/>
      </c>
      <c r="S485" s="119" t="str" cm="1">
        <f t="array" ref="S485">IF(INDEX(Условное_обозначение, ROW(AA483)) = "", "", INDEX(Условное_обозначение, ROW(AA483)))</f>
        <v/>
      </c>
    </row>
    <row r="486" spans="1:19" x14ac:dyDescent="0.3">
      <c r="A486" s="119" t="str" cm="1">
        <f t="array" ref="A486">IF(INDEX(Вводной_щит, ROW(C484)) = "", "", INDEX(Вводной_щит, ROW(C484)))</f>
        <v/>
      </c>
      <c r="B486" s="119" t="str" cm="1">
        <f t="array" ref="B486">IF(INDEX(Номер, ROW(F484)) = "", "", INDEX(Номер, ROW(F484)))</f>
        <v/>
      </c>
      <c r="C486" s="119" t="str" cm="1">
        <f t="array" ref="C486">IF(INDEX(Номер_по_плану, ROW(H484)) = "", "", INDEX(Номер_по_плану, ROW(H484)))</f>
        <v/>
      </c>
      <c r="D486" s="119" t="str" cm="1">
        <f t="array" ref="D486">IF(INDEX(Тип, ROW(I484)) = "", "", INDEX(Тип, ROW(I484)))</f>
        <v/>
      </c>
      <c r="E486" s="119" t="str" cm="1">
        <f t="array" ref="E486">IF(INDEX(Автомат, ROW(J484)) = "", "", INDEX(Автомат, ROW(J484)))</f>
        <v/>
      </c>
      <c r="F486" s="119" t="str" cm="1">
        <f t="array" ref="F486">IF(INDEX(Производитель, ROW(K484)) = "", "", INDEX(Производитель, ROW(K484)))</f>
        <v/>
      </c>
      <c r="G486" s="119" t="str" cm="1">
        <f t="array" ref="G486">IF(INDEX(Номинал, ROW(L484)) = "", "", INDEX(Номинал, ROW(L484)))</f>
        <v/>
      </c>
      <c r="H486" s="119" t="str" cm="1">
        <f t="array" ref="H486">IF(INDEX(Тип_УЗО, ROW(M484)) = "", "", INDEX(Тип_УЗО, ROW(M484)))</f>
        <v/>
      </c>
      <c r="I486" s="119" t="str" cm="1">
        <f t="array" ref="I486">IF(INDEX(Ток_утечки_УЗО, ROW(N484)) = "", "", INDEX(Ток_утечки_УЗО, ROW(N484)))</f>
        <v/>
      </c>
      <c r="J486" s="119" t="str" cm="1">
        <f t="array" ref="J486">IF(INDEX(Марка_кабеля, ROW(O484)) = "", "", INDEX(Марка_кабеля, ROW(O484)))</f>
        <v/>
      </c>
      <c r="K486" s="119" t="str" cm="1">
        <f t="array" ref="K486">IF(INDEX(Сечение, ROW(P484)) = "", "", INDEX(Сечение, ROW(P484)))</f>
        <v/>
      </c>
      <c r="L486" s="119" t="str" cm="1">
        <f t="array" ref="L486">IF(INDEX(Длина_кабеля, ROW(Q484)) = "", "", INDEX(Длина_кабеля, ROW(Q484)))</f>
        <v/>
      </c>
      <c r="M486" s="119" t="str" cm="1">
        <f t="array" ref="M486">IF(INDEX(Фаза, ROW(R484)) = "", "", INDEX(Фаза, ROW(R484)))</f>
        <v/>
      </c>
      <c r="N486" s="119" t="str" cm="1">
        <f t="array" ref="N486">IF(INDEX(РЕ, ROW(S484)) = "", "", INDEX(РЕ, ROW(S484)))</f>
        <v/>
      </c>
      <c r="O486" s="119" t="str" cm="1">
        <f t="array" ref="O486">IF(INDEX(Класс, ROW(V484)) = "", "", INDEX(Класс, ROW(V484)))</f>
        <v/>
      </c>
      <c r="P486" s="119" t="str" cm="1">
        <f t="array" ref="P486">IF(INDEX(Установленная_мощность, ROW(X484)) = "", "", INDEX(Установленная_мощность, ROW(X484)))</f>
        <v/>
      </c>
      <c r="Q486" s="119" t="str" cm="1">
        <f t="array" ref="Q486">IF(INDEX(Расчетный_ток, ROW(Y484)) = "", "", INDEX(Расчетный_ток, ROW(Y484)))</f>
        <v/>
      </c>
      <c r="R486" s="119" t="str" cm="1">
        <f t="array" ref="R486">IF(INDEX(Наименование_потребителя, ROW(Z484)) = "", "", INDEX(Наименование_потребителя, ROW(Z484)))</f>
        <v/>
      </c>
      <c r="S486" s="119" t="str" cm="1">
        <f t="array" ref="S486">IF(INDEX(Условное_обозначение, ROW(AA484)) = "", "", INDEX(Условное_обозначение, ROW(AA484)))</f>
        <v/>
      </c>
    </row>
    <row r="487" spans="1:19" x14ac:dyDescent="0.3">
      <c r="A487" s="119" t="str" cm="1">
        <f t="array" ref="A487">IF(INDEX(Вводной_щит, ROW(C485)) = "", "", INDEX(Вводной_щит, ROW(C485)))</f>
        <v/>
      </c>
      <c r="B487" s="119" t="str" cm="1">
        <f t="array" ref="B487">IF(INDEX(Номер, ROW(F485)) = "", "", INDEX(Номер, ROW(F485)))</f>
        <v/>
      </c>
      <c r="C487" s="119" t="str" cm="1">
        <f t="array" ref="C487">IF(INDEX(Номер_по_плану, ROW(H485)) = "", "", INDEX(Номер_по_плану, ROW(H485)))</f>
        <v/>
      </c>
      <c r="D487" s="119" t="str" cm="1">
        <f t="array" ref="D487">IF(INDEX(Тип, ROW(I485)) = "", "", INDEX(Тип, ROW(I485)))</f>
        <v/>
      </c>
      <c r="E487" s="119" t="str" cm="1">
        <f t="array" ref="E487">IF(INDEX(Автомат, ROW(J485)) = "", "", INDEX(Автомат, ROW(J485)))</f>
        <v/>
      </c>
      <c r="F487" s="119" t="str" cm="1">
        <f t="array" ref="F487">IF(INDEX(Производитель, ROW(K485)) = "", "", INDEX(Производитель, ROW(K485)))</f>
        <v/>
      </c>
      <c r="G487" s="119" t="str" cm="1">
        <f t="array" ref="G487">IF(INDEX(Номинал, ROW(L485)) = "", "", INDEX(Номинал, ROW(L485)))</f>
        <v/>
      </c>
      <c r="H487" s="119" t="str" cm="1">
        <f t="array" ref="H487">IF(INDEX(Тип_УЗО, ROW(M485)) = "", "", INDEX(Тип_УЗО, ROW(M485)))</f>
        <v/>
      </c>
      <c r="I487" s="119" t="str" cm="1">
        <f t="array" ref="I487">IF(INDEX(Ток_утечки_УЗО, ROW(N485)) = "", "", INDEX(Ток_утечки_УЗО, ROW(N485)))</f>
        <v/>
      </c>
      <c r="J487" s="119" t="str" cm="1">
        <f t="array" ref="J487">IF(INDEX(Марка_кабеля, ROW(O485)) = "", "", INDEX(Марка_кабеля, ROW(O485)))</f>
        <v/>
      </c>
      <c r="K487" s="119" t="str" cm="1">
        <f t="array" ref="K487">IF(INDEX(Сечение, ROW(P485)) = "", "", INDEX(Сечение, ROW(P485)))</f>
        <v/>
      </c>
      <c r="L487" s="119" t="str" cm="1">
        <f t="array" ref="L487">IF(INDEX(Длина_кабеля, ROW(Q485)) = "", "", INDEX(Длина_кабеля, ROW(Q485)))</f>
        <v/>
      </c>
      <c r="M487" s="119" t="str" cm="1">
        <f t="array" ref="M487">IF(INDEX(Фаза, ROW(R485)) = "", "", INDEX(Фаза, ROW(R485)))</f>
        <v/>
      </c>
      <c r="N487" s="119" t="str" cm="1">
        <f t="array" ref="N487">IF(INDEX(РЕ, ROW(S485)) = "", "", INDEX(РЕ, ROW(S485)))</f>
        <v/>
      </c>
      <c r="O487" s="119" t="str" cm="1">
        <f t="array" ref="O487">IF(INDEX(Класс, ROW(V485)) = "", "", INDEX(Класс, ROW(V485)))</f>
        <v/>
      </c>
      <c r="P487" s="119" t="str" cm="1">
        <f t="array" ref="P487">IF(INDEX(Установленная_мощность, ROW(X485)) = "", "", INDEX(Установленная_мощность, ROW(X485)))</f>
        <v/>
      </c>
      <c r="Q487" s="119" t="str" cm="1">
        <f t="array" ref="Q487">IF(INDEX(Расчетный_ток, ROW(Y485)) = "", "", INDEX(Расчетный_ток, ROW(Y485)))</f>
        <v/>
      </c>
      <c r="R487" s="119" t="str" cm="1">
        <f t="array" ref="R487">IF(INDEX(Наименование_потребителя, ROW(Z485)) = "", "", INDEX(Наименование_потребителя, ROW(Z485)))</f>
        <v/>
      </c>
      <c r="S487" s="119" t="str" cm="1">
        <f t="array" ref="S487">IF(INDEX(Условное_обозначение, ROW(AA485)) = "", "", INDEX(Условное_обозначение, ROW(AA485)))</f>
        <v/>
      </c>
    </row>
    <row r="488" spans="1:19" x14ac:dyDescent="0.3">
      <c r="A488" s="119" t="str" cm="1">
        <f t="array" ref="A488">IF(INDEX(Вводной_щит, ROW(C486)) = "", "", INDEX(Вводной_щит, ROW(C486)))</f>
        <v/>
      </c>
      <c r="B488" s="119" t="str" cm="1">
        <f t="array" ref="B488">IF(INDEX(Номер, ROW(F486)) = "", "", INDEX(Номер, ROW(F486)))</f>
        <v/>
      </c>
      <c r="C488" s="119" t="str" cm="1">
        <f t="array" ref="C488">IF(INDEX(Номер_по_плану, ROW(H486)) = "", "", INDEX(Номер_по_плану, ROW(H486)))</f>
        <v/>
      </c>
      <c r="D488" s="119" t="str" cm="1">
        <f t="array" ref="D488">IF(INDEX(Тип, ROW(I486)) = "", "", INDEX(Тип, ROW(I486)))</f>
        <v/>
      </c>
      <c r="E488" s="119" t="str" cm="1">
        <f t="array" ref="E488">IF(INDEX(Автомат, ROW(J486)) = "", "", INDEX(Автомат, ROW(J486)))</f>
        <v/>
      </c>
      <c r="F488" s="119" t="str" cm="1">
        <f t="array" ref="F488">IF(INDEX(Производитель, ROW(K486)) = "", "", INDEX(Производитель, ROW(K486)))</f>
        <v/>
      </c>
      <c r="G488" s="119" t="str" cm="1">
        <f t="array" ref="G488">IF(INDEX(Номинал, ROW(L486)) = "", "", INDEX(Номинал, ROW(L486)))</f>
        <v/>
      </c>
      <c r="H488" s="119" t="str" cm="1">
        <f t="array" ref="H488">IF(INDEX(Тип_УЗО, ROW(M486)) = "", "", INDEX(Тип_УЗО, ROW(M486)))</f>
        <v/>
      </c>
      <c r="I488" s="119" t="str" cm="1">
        <f t="array" ref="I488">IF(INDEX(Ток_утечки_УЗО, ROW(N486)) = "", "", INDEX(Ток_утечки_УЗО, ROW(N486)))</f>
        <v/>
      </c>
      <c r="J488" s="119" t="str" cm="1">
        <f t="array" ref="J488">IF(INDEX(Марка_кабеля, ROW(O486)) = "", "", INDEX(Марка_кабеля, ROW(O486)))</f>
        <v/>
      </c>
      <c r="K488" s="119" t="str" cm="1">
        <f t="array" ref="K488">IF(INDEX(Сечение, ROW(P486)) = "", "", INDEX(Сечение, ROW(P486)))</f>
        <v/>
      </c>
      <c r="L488" s="119" t="str" cm="1">
        <f t="array" ref="L488">IF(INDEX(Длина_кабеля, ROW(Q486)) = "", "", INDEX(Длина_кабеля, ROW(Q486)))</f>
        <v/>
      </c>
      <c r="M488" s="119" t="str" cm="1">
        <f t="array" ref="M488">IF(INDEX(Фаза, ROW(R486)) = "", "", INDEX(Фаза, ROW(R486)))</f>
        <v/>
      </c>
      <c r="N488" s="119" t="str" cm="1">
        <f t="array" ref="N488">IF(INDEX(РЕ, ROW(S486)) = "", "", INDEX(РЕ, ROW(S486)))</f>
        <v/>
      </c>
      <c r="O488" s="119" t="str" cm="1">
        <f t="array" ref="O488">IF(INDEX(Класс, ROW(V486)) = "", "", INDEX(Класс, ROW(V486)))</f>
        <v/>
      </c>
      <c r="P488" s="119" t="str" cm="1">
        <f t="array" ref="P488">IF(INDEX(Установленная_мощность, ROW(X486)) = "", "", INDEX(Установленная_мощность, ROW(X486)))</f>
        <v/>
      </c>
      <c r="Q488" s="119" t="str" cm="1">
        <f t="array" ref="Q488">IF(INDEX(Расчетный_ток, ROW(Y486)) = "", "", INDEX(Расчетный_ток, ROW(Y486)))</f>
        <v/>
      </c>
      <c r="R488" s="119" t="str" cm="1">
        <f t="array" ref="R488">IF(INDEX(Наименование_потребителя, ROW(Z486)) = "", "", INDEX(Наименование_потребителя, ROW(Z486)))</f>
        <v/>
      </c>
      <c r="S488" s="119" t="str" cm="1">
        <f t="array" ref="S488">IF(INDEX(Условное_обозначение, ROW(AA486)) = "", "", INDEX(Условное_обозначение, ROW(AA486)))</f>
        <v/>
      </c>
    </row>
    <row r="489" spans="1:19" x14ac:dyDescent="0.3">
      <c r="A489" s="119" t="str" cm="1">
        <f t="array" ref="A489">IF(INDEX(Вводной_щит, ROW(C487)) = "", "", INDEX(Вводной_щит, ROW(C487)))</f>
        <v/>
      </c>
      <c r="B489" s="119" t="str" cm="1">
        <f t="array" ref="B489">IF(INDEX(Номер, ROW(F487)) = "", "", INDEX(Номер, ROW(F487)))</f>
        <v/>
      </c>
      <c r="C489" s="119" t="str" cm="1">
        <f t="array" ref="C489">IF(INDEX(Номер_по_плану, ROW(H487)) = "", "", INDEX(Номер_по_плану, ROW(H487)))</f>
        <v/>
      </c>
      <c r="D489" s="119" t="str" cm="1">
        <f t="array" ref="D489">IF(INDEX(Тип, ROW(I487)) = "", "", INDEX(Тип, ROW(I487)))</f>
        <v/>
      </c>
      <c r="E489" s="119" t="str" cm="1">
        <f t="array" ref="E489">IF(INDEX(Автомат, ROW(J487)) = "", "", INDEX(Автомат, ROW(J487)))</f>
        <v/>
      </c>
      <c r="F489" s="119" t="str" cm="1">
        <f t="array" ref="F489">IF(INDEX(Производитель, ROW(K487)) = "", "", INDEX(Производитель, ROW(K487)))</f>
        <v/>
      </c>
      <c r="G489" s="119" t="str" cm="1">
        <f t="array" ref="G489">IF(INDEX(Номинал, ROW(L487)) = "", "", INDEX(Номинал, ROW(L487)))</f>
        <v/>
      </c>
      <c r="H489" s="119" t="str" cm="1">
        <f t="array" ref="H489">IF(INDEX(Тип_УЗО, ROW(M487)) = "", "", INDEX(Тип_УЗО, ROW(M487)))</f>
        <v/>
      </c>
      <c r="I489" s="119" t="str" cm="1">
        <f t="array" ref="I489">IF(INDEX(Ток_утечки_УЗО, ROW(N487)) = "", "", INDEX(Ток_утечки_УЗО, ROW(N487)))</f>
        <v/>
      </c>
      <c r="J489" s="119" t="str" cm="1">
        <f t="array" ref="J489">IF(INDEX(Марка_кабеля, ROW(O487)) = "", "", INDEX(Марка_кабеля, ROW(O487)))</f>
        <v/>
      </c>
      <c r="K489" s="119" t="str" cm="1">
        <f t="array" ref="K489">IF(INDEX(Сечение, ROW(P487)) = "", "", INDEX(Сечение, ROW(P487)))</f>
        <v/>
      </c>
      <c r="L489" s="119" t="str" cm="1">
        <f t="array" ref="L489">IF(INDEX(Длина_кабеля, ROW(Q487)) = "", "", INDEX(Длина_кабеля, ROW(Q487)))</f>
        <v/>
      </c>
      <c r="M489" s="119" t="str" cm="1">
        <f t="array" ref="M489">IF(INDEX(Фаза, ROW(R487)) = "", "", INDEX(Фаза, ROW(R487)))</f>
        <v/>
      </c>
      <c r="N489" s="119" t="str" cm="1">
        <f t="array" ref="N489">IF(INDEX(РЕ, ROW(S487)) = "", "", INDEX(РЕ, ROW(S487)))</f>
        <v/>
      </c>
      <c r="O489" s="119" t="str" cm="1">
        <f t="array" ref="O489">IF(INDEX(Класс, ROW(V487)) = "", "", INDEX(Класс, ROW(V487)))</f>
        <v/>
      </c>
      <c r="P489" s="119" t="str" cm="1">
        <f t="array" ref="P489">IF(INDEX(Установленная_мощность, ROW(X487)) = "", "", INDEX(Установленная_мощность, ROW(X487)))</f>
        <v/>
      </c>
      <c r="Q489" s="119" t="str" cm="1">
        <f t="array" ref="Q489">IF(INDEX(Расчетный_ток, ROW(Y487)) = "", "", INDEX(Расчетный_ток, ROW(Y487)))</f>
        <v/>
      </c>
      <c r="R489" s="119" t="str" cm="1">
        <f t="array" ref="R489">IF(INDEX(Наименование_потребителя, ROW(Z487)) = "", "", INDEX(Наименование_потребителя, ROW(Z487)))</f>
        <v/>
      </c>
      <c r="S489" s="119" t="str" cm="1">
        <f t="array" ref="S489">IF(INDEX(Условное_обозначение, ROW(AA487)) = "", "", INDEX(Условное_обозначение, ROW(AA487)))</f>
        <v/>
      </c>
    </row>
    <row r="490" spans="1:19" x14ac:dyDescent="0.3">
      <c r="A490" s="119" t="str" cm="1">
        <f t="array" ref="A490">IF(INDEX(Вводной_щит, ROW(C488)) = "", "", INDEX(Вводной_щит, ROW(C488)))</f>
        <v/>
      </c>
      <c r="B490" s="119" t="str" cm="1">
        <f t="array" ref="B490">IF(INDEX(Номер, ROW(F488)) = "", "", INDEX(Номер, ROW(F488)))</f>
        <v/>
      </c>
      <c r="C490" s="119" t="str" cm="1">
        <f t="array" ref="C490">IF(INDEX(Номер_по_плану, ROW(H488)) = "", "", INDEX(Номер_по_плану, ROW(H488)))</f>
        <v/>
      </c>
      <c r="D490" s="119" t="str" cm="1">
        <f t="array" ref="D490">IF(INDEX(Тип, ROW(I488)) = "", "", INDEX(Тип, ROW(I488)))</f>
        <v/>
      </c>
      <c r="E490" s="119" t="str" cm="1">
        <f t="array" ref="E490">IF(INDEX(Автомат, ROW(J488)) = "", "", INDEX(Автомат, ROW(J488)))</f>
        <v/>
      </c>
      <c r="F490" s="119" t="str" cm="1">
        <f t="array" ref="F490">IF(INDEX(Производитель, ROW(K488)) = "", "", INDEX(Производитель, ROW(K488)))</f>
        <v/>
      </c>
      <c r="G490" s="119" t="str" cm="1">
        <f t="array" ref="G490">IF(INDEX(Номинал, ROW(L488)) = "", "", INDEX(Номинал, ROW(L488)))</f>
        <v/>
      </c>
      <c r="H490" s="119" t="str" cm="1">
        <f t="array" ref="H490">IF(INDEX(Тип_УЗО, ROW(M488)) = "", "", INDEX(Тип_УЗО, ROW(M488)))</f>
        <v/>
      </c>
      <c r="I490" s="119" t="str" cm="1">
        <f t="array" ref="I490">IF(INDEX(Ток_утечки_УЗО, ROW(N488)) = "", "", INDEX(Ток_утечки_УЗО, ROW(N488)))</f>
        <v/>
      </c>
      <c r="J490" s="119" t="str" cm="1">
        <f t="array" ref="J490">IF(INDEX(Марка_кабеля, ROW(O488)) = "", "", INDEX(Марка_кабеля, ROW(O488)))</f>
        <v/>
      </c>
      <c r="K490" s="119" t="str" cm="1">
        <f t="array" ref="K490">IF(INDEX(Сечение, ROW(P488)) = "", "", INDEX(Сечение, ROW(P488)))</f>
        <v/>
      </c>
      <c r="L490" s="119" t="str" cm="1">
        <f t="array" ref="L490">IF(INDEX(Длина_кабеля, ROW(Q488)) = "", "", INDEX(Длина_кабеля, ROW(Q488)))</f>
        <v/>
      </c>
      <c r="M490" s="119" t="str" cm="1">
        <f t="array" ref="M490">IF(INDEX(Фаза, ROW(R488)) = "", "", INDEX(Фаза, ROW(R488)))</f>
        <v/>
      </c>
      <c r="N490" s="119" t="str" cm="1">
        <f t="array" ref="N490">IF(INDEX(РЕ, ROW(S488)) = "", "", INDEX(РЕ, ROW(S488)))</f>
        <v/>
      </c>
      <c r="O490" s="119" t="str" cm="1">
        <f t="array" ref="O490">IF(INDEX(Класс, ROW(V488)) = "", "", INDEX(Класс, ROW(V488)))</f>
        <v/>
      </c>
      <c r="P490" s="119" t="str" cm="1">
        <f t="array" ref="P490">IF(INDEX(Установленная_мощность, ROW(X488)) = "", "", INDEX(Установленная_мощность, ROW(X488)))</f>
        <v/>
      </c>
      <c r="Q490" s="119" t="str" cm="1">
        <f t="array" ref="Q490">IF(INDEX(Расчетный_ток, ROW(Y488)) = "", "", INDEX(Расчетный_ток, ROW(Y488)))</f>
        <v/>
      </c>
      <c r="R490" s="119" t="str" cm="1">
        <f t="array" ref="R490">IF(INDEX(Наименование_потребителя, ROW(Z488)) = "", "", INDEX(Наименование_потребителя, ROW(Z488)))</f>
        <v/>
      </c>
      <c r="S490" s="119" t="str" cm="1">
        <f t="array" ref="S490">IF(INDEX(Условное_обозначение, ROW(AA488)) = "", "", INDEX(Условное_обозначение, ROW(AA488)))</f>
        <v/>
      </c>
    </row>
    <row r="491" spans="1:19" x14ac:dyDescent="0.3">
      <c r="A491" s="119" t="str" cm="1">
        <f t="array" ref="A491">IF(INDEX(Вводной_щит, ROW(C489)) = "", "", INDEX(Вводной_щит, ROW(C489)))</f>
        <v/>
      </c>
      <c r="B491" s="119" t="str" cm="1">
        <f t="array" ref="B491">IF(INDEX(Номер, ROW(F489)) = "", "", INDEX(Номер, ROW(F489)))</f>
        <v/>
      </c>
      <c r="C491" s="119" t="str" cm="1">
        <f t="array" ref="C491">IF(INDEX(Номер_по_плану, ROW(H489)) = "", "", INDEX(Номер_по_плану, ROW(H489)))</f>
        <v/>
      </c>
      <c r="D491" s="119" t="str" cm="1">
        <f t="array" ref="D491">IF(INDEX(Тип, ROW(I489)) = "", "", INDEX(Тип, ROW(I489)))</f>
        <v/>
      </c>
      <c r="E491" s="119" t="str" cm="1">
        <f t="array" ref="E491">IF(INDEX(Автомат, ROW(J489)) = "", "", INDEX(Автомат, ROW(J489)))</f>
        <v/>
      </c>
      <c r="F491" s="119" t="str" cm="1">
        <f t="array" ref="F491">IF(INDEX(Производитель, ROW(K489)) = "", "", INDEX(Производитель, ROW(K489)))</f>
        <v/>
      </c>
      <c r="G491" s="119" t="str" cm="1">
        <f t="array" ref="G491">IF(INDEX(Номинал, ROW(L489)) = "", "", INDEX(Номинал, ROW(L489)))</f>
        <v/>
      </c>
      <c r="H491" s="119" t="str" cm="1">
        <f t="array" ref="H491">IF(INDEX(Тип_УЗО, ROW(M489)) = "", "", INDEX(Тип_УЗО, ROW(M489)))</f>
        <v/>
      </c>
      <c r="I491" s="119" t="str" cm="1">
        <f t="array" ref="I491">IF(INDEX(Ток_утечки_УЗО, ROW(N489)) = "", "", INDEX(Ток_утечки_УЗО, ROW(N489)))</f>
        <v/>
      </c>
      <c r="J491" s="119" t="str" cm="1">
        <f t="array" ref="J491">IF(INDEX(Марка_кабеля, ROW(O489)) = "", "", INDEX(Марка_кабеля, ROW(O489)))</f>
        <v/>
      </c>
      <c r="K491" s="119" t="str" cm="1">
        <f t="array" ref="K491">IF(INDEX(Сечение, ROW(P489)) = "", "", INDEX(Сечение, ROW(P489)))</f>
        <v/>
      </c>
      <c r="L491" s="119" t="str" cm="1">
        <f t="array" ref="L491">IF(INDEX(Длина_кабеля, ROW(Q489)) = "", "", INDEX(Длина_кабеля, ROW(Q489)))</f>
        <v/>
      </c>
      <c r="M491" s="119" t="str" cm="1">
        <f t="array" ref="M491">IF(INDEX(Фаза, ROW(R489)) = "", "", INDEX(Фаза, ROW(R489)))</f>
        <v/>
      </c>
      <c r="N491" s="119" t="str" cm="1">
        <f t="array" ref="N491">IF(INDEX(РЕ, ROW(S489)) = "", "", INDEX(РЕ, ROW(S489)))</f>
        <v/>
      </c>
      <c r="O491" s="119" t="str" cm="1">
        <f t="array" ref="O491">IF(INDEX(Класс, ROW(V489)) = "", "", INDEX(Класс, ROW(V489)))</f>
        <v/>
      </c>
      <c r="P491" s="119" t="str" cm="1">
        <f t="array" ref="P491">IF(INDEX(Установленная_мощность, ROW(X489)) = "", "", INDEX(Установленная_мощность, ROW(X489)))</f>
        <v/>
      </c>
      <c r="Q491" s="119" t="str" cm="1">
        <f t="array" ref="Q491">IF(INDEX(Расчетный_ток, ROW(Y489)) = "", "", INDEX(Расчетный_ток, ROW(Y489)))</f>
        <v/>
      </c>
      <c r="R491" s="119" t="str" cm="1">
        <f t="array" ref="R491">IF(INDEX(Наименование_потребителя, ROW(Z489)) = "", "", INDEX(Наименование_потребителя, ROW(Z489)))</f>
        <v/>
      </c>
      <c r="S491" s="119" t="str" cm="1">
        <f t="array" ref="S491">IF(INDEX(Условное_обозначение, ROW(AA489)) = "", "", INDEX(Условное_обозначение, ROW(AA489)))</f>
        <v/>
      </c>
    </row>
    <row r="492" spans="1:19" x14ac:dyDescent="0.3">
      <c r="A492" s="119" t="str" cm="1">
        <f t="array" ref="A492">IF(INDEX(Вводной_щит, ROW(C490)) = "", "", INDEX(Вводной_щит, ROW(C490)))</f>
        <v/>
      </c>
      <c r="B492" s="119" t="str" cm="1">
        <f t="array" ref="B492">IF(INDEX(Номер, ROW(F490)) = "", "", INDEX(Номер, ROW(F490)))</f>
        <v/>
      </c>
      <c r="C492" s="119" t="str" cm="1">
        <f t="array" ref="C492">IF(INDEX(Номер_по_плану, ROW(H490)) = "", "", INDEX(Номер_по_плану, ROW(H490)))</f>
        <v/>
      </c>
      <c r="D492" s="119" t="str" cm="1">
        <f t="array" ref="D492">IF(INDEX(Тип, ROW(I490)) = "", "", INDEX(Тип, ROW(I490)))</f>
        <v/>
      </c>
      <c r="E492" s="119" t="str" cm="1">
        <f t="array" ref="E492">IF(INDEX(Автомат, ROW(J490)) = "", "", INDEX(Автомат, ROW(J490)))</f>
        <v/>
      </c>
      <c r="F492" s="119" t="str" cm="1">
        <f t="array" ref="F492">IF(INDEX(Производитель, ROW(K490)) = "", "", INDEX(Производитель, ROW(K490)))</f>
        <v/>
      </c>
      <c r="G492" s="119" t="str" cm="1">
        <f t="array" ref="G492">IF(INDEX(Номинал, ROW(L490)) = "", "", INDEX(Номинал, ROW(L490)))</f>
        <v/>
      </c>
      <c r="H492" s="119" t="str" cm="1">
        <f t="array" ref="H492">IF(INDEX(Тип_УЗО, ROW(M490)) = "", "", INDEX(Тип_УЗО, ROW(M490)))</f>
        <v/>
      </c>
      <c r="I492" s="119" t="str" cm="1">
        <f t="array" ref="I492">IF(INDEX(Ток_утечки_УЗО, ROW(N490)) = "", "", INDEX(Ток_утечки_УЗО, ROW(N490)))</f>
        <v/>
      </c>
      <c r="J492" s="119" t="str" cm="1">
        <f t="array" ref="J492">IF(INDEX(Марка_кабеля, ROW(O490)) = "", "", INDEX(Марка_кабеля, ROW(O490)))</f>
        <v/>
      </c>
      <c r="K492" s="119" t="str" cm="1">
        <f t="array" ref="K492">IF(INDEX(Сечение, ROW(P490)) = "", "", INDEX(Сечение, ROW(P490)))</f>
        <v/>
      </c>
      <c r="L492" s="119" t="str" cm="1">
        <f t="array" ref="L492">IF(INDEX(Длина_кабеля, ROW(Q490)) = "", "", INDEX(Длина_кабеля, ROW(Q490)))</f>
        <v/>
      </c>
      <c r="M492" s="119" t="str" cm="1">
        <f t="array" ref="M492">IF(INDEX(Фаза, ROW(R490)) = "", "", INDEX(Фаза, ROW(R490)))</f>
        <v/>
      </c>
      <c r="N492" s="119" t="str" cm="1">
        <f t="array" ref="N492">IF(INDEX(РЕ, ROW(S490)) = "", "", INDEX(РЕ, ROW(S490)))</f>
        <v/>
      </c>
      <c r="O492" s="119" t="str" cm="1">
        <f t="array" ref="O492">IF(INDEX(Класс, ROW(V490)) = "", "", INDEX(Класс, ROW(V490)))</f>
        <v/>
      </c>
      <c r="P492" s="119" t="str" cm="1">
        <f t="array" ref="P492">IF(INDEX(Установленная_мощность, ROW(X490)) = "", "", INDEX(Установленная_мощность, ROW(X490)))</f>
        <v/>
      </c>
      <c r="Q492" s="119" t="str" cm="1">
        <f t="array" ref="Q492">IF(INDEX(Расчетный_ток, ROW(Y490)) = "", "", INDEX(Расчетный_ток, ROW(Y490)))</f>
        <v/>
      </c>
      <c r="R492" s="119" t="str" cm="1">
        <f t="array" ref="R492">IF(INDEX(Наименование_потребителя, ROW(Z490)) = "", "", INDEX(Наименование_потребителя, ROW(Z490)))</f>
        <v/>
      </c>
      <c r="S492" s="119" t="str" cm="1">
        <f t="array" ref="S492">IF(INDEX(Условное_обозначение, ROW(AA490)) = "", "", INDEX(Условное_обозначение, ROW(AA490)))</f>
        <v/>
      </c>
    </row>
    <row r="493" spans="1:19" x14ac:dyDescent="0.3">
      <c r="A493" s="119" t="str" cm="1">
        <f t="array" ref="A493">IF(INDEX(Вводной_щит, ROW(C491)) = "", "", INDEX(Вводной_щит, ROW(C491)))</f>
        <v/>
      </c>
      <c r="B493" s="119" t="str" cm="1">
        <f t="array" ref="B493">IF(INDEX(Номер, ROW(F491)) = "", "", INDEX(Номер, ROW(F491)))</f>
        <v/>
      </c>
      <c r="C493" s="119" t="str" cm="1">
        <f t="array" ref="C493">IF(INDEX(Номер_по_плану, ROW(H491)) = "", "", INDEX(Номер_по_плану, ROW(H491)))</f>
        <v/>
      </c>
      <c r="D493" s="119" t="str" cm="1">
        <f t="array" ref="D493">IF(INDEX(Тип, ROW(I491)) = "", "", INDEX(Тип, ROW(I491)))</f>
        <v/>
      </c>
      <c r="E493" s="119" t="str" cm="1">
        <f t="array" ref="E493">IF(INDEX(Автомат, ROW(J491)) = "", "", INDEX(Автомат, ROW(J491)))</f>
        <v/>
      </c>
      <c r="F493" s="119" t="str" cm="1">
        <f t="array" ref="F493">IF(INDEX(Производитель, ROW(K491)) = "", "", INDEX(Производитель, ROW(K491)))</f>
        <v/>
      </c>
      <c r="G493" s="119" t="str" cm="1">
        <f t="array" ref="G493">IF(INDEX(Номинал, ROW(L491)) = "", "", INDEX(Номинал, ROW(L491)))</f>
        <v/>
      </c>
      <c r="H493" s="119" t="str" cm="1">
        <f t="array" ref="H493">IF(INDEX(Тип_УЗО, ROW(M491)) = "", "", INDEX(Тип_УЗО, ROW(M491)))</f>
        <v/>
      </c>
      <c r="I493" s="119" t="str" cm="1">
        <f t="array" ref="I493">IF(INDEX(Ток_утечки_УЗО, ROW(N491)) = "", "", INDEX(Ток_утечки_УЗО, ROW(N491)))</f>
        <v/>
      </c>
      <c r="J493" s="119" t="str" cm="1">
        <f t="array" ref="J493">IF(INDEX(Марка_кабеля, ROW(O491)) = "", "", INDEX(Марка_кабеля, ROW(O491)))</f>
        <v/>
      </c>
      <c r="K493" s="119" t="str" cm="1">
        <f t="array" ref="K493">IF(INDEX(Сечение, ROW(P491)) = "", "", INDEX(Сечение, ROW(P491)))</f>
        <v/>
      </c>
      <c r="L493" s="119" t="str" cm="1">
        <f t="array" ref="L493">IF(INDEX(Длина_кабеля, ROW(Q491)) = "", "", INDEX(Длина_кабеля, ROW(Q491)))</f>
        <v/>
      </c>
      <c r="M493" s="119" t="str" cm="1">
        <f t="array" ref="M493">IF(INDEX(Фаза, ROW(R491)) = "", "", INDEX(Фаза, ROW(R491)))</f>
        <v/>
      </c>
      <c r="N493" s="119" t="str" cm="1">
        <f t="array" ref="N493">IF(INDEX(РЕ, ROW(S491)) = "", "", INDEX(РЕ, ROW(S491)))</f>
        <v/>
      </c>
      <c r="O493" s="119" t="str" cm="1">
        <f t="array" ref="O493">IF(INDEX(Класс, ROW(V491)) = "", "", INDEX(Класс, ROW(V491)))</f>
        <v/>
      </c>
      <c r="P493" s="119" t="str" cm="1">
        <f t="array" ref="P493">IF(INDEX(Установленная_мощность, ROW(X491)) = "", "", INDEX(Установленная_мощность, ROW(X491)))</f>
        <v/>
      </c>
      <c r="Q493" s="119" t="str" cm="1">
        <f t="array" ref="Q493">IF(INDEX(Расчетный_ток, ROW(Y491)) = "", "", INDEX(Расчетный_ток, ROW(Y491)))</f>
        <v/>
      </c>
      <c r="R493" s="119" t="str" cm="1">
        <f t="array" ref="R493">IF(INDEX(Наименование_потребителя, ROW(Z491)) = "", "", INDEX(Наименование_потребителя, ROW(Z491)))</f>
        <v/>
      </c>
      <c r="S493" s="119" t="str" cm="1">
        <f t="array" ref="S493">IF(INDEX(Условное_обозначение, ROW(AA491)) = "", "", INDEX(Условное_обозначение, ROW(AA491)))</f>
        <v/>
      </c>
    </row>
    <row r="494" spans="1:19" x14ac:dyDescent="0.3">
      <c r="A494" s="119" t="str" cm="1">
        <f t="array" ref="A494">IF(INDEX(Вводной_щит, ROW(C492)) = "", "", INDEX(Вводной_щит, ROW(C492)))</f>
        <v/>
      </c>
      <c r="B494" s="119" t="str" cm="1">
        <f t="array" ref="B494">IF(INDEX(Номер, ROW(F492)) = "", "", INDEX(Номер, ROW(F492)))</f>
        <v/>
      </c>
      <c r="C494" s="119" t="str" cm="1">
        <f t="array" ref="C494">IF(INDEX(Номер_по_плану, ROW(H492)) = "", "", INDEX(Номер_по_плану, ROW(H492)))</f>
        <v/>
      </c>
      <c r="D494" s="119" t="str" cm="1">
        <f t="array" ref="D494">IF(INDEX(Тип, ROW(I492)) = "", "", INDEX(Тип, ROW(I492)))</f>
        <v/>
      </c>
      <c r="E494" s="119" t="str" cm="1">
        <f t="array" ref="E494">IF(INDEX(Автомат, ROW(J492)) = "", "", INDEX(Автомат, ROW(J492)))</f>
        <v/>
      </c>
      <c r="F494" s="119" t="str" cm="1">
        <f t="array" ref="F494">IF(INDEX(Производитель, ROW(K492)) = "", "", INDEX(Производитель, ROW(K492)))</f>
        <v/>
      </c>
      <c r="G494" s="119" t="str" cm="1">
        <f t="array" ref="G494">IF(INDEX(Номинал, ROW(L492)) = "", "", INDEX(Номинал, ROW(L492)))</f>
        <v/>
      </c>
      <c r="H494" s="119" t="str" cm="1">
        <f t="array" ref="H494">IF(INDEX(Тип_УЗО, ROW(M492)) = "", "", INDEX(Тип_УЗО, ROW(M492)))</f>
        <v/>
      </c>
      <c r="I494" s="119" t="str" cm="1">
        <f t="array" ref="I494">IF(INDEX(Ток_утечки_УЗО, ROW(N492)) = "", "", INDEX(Ток_утечки_УЗО, ROW(N492)))</f>
        <v/>
      </c>
      <c r="J494" s="119" t="str" cm="1">
        <f t="array" ref="J494">IF(INDEX(Марка_кабеля, ROW(O492)) = "", "", INDEX(Марка_кабеля, ROW(O492)))</f>
        <v/>
      </c>
      <c r="K494" s="119" t="str" cm="1">
        <f t="array" ref="K494">IF(INDEX(Сечение, ROW(P492)) = "", "", INDEX(Сечение, ROW(P492)))</f>
        <v/>
      </c>
      <c r="L494" s="119" t="str" cm="1">
        <f t="array" ref="L494">IF(INDEX(Длина_кабеля, ROW(Q492)) = "", "", INDEX(Длина_кабеля, ROW(Q492)))</f>
        <v/>
      </c>
      <c r="M494" s="119" t="str" cm="1">
        <f t="array" ref="M494">IF(INDEX(Фаза, ROW(R492)) = "", "", INDEX(Фаза, ROW(R492)))</f>
        <v/>
      </c>
      <c r="N494" s="119" t="str" cm="1">
        <f t="array" ref="N494">IF(INDEX(РЕ, ROW(S492)) = "", "", INDEX(РЕ, ROW(S492)))</f>
        <v/>
      </c>
      <c r="O494" s="119" t="str" cm="1">
        <f t="array" ref="O494">IF(INDEX(Класс, ROW(V492)) = "", "", INDEX(Класс, ROW(V492)))</f>
        <v/>
      </c>
      <c r="P494" s="119" t="str" cm="1">
        <f t="array" ref="P494">IF(INDEX(Установленная_мощность, ROW(X492)) = "", "", INDEX(Установленная_мощность, ROW(X492)))</f>
        <v/>
      </c>
      <c r="Q494" s="119" t="str" cm="1">
        <f t="array" ref="Q494">IF(INDEX(Расчетный_ток, ROW(Y492)) = "", "", INDEX(Расчетный_ток, ROW(Y492)))</f>
        <v/>
      </c>
      <c r="R494" s="119" t="str" cm="1">
        <f t="array" ref="R494">IF(INDEX(Наименование_потребителя, ROW(Z492)) = "", "", INDEX(Наименование_потребителя, ROW(Z492)))</f>
        <v/>
      </c>
      <c r="S494" s="119" t="str" cm="1">
        <f t="array" ref="S494">IF(INDEX(Условное_обозначение, ROW(AA492)) = "", "", INDEX(Условное_обозначение, ROW(AA492)))</f>
        <v/>
      </c>
    </row>
    <row r="495" spans="1:19" x14ac:dyDescent="0.3">
      <c r="A495" s="119" t="str" cm="1">
        <f t="array" ref="A495">IF(INDEX(Вводной_щит, ROW(C493)) = "", "", INDEX(Вводной_щит, ROW(C493)))</f>
        <v/>
      </c>
      <c r="B495" s="119" t="str" cm="1">
        <f t="array" ref="B495">IF(INDEX(Номер, ROW(F493)) = "", "", INDEX(Номер, ROW(F493)))</f>
        <v/>
      </c>
      <c r="C495" s="119" t="str" cm="1">
        <f t="array" ref="C495">IF(INDEX(Номер_по_плану, ROW(H493)) = "", "", INDEX(Номер_по_плану, ROW(H493)))</f>
        <v/>
      </c>
      <c r="D495" s="119" t="str" cm="1">
        <f t="array" ref="D495">IF(INDEX(Тип, ROW(I493)) = "", "", INDEX(Тип, ROW(I493)))</f>
        <v/>
      </c>
      <c r="E495" s="119" t="str" cm="1">
        <f t="array" ref="E495">IF(INDEX(Автомат, ROW(J493)) = "", "", INDEX(Автомат, ROW(J493)))</f>
        <v/>
      </c>
      <c r="F495" s="119" t="str" cm="1">
        <f t="array" ref="F495">IF(INDEX(Производитель, ROW(K493)) = "", "", INDEX(Производитель, ROW(K493)))</f>
        <v/>
      </c>
      <c r="G495" s="119" t="str" cm="1">
        <f t="array" ref="G495">IF(INDEX(Номинал, ROW(L493)) = "", "", INDEX(Номинал, ROW(L493)))</f>
        <v/>
      </c>
      <c r="H495" s="119" t="str" cm="1">
        <f t="array" ref="H495">IF(INDEX(Тип_УЗО, ROW(M493)) = "", "", INDEX(Тип_УЗО, ROW(M493)))</f>
        <v/>
      </c>
      <c r="I495" s="119" t="str" cm="1">
        <f t="array" ref="I495">IF(INDEX(Ток_утечки_УЗО, ROW(N493)) = "", "", INDEX(Ток_утечки_УЗО, ROW(N493)))</f>
        <v/>
      </c>
      <c r="J495" s="119" t="str" cm="1">
        <f t="array" ref="J495">IF(INDEX(Марка_кабеля, ROW(O493)) = "", "", INDEX(Марка_кабеля, ROW(O493)))</f>
        <v/>
      </c>
      <c r="K495" s="119" t="str" cm="1">
        <f t="array" ref="K495">IF(INDEX(Сечение, ROW(P493)) = "", "", INDEX(Сечение, ROW(P493)))</f>
        <v/>
      </c>
      <c r="L495" s="119" t="str" cm="1">
        <f t="array" ref="L495">IF(INDEX(Длина_кабеля, ROW(Q493)) = "", "", INDEX(Длина_кабеля, ROW(Q493)))</f>
        <v/>
      </c>
      <c r="M495" s="119" t="str" cm="1">
        <f t="array" ref="M495">IF(INDEX(Фаза, ROW(R493)) = "", "", INDEX(Фаза, ROW(R493)))</f>
        <v/>
      </c>
      <c r="N495" s="119" t="str" cm="1">
        <f t="array" ref="N495">IF(INDEX(РЕ, ROW(S493)) = "", "", INDEX(РЕ, ROW(S493)))</f>
        <v/>
      </c>
      <c r="O495" s="119" t="str" cm="1">
        <f t="array" ref="O495">IF(INDEX(Класс, ROW(V493)) = "", "", INDEX(Класс, ROW(V493)))</f>
        <v/>
      </c>
      <c r="P495" s="119" t="str" cm="1">
        <f t="array" ref="P495">IF(INDEX(Установленная_мощность, ROW(X493)) = "", "", INDEX(Установленная_мощность, ROW(X493)))</f>
        <v/>
      </c>
      <c r="Q495" s="119" t="str" cm="1">
        <f t="array" ref="Q495">IF(INDEX(Расчетный_ток, ROW(Y493)) = "", "", INDEX(Расчетный_ток, ROW(Y493)))</f>
        <v/>
      </c>
      <c r="R495" s="119" t="str" cm="1">
        <f t="array" ref="R495">IF(INDEX(Наименование_потребителя, ROW(Z493)) = "", "", INDEX(Наименование_потребителя, ROW(Z493)))</f>
        <v/>
      </c>
      <c r="S495" s="119" t="str" cm="1">
        <f t="array" ref="S495">IF(INDEX(Условное_обозначение, ROW(AA493)) = "", "", INDEX(Условное_обозначение, ROW(AA493)))</f>
        <v/>
      </c>
    </row>
    <row r="496" spans="1:19" x14ac:dyDescent="0.3">
      <c r="A496" s="119" t="str" cm="1">
        <f t="array" ref="A496">IF(INDEX(Вводной_щит, ROW(C494)) = "", "", INDEX(Вводной_щит, ROW(C494)))</f>
        <v/>
      </c>
      <c r="B496" s="119" t="str" cm="1">
        <f t="array" ref="B496">IF(INDEX(Номер, ROW(F494)) = "", "", INDEX(Номер, ROW(F494)))</f>
        <v/>
      </c>
      <c r="C496" s="119" t="str" cm="1">
        <f t="array" ref="C496">IF(INDEX(Номер_по_плану, ROW(H494)) = "", "", INDEX(Номер_по_плану, ROW(H494)))</f>
        <v/>
      </c>
      <c r="D496" s="119" t="str" cm="1">
        <f t="array" ref="D496">IF(INDEX(Тип, ROW(I494)) = "", "", INDEX(Тип, ROW(I494)))</f>
        <v/>
      </c>
      <c r="E496" s="119" t="str" cm="1">
        <f t="array" ref="E496">IF(INDEX(Автомат, ROW(J494)) = "", "", INDEX(Автомат, ROW(J494)))</f>
        <v/>
      </c>
      <c r="F496" s="119" t="str" cm="1">
        <f t="array" ref="F496">IF(INDEX(Производитель, ROW(K494)) = "", "", INDEX(Производитель, ROW(K494)))</f>
        <v/>
      </c>
      <c r="G496" s="119" t="str" cm="1">
        <f t="array" ref="G496">IF(INDEX(Номинал, ROW(L494)) = "", "", INDEX(Номинал, ROW(L494)))</f>
        <v/>
      </c>
      <c r="H496" s="119" t="str" cm="1">
        <f t="array" ref="H496">IF(INDEX(Тип_УЗО, ROW(M494)) = "", "", INDEX(Тип_УЗО, ROW(M494)))</f>
        <v/>
      </c>
      <c r="I496" s="119" t="str" cm="1">
        <f t="array" ref="I496">IF(INDEX(Ток_утечки_УЗО, ROW(N494)) = "", "", INDEX(Ток_утечки_УЗО, ROW(N494)))</f>
        <v/>
      </c>
      <c r="J496" s="119" t="str" cm="1">
        <f t="array" ref="J496">IF(INDEX(Марка_кабеля, ROW(O494)) = "", "", INDEX(Марка_кабеля, ROW(O494)))</f>
        <v/>
      </c>
      <c r="K496" s="119" t="str" cm="1">
        <f t="array" ref="K496">IF(INDEX(Сечение, ROW(P494)) = "", "", INDEX(Сечение, ROW(P494)))</f>
        <v/>
      </c>
      <c r="L496" s="119" t="str" cm="1">
        <f t="array" ref="L496">IF(INDEX(Длина_кабеля, ROW(Q494)) = "", "", INDEX(Длина_кабеля, ROW(Q494)))</f>
        <v/>
      </c>
      <c r="M496" s="119" t="str" cm="1">
        <f t="array" ref="M496">IF(INDEX(Фаза, ROW(R494)) = "", "", INDEX(Фаза, ROW(R494)))</f>
        <v/>
      </c>
      <c r="N496" s="119" t="str" cm="1">
        <f t="array" ref="N496">IF(INDEX(РЕ, ROW(S494)) = "", "", INDEX(РЕ, ROW(S494)))</f>
        <v/>
      </c>
      <c r="O496" s="119" t="str" cm="1">
        <f t="array" ref="O496">IF(INDEX(Класс, ROW(V494)) = "", "", INDEX(Класс, ROW(V494)))</f>
        <v/>
      </c>
      <c r="P496" s="119" t="str" cm="1">
        <f t="array" ref="P496">IF(INDEX(Установленная_мощность, ROW(X494)) = "", "", INDEX(Установленная_мощность, ROW(X494)))</f>
        <v/>
      </c>
      <c r="Q496" s="119" t="str" cm="1">
        <f t="array" ref="Q496">IF(INDEX(Расчетный_ток, ROW(Y494)) = "", "", INDEX(Расчетный_ток, ROW(Y494)))</f>
        <v/>
      </c>
      <c r="R496" s="119" t="str" cm="1">
        <f t="array" ref="R496">IF(INDEX(Наименование_потребителя, ROW(Z494)) = "", "", INDEX(Наименование_потребителя, ROW(Z494)))</f>
        <v/>
      </c>
      <c r="S496" s="119" t="str" cm="1">
        <f t="array" ref="S496">IF(INDEX(Условное_обозначение, ROW(AA494)) = "", "", INDEX(Условное_обозначение, ROW(AA494)))</f>
        <v/>
      </c>
    </row>
    <row r="497" spans="1:19" x14ac:dyDescent="0.3">
      <c r="A497" s="119" t="str" cm="1">
        <f t="array" ref="A497">IF(INDEX(Вводной_щит, ROW(C495)) = "", "", INDEX(Вводной_щит, ROW(C495)))</f>
        <v/>
      </c>
      <c r="B497" s="119" t="str" cm="1">
        <f t="array" ref="B497">IF(INDEX(Номер, ROW(F495)) = "", "", INDEX(Номер, ROW(F495)))</f>
        <v/>
      </c>
      <c r="C497" s="119" t="str" cm="1">
        <f t="array" ref="C497">IF(INDEX(Номер_по_плану, ROW(H495)) = "", "", INDEX(Номер_по_плану, ROW(H495)))</f>
        <v/>
      </c>
      <c r="D497" s="119" t="str" cm="1">
        <f t="array" ref="D497">IF(INDEX(Тип, ROW(I495)) = "", "", INDEX(Тип, ROW(I495)))</f>
        <v/>
      </c>
      <c r="E497" s="119" t="str" cm="1">
        <f t="array" ref="E497">IF(INDEX(Автомат, ROW(J495)) = "", "", INDEX(Автомат, ROW(J495)))</f>
        <v/>
      </c>
      <c r="F497" s="119" t="str" cm="1">
        <f t="array" ref="F497">IF(INDEX(Производитель, ROW(K495)) = "", "", INDEX(Производитель, ROW(K495)))</f>
        <v/>
      </c>
      <c r="G497" s="119" t="str" cm="1">
        <f t="array" ref="G497">IF(INDEX(Номинал, ROW(L495)) = "", "", INDEX(Номинал, ROW(L495)))</f>
        <v/>
      </c>
      <c r="H497" s="119" t="str" cm="1">
        <f t="array" ref="H497">IF(INDEX(Тип_УЗО, ROW(M495)) = "", "", INDEX(Тип_УЗО, ROW(M495)))</f>
        <v/>
      </c>
      <c r="I497" s="119" t="str" cm="1">
        <f t="array" ref="I497">IF(INDEX(Ток_утечки_УЗО, ROW(N495)) = "", "", INDEX(Ток_утечки_УЗО, ROW(N495)))</f>
        <v/>
      </c>
      <c r="J497" s="119" t="str" cm="1">
        <f t="array" ref="J497">IF(INDEX(Марка_кабеля, ROW(O495)) = "", "", INDEX(Марка_кабеля, ROW(O495)))</f>
        <v/>
      </c>
      <c r="K497" s="119" t="str" cm="1">
        <f t="array" ref="K497">IF(INDEX(Сечение, ROW(P495)) = "", "", INDEX(Сечение, ROW(P495)))</f>
        <v/>
      </c>
      <c r="L497" s="119" t="str" cm="1">
        <f t="array" ref="L497">IF(INDEX(Длина_кабеля, ROW(Q495)) = "", "", INDEX(Длина_кабеля, ROW(Q495)))</f>
        <v/>
      </c>
      <c r="M497" s="119" t="str" cm="1">
        <f t="array" ref="M497">IF(INDEX(Фаза, ROW(R495)) = "", "", INDEX(Фаза, ROW(R495)))</f>
        <v/>
      </c>
      <c r="N497" s="119" t="str" cm="1">
        <f t="array" ref="N497">IF(INDEX(РЕ, ROW(S495)) = "", "", INDEX(РЕ, ROW(S495)))</f>
        <v/>
      </c>
      <c r="O497" s="119" t="str" cm="1">
        <f t="array" ref="O497">IF(INDEX(Класс, ROW(V495)) = "", "", INDEX(Класс, ROW(V495)))</f>
        <v/>
      </c>
      <c r="P497" s="119" t="str" cm="1">
        <f t="array" ref="P497">IF(INDEX(Установленная_мощность, ROW(X495)) = "", "", INDEX(Установленная_мощность, ROW(X495)))</f>
        <v/>
      </c>
      <c r="Q497" s="119" t="str" cm="1">
        <f t="array" ref="Q497">IF(INDEX(Расчетный_ток, ROW(Y495)) = "", "", INDEX(Расчетный_ток, ROW(Y495)))</f>
        <v/>
      </c>
      <c r="R497" s="119" t="str" cm="1">
        <f t="array" ref="R497">IF(INDEX(Наименование_потребителя, ROW(Z495)) = "", "", INDEX(Наименование_потребителя, ROW(Z495)))</f>
        <v/>
      </c>
      <c r="S497" s="119" t="str" cm="1">
        <f t="array" ref="S497">IF(INDEX(Условное_обозначение, ROW(AA495)) = "", "", INDEX(Условное_обозначение, ROW(AA495)))</f>
        <v/>
      </c>
    </row>
    <row r="498" spans="1:19" x14ac:dyDescent="0.3">
      <c r="A498" s="119" t="str" cm="1">
        <f t="array" ref="A498">IF(INDEX(Вводной_щит, ROW(C496)) = "", "", INDEX(Вводной_щит, ROW(C496)))</f>
        <v/>
      </c>
      <c r="B498" s="119" t="str" cm="1">
        <f t="array" ref="B498">IF(INDEX(Номер, ROW(F496)) = "", "", INDEX(Номер, ROW(F496)))</f>
        <v/>
      </c>
      <c r="C498" s="119" t="str" cm="1">
        <f t="array" ref="C498">IF(INDEX(Номер_по_плану, ROW(H496)) = "", "", INDEX(Номер_по_плану, ROW(H496)))</f>
        <v/>
      </c>
      <c r="D498" s="119" t="str" cm="1">
        <f t="array" ref="D498">IF(INDEX(Тип, ROW(I496)) = "", "", INDEX(Тип, ROW(I496)))</f>
        <v/>
      </c>
      <c r="E498" s="119" t="str" cm="1">
        <f t="array" ref="E498">IF(INDEX(Автомат, ROW(J496)) = "", "", INDEX(Автомат, ROW(J496)))</f>
        <v/>
      </c>
      <c r="F498" s="119" t="str" cm="1">
        <f t="array" ref="F498">IF(INDEX(Производитель, ROW(K496)) = "", "", INDEX(Производитель, ROW(K496)))</f>
        <v/>
      </c>
      <c r="G498" s="119" t="str" cm="1">
        <f t="array" ref="G498">IF(INDEX(Номинал, ROW(L496)) = "", "", INDEX(Номинал, ROW(L496)))</f>
        <v/>
      </c>
      <c r="H498" s="119" t="str" cm="1">
        <f t="array" ref="H498">IF(INDEX(Тип_УЗО, ROW(M496)) = "", "", INDEX(Тип_УЗО, ROW(M496)))</f>
        <v/>
      </c>
      <c r="I498" s="119" t="str" cm="1">
        <f t="array" ref="I498">IF(INDEX(Ток_утечки_УЗО, ROW(N496)) = "", "", INDEX(Ток_утечки_УЗО, ROW(N496)))</f>
        <v/>
      </c>
      <c r="J498" s="119" t="str" cm="1">
        <f t="array" ref="J498">IF(INDEX(Марка_кабеля, ROW(O496)) = "", "", INDEX(Марка_кабеля, ROW(O496)))</f>
        <v/>
      </c>
      <c r="K498" s="119" t="str" cm="1">
        <f t="array" ref="K498">IF(INDEX(Сечение, ROW(P496)) = "", "", INDEX(Сечение, ROW(P496)))</f>
        <v/>
      </c>
      <c r="L498" s="119" t="str" cm="1">
        <f t="array" ref="L498">IF(INDEX(Длина_кабеля, ROW(Q496)) = "", "", INDEX(Длина_кабеля, ROW(Q496)))</f>
        <v/>
      </c>
      <c r="M498" s="119" t="str" cm="1">
        <f t="array" ref="M498">IF(INDEX(Фаза, ROW(R496)) = "", "", INDEX(Фаза, ROW(R496)))</f>
        <v/>
      </c>
      <c r="N498" s="119" t="str" cm="1">
        <f t="array" ref="N498">IF(INDEX(РЕ, ROW(S496)) = "", "", INDEX(РЕ, ROW(S496)))</f>
        <v/>
      </c>
      <c r="O498" s="119" t="str" cm="1">
        <f t="array" ref="O498">IF(INDEX(Класс, ROW(V496)) = "", "", INDEX(Класс, ROW(V496)))</f>
        <v/>
      </c>
      <c r="P498" s="119" t="str" cm="1">
        <f t="array" ref="P498">IF(INDEX(Установленная_мощность, ROW(X496)) = "", "", INDEX(Установленная_мощность, ROW(X496)))</f>
        <v/>
      </c>
      <c r="Q498" s="119" t="str" cm="1">
        <f t="array" ref="Q498">IF(INDEX(Расчетный_ток, ROW(Y496)) = "", "", INDEX(Расчетный_ток, ROW(Y496)))</f>
        <v/>
      </c>
      <c r="R498" s="119" t="str" cm="1">
        <f t="array" ref="R498">IF(INDEX(Наименование_потребителя, ROW(Z496)) = "", "", INDEX(Наименование_потребителя, ROW(Z496)))</f>
        <v/>
      </c>
      <c r="S498" s="119" t="str" cm="1">
        <f t="array" ref="S498">IF(INDEX(Условное_обозначение, ROW(AA496)) = "", "", INDEX(Условное_обозначение, ROW(AA496)))</f>
        <v/>
      </c>
    </row>
    <row r="499" spans="1:19" x14ac:dyDescent="0.3">
      <c r="A499" s="119" t="str" cm="1">
        <f t="array" ref="A499">IF(INDEX(Вводной_щит, ROW(C497)) = "", "", INDEX(Вводной_щит, ROW(C497)))</f>
        <v/>
      </c>
      <c r="B499" s="119" t="str" cm="1">
        <f t="array" ref="B499">IF(INDEX(Номер, ROW(F497)) = "", "", INDEX(Номер, ROW(F497)))</f>
        <v/>
      </c>
      <c r="C499" s="119" t="str" cm="1">
        <f t="array" ref="C499">IF(INDEX(Номер_по_плану, ROW(H497)) = "", "", INDEX(Номер_по_плану, ROW(H497)))</f>
        <v/>
      </c>
      <c r="D499" s="119" t="str" cm="1">
        <f t="array" ref="D499">IF(INDEX(Тип, ROW(I497)) = "", "", INDEX(Тип, ROW(I497)))</f>
        <v/>
      </c>
      <c r="E499" s="119" t="str" cm="1">
        <f t="array" ref="E499">IF(INDEX(Автомат, ROW(J497)) = "", "", INDEX(Автомат, ROW(J497)))</f>
        <v/>
      </c>
      <c r="F499" s="119" t="str" cm="1">
        <f t="array" ref="F499">IF(INDEX(Производитель, ROW(K497)) = "", "", INDEX(Производитель, ROW(K497)))</f>
        <v/>
      </c>
      <c r="G499" s="119" t="str" cm="1">
        <f t="array" ref="G499">IF(INDEX(Номинал, ROW(L497)) = "", "", INDEX(Номинал, ROW(L497)))</f>
        <v/>
      </c>
      <c r="H499" s="119" t="str" cm="1">
        <f t="array" ref="H499">IF(INDEX(Тип_УЗО, ROW(M497)) = "", "", INDEX(Тип_УЗО, ROW(M497)))</f>
        <v/>
      </c>
      <c r="I499" s="119" t="str" cm="1">
        <f t="array" ref="I499">IF(INDEX(Ток_утечки_УЗО, ROW(N497)) = "", "", INDEX(Ток_утечки_УЗО, ROW(N497)))</f>
        <v/>
      </c>
      <c r="J499" s="119" t="str" cm="1">
        <f t="array" ref="J499">IF(INDEX(Марка_кабеля, ROW(O497)) = "", "", INDEX(Марка_кабеля, ROW(O497)))</f>
        <v/>
      </c>
      <c r="K499" s="119" t="str" cm="1">
        <f t="array" ref="K499">IF(INDEX(Сечение, ROW(P497)) = "", "", INDEX(Сечение, ROW(P497)))</f>
        <v/>
      </c>
      <c r="L499" s="119" t="str" cm="1">
        <f t="array" ref="L499">IF(INDEX(Длина_кабеля, ROW(Q497)) = "", "", INDEX(Длина_кабеля, ROW(Q497)))</f>
        <v/>
      </c>
      <c r="M499" s="119" t="str" cm="1">
        <f t="array" ref="M499">IF(INDEX(Фаза, ROW(R497)) = "", "", INDEX(Фаза, ROW(R497)))</f>
        <v/>
      </c>
      <c r="N499" s="119" t="str" cm="1">
        <f t="array" ref="N499">IF(INDEX(РЕ, ROW(S497)) = "", "", INDEX(РЕ, ROW(S497)))</f>
        <v/>
      </c>
      <c r="O499" s="119" t="str" cm="1">
        <f t="array" ref="O499">IF(INDEX(Класс, ROW(V497)) = "", "", INDEX(Класс, ROW(V497)))</f>
        <v/>
      </c>
      <c r="P499" s="119" t="str" cm="1">
        <f t="array" ref="P499">IF(INDEX(Установленная_мощность, ROW(X497)) = "", "", INDEX(Установленная_мощность, ROW(X497)))</f>
        <v/>
      </c>
      <c r="Q499" s="119" t="str" cm="1">
        <f t="array" ref="Q499">IF(INDEX(Расчетный_ток, ROW(Y497)) = "", "", INDEX(Расчетный_ток, ROW(Y497)))</f>
        <v/>
      </c>
      <c r="R499" s="119" t="str" cm="1">
        <f t="array" ref="R499">IF(INDEX(Наименование_потребителя, ROW(Z497)) = "", "", INDEX(Наименование_потребителя, ROW(Z497)))</f>
        <v/>
      </c>
      <c r="S499" s="119" t="str" cm="1">
        <f t="array" ref="S499">IF(INDEX(Условное_обозначение, ROW(AA497)) = "", "", INDEX(Условное_обозначение, ROW(AA497)))</f>
        <v/>
      </c>
    </row>
    <row r="500" spans="1:19" x14ac:dyDescent="0.3">
      <c r="A500" s="119" t="str" cm="1">
        <f t="array" ref="A500">IF(INDEX(Вводной_щит, ROW(C498)) = "", "", INDEX(Вводной_щит, ROW(C498)))</f>
        <v/>
      </c>
      <c r="B500" s="119" t="str" cm="1">
        <f t="array" ref="B500">IF(INDEX(Номер, ROW(F498)) = "", "", INDEX(Номер, ROW(F498)))</f>
        <v/>
      </c>
      <c r="C500" s="119" t="str" cm="1">
        <f t="array" ref="C500">IF(INDEX(Номер_по_плану, ROW(H498)) = "", "", INDEX(Номер_по_плану, ROW(H498)))</f>
        <v/>
      </c>
      <c r="D500" s="119" t="str" cm="1">
        <f t="array" ref="D500">IF(INDEX(Тип, ROW(I498)) = "", "", INDEX(Тип, ROW(I498)))</f>
        <v/>
      </c>
      <c r="E500" s="119" t="str" cm="1">
        <f t="array" ref="E500">IF(INDEX(Автомат, ROW(J498)) = "", "", INDEX(Автомат, ROW(J498)))</f>
        <v/>
      </c>
      <c r="F500" s="119" t="str" cm="1">
        <f t="array" ref="F500">IF(INDEX(Производитель, ROW(K498)) = "", "", INDEX(Производитель, ROW(K498)))</f>
        <v/>
      </c>
      <c r="G500" s="119" t="str" cm="1">
        <f t="array" ref="G500">IF(INDEX(Номинал, ROW(L498)) = "", "", INDEX(Номинал, ROW(L498)))</f>
        <v/>
      </c>
      <c r="H500" s="119" t="str" cm="1">
        <f t="array" ref="H500">IF(INDEX(Тип_УЗО, ROW(M498)) = "", "", INDEX(Тип_УЗО, ROW(M498)))</f>
        <v/>
      </c>
      <c r="I500" s="119" t="str" cm="1">
        <f t="array" ref="I500">IF(INDEX(Ток_утечки_УЗО, ROW(N498)) = "", "", INDEX(Ток_утечки_УЗО, ROW(N498)))</f>
        <v/>
      </c>
      <c r="J500" s="119" t="str" cm="1">
        <f t="array" ref="J500">IF(INDEX(Марка_кабеля, ROW(O498)) = "", "", INDEX(Марка_кабеля, ROW(O498)))</f>
        <v/>
      </c>
      <c r="K500" s="119" t="str" cm="1">
        <f t="array" ref="K500">IF(INDEX(Сечение, ROW(P498)) = "", "", INDEX(Сечение, ROW(P498)))</f>
        <v/>
      </c>
      <c r="L500" s="119" t="str" cm="1">
        <f t="array" ref="L500">IF(INDEX(Длина_кабеля, ROW(Q498)) = "", "", INDEX(Длина_кабеля, ROW(Q498)))</f>
        <v/>
      </c>
      <c r="M500" s="119" t="str" cm="1">
        <f t="array" ref="M500">IF(INDEX(Фаза, ROW(R498)) = "", "", INDEX(Фаза, ROW(R498)))</f>
        <v/>
      </c>
      <c r="N500" s="119" t="str" cm="1">
        <f t="array" ref="N500">IF(INDEX(РЕ, ROW(S498)) = "", "", INDEX(РЕ, ROW(S498)))</f>
        <v/>
      </c>
      <c r="O500" s="119" t="str" cm="1">
        <f t="array" ref="O500">IF(INDEX(Класс, ROW(V498)) = "", "", INDEX(Класс, ROW(V498)))</f>
        <v/>
      </c>
      <c r="P500" s="119" t="str" cm="1">
        <f t="array" ref="P500">IF(INDEX(Установленная_мощность, ROW(X498)) = "", "", INDEX(Установленная_мощность, ROW(X498)))</f>
        <v/>
      </c>
      <c r="Q500" s="119" t="str" cm="1">
        <f t="array" ref="Q500">IF(INDEX(Расчетный_ток, ROW(Y498)) = "", "", INDEX(Расчетный_ток, ROW(Y498)))</f>
        <v/>
      </c>
      <c r="R500" s="119" t="str" cm="1">
        <f t="array" ref="R500">IF(INDEX(Наименование_потребителя, ROW(Z498)) = "", "", INDEX(Наименование_потребителя, ROW(Z498)))</f>
        <v/>
      </c>
      <c r="S500" s="119" t="str" cm="1">
        <f t="array" ref="S500">IF(INDEX(Условное_обозначение, ROW(AA498)) = "", "", INDEX(Условное_обозначение, ROW(AA498)))</f>
        <v/>
      </c>
    </row>
    <row r="501" spans="1:19" x14ac:dyDescent="0.3">
      <c r="A501" s="119" t="str" cm="1">
        <f t="array" ref="A501">IF(INDEX(Вводной_щит, ROW(C499)) = "", "", INDEX(Вводной_щит, ROW(C499)))</f>
        <v/>
      </c>
      <c r="B501" s="119" t="str" cm="1">
        <f t="array" ref="B501">IF(INDEX(Номер, ROW(F499)) = "", "", INDEX(Номер, ROW(F499)))</f>
        <v/>
      </c>
      <c r="C501" s="119" t="str" cm="1">
        <f t="array" ref="C501">IF(INDEX(Номер_по_плану, ROW(H499)) = "", "", INDEX(Номер_по_плану, ROW(H499)))</f>
        <v/>
      </c>
      <c r="D501" s="119" t="str" cm="1">
        <f t="array" ref="D501">IF(INDEX(Тип, ROW(I499)) = "", "", INDEX(Тип, ROW(I499)))</f>
        <v/>
      </c>
      <c r="E501" s="119" t="str" cm="1">
        <f t="array" ref="E501">IF(INDEX(Автомат, ROW(J499)) = "", "", INDEX(Автомат, ROW(J499)))</f>
        <v/>
      </c>
      <c r="F501" s="119" t="str" cm="1">
        <f t="array" ref="F501">IF(INDEX(Производитель, ROW(K499)) = "", "", INDEX(Производитель, ROW(K499)))</f>
        <v/>
      </c>
      <c r="G501" s="119" t="str" cm="1">
        <f t="array" ref="G501">IF(INDEX(Номинал, ROW(L499)) = "", "", INDEX(Номинал, ROW(L499)))</f>
        <v/>
      </c>
      <c r="H501" s="119" t="str" cm="1">
        <f t="array" ref="H501">IF(INDEX(Тип_УЗО, ROW(M499)) = "", "", INDEX(Тип_УЗО, ROW(M499)))</f>
        <v/>
      </c>
      <c r="I501" s="119" t="str" cm="1">
        <f t="array" ref="I501">IF(INDEX(Ток_утечки_УЗО, ROW(N499)) = "", "", INDEX(Ток_утечки_УЗО, ROW(N499)))</f>
        <v/>
      </c>
      <c r="J501" s="119" t="str" cm="1">
        <f t="array" ref="J501">IF(INDEX(Марка_кабеля, ROW(O499)) = "", "", INDEX(Марка_кабеля, ROW(O499)))</f>
        <v/>
      </c>
      <c r="K501" s="119" t="str" cm="1">
        <f t="array" ref="K501">IF(INDEX(Сечение, ROW(P499)) = "", "", INDEX(Сечение, ROW(P499)))</f>
        <v/>
      </c>
      <c r="L501" s="119" t="str" cm="1">
        <f t="array" ref="L501">IF(INDEX(Длина_кабеля, ROW(Q499)) = "", "", INDEX(Длина_кабеля, ROW(Q499)))</f>
        <v/>
      </c>
      <c r="M501" s="119" t="str" cm="1">
        <f t="array" ref="M501">IF(INDEX(Фаза, ROW(R499)) = "", "", INDEX(Фаза, ROW(R499)))</f>
        <v/>
      </c>
      <c r="N501" s="119" t="str" cm="1">
        <f t="array" ref="N501">IF(INDEX(РЕ, ROW(S499)) = "", "", INDEX(РЕ, ROW(S499)))</f>
        <v/>
      </c>
      <c r="O501" s="119" t="str" cm="1">
        <f t="array" ref="O501">IF(INDEX(Класс, ROW(V499)) = "", "", INDEX(Класс, ROW(V499)))</f>
        <v/>
      </c>
      <c r="P501" s="119" t="str" cm="1">
        <f t="array" ref="P501">IF(INDEX(Установленная_мощность, ROW(X499)) = "", "", INDEX(Установленная_мощность, ROW(X499)))</f>
        <v/>
      </c>
      <c r="Q501" s="119" t="str" cm="1">
        <f t="array" ref="Q501">IF(INDEX(Расчетный_ток, ROW(Y499)) = "", "", INDEX(Расчетный_ток, ROW(Y499)))</f>
        <v/>
      </c>
      <c r="R501" s="119" t="str" cm="1">
        <f t="array" ref="R501">IF(INDEX(Наименование_потребителя, ROW(Z499)) = "", "", INDEX(Наименование_потребителя, ROW(Z499)))</f>
        <v/>
      </c>
      <c r="S501" s="119" t="str" cm="1">
        <f t="array" ref="S501">IF(INDEX(Условное_обозначение, ROW(AA499)) = "", "", INDEX(Условное_обозначение, ROW(AA499)))</f>
        <v/>
      </c>
    </row>
    <row r="502" spans="1:19" x14ac:dyDescent="0.3">
      <c r="A502" s="119" t="str" cm="1">
        <f t="array" ref="A502">IF(INDEX(Вводной_щит, ROW(C500)) = "", "", INDEX(Вводной_щит, ROW(C500)))</f>
        <v/>
      </c>
      <c r="B502" s="119" t="str" cm="1">
        <f t="array" ref="B502">IF(INDEX(Номер, ROW(F500)) = "", "", INDEX(Номер, ROW(F500)))</f>
        <v/>
      </c>
      <c r="C502" s="119" t="str" cm="1">
        <f t="array" ref="C502">IF(INDEX(Номер_по_плану, ROW(H500)) = "", "", INDEX(Номер_по_плану, ROW(H500)))</f>
        <v/>
      </c>
      <c r="D502" s="119" t="str" cm="1">
        <f t="array" ref="D502">IF(INDEX(Тип, ROW(I500)) = "", "", INDEX(Тип, ROW(I500)))</f>
        <v/>
      </c>
      <c r="E502" s="119" t="str" cm="1">
        <f t="array" ref="E502">IF(INDEX(Автомат, ROW(J500)) = "", "", INDEX(Автомат, ROW(J500)))</f>
        <v/>
      </c>
      <c r="F502" s="119" t="str" cm="1">
        <f t="array" ref="F502">IF(INDEX(Производитель, ROW(K500)) = "", "", INDEX(Производитель, ROW(K500)))</f>
        <v/>
      </c>
      <c r="G502" s="119" t="str" cm="1">
        <f t="array" ref="G502">IF(INDEX(Номинал, ROW(L500)) = "", "", INDEX(Номинал, ROW(L500)))</f>
        <v/>
      </c>
      <c r="H502" s="119" t="str" cm="1">
        <f t="array" ref="H502">IF(INDEX(Тип_УЗО, ROW(M500)) = "", "", INDEX(Тип_УЗО, ROW(M500)))</f>
        <v/>
      </c>
      <c r="I502" s="119" t="str" cm="1">
        <f t="array" ref="I502">IF(INDEX(Ток_утечки_УЗО, ROW(N500)) = "", "", INDEX(Ток_утечки_УЗО, ROW(N500)))</f>
        <v/>
      </c>
      <c r="J502" s="119" t="str" cm="1">
        <f t="array" ref="J502">IF(INDEX(Марка_кабеля, ROW(O500)) = "", "", INDEX(Марка_кабеля, ROW(O500)))</f>
        <v/>
      </c>
      <c r="K502" s="119" t="str" cm="1">
        <f t="array" ref="K502">IF(INDEX(Сечение, ROW(P500)) = "", "", INDEX(Сечение, ROW(P500)))</f>
        <v/>
      </c>
      <c r="L502" s="119" t="str" cm="1">
        <f t="array" ref="L502">IF(INDEX(Длина_кабеля, ROW(Q500)) = "", "", INDEX(Длина_кабеля, ROW(Q500)))</f>
        <v/>
      </c>
      <c r="M502" s="119" t="str" cm="1">
        <f t="array" ref="M502">IF(INDEX(Фаза, ROW(R500)) = "", "", INDEX(Фаза, ROW(R500)))</f>
        <v/>
      </c>
      <c r="N502" s="119" t="str" cm="1">
        <f t="array" ref="N502">IF(INDEX(РЕ, ROW(S500)) = "", "", INDEX(РЕ, ROW(S500)))</f>
        <v/>
      </c>
      <c r="O502" s="119" t="str" cm="1">
        <f t="array" ref="O502">IF(INDEX(Класс, ROW(V500)) = "", "", INDEX(Класс, ROW(V500)))</f>
        <v/>
      </c>
      <c r="P502" s="119" t="str" cm="1">
        <f t="array" ref="P502">IF(INDEX(Установленная_мощность, ROW(X500)) = "", "", INDEX(Установленная_мощность, ROW(X500)))</f>
        <v/>
      </c>
      <c r="Q502" s="119" t="str" cm="1">
        <f t="array" ref="Q502">IF(INDEX(Расчетный_ток, ROW(Y500)) = "", "", INDEX(Расчетный_ток, ROW(Y500)))</f>
        <v/>
      </c>
      <c r="R502" s="119" t="str" cm="1">
        <f t="array" ref="R502">IF(INDEX(Наименование_потребителя, ROW(Z500)) = "", "", INDEX(Наименование_потребителя, ROW(Z500)))</f>
        <v/>
      </c>
      <c r="S502" s="119" t="str" cm="1">
        <f t="array" ref="S502">IF(INDEX(Условное_обозначение, ROW(AA500)) = "", "", INDEX(Условное_обозначение, ROW(AA500)))</f>
        <v/>
      </c>
    </row>
    <row r="503" spans="1:19" x14ac:dyDescent="0.3">
      <c r="A503" s="119" t="str" cm="1">
        <f t="array" ref="A503">IF(INDEX(Вводной_щит, ROW(C501)) = "", "", INDEX(Вводной_щит, ROW(C501)))</f>
        <v/>
      </c>
      <c r="B503" s="119" t="str" cm="1">
        <f t="array" ref="B503">IF(INDEX(Номер, ROW(F501)) = "", "", INDEX(Номер, ROW(F501)))</f>
        <v/>
      </c>
      <c r="C503" s="119" t="str" cm="1">
        <f t="array" ref="C503">IF(INDEX(Номер_по_плану, ROW(H501)) = "", "", INDEX(Номер_по_плану, ROW(H501)))</f>
        <v/>
      </c>
      <c r="D503" s="119" t="str" cm="1">
        <f t="array" ref="D503">IF(INDEX(Тип, ROW(I501)) = "", "", INDEX(Тип, ROW(I501)))</f>
        <v/>
      </c>
      <c r="E503" s="119" t="str" cm="1">
        <f t="array" ref="E503">IF(INDEX(Автомат, ROW(J501)) = "", "", INDEX(Автомат, ROW(J501)))</f>
        <v/>
      </c>
      <c r="F503" s="119" t="str" cm="1">
        <f t="array" ref="F503">IF(INDEX(Производитель, ROW(K501)) = "", "", INDEX(Производитель, ROW(K501)))</f>
        <v/>
      </c>
      <c r="G503" s="119" t="str" cm="1">
        <f t="array" ref="G503">IF(INDEX(Номинал, ROW(L501)) = "", "", INDEX(Номинал, ROW(L501)))</f>
        <v/>
      </c>
      <c r="H503" s="119" t="str" cm="1">
        <f t="array" ref="H503">IF(INDEX(Тип_УЗО, ROW(M501)) = "", "", INDEX(Тип_УЗО, ROW(M501)))</f>
        <v/>
      </c>
      <c r="I503" s="119" t="str" cm="1">
        <f t="array" ref="I503">IF(INDEX(Ток_утечки_УЗО, ROW(N501)) = "", "", INDEX(Ток_утечки_УЗО, ROW(N501)))</f>
        <v/>
      </c>
      <c r="J503" s="119" t="str" cm="1">
        <f t="array" ref="J503">IF(INDEX(Марка_кабеля, ROW(O501)) = "", "", INDEX(Марка_кабеля, ROW(O501)))</f>
        <v/>
      </c>
      <c r="K503" s="119" t="str" cm="1">
        <f t="array" ref="K503">IF(INDEX(Сечение, ROW(P501)) = "", "", INDEX(Сечение, ROW(P501)))</f>
        <v/>
      </c>
      <c r="L503" s="119" t="str" cm="1">
        <f t="array" ref="L503">IF(INDEX(Длина_кабеля, ROW(Q501)) = "", "", INDEX(Длина_кабеля, ROW(Q501)))</f>
        <v/>
      </c>
      <c r="M503" s="119" t="str" cm="1">
        <f t="array" ref="M503">IF(INDEX(Фаза, ROW(R501)) = "", "", INDEX(Фаза, ROW(R501)))</f>
        <v/>
      </c>
      <c r="N503" s="119" t="str" cm="1">
        <f t="array" ref="N503">IF(INDEX(РЕ, ROW(S501)) = "", "", INDEX(РЕ, ROW(S501)))</f>
        <v/>
      </c>
      <c r="O503" s="119" t="str" cm="1">
        <f t="array" ref="O503">IF(INDEX(Класс, ROW(V501)) = "", "", INDEX(Класс, ROW(V501)))</f>
        <v/>
      </c>
      <c r="P503" s="119" t="str" cm="1">
        <f t="array" ref="P503">IF(INDEX(Установленная_мощность, ROW(X501)) = "", "", INDEX(Установленная_мощность, ROW(X501)))</f>
        <v/>
      </c>
      <c r="Q503" s="119" t="str" cm="1">
        <f t="array" ref="Q503">IF(INDEX(Расчетный_ток, ROW(Y501)) = "", "", INDEX(Расчетный_ток, ROW(Y501)))</f>
        <v/>
      </c>
      <c r="R503" s="119" t="str" cm="1">
        <f t="array" ref="R503">IF(INDEX(Наименование_потребителя, ROW(Z501)) = "", "", INDEX(Наименование_потребителя, ROW(Z501)))</f>
        <v/>
      </c>
      <c r="S503" s="119" t="str" cm="1">
        <f t="array" ref="S503">IF(INDEX(Условное_обозначение, ROW(AA501)) = "", "", INDEX(Условное_обозначение, ROW(AA501)))</f>
        <v/>
      </c>
    </row>
    <row r="504" spans="1:19" x14ac:dyDescent="0.3">
      <c r="A504" s="119" t="str" cm="1">
        <f t="array" ref="A504">IF(INDEX(Вводной_щит, ROW(C502)) = "", "", INDEX(Вводной_щит, ROW(C502)))</f>
        <v/>
      </c>
      <c r="B504" s="119" t="str" cm="1">
        <f t="array" ref="B504">IF(INDEX(Номер, ROW(F502)) = "", "", INDEX(Номер, ROW(F502)))</f>
        <v/>
      </c>
      <c r="C504" s="119" t="str" cm="1">
        <f t="array" ref="C504">IF(INDEX(Номер_по_плану, ROW(H502)) = "", "", INDEX(Номер_по_плану, ROW(H502)))</f>
        <v/>
      </c>
      <c r="D504" s="119" t="str" cm="1">
        <f t="array" ref="D504">IF(INDEX(Тип, ROW(I502)) = "", "", INDEX(Тип, ROW(I502)))</f>
        <v/>
      </c>
      <c r="E504" s="119" t="str" cm="1">
        <f t="array" ref="E504">IF(INDEX(Автомат, ROW(J502)) = "", "", INDEX(Автомат, ROW(J502)))</f>
        <v/>
      </c>
      <c r="F504" s="119" t="str" cm="1">
        <f t="array" ref="F504">IF(INDEX(Производитель, ROW(K502)) = "", "", INDEX(Производитель, ROW(K502)))</f>
        <v/>
      </c>
      <c r="G504" s="119" t="str" cm="1">
        <f t="array" ref="G504">IF(INDEX(Номинал, ROW(L502)) = "", "", INDEX(Номинал, ROW(L502)))</f>
        <v/>
      </c>
      <c r="H504" s="119" t="str" cm="1">
        <f t="array" ref="H504">IF(INDEX(Тип_УЗО, ROW(M502)) = "", "", INDEX(Тип_УЗО, ROW(M502)))</f>
        <v/>
      </c>
      <c r="I504" s="119" t="str" cm="1">
        <f t="array" ref="I504">IF(INDEX(Ток_утечки_УЗО, ROW(N502)) = "", "", INDEX(Ток_утечки_УЗО, ROW(N502)))</f>
        <v/>
      </c>
      <c r="J504" s="119" t="str" cm="1">
        <f t="array" ref="J504">IF(INDEX(Марка_кабеля, ROW(O502)) = "", "", INDEX(Марка_кабеля, ROW(O502)))</f>
        <v/>
      </c>
      <c r="K504" s="119" t="str" cm="1">
        <f t="array" ref="K504">IF(INDEX(Сечение, ROW(P502)) = "", "", INDEX(Сечение, ROW(P502)))</f>
        <v/>
      </c>
      <c r="L504" s="119" t="str" cm="1">
        <f t="array" ref="L504">IF(INDEX(Длина_кабеля, ROW(Q502)) = "", "", INDEX(Длина_кабеля, ROW(Q502)))</f>
        <v/>
      </c>
      <c r="M504" s="119" t="str" cm="1">
        <f t="array" ref="M504">IF(INDEX(Фаза, ROW(R502)) = "", "", INDEX(Фаза, ROW(R502)))</f>
        <v/>
      </c>
      <c r="N504" s="119" t="str" cm="1">
        <f t="array" ref="N504">IF(INDEX(РЕ, ROW(S502)) = "", "", INDEX(РЕ, ROW(S502)))</f>
        <v/>
      </c>
      <c r="O504" s="119" t="str" cm="1">
        <f t="array" ref="O504">IF(INDEX(Класс, ROW(V502)) = "", "", INDEX(Класс, ROW(V502)))</f>
        <v/>
      </c>
      <c r="P504" s="119" t="str" cm="1">
        <f t="array" ref="P504">IF(INDEX(Установленная_мощность, ROW(X502)) = "", "", INDEX(Установленная_мощность, ROW(X502)))</f>
        <v/>
      </c>
      <c r="Q504" s="119" t="str" cm="1">
        <f t="array" ref="Q504">IF(INDEX(Расчетный_ток, ROW(Y502)) = "", "", INDEX(Расчетный_ток, ROW(Y502)))</f>
        <v/>
      </c>
      <c r="R504" s="119" t="str" cm="1">
        <f t="array" ref="R504">IF(INDEX(Наименование_потребителя, ROW(Z502)) = "", "", INDEX(Наименование_потребителя, ROW(Z502)))</f>
        <v/>
      </c>
      <c r="S504" s="119" t="str" cm="1">
        <f t="array" ref="S504">IF(INDEX(Условное_обозначение, ROW(AA502)) = "", "", INDEX(Условное_обозначение, ROW(AA502)))</f>
        <v/>
      </c>
    </row>
    <row r="505" spans="1:19" x14ac:dyDescent="0.3">
      <c r="A505" s="119" t="str" cm="1">
        <f t="array" ref="A505">IF(INDEX(Вводной_щит, ROW(C503)) = "", "", INDEX(Вводной_щит, ROW(C503)))</f>
        <v/>
      </c>
      <c r="B505" s="119" t="str" cm="1">
        <f t="array" ref="B505">IF(INDEX(Номер, ROW(F503)) = "", "", INDEX(Номер, ROW(F503)))</f>
        <v/>
      </c>
      <c r="C505" s="119" t="str" cm="1">
        <f t="array" ref="C505">IF(INDEX(Номер_по_плану, ROW(H503)) = "", "", INDEX(Номер_по_плану, ROW(H503)))</f>
        <v/>
      </c>
      <c r="D505" s="119" t="str" cm="1">
        <f t="array" ref="D505">IF(INDEX(Тип, ROW(I503)) = "", "", INDEX(Тип, ROW(I503)))</f>
        <v/>
      </c>
      <c r="E505" s="119" t="str" cm="1">
        <f t="array" ref="E505">IF(INDEX(Автомат, ROW(J503)) = "", "", INDEX(Автомат, ROW(J503)))</f>
        <v/>
      </c>
      <c r="F505" s="119" t="str" cm="1">
        <f t="array" ref="F505">IF(INDEX(Производитель, ROW(K503)) = "", "", INDEX(Производитель, ROW(K503)))</f>
        <v/>
      </c>
      <c r="G505" s="119" t="str" cm="1">
        <f t="array" ref="G505">IF(INDEX(Номинал, ROW(L503)) = "", "", INDEX(Номинал, ROW(L503)))</f>
        <v/>
      </c>
      <c r="H505" s="119" t="str" cm="1">
        <f t="array" ref="H505">IF(INDEX(Тип_УЗО, ROW(M503)) = "", "", INDEX(Тип_УЗО, ROW(M503)))</f>
        <v/>
      </c>
      <c r="I505" s="119" t="str" cm="1">
        <f t="array" ref="I505">IF(INDEX(Ток_утечки_УЗО, ROW(N503)) = "", "", INDEX(Ток_утечки_УЗО, ROW(N503)))</f>
        <v/>
      </c>
      <c r="J505" s="119" t="str" cm="1">
        <f t="array" ref="J505">IF(INDEX(Марка_кабеля, ROW(O503)) = "", "", INDEX(Марка_кабеля, ROW(O503)))</f>
        <v/>
      </c>
      <c r="K505" s="119" t="str" cm="1">
        <f t="array" ref="K505">IF(INDEX(Сечение, ROW(P503)) = "", "", INDEX(Сечение, ROW(P503)))</f>
        <v/>
      </c>
      <c r="L505" s="119" t="str" cm="1">
        <f t="array" ref="L505">IF(INDEX(Длина_кабеля, ROW(Q503)) = "", "", INDEX(Длина_кабеля, ROW(Q503)))</f>
        <v/>
      </c>
      <c r="M505" s="119" t="str" cm="1">
        <f t="array" ref="M505">IF(INDEX(Фаза, ROW(R503)) = "", "", INDEX(Фаза, ROW(R503)))</f>
        <v/>
      </c>
      <c r="N505" s="119" t="str" cm="1">
        <f t="array" ref="N505">IF(INDEX(РЕ, ROW(S503)) = "", "", INDEX(РЕ, ROW(S503)))</f>
        <v/>
      </c>
      <c r="O505" s="119" t="str" cm="1">
        <f t="array" ref="O505">IF(INDEX(Класс, ROW(V503)) = "", "", INDEX(Класс, ROW(V503)))</f>
        <v/>
      </c>
      <c r="P505" s="119" t="str" cm="1">
        <f t="array" ref="P505">IF(INDEX(Установленная_мощность, ROW(X503)) = "", "", INDEX(Установленная_мощность, ROW(X503)))</f>
        <v/>
      </c>
      <c r="Q505" s="119" t="str" cm="1">
        <f t="array" ref="Q505">IF(INDEX(Расчетный_ток, ROW(Y503)) = "", "", INDEX(Расчетный_ток, ROW(Y503)))</f>
        <v/>
      </c>
      <c r="R505" s="119" t="str" cm="1">
        <f t="array" ref="R505">IF(INDEX(Наименование_потребителя, ROW(Z503)) = "", "", INDEX(Наименование_потребителя, ROW(Z503)))</f>
        <v/>
      </c>
      <c r="S505" s="119" t="str" cm="1">
        <f t="array" ref="S505">IF(INDEX(Условное_обозначение, ROW(AA503)) = "", "", INDEX(Условное_обозначение, ROW(AA503)))</f>
        <v/>
      </c>
    </row>
    <row r="506" spans="1:19" x14ac:dyDescent="0.3">
      <c r="A506" s="119" t="str" cm="1">
        <f t="array" ref="A506">IF(INDEX(Вводной_щит, ROW(C504)) = "", "", INDEX(Вводной_щит, ROW(C504)))</f>
        <v/>
      </c>
      <c r="B506" s="119" t="str" cm="1">
        <f t="array" ref="B506">IF(INDEX(Номер, ROW(F504)) = "", "", INDEX(Номер, ROW(F504)))</f>
        <v/>
      </c>
      <c r="C506" s="119" t="str" cm="1">
        <f t="array" ref="C506">IF(INDEX(Номер_по_плану, ROW(H504)) = "", "", INDEX(Номер_по_плану, ROW(H504)))</f>
        <v/>
      </c>
      <c r="D506" s="119" t="str" cm="1">
        <f t="array" ref="D506">IF(INDEX(Тип, ROW(I504)) = "", "", INDEX(Тип, ROW(I504)))</f>
        <v/>
      </c>
      <c r="E506" s="119" t="str" cm="1">
        <f t="array" ref="E506">IF(INDEX(Автомат, ROW(J504)) = "", "", INDEX(Автомат, ROW(J504)))</f>
        <v/>
      </c>
      <c r="F506" s="119" t="str" cm="1">
        <f t="array" ref="F506">IF(INDEX(Производитель, ROW(K504)) = "", "", INDEX(Производитель, ROW(K504)))</f>
        <v/>
      </c>
      <c r="G506" s="119" t="str" cm="1">
        <f t="array" ref="G506">IF(INDEX(Номинал, ROW(L504)) = "", "", INDEX(Номинал, ROW(L504)))</f>
        <v/>
      </c>
      <c r="H506" s="119" t="str" cm="1">
        <f t="array" ref="H506">IF(INDEX(Тип_УЗО, ROW(M504)) = "", "", INDEX(Тип_УЗО, ROW(M504)))</f>
        <v/>
      </c>
      <c r="I506" s="119" t="str" cm="1">
        <f t="array" ref="I506">IF(INDEX(Ток_утечки_УЗО, ROW(N504)) = "", "", INDEX(Ток_утечки_УЗО, ROW(N504)))</f>
        <v/>
      </c>
      <c r="J506" s="119" t="str" cm="1">
        <f t="array" ref="J506">IF(INDEX(Марка_кабеля, ROW(O504)) = "", "", INDEX(Марка_кабеля, ROW(O504)))</f>
        <v/>
      </c>
      <c r="K506" s="119" t="str" cm="1">
        <f t="array" ref="K506">IF(INDEX(Сечение, ROW(P504)) = "", "", INDEX(Сечение, ROW(P504)))</f>
        <v/>
      </c>
      <c r="L506" s="119" t="str" cm="1">
        <f t="array" ref="L506">IF(INDEX(Длина_кабеля, ROW(Q504)) = "", "", INDEX(Длина_кабеля, ROW(Q504)))</f>
        <v/>
      </c>
      <c r="M506" s="119" t="str" cm="1">
        <f t="array" ref="M506">IF(INDEX(Фаза, ROW(R504)) = "", "", INDEX(Фаза, ROW(R504)))</f>
        <v/>
      </c>
      <c r="N506" s="119" t="str" cm="1">
        <f t="array" ref="N506">IF(INDEX(РЕ, ROW(S504)) = "", "", INDEX(РЕ, ROW(S504)))</f>
        <v/>
      </c>
      <c r="O506" s="119" t="str" cm="1">
        <f t="array" ref="O506">IF(INDEX(Класс, ROW(V504)) = "", "", INDEX(Класс, ROW(V504)))</f>
        <v/>
      </c>
      <c r="P506" s="119" t="str" cm="1">
        <f t="array" ref="P506">IF(INDEX(Установленная_мощность, ROW(X504)) = "", "", INDEX(Установленная_мощность, ROW(X504)))</f>
        <v/>
      </c>
      <c r="Q506" s="119" t="str" cm="1">
        <f t="array" ref="Q506">IF(INDEX(Расчетный_ток, ROW(Y504)) = "", "", INDEX(Расчетный_ток, ROW(Y504)))</f>
        <v/>
      </c>
      <c r="R506" s="119" t="str" cm="1">
        <f t="array" ref="R506">IF(INDEX(Наименование_потребителя, ROW(Z504)) = "", "", INDEX(Наименование_потребителя, ROW(Z504)))</f>
        <v/>
      </c>
      <c r="S506" s="119" t="str" cm="1">
        <f t="array" ref="S506">IF(INDEX(Условное_обозначение, ROW(AA504)) = "", "", INDEX(Условное_обозначение, ROW(AA504)))</f>
        <v/>
      </c>
    </row>
    <row r="507" spans="1:19" x14ac:dyDescent="0.3">
      <c r="A507" s="119" t="str" cm="1">
        <f t="array" ref="A507">IF(INDEX(Вводной_щит, ROW(C505)) = "", "", INDEX(Вводной_щит, ROW(C505)))</f>
        <v/>
      </c>
      <c r="B507" s="119" t="str" cm="1">
        <f t="array" ref="B507">IF(INDEX(Номер, ROW(F505)) = "", "", INDEX(Номер, ROW(F505)))</f>
        <v/>
      </c>
      <c r="C507" s="119" t="str" cm="1">
        <f t="array" ref="C507">IF(INDEX(Номер_по_плану, ROW(H505)) = "", "", INDEX(Номер_по_плану, ROW(H505)))</f>
        <v/>
      </c>
      <c r="D507" s="119" t="str" cm="1">
        <f t="array" ref="D507">IF(INDEX(Тип, ROW(I505)) = "", "", INDEX(Тип, ROW(I505)))</f>
        <v/>
      </c>
      <c r="E507" s="119" t="str" cm="1">
        <f t="array" ref="E507">IF(INDEX(Автомат, ROW(J505)) = "", "", INDEX(Автомат, ROW(J505)))</f>
        <v/>
      </c>
      <c r="F507" s="119" t="str" cm="1">
        <f t="array" ref="F507">IF(INDEX(Производитель, ROW(K505)) = "", "", INDEX(Производитель, ROW(K505)))</f>
        <v/>
      </c>
      <c r="G507" s="119" t="str" cm="1">
        <f t="array" ref="G507">IF(INDEX(Номинал, ROW(L505)) = "", "", INDEX(Номинал, ROW(L505)))</f>
        <v/>
      </c>
      <c r="H507" s="119" t="str" cm="1">
        <f t="array" ref="H507">IF(INDEX(Тип_УЗО, ROW(M505)) = "", "", INDEX(Тип_УЗО, ROW(M505)))</f>
        <v/>
      </c>
      <c r="I507" s="119" t="str" cm="1">
        <f t="array" ref="I507">IF(INDEX(Ток_утечки_УЗО, ROW(N505)) = "", "", INDEX(Ток_утечки_УЗО, ROW(N505)))</f>
        <v/>
      </c>
      <c r="J507" s="119" t="str" cm="1">
        <f t="array" ref="J507">IF(INDEX(Марка_кабеля, ROW(O505)) = "", "", INDEX(Марка_кабеля, ROW(O505)))</f>
        <v/>
      </c>
      <c r="K507" s="119" t="str" cm="1">
        <f t="array" ref="K507">IF(INDEX(Сечение, ROW(P505)) = "", "", INDEX(Сечение, ROW(P505)))</f>
        <v/>
      </c>
      <c r="L507" s="119" t="str" cm="1">
        <f t="array" ref="L507">IF(INDEX(Длина_кабеля, ROW(Q505)) = "", "", INDEX(Длина_кабеля, ROW(Q505)))</f>
        <v/>
      </c>
      <c r="M507" s="119" t="str" cm="1">
        <f t="array" ref="M507">IF(INDEX(Фаза, ROW(R505)) = "", "", INDEX(Фаза, ROW(R505)))</f>
        <v/>
      </c>
      <c r="N507" s="119" t="str" cm="1">
        <f t="array" ref="N507">IF(INDEX(РЕ, ROW(S505)) = "", "", INDEX(РЕ, ROW(S505)))</f>
        <v/>
      </c>
      <c r="O507" s="119" t="str" cm="1">
        <f t="array" ref="O507">IF(INDEX(Класс, ROW(V505)) = "", "", INDEX(Класс, ROW(V505)))</f>
        <v/>
      </c>
      <c r="P507" s="119" t="str" cm="1">
        <f t="array" ref="P507">IF(INDEX(Установленная_мощность, ROW(X505)) = "", "", INDEX(Установленная_мощность, ROW(X505)))</f>
        <v/>
      </c>
      <c r="Q507" s="119" t="str" cm="1">
        <f t="array" ref="Q507">IF(INDEX(Расчетный_ток, ROW(Y505)) = "", "", INDEX(Расчетный_ток, ROW(Y505)))</f>
        <v/>
      </c>
      <c r="R507" s="119" t="str" cm="1">
        <f t="array" ref="R507">IF(INDEX(Наименование_потребителя, ROW(Z505)) = "", "", INDEX(Наименование_потребителя, ROW(Z505)))</f>
        <v/>
      </c>
      <c r="S507" s="119" t="str" cm="1">
        <f t="array" ref="S507">IF(INDEX(Условное_обозначение, ROW(AA505)) = "", "", INDEX(Условное_обозначение, ROW(AA505)))</f>
        <v/>
      </c>
    </row>
    <row r="508" spans="1:19" x14ac:dyDescent="0.3">
      <c r="A508" s="119" t="str" cm="1">
        <f t="array" ref="A508">IF(INDEX(Вводной_щит, ROW(C506)) = "", "", INDEX(Вводной_щит, ROW(C506)))</f>
        <v/>
      </c>
      <c r="B508" s="119" t="str" cm="1">
        <f t="array" ref="B508">IF(INDEX(Номер, ROW(F506)) = "", "", INDEX(Номер, ROW(F506)))</f>
        <v/>
      </c>
      <c r="C508" s="119" t="str" cm="1">
        <f t="array" ref="C508">IF(INDEX(Номер_по_плану, ROW(H506)) = "", "", INDEX(Номер_по_плану, ROW(H506)))</f>
        <v/>
      </c>
      <c r="D508" s="119" t="str" cm="1">
        <f t="array" ref="D508">IF(INDEX(Тип, ROW(I506)) = "", "", INDEX(Тип, ROW(I506)))</f>
        <v/>
      </c>
      <c r="E508" s="119" t="str" cm="1">
        <f t="array" ref="E508">IF(INDEX(Автомат, ROW(J506)) = "", "", INDEX(Автомат, ROW(J506)))</f>
        <v/>
      </c>
      <c r="F508" s="119" t="str" cm="1">
        <f t="array" ref="F508">IF(INDEX(Производитель, ROW(K506)) = "", "", INDEX(Производитель, ROW(K506)))</f>
        <v/>
      </c>
      <c r="G508" s="119" t="str" cm="1">
        <f t="array" ref="G508">IF(INDEX(Номинал, ROW(L506)) = "", "", INDEX(Номинал, ROW(L506)))</f>
        <v/>
      </c>
      <c r="H508" s="119" t="str" cm="1">
        <f t="array" ref="H508">IF(INDEX(Тип_УЗО, ROW(M506)) = "", "", INDEX(Тип_УЗО, ROW(M506)))</f>
        <v/>
      </c>
      <c r="I508" s="119" t="str" cm="1">
        <f t="array" ref="I508">IF(INDEX(Ток_утечки_УЗО, ROW(N506)) = "", "", INDEX(Ток_утечки_УЗО, ROW(N506)))</f>
        <v/>
      </c>
      <c r="J508" s="119" t="str" cm="1">
        <f t="array" ref="J508">IF(INDEX(Марка_кабеля, ROW(O506)) = "", "", INDEX(Марка_кабеля, ROW(O506)))</f>
        <v/>
      </c>
      <c r="K508" s="119" t="str" cm="1">
        <f t="array" ref="K508">IF(INDEX(Сечение, ROW(P506)) = "", "", INDEX(Сечение, ROW(P506)))</f>
        <v/>
      </c>
      <c r="L508" s="119" t="str" cm="1">
        <f t="array" ref="L508">IF(INDEX(Длина_кабеля, ROW(Q506)) = "", "", INDEX(Длина_кабеля, ROW(Q506)))</f>
        <v/>
      </c>
      <c r="M508" s="119" t="str" cm="1">
        <f t="array" ref="M508">IF(INDEX(Фаза, ROW(R506)) = "", "", INDEX(Фаза, ROW(R506)))</f>
        <v/>
      </c>
      <c r="N508" s="119" t="str" cm="1">
        <f t="array" ref="N508">IF(INDEX(РЕ, ROW(S506)) = "", "", INDEX(РЕ, ROW(S506)))</f>
        <v/>
      </c>
      <c r="O508" s="119" t="str" cm="1">
        <f t="array" ref="O508">IF(INDEX(Класс, ROW(V506)) = "", "", INDEX(Класс, ROW(V506)))</f>
        <v/>
      </c>
      <c r="P508" s="119" t="str" cm="1">
        <f t="array" ref="P508">IF(INDEX(Установленная_мощность, ROW(X506)) = "", "", INDEX(Установленная_мощность, ROW(X506)))</f>
        <v/>
      </c>
      <c r="Q508" s="119" t="str" cm="1">
        <f t="array" ref="Q508">IF(INDEX(Расчетный_ток, ROW(Y506)) = "", "", INDEX(Расчетный_ток, ROW(Y506)))</f>
        <v/>
      </c>
      <c r="R508" s="119" t="str" cm="1">
        <f t="array" ref="R508">IF(INDEX(Наименование_потребителя, ROW(Z506)) = "", "", INDEX(Наименование_потребителя, ROW(Z506)))</f>
        <v/>
      </c>
      <c r="S508" s="119" t="str" cm="1">
        <f t="array" ref="S508">IF(INDEX(Условное_обозначение, ROW(AA506)) = "", "", INDEX(Условное_обозначение, ROW(AA506)))</f>
        <v/>
      </c>
    </row>
    <row r="509" spans="1:19" x14ac:dyDescent="0.3">
      <c r="A509" s="119" t="str" cm="1">
        <f t="array" ref="A509">IF(INDEX(Вводной_щит, ROW(C507)) = "", "", INDEX(Вводной_щит, ROW(C507)))</f>
        <v/>
      </c>
      <c r="B509" s="119" t="str" cm="1">
        <f t="array" ref="B509">IF(INDEX(Номер, ROW(F507)) = "", "", INDEX(Номер, ROW(F507)))</f>
        <v/>
      </c>
      <c r="C509" s="119" t="str" cm="1">
        <f t="array" ref="C509">IF(INDEX(Номер_по_плану, ROW(H507)) = "", "", INDEX(Номер_по_плану, ROW(H507)))</f>
        <v/>
      </c>
      <c r="D509" s="119" t="str" cm="1">
        <f t="array" ref="D509">IF(INDEX(Тип, ROW(I507)) = "", "", INDEX(Тип, ROW(I507)))</f>
        <v/>
      </c>
      <c r="E509" s="119" t="str" cm="1">
        <f t="array" ref="E509">IF(INDEX(Автомат, ROW(J507)) = "", "", INDEX(Автомат, ROW(J507)))</f>
        <v/>
      </c>
      <c r="F509" s="119" t="str" cm="1">
        <f t="array" ref="F509">IF(INDEX(Производитель, ROW(K507)) = "", "", INDEX(Производитель, ROW(K507)))</f>
        <v/>
      </c>
      <c r="G509" s="119" t="str" cm="1">
        <f t="array" ref="G509">IF(INDEX(Номинал, ROW(L507)) = "", "", INDEX(Номинал, ROW(L507)))</f>
        <v/>
      </c>
      <c r="H509" s="119" t="str" cm="1">
        <f t="array" ref="H509">IF(INDEX(Тип_УЗО, ROW(M507)) = "", "", INDEX(Тип_УЗО, ROW(M507)))</f>
        <v/>
      </c>
      <c r="I509" s="119" t="str" cm="1">
        <f t="array" ref="I509">IF(INDEX(Ток_утечки_УЗО, ROW(N507)) = "", "", INDEX(Ток_утечки_УЗО, ROW(N507)))</f>
        <v/>
      </c>
      <c r="J509" s="119" t="str" cm="1">
        <f t="array" ref="J509">IF(INDEX(Марка_кабеля, ROW(O507)) = "", "", INDEX(Марка_кабеля, ROW(O507)))</f>
        <v/>
      </c>
      <c r="K509" s="119" t="str" cm="1">
        <f t="array" ref="K509">IF(INDEX(Сечение, ROW(P507)) = "", "", INDEX(Сечение, ROW(P507)))</f>
        <v/>
      </c>
      <c r="L509" s="119" t="str" cm="1">
        <f t="array" ref="L509">IF(INDEX(Длина_кабеля, ROW(Q507)) = "", "", INDEX(Длина_кабеля, ROW(Q507)))</f>
        <v/>
      </c>
      <c r="M509" s="119" t="str" cm="1">
        <f t="array" ref="M509">IF(INDEX(Фаза, ROW(R507)) = "", "", INDEX(Фаза, ROW(R507)))</f>
        <v/>
      </c>
      <c r="N509" s="119" t="str" cm="1">
        <f t="array" ref="N509">IF(INDEX(РЕ, ROW(S507)) = "", "", INDEX(РЕ, ROW(S507)))</f>
        <v/>
      </c>
      <c r="O509" s="119" t="str" cm="1">
        <f t="array" ref="O509">IF(INDEX(Класс, ROW(V507)) = "", "", INDEX(Класс, ROW(V507)))</f>
        <v/>
      </c>
      <c r="P509" s="119" t="str" cm="1">
        <f t="array" ref="P509">IF(INDEX(Установленная_мощность, ROW(X507)) = "", "", INDEX(Установленная_мощность, ROW(X507)))</f>
        <v/>
      </c>
      <c r="Q509" s="119" t="str" cm="1">
        <f t="array" ref="Q509">IF(INDEX(Расчетный_ток, ROW(Y507)) = "", "", INDEX(Расчетный_ток, ROW(Y507)))</f>
        <v/>
      </c>
      <c r="R509" s="119" t="str" cm="1">
        <f t="array" ref="R509">IF(INDEX(Наименование_потребителя, ROW(Z507)) = "", "", INDEX(Наименование_потребителя, ROW(Z507)))</f>
        <v/>
      </c>
      <c r="S509" s="119" t="str" cm="1">
        <f t="array" ref="S509">IF(INDEX(Условное_обозначение, ROW(AA507)) = "", "", INDEX(Условное_обозначение, ROW(AA507)))</f>
        <v/>
      </c>
    </row>
    <row r="510" spans="1:19" x14ac:dyDescent="0.3">
      <c r="A510" s="119" t="str" cm="1">
        <f t="array" ref="A510">IF(INDEX(Вводной_щит, ROW(C508)) = "", "", INDEX(Вводной_щит, ROW(C508)))</f>
        <v/>
      </c>
      <c r="B510" s="119" t="str" cm="1">
        <f t="array" ref="B510">IF(INDEX(Номер, ROW(F508)) = "", "", INDEX(Номер, ROW(F508)))</f>
        <v/>
      </c>
      <c r="C510" s="119" t="str" cm="1">
        <f t="array" ref="C510">IF(INDEX(Номер_по_плану, ROW(H508)) = "", "", INDEX(Номер_по_плану, ROW(H508)))</f>
        <v/>
      </c>
      <c r="D510" s="119" t="str" cm="1">
        <f t="array" ref="D510">IF(INDEX(Тип, ROW(I508)) = "", "", INDEX(Тип, ROW(I508)))</f>
        <v/>
      </c>
      <c r="E510" s="119" t="str" cm="1">
        <f t="array" ref="E510">IF(INDEX(Автомат, ROW(J508)) = "", "", INDEX(Автомат, ROW(J508)))</f>
        <v/>
      </c>
      <c r="F510" s="119" t="str" cm="1">
        <f t="array" ref="F510">IF(INDEX(Производитель, ROW(K508)) = "", "", INDEX(Производитель, ROW(K508)))</f>
        <v/>
      </c>
      <c r="G510" s="119" t="str" cm="1">
        <f t="array" ref="G510">IF(INDEX(Номинал, ROW(L508)) = "", "", INDEX(Номинал, ROW(L508)))</f>
        <v/>
      </c>
      <c r="H510" s="119" t="str" cm="1">
        <f t="array" ref="H510">IF(INDEX(Тип_УЗО, ROW(M508)) = "", "", INDEX(Тип_УЗО, ROW(M508)))</f>
        <v/>
      </c>
      <c r="I510" s="119" t="str" cm="1">
        <f t="array" ref="I510">IF(INDEX(Ток_утечки_УЗО, ROW(N508)) = "", "", INDEX(Ток_утечки_УЗО, ROW(N508)))</f>
        <v/>
      </c>
      <c r="J510" s="119" t="str" cm="1">
        <f t="array" ref="J510">IF(INDEX(Марка_кабеля, ROW(O508)) = "", "", INDEX(Марка_кабеля, ROW(O508)))</f>
        <v/>
      </c>
      <c r="K510" s="119" t="str" cm="1">
        <f t="array" ref="K510">IF(INDEX(Сечение, ROW(P508)) = "", "", INDEX(Сечение, ROW(P508)))</f>
        <v/>
      </c>
      <c r="L510" s="119" t="str" cm="1">
        <f t="array" ref="L510">IF(INDEX(Длина_кабеля, ROW(Q508)) = "", "", INDEX(Длина_кабеля, ROW(Q508)))</f>
        <v/>
      </c>
      <c r="M510" s="119" t="str" cm="1">
        <f t="array" ref="M510">IF(INDEX(Фаза, ROW(R508)) = "", "", INDEX(Фаза, ROW(R508)))</f>
        <v/>
      </c>
      <c r="N510" s="119" t="str" cm="1">
        <f t="array" ref="N510">IF(INDEX(РЕ, ROW(S508)) = "", "", INDEX(РЕ, ROW(S508)))</f>
        <v/>
      </c>
      <c r="O510" s="119" t="str" cm="1">
        <f t="array" ref="O510">IF(INDEX(Класс, ROW(V508)) = "", "", INDEX(Класс, ROW(V508)))</f>
        <v/>
      </c>
      <c r="P510" s="119" t="str" cm="1">
        <f t="array" ref="P510">IF(INDEX(Установленная_мощность, ROW(X508)) = "", "", INDEX(Установленная_мощность, ROW(X508)))</f>
        <v/>
      </c>
      <c r="Q510" s="119" t="str" cm="1">
        <f t="array" ref="Q510">IF(INDEX(Расчетный_ток, ROW(Y508)) = "", "", INDEX(Расчетный_ток, ROW(Y508)))</f>
        <v/>
      </c>
      <c r="R510" s="119" t="str" cm="1">
        <f t="array" ref="R510">IF(INDEX(Наименование_потребителя, ROW(Z508)) = "", "", INDEX(Наименование_потребителя, ROW(Z508)))</f>
        <v/>
      </c>
      <c r="S510" s="119" t="str" cm="1">
        <f t="array" ref="S510">IF(INDEX(Условное_обозначение, ROW(AA508)) = "", "", INDEX(Условное_обозначение, ROW(AA508)))</f>
        <v/>
      </c>
    </row>
    <row r="511" spans="1:19" x14ac:dyDescent="0.3">
      <c r="A511" s="119" t="str" cm="1">
        <f t="array" ref="A511">IF(INDEX(Вводной_щит, ROW(C509)) = "", "", INDEX(Вводной_щит, ROW(C509)))</f>
        <v/>
      </c>
      <c r="B511" s="119" t="str" cm="1">
        <f t="array" ref="B511">IF(INDEX(Номер, ROW(F509)) = "", "", INDEX(Номер, ROW(F509)))</f>
        <v/>
      </c>
      <c r="C511" s="119" t="str" cm="1">
        <f t="array" ref="C511">IF(INDEX(Номер_по_плану, ROW(H509)) = "", "", INDEX(Номер_по_плану, ROW(H509)))</f>
        <v/>
      </c>
      <c r="D511" s="119" t="str" cm="1">
        <f t="array" ref="D511">IF(INDEX(Тип, ROW(I509)) = "", "", INDEX(Тип, ROW(I509)))</f>
        <v/>
      </c>
      <c r="E511" s="119" t="str" cm="1">
        <f t="array" ref="E511">IF(INDEX(Автомат, ROW(J509)) = "", "", INDEX(Автомат, ROW(J509)))</f>
        <v/>
      </c>
      <c r="F511" s="119" t="str" cm="1">
        <f t="array" ref="F511">IF(INDEX(Производитель, ROW(K509)) = "", "", INDEX(Производитель, ROW(K509)))</f>
        <v/>
      </c>
      <c r="G511" s="119" t="str" cm="1">
        <f t="array" ref="G511">IF(INDEX(Номинал, ROW(L509)) = "", "", INDEX(Номинал, ROW(L509)))</f>
        <v/>
      </c>
      <c r="H511" s="119" t="str" cm="1">
        <f t="array" ref="H511">IF(INDEX(Тип_УЗО, ROW(M509)) = "", "", INDEX(Тип_УЗО, ROW(M509)))</f>
        <v/>
      </c>
      <c r="I511" s="119" t="str" cm="1">
        <f t="array" ref="I511">IF(INDEX(Ток_утечки_УЗО, ROW(N509)) = "", "", INDEX(Ток_утечки_УЗО, ROW(N509)))</f>
        <v/>
      </c>
      <c r="J511" s="119" t="str" cm="1">
        <f t="array" ref="J511">IF(INDEX(Марка_кабеля, ROW(O509)) = "", "", INDEX(Марка_кабеля, ROW(O509)))</f>
        <v/>
      </c>
      <c r="K511" s="119" t="str" cm="1">
        <f t="array" ref="K511">IF(INDEX(Сечение, ROW(P509)) = "", "", INDEX(Сечение, ROW(P509)))</f>
        <v/>
      </c>
      <c r="L511" s="119" t="str" cm="1">
        <f t="array" ref="L511">IF(INDEX(Длина_кабеля, ROW(Q509)) = "", "", INDEX(Длина_кабеля, ROW(Q509)))</f>
        <v/>
      </c>
      <c r="M511" s="119" t="str" cm="1">
        <f t="array" ref="M511">IF(INDEX(Фаза, ROW(R509)) = "", "", INDEX(Фаза, ROW(R509)))</f>
        <v/>
      </c>
      <c r="N511" s="119" t="str" cm="1">
        <f t="array" ref="N511">IF(INDEX(РЕ, ROW(S509)) = "", "", INDEX(РЕ, ROW(S509)))</f>
        <v/>
      </c>
      <c r="O511" s="119" t="str" cm="1">
        <f t="array" ref="O511">IF(INDEX(Класс, ROW(V509)) = "", "", INDEX(Класс, ROW(V509)))</f>
        <v/>
      </c>
      <c r="P511" s="119" t="str" cm="1">
        <f t="array" ref="P511">IF(INDEX(Установленная_мощность, ROW(X509)) = "", "", INDEX(Установленная_мощность, ROW(X509)))</f>
        <v/>
      </c>
      <c r="Q511" s="119" t="str" cm="1">
        <f t="array" ref="Q511">IF(INDEX(Расчетный_ток, ROW(Y509)) = "", "", INDEX(Расчетный_ток, ROW(Y509)))</f>
        <v/>
      </c>
      <c r="R511" s="119" t="str" cm="1">
        <f t="array" ref="R511">IF(INDEX(Наименование_потребителя, ROW(Z509)) = "", "", INDEX(Наименование_потребителя, ROW(Z509)))</f>
        <v/>
      </c>
      <c r="S511" s="119" t="str" cm="1">
        <f t="array" ref="S511">IF(INDEX(Условное_обозначение, ROW(AA509)) = "", "", INDEX(Условное_обозначение, ROW(AA509)))</f>
        <v/>
      </c>
    </row>
    <row r="512" spans="1:19" x14ac:dyDescent="0.3">
      <c r="A512" s="119" t="str" cm="1">
        <f t="array" ref="A512">IF(INDEX(Вводной_щит, ROW(C510)) = "", "", INDEX(Вводной_щит, ROW(C510)))</f>
        <v/>
      </c>
      <c r="B512" s="119" t="str" cm="1">
        <f t="array" ref="B512">IF(INDEX(Номер, ROW(F510)) = "", "", INDEX(Номер, ROW(F510)))</f>
        <v/>
      </c>
      <c r="C512" s="119" t="str" cm="1">
        <f t="array" ref="C512">IF(INDEX(Номер_по_плану, ROW(H510)) = "", "", INDEX(Номер_по_плану, ROW(H510)))</f>
        <v/>
      </c>
      <c r="D512" s="119" t="str" cm="1">
        <f t="array" ref="D512">IF(INDEX(Тип, ROW(I510)) = "", "", INDEX(Тип, ROW(I510)))</f>
        <v/>
      </c>
      <c r="E512" s="119" t="str" cm="1">
        <f t="array" ref="E512">IF(INDEX(Автомат, ROW(J510)) = "", "", INDEX(Автомат, ROW(J510)))</f>
        <v/>
      </c>
      <c r="F512" s="119" t="str" cm="1">
        <f t="array" ref="F512">IF(INDEX(Производитель, ROW(K510)) = "", "", INDEX(Производитель, ROW(K510)))</f>
        <v/>
      </c>
      <c r="G512" s="119" t="str" cm="1">
        <f t="array" ref="G512">IF(INDEX(Номинал, ROW(L510)) = "", "", INDEX(Номинал, ROW(L510)))</f>
        <v/>
      </c>
      <c r="H512" s="119" t="str" cm="1">
        <f t="array" ref="H512">IF(INDEX(Тип_УЗО, ROW(M510)) = "", "", INDEX(Тип_УЗО, ROW(M510)))</f>
        <v/>
      </c>
      <c r="I512" s="119" t="str" cm="1">
        <f t="array" ref="I512">IF(INDEX(Ток_утечки_УЗО, ROW(N510)) = "", "", INDEX(Ток_утечки_УЗО, ROW(N510)))</f>
        <v/>
      </c>
      <c r="J512" s="119" t="str" cm="1">
        <f t="array" ref="J512">IF(INDEX(Марка_кабеля, ROW(O510)) = "", "", INDEX(Марка_кабеля, ROW(O510)))</f>
        <v/>
      </c>
      <c r="K512" s="119" t="str" cm="1">
        <f t="array" ref="K512">IF(INDEX(Сечение, ROW(P510)) = "", "", INDEX(Сечение, ROW(P510)))</f>
        <v/>
      </c>
      <c r="L512" s="119" t="str" cm="1">
        <f t="array" ref="L512">IF(INDEX(Длина_кабеля, ROW(Q510)) = "", "", INDEX(Длина_кабеля, ROW(Q510)))</f>
        <v/>
      </c>
      <c r="M512" s="119" t="str" cm="1">
        <f t="array" ref="M512">IF(INDEX(Фаза, ROW(R510)) = "", "", INDEX(Фаза, ROW(R510)))</f>
        <v/>
      </c>
      <c r="N512" s="119" t="str" cm="1">
        <f t="array" ref="N512">IF(INDEX(РЕ, ROW(S510)) = "", "", INDEX(РЕ, ROW(S510)))</f>
        <v/>
      </c>
      <c r="O512" s="119" t="str" cm="1">
        <f t="array" ref="O512">IF(INDEX(Класс, ROW(V510)) = "", "", INDEX(Класс, ROW(V510)))</f>
        <v/>
      </c>
      <c r="P512" s="119" t="str" cm="1">
        <f t="array" ref="P512">IF(INDEX(Установленная_мощность, ROW(X510)) = "", "", INDEX(Установленная_мощность, ROW(X510)))</f>
        <v/>
      </c>
      <c r="Q512" s="119" t="str" cm="1">
        <f t="array" ref="Q512">IF(INDEX(Расчетный_ток, ROW(Y510)) = "", "", INDEX(Расчетный_ток, ROW(Y510)))</f>
        <v/>
      </c>
      <c r="R512" s="119" t="str" cm="1">
        <f t="array" ref="R512">IF(INDEX(Наименование_потребителя, ROW(Z510)) = "", "", INDEX(Наименование_потребителя, ROW(Z510)))</f>
        <v/>
      </c>
      <c r="S512" s="119" t="str" cm="1">
        <f t="array" ref="S512">IF(INDEX(Условное_обозначение, ROW(AA510)) = "", "", INDEX(Условное_обозначение, ROW(AA510)))</f>
        <v/>
      </c>
    </row>
    <row r="513" spans="1:19" x14ac:dyDescent="0.3">
      <c r="A513" s="119" t="str" cm="1">
        <f t="array" ref="A513">IF(INDEX(Вводной_щит, ROW(C511)) = "", "", INDEX(Вводной_щит, ROW(C511)))</f>
        <v/>
      </c>
      <c r="B513" s="119" t="str" cm="1">
        <f t="array" ref="B513">IF(INDEX(Номер, ROW(F511)) = "", "", INDEX(Номер, ROW(F511)))</f>
        <v/>
      </c>
      <c r="C513" s="119" t="str" cm="1">
        <f t="array" ref="C513">IF(INDEX(Номер_по_плану, ROW(H511)) = "", "", INDEX(Номер_по_плану, ROW(H511)))</f>
        <v/>
      </c>
      <c r="D513" s="119" t="str" cm="1">
        <f t="array" ref="D513">IF(INDEX(Тип, ROW(I511)) = "", "", INDEX(Тип, ROW(I511)))</f>
        <v/>
      </c>
      <c r="E513" s="119" t="str" cm="1">
        <f t="array" ref="E513">IF(INDEX(Автомат, ROW(J511)) = "", "", INDEX(Автомат, ROW(J511)))</f>
        <v/>
      </c>
      <c r="F513" s="119" t="str" cm="1">
        <f t="array" ref="F513">IF(INDEX(Производитель, ROW(K511)) = "", "", INDEX(Производитель, ROW(K511)))</f>
        <v/>
      </c>
      <c r="G513" s="119" t="str" cm="1">
        <f t="array" ref="G513">IF(INDEX(Номинал, ROW(L511)) = "", "", INDEX(Номинал, ROW(L511)))</f>
        <v/>
      </c>
      <c r="H513" s="119" t="str" cm="1">
        <f t="array" ref="H513">IF(INDEX(Тип_УЗО, ROW(M511)) = "", "", INDEX(Тип_УЗО, ROW(M511)))</f>
        <v/>
      </c>
      <c r="I513" s="119" t="str" cm="1">
        <f t="array" ref="I513">IF(INDEX(Ток_утечки_УЗО, ROW(N511)) = "", "", INDEX(Ток_утечки_УЗО, ROW(N511)))</f>
        <v/>
      </c>
      <c r="J513" s="119" t="str" cm="1">
        <f t="array" ref="J513">IF(INDEX(Марка_кабеля, ROW(O511)) = "", "", INDEX(Марка_кабеля, ROW(O511)))</f>
        <v/>
      </c>
      <c r="K513" s="119" t="str" cm="1">
        <f t="array" ref="K513">IF(INDEX(Сечение, ROW(P511)) = "", "", INDEX(Сечение, ROW(P511)))</f>
        <v/>
      </c>
      <c r="L513" s="119" t="str" cm="1">
        <f t="array" ref="L513">IF(INDEX(Длина_кабеля, ROW(Q511)) = "", "", INDEX(Длина_кабеля, ROW(Q511)))</f>
        <v/>
      </c>
      <c r="M513" s="119" t="str" cm="1">
        <f t="array" ref="M513">IF(INDEX(Фаза, ROW(R511)) = "", "", INDEX(Фаза, ROW(R511)))</f>
        <v/>
      </c>
      <c r="N513" s="119" t="str" cm="1">
        <f t="array" ref="N513">IF(INDEX(РЕ, ROW(S511)) = "", "", INDEX(РЕ, ROW(S511)))</f>
        <v/>
      </c>
      <c r="O513" s="119" t="str" cm="1">
        <f t="array" ref="O513">IF(INDEX(Класс, ROW(V511)) = "", "", INDEX(Класс, ROW(V511)))</f>
        <v/>
      </c>
      <c r="P513" s="119" t="str" cm="1">
        <f t="array" ref="P513">IF(INDEX(Установленная_мощность, ROW(X511)) = "", "", INDEX(Установленная_мощность, ROW(X511)))</f>
        <v/>
      </c>
      <c r="Q513" s="119" t="str" cm="1">
        <f t="array" ref="Q513">IF(INDEX(Расчетный_ток, ROW(Y511)) = "", "", INDEX(Расчетный_ток, ROW(Y511)))</f>
        <v/>
      </c>
      <c r="R513" s="119" t="str" cm="1">
        <f t="array" ref="R513">IF(INDEX(Наименование_потребителя, ROW(Z511)) = "", "", INDEX(Наименование_потребителя, ROW(Z511)))</f>
        <v/>
      </c>
      <c r="S513" s="119" t="str" cm="1">
        <f t="array" ref="S513">IF(INDEX(Условное_обозначение, ROW(AA511)) = "", "", INDEX(Условное_обозначение, ROW(AA511)))</f>
        <v/>
      </c>
    </row>
    <row r="514" spans="1:19" x14ac:dyDescent="0.3">
      <c r="A514" s="119" t="str" cm="1">
        <f t="array" ref="A514">IF(INDEX(Вводной_щит, ROW(C512)) = "", "", INDEX(Вводной_щит, ROW(C512)))</f>
        <v/>
      </c>
      <c r="B514" s="119" t="str" cm="1">
        <f t="array" ref="B514">IF(INDEX(Номер, ROW(F512)) = "", "", INDEX(Номер, ROW(F512)))</f>
        <v/>
      </c>
      <c r="C514" s="119" t="str" cm="1">
        <f t="array" ref="C514">IF(INDEX(Номер_по_плану, ROW(H512)) = "", "", INDEX(Номер_по_плану, ROW(H512)))</f>
        <v/>
      </c>
      <c r="D514" s="119" t="str" cm="1">
        <f t="array" ref="D514">IF(INDEX(Тип, ROW(I512)) = "", "", INDEX(Тип, ROW(I512)))</f>
        <v/>
      </c>
      <c r="E514" s="119" t="str" cm="1">
        <f t="array" ref="E514">IF(INDEX(Автомат, ROW(J512)) = "", "", INDEX(Автомат, ROW(J512)))</f>
        <v/>
      </c>
      <c r="F514" s="119" t="str" cm="1">
        <f t="array" ref="F514">IF(INDEX(Производитель, ROW(K512)) = "", "", INDEX(Производитель, ROW(K512)))</f>
        <v/>
      </c>
      <c r="G514" s="119" t="str" cm="1">
        <f t="array" ref="G514">IF(INDEX(Номинал, ROW(L512)) = "", "", INDEX(Номинал, ROW(L512)))</f>
        <v/>
      </c>
      <c r="H514" s="119" t="str" cm="1">
        <f t="array" ref="H514">IF(INDEX(Тип_УЗО, ROW(M512)) = "", "", INDEX(Тип_УЗО, ROW(M512)))</f>
        <v/>
      </c>
      <c r="I514" s="119" t="str" cm="1">
        <f t="array" ref="I514">IF(INDEX(Ток_утечки_УЗО, ROW(N512)) = "", "", INDEX(Ток_утечки_УЗО, ROW(N512)))</f>
        <v/>
      </c>
      <c r="J514" s="119" t="str" cm="1">
        <f t="array" ref="J514">IF(INDEX(Марка_кабеля, ROW(O512)) = "", "", INDEX(Марка_кабеля, ROW(O512)))</f>
        <v/>
      </c>
      <c r="K514" s="119" t="str" cm="1">
        <f t="array" ref="K514">IF(INDEX(Сечение, ROW(P512)) = "", "", INDEX(Сечение, ROW(P512)))</f>
        <v/>
      </c>
      <c r="L514" s="119" t="str" cm="1">
        <f t="array" ref="L514">IF(INDEX(Длина_кабеля, ROW(Q512)) = "", "", INDEX(Длина_кабеля, ROW(Q512)))</f>
        <v/>
      </c>
      <c r="M514" s="119" t="str" cm="1">
        <f t="array" ref="M514">IF(INDEX(Фаза, ROW(R512)) = "", "", INDEX(Фаза, ROW(R512)))</f>
        <v/>
      </c>
      <c r="N514" s="119" t="str" cm="1">
        <f t="array" ref="N514">IF(INDEX(РЕ, ROW(S512)) = "", "", INDEX(РЕ, ROW(S512)))</f>
        <v/>
      </c>
      <c r="O514" s="119" t="str" cm="1">
        <f t="array" ref="O514">IF(INDEX(Класс, ROW(V512)) = "", "", INDEX(Класс, ROW(V512)))</f>
        <v/>
      </c>
      <c r="P514" s="119" t="str" cm="1">
        <f t="array" ref="P514">IF(INDEX(Установленная_мощность, ROW(X512)) = "", "", INDEX(Установленная_мощность, ROW(X512)))</f>
        <v/>
      </c>
      <c r="Q514" s="119" t="str" cm="1">
        <f t="array" ref="Q514">IF(INDEX(Расчетный_ток, ROW(Y512)) = "", "", INDEX(Расчетный_ток, ROW(Y512)))</f>
        <v/>
      </c>
      <c r="R514" s="119" t="str" cm="1">
        <f t="array" ref="R514">IF(INDEX(Наименование_потребителя, ROW(Z512)) = "", "", INDEX(Наименование_потребителя, ROW(Z512)))</f>
        <v/>
      </c>
      <c r="S514" s="119" t="str" cm="1">
        <f t="array" ref="S514">IF(INDEX(Условное_обозначение, ROW(AA512)) = "", "", INDEX(Условное_обозначение, ROW(AA512)))</f>
        <v/>
      </c>
    </row>
    <row r="515" spans="1:19" x14ac:dyDescent="0.3">
      <c r="A515" s="119" t="str" cm="1">
        <f t="array" ref="A515">IF(INDEX(Вводной_щит, ROW(C513)) = "", "", INDEX(Вводной_щит, ROW(C513)))</f>
        <v/>
      </c>
      <c r="B515" s="119" t="str" cm="1">
        <f t="array" ref="B515">IF(INDEX(Номер, ROW(F513)) = "", "", INDEX(Номер, ROW(F513)))</f>
        <v/>
      </c>
      <c r="C515" s="119" t="str" cm="1">
        <f t="array" ref="C515">IF(INDEX(Номер_по_плану, ROW(H513)) = "", "", INDEX(Номер_по_плану, ROW(H513)))</f>
        <v/>
      </c>
      <c r="D515" s="119" t="str" cm="1">
        <f t="array" ref="D515">IF(INDEX(Тип, ROW(I513)) = "", "", INDEX(Тип, ROW(I513)))</f>
        <v/>
      </c>
      <c r="E515" s="119" t="str" cm="1">
        <f t="array" ref="E515">IF(INDEX(Автомат, ROW(J513)) = "", "", INDEX(Автомат, ROW(J513)))</f>
        <v/>
      </c>
      <c r="F515" s="119" t="str" cm="1">
        <f t="array" ref="F515">IF(INDEX(Производитель, ROW(K513)) = "", "", INDEX(Производитель, ROW(K513)))</f>
        <v/>
      </c>
      <c r="G515" s="119" t="str" cm="1">
        <f t="array" ref="G515">IF(INDEX(Номинал, ROW(L513)) = "", "", INDEX(Номинал, ROW(L513)))</f>
        <v/>
      </c>
      <c r="H515" s="119" t="str" cm="1">
        <f t="array" ref="H515">IF(INDEX(Тип_УЗО, ROW(M513)) = "", "", INDEX(Тип_УЗО, ROW(M513)))</f>
        <v/>
      </c>
      <c r="I515" s="119" t="str" cm="1">
        <f t="array" ref="I515">IF(INDEX(Ток_утечки_УЗО, ROW(N513)) = "", "", INDEX(Ток_утечки_УЗО, ROW(N513)))</f>
        <v/>
      </c>
      <c r="J515" s="119" t="str" cm="1">
        <f t="array" ref="J515">IF(INDEX(Марка_кабеля, ROW(O513)) = "", "", INDEX(Марка_кабеля, ROW(O513)))</f>
        <v/>
      </c>
      <c r="K515" s="119" t="str" cm="1">
        <f t="array" ref="K515">IF(INDEX(Сечение, ROW(P513)) = "", "", INDEX(Сечение, ROW(P513)))</f>
        <v/>
      </c>
      <c r="L515" s="119" t="str" cm="1">
        <f t="array" ref="L515">IF(INDEX(Длина_кабеля, ROW(Q513)) = "", "", INDEX(Длина_кабеля, ROW(Q513)))</f>
        <v/>
      </c>
      <c r="M515" s="119" t="str" cm="1">
        <f t="array" ref="M515">IF(INDEX(Фаза, ROW(R513)) = "", "", INDEX(Фаза, ROW(R513)))</f>
        <v/>
      </c>
      <c r="N515" s="119" t="str" cm="1">
        <f t="array" ref="N515">IF(INDEX(РЕ, ROW(S513)) = "", "", INDEX(РЕ, ROW(S513)))</f>
        <v/>
      </c>
      <c r="O515" s="119" t="str" cm="1">
        <f t="array" ref="O515">IF(INDEX(Класс, ROW(V513)) = "", "", INDEX(Класс, ROW(V513)))</f>
        <v/>
      </c>
      <c r="P515" s="119" t="str" cm="1">
        <f t="array" ref="P515">IF(INDEX(Установленная_мощность, ROW(X513)) = "", "", INDEX(Установленная_мощность, ROW(X513)))</f>
        <v/>
      </c>
      <c r="Q515" s="119" t="str" cm="1">
        <f t="array" ref="Q515">IF(INDEX(Расчетный_ток, ROW(Y513)) = "", "", INDEX(Расчетный_ток, ROW(Y513)))</f>
        <v/>
      </c>
      <c r="R515" s="119" t="str" cm="1">
        <f t="array" ref="R515">IF(INDEX(Наименование_потребителя, ROW(Z513)) = "", "", INDEX(Наименование_потребителя, ROW(Z513)))</f>
        <v/>
      </c>
      <c r="S515" s="119" t="str" cm="1">
        <f t="array" ref="S515">IF(INDEX(Условное_обозначение, ROW(AA513)) = "", "", INDEX(Условное_обозначение, ROW(AA513)))</f>
        <v/>
      </c>
    </row>
    <row r="516" spans="1:19" x14ac:dyDescent="0.3">
      <c r="A516" s="119" t="str" cm="1">
        <f t="array" ref="A516">IF(INDEX(Вводной_щит, ROW(C514)) = "", "", INDEX(Вводной_щит, ROW(C514)))</f>
        <v/>
      </c>
      <c r="B516" s="119" t="str" cm="1">
        <f t="array" ref="B516">IF(INDEX(Номер, ROW(F514)) = "", "", INDEX(Номер, ROW(F514)))</f>
        <v/>
      </c>
      <c r="C516" s="119" t="str" cm="1">
        <f t="array" ref="C516">IF(INDEX(Номер_по_плану, ROW(H514)) = "", "", INDEX(Номер_по_плану, ROW(H514)))</f>
        <v/>
      </c>
      <c r="D516" s="119" t="str" cm="1">
        <f t="array" ref="D516">IF(INDEX(Тип, ROW(I514)) = "", "", INDEX(Тип, ROW(I514)))</f>
        <v/>
      </c>
      <c r="E516" s="119" t="str" cm="1">
        <f t="array" ref="E516">IF(INDEX(Автомат, ROW(J514)) = "", "", INDEX(Автомат, ROW(J514)))</f>
        <v/>
      </c>
      <c r="F516" s="119" t="str" cm="1">
        <f t="array" ref="F516">IF(INDEX(Производитель, ROW(K514)) = "", "", INDEX(Производитель, ROW(K514)))</f>
        <v/>
      </c>
      <c r="G516" s="119" t="str" cm="1">
        <f t="array" ref="G516">IF(INDEX(Номинал, ROW(L514)) = "", "", INDEX(Номинал, ROW(L514)))</f>
        <v/>
      </c>
      <c r="H516" s="119" t="str" cm="1">
        <f t="array" ref="H516">IF(INDEX(Тип_УЗО, ROW(M514)) = "", "", INDEX(Тип_УЗО, ROW(M514)))</f>
        <v/>
      </c>
      <c r="I516" s="119" t="str" cm="1">
        <f t="array" ref="I516">IF(INDEX(Ток_утечки_УЗО, ROW(N514)) = "", "", INDEX(Ток_утечки_УЗО, ROW(N514)))</f>
        <v/>
      </c>
      <c r="J516" s="119" t="str" cm="1">
        <f t="array" ref="J516">IF(INDEX(Марка_кабеля, ROW(O514)) = "", "", INDEX(Марка_кабеля, ROW(O514)))</f>
        <v/>
      </c>
      <c r="K516" s="119" t="str" cm="1">
        <f t="array" ref="K516">IF(INDEX(Сечение, ROW(P514)) = "", "", INDEX(Сечение, ROW(P514)))</f>
        <v/>
      </c>
      <c r="L516" s="119" t="str" cm="1">
        <f t="array" ref="L516">IF(INDEX(Длина_кабеля, ROW(Q514)) = "", "", INDEX(Длина_кабеля, ROW(Q514)))</f>
        <v/>
      </c>
      <c r="M516" s="119" t="str" cm="1">
        <f t="array" ref="M516">IF(INDEX(Фаза, ROW(R514)) = "", "", INDEX(Фаза, ROW(R514)))</f>
        <v/>
      </c>
      <c r="N516" s="119" t="str" cm="1">
        <f t="array" ref="N516">IF(INDEX(РЕ, ROW(S514)) = "", "", INDEX(РЕ, ROW(S514)))</f>
        <v/>
      </c>
      <c r="O516" s="119" t="str" cm="1">
        <f t="array" ref="O516">IF(INDEX(Класс, ROW(V514)) = "", "", INDEX(Класс, ROW(V514)))</f>
        <v/>
      </c>
      <c r="P516" s="119" t="str" cm="1">
        <f t="array" ref="P516">IF(INDEX(Установленная_мощность, ROW(X514)) = "", "", INDEX(Установленная_мощность, ROW(X514)))</f>
        <v/>
      </c>
      <c r="Q516" s="119" t="str" cm="1">
        <f t="array" ref="Q516">IF(INDEX(Расчетный_ток, ROW(Y514)) = "", "", INDEX(Расчетный_ток, ROW(Y514)))</f>
        <v/>
      </c>
      <c r="R516" s="119" t="str" cm="1">
        <f t="array" ref="R516">IF(INDEX(Наименование_потребителя, ROW(Z514)) = "", "", INDEX(Наименование_потребителя, ROW(Z514)))</f>
        <v/>
      </c>
      <c r="S516" s="119" t="str" cm="1">
        <f t="array" ref="S516">IF(INDEX(Условное_обозначение, ROW(AA514)) = "", "", INDEX(Условное_обозначение, ROW(AA514)))</f>
        <v/>
      </c>
    </row>
    <row r="517" spans="1:19" x14ac:dyDescent="0.3">
      <c r="A517" s="119" t="str" cm="1">
        <f t="array" ref="A517">IF(INDEX(Вводной_щит, ROW(C515)) = "", "", INDEX(Вводной_щит, ROW(C515)))</f>
        <v/>
      </c>
      <c r="B517" s="119" t="str" cm="1">
        <f t="array" ref="B517">IF(INDEX(Номер, ROW(F515)) = "", "", INDEX(Номер, ROW(F515)))</f>
        <v/>
      </c>
      <c r="C517" s="119" t="str" cm="1">
        <f t="array" ref="C517">IF(INDEX(Номер_по_плану, ROW(H515)) = "", "", INDEX(Номер_по_плану, ROW(H515)))</f>
        <v/>
      </c>
      <c r="D517" s="119" t="str" cm="1">
        <f t="array" ref="D517">IF(INDEX(Тип, ROW(I515)) = "", "", INDEX(Тип, ROW(I515)))</f>
        <v/>
      </c>
      <c r="E517" s="119" t="str" cm="1">
        <f t="array" ref="E517">IF(INDEX(Автомат, ROW(J515)) = "", "", INDEX(Автомат, ROW(J515)))</f>
        <v/>
      </c>
      <c r="F517" s="119" t="str" cm="1">
        <f t="array" ref="F517">IF(INDEX(Производитель, ROW(K515)) = "", "", INDEX(Производитель, ROW(K515)))</f>
        <v/>
      </c>
      <c r="G517" s="119" t="str" cm="1">
        <f t="array" ref="G517">IF(INDEX(Номинал, ROW(L515)) = "", "", INDEX(Номинал, ROW(L515)))</f>
        <v/>
      </c>
      <c r="H517" s="119" t="str" cm="1">
        <f t="array" ref="H517">IF(INDEX(Тип_УЗО, ROW(M515)) = "", "", INDEX(Тип_УЗО, ROW(M515)))</f>
        <v/>
      </c>
      <c r="I517" s="119" t="str" cm="1">
        <f t="array" ref="I517">IF(INDEX(Ток_утечки_УЗО, ROW(N515)) = "", "", INDEX(Ток_утечки_УЗО, ROW(N515)))</f>
        <v/>
      </c>
      <c r="J517" s="119" t="str" cm="1">
        <f t="array" ref="J517">IF(INDEX(Марка_кабеля, ROW(O515)) = "", "", INDEX(Марка_кабеля, ROW(O515)))</f>
        <v/>
      </c>
      <c r="K517" s="119" t="str" cm="1">
        <f t="array" ref="K517">IF(INDEX(Сечение, ROW(P515)) = "", "", INDEX(Сечение, ROW(P515)))</f>
        <v/>
      </c>
      <c r="L517" s="119" t="str" cm="1">
        <f t="array" ref="L517">IF(INDEX(Длина_кабеля, ROW(Q515)) = "", "", INDEX(Длина_кабеля, ROW(Q515)))</f>
        <v/>
      </c>
      <c r="M517" s="119" t="str" cm="1">
        <f t="array" ref="M517">IF(INDEX(Фаза, ROW(R515)) = "", "", INDEX(Фаза, ROW(R515)))</f>
        <v/>
      </c>
      <c r="N517" s="119" t="str" cm="1">
        <f t="array" ref="N517">IF(INDEX(РЕ, ROW(S515)) = "", "", INDEX(РЕ, ROW(S515)))</f>
        <v/>
      </c>
      <c r="O517" s="119" t="str" cm="1">
        <f t="array" ref="O517">IF(INDEX(Класс, ROW(V515)) = "", "", INDEX(Класс, ROW(V515)))</f>
        <v/>
      </c>
      <c r="P517" s="119" t="str" cm="1">
        <f t="array" ref="P517">IF(INDEX(Установленная_мощность, ROW(X515)) = "", "", INDEX(Установленная_мощность, ROW(X515)))</f>
        <v/>
      </c>
      <c r="Q517" s="119" t="str" cm="1">
        <f t="array" ref="Q517">IF(INDEX(Расчетный_ток, ROW(Y515)) = "", "", INDEX(Расчетный_ток, ROW(Y515)))</f>
        <v/>
      </c>
      <c r="R517" s="119" t="str" cm="1">
        <f t="array" ref="R517">IF(INDEX(Наименование_потребителя, ROW(Z515)) = "", "", INDEX(Наименование_потребителя, ROW(Z515)))</f>
        <v/>
      </c>
      <c r="S517" s="119" t="str" cm="1">
        <f t="array" ref="S517">IF(INDEX(Условное_обозначение, ROW(AA515)) = "", "", INDEX(Условное_обозначение, ROW(AA515)))</f>
        <v/>
      </c>
    </row>
    <row r="518" spans="1:19" x14ac:dyDescent="0.3">
      <c r="A518" s="119" t="str" cm="1">
        <f t="array" ref="A518">IF(INDEX(Вводной_щит, ROW(C516)) = "", "", INDEX(Вводной_щит, ROW(C516)))</f>
        <v/>
      </c>
      <c r="B518" s="119" t="str" cm="1">
        <f t="array" ref="B518">IF(INDEX(Номер, ROW(F516)) = "", "", INDEX(Номер, ROW(F516)))</f>
        <v/>
      </c>
      <c r="C518" s="119" t="str" cm="1">
        <f t="array" ref="C518">IF(INDEX(Номер_по_плану, ROW(H516)) = "", "", INDEX(Номер_по_плану, ROW(H516)))</f>
        <v/>
      </c>
      <c r="D518" s="119" t="str" cm="1">
        <f t="array" ref="D518">IF(INDEX(Тип, ROW(I516)) = "", "", INDEX(Тип, ROW(I516)))</f>
        <v/>
      </c>
      <c r="E518" s="119" t="str" cm="1">
        <f t="array" ref="E518">IF(INDEX(Автомат, ROW(J516)) = "", "", INDEX(Автомат, ROW(J516)))</f>
        <v/>
      </c>
      <c r="F518" s="119" t="str" cm="1">
        <f t="array" ref="F518">IF(INDEX(Производитель, ROW(K516)) = "", "", INDEX(Производитель, ROW(K516)))</f>
        <v/>
      </c>
      <c r="G518" s="119" t="str" cm="1">
        <f t="array" ref="G518">IF(INDEX(Номинал, ROW(L516)) = "", "", INDEX(Номинал, ROW(L516)))</f>
        <v/>
      </c>
      <c r="H518" s="119" t="str" cm="1">
        <f t="array" ref="H518">IF(INDEX(Тип_УЗО, ROW(M516)) = "", "", INDEX(Тип_УЗО, ROW(M516)))</f>
        <v/>
      </c>
      <c r="I518" s="119" t="str" cm="1">
        <f t="array" ref="I518">IF(INDEX(Ток_утечки_УЗО, ROW(N516)) = "", "", INDEX(Ток_утечки_УЗО, ROW(N516)))</f>
        <v/>
      </c>
      <c r="J518" s="119" t="str" cm="1">
        <f t="array" ref="J518">IF(INDEX(Марка_кабеля, ROW(O516)) = "", "", INDEX(Марка_кабеля, ROW(O516)))</f>
        <v/>
      </c>
      <c r="K518" s="119" t="str" cm="1">
        <f t="array" ref="K518">IF(INDEX(Сечение, ROW(P516)) = "", "", INDEX(Сечение, ROW(P516)))</f>
        <v/>
      </c>
      <c r="L518" s="119" t="str" cm="1">
        <f t="array" ref="L518">IF(INDEX(Длина_кабеля, ROW(Q516)) = "", "", INDEX(Длина_кабеля, ROW(Q516)))</f>
        <v/>
      </c>
      <c r="M518" s="119" t="str" cm="1">
        <f t="array" ref="M518">IF(INDEX(Фаза, ROW(R516)) = "", "", INDEX(Фаза, ROW(R516)))</f>
        <v/>
      </c>
      <c r="N518" s="119" t="str" cm="1">
        <f t="array" ref="N518">IF(INDEX(РЕ, ROW(S516)) = "", "", INDEX(РЕ, ROW(S516)))</f>
        <v/>
      </c>
      <c r="O518" s="119" t="str" cm="1">
        <f t="array" ref="O518">IF(INDEX(Класс, ROW(V516)) = "", "", INDEX(Класс, ROW(V516)))</f>
        <v/>
      </c>
      <c r="P518" s="119" t="str" cm="1">
        <f t="array" ref="P518">IF(INDEX(Установленная_мощность, ROW(X516)) = "", "", INDEX(Установленная_мощность, ROW(X516)))</f>
        <v/>
      </c>
      <c r="Q518" s="119" t="str" cm="1">
        <f t="array" ref="Q518">IF(INDEX(Расчетный_ток, ROW(Y516)) = "", "", INDEX(Расчетный_ток, ROW(Y516)))</f>
        <v/>
      </c>
      <c r="R518" s="119" t="str" cm="1">
        <f t="array" ref="R518">IF(INDEX(Наименование_потребителя, ROW(Z516)) = "", "", INDEX(Наименование_потребителя, ROW(Z516)))</f>
        <v/>
      </c>
      <c r="S518" s="119" t="str" cm="1">
        <f t="array" ref="S518">IF(INDEX(Условное_обозначение, ROW(AA516)) = "", "", INDEX(Условное_обозначение, ROW(AA516)))</f>
        <v/>
      </c>
    </row>
    <row r="519" spans="1:19" x14ac:dyDescent="0.3">
      <c r="A519" s="119" t="str" cm="1">
        <f t="array" ref="A519">IF(INDEX(Вводной_щит, ROW(C517)) = "", "", INDEX(Вводной_щит, ROW(C517)))</f>
        <v/>
      </c>
      <c r="B519" s="119" t="str" cm="1">
        <f t="array" ref="B519">IF(INDEX(Номер, ROW(F517)) = "", "", INDEX(Номер, ROW(F517)))</f>
        <v/>
      </c>
      <c r="C519" s="119" t="str" cm="1">
        <f t="array" ref="C519">IF(INDEX(Номер_по_плану, ROW(H517)) = "", "", INDEX(Номер_по_плану, ROW(H517)))</f>
        <v/>
      </c>
      <c r="D519" s="119" t="str" cm="1">
        <f t="array" ref="D519">IF(INDEX(Тип, ROW(I517)) = "", "", INDEX(Тип, ROW(I517)))</f>
        <v/>
      </c>
      <c r="E519" s="119" t="str" cm="1">
        <f t="array" ref="E519">IF(INDEX(Автомат, ROW(J517)) = "", "", INDEX(Автомат, ROW(J517)))</f>
        <v/>
      </c>
      <c r="F519" s="119" t="str" cm="1">
        <f t="array" ref="F519">IF(INDEX(Производитель, ROW(K517)) = "", "", INDEX(Производитель, ROW(K517)))</f>
        <v/>
      </c>
      <c r="G519" s="119" t="str" cm="1">
        <f t="array" ref="G519">IF(INDEX(Номинал, ROW(L517)) = "", "", INDEX(Номинал, ROW(L517)))</f>
        <v/>
      </c>
      <c r="H519" s="119" t="str" cm="1">
        <f t="array" ref="H519">IF(INDEX(Тип_УЗО, ROW(M517)) = "", "", INDEX(Тип_УЗО, ROW(M517)))</f>
        <v/>
      </c>
      <c r="I519" s="119" t="str" cm="1">
        <f t="array" ref="I519">IF(INDEX(Ток_утечки_УЗО, ROW(N517)) = "", "", INDEX(Ток_утечки_УЗО, ROW(N517)))</f>
        <v/>
      </c>
      <c r="J519" s="119" t="str" cm="1">
        <f t="array" ref="J519">IF(INDEX(Марка_кабеля, ROW(O517)) = "", "", INDEX(Марка_кабеля, ROW(O517)))</f>
        <v/>
      </c>
      <c r="K519" s="119" t="str" cm="1">
        <f t="array" ref="K519">IF(INDEX(Сечение, ROW(P517)) = "", "", INDEX(Сечение, ROW(P517)))</f>
        <v/>
      </c>
      <c r="L519" s="119" t="str" cm="1">
        <f t="array" ref="L519">IF(INDEX(Длина_кабеля, ROW(Q517)) = "", "", INDEX(Длина_кабеля, ROW(Q517)))</f>
        <v/>
      </c>
      <c r="M519" s="119" t="str" cm="1">
        <f t="array" ref="M519">IF(INDEX(Фаза, ROW(R517)) = "", "", INDEX(Фаза, ROW(R517)))</f>
        <v/>
      </c>
      <c r="N519" s="119" t="str" cm="1">
        <f t="array" ref="N519">IF(INDEX(РЕ, ROW(S517)) = "", "", INDEX(РЕ, ROW(S517)))</f>
        <v/>
      </c>
      <c r="O519" s="119" t="str" cm="1">
        <f t="array" ref="O519">IF(INDEX(Класс, ROW(V517)) = "", "", INDEX(Класс, ROW(V517)))</f>
        <v/>
      </c>
      <c r="P519" s="119" t="str" cm="1">
        <f t="array" ref="P519">IF(INDEX(Установленная_мощность, ROW(X517)) = "", "", INDEX(Установленная_мощность, ROW(X517)))</f>
        <v/>
      </c>
      <c r="Q519" s="119" t="str" cm="1">
        <f t="array" ref="Q519">IF(INDEX(Расчетный_ток, ROW(Y517)) = "", "", INDEX(Расчетный_ток, ROW(Y517)))</f>
        <v/>
      </c>
      <c r="R519" s="119" t="str" cm="1">
        <f t="array" ref="R519">IF(INDEX(Наименование_потребителя, ROW(Z517)) = "", "", INDEX(Наименование_потребителя, ROW(Z517)))</f>
        <v/>
      </c>
      <c r="S519" s="119" t="str" cm="1">
        <f t="array" ref="S519">IF(INDEX(Условное_обозначение, ROW(AA517)) = "", "", INDEX(Условное_обозначение, ROW(AA517)))</f>
        <v/>
      </c>
    </row>
    <row r="520" spans="1:19" x14ac:dyDescent="0.3">
      <c r="A520" s="119" t="str" cm="1">
        <f t="array" ref="A520">IF(INDEX(Вводной_щит, ROW(C518)) = "", "", INDEX(Вводной_щит, ROW(C518)))</f>
        <v/>
      </c>
      <c r="B520" s="119" t="str" cm="1">
        <f t="array" ref="B520">IF(INDEX(Номер, ROW(F518)) = "", "", INDEX(Номер, ROW(F518)))</f>
        <v/>
      </c>
      <c r="C520" s="119" t="str" cm="1">
        <f t="array" ref="C520">IF(INDEX(Номер_по_плану, ROW(H518)) = "", "", INDEX(Номер_по_плану, ROW(H518)))</f>
        <v/>
      </c>
      <c r="D520" s="119" t="str" cm="1">
        <f t="array" ref="D520">IF(INDEX(Тип, ROW(I518)) = "", "", INDEX(Тип, ROW(I518)))</f>
        <v/>
      </c>
      <c r="E520" s="119" t="str" cm="1">
        <f t="array" ref="E520">IF(INDEX(Автомат, ROW(J518)) = "", "", INDEX(Автомат, ROW(J518)))</f>
        <v/>
      </c>
      <c r="F520" s="119" t="str" cm="1">
        <f t="array" ref="F520">IF(INDEX(Производитель, ROW(K518)) = "", "", INDEX(Производитель, ROW(K518)))</f>
        <v/>
      </c>
      <c r="G520" s="119" t="str" cm="1">
        <f t="array" ref="G520">IF(INDEX(Номинал, ROW(L518)) = "", "", INDEX(Номинал, ROW(L518)))</f>
        <v/>
      </c>
      <c r="H520" s="119" t="str" cm="1">
        <f t="array" ref="H520">IF(INDEX(Тип_УЗО, ROW(M518)) = "", "", INDEX(Тип_УЗО, ROW(M518)))</f>
        <v/>
      </c>
      <c r="I520" s="119" t="str" cm="1">
        <f t="array" ref="I520">IF(INDEX(Ток_утечки_УЗО, ROW(N518)) = "", "", INDEX(Ток_утечки_УЗО, ROW(N518)))</f>
        <v/>
      </c>
      <c r="J520" s="119" t="str" cm="1">
        <f t="array" ref="J520">IF(INDEX(Марка_кабеля, ROW(O518)) = "", "", INDEX(Марка_кабеля, ROW(O518)))</f>
        <v/>
      </c>
      <c r="K520" s="119" t="str" cm="1">
        <f t="array" ref="K520">IF(INDEX(Сечение, ROW(P518)) = "", "", INDEX(Сечение, ROW(P518)))</f>
        <v/>
      </c>
      <c r="L520" s="119" t="str" cm="1">
        <f t="array" ref="L520">IF(INDEX(Длина_кабеля, ROW(Q518)) = "", "", INDEX(Длина_кабеля, ROW(Q518)))</f>
        <v/>
      </c>
      <c r="M520" s="119" t="str" cm="1">
        <f t="array" ref="M520">IF(INDEX(Фаза, ROW(R518)) = "", "", INDEX(Фаза, ROW(R518)))</f>
        <v/>
      </c>
      <c r="N520" s="119" t="str" cm="1">
        <f t="array" ref="N520">IF(INDEX(РЕ, ROW(S518)) = "", "", INDEX(РЕ, ROW(S518)))</f>
        <v/>
      </c>
      <c r="O520" s="119" t="str" cm="1">
        <f t="array" ref="O520">IF(INDEX(Класс, ROW(V518)) = "", "", INDEX(Класс, ROW(V518)))</f>
        <v/>
      </c>
      <c r="P520" s="119" t="str" cm="1">
        <f t="array" ref="P520">IF(INDEX(Установленная_мощность, ROW(X518)) = "", "", INDEX(Установленная_мощность, ROW(X518)))</f>
        <v/>
      </c>
      <c r="Q520" s="119" t="str" cm="1">
        <f t="array" ref="Q520">IF(INDEX(Расчетный_ток, ROW(Y518)) = "", "", INDEX(Расчетный_ток, ROW(Y518)))</f>
        <v/>
      </c>
      <c r="R520" s="119" t="str" cm="1">
        <f t="array" ref="R520">IF(INDEX(Наименование_потребителя, ROW(Z518)) = "", "", INDEX(Наименование_потребителя, ROW(Z518)))</f>
        <v/>
      </c>
      <c r="S520" s="119" t="str" cm="1">
        <f t="array" ref="S520">IF(INDEX(Условное_обозначение, ROW(AA518)) = "", "", INDEX(Условное_обозначение, ROW(AA518)))</f>
        <v/>
      </c>
    </row>
    <row r="521" spans="1:19" x14ac:dyDescent="0.3">
      <c r="A521" s="119" t="str" cm="1">
        <f t="array" ref="A521">IF(INDEX(Вводной_щит, ROW(C519)) = "", "", INDEX(Вводной_щит, ROW(C519)))</f>
        <v/>
      </c>
      <c r="B521" s="119" t="str" cm="1">
        <f t="array" ref="B521">IF(INDEX(Номер, ROW(F519)) = "", "", INDEX(Номер, ROW(F519)))</f>
        <v/>
      </c>
      <c r="C521" s="119" t="str" cm="1">
        <f t="array" ref="C521">IF(INDEX(Номер_по_плану, ROW(H519)) = "", "", INDEX(Номер_по_плану, ROW(H519)))</f>
        <v/>
      </c>
      <c r="D521" s="119" t="str" cm="1">
        <f t="array" ref="D521">IF(INDEX(Тип, ROW(I519)) = "", "", INDEX(Тип, ROW(I519)))</f>
        <v/>
      </c>
      <c r="E521" s="119" t="str" cm="1">
        <f t="array" ref="E521">IF(INDEX(Автомат, ROW(J519)) = "", "", INDEX(Автомат, ROW(J519)))</f>
        <v/>
      </c>
      <c r="F521" s="119" t="str" cm="1">
        <f t="array" ref="F521">IF(INDEX(Производитель, ROW(K519)) = "", "", INDEX(Производитель, ROW(K519)))</f>
        <v/>
      </c>
      <c r="G521" s="119" t="str" cm="1">
        <f t="array" ref="G521">IF(INDEX(Номинал, ROW(L519)) = "", "", INDEX(Номинал, ROW(L519)))</f>
        <v/>
      </c>
      <c r="H521" s="119" t="str" cm="1">
        <f t="array" ref="H521">IF(INDEX(Тип_УЗО, ROW(M519)) = "", "", INDEX(Тип_УЗО, ROW(M519)))</f>
        <v/>
      </c>
      <c r="I521" s="119" t="str" cm="1">
        <f t="array" ref="I521">IF(INDEX(Ток_утечки_УЗО, ROW(N519)) = "", "", INDEX(Ток_утечки_УЗО, ROW(N519)))</f>
        <v/>
      </c>
      <c r="J521" s="119" t="str" cm="1">
        <f t="array" ref="J521">IF(INDEX(Марка_кабеля, ROW(O519)) = "", "", INDEX(Марка_кабеля, ROW(O519)))</f>
        <v/>
      </c>
      <c r="K521" s="119" t="str" cm="1">
        <f t="array" ref="K521">IF(INDEX(Сечение, ROW(P519)) = "", "", INDEX(Сечение, ROW(P519)))</f>
        <v/>
      </c>
      <c r="L521" s="119" t="str" cm="1">
        <f t="array" ref="L521">IF(INDEX(Длина_кабеля, ROW(Q519)) = "", "", INDEX(Длина_кабеля, ROW(Q519)))</f>
        <v/>
      </c>
      <c r="M521" s="119" t="str" cm="1">
        <f t="array" ref="M521">IF(INDEX(Фаза, ROW(R519)) = "", "", INDEX(Фаза, ROW(R519)))</f>
        <v/>
      </c>
      <c r="N521" s="119" t="str" cm="1">
        <f t="array" ref="N521">IF(INDEX(РЕ, ROW(S519)) = "", "", INDEX(РЕ, ROW(S519)))</f>
        <v/>
      </c>
      <c r="O521" s="119" t="str" cm="1">
        <f t="array" ref="O521">IF(INDEX(Класс, ROW(V519)) = "", "", INDEX(Класс, ROW(V519)))</f>
        <v/>
      </c>
      <c r="P521" s="119" t="str" cm="1">
        <f t="array" ref="P521">IF(INDEX(Установленная_мощность, ROW(X519)) = "", "", INDEX(Установленная_мощность, ROW(X519)))</f>
        <v/>
      </c>
      <c r="Q521" s="119" t="str" cm="1">
        <f t="array" ref="Q521">IF(INDEX(Расчетный_ток, ROW(Y519)) = "", "", INDEX(Расчетный_ток, ROW(Y519)))</f>
        <v/>
      </c>
      <c r="R521" s="119" t="str" cm="1">
        <f t="array" ref="R521">IF(INDEX(Наименование_потребителя, ROW(Z519)) = "", "", INDEX(Наименование_потребителя, ROW(Z519)))</f>
        <v/>
      </c>
      <c r="S521" s="119" t="str" cm="1">
        <f t="array" ref="S521">IF(INDEX(Условное_обозначение, ROW(AA519)) = "", "", INDEX(Условное_обозначение, ROW(AA519)))</f>
        <v/>
      </c>
    </row>
    <row r="522" spans="1:19" x14ac:dyDescent="0.3">
      <c r="A522" s="119" t="str" cm="1">
        <f t="array" ref="A522">IF(INDEX(Вводной_щит, ROW(C520)) = "", "", INDEX(Вводной_щит, ROW(C520)))</f>
        <v/>
      </c>
      <c r="B522" s="119" t="str" cm="1">
        <f t="array" ref="B522">IF(INDEX(Номер, ROW(F520)) = "", "", INDEX(Номер, ROW(F520)))</f>
        <v/>
      </c>
      <c r="C522" s="119" t="str" cm="1">
        <f t="array" ref="C522">IF(INDEX(Номер_по_плану, ROW(H520)) = "", "", INDEX(Номер_по_плану, ROW(H520)))</f>
        <v/>
      </c>
      <c r="D522" s="119" t="str" cm="1">
        <f t="array" ref="D522">IF(INDEX(Тип, ROW(I520)) = "", "", INDEX(Тип, ROW(I520)))</f>
        <v/>
      </c>
      <c r="E522" s="119" t="str" cm="1">
        <f t="array" ref="E522">IF(INDEX(Автомат, ROW(J520)) = "", "", INDEX(Автомат, ROW(J520)))</f>
        <v/>
      </c>
      <c r="F522" s="119" t="str" cm="1">
        <f t="array" ref="F522">IF(INDEX(Производитель, ROW(K520)) = "", "", INDEX(Производитель, ROW(K520)))</f>
        <v/>
      </c>
      <c r="G522" s="119" t="str" cm="1">
        <f t="array" ref="G522">IF(INDEX(Номинал, ROW(L520)) = "", "", INDEX(Номинал, ROW(L520)))</f>
        <v/>
      </c>
      <c r="H522" s="119" t="str" cm="1">
        <f t="array" ref="H522">IF(INDEX(Тип_УЗО, ROW(M520)) = "", "", INDEX(Тип_УЗО, ROW(M520)))</f>
        <v/>
      </c>
      <c r="I522" s="119" t="str" cm="1">
        <f t="array" ref="I522">IF(INDEX(Ток_утечки_УЗО, ROW(N520)) = "", "", INDEX(Ток_утечки_УЗО, ROW(N520)))</f>
        <v/>
      </c>
      <c r="J522" s="119" t="str" cm="1">
        <f t="array" ref="J522">IF(INDEX(Марка_кабеля, ROW(O520)) = "", "", INDEX(Марка_кабеля, ROW(O520)))</f>
        <v/>
      </c>
      <c r="K522" s="119" t="str" cm="1">
        <f t="array" ref="K522">IF(INDEX(Сечение, ROW(P520)) = "", "", INDEX(Сечение, ROW(P520)))</f>
        <v/>
      </c>
      <c r="L522" s="119" t="str" cm="1">
        <f t="array" ref="L522">IF(INDEX(Длина_кабеля, ROW(Q520)) = "", "", INDEX(Длина_кабеля, ROW(Q520)))</f>
        <v/>
      </c>
      <c r="M522" s="119" t="str" cm="1">
        <f t="array" ref="M522">IF(INDEX(Фаза, ROW(R520)) = "", "", INDEX(Фаза, ROW(R520)))</f>
        <v/>
      </c>
      <c r="N522" s="119" t="str" cm="1">
        <f t="array" ref="N522">IF(INDEX(РЕ, ROW(S520)) = "", "", INDEX(РЕ, ROW(S520)))</f>
        <v/>
      </c>
      <c r="O522" s="119" t="str" cm="1">
        <f t="array" ref="O522">IF(INDEX(Класс, ROW(V520)) = "", "", INDEX(Класс, ROW(V520)))</f>
        <v/>
      </c>
      <c r="P522" s="119" t="str" cm="1">
        <f t="array" ref="P522">IF(INDEX(Установленная_мощность, ROW(X520)) = "", "", INDEX(Установленная_мощность, ROW(X520)))</f>
        <v/>
      </c>
      <c r="Q522" s="119" t="str" cm="1">
        <f t="array" ref="Q522">IF(INDEX(Расчетный_ток, ROW(Y520)) = "", "", INDEX(Расчетный_ток, ROW(Y520)))</f>
        <v/>
      </c>
      <c r="R522" s="119" t="str" cm="1">
        <f t="array" ref="R522">IF(INDEX(Наименование_потребителя, ROW(Z520)) = "", "", INDEX(Наименование_потребителя, ROW(Z520)))</f>
        <v/>
      </c>
      <c r="S522" s="119" t="str" cm="1">
        <f t="array" ref="S522">IF(INDEX(Условное_обозначение, ROW(AA520)) = "", "", INDEX(Условное_обозначение, ROW(AA520)))</f>
        <v/>
      </c>
    </row>
    <row r="523" spans="1:19" x14ac:dyDescent="0.3">
      <c r="A523" s="119" t="str" cm="1">
        <f t="array" ref="A523">IF(INDEX(Вводной_щит, ROW(C521)) = "", "", INDEX(Вводной_щит, ROW(C521)))</f>
        <v/>
      </c>
      <c r="B523" s="119" t="str" cm="1">
        <f t="array" ref="B523">IF(INDEX(Номер, ROW(F521)) = "", "", INDEX(Номер, ROW(F521)))</f>
        <v/>
      </c>
      <c r="C523" s="119" t="str" cm="1">
        <f t="array" ref="C523">IF(INDEX(Номер_по_плану, ROW(H521)) = "", "", INDEX(Номер_по_плану, ROW(H521)))</f>
        <v/>
      </c>
      <c r="D523" s="119" t="str" cm="1">
        <f t="array" ref="D523">IF(INDEX(Тип, ROW(I521)) = "", "", INDEX(Тип, ROW(I521)))</f>
        <v/>
      </c>
      <c r="E523" s="119" t="str" cm="1">
        <f t="array" ref="E523">IF(INDEX(Автомат, ROW(J521)) = "", "", INDEX(Автомат, ROW(J521)))</f>
        <v/>
      </c>
      <c r="F523" s="119" t="str" cm="1">
        <f t="array" ref="F523">IF(INDEX(Производитель, ROW(K521)) = "", "", INDEX(Производитель, ROW(K521)))</f>
        <v/>
      </c>
      <c r="G523" s="119" t="str" cm="1">
        <f t="array" ref="G523">IF(INDEX(Номинал, ROW(L521)) = "", "", INDEX(Номинал, ROW(L521)))</f>
        <v/>
      </c>
      <c r="H523" s="119" t="str" cm="1">
        <f t="array" ref="H523">IF(INDEX(Тип_УЗО, ROW(M521)) = "", "", INDEX(Тип_УЗО, ROW(M521)))</f>
        <v/>
      </c>
      <c r="I523" s="119" t="str" cm="1">
        <f t="array" ref="I523">IF(INDEX(Ток_утечки_УЗО, ROW(N521)) = "", "", INDEX(Ток_утечки_УЗО, ROW(N521)))</f>
        <v/>
      </c>
      <c r="J523" s="119" t="str" cm="1">
        <f t="array" ref="J523">IF(INDEX(Марка_кабеля, ROW(O521)) = "", "", INDEX(Марка_кабеля, ROW(O521)))</f>
        <v/>
      </c>
      <c r="K523" s="119" t="str" cm="1">
        <f t="array" ref="K523">IF(INDEX(Сечение, ROW(P521)) = "", "", INDEX(Сечение, ROW(P521)))</f>
        <v/>
      </c>
      <c r="L523" s="119" t="str" cm="1">
        <f t="array" ref="L523">IF(INDEX(Длина_кабеля, ROW(Q521)) = "", "", INDEX(Длина_кабеля, ROW(Q521)))</f>
        <v/>
      </c>
      <c r="M523" s="119" t="str" cm="1">
        <f t="array" ref="M523">IF(INDEX(Фаза, ROW(R521)) = "", "", INDEX(Фаза, ROW(R521)))</f>
        <v/>
      </c>
      <c r="N523" s="119" t="str" cm="1">
        <f t="array" ref="N523">IF(INDEX(РЕ, ROW(S521)) = "", "", INDEX(РЕ, ROW(S521)))</f>
        <v/>
      </c>
      <c r="O523" s="119" t="str" cm="1">
        <f t="array" ref="O523">IF(INDEX(Класс, ROW(V521)) = "", "", INDEX(Класс, ROW(V521)))</f>
        <v/>
      </c>
      <c r="P523" s="119" t="str" cm="1">
        <f t="array" ref="P523">IF(INDEX(Установленная_мощность, ROW(X521)) = "", "", INDEX(Установленная_мощность, ROW(X521)))</f>
        <v/>
      </c>
      <c r="Q523" s="119" t="str" cm="1">
        <f t="array" ref="Q523">IF(INDEX(Расчетный_ток, ROW(Y521)) = "", "", INDEX(Расчетный_ток, ROW(Y521)))</f>
        <v/>
      </c>
      <c r="R523" s="119" t="str" cm="1">
        <f t="array" ref="R523">IF(INDEX(Наименование_потребителя, ROW(Z521)) = "", "", INDEX(Наименование_потребителя, ROW(Z521)))</f>
        <v/>
      </c>
      <c r="S523" s="119" t="str" cm="1">
        <f t="array" ref="S523">IF(INDEX(Условное_обозначение, ROW(AA521)) = "", "", INDEX(Условное_обозначение, ROW(AA521)))</f>
        <v/>
      </c>
    </row>
    <row r="524" spans="1:19" x14ac:dyDescent="0.3">
      <c r="A524" s="119" t="str" cm="1">
        <f t="array" ref="A524">IF(INDEX(Вводной_щит, ROW(C522)) = "", "", INDEX(Вводной_щит, ROW(C522)))</f>
        <v/>
      </c>
      <c r="B524" s="119" t="str" cm="1">
        <f t="array" ref="B524">IF(INDEX(Номер, ROW(F522)) = "", "", INDEX(Номер, ROW(F522)))</f>
        <v/>
      </c>
      <c r="C524" s="119" t="str" cm="1">
        <f t="array" ref="C524">IF(INDEX(Номер_по_плану, ROW(H522)) = "", "", INDEX(Номер_по_плану, ROW(H522)))</f>
        <v/>
      </c>
      <c r="D524" s="119" t="str" cm="1">
        <f t="array" ref="D524">IF(INDEX(Тип, ROW(I522)) = "", "", INDEX(Тип, ROW(I522)))</f>
        <v/>
      </c>
      <c r="E524" s="119" t="str" cm="1">
        <f t="array" ref="E524">IF(INDEX(Автомат, ROW(J522)) = "", "", INDEX(Автомат, ROW(J522)))</f>
        <v/>
      </c>
      <c r="F524" s="119" t="str" cm="1">
        <f t="array" ref="F524">IF(INDEX(Производитель, ROW(K522)) = "", "", INDEX(Производитель, ROW(K522)))</f>
        <v/>
      </c>
      <c r="G524" s="119" t="str" cm="1">
        <f t="array" ref="G524">IF(INDEX(Номинал, ROW(L522)) = "", "", INDEX(Номинал, ROW(L522)))</f>
        <v/>
      </c>
      <c r="H524" s="119" t="str" cm="1">
        <f t="array" ref="H524">IF(INDEX(Тип_УЗО, ROW(M522)) = "", "", INDEX(Тип_УЗО, ROW(M522)))</f>
        <v/>
      </c>
      <c r="I524" s="119" t="str" cm="1">
        <f t="array" ref="I524">IF(INDEX(Ток_утечки_УЗО, ROW(N522)) = "", "", INDEX(Ток_утечки_УЗО, ROW(N522)))</f>
        <v/>
      </c>
      <c r="J524" s="119" t="str" cm="1">
        <f t="array" ref="J524">IF(INDEX(Марка_кабеля, ROW(O522)) = "", "", INDEX(Марка_кабеля, ROW(O522)))</f>
        <v/>
      </c>
      <c r="K524" s="119" t="str" cm="1">
        <f t="array" ref="K524">IF(INDEX(Сечение, ROW(P522)) = "", "", INDEX(Сечение, ROW(P522)))</f>
        <v/>
      </c>
      <c r="L524" s="119" t="str" cm="1">
        <f t="array" ref="L524">IF(INDEX(Длина_кабеля, ROW(Q522)) = "", "", INDEX(Длина_кабеля, ROW(Q522)))</f>
        <v/>
      </c>
      <c r="M524" s="119" t="str" cm="1">
        <f t="array" ref="M524">IF(INDEX(Фаза, ROW(R522)) = "", "", INDEX(Фаза, ROW(R522)))</f>
        <v/>
      </c>
      <c r="N524" s="119" t="str" cm="1">
        <f t="array" ref="N524">IF(INDEX(РЕ, ROW(S522)) = "", "", INDEX(РЕ, ROW(S522)))</f>
        <v/>
      </c>
      <c r="O524" s="119" t="str" cm="1">
        <f t="array" ref="O524">IF(INDEX(Класс, ROW(V522)) = "", "", INDEX(Класс, ROW(V522)))</f>
        <v/>
      </c>
      <c r="P524" s="119" t="str" cm="1">
        <f t="array" ref="P524">IF(INDEX(Установленная_мощность, ROW(X522)) = "", "", INDEX(Установленная_мощность, ROW(X522)))</f>
        <v/>
      </c>
      <c r="Q524" s="119" t="str" cm="1">
        <f t="array" ref="Q524">IF(INDEX(Расчетный_ток, ROW(Y522)) = "", "", INDEX(Расчетный_ток, ROW(Y522)))</f>
        <v/>
      </c>
      <c r="R524" s="119" t="str" cm="1">
        <f t="array" ref="R524">IF(INDEX(Наименование_потребителя, ROW(Z522)) = "", "", INDEX(Наименование_потребителя, ROW(Z522)))</f>
        <v/>
      </c>
      <c r="S524" s="119" t="str" cm="1">
        <f t="array" ref="S524">IF(INDEX(Условное_обозначение, ROW(AA522)) = "", "", INDEX(Условное_обозначение, ROW(AA522)))</f>
        <v/>
      </c>
    </row>
    <row r="525" spans="1:19" x14ac:dyDescent="0.3">
      <c r="A525" s="119" t="str" cm="1">
        <f t="array" ref="A525">IF(INDEX(Вводной_щит, ROW(C523)) = "", "", INDEX(Вводной_щит, ROW(C523)))</f>
        <v/>
      </c>
      <c r="B525" s="119" t="str" cm="1">
        <f t="array" ref="B525">IF(INDEX(Номер, ROW(F523)) = "", "", INDEX(Номер, ROW(F523)))</f>
        <v/>
      </c>
      <c r="C525" s="119" t="str" cm="1">
        <f t="array" ref="C525">IF(INDEX(Номер_по_плану, ROW(H523)) = "", "", INDEX(Номер_по_плану, ROW(H523)))</f>
        <v/>
      </c>
      <c r="D525" s="119" t="str" cm="1">
        <f t="array" ref="D525">IF(INDEX(Тип, ROW(I523)) = "", "", INDEX(Тип, ROW(I523)))</f>
        <v/>
      </c>
      <c r="E525" s="119" t="str" cm="1">
        <f t="array" ref="E525">IF(INDEX(Автомат, ROW(J523)) = "", "", INDEX(Автомат, ROW(J523)))</f>
        <v/>
      </c>
      <c r="F525" s="119" t="str" cm="1">
        <f t="array" ref="F525">IF(INDEX(Производитель, ROW(K523)) = "", "", INDEX(Производитель, ROW(K523)))</f>
        <v/>
      </c>
      <c r="G525" s="119" t="str" cm="1">
        <f t="array" ref="G525">IF(INDEX(Номинал, ROW(L523)) = "", "", INDEX(Номинал, ROW(L523)))</f>
        <v/>
      </c>
      <c r="H525" s="119" t="str" cm="1">
        <f t="array" ref="H525">IF(INDEX(Тип_УЗО, ROW(M523)) = "", "", INDEX(Тип_УЗО, ROW(M523)))</f>
        <v/>
      </c>
      <c r="I525" s="119" t="str" cm="1">
        <f t="array" ref="I525">IF(INDEX(Ток_утечки_УЗО, ROW(N523)) = "", "", INDEX(Ток_утечки_УЗО, ROW(N523)))</f>
        <v/>
      </c>
      <c r="J525" s="119" t="str" cm="1">
        <f t="array" ref="J525">IF(INDEX(Марка_кабеля, ROW(O523)) = "", "", INDEX(Марка_кабеля, ROW(O523)))</f>
        <v/>
      </c>
      <c r="K525" s="119" t="str" cm="1">
        <f t="array" ref="K525">IF(INDEX(Сечение, ROW(P523)) = "", "", INDEX(Сечение, ROW(P523)))</f>
        <v/>
      </c>
      <c r="L525" s="119" t="str" cm="1">
        <f t="array" ref="L525">IF(INDEX(Длина_кабеля, ROW(Q523)) = "", "", INDEX(Длина_кабеля, ROW(Q523)))</f>
        <v/>
      </c>
      <c r="M525" s="119" t="str" cm="1">
        <f t="array" ref="M525">IF(INDEX(Фаза, ROW(R523)) = "", "", INDEX(Фаза, ROW(R523)))</f>
        <v/>
      </c>
      <c r="N525" s="119" t="str" cm="1">
        <f t="array" ref="N525">IF(INDEX(РЕ, ROW(S523)) = "", "", INDEX(РЕ, ROW(S523)))</f>
        <v/>
      </c>
      <c r="O525" s="119" t="str" cm="1">
        <f t="array" ref="O525">IF(INDEX(Класс, ROW(V523)) = "", "", INDEX(Класс, ROW(V523)))</f>
        <v/>
      </c>
      <c r="P525" s="119" t="str" cm="1">
        <f t="array" ref="P525">IF(INDEX(Установленная_мощность, ROW(X523)) = "", "", INDEX(Установленная_мощность, ROW(X523)))</f>
        <v/>
      </c>
      <c r="Q525" s="119" t="str" cm="1">
        <f t="array" ref="Q525">IF(INDEX(Расчетный_ток, ROW(Y523)) = "", "", INDEX(Расчетный_ток, ROW(Y523)))</f>
        <v/>
      </c>
      <c r="R525" s="119" t="str" cm="1">
        <f t="array" ref="R525">IF(INDEX(Наименование_потребителя, ROW(Z523)) = "", "", INDEX(Наименование_потребителя, ROW(Z523)))</f>
        <v/>
      </c>
      <c r="S525" s="119" t="str" cm="1">
        <f t="array" ref="S525">IF(INDEX(Условное_обозначение, ROW(AA523)) = "", "", INDEX(Условное_обозначение, ROW(AA523)))</f>
        <v/>
      </c>
    </row>
    <row r="526" spans="1:19" x14ac:dyDescent="0.3">
      <c r="A526" s="119" t="str" cm="1">
        <f t="array" ref="A526">IF(INDEX(Вводной_щит, ROW(C524)) = "", "", INDEX(Вводной_щит, ROW(C524)))</f>
        <v/>
      </c>
      <c r="B526" s="119" t="str" cm="1">
        <f t="array" ref="B526">IF(INDEX(Номер, ROW(F524)) = "", "", INDEX(Номер, ROW(F524)))</f>
        <v/>
      </c>
      <c r="C526" s="119" t="str" cm="1">
        <f t="array" ref="C526">IF(INDEX(Номер_по_плану, ROW(H524)) = "", "", INDEX(Номер_по_плану, ROW(H524)))</f>
        <v/>
      </c>
      <c r="D526" s="119" t="str" cm="1">
        <f t="array" ref="D526">IF(INDEX(Тип, ROW(I524)) = "", "", INDEX(Тип, ROW(I524)))</f>
        <v/>
      </c>
      <c r="E526" s="119" t="str" cm="1">
        <f t="array" ref="E526">IF(INDEX(Автомат, ROW(J524)) = "", "", INDEX(Автомат, ROW(J524)))</f>
        <v/>
      </c>
      <c r="F526" s="119" t="str" cm="1">
        <f t="array" ref="F526">IF(INDEX(Производитель, ROW(K524)) = "", "", INDEX(Производитель, ROW(K524)))</f>
        <v/>
      </c>
      <c r="G526" s="119" t="str" cm="1">
        <f t="array" ref="G526">IF(INDEX(Номинал, ROW(L524)) = "", "", INDEX(Номинал, ROW(L524)))</f>
        <v/>
      </c>
      <c r="H526" s="119" t="str" cm="1">
        <f t="array" ref="H526">IF(INDEX(Тип_УЗО, ROW(M524)) = "", "", INDEX(Тип_УЗО, ROW(M524)))</f>
        <v/>
      </c>
      <c r="I526" s="119" t="str" cm="1">
        <f t="array" ref="I526">IF(INDEX(Ток_утечки_УЗО, ROW(N524)) = "", "", INDEX(Ток_утечки_УЗО, ROW(N524)))</f>
        <v/>
      </c>
      <c r="J526" s="119" t="str" cm="1">
        <f t="array" ref="J526">IF(INDEX(Марка_кабеля, ROW(O524)) = "", "", INDEX(Марка_кабеля, ROW(O524)))</f>
        <v/>
      </c>
      <c r="K526" s="119" t="str" cm="1">
        <f t="array" ref="K526">IF(INDEX(Сечение, ROW(P524)) = "", "", INDEX(Сечение, ROW(P524)))</f>
        <v/>
      </c>
      <c r="L526" s="119" t="str" cm="1">
        <f t="array" ref="L526">IF(INDEX(Длина_кабеля, ROW(Q524)) = "", "", INDEX(Длина_кабеля, ROW(Q524)))</f>
        <v/>
      </c>
      <c r="M526" s="119" t="str" cm="1">
        <f t="array" ref="M526">IF(INDEX(Фаза, ROW(R524)) = "", "", INDEX(Фаза, ROW(R524)))</f>
        <v/>
      </c>
      <c r="N526" s="119" t="str" cm="1">
        <f t="array" ref="N526">IF(INDEX(РЕ, ROW(S524)) = "", "", INDEX(РЕ, ROW(S524)))</f>
        <v/>
      </c>
      <c r="O526" s="119" t="str" cm="1">
        <f t="array" ref="O526">IF(INDEX(Класс, ROW(V524)) = "", "", INDEX(Класс, ROW(V524)))</f>
        <v/>
      </c>
      <c r="P526" s="119" t="str" cm="1">
        <f t="array" ref="P526">IF(INDEX(Установленная_мощность, ROW(X524)) = "", "", INDEX(Установленная_мощность, ROW(X524)))</f>
        <v/>
      </c>
      <c r="Q526" s="119" t="str" cm="1">
        <f t="array" ref="Q526">IF(INDEX(Расчетный_ток, ROW(Y524)) = "", "", INDEX(Расчетный_ток, ROW(Y524)))</f>
        <v/>
      </c>
      <c r="R526" s="119" t="str" cm="1">
        <f t="array" ref="R526">IF(INDEX(Наименование_потребителя, ROW(Z524)) = "", "", INDEX(Наименование_потребителя, ROW(Z524)))</f>
        <v/>
      </c>
      <c r="S526" s="119" t="str" cm="1">
        <f t="array" ref="S526">IF(INDEX(Условное_обозначение, ROW(AA524)) = "", "", INDEX(Условное_обозначение, ROW(AA524)))</f>
        <v/>
      </c>
    </row>
    <row r="527" spans="1:19" x14ac:dyDescent="0.3">
      <c r="A527" s="119" t="str" cm="1">
        <f t="array" ref="A527">IF(INDEX(Вводной_щит, ROW(C525)) = "", "", INDEX(Вводной_щит, ROW(C525)))</f>
        <v/>
      </c>
      <c r="B527" s="119" t="str" cm="1">
        <f t="array" ref="B527">IF(INDEX(Номер, ROW(F525)) = "", "", INDEX(Номер, ROW(F525)))</f>
        <v/>
      </c>
      <c r="C527" s="119" t="str" cm="1">
        <f t="array" ref="C527">IF(INDEX(Номер_по_плану, ROW(H525)) = "", "", INDEX(Номер_по_плану, ROW(H525)))</f>
        <v/>
      </c>
      <c r="D527" s="119" t="str" cm="1">
        <f t="array" ref="D527">IF(INDEX(Тип, ROW(I525)) = "", "", INDEX(Тип, ROW(I525)))</f>
        <v/>
      </c>
      <c r="E527" s="119" t="str" cm="1">
        <f t="array" ref="E527">IF(INDEX(Автомат, ROW(J525)) = "", "", INDEX(Автомат, ROW(J525)))</f>
        <v/>
      </c>
      <c r="F527" s="119" t="str" cm="1">
        <f t="array" ref="F527">IF(INDEX(Производитель, ROW(K525)) = "", "", INDEX(Производитель, ROW(K525)))</f>
        <v/>
      </c>
      <c r="G527" s="119" t="str" cm="1">
        <f t="array" ref="G527">IF(INDEX(Номинал, ROW(L525)) = "", "", INDEX(Номинал, ROW(L525)))</f>
        <v/>
      </c>
      <c r="H527" s="119" t="str" cm="1">
        <f t="array" ref="H527">IF(INDEX(Тип_УЗО, ROW(M525)) = "", "", INDEX(Тип_УЗО, ROW(M525)))</f>
        <v/>
      </c>
      <c r="I527" s="119" t="str" cm="1">
        <f t="array" ref="I527">IF(INDEX(Ток_утечки_УЗО, ROW(N525)) = "", "", INDEX(Ток_утечки_УЗО, ROW(N525)))</f>
        <v/>
      </c>
      <c r="J527" s="119" t="str" cm="1">
        <f t="array" ref="J527">IF(INDEX(Марка_кабеля, ROW(O525)) = "", "", INDEX(Марка_кабеля, ROW(O525)))</f>
        <v/>
      </c>
      <c r="K527" s="119" t="str" cm="1">
        <f t="array" ref="K527">IF(INDEX(Сечение, ROW(P525)) = "", "", INDEX(Сечение, ROW(P525)))</f>
        <v/>
      </c>
      <c r="L527" s="119" t="str" cm="1">
        <f t="array" ref="L527">IF(INDEX(Длина_кабеля, ROW(Q525)) = "", "", INDEX(Длина_кабеля, ROW(Q525)))</f>
        <v/>
      </c>
      <c r="M527" s="119" t="str" cm="1">
        <f t="array" ref="M527">IF(INDEX(Фаза, ROW(R525)) = "", "", INDEX(Фаза, ROW(R525)))</f>
        <v/>
      </c>
      <c r="N527" s="119" t="str" cm="1">
        <f t="array" ref="N527">IF(INDEX(РЕ, ROW(S525)) = "", "", INDEX(РЕ, ROW(S525)))</f>
        <v/>
      </c>
      <c r="O527" s="119" t="str" cm="1">
        <f t="array" ref="O527">IF(INDEX(Класс, ROW(V525)) = "", "", INDEX(Класс, ROW(V525)))</f>
        <v/>
      </c>
      <c r="P527" s="119" t="str" cm="1">
        <f t="array" ref="P527">IF(INDEX(Установленная_мощность, ROW(X525)) = "", "", INDEX(Установленная_мощность, ROW(X525)))</f>
        <v/>
      </c>
      <c r="Q527" s="119" t="str" cm="1">
        <f t="array" ref="Q527">IF(INDEX(Расчетный_ток, ROW(Y525)) = "", "", INDEX(Расчетный_ток, ROW(Y525)))</f>
        <v/>
      </c>
      <c r="R527" s="119" t="str" cm="1">
        <f t="array" ref="R527">IF(INDEX(Наименование_потребителя, ROW(Z525)) = "", "", INDEX(Наименование_потребителя, ROW(Z525)))</f>
        <v/>
      </c>
      <c r="S527" s="119" t="str" cm="1">
        <f t="array" ref="S527">IF(INDEX(Условное_обозначение, ROW(AA525)) = "", "", INDEX(Условное_обозначение, ROW(AA525)))</f>
        <v/>
      </c>
    </row>
    <row r="528" spans="1:19" x14ac:dyDescent="0.3">
      <c r="A528" s="119" t="str" cm="1">
        <f t="array" ref="A528">IF(INDEX(Вводной_щит, ROW(C526)) = "", "", INDEX(Вводной_щит, ROW(C526)))</f>
        <v/>
      </c>
      <c r="B528" s="119" t="str" cm="1">
        <f t="array" ref="B528">IF(INDEX(Номер, ROW(F526)) = "", "", INDEX(Номер, ROW(F526)))</f>
        <v/>
      </c>
      <c r="C528" s="119" t="str" cm="1">
        <f t="array" ref="C528">IF(INDEX(Номер_по_плану, ROW(H526)) = "", "", INDEX(Номер_по_плану, ROW(H526)))</f>
        <v/>
      </c>
      <c r="D528" s="119" t="str" cm="1">
        <f t="array" ref="D528">IF(INDEX(Тип, ROW(I526)) = "", "", INDEX(Тип, ROW(I526)))</f>
        <v/>
      </c>
      <c r="E528" s="119" t="str" cm="1">
        <f t="array" ref="E528">IF(INDEX(Автомат, ROW(J526)) = "", "", INDEX(Автомат, ROW(J526)))</f>
        <v/>
      </c>
      <c r="F528" s="119" t="str" cm="1">
        <f t="array" ref="F528">IF(INDEX(Производитель, ROW(K526)) = "", "", INDEX(Производитель, ROW(K526)))</f>
        <v/>
      </c>
      <c r="G528" s="119" t="str" cm="1">
        <f t="array" ref="G528">IF(INDEX(Номинал, ROW(L526)) = "", "", INDEX(Номинал, ROW(L526)))</f>
        <v/>
      </c>
      <c r="H528" s="119" t="str" cm="1">
        <f t="array" ref="H528">IF(INDEX(Тип_УЗО, ROW(M526)) = "", "", INDEX(Тип_УЗО, ROW(M526)))</f>
        <v/>
      </c>
      <c r="I528" s="119" t="str" cm="1">
        <f t="array" ref="I528">IF(INDEX(Ток_утечки_УЗО, ROW(N526)) = "", "", INDEX(Ток_утечки_УЗО, ROW(N526)))</f>
        <v/>
      </c>
      <c r="J528" s="119" t="str" cm="1">
        <f t="array" ref="J528">IF(INDEX(Марка_кабеля, ROW(O526)) = "", "", INDEX(Марка_кабеля, ROW(O526)))</f>
        <v/>
      </c>
      <c r="K528" s="119" t="str" cm="1">
        <f t="array" ref="K528">IF(INDEX(Сечение, ROW(P526)) = "", "", INDEX(Сечение, ROW(P526)))</f>
        <v/>
      </c>
      <c r="L528" s="119" t="str" cm="1">
        <f t="array" ref="L528">IF(INDEX(Длина_кабеля, ROW(Q526)) = "", "", INDEX(Длина_кабеля, ROW(Q526)))</f>
        <v/>
      </c>
      <c r="M528" s="119" t="str" cm="1">
        <f t="array" ref="M528">IF(INDEX(Фаза, ROW(R526)) = "", "", INDEX(Фаза, ROW(R526)))</f>
        <v/>
      </c>
      <c r="N528" s="119" t="str" cm="1">
        <f t="array" ref="N528">IF(INDEX(РЕ, ROW(S526)) = "", "", INDEX(РЕ, ROW(S526)))</f>
        <v/>
      </c>
      <c r="O528" s="119" t="str" cm="1">
        <f t="array" ref="O528">IF(INDEX(Класс, ROW(V526)) = "", "", INDEX(Класс, ROW(V526)))</f>
        <v/>
      </c>
      <c r="P528" s="119" t="str" cm="1">
        <f t="array" ref="P528">IF(INDEX(Установленная_мощность, ROW(X526)) = "", "", INDEX(Установленная_мощность, ROW(X526)))</f>
        <v/>
      </c>
      <c r="Q528" s="119" t="str" cm="1">
        <f t="array" ref="Q528">IF(INDEX(Расчетный_ток, ROW(Y526)) = "", "", INDEX(Расчетный_ток, ROW(Y526)))</f>
        <v/>
      </c>
      <c r="R528" s="119" t="str" cm="1">
        <f t="array" ref="R528">IF(INDEX(Наименование_потребителя, ROW(Z526)) = "", "", INDEX(Наименование_потребителя, ROW(Z526)))</f>
        <v/>
      </c>
      <c r="S528" s="119" t="str" cm="1">
        <f t="array" ref="S528">IF(INDEX(Условное_обозначение, ROW(AA526)) = "", "", INDEX(Условное_обозначение, ROW(AA526)))</f>
        <v/>
      </c>
    </row>
    <row r="529" spans="1:19" x14ac:dyDescent="0.3">
      <c r="A529" s="119" t="str" cm="1">
        <f t="array" ref="A529">IF(INDEX(Вводной_щит, ROW(C527)) = "", "", INDEX(Вводной_щит, ROW(C527)))</f>
        <v/>
      </c>
      <c r="B529" s="119" t="str" cm="1">
        <f t="array" ref="B529">IF(INDEX(Номер, ROW(F527)) = "", "", INDEX(Номер, ROW(F527)))</f>
        <v/>
      </c>
      <c r="C529" s="119" t="str" cm="1">
        <f t="array" ref="C529">IF(INDEX(Номер_по_плану, ROW(H527)) = "", "", INDEX(Номер_по_плану, ROW(H527)))</f>
        <v/>
      </c>
      <c r="D529" s="119" t="str" cm="1">
        <f t="array" ref="D529">IF(INDEX(Тип, ROW(I527)) = "", "", INDEX(Тип, ROW(I527)))</f>
        <v/>
      </c>
      <c r="E529" s="119" t="str" cm="1">
        <f t="array" ref="E529">IF(INDEX(Автомат, ROW(J527)) = "", "", INDEX(Автомат, ROW(J527)))</f>
        <v/>
      </c>
      <c r="F529" s="119" t="str" cm="1">
        <f t="array" ref="F529">IF(INDEX(Производитель, ROW(K527)) = "", "", INDEX(Производитель, ROW(K527)))</f>
        <v/>
      </c>
      <c r="G529" s="119" t="str" cm="1">
        <f t="array" ref="G529">IF(INDEX(Номинал, ROW(L527)) = "", "", INDEX(Номинал, ROW(L527)))</f>
        <v/>
      </c>
      <c r="H529" s="119" t="str" cm="1">
        <f t="array" ref="H529">IF(INDEX(Тип_УЗО, ROW(M527)) = "", "", INDEX(Тип_УЗО, ROW(M527)))</f>
        <v/>
      </c>
      <c r="I529" s="119" t="str" cm="1">
        <f t="array" ref="I529">IF(INDEX(Ток_утечки_УЗО, ROW(N527)) = "", "", INDEX(Ток_утечки_УЗО, ROW(N527)))</f>
        <v/>
      </c>
      <c r="J529" s="119" t="str" cm="1">
        <f t="array" ref="J529">IF(INDEX(Марка_кабеля, ROW(O527)) = "", "", INDEX(Марка_кабеля, ROW(O527)))</f>
        <v/>
      </c>
      <c r="K529" s="119" t="str" cm="1">
        <f t="array" ref="K529">IF(INDEX(Сечение, ROW(P527)) = "", "", INDEX(Сечение, ROW(P527)))</f>
        <v/>
      </c>
      <c r="L529" s="119" t="str" cm="1">
        <f t="array" ref="L529">IF(INDEX(Длина_кабеля, ROW(Q527)) = "", "", INDEX(Длина_кабеля, ROW(Q527)))</f>
        <v/>
      </c>
      <c r="M529" s="119" t="str" cm="1">
        <f t="array" ref="M529">IF(INDEX(Фаза, ROW(R527)) = "", "", INDEX(Фаза, ROW(R527)))</f>
        <v/>
      </c>
      <c r="N529" s="119" t="str" cm="1">
        <f t="array" ref="N529">IF(INDEX(РЕ, ROW(S527)) = "", "", INDEX(РЕ, ROW(S527)))</f>
        <v/>
      </c>
      <c r="O529" s="119" t="str" cm="1">
        <f t="array" ref="O529">IF(INDEX(Класс, ROW(V527)) = "", "", INDEX(Класс, ROW(V527)))</f>
        <v/>
      </c>
      <c r="P529" s="119" t="str" cm="1">
        <f t="array" ref="P529">IF(INDEX(Установленная_мощность, ROW(X527)) = "", "", INDEX(Установленная_мощность, ROW(X527)))</f>
        <v/>
      </c>
      <c r="Q529" s="119" t="str" cm="1">
        <f t="array" ref="Q529">IF(INDEX(Расчетный_ток, ROW(Y527)) = "", "", INDEX(Расчетный_ток, ROW(Y527)))</f>
        <v/>
      </c>
      <c r="R529" s="119" t="str" cm="1">
        <f t="array" ref="R529">IF(INDEX(Наименование_потребителя, ROW(Z527)) = "", "", INDEX(Наименование_потребителя, ROW(Z527)))</f>
        <v/>
      </c>
      <c r="S529" s="119" t="str" cm="1">
        <f t="array" ref="S529">IF(INDEX(Условное_обозначение, ROW(AA527)) = "", "", INDEX(Условное_обозначение, ROW(AA527)))</f>
        <v/>
      </c>
    </row>
    <row r="530" spans="1:19" x14ac:dyDescent="0.3">
      <c r="A530" s="119" t="str" cm="1">
        <f t="array" ref="A530">IF(INDEX(Вводной_щит, ROW(C528)) = "", "", INDEX(Вводной_щит, ROW(C528)))</f>
        <v/>
      </c>
      <c r="B530" s="119" t="str" cm="1">
        <f t="array" ref="B530">IF(INDEX(Номер, ROW(F528)) = "", "", INDEX(Номер, ROW(F528)))</f>
        <v/>
      </c>
      <c r="C530" s="119" t="str" cm="1">
        <f t="array" ref="C530">IF(INDEX(Номер_по_плану, ROW(H528)) = "", "", INDEX(Номер_по_плану, ROW(H528)))</f>
        <v/>
      </c>
      <c r="D530" s="119" t="str" cm="1">
        <f t="array" ref="D530">IF(INDEX(Тип, ROW(I528)) = "", "", INDEX(Тип, ROW(I528)))</f>
        <v/>
      </c>
      <c r="E530" s="119" t="str" cm="1">
        <f t="array" ref="E530">IF(INDEX(Автомат, ROW(J528)) = "", "", INDEX(Автомат, ROW(J528)))</f>
        <v/>
      </c>
      <c r="F530" s="119" t="str" cm="1">
        <f t="array" ref="F530">IF(INDEX(Производитель, ROW(K528)) = "", "", INDEX(Производитель, ROW(K528)))</f>
        <v/>
      </c>
      <c r="G530" s="119" t="str" cm="1">
        <f t="array" ref="G530">IF(INDEX(Номинал, ROW(L528)) = "", "", INDEX(Номинал, ROW(L528)))</f>
        <v/>
      </c>
      <c r="H530" s="119" t="str" cm="1">
        <f t="array" ref="H530">IF(INDEX(Тип_УЗО, ROW(M528)) = "", "", INDEX(Тип_УЗО, ROW(M528)))</f>
        <v/>
      </c>
      <c r="I530" s="119" t="str" cm="1">
        <f t="array" ref="I530">IF(INDEX(Ток_утечки_УЗО, ROW(N528)) = "", "", INDEX(Ток_утечки_УЗО, ROW(N528)))</f>
        <v/>
      </c>
      <c r="J530" s="119" t="str" cm="1">
        <f t="array" ref="J530">IF(INDEX(Марка_кабеля, ROW(O528)) = "", "", INDEX(Марка_кабеля, ROW(O528)))</f>
        <v/>
      </c>
      <c r="K530" s="119" t="str" cm="1">
        <f t="array" ref="K530">IF(INDEX(Сечение, ROW(P528)) = "", "", INDEX(Сечение, ROW(P528)))</f>
        <v/>
      </c>
      <c r="L530" s="119" t="str" cm="1">
        <f t="array" ref="L530">IF(INDEX(Длина_кабеля, ROW(Q528)) = "", "", INDEX(Длина_кабеля, ROW(Q528)))</f>
        <v/>
      </c>
      <c r="M530" s="119" t="str" cm="1">
        <f t="array" ref="M530">IF(INDEX(Фаза, ROW(R528)) = "", "", INDEX(Фаза, ROW(R528)))</f>
        <v/>
      </c>
      <c r="N530" s="119" t="str" cm="1">
        <f t="array" ref="N530">IF(INDEX(РЕ, ROW(S528)) = "", "", INDEX(РЕ, ROW(S528)))</f>
        <v/>
      </c>
      <c r="O530" s="119" t="str" cm="1">
        <f t="array" ref="O530">IF(INDEX(Класс, ROW(V528)) = "", "", INDEX(Класс, ROW(V528)))</f>
        <v/>
      </c>
      <c r="P530" s="119" t="str" cm="1">
        <f t="array" ref="P530">IF(INDEX(Установленная_мощность, ROW(X528)) = "", "", INDEX(Установленная_мощность, ROW(X528)))</f>
        <v/>
      </c>
      <c r="Q530" s="119" t="str" cm="1">
        <f t="array" ref="Q530">IF(INDEX(Расчетный_ток, ROW(Y528)) = "", "", INDEX(Расчетный_ток, ROW(Y528)))</f>
        <v/>
      </c>
      <c r="R530" s="119" t="str" cm="1">
        <f t="array" ref="R530">IF(INDEX(Наименование_потребителя, ROW(Z528)) = "", "", INDEX(Наименование_потребителя, ROW(Z528)))</f>
        <v/>
      </c>
      <c r="S530" s="119" t="str" cm="1">
        <f t="array" ref="S530">IF(INDEX(Условное_обозначение, ROW(AA528)) = "", "", INDEX(Условное_обозначение, ROW(AA528)))</f>
        <v/>
      </c>
    </row>
    <row r="531" spans="1:19" x14ac:dyDescent="0.3">
      <c r="A531" s="119" t="str" cm="1">
        <f t="array" ref="A531">IF(INDEX(Вводной_щит, ROW(C529)) = "", "", INDEX(Вводной_щит, ROW(C529)))</f>
        <v/>
      </c>
      <c r="B531" s="119" t="str" cm="1">
        <f t="array" ref="B531">IF(INDEX(Номер, ROW(F529)) = "", "", INDEX(Номер, ROW(F529)))</f>
        <v/>
      </c>
      <c r="C531" s="119" t="str" cm="1">
        <f t="array" ref="C531">IF(INDEX(Номер_по_плану, ROW(H529)) = "", "", INDEX(Номер_по_плану, ROW(H529)))</f>
        <v/>
      </c>
      <c r="D531" s="119" t="str" cm="1">
        <f t="array" ref="D531">IF(INDEX(Тип, ROW(I529)) = "", "", INDEX(Тип, ROW(I529)))</f>
        <v/>
      </c>
      <c r="E531" s="119" t="str" cm="1">
        <f t="array" ref="E531">IF(INDEX(Автомат, ROW(J529)) = "", "", INDEX(Автомат, ROW(J529)))</f>
        <v/>
      </c>
      <c r="F531" s="119" t="str" cm="1">
        <f t="array" ref="F531">IF(INDEX(Производитель, ROW(K529)) = "", "", INDEX(Производитель, ROW(K529)))</f>
        <v/>
      </c>
      <c r="G531" s="119" t="str" cm="1">
        <f t="array" ref="G531">IF(INDEX(Номинал, ROW(L529)) = "", "", INDEX(Номинал, ROW(L529)))</f>
        <v/>
      </c>
      <c r="H531" s="119" t="str" cm="1">
        <f t="array" ref="H531">IF(INDEX(Тип_УЗО, ROW(M529)) = "", "", INDEX(Тип_УЗО, ROW(M529)))</f>
        <v/>
      </c>
      <c r="I531" s="119" t="str" cm="1">
        <f t="array" ref="I531">IF(INDEX(Ток_утечки_УЗО, ROW(N529)) = "", "", INDEX(Ток_утечки_УЗО, ROW(N529)))</f>
        <v/>
      </c>
      <c r="J531" s="119" t="str" cm="1">
        <f t="array" ref="J531">IF(INDEX(Марка_кабеля, ROW(O529)) = "", "", INDEX(Марка_кабеля, ROW(O529)))</f>
        <v/>
      </c>
      <c r="K531" s="119" t="str" cm="1">
        <f t="array" ref="K531">IF(INDEX(Сечение, ROW(P529)) = "", "", INDEX(Сечение, ROW(P529)))</f>
        <v/>
      </c>
      <c r="L531" s="119" t="str" cm="1">
        <f t="array" ref="L531">IF(INDEX(Длина_кабеля, ROW(Q529)) = "", "", INDEX(Длина_кабеля, ROW(Q529)))</f>
        <v/>
      </c>
      <c r="M531" s="119" t="str" cm="1">
        <f t="array" ref="M531">IF(INDEX(Фаза, ROW(R529)) = "", "", INDEX(Фаза, ROW(R529)))</f>
        <v/>
      </c>
      <c r="N531" s="119" t="str" cm="1">
        <f t="array" ref="N531">IF(INDEX(РЕ, ROW(S529)) = "", "", INDEX(РЕ, ROW(S529)))</f>
        <v/>
      </c>
      <c r="O531" s="119" t="str" cm="1">
        <f t="array" ref="O531">IF(INDEX(Класс, ROW(V529)) = "", "", INDEX(Класс, ROW(V529)))</f>
        <v/>
      </c>
      <c r="P531" s="119" t="str" cm="1">
        <f t="array" ref="P531">IF(INDEX(Установленная_мощность, ROW(X529)) = "", "", INDEX(Установленная_мощность, ROW(X529)))</f>
        <v/>
      </c>
      <c r="Q531" s="119" t="str" cm="1">
        <f t="array" ref="Q531">IF(INDEX(Расчетный_ток, ROW(Y529)) = "", "", INDEX(Расчетный_ток, ROW(Y529)))</f>
        <v/>
      </c>
      <c r="R531" s="119" t="str" cm="1">
        <f t="array" ref="R531">IF(INDEX(Наименование_потребителя, ROW(Z529)) = "", "", INDEX(Наименование_потребителя, ROW(Z529)))</f>
        <v/>
      </c>
      <c r="S531" s="119" t="str" cm="1">
        <f t="array" ref="S531">IF(INDEX(Условное_обозначение, ROW(AA529)) = "", "", INDEX(Условное_обозначение, ROW(AA529)))</f>
        <v/>
      </c>
    </row>
    <row r="532" spans="1:19" x14ac:dyDescent="0.3">
      <c r="A532" s="119" t="str" cm="1">
        <f t="array" ref="A532">IF(INDEX(Вводной_щит, ROW(C530)) = "", "", INDEX(Вводной_щит, ROW(C530)))</f>
        <v/>
      </c>
      <c r="B532" s="119" t="str" cm="1">
        <f t="array" ref="B532">IF(INDEX(Номер, ROW(F530)) = "", "", INDEX(Номер, ROW(F530)))</f>
        <v/>
      </c>
      <c r="C532" s="119" t="str" cm="1">
        <f t="array" ref="C532">IF(INDEX(Номер_по_плану, ROW(H530)) = "", "", INDEX(Номер_по_плану, ROW(H530)))</f>
        <v/>
      </c>
      <c r="D532" s="119" t="str" cm="1">
        <f t="array" ref="D532">IF(INDEX(Тип, ROW(I530)) = "", "", INDEX(Тип, ROW(I530)))</f>
        <v/>
      </c>
      <c r="E532" s="119" t="str" cm="1">
        <f t="array" ref="E532">IF(INDEX(Автомат, ROW(J530)) = "", "", INDEX(Автомат, ROW(J530)))</f>
        <v/>
      </c>
      <c r="F532" s="119" t="str" cm="1">
        <f t="array" ref="F532">IF(INDEX(Производитель, ROW(K530)) = "", "", INDEX(Производитель, ROW(K530)))</f>
        <v/>
      </c>
      <c r="G532" s="119" t="str" cm="1">
        <f t="array" ref="G532">IF(INDEX(Номинал, ROW(L530)) = "", "", INDEX(Номинал, ROW(L530)))</f>
        <v/>
      </c>
      <c r="H532" s="119" t="str" cm="1">
        <f t="array" ref="H532">IF(INDEX(Тип_УЗО, ROW(M530)) = "", "", INDEX(Тип_УЗО, ROW(M530)))</f>
        <v/>
      </c>
      <c r="I532" s="119" t="str" cm="1">
        <f t="array" ref="I532">IF(INDEX(Ток_утечки_УЗО, ROW(N530)) = "", "", INDEX(Ток_утечки_УЗО, ROW(N530)))</f>
        <v/>
      </c>
      <c r="J532" s="119" t="str" cm="1">
        <f t="array" ref="J532">IF(INDEX(Марка_кабеля, ROW(O530)) = "", "", INDEX(Марка_кабеля, ROW(O530)))</f>
        <v/>
      </c>
      <c r="K532" s="119" t="str" cm="1">
        <f t="array" ref="K532">IF(INDEX(Сечение, ROW(P530)) = "", "", INDEX(Сечение, ROW(P530)))</f>
        <v/>
      </c>
      <c r="L532" s="119" t="str" cm="1">
        <f t="array" ref="L532">IF(INDEX(Длина_кабеля, ROW(Q530)) = "", "", INDEX(Длина_кабеля, ROW(Q530)))</f>
        <v/>
      </c>
      <c r="M532" s="119" t="str" cm="1">
        <f t="array" ref="M532">IF(INDEX(Фаза, ROW(R530)) = "", "", INDEX(Фаза, ROW(R530)))</f>
        <v/>
      </c>
      <c r="N532" s="119" t="str" cm="1">
        <f t="array" ref="N532">IF(INDEX(РЕ, ROW(S530)) = "", "", INDEX(РЕ, ROW(S530)))</f>
        <v/>
      </c>
      <c r="O532" s="119" t="str" cm="1">
        <f t="array" ref="O532">IF(INDEX(Класс, ROW(V530)) = "", "", INDEX(Класс, ROW(V530)))</f>
        <v/>
      </c>
      <c r="P532" s="119" t="str" cm="1">
        <f t="array" ref="P532">IF(INDEX(Установленная_мощность, ROW(X530)) = "", "", INDEX(Установленная_мощность, ROW(X530)))</f>
        <v/>
      </c>
      <c r="Q532" s="119" t="str" cm="1">
        <f t="array" ref="Q532">IF(INDEX(Расчетный_ток, ROW(Y530)) = "", "", INDEX(Расчетный_ток, ROW(Y530)))</f>
        <v/>
      </c>
      <c r="R532" s="119" t="str" cm="1">
        <f t="array" ref="R532">IF(INDEX(Наименование_потребителя, ROW(Z530)) = "", "", INDEX(Наименование_потребителя, ROW(Z530)))</f>
        <v/>
      </c>
      <c r="S532" s="119" t="str" cm="1">
        <f t="array" ref="S532">IF(INDEX(Условное_обозначение, ROW(AA530)) = "", "", INDEX(Условное_обозначение, ROW(AA530)))</f>
        <v/>
      </c>
    </row>
    <row r="533" spans="1:19" x14ac:dyDescent="0.3">
      <c r="A533" s="119" t="str" cm="1">
        <f t="array" ref="A533">IF(INDEX(Вводной_щит, ROW(C531)) = "", "", INDEX(Вводной_щит, ROW(C531)))</f>
        <v/>
      </c>
      <c r="B533" s="119" t="str" cm="1">
        <f t="array" ref="B533">IF(INDEX(Номер, ROW(F531)) = "", "", INDEX(Номер, ROW(F531)))</f>
        <v/>
      </c>
      <c r="C533" s="119" t="str" cm="1">
        <f t="array" ref="C533">IF(INDEX(Номер_по_плану, ROW(H531)) = "", "", INDEX(Номер_по_плану, ROW(H531)))</f>
        <v/>
      </c>
      <c r="D533" s="119" t="str" cm="1">
        <f t="array" ref="D533">IF(INDEX(Тип, ROW(I531)) = "", "", INDEX(Тип, ROW(I531)))</f>
        <v/>
      </c>
      <c r="E533" s="119" t="str" cm="1">
        <f t="array" ref="E533">IF(INDEX(Автомат, ROW(J531)) = "", "", INDEX(Автомат, ROW(J531)))</f>
        <v/>
      </c>
      <c r="F533" s="119" t="str" cm="1">
        <f t="array" ref="F533">IF(INDEX(Производитель, ROW(K531)) = "", "", INDEX(Производитель, ROW(K531)))</f>
        <v/>
      </c>
      <c r="G533" s="119" t="str" cm="1">
        <f t="array" ref="G533">IF(INDEX(Номинал, ROW(L531)) = "", "", INDEX(Номинал, ROW(L531)))</f>
        <v/>
      </c>
      <c r="H533" s="119" t="str" cm="1">
        <f t="array" ref="H533">IF(INDEX(Тип_УЗО, ROW(M531)) = "", "", INDEX(Тип_УЗО, ROW(M531)))</f>
        <v/>
      </c>
      <c r="I533" s="119" t="str" cm="1">
        <f t="array" ref="I533">IF(INDEX(Ток_утечки_УЗО, ROW(N531)) = "", "", INDEX(Ток_утечки_УЗО, ROW(N531)))</f>
        <v/>
      </c>
      <c r="J533" s="119" t="str" cm="1">
        <f t="array" ref="J533">IF(INDEX(Марка_кабеля, ROW(O531)) = "", "", INDEX(Марка_кабеля, ROW(O531)))</f>
        <v/>
      </c>
      <c r="K533" s="119" t="str" cm="1">
        <f t="array" ref="K533">IF(INDEX(Сечение, ROW(P531)) = "", "", INDEX(Сечение, ROW(P531)))</f>
        <v/>
      </c>
      <c r="L533" s="119" t="str" cm="1">
        <f t="array" ref="L533">IF(INDEX(Длина_кабеля, ROW(Q531)) = "", "", INDEX(Длина_кабеля, ROW(Q531)))</f>
        <v/>
      </c>
      <c r="M533" s="119" t="str" cm="1">
        <f t="array" ref="M533">IF(INDEX(Фаза, ROW(R531)) = "", "", INDEX(Фаза, ROW(R531)))</f>
        <v/>
      </c>
      <c r="N533" s="119" t="str" cm="1">
        <f t="array" ref="N533">IF(INDEX(РЕ, ROW(S531)) = "", "", INDEX(РЕ, ROW(S531)))</f>
        <v/>
      </c>
      <c r="O533" s="119" t="str" cm="1">
        <f t="array" ref="O533">IF(INDEX(Класс, ROW(V531)) = "", "", INDEX(Класс, ROW(V531)))</f>
        <v/>
      </c>
      <c r="P533" s="119" t="str" cm="1">
        <f t="array" ref="P533">IF(INDEX(Установленная_мощность, ROW(X531)) = "", "", INDEX(Установленная_мощность, ROW(X531)))</f>
        <v/>
      </c>
      <c r="Q533" s="119" t="str" cm="1">
        <f t="array" ref="Q533">IF(INDEX(Расчетный_ток, ROW(Y531)) = "", "", INDEX(Расчетный_ток, ROW(Y531)))</f>
        <v/>
      </c>
      <c r="R533" s="119" t="str" cm="1">
        <f t="array" ref="R533">IF(INDEX(Наименование_потребителя, ROW(Z531)) = "", "", INDEX(Наименование_потребителя, ROW(Z531)))</f>
        <v/>
      </c>
      <c r="S533" s="119" t="str" cm="1">
        <f t="array" ref="S533">IF(INDEX(Условное_обозначение, ROW(AA531)) = "", "", INDEX(Условное_обозначение, ROW(AA531)))</f>
        <v/>
      </c>
    </row>
    <row r="534" spans="1:19" x14ac:dyDescent="0.3">
      <c r="A534" s="119" t="str" cm="1">
        <f t="array" ref="A534">IF(INDEX(Вводной_щит, ROW(C532)) = "", "", INDEX(Вводной_щит, ROW(C532)))</f>
        <v/>
      </c>
      <c r="B534" s="119" t="str" cm="1">
        <f t="array" ref="B534">IF(INDEX(Номер, ROW(F532)) = "", "", INDEX(Номер, ROW(F532)))</f>
        <v/>
      </c>
      <c r="C534" s="119" t="str" cm="1">
        <f t="array" ref="C534">IF(INDEX(Номер_по_плану, ROW(H532)) = "", "", INDEX(Номер_по_плану, ROW(H532)))</f>
        <v/>
      </c>
      <c r="D534" s="119" t="str" cm="1">
        <f t="array" ref="D534">IF(INDEX(Тип, ROW(I532)) = "", "", INDEX(Тип, ROW(I532)))</f>
        <v/>
      </c>
      <c r="E534" s="119" t="str" cm="1">
        <f t="array" ref="E534">IF(INDEX(Автомат, ROW(J532)) = "", "", INDEX(Автомат, ROW(J532)))</f>
        <v/>
      </c>
      <c r="F534" s="119" t="str" cm="1">
        <f t="array" ref="F534">IF(INDEX(Производитель, ROW(K532)) = "", "", INDEX(Производитель, ROW(K532)))</f>
        <v/>
      </c>
      <c r="G534" s="119" t="str" cm="1">
        <f t="array" ref="G534">IF(INDEX(Номинал, ROW(L532)) = "", "", INDEX(Номинал, ROW(L532)))</f>
        <v/>
      </c>
      <c r="H534" s="119" t="str" cm="1">
        <f t="array" ref="H534">IF(INDEX(Тип_УЗО, ROW(M532)) = "", "", INDEX(Тип_УЗО, ROW(M532)))</f>
        <v/>
      </c>
      <c r="I534" s="119" t="str" cm="1">
        <f t="array" ref="I534">IF(INDEX(Ток_утечки_УЗО, ROW(N532)) = "", "", INDEX(Ток_утечки_УЗО, ROW(N532)))</f>
        <v/>
      </c>
      <c r="J534" s="119" t="str" cm="1">
        <f t="array" ref="J534">IF(INDEX(Марка_кабеля, ROW(O532)) = "", "", INDEX(Марка_кабеля, ROW(O532)))</f>
        <v/>
      </c>
      <c r="K534" s="119" t="str" cm="1">
        <f t="array" ref="K534">IF(INDEX(Сечение, ROW(P532)) = "", "", INDEX(Сечение, ROW(P532)))</f>
        <v/>
      </c>
      <c r="L534" s="119" t="str" cm="1">
        <f t="array" ref="L534">IF(INDEX(Длина_кабеля, ROW(Q532)) = "", "", INDEX(Длина_кабеля, ROW(Q532)))</f>
        <v/>
      </c>
      <c r="M534" s="119" t="str" cm="1">
        <f t="array" ref="M534">IF(INDEX(Фаза, ROW(R532)) = "", "", INDEX(Фаза, ROW(R532)))</f>
        <v/>
      </c>
      <c r="N534" s="119" t="str" cm="1">
        <f t="array" ref="N534">IF(INDEX(РЕ, ROW(S532)) = "", "", INDEX(РЕ, ROW(S532)))</f>
        <v/>
      </c>
      <c r="O534" s="119" t="str" cm="1">
        <f t="array" ref="O534">IF(INDEX(Класс, ROW(V532)) = "", "", INDEX(Класс, ROW(V532)))</f>
        <v/>
      </c>
      <c r="P534" s="119" t="str" cm="1">
        <f t="array" ref="P534">IF(INDEX(Установленная_мощность, ROW(X532)) = "", "", INDEX(Установленная_мощность, ROW(X532)))</f>
        <v/>
      </c>
      <c r="Q534" s="119" t="str" cm="1">
        <f t="array" ref="Q534">IF(INDEX(Расчетный_ток, ROW(Y532)) = "", "", INDEX(Расчетный_ток, ROW(Y532)))</f>
        <v/>
      </c>
      <c r="R534" s="119" t="str" cm="1">
        <f t="array" ref="R534">IF(INDEX(Наименование_потребителя, ROW(Z532)) = "", "", INDEX(Наименование_потребителя, ROW(Z532)))</f>
        <v/>
      </c>
      <c r="S534" s="119" t="str" cm="1">
        <f t="array" ref="S534">IF(INDEX(Условное_обозначение, ROW(AA532)) = "", "", INDEX(Условное_обозначение, ROW(AA532)))</f>
        <v/>
      </c>
    </row>
    <row r="535" spans="1:19" x14ac:dyDescent="0.3">
      <c r="A535" s="119" t="str" cm="1">
        <f t="array" ref="A535">IF(INDEX(Вводной_щит, ROW(C533)) = "", "", INDEX(Вводной_щит, ROW(C533)))</f>
        <v/>
      </c>
      <c r="B535" s="119" t="str" cm="1">
        <f t="array" ref="B535">IF(INDEX(Номер, ROW(F533)) = "", "", INDEX(Номер, ROW(F533)))</f>
        <v/>
      </c>
      <c r="C535" s="119" t="str" cm="1">
        <f t="array" ref="C535">IF(INDEX(Номер_по_плану, ROW(H533)) = "", "", INDEX(Номер_по_плану, ROW(H533)))</f>
        <v/>
      </c>
      <c r="D535" s="119" t="str" cm="1">
        <f t="array" ref="D535">IF(INDEX(Тип, ROW(I533)) = "", "", INDEX(Тип, ROW(I533)))</f>
        <v/>
      </c>
      <c r="E535" s="119" t="str" cm="1">
        <f t="array" ref="E535">IF(INDEX(Автомат, ROW(J533)) = "", "", INDEX(Автомат, ROW(J533)))</f>
        <v/>
      </c>
      <c r="F535" s="119" t="str" cm="1">
        <f t="array" ref="F535">IF(INDEX(Производитель, ROW(K533)) = "", "", INDEX(Производитель, ROW(K533)))</f>
        <v/>
      </c>
      <c r="G535" s="119" t="str" cm="1">
        <f t="array" ref="G535">IF(INDEX(Номинал, ROW(L533)) = "", "", INDEX(Номинал, ROW(L533)))</f>
        <v/>
      </c>
      <c r="H535" s="119" t="str" cm="1">
        <f t="array" ref="H535">IF(INDEX(Тип_УЗО, ROW(M533)) = "", "", INDEX(Тип_УЗО, ROW(M533)))</f>
        <v/>
      </c>
      <c r="I535" s="119" t="str" cm="1">
        <f t="array" ref="I535">IF(INDEX(Ток_утечки_УЗО, ROW(N533)) = "", "", INDEX(Ток_утечки_УЗО, ROW(N533)))</f>
        <v/>
      </c>
      <c r="J535" s="119" t="str" cm="1">
        <f t="array" ref="J535">IF(INDEX(Марка_кабеля, ROW(O533)) = "", "", INDEX(Марка_кабеля, ROW(O533)))</f>
        <v/>
      </c>
      <c r="K535" s="119" t="str" cm="1">
        <f t="array" ref="K535">IF(INDEX(Сечение, ROW(P533)) = "", "", INDEX(Сечение, ROW(P533)))</f>
        <v/>
      </c>
      <c r="L535" s="119" t="str" cm="1">
        <f t="array" ref="L535">IF(INDEX(Длина_кабеля, ROW(Q533)) = "", "", INDEX(Длина_кабеля, ROW(Q533)))</f>
        <v/>
      </c>
      <c r="M535" s="119" t="str" cm="1">
        <f t="array" ref="M535">IF(INDEX(Фаза, ROW(R533)) = "", "", INDEX(Фаза, ROW(R533)))</f>
        <v/>
      </c>
      <c r="N535" s="119" t="str" cm="1">
        <f t="array" ref="N535">IF(INDEX(РЕ, ROW(S533)) = "", "", INDEX(РЕ, ROW(S533)))</f>
        <v/>
      </c>
      <c r="O535" s="119" t="str" cm="1">
        <f t="array" ref="O535">IF(INDEX(Класс, ROW(V533)) = "", "", INDEX(Класс, ROW(V533)))</f>
        <v/>
      </c>
      <c r="P535" s="119" t="str" cm="1">
        <f t="array" ref="P535">IF(INDEX(Установленная_мощность, ROW(X533)) = "", "", INDEX(Установленная_мощность, ROW(X533)))</f>
        <v/>
      </c>
      <c r="Q535" s="119" t="str" cm="1">
        <f t="array" ref="Q535">IF(INDEX(Расчетный_ток, ROW(Y533)) = "", "", INDEX(Расчетный_ток, ROW(Y533)))</f>
        <v/>
      </c>
      <c r="R535" s="119" t="str" cm="1">
        <f t="array" ref="R535">IF(INDEX(Наименование_потребителя, ROW(Z533)) = "", "", INDEX(Наименование_потребителя, ROW(Z533)))</f>
        <v/>
      </c>
      <c r="S535" s="119" t="str" cm="1">
        <f t="array" ref="S535">IF(INDEX(Условное_обозначение, ROW(AA533)) = "", "", INDEX(Условное_обозначение, ROW(AA533)))</f>
        <v/>
      </c>
    </row>
    <row r="536" spans="1:19" x14ac:dyDescent="0.3">
      <c r="A536" s="119" t="str" cm="1">
        <f t="array" ref="A536">IF(INDEX(Вводной_щит, ROW(C534)) = "", "", INDEX(Вводной_щит, ROW(C534)))</f>
        <v/>
      </c>
      <c r="B536" s="119" t="str" cm="1">
        <f t="array" ref="B536">IF(INDEX(Номер, ROW(F534)) = "", "", INDEX(Номер, ROW(F534)))</f>
        <v/>
      </c>
      <c r="C536" s="119" t="str" cm="1">
        <f t="array" ref="C536">IF(INDEX(Номер_по_плану, ROW(H534)) = "", "", INDEX(Номер_по_плану, ROW(H534)))</f>
        <v/>
      </c>
      <c r="D536" s="119" t="str" cm="1">
        <f t="array" ref="D536">IF(INDEX(Тип, ROW(I534)) = "", "", INDEX(Тип, ROW(I534)))</f>
        <v/>
      </c>
      <c r="E536" s="119" t="str" cm="1">
        <f t="array" ref="E536">IF(INDEX(Автомат, ROW(J534)) = "", "", INDEX(Автомат, ROW(J534)))</f>
        <v/>
      </c>
      <c r="F536" s="119" t="str" cm="1">
        <f t="array" ref="F536">IF(INDEX(Производитель, ROW(K534)) = "", "", INDEX(Производитель, ROW(K534)))</f>
        <v/>
      </c>
      <c r="G536" s="119" t="str" cm="1">
        <f t="array" ref="G536">IF(INDEX(Номинал, ROW(L534)) = "", "", INDEX(Номинал, ROW(L534)))</f>
        <v/>
      </c>
      <c r="H536" s="119" t="str" cm="1">
        <f t="array" ref="H536">IF(INDEX(Тип_УЗО, ROW(M534)) = "", "", INDEX(Тип_УЗО, ROW(M534)))</f>
        <v/>
      </c>
      <c r="I536" s="119" t="str" cm="1">
        <f t="array" ref="I536">IF(INDEX(Ток_утечки_УЗО, ROW(N534)) = "", "", INDEX(Ток_утечки_УЗО, ROW(N534)))</f>
        <v/>
      </c>
      <c r="J536" s="119" t="str" cm="1">
        <f t="array" ref="J536">IF(INDEX(Марка_кабеля, ROW(O534)) = "", "", INDEX(Марка_кабеля, ROW(O534)))</f>
        <v/>
      </c>
      <c r="K536" s="119" t="str" cm="1">
        <f t="array" ref="K536">IF(INDEX(Сечение, ROW(P534)) = "", "", INDEX(Сечение, ROW(P534)))</f>
        <v/>
      </c>
      <c r="L536" s="119" t="str" cm="1">
        <f t="array" ref="L536">IF(INDEX(Длина_кабеля, ROW(Q534)) = "", "", INDEX(Длина_кабеля, ROW(Q534)))</f>
        <v/>
      </c>
      <c r="M536" s="119" t="str" cm="1">
        <f t="array" ref="M536">IF(INDEX(Фаза, ROW(R534)) = "", "", INDEX(Фаза, ROW(R534)))</f>
        <v/>
      </c>
      <c r="N536" s="119" t="str" cm="1">
        <f t="array" ref="N536">IF(INDEX(РЕ, ROW(S534)) = "", "", INDEX(РЕ, ROW(S534)))</f>
        <v/>
      </c>
      <c r="O536" s="119" t="str" cm="1">
        <f t="array" ref="O536">IF(INDEX(Класс, ROW(V534)) = "", "", INDEX(Класс, ROW(V534)))</f>
        <v/>
      </c>
      <c r="P536" s="119" t="str" cm="1">
        <f t="array" ref="P536">IF(INDEX(Установленная_мощность, ROW(X534)) = "", "", INDEX(Установленная_мощность, ROW(X534)))</f>
        <v/>
      </c>
      <c r="Q536" s="119" t="str" cm="1">
        <f t="array" ref="Q536">IF(INDEX(Расчетный_ток, ROW(Y534)) = "", "", INDEX(Расчетный_ток, ROW(Y534)))</f>
        <v/>
      </c>
      <c r="R536" s="119" t="str" cm="1">
        <f t="array" ref="R536">IF(INDEX(Наименование_потребителя, ROW(Z534)) = "", "", INDEX(Наименование_потребителя, ROW(Z534)))</f>
        <v/>
      </c>
      <c r="S536" s="119" t="str" cm="1">
        <f t="array" ref="S536">IF(INDEX(Условное_обозначение, ROW(AA534)) = "", "", INDEX(Условное_обозначение, ROW(AA534)))</f>
        <v/>
      </c>
    </row>
    <row r="537" spans="1:19" x14ac:dyDescent="0.3">
      <c r="A537" s="119" t="str" cm="1">
        <f t="array" ref="A537">IF(INDEX(Вводной_щит, ROW(C535)) = "", "", INDEX(Вводной_щит, ROW(C535)))</f>
        <v/>
      </c>
      <c r="B537" s="119" t="str" cm="1">
        <f t="array" ref="B537">IF(INDEX(Номер, ROW(F535)) = "", "", INDEX(Номер, ROW(F535)))</f>
        <v/>
      </c>
      <c r="C537" s="119" t="str" cm="1">
        <f t="array" ref="C537">IF(INDEX(Номер_по_плану, ROW(H535)) = "", "", INDEX(Номер_по_плану, ROW(H535)))</f>
        <v/>
      </c>
      <c r="D537" s="119" t="str" cm="1">
        <f t="array" ref="D537">IF(INDEX(Тип, ROW(I535)) = "", "", INDEX(Тип, ROW(I535)))</f>
        <v/>
      </c>
      <c r="E537" s="119" t="str" cm="1">
        <f t="array" ref="E537">IF(INDEX(Автомат, ROW(J535)) = "", "", INDEX(Автомат, ROW(J535)))</f>
        <v/>
      </c>
      <c r="F537" s="119" t="str" cm="1">
        <f t="array" ref="F537">IF(INDEX(Производитель, ROW(K535)) = "", "", INDEX(Производитель, ROW(K535)))</f>
        <v/>
      </c>
      <c r="G537" s="119" t="str" cm="1">
        <f t="array" ref="G537">IF(INDEX(Номинал, ROW(L535)) = "", "", INDEX(Номинал, ROW(L535)))</f>
        <v/>
      </c>
      <c r="H537" s="119" t="str" cm="1">
        <f t="array" ref="H537">IF(INDEX(Тип_УЗО, ROW(M535)) = "", "", INDEX(Тип_УЗО, ROW(M535)))</f>
        <v/>
      </c>
      <c r="I537" s="119" t="str" cm="1">
        <f t="array" ref="I537">IF(INDEX(Ток_утечки_УЗО, ROW(N535)) = "", "", INDEX(Ток_утечки_УЗО, ROW(N535)))</f>
        <v/>
      </c>
      <c r="J537" s="119" t="str" cm="1">
        <f t="array" ref="J537">IF(INDEX(Марка_кабеля, ROW(O535)) = "", "", INDEX(Марка_кабеля, ROW(O535)))</f>
        <v/>
      </c>
      <c r="K537" s="119" t="str" cm="1">
        <f t="array" ref="K537">IF(INDEX(Сечение, ROW(P535)) = "", "", INDEX(Сечение, ROW(P535)))</f>
        <v/>
      </c>
      <c r="L537" s="119" t="str" cm="1">
        <f t="array" ref="L537">IF(INDEX(Длина_кабеля, ROW(Q535)) = "", "", INDEX(Длина_кабеля, ROW(Q535)))</f>
        <v/>
      </c>
      <c r="M537" s="119" t="str" cm="1">
        <f t="array" ref="M537">IF(INDEX(Фаза, ROW(R535)) = "", "", INDEX(Фаза, ROW(R535)))</f>
        <v/>
      </c>
      <c r="N537" s="119" t="str" cm="1">
        <f t="array" ref="N537">IF(INDEX(РЕ, ROW(S535)) = "", "", INDEX(РЕ, ROW(S535)))</f>
        <v/>
      </c>
      <c r="O537" s="119" t="str" cm="1">
        <f t="array" ref="O537">IF(INDEX(Класс, ROW(V535)) = "", "", INDEX(Класс, ROW(V535)))</f>
        <v/>
      </c>
      <c r="P537" s="119" t="str" cm="1">
        <f t="array" ref="P537">IF(INDEX(Установленная_мощность, ROW(X535)) = "", "", INDEX(Установленная_мощность, ROW(X535)))</f>
        <v/>
      </c>
      <c r="Q537" s="119" t="str" cm="1">
        <f t="array" ref="Q537">IF(INDEX(Расчетный_ток, ROW(Y535)) = "", "", INDEX(Расчетный_ток, ROW(Y535)))</f>
        <v/>
      </c>
      <c r="R537" s="119" t="str" cm="1">
        <f t="array" ref="R537">IF(INDEX(Наименование_потребителя, ROW(Z535)) = "", "", INDEX(Наименование_потребителя, ROW(Z535)))</f>
        <v/>
      </c>
      <c r="S537" s="119" t="str" cm="1">
        <f t="array" ref="S537">IF(INDEX(Условное_обозначение, ROW(AA535)) = "", "", INDEX(Условное_обозначение, ROW(AA535)))</f>
        <v/>
      </c>
    </row>
    <row r="538" spans="1:19" x14ac:dyDescent="0.3">
      <c r="A538" s="119" t="str" cm="1">
        <f t="array" ref="A538">IF(INDEX(Вводной_щит, ROW(C536)) = "", "", INDEX(Вводной_щит, ROW(C536)))</f>
        <v/>
      </c>
      <c r="B538" s="119" t="str" cm="1">
        <f t="array" ref="B538">IF(INDEX(Номер, ROW(F536)) = "", "", INDEX(Номер, ROW(F536)))</f>
        <v/>
      </c>
      <c r="C538" s="119" t="str" cm="1">
        <f t="array" ref="C538">IF(INDEX(Номер_по_плану, ROW(H536)) = "", "", INDEX(Номер_по_плану, ROW(H536)))</f>
        <v/>
      </c>
      <c r="D538" s="119" t="str" cm="1">
        <f t="array" ref="D538">IF(INDEX(Тип, ROW(I536)) = "", "", INDEX(Тип, ROW(I536)))</f>
        <v/>
      </c>
      <c r="E538" s="119" t="str" cm="1">
        <f t="array" ref="E538">IF(INDEX(Автомат, ROW(J536)) = "", "", INDEX(Автомат, ROW(J536)))</f>
        <v/>
      </c>
      <c r="F538" s="119" t="str" cm="1">
        <f t="array" ref="F538">IF(INDEX(Производитель, ROW(K536)) = "", "", INDEX(Производитель, ROW(K536)))</f>
        <v/>
      </c>
      <c r="G538" s="119" t="str" cm="1">
        <f t="array" ref="G538">IF(INDEX(Номинал, ROW(L536)) = "", "", INDEX(Номинал, ROW(L536)))</f>
        <v/>
      </c>
      <c r="H538" s="119" t="str" cm="1">
        <f t="array" ref="H538">IF(INDEX(Тип_УЗО, ROW(M536)) = "", "", INDEX(Тип_УЗО, ROW(M536)))</f>
        <v/>
      </c>
      <c r="I538" s="119" t="str" cm="1">
        <f t="array" ref="I538">IF(INDEX(Ток_утечки_УЗО, ROW(N536)) = "", "", INDEX(Ток_утечки_УЗО, ROW(N536)))</f>
        <v/>
      </c>
      <c r="J538" s="119" t="str" cm="1">
        <f t="array" ref="J538">IF(INDEX(Марка_кабеля, ROW(O536)) = "", "", INDEX(Марка_кабеля, ROW(O536)))</f>
        <v/>
      </c>
      <c r="K538" s="119" t="str" cm="1">
        <f t="array" ref="K538">IF(INDEX(Сечение, ROW(P536)) = "", "", INDEX(Сечение, ROW(P536)))</f>
        <v/>
      </c>
      <c r="L538" s="119" t="str" cm="1">
        <f t="array" ref="L538">IF(INDEX(Длина_кабеля, ROW(Q536)) = "", "", INDEX(Длина_кабеля, ROW(Q536)))</f>
        <v/>
      </c>
      <c r="M538" s="119" t="str" cm="1">
        <f t="array" ref="M538">IF(INDEX(Фаза, ROW(R536)) = "", "", INDEX(Фаза, ROW(R536)))</f>
        <v/>
      </c>
      <c r="N538" s="119" t="str" cm="1">
        <f t="array" ref="N538">IF(INDEX(РЕ, ROW(S536)) = "", "", INDEX(РЕ, ROW(S536)))</f>
        <v/>
      </c>
      <c r="O538" s="119" t="str" cm="1">
        <f t="array" ref="O538">IF(INDEX(Класс, ROW(V536)) = "", "", INDEX(Класс, ROW(V536)))</f>
        <v/>
      </c>
      <c r="P538" s="119" t="str" cm="1">
        <f t="array" ref="P538">IF(INDEX(Установленная_мощность, ROW(X536)) = "", "", INDEX(Установленная_мощность, ROW(X536)))</f>
        <v/>
      </c>
      <c r="Q538" s="119" t="str" cm="1">
        <f t="array" ref="Q538">IF(INDEX(Расчетный_ток, ROW(Y536)) = "", "", INDEX(Расчетный_ток, ROW(Y536)))</f>
        <v/>
      </c>
      <c r="R538" s="119" t="str" cm="1">
        <f t="array" ref="R538">IF(INDEX(Наименование_потребителя, ROW(Z536)) = "", "", INDEX(Наименование_потребителя, ROW(Z536)))</f>
        <v/>
      </c>
      <c r="S538" s="119" t="str" cm="1">
        <f t="array" ref="S538">IF(INDEX(Условное_обозначение, ROW(AA536)) = "", "", INDEX(Условное_обозначение, ROW(AA536)))</f>
        <v/>
      </c>
    </row>
    <row r="539" spans="1:19" x14ac:dyDescent="0.3">
      <c r="A539" s="119" t="str" cm="1">
        <f t="array" ref="A539">IF(INDEX(Вводной_щит, ROW(C537)) = "", "", INDEX(Вводной_щит, ROW(C537)))</f>
        <v/>
      </c>
      <c r="B539" s="119" t="str" cm="1">
        <f t="array" ref="B539">IF(INDEX(Номер, ROW(F537)) = "", "", INDEX(Номер, ROW(F537)))</f>
        <v/>
      </c>
      <c r="C539" s="119" t="str" cm="1">
        <f t="array" ref="C539">IF(INDEX(Номер_по_плану, ROW(H537)) = "", "", INDEX(Номер_по_плану, ROW(H537)))</f>
        <v/>
      </c>
      <c r="D539" s="119" t="str" cm="1">
        <f t="array" ref="D539">IF(INDEX(Тип, ROW(I537)) = "", "", INDEX(Тип, ROW(I537)))</f>
        <v/>
      </c>
      <c r="E539" s="119" t="str" cm="1">
        <f t="array" ref="E539">IF(INDEX(Автомат, ROW(J537)) = "", "", INDEX(Автомат, ROW(J537)))</f>
        <v/>
      </c>
      <c r="F539" s="119" t="str" cm="1">
        <f t="array" ref="F539">IF(INDEX(Производитель, ROW(K537)) = "", "", INDEX(Производитель, ROW(K537)))</f>
        <v/>
      </c>
      <c r="G539" s="119" t="str" cm="1">
        <f t="array" ref="G539">IF(INDEX(Номинал, ROW(L537)) = "", "", INDEX(Номинал, ROW(L537)))</f>
        <v/>
      </c>
      <c r="H539" s="119" t="str" cm="1">
        <f t="array" ref="H539">IF(INDEX(Тип_УЗО, ROW(M537)) = "", "", INDEX(Тип_УЗО, ROW(M537)))</f>
        <v/>
      </c>
      <c r="I539" s="119" t="str" cm="1">
        <f t="array" ref="I539">IF(INDEX(Ток_утечки_УЗО, ROW(N537)) = "", "", INDEX(Ток_утечки_УЗО, ROW(N537)))</f>
        <v/>
      </c>
      <c r="J539" s="119" t="str" cm="1">
        <f t="array" ref="J539">IF(INDEX(Марка_кабеля, ROW(O537)) = "", "", INDEX(Марка_кабеля, ROW(O537)))</f>
        <v/>
      </c>
      <c r="K539" s="119" t="str" cm="1">
        <f t="array" ref="K539">IF(INDEX(Сечение, ROW(P537)) = "", "", INDEX(Сечение, ROW(P537)))</f>
        <v/>
      </c>
      <c r="L539" s="119" t="str" cm="1">
        <f t="array" ref="L539">IF(INDEX(Длина_кабеля, ROW(Q537)) = "", "", INDEX(Длина_кабеля, ROW(Q537)))</f>
        <v/>
      </c>
      <c r="M539" s="119" t="str" cm="1">
        <f t="array" ref="M539">IF(INDEX(Фаза, ROW(R537)) = "", "", INDEX(Фаза, ROW(R537)))</f>
        <v/>
      </c>
      <c r="N539" s="119" t="str" cm="1">
        <f t="array" ref="N539">IF(INDEX(РЕ, ROW(S537)) = "", "", INDEX(РЕ, ROW(S537)))</f>
        <v/>
      </c>
      <c r="O539" s="119" t="str" cm="1">
        <f t="array" ref="O539">IF(INDEX(Класс, ROW(V537)) = "", "", INDEX(Класс, ROW(V537)))</f>
        <v/>
      </c>
      <c r="P539" s="119" t="str" cm="1">
        <f t="array" ref="P539">IF(INDEX(Установленная_мощность, ROW(X537)) = "", "", INDEX(Установленная_мощность, ROW(X537)))</f>
        <v/>
      </c>
      <c r="Q539" s="119" t="str" cm="1">
        <f t="array" ref="Q539">IF(INDEX(Расчетный_ток, ROW(Y537)) = "", "", INDEX(Расчетный_ток, ROW(Y537)))</f>
        <v/>
      </c>
      <c r="R539" s="119" t="str" cm="1">
        <f t="array" ref="R539">IF(INDEX(Наименование_потребителя, ROW(Z537)) = "", "", INDEX(Наименование_потребителя, ROW(Z537)))</f>
        <v/>
      </c>
      <c r="S539" s="119" t="str" cm="1">
        <f t="array" ref="S539">IF(INDEX(Условное_обозначение, ROW(AA537)) = "", "", INDEX(Условное_обозначение, ROW(AA537)))</f>
        <v/>
      </c>
    </row>
    <row r="540" spans="1:19" x14ac:dyDescent="0.3">
      <c r="A540" s="119" t="str" cm="1">
        <f t="array" ref="A540">IF(INDEX(Вводной_щит, ROW(C538)) = "", "", INDEX(Вводной_щит, ROW(C538)))</f>
        <v/>
      </c>
      <c r="B540" s="119" t="str" cm="1">
        <f t="array" ref="B540">IF(INDEX(Номер, ROW(F538)) = "", "", INDEX(Номер, ROW(F538)))</f>
        <v/>
      </c>
      <c r="C540" s="119" t="str" cm="1">
        <f t="array" ref="C540">IF(INDEX(Номер_по_плану, ROW(H538)) = "", "", INDEX(Номер_по_плану, ROW(H538)))</f>
        <v/>
      </c>
      <c r="D540" s="119" t="str" cm="1">
        <f t="array" ref="D540">IF(INDEX(Тип, ROW(I538)) = "", "", INDEX(Тип, ROW(I538)))</f>
        <v/>
      </c>
      <c r="E540" s="119" t="str" cm="1">
        <f t="array" ref="E540">IF(INDEX(Автомат, ROW(J538)) = "", "", INDEX(Автомат, ROW(J538)))</f>
        <v/>
      </c>
      <c r="F540" s="119" t="str" cm="1">
        <f t="array" ref="F540">IF(INDEX(Производитель, ROW(K538)) = "", "", INDEX(Производитель, ROW(K538)))</f>
        <v/>
      </c>
      <c r="G540" s="119" t="str" cm="1">
        <f t="array" ref="G540">IF(INDEX(Номинал, ROW(L538)) = "", "", INDEX(Номинал, ROW(L538)))</f>
        <v/>
      </c>
      <c r="H540" s="119" t="str" cm="1">
        <f t="array" ref="H540">IF(INDEX(Тип_УЗО, ROW(M538)) = "", "", INDEX(Тип_УЗО, ROW(M538)))</f>
        <v/>
      </c>
      <c r="I540" s="119" t="str" cm="1">
        <f t="array" ref="I540">IF(INDEX(Ток_утечки_УЗО, ROW(N538)) = "", "", INDEX(Ток_утечки_УЗО, ROW(N538)))</f>
        <v/>
      </c>
      <c r="J540" s="119" t="str" cm="1">
        <f t="array" ref="J540">IF(INDEX(Марка_кабеля, ROW(O538)) = "", "", INDEX(Марка_кабеля, ROW(O538)))</f>
        <v/>
      </c>
      <c r="K540" s="119" t="str" cm="1">
        <f t="array" ref="K540">IF(INDEX(Сечение, ROW(P538)) = "", "", INDEX(Сечение, ROW(P538)))</f>
        <v/>
      </c>
      <c r="L540" s="119" t="str" cm="1">
        <f t="array" ref="L540">IF(INDEX(Длина_кабеля, ROW(Q538)) = "", "", INDEX(Длина_кабеля, ROW(Q538)))</f>
        <v/>
      </c>
      <c r="M540" s="119" t="str" cm="1">
        <f t="array" ref="M540">IF(INDEX(Фаза, ROW(R538)) = "", "", INDEX(Фаза, ROW(R538)))</f>
        <v/>
      </c>
      <c r="N540" s="119" t="str" cm="1">
        <f t="array" ref="N540">IF(INDEX(РЕ, ROW(S538)) = "", "", INDEX(РЕ, ROW(S538)))</f>
        <v/>
      </c>
      <c r="O540" s="119" t="str" cm="1">
        <f t="array" ref="O540">IF(INDEX(Класс, ROW(V538)) = "", "", INDEX(Класс, ROW(V538)))</f>
        <v/>
      </c>
      <c r="P540" s="119" t="str" cm="1">
        <f t="array" ref="P540">IF(INDEX(Установленная_мощность, ROW(X538)) = "", "", INDEX(Установленная_мощность, ROW(X538)))</f>
        <v/>
      </c>
      <c r="Q540" s="119" t="str" cm="1">
        <f t="array" ref="Q540">IF(INDEX(Расчетный_ток, ROW(Y538)) = "", "", INDEX(Расчетный_ток, ROW(Y538)))</f>
        <v/>
      </c>
      <c r="R540" s="119" t="str" cm="1">
        <f t="array" ref="R540">IF(INDEX(Наименование_потребителя, ROW(Z538)) = "", "", INDEX(Наименование_потребителя, ROW(Z538)))</f>
        <v/>
      </c>
      <c r="S540" s="119" t="str" cm="1">
        <f t="array" ref="S540">IF(INDEX(Условное_обозначение, ROW(AA538)) = "", "", INDEX(Условное_обозначение, ROW(AA538)))</f>
        <v/>
      </c>
    </row>
    <row r="541" spans="1:19" x14ac:dyDescent="0.3">
      <c r="A541" s="119" t="str" cm="1">
        <f t="array" ref="A541">IF(INDEX(Вводной_щит, ROW(C539)) = "", "", INDEX(Вводной_щит, ROW(C539)))</f>
        <v/>
      </c>
      <c r="B541" s="119" t="str" cm="1">
        <f t="array" ref="B541">IF(INDEX(Номер, ROW(F539)) = "", "", INDEX(Номер, ROW(F539)))</f>
        <v/>
      </c>
      <c r="C541" s="119" t="str" cm="1">
        <f t="array" ref="C541">IF(INDEX(Номер_по_плану, ROW(H539)) = "", "", INDEX(Номер_по_плану, ROW(H539)))</f>
        <v/>
      </c>
      <c r="D541" s="119" t="str" cm="1">
        <f t="array" ref="D541">IF(INDEX(Тип, ROW(I539)) = "", "", INDEX(Тип, ROW(I539)))</f>
        <v/>
      </c>
      <c r="E541" s="119" t="str" cm="1">
        <f t="array" ref="E541">IF(INDEX(Автомат, ROW(J539)) = "", "", INDEX(Автомат, ROW(J539)))</f>
        <v/>
      </c>
      <c r="F541" s="119" t="str" cm="1">
        <f t="array" ref="F541">IF(INDEX(Производитель, ROW(K539)) = "", "", INDEX(Производитель, ROW(K539)))</f>
        <v/>
      </c>
      <c r="G541" s="119" t="str" cm="1">
        <f t="array" ref="G541">IF(INDEX(Номинал, ROW(L539)) = "", "", INDEX(Номинал, ROW(L539)))</f>
        <v/>
      </c>
      <c r="H541" s="119" t="str" cm="1">
        <f t="array" ref="H541">IF(INDEX(Тип_УЗО, ROW(M539)) = "", "", INDEX(Тип_УЗО, ROW(M539)))</f>
        <v/>
      </c>
      <c r="I541" s="119" t="str" cm="1">
        <f t="array" ref="I541">IF(INDEX(Ток_утечки_УЗО, ROW(N539)) = "", "", INDEX(Ток_утечки_УЗО, ROW(N539)))</f>
        <v/>
      </c>
      <c r="J541" s="119" t="str" cm="1">
        <f t="array" ref="J541">IF(INDEX(Марка_кабеля, ROW(O539)) = "", "", INDEX(Марка_кабеля, ROW(O539)))</f>
        <v/>
      </c>
      <c r="K541" s="119" t="str" cm="1">
        <f t="array" ref="K541">IF(INDEX(Сечение, ROW(P539)) = "", "", INDEX(Сечение, ROW(P539)))</f>
        <v/>
      </c>
      <c r="L541" s="119" t="str" cm="1">
        <f t="array" ref="L541">IF(INDEX(Длина_кабеля, ROW(Q539)) = "", "", INDEX(Длина_кабеля, ROW(Q539)))</f>
        <v/>
      </c>
      <c r="M541" s="119" t="str" cm="1">
        <f t="array" ref="M541">IF(INDEX(Фаза, ROW(R539)) = "", "", INDEX(Фаза, ROW(R539)))</f>
        <v/>
      </c>
      <c r="N541" s="119" t="str" cm="1">
        <f t="array" ref="N541">IF(INDEX(РЕ, ROW(S539)) = "", "", INDEX(РЕ, ROW(S539)))</f>
        <v/>
      </c>
      <c r="O541" s="119" t="str" cm="1">
        <f t="array" ref="O541">IF(INDEX(Класс, ROW(V539)) = "", "", INDEX(Класс, ROW(V539)))</f>
        <v/>
      </c>
      <c r="P541" s="119" t="str" cm="1">
        <f t="array" ref="P541">IF(INDEX(Установленная_мощность, ROW(X539)) = "", "", INDEX(Установленная_мощность, ROW(X539)))</f>
        <v/>
      </c>
      <c r="Q541" s="119" t="str" cm="1">
        <f t="array" ref="Q541">IF(INDEX(Расчетный_ток, ROW(Y539)) = "", "", INDEX(Расчетный_ток, ROW(Y539)))</f>
        <v/>
      </c>
      <c r="R541" s="119" t="str" cm="1">
        <f t="array" ref="R541">IF(INDEX(Наименование_потребителя, ROW(Z539)) = "", "", INDEX(Наименование_потребителя, ROW(Z539)))</f>
        <v/>
      </c>
      <c r="S541" s="119" t="str" cm="1">
        <f t="array" ref="S541">IF(INDEX(Условное_обозначение, ROW(AA539)) = "", "", INDEX(Условное_обозначение, ROW(AA539)))</f>
        <v/>
      </c>
    </row>
    <row r="542" spans="1:19" x14ac:dyDescent="0.3">
      <c r="A542" s="119" t="str" cm="1">
        <f t="array" ref="A542">IF(INDEX(Вводной_щит, ROW(C540)) = "", "", INDEX(Вводной_щит, ROW(C540)))</f>
        <v/>
      </c>
      <c r="B542" s="119" t="str" cm="1">
        <f t="array" ref="B542">IF(INDEX(Номер, ROW(F540)) = "", "", INDEX(Номер, ROW(F540)))</f>
        <v/>
      </c>
      <c r="C542" s="119" t="str" cm="1">
        <f t="array" ref="C542">IF(INDEX(Номер_по_плану, ROW(H540)) = "", "", INDEX(Номер_по_плану, ROW(H540)))</f>
        <v/>
      </c>
      <c r="D542" s="119" t="str" cm="1">
        <f t="array" ref="D542">IF(INDEX(Тип, ROW(I540)) = "", "", INDEX(Тип, ROW(I540)))</f>
        <v/>
      </c>
      <c r="E542" s="119" t="str" cm="1">
        <f t="array" ref="E542">IF(INDEX(Автомат, ROW(J540)) = "", "", INDEX(Автомат, ROW(J540)))</f>
        <v/>
      </c>
      <c r="F542" s="119" t="str" cm="1">
        <f t="array" ref="F542">IF(INDEX(Производитель, ROW(K540)) = "", "", INDEX(Производитель, ROW(K540)))</f>
        <v/>
      </c>
      <c r="G542" s="119" t="str" cm="1">
        <f t="array" ref="G542">IF(INDEX(Номинал, ROW(L540)) = "", "", INDEX(Номинал, ROW(L540)))</f>
        <v/>
      </c>
      <c r="H542" s="119" t="str" cm="1">
        <f t="array" ref="H542">IF(INDEX(Тип_УЗО, ROW(M540)) = "", "", INDEX(Тип_УЗО, ROW(M540)))</f>
        <v/>
      </c>
      <c r="I542" s="119" t="str" cm="1">
        <f t="array" ref="I542">IF(INDEX(Ток_утечки_УЗО, ROW(N540)) = "", "", INDEX(Ток_утечки_УЗО, ROW(N540)))</f>
        <v/>
      </c>
      <c r="J542" s="119" t="str" cm="1">
        <f t="array" ref="J542">IF(INDEX(Марка_кабеля, ROW(O540)) = "", "", INDEX(Марка_кабеля, ROW(O540)))</f>
        <v/>
      </c>
      <c r="K542" s="119" t="str" cm="1">
        <f t="array" ref="K542">IF(INDEX(Сечение, ROW(P540)) = "", "", INDEX(Сечение, ROW(P540)))</f>
        <v/>
      </c>
      <c r="L542" s="119" t="str" cm="1">
        <f t="array" ref="L542">IF(INDEX(Длина_кабеля, ROW(Q540)) = "", "", INDEX(Длина_кабеля, ROW(Q540)))</f>
        <v/>
      </c>
      <c r="M542" s="119" t="str" cm="1">
        <f t="array" ref="M542">IF(INDEX(Фаза, ROW(R540)) = "", "", INDEX(Фаза, ROW(R540)))</f>
        <v/>
      </c>
      <c r="N542" s="119" t="str" cm="1">
        <f t="array" ref="N542">IF(INDEX(РЕ, ROW(S540)) = "", "", INDEX(РЕ, ROW(S540)))</f>
        <v/>
      </c>
      <c r="O542" s="119" t="str" cm="1">
        <f t="array" ref="O542">IF(INDEX(Класс, ROW(V540)) = "", "", INDEX(Класс, ROW(V540)))</f>
        <v/>
      </c>
      <c r="P542" s="119" t="str" cm="1">
        <f t="array" ref="P542">IF(INDEX(Установленная_мощность, ROW(X540)) = "", "", INDEX(Установленная_мощность, ROW(X540)))</f>
        <v/>
      </c>
      <c r="Q542" s="119" t="str" cm="1">
        <f t="array" ref="Q542">IF(INDEX(Расчетный_ток, ROW(Y540)) = "", "", INDEX(Расчетный_ток, ROW(Y540)))</f>
        <v/>
      </c>
      <c r="R542" s="119" t="str" cm="1">
        <f t="array" ref="R542">IF(INDEX(Наименование_потребителя, ROW(Z540)) = "", "", INDEX(Наименование_потребителя, ROW(Z540)))</f>
        <v/>
      </c>
      <c r="S542" s="119" t="str" cm="1">
        <f t="array" ref="S542">IF(INDEX(Условное_обозначение, ROW(AA540)) = "", "", INDEX(Условное_обозначение, ROW(AA540)))</f>
        <v/>
      </c>
    </row>
    <row r="543" spans="1:19" x14ac:dyDescent="0.3">
      <c r="A543" s="119" t="str" cm="1">
        <f t="array" ref="A543">IF(INDEX(Вводной_щит, ROW(C541)) = "", "", INDEX(Вводной_щит, ROW(C541)))</f>
        <v/>
      </c>
      <c r="B543" s="119" t="str" cm="1">
        <f t="array" ref="B543">IF(INDEX(Номер, ROW(F541)) = "", "", INDEX(Номер, ROW(F541)))</f>
        <v/>
      </c>
      <c r="C543" s="119" t="str" cm="1">
        <f t="array" ref="C543">IF(INDEX(Номер_по_плану, ROW(H541)) = "", "", INDEX(Номер_по_плану, ROW(H541)))</f>
        <v/>
      </c>
      <c r="D543" s="119" t="str" cm="1">
        <f t="array" ref="D543">IF(INDEX(Тип, ROW(I541)) = "", "", INDEX(Тип, ROW(I541)))</f>
        <v/>
      </c>
      <c r="E543" s="119" t="str" cm="1">
        <f t="array" ref="E543">IF(INDEX(Автомат, ROW(J541)) = "", "", INDEX(Автомат, ROW(J541)))</f>
        <v/>
      </c>
      <c r="F543" s="119" t="str" cm="1">
        <f t="array" ref="F543">IF(INDEX(Производитель, ROW(K541)) = "", "", INDEX(Производитель, ROW(K541)))</f>
        <v/>
      </c>
      <c r="G543" s="119" t="str" cm="1">
        <f t="array" ref="G543">IF(INDEX(Номинал, ROW(L541)) = "", "", INDEX(Номинал, ROW(L541)))</f>
        <v/>
      </c>
      <c r="H543" s="119" t="str" cm="1">
        <f t="array" ref="H543">IF(INDEX(Тип_УЗО, ROW(M541)) = "", "", INDEX(Тип_УЗО, ROW(M541)))</f>
        <v/>
      </c>
      <c r="I543" s="119" t="str" cm="1">
        <f t="array" ref="I543">IF(INDEX(Ток_утечки_УЗО, ROW(N541)) = "", "", INDEX(Ток_утечки_УЗО, ROW(N541)))</f>
        <v/>
      </c>
      <c r="J543" s="119" t="str" cm="1">
        <f t="array" ref="J543">IF(INDEX(Марка_кабеля, ROW(O541)) = "", "", INDEX(Марка_кабеля, ROW(O541)))</f>
        <v/>
      </c>
      <c r="K543" s="119" t="str" cm="1">
        <f t="array" ref="K543">IF(INDEX(Сечение, ROW(P541)) = "", "", INDEX(Сечение, ROW(P541)))</f>
        <v/>
      </c>
      <c r="L543" s="119" t="str" cm="1">
        <f t="array" ref="L543">IF(INDEX(Длина_кабеля, ROW(Q541)) = "", "", INDEX(Длина_кабеля, ROW(Q541)))</f>
        <v/>
      </c>
      <c r="M543" s="119" t="str" cm="1">
        <f t="array" ref="M543">IF(INDEX(Фаза, ROW(R541)) = "", "", INDEX(Фаза, ROW(R541)))</f>
        <v/>
      </c>
      <c r="N543" s="119" t="str" cm="1">
        <f t="array" ref="N543">IF(INDEX(РЕ, ROW(S541)) = "", "", INDEX(РЕ, ROW(S541)))</f>
        <v/>
      </c>
      <c r="O543" s="119" t="str" cm="1">
        <f t="array" ref="O543">IF(INDEX(Класс, ROW(V541)) = "", "", INDEX(Класс, ROW(V541)))</f>
        <v/>
      </c>
      <c r="P543" s="119" t="str" cm="1">
        <f t="array" ref="P543">IF(INDEX(Установленная_мощность, ROW(X541)) = "", "", INDEX(Установленная_мощность, ROW(X541)))</f>
        <v/>
      </c>
      <c r="Q543" s="119" t="str" cm="1">
        <f t="array" ref="Q543">IF(INDEX(Расчетный_ток, ROW(Y541)) = "", "", INDEX(Расчетный_ток, ROW(Y541)))</f>
        <v/>
      </c>
      <c r="R543" s="119" t="str" cm="1">
        <f t="array" ref="R543">IF(INDEX(Наименование_потребителя, ROW(Z541)) = "", "", INDEX(Наименование_потребителя, ROW(Z541)))</f>
        <v/>
      </c>
      <c r="S543" s="119" t="str" cm="1">
        <f t="array" ref="S543">IF(INDEX(Условное_обозначение, ROW(AA541)) = "", "", INDEX(Условное_обозначение, ROW(AA541)))</f>
        <v/>
      </c>
    </row>
    <row r="544" spans="1:19" x14ac:dyDescent="0.3">
      <c r="A544" s="119" t="str" cm="1">
        <f t="array" ref="A544">IF(INDEX(Вводной_щит, ROW(C542)) = "", "", INDEX(Вводной_щит, ROW(C542)))</f>
        <v/>
      </c>
      <c r="B544" s="119" t="str" cm="1">
        <f t="array" ref="B544">IF(INDEX(Номер, ROW(F542)) = "", "", INDEX(Номер, ROW(F542)))</f>
        <v/>
      </c>
      <c r="C544" s="119" t="str" cm="1">
        <f t="array" ref="C544">IF(INDEX(Номер_по_плану, ROW(H542)) = "", "", INDEX(Номер_по_плану, ROW(H542)))</f>
        <v/>
      </c>
      <c r="D544" s="119" t="str" cm="1">
        <f t="array" ref="D544">IF(INDEX(Тип, ROW(I542)) = "", "", INDEX(Тип, ROW(I542)))</f>
        <v/>
      </c>
      <c r="E544" s="119" t="str" cm="1">
        <f t="array" ref="E544">IF(INDEX(Автомат, ROW(J542)) = "", "", INDEX(Автомат, ROW(J542)))</f>
        <v/>
      </c>
      <c r="F544" s="119" t="str" cm="1">
        <f t="array" ref="F544">IF(INDEX(Производитель, ROW(K542)) = "", "", INDEX(Производитель, ROW(K542)))</f>
        <v/>
      </c>
      <c r="G544" s="119" t="str" cm="1">
        <f t="array" ref="G544">IF(INDEX(Номинал, ROW(L542)) = "", "", INDEX(Номинал, ROW(L542)))</f>
        <v/>
      </c>
      <c r="H544" s="119" t="str" cm="1">
        <f t="array" ref="H544">IF(INDEX(Тип_УЗО, ROW(M542)) = "", "", INDEX(Тип_УЗО, ROW(M542)))</f>
        <v/>
      </c>
      <c r="I544" s="119" t="str" cm="1">
        <f t="array" ref="I544">IF(INDEX(Ток_утечки_УЗО, ROW(N542)) = "", "", INDEX(Ток_утечки_УЗО, ROW(N542)))</f>
        <v/>
      </c>
      <c r="J544" s="119" t="str" cm="1">
        <f t="array" ref="J544">IF(INDEX(Марка_кабеля, ROW(O542)) = "", "", INDEX(Марка_кабеля, ROW(O542)))</f>
        <v/>
      </c>
      <c r="K544" s="119" t="str" cm="1">
        <f t="array" ref="K544">IF(INDEX(Сечение, ROW(P542)) = "", "", INDEX(Сечение, ROW(P542)))</f>
        <v/>
      </c>
      <c r="L544" s="119" t="str" cm="1">
        <f t="array" ref="L544">IF(INDEX(Длина_кабеля, ROW(Q542)) = "", "", INDEX(Длина_кабеля, ROW(Q542)))</f>
        <v/>
      </c>
      <c r="M544" s="119" t="str" cm="1">
        <f t="array" ref="M544">IF(INDEX(Фаза, ROW(R542)) = "", "", INDEX(Фаза, ROW(R542)))</f>
        <v/>
      </c>
      <c r="N544" s="119" t="str" cm="1">
        <f t="array" ref="N544">IF(INDEX(РЕ, ROW(S542)) = "", "", INDEX(РЕ, ROW(S542)))</f>
        <v/>
      </c>
      <c r="O544" s="119" t="str" cm="1">
        <f t="array" ref="O544">IF(INDEX(Класс, ROW(V542)) = "", "", INDEX(Класс, ROW(V542)))</f>
        <v/>
      </c>
      <c r="P544" s="119" t="str" cm="1">
        <f t="array" ref="P544">IF(INDEX(Установленная_мощность, ROW(X542)) = "", "", INDEX(Установленная_мощность, ROW(X542)))</f>
        <v/>
      </c>
      <c r="Q544" s="119" t="str" cm="1">
        <f t="array" ref="Q544">IF(INDEX(Расчетный_ток, ROW(Y542)) = "", "", INDEX(Расчетный_ток, ROW(Y542)))</f>
        <v/>
      </c>
      <c r="R544" s="119" t="str" cm="1">
        <f t="array" ref="R544">IF(INDEX(Наименование_потребителя, ROW(Z542)) = "", "", INDEX(Наименование_потребителя, ROW(Z542)))</f>
        <v/>
      </c>
      <c r="S544" s="119" t="str" cm="1">
        <f t="array" ref="S544">IF(INDEX(Условное_обозначение, ROW(AA542)) = "", "", INDEX(Условное_обозначение, ROW(AA542)))</f>
        <v/>
      </c>
    </row>
    <row r="545" spans="1:19" x14ac:dyDescent="0.3">
      <c r="A545" s="119" t="str" cm="1">
        <f t="array" ref="A545">IF(INDEX(Вводной_щит, ROW(C543)) = "", "", INDEX(Вводной_щит, ROW(C543)))</f>
        <v/>
      </c>
      <c r="B545" s="119" t="str" cm="1">
        <f t="array" ref="B545">IF(INDEX(Номер, ROW(F543)) = "", "", INDEX(Номер, ROW(F543)))</f>
        <v/>
      </c>
      <c r="C545" s="119" t="str" cm="1">
        <f t="array" ref="C545">IF(INDEX(Номер_по_плану, ROW(H543)) = "", "", INDEX(Номер_по_плану, ROW(H543)))</f>
        <v/>
      </c>
      <c r="D545" s="119" t="str" cm="1">
        <f t="array" ref="D545">IF(INDEX(Тип, ROW(I543)) = "", "", INDEX(Тип, ROW(I543)))</f>
        <v/>
      </c>
      <c r="E545" s="119" t="str" cm="1">
        <f t="array" ref="E545">IF(INDEX(Автомат, ROW(J543)) = "", "", INDEX(Автомат, ROW(J543)))</f>
        <v/>
      </c>
      <c r="F545" s="119" t="str" cm="1">
        <f t="array" ref="F545">IF(INDEX(Производитель, ROW(K543)) = "", "", INDEX(Производитель, ROW(K543)))</f>
        <v/>
      </c>
      <c r="G545" s="119" t="str" cm="1">
        <f t="array" ref="G545">IF(INDEX(Номинал, ROW(L543)) = "", "", INDEX(Номинал, ROW(L543)))</f>
        <v/>
      </c>
      <c r="H545" s="119" t="str" cm="1">
        <f t="array" ref="H545">IF(INDEX(Тип_УЗО, ROW(M543)) = "", "", INDEX(Тип_УЗО, ROW(M543)))</f>
        <v/>
      </c>
      <c r="I545" s="119" t="str" cm="1">
        <f t="array" ref="I545">IF(INDEX(Ток_утечки_УЗО, ROW(N543)) = "", "", INDEX(Ток_утечки_УЗО, ROW(N543)))</f>
        <v/>
      </c>
      <c r="J545" s="119" t="str" cm="1">
        <f t="array" ref="J545">IF(INDEX(Марка_кабеля, ROW(O543)) = "", "", INDEX(Марка_кабеля, ROW(O543)))</f>
        <v/>
      </c>
      <c r="K545" s="119" t="str" cm="1">
        <f t="array" ref="K545">IF(INDEX(Сечение, ROW(P543)) = "", "", INDEX(Сечение, ROW(P543)))</f>
        <v/>
      </c>
      <c r="L545" s="119" t="str" cm="1">
        <f t="array" ref="L545">IF(INDEX(Длина_кабеля, ROW(Q543)) = "", "", INDEX(Длина_кабеля, ROW(Q543)))</f>
        <v/>
      </c>
      <c r="M545" s="119" t="str" cm="1">
        <f t="array" ref="M545">IF(INDEX(Фаза, ROW(R543)) = "", "", INDEX(Фаза, ROW(R543)))</f>
        <v/>
      </c>
      <c r="N545" s="119" t="str" cm="1">
        <f t="array" ref="N545">IF(INDEX(РЕ, ROW(S543)) = "", "", INDEX(РЕ, ROW(S543)))</f>
        <v/>
      </c>
      <c r="O545" s="119" t="str" cm="1">
        <f t="array" ref="O545">IF(INDEX(Класс, ROW(V543)) = "", "", INDEX(Класс, ROW(V543)))</f>
        <v/>
      </c>
      <c r="P545" s="119" t="str" cm="1">
        <f t="array" ref="P545">IF(INDEX(Установленная_мощность, ROW(X543)) = "", "", INDEX(Установленная_мощность, ROW(X543)))</f>
        <v/>
      </c>
      <c r="Q545" s="119" t="str" cm="1">
        <f t="array" ref="Q545">IF(INDEX(Расчетный_ток, ROW(Y543)) = "", "", INDEX(Расчетный_ток, ROW(Y543)))</f>
        <v/>
      </c>
      <c r="R545" s="119" t="str" cm="1">
        <f t="array" ref="R545">IF(INDEX(Наименование_потребителя, ROW(Z543)) = "", "", INDEX(Наименование_потребителя, ROW(Z543)))</f>
        <v/>
      </c>
      <c r="S545" s="119" t="str" cm="1">
        <f t="array" ref="S545">IF(INDEX(Условное_обозначение, ROW(AA543)) = "", "", INDEX(Условное_обозначение, ROW(AA543)))</f>
        <v/>
      </c>
    </row>
    <row r="546" spans="1:19" x14ac:dyDescent="0.3">
      <c r="A546" s="119" t="str" cm="1">
        <f t="array" ref="A546">IF(INDEX(Вводной_щит, ROW(C544)) = "", "", INDEX(Вводной_щит, ROW(C544)))</f>
        <v/>
      </c>
      <c r="B546" s="119" t="str" cm="1">
        <f t="array" ref="B546">IF(INDEX(Номер, ROW(F544)) = "", "", INDEX(Номер, ROW(F544)))</f>
        <v/>
      </c>
      <c r="C546" s="119" t="str" cm="1">
        <f t="array" ref="C546">IF(INDEX(Номер_по_плану, ROW(H544)) = "", "", INDEX(Номер_по_плану, ROW(H544)))</f>
        <v/>
      </c>
      <c r="D546" s="119" t="str" cm="1">
        <f t="array" ref="D546">IF(INDEX(Тип, ROW(I544)) = "", "", INDEX(Тип, ROW(I544)))</f>
        <v/>
      </c>
      <c r="E546" s="119" t="str" cm="1">
        <f t="array" ref="E546">IF(INDEX(Автомат, ROW(J544)) = "", "", INDEX(Автомат, ROW(J544)))</f>
        <v/>
      </c>
      <c r="F546" s="119" t="str" cm="1">
        <f t="array" ref="F546">IF(INDEX(Производитель, ROW(K544)) = "", "", INDEX(Производитель, ROW(K544)))</f>
        <v/>
      </c>
      <c r="G546" s="119" t="str" cm="1">
        <f t="array" ref="G546">IF(INDEX(Номинал, ROW(L544)) = "", "", INDEX(Номинал, ROW(L544)))</f>
        <v/>
      </c>
      <c r="H546" s="119" t="str" cm="1">
        <f t="array" ref="H546">IF(INDEX(Тип_УЗО, ROW(M544)) = "", "", INDEX(Тип_УЗО, ROW(M544)))</f>
        <v/>
      </c>
      <c r="I546" s="119" t="str" cm="1">
        <f t="array" ref="I546">IF(INDEX(Ток_утечки_УЗО, ROW(N544)) = "", "", INDEX(Ток_утечки_УЗО, ROW(N544)))</f>
        <v/>
      </c>
      <c r="J546" s="119" t="str" cm="1">
        <f t="array" ref="J546">IF(INDEX(Марка_кабеля, ROW(O544)) = "", "", INDEX(Марка_кабеля, ROW(O544)))</f>
        <v/>
      </c>
      <c r="K546" s="119" t="str" cm="1">
        <f t="array" ref="K546">IF(INDEX(Сечение, ROW(P544)) = "", "", INDEX(Сечение, ROW(P544)))</f>
        <v/>
      </c>
      <c r="L546" s="119" t="str" cm="1">
        <f t="array" ref="L546">IF(INDEX(Длина_кабеля, ROW(Q544)) = "", "", INDEX(Длина_кабеля, ROW(Q544)))</f>
        <v/>
      </c>
      <c r="M546" s="119" t="str" cm="1">
        <f t="array" ref="M546">IF(INDEX(Фаза, ROW(R544)) = "", "", INDEX(Фаза, ROW(R544)))</f>
        <v/>
      </c>
      <c r="N546" s="119" t="str" cm="1">
        <f t="array" ref="N546">IF(INDEX(РЕ, ROW(S544)) = "", "", INDEX(РЕ, ROW(S544)))</f>
        <v/>
      </c>
      <c r="O546" s="119" t="str" cm="1">
        <f t="array" ref="O546">IF(INDEX(Класс, ROW(V544)) = "", "", INDEX(Класс, ROW(V544)))</f>
        <v/>
      </c>
      <c r="P546" s="119" t="str" cm="1">
        <f t="array" ref="P546">IF(INDEX(Установленная_мощность, ROW(X544)) = "", "", INDEX(Установленная_мощность, ROW(X544)))</f>
        <v/>
      </c>
      <c r="Q546" s="119" t="str" cm="1">
        <f t="array" ref="Q546">IF(INDEX(Расчетный_ток, ROW(Y544)) = "", "", INDEX(Расчетный_ток, ROW(Y544)))</f>
        <v/>
      </c>
      <c r="R546" s="119" t="str" cm="1">
        <f t="array" ref="R546">IF(INDEX(Наименование_потребителя, ROW(Z544)) = "", "", INDEX(Наименование_потребителя, ROW(Z544)))</f>
        <v/>
      </c>
      <c r="S546" s="119" t="str" cm="1">
        <f t="array" ref="S546">IF(INDEX(Условное_обозначение, ROW(AA544)) = "", "", INDEX(Условное_обозначение, ROW(AA544)))</f>
        <v/>
      </c>
    </row>
    <row r="547" spans="1:19" x14ac:dyDescent="0.3">
      <c r="A547" s="119" t="str" cm="1">
        <f t="array" ref="A547">IF(INDEX(Вводной_щит, ROW(C545)) = "", "", INDEX(Вводной_щит, ROW(C545)))</f>
        <v/>
      </c>
      <c r="B547" s="119" t="str" cm="1">
        <f t="array" ref="B547">IF(INDEX(Номер, ROW(F545)) = "", "", INDEX(Номер, ROW(F545)))</f>
        <v/>
      </c>
      <c r="C547" s="119" t="str" cm="1">
        <f t="array" ref="C547">IF(INDEX(Номер_по_плану, ROW(H545)) = "", "", INDEX(Номер_по_плану, ROW(H545)))</f>
        <v/>
      </c>
      <c r="D547" s="119" t="str" cm="1">
        <f t="array" ref="D547">IF(INDEX(Тип, ROW(I545)) = "", "", INDEX(Тип, ROW(I545)))</f>
        <v/>
      </c>
      <c r="E547" s="119" t="str" cm="1">
        <f t="array" ref="E547">IF(INDEX(Автомат, ROW(J545)) = "", "", INDEX(Автомат, ROW(J545)))</f>
        <v/>
      </c>
      <c r="F547" s="119" t="str" cm="1">
        <f t="array" ref="F547">IF(INDEX(Производитель, ROW(K545)) = "", "", INDEX(Производитель, ROW(K545)))</f>
        <v/>
      </c>
      <c r="G547" s="119" t="str" cm="1">
        <f t="array" ref="G547">IF(INDEX(Номинал, ROW(L545)) = "", "", INDEX(Номинал, ROW(L545)))</f>
        <v/>
      </c>
      <c r="H547" s="119" t="str" cm="1">
        <f t="array" ref="H547">IF(INDEX(Тип_УЗО, ROW(M545)) = "", "", INDEX(Тип_УЗО, ROW(M545)))</f>
        <v/>
      </c>
      <c r="I547" s="119" t="str" cm="1">
        <f t="array" ref="I547">IF(INDEX(Ток_утечки_УЗО, ROW(N545)) = "", "", INDEX(Ток_утечки_УЗО, ROW(N545)))</f>
        <v/>
      </c>
      <c r="J547" s="119" t="str" cm="1">
        <f t="array" ref="J547">IF(INDEX(Марка_кабеля, ROW(O545)) = "", "", INDEX(Марка_кабеля, ROW(O545)))</f>
        <v/>
      </c>
      <c r="K547" s="119" t="str" cm="1">
        <f t="array" ref="K547">IF(INDEX(Сечение, ROW(P545)) = "", "", INDEX(Сечение, ROW(P545)))</f>
        <v/>
      </c>
      <c r="L547" s="119" t="str" cm="1">
        <f t="array" ref="L547">IF(INDEX(Длина_кабеля, ROW(Q545)) = "", "", INDEX(Длина_кабеля, ROW(Q545)))</f>
        <v/>
      </c>
      <c r="M547" s="119" t="str" cm="1">
        <f t="array" ref="M547">IF(INDEX(Фаза, ROW(R545)) = "", "", INDEX(Фаза, ROW(R545)))</f>
        <v/>
      </c>
      <c r="N547" s="119" t="str" cm="1">
        <f t="array" ref="N547">IF(INDEX(РЕ, ROW(S545)) = "", "", INDEX(РЕ, ROW(S545)))</f>
        <v/>
      </c>
      <c r="O547" s="119" t="str" cm="1">
        <f t="array" ref="O547">IF(INDEX(Класс, ROW(V545)) = "", "", INDEX(Класс, ROW(V545)))</f>
        <v/>
      </c>
      <c r="P547" s="119" t="str" cm="1">
        <f t="array" ref="P547">IF(INDEX(Установленная_мощность, ROW(X545)) = "", "", INDEX(Установленная_мощность, ROW(X545)))</f>
        <v/>
      </c>
      <c r="Q547" s="119" t="str" cm="1">
        <f t="array" ref="Q547">IF(INDEX(Расчетный_ток, ROW(Y545)) = "", "", INDEX(Расчетный_ток, ROW(Y545)))</f>
        <v/>
      </c>
      <c r="R547" s="119" t="str" cm="1">
        <f t="array" ref="R547">IF(INDEX(Наименование_потребителя, ROW(Z545)) = "", "", INDEX(Наименование_потребителя, ROW(Z545)))</f>
        <v/>
      </c>
      <c r="S547" s="119" t="str" cm="1">
        <f t="array" ref="S547">IF(INDEX(Условное_обозначение, ROW(AA545)) = "", "", INDEX(Условное_обозначение, ROW(AA545)))</f>
        <v/>
      </c>
    </row>
    <row r="548" spans="1:19" x14ac:dyDescent="0.3">
      <c r="A548" s="119" t="str" cm="1">
        <f t="array" ref="A548">IF(INDEX(Вводной_щит, ROW(C546)) = "", "", INDEX(Вводной_щит, ROW(C546)))</f>
        <v/>
      </c>
      <c r="B548" s="119" t="str" cm="1">
        <f t="array" ref="B548">IF(INDEX(Номер, ROW(F546)) = "", "", INDEX(Номер, ROW(F546)))</f>
        <v/>
      </c>
      <c r="C548" s="119" t="str" cm="1">
        <f t="array" ref="C548">IF(INDEX(Номер_по_плану, ROW(H546)) = "", "", INDEX(Номер_по_плану, ROW(H546)))</f>
        <v/>
      </c>
      <c r="D548" s="119" t="str" cm="1">
        <f t="array" ref="D548">IF(INDEX(Тип, ROW(I546)) = "", "", INDEX(Тип, ROW(I546)))</f>
        <v/>
      </c>
      <c r="E548" s="119" t="str" cm="1">
        <f t="array" ref="E548">IF(INDEX(Автомат, ROW(J546)) = "", "", INDEX(Автомат, ROW(J546)))</f>
        <v/>
      </c>
      <c r="F548" s="119" t="str" cm="1">
        <f t="array" ref="F548">IF(INDEX(Производитель, ROW(K546)) = "", "", INDEX(Производитель, ROW(K546)))</f>
        <v/>
      </c>
      <c r="G548" s="119" t="str" cm="1">
        <f t="array" ref="G548">IF(INDEX(Номинал, ROW(L546)) = "", "", INDEX(Номинал, ROW(L546)))</f>
        <v/>
      </c>
      <c r="H548" s="119" t="str" cm="1">
        <f t="array" ref="H548">IF(INDEX(Тип_УЗО, ROW(M546)) = "", "", INDEX(Тип_УЗО, ROW(M546)))</f>
        <v/>
      </c>
      <c r="I548" s="119" t="str" cm="1">
        <f t="array" ref="I548">IF(INDEX(Ток_утечки_УЗО, ROW(N546)) = "", "", INDEX(Ток_утечки_УЗО, ROW(N546)))</f>
        <v/>
      </c>
      <c r="J548" s="119" t="str" cm="1">
        <f t="array" ref="J548">IF(INDEX(Марка_кабеля, ROW(O546)) = "", "", INDEX(Марка_кабеля, ROW(O546)))</f>
        <v/>
      </c>
      <c r="K548" s="119" t="str" cm="1">
        <f t="array" ref="K548">IF(INDEX(Сечение, ROW(P546)) = "", "", INDEX(Сечение, ROW(P546)))</f>
        <v/>
      </c>
      <c r="L548" s="119" t="str" cm="1">
        <f t="array" ref="L548">IF(INDEX(Длина_кабеля, ROW(Q546)) = "", "", INDEX(Длина_кабеля, ROW(Q546)))</f>
        <v/>
      </c>
      <c r="M548" s="119" t="str" cm="1">
        <f t="array" ref="M548">IF(INDEX(Фаза, ROW(R546)) = "", "", INDEX(Фаза, ROW(R546)))</f>
        <v/>
      </c>
      <c r="N548" s="119" t="str" cm="1">
        <f t="array" ref="N548">IF(INDEX(РЕ, ROW(S546)) = "", "", INDEX(РЕ, ROW(S546)))</f>
        <v/>
      </c>
      <c r="O548" s="119" t="str" cm="1">
        <f t="array" ref="O548">IF(INDEX(Класс, ROW(V546)) = "", "", INDEX(Класс, ROW(V546)))</f>
        <v/>
      </c>
      <c r="P548" s="119" t="str" cm="1">
        <f t="array" ref="P548">IF(INDEX(Установленная_мощность, ROW(X546)) = "", "", INDEX(Установленная_мощность, ROW(X546)))</f>
        <v/>
      </c>
      <c r="Q548" s="119" t="str" cm="1">
        <f t="array" ref="Q548">IF(INDEX(Расчетный_ток, ROW(Y546)) = "", "", INDEX(Расчетный_ток, ROW(Y546)))</f>
        <v/>
      </c>
      <c r="R548" s="119" t="str" cm="1">
        <f t="array" ref="R548">IF(INDEX(Наименование_потребителя, ROW(Z546)) = "", "", INDEX(Наименование_потребителя, ROW(Z546)))</f>
        <v/>
      </c>
      <c r="S548" s="119" t="str" cm="1">
        <f t="array" ref="S548">IF(INDEX(Условное_обозначение, ROW(AA546)) = "", "", INDEX(Условное_обозначение, ROW(AA546)))</f>
        <v/>
      </c>
    </row>
    <row r="549" spans="1:19" x14ac:dyDescent="0.3">
      <c r="A549" s="119" t="str" cm="1">
        <f t="array" ref="A549">IF(INDEX(Вводной_щит, ROW(C547)) = "", "", INDEX(Вводной_щит, ROW(C547)))</f>
        <v/>
      </c>
      <c r="B549" s="119" t="str" cm="1">
        <f t="array" ref="B549">IF(INDEX(Номер, ROW(F547)) = "", "", INDEX(Номер, ROW(F547)))</f>
        <v/>
      </c>
      <c r="C549" s="119" t="str" cm="1">
        <f t="array" ref="C549">IF(INDEX(Номер_по_плану, ROW(H547)) = "", "", INDEX(Номер_по_плану, ROW(H547)))</f>
        <v/>
      </c>
      <c r="D549" s="119" t="str" cm="1">
        <f t="array" ref="D549">IF(INDEX(Тип, ROW(I547)) = "", "", INDEX(Тип, ROW(I547)))</f>
        <v/>
      </c>
      <c r="E549" s="119" t="str" cm="1">
        <f t="array" ref="E549">IF(INDEX(Автомат, ROW(J547)) = "", "", INDEX(Автомат, ROW(J547)))</f>
        <v/>
      </c>
      <c r="F549" s="119" t="str" cm="1">
        <f t="array" ref="F549">IF(INDEX(Производитель, ROW(K547)) = "", "", INDEX(Производитель, ROW(K547)))</f>
        <v/>
      </c>
      <c r="G549" s="119" t="str" cm="1">
        <f t="array" ref="G549">IF(INDEX(Номинал, ROW(L547)) = "", "", INDEX(Номинал, ROW(L547)))</f>
        <v/>
      </c>
      <c r="H549" s="119" t="str" cm="1">
        <f t="array" ref="H549">IF(INDEX(Тип_УЗО, ROW(M547)) = "", "", INDEX(Тип_УЗО, ROW(M547)))</f>
        <v/>
      </c>
      <c r="I549" s="119" t="str" cm="1">
        <f t="array" ref="I549">IF(INDEX(Ток_утечки_УЗО, ROW(N547)) = "", "", INDEX(Ток_утечки_УЗО, ROW(N547)))</f>
        <v/>
      </c>
      <c r="J549" s="119" t="str" cm="1">
        <f t="array" ref="J549">IF(INDEX(Марка_кабеля, ROW(O547)) = "", "", INDEX(Марка_кабеля, ROW(O547)))</f>
        <v/>
      </c>
      <c r="K549" s="119" t="str" cm="1">
        <f t="array" ref="K549">IF(INDEX(Сечение, ROW(P547)) = "", "", INDEX(Сечение, ROW(P547)))</f>
        <v/>
      </c>
      <c r="L549" s="119" t="str" cm="1">
        <f t="array" ref="L549">IF(INDEX(Длина_кабеля, ROW(Q547)) = "", "", INDEX(Длина_кабеля, ROW(Q547)))</f>
        <v/>
      </c>
      <c r="M549" s="119" t="str" cm="1">
        <f t="array" ref="M549">IF(INDEX(Фаза, ROW(R547)) = "", "", INDEX(Фаза, ROW(R547)))</f>
        <v/>
      </c>
      <c r="N549" s="119" t="str" cm="1">
        <f t="array" ref="N549">IF(INDEX(РЕ, ROW(S547)) = "", "", INDEX(РЕ, ROW(S547)))</f>
        <v/>
      </c>
      <c r="O549" s="119" t="str" cm="1">
        <f t="array" ref="O549">IF(INDEX(Класс, ROW(V547)) = "", "", INDEX(Класс, ROW(V547)))</f>
        <v/>
      </c>
      <c r="P549" s="119" t="str" cm="1">
        <f t="array" ref="P549">IF(INDEX(Установленная_мощность, ROW(X547)) = "", "", INDEX(Установленная_мощность, ROW(X547)))</f>
        <v/>
      </c>
      <c r="Q549" s="119" t="str" cm="1">
        <f t="array" ref="Q549">IF(INDEX(Расчетный_ток, ROW(Y547)) = "", "", INDEX(Расчетный_ток, ROW(Y547)))</f>
        <v/>
      </c>
      <c r="R549" s="119" t="str" cm="1">
        <f t="array" ref="R549">IF(INDEX(Наименование_потребителя, ROW(Z547)) = "", "", INDEX(Наименование_потребителя, ROW(Z547)))</f>
        <v/>
      </c>
      <c r="S549" s="119" t="str" cm="1">
        <f t="array" ref="S549">IF(INDEX(Условное_обозначение, ROW(AA547)) = "", "", INDEX(Условное_обозначение, ROW(AA547)))</f>
        <v/>
      </c>
    </row>
    <row r="550" spans="1:19" x14ac:dyDescent="0.3">
      <c r="A550" s="119" t="str" cm="1">
        <f t="array" ref="A550">IF(INDEX(Вводной_щит, ROW(C548)) = "", "", INDEX(Вводной_щит, ROW(C548)))</f>
        <v/>
      </c>
      <c r="B550" s="119" t="str" cm="1">
        <f t="array" ref="B550">IF(INDEX(Номер, ROW(F548)) = "", "", INDEX(Номер, ROW(F548)))</f>
        <v/>
      </c>
      <c r="C550" s="119" t="str" cm="1">
        <f t="array" ref="C550">IF(INDEX(Номер_по_плану, ROW(H548)) = "", "", INDEX(Номер_по_плану, ROW(H548)))</f>
        <v/>
      </c>
      <c r="D550" s="119" t="str" cm="1">
        <f t="array" ref="D550">IF(INDEX(Тип, ROW(I548)) = "", "", INDEX(Тип, ROW(I548)))</f>
        <v/>
      </c>
      <c r="E550" s="119" t="str" cm="1">
        <f t="array" ref="E550">IF(INDEX(Автомат, ROW(J548)) = "", "", INDEX(Автомат, ROW(J548)))</f>
        <v/>
      </c>
      <c r="F550" s="119" t="str" cm="1">
        <f t="array" ref="F550">IF(INDEX(Производитель, ROW(K548)) = "", "", INDEX(Производитель, ROW(K548)))</f>
        <v/>
      </c>
      <c r="G550" s="119" t="str" cm="1">
        <f t="array" ref="G550">IF(INDEX(Номинал, ROW(L548)) = "", "", INDEX(Номинал, ROW(L548)))</f>
        <v/>
      </c>
      <c r="H550" s="119" t="str" cm="1">
        <f t="array" ref="H550">IF(INDEX(Тип_УЗО, ROW(M548)) = "", "", INDEX(Тип_УЗО, ROW(M548)))</f>
        <v/>
      </c>
      <c r="I550" s="119" t="str" cm="1">
        <f t="array" ref="I550">IF(INDEX(Ток_утечки_УЗО, ROW(N548)) = "", "", INDEX(Ток_утечки_УЗО, ROW(N548)))</f>
        <v/>
      </c>
      <c r="J550" s="119" t="str" cm="1">
        <f t="array" ref="J550">IF(INDEX(Марка_кабеля, ROW(O548)) = "", "", INDEX(Марка_кабеля, ROW(O548)))</f>
        <v/>
      </c>
      <c r="K550" s="119" t="str" cm="1">
        <f t="array" ref="K550">IF(INDEX(Сечение, ROW(P548)) = "", "", INDEX(Сечение, ROW(P548)))</f>
        <v/>
      </c>
      <c r="L550" s="119" t="str" cm="1">
        <f t="array" ref="L550">IF(INDEX(Длина_кабеля, ROW(Q548)) = "", "", INDEX(Длина_кабеля, ROW(Q548)))</f>
        <v/>
      </c>
      <c r="M550" s="119" t="str" cm="1">
        <f t="array" ref="M550">IF(INDEX(Фаза, ROW(R548)) = "", "", INDEX(Фаза, ROW(R548)))</f>
        <v/>
      </c>
      <c r="N550" s="119" t="str" cm="1">
        <f t="array" ref="N550">IF(INDEX(РЕ, ROW(S548)) = "", "", INDEX(РЕ, ROW(S548)))</f>
        <v/>
      </c>
      <c r="O550" s="119" t="str" cm="1">
        <f t="array" ref="O550">IF(INDEX(Класс, ROW(V548)) = "", "", INDEX(Класс, ROW(V548)))</f>
        <v/>
      </c>
      <c r="P550" s="119" t="str" cm="1">
        <f t="array" ref="P550">IF(INDEX(Установленная_мощность, ROW(X548)) = "", "", INDEX(Установленная_мощность, ROW(X548)))</f>
        <v/>
      </c>
      <c r="Q550" s="119" t="str" cm="1">
        <f t="array" ref="Q550">IF(INDEX(Расчетный_ток, ROW(Y548)) = "", "", INDEX(Расчетный_ток, ROW(Y548)))</f>
        <v/>
      </c>
      <c r="R550" s="119" t="str" cm="1">
        <f t="array" ref="R550">IF(INDEX(Наименование_потребителя, ROW(Z548)) = "", "", INDEX(Наименование_потребителя, ROW(Z548)))</f>
        <v/>
      </c>
      <c r="S550" s="119" t="str" cm="1">
        <f t="array" ref="S550">IF(INDEX(Условное_обозначение, ROW(AA548)) = "", "", INDEX(Условное_обозначение, ROW(AA548)))</f>
        <v/>
      </c>
    </row>
    <row r="551" spans="1:19" x14ac:dyDescent="0.3">
      <c r="A551" s="119" t="str" cm="1">
        <f t="array" ref="A551">IF(INDEX(Вводной_щит, ROW(C549)) = "", "", INDEX(Вводной_щит, ROW(C549)))</f>
        <v/>
      </c>
      <c r="B551" s="119" t="str" cm="1">
        <f t="array" ref="B551">IF(INDEX(Номер, ROW(F549)) = "", "", INDEX(Номер, ROW(F549)))</f>
        <v/>
      </c>
      <c r="C551" s="119" t="str" cm="1">
        <f t="array" ref="C551">IF(INDEX(Номер_по_плану, ROW(H549)) = "", "", INDEX(Номер_по_плану, ROW(H549)))</f>
        <v/>
      </c>
      <c r="D551" s="119" t="str" cm="1">
        <f t="array" ref="D551">IF(INDEX(Тип, ROW(I549)) = "", "", INDEX(Тип, ROW(I549)))</f>
        <v/>
      </c>
      <c r="E551" s="119" t="str" cm="1">
        <f t="array" ref="E551">IF(INDEX(Автомат, ROW(J549)) = "", "", INDEX(Автомат, ROW(J549)))</f>
        <v/>
      </c>
      <c r="F551" s="119" t="str" cm="1">
        <f t="array" ref="F551">IF(INDEX(Производитель, ROW(K549)) = "", "", INDEX(Производитель, ROW(K549)))</f>
        <v/>
      </c>
      <c r="G551" s="119" t="str" cm="1">
        <f t="array" ref="G551">IF(INDEX(Номинал, ROW(L549)) = "", "", INDEX(Номинал, ROW(L549)))</f>
        <v/>
      </c>
      <c r="H551" s="119" t="str" cm="1">
        <f t="array" ref="H551">IF(INDEX(Тип_УЗО, ROW(M549)) = "", "", INDEX(Тип_УЗО, ROW(M549)))</f>
        <v/>
      </c>
      <c r="I551" s="119" t="str" cm="1">
        <f t="array" ref="I551">IF(INDEX(Ток_утечки_УЗО, ROW(N549)) = "", "", INDEX(Ток_утечки_УЗО, ROW(N549)))</f>
        <v/>
      </c>
      <c r="J551" s="119" t="str" cm="1">
        <f t="array" ref="J551">IF(INDEX(Марка_кабеля, ROW(O549)) = "", "", INDEX(Марка_кабеля, ROW(O549)))</f>
        <v/>
      </c>
      <c r="K551" s="119" t="str" cm="1">
        <f t="array" ref="K551">IF(INDEX(Сечение, ROW(P549)) = "", "", INDEX(Сечение, ROW(P549)))</f>
        <v/>
      </c>
      <c r="L551" s="119" t="str" cm="1">
        <f t="array" ref="L551">IF(INDEX(Длина_кабеля, ROW(Q549)) = "", "", INDEX(Длина_кабеля, ROW(Q549)))</f>
        <v/>
      </c>
      <c r="M551" s="119" t="str" cm="1">
        <f t="array" ref="M551">IF(INDEX(Фаза, ROW(R549)) = "", "", INDEX(Фаза, ROW(R549)))</f>
        <v/>
      </c>
      <c r="N551" s="119" t="str" cm="1">
        <f t="array" ref="N551">IF(INDEX(РЕ, ROW(S549)) = "", "", INDEX(РЕ, ROW(S549)))</f>
        <v/>
      </c>
      <c r="O551" s="119" t="str" cm="1">
        <f t="array" ref="O551">IF(INDEX(Класс, ROW(V549)) = "", "", INDEX(Класс, ROW(V549)))</f>
        <v/>
      </c>
      <c r="P551" s="119" t="str" cm="1">
        <f t="array" ref="P551">IF(INDEX(Установленная_мощность, ROW(X549)) = "", "", INDEX(Установленная_мощность, ROW(X549)))</f>
        <v/>
      </c>
      <c r="Q551" s="119" t="str" cm="1">
        <f t="array" ref="Q551">IF(INDEX(Расчетный_ток, ROW(Y549)) = "", "", INDEX(Расчетный_ток, ROW(Y549)))</f>
        <v/>
      </c>
      <c r="R551" s="119" t="str" cm="1">
        <f t="array" ref="R551">IF(INDEX(Наименование_потребителя, ROW(Z549)) = "", "", INDEX(Наименование_потребителя, ROW(Z549)))</f>
        <v/>
      </c>
      <c r="S551" s="119" t="str" cm="1">
        <f t="array" ref="S551">IF(INDEX(Условное_обозначение, ROW(AA549)) = "", "", INDEX(Условное_обозначение, ROW(AA549)))</f>
        <v/>
      </c>
    </row>
    <row r="552" spans="1:19" x14ac:dyDescent="0.3">
      <c r="A552" s="119" t="str" cm="1">
        <f t="array" ref="A552">IF(INDEX(Вводной_щит, ROW(C550)) = "", "", INDEX(Вводной_щит, ROW(C550)))</f>
        <v/>
      </c>
      <c r="B552" s="119" t="str" cm="1">
        <f t="array" ref="B552">IF(INDEX(Номер, ROW(F550)) = "", "", INDEX(Номер, ROW(F550)))</f>
        <v/>
      </c>
      <c r="C552" s="119" t="str" cm="1">
        <f t="array" ref="C552">IF(INDEX(Номер_по_плану, ROW(H550)) = "", "", INDEX(Номер_по_плану, ROW(H550)))</f>
        <v/>
      </c>
      <c r="D552" s="119" t="str" cm="1">
        <f t="array" ref="D552">IF(INDEX(Тип, ROW(I550)) = "", "", INDEX(Тип, ROW(I550)))</f>
        <v/>
      </c>
      <c r="E552" s="119" t="str" cm="1">
        <f t="array" ref="E552">IF(INDEX(Автомат, ROW(J550)) = "", "", INDEX(Автомат, ROW(J550)))</f>
        <v/>
      </c>
      <c r="F552" s="119" t="str" cm="1">
        <f t="array" ref="F552">IF(INDEX(Производитель, ROW(K550)) = "", "", INDEX(Производитель, ROW(K550)))</f>
        <v/>
      </c>
      <c r="G552" s="119" t="str" cm="1">
        <f t="array" ref="G552">IF(INDEX(Номинал, ROW(L550)) = "", "", INDEX(Номинал, ROW(L550)))</f>
        <v/>
      </c>
      <c r="H552" s="119" t="str" cm="1">
        <f t="array" ref="H552">IF(INDEX(Тип_УЗО, ROW(M550)) = "", "", INDEX(Тип_УЗО, ROW(M550)))</f>
        <v/>
      </c>
      <c r="I552" s="119" t="str" cm="1">
        <f t="array" ref="I552">IF(INDEX(Ток_утечки_УЗО, ROW(N550)) = "", "", INDEX(Ток_утечки_УЗО, ROW(N550)))</f>
        <v/>
      </c>
      <c r="J552" s="119" t="str" cm="1">
        <f t="array" ref="J552">IF(INDEX(Марка_кабеля, ROW(O550)) = "", "", INDEX(Марка_кабеля, ROW(O550)))</f>
        <v/>
      </c>
      <c r="K552" s="119" t="str" cm="1">
        <f t="array" ref="K552">IF(INDEX(Сечение, ROW(P550)) = "", "", INDEX(Сечение, ROW(P550)))</f>
        <v/>
      </c>
      <c r="L552" s="119" t="str" cm="1">
        <f t="array" ref="L552">IF(INDEX(Длина_кабеля, ROW(Q550)) = "", "", INDEX(Длина_кабеля, ROW(Q550)))</f>
        <v/>
      </c>
      <c r="M552" s="119" t="str" cm="1">
        <f t="array" ref="M552">IF(INDEX(Фаза, ROW(R550)) = "", "", INDEX(Фаза, ROW(R550)))</f>
        <v/>
      </c>
      <c r="N552" s="119" t="str" cm="1">
        <f t="array" ref="N552">IF(INDEX(РЕ, ROW(S550)) = "", "", INDEX(РЕ, ROW(S550)))</f>
        <v/>
      </c>
      <c r="O552" s="119" t="str" cm="1">
        <f t="array" ref="O552">IF(INDEX(Класс, ROW(V550)) = "", "", INDEX(Класс, ROW(V550)))</f>
        <v/>
      </c>
      <c r="P552" s="119" t="str" cm="1">
        <f t="array" ref="P552">IF(INDEX(Установленная_мощность, ROW(X550)) = "", "", INDEX(Установленная_мощность, ROW(X550)))</f>
        <v/>
      </c>
      <c r="Q552" s="119" t="str" cm="1">
        <f t="array" ref="Q552">IF(INDEX(Расчетный_ток, ROW(Y550)) = "", "", INDEX(Расчетный_ток, ROW(Y550)))</f>
        <v/>
      </c>
      <c r="R552" s="119" t="str" cm="1">
        <f t="array" ref="R552">IF(INDEX(Наименование_потребителя, ROW(Z550)) = "", "", INDEX(Наименование_потребителя, ROW(Z550)))</f>
        <v/>
      </c>
      <c r="S552" s="119" t="str" cm="1">
        <f t="array" ref="S552">IF(INDEX(Условное_обозначение, ROW(AA550)) = "", "", INDEX(Условное_обозначение, ROW(AA550)))</f>
        <v/>
      </c>
    </row>
    <row r="553" spans="1:19" x14ac:dyDescent="0.3">
      <c r="A553" s="119" t="str" cm="1">
        <f t="array" ref="A553">IF(INDEX(Вводной_щит, ROW(C551)) = "", "", INDEX(Вводной_щит, ROW(C551)))</f>
        <v/>
      </c>
      <c r="B553" s="119" t="str" cm="1">
        <f t="array" ref="B553">IF(INDEX(Номер, ROW(F551)) = "", "", INDEX(Номер, ROW(F551)))</f>
        <v/>
      </c>
      <c r="C553" s="119" t="str" cm="1">
        <f t="array" ref="C553">IF(INDEX(Номер_по_плану, ROW(H551)) = "", "", INDEX(Номер_по_плану, ROW(H551)))</f>
        <v/>
      </c>
      <c r="D553" s="119" t="str" cm="1">
        <f t="array" ref="D553">IF(INDEX(Тип, ROW(I551)) = "", "", INDEX(Тип, ROW(I551)))</f>
        <v/>
      </c>
      <c r="E553" s="119" t="str" cm="1">
        <f t="array" ref="E553">IF(INDEX(Автомат, ROW(J551)) = "", "", INDEX(Автомат, ROW(J551)))</f>
        <v/>
      </c>
      <c r="F553" s="119" t="str" cm="1">
        <f t="array" ref="F553">IF(INDEX(Производитель, ROW(K551)) = "", "", INDEX(Производитель, ROW(K551)))</f>
        <v/>
      </c>
      <c r="G553" s="119" t="str" cm="1">
        <f t="array" ref="G553">IF(INDEX(Номинал, ROW(L551)) = "", "", INDEX(Номинал, ROW(L551)))</f>
        <v/>
      </c>
      <c r="H553" s="119" t="str" cm="1">
        <f t="array" ref="H553">IF(INDEX(Тип_УЗО, ROW(M551)) = "", "", INDEX(Тип_УЗО, ROW(M551)))</f>
        <v/>
      </c>
      <c r="I553" s="119" t="str" cm="1">
        <f t="array" ref="I553">IF(INDEX(Ток_утечки_УЗО, ROW(N551)) = "", "", INDEX(Ток_утечки_УЗО, ROW(N551)))</f>
        <v/>
      </c>
      <c r="J553" s="119" t="str" cm="1">
        <f t="array" ref="J553">IF(INDEX(Марка_кабеля, ROW(O551)) = "", "", INDEX(Марка_кабеля, ROW(O551)))</f>
        <v/>
      </c>
      <c r="K553" s="119" t="str" cm="1">
        <f t="array" ref="K553">IF(INDEX(Сечение, ROW(P551)) = "", "", INDEX(Сечение, ROW(P551)))</f>
        <v/>
      </c>
      <c r="L553" s="119" t="str" cm="1">
        <f t="array" ref="L553">IF(INDEX(Длина_кабеля, ROW(Q551)) = "", "", INDEX(Длина_кабеля, ROW(Q551)))</f>
        <v/>
      </c>
      <c r="M553" s="119" t="str" cm="1">
        <f t="array" ref="M553">IF(INDEX(Фаза, ROW(R551)) = "", "", INDEX(Фаза, ROW(R551)))</f>
        <v/>
      </c>
      <c r="N553" s="119" t="str" cm="1">
        <f t="array" ref="N553">IF(INDEX(РЕ, ROW(S551)) = "", "", INDEX(РЕ, ROW(S551)))</f>
        <v/>
      </c>
      <c r="O553" s="119" t="str" cm="1">
        <f t="array" ref="O553">IF(INDEX(Класс, ROW(V551)) = "", "", INDEX(Класс, ROW(V551)))</f>
        <v/>
      </c>
      <c r="P553" s="119" t="str" cm="1">
        <f t="array" ref="P553">IF(INDEX(Установленная_мощность, ROW(X551)) = "", "", INDEX(Установленная_мощность, ROW(X551)))</f>
        <v/>
      </c>
      <c r="Q553" s="119" t="str" cm="1">
        <f t="array" ref="Q553">IF(INDEX(Расчетный_ток, ROW(Y551)) = "", "", INDEX(Расчетный_ток, ROW(Y551)))</f>
        <v/>
      </c>
      <c r="R553" s="119" t="str" cm="1">
        <f t="array" ref="R553">IF(INDEX(Наименование_потребителя, ROW(Z551)) = "", "", INDEX(Наименование_потребителя, ROW(Z551)))</f>
        <v/>
      </c>
      <c r="S553" s="119" t="str" cm="1">
        <f t="array" ref="S553">IF(INDEX(Условное_обозначение, ROW(AA551)) = "", "", INDEX(Условное_обозначение, ROW(AA551)))</f>
        <v/>
      </c>
    </row>
    <row r="554" spans="1:19" x14ac:dyDescent="0.3">
      <c r="A554" s="119" t="str" cm="1">
        <f t="array" ref="A554">IF(INDEX(Вводной_щит, ROW(C552)) = "", "", INDEX(Вводной_щит, ROW(C552)))</f>
        <v/>
      </c>
      <c r="B554" s="119" t="str" cm="1">
        <f t="array" ref="B554">IF(INDEX(Номер, ROW(F552)) = "", "", INDEX(Номер, ROW(F552)))</f>
        <v/>
      </c>
      <c r="C554" s="119" t="str" cm="1">
        <f t="array" ref="C554">IF(INDEX(Номер_по_плану, ROW(H552)) = "", "", INDEX(Номер_по_плану, ROW(H552)))</f>
        <v/>
      </c>
      <c r="D554" s="119" t="str" cm="1">
        <f t="array" ref="D554">IF(INDEX(Тип, ROW(I552)) = "", "", INDEX(Тип, ROW(I552)))</f>
        <v/>
      </c>
      <c r="E554" s="119" t="str" cm="1">
        <f t="array" ref="E554">IF(INDEX(Автомат, ROW(J552)) = "", "", INDEX(Автомат, ROW(J552)))</f>
        <v/>
      </c>
      <c r="F554" s="119" t="str" cm="1">
        <f t="array" ref="F554">IF(INDEX(Производитель, ROW(K552)) = "", "", INDEX(Производитель, ROW(K552)))</f>
        <v/>
      </c>
      <c r="G554" s="119" t="str" cm="1">
        <f t="array" ref="G554">IF(INDEX(Номинал, ROW(L552)) = "", "", INDEX(Номинал, ROW(L552)))</f>
        <v/>
      </c>
      <c r="H554" s="119" t="str" cm="1">
        <f t="array" ref="H554">IF(INDEX(Тип_УЗО, ROW(M552)) = "", "", INDEX(Тип_УЗО, ROW(M552)))</f>
        <v/>
      </c>
      <c r="I554" s="119" t="str" cm="1">
        <f t="array" ref="I554">IF(INDEX(Ток_утечки_УЗО, ROW(N552)) = "", "", INDEX(Ток_утечки_УЗО, ROW(N552)))</f>
        <v/>
      </c>
      <c r="J554" s="119" t="str" cm="1">
        <f t="array" ref="J554">IF(INDEX(Марка_кабеля, ROW(O552)) = "", "", INDEX(Марка_кабеля, ROW(O552)))</f>
        <v/>
      </c>
      <c r="K554" s="119" t="str" cm="1">
        <f t="array" ref="K554">IF(INDEX(Сечение, ROW(P552)) = "", "", INDEX(Сечение, ROW(P552)))</f>
        <v/>
      </c>
      <c r="L554" s="119" t="str" cm="1">
        <f t="array" ref="L554">IF(INDEX(Длина_кабеля, ROW(Q552)) = "", "", INDEX(Длина_кабеля, ROW(Q552)))</f>
        <v/>
      </c>
      <c r="M554" s="119" t="str" cm="1">
        <f t="array" ref="M554">IF(INDEX(Фаза, ROW(R552)) = "", "", INDEX(Фаза, ROW(R552)))</f>
        <v/>
      </c>
      <c r="N554" s="119" t="str" cm="1">
        <f t="array" ref="N554">IF(INDEX(РЕ, ROW(S552)) = "", "", INDEX(РЕ, ROW(S552)))</f>
        <v/>
      </c>
      <c r="O554" s="119" t="str" cm="1">
        <f t="array" ref="O554">IF(INDEX(Класс, ROW(V552)) = "", "", INDEX(Класс, ROW(V552)))</f>
        <v/>
      </c>
      <c r="P554" s="119" t="str" cm="1">
        <f t="array" ref="P554">IF(INDEX(Установленная_мощность, ROW(X552)) = "", "", INDEX(Установленная_мощность, ROW(X552)))</f>
        <v/>
      </c>
      <c r="Q554" s="119" t="str" cm="1">
        <f t="array" ref="Q554">IF(INDEX(Расчетный_ток, ROW(Y552)) = "", "", INDEX(Расчетный_ток, ROW(Y552)))</f>
        <v/>
      </c>
      <c r="R554" s="119" t="str" cm="1">
        <f t="array" ref="R554">IF(INDEX(Наименование_потребителя, ROW(Z552)) = "", "", INDEX(Наименование_потребителя, ROW(Z552)))</f>
        <v/>
      </c>
      <c r="S554" s="119" t="str" cm="1">
        <f t="array" ref="S554">IF(INDEX(Условное_обозначение, ROW(AA552)) = "", "", INDEX(Условное_обозначение, ROW(AA552)))</f>
        <v/>
      </c>
    </row>
    <row r="555" spans="1:19" x14ac:dyDescent="0.3">
      <c r="A555" s="119" t="str" cm="1">
        <f t="array" ref="A555">IF(INDEX(Вводной_щит, ROW(C553)) = "", "", INDEX(Вводной_щит, ROW(C553)))</f>
        <v/>
      </c>
      <c r="B555" s="119" t="str" cm="1">
        <f t="array" ref="B555">IF(INDEX(Номер, ROW(F553)) = "", "", INDEX(Номер, ROW(F553)))</f>
        <v/>
      </c>
      <c r="C555" s="119" t="str" cm="1">
        <f t="array" ref="C555">IF(INDEX(Номер_по_плану, ROW(H553)) = "", "", INDEX(Номер_по_плану, ROW(H553)))</f>
        <v/>
      </c>
      <c r="D555" s="119" t="str" cm="1">
        <f t="array" ref="D555">IF(INDEX(Тип, ROW(I553)) = "", "", INDEX(Тип, ROW(I553)))</f>
        <v/>
      </c>
      <c r="E555" s="119" t="str" cm="1">
        <f t="array" ref="E555">IF(INDEX(Автомат, ROW(J553)) = "", "", INDEX(Автомат, ROW(J553)))</f>
        <v/>
      </c>
      <c r="F555" s="119" t="str" cm="1">
        <f t="array" ref="F555">IF(INDEX(Производитель, ROW(K553)) = "", "", INDEX(Производитель, ROW(K553)))</f>
        <v/>
      </c>
      <c r="G555" s="119" t="str" cm="1">
        <f t="array" ref="G555">IF(INDEX(Номинал, ROW(L553)) = "", "", INDEX(Номинал, ROW(L553)))</f>
        <v/>
      </c>
      <c r="H555" s="119" t="str" cm="1">
        <f t="array" ref="H555">IF(INDEX(Тип_УЗО, ROW(M553)) = "", "", INDEX(Тип_УЗО, ROW(M553)))</f>
        <v/>
      </c>
      <c r="I555" s="119" t="str" cm="1">
        <f t="array" ref="I555">IF(INDEX(Ток_утечки_УЗО, ROW(N553)) = "", "", INDEX(Ток_утечки_УЗО, ROW(N553)))</f>
        <v/>
      </c>
      <c r="J555" s="119" t="str" cm="1">
        <f t="array" ref="J555">IF(INDEX(Марка_кабеля, ROW(O553)) = "", "", INDEX(Марка_кабеля, ROW(O553)))</f>
        <v/>
      </c>
      <c r="K555" s="119" t="str" cm="1">
        <f t="array" ref="K555">IF(INDEX(Сечение, ROW(P553)) = "", "", INDEX(Сечение, ROW(P553)))</f>
        <v/>
      </c>
      <c r="L555" s="119" t="str" cm="1">
        <f t="array" ref="L555">IF(INDEX(Длина_кабеля, ROW(Q553)) = "", "", INDEX(Длина_кабеля, ROW(Q553)))</f>
        <v/>
      </c>
      <c r="M555" s="119" t="str" cm="1">
        <f t="array" ref="M555">IF(INDEX(Фаза, ROW(R553)) = "", "", INDEX(Фаза, ROW(R553)))</f>
        <v/>
      </c>
      <c r="N555" s="119" t="str" cm="1">
        <f t="array" ref="N555">IF(INDEX(РЕ, ROW(S553)) = "", "", INDEX(РЕ, ROW(S553)))</f>
        <v/>
      </c>
      <c r="O555" s="119" t="str" cm="1">
        <f t="array" ref="O555">IF(INDEX(Класс, ROW(V553)) = "", "", INDEX(Класс, ROW(V553)))</f>
        <v/>
      </c>
      <c r="P555" s="119" t="str" cm="1">
        <f t="array" ref="P555">IF(INDEX(Установленная_мощность, ROW(X553)) = "", "", INDEX(Установленная_мощность, ROW(X553)))</f>
        <v/>
      </c>
      <c r="Q555" s="119" t="str" cm="1">
        <f t="array" ref="Q555">IF(INDEX(Расчетный_ток, ROW(Y553)) = "", "", INDEX(Расчетный_ток, ROW(Y553)))</f>
        <v/>
      </c>
      <c r="R555" s="119" t="str" cm="1">
        <f t="array" ref="R555">IF(INDEX(Наименование_потребителя, ROW(Z553)) = "", "", INDEX(Наименование_потребителя, ROW(Z553)))</f>
        <v/>
      </c>
      <c r="S555" s="119" t="str" cm="1">
        <f t="array" ref="S555">IF(INDEX(Условное_обозначение, ROW(AA553)) = "", "", INDEX(Условное_обозначение, ROW(AA553)))</f>
        <v/>
      </c>
    </row>
    <row r="556" spans="1:19" x14ac:dyDescent="0.3">
      <c r="A556" s="119" t="str" cm="1">
        <f t="array" ref="A556">IF(INDEX(Вводной_щит, ROW(C554)) = "", "", INDEX(Вводной_щит, ROW(C554)))</f>
        <v/>
      </c>
      <c r="B556" s="119" t="str" cm="1">
        <f t="array" ref="B556">IF(INDEX(Номер, ROW(F554)) = "", "", INDEX(Номер, ROW(F554)))</f>
        <v/>
      </c>
      <c r="C556" s="119" t="str" cm="1">
        <f t="array" ref="C556">IF(INDEX(Номер_по_плану, ROW(H554)) = "", "", INDEX(Номер_по_плану, ROW(H554)))</f>
        <v/>
      </c>
      <c r="D556" s="119" t="str" cm="1">
        <f t="array" ref="D556">IF(INDEX(Тип, ROW(I554)) = "", "", INDEX(Тип, ROW(I554)))</f>
        <v/>
      </c>
      <c r="E556" s="119" t="str" cm="1">
        <f t="array" ref="E556">IF(INDEX(Автомат, ROW(J554)) = "", "", INDEX(Автомат, ROW(J554)))</f>
        <v/>
      </c>
      <c r="F556" s="119" t="str" cm="1">
        <f t="array" ref="F556">IF(INDEX(Производитель, ROW(K554)) = "", "", INDEX(Производитель, ROW(K554)))</f>
        <v/>
      </c>
      <c r="G556" s="119" t="str" cm="1">
        <f t="array" ref="G556">IF(INDEX(Номинал, ROW(L554)) = "", "", INDEX(Номинал, ROW(L554)))</f>
        <v/>
      </c>
      <c r="H556" s="119" t="str" cm="1">
        <f t="array" ref="H556">IF(INDEX(Тип_УЗО, ROW(M554)) = "", "", INDEX(Тип_УЗО, ROW(M554)))</f>
        <v/>
      </c>
      <c r="I556" s="119" t="str" cm="1">
        <f t="array" ref="I556">IF(INDEX(Ток_утечки_УЗО, ROW(N554)) = "", "", INDEX(Ток_утечки_УЗО, ROW(N554)))</f>
        <v/>
      </c>
      <c r="J556" s="119" t="str" cm="1">
        <f t="array" ref="J556">IF(INDEX(Марка_кабеля, ROW(O554)) = "", "", INDEX(Марка_кабеля, ROW(O554)))</f>
        <v/>
      </c>
      <c r="K556" s="119" t="str" cm="1">
        <f t="array" ref="K556">IF(INDEX(Сечение, ROW(P554)) = "", "", INDEX(Сечение, ROW(P554)))</f>
        <v/>
      </c>
      <c r="L556" s="119" t="str" cm="1">
        <f t="array" ref="L556">IF(INDEX(Длина_кабеля, ROW(Q554)) = "", "", INDEX(Длина_кабеля, ROW(Q554)))</f>
        <v/>
      </c>
      <c r="M556" s="119" t="str" cm="1">
        <f t="array" ref="M556">IF(INDEX(Фаза, ROW(R554)) = "", "", INDEX(Фаза, ROW(R554)))</f>
        <v/>
      </c>
      <c r="N556" s="119" t="str" cm="1">
        <f t="array" ref="N556">IF(INDEX(РЕ, ROW(S554)) = "", "", INDEX(РЕ, ROW(S554)))</f>
        <v/>
      </c>
      <c r="O556" s="119" t="str" cm="1">
        <f t="array" ref="O556">IF(INDEX(Класс, ROW(V554)) = "", "", INDEX(Класс, ROW(V554)))</f>
        <v/>
      </c>
      <c r="P556" s="119" t="str" cm="1">
        <f t="array" ref="P556">IF(INDEX(Установленная_мощность, ROW(X554)) = "", "", INDEX(Установленная_мощность, ROW(X554)))</f>
        <v/>
      </c>
      <c r="Q556" s="119" t="str" cm="1">
        <f t="array" ref="Q556">IF(INDEX(Расчетный_ток, ROW(Y554)) = "", "", INDEX(Расчетный_ток, ROW(Y554)))</f>
        <v/>
      </c>
      <c r="R556" s="119" t="str" cm="1">
        <f t="array" ref="R556">IF(INDEX(Наименование_потребителя, ROW(Z554)) = "", "", INDEX(Наименование_потребителя, ROW(Z554)))</f>
        <v/>
      </c>
      <c r="S556" s="119" t="str" cm="1">
        <f t="array" ref="S556">IF(INDEX(Условное_обозначение, ROW(AA554)) = "", "", INDEX(Условное_обозначение, ROW(AA554)))</f>
        <v/>
      </c>
    </row>
    <row r="557" spans="1:19" x14ac:dyDescent="0.3">
      <c r="A557" s="119" t="str" cm="1">
        <f t="array" ref="A557">IF(INDEX(Вводной_щит, ROW(C555)) = "", "", INDEX(Вводной_щит, ROW(C555)))</f>
        <v/>
      </c>
      <c r="B557" s="119" t="str" cm="1">
        <f t="array" ref="B557">IF(INDEX(Номер, ROW(F555)) = "", "", INDEX(Номер, ROW(F555)))</f>
        <v/>
      </c>
      <c r="C557" s="119" t="str" cm="1">
        <f t="array" ref="C557">IF(INDEX(Номер_по_плану, ROW(H555)) = "", "", INDEX(Номер_по_плану, ROW(H555)))</f>
        <v/>
      </c>
      <c r="D557" s="119" t="str" cm="1">
        <f t="array" ref="D557">IF(INDEX(Тип, ROW(I555)) = "", "", INDEX(Тип, ROW(I555)))</f>
        <v/>
      </c>
      <c r="E557" s="119" t="str" cm="1">
        <f t="array" ref="E557">IF(INDEX(Автомат, ROW(J555)) = "", "", INDEX(Автомат, ROW(J555)))</f>
        <v/>
      </c>
      <c r="F557" s="119" t="str" cm="1">
        <f t="array" ref="F557">IF(INDEX(Производитель, ROW(K555)) = "", "", INDEX(Производитель, ROW(K555)))</f>
        <v/>
      </c>
      <c r="G557" s="119" t="str" cm="1">
        <f t="array" ref="G557">IF(INDEX(Номинал, ROW(L555)) = "", "", INDEX(Номинал, ROW(L555)))</f>
        <v/>
      </c>
      <c r="H557" s="119" t="str" cm="1">
        <f t="array" ref="H557">IF(INDEX(Тип_УЗО, ROW(M555)) = "", "", INDEX(Тип_УЗО, ROW(M555)))</f>
        <v/>
      </c>
      <c r="I557" s="119" t="str" cm="1">
        <f t="array" ref="I557">IF(INDEX(Ток_утечки_УЗО, ROW(N555)) = "", "", INDEX(Ток_утечки_УЗО, ROW(N555)))</f>
        <v/>
      </c>
      <c r="J557" s="119" t="str" cm="1">
        <f t="array" ref="J557">IF(INDEX(Марка_кабеля, ROW(O555)) = "", "", INDEX(Марка_кабеля, ROW(O555)))</f>
        <v/>
      </c>
      <c r="K557" s="119" t="str" cm="1">
        <f t="array" ref="K557">IF(INDEX(Сечение, ROW(P555)) = "", "", INDEX(Сечение, ROW(P555)))</f>
        <v/>
      </c>
      <c r="L557" s="119" t="str" cm="1">
        <f t="array" ref="L557">IF(INDEX(Длина_кабеля, ROW(Q555)) = "", "", INDEX(Длина_кабеля, ROW(Q555)))</f>
        <v/>
      </c>
      <c r="M557" s="119" t="str" cm="1">
        <f t="array" ref="M557">IF(INDEX(Фаза, ROW(R555)) = "", "", INDEX(Фаза, ROW(R555)))</f>
        <v/>
      </c>
      <c r="N557" s="119" t="str" cm="1">
        <f t="array" ref="N557">IF(INDEX(РЕ, ROW(S555)) = "", "", INDEX(РЕ, ROW(S555)))</f>
        <v/>
      </c>
      <c r="O557" s="119" t="str" cm="1">
        <f t="array" ref="O557">IF(INDEX(Класс, ROW(V555)) = "", "", INDEX(Класс, ROW(V555)))</f>
        <v/>
      </c>
      <c r="P557" s="119" t="str" cm="1">
        <f t="array" ref="P557">IF(INDEX(Установленная_мощность, ROW(X555)) = "", "", INDEX(Установленная_мощность, ROW(X555)))</f>
        <v/>
      </c>
      <c r="Q557" s="119" t="str" cm="1">
        <f t="array" ref="Q557">IF(INDEX(Расчетный_ток, ROW(Y555)) = "", "", INDEX(Расчетный_ток, ROW(Y555)))</f>
        <v/>
      </c>
      <c r="R557" s="119" t="str" cm="1">
        <f t="array" ref="R557">IF(INDEX(Наименование_потребителя, ROW(Z555)) = "", "", INDEX(Наименование_потребителя, ROW(Z555)))</f>
        <v/>
      </c>
      <c r="S557" s="119" t="str" cm="1">
        <f t="array" ref="S557">IF(INDEX(Условное_обозначение, ROW(AA555)) = "", "", INDEX(Условное_обозначение, ROW(AA555)))</f>
        <v/>
      </c>
    </row>
    <row r="558" spans="1:19" x14ac:dyDescent="0.3">
      <c r="A558" s="119" t="str" cm="1">
        <f t="array" ref="A558">IF(INDEX(Вводной_щит, ROW(C556)) = "", "", INDEX(Вводной_щит, ROW(C556)))</f>
        <v/>
      </c>
      <c r="B558" s="119" t="str" cm="1">
        <f t="array" ref="B558">IF(INDEX(Номер, ROW(F556)) = "", "", INDEX(Номер, ROW(F556)))</f>
        <v/>
      </c>
      <c r="C558" s="119" t="str" cm="1">
        <f t="array" ref="C558">IF(INDEX(Номер_по_плану, ROW(H556)) = "", "", INDEX(Номер_по_плану, ROW(H556)))</f>
        <v/>
      </c>
      <c r="D558" s="119" t="str" cm="1">
        <f t="array" ref="D558">IF(INDEX(Тип, ROW(I556)) = "", "", INDEX(Тип, ROW(I556)))</f>
        <v/>
      </c>
      <c r="E558" s="119" t="str" cm="1">
        <f t="array" ref="E558">IF(INDEX(Автомат, ROW(J556)) = "", "", INDEX(Автомат, ROW(J556)))</f>
        <v/>
      </c>
      <c r="F558" s="119" t="str" cm="1">
        <f t="array" ref="F558">IF(INDEX(Производитель, ROW(K556)) = "", "", INDEX(Производитель, ROW(K556)))</f>
        <v/>
      </c>
      <c r="G558" s="119" t="str" cm="1">
        <f t="array" ref="G558">IF(INDEX(Номинал, ROW(L556)) = "", "", INDEX(Номинал, ROW(L556)))</f>
        <v/>
      </c>
      <c r="H558" s="119" t="str" cm="1">
        <f t="array" ref="H558">IF(INDEX(Тип_УЗО, ROW(M556)) = "", "", INDEX(Тип_УЗО, ROW(M556)))</f>
        <v/>
      </c>
      <c r="I558" s="119" t="str" cm="1">
        <f t="array" ref="I558">IF(INDEX(Ток_утечки_УЗО, ROW(N556)) = "", "", INDEX(Ток_утечки_УЗО, ROW(N556)))</f>
        <v/>
      </c>
      <c r="J558" s="119" t="str" cm="1">
        <f t="array" ref="J558">IF(INDEX(Марка_кабеля, ROW(O556)) = "", "", INDEX(Марка_кабеля, ROW(O556)))</f>
        <v/>
      </c>
      <c r="K558" s="119" t="str" cm="1">
        <f t="array" ref="K558">IF(INDEX(Сечение, ROW(P556)) = "", "", INDEX(Сечение, ROW(P556)))</f>
        <v/>
      </c>
      <c r="L558" s="119" t="str" cm="1">
        <f t="array" ref="L558">IF(INDEX(Длина_кабеля, ROW(Q556)) = "", "", INDEX(Длина_кабеля, ROW(Q556)))</f>
        <v/>
      </c>
      <c r="M558" s="119" t="str" cm="1">
        <f t="array" ref="M558">IF(INDEX(Фаза, ROW(R556)) = "", "", INDEX(Фаза, ROW(R556)))</f>
        <v/>
      </c>
      <c r="N558" s="119" t="str" cm="1">
        <f t="array" ref="N558">IF(INDEX(РЕ, ROW(S556)) = "", "", INDEX(РЕ, ROW(S556)))</f>
        <v/>
      </c>
      <c r="O558" s="119" t="str" cm="1">
        <f t="array" ref="O558">IF(INDEX(Класс, ROW(V556)) = "", "", INDEX(Класс, ROW(V556)))</f>
        <v/>
      </c>
      <c r="P558" s="119" t="str" cm="1">
        <f t="array" ref="P558">IF(INDEX(Установленная_мощность, ROW(X556)) = "", "", INDEX(Установленная_мощность, ROW(X556)))</f>
        <v/>
      </c>
      <c r="Q558" s="119" t="str" cm="1">
        <f t="array" ref="Q558">IF(INDEX(Расчетный_ток, ROW(Y556)) = "", "", INDEX(Расчетный_ток, ROW(Y556)))</f>
        <v/>
      </c>
      <c r="R558" s="119" t="str" cm="1">
        <f t="array" ref="R558">IF(INDEX(Наименование_потребителя, ROW(Z556)) = "", "", INDEX(Наименование_потребителя, ROW(Z556)))</f>
        <v/>
      </c>
      <c r="S558" s="119" t="str" cm="1">
        <f t="array" ref="S558">IF(INDEX(Условное_обозначение, ROW(AA556)) = "", "", INDEX(Условное_обозначение, ROW(AA556)))</f>
        <v/>
      </c>
    </row>
    <row r="559" spans="1:19" x14ac:dyDescent="0.3">
      <c r="A559" s="119" t="str" cm="1">
        <f t="array" ref="A559">IF(INDEX(Вводной_щит, ROW(C557)) = "", "", INDEX(Вводной_щит, ROW(C557)))</f>
        <v/>
      </c>
      <c r="B559" s="119" t="str" cm="1">
        <f t="array" ref="B559">IF(INDEX(Номер, ROW(F557)) = "", "", INDEX(Номер, ROW(F557)))</f>
        <v/>
      </c>
      <c r="C559" s="119" t="str" cm="1">
        <f t="array" ref="C559">IF(INDEX(Номер_по_плану, ROW(H557)) = "", "", INDEX(Номер_по_плану, ROW(H557)))</f>
        <v/>
      </c>
      <c r="D559" s="119" t="str" cm="1">
        <f t="array" ref="D559">IF(INDEX(Тип, ROW(I557)) = "", "", INDEX(Тип, ROW(I557)))</f>
        <v/>
      </c>
      <c r="E559" s="119" t="str" cm="1">
        <f t="array" ref="E559">IF(INDEX(Автомат, ROW(J557)) = "", "", INDEX(Автомат, ROW(J557)))</f>
        <v/>
      </c>
      <c r="F559" s="119" t="str" cm="1">
        <f t="array" ref="F559">IF(INDEX(Производитель, ROW(K557)) = "", "", INDEX(Производитель, ROW(K557)))</f>
        <v/>
      </c>
      <c r="G559" s="119" t="str" cm="1">
        <f t="array" ref="G559">IF(INDEX(Номинал, ROW(L557)) = "", "", INDEX(Номинал, ROW(L557)))</f>
        <v/>
      </c>
      <c r="H559" s="119" t="str" cm="1">
        <f t="array" ref="H559">IF(INDEX(Тип_УЗО, ROW(M557)) = "", "", INDEX(Тип_УЗО, ROW(M557)))</f>
        <v/>
      </c>
      <c r="I559" s="119" t="str" cm="1">
        <f t="array" ref="I559">IF(INDEX(Ток_утечки_УЗО, ROW(N557)) = "", "", INDEX(Ток_утечки_УЗО, ROW(N557)))</f>
        <v/>
      </c>
      <c r="J559" s="119" t="str" cm="1">
        <f t="array" ref="J559">IF(INDEX(Марка_кабеля, ROW(O557)) = "", "", INDEX(Марка_кабеля, ROW(O557)))</f>
        <v/>
      </c>
      <c r="K559" s="119" t="str" cm="1">
        <f t="array" ref="K559">IF(INDEX(Сечение, ROW(P557)) = "", "", INDEX(Сечение, ROW(P557)))</f>
        <v/>
      </c>
      <c r="L559" s="119" t="str" cm="1">
        <f t="array" ref="L559">IF(INDEX(Длина_кабеля, ROW(Q557)) = "", "", INDEX(Длина_кабеля, ROW(Q557)))</f>
        <v/>
      </c>
      <c r="M559" s="119" t="str" cm="1">
        <f t="array" ref="M559">IF(INDEX(Фаза, ROW(R557)) = "", "", INDEX(Фаза, ROW(R557)))</f>
        <v/>
      </c>
      <c r="N559" s="119" t="str" cm="1">
        <f t="array" ref="N559">IF(INDEX(РЕ, ROW(S557)) = "", "", INDEX(РЕ, ROW(S557)))</f>
        <v/>
      </c>
      <c r="O559" s="119" t="str" cm="1">
        <f t="array" ref="O559">IF(INDEX(Класс, ROW(V557)) = "", "", INDEX(Класс, ROW(V557)))</f>
        <v/>
      </c>
      <c r="P559" s="119" t="str" cm="1">
        <f t="array" ref="P559">IF(INDEX(Установленная_мощность, ROW(X557)) = "", "", INDEX(Установленная_мощность, ROW(X557)))</f>
        <v/>
      </c>
      <c r="Q559" s="119" t="str" cm="1">
        <f t="array" ref="Q559">IF(INDEX(Расчетный_ток, ROW(Y557)) = "", "", INDEX(Расчетный_ток, ROW(Y557)))</f>
        <v/>
      </c>
      <c r="R559" s="119" t="str" cm="1">
        <f t="array" ref="R559">IF(INDEX(Наименование_потребителя, ROW(Z557)) = "", "", INDEX(Наименование_потребителя, ROW(Z557)))</f>
        <v/>
      </c>
      <c r="S559" s="119" t="str" cm="1">
        <f t="array" ref="S559">IF(INDEX(Условное_обозначение, ROW(AA557)) = "", "", INDEX(Условное_обозначение, ROW(AA557)))</f>
        <v/>
      </c>
    </row>
    <row r="560" spans="1:19" x14ac:dyDescent="0.3">
      <c r="A560" s="119" t="str" cm="1">
        <f t="array" ref="A560">IF(INDEX(Вводной_щит, ROW(C558)) = "", "", INDEX(Вводной_щит, ROW(C558)))</f>
        <v/>
      </c>
      <c r="B560" s="119" t="str" cm="1">
        <f t="array" ref="B560">IF(INDEX(Номер, ROW(F558)) = "", "", INDEX(Номер, ROW(F558)))</f>
        <v/>
      </c>
      <c r="C560" s="119" t="str" cm="1">
        <f t="array" ref="C560">IF(INDEX(Номер_по_плану, ROW(H558)) = "", "", INDEX(Номер_по_плану, ROW(H558)))</f>
        <v/>
      </c>
      <c r="D560" s="119" t="str" cm="1">
        <f t="array" ref="D560">IF(INDEX(Тип, ROW(I558)) = "", "", INDEX(Тип, ROW(I558)))</f>
        <v/>
      </c>
      <c r="E560" s="119" t="str" cm="1">
        <f t="array" ref="E560">IF(INDEX(Автомат, ROW(J558)) = "", "", INDEX(Автомат, ROW(J558)))</f>
        <v/>
      </c>
      <c r="F560" s="119" t="str" cm="1">
        <f t="array" ref="F560">IF(INDEX(Производитель, ROW(K558)) = "", "", INDEX(Производитель, ROW(K558)))</f>
        <v/>
      </c>
      <c r="G560" s="119" t="str" cm="1">
        <f t="array" ref="G560">IF(INDEX(Номинал, ROW(L558)) = "", "", INDEX(Номинал, ROW(L558)))</f>
        <v/>
      </c>
      <c r="H560" s="119" t="str" cm="1">
        <f t="array" ref="H560">IF(INDEX(Тип_УЗО, ROW(M558)) = "", "", INDEX(Тип_УЗО, ROW(M558)))</f>
        <v/>
      </c>
      <c r="I560" s="119" t="str" cm="1">
        <f t="array" ref="I560">IF(INDEX(Ток_утечки_УЗО, ROW(N558)) = "", "", INDEX(Ток_утечки_УЗО, ROW(N558)))</f>
        <v/>
      </c>
      <c r="J560" s="119" t="str" cm="1">
        <f t="array" ref="J560">IF(INDEX(Марка_кабеля, ROW(O558)) = "", "", INDEX(Марка_кабеля, ROW(O558)))</f>
        <v/>
      </c>
      <c r="K560" s="119" t="str" cm="1">
        <f t="array" ref="K560">IF(INDEX(Сечение, ROW(P558)) = "", "", INDEX(Сечение, ROW(P558)))</f>
        <v/>
      </c>
      <c r="L560" s="119" t="str" cm="1">
        <f t="array" ref="L560">IF(INDEX(Длина_кабеля, ROW(Q558)) = "", "", INDEX(Длина_кабеля, ROW(Q558)))</f>
        <v/>
      </c>
      <c r="M560" s="119" t="str" cm="1">
        <f t="array" ref="M560">IF(INDEX(Фаза, ROW(R558)) = "", "", INDEX(Фаза, ROW(R558)))</f>
        <v/>
      </c>
      <c r="N560" s="119" t="str" cm="1">
        <f t="array" ref="N560">IF(INDEX(РЕ, ROW(S558)) = "", "", INDEX(РЕ, ROW(S558)))</f>
        <v/>
      </c>
      <c r="O560" s="119" t="str" cm="1">
        <f t="array" ref="O560">IF(INDEX(Класс, ROW(V558)) = "", "", INDEX(Класс, ROW(V558)))</f>
        <v/>
      </c>
      <c r="P560" s="119" t="str" cm="1">
        <f t="array" ref="P560">IF(INDEX(Установленная_мощность, ROW(X558)) = "", "", INDEX(Установленная_мощность, ROW(X558)))</f>
        <v/>
      </c>
      <c r="Q560" s="119" t="str" cm="1">
        <f t="array" ref="Q560">IF(INDEX(Расчетный_ток, ROW(Y558)) = "", "", INDEX(Расчетный_ток, ROW(Y558)))</f>
        <v/>
      </c>
      <c r="R560" s="119" t="str" cm="1">
        <f t="array" ref="R560">IF(INDEX(Наименование_потребителя, ROW(Z558)) = "", "", INDEX(Наименование_потребителя, ROW(Z558)))</f>
        <v/>
      </c>
      <c r="S560" s="119" t="str" cm="1">
        <f t="array" ref="S560">IF(INDEX(Условное_обозначение, ROW(AA558)) = "", "", INDEX(Условное_обозначение, ROW(AA558)))</f>
        <v/>
      </c>
    </row>
    <row r="561" spans="1:19" x14ac:dyDescent="0.3">
      <c r="A561" s="119" t="str" cm="1">
        <f t="array" ref="A561">IF(INDEX(Вводной_щит, ROW(C559)) = "", "", INDEX(Вводной_щит, ROW(C559)))</f>
        <v/>
      </c>
      <c r="B561" s="119" t="str" cm="1">
        <f t="array" ref="B561">IF(INDEX(Номер, ROW(F559)) = "", "", INDEX(Номер, ROW(F559)))</f>
        <v/>
      </c>
      <c r="C561" s="119" t="str" cm="1">
        <f t="array" ref="C561">IF(INDEX(Номер_по_плану, ROW(H559)) = "", "", INDEX(Номер_по_плану, ROW(H559)))</f>
        <v/>
      </c>
      <c r="D561" s="119" t="str" cm="1">
        <f t="array" ref="D561">IF(INDEX(Тип, ROW(I559)) = "", "", INDEX(Тип, ROW(I559)))</f>
        <v/>
      </c>
      <c r="E561" s="119" t="str" cm="1">
        <f t="array" ref="E561">IF(INDEX(Автомат, ROW(J559)) = "", "", INDEX(Автомат, ROW(J559)))</f>
        <v/>
      </c>
      <c r="F561" s="119" t="str" cm="1">
        <f t="array" ref="F561">IF(INDEX(Производитель, ROW(K559)) = "", "", INDEX(Производитель, ROW(K559)))</f>
        <v/>
      </c>
      <c r="G561" s="119" t="str" cm="1">
        <f t="array" ref="G561">IF(INDEX(Номинал, ROW(L559)) = "", "", INDEX(Номинал, ROW(L559)))</f>
        <v/>
      </c>
      <c r="H561" s="119" t="str" cm="1">
        <f t="array" ref="H561">IF(INDEX(Тип_УЗО, ROW(M559)) = "", "", INDEX(Тип_УЗО, ROW(M559)))</f>
        <v/>
      </c>
      <c r="I561" s="119" t="str" cm="1">
        <f t="array" ref="I561">IF(INDEX(Ток_утечки_УЗО, ROW(N559)) = "", "", INDEX(Ток_утечки_УЗО, ROW(N559)))</f>
        <v/>
      </c>
      <c r="J561" s="119" t="str" cm="1">
        <f t="array" ref="J561">IF(INDEX(Марка_кабеля, ROW(O559)) = "", "", INDEX(Марка_кабеля, ROW(O559)))</f>
        <v/>
      </c>
      <c r="K561" s="119" t="str" cm="1">
        <f t="array" ref="K561">IF(INDEX(Сечение, ROW(P559)) = "", "", INDEX(Сечение, ROW(P559)))</f>
        <v/>
      </c>
      <c r="L561" s="119" t="str" cm="1">
        <f t="array" ref="L561">IF(INDEX(Длина_кабеля, ROW(Q559)) = "", "", INDEX(Длина_кабеля, ROW(Q559)))</f>
        <v/>
      </c>
      <c r="M561" s="119" t="str" cm="1">
        <f t="array" ref="M561">IF(INDEX(Фаза, ROW(R559)) = "", "", INDEX(Фаза, ROW(R559)))</f>
        <v/>
      </c>
      <c r="N561" s="119" t="str" cm="1">
        <f t="array" ref="N561">IF(INDEX(РЕ, ROW(S559)) = "", "", INDEX(РЕ, ROW(S559)))</f>
        <v/>
      </c>
      <c r="O561" s="119" t="str" cm="1">
        <f t="array" ref="O561">IF(INDEX(Класс, ROW(V559)) = "", "", INDEX(Класс, ROW(V559)))</f>
        <v/>
      </c>
      <c r="P561" s="119" t="str" cm="1">
        <f t="array" ref="P561">IF(INDEX(Установленная_мощность, ROW(X559)) = "", "", INDEX(Установленная_мощность, ROW(X559)))</f>
        <v/>
      </c>
      <c r="Q561" s="119" t="str" cm="1">
        <f t="array" ref="Q561">IF(INDEX(Расчетный_ток, ROW(Y559)) = "", "", INDEX(Расчетный_ток, ROW(Y559)))</f>
        <v/>
      </c>
      <c r="R561" s="119" t="str" cm="1">
        <f t="array" ref="R561">IF(INDEX(Наименование_потребителя, ROW(Z559)) = "", "", INDEX(Наименование_потребителя, ROW(Z559)))</f>
        <v/>
      </c>
      <c r="S561" s="119" t="str" cm="1">
        <f t="array" ref="S561">IF(INDEX(Условное_обозначение, ROW(AA559)) = "", "", INDEX(Условное_обозначение, ROW(AA559)))</f>
        <v/>
      </c>
    </row>
    <row r="562" spans="1:19" x14ac:dyDescent="0.3">
      <c r="A562" s="119" t="str" cm="1">
        <f t="array" ref="A562">IF(INDEX(Вводной_щит, ROW(C560)) = "", "", INDEX(Вводной_щит, ROW(C560)))</f>
        <v/>
      </c>
      <c r="B562" s="119" t="str" cm="1">
        <f t="array" ref="B562">IF(INDEX(Номер, ROW(F560)) = "", "", INDEX(Номер, ROW(F560)))</f>
        <v/>
      </c>
      <c r="C562" s="119" t="str" cm="1">
        <f t="array" ref="C562">IF(INDEX(Номер_по_плану, ROW(H560)) = "", "", INDEX(Номер_по_плану, ROW(H560)))</f>
        <v/>
      </c>
      <c r="D562" s="119" t="str" cm="1">
        <f t="array" ref="D562">IF(INDEX(Тип, ROW(I560)) = "", "", INDEX(Тип, ROW(I560)))</f>
        <v/>
      </c>
      <c r="E562" s="119" t="str" cm="1">
        <f t="array" ref="E562">IF(INDEX(Автомат, ROW(J560)) = "", "", INDEX(Автомат, ROW(J560)))</f>
        <v/>
      </c>
      <c r="F562" s="119" t="str" cm="1">
        <f t="array" ref="F562">IF(INDEX(Производитель, ROW(K560)) = "", "", INDEX(Производитель, ROW(K560)))</f>
        <v/>
      </c>
      <c r="G562" s="119" t="str" cm="1">
        <f t="array" ref="G562">IF(INDEX(Номинал, ROW(L560)) = "", "", INDEX(Номинал, ROW(L560)))</f>
        <v/>
      </c>
      <c r="H562" s="119" t="str" cm="1">
        <f t="array" ref="H562">IF(INDEX(Тип_УЗО, ROW(M560)) = "", "", INDEX(Тип_УЗО, ROW(M560)))</f>
        <v/>
      </c>
      <c r="I562" s="119" t="str" cm="1">
        <f t="array" ref="I562">IF(INDEX(Ток_утечки_УЗО, ROW(N560)) = "", "", INDEX(Ток_утечки_УЗО, ROW(N560)))</f>
        <v/>
      </c>
      <c r="J562" s="119" t="str" cm="1">
        <f t="array" ref="J562">IF(INDEX(Марка_кабеля, ROW(O560)) = "", "", INDEX(Марка_кабеля, ROW(O560)))</f>
        <v/>
      </c>
      <c r="K562" s="119" t="str" cm="1">
        <f t="array" ref="K562">IF(INDEX(Сечение, ROW(P560)) = "", "", INDEX(Сечение, ROW(P560)))</f>
        <v/>
      </c>
      <c r="L562" s="119" t="str" cm="1">
        <f t="array" ref="L562">IF(INDEX(Длина_кабеля, ROW(Q560)) = "", "", INDEX(Длина_кабеля, ROW(Q560)))</f>
        <v/>
      </c>
      <c r="M562" s="119" t="str" cm="1">
        <f t="array" ref="M562">IF(INDEX(Фаза, ROW(R560)) = "", "", INDEX(Фаза, ROW(R560)))</f>
        <v/>
      </c>
      <c r="N562" s="119" t="str" cm="1">
        <f t="array" ref="N562">IF(INDEX(РЕ, ROW(S560)) = "", "", INDEX(РЕ, ROW(S560)))</f>
        <v/>
      </c>
      <c r="O562" s="119" t="str" cm="1">
        <f t="array" ref="O562">IF(INDEX(Класс, ROW(V560)) = "", "", INDEX(Класс, ROW(V560)))</f>
        <v/>
      </c>
      <c r="P562" s="119" t="str" cm="1">
        <f t="array" ref="P562">IF(INDEX(Установленная_мощность, ROW(X560)) = "", "", INDEX(Установленная_мощность, ROW(X560)))</f>
        <v/>
      </c>
      <c r="Q562" s="119" t="str" cm="1">
        <f t="array" ref="Q562">IF(INDEX(Расчетный_ток, ROW(Y560)) = "", "", INDEX(Расчетный_ток, ROW(Y560)))</f>
        <v/>
      </c>
      <c r="R562" s="119" t="str" cm="1">
        <f t="array" ref="R562">IF(INDEX(Наименование_потребителя, ROW(Z560)) = "", "", INDEX(Наименование_потребителя, ROW(Z560)))</f>
        <v/>
      </c>
      <c r="S562" s="119" t="str" cm="1">
        <f t="array" ref="S562">IF(INDEX(Условное_обозначение, ROW(AA560)) = "", "", INDEX(Условное_обозначение, ROW(AA560)))</f>
        <v/>
      </c>
    </row>
    <row r="563" spans="1:19" x14ac:dyDescent="0.3">
      <c r="A563" s="119" t="str" cm="1">
        <f t="array" ref="A563">IF(INDEX(Вводной_щит, ROW(C561)) = "", "", INDEX(Вводной_щит, ROW(C561)))</f>
        <v/>
      </c>
      <c r="B563" s="119" t="str" cm="1">
        <f t="array" ref="B563">IF(INDEX(Номер, ROW(F561)) = "", "", INDEX(Номер, ROW(F561)))</f>
        <v/>
      </c>
      <c r="C563" s="119" t="str" cm="1">
        <f t="array" ref="C563">IF(INDEX(Номер_по_плану, ROW(H561)) = "", "", INDEX(Номер_по_плану, ROW(H561)))</f>
        <v/>
      </c>
      <c r="D563" s="119" t="str" cm="1">
        <f t="array" ref="D563">IF(INDEX(Тип, ROW(I561)) = "", "", INDEX(Тип, ROW(I561)))</f>
        <v/>
      </c>
      <c r="E563" s="119" t="str" cm="1">
        <f t="array" ref="E563">IF(INDEX(Автомат, ROW(J561)) = "", "", INDEX(Автомат, ROW(J561)))</f>
        <v/>
      </c>
      <c r="F563" s="119" t="str" cm="1">
        <f t="array" ref="F563">IF(INDEX(Производитель, ROW(K561)) = "", "", INDEX(Производитель, ROW(K561)))</f>
        <v/>
      </c>
      <c r="G563" s="119" t="str" cm="1">
        <f t="array" ref="G563">IF(INDEX(Номинал, ROW(L561)) = "", "", INDEX(Номинал, ROW(L561)))</f>
        <v/>
      </c>
      <c r="H563" s="119" t="str" cm="1">
        <f t="array" ref="H563">IF(INDEX(Тип_УЗО, ROW(M561)) = "", "", INDEX(Тип_УЗО, ROW(M561)))</f>
        <v/>
      </c>
      <c r="I563" s="119" t="str" cm="1">
        <f t="array" ref="I563">IF(INDEX(Ток_утечки_УЗО, ROW(N561)) = "", "", INDEX(Ток_утечки_УЗО, ROW(N561)))</f>
        <v/>
      </c>
      <c r="J563" s="119" t="str" cm="1">
        <f t="array" ref="J563">IF(INDEX(Марка_кабеля, ROW(O561)) = "", "", INDEX(Марка_кабеля, ROW(O561)))</f>
        <v/>
      </c>
      <c r="K563" s="119" t="str" cm="1">
        <f t="array" ref="K563">IF(INDEX(Сечение, ROW(P561)) = "", "", INDEX(Сечение, ROW(P561)))</f>
        <v/>
      </c>
      <c r="L563" s="119" t="str" cm="1">
        <f t="array" ref="L563">IF(INDEX(Длина_кабеля, ROW(Q561)) = "", "", INDEX(Длина_кабеля, ROW(Q561)))</f>
        <v/>
      </c>
      <c r="M563" s="119" t="str" cm="1">
        <f t="array" ref="M563">IF(INDEX(Фаза, ROW(R561)) = "", "", INDEX(Фаза, ROW(R561)))</f>
        <v/>
      </c>
      <c r="N563" s="119" t="str" cm="1">
        <f t="array" ref="N563">IF(INDEX(РЕ, ROW(S561)) = "", "", INDEX(РЕ, ROW(S561)))</f>
        <v/>
      </c>
      <c r="O563" s="119" t="str" cm="1">
        <f t="array" ref="O563">IF(INDEX(Класс, ROW(V561)) = "", "", INDEX(Класс, ROW(V561)))</f>
        <v/>
      </c>
      <c r="P563" s="119" t="str" cm="1">
        <f t="array" ref="P563">IF(INDEX(Установленная_мощность, ROW(X561)) = "", "", INDEX(Установленная_мощность, ROW(X561)))</f>
        <v/>
      </c>
      <c r="Q563" s="119" t="str" cm="1">
        <f t="array" ref="Q563">IF(INDEX(Расчетный_ток, ROW(Y561)) = "", "", INDEX(Расчетный_ток, ROW(Y561)))</f>
        <v/>
      </c>
      <c r="R563" s="119" t="str" cm="1">
        <f t="array" ref="R563">IF(INDEX(Наименование_потребителя, ROW(Z561)) = "", "", INDEX(Наименование_потребителя, ROW(Z561)))</f>
        <v/>
      </c>
      <c r="S563" s="119" t="str" cm="1">
        <f t="array" ref="S563">IF(INDEX(Условное_обозначение, ROW(AA561)) = "", "", INDEX(Условное_обозначение, ROW(AA561)))</f>
        <v/>
      </c>
    </row>
    <row r="564" spans="1:19" x14ac:dyDescent="0.3">
      <c r="A564" s="119" t="str" cm="1">
        <f t="array" ref="A564">IF(INDEX(Вводной_щит, ROW(C562)) = "", "", INDEX(Вводной_щит, ROW(C562)))</f>
        <v/>
      </c>
      <c r="B564" s="119" t="str" cm="1">
        <f t="array" ref="B564">IF(INDEX(Номер, ROW(F562)) = "", "", INDEX(Номер, ROW(F562)))</f>
        <v/>
      </c>
      <c r="C564" s="119" t="str" cm="1">
        <f t="array" ref="C564">IF(INDEX(Номер_по_плану, ROW(H562)) = "", "", INDEX(Номер_по_плану, ROW(H562)))</f>
        <v/>
      </c>
      <c r="D564" s="119" t="str" cm="1">
        <f t="array" ref="D564">IF(INDEX(Тип, ROW(I562)) = "", "", INDEX(Тип, ROW(I562)))</f>
        <v/>
      </c>
      <c r="E564" s="119" t="str" cm="1">
        <f t="array" ref="E564">IF(INDEX(Автомат, ROW(J562)) = "", "", INDEX(Автомат, ROW(J562)))</f>
        <v/>
      </c>
      <c r="F564" s="119" t="str" cm="1">
        <f t="array" ref="F564">IF(INDEX(Производитель, ROW(K562)) = "", "", INDEX(Производитель, ROW(K562)))</f>
        <v/>
      </c>
      <c r="G564" s="119" t="str" cm="1">
        <f t="array" ref="G564">IF(INDEX(Номинал, ROW(L562)) = "", "", INDEX(Номинал, ROW(L562)))</f>
        <v/>
      </c>
      <c r="H564" s="119" t="str" cm="1">
        <f t="array" ref="H564">IF(INDEX(Тип_УЗО, ROW(M562)) = "", "", INDEX(Тип_УЗО, ROW(M562)))</f>
        <v/>
      </c>
      <c r="I564" s="119" t="str" cm="1">
        <f t="array" ref="I564">IF(INDEX(Ток_утечки_УЗО, ROW(N562)) = "", "", INDEX(Ток_утечки_УЗО, ROW(N562)))</f>
        <v/>
      </c>
      <c r="J564" s="119" t="str" cm="1">
        <f t="array" ref="J564">IF(INDEX(Марка_кабеля, ROW(O562)) = "", "", INDEX(Марка_кабеля, ROW(O562)))</f>
        <v/>
      </c>
      <c r="K564" s="119" t="str" cm="1">
        <f t="array" ref="K564">IF(INDEX(Сечение, ROW(P562)) = "", "", INDEX(Сечение, ROW(P562)))</f>
        <v/>
      </c>
      <c r="L564" s="119" t="str" cm="1">
        <f t="array" ref="L564">IF(INDEX(Длина_кабеля, ROW(Q562)) = "", "", INDEX(Длина_кабеля, ROW(Q562)))</f>
        <v/>
      </c>
      <c r="M564" s="119" t="str" cm="1">
        <f t="array" ref="M564">IF(INDEX(Фаза, ROW(R562)) = "", "", INDEX(Фаза, ROW(R562)))</f>
        <v/>
      </c>
      <c r="N564" s="119" t="str" cm="1">
        <f t="array" ref="N564">IF(INDEX(РЕ, ROW(S562)) = "", "", INDEX(РЕ, ROW(S562)))</f>
        <v/>
      </c>
      <c r="O564" s="119" t="str" cm="1">
        <f t="array" ref="O564">IF(INDEX(Класс, ROW(V562)) = "", "", INDEX(Класс, ROW(V562)))</f>
        <v/>
      </c>
      <c r="P564" s="119" t="str" cm="1">
        <f t="array" ref="P564">IF(INDEX(Установленная_мощность, ROW(X562)) = "", "", INDEX(Установленная_мощность, ROW(X562)))</f>
        <v/>
      </c>
      <c r="Q564" s="119" t="str" cm="1">
        <f t="array" ref="Q564">IF(INDEX(Расчетный_ток, ROW(Y562)) = "", "", INDEX(Расчетный_ток, ROW(Y562)))</f>
        <v/>
      </c>
      <c r="R564" s="119" t="str" cm="1">
        <f t="array" ref="R564">IF(INDEX(Наименование_потребителя, ROW(Z562)) = "", "", INDEX(Наименование_потребителя, ROW(Z562)))</f>
        <v/>
      </c>
      <c r="S564" s="119" t="str" cm="1">
        <f t="array" ref="S564">IF(INDEX(Условное_обозначение, ROW(AA562)) = "", "", INDEX(Условное_обозначение, ROW(AA562)))</f>
        <v/>
      </c>
    </row>
    <row r="565" spans="1:19" x14ac:dyDescent="0.3">
      <c r="A565" s="119" t="str" cm="1">
        <f t="array" ref="A565">IF(INDEX(Вводной_щит, ROW(C563)) = "", "", INDEX(Вводной_щит, ROW(C563)))</f>
        <v/>
      </c>
      <c r="B565" s="119" t="str" cm="1">
        <f t="array" ref="B565">IF(INDEX(Номер, ROW(F563)) = "", "", INDEX(Номер, ROW(F563)))</f>
        <v/>
      </c>
      <c r="C565" s="119" t="str" cm="1">
        <f t="array" ref="C565">IF(INDEX(Номер_по_плану, ROW(H563)) = "", "", INDEX(Номер_по_плану, ROW(H563)))</f>
        <v/>
      </c>
      <c r="D565" s="119" t="str" cm="1">
        <f t="array" ref="D565">IF(INDEX(Тип, ROW(I563)) = "", "", INDEX(Тип, ROW(I563)))</f>
        <v/>
      </c>
      <c r="E565" s="119" t="str" cm="1">
        <f t="array" ref="E565">IF(INDEX(Автомат, ROW(J563)) = "", "", INDEX(Автомат, ROW(J563)))</f>
        <v/>
      </c>
      <c r="F565" s="119" t="str" cm="1">
        <f t="array" ref="F565">IF(INDEX(Производитель, ROW(K563)) = "", "", INDEX(Производитель, ROW(K563)))</f>
        <v/>
      </c>
      <c r="G565" s="119" t="str" cm="1">
        <f t="array" ref="G565">IF(INDEX(Номинал, ROW(L563)) = "", "", INDEX(Номинал, ROW(L563)))</f>
        <v/>
      </c>
      <c r="H565" s="119" t="str" cm="1">
        <f t="array" ref="H565">IF(INDEX(Тип_УЗО, ROW(M563)) = "", "", INDEX(Тип_УЗО, ROW(M563)))</f>
        <v/>
      </c>
      <c r="I565" s="119" t="str" cm="1">
        <f t="array" ref="I565">IF(INDEX(Ток_утечки_УЗО, ROW(N563)) = "", "", INDEX(Ток_утечки_УЗО, ROW(N563)))</f>
        <v/>
      </c>
      <c r="J565" s="119" t="str" cm="1">
        <f t="array" ref="J565">IF(INDEX(Марка_кабеля, ROW(O563)) = "", "", INDEX(Марка_кабеля, ROW(O563)))</f>
        <v/>
      </c>
      <c r="K565" s="119" t="str" cm="1">
        <f t="array" ref="K565">IF(INDEX(Сечение, ROW(P563)) = "", "", INDEX(Сечение, ROW(P563)))</f>
        <v/>
      </c>
      <c r="L565" s="119" t="str" cm="1">
        <f t="array" ref="L565">IF(INDEX(Длина_кабеля, ROW(Q563)) = "", "", INDEX(Длина_кабеля, ROW(Q563)))</f>
        <v/>
      </c>
      <c r="M565" s="119" t="str" cm="1">
        <f t="array" ref="M565">IF(INDEX(Фаза, ROW(R563)) = "", "", INDEX(Фаза, ROW(R563)))</f>
        <v/>
      </c>
      <c r="N565" s="119" t="str" cm="1">
        <f t="array" ref="N565">IF(INDEX(РЕ, ROW(S563)) = "", "", INDEX(РЕ, ROW(S563)))</f>
        <v/>
      </c>
      <c r="O565" s="119" t="str" cm="1">
        <f t="array" ref="O565">IF(INDEX(Класс, ROW(V563)) = "", "", INDEX(Класс, ROW(V563)))</f>
        <v/>
      </c>
      <c r="P565" s="119" t="str" cm="1">
        <f t="array" ref="P565">IF(INDEX(Установленная_мощность, ROW(X563)) = "", "", INDEX(Установленная_мощность, ROW(X563)))</f>
        <v/>
      </c>
      <c r="Q565" s="119" t="str" cm="1">
        <f t="array" ref="Q565">IF(INDEX(Расчетный_ток, ROW(Y563)) = "", "", INDEX(Расчетный_ток, ROW(Y563)))</f>
        <v/>
      </c>
      <c r="R565" s="119" t="str" cm="1">
        <f t="array" ref="R565">IF(INDEX(Наименование_потребителя, ROW(Z563)) = "", "", INDEX(Наименование_потребителя, ROW(Z563)))</f>
        <v/>
      </c>
      <c r="S565" s="119" t="str" cm="1">
        <f t="array" ref="S565">IF(INDEX(Условное_обозначение, ROW(AA563)) = "", "", INDEX(Условное_обозначение, ROW(AA563)))</f>
        <v/>
      </c>
    </row>
    <row r="566" spans="1:19" x14ac:dyDescent="0.3">
      <c r="A566" s="119" t="str" cm="1">
        <f t="array" ref="A566">IF(INDEX(Вводной_щит, ROW(C564)) = "", "", INDEX(Вводной_щит, ROW(C564)))</f>
        <v/>
      </c>
      <c r="B566" s="119" t="str" cm="1">
        <f t="array" ref="B566">IF(INDEX(Номер, ROW(F564)) = "", "", INDEX(Номер, ROW(F564)))</f>
        <v/>
      </c>
      <c r="C566" s="119" t="str" cm="1">
        <f t="array" ref="C566">IF(INDEX(Номер_по_плану, ROW(H564)) = "", "", INDEX(Номер_по_плану, ROW(H564)))</f>
        <v/>
      </c>
      <c r="D566" s="119" t="str" cm="1">
        <f t="array" ref="D566">IF(INDEX(Тип, ROW(I564)) = "", "", INDEX(Тип, ROW(I564)))</f>
        <v/>
      </c>
      <c r="E566" s="119" t="str" cm="1">
        <f t="array" ref="E566">IF(INDEX(Автомат, ROW(J564)) = "", "", INDEX(Автомат, ROW(J564)))</f>
        <v/>
      </c>
      <c r="F566" s="119" t="str" cm="1">
        <f t="array" ref="F566">IF(INDEX(Производитель, ROW(K564)) = "", "", INDEX(Производитель, ROW(K564)))</f>
        <v/>
      </c>
      <c r="G566" s="119" t="str" cm="1">
        <f t="array" ref="G566">IF(INDEX(Номинал, ROW(L564)) = "", "", INDEX(Номинал, ROW(L564)))</f>
        <v/>
      </c>
      <c r="H566" s="119" t="str" cm="1">
        <f t="array" ref="H566">IF(INDEX(Тип_УЗО, ROW(M564)) = "", "", INDEX(Тип_УЗО, ROW(M564)))</f>
        <v/>
      </c>
      <c r="I566" s="119" t="str" cm="1">
        <f t="array" ref="I566">IF(INDEX(Ток_утечки_УЗО, ROW(N564)) = "", "", INDEX(Ток_утечки_УЗО, ROW(N564)))</f>
        <v/>
      </c>
      <c r="J566" s="119" t="str" cm="1">
        <f t="array" ref="J566">IF(INDEX(Марка_кабеля, ROW(O564)) = "", "", INDEX(Марка_кабеля, ROW(O564)))</f>
        <v/>
      </c>
      <c r="K566" s="119" t="str" cm="1">
        <f t="array" ref="K566">IF(INDEX(Сечение, ROW(P564)) = "", "", INDEX(Сечение, ROW(P564)))</f>
        <v/>
      </c>
      <c r="L566" s="119" t="str" cm="1">
        <f t="array" ref="L566">IF(INDEX(Длина_кабеля, ROW(Q564)) = "", "", INDEX(Длина_кабеля, ROW(Q564)))</f>
        <v/>
      </c>
      <c r="M566" s="119" t="str" cm="1">
        <f t="array" ref="M566">IF(INDEX(Фаза, ROW(R564)) = "", "", INDEX(Фаза, ROW(R564)))</f>
        <v/>
      </c>
      <c r="N566" s="119" t="str" cm="1">
        <f t="array" ref="N566">IF(INDEX(РЕ, ROW(S564)) = "", "", INDEX(РЕ, ROW(S564)))</f>
        <v/>
      </c>
      <c r="O566" s="119" t="str" cm="1">
        <f t="array" ref="O566">IF(INDEX(Класс, ROW(V564)) = "", "", INDEX(Класс, ROW(V564)))</f>
        <v/>
      </c>
      <c r="P566" s="119" t="str" cm="1">
        <f t="array" ref="P566">IF(INDEX(Установленная_мощность, ROW(X564)) = "", "", INDEX(Установленная_мощность, ROW(X564)))</f>
        <v/>
      </c>
      <c r="Q566" s="119" t="str" cm="1">
        <f t="array" ref="Q566">IF(INDEX(Расчетный_ток, ROW(Y564)) = "", "", INDEX(Расчетный_ток, ROW(Y564)))</f>
        <v/>
      </c>
      <c r="R566" s="119" t="str" cm="1">
        <f t="array" ref="R566">IF(INDEX(Наименование_потребителя, ROW(Z564)) = "", "", INDEX(Наименование_потребителя, ROW(Z564)))</f>
        <v/>
      </c>
      <c r="S566" s="119" t="str" cm="1">
        <f t="array" ref="S566">IF(INDEX(Условное_обозначение, ROW(AA564)) = "", "", INDEX(Условное_обозначение, ROW(AA564)))</f>
        <v/>
      </c>
    </row>
    <row r="567" spans="1:19" x14ac:dyDescent="0.3">
      <c r="A567" s="119" t="str" cm="1">
        <f t="array" ref="A567">IF(INDEX(Вводной_щит, ROW(C565)) = "", "", INDEX(Вводной_щит, ROW(C565)))</f>
        <v/>
      </c>
      <c r="B567" s="119" t="str" cm="1">
        <f t="array" ref="B567">IF(INDEX(Номер, ROW(F565)) = "", "", INDEX(Номер, ROW(F565)))</f>
        <v/>
      </c>
      <c r="C567" s="119" t="str" cm="1">
        <f t="array" ref="C567">IF(INDEX(Номер_по_плану, ROW(H565)) = "", "", INDEX(Номер_по_плану, ROW(H565)))</f>
        <v/>
      </c>
      <c r="D567" s="119" t="str" cm="1">
        <f t="array" ref="D567">IF(INDEX(Тип, ROW(I565)) = "", "", INDEX(Тип, ROW(I565)))</f>
        <v/>
      </c>
      <c r="E567" s="119" t="str" cm="1">
        <f t="array" ref="E567">IF(INDEX(Автомат, ROW(J565)) = "", "", INDEX(Автомат, ROW(J565)))</f>
        <v/>
      </c>
      <c r="F567" s="119" t="str" cm="1">
        <f t="array" ref="F567">IF(INDEX(Производитель, ROW(K565)) = "", "", INDEX(Производитель, ROW(K565)))</f>
        <v/>
      </c>
      <c r="G567" s="119" t="str" cm="1">
        <f t="array" ref="G567">IF(INDEX(Номинал, ROW(L565)) = "", "", INDEX(Номинал, ROW(L565)))</f>
        <v/>
      </c>
      <c r="H567" s="119" t="str" cm="1">
        <f t="array" ref="H567">IF(INDEX(Тип_УЗО, ROW(M565)) = "", "", INDEX(Тип_УЗО, ROW(M565)))</f>
        <v/>
      </c>
      <c r="I567" s="119" t="str" cm="1">
        <f t="array" ref="I567">IF(INDEX(Ток_утечки_УЗО, ROW(N565)) = "", "", INDEX(Ток_утечки_УЗО, ROW(N565)))</f>
        <v/>
      </c>
      <c r="J567" s="119" t="str" cm="1">
        <f t="array" ref="J567">IF(INDEX(Марка_кабеля, ROW(O565)) = "", "", INDEX(Марка_кабеля, ROW(O565)))</f>
        <v/>
      </c>
      <c r="K567" s="119" t="str" cm="1">
        <f t="array" ref="K567">IF(INDEX(Сечение, ROW(P565)) = "", "", INDEX(Сечение, ROW(P565)))</f>
        <v/>
      </c>
      <c r="L567" s="119" t="str" cm="1">
        <f t="array" ref="L567">IF(INDEX(Длина_кабеля, ROW(Q565)) = "", "", INDEX(Длина_кабеля, ROW(Q565)))</f>
        <v/>
      </c>
      <c r="M567" s="119" t="str" cm="1">
        <f t="array" ref="M567">IF(INDEX(Фаза, ROW(R565)) = "", "", INDEX(Фаза, ROW(R565)))</f>
        <v/>
      </c>
      <c r="N567" s="119" t="str" cm="1">
        <f t="array" ref="N567">IF(INDEX(РЕ, ROW(S565)) = "", "", INDEX(РЕ, ROW(S565)))</f>
        <v/>
      </c>
      <c r="O567" s="119" t="str" cm="1">
        <f t="array" ref="O567">IF(INDEX(Класс, ROW(V565)) = "", "", INDEX(Класс, ROW(V565)))</f>
        <v/>
      </c>
      <c r="P567" s="119" t="str" cm="1">
        <f t="array" ref="P567">IF(INDEX(Установленная_мощность, ROW(X565)) = "", "", INDEX(Установленная_мощность, ROW(X565)))</f>
        <v/>
      </c>
      <c r="Q567" s="119" t="str" cm="1">
        <f t="array" ref="Q567">IF(INDEX(Расчетный_ток, ROW(Y565)) = "", "", INDEX(Расчетный_ток, ROW(Y565)))</f>
        <v/>
      </c>
      <c r="R567" s="119" t="str" cm="1">
        <f t="array" ref="R567">IF(INDEX(Наименование_потребителя, ROW(Z565)) = "", "", INDEX(Наименование_потребителя, ROW(Z565)))</f>
        <v/>
      </c>
      <c r="S567" s="119" t="str" cm="1">
        <f t="array" ref="S567">IF(INDEX(Условное_обозначение, ROW(AA565)) = "", "", INDEX(Условное_обозначение, ROW(AA565)))</f>
        <v/>
      </c>
    </row>
    <row r="568" spans="1:19" x14ac:dyDescent="0.3">
      <c r="A568" s="119" t="str" cm="1">
        <f t="array" ref="A568">IF(INDEX(Вводной_щит, ROW(C566)) = "", "", INDEX(Вводной_щит, ROW(C566)))</f>
        <v/>
      </c>
      <c r="B568" s="119" t="str" cm="1">
        <f t="array" ref="B568">IF(INDEX(Номер, ROW(F566)) = "", "", INDEX(Номер, ROW(F566)))</f>
        <v/>
      </c>
      <c r="C568" s="119" t="str" cm="1">
        <f t="array" ref="C568">IF(INDEX(Номер_по_плану, ROW(H566)) = "", "", INDEX(Номер_по_плану, ROW(H566)))</f>
        <v/>
      </c>
      <c r="D568" s="119" t="str" cm="1">
        <f t="array" ref="D568">IF(INDEX(Тип, ROW(I566)) = "", "", INDEX(Тип, ROW(I566)))</f>
        <v/>
      </c>
      <c r="E568" s="119" t="str" cm="1">
        <f t="array" ref="E568">IF(INDEX(Автомат, ROW(J566)) = "", "", INDEX(Автомат, ROW(J566)))</f>
        <v/>
      </c>
      <c r="F568" s="119" t="str" cm="1">
        <f t="array" ref="F568">IF(INDEX(Производитель, ROW(K566)) = "", "", INDEX(Производитель, ROW(K566)))</f>
        <v/>
      </c>
      <c r="G568" s="119" t="str" cm="1">
        <f t="array" ref="G568">IF(INDEX(Номинал, ROW(L566)) = "", "", INDEX(Номинал, ROW(L566)))</f>
        <v/>
      </c>
      <c r="H568" s="119" t="str" cm="1">
        <f t="array" ref="H568">IF(INDEX(Тип_УЗО, ROW(M566)) = "", "", INDEX(Тип_УЗО, ROW(M566)))</f>
        <v/>
      </c>
      <c r="I568" s="119" t="str" cm="1">
        <f t="array" ref="I568">IF(INDEX(Ток_утечки_УЗО, ROW(N566)) = "", "", INDEX(Ток_утечки_УЗО, ROW(N566)))</f>
        <v/>
      </c>
      <c r="J568" s="119" t="str" cm="1">
        <f t="array" ref="J568">IF(INDEX(Марка_кабеля, ROW(O566)) = "", "", INDEX(Марка_кабеля, ROW(O566)))</f>
        <v/>
      </c>
      <c r="K568" s="119" t="str" cm="1">
        <f t="array" ref="K568">IF(INDEX(Сечение, ROW(P566)) = "", "", INDEX(Сечение, ROW(P566)))</f>
        <v/>
      </c>
      <c r="L568" s="119" t="str" cm="1">
        <f t="array" ref="L568">IF(INDEX(Длина_кабеля, ROW(Q566)) = "", "", INDEX(Длина_кабеля, ROW(Q566)))</f>
        <v/>
      </c>
      <c r="M568" s="119" t="str" cm="1">
        <f t="array" ref="M568">IF(INDEX(Фаза, ROW(R566)) = "", "", INDEX(Фаза, ROW(R566)))</f>
        <v/>
      </c>
      <c r="N568" s="119" t="str" cm="1">
        <f t="array" ref="N568">IF(INDEX(РЕ, ROW(S566)) = "", "", INDEX(РЕ, ROW(S566)))</f>
        <v/>
      </c>
      <c r="O568" s="119" t="str" cm="1">
        <f t="array" ref="O568">IF(INDEX(Класс, ROW(V566)) = "", "", INDEX(Класс, ROW(V566)))</f>
        <v/>
      </c>
      <c r="P568" s="119" t="str" cm="1">
        <f t="array" ref="P568">IF(INDEX(Установленная_мощность, ROW(X566)) = "", "", INDEX(Установленная_мощность, ROW(X566)))</f>
        <v/>
      </c>
      <c r="Q568" s="119" t="str" cm="1">
        <f t="array" ref="Q568">IF(INDEX(Расчетный_ток, ROW(Y566)) = "", "", INDEX(Расчетный_ток, ROW(Y566)))</f>
        <v/>
      </c>
      <c r="R568" s="119" t="str" cm="1">
        <f t="array" ref="R568">IF(INDEX(Наименование_потребителя, ROW(Z566)) = "", "", INDEX(Наименование_потребителя, ROW(Z566)))</f>
        <v/>
      </c>
      <c r="S568" s="119" t="str" cm="1">
        <f t="array" ref="S568">IF(INDEX(Условное_обозначение, ROW(AA566)) = "", "", INDEX(Условное_обозначение, ROW(AA566)))</f>
        <v/>
      </c>
    </row>
    <row r="569" spans="1:19" x14ac:dyDescent="0.3">
      <c r="A569" s="119" t="str" cm="1">
        <f t="array" ref="A569">IF(INDEX(Вводной_щит, ROW(C567)) = "", "", INDEX(Вводной_щит, ROW(C567)))</f>
        <v/>
      </c>
      <c r="B569" s="119" t="str" cm="1">
        <f t="array" ref="B569">IF(INDEX(Номер, ROW(F567)) = "", "", INDEX(Номер, ROW(F567)))</f>
        <v/>
      </c>
      <c r="C569" s="119" t="str" cm="1">
        <f t="array" ref="C569">IF(INDEX(Номер_по_плану, ROW(H567)) = "", "", INDEX(Номер_по_плану, ROW(H567)))</f>
        <v/>
      </c>
      <c r="D569" s="119" t="str" cm="1">
        <f t="array" ref="D569">IF(INDEX(Тип, ROW(I567)) = "", "", INDEX(Тип, ROW(I567)))</f>
        <v/>
      </c>
      <c r="E569" s="119" t="str" cm="1">
        <f t="array" ref="E569">IF(INDEX(Автомат, ROW(J567)) = "", "", INDEX(Автомат, ROW(J567)))</f>
        <v/>
      </c>
      <c r="F569" s="119" t="str" cm="1">
        <f t="array" ref="F569">IF(INDEX(Производитель, ROW(K567)) = "", "", INDEX(Производитель, ROW(K567)))</f>
        <v/>
      </c>
      <c r="G569" s="119" t="str" cm="1">
        <f t="array" ref="G569">IF(INDEX(Номинал, ROW(L567)) = "", "", INDEX(Номинал, ROW(L567)))</f>
        <v/>
      </c>
      <c r="H569" s="119" t="str" cm="1">
        <f t="array" ref="H569">IF(INDEX(Тип_УЗО, ROW(M567)) = "", "", INDEX(Тип_УЗО, ROW(M567)))</f>
        <v/>
      </c>
      <c r="I569" s="119" t="str" cm="1">
        <f t="array" ref="I569">IF(INDEX(Ток_утечки_УЗО, ROW(N567)) = "", "", INDEX(Ток_утечки_УЗО, ROW(N567)))</f>
        <v/>
      </c>
      <c r="J569" s="119" t="str" cm="1">
        <f t="array" ref="J569">IF(INDEX(Марка_кабеля, ROW(O567)) = "", "", INDEX(Марка_кабеля, ROW(O567)))</f>
        <v/>
      </c>
      <c r="K569" s="119" t="str" cm="1">
        <f t="array" ref="K569">IF(INDEX(Сечение, ROW(P567)) = "", "", INDEX(Сечение, ROW(P567)))</f>
        <v/>
      </c>
      <c r="L569" s="119" t="str" cm="1">
        <f t="array" ref="L569">IF(INDEX(Длина_кабеля, ROW(Q567)) = "", "", INDEX(Длина_кабеля, ROW(Q567)))</f>
        <v/>
      </c>
      <c r="M569" s="119" t="str" cm="1">
        <f t="array" ref="M569">IF(INDEX(Фаза, ROW(R567)) = "", "", INDEX(Фаза, ROW(R567)))</f>
        <v/>
      </c>
      <c r="N569" s="119" t="str" cm="1">
        <f t="array" ref="N569">IF(INDEX(РЕ, ROW(S567)) = "", "", INDEX(РЕ, ROW(S567)))</f>
        <v/>
      </c>
      <c r="O569" s="119" t="str" cm="1">
        <f t="array" ref="O569">IF(INDEX(Класс, ROW(V567)) = "", "", INDEX(Класс, ROW(V567)))</f>
        <v/>
      </c>
      <c r="P569" s="119" t="str" cm="1">
        <f t="array" ref="P569">IF(INDEX(Установленная_мощность, ROW(X567)) = "", "", INDEX(Установленная_мощность, ROW(X567)))</f>
        <v/>
      </c>
      <c r="Q569" s="119" t="str" cm="1">
        <f t="array" ref="Q569">IF(INDEX(Расчетный_ток, ROW(Y567)) = "", "", INDEX(Расчетный_ток, ROW(Y567)))</f>
        <v/>
      </c>
      <c r="R569" s="119" t="str" cm="1">
        <f t="array" ref="R569">IF(INDEX(Наименование_потребителя, ROW(Z567)) = "", "", INDEX(Наименование_потребителя, ROW(Z567)))</f>
        <v/>
      </c>
      <c r="S569" s="119" t="str" cm="1">
        <f t="array" ref="S569">IF(INDEX(Условное_обозначение, ROW(AA567)) = "", "", INDEX(Условное_обозначение, ROW(AA567)))</f>
        <v/>
      </c>
    </row>
    <row r="570" spans="1:19" x14ac:dyDescent="0.3">
      <c r="A570" s="119" t="str" cm="1">
        <f t="array" ref="A570">IF(INDEX(Вводной_щит, ROW(C568)) = "", "", INDEX(Вводной_щит, ROW(C568)))</f>
        <v/>
      </c>
      <c r="B570" s="119" t="str" cm="1">
        <f t="array" ref="B570">IF(INDEX(Номер, ROW(F568)) = "", "", INDEX(Номер, ROW(F568)))</f>
        <v/>
      </c>
      <c r="C570" s="119" t="str" cm="1">
        <f t="array" ref="C570">IF(INDEX(Номер_по_плану, ROW(H568)) = "", "", INDEX(Номер_по_плану, ROW(H568)))</f>
        <v/>
      </c>
      <c r="D570" s="119" t="str" cm="1">
        <f t="array" ref="D570">IF(INDEX(Тип, ROW(I568)) = "", "", INDEX(Тип, ROW(I568)))</f>
        <v/>
      </c>
      <c r="E570" s="119" t="str" cm="1">
        <f t="array" ref="E570">IF(INDEX(Автомат, ROW(J568)) = "", "", INDEX(Автомат, ROW(J568)))</f>
        <v/>
      </c>
      <c r="F570" s="119" t="str" cm="1">
        <f t="array" ref="F570">IF(INDEX(Производитель, ROW(K568)) = "", "", INDEX(Производитель, ROW(K568)))</f>
        <v/>
      </c>
      <c r="G570" s="119" t="str" cm="1">
        <f t="array" ref="G570">IF(INDEX(Номинал, ROW(L568)) = "", "", INDEX(Номинал, ROW(L568)))</f>
        <v/>
      </c>
      <c r="H570" s="119" t="str" cm="1">
        <f t="array" ref="H570">IF(INDEX(Тип_УЗО, ROW(M568)) = "", "", INDEX(Тип_УЗО, ROW(M568)))</f>
        <v/>
      </c>
      <c r="I570" s="119" t="str" cm="1">
        <f t="array" ref="I570">IF(INDEX(Ток_утечки_УЗО, ROW(N568)) = "", "", INDEX(Ток_утечки_УЗО, ROW(N568)))</f>
        <v/>
      </c>
      <c r="J570" s="119" t="str" cm="1">
        <f t="array" ref="J570">IF(INDEX(Марка_кабеля, ROW(O568)) = "", "", INDEX(Марка_кабеля, ROW(O568)))</f>
        <v/>
      </c>
      <c r="K570" s="119" t="str" cm="1">
        <f t="array" ref="K570">IF(INDEX(Сечение, ROW(P568)) = "", "", INDEX(Сечение, ROW(P568)))</f>
        <v/>
      </c>
      <c r="L570" s="119" t="str" cm="1">
        <f t="array" ref="L570">IF(INDEX(Длина_кабеля, ROW(Q568)) = "", "", INDEX(Длина_кабеля, ROW(Q568)))</f>
        <v/>
      </c>
      <c r="M570" s="119" t="str" cm="1">
        <f t="array" ref="M570">IF(INDEX(Фаза, ROW(R568)) = "", "", INDEX(Фаза, ROW(R568)))</f>
        <v/>
      </c>
      <c r="N570" s="119" t="str" cm="1">
        <f t="array" ref="N570">IF(INDEX(РЕ, ROW(S568)) = "", "", INDEX(РЕ, ROW(S568)))</f>
        <v/>
      </c>
      <c r="O570" s="119" t="str" cm="1">
        <f t="array" ref="O570">IF(INDEX(Класс, ROW(V568)) = "", "", INDEX(Класс, ROW(V568)))</f>
        <v/>
      </c>
      <c r="P570" s="119" t="str" cm="1">
        <f t="array" ref="P570">IF(INDEX(Установленная_мощность, ROW(X568)) = "", "", INDEX(Установленная_мощность, ROW(X568)))</f>
        <v/>
      </c>
      <c r="Q570" s="119" t="str" cm="1">
        <f t="array" ref="Q570">IF(INDEX(Расчетный_ток, ROW(Y568)) = "", "", INDEX(Расчетный_ток, ROW(Y568)))</f>
        <v/>
      </c>
      <c r="R570" s="119" t="str" cm="1">
        <f t="array" ref="R570">IF(INDEX(Наименование_потребителя, ROW(Z568)) = "", "", INDEX(Наименование_потребителя, ROW(Z568)))</f>
        <v/>
      </c>
      <c r="S570" s="119" t="str" cm="1">
        <f t="array" ref="S570">IF(INDEX(Условное_обозначение, ROW(AA568)) = "", "", INDEX(Условное_обозначение, ROW(AA568)))</f>
        <v/>
      </c>
    </row>
    <row r="571" spans="1:19" x14ac:dyDescent="0.3">
      <c r="A571" s="119" t="str" cm="1">
        <f t="array" ref="A571">IF(INDEX(Вводной_щит, ROW(C569)) = "", "", INDEX(Вводной_щит, ROW(C569)))</f>
        <v/>
      </c>
      <c r="B571" s="119" t="str" cm="1">
        <f t="array" ref="B571">IF(INDEX(Номер, ROW(F569)) = "", "", INDEX(Номер, ROW(F569)))</f>
        <v/>
      </c>
      <c r="C571" s="119" t="str" cm="1">
        <f t="array" ref="C571">IF(INDEX(Номер_по_плану, ROW(H569)) = "", "", INDEX(Номер_по_плану, ROW(H569)))</f>
        <v/>
      </c>
      <c r="D571" s="119" t="str" cm="1">
        <f t="array" ref="D571">IF(INDEX(Тип, ROW(I569)) = "", "", INDEX(Тип, ROW(I569)))</f>
        <v/>
      </c>
      <c r="E571" s="119" t="str" cm="1">
        <f t="array" ref="E571">IF(INDEX(Автомат, ROW(J569)) = "", "", INDEX(Автомат, ROW(J569)))</f>
        <v/>
      </c>
      <c r="F571" s="119" t="str" cm="1">
        <f t="array" ref="F571">IF(INDEX(Производитель, ROW(K569)) = "", "", INDEX(Производитель, ROW(K569)))</f>
        <v/>
      </c>
      <c r="G571" s="119" t="str" cm="1">
        <f t="array" ref="G571">IF(INDEX(Номинал, ROW(L569)) = "", "", INDEX(Номинал, ROW(L569)))</f>
        <v/>
      </c>
      <c r="H571" s="119" t="str" cm="1">
        <f t="array" ref="H571">IF(INDEX(Тип_УЗО, ROW(M569)) = "", "", INDEX(Тип_УЗО, ROW(M569)))</f>
        <v/>
      </c>
      <c r="I571" s="119" t="str" cm="1">
        <f t="array" ref="I571">IF(INDEX(Ток_утечки_УЗО, ROW(N569)) = "", "", INDEX(Ток_утечки_УЗО, ROW(N569)))</f>
        <v/>
      </c>
      <c r="J571" s="119" t="str" cm="1">
        <f t="array" ref="J571">IF(INDEX(Марка_кабеля, ROW(O569)) = "", "", INDEX(Марка_кабеля, ROW(O569)))</f>
        <v/>
      </c>
      <c r="K571" s="119" t="str" cm="1">
        <f t="array" ref="K571">IF(INDEX(Сечение, ROW(P569)) = "", "", INDEX(Сечение, ROW(P569)))</f>
        <v/>
      </c>
      <c r="L571" s="119" t="str" cm="1">
        <f t="array" ref="L571">IF(INDEX(Длина_кабеля, ROW(Q569)) = "", "", INDEX(Длина_кабеля, ROW(Q569)))</f>
        <v/>
      </c>
      <c r="M571" s="119" t="str" cm="1">
        <f t="array" ref="M571">IF(INDEX(Фаза, ROW(R569)) = "", "", INDEX(Фаза, ROW(R569)))</f>
        <v/>
      </c>
      <c r="N571" s="119" t="str" cm="1">
        <f t="array" ref="N571">IF(INDEX(РЕ, ROW(S569)) = "", "", INDEX(РЕ, ROW(S569)))</f>
        <v/>
      </c>
      <c r="O571" s="119" t="str" cm="1">
        <f t="array" ref="O571">IF(INDEX(Класс, ROW(V569)) = "", "", INDEX(Класс, ROW(V569)))</f>
        <v/>
      </c>
      <c r="P571" s="119" t="str" cm="1">
        <f t="array" ref="P571">IF(INDEX(Установленная_мощность, ROW(X569)) = "", "", INDEX(Установленная_мощность, ROW(X569)))</f>
        <v/>
      </c>
      <c r="Q571" s="119" t="str" cm="1">
        <f t="array" ref="Q571">IF(INDEX(Расчетный_ток, ROW(Y569)) = "", "", INDEX(Расчетный_ток, ROW(Y569)))</f>
        <v/>
      </c>
      <c r="R571" s="119" t="str" cm="1">
        <f t="array" ref="R571">IF(INDEX(Наименование_потребителя, ROW(Z569)) = "", "", INDEX(Наименование_потребителя, ROW(Z569)))</f>
        <v/>
      </c>
      <c r="S571" s="119" t="str" cm="1">
        <f t="array" ref="S571">IF(INDEX(Условное_обозначение, ROW(AA569)) = "", "", INDEX(Условное_обозначение, ROW(AA569)))</f>
        <v/>
      </c>
    </row>
    <row r="572" spans="1:19" x14ac:dyDescent="0.3">
      <c r="A572" s="119" t="str" cm="1">
        <f t="array" ref="A572">IF(INDEX(Вводной_щит, ROW(C570)) = "", "", INDEX(Вводной_щит, ROW(C570)))</f>
        <v/>
      </c>
      <c r="B572" s="119" t="str" cm="1">
        <f t="array" ref="B572">IF(INDEX(Номер, ROW(F570)) = "", "", INDEX(Номер, ROW(F570)))</f>
        <v/>
      </c>
      <c r="C572" s="119" t="str" cm="1">
        <f t="array" ref="C572">IF(INDEX(Номер_по_плану, ROW(H570)) = "", "", INDEX(Номер_по_плану, ROW(H570)))</f>
        <v/>
      </c>
      <c r="D572" s="119" t="str" cm="1">
        <f t="array" ref="D572">IF(INDEX(Тип, ROW(I570)) = "", "", INDEX(Тип, ROW(I570)))</f>
        <v/>
      </c>
      <c r="E572" s="119" t="str" cm="1">
        <f t="array" ref="E572">IF(INDEX(Автомат, ROW(J570)) = "", "", INDEX(Автомат, ROW(J570)))</f>
        <v/>
      </c>
      <c r="F572" s="119" t="str" cm="1">
        <f t="array" ref="F572">IF(INDEX(Производитель, ROW(K570)) = "", "", INDEX(Производитель, ROW(K570)))</f>
        <v/>
      </c>
      <c r="G572" s="119" t="str" cm="1">
        <f t="array" ref="G572">IF(INDEX(Номинал, ROW(L570)) = "", "", INDEX(Номинал, ROW(L570)))</f>
        <v/>
      </c>
      <c r="H572" s="119" t="str" cm="1">
        <f t="array" ref="H572">IF(INDEX(Тип_УЗО, ROW(M570)) = "", "", INDEX(Тип_УЗО, ROW(M570)))</f>
        <v/>
      </c>
      <c r="I572" s="119" t="str" cm="1">
        <f t="array" ref="I572">IF(INDEX(Ток_утечки_УЗО, ROW(N570)) = "", "", INDEX(Ток_утечки_УЗО, ROW(N570)))</f>
        <v/>
      </c>
      <c r="J572" s="119" t="str" cm="1">
        <f t="array" ref="J572">IF(INDEX(Марка_кабеля, ROW(O570)) = "", "", INDEX(Марка_кабеля, ROW(O570)))</f>
        <v/>
      </c>
      <c r="K572" s="119" t="str" cm="1">
        <f t="array" ref="K572">IF(INDEX(Сечение, ROW(P570)) = "", "", INDEX(Сечение, ROW(P570)))</f>
        <v/>
      </c>
      <c r="L572" s="119" t="str" cm="1">
        <f t="array" ref="L572">IF(INDEX(Длина_кабеля, ROW(Q570)) = "", "", INDEX(Длина_кабеля, ROW(Q570)))</f>
        <v/>
      </c>
      <c r="M572" s="119" t="str" cm="1">
        <f t="array" ref="M572">IF(INDEX(Фаза, ROW(R570)) = "", "", INDEX(Фаза, ROW(R570)))</f>
        <v/>
      </c>
      <c r="N572" s="119" t="str" cm="1">
        <f t="array" ref="N572">IF(INDEX(РЕ, ROW(S570)) = "", "", INDEX(РЕ, ROW(S570)))</f>
        <v/>
      </c>
      <c r="O572" s="119" t="str" cm="1">
        <f t="array" ref="O572">IF(INDEX(Класс, ROW(V570)) = "", "", INDEX(Класс, ROW(V570)))</f>
        <v/>
      </c>
      <c r="P572" s="119" t="str" cm="1">
        <f t="array" ref="P572">IF(INDEX(Установленная_мощность, ROW(X570)) = "", "", INDEX(Установленная_мощность, ROW(X570)))</f>
        <v/>
      </c>
      <c r="Q572" s="119" t="str" cm="1">
        <f t="array" ref="Q572">IF(INDEX(Расчетный_ток, ROW(Y570)) = "", "", INDEX(Расчетный_ток, ROW(Y570)))</f>
        <v/>
      </c>
      <c r="R572" s="119" t="str" cm="1">
        <f t="array" ref="R572">IF(INDEX(Наименование_потребителя, ROW(Z570)) = "", "", INDEX(Наименование_потребителя, ROW(Z570)))</f>
        <v/>
      </c>
      <c r="S572" s="119" t="str" cm="1">
        <f t="array" ref="S572">IF(INDEX(Условное_обозначение, ROW(AA570)) = "", "", INDEX(Условное_обозначение, ROW(AA570)))</f>
        <v/>
      </c>
    </row>
    <row r="573" spans="1:19" x14ac:dyDescent="0.3">
      <c r="A573" s="119" t="str" cm="1">
        <f t="array" ref="A573">IF(INDEX(Вводной_щит, ROW(C571)) = "", "", INDEX(Вводной_щит, ROW(C571)))</f>
        <v/>
      </c>
      <c r="B573" s="119" t="str" cm="1">
        <f t="array" ref="B573">IF(INDEX(Номер, ROW(F571)) = "", "", INDEX(Номер, ROW(F571)))</f>
        <v/>
      </c>
      <c r="C573" s="119" t="str" cm="1">
        <f t="array" ref="C573">IF(INDEX(Номер_по_плану, ROW(H571)) = "", "", INDEX(Номер_по_плану, ROW(H571)))</f>
        <v/>
      </c>
      <c r="D573" s="119" t="str" cm="1">
        <f t="array" ref="D573">IF(INDEX(Тип, ROW(I571)) = "", "", INDEX(Тип, ROW(I571)))</f>
        <v/>
      </c>
      <c r="E573" s="119" t="str" cm="1">
        <f t="array" ref="E573">IF(INDEX(Автомат, ROW(J571)) = "", "", INDEX(Автомат, ROW(J571)))</f>
        <v/>
      </c>
      <c r="F573" s="119" t="str" cm="1">
        <f t="array" ref="F573">IF(INDEX(Производитель, ROW(K571)) = "", "", INDEX(Производитель, ROW(K571)))</f>
        <v/>
      </c>
      <c r="G573" s="119" t="str" cm="1">
        <f t="array" ref="G573">IF(INDEX(Номинал, ROW(L571)) = "", "", INDEX(Номинал, ROW(L571)))</f>
        <v/>
      </c>
      <c r="H573" s="119" t="str" cm="1">
        <f t="array" ref="H573">IF(INDEX(Тип_УЗО, ROW(M571)) = "", "", INDEX(Тип_УЗО, ROW(M571)))</f>
        <v/>
      </c>
      <c r="I573" s="119" t="str" cm="1">
        <f t="array" ref="I573">IF(INDEX(Ток_утечки_УЗО, ROW(N571)) = "", "", INDEX(Ток_утечки_УЗО, ROW(N571)))</f>
        <v/>
      </c>
      <c r="J573" s="119" t="str" cm="1">
        <f t="array" ref="J573">IF(INDEX(Марка_кабеля, ROW(O571)) = "", "", INDEX(Марка_кабеля, ROW(O571)))</f>
        <v/>
      </c>
      <c r="K573" s="119" t="str" cm="1">
        <f t="array" ref="K573">IF(INDEX(Сечение, ROW(P571)) = "", "", INDEX(Сечение, ROW(P571)))</f>
        <v/>
      </c>
      <c r="L573" s="119" t="str" cm="1">
        <f t="array" ref="L573">IF(INDEX(Длина_кабеля, ROW(Q571)) = "", "", INDEX(Длина_кабеля, ROW(Q571)))</f>
        <v/>
      </c>
      <c r="M573" s="119" t="str" cm="1">
        <f t="array" ref="M573">IF(INDEX(Фаза, ROW(R571)) = "", "", INDEX(Фаза, ROW(R571)))</f>
        <v/>
      </c>
      <c r="N573" s="119" t="str" cm="1">
        <f t="array" ref="N573">IF(INDEX(РЕ, ROW(S571)) = "", "", INDEX(РЕ, ROW(S571)))</f>
        <v/>
      </c>
      <c r="O573" s="119" t="str" cm="1">
        <f t="array" ref="O573">IF(INDEX(Класс, ROW(V571)) = "", "", INDEX(Класс, ROW(V571)))</f>
        <v/>
      </c>
      <c r="P573" s="119" t="str" cm="1">
        <f t="array" ref="P573">IF(INDEX(Установленная_мощность, ROW(X571)) = "", "", INDEX(Установленная_мощность, ROW(X571)))</f>
        <v/>
      </c>
      <c r="Q573" s="119" t="str" cm="1">
        <f t="array" ref="Q573">IF(INDEX(Расчетный_ток, ROW(Y571)) = "", "", INDEX(Расчетный_ток, ROW(Y571)))</f>
        <v/>
      </c>
      <c r="R573" s="119" t="str" cm="1">
        <f t="array" ref="R573">IF(INDEX(Наименование_потребителя, ROW(Z571)) = "", "", INDEX(Наименование_потребителя, ROW(Z571)))</f>
        <v/>
      </c>
      <c r="S573" s="119" t="str" cm="1">
        <f t="array" ref="S573">IF(INDEX(Условное_обозначение, ROW(AA571)) = "", "", INDEX(Условное_обозначение, ROW(AA571)))</f>
        <v/>
      </c>
    </row>
    <row r="574" spans="1:19" x14ac:dyDescent="0.3">
      <c r="A574" s="119" t="str" cm="1">
        <f t="array" ref="A574">IF(INDEX(Вводной_щит, ROW(C572)) = "", "", INDEX(Вводной_щит, ROW(C572)))</f>
        <v/>
      </c>
      <c r="B574" s="119" t="str" cm="1">
        <f t="array" ref="B574">IF(INDEX(Номер, ROW(F572)) = "", "", INDEX(Номер, ROW(F572)))</f>
        <v/>
      </c>
      <c r="C574" s="119" t="str" cm="1">
        <f t="array" ref="C574">IF(INDEX(Номер_по_плану, ROW(H572)) = "", "", INDEX(Номер_по_плану, ROW(H572)))</f>
        <v/>
      </c>
      <c r="D574" s="119" t="str" cm="1">
        <f t="array" ref="D574">IF(INDEX(Тип, ROW(I572)) = "", "", INDEX(Тип, ROW(I572)))</f>
        <v/>
      </c>
      <c r="E574" s="119" t="str" cm="1">
        <f t="array" ref="E574">IF(INDEX(Автомат, ROW(J572)) = "", "", INDEX(Автомат, ROW(J572)))</f>
        <v/>
      </c>
      <c r="F574" s="119" t="str" cm="1">
        <f t="array" ref="F574">IF(INDEX(Производитель, ROW(K572)) = "", "", INDEX(Производитель, ROW(K572)))</f>
        <v/>
      </c>
      <c r="G574" s="119" t="str" cm="1">
        <f t="array" ref="G574">IF(INDEX(Номинал, ROW(L572)) = "", "", INDEX(Номинал, ROW(L572)))</f>
        <v/>
      </c>
      <c r="H574" s="119" t="str" cm="1">
        <f t="array" ref="H574">IF(INDEX(Тип_УЗО, ROW(M572)) = "", "", INDEX(Тип_УЗО, ROW(M572)))</f>
        <v/>
      </c>
      <c r="I574" s="119" t="str" cm="1">
        <f t="array" ref="I574">IF(INDEX(Ток_утечки_УЗО, ROW(N572)) = "", "", INDEX(Ток_утечки_УЗО, ROW(N572)))</f>
        <v/>
      </c>
      <c r="J574" s="119" t="str" cm="1">
        <f t="array" ref="J574">IF(INDEX(Марка_кабеля, ROW(O572)) = "", "", INDEX(Марка_кабеля, ROW(O572)))</f>
        <v/>
      </c>
      <c r="K574" s="119" t="str" cm="1">
        <f t="array" ref="K574">IF(INDEX(Сечение, ROW(P572)) = "", "", INDEX(Сечение, ROW(P572)))</f>
        <v/>
      </c>
      <c r="L574" s="119" t="str" cm="1">
        <f t="array" ref="L574">IF(INDEX(Длина_кабеля, ROW(Q572)) = "", "", INDEX(Длина_кабеля, ROW(Q572)))</f>
        <v/>
      </c>
      <c r="M574" s="119" t="str" cm="1">
        <f t="array" ref="M574">IF(INDEX(Фаза, ROW(R572)) = "", "", INDEX(Фаза, ROW(R572)))</f>
        <v/>
      </c>
      <c r="N574" s="119" t="str" cm="1">
        <f t="array" ref="N574">IF(INDEX(РЕ, ROW(S572)) = "", "", INDEX(РЕ, ROW(S572)))</f>
        <v/>
      </c>
      <c r="O574" s="119" t="str" cm="1">
        <f t="array" ref="O574">IF(INDEX(Класс, ROW(V572)) = "", "", INDEX(Класс, ROW(V572)))</f>
        <v/>
      </c>
      <c r="P574" s="119" t="str" cm="1">
        <f t="array" ref="P574">IF(INDEX(Установленная_мощность, ROW(X572)) = "", "", INDEX(Установленная_мощность, ROW(X572)))</f>
        <v/>
      </c>
      <c r="Q574" s="119" t="str" cm="1">
        <f t="array" ref="Q574">IF(INDEX(Расчетный_ток, ROW(Y572)) = "", "", INDEX(Расчетный_ток, ROW(Y572)))</f>
        <v/>
      </c>
      <c r="R574" s="119" t="str" cm="1">
        <f t="array" ref="R574">IF(INDEX(Наименование_потребителя, ROW(Z572)) = "", "", INDEX(Наименование_потребителя, ROW(Z572)))</f>
        <v/>
      </c>
      <c r="S574" s="119" t="str" cm="1">
        <f t="array" ref="S574">IF(INDEX(Условное_обозначение, ROW(AA572)) = "", "", INDEX(Условное_обозначение, ROW(AA572)))</f>
        <v/>
      </c>
    </row>
    <row r="575" spans="1:19" x14ac:dyDescent="0.3">
      <c r="A575" s="119" t="str" cm="1">
        <f t="array" ref="A575">IF(INDEX(Вводной_щит, ROW(C573)) = "", "", INDEX(Вводной_щит, ROW(C573)))</f>
        <v/>
      </c>
      <c r="B575" s="119" t="str" cm="1">
        <f t="array" ref="B575">IF(INDEX(Номер, ROW(F573)) = "", "", INDEX(Номер, ROW(F573)))</f>
        <v/>
      </c>
      <c r="C575" s="119" t="str" cm="1">
        <f t="array" ref="C575">IF(INDEX(Номер_по_плану, ROW(H573)) = "", "", INDEX(Номер_по_плану, ROW(H573)))</f>
        <v/>
      </c>
      <c r="D575" s="119" t="str" cm="1">
        <f t="array" ref="D575">IF(INDEX(Тип, ROW(I573)) = "", "", INDEX(Тип, ROW(I573)))</f>
        <v/>
      </c>
      <c r="E575" s="119" t="str" cm="1">
        <f t="array" ref="E575">IF(INDEX(Автомат, ROW(J573)) = "", "", INDEX(Автомат, ROW(J573)))</f>
        <v/>
      </c>
      <c r="F575" s="119" t="str" cm="1">
        <f t="array" ref="F575">IF(INDEX(Производитель, ROW(K573)) = "", "", INDEX(Производитель, ROW(K573)))</f>
        <v/>
      </c>
      <c r="G575" s="119" t="str" cm="1">
        <f t="array" ref="G575">IF(INDEX(Номинал, ROW(L573)) = "", "", INDEX(Номинал, ROW(L573)))</f>
        <v/>
      </c>
      <c r="H575" s="119" t="str" cm="1">
        <f t="array" ref="H575">IF(INDEX(Тип_УЗО, ROW(M573)) = "", "", INDEX(Тип_УЗО, ROW(M573)))</f>
        <v/>
      </c>
      <c r="I575" s="119" t="str" cm="1">
        <f t="array" ref="I575">IF(INDEX(Ток_утечки_УЗО, ROW(N573)) = "", "", INDEX(Ток_утечки_УЗО, ROW(N573)))</f>
        <v/>
      </c>
      <c r="J575" s="119" t="str" cm="1">
        <f t="array" ref="J575">IF(INDEX(Марка_кабеля, ROW(O573)) = "", "", INDEX(Марка_кабеля, ROW(O573)))</f>
        <v/>
      </c>
      <c r="K575" s="119" t="str" cm="1">
        <f t="array" ref="K575">IF(INDEX(Сечение, ROW(P573)) = "", "", INDEX(Сечение, ROW(P573)))</f>
        <v/>
      </c>
      <c r="L575" s="119" t="str" cm="1">
        <f t="array" ref="L575">IF(INDEX(Длина_кабеля, ROW(Q573)) = "", "", INDEX(Длина_кабеля, ROW(Q573)))</f>
        <v/>
      </c>
      <c r="M575" s="119" t="str" cm="1">
        <f t="array" ref="M575">IF(INDEX(Фаза, ROW(R573)) = "", "", INDEX(Фаза, ROW(R573)))</f>
        <v/>
      </c>
      <c r="N575" s="119" t="str" cm="1">
        <f t="array" ref="N575">IF(INDEX(РЕ, ROW(S573)) = "", "", INDEX(РЕ, ROW(S573)))</f>
        <v/>
      </c>
      <c r="O575" s="119" t="str" cm="1">
        <f t="array" ref="O575">IF(INDEX(Класс, ROW(V573)) = "", "", INDEX(Класс, ROW(V573)))</f>
        <v/>
      </c>
      <c r="P575" s="119" t="str" cm="1">
        <f t="array" ref="P575">IF(INDEX(Установленная_мощность, ROW(X573)) = "", "", INDEX(Установленная_мощность, ROW(X573)))</f>
        <v/>
      </c>
      <c r="Q575" s="119" t="str" cm="1">
        <f t="array" ref="Q575">IF(INDEX(Расчетный_ток, ROW(Y573)) = "", "", INDEX(Расчетный_ток, ROW(Y573)))</f>
        <v/>
      </c>
      <c r="R575" s="119" t="str" cm="1">
        <f t="array" ref="R575">IF(INDEX(Наименование_потребителя, ROW(Z573)) = "", "", INDEX(Наименование_потребителя, ROW(Z573)))</f>
        <v/>
      </c>
      <c r="S575" s="119" t="str" cm="1">
        <f t="array" ref="S575">IF(INDEX(Условное_обозначение, ROW(AA573)) = "", "", INDEX(Условное_обозначение, ROW(AA573)))</f>
        <v/>
      </c>
    </row>
    <row r="576" spans="1:19" x14ac:dyDescent="0.3">
      <c r="A576" s="119" t="str" cm="1">
        <f t="array" ref="A576">IF(INDEX(Вводной_щит, ROW(C574)) = "", "", INDEX(Вводной_щит, ROW(C574)))</f>
        <v/>
      </c>
      <c r="B576" s="119" t="str" cm="1">
        <f t="array" ref="B576">IF(INDEX(Номер, ROW(F574)) = "", "", INDEX(Номер, ROW(F574)))</f>
        <v/>
      </c>
      <c r="C576" s="119" t="str" cm="1">
        <f t="array" ref="C576">IF(INDEX(Номер_по_плану, ROW(H574)) = "", "", INDEX(Номер_по_плану, ROW(H574)))</f>
        <v/>
      </c>
      <c r="D576" s="119" t="str" cm="1">
        <f t="array" ref="D576">IF(INDEX(Тип, ROW(I574)) = "", "", INDEX(Тип, ROW(I574)))</f>
        <v/>
      </c>
      <c r="E576" s="119" t="str" cm="1">
        <f t="array" ref="E576">IF(INDEX(Автомат, ROW(J574)) = "", "", INDEX(Автомат, ROW(J574)))</f>
        <v/>
      </c>
      <c r="F576" s="119" t="str" cm="1">
        <f t="array" ref="F576">IF(INDEX(Производитель, ROW(K574)) = "", "", INDEX(Производитель, ROW(K574)))</f>
        <v/>
      </c>
      <c r="G576" s="119" t="str" cm="1">
        <f t="array" ref="G576">IF(INDEX(Номинал, ROW(L574)) = "", "", INDEX(Номинал, ROW(L574)))</f>
        <v/>
      </c>
      <c r="H576" s="119" t="str" cm="1">
        <f t="array" ref="H576">IF(INDEX(Тип_УЗО, ROW(M574)) = "", "", INDEX(Тип_УЗО, ROW(M574)))</f>
        <v/>
      </c>
      <c r="I576" s="119" t="str" cm="1">
        <f t="array" ref="I576">IF(INDEX(Ток_утечки_УЗО, ROW(N574)) = "", "", INDEX(Ток_утечки_УЗО, ROW(N574)))</f>
        <v/>
      </c>
      <c r="J576" s="119" t="str" cm="1">
        <f t="array" ref="J576">IF(INDEX(Марка_кабеля, ROW(O574)) = "", "", INDEX(Марка_кабеля, ROW(O574)))</f>
        <v/>
      </c>
      <c r="K576" s="119" t="str" cm="1">
        <f t="array" ref="K576">IF(INDEX(Сечение, ROW(P574)) = "", "", INDEX(Сечение, ROW(P574)))</f>
        <v/>
      </c>
      <c r="L576" s="119" t="str" cm="1">
        <f t="array" ref="L576">IF(INDEX(Длина_кабеля, ROW(Q574)) = "", "", INDEX(Длина_кабеля, ROW(Q574)))</f>
        <v/>
      </c>
      <c r="M576" s="119" t="str" cm="1">
        <f t="array" ref="M576">IF(INDEX(Фаза, ROW(R574)) = "", "", INDEX(Фаза, ROW(R574)))</f>
        <v/>
      </c>
      <c r="N576" s="119" t="str" cm="1">
        <f t="array" ref="N576">IF(INDEX(РЕ, ROW(S574)) = "", "", INDEX(РЕ, ROW(S574)))</f>
        <v/>
      </c>
      <c r="O576" s="119" t="str" cm="1">
        <f t="array" ref="O576">IF(INDEX(Класс, ROW(V574)) = "", "", INDEX(Класс, ROW(V574)))</f>
        <v/>
      </c>
      <c r="P576" s="119" t="str" cm="1">
        <f t="array" ref="P576">IF(INDEX(Установленная_мощность, ROW(X574)) = "", "", INDEX(Установленная_мощность, ROW(X574)))</f>
        <v/>
      </c>
      <c r="Q576" s="119" t="str" cm="1">
        <f t="array" ref="Q576">IF(INDEX(Расчетный_ток, ROW(Y574)) = "", "", INDEX(Расчетный_ток, ROW(Y574)))</f>
        <v/>
      </c>
      <c r="R576" s="119" t="str" cm="1">
        <f t="array" ref="R576">IF(INDEX(Наименование_потребителя, ROW(Z574)) = "", "", INDEX(Наименование_потребителя, ROW(Z574)))</f>
        <v/>
      </c>
      <c r="S576" s="119" t="str" cm="1">
        <f t="array" ref="S576">IF(INDEX(Условное_обозначение, ROW(AA574)) = "", "", INDEX(Условное_обозначение, ROW(AA574)))</f>
        <v/>
      </c>
    </row>
    <row r="577" spans="1:19" x14ac:dyDescent="0.3">
      <c r="A577" s="119" t="str" cm="1">
        <f t="array" ref="A577">IF(INDEX(Вводной_щит, ROW(C575)) = "", "", INDEX(Вводной_щит, ROW(C575)))</f>
        <v/>
      </c>
      <c r="B577" s="119" t="str" cm="1">
        <f t="array" ref="B577">IF(INDEX(Номер, ROW(F575)) = "", "", INDEX(Номер, ROW(F575)))</f>
        <v/>
      </c>
      <c r="C577" s="119" t="str" cm="1">
        <f t="array" ref="C577">IF(INDEX(Номер_по_плану, ROW(H575)) = "", "", INDEX(Номер_по_плану, ROW(H575)))</f>
        <v/>
      </c>
      <c r="D577" s="119" t="str" cm="1">
        <f t="array" ref="D577">IF(INDEX(Тип, ROW(I575)) = "", "", INDEX(Тип, ROW(I575)))</f>
        <v/>
      </c>
      <c r="E577" s="119" t="str" cm="1">
        <f t="array" ref="E577">IF(INDEX(Автомат, ROW(J575)) = "", "", INDEX(Автомат, ROW(J575)))</f>
        <v/>
      </c>
      <c r="F577" s="119" t="str" cm="1">
        <f t="array" ref="F577">IF(INDEX(Производитель, ROW(K575)) = "", "", INDEX(Производитель, ROW(K575)))</f>
        <v/>
      </c>
      <c r="G577" s="119" t="str" cm="1">
        <f t="array" ref="G577">IF(INDEX(Номинал, ROW(L575)) = "", "", INDEX(Номинал, ROW(L575)))</f>
        <v/>
      </c>
      <c r="H577" s="119" t="str" cm="1">
        <f t="array" ref="H577">IF(INDEX(Тип_УЗО, ROW(M575)) = "", "", INDEX(Тип_УЗО, ROW(M575)))</f>
        <v/>
      </c>
      <c r="I577" s="119" t="str" cm="1">
        <f t="array" ref="I577">IF(INDEX(Ток_утечки_УЗО, ROW(N575)) = "", "", INDEX(Ток_утечки_УЗО, ROW(N575)))</f>
        <v/>
      </c>
      <c r="J577" s="119" t="str" cm="1">
        <f t="array" ref="J577">IF(INDEX(Марка_кабеля, ROW(O575)) = "", "", INDEX(Марка_кабеля, ROW(O575)))</f>
        <v/>
      </c>
      <c r="K577" s="119" t="str" cm="1">
        <f t="array" ref="K577">IF(INDEX(Сечение, ROW(P575)) = "", "", INDEX(Сечение, ROW(P575)))</f>
        <v/>
      </c>
      <c r="L577" s="119" t="str" cm="1">
        <f t="array" ref="L577">IF(INDEX(Длина_кабеля, ROW(Q575)) = "", "", INDEX(Длина_кабеля, ROW(Q575)))</f>
        <v/>
      </c>
      <c r="M577" s="119" t="str" cm="1">
        <f t="array" ref="M577">IF(INDEX(Фаза, ROW(R575)) = "", "", INDEX(Фаза, ROW(R575)))</f>
        <v/>
      </c>
      <c r="N577" s="119" t="str" cm="1">
        <f t="array" ref="N577">IF(INDEX(РЕ, ROW(S575)) = "", "", INDEX(РЕ, ROW(S575)))</f>
        <v/>
      </c>
      <c r="O577" s="119" t="str" cm="1">
        <f t="array" ref="O577">IF(INDEX(Класс, ROW(V575)) = "", "", INDEX(Класс, ROW(V575)))</f>
        <v/>
      </c>
      <c r="P577" s="119" t="str" cm="1">
        <f t="array" ref="P577">IF(INDEX(Установленная_мощность, ROW(X575)) = "", "", INDEX(Установленная_мощность, ROW(X575)))</f>
        <v/>
      </c>
      <c r="Q577" s="119" t="str" cm="1">
        <f t="array" ref="Q577">IF(INDEX(Расчетный_ток, ROW(Y575)) = "", "", INDEX(Расчетный_ток, ROW(Y575)))</f>
        <v/>
      </c>
      <c r="R577" s="119" t="str" cm="1">
        <f t="array" ref="R577">IF(INDEX(Наименование_потребителя, ROW(Z575)) = "", "", INDEX(Наименование_потребителя, ROW(Z575)))</f>
        <v/>
      </c>
      <c r="S577" s="119" t="str" cm="1">
        <f t="array" ref="S577">IF(INDEX(Условное_обозначение, ROW(AA575)) = "", "", INDEX(Условное_обозначение, ROW(AA575)))</f>
        <v/>
      </c>
    </row>
    <row r="578" spans="1:19" x14ac:dyDescent="0.3">
      <c r="A578" s="119" t="str" cm="1">
        <f t="array" ref="A578">IF(INDEX(Вводной_щит, ROW(C576)) = "", "", INDEX(Вводной_щит, ROW(C576)))</f>
        <v/>
      </c>
      <c r="B578" s="119" t="str" cm="1">
        <f t="array" ref="B578">IF(INDEX(Номер, ROW(F576)) = "", "", INDEX(Номер, ROW(F576)))</f>
        <v/>
      </c>
      <c r="C578" s="119" t="str" cm="1">
        <f t="array" ref="C578">IF(INDEX(Номер_по_плану, ROW(H576)) = "", "", INDEX(Номер_по_плану, ROW(H576)))</f>
        <v/>
      </c>
      <c r="D578" s="119" t="str" cm="1">
        <f t="array" ref="D578">IF(INDEX(Тип, ROW(I576)) = "", "", INDEX(Тип, ROW(I576)))</f>
        <v/>
      </c>
      <c r="E578" s="119" t="str" cm="1">
        <f t="array" ref="E578">IF(INDEX(Автомат, ROW(J576)) = "", "", INDEX(Автомат, ROW(J576)))</f>
        <v/>
      </c>
      <c r="F578" s="119" t="str" cm="1">
        <f t="array" ref="F578">IF(INDEX(Производитель, ROW(K576)) = "", "", INDEX(Производитель, ROW(K576)))</f>
        <v/>
      </c>
      <c r="G578" s="119" t="str" cm="1">
        <f t="array" ref="G578">IF(INDEX(Номинал, ROW(L576)) = "", "", INDEX(Номинал, ROW(L576)))</f>
        <v/>
      </c>
      <c r="H578" s="119" t="str" cm="1">
        <f t="array" ref="H578">IF(INDEX(Тип_УЗО, ROW(M576)) = "", "", INDEX(Тип_УЗО, ROW(M576)))</f>
        <v/>
      </c>
      <c r="I578" s="119" t="str" cm="1">
        <f t="array" ref="I578">IF(INDEX(Ток_утечки_УЗО, ROW(N576)) = "", "", INDEX(Ток_утечки_УЗО, ROW(N576)))</f>
        <v/>
      </c>
      <c r="J578" s="119" t="str" cm="1">
        <f t="array" ref="J578">IF(INDEX(Марка_кабеля, ROW(O576)) = "", "", INDEX(Марка_кабеля, ROW(O576)))</f>
        <v/>
      </c>
      <c r="K578" s="119" t="str" cm="1">
        <f t="array" ref="K578">IF(INDEX(Сечение, ROW(P576)) = "", "", INDEX(Сечение, ROW(P576)))</f>
        <v/>
      </c>
      <c r="L578" s="119" t="str" cm="1">
        <f t="array" ref="L578">IF(INDEX(Длина_кабеля, ROW(Q576)) = "", "", INDEX(Длина_кабеля, ROW(Q576)))</f>
        <v/>
      </c>
      <c r="M578" s="119" t="str" cm="1">
        <f t="array" ref="M578">IF(INDEX(Фаза, ROW(R576)) = "", "", INDEX(Фаза, ROW(R576)))</f>
        <v/>
      </c>
      <c r="N578" s="119" t="str" cm="1">
        <f t="array" ref="N578">IF(INDEX(РЕ, ROW(S576)) = "", "", INDEX(РЕ, ROW(S576)))</f>
        <v/>
      </c>
      <c r="O578" s="119" t="str" cm="1">
        <f t="array" ref="O578">IF(INDEX(Класс, ROW(V576)) = "", "", INDEX(Класс, ROW(V576)))</f>
        <v/>
      </c>
      <c r="P578" s="119" t="str" cm="1">
        <f t="array" ref="P578">IF(INDEX(Установленная_мощность, ROW(X576)) = "", "", INDEX(Установленная_мощность, ROW(X576)))</f>
        <v/>
      </c>
      <c r="Q578" s="119" t="str" cm="1">
        <f t="array" ref="Q578">IF(INDEX(Расчетный_ток, ROW(Y576)) = "", "", INDEX(Расчетный_ток, ROW(Y576)))</f>
        <v/>
      </c>
      <c r="R578" s="119" t="str" cm="1">
        <f t="array" ref="R578">IF(INDEX(Наименование_потребителя, ROW(Z576)) = "", "", INDEX(Наименование_потребителя, ROW(Z576)))</f>
        <v/>
      </c>
      <c r="S578" s="119" t="str" cm="1">
        <f t="array" ref="S578">IF(INDEX(Условное_обозначение, ROW(AA576)) = "", "", INDEX(Условное_обозначение, ROW(AA576)))</f>
        <v/>
      </c>
    </row>
    <row r="579" spans="1:19" x14ac:dyDescent="0.3">
      <c r="A579" s="119" t="str" cm="1">
        <f t="array" ref="A579">IF(INDEX(Вводной_щит, ROW(C577)) = "", "", INDEX(Вводной_щит, ROW(C577)))</f>
        <v/>
      </c>
      <c r="B579" s="119" t="str" cm="1">
        <f t="array" ref="B579">IF(INDEX(Номер, ROW(F577)) = "", "", INDEX(Номер, ROW(F577)))</f>
        <v/>
      </c>
      <c r="C579" s="119" t="str" cm="1">
        <f t="array" ref="C579">IF(INDEX(Номер_по_плану, ROW(H577)) = "", "", INDEX(Номер_по_плану, ROW(H577)))</f>
        <v/>
      </c>
      <c r="D579" s="119" t="str" cm="1">
        <f t="array" ref="D579">IF(INDEX(Тип, ROW(I577)) = "", "", INDEX(Тип, ROW(I577)))</f>
        <v/>
      </c>
      <c r="E579" s="119" t="str" cm="1">
        <f t="array" ref="E579">IF(INDEX(Автомат, ROW(J577)) = "", "", INDEX(Автомат, ROW(J577)))</f>
        <v/>
      </c>
      <c r="F579" s="119" t="str" cm="1">
        <f t="array" ref="F579">IF(INDEX(Производитель, ROW(K577)) = "", "", INDEX(Производитель, ROW(K577)))</f>
        <v/>
      </c>
      <c r="G579" s="119" t="str" cm="1">
        <f t="array" ref="G579">IF(INDEX(Номинал, ROW(L577)) = "", "", INDEX(Номинал, ROW(L577)))</f>
        <v/>
      </c>
      <c r="H579" s="119" t="str" cm="1">
        <f t="array" ref="H579">IF(INDEX(Тип_УЗО, ROW(M577)) = "", "", INDEX(Тип_УЗО, ROW(M577)))</f>
        <v/>
      </c>
      <c r="I579" s="119" t="str" cm="1">
        <f t="array" ref="I579">IF(INDEX(Ток_утечки_УЗО, ROW(N577)) = "", "", INDEX(Ток_утечки_УЗО, ROW(N577)))</f>
        <v/>
      </c>
      <c r="J579" s="119" t="str" cm="1">
        <f t="array" ref="J579">IF(INDEX(Марка_кабеля, ROW(O577)) = "", "", INDEX(Марка_кабеля, ROW(O577)))</f>
        <v/>
      </c>
      <c r="K579" s="119" t="str" cm="1">
        <f t="array" ref="K579">IF(INDEX(Сечение, ROW(P577)) = "", "", INDEX(Сечение, ROW(P577)))</f>
        <v/>
      </c>
      <c r="L579" s="119" t="str" cm="1">
        <f t="array" ref="L579">IF(INDEX(Длина_кабеля, ROW(Q577)) = "", "", INDEX(Длина_кабеля, ROW(Q577)))</f>
        <v/>
      </c>
      <c r="M579" s="119" t="str" cm="1">
        <f t="array" ref="M579">IF(INDEX(Фаза, ROW(R577)) = "", "", INDEX(Фаза, ROW(R577)))</f>
        <v/>
      </c>
      <c r="N579" s="119" t="str" cm="1">
        <f t="array" ref="N579">IF(INDEX(РЕ, ROW(S577)) = "", "", INDEX(РЕ, ROW(S577)))</f>
        <v/>
      </c>
      <c r="O579" s="119" t="str" cm="1">
        <f t="array" ref="O579">IF(INDEX(Класс, ROW(V577)) = "", "", INDEX(Класс, ROW(V577)))</f>
        <v/>
      </c>
      <c r="P579" s="119" t="str" cm="1">
        <f t="array" ref="P579">IF(INDEX(Установленная_мощность, ROW(X577)) = "", "", INDEX(Установленная_мощность, ROW(X577)))</f>
        <v/>
      </c>
      <c r="Q579" s="119" t="str" cm="1">
        <f t="array" ref="Q579">IF(INDEX(Расчетный_ток, ROW(Y577)) = "", "", INDEX(Расчетный_ток, ROW(Y577)))</f>
        <v/>
      </c>
      <c r="R579" s="119" t="str" cm="1">
        <f t="array" ref="R579">IF(INDEX(Наименование_потребителя, ROW(Z577)) = "", "", INDEX(Наименование_потребителя, ROW(Z577)))</f>
        <v/>
      </c>
      <c r="S579" s="119" t="str" cm="1">
        <f t="array" ref="S579">IF(INDEX(Условное_обозначение, ROW(AA577)) = "", "", INDEX(Условное_обозначение, ROW(AA577)))</f>
        <v/>
      </c>
    </row>
    <row r="580" spans="1:19" x14ac:dyDescent="0.3">
      <c r="A580" s="119" t="str" cm="1">
        <f t="array" ref="A580">IF(INDEX(Вводной_щит, ROW(C578)) = "", "", INDEX(Вводной_щит, ROW(C578)))</f>
        <v/>
      </c>
      <c r="B580" s="119" t="str" cm="1">
        <f t="array" ref="B580">IF(INDEX(Номер, ROW(F578)) = "", "", INDEX(Номер, ROW(F578)))</f>
        <v/>
      </c>
      <c r="C580" s="119" t="str" cm="1">
        <f t="array" ref="C580">IF(INDEX(Номер_по_плану, ROW(H578)) = "", "", INDEX(Номер_по_плану, ROW(H578)))</f>
        <v/>
      </c>
      <c r="D580" s="119" t="str" cm="1">
        <f t="array" ref="D580">IF(INDEX(Тип, ROW(I578)) = "", "", INDEX(Тип, ROW(I578)))</f>
        <v/>
      </c>
      <c r="E580" s="119" t="str" cm="1">
        <f t="array" ref="E580">IF(INDEX(Автомат, ROW(J578)) = "", "", INDEX(Автомат, ROW(J578)))</f>
        <v/>
      </c>
      <c r="F580" s="119" t="str" cm="1">
        <f t="array" ref="F580">IF(INDEX(Производитель, ROW(K578)) = "", "", INDEX(Производитель, ROW(K578)))</f>
        <v/>
      </c>
      <c r="G580" s="119" t="str" cm="1">
        <f t="array" ref="G580">IF(INDEX(Номинал, ROW(L578)) = "", "", INDEX(Номинал, ROW(L578)))</f>
        <v/>
      </c>
      <c r="H580" s="119" t="str" cm="1">
        <f t="array" ref="H580">IF(INDEX(Тип_УЗО, ROW(M578)) = "", "", INDEX(Тип_УЗО, ROW(M578)))</f>
        <v/>
      </c>
      <c r="I580" s="119" t="str" cm="1">
        <f t="array" ref="I580">IF(INDEX(Ток_утечки_УЗО, ROW(N578)) = "", "", INDEX(Ток_утечки_УЗО, ROW(N578)))</f>
        <v/>
      </c>
      <c r="J580" s="119" t="str" cm="1">
        <f t="array" ref="J580">IF(INDEX(Марка_кабеля, ROW(O578)) = "", "", INDEX(Марка_кабеля, ROW(O578)))</f>
        <v/>
      </c>
      <c r="K580" s="119" t="str" cm="1">
        <f t="array" ref="K580">IF(INDEX(Сечение, ROW(P578)) = "", "", INDEX(Сечение, ROW(P578)))</f>
        <v/>
      </c>
      <c r="L580" s="119" t="str" cm="1">
        <f t="array" ref="L580">IF(INDEX(Длина_кабеля, ROW(Q578)) = "", "", INDEX(Длина_кабеля, ROW(Q578)))</f>
        <v/>
      </c>
      <c r="M580" s="119" t="str" cm="1">
        <f t="array" ref="M580">IF(INDEX(Фаза, ROW(R578)) = "", "", INDEX(Фаза, ROW(R578)))</f>
        <v/>
      </c>
      <c r="N580" s="119" t="str" cm="1">
        <f t="array" ref="N580">IF(INDEX(РЕ, ROW(S578)) = "", "", INDEX(РЕ, ROW(S578)))</f>
        <v/>
      </c>
      <c r="O580" s="119" t="str" cm="1">
        <f t="array" ref="O580">IF(INDEX(Класс, ROW(V578)) = "", "", INDEX(Класс, ROW(V578)))</f>
        <v/>
      </c>
      <c r="P580" s="119" t="str" cm="1">
        <f t="array" ref="P580">IF(INDEX(Установленная_мощность, ROW(X578)) = "", "", INDEX(Установленная_мощность, ROW(X578)))</f>
        <v/>
      </c>
      <c r="Q580" s="119" t="str" cm="1">
        <f t="array" ref="Q580">IF(INDEX(Расчетный_ток, ROW(Y578)) = "", "", INDEX(Расчетный_ток, ROW(Y578)))</f>
        <v/>
      </c>
      <c r="R580" s="119" t="str" cm="1">
        <f t="array" ref="R580">IF(INDEX(Наименование_потребителя, ROW(Z578)) = "", "", INDEX(Наименование_потребителя, ROW(Z578)))</f>
        <v/>
      </c>
      <c r="S580" s="119" t="str" cm="1">
        <f t="array" ref="S580">IF(INDEX(Условное_обозначение, ROW(AA578)) = "", "", INDEX(Условное_обозначение, ROW(AA578)))</f>
        <v/>
      </c>
    </row>
    <row r="581" spans="1:19" x14ac:dyDescent="0.3">
      <c r="A581" s="119" t="str" cm="1">
        <f t="array" ref="A581">IF(INDEX(Вводной_щит, ROW(C579)) = "", "", INDEX(Вводной_щит, ROW(C579)))</f>
        <v/>
      </c>
      <c r="B581" s="119" t="str" cm="1">
        <f t="array" ref="B581">IF(INDEX(Номер, ROW(F579)) = "", "", INDEX(Номер, ROW(F579)))</f>
        <v/>
      </c>
      <c r="C581" s="119" t="str" cm="1">
        <f t="array" ref="C581">IF(INDEX(Номер_по_плану, ROW(H579)) = "", "", INDEX(Номер_по_плану, ROW(H579)))</f>
        <v/>
      </c>
      <c r="D581" s="119" t="str" cm="1">
        <f t="array" ref="D581">IF(INDEX(Тип, ROW(I579)) = "", "", INDEX(Тип, ROW(I579)))</f>
        <v/>
      </c>
      <c r="E581" s="119" t="str" cm="1">
        <f t="array" ref="E581">IF(INDEX(Автомат, ROW(J579)) = "", "", INDEX(Автомат, ROW(J579)))</f>
        <v/>
      </c>
      <c r="F581" s="119" t="str" cm="1">
        <f t="array" ref="F581">IF(INDEX(Производитель, ROW(K579)) = "", "", INDEX(Производитель, ROW(K579)))</f>
        <v/>
      </c>
      <c r="G581" s="119" t="str" cm="1">
        <f t="array" ref="G581">IF(INDEX(Номинал, ROW(L579)) = "", "", INDEX(Номинал, ROW(L579)))</f>
        <v/>
      </c>
      <c r="H581" s="119" t="str" cm="1">
        <f t="array" ref="H581">IF(INDEX(Тип_УЗО, ROW(M579)) = "", "", INDEX(Тип_УЗО, ROW(M579)))</f>
        <v/>
      </c>
      <c r="I581" s="119" t="str" cm="1">
        <f t="array" ref="I581">IF(INDEX(Ток_утечки_УЗО, ROW(N579)) = "", "", INDEX(Ток_утечки_УЗО, ROW(N579)))</f>
        <v/>
      </c>
      <c r="J581" s="119" t="str" cm="1">
        <f t="array" ref="J581">IF(INDEX(Марка_кабеля, ROW(O579)) = "", "", INDEX(Марка_кабеля, ROW(O579)))</f>
        <v/>
      </c>
      <c r="K581" s="119" t="str" cm="1">
        <f t="array" ref="K581">IF(INDEX(Сечение, ROW(P579)) = "", "", INDEX(Сечение, ROW(P579)))</f>
        <v/>
      </c>
      <c r="L581" s="119" t="str" cm="1">
        <f t="array" ref="L581">IF(INDEX(Длина_кабеля, ROW(Q579)) = "", "", INDEX(Длина_кабеля, ROW(Q579)))</f>
        <v/>
      </c>
      <c r="M581" s="119" t="str" cm="1">
        <f t="array" ref="M581">IF(INDEX(Фаза, ROW(R579)) = "", "", INDEX(Фаза, ROW(R579)))</f>
        <v/>
      </c>
      <c r="N581" s="119" t="str" cm="1">
        <f t="array" ref="N581">IF(INDEX(РЕ, ROW(S579)) = "", "", INDEX(РЕ, ROW(S579)))</f>
        <v/>
      </c>
      <c r="O581" s="119" t="str" cm="1">
        <f t="array" ref="O581">IF(INDEX(Класс, ROW(V579)) = "", "", INDEX(Класс, ROW(V579)))</f>
        <v/>
      </c>
      <c r="P581" s="119" t="str" cm="1">
        <f t="array" ref="P581">IF(INDEX(Установленная_мощность, ROW(X579)) = "", "", INDEX(Установленная_мощность, ROW(X579)))</f>
        <v/>
      </c>
      <c r="Q581" s="119" t="str" cm="1">
        <f t="array" ref="Q581">IF(INDEX(Расчетный_ток, ROW(Y579)) = "", "", INDEX(Расчетный_ток, ROW(Y579)))</f>
        <v/>
      </c>
      <c r="R581" s="119" t="str" cm="1">
        <f t="array" ref="R581">IF(INDEX(Наименование_потребителя, ROW(Z579)) = "", "", INDEX(Наименование_потребителя, ROW(Z579)))</f>
        <v/>
      </c>
      <c r="S581" s="119" t="str" cm="1">
        <f t="array" ref="S581">IF(INDEX(Условное_обозначение, ROW(AA579)) = "", "", INDEX(Условное_обозначение, ROW(AA579)))</f>
        <v/>
      </c>
    </row>
    <row r="582" spans="1:19" x14ac:dyDescent="0.3">
      <c r="A582" s="119" t="str" cm="1">
        <f t="array" ref="A582">IF(INDEX(Вводной_щит, ROW(C580)) = "", "", INDEX(Вводной_щит, ROW(C580)))</f>
        <v/>
      </c>
      <c r="B582" s="119" t="str" cm="1">
        <f t="array" ref="B582">IF(INDEX(Номер, ROW(F580)) = "", "", INDEX(Номер, ROW(F580)))</f>
        <v/>
      </c>
      <c r="C582" s="119" t="str" cm="1">
        <f t="array" ref="C582">IF(INDEX(Номер_по_плану, ROW(H580)) = "", "", INDEX(Номер_по_плану, ROW(H580)))</f>
        <v/>
      </c>
      <c r="D582" s="119" t="str" cm="1">
        <f t="array" ref="D582">IF(INDEX(Тип, ROW(I580)) = "", "", INDEX(Тип, ROW(I580)))</f>
        <v/>
      </c>
      <c r="E582" s="119" t="str" cm="1">
        <f t="array" ref="E582">IF(INDEX(Автомат, ROW(J580)) = "", "", INDEX(Автомат, ROW(J580)))</f>
        <v/>
      </c>
      <c r="F582" s="119" t="str" cm="1">
        <f t="array" ref="F582">IF(INDEX(Производитель, ROW(K580)) = "", "", INDEX(Производитель, ROW(K580)))</f>
        <v/>
      </c>
      <c r="G582" s="119" t="str" cm="1">
        <f t="array" ref="G582">IF(INDEX(Номинал, ROW(L580)) = "", "", INDEX(Номинал, ROW(L580)))</f>
        <v/>
      </c>
      <c r="H582" s="119" t="str" cm="1">
        <f t="array" ref="H582">IF(INDEX(Тип_УЗО, ROW(M580)) = "", "", INDEX(Тип_УЗО, ROW(M580)))</f>
        <v/>
      </c>
      <c r="I582" s="119" t="str" cm="1">
        <f t="array" ref="I582">IF(INDEX(Ток_утечки_УЗО, ROW(N580)) = "", "", INDEX(Ток_утечки_УЗО, ROW(N580)))</f>
        <v/>
      </c>
      <c r="J582" s="119" t="str" cm="1">
        <f t="array" ref="J582">IF(INDEX(Марка_кабеля, ROW(O580)) = "", "", INDEX(Марка_кабеля, ROW(O580)))</f>
        <v/>
      </c>
      <c r="K582" s="119" t="str" cm="1">
        <f t="array" ref="K582">IF(INDEX(Сечение, ROW(P580)) = "", "", INDEX(Сечение, ROW(P580)))</f>
        <v/>
      </c>
      <c r="L582" s="119" t="str" cm="1">
        <f t="array" ref="L582">IF(INDEX(Длина_кабеля, ROW(Q580)) = "", "", INDEX(Длина_кабеля, ROW(Q580)))</f>
        <v/>
      </c>
      <c r="M582" s="119" t="str" cm="1">
        <f t="array" ref="M582">IF(INDEX(Фаза, ROW(R580)) = "", "", INDEX(Фаза, ROW(R580)))</f>
        <v/>
      </c>
      <c r="N582" s="119" t="str" cm="1">
        <f t="array" ref="N582">IF(INDEX(РЕ, ROW(S580)) = "", "", INDEX(РЕ, ROW(S580)))</f>
        <v/>
      </c>
      <c r="O582" s="119" t="str" cm="1">
        <f t="array" ref="O582">IF(INDEX(Класс, ROW(V580)) = "", "", INDEX(Класс, ROW(V580)))</f>
        <v/>
      </c>
      <c r="P582" s="119" t="str" cm="1">
        <f t="array" ref="P582">IF(INDEX(Установленная_мощность, ROW(X580)) = "", "", INDEX(Установленная_мощность, ROW(X580)))</f>
        <v/>
      </c>
      <c r="Q582" s="119" t="str" cm="1">
        <f t="array" ref="Q582">IF(INDEX(Расчетный_ток, ROW(Y580)) = "", "", INDEX(Расчетный_ток, ROW(Y580)))</f>
        <v/>
      </c>
      <c r="R582" s="119" t="str" cm="1">
        <f t="array" ref="R582">IF(INDEX(Наименование_потребителя, ROW(Z580)) = "", "", INDEX(Наименование_потребителя, ROW(Z580)))</f>
        <v/>
      </c>
      <c r="S582" s="119" t="str" cm="1">
        <f t="array" ref="S582">IF(INDEX(Условное_обозначение, ROW(AA580)) = "", "", INDEX(Условное_обозначение, ROW(AA580)))</f>
        <v/>
      </c>
    </row>
    <row r="583" spans="1:19" x14ac:dyDescent="0.3">
      <c r="A583" s="119" t="str" cm="1">
        <f t="array" ref="A583">IF(INDEX(Вводной_щит, ROW(C581)) = "", "", INDEX(Вводной_щит, ROW(C581)))</f>
        <v/>
      </c>
      <c r="B583" s="119" t="str" cm="1">
        <f t="array" ref="B583">IF(INDEX(Номер, ROW(F581)) = "", "", INDEX(Номер, ROW(F581)))</f>
        <v/>
      </c>
      <c r="C583" s="119" t="str" cm="1">
        <f t="array" ref="C583">IF(INDEX(Номер_по_плану, ROW(H581)) = "", "", INDEX(Номер_по_плану, ROW(H581)))</f>
        <v/>
      </c>
      <c r="D583" s="119" t="str" cm="1">
        <f t="array" ref="D583">IF(INDEX(Тип, ROW(I581)) = "", "", INDEX(Тип, ROW(I581)))</f>
        <v/>
      </c>
      <c r="E583" s="119" t="str" cm="1">
        <f t="array" ref="E583">IF(INDEX(Автомат, ROW(J581)) = "", "", INDEX(Автомат, ROW(J581)))</f>
        <v/>
      </c>
      <c r="F583" s="119" t="str" cm="1">
        <f t="array" ref="F583">IF(INDEX(Производитель, ROW(K581)) = "", "", INDEX(Производитель, ROW(K581)))</f>
        <v/>
      </c>
      <c r="G583" s="119" t="str" cm="1">
        <f t="array" ref="G583">IF(INDEX(Номинал, ROW(L581)) = "", "", INDEX(Номинал, ROW(L581)))</f>
        <v/>
      </c>
      <c r="H583" s="119" t="str" cm="1">
        <f t="array" ref="H583">IF(INDEX(Тип_УЗО, ROW(M581)) = "", "", INDEX(Тип_УЗО, ROW(M581)))</f>
        <v/>
      </c>
      <c r="I583" s="119" t="str" cm="1">
        <f t="array" ref="I583">IF(INDEX(Ток_утечки_УЗО, ROW(N581)) = "", "", INDEX(Ток_утечки_УЗО, ROW(N581)))</f>
        <v/>
      </c>
      <c r="J583" s="119" t="str" cm="1">
        <f t="array" ref="J583">IF(INDEX(Марка_кабеля, ROW(O581)) = "", "", INDEX(Марка_кабеля, ROW(O581)))</f>
        <v/>
      </c>
      <c r="K583" s="119" t="str" cm="1">
        <f t="array" ref="K583">IF(INDEX(Сечение, ROW(P581)) = "", "", INDEX(Сечение, ROW(P581)))</f>
        <v/>
      </c>
      <c r="L583" s="119" t="str" cm="1">
        <f t="array" ref="L583">IF(INDEX(Длина_кабеля, ROW(Q581)) = "", "", INDEX(Длина_кабеля, ROW(Q581)))</f>
        <v/>
      </c>
      <c r="M583" s="119" t="str" cm="1">
        <f t="array" ref="M583">IF(INDEX(Фаза, ROW(R581)) = "", "", INDEX(Фаза, ROW(R581)))</f>
        <v/>
      </c>
      <c r="N583" s="119" t="str" cm="1">
        <f t="array" ref="N583">IF(INDEX(РЕ, ROW(S581)) = "", "", INDEX(РЕ, ROW(S581)))</f>
        <v/>
      </c>
      <c r="O583" s="119" t="str" cm="1">
        <f t="array" ref="O583">IF(INDEX(Класс, ROW(V581)) = "", "", INDEX(Класс, ROW(V581)))</f>
        <v/>
      </c>
      <c r="P583" s="119" t="str" cm="1">
        <f t="array" ref="P583">IF(INDEX(Установленная_мощность, ROW(X581)) = "", "", INDEX(Установленная_мощность, ROW(X581)))</f>
        <v/>
      </c>
      <c r="Q583" s="119" t="str" cm="1">
        <f t="array" ref="Q583">IF(INDEX(Расчетный_ток, ROW(Y581)) = "", "", INDEX(Расчетный_ток, ROW(Y581)))</f>
        <v/>
      </c>
      <c r="R583" s="119" t="str" cm="1">
        <f t="array" ref="R583">IF(INDEX(Наименование_потребителя, ROW(Z581)) = "", "", INDEX(Наименование_потребителя, ROW(Z581)))</f>
        <v/>
      </c>
      <c r="S583" s="119" t="str" cm="1">
        <f t="array" ref="S583">IF(INDEX(Условное_обозначение, ROW(AA581)) = "", "", INDEX(Условное_обозначение, ROW(AA581)))</f>
        <v/>
      </c>
    </row>
    <row r="584" spans="1:19" x14ac:dyDescent="0.3">
      <c r="A584" s="119" t="str" cm="1">
        <f t="array" ref="A584">IF(INDEX(Вводной_щит, ROW(C582)) = "", "", INDEX(Вводной_щит, ROW(C582)))</f>
        <v/>
      </c>
      <c r="B584" s="119" t="str" cm="1">
        <f t="array" ref="B584">IF(INDEX(Номер, ROW(F582)) = "", "", INDEX(Номер, ROW(F582)))</f>
        <v/>
      </c>
      <c r="C584" s="119" t="str" cm="1">
        <f t="array" ref="C584">IF(INDEX(Номер_по_плану, ROW(H582)) = "", "", INDEX(Номер_по_плану, ROW(H582)))</f>
        <v/>
      </c>
      <c r="D584" s="119" t="str" cm="1">
        <f t="array" ref="D584">IF(INDEX(Тип, ROW(I582)) = "", "", INDEX(Тип, ROW(I582)))</f>
        <v/>
      </c>
      <c r="E584" s="119" t="str" cm="1">
        <f t="array" ref="E584">IF(INDEX(Автомат, ROW(J582)) = "", "", INDEX(Автомат, ROW(J582)))</f>
        <v/>
      </c>
      <c r="F584" s="119" t="str" cm="1">
        <f t="array" ref="F584">IF(INDEX(Производитель, ROW(K582)) = "", "", INDEX(Производитель, ROW(K582)))</f>
        <v/>
      </c>
      <c r="G584" s="119" t="str" cm="1">
        <f t="array" ref="G584">IF(INDEX(Номинал, ROW(L582)) = "", "", INDEX(Номинал, ROW(L582)))</f>
        <v/>
      </c>
      <c r="H584" s="119" t="str" cm="1">
        <f t="array" ref="H584">IF(INDEX(Тип_УЗО, ROW(M582)) = "", "", INDEX(Тип_УЗО, ROW(M582)))</f>
        <v/>
      </c>
      <c r="I584" s="119" t="str" cm="1">
        <f t="array" ref="I584">IF(INDEX(Ток_утечки_УЗО, ROW(N582)) = "", "", INDEX(Ток_утечки_УЗО, ROW(N582)))</f>
        <v/>
      </c>
      <c r="J584" s="119" t="str" cm="1">
        <f t="array" ref="J584">IF(INDEX(Марка_кабеля, ROW(O582)) = "", "", INDEX(Марка_кабеля, ROW(O582)))</f>
        <v/>
      </c>
      <c r="K584" s="119" t="str" cm="1">
        <f t="array" ref="K584">IF(INDEX(Сечение, ROW(P582)) = "", "", INDEX(Сечение, ROW(P582)))</f>
        <v/>
      </c>
      <c r="L584" s="119" t="str" cm="1">
        <f t="array" ref="L584">IF(INDEX(Длина_кабеля, ROW(Q582)) = "", "", INDEX(Длина_кабеля, ROW(Q582)))</f>
        <v/>
      </c>
      <c r="M584" s="119" t="str" cm="1">
        <f t="array" ref="M584">IF(INDEX(Фаза, ROW(R582)) = "", "", INDEX(Фаза, ROW(R582)))</f>
        <v/>
      </c>
      <c r="N584" s="119" t="str" cm="1">
        <f t="array" ref="N584">IF(INDEX(РЕ, ROW(S582)) = "", "", INDEX(РЕ, ROW(S582)))</f>
        <v/>
      </c>
      <c r="O584" s="119" t="str" cm="1">
        <f t="array" ref="O584">IF(INDEX(Класс, ROW(V582)) = "", "", INDEX(Класс, ROW(V582)))</f>
        <v/>
      </c>
      <c r="P584" s="119" t="str" cm="1">
        <f t="array" ref="P584">IF(INDEX(Установленная_мощность, ROW(X582)) = "", "", INDEX(Установленная_мощность, ROW(X582)))</f>
        <v/>
      </c>
      <c r="Q584" s="119" t="str" cm="1">
        <f t="array" ref="Q584">IF(INDEX(Расчетный_ток, ROW(Y582)) = "", "", INDEX(Расчетный_ток, ROW(Y582)))</f>
        <v/>
      </c>
      <c r="R584" s="119" t="str" cm="1">
        <f t="array" ref="R584">IF(INDEX(Наименование_потребителя, ROW(Z582)) = "", "", INDEX(Наименование_потребителя, ROW(Z582)))</f>
        <v/>
      </c>
      <c r="S584" s="119" t="str" cm="1">
        <f t="array" ref="S584">IF(INDEX(Условное_обозначение, ROW(AA582)) = "", "", INDEX(Условное_обозначение, ROW(AA582)))</f>
        <v/>
      </c>
    </row>
    <row r="585" spans="1:19" x14ac:dyDescent="0.3">
      <c r="A585" s="119" t="str" cm="1">
        <f t="array" ref="A585">IF(INDEX(Вводной_щит, ROW(C583)) = "", "", INDEX(Вводной_щит, ROW(C583)))</f>
        <v/>
      </c>
      <c r="B585" s="119" t="str" cm="1">
        <f t="array" ref="B585">IF(INDEX(Номер, ROW(F583)) = "", "", INDEX(Номер, ROW(F583)))</f>
        <v/>
      </c>
      <c r="C585" s="119" t="str" cm="1">
        <f t="array" ref="C585">IF(INDEX(Номер_по_плану, ROW(H583)) = "", "", INDEX(Номер_по_плану, ROW(H583)))</f>
        <v/>
      </c>
      <c r="D585" s="119" t="str" cm="1">
        <f t="array" ref="D585">IF(INDEX(Тип, ROW(I583)) = "", "", INDEX(Тип, ROW(I583)))</f>
        <v/>
      </c>
      <c r="E585" s="119" t="str" cm="1">
        <f t="array" ref="E585">IF(INDEX(Автомат, ROW(J583)) = "", "", INDEX(Автомат, ROW(J583)))</f>
        <v/>
      </c>
      <c r="F585" s="119" t="str" cm="1">
        <f t="array" ref="F585">IF(INDEX(Производитель, ROW(K583)) = "", "", INDEX(Производитель, ROW(K583)))</f>
        <v/>
      </c>
      <c r="G585" s="119" t="str" cm="1">
        <f t="array" ref="G585">IF(INDEX(Номинал, ROW(L583)) = "", "", INDEX(Номинал, ROW(L583)))</f>
        <v/>
      </c>
      <c r="H585" s="119" t="str" cm="1">
        <f t="array" ref="H585">IF(INDEX(Тип_УЗО, ROW(M583)) = "", "", INDEX(Тип_УЗО, ROW(M583)))</f>
        <v/>
      </c>
      <c r="I585" s="119" t="str" cm="1">
        <f t="array" ref="I585">IF(INDEX(Ток_утечки_УЗО, ROW(N583)) = "", "", INDEX(Ток_утечки_УЗО, ROW(N583)))</f>
        <v/>
      </c>
      <c r="J585" s="119" t="str" cm="1">
        <f t="array" ref="J585">IF(INDEX(Марка_кабеля, ROW(O583)) = "", "", INDEX(Марка_кабеля, ROW(O583)))</f>
        <v/>
      </c>
      <c r="K585" s="119" t="str" cm="1">
        <f t="array" ref="K585">IF(INDEX(Сечение, ROW(P583)) = "", "", INDEX(Сечение, ROW(P583)))</f>
        <v/>
      </c>
      <c r="L585" s="119" t="str" cm="1">
        <f t="array" ref="L585">IF(INDEX(Длина_кабеля, ROW(Q583)) = "", "", INDEX(Длина_кабеля, ROW(Q583)))</f>
        <v/>
      </c>
      <c r="M585" s="119" t="str" cm="1">
        <f t="array" ref="M585">IF(INDEX(Фаза, ROW(R583)) = "", "", INDEX(Фаза, ROW(R583)))</f>
        <v/>
      </c>
      <c r="N585" s="119" t="str" cm="1">
        <f t="array" ref="N585">IF(INDEX(РЕ, ROW(S583)) = "", "", INDEX(РЕ, ROW(S583)))</f>
        <v/>
      </c>
      <c r="O585" s="119" t="str" cm="1">
        <f t="array" ref="O585">IF(INDEX(Класс, ROW(V583)) = "", "", INDEX(Класс, ROW(V583)))</f>
        <v/>
      </c>
      <c r="P585" s="119" t="str" cm="1">
        <f t="array" ref="P585">IF(INDEX(Установленная_мощность, ROW(X583)) = "", "", INDEX(Установленная_мощность, ROW(X583)))</f>
        <v/>
      </c>
      <c r="Q585" s="119" t="str" cm="1">
        <f t="array" ref="Q585">IF(INDEX(Расчетный_ток, ROW(Y583)) = "", "", INDEX(Расчетный_ток, ROW(Y583)))</f>
        <v/>
      </c>
      <c r="R585" s="119" t="str" cm="1">
        <f t="array" ref="R585">IF(INDEX(Наименование_потребителя, ROW(Z583)) = "", "", INDEX(Наименование_потребителя, ROW(Z583)))</f>
        <v/>
      </c>
      <c r="S585" s="119" t="str" cm="1">
        <f t="array" ref="S585">IF(INDEX(Условное_обозначение, ROW(AA583)) = "", "", INDEX(Условное_обозначение, ROW(AA583)))</f>
        <v/>
      </c>
    </row>
    <row r="586" spans="1:19" x14ac:dyDescent="0.3">
      <c r="A586" s="119" t="str" cm="1">
        <f t="array" ref="A586">IF(INDEX(Вводной_щит, ROW(C584)) = "", "", INDEX(Вводной_щит, ROW(C584)))</f>
        <v/>
      </c>
      <c r="B586" s="119" t="str" cm="1">
        <f t="array" ref="B586">IF(INDEX(Номер, ROW(F584)) = "", "", INDEX(Номер, ROW(F584)))</f>
        <v/>
      </c>
      <c r="C586" s="119" t="str" cm="1">
        <f t="array" ref="C586">IF(INDEX(Номер_по_плану, ROW(H584)) = "", "", INDEX(Номер_по_плану, ROW(H584)))</f>
        <v/>
      </c>
      <c r="D586" s="119" t="str" cm="1">
        <f t="array" ref="D586">IF(INDEX(Тип, ROW(I584)) = "", "", INDEX(Тип, ROW(I584)))</f>
        <v/>
      </c>
      <c r="E586" s="119" t="str" cm="1">
        <f t="array" ref="E586">IF(INDEX(Автомат, ROW(J584)) = "", "", INDEX(Автомат, ROW(J584)))</f>
        <v/>
      </c>
      <c r="F586" s="119" t="str" cm="1">
        <f t="array" ref="F586">IF(INDEX(Производитель, ROW(K584)) = "", "", INDEX(Производитель, ROW(K584)))</f>
        <v/>
      </c>
      <c r="G586" s="119" t="str" cm="1">
        <f t="array" ref="G586">IF(INDEX(Номинал, ROW(L584)) = "", "", INDEX(Номинал, ROW(L584)))</f>
        <v/>
      </c>
      <c r="H586" s="119" t="str" cm="1">
        <f t="array" ref="H586">IF(INDEX(Тип_УЗО, ROW(M584)) = "", "", INDEX(Тип_УЗО, ROW(M584)))</f>
        <v/>
      </c>
      <c r="I586" s="119" t="str" cm="1">
        <f t="array" ref="I586">IF(INDEX(Ток_утечки_УЗО, ROW(N584)) = "", "", INDEX(Ток_утечки_УЗО, ROW(N584)))</f>
        <v/>
      </c>
      <c r="J586" s="119" t="str" cm="1">
        <f t="array" ref="J586">IF(INDEX(Марка_кабеля, ROW(O584)) = "", "", INDEX(Марка_кабеля, ROW(O584)))</f>
        <v/>
      </c>
      <c r="K586" s="119" t="str" cm="1">
        <f t="array" ref="K586">IF(INDEX(Сечение, ROW(P584)) = "", "", INDEX(Сечение, ROW(P584)))</f>
        <v/>
      </c>
      <c r="L586" s="119" t="str" cm="1">
        <f t="array" ref="L586">IF(INDEX(Длина_кабеля, ROW(Q584)) = "", "", INDEX(Длина_кабеля, ROW(Q584)))</f>
        <v/>
      </c>
      <c r="M586" s="119" t="str" cm="1">
        <f t="array" ref="M586">IF(INDEX(Фаза, ROW(R584)) = "", "", INDEX(Фаза, ROW(R584)))</f>
        <v/>
      </c>
      <c r="N586" s="119" t="str" cm="1">
        <f t="array" ref="N586">IF(INDEX(РЕ, ROW(S584)) = "", "", INDEX(РЕ, ROW(S584)))</f>
        <v/>
      </c>
      <c r="O586" s="119" t="str" cm="1">
        <f t="array" ref="O586">IF(INDEX(Класс, ROW(V584)) = "", "", INDEX(Класс, ROW(V584)))</f>
        <v/>
      </c>
      <c r="P586" s="119" t="str" cm="1">
        <f t="array" ref="P586">IF(INDEX(Установленная_мощность, ROW(X584)) = "", "", INDEX(Установленная_мощность, ROW(X584)))</f>
        <v/>
      </c>
      <c r="Q586" s="119" t="str" cm="1">
        <f t="array" ref="Q586">IF(INDEX(Расчетный_ток, ROW(Y584)) = "", "", INDEX(Расчетный_ток, ROW(Y584)))</f>
        <v/>
      </c>
      <c r="R586" s="119" t="str" cm="1">
        <f t="array" ref="R586">IF(INDEX(Наименование_потребителя, ROW(Z584)) = "", "", INDEX(Наименование_потребителя, ROW(Z584)))</f>
        <v/>
      </c>
      <c r="S586" s="119" t="str" cm="1">
        <f t="array" ref="S586">IF(INDEX(Условное_обозначение, ROW(AA584)) = "", "", INDEX(Условное_обозначение, ROW(AA584)))</f>
        <v/>
      </c>
    </row>
    <row r="587" spans="1:19" x14ac:dyDescent="0.3">
      <c r="A587" s="119" t="str" cm="1">
        <f t="array" ref="A587">IF(INDEX(Вводной_щит, ROW(C585)) = "", "", INDEX(Вводной_щит, ROW(C585)))</f>
        <v/>
      </c>
      <c r="B587" s="119" t="str" cm="1">
        <f t="array" ref="B587">IF(INDEX(Номер, ROW(F585)) = "", "", INDEX(Номер, ROW(F585)))</f>
        <v/>
      </c>
      <c r="C587" s="119" t="str" cm="1">
        <f t="array" ref="C587">IF(INDEX(Номер_по_плану, ROW(H585)) = "", "", INDEX(Номер_по_плану, ROW(H585)))</f>
        <v/>
      </c>
      <c r="D587" s="119" t="str" cm="1">
        <f t="array" ref="D587">IF(INDEX(Тип, ROW(I585)) = "", "", INDEX(Тип, ROW(I585)))</f>
        <v/>
      </c>
      <c r="E587" s="119" t="str" cm="1">
        <f t="array" ref="E587">IF(INDEX(Автомат, ROW(J585)) = "", "", INDEX(Автомат, ROW(J585)))</f>
        <v/>
      </c>
      <c r="F587" s="119" t="str" cm="1">
        <f t="array" ref="F587">IF(INDEX(Производитель, ROW(K585)) = "", "", INDEX(Производитель, ROW(K585)))</f>
        <v/>
      </c>
      <c r="G587" s="119" t="str" cm="1">
        <f t="array" ref="G587">IF(INDEX(Номинал, ROW(L585)) = "", "", INDEX(Номинал, ROW(L585)))</f>
        <v/>
      </c>
      <c r="H587" s="119" t="str" cm="1">
        <f t="array" ref="H587">IF(INDEX(Тип_УЗО, ROW(M585)) = "", "", INDEX(Тип_УЗО, ROW(M585)))</f>
        <v/>
      </c>
      <c r="I587" s="119" t="str" cm="1">
        <f t="array" ref="I587">IF(INDEX(Ток_утечки_УЗО, ROW(N585)) = "", "", INDEX(Ток_утечки_УЗО, ROW(N585)))</f>
        <v/>
      </c>
      <c r="J587" s="119" t="str" cm="1">
        <f t="array" ref="J587">IF(INDEX(Марка_кабеля, ROW(O585)) = "", "", INDEX(Марка_кабеля, ROW(O585)))</f>
        <v/>
      </c>
      <c r="K587" s="119" t="str" cm="1">
        <f t="array" ref="K587">IF(INDEX(Сечение, ROW(P585)) = "", "", INDEX(Сечение, ROW(P585)))</f>
        <v/>
      </c>
      <c r="L587" s="119" t="str" cm="1">
        <f t="array" ref="L587">IF(INDEX(Длина_кабеля, ROW(Q585)) = "", "", INDEX(Длина_кабеля, ROW(Q585)))</f>
        <v/>
      </c>
      <c r="M587" s="119" t="str" cm="1">
        <f t="array" ref="M587">IF(INDEX(Фаза, ROW(R585)) = "", "", INDEX(Фаза, ROW(R585)))</f>
        <v/>
      </c>
      <c r="N587" s="119" t="str" cm="1">
        <f t="array" ref="N587">IF(INDEX(РЕ, ROW(S585)) = "", "", INDEX(РЕ, ROW(S585)))</f>
        <v/>
      </c>
      <c r="O587" s="119" t="str" cm="1">
        <f t="array" ref="O587">IF(INDEX(Класс, ROW(V585)) = "", "", INDEX(Класс, ROW(V585)))</f>
        <v/>
      </c>
      <c r="P587" s="119" t="str" cm="1">
        <f t="array" ref="P587">IF(INDEX(Установленная_мощность, ROW(X585)) = "", "", INDEX(Установленная_мощность, ROW(X585)))</f>
        <v/>
      </c>
      <c r="Q587" s="119" t="str" cm="1">
        <f t="array" ref="Q587">IF(INDEX(Расчетный_ток, ROW(Y585)) = "", "", INDEX(Расчетный_ток, ROW(Y585)))</f>
        <v/>
      </c>
      <c r="R587" s="119" t="str" cm="1">
        <f t="array" ref="R587">IF(INDEX(Наименование_потребителя, ROW(Z585)) = "", "", INDEX(Наименование_потребителя, ROW(Z585)))</f>
        <v/>
      </c>
      <c r="S587" s="119" t="str" cm="1">
        <f t="array" ref="S587">IF(INDEX(Условное_обозначение, ROW(AA585)) = "", "", INDEX(Условное_обозначение, ROW(AA585)))</f>
        <v/>
      </c>
    </row>
    <row r="588" spans="1:19" x14ac:dyDescent="0.3">
      <c r="A588" s="119" t="str" cm="1">
        <f t="array" ref="A588">IF(INDEX(Вводной_щит, ROW(C586)) = "", "", INDEX(Вводной_щит, ROW(C586)))</f>
        <v/>
      </c>
      <c r="B588" s="119" t="str" cm="1">
        <f t="array" ref="B588">IF(INDEX(Номер, ROW(F586)) = "", "", INDEX(Номер, ROW(F586)))</f>
        <v/>
      </c>
      <c r="C588" s="119" t="str" cm="1">
        <f t="array" ref="C588">IF(INDEX(Номер_по_плану, ROW(H586)) = "", "", INDEX(Номер_по_плану, ROW(H586)))</f>
        <v/>
      </c>
      <c r="D588" s="119" t="str" cm="1">
        <f t="array" ref="D588">IF(INDEX(Тип, ROW(I586)) = "", "", INDEX(Тип, ROW(I586)))</f>
        <v/>
      </c>
      <c r="E588" s="119" t="str" cm="1">
        <f t="array" ref="E588">IF(INDEX(Автомат, ROW(J586)) = "", "", INDEX(Автомат, ROW(J586)))</f>
        <v/>
      </c>
      <c r="F588" s="119" t="str" cm="1">
        <f t="array" ref="F588">IF(INDEX(Производитель, ROW(K586)) = "", "", INDEX(Производитель, ROW(K586)))</f>
        <v/>
      </c>
      <c r="G588" s="119" t="str" cm="1">
        <f t="array" ref="G588">IF(INDEX(Номинал, ROW(L586)) = "", "", INDEX(Номинал, ROW(L586)))</f>
        <v/>
      </c>
      <c r="H588" s="119" t="str" cm="1">
        <f t="array" ref="H588">IF(INDEX(Тип_УЗО, ROW(M586)) = "", "", INDEX(Тип_УЗО, ROW(M586)))</f>
        <v/>
      </c>
      <c r="I588" s="119" t="str" cm="1">
        <f t="array" ref="I588">IF(INDEX(Ток_утечки_УЗО, ROW(N586)) = "", "", INDEX(Ток_утечки_УЗО, ROW(N586)))</f>
        <v/>
      </c>
      <c r="J588" s="119" t="str" cm="1">
        <f t="array" ref="J588">IF(INDEX(Марка_кабеля, ROW(O586)) = "", "", INDEX(Марка_кабеля, ROW(O586)))</f>
        <v/>
      </c>
      <c r="K588" s="119" t="str" cm="1">
        <f t="array" ref="K588">IF(INDEX(Сечение, ROW(P586)) = "", "", INDEX(Сечение, ROW(P586)))</f>
        <v/>
      </c>
      <c r="L588" s="119" t="str" cm="1">
        <f t="array" ref="L588">IF(INDEX(Длина_кабеля, ROW(Q586)) = "", "", INDEX(Длина_кабеля, ROW(Q586)))</f>
        <v/>
      </c>
      <c r="M588" s="119" t="str" cm="1">
        <f t="array" ref="M588">IF(INDEX(Фаза, ROW(R586)) = "", "", INDEX(Фаза, ROW(R586)))</f>
        <v/>
      </c>
      <c r="N588" s="119" t="str" cm="1">
        <f t="array" ref="N588">IF(INDEX(РЕ, ROW(S586)) = "", "", INDEX(РЕ, ROW(S586)))</f>
        <v/>
      </c>
      <c r="O588" s="119" t="str" cm="1">
        <f t="array" ref="O588">IF(INDEX(Класс, ROW(V586)) = "", "", INDEX(Класс, ROW(V586)))</f>
        <v/>
      </c>
      <c r="P588" s="119" t="str" cm="1">
        <f t="array" ref="P588">IF(INDEX(Установленная_мощность, ROW(X586)) = "", "", INDEX(Установленная_мощность, ROW(X586)))</f>
        <v/>
      </c>
      <c r="Q588" s="119" t="str" cm="1">
        <f t="array" ref="Q588">IF(INDEX(Расчетный_ток, ROW(Y586)) = "", "", INDEX(Расчетный_ток, ROW(Y586)))</f>
        <v/>
      </c>
      <c r="R588" s="119" t="str" cm="1">
        <f t="array" ref="R588">IF(INDEX(Наименование_потребителя, ROW(Z586)) = "", "", INDEX(Наименование_потребителя, ROW(Z586)))</f>
        <v/>
      </c>
      <c r="S588" s="119" t="str" cm="1">
        <f t="array" ref="S588">IF(INDEX(Условное_обозначение, ROW(AA586)) = "", "", INDEX(Условное_обозначение, ROW(AA586)))</f>
        <v/>
      </c>
    </row>
    <row r="589" spans="1:19" x14ac:dyDescent="0.3">
      <c r="A589" s="119" t="str" cm="1">
        <f t="array" ref="A589">IF(INDEX(Вводной_щит, ROW(C587)) = "", "", INDEX(Вводной_щит, ROW(C587)))</f>
        <v/>
      </c>
      <c r="B589" s="119" t="str" cm="1">
        <f t="array" ref="B589">IF(INDEX(Номер, ROW(F587)) = "", "", INDEX(Номер, ROW(F587)))</f>
        <v/>
      </c>
      <c r="C589" s="119" t="str" cm="1">
        <f t="array" ref="C589">IF(INDEX(Номер_по_плану, ROW(H587)) = "", "", INDEX(Номер_по_плану, ROW(H587)))</f>
        <v/>
      </c>
      <c r="D589" s="119" t="str" cm="1">
        <f t="array" ref="D589">IF(INDEX(Тип, ROW(I587)) = "", "", INDEX(Тип, ROW(I587)))</f>
        <v/>
      </c>
      <c r="E589" s="119" t="str" cm="1">
        <f t="array" ref="E589">IF(INDEX(Автомат, ROW(J587)) = "", "", INDEX(Автомат, ROW(J587)))</f>
        <v/>
      </c>
      <c r="F589" s="119" t="str" cm="1">
        <f t="array" ref="F589">IF(INDEX(Производитель, ROW(K587)) = "", "", INDEX(Производитель, ROW(K587)))</f>
        <v/>
      </c>
      <c r="G589" s="119" t="str" cm="1">
        <f t="array" ref="G589">IF(INDEX(Номинал, ROW(L587)) = "", "", INDEX(Номинал, ROW(L587)))</f>
        <v/>
      </c>
      <c r="H589" s="119" t="str" cm="1">
        <f t="array" ref="H589">IF(INDEX(Тип_УЗО, ROW(M587)) = "", "", INDEX(Тип_УЗО, ROW(M587)))</f>
        <v/>
      </c>
      <c r="I589" s="119" t="str" cm="1">
        <f t="array" ref="I589">IF(INDEX(Ток_утечки_УЗО, ROW(N587)) = "", "", INDEX(Ток_утечки_УЗО, ROW(N587)))</f>
        <v/>
      </c>
      <c r="J589" s="119" t="str" cm="1">
        <f t="array" ref="J589">IF(INDEX(Марка_кабеля, ROW(O587)) = "", "", INDEX(Марка_кабеля, ROW(O587)))</f>
        <v/>
      </c>
      <c r="K589" s="119" t="str" cm="1">
        <f t="array" ref="K589">IF(INDEX(Сечение, ROW(P587)) = "", "", INDEX(Сечение, ROW(P587)))</f>
        <v/>
      </c>
      <c r="L589" s="119" t="str" cm="1">
        <f t="array" ref="L589">IF(INDEX(Длина_кабеля, ROW(Q587)) = "", "", INDEX(Длина_кабеля, ROW(Q587)))</f>
        <v/>
      </c>
      <c r="M589" s="119" t="str" cm="1">
        <f t="array" ref="M589">IF(INDEX(Фаза, ROW(R587)) = "", "", INDEX(Фаза, ROW(R587)))</f>
        <v/>
      </c>
      <c r="N589" s="119" t="str" cm="1">
        <f t="array" ref="N589">IF(INDEX(РЕ, ROW(S587)) = "", "", INDEX(РЕ, ROW(S587)))</f>
        <v/>
      </c>
      <c r="O589" s="119" t="str" cm="1">
        <f t="array" ref="O589">IF(INDEX(Класс, ROW(V587)) = "", "", INDEX(Класс, ROW(V587)))</f>
        <v/>
      </c>
      <c r="P589" s="119" t="str" cm="1">
        <f t="array" ref="P589">IF(INDEX(Установленная_мощность, ROW(X587)) = "", "", INDEX(Установленная_мощность, ROW(X587)))</f>
        <v/>
      </c>
      <c r="Q589" s="119" t="str" cm="1">
        <f t="array" ref="Q589">IF(INDEX(Расчетный_ток, ROW(Y587)) = "", "", INDEX(Расчетный_ток, ROW(Y587)))</f>
        <v/>
      </c>
      <c r="R589" s="119" t="str" cm="1">
        <f t="array" ref="R589">IF(INDEX(Наименование_потребителя, ROW(Z587)) = "", "", INDEX(Наименование_потребителя, ROW(Z587)))</f>
        <v/>
      </c>
      <c r="S589" s="119" t="str" cm="1">
        <f t="array" ref="S589">IF(INDEX(Условное_обозначение, ROW(AA587)) = "", "", INDEX(Условное_обозначение, ROW(AA587)))</f>
        <v/>
      </c>
    </row>
    <row r="590" spans="1:19" x14ac:dyDescent="0.3">
      <c r="A590" s="119" t="str" cm="1">
        <f t="array" ref="A590">IF(INDEX(Вводной_щит, ROW(C588)) = "", "", INDEX(Вводной_щит, ROW(C588)))</f>
        <v/>
      </c>
      <c r="B590" s="119" t="str" cm="1">
        <f t="array" ref="B590">IF(INDEX(Номер, ROW(F588)) = "", "", INDEX(Номер, ROW(F588)))</f>
        <v/>
      </c>
      <c r="C590" s="119" t="str" cm="1">
        <f t="array" ref="C590">IF(INDEX(Номер_по_плану, ROW(H588)) = "", "", INDEX(Номер_по_плану, ROW(H588)))</f>
        <v/>
      </c>
      <c r="D590" s="119" t="str" cm="1">
        <f t="array" ref="D590">IF(INDEX(Тип, ROW(I588)) = "", "", INDEX(Тип, ROW(I588)))</f>
        <v/>
      </c>
      <c r="E590" s="119" t="str" cm="1">
        <f t="array" ref="E590">IF(INDEX(Автомат, ROW(J588)) = "", "", INDEX(Автомат, ROW(J588)))</f>
        <v/>
      </c>
      <c r="F590" s="119" t="str" cm="1">
        <f t="array" ref="F590">IF(INDEX(Производитель, ROW(K588)) = "", "", INDEX(Производитель, ROW(K588)))</f>
        <v/>
      </c>
      <c r="G590" s="119" t="str" cm="1">
        <f t="array" ref="G590">IF(INDEX(Номинал, ROW(L588)) = "", "", INDEX(Номинал, ROW(L588)))</f>
        <v/>
      </c>
      <c r="H590" s="119" t="str" cm="1">
        <f t="array" ref="H590">IF(INDEX(Тип_УЗО, ROW(M588)) = "", "", INDEX(Тип_УЗО, ROW(M588)))</f>
        <v/>
      </c>
      <c r="I590" s="119" t="str" cm="1">
        <f t="array" ref="I590">IF(INDEX(Ток_утечки_УЗО, ROW(N588)) = "", "", INDEX(Ток_утечки_УЗО, ROW(N588)))</f>
        <v/>
      </c>
      <c r="J590" s="119" t="str" cm="1">
        <f t="array" ref="J590">IF(INDEX(Марка_кабеля, ROW(O588)) = "", "", INDEX(Марка_кабеля, ROW(O588)))</f>
        <v/>
      </c>
      <c r="K590" s="119" t="str" cm="1">
        <f t="array" ref="K590">IF(INDEX(Сечение, ROW(P588)) = "", "", INDEX(Сечение, ROW(P588)))</f>
        <v/>
      </c>
      <c r="L590" s="119" t="str" cm="1">
        <f t="array" ref="L590">IF(INDEX(Длина_кабеля, ROW(Q588)) = "", "", INDEX(Длина_кабеля, ROW(Q588)))</f>
        <v/>
      </c>
      <c r="M590" s="119" t="str" cm="1">
        <f t="array" ref="M590">IF(INDEX(Фаза, ROW(R588)) = "", "", INDEX(Фаза, ROW(R588)))</f>
        <v/>
      </c>
      <c r="N590" s="119" t="str" cm="1">
        <f t="array" ref="N590">IF(INDEX(РЕ, ROW(S588)) = "", "", INDEX(РЕ, ROW(S588)))</f>
        <v/>
      </c>
      <c r="O590" s="119" t="str" cm="1">
        <f t="array" ref="O590">IF(INDEX(Класс, ROW(V588)) = "", "", INDEX(Класс, ROW(V588)))</f>
        <v/>
      </c>
      <c r="P590" s="119" t="str" cm="1">
        <f t="array" ref="P590">IF(INDEX(Установленная_мощность, ROW(X588)) = "", "", INDEX(Установленная_мощность, ROW(X588)))</f>
        <v/>
      </c>
      <c r="Q590" s="119" t="str" cm="1">
        <f t="array" ref="Q590">IF(INDEX(Расчетный_ток, ROW(Y588)) = "", "", INDEX(Расчетный_ток, ROW(Y588)))</f>
        <v/>
      </c>
      <c r="R590" s="119" t="str" cm="1">
        <f t="array" ref="R590">IF(INDEX(Наименование_потребителя, ROW(Z588)) = "", "", INDEX(Наименование_потребителя, ROW(Z588)))</f>
        <v/>
      </c>
      <c r="S590" s="119" t="str" cm="1">
        <f t="array" ref="S590">IF(INDEX(Условное_обозначение, ROW(AA588)) = "", "", INDEX(Условное_обозначение, ROW(AA588)))</f>
        <v/>
      </c>
    </row>
    <row r="591" spans="1:19" x14ac:dyDescent="0.3">
      <c r="A591" s="119" t="str" cm="1">
        <f t="array" ref="A591">IF(INDEX(Вводной_щит, ROW(C589)) = "", "", INDEX(Вводной_щит, ROW(C589)))</f>
        <v/>
      </c>
      <c r="B591" s="119" t="str" cm="1">
        <f t="array" ref="B591">IF(INDEX(Номер, ROW(F589)) = "", "", INDEX(Номер, ROW(F589)))</f>
        <v/>
      </c>
      <c r="C591" s="119" t="str" cm="1">
        <f t="array" ref="C591">IF(INDEX(Номер_по_плану, ROW(H589)) = "", "", INDEX(Номер_по_плану, ROW(H589)))</f>
        <v/>
      </c>
      <c r="D591" s="119" t="str" cm="1">
        <f t="array" ref="D591">IF(INDEX(Тип, ROW(I589)) = "", "", INDEX(Тип, ROW(I589)))</f>
        <v/>
      </c>
      <c r="E591" s="119" t="str" cm="1">
        <f t="array" ref="E591">IF(INDEX(Автомат, ROW(J589)) = "", "", INDEX(Автомат, ROW(J589)))</f>
        <v/>
      </c>
      <c r="F591" s="119" t="str" cm="1">
        <f t="array" ref="F591">IF(INDEX(Производитель, ROW(K589)) = "", "", INDEX(Производитель, ROW(K589)))</f>
        <v/>
      </c>
      <c r="G591" s="119" t="str" cm="1">
        <f t="array" ref="G591">IF(INDEX(Номинал, ROW(L589)) = "", "", INDEX(Номинал, ROW(L589)))</f>
        <v/>
      </c>
      <c r="H591" s="119" t="str" cm="1">
        <f t="array" ref="H591">IF(INDEX(Тип_УЗО, ROW(M589)) = "", "", INDEX(Тип_УЗО, ROW(M589)))</f>
        <v/>
      </c>
      <c r="I591" s="119" t="str" cm="1">
        <f t="array" ref="I591">IF(INDEX(Ток_утечки_УЗО, ROW(N589)) = "", "", INDEX(Ток_утечки_УЗО, ROW(N589)))</f>
        <v/>
      </c>
      <c r="J591" s="119" t="str" cm="1">
        <f t="array" ref="J591">IF(INDEX(Марка_кабеля, ROW(O589)) = "", "", INDEX(Марка_кабеля, ROW(O589)))</f>
        <v/>
      </c>
      <c r="K591" s="119" t="str" cm="1">
        <f t="array" ref="K591">IF(INDEX(Сечение, ROW(P589)) = "", "", INDEX(Сечение, ROW(P589)))</f>
        <v/>
      </c>
      <c r="L591" s="119" t="str" cm="1">
        <f t="array" ref="L591">IF(INDEX(Длина_кабеля, ROW(Q589)) = "", "", INDEX(Длина_кабеля, ROW(Q589)))</f>
        <v/>
      </c>
      <c r="M591" s="119" t="str" cm="1">
        <f t="array" ref="M591">IF(INDEX(Фаза, ROW(R589)) = "", "", INDEX(Фаза, ROW(R589)))</f>
        <v/>
      </c>
      <c r="N591" s="119" t="str" cm="1">
        <f t="array" ref="N591">IF(INDEX(РЕ, ROW(S589)) = "", "", INDEX(РЕ, ROW(S589)))</f>
        <v/>
      </c>
      <c r="O591" s="119" t="str" cm="1">
        <f t="array" ref="O591">IF(INDEX(Класс, ROW(V589)) = "", "", INDEX(Класс, ROW(V589)))</f>
        <v/>
      </c>
      <c r="P591" s="119" t="str" cm="1">
        <f t="array" ref="P591">IF(INDEX(Установленная_мощность, ROW(X589)) = "", "", INDEX(Установленная_мощность, ROW(X589)))</f>
        <v/>
      </c>
      <c r="Q591" s="119" t="str" cm="1">
        <f t="array" ref="Q591">IF(INDEX(Расчетный_ток, ROW(Y589)) = "", "", INDEX(Расчетный_ток, ROW(Y589)))</f>
        <v/>
      </c>
      <c r="R591" s="119" t="str" cm="1">
        <f t="array" ref="R591">IF(INDEX(Наименование_потребителя, ROW(Z589)) = "", "", INDEX(Наименование_потребителя, ROW(Z589)))</f>
        <v/>
      </c>
      <c r="S591" s="119" t="str" cm="1">
        <f t="array" ref="S591">IF(INDEX(Условное_обозначение, ROW(AA589)) = "", "", INDEX(Условное_обозначение, ROW(AA589)))</f>
        <v/>
      </c>
    </row>
    <row r="592" spans="1:19" x14ac:dyDescent="0.3">
      <c r="A592" s="119" t="str" cm="1">
        <f t="array" ref="A592">IF(INDEX(Вводной_щит, ROW(C590)) = "", "", INDEX(Вводной_щит, ROW(C590)))</f>
        <v/>
      </c>
      <c r="B592" s="119" t="str" cm="1">
        <f t="array" ref="B592">IF(INDEX(Номер, ROW(F590)) = "", "", INDEX(Номер, ROW(F590)))</f>
        <v/>
      </c>
      <c r="C592" s="119" t="str" cm="1">
        <f t="array" ref="C592">IF(INDEX(Номер_по_плану, ROW(H590)) = "", "", INDEX(Номер_по_плану, ROW(H590)))</f>
        <v/>
      </c>
      <c r="D592" s="119" t="str" cm="1">
        <f t="array" ref="D592">IF(INDEX(Тип, ROW(I590)) = "", "", INDEX(Тип, ROW(I590)))</f>
        <v/>
      </c>
      <c r="E592" s="119" t="str" cm="1">
        <f t="array" ref="E592">IF(INDEX(Автомат, ROW(J590)) = "", "", INDEX(Автомат, ROW(J590)))</f>
        <v/>
      </c>
      <c r="F592" s="119" t="str" cm="1">
        <f t="array" ref="F592">IF(INDEX(Производитель, ROW(K590)) = "", "", INDEX(Производитель, ROW(K590)))</f>
        <v/>
      </c>
      <c r="G592" s="119" t="str" cm="1">
        <f t="array" ref="G592">IF(INDEX(Номинал, ROW(L590)) = "", "", INDEX(Номинал, ROW(L590)))</f>
        <v/>
      </c>
      <c r="H592" s="119" t="str" cm="1">
        <f t="array" ref="H592">IF(INDEX(Тип_УЗО, ROW(M590)) = "", "", INDEX(Тип_УЗО, ROW(M590)))</f>
        <v/>
      </c>
      <c r="I592" s="119" t="str" cm="1">
        <f t="array" ref="I592">IF(INDEX(Ток_утечки_УЗО, ROW(N590)) = "", "", INDEX(Ток_утечки_УЗО, ROW(N590)))</f>
        <v/>
      </c>
      <c r="J592" s="119" t="str" cm="1">
        <f t="array" ref="J592">IF(INDEX(Марка_кабеля, ROW(O590)) = "", "", INDEX(Марка_кабеля, ROW(O590)))</f>
        <v/>
      </c>
      <c r="K592" s="119" t="str" cm="1">
        <f t="array" ref="K592">IF(INDEX(Сечение, ROW(P590)) = "", "", INDEX(Сечение, ROW(P590)))</f>
        <v/>
      </c>
      <c r="L592" s="119" t="str" cm="1">
        <f t="array" ref="L592">IF(INDEX(Длина_кабеля, ROW(Q590)) = "", "", INDEX(Длина_кабеля, ROW(Q590)))</f>
        <v/>
      </c>
      <c r="M592" s="119" t="str" cm="1">
        <f t="array" ref="M592">IF(INDEX(Фаза, ROW(R590)) = "", "", INDEX(Фаза, ROW(R590)))</f>
        <v/>
      </c>
      <c r="N592" s="119" t="str" cm="1">
        <f t="array" ref="N592">IF(INDEX(РЕ, ROW(S590)) = "", "", INDEX(РЕ, ROW(S590)))</f>
        <v/>
      </c>
      <c r="O592" s="119" t="str" cm="1">
        <f t="array" ref="O592">IF(INDEX(Класс, ROW(V590)) = "", "", INDEX(Класс, ROW(V590)))</f>
        <v/>
      </c>
      <c r="P592" s="119" t="str" cm="1">
        <f t="array" ref="P592">IF(INDEX(Установленная_мощность, ROW(X590)) = "", "", INDEX(Установленная_мощность, ROW(X590)))</f>
        <v/>
      </c>
      <c r="Q592" s="119" t="str" cm="1">
        <f t="array" ref="Q592">IF(INDEX(Расчетный_ток, ROW(Y590)) = "", "", INDEX(Расчетный_ток, ROW(Y590)))</f>
        <v/>
      </c>
      <c r="R592" s="119" t="str" cm="1">
        <f t="array" ref="R592">IF(INDEX(Наименование_потребителя, ROW(Z590)) = "", "", INDEX(Наименование_потребителя, ROW(Z590)))</f>
        <v/>
      </c>
      <c r="S592" s="119" t="str" cm="1">
        <f t="array" ref="S592">IF(INDEX(Условное_обозначение, ROW(AA590)) = "", "", INDEX(Условное_обозначение, ROW(AA590)))</f>
        <v/>
      </c>
    </row>
    <row r="593" spans="1:19" x14ac:dyDescent="0.3">
      <c r="A593" s="119" t="str" cm="1">
        <f t="array" ref="A593">IF(INDEX(Вводной_щит, ROW(C591)) = "", "", INDEX(Вводной_щит, ROW(C591)))</f>
        <v/>
      </c>
      <c r="B593" s="119" t="str" cm="1">
        <f t="array" ref="B593">IF(INDEX(Номер, ROW(F591)) = "", "", INDEX(Номер, ROW(F591)))</f>
        <v/>
      </c>
      <c r="C593" s="119" t="str" cm="1">
        <f t="array" ref="C593">IF(INDEX(Номер_по_плану, ROW(H591)) = "", "", INDEX(Номер_по_плану, ROW(H591)))</f>
        <v/>
      </c>
      <c r="D593" s="119" t="str" cm="1">
        <f t="array" ref="D593">IF(INDEX(Тип, ROW(I591)) = "", "", INDEX(Тип, ROW(I591)))</f>
        <v/>
      </c>
      <c r="E593" s="119" t="str" cm="1">
        <f t="array" ref="E593">IF(INDEX(Автомат, ROW(J591)) = "", "", INDEX(Автомат, ROW(J591)))</f>
        <v/>
      </c>
      <c r="F593" s="119" t="str" cm="1">
        <f t="array" ref="F593">IF(INDEX(Производитель, ROW(K591)) = "", "", INDEX(Производитель, ROW(K591)))</f>
        <v/>
      </c>
      <c r="G593" s="119" t="str" cm="1">
        <f t="array" ref="G593">IF(INDEX(Номинал, ROW(L591)) = "", "", INDEX(Номинал, ROW(L591)))</f>
        <v/>
      </c>
      <c r="H593" s="119" t="str" cm="1">
        <f t="array" ref="H593">IF(INDEX(Тип_УЗО, ROW(M591)) = "", "", INDEX(Тип_УЗО, ROW(M591)))</f>
        <v/>
      </c>
      <c r="I593" s="119" t="str" cm="1">
        <f t="array" ref="I593">IF(INDEX(Ток_утечки_УЗО, ROW(N591)) = "", "", INDEX(Ток_утечки_УЗО, ROW(N591)))</f>
        <v/>
      </c>
      <c r="J593" s="119" t="str" cm="1">
        <f t="array" ref="J593">IF(INDEX(Марка_кабеля, ROW(O591)) = "", "", INDEX(Марка_кабеля, ROW(O591)))</f>
        <v/>
      </c>
      <c r="K593" s="119" t="str" cm="1">
        <f t="array" ref="K593">IF(INDEX(Сечение, ROW(P591)) = "", "", INDEX(Сечение, ROW(P591)))</f>
        <v/>
      </c>
      <c r="L593" s="119" t="str" cm="1">
        <f t="array" ref="L593">IF(INDEX(Длина_кабеля, ROW(Q591)) = "", "", INDEX(Длина_кабеля, ROW(Q591)))</f>
        <v/>
      </c>
      <c r="M593" s="119" t="str" cm="1">
        <f t="array" ref="M593">IF(INDEX(Фаза, ROW(R591)) = "", "", INDEX(Фаза, ROW(R591)))</f>
        <v/>
      </c>
      <c r="N593" s="119" t="str" cm="1">
        <f t="array" ref="N593">IF(INDEX(РЕ, ROW(S591)) = "", "", INDEX(РЕ, ROW(S591)))</f>
        <v/>
      </c>
      <c r="O593" s="119" t="str" cm="1">
        <f t="array" ref="O593">IF(INDEX(Класс, ROW(V591)) = "", "", INDEX(Класс, ROW(V591)))</f>
        <v/>
      </c>
      <c r="P593" s="119" t="str" cm="1">
        <f t="array" ref="P593">IF(INDEX(Установленная_мощность, ROW(X591)) = "", "", INDEX(Установленная_мощность, ROW(X591)))</f>
        <v/>
      </c>
      <c r="Q593" s="119" t="str" cm="1">
        <f t="array" ref="Q593">IF(INDEX(Расчетный_ток, ROW(Y591)) = "", "", INDEX(Расчетный_ток, ROW(Y591)))</f>
        <v/>
      </c>
      <c r="R593" s="119" t="str" cm="1">
        <f t="array" ref="R593">IF(INDEX(Наименование_потребителя, ROW(Z591)) = "", "", INDEX(Наименование_потребителя, ROW(Z591)))</f>
        <v/>
      </c>
      <c r="S593" s="119" t="str" cm="1">
        <f t="array" ref="S593">IF(INDEX(Условное_обозначение, ROW(AA591)) = "", "", INDEX(Условное_обозначение, ROW(AA591)))</f>
        <v/>
      </c>
    </row>
    <row r="594" spans="1:19" x14ac:dyDescent="0.3">
      <c r="A594" s="119" t="str" cm="1">
        <f t="array" ref="A594">IF(INDEX(Вводной_щит, ROW(C592)) = "", "", INDEX(Вводной_щит, ROW(C592)))</f>
        <v/>
      </c>
      <c r="B594" s="119" t="str" cm="1">
        <f t="array" ref="B594">IF(INDEX(Номер, ROW(F592)) = "", "", INDEX(Номер, ROW(F592)))</f>
        <v/>
      </c>
      <c r="C594" s="119" t="str" cm="1">
        <f t="array" ref="C594">IF(INDEX(Номер_по_плану, ROW(H592)) = "", "", INDEX(Номер_по_плану, ROW(H592)))</f>
        <v/>
      </c>
      <c r="D594" s="119" t="str" cm="1">
        <f t="array" ref="D594">IF(INDEX(Тип, ROW(I592)) = "", "", INDEX(Тип, ROW(I592)))</f>
        <v/>
      </c>
      <c r="E594" s="119" t="str" cm="1">
        <f t="array" ref="E594">IF(INDEX(Автомат, ROW(J592)) = "", "", INDEX(Автомат, ROW(J592)))</f>
        <v/>
      </c>
      <c r="F594" s="119" t="str" cm="1">
        <f t="array" ref="F594">IF(INDEX(Производитель, ROW(K592)) = "", "", INDEX(Производитель, ROW(K592)))</f>
        <v/>
      </c>
      <c r="G594" s="119" t="str" cm="1">
        <f t="array" ref="G594">IF(INDEX(Номинал, ROW(L592)) = "", "", INDEX(Номинал, ROW(L592)))</f>
        <v/>
      </c>
      <c r="H594" s="119" t="str" cm="1">
        <f t="array" ref="H594">IF(INDEX(Тип_УЗО, ROW(M592)) = "", "", INDEX(Тип_УЗО, ROW(M592)))</f>
        <v/>
      </c>
      <c r="I594" s="119" t="str" cm="1">
        <f t="array" ref="I594">IF(INDEX(Ток_утечки_УЗО, ROW(N592)) = "", "", INDEX(Ток_утечки_УЗО, ROW(N592)))</f>
        <v/>
      </c>
      <c r="J594" s="119" t="str" cm="1">
        <f t="array" ref="J594">IF(INDEX(Марка_кабеля, ROW(O592)) = "", "", INDEX(Марка_кабеля, ROW(O592)))</f>
        <v/>
      </c>
      <c r="K594" s="119" t="str" cm="1">
        <f t="array" ref="K594">IF(INDEX(Сечение, ROW(P592)) = "", "", INDEX(Сечение, ROW(P592)))</f>
        <v/>
      </c>
      <c r="L594" s="119" t="str" cm="1">
        <f t="array" ref="L594">IF(INDEX(Длина_кабеля, ROW(Q592)) = "", "", INDEX(Длина_кабеля, ROW(Q592)))</f>
        <v/>
      </c>
      <c r="M594" s="119" t="str" cm="1">
        <f t="array" ref="M594">IF(INDEX(Фаза, ROW(R592)) = "", "", INDEX(Фаза, ROW(R592)))</f>
        <v/>
      </c>
      <c r="N594" s="119" t="str" cm="1">
        <f t="array" ref="N594">IF(INDEX(РЕ, ROW(S592)) = "", "", INDEX(РЕ, ROW(S592)))</f>
        <v/>
      </c>
      <c r="O594" s="119" t="str" cm="1">
        <f t="array" ref="O594">IF(INDEX(Класс, ROW(V592)) = "", "", INDEX(Класс, ROW(V592)))</f>
        <v/>
      </c>
      <c r="P594" s="119" t="str" cm="1">
        <f t="array" ref="P594">IF(INDEX(Установленная_мощность, ROW(X592)) = "", "", INDEX(Установленная_мощность, ROW(X592)))</f>
        <v/>
      </c>
      <c r="Q594" s="119" t="str" cm="1">
        <f t="array" ref="Q594">IF(INDEX(Расчетный_ток, ROW(Y592)) = "", "", INDEX(Расчетный_ток, ROW(Y592)))</f>
        <v/>
      </c>
      <c r="R594" s="119" t="str" cm="1">
        <f t="array" ref="R594">IF(INDEX(Наименование_потребителя, ROW(Z592)) = "", "", INDEX(Наименование_потребителя, ROW(Z592)))</f>
        <v/>
      </c>
      <c r="S594" s="119" t="str" cm="1">
        <f t="array" ref="S594">IF(INDEX(Условное_обозначение, ROW(AA592)) = "", "", INDEX(Условное_обозначение, ROW(AA592)))</f>
        <v/>
      </c>
    </row>
    <row r="595" spans="1:19" x14ac:dyDescent="0.3">
      <c r="A595" s="119" t="str" cm="1">
        <f t="array" ref="A595">IF(INDEX(Вводной_щит, ROW(C593)) = "", "", INDEX(Вводной_щит, ROW(C593)))</f>
        <v/>
      </c>
      <c r="B595" s="119" t="str" cm="1">
        <f t="array" ref="B595">IF(INDEX(Номер, ROW(F593)) = "", "", INDEX(Номер, ROW(F593)))</f>
        <v/>
      </c>
      <c r="C595" s="119" t="str" cm="1">
        <f t="array" ref="C595">IF(INDEX(Номер_по_плану, ROW(H593)) = "", "", INDEX(Номер_по_плану, ROW(H593)))</f>
        <v/>
      </c>
      <c r="D595" s="119" t="str" cm="1">
        <f t="array" ref="D595">IF(INDEX(Тип, ROW(I593)) = "", "", INDEX(Тип, ROW(I593)))</f>
        <v/>
      </c>
      <c r="E595" s="119" t="str" cm="1">
        <f t="array" ref="E595">IF(INDEX(Автомат, ROW(J593)) = "", "", INDEX(Автомат, ROW(J593)))</f>
        <v/>
      </c>
      <c r="F595" s="119" t="str" cm="1">
        <f t="array" ref="F595">IF(INDEX(Производитель, ROW(K593)) = "", "", INDEX(Производитель, ROW(K593)))</f>
        <v/>
      </c>
      <c r="G595" s="119" t="str" cm="1">
        <f t="array" ref="G595">IF(INDEX(Номинал, ROW(L593)) = "", "", INDEX(Номинал, ROW(L593)))</f>
        <v/>
      </c>
      <c r="H595" s="119" t="str" cm="1">
        <f t="array" ref="H595">IF(INDEX(Тип_УЗО, ROW(M593)) = "", "", INDEX(Тип_УЗО, ROW(M593)))</f>
        <v/>
      </c>
      <c r="I595" s="119" t="str" cm="1">
        <f t="array" ref="I595">IF(INDEX(Ток_утечки_УЗО, ROW(N593)) = "", "", INDEX(Ток_утечки_УЗО, ROW(N593)))</f>
        <v/>
      </c>
      <c r="J595" s="119" t="str" cm="1">
        <f t="array" ref="J595">IF(INDEX(Марка_кабеля, ROW(O593)) = "", "", INDEX(Марка_кабеля, ROW(O593)))</f>
        <v/>
      </c>
      <c r="K595" s="119" t="str" cm="1">
        <f t="array" ref="K595">IF(INDEX(Сечение, ROW(P593)) = "", "", INDEX(Сечение, ROW(P593)))</f>
        <v/>
      </c>
      <c r="L595" s="119" t="str" cm="1">
        <f t="array" ref="L595">IF(INDEX(Длина_кабеля, ROW(Q593)) = "", "", INDEX(Длина_кабеля, ROW(Q593)))</f>
        <v/>
      </c>
      <c r="M595" s="119" t="str" cm="1">
        <f t="array" ref="M595">IF(INDEX(Фаза, ROW(R593)) = "", "", INDEX(Фаза, ROW(R593)))</f>
        <v/>
      </c>
      <c r="N595" s="119" t="str" cm="1">
        <f t="array" ref="N595">IF(INDEX(РЕ, ROW(S593)) = "", "", INDEX(РЕ, ROW(S593)))</f>
        <v/>
      </c>
      <c r="O595" s="119" t="str" cm="1">
        <f t="array" ref="O595">IF(INDEX(Класс, ROW(V593)) = "", "", INDEX(Класс, ROW(V593)))</f>
        <v/>
      </c>
      <c r="P595" s="119" t="str" cm="1">
        <f t="array" ref="P595">IF(INDEX(Установленная_мощность, ROW(X593)) = "", "", INDEX(Установленная_мощность, ROW(X593)))</f>
        <v/>
      </c>
      <c r="Q595" s="119" t="str" cm="1">
        <f t="array" ref="Q595">IF(INDEX(Расчетный_ток, ROW(Y593)) = "", "", INDEX(Расчетный_ток, ROW(Y593)))</f>
        <v/>
      </c>
      <c r="R595" s="119" t="str" cm="1">
        <f t="array" ref="R595">IF(INDEX(Наименование_потребителя, ROW(Z593)) = "", "", INDEX(Наименование_потребителя, ROW(Z593)))</f>
        <v/>
      </c>
      <c r="S595" s="119" t="str" cm="1">
        <f t="array" ref="S595">IF(INDEX(Условное_обозначение, ROW(AA593)) = "", "", INDEX(Условное_обозначение, ROW(AA593)))</f>
        <v/>
      </c>
    </row>
    <row r="596" spans="1:19" x14ac:dyDescent="0.3">
      <c r="A596" s="119" t="str" cm="1">
        <f t="array" ref="A596">IF(INDEX(Вводной_щит, ROW(C594)) = "", "", INDEX(Вводной_щит, ROW(C594)))</f>
        <v/>
      </c>
      <c r="B596" s="119" t="str" cm="1">
        <f t="array" ref="B596">IF(INDEX(Номер, ROW(F594)) = "", "", INDEX(Номер, ROW(F594)))</f>
        <v/>
      </c>
      <c r="C596" s="119" t="str" cm="1">
        <f t="array" ref="C596">IF(INDEX(Номер_по_плану, ROW(H594)) = "", "", INDEX(Номер_по_плану, ROW(H594)))</f>
        <v/>
      </c>
      <c r="D596" s="119" t="str" cm="1">
        <f t="array" ref="D596">IF(INDEX(Тип, ROW(I594)) = "", "", INDEX(Тип, ROW(I594)))</f>
        <v/>
      </c>
      <c r="E596" s="119" t="str" cm="1">
        <f t="array" ref="E596">IF(INDEX(Автомат, ROW(J594)) = "", "", INDEX(Автомат, ROW(J594)))</f>
        <v/>
      </c>
      <c r="F596" s="119" t="str" cm="1">
        <f t="array" ref="F596">IF(INDEX(Производитель, ROW(K594)) = "", "", INDEX(Производитель, ROW(K594)))</f>
        <v/>
      </c>
      <c r="G596" s="119" t="str" cm="1">
        <f t="array" ref="G596">IF(INDEX(Номинал, ROW(L594)) = "", "", INDEX(Номинал, ROW(L594)))</f>
        <v/>
      </c>
      <c r="H596" s="119" t="str" cm="1">
        <f t="array" ref="H596">IF(INDEX(Тип_УЗО, ROW(M594)) = "", "", INDEX(Тип_УЗО, ROW(M594)))</f>
        <v/>
      </c>
      <c r="I596" s="119" t="str" cm="1">
        <f t="array" ref="I596">IF(INDEX(Ток_утечки_УЗО, ROW(N594)) = "", "", INDEX(Ток_утечки_УЗО, ROW(N594)))</f>
        <v/>
      </c>
      <c r="J596" s="119" t="str" cm="1">
        <f t="array" ref="J596">IF(INDEX(Марка_кабеля, ROW(O594)) = "", "", INDEX(Марка_кабеля, ROW(O594)))</f>
        <v/>
      </c>
      <c r="K596" s="119" t="str" cm="1">
        <f t="array" ref="K596">IF(INDEX(Сечение, ROW(P594)) = "", "", INDEX(Сечение, ROW(P594)))</f>
        <v/>
      </c>
      <c r="L596" s="119" t="str" cm="1">
        <f t="array" ref="L596">IF(INDEX(Длина_кабеля, ROW(Q594)) = "", "", INDEX(Длина_кабеля, ROW(Q594)))</f>
        <v/>
      </c>
      <c r="M596" s="119" t="str" cm="1">
        <f t="array" ref="M596">IF(INDEX(Фаза, ROW(R594)) = "", "", INDEX(Фаза, ROW(R594)))</f>
        <v/>
      </c>
      <c r="N596" s="119" t="str" cm="1">
        <f t="array" ref="N596">IF(INDEX(РЕ, ROW(S594)) = "", "", INDEX(РЕ, ROW(S594)))</f>
        <v/>
      </c>
      <c r="O596" s="119" t="str" cm="1">
        <f t="array" ref="O596">IF(INDEX(Класс, ROW(V594)) = "", "", INDEX(Класс, ROW(V594)))</f>
        <v/>
      </c>
      <c r="P596" s="119" t="str" cm="1">
        <f t="array" ref="P596">IF(INDEX(Установленная_мощность, ROW(X594)) = "", "", INDEX(Установленная_мощность, ROW(X594)))</f>
        <v/>
      </c>
      <c r="Q596" s="119" t="str" cm="1">
        <f t="array" ref="Q596">IF(INDEX(Расчетный_ток, ROW(Y594)) = "", "", INDEX(Расчетный_ток, ROW(Y594)))</f>
        <v/>
      </c>
      <c r="R596" s="119" t="str" cm="1">
        <f t="array" ref="R596">IF(INDEX(Наименование_потребителя, ROW(Z594)) = "", "", INDEX(Наименование_потребителя, ROW(Z594)))</f>
        <v/>
      </c>
      <c r="S596" s="119" t="str" cm="1">
        <f t="array" ref="S596">IF(INDEX(Условное_обозначение, ROW(AA594)) = "", "", INDEX(Условное_обозначение, ROW(AA594)))</f>
        <v/>
      </c>
    </row>
    <row r="597" spans="1:19" x14ac:dyDescent="0.3">
      <c r="A597" s="119" t="str" cm="1">
        <f t="array" ref="A597">IF(INDEX(Вводной_щит, ROW(C595)) = "", "", INDEX(Вводной_щит, ROW(C595)))</f>
        <v/>
      </c>
      <c r="B597" s="119" t="str" cm="1">
        <f t="array" ref="B597">IF(INDEX(Номер, ROW(F595)) = "", "", INDEX(Номер, ROW(F595)))</f>
        <v/>
      </c>
      <c r="C597" s="119" t="str" cm="1">
        <f t="array" ref="C597">IF(INDEX(Номер_по_плану, ROW(H595)) = "", "", INDEX(Номер_по_плану, ROW(H595)))</f>
        <v/>
      </c>
      <c r="D597" s="119" t="str" cm="1">
        <f t="array" ref="D597">IF(INDEX(Тип, ROW(I595)) = "", "", INDEX(Тип, ROW(I595)))</f>
        <v/>
      </c>
      <c r="E597" s="119" t="str" cm="1">
        <f t="array" ref="E597">IF(INDEX(Автомат, ROW(J595)) = "", "", INDEX(Автомат, ROW(J595)))</f>
        <v/>
      </c>
      <c r="F597" s="119" t="str" cm="1">
        <f t="array" ref="F597">IF(INDEX(Производитель, ROW(K595)) = "", "", INDEX(Производитель, ROW(K595)))</f>
        <v/>
      </c>
      <c r="G597" s="119" t="str" cm="1">
        <f t="array" ref="G597">IF(INDEX(Номинал, ROW(L595)) = "", "", INDEX(Номинал, ROW(L595)))</f>
        <v/>
      </c>
      <c r="H597" s="119" t="str" cm="1">
        <f t="array" ref="H597">IF(INDEX(Тип_УЗО, ROW(M595)) = "", "", INDEX(Тип_УЗО, ROW(M595)))</f>
        <v/>
      </c>
      <c r="I597" s="119" t="str" cm="1">
        <f t="array" ref="I597">IF(INDEX(Ток_утечки_УЗО, ROW(N595)) = "", "", INDEX(Ток_утечки_УЗО, ROW(N595)))</f>
        <v/>
      </c>
      <c r="J597" s="119" t="str" cm="1">
        <f t="array" ref="J597">IF(INDEX(Марка_кабеля, ROW(O595)) = "", "", INDEX(Марка_кабеля, ROW(O595)))</f>
        <v/>
      </c>
      <c r="K597" s="119" t="str" cm="1">
        <f t="array" ref="K597">IF(INDEX(Сечение, ROW(P595)) = "", "", INDEX(Сечение, ROW(P595)))</f>
        <v/>
      </c>
      <c r="L597" s="119" t="str" cm="1">
        <f t="array" ref="L597">IF(INDEX(Длина_кабеля, ROW(Q595)) = "", "", INDEX(Длина_кабеля, ROW(Q595)))</f>
        <v/>
      </c>
      <c r="M597" s="119" t="str" cm="1">
        <f t="array" ref="M597">IF(INDEX(Фаза, ROW(R595)) = "", "", INDEX(Фаза, ROW(R595)))</f>
        <v/>
      </c>
      <c r="N597" s="119" t="str" cm="1">
        <f t="array" ref="N597">IF(INDEX(РЕ, ROW(S595)) = "", "", INDEX(РЕ, ROW(S595)))</f>
        <v/>
      </c>
      <c r="O597" s="119" t="str" cm="1">
        <f t="array" ref="O597">IF(INDEX(Класс, ROW(V595)) = "", "", INDEX(Класс, ROW(V595)))</f>
        <v/>
      </c>
      <c r="P597" s="119" t="str" cm="1">
        <f t="array" ref="P597">IF(INDEX(Установленная_мощность, ROW(X595)) = "", "", INDEX(Установленная_мощность, ROW(X595)))</f>
        <v/>
      </c>
      <c r="Q597" s="119" t="str" cm="1">
        <f t="array" ref="Q597">IF(INDEX(Расчетный_ток, ROW(Y595)) = "", "", INDEX(Расчетный_ток, ROW(Y595)))</f>
        <v/>
      </c>
      <c r="R597" s="119" t="str" cm="1">
        <f t="array" ref="R597">IF(INDEX(Наименование_потребителя, ROW(Z595)) = "", "", INDEX(Наименование_потребителя, ROW(Z595)))</f>
        <v/>
      </c>
      <c r="S597" s="119" t="str" cm="1">
        <f t="array" ref="S597">IF(INDEX(Условное_обозначение, ROW(AA595)) = "", "", INDEX(Условное_обозначение, ROW(AA595)))</f>
        <v/>
      </c>
    </row>
    <row r="598" spans="1:19" x14ac:dyDescent="0.3">
      <c r="A598" s="119" t="str" cm="1">
        <f t="array" ref="A598">IF(INDEX(Вводной_щит, ROW(C596)) = "", "", INDEX(Вводной_щит, ROW(C596)))</f>
        <v/>
      </c>
      <c r="B598" s="119" t="str" cm="1">
        <f t="array" ref="B598">IF(INDEX(Номер, ROW(F596)) = "", "", INDEX(Номер, ROW(F596)))</f>
        <v/>
      </c>
      <c r="C598" s="119" t="str" cm="1">
        <f t="array" ref="C598">IF(INDEX(Номер_по_плану, ROW(H596)) = "", "", INDEX(Номер_по_плану, ROW(H596)))</f>
        <v/>
      </c>
      <c r="D598" s="119" t="str" cm="1">
        <f t="array" ref="D598">IF(INDEX(Тип, ROW(I596)) = "", "", INDEX(Тип, ROW(I596)))</f>
        <v/>
      </c>
      <c r="E598" s="119" t="str" cm="1">
        <f t="array" ref="E598">IF(INDEX(Автомат, ROW(J596)) = "", "", INDEX(Автомат, ROW(J596)))</f>
        <v/>
      </c>
      <c r="F598" s="119" t="str" cm="1">
        <f t="array" ref="F598">IF(INDEX(Производитель, ROW(K596)) = "", "", INDEX(Производитель, ROW(K596)))</f>
        <v/>
      </c>
      <c r="G598" s="119" t="str" cm="1">
        <f t="array" ref="G598">IF(INDEX(Номинал, ROW(L596)) = "", "", INDEX(Номинал, ROW(L596)))</f>
        <v/>
      </c>
      <c r="H598" s="119" t="str" cm="1">
        <f t="array" ref="H598">IF(INDEX(Тип_УЗО, ROW(M596)) = "", "", INDEX(Тип_УЗО, ROW(M596)))</f>
        <v/>
      </c>
      <c r="I598" s="119" t="str" cm="1">
        <f t="array" ref="I598">IF(INDEX(Ток_утечки_УЗО, ROW(N596)) = "", "", INDEX(Ток_утечки_УЗО, ROW(N596)))</f>
        <v/>
      </c>
      <c r="J598" s="119" t="str" cm="1">
        <f t="array" ref="J598">IF(INDEX(Марка_кабеля, ROW(O596)) = "", "", INDEX(Марка_кабеля, ROW(O596)))</f>
        <v/>
      </c>
      <c r="K598" s="119" t="str" cm="1">
        <f t="array" ref="K598">IF(INDEX(Сечение, ROW(P596)) = "", "", INDEX(Сечение, ROW(P596)))</f>
        <v/>
      </c>
      <c r="L598" s="119" t="str" cm="1">
        <f t="array" ref="L598">IF(INDEX(Длина_кабеля, ROW(Q596)) = "", "", INDEX(Длина_кабеля, ROW(Q596)))</f>
        <v/>
      </c>
      <c r="M598" s="119" t="str" cm="1">
        <f t="array" ref="M598">IF(INDEX(Фаза, ROW(R596)) = "", "", INDEX(Фаза, ROW(R596)))</f>
        <v/>
      </c>
      <c r="N598" s="119" t="str" cm="1">
        <f t="array" ref="N598">IF(INDEX(РЕ, ROW(S596)) = "", "", INDEX(РЕ, ROW(S596)))</f>
        <v/>
      </c>
      <c r="O598" s="119" t="str" cm="1">
        <f t="array" ref="O598">IF(INDEX(Класс, ROW(V596)) = "", "", INDEX(Класс, ROW(V596)))</f>
        <v/>
      </c>
      <c r="P598" s="119" t="str" cm="1">
        <f t="array" ref="P598">IF(INDEX(Установленная_мощность, ROW(X596)) = "", "", INDEX(Установленная_мощность, ROW(X596)))</f>
        <v/>
      </c>
      <c r="Q598" s="119" t="str" cm="1">
        <f t="array" ref="Q598">IF(INDEX(Расчетный_ток, ROW(Y596)) = "", "", INDEX(Расчетный_ток, ROW(Y596)))</f>
        <v/>
      </c>
      <c r="R598" s="119" t="str" cm="1">
        <f t="array" ref="R598">IF(INDEX(Наименование_потребителя, ROW(Z596)) = "", "", INDEX(Наименование_потребителя, ROW(Z596)))</f>
        <v/>
      </c>
      <c r="S598" s="119" t="str" cm="1">
        <f t="array" ref="S598">IF(INDEX(Условное_обозначение, ROW(AA596)) = "", "", INDEX(Условное_обозначение, ROW(AA596)))</f>
        <v/>
      </c>
    </row>
    <row r="599" spans="1:19" x14ac:dyDescent="0.3">
      <c r="A599" s="119" t="str" cm="1">
        <f t="array" ref="A599">IF(INDEX(Вводной_щит, ROW(C597)) = "", "", INDEX(Вводной_щит, ROW(C597)))</f>
        <v/>
      </c>
      <c r="B599" s="119" t="str" cm="1">
        <f t="array" ref="B599">IF(INDEX(Номер, ROW(F597)) = "", "", INDEX(Номер, ROW(F597)))</f>
        <v/>
      </c>
      <c r="C599" s="119" t="str" cm="1">
        <f t="array" ref="C599">IF(INDEX(Номер_по_плану, ROW(H597)) = "", "", INDEX(Номер_по_плану, ROW(H597)))</f>
        <v/>
      </c>
      <c r="D599" s="119" t="str" cm="1">
        <f t="array" ref="D599">IF(INDEX(Тип, ROW(I597)) = "", "", INDEX(Тип, ROW(I597)))</f>
        <v/>
      </c>
      <c r="E599" s="119" t="str" cm="1">
        <f t="array" ref="E599">IF(INDEX(Автомат, ROW(J597)) = "", "", INDEX(Автомат, ROW(J597)))</f>
        <v/>
      </c>
      <c r="F599" s="119" t="str" cm="1">
        <f t="array" ref="F599">IF(INDEX(Производитель, ROW(K597)) = "", "", INDEX(Производитель, ROW(K597)))</f>
        <v/>
      </c>
      <c r="G599" s="119" t="str" cm="1">
        <f t="array" ref="G599">IF(INDEX(Номинал, ROW(L597)) = "", "", INDEX(Номинал, ROW(L597)))</f>
        <v/>
      </c>
      <c r="H599" s="119" t="str" cm="1">
        <f t="array" ref="H599">IF(INDEX(Тип_УЗО, ROW(M597)) = "", "", INDEX(Тип_УЗО, ROW(M597)))</f>
        <v/>
      </c>
      <c r="I599" s="119" t="str" cm="1">
        <f t="array" ref="I599">IF(INDEX(Ток_утечки_УЗО, ROW(N597)) = "", "", INDEX(Ток_утечки_УЗО, ROW(N597)))</f>
        <v/>
      </c>
      <c r="J599" s="119" t="str" cm="1">
        <f t="array" ref="J599">IF(INDEX(Марка_кабеля, ROW(O597)) = "", "", INDEX(Марка_кабеля, ROW(O597)))</f>
        <v/>
      </c>
      <c r="K599" s="119" t="str" cm="1">
        <f t="array" ref="K599">IF(INDEX(Сечение, ROW(P597)) = "", "", INDEX(Сечение, ROW(P597)))</f>
        <v/>
      </c>
      <c r="L599" s="119" t="str" cm="1">
        <f t="array" ref="L599">IF(INDEX(Длина_кабеля, ROW(Q597)) = "", "", INDEX(Длина_кабеля, ROW(Q597)))</f>
        <v/>
      </c>
      <c r="M599" s="119" t="str" cm="1">
        <f t="array" ref="M599">IF(INDEX(Фаза, ROW(R597)) = "", "", INDEX(Фаза, ROW(R597)))</f>
        <v/>
      </c>
      <c r="N599" s="119" t="str" cm="1">
        <f t="array" ref="N599">IF(INDEX(РЕ, ROW(S597)) = "", "", INDEX(РЕ, ROW(S597)))</f>
        <v/>
      </c>
      <c r="O599" s="119" t="str" cm="1">
        <f t="array" ref="O599">IF(INDEX(Класс, ROW(V597)) = "", "", INDEX(Класс, ROW(V597)))</f>
        <v/>
      </c>
      <c r="P599" s="119" t="str" cm="1">
        <f t="array" ref="P599">IF(INDEX(Установленная_мощность, ROW(X597)) = "", "", INDEX(Установленная_мощность, ROW(X597)))</f>
        <v/>
      </c>
      <c r="Q599" s="119" t="str" cm="1">
        <f t="array" ref="Q599">IF(INDEX(Расчетный_ток, ROW(Y597)) = "", "", INDEX(Расчетный_ток, ROW(Y597)))</f>
        <v/>
      </c>
      <c r="R599" s="119" t="str" cm="1">
        <f t="array" ref="R599">IF(INDEX(Наименование_потребителя, ROW(Z597)) = "", "", INDEX(Наименование_потребителя, ROW(Z597)))</f>
        <v/>
      </c>
      <c r="S599" s="119" t="str" cm="1">
        <f t="array" ref="S599">IF(INDEX(Условное_обозначение, ROW(AA597)) = "", "", INDEX(Условное_обозначение, ROW(AA597)))</f>
        <v/>
      </c>
    </row>
    <row r="600" spans="1:19" x14ac:dyDescent="0.3">
      <c r="A600" s="119" t="str" cm="1">
        <f t="array" ref="A600">IF(INDEX(Вводной_щит, ROW(C598)) = "", "", INDEX(Вводной_щит, ROW(C598)))</f>
        <v/>
      </c>
      <c r="B600" s="119" t="str" cm="1">
        <f t="array" ref="B600">IF(INDEX(Номер, ROW(F598)) = "", "", INDEX(Номер, ROW(F598)))</f>
        <v/>
      </c>
      <c r="C600" s="119" t="str" cm="1">
        <f t="array" ref="C600">IF(INDEX(Номер_по_плану, ROW(H598)) = "", "", INDEX(Номер_по_плану, ROW(H598)))</f>
        <v/>
      </c>
      <c r="D600" s="119" t="str" cm="1">
        <f t="array" ref="D600">IF(INDEX(Тип, ROW(I598)) = "", "", INDEX(Тип, ROW(I598)))</f>
        <v/>
      </c>
      <c r="E600" s="119" t="str" cm="1">
        <f t="array" ref="E600">IF(INDEX(Автомат, ROW(J598)) = "", "", INDEX(Автомат, ROW(J598)))</f>
        <v/>
      </c>
      <c r="F600" s="119" t="str" cm="1">
        <f t="array" ref="F600">IF(INDEX(Производитель, ROW(K598)) = "", "", INDEX(Производитель, ROW(K598)))</f>
        <v/>
      </c>
      <c r="G600" s="119" t="str" cm="1">
        <f t="array" ref="G600">IF(INDEX(Номинал, ROW(L598)) = "", "", INDEX(Номинал, ROW(L598)))</f>
        <v/>
      </c>
      <c r="H600" s="119" t="str" cm="1">
        <f t="array" ref="H600">IF(INDEX(Тип_УЗО, ROW(M598)) = "", "", INDEX(Тип_УЗО, ROW(M598)))</f>
        <v/>
      </c>
      <c r="I600" s="119" t="str" cm="1">
        <f t="array" ref="I600">IF(INDEX(Ток_утечки_УЗО, ROW(N598)) = "", "", INDEX(Ток_утечки_УЗО, ROW(N598)))</f>
        <v/>
      </c>
      <c r="J600" s="119" t="str" cm="1">
        <f t="array" ref="J600">IF(INDEX(Марка_кабеля, ROW(O598)) = "", "", INDEX(Марка_кабеля, ROW(O598)))</f>
        <v/>
      </c>
      <c r="K600" s="119" t="str" cm="1">
        <f t="array" ref="K600">IF(INDEX(Сечение, ROW(P598)) = "", "", INDEX(Сечение, ROW(P598)))</f>
        <v/>
      </c>
      <c r="L600" s="119" t="str" cm="1">
        <f t="array" ref="L600">IF(INDEX(Длина_кабеля, ROW(Q598)) = "", "", INDEX(Длина_кабеля, ROW(Q598)))</f>
        <v/>
      </c>
      <c r="M600" s="119" t="str" cm="1">
        <f t="array" ref="M600">IF(INDEX(Фаза, ROW(R598)) = "", "", INDEX(Фаза, ROW(R598)))</f>
        <v/>
      </c>
      <c r="N600" s="119" t="str" cm="1">
        <f t="array" ref="N600">IF(INDEX(РЕ, ROW(S598)) = "", "", INDEX(РЕ, ROW(S598)))</f>
        <v/>
      </c>
      <c r="O600" s="119" t="str" cm="1">
        <f t="array" ref="O600">IF(INDEX(Класс, ROW(V598)) = "", "", INDEX(Класс, ROW(V598)))</f>
        <v/>
      </c>
      <c r="P600" s="119" t="str" cm="1">
        <f t="array" ref="P600">IF(INDEX(Установленная_мощность, ROW(X598)) = "", "", INDEX(Установленная_мощность, ROW(X598)))</f>
        <v/>
      </c>
      <c r="Q600" s="119" t="str" cm="1">
        <f t="array" ref="Q600">IF(INDEX(Расчетный_ток, ROW(Y598)) = "", "", INDEX(Расчетный_ток, ROW(Y598)))</f>
        <v/>
      </c>
      <c r="R600" s="119" t="str" cm="1">
        <f t="array" ref="R600">IF(INDEX(Наименование_потребителя, ROW(Z598)) = "", "", INDEX(Наименование_потребителя, ROW(Z598)))</f>
        <v/>
      </c>
      <c r="S600" s="119" t="str" cm="1">
        <f t="array" ref="S600">IF(INDEX(Условное_обозначение, ROW(AA598)) = "", "", INDEX(Условное_обозначение, ROW(AA598)))</f>
        <v/>
      </c>
    </row>
    <row r="601" spans="1:19" x14ac:dyDescent="0.3">
      <c r="A601" s="119" t="str" cm="1">
        <f t="array" ref="A601">IF(INDEX(Вводной_щит, ROW(C599)) = "", "", INDEX(Вводной_щит, ROW(C599)))</f>
        <v/>
      </c>
      <c r="B601" s="119" t="str" cm="1">
        <f t="array" ref="B601">IF(INDEX(Номер, ROW(F599)) = "", "", INDEX(Номер, ROW(F599)))</f>
        <v/>
      </c>
      <c r="C601" s="119" t="str" cm="1">
        <f t="array" ref="C601">IF(INDEX(Номер_по_плану, ROW(H599)) = "", "", INDEX(Номер_по_плану, ROW(H599)))</f>
        <v/>
      </c>
      <c r="D601" s="119" t="str" cm="1">
        <f t="array" ref="D601">IF(INDEX(Тип, ROW(I599)) = "", "", INDEX(Тип, ROW(I599)))</f>
        <v/>
      </c>
      <c r="E601" s="119" t="str" cm="1">
        <f t="array" ref="E601">IF(INDEX(Автомат, ROW(J599)) = "", "", INDEX(Автомат, ROW(J599)))</f>
        <v/>
      </c>
      <c r="F601" s="119" t="str" cm="1">
        <f t="array" ref="F601">IF(INDEX(Производитель, ROW(K599)) = "", "", INDEX(Производитель, ROW(K599)))</f>
        <v/>
      </c>
      <c r="G601" s="119" t="str" cm="1">
        <f t="array" ref="G601">IF(INDEX(Номинал, ROW(L599)) = "", "", INDEX(Номинал, ROW(L599)))</f>
        <v/>
      </c>
      <c r="H601" s="119" t="str" cm="1">
        <f t="array" ref="H601">IF(INDEX(Тип_УЗО, ROW(M599)) = "", "", INDEX(Тип_УЗО, ROW(M599)))</f>
        <v/>
      </c>
      <c r="I601" s="119" t="str" cm="1">
        <f t="array" ref="I601">IF(INDEX(Ток_утечки_УЗО, ROW(N599)) = "", "", INDEX(Ток_утечки_УЗО, ROW(N599)))</f>
        <v/>
      </c>
      <c r="J601" s="119" t="str" cm="1">
        <f t="array" ref="J601">IF(INDEX(Марка_кабеля, ROW(O599)) = "", "", INDEX(Марка_кабеля, ROW(O599)))</f>
        <v/>
      </c>
      <c r="K601" s="119" t="str" cm="1">
        <f t="array" ref="K601">IF(INDEX(Сечение, ROW(P599)) = "", "", INDEX(Сечение, ROW(P599)))</f>
        <v/>
      </c>
      <c r="L601" s="119" t="str" cm="1">
        <f t="array" ref="L601">IF(INDEX(Длина_кабеля, ROW(Q599)) = "", "", INDEX(Длина_кабеля, ROW(Q599)))</f>
        <v/>
      </c>
      <c r="M601" s="119" t="str" cm="1">
        <f t="array" ref="M601">IF(INDEX(Фаза, ROW(R599)) = "", "", INDEX(Фаза, ROW(R599)))</f>
        <v/>
      </c>
      <c r="N601" s="119" t="str" cm="1">
        <f t="array" ref="N601">IF(INDEX(РЕ, ROW(S599)) = "", "", INDEX(РЕ, ROW(S599)))</f>
        <v/>
      </c>
      <c r="O601" s="119" t="str" cm="1">
        <f t="array" ref="O601">IF(INDEX(Класс, ROW(V599)) = "", "", INDEX(Класс, ROW(V599)))</f>
        <v/>
      </c>
      <c r="P601" s="119" t="str" cm="1">
        <f t="array" ref="P601">IF(INDEX(Установленная_мощность, ROW(X599)) = "", "", INDEX(Установленная_мощность, ROW(X599)))</f>
        <v/>
      </c>
      <c r="Q601" s="119" t="str" cm="1">
        <f t="array" ref="Q601">IF(INDEX(Расчетный_ток, ROW(Y599)) = "", "", INDEX(Расчетный_ток, ROW(Y599)))</f>
        <v/>
      </c>
      <c r="R601" s="119" t="str" cm="1">
        <f t="array" ref="R601">IF(INDEX(Наименование_потребителя, ROW(Z599)) = "", "", INDEX(Наименование_потребителя, ROW(Z599)))</f>
        <v/>
      </c>
      <c r="S601" s="119" t="str" cm="1">
        <f t="array" ref="S601">IF(INDEX(Условное_обозначение, ROW(AA599)) = "", "", INDEX(Условное_обозначение, ROW(AA599)))</f>
        <v/>
      </c>
    </row>
    <row r="602" spans="1:19" x14ac:dyDescent="0.3">
      <c r="A602" s="119" t="str" cm="1">
        <f t="array" ref="A602">IF(INDEX(Вводной_щит, ROW(C600)) = "", "", INDEX(Вводной_щит, ROW(C600)))</f>
        <v/>
      </c>
      <c r="B602" s="119" t="str" cm="1">
        <f t="array" ref="B602">IF(INDEX(Номер, ROW(F600)) = "", "", INDEX(Номер, ROW(F600)))</f>
        <v/>
      </c>
      <c r="C602" s="119" t="str" cm="1">
        <f t="array" ref="C602">IF(INDEX(Номер_по_плану, ROW(H600)) = "", "", INDEX(Номер_по_плану, ROW(H600)))</f>
        <v/>
      </c>
      <c r="D602" s="119" t="str" cm="1">
        <f t="array" ref="D602">IF(INDEX(Тип, ROW(I600)) = "", "", INDEX(Тип, ROW(I600)))</f>
        <v/>
      </c>
      <c r="E602" s="119" t="str" cm="1">
        <f t="array" ref="E602">IF(INDEX(Автомат, ROW(J600)) = "", "", INDEX(Автомат, ROW(J600)))</f>
        <v/>
      </c>
      <c r="F602" s="119" t="str" cm="1">
        <f t="array" ref="F602">IF(INDEX(Производитель, ROW(K600)) = "", "", INDEX(Производитель, ROW(K600)))</f>
        <v/>
      </c>
      <c r="G602" s="119" t="str" cm="1">
        <f t="array" ref="G602">IF(INDEX(Номинал, ROW(L600)) = "", "", INDEX(Номинал, ROW(L600)))</f>
        <v/>
      </c>
      <c r="H602" s="119" t="str" cm="1">
        <f t="array" ref="H602">IF(INDEX(Тип_УЗО, ROW(M600)) = "", "", INDEX(Тип_УЗО, ROW(M600)))</f>
        <v/>
      </c>
      <c r="I602" s="119" t="str" cm="1">
        <f t="array" ref="I602">IF(INDEX(Ток_утечки_УЗО, ROW(N600)) = "", "", INDEX(Ток_утечки_УЗО, ROW(N600)))</f>
        <v/>
      </c>
      <c r="J602" s="119" t="str" cm="1">
        <f t="array" ref="J602">IF(INDEX(Марка_кабеля, ROW(O600)) = "", "", INDEX(Марка_кабеля, ROW(O600)))</f>
        <v/>
      </c>
      <c r="K602" s="119" t="str" cm="1">
        <f t="array" ref="K602">IF(INDEX(Сечение, ROW(P600)) = "", "", INDEX(Сечение, ROW(P600)))</f>
        <v/>
      </c>
      <c r="L602" s="119" t="str" cm="1">
        <f t="array" ref="L602">IF(INDEX(Длина_кабеля, ROW(Q600)) = "", "", INDEX(Длина_кабеля, ROW(Q600)))</f>
        <v/>
      </c>
      <c r="M602" s="119" t="str" cm="1">
        <f t="array" ref="M602">IF(INDEX(Фаза, ROW(R600)) = "", "", INDEX(Фаза, ROW(R600)))</f>
        <v/>
      </c>
      <c r="N602" s="119" t="str" cm="1">
        <f t="array" ref="N602">IF(INDEX(РЕ, ROW(S600)) = "", "", INDEX(РЕ, ROW(S600)))</f>
        <v/>
      </c>
      <c r="O602" s="119" t="str" cm="1">
        <f t="array" ref="O602">IF(INDEX(Класс, ROW(V600)) = "", "", INDEX(Класс, ROW(V600)))</f>
        <v/>
      </c>
      <c r="P602" s="119" t="str" cm="1">
        <f t="array" ref="P602">IF(INDEX(Установленная_мощность, ROW(X600)) = "", "", INDEX(Установленная_мощность, ROW(X600)))</f>
        <v/>
      </c>
      <c r="Q602" s="119" t="str" cm="1">
        <f t="array" ref="Q602">IF(INDEX(Расчетный_ток, ROW(Y600)) = "", "", INDEX(Расчетный_ток, ROW(Y600)))</f>
        <v/>
      </c>
      <c r="R602" s="119" t="str" cm="1">
        <f t="array" ref="R602">IF(INDEX(Наименование_потребителя, ROW(Z600)) = "", "", INDEX(Наименование_потребителя, ROW(Z600)))</f>
        <v/>
      </c>
      <c r="S602" s="119" t="str" cm="1">
        <f t="array" ref="S602">IF(INDEX(Условное_обозначение, ROW(AA600)) = "", "", INDEX(Условное_обозначение, ROW(AA600)))</f>
        <v/>
      </c>
    </row>
    <row r="603" spans="1:19" x14ac:dyDescent="0.3">
      <c r="A603" s="119" t="str" cm="1">
        <f t="array" ref="A603">IF(INDEX(Вводной_щит, ROW(C601)) = "", "", INDEX(Вводной_щит, ROW(C601)))</f>
        <v/>
      </c>
      <c r="B603" s="119" t="str" cm="1">
        <f t="array" ref="B603">IF(INDEX(Номер, ROW(F601)) = "", "", INDEX(Номер, ROW(F601)))</f>
        <v/>
      </c>
      <c r="C603" s="119" t="str" cm="1">
        <f t="array" ref="C603">IF(INDEX(Номер_по_плану, ROW(H601)) = "", "", INDEX(Номер_по_плану, ROW(H601)))</f>
        <v/>
      </c>
      <c r="D603" s="119" t="str" cm="1">
        <f t="array" ref="D603">IF(INDEX(Тип, ROW(I601)) = "", "", INDEX(Тип, ROW(I601)))</f>
        <v/>
      </c>
      <c r="E603" s="119" t="str" cm="1">
        <f t="array" ref="E603">IF(INDEX(Автомат, ROW(J601)) = "", "", INDEX(Автомат, ROW(J601)))</f>
        <v/>
      </c>
      <c r="F603" s="119" t="str" cm="1">
        <f t="array" ref="F603">IF(INDEX(Производитель, ROW(K601)) = "", "", INDEX(Производитель, ROW(K601)))</f>
        <v/>
      </c>
      <c r="G603" s="119" t="str" cm="1">
        <f t="array" ref="G603">IF(INDEX(Номинал, ROW(L601)) = "", "", INDEX(Номинал, ROW(L601)))</f>
        <v/>
      </c>
      <c r="H603" s="119" t="str" cm="1">
        <f t="array" ref="H603">IF(INDEX(Тип_УЗО, ROW(M601)) = "", "", INDEX(Тип_УЗО, ROW(M601)))</f>
        <v/>
      </c>
      <c r="I603" s="119" t="str" cm="1">
        <f t="array" ref="I603">IF(INDEX(Ток_утечки_УЗО, ROW(N601)) = "", "", INDEX(Ток_утечки_УЗО, ROW(N601)))</f>
        <v/>
      </c>
      <c r="J603" s="119" t="str" cm="1">
        <f t="array" ref="J603">IF(INDEX(Марка_кабеля, ROW(O601)) = "", "", INDEX(Марка_кабеля, ROW(O601)))</f>
        <v/>
      </c>
      <c r="K603" s="119" t="str" cm="1">
        <f t="array" ref="K603">IF(INDEX(Сечение, ROW(P601)) = "", "", INDEX(Сечение, ROW(P601)))</f>
        <v/>
      </c>
      <c r="L603" s="119" t="str" cm="1">
        <f t="array" ref="L603">IF(INDEX(Длина_кабеля, ROW(Q601)) = "", "", INDEX(Длина_кабеля, ROW(Q601)))</f>
        <v/>
      </c>
      <c r="M603" s="119" t="str" cm="1">
        <f t="array" ref="M603">IF(INDEX(Фаза, ROW(R601)) = "", "", INDEX(Фаза, ROW(R601)))</f>
        <v/>
      </c>
      <c r="N603" s="119" t="str" cm="1">
        <f t="array" ref="N603">IF(INDEX(РЕ, ROW(S601)) = "", "", INDEX(РЕ, ROW(S601)))</f>
        <v/>
      </c>
      <c r="O603" s="119" t="str" cm="1">
        <f t="array" ref="O603">IF(INDEX(Класс, ROW(V601)) = "", "", INDEX(Класс, ROW(V601)))</f>
        <v/>
      </c>
      <c r="P603" s="119" t="str" cm="1">
        <f t="array" ref="P603">IF(INDEX(Установленная_мощность, ROW(X601)) = "", "", INDEX(Установленная_мощность, ROW(X601)))</f>
        <v/>
      </c>
      <c r="Q603" s="119" t="str" cm="1">
        <f t="array" ref="Q603">IF(INDEX(Расчетный_ток, ROW(Y601)) = "", "", INDEX(Расчетный_ток, ROW(Y601)))</f>
        <v/>
      </c>
      <c r="R603" s="119" t="str" cm="1">
        <f t="array" ref="R603">IF(INDEX(Наименование_потребителя, ROW(Z601)) = "", "", INDEX(Наименование_потребителя, ROW(Z601)))</f>
        <v/>
      </c>
      <c r="S603" s="119" t="str" cm="1">
        <f t="array" ref="S603">IF(INDEX(Условное_обозначение, ROW(AA601)) = "", "", INDEX(Условное_обозначение, ROW(AA601)))</f>
        <v/>
      </c>
    </row>
    <row r="604" spans="1:19" x14ac:dyDescent="0.3">
      <c r="A604" s="119" t="str" cm="1">
        <f t="array" ref="A604">IF(INDEX(Вводной_щит, ROW(C602)) = "", "", INDEX(Вводной_щит, ROW(C602)))</f>
        <v/>
      </c>
      <c r="B604" s="119" t="str" cm="1">
        <f t="array" ref="B604">IF(INDEX(Номер, ROW(F602)) = "", "", INDEX(Номер, ROW(F602)))</f>
        <v/>
      </c>
      <c r="C604" s="119" t="str" cm="1">
        <f t="array" ref="C604">IF(INDEX(Номер_по_плану, ROW(H602)) = "", "", INDEX(Номер_по_плану, ROW(H602)))</f>
        <v/>
      </c>
      <c r="D604" s="119" t="str" cm="1">
        <f t="array" ref="D604">IF(INDEX(Тип, ROW(I602)) = "", "", INDEX(Тип, ROW(I602)))</f>
        <v/>
      </c>
      <c r="E604" s="119" t="str" cm="1">
        <f t="array" ref="E604">IF(INDEX(Автомат, ROW(J602)) = "", "", INDEX(Автомат, ROW(J602)))</f>
        <v/>
      </c>
      <c r="F604" s="119" t="str" cm="1">
        <f t="array" ref="F604">IF(INDEX(Производитель, ROW(K602)) = "", "", INDEX(Производитель, ROW(K602)))</f>
        <v/>
      </c>
      <c r="G604" s="119" t="str" cm="1">
        <f t="array" ref="G604">IF(INDEX(Номинал, ROW(L602)) = "", "", INDEX(Номинал, ROW(L602)))</f>
        <v/>
      </c>
      <c r="H604" s="119" t="str" cm="1">
        <f t="array" ref="H604">IF(INDEX(Тип_УЗО, ROW(M602)) = "", "", INDEX(Тип_УЗО, ROW(M602)))</f>
        <v/>
      </c>
      <c r="I604" s="119" t="str" cm="1">
        <f t="array" ref="I604">IF(INDEX(Ток_утечки_УЗО, ROW(N602)) = "", "", INDEX(Ток_утечки_УЗО, ROW(N602)))</f>
        <v/>
      </c>
      <c r="J604" s="119" t="str" cm="1">
        <f t="array" ref="J604">IF(INDEX(Марка_кабеля, ROW(O602)) = "", "", INDEX(Марка_кабеля, ROW(O602)))</f>
        <v/>
      </c>
      <c r="K604" s="119" t="str" cm="1">
        <f t="array" ref="K604">IF(INDEX(Сечение, ROW(P602)) = "", "", INDEX(Сечение, ROW(P602)))</f>
        <v/>
      </c>
      <c r="L604" s="119" t="str" cm="1">
        <f t="array" ref="L604">IF(INDEX(Длина_кабеля, ROW(Q602)) = "", "", INDEX(Длина_кабеля, ROW(Q602)))</f>
        <v/>
      </c>
      <c r="M604" s="119" t="str" cm="1">
        <f t="array" ref="M604">IF(INDEX(Фаза, ROW(R602)) = "", "", INDEX(Фаза, ROW(R602)))</f>
        <v/>
      </c>
      <c r="N604" s="119" t="str" cm="1">
        <f t="array" ref="N604">IF(INDEX(РЕ, ROW(S602)) = "", "", INDEX(РЕ, ROW(S602)))</f>
        <v/>
      </c>
      <c r="O604" s="119" t="str" cm="1">
        <f t="array" ref="O604">IF(INDEX(Класс, ROW(V602)) = "", "", INDEX(Класс, ROW(V602)))</f>
        <v/>
      </c>
      <c r="P604" s="119" t="str" cm="1">
        <f t="array" ref="P604">IF(INDEX(Установленная_мощность, ROW(X602)) = "", "", INDEX(Установленная_мощность, ROW(X602)))</f>
        <v/>
      </c>
      <c r="Q604" s="119" t="str" cm="1">
        <f t="array" ref="Q604">IF(INDEX(Расчетный_ток, ROW(Y602)) = "", "", INDEX(Расчетный_ток, ROW(Y602)))</f>
        <v/>
      </c>
      <c r="R604" s="119" t="str" cm="1">
        <f t="array" ref="R604">IF(INDEX(Наименование_потребителя, ROW(Z602)) = "", "", INDEX(Наименование_потребителя, ROW(Z602)))</f>
        <v/>
      </c>
      <c r="S604" s="119" t="str" cm="1">
        <f t="array" ref="S604">IF(INDEX(Условное_обозначение, ROW(AA602)) = "", "", INDEX(Условное_обозначение, ROW(AA602)))</f>
        <v/>
      </c>
    </row>
    <row r="605" spans="1:19" x14ac:dyDescent="0.3">
      <c r="A605" s="119" t="str" cm="1">
        <f t="array" ref="A605">IF(INDEX(Вводной_щит, ROW(C603)) = "", "", INDEX(Вводной_щит, ROW(C603)))</f>
        <v/>
      </c>
      <c r="B605" s="119" t="str" cm="1">
        <f t="array" ref="B605">IF(INDEX(Номер, ROW(F603)) = "", "", INDEX(Номер, ROW(F603)))</f>
        <v/>
      </c>
      <c r="C605" s="119" t="str" cm="1">
        <f t="array" ref="C605">IF(INDEX(Номер_по_плану, ROW(H603)) = "", "", INDEX(Номер_по_плану, ROW(H603)))</f>
        <v/>
      </c>
      <c r="D605" s="119" t="str" cm="1">
        <f t="array" ref="D605">IF(INDEX(Тип, ROW(I603)) = "", "", INDEX(Тип, ROW(I603)))</f>
        <v/>
      </c>
      <c r="E605" s="119" t="str" cm="1">
        <f t="array" ref="E605">IF(INDEX(Автомат, ROW(J603)) = "", "", INDEX(Автомат, ROW(J603)))</f>
        <v/>
      </c>
      <c r="F605" s="119" t="str" cm="1">
        <f t="array" ref="F605">IF(INDEX(Производитель, ROW(K603)) = "", "", INDEX(Производитель, ROW(K603)))</f>
        <v/>
      </c>
      <c r="G605" s="119" t="str" cm="1">
        <f t="array" ref="G605">IF(INDEX(Номинал, ROW(L603)) = "", "", INDEX(Номинал, ROW(L603)))</f>
        <v/>
      </c>
      <c r="H605" s="119" t="str" cm="1">
        <f t="array" ref="H605">IF(INDEX(Тип_УЗО, ROW(M603)) = "", "", INDEX(Тип_УЗО, ROW(M603)))</f>
        <v/>
      </c>
      <c r="I605" s="119" t="str" cm="1">
        <f t="array" ref="I605">IF(INDEX(Ток_утечки_УЗО, ROW(N603)) = "", "", INDEX(Ток_утечки_УЗО, ROW(N603)))</f>
        <v/>
      </c>
      <c r="J605" s="119" t="str" cm="1">
        <f t="array" ref="J605">IF(INDEX(Марка_кабеля, ROW(O603)) = "", "", INDEX(Марка_кабеля, ROW(O603)))</f>
        <v/>
      </c>
      <c r="K605" s="119" t="str" cm="1">
        <f t="array" ref="K605">IF(INDEX(Сечение, ROW(P603)) = "", "", INDEX(Сечение, ROW(P603)))</f>
        <v/>
      </c>
      <c r="L605" s="119" t="str" cm="1">
        <f t="array" ref="L605">IF(INDEX(Длина_кабеля, ROW(Q603)) = "", "", INDEX(Длина_кабеля, ROW(Q603)))</f>
        <v/>
      </c>
      <c r="M605" s="119" t="str" cm="1">
        <f t="array" ref="M605">IF(INDEX(Фаза, ROW(R603)) = "", "", INDEX(Фаза, ROW(R603)))</f>
        <v/>
      </c>
      <c r="N605" s="119" t="str" cm="1">
        <f t="array" ref="N605">IF(INDEX(РЕ, ROW(S603)) = "", "", INDEX(РЕ, ROW(S603)))</f>
        <v/>
      </c>
      <c r="O605" s="119" t="str" cm="1">
        <f t="array" ref="O605">IF(INDEX(Класс, ROW(V603)) = "", "", INDEX(Класс, ROW(V603)))</f>
        <v/>
      </c>
      <c r="P605" s="119" t="str" cm="1">
        <f t="array" ref="P605">IF(INDEX(Установленная_мощность, ROW(X603)) = "", "", INDEX(Установленная_мощность, ROW(X603)))</f>
        <v/>
      </c>
      <c r="Q605" s="119" t="str" cm="1">
        <f t="array" ref="Q605">IF(INDEX(Расчетный_ток, ROW(Y603)) = "", "", INDEX(Расчетный_ток, ROW(Y603)))</f>
        <v/>
      </c>
      <c r="R605" s="119" t="str" cm="1">
        <f t="array" ref="R605">IF(INDEX(Наименование_потребителя, ROW(Z603)) = "", "", INDEX(Наименование_потребителя, ROW(Z603)))</f>
        <v/>
      </c>
      <c r="S605" s="119" t="str" cm="1">
        <f t="array" ref="S605">IF(INDEX(Условное_обозначение, ROW(AA603)) = "", "", INDEX(Условное_обозначение, ROW(AA603)))</f>
        <v/>
      </c>
    </row>
    <row r="606" spans="1:19" x14ac:dyDescent="0.3">
      <c r="A606" s="119" t="str" cm="1">
        <f t="array" ref="A606">IF(INDEX(Вводной_щит, ROW(C604)) = "", "", INDEX(Вводной_щит, ROW(C604)))</f>
        <v/>
      </c>
      <c r="B606" s="119" t="str" cm="1">
        <f t="array" ref="B606">IF(INDEX(Номер, ROW(F604)) = "", "", INDEX(Номер, ROW(F604)))</f>
        <v/>
      </c>
      <c r="C606" s="119" t="str" cm="1">
        <f t="array" ref="C606">IF(INDEX(Номер_по_плану, ROW(H604)) = "", "", INDEX(Номер_по_плану, ROW(H604)))</f>
        <v/>
      </c>
      <c r="D606" s="119" t="str" cm="1">
        <f t="array" ref="D606">IF(INDEX(Тип, ROW(I604)) = "", "", INDEX(Тип, ROW(I604)))</f>
        <v/>
      </c>
      <c r="E606" s="119" t="str" cm="1">
        <f t="array" ref="E606">IF(INDEX(Автомат, ROW(J604)) = "", "", INDEX(Автомат, ROW(J604)))</f>
        <v/>
      </c>
      <c r="F606" s="119" t="str" cm="1">
        <f t="array" ref="F606">IF(INDEX(Производитель, ROW(K604)) = "", "", INDEX(Производитель, ROW(K604)))</f>
        <v/>
      </c>
      <c r="G606" s="119" t="str" cm="1">
        <f t="array" ref="G606">IF(INDEX(Номинал, ROW(L604)) = "", "", INDEX(Номинал, ROW(L604)))</f>
        <v/>
      </c>
      <c r="H606" s="119" t="str" cm="1">
        <f t="array" ref="H606">IF(INDEX(Тип_УЗО, ROW(M604)) = "", "", INDEX(Тип_УЗО, ROW(M604)))</f>
        <v/>
      </c>
      <c r="I606" s="119" t="str" cm="1">
        <f t="array" ref="I606">IF(INDEX(Ток_утечки_УЗО, ROW(N604)) = "", "", INDEX(Ток_утечки_УЗО, ROW(N604)))</f>
        <v/>
      </c>
      <c r="J606" s="119" t="str" cm="1">
        <f t="array" ref="J606">IF(INDEX(Марка_кабеля, ROW(O604)) = "", "", INDEX(Марка_кабеля, ROW(O604)))</f>
        <v/>
      </c>
      <c r="K606" s="119" t="str" cm="1">
        <f t="array" ref="K606">IF(INDEX(Сечение, ROW(P604)) = "", "", INDEX(Сечение, ROW(P604)))</f>
        <v/>
      </c>
      <c r="L606" s="119" t="str" cm="1">
        <f t="array" ref="L606">IF(INDEX(Длина_кабеля, ROW(Q604)) = "", "", INDEX(Длина_кабеля, ROW(Q604)))</f>
        <v/>
      </c>
      <c r="M606" s="119" t="str" cm="1">
        <f t="array" ref="M606">IF(INDEX(Фаза, ROW(R604)) = "", "", INDEX(Фаза, ROW(R604)))</f>
        <v/>
      </c>
      <c r="N606" s="119" t="str" cm="1">
        <f t="array" ref="N606">IF(INDEX(РЕ, ROW(S604)) = "", "", INDEX(РЕ, ROW(S604)))</f>
        <v/>
      </c>
      <c r="O606" s="119" t="str" cm="1">
        <f t="array" ref="O606">IF(INDEX(Класс, ROW(V604)) = "", "", INDEX(Класс, ROW(V604)))</f>
        <v/>
      </c>
      <c r="P606" s="119" t="str" cm="1">
        <f t="array" ref="P606">IF(INDEX(Установленная_мощность, ROW(X604)) = "", "", INDEX(Установленная_мощность, ROW(X604)))</f>
        <v/>
      </c>
      <c r="Q606" s="119" t="str" cm="1">
        <f t="array" ref="Q606">IF(INDEX(Расчетный_ток, ROW(Y604)) = "", "", INDEX(Расчетный_ток, ROW(Y604)))</f>
        <v/>
      </c>
      <c r="R606" s="119" t="str" cm="1">
        <f t="array" ref="R606">IF(INDEX(Наименование_потребителя, ROW(Z604)) = "", "", INDEX(Наименование_потребителя, ROW(Z604)))</f>
        <v/>
      </c>
      <c r="S606" s="119" t="str" cm="1">
        <f t="array" ref="S606">IF(INDEX(Условное_обозначение, ROW(AA604)) = "", "", INDEX(Условное_обозначение, ROW(AA604)))</f>
        <v/>
      </c>
    </row>
    <row r="607" spans="1:19" x14ac:dyDescent="0.3">
      <c r="A607" s="119" t="str" cm="1">
        <f t="array" ref="A607">IF(INDEX(Вводной_щит, ROW(C605)) = "", "", INDEX(Вводной_щит, ROW(C605)))</f>
        <v/>
      </c>
      <c r="B607" s="119" t="str" cm="1">
        <f t="array" ref="B607">IF(INDEX(Номер, ROW(F605)) = "", "", INDEX(Номер, ROW(F605)))</f>
        <v/>
      </c>
      <c r="C607" s="119" t="str" cm="1">
        <f t="array" ref="C607">IF(INDEX(Номер_по_плану, ROW(H605)) = "", "", INDEX(Номер_по_плану, ROW(H605)))</f>
        <v/>
      </c>
      <c r="D607" s="119" t="str" cm="1">
        <f t="array" ref="D607">IF(INDEX(Тип, ROW(I605)) = "", "", INDEX(Тип, ROW(I605)))</f>
        <v/>
      </c>
      <c r="E607" s="119" t="str" cm="1">
        <f t="array" ref="E607">IF(INDEX(Автомат, ROW(J605)) = "", "", INDEX(Автомат, ROW(J605)))</f>
        <v/>
      </c>
      <c r="F607" s="119" t="str" cm="1">
        <f t="array" ref="F607">IF(INDEX(Производитель, ROW(K605)) = "", "", INDEX(Производитель, ROW(K605)))</f>
        <v/>
      </c>
      <c r="G607" s="119" t="str" cm="1">
        <f t="array" ref="G607">IF(INDEX(Номинал, ROW(L605)) = "", "", INDEX(Номинал, ROW(L605)))</f>
        <v/>
      </c>
      <c r="H607" s="119" t="str" cm="1">
        <f t="array" ref="H607">IF(INDEX(Тип_УЗО, ROW(M605)) = "", "", INDEX(Тип_УЗО, ROW(M605)))</f>
        <v/>
      </c>
      <c r="I607" s="119" t="str" cm="1">
        <f t="array" ref="I607">IF(INDEX(Ток_утечки_УЗО, ROW(N605)) = "", "", INDEX(Ток_утечки_УЗО, ROW(N605)))</f>
        <v/>
      </c>
      <c r="J607" s="119" t="str" cm="1">
        <f t="array" ref="J607">IF(INDEX(Марка_кабеля, ROW(O605)) = "", "", INDEX(Марка_кабеля, ROW(O605)))</f>
        <v/>
      </c>
      <c r="K607" s="119" t="str" cm="1">
        <f t="array" ref="K607">IF(INDEX(Сечение, ROW(P605)) = "", "", INDEX(Сечение, ROW(P605)))</f>
        <v/>
      </c>
      <c r="L607" s="119" t="str" cm="1">
        <f t="array" ref="L607">IF(INDEX(Длина_кабеля, ROW(Q605)) = "", "", INDEX(Длина_кабеля, ROW(Q605)))</f>
        <v/>
      </c>
      <c r="M607" s="119" t="str" cm="1">
        <f t="array" ref="M607">IF(INDEX(Фаза, ROW(R605)) = "", "", INDEX(Фаза, ROW(R605)))</f>
        <v/>
      </c>
      <c r="N607" s="119" t="str" cm="1">
        <f t="array" ref="N607">IF(INDEX(РЕ, ROW(S605)) = "", "", INDEX(РЕ, ROW(S605)))</f>
        <v/>
      </c>
      <c r="O607" s="119" t="str" cm="1">
        <f t="array" ref="O607">IF(INDEX(Класс, ROW(V605)) = "", "", INDEX(Класс, ROW(V605)))</f>
        <v/>
      </c>
      <c r="P607" s="119" t="str" cm="1">
        <f t="array" ref="P607">IF(INDEX(Установленная_мощность, ROW(X605)) = "", "", INDEX(Установленная_мощность, ROW(X605)))</f>
        <v/>
      </c>
      <c r="Q607" s="119" t="str" cm="1">
        <f t="array" ref="Q607">IF(INDEX(Расчетный_ток, ROW(Y605)) = "", "", INDEX(Расчетный_ток, ROW(Y605)))</f>
        <v/>
      </c>
      <c r="R607" s="119" t="str" cm="1">
        <f t="array" ref="R607">IF(INDEX(Наименование_потребителя, ROW(Z605)) = "", "", INDEX(Наименование_потребителя, ROW(Z605)))</f>
        <v/>
      </c>
      <c r="S607" s="119" t="str" cm="1">
        <f t="array" ref="S607">IF(INDEX(Условное_обозначение, ROW(AA605)) = "", "", INDEX(Условное_обозначение, ROW(AA605)))</f>
        <v/>
      </c>
    </row>
    <row r="608" spans="1:19" x14ac:dyDescent="0.3">
      <c r="A608" s="119" t="str" cm="1">
        <f t="array" ref="A608">IF(INDEX(Вводной_щит, ROW(C606)) = "", "", INDEX(Вводной_щит, ROW(C606)))</f>
        <v/>
      </c>
      <c r="B608" s="119" t="str" cm="1">
        <f t="array" ref="B608">IF(INDEX(Номер, ROW(F606)) = "", "", INDEX(Номер, ROW(F606)))</f>
        <v/>
      </c>
      <c r="C608" s="119" t="str" cm="1">
        <f t="array" ref="C608">IF(INDEX(Номер_по_плану, ROW(H606)) = "", "", INDEX(Номер_по_плану, ROW(H606)))</f>
        <v/>
      </c>
      <c r="D608" s="119" t="str" cm="1">
        <f t="array" ref="D608">IF(INDEX(Тип, ROW(I606)) = "", "", INDEX(Тип, ROW(I606)))</f>
        <v/>
      </c>
      <c r="E608" s="119" t="str" cm="1">
        <f t="array" ref="E608">IF(INDEX(Автомат, ROW(J606)) = "", "", INDEX(Автомат, ROW(J606)))</f>
        <v/>
      </c>
      <c r="F608" s="119" t="str" cm="1">
        <f t="array" ref="F608">IF(INDEX(Производитель, ROW(K606)) = "", "", INDEX(Производитель, ROW(K606)))</f>
        <v/>
      </c>
      <c r="G608" s="119" t="str" cm="1">
        <f t="array" ref="G608">IF(INDEX(Номинал, ROW(L606)) = "", "", INDEX(Номинал, ROW(L606)))</f>
        <v/>
      </c>
      <c r="H608" s="119" t="str" cm="1">
        <f t="array" ref="H608">IF(INDEX(Тип_УЗО, ROW(M606)) = "", "", INDEX(Тип_УЗО, ROW(M606)))</f>
        <v/>
      </c>
      <c r="I608" s="119" t="str" cm="1">
        <f t="array" ref="I608">IF(INDEX(Ток_утечки_УЗО, ROW(N606)) = "", "", INDEX(Ток_утечки_УЗО, ROW(N606)))</f>
        <v/>
      </c>
      <c r="J608" s="119" t="str" cm="1">
        <f t="array" ref="J608">IF(INDEX(Марка_кабеля, ROW(O606)) = "", "", INDEX(Марка_кабеля, ROW(O606)))</f>
        <v/>
      </c>
      <c r="K608" s="119" t="str" cm="1">
        <f t="array" ref="K608">IF(INDEX(Сечение, ROW(P606)) = "", "", INDEX(Сечение, ROW(P606)))</f>
        <v/>
      </c>
      <c r="L608" s="119" t="str" cm="1">
        <f t="array" ref="L608">IF(INDEX(Длина_кабеля, ROW(Q606)) = "", "", INDEX(Длина_кабеля, ROW(Q606)))</f>
        <v/>
      </c>
      <c r="M608" s="119" t="str" cm="1">
        <f t="array" ref="M608">IF(INDEX(Фаза, ROW(R606)) = "", "", INDEX(Фаза, ROW(R606)))</f>
        <v/>
      </c>
      <c r="N608" s="119" t="str" cm="1">
        <f t="array" ref="N608">IF(INDEX(РЕ, ROW(S606)) = "", "", INDEX(РЕ, ROW(S606)))</f>
        <v/>
      </c>
      <c r="O608" s="119" t="str" cm="1">
        <f t="array" ref="O608">IF(INDEX(Класс, ROW(V606)) = "", "", INDEX(Класс, ROW(V606)))</f>
        <v/>
      </c>
      <c r="P608" s="119" t="str" cm="1">
        <f t="array" ref="P608">IF(INDEX(Установленная_мощность, ROW(X606)) = "", "", INDEX(Установленная_мощность, ROW(X606)))</f>
        <v/>
      </c>
      <c r="Q608" s="119" t="str" cm="1">
        <f t="array" ref="Q608">IF(INDEX(Расчетный_ток, ROW(Y606)) = "", "", INDEX(Расчетный_ток, ROW(Y606)))</f>
        <v/>
      </c>
      <c r="R608" s="119" t="str" cm="1">
        <f t="array" ref="R608">IF(INDEX(Наименование_потребителя, ROW(Z606)) = "", "", INDEX(Наименование_потребителя, ROW(Z606)))</f>
        <v/>
      </c>
      <c r="S608" s="119" t="str" cm="1">
        <f t="array" ref="S608">IF(INDEX(Условное_обозначение, ROW(AA606)) = "", "", INDEX(Условное_обозначение, ROW(AA606)))</f>
        <v/>
      </c>
    </row>
    <row r="609" spans="1:19" x14ac:dyDescent="0.3">
      <c r="A609" s="119" t="str" cm="1">
        <f t="array" ref="A609">IF(INDEX(Вводной_щит, ROW(C607)) = "", "", INDEX(Вводной_щит, ROW(C607)))</f>
        <v/>
      </c>
      <c r="B609" s="119" t="str" cm="1">
        <f t="array" ref="B609">IF(INDEX(Номер, ROW(F607)) = "", "", INDEX(Номер, ROW(F607)))</f>
        <v/>
      </c>
      <c r="C609" s="119" t="str" cm="1">
        <f t="array" ref="C609">IF(INDEX(Номер_по_плану, ROW(H607)) = "", "", INDEX(Номер_по_плану, ROW(H607)))</f>
        <v/>
      </c>
      <c r="D609" s="119" t="str" cm="1">
        <f t="array" ref="D609">IF(INDEX(Тип, ROW(I607)) = "", "", INDEX(Тип, ROW(I607)))</f>
        <v/>
      </c>
      <c r="E609" s="119" t="str" cm="1">
        <f t="array" ref="E609">IF(INDEX(Автомат, ROW(J607)) = "", "", INDEX(Автомат, ROW(J607)))</f>
        <v/>
      </c>
      <c r="F609" s="119" t="str" cm="1">
        <f t="array" ref="F609">IF(INDEX(Производитель, ROW(K607)) = "", "", INDEX(Производитель, ROW(K607)))</f>
        <v/>
      </c>
      <c r="G609" s="119" t="str" cm="1">
        <f t="array" ref="G609">IF(INDEX(Номинал, ROW(L607)) = "", "", INDEX(Номинал, ROW(L607)))</f>
        <v/>
      </c>
      <c r="H609" s="119" t="str" cm="1">
        <f t="array" ref="H609">IF(INDEX(Тип_УЗО, ROW(M607)) = "", "", INDEX(Тип_УЗО, ROW(M607)))</f>
        <v/>
      </c>
      <c r="I609" s="119" t="str" cm="1">
        <f t="array" ref="I609">IF(INDEX(Ток_утечки_УЗО, ROW(N607)) = "", "", INDEX(Ток_утечки_УЗО, ROW(N607)))</f>
        <v/>
      </c>
      <c r="J609" s="119" t="str" cm="1">
        <f t="array" ref="J609">IF(INDEX(Марка_кабеля, ROW(O607)) = "", "", INDEX(Марка_кабеля, ROW(O607)))</f>
        <v/>
      </c>
      <c r="K609" s="119" t="str" cm="1">
        <f t="array" ref="K609">IF(INDEX(Сечение, ROW(P607)) = "", "", INDEX(Сечение, ROW(P607)))</f>
        <v/>
      </c>
      <c r="L609" s="119" t="str" cm="1">
        <f t="array" ref="L609">IF(INDEX(Длина_кабеля, ROW(Q607)) = "", "", INDEX(Длина_кабеля, ROW(Q607)))</f>
        <v/>
      </c>
      <c r="M609" s="119" t="str" cm="1">
        <f t="array" ref="M609">IF(INDEX(Фаза, ROW(R607)) = "", "", INDEX(Фаза, ROW(R607)))</f>
        <v/>
      </c>
      <c r="N609" s="119" t="str" cm="1">
        <f t="array" ref="N609">IF(INDEX(РЕ, ROW(S607)) = "", "", INDEX(РЕ, ROW(S607)))</f>
        <v/>
      </c>
      <c r="O609" s="119" t="str" cm="1">
        <f t="array" ref="O609">IF(INDEX(Класс, ROW(V607)) = "", "", INDEX(Класс, ROW(V607)))</f>
        <v/>
      </c>
      <c r="P609" s="119" t="str" cm="1">
        <f t="array" ref="P609">IF(INDEX(Установленная_мощность, ROW(X607)) = "", "", INDEX(Установленная_мощность, ROW(X607)))</f>
        <v/>
      </c>
      <c r="Q609" s="119" t="str" cm="1">
        <f t="array" ref="Q609">IF(INDEX(Расчетный_ток, ROW(Y607)) = "", "", INDEX(Расчетный_ток, ROW(Y607)))</f>
        <v/>
      </c>
      <c r="R609" s="119" t="str" cm="1">
        <f t="array" ref="R609">IF(INDEX(Наименование_потребителя, ROW(Z607)) = "", "", INDEX(Наименование_потребителя, ROW(Z607)))</f>
        <v/>
      </c>
      <c r="S609" s="119" t="str" cm="1">
        <f t="array" ref="S609">IF(INDEX(Условное_обозначение, ROW(AA607)) = "", "", INDEX(Условное_обозначение, ROW(AA607)))</f>
        <v/>
      </c>
    </row>
    <row r="610" spans="1:19" x14ac:dyDescent="0.3">
      <c r="A610" s="119" t="str" cm="1">
        <f t="array" ref="A610">IF(INDEX(Вводной_щит, ROW(C608)) = "", "", INDEX(Вводной_щит, ROW(C608)))</f>
        <v/>
      </c>
      <c r="B610" s="119" t="str" cm="1">
        <f t="array" ref="B610">IF(INDEX(Номер, ROW(F608)) = "", "", INDEX(Номер, ROW(F608)))</f>
        <v/>
      </c>
      <c r="C610" s="119" t="str" cm="1">
        <f t="array" ref="C610">IF(INDEX(Номер_по_плану, ROW(H608)) = "", "", INDEX(Номер_по_плану, ROW(H608)))</f>
        <v/>
      </c>
      <c r="D610" s="119" t="str" cm="1">
        <f t="array" ref="D610">IF(INDEX(Тип, ROW(I608)) = "", "", INDEX(Тип, ROW(I608)))</f>
        <v/>
      </c>
      <c r="E610" s="119" t="str" cm="1">
        <f t="array" ref="E610">IF(INDEX(Автомат, ROW(J608)) = "", "", INDEX(Автомат, ROW(J608)))</f>
        <v/>
      </c>
      <c r="F610" s="119" t="str" cm="1">
        <f t="array" ref="F610">IF(INDEX(Производитель, ROW(K608)) = "", "", INDEX(Производитель, ROW(K608)))</f>
        <v/>
      </c>
      <c r="G610" s="119" t="str" cm="1">
        <f t="array" ref="G610">IF(INDEX(Номинал, ROW(L608)) = "", "", INDEX(Номинал, ROW(L608)))</f>
        <v/>
      </c>
      <c r="H610" s="119" t="str" cm="1">
        <f t="array" ref="H610">IF(INDEX(Тип_УЗО, ROW(M608)) = "", "", INDEX(Тип_УЗО, ROW(M608)))</f>
        <v/>
      </c>
      <c r="I610" s="119" t="str" cm="1">
        <f t="array" ref="I610">IF(INDEX(Ток_утечки_УЗО, ROW(N608)) = "", "", INDEX(Ток_утечки_УЗО, ROW(N608)))</f>
        <v/>
      </c>
      <c r="J610" s="119" t="str" cm="1">
        <f t="array" ref="J610">IF(INDEX(Марка_кабеля, ROW(O608)) = "", "", INDEX(Марка_кабеля, ROW(O608)))</f>
        <v/>
      </c>
      <c r="K610" s="119" t="str" cm="1">
        <f t="array" ref="K610">IF(INDEX(Сечение, ROW(P608)) = "", "", INDEX(Сечение, ROW(P608)))</f>
        <v/>
      </c>
      <c r="L610" s="119" t="str" cm="1">
        <f t="array" ref="L610">IF(INDEX(Длина_кабеля, ROW(Q608)) = "", "", INDEX(Длина_кабеля, ROW(Q608)))</f>
        <v/>
      </c>
      <c r="M610" s="119" t="str" cm="1">
        <f t="array" ref="M610">IF(INDEX(Фаза, ROW(R608)) = "", "", INDEX(Фаза, ROW(R608)))</f>
        <v/>
      </c>
      <c r="N610" s="119" t="str" cm="1">
        <f t="array" ref="N610">IF(INDEX(РЕ, ROW(S608)) = "", "", INDEX(РЕ, ROW(S608)))</f>
        <v/>
      </c>
      <c r="O610" s="119" t="str" cm="1">
        <f t="array" ref="O610">IF(INDEX(Класс, ROW(V608)) = "", "", INDEX(Класс, ROW(V608)))</f>
        <v/>
      </c>
      <c r="P610" s="119" t="str" cm="1">
        <f t="array" ref="P610">IF(INDEX(Установленная_мощность, ROW(X608)) = "", "", INDEX(Установленная_мощность, ROW(X608)))</f>
        <v/>
      </c>
      <c r="Q610" s="119" t="str" cm="1">
        <f t="array" ref="Q610">IF(INDEX(Расчетный_ток, ROW(Y608)) = "", "", INDEX(Расчетный_ток, ROW(Y608)))</f>
        <v/>
      </c>
      <c r="R610" s="119" t="str" cm="1">
        <f t="array" ref="R610">IF(INDEX(Наименование_потребителя, ROW(Z608)) = "", "", INDEX(Наименование_потребителя, ROW(Z608)))</f>
        <v/>
      </c>
      <c r="S610" s="119" t="str" cm="1">
        <f t="array" ref="S610">IF(INDEX(Условное_обозначение, ROW(AA608)) = "", "", INDEX(Условное_обозначение, ROW(AA608)))</f>
        <v/>
      </c>
    </row>
    <row r="611" spans="1:19" x14ac:dyDescent="0.3">
      <c r="A611" s="119" t="str" cm="1">
        <f t="array" ref="A611">IF(INDEX(Вводной_щит, ROW(C609)) = "", "", INDEX(Вводной_щит, ROW(C609)))</f>
        <v/>
      </c>
      <c r="B611" s="119" t="str" cm="1">
        <f t="array" ref="B611">IF(INDEX(Номер, ROW(F609)) = "", "", INDEX(Номер, ROW(F609)))</f>
        <v/>
      </c>
      <c r="C611" s="119" t="str" cm="1">
        <f t="array" ref="C611">IF(INDEX(Номер_по_плану, ROW(H609)) = "", "", INDEX(Номер_по_плану, ROW(H609)))</f>
        <v/>
      </c>
      <c r="D611" s="119" t="str" cm="1">
        <f t="array" ref="D611">IF(INDEX(Тип, ROW(I609)) = "", "", INDEX(Тип, ROW(I609)))</f>
        <v/>
      </c>
      <c r="E611" s="119" t="str" cm="1">
        <f t="array" ref="E611">IF(INDEX(Автомат, ROW(J609)) = "", "", INDEX(Автомат, ROW(J609)))</f>
        <v/>
      </c>
      <c r="F611" s="119" t="str" cm="1">
        <f t="array" ref="F611">IF(INDEX(Производитель, ROW(K609)) = "", "", INDEX(Производитель, ROW(K609)))</f>
        <v/>
      </c>
      <c r="G611" s="119" t="str" cm="1">
        <f t="array" ref="G611">IF(INDEX(Номинал, ROW(L609)) = "", "", INDEX(Номинал, ROW(L609)))</f>
        <v/>
      </c>
      <c r="H611" s="119" t="str" cm="1">
        <f t="array" ref="H611">IF(INDEX(Тип_УЗО, ROW(M609)) = "", "", INDEX(Тип_УЗО, ROW(M609)))</f>
        <v/>
      </c>
      <c r="I611" s="119" t="str" cm="1">
        <f t="array" ref="I611">IF(INDEX(Ток_утечки_УЗО, ROW(N609)) = "", "", INDEX(Ток_утечки_УЗО, ROW(N609)))</f>
        <v/>
      </c>
      <c r="J611" s="119" t="str" cm="1">
        <f t="array" ref="J611">IF(INDEX(Марка_кабеля, ROW(O609)) = "", "", INDEX(Марка_кабеля, ROW(O609)))</f>
        <v/>
      </c>
      <c r="K611" s="119" t="str" cm="1">
        <f t="array" ref="K611">IF(INDEX(Сечение, ROW(P609)) = "", "", INDEX(Сечение, ROW(P609)))</f>
        <v/>
      </c>
      <c r="L611" s="119" t="str" cm="1">
        <f t="array" ref="L611">IF(INDEX(Длина_кабеля, ROW(Q609)) = "", "", INDEX(Длина_кабеля, ROW(Q609)))</f>
        <v/>
      </c>
      <c r="M611" s="119" t="str" cm="1">
        <f t="array" ref="M611">IF(INDEX(Фаза, ROW(R609)) = "", "", INDEX(Фаза, ROW(R609)))</f>
        <v/>
      </c>
      <c r="N611" s="119" t="str" cm="1">
        <f t="array" ref="N611">IF(INDEX(РЕ, ROW(S609)) = "", "", INDEX(РЕ, ROW(S609)))</f>
        <v/>
      </c>
      <c r="O611" s="119" t="str" cm="1">
        <f t="array" ref="O611">IF(INDEX(Класс, ROW(V609)) = "", "", INDEX(Класс, ROW(V609)))</f>
        <v/>
      </c>
      <c r="P611" s="119" t="str" cm="1">
        <f t="array" ref="P611">IF(INDEX(Установленная_мощность, ROW(X609)) = "", "", INDEX(Установленная_мощность, ROW(X609)))</f>
        <v/>
      </c>
      <c r="Q611" s="119" t="str" cm="1">
        <f t="array" ref="Q611">IF(INDEX(Расчетный_ток, ROW(Y609)) = "", "", INDEX(Расчетный_ток, ROW(Y609)))</f>
        <v/>
      </c>
      <c r="R611" s="119" t="str" cm="1">
        <f t="array" ref="R611">IF(INDEX(Наименование_потребителя, ROW(Z609)) = "", "", INDEX(Наименование_потребителя, ROW(Z609)))</f>
        <v/>
      </c>
      <c r="S611" s="119" t="str" cm="1">
        <f t="array" ref="S611">IF(INDEX(Условное_обозначение, ROW(AA609)) = "", "", INDEX(Условное_обозначение, ROW(AA609)))</f>
        <v/>
      </c>
    </row>
    <row r="612" spans="1:19" x14ac:dyDescent="0.3">
      <c r="A612" s="119" t="str" cm="1">
        <f t="array" ref="A612">IF(INDEX(Вводной_щит, ROW(C610)) = "", "", INDEX(Вводной_щит, ROW(C610)))</f>
        <v/>
      </c>
      <c r="B612" s="119" t="str" cm="1">
        <f t="array" ref="B612">IF(INDEX(Номер, ROW(F610)) = "", "", INDEX(Номер, ROW(F610)))</f>
        <v/>
      </c>
      <c r="C612" s="119" t="str" cm="1">
        <f t="array" ref="C612">IF(INDEX(Номер_по_плану, ROW(H610)) = "", "", INDEX(Номер_по_плану, ROW(H610)))</f>
        <v/>
      </c>
      <c r="D612" s="119" t="str" cm="1">
        <f t="array" ref="D612">IF(INDEX(Тип, ROW(I610)) = "", "", INDEX(Тип, ROW(I610)))</f>
        <v/>
      </c>
      <c r="E612" s="119" t="str" cm="1">
        <f t="array" ref="E612">IF(INDEX(Автомат, ROW(J610)) = "", "", INDEX(Автомат, ROW(J610)))</f>
        <v/>
      </c>
      <c r="F612" s="119" t="str" cm="1">
        <f t="array" ref="F612">IF(INDEX(Производитель, ROW(K610)) = "", "", INDEX(Производитель, ROW(K610)))</f>
        <v/>
      </c>
      <c r="G612" s="119" t="str" cm="1">
        <f t="array" ref="G612">IF(INDEX(Номинал, ROW(L610)) = "", "", INDEX(Номинал, ROW(L610)))</f>
        <v/>
      </c>
      <c r="H612" s="119" t="str" cm="1">
        <f t="array" ref="H612">IF(INDEX(Тип_УЗО, ROW(M610)) = "", "", INDEX(Тип_УЗО, ROW(M610)))</f>
        <v/>
      </c>
      <c r="I612" s="119" t="str" cm="1">
        <f t="array" ref="I612">IF(INDEX(Ток_утечки_УЗО, ROW(N610)) = "", "", INDEX(Ток_утечки_УЗО, ROW(N610)))</f>
        <v/>
      </c>
      <c r="J612" s="119" t="str" cm="1">
        <f t="array" ref="J612">IF(INDEX(Марка_кабеля, ROW(O610)) = "", "", INDEX(Марка_кабеля, ROW(O610)))</f>
        <v/>
      </c>
      <c r="K612" s="119" t="str" cm="1">
        <f t="array" ref="K612">IF(INDEX(Сечение, ROW(P610)) = "", "", INDEX(Сечение, ROW(P610)))</f>
        <v/>
      </c>
      <c r="L612" s="119" t="str" cm="1">
        <f t="array" ref="L612">IF(INDEX(Длина_кабеля, ROW(Q610)) = "", "", INDEX(Длина_кабеля, ROW(Q610)))</f>
        <v/>
      </c>
      <c r="M612" s="119" t="str" cm="1">
        <f t="array" ref="M612">IF(INDEX(Фаза, ROW(R610)) = "", "", INDEX(Фаза, ROW(R610)))</f>
        <v/>
      </c>
      <c r="N612" s="119" t="str" cm="1">
        <f t="array" ref="N612">IF(INDEX(РЕ, ROW(S610)) = "", "", INDEX(РЕ, ROW(S610)))</f>
        <v/>
      </c>
      <c r="O612" s="119" t="str" cm="1">
        <f t="array" ref="O612">IF(INDEX(Класс, ROW(V610)) = "", "", INDEX(Класс, ROW(V610)))</f>
        <v/>
      </c>
      <c r="P612" s="119" t="str" cm="1">
        <f t="array" ref="P612">IF(INDEX(Установленная_мощность, ROW(X610)) = "", "", INDEX(Установленная_мощность, ROW(X610)))</f>
        <v/>
      </c>
      <c r="Q612" s="119" t="str" cm="1">
        <f t="array" ref="Q612">IF(INDEX(Расчетный_ток, ROW(Y610)) = "", "", INDEX(Расчетный_ток, ROW(Y610)))</f>
        <v/>
      </c>
      <c r="R612" s="119" t="str" cm="1">
        <f t="array" ref="R612">IF(INDEX(Наименование_потребителя, ROW(Z610)) = "", "", INDEX(Наименование_потребителя, ROW(Z610)))</f>
        <v/>
      </c>
      <c r="S612" s="119" t="str" cm="1">
        <f t="array" ref="S612">IF(INDEX(Условное_обозначение, ROW(AA610)) = "", "", INDEX(Условное_обозначение, ROW(AA610)))</f>
        <v/>
      </c>
    </row>
    <row r="613" spans="1:19" x14ac:dyDescent="0.3">
      <c r="A613" s="119" t="str" cm="1">
        <f t="array" ref="A613">IF(INDEX(Вводной_щит, ROW(C611)) = "", "", INDEX(Вводной_щит, ROW(C611)))</f>
        <v/>
      </c>
      <c r="B613" s="119" t="str" cm="1">
        <f t="array" ref="B613">IF(INDEX(Номер, ROW(F611)) = "", "", INDEX(Номер, ROW(F611)))</f>
        <v/>
      </c>
      <c r="C613" s="119" t="str" cm="1">
        <f t="array" ref="C613">IF(INDEX(Номер_по_плану, ROW(H611)) = "", "", INDEX(Номер_по_плану, ROW(H611)))</f>
        <v/>
      </c>
      <c r="D613" s="119" t="str" cm="1">
        <f t="array" ref="D613">IF(INDEX(Тип, ROW(I611)) = "", "", INDEX(Тип, ROW(I611)))</f>
        <v/>
      </c>
      <c r="E613" s="119" t="str" cm="1">
        <f t="array" ref="E613">IF(INDEX(Автомат, ROW(J611)) = "", "", INDEX(Автомат, ROW(J611)))</f>
        <v/>
      </c>
      <c r="F613" s="119" t="str" cm="1">
        <f t="array" ref="F613">IF(INDEX(Производитель, ROW(K611)) = "", "", INDEX(Производитель, ROW(K611)))</f>
        <v/>
      </c>
      <c r="G613" s="119" t="str" cm="1">
        <f t="array" ref="G613">IF(INDEX(Номинал, ROW(L611)) = "", "", INDEX(Номинал, ROW(L611)))</f>
        <v/>
      </c>
      <c r="H613" s="119" t="str" cm="1">
        <f t="array" ref="H613">IF(INDEX(Тип_УЗО, ROW(M611)) = "", "", INDEX(Тип_УЗО, ROW(M611)))</f>
        <v/>
      </c>
      <c r="I613" s="119" t="str" cm="1">
        <f t="array" ref="I613">IF(INDEX(Ток_утечки_УЗО, ROW(N611)) = "", "", INDEX(Ток_утечки_УЗО, ROW(N611)))</f>
        <v/>
      </c>
      <c r="J613" s="119" t="str" cm="1">
        <f t="array" ref="J613">IF(INDEX(Марка_кабеля, ROW(O611)) = "", "", INDEX(Марка_кабеля, ROW(O611)))</f>
        <v/>
      </c>
      <c r="K613" s="119" t="str" cm="1">
        <f t="array" ref="K613">IF(INDEX(Сечение, ROW(P611)) = "", "", INDEX(Сечение, ROW(P611)))</f>
        <v/>
      </c>
      <c r="L613" s="119" t="str" cm="1">
        <f t="array" ref="L613">IF(INDEX(Длина_кабеля, ROW(Q611)) = "", "", INDEX(Длина_кабеля, ROW(Q611)))</f>
        <v/>
      </c>
      <c r="M613" s="119" t="str" cm="1">
        <f t="array" ref="M613">IF(INDEX(Фаза, ROW(R611)) = "", "", INDEX(Фаза, ROW(R611)))</f>
        <v/>
      </c>
      <c r="N613" s="119" t="str" cm="1">
        <f t="array" ref="N613">IF(INDEX(РЕ, ROW(S611)) = "", "", INDEX(РЕ, ROW(S611)))</f>
        <v/>
      </c>
      <c r="O613" s="119" t="str" cm="1">
        <f t="array" ref="O613">IF(INDEX(Класс, ROW(V611)) = "", "", INDEX(Класс, ROW(V611)))</f>
        <v/>
      </c>
      <c r="P613" s="119" t="str" cm="1">
        <f t="array" ref="P613">IF(INDEX(Установленная_мощность, ROW(X611)) = "", "", INDEX(Установленная_мощность, ROW(X611)))</f>
        <v/>
      </c>
      <c r="Q613" s="119" t="str" cm="1">
        <f t="array" ref="Q613">IF(INDEX(Расчетный_ток, ROW(Y611)) = "", "", INDEX(Расчетный_ток, ROW(Y611)))</f>
        <v/>
      </c>
      <c r="R613" s="119" t="str" cm="1">
        <f t="array" ref="R613">IF(INDEX(Наименование_потребителя, ROW(Z611)) = "", "", INDEX(Наименование_потребителя, ROW(Z611)))</f>
        <v/>
      </c>
      <c r="S613" s="119" t="str" cm="1">
        <f t="array" ref="S613">IF(INDEX(Условное_обозначение, ROW(AA611)) = "", "", INDEX(Условное_обозначение, ROW(AA611)))</f>
        <v/>
      </c>
    </row>
    <row r="614" spans="1:19" x14ac:dyDescent="0.3">
      <c r="A614" s="119" t="str" cm="1">
        <f t="array" ref="A614">IF(INDEX(Вводной_щит, ROW(C612)) = "", "", INDEX(Вводной_щит, ROW(C612)))</f>
        <v/>
      </c>
      <c r="B614" s="119" t="str" cm="1">
        <f t="array" ref="B614">IF(INDEX(Номер, ROW(F612)) = "", "", INDEX(Номер, ROW(F612)))</f>
        <v/>
      </c>
      <c r="C614" s="119" t="str" cm="1">
        <f t="array" ref="C614">IF(INDEX(Номер_по_плану, ROW(H612)) = "", "", INDEX(Номер_по_плану, ROW(H612)))</f>
        <v/>
      </c>
      <c r="D614" s="119" t="str" cm="1">
        <f t="array" ref="D614">IF(INDEX(Тип, ROW(I612)) = "", "", INDEX(Тип, ROW(I612)))</f>
        <v/>
      </c>
      <c r="E614" s="119" t="str" cm="1">
        <f t="array" ref="E614">IF(INDEX(Автомат, ROW(J612)) = "", "", INDEX(Автомат, ROW(J612)))</f>
        <v/>
      </c>
      <c r="F614" s="119" t="str" cm="1">
        <f t="array" ref="F614">IF(INDEX(Производитель, ROW(K612)) = "", "", INDEX(Производитель, ROW(K612)))</f>
        <v/>
      </c>
      <c r="G614" s="119" t="str" cm="1">
        <f t="array" ref="G614">IF(INDEX(Номинал, ROW(L612)) = "", "", INDEX(Номинал, ROW(L612)))</f>
        <v/>
      </c>
      <c r="H614" s="119" t="str" cm="1">
        <f t="array" ref="H614">IF(INDEX(Тип_УЗО, ROW(M612)) = "", "", INDEX(Тип_УЗО, ROW(M612)))</f>
        <v/>
      </c>
      <c r="I614" s="119" t="str" cm="1">
        <f t="array" ref="I614">IF(INDEX(Ток_утечки_УЗО, ROW(N612)) = "", "", INDEX(Ток_утечки_УЗО, ROW(N612)))</f>
        <v/>
      </c>
      <c r="J614" s="119" t="str" cm="1">
        <f t="array" ref="J614">IF(INDEX(Марка_кабеля, ROW(O612)) = "", "", INDEX(Марка_кабеля, ROW(O612)))</f>
        <v/>
      </c>
      <c r="K614" s="119" t="str" cm="1">
        <f t="array" ref="K614">IF(INDEX(Сечение, ROW(P612)) = "", "", INDEX(Сечение, ROW(P612)))</f>
        <v/>
      </c>
      <c r="L614" s="119" t="str" cm="1">
        <f t="array" ref="L614">IF(INDEX(Длина_кабеля, ROW(Q612)) = "", "", INDEX(Длина_кабеля, ROW(Q612)))</f>
        <v/>
      </c>
      <c r="M614" s="119" t="str" cm="1">
        <f t="array" ref="M614">IF(INDEX(Фаза, ROW(R612)) = "", "", INDEX(Фаза, ROW(R612)))</f>
        <v/>
      </c>
      <c r="N614" s="119" t="str" cm="1">
        <f t="array" ref="N614">IF(INDEX(РЕ, ROW(S612)) = "", "", INDEX(РЕ, ROW(S612)))</f>
        <v/>
      </c>
      <c r="O614" s="119" t="str" cm="1">
        <f t="array" ref="O614">IF(INDEX(Класс, ROW(V612)) = "", "", INDEX(Класс, ROW(V612)))</f>
        <v/>
      </c>
      <c r="P614" s="119" t="str" cm="1">
        <f t="array" ref="P614">IF(INDEX(Установленная_мощность, ROW(X612)) = "", "", INDEX(Установленная_мощность, ROW(X612)))</f>
        <v/>
      </c>
      <c r="Q614" s="119" t="str" cm="1">
        <f t="array" ref="Q614">IF(INDEX(Расчетный_ток, ROW(Y612)) = "", "", INDEX(Расчетный_ток, ROW(Y612)))</f>
        <v/>
      </c>
      <c r="R614" s="119" t="str" cm="1">
        <f t="array" ref="R614">IF(INDEX(Наименование_потребителя, ROW(Z612)) = "", "", INDEX(Наименование_потребителя, ROW(Z612)))</f>
        <v/>
      </c>
      <c r="S614" s="119" t="str" cm="1">
        <f t="array" ref="S614">IF(INDEX(Условное_обозначение, ROW(AA612)) = "", "", INDEX(Условное_обозначение, ROW(AA612)))</f>
        <v/>
      </c>
    </row>
    <row r="615" spans="1:19" x14ac:dyDescent="0.3">
      <c r="A615" s="119" t="str" cm="1">
        <f t="array" ref="A615">IF(INDEX(Вводной_щит, ROW(C613)) = "", "", INDEX(Вводной_щит, ROW(C613)))</f>
        <v/>
      </c>
      <c r="B615" s="119" t="str" cm="1">
        <f t="array" ref="B615">IF(INDEX(Номер, ROW(F613)) = "", "", INDEX(Номер, ROW(F613)))</f>
        <v/>
      </c>
      <c r="C615" s="119" t="str" cm="1">
        <f t="array" ref="C615">IF(INDEX(Номер_по_плану, ROW(H613)) = "", "", INDEX(Номер_по_плану, ROW(H613)))</f>
        <v/>
      </c>
      <c r="D615" s="119" t="str" cm="1">
        <f t="array" ref="D615">IF(INDEX(Тип, ROW(I613)) = "", "", INDEX(Тип, ROW(I613)))</f>
        <v/>
      </c>
      <c r="E615" s="119" t="str" cm="1">
        <f t="array" ref="E615">IF(INDEX(Автомат, ROW(J613)) = "", "", INDEX(Автомат, ROW(J613)))</f>
        <v/>
      </c>
      <c r="F615" s="119" t="str" cm="1">
        <f t="array" ref="F615">IF(INDEX(Производитель, ROW(K613)) = "", "", INDEX(Производитель, ROW(K613)))</f>
        <v/>
      </c>
      <c r="G615" s="119" t="str" cm="1">
        <f t="array" ref="G615">IF(INDEX(Номинал, ROW(L613)) = "", "", INDEX(Номинал, ROW(L613)))</f>
        <v/>
      </c>
      <c r="H615" s="119" t="str" cm="1">
        <f t="array" ref="H615">IF(INDEX(Тип_УЗО, ROW(M613)) = "", "", INDEX(Тип_УЗО, ROW(M613)))</f>
        <v/>
      </c>
      <c r="I615" s="119" t="str" cm="1">
        <f t="array" ref="I615">IF(INDEX(Ток_утечки_УЗО, ROW(N613)) = "", "", INDEX(Ток_утечки_УЗО, ROW(N613)))</f>
        <v/>
      </c>
      <c r="J615" s="119" t="str" cm="1">
        <f t="array" ref="J615">IF(INDEX(Марка_кабеля, ROW(O613)) = "", "", INDEX(Марка_кабеля, ROW(O613)))</f>
        <v/>
      </c>
      <c r="K615" s="119" t="str" cm="1">
        <f t="array" ref="K615">IF(INDEX(Сечение, ROW(P613)) = "", "", INDEX(Сечение, ROW(P613)))</f>
        <v/>
      </c>
      <c r="L615" s="119" t="str" cm="1">
        <f t="array" ref="L615">IF(INDEX(Длина_кабеля, ROW(Q613)) = "", "", INDEX(Длина_кабеля, ROW(Q613)))</f>
        <v/>
      </c>
      <c r="M615" s="119" t="str" cm="1">
        <f t="array" ref="M615">IF(INDEX(Фаза, ROW(R613)) = "", "", INDEX(Фаза, ROW(R613)))</f>
        <v/>
      </c>
      <c r="N615" s="119" t="str" cm="1">
        <f t="array" ref="N615">IF(INDEX(РЕ, ROW(S613)) = "", "", INDEX(РЕ, ROW(S613)))</f>
        <v/>
      </c>
      <c r="O615" s="119" t="str" cm="1">
        <f t="array" ref="O615">IF(INDEX(Класс, ROW(V613)) = "", "", INDEX(Класс, ROW(V613)))</f>
        <v/>
      </c>
      <c r="P615" s="119" t="str" cm="1">
        <f t="array" ref="P615">IF(INDEX(Установленная_мощность, ROW(X613)) = "", "", INDEX(Установленная_мощность, ROW(X613)))</f>
        <v/>
      </c>
      <c r="Q615" s="119" t="str" cm="1">
        <f t="array" ref="Q615">IF(INDEX(Расчетный_ток, ROW(Y613)) = "", "", INDEX(Расчетный_ток, ROW(Y613)))</f>
        <v/>
      </c>
      <c r="R615" s="119" t="str" cm="1">
        <f t="array" ref="R615">IF(INDEX(Наименование_потребителя, ROW(Z613)) = "", "", INDEX(Наименование_потребителя, ROW(Z613)))</f>
        <v/>
      </c>
      <c r="S615" s="119" t="str" cm="1">
        <f t="array" ref="S615">IF(INDEX(Условное_обозначение, ROW(AA613)) = "", "", INDEX(Условное_обозначение, ROW(AA613)))</f>
        <v/>
      </c>
    </row>
    <row r="616" spans="1:19" x14ac:dyDescent="0.3">
      <c r="A616" s="119" t="str" cm="1">
        <f t="array" ref="A616">IF(INDEX(Вводной_щит, ROW(C614)) = "", "", INDEX(Вводной_щит, ROW(C614)))</f>
        <v/>
      </c>
      <c r="B616" s="119" t="str" cm="1">
        <f t="array" ref="B616">IF(INDEX(Номер, ROW(F614)) = "", "", INDEX(Номер, ROW(F614)))</f>
        <v/>
      </c>
      <c r="C616" s="119" t="str" cm="1">
        <f t="array" ref="C616">IF(INDEX(Номер_по_плану, ROW(H614)) = "", "", INDEX(Номер_по_плану, ROW(H614)))</f>
        <v/>
      </c>
      <c r="D616" s="119" t="str" cm="1">
        <f t="array" ref="D616">IF(INDEX(Тип, ROW(I614)) = "", "", INDEX(Тип, ROW(I614)))</f>
        <v/>
      </c>
      <c r="E616" s="119" t="str" cm="1">
        <f t="array" ref="E616">IF(INDEX(Автомат, ROW(J614)) = "", "", INDEX(Автомат, ROW(J614)))</f>
        <v/>
      </c>
      <c r="F616" s="119" t="str" cm="1">
        <f t="array" ref="F616">IF(INDEX(Производитель, ROW(K614)) = "", "", INDEX(Производитель, ROW(K614)))</f>
        <v/>
      </c>
      <c r="G616" s="119" t="str" cm="1">
        <f t="array" ref="G616">IF(INDEX(Номинал, ROW(L614)) = "", "", INDEX(Номинал, ROW(L614)))</f>
        <v/>
      </c>
      <c r="H616" s="119" t="str" cm="1">
        <f t="array" ref="H616">IF(INDEX(Тип_УЗО, ROW(M614)) = "", "", INDEX(Тип_УЗО, ROW(M614)))</f>
        <v/>
      </c>
      <c r="I616" s="119" t="str" cm="1">
        <f t="array" ref="I616">IF(INDEX(Ток_утечки_УЗО, ROW(N614)) = "", "", INDEX(Ток_утечки_УЗО, ROW(N614)))</f>
        <v/>
      </c>
      <c r="J616" s="119" t="str" cm="1">
        <f t="array" ref="J616">IF(INDEX(Марка_кабеля, ROW(O614)) = "", "", INDEX(Марка_кабеля, ROW(O614)))</f>
        <v/>
      </c>
      <c r="K616" s="119" t="str" cm="1">
        <f t="array" ref="K616">IF(INDEX(Сечение, ROW(P614)) = "", "", INDEX(Сечение, ROW(P614)))</f>
        <v/>
      </c>
      <c r="L616" s="119" t="str" cm="1">
        <f t="array" ref="L616">IF(INDEX(Длина_кабеля, ROW(Q614)) = "", "", INDEX(Длина_кабеля, ROW(Q614)))</f>
        <v/>
      </c>
      <c r="M616" s="119" t="str" cm="1">
        <f t="array" ref="M616">IF(INDEX(Фаза, ROW(R614)) = "", "", INDEX(Фаза, ROW(R614)))</f>
        <v/>
      </c>
      <c r="N616" s="119" t="str" cm="1">
        <f t="array" ref="N616">IF(INDEX(РЕ, ROW(S614)) = "", "", INDEX(РЕ, ROW(S614)))</f>
        <v/>
      </c>
      <c r="O616" s="119" t="str" cm="1">
        <f t="array" ref="O616">IF(INDEX(Класс, ROW(V614)) = "", "", INDEX(Класс, ROW(V614)))</f>
        <v/>
      </c>
      <c r="P616" s="119" t="str" cm="1">
        <f t="array" ref="P616">IF(INDEX(Установленная_мощность, ROW(X614)) = "", "", INDEX(Установленная_мощность, ROW(X614)))</f>
        <v/>
      </c>
      <c r="Q616" s="119" t="str" cm="1">
        <f t="array" ref="Q616">IF(INDEX(Расчетный_ток, ROW(Y614)) = "", "", INDEX(Расчетный_ток, ROW(Y614)))</f>
        <v/>
      </c>
      <c r="R616" s="119" t="str" cm="1">
        <f t="array" ref="R616">IF(INDEX(Наименование_потребителя, ROW(Z614)) = "", "", INDEX(Наименование_потребителя, ROW(Z614)))</f>
        <v/>
      </c>
      <c r="S616" s="119" t="str" cm="1">
        <f t="array" ref="S616">IF(INDEX(Условное_обозначение, ROW(AA614)) = "", "", INDEX(Условное_обозначение, ROW(AA614)))</f>
        <v/>
      </c>
    </row>
    <row r="617" spans="1:19" x14ac:dyDescent="0.3">
      <c r="A617" s="119" t="str" cm="1">
        <f t="array" ref="A617">IF(INDEX(Вводной_щит, ROW(C615)) = "", "", INDEX(Вводной_щит, ROW(C615)))</f>
        <v/>
      </c>
      <c r="B617" s="119" t="str" cm="1">
        <f t="array" ref="B617">IF(INDEX(Номер, ROW(F615)) = "", "", INDEX(Номер, ROW(F615)))</f>
        <v/>
      </c>
      <c r="C617" s="119" t="str" cm="1">
        <f t="array" ref="C617">IF(INDEX(Номер_по_плану, ROW(H615)) = "", "", INDEX(Номер_по_плану, ROW(H615)))</f>
        <v/>
      </c>
      <c r="D617" s="119" t="str" cm="1">
        <f t="array" ref="D617">IF(INDEX(Тип, ROW(I615)) = "", "", INDEX(Тип, ROW(I615)))</f>
        <v/>
      </c>
      <c r="E617" s="119" t="str" cm="1">
        <f t="array" ref="E617">IF(INDEX(Автомат, ROW(J615)) = "", "", INDEX(Автомат, ROW(J615)))</f>
        <v/>
      </c>
      <c r="F617" s="119" t="str" cm="1">
        <f t="array" ref="F617">IF(INDEX(Производитель, ROW(K615)) = "", "", INDEX(Производитель, ROW(K615)))</f>
        <v/>
      </c>
      <c r="G617" s="119" t="str" cm="1">
        <f t="array" ref="G617">IF(INDEX(Номинал, ROW(L615)) = "", "", INDEX(Номинал, ROW(L615)))</f>
        <v/>
      </c>
      <c r="H617" s="119" t="str" cm="1">
        <f t="array" ref="H617">IF(INDEX(Тип_УЗО, ROW(M615)) = "", "", INDEX(Тип_УЗО, ROW(M615)))</f>
        <v/>
      </c>
      <c r="I617" s="119" t="str" cm="1">
        <f t="array" ref="I617">IF(INDEX(Ток_утечки_УЗО, ROW(N615)) = "", "", INDEX(Ток_утечки_УЗО, ROW(N615)))</f>
        <v/>
      </c>
      <c r="J617" s="119" t="str" cm="1">
        <f t="array" ref="J617">IF(INDEX(Марка_кабеля, ROW(O615)) = "", "", INDEX(Марка_кабеля, ROW(O615)))</f>
        <v/>
      </c>
      <c r="K617" s="119" t="str" cm="1">
        <f t="array" ref="K617">IF(INDEX(Сечение, ROW(P615)) = "", "", INDEX(Сечение, ROW(P615)))</f>
        <v/>
      </c>
      <c r="L617" s="119" t="str" cm="1">
        <f t="array" ref="L617">IF(INDEX(Длина_кабеля, ROW(Q615)) = "", "", INDEX(Длина_кабеля, ROW(Q615)))</f>
        <v/>
      </c>
      <c r="M617" s="119" t="str" cm="1">
        <f t="array" ref="M617">IF(INDEX(Фаза, ROW(R615)) = "", "", INDEX(Фаза, ROW(R615)))</f>
        <v/>
      </c>
      <c r="N617" s="119" t="str" cm="1">
        <f t="array" ref="N617">IF(INDEX(РЕ, ROW(S615)) = "", "", INDEX(РЕ, ROW(S615)))</f>
        <v/>
      </c>
      <c r="O617" s="119" t="str" cm="1">
        <f t="array" ref="O617">IF(INDEX(Класс, ROW(V615)) = "", "", INDEX(Класс, ROW(V615)))</f>
        <v/>
      </c>
      <c r="P617" s="119" t="str" cm="1">
        <f t="array" ref="P617">IF(INDEX(Установленная_мощность, ROW(X615)) = "", "", INDEX(Установленная_мощность, ROW(X615)))</f>
        <v/>
      </c>
      <c r="Q617" s="119" t="str" cm="1">
        <f t="array" ref="Q617">IF(INDEX(Расчетный_ток, ROW(Y615)) = "", "", INDEX(Расчетный_ток, ROW(Y615)))</f>
        <v/>
      </c>
      <c r="R617" s="119" t="str" cm="1">
        <f t="array" ref="R617">IF(INDEX(Наименование_потребителя, ROW(Z615)) = "", "", INDEX(Наименование_потребителя, ROW(Z615)))</f>
        <v/>
      </c>
      <c r="S617" s="119" t="str" cm="1">
        <f t="array" ref="S617">IF(INDEX(Условное_обозначение, ROW(AA615)) = "", "", INDEX(Условное_обозначение, ROW(AA615)))</f>
        <v/>
      </c>
    </row>
    <row r="618" spans="1:19" x14ac:dyDescent="0.3">
      <c r="A618" s="119" t="str" cm="1">
        <f t="array" ref="A618">IF(INDEX(Вводной_щит, ROW(C616)) = "", "", INDEX(Вводной_щит, ROW(C616)))</f>
        <v/>
      </c>
      <c r="B618" s="119" t="str" cm="1">
        <f t="array" ref="B618">IF(INDEX(Номер, ROW(F616)) = "", "", INDEX(Номер, ROW(F616)))</f>
        <v/>
      </c>
      <c r="C618" s="119" t="str" cm="1">
        <f t="array" ref="C618">IF(INDEX(Номер_по_плану, ROW(H616)) = "", "", INDEX(Номер_по_плану, ROW(H616)))</f>
        <v/>
      </c>
      <c r="D618" s="119" t="str" cm="1">
        <f t="array" ref="D618">IF(INDEX(Тип, ROW(I616)) = "", "", INDEX(Тип, ROW(I616)))</f>
        <v/>
      </c>
      <c r="E618" s="119" t="str" cm="1">
        <f t="array" ref="E618">IF(INDEX(Автомат, ROW(J616)) = "", "", INDEX(Автомат, ROW(J616)))</f>
        <v/>
      </c>
      <c r="F618" s="119" t="str" cm="1">
        <f t="array" ref="F618">IF(INDEX(Производитель, ROW(K616)) = "", "", INDEX(Производитель, ROW(K616)))</f>
        <v/>
      </c>
      <c r="G618" s="119" t="str" cm="1">
        <f t="array" ref="G618">IF(INDEX(Номинал, ROW(L616)) = "", "", INDEX(Номинал, ROW(L616)))</f>
        <v/>
      </c>
      <c r="H618" s="119" t="str" cm="1">
        <f t="array" ref="H618">IF(INDEX(Тип_УЗО, ROW(M616)) = "", "", INDEX(Тип_УЗО, ROW(M616)))</f>
        <v/>
      </c>
      <c r="I618" s="119" t="str" cm="1">
        <f t="array" ref="I618">IF(INDEX(Ток_утечки_УЗО, ROW(N616)) = "", "", INDEX(Ток_утечки_УЗО, ROW(N616)))</f>
        <v/>
      </c>
      <c r="J618" s="119" t="str" cm="1">
        <f t="array" ref="J618">IF(INDEX(Марка_кабеля, ROW(O616)) = "", "", INDEX(Марка_кабеля, ROW(O616)))</f>
        <v/>
      </c>
      <c r="K618" s="119" t="str" cm="1">
        <f t="array" ref="K618">IF(INDEX(Сечение, ROW(P616)) = "", "", INDEX(Сечение, ROW(P616)))</f>
        <v/>
      </c>
      <c r="L618" s="119" t="str" cm="1">
        <f t="array" ref="L618">IF(INDEX(Длина_кабеля, ROW(Q616)) = "", "", INDEX(Длина_кабеля, ROW(Q616)))</f>
        <v/>
      </c>
      <c r="M618" s="119" t="str" cm="1">
        <f t="array" ref="M618">IF(INDEX(Фаза, ROW(R616)) = "", "", INDEX(Фаза, ROW(R616)))</f>
        <v/>
      </c>
      <c r="N618" s="119" t="str" cm="1">
        <f t="array" ref="N618">IF(INDEX(РЕ, ROW(S616)) = "", "", INDEX(РЕ, ROW(S616)))</f>
        <v/>
      </c>
      <c r="O618" s="119" t="str" cm="1">
        <f t="array" ref="O618">IF(INDEX(Класс, ROW(V616)) = "", "", INDEX(Класс, ROW(V616)))</f>
        <v/>
      </c>
      <c r="P618" s="119" t="str" cm="1">
        <f t="array" ref="P618">IF(INDEX(Установленная_мощность, ROW(X616)) = "", "", INDEX(Установленная_мощность, ROW(X616)))</f>
        <v/>
      </c>
      <c r="Q618" s="119" t="str" cm="1">
        <f t="array" ref="Q618">IF(INDEX(Расчетный_ток, ROW(Y616)) = "", "", INDEX(Расчетный_ток, ROW(Y616)))</f>
        <v/>
      </c>
      <c r="R618" s="119" t="str" cm="1">
        <f t="array" ref="R618">IF(INDEX(Наименование_потребителя, ROW(Z616)) = "", "", INDEX(Наименование_потребителя, ROW(Z616)))</f>
        <v/>
      </c>
      <c r="S618" s="119" t="str" cm="1">
        <f t="array" ref="S618">IF(INDEX(Условное_обозначение, ROW(AA616)) = "", "", INDEX(Условное_обозначение, ROW(AA616)))</f>
        <v/>
      </c>
    </row>
    <row r="619" spans="1:19" x14ac:dyDescent="0.3">
      <c r="A619" s="119" t="str" cm="1">
        <f t="array" ref="A619">IF(INDEX(Вводной_щит, ROW(C617)) = "", "", INDEX(Вводной_щит, ROW(C617)))</f>
        <v/>
      </c>
      <c r="B619" s="119" t="str" cm="1">
        <f t="array" ref="B619">IF(INDEX(Номер, ROW(F617)) = "", "", INDEX(Номер, ROW(F617)))</f>
        <v/>
      </c>
      <c r="C619" s="119" t="str" cm="1">
        <f t="array" ref="C619">IF(INDEX(Номер_по_плану, ROW(H617)) = "", "", INDEX(Номер_по_плану, ROW(H617)))</f>
        <v/>
      </c>
      <c r="D619" s="119" t="str" cm="1">
        <f t="array" ref="D619">IF(INDEX(Тип, ROW(I617)) = "", "", INDEX(Тип, ROW(I617)))</f>
        <v/>
      </c>
      <c r="E619" s="119" t="str" cm="1">
        <f t="array" ref="E619">IF(INDEX(Автомат, ROW(J617)) = "", "", INDEX(Автомат, ROW(J617)))</f>
        <v/>
      </c>
      <c r="F619" s="119" t="str" cm="1">
        <f t="array" ref="F619">IF(INDEX(Производитель, ROW(K617)) = "", "", INDEX(Производитель, ROW(K617)))</f>
        <v/>
      </c>
      <c r="G619" s="119" t="str" cm="1">
        <f t="array" ref="G619">IF(INDEX(Номинал, ROW(L617)) = "", "", INDEX(Номинал, ROW(L617)))</f>
        <v/>
      </c>
      <c r="H619" s="119" t="str" cm="1">
        <f t="array" ref="H619">IF(INDEX(Тип_УЗО, ROW(M617)) = "", "", INDEX(Тип_УЗО, ROW(M617)))</f>
        <v/>
      </c>
      <c r="I619" s="119" t="str" cm="1">
        <f t="array" ref="I619">IF(INDEX(Ток_утечки_УЗО, ROW(N617)) = "", "", INDEX(Ток_утечки_УЗО, ROW(N617)))</f>
        <v/>
      </c>
      <c r="J619" s="119" t="str" cm="1">
        <f t="array" ref="J619">IF(INDEX(Марка_кабеля, ROW(O617)) = "", "", INDEX(Марка_кабеля, ROW(O617)))</f>
        <v/>
      </c>
      <c r="K619" s="119" t="str" cm="1">
        <f t="array" ref="K619">IF(INDEX(Сечение, ROW(P617)) = "", "", INDEX(Сечение, ROW(P617)))</f>
        <v/>
      </c>
      <c r="L619" s="119" t="str" cm="1">
        <f t="array" ref="L619">IF(INDEX(Длина_кабеля, ROW(Q617)) = "", "", INDEX(Длина_кабеля, ROW(Q617)))</f>
        <v/>
      </c>
      <c r="M619" s="119" t="str" cm="1">
        <f t="array" ref="M619">IF(INDEX(Фаза, ROW(R617)) = "", "", INDEX(Фаза, ROW(R617)))</f>
        <v/>
      </c>
      <c r="N619" s="119" t="str" cm="1">
        <f t="array" ref="N619">IF(INDEX(РЕ, ROW(S617)) = "", "", INDEX(РЕ, ROW(S617)))</f>
        <v/>
      </c>
      <c r="O619" s="119" t="str" cm="1">
        <f t="array" ref="O619">IF(INDEX(Класс, ROW(V617)) = "", "", INDEX(Класс, ROW(V617)))</f>
        <v/>
      </c>
      <c r="P619" s="119" t="str" cm="1">
        <f t="array" ref="P619">IF(INDEX(Установленная_мощность, ROW(X617)) = "", "", INDEX(Установленная_мощность, ROW(X617)))</f>
        <v/>
      </c>
      <c r="Q619" s="119" t="str" cm="1">
        <f t="array" ref="Q619">IF(INDEX(Расчетный_ток, ROW(Y617)) = "", "", INDEX(Расчетный_ток, ROW(Y617)))</f>
        <v/>
      </c>
      <c r="R619" s="119" t="str" cm="1">
        <f t="array" ref="R619">IF(INDEX(Наименование_потребителя, ROW(Z617)) = "", "", INDEX(Наименование_потребителя, ROW(Z617)))</f>
        <v/>
      </c>
      <c r="S619" s="119" t="str" cm="1">
        <f t="array" ref="S619">IF(INDEX(Условное_обозначение, ROW(AA617)) = "", "", INDEX(Условное_обозначение, ROW(AA617)))</f>
        <v/>
      </c>
    </row>
    <row r="620" spans="1:19" x14ac:dyDescent="0.3">
      <c r="A620" s="119" t="str" cm="1">
        <f t="array" ref="A620">IF(INDEX(Вводной_щит, ROW(C618)) = "", "", INDEX(Вводной_щит, ROW(C618)))</f>
        <v/>
      </c>
      <c r="B620" s="119" t="str" cm="1">
        <f t="array" ref="B620">IF(INDEX(Номер, ROW(F618)) = "", "", INDEX(Номер, ROW(F618)))</f>
        <v/>
      </c>
      <c r="C620" s="119" t="str" cm="1">
        <f t="array" ref="C620">IF(INDEX(Номер_по_плану, ROW(H618)) = "", "", INDEX(Номер_по_плану, ROW(H618)))</f>
        <v/>
      </c>
      <c r="D620" s="119" t="str" cm="1">
        <f t="array" ref="D620">IF(INDEX(Тип, ROW(I618)) = "", "", INDEX(Тип, ROW(I618)))</f>
        <v/>
      </c>
      <c r="E620" s="119" t="str" cm="1">
        <f t="array" ref="E620">IF(INDEX(Автомат, ROW(J618)) = "", "", INDEX(Автомат, ROW(J618)))</f>
        <v/>
      </c>
      <c r="F620" s="119" t="str" cm="1">
        <f t="array" ref="F620">IF(INDEX(Производитель, ROW(K618)) = "", "", INDEX(Производитель, ROW(K618)))</f>
        <v/>
      </c>
      <c r="G620" s="119" t="str" cm="1">
        <f t="array" ref="G620">IF(INDEX(Номинал, ROW(L618)) = "", "", INDEX(Номинал, ROW(L618)))</f>
        <v/>
      </c>
      <c r="H620" s="119" t="str" cm="1">
        <f t="array" ref="H620">IF(INDEX(Тип_УЗО, ROW(M618)) = "", "", INDEX(Тип_УЗО, ROW(M618)))</f>
        <v/>
      </c>
      <c r="I620" s="119" t="str" cm="1">
        <f t="array" ref="I620">IF(INDEX(Ток_утечки_УЗО, ROW(N618)) = "", "", INDEX(Ток_утечки_УЗО, ROW(N618)))</f>
        <v/>
      </c>
      <c r="J620" s="119" t="str" cm="1">
        <f t="array" ref="J620">IF(INDEX(Марка_кабеля, ROW(O618)) = "", "", INDEX(Марка_кабеля, ROW(O618)))</f>
        <v/>
      </c>
      <c r="K620" s="119" t="str" cm="1">
        <f t="array" ref="K620">IF(INDEX(Сечение, ROW(P618)) = "", "", INDEX(Сечение, ROW(P618)))</f>
        <v/>
      </c>
      <c r="L620" s="119" t="str" cm="1">
        <f t="array" ref="L620">IF(INDEX(Длина_кабеля, ROW(Q618)) = "", "", INDEX(Длина_кабеля, ROW(Q618)))</f>
        <v/>
      </c>
      <c r="M620" s="119" t="str" cm="1">
        <f t="array" ref="M620">IF(INDEX(Фаза, ROW(R618)) = "", "", INDEX(Фаза, ROW(R618)))</f>
        <v/>
      </c>
      <c r="N620" s="119" t="str" cm="1">
        <f t="array" ref="N620">IF(INDEX(РЕ, ROW(S618)) = "", "", INDEX(РЕ, ROW(S618)))</f>
        <v/>
      </c>
      <c r="O620" s="119" t="str" cm="1">
        <f t="array" ref="O620">IF(INDEX(Класс, ROW(V618)) = "", "", INDEX(Класс, ROW(V618)))</f>
        <v/>
      </c>
      <c r="P620" s="119" t="str" cm="1">
        <f t="array" ref="P620">IF(INDEX(Установленная_мощность, ROW(X618)) = "", "", INDEX(Установленная_мощность, ROW(X618)))</f>
        <v/>
      </c>
      <c r="Q620" s="119" t="str" cm="1">
        <f t="array" ref="Q620">IF(INDEX(Расчетный_ток, ROW(Y618)) = "", "", INDEX(Расчетный_ток, ROW(Y618)))</f>
        <v/>
      </c>
      <c r="R620" s="119" t="str" cm="1">
        <f t="array" ref="R620">IF(INDEX(Наименование_потребителя, ROW(Z618)) = "", "", INDEX(Наименование_потребителя, ROW(Z618)))</f>
        <v/>
      </c>
      <c r="S620" s="119" t="str" cm="1">
        <f t="array" ref="S620">IF(INDEX(Условное_обозначение, ROW(AA618)) = "", "", INDEX(Условное_обозначение, ROW(AA618)))</f>
        <v/>
      </c>
    </row>
    <row r="621" spans="1:19" x14ac:dyDescent="0.3">
      <c r="A621" s="119" t="str" cm="1">
        <f t="array" ref="A621">IF(INDEX(Вводной_щит, ROW(C619)) = "", "", INDEX(Вводной_щит, ROW(C619)))</f>
        <v/>
      </c>
      <c r="B621" s="119" t="str" cm="1">
        <f t="array" ref="B621">IF(INDEX(Номер, ROW(F619)) = "", "", INDEX(Номер, ROW(F619)))</f>
        <v/>
      </c>
      <c r="C621" s="119" t="str" cm="1">
        <f t="array" ref="C621">IF(INDEX(Номер_по_плану, ROW(H619)) = "", "", INDEX(Номер_по_плану, ROW(H619)))</f>
        <v/>
      </c>
      <c r="D621" s="119" t="str" cm="1">
        <f t="array" ref="D621">IF(INDEX(Тип, ROW(I619)) = "", "", INDEX(Тип, ROW(I619)))</f>
        <v/>
      </c>
      <c r="E621" s="119" t="str" cm="1">
        <f t="array" ref="E621">IF(INDEX(Автомат, ROW(J619)) = "", "", INDEX(Автомат, ROW(J619)))</f>
        <v/>
      </c>
      <c r="F621" s="119" t="str" cm="1">
        <f t="array" ref="F621">IF(INDEX(Производитель, ROW(K619)) = "", "", INDEX(Производитель, ROW(K619)))</f>
        <v/>
      </c>
      <c r="G621" s="119" t="str" cm="1">
        <f t="array" ref="G621">IF(INDEX(Номинал, ROW(L619)) = "", "", INDEX(Номинал, ROW(L619)))</f>
        <v/>
      </c>
      <c r="H621" s="119" t="str" cm="1">
        <f t="array" ref="H621">IF(INDEX(Тип_УЗО, ROW(M619)) = "", "", INDEX(Тип_УЗО, ROW(M619)))</f>
        <v/>
      </c>
      <c r="I621" s="119" t="str" cm="1">
        <f t="array" ref="I621">IF(INDEX(Ток_утечки_УЗО, ROW(N619)) = "", "", INDEX(Ток_утечки_УЗО, ROW(N619)))</f>
        <v/>
      </c>
      <c r="J621" s="119" t="str" cm="1">
        <f t="array" ref="J621">IF(INDEX(Марка_кабеля, ROW(O619)) = "", "", INDEX(Марка_кабеля, ROW(O619)))</f>
        <v/>
      </c>
      <c r="K621" s="119" t="str" cm="1">
        <f t="array" ref="K621">IF(INDEX(Сечение, ROW(P619)) = "", "", INDEX(Сечение, ROW(P619)))</f>
        <v/>
      </c>
      <c r="L621" s="119" t="str" cm="1">
        <f t="array" ref="L621">IF(INDEX(Длина_кабеля, ROW(Q619)) = "", "", INDEX(Длина_кабеля, ROW(Q619)))</f>
        <v/>
      </c>
      <c r="M621" s="119" t="str" cm="1">
        <f t="array" ref="M621">IF(INDEX(Фаза, ROW(R619)) = "", "", INDEX(Фаза, ROW(R619)))</f>
        <v/>
      </c>
      <c r="N621" s="119" t="str" cm="1">
        <f t="array" ref="N621">IF(INDEX(РЕ, ROW(S619)) = "", "", INDEX(РЕ, ROW(S619)))</f>
        <v/>
      </c>
      <c r="O621" s="119" t="str" cm="1">
        <f t="array" ref="O621">IF(INDEX(Класс, ROW(V619)) = "", "", INDEX(Класс, ROW(V619)))</f>
        <v/>
      </c>
      <c r="P621" s="119" t="str" cm="1">
        <f t="array" ref="P621">IF(INDEX(Установленная_мощность, ROW(X619)) = "", "", INDEX(Установленная_мощность, ROW(X619)))</f>
        <v/>
      </c>
      <c r="Q621" s="119" t="str" cm="1">
        <f t="array" ref="Q621">IF(INDEX(Расчетный_ток, ROW(Y619)) = "", "", INDEX(Расчетный_ток, ROW(Y619)))</f>
        <v/>
      </c>
      <c r="R621" s="119" t="str" cm="1">
        <f t="array" ref="R621">IF(INDEX(Наименование_потребителя, ROW(Z619)) = "", "", INDEX(Наименование_потребителя, ROW(Z619)))</f>
        <v/>
      </c>
      <c r="S621" s="119" t="str" cm="1">
        <f t="array" ref="S621">IF(INDEX(Условное_обозначение, ROW(AA619)) = "", "", INDEX(Условное_обозначение, ROW(AA619)))</f>
        <v/>
      </c>
    </row>
    <row r="622" spans="1:19" x14ac:dyDescent="0.3">
      <c r="A622" s="119" t="str" cm="1">
        <f t="array" ref="A622">IF(INDEX(Вводной_щит, ROW(C620)) = "", "", INDEX(Вводной_щит, ROW(C620)))</f>
        <v/>
      </c>
      <c r="B622" s="119" t="str" cm="1">
        <f t="array" ref="B622">IF(INDEX(Номер, ROW(F620)) = "", "", INDEX(Номер, ROW(F620)))</f>
        <v/>
      </c>
      <c r="C622" s="119" t="str" cm="1">
        <f t="array" ref="C622">IF(INDEX(Номер_по_плану, ROW(H620)) = "", "", INDEX(Номер_по_плану, ROW(H620)))</f>
        <v/>
      </c>
      <c r="D622" s="119" t="str" cm="1">
        <f t="array" ref="D622">IF(INDEX(Тип, ROW(I620)) = "", "", INDEX(Тип, ROW(I620)))</f>
        <v/>
      </c>
      <c r="E622" s="119" t="str" cm="1">
        <f t="array" ref="E622">IF(INDEX(Автомат, ROW(J620)) = "", "", INDEX(Автомат, ROW(J620)))</f>
        <v/>
      </c>
      <c r="F622" s="119" t="str" cm="1">
        <f t="array" ref="F622">IF(INDEX(Производитель, ROW(K620)) = "", "", INDEX(Производитель, ROW(K620)))</f>
        <v/>
      </c>
      <c r="G622" s="119" t="str" cm="1">
        <f t="array" ref="G622">IF(INDEX(Номинал, ROW(L620)) = "", "", INDEX(Номинал, ROW(L620)))</f>
        <v/>
      </c>
      <c r="H622" s="119" t="str" cm="1">
        <f t="array" ref="H622">IF(INDEX(Тип_УЗО, ROW(M620)) = "", "", INDEX(Тип_УЗО, ROW(M620)))</f>
        <v/>
      </c>
      <c r="I622" s="119" t="str" cm="1">
        <f t="array" ref="I622">IF(INDEX(Ток_утечки_УЗО, ROW(N620)) = "", "", INDEX(Ток_утечки_УЗО, ROW(N620)))</f>
        <v/>
      </c>
      <c r="J622" s="119" t="str" cm="1">
        <f t="array" ref="J622">IF(INDEX(Марка_кабеля, ROW(O620)) = "", "", INDEX(Марка_кабеля, ROW(O620)))</f>
        <v/>
      </c>
      <c r="K622" s="119" t="str" cm="1">
        <f t="array" ref="K622">IF(INDEX(Сечение, ROW(P620)) = "", "", INDEX(Сечение, ROW(P620)))</f>
        <v/>
      </c>
      <c r="L622" s="119" t="str" cm="1">
        <f t="array" ref="L622">IF(INDEX(Длина_кабеля, ROW(Q620)) = "", "", INDEX(Длина_кабеля, ROW(Q620)))</f>
        <v/>
      </c>
      <c r="M622" s="119" t="str" cm="1">
        <f t="array" ref="M622">IF(INDEX(Фаза, ROW(R620)) = "", "", INDEX(Фаза, ROW(R620)))</f>
        <v/>
      </c>
      <c r="N622" s="119" t="str" cm="1">
        <f t="array" ref="N622">IF(INDEX(РЕ, ROW(S620)) = "", "", INDEX(РЕ, ROW(S620)))</f>
        <v/>
      </c>
      <c r="O622" s="119" t="str" cm="1">
        <f t="array" ref="O622">IF(INDEX(Класс, ROW(V620)) = "", "", INDEX(Класс, ROW(V620)))</f>
        <v/>
      </c>
      <c r="P622" s="119" t="str" cm="1">
        <f t="array" ref="P622">IF(INDEX(Установленная_мощность, ROW(X620)) = "", "", INDEX(Установленная_мощность, ROW(X620)))</f>
        <v/>
      </c>
      <c r="Q622" s="119" t="str" cm="1">
        <f t="array" ref="Q622">IF(INDEX(Расчетный_ток, ROW(Y620)) = "", "", INDEX(Расчетный_ток, ROW(Y620)))</f>
        <v/>
      </c>
      <c r="R622" s="119" t="str" cm="1">
        <f t="array" ref="R622">IF(INDEX(Наименование_потребителя, ROW(Z620)) = "", "", INDEX(Наименование_потребителя, ROW(Z620)))</f>
        <v/>
      </c>
      <c r="S622" s="119" t="str" cm="1">
        <f t="array" ref="S622">IF(INDEX(Условное_обозначение, ROW(AA620)) = "", "", INDEX(Условное_обозначение, ROW(AA620)))</f>
        <v/>
      </c>
    </row>
    <row r="623" spans="1:19" x14ac:dyDescent="0.3">
      <c r="A623" s="119" t="str" cm="1">
        <f t="array" ref="A623">IF(INDEX(Вводной_щит, ROW(C621)) = "", "", INDEX(Вводной_щит, ROW(C621)))</f>
        <v/>
      </c>
      <c r="B623" s="119" t="str" cm="1">
        <f t="array" ref="B623">IF(INDEX(Номер, ROW(F621)) = "", "", INDEX(Номер, ROW(F621)))</f>
        <v/>
      </c>
      <c r="C623" s="119" t="str" cm="1">
        <f t="array" ref="C623">IF(INDEX(Номер_по_плану, ROW(H621)) = "", "", INDEX(Номер_по_плану, ROW(H621)))</f>
        <v/>
      </c>
      <c r="D623" s="119" t="str" cm="1">
        <f t="array" ref="D623">IF(INDEX(Тип, ROW(I621)) = "", "", INDEX(Тип, ROW(I621)))</f>
        <v/>
      </c>
      <c r="E623" s="119" t="str" cm="1">
        <f t="array" ref="E623">IF(INDEX(Автомат, ROW(J621)) = "", "", INDEX(Автомат, ROW(J621)))</f>
        <v/>
      </c>
      <c r="F623" s="119" t="str" cm="1">
        <f t="array" ref="F623">IF(INDEX(Производитель, ROW(K621)) = "", "", INDEX(Производитель, ROW(K621)))</f>
        <v/>
      </c>
      <c r="G623" s="119" t="str" cm="1">
        <f t="array" ref="G623">IF(INDEX(Номинал, ROW(L621)) = "", "", INDEX(Номинал, ROW(L621)))</f>
        <v/>
      </c>
      <c r="H623" s="119" t="str" cm="1">
        <f t="array" ref="H623">IF(INDEX(Тип_УЗО, ROW(M621)) = "", "", INDEX(Тип_УЗО, ROW(M621)))</f>
        <v/>
      </c>
      <c r="I623" s="119" t="str" cm="1">
        <f t="array" ref="I623">IF(INDEX(Ток_утечки_УЗО, ROW(N621)) = "", "", INDEX(Ток_утечки_УЗО, ROW(N621)))</f>
        <v/>
      </c>
      <c r="J623" s="119" t="str" cm="1">
        <f t="array" ref="J623">IF(INDEX(Марка_кабеля, ROW(O621)) = "", "", INDEX(Марка_кабеля, ROW(O621)))</f>
        <v/>
      </c>
      <c r="K623" s="119" t="str" cm="1">
        <f t="array" ref="K623">IF(INDEX(Сечение, ROW(P621)) = "", "", INDEX(Сечение, ROW(P621)))</f>
        <v/>
      </c>
      <c r="L623" s="119" t="str" cm="1">
        <f t="array" ref="L623">IF(INDEX(Длина_кабеля, ROW(Q621)) = "", "", INDEX(Длина_кабеля, ROW(Q621)))</f>
        <v/>
      </c>
      <c r="M623" s="119" t="str" cm="1">
        <f t="array" ref="M623">IF(INDEX(Фаза, ROW(R621)) = "", "", INDEX(Фаза, ROW(R621)))</f>
        <v/>
      </c>
      <c r="N623" s="119" t="str" cm="1">
        <f t="array" ref="N623">IF(INDEX(РЕ, ROW(S621)) = "", "", INDEX(РЕ, ROW(S621)))</f>
        <v/>
      </c>
      <c r="O623" s="119" t="str" cm="1">
        <f t="array" ref="O623">IF(INDEX(Класс, ROW(V621)) = "", "", INDEX(Класс, ROW(V621)))</f>
        <v/>
      </c>
      <c r="P623" s="119" t="str" cm="1">
        <f t="array" ref="P623">IF(INDEX(Установленная_мощность, ROW(X621)) = "", "", INDEX(Установленная_мощность, ROW(X621)))</f>
        <v/>
      </c>
      <c r="Q623" s="119" t="str" cm="1">
        <f t="array" ref="Q623">IF(INDEX(Расчетный_ток, ROW(Y621)) = "", "", INDEX(Расчетный_ток, ROW(Y621)))</f>
        <v/>
      </c>
      <c r="R623" s="119" t="str" cm="1">
        <f t="array" ref="R623">IF(INDEX(Наименование_потребителя, ROW(Z621)) = "", "", INDEX(Наименование_потребителя, ROW(Z621)))</f>
        <v/>
      </c>
      <c r="S623" s="119" t="str" cm="1">
        <f t="array" ref="S623">IF(INDEX(Условное_обозначение, ROW(AA621)) = "", "", INDEX(Условное_обозначение, ROW(AA621)))</f>
        <v/>
      </c>
    </row>
    <row r="624" spans="1:19" x14ac:dyDescent="0.3">
      <c r="A624" s="119" t="str" cm="1">
        <f t="array" ref="A624">IF(INDEX(Вводной_щит, ROW(C622)) = "", "", INDEX(Вводной_щит, ROW(C622)))</f>
        <v/>
      </c>
      <c r="B624" s="119" t="str" cm="1">
        <f t="array" ref="B624">IF(INDEX(Номер, ROW(F622)) = "", "", INDEX(Номер, ROW(F622)))</f>
        <v/>
      </c>
      <c r="C624" s="119" t="str" cm="1">
        <f t="array" ref="C624">IF(INDEX(Номер_по_плану, ROW(H622)) = "", "", INDEX(Номер_по_плану, ROW(H622)))</f>
        <v/>
      </c>
      <c r="D624" s="119" t="str" cm="1">
        <f t="array" ref="D624">IF(INDEX(Тип, ROW(I622)) = "", "", INDEX(Тип, ROW(I622)))</f>
        <v/>
      </c>
      <c r="E624" s="119" t="str" cm="1">
        <f t="array" ref="E624">IF(INDEX(Автомат, ROW(J622)) = "", "", INDEX(Автомат, ROW(J622)))</f>
        <v/>
      </c>
      <c r="F624" s="119" t="str" cm="1">
        <f t="array" ref="F624">IF(INDEX(Производитель, ROW(K622)) = "", "", INDEX(Производитель, ROW(K622)))</f>
        <v/>
      </c>
      <c r="G624" s="119" t="str" cm="1">
        <f t="array" ref="G624">IF(INDEX(Номинал, ROW(L622)) = "", "", INDEX(Номинал, ROW(L622)))</f>
        <v/>
      </c>
      <c r="H624" s="119" t="str" cm="1">
        <f t="array" ref="H624">IF(INDEX(Тип_УЗО, ROW(M622)) = "", "", INDEX(Тип_УЗО, ROW(M622)))</f>
        <v/>
      </c>
      <c r="I624" s="119" t="str" cm="1">
        <f t="array" ref="I624">IF(INDEX(Ток_утечки_УЗО, ROW(N622)) = "", "", INDEX(Ток_утечки_УЗО, ROW(N622)))</f>
        <v/>
      </c>
      <c r="J624" s="119" t="str" cm="1">
        <f t="array" ref="J624">IF(INDEX(Марка_кабеля, ROW(O622)) = "", "", INDEX(Марка_кабеля, ROW(O622)))</f>
        <v/>
      </c>
      <c r="K624" s="119" t="str" cm="1">
        <f t="array" ref="K624">IF(INDEX(Сечение, ROW(P622)) = "", "", INDEX(Сечение, ROW(P622)))</f>
        <v/>
      </c>
      <c r="L624" s="119" t="str" cm="1">
        <f t="array" ref="L624">IF(INDEX(Длина_кабеля, ROW(Q622)) = "", "", INDEX(Длина_кабеля, ROW(Q622)))</f>
        <v/>
      </c>
      <c r="M624" s="119" t="str" cm="1">
        <f t="array" ref="M624">IF(INDEX(Фаза, ROW(R622)) = "", "", INDEX(Фаза, ROW(R622)))</f>
        <v/>
      </c>
      <c r="N624" s="119" t="str" cm="1">
        <f t="array" ref="N624">IF(INDEX(РЕ, ROW(S622)) = "", "", INDEX(РЕ, ROW(S622)))</f>
        <v/>
      </c>
      <c r="O624" s="119" t="str" cm="1">
        <f t="array" ref="O624">IF(INDEX(Класс, ROW(V622)) = "", "", INDEX(Класс, ROW(V622)))</f>
        <v/>
      </c>
      <c r="P624" s="119" t="str" cm="1">
        <f t="array" ref="P624">IF(INDEX(Установленная_мощность, ROW(X622)) = "", "", INDEX(Установленная_мощность, ROW(X622)))</f>
        <v/>
      </c>
      <c r="Q624" s="119" t="str" cm="1">
        <f t="array" ref="Q624">IF(INDEX(Расчетный_ток, ROW(Y622)) = "", "", INDEX(Расчетный_ток, ROW(Y622)))</f>
        <v/>
      </c>
      <c r="R624" s="119" t="str" cm="1">
        <f t="array" ref="R624">IF(INDEX(Наименование_потребителя, ROW(Z622)) = "", "", INDEX(Наименование_потребителя, ROW(Z622)))</f>
        <v/>
      </c>
      <c r="S624" s="119" t="str" cm="1">
        <f t="array" ref="S624">IF(INDEX(Условное_обозначение, ROW(AA622)) = "", "", INDEX(Условное_обозначение, ROW(AA622)))</f>
        <v/>
      </c>
    </row>
    <row r="625" spans="1:19" x14ac:dyDescent="0.3">
      <c r="A625" s="119" t="str" cm="1">
        <f t="array" ref="A625">IF(INDEX(Вводной_щит, ROW(C623)) = "", "", INDEX(Вводной_щит, ROW(C623)))</f>
        <v/>
      </c>
      <c r="B625" s="119" t="str" cm="1">
        <f t="array" ref="B625">IF(INDEX(Номер, ROW(F623)) = "", "", INDEX(Номер, ROW(F623)))</f>
        <v/>
      </c>
      <c r="C625" s="119" t="str" cm="1">
        <f t="array" ref="C625">IF(INDEX(Номер_по_плану, ROW(H623)) = "", "", INDEX(Номер_по_плану, ROW(H623)))</f>
        <v/>
      </c>
      <c r="D625" s="119" t="str" cm="1">
        <f t="array" ref="D625">IF(INDEX(Тип, ROW(I623)) = "", "", INDEX(Тип, ROW(I623)))</f>
        <v/>
      </c>
      <c r="E625" s="119" t="str" cm="1">
        <f t="array" ref="E625">IF(INDEX(Автомат, ROW(J623)) = "", "", INDEX(Автомат, ROW(J623)))</f>
        <v/>
      </c>
      <c r="F625" s="119" t="str" cm="1">
        <f t="array" ref="F625">IF(INDEX(Производитель, ROW(K623)) = "", "", INDEX(Производитель, ROW(K623)))</f>
        <v/>
      </c>
      <c r="G625" s="119" t="str" cm="1">
        <f t="array" ref="G625">IF(INDEX(Номинал, ROW(L623)) = "", "", INDEX(Номинал, ROW(L623)))</f>
        <v/>
      </c>
      <c r="H625" s="119" t="str" cm="1">
        <f t="array" ref="H625">IF(INDEX(Тип_УЗО, ROW(M623)) = "", "", INDEX(Тип_УЗО, ROW(M623)))</f>
        <v/>
      </c>
      <c r="I625" s="119" t="str" cm="1">
        <f t="array" ref="I625">IF(INDEX(Ток_утечки_УЗО, ROW(N623)) = "", "", INDEX(Ток_утечки_УЗО, ROW(N623)))</f>
        <v/>
      </c>
      <c r="J625" s="119" t="str" cm="1">
        <f t="array" ref="J625">IF(INDEX(Марка_кабеля, ROW(O623)) = "", "", INDEX(Марка_кабеля, ROW(O623)))</f>
        <v/>
      </c>
      <c r="K625" s="119" t="str" cm="1">
        <f t="array" ref="K625">IF(INDEX(Сечение, ROW(P623)) = "", "", INDEX(Сечение, ROW(P623)))</f>
        <v/>
      </c>
      <c r="L625" s="119" t="str" cm="1">
        <f t="array" ref="L625">IF(INDEX(Длина_кабеля, ROW(Q623)) = "", "", INDEX(Длина_кабеля, ROW(Q623)))</f>
        <v/>
      </c>
      <c r="M625" s="119" t="str" cm="1">
        <f t="array" ref="M625">IF(INDEX(Фаза, ROW(R623)) = "", "", INDEX(Фаза, ROW(R623)))</f>
        <v/>
      </c>
      <c r="N625" s="119" t="str" cm="1">
        <f t="array" ref="N625">IF(INDEX(РЕ, ROW(S623)) = "", "", INDEX(РЕ, ROW(S623)))</f>
        <v/>
      </c>
      <c r="O625" s="119" t="str" cm="1">
        <f t="array" ref="O625">IF(INDEX(Класс, ROW(V623)) = "", "", INDEX(Класс, ROW(V623)))</f>
        <v/>
      </c>
      <c r="P625" s="119" t="str" cm="1">
        <f t="array" ref="P625">IF(INDEX(Установленная_мощность, ROW(X623)) = "", "", INDEX(Установленная_мощность, ROW(X623)))</f>
        <v/>
      </c>
      <c r="Q625" s="119" t="str" cm="1">
        <f t="array" ref="Q625">IF(INDEX(Расчетный_ток, ROW(Y623)) = "", "", INDEX(Расчетный_ток, ROW(Y623)))</f>
        <v/>
      </c>
      <c r="R625" s="119" t="str" cm="1">
        <f t="array" ref="R625">IF(INDEX(Наименование_потребителя, ROW(Z623)) = "", "", INDEX(Наименование_потребителя, ROW(Z623)))</f>
        <v/>
      </c>
      <c r="S625" s="119" t="str" cm="1">
        <f t="array" ref="S625">IF(INDEX(Условное_обозначение, ROW(AA623)) = "", "", INDEX(Условное_обозначение, ROW(AA623)))</f>
        <v/>
      </c>
    </row>
    <row r="626" spans="1:19" x14ac:dyDescent="0.3">
      <c r="A626" s="119" t="str" cm="1">
        <f t="array" ref="A626">IF(INDEX(Вводной_щит, ROW(C624)) = "", "", INDEX(Вводной_щит, ROW(C624)))</f>
        <v/>
      </c>
      <c r="B626" s="119" t="str" cm="1">
        <f t="array" ref="B626">IF(INDEX(Номер, ROW(F624)) = "", "", INDEX(Номер, ROW(F624)))</f>
        <v/>
      </c>
      <c r="C626" s="119" t="str" cm="1">
        <f t="array" ref="C626">IF(INDEX(Номер_по_плану, ROW(H624)) = "", "", INDEX(Номер_по_плану, ROW(H624)))</f>
        <v/>
      </c>
      <c r="D626" s="119" t="str" cm="1">
        <f t="array" ref="D626">IF(INDEX(Тип, ROW(I624)) = "", "", INDEX(Тип, ROW(I624)))</f>
        <v/>
      </c>
      <c r="E626" s="119" t="str" cm="1">
        <f t="array" ref="E626">IF(INDEX(Автомат, ROW(J624)) = "", "", INDEX(Автомат, ROW(J624)))</f>
        <v/>
      </c>
      <c r="F626" s="119" t="str" cm="1">
        <f t="array" ref="F626">IF(INDEX(Производитель, ROW(K624)) = "", "", INDEX(Производитель, ROW(K624)))</f>
        <v/>
      </c>
      <c r="G626" s="119" t="str" cm="1">
        <f t="array" ref="G626">IF(INDEX(Номинал, ROW(L624)) = "", "", INDEX(Номинал, ROW(L624)))</f>
        <v/>
      </c>
      <c r="H626" s="119" t="str" cm="1">
        <f t="array" ref="H626">IF(INDEX(Тип_УЗО, ROW(M624)) = "", "", INDEX(Тип_УЗО, ROW(M624)))</f>
        <v/>
      </c>
      <c r="I626" s="119" t="str" cm="1">
        <f t="array" ref="I626">IF(INDEX(Ток_утечки_УЗО, ROW(N624)) = "", "", INDEX(Ток_утечки_УЗО, ROW(N624)))</f>
        <v/>
      </c>
      <c r="J626" s="119" t="str" cm="1">
        <f t="array" ref="J626">IF(INDEX(Марка_кабеля, ROW(O624)) = "", "", INDEX(Марка_кабеля, ROW(O624)))</f>
        <v/>
      </c>
      <c r="K626" s="119" t="str" cm="1">
        <f t="array" ref="K626">IF(INDEX(Сечение, ROW(P624)) = "", "", INDEX(Сечение, ROW(P624)))</f>
        <v/>
      </c>
      <c r="L626" s="119" t="str" cm="1">
        <f t="array" ref="L626">IF(INDEX(Длина_кабеля, ROW(Q624)) = "", "", INDEX(Длина_кабеля, ROW(Q624)))</f>
        <v/>
      </c>
      <c r="M626" s="119" t="str" cm="1">
        <f t="array" ref="M626">IF(INDEX(Фаза, ROW(R624)) = "", "", INDEX(Фаза, ROW(R624)))</f>
        <v/>
      </c>
      <c r="N626" s="119" t="str" cm="1">
        <f t="array" ref="N626">IF(INDEX(РЕ, ROW(S624)) = "", "", INDEX(РЕ, ROW(S624)))</f>
        <v/>
      </c>
      <c r="O626" s="119" t="str" cm="1">
        <f t="array" ref="O626">IF(INDEX(Класс, ROW(V624)) = "", "", INDEX(Класс, ROW(V624)))</f>
        <v/>
      </c>
      <c r="P626" s="119" t="str" cm="1">
        <f t="array" ref="P626">IF(INDEX(Установленная_мощность, ROW(X624)) = "", "", INDEX(Установленная_мощность, ROW(X624)))</f>
        <v/>
      </c>
      <c r="Q626" s="119" t="str" cm="1">
        <f t="array" ref="Q626">IF(INDEX(Расчетный_ток, ROW(Y624)) = "", "", INDEX(Расчетный_ток, ROW(Y624)))</f>
        <v/>
      </c>
      <c r="R626" s="119" t="str" cm="1">
        <f t="array" ref="R626">IF(INDEX(Наименование_потребителя, ROW(Z624)) = "", "", INDEX(Наименование_потребителя, ROW(Z624)))</f>
        <v/>
      </c>
      <c r="S626" s="119" t="str" cm="1">
        <f t="array" ref="S626">IF(INDEX(Условное_обозначение, ROW(AA624)) = "", "", INDEX(Условное_обозначение, ROW(AA624)))</f>
        <v/>
      </c>
    </row>
    <row r="627" spans="1:19" x14ac:dyDescent="0.3">
      <c r="A627" s="119" t="str" cm="1">
        <f t="array" ref="A627">IF(INDEX(Вводной_щит, ROW(C625)) = "", "", INDEX(Вводной_щит, ROW(C625)))</f>
        <v/>
      </c>
      <c r="B627" s="119" t="str" cm="1">
        <f t="array" ref="B627">IF(INDEX(Номер, ROW(F625)) = "", "", INDEX(Номер, ROW(F625)))</f>
        <v/>
      </c>
      <c r="C627" s="119" t="str" cm="1">
        <f t="array" ref="C627">IF(INDEX(Номер_по_плану, ROW(H625)) = "", "", INDEX(Номер_по_плану, ROW(H625)))</f>
        <v/>
      </c>
      <c r="D627" s="119" t="str" cm="1">
        <f t="array" ref="D627">IF(INDEX(Тип, ROW(I625)) = "", "", INDEX(Тип, ROW(I625)))</f>
        <v/>
      </c>
      <c r="E627" s="119" t="str" cm="1">
        <f t="array" ref="E627">IF(INDEX(Автомат, ROW(J625)) = "", "", INDEX(Автомат, ROW(J625)))</f>
        <v/>
      </c>
      <c r="F627" s="119" t="str" cm="1">
        <f t="array" ref="F627">IF(INDEX(Производитель, ROW(K625)) = "", "", INDEX(Производитель, ROW(K625)))</f>
        <v/>
      </c>
      <c r="G627" s="119" t="str" cm="1">
        <f t="array" ref="G627">IF(INDEX(Номинал, ROW(L625)) = "", "", INDEX(Номинал, ROW(L625)))</f>
        <v/>
      </c>
      <c r="H627" s="119" t="str" cm="1">
        <f t="array" ref="H627">IF(INDEX(Тип_УЗО, ROW(M625)) = "", "", INDEX(Тип_УЗО, ROW(M625)))</f>
        <v/>
      </c>
      <c r="I627" s="119" t="str" cm="1">
        <f t="array" ref="I627">IF(INDEX(Ток_утечки_УЗО, ROW(N625)) = "", "", INDEX(Ток_утечки_УЗО, ROW(N625)))</f>
        <v/>
      </c>
      <c r="J627" s="119" t="str" cm="1">
        <f t="array" ref="J627">IF(INDEX(Марка_кабеля, ROW(O625)) = "", "", INDEX(Марка_кабеля, ROW(O625)))</f>
        <v/>
      </c>
      <c r="K627" s="119" t="str" cm="1">
        <f t="array" ref="K627">IF(INDEX(Сечение, ROW(P625)) = "", "", INDEX(Сечение, ROW(P625)))</f>
        <v/>
      </c>
      <c r="L627" s="119" t="str" cm="1">
        <f t="array" ref="L627">IF(INDEX(Длина_кабеля, ROW(Q625)) = "", "", INDEX(Длина_кабеля, ROW(Q625)))</f>
        <v/>
      </c>
      <c r="M627" s="119" t="str" cm="1">
        <f t="array" ref="M627">IF(INDEX(Фаза, ROW(R625)) = "", "", INDEX(Фаза, ROW(R625)))</f>
        <v/>
      </c>
      <c r="N627" s="119" t="str" cm="1">
        <f t="array" ref="N627">IF(INDEX(РЕ, ROW(S625)) = "", "", INDEX(РЕ, ROW(S625)))</f>
        <v/>
      </c>
      <c r="O627" s="119" t="str" cm="1">
        <f t="array" ref="O627">IF(INDEX(Класс, ROW(V625)) = "", "", INDEX(Класс, ROW(V625)))</f>
        <v/>
      </c>
      <c r="P627" s="119" t="str" cm="1">
        <f t="array" ref="P627">IF(INDEX(Установленная_мощность, ROW(X625)) = "", "", INDEX(Установленная_мощность, ROW(X625)))</f>
        <v/>
      </c>
      <c r="Q627" s="119" t="str" cm="1">
        <f t="array" ref="Q627">IF(INDEX(Расчетный_ток, ROW(Y625)) = "", "", INDEX(Расчетный_ток, ROW(Y625)))</f>
        <v/>
      </c>
      <c r="R627" s="119" t="str" cm="1">
        <f t="array" ref="R627">IF(INDEX(Наименование_потребителя, ROW(Z625)) = "", "", INDEX(Наименование_потребителя, ROW(Z625)))</f>
        <v/>
      </c>
      <c r="S627" s="119" t="str" cm="1">
        <f t="array" ref="S627">IF(INDEX(Условное_обозначение, ROW(AA625)) = "", "", INDEX(Условное_обозначение, ROW(AA625)))</f>
        <v/>
      </c>
    </row>
    <row r="628" spans="1:19" x14ac:dyDescent="0.3">
      <c r="A628" s="119" t="str" cm="1">
        <f t="array" ref="A628">IF(INDEX(Вводной_щит, ROW(C626)) = "", "", INDEX(Вводной_щит, ROW(C626)))</f>
        <v/>
      </c>
      <c r="B628" s="119" t="str" cm="1">
        <f t="array" ref="B628">IF(INDEX(Номер, ROW(F626)) = "", "", INDEX(Номер, ROW(F626)))</f>
        <v/>
      </c>
      <c r="C628" s="119" t="str" cm="1">
        <f t="array" ref="C628">IF(INDEX(Номер_по_плану, ROW(H626)) = "", "", INDEX(Номер_по_плану, ROW(H626)))</f>
        <v/>
      </c>
      <c r="D628" s="119" t="str" cm="1">
        <f t="array" ref="D628">IF(INDEX(Тип, ROW(I626)) = "", "", INDEX(Тип, ROW(I626)))</f>
        <v/>
      </c>
      <c r="E628" s="119" t="str" cm="1">
        <f t="array" ref="E628">IF(INDEX(Автомат, ROW(J626)) = "", "", INDEX(Автомат, ROW(J626)))</f>
        <v/>
      </c>
      <c r="F628" s="119" t="str" cm="1">
        <f t="array" ref="F628">IF(INDEX(Производитель, ROW(K626)) = "", "", INDEX(Производитель, ROW(K626)))</f>
        <v/>
      </c>
      <c r="G628" s="119" t="str" cm="1">
        <f t="array" ref="G628">IF(INDEX(Номинал, ROW(L626)) = "", "", INDEX(Номинал, ROW(L626)))</f>
        <v/>
      </c>
      <c r="H628" s="119" t="str" cm="1">
        <f t="array" ref="H628">IF(INDEX(Тип_УЗО, ROW(M626)) = "", "", INDEX(Тип_УЗО, ROW(M626)))</f>
        <v/>
      </c>
      <c r="I628" s="119" t="str" cm="1">
        <f t="array" ref="I628">IF(INDEX(Ток_утечки_УЗО, ROW(N626)) = "", "", INDEX(Ток_утечки_УЗО, ROW(N626)))</f>
        <v/>
      </c>
      <c r="J628" s="119" t="str" cm="1">
        <f t="array" ref="J628">IF(INDEX(Марка_кабеля, ROW(O626)) = "", "", INDEX(Марка_кабеля, ROW(O626)))</f>
        <v/>
      </c>
      <c r="K628" s="119" t="str" cm="1">
        <f t="array" ref="K628">IF(INDEX(Сечение, ROW(P626)) = "", "", INDEX(Сечение, ROW(P626)))</f>
        <v/>
      </c>
      <c r="L628" s="119" t="str" cm="1">
        <f t="array" ref="L628">IF(INDEX(Длина_кабеля, ROW(Q626)) = "", "", INDEX(Длина_кабеля, ROW(Q626)))</f>
        <v/>
      </c>
      <c r="M628" s="119" t="str" cm="1">
        <f t="array" ref="M628">IF(INDEX(Фаза, ROW(R626)) = "", "", INDEX(Фаза, ROW(R626)))</f>
        <v/>
      </c>
      <c r="N628" s="119" t="str" cm="1">
        <f t="array" ref="N628">IF(INDEX(РЕ, ROW(S626)) = "", "", INDEX(РЕ, ROW(S626)))</f>
        <v/>
      </c>
      <c r="O628" s="119" t="str" cm="1">
        <f t="array" ref="O628">IF(INDEX(Класс, ROW(V626)) = "", "", INDEX(Класс, ROW(V626)))</f>
        <v/>
      </c>
      <c r="P628" s="119" t="str" cm="1">
        <f t="array" ref="P628">IF(INDEX(Установленная_мощность, ROW(X626)) = "", "", INDEX(Установленная_мощность, ROW(X626)))</f>
        <v/>
      </c>
      <c r="Q628" s="119" t="str" cm="1">
        <f t="array" ref="Q628">IF(INDEX(Расчетный_ток, ROW(Y626)) = "", "", INDEX(Расчетный_ток, ROW(Y626)))</f>
        <v/>
      </c>
      <c r="R628" s="119" t="str" cm="1">
        <f t="array" ref="R628">IF(INDEX(Наименование_потребителя, ROW(Z626)) = "", "", INDEX(Наименование_потребителя, ROW(Z626)))</f>
        <v/>
      </c>
      <c r="S628" s="119" t="str" cm="1">
        <f t="array" ref="S628">IF(INDEX(Условное_обозначение, ROW(AA626)) = "", "", INDEX(Условное_обозначение, ROW(AA626)))</f>
        <v/>
      </c>
    </row>
    <row r="629" spans="1:19" x14ac:dyDescent="0.3">
      <c r="A629" s="119" t="str" cm="1">
        <f t="array" ref="A629">IF(INDEX(Вводной_щит, ROW(C627)) = "", "", INDEX(Вводной_щит, ROW(C627)))</f>
        <v/>
      </c>
      <c r="B629" s="119" t="str" cm="1">
        <f t="array" ref="B629">IF(INDEX(Номер, ROW(F627)) = "", "", INDEX(Номер, ROW(F627)))</f>
        <v/>
      </c>
      <c r="C629" s="119" t="str" cm="1">
        <f t="array" ref="C629">IF(INDEX(Номер_по_плану, ROW(H627)) = "", "", INDEX(Номер_по_плану, ROW(H627)))</f>
        <v/>
      </c>
      <c r="D629" s="119" t="str" cm="1">
        <f t="array" ref="D629">IF(INDEX(Тип, ROW(I627)) = "", "", INDEX(Тип, ROW(I627)))</f>
        <v/>
      </c>
      <c r="E629" s="119" t="str" cm="1">
        <f t="array" ref="E629">IF(INDEX(Автомат, ROW(J627)) = "", "", INDEX(Автомат, ROW(J627)))</f>
        <v/>
      </c>
      <c r="F629" s="119" t="str" cm="1">
        <f t="array" ref="F629">IF(INDEX(Производитель, ROW(K627)) = "", "", INDEX(Производитель, ROW(K627)))</f>
        <v/>
      </c>
      <c r="G629" s="119" t="str" cm="1">
        <f t="array" ref="G629">IF(INDEX(Номинал, ROW(L627)) = "", "", INDEX(Номинал, ROW(L627)))</f>
        <v/>
      </c>
      <c r="H629" s="119" t="str" cm="1">
        <f t="array" ref="H629">IF(INDEX(Тип_УЗО, ROW(M627)) = "", "", INDEX(Тип_УЗО, ROW(M627)))</f>
        <v/>
      </c>
      <c r="I629" s="119" t="str" cm="1">
        <f t="array" ref="I629">IF(INDEX(Ток_утечки_УЗО, ROW(N627)) = "", "", INDEX(Ток_утечки_УЗО, ROW(N627)))</f>
        <v/>
      </c>
      <c r="J629" s="119" t="str" cm="1">
        <f t="array" ref="J629">IF(INDEX(Марка_кабеля, ROW(O627)) = "", "", INDEX(Марка_кабеля, ROW(O627)))</f>
        <v/>
      </c>
      <c r="K629" s="119" t="str" cm="1">
        <f t="array" ref="K629">IF(INDEX(Сечение, ROW(P627)) = "", "", INDEX(Сечение, ROW(P627)))</f>
        <v/>
      </c>
      <c r="L629" s="119" t="str" cm="1">
        <f t="array" ref="L629">IF(INDEX(Длина_кабеля, ROW(Q627)) = "", "", INDEX(Длина_кабеля, ROW(Q627)))</f>
        <v/>
      </c>
      <c r="M629" s="119" t="str" cm="1">
        <f t="array" ref="M629">IF(INDEX(Фаза, ROW(R627)) = "", "", INDEX(Фаза, ROW(R627)))</f>
        <v/>
      </c>
      <c r="N629" s="119" t="str" cm="1">
        <f t="array" ref="N629">IF(INDEX(РЕ, ROW(S627)) = "", "", INDEX(РЕ, ROW(S627)))</f>
        <v/>
      </c>
      <c r="O629" s="119" t="str" cm="1">
        <f t="array" ref="O629">IF(INDEX(Класс, ROW(V627)) = "", "", INDEX(Класс, ROW(V627)))</f>
        <v/>
      </c>
      <c r="P629" s="119" t="str" cm="1">
        <f t="array" ref="P629">IF(INDEX(Установленная_мощность, ROW(X627)) = "", "", INDEX(Установленная_мощность, ROW(X627)))</f>
        <v/>
      </c>
      <c r="Q629" s="119" t="str" cm="1">
        <f t="array" ref="Q629">IF(INDEX(Расчетный_ток, ROW(Y627)) = "", "", INDEX(Расчетный_ток, ROW(Y627)))</f>
        <v/>
      </c>
      <c r="R629" s="119" t="str" cm="1">
        <f t="array" ref="R629">IF(INDEX(Наименование_потребителя, ROW(Z627)) = "", "", INDEX(Наименование_потребителя, ROW(Z627)))</f>
        <v/>
      </c>
      <c r="S629" s="119" t="str" cm="1">
        <f t="array" ref="S629">IF(INDEX(Условное_обозначение, ROW(AA627)) = "", "", INDEX(Условное_обозначение, ROW(AA627)))</f>
        <v/>
      </c>
    </row>
    <row r="630" spans="1:19" x14ac:dyDescent="0.3">
      <c r="A630" s="119" t="str" cm="1">
        <f t="array" ref="A630">IF(INDEX(Вводной_щит, ROW(C628)) = "", "", INDEX(Вводной_щит, ROW(C628)))</f>
        <v/>
      </c>
      <c r="B630" s="119" t="str" cm="1">
        <f t="array" ref="B630">IF(INDEX(Номер, ROW(F628)) = "", "", INDEX(Номер, ROW(F628)))</f>
        <v/>
      </c>
      <c r="C630" s="119" t="str" cm="1">
        <f t="array" ref="C630">IF(INDEX(Номер_по_плану, ROW(H628)) = "", "", INDEX(Номер_по_плану, ROW(H628)))</f>
        <v/>
      </c>
      <c r="D630" s="119" t="str" cm="1">
        <f t="array" ref="D630">IF(INDEX(Тип, ROW(I628)) = "", "", INDEX(Тип, ROW(I628)))</f>
        <v/>
      </c>
      <c r="E630" s="119" t="str" cm="1">
        <f t="array" ref="E630">IF(INDEX(Автомат, ROW(J628)) = "", "", INDEX(Автомат, ROW(J628)))</f>
        <v/>
      </c>
      <c r="F630" s="119" t="str" cm="1">
        <f t="array" ref="F630">IF(INDEX(Производитель, ROW(K628)) = "", "", INDEX(Производитель, ROW(K628)))</f>
        <v/>
      </c>
      <c r="G630" s="119" t="str" cm="1">
        <f t="array" ref="G630">IF(INDEX(Номинал, ROW(L628)) = "", "", INDEX(Номинал, ROW(L628)))</f>
        <v/>
      </c>
      <c r="H630" s="119" t="str" cm="1">
        <f t="array" ref="H630">IF(INDEX(Тип_УЗО, ROW(M628)) = "", "", INDEX(Тип_УЗО, ROW(M628)))</f>
        <v/>
      </c>
      <c r="I630" s="119" t="str" cm="1">
        <f t="array" ref="I630">IF(INDEX(Ток_утечки_УЗО, ROW(N628)) = "", "", INDEX(Ток_утечки_УЗО, ROW(N628)))</f>
        <v/>
      </c>
      <c r="J630" s="119" t="str" cm="1">
        <f t="array" ref="J630">IF(INDEX(Марка_кабеля, ROW(O628)) = "", "", INDEX(Марка_кабеля, ROW(O628)))</f>
        <v/>
      </c>
      <c r="K630" s="119" t="str" cm="1">
        <f t="array" ref="K630">IF(INDEX(Сечение, ROW(P628)) = "", "", INDEX(Сечение, ROW(P628)))</f>
        <v/>
      </c>
      <c r="L630" s="119" t="str" cm="1">
        <f t="array" ref="L630">IF(INDEX(Длина_кабеля, ROW(Q628)) = "", "", INDEX(Длина_кабеля, ROW(Q628)))</f>
        <v/>
      </c>
      <c r="M630" s="119" t="str" cm="1">
        <f t="array" ref="M630">IF(INDEX(Фаза, ROW(R628)) = "", "", INDEX(Фаза, ROW(R628)))</f>
        <v/>
      </c>
      <c r="N630" s="119" t="str" cm="1">
        <f t="array" ref="N630">IF(INDEX(РЕ, ROW(S628)) = "", "", INDEX(РЕ, ROW(S628)))</f>
        <v/>
      </c>
      <c r="O630" s="119" t="str" cm="1">
        <f t="array" ref="O630">IF(INDEX(Класс, ROW(V628)) = "", "", INDEX(Класс, ROW(V628)))</f>
        <v/>
      </c>
      <c r="P630" s="119" t="str" cm="1">
        <f t="array" ref="P630">IF(INDEX(Установленная_мощность, ROW(X628)) = "", "", INDEX(Установленная_мощность, ROW(X628)))</f>
        <v/>
      </c>
      <c r="Q630" s="119" t="str" cm="1">
        <f t="array" ref="Q630">IF(INDEX(Расчетный_ток, ROW(Y628)) = "", "", INDEX(Расчетный_ток, ROW(Y628)))</f>
        <v/>
      </c>
      <c r="R630" s="119" t="str" cm="1">
        <f t="array" ref="R630">IF(INDEX(Наименование_потребителя, ROW(Z628)) = "", "", INDEX(Наименование_потребителя, ROW(Z628)))</f>
        <v/>
      </c>
      <c r="S630" s="119" t="str" cm="1">
        <f t="array" ref="S630">IF(INDEX(Условное_обозначение, ROW(AA628)) = "", "", INDEX(Условное_обозначение, ROW(AA628)))</f>
        <v/>
      </c>
    </row>
    <row r="631" spans="1:19" x14ac:dyDescent="0.3">
      <c r="A631" s="119" t="str" cm="1">
        <f t="array" ref="A631">IF(INDEX(Вводной_щит, ROW(C629)) = "", "", INDEX(Вводной_щит, ROW(C629)))</f>
        <v/>
      </c>
      <c r="B631" s="119" t="str" cm="1">
        <f t="array" ref="B631">IF(INDEX(Номер, ROW(F629)) = "", "", INDEX(Номер, ROW(F629)))</f>
        <v/>
      </c>
      <c r="C631" s="119" t="str" cm="1">
        <f t="array" ref="C631">IF(INDEX(Номер_по_плану, ROW(H629)) = "", "", INDEX(Номер_по_плану, ROW(H629)))</f>
        <v/>
      </c>
      <c r="D631" s="119" t="str" cm="1">
        <f t="array" ref="D631">IF(INDEX(Тип, ROW(I629)) = "", "", INDEX(Тип, ROW(I629)))</f>
        <v/>
      </c>
      <c r="E631" s="119" t="str" cm="1">
        <f t="array" ref="E631">IF(INDEX(Автомат, ROW(J629)) = "", "", INDEX(Автомат, ROW(J629)))</f>
        <v/>
      </c>
      <c r="F631" s="119" t="str" cm="1">
        <f t="array" ref="F631">IF(INDEX(Производитель, ROW(K629)) = "", "", INDEX(Производитель, ROW(K629)))</f>
        <v/>
      </c>
      <c r="G631" s="119" t="str" cm="1">
        <f t="array" ref="G631">IF(INDEX(Номинал, ROW(L629)) = "", "", INDEX(Номинал, ROW(L629)))</f>
        <v/>
      </c>
      <c r="H631" s="119" t="str" cm="1">
        <f t="array" ref="H631">IF(INDEX(Тип_УЗО, ROW(M629)) = "", "", INDEX(Тип_УЗО, ROW(M629)))</f>
        <v/>
      </c>
      <c r="I631" s="119" t="str" cm="1">
        <f t="array" ref="I631">IF(INDEX(Ток_утечки_УЗО, ROW(N629)) = "", "", INDEX(Ток_утечки_УЗО, ROW(N629)))</f>
        <v/>
      </c>
      <c r="J631" s="119" t="str" cm="1">
        <f t="array" ref="J631">IF(INDEX(Марка_кабеля, ROW(O629)) = "", "", INDEX(Марка_кабеля, ROW(O629)))</f>
        <v/>
      </c>
      <c r="K631" s="119" t="str" cm="1">
        <f t="array" ref="K631">IF(INDEX(Сечение, ROW(P629)) = "", "", INDEX(Сечение, ROW(P629)))</f>
        <v/>
      </c>
      <c r="L631" s="119" t="str" cm="1">
        <f t="array" ref="L631">IF(INDEX(Длина_кабеля, ROW(Q629)) = "", "", INDEX(Длина_кабеля, ROW(Q629)))</f>
        <v/>
      </c>
      <c r="M631" s="119" t="str" cm="1">
        <f t="array" ref="M631">IF(INDEX(Фаза, ROW(R629)) = "", "", INDEX(Фаза, ROW(R629)))</f>
        <v/>
      </c>
      <c r="N631" s="119" t="str" cm="1">
        <f t="array" ref="N631">IF(INDEX(РЕ, ROW(S629)) = "", "", INDEX(РЕ, ROW(S629)))</f>
        <v/>
      </c>
      <c r="O631" s="119" t="str" cm="1">
        <f t="array" ref="O631">IF(INDEX(Класс, ROW(V629)) = "", "", INDEX(Класс, ROW(V629)))</f>
        <v/>
      </c>
      <c r="P631" s="119" t="str" cm="1">
        <f t="array" ref="P631">IF(INDEX(Установленная_мощность, ROW(X629)) = "", "", INDEX(Установленная_мощность, ROW(X629)))</f>
        <v/>
      </c>
      <c r="Q631" s="119" t="str" cm="1">
        <f t="array" ref="Q631">IF(INDEX(Расчетный_ток, ROW(Y629)) = "", "", INDEX(Расчетный_ток, ROW(Y629)))</f>
        <v/>
      </c>
      <c r="R631" s="119" t="str" cm="1">
        <f t="array" ref="R631">IF(INDEX(Наименование_потребителя, ROW(Z629)) = "", "", INDEX(Наименование_потребителя, ROW(Z629)))</f>
        <v/>
      </c>
      <c r="S631" s="119" t="str" cm="1">
        <f t="array" ref="S631">IF(INDEX(Условное_обозначение, ROW(AA629)) = "", "", INDEX(Условное_обозначение, ROW(AA629)))</f>
        <v/>
      </c>
    </row>
    <row r="632" spans="1:19" x14ac:dyDescent="0.3">
      <c r="A632" s="119" t="str" cm="1">
        <f t="array" ref="A632">IF(INDEX(Вводной_щит, ROW(C630)) = "", "", INDEX(Вводной_щит, ROW(C630)))</f>
        <v/>
      </c>
      <c r="B632" s="119" t="str" cm="1">
        <f t="array" ref="B632">IF(INDEX(Номер, ROW(F630)) = "", "", INDEX(Номер, ROW(F630)))</f>
        <v/>
      </c>
      <c r="C632" s="119" t="str" cm="1">
        <f t="array" ref="C632">IF(INDEX(Номер_по_плану, ROW(H630)) = "", "", INDEX(Номер_по_плану, ROW(H630)))</f>
        <v/>
      </c>
      <c r="D632" s="119" t="str" cm="1">
        <f t="array" ref="D632">IF(INDEX(Тип, ROW(I630)) = "", "", INDEX(Тип, ROW(I630)))</f>
        <v/>
      </c>
      <c r="E632" s="119" t="str" cm="1">
        <f t="array" ref="E632">IF(INDEX(Автомат, ROW(J630)) = "", "", INDEX(Автомат, ROW(J630)))</f>
        <v/>
      </c>
      <c r="F632" s="119" t="str" cm="1">
        <f t="array" ref="F632">IF(INDEX(Производитель, ROW(K630)) = "", "", INDEX(Производитель, ROW(K630)))</f>
        <v/>
      </c>
      <c r="G632" s="119" t="str" cm="1">
        <f t="array" ref="G632">IF(INDEX(Номинал, ROW(L630)) = "", "", INDEX(Номинал, ROW(L630)))</f>
        <v/>
      </c>
      <c r="H632" s="119" t="str" cm="1">
        <f t="array" ref="H632">IF(INDEX(Тип_УЗО, ROW(M630)) = "", "", INDEX(Тип_УЗО, ROW(M630)))</f>
        <v/>
      </c>
      <c r="I632" s="119" t="str" cm="1">
        <f t="array" ref="I632">IF(INDEX(Ток_утечки_УЗО, ROW(N630)) = "", "", INDEX(Ток_утечки_УЗО, ROW(N630)))</f>
        <v/>
      </c>
      <c r="J632" s="119" t="str" cm="1">
        <f t="array" ref="J632">IF(INDEX(Марка_кабеля, ROW(O630)) = "", "", INDEX(Марка_кабеля, ROW(O630)))</f>
        <v/>
      </c>
      <c r="K632" s="119" t="str" cm="1">
        <f t="array" ref="K632">IF(INDEX(Сечение, ROW(P630)) = "", "", INDEX(Сечение, ROW(P630)))</f>
        <v/>
      </c>
      <c r="L632" s="119" t="str" cm="1">
        <f t="array" ref="L632">IF(INDEX(Длина_кабеля, ROW(Q630)) = "", "", INDEX(Длина_кабеля, ROW(Q630)))</f>
        <v/>
      </c>
      <c r="M632" s="119" t="str" cm="1">
        <f t="array" ref="M632">IF(INDEX(Фаза, ROW(R630)) = "", "", INDEX(Фаза, ROW(R630)))</f>
        <v/>
      </c>
      <c r="N632" s="119" t="str" cm="1">
        <f t="array" ref="N632">IF(INDEX(РЕ, ROW(S630)) = "", "", INDEX(РЕ, ROW(S630)))</f>
        <v/>
      </c>
      <c r="O632" s="119" t="str" cm="1">
        <f t="array" ref="O632">IF(INDEX(Класс, ROW(V630)) = "", "", INDEX(Класс, ROW(V630)))</f>
        <v/>
      </c>
      <c r="P632" s="119" t="str" cm="1">
        <f t="array" ref="P632">IF(INDEX(Установленная_мощность, ROW(X630)) = "", "", INDEX(Установленная_мощность, ROW(X630)))</f>
        <v/>
      </c>
      <c r="Q632" s="119" t="str" cm="1">
        <f t="array" ref="Q632">IF(INDEX(Расчетный_ток, ROW(Y630)) = "", "", INDEX(Расчетный_ток, ROW(Y630)))</f>
        <v/>
      </c>
      <c r="R632" s="119" t="str" cm="1">
        <f t="array" ref="R632">IF(INDEX(Наименование_потребителя, ROW(Z630)) = "", "", INDEX(Наименование_потребителя, ROW(Z630)))</f>
        <v/>
      </c>
      <c r="S632" s="119" t="str" cm="1">
        <f t="array" ref="S632">IF(INDEX(Условное_обозначение, ROW(AA630)) = "", "", INDEX(Условное_обозначение, ROW(AA630)))</f>
        <v/>
      </c>
    </row>
    <row r="633" spans="1:19" x14ac:dyDescent="0.3">
      <c r="A633" s="119" t="str" cm="1">
        <f t="array" ref="A633">IF(INDEX(Вводной_щит, ROW(C631)) = "", "", INDEX(Вводной_щит, ROW(C631)))</f>
        <v/>
      </c>
      <c r="B633" s="119" t="str" cm="1">
        <f t="array" ref="B633">IF(INDEX(Номер, ROW(F631)) = "", "", INDEX(Номер, ROW(F631)))</f>
        <v/>
      </c>
      <c r="C633" s="119" t="str" cm="1">
        <f t="array" ref="C633">IF(INDEX(Номер_по_плану, ROW(H631)) = "", "", INDEX(Номер_по_плану, ROW(H631)))</f>
        <v/>
      </c>
      <c r="D633" s="119" t="str" cm="1">
        <f t="array" ref="D633">IF(INDEX(Тип, ROW(I631)) = "", "", INDEX(Тип, ROW(I631)))</f>
        <v/>
      </c>
      <c r="E633" s="119" t="str" cm="1">
        <f t="array" ref="E633">IF(INDEX(Автомат, ROW(J631)) = "", "", INDEX(Автомат, ROW(J631)))</f>
        <v/>
      </c>
      <c r="F633" s="119" t="str" cm="1">
        <f t="array" ref="F633">IF(INDEX(Производитель, ROW(K631)) = "", "", INDEX(Производитель, ROW(K631)))</f>
        <v/>
      </c>
      <c r="G633" s="119" t="str" cm="1">
        <f t="array" ref="G633">IF(INDEX(Номинал, ROW(L631)) = "", "", INDEX(Номинал, ROW(L631)))</f>
        <v/>
      </c>
      <c r="H633" s="119" t="str" cm="1">
        <f t="array" ref="H633">IF(INDEX(Тип_УЗО, ROW(M631)) = "", "", INDEX(Тип_УЗО, ROW(M631)))</f>
        <v/>
      </c>
      <c r="I633" s="119" t="str" cm="1">
        <f t="array" ref="I633">IF(INDEX(Ток_утечки_УЗО, ROW(N631)) = "", "", INDEX(Ток_утечки_УЗО, ROW(N631)))</f>
        <v/>
      </c>
      <c r="J633" s="119" t="str" cm="1">
        <f t="array" ref="J633">IF(INDEX(Марка_кабеля, ROW(O631)) = "", "", INDEX(Марка_кабеля, ROW(O631)))</f>
        <v/>
      </c>
      <c r="K633" s="119" t="str" cm="1">
        <f t="array" ref="K633">IF(INDEX(Сечение, ROW(P631)) = "", "", INDEX(Сечение, ROW(P631)))</f>
        <v/>
      </c>
      <c r="L633" s="119" t="str" cm="1">
        <f t="array" ref="L633">IF(INDEX(Длина_кабеля, ROW(Q631)) = "", "", INDEX(Длина_кабеля, ROW(Q631)))</f>
        <v/>
      </c>
      <c r="M633" s="119" t="str" cm="1">
        <f t="array" ref="M633">IF(INDEX(Фаза, ROW(R631)) = "", "", INDEX(Фаза, ROW(R631)))</f>
        <v/>
      </c>
      <c r="N633" s="119" t="str" cm="1">
        <f t="array" ref="N633">IF(INDEX(РЕ, ROW(S631)) = "", "", INDEX(РЕ, ROW(S631)))</f>
        <v/>
      </c>
      <c r="O633" s="119" t="str" cm="1">
        <f t="array" ref="O633">IF(INDEX(Класс, ROW(V631)) = "", "", INDEX(Класс, ROW(V631)))</f>
        <v/>
      </c>
      <c r="P633" s="119" t="str" cm="1">
        <f t="array" ref="P633">IF(INDEX(Установленная_мощность, ROW(X631)) = "", "", INDEX(Установленная_мощность, ROW(X631)))</f>
        <v/>
      </c>
      <c r="Q633" s="119" t="str" cm="1">
        <f t="array" ref="Q633">IF(INDEX(Расчетный_ток, ROW(Y631)) = "", "", INDEX(Расчетный_ток, ROW(Y631)))</f>
        <v/>
      </c>
      <c r="R633" s="119" t="str" cm="1">
        <f t="array" ref="R633">IF(INDEX(Наименование_потребителя, ROW(Z631)) = "", "", INDEX(Наименование_потребителя, ROW(Z631)))</f>
        <v/>
      </c>
      <c r="S633" s="119" t="str" cm="1">
        <f t="array" ref="S633">IF(INDEX(Условное_обозначение, ROW(AA631)) = "", "", INDEX(Условное_обозначение, ROW(AA631)))</f>
        <v/>
      </c>
    </row>
    <row r="634" spans="1:19" x14ac:dyDescent="0.3">
      <c r="A634" s="119" t="str" cm="1">
        <f t="array" ref="A634">IF(INDEX(Вводной_щит, ROW(C632)) = "", "", INDEX(Вводной_щит, ROW(C632)))</f>
        <v/>
      </c>
      <c r="B634" s="119" t="str" cm="1">
        <f t="array" ref="B634">IF(INDEX(Номер, ROW(F632)) = "", "", INDEX(Номер, ROW(F632)))</f>
        <v/>
      </c>
      <c r="C634" s="119" t="str" cm="1">
        <f t="array" ref="C634">IF(INDEX(Номер_по_плану, ROW(H632)) = "", "", INDEX(Номер_по_плану, ROW(H632)))</f>
        <v/>
      </c>
      <c r="D634" s="119" t="str" cm="1">
        <f t="array" ref="D634">IF(INDEX(Тип, ROW(I632)) = "", "", INDEX(Тип, ROW(I632)))</f>
        <v/>
      </c>
      <c r="E634" s="119" t="str" cm="1">
        <f t="array" ref="E634">IF(INDEX(Автомат, ROW(J632)) = "", "", INDEX(Автомат, ROW(J632)))</f>
        <v/>
      </c>
      <c r="F634" s="119" t="str" cm="1">
        <f t="array" ref="F634">IF(INDEX(Производитель, ROW(K632)) = "", "", INDEX(Производитель, ROW(K632)))</f>
        <v/>
      </c>
      <c r="G634" s="119" t="str" cm="1">
        <f t="array" ref="G634">IF(INDEX(Номинал, ROW(L632)) = "", "", INDEX(Номинал, ROW(L632)))</f>
        <v/>
      </c>
      <c r="H634" s="119" t="str" cm="1">
        <f t="array" ref="H634">IF(INDEX(Тип_УЗО, ROW(M632)) = "", "", INDEX(Тип_УЗО, ROW(M632)))</f>
        <v/>
      </c>
      <c r="I634" s="119" t="str" cm="1">
        <f t="array" ref="I634">IF(INDEX(Ток_утечки_УЗО, ROW(N632)) = "", "", INDEX(Ток_утечки_УЗО, ROW(N632)))</f>
        <v/>
      </c>
      <c r="J634" s="119" t="str" cm="1">
        <f t="array" ref="J634">IF(INDEX(Марка_кабеля, ROW(O632)) = "", "", INDEX(Марка_кабеля, ROW(O632)))</f>
        <v/>
      </c>
      <c r="K634" s="119" t="str" cm="1">
        <f t="array" ref="K634">IF(INDEX(Сечение, ROW(P632)) = "", "", INDEX(Сечение, ROW(P632)))</f>
        <v/>
      </c>
      <c r="L634" s="119" t="str" cm="1">
        <f t="array" ref="L634">IF(INDEX(Длина_кабеля, ROW(Q632)) = "", "", INDEX(Длина_кабеля, ROW(Q632)))</f>
        <v/>
      </c>
      <c r="M634" s="119" t="str" cm="1">
        <f t="array" ref="M634">IF(INDEX(Фаза, ROW(R632)) = "", "", INDEX(Фаза, ROW(R632)))</f>
        <v/>
      </c>
      <c r="N634" s="119" t="str" cm="1">
        <f t="array" ref="N634">IF(INDEX(РЕ, ROW(S632)) = "", "", INDEX(РЕ, ROW(S632)))</f>
        <v/>
      </c>
      <c r="O634" s="119" t="str" cm="1">
        <f t="array" ref="O634">IF(INDEX(Класс, ROW(V632)) = "", "", INDEX(Класс, ROW(V632)))</f>
        <v/>
      </c>
      <c r="P634" s="119" t="str" cm="1">
        <f t="array" ref="P634">IF(INDEX(Установленная_мощность, ROW(X632)) = "", "", INDEX(Установленная_мощность, ROW(X632)))</f>
        <v/>
      </c>
      <c r="Q634" s="119" t="str" cm="1">
        <f t="array" ref="Q634">IF(INDEX(Расчетный_ток, ROW(Y632)) = "", "", INDEX(Расчетный_ток, ROW(Y632)))</f>
        <v/>
      </c>
      <c r="R634" s="119" t="str" cm="1">
        <f t="array" ref="R634">IF(INDEX(Наименование_потребителя, ROW(Z632)) = "", "", INDEX(Наименование_потребителя, ROW(Z632)))</f>
        <v/>
      </c>
      <c r="S634" s="119" t="str" cm="1">
        <f t="array" ref="S634">IF(INDEX(Условное_обозначение, ROW(AA632)) = "", "", INDEX(Условное_обозначение, ROW(AA632)))</f>
        <v/>
      </c>
    </row>
    <row r="635" spans="1:19" x14ac:dyDescent="0.3">
      <c r="A635" s="119" t="str" cm="1">
        <f t="array" ref="A635">IF(INDEX(Вводной_щит, ROW(C633)) = "", "", INDEX(Вводной_щит, ROW(C633)))</f>
        <v/>
      </c>
      <c r="B635" s="119" t="str" cm="1">
        <f t="array" ref="B635">IF(INDEX(Номер, ROW(F633)) = "", "", INDEX(Номер, ROW(F633)))</f>
        <v/>
      </c>
      <c r="C635" s="119" t="str" cm="1">
        <f t="array" ref="C635">IF(INDEX(Номер_по_плану, ROW(H633)) = "", "", INDEX(Номер_по_плану, ROW(H633)))</f>
        <v/>
      </c>
      <c r="D635" s="119" t="str" cm="1">
        <f t="array" ref="D635">IF(INDEX(Тип, ROW(I633)) = "", "", INDEX(Тип, ROW(I633)))</f>
        <v/>
      </c>
      <c r="E635" s="119" t="str" cm="1">
        <f t="array" ref="E635">IF(INDEX(Автомат, ROW(J633)) = "", "", INDEX(Автомат, ROW(J633)))</f>
        <v/>
      </c>
      <c r="F635" s="119" t="str" cm="1">
        <f t="array" ref="F635">IF(INDEX(Производитель, ROW(K633)) = "", "", INDEX(Производитель, ROW(K633)))</f>
        <v/>
      </c>
      <c r="G635" s="119" t="str" cm="1">
        <f t="array" ref="G635">IF(INDEX(Номинал, ROW(L633)) = "", "", INDEX(Номинал, ROW(L633)))</f>
        <v/>
      </c>
      <c r="H635" s="119" t="str" cm="1">
        <f t="array" ref="H635">IF(INDEX(Тип_УЗО, ROW(M633)) = "", "", INDEX(Тип_УЗО, ROW(M633)))</f>
        <v/>
      </c>
      <c r="I635" s="119" t="str" cm="1">
        <f t="array" ref="I635">IF(INDEX(Ток_утечки_УЗО, ROW(N633)) = "", "", INDEX(Ток_утечки_УЗО, ROW(N633)))</f>
        <v/>
      </c>
      <c r="J635" s="119" t="str" cm="1">
        <f t="array" ref="J635">IF(INDEX(Марка_кабеля, ROW(O633)) = "", "", INDEX(Марка_кабеля, ROW(O633)))</f>
        <v/>
      </c>
      <c r="K635" s="119" t="str" cm="1">
        <f t="array" ref="K635">IF(INDEX(Сечение, ROW(P633)) = "", "", INDEX(Сечение, ROW(P633)))</f>
        <v/>
      </c>
      <c r="L635" s="119" t="str" cm="1">
        <f t="array" ref="L635">IF(INDEX(Длина_кабеля, ROW(Q633)) = "", "", INDEX(Длина_кабеля, ROW(Q633)))</f>
        <v/>
      </c>
      <c r="M635" s="119" t="str" cm="1">
        <f t="array" ref="M635">IF(INDEX(Фаза, ROW(R633)) = "", "", INDEX(Фаза, ROW(R633)))</f>
        <v/>
      </c>
      <c r="N635" s="119" t="str" cm="1">
        <f t="array" ref="N635">IF(INDEX(РЕ, ROW(S633)) = "", "", INDEX(РЕ, ROW(S633)))</f>
        <v/>
      </c>
      <c r="O635" s="119" t="str" cm="1">
        <f t="array" ref="O635">IF(INDEX(Класс, ROW(V633)) = "", "", INDEX(Класс, ROW(V633)))</f>
        <v/>
      </c>
      <c r="P635" s="119" t="str" cm="1">
        <f t="array" ref="P635">IF(INDEX(Установленная_мощность, ROW(X633)) = "", "", INDEX(Установленная_мощность, ROW(X633)))</f>
        <v/>
      </c>
      <c r="Q635" s="119" t="str" cm="1">
        <f t="array" ref="Q635">IF(INDEX(Расчетный_ток, ROW(Y633)) = "", "", INDEX(Расчетный_ток, ROW(Y633)))</f>
        <v/>
      </c>
      <c r="R635" s="119" t="str" cm="1">
        <f t="array" ref="R635">IF(INDEX(Наименование_потребителя, ROW(Z633)) = "", "", INDEX(Наименование_потребителя, ROW(Z633)))</f>
        <v/>
      </c>
      <c r="S635" s="119" t="str" cm="1">
        <f t="array" ref="S635">IF(INDEX(Условное_обозначение, ROW(AA633)) = "", "", INDEX(Условное_обозначение, ROW(AA633)))</f>
        <v/>
      </c>
    </row>
    <row r="636" spans="1:19" x14ac:dyDescent="0.3">
      <c r="A636" s="119" t="str" cm="1">
        <f t="array" ref="A636">IF(INDEX(Вводной_щит, ROW(C634)) = "", "", INDEX(Вводной_щит, ROW(C634)))</f>
        <v/>
      </c>
      <c r="B636" s="119" t="str" cm="1">
        <f t="array" ref="B636">IF(INDEX(Номер, ROW(F634)) = "", "", INDEX(Номер, ROW(F634)))</f>
        <v/>
      </c>
      <c r="C636" s="119" t="str" cm="1">
        <f t="array" ref="C636">IF(INDEX(Номер_по_плану, ROW(H634)) = "", "", INDEX(Номер_по_плану, ROW(H634)))</f>
        <v/>
      </c>
      <c r="D636" s="119" t="str" cm="1">
        <f t="array" ref="D636">IF(INDEX(Тип, ROW(I634)) = "", "", INDEX(Тип, ROW(I634)))</f>
        <v/>
      </c>
      <c r="E636" s="119" t="str" cm="1">
        <f t="array" ref="E636">IF(INDEX(Автомат, ROW(J634)) = "", "", INDEX(Автомат, ROW(J634)))</f>
        <v/>
      </c>
      <c r="F636" s="119" t="str" cm="1">
        <f t="array" ref="F636">IF(INDEX(Производитель, ROW(K634)) = "", "", INDEX(Производитель, ROW(K634)))</f>
        <v/>
      </c>
      <c r="G636" s="119" t="str" cm="1">
        <f t="array" ref="G636">IF(INDEX(Номинал, ROW(L634)) = "", "", INDEX(Номинал, ROW(L634)))</f>
        <v/>
      </c>
      <c r="H636" s="119" t="str" cm="1">
        <f t="array" ref="H636">IF(INDEX(Тип_УЗО, ROW(M634)) = "", "", INDEX(Тип_УЗО, ROW(M634)))</f>
        <v/>
      </c>
      <c r="I636" s="119" t="str" cm="1">
        <f t="array" ref="I636">IF(INDEX(Ток_утечки_УЗО, ROW(N634)) = "", "", INDEX(Ток_утечки_УЗО, ROW(N634)))</f>
        <v/>
      </c>
      <c r="J636" s="119" t="str" cm="1">
        <f t="array" ref="J636">IF(INDEX(Марка_кабеля, ROW(O634)) = "", "", INDEX(Марка_кабеля, ROW(O634)))</f>
        <v/>
      </c>
      <c r="K636" s="119" t="str" cm="1">
        <f t="array" ref="K636">IF(INDEX(Сечение, ROW(P634)) = "", "", INDEX(Сечение, ROW(P634)))</f>
        <v/>
      </c>
      <c r="L636" s="119" t="str" cm="1">
        <f t="array" ref="L636">IF(INDEX(Длина_кабеля, ROW(Q634)) = "", "", INDEX(Длина_кабеля, ROW(Q634)))</f>
        <v/>
      </c>
      <c r="M636" s="119" t="str" cm="1">
        <f t="array" ref="M636">IF(INDEX(Фаза, ROW(R634)) = "", "", INDEX(Фаза, ROW(R634)))</f>
        <v/>
      </c>
      <c r="N636" s="119" t="str" cm="1">
        <f t="array" ref="N636">IF(INDEX(РЕ, ROW(S634)) = "", "", INDEX(РЕ, ROW(S634)))</f>
        <v/>
      </c>
      <c r="O636" s="119" t="str" cm="1">
        <f t="array" ref="O636">IF(INDEX(Класс, ROW(V634)) = "", "", INDEX(Класс, ROW(V634)))</f>
        <v/>
      </c>
      <c r="P636" s="119" t="str" cm="1">
        <f t="array" ref="P636">IF(INDEX(Установленная_мощность, ROW(X634)) = "", "", INDEX(Установленная_мощность, ROW(X634)))</f>
        <v/>
      </c>
      <c r="Q636" s="119" t="str" cm="1">
        <f t="array" ref="Q636">IF(INDEX(Расчетный_ток, ROW(Y634)) = "", "", INDEX(Расчетный_ток, ROW(Y634)))</f>
        <v/>
      </c>
      <c r="R636" s="119" t="str" cm="1">
        <f t="array" ref="R636">IF(INDEX(Наименование_потребителя, ROW(Z634)) = "", "", INDEX(Наименование_потребителя, ROW(Z634)))</f>
        <v/>
      </c>
      <c r="S636" s="119" t="str" cm="1">
        <f t="array" ref="S636">IF(INDEX(Условное_обозначение, ROW(AA634)) = "", "", INDEX(Условное_обозначение, ROW(AA634)))</f>
        <v/>
      </c>
    </row>
    <row r="637" spans="1:19" x14ac:dyDescent="0.3">
      <c r="A637" s="119" t="str" cm="1">
        <f t="array" ref="A637">IF(INDEX(Вводной_щит, ROW(C635)) = "", "", INDEX(Вводной_щит, ROW(C635)))</f>
        <v/>
      </c>
      <c r="B637" s="119" t="str" cm="1">
        <f t="array" ref="B637">IF(INDEX(Номер, ROW(F635)) = "", "", INDEX(Номер, ROW(F635)))</f>
        <v/>
      </c>
      <c r="C637" s="119" t="str" cm="1">
        <f t="array" ref="C637">IF(INDEX(Номер_по_плану, ROW(H635)) = "", "", INDEX(Номер_по_плану, ROW(H635)))</f>
        <v/>
      </c>
      <c r="D637" s="119" t="str" cm="1">
        <f t="array" ref="D637">IF(INDEX(Тип, ROW(I635)) = "", "", INDEX(Тип, ROW(I635)))</f>
        <v/>
      </c>
      <c r="E637" s="119" t="str" cm="1">
        <f t="array" ref="E637">IF(INDEX(Автомат, ROW(J635)) = "", "", INDEX(Автомат, ROW(J635)))</f>
        <v/>
      </c>
      <c r="F637" s="119" t="str" cm="1">
        <f t="array" ref="F637">IF(INDEX(Производитель, ROW(K635)) = "", "", INDEX(Производитель, ROW(K635)))</f>
        <v/>
      </c>
      <c r="G637" s="119" t="str" cm="1">
        <f t="array" ref="G637">IF(INDEX(Номинал, ROW(L635)) = "", "", INDEX(Номинал, ROW(L635)))</f>
        <v/>
      </c>
      <c r="H637" s="119" t="str" cm="1">
        <f t="array" ref="H637">IF(INDEX(Тип_УЗО, ROW(M635)) = "", "", INDEX(Тип_УЗО, ROW(M635)))</f>
        <v/>
      </c>
      <c r="I637" s="119" t="str" cm="1">
        <f t="array" ref="I637">IF(INDEX(Ток_утечки_УЗО, ROW(N635)) = "", "", INDEX(Ток_утечки_УЗО, ROW(N635)))</f>
        <v/>
      </c>
      <c r="J637" s="119" t="str" cm="1">
        <f t="array" ref="J637">IF(INDEX(Марка_кабеля, ROW(O635)) = "", "", INDEX(Марка_кабеля, ROW(O635)))</f>
        <v/>
      </c>
      <c r="K637" s="119" t="str" cm="1">
        <f t="array" ref="K637">IF(INDEX(Сечение, ROW(P635)) = "", "", INDEX(Сечение, ROW(P635)))</f>
        <v/>
      </c>
      <c r="L637" s="119" t="str" cm="1">
        <f t="array" ref="L637">IF(INDEX(Длина_кабеля, ROW(Q635)) = "", "", INDEX(Длина_кабеля, ROW(Q635)))</f>
        <v/>
      </c>
      <c r="M637" s="119" t="str" cm="1">
        <f t="array" ref="M637">IF(INDEX(Фаза, ROW(R635)) = "", "", INDEX(Фаза, ROW(R635)))</f>
        <v/>
      </c>
      <c r="N637" s="119" t="str" cm="1">
        <f t="array" ref="N637">IF(INDEX(РЕ, ROW(S635)) = "", "", INDEX(РЕ, ROW(S635)))</f>
        <v/>
      </c>
      <c r="O637" s="119" t="str" cm="1">
        <f t="array" ref="O637">IF(INDEX(Класс, ROW(V635)) = "", "", INDEX(Класс, ROW(V635)))</f>
        <v/>
      </c>
      <c r="P637" s="119" t="str" cm="1">
        <f t="array" ref="P637">IF(INDEX(Установленная_мощность, ROW(X635)) = "", "", INDEX(Установленная_мощность, ROW(X635)))</f>
        <v/>
      </c>
      <c r="Q637" s="119" t="str" cm="1">
        <f t="array" ref="Q637">IF(INDEX(Расчетный_ток, ROW(Y635)) = "", "", INDEX(Расчетный_ток, ROW(Y635)))</f>
        <v/>
      </c>
      <c r="R637" s="119" t="str" cm="1">
        <f t="array" ref="R637">IF(INDEX(Наименование_потребителя, ROW(Z635)) = "", "", INDEX(Наименование_потребителя, ROW(Z635)))</f>
        <v/>
      </c>
      <c r="S637" s="119" t="str" cm="1">
        <f t="array" ref="S637">IF(INDEX(Условное_обозначение, ROW(AA635)) = "", "", INDEX(Условное_обозначение, ROW(AA635)))</f>
        <v/>
      </c>
    </row>
    <row r="638" spans="1:19" x14ac:dyDescent="0.3">
      <c r="A638" s="119" t="str" cm="1">
        <f t="array" ref="A638">IF(INDEX(Вводной_щит, ROW(C636)) = "", "", INDEX(Вводной_щит, ROW(C636)))</f>
        <v/>
      </c>
      <c r="B638" s="119" t="str" cm="1">
        <f t="array" ref="B638">IF(INDEX(Номер, ROW(F636)) = "", "", INDEX(Номер, ROW(F636)))</f>
        <v/>
      </c>
      <c r="C638" s="119" t="str" cm="1">
        <f t="array" ref="C638">IF(INDEX(Номер_по_плану, ROW(H636)) = "", "", INDEX(Номер_по_плану, ROW(H636)))</f>
        <v/>
      </c>
      <c r="D638" s="119" t="str" cm="1">
        <f t="array" ref="D638">IF(INDEX(Тип, ROW(I636)) = "", "", INDEX(Тип, ROW(I636)))</f>
        <v/>
      </c>
      <c r="E638" s="119" t="str" cm="1">
        <f t="array" ref="E638">IF(INDEX(Автомат, ROW(J636)) = "", "", INDEX(Автомат, ROW(J636)))</f>
        <v/>
      </c>
      <c r="F638" s="119" t="str" cm="1">
        <f t="array" ref="F638">IF(INDEX(Производитель, ROW(K636)) = "", "", INDEX(Производитель, ROW(K636)))</f>
        <v/>
      </c>
      <c r="G638" s="119" t="str" cm="1">
        <f t="array" ref="G638">IF(INDEX(Номинал, ROW(L636)) = "", "", INDEX(Номинал, ROW(L636)))</f>
        <v/>
      </c>
      <c r="H638" s="119" t="str" cm="1">
        <f t="array" ref="H638">IF(INDEX(Тип_УЗО, ROW(M636)) = "", "", INDEX(Тип_УЗО, ROW(M636)))</f>
        <v/>
      </c>
      <c r="I638" s="119" t="str" cm="1">
        <f t="array" ref="I638">IF(INDEX(Ток_утечки_УЗО, ROW(N636)) = "", "", INDEX(Ток_утечки_УЗО, ROW(N636)))</f>
        <v/>
      </c>
      <c r="J638" s="119" t="str" cm="1">
        <f t="array" ref="J638">IF(INDEX(Марка_кабеля, ROW(O636)) = "", "", INDEX(Марка_кабеля, ROW(O636)))</f>
        <v/>
      </c>
      <c r="K638" s="119" t="str" cm="1">
        <f t="array" ref="K638">IF(INDEX(Сечение, ROW(P636)) = "", "", INDEX(Сечение, ROW(P636)))</f>
        <v/>
      </c>
      <c r="L638" s="119" t="str" cm="1">
        <f t="array" ref="L638">IF(INDEX(Длина_кабеля, ROW(Q636)) = "", "", INDEX(Длина_кабеля, ROW(Q636)))</f>
        <v/>
      </c>
      <c r="M638" s="119" t="str" cm="1">
        <f t="array" ref="M638">IF(INDEX(Фаза, ROW(R636)) = "", "", INDEX(Фаза, ROW(R636)))</f>
        <v/>
      </c>
      <c r="N638" s="119" t="str" cm="1">
        <f t="array" ref="N638">IF(INDEX(РЕ, ROW(S636)) = "", "", INDEX(РЕ, ROW(S636)))</f>
        <v/>
      </c>
      <c r="O638" s="119" t="str" cm="1">
        <f t="array" ref="O638">IF(INDEX(Класс, ROW(V636)) = "", "", INDEX(Класс, ROW(V636)))</f>
        <v/>
      </c>
      <c r="P638" s="119" t="str" cm="1">
        <f t="array" ref="P638">IF(INDEX(Установленная_мощность, ROW(X636)) = "", "", INDEX(Установленная_мощность, ROW(X636)))</f>
        <v/>
      </c>
      <c r="Q638" s="119" t="str" cm="1">
        <f t="array" ref="Q638">IF(INDEX(Расчетный_ток, ROW(Y636)) = "", "", INDEX(Расчетный_ток, ROW(Y636)))</f>
        <v/>
      </c>
      <c r="R638" s="119" t="str" cm="1">
        <f t="array" ref="R638">IF(INDEX(Наименование_потребителя, ROW(Z636)) = "", "", INDEX(Наименование_потребителя, ROW(Z636)))</f>
        <v/>
      </c>
      <c r="S638" s="119" t="str" cm="1">
        <f t="array" ref="S638">IF(INDEX(Условное_обозначение, ROW(AA636)) = "", "", INDEX(Условное_обозначение, ROW(AA636)))</f>
        <v/>
      </c>
    </row>
    <row r="639" spans="1:19" x14ac:dyDescent="0.3">
      <c r="A639" s="119" t="str" cm="1">
        <f t="array" ref="A639">IF(INDEX(Вводной_щит, ROW(C637)) = "", "", INDEX(Вводной_щит, ROW(C637)))</f>
        <v/>
      </c>
      <c r="B639" s="119" t="str" cm="1">
        <f t="array" ref="B639">IF(INDEX(Номер, ROW(F637)) = "", "", INDEX(Номер, ROW(F637)))</f>
        <v/>
      </c>
      <c r="C639" s="119" t="str" cm="1">
        <f t="array" ref="C639">IF(INDEX(Номер_по_плану, ROW(H637)) = "", "", INDEX(Номер_по_плану, ROW(H637)))</f>
        <v/>
      </c>
      <c r="D639" s="119" t="str" cm="1">
        <f t="array" ref="D639">IF(INDEX(Тип, ROW(I637)) = "", "", INDEX(Тип, ROW(I637)))</f>
        <v/>
      </c>
      <c r="E639" s="119" t="str" cm="1">
        <f t="array" ref="E639">IF(INDEX(Автомат, ROW(J637)) = "", "", INDEX(Автомат, ROW(J637)))</f>
        <v/>
      </c>
      <c r="F639" s="119" t="str" cm="1">
        <f t="array" ref="F639">IF(INDEX(Производитель, ROW(K637)) = "", "", INDEX(Производитель, ROW(K637)))</f>
        <v/>
      </c>
      <c r="G639" s="119" t="str" cm="1">
        <f t="array" ref="G639">IF(INDEX(Номинал, ROW(L637)) = "", "", INDEX(Номинал, ROW(L637)))</f>
        <v/>
      </c>
      <c r="H639" s="119" t="str" cm="1">
        <f t="array" ref="H639">IF(INDEX(Тип_УЗО, ROW(M637)) = "", "", INDEX(Тип_УЗО, ROW(M637)))</f>
        <v/>
      </c>
      <c r="I639" s="119" t="str" cm="1">
        <f t="array" ref="I639">IF(INDEX(Ток_утечки_УЗО, ROW(N637)) = "", "", INDEX(Ток_утечки_УЗО, ROW(N637)))</f>
        <v/>
      </c>
      <c r="J639" s="119" t="str" cm="1">
        <f t="array" ref="J639">IF(INDEX(Марка_кабеля, ROW(O637)) = "", "", INDEX(Марка_кабеля, ROW(O637)))</f>
        <v/>
      </c>
      <c r="K639" s="119" t="str" cm="1">
        <f t="array" ref="K639">IF(INDEX(Сечение, ROW(P637)) = "", "", INDEX(Сечение, ROW(P637)))</f>
        <v/>
      </c>
      <c r="L639" s="119" t="str" cm="1">
        <f t="array" ref="L639">IF(INDEX(Длина_кабеля, ROW(Q637)) = "", "", INDEX(Длина_кабеля, ROW(Q637)))</f>
        <v/>
      </c>
      <c r="M639" s="119" t="str" cm="1">
        <f t="array" ref="M639">IF(INDEX(Фаза, ROW(R637)) = "", "", INDEX(Фаза, ROW(R637)))</f>
        <v/>
      </c>
      <c r="N639" s="119" t="str" cm="1">
        <f t="array" ref="N639">IF(INDEX(РЕ, ROW(S637)) = "", "", INDEX(РЕ, ROW(S637)))</f>
        <v/>
      </c>
      <c r="O639" s="119" t="str" cm="1">
        <f t="array" ref="O639">IF(INDEX(Класс, ROW(V637)) = "", "", INDEX(Класс, ROW(V637)))</f>
        <v/>
      </c>
      <c r="P639" s="119" t="str" cm="1">
        <f t="array" ref="P639">IF(INDEX(Установленная_мощность, ROW(X637)) = "", "", INDEX(Установленная_мощность, ROW(X637)))</f>
        <v/>
      </c>
      <c r="Q639" s="119" t="str" cm="1">
        <f t="array" ref="Q639">IF(INDEX(Расчетный_ток, ROW(Y637)) = "", "", INDEX(Расчетный_ток, ROW(Y637)))</f>
        <v/>
      </c>
      <c r="R639" s="119" t="str" cm="1">
        <f t="array" ref="R639">IF(INDEX(Наименование_потребителя, ROW(Z637)) = "", "", INDEX(Наименование_потребителя, ROW(Z637)))</f>
        <v/>
      </c>
      <c r="S639" s="119" t="str" cm="1">
        <f t="array" ref="S639">IF(INDEX(Условное_обозначение, ROW(AA637)) = "", "", INDEX(Условное_обозначение, ROW(AA637)))</f>
        <v/>
      </c>
    </row>
    <row r="640" spans="1:19" x14ac:dyDescent="0.3">
      <c r="A640" s="119" t="str" cm="1">
        <f t="array" ref="A640">IF(INDEX(Вводной_щит, ROW(C638)) = "", "", INDEX(Вводной_щит, ROW(C638)))</f>
        <v/>
      </c>
      <c r="B640" s="119" t="str" cm="1">
        <f t="array" ref="B640">IF(INDEX(Номер, ROW(F638)) = "", "", INDEX(Номер, ROW(F638)))</f>
        <v/>
      </c>
      <c r="C640" s="119" t="str" cm="1">
        <f t="array" ref="C640">IF(INDEX(Номер_по_плану, ROW(H638)) = "", "", INDEX(Номер_по_плану, ROW(H638)))</f>
        <v/>
      </c>
      <c r="D640" s="119" t="str" cm="1">
        <f t="array" ref="D640">IF(INDEX(Тип, ROW(I638)) = "", "", INDEX(Тип, ROW(I638)))</f>
        <v/>
      </c>
      <c r="E640" s="119" t="str" cm="1">
        <f t="array" ref="E640">IF(INDEX(Автомат, ROW(J638)) = "", "", INDEX(Автомат, ROW(J638)))</f>
        <v/>
      </c>
      <c r="F640" s="119" t="str" cm="1">
        <f t="array" ref="F640">IF(INDEX(Производитель, ROW(K638)) = "", "", INDEX(Производитель, ROW(K638)))</f>
        <v/>
      </c>
      <c r="G640" s="119" t="str" cm="1">
        <f t="array" ref="G640">IF(INDEX(Номинал, ROW(L638)) = "", "", INDEX(Номинал, ROW(L638)))</f>
        <v/>
      </c>
      <c r="H640" s="119" t="str" cm="1">
        <f t="array" ref="H640">IF(INDEX(Тип_УЗО, ROW(M638)) = "", "", INDEX(Тип_УЗО, ROW(M638)))</f>
        <v/>
      </c>
      <c r="I640" s="119" t="str" cm="1">
        <f t="array" ref="I640">IF(INDEX(Ток_утечки_УЗО, ROW(N638)) = "", "", INDEX(Ток_утечки_УЗО, ROW(N638)))</f>
        <v/>
      </c>
      <c r="J640" s="119" t="str" cm="1">
        <f t="array" ref="J640">IF(INDEX(Марка_кабеля, ROW(O638)) = "", "", INDEX(Марка_кабеля, ROW(O638)))</f>
        <v/>
      </c>
      <c r="K640" s="119" t="str" cm="1">
        <f t="array" ref="K640">IF(INDEX(Сечение, ROW(P638)) = "", "", INDEX(Сечение, ROW(P638)))</f>
        <v/>
      </c>
      <c r="L640" s="119" t="str" cm="1">
        <f t="array" ref="L640">IF(INDEX(Длина_кабеля, ROW(Q638)) = "", "", INDEX(Длина_кабеля, ROW(Q638)))</f>
        <v/>
      </c>
      <c r="M640" s="119" t="str" cm="1">
        <f t="array" ref="M640">IF(INDEX(Фаза, ROW(R638)) = "", "", INDEX(Фаза, ROW(R638)))</f>
        <v/>
      </c>
      <c r="N640" s="119" t="str" cm="1">
        <f t="array" ref="N640">IF(INDEX(РЕ, ROW(S638)) = "", "", INDEX(РЕ, ROW(S638)))</f>
        <v/>
      </c>
      <c r="O640" s="119" t="str" cm="1">
        <f t="array" ref="O640">IF(INDEX(Класс, ROW(V638)) = "", "", INDEX(Класс, ROW(V638)))</f>
        <v/>
      </c>
      <c r="P640" s="119" t="str" cm="1">
        <f t="array" ref="P640">IF(INDEX(Установленная_мощность, ROW(X638)) = "", "", INDEX(Установленная_мощность, ROW(X638)))</f>
        <v/>
      </c>
      <c r="Q640" s="119" t="str" cm="1">
        <f t="array" ref="Q640">IF(INDEX(Расчетный_ток, ROW(Y638)) = "", "", INDEX(Расчетный_ток, ROW(Y638)))</f>
        <v/>
      </c>
      <c r="R640" s="119" t="str" cm="1">
        <f t="array" ref="R640">IF(INDEX(Наименование_потребителя, ROW(Z638)) = "", "", INDEX(Наименование_потребителя, ROW(Z638)))</f>
        <v/>
      </c>
      <c r="S640" s="119" t="str" cm="1">
        <f t="array" ref="S640">IF(INDEX(Условное_обозначение, ROW(AA638)) = "", "", INDEX(Условное_обозначение, ROW(AA638)))</f>
        <v/>
      </c>
    </row>
    <row r="641" spans="1:19" x14ac:dyDescent="0.3">
      <c r="A641" s="119" t="str" cm="1">
        <f t="array" ref="A641">IF(INDEX(Вводной_щит, ROW(C639)) = "", "", INDEX(Вводной_щит, ROW(C639)))</f>
        <v/>
      </c>
      <c r="B641" s="119" t="str" cm="1">
        <f t="array" ref="B641">IF(INDEX(Номер, ROW(F639)) = "", "", INDEX(Номер, ROW(F639)))</f>
        <v/>
      </c>
      <c r="C641" s="119" t="str" cm="1">
        <f t="array" ref="C641">IF(INDEX(Номер_по_плану, ROW(H639)) = "", "", INDEX(Номер_по_плану, ROW(H639)))</f>
        <v/>
      </c>
      <c r="D641" s="119" t="str" cm="1">
        <f t="array" ref="D641">IF(INDEX(Тип, ROW(I639)) = "", "", INDEX(Тип, ROW(I639)))</f>
        <v/>
      </c>
      <c r="E641" s="119" t="str" cm="1">
        <f t="array" ref="E641">IF(INDEX(Автомат, ROW(J639)) = "", "", INDEX(Автомат, ROW(J639)))</f>
        <v/>
      </c>
      <c r="F641" s="119" t="str" cm="1">
        <f t="array" ref="F641">IF(INDEX(Производитель, ROW(K639)) = "", "", INDEX(Производитель, ROW(K639)))</f>
        <v/>
      </c>
      <c r="G641" s="119" t="str" cm="1">
        <f t="array" ref="G641">IF(INDEX(Номинал, ROW(L639)) = "", "", INDEX(Номинал, ROW(L639)))</f>
        <v/>
      </c>
      <c r="H641" s="119" t="str" cm="1">
        <f t="array" ref="H641">IF(INDEX(Тип_УЗО, ROW(M639)) = "", "", INDEX(Тип_УЗО, ROW(M639)))</f>
        <v/>
      </c>
      <c r="I641" s="119" t="str" cm="1">
        <f t="array" ref="I641">IF(INDEX(Ток_утечки_УЗО, ROW(N639)) = "", "", INDEX(Ток_утечки_УЗО, ROW(N639)))</f>
        <v/>
      </c>
      <c r="J641" s="119" t="str" cm="1">
        <f t="array" ref="J641">IF(INDEX(Марка_кабеля, ROW(O639)) = "", "", INDEX(Марка_кабеля, ROW(O639)))</f>
        <v/>
      </c>
      <c r="K641" s="119" t="str" cm="1">
        <f t="array" ref="K641">IF(INDEX(Сечение, ROW(P639)) = "", "", INDEX(Сечение, ROW(P639)))</f>
        <v/>
      </c>
      <c r="L641" s="119" t="str" cm="1">
        <f t="array" ref="L641">IF(INDEX(Длина_кабеля, ROW(Q639)) = "", "", INDEX(Длина_кабеля, ROW(Q639)))</f>
        <v/>
      </c>
      <c r="M641" s="119" t="str">
        <f>IF(Замеры!R640="","",Замеры!R640)</f>
        <v/>
      </c>
      <c r="N641" s="119" t="str">
        <f>IF(Замеры!S640="","",Замеры!S640)</f>
        <v/>
      </c>
      <c r="O641" s="119" t="str">
        <f>IF(Замеры!V640="","",Замеры!V640)</f>
        <v/>
      </c>
      <c r="P641" s="119" t="str">
        <f>IF(Замеры!X640="","",Замеры!X640)</f>
        <v/>
      </c>
      <c r="Q641" s="119" t="str">
        <f>IF(Замеры!Y640="","",Замеры!Y640)</f>
        <v/>
      </c>
      <c r="R641" s="133" t="str">
        <f>IF(Замеры!Z640="","",Замеры!Z640)</f>
        <v/>
      </c>
      <c r="S641" s="133" t="str">
        <f>IF(Замеры!AA640="","",Замеры!AA640)</f>
        <v/>
      </c>
    </row>
    <row r="642" spans="1:19" x14ac:dyDescent="0.3">
      <c r="A642" s="119" t="str" cm="1">
        <f t="array" ref="A642">IF(INDEX(Вводной_щит, ROW(C640)) = "", "", INDEX(Вводной_щит, ROW(C640)))</f>
        <v/>
      </c>
      <c r="B642" s="119" t="str" cm="1">
        <f t="array" ref="B642">IF(INDEX(Номер, ROW(F640)) = "", "", INDEX(Номер, ROW(F640)))</f>
        <v/>
      </c>
      <c r="C642" s="119" t="str" cm="1">
        <f t="array" ref="C642">IF(INDEX(Номер_по_плану, ROW(H640)) = "", "", INDEX(Номер_по_плану, ROW(H640)))</f>
        <v/>
      </c>
      <c r="D642" s="119" t="str" cm="1">
        <f t="array" ref="D642">IF(INDEX(Тип, ROW(I640)) = "", "", INDEX(Тип, ROW(I640)))</f>
        <v/>
      </c>
      <c r="E642" s="119" t="str" cm="1">
        <f t="array" ref="E642">IF(INDEX(Автомат, ROW(J640)) = "", "", INDEX(Автомат, ROW(J640)))</f>
        <v/>
      </c>
      <c r="F642" s="119" t="str" cm="1">
        <f t="array" ref="F642">IF(INDEX(Производитель, ROW(K640)) = "", "", INDEX(Производитель, ROW(K640)))</f>
        <v/>
      </c>
      <c r="G642" s="119" t="str" cm="1">
        <f t="array" ref="G642">IF(INDEX(Номинал, ROW(L640)) = "", "", INDEX(Номинал, ROW(L640)))</f>
        <v/>
      </c>
      <c r="H642" s="119" t="str" cm="1">
        <f t="array" ref="H642">IF(INDEX(Тип_УЗО, ROW(M640)) = "", "", INDEX(Тип_УЗО, ROW(M640)))</f>
        <v/>
      </c>
      <c r="I642" s="119" t="str" cm="1">
        <f t="array" ref="I642">IF(INDEX(Ток_утечки_УЗО, ROW(N640)) = "", "", INDEX(Ток_утечки_УЗО, ROW(N640)))</f>
        <v/>
      </c>
      <c r="J642" s="119" t="str" cm="1">
        <f t="array" ref="J642">IF(INDEX(Марка_кабеля, ROW(O640)) = "", "", INDEX(Марка_кабеля, ROW(O640)))</f>
        <v/>
      </c>
      <c r="K642" s="119" t="str" cm="1">
        <f t="array" ref="K642">IF(INDEX(Сечение, ROW(P640)) = "", "", INDEX(Сечение, ROW(P640)))</f>
        <v/>
      </c>
      <c r="L642" s="119" t="str" cm="1">
        <f t="array" ref="L642">IF(INDEX(Длина_кабеля, ROW(Q640)) = "", "", INDEX(Длина_кабеля, ROW(Q640)))</f>
        <v/>
      </c>
      <c r="M642" s="119" t="str">
        <f>IF(Замеры!R641="","",Замеры!R641)</f>
        <v/>
      </c>
      <c r="N642" s="119" t="str">
        <f>IF(Замеры!S641="","",Замеры!S641)</f>
        <v/>
      </c>
      <c r="O642" s="119" t="str">
        <f>IF(Замеры!V641="","",Замеры!V641)</f>
        <v/>
      </c>
      <c r="P642" s="119" t="str">
        <f>IF(Замеры!X641="","",Замеры!X641)</f>
        <v/>
      </c>
      <c r="Q642" s="119" t="str">
        <f>IF(Замеры!Y641="","",Замеры!Y641)</f>
        <v/>
      </c>
      <c r="R642" s="133" t="str">
        <f>IF(Замеры!Z641="","",Замеры!Z641)</f>
        <v/>
      </c>
      <c r="S642" s="133" t="str">
        <f>IF(Замеры!AA641="","",Замеры!AA641)</f>
        <v/>
      </c>
    </row>
    <row r="643" spans="1:19" x14ac:dyDescent="0.3">
      <c r="A643" s="119" t="str" cm="1">
        <f t="array" ref="A643">IF(INDEX(Вводной_щит, ROW(C641)) = "", "", INDEX(Вводной_щит, ROW(C641)))</f>
        <v/>
      </c>
      <c r="B643" s="119" t="str" cm="1">
        <f t="array" ref="B643">IF(INDEX(Номер, ROW(F641)) = "", "", INDEX(Номер, ROW(F641)))</f>
        <v/>
      </c>
      <c r="C643" s="119" t="str" cm="1">
        <f t="array" ref="C643">IF(INDEX(Номер_по_плану, ROW(H641)) = "", "", INDEX(Номер_по_плану, ROW(H641)))</f>
        <v/>
      </c>
      <c r="D643" s="119" t="str" cm="1">
        <f t="array" ref="D643">IF(INDEX(Тип, ROW(I641)) = "", "", INDEX(Тип, ROW(I641)))</f>
        <v/>
      </c>
      <c r="E643" s="119" t="str" cm="1">
        <f t="array" ref="E643">IF(INDEX(Автомат, ROW(J641)) = "", "", INDEX(Автомат, ROW(J641)))</f>
        <v/>
      </c>
      <c r="F643" s="119" t="str" cm="1">
        <f t="array" ref="F643">IF(INDEX(Производитель, ROW(K641)) = "", "", INDEX(Производитель, ROW(K641)))</f>
        <v/>
      </c>
      <c r="G643" s="119" t="str" cm="1">
        <f t="array" ref="G643">IF(INDEX(Номинал, ROW(L641)) = "", "", INDEX(Номинал, ROW(L641)))</f>
        <v/>
      </c>
      <c r="H643" s="119" t="str" cm="1">
        <f t="array" ref="H643">IF(INDEX(Тип_УЗО, ROW(M641)) = "", "", INDEX(Тип_УЗО, ROW(M641)))</f>
        <v/>
      </c>
      <c r="I643" s="119" t="str" cm="1">
        <f t="array" ref="I643">IF(INDEX(Ток_утечки_УЗО, ROW(N641)) = "", "", INDEX(Ток_утечки_УЗО, ROW(N641)))</f>
        <v/>
      </c>
      <c r="J643" s="119" t="str" cm="1">
        <f t="array" ref="J643">IF(INDEX(Марка_кабеля, ROW(O641)) = "", "", INDEX(Марка_кабеля, ROW(O641)))</f>
        <v/>
      </c>
      <c r="K643" s="119" t="str" cm="1">
        <f t="array" ref="K643">IF(INDEX(Сечение, ROW(P641)) = "", "", INDEX(Сечение, ROW(P641)))</f>
        <v/>
      </c>
      <c r="L643" s="119" t="str" cm="1">
        <f t="array" ref="L643">IF(INDEX(Длина_кабеля, ROW(Q641)) = "", "", INDEX(Длина_кабеля, ROW(Q641)))</f>
        <v/>
      </c>
      <c r="M643" s="119" t="str">
        <f>IF(Замеры!R642="","",Замеры!R642)</f>
        <v/>
      </c>
      <c r="N643" s="119" t="str">
        <f>IF(Замеры!S642="","",Замеры!S642)</f>
        <v/>
      </c>
      <c r="O643" s="119" t="str">
        <f>IF(Замеры!V642="","",Замеры!V642)</f>
        <v/>
      </c>
      <c r="P643" s="119" t="str">
        <f>IF(Замеры!X642="","",Замеры!X642)</f>
        <v/>
      </c>
      <c r="Q643" s="119" t="str">
        <f>IF(Замеры!Y642="","",Замеры!Y642)</f>
        <v/>
      </c>
      <c r="R643" s="133" t="str">
        <f>IF(Замеры!Z642="","",Замеры!Z642)</f>
        <v/>
      </c>
      <c r="S643" s="133" t="str">
        <f>IF(Замеры!AA642="","",Замеры!AA642)</f>
        <v/>
      </c>
    </row>
    <row r="644" spans="1:19" x14ac:dyDescent="0.3">
      <c r="A644" s="119" t="str" cm="1">
        <f t="array" ref="A644">IF(INDEX(Вводной_щит, ROW(C642)) = "", "", INDEX(Вводной_щит, ROW(C642)))</f>
        <v/>
      </c>
      <c r="B644" s="119" t="str" cm="1">
        <f t="array" ref="B644">IF(INDEX(Номер, ROW(F642)) = "", "", INDEX(Номер, ROW(F642)))</f>
        <v/>
      </c>
      <c r="C644" s="119" t="str" cm="1">
        <f t="array" ref="C644">IF(INDEX(Номер_по_плану, ROW(H642)) = "", "", INDEX(Номер_по_плану, ROW(H642)))</f>
        <v/>
      </c>
      <c r="D644" s="119" t="str" cm="1">
        <f t="array" ref="D644">IF(INDEX(Тип, ROW(I642)) = "", "", INDEX(Тип, ROW(I642)))</f>
        <v/>
      </c>
      <c r="E644" s="119" t="str" cm="1">
        <f t="array" ref="E644">IF(INDEX(Автомат, ROW(J642)) = "", "", INDEX(Автомат, ROW(J642)))</f>
        <v/>
      </c>
      <c r="F644" s="119" t="str" cm="1">
        <f t="array" ref="F644">IF(INDEX(Производитель, ROW(K642)) = "", "", INDEX(Производитель, ROW(K642)))</f>
        <v/>
      </c>
      <c r="G644" s="119" t="str" cm="1">
        <f t="array" ref="G644">IF(INDEX(Номинал, ROW(L642)) = "", "", INDEX(Номинал, ROW(L642)))</f>
        <v/>
      </c>
      <c r="H644" s="119" t="str" cm="1">
        <f t="array" ref="H644">IF(INDEX(Тип_УЗО, ROW(M642)) = "", "", INDEX(Тип_УЗО, ROW(M642)))</f>
        <v/>
      </c>
      <c r="I644" s="119" t="str" cm="1">
        <f t="array" ref="I644">IF(INDEX(Ток_утечки_УЗО, ROW(N642)) = "", "", INDEX(Ток_утечки_УЗО, ROW(N642)))</f>
        <v/>
      </c>
      <c r="J644" s="119" t="str" cm="1">
        <f t="array" ref="J644">IF(INDEX(Марка_кабеля, ROW(O642)) = "", "", INDEX(Марка_кабеля, ROW(O642)))</f>
        <v/>
      </c>
      <c r="K644" s="119" t="str" cm="1">
        <f t="array" ref="K644">IF(INDEX(Сечение, ROW(P642)) = "", "", INDEX(Сечение, ROW(P642)))</f>
        <v/>
      </c>
      <c r="L644" s="119" t="str" cm="1">
        <f t="array" ref="L644">IF(INDEX(Длина_кабеля, ROW(Q642)) = "", "", INDEX(Длина_кабеля, ROW(Q642)))</f>
        <v/>
      </c>
      <c r="M644" s="119" t="str">
        <f>IF(Замеры!R643="","",Замеры!R643)</f>
        <v/>
      </c>
      <c r="N644" s="119" t="str">
        <f>IF(Замеры!S643="","",Замеры!S643)</f>
        <v/>
      </c>
      <c r="O644" s="119" t="str">
        <f>IF(Замеры!V643="","",Замеры!V643)</f>
        <v/>
      </c>
      <c r="P644" s="119" t="str">
        <f>IF(Замеры!X643="","",Замеры!X643)</f>
        <v/>
      </c>
      <c r="Q644" s="119" t="str">
        <f>IF(Замеры!Y643="","",Замеры!Y643)</f>
        <v/>
      </c>
      <c r="R644" s="133" t="str">
        <f>IF(Замеры!Z643="","",Замеры!Z643)</f>
        <v/>
      </c>
      <c r="S644" s="133" t="str">
        <f>IF(Замеры!AA643="","",Замеры!AA643)</f>
        <v/>
      </c>
    </row>
    <row r="645" spans="1:19" x14ac:dyDescent="0.3">
      <c r="A645" s="119" t="str" cm="1">
        <f t="array" ref="A645">IF(INDEX(Вводной_щит, ROW(C643)) = "", "", INDEX(Вводной_щит, ROW(C643)))</f>
        <v/>
      </c>
      <c r="B645" s="119" t="str" cm="1">
        <f t="array" ref="B645">IF(INDEX(Номер, ROW(F643)) = "", "", INDEX(Номер, ROW(F643)))</f>
        <v/>
      </c>
      <c r="C645" s="119" t="str" cm="1">
        <f t="array" ref="C645">IF(INDEX(Номер_по_плану, ROW(H643)) = "", "", INDEX(Номер_по_плану, ROW(H643)))</f>
        <v/>
      </c>
      <c r="D645" s="119" t="str" cm="1">
        <f t="array" ref="D645">IF(INDEX(Тип, ROW(I643)) = "", "", INDEX(Тип, ROW(I643)))</f>
        <v/>
      </c>
      <c r="E645" s="119" t="str" cm="1">
        <f t="array" ref="E645">IF(INDEX(Автомат, ROW(J643)) = "", "", INDEX(Автомат, ROW(J643)))</f>
        <v/>
      </c>
      <c r="F645" s="119" t="str" cm="1">
        <f t="array" ref="F645">IF(INDEX(Производитель, ROW(K643)) = "", "", INDEX(Производитель, ROW(K643)))</f>
        <v/>
      </c>
      <c r="G645" s="119" t="str" cm="1">
        <f t="array" ref="G645">IF(INDEX(Номинал, ROW(L643)) = "", "", INDEX(Номинал, ROW(L643)))</f>
        <v/>
      </c>
      <c r="H645" s="119" t="str" cm="1">
        <f t="array" ref="H645">IF(INDEX(Тип_УЗО, ROW(M643)) = "", "", INDEX(Тип_УЗО, ROW(M643)))</f>
        <v/>
      </c>
      <c r="I645" s="119" t="str" cm="1">
        <f t="array" ref="I645">IF(INDEX(Ток_утечки_УЗО, ROW(N643)) = "", "", INDEX(Ток_утечки_УЗО, ROW(N643)))</f>
        <v/>
      </c>
      <c r="J645" s="119" t="str" cm="1">
        <f t="array" ref="J645">IF(INDEX(Марка_кабеля, ROW(O643)) = "", "", INDEX(Марка_кабеля, ROW(O643)))</f>
        <v/>
      </c>
      <c r="K645" s="119" t="str" cm="1">
        <f t="array" ref="K645">IF(INDEX(Сечение, ROW(P643)) = "", "", INDEX(Сечение, ROW(P643)))</f>
        <v/>
      </c>
      <c r="L645" s="119" t="str" cm="1">
        <f t="array" ref="L645">IF(INDEX(Длина_кабеля, ROW(Q643)) = "", "", INDEX(Длина_кабеля, ROW(Q643)))</f>
        <v/>
      </c>
      <c r="M645" s="119" t="str">
        <f>IF(Замеры!R644="","",Замеры!R644)</f>
        <v/>
      </c>
      <c r="N645" s="119" t="str">
        <f>IF(Замеры!S644="","",Замеры!S644)</f>
        <v/>
      </c>
      <c r="O645" s="119" t="str">
        <f>IF(Замеры!V644="","",Замеры!V644)</f>
        <v/>
      </c>
      <c r="P645" s="119" t="str">
        <f>IF(Замеры!X644="","",Замеры!X644)</f>
        <v/>
      </c>
      <c r="Q645" s="119" t="str">
        <f>IF(Замеры!Y644="","",Замеры!Y644)</f>
        <v/>
      </c>
      <c r="R645" s="133" t="str">
        <f>IF(Замеры!Z644="","",Замеры!Z644)</f>
        <v/>
      </c>
      <c r="S645" s="133" t="str">
        <f>IF(Замеры!AA644="","",Замеры!AA644)</f>
        <v/>
      </c>
    </row>
  </sheetData>
  <sheetProtection sheet="1" objects="1" scenarios="1"/>
  <mergeCells count="3">
    <mergeCell ref="A4:S4"/>
    <mergeCell ref="A1:S1"/>
    <mergeCell ref="O2:S3"/>
  </mergeCells>
  <phoneticPr fontId="1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/>
  </sheetPr>
  <dimension ref="A1:AP1501"/>
  <sheetViews>
    <sheetView tabSelected="1" zoomScale="70" zoomScaleNormal="70" workbookViewId="0">
      <pane ySplit="1" topLeftCell="A2" activePane="bottomLeft" state="frozen"/>
      <selection activeCell="E15" sqref="E15"/>
      <selection pane="bottomLeft" activeCell="V4" sqref="V4"/>
    </sheetView>
  </sheetViews>
  <sheetFormatPr defaultColWidth="8.88671875" defaultRowHeight="14.4" x14ac:dyDescent="0.3"/>
  <cols>
    <col min="1" max="1" width="8.88671875" style="78"/>
    <col min="2" max="2" width="6.88671875" style="98" bestFit="1" customWidth="1"/>
    <col min="3" max="3" width="10.44140625" style="98" customWidth="1"/>
    <col min="4" max="4" width="15.88671875" style="81" customWidth="1"/>
    <col min="5" max="5" width="8.6640625" style="81" bestFit="1" customWidth="1"/>
    <col min="6" max="6" width="7.33203125" style="81" customWidth="1"/>
    <col min="7" max="7" width="5.21875" style="78" hidden="1" customWidth="1"/>
    <col min="8" max="8" width="8.6640625" style="78" customWidth="1"/>
    <col min="9" max="9" width="8.5546875" style="78" customWidth="1"/>
    <col min="10" max="10" width="12.109375" style="99" customWidth="1"/>
    <col min="11" max="11" width="11.109375" style="99" customWidth="1"/>
    <col min="12" max="13" width="12.21875" style="128" customWidth="1"/>
    <col min="14" max="14" width="9.109375" style="99" customWidth="1"/>
    <col min="15" max="15" width="16.6640625" style="99" bestFit="1" customWidth="1"/>
    <col min="16" max="17" width="12" style="99" customWidth="1"/>
    <col min="18" max="18" width="9.33203125" style="99" customWidth="1"/>
    <col min="19" max="19" width="5.44140625" style="99" customWidth="1"/>
    <col min="20" max="20" width="9.6640625" style="99" customWidth="1"/>
    <col min="21" max="21" width="5.109375" style="78" customWidth="1"/>
    <col min="22" max="22" width="8.44140625" style="99" customWidth="1"/>
    <col min="23" max="23" width="4.5546875" style="78" customWidth="1"/>
    <col min="24" max="24" width="11.109375" style="78" customWidth="1"/>
    <col min="25" max="25" width="13.88671875" style="78" customWidth="1"/>
    <col min="26" max="26" width="20.44140625" style="78" customWidth="1"/>
    <col min="27" max="27" width="14.88671875" style="78" customWidth="1"/>
    <col min="28" max="28" width="17.109375" style="99" customWidth="1"/>
    <col min="29" max="29" width="0" style="78" hidden="1" customWidth="1"/>
    <col min="30" max="30" width="15.109375" style="78" hidden="1" customWidth="1"/>
    <col min="31" max="31" width="4" style="78" hidden="1" customWidth="1"/>
    <col min="32" max="32" width="11.33203125" style="78" hidden="1" customWidth="1"/>
    <col min="33" max="33" width="9.44140625" style="78" customWidth="1"/>
    <col min="34" max="34" width="8.6640625" style="78" customWidth="1"/>
    <col min="35" max="35" width="7.5546875" style="78" customWidth="1"/>
    <col min="36" max="36" width="8.109375" style="78" customWidth="1"/>
    <col min="37" max="37" width="8.109375" style="77" hidden="1" customWidth="1"/>
    <col min="38" max="38" width="9.109375" style="77" hidden="1" customWidth="1"/>
    <col min="39" max="39" width="14.33203125" style="78" hidden="1" customWidth="1"/>
    <col min="40" max="40" width="13.5546875" style="78" hidden="1" customWidth="1"/>
    <col min="41" max="42" width="8.6640625" style="100" hidden="1" customWidth="1"/>
    <col min="43" max="16384" width="8.88671875" style="78"/>
  </cols>
  <sheetData>
    <row r="1" spans="1:42" ht="45" customHeight="1" x14ac:dyDescent="0.3">
      <c r="A1" s="109" t="s">
        <v>98</v>
      </c>
      <c r="B1" s="70" t="s">
        <v>93</v>
      </c>
      <c r="C1" s="70" t="s">
        <v>129</v>
      </c>
      <c r="D1" s="70" t="s">
        <v>86</v>
      </c>
      <c r="E1" s="70" t="s">
        <v>96</v>
      </c>
      <c r="F1" s="70" t="s">
        <v>87</v>
      </c>
      <c r="G1" s="72" t="s">
        <v>66</v>
      </c>
      <c r="H1" s="70" t="s">
        <v>233</v>
      </c>
      <c r="I1" s="70" t="s">
        <v>107</v>
      </c>
      <c r="J1" s="73" t="s">
        <v>115</v>
      </c>
      <c r="K1" s="73" t="s">
        <v>179</v>
      </c>
      <c r="L1" s="73" t="s">
        <v>116</v>
      </c>
      <c r="M1" s="73" t="s">
        <v>216</v>
      </c>
      <c r="N1" s="73" t="s">
        <v>118</v>
      </c>
      <c r="O1" s="73" t="s">
        <v>137</v>
      </c>
      <c r="P1" s="73" t="s">
        <v>140</v>
      </c>
      <c r="Q1" s="73" t="s">
        <v>211</v>
      </c>
      <c r="R1" s="74" t="s">
        <v>117</v>
      </c>
      <c r="S1" s="73" t="s">
        <v>83</v>
      </c>
      <c r="T1" s="73" t="s">
        <v>71</v>
      </c>
      <c r="U1" s="75"/>
      <c r="V1" s="73" t="s">
        <v>77</v>
      </c>
      <c r="W1" s="110"/>
      <c r="X1" s="73" t="s">
        <v>132</v>
      </c>
      <c r="Y1" s="73" t="s">
        <v>133</v>
      </c>
      <c r="Z1" s="73" t="s">
        <v>134</v>
      </c>
      <c r="AA1" s="73" t="s">
        <v>142</v>
      </c>
      <c r="AB1" s="73" t="s">
        <v>70</v>
      </c>
      <c r="AC1" s="75" t="s">
        <v>84</v>
      </c>
      <c r="AD1" s="40" t="s">
        <v>75</v>
      </c>
      <c r="AE1" s="1"/>
      <c r="AF1" s="71" t="s">
        <v>76</v>
      </c>
      <c r="AG1" s="15" t="s">
        <v>29</v>
      </c>
      <c r="AH1" s="15" t="s">
        <v>30</v>
      </c>
      <c r="AI1" s="15" t="s">
        <v>89</v>
      </c>
      <c r="AJ1" s="15" t="s">
        <v>72</v>
      </c>
      <c r="AK1" s="16"/>
      <c r="AM1" s="148" t="s">
        <v>26</v>
      </c>
      <c r="AN1" s="149"/>
      <c r="AO1" s="150" t="s">
        <v>88</v>
      </c>
      <c r="AP1" s="151"/>
    </row>
    <row r="2" spans="1:42" ht="18" customHeight="1" x14ac:dyDescent="0.3">
      <c r="A2" s="77">
        <v>1</v>
      </c>
      <c r="B2" s="70">
        <v>2</v>
      </c>
      <c r="C2" s="108"/>
      <c r="D2" s="77">
        <v>3</v>
      </c>
      <c r="E2" s="70">
        <v>4</v>
      </c>
      <c r="F2" s="77">
        <v>5</v>
      </c>
      <c r="G2" s="70">
        <v>6</v>
      </c>
      <c r="H2" s="108"/>
      <c r="I2" s="108"/>
      <c r="J2" s="77">
        <v>7</v>
      </c>
      <c r="K2" s="77"/>
      <c r="L2" s="70">
        <v>8</v>
      </c>
      <c r="M2" s="108"/>
      <c r="N2" s="108"/>
      <c r="O2" s="77">
        <v>9</v>
      </c>
      <c r="P2" s="77"/>
      <c r="Q2" s="77"/>
      <c r="R2" s="70">
        <v>10</v>
      </c>
      <c r="S2" s="77">
        <v>11</v>
      </c>
      <c r="T2" s="70">
        <v>12</v>
      </c>
      <c r="U2" s="77">
        <v>13</v>
      </c>
      <c r="V2" s="70">
        <v>14</v>
      </c>
      <c r="W2" s="77">
        <v>15</v>
      </c>
      <c r="X2" s="77"/>
      <c r="Y2" s="77"/>
      <c r="Z2" s="77"/>
      <c r="AA2" s="77"/>
      <c r="AB2" s="70">
        <v>16</v>
      </c>
      <c r="AC2" s="75"/>
      <c r="AD2" s="107"/>
      <c r="AE2" s="107"/>
      <c r="AF2" s="107"/>
      <c r="AG2" s="15"/>
      <c r="AH2" s="15"/>
      <c r="AI2" s="15"/>
      <c r="AJ2" s="15"/>
      <c r="AK2" s="16"/>
      <c r="AM2" s="103"/>
      <c r="AN2" s="104"/>
      <c r="AO2" s="105"/>
      <c r="AP2" s="106"/>
    </row>
    <row r="3" spans="1:42" s="97" customFormat="1" ht="26.4" x14ac:dyDescent="0.3">
      <c r="A3" s="111"/>
      <c r="B3" s="79"/>
      <c r="C3" s="79"/>
      <c r="D3" s="83"/>
      <c r="E3" s="112"/>
      <c r="F3" s="113"/>
      <c r="G3" s="114" t="str">
        <f>CONCATENATE(C4," ",F3,E3)</f>
        <v xml:space="preserve">АВР 1 </v>
      </c>
      <c r="H3" s="83"/>
      <c r="I3" s="83"/>
      <c r="J3" s="83"/>
      <c r="K3" s="83"/>
      <c r="L3" s="127"/>
      <c r="M3" s="127"/>
      <c r="N3" s="117"/>
      <c r="O3" s="85"/>
      <c r="P3" s="85"/>
      <c r="Q3" s="85"/>
      <c r="R3" s="115"/>
      <c r="S3" s="112"/>
      <c r="T3" s="87"/>
      <c r="U3" s="88" t="str">
        <f>IF(AD3=0," ","-")</f>
        <v xml:space="preserve"> </v>
      </c>
      <c r="V3" s="89"/>
      <c r="W3" s="90" t="str">
        <f>IF(AD3=0," ","-")</f>
        <v xml:space="preserve"> </v>
      </c>
      <c r="X3" s="90"/>
      <c r="Y3" s="90"/>
      <c r="Z3" s="90"/>
      <c r="AA3" s="90"/>
      <c r="AB3" s="87" t="s">
        <v>74</v>
      </c>
      <c r="AC3" s="76"/>
      <c r="AD3" s="91">
        <f t="shared" ref="AD3:AD66" si="0">IF(V3=$AG$1,L3*3,IF(V3=$AH$1,L3*5,IF(V3=$AI$1,L3*8,IF(V3=$AJ$1,L3*12*0.75,0))))</f>
        <v>0</v>
      </c>
      <c r="AE3" s="88" t="str">
        <f>IF(AD3=0," ","-")</f>
        <v xml:space="preserve"> </v>
      </c>
      <c r="AF3" s="91" t="str">
        <f t="shared" ref="AF3:AF66" si="1">IF(V3=$AG$1,L3*5,IF(V3=$AH$1,L3*10,IF(V3=$AI$1,L3*10,IF(V3=$AJ$1,L3*12," "))))</f>
        <v xml:space="preserve"> </v>
      </c>
      <c r="AG3" s="92" t="s">
        <v>92</v>
      </c>
      <c r="AH3" s="92" t="s">
        <v>92</v>
      </c>
      <c r="AI3" s="92" t="s">
        <v>90</v>
      </c>
      <c r="AJ3" s="93" t="s">
        <v>91</v>
      </c>
      <c r="AK3" s="94" t="str">
        <f t="shared" ref="AK3:AK66" si="2">IF(L3&gt;63,"≤120","≤60")</f>
        <v>≤60</v>
      </c>
      <c r="AL3" s="94">
        <f t="shared" ref="AL3:AL66" ca="1" si="3">IF(L3&lt;63,RANDBETWEEN(20,50),RANDBETWEEN(60,110))</f>
        <v>23</v>
      </c>
      <c r="AM3" s="95" t="str">
        <f t="shared" ref="AM3:AM13" si="4">IF(V3=$AG$1,L3*3,IF(V3=$AH$1,L3*5,IF(V3=$AI$1,L3*8,IF(V3=$AJ$1,L3*12," "))))</f>
        <v xml:space="preserve"> </v>
      </c>
      <c r="AN3" s="95" t="str">
        <f t="shared" ref="AN3:AN13" si="5">IF(V3=$AG$1,L3*5,IF(V3=$AH$1,L3*10,IF(V3=$AI$1,L3*10,IF(V3=$AJ$1," "," "))))</f>
        <v xml:space="preserve"> </v>
      </c>
      <c r="AO3" s="96" t="str">
        <f>IF(AD3=0," ",ROUND(L3*1.13,0))</f>
        <v xml:space="preserve"> </v>
      </c>
      <c r="AP3" s="96" t="str">
        <f>IF(AD3=0," ",ROUND(L3*1.45,0))</f>
        <v xml:space="preserve"> </v>
      </c>
    </row>
    <row r="4" spans="1:42" s="97" customFormat="1" ht="66" x14ac:dyDescent="0.3">
      <c r="A4" s="111"/>
      <c r="B4" s="79">
        <v>1</v>
      </c>
      <c r="C4" s="83" t="s">
        <v>182</v>
      </c>
      <c r="D4" s="129" t="s">
        <v>104</v>
      </c>
      <c r="E4" s="112"/>
      <c r="F4" s="98" t="s">
        <v>141</v>
      </c>
      <c r="G4" s="114" t="str">
        <f>CONCATENATE(D4," ",F4,E4)</f>
        <v xml:space="preserve"> Ввод 0.1 QD Ввод</v>
      </c>
      <c r="H4" s="83"/>
      <c r="I4" s="83" t="s">
        <v>108</v>
      </c>
      <c r="J4" s="83" t="s">
        <v>144</v>
      </c>
      <c r="K4" s="83" t="s">
        <v>180</v>
      </c>
      <c r="L4" s="140">
        <v>4</v>
      </c>
      <c r="M4" s="83"/>
      <c r="N4" s="83"/>
      <c r="O4" s="83" t="s">
        <v>152</v>
      </c>
      <c r="P4" s="83" t="s">
        <v>153</v>
      </c>
      <c r="Q4" s="83" t="s">
        <v>191</v>
      </c>
      <c r="R4" s="83" t="s">
        <v>102</v>
      </c>
      <c r="S4" s="83">
        <v>4</v>
      </c>
      <c r="T4" s="83"/>
      <c r="U4" s="88" t="str">
        <f t="shared" ref="U4:U15" si="6">IF(AD4=0," ","-")</f>
        <v>-</v>
      </c>
      <c r="V4" s="83" t="s">
        <v>30</v>
      </c>
      <c r="W4" s="90" t="str">
        <f t="shared" ref="W4:W21" si="7">IF(AD4=0," ","-")</f>
        <v>-</v>
      </c>
      <c r="X4" s="83"/>
      <c r="Y4" s="83"/>
      <c r="Z4" s="83" t="s">
        <v>181</v>
      </c>
      <c r="AA4" s="83"/>
      <c r="AB4" s="87" t="s">
        <v>74</v>
      </c>
      <c r="AC4" s="76"/>
      <c r="AD4" s="91">
        <f t="shared" si="0"/>
        <v>20</v>
      </c>
      <c r="AE4" s="88" t="str">
        <f t="shared" ref="AE4:AE67" si="8">IF(AD4=0," ","-")</f>
        <v>-</v>
      </c>
      <c r="AF4" s="91">
        <f t="shared" si="1"/>
        <v>40</v>
      </c>
      <c r="AG4" s="78"/>
      <c r="AH4" s="78"/>
      <c r="AI4" s="78" t="s">
        <v>95</v>
      </c>
      <c r="AJ4" s="97">
        <v>12</v>
      </c>
      <c r="AK4" s="94" t="str">
        <f t="shared" si="2"/>
        <v>≤60</v>
      </c>
      <c r="AL4" s="94">
        <f t="shared" ca="1" si="3"/>
        <v>38</v>
      </c>
      <c r="AM4" s="95">
        <f t="shared" si="4"/>
        <v>20</v>
      </c>
      <c r="AN4" s="95">
        <f t="shared" si="5"/>
        <v>40</v>
      </c>
      <c r="AO4" s="96">
        <f t="shared" ref="AO4:AO67" si="9">ROUND(L4*1.13,0)</f>
        <v>5</v>
      </c>
      <c r="AP4" s="96">
        <f t="shared" ref="AP4:AP67" si="10">ROUND(L4*1.45,0)</f>
        <v>6</v>
      </c>
    </row>
    <row r="5" spans="1:42" s="97" customFormat="1" ht="52.8" x14ac:dyDescent="0.3">
      <c r="A5" s="111"/>
      <c r="B5" s="79">
        <v>2</v>
      </c>
      <c r="C5" s="83" t="s">
        <v>182</v>
      </c>
      <c r="D5" s="129" t="s">
        <v>105</v>
      </c>
      <c r="E5" s="112"/>
      <c r="F5" s="98" t="s">
        <v>141</v>
      </c>
      <c r="G5" s="114" t="str">
        <f>CONCATENATE(D5," ",F5,E5)</f>
        <v>Ввод 0.2 QF Ввод</v>
      </c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8" t="str">
        <f t="shared" si="6"/>
        <v xml:space="preserve"> </v>
      </c>
      <c r="V5" s="83"/>
      <c r="W5" s="90" t="str">
        <f t="shared" si="7"/>
        <v xml:space="preserve"> </v>
      </c>
      <c r="X5" s="83"/>
      <c r="Y5" s="83"/>
      <c r="Z5" s="83"/>
      <c r="AA5" s="83"/>
      <c r="AB5" s="87" t="s">
        <v>74</v>
      </c>
      <c r="AC5" s="76"/>
      <c r="AD5" s="91">
        <f t="shared" si="0"/>
        <v>0</v>
      </c>
      <c r="AE5" s="88" t="str">
        <f t="shared" si="8"/>
        <v xml:space="preserve"> </v>
      </c>
      <c r="AF5" s="91" t="str">
        <f t="shared" si="1"/>
        <v xml:space="preserve"> </v>
      </c>
      <c r="AG5" s="78"/>
      <c r="AH5" s="78"/>
      <c r="AI5" s="78"/>
      <c r="AK5" s="94" t="str">
        <f t="shared" si="2"/>
        <v>≤60</v>
      </c>
      <c r="AL5" s="94">
        <f t="shared" ca="1" si="3"/>
        <v>48</v>
      </c>
      <c r="AM5" s="95" t="str">
        <f t="shared" si="4"/>
        <v xml:space="preserve"> </v>
      </c>
      <c r="AN5" s="95" t="str">
        <f t="shared" si="5"/>
        <v xml:space="preserve"> </v>
      </c>
      <c r="AO5" s="96">
        <f t="shared" si="9"/>
        <v>0</v>
      </c>
      <c r="AP5" s="96">
        <f t="shared" si="10"/>
        <v>0</v>
      </c>
    </row>
    <row r="6" spans="1:42" s="97" customFormat="1" ht="52.8" x14ac:dyDescent="0.3">
      <c r="A6" s="116"/>
      <c r="B6" s="79">
        <f>(IF(B4+B5=0,(B3+1),(IF(B5=0,(B4+1),B5+1))))</f>
        <v>3</v>
      </c>
      <c r="C6" s="83" t="s">
        <v>182</v>
      </c>
      <c r="D6" s="129" t="s">
        <v>94</v>
      </c>
      <c r="E6" s="112"/>
      <c r="F6" s="98">
        <v>1</v>
      </c>
      <c r="G6" s="114" t="str">
        <f>CONCATENATE(D6," ",F6,E6)</f>
        <v>Группа от QF 1</v>
      </c>
      <c r="H6" s="83" t="s">
        <v>178</v>
      </c>
      <c r="I6" s="83" t="s">
        <v>108</v>
      </c>
      <c r="J6" s="83" t="s">
        <v>144</v>
      </c>
      <c r="K6" s="83" t="s">
        <v>180</v>
      </c>
      <c r="L6" s="140">
        <v>4</v>
      </c>
      <c r="M6" s="83"/>
      <c r="N6" s="83" t="s">
        <v>131</v>
      </c>
      <c r="O6" s="83" t="s">
        <v>152</v>
      </c>
      <c r="P6" s="83" t="s">
        <v>153</v>
      </c>
      <c r="Q6" s="83" t="s">
        <v>191</v>
      </c>
      <c r="R6" s="83" t="s">
        <v>102</v>
      </c>
      <c r="S6" s="83">
        <v>4</v>
      </c>
      <c r="T6" s="83" t="s">
        <v>97</v>
      </c>
      <c r="U6" s="88" t="str">
        <f t="shared" si="6"/>
        <v xml:space="preserve"> </v>
      </c>
      <c r="V6" s="83"/>
      <c r="W6" s="90" t="str">
        <f t="shared" si="7"/>
        <v xml:space="preserve"> </v>
      </c>
      <c r="X6" s="83"/>
      <c r="Y6" s="83"/>
      <c r="Z6" s="83" t="s">
        <v>162</v>
      </c>
      <c r="AA6" s="83" t="s">
        <v>178</v>
      </c>
      <c r="AB6" s="87" t="s">
        <v>74</v>
      </c>
      <c r="AC6" s="76"/>
      <c r="AD6" s="91">
        <f t="shared" si="0"/>
        <v>0</v>
      </c>
      <c r="AE6" s="88" t="str">
        <f t="shared" si="8"/>
        <v xml:space="preserve"> </v>
      </c>
      <c r="AF6" s="91" t="str">
        <f t="shared" si="1"/>
        <v xml:space="preserve"> </v>
      </c>
      <c r="AG6" s="78"/>
      <c r="AH6" s="78"/>
      <c r="AI6" s="78"/>
      <c r="AK6" s="94" t="str">
        <f t="shared" si="2"/>
        <v>≤60</v>
      </c>
      <c r="AL6" s="94">
        <f t="shared" ca="1" si="3"/>
        <v>43</v>
      </c>
      <c r="AM6" s="95" t="str">
        <f t="shared" si="4"/>
        <v xml:space="preserve"> </v>
      </c>
      <c r="AN6" s="95" t="str">
        <f t="shared" si="5"/>
        <v xml:space="preserve"> </v>
      </c>
      <c r="AO6" s="96">
        <f t="shared" si="9"/>
        <v>5</v>
      </c>
      <c r="AP6" s="96">
        <f t="shared" si="10"/>
        <v>6</v>
      </c>
    </row>
    <row r="7" spans="1:42" s="97" customFormat="1" ht="52.8" x14ac:dyDescent="0.3">
      <c r="A7" s="116"/>
      <c r="B7" s="79">
        <f>(IF(B5+B6=0,(B4+1),(IF(B6=0,(B5+1),B6+1))))</f>
        <v>4</v>
      </c>
      <c r="C7" s="83" t="s">
        <v>182</v>
      </c>
      <c r="D7" s="129" t="s">
        <v>94</v>
      </c>
      <c r="E7" s="112"/>
      <c r="F7" s="98">
        <v>2</v>
      </c>
      <c r="G7" s="114" t="str">
        <f>CONCATENATE(D7," ",F7,E7)</f>
        <v>Группа от QF 2</v>
      </c>
      <c r="H7" s="83" t="s">
        <v>99</v>
      </c>
      <c r="I7" s="83" t="s">
        <v>108</v>
      </c>
      <c r="J7" s="83" t="s">
        <v>101</v>
      </c>
      <c r="K7" s="83" t="s">
        <v>180</v>
      </c>
      <c r="L7" s="83"/>
      <c r="M7" s="83"/>
      <c r="N7" s="83" t="s">
        <v>131</v>
      </c>
      <c r="O7" s="83" t="s">
        <v>135</v>
      </c>
      <c r="P7" s="83" t="s">
        <v>153</v>
      </c>
      <c r="Q7" s="83" t="s">
        <v>147</v>
      </c>
      <c r="R7" s="83" t="s">
        <v>102</v>
      </c>
      <c r="S7" s="83">
        <v>4</v>
      </c>
      <c r="T7" s="83" t="s">
        <v>97</v>
      </c>
      <c r="U7" s="88" t="str">
        <f t="shared" si="6"/>
        <v xml:space="preserve"> </v>
      </c>
      <c r="V7" s="83" t="s">
        <v>30</v>
      </c>
      <c r="W7" s="90" t="str">
        <f t="shared" si="7"/>
        <v xml:space="preserve"> </v>
      </c>
      <c r="X7" s="83"/>
      <c r="Y7" s="83"/>
      <c r="Z7" s="83" t="s">
        <v>163</v>
      </c>
      <c r="AA7" s="83" t="s">
        <v>178</v>
      </c>
      <c r="AB7" s="87" t="s">
        <v>74</v>
      </c>
      <c r="AC7" s="76"/>
      <c r="AD7" s="91">
        <f t="shared" si="0"/>
        <v>0</v>
      </c>
      <c r="AE7" s="88" t="str">
        <f t="shared" si="8"/>
        <v xml:space="preserve"> </v>
      </c>
      <c r="AF7" s="91">
        <f t="shared" si="1"/>
        <v>0</v>
      </c>
      <c r="AG7" s="78"/>
      <c r="AH7" s="78"/>
      <c r="AI7" s="78"/>
      <c r="AK7" s="94" t="str">
        <f t="shared" si="2"/>
        <v>≤60</v>
      </c>
      <c r="AL7" s="94">
        <f t="shared" ca="1" si="3"/>
        <v>25</v>
      </c>
      <c r="AM7" s="95">
        <f t="shared" si="4"/>
        <v>0</v>
      </c>
      <c r="AN7" s="95">
        <f t="shared" si="5"/>
        <v>0</v>
      </c>
      <c r="AO7" s="96">
        <f t="shared" si="9"/>
        <v>0</v>
      </c>
      <c r="AP7" s="96">
        <f t="shared" si="10"/>
        <v>0</v>
      </c>
    </row>
    <row r="8" spans="1:42" s="97" customFormat="1" ht="52.8" x14ac:dyDescent="0.3">
      <c r="A8" s="116"/>
      <c r="B8" s="79">
        <f>(IF(B6+B7=0,(B5+1),(IF(B7=0,(B6+1),B7+1))))</f>
        <v>5</v>
      </c>
      <c r="C8" s="83" t="s">
        <v>182</v>
      </c>
      <c r="D8" s="129" t="s">
        <v>94</v>
      </c>
      <c r="E8" s="112"/>
      <c r="F8" s="98">
        <v>3</v>
      </c>
      <c r="G8" s="114" t="str">
        <f t="shared" ref="G8:G12" si="11">CONCATENATE(D8," ",F8,E8)</f>
        <v>Группа от QF 3</v>
      </c>
      <c r="H8" s="83" t="s">
        <v>197</v>
      </c>
      <c r="I8" s="83" t="s">
        <v>108</v>
      </c>
      <c r="J8" s="83" t="s">
        <v>144</v>
      </c>
      <c r="K8" s="83" t="s">
        <v>180</v>
      </c>
      <c r="L8" s="83"/>
      <c r="M8" s="83"/>
      <c r="N8" s="83" t="s">
        <v>131</v>
      </c>
      <c r="O8" s="83" t="s">
        <v>152</v>
      </c>
      <c r="P8" s="83" t="s">
        <v>153</v>
      </c>
      <c r="Q8" s="83" t="s">
        <v>219</v>
      </c>
      <c r="R8" s="83" t="s">
        <v>102</v>
      </c>
      <c r="S8" s="83">
        <v>4</v>
      </c>
      <c r="T8" s="83" t="s">
        <v>97</v>
      </c>
      <c r="U8" s="88" t="str">
        <f t="shared" ref="U8:U9" si="12">IF(AD8=0," ","-")</f>
        <v xml:space="preserve"> </v>
      </c>
      <c r="V8" s="83"/>
      <c r="W8" s="90" t="str">
        <f t="shared" si="7"/>
        <v xml:space="preserve"> </v>
      </c>
      <c r="X8" s="83"/>
      <c r="Y8" s="83"/>
      <c r="Z8" s="83" t="s">
        <v>165</v>
      </c>
      <c r="AA8" s="83" t="s">
        <v>178</v>
      </c>
      <c r="AB8" s="87" t="s">
        <v>74</v>
      </c>
      <c r="AC8" s="76"/>
      <c r="AD8" s="91">
        <f t="shared" si="0"/>
        <v>0</v>
      </c>
      <c r="AE8" s="88" t="str">
        <f t="shared" si="8"/>
        <v xml:space="preserve"> </v>
      </c>
      <c r="AF8" s="91" t="str">
        <f t="shared" si="1"/>
        <v xml:space="preserve"> </v>
      </c>
      <c r="AG8" s="78"/>
      <c r="AH8" s="78"/>
      <c r="AI8" s="78"/>
      <c r="AK8" s="94" t="str">
        <f t="shared" si="2"/>
        <v>≤60</v>
      </c>
      <c r="AL8" s="94">
        <f t="shared" ca="1" si="3"/>
        <v>32</v>
      </c>
      <c r="AM8" s="95" t="str">
        <f t="shared" si="4"/>
        <v xml:space="preserve"> </v>
      </c>
      <c r="AN8" s="95" t="str">
        <f t="shared" si="5"/>
        <v xml:space="preserve"> </v>
      </c>
      <c r="AO8" s="96">
        <f t="shared" si="9"/>
        <v>0</v>
      </c>
      <c r="AP8" s="96">
        <f t="shared" si="10"/>
        <v>0</v>
      </c>
    </row>
    <row r="9" spans="1:42" s="97" customFormat="1" ht="66" x14ac:dyDescent="0.3">
      <c r="A9" s="116"/>
      <c r="B9" s="79">
        <f>(IF(B7+B8=0,(B6+1),(IF(B8=0,(B7+1),B8+1))))</f>
        <v>6</v>
      </c>
      <c r="C9" s="83" t="s">
        <v>182</v>
      </c>
      <c r="D9" s="129" t="s">
        <v>103</v>
      </c>
      <c r="E9" s="112"/>
      <c r="F9" s="98">
        <v>4</v>
      </c>
      <c r="G9" s="114" t="str">
        <f>CONCATENATE(D9," ",F9,E9)</f>
        <v>Группа от QFD 4</v>
      </c>
      <c r="H9" s="83" t="s">
        <v>235</v>
      </c>
      <c r="I9" s="83" t="s">
        <v>108</v>
      </c>
      <c r="J9" s="83" t="s">
        <v>190</v>
      </c>
      <c r="K9" s="83" t="s">
        <v>189</v>
      </c>
      <c r="L9" s="83" t="s">
        <v>146</v>
      </c>
      <c r="M9" s="83"/>
      <c r="N9" s="83" t="s">
        <v>131</v>
      </c>
      <c r="O9" s="83" t="s">
        <v>152</v>
      </c>
      <c r="P9" s="83" t="s">
        <v>154</v>
      </c>
      <c r="Q9" s="83" t="s">
        <v>218</v>
      </c>
      <c r="R9" s="83" t="s">
        <v>102</v>
      </c>
      <c r="S9" s="83">
        <v>4</v>
      </c>
      <c r="T9" s="83" t="s">
        <v>97</v>
      </c>
      <c r="U9" s="88" t="str">
        <f t="shared" si="12"/>
        <v>-</v>
      </c>
      <c r="V9" s="83" t="s">
        <v>30</v>
      </c>
      <c r="W9" s="90" t="str">
        <f t="shared" si="7"/>
        <v>-</v>
      </c>
      <c r="X9" s="83"/>
      <c r="Y9" s="83"/>
      <c r="Z9" s="83" t="s">
        <v>164</v>
      </c>
      <c r="AA9" s="83" t="s">
        <v>178</v>
      </c>
      <c r="AB9" s="87" t="s">
        <v>74</v>
      </c>
      <c r="AC9" s="76"/>
      <c r="AD9" s="91">
        <f t="shared" si="0"/>
        <v>500</v>
      </c>
      <c r="AE9" s="88" t="str">
        <f t="shared" ref="AE9:AE14" si="13">IF(AD9=0," ","-")</f>
        <v>-</v>
      </c>
      <c r="AF9" s="91">
        <f t="shared" si="1"/>
        <v>1000</v>
      </c>
      <c r="AG9" s="78"/>
      <c r="AH9" s="78"/>
      <c r="AI9" s="78"/>
      <c r="AK9" s="94" t="str">
        <f t="shared" si="2"/>
        <v>≤120</v>
      </c>
      <c r="AL9" s="94">
        <f t="shared" ca="1" si="3"/>
        <v>95</v>
      </c>
      <c r="AM9" s="95">
        <f t="shared" si="4"/>
        <v>500</v>
      </c>
      <c r="AN9" s="95">
        <f t="shared" si="5"/>
        <v>1000</v>
      </c>
      <c r="AO9" s="96">
        <f t="shared" si="9"/>
        <v>113</v>
      </c>
      <c r="AP9" s="96">
        <f t="shared" si="10"/>
        <v>145</v>
      </c>
    </row>
    <row r="10" spans="1:42" s="97" customFormat="1" ht="66" x14ac:dyDescent="0.3">
      <c r="A10" s="116"/>
      <c r="B10" s="79">
        <f t="shared" ref="B10:B11" si="14">(IF(B8+B9=0,(B7+1),(IF(B9=0,(B8+1),B9+1))))</f>
        <v>7</v>
      </c>
      <c r="C10" s="83" t="s">
        <v>182</v>
      </c>
      <c r="D10" s="129" t="s">
        <v>103</v>
      </c>
      <c r="E10" s="112"/>
      <c r="F10" s="98">
        <v>5</v>
      </c>
      <c r="G10" s="114" t="str">
        <f t="shared" si="11"/>
        <v>Группа от QFD 5</v>
      </c>
      <c r="H10" s="83" t="s">
        <v>236</v>
      </c>
      <c r="I10" s="83" t="s">
        <v>108</v>
      </c>
      <c r="J10" s="83" t="s">
        <v>144</v>
      </c>
      <c r="K10" s="83" t="s">
        <v>180</v>
      </c>
      <c r="L10" s="83" t="s">
        <v>145</v>
      </c>
      <c r="M10" s="83"/>
      <c r="N10" s="83" t="s">
        <v>131</v>
      </c>
      <c r="O10" s="83" t="s">
        <v>152</v>
      </c>
      <c r="P10" s="83" t="s">
        <v>155</v>
      </c>
      <c r="Q10" s="83" t="s">
        <v>220</v>
      </c>
      <c r="R10" s="83" t="s">
        <v>102</v>
      </c>
      <c r="S10" s="83">
        <v>4</v>
      </c>
      <c r="T10" s="83" t="s">
        <v>97</v>
      </c>
      <c r="U10" s="88"/>
      <c r="V10" s="83" t="s">
        <v>30</v>
      </c>
      <c r="W10" s="90"/>
      <c r="X10" s="83"/>
      <c r="Y10" s="83"/>
      <c r="Z10" s="83" t="s">
        <v>166</v>
      </c>
      <c r="AA10" s="83" t="s">
        <v>178</v>
      </c>
      <c r="AB10" s="87" t="s">
        <v>74</v>
      </c>
      <c r="AC10" s="76"/>
      <c r="AD10" s="91">
        <f t="shared" si="0"/>
        <v>125</v>
      </c>
      <c r="AE10" s="88" t="str">
        <f t="shared" si="13"/>
        <v>-</v>
      </c>
      <c r="AF10" s="91">
        <f t="shared" si="1"/>
        <v>250</v>
      </c>
      <c r="AG10" s="78"/>
      <c r="AH10" s="78"/>
      <c r="AI10" s="78"/>
      <c r="AK10" s="94" t="str">
        <f t="shared" si="2"/>
        <v>≤120</v>
      </c>
      <c r="AL10" s="94">
        <f t="shared" ca="1" si="3"/>
        <v>100</v>
      </c>
      <c r="AM10" s="95">
        <f t="shared" si="4"/>
        <v>125</v>
      </c>
      <c r="AN10" s="95">
        <f t="shared" si="5"/>
        <v>250</v>
      </c>
      <c r="AO10" s="96">
        <f t="shared" si="9"/>
        <v>28</v>
      </c>
      <c r="AP10" s="96">
        <f t="shared" si="10"/>
        <v>36</v>
      </c>
    </row>
    <row r="11" spans="1:42" s="97" customFormat="1" ht="52.8" x14ac:dyDescent="0.3">
      <c r="A11" s="116"/>
      <c r="B11" s="79">
        <f t="shared" si="14"/>
        <v>8</v>
      </c>
      <c r="C11" s="83" t="s">
        <v>182</v>
      </c>
      <c r="D11" s="129" t="s">
        <v>94</v>
      </c>
      <c r="E11" s="112"/>
      <c r="F11" s="98">
        <v>6</v>
      </c>
      <c r="G11" s="114" t="str">
        <f t="shared" si="11"/>
        <v>Группа от QF 6</v>
      </c>
      <c r="H11" s="83" t="s">
        <v>191</v>
      </c>
      <c r="I11" s="83" t="s">
        <v>108</v>
      </c>
      <c r="J11" s="83" t="s">
        <v>101</v>
      </c>
      <c r="K11" s="83" t="s">
        <v>180</v>
      </c>
      <c r="L11" s="83" t="s">
        <v>147</v>
      </c>
      <c r="M11" s="83"/>
      <c r="N11" s="83" t="s">
        <v>131</v>
      </c>
      <c r="O11" s="83" t="s">
        <v>152</v>
      </c>
      <c r="P11" s="83" t="s">
        <v>156</v>
      </c>
      <c r="Q11" s="83" t="s">
        <v>221</v>
      </c>
      <c r="R11" s="83" t="s">
        <v>102</v>
      </c>
      <c r="S11" s="83">
        <v>4</v>
      </c>
      <c r="T11" s="83" t="s">
        <v>97</v>
      </c>
      <c r="U11" s="88" t="str">
        <f t="shared" si="6"/>
        <v>-</v>
      </c>
      <c r="V11" s="83" t="s">
        <v>30</v>
      </c>
      <c r="W11" s="90" t="str">
        <f t="shared" si="7"/>
        <v>-</v>
      </c>
      <c r="X11" s="83"/>
      <c r="Y11" s="83"/>
      <c r="Z11" s="83" t="s">
        <v>167</v>
      </c>
      <c r="AA11" s="83" t="s">
        <v>178</v>
      </c>
      <c r="AB11" s="87" t="s">
        <v>74</v>
      </c>
      <c r="AC11" s="76"/>
      <c r="AD11" s="91">
        <f t="shared" si="0"/>
        <v>100</v>
      </c>
      <c r="AE11" s="88" t="str">
        <f t="shared" si="13"/>
        <v>-</v>
      </c>
      <c r="AF11" s="91">
        <f t="shared" si="1"/>
        <v>200</v>
      </c>
      <c r="AG11" s="78"/>
      <c r="AH11" s="78"/>
      <c r="AI11" s="78"/>
      <c r="AK11" s="94" t="str">
        <f t="shared" si="2"/>
        <v>≤120</v>
      </c>
      <c r="AL11" s="94">
        <f t="shared" ca="1" si="3"/>
        <v>73</v>
      </c>
      <c r="AM11" s="95">
        <f t="shared" si="4"/>
        <v>100</v>
      </c>
      <c r="AN11" s="95">
        <f t="shared" si="5"/>
        <v>200</v>
      </c>
      <c r="AO11" s="96">
        <f t="shared" si="9"/>
        <v>23</v>
      </c>
      <c r="AP11" s="96">
        <f t="shared" si="10"/>
        <v>29</v>
      </c>
    </row>
    <row r="12" spans="1:42" s="97" customFormat="1" ht="52.8" x14ac:dyDescent="0.3">
      <c r="A12" s="116"/>
      <c r="B12" s="79">
        <f t="shared" ref="B12:B69" si="15">(IF(B10+B11=0,(B9+1),(IF(B11=0,(B10+1),B11+1))))</f>
        <v>9</v>
      </c>
      <c r="C12" s="83" t="s">
        <v>182</v>
      </c>
      <c r="D12" s="129" t="s">
        <v>94</v>
      </c>
      <c r="E12" s="112"/>
      <c r="F12" s="98">
        <v>7</v>
      </c>
      <c r="G12" s="114" t="str">
        <f t="shared" si="11"/>
        <v>Группа от QF 7</v>
      </c>
      <c r="H12" s="83" t="s">
        <v>239</v>
      </c>
      <c r="I12" s="83" t="s">
        <v>108</v>
      </c>
      <c r="J12" s="83" t="s">
        <v>144</v>
      </c>
      <c r="K12" s="83" t="s">
        <v>180</v>
      </c>
      <c r="L12" s="83" t="s">
        <v>147</v>
      </c>
      <c r="M12" s="83"/>
      <c r="N12" s="83" t="s">
        <v>131</v>
      </c>
      <c r="O12" s="83" t="s">
        <v>152</v>
      </c>
      <c r="P12" s="83" t="s">
        <v>155</v>
      </c>
      <c r="Q12" s="83" t="s">
        <v>145</v>
      </c>
      <c r="R12" s="83" t="s">
        <v>102</v>
      </c>
      <c r="S12" s="83">
        <v>4</v>
      </c>
      <c r="T12" s="83" t="s">
        <v>97</v>
      </c>
      <c r="U12" s="88" t="str">
        <f t="shared" si="6"/>
        <v>-</v>
      </c>
      <c r="V12" s="83" t="s">
        <v>30</v>
      </c>
      <c r="W12" s="90" t="str">
        <f t="shared" si="7"/>
        <v>-</v>
      </c>
      <c r="X12" s="83"/>
      <c r="Y12" s="83"/>
      <c r="Z12" s="83" t="s">
        <v>168</v>
      </c>
      <c r="AA12" s="83" t="s">
        <v>178</v>
      </c>
      <c r="AB12" s="87" t="s">
        <v>74</v>
      </c>
      <c r="AC12" s="76"/>
      <c r="AD12" s="91">
        <f t="shared" si="0"/>
        <v>100</v>
      </c>
      <c r="AE12" s="88" t="str">
        <f t="shared" si="13"/>
        <v>-</v>
      </c>
      <c r="AF12" s="91">
        <f t="shared" si="1"/>
        <v>200</v>
      </c>
      <c r="AG12" s="78"/>
      <c r="AH12" s="78"/>
      <c r="AI12" s="78"/>
      <c r="AK12" s="94" t="str">
        <f t="shared" si="2"/>
        <v>≤120</v>
      </c>
      <c r="AL12" s="94">
        <f t="shared" ca="1" si="3"/>
        <v>97</v>
      </c>
      <c r="AM12" s="95">
        <f t="shared" si="4"/>
        <v>100</v>
      </c>
      <c r="AN12" s="95">
        <f t="shared" si="5"/>
        <v>200</v>
      </c>
      <c r="AO12" s="96">
        <f t="shared" si="9"/>
        <v>23</v>
      </c>
      <c r="AP12" s="96">
        <f t="shared" si="10"/>
        <v>29</v>
      </c>
    </row>
    <row r="13" spans="1:42" s="97" customFormat="1" ht="52.8" x14ac:dyDescent="0.3">
      <c r="A13" s="116"/>
      <c r="B13" s="79">
        <f>(IF(B11+B12=0,(B10+1),(IF(B12=0,(B11+1),B12+1))))</f>
        <v>10</v>
      </c>
      <c r="C13" s="83" t="s">
        <v>182</v>
      </c>
      <c r="D13" s="129" t="s">
        <v>106</v>
      </c>
      <c r="E13" s="112"/>
      <c r="F13" s="98">
        <v>8</v>
      </c>
      <c r="G13" s="114" t="str">
        <f t="shared" ref="G13:G22" si="16">CONCATENATE(D13," ",F13,E13)</f>
        <v>Группа от QD 8</v>
      </c>
      <c r="H13" s="83" t="s">
        <v>237</v>
      </c>
      <c r="I13" s="83" t="s">
        <v>108</v>
      </c>
      <c r="J13" s="83" t="s">
        <v>101</v>
      </c>
      <c r="K13" s="83" t="s">
        <v>180</v>
      </c>
      <c r="L13" s="83" t="s">
        <v>147</v>
      </c>
      <c r="M13" s="83"/>
      <c r="N13" s="83"/>
      <c r="O13" s="83" t="s">
        <v>152</v>
      </c>
      <c r="P13" s="83" t="s">
        <v>155</v>
      </c>
      <c r="Q13" s="83" t="s">
        <v>222</v>
      </c>
      <c r="R13" s="83" t="s">
        <v>102</v>
      </c>
      <c r="S13" s="83">
        <v>4</v>
      </c>
      <c r="T13" s="83" t="s">
        <v>97</v>
      </c>
      <c r="U13" s="88" t="str">
        <f t="shared" si="6"/>
        <v>-</v>
      </c>
      <c r="V13" s="83" t="s">
        <v>30</v>
      </c>
      <c r="W13" s="90" t="str">
        <f t="shared" si="7"/>
        <v>-</v>
      </c>
      <c r="X13" s="83"/>
      <c r="Y13" s="83"/>
      <c r="Z13" s="83" t="s">
        <v>169</v>
      </c>
      <c r="AA13" s="83" t="s">
        <v>178</v>
      </c>
      <c r="AB13" s="87" t="s">
        <v>74</v>
      </c>
      <c r="AC13" s="76"/>
      <c r="AD13" s="91">
        <f t="shared" si="0"/>
        <v>100</v>
      </c>
      <c r="AE13" s="88" t="str">
        <f t="shared" si="13"/>
        <v>-</v>
      </c>
      <c r="AF13" s="91">
        <f t="shared" si="1"/>
        <v>200</v>
      </c>
      <c r="AG13" s="78"/>
      <c r="AH13" s="78"/>
      <c r="AI13" s="78"/>
      <c r="AK13" s="94" t="str">
        <f t="shared" si="2"/>
        <v>≤120</v>
      </c>
      <c r="AL13" s="94">
        <f t="shared" ca="1" si="3"/>
        <v>84</v>
      </c>
      <c r="AM13" s="95">
        <f t="shared" si="4"/>
        <v>100</v>
      </c>
      <c r="AN13" s="95">
        <f t="shared" si="5"/>
        <v>200</v>
      </c>
      <c r="AO13" s="96">
        <f t="shared" si="9"/>
        <v>23</v>
      </c>
      <c r="AP13" s="96">
        <f t="shared" si="10"/>
        <v>29</v>
      </c>
    </row>
    <row r="14" spans="1:42" s="97" customFormat="1" ht="52.8" x14ac:dyDescent="0.3">
      <c r="A14" s="116"/>
      <c r="B14" s="79">
        <f>(IF(B12+B13=0,(B11+1),(IF(B13=0,(B12+1),B13+1))))</f>
        <v>11</v>
      </c>
      <c r="C14" s="83" t="s">
        <v>182</v>
      </c>
      <c r="D14" s="129" t="s">
        <v>94</v>
      </c>
      <c r="E14" s="112"/>
      <c r="F14" s="98">
        <v>9</v>
      </c>
      <c r="G14" s="114" t="str">
        <f t="shared" si="16"/>
        <v>Группа от QF 9</v>
      </c>
      <c r="H14" s="83" t="s">
        <v>238</v>
      </c>
      <c r="I14" s="83" t="s">
        <v>108</v>
      </c>
      <c r="J14" s="83" t="s">
        <v>101</v>
      </c>
      <c r="K14" s="83" t="s">
        <v>180</v>
      </c>
      <c r="L14" s="83" t="s">
        <v>148</v>
      </c>
      <c r="M14" s="83"/>
      <c r="N14" s="83" t="s">
        <v>131</v>
      </c>
      <c r="O14" s="83" t="s">
        <v>152</v>
      </c>
      <c r="P14" s="83" t="s">
        <v>155</v>
      </c>
      <c r="Q14" s="83" t="s">
        <v>223</v>
      </c>
      <c r="R14" s="83" t="s">
        <v>102</v>
      </c>
      <c r="S14" s="83">
        <v>4</v>
      </c>
      <c r="T14" s="83" t="s">
        <v>97</v>
      </c>
      <c r="U14" s="88" t="str">
        <f t="shared" si="6"/>
        <v>-</v>
      </c>
      <c r="V14" s="83" t="s">
        <v>30</v>
      </c>
      <c r="W14" s="90" t="str">
        <f t="shared" si="7"/>
        <v>-</v>
      </c>
      <c r="X14" s="83"/>
      <c r="Y14" s="83"/>
      <c r="Z14" s="83" t="s">
        <v>170</v>
      </c>
      <c r="AA14" s="83" t="s">
        <v>178</v>
      </c>
      <c r="AB14" s="87" t="s">
        <v>74</v>
      </c>
      <c r="AC14" s="76"/>
      <c r="AD14" s="91">
        <f t="shared" si="0"/>
        <v>80</v>
      </c>
      <c r="AE14" s="88" t="str">
        <f t="shared" si="13"/>
        <v>-</v>
      </c>
      <c r="AF14" s="91">
        <f t="shared" si="1"/>
        <v>160</v>
      </c>
      <c r="AG14" s="78"/>
      <c r="AH14" s="78"/>
      <c r="AI14" s="78"/>
      <c r="AK14" s="94" t="str">
        <f t="shared" si="2"/>
        <v>≤120</v>
      </c>
      <c r="AL14" s="94">
        <f t="shared" ca="1" si="3"/>
        <v>108</v>
      </c>
      <c r="AM14" s="95">
        <f t="shared" ref="AM14:AM77" si="17">IF(V14=$AG$1,L14*3,IF(V14=$AH$1,L14*5,IF(V14=$AI$1,L14*8,IF(V14=$AJ$1,L14*12,0))))</f>
        <v>80</v>
      </c>
      <c r="AN14" s="95">
        <f t="shared" ref="AN14:AN77" si="18">IF(V14=$AG$1,L14*5,IF(V14=$AH$1,L14*10,IF(V14=$AI$1,L14*10,IF(V14=$AJ$1,L14*0,0))))</f>
        <v>160</v>
      </c>
      <c r="AO14" s="96">
        <f t="shared" si="9"/>
        <v>18</v>
      </c>
      <c r="AP14" s="96">
        <f t="shared" si="10"/>
        <v>23</v>
      </c>
    </row>
    <row r="15" spans="1:42" s="97" customFormat="1" ht="66" x14ac:dyDescent="0.3">
      <c r="A15" s="116"/>
      <c r="B15" s="79">
        <f>(IF(B13+B14=0,(B12+1),(IF(B14=0,(B13+1),B14+1))))</f>
        <v>12</v>
      </c>
      <c r="C15" s="83" t="s">
        <v>182</v>
      </c>
      <c r="D15" s="129" t="s">
        <v>106</v>
      </c>
      <c r="E15" s="112"/>
      <c r="F15" s="98">
        <v>10</v>
      </c>
      <c r="G15" s="114" t="str">
        <f t="shared" si="16"/>
        <v>Группа от QD 10</v>
      </c>
      <c r="H15" s="83" t="s">
        <v>191</v>
      </c>
      <c r="I15" s="83" t="s">
        <v>108</v>
      </c>
      <c r="J15" s="83" t="s">
        <v>190</v>
      </c>
      <c r="K15" s="83" t="s">
        <v>189</v>
      </c>
      <c r="L15" s="83" t="s">
        <v>149</v>
      </c>
      <c r="M15" s="83"/>
      <c r="N15" s="83"/>
      <c r="O15" s="83" t="s">
        <v>152</v>
      </c>
      <c r="P15" s="83" t="s">
        <v>157</v>
      </c>
      <c r="Q15" s="83" t="s">
        <v>224</v>
      </c>
      <c r="R15" s="83" t="s">
        <v>102</v>
      </c>
      <c r="S15" s="83">
        <v>4</v>
      </c>
      <c r="T15" s="83" t="s">
        <v>97</v>
      </c>
      <c r="U15" s="88" t="str">
        <f t="shared" si="6"/>
        <v>-</v>
      </c>
      <c r="V15" s="83" t="s">
        <v>30</v>
      </c>
      <c r="W15" s="90" t="str">
        <f t="shared" si="7"/>
        <v>-</v>
      </c>
      <c r="X15" s="83"/>
      <c r="Y15" s="83"/>
      <c r="Z15" s="83" t="s">
        <v>171</v>
      </c>
      <c r="AA15" s="83" t="s">
        <v>178</v>
      </c>
      <c r="AB15" s="87" t="s">
        <v>74</v>
      </c>
      <c r="AC15" s="76"/>
      <c r="AD15" s="91">
        <f t="shared" si="0"/>
        <v>315</v>
      </c>
      <c r="AE15" s="88" t="str">
        <f t="shared" si="8"/>
        <v>-</v>
      </c>
      <c r="AF15" s="91">
        <f t="shared" si="1"/>
        <v>630</v>
      </c>
      <c r="AG15" s="78"/>
      <c r="AH15" s="78"/>
      <c r="AI15" s="78"/>
      <c r="AK15" s="94" t="str">
        <f t="shared" si="2"/>
        <v>≤120</v>
      </c>
      <c r="AL15" s="94">
        <f t="shared" ca="1" si="3"/>
        <v>101</v>
      </c>
      <c r="AM15" s="95">
        <f t="shared" si="17"/>
        <v>315</v>
      </c>
      <c r="AN15" s="95">
        <f t="shared" si="18"/>
        <v>630</v>
      </c>
      <c r="AO15" s="96">
        <f t="shared" si="9"/>
        <v>71</v>
      </c>
      <c r="AP15" s="96">
        <f t="shared" si="10"/>
        <v>91</v>
      </c>
    </row>
    <row r="16" spans="1:42" s="97" customFormat="1" ht="66" x14ac:dyDescent="0.3">
      <c r="A16" s="116"/>
      <c r="B16" s="79">
        <f t="shared" si="15"/>
        <v>13</v>
      </c>
      <c r="C16" s="83" t="s">
        <v>182</v>
      </c>
      <c r="D16" s="129" t="s">
        <v>94</v>
      </c>
      <c r="E16" s="112"/>
      <c r="F16" s="98">
        <v>11</v>
      </c>
      <c r="G16" s="114" t="str">
        <f t="shared" si="16"/>
        <v>Группа от QF 11</v>
      </c>
      <c r="H16" s="83" t="s">
        <v>239</v>
      </c>
      <c r="I16" s="83" t="s">
        <v>108</v>
      </c>
      <c r="J16" s="83" t="s">
        <v>190</v>
      </c>
      <c r="K16" s="83" t="s">
        <v>189</v>
      </c>
      <c r="L16" s="83" t="s">
        <v>145</v>
      </c>
      <c r="M16" s="83"/>
      <c r="N16" s="83" t="s">
        <v>131</v>
      </c>
      <c r="O16" s="83" t="s">
        <v>152</v>
      </c>
      <c r="P16" s="83" t="s">
        <v>158</v>
      </c>
      <c r="Q16" s="83" t="s">
        <v>225</v>
      </c>
      <c r="R16" s="83" t="s">
        <v>102</v>
      </c>
      <c r="S16" s="83">
        <v>4</v>
      </c>
      <c r="T16" s="83" t="s">
        <v>97</v>
      </c>
      <c r="U16" s="88" t="str">
        <f t="shared" ref="U16" si="19">IF(AD16=0," ","-")</f>
        <v>-</v>
      </c>
      <c r="V16" s="83" t="s">
        <v>30</v>
      </c>
      <c r="W16" s="90" t="str">
        <f t="shared" ref="W16" si="20">IF(AD16=0," ","-")</f>
        <v>-</v>
      </c>
      <c r="X16" s="83"/>
      <c r="Y16" s="83"/>
      <c r="Z16" s="83" t="s">
        <v>172</v>
      </c>
      <c r="AA16" s="83" t="s">
        <v>178</v>
      </c>
      <c r="AB16" s="87" t="s">
        <v>74</v>
      </c>
      <c r="AC16" s="76"/>
      <c r="AD16" s="91">
        <f t="shared" si="0"/>
        <v>125</v>
      </c>
      <c r="AE16" s="88" t="str">
        <f t="shared" si="8"/>
        <v>-</v>
      </c>
      <c r="AF16" s="91">
        <f t="shared" si="1"/>
        <v>250</v>
      </c>
      <c r="AG16" s="78"/>
      <c r="AH16" s="78"/>
      <c r="AI16" s="78"/>
      <c r="AK16" s="94" t="str">
        <f t="shared" si="2"/>
        <v>≤120</v>
      </c>
      <c r="AL16" s="94">
        <f t="shared" ca="1" si="3"/>
        <v>92</v>
      </c>
      <c r="AM16" s="95">
        <f t="shared" si="17"/>
        <v>125</v>
      </c>
      <c r="AN16" s="95">
        <f t="shared" si="18"/>
        <v>250</v>
      </c>
      <c r="AO16" s="96">
        <f t="shared" si="9"/>
        <v>28</v>
      </c>
      <c r="AP16" s="96">
        <f t="shared" si="10"/>
        <v>36</v>
      </c>
    </row>
    <row r="17" spans="1:42" s="97" customFormat="1" ht="66" x14ac:dyDescent="0.3">
      <c r="A17" s="116"/>
      <c r="B17" s="79">
        <f t="shared" si="15"/>
        <v>14</v>
      </c>
      <c r="C17" s="83" t="s">
        <v>182</v>
      </c>
      <c r="D17" s="129" t="s">
        <v>94</v>
      </c>
      <c r="E17" s="112"/>
      <c r="F17" s="98">
        <v>12</v>
      </c>
      <c r="G17" s="114" t="str">
        <f t="shared" si="16"/>
        <v>Группа от QF 12</v>
      </c>
      <c r="H17" s="83" t="s">
        <v>240</v>
      </c>
      <c r="I17" s="83" t="s">
        <v>108</v>
      </c>
      <c r="J17" s="83" t="s">
        <v>190</v>
      </c>
      <c r="K17" s="83" t="s">
        <v>189</v>
      </c>
      <c r="L17" s="83" t="s">
        <v>145</v>
      </c>
      <c r="M17" s="83"/>
      <c r="N17" s="83" t="s">
        <v>131</v>
      </c>
      <c r="O17" s="83" t="s">
        <v>152</v>
      </c>
      <c r="P17" s="83" t="s">
        <v>158</v>
      </c>
      <c r="Q17" s="83" t="s">
        <v>161</v>
      </c>
      <c r="R17" s="83" t="s">
        <v>102</v>
      </c>
      <c r="S17" s="83">
        <v>4</v>
      </c>
      <c r="T17" s="83" t="s">
        <v>97</v>
      </c>
      <c r="U17" s="88" t="str">
        <f t="shared" ref="U17:U21" si="21">IF(AD17=0," ","-")</f>
        <v>-</v>
      </c>
      <c r="V17" s="83" t="s">
        <v>30</v>
      </c>
      <c r="W17" s="90" t="str">
        <f t="shared" si="7"/>
        <v>-</v>
      </c>
      <c r="X17" s="83"/>
      <c r="Y17" s="83"/>
      <c r="Z17" s="83" t="s">
        <v>173</v>
      </c>
      <c r="AA17" s="83" t="s">
        <v>178</v>
      </c>
      <c r="AB17" s="87" t="s">
        <v>74</v>
      </c>
      <c r="AC17" s="76"/>
      <c r="AD17" s="91">
        <f t="shared" si="0"/>
        <v>125</v>
      </c>
      <c r="AE17" s="88" t="str">
        <f t="shared" si="8"/>
        <v>-</v>
      </c>
      <c r="AF17" s="91">
        <f t="shared" si="1"/>
        <v>250</v>
      </c>
      <c r="AG17" s="78"/>
      <c r="AH17" s="78"/>
      <c r="AI17" s="78"/>
      <c r="AK17" s="94" t="str">
        <f t="shared" si="2"/>
        <v>≤120</v>
      </c>
      <c r="AL17" s="94">
        <f t="shared" ca="1" si="3"/>
        <v>109</v>
      </c>
      <c r="AM17" s="95">
        <f t="shared" si="17"/>
        <v>125</v>
      </c>
      <c r="AN17" s="95">
        <f t="shared" si="18"/>
        <v>250</v>
      </c>
      <c r="AO17" s="96">
        <f t="shared" si="9"/>
        <v>28</v>
      </c>
      <c r="AP17" s="96">
        <f t="shared" si="10"/>
        <v>36</v>
      </c>
    </row>
    <row r="18" spans="1:42" s="97" customFormat="1" ht="66" x14ac:dyDescent="0.3">
      <c r="A18" s="116"/>
      <c r="B18" s="79">
        <f t="shared" si="15"/>
        <v>15</v>
      </c>
      <c r="C18" s="83" t="s">
        <v>182</v>
      </c>
      <c r="D18" s="129" t="s">
        <v>94</v>
      </c>
      <c r="E18" s="112"/>
      <c r="F18" s="98">
        <v>13</v>
      </c>
      <c r="G18" s="114" t="str">
        <f t="shared" si="16"/>
        <v>Группа от QF 13</v>
      </c>
      <c r="H18" s="83" t="s">
        <v>241</v>
      </c>
      <c r="I18" s="83" t="s">
        <v>108</v>
      </c>
      <c r="J18" s="83" t="s">
        <v>190</v>
      </c>
      <c r="K18" s="83" t="s">
        <v>189</v>
      </c>
      <c r="L18" s="83" t="s">
        <v>145</v>
      </c>
      <c r="M18" s="83"/>
      <c r="N18" s="83" t="s">
        <v>131</v>
      </c>
      <c r="O18" s="83" t="s">
        <v>152</v>
      </c>
      <c r="P18" s="83" t="s">
        <v>158</v>
      </c>
      <c r="Q18" s="83" t="s">
        <v>226</v>
      </c>
      <c r="R18" s="83" t="s">
        <v>102</v>
      </c>
      <c r="S18" s="83">
        <v>4</v>
      </c>
      <c r="T18" s="83" t="s">
        <v>97</v>
      </c>
      <c r="U18" s="88" t="str">
        <f t="shared" si="21"/>
        <v>-</v>
      </c>
      <c r="V18" s="83" t="s">
        <v>30</v>
      </c>
      <c r="W18" s="90" t="str">
        <f t="shared" si="7"/>
        <v>-</v>
      </c>
      <c r="X18" s="83"/>
      <c r="Y18" s="83"/>
      <c r="Z18" s="83" t="s">
        <v>174</v>
      </c>
      <c r="AA18" s="83" t="s">
        <v>178</v>
      </c>
      <c r="AB18" s="87" t="s">
        <v>74</v>
      </c>
      <c r="AC18" s="76"/>
      <c r="AD18" s="91">
        <f t="shared" si="0"/>
        <v>125</v>
      </c>
      <c r="AE18" s="88" t="str">
        <f t="shared" si="8"/>
        <v>-</v>
      </c>
      <c r="AF18" s="91">
        <f t="shared" si="1"/>
        <v>250</v>
      </c>
      <c r="AG18" s="78"/>
      <c r="AH18" s="78"/>
      <c r="AI18" s="78"/>
      <c r="AK18" s="94" t="str">
        <f t="shared" si="2"/>
        <v>≤120</v>
      </c>
      <c r="AL18" s="94">
        <f t="shared" ca="1" si="3"/>
        <v>82</v>
      </c>
      <c r="AM18" s="95">
        <f t="shared" si="17"/>
        <v>125</v>
      </c>
      <c r="AN18" s="95">
        <f t="shared" si="18"/>
        <v>250</v>
      </c>
      <c r="AO18" s="96">
        <f t="shared" si="9"/>
        <v>28</v>
      </c>
      <c r="AP18" s="96">
        <f t="shared" si="10"/>
        <v>36</v>
      </c>
    </row>
    <row r="19" spans="1:42" s="97" customFormat="1" ht="66" x14ac:dyDescent="0.3">
      <c r="A19" s="116"/>
      <c r="B19" s="79">
        <f t="shared" si="15"/>
        <v>16</v>
      </c>
      <c r="C19" s="83" t="s">
        <v>182</v>
      </c>
      <c r="D19" s="129" t="s">
        <v>94</v>
      </c>
      <c r="E19" s="112"/>
      <c r="F19" s="98">
        <v>14</v>
      </c>
      <c r="G19" s="114" t="str">
        <f t="shared" si="16"/>
        <v>Группа от QF 14</v>
      </c>
      <c r="H19" s="83" t="s">
        <v>242</v>
      </c>
      <c r="I19" s="83" t="s">
        <v>108</v>
      </c>
      <c r="J19" s="83" t="s">
        <v>100</v>
      </c>
      <c r="K19" s="83" t="s">
        <v>180</v>
      </c>
      <c r="L19" s="83" t="s">
        <v>147</v>
      </c>
      <c r="M19" s="83"/>
      <c r="N19" s="83" t="s">
        <v>131</v>
      </c>
      <c r="O19" s="83" t="s">
        <v>152</v>
      </c>
      <c r="P19" s="83" t="s">
        <v>155</v>
      </c>
      <c r="Q19" s="83" t="s">
        <v>150</v>
      </c>
      <c r="R19" s="83" t="s">
        <v>102</v>
      </c>
      <c r="S19" s="83">
        <v>4</v>
      </c>
      <c r="T19" s="83" t="s">
        <v>97</v>
      </c>
      <c r="U19" s="88" t="str">
        <f t="shared" si="21"/>
        <v>-</v>
      </c>
      <c r="V19" s="83" t="s">
        <v>30</v>
      </c>
      <c r="W19" s="90" t="str">
        <f t="shared" si="7"/>
        <v>-</v>
      </c>
      <c r="X19" s="83"/>
      <c r="Y19" s="83"/>
      <c r="Z19" s="83" t="s">
        <v>175</v>
      </c>
      <c r="AA19" s="83" t="s">
        <v>178</v>
      </c>
      <c r="AB19" s="87" t="s">
        <v>74</v>
      </c>
      <c r="AC19" s="76"/>
      <c r="AD19" s="91">
        <f t="shared" si="0"/>
        <v>100</v>
      </c>
      <c r="AE19" s="88" t="str">
        <f t="shared" si="8"/>
        <v>-</v>
      </c>
      <c r="AF19" s="91">
        <f t="shared" si="1"/>
        <v>200</v>
      </c>
      <c r="AG19" s="78"/>
      <c r="AH19" s="78"/>
      <c r="AI19" s="78"/>
      <c r="AK19" s="94" t="str">
        <f t="shared" si="2"/>
        <v>≤120</v>
      </c>
      <c r="AL19" s="94">
        <f t="shared" ca="1" si="3"/>
        <v>63</v>
      </c>
      <c r="AM19" s="95">
        <f t="shared" si="17"/>
        <v>100</v>
      </c>
      <c r="AN19" s="95">
        <f t="shared" si="18"/>
        <v>200</v>
      </c>
      <c r="AO19" s="96">
        <f t="shared" si="9"/>
        <v>23</v>
      </c>
      <c r="AP19" s="96">
        <f t="shared" si="10"/>
        <v>29</v>
      </c>
    </row>
    <row r="20" spans="1:42" s="97" customFormat="1" ht="66" x14ac:dyDescent="0.3">
      <c r="A20" s="116"/>
      <c r="B20" s="79">
        <f t="shared" si="15"/>
        <v>17</v>
      </c>
      <c r="C20" s="83" t="s">
        <v>182</v>
      </c>
      <c r="D20" s="129" t="s">
        <v>94</v>
      </c>
      <c r="E20" s="112"/>
      <c r="F20" s="98">
        <v>15</v>
      </c>
      <c r="G20" s="114" t="str">
        <f t="shared" si="16"/>
        <v>Группа от QF 15</v>
      </c>
      <c r="H20" s="83" t="s">
        <v>243</v>
      </c>
      <c r="I20" s="83" t="s">
        <v>108</v>
      </c>
      <c r="J20" s="83" t="s">
        <v>144</v>
      </c>
      <c r="K20" s="83" t="s">
        <v>180</v>
      </c>
      <c r="L20" s="83" t="s">
        <v>145</v>
      </c>
      <c r="M20" s="83"/>
      <c r="N20" s="83" t="s">
        <v>131</v>
      </c>
      <c r="O20" s="83" t="s">
        <v>152</v>
      </c>
      <c r="P20" s="83" t="s">
        <v>157</v>
      </c>
      <c r="Q20" s="83" t="s">
        <v>227</v>
      </c>
      <c r="R20" s="83" t="s">
        <v>102</v>
      </c>
      <c r="S20" s="83">
        <v>4</v>
      </c>
      <c r="T20" s="83" t="s">
        <v>97</v>
      </c>
      <c r="U20" s="88" t="str">
        <f t="shared" si="21"/>
        <v>-</v>
      </c>
      <c r="V20" s="83" t="s">
        <v>30</v>
      </c>
      <c r="W20" s="90" t="str">
        <f t="shared" si="7"/>
        <v>-</v>
      </c>
      <c r="X20" s="83"/>
      <c r="Y20" s="83"/>
      <c r="Z20" s="83" t="s">
        <v>176</v>
      </c>
      <c r="AA20" s="83" t="s">
        <v>178</v>
      </c>
      <c r="AB20" s="87" t="s">
        <v>74</v>
      </c>
      <c r="AC20" s="76"/>
      <c r="AD20" s="91">
        <f t="shared" si="0"/>
        <v>125</v>
      </c>
      <c r="AE20" s="88" t="str">
        <f t="shared" si="8"/>
        <v>-</v>
      </c>
      <c r="AF20" s="91">
        <f t="shared" si="1"/>
        <v>250</v>
      </c>
      <c r="AG20" s="78"/>
      <c r="AH20" s="78"/>
      <c r="AI20" s="78"/>
      <c r="AK20" s="94" t="str">
        <f t="shared" si="2"/>
        <v>≤120</v>
      </c>
      <c r="AL20" s="94">
        <f t="shared" ca="1" si="3"/>
        <v>74</v>
      </c>
      <c r="AM20" s="95">
        <f t="shared" si="17"/>
        <v>125</v>
      </c>
      <c r="AN20" s="95">
        <f t="shared" si="18"/>
        <v>250</v>
      </c>
      <c r="AO20" s="96">
        <f t="shared" si="9"/>
        <v>28</v>
      </c>
      <c r="AP20" s="96">
        <f t="shared" si="10"/>
        <v>36</v>
      </c>
    </row>
    <row r="21" spans="1:42" s="97" customFormat="1" ht="66" x14ac:dyDescent="0.3">
      <c r="A21" s="116"/>
      <c r="B21" s="79">
        <f t="shared" si="15"/>
        <v>18</v>
      </c>
      <c r="C21" s="83" t="s">
        <v>182</v>
      </c>
      <c r="D21" s="129" t="s">
        <v>94</v>
      </c>
      <c r="E21" s="112"/>
      <c r="F21" s="98">
        <v>16</v>
      </c>
      <c r="G21" s="114" t="str">
        <f t="shared" si="16"/>
        <v>Группа от QF 16</v>
      </c>
      <c r="H21" s="83" t="s">
        <v>148</v>
      </c>
      <c r="I21" s="83" t="s">
        <v>108</v>
      </c>
      <c r="J21" s="83" t="s">
        <v>100</v>
      </c>
      <c r="K21" s="83" t="s">
        <v>180</v>
      </c>
      <c r="L21" s="83" t="s">
        <v>148</v>
      </c>
      <c r="M21" s="83"/>
      <c r="N21" s="83" t="s">
        <v>131</v>
      </c>
      <c r="O21" s="83" t="s">
        <v>152</v>
      </c>
      <c r="P21" s="83"/>
      <c r="Q21" s="83" t="s">
        <v>228</v>
      </c>
      <c r="R21" s="83" t="s">
        <v>102</v>
      </c>
      <c r="S21" s="83">
        <v>4</v>
      </c>
      <c r="T21" s="83" t="s">
        <v>97</v>
      </c>
      <c r="U21" s="88" t="str">
        <f t="shared" si="21"/>
        <v>-</v>
      </c>
      <c r="V21" s="83" t="s">
        <v>30</v>
      </c>
      <c r="W21" s="90" t="str">
        <f t="shared" si="7"/>
        <v>-</v>
      </c>
      <c r="X21" s="83"/>
      <c r="Y21" s="83"/>
      <c r="Z21" s="83" t="s">
        <v>96</v>
      </c>
      <c r="AA21" s="83"/>
      <c r="AB21" s="87" t="s">
        <v>74</v>
      </c>
      <c r="AC21" s="76"/>
      <c r="AD21" s="91">
        <f t="shared" si="0"/>
        <v>80</v>
      </c>
      <c r="AE21" s="88" t="str">
        <f t="shared" si="8"/>
        <v>-</v>
      </c>
      <c r="AF21" s="91">
        <f t="shared" si="1"/>
        <v>160</v>
      </c>
      <c r="AG21" s="78"/>
      <c r="AH21" s="78"/>
      <c r="AI21" s="78"/>
      <c r="AK21" s="94" t="str">
        <f t="shared" si="2"/>
        <v>≤120</v>
      </c>
      <c r="AL21" s="94">
        <f t="shared" ca="1" si="3"/>
        <v>66</v>
      </c>
      <c r="AM21" s="95">
        <f t="shared" si="17"/>
        <v>80</v>
      </c>
      <c r="AN21" s="95">
        <f t="shared" si="18"/>
        <v>160</v>
      </c>
      <c r="AO21" s="96">
        <f t="shared" si="9"/>
        <v>18</v>
      </c>
      <c r="AP21" s="96">
        <f t="shared" si="10"/>
        <v>23</v>
      </c>
    </row>
    <row r="22" spans="1:42" s="97" customFormat="1" ht="66" x14ac:dyDescent="0.3">
      <c r="A22" s="116"/>
      <c r="B22" s="79">
        <f t="shared" si="15"/>
        <v>19</v>
      </c>
      <c r="C22" s="83" t="s">
        <v>182</v>
      </c>
      <c r="D22" s="129" t="s">
        <v>94</v>
      </c>
      <c r="E22" s="112"/>
      <c r="F22" s="98">
        <v>16</v>
      </c>
      <c r="G22" s="114" t="str">
        <f t="shared" si="16"/>
        <v>Группа от QF 16</v>
      </c>
      <c r="H22" s="83" t="s">
        <v>148</v>
      </c>
      <c r="I22" s="83" t="s">
        <v>109</v>
      </c>
      <c r="J22" s="83" t="s">
        <v>151</v>
      </c>
      <c r="K22" s="83" t="s">
        <v>180</v>
      </c>
      <c r="L22" s="83" t="s">
        <v>145</v>
      </c>
      <c r="M22" s="83" t="s">
        <v>217</v>
      </c>
      <c r="N22" s="83" t="s">
        <v>161</v>
      </c>
      <c r="O22" s="83" t="s">
        <v>152</v>
      </c>
      <c r="P22" s="83" t="s">
        <v>155</v>
      </c>
      <c r="Q22" s="83" t="s">
        <v>229</v>
      </c>
      <c r="R22" s="83" t="s">
        <v>102</v>
      </c>
      <c r="S22" s="83">
        <v>4</v>
      </c>
      <c r="T22" s="83"/>
      <c r="U22" s="88"/>
      <c r="V22" s="83"/>
      <c r="W22" s="90"/>
      <c r="X22" s="83"/>
      <c r="Y22" s="83"/>
      <c r="Z22" s="83"/>
      <c r="AA22" s="83" t="s">
        <v>178</v>
      </c>
      <c r="AB22" s="87" t="s">
        <v>74</v>
      </c>
      <c r="AC22" s="76"/>
      <c r="AD22" s="91">
        <f>IF(V23=$AG$1,L23*3,IF(V23=$AH$1,L23*5,IF(V23=$AI$1,L23*8,IF(V23=$AJ$1,L23*12*0.75,0))))</f>
        <v>125</v>
      </c>
      <c r="AE22" s="88" t="str">
        <f t="shared" si="8"/>
        <v>-</v>
      </c>
      <c r="AF22" s="91">
        <f>IF(V23=$AG$1,L23*5,IF(V23=$AH$1,L23*10,IF(V23=$AI$1,L23*10,IF(V23=$AJ$1,L23*12," "))))</f>
        <v>250</v>
      </c>
      <c r="AG22" s="78"/>
      <c r="AH22" s="78"/>
      <c r="AI22" s="78"/>
      <c r="AK22" s="94" t="str">
        <f>IF(L23&gt;63,"≤120","≤60")</f>
        <v>≤120</v>
      </c>
      <c r="AL22" s="94">
        <f ca="1">IF(L23&lt;63,RANDBETWEEN(20,50),RANDBETWEEN(60,110))</f>
        <v>85</v>
      </c>
      <c r="AM22" s="95">
        <f>IF(V23=$AG$1,L23*3,IF(V23=$AH$1,L23*5,IF(V23=$AI$1,L23*8,IF(V23=$AJ$1,L23*12,0))))</f>
        <v>125</v>
      </c>
      <c r="AN22" s="95">
        <f>IF(V23=$AG$1,L23*5,IF(V23=$AH$1,L23*10,IF(V23=$AI$1,L23*10,IF(V23=$AJ$1,L23*0,0))))</f>
        <v>250</v>
      </c>
      <c r="AO22" s="96">
        <f>ROUND(L23*1.13,0)</f>
        <v>28</v>
      </c>
      <c r="AP22" s="96">
        <f>ROUND(L23*1.45,0)</f>
        <v>36</v>
      </c>
    </row>
    <row r="23" spans="1:42" s="97" customFormat="1" ht="66" x14ac:dyDescent="0.3">
      <c r="A23" s="111"/>
      <c r="B23" s="79">
        <f t="shared" si="15"/>
        <v>20</v>
      </c>
      <c r="C23" s="83" t="s">
        <v>182</v>
      </c>
      <c r="D23" s="129" t="s">
        <v>94</v>
      </c>
      <c r="E23" s="112"/>
      <c r="F23" s="98">
        <v>17</v>
      </c>
      <c r="G23" s="114" t="str">
        <f>CONCATENATE(D22," ",F23,E22)</f>
        <v>Группа от QF 17</v>
      </c>
      <c r="H23" s="83" t="s">
        <v>244</v>
      </c>
      <c r="I23" s="83" t="s">
        <v>108</v>
      </c>
      <c r="J23" s="83" t="s">
        <v>144</v>
      </c>
      <c r="K23" s="83" t="s">
        <v>180</v>
      </c>
      <c r="L23" s="83" t="s">
        <v>145</v>
      </c>
      <c r="M23" s="83"/>
      <c r="N23" s="83" t="s">
        <v>131</v>
      </c>
      <c r="O23" s="83" t="s">
        <v>152</v>
      </c>
      <c r="P23" s="83" t="s">
        <v>136</v>
      </c>
      <c r="Q23" s="83" t="s">
        <v>230</v>
      </c>
      <c r="R23" s="83" t="s">
        <v>102</v>
      </c>
      <c r="S23" s="83">
        <v>4</v>
      </c>
      <c r="T23" s="83" t="s">
        <v>97</v>
      </c>
      <c r="U23" s="88" t="str">
        <f>IF(AD22=0," ","-")</f>
        <v>-</v>
      </c>
      <c r="V23" s="83" t="s">
        <v>30</v>
      </c>
      <c r="W23" s="90" t="str">
        <f>IF(AD22=0," ","-")</f>
        <v>-</v>
      </c>
      <c r="X23" s="83"/>
      <c r="Y23" s="83"/>
      <c r="Z23" s="83" t="s">
        <v>177</v>
      </c>
      <c r="AA23" s="83" t="s">
        <v>178</v>
      </c>
      <c r="AB23" s="87" t="s">
        <v>74</v>
      </c>
      <c r="AC23" s="76"/>
      <c r="AD23" s="91">
        <f>IF(V24=$AG$1,L24*3,IF(V24=$AH$1,L24*5,IF(V24=$AI$1,L24*8,IF(V24=$AJ$1,L24*12*0.75,0))))</f>
        <v>0</v>
      </c>
      <c r="AE23" s="88" t="str">
        <f t="shared" si="8"/>
        <v xml:space="preserve"> </v>
      </c>
      <c r="AF23" s="91" t="str">
        <f>IF(V24=$AG$1,L24*5,IF(V24=$AH$1,L24*10,IF(V24=$AI$1,L24*10,IF(V24=$AJ$1,L24*12," "))))</f>
        <v xml:space="preserve"> </v>
      </c>
      <c r="AG23" s="78"/>
      <c r="AH23" s="78"/>
      <c r="AI23" s="78"/>
      <c r="AK23" s="94" t="str">
        <f>IF(L24&gt;63,"≤120","≤60")</f>
        <v>≤120</v>
      </c>
      <c r="AL23" s="94">
        <f ca="1">IF(L24&lt;63,RANDBETWEEN(20,50),RANDBETWEEN(60,110))</f>
        <v>102</v>
      </c>
      <c r="AM23" s="95">
        <f>IF(V24=$AG$1,L24*3,IF(V24=$AH$1,L24*5,IF(V24=$AI$1,L24*8,IF(V24=$AJ$1,L24*12,0))))</f>
        <v>0</v>
      </c>
      <c r="AN23" s="95">
        <f>IF(V24=$AG$1,L24*5,IF(V24=$AH$1,L24*10,IF(V24=$AI$1,L24*10,IF(V24=$AJ$1,L24*0,0))))</f>
        <v>0</v>
      </c>
      <c r="AO23" s="96">
        <f>ROUND(L24*1.13,0)</f>
        <v>18</v>
      </c>
      <c r="AP23" s="96">
        <f>ROUND(L24*1.45,0)</f>
        <v>23</v>
      </c>
    </row>
    <row r="24" spans="1:42" s="97" customFormat="1" ht="66" x14ac:dyDescent="0.3">
      <c r="A24" s="111"/>
      <c r="B24" s="79">
        <f t="shared" si="15"/>
        <v>21</v>
      </c>
      <c r="C24" s="83" t="s">
        <v>182</v>
      </c>
      <c r="D24" s="129" t="s">
        <v>94</v>
      </c>
      <c r="E24" s="112"/>
      <c r="F24" s="98">
        <v>18</v>
      </c>
      <c r="G24" s="114" t="str">
        <f>CONCATENATE(D23," ",F24,E23)</f>
        <v>Группа от QF 18</v>
      </c>
      <c r="H24" s="83" t="s">
        <v>245</v>
      </c>
      <c r="I24" s="83" t="s">
        <v>108</v>
      </c>
      <c r="J24" s="83" t="s">
        <v>159</v>
      </c>
      <c r="K24" s="83" t="s">
        <v>180</v>
      </c>
      <c r="L24" s="83" t="s">
        <v>148</v>
      </c>
      <c r="M24" s="83"/>
      <c r="N24" s="83" t="s">
        <v>131</v>
      </c>
      <c r="O24" s="83" t="s">
        <v>152</v>
      </c>
      <c r="P24" s="83" t="s">
        <v>136</v>
      </c>
      <c r="Q24" s="83" t="s">
        <v>231</v>
      </c>
      <c r="R24" s="83" t="s">
        <v>99</v>
      </c>
      <c r="S24" s="83">
        <v>4</v>
      </c>
      <c r="T24" s="83" t="s">
        <v>97</v>
      </c>
      <c r="U24" s="88" t="str">
        <f>IF(AD23=0," ","-")</f>
        <v xml:space="preserve"> </v>
      </c>
      <c r="V24" s="83" t="s">
        <v>81</v>
      </c>
      <c r="W24" s="90" t="str">
        <f>IF(AD23=0," ","-")</f>
        <v xml:space="preserve"> </v>
      </c>
      <c r="X24" s="83"/>
      <c r="Y24" s="83"/>
      <c r="Z24" s="83"/>
      <c r="AA24" s="83"/>
      <c r="AB24" s="87" t="s">
        <v>74</v>
      </c>
      <c r="AC24" s="76"/>
      <c r="AD24" s="91">
        <f>IF(V25=$AG$1,L25*3,IF(V25=$AH$1,L25*5,IF(V25=$AI$1,L25*8,IF(V25=$AJ$1,L25*12*0.75,0))))</f>
        <v>0</v>
      </c>
      <c r="AE24" s="88" t="str">
        <f t="shared" si="8"/>
        <v xml:space="preserve"> </v>
      </c>
      <c r="AF24" s="91" t="str">
        <f>IF(V25=$AG$1,L25*5,IF(V25=$AH$1,L25*10,IF(V25=$AI$1,L25*10,IF(V25=$AJ$1,L25*12," "))))</f>
        <v xml:space="preserve"> </v>
      </c>
      <c r="AG24" s="78"/>
      <c r="AH24" s="78"/>
      <c r="AI24" s="78"/>
      <c r="AK24" s="94" t="str">
        <f>IF(L25&gt;63,"≤120","≤60")</f>
        <v>≤120</v>
      </c>
      <c r="AL24" s="94">
        <f ca="1">IF(L25&lt;63,RANDBETWEEN(20,50),RANDBETWEEN(60,110))</f>
        <v>62</v>
      </c>
      <c r="AM24" s="95">
        <f>IF(V25=$AG$1,L25*3,IF(V25=$AH$1,L25*5,IF(V25=$AI$1,L25*8,IF(V25=$AJ$1,L25*12,0))))</f>
        <v>0</v>
      </c>
      <c r="AN24" s="95">
        <f>IF(V25=$AG$1,L25*5,IF(V25=$AH$1,L25*10,IF(V25=$AI$1,L25*10,IF(V25=$AJ$1,L25*0,0))))</f>
        <v>0</v>
      </c>
      <c r="AO24" s="96">
        <f>ROUND(L25*1.13,0)</f>
        <v>36</v>
      </c>
      <c r="AP24" s="96">
        <f>ROUND(L25*1.45,0)</f>
        <v>46</v>
      </c>
    </row>
    <row r="25" spans="1:42" s="97" customFormat="1" ht="66" x14ac:dyDescent="0.3">
      <c r="A25" s="111"/>
      <c r="B25" s="79">
        <f t="shared" si="15"/>
        <v>22</v>
      </c>
      <c r="C25" s="83" t="s">
        <v>182</v>
      </c>
      <c r="D25" s="129" t="s">
        <v>94</v>
      </c>
      <c r="E25" s="112"/>
      <c r="F25" s="98">
        <v>19</v>
      </c>
      <c r="G25" s="114" t="str">
        <f>CONCATENATE(D24," ",F25,E24)</f>
        <v>Группа от QF 19</v>
      </c>
      <c r="H25" s="83" t="s">
        <v>246</v>
      </c>
      <c r="I25" s="83" t="s">
        <v>108</v>
      </c>
      <c r="J25" s="83" t="s">
        <v>160</v>
      </c>
      <c r="K25" s="83" t="s">
        <v>180</v>
      </c>
      <c r="L25" s="83" t="s">
        <v>150</v>
      </c>
      <c r="M25" s="83"/>
      <c r="N25" s="83" t="s">
        <v>131</v>
      </c>
      <c r="O25" s="83" t="s">
        <v>152</v>
      </c>
      <c r="P25" s="83" t="s">
        <v>136</v>
      </c>
      <c r="Q25" s="83" t="s">
        <v>232</v>
      </c>
      <c r="R25" s="83" t="s">
        <v>102</v>
      </c>
      <c r="S25" s="83">
        <v>4</v>
      </c>
      <c r="T25" s="83" t="s">
        <v>97</v>
      </c>
      <c r="U25" s="88" t="str">
        <f>IF(AD24=0," ","-")</f>
        <v xml:space="preserve"> </v>
      </c>
      <c r="V25" s="83" t="s">
        <v>82</v>
      </c>
      <c r="W25" s="90" t="str">
        <f>IF(AD24=0," ","-")</f>
        <v xml:space="preserve"> </v>
      </c>
      <c r="X25" s="83"/>
      <c r="Y25" s="83"/>
      <c r="Z25" s="83"/>
      <c r="AA25" s="83"/>
      <c r="AB25" s="87" t="s">
        <v>74</v>
      </c>
      <c r="AC25" s="76"/>
      <c r="AD25" s="91">
        <f>IF(V28=$AG$1,L28*3,IF(V28=$AH$1,L28*5,IF(V28=$AI$1,L28*8,IF(V28=$AJ$1,L28*12*0.75,0))))</f>
        <v>0</v>
      </c>
      <c r="AE25" s="88" t="str">
        <f t="shared" si="8"/>
        <v xml:space="preserve"> </v>
      </c>
      <c r="AF25" s="91" t="str">
        <f>IF(V28=$AG$1,L28*5,IF(V28=$AH$1,L28*10,IF(V28=$AI$1,L28*10,IF(V28=$AJ$1,L28*12," "))))</f>
        <v xml:space="preserve"> </v>
      </c>
      <c r="AG25" s="78"/>
      <c r="AH25" s="78"/>
      <c r="AI25" s="78"/>
      <c r="AK25" s="94" t="str">
        <f>IF(L28&gt;63,"≤120","≤60")</f>
        <v>≤120</v>
      </c>
      <c r="AL25" s="94">
        <f ca="1">IF(L28&lt;63,RANDBETWEEN(20,50),RANDBETWEEN(60,110))</f>
        <v>90</v>
      </c>
      <c r="AM25" s="95">
        <f>IF(V28=$AG$1,L28*3,IF(V28=$AH$1,L28*5,IF(V28=$AI$1,L28*8,IF(V28=$AJ$1,L28*12,0))))</f>
        <v>0</v>
      </c>
      <c r="AN25" s="95">
        <f>IF(V28=$AG$1,L28*5,IF(V28=$AH$1,L28*10,IF(V28=$AI$1,L28*10,IF(V28=$AJ$1,L28*0,0))))</f>
        <v>0</v>
      </c>
      <c r="AO25" s="96">
        <f>ROUND(L28*1.13,0)</f>
        <v>90</v>
      </c>
      <c r="AP25" s="96">
        <f>ROUND(L28*1.45,0)</f>
        <v>116</v>
      </c>
    </row>
    <row r="26" spans="1:42" s="97" customFormat="1" x14ac:dyDescent="0.3">
      <c r="A26" s="111"/>
      <c r="B26" s="79">
        <f t="shared" si="15"/>
        <v>23</v>
      </c>
      <c r="C26" s="83" t="s">
        <v>183</v>
      </c>
      <c r="D26" s="129" t="s">
        <v>104</v>
      </c>
      <c r="E26" s="112"/>
      <c r="F26" s="98" t="s">
        <v>141</v>
      </c>
      <c r="G26" s="98"/>
      <c r="H26" s="83"/>
      <c r="I26" s="98"/>
      <c r="J26" s="98"/>
      <c r="K26" s="98"/>
      <c r="L26" s="98"/>
      <c r="M26" s="98"/>
      <c r="N26" s="98"/>
      <c r="O26" s="98"/>
      <c r="P26" s="98"/>
      <c r="Q26" s="98"/>
      <c r="R26" s="83" t="s">
        <v>102</v>
      </c>
      <c r="S26" s="83" t="s">
        <v>197</v>
      </c>
      <c r="T26" s="98"/>
      <c r="U26" s="98"/>
      <c r="V26" s="98"/>
      <c r="W26" s="98"/>
      <c r="X26" s="98"/>
      <c r="Y26" s="98"/>
      <c r="Z26" s="98" t="s">
        <v>181</v>
      </c>
      <c r="AA26" s="83"/>
      <c r="AB26" s="87" t="s">
        <v>74</v>
      </c>
      <c r="AC26" s="76"/>
      <c r="AD26" s="91">
        <f>IF(V29=$AG$1,L29*3,IF(V29=$AH$1,L29*5,IF(V29=$AI$1,L29*8,IF(V29=$AJ$1,L29*12*0.75,0))))</f>
        <v>0</v>
      </c>
      <c r="AE26" s="88" t="str">
        <f t="shared" si="8"/>
        <v xml:space="preserve"> </v>
      </c>
      <c r="AF26" s="91" t="str">
        <f>IF(V29=$AG$1,L29*5,IF(V29=$AH$1,L29*10,IF(V29=$AI$1,L29*10,IF(V29=$AJ$1,L29*12," "))))</f>
        <v xml:space="preserve"> </v>
      </c>
      <c r="AG26" s="78"/>
      <c r="AH26" s="78"/>
      <c r="AI26" s="78"/>
      <c r="AK26" s="94" t="str">
        <f>IF(L29&gt;63,"≤120","≤60")</f>
        <v>≤120</v>
      </c>
      <c r="AL26" s="94">
        <f ca="1">IF(L29&lt;63,RANDBETWEEN(20,50),RANDBETWEEN(60,110))</f>
        <v>61</v>
      </c>
      <c r="AM26" s="95">
        <f>IF(V29=$AG$1,L29*3,IF(V29=$AH$1,L29*5,IF(V29=$AI$1,L29*8,IF(V29=$AJ$1,L29*12,0))))</f>
        <v>0</v>
      </c>
      <c r="AN26" s="95">
        <f>IF(V29=$AG$1,L29*5,IF(V29=$AH$1,L29*10,IF(V29=$AI$1,L29*10,IF(V29=$AJ$1,L29*0,0))))</f>
        <v>0</v>
      </c>
      <c r="AO26" s="96">
        <f>ROUND(L29*1.13,0)</f>
        <v>45</v>
      </c>
      <c r="AP26" s="96">
        <f>ROUND(L29*1.45,0)</f>
        <v>58</v>
      </c>
    </row>
    <row r="27" spans="1:42" s="97" customFormat="1" x14ac:dyDescent="0.3">
      <c r="A27" s="111"/>
      <c r="B27" s="79">
        <f>(IF(B25+B26=0,(B24+1),(IF(B26=0,(B25+1),B26+1))))</f>
        <v>24</v>
      </c>
      <c r="C27" s="83" t="s">
        <v>183</v>
      </c>
      <c r="D27" s="129" t="s">
        <v>105</v>
      </c>
      <c r="E27" s="112"/>
      <c r="F27" s="98" t="s">
        <v>141</v>
      </c>
      <c r="G27" s="98"/>
      <c r="H27" s="83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83"/>
      <c r="AB27" s="87" t="s">
        <v>74</v>
      </c>
      <c r="AC27" s="76"/>
      <c r="AD27" s="91" t="e">
        <f>IF(#REF!=$AG$1,#REF!*3,IF(#REF!=$AH$1,#REF!*5,IF(#REF!=$AI$1,#REF!*8,IF(#REF!=$AJ$1,#REF!*12*0.75,0))))</f>
        <v>#REF!</v>
      </c>
      <c r="AE27" s="88" t="e">
        <f t="shared" si="8"/>
        <v>#REF!</v>
      </c>
      <c r="AF27" s="91" t="e">
        <f>IF(#REF!=$AG$1,#REF!*5,IF(#REF!=$AH$1,#REF!*10,IF(#REF!=$AI$1,#REF!*10,IF(#REF!=$AJ$1,#REF!*12," "))))</f>
        <v>#REF!</v>
      </c>
      <c r="AG27" s="78"/>
      <c r="AH27" s="78"/>
      <c r="AI27" s="78"/>
      <c r="AK27" s="94" t="e">
        <f>IF(#REF!&gt;63,"≤120","≤60")</f>
        <v>#REF!</v>
      </c>
      <c r="AL27" s="94" t="e">
        <f ca="1">IF(#REF!&lt;63,RANDBETWEEN(20,50),RANDBETWEEN(60,110))</f>
        <v>#REF!</v>
      </c>
      <c r="AM27" s="95" t="e">
        <f>IF(#REF!=$AG$1,#REF!*3,IF(#REF!=$AH$1,#REF!*5,IF(#REF!=$AI$1,#REF!*8,IF(#REF!=$AJ$1,#REF!*12,0))))</f>
        <v>#REF!</v>
      </c>
      <c r="AN27" s="95" t="e">
        <f>IF(#REF!=$AG$1,#REF!*5,IF(#REF!=$AH$1,#REF!*10,IF(#REF!=$AI$1,#REF!*10,IF(#REF!=$AJ$1,#REF!*0,0))))</f>
        <v>#REF!</v>
      </c>
      <c r="AO27" s="96" t="e">
        <f>ROUND(#REF!*1.13,0)</f>
        <v>#REF!</v>
      </c>
      <c r="AP27" s="96" t="e">
        <f>ROUND(#REF!*1.45,0)</f>
        <v>#REF!</v>
      </c>
    </row>
    <row r="28" spans="1:42" s="97" customFormat="1" x14ac:dyDescent="0.3">
      <c r="A28" s="111"/>
      <c r="B28" s="79">
        <f>(IF(B26+B27=0,(B25+1),(IF(B27=0,(B26+1),B27+1))))</f>
        <v>25</v>
      </c>
      <c r="C28" s="83" t="s">
        <v>183</v>
      </c>
      <c r="D28" s="129" t="s">
        <v>94</v>
      </c>
      <c r="E28" s="112"/>
      <c r="F28" s="98">
        <v>1</v>
      </c>
      <c r="G28" s="114"/>
      <c r="H28" s="83" t="s">
        <v>99</v>
      </c>
      <c r="I28" s="83" t="s">
        <v>108</v>
      </c>
      <c r="J28" s="83" t="s">
        <v>190</v>
      </c>
      <c r="K28" s="83" t="s">
        <v>189</v>
      </c>
      <c r="L28" s="83" t="s">
        <v>187</v>
      </c>
      <c r="M28" s="83"/>
      <c r="N28" s="83"/>
      <c r="O28" s="83" t="s">
        <v>152</v>
      </c>
      <c r="P28" s="83" t="s">
        <v>192</v>
      </c>
      <c r="Q28" s="83"/>
      <c r="R28" s="83" t="s">
        <v>102</v>
      </c>
      <c r="S28" s="83" t="s">
        <v>197</v>
      </c>
      <c r="T28" s="83"/>
      <c r="U28" s="88"/>
      <c r="V28" s="83" t="s">
        <v>82</v>
      </c>
      <c r="W28" s="90"/>
      <c r="X28" s="83"/>
      <c r="Y28" s="83"/>
      <c r="Z28" s="83" t="s">
        <v>198</v>
      </c>
      <c r="AA28" s="83" t="s">
        <v>178</v>
      </c>
      <c r="AB28" s="87" t="s">
        <v>74</v>
      </c>
      <c r="AC28" s="76"/>
      <c r="AD28" s="91">
        <f t="shared" ref="AD28:AD43" si="22">IF(V30=$AG$1,L30*3,IF(V30=$AH$1,L30*5,IF(V30=$AI$1,L30*8,IF(V30=$AJ$1,L30*12*0.75,0))))</f>
        <v>0</v>
      </c>
      <c r="AE28" s="88" t="str">
        <f t="shared" si="8"/>
        <v xml:space="preserve"> </v>
      </c>
      <c r="AF28" s="91" t="str">
        <f t="shared" ref="AF28:AF43" si="23">IF(V30=$AG$1,L30*5,IF(V30=$AH$1,L30*10,IF(V30=$AI$1,L30*10,IF(V30=$AJ$1,L30*12," "))))</f>
        <v xml:space="preserve"> </v>
      </c>
      <c r="AG28" s="78"/>
      <c r="AH28" s="78"/>
      <c r="AI28" s="78"/>
      <c r="AK28" s="94" t="str">
        <f t="shared" ref="AK28:AK43" si="24">IF(L30&gt;63,"≤120","≤60")</f>
        <v>≤120</v>
      </c>
      <c r="AL28" s="94">
        <f t="shared" ref="AL28:AL43" ca="1" si="25">IF(L30&lt;63,RANDBETWEEN(20,50),RANDBETWEEN(60,110))</f>
        <v>108</v>
      </c>
      <c r="AM28" s="95">
        <f t="shared" ref="AM28:AM43" si="26">IF(V30=$AG$1,L30*3,IF(V30=$AH$1,L30*5,IF(V30=$AI$1,L30*8,IF(V30=$AJ$1,L30*12,0))))</f>
        <v>0</v>
      </c>
      <c r="AN28" s="95">
        <f t="shared" ref="AN28:AN43" si="27">IF(V30=$AG$1,L30*5,IF(V30=$AH$1,L30*10,IF(V30=$AI$1,L30*10,IF(V30=$AJ$1,L30*0,0))))</f>
        <v>0</v>
      </c>
      <c r="AO28" s="96">
        <f t="shared" ref="AO28:AO43" si="28">ROUND(L30*1.13,0)</f>
        <v>23</v>
      </c>
      <c r="AP28" s="96">
        <f t="shared" ref="AP28:AP43" si="29">ROUND(L30*1.45,0)</f>
        <v>29</v>
      </c>
    </row>
    <row r="29" spans="1:42" s="97" customFormat="1" x14ac:dyDescent="0.3">
      <c r="A29" s="111"/>
      <c r="B29" s="79">
        <f>(IF(B27+B28=0,(B26+1),(IF(B28=0,(B27+1),B28+1))))</f>
        <v>26</v>
      </c>
      <c r="C29" s="83" t="s">
        <v>183</v>
      </c>
      <c r="D29" s="129" t="s">
        <v>94</v>
      </c>
      <c r="E29" s="112"/>
      <c r="F29" s="98">
        <v>2</v>
      </c>
      <c r="G29" s="114"/>
      <c r="H29" s="83" t="s">
        <v>178</v>
      </c>
      <c r="I29" s="83" t="s">
        <v>108</v>
      </c>
      <c r="J29" s="83" t="s">
        <v>185</v>
      </c>
      <c r="K29" s="83" t="s">
        <v>180</v>
      </c>
      <c r="L29" s="83" t="s">
        <v>188</v>
      </c>
      <c r="M29" s="83"/>
      <c r="N29" s="83"/>
      <c r="O29" s="83" t="s">
        <v>152</v>
      </c>
      <c r="P29" s="83" t="s">
        <v>154</v>
      </c>
      <c r="Q29" s="83"/>
      <c r="R29" s="83" t="s">
        <v>102</v>
      </c>
      <c r="S29" s="83" t="s">
        <v>197</v>
      </c>
      <c r="T29" s="83"/>
      <c r="U29" s="88"/>
      <c r="V29" s="83" t="s">
        <v>82</v>
      </c>
      <c r="W29" s="90"/>
      <c r="X29" s="83"/>
      <c r="Y29" s="83"/>
      <c r="Z29" s="83" t="s">
        <v>199</v>
      </c>
      <c r="AA29" s="83" t="s">
        <v>178</v>
      </c>
      <c r="AB29" s="87" t="s">
        <v>74</v>
      </c>
      <c r="AC29" s="76"/>
      <c r="AD29" s="91">
        <f t="shared" si="22"/>
        <v>0</v>
      </c>
      <c r="AE29" s="88" t="str">
        <f t="shared" si="8"/>
        <v xml:space="preserve"> </v>
      </c>
      <c r="AF29" s="91" t="str">
        <f t="shared" si="23"/>
        <v xml:space="preserve"> </v>
      </c>
      <c r="AG29" s="78"/>
      <c r="AH29" s="78"/>
      <c r="AI29" s="78"/>
      <c r="AK29" s="94" t="str">
        <f t="shared" si="24"/>
        <v>≤120</v>
      </c>
      <c r="AL29" s="94">
        <f t="shared" ca="1" si="25"/>
        <v>85</v>
      </c>
      <c r="AM29" s="95">
        <f t="shared" si="26"/>
        <v>0</v>
      </c>
      <c r="AN29" s="95">
        <f t="shared" si="27"/>
        <v>0</v>
      </c>
      <c r="AO29" s="96">
        <f t="shared" si="28"/>
        <v>18</v>
      </c>
      <c r="AP29" s="96">
        <f t="shared" si="29"/>
        <v>23</v>
      </c>
    </row>
    <row r="30" spans="1:42" s="97" customFormat="1" x14ac:dyDescent="0.3">
      <c r="A30" s="111"/>
      <c r="B30" s="79">
        <f t="shared" si="15"/>
        <v>27</v>
      </c>
      <c r="C30" s="83" t="s">
        <v>183</v>
      </c>
      <c r="D30" s="129" t="s">
        <v>94</v>
      </c>
      <c r="E30" s="112"/>
      <c r="F30" s="98">
        <v>3</v>
      </c>
      <c r="G30" s="114"/>
      <c r="H30" s="83" t="s">
        <v>196</v>
      </c>
      <c r="I30" s="83" t="s">
        <v>108</v>
      </c>
      <c r="J30" s="83" t="s">
        <v>100</v>
      </c>
      <c r="K30" s="83" t="s">
        <v>180</v>
      </c>
      <c r="L30" s="83" t="s">
        <v>147</v>
      </c>
      <c r="M30" s="83"/>
      <c r="N30" s="83"/>
      <c r="O30" s="83" t="s">
        <v>152</v>
      </c>
      <c r="P30" s="83" t="s">
        <v>153</v>
      </c>
      <c r="Q30" s="83"/>
      <c r="R30" s="83" t="s">
        <v>102</v>
      </c>
      <c r="S30" s="83" t="s">
        <v>197</v>
      </c>
      <c r="T30" s="83"/>
      <c r="U30" s="88"/>
      <c r="V30" s="83" t="s">
        <v>82</v>
      </c>
      <c r="W30" s="90"/>
      <c r="X30" s="83"/>
      <c r="Y30" s="83"/>
      <c r="Z30" s="83" t="s">
        <v>200</v>
      </c>
      <c r="AA30" s="83" t="s">
        <v>178</v>
      </c>
      <c r="AB30" s="87" t="s">
        <v>74</v>
      </c>
      <c r="AC30" s="76"/>
      <c r="AD30" s="91">
        <f t="shared" si="22"/>
        <v>0</v>
      </c>
      <c r="AE30" s="88" t="str">
        <f t="shared" si="8"/>
        <v xml:space="preserve"> </v>
      </c>
      <c r="AF30" s="91" t="str">
        <f t="shared" si="23"/>
        <v xml:space="preserve"> </v>
      </c>
      <c r="AG30" s="78"/>
      <c r="AH30" s="78"/>
      <c r="AI30" s="78"/>
      <c r="AK30" s="94" t="str">
        <f t="shared" si="24"/>
        <v>≤120</v>
      </c>
      <c r="AL30" s="94">
        <f t="shared" ca="1" si="25"/>
        <v>86</v>
      </c>
      <c r="AM30" s="95">
        <f t="shared" si="26"/>
        <v>0</v>
      </c>
      <c r="AN30" s="95">
        <f t="shared" si="27"/>
        <v>0</v>
      </c>
      <c r="AO30" s="96">
        <f t="shared" si="28"/>
        <v>18</v>
      </c>
      <c r="AP30" s="96">
        <f t="shared" si="29"/>
        <v>23</v>
      </c>
    </row>
    <row r="31" spans="1:42" s="97" customFormat="1" x14ac:dyDescent="0.3">
      <c r="A31" s="111"/>
      <c r="B31" s="79">
        <f t="shared" si="15"/>
        <v>28</v>
      </c>
      <c r="C31" s="83" t="s">
        <v>183</v>
      </c>
      <c r="D31" s="129" t="s">
        <v>94</v>
      </c>
      <c r="E31" s="112"/>
      <c r="F31" s="98">
        <v>4</v>
      </c>
      <c r="G31" s="114"/>
      <c r="H31" s="83" t="s">
        <v>197</v>
      </c>
      <c r="I31" s="83" t="s">
        <v>108</v>
      </c>
      <c r="J31" s="83" t="s">
        <v>184</v>
      </c>
      <c r="K31" s="83" t="s">
        <v>180</v>
      </c>
      <c r="L31" s="83" t="s">
        <v>148</v>
      </c>
      <c r="M31" s="83"/>
      <c r="N31" s="83"/>
      <c r="O31" s="83"/>
      <c r="P31" s="83"/>
      <c r="Q31" s="83"/>
      <c r="R31" s="83" t="s">
        <v>99</v>
      </c>
      <c r="S31" s="83" t="s">
        <v>197</v>
      </c>
      <c r="T31" s="83"/>
      <c r="U31" s="88"/>
      <c r="V31" s="83" t="s">
        <v>82</v>
      </c>
      <c r="W31" s="90"/>
      <c r="X31" s="83"/>
      <c r="Y31" s="83"/>
      <c r="Z31" s="83" t="s">
        <v>96</v>
      </c>
      <c r="AA31" s="83"/>
      <c r="AB31" s="87" t="s">
        <v>74</v>
      </c>
      <c r="AC31" s="76"/>
      <c r="AD31" s="91">
        <f t="shared" si="22"/>
        <v>0</v>
      </c>
      <c r="AE31" s="88" t="str">
        <f t="shared" si="8"/>
        <v xml:space="preserve"> </v>
      </c>
      <c r="AF31" s="91" t="str">
        <f t="shared" si="23"/>
        <v xml:space="preserve"> </v>
      </c>
      <c r="AG31" s="78"/>
      <c r="AH31" s="78"/>
      <c r="AI31" s="78"/>
      <c r="AK31" s="94" t="str">
        <f t="shared" si="24"/>
        <v>≤120</v>
      </c>
      <c r="AL31" s="94">
        <f t="shared" ca="1" si="25"/>
        <v>104</v>
      </c>
      <c r="AM31" s="95">
        <f t="shared" si="26"/>
        <v>0</v>
      </c>
      <c r="AN31" s="95">
        <f t="shared" si="27"/>
        <v>0</v>
      </c>
      <c r="AO31" s="96">
        <f t="shared" si="28"/>
        <v>11</v>
      </c>
      <c r="AP31" s="96">
        <f t="shared" si="29"/>
        <v>15</v>
      </c>
    </row>
    <row r="32" spans="1:42" s="97" customFormat="1" x14ac:dyDescent="0.3">
      <c r="A32" s="111"/>
      <c r="B32" s="79">
        <f t="shared" si="15"/>
        <v>29</v>
      </c>
      <c r="C32" s="83" t="s">
        <v>183</v>
      </c>
      <c r="D32" s="129" t="s">
        <v>94</v>
      </c>
      <c r="E32" s="112"/>
      <c r="F32" s="98">
        <v>5</v>
      </c>
      <c r="G32" s="114"/>
      <c r="H32" s="83" t="s">
        <v>234</v>
      </c>
      <c r="I32" s="83" t="s">
        <v>108</v>
      </c>
      <c r="J32" s="83" t="s">
        <v>184</v>
      </c>
      <c r="K32" s="83" t="s">
        <v>180</v>
      </c>
      <c r="L32" s="83" t="s">
        <v>148</v>
      </c>
      <c r="M32" s="83"/>
      <c r="N32" s="83"/>
      <c r="O32" s="83"/>
      <c r="P32" s="83"/>
      <c r="Q32" s="83"/>
      <c r="R32" s="83" t="s">
        <v>178</v>
      </c>
      <c r="S32" s="83" t="s">
        <v>197</v>
      </c>
      <c r="T32" s="83"/>
      <c r="U32" s="88"/>
      <c r="V32" s="83" t="s">
        <v>82</v>
      </c>
      <c r="W32" s="90"/>
      <c r="X32" s="83"/>
      <c r="Y32" s="83"/>
      <c r="Z32" s="83" t="s">
        <v>96</v>
      </c>
      <c r="AA32" s="83"/>
      <c r="AB32" s="87" t="s">
        <v>74</v>
      </c>
      <c r="AC32" s="76"/>
      <c r="AD32" s="91">
        <f t="shared" si="22"/>
        <v>0</v>
      </c>
      <c r="AE32" s="88" t="str">
        <f t="shared" si="8"/>
        <v xml:space="preserve"> </v>
      </c>
      <c r="AF32" s="91" t="str">
        <f t="shared" si="23"/>
        <v xml:space="preserve"> </v>
      </c>
      <c r="AG32" s="78"/>
      <c r="AH32" s="78"/>
      <c r="AI32" s="78"/>
      <c r="AK32" s="94" t="str">
        <f t="shared" si="24"/>
        <v>≤120</v>
      </c>
      <c r="AL32" s="94">
        <f t="shared" ca="1" si="25"/>
        <v>80</v>
      </c>
      <c r="AM32" s="95">
        <f t="shared" si="26"/>
        <v>0</v>
      </c>
      <c r="AN32" s="95">
        <f t="shared" si="27"/>
        <v>0</v>
      </c>
      <c r="AO32" s="96">
        <f t="shared" si="28"/>
        <v>18</v>
      </c>
      <c r="AP32" s="96">
        <f t="shared" si="29"/>
        <v>23</v>
      </c>
    </row>
    <row r="33" spans="1:42" s="97" customFormat="1" x14ac:dyDescent="0.3">
      <c r="A33" s="111"/>
      <c r="B33" s="79">
        <f t="shared" si="15"/>
        <v>30</v>
      </c>
      <c r="C33" s="83" t="s">
        <v>183</v>
      </c>
      <c r="D33" s="129" t="s">
        <v>94</v>
      </c>
      <c r="E33" s="112"/>
      <c r="F33" s="98">
        <v>6</v>
      </c>
      <c r="G33" s="114"/>
      <c r="H33" s="83" t="s">
        <v>235</v>
      </c>
      <c r="I33" s="83" t="s">
        <v>108</v>
      </c>
      <c r="J33" s="83" t="s">
        <v>186</v>
      </c>
      <c r="K33" s="83" t="s">
        <v>180</v>
      </c>
      <c r="L33" s="83" t="s">
        <v>191</v>
      </c>
      <c r="M33" s="83"/>
      <c r="N33" s="83"/>
      <c r="O33" s="83" t="s">
        <v>152</v>
      </c>
      <c r="P33" s="83" t="s">
        <v>193</v>
      </c>
      <c r="Q33" s="83"/>
      <c r="R33" s="83" t="s">
        <v>99</v>
      </c>
      <c r="S33" s="83" t="s">
        <v>197</v>
      </c>
      <c r="T33" s="83"/>
      <c r="U33" s="88"/>
      <c r="V33" s="83" t="s">
        <v>82</v>
      </c>
      <c r="W33" s="90"/>
      <c r="X33" s="83"/>
      <c r="Y33" s="83"/>
      <c r="Z33" s="83" t="s">
        <v>201</v>
      </c>
      <c r="AA33" s="83" t="s">
        <v>178</v>
      </c>
      <c r="AB33" s="87" t="s">
        <v>74</v>
      </c>
      <c r="AC33" s="76"/>
      <c r="AD33" s="91">
        <f t="shared" si="22"/>
        <v>0</v>
      </c>
      <c r="AE33" s="88" t="str">
        <f t="shared" si="8"/>
        <v xml:space="preserve"> </v>
      </c>
      <c r="AF33" s="91" t="str">
        <f t="shared" si="23"/>
        <v xml:space="preserve"> </v>
      </c>
      <c r="AG33" s="78"/>
      <c r="AH33" s="78"/>
      <c r="AI33" s="78"/>
      <c r="AK33" s="94" t="str">
        <f t="shared" si="24"/>
        <v>≤120</v>
      </c>
      <c r="AL33" s="94">
        <f t="shared" ca="1" si="25"/>
        <v>107</v>
      </c>
      <c r="AM33" s="95">
        <f t="shared" si="26"/>
        <v>0</v>
      </c>
      <c r="AN33" s="95">
        <f t="shared" si="27"/>
        <v>0</v>
      </c>
      <c r="AO33" s="96">
        <f t="shared" si="28"/>
        <v>18</v>
      </c>
      <c r="AP33" s="96">
        <f t="shared" si="29"/>
        <v>23</v>
      </c>
    </row>
    <row r="34" spans="1:42" s="97" customFormat="1" x14ac:dyDescent="0.3">
      <c r="A34" s="111"/>
      <c r="B34" s="79">
        <f t="shared" si="15"/>
        <v>31</v>
      </c>
      <c r="C34" s="83" t="s">
        <v>183</v>
      </c>
      <c r="D34" s="129" t="s">
        <v>94</v>
      </c>
      <c r="E34" s="112"/>
      <c r="F34" s="98">
        <v>7</v>
      </c>
      <c r="G34" s="114"/>
      <c r="H34" s="83" t="s">
        <v>236</v>
      </c>
      <c r="I34" s="83" t="s">
        <v>108</v>
      </c>
      <c r="J34" s="83" t="s">
        <v>100</v>
      </c>
      <c r="K34" s="83" t="s">
        <v>180</v>
      </c>
      <c r="L34" s="83" t="s">
        <v>148</v>
      </c>
      <c r="M34" s="83"/>
      <c r="N34" s="83"/>
      <c r="O34" s="83" t="s">
        <v>152</v>
      </c>
      <c r="P34" s="83" t="s">
        <v>153</v>
      </c>
      <c r="Q34" s="83"/>
      <c r="R34" s="83" t="s">
        <v>102</v>
      </c>
      <c r="S34" s="83" t="s">
        <v>197</v>
      </c>
      <c r="T34" s="83"/>
      <c r="U34" s="88"/>
      <c r="V34" s="83" t="s">
        <v>82</v>
      </c>
      <c r="W34" s="90"/>
      <c r="X34" s="83"/>
      <c r="Y34" s="83"/>
      <c r="Z34" s="83" t="s">
        <v>202</v>
      </c>
      <c r="AA34" s="83" t="s">
        <v>178</v>
      </c>
      <c r="AB34" s="87" t="s">
        <v>74</v>
      </c>
      <c r="AC34" s="76"/>
      <c r="AD34" s="91">
        <f t="shared" si="22"/>
        <v>0</v>
      </c>
      <c r="AE34" s="88" t="str">
        <f t="shared" si="8"/>
        <v xml:space="preserve"> </v>
      </c>
      <c r="AF34" s="91" t="str">
        <f t="shared" si="23"/>
        <v xml:space="preserve"> </v>
      </c>
      <c r="AG34" s="78"/>
      <c r="AH34" s="78"/>
      <c r="AI34" s="78"/>
      <c r="AK34" s="94" t="str">
        <f t="shared" si="24"/>
        <v>≤120</v>
      </c>
      <c r="AL34" s="94">
        <f t="shared" ca="1" si="25"/>
        <v>87</v>
      </c>
      <c r="AM34" s="95">
        <f t="shared" si="26"/>
        <v>0</v>
      </c>
      <c r="AN34" s="95">
        <f t="shared" si="27"/>
        <v>0</v>
      </c>
      <c r="AO34" s="96">
        <f t="shared" si="28"/>
        <v>18</v>
      </c>
      <c r="AP34" s="96">
        <f t="shared" si="29"/>
        <v>23</v>
      </c>
    </row>
    <row r="35" spans="1:42" s="97" customFormat="1" x14ac:dyDescent="0.3">
      <c r="A35" s="111"/>
      <c r="B35" s="79">
        <f t="shared" si="15"/>
        <v>32</v>
      </c>
      <c r="C35" s="83" t="s">
        <v>183</v>
      </c>
      <c r="D35" s="129" t="s">
        <v>94</v>
      </c>
      <c r="E35" s="112"/>
      <c r="F35" s="98">
        <v>8</v>
      </c>
      <c r="G35" s="114"/>
      <c r="H35" s="83" t="s">
        <v>237</v>
      </c>
      <c r="I35" s="83" t="s">
        <v>108</v>
      </c>
      <c r="J35" s="83" t="s">
        <v>184</v>
      </c>
      <c r="K35" s="83" t="s">
        <v>180</v>
      </c>
      <c r="L35" s="83" t="s">
        <v>148</v>
      </c>
      <c r="M35" s="83"/>
      <c r="N35" s="83"/>
      <c r="O35" s="83" t="s">
        <v>152</v>
      </c>
      <c r="P35" s="83" t="s">
        <v>194</v>
      </c>
      <c r="Q35" s="83"/>
      <c r="R35" s="83" t="s">
        <v>99</v>
      </c>
      <c r="S35" s="83" t="s">
        <v>197</v>
      </c>
      <c r="T35" s="83"/>
      <c r="U35" s="88"/>
      <c r="V35" s="83" t="s">
        <v>82</v>
      </c>
      <c r="W35" s="90"/>
      <c r="X35" s="83"/>
      <c r="Y35" s="83"/>
      <c r="Z35" s="83" t="s">
        <v>203</v>
      </c>
      <c r="AA35" s="83" t="s">
        <v>178</v>
      </c>
      <c r="AB35" s="87" t="s">
        <v>74</v>
      </c>
      <c r="AC35" s="76"/>
      <c r="AD35" s="91">
        <f t="shared" si="22"/>
        <v>0</v>
      </c>
      <c r="AE35" s="88" t="str">
        <f t="shared" si="8"/>
        <v xml:space="preserve"> </v>
      </c>
      <c r="AF35" s="91" t="str">
        <f t="shared" si="23"/>
        <v xml:space="preserve"> </v>
      </c>
      <c r="AG35" s="78"/>
      <c r="AH35" s="78"/>
      <c r="AI35" s="78"/>
      <c r="AK35" s="94" t="str">
        <f t="shared" si="24"/>
        <v>≤120</v>
      </c>
      <c r="AL35" s="94">
        <f t="shared" ca="1" si="25"/>
        <v>61</v>
      </c>
      <c r="AM35" s="95">
        <f t="shared" si="26"/>
        <v>0</v>
      </c>
      <c r="AN35" s="95">
        <f t="shared" si="27"/>
        <v>0</v>
      </c>
      <c r="AO35" s="96">
        <f t="shared" si="28"/>
        <v>18</v>
      </c>
      <c r="AP35" s="96">
        <f t="shared" si="29"/>
        <v>23</v>
      </c>
    </row>
    <row r="36" spans="1:42" s="97" customFormat="1" x14ac:dyDescent="0.3">
      <c r="A36" s="111"/>
      <c r="B36" s="79">
        <f t="shared" si="15"/>
        <v>33</v>
      </c>
      <c r="C36" s="83" t="s">
        <v>183</v>
      </c>
      <c r="D36" s="129" t="s">
        <v>94</v>
      </c>
      <c r="E36" s="112"/>
      <c r="F36" s="98">
        <v>9</v>
      </c>
      <c r="G36" s="114"/>
      <c r="H36" s="83" t="s">
        <v>238</v>
      </c>
      <c r="I36" s="83" t="s">
        <v>108</v>
      </c>
      <c r="J36" s="83" t="s">
        <v>184</v>
      </c>
      <c r="K36" s="83" t="s">
        <v>180</v>
      </c>
      <c r="L36" s="83" t="s">
        <v>148</v>
      </c>
      <c r="M36" s="83"/>
      <c r="N36" s="83"/>
      <c r="O36" s="83" t="s">
        <v>152</v>
      </c>
      <c r="P36" s="83" t="s">
        <v>194</v>
      </c>
      <c r="Q36" s="83"/>
      <c r="R36" s="83" t="s">
        <v>178</v>
      </c>
      <c r="S36" s="83" t="s">
        <v>197</v>
      </c>
      <c r="T36" s="83"/>
      <c r="U36" s="88"/>
      <c r="V36" s="83" t="s">
        <v>82</v>
      </c>
      <c r="W36" s="90"/>
      <c r="X36" s="83"/>
      <c r="Y36" s="83"/>
      <c r="Z36" s="83" t="s">
        <v>204</v>
      </c>
      <c r="AA36" s="83" t="s">
        <v>178</v>
      </c>
      <c r="AB36" s="87" t="s">
        <v>74</v>
      </c>
      <c r="AC36" s="76"/>
      <c r="AD36" s="91">
        <f t="shared" si="22"/>
        <v>0</v>
      </c>
      <c r="AE36" s="88" t="str">
        <f t="shared" si="8"/>
        <v xml:space="preserve"> </v>
      </c>
      <c r="AF36" s="91" t="str">
        <f t="shared" si="23"/>
        <v xml:space="preserve"> </v>
      </c>
      <c r="AG36" s="78"/>
      <c r="AH36" s="78"/>
      <c r="AI36" s="78"/>
      <c r="AK36" s="94" t="str">
        <f t="shared" si="24"/>
        <v>≤120</v>
      </c>
      <c r="AL36" s="94">
        <f t="shared" ca="1" si="25"/>
        <v>89</v>
      </c>
      <c r="AM36" s="95">
        <f t="shared" si="26"/>
        <v>0</v>
      </c>
      <c r="AN36" s="95">
        <f t="shared" si="27"/>
        <v>0</v>
      </c>
      <c r="AO36" s="96">
        <f t="shared" si="28"/>
        <v>18</v>
      </c>
      <c r="AP36" s="96">
        <f t="shared" si="29"/>
        <v>23</v>
      </c>
    </row>
    <row r="37" spans="1:42" s="97" customFormat="1" x14ac:dyDescent="0.3">
      <c r="A37" s="111"/>
      <c r="B37" s="79">
        <f t="shared" si="15"/>
        <v>34</v>
      </c>
      <c r="C37" s="83" t="s">
        <v>183</v>
      </c>
      <c r="D37" s="129" t="s">
        <v>94</v>
      </c>
      <c r="E37" s="112"/>
      <c r="F37" s="98">
        <v>10</v>
      </c>
      <c r="G37" s="114"/>
      <c r="H37" s="83" t="s">
        <v>191</v>
      </c>
      <c r="I37" s="83" t="s">
        <v>108</v>
      </c>
      <c r="J37" s="83" t="s">
        <v>184</v>
      </c>
      <c r="K37" s="83" t="s">
        <v>180</v>
      </c>
      <c r="L37" s="83" t="s">
        <v>148</v>
      </c>
      <c r="M37" s="83"/>
      <c r="N37" s="83"/>
      <c r="O37" s="83" t="s">
        <v>152</v>
      </c>
      <c r="P37" s="83" t="s">
        <v>194</v>
      </c>
      <c r="Q37" s="83"/>
      <c r="R37" s="83" t="s">
        <v>196</v>
      </c>
      <c r="S37" s="83" t="s">
        <v>197</v>
      </c>
      <c r="T37" s="83"/>
      <c r="U37" s="88"/>
      <c r="V37" s="83" t="s">
        <v>82</v>
      </c>
      <c r="W37" s="90"/>
      <c r="X37" s="83"/>
      <c r="Y37" s="83"/>
      <c r="Z37" s="83" t="s">
        <v>205</v>
      </c>
      <c r="AA37" s="83" t="s">
        <v>178</v>
      </c>
      <c r="AB37" s="87" t="s">
        <v>74</v>
      </c>
      <c r="AC37" s="76"/>
      <c r="AD37" s="91">
        <f t="shared" si="22"/>
        <v>0</v>
      </c>
      <c r="AE37" s="88" t="str">
        <f t="shared" si="8"/>
        <v xml:space="preserve"> </v>
      </c>
      <c r="AF37" s="91" t="str">
        <f t="shared" si="23"/>
        <v xml:space="preserve"> </v>
      </c>
      <c r="AG37" s="78"/>
      <c r="AH37" s="78"/>
      <c r="AI37" s="78"/>
      <c r="AK37" s="94" t="str">
        <f t="shared" si="24"/>
        <v>≤120</v>
      </c>
      <c r="AL37" s="94">
        <f t="shared" ca="1" si="25"/>
        <v>103</v>
      </c>
      <c r="AM37" s="95">
        <f t="shared" si="26"/>
        <v>0</v>
      </c>
      <c r="AN37" s="95">
        <f t="shared" si="27"/>
        <v>0</v>
      </c>
      <c r="AO37" s="96">
        <f t="shared" si="28"/>
        <v>18</v>
      </c>
      <c r="AP37" s="96">
        <f t="shared" si="29"/>
        <v>23</v>
      </c>
    </row>
    <row r="38" spans="1:42" s="97" customFormat="1" x14ac:dyDescent="0.3">
      <c r="A38" s="111"/>
      <c r="B38" s="79">
        <f t="shared" si="15"/>
        <v>35</v>
      </c>
      <c r="C38" s="83" t="s">
        <v>183</v>
      </c>
      <c r="D38" s="129" t="s">
        <v>94</v>
      </c>
      <c r="E38" s="112"/>
      <c r="F38" s="98">
        <v>11</v>
      </c>
      <c r="G38" s="114"/>
      <c r="H38" s="83" t="s">
        <v>239</v>
      </c>
      <c r="I38" s="83" t="s">
        <v>108</v>
      </c>
      <c r="J38" s="83"/>
      <c r="K38" s="83" t="s">
        <v>180</v>
      </c>
      <c r="L38" s="83" t="s">
        <v>148</v>
      </c>
      <c r="M38" s="83"/>
      <c r="N38" s="83"/>
      <c r="O38" s="83" t="s">
        <v>152</v>
      </c>
      <c r="P38" s="83" t="s">
        <v>153</v>
      </c>
      <c r="Q38" s="83"/>
      <c r="R38" s="83" t="s">
        <v>102</v>
      </c>
      <c r="S38" s="83" t="s">
        <v>197</v>
      </c>
      <c r="T38" s="83"/>
      <c r="U38" s="88"/>
      <c r="V38" s="83" t="s">
        <v>82</v>
      </c>
      <c r="W38" s="90"/>
      <c r="X38" s="83"/>
      <c r="Y38" s="83"/>
      <c r="Z38" s="83" t="s">
        <v>209</v>
      </c>
      <c r="AA38" s="83" t="s">
        <v>178</v>
      </c>
      <c r="AB38" s="87" t="s">
        <v>74</v>
      </c>
      <c r="AC38" s="76"/>
      <c r="AD38" s="91">
        <f t="shared" si="22"/>
        <v>0</v>
      </c>
      <c r="AE38" s="88" t="str">
        <f t="shared" si="8"/>
        <v xml:space="preserve"> </v>
      </c>
      <c r="AF38" s="91" t="str">
        <f t="shared" si="23"/>
        <v xml:space="preserve"> </v>
      </c>
      <c r="AG38" s="78"/>
      <c r="AH38" s="78"/>
      <c r="AI38" s="78"/>
      <c r="AK38" s="94" t="str">
        <f t="shared" si="24"/>
        <v>≤120</v>
      </c>
      <c r="AL38" s="94">
        <f t="shared" ca="1" si="25"/>
        <v>83</v>
      </c>
      <c r="AM38" s="95">
        <f t="shared" si="26"/>
        <v>0</v>
      </c>
      <c r="AN38" s="95">
        <f t="shared" si="27"/>
        <v>0</v>
      </c>
      <c r="AO38" s="96">
        <f t="shared" si="28"/>
        <v>18</v>
      </c>
      <c r="AP38" s="96">
        <f t="shared" si="29"/>
        <v>23</v>
      </c>
    </row>
    <row r="39" spans="1:42" s="97" customFormat="1" x14ac:dyDescent="0.3">
      <c r="A39" s="111"/>
      <c r="B39" s="79">
        <f t="shared" si="15"/>
        <v>36</v>
      </c>
      <c r="C39" s="83" t="s">
        <v>183</v>
      </c>
      <c r="D39" s="129" t="s">
        <v>94</v>
      </c>
      <c r="E39" s="112"/>
      <c r="F39" s="98">
        <v>12</v>
      </c>
      <c r="G39" s="114"/>
      <c r="H39" s="83" t="s">
        <v>240</v>
      </c>
      <c r="I39" s="83" t="s">
        <v>108</v>
      </c>
      <c r="J39" s="83" t="s">
        <v>184</v>
      </c>
      <c r="K39" s="83" t="s">
        <v>180</v>
      </c>
      <c r="L39" s="83" t="s">
        <v>148</v>
      </c>
      <c r="M39" s="83"/>
      <c r="N39" s="83"/>
      <c r="O39" s="83"/>
      <c r="P39" s="83"/>
      <c r="Q39" s="83"/>
      <c r="R39" s="83" t="s">
        <v>99</v>
      </c>
      <c r="S39" s="83" t="s">
        <v>197</v>
      </c>
      <c r="T39" s="83"/>
      <c r="U39" s="88"/>
      <c r="V39" s="83" t="s">
        <v>82</v>
      </c>
      <c r="W39" s="90"/>
      <c r="X39" s="83"/>
      <c r="Y39" s="83"/>
      <c r="Z39" s="83" t="s">
        <v>96</v>
      </c>
      <c r="AA39" s="83"/>
      <c r="AB39" s="87" t="s">
        <v>74</v>
      </c>
      <c r="AC39" s="76"/>
      <c r="AD39" s="91">
        <f t="shared" si="22"/>
        <v>0</v>
      </c>
      <c r="AE39" s="88" t="str">
        <f t="shared" si="8"/>
        <v xml:space="preserve"> </v>
      </c>
      <c r="AF39" s="91" t="str">
        <f t="shared" si="23"/>
        <v xml:space="preserve"> </v>
      </c>
      <c r="AG39" s="78"/>
      <c r="AH39" s="78"/>
      <c r="AI39" s="78"/>
      <c r="AK39" s="94" t="str">
        <f t="shared" si="24"/>
        <v>≤120</v>
      </c>
      <c r="AL39" s="94">
        <f t="shared" ca="1" si="25"/>
        <v>69</v>
      </c>
      <c r="AM39" s="95">
        <f t="shared" si="26"/>
        <v>0</v>
      </c>
      <c r="AN39" s="95">
        <f t="shared" si="27"/>
        <v>0</v>
      </c>
      <c r="AO39" s="96">
        <f t="shared" si="28"/>
        <v>18</v>
      </c>
      <c r="AP39" s="96">
        <f t="shared" si="29"/>
        <v>23</v>
      </c>
    </row>
    <row r="40" spans="1:42" s="97" customFormat="1" x14ac:dyDescent="0.3">
      <c r="A40" s="111"/>
      <c r="B40" s="79">
        <f t="shared" si="15"/>
        <v>37</v>
      </c>
      <c r="C40" s="83" t="s">
        <v>183</v>
      </c>
      <c r="D40" s="129" t="s">
        <v>94</v>
      </c>
      <c r="E40" s="112"/>
      <c r="F40" s="98">
        <v>13</v>
      </c>
      <c r="G40" s="114"/>
      <c r="H40" s="83" t="s">
        <v>241</v>
      </c>
      <c r="I40" s="83" t="s">
        <v>108</v>
      </c>
      <c r="J40" s="83" t="s">
        <v>184</v>
      </c>
      <c r="K40" s="83" t="s">
        <v>180</v>
      </c>
      <c r="L40" s="83" t="s">
        <v>148</v>
      </c>
      <c r="M40" s="83"/>
      <c r="N40" s="83"/>
      <c r="O40" s="83" t="s">
        <v>152</v>
      </c>
      <c r="P40" s="83" t="s">
        <v>193</v>
      </c>
      <c r="Q40" s="83"/>
      <c r="R40" s="83" t="s">
        <v>178</v>
      </c>
      <c r="S40" s="83" t="s">
        <v>197</v>
      </c>
      <c r="T40" s="83"/>
      <c r="U40" s="88"/>
      <c r="V40" s="83" t="s">
        <v>82</v>
      </c>
      <c r="W40" s="90"/>
      <c r="X40" s="83"/>
      <c r="Y40" s="83"/>
      <c r="Z40" s="83" t="s">
        <v>208</v>
      </c>
      <c r="AA40" s="83" t="s">
        <v>178</v>
      </c>
      <c r="AB40" s="87" t="s">
        <v>74</v>
      </c>
      <c r="AC40" s="76"/>
      <c r="AD40" s="91">
        <f t="shared" si="22"/>
        <v>0</v>
      </c>
      <c r="AE40" s="88" t="str">
        <f t="shared" si="8"/>
        <v xml:space="preserve"> </v>
      </c>
      <c r="AF40" s="91" t="str">
        <f t="shared" si="23"/>
        <v xml:space="preserve"> </v>
      </c>
      <c r="AG40" s="78"/>
      <c r="AH40" s="78"/>
      <c r="AI40" s="78"/>
      <c r="AK40" s="94" t="str">
        <f t="shared" si="24"/>
        <v>≤120</v>
      </c>
      <c r="AL40" s="94">
        <f t="shared" ca="1" si="25"/>
        <v>60</v>
      </c>
      <c r="AM40" s="95">
        <f t="shared" si="26"/>
        <v>0</v>
      </c>
      <c r="AN40" s="95">
        <f t="shared" si="27"/>
        <v>0</v>
      </c>
      <c r="AO40" s="96">
        <f t="shared" si="28"/>
        <v>18</v>
      </c>
      <c r="AP40" s="96">
        <f t="shared" si="29"/>
        <v>23</v>
      </c>
    </row>
    <row r="41" spans="1:42" s="97" customFormat="1" x14ac:dyDescent="0.3">
      <c r="A41" s="111"/>
      <c r="B41" s="79">
        <f t="shared" si="15"/>
        <v>38</v>
      </c>
      <c r="C41" s="83" t="s">
        <v>183</v>
      </c>
      <c r="D41" s="129" t="s">
        <v>94</v>
      </c>
      <c r="E41" s="112"/>
      <c r="F41" s="98">
        <v>14</v>
      </c>
      <c r="G41" s="114"/>
      <c r="H41" s="83" t="s">
        <v>242</v>
      </c>
      <c r="I41" s="83" t="s">
        <v>108</v>
      </c>
      <c r="J41" s="83" t="s">
        <v>184</v>
      </c>
      <c r="K41" s="83" t="s">
        <v>180</v>
      </c>
      <c r="L41" s="83" t="s">
        <v>148</v>
      </c>
      <c r="M41" s="83"/>
      <c r="N41" s="83"/>
      <c r="O41" s="83" t="s">
        <v>152</v>
      </c>
      <c r="P41" s="83" t="s">
        <v>193</v>
      </c>
      <c r="Q41" s="83"/>
      <c r="R41" s="83" t="s">
        <v>196</v>
      </c>
      <c r="S41" s="83" t="s">
        <v>197</v>
      </c>
      <c r="T41" s="83"/>
      <c r="U41" s="88"/>
      <c r="V41" s="83" t="s">
        <v>82</v>
      </c>
      <c r="W41" s="90"/>
      <c r="X41" s="83"/>
      <c r="Y41" s="83"/>
      <c r="Z41" s="83" t="s">
        <v>207</v>
      </c>
      <c r="AA41" s="83" t="s">
        <v>178</v>
      </c>
      <c r="AB41" s="87" t="s">
        <v>74</v>
      </c>
      <c r="AC41" s="76"/>
      <c r="AD41" s="91">
        <f t="shared" si="22"/>
        <v>0</v>
      </c>
      <c r="AE41" s="88" t="str">
        <f t="shared" si="8"/>
        <v xml:space="preserve"> </v>
      </c>
      <c r="AF41" s="91" t="str">
        <f t="shared" si="23"/>
        <v xml:space="preserve"> </v>
      </c>
      <c r="AG41" s="78"/>
      <c r="AH41" s="78"/>
      <c r="AI41" s="78"/>
      <c r="AK41" s="94" t="str">
        <f t="shared" si="24"/>
        <v>≤120</v>
      </c>
      <c r="AL41" s="94">
        <f t="shared" ca="1" si="25"/>
        <v>88</v>
      </c>
      <c r="AM41" s="95">
        <f t="shared" si="26"/>
        <v>0</v>
      </c>
      <c r="AN41" s="95">
        <f t="shared" si="27"/>
        <v>0</v>
      </c>
      <c r="AO41" s="96">
        <f t="shared" si="28"/>
        <v>18</v>
      </c>
      <c r="AP41" s="96">
        <f t="shared" si="29"/>
        <v>23</v>
      </c>
    </row>
    <row r="42" spans="1:42" s="97" customFormat="1" x14ac:dyDescent="0.3">
      <c r="A42" s="111"/>
      <c r="B42" s="79">
        <f t="shared" si="15"/>
        <v>39</v>
      </c>
      <c r="C42" s="83" t="s">
        <v>183</v>
      </c>
      <c r="D42" s="129" t="s">
        <v>94</v>
      </c>
      <c r="E42" s="112"/>
      <c r="F42" s="98">
        <v>15</v>
      </c>
      <c r="G42" s="114"/>
      <c r="H42" s="83" t="s">
        <v>243</v>
      </c>
      <c r="I42" s="83" t="s">
        <v>108</v>
      </c>
      <c r="J42" s="83" t="s">
        <v>184</v>
      </c>
      <c r="K42" s="83" t="s">
        <v>180</v>
      </c>
      <c r="L42" s="83" t="s">
        <v>148</v>
      </c>
      <c r="M42" s="83"/>
      <c r="N42" s="83"/>
      <c r="O42" s="83" t="s">
        <v>152</v>
      </c>
      <c r="P42" s="83" t="s">
        <v>193</v>
      </c>
      <c r="Q42" s="83"/>
      <c r="R42" s="83" t="s">
        <v>99</v>
      </c>
      <c r="S42" s="83" t="s">
        <v>197</v>
      </c>
      <c r="T42" s="83"/>
      <c r="U42" s="88"/>
      <c r="V42" s="83" t="s">
        <v>82</v>
      </c>
      <c r="W42" s="90"/>
      <c r="X42" s="83"/>
      <c r="Y42" s="83"/>
      <c r="Z42" s="83" t="s">
        <v>206</v>
      </c>
      <c r="AA42" s="83" t="s">
        <v>178</v>
      </c>
      <c r="AB42" s="87" t="s">
        <v>74</v>
      </c>
      <c r="AC42" s="76"/>
      <c r="AD42" s="91">
        <f t="shared" si="22"/>
        <v>0</v>
      </c>
      <c r="AE42" s="88" t="str">
        <f t="shared" si="8"/>
        <v xml:space="preserve"> </v>
      </c>
      <c r="AF42" s="91" t="str">
        <f t="shared" si="23"/>
        <v xml:space="preserve"> </v>
      </c>
      <c r="AG42" s="78"/>
      <c r="AH42" s="78"/>
      <c r="AI42" s="78"/>
      <c r="AK42" s="94" t="str">
        <f t="shared" si="24"/>
        <v>≤120</v>
      </c>
      <c r="AL42" s="94">
        <f t="shared" ca="1" si="25"/>
        <v>91</v>
      </c>
      <c r="AM42" s="95">
        <f t="shared" si="26"/>
        <v>0</v>
      </c>
      <c r="AN42" s="95">
        <f t="shared" si="27"/>
        <v>0</v>
      </c>
      <c r="AO42" s="96">
        <f t="shared" si="28"/>
        <v>18</v>
      </c>
      <c r="AP42" s="96">
        <f t="shared" si="29"/>
        <v>23</v>
      </c>
    </row>
    <row r="43" spans="1:42" s="97" customFormat="1" x14ac:dyDescent="0.3">
      <c r="A43" s="111"/>
      <c r="B43" s="79">
        <f t="shared" si="15"/>
        <v>40</v>
      </c>
      <c r="C43" s="83" t="s">
        <v>183</v>
      </c>
      <c r="D43" s="129" t="s">
        <v>94</v>
      </c>
      <c r="E43" s="112"/>
      <c r="F43" s="98">
        <v>16</v>
      </c>
      <c r="G43" s="114"/>
      <c r="H43" s="83" t="s">
        <v>148</v>
      </c>
      <c r="I43" s="83" t="s">
        <v>108</v>
      </c>
      <c r="J43" s="83" t="s">
        <v>185</v>
      </c>
      <c r="K43" s="83" t="s">
        <v>180</v>
      </c>
      <c r="L43" s="83" t="s">
        <v>148</v>
      </c>
      <c r="M43" s="83"/>
      <c r="N43" s="83"/>
      <c r="O43" s="83" t="s">
        <v>152</v>
      </c>
      <c r="P43" s="83" t="s">
        <v>153</v>
      </c>
      <c r="Q43" s="83"/>
      <c r="R43" s="83" t="s">
        <v>102</v>
      </c>
      <c r="S43" s="83" t="s">
        <v>197</v>
      </c>
      <c r="T43" s="83"/>
      <c r="U43" s="88"/>
      <c r="V43" s="83" t="s">
        <v>82</v>
      </c>
      <c r="W43" s="90"/>
      <c r="X43" s="83"/>
      <c r="Y43" s="83"/>
      <c r="Z43" s="83" t="s">
        <v>200</v>
      </c>
      <c r="AA43" s="83" t="s">
        <v>178</v>
      </c>
      <c r="AB43" s="87" t="s">
        <v>74</v>
      </c>
      <c r="AC43" s="76"/>
      <c r="AD43" s="91">
        <f t="shared" si="22"/>
        <v>0</v>
      </c>
      <c r="AE43" s="88" t="str">
        <f t="shared" si="8"/>
        <v xml:space="preserve"> </v>
      </c>
      <c r="AF43" s="91" t="str">
        <f t="shared" si="23"/>
        <v xml:space="preserve"> </v>
      </c>
      <c r="AG43" s="78"/>
      <c r="AH43" s="78"/>
      <c r="AI43" s="78"/>
      <c r="AK43" s="94" t="str">
        <f t="shared" si="24"/>
        <v>≤120</v>
      </c>
      <c r="AL43" s="94">
        <f t="shared" ca="1" si="25"/>
        <v>64</v>
      </c>
      <c r="AM43" s="95">
        <f t="shared" si="26"/>
        <v>0</v>
      </c>
      <c r="AN43" s="95">
        <f t="shared" si="27"/>
        <v>0</v>
      </c>
      <c r="AO43" s="96">
        <f t="shared" si="28"/>
        <v>90</v>
      </c>
      <c r="AP43" s="96">
        <f t="shared" si="29"/>
        <v>116</v>
      </c>
    </row>
    <row r="44" spans="1:42" s="97" customFormat="1" x14ac:dyDescent="0.3">
      <c r="A44" s="111"/>
      <c r="B44" s="79">
        <f t="shared" si="15"/>
        <v>41</v>
      </c>
      <c r="C44" s="83" t="s">
        <v>183</v>
      </c>
      <c r="D44" s="129" t="s">
        <v>94</v>
      </c>
      <c r="E44" s="112"/>
      <c r="F44" s="98">
        <v>17</v>
      </c>
      <c r="G44" s="114"/>
      <c r="H44" s="83" t="s">
        <v>244</v>
      </c>
      <c r="I44" s="83" t="s">
        <v>108</v>
      </c>
      <c r="J44" s="83" t="s">
        <v>185</v>
      </c>
      <c r="K44" s="83" t="s">
        <v>180</v>
      </c>
      <c r="L44" s="83" t="s">
        <v>148</v>
      </c>
      <c r="M44" s="83"/>
      <c r="N44" s="83"/>
      <c r="O44" s="83" t="s">
        <v>152</v>
      </c>
      <c r="P44" s="83" t="s">
        <v>153</v>
      </c>
      <c r="Q44" s="83"/>
      <c r="R44" s="83" t="s">
        <v>102</v>
      </c>
      <c r="S44" s="83" t="s">
        <v>197</v>
      </c>
      <c r="T44" s="83"/>
      <c r="U44" s="88"/>
      <c r="V44" s="83" t="s">
        <v>82</v>
      </c>
      <c r="W44" s="90"/>
      <c r="X44" s="83"/>
      <c r="Y44" s="83"/>
      <c r="Z44" s="83" t="s">
        <v>200</v>
      </c>
      <c r="AA44" s="83" t="s">
        <v>178</v>
      </c>
      <c r="AB44" s="87" t="s">
        <v>74</v>
      </c>
      <c r="AC44" s="76"/>
      <c r="AD44" s="91" t="e">
        <f>IF(#REF!=$AG$1,#REF!*3,IF(#REF!=$AH$1,#REF!*5,IF(#REF!=$AI$1,#REF!*8,IF(#REF!=$AJ$1,#REF!*12*0.75,0))))</f>
        <v>#REF!</v>
      </c>
      <c r="AE44" s="88" t="e">
        <f t="shared" si="8"/>
        <v>#REF!</v>
      </c>
      <c r="AF44" s="91" t="e">
        <f>IF(#REF!=$AG$1,#REF!*5,IF(#REF!=$AH$1,#REF!*10,IF(#REF!=$AI$1,#REF!*10,IF(#REF!=$AJ$1,#REF!*12," "))))</f>
        <v>#REF!</v>
      </c>
      <c r="AG44" s="78"/>
      <c r="AH44" s="78"/>
      <c r="AI44" s="78"/>
      <c r="AK44" s="94" t="e">
        <f>IF(#REF!&gt;63,"≤120","≤60")</f>
        <v>#REF!</v>
      </c>
      <c r="AL44" s="94" t="e">
        <f ca="1">IF(#REF!&lt;63,RANDBETWEEN(20,50),RANDBETWEEN(60,110))</f>
        <v>#REF!</v>
      </c>
      <c r="AM44" s="95" t="e">
        <f>IF(#REF!=$AG$1,#REF!*3,IF(#REF!=$AH$1,#REF!*5,IF(#REF!=$AI$1,#REF!*8,IF(#REF!=$AJ$1,#REF!*12,0))))</f>
        <v>#REF!</v>
      </c>
      <c r="AN44" s="95" t="e">
        <f>IF(#REF!=$AG$1,#REF!*5,IF(#REF!=$AH$1,#REF!*10,IF(#REF!=$AI$1,#REF!*10,IF(#REF!=$AJ$1,#REF!*0,0))))</f>
        <v>#REF!</v>
      </c>
      <c r="AO44" s="96" t="e">
        <f>ROUND(#REF!*1.13,0)</f>
        <v>#REF!</v>
      </c>
      <c r="AP44" s="96" t="e">
        <f>ROUND(#REF!*1.45,0)</f>
        <v>#REF!</v>
      </c>
    </row>
    <row r="45" spans="1:42" s="97" customFormat="1" x14ac:dyDescent="0.3">
      <c r="A45" s="111"/>
      <c r="B45" s="79">
        <f t="shared" si="15"/>
        <v>42</v>
      </c>
      <c r="C45" s="83" t="s">
        <v>183</v>
      </c>
      <c r="D45" s="129" t="s">
        <v>94</v>
      </c>
      <c r="E45" s="112"/>
      <c r="F45" s="98">
        <v>18</v>
      </c>
      <c r="G45" s="114"/>
      <c r="H45" s="83" t="s">
        <v>245</v>
      </c>
      <c r="I45" s="83" t="s">
        <v>108</v>
      </c>
      <c r="J45" s="83" t="s">
        <v>190</v>
      </c>
      <c r="K45" s="83" t="s">
        <v>189</v>
      </c>
      <c r="L45" s="83" t="s">
        <v>187</v>
      </c>
      <c r="M45" s="83"/>
      <c r="N45" s="83"/>
      <c r="O45" s="83" t="s">
        <v>152</v>
      </c>
      <c r="P45" s="83" t="s">
        <v>195</v>
      </c>
      <c r="Q45" s="83"/>
      <c r="R45" s="83" t="s">
        <v>102</v>
      </c>
      <c r="S45" s="83" t="s">
        <v>197</v>
      </c>
      <c r="T45" s="83"/>
      <c r="U45" s="88"/>
      <c r="V45" s="83" t="s">
        <v>82</v>
      </c>
      <c r="W45" s="90"/>
      <c r="X45" s="83"/>
      <c r="Y45" s="83"/>
      <c r="Z45" s="83" t="s">
        <v>210</v>
      </c>
      <c r="AA45" s="83" t="s">
        <v>178</v>
      </c>
      <c r="AB45" s="87" t="s">
        <v>74</v>
      </c>
      <c r="AC45" s="76"/>
      <c r="AD45" s="91" t="e">
        <f>IF(#REF!=$AG$1,#REF!*3,IF(#REF!=$AH$1,#REF!*5,IF(#REF!=$AI$1,#REF!*8,IF(#REF!=$AJ$1,#REF!*12*0.75,0))))</f>
        <v>#REF!</v>
      </c>
      <c r="AE45" s="88" t="e">
        <f t="shared" si="8"/>
        <v>#REF!</v>
      </c>
      <c r="AF45" s="91" t="e">
        <f>IF(#REF!=$AG$1,#REF!*5,IF(#REF!=$AH$1,#REF!*10,IF(#REF!=$AI$1,#REF!*10,IF(#REF!=$AJ$1,#REF!*12," "))))</f>
        <v>#REF!</v>
      </c>
      <c r="AG45" s="78"/>
      <c r="AH45" s="78"/>
      <c r="AI45" s="78"/>
      <c r="AK45" s="94" t="e">
        <f>IF(#REF!&gt;63,"≤120","≤60")</f>
        <v>#REF!</v>
      </c>
      <c r="AL45" s="94" t="e">
        <f ca="1">IF(#REF!&lt;63,RANDBETWEEN(20,50),RANDBETWEEN(60,110))</f>
        <v>#REF!</v>
      </c>
      <c r="AM45" s="95" t="e">
        <f>IF(#REF!=$AG$1,#REF!*3,IF(#REF!=$AH$1,#REF!*5,IF(#REF!=$AI$1,#REF!*8,IF(#REF!=$AJ$1,#REF!*12,0))))</f>
        <v>#REF!</v>
      </c>
      <c r="AN45" s="95" t="e">
        <f>IF(#REF!=$AG$1,#REF!*5,IF(#REF!=$AH$1,#REF!*10,IF(#REF!=$AI$1,#REF!*10,IF(#REF!=$AJ$1,#REF!*0,0))))</f>
        <v>#REF!</v>
      </c>
      <c r="AO45" s="96" t="e">
        <f>ROUND(#REF!*1.13,0)</f>
        <v>#REF!</v>
      </c>
      <c r="AP45" s="96" t="e">
        <f>ROUND(#REF!*1.45,0)</f>
        <v>#REF!</v>
      </c>
    </row>
    <row r="46" spans="1:42" s="97" customFormat="1" x14ac:dyDescent="0.3">
      <c r="A46" s="111"/>
      <c r="B46" s="79">
        <f t="shared" si="15"/>
        <v>43</v>
      </c>
      <c r="C46" s="83"/>
      <c r="D46" s="129" t="s">
        <v>94</v>
      </c>
      <c r="E46" s="112"/>
      <c r="F46" s="98"/>
      <c r="G46" s="114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8"/>
      <c r="V46" s="83"/>
      <c r="W46" s="90"/>
      <c r="X46" s="83"/>
      <c r="Y46" s="83"/>
      <c r="Z46" s="83"/>
      <c r="AA46" s="83"/>
      <c r="AB46" s="87" t="s">
        <v>74</v>
      </c>
      <c r="AC46" s="76"/>
      <c r="AD46" s="91">
        <f t="shared" si="0"/>
        <v>0</v>
      </c>
      <c r="AE46" s="88" t="str">
        <f t="shared" si="8"/>
        <v xml:space="preserve"> </v>
      </c>
      <c r="AF46" s="91" t="str">
        <f t="shared" si="1"/>
        <v xml:space="preserve"> </v>
      </c>
      <c r="AG46" s="78"/>
      <c r="AH46" s="78"/>
      <c r="AI46" s="78"/>
      <c r="AK46" s="94" t="str">
        <f t="shared" si="2"/>
        <v>≤60</v>
      </c>
      <c r="AL46" s="94">
        <f t="shared" ca="1" si="3"/>
        <v>31</v>
      </c>
      <c r="AM46" s="95">
        <f t="shared" si="17"/>
        <v>0</v>
      </c>
      <c r="AN46" s="95">
        <f t="shared" si="18"/>
        <v>0</v>
      </c>
      <c r="AO46" s="96">
        <f t="shared" si="9"/>
        <v>0</v>
      </c>
      <c r="AP46" s="96">
        <f t="shared" si="10"/>
        <v>0</v>
      </c>
    </row>
    <row r="47" spans="1:42" s="97" customFormat="1" x14ac:dyDescent="0.3">
      <c r="A47" s="111"/>
      <c r="B47" s="79">
        <f t="shared" si="15"/>
        <v>44</v>
      </c>
      <c r="C47" s="83"/>
      <c r="D47" s="129" t="s">
        <v>94</v>
      </c>
      <c r="E47" s="112"/>
      <c r="F47" s="98"/>
      <c r="G47" s="114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8"/>
      <c r="V47" s="83"/>
      <c r="W47" s="90"/>
      <c r="X47" s="83"/>
      <c r="Y47" s="83"/>
      <c r="Z47" s="83"/>
      <c r="AA47" s="83"/>
      <c r="AB47" s="87" t="s">
        <v>74</v>
      </c>
      <c r="AC47" s="76"/>
      <c r="AD47" s="91">
        <f t="shared" si="0"/>
        <v>0</v>
      </c>
      <c r="AE47" s="88" t="str">
        <f t="shared" si="8"/>
        <v xml:space="preserve"> </v>
      </c>
      <c r="AF47" s="91" t="str">
        <f t="shared" si="1"/>
        <v xml:space="preserve"> </v>
      </c>
      <c r="AG47" s="78"/>
      <c r="AH47" s="78"/>
      <c r="AI47" s="78"/>
      <c r="AK47" s="94" t="str">
        <f t="shared" si="2"/>
        <v>≤60</v>
      </c>
      <c r="AL47" s="94">
        <f t="shared" ca="1" si="3"/>
        <v>32</v>
      </c>
      <c r="AM47" s="95">
        <f t="shared" si="17"/>
        <v>0</v>
      </c>
      <c r="AN47" s="95">
        <f t="shared" si="18"/>
        <v>0</v>
      </c>
      <c r="AO47" s="96">
        <f t="shared" si="9"/>
        <v>0</v>
      </c>
      <c r="AP47" s="96">
        <f t="shared" si="10"/>
        <v>0</v>
      </c>
    </row>
    <row r="48" spans="1:42" s="97" customFormat="1" x14ac:dyDescent="0.3">
      <c r="A48" s="111"/>
      <c r="B48" s="79">
        <f t="shared" si="15"/>
        <v>45</v>
      </c>
      <c r="C48" s="83"/>
      <c r="D48" s="129" t="s">
        <v>94</v>
      </c>
      <c r="E48" s="112"/>
      <c r="F48" s="98"/>
      <c r="G48" s="114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8"/>
      <c r="V48" s="83"/>
      <c r="W48" s="90"/>
      <c r="X48" s="83"/>
      <c r="Y48" s="83"/>
      <c r="Z48" s="83"/>
      <c r="AA48" s="83"/>
      <c r="AB48" s="87" t="s">
        <v>74</v>
      </c>
      <c r="AC48" s="76"/>
      <c r="AD48" s="91">
        <f t="shared" si="0"/>
        <v>0</v>
      </c>
      <c r="AE48" s="88" t="str">
        <f t="shared" si="8"/>
        <v xml:space="preserve"> </v>
      </c>
      <c r="AF48" s="91" t="str">
        <f t="shared" si="1"/>
        <v xml:space="preserve"> </v>
      </c>
      <c r="AG48" s="78"/>
      <c r="AH48" s="78"/>
      <c r="AI48" s="78"/>
      <c r="AK48" s="94" t="str">
        <f t="shared" si="2"/>
        <v>≤60</v>
      </c>
      <c r="AL48" s="94">
        <f t="shared" ca="1" si="3"/>
        <v>30</v>
      </c>
      <c r="AM48" s="95">
        <f t="shared" si="17"/>
        <v>0</v>
      </c>
      <c r="AN48" s="95">
        <f t="shared" si="18"/>
        <v>0</v>
      </c>
      <c r="AO48" s="96">
        <f t="shared" si="9"/>
        <v>0</v>
      </c>
      <c r="AP48" s="96">
        <f t="shared" si="10"/>
        <v>0</v>
      </c>
    </row>
    <row r="49" spans="1:42" s="97" customFormat="1" x14ac:dyDescent="0.3">
      <c r="A49" s="111"/>
      <c r="B49" s="79">
        <f t="shared" si="15"/>
        <v>46</v>
      </c>
      <c r="C49" s="83"/>
      <c r="D49" s="129" t="s">
        <v>94</v>
      </c>
      <c r="E49" s="112"/>
      <c r="F49" s="98"/>
      <c r="G49" s="114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8"/>
      <c r="V49" s="83"/>
      <c r="W49" s="90"/>
      <c r="X49" s="83"/>
      <c r="Y49" s="83"/>
      <c r="Z49" s="83"/>
      <c r="AA49" s="83"/>
      <c r="AB49" s="87" t="s">
        <v>74</v>
      </c>
      <c r="AC49" s="76"/>
      <c r="AD49" s="91">
        <f t="shared" si="0"/>
        <v>0</v>
      </c>
      <c r="AE49" s="88" t="str">
        <f t="shared" si="8"/>
        <v xml:space="preserve"> </v>
      </c>
      <c r="AF49" s="91" t="str">
        <f t="shared" si="1"/>
        <v xml:space="preserve"> </v>
      </c>
      <c r="AG49" s="78"/>
      <c r="AH49" s="78"/>
      <c r="AI49" s="78"/>
      <c r="AK49" s="94" t="str">
        <f t="shared" si="2"/>
        <v>≤60</v>
      </c>
      <c r="AL49" s="94">
        <f t="shared" ca="1" si="3"/>
        <v>26</v>
      </c>
      <c r="AM49" s="95">
        <f t="shared" si="17"/>
        <v>0</v>
      </c>
      <c r="AN49" s="95">
        <f t="shared" si="18"/>
        <v>0</v>
      </c>
      <c r="AO49" s="96">
        <f t="shared" si="9"/>
        <v>0</v>
      </c>
      <c r="AP49" s="96">
        <f t="shared" si="10"/>
        <v>0</v>
      </c>
    </row>
    <row r="50" spans="1:42" s="97" customFormat="1" x14ac:dyDescent="0.3">
      <c r="A50" s="111"/>
      <c r="B50" s="79">
        <f t="shared" si="15"/>
        <v>47</v>
      </c>
      <c r="C50" s="83"/>
      <c r="D50" s="129" t="s">
        <v>94</v>
      </c>
      <c r="E50" s="112"/>
      <c r="F50" s="98"/>
      <c r="G50" s="114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8"/>
      <c r="V50" s="83"/>
      <c r="W50" s="90"/>
      <c r="X50" s="83"/>
      <c r="Y50" s="83"/>
      <c r="Z50" s="83"/>
      <c r="AA50" s="83"/>
      <c r="AB50" s="87" t="s">
        <v>74</v>
      </c>
      <c r="AC50" s="76"/>
      <c r="AD50" s="91">
        <f t="shared" si="0"/>
        <v>0</v>
      </c>
      <c r="AE50" s="88" t="str">
        <f t="shared" si="8"/>
        <v xml:space="preserve"> </v>
      </c>
      <c r="AF50" s="91" t="str">
        <f t="shared" si="1"/>
        <v xml:space="preserve"> </v>
      </c>
      <c r="AG50" s="78"/>
      <c r="AH50" s="78"/>
      <c r="AI50" s="78"/>
      <c r="AK50" s="94" t="str">
        <f t="shared" si="2"/>
        <v>≤60</v>
      </c>
      <c r="AL50" s="94">
        <f t="shared" ca="1" si="3"/>
        <v>45</v>
      </c>
      <c r="AM50" s="95">
        <f t="shared" si="17"/>
        <v>0</v>
      </c>
      <c r="AN50" s="95">
        <f t="shared" si="18"/>
        <v>0</v>
      </c>
      <c r="AO50" s="96">
        <f t="shared" si="9"/>
        <v>0</v>
      </c>
      <c r="AP50" s="96">
        <f t="shared" si="10"/>
        <v>0</v>
      </c>
    </row>
    <row r="51" spans="1:42" s="97" customFormat="1" x14ac:dyDescent="0.3">
      <c r="A51" s="111"/>
      <c r="B51" s="79">
        <f t="shared" si="15"/>
        <v>48</v>
      </c>
      <c r="C51" s="83"/>
      <c r="D51" s="129" t="s">
        <v>94</v>
      </c>
      <c r="E51" s="112"/>
      <c r="F51" s="98"/>
      <c r="G51" s="114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8"/>
      <c r="V51" s="83"/>
      <c r="W51" s="90"/>
      <c r="X51" s="83"/>
      <c r="Y51" s="83"/>
      <c r="Z51" s="83"/>
      <c r="AA51" s="83"/>
      <c r="AB51" s="87" t="s">
        <v>74</v>
      </c>
      <c r="AC51" s="76"/>
      <c r="AD51" s="91">
        <f t="shared" si="0"/>
        <v>0</v>
      </c>
      <c r="AE51" s="88" t="str">
        <f t="shared" si="8"/>
        <v xml:space="preserve"> </v>
      </c>
      <c r="AF51" s="91" t="str">
        <f t="shared" si="1"/>
        <v xml:space="preserve"> </v>
      </c>
      <c r="AG51" s="78"/>
      <c r="AH51" s="78"/>
      <c r="AI51" s="78"/>
      <c r="AK51" s="94" t="str">
        <f t="shared" si="2"/>
        <v>≤60</v>
      </c>
      <c r="AL51" s="94">
        <f t="shared" ca="1" si="3"/>
        <v>33</v>
      </c>
      <c r="AM51" s="95">
        <f t="shared" si="17"/>
        <v>0</v>
      </c>
      <c r="AN51" s="95">
        <f t="shared" si="18"/>
        <v>0</v>
      </c>
      <c r="AO51" s="96">
        <f t="shared" si="9"/>
        <v>0</v>
      </c>
      <c r="AP51" s="96">
        <f t="shared" si="10"/>
        <v>0</v>
      </c>
    </row>
    <row r="52" spans="1:42" s="97" customFormat="1" x14ac:dyDescent="0.3">
      <c r="A52" s="111"/>
      <c r="B52" s="79">
        <f t="shared" si="15"/>
        <v>49</v>
      </c>
      <c r="C52" s="83"/>
      <c r="D52" s="129" t="s">
        <v>94</v>
      </c>
      <c r="E52" s="112"/>
      <c r="F52" s="98"/>
      <c r="G52" s="114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8"/>
      <c r="V52" s="83"/>
      <c r="W52" s="90"/>
      <c r="X52" s="83"/>
      <c r="Y52" s="83"/>
      <c r="Z52" s="83"/>
      <c r="AA52" s="83"/>
      <c r="AB52" s="87" t="s">
        <v>74</v>
      </c>
      <c r="AC52" s="76"/>
      <c r="AD52" s="91">
        <f t="shared" si="0"/>
        <v>0</v>
      </c>
      <c r="AE52" s="88" t="str">
        <f t="shared" si="8"/>
        <v xml:space="preserve"> </v>
      </c>
      <c r="AF52" s="91" t="str">
        <f t="shared" si="1"/>
        <v xml:space="preserve"> </v>
      </c>
      <c r="AG52" s="78"/>
      <c r="AH52" s="78"/>
      <c r="AI52" s="78"/>
      <c r="AK52" s="94" t="str">
        <f t="shared" si="2"/>
        <v>≤60</v>
      </c>
      <c r="AL52" s="94">
        <f t="shared" ca="1" si="3"/>
        <v>30</v>
      </c>
      <c r="AM52" s="95">
        <f t="shared" si="17"/>
        <v>0</v>
      </c>
      <c r="AN52" s="95">
        <f t="shared" si="18"/>
        <v>0</v>
      </c>
      <c r="AO52" s="96">
        <f t="shared" si="9"/>
        <v>0</v>
      </c>
      <c r="AP52" s="96">
        <f t="shared" si="10"/>
        <v>0</v>
      </c>
    </row>
    <row r="53" spans="1:42" s="97" customFormat="1" x14ac:dyDescent="0.3">
      <c r="A53" s="111"/>
      <c r="B53" s="79">
        <f t="shared" si="15"/>
        <v>50</v>
      </c>
      <c r="C53" s="83"/>
      <c r="D53" s="129" t="s">
        <v>94</v>
      </c>
      <c r="E53" s="112"/>
      <c r="F53" s="98"/>
      <c r="G53" s="114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8"/>
      <c r="V53" s="83"/>
      <c r="W53" s="90"/>
      <c r="X53" s="83"/>
      <c r="Y53" s="83"/>
      <c r="Z53" s="83"/>
      <c r="AA53" s="83"/>
      <c r="AB53" s="87" t="s">
        <v>74</v>
      </c>
      <c r="AC53" s="76"/>
      <c r="AD53" s="91">
        <f t="shared" si="0"/>
        <v>0</v>
      </c>
      <c r="AE53" s="88" t="str">
        <f t="shared" si="8"/>
        <v xml:space="preserve"> </v>
      </c>
      <c r="AF53" s="91" t="str">
        <f t="shared" si="1"/>
        <v xml:space="preserve"> </v>
      </c>
      <c r="AG53" s="78"/>
      <c r="AH53" s="78"/>
      <c r="AI53" s="78"/>
      <c r="AK53" s="94" t="str">
        <f t="shared" si="2"/>
        <v>≤60</v>
      </c>
      <c r="AL53" s="94">
        <f t="shared" ca="1" si="3"/>
        <v>27</v>
      </c>
      <c r="AM53" s="95">
        <f t="shared" si="17"/>
        <v>0</v>
      </c>
      <c r="AN53" s="95">
        <f t="shared" si="18"/>
        <v>0</v>
      </c>
      <c r="AO53" s="96">
        <f t="shared" si="9"/>
        <v>0</v>
      </c>
      <c r="AP53" s="96">
        <f t="shared" si="10"/>
        <v>0</v>
      </c>
    </row>
    <row r="54" spans="1:42" s="97" customFormat="1" x14ac:dyDescent="0.3">
      <c r="A54" s="111"/>
      <c r="B54" s="79">
        <f t="shared" si="15"/>
        <v>51</v>
      </c>
      <c r="C54" s="83"/>
      <c r="D54" s="129" t="s">
        <v>94</v>
      </c>
      <c r="E54" s="112"/>
      <c r="F54" s="98"/>
      <c r="G54" s="114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8"/>
      <c r="V54" s="83"/>
      <c r="W54" s="90"/>
      <c r="X54" s="83"/>
      <c r="Y54" s="83"/>
      <c r="Z54" s="83"/>
      <c r="AA54" s="83"/>
      <c r="AB54" s="87" t="s">
        <v>74</v>
      </c>
      <c r="AC54" s="76"/>
      <c r="AD54" s="91">
        <f t="shared" si="0"/>
        <v>0</v>
      </c>
      <c r="AE54" s="88" t="str">
        <f t="shared" si="8"/>
        <v xml:space="preserve"> </v>
      </c>
      <c r="AF54" s="91" t="str">
        <f t="shared" si="1"/>
        <v xml:space="preserve"> </v>
      </c>
      <c r="AG54" s="78"/>
      <c r="AH54" s="78"/>
      <c r="AI54" s="78"/>
      <c r="AK54" s="94" t="str">
        <f t="shared" si="2"/>
        <v>≤60</v>
      </c>
      <c r="AL54" s="94">
        <f t="shared" ca="1" si="3"/>
        <v>29</v>
      </c>
      <c r="AM54" s="95">
        <f t="shared" si="17"/>
        <v>0</v>
      </c>
      <c r="AN54" s="95">
        <f t="shared" si="18"/>
        <v>0</v>
      </c>
      <c r="AO54" s="96">
        <f t="shared" si="9"/>
        <v>0</v>
      </c>
      <c r="AP54" s="96">
        <f t="shared" si="10"/>
        <v>0</v>
      </c>
    </row>
    <row r="55" spans="1:42" s="97" customFormat="1" x14ac:dyDescent="0.3">
      <c r="A55" s="111"/>
      <c r="B55" s="79">
        <f t="shared" si="15"/>
        <v>52</v>
      </c>
      <c r="C55" s="83"/>
      <c r="D55" s="129" t="s">
        <v>94</v>
      </c>
      <c r="E55" s="112"/>
      <c r="F55" s="98"/>
      <c r="G55" s="114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8"/>
      <c r="V55" s="83"/>
      <c r="W55" s="90"/>
      <c r="X55" s="83"/>
      <c r="Y55" s="83"/>
      <c r="Z55" s="83"/>
      <c r="AA55" s="83"/>
      <c r="AB55" s="87" t="s">
        <v>74</v>
      </c>
      <c r="AC55" s="76"/>
      <c r="AD55" s="91">
        <f t="shared" si="0"/>
        <v>0</v>
      </c>
      <c r="AE55" s="88" t="str">
        <f t="shared" si="8"/>
        <v xml:space="preserve"> </v>
      </c>
      <c r="AF55" s="91" t="str">
        <f t="shared" si="1"/>
        <v xml:space="preserve"> </v>
      </c>
      <c r="AG55" s="78"/>
      <c r="AH55" s="78"/>
      <c r="AI55" s="78"/>
      <c r="AK55" s="94" t="str">
        <f t="shared" si="2"/>
        <v>≤60</v>
      </c>
      <c r="AL55" s="94">
        <f t="shared" ca="1" si="3"/>
        <v>36</v>
      </c>
      <c r="AM55" s="95">
        <f t="shared" si="17"/>
        <v>0</v>
      </c>
      <c r="AN55" s="95">
        <f t="shared" si="18"/>
        <v>0</v>
      </c>
      <c r="AO55" s="96">
        <f t="shared" si="9"/>
        <v>0</v>
      </c>
      <c r="AP55" s="96">
        <f t="shared" si="10"/>
        <v>0</v>
      </c>
    </row>
    <row r="56" spans="1:42" s="97" customFormat="1" x14ac:dyDescent="0.3">
      <c r="A56" s="111"/>
      <c r="B56" s="79">
        <f t="shared" si="15"/>
        <v>53</v>
      </c>
      <c r="C56" s="83"/>
      <c r="D56" s="129" t="s">
        <v>94</v>
      </c>
      <c r="E56" s="112"/>
      <c r="F56" s="98"/>
      <c r="G56" s="114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8"/>
      <c r="V56" s="83"/>
      <c r="W56" s="90"/>
      <c r="X56" s="83"/>
      <c r="Y56" s="83"/>
      <c r="Z56" s="83"/>
      <c r="AA56" s="83"/>
      <c r="AB56" s="87" t="s">
        <v>74</v>
      </c>
      <c r="AC56" s="76"/>
      <c r="AD56" s="91">
        <f t="shared" si="0"/>
        <v>0</v>
      </c>
      <c r="AE56" s="88" t="str">
        <f t="shared" si="8"/>
        <v xml:space="preserve"> </v>
      </c>
      <c r="AF56" s="91" t="str">
        <f t="shared" si="1"/>
        <v xml:space="preserve"> </v>
      </c>
      <c r="AG56" s="78"/>
      <c r="AH56" s="78"/>
      <c r="AI56" s="78"/>
      <c r="AK56" s="94" t="str">
        <f t="shared" si="2"/>
        <v>≤60</v>
      </c>
      <c r="AL56" s="94">
        <f t="shared" ca="1" si="3"/>
        <v>43</v>
      </c>
      <c r="AM56" s="95">
        <f t="shared" si="17"/>
        <v>0</v>
      </c>
      <c r="AN56" s="95">
        <f t="shared" si="18"/>
        <v>0</v>
      </c>
      <c r="AO56" s="96">
        <f t="shared" si="9"/>
        <v>0</v>
      </c>
      <c r="AP56" s="96">
        <f t="shared" si="10"/>
        <v>0</v>
      </c>
    </row>
    <row r="57" spans="1:42" s="97" customFormat="1" x14ac:dyDescent="0.3">
      <c r="A57" s="111"/>
      <c r="B57" s="79">
        <f t="shared" si="15"/>
        <v>54</v>
      </c>
      <c r="C57" s="83"/>
      <c r="D57" s="129" t="s">
        <v>94</v>
      </c>
      <c r="E57" s="112"/>
      <c r="F57" s="98"/>
      <c r="G57" s="114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8"/>
      <c r="V57" s="83"/>
      <c r="W57" s="90"/>
      <c r="X57" s="83"/>
      <c r="Y57" s="83"/>
      <c r="Z57" s="83"/>
      <c r="AA57" s="83"/>
      <c r="AB57" s="87" t="s">
        <v>74</v>
      </c>
      <c r="AC57" s="76"/>
      <c r="AD57" s="91">
        <f t="shared" si="0"/>
        <v>0</v>
      </c>
      <c r="AE57" s="88" t="str">
        <f t="shared" si="8"/>
        <v xml:space="preserve"> </v>
      </c>
      <c r="AF57" s="91" t="str">
        <f t="shared" si="1"/>
        <v xml:space="preserve"> </v>
      </c>
      <c r="AG57" s="78"/>
      <c r="AH57" s="78"/>
      <c r="AI57" s="78"/>
      <c r="AK57" s="94" t="str">
        <f t="shared" si="2"/>
        <v>≤60</v>
      </c>
      <c r="AL57" s="94">
        <f t="shared" ca="1" si="3"/>
        <v>32</v>
      </c>
      <c r="AM57" s="95">
        <f t="shared" si="17"/>
        <v>0</v>
      </c>
      <c r="AN57" s="95">
        <f t="shared" si="18"/>
        <v>0</v>
      </c>
      <c r="AO57" s="96">
        <f t="shared" si="9"/>
        <v>0</v>
      </c>
      <c r="AP57" s="96">
        <f t="shared" si="10"/>
        <v>0</v>
      </c>
    </row>
    <row r="58" spans="1:42" s="97" customFormat="1" x14ac:dyDescent="0.3">
      <c r="A58" s="111"/>
      <c r="B58" s="79">
        <f t="shared" si="15"/>
        <v>55</v>
      </c>
      <c r="C58" s="83"/>
      <c r="D58" s="129" t="s">
        <v>94</v>
      </c>
      <c r="E58" s="112"/>
      <c r="F58" s="98"/>
      <c r="G58" s="114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8"/>
      <c r="V58" s="83"/>
      <c r="W58" s="90"/>
      <c r="X58" s="83"/>
      <c r="Y58" s="83"/>
      <c r="Z58" s="83"/>
      <c r="AA58" s="83"/>
      <c r="AB58" s="87" t="s">
        <v>74</v>
      </c>
      <c r="AC58" s="76"/>
      <c r="AD58" s="91">
        <f t="shared" si="0"/>
        <v>0</v>
      </c>
      <c r="AE58" s="88" t="str">
        <f t="shared" si="8"/>
        <v xml:space="preserve"> </v>
      </c>
      <c r="AF58" s="91" t="str">
        <f t="shared" si="1"/>
        <v xml:space="preserve"> </v>
      </c>
      <c r="AG58" s="78"/>
      <c r="AH58" s="78"/>
      <c r="AI58" s="78"/>
      <c r="AK58" s="94" t="str">
        <f t="shared" si="2"/>
        <v>≤60</v>
      </c>
      <c r="AL58" s="94">
        <f t="shared" ca="1" si="3"/>
        <v>33</v>
      </c>
      <c r="AM58" s="95">
        <f t="shared" si="17"/>
        <v>0</v>
      </c>
      <c r="AN58" s="95">
        <f t="shared" si="18"/>
        <v>0</v>
      </c>
      <c r="AO58" s="96">
        <f t="shared" si="9"/>
        <v>0</v>
      </c>
      <c r="AP58" s="96">
        <f t="shared" si="10"/>
        <v>0</v>
      </c>
    </row>
    <row r="59" spans="1:42" s="97" customFormat="1" x14ac:dyDescent="0.3">
      <c r="A59" s="111"/>
      <c r="B59" s="79">
        <f t="shared" si="15"/>
        <v>56</v>
      </c>
      <c r="C59" s="83"/>
      <c r="D59" s="129" t="s">
        <v>94</v>
      </c>
      <c r="E59" s="112"/>
      <c r="F59" s="98"/>
      <c r="G59" s="114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8"/>
      <c r="V59" s="83"/>
      <c r="W59" s="90"/>
      <c r="X59" s="83"/>
      <c r="Y59" s="83"/>
      <c r="Z59" s="83"/>
      <c r="AA59" s="83"/>
      <c r="AB59" s="87" t="s">
        <v>74</v>
      </c>
      <c r="AC59" s="76"/>
      <c r="AD59" s="91">
        <f t="shared" si="0"/>
        <v>0</v>
      </c>
      <c r="AE59" s="88" t="str">
        <f t="shared" si="8"/>
        <v xml:space="preserve"> </v>
      </c>
      <c r="AF59" s="91" t="str">
        <f t="shared" si="1"/>
        <v xml:space="preserve"> </v>
      </c>
      <c r="AG59" s="78"/>
      <c r="AH59" s="78"/>
      <c r="AI59" s="78"/>
      <c r="AK59" s="94" t="str">
        <f t="shared" si="2"/>
        <v>≤60</v>
      </c>
      <c r="AL59" s="94">
        <f t="shared" ca="1" si="3"/>
        <v>38</v>
      </c>
      <c r="AM59" s="95">
        <f t="shared" si="17"/>
        <v>0</v>
      </c>
      <c r="AN59" s="95">
        <f t="shared" si="18"/>
        <v>0</v>
      </c>
      <c r="AO59" s="96">
        <f t="shared" si="9"/>
        <v>0</v>
      </c>
      <c r="AP59" s="96">
        <f t="shared" si="10"/>
        <v>0</v>
      </c>
    </row>
    <row r="60" spans="1:42" s="97" customFormat="1" x14ac:dyDescent="0.3">
      <c r="A60" s="111"/>
      <c r="B60" s="79">
        <f t="shared" si="15"/>
        <v>57</v>
      </c>
      <c r="C60" s="83"/>
      <c r="D60" s="129" t="s">
        <v>94</v>
      </c>
      <c r="E60" s="112"/>
      <c r="F60" s="98"/>
      <c r="G60" s="114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8"/>
      <c r="V60" s="83"/>
      <c r="W60" s="90"/>
      <c r="X60" s="83"/>
      <c r="Y60" s="83"/>
      <c r="Z60" s="83"/>
      <c r="AA60" s="83"/>
      <c r="AB60" s="87" t="s">
        <v>74</v>
      </c>
      <c r="AC60" s="76"/>
      <c r="AD60" s="91">
        <f t="shared" si="0"/>
        <v>0</v>
      </c>
      <c r="AE60" s="88" t="str">
        <f t="shared" si="8"/>
        <v xml:space="preserve"> </v>
      </c>
      <c r="AF60" s="91" t="str">
        <f t="shared" si="1"/>
        <v xml:space="preserve"> </v>
      </c>
      <c r="AG60" s="78"/>
      <c r="AH60" s="78"/>
      <c r="AI60" s="78"/>
      <c r="AK60" s="94" t="str">
        <f t="shared" si="2"/>
        <v>≤60</v>
      </c>
      <c r="AL60" s="94">
        <f t="shared" ca="1" si="3"/>
        <v>28</v>
      </c>
      <c r="AM60" s="95">
        <f t="shared" si="17"/>
        <v>0</v>
      </c>
      <c r="AN60" s="95">
        <f t="shared" si="18"/>
        <v>0</v>
      </c>
      <c r="AO60" s="96">
        <f t="shared" si="9"/>
        <v>0</v>
      </c>
      <c r="AP60" s="96">
        <f t="shared" si="10"/>
        <v>0</v>
      </c>
    </row>
    <row r="61" spans="1:42" s="97" customFormat="1" x14ac:dyDescent="0.3">
      <c r="A61" s="111"/>
      <c r="B61" s="79">
        <f t="shared" si="15"/>
        <v>58</v>
      </c>
      <c r="C61" s="83"/>
      <c r="D61" s="129" t="s">
        <v>94</v>
      </c>
      <c r="E61" s="112"/>
      <c r="F61" s="98"/>
      <c r="G61" s="114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8"/>
      <c r="V61" s="83"/>
      <c r="W61" s="90"/>
      <c r="X61" s="83"/>
      <c r="Y61" s="83"/>
      <c r="Z61" s="83"/>
      <c r="AA61" s="83"/>
      <c r="AB61" s="87" t="s">
        <v>74</v>
      </c>
      <c r="AC61" s="76"/>
      <c r="AD61" s="91">
        <f t="shared" si="0"/>
        <v>0</v>
      </c>
      <c r="AE61" s="88" t="str">
        <f t="shared" si="8"/>
        <v xml:space="preserve"> </v>
      </c>
      <c r="AF61" s="91" t="str">
        <f t="shared" si="1"/>
        <v xml:space="preserve"> </v>
      </c>
      <c r="AG61" s="78"/>
      <c r="AH61" s="78"/>
      <c r="AI61" s="78"/>
      <c r="AK61" s="94" t="str">
        <f t="shared" si="2"/>
        <v>≤60</v>
      </c>
      <c r="AL61" s="94">
        <f t="shared" ca="1" si="3"/>
        <v>22</v>
      </c>
      <c r="AM61" s="95">
        <f t="shared" si="17"/>
        <v>0</v>
      </c>
      <c r="AN61" s="95">
        <f t="shared" si="18"/>
        <v>0</v>
      </c>
      <c r="AO61" s="96">
        <f t="shared" si="9"/>
        <v>0</v>
      </c>
      <c r="AP61" s="96">
        <f t="shared" si="10"/>
        <v>0</v>
      </c>
    </row>
    <row r="62" spans="1:42" s="97" customFormat="1" x14ac:dyDescent="0.3">
      <c r="A62" s="111"/>
      <c r="B62" s="79">
        <f t="shared" si="15"/>
        <v>59</v>
      </c>
      <c r="C62" s="83"/>
      <c r="D62" s="129" t="s">
        <v>94</v>
      </c>
      <c r="E62" s="112"/>
      <c r="F62" s="98"/>
      <c r="G62" s="114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8"/>
      <c r="V62" s="83"/>
      <c r="W62" s="90"/>
      <c r="X62" s="83"/>
      <c r="Y62" s="83"/>
      <c r="Z62" s="83"/>
      <c r="AA62" s="83"/>
      <c r="AB62" s="87" t="s">
        <v>74</v>
      </c>
      <c r="AC62" s="76"/>
      <c r="AD62" s="91">
        <f t="shared" si="0"/>
        <v>0</v>
      </c>
      <c r="AE62" s="88" t="str">
        <f t="shared" si="8"/>
        <v xml:space="preserve"> </v>
      </c>
      <c r="AF62" s="91" t="str">
        <f t="shared" si="1"/>
        <v xml:space="preserve"> </v>
      </c>
      <c r="AG62" s="78"/>
      <c r="AH62" s="78"/>
      <c r="AI62" s="78"/>
      <c r="AK62" s="94" t="str">
        <f t="shared" si="2"/>
        <v>≤60</v>
      </c>
      <c r="AL62" s="94">
        <f t="shared" ca="1" si="3"/>
        <v>28</v>
      </c>
      <c r="AM62" s="95">
        <f t="shared" si="17"/>
        <v>0</v>
      </c>
      <c r="AN62" s="95">
        <f t="shared" si="18"/>
        <v>0</v>
      </c>
      <c r="AO62" s="96">
        <f t="shared" si="9"/>
        <v>0</v>
      </c>
      <c r="AP62" s="96">
        <f t="shared" si="10"/>
        <v>0</v>
      </c>
    </row>
    <row r="63" spans="1:42" s="97" customFormat="1" x14ac:dyDescent="0.3">
      <c r="B63" s="79">
        <f t="shared" si="15"/>
        <v>60</v>
      </c>
      <c r="C63" s="83"/>
      <c r="D63" s="130" t="s">
        <v>94</v>
      </c>
      <c r="E63" s="80"/>
      <c r="F63" s="98"/>
      <c r="G63" s="82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8"/>
      <c r="V63" s="83"/>
      <c r="W63" s="90"/>
      <c r="X63" s="83"/>
      <c r="Y63" s="83"/>
      <c r="Z63" s="83"/>
      <c r="AA63" s="83"/>
      <c r="AB63" s="87" t="s">
        <v>74</v>
      </c>
      <c r="AC63" s="76"/>
      <c r="AD63" s="91">
        <f t="shared" si="0"/>
        <v>0</v>
      </c>
      <c r="AE63" s="88" t="str">
        <f t="shared" si="8"/>
        <v xml:space="preserve"> </v>
      </c>
      <c r="AF63" s="91" t="str">
        <f t="shared" si="1"/>
        <v xml:space="preserve"> </v>
      </c>
      <c r="AG63" s="78"/>
      <c r="AH63" s="78"/>
      <c r="AI63" s="78"/>
      <c r="AK63" s="94" t="str">
        <f t="shared" si="2"/>
        <v>≤60</v>
      </c>
      <c r="AL63" s="94">
        <f t="shared" ca="1" si="3"/>
        <v>31</v>
      </c>
      <c r="AM63" s="95">
        <f t="shared" si="17"/>
        <v>0</v>
      </c>
      <c r="AN63" s="95">
        <f t="shared" si="18"/>
        <v>0</v>
      </c>
      <c r="AO63" s="96">
        <f t="shared" si="9"/>
        <v>0</v>
      </c>
      <c r="AP63" s="96">
        <f t="shared" si="10"/>
        <v>0</v>
      </c>
    </row>
    <row r="64" spans="1:42" s="97" customFormat="1" x14ac:dyDescent="0.3">
      <c r="B64" s="79">
        <f t="shared" si="15"/>
        <v>61</v>
      </c>
      <c r="C64" s="83"/>
      <c r="D64" s="130" t="s">
        <v>94</v>
      </c>
      <c r="E64" s="80"/>
      <c r="F64" s="98"/>
      <c r="G64" s="82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8"/>
      <c r="V64" s="83"/>
      <c r="W64" s="90"/>
      <c r="X64" s="83"/>
      <c r="Y64" s="83"/>
      <c r="Z64" s="83"/>
      <c r="AA64" s="83"/>
      <c r="AB64" s="87" t="s">
        <v>74</v>
      </c>
      <c r="AC64" s="76"/>
      <c r="AD64" s="91">
        <f t="shared" si="0"/>
        <v>0</v>
      </c>
      <c r="AE64" s="88" t="str">
        <f t="shared" si="8"/>
        <v xml:space="preserve"> </v>
      </c>
      <c r="AF64" s="91" t="str">
        <f t="shared" si="1"/>
        <v xml:space="preserve"> </v>
      </c>
      <c r="AG64" s="78"/>
      <c r="AH64" s="78"/>
      <c r="AI64" s="78"/>
      <c r="AK64" s="94" t="str">
        <f t="shared" si="2"/>
        <v>≤60</v>
      </c>
      <c r="AL64" s="94">
        <f t="shared" ca="1" si="3"/>
        <v>31</v>
      </c>
      <c r="AM64" s="95">
        <f t="shared" si="17"/>
        <v>0</v>
      </c>
      <c r="AN64" s="95">
        <f t="shared" si="18"/>
        <v>0</v>
      </c>
      <c r="AO64" s="96">
        <f t="shared" si="9"/>
        <v>0</v>
      </c>
      <c r="AP64" s="96">
        <f t="shared" si="10"/>
        <v>0</v>
      </c>
    </row>
    <row r="65" spans="2:42" s="97" customFormat="1" x14ac:dyDescent="0.3">
      <c r="B65" s="79">
        <f t="shared" si="15"/>
        <v>62</v>
      </c>
      <c r="C65" s="83"/>
      <c r="D65" s="130" t="s">
        <v>94</v>
      </c>
      <c r="E65" s="80"/>
      <c r="F65" s="98"/>
      <c r="G65" s="82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8"/>
      <c r="V65" s="83"/>
      <c r="W65" s="90"/>
      <c r="X65" s="83"/>
      <c r="Y65" s="83"/>
      <c r="Z65" s="83"/>
      <c r="AA65" s="83"/>
      <c r="AB65" s="87" t="s">
        <v>74</v>
      </c>
      <c r="AC65" s="76"/>
      <c r="AD65" s="91">
        <f t="shared" si="0"/>
        <v>0</v>
      </c>
      <c r="AE65" s="88" t="str">
        <f t="shared" si="8"/>
        <v xml:space="preserve"> </v>
      </c>
      <c r="AF65" s="91" t="str">
        <f t="shared" si="1"/>
        <v xml:space="preserve"> </v>
      </c>
      <c r="AG65" s="78"/>
      <c r="AH65" s="78"/>
      <c r="AI65" s="78"/>
      <c r="AK65" s="94" t="str">
        <f t="shared" si="2"/>
        <v>≤60</v>
      </c>
      <c r="AL65" s="94">
        <f t="shared" ca="1" si="3"/>
        <v>50</v>
      </c>
      <c r="AM65" s="95">
        <f t="shared" si="17"/>
        <v>0</v>
      </c>
      <c r="AN65" s="95">
        <f t="shared" si="18"/>
        <v>0</v>
      </c>
      <c r="AO65" s="96">
        <f t="shared" si="9"/>
        <v>0</v>
      </c>
      <c r="AP65" s="96">
        <f t="shared" si="10"/>
        <v>0</v>
      </c>
    </row>
    <row r="66" spans="2:42" s="97" customFormat="1" x14ac:dyDescent="0.3">
      <c r="B66" s="79">
        <f t="shared" si="15"/>
        <v>63</v>
      </c>
      <c r="C66" s="83"/>
      <c r="D66" s="130" t="s">
        <v>94</v>
      </c>
      <c r="E66" s="80"/>
      <c r="F66" s="98"/>
      <c r="G66" s="82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8"/>
      <c r="V66" s="83"/>
      <c r="W66" s="90"/>
      <c r="X66" s="83"/>
      <c r="Y66" s="83"/>
      <c r="Z66" s="83"/>
      <c r="AA66" s="83"/>
      <c r="AB66" s="87" t="s">
        <v>74</v>
      </c>
      <c r="AC66" s="76"/>
      <c r="AD66" s="91">
        <f t="shared" si="0"/>
        <v>0</v>
      </c>
      <c r="AE66" s="88" t="str">
        <f t="shared" si="8"/>
        <v xml:space="preserve"> </v>
      </c>
      <c r="AF66" s="91" t="str">
        <f t="shared" si="1"/>
        <v xml:space="preserve"> </v>
      </c>
      <c r="AG66" s="78"/>
      <c r="AH66" s="78"/>
      <c r="AI66" s="78"/>
      <c r="AK66" s="94" t="str">
        <f t="shared" si="2"/>
        <v>≤60</v>
      </c>
      <c r="AL66" s="94">
        <f t="shared" ca="1" si="3"/>
        <v>32</v>
      </c>
      <c r="AM66" s="95">
        <f t="shared" si="17"/>
        <v>0</v>
      </c>
      <c r="AN66" s="95">
        <f t="shared" si="18"/>
        <v>0</v>
      </c>
      <c r="AO66" s="96">
        <f t="shared" si="9"/>
        <v>0</v>
      </c>
      <c r="AP66" s="96">
        <f t="shared" si="10"/>
        <v>0</v>
      </c>
    </row>
    <row r="67" spans="2:42" s="97" customFormat="1" x14ac:dyDescent="0.3">
      <c r="B67" s="79">
        <f t="shared" si="15"/>
        <v>64</v>
      </c>
      <c r="C67" s="83"/>
      <c r="D67" s="130" t="s">
        <v>94</v>
      </c>
      <c r="E67" s="80"/>
      <c r="F67" s="98"/>
      <c r="G67" s="82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8"/>
      <c r="V67" s="83"/>
      <c r="W67" s="90"/>
      <c r="X67" s="83"/>
      <c r="Y67" s="83"/>
      <c r="Z67" s="83"/>
      <c r="AA67" s="83"/>
      <c r="AB67" s="87" t="s">
        <v>74</v>
      </c>
      <c r="AC67" s="76"/>
      <c r="AD67" s="91">
        <f t="shared" ref="AD67:AD130" si="30">IF(V67=$AG$1,L67*3,IF(V67=$AH$1,L67*5,IF(V67=$AI$1,L67*8,IF(V67=$AJ$1,L67*12*0.75,0))))</f>
        <v>0</v>
      </c>
      <c r="AE67" s="88" t="str">
        <f t="shared" si="8"/>
        <v xml:space="preserve"> </v>
      </c>
      <c r="AF67" s="91" t="str">
        <f t="shared" ref="AF67:AF130" si="31">IF(V67=$AG$1,L67*5,IF(V67=$AH$1,L67*10,IF(V67=$AI$1,L67*10,IF(V67=$AJ$1,L67*12," "))))</f>
        <v xml:space="preserve"> </v>
      </c>
      <c r="AG67" s="78"/>
      <c r="AH67" s="78"/>
      <c r="AI67" s="78"/>
      <c r="AK67" s="94" t="str">
        <f t="shared" ref="AK67:AK130" si="32">IF(L67&gt;63,"≤120","≤60")</f>
        <v>≤60</v>
      </c>
      <c r="AL67" s="94">
        <f t="shared" ref="AL67:AL130" ca="1" si="33">IF(L67&lt;63,RANDBETWEEN(20,50),RANDBETWEEN(60,110))</f>
        <v>29</v>
      </c>
      <c r="AM67" s="95">
        <f t="shared" si="17"/>
        <v>0</v>
      </c>
      <c r="AN67" s="95">
        <f t="shared" si="18"/>
        <v>0</v>
      </c>
      <c r="AO67" s="96">
        <f t="shared" si="9"/>
        <v>0</v>
      </c>
      <c r="AP67" s="96">
        <f t="shared" si="10"/>
        <v>0</v>
      </c>
    </row>
    <row r="68" spans="2:42" s="97" customFormat="1" x14ac:dyDescent="0.3">
      <c r="B68" s="79">
        <f t="shared" si="15"/>
        <v>65</v>
      </c>
      <c r="C68" s="83"/>
      <c r="D68" s="130" t="s">
        <v>94</v>
      </c>
      <c r="E68" s="80"/>
      <c r="F68" s="98"/>
      <c r="G68" s="82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8"/>
      <c r="V68" s="83"/>
      <c r="W68" s="90"/>
      <c r="X68" s="83"/>
      <c r="Y68" s="83"/>
      <c r="Z68" s="83"/>
      <c r="AA68" s="83"/>
      <c r="AB68" s="87" t="s">
        <v>74</v>
      </c>
      <c r="AC68" s="76"/>
      <c r="AD68" s="91">
        <f t="shared" si="30"/>
        <v>0</v>
      </c>
      <c r="AE68" s="88" t="str">
        <f t="shared" ref="AE68:AE122" si="34">IF(AD68=0," ","-")</f>
        <v xml:space="preserve"> </v>
      </c>
      <c r="AF68" s="91" t="str">
        <f t="shared" si="31"/>
        <v xml:space="preserve"> </v>
      </c>
      <c r="AG68" s="78"/>
      <c r="AH68" s="78"/>
      <c r="AI68" s="78"/>
      <c r="AK68" s="94" t="str">
        <f t="shared" si="32"/>
        <v>≤60</v>
      </c>
      <c r="AL68" s="94">
        <f t="shared" ca="1" si="33"/>
        <v>27</v>
      </c>
      <c r="AM68" s="95">
        <f t="shared" si="17"/>
        <v>0</v>
      </c>
      <c r="AN68" s="95">
        <f t="shared" si="18"/>
        <v>0</v>
      </c>
      <c r="AO68" s="96">
        <f t="shared" ref="AO68:AO131" si="35">ROUND(L68*1.13,0)</f>
        <v>0</v>
      </c>
      <c r="AP68" s="96">
        <f t="shared" ref="AP68:AP131" si="36">ROUND(L68*1.45,0)</f>
        <v>0</v>
      </c>
    </row>
    <row r="69" spans="2:42" s="97" customFormat="1" x14ac:dyDescent="0.3">
      <c r="B69" s="79">
        <f t="shared" si="15"/>
        <v>66</v>
      </c>
      <c r="C69" s="83"/>
      <c r="D69" s="130" t="s">
        <v>94</v>
      </c>
      <c r="E69" s="80"/>
      <c r="F69" s="98"/>
      <c r="G69" s="82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8"/>
      <c r="V69" s="83"/>
      <c r="W69" s="90"/>
      <c r="X69" s="83"/>
      <c r="Y69" s="83"/>
      <c r="Z69" s="83"/>
      <c r="AA69" s="83"/>
      <c r="AB69" s="87" t="s">
        <v>74</v>
      </c>
      <c r="AC69" s="76"/>
      <c r="AD69" s="91">
        <f t="shared" si="30"/>
        <v>0</v>
      </c>
      <c r="AE69" s="88" t="str">
        <f t="shared" si="34"/>
        <v xml:space="preserve"> </v>
      </c>
      <c r="AF69" s="91" t="str">
        <f t="shared" si="31"/>
        <v xml:space="preserve"> </v>
      </c>
      <c r="AG69" s="78"/>
      <c r="AH69" s="78"/>
      <c r="AI69" s="78"/>
      <c r="AK69" s="94" t="str">
        <f t="shared" si="32"/>
        <v>≤60</v>
      </c>
      <c r="AL69" s="94">
        <f t="shared" ca="1" si="33"/>
        <v>43</v>
      </c>
      <c r="AM69" s="95">
        <f t="shared" si="17"/>
        <v>0</v>
      </c>
      <c r="AN69" s="95">
        <f t="shared" si="18"/>
        <v>0</v>
      </c>
      <c r="AO69" s="96">
        <f t="shared" si="35"/>
        <v>0</v>
      </c>
      <c r="AP69" s="96">
        <f t="shared" si="36"/>
        <v>0</v>
      </c>
    </row>
    <row r="70" spans="2:42" s="97" customFormat="1" x14ac:dyDescent="0.3">
      <c r="B70" s="79">
        <f t="shared" ref="B70:B133" si="37">(IF(B68+B69=0,(B67+1),(IF(B69=0,(B68+1),B69+1))))</f>
        <v>67</v>
      </c>
      <c r="C70" s="83"/>
      <c r="D70" s="130" t="s">
        <v>94</v>
      </c>
      <c r="E70" s="80"/>
      <c r="F70" s="98"/>
      <c r="G70" s="82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8"/>
      <c r="V70" s="83"/>
      <c r="W70" s="90"/>
      <c r="X70" s="83"/>
      <c r="Y70" s="83"/>
      <c r="Z70" s="83"/>
      <c r="AA70" s="83"/>
      <c r="AB70" s="87" t="s">
        <v>74</v>
      </c>
      <c r="AC70" s="76"/>
      <c r="AD70" s="91">
        <f t="shared" si="30"/>
        <v>0</v>
      </c>
      <c r="AE70" s="88" t="str">
        <f t="shared" si="34"/>
        <v xml:space="preserve"> </v>
      </c>
      <c r="AF70" s="91" t="str">
        <f t="shared" si="31"/>
        <v xml:space="preserve"> </v>
      </c>
      <c r="AG70" s="78"/>
      <c r="AH70" s="78"/>
      <c r="AI70" s="78"/>
      <c r="AK70" s="94" t="str">
        <f t="shared" si="32"/>
        <v>≤60</v>
      </c>
      <c r="AL70" s="94">
        <f t="shared" ca="1" si="33"/>
        <v>42</v>
      </c>
      <c r="AM70" s="95">
        <f t="shared" si="17"/>
        <v>0</v>
      </c>
      <c r="AN70" s="95">
        <f t="shared" si="18"/>
        <v>0</v>
      </c>
      <c r="AO70" s="96">
        <f t="shared" si="35"/>
        <v>0</v>
      </c>
      <c r="AP70" s="96">
        <f t="shared" si="36"/>
        <v>0</v>
      </c>
    </row>
    <row r="71" spans="2:42" s="97" customFormat="1" x14ac:dyDescent="0.3">
      <c r="B71" s="79">
        <f t="shared" si="37"/>
        <v>68</v>
      </c>
      <c r="C71" s="79"/>
      <c r="D71" s="80" t="s">
        <v>94</v>
      </c>
      <c r="E71" s="80"/>
      <c r="F71" s="81"/>
      <c r="G71" s="82"/>
      <c r="H71" s="83"/>
      <c r="I71" s="83"/>
      <c r="J71" s="83"/>
      <c r="K71" s="83"/>
      <c r="L71" s="127"/>
      <c r="M71" s="127"/>
      <c r="N71" s="84"/>
      <c r="O71" s="85"/>
      <c r="P71" s="85"/>
      <c r="Q71" s="85"/>
      <c r="R71" s="86"/>
      <c r="S71" s="80"/>
      <c r="T71" s="87"/>
      <c r="U71" s="88"/>
      <c r="V71" s="83"/>
      <c r="W71" s="90"/>
      <c r="X71" s="83"/>
      <c r="Y71" s="83"/>
      <c r="Z71" s="83"/>
      <c r="AA71" s="83"/>
      <c r="AB71" s="87" t="s">
        <v>74</v>
      </c>
      <c r="AC71" s="76"/>
      <c r="AD71" s="91">
        <f t="shared" si="30"/>
        <v>0</v>
      </c>
      <c r="AE71" s="88" t="str">
        <f t="shared" si="34"/>
        <v xml:space="preserve"> </v>
      </c>
      <c r="AF71" s="91" t="str">
        <f t="shared" si="31"/>
        <v xml:space="preserve"> </v>
      </c>
      <c r="AG71" s="78"/>
      <c r="AH71" s="78"/>
      <c r="AI71" s="78"/>
      <c r="AK71" s="94" t="str">
        <f t="shared" si="32"/>
        <v>≤60</v>
      </c>
      <c r="AL71" s="94">
        <f t="shared" ca="1" si="33"/>
        <v>31</v>
      </c>
      <c r="AM71" s="95">
        <f t="shared" si="17"/>
        <v>0</v>
      </c>
      <c r="AN71" s="95">
        <f t="shared" si="18"/>
        <v>0</v>
      </c>
      <c r="AO71" s="96">
        <f t="shared" si="35"/>
        <v>0</v>
      </c>
      <c r="AP71" s="96">
        <f t="shared" si="36"/>
        <v>0</v>
      </c>
    </row>
    <row r="72" spans="2:42" s="97" customFormat="1" x14ac:dyDescent="0.3">
      <c r="B72" s="79">
        <f t="shared" si="37"/>
        <v>69</v>
      </c>
      <c r="C72" s="79"/>
      <c r="D72" s="80" t="s">
        <v>94</v>
      </c>
      <c r="E72" s="80"/>
      <c r="F72" s="81"/>
      <c r="G72" s="82"/>
      <c r="H72" s="83"/>
      <c r="I72" s="83"/>
      <c r="J72" s="83"/>
      <c r="K72" s="83"/>
      <c r="L72" s="127"/>
      <c r="M72" s="127"/>
      <c r="N72" s="84"/>
      <c r="O72" s="85"/>
      <c r="P72" s="85"/>
      <c r="Q72" s="85"/>
      <c r="R72" s="86"/>
      <c r="S72" s="80"/>
      <c r="T72" s="87"/>
      <c r="U72" s="88"/>
      <c r="V72" s="83"/>
      <c r="W72" s="90"/>
      <c r="X72" s="83"/>
      <c r="Y72" s="83"/>
      <c r="Z72" s="83"/>
      <c r="AA72" s="83"/>
      <c r="AB72" s="87" t="s">
        <v>74</v>
      </c>
      <c r="AC72" s="76"/>
      <c r="AD72" s="91">
        <f t="shared" si="30"/>
        <v>0</v>
      </c>
      <c r="AE72" s="88" t="str">
        <f t="shared" si="34"/>
        <v xml:space="preserve"> </v>
      </c>
      <c r="AF72" s="91" t="str">
        <f t="shared" si="31"/>
        <v xml:space="preserve"> </v>
      </c>
      <c r="AG72" s="78"/>
      <c r="AH72" s="78"/>
      <c r="AI72" s="78"/>
      <c r="AK72" s="94" t="str">
        <f t="shared" si="32"/>
        <v>≤60</v>
      </c>
      <c r="AL72" s="94">
        <f t="shared" ca="1" si="33"/>
        <v>30</v>
      </c>
      <c r="AM72" s="95">
        <f t="shared" si="17"/>
        <v>0</v>
      </c>
      <c r="AN72" s="95">
        <f t="shared" si="18"/>
        <v>0</v>
      </c>
      <c r="AO72" s="96">
        <f t="shared" si="35"/>
        <v>0</v>
      </c>
      <c r="AP72" s="96">
        <f t="shared" si="36"/>
        <v>0</v>
      </c>
    </row>
    <row r="73" spans="2:42" s="97" customFormat="1" x14ac:dyDescent="0.3">
      <c r="B73" s="79">
        <f t="shared" si="37"/>
        <v>70</v>
      </c>
      <c r="C73" s="79"/>
      <c r="D73" s="80" t="s">
        <v>94</v>
      </c>
      <c r="E73" s="80"/>
      <c r="F73" s="81"/>
      <c r="G73" s="82"/>
      <c r="H73" s="83"/>
      <c r="I73" s="83"/>
      <c r="J73" s="83"/>
      <c r="K73" s="83"/>
      <c r="L73" s="127"/>
      <c r="M73" s="127"/>
      <c r="N73" s="84"/>
      <c r="O73" s="85"/>
      <c r="P73" s="85"/>
      <c r="Q73" s="85"/>
      <c r="R73" s="86"/>
      <c r="S73" s="80"/>
      <c r="T73" s="87"/>
      <c r="U73" s="88"/>
      <c r="V73" s="83"/>
      <c r="W73" s="90"/>
      <c r="X73" s="83"/>
      <c r="Y73" s="83"/>
      <c r="Z73" s="83"/>
      <c r="AA73" s="83"/>
      <c r="AB73" s="87" t="s">
        <v>74</v>
      </c>
      <c r="AC73" s="76"/>
      <c r="AD73" s="91">
        <f t="shared" si="30"/>
        <v>0</v>
      </c>
      <c r="AE73" s="88" t="str">
        <f t="shared" si="34"/>
        <v xml:space="preserve"> </v>
      </c>
      <c r="AF73" s="91" t="str">
        <f t="shared" si="31"/>
        <v xml:space="preserve"> </v>
      </c>
      <c r="AG73" s="78"/>
      <c r="AH73" s="78"/>
      <c r="AI73" s="78"/>
      <c r="AK73" s="94" t="str">
        <f t="shared" si="32"/>
        <v>≤60</v>
      </c>
      <c r="AL73" s="94">
        <f t="shared" ca="1" si="33"/>
        <v>43</v>
      </c>
      <c r="AM73" s="95">
        <f t="shared" si="17"/>
        <v>0</v>
      </c>
      <c r="AN73" s="95">
        <f t="shared" si="18"/>
        <v>0</v>
      </c>
      <c r="AO73" s="96">
        <f t="shared" si="35"/>
        <v>0</v>
      </c>
      <c r="AP73" s="96">
        <f t="shared" si="36"/>
        <v>0</v>
      </c>
    </row>
    <row r="74" spans="2:42" s="97" customFormat="1" x14ac:dyDescent="0.3">
      <c r="B74" s="79">
        <f t="shared" si="37"/>
        <v>71</v>
      </c>
      <c r="C74" s="79"/>
      <c r="D74" s="80" t="s">
        <v>94</v>
      </c>
      <c r="E74" s="80"/>
      <c r="F74" s="81"/>
      <c r="G74" s="82"/>
      <c r="H74" s="83"/>
      <c r="I74" s="83"/>
      <c r="J74" s="83"/>
      <c r="K74" s="83"/>
      <c r="L74" s="127"/>
      <c r="M74" s="127"/>
      <c r="N74" s="84"/>
      <c r="O74" s="85"/>
      <c r="P74" s="85"/>
      <c r="Q74" s="85"/>
      <c r="R74" s="86"/>
      <c r="S74" s="80"/>
      <c r="T74" s="87"/>
      <c r="U74" s="88"/>
      <c r="V74" s="83"/>
      <c r="W74" s="90"/>
      <c r="X74" s="83"/>
      <c r="Y74" s="83"/>
      <c r="Z74" s="83"/>
      <c r="AA74" s="83"/>
      <c r="AB74" s="87" t="s">
        <v>74</v>
      </c>
      <c r="AC74" s="76"/>
      <c r="AD74" s="91">
        <f t="shared" si="30"/>
        <v>0</v>
      </c>
      <c r="AE74" s="88" t="str">
        <f t="shared" si="34"/>
        <v xml:space="preserve"> </v>
      </c>
      <c r="AF74" s="91" t="str">
        <f t="shared" si="31"/>
        <v xml:space="preserve"> </v>
      </c>
      <c r="AG74" s="78"/>
      <c r="AH74" s="78"/>
      <c r="AI74" s="78"/>
      <c r="AK74" s="94" t="str">
        <f t="shared" si="32"/>
        <v>≤60</v>
      </c>
      <c r="AL74" s="94">
        <f t="shared" ca="1" si="33"/>
        <v>43</v>
      </c>
      <c r="AM74" s="95">
        <f t="shared" si="17"/>
        <v>0</v>
      </c>
      <c r="AN74" s="95">
        <f t="shared" si="18"/>
        <v>0</v>
      </c>
      <c r="AO74" s="96">
        <f t="shared" si="35"/>
        <v>0</v>
      </c>
      <c r="AP74" s="96">
        <f t="shared" si="36"/>
        <v>0</v>
      </c>
    </row>
    <row r="75" spans="2:42" s="97" customFormat="1" x14ac:dyDescent="0.3">
      <c r="B75" s="79">
        <f t="shared" si="37"/>
        <v>72</v>
      </c>
      <c r="C75" s="79"/>
      <c r="D75" s="80" t="s">
        <v>94</v>
      </c>
      <c r="E75" s="80"/>
      <c r="F75" s="81"/>
      <c r="G75" s="82"/>
      <c r="H75" s="83"/>
      <c r="I75" s="83"/>
      <c r="J75" s="83"/>
      <c r="K75" s="83"/>
      <c r="L75" s="127"/>
      <c r="M75" s="127"/>
      <c r="N75" s="84"/>
      <c r="O75" s="85"/>
      <c r="P75" s="85"/>
      <c r="Q75" s="85"/>
      <c r="R75" s="86"/>
      <c r="S75" s="80"/>
      <c r="T75" s="87"/>
      <c r="U75" s="88"/>
      <c r="V75" s="83"/>
      <c r="W75" s="90"/>
      <c r="X75" s="83"/>
      <c r="Y75" s="83"/>
      <c r="Z75" s="83"/>
      <c r="AA75" s="83"/>
      <c r="AB75" s="87" t="s">
        <v>74</v>
      </c>
      <c r="AC75" s="76"/>
      <c r="AD75" s="91">
        <f t="shared" si="30"/>
        <v>0</v>
      </c>
      <c r="AE75" s="88" t="str">
        <f t="shared" si="34"/>
        <v xml:space="preserve"> </v>
      </c>
      <c r="AF75" s="91" t="str">
        <f t="shared" si="31"/>
        <v xml:space="preserve"> </v>
      </c>
      <c r="AG75" s="78"/>
      <c r="AH75" s="78"/>
      <c r="AI75" s="78"/>
      <c r="AK75" s="94" t="str">
        <f t="shared" si="32"/>
        <v>≤60</v>
      </c>
      <c r="AL75" s="94">
        <f t="shared" ca="1" si="33"/>
        <v>25</v>
      </c>
      <c r="AM75" s="95">
        <f t="shared" si="17"/>
        <v>0</v>
      </c>
      <c r="AN75" s="95">
        <f t="shared" si="18"/>
        <v>0</v>
      </c>
      <c r="AO75" s="96">
        <f t="shared" si="35"/>
        <v>0</v>
      </c>
      <c r="AP75" s="96">
        <f t="shared" si="36"/>
        <v>0</v>
      </c>
    </row>
    <row r="76" spans="2:42" s="97" customFormat="1" x14ac:dyDescent="0.3">
      <c r="B76" s="79">
        <f t="shared" si="37"/>
        <v>73</v>
      </c>
      <c r="C76" s="79"/>
      <c r="D76" s="80" t="s">
        <v>94</v>
      </c>
      <c r="E76" s="80"/>
      <c r="F76" s="81"/>
      <c r="G76" s="82"/>
      <c r="H76" s="83"/>
      <c r="I76" s="83"/>
      <c r="J76" s="83"/>
      <c r="K76" s="83"/>
      <c r="L76" s="127"/>
      <c r="M76" s="127"/>
      <c r="N76" s="84"/>
      <c r="O76" s="85"/>
      <c r="P76" s="85"/>
      <c r="Q76" s="85"/>
      <c r="R76" s="86"/>
      <c r="S76" s="80"/>
      <c r="T76" s="87"/>
      <c r="U76" s="88"/>
      <c r="V76" s="83"/>
      <c r="W76" s="90"/>
      <c r="X76" s="83"/>
      <c r="Y76" s="83"/>
      <c r="Z76" s="83"/>
      <c r="AA76" s="83"/>
      <c r="AB76" s="87" t="s">
        <v>74</v>
      </c>
      <c r="AC76" s="76"/>
      <c r="AD76" s="91">
        <f t="shared" si="30"/>
        <v>0</v>
      </c>
      <c r="AE76" s="88" t="str">
        <f t="shared" si="34"/>
        <v xml:space="preserve"> </v>
      </c>
      <c r="AF76" s="91" t="str">
        <f t="shared" si="31"/>
        <v xml:space="preserve"> </v>
      </c>
      <c r="AG76" s="78"/>
      <c r="AH76" s="78"/>
      <c r="AI76" s="78"/>
      <c r="AK76" s="94" t="str">
        <f t="shared" si="32"/>
        <v>≤60</v>
      </c>
      <c r="AL76" s="94">
        <f t="shared" ca="1" si="33"/>
        <v>26</v>
      </c>
      <c r="AM76" s="95">
        <f t="shared" si="17"/>
        <v>0</v>
      </c>
      <c r="AN76" s="95">
        <f t="shared" si="18"/>
        <v>0</v>
      </c>
      <c r="AO76" s="96">
        <f t="shared" si="35"/>
        <v>0</v>
      </c>
      <c r="AP76" s="96">
        <f t="shared" si="36"/>
        <v>0</v>
      </c>
    </row>
    <row r="77" spans="2:42" s="97" customFormat="1" x14ac:dyDescent="0.3">
      <c r="B77" s="79">
        <f t="shared" si="37"/>
        <v>74</v>
      </c>
      <c r="C77" s="79"/>
      <c r="D77" s="80" t="s">
        <v>94</v>
      </c>
      <c r="E77" s="80"/>
      <c r="F77" s="81"/>
      <c r="G77" s="82"/>
      <c r="H77" s="83"/>
      <c r="I77" s="83"/>
      <c r="J77" s="83"/>
      <c r="K77" s="83"/>
      <c r="L77" s="127"/>
      <c r="M77" s="127"/>
      <c r="N77" s="84"/>
      <c r="O77" s="85"/>
      <c r="P77" s="85"/>
      <c r="Q77" s="85"/>
      <c r="R77" s="86"/>
      <c r="S77" s="80"/>
      <c r="T77" s="87"/>
      <c r="U77" s="88"/>
      <c r="V77" s="83"/>
      <c r="W77" s="90"/>
      <c r="X77" s="83"/>
      <c r="Y77" s="83"/>
      <c r="Z77" s="83"/>
      <c r="AA77" s="83"/>
      <c r="AB77" s="87" t="s">
        <v>74</v>
      </c>
      <c r="AC77" s="76"/>
      <c r="AD77" s="91">
        <f t="shared" si="30"/>
        <v>0</v>
      </c>
      <c r="AE77" s="88" t="str">
        <f t="shared" si="34"/>
        <v xml:space="preserve"> </v>
      </c>
      <c r="AF77" s="91" t="str">
        <f t="shared" si="31"/>
        <v xml:space="preserve"> </v>
      </c>
      <c r="AG77" s="78"/>
      <c r="AH77" s="78"/>
      <c r="AI77" s="78"/>
      <c r="AK77" s="94" t="str">
        <f t="shared" si="32"/>
        <v>≤60</v>
      </c>
      <c r="AL77" s="94">
        <f t="shared" ca="1" si="33"/>
        <v>26</v>
      </c>
      <c r="AM77" s="95">
        <f t="shared" si="17"/>
        <v>0</v>
      </c>
      <c r="AN77" s="95">
        <f t="shared" si="18"/>
        <v>0</v>
      </c>
      <c r="AO77" s="96">
        <f t="shared" si="35"/>
        <v>0</v>
      </c>
      <c r="AP77" s="96">
        <f t="shared" si="36"/>
        <v>0</v>
      </c>
    </row>
    <row r="78" spans="2:42" s="97" customFormat="1" x14ac:dyDescent="0.3">
      <c r="B78" s="79">
        <f t="shared" si="37"/>
        <v>75</v>
      </c>
      <c r="C78" s="79"/>
      <c r="D78" s="80" t="s">
        <v>94</v>
      </c>
      <c r="E78" s="80"/>
      <c r="F78" s="81"/>
      <c r="G78" s="82"/>
      <c r="H78" s="83"/>
      <c r="I78" s="83"/>
      <c r="J78" s="83"/>
      <c r="K78" s="83"/>
      <c r="L78" s="127"/>
      <c r="M78" s="127"/>
      <c r="N78" s="84"/>
      <c r="O78" s="85"/>
      <c r="P78" s="85"/>
      <c r="Q78" s="85"/>
      <c r="R78" s="86"/>
      <c r="S78" s="80"/>
      <c r="T78" s="87"/>
      <c r="U78" s="88"/>
      <c r="V78" s="83"/>
      <c r="W78" s="90"/>
      <c r="X78" s="83"/>
      <c r="Y78" s="83"/>
      <c r="Z78" s="83"/>
      <c r="AA78" s="83"/>
      <c r="AB78" s="87" t="s">
        <v>74</v>
      </c>
      <c r="AC78" s="76"/>
      <c r="AD78" s="91">
        <f t="shared" si="30"/>
        <v>0</v>
      </c>
      <c r="AE78" s="88" t="str">
        <f t="shared" si="34"/>
        <v xml:space="preserve"> </v>
      </c>
      <c r="AF78" s="91" t="str">
        <f t="shared" si="31"/>
        <v xml:space="preserve"> </v>
      </c>
      <c r="AG78" s="78"/>
      <c r="AH78" s="78"/>
      <c r="AI78" s="78"/>
      <c r="AK78" s="94" t="str">
        <f t="shared" si="32"/>
        <v>≤60</v>
      </c>
      <c r="AL78" s="94">
        <f t="shared" ca="1" si="33"/>
        <v>44</v>
      </c>
      <c r="AM78" s="95">
        <f t="shared" ref="AM78:AM141" si="38">IF(V78=$AG$1,L78*3,IF(V78=$AH$1,L78*5,IF(V78=$AI$1,L78*8,IF(V78=$AJ$1,L78*12,0))))</f>
        <v>0</v>
      </c>
      <c r="AN78" s="95">
        <f t="shared" ref="AN78:AN141" si="39">IF(V78=$AG$1,L78*5,IF(V78=$AH$1,L78*10,IF(V78=$AI$1,L78*10,IF(V78=$AJ$1,L78*0,0))))</f>
        <v>0</v>
      </c>
      <c r="AO78" s="96">
        <f t="shared" si="35"/>
        <v>0</v>
      </c>
      <c r="AP78" s="96">
        <f t="shared" si="36"/>
        <v>0</v>
      </c>
    </row>
    <row r="79" spans="2:42" s="97" customFormat="1" x14ac:dyDescent="0.3">
      <c r="B79" s="79">
        <f t="shared" si="37"/>
        <v>76</v>
      </c>
      <c r="C79" s="79"/>
      <c r="D79" s="80" t="s">
        <v>94</v>
      </c>
      <c r="E79" s="80"/>
      <c r="F79" s="81"/>
      <c r="G79" s="82"/>
      <c r="H79" s="83"/>
      <c r="I79" s="83"/>
      <c r="J79" s="83"/>
      <c r="K79" s="83"/>
      <c r="L79" s="127"/>
      <c r="M79" s="127"/>
      <c r="N79" s="84"/>
      <c r="O79" s="85"/>
      <c r="P79" s="85"/>
      <c r="Q79" s="85"/>
      <c r="R79" s="86"/>
      <c r="S79" s="80"/>
      <c r="T79" s="87"/>
      <c r="U79" s="88"/>
      <c r="V79" s="83"/>
      <c r="W79" s="90"/>
      <c r="X79" s="83"/>
      <c r="Y79" s="83"/>
      <c r="Z79" s="83"/>
      <c r="AA79" s="83"/>
      <c r="AB79" s="87" t="s">
        <v>74</v>
      </c>
      <c r="AC79" s="76"/>
      <c r="AD79" s="91">
        <f t="shared" si="30"/>
        <v>0</v>
      </c>
      <c r="AE79" s="88" t="str">
        <f t="shared" si="34"/>
        <v xml:space="preserve"> </v>
      </c>
      <c r="AF79" s="91" t="str">
        <f t="shared" si="31"/>
        <v xml:space="preserve"> </v>
      </c>
      <c r="AG79" s="78"/>
      <c r="AH79" s="78"/>
      <c r="AI79" s="78"/>
      <c r="AK79" s="94" t="str">
        <f t="shared" si="32"/>
        <v>≤60</v>
      </c>
      <c r="AL79" s="94">
        <f t="shared" ca="1" si="33"/>
        <v>37</v>
      </c>
      <c r="AM79" s="95">
        <f t="shared" si="38"/>
        <v>0</v>
      </c>
      <c r="AN79" s="95">
        <f t="shared" si="39"/>
        <v>0</v>
      </c>
      <c r="AO79" s="96">
        <f t="shared" si="35"/>
        <v>0</v>
      </c>
      <c r="AP79" s="96">
        <f t="shared" si="36"/>
        <v>0</v>
      </c>
    </row>
    <row r="80" spans="2:42" s="97" customFormat="1" x14ac:dyDescent="0.3">
      <c r="B80" s="79">
        <f t="shared" si="37"/>
        <v>77</v>
      </c>
      <c r="C80" s="79"/>
      <c r="D80" s="80" t="s">
        <v>94</v>
      </c>
      <c r="E80" s="80"/>
      <c r="F80" s="81"/>
      <c r="G80" s="82"/>
      <c r="H80" s="83"/>
      <c r="I80" s="83"/>
      <c r="J80" s="83"/>
      <c r="K80" s="83"/>
      <c r="L80" s="127"/>
      <c r="M80" s="127"/>
      <c r="N80" s="84"/>
      <c r="O80" s="85"/>
      <c r="P80" s="85"/>
      <c r="Q80" s="85"/>
      <c r="R80" s="86"/>
      <c r="S80" s="80"/>
      <c r="T80" s="87"/>
      <c r="U80" s="88"/>
      <c r="V80" s="83"/>
      <c r="W80" s="90"/>
      <c r="X80" s="83"/>
      <c r="Y80" s="83"/>
      <c r="Z80" s="83"/>
      <c r="AA80" s="83"/>
      <c r="AB80" s="87" t="s">
        <v>74</v>
      </c>
      <c r="AC80" s="76"/>
      <c r="AD80" s="91">
        <f t="shared" si="30"/>
        <v>0</v>
      </c>
      <c r="AE80" s="88" t="str">
        <f t="shared" si="34"/>
        <v xml:space="preserve"> </v>
      </c>
      <c r="AF80" s="91" t="str">
        <f t="shared" si="31"/>
        <v xml:space="preserve"> </v>
      </c>
      <c r="AG80" s="78"/>
      <c r="AH80" s="78"/>
      <c r="AI80" s="78"/>
      <c r="AK80" s="94" t="str">
        <f t="shared" si="32"/>
        <v>≤60</v>
      </c>
      <c r="AL80" s="94">
        <f t="shared" ca="1" si="33"/>
        <v>31</v>
      </c>
      <c r="AM80" s="95">
        <f t="shared" si="38"/>
        <v>0</v>
      </c>
      <c r="AN80" s="95">
        <f t="shared" si="39"/>
        <v>0</v>
      </c>
      <c r="AO80" s="96">
        <f t="shared" si="35"/>
        <v>0</v>
      </c>
      <c r="AP80" s="96">
        <f t="shared" si="36"/>
        <v>0</v>
      </c>
    </row>
    <row r="81" spans="2:42" s="97" customFormat="1" x14ac:dyDescent="0.3">
      <c r="B81" s="79">
        <f t="shared" si="37"/>
        <v>78</v>
      </c>
      <c r="C81" s="79"/>
      <c r="D81" s="80" t="s">
        <v>94</v>
      </c>
      <c r="E81" s="80"/>
      <c r="F81" s="81"/>
      <c r="G81" s="82"/>
      <c r="H81" s="83"/>
      <c r="I81" s="83"/>
      <c r="J81" s="83"/>
      <c r="K81" s="83"/>
      <c r="L81" s="127"/>
      <c r="M81" s="127"/>
      <c r="N81" s="84"/>
      <c r="O81" s="85"/>
      <c r="P81" s="85"/>
      <c r="Q81" s="85"/>
      <c r="R81" s="86"/>
      <c r="S81" s="80"/>
      <c r="T81" s="87"/>
      <c r="U81" s="88"/>
      <c r="V81" s="83"/>
      <c r="W81" s="90"/>
      <c r="X81" s="83"/>
      <c r="Y81" s="83"/>
      <c r="Z81" s="83"/>
      <c r="AA81" s="83"/>
      <c r="AB81" s="87" t="s">
        <v>74</v>
      </c>
      <c r="AC81" s="76"/>
      <c r="AD81" s="91">
        <f t="shared" si="30"/>
        <v>0</v>
      </c>
      <c r="AE81" s="88" t="str">
        <f t="shared" si="34"/>
        <v xml:space="preserve"> </v>
      </c>
      <c r="AF81" s="91" t="str">
        <f t="shared" si="31"/>
        <v xml:space="preserve"> </v>
      </c>
      <c r="AG81" s="78"/>
      <c r="AH81" s="78"/>
      <c r="AI81" s="78"/>
      <c r="AK81" s="94" t="str">
        <f t="shared" si="32"/>
        <v>≤60</v>
      </c>
      <c r="AL81" s="94">
        <f t="shared" ca="1" si="33"/>
        <v>25</v>
      </c>
      <c r="AM81" s="95">
        <f t="shared" si="38"/>
        <v>0</v>
      </c>
      <c r="AN81" s="95">
        <f t="shared" si="39"/>
        <v>0</v>
      </c>
      <c r="AO81" s="96">
        <f t="shared" si="35"/>
        <v>0</v>
      </c>
      <c r="AP81" s="96">
        <f t="shared" si="36"/>
        <v>0</v>
      </c>
    </row>
    <row r="82" spans="2:42" s="97" customFormat="1" x14ac:dyDescent="0.3">
      <c r="B82" s="79">
        <f t="shared" si="37"/>
        <v>79</v>
      </c>
      <c r="C82" s="79"/>
      <c r="D82" s="80" t="s">
        <v>94</v>
      </c>
      <c r="E82" s="80"/>
      <c r="F82" s="81"/>
      <c r="G82" s="82"/>
      <c r="H82" s="83"/>
      <c r="I82" s="83"/>
      <c r="J82" s="83"/>
      <c r="K82" s="83"/>
      <c r="L82" s="127"/>
      <c r="M82" s="127"/>
      <c r="N82" s="84"/>
      <c r="O82" s="85"/>
      <c r="P82" s="85"/>
      <c r="Q82" s="85"/>
      <c r="R82" s="86"/>
      <c r="S82" s="80"/>
      <c r="T82" s="87"/>
      <c r="U82" s="88"/>
      <c r="V82" s="83"/>
      <c r="W82" s="90"/>
      <c r="X82" s="83"/>
      <c r="Y82" s="83"/>
      <c r="Z82" s="83"/>
      <c r="AA82" s="83"/>
      <c r="AB82" s="87" t="s">
        <v>74</v>
      </c>
      <c r="AC82" s="76"/>
      <c r="AD82" s="91">
        <f t="shared" si="30"/>
        <v>0</v>
      </c>
      <c r="AE82" s="88" t="str">
        <f t="shared" si="34"/>
        <v xml:space="preserve"> </v>
      </c>
      <c r="AF82" s="91" t="str">
        <f t="shared" si="31"/>
        <v xml:space="preserve"> </v>
      </c>
      <c r="AG82" s="78"/>
      <c r="AH82" s="78"/>
      <c r="AI82" s="78"/>
      <c r="AK82" s="94" t="str">
        <f t="shared" si="32"/>
        <v>≤60</v>
      </c>
      <c r="AL82" s="94">
        <f t="shared" ca="1" si="33"/>
        <v>30</v>
      </c>
      <c r="AM82" s="95">
        <f t="shared" si="38"/>
        <v>0</v>
      </c>
      <c r="AN82" s="95">
        <f t="shared" si="39"/>
        <v>0</v>
      </c>
      <c r="AO82" s="96">
        <f t="shared" si="35"/>
        <v>0</v>
      </c>
      <c r="AP82" s="96">
        <f t="shared" si="36"/>
        <v>0</v>
      </c>
    </row>
    <row r="83" spans="2:42" s="97" customFormat="1" x14ac:dyDescent="0.3">
      <c r="B83" s="79">
        <f t="shared" si="37"/>
        <v>80</v>
      </c>
      <c r="C83" s="79"/>
      <c r="D83" s="80" t="s">
        <v>94</v>
      </c>
      <c r="E83" s="80"/>
      <c r="F83" s="81"/>
      <c r="G83" s="82"/>
      <c r="H83" s="83"/>
      <c r="I83" s="83"/>
      <c r="J83" s="83"/>
      <c r="K83" s="83"/>
      <c r="L83" s="127"/>
      <c r="M83" s="127"/>
      <c r="N83" s="84"/>
      <c r="O83" s="85"/>
      <c r="P83" s="85"/>
      <c r="Q83" s="85"/>
      <c r="R83" s="86"/>
      <c r="S83" s="80"/>
      <c r="T83" s="87"/>
      <c r="U83" s="88"/>
      <c r="V83" s="83"/>
      <c r="W83" s="90"/>
      <c r="X83" s="83"/>
      <c r="Y83" s="83"/>
      <c r="Z83" s="83"/>
      <c r="AA83" s="83"/>
      <c r="AB83" s="87" t="s">
        <v>74</v>
      </c>
      <c r="AC83" s="76"/>
      <c r="AD83" s="91">
        <f t="shared" si="30"/>
        <v>0</v>
      </c>
      <c r="AE83" s="88" t="str">
        <f t="shared" si="34"/>
        <v xml:space="preserve"> </v>
      </c>
      <c r="AF83" s="91" t="str">
        <f t="shared" si="31"/>
        <v xml:space="preserve"> </v>
      </c>
      <c r="AG83" s="78"/>
      <c r="AH83" s="78"/>
      <c r="AI83" s="78"/>
      <c r="AK83" s="94" t="str">
        <f t="shared" si="32"/>
        <v>≤60</v>
      </c>
      <c r="AL83" s="94">
        <f t="shared" ca="1" si="33"/>
        <v>43</v>
      </c>
      <c r="AM83" s="95">
        <f t="shared" si="38"/>
        <v>0</v>
      </c>
      <c r="AN83" s="95">
        <f t="shared" si="39"/>
        <v>0</v>
      </c>
      <c r="AO83" s="96">
        <f t="shared" si="35"/>
        <v>0</v>
      </c>
      <c r="AP83" s="96">
        <f t="shared" si="36"/>
        <v>0</v>
      </c>
    </row>
    <row r="84" spans="2:42" s="97" customFormat="1" x14ac:dyDescent="0.3">
      <c r="B84" s="79">
        <f t="shared" si="37"/>
        <v>81</v>
      </c>
      <c r="C84" s="79"/>
      <c r="D84" s="80" t="s">
        <v>94</v>
      </c>
      <c r="E84" s="80"/>
      <c r="F84" s="81"/>
      <c r="G84" s="82"/>
      <c r="H84" s="83"/>
      <c r="I84" s="83"/>
      <c r="J84" s="83"/>
      <c r="K84" s="83"/>
      <c r="L84" s="127"/>
      <c r="M84" s="127"/>
      <c r="N84" s="84"/>
      <c r="O84" s="85"/>
      <c r="P84" s="85"/>
      <c r="Q84" s="85"/>
      <c r="R84" s="86"/>
      <c r="S84" s="80"/>
      <c r="T84" s="87"/>
      <c r="U84" s="88"/>
      <c r="V84" s="83"/>
      <c r="W84" s="90"/>
      <c r="X84" s="83"/>
      <c r="Y84" s="83"/>
      <c r="Z84" s="83"/>
      <c r="AA84" s="83"/>
      <c r="AB84" s="87" t="s">
        <v>74</v>
      </c>
      <c r="AC84" s="76"/>
      <c r="AD84" s="91">
        <f t="shared" si="30"/>
        <v>0</v>
      </c>
      <c r="AE84" s="88" t="str">
        <f t="shared" si="34"/>
        <v xml:space="preserve"> </v>
      </c>
      <c r="AF84" s="91" t="str">
        <f t="shared" si="31"/>
        <v xml:space="preserve"> </v>
      </c>
      <c r="AG84" s="78"/>
      <c r="AH84" s="78"/>
      <c r="AI84" s="78"/>
      <c r="AK84" s="94" t="str">
        <f t="shared" si="32"/>
        <v>≤60</v>
      </c>
      <c r="AL84" s="94">
        <f t="shared" ca="1" si="33"/>
        <v>39</v>
      </c>
      <c r="AM84" s="95">
        <f t="shared" si="38"/>
        <v>0</v>
      </c>
      <c r="AN84" s="95">
        <f t="shared" si="39"/>
        <v>0</v>
      </c>
      <c r="AO84" s="96">
        <f t="shared" si="35"/>
        <v>0</v>
      </c>
      <c r="AP84" s="96">
        <f t="shared" si="36"/>
        <v>0</v>
      </c>
    </row>
    <row r="85" spans="2:42" s="97" customFormat="1" x14ac:dyDescent="0.3">
      <c r="B85" s="79">
        <f t="shared" si="37"/>
        <v>82</v>
      </c>
      <c r="C85" s="79"/>
      <c r="D85" s="80" t="s">
        <v>94</v>
      </c>
      <c r="E85" s="80"/>
      <c r="F85" s="81"/>
      <c r="G85" s="82"/>
      <c r="H85" s="83"/>
      <c r="I85" s="83"/>
      <c r="J85" s="83"/>
      <c r="K85" s="83"/>
      <c r="L85" s="127"/>
      <c r="M85" s="127"/>
      <c r="N85" s="84"/>
      <c r="O85" s="85"/>
      <c r="P85" s="85"/>
      <c r="Q85" s="85"/>
      <c r="R85" s="86"/>
      <c r="S85" s="80"/>
      <c r="T85" s="87"/>
      <c r="U85" s="88"/>
      <c r="V85" s="83"/>
      <c r="W85" s="90"/>
      <c r="X85" s="83"/>
      <c r="Y85" s="83"/>
      <c r="Z85" s="83"/>
      <c r="AA85" s="83"/>
      <c r="AB85" s="87" t="s">
        <v>74</v>
      </c>
      <c r="AC85" s="76"/>
      <c r="AD85" s="91">
        <f t="shared" si="30"/>
        <v>0</v>
      </c>
      <c r="AE85" s="88" t="str">
        <f t="shared" si="34"/>
        <v xml:space="preserve"> </v>
      </c>
      <c r="AF85" s="91" t="str">
        <f t="shared" si="31"/>
        <v xml:space="preserve"> </v>
      </c>
      <c r="AG85" s="78"/>
      <c r="AH85" s="78"/>
      <c r="AI85" s="78"/>
      <c r="AK85" s="94" t="str">
        <f t="shared" si="32"/>
        <v>≤60</v>
      </c>
      <c r="AL85" s="94">
        <f t="shared" ca="1" si="33"/>
        <v>39</v>
      </c>
      <c r="AM85" s="95">
        <f t="shared" si="38"/>
        <v>0</v>
      </c>
      <c r="AN85" s="95">
        <f t="shared" si="39"/>
        <v>0</v>
      </c>
      <c r="AO85" s="96">
        <f t="shared" si="35"/>
        <v>0</v>
      </c>
      <c r="AP85" s="96">
        <f t="shared" si="36"/>
        <v>0</v>
      </c>
    </row>
    <row r="86" spans="2:42" s="97" customFormat="1" x14ac:dyDescent="0.3">
      <c r="B86" s="79">
        <f t="shared" si="37"/>
        <v>83</v>
      </c>
      <c r="C86" s="79"/>
      <c r="D86" s="80" t="s">
        <v>94</v>
      </c>
      <c r="E86" s="80"/>
      <c r="F86" s="81"/>
      <c r="G86" s="82"/>
      <c r="H86" s="83"/>
      <c r="I86" s="83"/>
      <c r="J86" s="83"/>
      <c r="K86" s="83"/>
      <c r="L86" s="127"/>
      <c r="M86" s="127"/>
      <c r="N86" s="84"/>
      <c r="O86" s="85"/>
      <c r="P86" s="85"/>
      <c r="Q86" s="85"/>
      <c r="R86" s="86"/>
      <c r="S86" s="80"/>
      <c r="T86" s="87"/>
      <c r="U86" s="88"/>
      <c r="V86" s="83"/>
      <c r="W86" s="90"/>
      <c r="X86" s="83"/>
      <c r="Y86" s="83"/>
      <c r="Z86" s="83"/>
      <c r="AA86" s="83"/>
      <c r="AB86" s="87" t="s">
        <v>74</v>
      </c>
      <c r="AC86" s="76"/>
      <c r="AD86" s="91">
        <f t="shared" si="30"/>
        <v>0</v>
      </c>
      <c r="AE86" s="88" t="str">
        <f t="shared" si="34"/>
        <v xml:space="preserve"> </v>
      </c>
      <c r="AF86" s="91" t="str">
        <f t="shared" si="31"/>
        <v xml:space="preserve"> </v>
      </c>
      <c r="AG86" s="78"/>
      <c r="AH86" s="78"/>
      <c r="AI86" s="78"/>
      <c r="AK86" s="94" t="str">
        <f t="shared" si="32"/>
        <v>≤60</v>
      </c>
      <c r="AL86" s="94">
        <f t="shared" ca="1" si="33"/>
        <v>35</v>
      </c>
      <c r="AM86" s="95">
        <f t="shared" si="38"/>
        <v>0</v>
      </c>
      <c r="AN86" s="95">
        <f t="shared" si="39"/>
        <v>0</v>
      </c>
      <c r="AO86" s="96">
        <f t="shared" si="35"/>
        <v>0</v>
      </c>
      <c r="AP86" s="96">
        <f t="shared" si="36"/>
        <v>0</v>
      </c>
    </row>
    <row r="87" spans="2:42" s="97" customFormat="1" x14ac:dyDescent="0.3">
      <c r="B87" s="79">
        <f t="shared" si="37"/>
        <v>84</v>
      </c>
      <c r="C87" s="79"/>
      <c r="D87" s="80" t="s">
        <v>94</v>
      </c>
      <c r="E87" s="80"/>
      <c r="F87" s="81"/>
      <c r="G87" s="82"/>
      <c r="H87" s="83"/>
      <c r="I87" s="83"/>
      <c r="J87" s="83"/>
      <c r="K87" s="83"/>
      <c r="L87" s="127"/>
      <c r="M87" s="127"/>
      <c r="N87" s="84"/>
      <c r="O87" s="85"/>
      <c r="P87" s="85"/>
      <c r="Q87" s="85"/>
      <c r="R87" s="86"/>
      <c r="S87" s="80"/>
      <c r="T87" s="87"/>
      <c r="U87" s="88"/>
      <c r="V87" s="83"/>
      <c r="W87" s="90"/>
      <c r="X87" s="83"/>
      <c r="Y87" s="83"/>
      <c r="Z87" s="83"/>
      <c r="AA87" s="83"/>
      <c r="AB87" s="87" t="s">
        <v>74</v>
      </c>
      <c r="AC87" s="76"/>
      <c r="AD87" s="91">
        <f t="shared" si="30"/>
        <v>0</v>
      </c>
      <c r="AE87" s="88" t="str">
        <f t="shared" si="34"/>
        <v xml:space="preserve"> </v>
      </c>
      <c r="AF87" s="91" t="str">
        <f t="shared" si="31"/>
        <v xml:space="preserve"> </v>
      </c>
      <c r="AG87" s="78"/>
      <c r="AH87" s="78"/>
      <c r="AI87" s="78"/>
      <c r="AK87" s="94" t="str">
        <f t="shared" si="32"/>
        <v>≤60</v>
      </c>
      <c r="AL87" s="94">
        <f t="shared" ca="1" si="33"/>
        <v>22</v>
      </c>
      <c r="AM87" s="95">
        <f t="shared" si="38"/>
        <v>0</v>
      </c>
      <c r="AN87" s="95">
        <f t="shared" si="39"/>
        <v>0</v>
      </c>
      <c r="AO87" s="96">
        <f t="shared" si="35"/>
        <v>0</v>
      </c>
      <c r="AP87" s="96">
        <f t="shared" si="36"/>
        <v>0</v>
      </c>
    </row>
    <row r="88" spans="2:42" s="97" customFormat="1" x14ac:dyDescent="0.3">
      <c r="B88" s="79">
        <f t="shared" si="37"/>
        <v>85</v>
      </c>
      <c r="C88" s="79"/>
      <c r="D88" s="80" t="s">
        <v>94</v>
      </c>
      <c r="E88" s="80"/>
      <c r="F88" s="81"/>
      <c r="G88" s="82"/>
      <c r="H88" s="83"/>
      <c r="I88" s="83"/>
      <c r="J88" s="83"/>
      <c r="K88" s="83"/>
      <c r="L88" s="127"/>
      <c r="M88" s="127"/>
      <c r="N88" s="84"/>
      <c r="O88" s="85"/>
      <c r="P88" s="85"/>
      <c r="Q88" s="85"/>
      <c r="R88" s="86"/>
      <c r="S88" s="80"/>
      <c r="T88" s="87"/>
      <c r="U88" s="88"/>
      <c r="V88" s="83"/>
      <c r="W88" s="90"/>
      <c r="X88" s="83"/>
      <c r="Y88" s="83"/>
      <c r="Z88" s="83"/>
      <c r="AA88" s="83"/>
      <c r="AB88" s="87" t="s">
        <v>74</v>
      </c>
      <c r="AC88" s="76"/>
      <c r="AD88" s="91">
        <f t="shared" si="30"/>
        <v>0</v>
      </c>
      <c r="AE88" s="88" t="str">
        <f t="shared" si="34"/>
        <v xml:space="preserve"> </v>
      </c>
      <c r="AF88" s="91" t="str">
        <f t="shared" si="31"/>
        <v xml:space="preserve"> </v>
      </c>
      <c r="AG88" s="78"/>
      <c r="AH88" s="78"/>
      <c r="AI88" s="78"/>
      <c r="AK88" s="94" t="str">
        <f t="shared" si="32"/>
        <v>≤60</v>
      </c>
      <c r="AL88" s="94">
        <f t="shared" ca="1" si="33"/>
        <v>21</v>
      </c>
      <c r="AM88" s="95">
        <f t="shared" si="38"/>
        <v>0</v>
      </c>
      <c r="AN88" s="95">
        <f t="shared" si="39"/>
        <v>0</v>
      </c>
      <c r="AO88" s="96">
        <f t="shared" si="35"/>
        <v>0</v>
      </c>
      <c r="AP88" s="96">
        <f t="shared" si="36"/>
        <v>0</v>
      </c>
    </row>
    <row r="89" spans="2:42" s="97" customFormat="1" x14ac:dyDescent="0.3">
      <c r="B89" s="79">
        <f t="shared" si="37"/>
        <v>86</v>
      </c>
      <c r="C89" s="79"/>
      <c r="D89" s="80" t="s">
        <v>94</v>
      </c>
      <c r="E89" s="80"/>
      <c r="F89" s="81"/>
      <c r="G89" s="82"/>
      <c r="H89" s="83"/>
      <c r="I89" s="83"/>
      <c r="J89" s="83"/>
      <c r="K89" s="83"/>
      <c r="L89" s="127"/>
      <c r="M89" s="127"/>
      <c r="N89" s="84"/>
      <c r="O89" s="85"/>
      <c r="P89" s="85"/>
      <c r="Q89" s="85"/>
      <c r="R89" s="86"/>
      <c r="S89" s="80"/>
      <c r="T89" s="87"/>
      <c r="U89" s="88"/>
      <c r="V89" s="83"/>
      <c r="W89" s="90"/>
      <c r="X89" s="83"/>
      <c r="Y89" s="83"/>
      <c r="Z89" s="83"/>
      <c r="AA89" s="83"/>
      <c r="AB89" s="87" t="s">
        <v>74</v>
      </c>
      <c r="AC89" s="76"/>
      <c r="AD89" s="91">
        <f t="shared" si="30"/>
        <v>0</v>
      </c>
      <c r="AE89" s="88" t="str">
        <f t="shared" si="34"/>
        <v xml:space="preserve"> </v>
      </c>
      <c r="AF89" s="91" t="str">
        <f t="shared" si="31"/>
        <v xml:space="preserve"> </v>
      </c>
      <c r="AG89" s="78"/>
      <c r="AH89" s="78"/>
      <c r="AI89" s="78"/>
      <c r="AK89" s="94" t="str">
        <f t="shared" si="32"/>
        <v>≤60</v>
      </c>
      <c r="AL89" s="94">
        <f t="shared" ca="1" si="33"/>
        <v>28</v>
      </c>
      <c r="AM89" s="95">
        <f t="shared" si="38"/>
        <v>0</v>
      </c>
      <c r="AN89" s="95">
        <f t="shared" si="39"/>
        <v>0</v>
      </c>
      <c r="AO89" s="96">
        <f t="shared" si="35"/>
        <v>0</v>
      </c>
      <c r="AP89" s="96">
        <f t="shared" si="36"/>
        <v>0</v>
      </c>
    </row>
    <row r="90" spans="2:42" s="97" customFormat="1" x14ac:dyDescent="0.3">
      <c r="B90" s="79">
        <f t="shared" si="37"/>
        <v>87</v>
      </c>
      <c r="C90" s="79"/>
      <c r="D90" s="80" t="s">
        <v>94</v>
      </c>
      <c r="E90" s="80"/>
      <c r="F90" s="81"/>
      <c r="G90" s="82"/>
      <c r="H90" s="83"/>
      <c r="I90" s="83"/>
      <c r="J90" s="83"/>
      <c r="K90" s="83"/>
      <c r="L90" s="127"/>
      <c r="M90" s="127"/>
      <c r="N90" s="84"/>
      <c r="O90" s="85"/>
      <c r="P90" s="85"/>
      <c r="Q90" s="85"/>
      <c r="R90" s="86"/>
      <c r="S90" s="80"/>
      <c r="T90" s="87"/>
      <c r="U90" s="88"/>
      <c r="V90" s="83"/>
      <c r="W90" s="90"/>
      <c r="X90" s="83"/>
      <c r="Y90" s="83"/>
      <c r="Z90" s="83"/>
      <c r="AA90" s="83"/>
      <c r="AB90" s="87" t="s">
        <v>74</v>
      </c>
      <c r="AC90" s="76"/>
      <c r="AD90" s="91">
        <f t="shared" si="30"/>
        <v>0</v>
      </c>
      <c r="AE90" s="88" t="str">
        <f t="shared" si="34"/>
        <v xml:space="preserve"> </v>
      </c>
      <c r="AF90" s="91" t="str">
        <f t="shared" si="31"/>
        <v xml:space="preserve"> </v>
      </c>
      <c r="AG90" s="78"/>
      <c r="AH90" s="78"/>
      <c r="AI90" s="78"/>
      <c r="AK90" s="94" t="str">
        <f t="shared" si="32"/>
        <v>≤60</v>
      </c>
      <c r="AL90" s="94">
        <f t="shared" ca="1" si="33"/>
        <v>47</v>
      </c>
      <c r="AM90" s="95">
        <f t="shared" si="38"/>
        <v>0</v>
      </c>
      <c r="AN90" s="95">
        <f t="shared" si="39"/>
        <v>0</v>
      </c>
      <c r="AO90" s="96">
        <f t="shared" si="35"/>
        <v>0</v>
      </c>
      <c r="AP90" s="96">
        <f t="shared" si="36"/>
        <v>0</v>
      </c>
    </row>
    <row r="91" spans="2:42" s="97" customFormat="1" x14ac:dyDescent="0.3">
      <c r="B91" s="79">
        <f t="shared" si="37"/>
        <v>88</v>
      </c>
      <c r="C91" s="79"/>
      <c r="D91" s="80" t="s">
        <v>94</v>
      </c>
      <c r="E91" s="80"/>
      <c r="F91" s="81"/>
      <c r="G91" s="82"/>
      <c r="H91" s="83"/>
      <c r="I91" s="83"/>
      <c r="J91" s="83"/>
      <c r="K91" s="83"/>
      <c r="L91" s="127"/>
      <c r="M91" s="127"/>
      <c r="N91" s="84"/>
      <c r="O91" s="85"/>
      <c r="P91" s="85"/>
      <c r="Q91" s="85"/>
      <c r="R91" s="86"/>
      <c r="S91" s="80"/>
      <c r="T91" s="87"/>
      <c r="U91" s="88"/>
      <c r="V91" s="83"/>
      <c r="W91" s="90"/>
      <c r="X91" s="83"/>
      <c r="Y91" s="83"/>
      <c r="Z91" s="83"/>
      <c r="AA91" s="83"/>
      <c r="AB91" s="87" t="s">
        <v>74</v>
      </c>
      <c r="AC91" s="76"/>
      <c r="AD91" s="91">
        <f t="shared" si="30"/>
        <v>0</v>
      </c>
      <c r="AE91" s="88" t="str">
        <f t="shared" si="34"/>
        <v xml:space="preserve"> </v>
      </c>
      <c r="AF91" s="91" t="str">
        <f t="shared" si="31"/>
        <v xml:space="preserve"> </v>
      </c>
      <c r="AG91" s="78"/>
      <c r="AH91" s="78"/>
      <c r="AI91" s="78"/>
      <c r="AK91" s="94" t="str">
        <f t="shared" si="32"/>
        <v>≤60</v>
      </c>
      <c r="AL91" s="94">
        <f t="shared" ca="1" si="33"/>
        <v>24</v>
      </c>
      <c r="AM91" s="95">
        <f t="shared" si="38"/>
        <v>0</v>
      </c>
      <c r="AN91" s="95">
        <f t="shared" si="39"/>
        <v>0</v>
      </c>
      <c r="AO91" s="96">
        <f t="shared" si="35"/>
        <v>0</v>
      </c>
      <c r="AP91" s="96">
        <f t="shared" si="36"/>
        <v>0</v>
      </c>
    </row>
    <row r="92" spans="2:42" s="97" customFormat="1" ht="52.8" x14ac:dyDescent="0.3">
      <c r="B92" s="79">
        <f t="shared" si="37"/>
        <v>89</v>
      </c>
      <c r="C92" s="79"/>
      <c r="D92" s="80" t="s">
        <v>94</v>
      </c>
      <c r="E92" s="80"/>
      <c r="F92" s="81"/>
      <c r="G92" s="82" t="str">
        <f t="shared" ref="G92:G140" si="40">CONCATENATE(D92," ",F92,E92)</f>
        <v xml:space="preserve">Группа от QF </v>
      </c>
      <c r="H92" s="83"/>
      <c r="I92" s="83"/>
      <c r="J92" s="83"/>
      <c r="K92" s="83"/>
      <c r="L92" s="127"/>
      <c r="M92" s="127"/>
      <c r="N92" s="84"/>
      <c r="O92" s="85"/>
      <c r="P92" s="85"/>
      <c r="Q92" s="85"/>
      <c r="R92" s="86"/>
      <c r="S92" s="80"/>
      <c r="T92" s="87"/>
      <c r="U92" s="88" t="str">
        <f t="shared" ref="U92:U122" si="41">IF(AD92=0," ","-")</f>
        <v xml:space="preserve"> </v>
      </c>
      <c r="V92" s="83"/>
      <c r="W92" s="90" t="str">
        <f t="shared" ref="W92:W122" si="42">IF(AD92=0," ","-")</f>
        <v xml:space="preserve"> </v>
      </c>
      <c r="X92" s="83"/>
      <c r="Y92" s="83"/>
      <c r="Z92" s="83"/>
      <c r="AA92" s="83"/>
      <c r="AB92" s="87" t="s">
        <v>74</v>
      </c>
      <c r="AC92" s="76"/>
      <c r="AD92" s="91">
        <f t="shared" si="30"/>
        <v>0</v>
      </c>
      <c r="AE92" s="88" t="str">
        <f t="shared" si="34"/>
        <v xml:space="preserve"> </v>
      </c>
      <c r="AF92" s="91" t="str">
        <f t="shared" si="31"/>
        <v xml:space="preserve"> </v>
      </c>
      <c r="AG92" s="78"/>
      <c r="AH92" s="78"/>
      <c r="AI92" s="78"/>
      <c r="AK92" s="94" t="str">
        <f t="shared" si="32"/>
        <v>≤60</v>
      </c>
      <c r="AL92" s="94">
        <f t="shared" ca="1" si="33"/>
        <v>24</v>
      </c>
      <c r="AM92" s="95">
        <f t="shared" si="38"/>
        <v>0</v>
      </c>
      <c r="AN92" s="95">
        <f t="shared" si="39"/>
        <v>0</v>
      </c>
      <c r="AO92" s="96">
        <f t="shared" si="35"/>
        <v>0</v>
      </c>
      <c r="AP92" s="96">
        <f t="shared" si="36"/>
        <v>0</v>
      </c>
    </row>
    <row r="93" spans="2:42" s="97" customFormat="1" ht="52.8" x14ac:dyDescent="0.3">
      <c r="B93" s="79">
        <f t="shared" si="37"/>
        <v>90</v>
      </c>
      <c r="C93" s="79"/>
      <c r="D93" s="80" t="s">
        <v>94</v>
      </c>
      <c r="E93" s="80"/>
      <c r="F93" s="81"/>
      <c r="G93" s="82" t="str">
        <f t="shared" si="40"/>
        <v xml:space="preserve">Группа от QF </v>
      </c>
      <c r="H93" s="83"/>
      <c r="I93" s="83"/>
      <c r="J93" s="83"/>
      <c r="K93" s="83"/>
      <c r="L93" s="127"/>
      <c r="M93" s="127"/>
      <c r="N93" s="84"/>
      <c r="O93" s="85"/>
      <c r="P93" s="85"/>
      <c r="Q93" s="85"/>
      <c r="R93" s="86"/>
      <c r="S93" s="80"/>
      <c r="T93" s="87"/>
      <c r="U93" s="88" t="str">
        <f t="shared" si="41"/>
        <v xml:space="preserve"> </v>
      </c>
      <c r="V93" s="83"/>
      <c r="W93" s="90" t="str">
        <f t="shared" si="42"/>
        <v xml:space="preserve"> </v>
      </c>
      <c r="X93" s="83"/>
      <c r="Y93" s="83"/>
      <c r="Z93" s="83"/>
      <c r="AA93" s="83"/>
      <c r="AB93" s="87" t="s">
        <v>74</v>
      </c>
      <c r="AC93" s="76"/>
      <c r="AD93" s="91">
        <f t="shared" si="30"/>
        <v>0</v>
      </c>
      <c r="AE93" s="88" t="str">
        <f t="shared" si="34"/>
        <v xml:space="preserve"> </v>
      </c>
      <c r="AF93" s="91" t="str">
        <f t="shared" si="31"/>
        <v xml:space="preserve"> </v>
      </c>
      <c r="AG93" s="78"/>
      <c r="AH93" s="78"/>
      <c r="AI93" s="78"/>
      <c r="AK93" s="94" t="str">
        <f t="shared" si="32"/>
        <v>≤60</v>
      </c>
      <c r="AL93" s="94">
        <f t="shared" ca="1" si="33"/>
        <v>42</v>
      </c>
      <c r="AM93" s="95">
        <f t="shared" si="38"/>
        <v>0</v>
      </c>
      <c r="AN93" s="95">
        <f t="shared" si="39"/>
        <v>0</v>
      </c>
      <c r="AO93" s="96">
        <f t="shared" si="35"/>
        <v>0</v>
      </c>
      <c r="AP93" s="96">
        <f t="shared" si="36"/>
        <v>0</v>
      </c>
    </row>
    <row r="94" spans="2:42" s="97" customFormat="1" ht="52.8" x14ac:dyDescent="0.3">
      <c r="B94" s="79">
        <f t="shared" si="37"/>
        <v>91</v>
      </c>
      <c r="C94" s="79"/>
      <c r="D94" s="80" t="s">
        <v>94</v>
      </c>
      <c r="E94" s="80"/>
      <c r="F94" s="81"/>
      <c r="G94" s="82" t="str">
        <f t="shared" si="40"/>
        <v xml:space="preserve">Группа от QF </v>
      </c>
      <c r="H94" s="83"/>
      <c r="I94" s="83"/>
      <c r="J94" s="83"/>
      <c r="K94" s="83"/>
      <c r="L94" s="127"/>
      <c r="M94" s="127"/>
      <c r="N94" s="84"/>
      <c r="O94" s="85"/>
      <c r="P94" s="85"/>
      <c r="Q94" s="85"/>
      <c r="R94" s="86"/>
      <c r="S94" s="80"/>
      <c r="T94" s="87"/>
      <c r="U94" s="88" t="str">
        <f t="shared" si="41"/>
        <v xml:space="preserve"> </v>
      </c>
      <c r="V94" s="83"/>
      <c r="W94" s="90" t="str">
        <f t="shared" si="42"/>
        <v xml:space="preserve"> </v>
      </c>
      <c r="X94" s="83"/>
      <c r="Y94" s="83"/>
      <c r="Z94" s="83"/>
      <c r="AA94" s="83"/>
      <c r="AB94" s="87" t="s">
        <v>74</v>
      </c>
      <c r="AC94" s="76"/>
      <c r="AD94" s="91">
        <f t="shared" si="30"/>
        <v>0</v>
      </c>
      <c r="AE94" s="88" t="str">
        <f t="shared" si="34"/>
        <v xml:space="preserve"> </v>
      </c>
      <c r="AF94" s="91" t="str">
        <f t="shared" si="31"/>
        <v xml:space="preserve"> </v>
      </c>
      <c r="AG94" s="78"/>
      <c r="AH94" s="78"/>
      <c r="AI94" s="78"/>
      <c r="AK94" s="94" t="str">
        <f t="shared" si="32"/>
        <v>≤60</v>
      </c>
      <c r="AL94" s="94">
        <f t="shared" ca="1" si="33"/>
        <v>46</v>
      </c>
      <c r="AM94" s="95">
        <f t="shared" si="38"/>
        <v>0</v>
      </c>
      <c r="AN94" s="95">
        <f t="shared" si="39"/>
        <v>0</v>
      </c>
      <c r="AO94" s="96">
        <f t="shared" si="35"/>
        <v>0</v>
      </c>
      <c r="AP94" s="96">
        <f t="shared" si="36"/>
        <v>0</v>
      </c>
    </row>
    <row r="95" spans="2:42" s="97" customFormat="1" ht="52.8" x14ac:dyDescent="0.3">
      <c r="B95" s="79">
        <f t="shared" si="37"/>
        <v>92</v>
      </c>
      <c r="C95" s="79"/>
      <c r="D95" s="80" t="s">
        <v>94</v>
      </c>
      <c r="E95" s="80"/>
      <c r="F95" s="81"/>
      <c r="G95" s="82" t="str">
        <f t="shared" si="40"/>
        <v xml:space="preserve">Группа от QF </v>
      </c>
      <c r="H95" s="83"/>
      <c r="I95" s="83"/>
      <c r="J95" s="83"/>
      <c r="K95" s="83"/>
      <c r="L95" s="127"/>
      <c r="M95" s="127"/>
      <c r="N95" s="84"/>
      <c r="O95" s="85"/>
      <c r="P95" s="85"/>
      <c r="Q95" s="85"/>
      <c r="R95" s="86"/>
      <c r="S95" s="80"/>
      <c r="T95" s="87"/>
      <c r="U95" s="88" t="str">
        <f t="shared" si="41"/>
        <v xml:space="preserve"> </v>
      </c>
      <c r="V95" s="83"/>
      <c r="W95" s="90" t="str">
        <f t="shared" si="42"/>
        <v xml:space="preserve"> </v>
      </c>
      <c r="X95" s="83"/>
      <c r="Y95" s="83"/>
      <c r="Z95" s="83"/>
      <c r="AA95" s="83"/>
      <c r="AB95" s="87" t="s">
        <v>74</v>
      </c>
      <c r="AC95" s="76"/>
      <c r="AD95" s="91">
        <f t="shared" si="30"/>
        <v>0</v>
      </c>
      <c r="AE95" s="88" t="str">
        <f t="shared" si="34"/>
        <v xml:space="preserve"> </v>
      </c>
      <c r="AF95" s="91" t="str">
        <f t="shared" si="31"/>
        <v xml:space="preserve"> </v>
      </c>
      <c r="AG95" s="78"/>
      <c r="AH95" s="78"/>
      <c r="AI95" s="78"/>
      <c r="AK95" s="94" t="str">
        <f t="shared" si="32"/>
        <v>≤60</v>
      </c>
      <c r="AL95" s="94">
        <f t="shared" ca="1" si="33"/>
        <v>40</v>
      </c>
      <c r="AM95" s="95">
        <f t="shared" si="38"/>
        <v>0</v>
      </c>
      <c r="AN95" s="95">
        <f t="shared" si="39"/>
        <v>0</v>
      </c>
      <c r="AO95" s="96">
        <f t="shared" si="35"/>
        <v>0</v>
      </c>
      <c r="AP95" s="96">
        <f t="shared" si="36"/>
        <v>0</v>
      </c>
    </row>
    <row r="96" spans="2:42" s="97" customFormat="1" ht="52.8" x14ac:dyDescent="0.3">
      <c r="B96" s="79">
        <f t="shared" si="37"/>
        <v>93</v>
      </c>
      <c r="C96" s="79"/>
      <c r="D96" s="80" t="s">
        <v>94</v>
      </c>
      <c r="E96" s="80"/>
      <c r="F96" s="81"/>
      <c r="G96" s="82" t="str">
        <f t="shared" si="40"/>
        <v xml:space="preserve">Группа от QF </v>
      </c>
      <c r="H96" s="83"/>
      <c r="I96" s="83"/>
      <c r="J96" s="83"/>
      <c r="K96" s="83"/>
      <c r="L96" s="127"/>
      <c r="M96" s="127"/>
      <c r="N96" s="84"/>
      <c r="O96" s="85"/>
      <c r="P96" s="85"/>
      <c r="Q96" s="85"/>
      <c r="R96" s="86"/>
      <c r="S96" s="80"/>
      <c r="T96" s="87"/>
      <c r="U96" s="88" t="str">
        <f t="shared" si="41"/>
        <v xml:space="preserve"> </v>
      </c>
      <c r="V96" s="83"/>
      <c r="W96" s="90" t="str">
        <f t="shared" si="42"/>
        <v xml:space="preserve"> </v>
      </c>
      <c r="X96" s="83"/>
      <c r="Y96" s="83"/>
      <c r="Z96" s="83"/>
      <c r="AA96" s="83"/>
      <c r="AB96" s="87" t="s">
        <v>74</v>
      </c>
      <c r="AC96" s="76"/>
      <c r="AD96" s="91">
        <f t="shared" si="30"/>
        <v>0</v>
      </c>
      <c r="AE96" s="88" t="str">
        <f t="shared" si="34"/>
        <v xml:space="preserve"> </v>
      </c>
      <c r="AF96" s="91" t="str">
        <f t="shared" si="31"/>
        <v xml:space="preserve"> </v>
      </c>
      <c r="AG96" s="78"/>
      <c r="AH96" s="78"/>
      <c r="AI96" s="78"/>
      <c r="AK96" s="94" t="str">
        <f t="shared" si="32"/>
        <v>≤60</v>
      </c>
      <c r="AL96" s="94">
        <f t="shared" ca="1" si="33"/>
        <v>48</v>
      </c>
      <c r="AM96" s="95">
        <f t="shared" si="38"/>
        <v>0</v>
      </c>
      <c r="AN96" s="95">
        <f t="shared" si="39"/>
        <v>0</v>
      </c>
      <c r="AO96" s="96">
        <f t="shared" si="35"/>
        <v>0</v>
      </c>
      <c r="AP96" s="96">
        <f t="shared" si="36"/>
        <v>0</v>
      </c>
    </row>
    <row r="97" spans="2:42" s="97" customFormat="1" ht="52.8" x14ac:dyDescent="0.3">
      <c r="B97" s="79">
        <f t="shared" si="37"/>
        <v>94</v>
      </c>
      <c r="C97" s="79"/>
      <c r="D97" s="80" t="s">
        <v>94</v>
      </c>
      <c r="E97" s="80"/>
      <c r="F97" s="81"/>
      <c r="G97" s="82" t="str">
        <f t="shared" si="40"/>
        <v xml:space="preserve">Группа от QF </v>
      </c>
      <c r="H97" s="83"/>
      <c r="I97" s="83"/>
      <c r="J97" s="83"/>
      <c r="K97" s="83"/>
      <c r="L97" s="127"/>
      <c r="M97" s="127"/>
      <c r="N97" s="84"/>
      <c r="O97" s="85"/>
      <c r="P97" s="85"/>
      <c r="Q97" s="85"/>
      <c r="R97" s="86"/>
      <c r="S97" s="80"/>
      <c r="T97" s="87"/>
      <c r="U97" s="88" t="str">
        <f t="shared" si="41"/>
        <v xml:space="preserve"> </v>
      </c>
      <c r="V97" s="83"/>
      <c r="W97" s="90" t="str">
        <f t="shared" si="42"/>
        <v xml:space="preserve"> </v>
      </c>
      <c r="X97" s="83"/>
      <c r="Y97" s="83"/>
      <c r="Z97" s="83"/>
      <c r="AA97" s="83"/>
      <c r="AB97" s="87" t="s">
        <v>74</v>
      </c>
      <c r="AC97" s="76"/>
      <c r="AD97" s="91">
        <f t="shared" si="30"/>
        <v>0</v>
      </c>
      <c r="AE97" s="88" t="str">
        <f t="shared" si="34"/>
        <v xml:space="preserve"> </v>
      </c>
      <c r="AF97" s="91" t="str">
        <f t="shared" si="31"/>
        <v xml:space="preserve"> </v>
      </c>
      <c r="AG97" s="78"/>
      <c r="AH97" s="78"/>
      <c r="AI97" s="78"/>
      <c r="AK97" s="94" t="str">
        <f t="shared" si="32"/>
        <v>≤60</v>
      </c>
      <c r="AL97" s="94">
        <f t="shared" ca="1" si="33"/>
        <v>28</v>
      </c>
      <c r="AM97" s="95">
        <f t="shared" si="38"/>
        <v>0</v>
      </c>
      <c r="AN97" s="95">
        <f t="shared" si="39"/>
        <v>0</v>
      </c>
      <c r="AO97" s="96">
        <f t="shared" si="35"/>
        <v>0</v>
      </c>
      <c r="AP97" s="96">
        <f t="shared" si="36"/>
        <v>0</v>
      </c>
    </row>
    <row r="98" spans="2:42" s="97" customFormat="1" ht="52.8" x14ac:dyDescent="0.3">
      <c r="B98" s="79">
        <f t="shared" si="37"/>
        <v>95</v>
      </c>
      <c r="C98" s="79"/>
      <c r="D98" s="80" t="s">
        <v>94</v>
      </c>
      <c r="E98" s="80"/>
      <c r="F98" s="81"/>
      <c r="G98" s="82" t="str">
        <f t="shared" si="40"/>
        <v xml:space="preserve">Группа от QF </v>
      </c>
      <c r="H98" s="83"/>
      <c r="I98" s="83"/>
      <c r="J98" s="83"/>
      <c r="K98" s="83"/>
      <c r="L98" s="127"/>
      <c r="M98" s="127"/>
      <c r="N98" s="84"/>
      <c r="O98" s="85"/>
      <c r="P98" s="85"/>
      <c r="Q98" s="85"/>
      <c r="R98" s="86"/>
      <c r="S98" s="80"/>
      <c r="T98" s="87"/>
      <c r="U98" s="88" t="str">
        <f t="shared" si="41"/>
        <v xml:space="preserve"> </v>
      </c>
      <c r="V98" s="83"/>
      <c r="W98" s="90" t="str">
        <f t="shared" si="42"/>
        <v xml:space="preserve"> </v>
      </c>
      <c r="X98" s="83"/>
      <c r="Y98" s="83"/>
      <c r="Z98" s="83"/>
      <c r="AA98" s="83"/>
      <c r="AB98" s="87" t="s">
        <v>74</v>
      </c>
      <c r="AC98" s="76"/>
      <c r="AD98" s="91">
        <f t="shared" si="30"/>
        <v>0</v>
      </c>
      <c r="AE98" s="88" t="str">
        <f t="shared" si="34"/>
        <v xml:space="preserve"> </v>
      </c>
      <c r="AF98" s="91" t="str">
        <f t="shared" si="31"/>
        <v xml:space="preserve"> </v>
      </c>
      <c r="AG98" s="78"/>
      <c r="AH98" s="78"/>
      <c r="AI98" s="78"/>
      <c r="AK98" s="94" t="str">
        <f t="shared" si="32"/>
        <v>≤60</v>
      </c>
      <c r="AL98" s="94">
        <f t="shared" ca="1" si="33"/>
        <v>20</v>
      </c>
      <c r="AM98" s="95">
        <f t="shared" si="38"/>
        <v>0</v>
      </c>
      <c r="AN98" s="95">
        <f t="shared" si="39"/>
        <v>0</v>
      </c>
      <c r="AO98" s="96">
        <f t="shared" si="35"/>
        <v>0</v>
      </c>
      <c r="AP98" s="96">
        <f t="shared" si="36"/>
        <v>0</v>
      </c>
    </row>
    <row r="99" spans="2:42" s="97" customFormat="1" ht="52.8" x14ac:dyDescent="0.3">
      <c r="B99" s="79">
        <f t="shared" si="37"/>
        <v>96</v>
      </c>
      <c r="C99" s="79"/>
      <c r="D99" s="80" t="s">
        <v>94</v>
      </c>
      <c r="E99" s="80"/>
      <c r="F99" s="81"/>
      <c r="G99" s="82" t="str">
        <f t="shared" si="40"/>
        <v xml:space="preserve">Группа от QF </v>
      </c>
      <c r="H99" s="83"/>
      <c r="I99" s="83"/>
      <c r="J99" s="83"/>
      <c r="K99" s="83"/>
      <c r="L99" s="127"/>
      <c r="M99" s="127"/>
      <c r="N99" s="84"/>
      <c r="O99" s="85"/>
      <c r="P99" s="85"/>
      <c r="Q99" s="85"/>
      <c r="R99" s="86"/>
      <c r="S99" s="80"/>
      <c r="T99" s="87"/>
      <c r="U99" s="88" t="str">
        <f t="shared" si="41"/>
        <v xml:space="preserve"> </v>
      </c>
      <c r="V99" s="83"/>
      <c r="W99" s="90" t="str">
        <f t="shared" si="42"/>
        <v xml:space="preserve"> </v>
      </c>
      <c r="X99" s="83"/>
      <c r="Y99" s="83"/>
      <c r="Z99" s="83"/>
      <c r="AA99" s="83"/>
      <c r="AB99" s="87" t="s">
        <v>74</v>
      </c>
      <c r="AC99" s="76"/>
      <c r="AD99" s="91">
        <f t="shared" si="30"/>
        <v>0</v>
      </c>
      <c r="AE99" s="88" t="str">
        <f t="shared" si="34"/>
        <v xml:space="preserve"> </v>
      </c>
      <c r="AF99" s="91" t="str">
        <f t="shared" si="31"/>
        <v xml:space="preserve"> </v>
      </c>
      <c r="AG99" s="78"/>
      <c r="AH99" s="78"/>
      <c r="AI99" s="78"/>
      <c r="AK99" s="94" t="str">
        <f t="shared" si="32"/>
        <v>≤60</v>
      </c>
      <c r="AL99" s="94">
        <f t="shared" ca="1" si="33"/>
        <v>49</v>
      </c>
      <c r="AM99" s="95">
        <f t="shared" si="38"/>
        <v>0</v>
      </c>
      <c r="AN99" s="95">
        <f t="shared" si="39"/>
        <v>0</v>
      </c>
      <c r="AO99" s="96">
        <f t="shared" si="35"/>
        <v>0</v>
      </c>
      <c r="AP99" s="96">
        <f t="shared" si="36"/>
        <v>0</v>
      </c>
    </row>
    <row r="100" spans="2:42" s="97" customFormat="1" ht="52.8" x14ac:dyDescent="0.3">
      <c r="B100" s="79">
        <f t="shared" si="37"/>
        <v>97</v>
      </c>
      <c r="C100" s="79"/>
      <c r="D100" s="80" t="s">
        <v>94</v>
      </c>
      <c r="E100" s="80"/>
      <c r="F100" s="81"/>
      <c r="G100" s="82" t="str">
        <f t="shared" si="40"/>
        <v xml:space="preserve">Группа от QF </v>
      </c>
      <c r="H100" s="83"/>
      <c r="I100" s="83"/>
      <c r="J100" s="83"/>
      <c r="K100" s="83"/>
      <c r="L100" s="127"/>
      <c r="M100" s="127"/>
      <c r="N100" s="84"/>
      <c r="O100" s="85"/>
      <c r="P100" s="85"/>
      <c r="Q100" s="85"/>
      <c r="R100" s="86"/>
      <c r="S100" s="80"/>
      <c r="T100" s="87"/>
      <c r="U100" s="88" t="str">
        <f t="shared" si="41"/>
        <v xml:space="preserve"> </v>
      </c>
      <c r="V100" s="83"/>
      <c r="W100" s="90" t="str">
        <f t="shared" si="42"/>
        <v xml:space="preserve"> </v>
      </c>
      <c r="X100" s="83"/>
      <c r="Y100" s="83"/>
      <c r="Z100" s="83"/>
      <c r="AA100" s="83"/>
      <c r="AB100" s="87" t="s">
        <v>74</v>
      </c>
      <c r="AC100" s="76"/>
      <c r="AD100" s="91">
        <f t="shared" si="30"/>
        <v>0</v>
      </c>
      <c r="AE100" s="88" t="str">
        <f t="shared" si="34"/>
        <v xml:space="preserve"> </v>
      </c>
      <c r="AF100" s="91" t="str">
        <f t="shared" si="31"/>
        <v xml:space="preserve"> </v>
      </c>
      <c r="AG100" s="78"/>
      <c r="AH100" s="78"/>
      <c r="AI100" s="78"/>
      <c r="AK100" s="94" t="str">
        <f t="shared" si="32"/>
        <v>≤60</v>
      </c>
      <c r="AL100" s="94">
        <f t="shared" ca="1" si="33"/>
        <v>41</v>
      </c>
      <c r="AM100" s="95">
        <f t="shared" si="38"/>
        <v>0</v>
      </c>
      <c r="AN100" s="95">
        <f t="shared" si="39"/>
        <v>0</v>
      </c>
      <c r="AO100" s="96">
        <f t="shared" si="35"/>
        <v>0</v>
      </c>
      <c r="AP100" s="96">
        <f t="shared" si="36"/>
        <v>0</v>
      </c>
    </row>
    <row r="101" spans="2:42" s="97" customFormat="1" ht="52.8" x14ac:dyDescent="0.3">
      <c r="B101" s="79">
        <f t="shared" si="37"/>
        <v>98</v>
      </c>
      <c r="C101" s="79"/>
      <c r="D101" s="80" t="s">
        <v>94</v>
      </c>
      <c r="E101" s="80"/>
      <c r="F101" s="81"/>
      <c r="G101" s="82" t="str">
        <f t="shared" si="40"/>
        <v xml:space="preserve">Группа от QF </v>
      </c>
      <c r="H101" s="83"/>
      <c r="I101" s="83"/>
      <c r="J101" s="83"/>
      <c r="K101" s="83"/>
      <c r="L101" s="127"/>
      <c r="M101" s="127"/>
      <c r="N101" s="84"/>
      <c r="O101" s="85"/>
      <c r="P101" s="85"/>
      <c r="Q101" s="85"/>
      <c r="R101" s="86"/>
      <c r="S101" s="80"/>
      <c r="T101" s="87"/>
      <c r="U101" s="88" t="str">
        <f t="shared" si="41"/>
        <v xml:space="preserve"> </v>
      </c>
      <c r="V101" s="83"/>
      <c r="W101" s="90" t="str">
        <f t="shared" si="42"/>
        <v xml:space="preserve"> </v>
      </c>
      <c r="X101" s="83"/>
      <c r="Y101" s="83"/>
      <c r="Z101" s="83"/>
      <c r="AA101" s="83"/>
      <c r="AB101" s="87" t="s">
        <v>74</v>
      </c>
      <c r="AC101" s="76"/>
      <c r="AD101" s="91">
        <f t="shared" si="30"/>
        <v>0</v>
      </c>
      <c r="AE101" s="88" t="str">
        <f t="shared" si="34"/>
        <v xml:space="preserve"> </v>
      </c>
      <c r="AF101" s="91" t="str">
        <f t="shared" si="31"/>
        <v xml:space="preserve"> </v>
      </c>
      <c r="AG101" s="78"/>
      <c r="AH101" s="78"/>
      <c r="AI101" s="78"/>
      <c r="AK101" s="94" t="str">
        <f t="shared" si="32"/>
        <v>≤60</v>
      </c>
      <c r="AL101" s="94">
        <f t="shared" ca="1" si="33"/>
        <v>28</v>
      </c>
      <c r="AM101" s="95">
        <f t="shared" si="38"/>
        <v>0</v>
      </c>
      <c r="AN101" s="95">
        <f t="shared" si="39"/>
        <v>0</v>
      </c>
      <c r="AO101" s="96">
        <f t="shared" si="35"/>
        <v>0</v>
      </c>
      <c r="AP101" s="96">
        <f t="shared" si="36"/>
        <v>0</v>
      </c>
    </row>
    <row r="102" spans="2:42" s="97" customFormat="1" ht="52.8" x14ac:dyDescent="0.3">
      <c r="B102" s="79">
        <f t="shared" si="37"/>
        <v>99</v>
      </c>
      <c r="C102" s="79"/>
      <c r="D102" s="80" t="s">
        <v>94</v>
      </c>
      <c r="E102" s="80"/>
      <c r="F102" s="81"/>
      <c r="G102" s="82" t="str">
        <f t="shared" si="40"/>
        <v xml:space="preserve">Группа от QF </v>
      </c>
      <c r="H102" s="83"/>
      <c r="I102" s="83"/>
      <c r="J102" s="83"/>
      <c r="K102" s="83"/>
      <c r="L102" s="127"/>
      <c r="M102" s="127"/>
      <c r="N102" s="84"/>
      <c r="O102" s="85"/>
      <c r="P102" s="85"/>
      <c r="Q102" s="85"/>
      <c r="R102" s="86"/>
      <c r="S102" s="80"/>
      <c r="T102" s="87"/>
      <c r="U102" s="88" t="str">
        <f t="shared" si="41"/>
        <v xml:space="preserve"> </v>
      </c>
      <c r="V102" s="89"/>
      <c r="W102" s="90" t="str">
        <f t="shared" si="42"/>
        <v xml:space="preserve"> </v>
      </c>
      <c r="X102" s="83"/>
      <c r="Y102" s="83"/>
      <c r="Z102" s="83"/>
      <c r="AA102" s="83"/>
      <c r="AB102" s="87" t="s">
        <v>74</v>
      </c>
      <c r="AC102" s="76"/>
      <c r="AD102" s="91">
        <f t="shared" si="30"/>
        <v>0</v>
      </c>
      <c r="AE102" s="88" t="str">
        <f t="shared" si="34"/>
        <v xml:space="preserve"> </v>
      </c>
      <c r="AF102" s="91" t="str">
        <f t="shared" si="31"/>
        <v xml:space="preserve"> </v>
      </c>
      <c r="AG102" s="78"/>
      <c r="AH102" s="78"/>
      <c r="AI102" s="78"/>
      <c r="AK102" s="94" t="str">
        <f t="shared" si="32"/>
        <v>≤60</v>
      </c>
      <c r="AL102" s="94">
        <f t="shared" ca="1" si="33"/>
        <v>49</v>
      </c>
      <c r="AM102" s="95">
        <f t="shared" si="38"/>
        <v>0</v>
      </c>
      <c r="AN102" s="95">
        <f t="shared" si="39"/>
        <v>0</v>
      </c>
      <c r="AO102" s="96">
        <f t="shared" si="35"/>
        <v>0</v>
      </c>
      <c r="AP102" s="96">
        <f t="shared" si="36"/>
        <v>0</v>
      </c>
    </row>
    <row r="103" spans="2:42" s="97" customFormat="1" ht="52.8" x14ac:dyDescent="0.3">
      <c r="B103" s="79">
        <f t="shared" si="37"/>
        <v>100</v>
      </c>
      <c r="C103" s="79"/>
      <c r="D103" s="80" t="s">
        <v>94</v>
      </c>
      <c r="E103" s="80"/>
      <c r="F103" s="81"/>
      <c r="G103" s="82" t="str">
        <f t="shared" si="40"/>
        <v xml:space="preserve">Группа от QF </v>
      </c>
      <c r="H103" s="83"/>
      <c r="I103" s="83"/>
      <c r="J103" s="83"/>
      <c r="K103" s="83"/>
      <c r="L103" s="127"/>
      <c r="M103" s="127"/>
      <c r="N103" s="84"/>
      <c r="O103" s="85"/>
      <c r="P103" s="85"/>
      <c r="Q103" s="85"/>
      <c r="R103" s="86"/>
      <c r="S103" s="80"/>
      <c r="T103" s="87"/>
      <c r="U103" s="88" t="str">
        <f t="shared" si="41"/>
        <v xml:space="preserve"> </v>
      </c>
      <c r="V103" s="89"/>
      <c r="W103" s="90" t="str">
        <f t="shared" si="42"/>
        <v xml:space="preserve"> </v>
      </c>
      <c r="X103" s="83"/>
      <c r="Y103" s="83"/>
      <c r="Z103" s="83"/>
      <c r="AA103" s="83"/>
      <c r="AB103" s="87" t="s">
        <v>74</v>
      </c>
      <c r="AC103" s="76"/>
      <c r="AD103" s="91">
        <f t="shared" si="30"/>
        <v>0</v>
      </c>
      <c r="AE103" s="88" t="str">
        <f t="shared" si="34"/>
        <v xml:space="preserve"> </v>
      </c>
      <c r="AF103" s="91" t="str">
        <f t="shared" si="31"/>
        <v xml:space="preserve"> </v>
      </c>
      <c r="AG103" s="78"/>
      <c r="AH103" s="78"/>
      <c r="AI103" s="78"/>
      <c r="AK103" s="94" t="str">
        <f t="shared" si="32"/>
        <v>≤60</v>
      </c>
      <c r="AL103" s="94">
        <f t="shared" ca="1" si="33"/>
        <v>31</v>
      </c>
      <c r="AM103" s="95">
        <f t="shared" si="38"/>
        <v>0</v>
      </c>
      <c r="AN103" s="95">
        <f t="shared" si="39"/>
        <v>0</v>
      </c>
      <c r="AO103" s="96">
        <f t="shared" si="35"/>
        <v>0</v>
      </c>
      <c r="AP103" s="96">
        <f t="shared" si="36"/>
        <v>0</v>
      </c>
    </row>
    <row r="104" spans="2:42" s="97" customFormat="1" ht="52.8" x14ac:dyDescent="0.3">
      <c r="B104" s="79">
        <f t="shared" si="37"/>
        <v>101</v>
      </c>
      <c r="C104" s="79"/>
      <c r="D104" s="80" t="s">
        <v>94</v>
      </c>
      <c r="E104" s="80"/>
      <c r="F104" s="81"/>
      <c r="G104" s="82" t="str">
        <f t="shared" si="40"/>
        <v xml:space="preserve">Группа от QF </v>
      </c>
      <c r="H104" s="83"/>
      <c r="I104" s="83"/>
      <c r="J104" s="83"/>
      <c r="K104" s="83"/>
      <c r="L104" s="127"/>
      <c r="M104" s="127"/>
      <c r="N104" s="84"/>
      <c r="O104" s="85"/>
      <c r="P104" s="85"/>
      <c r="Q104" s="85"/>
      <c r="R104" s="86"/>
      <c r="S104" s="80"/>
      <c r="T104" s="87"/>
      <c r="U104" s="88" t="str">
        <f t="shared" si="41"/>
        <v xml:space="preserve"> </v>
      </c>
      <c r="V104" s="89"/>
      <c r="W104" s="90" t="str">
        <f t="shared" si="42"/>
        <v xml:space="preserve"> </v>
      </c>
      <c r="X104" s="83"/>
      <c r="Y104" s="83"/>
      <c r="Z104" s="83"/>
      <c r="AA104" s="83"/>
      <c r="AB104" s="87" t="s">
        <v>74</v>
      </c>
      <c r="AC104" s="76"/>
      <c r="AD104" s="91">
        <f t="shared" si="30"/>
        <v>0</v>
      </c>
      <c r="AE104" s="88" t="str">
        <f t="shared" si="34"/>
        <v xml:space="preserve"> </v>
      </c>
      <c r="AF104" s="91" t="str">
        <f t="shared" si="31"/>
        <v xml:space="preserve"> </v>
      </c>
      <c r="AG104" s="78"/>
      <c r="AH104" s="78"/>
      <c r="AI104" s="78"/>
      <c r="AK104" s="94" t="str">
        <f t="shared" si="32"/>
        <v>≤60</v>
      </c>
      <c r="AL104" s="94">
        <f t="shared" ca="1" si="33"/>
        <v>43</v>
      </c>
      <c r="AM104" s="95">
        <f t="shared" si="38"/>
        <v>0</v>
      </c>
      <c r="AN104" s="95">
        <f t="shared" si="39"/>
        <v>0</v>
      </c>
      <c r="AO104" s="96">
        <f t="shared" si="35"/>
        <v>0</v>
      </c>
      <c r="AP104" s="96">
        <f t="shared" si="36"/>
        <v>0</v>
      </c>
    </row>
    <row r="105" spans="2:42" s="97" customFormat="1" ht="52.8" x14ac:dyDescent="0.3">
      <c r="B105" s="79">
        <f t="shared" si="37"/>
        <v>102</v>
      </c>
      <c r="C105" s="79"/>
      <c r="D105" s="80" t="s">
        <v>94</v>
      </c>
      <c r="E105" s="80"/>
      <c r="F105" s="81"/>
      <c r="G105" s="82" t="str">
        <f t="shared" si="40"/>
        <v xml:space="preserve">Группа от QF </v>
      </c>
      <c r="H105" s="83"/>
      <c r="I105" s="83"/>
      <c r="J105" s="83"/>
      <c r="K105" s="83"/>
      <c r="L105" s="127"/>
      <c r="M105" s="127"/>
      <c r="N105" s="84"/>
      <c r="O105" s="85"/>
      <c r="P105" s="85"/>
      <c r="Q105" s="85"/>
      <c r="R105" s="86"/>
      <c r="S105" s="80"/>
      <c r="T105" s="87"/>
      <c r="U105" s="88" t="str">
        <f t="shared" si="41"/>
        <v xml:space="preserve"> </v>
      </c>
      <c r="V105" s="89"/>
      <c r="W105" s="90" t="str">
        <f t="shared" si="42"/>
        <v xml:space="preserve"> </v>
      </c>
      <c r="X105" s="83"/>
      <c r="Y105" s="83"/>
      <c r="Z105" s="83"/>
      <c r="AA105" s="83"/>
      <c r="AB105" s="87" t="s">
        <v>74</v>
      </c>
      <c r="AC105" s="76"/>
      <c r="AD105" s="91">
        <f t="shared" si="30"/>
        <v>0</v>
      </c>
      <c r="AE105" s="88" t="str">
        <f t="shared" si="34"/>
        <v xml:space="preserve"> </v>
      </c>
      <c r="AF105" s="91" t="str">
        <f t="shared" si="31"/>
        <v xml:space="preserve"> </v>
      </c>
      <c r="AG105" s="78"/>
      <c r="AH105" s="78"/>
      <c r="AI105" s="78"/>
      <c r="AK105" s="94" t="str">
        <f t="shared" si="32"/>
        <v>≤60</v>
      </c>
      <c r="AL105" s="94">
        <f t="shared" ca="1" si="33"/>
        <v>28</v>
      </c>
      <c r="AM105" s="95">
        <f t="shared" si="38"/>
        <v>0</v>
      </c>
      <c r="AN105" s="95">
        <f t="shared" si="39"/>
        <v>0</v>
      </c>
      <c r="AO105" s="96">
        <f t="shared" si="35"/>
        <v>0</v>
      </c>
      <c r="AP105" s="96">
        <f t="shared" si="36"/>
        <v>0</v>
      </c>
    </row>
    <row r="106" spans="2:42" s="97" customFormat="1" ht="52.8" x14ac:dyDescent="0.3">
      <c r="B106" s="79">
        <f t="shared" si="37"/>
        <v>103</v>
      </c>
      <c r="C106" s="79"/>
      <c r="D106" s="80" t="s">
        <v>94</v>
      </c>
      <c r="E106" s="80"/>
      <c r="F106" s="81"/>
      <c r="G106" s="82" t="str">
        <f t="shared" si="40"/>
        <v xml:space="preserve">Группа от QF </v>
      </c>
      <c r="H106" s="83"/>
      <c r="I106" s="83"/>
      <c r="J106" s="83"/>
      <c r="K106" s="83"/>
      <c r="L106" s="127"/>
      <c r="M106" s="127"/>
      <c r="N106" s="84"/>
      <c r="O106" s="85"/>
      <c r="P106" s="85"/>
      <c r="Q106" s="85"/>
      <c r="R106" s="86"/>
      <c r="S106" s="80"/>
      <c r="T106" s="87"/>
      <c r="U106" s="88" t="str">
        <f t="shared" si="41"/>
        <v xml:space="preserve"> </v>
      </c>
      <c r="V106" s="89"/>
      <c r="W106" s="90" t="str">
        <f t="shared" si="42"/>
        <v xml:space="preserve"> </v>
      </c>
      <c r="X106" s="83"/>
      <c r="Y106" s="83"/>
      <c r="Z106" s="83"/>
      <c r="AA106" s="83"/>
      <c r="AB106" s="87" t="s">
        <v>74</v>
      </c>
      <c r="AC106" s="76"/>
      <c r="AD106" s="91">
        <f t="shared" si="30"/>
        <v>0</v>
      </c>
      <c r="AE106" s="88" t="str">
        <f t="shared" si="34"/>
        <v xml:space="preserve"> </v>
      </c>
      <c r="AF106" s="91" t="str">
        <f t="shared" si="31"/>
        <v xml:space="preserve"> </v>
      </c>
      <c r="AG106" s="78"/>
      <c r="AH106" s="78"/>
      <c r="AI106" s="78"/>
      <c r="AK106" s="94" t="str">
        <f t="shared" si="32"/>
        <v>≤60</v>
      </c>
      <c r="AL106" s="94">
        <f t="shared" ca="1" si="33"/>
        <v>25</v>
      </c>
      <c r="AM106" s="95">
        <f t="shared" si="38"/>
        <v>0</v>
      </c>
      <c r="AN106" s="95">
        <f t="shared" si="39"/>
        <v>0</v>
      </c>
      <c r="AO106" s="96">
        <f t="shared" si="35"/>
        <v>0</v>
      </c>
      <c r="AP106" s="96">
        <f t="shared" si="36"/>
        <v>0</v>
      </c>
    </row>
    <row r="107" spans="2:42" s="97" customFormat="1" ht="52.8" x14ac:dyDescent="0.3">
      <c r="B107" s="79">
        <f t="shared" si="37"/>
        <v>104</v>
      </c>
      <c r="C107" s="79"/>
      <c r="D107" s="80" t="s">
        <v>94</v>
      </c>
      <c r="E107" s="80"/>
      <c r="F107" s="81"/>
      <c r="G107" s="82" t="str">
        <f t="shared" si="40"/>
        <v xml:space="preserve">Группа от QF </v>
      </c>
      <c r="H107" s="83"/>
      <c r="I107" s="83"/>
      <c r="J107" s="83"/>
      <c r="K107" s="83"/>
      <c r="L107" s="127"/>
      <c r="M107" s="127"/>
      <c r="N107" s="84"/>
      <c r="O107" s="85"/>
      <c r="P107" s="85"/>
      <c r="Q107" s="85"/>
      <c r="R107" s="86"/>
      <c r="S107" s="80"/>
      <c r="T107" s="87"/>
      <c r="U107" s="88" t="str">
        <f t="shared" si="41"/>
        <v xml:space="preserve"> </v>
      </c>
      <c r="V107" s="89"/>
      <c r="W107" s="90" t="str">
        <f t="shared" si="42"/>
        <v xml:space="preserve"> </v>
      </c>
      <c r="X107" s="83"/>
      <c r="Y107" s="83"/>
      <c r="Z107" s="83"/>
      <c r="AA107" s="83"/>
      <c r="AB107" s="87" t="s">
        <v>74</v>
      </c>
      <c r="AC107" s="76"/>
      <c r="AD107" s="91">
        <f t="shared" si="30"/>
        <v>0</v>
      </c>
      <c r="AE107" s="88" t="str">
        <f t="shared" si="34"/>
        <v xml:space="preserve"> </v>
      </c>
      <c r="AF107" s="91" t="str">
        <f t="shared" si="31"/>
        <v xml:space="preserve"> </v>
      </c>
      <c r="AG107" s="78"/>
      <c r="AH107" s="78"/>
      <c r="AI107" s="78"/>
      <c r="AK107" s="94" t="str">
        <f t="shared" si="32"/>
        <v>≤60</v>
      </c>
      <c r="AL107" s="94">
        <f t="shared" ca="1" si="33"/>
        <v>21</v>
      </c>
      <c r="AM107" s="95">
        <f t="shared" si="38"/>
        <v>0</v>
      </c>
      <c r="AN107" s="95">
        <f t="shared" si="39"/>
        <v>0</v>
      </c>
      <c r="AO107" s="96">
        <f t="shared" si="35"/>
        <v>0</v>
      </c>
      <c r="AP107" s="96">
        <f t="shared" si="36"/>
        <v>0</v>
      </c>
    </row>
    <row r="108" spans="2:42" s="97" customFormat="1" ht="52.8" x14ac:dyDescent="0.3">
      <c r="B108" s="79">
        <f t="shared" si="37"/>
        <v>105</v>
      </c>
      <c r="C108" s="79"/>
      <c r="D108" s="80" t="s">
        <v>94</v>
      </c>
      <c r="E108" s="80"/>
      <c r="F108" s="81"/>
      <c r="G108" s="82" t="str">
        <f t="shared" si="40"/>
        <v xml:space="preserve">Группа от QF </v>
      </c>
      <c r="H108" s="83"/>
      <c r="I108" s="83"/>
      <c r="J108" s="83"/>
      <c r="K108" s="83"/>
      <c r="L108" s="127"/>
      <c r="M108" s="127"/>
      <c r="N108" s="84"/>
      <c r="O108" s="85"/>
      <c r="P108" s="85"/>
      <c r="Q108" s="85"/>
      <c r="R108" s="86"/>
      <c r="S108" s="80"/>
      <c r="T108" s="87"/>
      <c r="U108" s="88" t="str">
        <f t="shared" si="41"/>
        <v xml:space="preserve"> </v>
      </c>
      <c r="V108" s="89"/>
      <c r="W108" s="90" t="str">
        <f t="shared" si="42"/>
        <v xml:space="preserve"> </v>
      </c>
      <c r="X108" s="83"/>
      <c r="Y108" s="83"/>
      <c r="Z108" s="83"/>
      <c r="AA108" s="83"/>
      <c r="AB108" s="87" t="s">
        <v>74</v>
      </c>
      <c r="AC108" s="76"/>
      <c r="AD108" s="91">
        <f t="shared" si="30"/>
        <v>0</v>
      </c>
      <c r="AE108" s="88" t="str">
        <f t="shared" si="34"/>
        <v xml:space="preserve"> </v>
      </c>
      <c r="AF108" s="91" t="str">
        <f t="shared" si="31"/>
        <v xml:space="preserve"> </v>
      </c>
      <c r="AG108" s="78"/>
      <c r="AH108" s="78"/>
      <c r="AI108" s="78"/>
      <c r="AK108" s="94" t="str">
        <f t="shared" si="32"/>
        <v>≤60</v>
      </c>
      <c r="AL108" s="94">
        <f t="shared" ca="1" si="33"/>
        <v>42</v>
      </c>
      <c r="AM108" s="95">
        <f t="shared" si="38"/>
        <v>0</v>
      </c>
      <c r="AN108" s="95">
        <f t="shared" si="39"/>
        <v>0</v>
      </c>
      <c r="AO108" s="96">
        <f t="shared" si="35"/>
        <v>0</v>
      </c>
      <c r="AP108" s="96">
        <f t="shared" si="36"/>
        <v>0</v>
      </c>
    </row>
    <row r="109" spans="2:42" s="97" customFormat="1" ht="52.8" x14ac:dyDescent="0.3">
      <c r="B109" s="79">
        <f t="shared" si="37"/>
        <v>106</v>
      </c>
      <c r="C109" s="79"/>
      <c r="D109" s="80" t="s">
        <v>94</v>
      </c>
      <c r="E109" s="80"/>
      <c r="F109" s="81"/>
      <c r="G109" s="82" t="str">
        <f t="shared" si="40"/>
        <v xml:space="preserve">Группа от QF </v>
      </c>
      <c r="H109" s="83"/>
      <c r="I109" s="83"/>
      <c r="J109" s="83"/>
      <c r="K109" s="83"/>
      <c r="L109" s="127"/>
      <c r="M109" s="127"/>
      <c r="N109" s="84"/>
      <c r="O109" s="85"/>
      <c r="P109" s="85"/>
      <c r="Q109" s="85"/>
      <c r="R109" s="86"/>
      <c r="S109" s="80"/>
      <c r="T109" s="87"/>
      <c r="U109" s="88" t="str">
        <f t="shared" si="41"/>
        <v xml:space="preserve"> </v>
      </c>
      <c r="V109" s="89"/>
      <c r="W109" s="90" t="str">
        <f t="shared" si="42"/>
        <v xml:space="preserve"> </v>
      </c>
      <c r="X109" s="83"/>
      <c r="Y109" s="83"/>
      <c r="Z109" s="83"/>
      <c r="AA109" s="83"/>
      <c r="AB109" s="87" t="s">
        <v>74</v>
      </c>
      <c r="AC109" s="76"/>
      <c r="AD109" s="91">
        <f t="shared" si="30"/>
        <v>0</v>
      </c>
      <c r="AE109" s="88" t="str">
        <f t="shared" si="34"/>
        <v xml:space="preserve"> </v>
      </c>
      <c r="AF109" s="91" t="str">
        <f t="shared" si="31"/>
        <v xml:space="preserve"> </v>
      </c>
      <c r="AG109" s="78"/>
      <c r="AH109" s="78"/>
      <c r="AI109" s="78"/>
      <c r="AK109" s="94" t="str">
        <f t="shared" si="32"/>
        <v>≤60</v>
      </c>
      <c r="AL109" s="94">
        <f t="shared" ca="1" si="33"/>
        <v>50</v>
      </c>
      <c r="AM109" s="95">
        <f t="shared" si="38"/>
        <v>0</v>
      </c>
      <c r="AN109" s="95">
        <f t="shared" si="39"/>
        <v>0</v>
      </c>
      <c r="AO109" s="96">
        <f t="shared" si="35"/>
        <v>0</v>
      </c>
      <c r="AP109" s="96">
        <f t="shared" si="36"/>
        <v>0</v>
      </c>
    </row>
    <row r="110" spans="2:42" s="97" customFormat="1" ht="52.8" x14ac:dyDescent="0.3">
      <c r="B110" s="79">
        <f t="shared" si="37"/>
        <v>107</v>
      </c>
      <c r="C110" s="79"/>
      <c r="D110" s="80" t="s">
        <v>94</v>
      </c>
      <c r="E110" s="80"/>
      <c r="F110" s="81"/>
      <c r="G110" s="82" t="str">
        <f t="shared" si="40"/>
        <v xml:space="preserve">Группа от QF </v>
      </c>
      <c r="H110" s="83"/>
      <c r="I110" s="83"/>
      <c r="J110" s="83"/>
      <c r="K110" s="83"/>
      <c r="L110" s="127"/>
      <c r="M110" s="127"/>
      <c r="N110" s="84"/>
      <c r="O110" s="85"/>
      <c r="P110" s="85"/>
      <c r="Q110" s="85"/>
      <c r="R110" s="86"/>
      <c r="S110" s="80"/>
      <c r="T110" s="87"/>
      <c r="U110" s="88" t="str">
        <f t="shared" si="41"/>
        <v xml:space="preserve"> </v>
      </c>
      <c r="V110" s="89"/>
      <c r="W110" s="90" t="str">
        <f t="shared" si="42"/>
        <v xml:space="preserve"> </v>
      </c>
      <c r="X110" s="83"/>
      <c r="Y110" s="83"/>
      <c r="Z110" s="83"/>
      <c r="AA110" s="83"/>
      <c r="AB110" s="87" t="s">
        <v>74</v>
      </c>
      <c r="AC110" s="76"/>
      <c r="AD110" s="91">
        <f t="shared" si="30"/>
        <v>0</v>
      </c>
      <c r="AE110" s="88" t="str">
        <f t="shared" si="34"/>
        <v xml:space="preserve"> </v>
      </c>
      <c r="AF110" s="91" t="str">
        <f t="shared" si="31"/>
        <v xml:space="preserve"> </v>
      </c>
      <c r="AG110" s="78"/>
      <c r="AH110" s="78"/>
      <c r="AI110" s="78"/>
      <c r="AK110" s="94" t="str">
        <f t="shared" si="32"/>
        <v>≤60</v>
      </c>
      <c r="AL110" s="94">
        <f t="shared" ca="1" si="33"/>
        <v>47</v>
      </c>
      <c r="AM110" s="95">
        <f t="shared" si="38"/>
        <v>0</v>
      </c>
      <c r="AN110" s="95">
        <f t="shared" si="39"/>
        <v>0</v>
      </c>
      <c r="AO110" s="96">
        <f t="shared" si="35"/>
        <v>0</v>
      </c>
      <c r="AP110" s="96">
        <f t="shared" si="36"/>
        <v>0</v>
      </c>
    </row>
    <row r="111" spans="2:42" s="97" customFormat="1" ht="52.8" x14ac:dyDescent="0.3">
      <c r="B111" s="79">
        <f t="shared" si="37"/>
        <v>108</v>
      </c>
      <c r="C111" s="79"/>
      <c r="D111" s="80" t="s">
        <v>94</v>
      </c>
      <c r="E111" s="80"/>
      <c r="F111" s="81"/>
      <c r="G111" s="82" t="str">
        <f t="shared" si="40"/>
        <v xml:space="preserve">Группа от QF </v>
      </c>
      <c r="H111" s="83"/>
      <c r="I111" s="83"/>
      <c r="J111" s="83"/>
      <c r="K111" s="83"/>
      <c r="L111" s="127"/>
      <c r="M111" s="127"/>
      <c r="N111" s="84"/>
      <c r="O111" s="85"/>
      <c r="P111" s="85"/>
      <c r="Q111" s="85"/>
      <c r="R111" s="86"/>
      <c r="S111" s="80"/>
      <c r="T111" s="87"/>
      <c r="U111" s="88" t="str">
        <f t="shared" si="41"/>
        <v xml:space="preserve"> </v>
      </c>
      <c r="V111" s="89"/>
      <c r="W111" s="90" t="str">
        <f t="shared" si="42"/>
        <v xml:space="preserve"> </v>
      </c>
      <c r="X111" s="83"/>
      <c r="Y111" s="83"/>
      <c r="Z111" s="83"/>
      <c r="AA111" s="83"/>
      <c r="AB111" s="87" t="s">
        <v>74</v>
      </c>
      <c r="AC111" s="76"/>
      <c r="AD111" s="91">
        <f t="shared" si="30"/>
        <v>0</v>
      </c>
      <c r="AE111" s="88" t="str">
        <f t="shared" si="34"/>
        <v xml:space="preserve"> </v>
      </c>
      <c r="AF111" s="91" t="str">
        <f t="shared" si="31"/>
        <v xml:space="preserve"> </v>
      </c>
      <c r="AG111" s="78"/>
      <c r="AH111" s="78"/>
      <c r="AI111" s="78"/>
      <c r="AK111" s="94" t="str">
        <f t="shared" si="32"/>
        <v>≤60</v>
      </c>
      <c r="AL111" s="94">
        <f t="shared" ca="1" si="33"/>
        <v>47</v>
      </c>
      <c r="AM111" s="95">
        <f t="shared" si="38"/>
        <v>0</v>
      </c>
      <c r="AN111" s="95">
        <f t="shared" si="39"/>
        <v>0</v>
      </c>
      <c r="AO111" s="96">
        <f t="shared" si="35"/>
        <v>0</v>
      </c>
      <c r="AP111" s="96">
        <f t="shared" si="36"/>
        <v>0</v>
      </c>
    </row>
    <row r="112" spans="2:42" s="97" customFormat="1" ht="52.8" x14ac:dyDescent="0.3">
      <c r="B112" s="79">
        <f t="shared" si="37"/>
        <v>109</v>
      </c>
      <c r="C112" s="79"/>
      <c r="D112" s="80" t="s">
        <v>94</v>
      </c>
      <c r="E112" s="80"/>
      <c r="F112" s="81"/>
      <c r="G112" s="82" t="str">
        <f t="shared" si="40"/>
        <v xml:space="preserve">Группа от QF </v>
      </c>
      <c r="H112" s="83"/>
      <c r="I112" s="83"/>
      <c r="J112" s="83"/>
      <c r="K112" s="83"/>
      <c r="L112" s="127"/>
      <c r="M112" s="127"/>
      <c r="N112" s="84"/>
      <c r="O112" s="85"/>
      <c r="P112" s="85"/>
      <c r="Q112" s="85"/>
      <c r="R112" s="86"/>
      <c r="S112" s="80"/>
      <c r="T112" s="87"/>
      <c r="U112" s="88" t="str">
        <f t="shared" si="41"/>
        <v xml:space="preserve"> </v>
      </c>
      <c r="V112" s="89"/>
      <c r="W112" s="90" t="str">
        <f t="shared" si="42"/>
        <v xml:space="preserve"> </v>
      </c>
      <c r="X112" s="83"/>
      <c r="Y112" s="83"/>
      <c r="Z112" s="83"/>
      <c r="AA112" s="83"/>
      <c r="AB112" s="87" t="s">
        <v>74</v>
      </c>
      <c r="AC112" s="76"/>
      <c r="AD112" s="91">
        <f t="shared" si="30"/>
        <v>0</v>
      </c>
      <c r="AE112" s="88" t="str">
        <f t="shared" si="34"/>
        <v xml:space="preserve"> </v>
      </c>
      <c r="AF112" s="91" t="str">
        <f t="shared" si="31"/>
        <v xml:space="preserve"> </v>
      </c>
      <c r="AG112" s="78"/>
      <c r="AH112" s="78"/>
      <c r="AI112" s="78"/>
      <c r="AK112" s="94" t="str">
        <f t="shared" si="32"/>
        <v>≤60</v>
      </c>
      <c r="AL112" s="94">
        <f t="shared" ca="1" si="33"/>
        <v>34</v>
      </c>
      <c r="AM112" s="95">
        <f t="shared" si="38"/>
        <v>0</v>
      </c>
      <c r="AN112" s="95">
        <f t="shared" si="39"/>
        <v>0</v>
      </c>
      <c r="AO112" s="96">
        <f t="shared" si="35"/>
        <v>0</v>
      </c>
      <c r="AP112" s="96">
        <f t="shared" si="36"/>
        <v>0</v>
      </c>
    </row>
    <row r="113" spans="2:42" s="97" customFormat="1" ht="52.8" x14ac:dyDescent="0.3">
      <c r="B113" s="79">
        <f t="shared" si="37"/>
        <v>110</v>
      </c>
      <c r="C113" s="79"/>
      <c r="D113" s="80" t="s">
        <v>94</v>
      </c>
      <c r="E113" s="80"/>
      <c r="F113" s="81"/>
      <c r="G113" s="82" t="str">
        <f t="shared" si="40"/>
        <v xml:space="preserve">Группа от QF </v>
      </c>
      <c r="H113" s="83"/>
      <c r="I113" s="83"/>
      <c r="J113" s="83"/>
      <c r="K113" s="83"/>
      <c r="L113" s="127"/>
      <c r="M113" s="127"/>
      <c r="N113" s="84"/>
      <c r="O113" s="85"/>
      <c r="P113" s="85"/>
      <c r="Q113" s="85"/>
      <c r="R113" s="86"/>
      <c r="S113" s="80"/>
      <c r="T113" s="87"/>
      <c r="U113" s="88" t="str">
        <f t="shared" si="41"/>
        <v xml:space="preserve"> </v>
      </c>
      <c r="V113" s="89"/>
      <c r="W113" s="90" t="str">
        <f t="shared" si="42"/>
        <v xml:space="preserve"> </v>
      </c>
      <c r="X113" s="83"/>
      <c r="Y113" s="83"/>
      <c r="Z113" s="83"/>
      <c r="AA113" s="83"/>
      <c r="AB113" s="87" t="s">
        <v>74</v>
      </c>
      <c r="AC113" s="76"/>
      <c r="AD113" s="91">
        <f t="shared" si="30"/>
        <v>0</v>
      </c>
      <c r="AE113" s="88" t="str">
        <f t="shared" si="34"/>
        <v xml:space="preserve"> </v>
      </c>
      <c r="AF113" s="91" t="str">
        <f t="shared" si="31"/>
        <v xml:space="preserve"> </v>
      </c>
      <c r="AG113" s="78"/>
      <c r="AH113" s="78"/>
      <c r="AI113" s="78"/>
      <c r="AK113" s="94" t="str">
        <f t="shared" si="32"/>
        <v>≤60</v>
      </c>
      <c r="AL113" s="94">
        <f t="shared" ca="1" si="33"/>
        <v>50</v>
      </c>
      <c r="AM113" s="95">
        <f t="shared" si="38"/>
        <v>0</v>
      </c>
      <c r="AN113" s="95">
        <f t="shared" si="39"/>
        <v>0</v>
      </c>
      <c r="AO113" s="96">
        <f t="shared" si="35"/>
        <v>0</v>
      </c>
      <c r="AP113" s="96">
        <f t="shared" si="36"/>
        <v>0</v>
      </c>
    </row>
    <row r="114" spans="2:42" s="97" customFormat="1" ht="52.8" x14ac:dyDescent="0.3">
      <c r="B114" s="79">
        <f t="shared" si="37"/>
        <v>111</v>
      </c>
      <c r="C114" s="79"/>
      <c r="D114" s="80" t="s">
        <v>94</v>
      </c>
      <c r="E114" s="80"/>
      <c r="F114" s="81"/>
      <c r="G114" s="82" t="str">
        <f t="shared" si="40"/>
        <v xml:space="preserve">Группа от QF </v>
      </c>
      <c r="H114" s="83"/>
      <c r="I114" s="83"/>
      <c r="J114" s="83"/>
      <c r="K114" s="83"/>
      <c r="L114" s="127"/>
      <c r="M114" s="127"/>
      <c r="N114" s="84"/>
      <c r="O114" s="85"/>
      <c r="P114" s="85"/>
      <c r="Q114" s="85"/>
      <c r="R114" s="86"/>
      <c r="S114" s="80"/>
      <c r="T114" s="87"/>
      <c r="U114" s="88" t="str">
        <f t="shared" si="41"/>
        <v xml:space="preserve"> </v>
      </c>
      <c r="V114" s="89"/>
      <c r="W114" s="90" t="str">
        <f t="shared" si="42"/>
        <v xml:space="preserve"> </v>
      </c>
      <c r="X114" s="83"/>
      <c r="Y114" s="83"/>
      <c r="Z114" s="83"/>
      <c r="AA114" s="83"/>
      <c r="AB114" s="87" t="s">
        <v>74</v>
      </c>
      <c r="AC114" s="76"/>
      <c r="AD114" s="91">
        <f t="shared" si="30"/>
        <v>0</v>
      </c>
      <c r="AE114" s="88" t="str">
        <f t="shared" si="34"/>
        <v xml:space="preserve"> </v>
      </c>
      <c r="AF114" s="91" t="str">
        <f t="shared" si="31"/>
        <v xml:space="preserve"> </v>
      </c>
      <c r="AG114" s="78"/>
      <c r="AH114" s="78"/>
      <c r="AI114" s="78"/>
      <c r="AK114" s="94" t="str">
        <f t="shared" si="32"/>
        <v>≤60</v>
      </c>
      <c r="AL114" s="94">
        <f t="shared" ca="1" si="33"/>
        <v>33</v>
      </c>
      <c r="AM114" s="95">
        <f t="shared" si="38"/>
        <v>0</v>
      </c>
      <c r="AN114" s="95">
        <f t="shared" si="39"/>
        <v>0</v>
      </c>
      <c r="AO114" s="96">
        <f t="shared" si="35"/>
        <v>0</v>
      </c>
      <c r="AP114" s="96">
        <f t="shared" si="36"/>
        <v>0</v>
      </c>
    </row>
    <row r="115" spans="2:42" s="97" customFormat="1" ht="52.8" x14ac:dyDescent="0.3">
      <c r="B115" s="79">
        <f t="shared" si="37"/>
        <v>112</v>
      </c>
      <c r="C115" s="79"/>
      <c r="D115" s="80" t="s">
        <v>94</v>
      </c>
      <c r="E115" s="80"/>
      <c r="F115" s="81"/>
      <c r="G115" s="82" t="str">
        <f t="shared" si="40"/>
        <v xml:space="preserve">Группа от QF </v>
      </c>
      <c r="H115" s="83"/>
      <c r="I115" s="83"/>
      <c r="J115" s="83"/>
      <c r="K115" s="83"/>
      <c r="L115" s="127"/>
      <c r="M115" s="127"/>
      <c r="N115" s="84"/>
      <c r="O115" s="85"/>
      <c r="P115" s="85"/>
      <c r="Q115" s="85"/>
      <c r="R115" s="86"/>
      <c r="S115" s="80"/>
      <c r="T115" s="87"/>
      <c r="U115" s="88" t="str">
        <f t="shared" si="41"/>
        <v xml:space="preserve"> </v>
      </c>
      <c r="V115" s="89"/>
      <c r="W115" s="90" t="str">
        <f t="shared" si="42"/>
        <v xml:space="preserve"> </v>
      </c>
      <c r="X115" s="83"/>
      <c r="Y115" s="83"/>
      <c r="Z115" s="83"/>
      <c r="AA115" s="83"/>
      <c r="AB115" s="87" t="s">
        <v>74</v>
      </c>
      <c r="AC115" s="76"/>
      <c r="AD115" s="91">
        <f t="shared" si="30"/>
        <v>0</v>
      </c>
      <c r="AE115" s="88" t="str">
        <f t="shared" si="34"/>
        <v xml:space="preserve"> </v>
      </c>
      <c r="AF115" s="91" t="str">
        <f t="shared" si="31"/>
        <v xml:space="preserve"> </v>
      </c>
      <c r="AG115" s="78"/>
      <c r="AH115" s="78"/>
      <c r="AI115" s="78"/>
      <c r="AK115" s="94" t="str">
        <f t="shared" si="32"/>
        <v>≤60</v>
      </c>
      <c r="AL115" s="94">
        <f t="shared" ca="1" si="33"/>
        <v>31</v>
      </c>
      <c r="AM115" s="95">
        <f t="shared" si="38"/>
        <v>0</v>
      </c>
      <c r="AN115" s="95">
        <f t="shared" si="39"/>
        <v>0</v>
      </c>
      <c r="AO115" s="96">
        <f t="shared" si="35"/>
        <v>0</v>
      </c>
      <c r="AP115" s="96">
        <f t="shared" si="36"/>
        <v>0</v>
      </c>
    </row>
    <row r="116" spans="2:42" s="97" customFormat="1" ht="52.8" x14ac:dyDescent="0.3">
      <c r="B116" s="79">
        <f t="shared" si="37"/>
        <v>113</v>
      </c>
      <c r="C116" s="79"/>
      <c r="D116" s="80" t="s">
        <v>94</v>
      </c>
      <c r="E116" s="80"/>
      <c r="F116" s="81"/>
      <c r="G116" s="82" t="str">
        <f t="shared" si="40"/>
        <v xml:space="preserve">Группа от QF </v>
      </c>
      <c r="H116" s="83"/>
      <c r="I116" s="83"/>
      <c r="J116" s="83"/>
      <c r="K116" s="83"/>
      <c r="L116" s="127"/>
      <c r="M116" s="127"/>
      <c r="N116" s="84"/>
      <c r="O116" s="85"/>
      <c r="P116" s="85"/>
      <c r="Q116" s="85"/>
      <c r="R116" s="86"/>
      <c r="S116" s="80"/>
      <c r="T116" s="87"/>
      <c r="U116" s="88" t="str">
        <f t="shared" si="41"/>
        <v xml:space="preserve"> </v>
      </c>
      <c r="V116" s="89"/>
      <c r="W116" s="90" t="str">
        <f t="shared" si="42"/>
        <v xml:space="preserve"> </v>
      </c>
      <c r="X116" s="83"/>
      <c r="Y116" s="83"/>
      <c r="Z116" s="83"/>
      <c r="AA116" s="83"/>
      <c r="AB116" s="87" t="s">
        <v>74</v>
      </c>
      <c r="AC116" s="76"/>
      <c r="AD116" s="91">
        <f t="shared" si="30"/>
        <v>0</v>
      </c>
      <c r="AE116" s="88" t="str">
        <f t="shared" si="34"/>
        <v xml:space="preserve"> </v>
      </c>
      <c r="AF116" s="91" t="str">
        <f t="shared" si="31"/>
        <v xml:space="preserve"> </v>
      </c>
      <c r="AG116" s="78"/>
      <c r="AH116" s="78"/>
      <c r="AI116" s="78"/>
      <c r="AK116" s="94" t="str">
        <f t="shared" si="32"/>
        <v>≤60</v>
      </c>
      <c r="AL116" s="94">
        <f t="shared" ca="1" si="33"/>
        <v>43</v>
      </c>
      <c r="AM116" s="95">
        <f t="shared" si="38"/>
        <v>0</v>
      </c>
      <c r="AN116" s="95">
        <f t="shared" si="39"/>
        <v>0</v>
      </c>
      <c r="AO116" s="96">
        <f t="shared" si="35"/>
        <v>0</v>
      </c>
      <c r="AP116" s="96">
        <f t="shared" si="36"/>
        <v>0</v>
      </c>
    </row>
    <row r="117" spans="2:42" s="97" customFormat="1" ht="52.8" x14ac:dyDescent="0.3">
      <c r="B117" s="79">
        <f t="shared" si="37"/>
        <v>114</v>
      </c>
      <c r="C117" s="79"/>
      <c r="D117" s="80" t="s">
        <v>94</v>
      </c>
      <c r="E117" s="80"/>
      <c r="F117" s="81"/>
      <c r="G117" s="82" t="str">
        <f t="shared" si="40"/>
        <v xml:space="preserve">Группа от QF </v>
      </c>
      <c r="H117" s="83"/>
      <c r="I117" s="83"/>
      <c r="J117" s="83"/>
      <c r="K117" s="83"/>
      <c r="L117" s="127"/>
      <c r="M117" s="127"/>
      <c r="N117" s="84"/>
      <c r="O117" s="85"/>
      <c r="P117" s="85"/>
      <c r="Q117" s="85"/>
      <c r="R117" s="86"/>
      <c r="S117" s="80"/>
      <c r="T117" s="87"/>
      <c r="U117" s="88" t="str">
        <f t="shared" si="41"/>
        <v xml:space="preserve"> </v>
      </c>
      <c r="V117" s="89"/>
      <c r="W117" s="90" t="str">
        <f t="shared" si="42"/>
        <v xml:space="preserve"> </v>
      </c>
      <c r="X117" s="83"/>
      <c r="Y117" s="83"/>
      <c r="Z117" s="83"/>
      <c r="AA117" s="83"/>
      <c r="AB117" s="87" t="s">
        <v>74</v>
      </c>
      <c r="AC117" s="76"/>
      <c r="AD117" s="91">
        <f t="shared" si="30"/>
        <v>0</v>
      </c>
      <c r="AE117" s="88" t="str">
        <f t="shared" si="34"/>
        <v xml:space="preserve"> </v>
      </c>
      <c r="AF117" s="91" t="str">
        <f t="shared" si="31"/>
        <v xml:space="preserve"> </v>
      </c>
      <c r="AG117" s="78"/>
      <c r="AH117" s="78"/>
      <c r="AI117" s="78"/>
      <c r="AK117" s="94" t="str">
        <f t="shared" si="32"/>
        <v>≤60</v>
      </c>
      <c r="AL117" s="94">
        <f t="shared" ca="1" si="33"/>
        <v>31</v>
      </c>
      <c r="AM117" s="95">
        <f t="shared" si="38"/>
        <v>0</v>
      </c>
      <c r="AN117" s="95">
        <f t="shared" si="39"/>
        <v>0</v>
      </c>
      <c r="AO117" s="96">
        <f t="shared" si="35"/>
        <v>0</v>
      </c>
      <c r="AP117" s="96">
        <f t="shared" si="36"/>
        <v>0</v>
      </c>
    </row>
    <row r="118" spans="2:42" s="97" customFormat="1" ht="52.8" x14ac:dyDescent="0.3">
      <c r="B118" s="79">
        <f t="shared" si="37"/>
        <v>115</v>
      </c>
      <c r="C118" s="79"/>
      <c r="D118" s="80" t="s">
        <v>94</v>
      </c>
      <c r="E118" s="80"/>
      <c r="F118" s="81"/>
      <c r="G118" s="82" t="str">
        <f t="shared" si="40"/>
        <v xml:space="preserve">Группа от QF </v>
      </c>
      <c r="H118" s="83"/>
      <c r="I118" s="83"/>
      <c r="J118" s="83"/>
      <c r="K118" s="83"/>
      <c r="L118" s="127"/>
      <c r="M118" s="127"/>
      <c r="N118" s="84"/>
      <c r="O118" s="85"/>
      <c r="P118" s="85"/>
      <c r="Q118" s="85"/>
      <c r="R118" s="86"/>
      <c r="S118" s="80"/>
      <c r="T118" s="87"/>
      <c r="U118" s="88" t="str">
        <f t="shared" si="41"/>
        <v xml:space="preserve"> </v>
      </c>
      <c r="V118" s="89"/>
      <c r="W118" s="90" t="str">
        <f t="shared" si="42"/>
        <v xml:space="preserve"> </v>
      </c>
      <c r="X118" s="83"/>
      <c r="Y118" s="83"/>
      <c r="Z118" s="83"/>
      <c r="AA118" s="83"/>
      <c r="AB118" s="87" t="s">
        <v>74</v>
      </c>
      <c r="AC118" s="76"/>
      <c r="AD118" s="91">
        <f t="shared" si="30"/>
        <v>0</v>
      </c>
      <c r="AE118" s="88" t="str">
        <f t="shared" si="34"/>
        <v xml:space="preserve"> </v>
      </c>
      <c r="AF118" s="91" t="str">
        <f t="shared" si="31"/>
        <v xml:space="preserve"> </v>
      </c>
      <c r="AG118" s="78"/>
      <c r="AH118" s="78"/>
      <c r="AI118" s="78"/>
      <c r="AK118" s="94" t="str">
        <f t="shared" si="32"/>
        <v>≤60</v>
      </c>
      <c r="AL118" s="94">
        <f t="shared" ca="1" si="33"/>
        <v>21</v>
      </c>
      <c r="AM118" s="95">
        <f t="shared" si="38"/>
        <v>0</v>
      </c>
      <c r="AN118" s="95">
        <f t="shared" si="39"/>
        <v>0</v>
      </c>
      <c r="AO118" s="96">
        <f t="shared" si="35"/>
        <v>0</v>
      </c>
      <c r="AP118" s="96">
        <f t="shared" si="36"/>
        <v>0</v>
      </c>
    </row>
    <row r="119" spans="2:42" s="97" customFormat="1" ht="52.8" x14ac:dyDescent="0.3">
      <c r="B119" s="79">
        <f t="shared" si="37"/>
        <v>116</v>
      </c>
      <c r="C119" s="79"/>
      <c r="D119" s="80" t="s">
        <v>94</v>
      </c>
      <c r="E119" s="80"/>
      <c r="F119" s="81"/>
      <c r="G119" s="82" t="str">
        <f t="shared" si="40"/>
        <v xml:space="preserve">Группа от QF </v>
      </c>
      <c r="H119" s="83"/>
      <c r="I119" s="83"/>
      <c r="J119" s="83"/>
      <c r="K119" s="83"/>
      <c r="L119" s="127"/>
      <c r="M119" s="127"/>
      <c r="N119" s="84"/>
      <c r="O119" s="85"/>
      <c r="P119" s="85"/>
      <c r="Q119" s="85"/>
      <c r="R119" s="86"/>
      <c r="S119" s="80"/>
      <c r="T119" s="87"/>
      <c r="U119" s="88" t="str">
        <f t="shared" si="41"/>
        <v xml:space="preserve"> </v>
      </c>
      <c r="V119" s="89"/>
      <c r="W119" s="90" t="str">
        <f t="shared" si="42"/>
        <v xml:space="preserve"> </v>
      </c>
      <c r="X119" s="83"/>
      <c r="Y119" s="83"/>
      <c r="Z119" s="83"/>
      <c r="AA119" s="83"/>
      <c r="AB119" s="87" t="s">
        <v>74</v>
      </c>
      <c r="AC119" s="76"/>
      <c r="AD119" s="91">
        <f t="shared" si="30"/>
        <v>0</v>
      </c>
      <c r="AE119" s="88" t="str">
        <f t="shared" si="34"/>
        <v xml:space="preserve"> </v>
      </c>
      <c r="AF119" s="91" t="str">
        <f t="shared" si="31"/>
        <v xml:space="preserve"> </v>
      </c>
      <c r="AG119" s="78"/>
      <c r="AH119" s="78"/>
      <c r="AI119" s="78"/>
      <c r="AK119" s="94" t="str">
        <f t="shared" si="32"/>
        <v>≤60</v>
      </c>
      <c r="AL119" s="94">
        <f t="shared" ca="1" si="33"/>
        <v>34</v>
      </c>
      <c r="AM119" s="95">
        <f t="shared" si="38"/>
        <v>0</v>
      </c>
      <c r="AN119" s="95">
        <f t="shared" si="39"/>
        <v>0</v>
      </c>
      <c r="AO119" s="96">
        <f t="shared" si="35"/>
        <v>0</v>
      </c>
      <c r="AP119" s="96">
        <f t="shared" si="36"/>
        <v>0</v>
      </c>
    </row>
    <row r="120" spans="2:42" s="97" customFormat="1" ht="52.8" x14ac:dyDescent="0.3">
      <c r="B120" s="79">
        <f t="shared" si="37"/>
        <v>117</v>
      </c>
      <c r="C120" s="79"/>
      <c r="D120" s="80" t="s">
        <v>94</v>
      </c>
      <c r="E120" s="80"/>
      <c r="F120" s="81"/>
      <c r="G120" s="82" t="str">
        <f t="shared" si="40"/>
        <v xml:space="preserve">Группа от QF </v>
      </c>
      <c r="H120" s="83"/>
      <c r="I120" s="83"/>
      <c r="J120" s="83"/>
      <c r="K120" s="83"/>
      <c r="L120" s="127"/>
      <c r="M120" s="127"/>
      <c r="N120" s="84"/>
      <c r="O120" s="85"/>
      <c r="P120" s="85"/>
      <c r="Q120" s="85"/>
      <c r="R120" s="86"/>
      <c r="S120" s="80"/>
      <c r="T120" s="87"/>
      <c r="U120" s="88" t="str">
        <f t="shared" si="41"/>
        <v xml:space="preserve"> </v>
      </c>
      <c r="V120" s="89"/>
      <c r="W120" s="90" t="str">
        <f t="shared" si="42"/>
        <v xml:space="preserve"> </v>
      </c>
      <c r="X120" s="83"/>
      <c r="Y120" s="83"/>
      <c r="Z120" s="83"/>
      <c r="AA120" s="83"/>
      <c r="AB120" s="87" t="s">
        <v>74</v>
      </c>
      <c r="AC120" s="76"/>
      <c r="AD120" s="91">
        <f t="shared" si="30"/>
        <v>0</v>
      </c>
      <c r="AE120" s="88" t="str">
        <f t="shared" si="34"/>
        <v xml:space="preserve"> </v>
      </c>
      <c r="AF120" s="91" t="str">
        <f t="shared" si="31"/>
        <v xml:space="preserve"> </v>
      </c>
      <c r="AG120" s="78"/>
      <c r="AH120" s="78"/>
      <c r="AI120" s="78"/>
      <c r="AK120" s="94" t="str">
        <f t="shared" si="32"/>
        <v>≤60</v>
      </c>
      <c r="AL120" s="94">
        <f t="shared" ca="1" si="33"/>
        <v>24</v>
      </c>
      <c r="AM120" s="95">
        <f t="shared" si="38"/>
        <v>0</v>
      </c>
      <c r="AN120" s="95">
        <f t="shared" si="39"/>
        <v>0</v>
      </c>
      <c r="AO120" s="96">
        <f t="shared" si="35"/>
        <v>0</v>
      </c>
      <c r="AP120" s="96">
        <f t="shared" si="36"/>
        <v>0</v>
      </c>
    </row>
    <row r="121" spans="2:42" s="97" customFormat="1" ht="52.8" x14ac:dyDescent="0.3">
      <c r="B121" s="79">
        <f t="shared" si="37"/>
        <v>118</v>
      </c>
      <c r="C121" s="79"/>
      <c r="D121" s="80" t="s">
        <v>94</v>
      </c>
      <c r="E121" s="80"/>
      <c r="F121" s="81"/>
      <c r="G121" s="82" t="str">
        <f t="shared" si="40"/>
        <v xml:space="preserve">Группа от QF </v>
      </c>
      <c r="H121" s="83"/>
      <c r="I121" s="83"/>
      <c r="J121" s="83"/>
      <c r="K121" s="83"/>
      <c r="L121" s="127"/>
      <c r="M121" s="127"/>
      <c r="N121" s="84"/>
      <c r="O121" s="85"/>
      <c r="P121" s="85"/>
      <c r="Q121" s="85"/>
      <c r="R121" s="86"/>
      <c r="S121" s="80"/>
      <c r="T121" s="87"/>
      <c r="U121" s="88" t="str">
        <f t="shared" si="41"/>
        <v xml:space="preserve"> </v>
      </c>
      <c r="V121" s="89"/>
      <c r="W121" s="90" t="str">
        <f t="shared" si="42"/>
        <v xml:space="preserve"> </v>
      </c>
      <c r="X121" s="83"/>
      <c r="Y121" s="83"/>
      <c r="Z121" s="83"/>
      <c r="AA121" s="83"/>
      <c r="AB121" s="87" t="s">
        <v>74</v>
      </c>
      <c r="AC121" s="76"/>
      <c r="AD121" s="91">
        <f t="shared" si="30"/>
        <v>0</v>
      </c>
      <c r="AE121" s="88" t="str">
        <f t="shared" si="34"/>
        <v xml:space="preserve"> </v>
      </c>
      <c r="AF121" s="91" t="str">
        <f t="shared" si="31"/>
        <v xml:space="preserve"> </v>
      </c>
      <c r="AG121" s="78"/>
      <c r="AH121" s="78"/>
      <c r="AI121" s="78"/>
      <c r="AK121" s="94" t="str">
        <f t="shared" si="32"/>
        <v>≤60</v>
      </c>
      <c r="AL121" s="94">
        <f t="shared" ca="1" si="33"/>
        <v>50</v>
      </c>
      <c r="AM121" s="95">
        <f t="shared" si="38"/>
        <v>0</v>
      </c>
      <c r="AN121" s="95">
        <f t="shared" si="39"/>
        <v>0</v>
      </c>
      <c r="AO121" s="96">
        <f t="shared" si="35"/>
        <v>0</v>
      </c>
      <c r="AP121" s="96">
        <f t="shared" si="36"/>
        <v>0</v>
      </c>
    </row>
    <row r="122" spans="2:42" s="97" customFormat="1" ht="52.8" x14ac:dyDescent="0.3">
      <c r="B122" s="79">
        <f t="shared" si="37"/>
        <v>119</v>
      </c>
      <c r="C122" s="79"/>
      <c r="D122" s="80" t="s">
        <v>94</v>
      </c>
      <c r="E122" s="80"/>
      <c r="F122" s="81"/>
      <c r="G122" s="82" t="str">
        <f t="shared" si="40"/>
        <v xml:space="preserve">Группа от QF </v>
      </c>
      <c r="H122" s="83"/>
      <c r="I122" s="83"/>
      <c r="J122" s="83"/>
      <c r="K122" s="83"/>
      <c r="L122" s="127"/>
      <c r="M122" s="127"/>
      <c r="N122" s="84"/>
      <c r="O122" s="85"/>
      <c r="P122" s="85"/>
      <c r="Q122" s="85"/>
      <c r="R122" s="86"/>
      <c r="S122" s="80"/>
      <c r="T122" s="87"/>
      <c r="U122" s="88" t="str">
        <f t="shared" si="41"/>
        <v xml:space="preserve"> </v>
      </c>
      <c r="V122" s="89"/>
      <c r="W122" s="90" t="str">
        <f t="shared" si="42"/>
        <v xml:space="preserve"> </v>
      </c>
      <c r="X122" s="83"/>
      <c r="Y122" s="83"/>
      <c r="Z122" s="83"/>
      <c r="AA122" s="83"/>
      <c r="AB122" s="87" t="s">
        <v>74</v>
      </c>
      <c r="AC122" s="76"/>
      <c r="AD122" s="91">
        <f t="shared" si="30"/>
        <v>0</v>
      </c>
      <c r="AE122" s="88" t="str">
        <f t="shared" si="34"/>
        <v xml:space="preserve"> </v>
      </c>
      <c r="AF122" s="91" t="str">
        <f t="shared" si="31"/>
        <v xml:space="preserve"> </v>
      </c>
      <c r="AG122" s="78"/>
      <c r="AH122" s="78"/>
      <c r="AI122" s="78"/>
      <c r="AK122" s="94" t="str">
        <f t="shared" si="32"/>
        <v>≤60</v>
      </c>
      <c r="AL122" s="94">
        <f t="shared" ca="1" si="33"/>
        <v>27</v>
      </c>
      <c r="AM122" s="95">
        <f t="shared" si="38"/>
        <v>0</v>
      </c>
      <c r="AN122" s="95">
        <f t="shared" si="39"/>
        <v>0</v>
      </c>
      <c r="AO122" s="96">
        <f t="shared" si="35"/>
        <v>0</v>
      </c>
      <c r="AP122" s="96">
        <f t="shared" si="36"/>
        <v>0</v>
      </c>
    </row>
    <row r="123" spans="2:42" s="97" customFormat="1" ht="52.8" x14ac:dyDescent="0.3">
      <c r="B123" s="79">
        <f t="shared" si="37"/>
        <v>120</v>
      </c>
      <c r="C123" s="79"/>
      <c r="D123" s="80" t="s">
        <v>94</v>
      </c>
      <c r="E123" s="80"/>
      <c r="F123" s="81"/>
      <c r="G123" s="82" t="str">
        <f t="shared" si="40"/>
        <v xml:space="preserve">Группа от QF </v>
      </c>
      <c r="H123" s="83"/>
      <c r="I123" s="83"/>
      <c r="J123" s="83"/>
      <c r="K123" s="83"/>
      <c r="L123" s="127"/>
      <c r="M123" s="127"/>
      <c r="N123" s="84"/>
      <c r="O123" s="85"/>
      <c r="P123" s="85"/>
      <c r="Q123" s="85"/>
      <c r="R123" s="86"/>
      <c r="S123" s="80"/>
      <c r="T123" s="87"/>
      <c r="U123" s="88" t="str">
        <f t="shared" ref="U123:U149" si="43">IF(AD123=0," ","-")</f>
        <v xml:space="preserve"> </v>
      </c>
      <c r="V123" s="89"/>
      <c r="W123" s="90" t="str">
        <f t="shared" ref="W123:W149" si="44">IF(AD123=0," ","-")</f>
        <v xml:space="preserve"> </v>
      </c>
      <c r="X123" s="83"/>
      <c r="Y123" s="83"/>
      <c r="Z123" s="83"/>
      <c r="AA123" s="83"/>
      <c r="AB123" s="87" t="s">
        <v>74</v>
      </c>
      <c r="AC123" s="76"/>
      <c r="AD123" s="91">
        <f t="shared" si="30"/>
        <v>0</v>
      </c>
      <c r="AE123" s="88" t="str">
        <f t="shared" ref="AE123:AE149" si="45">IF(AD123=0," ","-")</f>
        <v xml:space="preserve"> </v>
      </c>
      <c r="AF123" s="91" t="str">
        <f t="shared" si="31"/>
        <v xml:space="preserve"> </v>
      </c>
      <c r="AG123" s="78"/>
      <c r="AH123" s="78"/>
      <c r="AI123" s="78"/>
      <c r="AK123" s="94" t="str">
        <f t="shared" si="32"/>
        <v>≤60</v>
      </c>
      <c r="AL123" s="94">
        <f t="shared" ca="1" si="33"/>
        <v>47</v>
      </c>
      <c r="AM123" s="95">
        <f t="shared" si="38"/>
        <v>0</v>
      </c>
      <c r="AN123" s="95">
        <f t="shared" si="39"/>
        <v>0</v>
      </c>
      <c r="AO123" s="96">
        <f t="shared" si="35"/>
        <v>0</v>
      </c>
      <c r="AP123" s="96">
        <f t="shared" si="36"/>
        <v>0</v>
      </c>
    </row>
    <row r="124" spans="2:42" s="97" customFormat="1" ht="52.8" x14ac:dyDescent="0.3">
      <c r="B124" s="79">
        <f t="shared" si="37"/>
        <v>121</v>
      </c>
      <c r="C124" s="79"/>
      <c r="D124" s="80" t="s">
        <v>94</v>
      </c>
      <c r="E124" s="80"/>
      <c r="F124" s="81"/>
      <c r="G124" s="82" t="str">
        <f t="shared" si="40"/>
        <v xml:space="preserve">Группа от QF </v>
      </c>
      <c r="H124" s="83"/>
      <c r="I124" s="83"/>
      <c r="J124" s="83"/>
      <c r="K124" s="83"/>
      <c r="L124" s="127"/>
      <c r="M124" s="127"/>
      <c r="N124" s="84"/>
      <c r="O124" s="85"/>
      <c r="P124" s="85"/>
      <c r="Q124" s="85"/>
      <c r="R124" s="86"/>
      <c r="S124" s="80"/>
      <c r="T124" s="87"/>
      <c r="U124" s="88" t="str">
        <f t="shared" si="43"/>
        <v xml:space="preserve"> </v>
      </c>
      <c r="V124" s="89"/>
      <c r="W124" s="90" t="str">
        <f t="shared" si="44"/>
        <v xml:space="preserve"> </v>
      </c>
      <c r="X124" s="83"/>
      <c r="Y124" s="83"/>
      <c r="Z124" s="83"/>
      <c r="AA124" s="83"/>
      <c r="AB124" s="87" t="s">
        <v>74</v>
      </c>
      <c r="AC124" s="76"/>
      <c r="AD124" s="91">
        <f t="shared" si="30"/>
        <v>0</v>
      </c>
      <c r="AE124" s="88" t="str">
        <f t="shared" si="45"/>
        <v xml:space="preserve"> </v>
      </c>
      <c r="AF124" s="91" t="str">
        <f t="shared" si="31"/>
        <v xml:space="preserve"> </v>
      </c>
      <c r="AG124" s="78"/>
      <c r="AH124" s="78"/>
      <c r="AI124" s="78"/>
      <c r="AK124" s="94" t="str">
        <f t="shared" si="32"/>
        <v>≤60</v>
      </c>
      <c r="AL124" s="94">
        <f t="shared" ca="1" si="33"/>
        <v>40</v>
      </c>
      <c r="AM124" s="95">
        <f t="shared" si="38"/>
        <v>0</v>
      </c>
      <c r="AN124" s="95">
        <f t="shared" si="39"/>
        <v>0</v>
      </c>
      <c r="AO124" s="96">
        <f t="shared" si="35"/>
        <v>0</v>
      </c>
      <c r="AP124" s="96">
        <f t="shared" si="36"/>
        <v>0</v>
      </c>
    </row>
    <row r="125" spans="2:42" s="97" customFormat="1" ht="52.8" x14ac:dyDescent="0.3">
      <c r="B125" s="79">
        <f t="shared" si="37"/>
        <v>122</v>
      </c>
      <c r="C125" s="79"/>
      <c r="D125" s="80" t="s">
        <v>94</v>
      </c>
      <c r="E125" s="80"/>
      <c r="F125" s="81"/>
      <c r="G125" s="82" t="str">
        <f t="shared" si="40"/>
        <v xml:space="preserve">Группа от QF </v>
      </c>
      <c r="H125" s="83"/>
      <c r="I125" s="83"/>
      <c r="J125" s="83"/>
      <c r="K125" s="83"/>
      <c r="L125" s="127"/>
      <c r="M125" s="127"/>
      <c r="N125" s="84"/>
      <c r="O125" s="85"/>
      <c r="P125" s="85"/>
      <c r="Q125" s="85"/>
      <c r="R125" s="86"/>
      <c r="S125" s="80"/>
      <c r="T125" s="87"/>
      <c r="U125" s="88" t="str">
        <f t="shared" si="43"/>
        <v xml:space="preserve"> </v>
      </c>
      <c r="V125" s="89"/>
      <c r="W125" s="90" t="str">
        <f t="shared" si="44"/>
        <v xml:space="preserve"> </v>
      </c>
      <c r="X125" s="83"/>
      <c r="Y125" s="83"/>
      <c r="Z125" s="83"/>
      <c r="AA125" s="83"/>
      <c r="AB125" s="87" t="s">
        <v>74</v>
      </c>
      <c r="AC125" s="76"/>
      <c r="AD125" s="91">
        <f t="shared" si="30"/>
        <v>0</v>
      </c>
      <c r="AE125" s="88" t="str">
        <f t="shared" si="45"/>
        <v xml:space="preserve"> </v>
      </c>
      <c r="AF125" s="91" t="str">
        <f t="shared" si="31"/>
        <v xml:space="preserve"> </v>
      </c>
      <c r="AG125" s="78"/>
      <c r="AH125" s="78"/>
      <c r="AI125" s="78"/>
      <c r="AK125" s="94" t="str">
        <f t="shared" si="32"/>
        <v>≤60</v>
      </c>
      <c r="AL125" s="94">
        <f t="shared" ca="1" si="33"/>
        <v>38</v>
      </c>
      <c r="AM125" s="95">
        <f t="shared" si="38"/>
        <v>0</v>
      </c>
      <c r="AN125" s="95">
        <f t="shared" si="39"/>
        <v>0</v>
      </c>
      <c r="AO125" s="96">
        <f t="shared" si="35"/>
        <v>0</v>
      </c>
      <c r="AP125" s="96">
        <f t="shared" si="36"/>
        <v>0</v>
      </c>
    </row>
    <row r="126" spans="2:42" s="97" customFormat="1" ht="52.8" x14ac:dyDescent="0.3">
      <c r="B126" s="79">
        <f t="shared" si="37"/>
        <v>123</v>
      </c>
      <c r="C126" s="79"/>
      <c r="D126" s="80" t="s">
        <v>94</v>
      </c>
      <c r="E126" s="80"/>
      <c r="F126" s="81"/>
      <c r="G126" s="82" t="str">
        <f t="shared" si="40"/>
        <v xml:space="preserve">Группа от QF </v>
      </c>
      <c r="H126" s="83"/>
      <c r="I126" s="83"/>
      <c r="J126" s="83"/>
      <c r="K126" s="83"/>
      <c r="L126" s="127"/>
      <c r="M126" s="127"/>
      <c r="N126" s="84"/>
      <c r="O126" s="85"/>
      <c r="P126" s="85"/>
      <c r="Q126" s="85"/>
      <c r="R126" s="86"/>
      <c r="S126" s="80"/>
      <c r="T126" s="87"/>
      <c r="U126" s="88" t="str">
        <f t="shared" si="43"/>
        <v xml:space="preserve"> </v>
      </c>
      <c r="V126" s="89"/>
      <c r="W126" s="90" t="str">
        <f t="shared" si="44"/>
        <v xml:space="preserve"> </v>
      </c>
      <c r="X126" s="83"/>
      <c r="Y126" s="83"/>
      <c r="Z126" s="83"/>
      <c r="AA126" s="83"/>
      <c r="AB126" s="87" t="s">
        <v>74</v>
      </c>
      <c r="AC126" s="76"/>
      <c r="AD126" s="91">
        <f t="shared" si="30"/>
        <v>0</v>
      </c>
      <c r="AE126" s="88" t="str">
        <f t="shared" si="45"/>
        <v xml:space="preserve"> </v>
      </c>
      <c r="AF126" s="91" t="str">
        <f t="shared" si="31"/>
        <v xml:space="preserve"> </v>
      </c>
      <c r="AG126" s="78"/>
      <c r="AH126" s="78"/>
      <c r="AI126" s="78"/>
      <c r="AK126" s="94" t="str">
        <f t="shared" si="32"/>
        <v>≤60</v>
      </c>
      <c r="AL126" s="94">
        <f t="shared" ca="1" si="33"/>
        <v>31</v>
      </c>
      <c r="AM126" s="95">
        <f t="shared" si="38"/>
        <v>0</v>
      </c>
      <c r="AN126" s="95">
        <f t="shared" si="39"/>
        <v>0</v>
      </c>
      <c r="AO126" s="96">
        <f t="shared" si="35"/>
        <v>0</v>
      </c>
      <c r="AP126" s="96">
        <f t="shared" si="36"/>
        <v>0</v>
      </c>
    </row>
    <row r="127" spans="2:42" s="97" customFormat="1" ht="52.8" x14ac:dyDescent="0.3">
      <c r="B127" s="79">
        <f t="shared" si="37"/>
        <v>124</v>
      </c>
      <c r="C127" s="79"/>
      <c r="D127" s="80" t="s">
        <v>94</v>
      </c>
      <c r="E127" s="80"/>
      <c r="F127" s="81"/>
      <c r="G127" s="82" t="str">
        <f t="shared" si="40"/>
        <v xml:space="preserve">Группа от QF </v>
      </c>
      <c r="H127" s="83"/>
      <c r="I127" s="83"/>
      <c r="J127" s="83"/>
      <c r="K127" s="83"/>
      <c r="L127" s="127"/>
      <c r="M127" s="127"/>
      <c r="N127" s="84"/>
      <c r="O127" s="85"/>
      <c r="P127" s="85"/>
      <c r="Q127" s="85"/>
      <c r="R127" s="86"/>
      <c r="S127" s="80"/>
      <c r="T127" s="87"/>
      <c r="U127" s="88" t="str">
        <f t="shared" si="43"/>
        <v xml:space="preserve"> </v>
      </c>
      <c r="V127" s="89"/>
      <c r="W127" s="90" t="str">
        <f t="shared" si="44"/>
        <v xml:space="preserve"> </v>
      </c>
      <c r="X127" s="90"/>
      <c r="Y127" s="90"/>
      <c r="Z127" s="90"/>
      <c r="AA127" s="90"/>
      <c r="AB127" s="87" t="s">
        <v>74</v>
      </c>
      <c r="AC127" s="76"/>
      <c r="AD127" s="91">
        <f t="shared" si="30"/>
        <v>0</v>
      </c>
      <c r="AE127" s="88" t="str">
        <f t="shared" si="45"/>
        <v xml:space="preserve"> </v>
      </c>
      <c r="AF127" s="91" t="str">
        <f t="shared" si="31"/>
        <v xml:space="preserve"> </v>
      </c>
      <c r="AG127" s="78"/>
      <c r="AH127" s="78"/>
      <c r="AI127" s="78"/>
      <c r="AK127" s="94" t="str">
        <f t="shared" si="32"/>
        <v>≤60</v>
      </c>
      <c r="AL127" s="94">
        <f t="shared" ca="1" si="33"/>
        <v>32</v>
      </c>
      <c r="AM127" s="95">
        <f t="shared" si="38"/>
        <v>0</v>
      </c>
      <c r="AN127" s="95">
        <f t="shared" si="39"/>
        <v>0</v>
      </c>
      <c r="AO127" s="96">
        <f t="shared" si="35"/>
        <v>0</v>
      </c>
      <c r="AP127" s="96">
        <f t="shared" si="36"/>
        <v>0</v>
      </c>
    </row>
    <row r="128" spans="2:42" s="97" customFormat="1" ht="52.8" x14ac:dyDescent="0.3">
      <c r="B128" s="79">
        <f t="shared" si="37"/>
        <v>125</v>
      </c>
      <c r="C128" s="79"/>
      <c r="D128" s="80" t="s">
        <v>94</v>
      </c>
      <c r="E128" s="80"/>
      <c r="F128" s="81"/>
      <c r="G128" s="82" t="str">
        <f t="shared" si="40"/>
        <v xml:space="preserve">Группа от QF </v>
      </c>
      <c r="H128" s="83"/>
      <c r="I128" s="83"/>
      <c r="J128" s="83"/>
      <c r="K128" s="83"/>
      <c r="L128" s="127"/>
      <c r="M128" s="127"/>
      <c r="N128" s="84"/>
      <c r="O128" s="85"/>
      <c r="P128" s="85"/>
      <c r="Q128" s="85"/>
      <c r="R128" s="86"/>
      <c r="S128" s="80"/>
      <c r="T128" s="87"/>
      <c r="U128" s="88" t="str">
        <f t="shared" si="43"/>
        <v xml:space="preserve"> </v>
      </c>
      <c r="V128" s="89"/>
      <c r="W128" s="90" t="str">
        <f t="shared" si="44"/>
        <v xml:space="preserve"> </v>
      </c>
      <c r="X128" s="90"/>
      <c r="Y128" s="90"/>
      <c r="Z128" s="90"/>
      <c r="AA128" s="90"/>
      <c r="AB128" s="87" t="s">
        <v>74</v>
      </c>
      <c r="AC128" s="76"/>
      <c r="AD128" s="91">
        <f t="shared" si="30"/>
        <v>0</v>
      </c>
      <c r="AE128" s="88" t="str">
        <f t="shared" si="45"/>
        <v xml:space="preserve"> </v>
      </c>
      <c r="AF128" s="91" t="str">
        <f t="shared" si="31"/>
        <v xml:space="preserve"> </v>
      </c>
      <c r="AG128" s="78"/>
      <c r="AH128" s="78"/>
      <c r="AI128" s="78"/>
      <c r="AK128" s="94" t="str">
        <f t="shared" si="32"/>
        <v>≤60</v>
      </c>
      <c r="AL128" s="94">
        <f t="shared" ca="1" si="33"/>
        <v>27</v>
      </c>
      <c r="AM128" s="95">
        <f t="shared" si="38"/>
        <v>0</v>
      </c>
      <c r="AN128" s="95">
        <f t="shared" si="39"/>
        <v>0</v>
      </c>
      <c r="AO128" s="96">
        <f t="shared" si="35"/>
        <v>0</v>
      </c>
      <c r="AP128" s="96">
        <f t="shared" si="36"/>
        <v>0</v>
      </c>
    </row>
    <row r="129" spans="2:42" s="97" customFormat="1" ht="52.8" x14ac:dyDescent="0.3">
      <c r="B129" s="79">
        <f t="shared" si="37"/>
        <v>126</v>
      </c>
      <c r="C129" s="79"/>
      <c r="D129" s="80" t="s">
        <v>94</v>
      </c>
      <c r="E129" s="80"/>
      <c r="F129" s="81"/>
      <c r="G129" s="82" t="str">
        <f t="shared" si="40"/>
        <v xml:space="preserve">Группа от QF </v>
      </c>
      <c r="H129" s="83"/>
      <c r="I129" s="83"/>
      <c r="J129" s="83"/>
      <c r="K129" s="83"/>
      <c r="L129" s="127"/>
      <c r="M129" s="127"/>
      <c r="N129" s="84"/>
      <c r="O129" s="85"/>
      <c r="P129" s="85"/>
      <c r="Q129" s="85"/>
      <c r="R129" s="86"/>
      <c r="S129" s="80"/>
      <c r="T129" s="87"/>
      <c r="U129" s="88" t="str">
        <f t="shared" si="43"/>
        <v xml:space="preserve"> </v>
      </c>
      <c r="V129" s="89"/>
      <c r="W129" s="90" t="str">
        <f t="shared" si="44"/>
        <v xml:space="preserve"> </v>
      </c>
      <c r="X129" s="90"/>
      <c r="Y129" s="90"/>
      <c r="Z129" s="90"/>
      <c r="AA129" s="90"/>
      <c r="AB129" s="87" t="s">
        <v>74</v>
      </c>
      <c r="AC129" s="76"/>
      <c r="AD129" s="91">
        <f t="shared" si="30"/>
        <v>0</v>
      </c>
      <c r="AE129" s="88" t="str">
        <f t="shared" si="45"/>
        <v xml:space="preserve"> </v>
      </c>
      <c r="AF129" s="91" t="str">
        <f t="shared" si="31"/>
        <v xml:space="preserve"> </v>
      </c>
      <c r="AG129" s="78"/>
      <c r="AH129" s="78"/>
      <c r="AI129" s="78"/>
      <c r="AK129" s="94" t="str">
        <f t="shared" si="32"/>
        <v>≤60</v>
      </c>
      <c r="AL129" s="94">
        <f t="shared" ca="1" si="33"/>
        <v>50</v>
      </c>
      <c r="AM129" s="95">
        <f t="shared" si="38"/>
        <v>0</v>
      </c>
      <c r="AN129" s="95">
        <f t="shared" si="39"/>
        <v>0</v>
      </c>
      <c r="AO129" s="96">
        <f t="shared" si="35"/>
        <v>0</v>
      </c>
      <c r="AP129" s="96">
        <f t="shared" si="36"/>
        <v>0</v>
      </c>
    </row>
    <row r="130" spans="2:42" s="97" customFormat="1" ht="52.8" x14ac:dyDescent="0.3">
      <c r="B130" s="79">
        <f t="shared" si="37"/>
        <v>127</v>
      </c>
      <c r="C130" s="79"/>
      <c r="D130" s="80" t="s">
        <v>94</v>
      </c>
      <c r="E130" s="80"/>
      <c r="F130" s="81"/>
      <c r="G130" s="82" t="str">
        <f t="shared" si="40"/>
        <v xml:space="preserve">Группа от QF </v>
      </c>
      <c r="H130" s="83"/>
      <c r="I130" s="83"/>
      <c r="J130" s="83"/>
      <c r="K130" s="83"/>
      <c r="L130" s="127"/>
      <c r="M130" s="127"/>
      <c r="N130" s="84"/>
      <c r="O130" s="85"/>
      <c r="P130" s="85"/>
      <c r="Q130" s="85"/>
      <c r="R130" s="86"/>
      <c r="S130" s="80"/>
      <c r="T130" s="87"/>
      <c r="U130" s="88" t="str">
        <f t="shared" si="43"/>
        <v xml:space="preserve"> </v>
      </c>
      <c r="V130" s="89"/>
      <c r="W130" s="90" t="str">
        <f t="shared" si="44"/>
        <v xml:space="preserve"> </v>
      </c>
      <c r="X130" s="90"/>
      <c r="Y130" s="90"/>
      <c r="Z130" s="90"/>
      <c r="AA130" s="90"/>
      <c r="AB130" s="87" t="s">
        <v>74</v>
      </c>
      <c r="AC130" s="76"/>
      <c r="AD130" s="91">
        <f t="shared" si="30"/>
        <v>0</v>
      </c>
      <c r="AE130" s="88" t="str">
        <f t="shared" si="45"/>
        <v xml:space="preserve"> </v>
      </c>
      <c r="AF130" s="91" t="str">
        <f t="shared" si="31"/>
        <v xml:space="preserve"> </v>
      </c>
      <c r="AG130" s="78"/>
      <c r="AH130" s="78"/>
      <c r="AI130" s="78"/>
      <c r="AK130" s="94" t="str">
        <f t="shared" si="32"/>
        <v>≤60</v>
      </c>
      <c r="AL130" s="94">
        <f t="shared" ca="1" si="33"/>
        <v>21</v>
      </c>
      <c r="AM130" s="95">
        <f t="shared" si="38"/>
        <v>0</v>
      </c>
      <c r="AN130" s="95">
        <f t="shared" si="39"/>
        <v>0</v>
      </c>
      <c r="AO130" s="96">
        <f t="shared" si="35"/>
        <v>0</v>
      </c>
      <c r="AP130" s="96">
        <f t="shared" si="36"/>
        <v>0</v>
      </c>
    </row>
    <row r="131" spans="2:42" s="97" customFormat="1" ht="52.8" x14ac:dyDescent="0.3">
      <c r="B131" s="79">
        <f t="shared" si="37"/>
        <v>128</v>
      </c>
      <c r="C131" s="79"/>
      <c r="D131" s="80" t="s">
        <v>94</v>
      </c>
      <c r="E131" s="80"/>
      <c r="F131" s="81"/>
      <c r="G131" s="82" t="str">
        <f t="shared" si="40"/>
        <v xml:space="preserve">Группа от QF </v>
      </c>
      <c r="H131" s="83"/>
      <c r="I131" s="83"/>
      <c r="J131" s="83"/>
      <c r="K131" s="83"/>
      <c r="L131" s="127"/>
      <c r="M131" s="127"/>
      <c r="N131" s="84"/>
      <c r="O131" s="85"/>
      <c r="P131" s="85"/>
      <c r="Q131" s="85"/>
      <c r="R131" s="86"/>
      <c r="S131" s="80"/>
      <c r="T131" s="87"/>
      <c r="U131" s="88" t="str">
        <f t="shared" si="43"/>
        <v xml:space="preserve"> </v>
      </c>
      <c r="V131" s="89"/>
      <c r="W131" s="90" t="str">
        <f t="shared" si="44"/>
        <v xml:space="preserve"> </v>
      </c>
      <c r="X131" s="90"/>
      <c r="Y131" s="90"/>
      <c r="Z131" s="90"/>
      <c r="AA131" s="90"/>
      <c r="AB131" s="87" t="s">
        <v>74</v>
      </c>
      <c r="AC131" s="76"/>
      <c r="AD131" s="91">
        <f t="shared" ref="AD131:AD194" si="46">IF(V131=$AG$1,L131*3,IF(V131=$AH$1,L131*5,IF(V131=$AI$1,L131*8,IF(V131=$AJ$1,L131*12*0.75,0))))</f>
        <v>0</v>
      </c>
      <c r="AE131" s="88" t="str">
        <f t="shared" si="45"/>
        <v xml:space="preserve"> </v>
      </c>
      <c r="AF131" s="91" t="str">
        <f t="shared" ref="AF131:AF194" si="47">IF(V131=$AG$1,L131*5,IF(V131=$AH$1,L131*10,IF(V131=$AI$1,L131*10,IF(V131=$AJ$1,L131*12," "))))</f>
        <v xml:space="preserve"> </v>
      </c>
      <c r="AG131" s="78"/>
      <c r="AH131" s="78"/>
      <c r="AI131" s="78"/>
      <c r="AK131" s="94" t="str">
        <f t="shared" ref="AK131:AK194" si="48">IF(L131&gt;63,"≤120","≤60")</f>
        <v>≤60</v>
      </c>
      <c r="AL131" s="94">
        <f t="shared" ref="AL131:AL194" ca="1" si="49">IF(L131&lt;63,RANDBETWEEN(20,50),RANDBETWEEN(60,110))</f>
        <v>50</v>
      </c>
      <c r="AM131" s="95">
        <f t="shared" si="38"/>
        <v>0</v>
      </c>
      <c r="AN131" s="95">
        <f t="shared" si="39"/>
        <v>0</v>
      </c>
      <c r="AO131" s="96">
        <f t="shared" si="35"/>
        <v>0</v>
      </c>
      <c r="AP131" s="96">
        <f t="shared" si="36"/>
        <v>0</v>
      </c>
    </row>
    <row r="132" spans="2:42" s="97" customFormat="1" ht="52.8" x14ac:dyDescent="0.3">
      <c r="B132" s="79">
        <f t="shared" si="37"/>
        <v>129</v>
      </c>
      <c r="C132" s="79"/>
      <c r="D132" s="80" t="s">
        <v>94</v>
      </c>
      <c r="E132" s="80"/>
      <c r="F132" s="81"/>
      <c r="G132" s="82" t="str">
        <f t="shared" si="40"/>
        <v xml:space="preserve">Группа от QF </v>
      </c>
      <c r="H132" s="83"/>
      <c r="I132" s="83"/>
      <c r="J132" s="83"/>
      <c r="K132" s="83"/>
      <c r="L132" s="127"/>
      <c r="M132" s="127"/>
      <c r="N132" s="84"/>
      <c r="O132" s="85"/>
      <c r="P132" s="85"/>
      <c r="Q132" s="85"/>
      <c r="R132" s="86"/>
      <c r="S132" s="80"/>
      <c r="T132" s="87"/>
      <c r="U132" s="88" t="str">
        <f t="shared" si="43"/>
        <v xml:space="preserve"> </v>
      </c>
      <c r="V132" s="89"/>
      <c r="W132" s="90" t="str">
        <f t="shared" si="44"/>
        <v xml:space="preserve"> </v>
      </c>
      <c r="X132" s="90"/>
      <c r="Y132" s="90"/>
      <c r="Z132" s="90"/>
      <c r="AA132" s="90"/>
      <c r="AB132" s="87" t="s">
        <v>74</v>
      </c>
      <c r="AC132" s="76"/>
      <c r="AD132" s="91">
        <f t="shared" si="46"/>
        <v>0</v>
      </c>
      <c r="AE132" s="88" t="str">
        <f t="shared" si="45"/>
        <v xml:space="preserve"> </v>
      </c>
      <c r="AF132" s="91" t="str">
        <f t="shared" si="47"/>
        <v xml:space="preserve"> </v>
      </c>
      <c r="AG132" s="78"/>
      <c r="AH132" s="78"/>
      <c r="AI132" s="78"/>
      <c r="AK132" s="94" t="str">
        <f t="shared" si="48"/>
        <v>≤60</v>
      </c>
      <c r="AL132" s="94">
        <f t="shared" ca="1" si="49"/>
        <v>21</v>
      </c>
      <c r="AM132" s="95">
        <f t="shared" si="38"/>
        <v>0</v>
      </c>
      <c r="AN132" s="95">
        <f t="shared" si="39"/>
        <v>0</v>
      </c>
      <c r="AO132" s="96">
        <f t="shared" ref="AO132:AO195" si="50">ROUND(L132*1.13,0)</f>
        <v>0</v>
      </c>
      <c r="AP132" s="96">
        <f t="shared" ref="AP132:AP195" si="51">ROUND(L132*1.45,0)</f>
        <v>0</v>
      </c>
    </row>
    <row r="133" spans="2:42" s="97" customFormat="1" ht="52.8" x14ac:dyDescent="0.3">
      <c r="B133" s="79">
        <f t="shared" si="37"/>
        <v>130</v>
      </c>
      <c r="C133" s="79"/>
      <c r="D133" s="80" t="s">
        <v>94</v>
      </c>
      <c r="E133" s="80"/>
      <c r="F133" s="81"/>
      <c r="G133" s="82" t="str">
        <f t="shared" si="40"/>
        <v xml:space="preserve">Группа от QF </v>
      </c>
      <c r="H133" s="83"/>
      <c r="I133" s="83"/>
      <c r="J133" s="83"/>
      <c r="K133" s="83"/>
      <c r="L133" s="127"/>
      <c r="M133" s="127"/>
      <c r="N133" s="84"/>
      <c r="O133" s="85"/>
      <c r="P133" s="85"/>
      <c r="Q133" s="85"/>
      <c r="R133" s="86"/>
      <c r="S133" s="80"/>
      <c r="T133" s="87"/>
      <c r="U133" s="88" t="str">
        <f t="shared" si="43"/>
        <v xml:space="preserve"> </v>
      </c>
      <c r="V133" s="89"/>
      <c r="W133" s="90" t="str">
        <f t="shared" si="44"/>
        <v xml:space="preserve"> </v>
      </c>
      <c r="X133" s="90"/>
      <c r="Y133" s="90"/>
      <c r="Z133" s="90"/>
      <c r="AA133" s="90"/>
      <c r="AB133" s="87" t="s">
        <v>74</v>
      </c>
      <c r="AC133" s="76"/>
      <c r="AD133" s="91">
        <f t="shared" si="46"/>
        <v>0</v>
      </c>
      <c r="AE133" s="88" t="str">
        <f t="shared" si="45"/>
        <v xml:space="preserve"> </v>
      </c>
      <c r="AF133" s="91" t="str">
        <f t="shared" si="47"/>
        <v xml:space="preserve"> </v>
      </c>
      <c r="AG133" s="78"/>
      <c r="AH133" s="78"/>
      <c r="AI133" s="78"/>
      <c r="AK133" s="94" t="str">
        <f t="shared" si="48"/>
        <v>≤60</v>
      </c>
      <c r="AL133" s="94">
        <f t="shared" ca="1" si="49"/>
        <v>37</v>
      </c>
      <c r="AM133" s="95">
        <f t="shared" si="38"/>
        <v>0</v>
      </c>
      <c r="AN133" s="95">
        <f t="shared" si="39"/>
        <v>0</v>
      </c>
      <c r="AO133" s="96">
        <f t="shared" si="50"/>
        <v>0</v>
      </c>
      <c r="AP133" s="96">
        <f t="shared" si="51"/>
        <v>0</v>
      </c>
    </row>
    <row r="134" spans="2:42" s="97" customFormat="1" ht="52.8" x14ac:dyDescent="0.3">
      <c r="B134" s="79">
        <f t="shared" ref="B134:B149" si="52">(IF(B132+B133=0,(B131+1),(IF(B133=0,(B132+1),B133+1))))</f>
        <v>131</v>
      </c>
      <c r="C134" s="79"/>
      <c r="D134" s="80" t="s">
        <v>94</v>
      </c>
      <c r="E134" s="80"/>
      <c r="F134" s="81"/>
      <c r="G134" s="82" t="str">
        <f t="shared" si="40"/>
        <v xml:space="preserve">Группа от QF </v>
      </c>
      <c r="H134" s="83"/>
      <c r="I134" s="83"/>
      <c r="J134" s="83"/>
      <c r="K134" s="83"/>
      <c r="L134" s="127"/>
      <c r="M134" s="127"/>
      <c r="N134" s="84"/>
      <c r="O134" s="85"/>
      <c r="P134" s="85"/>
      <c r="Q134" s="85"/>
      <c r="R134" s="86"/>
      <c r="S134" s="80"/>
      <c r="T134" s="87"/>
      <c r="U134" s="88" t="str">
        <f t="shared" si="43"/>
        <v xml:space="preserve"> </v>
      </c>
      <c r="V134" s="89"/>
      <c r="W134" s="90" t="str">
        <f t="shared" si="44"/>
        <v xml:space="preserve"> </v>
      </c>
      <c r="X134" s="90"/>
      <c r="Y134" s="90"/>
      <c r="Z134" s="90"/>
      <c r="AA134" s="90"/>
      <c r="AB134" s="87" t="s">
        <v>74</v>
      </c>
      <c r="AC134" s="76"/>
      <c r="AD134" s="91">
        <f t="shared" si="46"/>
        <v>0</v>
      </c>
      <c r="AE134" s="88" t="str">
        <f t="shared" si="45"/>
        <v xml:space="preserve"> </v>
      </c>
      <c r="AF134" s="91" t="str">
        <f t="shared" si="47"/>
        <v xml:space="preserve"> </v>
      </c>
      <c r="AG134" s="78"/>
      <c r="AH134" s="78"/>
      <c r="AI134" s="78"/>
      <c r="AK134" s="94" t="str">
        <f t="shared" si="48"/>
        <v>≤60</v>
      </c>
      <c r="AL134" s="94">
        <f t="shared" ca="1" si="49"/>
        <v>26</v>
      </c>
      <c r="AM134" s="95">
        <f t="shared" si="38"/>
        <v>0</v>
      </c>
      <c r="AN134" s="95">
        <f t="shared" si="39"/>
        <v>0</v>
      </c>
      <c r="AO134" s="96">
        <f t="shared" si="50"/>
        <v>0</v>
      </c>
      <c r="AP134" s="96">
        <f t="shared" si="51"/>
        <v>0</v>
      </c>
    </row>
    <row r="135" spans="2:42" s="97" customFormat="1" ht="52.8" x14ac:dyDescent="0.3">
      <c r="B135" s="79">
        <f t="shared" si="52"/>
        <v>132</v>
      </c>
      <c r="C135" s="79"/>
      <c r="D135" s="80" t="s">
        <v>94</v>
      </c>
      <c r="E135" s="80"/>
      <c r="F135" s="81"/>
      <c r="G135" s="82" t="str">
        <f t="shared" si="40"/>
        <v xml:space="preserve">Группа от QF </v>
      </c>
      <c r="H135" s="83"/>
      <c r="I135" s="83"/>
      <c r="J135" s="83"/>
      <c r="K135" s="83"/>
      <c r="L135" s="127"/>
      <c r="M135" s="127"/>
      <c r="N135" s="84"/>
      <c r="O135" s="85"/>
      <c r="P135" s="85"/>
      <c r="Q135" s="85"/>
      <c r="R135" s="86"/>
      <c r="S135" s="80"/>
      <c r="T135" s="87"/>
      <c r="U135" s="88" t="str">
        <f t="shared" si="43"/>
        <v xml:space="preserve"> </v>
      </c>
      <c r="V135" s="89"/>
      <c r="W135" s="90" t="str">
        <f t="shared" si="44"/>
        <v xml:space="preserve"> </v>
      </c>
      <c r="X135" s="90"/>
      <c r="Y135" s="90"/>
      <c r="Z135" s="90"/>
      <c r="AA135" s="90"/>
      <c r="AB135" s="87" t="s">
        <v>74</v>
      </c>
      <c r="AC135" s="76"/>
      <c r="AD135" s="91">
        <f t="shared" si="46"/>
        <v>0</v>
      </c>
      <c r="AE135" s="88" t="str">
        <f t="shared" si="45"/>
        <v xml:space="preserve"> </v>
      </c>
      <c r="AF135" s="91" t="str">
        <f t="shared" si="47"/>
        <v xml:space="preserve"> </v>
      </c>
      <c r="AG135" s="78"/>
      <c r="AH135" s="78"/>
      <c r="AI135" s="78"/>
      <c r="AK135" s="94" t="str">
        <f t="shared" si="48"/>
        <v>≤60</v>
      </c>
      <c r="AL135" s="94">
        <f t="shared" ca="1" si="49"/>
        <v>41</v>
      </c>
      <c r="AM135" s="95">
        <f t="shared" si="38"/>
        <v>0</v>
      </c>
      <c r="AN135" s="95">
        <f t="shared" si="39"/>
        <v>0</v>
      </c>
      <c r="AO135" s="96">
        <f t="shared" si="50"/>
        <v>0</v>
      </c>
      <c r="AP135" s="96">
        <f t="shared" si="51"/>
        <v>0</v>
      </c>
    </row>
    <row r="136" spans="2:42" s="97" customFormat="1" ht="52.8" x14ac:dyDescent="0.3">
      <c r="B136" s="79">
        <f t="shared" si="52"/>
        <v>133</v>
      </c>
      <c r="C136" s="79"/>
      <c r="D136" s="80" t="s">
        <v>94</v>
      </c>
      <c r="E136" s="80"/>
      <c r="F136" s="81"/>
      <c r="G136" s="82" t="str">
        <f t="shared" si="40"/>
        <v xml:space="preserve">Группа от QF </v>
      </c>
      <c r="H136" s="83"/>
      <c r="I136" s="83"/>
      <c r="J136" s="83"/>
      <c r="K136" s="83"/>
      <c r="L136" s="127"/>
      <c r="M136" s="127"/>
      <c r="N136" s="84"/>
      <c r="O136" s="85"/>
      <c r="P136" s="85"/>
      <c r="Q136" s="85"/>
      <c r="R136" s="86"/>
      <c r="S136" s="80"/>
      <c r="T136" s="87"/>
      <c r="U136" s="88" t="str">
        <f t="shared" si="43"/>
        <v xml:space="preserve"> </v>
      </c>
      <c r="V136" s="89"/>
      <c r="W136" s="90" t="str">
        <f t="shared" si="44"/>
        <v xml:space="preserve"> </v>
      </c>
      <c r="X136" s="90"/>
      <c r="Y136" s="90"/>
      <c r="Z136" s="90"/>
      <c r="AA136" s="90"/>
      <c r="AB136" s="87" t="s">
        <v>74</v>
      </c>
      <c r="AC136" s="76"/>
      <c r="AD136" s="91">
        <f t="shared" si="46"/>
        <v>0</v>
      </c>
      <c r="AE136" s="88" t="str">
        <f t="shared" si="45"/>
        <v xml:space="preserve"> </v>
      </c>
      <c r="AF136" s="91" t="str">
        <f t="shared" si="47"/>
        <v xml:space="preserve"> </v>
      </c>
      <c r="AG136" s="78"/>
      <c r="AH136" s="78"/>
      <c r="AI136" s="78"/>
      <c r="AK136" s="94" t="str">
        <f t="shared" si="48"/>
        <v>≤60</v>
      </c>
      <c r="AL136" s="94">
        <f t="shared" ca="1" si="49"/>
        <v>42</v>
      </c>
      <c r="AM136" s="95">
        <f t="shared" si="38"/>
        <v>0</v>
      </c>
      <c r="AN136" s="95">
        <f t="shared" si="39"/>
        <v>0</v>
      </c>
      <c r="AO136" s="96">
        <f t="shared" si="50"/>
        <v>0</v>
      </c>
      <c r="AP136" s="96">
        <f t="shared" si="51"/>
        <v>0</v>
      </c>
    </row>
    <row r="137" spans="2:42" s="97" customFormat="1" ht="52.8" x14ac:dyDescent="0.3">
      <c r="B137" s="79">
        <f t="shared" si="52"/>
        <v>134</v>
      </c>
      <c r="C137" s="79"/>
      <c r="D137" s="80" t="s">
        <v>94</v>
      </c>
      <c r="E137" s="80"/>
      <c r="F137" s="81"/>
      <c r="G137" s="82" t="str">
        <f t="shared" si="40"/>
        <v xml:space="preserve">Группа от QF </v>
      </c>
      <c r="H137" s="83"/>
      <c r="I137" s="83"/>
      <c r="J137" s="83"/>
      <c r="K137" s="83"/>
      <c r="L137" s="127"/>
      <c r="M137" s="127"/>
      <c r="N137" s="84"/>
      <c r="O137" s="85"/>
      <c r="P137" s="85"/>
      <c r="Q137" s="85"/>
      <c r="R137" s="86"/>
      <c r="S137" s="80"/>
      <c r="T137" s="87"/>
      <c r="U137" s="88" t="str">
        <f t="shared" si="43"/>
        <v xml:space="preserve"> </v>
      </c>
      <c r="V137" s="89"/>
      <c r="W137" s="90" t="str">
        <f t="shared" si="44"/>
        <v xml:space="preserve"> </v>
      </c>
      <c r="X137" s="90"/>
      <c r="Y137" s="90"/>
      <c r="Z137" s="90"/>
      <c r="AA137" s="90"/>
      <c r="AB137" s="87" t="s">
        <v>74</v>
      </c>
      <c r="AC137" s="76"/>
      <c r="AD137" s="91">
        <f t="shared" si="46"/>
        <v>0</v>
      </c>
      <c r="AE137" s="88" t="str">
        <f t="shared" si="45"/>
        <v xml:space="preserve"> </v>
      </c>
      <c r="AF137" s="91" t="str">
        <f t="shared" si="47"/>
        <v xml:space="preserve"> </v>
      </c>
      <c r="AG137" s="78"/>
      <c r="AH137" s="78"/>
      <c r="AI137" s="78"/>
      <c r="AK137" s="94" t="str">
        <f t="shared" si="48"/>
        <v>≤60</v>
      </c>
      <c r="AL137" s="94">
        <f t="shared" ca="1" si="49"/>
        <v>31</v>
      </c>
      <c r="AM137" s="95">
        <f t="shared" si="38"/>
        <v>0</v>
      </c>
      <c r="AN137" s="95">
        <f t="shared" si="39"/>
        <v>0</v>
      </c>
      <c r="AO137" s="96">
        <f t="shared" si="50"/>
        <v>0</v>
      </c>
      <c r="AP137" s="96">
        <f t="shared" si="51"/>
        <v>0</v>
      </c>
    </row>
    <row r="138" spans="2:42" s="97" customFormat="1" ht="52.8" x14ac:dyDescent="0.3">
      <c r="B138" s="79">
        <f t="shared" si="52"/>
        <v>135</v>
      </c>
      <c r="C138" s="79"/>
      <c r="D138" s="80" t="s">
        <v>94</v>
      </c>
      <c r="E138" s="80"/>
      <c r="F138" s="81"/>
      <c r="G138" s="82" t="str">
        <f t="shared" si="40"/>
        <v xml:space="preserve">Группа от QF </v>
      </c>
      <c r="H138" s="83"/>
      <c r="I138" s="83"/>
      <c r="J138" s="83"/>
      <c r="K138" s="83"/>
      <c r="L138" s="127"/>
      <c r="M138" s="127"/>
      <c r="N138" s="84"/>
      <c r="O138" s="85"/>
      <c r="P138" s="85"/>
      <c r="Q138" s="85"/>
      <c r="R138" s="86"/>
      <c r="S138" s="80"/>
      <c r="T138" s="87"/>
      <c r="U138" s="88" t="str">
        <f t="shared" si="43"/>
        <v xml:space="preserve"> </v>
      </c>
      <c r="V138" s="89"/>
      <c r="W138" s="90" t="str">
        <f t="shared" si="44"/>
        <v xml:space="preserve"> </v>
      </c>
      <c r="X138" s="90"/>
      <c r="Y138" s="90"/>
      <c r="Z138" s="90"/>
      <c r="AA138" s="90"/>
      <c r="AB138" s="87" t="s">
        <v>74</v>
      </c>
      <c r="AC138" s="76"/>
      <c r="AD138" s="91">
        <f t="shared" si="46"/>
        <v>0</v>
      </c>
      <c r="AE138" s="88" t="str">
        <f t="shared" si="45"/>
        <v xml:space="preserve"> </v>
      </c>
      <c r="AF138" s="91" t="str">
        <f t="shared" si="47"/>
        <v xml:space="preserve"> </v>
      </c>
      <c r="AG138" s="78"/>
      <c r="AH138" s="78"/>
      <c r="AI138" s="78"/>
      <c r="AK138" s="94" t="str">
        <f t="shared" si="48"/>
        <v>≤60</v>
      </c>
      <c r="AL138" s="94">
        <f t="shared" ca="1" si="49"/>
        <v>33</v>
      </c>
      <c r="AM138" s="95">
        <f t="shared" si="38"/>
        <v>0</v>
      </c>
      <c r="AN138" s="95">
        <f t="shared" si="39"/>
        <v>0</v>
      </c>
      <c r="AO138" s="96">
        <f t="shared" si="50"/>
        <v>0</v>
      </c>
      <c r="AP138" s="96">
        <f t="shared" si="51"/>
        <v>0</v>
      </c>
    </row>
    <row r="139" spans="2:42" s="97" customFormat="1" ht="52.8" x14ac:dyDescent="0.3">
      <c r="B139" s="79">
        <f t="shared" si="52"/>
        <v>136</v>
      </c>
      <c r="C139" s="79"/>
      <c r="D139" s="80" t="s">
        <v>94</v>
      </c>
      <c r="E139" s="80"/>
      <c r="F139" s="81"/>
      <c r="G139" s="82" t="str">
        <f t="shared" si="40"/>
        <v xml:space="preserve">Группа от QF </v>
      </c>
      <c r="H139" s="83"/>
      <c r="I139" s="83"/>
      <c r="J139" s="83"/>
      <c r="K139" s="83"/>
      <c r="L139" s="127"/>
      <c r="M139" s="127"/>
      <c r="N139" s="84"/>
      <c r="O139" s="85"/>
      <c r="P139" s="85"/>
      <c r="Q139" s="85"/>
      <c r="R139" s="86"/>
      <c r="S139" s="80"/>
      <c r="T139" s="87"/>
      <c r="U139" s="88" t="str">
        <f t="shared" si="43"/>
        <v xml:space="preserve"> </v>
      </c>
      <c r="V139" s="89"/>
      <c r="W139" s="90" t="str">
        <f t="shared" si="44"/>
        <v xml:space="preserve"> </v>
      </c>
      <c r="X139" s="90"/>
      <c r="Y139" s="90"/>
      <c r="Z139" s="90"/>
      <c r="AA139" s="90"/>
      <c r="AB139" s="87" t="s">
        <v>74</v>
      </c>
      <c r="AC139" s="76"/>
      <c r="AD139" s="91">
        <f t="shared" si="46"/>
        <v>0</v>
      </c>
      <c r="AE139" s="88" t="str">
        <f t="shared" si="45"/>
        <v xml:space="preserve"> </v>
      </c>
      <c r="AF139" s="91" t="str">
        <f t="shared" si="47"/>
        <v xml:space="preserve"> </v>
      </c>
      <c r="AG139" s="78"/>
      <c r="AH139" s="78"/>
      <c r="AI139" s="78"/>
      <c r="AK139" s="94" t="str">
        <f t="shared" si="48"/>
        <v>≤60</v>
      </c>
      <c r="AL139" s="94">
        <f t="shared" ca="1" si="49"/>
        <v>47</v>
      </c>
      <c r="AM139" s="95">
        <f t="shared" si="38"/>
        <v>0</v>
      </c>
      <c r="AN139" s="95">
        <f t="shared" si="39"/>
        <v>0</v>
      </c>
      <c r="AO139" s="96">
        <f t="shared" si="50"/>
        <v>0</v>
      </c>
      <c r="AP139" s="96">
        <f t="shared" si="51"/>
        <v>0</v>
      </c>
    </row>
    <row r="140" spans="2:42" s="97" customFormat="1" ht="52.8" x14ac:dyDescent="0.3">
      <c r="B140" s="79">
        <f t="shared" si="52"/>
        <v>137</v>
      </c>
      <c r="C140" s="79"/>
      <c r="D140" s="80" t="s">
        <v>94</v>
      </c>
      <c r="E140" s="80"/>
      <c r="F140" s="81"/>
      <c r="G140" s="82" t="str">
        <f t="shared" si="40"/>
        <v xml:space="preserve">Группа от QF </v>
      </c>
      <c r="H140" s="83"/>
      <c r="I140" s="83"/>
      <c r="J140" s="83"/>
      <c r="K140" s="83"/>
      <c r="L140" s="127"/>
      <c r="M140" s="127"/>
      <c r="N140" s="84"/>
      <c r="O140" s="85"/>
      <c r="P140" s="85"/>
      <c r="Q140" s="85"/>
      <c r="R140" s="86"/>
      <c r="S140" s="80"/>
      <c r="T140" s="87"/>
      <c r="U140" s="88" t="str">
        <f t="shared" si="43"/>
        <v xml:space="preserve"> </v>
      </c>
      <c r="V140" s="89"/>
      <c r="W140" s="90" t="str">
        <f t="shared" si="44"/>
        <v xml:space="preserve"> </v>
      </c>
      <c r="X140" s="90"/>
      <c r="Y140" s="90"/>
      <c r="Z140" s="90"/>
      <c r="AA140" s="90"/>
      <c r="AB140" s="87" t="s">
        <v>74</v>
      </c>
      <c r="AC140" s="76"/>
      <c r="AD140" s="91">
        <f t="shared" si="46"/>
        <v>0</v>
      </c>
      <c r="AE140" s="88" t="str">
        <f t="shared" si="45"/>
        <v xml:space="preserve"> </v>
      </c>
      <c r="AF140" s="91" t="str">
        <f t="shared" si="47"/>
        <v xml:space="preserve"> </v>
      </c>
      <c r="AG140" s="78"/>
      <c r="AH140" s="78"/>
      <c r="AI140" s="78"/>
      <c r="AK140" s="94" t="str">
        <f t="shared" si="48"/>
        <v>≤60</v>
      </c>
      <c r="AL140" s="94">
        <f t="shared" ca="1" si="49"/>
        <v>50</v>
      </c>
      <c r="AM140" s="95">
        <f t="shared" si="38"/>
        <v>0</v>
      </c>
      <c r="AN140" s="95">
        <f t="shared" si="39"/>
        <v>0</v>
      </c>
      <c r="AO140" s="96">
        <f t="shared" si="50"/>
        <v>0</v>
      </c>
      <c r="AP140" s="96">
        <f t="shared" si="51"/>
        <v>0</v>
      </c>
    </row>
    <row r="141" spans="2:42" s="97" customFormat="1" ht="52.8" x14ac:dyDescent="0.3">
      <c r="B141" s="79">
        <f t="shared" si="52"/>
        <v>138</v>
      </c>
      <c r="C141" s="79"/>
      <c r="D141" s="80" t="s">
        <v>94</v>
      </c>
      <c r="E141" s="80"/>
      <c r="F141" s="81"/>
      <c r="G141" s="82" t="str">
        <f t="shared" ref="G141:G204" si="53">CONCATENATE(D141," ",F141,E141)</f>
        <v xml:space="preserve">Группа от QF </v>
      </c>
      <c r="H141" s="83"/>
      <c r="I141" s="83"/>
      <c r="J141" s="83"/>
      <c r="K141" s="83"/>
      <c r="L141" s="127"/>
      <c r="M141" s="127"/>
      <c r="N141" s="84"/>
      <c r="O141" s="85"/>
      <c r="P141" s="85"/>
      <c r="Q141" s="85"/>
      <c r="R141" s="86"/>
      <c r="S141" s="80"/>
      <c r="T141" s="87"/>
      <c r="U141" s="88" t="str">
        <f t="shared" si="43"/>
        <v xml:space="preserve"> </v>
      </c>
      <c r="V141" s="89"/>
      <c r="W141" s="90" t="str">
        <f t="shared" si="44"/>
        <v xml:space="preserve"> </v>
      </c>
      <c r="X141" s="90"/>
      <c r="Y141" s="90"/>
      <c r="Z141" s="90"/>
      <c r="AA141" s="90"/>
      <c r="AB141" s="87" t="s">
        <v>74</v>
      </c>
      <c r="AC141" s="76"/>
      <c r="AD141" s="91">
        <f t="shared" si="46"/>
        <v>0</v>
      </c>
      <c r="AE141" s="88" t="str">
        <f t="shared" si="45"/>
        <v xml:space="preserve"> </v>
      </c>
      <c r="AF141" s="91" t="str">
        <f t="shared" si="47"/>
        <v xml:space="preserve"> </v>
      </c>
      <c r="AG141" s="78"/>
      <c r="AH141" s="78"/>
      <c r="AI141" s="78"/>
      <c r="AK141" s="94" t="str">
        <f t="shared" si="48"/>
        <v>≤60</v>
      </c>
      <c r="AL141" s="94">
        <f t="shared" ca="1" si="49"/>
        <v>29</v>
      </c>
      <c r="AM141" s="95">
        <f t="shared" si="38"/>
        <v>0</v>
      </c>
      <c r="AN141" s="95">
        <f t="shared" si="39"/>
        <v>0</v>
      </c>
      <c r="AO141" s="96">
        <f t="shared" si="50"/>
        <v>0</v>
      </c>
      <c r="AP141" s="96">
        <f t="shared" si="51"/>
        <v>0</v>
      </c>
    </row>
    <row r="142" spans="2:42" s="97" customFormat="1" ht="52.8" x14ac:dyDescent="0.3">
      <c r="B142" s="79">
        <f t="shared" si="52"/>
        <v>139</v>
      </c>
      <c r="C142" s="79"/>
      <c r="D142" s="80" t="s">
        <v>94</v>
      </c>
      <c r="E142" s="80"/>
      <c r="F142" s="81"/>
      <c r="G142" s="82" t="str">
        <f t="shared" si="53"/>
        <v xml:space="preserve">Группа от QF </v>
      </c>
      <c r="H142" s="83"/>
      <c r="I142" s="83"/>
      <c r="J142" s="83"/>
      <c r="K142" s="83"/>
      <c r="L142" s="127"/>
      <c r="M142" s="127"/>
      <c r="N142" s="84"/>
      <c r="O142" s="85"/>
      <c r="P142" s="85"/>
      <c r="Q142" s="85"/>
      <c r="R142" s="86"/>
      <c r="S142" s="80"/>
      <c r="T142" s="87"/>
      <c r="U142" s="88" t="str">
        <f t="shared" si="43"/>
        <v xml:space="preserve"> </v>
      </c>
      <c r="V142" s="89"/>
      <c r="W142" s="90" t="str">
        <f t="shared" si="44"/>
        <v xml:space="preserve"> </v>
      </c>
      <c r="X142" s="90"/>
      <c r="Y142" s="90"/>
      <c r="Z142" s="90"/>
      <c r="AA142" s="90"/>
      <c r="AB142" s="87" t="s">
        <v>74</v>
      </c>
      <c r="AC142" s="76"/>
      <c r="AD142" s="91">
        <f t="shared" si="46"/>
        <v>0</v>
      </c>
      <c r="AE142" s="88" t="str">
        <f t="shared" si="45"/>
        <v xml:space="preserve"> </v>
      </c>
      <c r="AF142" s="91" t="str">
        <f t="shared" si="47"/>
        <v xml:space="preserve"> </v>
      </c>
      <c r="AG142" s="78"/>
      <c r="AH142" s="78"/>
      <c r="AI142" s="78"/>
      <c r="AK142" s="94" t="str">
        <f t="shared" si="48"/>
        <v>≤60</v>
      </c>
      <c r="AL142" s="94">
        <f t="shared" ca="1" si="49"/>
        <v>48</v>
      </c>
      <c r="AM142" s="95">
        <f t="shared" ref="AM142:AM205" si="54">IF(V142=$AG$1,L142*3,IF(V142=$AH$1,L142*5,IF(V142=$AI$1,L142*8,IF(V142=$AJ$1,L142*12,0))))</f>
        <v>0</v>
      </c>
      <c r="AN142" s="95">
        <f t="shared" ref="AN142:AN205" si="55">IF(V142=$AG$1,L142*5,IF(V142=$AH$1,L142*10,IF(V142=$AI$1,L142*10,IF(V142=$AJ$1,L142*0,0))))</f>
        <v>0</v>
      </c>
      <c r="AO142" s="96">
        <f t="shared" si="50"/>
        <v>0</v>
      </c>
      <c r="AP142" s="96">
        <f t="shared" si="51"/>
        <v>0</v>
      </c>
    </row>
    <row r="143" spans="2:42" s="97" customFormat="1" ht="52.8" x14ac:dyDescent="0.3">
      <c r="B143" s="79">
        <f t="shared" si="52"/>
        <v>140</v>
      </c>
      <c r="C143" s="79"/>
      <c r="D143" s="80" t="s">
        <v>94</v>
      </c>
      <c r="E143" s="80"/>
      <c r="F143" s="81"/>
      <c r="G143" s="82" t="str">
        <f t="shared" si="53"/>
        <v xml:space="preserve">Группа от QF </v>
      </c>
      <c r="H143" s="83"/>
      <c r="I143" s="83"/>
      <c r="J143" s="83"/>
      <c r="K143" s="83"/>
      <c r="L143" s="127"/>
      <c r="M143" s="127"/>
      <c r="N143" s="84"/>
      <c r="O143" s="85"/>
      <c r="P143" s="85"/>
      <c r="Q143" s="85"/>
      <c r="R143" s="86"/>
      <c r="S143" s="80"/>
      <c r="T143" s="87"/>
      <c r="U143" s="88" t="str">
        <f t="shared" si="43"/>
        <v xml:space="preserve"> </v>
      </c>
      <c r="V143" s="89"/>
      <c r="W143" s="90" t="str">
        <f t="shared" si="44"/>
        <v xml:space="preserve"> </v>
      </c>
      <c r="X143" s="90"/>
      <c r="Y143" s="90"/>
      <c r="Z143" s="90"/>
      <c r="AA143" s="90"/>
      <c r="AB143" s="87" t="s">
        <v>74</v>
      </c>
      <c r="AC143" s="76"/>
      <c r="AD143" s="91">
        <f t="shared" si="46"/>
        <v>0</v>
      </c>
      <c r="AE143" s="88" t="str">
        <f t="shared" si="45"/>
        <v xml:space="preserve"> </v>
      </c>
      <c r="AF143" s="91" t="str">
        <f t="shared" si="47"/>
        <v xml:space="preserve"> </v>
      </c>
      <c r="AG143" s="78"/>
      <c r="AH143" s="78"/>
      <c r="AI143" s="78"/>
      <c r="AK143" s="94" t="str">
        <f t="shared" si="48"/>
        <v>≤60</v>
      </c>
      <c r="AL143" s="94">
        <f t="shared" ca="1" si="49"/>
        <v>26</v>
      </c>
      <c r="AM143" s="95">
        <f t="shared" si="54"/>
        <v>0</v>
      </c>
      <c r="AN143" s="95">
        <f t="shared" si="55"/>
        <v>0</v>
      </c>
      <c r="AO143" s="96">
        <f t="shared" si="50"/>
        <v>0</v>
      </c>
      <c r="AP143" s="96">
        <f t="shared" si="51"/>
        <v>0</v>
      </c>
    </row>
    <row r="144" spans="2:42" s="97" customFormat="1" ht="52.8" x14ac:dyDescent="0.3">
      <c r="B144" s="79">
        <f t="shared" si="52"/>
        <v>141</v>
      </c>
      <c r="C144" s="79"/>
      <c r="D144" s="80" t="s">
        <v>94</v>
      </c>
      <c r="E144" s="80"/>
      <c r="F144" s="81"/>
      <c r="G144" s="82" t="str">
        <f t="shared" si="53"/>
        <v xml:space="preserve">Группа от QF </v>
      </c>
      <c r="H144" s="83"/>
      <c r="I144" s="83"/>
      <c r="J144" s="83"/>
      <c r="K144" s="83"/>
      <c r="L144" s="127"/>
      <c r="M144" s="127"/>
      <c r="N144" s="84"/>
      <c r="O144" s="85"/>
      <c r="P144" s="85"/>
      <c r="Q144" s="85"/>
      <c r="R144" s="86"/>
      <c r="S144" s="80"/>
      <c r="T144" s="87"/>
      <c r="U144" s="88" t="str">
        <f t="shared" si="43"/>
        <v xml:space="preserve"> </v>
      </c>
      <c r="V144" s="89"/>
      <c r="W144" s="90" t="str">
        <f t="shared" si="44"/>
        <v xml:space="preserve"> </v>
      </c>
      <c r="X144" s="90"/>
      <c r="Y144" s="90"/>
      <c r="Z144" s="90"/>
      <c r="AA144" s="90"/>
      <c r="AB144" s="87" t="s">
        <v>74</v>
      </c>
      <c r="AC144" s="76"/>
      <c r="AD144" s="91">
        <f t="shared" si="46"/>
        <v>0</v>
      </c>
      <c r="AE144" s="88" t="str">
        <f t="shared" si="45"/>
        <v xml:space="preserve"> </v>
      </c>
      <c r="AF144" s="91" t="str">
        <f t="shared" si="47"/>
        <v xml:space="preserve"> </v>
      </c>
      <c r="AG144" s="78"/>
      <c r="AH144" s="78"/>
      <c r="AI144" s="78"/>
      <c r="AK144" s="94" t="str">
        <f t="shared" si="48"/>
        <v>≤60</v>
      </c>
      <c r="AL144" s="94">
        <f t="shared" ca="1" si="49"/>
        <v>46</v>
      </c>
      <c r="AM144" s="95">
        <f t="shared" si="54"/>
        <v>0</v>
      </c>
      <c r="AN144" s="95">
        <f t="shared" si="55"/>
        <v>0</v>
      </c>
      <c r="AO144" s="96">
        <f t="shared" si="50"/>
        <v>0</v>
      </c>
      <c r="AP144" s="96">
        <f t="shared" si="51"/>
        <v>0</v>
      </c>
    </row>
    <row r="145" spans="2:42" s="97" customFormat="1" ht="52.8" x14ac:dyDescent="0.3">
      <c r="B145" s="79">
        <f t="shared" si="52"/>
        <v>142</v>
      </c>
      <c r="C145" s="79"/>
      <c r="D145" s="80" t="s">
        <v>94</v>
      </c>
      <c r="E145" s="80"/>
      <c r="F145" s="81"/>
      <c r="G145" s="82" t="str">
        <f t="shared" si="53"/>
        <v xml:space="preserve">Группа от QF </v>
      </c>
      <c r="H145" s="83"/>
      <c r="I145" s="83"/>
      <c r="J145" s="83"/>
      <c r="K145" s="83"/>
      <c r="L145" s="127"/>
      <c r="M145" s="127"/>
      <c r="N145" s="84"/>
      <c r="O145" s="85"/>
      <c r="P145" s="85"/>
      <c r="Q145" s="85"/>
      <c r="R145" s="86"/>
      <c r="S145" s="80"/>
      <c r="T145" s="87"/>
      <c r="U145" s="88" t="str">
        <f t="shared" si="43"/>
        <v xml:space="preserve"> </v>
      </c>
      <c r="V145" s="89"/>
      <c r="W145" s="90" t="str">
        <f t="shared" si="44"/>
        <v xml:space="preserve"> </v>
      </c>
      <c r="X145" s="90"/>
      <c r="Y145" s="90"/>
      <c r="Z145" s="90"/>
      <c r="AA145" s="90"/>
      <c r="AB145" s="87" t="s">
        <v>74</v>
      </c>
      <c r="AC145" s="76"/>
      <c r="AD145" s="91">
        <f t="shared" si="46"/>
        <v>0</v>
      </c>
      <c r="AE145" s="88" t="str">
        <f t="shared" si="45"/>
        <v xml:space="preserve"> </v>
      </c>
      <c r="AF145" s="91" t="str">
        <f t="shared" si="47"/>
        <v xml:space="preserve"> </v>
      </c>
      <c r="AG145" s="78"/>
      <c r="AH145" s="78"/>
      <c r="AI145" s="78"/>
      <c r="AK145" s="94" t="str">
        <f t="shared" si="48"/>
        <v>≤60</v>
      </c>
      <c r="AL145" s="94">
        <f t="shared" ca="1" si="49"/>
        <v>44</v>
      </c>
      <c r="AM145" s="95">
        <f t="shared" si="54"/>
        <v>0</v>
      </c>
      <c r="AN145" s="95">
        <f t="shared" si="55"/>
        <v>0</v>
      </c>
      <c r="AO145" s="96">
        <f t="shared" si="50"/>
        <v>0</v>
      </c>
      <c r="AP145" s="96">
        <f t="shared" si="51"/>
        <v>0</v>
      </c>
    </row>
    <row r="146" spans="2:42" s="97" customFormat="1" ht="52.8" x14ac:dyDescent="0.3">
      <c r="B146" s="79">
        <f t="shared" si="52"/>
        <v>143</v>
      </c>
      <c r="C146" s="79"/>
      <c r="D146" s="80" t="s">
        <v>94</v>
      </c>
      <c r="E146" s="80"/>
      <c r="F146" s="81"/>
      <c r="G146" s="82" t="str">
        <f t="shared" si="53"/>
        <v xml:space="preserve">Группа от QF </v>
      </c>
      <c r="H146" s="83"/>
      <c r="I146" s="83"/>
      <c r="J146" s="83"/>
      <c r="K146" s="83"/>
      <c r="L146" s="127"/>
      <c r="M146" s="127"/>
      <c r="N146" s="84"/>
      <c r="O146" s="85"/>
      <c r="P146" s="85"/>
      <c r="Q146" s="85"/>
      <c r="R146" s="86"/>
      <c r="S146" s="80"/>
      <c r="T146" s="87"/>
      <c r="U146" s="88" t="str">
        <f t="shared" si="43"/>
        <v xml:space="preserve"> </v>
      </c>
      <c r="V146" s="89"/>
      <c r="W146" s="90" t="str">
        <f t="shared" si="44"/>
        <v xml:space="preserve"> </v>
      </c>
      <c r="X146" s="90"/>
      <c r="Y146" s="90"/>
      <c r="Z146" s="90"/>
      <c r="AA146" s="90"/>
      <c r="AB146" s="87" t="s">
        <v>74</v>
      </c>
      <c r="AC146" s="76"/>
      <c r="AD146" s="91">
        <f t="shared" si="46"/>
        <v>0</v>
      </c>
      <c r="AE146" s="88" t="str">
        <f t="shared" si="45"/>
        <v xml:space="preserve"> </v>
      </c>
      <c r="AF146" s="91" t="str">
        <f t="shared" si="47"/>
        <v xml:space="preserve"> </v>
      </c>
      <c r="AG146" s="78"/>
      <c r="AH146" s="78"/>
      <c r="AI146" s="78"/>
      <c r="AK146" s="94" t="str">
        <f t="shared" si="48"/>
        <v>≤60</v>
      </c>
      <c r="AL146" s="94">
        <f t="shared" ca="1" si="49"/>
        <v>43</v>
      </c>
      <c r="AM146" s="95">
        <f t="shared" si="54"/>
        <v>0</v>
      </c>
      <c r="AN146" s="95">
        <f t="shared" si="55"/>
        <v>0</v>
      </c>
      <c r="AO146" s="96">
        <f t="shared" si="50"/>
        <v>0</v>
      </c>
      <c r="AP146" s="96">
        <f t="shared" si="51"/>
        <v>0</v>
      </c>
    </row>
    <row r="147" spans="2:42" s="97" customFormat="1" ht="52.8" x14ac:dyDescent="0.3">
      <c r="B147" s="79">
        <f t="shared" si="52"/>
        <v>144</v>
      </c>
      <c r="C147" s="79"/>
      <c r="D147" s="80" t="s">
        <v>94</v>
      </c>
      <c r="E147" s="80"/>
      <c r="F147" s="81"/>
      <c r="G147" s="82" t="str">
        <f t="shared" si="53"/>
        <v xml:space="preserve">Группа от QF </v>
      </c>
      <c r="H147" s="83"/>
      <c r="I147" s="83"/>
      <c r="J147" s="83"/>
      <c r="K147" s="83"/>
      <c r="L147" s="127"/>
      <c r="M147" s="127"/>
      <c r="N147" s="84"/>
      <c r="O147" s="85"/>
      <c r="P147" s="85"/>
      <c r="Q147" s="85"/>
      <c r="R147" s="86"/>
      <c r="S147" s="80"/>
      <c r="T147" s="87"/>
      <c r="U147" s="88" t="str">
        <f t="shared" si="43"/>
        <v xml:space="preserve"> </v>
      </c>
      <c r="V147" s="89"/>
      <c r="W147" s="90" t="str">
        <f t="shared" si="44"/>
        <v xml:space="preserve"> </v>
      </c>
      <c r="X147" s="90"/>
      <c r="Y147" s="90"/>
      <c r="Z147" s="90"/>
      <c r="AA147" s="90"/>
      <c r="AB147" s="87" t="s">
        <v>74</v>
      </c>
      <c r="AC147" s="76"/>
      <c r="AD147" s="91">
        <f t="shared" si="46"/>
        <v>0</v>
      </c>
      <c r="AE147" s="88" t="str">
        <f t="shared" si="45"/>
        <v xml:space="preserve"> </v>
      </c>
      <c r="AF147" s="91" t="str">
        <f t="shared" si="47"/>
        <v xml:space="preserve"> </v>
      </c>
      <c r="AG147" s="78"/>
      <c r="AH147" s="78"/>
      <c r="AI147" s="78"/>
      <c r="AK147" s="94" t="str">
        <f t="shared" si="48"/>
        <v>≤60</v>
      </c>
      <c r="AL147" s="94">
        <f t="shared" ca="1" si="49"/>
        <v>20</v>
      </c>
      <c r="AM147" s="95">
        <f t="shared" si="54"/>
        <v>0</v>
      </c>
      <c r="AN147" s="95">
        <f t="shared" si="55"/>
        <v>0</v>
      </c>
      <c r="AO147" s="96">
        <f t="shared" si="50"/>
        <v>0</v>
      </c>
      <c r="AP147" s="96">
        <f t="shared" si="51"/>
        <v>0</v>
      </c>
    </row>
    <row r="148" spans="2:42" s="97" customFormat="1" ht="52.8" x14ac:dyDescent="0.3">
      <c r="B148" s="79">
        <f t="shared" si="52"/>
        <v>145</v>
      </c>
      <c r="C148" s="79"/>
      <c r="D148" s="80" t="s">
        <v>94</v>
      </c>
      <c r="E148" s="80"/>
      <c r="F148" s="81"/>
      <c r="G148" s="82" t="str">
        <f t="shared" si="53"/>
        <v xml:space="preserve">Группа от QF </v>
      </c>
      <c r="H148" s="83"/>
      <c r="I148" s="83"/>
      <c r="J148" s="83"/>
      <c r="K148" s="83"/>
      <c r="L148" s="127"/>
      <c r="M148" s="127"/>
      <c r="N148" s="84"/>
      <c r="O148" s="85"/>
      <c r="P148" s="85"/>
      <c r="Q148" s="85"/>
      <c r="R148" s="86"/>
      <c r="S148" s="80"/>
      <c r="T148" s="87"/>
      <c r="U148" s="88" t="str">
        <f t="shared" si="43"/>
        <v xml:space="preserve"> </v>
      </c>
      <c r="V148" s="89"/>
      <c r="W148" s="90" t="str">
        <f t="shared" si="44"/>
        <v xml:space="preserve"> </v>
      </c>
      <c r="X148" s="90"/>
      <c r="Y148" s="90"/>
      <c r="Z148" s="90"/>
      <c r="AA148" s="90"/>
      <c r="AB148" s="87" t="s">
        <v>74</v>
      </c>
      <c r="AC148" s="76"/>
      <c r="AD148" s="91">
        <f t="shared" si="46"/>
        <v>0</v>
      </c>
      <c r="AE148" s="88" t="str">
        <f t="shared" si="45"/>
        <v xml:space="preserve"> </v>
      </c>
      <c r="AF148" s="91" t="str">
        <f t="shared" si="47"/>
        <v xml:space="preserve"> </v>
      </c>
      <c r="AG148" s="78"/>
      <c r="AH148" s="78"/>
      <c r="AI148" s="78"/>
      <c r="AK148" s="94" t="str">
        <f t="shared" si="48"/>
        <v>≤60</v>
      </c>
      <c r="AL148" s="94">
        <f t="shared" ca="1" si="49"/>
        <v>35</v>
      </c>
      <c r="AM148" s="95">
        <f t="shared" si="54"/>
        <v>0</v>
      </c>
      <c r="AN148" s="95">
        <f t="shared" si="55"/>
        <v>0</v>
      </c>
      <c r="AO148" s="96">
        <f t="shared" si="50"/>
        <v>0</v>
      </c>
      <c r="AP148" s="96">
        <f t="shared" si="51"/>
        <v>0</v>
      </c>
    </row>
    <row r="149" spans="2:42" s="97" customFormat="1" ht="52.8" x14ac:dyDescent="0.3">
      <c r="B149" s="79">
        <f t="shared" si="52"/>
        <v>146</v>
      </c>
      <c r="C149" s="79"/>
      <c r="D149" s="80" t="s">
        <v>94</v>
      </c>
      <c r="E149" s="80"/>
      <c r="F149" s="81"/>
      <c r="G149" s="82" t="str">
        <f t="shared" si="53"/>
        <v xml:space="preserve">Группа от QF </v>
      </c>
      <c r="H149" s="83"/>
      <c r="I149" s="83"/>
      <c r="J149" s="83"/>
      <c r="K149" s="83"/>
      <c r="L149" s="127"/>
      <c r="M149" s="127"/>
      <c r="N149" s="84"/>
      <c r="O149" s="85"/>
      <c r="P149" s="85"/>
      <c r="Q149" s="85"/>
      <c r="R149" s="86"/>
      <c r="S149" s="80"/>
      <c r="T149" s="87"/>
      <c r="U149" s="88" t="str">
        <f t="shared" si="43"/>
        <v xml:space="preserve"> </v>
      </c>
      <c r="V149" s="89"/>
      <c r="W149" s="90" t="str">
        <f t="shared" si="44"/>
        <v xml:space="preserve"> </v>
      </c>
      <c r="X149" s="90"/>
      <c r="Y149" s="90"/>
      <c r="Z149" s="90"/>
      <c r="AA149" s="90"/>
      <c r="AB149" s="87" t="s">
        <v>74</v>
      </c>
      <c r="AC149" s="76"/>
      <c r="AD149" s="91">
        <f t="shared" si="46"/>
        <v>0</v>
      </c>
      <c r="AE149" s="88" t="str">
        <f t="shared" si="45"/>
        <v xml:space="preserve"> </v>
      </c>
      <c r="AF149" s="91" t="str">
        <f t="shared" si="47"/>
        <v xml:space="preserve"> </v>
      </c>
      <c r="AG149" s="78"/>
      <c r="AH149" s="78"/>
      <c r="AI149" s="78"/>
      <c r="AK149" s="94" t="str">
        <f t="shared" si="48"/>
        <v>≤60</v>
      </c>
      <c r="AL149" s="94">
        <f t="shared" ca="1" si="49"/>
        <v>29</v>
      </c>
      <c r="AM149" s="95">
        <f t="shared" si="54"/>
        <v>0</v>
      </c>
      <c r="AN149" s="95">
        <f t="shared" si="55"/>
        <v>0</v>
      </c>
      <c r="AO149" s="96">
        <f t="shared" si="50"/>
        <v>0</v>
      </c>
      <c r="AP149" s="96">
        <f t="shared" si="51"/>
        <v>0</v>
      </c>
    </row>
    <row r="150" spans="2:42" s="97" customFormat="1" ht="52.8" x14ac:dyDescent="0.3">
      <c r="B150" s="79">
        <f t="shared" ref="B150:B197" si="56">(IF(B148+B149=0,(B147+1),(IF(B149=0,(B148+1),B149+1))))</f>
        <v>147</v>
      </c>
      <c r="C150" s="79"/>
      <c r="D150" s="80" t="s">
        <v>94</v>
      </c>
      <c r="E150" s="80"/>
      <c r="F150" s="81"/>
      <c r="G150" s="82" t="str">
        <f t="shared" si="53"/>
        <v xml:space="preserve">Группа от QF </v>
      </c>
      <c r="H150" s="83"/>
      <c r="I150" s="83"/>
      <c r="J150" s="83"/>
      <c r="K150" s="83"/>
      <c r="L150" s="127"/>
      <c r="M150" s="127"/>
      <c r="N150" s="84"/>
      <c r="O150" s="85"/>
      <c r="P150" s="85"/>
      <c r="Q150" s="85"/>
      <c r="R150" s="86"/>
      <c r="S150" s="80"/>
      <c r="T150" s="87"/>
      <c r="U150" s="88" t="str">
        <f t="shared" ref="U150:U195" si="57">IF(AD150=0," ","-")</f>
        <v xml:space="preserve"> </v>
      </c>
      <c r="V150" s="89"/>
      <c r="W150" s="90" t="str">
        <f t="shared" ref="W150:W195" si="58">IF(AD150=0," ","-")</f>
        <v xml:space="preserve"> </v>
      </c>
      <c r="X150" s="90"/>
      <c r="Y150" s="90"/>
      <c r="Z150" s="90"/>
      <c r="AA150" s="90"/>
      <c r="AB150" s="87" t="s">
        <v>74</v>
      </c>
      <c r="AC150" s="76"/>
      <c r="AD150" s="91">
        <f t="shared" si="46"/>
        <v>0</v>
      </c>
      <c r="AE150" s="88" t="str">
        <f t="shared" ref="AE150:AE195" si="59">IF(AD150=0," ","-")</f>
        <v xml:space="preserve"> </v>
      </c>
      <c r="AF150" s="91" t="str">
        <f t="shared" si="47"/>
        <v xml:space="preserve"> </v>
      </c>
      <c r="AG150" s="78"/>
      <c r="AH150" s="78"/>
      <c r="AI150" s="78"/>
      <c r="AK150" s="94" t="str">
        <f t="shared" si="48"/>
        <v>≤60</v>
      </c>
      <c r="AL150" s="94">
        <f t="shared" ca="1" si="49"/>
        <v>25</v>
      </c>
      <c r="AM150" s="95">
        <f t="shared" si="54"/>
        <v>0</v>
      </c>
      <c r="AN150" s="95">
        <f t="shared" si="55"/>
        <v>0</v>
      </c>
      <c r="AO150" s="96">
        <f t="shared" si="50"/>
        <v>0</v>
      </c>
      <c r="AP150" s="96">
        <f t="shared" si="51"/>
        <v>0</v>
      </c>
    </row>
    <row r="151" spans="2:42" s="97" customFormat="1" ht="52.8" x14ac:dyDescent="0.3">
      <c r="B151" s="79">
        <f t="shared" si="56"/>
        <v>148</v>
      </c>
      <c r="C151" s="79"/>
      <c r="D151" s="80" t="s">
        <v>94</v>
      </c>
      <c r="E151" s="80"/>
      <c r="F151" s="81"/>
      <c r="G151" s="82" t="str">
        <f t="shared" si="53"/>
        <v xml:space="preserve">Группа от QF </v>
      </c>
      <c r="H151" s="83"/>
      <c r="I151" s="83"/>
      <c r="J151" s="83"/>
      <c r="K151" s="83"/>
      <c r="L151" s="127"/>
      <c r="M151" s="127"/>
      <c r="N151" s="84"/>
      <c r="O151" s="85"/>
      <c r="P151" s="85"/>
      <c r="Q151" s="85"/>
      <c r="R151" s="86"/>
      <c r="S151" s="80"/>
      <c r="T151" s="87"/>
      <c r="U151" s="88" t="str">
        <f t="shared" si="57"/>
        <v xml:space="preserve"> </v>
      </c>
      <c r="V151" s="89"/>
      <c r="W151" s="90" t="str">
        <f t="shared" si="58"/>
        <v xml:space="preserve"> </v>
      </c>
      <c r="X151" s="90"/>
      <c r="Y151" s="90"/>
      <c r="Z151" s="90"/>
      <c r="AA151" s="90"/>
      <c r="AB151" s="87" t="s">
        <v>74</v>
      </c>
      <c r="AC151" s="76"/>
      <c r="AD151" s="91">
        <f t="shared" si="46"/>
        <v>0</v>
      </c>
      <c r="AE151" s="88" t="str">
        <f t="shared" si="59"/>
        <v xml:space="preserve"> </v>
      </c>
      <c r="AF151" s="91" t="str">
        <f t="shared" si="47"/>
        <v xml:space="preserve"> </v>
      </c>
      <c r="AG151" s="78"/>
      <c r="AH151" s="78"/>
      <c r="AI151" s="78"/>
      <c r="AK151" s="94" t="str">
        <f t="shared" si="48"/>
        <v>≤60</v>
      </c>
      <c r="AL151" s="94">
        <f t="shared" ca="1" si="49"/>
        <v>20</v>
      </c>
      <c r="AM151" s="95">
        <f t="shared" si="54"/>
        <v>0</v>
      </c>
      <c r="AN151" s="95">
        <f t="shared" si="55"/>
        <v>0</v>
      </c>
      <c r="AO151" s="96">
        <f t="shared" si="50"/>
        <v>0</v>
      </c>
      <c r="AP151" s="96">
        <f t="shared" si="51"/>
        <v>0</v>
      </c>
    </row>
    <row r="152" spans="2:42" s="97" customFormat="1" ht="52.8" x14ac:dyDescent="0.3">
      <c r="B152" s="79">
        <f t="shared" si="56"/>
        <v>149</v>
      </c>
      <c r="C152" s="79"/>
      <c r="D152" s="80" t="s">
        <v>94</v>
      </c>
      <c r="E152" s="80"/>
      <c r="F152" s="81"/>
      <c r="G152" s="82" t="str">
        <f t="shared" si="53"/>
        <v xml:space="preserve">Группа от QF </v>
      </c>
      <c r="H152" s="83"/>
      <c r="I152" s="83"/>
      <c r="J152" s="83"/>
      <c r="K152" s="83"/>
      <c r="L152" s="127"/>
      <c r="M152" s="127"/>
      <c r="N152" s="84"/>
      <c r="O152" s="85"/>
      <c r="P152" s="85"/>
      <c r="Q152" s="85"/>
      <c r="R152" s="86"/>
      <c r="S152" s="80"/>
      <c r="T152" s="87"/>
      <c r="U152" s="88" t="str">
        <f t="shared" si="57"/>
        <v xml:space="preserve"> </v>
      </c>
      <c r="V152" s="89"/>
      <c r="W152" s="90" t="str">
        <f t="shared" si="58"/>
        <v xml:space="preserve"> </v>
      </c>
      <c r="X152" s="90"/>
      <c r="Y152" s="90"/>
      <c r="Z152" s="90"/>
      <c r="AA152" s="90"/>
      <c r="AB152" s="87" t="s">
        <v>74</v>
      </c>
      <c r="AC152" s="76"/>
      <c r="AD152" s="91">
        <f t="shared" si="46"/>
        <v>0</v>
      </c>
      <c r="AE152" s="88" t="str">
        <f t="shared" si="59"/>
        <v xml:space="preserve"> </v>
      </c>
      <c r="AF152" s="91" t="str">
        <f t="shared" si="47"/>
        <v xml:space="preserve"> </v>
      </c>
      <c r="AG152" s="78"/>
      <c r="AH152" s="78"/>
      <c r="AI152" s="78"/>
      <c r="AK152" s="94" t="str">
        <f t="shared" si="48"/>
        <v>≤60</v>
      </c>
      <c r="AL152" s="94">
        <f t="shared" ca="1" si="49"/>
        <v>38</v>
      </c>
      <c r="AM152" s="95">
        <f t="shared" si="54"/>
        <v>0</v>
      </c>
      <c r="AN152" s="95">
        <f t="shared" si="55"/>
        <v>0</v>
      </c>
      <c r="AO152" s="96">
        <f t="shared" si="50"/>
        <v>0</v>
      </c>
      <c r="AP152" s="96">
        <f t="shared" si="51"/>
        <v>0</v>
      </c>
    </row>
    <row r="153" spans="2:42" s="97" customFormat="1" ht="52.8" x14ac:dyDescent="0.3">
      <c r="B153" s="79">
        <f t="shared" si="56"/>
        <v>150</v>
      </c>
      <c r="C153" s="79"/>
      <c r="D153" s="80" t="s">
        <v>94</v>
      </c>
      <c r="E153" s="80"/>
      <c r="F153" s="81"/>
      <c r="G153" s="82" t="str">
        <f t="shared" si="53"/>
        <v xml:space="preserve">Группа от QF </v>
      </c>
      <c r="H153" s="83"/>
      <c r="I153" s="83"/>
      <c r="J153" s="83"/>
      <c r="K153" s="83"/>
      <c r="L153" s="127"/>
      <c r="M153" s="127"/>
      <c r="N153" s="84"/>
      <c r="O153" s="85"/>
      <c r="P153" s="85"/>
      <c r="Q153" s="85"/>
      <c r="R153" s="86"/>
      <c r="S153" s="80"/>
      <c r="T153" s="87"/>
      <c r="U153" s="88" t="str">
        <f t="shared" si="57"/>
        <v xml:space="preserve"> </v>
      </c>
      <c r="V153" s="89"/>
      <c r="W153" s="90" t="str">
        <f t="shared" si="58"/>
        <v xml:space="preserve"> </v>
      </c>
      <c r="X153" s="90"/>
      <c r="Y153" s="90"/>
      <c r="Z153" s="90"/>
      <c r="AA153" s="90"/>
      <c r="AB153" s="87" t="s">
        <v>74</v>
      </c>
      <c r="AC153" s="76"/>
      <c r="AD153" s="91">
        <f t="shared" si="46"/>
        <v>0</v>
      </c>
      <c r="AE153" s="88" t="str">
        <f t="shared" si="59"/>
        <v xml:space="preserve"> </v>
      </c>
      <c r="AF153" s="91" t="str">
        <f t="shared" si="47"/>
        <v xml:space="preserve"> </v>
      </c>
      <c r="AG153" s="78"/>
      <c r="AH153" s="78"/>
      <c r="AI153" s="78"/>
      <c r="AK153" s="94" t="str">
        <f t="shared" si="48"/>
        <v>≤60</v>
      </c>
      <c r="AL153" s="94">
        <f t="shared" ca="1" si="49"/>
        <v>39</v>
      </c>
      <c r="AM153" s="95">
        <f t="shared" si="54"/>
        <v>0</v>
      </c>
      <c r="AN153" s="95">
        <f t="shared" si="55"/>
        <v>0</v>
      </c>
      <c r="AO153" s="96">
        <f t="shared" si="50"/>
        <v>0</v>
      </c>
      <c r="AP153" s="96">
        <f t="shared" si="51"/>
        <v>0</v>
      </c>
    </row>
    <row r="154" spans="2:42" s="97" customFormat="1" ht="52.8" x14ac:dyDescent="0.3">
      <c r="B154" s="79">
        <f t="shared" si="56"/>
        <v>151</v>
      </c>
      <c r="C154" s="79"/>
      <c r="D154" s="80" t="s">
        <v>94</v>
      </c>
      <c r="E154" s="80"/>
      <c r="F154" s="81"/>
      <c r="G154" s="82" t="str">
        <f t="shared" si="53"/>
        <v xml:space="preserve">Группа от QF </v>
      </c>
      <c r="H154" s="83"/>
      <c r="I154" s="83"/>
      <c r="J154" s="83"/>
      <c r="K154" s="83"/>
      <c r="L154" s="127"/>
      <c r="M154" s="127"/>
      <c r="N154" s="84"/>
      <c r="O154" s="85"/>
      <c r="P154" s="85"/>
      <c r="Q154" s="85"/>
      <c r="R154" s="86"/>
      <c r="S154" s="80"/>
      <c r="T154" s="87"/>
      <c r="U154" s="88" t="str">
        <f t="shared" si="57"/>
        <v xml:space="preserve"> </v>
      </c>
      <c r="V154" s="89"/>
      <c r="W154" s="90" t="str">
        <f t="shared" si="58"/>
        <v xml:space="preserve"> </v>
      </c>
      <c r="X154" s="90"/>
      <c r="Y154" s="90"/>
      <c r="Z154" s="90"/>
      <c r="AA154" s="90"/>
      <c r="AB154" s="87" t="s">
        <v>74</v>
      </c>
      <c r="AC154" s="76"/>
      <c r="AD154" s="91">
        <f t="shared" si="46"/>
        <v>0</v>
      </c>
      <c r="AE154" s="88" t="str">
        <f t="shared" si="59"/>
        <v xml:space="preserve"> </v>
      </c>
      <c r="AF154" s="91" t="str">
        <f t="shared" si="47"/>
        <v xml:space="preserve"> </v>
      </c>
      <c r="AG154" s="78"/>
      <c r="AH154" s="78"/>
      <c r="AI154" s="78"/>
      <c r="AK154" s="94" t="str">
        <f t="shared" si="48"/>
        <v>≤60</v>
      </c>
      <c r="AL154" s="94">
        <f t="shared" ca="1" si="49"/>
        <v>44</v>
      </c>
      <c r="AM154" s="95">
        <f t="shared" si="54"/>
        <v>0</v>
      </c>
      <c r="AN154" s="95">
        <f t="shared" si="55"/>
        <v>0</v>
      </c>
      <c r="AO154" s="96">
        <f t="shared" si="50"/>
        <v>0</v>
      </c>
      <c r="AP154" s="96">
        <f t="shared" si="51"/>
        <v>0</v>
      </c>
    </row>
    <row r="155" spans="2:42" s="97" customFormat="1" ht="52.8" x14ac:dyDescent="0.3">
      <c r="B155" s="79">
        <f t="shared" si="56"/>
        <v>152</v>
      </c>
      <c r="C155" s="79"/>
      <c r="D155" s="80" t="s">
        <v>94</v>
      </c>
      <c r="E155" s="80"/>
      <c r="F155" s="81"/>
      <c r="G155" s="82" t="str">
        <f t="shared" si="53"/>
        <v xml:space="preserve">Группа от QF </v>
      </c>
      <c r="H155" s="83"/>
      <c r="I155" s="83"/>
      <c r="J155" s="83"/>
      <c r="K155" s="83"/>
      <c r="L155" s="127"/>
      <c r="M155" s="127"/>
      <c r="N155" s="84"/>
      <c r="O155" s="85"/>
      <c r="P155" s="85"/>
      <c r="Q155" s="85"/>
      <c r="R155" s="86"/>
      <c r="S155" s="80"/>
      <c r="T155" s="87"/>
      <c r="U155" s="88" t="str">
        <f t="shared" si="57"/>
        <v xml:space="preserve"> </v>
      </c>
      <c r="V155" s="89"/>
      <c r="W155" s="90" t="str">
        <f t="shared" si="58"/>
        <v xml:space="preserve"> </v>
      </c>
      <c r="X155" s="90"/>
      <c r="Y155" s="90"/>
      <c r="Z155" s="90"/>
      <c r="AA155" s="90"/>
      <c r="AB155" s="87" t="s">
        <v>74</v>
      </c>
      <c r="AC155" s="76"/>
      <c r="AD155" s="91">
        <f t="shared" si="46"/>
        <v>0</v>
      </c>
      <c r="AE155" s="88" t="str">
        <f t="shared" si="59"/>
        <v xml:space="preserve"> </v>
      </c>
      <c r="AF155" s="91" t="str">
        <f t="shared" si="47"/>
        <v xml:space="preserve"> </v>
      </c>
      <c r="AG155" s="78"/>
      <c r="AH155" s="78"/>
      <c r="AI155" s="78"/>
      <c r="AK155" s="94" t="str">
        <f t="shared" si="48"/>
        <v>≤60</v>
      </c>
      <c r="AL155" s="94">
        <f t="shared" ca="1" si="49"/>
        <v>48</v>
      </c>
      <c r="AM155" s="95">
        <f t="shared" si="54"/>
        <v>0</v>
      </c>
      <c r="AN155" s="95">
        <f t="shared" si="55"/>
        <v>0</v>
      </c>
      <c r="AO155" s="96">
        <f t="shared" si="50"/>
        <v>0</v>
      </c>
      <c r="AP155" s="96">
        <f t="shared" si="51"/>
        <v>0</v>
      </c>
    </row>
    <row r="156" spans="2:42" s="97" customFormat="1" ht="52.8" x14ac:dyDescent="0.3">
      <c r="B156" s="79">
        <f t="shared" si="56"/>
        <v>153</v>
      </c>
      <c r="C156" s="79"/>
      <c r="D156" s="80" t="s">
        <v>94</v>
      </c>
      <c r="E156" s="80"/>
      <c r="F156" s="81"/>
      <c r="G156" s="82" t="str">
        <f t="shared" si="53"/>
        <v xml:space="preserve">Группа от QF </v>
      </c>
      <c r="H156" s="83"/>
      <c r="I156" s="83"/>
      <c r="J156" s="83"/>
      <c r="K156" s="83"/>
      <c r="L156" s="127"/>
      <c r="M156" s="127"/>
      <c r="N156" s="84"/>
      <c r="O156" s="85"/>
      <c r="P156" s="85"/>
      <c r="Q156" s="85"/>
      <c r="R156" s="86"/>
      <c r="S156" s="80"/>
      <c r="T156" s="87"/>
      <c r="U156" s="88" t="str">
        <f t="shared" si="57"/>
        <v xml:space="preserve"> </v>
      </c>
      <c r="V156" s="89"/>
      <c r="W156" s="90" t="str">
        <f t="shared" si="58"/>
        <v xml:space="preserve"> </v>
      </c>
      <c r="X156" s="90"/>
      <c r="Y156" s="90"/>
      <c r="Z156" s="90"/>
      <c r="AA156" s="90"/>
      <c r="AB156" s="87" t="s">
        <v>74</v>
      </c>
      <c r="AC156" s="76"/>
      <c r="AD156" s="91">
        <f t="shared" si="46"/>
        <v>0</v>
      </c>
      <c r="AE156" s="88" t="str">
        <f t="shared" si="59"/>
        <v xml:space="preserve"> </v>
      </c>
      <c r="AF156" s="91" t="str">
        <f t="shared" si="47"/>
        <v xml:space="preserve"> </v>
      </c>
      <c r="AG156" s="78"/>
      <c r="AH156" s="78"/>
      <c r="AI156" s="78"/>
      <c r="AK156" s="94" t="str">
        <f t="shared" si="48"/>
        <v>≤60</v>
      </c>
      <c r="AL156" s="94">
        <f t="shared" ca="1" si="49"/>
        <v>33</v>
      </c>
      <c r="AM156" s="95">
        <f t="shared" si="54"/>
        <v>0</v>
      </c>
      <c r="AN156" s="95">
        <f t="shared" si="55"/>
        <v>0</v>
      </c>
      <c r="AO156" s="96">
        <f t="shared" si="50"/>
        <v>0</v>
      </c>
      <c r="AP156" s="96">
        <f t="shared" si="51"/>
        <v>0</v>
      </c>
    </row>
    <row r="157" spans="2:42" s="97" customFormat="1" ht="52.8" x14ac:dyDescent="0.3">
      <c r="B157" s="79">
        <f t="shared" si="56"/>
        <v>154</v>
      </c>
      <c r="C157" s="79"/>
      <c r="D157" s="80" t="s">
        <v>94</v>
      </c>
      <c r="E157" s="80"/>
      <c r="F157" s="81"/>
      <c r="G157" s="82" t="str">
        <f t="shared" si="53"/>
        <v xml:space="preserve">Группа от QF </v>
      </c>
      <c r="H157" s="83"/>
      <c r="I157" s="83"/>
      <c r="J157" s="83"/>
      <c r="K157" s="83"/>
      <c r="L157" s="127"/>
      <c r="M157" s="127"/>
      <c r="N157" s="84"/>
      <c r="O157" s="85"/>
      <c r="P157" s="85"/>
      <c r="Q157" s="85"/>
      <c r="R157" s="86"/>
      <c r="S157" s="80"/>
      <c r="T157" s="87"/>
      <c r="U157" s="88" t="str">
        <f t="shared" si="57"/>
        <v xml:space="preserve"> </v>
      </c>
      <c r="V157" s="89"/>
      <c r="W157" s="90" t="str">
        <f t="shared" si="58"/>
        <v xml:space="preserve"> </v>
      </c>
      <c r="X157" s="90"/>
      <c r="Y157" s="90"/>
      <c r="Z157" s="90"/>
      <c r="AA157" s="90"/>
      <c r="AB157" s="87" t="s">
        <v>74</v>
      </c>
      <c r="AC157" s="76"/>
      <c r="AD157" s="91">
        <f t="shared" si="46"/>
        <v>0</v>
      </c>
      <c r="AE157" s="88" t="str">
        <f t="shared" si="59"/>
        <v xml:space="preserve"> </v>
      </c>
      <c r="AF157" s="91" t="str">
        <f t="shared" si="47"/>
        <v xml:space="preserve"> </v>
      </c>
      <c r="AG157" s="78"/>
      <c r="AH157" s="78"/>
      <c r="AI157" s="78"/>
      <c r="AK157" s="94" t="str">
        <f t="shared" si="48"/>
        <v>≤60</v>
      </c>
      <c r="AL157" s="94">
        <f t="shared" ca="1" si="49"/>
        <v>37</v>
      </c>
      <c r="AM157" s="95">
        <f t="shared" si="54"/>
        <v>0</v>
      </c>
      <c r="AN157" s="95">
        <f t="shared" si="55"/>
        <v>0</v>
      </c>
      <c r="AO157" s="96">
        <f t="shared" si="50"/>
        <v>0</v>
      </c>
      <c r="AP157" s="96">
        <f t="shared" si="51"/>
        <v>0</v>
      </c>
    </row>
    <row r="158" spans="2:42" s="97" customFormat="1" ht="52.8" x14ac:dyDescent="0.3">
      <c r="B158" s="79">
        <f t="shared" si="56"/>
        <v>155</v>
      </c>
      <c r="C158" s="79"/>
      <c r="D158" s="80" t="s">
        <v>94</v>
      </c>
      <c r="E158" s="80"/>
      <c r="F158" s="81"/>
      <c r="G158" s="82" t="str">
        <f t="shared" si="53"/>
        <v xml:space="preserve">Группа от QF </v>
      </c>
      <c r="H158" s="83"/>
      <c r="I158" s="83"/>
      <c r="J158" s="83"/>
      <c r="K158" s="83"/>
      <c r="L158" s="127"/>
      <c r="M158" s="127"/>
      <c r="N158" s="84"/>
      <c r="O158" s="85"/>
      <c r="P158" s="85"/>
      <c r="Q158" s="85"/>
      <c r="R158" s="86"/>
      <c r="S158" s="80"/>
      <c r="T158" s="87"/>
      <c r="U158" s="88" t="str">
        <f t="shared" si="57"/>
        <v xml:space="preserve"> </v>
      </c>
      <c r="V158" s="89"/>
      <c r="W158" s="90" t="str">
        <f t="shared" si="58"/>
        <v xml:space="preserve"> </v>
      </c>
      <c r="X158" s="90"/>
      <c r="Y158" s="90"/>
      <c r="Z158" s="90"/>
      <c r="AA158" s="90"/>
      <c r="AB158" s="87" t="s">
        <v>74</v>
      </c>
      <c r="AC158" s="76"/>
      <c r="AD158" s="91">
        <f t="shared" si="46"/>
        <v>0</v>
      </c>
      <c r="AE158" s="88" t="str">
        <f t="shared" si="59"/>
        <v xml:space="preserve"> </v>
      </c>
      <c r="AF158" s="91" t="str">
        <f t="shared" si="47"/>
        <v xml:space="preserve"> </v>
      </c>
      <c r="AG158" s="78"/>
      <c r="AH158" s="78"/>
      <c r="AI158" s="78"/>
      <c r="AK158" s="94" t="str">
        <f t="shared" si="48"/>
        <v>≤60</v>
      </c>
      <c r="AL158" s="94">
        <f t="shared" ca="1" si="49"/>
        <v>42</v>
      </c>
      <c r="AM158" s="95">
        <f t="shared" si="54"/>
        <v>0</v>
      </c>
      <c r="AN158" s="95">
        <f t="shared" si="55"/>
        <v>0</v>
      </c>
      <c r="AO158" s="96">
        <f t="shared" si="50"/>
        <v>0</v>
      </c>
      <c r="AP158" s="96">
        <f t="shared" si="51"/>
        <v>0</v>
      </c>
    </row>
    <row r="159" spans="2:42" s="97" customFormat="1" ht="52.8" x14ac:dyDescent="0.3">
      <c r="B159" s="79">
        <f t="shared" si="56"/>
        <v>156</v>
      </c>
      <c r="C159" s="79"/>
      <c r="D159" s="80" t="s">
        <v>94</v>
      </c>
      <c r="E159" s="80"/>
      <c r="F159" s="81"/>
      <c r="G159" s="82" t="str">
        <f t="shared" si="53"/>
        <v xml:space="preserve">Группа от QF </v>
      </c>
      <c r="H159" s="83"/>
      <c r="I159" s="83"/>
      <c r="J159" s="83"/>
      <c r="K159" s="83"/>
      <c r="L159" s="127"/>
      <c r="M159" s="127"/>
      <c r="N159" s="84"/>
      <c r="O159" s="85"/>
      <c r="P159" s="85"/>
      <c r="Q159" s="85"/>
      <c r="R159" s="86"/>
      <c r="S159" s="80"/>
      <c r="T159" s="87"/>
      <c r="U159" s="88" t="str">
        <f t="shared" si="57"/>
        <v xml:space="preserve"> </v>
      </c>
      <c r="V159" s="89"/>
      <c r="W159" s="90" t="str">
        <f t="shared" si="58"/>
        <v xml:space="preserve"> </v>
      </c>
      <c r="X159" s="90"/>
      <c r="Y159" s="90"/>
      <c r="Z159" s="90"/>
      <c r="AA159" s="90"/>
      <c r="AB159" s="87" t="s">
        <v>74</v>
      </c>
      <c r="AC159" s="76"/>
      <c r="AD159" s="91">
        <f t="shared" si="46"/>
        <v>0</v>
      </c>
      <c r="AE159" s="88" t="str">
        <f t="shared" si="59"/>
        <v xml:space="preserve"> </v>
      </c>
      <c r="AF159" s="91" t="str">
        <f t="shared" si="47"/>
        <v xml:space="preserve"> </v>
      </c>
      <c r="AG159" s="78"/>
      <c r="AH159" s="78"/>
      <c r="AI159" s="78"/>
      <c r="AK159" s="94" t="str">
        <f t="shared" si="48"/>
        <v>≤60</v>
      </c>
      <c r="AL159" s="94">
        <f t="shared" ca="1" si="49"/>
        <v>24</v>
      </c>
      <c r="AM159" s="95">
        <f t="shared" si="54"/>
        <v>0</v>
      </c>
      <c r="AN159" s="95">
        <f t="shared" si="55"/>
        <v>0</v>
      </c>
      <c r="AO159" s="96">
        <f t="shared" si="50"/>
        <v>0</v>
      </c>
      <c r="AP159" s="96">
        <f t="shared" si="51"/>
        <v>0</v>
      </c>
    </row>
    <row r="160" spans="2:42" s="97" customFormat="1" ht="52.8" x14ac:dyDescent="0.3">
      <c r="B160" s="79">
        <f t="shared" si="56"/>
        <v>157</v>
      </c>
      <c r="C160" s="79"/>
      <c r="D160" s="80" t="s">
        <v>94</v>
      </c>
      <c r="E160" s="80"/>
      <c r="F160" s="81"/>
      <c r="G160" s="82" t="str">
        <f t="shared" si="53"/>
        <v xml:space="preserve">Группа от QF </v>
      </c>
      <c r="H160" s="83"/>
      <c r="I160" s="83"/>
      <c r="J160" s="83"/>
      <c r="K160" s="83"/>
      <c r="L160" s="127"/>
      <c r="M160" s="127"/>
      <c r="N160" s="84"/>
      <c r="O160" s="85"/>
      <c r="P160" s="85"/>
      <c r="Q160" s="85"/>
      <c r="R160" s="86"/>
      <c r="S160" s="80"/>
      <c r="T160" s="87"/>
      <c r="U160" s="88" t="str">
        <f t="shared" si="57"/>
        <v xml:space="preserve"> </v>
      </c>
      <c r="V160" s="89"/>
      <c r="W160" s="90" t="str">
        <f t="shared" si="58"/>
        <v xml:space="preserve"> </v>
      </c>
      <c r="X160" s="90"/>
      <c r="Y160" s="90"/>
      <c r="Z160" s="90"/>
      <c r="AA160" s="90"/>
      <c r="AB160" s="87" t="s">
        <v>74</v>
      </c>
      <c r="AC160" s="76"/>
      <c r="AD160" s="91">
        <f t="shared" si="46"/>
        <v>0</v>
      </c>
      <c r="AE160" s="88" t="str">
        <f t="shared" si="59"/>
        <v xml:space="preserve"> </v>
      </c>
      <c r="AF160" s="91" t="str">
        <f t="shared" si="47"/>
        <v xml:space="preserve"> </v>
      </c>
      <c r="AG160" s="78"/>
      <c r="AH160" s="78"/>
      <c r="AI160" s="78"/>
      <c r="AK160" s="94" t="str">
        <f t="shared" si="48"/>
        <v>≤60</v>
      </c>
      <c r="AL160" s="94">
        <f t="shared" ca="1" si="49"/>
        <v>20</v>
      </c>
      <c r="AM160" s="95">
        <f t="shared" si="54"/>
        <v>0</v>
      </c>
      <c r="AN160" s="95">
        <f t="shared" si="55"/>
        <v>0</v>
      </c>
      <c r="AO160" s="96">
        <f t="shared" si="50"/>
        <v>0</v>
      </c>
      <c r="AP160" s="96">
        <f t="shared" si="51"/>
        <v>0</v>
      </c>
    </row>
    <row r="161" spans="2:42" s="97" customFormat="1" ht="52.8" x14ac:dyDescent="0.3">
      <c r="B161" s="79">
        <f t="shared" si="56"/>
        <v>158</v>
      </c>
      <c r="C161" s="79"/>
      <c r="D161" s="80" t="s">
        <v>94</v>
      </c>
      <c r="E161" s="80"/>
      <c r="F161" s="81"/>
      <c r="G161" s="82" t="str">
        <f t="shared" si="53"/>
        <v xml:space="preserve">Группа от QF </v>
      </c>
      <c r="H161" s="83"/>
      <c r="I161" s="83"/>
      <c r="J161" s="83"/>
      <c r="K161" s="83"/>
      <c r="L161" s="127"/>
      <c r="M161" s="127"/>
      <c r="N161" s="84"/>
      <c r="O161" s="85"/>
      <c r="P161" s="85"/>
      <c r="Q161" s="85"/>
      <c r="R161" s="86"/>
      <c r="S161" s="80"/>
      <c r="T161" s="87"/>
      <c r="U161" s="88" t="str">
        <f t="shared" si="57"/>
        <v xml:space="preserve"> </v>
      </c>
      <c r="V161" s="89"/>
      <c r="W161" s="90" t="str">
        <f t="shared" si="58"/>
        <v xml:space="preserve"> </v>
      </c>
      <c r="X161" s="90"/>
      <c r="Y161" s="90"/>
      <c r="Z161" s="90"/>
      <c r="AA161" s="90"/>
      <c r="AB161" s="87" t="s">
        <v>74</v>
      </c>
      <c r="AC161" s="76"/>
      <c r="AD161" s="91">
        <f t="shared" si="46"/>
        <v>0</v>
      </c>
      <c r="AE161" s="88" t="str">
        <f t="shared" si="59"/>
        <v xml:space="preserve"> </v>
      </c>
      <c r="AF161" s="91" t="str">
        <f t="shared" si="47"/>
        <v xml:space="preserve"> </v>
      </c>
      <c r="AG161" s="78"/>
      <c r="AH161" s="78"/>
      <c r="AI161" s="78"/>
      <c r="AK161" s="94" t="str">
        <f t="shared" si="48"/>
        <v>≤60</v>
      </c>
      <c r="AL161" s="94">
        <f t="shared" ca="1" si="49"/>
        <v>26</v>
      </c>
      <c r="AM161" s="95">
        <f t="shared" si="54"/>
        <v>0</v>
      </c>
      <c r="AN161" s="95">
        <f t="shared" si="55"/>
        <v>0</v>
      </c>
      <c r="AO161" s="96">
        <f t="shared" si="50"/>
        <v>0</v>
      </c>
      <c r="AP161" s="96">
        <f t="shared" si="51"/>
        <v>0</v>
      </c>
    </row>
    <row r="162" spans="2:42" s="97" customFormat="1" ht="52.8" x14ac:dyDescent="0.3">
      <c r="B162" s="79">
        <f t="shared" si="56"/>
        <v>159</v>
      </c>
      <c r="C162" s="79"/>
      <c r="D162" s="80" t="s">
        <v>94</v>
      </c>
      <c r="E162" s="80"/>
      <c r="F162" s="81"/>
      <c r="G162" s="82" t="str">
        <f t="shared" si="53"/>
        <v xml:space="preserve">Группа от QF </v>
      </c>
      <c r="H162" s="83"/>
      <c r="I162" s="83"/>
      <c r="J162" s="83"/>
      <c r="K162" s="83"/>
      <c r="L162" s="127"/>
      <c r="M162" s="127"/>
      <c r="N162" s="84"/>
      <c r="O162" s="85"/>
      <c r="P162" s="85"/>
      <c r="Q162" s="85"/>
      <c r="R162" s="86"/>
      <c r="S162" s="80"/>
      <c r="T162" s="87"/>
      <c r="U162" s="88" t="str">
        <f t="shared" si="57"/>
        <v xml:space="preserve"> </v>
      </c>
      <c r="V162" s="89"/>
      <c r="W162" s="90" t="str">
        <f t="shared" si="58"/>
        <v xml:space="preserve"> </v>
      </c>
      <c r="X162" s="90"/>
      <c r="Y162" s="90"/>
      <c r="Z162" s="90"/>
      <c r="AA162" s="90"/>
      <c r="AB162" s="87" t="s">
        <v>74</v>
      </c>
      <c r="AC162" s="76"/>
      <c r="AD162" s="91">
        <f t="shared" si="46"/>
        <v>0</v>
      </c>
      <c r="AE162" s="88" t="str">
        <f t="shared" si="59"/>
        <v xml:space="preserve"> </v>
      </c>
      <c r="AF162" s="91" t="str">
        <f t="shared" si="47"/>
        <v xml:space="preserve"> </v>
      </c>
      <c r="AG162" s="78"/>
      <c r="AH162" s="78"/>
      <c r="AI162" s="78"/>
      <c r="AK162" s="94" t="str">
        <f t="shared" si="48"/>
        <v>≤60</v>
      </c>
      <c r="AL162" s="94">
        <f t="shared" ca="1" si="49"/>
        <v>23</v>
      </c>
      <c r="AM162" s="95">
        <f t="shared" si="54"/>
        <v>0</v>
      </c>
      <c r="AN162" s="95">
        <f t="shared" si="55"/>
        <v>0</v>
      </c>
      <c r="AO162" s="96">
        <f t="shared" si="50"/>
        <v>0</v>
      </c>
      <c r="AP162" s="96">
        <f t="shared" si="51"/>
        <v>0</v>
      </c>
    </row>
    <row r="163" spans="2:42" s="97" customFormat="1" ht="52.8" x14ac:dyDescent="0.3">
      <c r="B163" s="79">
        <f t="shared" si="56"/>
        <v>160</v>
      </c>
      <c r="C163" s="79"/>
      <c r="D163" s="80" t="s">
        <v>94</v>
      </c>
      <c r="E163" s="80"/>
      <c r="F163" s="81"/>
      <c r="G163" s="82" t="str">
        <f t="shared" si="53"/>
        <v xml:space="preserve">Группа от QF </v>
      </c>
      <c r="H163" s="83"/>
      <c r="I163" s="83"/>
      <c r="J163" s="83"/>
      <c r="K163" s="83"/>
      <c r="L163" s="127"/>
      <c r="M163" s="127"/>
      <c r="N163" s="84"/>
      <c r="O163" s="85"/>
      <c r="P163" s="85"/>
      <c r="Q163" s="85"/>
      <c r="R163" s="86"/>
      <c r="S163" s="80"/>
      <c r="T163" s="87"/>
      <c r="U163" s="88" t="str">
        <f t="shared" si="57"/>
        <v xml:space="preserve"> </v>
      </c>
      <c r="V163" s="89"/>
      <c r="W163" s="90" t="str">
        <f t="shared" si="58"/>
        <v xml:space="preserve"> </v>
      </c>
      <c r="X163" s="90"/>
      <c r="Y163" s="90"/>
      <c r="Z163" s="90"/>
      <c r="AA163" s="90"/>
      <c r="AB163" s="87" t="s">
        <v>74</v>
      </c>
      <c r="AC163" s="76"/>
      <c r="AD163" s="91">
        <f t="shared" si="46"/>
        <v>0</v>
      </c>
      <c r="AE163" s="88" t="str">
        <f t="shared" si="59"/>
        <v xml:space="preserve"> </v>
      </c>
      <c r="AF163" s="91" t="str">
        <f t="shared" si="47"/>
        <v xml:space="preserve"> </v>
      </c>
      <c r="AG163" s="78"/>
      <c r="AH163" s="78"/>
      <c r="AI163" s="78"/>
      <c r="AK163" s="94" t="str">
        <f t="shared" si="48"/>
        <v>≤60</v>
      </c>
      <c r="AL163" s="94">
        <f t="shared" ca="1" si="49"/>
        <v>21</v>
      </c>
      <c r="AM163" s="95">
        <f t="shared" si="54"/>
        <v>0</v>
      </c>
      <c r="AN163" s="95">
        <f t="shared" si="55"/>
        <v>0</v>
      </c>
      <c r="AO163" s="96">
        <f t="shared" si="50"/>
        <v>0</v>
      </c>
      <c r="AP163" s="96">
        <f t="shared" si="51"/>
        <v>0</v>
      </c>
    </row>
    <row r="164" spans="2:42" s="97" customFormat="1" ht="52.8" x14ac:dyDescent="0.3">
      <c r="B164" s="79">
        <f t="shared" si="56"/>
        <v>161</v>
      </c>
      <c r="C164" s="79"/>
      <c r="D164" s="80" t="s">
        <v>94</v>
      </c>
      <c r="E164" s="80"/>
      <c r="F164" s="81"/>
      <c r="G164" s="82" t="str">
        <f t="shared" si="53"/>
        <v xml:space="preserve">Группа от QF </v>
      </c>
      <c r="H164" s="83"/>
      <c r="I164" s="83"/>
      <c r="J164" s="83"/>
      <c r="K164" s="83"/>
      <c r="L164" s="127"/>
      <c r="M164" s="127"/>
      <c r="N164" s="84"/>
      <c r="O164" s="85"/>
      <c r="P164" s="85"/>
      <c r="Q164" s="85"/>
      <c r="R164" s="86"/>
      <c r="S164" s="80"/>
      <c r="T164" s="87"/>
      <c r="U164" s="88" t="str">
        <f t="shared" si="57"/>
        <v xml:space="preserve"> </v>
      </c>
      <c r="V164" s="89"/>
      <c r="W164" s="90" t="str">
        <f t="shared" si="58"/>
        <v xml:space="preserve"> </v>
      </c>
      <c r="X164" s="90"/>
      <c r="Y164" s="90"/>
      <c r="Z164" s="90"/>
      <c r="AA164" s="90"/>
      <c r="AB164" s="87" t="s">
        <v>74</v>
      </c>
      <c r="AC164" s="76"/>
      <c r="AD164" s="91">
        <f t="shared" si="46"/>
        <v>0</v>
      </c>
      <c r="AE164" s="88" t="str">
        <f t="shared" si="59"/>
        <v xml:space="preserve"> </v>
      </c>
      <c r="AF164" s="91" t="str">
        <f t="shared" si="47"/>
        <v xml:space="preserve"> </v>
      </c>
      <c r="AG164" s="78"/>
      <c r="AH164" s="78"/>
      <c r="AI164" s="78"/>
      <c r="AK164" s="94" t="str">
        <f t="shared" si="48"/>
        <v>≤60</v>
      </c>
      <c r="AL164" s="94">
        <f t="shared" ca="1" si="49"/>
        <v>33</v>
      </c>
      <c r="AM164" s="95">
        <f t="shared" si="54"/>
        <v>0</v>
      </c>
      <c r="AN164" s="95">
        <f t="shared" si="55"/>
        <v>0</v>
      </c>
      <c r="AO164" s="96">
        <f t="shared" si="50"/>
        <v>0</v>
      </c>
      <c r="AP164" s="96">
        <f t="shared" si="51"/>
        <v>0</v>
      </c>
    </row>
    <row r="165" spans="2:42" s="97" customFormat="1" ht="52.8" x14ac:dyDescent="0.3">
      <c r="B165" s="79">
        <f t="shared" si="56"/>
        <v>162</v>
      </c>
      <c r="C165" s="79"/>
      <c r="D165" s="80" t="s">
        <v>94</v>
      </c>
      <c r="E165" s="80"/>
      <c r="F165" s="81"/>
      <c r="G165" s="82" t="str">
        <f t="shared" si="53"/>
        <v xml:space="preserve">Группа от QF </v>
      </c>
      <c r="H165" s="83"/>
      <c r="I165" s="83"/>
      <c r="J165" s="83"/>
      <c r="K165" s="83"/>
      <c r="L165" s="127"/>
      <c r="M165" s="127"/>
      <c r="N165" s="84"/>
      <c r="O165" s="85"/>
      <c r="P165" s="85"/>
      <c r="Q165" s="85"/>
      <c r="R165" s="86"/>
      <c r="S165" s="80"/>
      <c r="T165" s="87"/>
      <c r="U165" s="88" t="str">
        <f t="shared" si="57"/>
        <v xml:space="preserve"> </v>
      </c>
      <c r="V165" s="89"/>
      <c r="W165" s="90" t="str">
        <f t="shared" si="58"/>
        <v xml:space="preserve"> </v>
      </c>
      <c r="X165" s="90"/>
      <c r="Y165" s="90"/>
      <c r="Z165" s="90"/>
      <c r="AA165" s="90"/>
      <c r="AB165" s="87" t="s">
        <v>74</v>
      </c>
      <c r="AC165" s="76"/>
      <c r="AD165" s="91">
        <f t="shared" si="46"/>
        <v>0</v>
      </c>
      <c r="AE165" s="88" t="str">
        <f t="shared" si="59"/>
        <v xml:space="preserve"> </v>
      </c>
      <c r="AF165" s="91" t="str">
        <f t="shared" si="47"/>
        <v xml:space="preserve"> </v>
      </c>
      <c r="AG165" s="78"/>
      <c r="AH165" s="78"/>
      <c r="AI165" s="78"/>
      <c r="AK165" s="94" t="str">
        <f t="shared" si="48"/>
        <v>≤60</v>
      </c>
      <c r="AL165" s="94">
        <f t="shared" ca="1" si="49"/>
        <v>44</v>
      </c>
      <c r="AM165" s="95">
        <f t="shared" si="54"/>
        <v>0</v>
      </c>
      <c r="AN165" s="95">
        <f t="shared" si="55"/>
        <v>0</v>
      </c>
      <c r="AO165" s="96">
        <f t="shared" si="50"/>
        <v>0</v>
      </c>
      <c r="AP165" s="96">
        <f t="shared" si="51"/>
        <v>0</v>
      </c>
    </row>
    <row r="166" spans="2:42" s="97" customFormat="1" ht="52.8" x14ac:dyDescent="0.3">
      <c r="B166" s="79">
        <f t="shared" si="56"/>
        <v>163</v>
      </c>
      <c r="C166" s="79"/>
      <c r="D166" s="80" t="s">
        <v>94</v>
      </c>
      <c r="E166" s="80"/>
      <c r="F166" s="81"/>
      <c r="G166" s="82" t="str">
        <f t="shared" si="53"/>
        <v xml:space="preserve">Группа от QF </v>
      </c>
      <c r="H166" s="83"/>
      <c r="I166" s="83"/>
      <c r="J166" s="83"/>
      <c r="K166" s="83"/>
      <c r="L166" s="127"/>
      <c r="M166" s="127"/>
      <c r="N166" s="84"/>
      <c r="O166" s="85"/>
      <c r="P166" s="85"/>
      <c r="Q166" s="85"/>
      <c r="R166" s="86"/>
      <c r="S166" s="80"/>
      <c r="T166" s="87"/>
      <c r="U166" s="88" t="str">
        <f t="shared" si="57"/>
        <v xml:space="preserve"> </v>
      </c>
      <c r="V166" s="89"/>
      <c r="W166" s="90" t="str">
        <f t="shared" si="58"/>
        <v xml:space="preserve"> </v>
      </c>
      <c r="X166" s="90"/>
      <c r="Y166" s="90"/>
      <c r="Z166" s="90"/>
      <c r="AA166" s="90"/>
      <c r="AB166" s="87" t="s">
        <v>74</v>
      </c>
      <c r="AC166" s="76"/>
      <c r="AD166" s="91">
        <f t="shared" si="46"/>
        <v>0</v>
      </c>
      <c r="AE166" s="88" t="str">
        <f t="shared" si="59"/>
        <v xml:space="preserve"> </v>
      </c>
      <c r="AF166" s="91" t="str">
        <f t="shared" si="47"/>
        <v xml:space="preserve"> </v>
      </c>
      <c r="AG166" s="78"/>
      <c r="AH166" s="78"/>
      <c r="AI166" s="78"/>
      <c r="AK166" s="94" t="str">
        <f t="shared" si="48"/>
        <v>≤60</v>
      </c>
      <c r="AL166" s="94">
        <f t="shared" ca="1" si="49"/>
        <v>36</v>
      </c>
      <c r="AM166" s="95">
        <f t="shared" si="54"/>
        <v>0</v>
      </c>
      <c r="AN166" s="95">
        <f t="shared" si="55"/>
        <v>0</v>
      </c>
      <c r="AO166" s="96">
        <f t="shared" si="50"/>
        <v>0</v>
      </c>
      <c r="AP166" s="96">
        <f t="shared" si="51"/>
        <v>0</v>
      </c>
    </row>
    <row r="167" spans="2:42" s="97" customFormat="1" ht="52.8" x14ac:dyDescent="0.3">
      <c r="B167" s="79">
        <f t="shared" si="56"/>
        <v>164</v>
      </c>
      <c r="C167" s="79"/>
      <c r="D167" s="80" t="s">
        <v>94</v>
      </c>
      <c r="E167" s="80"/>
      <c r="F167" s="81"/>
      <c r="G167" s="82" t="str">
        <f t="shared" si="53"/>
        <v xml:space="preserve">Группа от QF </v>
      </c>
      <c r="H167" s="83"/>
      <c r="I167" s="83"/>
      <c r="J167" s="83"/>
      <c r="K167" s="83"/>
      <c r="L167" s="127"/>
      <c r="M167" s="127"/>
      <c r="N167" s="84"/>
      <c r="O167" s="85"/>
      <c r="P167" s="85"/>
      <c r="Q167" s="85"/>
      <c r="R167" s="86"/>
      <c r="S167" s="80"/>
      <c r="T167" s="87"/>
      <c r="U167" s="88" t="str">
        <f t="shared" si="57"/>
        <v xml:space="preserve"> </v>
      </c>
      <c r="V167" s="89"/>
      <c r="W167" s="90" t="str">
        <f t="shared" si="58"/>
        <v xml:space="preserve"> </v>
      </c>
      <c r="X167" s="90"/>
      <c r="Y167" s="90"/>
      <c r="Z167" s="90"/>
      <c r="AA167" s="90"/>
      <c r="AB167" s="87" t="s">
        <v>74</v>
      </c>
      <c r="AC167" s="76"/>
      <c r="AD167" s="91">
        <f t="shared" si="46"/>
        <v>0</v>
      </c>
      <c r="AE167" s="88" t="str">
        <f t="shared" si="59"/>
        <v xml:space="preserve"> </v>
      </c>
      <c r="AF167" s="91" t="str">
        <f t="shared" si="47"/>
        <v xml:space="preserve"> </v>
      </c>
      <c r="AG167" s="78"/>
      <c r="AH167" s="78"/>
      <c r="AI167" s="78"/>
      <c r="AK167" s="94" t="str">
        <f t="shared" si="48"/>
        <v>≤60</v>
      </c>
      <c r="AL167" s="94">
        <f t="shared" ca="1" si="49"/>
        <v>20</v>
      </c>
      <c r="AM167" s="95">
        <f t="shared" si="54"/>
        <v>0</v>
      </c>
      <c r="AN167" s="95">
        <f t="shared" si="55"/>
        <v>0</v>
      </c>
      <c r="AO167" s="96">
        <f t="shared" si="50"/>
        <v>0</v>
      </c>
      <c r="AP167" s="96">
        <f t="shared" si="51"/>
        <v>0</v>
      </c>
    </row>
    <row r="168" spans="2:42" s="97" customFormat="1" ht="52.8" x14ac:dyDescent="0.3">
      <c r="B168" s="79">
        <f t="shared" si="56"/>
        <v>165</v>
      </c>
      <c r="C168" s="79"/>
      <c r="D168" s="80" t="s">
        <v>94</v>
      </c>
      <c r="E168" s="80"/>
      <c r="F168" s="81"/>
      <c r="G168" s="82" t="str">
        <f t="shared" si="53"/>
        <v xml:space="preserve">Группа от QF </v>
      </c>
      <c r="H168" s="83"/>
      <c r="I168" s="83"/>
      <c r="J168" s="83"/>
      <c r="K168" s="83"/>
      <c r="L168" s="127"/>
      <c r="M168" s="127"/>
      <c r="N168" s="84"/>
      <c r="O168" s="85"/>
      <c r="P168" s="85"/>
      <c r="Q168" s="85"/>
      <c r="R168" s="86"/>
      <c r="S168" s="80"/>
      <c r="T168" s="87"/>
      <c r="U168" s="88" t="str">
        <f t="shared" si="57"/>
        <v xml:space="preserve"> </v>
      </c>
      <c r="V168" s="89"/>
      <c r="W168" s="90" t="str">
        <f t="shared" si="58"/>
        <v xml:space="preserve"> </v>
      </c>
      <c r="X168" s="90"/>
      <c r="Y168" s="90"/>
      <c r="Z168" s="90"/>
      <c r="AA168" s="90"/>
      <c r="AB168" s="87" t="s">
        <v>74</v>
      </c>
      <c r="AC168" s="76"/>
      <c r="AD168" s="91">
        <f t="shared" si="46"/>
        <v>0</v>
      </c>
      <c r="AE168" s="88" t="str">
        <f t="shared" si="59"/>
        <v xml:space="preserve"> </v>
      </c>
      <c r="AF168" s="91" t="str">
        <f t="shared" si="47"/>
        <v xml:space="preserve"> </v>
      </c>
      <c r="AG168" s="78"/>
      <c r="AH168" s="78"/>
      <c r="AI168" s="78"/>
      <c r="AK168" s="94" t="str">
        <f t="shared" si="48"/>
        <v>≤60</v>
      </c>
      <c r="AL168" s="94">
        <f t="shared" ca="1" si="49"/>
        <v>24</v>
      </c>
      <c r="AM168" s="95">
        <f t="shared" si="54"/>
        <v>0</v>
      </c>
      <c r="AN168" s="95">
        <f t="shared" si="55"/>
        <v>0</v>
      </c>
      <c r="AO168" s="96">
        <f t="shared" si="50"/>
        <v>0</v>
      </c>
      <c r="AP168" s="96">
        <f t="shared" si="51"/>
        <v>0</v>
      </c>
    </row>
    <row r="169" spans="2:42" s="97" customFormat="1" ht="52.8" x14ac:dyDescent="0.3">
      <c r="B169" s="79">
        <f t="shared" si="56"/>
        <v>166</v>
      </c>
      <c r="C169" s="79"/>
      <c r="D169" s="80" t="s">
        <v>94</v>
      </c>
      <c r="E169" s="80"/>
      <c r="F169" s="81"/>
      <c r="G169" s="82" t="str">
        <f t="shared" si="53"/>
        <v xml:space="preserve">Группа от QF </v>
      </c>
      <c r="H169" s="83"/>
      <c r="I169" s="83"/>
      <c r="J169" s="83"/>
      <c r="K169" s="83"/>
      <c r="L169" s="127"/>
      <c r="M169" s="127"/>
      <c r="N169" s="84"/>
      <c r="O169" s="85"/>
      <c r="P169" s="85"/>
      <c r="Q169" s="85"/>
      <c r="R169" s="86"/>
      <c r="S169" s="80"/>
      <c r="T169" s="87"/>
      <c r="U169" s="88" t="str">
        <f t="shared" si="57"/>
        <v xml:space="preserve"> </v>
      </c>
      <c r="V169" s="89"/>
      <c r="W169" s="90" t="str">
        <f t="shared" si="58"/>
        <v xml:space="preserve"> </v>
      </c>
      <c r="X169" s="90"/>
      <c r="Y169" s="90"/>
      <c r="Z169" s="90"/>
      <c r="AA169" s="90"/>
      <c r="AB169" s="87" t="s">
        <v>74</v>
      </c>
      <c r="AC169" s="76"/>
      <c r="AD169" s="91">
        <f t="shared" si="46"/>
        <v>0</v>
      </c>
      <c r="AE169" s="88" t="str">
        <f t="shared" si="59"/>
        <v xml:space="preserve"> </v>
      </c>
      <c r="AF169" s="91" t="str">
        <f t="shared" si="47"/>
        <v xml:space="preserve"> </v>
      </c>
      <c r="AG169" s="78"/>
      <c r="AH169" s="78"/>
      <c r="AI169" s="78"/>
      <c r="AK169" s="94" t="str">
        <f t="shared" si="48"/>
        <v>≤60</v>
      </c>
      <c r="AL169" s="94">
        <f t="shared" ca="1" si="49"/>
        <v>47</v>
      </c>
      <c r="AM169" s="95">
        <f t="shared" si="54"/>
        <v>0</v>
      </c>
      <c r="AN169" s="95">
        <f t="shared" si="55"/>
        <v>0</v>
      </c>
      <c r="AO169" s="96">
        <f t="shared" si="50"/>
        <v>0</v>
      </c>
      <c r="AP169" s="96">
        <f t="shared" si="51"/>
        <v>0</v>
      </c>
    </row>
    <row r="170" spans="2:42" s="97" customFormat="1" ht="52.8" x14ac:dyDescent="0.3">
      <c r="B170" s="79">
        <f t="shared" si="56"/>
        <v>167</v>
      </c>
      <c r="C170" s="79"/>
      <c r="D170" s="80" t="s">
        <v>94</v>
      </c>
      <c r="E170" s="80"/>
      <c r="F170" s="81"/>
      <c r="G170" s="82" t="str">
        <f t="shared" si="53"/>
        <v xml:space="preserve">Группа от QF </v>
      </c>
      <c r="H170" s="83"/>
      <c r="I170" s="83"/>
      <c r="J170" s="83"/>
      <c r="K170" s="83"/>
      <c r="L170" s="127"/>
      <c r="M170" s="127"/>
      <c r="N170" s="84"/>
      <c r="O170" s="85"/>
      <c r="P170" s="85"/>
      <c r="Q170" s="85"/>
      <c r="R170" s="86"/>
      <c r="S170" s="80"/>
      <c r="T170" s="87"/>
      <c r="U170" s="88" t="str">
        <f t="shared" si="57"/>
        <v xml:space="preserve"> </v>
      </c>
      <c r="V170" s="89"/>
      <c r="W170" s="90" t="str">
        <f t="shared" si="58"/>
        <v xml:space="preserve"> </v>
      </c>
      <c r="X170" s="90"/>
      <c r="Y170" s="90"/>
      <c r="Z170" s="90"/>
      <c r="AA170" s="90"/>
      <c r="AB170" s="87" t="s">
        <v>74</v>
      </c>
      <c r="AC170" s="76"/>
      <c r="AD170" s="91">
        <f t="shared" si="46"/>
        <v>0</v>
      </c>
      <c r="AE170" s="88" t="str">
        <f t="shared" si="59"/>
        <v xml:space="preserve"> </v>
      </c>
      <c r="AF170" s="91" t="str">
        <f t="shared" si="47"/>
        <v xml:space="preserve"> </v>
      </c>
      <c r="AG170" s="78"/>
      <c r="AH170" s="78"/>
      <c r="AI170" s="78"/>
      <c r="AK170" s="94" t="str">
        <f t="shared" si="48"/>
        <v>≤60</v>
      </c>
      <c r="AL170" s="94">
        <f t="shared" ca="1" si="49"/>
        <v>30</v>
      </c>
      <c r="AM170" s="95">
        <f t="shared" si="54"/>
        <v>0</v>
      </c>
      <c r="AN170" s="95">
        <f t="shared" si="55"/>
        <v>0</v>
      </c>
      <c r="AO170" s="96">
        <f t="shared" si="50"/>
        <v>0</v>
      </c>
      <c r="AP170" s="96">
        <f t="shared" si="51"/>
        <v>0</v>
      </c>
    </row>
    <row r="171" spans="2:42" s="97" customFormat="1" ht="52.8" x14ac:dyDescent="0.3">
      <c r="B171" s="79">
        <f t="shared" si="56"/>
        <v>168</v>
      </c>
      <c r="C171" s="79"/>
      <c r="D171" s="80" t="s">
        <v>94</v>
      </c>
      <c r="E171" s="80"/>
      <c r="F171" s="81"/>
      <c r="G171" s="82" t="str">
        <f t="shared" si="53"/>
        <v xml:space="preserve">Группа от QF </v>
      </c>
      <c r="H171" s="83"/>
      <c r="I171" s="83"/>
      <c r="J171" s="83"/>
      <c r="K171" s="83"/>
      <c r="L171" s="127"/>
      <c r="M171" s="127"/>
      <c r="N171" s="84"/>
      <c r="O171" s="85"/>
      <c r="P171" s="85"/>
      <c r="Q171" s="85"/>
      <c r="R171" s="86"/>
      <c r="S171" s="80"/>
      <c r="T171" s="87"/>
      <c r="U171" s="88" t="str">
        <f t="shared" si="57"/>
        <v xml:space="preserve"> </v>
      </c>
      <c r="V171" s="89"/>
      <c r="W171" s="90" t="str">
        <f t="shared" si="58"/>
        <v xml:space="preserve"> </v>
      </c>
      <c r="X171" s="90"/>
      <c r="Y171" s="90"/>
      <c r="Z171" s="90"/>
      <c r="AA171" s="90"/>
      <c r="AB171" s="87" t="s">
        <v>74</v>
      </c>
      <c r="AC171" s="76"/>
      <c r="AD171" s="91">
        <f t="shared" si="46"/>
        <v>0</v>
      </c>
      <c r="AE171" s="88" t="str">
        <f t="shared" si="59"/>
        <v xml:space="preserve"> </v>
      </c>
      <c r="AF171" s="91" t="str">
        <f t="shared" si="47"/>
        <v xml:space="preserve"> </v>
      </c>
      <c r="AG171" s="78"/>
      <c r="AH171" s="78"/>
      <c r="AI171" s="78"/>
      <c r="AK171" s="94" t="str">
        <f t="shared" si="48"/>
        <v>≤60</v>
      </c>
      <c r="AL171" s="94">
        <f t="shared" ca="1" si="49"/>
        <v>40</v>
      </c>
      <c r="AM171" s="95">
        <f t="shared" si="54"/>
        <v>0</v>
      </c>
      <c r="AN171" s="95">
        <f t="shared" si="55"/>
        <v>0</v>
      </c>
      <c r="AO171" s="96">
        <f t="shared" si="50"/>
        <v>0</v>
      </c>
      <c r="AP171" s="96">
        <f t="shared" si="51"/>
        <v>0</v>
      </c>
    </row>
    <row r="172" spans="2:42" s="97" customFormat="1" ht="52.8" x14ac:dyDescent="0.3">
      <c r="B172" s="79">
        <f t="shared" si="56"/>
        <v>169</v>
      </c>
      <c r="C172" s="79"/>
      <c r="D172" s="80" t="s">
        <v>94</v>
      </c>
      <c r="E172" s="80"/>
      <c r="F172" s="81"/>
      <c r="G172" s="82" t="str">
        <f t="shared" si="53"/>
        <v xml:space="preserve">Группа от QF </v>
      </c>
      <c r="H172" s="83"/>
      <c r="I172" s="83"/>
      <c r="J172" s="83"/>
      <c r="K172" s="83"/>
      <c r="L172" s="127"/>
      <c r="M172" s="127"/>
      <c r="N172" s="84"/>
      <c r="O172" s="85"/>
      <c r="P172" s="85"/>
      <c r="Q172" s="85"/>
      <c r="R172" s="86"/>
      <c r="S172" s="80"/>
      <c r="T172" s="87"/>
      <c r="U172" s="88" t="str">
        <f t="shared" si="57"/>
        <v xml:space="preserve"> </v>
      </c>
      <c r="V172" s="89"/>
      <c r="W172" s="90" t="str">
        <f t="shared" si="58"/>
        <v xml:space="preserve"> </v>
      </c>
      <c r="X172" s="90"/>
      <c r="Y172" s="90"/>
      <c r="Z172" s="90"/>
      <c r="AA172" s="90"/>
      <c r="AB172" s="87" t="s">
        <v>74</v>
      </c>
      <c r="AC172" s="76"/>
      <c r="AD172" s="91">
        <f t="shared" si="46"/>
        <v>0</v>
      </c>
      <c r="AE172" s="88" t="str">
        <f t="shared" si="59"/>
        <v xml:space="preserve"> </v>
      </c>
      <c r="AF172" s="91" t="str">
        <f t="shared" si="47"/>
        <v xml:space="preserve"> </v>
      </c>
      <c r="AG172" s="78"/>
      <c r="AH172" s="78"/>
      <c r="AI172" s="78"/>
      <c r="AK172" s="94" t="str">
        <f t="shared" si="48"/>
        <v>≤60</v>
      </c>
      <c r="AL172" s="94">
        <f t="shared" ca="1" si="49"/>
        <v>38</v>
      </c>
      <c r="AM172" s="95">
        <f t="shared" si="54"/>
        <v>0</v>
      </c>
      <c r="AN172" s="95">
        <f t="shared" si="55"/>
        <v>0</v>
      </c>
      <c r="AO172" s="96">
        <f t="shared" si="50"/>
        <v>0</v>
      </c>
      <c r="AP172" s="96">
        <f t="shared" si="51"/>
        <v>0</v>
      </c>
    </row>
    <row r="173" spans="2:42" s="97" customFormat="1" ht="52.8" x14ac:dyDescent="0.3">
      <c r="B173" s="79">
        <f t="shared" si="56"/>
        <v>170</v>
      </c>
      <c r="C173" s="79"/>
      <c r="D173" s="80" t="s">
        <v>94</v>
      </c>
      <c r="E173" s="80"/>
      <c r="F173" s="81"/>
      <c r="G173" s="82" t="str">
        <f t="shared" si="53"/>
        <v xml:space="preserve">Группа от QF </v>
      </c>
      <c r="H173" s="83"/>
      <c r="I173" s="83"/>
      <c r="J173" s="83"/>
      <c r="K173" s="83"/>
      <c r="L173" s="127"/>
      <c r="M173" s="127"/>
      <c r="N173" s="84"/>
      <c r="O173" s="85"/>
      <c r="P173" s="85"/>
      <c r="Q173" s="85"/>
      <c r="R173" s="86"/>
      <c r="S173" s="80"/>
      <c r="T173" s="87"/>
      <c r="U173" s="88" t="str">
        <f t="shared" si="57"/>
        <v xml:space="preserve"> </v>
      </c>
      <c r="V173" s="89"/>
      <c r="W173" s="90" t="str">
        <f t="shared" si="58"/>
        <v xml:space="preserve"> </v>
      </c>
      <c r="X173" s="90"/>
      <c r="Y173" s="90"/>
      <c r="Z173" s="90"/>
      <c r="AA173" s="90"/>
      <c r="AB173" s="87" t="s">
        <v>74</v>
      </c>
      <c r="AC173" s="76"/>
      <c r="AD173" s="91">
        <f t="shared" si="46"/>
        <v>0</v>
      </c>
      <c r="AE173" s="88" t="str">
        <f t="shared" si="59"/>
        <v xml:space="preserve"> </v>
      </c>
      <c r="AF173" s="91" t="str">
        <f t="shared" si="47"/>
        <v xml:space="preserve"> </v>
      </c>
      <c r="AG173" s="78"/>
      <c r="AH173" s="78"/>
      <c r="AI173" s="78"/>
      <c r="AK173" s="94" t="str">
        <f t="shared" si="48"/>
        <v>≤60</v>
      </c>
      <c r="AL173" s="94">
        <f t="shared" ca="1" si="49"/>
        <v>25</v>
      </c>
      <c r="AM173" s="95">
        <f t="shared" si="54"/>
        <v>0</v>
      </c>
      <c r="AN173" s="95">
        <f t="shared" si="55"/>
        <v>0</v>
      </c>
      <c r="AO173" s="96">
        <f t="shared" si="50"/>
        <v>0</v>
      </c>
      <c r="AP173" s="96">
        <f t="shared" si="51"/>
        <v>0</v>
      </c>
    </row>
    <row r="174" spans="2:42" s="97" customFormat="1" ht="52.8" x14ac:dyDescent="0.3">
      <c r="B174" s="79">
        <f t="shared" si="56"/>
        <v>171</v>
      </c>
      <c r="C174" s="79"/>
      <c r="D174" s="80" t="s">
        <v>94</v>
      </c>
      <c r="E174" s="80"/>
      <c r="F174" s="81"/>
      <c r="G174" s="82" t="str">
        <f t="shared" si="53"/>
        <v xml:space="preserve">Группа от QF </v>
      </c>
      <c r="H174" s="83"/>
      <c r="I174" s="83"/>
      <c r="J174" s="83"/>
      <c r="K174" s="83"/>
      <c r="L174" s="127"/>
      <c r="M174" s="127"/>
      <c r="N174" s="84"/>
      <c r="O174" s="85"/>
      <c r="P174" s="85"/>
      <c r="Q174" s="85"/>
      <c r="R174" s="86"/>
      <c r="S174" s="80"/>
      <c r="T174" s="87"/>
      <c r="U174" s="88" t="str">
        <f t="shared" si="57"/>
        <v xml:space="preserve"> </v>
      </c>
      <c r="V174" s="89"/>
      <c r="W174" s="90" t="str">
        <f t="shared" si="58"/>
        <v xml:space="preserve"> </v>
      </c>
      <c r="X174" s="90"/>
      <c r="Y174" s="90"/>
      <c r="Z174" s="90"/>
      <c r="AA174" s="90"/>
      <c r="AB174" s="87" t="s">
        <v>74</v>
      </c>
      <c r="AC174" s="76"/>
      <c r="AD174" s="91">
        <f t="shared" si="46"/>
        <v>0</v>
      </c>
      <c r="AE174" s="88" t="str">
        <f t="shared" si="59"/>
        <v xml:space="preserve"> </v>
      </c>
      <c r="AF174" s="91" t="str">
        <f t="shared" si="47"/>
        <v xml:space="preserve"> </v>
      </c>
      <c r="AG174" s="78"/>
      <c r="AH174" s="78"/>
      <c r="AI174" s="78"/>
      <c r="AK174" s="94" t="str">
        <f t="shared" si="48"/>
        <v>≤60</v>
      </c>
      <c r="AL174" s="94">
        <f t="shared" ca="1" si="49"/>
        <v>39</v>
      </c>
      <c r="AM174" s="95">
        <f t="shared" si="54"/>
        <v>0</v>
      </c>
      <c r="AN174" s="95">
        <f t="shared" si="55"/>
        <v>0</v>
      </c>
      <c r="AO174" s="96">
        <f t="shared" si="50"/>
        <v>0</v>
      </c>
      <c r="AP174" s="96">
        <f t="shared" si="51"/>
        <v>0</v>
      </c>
    </row>
    <row r="175" spans="2:42" s="97" customFormat="1" ht="52.8" x14ac:dyDescent="0.3">
      <c r="B175" s="79">
        <f t="shared" si="56"/>
        <v>172</v>
      </c>
      <c r="C175" s="79"/>
      <c r="D175" s="80" t="s">
        <v>94</v>
      </c>
      <c r="E175" s="80"/>
      <c r="F175" s="81"/>
      <c r="G175" s="82" t="str">
        <f t="shared" si="53"/>
        <v xml:space="preserve">Группа от QF </v>
      </c>
      <c r="H175" s="83"/>
      <c r="I175" s="83"/>
      <c r="J175" s="83"/>
      <c r="K175" s="83"/>
      <c r="L175" s="127"/>
      <c r="M175" s="127"/>
      <c r="N175" s="84"/>
      <c r="O175" s="85"/>
      <c r="P175" s="85"/>
      <c r="Q175" s="85"/>
      <c r="R175" s="86"/>
      <c r="S175" s="80"/>
      <c r="T175" s="87"/>
      <c r="U175" s="88" t="str">
        <f t="shared" si="57"/>
        <v xml:space="preserve"> </v>
      </c>
      <c r="V175" s="89"/>
      <c r="W175" s="90" t="str">
        <f t="shared" si="58"/>
        <v xml:space="preserve"> </v>
      </c>
      <c r="X175" s="90"/>
      <c r="Y175" s="90"/>
      <c r="Z175" s="90"/>
      <c r="AA175" s="90"/>
      <c r="AB175" s="87" t="s">
        <v>74</v>
      </c>
      <c r="AC175" s="76"/>
      <c r="AD175" s="91">
        <f t="shared" si="46"/>
        <v>0</v>
      </c>
      <c r="AE175" s="88" t="str">
        <f t="shared" si="59"/>
        <v xml:space="preserve"> </v>
      </c>
      <c r="AF175" s="91" t="str">
        <f t="shared" si="47"/>
        <v xml:space="preserve"> </v>
      </c>
      <c r="AG175" s="78"/>
      <c r="AH175" s="78"/>
      <c r="AI175" s="78"/>
      <c r="AK175" s="94" t="str">
        <f t="shared" si="48"/>
        <v>≤60</v>
      </c>
      <c r="AL175" s="94">
        <f t="shared" ca="1" si="49"/>
        <v>47</v>
      </c>
      <c r="AM175" s="95">
        <f t="shared" si="54"/>
        <v>0</v>
      </c>
      <c r="AN175" s="95">
        <f t="shared" si="55"/>
        <v>0</v>
      </c>
      <c r="AO175" s="96">
        <f t="shared" si="50"/>
        <v>0</v>
      </c>
      <c r="AP175" s="96">
        <f t="shared" si="51"/>
        <v>0</v>
      </c>
    </row>
    <row r="176" spans="2:42" s="97" customFormat="1" ht="52.8" x14ac:dyDescent="0.3">
      <c r="B176" s="79">
        <f t="shared" si="56"/>
        <v>173</v>
      </c>
      <c r="C176" s="79"/>
      <c r="D176" s="80" t="s">
        <v>94</v>
      </c>
      <c r="E176" s="80"/>
      <c r="F176" s="81"/>
      <c r="G176" s="82" t="str">
        <f t="shared" si="53"/>
        <v xml:space="preserve">Группа от QF </v>
      </c>
      <c r="H176" s="83"/>
      <c r="I176" s="83"/>
      <c r="J176" s="83"/>
      <c r="K176" s="83"/>
      <c r="L176" s="127"/>
      <c r="M176" s="127"/>
      <c r="N176" s="84"/>
      <c r="O176" s="85"/>
      <c r="P176" s="85"/>
      <c r="Q176" s="85"/>
      <c r="R176" s="86"/>
      <c r="S176" s="80"/>
      <c r="T176" s="87"/>
      <c r="U176" s="88" t="str">
        <f t="shared" si="57"/>
        <v xml:space="preserve"> </v>
      </c>
      <c r="V176" s="89"/>
      <c r="W176" s="90" t="str">
        <f t="shared" si="58"/>
        <v xml:space="preserve"> </v>
      </c>
      <c r="X176" s="90"/>
      <c r="Y176" s="90"/>
      <c r="Z176" s="90"/>
      <c r="AA176" s="90"/>
      <c r="AB176" s="87" t="s">
        <v>74</v>
      </c>
      <c r="AC176" s="76"/>
      <c r="AD176" s="91">
        <f t="shared" si="46"/>
        <v>0</v>
      </c>
      <c r="AE176" s="88" t="str">
        <f t="shared" si="59"/>
        <v xml:space="preserve"> </v>
      </c>
      <c r="AF176" s="91" t="str">
        <f t="shared" si="47"/>
        <v xml:space="preserve"> </v>
      </c>
      <c r="AG176" s="78"/>
      <c r="AH176" s="78"/>
      <c r="AI176" s="78"/>
      <c r="AK176" s="94" t="str">
        <f t="shared" si="48"/>
        <v>≤60</v>
      </c>
      <c r="AL176" s="94">
        <f t="shared" ca="1" si="49"/>
        <v>42</v>
      </c>
      <c r="AM176" s="95">
        <f t="shared" si="54"/>
        <v>0</v>
      </c>
      <c r="AN176" s="95">
        <f t="shared" si="55"/>
        <v>0</v>
      </c>
      <c r="AO176" s="96">
        <f t="shared" si="50"/>
        <v>0</v>
      </c>
      <c r="AP176" s="96">
        <f t="shared" si="51"/>
        <v>0</v>
      </c>
    </row>
    <row r="177" spans="2:42" s="97" customFormat="1" ht="52.8" x14ac:dyDescent="0.3">
      <c r="B177" s="79">
        <f t="shared" si="56"/>
        <v>174</v>
      </c>
      <c r="C177" s="79"/>
      <c r="D177" s="80" t="s">
        <v>94</v>
      </c>
      <c r="E177" s="80"/>
      <c r="F177" s="81"/>
      <c r="G177" s="82" t="str">
        <f t="shared" si="53"/>
        <v xml:space="preserve">Группа от QF </v>
      </c>
      <c r="H177" s="83"/>
      <c r="I177" s="83"/>
      <c r="J177" s="83"/>
      <c r="K177" s="83"/>
      <c r="L177" s="127"/>
      <c r="M177" s="127"/>
      <c r="N177" s="84"/>
      <c r="O177" s="85"/>
      <c r="P177" s="85"/>
      <c r="Q177" s="85"/>
      <c r="R177" s="86"/>
      <c r="S177" s="80"/>
      <c r="T177" s="87"/>
      <c r="U177" s="88" t="str">
        <f t="shared" si="57"/>
        <v xml:space="preserve"> </v>
      </c>
      <c r="V177" s="89"/>
      <c r="W177" s="90" t="str">
        <f t="shared" si="58"/>
        <v xml:space="preserve"> </v>
      </c>
      <c r="X177" s="90"/>
      <c r="Y177" s="90"/>
      <c r="Z177" s="90"/>
      <c r="AA177" s="90"/>
      <c r="AB177" s="87" t="s">
        <v>74</v>
      </c>
      <c r="AC177" s="76"/>
      <c r="AD177" s="91">
        <f t="shared" si="46"/>
        <v>0</v>
      </c>
      <c r="AE177" s="88" t="str">
        <f t="shared" si="59"/>
        <v xml:space="preserve"> </v>
      </c>
      <c r="AF177" s="91" t="str">
        <f t="shared" si="47"/>
        <v xml:space="preserve"> </v>
      </c>
      <c r="AG177" s="78"/>
      <c r="AH177" s="78"/>
      <c r="AI177" s="78"/>
      <c r="AK177" s="94" t="str">
        <f t="shared" si="48"/>
        <v>≤60</v>
      </c>
      <c r="AL177" s="94">
        <f t="shared" ca="1" si="49"/>
        <v>35</v>
      </c>
      <c r="AM177" s="95">
        <f t="shared" si="54"/>
        <v>0</v>
      </c>
      <c r="AN177" s="95">
        <f t="shared" si="55"/>
        <v>0</v>
      </c>
      <c r="AO177" s="96">
        <f t="shared" si="50"/>
        <v>0</v>
      </c>
      <c r="AP177" s="96">
        <f t="shared" si="51"/>
        <v>0</v>
      </c>
    </row>
    <row r="178" spans="2:42" s="97" customFormat="1" ht="52.8" x14ac:dyDescent="0.3">
      <c r="B178" s="79">
        <f t="shared" si="56"/>
        <v>175</v>
      </c>
      <c r="C178" s="79"/>
      <c r="D178" s="80" t="s">
        <v>94</v>
      </c>
      <c r="E178" s="80"/>
      <c r="F178" s="81"/>
      <c r="G178" s="82" t="str">
        <f t="shared" si="53"/>
        <v xml:space="preserve">Группа от QF </v>
      </c>
      <c r="H178" s="83"/>
      <c r="I178" s="83"/>
      <c r="J178" s="83"/>
      <c r="K178" s="83"/>
      <c r="L178" s="127"/>
      <c r="M178" s="127"/>
      <c r="N178" s="84"/>
      <c r="O178" s="85"/>
      <c r="P178" s="85"/>
      <c r="Q178" s="85"/>
      <c r="R178" s="86"/>
      <c r="S178" s="80"/>
      <c r="T178" s="87"/>
      <c r="U178" s="88" t="str">
        <f t="shared" si="57"/>
        <v xml:space="preserve"> </v>
      </c>
      <c r="V178" s="89"/>
      <c r="W178" s="90" t="str">
        <f t="shared" si="58"/>
        <v xml:space="preserve"> </v>
      </c>
      <c r="X178" s="90"/>
      <c r="Y178" s="90"/>
      <c r="Z178" s="90"/>
      <c r="AA178" s="90"/>
      <c r="AB178" s="87" t="s">
        <v>74</v>
      </c>
      <c r="AC178" s="76"/>
      <c r="AD178" s="91">
        <f t="shared" si="46"/>
        <v>0</v>
      </c>
      <c r="AE178" s="88" t="str">
        <f t="shared" si="59"/>
        <v xml:space="preserve"> </v>
      </c>
      <c r="AF178" s="91" t="str">
        <f t="shared" si="47"/>
        <v xml:space="preserve"> </v>
      </c>
      <c r="AG178" s="78"/>
      <c r="AH178" s="78"/>
      <c r="AI178" s="78"/>
      <c r="AK178" s="94" t="str">
        <f t="shared" si="48"/>
        <v>≤60</v>
      </c>
      <c r="AL178" s="94">
        <f t="shared" ca="1" si="49"/>
        <v>46</v>
      </c>
      <c r="AM178" s="95">
        <f t="shared" si="54"/>
        <v>0</v>
      </c>
      <c r="AN178" s="95">
        <f t="shared" si="55"/>
        <v>0</v>
      </c>
      <c r="AO178" s="96">
        <f t="shared" si="50"/>
        <v>0</v>
      </c>
      <c r="AP178" s="96">
        <f t="shared" si="51"/>
        <v>0</v>
      </c>
    </row>
    <row r="179" spans="2:42" s="97" customFormat="1" ht="52.8" x14ac:dyDescent="0.3">
      <c r="B179" s="79">
        <f t="shared" si="56"/>
        <v>176</v>
      </c>
      <c r="C179" s="79"/>
      <c r="D179" s="80" t="s">
        <v>94</v>
      </c>
      <c r="E179" s="80"/>
      <c r="F179" s="81"/>
      <c r="G179" s="82" t="str">
        <f t="shared" si="53"/>
        <v xml:space="preserve">Группа от QF </v>
      </c>
      <c r="H179" s="83"/>
      <c r="I179" s="83"/>
      <c r="J179" s="83"/>
      <c r="K179" s="83"/>
      <c r="L179" s="127"/>
      <c r="M179" s="127"/>
      <c r="N179" s="84"/>
      <c r="O179" s="85"/>
      <c r="P179" s="85"/>
      <c r="Q179" s="85"/>
      <c r="R179" s="86"/>
      <c r="S179" s="80"/>
      <c r="T179" s="87"/>
      <c r="U179" s="88" t="str">
        <f t="shared" si="57"/>
        <v xml:space="preserve"> </v>
      </c>
      <c r="V179" s="89"/>
      <c r="W179" s="90" t="str">
        <f t="shared" si="58"/>
        <v xml:space="preserve"> </v>
      </c>
      <c r="X179" s="90"/>
      <c r="Y179" s="90"/>
      <c r="Z179" s="90"/>
      <c r="AA179" s="90"/>
      <c r="AB179" s="87" t="s">
        <v>74</v>
      </c>
      <c r="AC179" s="76"/>
      <c r="AD179" s="91">
        <f t="shared" si="46"/>
        <v>0</v>
      </c>
      <c r="AE179" s="88" t="str">
        <f t="shared" si="59"/>
        <v xml:space="preserve"> </v>
      </c>
      <c r="AF179" s="91" t="str">
        <f t="shared" si="47"/>
        <v xml:space="preserve"> </v>
      </c>
      <c r="AG179" s="78"/>
      <c r="AH179" s="78"/>
      <c r="AI179" s="78"/>
      <c r="AK179" s="94" t="str">
        <f t="shared" si="48"/>
        <v>≤60</v>
      </c>
      <c r="AL179" s="94">
        <f t="shared" ca="1" si="49"/>
        <v>49</v>
      </c>
      <c r="AM179" s="95">
        <f t="shared" si="54"/>
        <v>0</v>
      </c>
      <c r="AN179" s="95">
        <f t="shared" si="55"/>
        <v>0</v>
      </c>
      <c r="AO179" s="96">
        <f t="shared" si="50"/>
        <v>0</v>
      </c>
      <c r="AP179" s="96">
        <f t="shared" si="51"/>
        <v>0</v>
      </c>
    </row>
    <row r="180" spans="2:42" s="97" customFormat="1" ht="52.8" x14ac:dyDescent="0.3">
      <c r="B180" s="79">
        <f t="shared" si="56"/>
        <v>177</v>
      </c>
      <c r="C180" s="79"/>
      <c r="D180" s="80" t="s">
        <v>94</v>
      </c>
      <c r="E180" s="80"/>
      <c r="F180" s="81"/>
      <c r="G180" s="82" t="str">
        <f t="shared" si="53"/>
        <v xml:space="preserve">Группа от QF </v>
      </c>
      <c r="H180" s="83"/>
      <c r="I180" s="83"/>
      <c r="J180" s="83"/>
      <c r="K180" s="83"/>
      <c r="L180" s="127"/>
      <c r="M180" s="127"/>
      <c r="N180" s="84"/>
      <c r="O180" s="85"/>
      <c r="P180" s="85"/>
      <c r="Q180" s="85"/>
      <c r="R180" s="86"/>
      <c r="S180" s="80"/>
      <c r="T180" s="87"/>
      <c r="U180" s="88" t="str">
        <f t="shared" si="57"/>
        <v xml:space="preserve"> </v>
      </c>
      <c r="V180" s="89"/>
      <c r="W180" s="90" t="str">
        <f t="shared" si="58"/>
        <v xml:space="preserve"> </v>
      </c>
      <c r="X180" s="90"/>
      <c r="Y180" s="90"/>
      <c r="Z180" s="90"/>
      <c r="AA180" s="90"/>
      <c r="AB180" s="87" t="s">
        <v>74</v>
      </c>
      <c r="AC180" s="76"/>
      <c r="AD180" s="91">
        <f t="shared" si="46"/>
        <v>0</v>
      </c>
      <c r="AE180" s="88" t="str">
        <f t="shared" si="59"/>
        <v xml:space="preserve"> </v>
      </c>
      <c r="AF180" s="91" t="str">
        <f t="shared" si="47"/>
        <v xml:space="preserve"> </v>
      </c>
      <c r="AG180" s="78"/>
      <c r="AH180" s="78"/>
      <c r="AI180" s="78"/>
      <c r="AK180" s="94" t="str">
        <f t="shared" si="48"/>
        <v>≤60</v>
      </c>
      <c r="AL180" s="94">
        <f t="shared" ca="1" si="49"/>
        <v>40</v>
      </c>
      <c r="AM180" s="95">
        <f t="shared" si="54"/>
        <v>0</v>
      </c>
      <c r="AN180" s="95">
        <f t="shared" si="55"/>
        <v>0</v>
      </c>
      <c r="AO180" s="96">
        <f t="shared" si="50"/>
        <v>0</v>
      </c>
      <c r="AP180" s="96">
        <f t="shared" si="51"/>
        <v>0</v>
      </c>
    </row>
    <row r="181" spans="2:42" s="97" customFormat="1" ht="52.8" x14ac:dyDescent="0.3">
      <c r="B181" s="79">
        <f t="shared" si="56"/>
        <v>178</v>
      </c>
      <c r="C181" s="79"/>
      <c r="D181" s="80" t="s">
        <v>94</v>
      </c>
      <c r="E181" s="80"/>
      <c r="F181" s="81"/>
      <c r="G181" s="82" t="str">
        <f t="shared" si="53"/>
        <v xml:space="preserve">Группа от QF </v>
      </c>
      <c r="H181" s="83"/>
      <c r="I181" s="83"/>
      <c r="J181" s="83"/>
      <c r="K181" s="83"/>
      <c r="L181" s="127"/>
      <c r="M181" s="127"/>
      <c r="N181" s="84"/>
      <c r="O181" s="85"/>
      <c r="P181" s="85"/>
      <c r="Q181" s="85"/>
      <c r="R181" s="86"/>
      <c r="S181" s="80"/>
      <c r="T181" s="87"/>
      <c r="U181" s="88" t="str">
        <f t="shared" si="57"/>
        <v xml:space="preserve"> </v>
      </c>
      <c r="V181" s="89"/>
      <c r="W181" s="90" t="str">
        <f t="shared" si="58"/>
        <v xml:space="preserve"> </v>
      </c>
      <c r="X181" s="90"/>
      <c r="Y181" s="90"/>
      <c r="Z181" s="90"/>
      <c r="AA181" s="90"/>
      <c r="AB181" s="87" t="s">
        <v>74</v>
      </c>
      <c r="AC181" s="76"/>
      <c r="AD181" s="91">
        <f t="shared" si="46"/>
        <v>0</v>
      </c>
      <c r="AE181" s="88" t="str">
        <f t="shared" si="59"/>
        <v xml:space="preserve"> </v>
      </c>
      <c r="AF181" s="91" t="str">
        <f t="shared" si="47"/>
        <v xml:space="preserve"> </v>
      </c>
      <c r="AG181" s="78"/>
      <c r="AH181" s="78"/>
      <c r="AI181" s="78"/>
      <c r="AK181" s="94" t="str">
        <f t="shared" si="48"/>
        <v>≤60</v>
      </c>
      <c r="AL181" s="94">
        <f t="shared" ca="1" si="49"/>
        <v>44</v>
      </c>
      <c r="AM181" s="95">
        <f t="shared" si="54"/>
        <v>0</v>
      </c>
      <c r="AN181" s="95">
        <f t="shared" si="55"/>
        <v>0</v>
      </c>
      <c r="AO181" s="96">
        <f t="shared" si="50"/>
        <v>0</v>
      </c>
      <c r="AP181" s="96">
        <f t="shared" si="51"/>
        <v>0</v>
      </c>
    </row>
    <row r="182" spans="2:42" s="97" customFormat="1" ht="52.8" x14ac:dyDescent="0.3">
      <c r="B182" s="79">
        <f t="shared" si="56"/>
        <v>179</v>
      </c>
      <c r="C182" s="79"/>
      <c r="D182" s="80" t="s">
        <v>94</v>
      </c>
      <c r="E182" s="80"/>
      <c r="F182" s="81"/>
      <c r="G182" s="82" t="str">
        <f t="shared" si="53"/>
        <v xml:space="preserve">Группа от QF </v>
      </c>
      <c r="H182" s="83"/>
      <c r="I182" s="83"/>
      <c r="J182" s="83"/>
      <c r="K182" s="83"/>
      <c r="L182" s="127"/>
      <c r="M182" s="127"/>
      <c r="N182" s="84"/>
      <c r="O182" s="85"/>
      <c r="P182" s="85"/>
      <c r="Q182" s="85"/>
      <c r="R182" s="86"/>
      <c r="S182" s="80"/>
      <c r="T182" s="87"/>
      <c r="U182" s="88" t="str">
        <f t="shared" si="57"/>
        <v xml:space="preserve"> </v>
      </c>
      <c r="V182" s="89"/>
      <c r="W182" s="90" t="str">
        <f t="shared" si="58"/>
        <v xml:space="preserve"> </v>
      </c>
      <c r="X182" s="90"/>
      <c r="Y182" s="90"/>
      <c r="Z182" s="90"/>
      <c r="AA182" s="90"/>
      <c r="AB182" s="87" t="s">
        <v>74</v>
      </c>
      <c r="AC182" s="76"/>
      <c r="AD182" s="91">
        <f t="shared" si="46"/>
        <v>0</v>
      </c>
      <c r="AE182" s="88" t="str">
        <f t="shared" si="59"/>
        <v xml:space="preserve"> </v>
      </c>
      <c r="AF182" s="91" t="str">
        <f t="shared" si="47"/>
        <v xml:space="preserve"> </v>
      </c>
      <c r="AG182" s="78"/>
      <c r="AH182" s="78"/>
      <c r="AI182" s="78"/>
      <c r="AK182" s="94" t="str">
        <f t="shared" si="48"/>
        <v>≤60</v>
      </c>
      <c r="AL182" s="94">
        <f t="shared" ca="1" si="49"/>
        <v>47</v>
      </c>
      <c r="AM182" s="95">
        <f t="shared" si="54"/>
        <v>0</v>
      </c>
      <c r="AN182" s="95">
        <f t="shared" si="55"/>
        <v>0</v>
      </c>
      <c r="AO182" s="96">
        <f t="shared" si="50"/>
        <v>0</v>
      </c>
      <c r="AP182" s="96">
        <f t="shared" si="51"/>
        <v>0</v>
      </c>
    </row>
    <row r="183" spans="2:42" s="97" customFormat="1" ht="52.8" x14ac:dyDescent="0.3">
      <c r="B183" s="79">
        <f t="shared" si="56"/>
        <v>180</v>
      </c>
      <c r="C183" s="79"/>
      <c r="D183" s="80" t="s">
        <v>94</v>
      </c>
      <c r="E183" s="80"/>
      <c r="F183" s="81"/>
      <c r="G183" s="82" t="str">
        <f t="shared" si="53"/>
        <v xml:space="preserve">Группа от QF </v>
      </c>
      <c r="H183" s="83"/>
      <c r="I183" s="83"/>
      <c r="J183" s="83"/>
      <c r="K183" s="83"/>
      <c r="L183" s="127"/>
      <c r="M183" s="127"/>
      <c r="N183" s="84"/>
      <c r="O183" s="85"/>
      <c r="P183" s="85"/>
      <c r="Q183" s="85"/>
      <c r="R183" s="86"/>
      <c r="S183" s="80"/>
      <c r="T183" s="87"/>
      <c r="U183" s="88" t="str">
        <f t="shared" si="57"/>
        <v xml:space="preserve"> </v>
      </c>
      <c r="V183" s="89"/>
      <c r="W183" s="90" t="str">
        <f t="shared" si="58"/>
        <v xml:space="preserve"> </v>
      </c>
      <c r="X183" s="90"/>
      <c r="Y183" s="90"/>
      <c r="Z183" s="90"/>
      <c r="AA183" s="90"/>
      <c r="AB183" s="87" t="s">
        <v>74</v>
      </c>
      <c r="AC183" s="76"/>
      <c r="AD183" s="91">
        <f t="shared" si="46"/>
        <v>0</v>
      </c>
      <c r="AE183" s="88" t="str">
        <f t="shared" si="59"/>
        <v xml:space="preserve"> </v>
      </c>
      <c r="AF183" s="91" t="str">
        <f t="shared" si="47"/>
        <v xml:space="preserve"> </v>
      </c>
      <c r="AG183" s="78"/>
      <c r="AH183" s="78"/>
      <c r="AI183" s="78"/>
      <c r="AK183" s="94" t="str">
        <f t="shared" si="48"/>
        <v>≤60</v>
      </c>
      <c r="AL183" s="94">
        <f t="shared" ca="1" si="49"/>
        <v>41</v>
      </c>
      <c r="AM183" s="95">
        <f t="shared" si="54"/>
        <v>0</v>
      </c>
      <c r="AN183" s="95">
        <f t="shared" si="55"/>
        <v>0</v>
      </c>
      <c r="AO183" s="96">
        <f t="shared" si="50"/>
        <v>0</v>
      </c>
      <c r="AP183" s="96">
        <f t="shared" si="51"/>
        <v>0</v>
      </c>
    </row>
    <row r="184" spans="2:42" s="97" customFormat="1" ht="52.8" x14ac:dyDescent="0.3">
      <c r="B184" s="79">
        <f t="shared" si="56"/>
        <v>181</v>
      </c>
      <c r="C184" s="79"/>
      <c r="D184" s="80" t="s">
        <v>94</v>
      </c>
      <c r="E184" s="80"/>
      <c r="F184" s="81"/>
      <c r="G184" s="82" t="str">
        <f t="shared" si="53"/>
        <v xml:space="preserve">Группа от QF </v>
      </c>
      <c r="H184" s="83"/>
      <c r="I184" s="83"/>
      <c r="J184" s="83"/>
      <c r="K184" s="83"/>
      <c r="L184" s="127"/>
      <c r="M184" s="127"/>
      <c r="N184" s="84"/>
      <c r="O184" s="85"/>
      <c r="P184" s="85"/>
      <c r="Q184" s="85"/>
      <c r="R184" s="86"/>
      <c r="S184" s="80"/>
      <c r="T184" s="87"/>
      <c r="U184" s="88" t="str">
        <f t="shared" si="57"/>
        <v xml:space="preserve"> </v>
      </c>
      <c r="V184" s="89"/>
      <c r="W184" s="90" t="str">
        <f t="shared" si="58"/>
        <v xml:space="preserve"> </v>
      </c>
      <c r="X184" s="90"/>
      <c r="Y184" s="90"/>
      <c r="Z184" s="90"/>
      <c r="AA184" s="90"/>
      <c r="AB184" s="87" t="s">
        <v>74</v>
      </c>
      <c r="AC184" s="76"/>
      <c r="AD184" s="91">
        <f t="shared" si="46"/>
        <v>0</v>
      </c>
      <c r="AE184" s="88" t="str">
        <f t="shared" si="59"/>
        <v xml:space="preserve"> </v>
      </c>
      <c r="AF184" s="91" t="str">
        <f t="shared" si="47"/>
        <v xml:space="preserve"> </v>
      </c>
      <c r="AG184" s="78"/>
      <c r="AH184" s="78"/>
      <c r="AI184" s="78"/>
      <c r="AK184" s="94" t="str">
        <f t="shared" si="48"/>
        <v>≤60</v>
      </c>
      <c r="AL184" s="94">
        <f t="shared" ca="1" si="49"/>
        <v>41</v>
      </c>
      <c r="AM184" s="95">
        <f t="shared" si="54"/>
        <v>0</v>
      </c>
      <c r="AN184" s="95">
        <f t="shared" si="55"/>
        <v>0</v>
      </c>
      <c r="AO184" s="96">
        <f t="shared" si="50"/>
        <v>0</v>
      </c>
      <c r="AP184" s="96">
        <f t="shared" si="51"/>
        <v>0</v>
      </c>
    </row>
    <row r="185" spans="2:42" s="97" customFormat="1" ht="52.8" x14ac:dyDescent="0.3">
      <c r="B185" s="79">
        <f t="shared" si="56"/>
        <v>182</v>
      </c>
      <c r="C185" s="79"/>
      <c r="D185" s="80" t="s">
        <v>94</v>
      </c>
      <c r="E185" s="80"/>
      <c r="F185" s="81"/>
      <c r="G185" s="82" t="str">
        <f t="shared" si="53"/>
        <v xml:space="preserve">Группа от QF </v>
      </c>
      <c r="H185" s="83"/>
      <c r="I185" s="83"/>
      <c r="J185" s="83"/>
      <c r="K185" s="83"/>
      <c r="L185" s="127"/>
      <c r="M185" s="127"/>
      <c r="N185" s="84"/>
      <c r="O185" s="85"/>
      <c r="P185" s="85"/>
      <c r="Q185" s="85"/>
      <c r="R185" s="86"/>
      <c r="S185" s="80"/>
      <c r="T185" s="87"/>
      <c r="U185" s="88" t="str">
        <f t="shared" si="57"/>
        <v xml:space="preserve"> </v>
      </c>
      <c r="V185" s="89"/>
      <c r="W185" s="90" t="str">
        <f t="shared" si="58"/>
        <v xml:space="preserve"> </v>
      </c>
      <c r="X185" s="90"/>
      <c r="Y185" s="90"/>
      <c r="Z185" s="90"/>
      <c r="AA185" s="90"/>
      <c r="AB185" s="87" t="s">
        <v>74</v>
      </c>
      <c r="AC185" s="76"/>
      <c r="AD185" s="91">
        <f t="shared" si="46"/>
        <v>0</v>
      </c>
      <c r="AE185" s="88" t="str">
        <f t="shared" si="59"/>
        <v xml:space="preserve"> </v>
      </c>
      <c r="AF185" s="91" t="str">
        <f t="shared" si="47"/>
        <v xml:space="preserve"> </v>
      </c>
      <c r="AG185" s="78"/>
      <c r="AH185" s="78"/>
      <c r="AI185" s="78"/>
      <c r="AK185" s="94" t="str">
        <f t="shared" si="48"/>
        <v>≤60</v>
      </c>
      <c r="AL185" s="94">
        <f t="shared" ca="1" si="49"/>
        <v>24</v>
      </c>
      <c r="AM185" s="95">
        <f t="shared" si="54"/>
        <v>0</v>
      </c>
      <c r="AN185" s="95">
        <f t="shared" si="55"/>
        <v>0</v>
      </c>
      <c r="AO185" s="96">
        <f t="shared" si="50"/>
        <v>0</v>
      </c>
      <c r="AP185" s="96">
        <f t="shared" si="51"/>
        <v>0</v>
      </c>
    </row>
    <row r="186" spans="2:42" s="97" customFormat="1" ht="52.8" x14ac:dyDescent="0.3">
      <c r="B186" s="79">
        <f t="shared" si="56"/>
        <v>183</v>
      </c>
      <c r="C186" s="79"/>
      <c r="D186" s="80" t="s">
        <v>94</v>
      </c>
      <c r="E186" s="80"/>
      <c r="F186" s="81"/>
      <c r="G186" s="82" t="str">
        <f t="shared" si="53"/>
        <v xml:space="preserve">Группа от QF </v>
      </c>
      <c r="H186" s="83"/>
      <c r="I186" s="83"/>
      <c r="J186" s="83"/>
      <c r="K186" s="83"/>
      <c r="L186" s="127"/>
      <c r="M186" s="127"/>
      <c r="N186" s="84"/>
      <c r="O186" s="85"/>
      <c r="P186" s="85"/>
      <c r="Q186" s="85"/>
      <c r="R186" s="86"/>
      <c r="S186" s="80"/>
      <c r="T186" s="87"/>
      <c r="U186" s="88" t="str">
        <f t="shared" si="57"/>
        <v xml:space="preserve"> </v>
      </c>
      <c r="V186" s="89"/>
      <c r="W186" s="90" t="str">
        <f t="shared" si="58"/>
        <v xml:space="preserve"> </v>
      </c>
      <c r="X186" s="90"/>
      <c r="Y186" s="90"/>
      <c r="Z186" s="90"/>
      <c r="AA186" s="90"/>
      <c r="AB186" s="87" t="s">
        <v>74</v>
      </c>
      <c r="AC186" s="76"/>
      <c r="AD186" s="91">
        <f t="shared" si="46"/>
        <v>0</v>
      </c>
      <c r="AE186" s="88" t="str">
        <f t="shared" si="59"/>
        <v xml:space="preserve"> </v>
      </c>
      <c r="AF186" s="91" t="str">
        <f t="shared" si="47"/>
        <v xml:space="preserve"> </v>
      </c>
      <c r="AG186" s="78"/>
      <c r="AH186" s="78"/>
      <c r="AI186" s="78"/>
      <c r="AK186" s="94" t="str">
        <f t="shared" si="48"/>
        <v>≤60</v>
      </c>
      <c r="AL186" s="94">
        <f t="shared" ca="1" si="49"/>
        <v>39</v>
      </c>
      <c r="AM186" s="95">
        <f t="shared" si="54"/>
        <v>0</v>
      </c>
      <c r="AN186" s="95">
        <f t="shared" si="55"/>
        <v>0</v>
      </c>
      <c r="AO186" s="96">
        <f t="shared" si="50"/>
        <v>0</v>
      </c>
      <c r="AP186" s="96">
        <f t="shared" si="51"/>
        <v>0</v>
      </c>
    </row>
    <row r="187" spans="2:42" s="97" customFormat="1" ht="52.8" x14ac:dyDescent="0.3">
      <c r="B187" s="79">
        <f t="shared" si="56"/>
        <v>184</v>
      </c>
      <c r="C187" s="79"/>
      <c r="D187" s="80" t="s">
        <v>94</v>
      </c>
      <c r="E187" s="80"/>
      <c r="F187" s="81"/>
      <c r="G187" s="82" t="str">
        <f t="shared" si="53"/>
        <v xml:space="preserve">Группа от QF </v>
      </c>
      <c r="H187" s="83"/>
      <c r="I187" s="83"/>
      <c r="J187" s="83"/>
      <c r="K187" s="83"/>
      <c r="L187" s="127"/>
      <c r="M187" s="127"/>
      <c r="N187" s="84"/>
      <c r="O187" s="85"/>
      <c r="P187" s="85"/>
      <c r="Q187" s="85"/>
      <c r="R187" s="86"/>
      <c r="S187" s="80"/>
      <c r="T187" s="87"/>
      <c r="U187" s="88" t="str">
        <f t="shared" si="57"/>
        <v xml:space="preserve"> </v>
      </c>
      <c r="V187" s="89"/>
      <c r="W187" s="90" t="str">
        <f t="shared" si="58"/>
        <v xml:space="preserve"> </v>
      </c>
      <c r="X187" s="90"/>
      <c r="Y187" s="90"/>
      <c r="Z187" s="90"/>
      <c r="AA187" s="90"/>
      <c r="AB187" s="87" t="s">
        <v>74</v>
      </c>
      <c r="AC187" s="76"/>
      <c r="AD187" s="91">
        <f t="shared" si="46"/>
        <v>0</v>
      </c>
      <c r="AE187" s="88" t="str">
        <f t="shared" si="59"/>
        <v xml:space="preserve"> </v>
      </c>
      <c r="AF187" s="91" t="str">
        <f t="shared" si="47"/>
        <v xml:space="preserve"> </v>
      </c>
      <c r="AG187" s="78"/>
      <c r="AH187" s="78"/>
      <c r="AI187" s="78"/>
      <c r="AK187" s="94" t="str">
        <f t="shared" si="48"/>
        <v>≤60</v>
      </c>
      <c r="AL187" s="94">
        <f t="shared" ca="1" si="49"/>
        <v>38</v>
      </c>
      <c r="AM187" s="95">
        <f t="shared" si="54"/>
        <v>0</v>
      </c>
      <c r="AN187" s="95">
        <f t="shared" si="55"/>
        <v>0</v>
      </c>
      <c r="AO187" s="96">
        <f t="shared" si="50"/>
        <v>0</v>
      </c>
      <c r="AP187" s="96">
        <f t="shared" si="51"/>
        <v>0</v>
      </c>
    </row>
    <row r="188" spans="2:42" s="97" customFormat="1" ht="52.8" x14ac:dyDescent="0.3">
      <c r="B188" s="79">
        <f t="shared" si="56"/>
        <v>185</v>
      </c>
      <c r="C188" s="79"/>
      <c r="D188" s="80" t="s">
        <v>94</v>
      </c>
      <c r="E188" s="80"/>
      <c r="F188" s="81"/>
      <c r="G188" s="82" t="str">
        <f t="shared" si="53"/>
        <v xml:space="preserve">Группа от QF </v>
      </c>
      <c r="H188" s="83"/>
      <c r="I188" s="83"/>
      <c r="J188" s="83"/>
      <c r="K188" s="83"/>
      <c r="L188" s="127"/>
      <c r="M188" s="127"/>
      <c r="N188" s="84"/>
      <c r="O188" s="85"/>
      <c r="P188" s="85"/>
      <c r="Q188" s="85"/>
      <c r="R188" s="86"/>
      <c r="S188" s="80"/>
      <c r="T188" s="87"/>
      <c r="U188" s="88" t="str">
        <f t="shared" si="57"/>
        <v xml:space="preserve"> </v>
      </c>
      <c r="V188" s="89"/>
      <c r="W188" s="90" t="str">
        <f t="shared" si="58"/>
        <v xml:space="preserve"> </v>
      </c>
      <c r="X188" s="90"/>
      <c r="Y188" s="90"/>
      <c r="Z188" s="90"/>
      <c r="AA188" s="90"/>
      <c r="AB188" s="87" t="s">
        <v>74</v>
      </c>
      <c r="AC188" s="76"/>
      <c r="AD188" s="91">
        <f t="shared" si="46"/>
        <v>0</v>
      </c>
      <c r="AE188" s="88" t="str">
        <f t="shared" si="59"/>
        <v xml:space="preserve"> </v>
      </c>
      <c r="AF188" s="91" t="str">
        <f t="shared" si="47"/>
        <v xml:space="preserve"> </v>
      </c>
      <c r="AG188" s="78"/>
      <c r="AH188" s="78"/>
      <c r="AI188" s="78"/>
      <c r="AK188" s="94" t="str">
        <f t="shared" si="48"/>
        <v>≤60</v>
      </c>
      <c r="AL188" s="94">
        <f t="shared" ca="1" si="49"/>
        <v>27</v>
      </c>
      <c r="AM188" s="95">
        <f t="shared" si="54"/>
        <v>0</v>
      </c>
      <c r="AN188" s="95">
        <f t="shared" si="55"/>
        <v>0</v>
      </c>
      <c r="AO188" s="96">
        <f t="shared" si="50"/>
        <v>0</v>
      </c>
      <c r="AP188" s="96">
        <f t="shared" si="51"/>
        <v>0</v>
      </c>
    </row>
    <row r="189" spans="2:42" s="97" customFormat="1" ht="52.8" x14ac:dyDescent="0.3">
      <c r="B189" s="79">
        <f t="shared" si="56"/>
        <v>186</v>
      </c>
      <c r="C189" s="79"/>
      <c r="D189" s="80" t="s">
        <v>94</v>
      </c>
      <c r="E189" s="80"/>
      <c r="F189" s="81"/>
      <c r="G189" s="82" t="str">
        <f t="shared" si="53"/>
        <v xml:space="preserve">Группа от QF </v>
      </c>
      <c r="H189" s="83"/>
      <c r="I189" s="83"/>
      <c r="J189" s="83"/>
      <c r="K189" s="83"/>
      <c r="L189" s="127"/>
      <c r="M189" s="127"/>
      <c r="N189" s="84"/>
      <c r="O189" s="85"/>
      <c r="P189" s="85"/>
      <c r="Q189" s="85"/>
      <c r="R189" s="86"/>
      <c r="S189" s="80"/>
      <c r="T189" s="87"/>
      <c r="U189" s="88" t="str">
        <f t="shared" si="57"/>
        <v xml:space="preserve"> </v>
      </c>
      <c r="V189" s="89"/>
      <c r="W189" s="90" t="str">
        <f t="shared" si="58"/>
        <v xml:space="preserve"> </v>
      </c>
      <c r="X189" s="90"/>
      <c r="Y189" s="90"/>
      <c r="Z189" s="90"/>
      <c r="AA189" s="90"/>
      <c r="AB189" s="87" t="s">
        <v>74</v>
      </c>
      <c r="AC189" s="76"/>
      <c r="AD189" s="91">
        <f t="shared" si="46"/>
        <v>0</v>
      </c>
      <c r="AE189" s="88" t="str">
        <f t="shared" si="59"/>
        <v xml:space="preserve"> </v>
      </c>
      <c r="AF189" s="91" t="str">
        <f t="shared" si="47"/>
        <v xml:space="preserve"> </v>
      </c>
      <c r="AG189" s="78"/>
      <c r="AH189" s="78"/>
      <c r="AI189" s="78"/>
      <c r="AK189" s="94" t="str">
        <f t="shared" si="48"/>
        <v>≤60</v>
      </c>
      <c r="AL189" s="94">
        <f t="shared" ca="1" si="49"/>
        <v>49</v>
      </c>
      <c r="AM189" s="95">
        <f t="shared" si="54"/>
        <v>0</v>
      </c>
      <c r="AN189" s="95">
        <f t="shared" si="55"/>
        <v>0</v>
      </c>
      <c r="AO189" s="96">
        <f t="shared" si="50"/>
        <v>0</v>
      </c>
      <c r="AP189" s="96">
        <f t="shared" si="51"/>
        <v>0</v>
      </c>
    </row>
    <row r="190" spans="2:42" s="97" customFormat="1" ht="52.8" x14ac:dyDescent="0.3">
      <c r="B190" s="79">
        <f t="shared" si="56"/>
        <v>187</v>
      </c>
      <c r="C190" s="79"/>
      <c r="D190" s="80" t="s">
        <v>94</v>
      </c>
      <c r="E190" s="80"/>
      <c r="F190" s="81"/>
      <c r="G190" s="82" t="str">
        <f t="shared" si="53"/>
        <v xml:space="preserve">Группа от QF </v>
      </c>
      <c r="H190" s="83"/>
      <c r="I190" s="83"/>
      <c r="J190" s="83"/>
      <c r="K190" s="83"/>
      <c r="L190" s="127"/>
      <c r="M190" s="127"/>
      <c r="N190" s="84"/>
      <c r="O190" s="85"/>
      <c r="P190" s="85"/>
      <c r="Q190" s="85"/>
      <c r="R190" s="86"/>
      <c r="S190" s="80"/>
      <c r="T190" s="87"/>
      <c r="U190" s="88" t="str">
        <f t="shared" si="57"/>
        <v xml:space="preserve"> </v>
      </c>
      <c r="V190" s="89"/>
      <c r="W190" s="90" t="str">
        <f t="shared" si="58"/>
        <v xml:space="preserve"> </v>
      </c>
      <c r="X190" s="90"/>
      <c r="Y190" s="90"/>
      <c r="Z190" s="90"/>
      <c r="AA190" s="90"/>
      <c r="AB190" s="87" t="s">
        <v>74</v>
      </c>
      <c r="AC190" s="76"/>
      <c r="AD190" s="91">
        <f t="shared" si="46"/>
        <v>0</v>
      </c>
      <c r="AE190" s="88" t="str">
        <f t="shared" si="59"/>
        <v xml:space="preserve"> </v>
      </c>
      <c r="AF190" s="91" t="str">
        <f t="shared" si="47"/>
        <v xml:space="preserve"> </v>
      </c>
      <c r="AG190" s="78"/>
      <c r="AH190" s="78"/>
      <c r="AI190" s="78"/>
      <c r="AK190" s="94" t="str">
        <f t="shared" si="48"/>
        <v>≤60</v>
      </c>
      <c r="AL190" s="94">
        <f t="shared" ca="1" si="49"/>
        <v>34</v>
      </c>
      <c r="AM190" s="95">
        <f t="shared" si="54"/>
        <v>0</v>
      </c>
      <c r="AN190" s="95">
        <f t="shared" si="55"/>
        <v>0</v>
      </c>
      <c r="AO190" s="96">
        <f t="shared" si="50"/>
        <v>0</v>
      </c>
      <c r="AP190" s="96">
        <f t="shared" si="51"/>
        <v>0</v>
      </c>
    </row>
    <row r="191" spans="2:42" s="97" customFormat="1" ht="52.8" x14ac:dyDescent="0.3">
      <c r="B191" s="79">
        <f t="shared" si="56"/>
        <v>188</v>
      </c>
      <c r="C191" s="79"/>
      <c r="D191" s="80" t="s">
        <v>94</v>
      </c>
      <c r="E191" s="80"/>
      <c r="F191" s="81"/>
      <c r="G191" s="82" t="str">
        <f t="shared" si="53"/>
        <v xml:space="preserve">Группа от QF </v>
      </c>
      <c r="H191" s="83"/>
      <c r="I191" s="83"/>
      <c r="J191" s="83"/>
      <c r="K191" s="83"/>
      <c r="L191" s="127"/>
      <c r="M191" s="127"/>
      <c r="N191" s="84"/>
      <c r="O191" s="85"/>
      <c r="P191" s="85"/>
      <c r="Q191" s="85"/>
      <c r="R191" s="86"/>
      <c r="S191" s="80"/>
      <c r="T191" s="87"/>
      <c r="U191" s="88" t="str">
        <f t="shared" si="57"/>
        <v xml:space="preserve"> </v>
      </c>
      <c r="V191" s="89"/>
      <c r="W191" s="90" t="str">
        <f t="shared" si="58"/>
        <v xml:space="preserve"> </v>
      </c>
      <c r="X191" s="90"/>
      <c r="Y191" s="90"/>
      <c r="Z191" s="90"/>
      <c r="AA191" s="90"/>
      <c r="AB191" s="87" t="s">
        <v>74</v>
      </c>
      <c r="AC191" s="76"/>
      <c r="AD191" s="91">
        <f t="shared" si="46"/>
        <v>0</v>
      </c>
      <c r="AE191" s="88" t="str">
        <f t="shared" si="59"/>
        <v xml:space="preserve"> </v>
      </c>
      <c r="AF191" s="91" t="str">
        <f t="shared" si="47"/>
        <v xml:space="preserve"> </v>
      </c>
      <c r="AG191" s="78"/>
      <c r="AH191" s="78"/>
      <c r="AI191" s="78"/>
      <c r="AK191" s="94" t="str">
        <f t="shared" si="48"/>
        <v>≤60</v>
      </c>
      <c r="AL191" s="94">
        <f t="shared" ca="1" si="49"/>
        <v>37</v>
      </c>
      <c r="AM191" s="95">
        <f t="shared" si="54"/>
        <v>0</v>
      </c>
      <c r="AN191" s="95">
        <f t="shared" si="55"/>
        <v>0</v>
      </c>
      <c r="AO191" s="96">
        <f t="shared" si="50"/>
        <v>0</v>
      </c>
      <c r="AP191" s="96">
        <f t="shared" si="51"/>
        <v>0</v>
      </c>
    </row>
    <row r="192" spans="2:42" s="97" customFormat="1" ht="52.8" x14ac:dyDescent="0.3">
      <c r="B192" s="79">
        <f t="shared" si="56"/>
        <v>189</v>
      </c>
      <c r="C192" s="79"/>
      <c r="D192" s="80" t="s">
        <v>94</v>
      </c>
      <c r="E192" s="80"/>
      <c r="F192" s="81"/>
      <c r="G192" s="82" t="str">
        <f t="shared" si="53"/>
        <v xml:space="preserve">Группа от QF </v>
      </c>
      <c r="H192" s="83"/>
      <c r="I192" s="83"/>
      <c r="J192" s="83"/>
      <c r="K192" s="83"/>
      <c r="L192" s="127"/>
      <c r="M192" s="127"/>
      <c r="N192" s="84"/>
      <c r="O192" s="85"/>
      <c r="P192" s="85"/>
      <c r="Q192" s="85"/>
      <c r="R192" s="86"/>
      <c r="S192" s="80"/>
      <c r="T192" s="87"/>
      <c r="U192" s="88" t="str">
        <f t="shared" si="57"/>
        <v xml:space="preserve"> </v>
      </c>
      <c r="V192" s="89"/>
      <c r="W192" s="90" t="str">
        <f t="shared" si="58"/>
        <v xml:space="preserve"> </v>
      </c>
      <c r="X192" s="90"/>
      <c r="Y192" s="90"/>
      <c r="Z192" s="90"/>
      <c r="AA192" s="90"/>
      <c r="AB192" s="87" t="s">
        <v>74</v>
      </c>
      <c r="AC192" s="76"/>
      <c r="AD192" s="91">
        <f t="shared" si="46"/>
        <v>0</v>
      </c>
      <c r="AE192" s="88" t="str">
        <f t="shared" si="59"/>
        <v xml:space="preserve"> </v>
      </c>
      <c r="AF192" s="91" t="str">
        <f t="shared" si="47"/>
        <v xml:space="preserve"> </v>
      </c>
      <c r="AG192" s="78"/>
      <c r="AH192" s="78"/>
      <c r="AI192" s="78"/>
      <c r="AK192" s="94" t="str">
        <f t="shared" si="48"/>
        <v>≤60</v>
      </c>
      <c r="AL192" s="94">
        <f t="shared" ca="1" si="49"/>
        <v>28</v>
      </c>
      <c r="AM192" s="95">
        <f t="shared" si="54"/>
        <v>0</v>
      </c>
      <c r="AN192" s="95">
        <f t="shared" si="55"/>
        <v>0</v>
      </c>
      <c r="AO192" s="96">
        <f t="shared" si="50"/>
        <v>0</v>
      </c>
      <c r="AP192" s="96">
        <f t="shared" si="51"/>
        <v>0</v>
      </c>
    </row>
    <row r="193" spans="2:42" s="97" customFormat="1" ht="52.8" x14ac:dyDescent="0.3">
      <c r="B193" s="79">
        <f t="shared" si="56"/>
        <v>190</v>
      </c>
      <c r="C193" s="79"/>
      <c r="D193" s="80" t="s">
        <v>94</v>
      </c>
      <c r="E193" s="80"/>
      <c r="F193" s="81"/>
      <c r="G193" s="82" t="str">
        <f t="shared" si="53"/>
        <v xml:space="preserve">Группа от QF </v>
      </c>
      <c r="H193" s="83"/>
      <c r="I193" s="83"/>
      <c r="J193" s="83"/>
      <c r="K193" s="83"/>
      <c r="L193" s="127"/>
      <c r="M193" s="127"/>
      <c r="N193" s="84"/>
      <c r="O193" s="85"/>
      <c r="P193" s="85"/>
      <c r="Q193" s="85"/>
      <c r="R193" s="86"/>
      <c r="S193" s="80"/>
      <c r="T193" s="87"/>
      <c r="U193" s="88" t="str">
        <f t="shared" si="57"/>
        <v xml:space="preserve"> </v>
      </c>
      <c r="V193" s="89"/>
      <c r="W193" s="90" t="str">
        <f t="shared" si="58"/>
        <v xml:space="preserve"> </v>
      </c>
      <c r="X193" s="90"/>
      <c r="Y193" s="90"/>
      <c r="Z193" s="90"/>
      <c r="AA193" s="90"/>
      <c r="AB193" s="87" t="s">
        <v>74</v>
      </c>
      <c r="AC193" s="76"/>
      <c r="AD193" s="91">
        <f t="shared" si="46"/>
        <v>0</v>
      </c>
      <c r="AE193" s="88" t="str">
        <f t="shared" si="59"/>
        <v xml:space="preserve"> </v>
      </c>
      <c r="AF193" s="91" t="str">
        <f t="shared" si="47"/>
        <v xml:space="preserve"> </v>
      </c>
      <c r="AG193" s="78"/>
      <c r="AH193" s="78"/>
      <c r="AI193" s="78"/>
      <c r="AK193" s="94" t="str">
        <f t="shared" si="48"/>
        <v>≤60</v>
      </c>
      <c r="AL193" s="94">
        <f t="shared" ca="1" si="49"/>
        <v>25</v>
      </c>
      <c r="AM193" s="95">
        <f t="shared" si="54"/>
        <v>0</v>
      </c>
      <c r="AN193" s="95">
        <f t="shared" si="55"/>
        <v>0</v>
      </c>
      <c r="AO193" s="96">
        <f t="shared" si="50"/>
        <v>0</v>
      </c>
      <c r="AP193" s="96">
        <f t="shared" si="51"/>
        <v>0</v>
      </c>
    </row>
    <row r="194" spans="2:42" s="97" customFormat="1" ht="52.8" x14ac:dyDescent="0.3">
      <c r="B194" s="79">
        <f t="shared" si="56"/>
        <v>191</v>
      </c>
      <c r="C194" s="79"/>
      <c r="D194" s="80" t="s">
        <v>94</v>
      </c>
      <c r="E194" s="80"/>
      <c r="F194" s="81"/>
      <c r="G194" s="82" t="str">
        <f t="shared" si="53"/>
        <v xml:space="preserve">Группа от QF </v>
      </c>
      <c r="H194" s="83"/>
      <c r="I194" s="83"/>
      <c r="J194" s="83"/>
      <c r="K194" s="83"/>
      <c r="L194" s="127"/>
      <c r="M194" s="127"/>
      <c r="N194" s="84"/>
      <c r="O194" s="85"/>
      <c r="P194" s="85"/>
      <c r="Q194" s="85"/>
      <c r="R194" s="86"/>
      <c r="S194" s="80"/>
      <c r="T194" s="87"/>
      <c r="U194" s="88" t="str">
        <f t="shared" si="57"/>
        <v xml:space="preserve"> </v>
      </c>
      <c r="V194" s="89"/>
      <c r="W194" s="90" t="str">
        <f t="shared" si="58"/>
        <v xml:space="preserve"> </v>
      </c>
      <c r="X194" s="90"/>
      <c r="Y194" s="90"/>
      <c r="Z194" s="90"/>
      <c r="AA194" s="90"/>
      <c r="AB194" s="87" t="s">
        <v>74</v>
      </c>
      <c r="AC194" s="76"/>
      <c r="AD194" s="91">
        <f t="shared" si="46"/>
        <v>0</v>
      </c>
      <c r="AE194" s="88" t="str">
        <f t="shared" si="59"/>
        <v xml:space="preserve"> </v>
      </c>
      <c r="AF194" s="91" t="str">
        <f t="shared" si="47"/>
        <v xml:space="preserve"> </v>
      </c>
      <c r="AG194" s="78"/>
      <c r="AH194" s="78"/>
      <c r="AI194" s="78"/>
      <c r="AK194" s="94" t="str">
        <f t="shared" si="48"/>
        <v>≤60</v>
      </c>
      <c r="AL194" s="94">
        <f t="shared" ca="1" si="49"/>
        <v>20</v>
      </c>
      <c r="AM194" s="95">
        <f t="shared" si="54"/>
        <v>0</v>
      </c>
      <c r="AN194" s="95">
        <f t="shared" si="55"/>
        <v>0</v>
      </c>
      <c r="AO194" s="96">
        <f t="shared" si="50"/>
        <v>0</v>
      </c>
      <c r="AP194" s="96">
        <f t="shared" si="51"/>
        <v>0</v>
      </c>
    </row>
    <row r="195" spans="2:42" s="97" customFormat="1" ht="52.8" x14ac:dyDescent="0.3">
      <c r="B195" s="79">
        <f t="shared" si="56"/>
        <v>192</v>
      </c>
      <c r="C195" s="79"/>
      <c r="D195" s="80" t="s">
        <v>94</v>
      </c>
      <c r="E195" s="80"/>
      <c r="F195" s="81"/>
      <c r="G195" s="82" t="str">
        <f t="shared" si="53"/>
        <v xml:space="preserve">Группа от QF </v>
      </c>
      <c r="H195" s="83"/>
      <c r="I195" s="83"/>
      <c r="J195" s="83"/>
      <c r="K195" s="83"/>
      <c r="L195" s="127"/>
      <c r="M195" s="127"/>
      <c r="N195" s="84"/>
      <c r="O195" s="85"/>
      <c r="P195" s="85"/>
      <c r="Q195" s="85"/>
      <c r="R195" s="86"/>
      <c r="S195" s="80"/>
      <c r="T195" s="87"/>
      <c r="U195" s="88" t="str">
        <f t="shared" si="57"/>
        <v xml:space="preserve"> </v>
      </c>
      <c r="V195" s="89"/>
      <c r="W195" s="90" t="str">
        <f t="shared" si="58"/>
        <v xml:space="preserve"> </v>
      </c>
      <c r="X195" s="90"/>
      <c r="Y195" s="90"/>
      <c r="Z195" s="90"/>
      <c r="AA195" s="90"/>
      <c r="AB195" s="87" t="s">
        <v>74</v>
      </c>
      <c r="AC195" s="76"/>
      <c r="AD195" s="91">
        <f t="shared" ref="AD195:AD258" si="60">IF(V195=$AG$1,L195*3,IF(V195=$AH$1,L195*5,IF(V195=$AI$1,L195*8,IF(V195=$AJ$1,L195*12*0.75,0))))</f>
        <v>0</v>
      </c>
      <c r="AE195" s="88" t="str">
        <f t="shared" si="59"/>
        <v xml:space="preserve"> </v>
      </c>
      <c r="AF195" s="91" t="str">
        <f t="shared" ref="AF195:AF258" si="61">IF(V195=$AG$1,L195*5,IF(V195=$AH$1,L195*10,IF(V195=$AI$1,L195*10,IF(V195=$AJ$1,L195*12," "))))</f>
        <v xml:space="preserve"> </v>
      </c>
      <c r="AG195" s="78"/>
      <c r="AH195" s="78"/>
      <c r="AI195" s="78"/>
      <c r="AK195" s="94" t="str">
        <f t="shared" ref="AK195:AK258" si="62">IF(L195&gt;63,"≤120","≤60")</f>
        <v>≤60</v>
      </c>
      <c r="AL195" s="94">
        <f t="shared" ref="AL195:AL258" ca="1" si="63">IF(L195&lt;63,RANDBETWEEN(20,50),RANDBETWEEN(60,110))</f>
        <v>45</v>
      </c>
      <c r="AM195" s="95">
        <f t="shared" si="54"/>
        <v>0</v>
      </c>
      <c r="AN195" s="95">
        <f t="shared" si="55"/>
        <v>0</v>
      </c>
      <c r="AO195" s="96">
        <f t="shared" si="50"/>
        <v>0</v>
      </c>
      <c r="AP195" s="96">
        <f t="shared" si="51"/>
        <v>0</v>
      </c>
    </row>
    <row r="196" spans="2:42" s="97" customFormat="1" ht="52.8" x14ac:dyDescent="0.3">
      <c r="B196" s="79">
        <f t="shared" si="56"/>
        <v>193</v>
      </c>
      <c r="C196" s="79"/>
      <c r="D196" s="80" t="s">
        <v>94</v>
      </c>
      <c r="E196" s="80"/>
      <c r="F196" s="81"/>
      <c r="G196" s="82" t="str">
        <f t="shared" si="53"/>
        <v xml:space="preserve">Группа от QF </v>
      </c>
      <c r="H196" s="83"/>
      <c r="I196" s="83"/>
      <c r="J196" s="83"/>
      <c r="K196" s="83"/>
      <c r="L196" s="127"/>
      <c r="M196" s="127"/>
      <c r="N196" s="84"/>
      <c r="O196" s="85"/>
      <c r="P196" s="85"/>
      <c r="Q196" s="85"/>
      <c r="R196" s="86"/>
      <c r="S196" s="80"/>
      <c r="T196" s="87"/>
      <c r="U196" s="88" t="str">
        <f t="shared" ref="U196:U259" si="64">IF(AD196=0," ","-")</f>
        <v xml:space="preserve"> </v>
      </c>
      <c r="V196" s="89"/>
      <c r="W196" s="90" t="str">
        <f t="shared" ref="W196:W259" si="65">IF(AD196=0," ","-")</f>
        <v xml:space="preserve"> </v>
      </c>
      <c r="X196" s="90"/>
      <c r="Y196" s="90"/>
      <c r="Z196" s="90"/>
      <c r="AA196" s="90"/>
      <c r="AB196" s="87" t="s">
        <v>74</v>
      </c>
      <c r="AC196" s="76"/>
      <c r="AD196" s="91">
        <f t="shared" si="60"/>
        <v>0</v>
      </c>
      <c r="AE196" s="88" t="str">
        <f t="shared" ref="AE196:AE259" si="66">IF(AD196=0," ","-")</f>
        <v xml:space="preserve"> </v>
      </c>
      <c r="AF196" s="91" t="str">
        <f t="shared" si="61"/>
        <v xml:space="preserve"> </v>
      </c>
      <c r="AG196" s="78"/>
      <c r="AH196" s="78"/>
      <c r="AI196" s="78"/>
      <c r="AK196" s="94" t="str">
        <f t="shared" si="62"/>
        <v>≤60</v>
      </c>
      <c r="AL196" s="94">
        <f t="shared" ca="1" si="63"/>
        <v>49</v>
      </c>
      <c r="AM196" s="95">
        <f t="shared" si="54"/>
        <v>0</v>
      </c>
      <c r="AN196" s="95">
        <f t="shared" si="55"/>
        <v>0</v>
      </c>
      <c r="AO196" s="96">
        <f t="shared" ref="AO196:AO259" si="67">ROUND(L196*1.13,0)</f>
        <v>0</v>
      </c>
      <c r="AP196" s="96">
        <f t="shared" ref="AP196:AP259" si="68">ROUND(L196*1.45,0)</f>
        <v>0</v>
      </c>
    </row>
    <row r="197" spans="2:42" s="97" customFormat="1" ht="52.8" x14ac:dyDescent="0.3">
      <c r="B197" s="79">
        <f t="shared" si="56"/>
        <v>194</v>
      </c>
      <c r="C197" s="79"/>
      <c r="D197" s="80" t="s">
        <v>94</v>
      </c>
      <c r="E197" s="80"/>
      <c r="F197" s="81"/>
      <c r="G197" s="82" t="str">
        <f t="shared" si="53"/>
        <v xml:space="preserve">Группа от QF </v>
      </c>
      <c r="H197" s="83"/>
      <c r="I197" s="83"/>
      <c r="J197" s="83"/>
      <c r="K197" s="83"/>
      <c r="L197" s="127"/>
      <c r="M197" s="127"/>
      <c r="N197" s="84"/>
      <c r="O197" s="85"/>
      <c r="P197" s="85"/>
      <c r="Q197" s="85"/>
      <c r="R197" s="86"/>
      <c r="S197" s="80"/>
      <c r="T197" s="87"/>
      <c r="U197" s="88" t="str">
        <f t="shared" si="64"/>
        <v xml:space="preserve"> </v>
      </c>
      <c r="V197" s="89"/>
      <c r="W197" s="90" t="str">
        <f t="shared" si="65"/>
        <v xml:space="preserve"> </v>
      </c>
      <c r="X197" s="90"/>
      <c r="Y197" s="90"/>
      <c r="Z197" s="90"/>
      <c r="AA197" s="90"/>
      <c r="AB197" s="87" t="s">
        <v>74</v>
      </c>
      <c r="AC197" s="76"/>
      <c r="AD197" s="91">
        <f t="shared" si="60"/>
        <v>0</v>
      </c>
      <c r="AE197" s="88" t="str">
        <f t="shared" si="66"/>
        <v xml:space="preserve"> </v>
      </c>
      <c r="AF197" s="91" t="str">
        <f t="shared" si="61"/>
        <v xml:space="preserve"> </v>
      </c>
      <c r="AG197" s="78"/>
      <c r="AH197" s="78"/>
      <c r="AI197" s="78"/>
      <c r="AK197" s="94" t="str">
        <f t="shared" si="62"/>
        <v>≤60</v>
      </c>
      <c r="AL197" s="94">
        <f t="shared" ca="1" si="63"/>
        <v>39</v>
      </c>
      <c r="AM197" s="95">
        <f t="shared" si="54"/>
        <v>0</v>
      </c>
      <c r="AN197" s="95">
        <f t="shared" si="55"/>
        <v>0</v>
      </c>
      <c r="AO197" s="96">
        <f t="shared" si="67"/>
        <v>0</v>
      </c>
      <c r="AP197" s="96">
        <f t="shared" si="68"/>
        <v>0</v>
      </c>
    </row>
    <row r="198" spans="2:42" s="97" customFormat="1" ht="52.8" x14ac:dyDescent="0.3">
      <c r="B198" s="79">
        <f t="shared" ref="B198:B261" si="69">(IF(B196+B197=0,(B195+1),(IF(B197=0,(B196+1),B197+1))))</f>
        <v>195</v>
      </c>
      <c r="C198" s="79"/>
      <c r="D198" s="80" t="s">
        <v>94</v>
      </c>
      <c r="E198" s="80"/>
      <c r="F198" s="81"/>
      <c r="G198" s="82" t="str">
        <f t="shared" si="53"/>
        <v xml:space="preserve">Группа от QF </v>
      </c>
      <c r="H198" s="83"/>
      <c r="I198" s="83"/>
      <c r="J198" s="83"/>
      <c r="K198" s="83"/>
      <c r="L198" s="127"/>
      <c r="M198" s="127"/>
      <c r="N198" s="84"/>
      <c r="O198" s="85"/>
      <c r="P198" s="85"/>
      <c r="Q198" s="85"/>
      <c r="R198" s="86"/>
      <c r="S198" s="80"/>
      <c r="T198" s="87"/>
      <c r="U198" s="88" t="str">
        <f t="shared" si="64"/>
        <v xml:space="preserve"> </v>
      </c>
      <c r="V198" s="89"/>
      <c r="W198" s="90" t="str">
        <f t="shared" si="65"/>
        <v xml:space="preserve"> </v>
      </c>
      <c r="X198" s="90"/>
      <c r="Y198" s="90"/>
      <c r="Z198" s="90"/>
      <c r="AA198" s="90"/>
      <c r="AB198" s="87" t="s">
        <v>74</v>
      </c>
      <c r="AC198" s="76"/>
      <c r="AD198" s="91">
        <f t="shared" si="60"/>
        <v>0</v>
      </c>
      <c r="AE198" s="88" t="str">
        <f t="shared" si="66"/>
        <v xml:space="preserve"> </v>
      </c>
      <c r="AF198" s="91" t="str">
        <f t="shared" si="61"/>
        <v xml:space="preserve"> </v>
      </c>
      <c r="AG198" s="78"/>
      <c r="AH198" s="78"/>
      <c r="AI198" s="78"/>
      <c r="AK198" s="94" t="str">
        <f t="shared" si="62"/>
        <v>≤60</v>
      </c>
      <c r="AL198" s="94">
        <f t="shared" ca="1" si="63"/>
        <v>36</v>
      </c>
      <c r="AM198" s="95">
        <f t="shared" si="54"/>
        <v>0</v>
      </c>
      <c r="AN198" s="95">
        <f t="shared" si="55"/>
        <v>0</v>
      </c>
      <c r="AO198" s="96">
        <f t="shared" si="67"/>
        <v>0</v>
      </c>
      <c r="AP198" s="96">
        <f t="shared" si="68"/>
        <v>0</v>
      </c>
    </row>
    <row r="199" spans="2:42" s="97" customFormat="1" ht="52.8" x14ac:dyDescent="0.3">
      <c r="B199" s="79">
        <f t="shared" si="69"/>
        <v>196</v>
      </c>
      <c r="C199" s="79"/>
      <c r="D199" s="80" t="s">
        <v>94</v>
      </c>
      <c r="E199" s="80"/>
      <c r="F199" s="81"/>
      <c r="G199" s="82" t="str">
        <f t="shared" si="53"/>
        <v xml:space="preserve">Группа от QF </v>
      </c>
      <c r="H199" s="83"/>
      <c r="I199" s="83"/>
      <c r="J199" s="83"/>
      <c r="K199" s="83"/>
      <c r="L199" s="127"/>
      <c r="M199" s="127"/>
      <c r="N199" s="84"/>
      <c r="O199" s="85"/>
      <c r="P199" s="85"/>
      <c r="Q199" s="85"/>
      <c r="R199" s="86"/>
      <c r="S199" s="80"/>
      <c r="T199" s="87"/>
      <c r="U199" s="88" t="str">
        <f t="shared" si="64"/>
        <v xml:space="preserve"> </v>
      </c>
      <c r="V199" s="89"/>
      <c r="W199" s="90" t="str">
        <f t="shared" si="65"/>
        <v xml:space="preserve"> </v>
      </c>
      <c r="X199" s="90"/>
      <c r="Y199" s="90"/>
      <c r="Z199" s="90"/>
      <c r="AA199" s="90"/>
      <c r="AB199" s="87" t="s">
        <v>74</v>
      </c>
      <c r="AC199" s="76"/>
      <c r="AD199" s="91">
        <f t="shared" si="60"/>
        <v>0</v>
      </c>
      <c r="AE199" s="88" t="str">
        <f t="shared" si="66"/>
        <v xml:space="preserve"> </v>
      </c>
      <c r="AF199" s="91" t="str">
        <f t="shared" si="61"/>
        <v xml:space="preserve"> </v>
      </c>
      <c r="AG199" s="78"/>
      <c r="AH199" s="78"/>
      <c r="AI199" s="78"/>
      <c r="AK199" s="94" t="str">
        <f t="shared" si="62"/>
        <v>≤60</v>
      </c>
      <c r="AL199" s="94">
        <f t="shared" ca="1" si="63"/>
        <v>39</v>
      </c>
      <c r="AM199" s="95">
        <f t="shared" si="54"/>
        <v>0</v>
      </c>
      <c r="AN199" s="95">
        <f t="shared" si="55"/>
        <v>0</v>
      </c>
      <c r="AO199" s="96">
        <f t="shared" si="67"/>
        <v>0</v>
      </c>
      <c r="AP199" s="96">
        <f t="shared" si="68"/>
        <v>0</v>
      </c>
    </row>
    <row r="200" spans="2:42" s="97" customFormat="1" ht="52.8" x14ac:dyDescent="0.3">
      <c r="B200" s="79">
        <f t="shared" si="69"/>
        <v>197</v>
      </c>
      <c r="C200" s="79"/>
      <c r="D200" s="80" t="s">
        <v>94</v>
      </c>
      <c r="E200" s="80"/>
      <c r="F200" s="81"/>
      <c r="G200" s="82" t="str">
        <f t="shared" si="53"/>
        <v xml:space="preserve">Группа от QF </v>
      </c>
      <c r="H200" s="83"/>
      <c r="I200" s="83"/>
      <c r="J200" s="83"/>
      <c r="K200" s="83"/>
      <c r="L200" s="127"/>
      <c r="M200" s="127"/>
      <c r="N200" s="84"/>
      <c r="O200" s="85"/>
      <c r="P200" s="85"/>
      <c r="Q200" s="85"/>
      <c r="R200" s="86"/>
      <c r="S200" s="80"/>
      <c r="T200" s="87"/>
      <c r="U200" s="88" t="str">
        <f t="shared" si="64"/>
        <v xml:space="preserve"> </v>
      </c>
      <c r="V200" s="89"/>
      <c r="W200" s="90" t="str">
        <f t="shared" si="65"/>
        <v xml:space="preserve"> </v>
      </c>
      <c r="X200" s="90"/>
      <c r="Y200" s="90"/>
      <c r="Z200" s="90"/>
      <c r="AA200" s="90"/>
      <c r="AB200" s="87" t="s">
        <v>74</v>
      </c>
      <c r="AC200" s="76"/>
      <c r="AD200" s="91">
        <f t="shared" si="60"/>
        <v>0</v>
      </c>
      <c r="AE200" s="88" t="str">
        <f t="shared" si="66"/>
        <v xml:space="preserve"> </v>
      </c>
      <c r="AF200" s="91" t="str">
        <f t="shared" si="61"/>
        <v xml:space="preserve"> </v>
      </c>
      <c r="AG200" s="78"/>
      <c r="AH200" s="78"/>
      <c r="AI200" s="78"/>
      <c r="AK200" s="94" t="str">
        <f t="shared" si="62"/>
        <v>≤60</v>
      </c>
      <c r="AL200" s="94">
        <f t="shared" ca="1" si="63"/>
        <v>43</v>
      </c>
      <c r="AM200" s="95">
        <f t="shared" si="54"/>
        <v>0</v>
      </c>
      <c r="AN200" s="95">
        <f t="shared" si="55"/>
        <v>0</v>
      </c>
      <c r="AO200" s="96">
        <f t="shared" si="67"/>
        <v>0</v>
      </c>
      <c r="AP200" s="96">
        <f t="shared" si="68"/>
        <v>0</v>
      </c>
    </row>
    <row r="201" spans="2:42" s="97" customFormat="1" ht="52.8" x14ac:dyDescent="0.3">
      <c r="B201" s="79">
        <f t="shared" si="69"/>
        <v>198</v>
      </c>
      <c r="C201" s="79"/>
      <c r="D201" s="80" t="s">
        <v>94</v>
      </c>
      <c r="E201" s="80"/>
      <c r="F201" s="81"/>
      <c r="G201" s="82" t="str">
        <f t="shared" si="53"/>
        <v xml:space="preserve">Группа от QF </v>
      </c>
      <c r="H201" s="83"/>
      <c r="I201" s="83"/>
      <c r="J201" s="83"/>
      <c r="K201" s="83"/>
      <c r="L201" s="127"/>
      <c r="M201" s="127"/>
      <c r="N201" s="84"/>
      <c r="O201" s="85"/>
      <c r="P201" s="85"/>
      <c r="Q201" s="85"/>
      <c r="R201" s="86"/>
      <c r="S201" s="80"/>
      <c r="T201" s="87"/>
      <c r="U201" s="88" t="str">
        <f t="shared" si="64"/>
        <v xml:space="preserve"> </v>
      </c>
      <c r="V201" s="89"/>
      <c r="W201" s="90" t="str">
        <f t="shared" si="65"/>
        <v xml:space="preserve"> </v>
      </c>
      <c r="X201" s="90"/>
      <c r="Y201" s="90"/>
      <c r="Z201" s="90"/>
      <c r="AA201" s="90"/>
      <c r="AB201" s="87" t="s">
        <v>74</v>
      </c>
      <c r="AC201" s="76"/>
      <c r="AD201" s="91">
        <f t="shared" si="60"/>
        <v>0</v>
      </c>
      <c r="AE201" s="88" t="str">
        <f t="shared" si="66"/>
        <v xml:space="preserve"> </v>
      </c>
      <c r="AF201" s="91" t="str">
        <f t="shared" si="61"/>
        <v xml:space="preserve"> </v>
      </c>
      <c r="AG201" s="78"/>
      <c r="AH201" s="78"/>
      <c r="AI201" s="78"/>
      <c r="AK201" s="94" t="str">
        <f t="shared" si="62"/>
        <v>≤60</v>
      </c>
      <c r="AL201" s="94">
        <f t="shared" ca="1" si="63"/>
        <v>44</v>
      </c>
      <c r="AM201" s="95">
        <f t="shared" si="54"/>
        <v>0</v>
      </c>
      <c r="AN201" s="95">
        <f t="shared" si="55"/>
        <v>0</v>
      </c>
      <c r="AO201" s="96">
        <f t="shared" si="67"/>
        <v>0</v>
      </c>
      <c r="AP201" s="96">
        <f t="shared" si="68"/>
        <v>0</v>
      </c>
    </row>
    <row r="202" spans="2:42" s="97" customFormat="1" ht="52.8" x14ac:dyDescent="0.3">
      <c r="B202" s="79">
        <f t="shared" si="69"/>
        <v>199</v>
      </c>
      <c r="C202" s="79"/>
      <c r="D202" s="80" t="s">
        <v>94</v>
      </c>
      <c r="E202" s="80"/>
      <c r="F202" s="81"/>
      <c r="G202" s="82" t="str">
        <f t="shared" si="53"/>
        <v xml:space="preserve">Группа от QF </v>
      </c>
      <c r="H202" s="83"/>
      <c r="I202" s="83"/>
      <c r="J202" s="83"/>
      <c r="K202" s="83"/>
      <c r="L202" s="127"/>
      <c r="M202" s="127"/>
      <c r="N202" s="84"/>
      <c r="O202" s="85"/>
      <c r="P202" s="85"/>
      <c r="Q202" s="85"/>
      <c r="R202" s="86"/>
      <c r="S202" s="80"/>
      <c r="T202" s="87"/>
      <c r="U202" s="88" t="str">
        <f t="shared" si="64"/>
        <v xml:space="preserve"> </v>
      </c>
      <c r="V202" s="89"/>
      <c r="W202" s="90" t="str">
        <f t="shared" si="65"/>
        <v xml:space="preserve"> </v>
      </c>
      <c r="X202" s="90"/>
      <c r="Y202" s="90"/>
      <c r="Z202" s="90"/>
      <c r="AA202" s="90"/>
      <c r="AB202" s="87" t="s">
        <v>74</v>
      </c>
      <c r="AC202" s="76"/>
      <c r="AD202" s="91">
        <f t="shared" si="60"/>
        <v>0</v>
      </c>
      <c r="AE202" s="88" t="str">
        <f t="shared" si="66"/>
        <v xml:space="preserve"> </v>
      </c>
      <c r="AF202" s="91" t="str">
        <f t="shared" si="61"/>
        <v xml:space="preserve"> </v>
      </c>
      <c r="AG202" s="78"/>
      <c r="AH202" s="78"/>
      <c r="AI202" s="78"/>
      <c r="AK202" s="94" t="str">
        <f t="shared" si="62"/>
        <v>≤60</v>
      </c>
      <c r="AL202" s="94">
        <f t="shared" ca="1" si="63"/>
        <v>27</v>
      </c>
      <c r="AM202" s="95">
        <f t="shared" si="54"/>
        <v>0</v>
      </c>
      <c r="AN202" s="95">
        <f t="shared" si="55"/>
        <v>0</v>
      </c>
      <c r="AO202" s="96">
        <f t="shared" si="67"/>
        <v>0</v>
      </c>
      <c r="AP202" s="96">
        <f t="shared" si="68"/>
        <v>0</v>
      </c>
    </row>
    <row r="203" spans="2:42" s="97" customFormat="1" ht="52.8" x14ac:dyDescent="0.3">
      <c r="B203" s="79">
        <f t="shared" si="69"/>
        <v>200</v>
      </c>
      <c r="C203" s="79"/>
      <c r="D203" s="80" t="s">
        <v>94</v>
      </c>
      <c r="E203" s="80"/>
      <c r="F203" s="81"/>
      <c r="G203" s="82" t="str">
        <f t="shared" si="53"/>
        <v xml:space="preserve">Группа от QF </v>
      </c>
      <c r="H203" s="83"/>
      <c r="I203" s="83"/>
      <c r="J203" s="83"/>
      <c r="K203" s="83"/>
      <c r="L203" s="127"/>
      <c r="M203" s="127"/>
      <c r="N203" s="84"/>
      <c r="O203" s="85"/>
      <c r="P203" s="85"/>
      <c r="Q203" s="85"/>
      <c r="R203" s="86"/>
      <c r="S203" s="80"/>
      <c r="T203" s="87"/>
      <c r="U203" s="88" t="str">
        <f t="shared" si="64"/>
        <v xml:space="preserve"> </v>
      </c>
      <c r="V203" s="89"/>
      <c r="W203" s="90" t="str">
        <f t="shared" si="65"/>
        <v xml:space="preserve"> </v>
      </c>
      <c r="X203" s="90"/>
      <c r="Y203" s="90"/>
      <c r="Z203" s="90"/>
      <c r="AA203" s="90"/>
      <c r="AB203" s="87" t="s">
        <v>74</v>
      </c>
      <c r="AC203" s="76"/>
      <c r="AD203" s="91">
        <f t="shared" si="60"/>
        <v>0</v>
      </c>
      <c r="AE203" s="88" t="str">
        <f t="shared" si="66"/>
        <v xml:space="preserve"> </v>
      </c>
      <c r="AF203" s="91" t="str">
        <f t="shared" si="61"/>
        <v xml:space="preserve"> </v>
      </c>
      <c r="AG203" s="78"/>
      <c r="AH203" s="78"/>
      <c r="AI203" s="78"/>
      <c r="AK203" s="94" t="str">
        <f t="shared" si="62"/>
        <v>≤60</v>
      </c>
      <c r="AL203" s="94">
        <f t="shared" ca="1" si="63"/>
        <v>39</v>
      </c>
      <c r="AM203" s="95">
        <f t="shared" si="54"/>
        <v>0</v>
      </c>
      <c r="AN203" s="95">
        <f t="shared" si="55"/>
        <v>0</v>
      </c>
      <c r="AO203" s="96">
        <f t="shared" si="67"/>
        <v>0</v>
      </c>
      <c r="AP203" s="96">
        <f t="shared" si="68"/>
        <v>0</v>
      </c>
    </row>
    <row r="204" spans="2:42" s="97" customFormat="1" ht="52.8" x14ac:dyDescent="0.3">
      <c r="B204" s="79">
        <f t="shared" si="69"/>
        <v>201</v>
      </c>
      <c r="C204" s="79"/>
      <c r="D204" s="80" t="s">
        <v>94</v>
      </c>
      <c r="E204" s="80"/>
      <c r="F204" s="81"/>
      <c r="G204" s="82" t="str">
        <f t="shared" si="53"/>
        <v xml:space="preserve">Группа от QF </v>
      </c>
      <c r="H204" s="83"/>
      <c r="I204" s="83"/>
      <c r="J204" s="83"/>
      <c r="K204" s="83"/>
      <c r="L204" s="127"/>
      <c r="M204" s="127"/>
      <c r="N204" s="84"/>
      <c r="O204" s="85"/>
      <c r="P204" s="85"/>
      <c r="Q204" s="85"/>
      <c r="R204" s="86"/>
      <c r="S204" s="80"/>
      <c r="T204" s="87"/>
      <c r="U204" s="88" t="str">
        <f t="shared" si="64"/>
        <v xml:space="preserve"> </v>
      </c>
      <c r="V204" s="89"/>
      <c r="W204" s="90" t="str">
        <f t="shared" si="65"/>
        <v xml:space="preserve"> </v>
      </c>
      <c r="X204" s="90"/>
      <c r="Y204" s="90"/>
      <c r="Z204" s="90"/>
      <c r="AA204" s="90"/>
      <c r="AB204" s="87" t="s">
        <v>74</v>
      </c>
      <c r="AC204" s="76"/>
      <c r="AD204" s="91">
        <f t="shared" si="60"/>
        <v>0</v>
      </c>
      <c r="AE204" s="88" t="str">
        <f t="shared" si="66"/>
        <v xml:space="preserve"> </v>
      </c>
      <c r="AF204" s="91" t="str">
        <f t="shared" si="61"/>
        <v xml:space="preserve"> </v>
      </c>
      <c r="AG204" s="78"/>
      <c r="AH204" s="78"/>
      <c r="AI204" s="78"/>
      <c r="AK204" s="94" t="str">
        <f t="shared" si="62"/>
        <v>≤60</v>
      </c>
      <c r="AL204" s="94">
        <f t="shared" ca="1" si="63"/>
        <v>28</v>
      </c>
      <c r="AM204" s="95">
        <f t="shared" si="54"/>
        <v>0</v>
      </c>
      <c r="AN204" s="95">
        <f t="shared" si="55"/>
        <v>0</v>
      </c>
      <c r="AO204" s="96">
        <f t="shared" si="67"/>
        <v>0</v>
      </c>
      <c r="AP204" s="96">
        <f t="shared" si="68"/>
        <v>0</v>
      </c>
    </row>
    <row r="205" spans="2:42" s="97" customFormat="1" ht="52.8" x14ac:dyDescent="0.3">
      <c r="B205" s="79">
        <f t="shared" si="69"/>
        <v>202</v>
      </c>
      <c r="C205" s="79"/>
      <c r="D205" s="80" t="s">
        <v>94</v>
      </c>
      <c r="E205" s="80"/>
      <c r="F205" s="81"/>
      <c r="G205" s="82" t="str">
        <f t="shared" ref="G205:G268" si="70">CONCATENATE(D205," ",F205,E205)</f>
        <v xml:space="preserve">Группа от QF </v>
      </c>
      <c r="H205" s="83"/>
      <c r="I205" s="83"/>
      <c r="J205" s="83"/>
      <c r="K205" s="83"/>
      <c r="L205" s="127"/>
      <c r="M205" s="127"/>
      <c r="N205" s="84"/>
      <c r="O205" s="85"/>
      <c r="P205" s="85"/>
      <c r="Q205" s="85"/>
      <c r="R205" s="86"/>
      <c r="S205" s="80"/>
      <c r="T205" s="87"/>
      <c r="U205" s="88" t="str">
        <f t="shared" si="64"/>
        <v xml:space="preserve"> </v>
      </c>
      <c r="V205" s="89"/>
      <c r="W205" s="90" t="str">
        <f t="shared" si="65"/>
        <v xml:space="preserve"> </v>
      </c>
      <c r="X205" s="90"/>
      <c r="Y205" s="90"/>
      <c r="Z205" s="90"/>
      <c r="AA205" s="90"/>
      <c r="AB205" s="87" t="s">
        <v>74</v>
      </c>
      <c r="AC205" s="76"/>
      <c r="AD205" s="91">
        <f t="shared" si="60"/>
        <v>0</v>
      </c>
      <c r="AE205" s="88" t="str">
        <f t="shared" si="66"/>
        <v xml:space="preserve"> </v>
      </c>
      <c r="AF205" s="91" t="str">
        <f t="shared" si="61"/>
        <v xml:space="preserve"> </v>
      </c>
      <c r="AG205" s="78"/>
      <c r="AH205" s="78"/>
      <c r="AI205" s="78"/>
      <c r="AK205" s="94" t="str">
        <f t="shared" si="62"/>
        <v>≤60</v>
      </c>
      <c r="AL205" s="94">
        <f t="shared" ca="1" si="63"/>
        <v>42</v>
      </c>
      <c r="AM205" s="95">
        <f t="shared" si="54"/>
        <v>0</v>
      </c>
      <c r="AN205" s="95">
        <f t="shared" si="55"/>
        <v>0</v>
      </c>
      <c r="AO205" s="96">
        <f t="shared" si="67"/>
        <v>0</v>
      </c>
      <c r="AP205" s="96">
        <f t="shared" si="68"/>
        <v>0</v>
      </c>
    </row>
    <row r="206" spans="2:42" s="97" customFormat="1" ht="52.8" x14ac:dyDescent="0.3">
      <c r="B206" s="79">
        <f t="shared" si="69"/>
        <v>203</v>
      </c>
      <c r="C206" s="79"/>
      <c r="D206" s="80" t="s">
        <v>94</v>
      </c>
      <c r="E206" s="80"/>
      <c r="F206" s="81"/>
      <c r="G206" s="82" t="str">
        <f t="shared" si="70"/>
        <v xml:space="preserve">Группа от QF </v>
      </c>
      <c r="H206" s="83"/>
      <c r="I206" s="83"/>
      <c r="J206" s="83"/>
      <c r="K206" s="83"/>
      <c r="L206" s="127"/>
      <c r="M206" s="127"/>
      <c r="N206" s="84"/>
      <c r="O206" s="85"/>
      <c r="P206" s="85"/>
      <c r="Q206" s="85"/>
      <c r="R206" s="86"/>
      <c r="S206" s="80"/>
      <c r="T206" s="87"/>
      <c r="U206" s="88" t="str">
        <f t="shared" si="64"/>
        <v xml:space="preserve"> </v>
      </c>
      <c r="V206" s="89"/>
      <c r="W206" s="90" t="str">
        <f t="shared" si="65"/>
        <v xml:space="preserve"> </v>
      </c>
      <c r="X206" s="90"/>
      <c r="Y206" s="90"/>
      <c r="Z206" s="90"/>
      <c r="AA206" s="90"/>
      <c r="AB206" s="87" t="s">
        <v>74</v>
      </c>
      <c r="AC206" s="76"/>
      <c r="AD206" s="91">
        <f t="shared" si="60"/>
        <v>0</v>
      </c>
      <c r="AE206" s="88" t="str">
        <f t="shared" si="66"/>
        <v xml:space="preserve"> </v>
      </c>
      <c r="AF206" s="91" t="str">
        <f t="shared" si="61"/>
        <v xml:space="preserve"> </v>
      </c>
      <c r="AG206" s="78"/>
      <c r="AH206" s="78"/>
      <c r="AI206" s="78"/>
      <c r="AK206" s="94" t="str">
        <f t="shared" si="62"/>
        <v>≤60</v>
      </c>
      <c r="AL206" s="94">
        <f t="shared" ca="1" si="63"/>
        <v>21</v>
      </c>
      <c r="AM206" s="95">
        <f t="shared" ref="AM206:AM269" si="71">IF(V206=$AG$1,L206*3,IF(V206=$AH$1,L206*5,IF(V206=$AI$1,L206*8,IF(V206=$AJ$1,L206*12,0))))</f>
        <v>0</v>
      </c>
      <c r="AN206" s="95">
        <f t="shared" ref="AN206:AN269" si="72">IF(V206=$AG$1,L206*5,IF(V206=$AH$1,L206*10,IF(V206=$AI$1,L206*10,IF(V206=$AJ$1,L206*0,0))))</f>
        <v>0</v>
      </c>
      <c r="AO206" s="96">
        <f t="shared" si="67"/>
        <v>0</v>
      </c>
      <c r="AP206" s="96">
        <f t="shared" si="68"/>
        <v>0</v>
      </c>
    </row>
    <row r="207" spans="2:42" s="97" customFormat="1" ht="52.8" x14ac:dyDescent="0.3">
      <c r="B207" s="79">
        <f t="shared" si="69"/>
        <v>204</v>
      </c>
      <c r="C207" s="79"/>
      <c r="D207" s="80" t="s">
        <v>94</v>
      </c>
      <c r="E207" s="80"/>
      <c r="F207" s="81"/>
      <c r="G207" s="82" t="str">
        <f t="shared" si="70"/>
        <v xml:space="preserve">Группа от QF </v>
      </c>
      <c r="H207" s="83"/>
      <c r="I207" s="83"/>
      <c r="J207" s="83"/>
      <c r="K207" s="83"/>
      <c r="L207" s="127"/>
      <c r="M207" s="127"/>
      <c r="N207" s="84"/>
      <c r="O207" s="85"/>
      <c r="P207" s="85"/>
      <c r="Q207" s="85"/>
      <c r="R207" s="86"/>
      <c r="S207" s="80"/>
      <c r="T207" s="87"/>
      <c r="U207" s="88" t="str">
        <f t="shared" si="64"/>
        <v xml:space="preserve"> </v>
      </c>
      <c r="V207" s="89"/>
      <c r="W207" s="90" t="str">
        <f t="shared" si="65"/>
        <v xml:space="preserve"> </v>
      </c>
      <c r="X207" s="90"/>
      <c r="Y207" s="90"/>
      <c r="Z207" s="90"/>
      <c r="AA207" s="90"/>
      <c r="AB207" s="87" t="s">
        <v>74</v>
      </c>
      <c r="AC207" s="76"/>
      <c r="AD207" s="91">
        <f t="shared" si="60"/>
        <v>0</v>
      </c>
      <c r="AE207" s="88" t="str">
        <f t="shared" si="66"/>
        <v xml:space="preserve"> </v>
      </c>
      <c r="AF207" s="91" t="str">
        <f t="shared" si="61"/>
        <v xml:space="preserve"> </v>
      </c>
      <c r="AG207" s="78"/>
      <c r="AH207" s="78"/>
      <c r="AI207" s="78"/>
      <c r="AK207" s="94" t="str">
        <f t="shared" si="62"/>
        <v>≤60</v>
      </c>
      <c r="AL207" s="94">
        <f t="shared" ca="1" si="63"/>
        <v>32</v>
      </c>
      <c r="AM207" s="95">
        <f t="shared" si="71"/>
        <v>0</v>
      </c>
      <c r="AN207" s="95">
        <f t="shared" si="72"/>
        <v>0</v>
      </c>
      <c r="AO207" s="96">
        <f t="shared" si="67"/>
        <v>0</v>
      </c>
      <c r="AP207" s="96">
        <f t="shared" si="68"/>
        <v>0</v>
      </c>
    </row>
    <row r="208" spans="2:42" s="97" customFormat="1" ht="52.8" x14ac:dyDescent="0.3">
      <c r="B208" s="79">
        <f t="shared" si="69"/>
        <v>205</v>
      </c>
      <c r="C208" s="79"/>
      <c r="D208" s="80" t="s">
        <v>94</v>
      </c>
      <c r="E208" s="80"/>
      <c r="F208" s="81"/>
      <c r="G208" s="82" t="str">
        <f t="shared" si="70"/>
        <v xml:space="preserve">Группа от QF </v>
      </c>
      <c r="H208" s="83"/>
      <c r="I208" s="83"/>
      <c r="J208" s="83"/>
      <c r="K208" s="83"/>
      <c r="L208" s="127"/>
      <c r="M208" s="127"/>
      <c r="N208" s="84"/>
      <c r="O208" s="85"/>
      <c r="P208" s="85"/>
      <c r="Q208" s="85"/>
      <c r="R208" s="86"/>
      <c r="S208" s="80"/>
      <c r="T208" s="87"/>
      <c r="U208" s="88" t="str">
        <f t="shared" si="64"/>
        <v xml:space="preserve"> </v>
      </c>
      <c r="V208" s="89"/>
      <c r="W208" s="90" t="str">
        <f t="shared" si="65"/>
        <v xml:space="preserve"> </v>
      </c>
      <c r="X208" s="90"/>
      <c r="Y208" s="90"/>
      <c r="Z208" s="90"/>
      <c r="AA208" s="90"/>
      <c r="AB208" s="87" t="s">
        <v>74</v>
      </c>
      <c r="AC208" s="76"/>
      <c r="AD208" s="91">
        <f t="shared" si="60"/>
        <v>0</v>
      </c>
      <c r="AE208" s="88" t="str">
        <f t="shared" si="66"/>
        <v xml:space="preserve"> </v>
      </c>
      <c r="AF208" s="91" t="str">
        <f t="shared" si="61"/>
        <v xml:space="preserve"> </v>
      </c>
      <c r="AG208" s="78"/>
      <c r="AH208" s="78"/>
      <c r="AI208" s="78"/>
      <c r="AK208" s="94" t="str">
        <f t="shared" si="62"/>
        <v>≤60</v>
      </c>
      <c r="AL208" s="94">
        <f t="shared" ca="1" si="63"/>
        <v>22</v>
      </c>
      <c r="AM208" s="95">
        <f t="shared" si="71"/>
        <v>0</v>
      </c>
      <c r="AN208" s="95">
        <f t="shared" si="72"/>
        <v>0</v>
      </c>
      <c r="AO208" s="96">
        <f t="shared" si="67"/>
        <v>0</v>
      </c>
      <c r="AP208" s="96">
        <f t="shared" si="68"/>
        <v>0</v>
      </c>
    </row>
    <row r="209" spans="2:42" s="97" customFormat="1" ht="52.8" x14ac:dyDescent="0.3">
      <c r="B209" s="79">
        <f t="shared" si="69"/>
        <v>206</v>
      </c>
      <c r="C209" s="79"/>
      <c r="D209" s="80" t="s">
        <v>94</v>
      </c>
      <c r="E209" s="80"/>
      <c r="F209" s="81"/>
      <c r="G209" s="82" t="str">
        <f t="shared" si="70"/>
        <v xml:space="preserve">Группа от QF </v>
      </c>
      <c r="H209" s="83"/>
      <c r="I209" s="83"/>
      <c r="J209" s="83"/>
      <c r="K209" s="83"/>
      <c r="L209" s="127"/>
      <c r="M209" s="127"/>
      <c r="N209" s="84"/>
      <c r="O209" s="85"/>
      <c r="P209" s="85"/>
      <c r="Q209" s="85"/>
      <c r="R209" s="86"/>
      <c r="S209" s="80"/>
      <c r="T209" s="87"/>
      <c r="U209" s="88" t="str">
        <f t="shared" si="64"/>
        <v xml:space="preserve"> </v>
      </c>
      <c r="V209" s="89"/>
      <c r="W209" s="90" t="str">
        <f t="shared" si="65"/>
        <v xml:space="preserve"> </v>
      </c>
      <c r="X209" s="90"/>
      <c r="Y209" s="90"/>
      <c r="Z209" s="90"/>
      <c r="AA209" s="90"/>
      <c r="AB209" s="87" t="s">
        <v>74</v>
      </c>
      <c r="AC209" s="76"/>
      <c r="AD209" s="91">
        <f t="shared" si="60"/>
        <v>0</v>
      </c>
      <c r="AE209" s="88" t="str">
        <f t="shared" si="66"/>
        <v xml:space="preserve"> </v>
      </c>
      <c r="AF209" s="91" t="str">
        <f t="shared" si="61"/>
        <v xml:space="preserve"> </v>
      </c>
      <c r="AG209" s="78"/>
      <c r="AH209" s="78"/>
      <c r="AI209" s="78"/>
      <c r="AK209" s="94" t="str">
        <f t="shared" si="62"/>
        <v>≤60</v>
      </c>
      <c r="AL209" s="94">
        <f t="shared" ca="1" si="63"/>
        <v>20</v>
      </c>
      <c r="AM209" s="95">
        <f t="shared" si="71"/>
        <v>0</v>
      </c>
      <c r="AN209" s="95">
        <f t="shared" si="72"/>
        <v>0</v>
      </c>
      <c r="AO209" s="96">
        <f t="shared" si="67"/>
        <v>0</v>
      </c>
      <c r="AP209" s="96">
        <f t="shared" si="68"/>
        <v>0</v>
      </c>
    </row>
    <row r="210" spans="2:42" s="97" customFormat="1" ht="52.8" x14ac:dyDescent="0.3">
      <c r="B210" s="79">
        <f t="shared" si="69"/>
        <v>207</v>
      </c>
      <c r="C210" s="79"/>
      <c r="D210" s="80" t="s">
        <v>94</v>
      </c>
      <c r="E210" s="80"/>
      <c r="F210" s="81"/>
      <c r="G210" s="82" t="str">
        <f t="shared" si="70"/>
        <v xml:space="preserve">Группа от QF </v>
      </c>
      <c r="H210" s="83"/>
      <c r="I210" s="83"/>
      <c r="J210" s="83"/>
      <c r="K210" s="83"/>
      <c r="L210" s="127"/>
      <c r="M210" s="127"/>
      <c r="N210" s="84"/>
      <c r="O210" s="85"/>
      <c r="P210" s="85"/>
      <c r="Q210" s="85"/>
      <c r="R210" s="86"/>
      <c r="S210" s="80"/>
      <c r="T210" s="87"/>
      <c r="U210" s="88" t="str">
        <f t="shared" si="64"/>
        <v xml:space="preserve"> </v>
      </c>
      <c r="V210" s="89"/>
      <c r="W210" s="90" t="str">
        <f t="shared" si="65"/>
        <v xml:space="preserve"> </v>
      </c>
      <c r="X210" s="90"/>
      <c r="Y210" s="90"/>
      <c r="Z210" s="90"/>
      <c r="AA210" s="90"/>
      <c r="AB210" s="87" t="s">
        <v>74</v>
      </c>
      <c r="AC210" s="76"/>
      <c r="AD210" s="91">
        <f t="shared" si="60"/>
        <v>0</v>
      </c>
      <c r="AE210" s="88" t="str">
        <f t="shared" si="66"/>
        <v xml:space="preserve"> </v>
      </c>
      <c r="AF210" s="91" t="str">
        <f t="shared" si="61"/>
        <v xml:space="preserve"> </v>
      </c>
      <c r="AG210" s="78"/>
      <c r="AH210" s="78"/>
      <c r="AI210" s="78"/>
      <c r="AK210" s="94" t="str">
        <f t="shared" si="62"/>
        <v>≤60</v>
      </c>
      <c r="AL210" s="94">
        <f t="shared" ca="1" si="63"/>
        <v>46</v>
      </c>
      <c r="AM210" s="95">
        <f t="shared" si="71"/>
        <v>0</v>
      </c>
      <c r="AN210" s="95">
        <f t="shared" si="72"/>
        <v>0</v>
      </c>
      <c r="AO210" s="96">
        <f t="shared" si="67"/>
        <v>0</v>
      </c>
      <c r="AP210" s="96">
        <f t="shared" si="68"/>
        <v>0</v>
      </c>
    </row>
    <row r="211" spans="2:42" s="97" customFormat="1" ht="52.8" x14ac:dyDescent="0.3">
      <c r="B211" s="79">
        <f t="shared" si="69"/>
        <v>208</v>
      </c>
      <c r="C211" s="79"/>
      <c r="D211" s="80" t="s">
        <v>94</v>
      </c>
      <c r="E211" s="80"/>
      <c r="F211" s="81"/>
      <c r="G211" s="82" t="str">
        <f t="shared" si="70"/>
        <v xml:space="preserve">Группа от QF </v>
      </c>
      <c r="H211" s="83"/>
      <c r="I211" s="83"/>
      <c r="J211" s="83"/>
      <c r="K211" s="83"/>
      <c r="L211" s="127"/>
      <c r="M211" s="127"/>
      <c r="N211" s="84"/>
      <c r="O211" s="85"/>
      <c r="P211" s="85"/>
      <c r="Q211" s="85"/>
      <c r="R211" s="86"/>
      <c r="S211" s="80"/>
      <c r="T211" s="87"/>
      <c r="U211" s="88" t="str">
        <f t="shared" si="64"/>
        <v xml:space="preserve"> </v>
      </c>
      <c r="V211" s="89"/>
      <c r="W211" s="90" t="str">
        <f t="shared" si="65"/>
        <v xml:space="preserve"> </v>
      </c>
      <c r="X211" s="90"/>
      <c r="Y211" s="90"/>
      <c r="Z211" s="90"/>
      <c r="AA211" s="90"/>
      <c r="AB211" s="87" t="s">
        <v>74</v>
      </c>
      <c r="AC211" s="76"/>
      <c r="AD211" s="91">
        <f t="shared" si="60"/>
        <v>0</v>
      </c>
      <c r="AE211" s="88" t="str">
        <f t="shared" si="66"/>
        <v xml:space="preserve"> </v>
      </c>
      <c r="AF211" s="91" t="str">
        <f t="shared" si="61"/>
        <v xml:space="preserve"> </v>
      </c>
      <c r="AG211" s="78"/>
      <c r="AH211" s="78"/>
      <c r="AI211" s="78"/>
      <c r="AK211" s="94" t="str">
        <f t="shared" si="62"/>
        <v>≤60</v>
      </c>
      <c r="AL211" s="94">
        <f t="shared" ca="1" si="63"/>
        <v>23</v>
      </c>
      <c r="AM211" s="95">
        <f t="shared" si="71"/>
        <v>0</v>
      </c>
      <c r="AN211" s="95">
        <f t="shared" si="72"/>
        <v>0</v>
      </c>
      <c r="AO211" s="96">
        <f t="shared" si="67"/>
        <v>0</v>
      </c>
      <c r="AP211" s="96">
        <f t="shared" si="68"/>
        <v>0</v>
      </c>
    </row>
    <row r="212" spans="2:42" s="97" customFormat="1" ht="52.8" x14ac:dyDescent="0.3">
      <c r="B212" s="79">
        <f t="shared" si="69"/>
        <v>209</v>
      </c>
      <c r="C212" s="79"/>
      <c r="D212" s="80" t="s">
        <v>94</v>
      </c>
      <c r="E212" s="80"/>
      <c r="F212" s="81"/>
      <c r="G212" s="82" t="str">
        <f t="shared" si="70"/>
        <v xml:space="preserve">Группа от QF </v>
      </c>
      <c r="H212" s="83"/>
      <c r="I212" s="83"/>
      <c r="J212" s="83"/>
      <c r="K212" s="83"/>
      <c r="L212" s="127"/>
      <c r="M212" s="127"/>
      <c r="N212" s="84"/>
      <c r="O212" s="85"/>
      <c r="P212" s="85"/>
      <c r="Q212" s="85"/>
      <c r="R212" s="86"/>
      <c r="S212" s="80"/>
      <c r="T212" s="87"/>
      <c r="U212" s="88" t="str">
        <f t="shared" si="64"/>
        <v xml:space="preserve"> </v>
      </c>
      <c r="V212" s="89"/>
      <c r="W212" s="90" t="str">
        <f t="shared" si="65"/>
        <v xml:space="preserve"> </v>
      </c>
      <c r="X212" s="90"/>
      <c r="Y212" s="90"/>
      <c r="Z212" s="90"/>
      <c r="AA212" s="90"/>
      <c r="AB212" s="87" t="s">
        <v>74</v>
      </c>
      <c r="AC212" s="76"/>
      <c r="AD212" s="91">
        <f t="shared" si="60"/>
        <v>0</v>
      </c>
      <c r="AE212" s="88" t="str">
        <f t="shared" si="66"/>
        <v xml:space="preserve"> </v>
      </c>
      <c r="AF212" s="91" t="str">
        <f t="shared" si="61"/>
        <v xml:space="preserve"> </v>
      </c>
      <c r="AG212" s="78"/>
      <c r="AH212" s="78"/>
      <c r="AI212" s="78"/>
      <c r="AK212" s="94" t="str">
        <f t="shared" si="62"/>
        <v>≤60</v>
      </c>
      <c r="AL212" s="94">
        <f t="shared" ca="1" si="63"/>
        <v>32</v>
      </c>
      <c r="AM212" s="95">
        <f t="shared" si="71"/>
        <v>0</v>
      </c>
      <c r="AN212" s="95">
        <f t="shared" si="72"/>
        <v>0</v>
      </c>
      <c r="AO212" s="96">
        <f t="shared" si="67"/>
        <v>0</v>
      </c>
      <c r="AP212" s="96">
        <f t="shared" si="68"/>
        <v>0</v>
      </c>
    </row>
    <row r="213" spans="2:42" s="97" customFormat="1" ht="52.8" x14ac:dyDescent="0.3">
      <c r="B213" s="79">
        <f t="shared" si="69"/>
        <v>210</v>
      </c>
      <c r="C213" s="79"/>
      <c r="D213" s="80" t="s">
        <v>94</v>
      </c>
      <c r="E213" s="80"/>
      <c r="F213" s="81"/>
      <c r="G213" s="82" t="str">
        <f t="shared" si="70"/>
        <v xml:space="preserve">Группа от QF </v>
      </c>
      <c r="H213" s="83"/>
      <c r="I213" s="83"/>
      <c r="J213" s="83"/>
      <c r="K213" s="83"/>
      <c r="L213" s="127"/>
      <c r="M213" s="127"/>
      <c r="N213" s="84"/>
      <c r="O213" s="85"/>
      <c r="P213" s="85"/>
      <c r="Q213" s="85"/>
      <c r="R213" s="86"/>
      <c r="S213" s="80"/>
      <c r="T213" s="87"/>
      <c r="U213" s="88" t="str">
        <f t="shared" si="64"/>
        <v xml:space="preserve"> </v>
      </c>
      <c r="V213" s="89"/>
      <c r="W213" s="90" t="str">
        <f t="shared" si="65"/>
        <v xml:space="preserve"> </v>
      </c>
      <c r="X213" s="90"/>
      <c r="Y213" s="90"/>
      <c r="Z213" s="90"/>
      <c r="AA213" s="90"/>
      <c r="AB213" s="87" t="s">
        <v>74</v>
      </c>
      <c r="AC213" s="76"/>
      <c r="AD213" s="91">
        <f t="shared" si="60"/>
        <v>0</v>
      </c>
      <c r="AE213" s="88" t="str">
        <f t="shared" si="66"/>
        <v xml:space="preserve"> </v>
      </c>
      <c r="AF213" s="91" t="str">
        <f t="shared" si="61"/>
        <v xml:space="preserve"> </v>
      </c>
      <c r="AG213" s="78"/>
      <c r="AH213" s="78"/>
      <c r="AI213" s="78"/>
      <c r="AK213" s="94" t="str">
        <f t="shared" si="62"/>
        <v>≤60</v>
      </c>
      <c r="AL213" s="94">
        <f t="shared" ca="1" si="63"/>
        <v>33</v>
      </c>
      <c r="AM213" s="95">
        <f t="shared" si="71"/>
        <v>0</v>
      </c>
      <c r="AN213" s="95">
        <f t="shared" si="72"/>
        <v>0</v>
      </c>
      <c r="AO213" s="96">
        <f t="shared" si="67"/>
        <v>0</v>
      </c>
      <c r="AP213" s="96">
        <f t="shared" si="68"/>
        <v>0</v>
      </c>
    </row>
    <row r="214" spans="2:42" s="97" customFormat="1" ht="52.8" x14ac:dyDescent="0.3">
      <c r="B214" s="79">
        <f t="shared" si="69"/>
        <v>211</v>
      </c>
      <c r="C214" s="79"/>
      <c r="D214" s="80" t="s">
        <v>94</v>
      </c>
      <c r="E214" s="80"/>
      <c r="F214" s="81"/>
      <c r="G214" s="82" t="str">
        <f t="shared" si="70"/>
        <v xml:space="preserve">Группа от QF </v>
      </c>
      <c r="H214" s="83"/>
      <c r="I214" s="83"/>
      <c r="J214" s="83"/>
      <c r="K214" s="83"/>
      <c r="L214" s="127"/>
      <c r="M214" s="127"/>
      <c r="N214" s="84"/>
      <c r="O214" s="85"/>
      <c r="P214" s="85"/>
      <c r="Q214" s="85"/>
      <c r="R214" s="86"/>
      <c r="S214" s="80"/>
      <c r="T214" s="87"/>
      <c r="U214" s="88" t="str">
        <f t="shared" si="64"/>
        <v xml:space="preserve"> </v>
      </c>
      <c r="V214" s="89"/>
      <c r="W214" s="90" t="str">
        <f t="shared" si="65"/>
        <v xml:space="preserve"> </v>
      </c>
      <c r="X214" s="90"/>
      <c r="Y214" s="90"/>
      <c r="Z214" s="90"/>
      <c r="AA214" s="90"/>
      <c r="AB214" s="87" t="s">
        <v>74</v>
      </c>
      <c r="AC214" s="76"/>
      <c r="AD214" s="91">
        <f t="shared" si="60"/>
        <v>0</v>
      </c>
      <c r="AE214" s="88" t="str">
        <f t="shared" si="66"/>
        <v xml:space="preserve"> </v>
      </c>
      <c r="AF214" s="91" t="str">
        <f t="shared" si="61"/>
        <v xml:space="preserve"> </v>
      </c>
      <c r="AG214" s="78"/>
      <c r="AH214" s="78"/>
      <c r="AI214" s="78"/>
      <c r="AK214" s="94" t="str">
        <f t="shared" si="62"/>
        <v>≤60</v>
      </c>
      <c r="AL214" s="94">
        <f t="shared" ca="1" si="63"/>
        <v>34</v>
      </c>
      <c r="AM214" s="95">
        <f t="shared" si="71"/>
        <v>0</v>
      </c>
      <c r="AN214" s="95">
        <f t="shared" si="72"/>
        <v>0</v>
      </c>
      <c r="AO214" s="96">
        <f t="shared" si="67"/>
        <v>0</v>
      </c>
      <c r="AP214" s="96">
        <f t="shared" si="68"/>
        <v>0</v>
      </c>
    </row>
    <row r="215" spans="2:42" s="97" customFormat="1" ht="52.8" x14ac:dyDescent="0.3">
      <c r="B215" s="79">
        <f t="shared" si="69"/>
        <v>212</v>
      </c>
      <c r="C215" s="79"/>
      <c r="D215" s="80" t="s">
        <v>94</v>
      </c>
      <c r="E215" s="80"/>
      <c r="F215" s="81"/>
      <c r="G215" s="82" t="str">
        <f t="shared" si="70"/>
        <v xml:space="preserve">Группа от QF </v>
      </c>
      <c r="H215" s="83"/>
      <c r="I215" s="83"/>
      <c r="J215" s="83"/>
      <c r="K215" s="83"/>
      <c r="L215" s="127"/>
      <c r="M215" s="127"/>
      <c r="N215" s="84"/>
      <c r="O215" s="85"/>
      <c r="P215" s="85"/>
      <c r="Q215" s="85"/>
      <c r="R215" s="86"/>
      <c r="S215" s="80"/>
      <c r="T215" s="87"/>
      <c r="U215" s="88" t="str">
        <f t="shared" si="64"/>
        <v xml:space="preserve"> </v>
      </c>
      <c r="V215" s="89"/>
      <c r="W215" s="90" t="str">
        <f t="shared" si="65"/>
        <v xml:space="preserve"> </v>
      </c>
      <c r="X215" s="90"/>
      <c r="Y215" s="90"/>
      <c r="Z215" s="90"/>
      <c r="AA215" s="90"/>
      <c r="AB215" s="87" t="s">
        <v>74</v>
      </c>
      <c r="AC215" s="76"/>
      <c r="AD215" s="91">
        <f t="shared" si="60"/>
        <v>0</v>
      </c>
      <c r="AE215" s="88" t="str">
        <f t="shared" si="66"/>
        <v xml:space="preserve"> </v>
      </c>
      <c r="AF215" s="91" t="str">
        <f t="shared" si="61"/>
        <v xml:space="preserve"> </v>
      </c>
      <c r="AG215" s="78"/>
      <c r="AH215" s="78"/>
      <c r="AI215" s="78"/>
      <c r="AK215" s="94" t="str">
        <f t="shared" si="62"/>
        <v>≤60</v>
      </c>
      <c r="AL215" s="94">
        <f t="shared" ca="1" si="63"/>
        <v>50</v>
      </c>
      <c r="AM215" s="95">
        <f t="shared" si="71"/>
        <v>0</v>
      </c>
      <c r="AN215" s="95">
        <f t="shared" si="72"/>
        <v>0</v>
      </c>
      <c r="AO215" s="96">
        <f t="shared" si="67"/>
        <v>0</v>
      </c>
      <c r="AP215" s="96">
        <f t="shared" si="68"/>
        <v>0</v>
      </c>
    </row>
    <row r="216" spans="2:42" s="97" customFormat="1" ht="52.8" x14ac:dyDescent="0.3">
      <c r="B216" s="79">
        <f t="shared" si="69"/>
        <v>213</v>
      </c>
      <c r="C216" s="79"/>
      <c r="D216" s="80" t="s">
        <v>94</v>
      </c>
      <c r="E216" s="80"/>
      <c r="F216" s="81"/>
      <c r="G216" s="82" t="str">
        <f t="shared" si="70"/>
        <v xml:space="preserve">Группа от QF </v>
      </c>
      <c r="H216" s="83"/>
      <c r="I216" s="83"/>
      <c r="J216" s="83"/>
      <c r="K216" s="83"/>
      <c r="L216" s="127"/>
      <c r="M216" s="127"/>
      <c r="N216" s="84"/>
      <c r="O216" s="85"/>
      <c r="P216" s="85"/>
      <c r="Q216" s="85"/>
      <c r="R216" s="86"/>
      <c r="S216" s="80"/>
      <c r="T216" s="87"/>
      <c r="U216" s="88" t="str">
        <f t="shared" si="64"/>
        <v xml:space="preserve"> </v>
      </c>
      <c r="V216" s="89"/>
      <c r="W216" s="90" t="str">
        <f t="shared" si="65"/>
        <v xml:space="preserve"> </v>
      </c>
      <c r="X216" s="90"/>
      <c r="Y216" s="90"/>
      <c r="Z216" s="90"/>
      <c r="AA216" s="90"/>
      <c r="AB216" s="87" t="s">
        <v>74</v>
      </c>
      <c r="AC216" s="76"/>
      <c r="AD216" s="91">
        <f t="shared" si="60"/>
        <v>0</v>
      </c>
      <c r="AE216" s="88" t="str">
        <f t="shared" si="66"/>
        <v xml:space="preserve"> </v>
      </c>
      <c r="AF216" s="91" t="str">
        <f t="shared" si="61"/>
        <v xml:space="preserve"> </v>
      </c>
      <c r="AG216" s="78"/>
      <c r="AH216" s="78"/>
      <c r="AI216" s="78"/>
      <c r="AK216" s="94" t="str">
        <f t="shared" si="62"/>
        <v>≤60</v>
      </c>
      <c r="AL216" s="94">
        <f t="shared" ca="1" si="63"/>
        <v>42</v>
      </c>
      <c r="AM216" s="95">
        <f t="shared" si="71"/>
        <v>0</v>
      </c>
      <c r="AN216" s="95">
        <f t="shared" si="72"/>
        <v>0</v>
      </c>
      <c r="AO216" s="96">
        <f t="shared" si="67"/>
        <v>0</v>
      </c>
      <c r="AP216" s="96">
        <f t="shared" si="68"/>
        <v>0</v>
      </c>
    </row>
    <row r="217" spans="2:42" s="97" customFormat="1" ht="52.8" x14ac:dyDescent="0.3">
      <c r="B217" s="79">
        <f t="shared" si="69"/>
        <v>214</v>
      </c>
      <c r="C217" s="79"/>
      <c r="D217" s="80" t="s">
        <v>94</v>
      </c>
      <c r="E217" s="80"/>
      <c r="F217" s="81"/>
      <c r="G217" s="82" t="str">
        <f t="shared" si="70"/>
        <v xml:space="preserve">Группа от QF </v>
      </c>
      <c r="H217" s="83"/>
      <c r="I217" s="83"/>
      <c r="J217" s="83"/>
      <c r="K217" s="83"/>
      <c r="L217" s="127"/>
      <c r="M217" s="127"/>
      <c r="N217" s="84"/>
      <c r="O217" s="85"/>
      <c r="P217" s="85"/>
      <c r="Q217" s="85"/>
      <c r="R217" s="86"/>
      <c r="S217" s="80"/>
      <c r="T217" s="87"/>
      <c r="U217" s="88" t="str">
        <f t="shared" si="64"/>
        <v xml:space="preserve"> </v>
      </c>
      <c r="V217" s="89"/>
      <c r="W217" s="90" t="str">
        <f t="shared" si="65"/>
        <v xml:space="preserve"> </v>
      </c>
      <c r="X217" s="90"/>
      <c r="Y217" s="90"/>
      <c r="Z217" s="90"/>
      <c r="AA217" s="90"/>
      <c r="AB217" s="87" t="s">
        <v>74</v>
      </c>
      <c r="AC217" s="76"/>
      <c r="AD217" s="91">
        <f t="shared" si="60"/>
        <v>0</v>
      </c>
      <c r="AE217" s="88" t="str">
        <f t="shared" si="66"/>
        <v xml:space="preserve"> </v>
      </c>
      <c r="AF217" s="91" t="str">
        <f t="shared" si="61"/>
        <v xml:space="preserve"> </v>
      </c>
      <c r="AG217" s="78"/>
      <c r="AH217" s="78"/>
      <c r="AI217" s="78"/>
      <c r="AK217" s="94" t="str">
        <f t="shared" si="62"/>
        <v>≤60</v>
      </c>
      <c r="AL217" s="94">
        <f t="shared" ca="1" si="63"/>
        <v>29</v>
      </c>
      <c r="AM217" s="95">
        <f t="shared" si="71"/>
        <v>0</v>
      </c>
      <c r="AN217" s="95">
        <f t="shared" si="72"/>
        <v>0</v>
      </c>
      <c r="AO217" s="96">
        <f t="shared" si="67"/>
        <v>0</v>
      </c>
      <c r="AP217" s="96">
        <f t="shared" si="68"/>
        <v>0</v>
      </c>
    </row>
    <row r="218" spans="2:42" s="97" customFormat="1" ht="52.8" x14ac:dyDescent="0.3">
      <c r="B218" s="79">
        <f t="shared" si="69"/>
        <v>215</v>
      </c>
      <c r="C218" s="79"/>
      <c r="D218" s="80" t="s">
        <v>94</v>
      </c>
      <c r="E218" s="80"/>
      <c r="F218" s="81"/>
      <c r="G218" s="82" t="str">
        <f t="shared" si="70"/>
        <v xml:space="preserve">Группа от QF </v>
      </c>
      <c r="H218" s="83"/>
      <c r="I218" s="83"/>
      <c r="J218" s="83"/>
      <c r="K218" s="83"/>
      <c r="L218" s="127"/>
      <c r="M218" s="127"/>
      <c r="N218" s="84"/>
      <c r="O218" s="85"/>
      <c r="P218" s="85"/>
      <c r="Q218" s="85"/>
      <c r="R218" s="86"/>
      <c r="S218" s="80"/>
      <c r="T218" s="87"/>
      <c r="U218" s="88" t="str">
        <f t="shared" si="64"/>
        <v xml:space="preserve"> </v>
      </c>
      <c r="V218" s="89"/>
      <c r="W218" s="90" t="str">
        <f t="shared" si="65"/>
        <v xml:space="preserve"> </v>
      </c>
      <c r="X218" s="90"/>
      <c r="Y218" s="90"/>
      <c r="Z218" s="90"/>
      <c r="AA218" s="90"/>
      <c r="AB218" s="87" t="s">
        <v>74</v>
      </c>
      <c r="AC218" s="76"/>
      <c r="AD218" s="91">
        <f t="shared" si="60"/>
        <v>0</v>
      </c>
      <c r="AE218" s="88" t="str">
        <f t="shared" si="66"/>
        <v xml:space="preserve"> </v>
      </c>
      <c r="AF218" s="91" t="str">
        <f t="shared" si="61"/>
        <v xml:space="preserve"> </v>
      </c>
      <c r="AG218" s="78"/>
      <c r="AH218" s="78"/>
      <c r="AI218" s="78"/>
      <c r="AK218" s="94" t="str">
        <f t="shared" si="62"/>
        <v>≤60</v>
      </c>
      <c r="AL218" s="94">
        <f t="shared" ca="1" si="63"/>
        <v>38</v>
      </c>
      <c r="AM218" s="95">
        <f t="shared" si="71"/>
        <v>0</v>
      </c>
      <c r="AN218" s="95">
        <f t="shared" si="72"/>
        <v>0</v>
      </c>
      <c r="AO218" s="96">
        <f t="shared" si="67"/>
        <v>0</v>
      </c>
      <c r="AP218" s="96">
        <f t="shared" si="68"/>
        <v>0</v>
      </c>
    </row>
    <row r="219" spans="2:42" s="97" customFormat="1" ht="52.8" x14ac:dyDescent="0.3">
      <c r="B219" s="79">
        <f t="shared" si="69"/>
        <v>216</v>
      </c>
      <c r="C219" s="79"/>
      <c r="D219" s="80" t="s">
        <v>94</v>
      </c>
      <c r="E219" s="80"/>
      <c r="F219" s="81"/>
      <c r="G219" s="82" t="str">
        <f t="shared" si="70"/>
        <v xml:space="preserve">Группа от QF </v>
      </c>
      <c r="H219" s="83"/>
      <c r="I219" s="83"/>
      <c r="J219" s="83"/>
      <c r="K219" s="83"/>
      <c r="L219" s="127"/>
      <c r="M219" s="127"/>
      <c r="N219" s="84"/>
      <c r="O219" s="85"/>
      <c r="P219" s="85"/>
      <c r="Q219" s="85"/>
      <c r="R219" s="86"/>
      <c r="S219" s="80"/>
      <c r="T219" s="87"/>
      <c r="U219" s="88" t="str">
        <f t="shared" si="64"/>
        <v xml:space="preserve"> </v>
      </c>
      <c r="V219" s="89"/>
      <c r="W219" s="90" t="str">
        <f t="shared" si="65"/>
        <v xml:space="preserve"> </v>
      </c>
      <c r="X219" s="90"/>
      <c r="Y219" s="90"/>
      <c r="Z219" s="90"/>
      <c r="AA219" s="90"/>
      <c r="AB219" s="87" t="s">
        <v>74</v>
      </c>
      <c r="AC219" s="76"/>
      <c r="AD219" s="91">
        <f t="shared" si="60"/>
        <v>0</v>
      </c>
      <c r="AE219" s="88" t="str">
        <f t="shared" si="66"/>
        <v xml:space="preserve"> </v>
      </c>
      <c r="AF219" s="91" t="str">
        <f t="shared" si="61"/>
        <v xml:space="preserve"> </v>
      </c>
      <c r="AG219" s="78"/>
      <c r="AH219" s="78"/>
      <c r="AI219" s="78"/>
      <c r="AK219" s="94" t="str">
        <f t="shared" si="62"/>
        <v>≤60</v>
      </c>
      <c r="AL219" s="94">
        <f t="shared" ca="1" si="63"/>
        <v>36</v>
      </c>
      <c r="AM219" s="95">
        <f t="shared" si="71"/>
        <v>0</v>
      </c>
      <c r="AN219" s="95">
        <f t="shared" si="72"/>
        <v>0</v>
      </c>
      <c r="AO219" s="96">
        <f t="shared" si="67"/>
        <v>0</v>
      </c>
      <c r="AP219" s="96">
        <f t="shared" si="68"/>
        <v>0</v>
      </c>
    </row>
    <row r="220" spans="2:42" s="97" customFormat="1" ht="52.8" x14ac:dyDescent="0.3">
      <c r="B220" s="79">
        <f t="shared" si="69"/>
        <v>217</v>
      </c>
      <c r="C220" s="79"/>
      <c r="D220" s="80" t="s">
        <v>94</v>
      </c>
      <c r="E220" s="80"/>
      <c r="F220" s="81"/>
      <c r="G220" s="82" t="str">
        <f t="shared" si="70"/>
        <v xml:space="preserve">Группа от QF </v>
      </c>
      <c r="H220" s="83"/>
      <c r="I220" s="83"/>
      <c r="J220" s="83"/>
      <c r="K220" s="83"/>
      <c r="L220" s="127"/>
      <c r="M220" s="127"/>
      <c r="N220" s="84"/>
      <c r="O220" s="85"/>
      <c r="P220" s="85"/>
      <c r="Q220" s="85"/>
      <c r="R220" s="86"/>
      <c r="S220" s="80"/>
      <c r="T220" s="87"/>
      <c r="U220" s="88" t="str">
        <f t="shared" si="64"/>
        <v xml:space="preserve"> </v>
      </c>
      <c r="V220" s="89"/>
      <c r="W220" s="90" t="str">
        <f t="shared" si="65"/>
        <v xml:space="preserve"> </v>
      </c>
      <c r="X220" s="90"/>
      <c r="Y220" s="90"/>
      <c r="Z220" s="90"/>
      <c r="AA220" s="90"/>
      <c r="AB220" s="87" t="s">
        <v>74</v>
      </c>
      <c r="AC220" s="76"/>
      <c r="AD220" s="91">
        <f t="shared" si="60"/>
        <v>0</v>
      </c>
      <c r="AE220" s="88" t="str">
        <f t="shared" si="66"/>
        <v xml:space="preserve"> </v>
      </c>
      <c r="AF220" s="91" t="str">
        <f t="shared" si="61"/>
        <v xml:space="preserve"> </v>
      </c>
      <c r="AG220" s="78"/>
      <c r="AH220" s="78"/>
      <c r="AI220" s="78"/>
      <c r="AK220" s="94" t="str">
        <f t="shared" si="62"/>
        <v>≤60</v>
      </c>
      <c r="AL220" s="94">
        <f t="shared" ca="1" si="63"/>
        <v>46</v>
      </c>
      <c r="AM220" s="95">
        <f t="shared" si="71"/>
        <v>0</v>
      </c>
      <c r="AN220" s="95">
        <f t="shared" si="72"/>
        <v>0</v>
      </c>
      <c r="AO220" s="96">
        <f t="shared" si="67"/>
        <v>0</v>
      </c>
      <c r="AP220" s="96">
        <f t="shared" si="68"/>
        <v>0</v>
      </c>
    </row>
    <row r="221" spans="2:42" s="97" customFormat="1" ht="52.8" x14ac:dyDescent="0.3">
      <c r="B221" s="79">
        <f t="shared" si="69"/>
        <v>218</v>
      </c>
      <c r="C221" s="79"/>
      <c r="D221" s="80" t="s">
        <v>94</v>
      </c>
      <c r="E221" s="80"/>
      <c r="F221" s="81"/>
      <c r="G221" s="82" t="str">
        <f t="shared" si="70"/>
        <v xml:space="preserve">Группа от QF </v>
      </c>
      <c r="H221" s="83"/>
      <c r="I221" s="83"/>
      <c r="J221" s="83"/>
      <c r="K221" s="83"/>
      <c r="L221" s="127"/>
      <c r="M221" s="127"/>
      <c r="N221" s="84"/>
      <c r="O221" s="85"/>
      <c r="P221" s="85"/>
      <c r="Q221" s="85"/>
      <c r="R221" s="86"/>
      <c r="S221" s="80"/>
      <c r="T221" s="87"/>
      <c r="U221" s="88" t="str">
        <f t="shared" si="64"/>
        <v xml:space="preserve"> </v>
      </c>
      <c r="V221" s="89"/>
      <c r="W221" s="90" t="str">
        <f t="shared" si="65"/>
        <v xml:space="preserve"> </v>
      </c>
      <c r="X221" s="90"/>
      <c r="Y221" s="90"/>
      <c r="Z221" s="90"/>
      <c r="AA221" s="90"/>
      <c r="AB221" s="87" t="s">
        <v>74</v>
      </c>
      <c r="AC221" s="76"/>
      <c r="AD221" s="91">
        <f t="shared" si="60"/>
        <v>0</v>
      </c>
      <c r="AE221" s="88" t="str">
        <f t="shared" si="66"/>
        <v xml:space="preserve"> </v>
      </c>
      <c r="AF221" s="91" t="str">
        <f t="shared" si="61"/>
        <v xml:space="preserve"> </v>
      </c>
      <c r="AG221" s="78"/>
      <c r="AH221" s="78"/>
      <c r="AI221" s="78"/>
      <c r="AK221" s="94" t="str">
        <f t="shared" si="62"/>
        <v>≤60</v>
      </c>
      <c r="AL221" s="94">
        <f t="shared" ca="1" si="63"/>
        <v>45</v>
      </c>
      <c r="AM221" s="95">
        <f t="shared" si="71"/>
        <v>0</v>
      </c>
      <c r="AN221" s="95">
        <f t="shared" si="72"/>
        <v>0</v>
      </c>
      <c r="AO221" s="96">
        <f t="shared" si="67"/>
        <v>0</v>
      </c>
      <c r="AP221" s="96">
        <f t="shared" si="68"/>
        <v>0</v>
      </c>
    </row>
    <row r="222" spans="2:42" s="97" customFormat="1" ht="52.8" x14ac:dyDescent="0.3">
      <c r="B222" s="79">
        <f t="shared" si="69"/>
        <v>219</v>
      </c>
      <c r="C222" s="79"/>
      <c r="D222" s="80" t="s">
        <v>94</v>
      </c>
      <c r="E222" s="80"/>
      <c r="F222" s="81"/>
      <c r="G222" s="82" t="str">
        <f t="shared" si="70"/>
        <v xml:space="preserve">Группа от QF </v>
      </c>
      <c r="H222" s="83"/>
      <c r="I222" s="83"/>
      <c r="J222" s="83"/>
      <c r="K222" s="83"/>
      <c r="L222" s="127"/>
      <c r="M222" s="127"/>
      <c r="N222" s="84"/>
      <c r="O222" s="85"/>
      <c r="P222" s="85"/>
      <c r="Q222" s="85"/>
      <c r="R222" s="86"/>
      <c r="S222" s="80"/>
      <c r="T222" s="87"/>
      <c r="U222" s="88" t="str">
        <f t="shared" si="64"/>
        <v xml:space="preserve"> </v>
      </c>
      <c r="V222" s="89"/>
      <c r="W222" s="90" t="str">
        <f t="shared" si="65"/>
        <v xml:space="preserve"> </v>
      </c>
      <c r="X222" s="90"/>
      <c r="Y222" s="90"/>
      <c r="Z222" s="90"/>
      <c r="AA222" s="90"/>
      <c r="AB222" s="87" t="s">
        <v>74</v>
      </c>
      <c r="AC222" s="76"/>
      <c r="AD222" s="91">
        <f t="shared" si="60"/>
        <v>0</v>
      </c>
      <c r="AE222" s="88" t="str">
        <f t="shared" si="66"/>
        <v xml:space="preserve"> </v>
      </c>
      <c r="AF222" s="91" t="str">
        <f t="shared" si="61"/>
        <v xml:space="preserve"> </v>
      </c>
      <c r="AG222" s="78"/>
      <c r="AH222" s="78"/>
      <c r="AI222" s="78"/>
      <c r="AK222" s="94" t="str">
        <f t="shared" si="62"/>
        <v>≤60</v>
      </c>
      <c r="AL222" s="94">
        <f t="shared" ca="1" si="63"/>
        <v>46</v>
      </c>
      <c r="AM222" s="95">
        <f t="shared" si="71"/>
        <v>0</v>
      </c>
      <c r="AN222" s="95">
        <f t="shared" si="72"/>
        <v>0</v>
      </c>
      <c r="AO222" s="96">
        <f t="shared" si="67"/>
        <v>0</v>
      </c>
      <c r="AP222" s="96">
        <f t="shared" si="68"/>
        <v>0</v>
      </c>
    </row>
    <row r="223" spans="2:42" s="97" customFormat="1" ht="52.8" x14ac:dyDescent="0.3">
      <c r="B223" s="79">
        <f t="shared" si="69"/>
        <v>220</v>
      </c>
      <c r="C223" s="79"/>
      <c r="D223" s="80" t="s">
        <v>94</v>
      </c>
      <c r="E223" s="80"/>
      <c r="F223" s="81"/>
      <c r="G223" s="82" t="str">
        <f t="shared" si="70"/>
        <v xml:space="preserve">Группа от QF </v>
      </c>
      <c r="H223" s="83"/>
      <c r="I223" s="83"/>
      <c r="J223" s="83"/>
      <c r="K223" s="83"/>
      <c r="L223" s="127"/>
      <c r="M223" s="127"/>
      <c r="N223" s="84"/>
      <c r="O223" s="85"/>
      <c r="P223" s="85"/>
      <c r="Q223" s="85"/>
      <c r="R223" s="86"/>
      <c r="S223" s="80"/>
      <c r="T223" s="87"/>
      <c r="U223" s="88" t="str">
        <f t="shared" si="64"/>
        <v xml:space="preserve"> </v>
      </c>
      <c r="V223" s="89"/>
      <c r="W223" s="90" t="str">
        <f t="shared" si="65"/>
        <v xml:space="preserve"> </v>
      </c>
      <c r="X223" s="90"/>
      <c r="Y223" s="90"/>
      <c r="Z223" s="90"/>
      <c r="AA223" s="90"/>
      <c r="AB223" s="87" t="s">
        <v>74</v>
      </c>
      <c r="AC223" s="76"/>
      <c r="AD223" s="91">
        <f t="shared" si="60"/>
        <v>0</v>
      </c>
      <c r="AE223" s="88" t="str">
        <f t="shared" si="66"/>
        <v xml:space="preserve"> </v>
      </c>
      <c r="AF223" s="91" t="str">
        <f t="shared" si="61"/>
        <v xml:space="preserve"> </v>
      </c>
      <c r="AG223" s="78"/>
      <c r="AH223" s="78"/>
      <c r="AI223" s="78"/>
      <c r="AK223" s="94" t="str">
        <f t="shared" si="62"/>
        <v>≤60</v>
      </c>
      <c r="AL223" s="94">
        <f t="shared" ca="1" si="63"/>
        <v>49</v>
      </c>
      <c r="AM223" s="95">
        <f t="shared" si="71"/>
        <v>0</v>
      </c>
      <c r="AN223" s="95">
        <f t="shared" si="72"/>
        <v>0</v>
      </c>
      <c r="AO223" s="96">
        <f t="shared" si="67"/>
        <v>0</v>
      </c>
      <c r="AP223" s="96">
        <f t="shared" si="68"/>
        <v>0</v>
      </c>
    </row>
    <row r="224" spans="2:42" s="97" customFormat="1" ht="52.8" x14ac:dyDescent="0.3">
      <c r="B224" s="79">
        <f t="shared" si="69"/>
        <v>221</v>
      </c>
      <c r="C224" s="79"/>
      <c r="D224" s="80" t="s">
        <v>94</v>
      </c>
      <c r="E224" s="80"/>
      <c r="F224" s="81"/>
      <c r="G224" s="82" t="str">
        <f t="shared" si="70"/>
        <v xml:space="preserve">Группа от QF </v>
      </c>
      <c r="H224" s="83"/>
      <c r="I224" s="83"/>
      <c r="J224" s="83"/>
      <c r="K224" s="83"/>
      <c r="L224" s="127"/>
      <c r="M224" s="127"/>
      <c r="N224" s="84"/>
      <c r="O224" s="85"/>
      <c r="P224" s="85"/>
      <c r="Q224" s="85"/>
      <c r="R224" s="86"/>
      <c r="S224" s="80"/>
      <c r="T224" s="87"/>
      <c r="U224" s="88" t="str">
        <f t="shared" si="64"/>
        <v xml:space="preserve"> </v>
      </c>
      <c r="V224" s="89"/>
      <c r="W224" s="90" t="str">
        <f t="shared" si="65"/>
        <v xml:space="preserve"> </v>
      </c>
      <c r="X224" s="90"/>
      <c r="Y224" s="90"/>
      <c r="Z224" s="90"/>
      <c r="AA224" s="90"/>
      <c r="AB224" s="87" t="s">
        <v>74</v>
      </c>
      <c r="AC224" s="76"/>
      <c r="AD224" s="91">
        <f t="shared" si="60"/>
        <v>0</v>
      </c>
      <c r="AE224" s="88" t="str">
        <f t="shared" si="66"/>
        <v xml:space="preserve"> </v>
      </c>
      <c r="AF224" s="91" t="str">
        <f t="shared" si="61"/>
        <v xml:space="preserve"> </v>
      </c>
      <c r="AG224" s="78"/>
      <c r="AH224" s="78"/>
      <c r="AI224" s="78"/>
      <c r="AK224" s="94" t="str">
        <f t="shared" si="62"/>
        <v>≤60</v>
      </c>
      <c r="AL224" s="94">
        <f t="shared" ca="1" si="63"/>
        <v>37</v>
      </c>
      <c r="AM224" s="95">
        <f t="shared" si="71"/>
        <v>0</v>
      </c>
      <c r="AN224" s="95">
        <f t="shared" si="72"/>
        <v>0</v>
      </c>
      <c r="AO224" s="96">
        <f t="shared" si="67"/>
        <v>0</v>
      </c>
      <c r="AP224" s="96">
        <f t="shared" si="68"/>
        <v>0</v>
      </c>
    </row>
    <row r="225" spans="2:42" s="97" customFormat="1" ht="52.8" x14ac:dyDescent="0.3">
      <c r="B225" s="79">
        <f t="shared" si="69"/>
        <v>222</v>
      </c>
      <c r="C225" s="79"/>
      <c r="D225" s="80" t="s">
        <v>94</v>
      </c>
      <c r="E225" s="80"/>
      <c r="F225" s="81"/>
      <c r="G225" s="82" t="str">
        <f t="shared" si="70"/>
        <v xml:space="preserve">Группа от QF </v>
      </c>
      <c r="H225" s="83"/>
      <c r="I225" s="83"/>
      <c r="J225" s="83"/>
      <c r="K225" s="83"/>
      <c r="L225" s="127"/>
      <c r="M225" s="127"/>
      <c r="N225" s="84"/>
      <c r="O225" s="85"/>
      <c r="P225" s="85"/>
      <c r="Q225" s="85"/>
      <c r="R225" s="86"/>
      <c r="S225" s="80"/>
      <c r="T225" s="87"/>
      <c r="U225" s="88" t="str">
        <f t="shared" si="64"/>
        <v xml:space="preserve"> </v>
      </c>
      <c r="V225" s="89"/>
      <c r="W225" s="90" t="str">
        <f t="shared" si="65"/>
        <v xml:space="preserve"> </v>
      </c>
      <c r="X225" s="90"/>
      <c r="Y225" s="90"/>
      <c r="Z225" s="90"/>
      <c r="AA225" s="90"/>
      <c r="AB225" s="87" t="s">
        <v>74</v>
      </c>
      <c r="AC225" s="76"/>
      <c r="AD225" s="91">
        <f t="shared" si="60"/>
        <v>0</v>
      </c>
      <c r="AE225" s="88" t="str">
        <f t="shared" si="66"/>
        <v xml:space="preserve"> </v>
      </c>
      <c r="AF225" s="91" t="str">
        <f t="shared" si="61"/>
        <v xml:space="preserve"> </v>
      </c>
      <c r="AG225" s="78"/>
      <c r="AH225" s="78"/>
      <c r="AI225" s="78"/>
      <c r="AK225" s="94" t="str">
        <f t="shared" si="62"/>
        <v>≤60</v>
      </c>
      <c r="AL225" s="94">
        <f t="shared" ca="1" si="63"/>
        <v>30</v>
      </c>
      <c r="AM225" s="95">
        <f t="shared" si="71"/>
        <v>0</v>
      </c>
      <c r="AN225" s="95">
        <f t="shared" si="72"/>
        <v>0</v>
      </c>
      <c r="AO225" s="96">
        <f t="shared" si="67"/>
        <v>0</v>
      </c>
      <c r="AP225" s="96">
        <f t="shared" si="68"/>
        <v>0</v>
      </c>
    </row>
    <row r="226" spans="2:42" s="97" customFormat="1" ht="52.8" x14ac:dyDescent="0.3">
      <c r="B226" s="79">
        <f t="shared" si="69"/>
        <v>223</v>
      </c>
      <c r="C226" s="79"/>
      <c r="D226" s="80" t="s">
        <v>94</v>
      </c>
      <c r="E226" s="80"/>
      <c r="F226" s="81"/>
      <c r="G226" s="82" t="str">
        <f t="shared" si="70"/>
        <v xml:space="preserve">Группа от QF </v>
      </c>
      <c r="H226" s="83"/>
      <c r="I226" s="83"/>
      <c r="J226" s="83"/>
      <c r="K226" s="83"/>
      <c r="L226" s="127"/>
      <c r="M226" s="127"/>
      <c r="N226" s="84"/>
      <c r="O226" s="85"/>
      <c r="P226" s="85"/>
      <c r="Q226" s="85"/>
      <c r="R226" s="86"/>
      <c r="S226" s="80"/>
      <c r="T226" s="87"/>
      <c r="U226" s="88" t="str">
        <f t="shared" si="64"/>
        <v xml:space="preserve"> </v>
      </c>
      <c r="V226" s="89"/>
      <c r="W226" s="90" t="str">
        <f t="shared" si="65"/>
        <v xml:space="preserve"> </v>
      </c>
      <c r="X226" s="90"/>
      <c r="Y226" s="90"/>
      <c r="Z226" s="90"/>
      <c r="AA226" s="90"/>
      <c r="AB226" s="87" t="s">
        <v>74</v>
      </c>
      <c r="AC226" s="76"/>
      <c r="AD226" s="91">
        <f t="shared" si="60"/>
        <v>0</v>
      </c>
      <c r="AE226" s="88" t="str">
        <f t="shared" si="66"/>
        <v xml:space="preserve"> </v>
      </c>
      <c r="AF226" s="91" t="str">
        <f t="shared" si="61"/>
        <v xml:space="preserve"> </v>
      </c>
      <c r="AG226" s="78"/>
      <c r="AH226" s="78"/>
      <c r="AI226" s="78"/>
      <c r="AK226" s="94" t="str">
        <f t="shared" si="62"/>
        <v>≤60</v>
      </c>
      <c r="AL226" s="94">
        <f t="shared" ca="1" si="63"/>
        <v>24</v>
      </c>
      <c r="AM226" s="95">
        <f t="shared" si="71"/>
        <v>0</v>
      </c>
      <c r="AN226" s="95">
        <f t="shared" si="72"/>
        <v>0</v>
      </c>
      <c r="AO226" s="96">
        <f t="shared" si="67"/>
        <v>0</v>
      </c>
      <c r="AP226" s="96">
        <f t="shared" si="68"/>
        <v>0</v>
      </c>
    </row>
    <row r="227" spans="2:42" s="97" customFormat="1" ht="52.8" x14ac:dyDescent="0.3">
      <c r="B227" s="79">
        <f t="shared" si="69"/>
        <v>224</v>
      </c>
      <c r="C227" s="79"/>
      <c r="D227" s="80" t="s">
        <v>94</v>
      </c>
      <c r="E227" s="80"/>
      <c r="F227" s="81"/>
      <c r="G227" s="82" t="str">
        <f t="shared" si="70"/>
        <v xml:space="preserve">Группа от QF </v>
      </c>
      <c r="H227" s="83"/>
      <c r="I227" s="83"/>
      <c r="J227" s="83"/>
      <c r="K227" s="83"/>
      <c r="L227" s="127"/>
      <c r="M227" s="127"/>
      <c r="N227" s="84"/>
      <c r="O227" s="85"/>
      <c r="P227" s="85"/>
      <c r="Q227" s="85"/>
      <c r="R227" s="86"/>
      <c r="S227" s="80"/>
      <c r="T227" s="87"/>
      <c r="U227" s="88" t="str">
        <f t="shared" si="64"/>
        <v xml:space="preserve"> </v>
      </c>
      <c r="V227" s="89"/>
      <c r="W227" s="90" t="str">
        <f t="shared" si="65"/>
        <v xml:space="preserve"> </v>
      </c>
      <c r="X227" s="90"/>
      <c r="Y227" s="90"/>
      <c r="Z227" s="90"/>
      <c r="AA227" s="90"/>
      <c r="AB227" s="87" t="s">
        <v>74</v>
      </c>
      <c r="AC227" s="76"/>
      <c r="AD227" s="91">
        <f t="shared" si="60"/>
        <v>0</v>
      </c>
      <c r="AE227" s="88" t="str">
        <f t="shared" si="66"/>
        <v xml:space="preserve"> </v>
      </c>
      <c r="AF227" s="91" t="str">
        <f t="shared" si="61"/>
        <v xml:space="preserve"> </v>
      </c>
      <c r="AG227" s="78"/>
      <c r="AH227" s="78"/>
      <c r="AI227" s="78"/>
      <c r="AK227" s="94" t="str">
        <f t="shared" si="62"/>
        <v>≤60</v>
      </c>
      <c r="AL227" s="94">
        <f t="shared" ca="1" si="63"/>
        <v>45</v>
      </c>
      <c r="AM227" s="95">
        <f t="shared" si="71"/>
        <v>0</v>
      </c>
      <c r="AN227" s="95">
        <f t="shared" si="72"/>
        <v>0</v>
      </c>
      <c r="AO227" s="96">
        <f t="shared" si="67"/>
        <v>0</v>
      </c>
      <c r="AP227" s="96">
        <f t="shared" si="68"/>
        <v>0</v>
      </c>
    </row>
    <row r="228" spans="2:42" s="97" customFormat="1" ht="52.8" x14ac:dyDescent="0.3">
      <c r="B228" s="79">
        <f t="shared" si="69"/>
        <v>225</v>
      </c>
      <c r="C228" s="79"/>
      <c r="D228" s="80" t="s">
        <v>94</v>
      </c>
      <c r="E228" s="80"/>
      <c r="F228" s="81"/>
      <c r="G228" s="82" t="str">
        <f t="shared" si="70"/>
        <v xml:space="preserve">Группа от QF </v>
      </c>
      <c r="H228" s="83"/>
      <c r="I228" s="83"/>
      <c r="J228" s="83"/>
      <c r="K228" s="83"/>
      <c r="L228" s="127"/>
      <c r="M228" s="127"/>
      <c r="N228" s="84"/>
      <c r="O228" s="85"/>
      <c r="P228" s="85"/>
      <c r="Q228" s="85"/>
      <c r="R228" s="86"/>
      <c r="S228" s="80"/>
      <c r="T228" s="87"/>
      <c r="U228" s="88" t="str">
        <f t="shared" si="64"/>
        <v xml:space="preserve"> </v>
      </c>
      <c r="V228" s="89"/>
      <c r="W228" s="90" t="str">
        <f t="shared" si="65"/>
        <v xml:space="preserve"> </v>
      </c>
      <c r="X228" s="90"/>
      <c r="Y228" s="90"/>
      <c r="Z228" s="90"/>
      <c r="AA228" s="90"/>
      <c r="AB228" s="87" t="s">
        <v>74</v>
      </c>
      <c r="AC228" s="76"/>
      <c r="AD228" s="91">
        <f t="shared" si="60"/>
        <v>0</v>
      </c>
      <c r="AE228" s="88" t="str">
        <f t="shared" si="66"/>
        <v xml:space="preserve"> </v>
      </c>
      <c r="AF228" s="91" t="str">
        <f t="shared" si="61"/>
        <v xml:space="preserve"> </v>
      </c>
      <c r="AG228" s="78"/>
      <c r="AH228" s="78"/>
      <c r="AI228" s="78"/>
      <c r="AK228" s="94" t="str">
        <f t="shared" si="62"/>
        <v>≤60</v>
      </c>
      <c r="AL228" s="94">
        <f t="shared" ca="1" si="63"/>
        <v>43</v>
      </c>
      <c r="AM228" s="95">
        <f t="shared" si="71"/>
        <v>0</v>
      </c>
      <c r="AN228" s="95">
        <f t="shared" si="72"/>
        <v>0</v>
      </c>
      <c r="AO228" s="96">
        <f t="shared" si="67"/>
        <v>0</v>
      </c>
      <c r="AP228" s="96">
        <f t="shared" si="68"/>
        <v>0</v>
      </c>
    </row>
    <row r="229" spans="2:42" s="97" customFormat="1" ht="52.8" x14ac:dyDescent="0.3">
      <c r="B229" s="79">
        <f t="shared" si="69"/>
        <v>226</v>
      </c>
      <c r="C229" s="79"/>
      <c r="D229" s="80" t="s">
        <v>94</v>
      </c>
      <c r="E229" s="80"/>
      <c r="F229" s="81"/>
      <c r="G229" s="82" t="str">
        <f t="shared" si="70"/>
        <v xml:space="preserve">Группа от QF </v>
      </c>
      <c r="H229" s="83"/>
      <c r="I229" s="83"/>
      <c r="J229" s="83"/>
      <c r="K229" s="83"/>
      <c r="L229" s="127"/>
      <c r="M229" s="127"/>
      <c r="N229" s="84"/>
      <c r="O229" s="85"/>
      <c r="P229" s="85"/>
      <c r="Q229" s="85"/>
      <c r="R229" s="86"/>
      <c r="S229" s="80"/>
      <c r="T229" s="87"/>
      <c r="U229" s="88" t="str">
        <f t="shared" si="64"/>
        <v xml:space="preserve"> </v>
      </c>
      <c r="V229" s="89"/>
      <c r="W229" s="90" t="str">
        <f t="shared" si="65"/>
        <v xml:space="preserve"> </v>
      </c>
      <c r="X229" s="90"/>
      <c r="Y229" s="90"/>
      <c r="Z229" s="90"/>
      <c r="AA229" s="90"/>
      <c r="AB229" s="87" t="s">
        <v>74</v>
      </c>
      <c r="AC229" s="76"/>
      <c r="AD229" s="91">
        <f t="shared" si="60"/>
        <v>0</v>
      </c>
      <c r="AE229" s="88" t="str">
        <f t="shared" si="66"/>
        <v xml:space="preserve"> </v>
      </c>
      <c r="AF229" s="91" t="str">
        <f t="shared" si="61"/>
        <v xml:space="preserve"> </v>
      </c>
      <c r="AG229" s="78"/>
      <c r="AH229" s="78"/>
      <c r="AI229" s="78"/>
      <c r="AK229" s="94" t="str">
        <f t="shared" si="62"/>
        <v>≤60</v>
      </c>
      <c r="AL229" s="94">
        <f t="shared" ca="1" si="63"/>
        <v>38</v>
      </c>
      <c r="AM229" s="95">
        <f t="shared" si="71"/>
        <v>0</v>
      </c>
      <c r="AN229" s="95">
        <f t="shared" si="72"/>
        <v>0</v>
      </c>
      <c r="AO229" s="96">
        <f t="shared" si="67"/>
        <v>0</v>
      </c>
      <c r="AP229" s="96">
        <f t="shared" si="68"/>
        <v>0</v>
      </c>
    </row>
    <row r="230" spans="2:42" s="97" customFormat="1" ht="52.8" x14ac:dyDescent="0.3">
      <c r="B230" s="79">
        <f t="shared" si="69"/>
        <v>227</v>
      </c>
      <c r="C230" s="79"/>
      <c r="D230" s="80" t="s">
        <v>94</v>
      </c>
      <c r="E230" s="80"/>
      <c r="F230" s="81"/>
      <c r="G230" s="82" t="str">
        <f t="shared" si="70"/>
        <v xml:space="preserve">Группа от QF </v>
      </c>
      <c r="H230" s="83"/>
      <c r="I230" s="83"/>
      <c r="J230" s="83"/>
      <c r="K230" s="83"/>
      <c r="L230" s="127"/>
      <c r="M230" s="127"/>
      <c r="N230" s="84"/>
      <c r="O230" s="85"/>
      <c r="P230" s="85"/>
      <c r="Q230" s="85"/>
      <c r="R230" s="86"/>
      <c r="S230" s="80"/>
      <c r="T230" s="87"/>
      <c r="U230" s="88" t="str">
        <f t="shared" si="64"/>
        <v xml:space="preserve"> </v>
      </c>
      <c r="V230" s="89"/>
      <c r="W230" s="90" t="str">
        <f t="shared" si="65"/>
        <v xml:space="preserve"> </v>
      </c>
      <c r="X230" s="90"/>
      <c r="Y230" s="90"/>
      <c r="Z230" s="90"/>
      <c r="AA230" s="90"/>
      <c r="AB230" s="87" t="s">
        <v>74</v>
      </c>
      <c r="AC230" s="76"/>
      <c r="AD230" s="91">
        <f t="shared" si="60"/>
        <v>0</v>
      </c>
      <c r="AE230" s="88" t="str">
        <f t="shared" si="66"/>
        <v xml:space="preserve"> </v>
      </c>
      <c r="AF230" s="91" t="str">
        <f t="shared" si="61"/>
        <v xml:space="preserve"> </v>
      </c>
      <c r="AG230" s="78"/>
      <c r="AH230" s="78"/>
      <c r="AI230" s="78"/>
      <c r="AK230" s="94" t="str">
        <f t="shared" si="62"/>
        <v>≤60</v>
      </c>
      <c r="AL230" s="94">
        <f t="shared" ca="1" si="63"/>
        <v>26</v>
      </c>
      <c r="AM230" s="95">
        <f t="shared" si="71"/>
        <v>0</v>
      </c>
      <c r="AN230" s="95">
        <f t="shared" si="72"/>
        <v>0</v>
      </c>
      <c r="AO230" s="96">
        <f t="shared" si="67"/>
        <v>0</v>
      </c>
      <c r="AP230" s="96">
        <f t="shared" si="68"/>
        <v>0</v>
      </c>
    </row>
    <row r="231" spans="2:42" s="97" customFormat="1" ht="52.8" x14ac:dyDescent="0.3">
      <c r="B231" s="79">
        <f t="shared" si="69"/>
        <v>228</v>
      </c>
      <c r="C231" s="79"/>
      <c r="D231" s="80" t="s">
        <v>94</v>
      </c>
      <c r="E231" s="80"/>
      <c r="F231" s="81"/>
      <c r="G231" s="82" t="str">
        <f t="shared" si="70"/>
        <v xml:space="preserve">Группа от QF </v>
      </c>
      <c r="H231" s="83"/>
      <c r="I231" s="83"/>
      <c r="J231" s="83"/>
      <c r="K231" s="83"/>
      <c r="L231" s="127"/>
      <c r="M231" s="127"/>
      <c r="N231" s="84"/>
      <c r="O231" s="85"/>
      <c r="P231" s="85"/>
      <c r="Q231" s="85"/>
      <c r="R231" s="86"/>
      <c r="S231" s="80"/>
      <c r="T231" s="87"/>
      <c r="U231" s="88" t="str">
        <f t="shared" si="64"/>
        <v xml:space="preserve"> </v>
      </c>
      <c r="V231" s="89"/>
      <c r="W231" s="90" t="str">
        <f t="shared" si="65"/>
        <v xml:space="preserve"> </v>
      </c>
      <c r="X231" s="90"/>
      <c r="Y231" s="90"/>
      <c r="Z231" s="90"/>
      <c r="AA231" s="90"/>
      <c r="AB231" s="87" t="s">
        <v>74</v>
      </c>
      <c r="AC231" s="76"/>
      <c r="AD231" s="91">
        <f t="shared" si="60"/>
        <v>0</v>
      </c>
      <c r="AE231" s="88" t="str">
        <f t="shared" si="66"/>
        <v xml:space="preserve"> </v>
      </c>
      <c r="AF231" s="91" t="str">
        <f t="shared" si="61"/>
        <v xml:space="preserve"> </v>
      </c>
      <c r="AG231" s="78"/>
      <c r="AH231" s="78"/>
      <c r="AI231" s="78"/>
      <c r="AK231" s="94" t="str">
        <f t="shared" si="62"/>
        <v>≤60</v>
      </c>
      <c r="AL231" s="94">
        <f t="shared" ca="1" si="63"/>
        <v>44</v>
      </c>
      <c r="AM231" s="95">
        <f t="shared" si="71"/>
        <v>0</v>
      </c>
      <c r="AN231" s="95">
        <f t="shared" si="72"/>
        <v>0</v>
      </c>
      <c r="AO231" s="96">
        <f t="shared" si="67"/>
        <v>0</v>
      </c>
      <c r="AP231" s="96">
        <f t="shared" si="68"/>
        <v>0</v>
      </c>
    </row>
    <row r="232" spans="2:42" s="97" customFormat="1" ht="52.8" x14ac:dyDescent="0.3">
      <c r="B232" s="79">
        <f t="shared" si="69"/>
        <v>229</v>
      </c>
      <c r="C232" s="79"/>
      <c r="D232" s="80" t="s">
        <v>94</v>
      </c>
      <c r="E232" s="80"/>
      <c r="F232" s="81"/>
      <c r="G232" s="82" t="str">
        <f t="shared" si="70"/>
        <v xml:space="preserve">Группа от QF </v>
      </c>
      <c r="H232" s="83"/>
      <c r="I232" s="83"/>
      <c r="J232" s="83"/>
      <c r="K232" s="83"/>
      <c r="L232" s="127"/>
      <c r="M232" s="127"/>
      <c r="N232" s="84"/>
      <c r="O232" s="85"/>
      <c r="P232" s="85"/>
      <c r="Q232" s="85"/>
      <c r="R232" s="86"/>
      <c r="S232" s="80"/>
      <c r="T232" s="87"/>
      <c r="U232" s="88" t="str">
        <f t="shared" si="64"/>
        <v xml:space="preserve"> </v>
      </c>
      <c r="V232" s="89"/>
      <c r="W232" s="90" t="str">
        <f t="shared" si="65"/>
        <v xml:space="preserve"> </v>
      </c>
      <c r="X232" s="90"/>
      <c r="Y232" s="90"/>
      <c r="Z232" s="90"/>
      <c r="AA232" s="90"/>
      <c r="AB232" s="87" t="s">
        <v>74</v>
      </c>
      <c r="AC232" s="76"/>
      <c r="AD232" s="91">
        <f t="shared" si="60"/>
        <v>0</v>
      </c>
      <c r="AE232" s="88" t="str">
        <f t="shared" si="66"/>
        <v xml:space="preserve"> </v>
      </c>
      <c r="AF232" s="91" t="str">
        <f t="shared" si="61"/>
        <v xml:space="preserve"> </v>
      </c>
      <c r="AG232" s="78"/>
      <c r="AH232" s="78"/>
      <c r="AI232" s="78"/>
      <c r="AK232" s="94" t="str">
        <f t="shared" si="62"/>
        <v>≤60</v>
      </c>
      <c r="AL232" s="94">
        <f t="shared" ca="1" si="63"/>
        <v>46</v>
      </c>
      <c r="AM232" s="95">
        <f t="shared" si="71"/>
        <v>0</v>
      </c>
      <c r="AN232" s="95">
        <f t="shared" si="72"/>
        <v>0</v>
      </c>
      <c r="AO232" s="96">
        <f t="shared" si="67"/>
        <v>0</v>
      </c>
      <c r="AP232" s="96">
        <f t="shared" si="68"/>
        <v>0</v>
      </c>
    </row>
    <row r="233" spans="2:42" s="97" customFormat="1" ht="52.8" x14ac:dyDescent="0.3">
      <c r="B233" s="79">
        <f t="shared" si="69"/>
        <v>230</v>
      </c>
      <c r="C233" s="79"/>
      <c r="D233" s="80" t="s">
        <v>94</v>
      </c>
      <c r="E233" s="80"/>
      <c r="F233" s="81"/>
      <c r="G233" s="82" t="str">
        <f t="shared" si="70"/>
        <v xml:space="preserve">Группа от QF </v>
      </c>
      <c r="H233" s="83"/>
      <c r="I233" s="83"/>
      <c r="J233" s="83"/>
      <c r="K233" s="83"/>
      <c r="L233" s="127"/>
      <c r="M233" s="127"/>
      <c r="N233" s="84"/>
      <c r="O233" s="85"/>
      <c r="P233" s="85"/>
      <c r="Q233" s="85"/>
      <c r="R233" s="86"/>
      <c r="S233" s="80"/>
      <c r="T233" s="87"/>
      <c r="U233" s="88" t="str">
        <f t="shared" si="64"/>
        <v xml:space="preserve"> </v>
      </c>
      <c r="V233" s="89"/>
      <c r="W233" s="90" t="str">
        <f t="shared" si="65"/>
        <v xml:space="preserve"> </v>
      </c>
      <c r="X233" s="90"/>
      <c r="Y233" s="90"/>
      <c r="Z233" s="90"/>
      <c r="AA233" s="90"/>
      <c r="AB233" s="87" t="s">
        <v>74</v>
      </c>
      <c r="AC233" s="76"/>
      <c r="AD233" s="91">
        <f t="shared" si="60"/>
        <v>0</v>
      </c>
      <c r="AE233" s="88" t="str">
        <f t="shared" si="66"/>
        <v xml:space="preserve"> </v>
      </c>
      <c r="AF233" s="91" t="str">
        <f t="shared" si="61"/>
        <v xml:space="preserve"> </v>
      </c>
      <c r="AG233" s="78"/>
      <c r="AH233" s="78"/>
      <c r="AI233" s="78"/>
      <c r="AK233" s="94" t="str">
        <f t="shared" si="62"/>
        <v>≤60</v>
      </c>
      <c r="AL233" s="94">
        <f t="shared" ca="1" si="63"/>
        <v>25</v>
      </c>
      <c r="AM233" s="95">
        <f t="shared" si="71"/>
        <v>0</v>
      </c>
      <c r="AN233" s="95">
        <f t="shared" si="72"/>
        <v>0</v>
      </c>
      <c r="AO233" s="96">
        <f t="shared" si="67"/>
        <v>0</v>
      </c>
      <c r="AP233" s="96">
        <f t="shared" si="68"/>
        <v>0</v>
      </c>
    </row>
    <row r="234" spans="2:42" s="97" customFormat="1" ht="52.8" x14ac:dyDescent="0.3">
      <c r="B234" s="79">
        <f t="shared" si="69"/>
        <v>231</v>
      </c>
      <c r="C234" s="79"/>
      <c r="D234" s="80" t="s">
        <v>94</v>
      </c>
      <c r="E234" s="80"/>
      <c r="F234" s="81"/>
      <c r="G234" s="82" t="str">
        <f t="shared" si="70"/>
        <v xml:space="preserve">Группа от QF </v>
      </c>
      <c r="H234" s="83"/>
      <c r="I234" s="83"/>
      <c r="J234" s="83"/>
      <c r="K234" s="83"/>
      <c r="L234" s="127"/>
      <c r="M234" s="127"/>
      <c r="N234" s="84"/>
      <c r="O234" s="85"/>
      <c r="P234" s="85"/>
      <c r="Q234" s="85"/>
      <c r="R234" s="86"/>
      <c r="S234" s="80"/>
      <c r="T234" s="87"/>
      <c r="U234" s="88" t="str">
        <f t="shared" si="64"/>
        <v xml:space="preserve"> </v>
      </c>
      <c r="V234" s="89"/>
      <c r="W234" s="90" t="str">
        <f t="shared" si="65"/>
        <v xml:space="preserve"> </v>
      </c>
      <c r="X234" s="90"/>
      <c r="Y234" s="90"/>
      <c r="Z234" s="90"/>
      <c r="AA234" s="90"/>
      <c r="AB234" s="87" t="s">
        <v>74</v>
      </c>
      <c r="AC234" s="76"/>
      <c r="AD234" s="91">
        <f t="shared" si="60"/>
        <v>0</v>
      </c>
      <c r="AE234" s="88" t="str">
        <f t="shared" si="66"/>
        <v xml:space="preserve"> </v>
      </c>
      <c r="AF234" s="91" t="str">
        <f t="shared" si="61"/>
        <v xml:space="preserve"> </v>
      </c>
      <c r="AG234" s="78"/>
      <c r="AH234" s="78"/>
      <c r="AI234" s="78"/>
      <c r="AK234" s="94" t="str">
        <f t="shared" si="62"/>
        <v>≤60</v>
      </c>
      <c r="AL234" s="94">
        <f t="shared" ca="1" si="63"/>
        <v>35</v>
      </c>
      <c r="AM234" s="95">
        <f t="shared" si="71"/>
        <v>0</v>
      </c>
      <c r="AN234" s="95">
        <f t="shared" si="72"/>
        <v>0</v>
      </c>
      <c r="AO234" s="96">
        <f t="shared" si="67"/>
        <v>0</v>
      </c>
      <c r="AP234" s="96">
        <f t="shared" si="68"/>
        <v>0</v>
      </c>
    </row>
    <row r="235" spans="2:42" s="97" customFormat="1" ht="52.8" x14ac:dyDescent="0.3">
      <c r="B235" s="79">
        <f t="shared" si="69"/>
        <v>232</v>
      </c>
      <c r="C235" s="79"/>
      <c r="D235" s="80" t="s">
        <v>94</v>
      </c>
      <c r="E235" s="80"/>
      <c r="F235" s="81"/>
      <c r="G235" s="82" t="str">
        <f t="shared" si="70"/>
        <v xml:space="preserve">Группа от QF </v>
      </c>
      <c r="H235" s="83"/>
      <c r="I235" s="83"/>
      <c r="J235" s="83"/>
      <c r="K235" s="83"/>
      <c r="L235" s="127"/>
      <c r="M235" s="127"/>
      <c r="N235" s="84"/>
      <c r="O235" s="85"/>
      <c r="P235" s="85"/>
      <c r="Q235" s="85"/>
      <c r="R235" s="86"/>
      <c r="S235" s="80"/>
      <c r="T235" s="87"/>
      <c r="U235" s="88" t="str">
        <f t="shared" si="64"/>
        <v xml:space="preserve"> </v>
      </c>
      <c r="V235" s="89"/>
      <c r="W235" s="90" t="str">
        <f t="shared" si="65"/>
        <v xml:space="preserve"> </v>
      </c>
      <c r="X235" s="90"/>
      <c r="Y235" s="90"/>
      <c r="Z235" s="90"/>
      <c r="AA235" s="90"/>
      <c r="AB235" s="87" t="s">
        <v>74</v>
      </c>
      <c r="AC235" s="76"/>
      <c r="AD235" s="91">
        <f t="shared" si="60"/>
        <v>0</v>
      </c>
      <c r="AE235" s="88" t="str">
        <f t="shared" si="66"/>
        <v xml:space="preserve"> </v>
      </c>
      <c r="AF235" s="91" t="str">
        <f t="shared" si="61"/>
        <v xml:space="preserve"> </v>
      </c>
      <c r="AG235" s="78"/>
      <c r="AH235" s="78"/>
      <c r="AI235" s="78"/>
      <c r="AK235" s="94" t="str">
        <f t="shared" si="62"/>
        <v>≤60</v>
      </c>
      <c r="AL235" s="94">
        <f t="shared" ca="1" si="63"/>
        <v>35</v>
      </c>
      <c r="AM235" s="95">
        <f t="shared" si="71"/>
        <v>0</v>
      </c>
      <c r="AN235" s="95">
        <f t="shared" si="72"/>
        <v>0</v>
      </c>
      <c r="AO235" s="96">
        <f t="shared" si="67"/>
        <v>0</v>
      </c>
      <c r="AP235" s="96">
        <f t="shared" si="68"/>
        <v>0</v>
      </c>
    </row>
    <row r="236" spans="2:42" s="97" customFormat="1" ht="52.8" x14ac:dyDescent="0.3">
      <c r="B236" s="79">
        <f t="shared" si="69"/>
        <v>233</v>
      </c>
      <c r="C236" s="79"/>
      <c r="D236" s="80" t="s">
        <v>94</v>
      </c>
      <c r="E236" s="80"/>
      <c r="F236" s="81"/>
      <c r="G236" s="82" t="str">
        <f t="shared" si="70"/>
        <v xml:space="preserve">Группа от QF </v>
      </c>
      <c r="H236" s="83"/>
      <c r="I236" s="83"/>
      <c r="J236" s="83"/>
      <c r="K236" s="83"/>
      <c r="L236" s="127"/>
      <c r="M236" s="127"/>
      <c r="N236" s="84"/>
      <c r="O236" s="85"/>
      <c r="P236" s="85"/>
      <c r="Q236" s="85"/>
      <c r="R236" s="86"/>
      <c r="S236" s="80"/>
      <c r="T236" s="87"/>
      <c r="U236" s="88" t="str">
        <f t="shared" si="64"/>
        <v xml:space="preserve"> </v>
      </c>
      <c r="V236" s="89"/>
      <c r="W236" s="90" t="str">
        <f t="shared" si="65"/>
        <v xml:space="preserve"> </v>
      </c>
      <c r="X236" s="90"/>
      <c r="Y236" s="90"/>
      <c r="Z236" s="90"/>
      <c r="AA236" s="90"/>
      <c r="AB236" s="87" t="s">
        <v>74</v>
      </c>
      <c r="AC236" s="76"/>
      <c r="AD236" s="91">
        <f t="shared" si="60"/>
        <v>0</v>
      </c>
      <c r="AE236" s="88" t="str">
        <f t="shared" si="66"/>
        <v xml:space="preserve"> </v>
      </c>
      <c r="AF236" s="91" t="str">
        <f t="shared" si="61"/>
        <v xml:space="preserve"> </v>
      </c>
      <c r="AG236" s="78"/>
      <c r="AH236" s="78"/>
      <c r="AI236" s="78"/>
      <c r="AK236" s="94" t="str">
        <f t="shared" si="62"/>
        <v>≤60</v>
      </c>
      <c r="AL236" s="94">
        <f t="shared" ca="1" si="63"/>
        <v>32</v>
      </c>
      <c r="AM236" s="95">
        <f t="shared" si="71"/>
        <v>0</v>
      </c>
      <c r="AN236" s="95">
        <f t="shared" si="72"/>
        <v>0</v>
      </c>
      <c r="AO236" s="96">
        <f t="shared" si="67"/>
        <v>0</v>
      </c>
      <c r="AP236" s="96">
        <f t="shared" si="68"/>
        <v>0</v>
      </c>
    </row>
    <row r="237" spans="2:42" s="97" customFormat="1" ht="52.8" x14ac:dyDescent="0.3">
      <c r="B237" s="79">
        <f t="shared" si="69"/>
        <v>234</v>
      </c>
      <c r="C237" s="79"/>
      <c r="D237" s="80" t="s">
        <v>94</v>
      </c>
      <c r="E237" s="80"/>
      <c r="F237" s="81"/>
      <c r="G237" s="82" t="str">
        <f t="shared" si="70"/>
        <v xml:space="preserve">Группа от QF </v>
      </c>
      <c r="H237" s="83"/>
      <c r="I237" s="83"/>
      <c r="J237" s="83"/>
      <c r="K237" s="83"/>
      <c r="L237" s="127"/>
      <c r="M237" s="127"/>
      <c r="N237" s="84"/>
      <c r="O237" s="85"/>
      <c r="P237" s="85"/>
      <c r="Q237" s="85"/>
      <c r="R237" s="86"/>
      <c r="S237" s="80"/>
      <c r="T237" s="87"/>
      <c r="U237" s="88" t="str">
        <f t="shared" si="64"/>
        <v xml:space="preserve"> </v>
      </c>
      <c r="V237" s="89"/>
      <c r="W237" s="90" t="str">
        <f t="shared" si="65"/>
        <v xml:space="preserve"> </v>
      </c>
      <c r="X237" s="90"/>
      <c r="Y237" s="90"/>
      <c r="Z237" s="90"/>
      <c r="AA237" s="90"/>
      <c r="AB237" s="87" t="s">
        <v>74</v>
      </c>
      <c r="AC237" s="76"/>
      <c r="AD237" s="91">
        <f t="shared" si="60"/>
        <v>0</v>
      </c>
      <c r="AE237" s="88" t="str">
        <f t="shared" si="66"/>
        <v xml:space="preserve"> </v>
      </c>
      <c r="AF237" s="91" t="str">
        <f t="shared" si="61"/>
        <v xml:space="preserve"> </v>
      </c>
      <c r="AG237" s="78"/>
      <c r="AH237" s="78"/>
      <c r="AI237" s="78"/>
      <c r="AK237" s="94" t="str">
        <f t="shared" si="62"/>
        <v>≤60</v>
      </c>
      <c r="AL237" s="94">
        <f t="shared" ca="1" si="63"/>
        <v>41</v>
      </c>
      <c r="AM237" s="95">
        <f t="shared" si="71"/>
        <v>0</v>
      </c>
      <c r="AN237" s="95">
        <f t="shared" si="72"/>
        <v>0</v>
      </c>
      <c r="AO237" s="96">
        <f t="shared" si="67"/>
        <v>0</v>
      </c>
      <c r="AP237" s="96">
        <f t="shared" si="68"/>
        <v>0</v>
      </c>
    </row>
    <row r="238" spans="2:42" s="97" customFormat="1" ht="52.8" x14ac:dyDescent="0.3">
      <c r="B238" s="79">
        <f t="shared" si="69"/>
        <v>235</v>
      </c>
      <c r="C238" s="79"/>
      <c r="D238" s="80" t="s">
        <v>94</v>
      </c>
      <c r="E238" s="80"/>
      <c r="F238" s="81"/>
      <c r="G238" s="82" t="str">
        <f t="shared" si="70"/>
        <v xml:space="preserve">Группа от QF </v>
      </c>
      <c r="H238" s="83"/>
      <c r="I238" s="83"/>
      <c r="J238" s="83"/>
      <c r="K238" s="83"/>
      <c r="L238" s="127"/>
      <c r="M238" s="127"/>
      <c r="N238" s="84"/>
      <c r="O238" s="85"/>
      <c r="P238" s="85"/>
      <c r="Q238" s="85"/>
      <c r="R238" s="86"/>
      <c r="S238" s="80"/>
      <c r="T238" s="87"/>
      <c r="U238" s="88" t="str">
        <f t="shared" si="64"/>
        <v xml:space="preserve"> </v>
      </c>
      <c r="V238" s="89"/>
      <c r="W238" s="90" t="str">
        <f t="shared" si="65"/>
        <v xml:space="preserve"> </v>
      </c>
      <c r="X238" s="90"/>
      <c r="Y238" s="90"/>
      <c r="Z238" s="90"/>
      <c r="AA238" s="90"/>
      <c r="AB238" s="87" t="s">
        <v>74</v>
      </c>
      <c r="AC238" s="76"/>
      <c r="AD238" s="91">
        <f t="shared" si="60"/>
        <v>0</v>
      </c>
      <c r="AE238" s="88" t="str">
        <f t="shared" si="66"/>
        <v xml:space="preserve"> </v>
      </c>
      <c r="AF238" s="91" t="str">
        <f t="shared" si="61"/>
        <v xml:space="preserve"> </v>
      </c>
      <c r="AG238" s="78"/>
      <c r="AH238" s="78"/>
      <c r="AI238" s="78"/>
      <c r="AK238" s="94" t="str">
        <f t="shared" si="62"/>
        <v>≤60</v>
      </c>
      <c r="AL238" s="94">
        <f t="shared" ca="1" si="63"/>
        <v>24</v>
      </c>
      <c r="AM238" s="95">
        <f t="shared" si="71"/>
        <v>0</v>
      </c>
      <c r="AN238" s="95">
        <f t="shared" si="72"/>
        <v>0</v>
      </c>
      <c r="AO238" s="96">
        <f t="shared" si="67"/>
        <v>0</v>
      </c>
      <c r="AP238" s="96">
        <f t="shared" si="68"/>
        <v>0</v>
      </c>
    </row>
    <row r="239" spans="2:42" s="97" customFormat="1" ht="52.8" x14ac:dyDescent="0.3">
      <c r="B239" s="79">
        <f t="shared" si="69"/>
        <v>236</v>
      </c>
      <c r="C239" s="79"/>
      <c r="D239" s="80" t="s">
        <v>94</v>
      </c>
      <c r="E239" s="80"/>
      <c r="F239" s="81"/>
      <c r="G239" s="82" t="str">
        <f t="shared" si="70"/>
        <v xml:space="preserve">Группа от QF </v>
      </c>
      <c r="H239" s="83"/>
      <c r="I239" s="83"/>
      <c r="J239" s="83"/>
      <c r="K239" s="83"/>
      <c r="L239" s="127"/>
      <c r="M239" s="127"/>
      <c r="N239" s="84"/>
      <c r="O239" s="85"/>
      <c r="P239" s="85"/>
      <c r="Q239" s="85"/>
      <c r="R239" s="86"/>
      <c r="S239" s="80"/>
      <c r="T239" s="87"/>
      <c r="U239" s="88" t="str">
        <f t="shared" si="64"/>
        <v xml:space="preserve"> </v>
      </c>
      <c r="V239" s="89"/>
      <c r="W239" s="90" t="str">
        <f t="shared" si="65"/>
        <v xml:space="preserve"> </v>
      </c>
      <c r="X239" s="90"/>
      <c r="Y239" s="90"/>
      <c r="Z239" s="90"/>
      <c r="AA239" s="90"/>
      <c r="AB239" s="87" t="s">
        <v>74</v>
      </c>
      <c r="AC239" s="76"/>
      <c r="AD239" s="91">
        <f t="shared" si="60"/>
        <v>0</v>
      </c>
      <c r="AE239" s="88" t="str">
        <f t="shared" si="66"/>
        <v xml:space="preserve"> </v>
      </c>
      <c r="AF239" s="91" t="str">
        <f t="shared" si="61"/>
        <v xml:space="preserve"> </v>
      </c>
      <c r="AG239" s="78"/>
      <c r="AH239" s="78"/>
      <c r="AI239" s="78"/>
      <c r="AK239" s="94" t="str">
        <f t="shared" si="62"/>
        <v>≤60</v>
      </c>
      <c r="AL239" s="94">
        <f t="shared" ca="1" si="63"/>
        <v>28</v>
      </c>
      <c r="AM239" s="95">
        <f t="shared" si="71"/>
        <v>0</v>
      </c>
      <c r="AN239" s="95">
        <f t="shared" si="72"/>
        <v>0</v>
      </c>
      <c r="AO239" s="96">
        <f t="shared" si="67"/>
        <v>0</v>
      </c>
      <c r="AP239" s="96">
        <f t="shared" si="68"/>
        <v>0</v>
      </c>
    </row>
    <row r="240" spans="2:42" s="97" customFormat="1" ht="52.8" x14ac:dyDescent="0.3">
      <c r="B240" s="79">
        <f t="shared" si="69"/>
        <v>237</v>
      </c>
      <c r="C240" s="79"/>
      <c r="D240" s="80" t="s">
        <v>94</v>
      </c>
      <c r="E240" s="80"/>
      <c r="F240" s="81"/>
      <c r="G240" s="82" t="str">
        <f t="shared" si="70"/>
        <v xml:space="preserve">Группа от QF </v>
      </c>
      <c r="H240" s="83"/>
      <c r="I240" s="83"/>
      <c r="J240" s="83"/>
      <c r="K240" s="83"/>
      <c r="L240" s="127"/>
      <c r="M240" s="127"/>
      <c r="N240" s="84"/>
      <c r="O240" s="85"/>
      <c r="P240" s="85"/>
      <c r="Q240" s="85"/>
      <c r="R240" s="86"/>
      <c r="S240" s="80"/>
      <c r="T240" s="87"/>
      <c r="U240" s="88" t="str">
        <f t="shared" si="64"/>
        <v xml:space="preserve"> </v>
      </c>
      <c r="V240" s="89"/>
      <c r="W240" s="90" t="str">
        <f t="shared" si="65"/>
        <v xml:space="preserve"> </v>
      </c>
      <c r="X240" s="90"/>
      <c r="Y240" s="90"/>
      <c r="Z240" s="90"/>
      <c r="AA240" s="90"/>
      <c r="AB240" s="87" t="s">
        <v>74</v>
      </c>
      <c r="AC240" s="76"/>
      <c r="AD240" s="91">
        <f t="shared" si="60"/>
        <v>0</v>
      </c>
      <c r="AE240" s="88" t="str">
        <f t="shared" si="66"/>
        <v xml:space="preserve"> </v>
      </c>
      <c r="AF240" s="91" t="str">
        <f t="shared" si="61"/>
        <v xml:space="preserve"> </v>
      </c>
      <c r="AG240" s="78"/>
      <c r="AH240" s="78"/>
      <c r="AI240" s="78"/>
      <c r="AK240" s="94" t="str">
        <f t="shared" si="62"/>
        <v>≤60</v>
      </c>
      <c r="AL240" s="94">
        <f t="shared" ca="1" si="63"/>
        <v>29</v>
      </c>
      <c r="AM240" s="95">
        <f t="shared" si="71"/>
        <v>0</v>
      </c>
      <c r="AN240" s="95">
        <f t="shared" si="72"/>
        <v>0</v>
      </c>
      <c r="AO240" s="96">
        <f t="shared" si="67"/>
        <v>0</v>
      </c>
      <c r="AP240" s="96">
        <f t="shared" si="68"/>
        <v>0</v>
      </c>
    </row>
    <row r="241" spans="2:42" s="97" customFormat="1" ht="52.8" x14ac:dyDescent="0.3">
      <c r="B241" s="79">
        <f t="shared" si="69"/>
        <v>238</v>
      </c>
      <c r="C241" s="79"/>
      <c r="D241" s="80" t="s">
        <v>94</v>
      </c>
      <c r="E241" s="80"/>
      <c r="F241" s="81"/>
      <c r="G241" s="82" t="str">
        <f t="shared" si="70"/>
        <v xml:space="preserve">Группа от QF </v>
      </c>
      <c r="H241" s="83"/>
      <c r="I241" s="83"/>
      <c r="J241" s="83"/>
      <c r="K241" s="83"/>
      <c r="L241" s="127"/>
      <c r="M241" s="127"/>
      <c r="N241" s="84"/>
      <c r="O241" s="85"/>
      <c r="P241" s="85"/>
      <c r="Q241" s="85"/>
      <c r="R241" s="86"/>
      <c r="S241" s="80"/>
      <c r="T241" s="87"/>
      <c r="U241" s="88" t="str">
        <f t="shared" si="64"/>
        <v xml:space="preserve"> </v>
      </c>
      <c r="V241" s="89"/>
      <c r="W241" s="90" t="str">
        <f t="shared" si="65"/>
        <v xml:space="preserve"> </v>
      </c>
      <c r="X241" s="90"/>
      <c r="Y241" s="90"/>
      <c r="Z241" s="90"/>
      <c r="AA241" s="90"/>
      <c r="AB241" s="87" t="s">
        <v>74</v>
      </c>
      <c r="AC241" s="76"/>
      <c r="AD241" s="91">
        <f t="shared" si="60"/>
        <v>0</v>
      </c>
      <c r="AE241" s="88" t="str">
        <f t="shared" si="66"/>
        <v xml:space="preserve"> </v>
      </c>
      <c r="AF241" s="91" t="str">
        <f t="shared" si="61"/>
        <v xml:space="preserve"> </v>
      </c>
      <c r="AG241" s="78"/>
      <c r="AH241" s="78"/>
      <c r="AI241" s="78"/>
      <c r="AK241" s="94" t="str">
        <f t="shared" si="62"/>
        <v>≤60</v>
      </c>
      <c r="AL241" s="94">
        <f t="shared" ca="1" si="63"/>
        <v>27</v>
      </c>
      <c r="AM241" s="95">
        <f t="shared" si="71"/>
        <v>0</v>
      </c>
      <c r="AN241" s="95">
        <f t="shared" si="72"/>
        <v>0</v>
      </c>
      <c r="AO241" s="96">
        <f t="shared" si="67"/>
        <v>0</v>
      </c>
      <c r="AP241" s="96">
        <f t="shared" si="68"/>
        <v>0</v>
      </c>
    </row>
    <row r="242" spans="2:42" s="97" customFormat="1" ht="52.8" x14ac:dyDescent="0.3">
      <c r="B242" s="79">
        <f t="shared" si="69"/>
        <v>239</v>
      </c>
      <c r="C242" s="79"/>
      <c r="D242" s="80" t="s">
        <v>94</v>
      </c>
      <c r="E242" s="80"/>
      <c r="F242" s="81"/>
      <c r="G242" s="82" t="str">
        <f t="shared" si="70"/>
        <v xml:space="preserve">Группа от QF </v>
      </c>
      <c r="H242" s="83"/>
      <c r="I242" s="83"/>
      <c r="J242" s="83"/>
      <c r="K242" s="83"/>
      <c r="L242" s="127"/>
      <c r="M242" s="127"/>
      <c r="N242" s="84"/>
      <c r="O242" s="85"/>
      <c r="P242" s="85"/>
      <c r="Q242" s="85"/>
      <c r="R242" s="86"/>
      <c r="S242" s="80"/>
      <c r="T242" s="87"/>
      <c r="U242" s="88" t="str">
        <f t="shared" si="64"/>
        <v xml:space="preserve"> </v>
      </c>
      <c r="V242" s="89"/>
      <c r="W242" s="90" t="str">
        <f t="shared" si="65"/>
        <v xml:space="preserve"> </v>
      </c>
      <c r="X242" s="90"/>
      <c r="Y242" s="90"/>
      <c r="Z242" s="90"/>
      <c r="AA242" s="90"/>
      <c r="AB242" s="87" t="s">
        <v>74</v>
      </c>
      <c r="AC242" s="76"/>
      <c r="AD242" s="91">
        <f t="shared" si="60"/>
        <v>0</v>
      </c>
      <c r="AE242" s="88" t="str">
        <f t="shared" si="66"/>
        <v xml:space="preserve"> </v>
      </c>
      <c r="AF242" s="91" t="str">
        <f t="shared" si="61"/>
        <v xml:space="preserve"> </v>
      </c>
      <c r="AG242" s="78"/>
      <c r="AH242" s="78"/>
      <c r="AI242" s="78"/>
      <c r="AK242" s="94" t="str">
        <f t="shared" si="62"/>
        <v>≤60</v>
      </c>
      <c r="AL242" s="94">
        <f t="shared" ca="1" si="63"/>
        <v>46</v>
      </c>
      <c r="AM242" s="95">
        <f t="shared" si="71"/>
        <v>0</v>
      </c>
      <c r="AN242" s="95">
        <f t="shared" si="72"/>
        <v>0</v>
      </c>
      <c r="AO242" s="96">
        <f t="shared" si="67"/>
        <v>0</v>
      </c>
      <c r="AP242" s="96">
        <f t="shared" si="68"/>
        <v>0</v>
      </c>
    </row>
    <row r="243" spans="2:42" s="97" customFormat="1" ht="52.8" x14ac:dyDescent="0.3">
      <c r="B243" s="79">
        <f t="shared" si="69"/>
        <v>240</v>
      </c>
      <c r="C243" s="79"/>
      <c r="D243" s="80" t="s">
        <v>94</v>
      </c>
      <c r="E243" s="80"/>
      <c r="F243" s="81"/>
      <c r="G243" s="82" t="str">
        <f t="shared" si="70"/>
        <v xml:space="preserve">Группа от QF </v>
      </c>
      <c r="H243" s="83"/>
      <c r="I243" s="83"/>
      <c r="J243" s="83"/>
      <c r="K243" s="83"/>
      <c r="L243" s="127"/>
      <c r="M243" s="127"/>
      <c r="N243" s="84"/>
      <c r="O243" s="85"/>
      <c r="P243" s="85"/>
      <c r="Q243" s="85"/>
      <c r="R243" s="86"/>
      <c r="S243" s="80"/>
      <c r="T243" s="87"/>
      <c r="U243" s="88" t="str">
        <f t="shared" si="64"/>
        <v xml:space="preserve"> </v>
      </c>
      <c r="V243" s="89"/>
      <c r="W243" s="90" t="str">
        <f t="shared" si="65"/>
        <v xml:space="preserve"> </v>
      </c>
      <c r="X243" s="90"/>
      <c r="Y243" s="90"/>
      <c r="Z243" s="90"/>
      <c r="AA243" s="90"/>
      <c r="AB243" s="87" t="s">
        <v>74</v>
      </c>
      <c r="AC243" s="76"/>
      <c r="AD243" s="91">
        <f t="shared" si="60"/>
        <v>0</v>
      </c>
      <c r="AE243" s="88" t="str">
        <f t="shared" si="66"/>
        <v xml:space="preserve"> </v>
      </c>
      <c r="AF243" s="91" t="str">
        <f t="shared" si="61"/>
        <v xml:space="preserve"> </v>
      </c>
      <c r="AG243" s="78"/>
      <c r="AH243" s="78"/>
      <c r="AI243" s="78"/>
      <c r="AK243" s="94" t="str">
        <f t="shared" si="62"/>
        <v>≤60</v>
      </c>
      <c r="AL243" s="94">
        <f t="shared" ca="1" si="63"/>
        <v>46</v>
      </c>
      <c r="AM243" s="95">
        <f t="shared" si="71"/>
        <v>0</v>
      </c>
      <c r="AN243" s="95">
        <f t="shared" si="72"/>
        <v>0</v>
      </c>
      <c r="AO243" s="96">
        <f t="shared" si="67"/>
        <v>0</v>
      </c>
      <c r="AP243" s="96">
        <f t="shared" si="68"/>
        <v>0</v>
      </c>
    </row>
    <row r="244" spans="2:42" s="97" customFormat="1" ht="52.8" x14ac:dyDescent="0.3">
      <c r="B244" s="79">
        <f t="shared" si="69"/>
        <v>241</v>
      </c>
      <c r="C244" s="79"/>
      <c r="D244" s="80" t="s">
        <v>94</v>
      </c>
      <c r="E244" s="80"/>
      <c r="F244" s="81"/>
      <c r="G244" s="82" t="str">
        <f t="shared" si="70"/>
        <v xml:space="preserve">Группа от QF </v>
      </c>
      <c r="H244" s="83"/>
      <c r="I244" s="83"/>
      <c r="J244" s="83"/>
      <c r="K244" s="83"/>
      <c r="L244" s="127"/>
      <c r="M244" s="127"/>
      <c r="N244" s="84"/>
      <c r="O244" s="85"/>
      <c r="P244" s="85"/>
      <c r="Q244" s="85"/>
      <c r="R244" s="86"/>
      <c r="S244" s="80"/>
      <c r="T244" s="87"/>
      <c r="U244" s="88" t="str">
        <f t="shared" si="64"/>
        <v xml:space="preserve"> </v>
      </c>
      <c r="V244" s="89"/>
      <c r="W244" s="90" t="str">
        <f t="shared" si="65"/>
        <v xml:space="preserve"> </v>
      </c>
      <c r="X244" s="90"/>
      <c r="Y244" s="90"/>
      <c r="Z244" s="90"/>
      <c r="AA244" s="90"/>
      <c r="AB244" s="87" t="s">
        <v>74</v>
      </c>
      <c r="AC244" s="76"/>
      <c r="AD244" s="91">
        <f t="shared" si="60"/>
        <v>0</v>
      </c>
      <c r="AE244" s="88" t="str">
        <f t="shared" si="66"/>
        <v xml:space="preserve"> </v>
      </c>
      <c r="AF244" s="91" t="str">
        <f t="shared" si="61"/>
        <v xml:space="preserve"> </v>
      </c>
      <c r="AG244" s="78"/>
      <c r="AH244" s="78"/>
      <c r="AI244" s="78"/>
      <c r="AK244" s="94" t="str">
        <f t="shared" si="62"/>
        <v>≤60</v>
      </c>
      <c r="AL244" s="94">
        <f t="shared" ca="1" si="63"/>
        <v>38</v>
      </c>
      <c r="AM244" s="95">
        <f t="shared" si="71"/>
        <v>0</v>
      </c>
      <c r="AN244" s="95">
        <f t="shared" si="72"/>
        <v>0</v>
      </c>
      <c r="AO244" s="96">
        <f t="shared" si="67"/>
        <v>0</v>
      </c>
      <c r="AP244" s="96">
        <f t="shared" si="68"/>
        <v>0</v>
      </c>
    </row>
    <row r="245" spans="2:42" s="97" customFormat="1" ht="52.8" x14ac:dyDescent="0.3">
      <c r="B245" s="79">
        <f t="shared" si="69"/>
        <v>242</v>
      </c>
      <c r="C245" s="79"/>
      <c r="D245" s="80" t="s">
        <v>94</v>
      </c>
      <c r="E245" s="80"/>
      <c r="F245" s="81"/>
      <c r="G245" s="82" t="str">
        <f t="shared" si="70"/>
        <v xml:space="preserve">Группа от QF </v>
      </c>
      <c r="H245" s="83"/>
      <c r="I245" s="83"/>
      <c r="J245" s="83"/>
      <c r="K245" s="83"/>
      <c r="L245" s="127"/>
      <c r="M245" s="127"/>
      <c r="N245" s="84"/>
      <c r="O245" s="85"/>
      <c r="P245" s="85"/>
      <c r="Q245" s="85"/>
      <c r="R245" s="86"/>
      <c r="S245" s="80"/>
      <c r="T245" s="87"/>
      <c r="U245" s="88" t="str">
        <f t="shared" si="64"/>
        <v xml:space="preserve"> </v>
      </c>
      <c r="V245" s="89"/>
      <c r="W245" s="90" t="str">
        <f t="shared" si="65"/>
        <v xml:space="preserve"> </v>
      </c>
      <c r="X245" s="90"/>
      <c r="Y245" s="90"/>
      <c r="Z245" s="90"/>
      <c r="AA245" s="90"/>
      <c r="AB245" s="87" t="s">
        <v>74</v>
      </c>
      <c r="AC245" s="76"/>
      <c r="AD245" s="91">
        <f t="shared" si="60"/>
        <v>0</v>
      </c>
      <c r="AE245" s="88" t="str">
        <f t="shared" si="66"/>
        <v xml:space="preserve"> </v>
      </c>
      <c r="AF245" s="91" t="str">
        <f t="shared" si="61"/>
        <v xml:space="preserve"> </v>
      </c>
      <c r="AG245" s="78"/>
      <c r="AH245" s="78"/>
      <c r="AI245" s="78"/>
      <c r="AK245" s="94" t="str">
        <f t="shared" si="62"/>
        <v>≤60</v>
      </c>
      <c r="AL245" s="94">
        <f t="shared" ca="1" si="63"/>
        <v>41</v>
      </c>
      <c r="AM245" s="95">
        <f t="shared" si="71"/>
        <v>0</v>
      </c>
      <c r="AN245" s="95">
        <f t="shared" si="72"/>
        <v>0</v>
      </c>
      <c r="AO245" s="96">
        <f t="shared" si="67"/>
        <v>0</v>
      </c>
      <c r="AP245" s="96">
        <f t="shared" si="68"/>
        <v>0</v>
      </c>
    </row>
    <row r="246" spans="2:42" s="97" customFormat="1" ht="52.8" x14ac:dyDescent="0.3">
      <c r="B246" s="79">
        <f t="shared" si="69"/>
        <v>243</v>
      </c>
      <c r="C246" s="79"/>
      <c r="D246" s="80" t="s">
        <v>94</v>
      </c>
      <c r="E246" s="80"/>
      <c r="F246" s="81"/>
      <c r="G246" s="82" t="str">
        <f t="shared" si="70"/>
        <v xml:space="preserve">Группа от QF </v>
      </c>
      <c r="H246" s="83"/>
      <c r="I246" s="83"/>
      <c r="J246" s="83"/>
      <c r="K246" s="83"/>
      <c r="L246" s="127"/>
      <c r="M246" s="127"/>
      <c r="N246" s="84"/>
      <c r="O246" s="85"/>
      <c r="P246" s="85"/>
      <c r="Q246" s="85"/>
      <c r="R246" s="86"/>
      <c r="S246" s="80"/>
      <c r="T246" s="87"/>
      <c r="U246" s="88" t="str">
        <f t="shared" si="64"/>
        <v xml:space="preserve"> </v>
      </c>
      <c r="V246" s="89"/>
      <c r="W246" s="90" t="str">
        <f t="shared" si="65"/>
        <v xml:space="preserve"> </v>
      </c>
      <c r="X246" s="90"/>
      <c r="Y246" s="90"/>
      <c r="Z246" s="90"/>
      <c r="AA246" s="90"/>
      <c r="AB246" s="87" t="s">
        <v>74</v>
      </c>
      <c r="AC246" s="76"/>
      <c r="AD246" s="91">
        <f t="shared" si="60"/>
        <v>0</v>
      </c>
      <c r="AE246" s="88" t="str">
        <f t="shared" si="66"/>
        <v xml:space="preserve"> </v>
      </c>
      <c r="AF246" s="91" t="str">
        <f t="shared" si="61"/>
        <v xml:space="preserve"> </v>
      </c>
      <c r="AG246" s="78"/>
      <c r="AH246" s="78"/>
      <c r="AI246" s="78"/>
      <c r="AK246" s="94" t="str">
        <f t="shared" si="62"/>
        <v>≤60</v>
      </c>
      <c r="AL246" s="94">
        <f t="shared" ca="1" si="63"/>
        <v>50</v>
      </c>
      <c r="AM246" s="95">
        <f t="shared" si="71"/>
        <v>0</v>
      </c>
      <c r="AN246" s="95">
        <f t="shared" si="72"/>
        <v>0</v>
      </c>
      <c r="AO246" s="96">
        <f t="shared" si="67"/>
        <v>0</v>
      </c>
      <c r="AP246" s="96">
        <f t="shared" si="68"/>
        <v>0</v>
      </c>
    </row>
    <row r="247" spans="2:42" s="97" customFormat="1" ht="52.8" x14ac:dyDescent="0.3">
      <c r="B247" s="79">
        <f t="shared" si="69"/>
        <v>244</v>
      </c>
      <c r="C247" s="79"/>
      <c r="D247" s="80" t="s">
        <v>94</v>
      </c>
      <c r="E247" s="80"/>
      <c r="F247" s="81"/>
      <c r="G247" s="82" t="str">
        <f t="shared" si="70"/>
        <v xml:space="preserve">Группа от QF </v>
      </c>
      <c r="H247" s="83"/>
      <c r="I247" s="83"/>
      <c r="J247" s="83"/>
      <c r="K247" s="83"/>
      <c r="L247" s="127"/>
      <c r="M247" s="127"/>
      <c r="N247" s="84"/>
      <c r="O247" s="85"/>
      <c r="P247" s="85"/>
      <c r="Q247" s="85"/>
      <c r="R247" s="86"/>
      <c r="S247" s="80"/>
      <c r="T247" s="87"/>
      <c r="U247" s="88" t="str">
        <f t="shared" si="64"/>
        <v xml:space="preserve"> </v>
      </c>
      <c r="V247" s="89"/>
      <c r="W247" s="90" t="str">
        <f t="shared" si="65"/>
        <v xml:space="preserve"> </v>
      </c>
      <c r="X247" s="90"/>
      <c r="Y247" s="90"/>
      <c r="Z247" s="90"/>
      <c r="AA247" s="90"/>
      <c r="AB247" s="87" t="s">
        <v>74</v>
      </c>
      <c r="AC247" s="76"/>
      <c r="AD247" s="91">
        <f t="shared" si="60"/>
        <v>0</v>
      </c>
      <c r="AE247" s="88" t="str">
        <f t="shared" si="66"/>
        <v xml:space="preserve"> </v>
      </c>
      <c r="AF247" s="91" t="str">
        <f t="shared" si="61"/>
        <v xml:space="preserve"> </v>
      </c>
      <c r="AG247" s="78"/>
      <c r="AH247" s="78"/>
      <c r="AI247" s="78"/>
      <c r="AK247" s="94" t="str">
        <f t="shared" si="62"/>
        <v>≤60</v>
      </c>
      <c r="AL247" s="94">
        <f t="shared" ca="1" si="63"/>
        <v>30</v>
      </c>
      <c r="AM247" s="95">
        <f t="shared" si="71"/>
        <v>0</v>
      </c>
      <c r="AN247" s="95">
        <f t="shared" si="72"/>
        <v>0</v>
      </c>
      <c r="AO247" s="96">
        <f t="shared" si="67"/>
        <v>0</v>
      </c>
      <c r="AP247" s="96">
        <f t="shared" si="68"/>
        <v>0</v>
      </c>
    </row>
    <row r="248" spans="2:42" s="97" customFormat="1" ht="52.8" x14ac:dyDescent="0.3">
      <c r="B248" s="79">
        <f t="shared" si="69"/>
        <v>245</v>
      </c>
      <c r="C248" s="79"/>
      <c r="D248" s="80" t="s">
        <v>94</v>
      </c>
      <c r="E248" s="80"/>
      <c r="F248" s="81"/>
      <c r="G248" s="82" t="str">
        <f t="shared" si="70"/>
        <v xml:space="preserve">Группа от QF </v>
      </c>
      <c r="H248" s="83"/>
      <c r="I248" s="83"/>
      <c r="J248" s="83"/>
      <c r="K248" s="83"/>
      <c r="L248" s="127"/>
      <c r="M248" s="127"/>
      <c r="N248" s="84"/>
      <c r="O248" s="85"/>
      <c r="P248" s="85"/>
      <c r="Q248" s="85"/>
      <c r="R248" s="86"/>
      <c r="S248" s="80"/>
      <c r="T248" s="87"/>
      <c r="U248" s="88" t="str">
        <f t="shared" si="64"/>
        <v xml:space="preserve"> </v>
      </c>
      <c r="V248" s="89"/>
      <c r="W248" s="90" t="str">
        <f t="shared" si="65"/>
        <v xml:space="preserve"> </v>
      </c>
      <c r="X248" s="90"/>
      <c r="Y248" s="90"/>
      <c r="Z248" s="90"/>
      <c r="AA248" s="90"/>
      <c r="AB248" s="87" t="s">
        <v>74</v>
      </c>
      <c r="AC248" s="76"/>
      <c r="AD248" s="91">
        <f t="shared" si="60"/>
        <v>0</v>
      </c>
      <c r="AE248" s="88" t="str">
        <f t="shared" si="66"/>
        <v xml:space="preserve"> </v>
      </c>
      <c r="AF248" s="91" t="str">
        <f t="shared" si="61"/>
        <v xml:space="preserve"> </v>
      </c>
      <c r="AG248" s="78"/>
      <c r="AH248" s="78"/>
      <c r="AI248" s="78"/>
      <c r="AK248" s="94" t="str">
        <f t="shared" si="62"/>
        <v>≤60</v>
      </c>
      <c r="AL248" s="94">
        <f t="shared" ca="1" si="63"/>
        <v>21</v>
      </c>
      <c r="AM248" s="95">
        <f t="shared" si="71"/>
        <v>0</v>
      </c>
      <c r="AN248" s="95">
        <f t="shared" si="72"/>
        <v>0</v>
      </c>
      <c r="AO248" s="96">
        <f t="shared" si="67"/>
        <v>0</v>
      </c>
      <c r="AP248" s="96">
        <f t="shared" si="68"/>
        <v>0</v>
      </c>
    </row>
    <row r="249" spans="2:42" s="97" customFormat="1" ht="52.8" x14ac:dyDescent="0.3">
      <c r="B249" s="79">
        <f t="shared" si="69"/>
        <v>246</v>
      </c>
      <c r="C249" s="79"/>
      <c r="D249" s="80" t="s">
        <v>94</v>
      </c>
      <c r="E249" s="80"/>
      <c r="F249" s="81"/>
      <c r="G249" s="82" t="str">
        <f t="shared" si="70"/>
        <v xml:space="preserve">Группа от QF </v>
      </c>
      <c r="H249" s="83"/>
      <c r="I249" s="83"/>
      <c r="J249" s="83"/>
      <c r="K249" s="83"/>
      <c r="L249" s="127"/>
      <c r="M249" s="127"/>
      <c r="N249" s="84"/>
      <c r="O249" s="85"/>
      <c r="P249" s="85"/>
      <c r="Q249" s="85"/>
      <c r="R249" s="86"/>
      <c r="S249" s="80"/>
      <c r="T249" s="87"/>
      <c r="U249" s="88" t="str">
        <f t="shared" si="64"/>
        <v xml:space="preserve"> </v>
      </c>
      <c r="V249" s="89"/>
      <c r="W249" s="90" t="str">
        <f t="shared" si="65"/>
        <v xml:space="preserve"> </v>
      </c>
      <c r="X249" s="90"/>
      <c r="Y249" s="90"/>
      <c r="Z249" s="90"/>
      <c r="AA249" s="90"/>
      <c r="AB249" s="87" t="s">
        <v>74</v>
      </c>
      <c r="AC249" s="76"/>
      <c r="AD249" s="91">
        <f t="shared" si="60"/>
        <v>0</v>
      </c>
      <c r="AE249" s="88" t="str">
        <f t="shared" si="66"/>
        <v xml:space="preserve"> </v>
      </c>
      <c r="AF249" s="91" t="str">
        <f t="shared" si="61"/>
        <v xml:space="preserve"> </v>
      </c>
      <c r="AG249" s="78"/>
      <c r="AH249" s="78"/>
      <c r="AI249" s="78"/>
      <c r="AK249" s="94" t="str">
        <f t="shared" si="62"/>
        <v>≤60</v>
      </c>
      <c r="AL249" s="94">
        <f t="shared" ca="1" si="63"/>
        <v>34</v>
      </c>
      <c r="AM249" s="95">
        <f t="shared" si="71"/>
        <v>0</v>
      </c>
      <c r="AN249" s="95">
        <f t="shared" si="72"/>
        <v>0</v>
      </c>
      <c r="AO249" s="96">
        <f t="shared" si="67"/>
        <v>0</v>
      </c>
      <c r="AP249" s="96">
        <f t="shared" si="68"/>
        <v>0</v>
      </c>
    </row>
    <row r="250" spans="2:42" s="97" customFormat="1" ht="52.8" x14ac:dyDescent="0.3">
      <c r="B250" s="79">
        <f t="shared" si="69"/>
        <v>247</v>
      </c>
      <c r="C250" s="79"/>
      <c r="D250" s="80" t="s">
        <v>94</v>
      </c>
      <c r="E250" s="80"/>
      <c r="F250" s="81"/>
      <c r="G250" s="82" t="str">
        <f t="shared" si="70"/>
        <v xml:space="preserve">Группа от QF </v>
      </c>
      <c r="H250" s="83"/>
      <c r="I250" s="83"/>
      <c r="J250" s="83"/>
      <c r="K250" s="83"/>
      <c r="L250" s="127"/>
      <c r="M250" s="127"/>
      <c r="N250" s="84"/>
      <c r="O250" s="85"/>
      <c r="P250" s="85"/>
      <c r="Q250" s="85"/>
      <c r="R250" s="86"/>
      <c r="S250" s="80"/>
      <c r="T250" s="87"/>
      <c r="U250" s="88" t="str">
        <f t="shared" si="64"/>
        <v xml:space="preserve"> </v>
      </c>
      <c r="V250" s="89"/>
      <c r="W250" s="90" t="str">
        <f t="shared" si="65"/>
        <v xml:space="preserve"> </v>
      </c>
      <c r="X250" s="90"/>
      <c r="Y250" s="90"/>
      <c r="Z250" s="90"/>
      <c r="AA250" s="90"/>
      <c r="AB250" s="87" t="s">
        <v>74</v>
      </c>
      <c r="AC250" s="76"/>
      <c r="AD250" s="91">
        <f t="shared" si="60"/>
        <v>0</v>
      </c>
      <c r="AE250" s="88" t="str">
        <f t="shared" si="66"/>
        <v xml:space="preserve"> </v>
      </c>
      <c r="AF250" s="91" t="str">
        <f t="shared" si="61"/>
        <v xml:space="preserve"> </v>
      </c>
      <c r="AG250" s="78"/>
      <c r="AH250" s="78"/>
      <c r="AI250" s="78"/>
      <c r="AK250" s="94" t="str">
        <f t="shared" si="62"/>
        <v>≤60</v>
      </c>
      <c r="AL250" s="94">
        <f t="shared" ca="1" si="63"/>
        <v>28</v>
      </c>
      <c r="AM250" s="95">
        <f t="shared" si="71"/>
        <v>0</v>
      </c>
      <c r="AN250" s="95">
        <f t="shared" si="72"/>
        <v>0</v>
      </c>
      <c r="AO250" s="96">
        <f t="shared" si="67"/>
        <v>0</v>
      </c>
      <c r="AP250" s="96">
        <f t="shared" si="68"/>
        <v>0</v>
      </c>
    </row>
    <row r="251" spans="2:42" s="97" customFormat="1" ht="52.8" x14ac:dyDescent="0.3">
      <c r="B251" s="79">
        <f t="shared" si="69"/>
        <v>248</v>
      </c>
      <c r="C251" s="79"/>
      <c r="D251" s="80" t="s">
        <v>94</v>
      </c>
      <c r="E251" s="80"/>
      <c r="F251" s="81"/>
      <c r="G251" s="82" t="str">
        <f t="shared" si="70"/>
        <v xml:space="preserve">Группа от QF </v>
      </c>
      <c r="H251" s="83"/>
      <c r="I251" s="83"/>
      <c r="J251" s="83"/>
      <c r="K251" s="83"/>
      <c r="L251" s="127"/>
      <c r="M251" s="127"/>
      <c r="N251" s="84"/>
      <c r="O251" s="85"/>
      <c r="P251" s="85"/>
      <c r="Q251" s="85"/>
      <c r="R251" s="86"/>
      <c r="S251" s="80"/>
      <c r="T251" s="87"/>
      <c r="U251" s="88" t="str">
        <f t="shared" si="64"/>
        <v xml:space="preserve"> </v>
      </c>
      <c r="V251" s="89"/>
      <c r="W251" s="90" t="str">
        <f t="shared" si="65"/>
        <v xml:space="preserve"> </v>
      </c>
      <c r="X251" s="90"/>
      <c r="Y251" s="90"/>
      <c r="Z251" s="90"/>
      <c r="AA251" s="90"/>
      <c r="AB251" s="87" t="s">
        <v>74</v>
      </c>
      <c r="AC251" s="76"/>
      <c r="AD251" s="91">
        <f t="shared" si="60"/>
        <v>0</v>
      </c>
      <c r="AE251" s="88" t="str">
        <f t="shared" si="66"/>
        <v xml:space="preserve"> </v>
      </c>
      <c r="AF251" s="91" t="str">
        <f t="shared" si="61"/>
        <v xml:space="preserve"> </v>
      </c>
      <c r="AG251" s="78"/>
      <c r="AH251" s="78"/>
      <c r="AI251" s="78"/>
      <c r="AK251" s="94" t="str">
        <f t="shared" si="62"/>
        <v>≤60</v>
      </c>
      <c r="AL251" s="94">
        <f t="shared" ca="1" si="63"/>
        <v>44</v>
      </c>
      <c r="AM251" s="95">
        <f t="shared" si="71"/>
        <v>0</v>
      </c>
      <c r="AN251" s="95">
        <f t="shared" si="72"/>
        <v>0</v>
      </c>
      <c r="AO251" s="96">
        <f t="shared" si="67"/>
        <v>0</v>
      </c>
      <c r="AP251" s="96">
        <f t="shared" si="68"/>
        <v>0</v>
      </c>
    </row>
    <row r="252" spans="2:42" s="97" customFormat="1" ht="52.8" x14ac:dyDescent="0.3">
      <c r="B252" s="79">
        <f t="shared" si="69"/>
        <v>249</v>
      </c>
      <c r="C252" s="79"/>
      <c r="D252" s="80" t="s">
        <v>94</v>
      </c>
      <c r="E252" s="80"/>
      <c r="F252" s="81"/>
      <c r="G252" s="82" t="str">
        <f t="shared" si="70"/>
        <v xml:space="preserve">Группа от QF </v>
      </c>
      <c r="H252" s="83"/>
      <c r="I252" s="83"/>
      <c r="J252" s="83"/>
      <c r="K252" s="83"/>
      <c r="L252" s="127"/>
      <c r="M252" s="127"/>
      <c r="N252" s="84"/>
      <c r="O252" s="85"/>
      <c r="P252" s="85"/>
      <c r="Q252" s="85"/>
      <c r="R252" s="86"/>
      <c r="S252" s="80"/>
      <c r="T252" s="87"/>
      <c r="U252" s="88" t="str">
        <f t="shared" si="64"/>
        <v xml:space="preserve"> </v>
      </c>
      <c r="V252" s="89"/>
      <c r="W252" s="90" t="str">
        <f t="shared" si="65"/>
        <v xml:space="preserve"> </v>
      </c>
      <c r="X252" s="90"/>
      <c r="Y252" s="90"/>
      <c r="Z252" s="90"/>
      <c r="AA252" s="90"/>
      <c r="AB252" s="87" t="s">
        <v>74</v>
      </c>
      <c r="AC252" s="76"/>
      <c r="AD252" s="91">
        <f t="shared" si="60"/>
        <v>0</v>
      </c>
      <c r="AE252" s="88" t="str">
        <f t="shared" si="66"/>
        <v xml:space="preserve"> </v>
      </c>
      <c r="AF252" s="91" t="str">
        <f t="shared" si="61"/>
        <v xml:space="preserve"> </v>
      </c>
      <c r="AG252" s="78"/>
      <c r="AH252" s="78"/>
      <c r="AI252" s="78"/>
      <c r="AK252" s="94" t="str">
        <f t="shared" si="62"/>
        <v>≤60</v>
      </c>
      <c r="AL252" s="94">
        <f t="shared" ca="1" si="63"/>
        <v>49</v>
      </c>
      <c r="AM252" s="95">
        <f t="shared" si="71"/>
        <v>0</v>
      </c>
      <c r="AN252" s="95">
        <f t="shared" si="72"/>
        <v>0</v>
      </c>
      <c r="AO252" s="96">
        <f t="shared" si="67"/>
        <v>0</v>
      </c>
      <c r="AP252" s="96">
        <f t="shared" si="68"/>
        <v>0</v>
      </c>
    </row>
    <row r="253" spans="2:42" s="97" customFormat="1" ht="52.8" x14ac:dyDescent="0.3">
      <c r="B253" s="79">
        <f t="shared" si="69"/>
        <v>250</v>
      </c>
      <c r="C253" s="79"/>
      <c r="D253" s="80" t="s">
        <v>94</v>
      </c>
      <c r="E253" s="80"/>
      <c r="F253" s="81"/>
      <c r="G253" s="82" t="str">
        <f t="shared" si="70"/>
        <v xml:space="preserve">Группа от QF </v>
      </c>
      <c r="H253" s="83"/>
      <c r="I253" s="83"/>
      <c r="J253" s="83"/>
      <c r="K253" s="83"/>
      <c r="L253" s="127"/>
      <c r="M253" s="127"/>
      <c r="N253" s="84"/>
      <c r="O253" s="85"/>
      <c r="P253" s="85"/>
      <c r="Q253" s="85"/>
      <c r="R253" s="86"/>
      <c r="S253" s="80"/>
      <c r="T253" s="87"/>
      <c r="U253" s="88" t="str">
        <f t="shared" si="64"/>
        <v xml:space="preserve"> </v>
      </c>
      <c r="V253" s="89"/>
      <c r="W253" s="90" t="str">
        <f t="shared" si="65"/>
        <v xml:space="preserve"> </v>
      </c>
      <c r="X253" s="90"/>
      <c r="Y253" s="90"/>
      <c r="Z253" s="90"/>
      <c r="AA253" s="90"/>
      <c r="AB253" s="87" t="s">
        <v>74</v>
      </c>
      <c r="AC253" s="76"/>
      <c r="AD253" s="91">
        <f t="shared" si="60"/>
        <v>0</v>
      </c>
      <c r="AE253" s="88" t="str">
        <f t="shared" si="66"/>
        <v xml:space="preserve"> </v>
      </c>
      <c r="AF253" s="91" t="str">
        <f t="shared" si="61"/>
        <v xml:space="preserve"> </v>
      </c>
      <c r="AG253" s="78"/>
      <c r="AH253" s="78"/>
      <c r="AI253" s="78"/>
      <c r="AK253" s="94" t="str">
        <f t="shared" si="62"/>
        <v>≤60</v>
      </c>
      <c r="AL253" s="94">
        <f t="shared" ca="1" si="63"/>
        <v>40</v>
      </c>
      <c r="AM253" s="95">
        <f t="shared" si="71"/>
        <v>0</v>
      </c>
      <c r="AN253" s="95">
        <f t="shared" si="72"/>
        <v>0</v>
      </c>
      <c r="AO253" s="96">
        <f t="shared" si="67"/>
        <v>0</v>
      </c>
      <c r="AP253" s="96">
        <f t="shared" si="68"/>
        <v>0</v>
      </c>
    </row>
    <row r="254" spans="2:42" s="97" customFormat="1" ht="52.8" x14ac:dyDescent="0.3">
      <c r="B254" s="79">
        <f t="shared" si="69"/>
        <v>251</v>
      </c>
      <c r="C254" s="79"/>
      <c r="D254" s="80" t="s">
        <v>94</v>
      </c>
      <c r="E254" s="80"/>
      <c r="F254" s="81"/>
      <c r="G254" s="82" t="str">
        <f t="shared" si="70"/>
        <v xml:space="preserve">Группа от QF </v>
      </c>
      <c r="H254" s="83"/>
      <c r="I254" s="83"/>
      <c r="J254" s="83"/>
      <c r="K254" s="83"/>
      <c r="L254" s="127"/>
      <c r="M254" s="127"/>
      <c r="N254" s="84"/>
      <c r="O254" s="85"/>
      <c r="P254" s="85"/>
      <c r="Q254" s="85"/>
      <c r="R254" s="86"/>
      <c r="S254" s="80"/>
      <c r="T254" s="87"/>
      <c r="U254" s="88" t="str">
        <f t="shared" si="64"/>
        <v xml:space="preserve"> </v>
      </c>
      <c r="V254" s="89"/>
      <c r="W254" s="90" t="str">
        <f t="shared" si="65"/>
        <v xml:space="preserve"> </v>
      </c>
      <c r="X254" s="90"/>
      <c r="Y254" s="90"/>
      <c r="Z254" s="90"/>
      <c r="AA254" s="90"/>
      <c r="AB254" s="87" t="s">
        <v>74</v>
      </c>
      <c r="AC254" s="76"/>
      <c r="AD254" s="91">
        <f t="shared" si="60"/>
        <v>0</v>
      </c>
      <c r="AE254" s="88" t="str">
        <f t="shared" si="66"/>
        <v xml:space="preserve"> </v>
      </c>
      <c r="AF254" s="91" t="str">
        <f t="shared" si="61"/>
        <v xml:space="preserve"> </v>
      </c>
      <c r="AG254" s="78"/>
      <c r="AH254" s="78"/>
      <c r="AI254" s="78"/>
      <c r="AK254" s="94" t="str">
        <f t="shared" si="62"/>
        <v>≤60</v>
      </c>
      <c r="AL254" s="94">
        <f t="shared" ca="1" si="63"/>
        <v>45</v>
      </c>
      <c r="AM254" s="95">
        <f t="shared" si="71"/>
        <v>0</v>
      </c>
      <c r="AN254" s="95">
        <f t="shared" si="72"/>
        <v>0</v>
      </c>
      <c r="AO254" s="96">
        <f t="shared" si="67"/>
        <v>0</v>
      </c>
      <c r="AP254" s="96">
        <f t="shared" si="68"/>
        <v>0</v>
      </c>
    </row>
    <row r="255" spans="2:42" s="97" customFormat="1" ht="52.8" x14ac:dyDescent="0.3">
      <c r="B255" s="79">
        <f t="shared" si="69"/>
        <v>252</v>
      </c>
      <c r="C255" s="79"/>
      <c r="D255" s="80" t="s">
        <v>94</v>
      </c>
      <c r="E255" s="80"/>
      <c r="F255" s="81"/>
      <c r="G255" s="82" t="str">
        <f t="shared" si="70"/>
        <v xml:space="preserve">Группа от QF </v>
      </c>
      <c r="H255" s="83"/>
      <c r="I255" s="83"/>
      <c r="J255" s="83"/>
      <c r="K255" s="83"/>
      <c r="L255" s="127"/>
      <c r="M255" s="127"/>
      <c r="N255" s="84"/>
      <c r="O255" s="85"/>
      <c r="P255" s="85"/>
      <c r="Q255" s="85"/>
      <c r="R255" s="86"/>
      <c r="S255" s="80"/>
      <c r="T255" s="87"/>
      <c r="U255" s="88" t="str">
        <f t="shared" si="64"/>
        <v xml:space="preserve"> </v>
      </c>
      <c r="V255" s="89"/>
      <c r="W255" s="90" t="str">
        <f t="shared" si="65"/>
        <v xml:space="preserve"> </v>
      </c>
      <c r="X255" s="90"/>
      <c r="Y255" s="90"/>
      <c r="Z255" s="90"/>
      <c r="AA255" s="90"/>
      <c r="AB255" s="87" t="s">
        <v>74</v>
      </c>
      <c r="AC255" s="76"/>
      <c r="AD255" s="91">
        <f t="shared" si="60"/>
        <v>0</v>
      </c>
      <c r="AE255" s="88" t="str">
        <f t="shared" si="66"/>
        <v xml:space="preserve"> </v>
      </c>
      <c r="AF255" s="91" t="str">
        <f t="shared" si="61"/>
        <v xml:space="preserve"> </v>
      </c>
      <c r="AG255" s="78"/>
      <c r="AH255" s="78"/>
      <c r="AI255" s="78"/>
      <c r="AK255" s="94" t="str">
        <f t="shared" si="62"/>
        <v>≤60</v>
      </c>
      <c r="AL255" s="94">
        <f t="shared" ca="1" si="63"/>
        <v>35</v>
      </c>
      <c r="AM255" s="95">
        <f t="shared" si="71"/>
        <v>0</v>
      </c>
      <c r="AN255" s="95">
        <f t="shared" si="72"/>
        <v>0</v>
      </c>
      <c r="AO255" s="96">
        <f t="shared" si="67"/>
        <v>0</v>
      </c>
      <c r="AP255" s="96">
        <f t="shared" si="68"/>
        <v>0</v>
      </c>
    </row>
    <row r="256" spans="2:42" s="97" customFormat="1" ht="52.8" x14ac:dyDescent="0.3">
      <c r="B256" s="79">
        <f t="shared" si="69"/>
        <v>253</v>
      </c>
      <c r="C256" s="79"/>
      <c r="D256" s="80" t="s">
        <v>94</v>
      </c>
      <c r="E256" s="80"/>
      <c r="F256" s="81"/>
      <c r="G256" s="82" t="str">
        <f t="shared" si="70"/>
        <v xml:space="preserve">Группа от QF </v>
      </c>
      <c r="H256" s="83"/>
      <c r="I256" s="83"/>
      <c r="J256" s="83"/>
      <c r="K256" s="83"/>
      <c r="L256" s="127"/>
      <c r="M256" s="127"/>
      <c r="N256" s="84"/>
      <c r="O256" s="85"/>
      <c r="P256" s="85"/>
      <c r="Q256" s="85"/>
      <c r="R256" s="86"/>
      <c r="S256" s="80"/>
      <c r="T256" s="87"/>
      <c r="U256" s="88" t="str">
        <f t="shared" si="64"/>
        <v xml:space="preserve"> </v>
      </c>
      <c r="V256" s="89"/>
      <c r="W256" s="90" t="str">
        <f t="shared" si="65"/>
        <v xml:space="preserve"> </v>
      </c>
      <c r="X256" s="90"/>
      <c r="Y256" s="90"/>
      <c r="Z256" s="90"/>
      <c r="AA256" s="90"/>
      <c r="AB256" s="87" t="s">
        <v>74</v>
      </c>
      <c r="AC256" s="76"/>
      <c r="AD256" s="91">
        <f t="shared" si="60"/>
        <v>0</v>
      </c>
      <c r="AE256" s="88" t="str">
        <f t="shared" si="66"/>
        <v xml:space="preserve"> </v>
      </c>
      <c r="AF256" s="91" t="str">
        <f t="shared" si="61"/>
        <v xml:space="preserve"> </v>
      </c>
      <c r="AG256" s="78"/>
      <c r="AH256" s="78"/>
      <c r="AI256" s="78"/>
      <c r="AK256" s="94" t="str">
        <f t="shared" si="62"/>
        <v>≤60</v>
      </c>
      <c r="AL256" s="94">
        <f t="shared" ca="1" si="63"/>
        <v>26</v>
      </c>
      <c r="AM256" s="95">
        <f t="shared" si="71"/>
        <v>0</v>
      </c>
      <c r="AN256" s="95">
        <f t="shared" si="72"/>
        <v>0</v>
      </c>
      <c r="AO256" s="96">
        <f t="shared" si="67"/>
        <v>0</v>
      </c>
      <c r="AP256" s="96">
        <f t="shared" si="68"/>
        <v>0</v>
      </c>
    </row>
    <row r="257" spans="2:42" s="97" customFormat="1" ht="52.8" x14ac:dyDescent="0.3">
      <c r="B257" s="79">
        <f t="shared" si="69"/>
        <v>254</v>
      </c>
      <c r="C257" s="79"/>
      <c r="D257" s="80" t="s">
        <v>94</v>
      </c>
      <c r="E257" s="80"/>
      <c r="F257" s="81"/>
      <c r="G257" s="82" t="str">
        <f t="shared" si="70"/>
        <v xml:space="preserve">Группа от QF </v>
      </c>
      <c r="H257" s="83"/>
      <c r="I257" s="83"/>
      <c r="J257" s="83"/>
      <c r="K257" s="83"/>
      <c r="L257" s="127"/>
      <c r="M257" s="127"/>
      <c r="N257" s="84"/>
      <c r="O257" s="85"/>
      <c r="P257" s="85"/>
      <c r="Q257" s="85"/>
      <c r="R257" s="86"/>
      <c r="S257" s="80"/>
      <c r="T257" s="87"/>
      <c r="U257" s="88" t="str">
        <f t="shared" si="64"/>
        <v xml:space="preserve"> </v>
      </c>
      <c r="V257" s="89"/>
      <c r="W257" s="90" t="str">
        <f t="shared" si="65"/>
        <v xml:space="preserve"> </v>
      </c>
      <c r="X257" s="90"/>
      <c r="Y257" s="90"/>
      <c r="Z257" s="90"/>
      <c r="AA257" s="90"/>
      <c r="AB257" s="87" t="s">
        <v>74</v>
      </c>
      <c r="AC257" s="76"/>
      <c r="AD257" s="91">
        <f t="shared" si="60"/>
        <v>0</v>
      </c>
      <c r="AE257" s="88" t="str">
        <f t="shared" si="66"/>
        <v xml:space="preserve"> </v>
      </c>
      <c r="AF257" s="91" t="str">
        <f t="shared" si="61"/>
        <v xml:space="preserve"> </v>
      </c>
      <c r="AG257" s="78"/>
      <c r="AH257" s="78"/>
      <c r="AI257" s="78"/>
      <c r="AK257" s="94" t="str">
        <f t="shared" si="62"/>
        <v>≤60</v>
      </c>
      <c r="AL257" s="94">
        <f t="shared" ca="1" si="63"/>
        <v>49</v>
      </c>
      <c r="AM257" s="95">
        <f t="shared" si="71"/>
        <v>0</v>
      </c>
      <c r="AN257" s="95">
        <f t="shared" si="72"/>
        <v>0</v>
      </c>
      <c r="AO257" s="96">
        <f t="shared" si="67"/>
        <v>0</v>
      </c>
      <c r="AP257" s="96">
        <f t="shared" si="68"/>
        <v>0</v>
      </c>
    </row>
    <row r="258" spans="2:42" s="97" customFormat="1" ht="52.8" x14ac:dyDescent="0.3">
      <c r="B258" s="79">
        <f t="shared" si="69"/>
        <v>255</v>
      </c>
      <c r="C258" s="79"/>
      <c r="D258" s="80" t="s">
        <v>94</v>
      </c>
      <c r="E258" s="80"/>
      <c r="F258" s="81"/>
      <c r="G258" s="82" t="str">
        <f t="shared" si="70"/>
        <v xml:space="preserve">Группа от QF </v>
      </c>
      <c r="H258" s="83"/>
      <c r="I258" s="83"/>
      <c r="J258" s="83"/>
      <c r="K258" s="83"/>
      <c r="L258" s="127"/>
      <c r="M258" s="127"/>
      <c r="N258" s="84"/>
      <c r="O258" s="85"/>
      <c r="P258" s="85"/>
      <c r="Q258" s="85"/>
      <c r="R258" s="86"/>
      <c r="S258" s="80"/>
      <c r="T258" s="87"/>
      <c r="U258" s="88" t="str">
        <f t="shared" si="64"/>
        <v xml:space="preserve"> </v>
      </c>
      <c r="V258" s="89"/>
      <c r="W258" s="90" t="str">
        <f t="shared" si="65"/>
        <v xml:space="preserve"> </v>
      </c>
      <c r="X258" s="90"/>
      <c r="Y258" s="90"/>
      <c r="Z258" s="90"/>
      <c r="AA258" s="90"/>
      <c r="AB258" s="87" t="s">
        <v>74</v>
      </c>
      <c r="AC258" s="76"/>
      <c r="AD258" s="91">
        <f t="shared" si="60"/>
        <v>0</v>
      </c>
      <c r="AE258" s="88" t="str">
        <f t="shared" si="66"/>
        <v xml:space="preserve"> </v>
      </c>
      <c r="AF258" s="91" t="str">
        <f t="shared" si="61"/>
        <v xml:space="preserve"> </v>
      </c>
      <c r="AG258" s="78"/>
      <c r="AH258" s="78"/>
      <c r="AI258" s="78"/>
      <c r="AK258" s="94" t="str">
        <f t="shared" si="62"/>
        <v>≤60</v>
      </c>
      <c r="AL258" s="94">
        <f t="shared" ca="1" si="63"/>
        <v>48</v>
      </c>
      <c r="AM258" s="95">
        <f t="shared" si="71"/>
        <v>0</v>
      </c>
      <c r="AN258" s="95">
        <f t="shared" si="72"/>
        <v>0</v>
      </c>
      <c r="AO258" s="96">
        <f t="shared" si="67"/>
        <v>0</v>
      </c>
      <c r="AP258" s="96">
        <f t="shared" si="68"/>
        <v>0</v>
      </c>
    </row>
    <row r="259" spans="2:42" s="97" customFormat="1" ht="52.8" x14ac:dyDescent="0.3">
      <c r="B259" s="79">
        <f t="shared" si="69"/>
        <v>256</v>
      </c>
      <c r="C259" s="79"/>
      <c r="D259" s="80" t="s">
        <v>94</v>
      </c>
      <c r="E259" s="80"/>
      <c r="F259" s="81"/>
      <c r="G259" s="82" t="str">
        <f t="shared" si="70"/>
        <v xml:space="preserve">Группа от QF </v>
      </c>
      <c r="H259" s="83"/>
      <c r="I259" s="83"/>
      <c r="J259" s="83"/>
      <c r="K259" s="83"/>
      <c r="L259" s="127"/>
      <c r="M259" s="127"/>
      <c r="N259" s="84"/>
      <c r="O259" s="85"/>
      <c r="P259" s="85"/>
      <c r="Q259" s="85"/>
      <c r="R259" s="86"/>
      <c r="S259" s="80"/>
      <c r="T259" s="87"/>
      <c r="U259" s="88" t="str">
        <f t="shared" si="64"/>
        <v xml:space="preserve"> </v>
      </c>
      <c r="V259" s="89"/>
      <c r="W259" s="90" t="str">
        <f t="shared" si="65"/>
        <v xml:space="preserve"> </v>
      </c>
      <c r="X259" s="90"/>
      <c r="Y259" s="90"/>
      <c r="Z259" s="90"/>
      <c r="AA259" s="90"/>
      <c r="AB259" s="87" t="s">
        <v>74</v>
      </c>
      <c r="AC259" s="76"/>
      <c r="AD259" s="91">
        <f t="shared" ref="AD259:AD322" si="73">IF(V259=$AG$1,L259*3,IF(V259=$AH$1,L259*5,IF(V259=$AI$1,L259*8,IF(V259=$AJ$1,L259*12*0.75,0))))</f>
        <v>0</v>
      </c>
      <c r="AE259" s="88" t="str">
        <f t="shared" si="66"/>
        <v xml:space="preserve"> </v>
      </c>
      <c r="AF259" s="91" t="str">
        <f t="shared" ref="AF259:AF322" si="74">IF(V259=$AG$1,L259*5,IF(V259=$AH$1,L259*10,IF(V259=$AI$1,L259*10,IF(V259=$AJ$1,L259*12," "))))</f>
        <v xml:space="preserve"> </v>
      </c>
      <c r="AG259" s="78"/>
      <c r="AH259" s="78"/>
      <c r="AI259" s="78"/>
      <c r="AK259" s="94" t="str">
        <f t="shared" ref="AK259:AK322" si="75">IF(L259&gt;63,"≤120","≤60")</f>
        <v>≤60</v>
      </c>
      <c r="AL259" s="94">
        <f t="shared" ref="AL259:AL322" ca="1" si="76">IF(L259&lt;63,RANDBETWEEN(20,50),RANDBETWEEN(60,110))</f>
        <v>22</v>
      </c>
      <c r="AM259" s="95">
        <f t="shared" si="71"/>
        <v>0</v>
      </c>
      <c r="AN259" s="95">
        <f t="shared" si="72"/>
        <v>0</v>
      </c>
      <c r="AO259" s="96">
        <f t="shared" si="67"/>
        <v>0</v>
      </c>
      <c r="AP259" s="96">
        <f t="shared" si="68"/>
        <v>0</v>
      </c>
    </row>
    <row r="260" spans="2:42" s="97" customFormat="1" ht="52.8" x14ac:dyDescent="0.3">
      <c r="B260" s="79">
        <f t="shared" si="69"/>
        <v>257</v>
      </c>
      <c r="C260" s="79"/>
      <c r="D260" s="80" t="s">
        <v>94</v>
      </c>
      <c r="E260" s="80"/>
      <c r="F260" s="81"/>
      <c r="G260" s="82" t="str">
        <f t="shared" si="70"/>
        <v xml:space="preserve">Группа от QF </v>
      </c>
      <c r="H260" s="83"/>
      <c r="I260" s="83"/>
      <c r="J260" s="83"/>
      <c r="K260" s="83"/>
      <c r="L260" s="127"/>
      <c r="M260" s="127"/>
      <c r="N260" s="84"/>
      <c r="O260" s="85"/>
      <c r="P260" s="85"/>
      <c r="Q260" s="85"/>
      <c r="R260" s="86"/>
      <c r="S260" s="80"/>
      <c r="T260" s="87"/>
      <c r="U260" s="88" t="str">
        <f t="shared" ref="U260:U323" si="77">IF(AD260=0," ","-")</f>
        <v xml:space="preserve"> </v>
      </c>
      <c r="V260" s="89"/>
      <c r="W260" s="90" t="str">
        <f t="shared" ref="W260:W323" si="78">IF(AD260=0," ","-")</f>
        <v xml:space="preserve"> </v>
      </c>
      <c r="X260" s="90"/>
      <c r="Y260" s="90"/>
      <c r="Z260" s="90"/>
      <c r="AA260" s="90"/>
      <c r="AB260" s="87" t="s">
        <v>74</v>
      </c>
      <c r="AC260" s="76"/>
      <c r="AD260" s="91">
        <f t="shared" si="73"/>
        <v>0</v>
      </c>
      <c r="AE260" s="88" t="str">
        <f t="shared" ref="AE260:AE323" si="79">IF(AD260=0," ","-")</f>
        <v xml:space="preserve"> </v>
      </c>
      <c r="AF260" s="91" t="str">
        <f t="shared" si="74"/>
        <v xml:space="preserve"> </v>
      </c>
      <c r="AG260" s="78"/>
      <c r="AH260" s="78"/>
      <c r="AI260" s="78"/>
      <c r="AK260" s="94" t="str">
        <f t="shared" si="75"/>
        <v>≤60</v>
      </c>
      <c r="AL260" s="94">
        <f t="shared" ca="1" si="76"/>
        <v>29</v>
      </c>
      <c r="AM260" s="95">
        <f t="shared" si="71"/>
        <v>0</v>
      </c>
      <c r="AN260" s="95">
        <f t="shared" si="72"/>
        <v>0</v>
      </c>
      <c r="AO260" s="96">
        <f t="shared" ref="AO260:AO323" si="80">ROUND(L260*1.13,0)</f>
        <v>0</v>
      </c>
      <c r="AP260" s="96">
        <f t="shared" ref="AP260:AP323" si="81">ROUND(L260*1.45,0)</f>
        <v>0</v>
      </c>
    </row>
    <row r="261" spans="2:42" s="97" customFormat="1" ht="52.8" x14ac:dyDescent="0.3">
      <c r="B261" s="79">
        <f t="shared" si="69"/>
        <v>258</v>
      </c>
      <c r="C261" s="79"/>
      <c r="D261" s="80" t="s">
        <v>94</v>
      </c>
      <c r="E261" s="80"/>
      <c r="F261" s="81"/>
      <c r="G261" s="82" t="str">
        <f t="shared" si="70"/>
        <v xml:space="preserve">Группа от QF </v>
      </c>
      <c r="H261" s="83"/>
      <c r="I261" s="83"/>
      <c r="J261" s="83"/>
      <c r="K261" s="83"/>
      <c r="L261" s="127"/>
      <c r="M261" s="127"/>
      <c r="N261" s="84"/>
      <c r="O261" s="85"/>
      <c r="P261" s="85"/>
      <c r="Q261" s="85"/>
      <c r="R261" s="86"/>
      <c r="S261" s="80"/>
      <c r="T261" s="87"/>
      <c r="U261" s="88" t="str">
        <f t="shared" si="77"/>
        <v xml:space="preserve"> </v>
      </c>
      <c r="V261" s="89"/>
      <c r="W261" s="90" t="str">
        <f t="shared" si="78"/>
        <v xml:space="preserve"> </v>
      </c>
      <c r="X261" s="90"/>
      <c r="Y261" s="90"/>
      <c r="Z261" s="90"/>
      <c r="AA261" s="90"/>
      <c r="AB261" s="87" t="s">
        <v>74</v>
      </c>
      <c r="AC261" s="76"/>
      <c r="AD261" s="91">
        <f t="shared" si="73"/>
        <v>0</v>
      </c>
      <c r="AE261" s="88" t="str">
        <f t="shared" si="79"/>
        <v xml:space="preserve"> </v>
      </c>
      <c r="AF261" s="91" t="str">
        <f t="shared" si="74"/>
        <v xml:space="preserve"> </v>
      </c>
      <c r="AG261" s="78"/>
      <c r="AH261" s="78"/>
      <c r="AI261" s="78"/>
      <c r="AK261" s="94" t="str">
        <f t="shared" si="75"/>
        <v>≤60</v>
      </c>
      <c r="AL261" s="94">
        <f t="shared" ca="1" si="76"/>
        <v>31</v>
      </c>
      <c r="AM261" s="95">
        <f t="shared" si="71"/>
        <v>0</v>
      </c>
      <c r="AN261" s="95">
        <f t="shared" si="72"/>
        <v>0</v>
      </c>
      <c r="AO261" s="96">
        <f t="shared" si="80"/>
        <v>0</v>
      </c>
      <c r="AP261" s="96">
        <f t="shared" si="81"/>
        <v>0</v>
      </c>
    </row>
    <row r="262" spans="2:42" s="97" customFormat="1" ht="52.8" x14ac:dyDescent="0.3">
      <c r="B262" s="79">
        <f t="shared" ref="B262:B325" si="82">(IF(B260+B261=0,(B259+1),(IF(B261=0,(B260+1),B261+1))))</f>
        <v>259</v>
      </c>
      <c r="C262" s="79"/>
      <c r="D262" s="80" t="s">
        <v>94</v>
      </c>
      <c r="E262" s="80"/>
      <c r="F262" s="81"/>
      <c r="G262" s="82" t="str">
        <f t="shared" si="70"/>
        <v xml:space="preserve">Группа от QF </v>
      </c>
      <c r="H262" s="83"/>
      <c r="I262" s="83"/>
      <c r="J262" s="83"/>
      <c r="K262" s="83"/>
      <c r="L262" s="127"/>
      <c r="M262" s="127"/>
      <c r="N262" s="84"/>
      <c r="O262" s="85"/>
      <c r="P262" s="85"/>
      <c r="Q262" s="85"/>
      <c r="R262" s="86"/>
      <c r="S262" s="80"/>
      <c r="T262" s="87"/>
      <c r="U262" s="88" t="str">
        <f t="shared" si="77"/>
        <v xml:space="preserve"> </v>
      </c>
      <c r="V262" s="89"/>
      <c r="W262" s="90" t="str">
        <f t="shared" si="78"/>
        <v xml:space="preserve"> </v>
      </c>
      <c r="X262" s="90"/>
      <c r="Y262" s="90"/>
      <c r="Z262" s="90"/>
      <c r="AA262" s="90"/>
      <c r="AB262" s="87" t="s">
        <v>74</v>
      </c>
      <c r="AC262" s="76"/>
      <c r="AD262" s="91">
        <f t="shared" si="73"/>
        <v>0</v>
      </c>
      <c r="AE262" s="88" t="str">
        <f t="shared" si="79"/>
        <v xml:space="preserve"> </v>
      </c>
      <c r="AF262" s="91" t="str">
        <f t="shared" si="74"/>
        <v xml:space="preserve"> </v>
      </c>
      <c r="AG262" s="78"/>
      <c r="AH262" s="78"/>
      <c r="AI262" s="78"/>
      <c r="AK262" s="94" t="str">
        <f t="shared" si="75"/>
        <v>≤60</v>
      </c>
      <c r="AL262" s="94">
        <f t="shared" ca="1" si="76"/>
        <v>23</v>
      </c>
      <c r="AM262" s="95">
        <f t="shared" si="71"/>
        <v>0</v>
      </c>
      <c r="AN262" s="95">
        <f t="shared" si="72"/>
        <v>0</v>
      </c>
      <c r="AO262" s="96">
        <f t="shared" si="80"/>
        <v>0</v>
      </c>
      <c r="AP262" s="96">
        <f t="shared" si="81"/>
        <v>0</v>
      </c>
    </row>
    <row r="263" spans="2:42" s="97" customFormat="1" ht="52.8" x14ac:dyDescent="0.3">
      <c r="B263" s="79">
        <f t="shared" si="82"/>
        <v>260</v>
      </c>
      <c r="C263" s="79"/>
      <c r="D263" s="80" t="s">
        <v>94</v>
      </c>
      <c r="E263" s="80"/>
      <c r="F263" s="81"/>
      <c r="G263" s="82" t="str">
        <f t="shared" si="70"/>
        <v xml:space="preserve">Группа от QF </v>
      </c>
      <c r="H263" s="83"/>
      <c r="I263" s="83"/>
      <c r="J263" s="83"/>
      <c r="K263" s="83"/>
      <c r="L263" s="127"/>
      <c r="M263" s="127"/>
      <c r="N263" s="84"/>
      <c r="O263" s="85"/>
      <c r="P263" s="85"/>
      <c r="Q263" s="85"/>
      <c r="R263" s="86"/>
      <c r="S263" s="80"/>
      <c r="T263" s="87"/>
      <c r="U263" s="88" t="str">
        <f t="shared" si="77"/>
        <v xml:space="preserve"> </v>
      </c>
      <c r="V263" s="89"/>
      <c r="W263" s="90" t="str">
        <f t="shared" si="78"/>
        <v xml:space="preserve"> </v>
      </c>
      <c r="X263" s="90"/>
      <c r="Y263" s="90"/>
      <c r="Z263" s="90"/>
      <c r="AA263" s="90"/>
      <c r="AB263" s="87" t="s">
        <v>74</v>
      </c>
      <c r="AC263" s="76"/>
      <c r="AD263" s="91">
        <f t="shared" si="73"/>
        <v>0</v>
      </c>
      <c r="AE263" s="88" t="str">
        <f t="shared" si="79"/>
        <v xml:space="preserve"> </v>
      </c>
      <c r="AF263" s="91" t="str">
        <f t="shared" si="74"/>
        <v xml:space="preserve"> </v>
      </c>
      <c r="AG263" s="78"/>
      <c r="AH263" s="78"/>
      <c r="AI263" s="78"/>
      <c r="AK263" s="94" t="str">
        <f t="shared" si="75"/>
        <v>≤60</v>
      </c>
      <c r="AL263" s="94">
        <f t="shared" ca="1" si="76"/>
        <v>45</v>
      </c>
      <c r="AM263" s="95">
        <f t="shared" si="71"/>
        <v>0</v>
      </c>
      <c r="AN263" s="95">
        <f t="shared" si="72"/>
        <v>0</v>
      </c>
      <c r="AO263" s="96">
        <f t="shared" si="80"/>
        <v>0</v>
      </c>
      <c r="AP263" s="96">
        <f t="shared" si="81"/>
        <v>0</v>
      </c>
    </row>
    <row r="264" spans="2:42" s="97" customFormat="1" ht="52.8" x14ac:dyDescent="0.3">
      <c r="B264" s="79">
        <f t="shared" si="82"/>
        <v>261</v>
      </c>
      <c r="C264" s="79"/>
      <c r="D264" s="80" t="s">
        <v>94</v>
      </c>
      <c r="E264" s="80"/>
      <c r="F264" s="81"/>
      <c r="G264" s="82" t="str">
        <f t="shared" si="70"/>
        <v xml:space="preserve">Группа от QF </v>
      </c>
      <c r="H264" s="83"/>
      <c r="I264" s="83"/>
      <c r="J264" s="83"/>
      <c r="K264" s="83"/>
      <c r="L264" s="127"/>
      <c r="M264" s="127"/>
      <c r="N264" s="84"/>
      <c r="O264" s="85"/>
      <c r="P264" s="85"/>
      <c r="Q264" s="85"/>
      <c r="R264" s="86"/>
      <c r="S264" s="80"/>
      <c r="T264" s="87"/>
      <c r="U264" s="88" t="str">
        <f t="shared" si="77"/>
        <v xml:space="preserve"> </v>
      </c>
      <c r="V264" s="89"/>
      <c r="W264" s="90" t="str">
        <f t="shared" si="78"/>
        <v xml:space="preserve"> </v>
      </c>
      <c r="X264" s="90"/>
      <c r="Y264" s="90"/>
      <c r="Z264" s="90"/>
      <c r="AA264" s="90"/>
      <c r="AB264" s="87" t="s">
        <v>74</v>
      </c>
      <c r="AC264" s="76"/>
      <c r="AD264" s="91">
        <f t="shared" si="73"/>
        <v>0</v>
      </c>
      <c r="AE264" s="88" t="str">
        <f t="shared" si="79"/>
        <v xml:space="preserve"> </v>
      </c>
      <c r="AF264" s="91" t="str">
        <f t="shared" si="74"/>
        <v xml:space="preserve"> </v>
      </c>
      <c r="AG264" s="78"/>
      <c r="AH264" s="78"/>
      <c r="AI264" s="78"/>
      <c r="AK264" s="94" t="str">
        <f t="shared" si="75"/>
        <v>≤60</v>
      </c>
      <c r="AL264" s="94">
        <f t="shared" ca="1" si="76"/>
        <v>49</v>
      </c>
      <c r="AM264" s="95">
        <f t="shared" si="71"/>
        <v>0</v>
      </c>
      <c r="AN264" s="95">
        <f t="shared" si="72"/>
        <v>0</v>
      </c>
      <c r="AO264" s="96">
        <f t="shared" si="80"/>
        <v>0</v>
      </c>
      <c r="AP264" s="96">
        <f t="shared" si="81"/>
        <v>0</v>
      </c>
    </row>
    <row r="265" spans="2:42" s="97" customFormat="1" ht="52.8" x14ac:dyDescent="0.3">
      <c r="B265" s="79">
        <f t="shared" si="82"/>
        <v>262</v>
      </c>
      <c r="C265" s="79"/>
      <c r="D265" s="80" t="s">
        <v>94</v>
      </c>
      <c r="E265" s="80"/>
      <c r="F265" s="81"/>
      <c r="G265" s="82" t="str">
        <f t="shared" si="70"/>
        <v xml:space="preserve">Группа от QF </v>
      </c>
      <c r="H265" s="83"/>
      <c r="I265" s="83"/>
      <c r="J265" s="83"/>
      <c r="K265" s="83"/>
      <c r="L265" s="127"/>
      <c r="M265" s="127"/>
      <c r="N265" s="84"/>
      <c r="O265" s="85"/>
      <c r="P265" s="85"/>
      <c r="Q265" s="85"/>
      <c r="R265" s="86"/>
      <c r="S265" s="80"/>
      <c r="T265" s="87"/>
      <c r="U265" s="88" t="str">
        <f t="shared" si="77"/>
        <v xml:space="preserve"> </v>
      </c>
      <c r="V265" s="89"/>
      <c r="W265" s="90" t="str">
        <f t="shared" si="78"/>
        <v xml:space="preserve"> </v>
      </c>
      <c r="X265" s="90"/>
      <c r="Y265" s="90"/>
      <c r="Z265" s="90"/>
      <c r="AA265" s="90"/>
      <c r="AB265" s="87" t="s">
        <v>74</v>
      </c>
      <c r="AC265" s="76"/>
      <c r="AD265" s="91">
        <f t="shared" si="73"/>
        <v>0</v>
      </c>
      <c r="AE265" s="88" t="str">
        <f t="shared" si="79"/>
        <v xml:space="preserve"> </v>
      </c>
      <c r="AF265" s="91" t="str">
        <f t="shared" si="74"/>
        <v xml:space="preserve"> </v>
      </c>
      <c r="AG265" s="78"/>
      <c r="AH265" s="78"/>
      <c r="AI265" s="78"/>
      <c r="AK265" s="94" t="str">
        <f t="shared" si="75"/>
        <v>≤60</v>
      </c>
      <c r="AL265" s="94">
        <f t="shared" ca="1" si="76"/>
        <v>46</v>
      </c>
      <c r="AM265" s="95">
        <f t="shared" si="71"/>
        <v>0</v>
      </c>
      <c r="AN265" s="95">
        <f t="shared" si="72"/>
        <v>0</v>
      </c>
      <c r="AO265" s="96">
        <f t="shared" si="80"/>
        <v>0</v>
      </c>
      <c r="AP265" s="96">
        <f t="shared" si="81"/>
        <v>0</v>
      </c>
    </row>
    <row r="266" spans="2:42" s="97" customFormat="1" ht="52.8" x14ac:dyDescent="0.3">
      <c r="B266" s="79">
        <f t="shared" si="82"/>
        <v>263</v>
      </c>
      <c r="C266" s="79"/>
      <c r="D266" s="80" t="s">
        <v>94</v>
      </c>
      <c r="E266" s="80"/>
      <c r="F266" s="81"/>
      <c r="G266" s="82" t="str">
        <f t="shared" si="70"/>
        <v xml:space="preserve">Группа от QF </v>
      </c>
      <c r="H266" s="83"/>
      <c r="I266" s="83"/>
      <c r="J266" s="83"/>
      <c r="K266" s="83"/>
      <c r="L266" s="127"/>
      <c r="M266" s="127"/>
      <c r="N266" s="84"/>
      <c r="O266" s="85"/>
      <c r="P266" s="85"/>
      <c r="Q266" s="85"/>
      <c r="R266" s="86"/>
      <c r="S266" s="80"/>
      <c r="T266" s="87"/>
      <c r="U266" s="88" t="str">
        <f t="shared" si="77"/>
        <v xml:space="preserve"> </v>
      </c>
      <c r="V266" s="89"/>
      <c r="W266" s="90" t="str">
        <f t="shared" si="78"/>
        <v xml:space="preserve"> </v>
      </c>
      <c r="X266" s="90"/>
      <c r="Y266" s="90"/>
      <c r="Z266" s="90"/>
      <c r="AA266" s="90"/>
      <c r="AB266" s="87" t="s">
        <v>74</v>
      </c>
      <c r="AC266" s="76"/>
      <c r="AD266" s="91">
        <f t="shared" si="73"/>
        <v>0</v>
      </c>
      <c r="AE266" s="88" t="str">
        <f t="shared" si="79"/>
        <v xml:space="preserve"> </v>
      </c>
      <c r="AF266" s="91" t="str">
        <f t="shared" si="74"/>
        <v xml:space="preserve"> </v>
      </c>
      <c r="AG266" s="78"/>
      <c r="AH266" s="78"/>
      <c r="AI266" s="78"/>
      <c r="AK266" s="94" t="str">
        <f t="shared" si="75"/>
        <v>≤60</v>
      </c>
      <c r="AL266" s="94">
        <f t="shared" ca="1" si="76"/>
        <v>47</v>
      </c>
      <c r="AM266" s="95">
        <f t="shared" si="71"/>
        <v>0</v>
      </c>
      <c r="AN266" s="95">
        <f t="shared" si="72"/>
        <v>0</v>
      </c>
      <c r="AO266" s="96">
        <f t="shared" si="80"/>
        <v>0</v>
      </c>
      <c r="AP266" s="96">
        <f t="shared" si="81"/>
        <v>0</v>
      </c>
    </row>
    <row r="267" spans="2:42" s="97" customFormat="1" ht="52.8" x14ac:dyDescent="0.3">
      <c r="B267" s="79">
        <f t="shared" si="82"/>
        <v>264</v>
      </c>
      <c r="C267" s="79"/>
      <c r="D267" s="80" t="s">
        <v>94</v>
      </c>
      <c r="E267" s="80"/>
      <c r="F267" s="81"/>
      <c r="G267" s="82" t="str">
        <f t="shared" si="70"/>
        <v xml:space="preserve">Группа от QF </v>
      </c>
      <c r="H267" s="83"/>
      <c r="I267" s="83"/>
      <c r="J267" s="83"/>
      <c r="K267" s="83"/>
      <c r="L267" s="127"/>
      <c r="M267" s="127"/>
      <c r="N267" s="84"/>
      <c r="O267" s="85"/>
      <c r="P267" s="85"/>
      <c r="Q267" s="85"/>
      <c r="R267" s="86"/>
      <c r="S267" s="80"/>
      <c r="T267" s="87"/>
      <c r="U267" s="88" t="str">
        <f t="shared" si="77"/>
        <v xml:space="preserve"> </v>
      </c>
      <c r="V267" s="89"/>
      <c r="W267" s="90" t="str">
        <f t="shared" si="78"/>
        <v xml:space="preserve"> </v>
      </c>
      <c r="X267" s="90"/>
      <c r="Y267" s="90"/>
      <c r="Z267" s="90"/>
      <c r="AA267" s="90"/>
      <c r="AB267" s="87" t="s">
        <v>74</v>
      </c>
      <c r="AC267" s="76"/>
      <c r="AD267" s="91">
        <f t="shared" si="73"/>
        <v>0</v>
      </c>
      <c r="AE267" s="88" t="str">
        <f t="shared" si="79"/>
        <v xml:space="preserve"> </v>
      </c>
      <c r="AF267" s="91" t="str">
        <f t="shared" si="74"/>
        <v xml:space="preserve"> </v>
      </c>
      <c r="AG267" s="78"/>
      <c r="AH267" s="78"/>
      <c r="AI267" s="78"/>
      <c r="AK267" s="94" t="str">
        <f t="shared" si="75"/>
        <v>≤60</v>
      </c>
      <c r="AL267" s="94">
        <f t="shared" ca="1" si="76"/>
        <v>34</v>
      </c>
      <c r="AM267" s="95">
        <f t="shared" si="71"/>
        <v>0</v>
      </c>
      <c r="AN267" s="95">
        <f t="shared" si="72"/>
        <v>0</v>
      </c>
      <c r="AO267" s="96">
        <f t="shared" si="80"/>
        <v>0</v>
      </c>
      <c r="AP267" s="96">
        <f t="shared" si="81"/>
        <v>0</v>
      </c>
    </row>
    <row r="268" spans="2:42" s="97" customFormat="1" ht="52.8" x14ac:dyDescent="0.3">
      <c r="B268" s="79">
        <f t="shared" si="82"/>
        <v>265</v>
      </c>
      <c r="C268" s="79"/>
      <c r="D268" s="80" t="s">
        <v>94</v>
      </c>
      <c r="E268" s="80"/>
      <c r="F268" s="81"/>
      <c r="G268" s="82" t="str">
        <f t="shared" si="70"/>
        <v xml:space="preserve">Группа от QF </v>
      </c>
      <c r="H268" s="83"/>
      <c r="I268" s="83"/>
      <c r="J268" s="83"/>
      <c r="K268" s="83"/>
      <c r="L268" s="127"/>
      <c r="M268" s="127"/>
      <c r="N268" s="84"/>
      <c r="O268" s="85"/>
      <c r="P268" s="85"/>
      <c r="Q268" s="85"/>
      <c r="R268" s="86"/>
      <c r="S268" s="80"/>
      <c r="T268" s="87"/>
      <c r="U268" s="88" t="str">
        <f t="shared" si="77"/>
        <v xml:space="preserve"> </v>
      </c>
      <c r="V268" s="89"/>
      <c r="W268" s="90" t="str">
        <f t="shared" si="78"/>
        <v xml:space="preserve"> </v>
      </c>
      <c r="X268" s="90"/>
      <c r="Y268" s="90"/>
      <c r="Z268" s="90"/>
      <c r="AA268" s="90"/>
      <c r="AB268" s="87" t="s">
        <v>74</v>
      </c>
      <c r="AC268" s="76"/>
      <c r="AD268" s="91">
        <f t="shared" si="73"/>
        <v>0</v>
      </c>
      <c r="AE268" s="88" t="str">
        <f t="shared" si="79"/>
        <v xml:space="preserve"> </v>
      </c>
      <c r="AF268" s="91" t="str">
        <f t="shared" si="74"/>
        <v xml:space="preserve"> </v>
      </c>
      <c r="AG268" s="78"/>
      <c r="AH268" s="78"/>
      <c r="AI268" s="78"/>
      <c r="AK268" s="94" t="str">
        <f t="shared" si="75"/>
        <v>≤60</v>
      </c>
      <c r="AL268" s="94">
        <f t="shared" ca="1" si="76"/>
        <v>47</v>
      </c>
      <c r="AM268" s="95">
        <f t="shared" si="71"/>
        <v>0</v>
      </c>
      <c r="AN268" s="95">
        <f t="shared" si="72"/>
        <v>0</v>
      </c>
      <c r="AO268" s="96">
        <f t="shared" si="80"/>
        <v>0</v>
      </c>
      <c r="AP268" s="96">
        <f t="shared" si="81"/>
        <v>0</v>
      </c>
    </row>
    <row r="269" spans="2:42" s="97" customFormat="1" ht="52.8" x14ac:dyDescent="0.3">
      <c r="B269" s="79">
        <f t="shared" si="82"/>
        <v>266</v>
      </c>
      <c r="C269" s="79"/>
      <c r="D269" s="80" t="s">
        <v>94</v>
      </c>
      <c r="E269" s="80"/>
      <c r="F269" s="81"/>
      <c r="G269" s="82" t="str">
        <f t="shared" ref="G269:G332" si="83">CONCATENATE(D269," ",F269,E269)</f>
        <v xml:space="preserve">Группа от QF </v>
      </c>
      <c r="H269" s="83"/>
      <c r="I269" s="83"/>
      <c r="J269" s="83"/>
      <c r="K269" s="83"/>
      <c r="L269" s="127"/>
      <c r="M269" s="127"/>
      <c r="N269" s="84"/>
      <c r="O269" s="85"/>
      <c r="P269" s="85"/>
      <c r="Q269" s="85"/>
      <c r="R269" s="86"/>
      <c r="S269" s="80"/>
      <c r="T269" s="87"/>
      <c r="U269" s="88" t="str">
        <f t="shared" si="77"/>
        <v xml:space="preserve"> </v>
      </c>
      <c r="V269" s="89"/>
      <c r="W269" s="90" t="str">
        <f t="shared" si="78"/>
        <v xml:space="preserve"> </v>
      </c>
      <c r="X269" s="90"/>
      <c r="Y269" s="90"/>
      <c r="Z269" s="90"/>
      <c r="AA269" s="90"/>
      <c r="AB269" s="87" t="s">
        <v>74</v>
      </c>
      <c r="AC269" s="76"/>
      <c r="AD269" s="91">
        <f t="shared" si="73"/>
        <v>0</v>
      </c>
      <c r="AE269" s="88" t="str">
        <f t="shared" si="79"/>
        <v xml:space="preserve"> </v>
      </c>
      <c r="AF269" s="91" t="str">
        <f t="shared" si="74"/>
        <v xml:space="preserve"> </v>
      </c>
      <c r="AG269" s="78"/>
      <c r="AH269" s="78"/>
      <c r="AI269" s="78"/>
      <c r="AK269" s="94" t="str">
        <f t="shared" si="75"/>
        <v>≤60</v>
      </c>
      <c r="AL269" s="94">
        <f t="shared" ca="1" si="76"/>
        <v>33</v>
      </c>
      <c r="AM269" s="95">
        <f t="shared" si="71"/>
        <v>0</v>
      </c>
      <c r="AN269" s="95">
        <f t="shared" si="72"/>
        <v>0</v>
      </c>
      <c r="AO269" s="96">
        <f t="shared" si="80"/>
        <v>0</v>
      </c>
      <c r="AP269" s="96">
        <f t="shared" si="81"/>
        <v>0</v>
      </c>
    </row>
    <row r="270" spans="2:42" s="97" customFormat="1" ht="52.8" x14ac:dyDescent="0.3">
      <c r="B270" s="79">
        <f t="shared" si="82"/>
        <v>267</v>
      </c>
      <c r="C270" s="79"/>
      <c r="D270" s="80" t="s">
        <v>94</v>
      </c>
      <c r="E270" s="80"/>
      <c r="F270" s="81"/>
      <c r="G270" s="82" t="str">
        <f t="shared" si="83"/>
        <v xml:space="preserve">Группа от QF </v>
      </c>
      <c r="H270" s="83"/>
      <c r="I270" s="83"/>
      <c r="J270" s="83"/>
      <c r="K270" s="83"/>
      <c r="L270" s="127"/>
      <c r="M270" s="127"/>
      <c r="N270" s="84"/>
      <c r="O270" s="85"/>
      <c r="P270" s="85"/>
      <c r="Q270" s="85"/>
      <c r="R270" s="86"/>
      <c r="S270" s="80"/>
      <c r="T270" s="87"/>
      <c r="U270" s="88" t="str">
        <f t="shared" si="77"/>
        <v xml:space="preserve"> </v>
      </c>
      <c r="V270" s="89"/>
      <c r="W270" s="90" t="str">
        <f t="shared" si="78"/>
        <v xml:space="preserve"> </v>
      </c>
      <c r="X270" s="90"/>
      <c r="Y270" s="90"/>
      <c r="Z270" s="90"/>
      <c r="AA270" s="90"/>
      <c r="AB270" s="87" t="s">
        <v>74</v>
      </c>
      <c r="AC270" s="76"/>
      <c r="AD270" s="91">
        <f t="shared" si="73"/>
        <v>0</v>
      </c>
      <c r="AE270" s="88" t="str">
        <f t="shared" si="79"/>
        <v xml:space="preserve"> </v>
      </c>
      <c r="AF270" s="91" t="str">
        <f t="shared" si="74"/>
        <v xml:space="preserve"> </v>
      </c>
      <c r="AG270" s="78"/>
      <c r="AH270" s="78"/>
      <c r="AI270" s="78"/>
      <c r="AK270" s="94" t="str">
        <f t="shared" si="75"/>
        <v>≤60</v>
      </c>
      <c r="AL270" s="94">
        <f t="shared" ca="1" si="76"/>
        <v>21</v>
      </c>
      <c r="AM270" s="95">
        <f t="shared" ref="AM270:AM333" si="84">IF(V270=$AG$1,L270*3,IF(V270=$AH$1,L270*5,IF(V270=$AI$1,L270*8,IF(V270=$AJ$1,L270*12,0))))</f>
        <v>0</v>
      </c>
      <c r="AN270" s="95">
        <f t="shared" ref="AN270:AN333" si="85">IF(V270=$AG$1,L270*5,IF(V270=$AH$1,L270*10,IF(V270=$AI$1,L270*10,IF(V270=$AJ$1,L270*0,0))))</f>
        <v>0</v>
      </c>
      <c r="AO270" s="96">
        <f t="shared" si="80"/>
        <v>0</v>
      </c>
      <c r="AP270" s="96">
        <f t="shared" si="81"/>
        <v>0</v>
      </c>
    </row>
    <row r="271" spans="2:42" s="97" customFormat="1" ht="52.8" x14ac:dyDescent="0.3">
      <c r="B271" s="79">
        <f t="shared" si="82"/>
        <v>268</v>
      </c>
      <c r="C271" s="79"/>
      <c r="D271" s="80" t="s">
        <v>94</v>
      </c>
      <c r="E271" s="80"/>
      <c r="F271" s="81"/>
      <c r="G271" s="82" t="str">
        <f t="shared" si="83"/>
        <v xml:space="preserve">Группа от QF </v>
      </c>
      <c r="H271" s="83"/>
      <c r="I271" s="83"/>
      <c r="J271" s="83"/>
      <c r="K271" s="83"/>
      <c r="L271" s="127"/>
      <c r="M271" s="127"/>
      <c r="N271" s="84"/>
      <c r="O271" s="85"/>
      <c r="P271" s="85"/>
      <c r="Q271" s="85"/>
      <c r="R271" s="86"/>
      <c r="S271" s="80"/>
      <c r="T271" s="87"/>
      <c r="U271" s="88" t="str">
        <f t="shared" si="77"/>
        <v xml:space="preserve"> </v>
      </c>
      <c r="V271" s="89"/>
      <c r="W271" s="90" t="str">
        <f t="shared" si="78"/>
        <v xml:space="preserve"> </v>
      </c>
      <c r="X271" s="90"/>
      <c r="Y271" s="90"/>
      <c r="Z271" s="90"/>
      <c r="AA271" s="90"/>
      <c r="AB271" s="87" t="s">
        <v>74</v>
      </c>
      <c r="AC271" s="76"/>
      <c r="AD271" s="91">
        <f t="shared" si="73"/>
        <v>0</v>
      </c>
      <c r="AE271" s="88" t="str">
        <f t="shared" si="79"/>
        <v xml:space="preserve"> </v>
      </c>
      <c r="AF271" s="91" t="str">
        <f t="shared" si="74"/>
        <v xml:space="preserve"> </v>
      </c>
      <c r="AG271" s="78"/>
      <c r="AH271" s="78"/>
      <c r="AI271" s="78"/>
      <c r="AK271" s="94" t="str">
        <f t="shared" si="75"/>
        <v>≤60</v>
      </c>
      <c r="AL271" s="94">
        <f t="shared" ca="1" si="76"/>
        <v>24</v>
      </c>
      <c r="AM271" s="95">
        <f t="shared" si="84"/>
        <v>0</v>
      </c>
      <c r="AN271" s="95">
        <f t="shared" si="85"/>
        <v>0</v>
      </c>
      <c r="AO271" s="96">
        <f t="shared" si="80"/>
        <v>0</v>
      </c>
      <c r="AP271" s="96">
        <f t="shared" si="81"/>
        <v>0</v>
      </c>
    </row>
    <row r="272" spans="2:42" s="97" customFormat="1" ht="52.8" x14ac:dyDescent="0.3">
      <c r="B272" s="79">
        <f t="shared" si="82"/>
        <v>269</v>
      </c>
      <c r="C272" s="79"/>
      <c r="D272" s="80" t="s">
        <v>94</v>
      </c>
      <c r="E272" s="80"/>
      <c r="F272" s="81"/>
      <c r="G272" s="82" t="str">
        <f t="shared" si="83"/>
        <v xml:space="preserve">Группа от QF </v>
      </c>
      <c r="H272" s="83"/>
      <c r="I272" s="83"/>
      <c r="J272" s="83"/>
      <c r="K272" s="83"/>
      <c r="L272" s="127"/>
      <c r="M272" s="127"/>
      <c r="N272" s="84"/>
      <c r="O272" s="85"/>
      <c r="P272" s="85"/>
      <c r="Q272" s="85"/>
      <c r="R272" s="86"/>
      <c r="S272" s="80"/>
      <c r="T272" s="87"/>
      <c r="U272" s="88" t="str">
        <f t="shared" si="77"/>
        <v xml:space="preserve"> </v>
      </c>
      <c r="V272" s="89"/>
      <c r="W272" s="90" t="str">
        <f t="shared" si="78"/>
        <v xml:space="preserve"> </v>
      </c>
      <c r="X272" s="90"/>
      <c r="Y272" s="90"/>
      <c r="Z272" s="90"/>
      <c r="AA272" s="90"/>
      <c r="AB272" s="87" t="s">
        <v>74</v>
      </c>
      <c r="AC272" s="76"/>
      <c r="AD272" s="91">
        <f t="shared" si="73"/>
        <v>0</v>
      </c>
      <c r="AE272" s="88" t="str">
        <f t="shared" si="79"/>
        <v xml:space="preserve"> </v>
      </c>
      <c r="AF272" s="91" t="str">
        <f t="shared" si="74"/>
        <v xml:space="preserve"> </v>
      </c>
      <c r="AG272" s="78"/>
      <c r="AH272" s="78"/>
      <c r="AI272" s="78"/>
      <c r="AK272" s="94" t="str">
        <f t="shared" si="75"/>
        <v>≤60</v>
      </c>
      <c r="AL272" s="94">
        <f t="shared" ca="1" si="76"/>
        <v>28</v>
      </c>
      <c r="AM272" s="95">
        <f t="shared" si="84"/>
        <v>0</v>
      </c>
      <c r="AN272" s="95">
        <f t="shared" si="85"/>
        <v>0</v>
      </c>
      <c r="AO272" s="96">
        <f t="shared" si="80"/>
        <v>0</v>
      </c>
      <c r="AP272" s="96">
        <f t="shared" si="81"/>
        <v>0</v>
      </c>
    </row>
    <row r="273" spans="2:42" s="97" customFormat="1" ht="52.8" x14ac:dyDescent="0.3">
      <c r="B273" s="79">
        <f t="shared" si="82"/>
        <v>270</v>
      </c>
      <c r="C273" s="79"/>
      <c r="D273" s="80" t="s">
        <v>94</v>
      </c>
      <c r="E273" s="80"/>
      <c r="F273" s="81"/>
      <c r="G273" s="82" t="str">
        <f t="shared" si="83"/>
        <v xml:space="preserve">Группа от QF </v>
      </c>
      <c r="H273" s="83"/>
      <c r="I273" s="83"/>
      <c r="J273" s="83"/>
      <c r="K273" s="83"/>
      <c r="L273" s="127"/>
      <c r="M273" s="127"/>
      <c r="N273" s="84"/>
      <c r="O273" s="85"/>
      <c r="P273" s="85"/>
      <c r="Q273" s="85"/>
      <c r="R273" s="86"/>
      <c r="S273" s="80"/>
      <c r="T273" s="87"/>
      <c r="U273" s="88" t="str">
        <f t="shared" si="77"/>
        <v xml:space="preserve"> </v>
      </c>
      <c r="V273" s="89"/>
      <c r="W273" s="90" t="str">
        <f t="shared" si="78"/>
        <v xml:space="preserve"> </v>
      </c>
      <c r="X273" s="90"/>
      <c r="Y273" s="90"/>
      <c r="Z273" s="90"/>
      <c r="AA273" s="90"/>
      <c r="AB273" s="87" t="s">
        <v>74</v>
      </c>
      <c r="AC273" s="76"/>
      <c r="AD273" s="91">
        <f t="shared" si="73"/>
        <v>0</v>
      </c>
      <c r="AE273" s="88" t="str">
        <f t="shared" si="79"/>
        <v xml:space="preserve"> </v>
      </c>
      <c r="AF273" s="91" t="str">
        <f t="shared" si="74"/>
        <v xml:space="preserve"> </v>
      </c>
      <c r="AG273" s="78"/>
      <c r="AH273" s="78"/>
      <c r="AI273" s="78"/>
      <c r="AK273" s="94" t="str">
        <f t="shared" si="75"/>
        <v>≤60</v>
      </c>
      <c r="AL273" s="94">
        <f t="shared" ca="1" si="76"/>
        <v>20</v>
      </c>
      <c r="AM273" s="95">
        <f t="shared" si="84"/>
        <v>0</v>
      </c>
      <c r="AN273" s="95">
        <f t="shared" si="85"/>
        <v>0</v>
      </c>
      <c r="AO273" s="96">
        <f t="shared" si="80"/>
        <v>0</v>
      </c>
      <c r="AP273" s="96">
        <f t="shared" si="81"/>
        <v>0</v>
      </c>
    </row>
    <row r="274" spans="2:42" s="97" customFormat="1" ht="52.8" x14ac:dyDescent="0.3">
      <c r="B274" s="79">
        <f t="shared" si="82"/>
        <v>271</v>
      </c>
      <c r="C274" s="79"/>
      <c r="D274" s="80" t="s">
        <v>94</v>
      </c>
      <c r="E274" s="80"/>
      <c r="F274" s="81"/>
      <c r="G274" s="82" t="str">
        <f t="shared" si="83"/>
        <v xml:space="preserve">Группа от QF </v>
      </c>
      <c r="H274" s="83"/>
      <c r="I274" s="83"/>
      <c r="J274" s="83"/>
      <c r="K274" s="83"/>
      <c r="L274" s="127"/>
      <c r="M274" s="127"/>
      <c r="N274" s="84"/>
      <c r="O274" s="85"/>
      <c r="P274" s="85"/>
      <c r="Q274" s="85"/>
      <c r="R274" s="86"/>
      <c r="S274" s="80"/>
      <c r="T274" s="87"/>
      <c r="U274" s="88" t="str">
        <f t="shared" si="77"/>
        <v xml:space="preserve"> </v>
      </c>
      <c r="V274" s="89"/>
      <c r="W274" s="90" t="str">
        <f t="shared" si="78"/>
        <v xml:space="preserve"> </v>
      </c>
      <c r="X274" s="90"/>
      <c r="Y274" s="90"/>
      <c r="Z274" s="90"/>
      <c r="AA274" s="90"/>
      <c r="AB274" s="87" t="s">
        <v>74</v>
      </c>
      <c r="AC274" s="76"/>
      <c r="AD274" s="91">
        <f t="shared" si="73"/>
        <v>0</v>
      </c>
      <c r="AE274" s="88" t="str">
        <f t="shared" si="79"/>
        <v xml:space="preserve"> </v>
      </c>
      <c r="AF274" s="91" t="str">
        <f t="shared" si="74"/>
        <v xml:space="preserve"> </v>
      </c>
      <c r="AG274" s="78"/>
      <c r="AH274" s="78"/>
      <c r="AI274" s="78"/>
      <c r="AK274" s="94" t="str">
        <f t="shared" si="75"/>
        <v>≤60</v>
      </c>
      <c r="AL274" s="94">
        <f t="shared" ca="1" si="76"/>
        <v>47</v>
      </c>
      <c r="AM274" s="95">
        <f t="shared" si="84"/>
        <v>0</v>
      </c>
      <c r="AN274" s="95">
        <f t="shared" si="85"/>
        <v>0</v>
      </c>
      <c r="AO274" s="96">
        <f t="shared" si="80"/>
        <v>0</v>
      </c>
      <c r="AP274" s="96">
        <f t="shared" si="81"/>
        <v>0</v>
      </c>
    </row>
    <row r="275" spans="2:42" s="97" customFormat="1" ht="52.8" x14ac:dyDescent="0.3">
      <c r="B275" s="79">
        <f t="shared" si="82"/>
        <v>272</v>
      </c>
      <c r="C275" s="79"/>
      <c r="D275" s="80" t="s">
        <v>94</v>
      </c>
      <c r="E275" s="80"/>
      <c r="F275" s="81"/>
      <c r="G275" s="82" t="str">
        <f t="shared" si="83"/>
        <v xml:space="preserve">Группа от QF </v>
      </c>
      <c r="H275" s="83"/>
      <c r="I275" s="83"/>
      <c r="J275" s="83"/>
      <c r="K275" s="83"/>
      <c r="L275" s="127"/>
      <c r="M275" s="127"/>
      <c r="N275" s="84"/>
      <c r="O275" s="85"/>
      <c r="P275" s="85"/>
      <c r="Q275" s="85"/>
      <c r="R275" s="86"/>
      <c r="S275" s="80"/>
      <c r="T275" s="87"/>
      <c r="U275" s="88" t="str">
        <f t="shared" si="77"/>
        <v xml:space="preserve"> </v>
      </c>
      <c r="V275" s="89"/>
      <c r="W275" s="90" t="str">
        <f t="shared" si="78"/>
        <v xml:space="preserve"> </v>
      </c>
      <c r="X275" s="90"/>
      <c r="Y275" s="90"/>
      <c r="Z275" s="90"/>
      <c r="AA275" s="90"/>
      <c r="AB275" s="87" t="s">
        <v>74</v>
      </c>
      <c r="AC275" s="76"/>
      <c r="AD275" s="91">
        <f t="shared" si="73"/>
        <v>0</v>
      </c>
      <c r="AE275" s="88" t="str">
        <f t="shared" si="79"/>
        <v xml:space="preserve"> </v>
      </c>
      <c r="AF275" s="91" t="str">
        <f t="shared" si="74"/>
        <v xml:space="preserve"> </v>
      </c>
      <c r="AG275" s="78"/>
      <c r="AH275" s="78"/>
      <c r="AI275" s="78"/>
      <c r="AK275" s="94" t="str">
        <f t="shared" si="75"/>
        <v>≤60</v>
      </c>
      <c r="AL275" s="94">
        <f t="shared" ca="1" si="76"/>
        <v>31</v>
      </c>
      <c r="AM275" s="95">
        <f t="shared" si="84"/>
        <v>0</v>
      </c>
      <c r="AN275" s="95">
        <f t="shared" si="85"/>
        <v>0</v>
      </c>
      <c r="AO275" s="96">
        <f t="shared" si="80"/>
        <v>0</v>
      </c>
      <c r="AP275" s="96">
        <f t="shared" si="81"/>
        <v>0</v>
      </c>
    </row>
    <row r="276" spans="2:42" s="97" customFormat="1" ht="52.8" x14ac:dyDescent="0.3">
      <c r="B276" s="79">
        <f t="shared" si="82"/>
        <v>273</v>
      </c>
      <c r="C276" s="79"/>
      <c r="D276" s="80" t="s">
        <v>94</v>
      </c>
      <c r="E276" s="80"/>
      <c r="F276" s="81"/>
      <c r="G276" s="82" t="str">
        <f t="shared" si="83"/>
        <v xml:space="preserve">Группа от QF </v>
      </c>
      <c r="H276" s="83"/>
      <c r="I276" s="83"/>
      <c r="J276" s="83"/>
      <c r="K276" s="83"/>
      <c r="L276" s="127"/>
      <c r="M276" s="127"/>
      <c r="N276" s="84"/>
      <c r="O276" s="85"/>
      <c r="P276" s="85"/>
      <c r="Q276" s="85"/>
      <c r="R276" s="86"/>
      <c r="S276" s="80"/>
      <c r="T276" s="87"/>
      <c r="U276" s="88" t="str">
        <f t="shared" si="77"/>
        <v xml:space="preserve"> </v>
      </c>
      <c r="V276" s="89"/>
      <c r="W276" s="90" t="str">
        <f t="shared" si="78"/>
        <v xml:space="preserve"> </v>
      </c>
      <c r="X276" s="90"/>
      <c r="Y276" s="90"/>
      <c r="Z276" s="90"/>
      <c r="AA276" s="90"/>
      <c r="AB276" s="87" t="s">
        <v>74</v>
      </c>
      <c r="AC276" s="76"/>
      <c r="AD276" s="91">
        <f t="shared" si="73"/>
        <v>0</v>
      </c>
      <c r="AE276" s="88" t="str">
        <f t="shared" si="79"/>
        <v xml:space="preserve"> </v>
      </c>
      <c r="AF276" s="91" t="str">
        <f t="shared" si="74"/>
        <v xml:space="preserve"> </v>
      </c>
      <c r="AG276" s="78"/>
      <c r="AH276" s="78"/>
      <c r="AI276" s="78"/>
      <c r="AK276" s="94" t="str">
        <f t="shared" si="75"/>
        <v>≤60</v>
      </c>
      <c r="AL276" s="94">
        <f t="shared" ca="1" si="76"/>
        <v>28</v>
      </c>
      <c r="AM276" s="95">
        <f t="shared" si="84"/>
        <v>0</v>
      </c>
      <c r="AN276" s="95">
        <f t="shared" si="85"/>
        <v>0</v>
      </c>
      <c r="AO276" s="96">
        <f t="shared" si="80"/>
        <v>0</v>
      </c>
      <c r="AP276" s="96">
        <f t="shared" si="81"/>
        <v>0</v>
      </c>
    </row>
    <row r="277" spans="2:42" s="97" customFormat="1" ht="52.8" x14ac:dyDescent="0.3">
      <c r="B277" s="79">
        <f t="shared" si="82"/>
        <v>274</v>
      </c>
      <c r="C277" s="79"/>
      <c r="D277" s="80" t="s">
        <v>94</v>
      </c>
      <c r="E277" s="80"/>
      <c r="F277" s="81"/>
      <c r="G277" s="82" t="str">
        <f t="shared" si="83"/>
        <v xml:space="preserve">Группа от QF </v>
      </c>
      <c r="H277" s="83"/>
      <c r="I277" s="83"/>
      <c r="J277" s="83"/>
      <c r="K277" s="83"/>
      <c r="L277" s="127"/>
      <c r="M277" s="127"/>
      <c r="N277" s="84"/>
      <c r="O277" s="85"/>
      <c r="P277" s="85"/>
      <c r="Q277" s="85"/>
      <c r="R277" s="86"/>
      <c r="S277" s="80"/>
      <c r="T277" s="87"/>
      <c r="U277" s="88" t="str">
        <f t="shared" si="77"/>
        <v xml:space="preserve"> </v>
      </c>
      <c r="V277" s="89"/>
      <c r="W277" s="90" t="str">
        <f t="shared" si="78"/>
        <v xml:space="preserve"> </v>
      </c>
      <c r="X277" s="90"/>
      <c r="Y277" s="90"/>
      <c r="Z277" s="90"/>
      <c r="AA277" s="90"/>
      <c r="AB277" s="87" t="s">
        <v>74</v>
      </c>
      <c r="AC277" s="76"/>
      <c r="AD277" s="91">
        <f t="shared" si="73"/>
        <v>0</v>
      </c>
      <c r="AE277" s="88" t="str">
        <f t="shared" si="79"/>
        <v xml:space="preserve"> </v>
      </c>
      <c r="AF277" s="91" t="str">
        <f t="shared" si="74"/>
        <v xml:space="preserve"> </v>
      </c>
      <c r="AG277" s="78"/>
      <c r="AH277" s="78"/>
      <c r="AI277" s="78"/>
      <c r="AK277" s="94" t="str">
        <f t="shared" si="75"/>
        <v>≤60</v>
      </c>
      <c r="AL277" s="94">
        <f t="shared" ca="1" si="76"/>
        <v>49</v>
      </c>
      <c r="AM277" s="95">
        <f t="shared" si="84"/>
        <v>0</v>
      </c>
      <c r="AN277" s="95">
        <f t="shared" si="85"/>
        <v>0</v>
      </c>
      <c r="AO277" s="96">
        <f t="shared" si="80"/>
        <v>0</v>
      </c>
      <c r="AP277" s="96">
        <f t="shared" si="81"/>
        <v>0</v>
      </c>
    </row>
    <row r="278" spans="2:42" s="97" customFormat="1" ht="52.8" x14ac:dyDescent="0.3">
      <c r="B278" s="79">
        <f t="shared" si="82"/>
        <v>275</v>
      </c>
      <c r="C278" s="79"/>
      <c r="D278" s="80" t="s">
        <v>94</v>
      </c>
      <c r="E278" s="80"/>
      <c r="F278" s="81"/>
      <c r="G278" s="82" t="str">
        <f t="shared" si="83"/>
        <v xml:space="preserve">Группа от QF </v>
      </c>
      <c r="H278" s="83"/>
      <c r="I278" s="83"/>
      <c r="J278" s="83"/>
      <c r="K278" s="83"/>
      <c r="L278" s="127"/>
      <c r="M278" s="127"/>
      <c r="N278" s="84"/>
      <c r="O278" s="85"/>
      <c r="P278" s="85"/>
      <c r="Q278" s="85"/>
      <c r="R278" s="86"/>
      <c r="S278" s="80"/>
      <c r="T278" s="87"/>
      <c r="U278" s="88" t="str">
        <f t="shared" si="77"/>
        <v xml:space="preserve"> </v>
      </c>
      <c r="V278" s="89"/>
      <c r="W278" s="90" t="str">
        <f t="shared" si="78"/>
        <v xml:space="preserve"> </v>
      </c>
      <c r="X278" s="90"/>
      <c r="Y278" s="90"/>
      <c r="Z278" s="90"/>
      <c r="AA278" s="90"/>
      <c r="AB278" s="87" t="s">
        <v>74</v>
      </c>
      <c r="AC278" s="76"/>
      <c r="AD278" s="91">
        <f t="shared" si="73"/>
        <v>0</v>
      </c>
      <c r="AE278" s="88" t="str">
        <f t="shared" si="79"/>
        <v xml:space="preserve"> </v>
      </c>
      <c r="AF278" s="91" t="str">
        <f t="shared" si="74"/>
        <v xml:space="preserve"> </v>
      </c>
      <c r="AG278" s="78"/>
      <c r="AH278" s="78"/>
      <c r="AI278" s="78"/>
      <c r="AK278" s="94" t="str">
        <f t="shared" si="75"/>
        <v>≤60</v>
      </c>
      <c r="AL278" s="94">
        <f t="shared" ca="1" si="76"/>
        <v>29</v>
      </c>
      <c r="AM278" s="95">
        <f t="shared" si="84"/>
        <v>0</v>
      </c>
      <c r="AN278" s="95">
        <f t="shared" si="85"/>
        <v>0</v>
      </c>
      <c r="AO278" s="96">
        <f t="shared" si="80"/>
        <v>0</v>
      </c>
      <c r="AP278" s="96">
        <f t="shared" si="81"/>
        <v>0</v>
      </c>
    </row>
    <row r="279" spans="2:42" s="97" customFormat="1" ht="52.8" x14ac:dyDescent="0.3">
      <c r="B279" s="79">
        <f t="shared" si="82"/>
        <v>276</v>
      </c>
      <c r="C279" s="79"/>
      <c r="D279" s="80" t="s">
        <v>94</v>
      </c>
      <c r="E279" s="80"/>
      <c r="F279" s="81"/>
      <c r="G279" s="82" t="str">
        <f t="shared" si="83"/>
        <v xml:space="preserve">Группа от QF </v>
      </c>
      <c r="H279" s="83"/>
      <c r="I279" s="83"/>
      <c r="J279" s="83"/>
      <c r="K279" s="83"/>
      <c r="L279" s="127"/>
      <c r="M279" s="127"/>
      <c r="N279" s="84"/>
      <c r="O279" s="85"/>
      <c r="P279" s="85"/>
      <c r="Q279" s="85"/>
      <c r="R279" s="86"/>
      <c r="S279" s="80"/>
      <c r="T279" s="87"/>
      <c r="U279" s="88" t="str">
        <f t="shared" si="77"/>
        <v xml:space="preserve"> </v>
      </c>
      <c r="V279" s="89"/>
      <c r="W279" s="90" t="str">
        <f t="shared" si="78"/>
        <v xml:space="preserve"> </v>
      </c>
      <c r="X279" s="90"/>
      <c r="Y279" s="90"/>
      <c r="Z279" s="90"/>
      <c r="AA279" s="90"/>
      <c r="AB279" s="87" t="s">
        <v>74</v>
      </c>
      <c r="AC279" s="76"/>
      <c r="AD279" s="91">
        <f t="shared" si="73"/>
        <v>0</v>
      </c>
      <c r="AE279" s="88" t="str">
        <f t="shared" si="79"/>
        <v xml:space="preserve"> </v>
      </c>
      <c r="AF279" s="91" t="str">
        <f t="shared" si="74"/>
        <v xml:space="preserve"> </v>
      </c>
      <c r="AG279" s="78"/>
      <c r="AH279" s="78"/>
      <c r="AI279" s="78"/>
      <c r="AK279" s="94" t="str">
        <f t="shared" si="75"/>
        <v>≤60</v>
      </c>
      <c r="AL279" s="94">
        <f t="shared" ca="1" si="76"/>
        <v>43</v>
      </c>
      <c r="AM279" s="95">
        <f t="shared" si="84"/>
        <v>0</v>
      </c>
      <c r="AN279" s="95">
        <f t="shared" si="85"/>
        <v>0</v>
      </c>
      <c r="AO279" s="96">
        <f t="shared" si="80"/>
        <v>0</v>
      </c>
      <c r="AP279" s="96">
        <f t="shared" si="81"/>
        <v>0</v>
      </c>
    </row>
    <row r="280" spans="2:42" s="97" customFormat="1" ht="52.8" x14ac:dyDescent="0.3">
      <c r="B280" s="79">
        <f t="shared" si="82"/>
        <v>277</v>
      </c>
      <c r="C280" s="79"/>
      <c r="D280" s="80" t="s">
        <v>94</v>
      </c>
      <c r="E280" s="80"/>
      <c r="F280" s="81"/>
      <c r="G280" s="82" t="str">
        <f t="shared" si="83"/>
        <v xml:space="preserve">Группа от QF </v>
      </c>
      <c r="H280" s="83"/>
      <c r="I280" s="83"/>
      <c r="J280" s="83"/>
      <c r="K280" s="83"/>
      <c r="L280" s="127"/>
      <c r="M280" s="127"/>
      <c r="N280" s="84"/>
      <c r="O280" s="85"/>
      <c r="P280" s="85"/>
      <c r="Q280" s="85"/>
      <c r="R280" s="86"/>
      <c r="S280" s="80"/>
      <c r="T280" s="87"/>
      <c r="U280" s="88" t="str">
        <f t="shared" si="77"/>
        <v xml:space="preserve"> </v>
      </c>
      <c r="V280" s="89"/>
      <c r="W280" s="90" t="str">
        <f t="shared" si="78"/>
        <v xml:space="preserve"> </v>
      </c>
      <c r="X280" s="90"/>
      <c r="Y280" s="90"/>
      <c r="Z280" s="90"/>
      <c r="AA280" s="90"/>
      <c r="AB280" s="87" t="s">
        <v>74</v>
      </c>
      <c r="AC280" s="76"/>
      <c r="AD280" s="91">
        <f t="shared" si="73"/>
        <v>0</v>
      </c>
      <c r="AE280" s="88" t="str">
        <f t="shared" si="79"/>
        <v xml:space="preserve"> </v>
      </c>
      <c r="AF280" s="91" t="str">
        <f t="shared" si="74"/>
        <v xml:space="preserve"> </v>
      </c>
      <c r="AG280" s="78"/>
      <c r="AH280" s="78"/>
      <c r="AI280" s="78"/>
      <c r="AK280" s="94" t="str">
        <f t="shared" si="75"/>
        <v>≤60</v>
      </c>
      <c r="AL280" s="94">
        <f t="shared" ca="1" si="76"/>
        <v>46</v>
      </c>
      <c r="AM280" s="95">
        <f t="shared" si="84"/>
        <v>0</v>
      </c>
      <c r="AN280" s="95">
        <f t="shared" si="85"/>
        <v>0</v>
      </c>
      <c r="AO280" s="96">
        <f t="shared" si="80"/>
        <v>0</v>
      </c>
      <c r="AP280" s="96">
        <f t="shared" si="81"/>
        <v>0</v>
      </c>
    </row>
    <row r="281" spans="2:42" s="97" customFormat="1" ht="52.8" x14ac:dyDescent="0.3">
      <c r="B281" s="79">
        <f t="shared" si="82"/>
        <v>278</v>
      </c>
      <c r="C281" s="79"/>
      <c r="D281" s="80" t="s">
        <v>94</v>
      </c>
      <c r="E281" s="80"/>
      <c r="F281" s="81"/>
      <c r="G281" s="82" t="str">
        <f t="shared" si="83"/>
        <v xml:space="preserve">Группа от QF </v>
      </c>
      <c r="H281" s="83"/>
      <c r="I281" s="83"/>
      <c r="J281" s="83"/>
      <c r="K281" s="83"/>
      <c r="L281" s="127"/>
      <c r="M281" s="127"/>
      <c r="N281" s="84"/>
      <c r="O281" s="85"/>
      <c r="P281" s="85"/>
      <c r="Q281" s="85"/>
      <c r="R281" s="86"/>
      <c r="S281" s="80"/>
      <c r="T281" s="87"/>
      <c r="U281" s="88" t="str">
        <f t="shared" si="77"/>
        <v xml:space="preserve"> </v>
      </c>
      <c r="V281" s="89"/>
      <c r="W281" s="90" t="str">
        <f t="shared" si="78"/>
        <v xml:space="preserve"> </v>
      </c>
      <c r="X281" s="90"/>
      <c r="Y281" s="90"/>
      <c r="Z281" s="90"/>
      <c r="AA281" s="90"/>
      <c r="AB281" s="87" t="s">
        <v>74</v>
      </c>
      <c r="AC281" s="76"/>
      <c r="AD281" s="91">
        <f t="shared" si="73"/>
        <v>0</v>
      </c>
      <c r="AE281" s="88" t="str">
        <f t="shared" si="79"/>
        <v xml:space="preserve"> </v>
      </c>
      <c r="AF281" s="91" t="str">
        <f t="shared" si="74"/>
        <v xml:space="preserve"> </v>
      </c>
      <c r="AG281" s="78"/>
      <c r="AH281" s="78"/>
      <c r="AI281" s="78"/>
      <c r="AK281" s="94" t="str">
        <f t="shared" si="75"/>
        <v>≤60</v>
      </c>
      <c r="AL281" s="94">
        <f t="shared" ca="1" si="76"/>
        <v>21</v>
      </c>
      <c r="AM281" s="95">
        <f t="shared" si="84"/>
        <v>0</v>
      </c>
      <c r="AN281" s="95">
        <f t="shared" si="85"/>
        <v>0</v>
      </c>
      <c r="AO281" s="96">
        <f t="shared" si="80"/>
        <v>0</v>
      </c>
      <c r="AP281" s="96">
        <f t="shared" si="81"/>
        <v>0</v>
      </c>
    </row>
    <row r="282" spans="2:42" s="97" customFormat="1" ht="52.8" x14ac:dyDescent="0.3">
      <c r="B282" s="79">
        <f t="shared" si="82"/>
        <v>279</v>
      </c>
      <c r="C282" s="79"/>
      <c r="D282" s="80" t="s">
        <v>94</v>
      </c>
      <c r="E282" s="80"/>
      <c r="F282" s="81"/>
      <c r="G282" s="82" t="str">
        <f t="shared" si="83"/>
        <v xml:space="preserve">Группа от QF </v>
      </c>
      <c r="H282" s="83"/>
      <c r="I282" s="83"/>
      <c r="J282" s="83"/>
      <c r="K282" s="83"/>
      <c r="L282" s="127"/>
      <c r="M282" s="127"/>
      <c r="N282" s="84"/>
      <c r="O282" s="85"/>
      <c r="P282" s="85"/>
      <c r="Q282" s="85"/>
      <c r="R282" s="86"/>
      <c r="S282" s="80"/>
      <c r="T282" s="87"/>
      <c r="U282" s="88" t="str">
        <f t="shared" si="77"/>
        <v xml:space="preserve"> </v>
      </c>
      <c r="V282" s="89"/>
      <c r="W282" s="90" t="str">
        <f t="shared" si="78"/>
        <v xml:space="preserve"> </v>
      </c>
      <c r="X282" s="90"/>
      <c r="Y282" s="90"/>
      <c r="Z282" s="90"/>
      <c r="AA282" s="90"/>
      <c r="AB282" s="87" t="s">
        <v>74</v>
      </c>
      <c r="AC282" s="76"/>
      <c r="AD282" s="91">
        <f t="shared" si="73"/>
        <v>0</v>
      </c>
      <c r="AE282" s="88" t="str">
        <f t="shared" si="79"/>
        <v xml:space="preserve"> </v>
      </c>
      <c r="AF282" s="91" t="str">
        <f t="shared" si="74"/>
        <v xml:space="preserve"> </v>
      </c>
      <c r="AG282" s="78"/>
      <c r="AH282" s="78"/>
      <c r="AI282" s="78"/>
      <c r="AK282" s="94" t="str">
        <f t="shared" si="75"/>
        <v>≤60</v>
      </c>
      <c r="AL282" s="94">
        <f t="shared" ca="1" si="76"/>
        <v>32</v>
      </c>
      <c r="AM282" s="95">
        <f t="shared" si="84"/>
        <v>0</v>
      </c>
      <c r="AN282" s="95">
        <f t="shared" si="85"/>
        <v>0</v>
      </c>
      <c r="AO282" s="96">
        <f t="shared" si="80"/>
        <v>0</v>
      </c>
      <c r="AP282" s="96">
        <f t="shared" si="81"/>
        <v>0</v>
      </c>
    </row>
    <row r="283" spans="2:42" s="97" customFormat="1" ht="52.8" x14ac:dyDescent="0.3">
      <c r="B283" s="79">
        <f t="shared" si="82"/>
        <v>280</v>
      </c>
      <c r="C283" s="79"/>
      <c r="D283" s="80" t="s">
        <v>94</v>
      </c>
      <c r="E283" s="80"/>
      <c r="F283" s="81"/>
      <c r="G283" s="82" t="str">
        <f t="shared" si="83"/>
        <v xml:space="preserve">Группа от QF </v>
      </c>
      <c r="H283" s="83"/>
      <c r="I283" s="83"/>
      <c r="J283" s="83"/>
      <c r="K283" s="83"/>
      <c r="L283" s="127"/>
      <c r="M283" s="127"/>
      <c r="N283" s="84"/>
      <c r="O283" s="85"/>
      <c r="P283" s="85"/>
      <c r="Q283" s="85"/>
      <c r="R283" s="86"/>
      <c r="S283" s="80"/>
      <c r="T283" s="87"/>
      <c r="U283" s="88" t="str">
        <f t="shared" si="77"/>
        <v xml:space="preserve"> </v>
      </c>
      <c r="V283" s="89"/>
      <c r="W283" s="90" t="str">
        <f t="shared" si="78"/>
        <v xml:space="preserve"> </v>
      </c>
      <c r="X283" s="90"/>
      <c r="Y283" s="90"/>
      <c r="Z283" s="90"/>
      <c r="AA283" s="90"/>
      <c r="AB283" s="87" t="s">
        <v>74</v>
      </c>
      <c r="AC283" s="76"/>
      <c r="AD283" s="91">
        <f t="shared" si="73"/>
        <v>0</v>
      </c>
      <c r="AE283" s="88" t="str">
        <f t="shared" si="79"/>
        <v xml:space="preserve"> </v>
      </c>
      <c r="AF283" s="91" t="str">
        <f t="shared" si="74"/>
        <v xml:space="preserve"> </v>
      </c>
      <c r="AG283" s="78"/>
      <c r="AH283" s="78"/>
      <c r="AI283" s="78"/>
      <c r="AK283" s="94" t="str">
        <f t="shared" si="75"/>
        <v>≤60</v>
      </c>
      <c r="AL283" s="94">
        <f t="shared" ca="1" si="76"/>
        <v>20</v>
      </c>
      <c r="AM283" s="95">
        <f t="shared" si="84"/>
        <v>0</v>
      </c>
      <c r="AN283" s="95">
        <f t="shared" si="85"/>
        <v>0</v>
      </c>
      <c r="AO283" s="96">
        <f t="shared" si="80"/>
        <v>0</v>
      </c>
      <c r="AP283" s="96">
        <f t="shared" si="81"/>
        <v>0</v>
      </c>
    </row>
    <row r="284" spans="2:42" s="97" customFormat="1" ht="52.8" x14ac:dyDescent="0.3">
      <c r="B284" s="79">
        <f t="shared" si="82"/>
        <v>281</v>
      </c>
      <c r="C284" s="79"/>
      <c r="D284" s="80" t="s">
        <v>94</v>
      </c>
      <c r="E284" s="80"/>
      <c r="F284" s="81"/>
      <c r="G284" s="82" t="str">
        <f t="shared" si="83"/>
        <v xml:space="preserve">Группа от QF </v>
      </c>
      <c r="H284" s="83"/>
      <c r="I284" s="83"/>
      <c r="J284" s="83"/>
      <c r="K284" s="83"/>
      <c r="L284" s="127"/>
      <c r="M284" s="127"/>
      <c r="N284" s="84"/>
      <c r="O284" s="85"/>
      <c r="P284" s="85"/>
      <c r="Q284" s="85"/>
      <c r="R284" s="86"/>
      <c r="S284" s="80"/>
      <c r="T284" s="87"/>
      <c r="U284" s="88" t="str">
        <f t="shared" si="77"/>
        <v xml:space="preserve"> </v>
      </c>
      <c r="V284" s="89"/>
      <c r="W284" s="90" t="str">
        <f t="shared" si="78"/>
        <v xml:space="preserve"> </v>
      </c>
      <c r="X284" s="90"/>
      <c r="Y284" s="90"/>
      <c r="Z284" s="90"/>
      <c r="AA284" s="90"/>
      <c r="AB284" s="87" t="s">
        <v>74</v>
      </c>
      <c r="AC284" s="76"/>
      <c r="AD284" s="91">
        <f t="shared" si="73"/>
        <v>0</v>
      </c>
      <c r="AE284" s="88" t="str">
        <f t="shared" si="79"/>
        <v xml:space="preserve"> </v>
      </c>
      <c r="AF284" s="91" t="str">
        <f t="shared" si="74"/>
        <v xml:space="preserve"> </v>
      </c>
      <c r="AG284" s="78"/>
      <c r="AH284" s="78"/>
      <c r="AI284" s="78"/>
      <c r="AK284" s="94" t="str">
        <f t="shared" si="75"/>
        <v>≤60</v>
      </c>
      <c r="AL284" s="94">
        <f t="shared" ca="1" si="76"/>
        <v>44</v>
      </c>
      <c r="AM284" s="95">
        <f t="shared" si="84"/>
        <v>0</v>
      </c>
      <c r="AN284" s="95">
        <f t="shared" si="85"/>
        <v>0</v>
      </c>
      <c r="AO284" s="96">
        <f t="shared" si="80"/>
        <v>0</v>
      </c>
      <c r="AP284" s="96">
        <f t="shared" si="81"/>
        <v>0</v>
      </c>
    </row>
    <row r="285" spans="2:42" s="97" customFormat="1" ht="52.8" x14ac:dyDescent="0.3">
      <c r="B285" s="79">
        <f t="shared" si="82"/>
        <v>282</v>
      </c>
      <c r="C285" s="79"/>
      <c r="D285" s="80" t="s">
        <v>94</v>
      </c>
      <c r="E285" s="80"/>
      <c r="F285" s="81"/>
      <c r="G285" s="82" t="str">
        <f t="shared" si="83"/>
        <v xml:space="preserve">Группа от QF </v>
      </c>
      <c r="H285" s="83"/>
      <c r="I285" s="83"/>
      <c r="J285" s="83"/>
      <c r="K285" s="83"/>
      <c r="L285" s="127"/>
      <c r="M285" s="127"/>
      <c r="N285" s="84"/>
      <c r="O285" s="85"/>
      <c r="P285" s="85"/>
      <c r="Q285" s="85"/>
      <c r="R285" s="86"/>
      <c r="S285" s="80"/>
      <c r="T285" s="87"/>
      <c r="U285" s="88" t="str">
        <f t="shared" si="77"/>
        <v xml:space="preserve"> </v>
      </c>
      <c r="V285" s="89"/>
      <c r="W285" s="90" t="str">
        <f t="shared" si="78"/>
        <v xml:space="preserve"> </v>
      </c>
      <c r="X285" s="90"/>
      <c r="Y285" s="90"/>
      <c r="Z285" s="90"/>
      <c r="AA285" s="90"/>
      <c r="AB285" s="87" t="s">
        <v>74</v>
      </c>
      <c r="AC285" s="76"/>
      <c r="AD285" s="91">
        <f t="shared" si="73"/>
        <v>0</v>
      </c>
      <c r="AE285" s="88" t="str">
        <f t="shared" si="79"/>
        <v xml:space="preserve"> </v>
      </c>
      <c r="AF285" s="91" t="str">
        <f t="shared" si="74"/>
        <v xml:space="preserve"> </v>
      </c>
      <c r="AG285" s="78"/>
      <c r="AH285" s="78"/>
      <c r="AI285" s="78"/>
      <c r="AK285" s="94" t="str">
        <f t="shared" si="75"/>
        <v>≤60</v>
      </c>
      <c r="AL285" s="94">
        <f t="shared" ca="1" si="76"/>
        <v>43</v>
      </c>
      <c r="AM285" s="95">
        <f t="shared" si="84"/>
        <v>0</v>
      </c>
      <c r="AN285" s="95">
        <f t="shared" si="85"/>
        <v>0</v>
      </c>
      <c r="AO285" s="96">
        <f t="shared" si="80"/>
        <v>0</v>
      </c>
      <c r="AP285" s="96">
        <f t="shared" si="81"/>
        <v>0</v>
      </c>
    </row>
    <row r="286" spans="2:42" s="97" customFormat="1" ht="52.8" x14ac:dyDescent="0.3">
      <c r="B286" s="79">
        <f t="shared" si="82"/>
        <v>283</v>
      </c>
      <c r="C286" s="79"/>
      <c r="D286" s="80" t="s">
        <v>94</v>
      </c>
      <c r="E286" s="80"/>
      <c r="F286" s="81"/>
      <c r="G286" s="82" t="str">
        <f t="shared" si="83"/>
        <v xml:space="preserve">Группа от QF </v>
      </c>
      <c r="H286" s="83"/>
      <c r="I286" s="83"/>
      <c r="J286" s="83"/>
      <c r="K286" s="83"/>
      <c r="L286" s="127"/>
      <c r="M286" s="127"/>
      <c r="N286" s="84"/>
      <c r="O286" s="85"/>
      <c r="P286" s="85"/>
      <c r="Q286" s="85"/>
      <c r="R286" s="86"/>
      <c r="S286" s="80"/>
      <c r="T286" s="87"/>
      <c r="U286" s="88" t="str">
        <f t="shared" si="77"/>
        <v xml:space="preserve"> </v>
      </c>
      <c r="V286" s="89"/>
      <c r="W286" s="90" t="str">
        <f t="shared" si="78"/>
        <v xml:space="preserve"> </v>
      </c>
      <c r="X286" s="90"/>
      <c r="Y286" s="90"/>
      <c r="Z286" s="90"/>
      <c r="AA286" s="90"/>
      <c r="AB286" s="87" t="s">
        <v>74</v>
      </c>
      <c r="AC286" s="76"/>
      <c r="AD286" s="91">
        <f t="shared" si="73"/>
        <v>0</v>
      </c>
      <c r="AE286" s="88" t="str">
        <f t="shared" si="79"/>
        <v xml:space="preserve"> </v>
      </c>
      <c r="AF286" s="91" t="str">
        <f t="shared" si="74"/>
        <v xml:space="preserve"> </v>
      </c>
      <c r="AG286" s="78"/>
      <c r="AH286" s="78"/>
      <c r="AI286" s="78"/>
      <c r="AK286" s="94" t="str">
        <f t="shared" si="75"/>
        <v>≤60</v>
      </c>
      <c r="AL286" s="94">
        <f t="shared" ca="1" si="76"/>
        <v>35</v>
      </c>
      <c r="AM286" s="95">
        <f t="shared" si="84"/>
        <v>0</v>
      </c>
      <c r="AN286" s="95">
        <f t="shared" si="85"/>
        <v>0</v>
      </c>
      <c r="AO286" s="96">
        <f t="shared" si="80"/>
        <v>0</v>
      </c>
      <c r="AP286" s="96">
        <f t="shared" si="81"/>
        <v>0</v>
      </c>
    </row>
    <row r="287" spans="2:42" s="97" customFormat="1" ht="52.8" x14ac:dyDescent="0.3">
      <c r="B287" s="79">
        <f t="shared" si="82"/>
        <v>284</v>
      </c>
      <c r="C287" s="79"/>
      <c r="D287" s="80" t="s">
        <v>94</v>
      </c>
      <c r="E287" s="80"/>
      <c r="F287" s="81"/>
      <c r="G287" s="82" t="str">
        <f t="shared" si="83"/>
        <v xml:space="preserve">Группа от QF </v>
      </c>
      <c r="H287" s="83"/>
      <c r="I287" s="83"/>
      <c r="J287" s="83"/>
      <c r="K287" s="83"/>
      <c r="L287" s="127"/>
      <c r="M287" s="127"/>
      <c r="N287" s="84"/>
      <c r="O287" s="85"/>
      <c r="P287" s="85"/>
      <c r="Q287" s="85"/>
      <c r="R287" s="86"/>
      <c r="S287" s="80"/>
      <c r="T287" s="87"/>
      <c r="U287" s="88" t="str">
        <f t="shared" si="77"/>
        <v xml:space="preserve"> </v>
      </c>
      <c r="V287" s="89"/>
      <c r="W287" s="90" t="str">
        <f t="shared" si="78"/>
        <v xml:space="preserve"> </v>
      </c>
      <c r="X287" s="90"/>
      <c r="Y287" s="90"/>
      <c r="Z287" s="90"/>
      <c r="AA287" s="90"/>
      <c r="AB287" s="87" t="s">
        <v>74</v>
      </c>
      <c r="AC287" s="76"/>
      <c r="AD287" s="91">
        <f t="shared" si="73"/>
        <v>0</v>
      </c>
      <c r="AE287" s="88" t="str">
        <f t="shared" si="79"/>
        <v xml:space="preserve"> </v>
      </c>
      <c r="AF287" s="91" t="str">
        <f t="shared" si="74"/>
        <v xml:space="preserve"> </v>
      </c>
      <c r="AG287" s="78"/>
      <c r="AH287" s="78"/>
      <c r="AI287" s="78"/>
      <c r="AK287" s="94" t="str">
        <f t="shared" si="75"/>
        <v>≤60</v>
      </c>
      <c r="AL287" s="94">
        <f t="shared" ca="1" si="76"/>
        <v>40</v>
      </c>
      <c r="AM287" s="95">
        <f t="shared" si="84"/>
        <v>0</v>
      </c>
      <c r="AN287" s="95">
        <f t="shared" si="85"/>
        <v>0</v>
      </c>
      <c r="AO287" s="96">
        <f t="shared" si="80"/>
        <v>0</v>
      </c>
      <c r="AP287" s="96">
        <f t="shared" si="81"/>
        <v>0</v>
      </c>
    </row>
    <row r="288" spans="2:42" s="97" customFormat="1" ht="52.8" x14ac:dyDescent="0.3">
      <c r="B288" s="79">
        <f t="shared" si="82"/>
        <v>285</v>
      </c>
      <c r="C288" s="79"/>
      <c r="D288" s="80" t="s">
        <v>94</v>
      </c>
      <c r="E288" s="80"/>
      <c r="F288" s="81"/>
      <c r="G288" s="82" t="str">
        <f t="shared" si="83"/>
        <v xml:space="preserve">Группа от QF </v>
      </c>
      <c r="H288" s="83"/>
      <c r="I288" s="83"/>
      <c r="J288" s="83"/>
      <c r="K288" s="83"/>
      <c r="L288" s="127"/>
      <c r="M288" s="127"/>
      <c r="N288" s="84"/>
      <c r="O288" s="85"/>
      <c r="P288" s="85"/>
      <c r="Q288" s="85"/>
      <c r="R288" s="86"/>
      <c r="S288" s="80"/>
      <c r="T288" s="87"/>
      <c r="U288" s="88" t="str">
        <f t="shared" si="77"/>
        <v xml:space="preserve"> </v>
      </c>
      <c r="V288" s="89"/>
      <c r="W288" s="90" t="str">
        <f t="shared" si="78"/>
        <v xml:space="preserve"> </v>
      </c>
      <c r="X288" s="90"/>
      <c r="Y288" s="90"/>
      <c r="Z288" s="90"/>
      <c r="AA288" s="90"/>
      <c r="AB288" s="87" t="s">
        <v>74</v>
      </c>
      <c r="AC288" s="76"/>
      <c r="AD288" s="91">
        <f t="shared" si="73"/>
        <v>0</v>
      </c>
      <c r="AE288" s="88" t="str">
        <f t="shared" si="79"/>
        <v xml:space="preserve"> </v>
      </c>
      <c r="AF288" s="91" t="str">
        <f t="shared" si="74"/>
        <v xml:space="preserve"> </v>
      </c>
      <c r="AG288" s="78"/>
      <c r="AH288" s="78"/>
      <c r="AI288" s="78"/>
      <c r="AK288" s="94" t="str">
        <f t="shared" si="75"/>
        <v>≤60</v>
      </c>
      <c r="AL288" s="94">
        <f t="shared" ca="1" si="76"/>
        <v>42</v>
      </c>
      <c r="AM288" s="95">
        <f t="shared" si="84"/>
        <v>0</v>
      </c>
      <c r="AN288" s="95">
        <f t="shared" si="85"/>
        <v>0</v>
      </c>
      <c r="AO288" s="96">
        <f t="shared" si="80"/>
        <v>0</v>
      </c>
      <c r="AP288" s="96">
        <f t="shared" si="81"/>
        <v>0</v>
      </c>
    </row>
    <row r="289" spans="2:42" s="97" customFormat="1" ht="52.8" x14ac:dyDescent="0.3">
      <c r="B289" s="79">
        <f t="shared" si="82"/>
        <v>286</v>
      </c>
      <c r="C289" s="79"/>
      <c r="D289" s="80" t="s">
        <v>94</v>
      </c>
      <c r="E289" s="80"/>
      <c r="F289" s="81"/>
      <c r="G289" s="82" t="str">
        <f t="shared" si="83"/>
        <v xml:space="preserve">Группа от QF </v>
      </c>
      <c r="H289" s="83"/>
      <c r="I289" s="83"/>
      <c r="J289" s="83"/>
      <c r="K289" s="83"/>
      <c r="L289" s="127"/>
      <c r="M289" s="127"/>
      <c r="N289" s="84"/>
      <c r="O289" s="85"/>
      <c r="P289" s="85"/>
      <c r="Q289" s="85"/>
      <c r="R289" s="86"/>
      <c r="S289" s="80"/>
      <c r="T289" s="87"/>
      <c r="U289" s="88" t="str">
        <f t="shared" si="77"/>
        <v xml:space="preserve"> </v>
      </c>
      <c r="V289" s="89"/>
      <c r="W289" s="90" t="str">
        <f t="shared" si="78"/>
        <v xml:space="preserve"> </v>
      </c>
      <c r="X289" s="90"/>
      <c r="Y289" s="90"/>
      <c r="Z289" s="90"/>
      <c r="AA289" s="90"/>
      <c r="AB289" s="87" t="s">
        <v>74</v>
      </c>
      <c r="AC289" s="76"/>
      <c r="AD289" s="91">
        <f t="shared" si="73"/>
        <v>0</v>
      </c>
      <c r="AE289" s="88" t="str">
        <f t="shared" si="79"/>
        <v xml:space="preserve"> </v>
      </c>
      <c r="AF289" s="91" t="str">
        <f t="shared" si="74"/>
        <v xml:space="preserve"> </v>
      </c>
      <c r="AG289" s="78"/>
      <c r="AH289" s="78"/>
      <c r="AI289" s="78"/>
      <c r="AK289" s="94" t="str">
        <f t="shared" si="75"/>
        <v>≤60</v>
      </c>
      <c r="AL289" s="94">
        <f t="shared" ca="1" si="76"/>
        <v>27</v>
      </c>
      <c r="AM289" s="95">
        <f t="shared" si="84"/>
        <v>0</v>
      </c>
      <c r="AN289" s="95">
        <f t="shared" si="85"/>
        <v>0</v>
      </c>
      <c r="AO289" s="96">
        <f t="shared" si="80"/>
        <v>0</v>
      </c>
      <c r="AP289" s="96">
        <f t="shared" si="81"/>
        <v>0</v>
      </c>
    </row>
    <row r="290" spans="2:42" s="97" customFormat="1" ht="52.8" x14ac:dyDescent="0.3">
      <c r="B290" s="79">
        <f t="shared" si="82"/>
        <v>287</v>
      </c>
      <c r="C290" s="79"/>
      <c r="D290" s="80" t="s">
        <v>94</v>
      </c>
      <c r="E290" s="80"/>
      <c r="F290" s="81"/>
      <c r="G290" s="82" t="str">
        <f t="shared" si="83"/>
        <v xml:space="preserve">Группа от QF </v>
      </c>
      <c r="H290" s="83"/>
      <c r="I290" s="83"/>
      <c r="J290" s="83"/>
      <c r="K290" s="83"/>
      <c r="L290" s="127"/>
      <c r="M290" s="127"/>
      <c r="N290" s="84"/>
      <c r="O290" s="85"/>
      <c r="P290" s="85"/>
      <c r="Q290" s="85"/>
      <c r="R290" s="86"/>
      <c r="S290" s="80"/>
      <c r="T290" s="87"/>
      <c r="U290" s="88" t="str">
        <f t="shared" si="77"/>
        <v xml:space="preserve"> </v>
      </c>
      <c r="V290" s="89"/>
      <c r="W290" s="90" t="str">
        <f t="shared" si="78"/>
        <v xml:space="preserve"> </v>
      </c>
      <c r="X290" s="90"/>
      <c r="Y290" s="90"/>
      <c r="Z290" s="90"/>
      <c r="AA290" s="90"/>
      <c r="AB290" s="87" t="s">
        <v>74</v>
      </c>
      <c r="AC290" s="76"/>
      <c r="AD290" s="91">
        <f t="shared" si="73"/>
        <v>0</v>
      </c>
      <c r="AE290" s="88" t="str">
        <f t="shared" si="79"/>
        <v xml:space="preserve"> </v>
      </c>
      <c r="AF290" s="91" t="str">
        <f t="shared" si="74"/>
        <v xml:space="preserve"> </v>
      </c>
      <c r="AG290" s="78"/>
      <c r="AH290" s="78"/>
      <c r="AI290" s="78"/>
      <c r="AK290" s="94" t="str">
        <f t="shared" si="75"/>
        <v>≤60</v>
      </c>
      <c r="AL290" s="94">
        <f t="shared" ca="1" si="76"/>
        <v>47</v>
      </c>
      <c r="AM290" s="95">
        <f t="shared" si="84"/>
        <v>0</v>
      </c>
      <c r="AN290" s="95">
        <f t="shared" si="85"/>
        <v>0</v>
      </c>
      <c r="AO290" s="96">
        <f t="shared" si="80"/>
        <v>0</v>
      </c>
      <c r="AP290" s="96">
        <f t="shared" si="81"/>
        <v>0</v>
      </c>
    </row>
    <row r="291" spans="2:42" s="97" customFormat="1" ht="52.8" x14ac:dyDescent="0.3">
      <c r="B291" s="79">
        <f t="shared" si="82"/>
        <v>288</v>
      </c>
      <c r="C291" s="79"/>
      <c r="D291" s="80" t="s">
        <v>94</v>
      </c>
      <c r="E291" s="80"/>
      <c r="F291" s="81"/>
      <c r="G291" s="82" t="str">
        <f t="shared" si="83"/>
        <v xml:space="preserve">Группа от QF </v>
      </c>
      <c r="H291" s="83"/>
      <c r="I291" s="83"/>
      <c r="J291" s="83"/>
      <c r="K291" s="83"/>
      <c r="L291" s="127"/>
      <c r="M291" s="127"/>
      <c r="N291" s="84"/>
      <c r="O291" s="85"/>
      <c r="P291" s="85"/>
      <c r="Q291" s="85"/>
      <c r="R291" s="86"/>
      <c r="S291" s="80"/>
      <c r="T291" s="87"/>
      <c r="U291" s="88" t="str">
        <f t="shared" si="77"/>
        <v xml:space="preserve"> </v>
      </c>
      <c r="V291" s="89"/>
      <c r="W291" s="90" t="str">
        <f t="shared" si="78"/>
        <v xml:space="preserve"> </v>
      </c>
      <c r="X291" s="90"/>
      <c r="Y291" s="90"/>
      <c r="Z291" s="90"/>
      <c r="AA291" s="90"/>
      <c r="AB291" s="87" t="s">
        <v>74</v>
      </c>
      <c r="AC291" s="76"/>
      <c r="AD291" s="91">
        <f t="shared" si="73"/>
        <v>0</v>
      </c>
      <c r="AE291" s="88" t="str">
        <f t="shared" si="79"/>
        <v xml:space="preserve"> </v>
      </c>
      <c r="AF291" s="91" t="str">
        <f t="shared" si="74"/>
        <v xml:space="preserve"> </v>
      </c>
      <c r="AG291" s="78"/>
      <c r="AH291" s="78"/>
      <c r="AI291" s="78"/>
      <c r="AK291" s="94" t="str">
        <f t="shared" si="75"/>
        <v>≤60</v>
      </c>
      <c r="AL291" s="94">
        <f t="shared" ca="1" si="76"/>
        <v>42</v>
      </c>
      <c r="AM291" s="95">
        <f t="shared" si="84"/>
        <v>0</v>
      </c>
      <c r="AN291" s="95">
        <f t="shared" si="85"/>
        <v>0</v>
      </c>
      <c r="AO291" s="96">
        <f t="shared" si="80"/>
        <v>0</v>
      </c>
      <c r="AP291" s="96">
        <f t="shared" si="81"/>
        <v>0</v>
      </c>
    </row>
    <row r="292" spans="2:42" s="97" customFormat="1" ht="52.8" x14ac:dyDescent="0.3">
      <c r="B292" s="79">
        <f t="shared" si="82"/>
        <v>289</v>
      </c>
      <c r="C292" s="79"/>
      <c r="D292" s="80" t="s">
        <v>94</v>
      </c>
      <c r="E292" s="80"/>
      <c r="F292" s="81"/>
      <c r="G292" s="82" t="str">
        <f t="shared" si="83"/>
        <v xml:space="preserve">Группа от QF </v>
      </c>
      <c r="H292" s="83"/>
      <c r="I292" s="83"/>
      <c r="J292" s="83"/>
      <c r="K292" s="83"/>
      <c r="L292" s="127"/>
      <c r="M292" s="127"/>
      <c r="N292" s="84"/>
      <c r="O292" s="85"/>
      <c r="P292" s="85"/>
      <c r="Q292" s="85"/>
      <c r="R292" s="86"/>
      <c r="S292" s="80"/>
      <c r="T292" s="87"/>
      <c r="U292" s="88" t="str">
        <f t="shared" si="77"/>
        <v xml:space="preserve"> </v>
      </c>
      <c r="V292" s="89"/>
      <c r="W292" s="90" t="str">
        <f t="shared" si="78"/>
        <v xml:space="preserve"> </v>
      </c>
      <c r="X292" s="90"/>
      <c r="Y292" s="90"/>
      <c r="Z292" s="90"/>
      <c r="AA292" s="90"/>
      <c r="AB292" s="87" t="s">
        <v>74</v>
      </c>
      <c r="AC292" s="76"/>
      <c r="AD292" s="91">
        <f t="shared" si="73"/>
        <v>0</v>
      </c>
      <c r="AE292" s="88" t="str">
        <f t="shared" si="79"/>
        <v xml:space="preserve"> </v>
      </c>
      <c r="AF292" s="91" t="str">
        <f t="shared" si="74"/>
        <v xml:space="preserve"> </v>
      </c>
      <c r="AG292" s="78"/>
      <c r="AH292" s="78"/>
      <c r="AI292" s="78"/>
      <c r="AK292" s="94" t="str">
        <f t="shared" si="75"/>
        <v>≤60</v>
      </c>
      <c r="AL292" s="94">
        <f t="shared" ca="1" si="76"/>
        <v>49</v>
      </c>
      <c r="AM292" s="95">
        <f t="shared" si="84"/>
        <v>0</v>
      </c>
      <c r="AN292" s="95">
        <f t="shared" si="85"/>
        <v>0</v>
      </c>
      <c r="AO292" s="96">
        <f t="shared" si="80"/>
        <v>0</v>
      </c>
      <c r="AP292" s="96">
        <f t="shared" si="81"/>
        <v>0</v>
      </c>
    </row>
    <row r="293" spans="2:42" s="97" customFormat="1" ht="52.8" x14ac:dyDescent="0.3">
      <c r="B293" s="79">
        <f t="shared" si="82"/>
        <v>290</v>
      </c>
      <c r="C293" s="79"/>
      <c r="D293" s="80" t="s">
        <v>94</v>
      </c>
      <c r="E293" s="80"/>
      <c r="F293" s="81"/>
      <c r="G293" s="82" t="str">
        <f t="shared" si="83"/>
        <v xml:space="preserve">Группа от QF </v>
      </c>
      <c r="H293" s="83"/>
      <c r="I293" s="83"/>
      <c r="J293" s="83"/>
      <c r="K293" s="83"/>
      <c r="L293" s="127"/>
      <c r="M293" s="127"/>
      <c r="N293" s="84"/>
      <c r="O293" s="85"/>
      <c r="P293" s="85"/>
      <c r="Q293" s="85"/>
      <c r="R293" s="86"/>
      <c r="S293" s="80"/>
      <c r="T293" s="87"/>
      <c r="U293" s="88" t="str">
        <f t="shared" si="77"/>
        <v xml:space="preserve"> </v>
      </c>
      <c r="V293" s="89"/>
      <c r="W293" s="90" t="str">
        <f t="shared" si="78"/>
        <v xml:space="preserve"> </v>
      </c>
      <c r="X293" s="90"/>
      <c r="Y293" s="90"/>
      <c r="Z293" s="90"/>
      <c r="AA293" s="90"/>
      <c r="AB293" s="87" t="s">
        <v>74</v>
      </c>
      <c r="AC293" s="76"/>
      <c r="AD293" s="91">
        <f t="shared" si="73"/>
        <v>0</v>
      </c>
      <c r="AE293" s="88" t="str">
        <f t="shared" si="79"/>
        <v xml:space="preserve"> </v>
      </c>
      <c r="AF293" s="91" t="str">
        <f t="shared" si="74"/>
        <v xml:space="preserve"> </v>
      </c>
      <c r="AG293" s="78"/>
      <c r="AH293" s="78"/>
      <c r="AI293" s="78"/>
      <c r="AK293" s="94" t="str">
        <f t="shared" si="75"/>
        <v>≤60</v>
      </c>
      <c r="AL293" s="94">
        <f t="shared" ca="1" si="76"/>
        <v>44</v>
      </c>
      <c r="AM293" s="95">
        <f t="shared" si="84"/>
        <v>0</v>
      </c>
      <c r="AN293" s="95">
        <f t="shared" si="85"/>
        <v>0</v>
      </c>
      <c r="AO293" s="96">
        <f t="shared" si="80"/>
        <v>0</v>
      </c>
      <c r="AP293" s="96">
        <f t="shared" si="81"/>
        <v>0</v>
      </c>
    </row>
    <row r="294" spans="2:42" s="97" customFormat="1" ht="52.8" x14ac:dyDescent="0.3">
      <c r="B294" s="79">
        <f t="shared" si="82"/>
        <v>291</v>
      </c>
      <c r="C294" s="79"/>
      <c r="D294" s="80" t="s">
        <v>94</v>
      </c>
      <c r="E294" s="80"/>
      <c r="F294" s="81"/>
      <c r="G294" s="82" t="str">
        <f t="shared" si="83"/>
        <v xml:space="preserve">Группа от QF </v>
      </c>
      <c r="H294" s="83"/>
      <c r="I294" s="83"/>
      <c r="J294" s="83"/>
      <c r="K294" s="83"/>
      <c r="L294" s="127"/>
      <c r="M294" s="127"/>
      <c r="N294" s="84"/>
      <c r="O294" s="85"/>
      <c r="P294" s="85"/>
      <c r="Q294" s="85"/>
      <c r="R294" s="86"/>
      <c r="S294" s="80"/>
      <c r="T294" s="87"/>
      <c r="U294" s="88" t="str">
        <f t="shared" si="77"/>
        <v xml:space="preserve"> </v>
      </c>
      <c r="V294" s="89"/>
      <c r="W294" s="90" t="str">
        <f t="shared" si="78"/>
        <v xml:space="preserve"> </v>
      </c>
      <c r="X294" s="90"/>
      <c r="Y294" s="90"/>
      <c r="Z294" s="90"/>
      <c r="AA294" s="90"/>
      <c r="AB294" s="87" t="s">
        <v>74</v>
      </c>
      <c r="AC294" s="76"/>
      <c r="AD294" s="91">
        <f t="shared" si="73"/>
        <v>0</v>
      </c>
      <c r="AE294" s="88" t="str">
        <f t="shared" si="79"/>
        <v xml:space="preserve"> </v>
      </c>
      <c r="AF294" s="91" t="str">
        <f t="shared" si="74"/>
        <v xml:space="preserve"> </v>
      </c>
      <c r="AG294" s="78"/>
      <c r="AH294" s="78"/>
      <c r="AI294" s="78"/>
      <c r="AK294" s="94" t="str">
        <f t="shared" si="75"/>
        <v>≤60</v>
      </c>
      <c r="AL294" s="94">
        <f t="shared" ca="1" si="76"/>
        <v>24</v>
      </c>
      <c r="AM294" s="95">
        <f t="shared" si="84"/>
        <v>0</v>
      </c>
      <c r="AN294" s="95">
        <f t="shared" si="85"/>
        <v>0</v>
      </c>
      <c r="AO294" s="96">
        <f t="shared" si="80"/>
        <v>0</v>
      </c>
      <c r="AP294" s="96">
        <f t="shared" si="81"/>
        <v>0</v>
      </c>
    </row>
    <row r="295" spans="2:42" s="97" customFormat="1" ht="52.8" x14ac:dyDescent="0.3">
      <c r="B295" s="79">
        <f t="shared" si="82"/>
        <v>292</v>
      </c>
      <c r="C295" s="79"/>
      <c r="D295" s="80" t="s">
        <v>94</v>
      </c>
      <c r="E295" s="80"/>
      <c r="F295" s="81"/>
      <c r="G295" s="82" t="str">
        <f t="shared" si="83"/>
        <v xml:space="preserve">Группа от QF </v>
      </c>
      <c r="H295" s="83"/>
      <c r="I295" s="83"/>
      <c r="J295" s="83"/>
      <c r="K295" s="83"/>
      <c r="L295" s="127"/>
      <c r="M295" s="127"/>
      <c r="N295" s="84"/>
      <c r="O295" s="85"/>
      <c r="P295" s="85"/>
      <c r="Q295" s="85"/>
      <c r="R295" s="86"/>
      <c r="S295" s="80"/>
      <c r="T295" s="87"/>
      <c r="U295" s="88" t="str">
        <f t="shared" si="77"/>
        <v xml:space="preserve"> </v>
      </c>
      <c r="V295" s="89"/>
      <c r="W295" s="90" t="str">
        <f t="shared" si="78"/>
        <v xml:space="preserve"> </v>
      </c>
      <c r="X295" s="90"/>
      <c r="Y295" s="90"/>
      <c r="Z295" s="90"/>
      <c r="AA295" s="90"/>
      <c r="AB295" s="87" t="s">
        <v>74</v>
      </c>
      <c r="AC295" s="76"/>
      <c r="AD295" s="91">
        <f t="shared" si="73"/>
        <v>0</v>
      </c>
      <c r="AE295" s="88" t="str">
        <f t="shared" si="79"/>
        <v xml:space="preserve"> </v>
      </c>
      <c r="AF295" s="91" t="str">
        <f t="shared" si="74"/>
        <v xml:space="preserve"> </v>
      </c>
      <c r="AG295" s="78"/>
      <c r="AH295" s="78"/>
      <c r="AI295" s="78"/>
      <c r="AK295" s="94" t="str">
        <f t="shared" si="75"/>
        <v>≤60</v>
      </c>
      <c r="AL295" s="94">
        <f t="shared" ca="1" si="76"/>
        <v>45</v>
      </c>
      <c r="AM295" s="95">
        <f t="shared" si="84"/>
        <v>0</v>
      </c>
      <c r="AN295" s="95">
        <f t="shared" si="85"/>
        <v>0</v>
      </c>
      <c r="AO295" s="96">
        <f t="shared" si="80"/>
        <v>0</v>
      </c>
      <c r="AP295" s="96">
        <f t="shared" si="81"/>
        <v>0</v>
      </c>
    </row>
    <row r="296" spans="2:42" s="97" customFormat="1" ht="52.8" x14ac:dyDescent="0.3">
      <c r="B296" s="79">
        <f t="shared" si="82"/>
        <v>293</v>
      </c>
      <c r="C296" s="79"/>
      <c r="D296" s="80" t="s">
        <v>94</v>
      </c>
      <c r="E296" s="80"/>
      <c r="F296" s="81"/>
      <c r="G296" s="82" t="str">
        <f t="shared" si="83"/>
        <v xml:space="preserve">Группа от QF </v>
      </c>
      <c r="H296" s="83"/>
      <c r="I296" s="83"/>
      <c r="J296" s="83"/>
      <c r="K296" s="83"/>
      <c r="L296" s="127"/>
      <c r="M296" s="127"/>
      <c r="N296" s="84"/>
      <c r="O296" s="85"/>
      <c r="P296" s="85"/>
      <c r="Q296" s="85"/>
      <c r="R296" s="86"/>
      <c r="S296" s="80"/>
      <c r="T296" s="87"/>
      <c r="U296" s="88" t="str">
        <f t="shared" si="77"/>
        <v xml:space="preserve"> </v>
      </c>
      <c r="V296" s="89"/>
      <c r="W296" s="90" t="str">
        <f t="shared" si="78"/>
        <v xml:space="preserve"> </v>
      </c>
      <c r="X296" s="90"/>
      <c r="Y296" s="90"/>
      <c r="Z296" s="90"/>
      <c r="AA296" s="90"/>
      <c r="AB296" s="87" t="s">
        <v>74</v>
      </c>
      <c r="AC296" s="76"/>
      <c r="AD296" s="91">
        <f t="shared" si="73"/>
        <v>0</v>
      </c>
      <c r="AE296" s="88" t="str">
        <f t="shared" si="79"/>
        <v xml:space="preserve"> </v>
      </c>
      <c r="AF296" s="91" t="str">
        <f t="shared" si="74"/>
        <v xml:space="preserve"> </v>
      </c>
      <c r="AG296" s="78"/>
      <c r="AH296" s="78"/>
      <c r="AI296" s="78"/>
      <c r="AK296" s="94" t="str">
        <f t="shared" si="75"/>
        <v>≤60</v>
      </c>
      <c r="AL296" s="94">
        <f t="shared" ca="1" si="76"/>
        <v>25</v>
      </c>
      <c r="AM296" s="95">
        <f t="shared" si="84"/>
        <v>0</v>
      </c>
      <c r="AN296" s="95">
        <f t="shared" si="85"/>
        <v>0</v>
      </c>
      <c r="AO296" s="96">
        <f t="shared" si="80"/>
        <v>0</v>
      </c>
      <c r="AP296" s="96">
        <f t="shared" si="81"/>
        <v>0</v>
      </c>
    </row>
    <row r="297" spans="2:42" s="97" customFormat="1" ht="52.8" x14ac:dyDescent="0.3">
      <c r="B297" s="79">
        <f t="shared" si="82"/>
        <v>294</v>
      </c>
      <c r="C297" s="79"/>
      <c r="D297" s="80" t="s">
        <v>94</v>
      </c>
      <c r="E297" s="80"/>
      <c r="F297" s="81"/>
      <c r="G297" s="82" t="str">
        <f t="shared" si="83"/>
        <v xml:space="preserve">Группа от QF </v>
      </c>
      <c r="H297" s="83"/>
      <c r="I297" s="83"/>
      <c r="J297" s="83"/>
      <c r="K297" s="83"/>
      <c r="L297" s="127"/>
      <c r="M297" s="127"/>
      <c r="N297" s="84"/>
      <c r="O297" s="85"/>
      <c r="P297" s="85"/>
      <c r="Q297" s="85"/>
      <c r="R297" s="86"/>
      <c r="S297" s="80"/>
      <c r="T297" s="87"/>
      <c r="U297" s="88" t="str">
        <f t="shared" si="77"/>
        <v xml:space="preserve"> </v>
      </c>
      <c r="V297" s="89"/>
      <c r="W297" s="90" t="str">
        <f t="shared" si="78"/>
        <v xml:space="preserve"> </v>
      </c>
      <c r="X297" s="90"/>
      <c r="Y297" s="90"/>
      <c r="Z297" s="90"/>
      <c r="AA297" s="90"/>
      <c r="AB297" s="87" t="s">
        <v>74</v>
      </c>
      <c r="AC297" s="76"/>
      <c r="AD297" s="91">
        <f t="shared" si="73"/>
        <v>0</v>
      </c>
      <c r="AE297" s="88" t="str">
        <f t="shared" si="79"/>
        <v xml:space="preserve"> </v>
      </c>
      <c r="AF297" s="91" t="str">
        <f t="shared" si="74"/>
        <v xml:space="preserve"> </v>
      </c>
      <c r="AG297" s="78"/>
      <c r="AH297" s="78"/>
      <c r="AI297" s="78"/>
      <c r="AK297" s="94" t="str">
        <f t="shared" si="75"/>
        <v>≤60</v>
      </c>
      <c r="AL297" s="94">
        <f t="shared" ca="1" si="76"/>
        <v>48</v>
      </c>
      <c r="AM297" s="95">
        <f t="shared" si="84"/>
        <v>0</v>
      </c>
      <c r="AN297" s="95">
        <f t="shared" si="85"/>
        <v>0</v>
      </c>
      <c r="AO297" s="96">
        <f t="shared" si="80"/>
        <v>0</v>
      </c>
      <c r="AP297" s="96">
        <f t="shared" si="81"/>
        <v>0</v>
      </c>
    </row>
    <row r="298" spans="2:42" s="97" customFormat="1" ht="52.8" x14ac:dyDescent="0.3">
      <c r="B298" s="79">
        <f t="shared" si="82"/>
        <v>295</v>
      </c>
      <c r="C298" s="79"/>
      <c r="D298" s="80" t="s">
        <v>94</v>
      </c>
      <c r="E298" s="80"/>
      <c r="F298" s="81"/>
      <c r="G298" s="82" t="str">
        <f t="shared" si="83"/>
        <v xml:space="preserve">Группа от QF </v>
      </c>
      <c r="H298" s="83"/>
      <c r="I298" s="83"/>
      <c r="J298" s="83"/>
      <c r="K298" s="83"/>
      <c r="L298" s="127"/>
      <c r="M298" s="127"/>
      <c r="N298" s="84"/>
      <c r="O298" s="85"/>
      <c r="P298" s="85"/>
      <c r="Q298" s="85"/>
      <c r="R298" s="86"/>
      <c r="S298" s="80"/>
      <c r="T298" s="87"/>
      <c r="U298" s="88" t="str">
        <f t="shared" si="77"/>
        <v xml:space="preserve"> </v>
      </c>
      <c r="V298" s="89"/>
      <c r="W298" s="90" t="str">
        <f t="shared" si="78"/>
        <v xml:space="preserve"> </v>
      </c>
      <c r="X298" s="90"/>
      <c r="Y298" s="90"/>
      <c r="Z298" s="90"/>
      <c r="AA298" s="90"/>
      <c r="AB298" s="87" t="s">
        <v>74</v>
      </c>
      <c r="AC298" s="76"/>
      <c r="AD298" s="91">
        <f t="shared" si="73"/>
        <v>0</v>
      </c>
      <c r="AE298" s="88" t="str">
        <f t="shared" si="79"/>
        <v xml:space="preserve"> </v>
      </c>
      <c r="AF298" s="91" t="str">
        <f t="shared" si="74"/>
        <v xml:space="preserve"> </v>
      </c>
      <c r="AG298" s="78"/>
      <c r="AH298" s="78"/>
      <c r="AI298" s="78"/>
      <c r="AK298" s="94" t="str">
        <f t="shared" si="75"/>
        <v>≤60</v>
      </c>
      <c r="AL298" s="94">
        <f t="shared" ca="1" si="76"/>
        <v>50</v>
      </c>
      <c r="AM298" s="95">
        <f t="shared" si="84"/>
        <v>0</v>
      </c>
      <c r="AN298" s="95">
        <f t="shared" si="85"/>
        <v>0</v>
      </c>
      <c r="AO298" s="96">
        <f t="shared" si="80"/>
        <v>0</v>
      </c>
      <c r="AP298" s="96">
        <f t="shared" si="81"/>
        <v>0</v>
      </c>
    </row>
    <row r="299" spans="2:42" s="97" customFormat="1" ht="52.8" x14ac:dyDescent="0.3">
      <c r="B299" s="79">
        <f t="shared" si="82"/>
        <v>296</v>
      </c>
      <c r="C299" s="79"/>
      <c r="D299" s="80" t="s">
        <v>94</v>
      </c>
      <c r="E299" s="80"/>
      <c r="F299" s="81"/>
      <c r="G299" s="82" t="str">
        <f t="shared" si="83"/>
        <v xml:space="preserve">Группа от QF </v>
      </c>
      <c r="H299" s="83"/>
      <c r="I299" s="83"/>
      <c r="J299" s="83"/>
      <c r="K299" s="83"/>
      <c r="L299" s="127"/>
      <c r="M299" s="127"/>
      <c r="N299" s="84"/>
      <c r="O299" s="85"/>
      <c r="P299" s="85"/>
      <c r="Q299" s="85"/>
      <c r="R299" s="86"/>
      <c r="S299" s="80"/>
      <c r="T299" s="87"/>
      <c r="U299" s="88" t="str">
        <f t="shared" si="77"/>
        <v xml:space="preserve"> </v>
      </c>
      <c r="V299" s="89"/>
      <c r="W299" s="90" t="str">
        <f t="shared" si="78"/>
        <v xml:space="preserve"> </v>
      </c>
      <c r="X299" s="90"/>
      <c r="Y299" s="90"/>
      <c r="Z299" s="90"/>
      <c r="AA299" s="90"/>
      <c r="AB299" s="87" t="s">
        <v>74</v>
      </c>
      <c r="AC299" s="76"/>
      <c r="AD299" s="91">
        <f t="shared" si="73"/>
        <v>0</v>
      </c>
      <c r="AE299" s="88" t="str">
        <f t="shared" si="79"/>
        <v xml:space="preserve"> </v>
      </c>
      <c r="AF299" s="91" t="str">
        <f t="shared" si="74"/>
        <v xml:space="preserve"> </v>
      </c>
      <c r="AG299" s="78"/>
      <c r="AH299" s="78"/>
      <c r="AI299" s="78"/>
      <c r="AK299" s="94" t="str">
        <f t="shared" si="75"/>
        <v>≤60</v>
      </c>
      <c r="AL299" s="94">
        <f t="shared" ca="1" si="76"/>
        <v>26</v>
      </c>
      <c r="AM299" s="95">
        <f t="shared" si="84"/>
        <v>0</v>
      </c>
      <c r="AN299" s="95">
        <f t="shared" si="85"/>
        <v>0</v>
      </c>
      <c r="AO299" s="96">
        <f t="shared" si="80"/>
        <v>0</v>
      </c>
      <c r="AP299" s="96">
        <f t="shared" si="81"/>
        <v>0</v>
      </c>
    </row>
    <row r="300" spans="2:42" s="97" customFormat="1" ht="52.8" x14ac:dyDescent="0.3">
      <c r="B300" s="79">
        <f t="shared" si="82"/>
        <v>297</v>
      </c>
      <c r="C300" s="79"/>
      <c r="D300" s="80" t="s">
        <v>94</v>
      </c>
      <c r="E300" s="80"/>
      <c r="F300" s="81"/>
      <c r="G300" s="82" t="str">
        <f t="shared" si="83"/>
        <v xml:space="preserve">Группа от QF </v>
      </c>
      <c r="H300" s="83"/>
      <c r="I300" s="83"/>
      <c r="J300" s="83"/>
      <c r="K300" s="83"/>
      <c r="L300" s="127"/>
      <c r="M300" s="127"/>
      <c r="N300" s="84"/>
      <c r="O300" s="85"/>
      <c r="P300" s="85"/>
      <c r="Q300" s="85"/>
      <c r="R300" s="86"/>
      <c r="S300" s="80"/>
      <c r="T300" s="87"/>
      <c r="U300" s="88" t="str">
        <f t="shared" si="77"/>
        <v xml:space="preserve"> </v>
      </c>
      <c r="V300" s="89"/>
      <c r="W300" s="90" t="str">
        <f t="shared" si="78"/>
        <v xml:space="preserve"> </v>
      </c>
      <c r="X300" s="90"/>
      <c r="Y300" s="90"/>
      <c r="Z300" s="90"/>
      <c r="AA300" s="90"/>
      <c r="AB300" s="87" t="s">
        <v>74</v>
      </c>
      <c r="AC300" s="76"/>
      <c r="AD300" s="91">
        <f t="shared" si="73"/>
        <v>0</v>
      </c>
      <c r="AE300" s="88" t="str">
        <f t="shared" si="79"/>
        <v xml:space="preserve"> </v>
      </c>
      <c r="AF300" s="91" t="str">
        <f t="shared" si="74"/>
        <v xml:space="preserve"> </v>
      </c>
      <c r="AG300" s="78"/>
      <c r="AH300" s="78"/>
      <c r="AI300" s="78"/>
      <c r="AK300" s="94" t="str">
        <f t="shared" si="75"/>
        <v>≤60</v>
      </c>
      <c r="AL300" s="94">
        <f t="shared" ca="1" si="76"/>
        <v>44</v>
      </c>
      <c r="AM300" s="95">
        <f t="shared" si="84"/>
        <v>0</v>
      </c>
      <c r="AN300" s="95">
        <f t="shared" si="85"/>
        <v>0</v>
      </c>
      <c r="AO300" s="96">
        <f t="shared" si="80"/>
        <v>0</v>
      </c>
      <c r="AP300" s="96">
        <f t="shared" si="81"/>
        <v>0</v>
      </c>
    </row>
    <row r="301" spans="2:42" s="97" customFormat="1" ht="52.8" x14ac:dyDescent="0.3">
      <c r="B301" s="79">
        <f t="shared" si="82"/>
        <v>298</v>
      </c>
      <c r="C301" s="79"/>
      <c r="D301" s="80" t="s">
        <v>94</v>
      </c>
      <c r="E301" s="80"/>
      <c r="F301" s="81"/>
      <c r="G301" s="82" t="str">
        <f t="shared" si="83"/>
        <v xml:space="preserve">Группа от QF </v>
      </c>
      <c r="H301" s="83"/>
      <c r="I301" s="83"/>
      <c r="J301" s="83"/>
      <c r="K301" s="83"/>
      <c r="L301" s="127"/>
      <c r="M301" s="127"/>
      <c r="N301" s="84"/>
      <c r="O301" s="85"/>
      <c r="P301" s="85"/>
      <c r="Q301" s="85"/>
      <c r="R301" s="86"/>
      <c r="S301" s="80"/>
      <c r="T301" s="87"/>
      <c r="U301" s="88" t="str">
        <f t="shared" si="77"/>
        <v xml:space="preserve"> </v>
      </c>
      <c r="V301" s="89"/>
      <c r="W301" s="90" t="str">
        <f t="shared" si="78"/>
        <v xml:space="preserve"> </v>
      </c>
      <c r="X301" s="90"/>
      <c r="Y301" s="90"/>
      <c r="Z301" s="90"/>
      <c r="AA301" s="90"/>
      <c r="AB301" s="87" t="s">
        <v>74</v>
      </c>
      <c r="AC301" s="76"/>
      <c r="AD301" s="91">
        <f t="shared" si="73"/>
        <v>0</v>
      </c>
      <c r="AE301" s="88" t="str">
        <f t="shared" si="79"/>
        <v xml:space="preserve"> </v>
      </c>
      <c r="AF301" s="91" t="str">
        <f t="shared" si="74"/>
        <v xml:space="preserve"> </v>
      </c>
      <c r="AG301" s="78"/>
      <c r="AH301" s="78"/>
      <c r="AI301" s="78"/>
      <c r="AK301" s="94" t="str">
        <f t="shared" si="75"/>
        <v>≤60</v>
      </c>
      <c r="AL301" s="94">
        <f t="shared" ca="1" si="76"/>
        <v>32</v>
      </c>
      <c r="AM301" s="95">
        <f t="shared" si="84"/>
        <v>0</v>
      </c>
      <c r="AN301" s="95">
        <f t="shared" si="85"/>
        <v>0</v>
      </c>
      <c r="AO301" s="96">
        <f t="shared" si="80"/>
        <v>0</v>
      </c>
      <c r="AP301" s="96">
        <f t="shared" si="81"/>
        <v>0</v>
      </c>
    </row>
    <row r="302" spans="2:42" s="97" customFormat="1" ht="52.8" x14ac:dyDescent="0.3">
      <c r="B302" s="79">
        <f t="shared" si="82"/>
        <v>299</v>
      </c>
      <c r="C302" s="79"/>
      <c r="D302" s="80" t="s">
        <v>94</v>
      </c>
      <c r="E302" s="80"/>
      <c r="F302" s="81"/>
      <c r="G302" s="82" t="str">
        <f t="shared" si="83"/>
        <v xml:space="preserve">Группа от QF </v>
      </c>
      <c r="H302" s="83"/>
      <c r="I302" s="83"/>
      <c r="J302" s="83"/>
      <c r="K302" s="83"/>
      <c r="L302" s="127"/>
      <c r="M302" s="127"/>
      <c r="N302" s="84"/>
      <c r="O302" s="85"/>
      <c r="P302" s="85"/>
      <c r="Q302" s="85"/>
      <c r="R302" s="86"/>
      <c r="S302" s="80"/>
      <c r="T302" s="87"/>
      <c r="U302" s="88" t="str">
        <f t="shared" si="77"/>
        <v xml:space="preserve"> </v>
      </c>
      <c r="V302" s="89"/>
      <c r="W302" s="90" t="str">
        <f t="shared" si="78"/>
        <v xml:space="preserve"> </v>
      </c>
      <c r="X302" s="90"/>
      <c r="Y302" s="90"/>
      <c r="Z302" s="90"/>
      <c r="AA302" s="90"/>
      <c r="AB302" s="87" t="s">
        <v>74</v>
      </c>
      <c r="AC302" s="76"/>
      <c r="AD302" s="91">
        <f t="shared" si="73"/>
        <v>0</v>
      </c>
      <c r="AE302" s="88" t="str">
        <f t="shared" si="79"/>
        <v xml:space="preserve"> </v>
      </c>
      <c r="AF302" s="91" t="str">
        <f t="shared" si="74"/>
        <v xml:space="preserve"> </v>
      </c>
      <c r="AG302" s="78"/>
      <c r="AH302" s="78"/>
      <c r="AI302" s="78"/>
      <c r="AK302" s="94" t="str">
        <f t="shared" si="75"/>
        <v>≤60</v>
      </c>
      <c r="AL302" s="94">
        <f t="shared" ca="1" si="76"/>
        <v>34</v>
      </c>
      <c r="AM302" s="95">
        <f t="shared" si="84"/>
        <v>0</v>
      </c>
      <c r="AN302" s="95">
        <f t="shared" si="85"/>
        <v>0</v>
      </c>
      <c r="AO302" s="96">
        <f t="shared" si="80"/>
        <v>0</v>
      </c>
      <c r="AP302" s="96">
        <f t="shared" si="81"/>
        <v>0</v>
      </c>
    </row>
    <row r="303" spans="2:42" s="97" customFormat="1" ht="52.8" x14ac:dyDescent="0.3">
      <c r="B303" s="79">
        <f t="shared" si="82"/>
        <v>300</v>
      </c>
      <c r="C303" s="79"/>
      <c r="D303" s="80" t="s">
        <v>94</v>
      </c>
      <c r="E303" s="80"/>
      <c r="F303" s="81"/>
      <c r="G303" s="82" t="str">
        <f t="shared" si="83"/>
        <v xml:space="preserve">Группа от QF </v>
      </c>
      <c r="H303" s="83"/>
      <c r="I303" s="83"/>
      <c r="J303" s="83"/>
      <c r="K303" s="83"/>
      <c r="L303" s="127"/>
      <c r="M303" s="127"/>
      <c r="N303" s="84"/>
      <c r="O303" s="85"/>
      <c r="P303" s="85"/>
      <c r="Q303" s="85"/>
      <c r="R303" s="86"/>
      <c r="S303" s="80"/>
      <c r="T303" s="87"/>
      <c r="U303" s="88" t="str">
        <f t="shared" si="77"/>
        <v xml:space="preserve"> </v>
      </c>
      <c r="V303" s="89"/>
      <c r="W303" s="90" t="str">
        <f t="shared" si="78"/>
        <v xml:space="preserve"> </v>
      </c>
      <c r="X303" s="90"/>
      <c r="Y303" s="90"/>
      <c r="Z303" s="90"/>
      <c r="AA303" s="90"/>
      <c r="AB303" s="87" t="s">
        <v>74</v>
      </c>
      <c r="AC303" s="76"/>
      <c r="AD303" s="91">
        <f t="shared" si="73"/>
        <v>0</v>
      </c>
      <c r="AE303" s="88" t="str">
        <f t="shared" si="79"/>
        <v xml:space="preserve"> </v>
      </c>
      <c r="AF303" s="91" t="str">
        <f t="shared" si="74"/>
        <v xml:space="preserve"> </v>
      </c>
      <c r="AG303" s="78"/>
      <c r="AH303" s="78"/>
      <c r="AI303" s="78"/>
      <c r="AK303" s="94" t="str">
        <f t="shared" si="75"/>
        <v>≤60</v>
      </c>
      <c r="AL303" s="94">
        <f t="shared" ca="1" si="76"/>
        <v>37</v>
      </c>
      <c r="AM303" s="95">
        <f t="shared" si="84"/>
        <v>0</v>
      </c>
      <c r="AN303" s="95">
        <f t="shared" si="85"/>
        <v>0</v>
      </c>
      <c r="AO303" s="96">
        <f t="shared" si="80"/>
        <v>0</v>
      </c>
      <c r="AP303" s="96">
        <f t="shared" si="81"/>
        <v>0</v>
      </c>
    </row>
    <row r="304" spans="2:42" s="97" customFormat="1" ht="52.8" x14ac:dyDescent="0.3">
      <c r="B304" s="79">
        <f t="shared" si="82"/>
        <v>301</v>
      </c>
      <c r="C304" s="79"/>
      <c r="D304" s="80" t="s">
        <v>94</v>
      </c>
      <c r="E304" s="80"/>
      <c r="F304" s="81"/>
      <c r="G304" s="82" t="str">
        <f t="shared" si="83"/>
        <v xml:space="preserve">Группа от QF </v>
      </c>
      <c r="H304" s="83"/>
      <c r="I304" s="83"/>
      <c r="J304" s="83"/>
      <c r="K304" s="83"/>
      <c r="L304" s="127"/>
      <c r="M304" s="127"/>
      <c r="N304" s="84"/>
      <c r="O304" s="85"/>
      <c r="P304" s="85"/>
      <c r="Q304" s="85"/>
      <c r="R304" s="86"/>
      <c r="S304" s="80"/>
      <c r="T304" s="87"/>
      <c r="U304" s="88" t="str">
        <f t="shared" si="77"/>
        <v xml:space="preserve"> </v>
      </c>
      <c r="V304" s="89"/>
      <c r="W304" s="90" t="str">
        <f t="shared" si="78"/>
        <v xml:space="preserve"> </v>
      </c>
      <c r="X304" s="90"/>
      <c r="Y304" s="90"/>
      <c r="Z304" s="90"/>
      <c r="AA304" s="90"/>
      <c r="AB304" s="87" t="s">
        <v>74</v>
      </c>
      <c r="AC304" s="76"/>
      <c r="AD304" s="91">
        <f t="shared" si="73"/>
        <v>0</v>
      </c>
      <c r="AE304" s="88" t="str">
        <f t="shared" si="79"/>
        <v xml:space="preserve"> </v>
      </c>
      <c r="AF304" s="91" t="str">
        <f t="shared" si="74"/>
        <v xml:space="preserve"> </v>
      </c>
      <c r="AG304" s="78"/>
      <c r="AH304" s="78"/>
      <c r="AI304" s="78"/>
      <c r="AK304" s="94" t="str">
        <f t="shared" si="75"/>
        <v>≤60</v>
      </c>
      <c r="AL304" s="94">
        <f t="shared" ca="1" si="76"/>
        <v>20</v>
      </c>
      <c r="AM304" s="95">
        <f t="shared" si="84"/>
        <v>0</v>
      </c>
      <c r="AN304" s="95">
        <f t="shared" si="85"/>
        <v>0</v>
      </c>
      <c r="AO304" s="96">
        <f t="shared" si="80"/>
        <v>0</v>
      </c>
      <c r="AP304" s="96">
        <f t="shared" si="81"/>
        <v>0</v>
      </c>
    </row>
    <row r="305" spans="2:42" s="97" customFormat="1" ht="52.8" x14ac:dyDescent="0.3">
      <c r="B305" s="79">
        <f t="shared" si="82"/>
        <v>302</v>
      </c>
      <c r="C305" s="79"/>
      <c r="D305" s="80" t="s">
        <v>94</v>
      </c>
      <c r="E305" s="80"/>
      <c r="F305" s="81"/>
      <c r="G305" s="82" t="str">
        <f t="shared" si="83"/>
        <v xml:space="preserve">Группа от QF </v>
      </c>
      <c r="H305" s="83"/>
      <c r="I305" s="83"/>
      <c r="J305" s="83"/>
      <c r="K305" s="83"/>
      <c r="L305" s="127"/>
      <c r="M305" s="127"/>
      <c r="N305" s="84"/>
      <c r="O305" s="85"/>
      <c r="P305" s="85"/>
      <c r="Q305" s="85"/>
      <c r="R305" s="86"/>
      <c r="S305" s="80"/>
      <c r="T305" s="87"/>
      <c r="U305" s="88" t="str">
        <f t="shared" si="77"/>
        <v xml:space="preserve"> </v>
      </c>
      <c r="V305" s="89"/>
      <c r="W305" s="90" t="str">
        <f t="shared" si="78"/>
        <v xml:space="preserve"> </v>
      </c>
      <c r="X305" s="90"/>
      <c r="Y305" s="90"/>
      <c r="Z305" s="90"/>
      <c r="AA305" s="90"/>
      <c r="AB305" s="87" t="s">
        <v>74</v>
      </c>
      <c r="AC305" s="76"/>
      <c r="AD305" s="91">
        <f t="shared" si="73"/>
        <v>0</v>
      </c>
      <c r="AE305" s="88" t="str">
        <f t="shared" si="79"/>
        <v xml:space="preserve"> </v>
      </c>
      <c r="AF305" s="91" t="str">
        <f t="shared" si="74"/>
        <v xml:space="preserve"> </v>
      </c>
      <c r="AG305" s="78"/>
      <c r="AH305" s="78"/>
      <c r="AI305" s="78"/>
      <c r="AK305" s="94" t="str">
        <f t="shared" si="75"/>
        <v>≤60</v>
      </c>
      <c r="AL305" s="94">
        <f t="shared" ca="1" si="76"/>
        <v>46</v>
      </c>
      <c r="AM305" s="95">
        <f t="shared" si="84"/>
        <v>0</v>
      </c>
      <c r="AN305" s="95">
        <f t="shared" si="85"/>
        <v>0</v>
      </c>
      <c r="AO305" s="96">
        <f t="shared" si="80"/>
        <v>0</v>
      </c>
      <c r="AP305" s="96">
        <f t="shared" si="81"/>
        <v>0</v>
      </c>
    </row>
    <row r="306" spans="2:42" s="97" customFormat="1" ht="52.8" x14ac:dyDescent="0.3">
      <c r="B306" s="79">
        <f t="shared" si="82"/>
        <v>303</v>
      </c>
      <c r="C306" s="79"/>
      <c r="D306" s="80" t="s">
        <v>94</v>
      </c>
      <c r="E306" s="80"/>
      <c r="F306" s="81"/>
      <c r="G306" s="82" t="str">
        <f t="shared" si="83"/>
        <v xml:space="preserve">Группа от QF </v>
      </c>
      <c r="H306" s="83"/>
      <c r="I306" s="83"/>
      <c r="J306" s="83"/>
      <c r="K306" s="83"/>
      <c r="L306" s="127"/>
      <c r="M306" s="127"/>
      <c r="N306" s="84"/>
      <c r="O306" s="85"/>
      <c r="P306" s="85"/>
      <c r="Q306" s="85"/>
      <c r="R306" s="86"/>
      <c r="S306" s="80"/>
      <c r="T306" s="87"/>
      <c r="U306" s="88" t="str">
        <f t="shared" si="77"/>
        <v xml:space="preserve"> </v>
      </c>
      <c r="V306" s="89"/>
      <c r="W306" s="90" t="str">
        <f t="shared" si="78"/>
        <v xml:space="preserve"> </v>
      </c>
      <c r="X306" s="90"/>
      <c r="Y306" s="90"/>
      <c r="Z306" s="90"/>
      <c r="AA306" s="90"/>
      <c r="AB306" s="87" t="s">
        <v>74</v>
      </c>
      <c r="AC306" s="76"/>
      <c r="AD306" s="91">
        <f t="shared" si="73"/>
        <v>0</v>
      </c>
      <c r="AE306" s="88" t="str">
        <f t="shared" si="79"/>
        <v xml:space="preserve"> </v>
      </c>
      <c r="AF306" s="91" t="str">
        <f t="shared" si="74"/>
        <v xml:space="preserve"> </v>
      </c>
      <c r="AG306" s="78"/>
      <c r="AH306" s="78"/>
      <c r="AI306" s="78"/>
      <c r="AK306" s="94" t="str">
        <f t="shared" si="75"/>
        <v>≤60</v>
      </c>
      <c r="AL306" s="94">
        <f t="shared" ca="1" si="76"/>
        <v>31</v>
      </c>
      <c r="AM306" s="95">
        <f t="shared" si="84"/>
        <v>0</v>
      </c>
      <c r="AN306" s="95">
        <f t="shared" si="85"/>
        <v>0</v>
      </c>
      <c r="AO306" s="96">
        <f t="shared" si="80"/>
        <v>0</v>
      </c>
      <c r="AP306" s="96">
        <f t="shared" si="81"/>
        <v>0</v>
      </c>
    </row>
    <row r="307" spans="2:42" s="97" customFormat="1" ht="52.8" x14ac:dyDescent="0.3">
      <c r="B307" s="79">
        <f t="shared" si="82"/>
        <v>304</v>
      </c>
      <c r="C307" s="79"/>
      <c r="D307" s="80" t="s">
        <v>94</v>
      </c>
      <c r="E307" s="80"/>
      <c r="F307" s="81"/>
      <c r="G307" s="82" t="str">
        <f t="shared" si="83"/>
        <v xml:space="preserve">Группа от QF </v>
      </c>
      <c r="H307" s="83"/>
      <c r="I307" s="83"/>
      <c r="J307" s="83"/>
      <c r="K307" s="83"/>
      <c r="L307" s="127"/>
      <c r="M307" s="127"/>
      <c r="N307" s="84"/>
      <c r="O307" s="85"/>
      <c r="P307" s="85"/>
      <c r="Q307" s="85"/>
      <c r="R307" s="86"/>
      <c r="S307" s="80"/>
      <c r="T307" s="87"/>
      <c r="U307" s="88" t="str">
        <f t="shared" si="77"/>
        <v xml:space="preserve"> </v>
      </c>
      <c r="V307" s="89"/>
      <c r="W307" s="90" t="str">
        <f t="shared" si="78"/>
        <v xml:space="preserve"> </v>
      </c>
      <c r="X307" s="90"/>
      <c r="Y307" s="90"/>
      <c r="Z307" s="90"/>
      <c r="AA307" s="90"/>
      <c r="AB307" s="87" t="s">
        <v>74</v>
      </c>
      <c r="AC307" s="76"/>
      <c r="AD307" s="91">
        <f t="shared" si="73"/>
        <v>0</v>
      </c>
      <c r="AE307" s="88" t="str">
        <f t="shared" si="79"/>
        <v xml:space="preserve"> </v>
      </c>
      <c r="AF307" s="91" t="str">
        <f t="shared" si="74"/>
        <v xml:space="preserve"> </v>
      </c>
      <c r="AG307" s="78"/>
      <c r="AH307" s="78"/>
      <c r="AI307" s="78"/>
      <c r="AK307" s="94" t="str">
        <f t="shared" si="75"/>
        <v>≤60</v>
      </c>
      <c r="AL307" s="94">
        <f t="shared" ca="1" si="76"/>
        <v>45</v>
      </c>
      <c r="AM307" s="95">
        <f t="shared" si="84"/>
        <v>0</v>
      </c>
      <c r="AN307" s="95">
        <f t="shared" si="85"/>
        <v>0</v>
      </c>
      <c r="AO307" s="96">
        <f t="shared" si="80"/>
        <v>0</v>
      </c>
      <c r="AP307" s="96">
        <f t="shared" si="81"/>
        <v>0</v>
      </c>
    </row>
    <row r="308" spans="2:42" s="97" customFormat="1" ht="52.8" x14ac:dyDescent="0.3">
      <c r="B308" s="79">
        <f t="shared" si="82"/>
        <v>305</v>
      </c>
      <c r="C308" s="79"/>
      <c r="D308" s="80" t="s">
        <v>94</v>
      </c>
      <c r="E308" s="80"/>
      <c r="F308" s="81"/>
      <c r="G308" s="82" t="str">
        <f t="shared" si="83"/>
        <v xml:space="preserve">Группа от QF </v>
      </c>
      <c r="H308" s="83"/>
      <c r="I308" s="83"/>
      <c r="J308" s="83"/>
      <c r="K308" s="83"/>
      <c r="L308" s="127"/>
      <c r="M308" s="127"/>
      <c r="N308" s="84"/>
      <c r="O308" s="85"/>
      <c r="P308" s="85"/>
      <c r="Q308" s="85"/>
      <c r="R308" s="86"/>
      <c r="S308" s="80"/>
      <c r="T308" s="87"/>
      <c r="U308" s="88" t="str">
        <f t="shared" si="77"/>
        <v xml:space="preserve"> </v>
      </c>
      <c r="V308" s="89"/>
      <c r="W308" s="90" t="str">
        <f t="shared" si="78"/>
        <v xml:space="preserve"> </v>
      </c>
      <c r="X308" s="90"/>
      <c r="Y308" s="90"/>
      <c r="Z308" s="90"/>
      <c r="AA308" s="90"/>
      <c r="AB308" s="87" t="s">
        <v>74</v>
      </c>
      <c r="AC308" s="76"/>
      <c r="AD308" s="91">
        <f t="shared" si="73"/>
        <v>0</v>
      </c>
      <c r="AE308" s="88" t="str">
        <f t="shared" si="79"/>
        <v xml:space="preserve"> </v>
      </c>
      <c r="AF308" s="91" t="str">
        <f t="shared" si="74"/>
        <v xml:space="preserve"> </v>
      </c>
      <c r="AG308" s="78"/>
      <c r="AH308" s="78"/>
      <c r="AI308" s="78"/>
      <c r="AK308" s="94" t="str">
        <f t="shared" si="75"/>
        <v>≤60</v>
      </c>
      <c r="AL308" s="94">
        <f t="shared" ca="1" si="76"/>
        <v>21</v>
      </c>
      <c r="AM308" s="95">
        <f t="shared" si="84"/>
        <v>0</v>
      </c>
      <c r="AN308" s="95">
        <f t="shared" si="85"/>
        <v>0</v>
      </c>
      <c r="AO308" s="96">
        <f t="shared" si="80"/>
        <v>0</v>
      </c>
      <c r="AP308" s="96">
        <f t="shared" si="81"/>
        <v>0</v>
      </c>
    </row>
    <row r="309" spans="2:42" s="97" customFormat="1" ht="52.8" x14ac:dyDescent="0.3">
      <c r="B309" s="79">
        <f t="shared" si="82"/>
        <v>306</v>
      </c>
      <c r="C309" s="79"/>
      <c r="D309" s="80" t="s">
        <v>94</v>
      </c>
      <c r="E309" s="80"/>
      <c r="F309" s="81"/>
      <c r="G309" s="82" t="str">
        <f t="shared" si="83"/>
        <v xml:space="preserve">Группа от QF </v>
      </c>
      <c r="H309" s="83"/>
      <c r="I309" s="83"/>
      <c r="J309" s="83"/>
      <c r="K309" s="83"/>
      <c r="L309" s="127"/>
      <c r="M309" s="127"/>
      <c r="N309" s="84"/>
      <c r="O309" s="85"/>
      <c r="P309" s="85"/>
      <c r="Q309" s="85"/>
      <c r="R309" s="86"/>
      <c r="S309" s="80"/>
      <c r="T309" s="87"/>
      <c r="U309" s="88" t="str">
        <f t="shared" si="77"/>
        <v xml:space="preserve"> </v>
      </c>
      <c r="V309" s="89"/>
      <c r="W309" s="90" t="str">
        <f t="shared" si="78"/>
        <v xml:space="preserve"> </v>
      </c>
      <c r="X309" s="90"/>
      <c r="Y309" s="90"/>
      <c r="Z309" s="90"/>
      <c r="AA309" s="90"/>
      <c r="AB309" s="87" t="s">
        <v>74</v>
      </c>
      <c r="AC309" s="76"/>
      <c r="AD309" s="91">
        <f t="shared" si="73"/>
        <v>0</v>
      </c>
      <c r="AE309" s="88" t="str">
        <f t="shared" si="79"/>
        <v xml:space="preserve"> </v>
      </c>
      <c r="AF309" s="91" t="str">
        <f t="shared" si="74"/>
        <v xml:space="preserve"> </v>
      </c>
      <c r="AG309" s="78"/>
      <c r="AH309" s="78"/>
      <c r="AI309" s="78"/>
      <c r="AK309" s="94" t="str">
        <f t="shared" si="75"/>
        <v>≤60</v>
      </c>
      <c r="AL309" s="94">
        <f t="shared" ca="1" si="76"/>
        <v>45</v>
      </c>
      <c r="AM309" s="95">
        <f t="shared" si="84"/>
        <v>0</v>
      </c>
      <c r="AN309" s="95">
        <f t="shared" si="85"/>
        <v>0</v>
      </c>
      <c r="AO309" s="96">
        <f t="shared" si="80"/>
        <v>0</v>
      </c>
      <c r="AP309" s="96">
        <f t="shared" si="81"/>
        <v>0</v>
      </c>
    </row>
    <row r="310" spans="2:42" s="97" customFormat="1" ht="52.8" x14ac:dyDescent="0.3">
      <c r="B310" s="79">
        <f t="shared" si="82"/>
        <v>307</v>
      </c>
      <c r="C310" s="79"/>
      <c r="D310" s="80" t="s">
        <v>94</v>
      </c>
      <c r="E310" s="80"/>
      <c r="F310" s="81"/>
      <c r="G310" s="82" t="str">
        <f t="shared" si="83"/>
        <v xml:space="preserve">Группа от QF </v>
      </c>
      <c r="H310" s="83"/>
      <c r="I310" s="83"/>
      <c r="J310" s="83"/>
      <c r="K310" s="83"/>
      <c r="L310" s="127"/>
      <c r="M310" s="127"/>
      <c r="N310" s="84"/>
      <c r="O310" s="85"/>
      <c r="P310" s="85"/>
      <c r="Q310" s="85"/>
      <c r="R310" s="86"/>
      <c r="S310" s="80"/>
      <c r="T310" s="87"/>
      <c r="U310" s="88" t="str">
        <f t="shared" si="77"/>
        <v xml:space="preserve"> </v>
      </c>
      <c r="V310" s="89"/>
      <c r="W310" s="90" t="str">
        <f t="shared" si="78"/>
        <v xml:space="preserve"> </v>
      </c>
      <c r="X310" s="90"/>
      <c r="Y310" s="90"/>
      <c r="Z310" s="90"/>
      <c r="AA310" s="90"/>
      <c r="AB310" s="87" t="s">
        <v>74</v>
      </c>
      <c r="AC310" s="76"/>
      <c r="AD310" s="91">
        <f t="shared" si="73"/>
        <v>0</v>
      </c>
      <c r="AE310" s="88" t="str">
        <f t="shared" si="79"/>
        <v xml:space="preserve"> </v>
      </c>
      <c r="AF310" s="91" t="str">
        <f t="shared" si="74"/>
        <v xml:space="preserve"> </v>
      </c>
      <c r="AG310" s="78"/>
      <c r="AH310" s="78"/>
      <c r="AI310" s="78"/>
      <c r="AK310" s="94" t="str">
        <f t="shared" si="75"/>
        <v>≤60</v>
      </c>
      <c r="AL310" s="94">
        <f t="shared" ca="1" si="76"/>
        <v>45</v>
      </c>
      <c r="AM310" s="95">
        <f t="shared" si="84"/>
        <v>0</v>
      </c>
      <c r="AN310" s="95">
        <f t="shared" si="85"/>
        <v>0</v>
      </c>
      <c r="AO310" s="96">
        <f t="shared" si="80"/>
        <v>0</v>
      </c>
      <c r="AP310" s="96">
        <f t="shared" si="81"/>
        <v>0</v>
      </c>
    </row>
    <row r="311" spans="2:42" s="97" customFormat="1" ht="52.8" x14ac:dyDescent="0.3">
      <c r="B311" s="79">
        <f t="shared" si="82"/>
        <v>308</v>
      </c>
      <c r="C311" s="79"/>
      <c r="D311" s="80" t="s">
        <v>94</v>
      </c>
      <c r="E311" s="80"/>
      <c r="F311" s="81"/>
      <c r="G311" s="82" t="str">
        <f t="shared" si="83"/>
        <v xml:space="preserve">Группа от QF </v>
      </c>
      <c r="H311" s="83"/>
      <c r="I311" s="83"/>
      <c r="J311" s="83"/>
      <c r="K311" s="83"/>
      <c r="L311" s="127"/>
      <c r="M311" s="127"/>
      <c r="N311" s="84"/>
      <c r="O311" s="85"/>
      <c r="P311" s="85"/>
      <c r="Q311" s="85"/>
      <c r="R311" s="86"/>
      <c r="S311" s="80"/>
      <c r="T311" s="87"/>
      <c r="U311" s="88" t="str">
        <f t="shared" si="77"/>
        <v xml:space="preserve"> </v>
      </c>
      <c r="V311" s="89"/>
      <c r="W311" s="90" t="str">
        <f t="shared" si="78"/>
        <v xml:space="preserve"> </v>
      </c>
      <c r="X311" s="90"/>
      <c r="Y311" s="90"/>
      <c r="Z311" s="90"/>
      <c r="AA311" s="90"/>
      <c r="AB311" s="87" t="s">
        <v>74</v>
      </c>
      <c r="AC311" s="76"/>
      <c r="AD311" s="91">
        <f t="shared" si="73"/>
        <v>0</v>
      </c>
      <c r="AE311" s="88" t="str">
        <f t="shared" si="79"/>
        <v xml:space="preserve"> </v>
      </c>
      <c r="AF311" s="91" t="str">
        <f t="shared" si="74"/>
        <v xml:space="preserve"> </v>
      </c>
      <c r="AG311" s="78"/>
      <c r="AH311" s="78"/>
      <c r="AI311" s="78"/>
      <c r="AK311" s="94" t="str">
        <f t="shared" si="75"/>
        <v>≤60</v>
      </c>
      <c r="AL311" s="94">
        <f t="shared" ca="1" si="76"/>
        <v>23</v>
      </c>
      <c r="AM311" s="95">
        <f t="shared" si="84"/>
        <v>0</v>
      </c>
      <c r="AN311" s="95">
        <f t="shared" si="85"/>
        <v>0</v>
      </c>
      <c r="AO311" s="96">
        <f t="shared" si="80"/>
        <v>0</v>
      </c>
      <c r="AP311" s="96">
        <f t="shared" si="81"/>
        <v>0</v>
      </c>
    </row>
    <row r="312" spans="2:42" s="97" customFormat="1" ht="52.8" x14ac:dyDescent="0.3">
      <c r="B312" s="79">
        <f t="shared" si="82"/>
        <v>309</v>
      </c>
      <c r="C312" s="79"/>
      <c r="D312" s="80" t="s">
        <v>94</v>
      </c>
      <c r="E312" s="80"/>
      <c r="F312" s="81"/>
      <c r="G312" s="82" t="str">
        <f t="shared" si="83"/>
        <v xml:space="preserve">Группа от QF </v>
      </c>
      <c r="H312" s="83"/>
      <c r="I312" s="83"/>
      <c r="J312" s="83"/>
      <c r="K312" s="83"/>
      <c r="L312" s="127"/>
      <c r="M312" s="127"/>
      <c r="N312" s="84"/>
      <c r="O312" s="85"/>
      <c r="P312" s="85"/>
      <c r="Q312" s="85"/>
      <c r="R312" s="86"/>
      <c r="S312" s="80"/>
      <c r="T312" s="87"/>
      <c r="U312" s="88" t="str">
        <f t="shared" si="77"/>
        <v xml:space="preserve"> </v>
      </c>
      <c r="V312" s="89"/>
      <c r="W312" s="90" t="str">
        <f t="shared" si="78"/>
        <v xml:space="preserve"> </v>
      </c>
      <c r="X312" s="90"/>
      <c r="Y312" s="90"/>
      <c r="Z312" s="90"/>
      <c r="AA312" s="90"/>
      <c r="AB312" s="87" t="s">
        <v>74</v>
      </c>
      <c r="AC312" s="76"/>
      <c r="AD312" s="91">
        <f t="shared" si="73"/>
        <v>0</v>
      </c>
      <c r="AE312" s="88" t="str">
        <f t="shared" si="79"/>
        <v xml:space="preserve"> </v>
      </c>
      <c r="AF312" s="91" t="str">
        <f t="shared" si="74"/>
        <v xml:space="preserve"> </v>
      </c>
      <c r="AG312" s="78"/>
      <c r="AH312" s="78"/>
      <c r="AI312" s="78"/>
      <c r="AK312" s="94" t="str">
        <f t="shared" si="75"/>
        <v>≤60</v>
      </c>
      <c r="AL312" s="94">
        <f t="shared" ca="1" si="76"/>
        <v>20</v>
      </c>
      <c r="AM312" s="95">
        <f t="shared" si="84"/>
        <v>0</v>
      </c>
      <c r="AN312" s="95">
        <f t="shared" si="85"/>
        <v>0</v>
      </c>
      <c r="AO312" s="96">
        <f t="shared" si="80"/>
        <v>0</v>
      </c>
      <c r="AP312" s="96">
        <f t="shared" si="81"/>
        <v>0</v>
      </c>
    </row>
    <row r="313" spans="2:42" s="97" customFormat="1" ht="52.8" x14ac:dyDescent="0.3">
      <c r="B313" s="79">
        <f t="shared" si="82"/>
        <v>310</v>
      </c>
      <c r="C313" s="79"/>
      <c r="D313" s="80" t="s">
        <v>94</v>
      </c>
      <c r="E313" s="80"/>
      <c r="F313" s="81"/>
      <c r="G313" s="82" t="str">
        <f t="shared" si="83"/>
        <v xml:space="preserve">Группа от QF </v>
      </c>
      <c r="H313" s="83"/>
      <c r="I313" s="83"/>
      <c r="J313" s="83"/>
      <c r="K313" s="83"/>
      <c r="L313" s="127"/>
      <c r="M313" s="127"/>
      <c r="N313" s="84"/>
      <c r="O313" s="85"/>
      <c r="P313" s="85"/>
      <c r="Q313" s="85"/>
      <c r="R313" s="86"/>
      <c r="S313" s="80"/>
      <c r="T313" s="87"/>
      <c r="U313" s="88" t="str">
        <f t="shared" si="77"/>
        <v xml:space="preserve"> </v>
      </c>
      <c r="V313" s="89"/>
      <c r="W313" s="90" t="str">
        <f t="shared" si="78"/>
        <v xml:space="preserve"> </v>
      </c>
      <c r="X313" s="90"/>
      <c r="Y313" s="90"/>
      <c r="Z313" s="90"/>
      <c r="AA313" s="90"/>
      <c r="AB313" s="87" t="s">
        <v>74</v>
      </c>
      <c r="AC313" s="76"/>
      <c r="AD313" s="91">
        <f t="shared" si="73"/>
        <v>0</v>
      </c>
      <c r="AE313" s="88" t="str">
        <f t="shared" si="79"/>
        <v xml:space="preserve"> </v>
      </c>
      <c r="AF313" s="91" t="str">
        <f t="shared" si="74"/>
        <v xml:space="preserve"> </v>
      </c>
      <c r="AG313" s="78"/>
      <c r="AH313" s="78"/>
      <c r="AI313" s="78"/>
      <c r="AK313" s="94" t="str">
        <f t="shared" si="75"/>
        <v>≤60</v>
      </c>
      <c r="AL313" s="94">
        <f t="shared" ca="1" si="76"/>
        <v>33</v>
      </c>
      <c r="AM313" s="95">
        <f t="shared" si="84"/>
        <v>0</v>
      </c>
      <c r="AN313" s="95">
        <f t="shared" si="85"/>
        <v>0</v>
      </c>
      <c r="AO313" s="96">
        <f t="shared" si="80"/>
        <v>0</v>
      </c>
      <c r="AP313" s="96">
        <f t="shared" si="81"/>
        <v>0</v>
      </c>
    </row>
    <row r="314" spans="2:42" s="97" customFormat="1" ht="52.8" x14ac:dyDescent="0.3">
      <c r="B314" s="79">
        <f t="shared" si="82"/>
        <v>311</v>
      </c>
      <c r="C314" s="79"/>
      <c r="D314" s="80" t="s">
        <v>94</v>
      </c>
      <c r="E314" s="80"/>
      <c r="F314" s="81"/>
      <c r="G314" s="82" t="str">
        <f t="shared" si="83"/>
        <v xml:space="preserve">Группа от QF </v>
      </c>
      <c r="H314" s="83"/>
      <c r="I314" s="83"/>
      <c r="J314" s="83"/>
      <c r="K314" s="83"/>
      <c r="L314" s="127"/>
      <c r="M314" s="127"/>
      <c r="N314" s="84"/>
      <c r="O314" s="85"/>
      <c r="P314" s="85"/>
      <c r="Q314" s="85"/>
      <c r="R314" s="86"/>
      <c r="S314" s="80"/>
      <c r="T314" s="87"/>
      <c r="U314" s="88" t="str">
        <f t="shared" si="77"/>
        <v xml:space="preserve"> </v>
      </c>
      <c r="V314" s="89"/>
      <c r="W314" s="90" t="str">
        <f t="shared" si="78"/>
        <v xml:space="preserve"> </v>
      </c>
      <c r="X314" s="90"/>
      <c r="Y314" s="90"/>
      <c r="Z314" s="90"/>
      <c r="AA314" s="90"/>
      <c r="AB314" s="87" t="s">
        <v>74</v>
      </c>
      <c r="AC314" s="76"/>
      <c r="AD314" s="91">
        <f t="shared" si="73"/>
        <v>0</v>
      </c>
      <c r="AE314" s="88" t="str">
        <f t="shared" si="79"/>
        <v xml:space="preserve"> </v>
      </c>
      <c r="AF314" s="91" t="str">
        <f t="shared" si="74"/>
        <v xml:space="preserve"> </v>
      </c>
      <c r="AG314" s="78"/>
      <c r="AH314" s="78"/>
      <c r="AI314" s="78"/>
      <c r="AK314" s="94" t="str">
        <f t="shared" si="75"/>
        <v>≤60</v>
      </c>
      <c r="AL314" s="94">
        <f t="shared" ca="1" si="76"/>
        <v>37</v>
      </c>
      <c r="AM314" s="95">
        <f t="shared" si="84"/>
        <v>0</v>
      </c>
      <c r="AN314" s="95">
        <f t="shared" si="85"/>
        <v>0</v>
      </c>
      <c r="AO314" s="96">
        <f t="shared" si="80"/>
        <v>0</v>
      </c>
      <c r="AP314" s="96">
        <f t="shared" si="81"/>
        <v>0</v>
      </c>
    </row>
    <row r="315" spans="2:42" s="97" customFormat="1" ht="52.8" x14ac:dyDescent="0.3">
      <c r="B315" s="79">
        <f t="shared" si="82"/>
        <v>312</v>
      </c>
      <c r="C315" s="79"/>
      <c r="D315" s="80" t="s">
        <v>94</v>
      </c>
      <c r="E315" s="80"/>
      <c r="F315" s="81"/>
      <c r="G315" s="82" t="str">
        <f t="shared" si="83"/>
        <v xml:space="preserve">Группа от QF </v>
      </c>
      <c r="H315" s="83"/>
      <c r="I315" s="83"/>
      <c r="J315" s="83"/>
      <c r="K315" s="83"/>
      <c r="L315" s="127"/>
      <c r="M315" s="127"/>
      <c r="N315" s="84"/>
      <c r="O315" s="85"/>
      <c r="P315" s="85"/>
      <c r="Q315" s="85"/>
      <c r="R315" s="86"/>
      <c r="S315" s="80"/>
      <c r="T315" s="87"/>
      <c r="U315" s="88" t="str">
        <f t="shared" si="77"/>
        <v xml:space="preserve"> </v>
      </c>
      <c r="V315" s="89"/>
      <c r="W315" s="90" t="str">
        <f t="shared" si="78"/>
        <v xml:space="preserve"> </v>
      </c>
      <c r="X315" s="90"/>
      <c r="Y315" s="90"/>
      <c r="Z315" s="90"/>
      <c r="AA315" s="90"/>
      <c r="AB315" s="87" t="s">
        <v>74</v>
      </c>
      <c r="AC315" s="76"/>
      <c r="AD315" s="91">
        <f t="shared" si="73"/>
        <v>0</v>
      </c>
      <c r="AE315" s="88" t="str">
        <f t="shared" si="79"/>
        <v xml:space="preserve"> </v>
      </c>
      <c r="AF315" s="91" t="str">
        <f t="shared" si="74"/>
        <v xml:space="preserve"> </v>
      </c>
      <c r="AG315" s="78"/>
      <c r="AH315" s="78"/>
      <c r="AI315" s="78"/>
      <c r="AK315" s="94" t="str">
        <f t="shared" si="75"/>
        <v>≤60</v>
      </c>
      <c r="AL315" s="94">
        <f t="shared" ca="1" si="76"/>
        <v>44</v>
      </c>
      <c r="AM315" s="95">
        <f t="shared" si="84"/>
        <v>0</v>
      </c>
      <c r="AN315" s="95">
        <f t="shared" si="85"/>
        <v>0</v>
      </c>
      <c r="AO315" s="96">
        <f t="shared" si="80"/>
        <v>0</v>
      </c>
      <c r="AP315" s="96">
        <f t="shared" si="81"/>
        <v>0</v>
      </c>
    </row>
    <row r="316" spans="2:42" s="97" customFormat="1" ht="52.8" x14ac:dyDescent="0.3">
      <c r="B316" s="79">
        <f t="shared" si="82"/>
        <v>313</v>
      </c>
      <c r="C316" s="79"/>
      <c r="D316" s="80" t="s">
        <v>94</v>
      </c>
      <c r="E316" s="80"/>
      <c r="F316" s="81"/>
      <c r="G316" s="82" t="str">
        <f t="shared" si="83"/>
        <v xml:space="preserve">Группа от QF </v>
      </c>
      <c r="H316" s="83"/>
      <c r="I316" s="83"/>
      <c r="J316" s="83"/>
      <c r="K316" s="83"/>
      <c r="L316" s="127"/>
      <c r="M316" s="127"/>
      <c r="N316" s="84"/>
      <c r="O316" s="85"/>
      <c r="P316" s="85"/>
      <c r="Q316" s="85"/>
      <c r="R316" s="86"/>
      <c r="S316" s="80"/>
      <c r="T316" s="87"/>
      <c r="U316" s="88" t="str">
        <f t="shared" si="77"/>
        <v xml:space="preserve"> </v>
      </c>
      <c r="V316" s="89"/>
      <c r="W316" s="90" t="str">
        <f t="shared" si="78"/>
        <v xml:space="preserve"> </v>
      </c>
      <c r="X316" s="90"/>
      <c r="Y316" s="90"/>
      <c r="Z316" s="90"/>
      <c r="AA316" s="90"/>
      <c r="AB316" s="87" t="s">
        <v>74</v>
      </c>
      <c r="AC316" s="76"/>
      <c r="AD316" s="91">
        <f t="shared" si="73"/>
        <v>0</v>
      </c>
      <c r="AE316" s="88" t="str">
        <f t="shared" si="79"/>
        <v xml:space="preserve"> </v>
      </c>
      <c r="AF316" s="91" t="str">
        <f t="shared" si="74"/>
        <v xml:space="preserve"> </v>
      </c>
      <c r="AG316" s="78"/>
      <c r="AH316" s="78"/>
      <c r="AI316" s="78"/>
      <c r="AK316" s="94" t="str">
        <f t="shared" si="75"/>
        <v>≤60</v>
      </c>
      <c r="AL316" s="94">
        <f t="shared" ca="1" si="76"/>
        <v>47</v>
      </c>
      <c r="AM316" s="95">
        <f t="shared" si="84"/>
        <v>0</v>
      </c>
      <c r="AN316" s="95">
        <f t="shared" si="85"/>
        <v>0</v>
      </c>
      <c r="AO316" s="96">
        <f t="shared" si="80"/>
        <v>0</v>
      </c>
      <c r="AP316" s="96">
        <f t="shared" si="81"/>
        <v>0</v>
      </c>
    </row>
    <row r="317" spans="2:42" s="97" customFormat="1" ht="52.8" x14ac:dyDescent="0.3">
      <c r="B317" s="79">
        <f t="shared" si="82"/>
        <v>314</v>
      </c>
      <c r="C317" s="79"/>
      <c r="D317" s="80" t="s">
        <v>94</v>
      </c>
      <c r="E317" s="80"/>
      <c r="F317" s="81"/>
      <c r="G317" s="82" t="str">
        <f t="shared" si="83"/>
        <v xml:space="preserve">Группа от QF </v>
      </c>
      <c r="H317" s="83"/>
      <c r="I317" s="83"/>
      <c r="J317" s="83"/>
      <c r="K317" s="83"/>
      <c r="L317" s="127"/>
      <c r="M317" s="127"/>
      <c r="N317" s="84"/>
      <c r="O317" s="85"/>
      <c r="P317" s="85"/>
      <c r="Q317" s="85"/>
      <c r="R317" s="86"/>
      <c r="S317" s="80"/>
      <c r="T317" s="87"/>
      <c r="U317" s="88" t="str">
        <f t="shared" si="77"/>
        <v xml:space="preserve"> </v>
      </c>
      <c r="V317" s="89"/>
      <c r="W317" s="90" t="str">
        <f t="shared" si="78"/>
        <v xml:space="preserve"> </v>
      </c>
      <c r="X317" s="90"/>
      <c r="Y317" s="90"/>
      <c r="Z317" s="90"/>
      <c r="AA317" s="90"/>
      <c r="AB317" s="87" t="s">
        <v>74</v>
      </c>
      <c r="AC317" s="76"/>
      <c r="AD317" s="91">
        <f t="shared" si="73"/>
        <v>0</v>
      </c>
      <c r="AE317" s="88" t="str">
        <f t="shared" si="79"/>
        <v xml:space="preserve"> </v>
      </c>
      <c r="AF317" s="91" t="str">
        <f t="shared" si="74"/>
        <v xml:space="preserve"> </v>
      </c>
      <c r="AG317" s="78"/>
      <c r="AH317" s="78"/>
      <c r="AI317" s="78"/>
      <c r="AK317" s="94" t="str">
        <f t="shared" si="75"/>
        <v>≤60</v>
      </c>
      <c r="AL317" s="94">
        <f t="shared" ca="1" si="76"/>
        <v>36</v>
      </c>
      <c r="AM317" s="95">
        <f t="shared" si="84"/>
        <v>0</v>
      </c>
      <c r="AN317" s="95">
        <f t="shared" si="85"/>
        <v>0</v>
      </c>
      <c r="AO317" s="96">
        <f t="shared" si="80"/>
        <v>0</v>
      </c>
      <c r="AP317" s="96">
        <f t="shared" si="81"/>
        <v>0</v>
      </c>
    </row>
    <row r="318" spans="2:42" s="97" customFormat="1" ht="52.8" x14ac:dyDescent="0.3">
      <c r="B318" s="79">
        <f t="shared" si="82"/>
        <v>315</v>
      </c>
      <c r="C318" s="79"/>
      <c r="D318" s="80" t="s">
        <v>94</v>
      </c>
      <c r="E318" s="80"/>
      <c r="F318" s="81"/>
      <c r="G318" s="82" t="str">
        <f t="shared" si="83"/>
        <v xml:space="preserve">Группа от QF </v>
      </c>
      <c r="H318" s="83"/>
      <c r="I318" s="83"/>
      <c r="J318" s="83"/>
      <c r="K318" s="83"/>
      <c r="L318" s="127"/>
      <c r="M318" s="127"/>
      <c r="N318" s="84"/>
      <c r="O318" s="85"/>
      <c r="P318" s="85"/>
      <c r="Q318" s="85"/>
      <c r="R318" s="86"/>
      <c r="S318" s="80"/>
      <c r="T318" s="87"/>
      <c r="U318" s="88" t="str">
        <f t="shared" si="77"/>
        <v xml:space="preserve"> </v>
      </c>
      <c r="V318" s="89"/>
      <c r="W318" s="90" t="str">
        <f t="shared" si="78"/>
        <v xml:space="preserve"> </v>
      </c>
      <c r="X318" s="90"/>
      <c r="Y318" s="90"/>
      <c r="Z318" s="90"/>
      <c r="AA318" s="90"/>
      <c r="AB318" s="87" t="s">
        <v>74</v>
      </c>
      <c r="AC318" s="76"/>
      <c r="AD318" s="91">
        <f t="shared" si="73"/>
        <v>0</v>
      </c>
      <c r="AE318" s="88" t="str">
        <f t="shared" si="79"/>
        <v xml:space="preserve"> </v>
      </c>
      <c r="AF318" s="91" t="str">
        <f t="shared" si="74"/>
        <v xml:space="preserve"> </v>
      </c>
      <c r="AG318" s="78"/>
      <c r="AH318" s="78"/>
      <c r="AI318" s="78"/>
      <c r="AK318" s="94" t="str">
        <f t="shared" si="75"/>
        <v>≤60</v>
      </c>
      <c r="AL318" s="94">
        <f t="shared" ca="1" si="76"/>
        <v>21</v>
      </c>
      <c r="AM318" s="95">
        <f t="shared" si="84"/>
        <v>0</v>
      </c>
      <c r="AN318" s="95">
        <f t="shared" si="85"/>
        <v>0</v>
      </c>
      <c r="AO318" s="96">
        <f t="shared" si="80"/>
        <v>0</v>
      </c>
      <c r="AP318" s="96">
        <f t="shared" si="81"/>
        <v>0</v>
      </c>
    </row>
    <row r="319" spans="2:42" s="97" customFormat="1" ht="52.8" x14ac:dyDescent="0.3">
      <c r="B319" s="79">
        <f t="shared" si="82"/>
        <v>316</v>
      </c>
      <c r="C319" s="79"/>
      <c r="D319" s="80" t="s">
        <v>94</v>
      </c>
      <c r="E319" s="80"/>
      <c r="F319" s="81"/>
      <c r="G319" s="82" t="str">
        <f t="shared" si="83"/>
        <v xml:space="preserve">Группа от QF </v>
      </c>
      <c r="H319" s="83"/>
      <c r="I319" s="83"/>
      <c r="J319" s="83"/>
      <c r="K319" s="83"/>
      <c r="L319" s="127"/>
      <c r="M319" s="127"/>
      <c r="N319" s="84"/>
      <c r="O319" s="85"/>
      <c r="P319" s="85"/>
      <c r="Q319" s="85"/>
      <c r="R319" s="86"/>
      <c r="S319" s="80"/>
      <c r="T319" s="87"/>
      <c r="U319" s="88" t="str">
        <f t="shared" si="77"/>
        <v xml:space="preserve"> </v>
      </c>
      <c r="V319" s="89"/>
      <c r="W319" s="90" t="str">
        <f t="shared" si="78"/>
        <v xml:space="preserve"> </v>
      </c>
      <c r="X319" s="90"/>
      <c r="Y319" s="90"/>
      <c r="Z319" s="90"/>
      <c r="AA319" s="90"/>
      <c r="AB319" s="87" t="s">
        <v>74</v>
      </c>
      <c r="AC319" s="76"/>
      <c r="AD319" s="91">
        <f t="shared" si="73"/>
        <v>0</v>
      </c>
      <c r="AE319" s="88" t="str">
        <f t="shared" si="79"/>
        <v xml:space="preserve"> </v>
      </c>
      <c r="AF319" s="91" t="str">
        <f t="shared" si="74"/>
        <v xml:space="preserve"> </v>
      </c>
      <c r="AG319" s="78"/>
      <c r="AH319" s="78"/>
      <c r="AI319" s="78"/>
      <c r="AK319" s="94" t="str">
        <f t="shared" si="75"/>
        <v>≤60</v>
      </c>
      <c r="AL319" s="94">
        <f t="shared" ca="1" si="76"/>
        <v>38</v>
      </c>
      <c r="AM319" s="95">
        <f t="shared" si="84"/>
        <v>0</v>
      </c>
      <c r="AN319" s="95">
        <f t="shared" si="85"/>
        <v>0</v>
      </c>
      <c r="AO319" s="96">
        <f t="shared" si="80"/>
        <v>0</v>
      </c>
      <c r="AP319" s="96">
        <f t="shared" si="81"/>
        <v>0</v>
      </c>
    </row>
    <row r="320" spans="2:42" s="97" customFormat="1" ht="52.8" x14ac:dyDescent="0.3">
      <c r="B320" s="79">
        <f t="shared" si="82"/>
        <v>317</v>
      </c>
      <c r="C320" s="79"/>
      <c r="D320" s="80" t="s">
        <v>94</v>
      </c>
      <c r="E320" s="80"/>
      <c r="F320" s="81"/>
      <c r="G320" s="82" t="str">
        <f t="shared" si="83"/>
        <v xml:space="preserve">Группа от QF </v>
      </c>
      <c r="H320" s="83"/>
      <c r="I320" s="83"/>
      <c r="J320" s="83"/>
      <c r="K320" s="83"/>
      <c r="L320" s="127"/>
      <c r="M320" s="127"/>
      <c r="N320" s="84"/>
      <c r="O320" s="85"/>
      <c r="P320" s="85"/>
      <c r="Q320" s="85"/>
      <c r="R320" s="86"/>
      <c r="S320" s="80"/>
      <c r="T320" s="87"/>
      <c r="U320" s="88" t="str">
        <f t="shared" si="77"/>
        <v xml:space="preserve"> </v>
      </c>
      <c r="V320" s="89"/>
      <c r="W320" s="90" t="str">
        <f t="shared" si="78"/>
        <v xml:space="preserve"> </v>
      </c>
      <c r="X320" s="90"/>
      <c r="Y320" s="90"/>
      <c r="Z320" s="90"/>
      <c r="AA320" s="90"/>
      <c r="AB320" s="87" t="s">
        <v>74</v>
      </c>
      <c r="AC320" s="76"/>
      <c r="AD320" s="91">
        <f t="shared" si="73"/>
        <v>0</v>
      </c>
      <c r="AE320" s="88" t="str">
        <f t="shared" si="79"/>
        <v xml:space="preserve"> </v>
      </c>
      <c r="AF320" s="91" t="str">
        <f t="shared" si="74"/>
        <v xml:space="preserve"> </v>
      </c>
      <c r="AG320" s="78"/>
      <c r="AH320" s="78"/>
      <c r="AI320" s="78"/>
      <c r="AK320" s="94" t="str">
        <f t="shared" si="75"/>
        <v>≤60</v>
      </c>
      <c r="AL320" s="94">
        <f t="shared" ca="1" si="76"/>
        <v>49</v>
      </c>
      <c r="AM320" s="95">
        <f t="shared" si="84"/>
        <v>0</v>
      </c>
      <c r="AN320" s="95">
        <f t="shared" si="85"/>
        <v>0</v>
      </c>
      <c r="AO320" s="96">
        <f t="shared" si="80"/>
        <v>0</v>
      </c>
      <c r="AP320" s="96">
        <f t="shared" si="81"/>
        <v>0</v>
      </c>
    </row>
    <row r="321" spans="2:42" s="97" customFormat="1" ht="52.8" x14ac:dyDescent="0.3">
      <c r="B321" s="79">
        <f t="shared" si="82"/>
        <v>318</v>
      </c>
      <c r="C321" s="79"/>
      <c r="D321" s="80" t="s">
        <v>94</v>
      </c>
      <c r="E321" s="80"/>
      <c r="F321" s="81"/>
      <c r="G321" s="82" t="str">
        <f t="shared" si="83"/>
        <v xml:space="preserve">Группа от QF </v>
      </c>
      <c r="H321" s="83"/>
      <c r="I321" s="83"/>
      <c r="J321" s="83"/>
      <c r="K321" s="83"/>
      <c r="L321" s="127"/>
      <c r="M321" s="127"/>
      <c r="N321" s="84"/>
      <c r="O321" s="85"/>
      <c r="P321" s="85"/>
      <c r="Q321" s="85"/>
      <c r="R321" s="86"/>
      <c r="S321" s="80"/>
      <c r="T321" s="87"/>
      <c r="U321" s="88" t="str">
        <f t="shared" si="77"/>
        <v xml:space="preserve"> </v>
      </c>
      <c r="V321" s="89"/>
      <c r="W321" s="90" t="str">
        <f t="shared" si="78"/>
        <v xml:space="preserve"> </v>
      </c>
      <c r="X321" s="90"/>
      <c r="Y321" s="90"/>
      <c r="Z321" s="90"/>
      <c r="AA321" s="90"/>
      <c r="AB321" s="87" t="s">
        <v>74</v>
      </c>
      <c r="AC321" s="76"/>
      <c r="AD321" s="91">
        <f t="shared" si="73"/>
        <v>0</v>
      </c>
      <c r="AE321" s="88" t="str">
        <f t="shared" si="79"/>
        <v xml:space="preserve"> </v>
      </c>
      <c r="AF321" s="91" t="str">
        <f t="shared" si="74"/>
        <v xml:space="preserve"> </v>
      </c>
      <c r="AG321" s="78"/>
      <c r="AH321" s="78"/>
      <c r="AI321" s="78"/>
      <c r="AK321" s="94" t="str">
        <f t="shared" si="75"/>
        <v>≤60</v>
      </c>
      <c r="AL321" s="94">
        <f t="shared" ca="1" si="76"/>
        <v>36</v>
      </c>
      <c r="AM321" s="95">
        <f t="shared" si="84"/>
        <v>0</v>
      </c>
      <c r="AN321" s="95">
        <f t="shared" si="85"/>
        <v>0</v>
      </c>
      <c r="AO321" s="96">
        <f t="shared" si="80"/>
        <v>0</v>
      </c>
      <c r="AP321" s="96">
        <f t="shared" si="81"/>
        <v>0</v>
      </c>
    </row>
    <row r="322" spans="2:42" s="97" customFormat="1" ht="52.8" x14ac:dyDescent="0.3">
      <c r="B322" s="79">
        <f t="shared" si="82"/>
        <v>319</v>
      </c>
      <c r="C322" s="79"/>
      <c r="D322" s="80" t="s">
        <v>94</v>
      </c>
      <c r="E322" s="80"/>
      <c r="F322" s="81"/>
      <c r="G322" s="82" t="str">
        <f t="shared" si="83"/>
        <v xml:space="preserve">Группа от QF </v>
      </c>
      <c r="H322" s="83"/>
      <c r="I322" s="83"/>
      <c r="J322" s="83"/>
      <c r="K322" s="83"/>
      <c r="L322" s="127"/>
      <c r="M322" s="127"/>
      <c r="N322" s="84"/>
      <c r="O322" s="85"/>
      <c r="P322" s="85"/>
      <c r="Q322" s="85"/>
      <c r="R322" s="86"/>
      <c r="S322" s="80"/>
      <c r="T322" s="87"/>
      <c r="U322" s="88" t="str">
        <f t="shared" si="77"/>
        <v xml:space="preserve"> </v>
      </c>
      <c r="V322" s="89"/>
      <c r="W322" s="90" t="str">
        <f t="shared" si="78"/>
        <v xml:space="preserve"> </v>
      </c>
      <c r="X322" s="90"/>
      <c r="Y322" s="90"/>
      <c r="Z322" s="90"/>
      <c r="AA322" s="90"/>
      <c r="AB322" s="87" t="s">
        <v>74</v>
      </c>
      <c r="AC322" s="76"/>
      <c r="AD322" s="91">
        <f t="shared" si="73"/>
        <v>0</v>
      </c>
      <c r="AE322" s="88" t="str">
        <f t="shared" si="79"/>
        <v xml:space="preserve"> </v>
      </c>
      <c r="AF322" s="91" t="str">
        <f t="shared" si="74"/>
        <v xml:space="preserve"> </v>
      </c>
      <c r="AG322" s="78"/>
      <c r="AH322" s="78"/>
      <c r="AI322" s="78"/>
      <c r="AK322" s="94" t="str">
        <f t="shared" si="75"/>
        <v>≤60</v>
      </c>
      <c r="AL322" s="94">
        <f t="shared" ca="1" si="76"/>
        <v>45</v>
      </c>
      <c r="AM322" s="95">
        <f t="shared" si="84"/>
        <v>0</v>
      </c>
      <c r="AN322" s="95">
        <f t="shared" si="85"/>
        <v>0</v>
      </c>
      <c r="AO322" s="96">
        <f t="shared" si="80"/>
        <v>0</v>
      </c>
      <c r="AP322" s="96">
        <f t="shared" si="81"/>
        <v>0</v>
      </c>
    </row>
    <row r="323" spans="2:42" s="97" customFormat="1" ht="52.8" x14ac:dyDescent="0.3">
      <c r="B323" s="79">
        <f t="shared" si="82"/>
        <v>320</v>
      </c>
      <c r="C323" s="79"/>
      <c r="D323" s="80" t="s">
        <v>94</v>
      </c>
      <c r="E323" s="80"/>
      <c r="F323" s="81"/>
      <c r="G323" s="82" t="str">
        <f t="shared" si="83"/>
        <v xml:space="preserve">Группа от QF </v>
      </c>
      <c r="H323" s="83"/>
      <c r="I323" s="83"/>
      <c r="J323" s="83"/>
      <c r="K323" s="83"/>
      <c r="L323" s="127"/>
      <c r="M323" s="127"/>
      <c r="N323" s="84"/>
      <c r="O323" s="85"/>
      <c r="P323" s="85"/>
      <c r="Q323" s="85"/>
      <c r="R323" s="86"/>
      <c r="S323" s="80"/>
      <c r="T323" s="87"/>
      <c r="U323" s="88" t="str">
        <f t="shared" si="77"/>
        <v xml:space="preserve"> </v>
      </c>
      <c r="V323" s="89"/>
      <c r="W323" s="90" t="str">
        <f t="shared" si="78"/>
        <v xml:space="preserve"> </v>
      </c>
      <c r="X323" s="90"/>
      <c r="Y323" s="90"/>
      <c r="Z323" s="90"/>
      <c r="AA323" s="90"/>
      <c r="AB323" s="87" t="s">
        <v>74</v>
      </c>
      <c r="AC323" s="76"/>
      <c r="AD323" s="91">
        <f t="shared" ref="AD323:AD386" si="86">IF(V323=$AG$1,L323*3,IF(V323=$AH$1,L323*5,IF(V323=$AI$1,L323*8,IF(V323=$AJ$1,L323*12*0.75,0))))</f>
        <v>0</v>
      </c>
      <c r="AE323" s="88" t="str">
        <f t="shared" si="79"/>
        <v xml:space="preserve"> </v>
      </c>
      <c r="AF323" s="91" t="str">
        <f t="shared" ref="AF323:AF386" si="87">IF(V323=$AG$1,L323*5,IF(V323=$AH$1,L323*10,IF(V323=$AI$1,L323*10,IF(V323=$AJ$1,L323*12," "))))</f>
        <v xml:space="preserve"> </v>
      </c>
      <c r="AG323" s="78"/>
      <c r="AH323" s="78"/>
      <c r="AI323" s="78"/>
      <c r="AK323" s="94" t="str">
        <f t="shared" ref="AK323:AK386" si="88">IF(L323&gt;63,"≤120","≤60")</f>
        <v>≤60</v>
      </c>
      <c r="AL323" s="94">
        <f t="shared" ref="AL323:AL386" ca="1" si="89">IF(L323&lt;63,RANDBETWEEN(20,50),RANDBETWEEN(60,110))</f>
        <v>22</v>
      </c>
      <c r="AM323" s="95">
        <f t="shared" si="84"/>
        <v>0</v>
      </c>
      <c r="AN323" s="95">
        <f t="shared" si="85"/>
        <v>0</v>
      </c>
      <c r="AO323" s="96">
        <f t="shared" si="80"/>
        <v>0</v>
      </c>
      <c r="AP323" s="96">
        <f t="shared" si="81"/>
        <v>0</v>
      </c>
    </row>
    <row r="324" spans="2:42" s="97" customFormat="1" ht="52.8" x14ac:dyDescent="0.3">
      <c r="B324" s="79">
        <f t="shared" si="82"/>
        <v>321</v>
      </c>
      <c r="C324" s="79"/>
      <c r="D324" s="80" t="s">
        <v>94</v>
      </c>
      <c r="E324" s="80"/>
      <c r="F324" s="81"/>
      <c r="G324" s="82" t="str">
        <f t="shared" si="83"/>
        <v xml:space="preserve">Группа от QF </v>
      </c>
      <c r="H324" s="83"/>
      <c r="I324" s="83"/>
      <c r="J324" s="83"/>
      <c r="K324" s="83"/>
      <c r="L324" s="127"/>
      <c r="M324" s="127"/>
      <c r="N324" s="84"/>
      <c r="O324" s="85"/>
      <c r="P324" s="85"/>
      <c r="Q324" s="85"/>
      <c r="R324" s="86"/>
      <c r="S324" s="80"/>
      <c r="T324" s="87"/>
      <c r="U324" s="88" t="str">
        <f t="shared" ref="U324:U387" si="90">IF(AD324=0," ","-")</f>
        <v xml:space="preserve"> </v>
      </c>
      <c r="V324" s="89"/>
      <c r="W324" s="90" t="str">
        <f t="shared" ref="W324:W387" si="91">IF(AD324=0," ","-")</f>
        <v xml:space="preserve"> </v>
      </c>
      <c r="X324" s="90"/>
      <c r="Y324" s="90"/>
      <c r="Z324" s="90"/>
      <c r="AA324" s="90"/>
      <c r="AB324" s="87" t="s">
        <v>74</v>
      </c>
      <c r="AC324" s="76"/>
      <c r="AD324" s="91">
        <f t="shared" si="86"/>
        <v>0</v>
      </c>
      <c r="AE324" s="88" t="str">
        <f t="shared" ref="AE324:AE387" si="92">IF(AD324=0," ","-")</f>
        <v xml:space="preserve"> </v>
      </c>
      <c r="AF324" s="91" t="str">
        <f t="shared" si="87"/>
        <v xml:space="preserve"> </v>
      </c>
      <c r="AG324" s="78"/>
      <c r="AH324" s="78"/>
      <c r="AI324" s="78"/>
      <c r="AK324" s="94" t="str">
        <f t="shared" si="88"/>
        <v>≤60</v>
      </c>
      <c r="AL324" s="94">
        <f t="shared" ca="1" si="89"/>
        <v>37</v>
      </c>
      <c r="AM324" s="95">
        <f t="shared" si="84"/>
        <v>0</v>
      </c>
      <c r="AN324" s="95">
        <f t="shared" si="85"/>
        <v>0</v>
      </c>
      <c r="AO324" s="96">
        <f t="shared" ref="AO324:AO387" si="93">ROUND(L324*1.13,0)</f>
        <v>0</v>
      </c>
      <c r="AP324" s="96">
        <f t="shared" ref="AP324:AP387" si="94">ROUND(L324*1.45,0)</f>
        <v>0</v>
      </c>
    </row>
    <row r="325" spans="2:42" s="97" customFormat="1" ht="52.8" x14ac:dyDescent="0.3">
      <c r="B325" s="79">
        <f t="shared" si="82"/>
        <v>322</v>
      </c>
      <c r="C325" s="79"/>
      <c r="D325" s="80" t="s">
        <v>94</v>
      </c>
      <c r="E325" s="80"/>
      <c r="F325" s="81"/>
      <c r="G325" s="82" t="str">
        <f t="shared" si="83"/>
        <v xml:space="preserve">Группа от QF </v>
      </c>
      <c r="H325" s="83"/>
      <c r="I325" s="83"/>
      <c r="J325" s="83"/>
      <c r="K325" s="83"/>
      <c r="L325" s="127"/>
      <c r="M325" s="127"/>
      <c r="N325" s="84"/>
      <c r="O325" s="85"/>
      <c r="P325" s="85"/>
      <c r="Q325" s="85"/>
      <c r="R325" s="86"/>
      <c r="S325" s="80"/>
      <c r="T325" s="87"/>
      <c r="U325" s="88" t="str">
        <f t="shared" si="90"/>
        <v xml:space="preserve"> </v>
      </c>
      <c r="V325" s="89"/>
      <c r="W325" s="90" t="str">
        <f t="shared" si="91"/>
        <v xml:space="preserve"> </v>
      </c>
      <c r="X325" s="90"/>
      <c r="Y325" s="90"/>
      <c r="Z325" s="90"/>
      <c r="AA325" s="90"/>
      <c r="AB325" s="87" t="s">
        <v>74</v>
      </c>
      <c r="AC325" s="76"/>
      <c r="AD325" s="91">
        <f t="shared" si="86"/>
        <v>0</v>
      </c>
      <c r="AE325" s="88" t="str">
        <f t="shared" si="92"/>
        <v xml:space="preserve"> </v>
      </c>
      <c r="AF325" s="91" t="str">
        <f t="shared" si="87"/>
        <v xml:space="preserve"> </v>
      </c>
      <c r="AG325" s="78"/>
      <c r="AH325" s="78"/>
      <c r="AI325" s="78"/>
      <c r="AK325" s="94" t="str">
        <f t="shared" si="88"/>
        <v>≤60</v>
      </c>
      <c r="AL325" s="94">
        <f t="shared" ca="1" si="89"/>
        <v>30</v>
      </c>
      <c r="AM325" s="95">
        <f t="shared" si="84"/>
        <v>0</v>
      </c>
      <c r="AN325" s="95">
        <f t="shared" si="85"/>
        <v>0</v>
      </c>
      <c r="AO325" s="96">
        <f t="shared" si="93"/>
        <v>0</v>
      </c>
      <c r="AP325" s="96">
        <f t="shared" si="94"/>
        <v>0</v>
      </c>
    </row>
    <row r="326" spans="2:42" s="97" customFormat="1" ht="52.8" x14ac:dyDescent="0.3">
      <c r="B326" s="79">
        <f t="shared" ref="B326:B389" si="95">(IF(B324+B325=0,(B323+1),(IF(B325=0,(B324+1),B325+1))))</f>
        <v>323</v>
      </c>
      <c r="C326" s="79"/>
      <c r="D326" s="80" t="s">
        <v>94</v>
      </c>
      <c r="E326" s="80"/>
      <c r="F326" s="81"/>
      <c r="G326" s="82" t="str">
        <f t="shared" si="83"/>
        <v xml:space="preserve">Группа от QF </v>
      </c>
      <c r="H326" s="83"/>
      <c r="I326" s="83"/>
      <c r="J326" s="83"/>
      <c r="K326" s="83"/>
      <c r="L326" s="127"/>
      <c r="M326" s="127"/>
      <c r="N326" s="84"/>
      <c r="O326" s="85"/>
      <c r="P326" s="85"/>
      <c r="Q326" s="85"/>
      <c r="R326" s="86"/>
      <c r="S326" s="80"/>
      <c r="T326" s="87"/>
      <c r="U326" s="88" t="str">
        <f t="shared" si="90"/>
        <v xml:space="preserve"> </v>
      </c>
      <c r="V326" s="89"/>
      <c r="W326" s="90" t="str">
        <f t="shared" si="91"/>
        <v xml:space="preserve"> </v>
      </c>
      <c r="X326" s="90"/>
      <c r="Y326" s="90"/>
      <c r="Z326" s="90"/>
      <c r="AA326" s="90"/>
      <c r="AB326" s="87" t="s">
        <v>74</v>
      </c>
      <c r="AC326" s="76"/>
      <c r="AD326" s="91">
        <f t="shared" si="86"/>
        <v>0</v>
      </c>
      <c r="AE326" s="88" t="str">
        <f t="shared" si="92"/>
        <v xml:space="preserve"> </v>
      </c>
      <c r="AF326" s="91" t="str">
        <f t="shared" si="87"/>
        <v xml:space="preserve"> </v>
      </c>
      <c r="AG326" s="78"/>
      <c r="AH326" s="78"/>
      <c r="AI326" s="78"/>
      <c r="AK326" s="94" t="str">
        <f t="shared" si="88"/>
        <v>≤60</v>
      </c>
      <c r="AL326" s="94">
        <f t="shared" ca="1" si="89"/>
        <v>42</v>
      </c>
      <c r="AM326" s="95">
        <f t="shared" si="84"/>
        <v>0</v>
      </c>
      <c r="AN326" s="95">
        <f t="shared" si="85"/>
        <v>0</v>
      </c>
      <c r="AO326" s="96">
        <f t="shared" si="93"/>
        <v>0</v>
      </c>
      <c r="AP326" s="96">
        <f t="shared" si="94"/>
        <v>0</v>
      </c>
    </row>
    <row r="327" spans="2:42" s="97" customFormat="1" ht="52.8" x14ac:dyDescent="0.3">
      <c r="B327" s="79">
        <f t="shared" si="95"/>
        <v>324</v>
      </c>
      <c r="C327" s="79"/>
      <c r="D327" s="80" t="s">
        <v>94</v>
      </c>
      <c r="E327" s="80"/>
      <c r="F327" s="81"/>
      <c r="G327" s="82" t="str">
        <f t="shared" si="83"/>
        <v xml:space="preserve">Группа от QF </v>
      </c>
      <c r="H327" s="83"/>
      <c r="I327" s="83"/>
      <c r="J327" s="83"/>
      <c r="K327" s="83"/>
      <c r="L327" s="127"/>
      <c r="M327" s="127"/>
      <c r="N327" s="84"/>
      <c r="O327" s="85"/>
      <c r="P327" s="85"/>
      <c r="Q327" s="85"/>
      <c r="R327" s="86"/>
      <c r="S327" s="80"/>
      <c r="T327" s="87"/>
      <c r="U327" s="88" t="str">
        <f t="shared" si="90"/>
        <v xml:space="preserve"> </v>
      </c>
      <c r="V327" s="89"/>
      <c r="W327" s="90" t="str">
        <f t="shared" si="91"/>
        <v xml:space="preserve"> </v>
      </c>
      <c r="X327" s="90"/>
      <c r="Y327" s="90"/>
      <c r="Z327" s="90"/>
      <c r="AA327" s="90"/>
      <c r="AB327" s="87" t="s">
        <v>74</v>
      </c>
      <c r="AC327" s="76"/>
      <c r="AD327" s="91">
        <f t="shared" si="86"/>
        <v>0</v>
      </c>
      <c r="AE327" s="88" t="str">
        <f t="shared" si="92"/>
        <v xml:space="preserve"> </v>
      </c>
      <c r="AF327" s="91" t="str">
        <f t="shared" si="87"/>
        <v xml:space="preserve"> </v>
      </c>
      <c r="AG327" s="78"/>
      <c r="AH327" s="78"/>
      <c r="AI327" s="78"/>
      <c r="AK327" s="94" t="str">
        <f t="shared" si="88"/>
        <v>≤60</v>
      </c>
      <c r="AL327" s="94">
        <f t="shared" ca="1" si="89"/>
        <v>26</v>
      </c>
      <c r="AM327" s="95">
        <f t="shared" si="84"/>
        <v>0</v>
      </c>
      <c r="AN327" s="95">
        <f t="shared" si="85"/>
        <v>0</v>
      </c>
      <c r="AO327" s="96">
        <f t="shared" si="93"/>
        <v>0</v>
      </c>
      <c r="AP327" s="96">
        <f t="shared" si="94"/>
        <v>0</v>
      </c>
    </row>
    <row r="328" spans="2:42" s="97" customFormat="1" ht="52.8" x14ac:dyDescent="0.3">
      <c r="B328" s="79">
        <f t="shared" si="95"/>
        <v>325</v>
      </c>
      <c r="C328" s="79"/>
      <c r="D328" s="80" t="s">
        <v>94</v>
      </c>
      <c r="E328" s="80"/>
      <c r="F328" s="81"/>
      <c r="G328" s="82" t="str">
        <f t="shared" si="83"/>
        <v xml:space="preserve">Группа от QF </v>
      </c>
      <c r="H328" s="83"/>
      <c r="I328" s="83"/>
      <c r="J328" s="83"/>
      <c r="K328" s="83"/>
      <c r="L328" s="127"/>
      <c r="M328" s="127"/>
      <c r="N328" s="84"/>
      <c r="O328" s="85"/>
      <c r="P328" s="85"/>
      <c r="Q328" s="85"/>
      <c r="R328" s="86"/>
      <c r="S328" s="80"/>
      <c r="T328" s="87"/>
      <c r="U328" s="88" t="str">
        <f t="shared" si="90"/>
        <v xml:space="preserve"> </v>
      </c>
      <c r="V328" s="89"/>
      <c r="W328" s="90" t="str">
        <f t="shared" si="91"/>
        <v xml:space="preserve"> </v>
      </c>
      <c r="X328" s="90"/>
      <c r="Y328" s="90"/>
      <c r="Z328" s="90"/>
      <c r="AA328" s="90"/>
      <c r="AB328" s="87" t="s">
        <v>74</v>
      </c>
      <c r="AC328" s="76"/>
      <c r="AD328" s="91">
        <f t="shared" si="86"/>
        <v>0</v>
      </c>
      <c r="AE328" s="88" t="str">
        <f t="shared" si="92"/>
        <v xml:space="preserve"> </v>
      </c>
      <c r="AF328" s="91" t="str">
        <f t="shared" si="87"/>
        <v xml:space="preserve"> </v>
      </c>
      <c r="AG328" s="78"/>
      <c r="AH328" s="78"/>
      <c r="AI328" s="78"/>
      <c r="AK328" s="94" t="str">
        <f t="shared" si="88"/>
        <v>≤60</v>
      </c>
      <c r="AL328" s="94">
        <f t="shared" ca="1" si="89"/>
        <v>26</v>
      </c>
      <c r="AM328" s="95">
        <f t="shared" si="84"/>
        <v>0</v>
      </c>
      <c r="AN328" s="95">
        <f t="shared" si="85"/>
        <v>0</v>
      </c>
      <c r="AO328" s="96">
        <f t="shared" si="93"/>
        <v>0</v>
      </c>
      <c r="AP328" s="96">
        <f t="shared" si="94"/>
        <v>0</v>
      </c>
    </row>
    <row r="329" spans="2:42" s="97" customFormat="1" ht="52.8" x14ac:dyDescent="0.3">
      <c r="B329" s="79">
        <f t="shared" si="95"/>
        <v>326</v>
      </c>
      <c r="C329" s="79"/>
      <c r="D329" s="80" t="s">
        <v>94</v>
      </c>
      <c r="E329" s="80"/>
      <c r="F329" s="81"/>
      <c r="G329" s="82" t="str">
        <f t="shared" si="83"/>
        <v xml:space="preserve">Группа от QF </v>
      </c>
      <c r="H329" s="83"/>
      <c r="I329" s="83"/>
      <c r="J329" s="83"/>
      <c r="K329" s="83"/>
      <c r="L329" s="127"/>
      <c r="M329" s="127"/>
      <c r="N329" s="84"/>
      <c r="O329" s="85"/>
      <c r="P329" s="85"/>
      <c r="Q329" s="85"/>
      <c r="R329" s="86"/>
      <c r="S329" s="80"/>
      <c r="T329" s="87"/>
      <c r="U329" s="88" t="str">
        <f t="shared" si="90"/>
        <v xml:space="preserve"> </v>
      </c>
      <c r="V329" s="89"/>
      <c r="W329" s="90" t="str">
        <f t="shared" si="91"/>
        <v xml:space="preserve"> </v>
      </c>
      <c r="X329" s="90"/>
      <c r="Y329" s="90"/>
      <c r="Z329" s="90"/>
      <c r="AA329" s="90"/>
      <c r="AB329" s="87" t="s">
        <v>74</v>
      </c>
      <c r="AC329" s="76"/>
      <c r="AD329" s="91">
        <f t="shared" si="86"/>
        <v>0</v>
      </c>
      <c r="AE329" s="88" t="str">
        <f t="shared" si="92"/>
        <v xml:space="preserve"> </v>
      </c>
      <c r="AF329" s="91" t="str">
        <f t="shared" si="87"/>
        <v xml:space="preserve"> </v>
      </c>
      <c r="AG329" s="78"/>
      <c r="AH329" s="78"/>
      <c r="AI329" s="78"/>
      <c r="AK329" s="94" t="str">
        <f t="shared" si="88"/>
        <v>≤60</v>
      </c>
      <c r="AL329" s="94">
        <f t="shared" ca="1" si="89"/>
        <v>26</v>
      </c>
      <c r="AM329" s="95">
        <f t="shared" si="84"/>
        <v>0</v>
      </c>
      <c r="AN329" s="95">
        <f t="shared" si="85"/>
        <v>0</v>
      </c>
      <c r="AO329" s="96">
        <f t="shared" si="93"/>
        <v>0</v>
      </c>
      <c r="AP329" s="96">
        <f t="shared" si="94"/>
        <v>0</v>
      </c>
    </row>
    <row r="330" spans="2:42" s="97" customFormat="1" ht="52.8" x14ac:dyDescent="0.3">
      <c r="B330" s="79">
        <f t="shared" si="95"/>
        <v>327</v>
      </c>
      <c r="C330" s="79"/>
      <c r="D330" s="80" t="s">
        <v>94</v>
      </c>
      <c r="E330" s="80"/>
      <c r="F330" s="81"/>
      <c r="G330" s="82" t="str">
        <f t="shared" si="83"/>
        <v xml:space="preserve">Группа от QF </v>
      </c>
      <c r="H330" s="83"/>
      <c r="I330" s="83"/>
      <c r="J330" s="83"/>
      <c r="K330" s="83"/>
      <c r="L330" s="127"/>
      <c r="M330" s="127"/>
      <c r="N330" s="84"/>
      <c r="O330" s="85"/>
      <c r="P330" s="85"/>
      <c r="Q330" s="85"/>
      <c r="R330" s="86"/>
      <c r="S330" s="80"/>
      <c r="T330" s="87"/>
      <c r="U330" s="88" t="str">
        <f t="shared" si="90"/>
        <v xml:space="preserve"> </v>
      </c>
      <c r="V330" s="89"/>
      <c r="W330" s="90" t="str">
        <f t="shared" si="91"/>
        <v xml:space="preserve"> </v>
      </c>
      <c r="X330" s="90"/>
      <c r="Y330" s="90"/>
      <c r="Z330" s="90"/>
      <c r="AA330" s="90"/>
      <c r="AB330" s="87" t="s">
        <v>74</v>
      </c>
      <c r="AC330" s="76"/>
      <c r="AD330" s="91">
        <f t="shared" si="86"/>
        <v>0</v>
      </c>
      <c r="AE330" s="88" t="str">
        <f t="shared" si="92"/>
        <v xml:space="preserve"> </v>
      </c>
      <c r="AF330" s="91" t="str">
        <f t="shared" si="87"/>
        <v xml:space="preserve"> </v>
      </c>
      <c r="AG330" s="78"/>
      <c r="AH330" s="78"/>
      <c r="AI330" s="78"/>
      <c r="AK330" s="94" t="str">
        <f t="shared" si="88"/>
        <v>≤60</v>
      </c>
      <c r="AL330" s="94">
        <f t="shared" ca="1" si="89"/>
        <v>48</v>
      </c>
      <c r="AM330" s="95">
        <f t="shared" si="84"/>
        <v>0</v>
      </c>
      <c r="AN330" s="95">
        <f t="shared" si="85"/>
        <v>0</v>
      </c>
      <c r="AO330" s="96">
        <f t="shared" si="93"/>
        <v>0</v>
      </c>
      <c r="AP330" s="96">
        <f t="shared" si="94"/>
        <v>0</v>
      </c>
    </row>
    <row r="331" spans="2:42" s="97" customFormat="1" ht="52.8" x14ac:dyDescent="0.3">
      <c r="B331" s="79">
        <f t="shared" si="95"/>
        <v>328</v>
      </c>
      <c r="C331" s="79"/>
      <c r="D331" s="80" t="s">
        <v>94</v>
      </c>
      <c r="E331" s="80"/>
      <c r="F331" s="81"/>
      <c r="G331" s="82" t="str">
        <f t="shared" si="83"/>
        <v xml:space="preserve">Группа от QF </v>
      </c>
      <c r="H331" s="83"/>
      <c r="I331" s="83"/>
      <c r="J331" s="83"/>
      <c r="K331" s="83"/>
      <c r="L331" s="127"/>
      <c r="M331" s="127"/>
      <c r="N331" s="84"/>
      <c r="O331" s="85"/>
      <c r="P331" s="85"/>
      <c r="Q331" s="85"/>
      <c r="R331" s="86"/>
      <c r="S331" s="80"/>
      <c r="T331" s="87"/>
      <c r="U331" s="88" t="str">
        <f t="shared" si="90"/>
        <v xml:space="preserve"> </v>
      </c>
      <c r="V331" s="89"/>
      <c r="W331" s="90" t="str">
        <f t="shared" si="91"/>
        <v xml:space="preserve"> </v>
      </c>
      <c r="X331" s="90"/>
      <c r="Y331" s="90"/>
      <c r="Z331" s="90"/>
      <c r="AA331" s="90"/>
      <c r="AB331" s="87" t="s">
        <v>74</v>
      </c>
      <c r="AC331" s="76"/>
      <c r="AD331" s="91">
        <f t="shared" si="86"/>
        <v>0</v>
      </c>
      <c r="AE331" s="88" t="str">
        <f t="shared" si="92"/>
        <v xml:space="preserve"> </v>
      </c>
      <c r="AF331" s="91" t="str">
        <f t="shared" si="87"/>
        <v xml:space="preserve"> </v>
      </c>
      <c r="AG331" s="78"/>
      <c r="AH331" s="78"/>
      <c r="AI331" s="78"/>
      <c r="AK331" s="94" t="str">
        <f t="shared" si="88"/>
        <v>≤60</v>
      </c>
      <c r="AL331" s="94">
        <f t="shared" ca="1" si="89"/>
        <v>39</v>
      </c>
      <c r="AM331" s="95">
        <f t="shared" si="84"/>
        <v>0</v>
      </c>
      <c r="AN331" s="95">
        <f t="shared" si="85"/>
        <v>0</v>
      </c>
      <c r="AO331" s="96">
        <f t="shared" si="93"/>
        <v>0</v>
      </c>
      <c r="AP331" s="96">
        <f t="shared" si="94"/>
        <v>0</v>
      </c>
    </row>
    <row r="332" spans="2:42" s="97" customFormat="1" ht="52.8" x14ac:dyDescent="0.3">
      <c r="B332" s="79">
        <f t="shared" si="95"/>
        <v>329</v>
      </c>
      <c r="C332" s="79"/>
      <c r="D332" s="80" t="s">
        <v>94</v>
      </c>
      <c r="E332" s="80"/>
      <c r="F332" s="81"/>
      <c r="G332" s="82" t="str">
        <f t="shared" si="83"/>
        <v xml:space="preserve">Группа от QF </v>
      </c>
      <c r="H332" s="83"/>
      <c r="I332" s="83"/>
      <c r="J332" s="83"/>
      <c r="K332" s="83"/>
      <c r="L332" s="127"/>
      <c r="M332" s="127"/>
      <c r="N332" s="84"/>
      <c r="O332" s="85"/>
      <c r="P332" s="85"/>
      <c r="Q332" s="85"/>
      <c r="R332" s="86"/>
      <c r="S332" s="80"/>
      <c r="T332" s="87"/>
      <c r="U332" s="88" t="str">
        <f t="shared" si="90"/>
        <v xml:space="preserve"> </v>
      </c>
      <c r="V332" s="89"/>
      <c r="W332" s="90" t="str">
        <f t="shared" si="91"/>
        <v xml:space="preserve"> </v>
      </c>
      <c r="X332" s="90"/>
      <c r="Y332" s="90"/>
      <c r="Z332" s="90"/>
      <c r="AA332" s="90"/>
      <c r="AB332" s="87" t="s">
        <v>74</v>
      </c>
      <c r="AC332" s="76"/>
      <c r="AD332" s="91">
        <f t="shared" si="86"/>
        <v>0</v>
      </c>
      <c r="AE332" s="88" t="str">
        <f t="shared" si="92"/>
        <v xml:space="preserve"> </v>
      </c>
      <c r="AF332" s="91" t="str">
        <f t="shared" si="87"/>
        <v xml:space="preserve"> </v>
      </c>
      <c r="AG332" s="78"/>
      <c r="AH332" s="78"/>
      <c r="AI332" s="78"/>
      <c r="AK332" s="94" t="str">
        <f t="shared" si="88"/>
        <v>≤60</v>
      </c>
      <c r="AL332" s="94">
        <f t="shared" ca="1" si="89"/>
        <v>20</v>
      </c>
      <c r="AM332" s="95">
        <f t="shared" si="84"/>
        <v>0</v>
      </c>
      <c r="AN332" s="95">
        <f t="shared" si="85"/>
        <v>0</v>
      </c>
      <c r="AO332" s="96">
        <f t="shared" si="93"/>
        <v>0</v>
      </c>
      <c r="AP332" s="96">
        <f t="shared" si="94"/>
        <v>0</v>
      </c>
    </row>
    <row r="333" spans="2:42" s="97" customFormat="1" ht="52.8" x14ac:dyDescent="0.3">
      <c r="B333" s="79">
        <f t="shared" si="95"/>
        <v>330</v>
      </c>
      <c r="C333" s="79"/>
      <c r="D333" s="80" t="s">
        <v>94</v>
      </c>
      <c r="E333" s="80"/>
      <c r="F333" s="81"/>
      <c r="G333" s="82" t="str">
        <f t="shared" ref="G333:G396" si="96">CONCATENATE(D333," ",F333,E333)</f>
        <v xml:space="preserve">Группа от QF </v>
      </c>
      <c r="H333" s="83"/>
      <c r="I333" s="83"/>
      <c r="J333" s="83"/>
      <c r="K333" s="83"/>
      <c r="L333" s="127"/>
      <c r="M333" s="127"/>
      <c r="N333" s="84"/>
      <c r="O333" s="85"/>
      <c r="P333" s="85"/>
      <c r="Q333" s="85"/>
      <c r="R333" s="86"/>
      <c r="S333" s="80"/>
      <c r="T333" s="87"/>
      <c r="U333" s="88" t="str">
        <f t="shared" si="90"/>
        <v xml:space="preserve"> </v>
      </c>
      <c r="V333" s="89"/>
      <c r="W333" s="90" t="str">
        <f t="shared" si="91"/>
        <v xml:space="preserve"> </v>
      </c>
      <c r="X333" s="90"/>
      <c r="Y333" s="90"/>
      <c r="Z333" s="90"/>
      <c r="AA333" s="90"/>
      <c r="AB333" s="87" t="s">
        <v>74</v>
      </c>
      <c r="AC333" s="76"/>
      <c r="AD333" s="91">
        <f t="shared" si="86"/>
        <v>0</v>
      </c>
      <c r="AE333" s="88" t="str">
        <f t="shared" si="92"/>
        <v xml:space="preserve"> </v>
      </c>
      <c r="AF333" s="91" t="str">
        <f t="shared" si="87"/>
        <v xml:space="preserve"> </v>
      </c>
      <c r="AG333" s="78"/>
      <c r="AH333" s="78"/>
      <c r="AI333" s="78"/>
      <c r="AK333" s="94" t="str">
        <f t="shared" si="88"/>
        <v>≤60</v>
      </c>
      <c r="AL333" s="94">
        <f t="shared" ca="1" si="89"/>
        <v>40</v>
      </c>
      <c r="AM333" s="95">
        <f t="shared" si="84"/>
        <v>0</v>
      </c>
      <c r="AN333" s="95">
        <f t="shared" si="85"/>
        <v>0</v>
      </c>
      <c r="AO333" s="96">
        <f t="shared" si="93"/>
        <v>0</v>
      </c>
      <c r="AP333" s="96">
        <f t="shared" si="94"/>
        <v>0</v>
      </c>
    </row>
    <row r="334" spans="2:42" s="97" customFormat="1" ht="52.8" x14ac:dyDescent="0.3">
      <c r="B334" s="79">
        <f t="shared" si="95"/>
        <v>331</v>
      </c>
      <c r="C334" s="79"/>
      <c r="D334" s="80" t="s">
        <v>94</v>
      </c>
      <c r="E334" s="80"/>
      <c r="F334" s="81"/>
      <c r="G334" s="82" t="str">
        <f t="shared" si="96"/>
        <v xml:space="preserve">Группа от QF </v>
      </c>
      <c r="H334" s="83"/>
      <c r="I334" s="83"/>
      <c r="J334" s="83"/>
      <c r="K334" s="83"/>
      <c r="L334" s="127"/>
      <c r="M334" s="127"/>
      <c r="N334" s="84"/>
      <c r="O334" s="85"/>
      <c r="P334" s="85"/>
      <c r="Q334" s="85"/>
      <c r="R334" s="86"/>
      <c r="S334" s="80"/>
      <c r="T334" s="87"/>
      <c r="U334" s="88" t="str">
        <f t="shared" si="90"/>
        <v xml:space="preserve"> </v>
      </c>
      <c r="V334" s="89"/>
      <c r="W334" s="90" t="str">
        <f t="shared" si="91"/>
        <v xml:space="preserve"> </v>
      </c>
      <c r="X334" s="90"/>
      <c r="Y334" s="90"/>
      <c r="Z334" s="90"/>
      <c r="AA334" s="90"/>
      <c r="AB334" s="87" t="s">
        <v>74</v>
      </c>
      <c r="AC334" s="76"/>
      <c r="AD334" s="91">
        <f t="shared" si="86"/>
        <v>0</v>
      </c>
      <c r="AE334" s="88" t="str">
        <f t="shared" si="92"/>
        <v xml:space="preserve"> </v>
      </c>
      <c r="AF334" s="91" t="str">
        <f t="shared" si="87"/>
        <v xml:space="preserve"> </v>
      </c>
      <c r="AG334" s="78"/>
      <c r="AH334" s="78"/>
      <c r="AI334" s="78"/>
      <c r="AK334" s="94" t="str">
        <f t="shared" si="88"/>
        <v>≤60</v>
      </c>
      <c r="AL334" s="94">
        <f t="shared" ca="1" si="89"/>
        <v>28</v>
      </c>
      <c r="AM334" s="95">
        <f t="shared" ref="AM334:AM397" si="97">IF(V334=$AG$1,L334*3,IF(V334=$AH$1,L334*5,IF(V334=$AI$1,L334*8,IF(V334=$AJ$1,L334*12,0))))</f>
        <v>0</v>
      </c>
      <c r="AN334" s="95">
        <f t="shared" ref="AN334:AN397" si="98">IF(V334=$AG$1,L334*5,IF(V334=$AH$1,L334*10,IF(V334=$AI$1,L334*10,IF(V334=$AJ$1,L334*0,0))))</f>
        <v>0</v>
      </c>
      <c r="AO334" s="96">
        <f t="shared" si="93"/>
        <v>0</v>
      </c>
      <c r="AP334" s="96">
        <f t="shared" si="94"/>
        <v>0</v>
      </c>
    </row>
    <row r="335" spans="2:42" s="97" customFormat="1" ht="52.8" x14ac:dyDescent="0.3">
      <c r="B335" s="79">
        <f t="shared" si="95"/>
        <v>332</v>
      </c>
      <c r="C335" s="79"/>
      <c r="D335" s="80" t="s">
        <v>94</v>
      </c>
      <c r="E335" s="80"/>
      <c r="F335" s="81"/>
      <c r="G335" s="82" t="str">
        <f t="shared" si="96"/>
        <v xml:space="preserve">Группа от QF </v>
      </c>
      <c r="H335" s="83"/>
      <c r="I335" s="83"/>
      <c r="J335" s="83"/>
      <c r="K335" s="83"/>
      <c r="L335" s="127"/>
      <c r="M335" s="127"/>
      <c r="N335" s="84"/>
      <c r="O335" s="85"/>
      <c r="P335" s="85"/>
      <c r="Q335" s="85"/>
      <c r="R335" s="86"/>
      <c r="S335" s="80"/>
      <c r="T335" s="87"/>
      <c r="U335" s="88" t="str">
        <f t="shared" si="90"/>
        <v xml:space="preserve"> </v>
      </c>
      <c r="V335" s="89"/>
      <c r="W335" s="90" t="str">
        <f t="shared" si="91"/>
        <v xml:space="preserve"> </v>
      </c>
      <c r="X335" s="90"/>
      <c r="Y335" s="90"/>
      <c r="Z335" s="90"/>
      <c r="AA335" s="90"/>
      <c r="AB335" s="87" t="s">
        <v>74</v>
      </c>
      <c r="AC335" s="76"/>
      <c r="AD335" s="91">
        <f t="shared" si="86"/>
        <v>0</v>
      </c>
      <c r="AE335" s="88" t="str">
        <f t="shared" si="92"/>
        <v xml:space="preserve"> </v>
      </c>
      <c r="AF335" s="91" t="str">
        <f t="shared" si="87"/>
        <v xml:space="preserve"> </v>
      </c>
      <c r="AG335" s="78"/>
      <c r="AH335" s="78"/>
      <c r="AI335" s="78"/>
      <c r="AK335" s="94" t="str">
        <f t="shared" si="88"/>
        <v>≤60</v>
      </c>
      <c r="AL335" s="94">
        <f t="shared" ca="1" si="89"/>
        <v>45</v>
      </c>
      <c r="AM335" s="95">
        <f t="shared" si="97"/>
        <v>0</v>
      </c>
      <c r="AN335" s="95">
        <f t="shared" si="98"/>
        <v>0</v>
      </c>
      <c r="AO335" s="96">
        <f t="shared" si="93"/>
        <v>0</v>
      </c>
      <c r="AP335" s="96">
        <f t="shared" si="94"/>
        <v>0</v>
      </c>
    </row>
    <row r="336" spans="2:42" s="97" customFormat="1" ht="52.8" x14ac:dyDescent="0.3">
      <c r="B336" s="79">
        <f t="shared" si="95"/>
        <v>333</v>
      </c>
      <c r="C336" s="79"/>
      <c r="D336" s="80" t="s">
        <v>94</v>
      </c>
      <c r="E336" s="80"/>
      <c r="F336" s="81"/>
      <c r="G336" s="82" t="str">
        <f t="shared" si="96"/>
        <v xml:space="preserve">Группа от QF </v>
      </c>
      <c r="H336" s="83"/>
      <c r="I336" s="83"/>
      <c r="J336" s="83"/>
      <c r="K336" s="83"/>
      <c r="L336" s="127"/>
      <c r="M336" s="127"/>
      <c r="N336" s="84"/>
      <c r="O336" s="85"/>
      <c r="P336" s="85"/>
      <c r="Q336" s="85"/>
      <c r="R336" s="86"/>
      <c r="S336" s="80"/>
      <c r="T336" s="87"/>
      <c r="U336" s="88" t="str">
        <f t="shared" si="90"/>
        <v xml:space="preserve"> </v>
      </c>
      <c r="V336" s="89"/>
      <c r="W336" s="90" t="str">
        <f t="shared" si="91"/>
        <v xml:space="preserve"> </v>
      </c>
      <c r="X336" s="90"/>
      <c r="Y336" s="90"/>
      <c r="Z336" s="90"/>
      <c r="AA336" s="90"/>
      <c r="AB336" s="87" t="s">
        <v>74</v>
      </c>
      <c r="AC336" s="76"/>
      <c r="AD336" s="91">
        <f t="shared" si="86"/>
        <v>0</v>
      </c>
      <c r="AE336" s="88" t="str">
        <f t="shared" si="92"/>
        <v xml:space="preserve"> </v>
      </c>
      <c r="AF336" s="91" t="str">
        <f t="shared" si="87"/>
        <v xml:space="preserve"> </v>
      </c>
      <c r="AG336" s="78"/>
      <c r="AH336" s="78"/>
      <c r="AI336" s="78"/>
      <c r="AK336" s="94" t="str">
        <f t="shared" si="88"/>
        <v>≤60</v>
      </c>
      <c r="AL336" s="94">
        <f t="shared" ca="1" si="89"/>
        <v>20</v>
      </c>
      <c r="AM336" s="95">
        <f t="shared" si="97"/>
        <v>0</v>
      </c>
      <c r="AN336" s="95">
        <f t="shared" si="98"/>
        <v>0</v>
      </c>
      <c r="AO336" s="96">
        <f t="shared" si="93"/>
        <v>0</v>
      </c>
      <c r="AP336" s="96">
        <f t="shared" si="94"/>
        <v>0</v>
      </c>
    </row>
    <row r="337" spans="2:42" s="97" customFormat="1" ht="52.8" x14ac:dyDescent="0.3">
      <c r="B337" s="79">
        <f t="shared" si="95"/>
        <v>334</v>
      </c>
      <c r="C337" s="79"/>
      <c r="D337" s="80" t="s">
        <v>94</v>
      </c>
      <c r="E337" s="80"/>
      <c r="F337" s="81"/>
      <c r="G337" s="82" t="str">
        <f t="shared" si="96"/>
        <v xml:space="preserve">Группа от QF </v>
      </c>
      <c r="H337" s="83"/>
      <c r="I337" s="83"/>
      <c r="J337" s="83"/>
      <c r="K337" s="83"/>
      <c r="L337" s="127"/>
      <c r="M337" s="127"/>
      <c r="N337" s="84"/>
      <c r="O337" s="85"/>
      <c r="P337" s="85"/>
      <c r="Q337" s="85"/>
      <c r="R337" s="86"/>
      <c r="S337" s="80"/>
      <c r="T337" s="87"/>
      <c r="U337" s="88" t="str">
        <f t="shared" si="90"/>
        <v xml:space="preserve"> </v>
      </c>
      <c r="V337" s="89"/>
      <c r="W337" s="90" t="str">
        <f t="shared" si="91"/>
        <v xml:space="preserve"> </v>
      </c>
      <c r="X337" s="90"/>
      <c r="Y337" s="90"/>
      <c r="Z337" s="90"/>
      <c r="AA337" s="90"/>
      <c r="AB337" s="87" t="s">
        <v>74</v>
      </c>
      <c r="AC337" s="76"/>
      <c r="AD337" s="91">
        <f t="shared" si="86"/>
        <v>0</v>
      </c>
      <c r="AE337" s="88" t="str">
        <f t="shared" si="92"/>
        <v xml:space="preserve"> </v>
      </c>
      <c r="AF337" s="91" t="str">
        <f t="shared" si="87"/>
        <v xml:space="preserve"> </v>
      </c>
      <c r="AG337" s="78"/>
      <c r="AH337" s="78"/>
      <c r="AI337" s="78"/>
      <c r="AK337" s="94" t="str">
        <f t="shared" si="88"/>
        <v>≤60</v>
      </c>
      <c r="AL337" s="94">
        <f t="shared" ca="1" si="89"/>
        <v>33</v>
      </c>
      <c r="AM337" s="95">
        <f t="shared" si="97"/>
        <v>0</v>
      </c>
      <c r="AN337" s="95">
        <f t="shared" si="98"/>
        <v>0</v>
      </c>
      <c r="AO337" s="96">
        <f t="shared" si="93"/>
        <v>0</v>
      </c>
      <c r="AP337" s="96">
        <f t="shared" si="94"/>
        <v>0</v>
      </c>
    </row>
    <row r="338" spans="2:42" s="97" customFormat="1" ht="52.8" x14ac:dyDescent="0.3">
      <c r="B338" s="79">
        <f t="shared" si="95"/>
        <v>335</v>
      </c>
      <c r="C338" s="79"/>
      <c r="D338" s="80" t="s">
        <v>94</v>
      </c>
      <c r="E338" s="80"/>
      <c r="F338" s="81"/>
      <c r="G338" s="82" t="str">
        <f t="shared" si="96"/>
        <v xml:space="preserve">Группа от QF </v>
      </c>
      <c r="H338" s="83"/>
      <c r="I338" s="83"/>
      <c r="J338" s="83"/>
      <c r="K338" s="83"/>
      <c r="L338" s="127"/>
      <c r="M338" s="127"/>
      <c r="N338" s="84"/>
      <c r="O338" s="85"/>
      <c r="P338" s="85"/>
      <c r="Q338" s="85"/>
      <c r="R338" s="86"/>
      <c r="S338" s="80"/>
      <c r="T338" s="87"/>
      <c r="U338" s="88" t="str">
        <f t="shared" si="90"/>
        <v xml:space="preserve"> </v>
      </c>
      <c r="V338" s="89"/>
      <c r="W338" s="90" t="str">
        <f t="shared" si="91"/>
        <v xml:space="preserve"> </v>
      </c>
      <c r="X338" s="90"/>
      <c r="Y338" s="90"/>
      <c r="Z338" s="90"/>
      <c r="AA338" s="90"/>
      <c r="AB338" s="87" t="s">
        <v>74</v>
      </c>
      <c r="AC338" s="76"/>
      <c r="AD338" s="91">
        <f t="shared" si="86"/>
        <v>0</v>
      </c>
      <c r="AE338" s="88" t="str">
        <f t="shared" si="92"/>
        <v xml:space="preserve"> </v>
      </c>
      <c r="AF338" s="91" t="str">
        <f t="shared" si="87"/>
        <v xml:space="preserve"> </v>
      </c>
      <c r="AG338" s="78"/>
      <c r="AH338" s="78"/>
      <c r="AI338" s="78"/>
      <c r="AK338" s="94" t="str">
        <f t="shared" si="88"/>
        <v>≤60</v>
      </c>
      <c r="AL338" s="94">
        <f t="shared" ca="1" si="89"/>
        <v>26</v>
      </c>
      <c r="AM338" s="95">
        <f t="shared" si="97"/>
        <v>0</v>
      </c>
      <c r="AN338" s="95">
        <f t="shared" si="98"/>
        <v>0</v>
      </c>
      <c r="AO338" s="96">
        <f t="shared" si="93"/>
        <v>0</v>
      </c>
      <c r="AP338" s="96">
        <f t="shared" si="94"/>
        <v>0</v>
      </c>
    </row>
    <row r="339" spans="2:42" s="97" customFormat="1" ht="52.8" x14ac:dyDescent="0.3">
      <c r="B339" s="79">
        <f t="shared" si="95"/>
        <v>336</v>
      </c>
      <c r="C339" s="79"/>
      <c r="D339" s="80" t="s">
        <v>94</v>
      </c>
      <c r="E339" s="80"/>
      <c r="F339" s="81"/>
      <c r="G339" s="82" t="str">
        <f t="shared" si="96"/>
        <v xml:space="preserve">Группа от QF </v>
      </c>
      <c r="H339" s="83"/>
      <c r="I339" s="83"/>
      <c r="J339" s="83"/>
      <c r="K339" s="83"/>
      <c r="L339" s="127"/>
      <c r="M339" s="127"/>
      <c r="N339" s="84"/>
      <c r="O339" s="85"/>
      <c r="P339" s="85"/>
      <c r="Q339" s="85"/>
      <c r="R339" s="86"/>
      <c r="S339" s="80"/>
      <c r="T339" s="87"/>
      <c r="U339" s="88" t="str">
        <f t="shared" si="90"/>
        <v xml:space="preserve"> </v>
      </c>
      <c r="V339" s="89"/>
      <c r="W339" s="90" t="str">
        <f t="shared" si="91"/>
        <v xml:space="preserve"> </v>
      </c>
      <c r="X339" s="90"/>
      <c r="Y339" s="90"/>
      <c r="Z339" s="90"/>
      <c r="AA339" s="90"/>
      <c r="AB339" s="87" t="s">
        <v>74</v>
      </c>
      <c r="AC339" s="76"/>
      <c r="AD339" s="91">
        <f t="shared" si="86"/>
        <v>0</v>
      </c>
      <c r="AE339" s="88" t="str">
        <f t="shared" si="92"/>
        <v xml:space="preserve"> </v>
      </c>
      <c r="AF339" s="91" t="str">
        <f t="shared" si="87"/>
        <v xml:space="preserve"> </v>
      </c>
      <c r="AG339" s="78"/>
      <c r="AH339" s="78"/>
      <c r="AI339" s="78"/>
      <c r="AK339" s="94" t="str">
        <f t="shared" si="88"/>
        <v>≤60</v>
      </c>
      <c r="AL339" s="94">
        <f t="shared" ca="1" si="89"/>
        <v>31</v>
      </c>
      <c r="AM339" s="95">
        <f t="shared" si="97"/>
        <v>0</v>
      </c>
      <c r="AN339" s="95">
        <f t="shared" si="98"/>
        <v>0</v>
      </c>
      <c r="AO339" s="96">
        <f t="shared" si="93"/>
        <v>0</v>
      </c>
      <c r="AP339" s="96">
        <f t="shared" si="94"/>
        <v>0</v>
      </c>
    </row>
    <row r="340" spans="2:42" s="97" customFormat="1" ht="52.8" x14ac:dyDescent="0.3">
      <c r="B340" s="79">
        <f t="shared" si="95"/>
        <v>337</v>
      </c>
      <c r="C340" s="79"/>
      <c r="D340" s="80" t="s">
        <v>94</v>
      </c>
      <c r="E340" s="80"/>
      <c r="F340" s="81"/>
      <c r="G340" s="82" t="str">
        <f t="shared" si="96"/>
        <v xml:space="preserve">Группа от QF </v>
      </c>
      <c r="H340" s="83"/>
      <c r="I340" s="83"/>
      <c r="J340" s="83"/>
      <c r="K340" s="83"/>
      <c r="L340" s="127"/>
      <c r="M340" s="127"/>
      <c r="N340" s="84"/>
      <c r="O340" s="85"/>
      <c r="P340" s="85"/>
      <c r="Q340" s="85"/>
      <c r="R340" s="86"/>
      <c r="S340" s="80"/>
      <c r="T340" s="87"/>
      <c r="U340" s="88" t="str">
        <f t="shared" si="90"/>
        <v xml:space="preserve"> </v>
      </c>
      <c r="V340" s="89"/>
      <c r="W340" s="90" t="str">
        <f t="shared" si="91"/>
        <v xml:space="preserve"> </v>
      </c>
      <c r="X340" s="90"/>
      <c r="Y340" s="90"/>
      <c r="Z340" s="90"/>
      <c r="AA340" s="90"/>
      <c r="AB340" s="87" t="s">
        <v>74</v>
      </c>
      <c r="AC340" s="76"/>
      <c r="AD340" s="91">
        <f t="shared" si="86"/>
        <v>0</v>
      </c>
      <c r="AE340" s="88" t="str">
        <f t="shared" si="92"/>
        <v xml:space="preserve"> </v>
      </c>
      <c r="AF340" s="91" t="str">
        <f t="shared" si="87"/>
        <v xml:space="preserve"> </v>
      </c>
      <c r="AG340" s="78"/>
      <c r="AH340" s="78"/>
      <c r="AI340" s="78"/>
      <c r="AK340" s="94" t="str">
        <f t="shared" si="88"/>
        <v>≤60</v>
      </c>
      <c r="AL340" s="94">
        <f t="shared" ca="1" si="89"/>
        <v>28</v>
      </c>
      <c r="AM340" s="95">
        <f t="shared" si="97"/>
        <v>0</v>
      </c>
      <c r="AN340" s="95">
        <f t="shared" si="98"/>
        <v>0</v>
      </c>
      <c r="AO340" s="96">
        <f t="shared" si="93"/>
        <v>0</v>
      </c>
      <c r="AP340" s="96">
        <f t="shared" si="94"/>
        <v>0</v>
      </c>
    </row>
    <row r="341" spans="2:42" s="97" customFormat="1" ht="52.8" x14ac:dyDescent="0.3">
      <c r="B341" s="79">
        <f t="shared" si="95"/>
        <v>338</v>
      </c>
      <c r="C341" s="79"/>
      <c r="D341" s="80" t="s">
        <v>94</v>
      </c>
      <c r="E341" s="80"/>
      <c r="F341" s="81"/>
      <c r="G341" s="82" t="str">
        <f t="shared" si="96"/>
        <v xml:space="preserve">Группа от QF </v>
      </c>
      <c r="H341" s="83"/>
      <c r="I341" s="83"/>
      <c r="J341" s="83"/>
      <c r="K341" s="83"/>
      <c r="L341" s="127"/>
      <c r="M341" s="127"/>
      <c r="N341" s="84"/>
      <c r="O341" s="85"/>
      <c r="P341" s="85"/>
      <c r="Q341" s="85"/>
      <c r="R341" s="86"/>
      <c r="S341" s="80"/>
      <c r="T341" s="87"/>
      <c r="U341" s="88" t="str">
        <f t="shared" si="90"/>
        <v xml:space="preserve"> </v>
      </c>
      <c r="V341" s="89"/>
      <c r="W341" s="90" t="str">
        <f t="shared" si="91"/>
        <v xml:space="preserve"> </v>
      </c>
      <c r="X341" s="90"/>
      <c r="Y341" s="90"/>
      <c r="Z341" s="90"/>
      <c r="AA341" s="90"/>
      <c r="AB341" s="87" t="s">
        <v>74</v>
      </c>
      <c r="AC341" s="76"/>
      <c r="AD341" s="91">
        <f t="shared" si="86"/>
        <v>0</v>
      </c>
      <c r="AE341" s="88" t="str">
        <f t="shared" si="92"/>
        <v xml:space="preserve"> </v>
      </c>
      <c r="AF341" s="91" t="str">
        <f t="shared" si="87"/>
        <v xml:space="preserve"> </v>
      </c>
      <c r="AG341" s="78"/>
      <c r="AH341" s="78"/>
      <c r="AI341" s="78"/>
      <c r="AK341" s="94" t="str">
        <f t="shared" si="88"/>
        <v>≤60</v>
      </c>
      <c r="AL341" s="94">
        <f t="shared" ca="1" si="89"/>
        <v>28</v>
      </c>
      <c r="AM341" s="95">
        <f t="shared" si="97"/>
        <v>0</v>
      </c>
      <c r="AN341" s="95">
        <f t="shared" si="98"/>
        <v>0</v>
      </c>
      <c r="AO341" s="96">
        <f t="shared" si="93"/>
        <v>0</v>
      </c>
      <c r="AP341" s="96">
        <f t="shared" si="94"/>
        <v>0</v>
      </c>
    </row>
    <row r="342" spans="2:42" s="97" customFormat="1" ht="52.8" x14ac:dyDescent="0.3">
      <c r="B342" s="79">
        <f t="shared" si="95"/>
        <v>339</v>
      </c>
      <c r="C342" s="79"/>
      <c r="D342" s="80" t="s">
        <v>94</v>
      </c>
      <c r="E342" s="80"/>
      <c r="F342" s="81"/>
      <c r="G342" s="82" t="str">
        <f t="shared" si="96"/>
        <v xml:space="preserve">Группа от QF </v>
      </c>
      <c r="H342" s="83"/>
      <c r="I342" s="83"/>
      <c r="J342" s="83"/>
      <c r="K342" s="83"/>
      <c r="L342" s="127"/>
      <c r="M342" s="127"/>
      <c r="N342" s="84"/>
      <c r="O342" s="85"/>
      <c r="P342" s="85"/>
      <c r="Q342" s="85"/>
      <c r="R342" s="86"/>
      <c r="S342" s="80"/>
      <c r="T342" s="87"/>
      <c r="U342" s="88" t="str">
        <f t="shared" si="90"/>
        <v xml:space="preserve"> </v>
      </c>
      <c r="V342" s="89"/>
      <c r="W342" s="90" t="str">
        <f t="shared" si="91"/>
        <v xml:space="preserve"> </v>
      </c>
      <c r="X342" s="90"/>
      <c r="Y342" s="90"/>
      <c r="Z342" s="90"/>
      <c r="AA342" s="90"/>
      <c r="AB342" s="87" t="s">
        <v>74</v>
      </c>
      <c r="AC342" s="76"/>
      <c r="AD342" s="91">
        <f t="shared" si="86"/>
        <v>0</v>
      </c>
      <c r="AE342" s="88" t="str">
        <f t="shared" si="92"/>
        <v xml:space="preserve"> </v>
      </c>
      <c r="AF342" s="91" t="str">
        <f t="shared" si="87"/>
        <v xml:space="preserve"> </v>
      </c>
      <c r="AG342" s="78"/>
      <c r="AH342" s="78"/>
      <c r="AI342" s="78"/>
      <c r="AK342" s="94" t="str">
        <f t="shared" si="88"/>
        <v>≤60</v>
      </c>
      <c r="AL342" s="94">
        <f t="shared" ca="1" si="89"/>
        <v>44</v>
      </c>
      <c r="AM342" s="95">
        <f t="shared" si="97"/>
        <v>0</v>
      </c>
      <c r="AN342" s="95">
        <f t="shared" si="98"/>
        <v>0</v>
      </c>
      <c r="AO342" s="96">
        <f t="shared" si="93"/>
        <v>0</v>
      </c>
      <c r="AP342" s="96">
        <f t="shared" si="94"/>
        <v>0</v>
      </c>
    </row>
    <row r="343" spans="2:42" s="97" customFormat="1" ht="52.8" x14ac:dyDescent="0.3">
      <c r="B343" s="79">
        <f t="shared" si="95"/>
        <v>340</v>
      </c>
      <c r="C343" s="79"/>
      <c r="D343" s="80" t="s">
        <v>94</v>
      </c>
      <c r="E343" s="80"/>
      <c r="F343" s="81"/>
      <c r="G343" s="82" t="str">
        <f t="shared" si="96"/>
        <v xml:space="preserve">Группа от QF </v>
      </c>
      <c r="H343" s="83"/>
      <c r="I343" s="83"/>
      <c r="J343" s="83"/>
      <c r="K343" s="83"/>
      <c r="L343" s="127"/>
      <c r="M343" s="127"/>
      <c r="N343" s="84"/>
      <c r="O343" s="85"/>
      <c r="P343" s="85"/>
      <c r="Q343" s="85"/>
      <c r="R343" s="86"/>
      <c r="S343" s="80"/>
      <c r="T343" s="87"/>
      <c r="U343" s="88" t="str">
        <f t="shared" si="90"/>
        <v xml:space="preserve"> </v>
      </c>
      <c r="V343" s="89"/>
      <c r="W343" s="90" t="str">
        <f t="shared" si="91"/>
        <v xml:space="preserve"> </v>
      </c>
      <c r="X343" s="90"/>
      <c r="Y343" s="90"/>
      <c r="Z343" s="90"/>
      <c r="AA343" s="90"/>
      <c r="AB343" s="87" t="s">
        <v>74</v>
      </c>
      <c r="AC343" s="76"/>
      <c r="AD343" s="91">
        <f t="shared" si="86"/>
        <v>0</v>
      </c>
      <c r="AE343" s="88" t="str">
        <f t="shared" si="92"/>
        <v xml:space="preserve"> </v>
      </c>
      <c r="AF343" s="91" t="str">
        <f t="shared" si="87"/>
        <v xml:space="preserve"> </v>
      </c>
      <c r="AG343" s="78"/>
      <c r="AH343" s="78"/>
      <c r="AI343" s="78"/>
      <c r="AK343" s="94" t="str">
        <f t="shared" si="88"/>
        <v>≤60</v>
      </c>
      <c r="AL343" s="94">
        <f t="shared" ca="1" si="89"/>
        <v>41</v>
      </c>
      <c r="AM343" s="95">
        <f t="shared" si="97"/>
        <v>0</v>
      </c>
      <c r="AN343" s="95">
        <f t="shared" si="98"/>
        <v>0</v>
      </c>
      <c r="AO343" s="96">
        <f t="shared" si="93"/>
        <v>0</v>
      </c>
      <c r="AP343" s="96">
        <f t="shared" si="94"/>
        <v>0</v>
      </c>
    </row>
    <row r="344" spans="2:42" s="97" customFormat="1" ht="52.8" x14ac:dyDescent="0.3">
      <c r="B344" s="79">
        <f t="shared" si="95"/>
        <v>341</v>
      </c>
      <c r="C344" s="79"/>
      <c r="D344" s="80" t="s">
        <v>94</v>
      </c>
      <c r="E344" s="80"/>
      <c r="F344" s="81"/>
      <c r="G344" s="82" t="str">
        <f t="shared" si="96"/>
        <v xml:space="preserve">Группа от QF </v>
      </c>
      <c r="H344" s="83"/>
      <c r="I344" s="83"/>
      <c r="J344" s="83"/>
      <c r="K344" s="83"/>
      <c r="L344" s="127"/>
      <c r="M344" s="127"/>
      <c r="N344" s="84"/>
      <c r="O344" s="85"/>
      <c r="P344" s="85"/>
      <c r="Q344" s="85"/>
      <c r="R344" s="86"/>
      <c r="S344" s="80"/>
      <c r="T344" s="87"/>
      <c r="U344" s="88" t="str">
        <f t="shared" si="90"/>
        <v xml:space="preserve"> </v>
      </c>
      <c r="V344" s="89"/>
      <c r="W344" s="90" t="str">
        <f t="shared" si="91"/>
        <v xml:space="preserve"> </v>
      </c>
      <c r="X344" s="90"/>
      <c r="Y344" s="90"/>
      <c r="Z344" s="90"/>
      <c r="AA344" s="90"/>
      <c r="AB344" s="87" t="s">
        <v>74</v>
      </c>
      <c r="AC344" s="76"/>
      <c r="AD344" s="91">
        <f t="shared" si="86"/>
        <v>0</v>
      </c>
      <c r="AE344" s="88" t="str">
        <f t="shared" si="92"/>
        <v xml:space="preserve"> </v>
      </c>
      <c r="AF344" s="91" t="str">
        <f t="shared" si="87"/>
        <v xml:space="preserve"> </v>
      </c>
      <c r="AG344" s="78"/>
      <c r="AH344" s="78"/>
      <c r="AI344" s="78"/>
      <c r="AK344" s="94" t="str">
        <f t="shared" si="88"/>
        <v>≤60</v>
      </c>
      <c r="AL344" s="94">
        <f t="shared" ca="1" si="89"/>
        <v>30</v>
      </c>
      <c r="AM344" s="95">
        <f t="shared" si="97"/>
        <v>0</v>
      </c>
      <c r="AN344" s="95">
        <f t="shared" si="98"/>
        <v>0</v>
      </c>
      <c r="AO344" s="96">
        <f t="shared" si="93"/>
        <v>0</v>
      </c>
      <c r="AP344" s="96">
        <f t="shared" si="94"/>
        <v>0</v>
      </c>
    </row>
    <row r="345" spans="2:42" s="97" customFormat="1" ht="52.8" x14ac:dyDescent="0.3">
      <c r="B345" s="79">
        <f t="shared" si="95"/>
        <v>342</v>
      </c>
      <c r="C345" s="79"/>
      <c r="D345" s="80" t="s">
        <v>94</v>
      </c>
      <c r="E345" s="80"/>
      <c r="F345" s="81"/>
      <c r="G345" s="82" t="str">
        <f t="shared" si="96"/>
        <v xml:space="preserve">Группа от QF </v>
      </c>
      <c r="H345" s="83"/>
      <c r="I345" s="83"/>
      <c r="J345" s="83"/>
      <c r="K345" s="83"/>
      <c r="L345" s="127"/>
      <c r="M345" s="127"/>
      <c r="N345" s="84"/>
      <c r="O345" s="85"/>
      <c r="P345" s="85"/>
      <c r="Q345" s="85"/>
      <c r="R345" s="86"/>
      <c r="S345" s="80"/>
      <c r="T345" s="87"/>
      <c r="U345" s="88" t="str">
        <f t="shared" si="90"/>
        <v xml:space="preserve"> </v>
      </c>
      <c r="V345" s="89"/>
      <c r="W345" s="90" t="str">
        <f t="shared" si="91"/>
        <v xml:space="preserve"> </v>
      </c>
      <c r="X345" s="90"/>
      <c r="Y345" s="90"/>
      <c r="Z345" s="90"/>
      <c r="AA345" s="90"/>
      <c r="AB345" s="87" t="s">
        <v>74</v>
      </c>
      <c r="AC345" s="76"/>
      <c r="AD345" s="91">
        <f t="shared" si="86"/>
        <v>0</v>
      </c>
      <c r="AE345" s="88" t="str">
        <f t="shared" si="92"/>
        <v xml:space="preserve"> </v>
      </c>
      <c r="AF345" s="91" t="str">
        <f t="shared" si="87"/>
        <v xml:space="preserve"> </v>
      </c>
      <c r="AG345" s="78"/>
      <c r="AH345" s="78"/>
      <c r="AI345" s="78"/>
      <c r="AK345" s="94" t="str">
        <f t="shared" si="88"/>
        <v>≤60</v>
      </c>
      <c r="AL345" s="94">
        <f t="shared" ca="1" si="89"/>
        <v>43</v>
      </c>
      <c r="AM345" s="95">
        <f t="shared" si="97"/>
        <v>0</v>
      </c>
      <c r="AN345" s="95">
        <f t="shared" si="98"/>
        <v>0</v>
      </c>
      <c r="AO345" s="96">
        <f t="shared" si="93"/>
        <v>0</v>
      </c>
      <c r="AP345" s="96">
        <f t="shared" si="94"/>
        <v>0</v>
      </c>
    </row>
    <row r="346" spans="2:42" s="97" customFormat="1" ht="52.8" x14ac:dyDescent="0.3">
      <c r="B346" s="79">
        <f t="shared" si="95"/>
        <v>343</v>
      </c>
      <c r="C346" s="79"/>
      <c r="D346" s="80" t="s">
        <v>94</v>
      </c>
      <c r="E346" s="80"/>
      <c r="F346" s="81"/>
      <c r="G346" s="82" t="str">
        <f t="shared" si="96"/>
        <v xml:space="preserve">Группа от QF </v>
      </c>
      <c r="H346" s="83"/>
      <c r="I346" s="83"/>
      <c r="J346" s="83"/>
      <c r="K346" s="83"/>
      <c r="L346" s="127"/>
      <c r="M346" s="127"/>
      <c r="N346" s="84"/>
      <c r="O346" s="85"/>
      <c r="P346" s="85"/>
      <c r="Q346" s="85"/>
      <c r="R346" s="86"/>
      <c r="S346" s="80"/>
      <c r="T346" s="87"/>
      <c r="U346" s="88" t="str">
        <f t="shared" si="90"/>
        <v xml:space="preserve"> </v>
      </c>
      <c r="V346" s="89"/>
      <c r="W346" s="90" t="str">
        <f t="shared" si="91"/>
        <v xml:space="preserve"> </v>
      </c>
      <c r="X346" s="90"/>
      <c r="Y346" s="90"/>
      <c r="Z346" s="90"/>
      <c r="AA346" s="90"/>
      <c r="AB346" s="87" t="s">
        <v>74</v>
      </c>
      <c r="AC346" s="76"/>
      <c r="AD346" s="91">
        <f t="shared" si="86"/>
        <v>0</v>
      </c>
      <c r="AE346" s="88" t="str">
        <f t="shared" si="92"/>
        <v xml:space="preserve"> </v>
      </c>
      <c r="AF346" s="91" t="str">
        <f t="shared" si="87"/>
        <v xml:space="preserve"> </v>
      </c>
      <c r="AG346" s="78"/>
      <c r="AH346" s="78"/>
      <c r="AI346" s="78"/>
      <c r="AK346" s="94" t="str">
        <f t="shared" si="88"/>
        <v>≤60</v>
      </c>
      <c r="AL346" s="94">
        <f t="shared" ca="1" si="89"/>
        <v>40</v>
      </c>
      <c r="AM346" s="95">
        <f t="shared" si="97"/>
        <v>0</v>
      </c>
      <c r="AN346" s="95">
        <f t="shared" si="98"/>
        <v>0</v>
      </c>
      <c r="AO346" s="96">
        <f t="shared" si="93"/>
        <v>0</v>
      </c>
      <c r="AP346" s="96">
        <f t="shared" si="94"/>
        <v>0</v>
      </c>
    </row>
    <row r="347" spans="2:42" s="97" customFormat="1" ht="52.8" x14ac:dyDescent="0.3">
      <c r="B347" s="79">
        <f t="shared" si="95"/>
        <v>344</v>
      </c>
      <c r="C347" s="79"/>
      <c r="D347" s="80" t="s">
        <v>94</v>
      </c>
      <c r="E347" s="80"/>
      <c r="F347" s="81"/>
      <c r="G347" s="82" t="str">
        <f t="shared" si="96"/>
        <v xml:space="preserve">Группа от QF </v>
      </c>
      <c r="H347" s="83"/>
      <c r="I347" s="83"/>
      <c r="J347" s="83"/>
      <c r="K347" s="83"/>
      <c r="L347" s="127"/>
      <c r="M347" s="127"/>
      <c r="N347" s="84"/>
      <c r="O347" s="85"/>
      <c r="P347" s="85"/>
      <c r="Q347" s="85"/>
      <c r="R347" s="86"/>
      <c r="S347" s="80"/>
      <c r="T347" s="87"/>
      <c r="U347" s="88" t="str">
        <f t="shared" si="90"/>
        <v xml:space="preserve"> </v>
      </c>
      <c r="V347" s="89"/>
      <c r="W347" s="90" t="str">
        <f t="shared" si="91"/>
        <v xml:space="preserve"> </v>
      </c>
      <c r="X347" s="90"/>
      <c r="Y347" s="90"/>
      <c r="Z347" s="90"/>
      <c r="AA347" s="90"/>
      <c r="AB347" s="87" t="s">
        <v>74</v>
      </c>
      <c r="AC347" s="76"/>
      <c r="AD347" s="91">
        <f t="shared" si="86"/>
        <v>0</v>
      </c>
      <c r="AE347" s="88" t="str">
        <f t="shared" si="92"/>
        <v xml:space="preserve"> </v>
      </c>
      <c r="AF347" s="91" t="str">
        <f t="shared" si="87"/>
        <v xml:space="preserve"> </v>
      </c>
      <c r="AG347" s="78"/>
      <c r="AH347" s="78"/>
      <c r="AI347" s="78"/>
      <c r="AK347" s="94" t="str">
        <f t="shared" si="88"/>
        <v>≤60</v>
      </c>
      <c r="AL347" s="94">
        <f t="shared" ca="1" si="89"/>
        <v>30</v>
      </c>
      <c r="AM347" s="95">
        <f t="shared" si="97"/>
        <v>0</v>
      </c>
      <c r="AN347" s="95">
        <f t="shared" si="98"/>
        <v>0</v>
      </c>
      <c r="AO347" s="96">
        <f t="shared" si="93"/>
        <v>0</v>
      </c>
      <c r="AP347" s="96">
        <f t="shared" si="94"/>
        <v>0</v>
      </c>
    </row>
    <row r="348" spans="2:42" s="97" customFormat="1" ht="52.8" x14ac:dyDescent="0.3">
      <c r="B348" s="79">
        <f t="shared" si="95"/>
        <v>345</v>
      </c>
      <c r="C348" s="79"/>
      <c r="D348" s="80" t="s">
        <v>94</v>
      </c>
      <c r="E348" s="80"/>
      <c r="F348" s="81"/>
      <c r="G348" s="82" t="str">
        <f t="shared" si="96"/>
        <v xml:space="preserve">Группа от QF </v>
      </c>
      <c r="H348" s="83"/>
      <c r="I348" s="83"/>
      <c r="J348" s="83"/>
      <c r="K348" s="83"/>
      <c r="L348" s="127"/>
      <c r="M348" s="127"/>
      <c r="N348" s="84"/>
      <c r="O348" s="85"/>
      <c r="P348" s="85"/>
      <c r="Q348" s="85"/>
      <c r="R348" s="86"/>
      <c r="S348" s="80"/>
      <c r="T348" s="87"/>
      <c r="U348" s="88" t="str">
        <f t="shared" si="90"/>
        <v xml:space="preserve"> </v>
      </c>
      <c r="V348" s="89"/>
      <c r="W348" s="90" t="str">
        <f t="shared" si="91"/>
        <v xml:space="preserve"> </v>
      </c>
      <c r="X348" s="90"/>
      <c r="Y348" s="90"/>
      <c r="Z348" s="90"/>
      <c r="AA348" s="90"/>
      <c r="AB348" s="87" t="s">
        <v>74</v>
      </c>
      <c r="AC348" s="76"/>
      <c r="AD348" s="91">
        <f t="shared" si="86"/>
        <v>0</v>
      </c>
      <c r="AE348" s="88" t="str">
        <f t="shared" si="92"/>
        <v xml:space="preserve"> </v>
      </c>
      <c r="AF348" s="91" t="str">
        <f t="shared" si="87"/>
        <v xml:space="preserve"> </v>
      </c>
      <c r="AG348" s="78"/>
      <c r="AH348" s="78"/>
      <c r="AI348" s="78"/>
      <c r="AK348" s="94" t="str">
        <f t="shared" si="88"/>
        <v>≤60</v>
      </c>
      <c r="AL348" s="94">
        <f t="shared" ca="1" si="89"/>
        <v>41</v>
      </c>
      <c r="AM348" s="95">
        <f t="shared" si="97"/>
        <v>0</v>
      </c>
      <c r="AN348" s="95">
        <f t="shared" si="98"/>
        <v>0</v>
      </c>
      <c r="AO348" s="96">
        <f t="shared" si="93"/>
        <v>0</v>
      </c>
      <c r="AP348" s="96">
        <f t="shared" si="94"/>
        <v>0</v>
      </c>
    </row>
    <row r="349" spans="2:42" s="97" customFormat="1" ht="52.8" x14ac:dyDescent="0.3">
      <c r="B349" s="79">
        <f t="shared" si="95"/>
        <v>346</v>
      </c>
      <c r="C349" s="79"/>
      <c r="D349" s="80" t="s">
        <v>94</v>
      </c>
      <c r="E349" s="80"/>
      <c r="F349" s="81"/>
      <c r="G349" s="82" t="str">
        <f t="shared" si="96"/>
        <v xml:space="preserve">Группа от QF </v>
      </c>
      <c r="H349" s="83"/>
      <c r="I349" s="83"/>
      <c r="J349" s="83"/>
      <c r="K349" s="83"/>
      <c r="L349" s="127"/>
      <c r="M349" s="127"/>
      <c r="N349" s="84"/>
      <c r="O349" s="85"/>
      <c r="P349" s="85"/>
      <c r="Q349" s="85"/>
      <c r="R349" s="86"/>
      <c r="S349" s="80"/>
      <c r="T349" s="87"/>
      <c r="U349" s="88" t="str">
        <f t="shared" si="90"/>
        <v xml:space="preserve"> </v>
      </c>
      <c r="V349" s="89"/>
      <c r="W349" s="90" t="str">
        <f t="shared" si="91"/>
        <v xml:space="preserve"> </v>
      </c>
      <c r="X349" s="90"/>
      <c r="Y349" s="90"/>
      <c r="Z349" s="90"/>
      <c r="AA349" s="90"/>
      <c r="AB349" s="87" t="s">
        <v>74</v>
      </c>
      <c r="AC349" s="76"/>
      <c r="AD349" s="91">
        <f t="shared" si="86"/>
        <v>0</v>
      </c>
      <c r="AE349" s="88" t="str">
        <f t="shared" si="92"/>
        <v xml:space="preserve"> </v>
      </c>
      <c r="AF349" s="91" t="str">
        <f t="shared" si="87"/>
        <v xml:space="preserve"> </v>
      </c>
      <c r="AG349" s="78"/>
      <c r="AH349" s="78"/>
      <c r="AI349" s="78"/>
      <c r="AK349" s="94" t="str">
        <f t="shared" si="88"/>
        <v>≤60</v>
      </c>
      <c r="AL349" s="94">
        <f t="shared" ca="1" si="89"/>
        <v>23</v>
      </c>
      <c r="AM349" s="95">
        <f t="shared" si="97"/>
        <v>0</v>
      </c>
      <c r="AN349" s="95">
        <f t="shared" si="98"/>
        <v>0</v>
      </c>
      <c r="AO349" s="96">
        <f t="shared" si="93"/>
        <v>0</v>
      </c>
      <c r="AP349" s="96">
        <f t="shared" si="94"/>
        <v>0</v>
      </c>
    </row>
    <row r="350" spans="2:42" s="97" customFormat="1" ht="52.8" x14ac:dyDescent="0.3">
      <c r="B350" s="79">
        <f t="shared" si="95"/>
        <v>347</v>
      </c>
      <c r="C350" s="79"/>
      <c r="D350" s="80" t="s">
        <v>94</v>
      </c>
      <c r="E350" s="80"/>
      <c r="F350" s="81"/>
      <c r="G350" s="82" t="str">
        <f t="shared" si="96"/>
        <v xml:space="preserve">Группа от QF </v>
      </c>
      <c r="H350" s="83"/>
      <c r="I350" s="83"/>
      <c r="J350" s="83"/>
      <c r="K350" s="83"/>
      <c r="L350" s="127"/>
      <c r="M350" s="127"/>
      <c r="N350" s="84"/>
      <c r="O350" s="85"/>
      <c r="P350" s="85"/>
      <c r="Q350" s="85"/>
      <c r="R350" s="86"/>
      <c r="S350" s="80"/>
      <c r="T350" s="87"/>
      <c r="U350" s="88" t="str">
        <f t="shared" si="90"/>
        <v xml:space="preserve"> </v>
      </c>
      <c r="V350" s="89"/>
      <c r="W350" s="90" t="str">
        <f t="shared" si="91"/>
        <v xml:space="preserve"> </v>
      </c>
      <c r="X350" s="90"/>
      <c r="Y350" s="90"/>
      <c r="Z350" s="90"/>
      <c r="AA350" s="90"/>
      <c r="AB350" s="87" t="s">
        <v>74</v>
      </c>
      <c r="AC350" s="76"/>
      <c r="AD350" s="91">
        <f t="shared" si="86"/>
        <v>0</v>
      </c>
      <c r="AE350" s="88" t="str">
        <f t="shared" si="92"/>
        <v xml:space="preserve"> </v>
      </c>
      <c r="AF350" s="91" t="str">
        <f t="shared" si="87"/>
        <v xml:space="preserve"> </v>
      </c>
      <c r="AG350" s="78"/>
      <c r="AH350" s="78"/>
      <c r="AI350" s="78"/>
      <c r="AK350" s="94" t="str">
        <f t="shared" si="88"/>
        <v>≤60</v>
      </c>
      <c r="AL350" s="94">
        <f t="shared" ca="1" si="89"/>
        <v>35</v>
      </c>
      <c r="AM350" s="95">
        <f t="shared" si="97"/>
        <v>0</v>
      </c>
      <c r="AN350" s="95">
        <f t="shared" si="98"/>
        <v>0</v>
      </c>
      <c r="AO350" s="96">
        <f t="shared" si="93"/>
        <v>0</v>
      </c>
      <c r="AP350" s="96">
        <f t="shared" si="94"/>
        <v>0</v>
      </c>
    </row>
    <row r="351" spans="2:42" s="97" customFormat="1" ht="52.8" x14ac:dyDescent="0.3">
      <c r="B351" s="79">
        <f t="shared" si="95"/>
        <v>348</v>
      </c>
      <c r="C351" s="79"/>
      <c r="D351" s="80" t="s">
        <v>94</v>
      </c>
      <c r="E351" s="80"/>
      <c r="F351" s="81"/>
      <c r="G351" s="82" t="str">
        <f t="shared" si="96"/>
        <v xml:space="preserve">Группа от QF </v>
      </c>
      <c r="H351" s="83"/>
      <c r="I351" s="83"/>
      <c r="J351" s="83"/>
      <c r="K351" s="83"/>
      <c r="L351" s="127"/>
      <c r="M351" s="127"/>
      <c r="N351" s="84"/>
      <c r="O351" s="85"/>
      <c r="P351" s="85"/>
      <c r="Q351" s="85"/>
      <c r="R351" s="86"/>
      <c r="S351" s="80"/>
      <c r="T351" s="87"/>
      <c r="U351" s="88" t="str">
        <f t="shared" si="90"/>
        <v xml:space="preserve"> </v>
      </c>
      <c r="V351" s="89"/>
      <c r="W351" s="90" t="str">
        <f t="shared" si="91"/>
        <v xml:space="preserve"> </v>
      </c>
      <c r="X351" s="90"/>
      <c r="Y351" s="90"/>
      <c r="Z351" s="90"/>
      <c r="AA351" s="90"/>
      <c r="AB351" s="87" t="s">
        <v>74</v>
      </c>
      <c r="AC351" s="76"/>
      <c r="AD351" s="91">
        <f t="shared" si="86"/>
        <v>0</v>
      </c>
      <c r="AE351" s="88" t="str">
        <f t="shared" si="92"/>
        <v xml:space="preserve"> </v>
      </c>
      <c r="AF351" s="91" t="str">
        <f t="shared" si="87"/>
        <v xml:space="preserve"> </v>
      </c>
      <c r="AG351" s="78"/>
      <c r="AH351" s="78"/>
      <c r="AI351" s="78"/>
      <c r="AK351" s="94" t="str">
        <f t="shared" si="88"/>
        <v>≤60</v>
      </c>
      <c r="AL351" s="94">
        <f t="shared" ca="1" si="89"/>
        <v>26</v>
      </c>
      <c r="AM351" s="95">
        <f t="shared" si="97"/>
        <v>0</v>
      </c>
      <c r="AN351" s="95">
        <f t="shared" si="98"/>
        <v>0</v>
      </c>
      <c r="AO351" s="96">
        <f t="shared" si="93"/>
        <v>0</v>
      </c>
      <c r="AP351" s="96">
        <f t="shared" si="94"/>
        <v>0</v>
      </c>
    </row>
    <row r="352" spans="2:42" s="97" customFormat="1" ht="52.8" x14ac:dyDescent="0.3">
      <c r="B352" s="79">
        <f t="shared" si="95"/>
        <v>349</v>
      </c>
      <c r="C352" s="79"/>
      <c r="D352" s="80" t="s">
        <v>94</v>
      </c>
      <c r="E352" s="80"/>
      <c r="F352" s="81"/>
      <c r="G352" s="82" t="str">
        <f t="shared" si="96"/>
        <v xml:space="preserve">Группа от QF </v>
      </c>
      <c r="H352" s="83"/>
      <c r="I352" s="83"/>
      <c r="J352" s="83"/>
      <c r="K352" s="83"/>
      <c r="L352" s="127"/>
      <c r="M352" s="127"/>
      <c r="N352" s="84"/>
      <c r="O352" s="85"/>
      <c r="P352" s="85"/>
      <c r="Q352" s="85"/>
      <c r="R352" s="86"/>
      <c r="S352" s="80"/>
      <c r="T352" s="87"/>
      <c r="U352" s="88" t="str">
        <f t="shared" si="90"/>
        <v xml:space="preserve"> </v>
      </c>
      <c r="V352" s="89"/>
      <c r="W352" s="90" t="str">
        <f t="shared" si="91"/>
        <v xml:space="preserve"> </v>
      </c>
      <c r="X352" s="90"/>
      <c r="Y352" s="90"/>
      <c r="Z352" s="90"/>
      <c r="AA352" s="90"/>
      <c r="AB352" s="87" t="s">
        <v>74</v>
      </c>
      <c r="AC352" s="76"/>
      <c r="AD352" s="91">
        <f t="shared" si="86"/>
        <v>0</v>
      </c>
      <c r="AE352" s="88" t="str">
        <f t="shared" si="92"/>
        <v xml:space="preserve"> </v>
      </c>
      <c r="AF352" s="91" t="str">
        <f t="shared" si="87"/>
        <v xml:space="preserve"> </v>
      </c>
      <c r="AG352" s="78"/>
      <c r="AH352" s="78"/>
      <c r="AI352" s="78"/>
      <c r="AK352" s="94" t="str">
        <f t="shared" si="88"/>
        <v>≤60</v>
      </c>
      <c r="AL352" s="94">
        <f t="shared" ca="1" si="89"/>
        <v>48</v>
      </c>
      <c r="AM352" s="95">
        <f t="shared" si="97"/>
        <v>0</v>
      </c>
      <c r="AN352" s="95">
        <f t="shared" si="98"/>
        <v>0</v>
      </c>
      <c r="AO352" s="96">
        <f t="shared" si="93"/>
        <v>0</v>
      </c>
      <c r="AP352" s="96">
        <f t="shared" si="94"/>
        <v>0</v>
      </c>
    </row>
    <row r="353" spans="2:42" s="97" customFormat="1" ht="52.8" x14ac:dyDescent="0.3">
      <c r="B353" s="79">
        <f t="shared" si="95"/>
        <v>350</v>
      </c>
      <c r="C353" s="79"/>
      <c r="D353" s="80" t="s">
        <v>94</v>
      </c>
      <c r="E353" s="80"/>
      <c r="F353" s="81"/>
      <c r="G353" s="82" t="str">
        <f t="shared" si="96"/>
        <v xml:space="preserve">Группа от QF </v>
      </c>
      <c r="H353" s="83"/>
      <c r="I353" s="83"/>
      <c r="J353" s="83"/>
      <c r="K353" s="83"/>
      <c r="L353" s="127"/>
      <c r="M353" s="127"/>
      <c r="N353" s="84"/>
      <c r="O353" s="85"/>
      <c r="P353" s="85"/>
      <c r="Q353" s="85"/>
      <c r="R353" s="86"/>
      <c r="S353" s="80"/>
      <c r="T353" s="87"/>
      <c r="U353" s="88" t="str">
        <f t="shared" si="90"/>
        <v xml:space="preserve"> </v>
      </c>
      <c r="V353" s="89"/>
      <c r="W353" s="90" t="str">
        <f t="shared" si="91"/>
        <v xml:space="preserve"> </v>
      </c>
      <c r="X353" s="90"/>
      <c r="Y353" s="90"/>
      <c r="Z353" s="90"/>
      <c r="AA353" s="90"/>
      <c r="AB353" s="87" t="s">
        <v>74</v>
      </c>
      <c r="AC353" s="76"/>
      <c r="AD353" s="91">
        <f t="shared" si="86"/>
        <v>0</v>
      </c>
      <c r="AE353" s="88" t="str">
        <f t="shared" si="92"/>
        <v xml:space="preserve"> </v>
      </c>
      <c r="AF353" s="91" t="str">
        <f t="shared" si="87"/>
        <v xml:space="preserve"> </v>
      </c>
      <c r="AG353" s="78"/>
      <c r="AH353" s="78"/>
      <c r="AI353" s="78"/>
      <c r="AK353" s="94" t="str">
        <f t="shared" si="88"/>
        <v>≤60</v>
      </c>
      <c r="AL353" s="94">
        <f t="shared" ca="1" si="89"/>
        <v>32</v>
      </c>
      <c r="AM353" s="95">
        <f t="shared" si="97"/>
        <v>0</v>
      </c>
      <c r="AN353" s="95">
        <f t="shared" si="98"/>
        <v>0</v>
      </c>
      <c r="AO353" s="96">
        <f t="shared" si="93"/>
        <v>0</v>
      </c>
      <c r="AP353" s="96">
        <f t="shared" si="94"/>
        <v>0</v>
      </c>
    </row>
    <row r="354" spans="2:42" s="97" customFormat="1" ht="52.8" x14ac:dyDescent="0.3">
      <c r="B354" s="79">
        <f t="shared" si="95"/>
        <v>351</v>
      </c>
      <c r="C354" s="79"/>
      <c r="D354" s="80" t="s">
        <v>94</v>
      </c>
      <c r="E354" s="80"/>
      <c r="F354" s="81"/>
      <c r="G354" s="82" t="str">
        <f t="shared" si="96"/>
        <v xml:space="preserve">Группа от QF </v>
      </c>
      <c r="H354" s="83"/>
      <c r="I354" s="83"/>
      <c r="J354" s="83"/>
      <c r="K354" s="83"/>
      <c r="L354" s="127"/>
      <c r="M354" s="127"/>
      <c r="N354" s="84"/>
      <c r="O354" s="85"/>
      <c r="P354" s="85"/>
      <c r="Q354" s="85"/>
      <c r="R354" s="86"/>
      <c r="S354" s="80"/>
      <c r="T354" s="87"/>
      <c r="U354" s="88" t="str">
        <f t="shared" si="90"/>
        <v xml:space="preserve"> </v>
      </c>
      <c r="V354" s="89"/>
      <c r="W354" s="90" t="str">
        <f t="shared" si="91"/>
        <v xml:space="preserve"> </v>
      </c>
      <c r="X354" s="90"/>
      <c r="Y354" s="90"/>
      <c r="Z354" s="90"/>
      <c r="AA354" s="90"/>
      <c r="AB354" s="87" t="s">
        <v>74</v>
      </c>
      <c r="AC354" s="76"/>
      <c r="AD354" s="91">
        <f t="shared" si="86"/>
        <v>0</v>
      </c>
      <c r="AE354" s="88" t="str">
        <f t="shared" si="92"/>
        <v xml:space="preserve"> </v>
      </c>
      <c r="AF354" s="91" t="str">
        <f t="shared" si="87"/>
        <v xml:space="preserve"> </v>
      </c>
      <c r="AG354" s="78"/>
      <c r="AH354" s="78"/>
      <c r="AI354" s="78"/>
      <c r="AK354" s="94" t="str">
        <f t="shared" si="88"/>
        <v>≤60</v>
      </c>
      <c r="AL354" s="94">
        <f t="shared" ca="1" si="89"/>
        <v>27</v>
      </c>
      <c r="AM354" s="95">
        <f t="shared" si="97"/>
        <v>0</v>
      </c>
      <c r="AN354" s="95">
        <f t="shared" si="98"/>
        <v>0</v>
      </c>
      <c r="AO354" s="96">
        <f t="shared" si="93"/>
        <v>0</v>
      </c>
      <c r="AP354" s="96">
        <f t="shared" si="94"/>
        <v>0</v>
      </c>
    </row>
    <row r="355" spans="2:42" s="97" customFormat="1" ht="52.8" x14ac:dyDescent="0.3">
      <c r="B355" s="79">
        <f t="shared" si="95"/>
        <v>352</v>
      </c>
      <c r="C355" s="79"/>
      <c r="D355" s="80" t="s">
        <v>94</v>
      </c>
      <c r="E355" s="80"/>
      <c r="F355" s="81"/>
      <c r="G355" s="82" t="str">
        <f t="shared" si="96"/>
        <v xml:space="preserve">Группа от QF </v>
      </c>
      <c r="H355" s="83"/>
      <c r="I355" s="83"/>
      <c r="J355" s="83"/>
      <c r="K355" s="83"/>
      <c r="L355" s="127"/>
      <c r="M355" s="127"/>
      <c r="N355" s="84"/>
      <c r="O355" s="85"/>
      <c r="P355" s="85"/>
      <c r="Q355" s="85"/>
      <c r="R355" s="86"/>
      <c r="S355" s="80"/>
      <c r="T355" s="87"/>
      <c r="U355" s="88" t="str">
        <f t="shared" si="90"/>
        <v xml:space="preserve"> </v>
      </c>
      <c r="V355" s="89"/>
      <c r="W355" s="90" t="str">
        <f t="shared" si="91"/>
        <v xml:space="preserve"> </v>
      </c>
      <c r="X355" s="90"/>
      <c r="Y355" s="90"/>
      <c r="Z355" s="90"/>
      <c r="AA355" s="90"/>
      <c r="AB355" s="87" t="s">
        <v>74</v>
      </c>
      <c r="AC355" s="76"/>
      <c r="AD355" s="91">
        <f t="shared" si="86"/>
        <v>0</v>
      </c>
      <c r="AE355" s="88" t="str">
        <f t="shared" si="92"/>
        <v xml:space="preserve"> </v>
      </c>
      <c r="AF355" s="91" t="str">
        <f t="shared" si="87"/>
        <v xml:space="preserve"> </v>
      </c>
      <c r="AG355" s="78"/>
      <c r="AH355" s="78"/>
      <c r="AI355" s="78"/>
      <c r="AK355" s="94" t="str">
        <f t="shared" si="88"/>
        <v>≤60</v>
      </c>
      <c r="AL355" s="94">
        <f t="shared" ca="1" si="89"/>
        <v>37</v>
      </c>
      <c r="AM355" s="95">
        <f t="shared" si="97"/>
        <v>0</v>
      </c>
      <c r="AN355" s="95">
        <f t="shared" si="98"/>
        <v>0</v>
      </c>
      <c r="AO355" s="96">
        <f t="shared" si="93"/>
        <v>0</v>
      </c>
      <c r="AP355" s="96">
        <f t="shared" si="94"/>
        <v>0</v>
      </c>
    </row>
    <row r="356" spans="2:42" s="97" customFormat="1" ht="52.8" x14ac:dyDescent="0.3">
      <c r="B356" s="79">
        <f t="shared" si="95"/>
        <v>353</v>
      </c>
      <c r="C356" s="79"/>
      <c r="D356" s="80" t="s">
        <v>94</v>
      </c>
      <c r="E356" s="80"/>
      <c r="F356" s="81"/>
      <c r="G356" s="82" t="str">
        <f t="shared" si="96"/>
        <v xml:space="preserve">Группа от QF </v>
      </c>
      <c r="H356" s="83"/>
      <c r="I356" s="83"/>
      <c r="J356" s="83"/>
      <c r="K356" s="83"/>
      <c r="L356" s="127"/>
      <c r="M356" s="127"/>
      <c r="N356" s="84"/>
      <c r="O356" s="85"/>
      <c r="P356" s="85"/>
      <c r="Q356" s="85"/>
      <c r="R356" s="86"/>
      <c r="S356" s="80"/>
      <c r="T356" s="87"/>
      <c r="U356" s="88" t="str">
        <f t="shared" si="90"/>
        <v xml:space="preserve"> </v>
      </c>
      <c r="V356" s="89"/>
      <c r="W356" s="90" t="str">
        <f t="shared" si="91"/>
        <v xml:space="preserve"> </v>
      </c>
      <c r="X356" s="90"/>
      <c r="Y356" s="90"/>
      <c r="Z356" s="90"/>
      <c r="AA356" s="90"/>
      <c r="AB356" s="87" t="s">
        <v>74</v>
      </c>
      <c r="AC356" s="76"/>
      <c r="AD356" s="91">
        <f t="shared" si="86"/>
        <v>0</v>
      </c>
      <c r="AE356" s="88" t="str">
        <f t="shared" si="92"/>
        <v xml:space="preserve"> </v>
      </c>
      <c r="AF356" s="91" t="str">
        <f t="shared" si="87"/>
        <v xml:space="preserve"> </v>
      </c>
      <c r="AG356" s="78"/>
      <c r="AH356" s="78"/>
      <c r="AI356" s="78"/>
      <c r="AK356" s="94" t="str">
        <f t="shared" si="88"/>
        <v>≤60</v>
      </c>
      <c r="AL356" s="94">
        <f t="shared" ca="1" si="89"/>
        <v>31</v>
      </c>
      <c r="AM356" s="95">
        <f t="shared" si="97"/>
        <v>0</v>
      </c>
      <c r="AN356" s="95">
        <f t="shared" si="98"/>
        <v>0</v>
      </c>
      <c r="AO356" s="96">
        <f t="shared" si="93"/>
        <v>0</v>
      </c>
      <c r="AP356" s="96">
        <f t="shared" si="94"/>
        <v>0</v>
      </c>
    </row>
    <row r="357" spans="2:42" s="97" customFormat="1" ht="52.8" x14ac:dyDescent="0.3">
      <c r="B357" s="79">
        <f t="shared" si="95"/>
        <v>354</v>
      </c>
      <c r="C357" s="79"/>
      <c r="D357" s="80" t="s">
        <v>94</v>
      </c>
      <c r="E357" s="80"/>
      <c r="F357" s="81"/>
      <c r="G357" s="82" t="str">
        <f t="shared" si="96"/>
        <v xml:space="preserve">Группа от QF </v>
      </c>
      <c r="H357" s="83"/>
      <c r="I357" s="83"/>
      <c r="J357" s="83"/>
      <c r="K357" s="83"/>
      <c r="L357" s="127"/>
      <c r="M357" s="127"/>
      <c r="N357" s="84"/>
      <c r="O357" s="85"/>
      <c r="P357" s="85"/>
      <c r="Q357" s="85"/>
      <c r="R357" s="86"/>
      <c r="S357" s="80"/>
      <c r="T357" s="87"/>
      <c r="U357" s="88" t="str">
        <f t="shared" si="90"/>
        <v xml:space="preserve"> </v>
      </c>
      <c r="V357" s="89"/>
      <c r="W357" s="90" t="str">
        <f t="shared" si="91"/>
        <v xml:space="preserve"> </v>
      </c>
      <c r="X357" s="90"/>
      <c r="Y357" s="90"/>
      <c r="Z357" s="90"/>
      <c r="AA357" s="90"/>
      <c r="AB357" s="87" t="s">
        <v>74</v>
      </c>
      <c r="AC357" s="76"/>
      <c r="AD357" s="91">
        <f t="shared" si="86"/>
        <v>0</v>
      </c>
      <c r="AE357" s="88" t="str">
        <f t="shared" si="92"/>
        <v xml:space="preserve"> </v>
      </c>
      <c r="AF357" s="91" t="str">
        <f t="shared" si="87"/>
        <v xml:space="preserve"> </v>
      </c>
      <c r="AG357" s="78"/>
      <c r="AH357" s="78"/>
      <c r="AI357" s="78"/>
      <c r="AK357" s="94" t="str">
        <f t="shared" si="88"/>
        <v>≤60</v>
      </c>
      <c r="AL357" s="94">
        <f t="shared" ca="1" si="89"/>
        <v>35</v>
      </c>
      <c r="AM357" s="95">
        <f t="shared" si="97"/>
        <v>0</v>
      </c>
      <c r="AN357" s="95">
        <f t="shared" si="98"/>
        <v>0</v>
      </c>
      <c r="AO357" s="96">
        <f t="shared" si="93"/>
        <v>0</v>
      </c>
      <c r="AP357" s="96">
        <f t="shared" si="94"/>
        <v>0</v>
      </c>
    </row>
    <row r="358" spans="2:42" s="97" customFormat="1" ht="52.8" x14ac:dyDescent="0.3">
      <c r="B358" s="79">
        <f t="shared" si="95"/>
        <v>355</v>
      </c>
      <c r="C358" s="79"/>
      <c r="D358" s="80" t="s">
        <v>94</v>
      </c>
      <c r="E358" s="80"/>
      <c r="F358" s="81"/>
      <c r="G358" s="82" t="str">
        <f t="shared" si="96"/>
        <v xml:space="preserve">Группа от QF </v>
      </c>
      <c r="H358" s="83"/>
      <c r="I358" s="83"/>
      <c r="J358" s="83"/>
      <c r="K358" s="83"/>
      <c r="L358" s="127"/>
      <c r="M358" s="127"/>
      <c r="N358" s="84"/>
      <c r="O358" s="85"/>
      <c r="P358" s="85"/>
      <c r="Q358" s="85"/>
      <c r="R358" s="86"/>
      <c r="S358" s="80"/>
      <c r="T358" s="87"/>
      <c r="U358" s="88" t="str">
        <f t="shared" si="90"/>
        <v xml:space="preserve"> </v>
      </c>
      <c r="V358" s="89"/>
      <c r="W358" s="90" t="str">
        <f t="shared" si="91"/>
        <v xml:space="preserve"> </v>
      </c>
      <c r="X358" s="90"/>
      <c r="Y358" s="90"/>
      <c r="Z358" s="90"/>
      <c r="AA358" s="90"/>
      <c r="AB358" s="87" t="s">
        <v>74</v>
      </c>
      <c r="AC358" s="76"/>
      <c r="AD358" s="91">
        <f t="shared" si="86"/>
        <v>0</v>
      </c>
      <c r="AE358" s="88" t="str">
        <f t="shared" si="92"/>
        <v xml:space="preserve"> </v>
      </c>
      <c r="AF358" s="91" t="str">
        <f t="shared" si="87"/>
        <v xml:space="preserve"> </v>
      </c>
      <c r="AG358" s="78"/>
      <c r="AH358" s="78"/>
      <c r="AI358" s="78"/>
      <c r="AK358" s="94" t="str">
        <f t="shared" si="88"/>
        <v>≤60</v>
      </c>
      <c r="AL358" s="94">
        <f t="shared" ca="1" si="89"/>
        <v>26</v>
      </c>
      <c r="AM358" s="95">
        <f t="shared" si="97"/>
        <v>0</v>
      </c>
      <c r="AN358" s="95">
        <f t="shared" si="98"/>
        <v>0</v>
      </c>
      <c r="AO358" s="96">
        <f t="shared" si="93"/>
        <v>0</v>
      </c>
      <c r="AP358" s="96">
        <f t="shared" si="94"/>
        <v>0</v>
      </c>
    </row>
    <row r="359" spans="2:42" s="97" customFormat="1" ht="52.8" x14ac:dyDescent="0.3">
      <c r="B359" s="79">
        <f t="shared" si="95"/>
        <v>356</v>
      </c>
      <c r="C359" s="79"/>
      <c r="D359" s="80" t="s">
        <v>94</v>
      </c>
      <c r="E359" s="80"/>
      <c r="F359" s="81"/>
      <c r="G359" s="82" t="str">
        <f t="shared" si="96"/>
        <v xml:space="preserve">Группа от QF </v>
      </c>
      <c r="H359" s="83"/>
      <c r="I359" s="83"/>
      <c r="J359" s="83"/>
      <c r="K359" s="83"/>
      <c r="L359" s="127"/>
      <c r="M359" s="127"/>
      <c r="N359" s="84"/>
      <c r="O359" s="85"/>
      <c r="P359" s="85"/>
      <c r="Q359" s="85"/>
      <c r="R359" s="86"/>
      <c r="S359" s="80"/>
      <c r="T359" s="87"/>
      <c r="U359" s="88" t="str">
        <f t="shared" si="90"/>
        <v xml:space="preserve"> </v>
      </c>
      <c r="V359" s="89"/>
      <c r="W359" s="90" t="str">
        <f t="shared" si="91"/>
        <v xml:space="preserve"> </v>
      </c>
      <c r="X359" s="90"/>
      <c r="Y359" s="90"/>
      <c r="Z359" s="90"/>
      <c r="AA359" s="90"/>
      <c r="AB359" s="87" t="s">
        <v>74</v>
      </c>
      <c r="AC359" s="76"/>
      <c r="AD359" s="91">
        <f t="shared" si="86"/>
        <v>0</v>
      </c>
      <c r="AE359" s="88" t="str">
        <f t="shared" si="92"/>
        <v xml:space="preserve"> </v>
      </c>
      <c r="AF359" s="91" t="str">
        <f t="shared" si="87"/>
        <v xml:space="preserve"> </v>
      </c>
      <c r="AG359" s="78"/>
      <c r="AH359" s="78"/>
      <c r="AI359" s="78"/>
      <c r="AK359" s="94" t="str">
        <f t="shared" si="88"/>
        <v>≤60</v>
      </c>
      <c r="AL359" s="94">
        <f t="shared" ca="1" si="89"/>
        <v>43</v>
      </c>
      <c r="AM359" s="95">
        <f t="shared" si="97"/>
        <v>0</v>
      </c>
      <c r="AN359" s="95">
        <f t="shared" si="98"/>
        <v>0</v>
      </c>
      <c r="AO359" s="96">
        <f t="shared" si="93"/>
        <v>0</v>
      </c>
      <c r="AP359" s="96">
        <f t="shared" si="94"/>
        <v>0</v>
      </c>
    </row>
    <row r="360" spans="2:42" s="97" customFormat="1" ht="52.8" x14ac:dyDescent="0.3">
      <c r="B360" s="79">
        <f t="shared" si="95"/>
        <v>357</v>
      </c>
      <c r="C360" s="79"/>
      <c r="D360" s="80" t="s">
        <v>94</v>
      </c>
      <c r="E360" s="80"/>
      <c r="F360" s="81"/>
      <c r="G360" s="82" t="str">
        <f t="shared" si="96"/>
        <v xml:space="preserve">Группа от QF </v>
      </c>
      <c r="H360" s="83"/>
      <c r="I360" s="83"/>
      <c r="J360" s="83"/>
      <c r="K360" s="83"/>
      <c r="L360" s="127"/>
      <c r="M360" s="127"/>
      <c r="N360" s="84"/>
      <c r="O360" s="85"/>
      <c r="P360" s="85"/>
      <c r="Q360" s="85"/>
      <c r="R360" s="86"/>
      <c r="S360" s="80"/>
      <c r="T360" s="87"/>
      <c r="U360" s="88" t="str">
        <f t="shared" si="90"/>
        <v xml:space="preserve"> </v>
      </c>
      <c r="V360" s="89"/>
      <c r="W360" s="90" t="str">
        <f t="shared" si="91"/>
        <v xml:space="preserve"> </v>
      </c>
      <c r="X360" s="90"/>
      <c r="Y360" s="90"/>
      <c r="Z360" s="90"/>
      <c r="AA360" s="90"/>
      <c r="AB360" s="87" t="s">
        <v>74</v>
      </c>
      <c r="AC360" s="76"/>
      <c r="AD360" s="91">
        <f t="shared" si="86"/>
        <v>0</v>
      </c>
      <c r="AE360" s="88" t="str">
        <f t="shared" si="92"/>
        <v xml:space="preserve"> </v>
      </c>
      <c r="AF360" s="91" t="str">
        <f t="shared" si="87"/>
        <v xml:space="preserve"> </v>
      </c>
      <c r="AG360" s="78"/>
      <c r="AH360" s="78"/>
      <c r="AI360" s="78"/>
      <c r="AK360" s="94" t="str">
        <f t="shared" si="88"/>
        <v>≤60</v>
      </c>
      <c r="AL360" s="94">
        <f t="shared" ca="1" si="89"/>
        <v>49</v>
      </c>
      <c r="AM360" s="95">
        <f t="shared" si="97"/>
        <v>0</v>
      </c>
      <c r="AN360" s="95">
        <f t="shared" si="98"/>
        <v>0</v>
      </c>
      <c r="AO360" s="96">
        <f t="shared" si="93"/>
        <v>0</v>
      </c>
      <c r="AP360" s="96">
        <f t="shared" si="94"/>
        <v>0</v>
      </c>
    </row>
    <row r="361" spans="2:42" s="97" customFormat="1" ht="52.8" x14ac:dyDescent="0.3">
      <c r="B361" s="79">
        <f t="shared" si="95"/>
        <v>358</v>
      </c>
      <c r="C361" s="79"/>
      <c r="D361" s="80" t="s">
        <v>94</v>
      </c>
      <c r="E361" s="80"/>
      <c r="F361" s="81"/>
      <c r="G361" s="82" t="str">
        <f t="shared" si="96"/>
        <v xml:space="preserve">Группа от QF </v>
      </c>
      <c r="H361" s="83"/>
      <c r="I361" s="83"/>
      <c r="J361" s="83"/>
      <c r="K361" s="83"/>
      <c r="L361" s="127"/>
      <c r="M361" s="127"/>
      <c r="N361" s="84"/>
      <c r="O361" s="85"/>
      <c r="P361" s="85"/>
      <c r="Q361" s="85"/>
      <c r="R361" s="86"/>
      <c r="S361" s="80"/>
      <c r="T361" s="87"/>
      <c r="U361" s="88" t="str">
        <f t="shared" si="90"/>
        <v xml:space="preserve"> </v>
      </c>
      <c r="V361" s="89"/>
      <c r="W361" s="90" t="str">
        <f t="shared" si="91"/>
        <v xml:space="preserve"> </v>
      </c>
      <c r="X361" s="90"/>
      <c r="Y361" s="90"/>
      <c r="Z361" s="90"/>
      <c r="AA361" s="90"/>
      <c r="AB361" s="87" t="s">
        <v>74</v>
      </c>
      <c r="AC361" s="76"/>
      <c r="AD361" s="91">
        <f t="shared" si="86"/>
        <v>0</v>
      </c>
      <c r="AE361" s="88" t="str">
        <f t="shared" si="92"/>
        <v xml:space="preserve"> </v>
      </c>
      <c r="AF361" s="91" t="str">
        <f t="shared" si="87"/>
        <v xml:space="preserve"> </v>
      </c>
      <c r="AG361" s="78"/>
      <c r="AH361" s="78"/>
      <c r="AI361" s="78"/>
      <c r="AK361" s="94" t="str">
        <f t="shared" si="88"/>
        <v>≤60</v>
      </c>
      <c r="AL361" s="94">
        <f t="shared" ca="1" si="89"/>
        <v>48</v>
      </c>
      <c r="AM361" s="95">
        <f t="shared" si="97"/>
        <v>0</v>
      </c>
      <c r="AN361" s="95">
        <f t="shared" si="98"/>
        <v>0</v>
      </c>
      <c r="AO361" s="96">
        <f t="shared" si="93"/>
        <v>0</v>
      </c>
      <c r="AP361" s="96">
        <f t="shared" si="94"/>
        <v>0</v>
      </c>
    </row>
    <row r="362" spans="2:42" s="97" customFormat="1" ht="52.8" x14ac:dyDescent="0.3">
      <c r="B362" s="79">
        <f t="shared" si="95"/>
        <v>359</v>
      </c>
      <c r="C362" s="79"/>
      <c r="D362" s="80" t="s">
        <v>94</v>
      </c>
      <c r="E362" s="80"/>
      <c r="F362" s="81"/>
      <c r="G362" s="82" t="str">
        <f t="shared" si="96"/>
        <v xml:space="preserve">Группа от QF </v>
      </c>
      <c r="H362" s="83"/>
      <c r="I362" s="83"/>
      <c r="J362" s="83"/>
      <c r="K362" s="83"/>
      <c r="L362" s="127"/>
      <c r="M362" s="127"/>
      <c r="N362" s="84"/>
      <c r="O362" s="85"/>
      <c r="P362" s="85"/>
      <c r="Q362" s="85"/>
      <c r="R362" s="86"/>
      <c r="S362" s="80"/>
      <c r="T362" s="87"/>
      <c r="U362" s="88" t="str">
        <f t="shared" si="90"/>
        <v xml:space="preserve"> </v>
      </c>
      <c r="V362" s="89"/>
      <c r="W362" s="90" t="str">
        <f t="shared" si="91"/>
        <v xml:space="preserve"> </v>
      </c>
      <c r="X362" s="90"/>
      <c r="Y362" s="90"/>
      <c r="Z362" s="90"/>
      <c r="AA362" s="90"/>
      <c r="AB362" s="87" t="s">
        <v>74</v>
      </c>
      <c r="AC362" s="76"/>
      <c r="AD362" s="91">
        <f t="shared" si="86"/>
        <v>0</v>
      </c>
      <c r="AE362" s="88" t="str">
        <f t="shared" si="92"/>
        <v xml:space="preserve"> </v>
      </c>
      <c r="AF362" s="91" t="str">
        <f t="shared" si="87"/>
        <v xml:space="preserve"> </v>
      </c>
      <c r="AG362" s="78"/>
      <c r="AH362" s="78"/>
      <c r="AI362" s="78"/>
      <c r="AK362" s="94" t="str">
        <f t="shared" si="88"/>
        <v>≤60</v>
      </c>
      <c r="AL362" s="94">
        <f t="shared" ca="1" si="89"/>
        <v>32</v>
      </c>
      <c r="AM362" s="95">
        <f t="shared" si="97"/>
        <v>0</v>
      </c>
      <c r="AN362" s="95">
        <f t="shared" si="98"/>
        <v>0</v>
      </c>
      <c r="AO362" s="96">
        <f t="shared" si="93"/>
        <v>0</v>
      </c>
      <c r="AP362" s="96">
        <f t="shared" si="94"/>
        <v>0</v>
      </c>
    </row>
    <row r="363" spans="2:42" s="97" customFormat="1" ht="52.8" x14ac:dyDescent="0.3">
      <c r="B363" s="79">
        <f t="shared" si="95"/>
        <v>360</v>
      </c>
      <c r="C363" s="79"/>
      <c r="D363" s="80" t="s">
        <v>94</v>
      </c>
      <c r="E363" s="80"/>
      <c r="F363" s="81"/>
      <c r="G363" s="82" t="str">
        <f t="shared" si="96"/>
        <v xml:space="preserve">Группа от QF </v>
      </c>
      <c r="H363" s="83"/>
      <c r="I363" s="83"/>
      <c r="J363" s="83"/>
      <c r="K363" s="83"/>
      <c r="L363" s="127"/>
      <c r="M363" s="127"/>
      <c r="N363" s="84"/>
      <c r="O363" s="85"/>
      <c r="P363" s="85"/>
      <c r="Q363" s="85"/>
      <c r="R363" s="86"/>
      <c r="S363" s="80"/>
      <c r="T363" s="87"/>
      <c r="U363" s="88" t="str">
        <f t="shared" si="90"/>
        <v xml:space="preserve"> </v>
      </c>
      <c r="V363" s="89"/>
      <c r="W363" s="90" t="str">
        <f t="shared" si="91"/>
        <v xml:space="preserve"> </v>
      </c>
      <c r="X363" s="90"/>
      <c r="Y363" s="90"/>
      <c r="Z363" s="90"/>
      <c r="AA363" s="90"/>
      <c r="AB363" s="87" t="s">
        <v>74</v>
      </c>
      <c r="AC363" s="76"/>
      <c r="AD363" s="91">
        <f t="shared" si="86"/>
        <v>0</v>
      </c>
      <c r="AE363" s="88" t="str">
        <f t="shared" si="92"/>
        <v xml:space="preserve"> </v>
      </c>
      <c r="AF363" s="91" t="str">
        <f t="shared" si="87"/>
        <v xml:space="preserve"> </v>
      </c>
      <c r="AG363" s="78"/>
      <c r="AH363" s="78"/>
      <c r="AI363" s="78"/>
      <c r="AK363" s="94" t="str">
        <f t="shared" si="88"/>
        <v>≤60</v>
      </c>
      <c r="AL363" s="94">
        <f t="shared" ca="1" si="89"/>
        <v>45</v>
      </c>
      <c r="AM363" s="95">
        <f t="shared" si="97"/>
        <v>0</v>
      </c>
      <c r="AN363" s="95">
        <f t="shared" si="98"/>
        <v>0</v>
      </c>
      <c r="AO363" s="96">
        <f t="shared" si="93"/>
        <v>0</v>
      </c>
      <c r="AP363" s="96">
        <f t="shared" si="94"/>
        <v>0</v>
      </c>
    </row>
    <row r="364" spans="2:42" s="97" customFormat="1" ht="52.8" x14ac:dyDescent="0.3">
      <c r="B364" s="79">
        <f t="shared" si="95"/>
        <v>361</v>
      </c>
      <c r="C364" s="79"/>
      <c r="D364" s="80" t="s">
        <v>94</v>
      </c>
      <c r="E364" s="80"/>
      <c r="F364" s="81"/>
      <c r="G364" s="82" t="str">
        <f t="shared" si="96"/>
        <v xml:space="preserve">Группа от QF </v>
      </c>
      <c r="H364" s="83"/>
      <c r="I364" s="83"/>
      <c r="J364" s="83"/>
      <c r="K364" s="83"/>
      <c r="L364" s="127"/>
      <c r="M364" s="127"/>
      <c r="N364" s="84"/>
      <c r="O364" s="85"/>
      <c r="P364" s="85"/>
      <c r="Q364" s="85"/>
      <c r="R364" s="86"/>
      <c r="S364" s="80"/>
      <c r="T364" s="87"/>
      <c r="U364" s="88" t="str">
        <f t="shared" si="90"/>
        <v xml:space="preserve"> </v>
      </c>
      <c r="V364" s="89"/>
      <c r="W364" s="90" t="str">
        <f t="shared" si="91"/>
        <v xml:space="preserve"> </v>
      </c>
      <c r="X364" s="90"/>
      <c r="Y364" s="90"/>
      <c r="Z364" s="90"/>
      <c r="AA364" s="90"/>
      <c r="AB364" s="87" t="s">
        <v>74</v>
      </c>
      <c r="AC364" s="76"/>
      <c r="AD364" s="91">
        <f t="shared" si="86"/>
        <v>0</v>
      </c>
      <c r="AE364" s="88" t="str">
        <f t="shared" si="92"/>
        <v xml:space="preserve"> </v>
      </c>
      <c r="AF364" s="91" t="str">
        <f t="shared" si="87"/>
        <v xml:space="preserve"> </v>
      </c>
      <c r="AG364" s="78"/>
      <c r="AH364" s="78"/>
      <c r="AI364" s="78"/>
      <c r="AK364" s="94" t="str">
        <f t="shared" si="88"/>
        <v>≤60</v>
      </c>
      <c r="AL364" s="94">
        <f t="shared" ca="1" si="89"/>
        <v>47</v>
      </c>
      <c r="AM364" s="95">
        <f t="shared" si="97"/>
        <v>0</v>
      </c>
      <c r="AN364" s="95">
        <f t="shared" si="98"/>
        <v>0</v>
      </c>
      <c r="AO364" s="96">
        <f t="shared" si="93"/>
        <v>0</v>
      </c>
      <c r="AP364" s="96">
        <f t="shared" si="94"/>
        <v>0</v>
      </c>
    </row>
    <row r="365" spans="2:42" s="97" customFormat="1" ht="52.8" x14ac:dyDescent="0.3">
      <c r="B365" s="79">
        <f t="shared" si="95"/>
        <v>362</v>
      </c>
      <c r="C365" s="79"/>
      <c r="D365" s="80" t="s">
        <v>94</v>
      </c>
      <c r="E365" s="80"/>
      <c r="F365" s="81"/>
      <c r="G365" s="82" t="str">
        <f t="shared" si="96"/>
        <v xml:space="preserve">Группа от QF </v>
      </c>
      <c r="H365" s="83"/>
      <c r="I365" s="83"/>
      <c r="J365" s="83"/>
      <c r="K365" s="83"/>
      <c r="L365" s="127"/>
      <c r="M365" s="127"/>
      <c r="N365" s="84"/>
      <c r="O365" s="85"/>
      <c r="P365" s="85"/>
      <c r="Q365" s="85"/>
      <c r="R365" s="86"/>
      <c r="S365" s="80"/>
      <c r="T365" s="87"/>
      <c r="U365" s="88" t="str">
        <f t="shared" si="90"/>
        <v xml:space="preserve"> </v>
      </c>
      <c r="V365" s="89"/>
      <c r="W365" s="90" t="str">
        <f t="shared" si="91"/>
        <v xml:space="preserve"> </v>
      </c>
      <c r="X365" s="90"/>
      <c r="Y365" s="90"/>
      <c r="Z365" s="90"/>
      <c r="AA365" s="90"/>
      <c r="AB365" s="87" t="s">
        <v>74</v>
      </c>
      <c r="AC365" s="76"/>
      <c r="AD365" s="91">
        <f t="shared" si="86"/>
        <v>0</v>
      </c>
      <c r="AE365" s="88" t="str">
        <f t="shared" si="92"/>
        <v xml:space="preserve"> </v>
      </c>
      <c r="AF365" s="91" t="str">
        <f t="shared" si="87"/>
        <v xml:space="preserve"> </v>
      </c>
      <c r="AG365" s="78"/>
      <c r="AH365" s="78"/>
      <c r="AI365" s="78"/>
      <c r="AK365" s="94" t="str">
        <f t="shared" si="88"/>
        <v>≤60</v>
      </c>
      <c r="AL365" s="94">
        <f t="shared" ca="1" si="89"/>
        <v>36</v>
      </c>
      <c r="AM365" s="95">
        <f t="shared" si="97"/>
        <v>0</v>
      </c>
      <c r="AN365" s="95">
        <f t="shared" si="98"/>
        <v>0</v>
      </c>
      <c r="AO365" s="96">
        <f t="shared" si="93"/>
        <v>0</v>
      </c>
      <c r="AP365" s="96">
        <f t="shared" si="94"/>
        <v>0</v>
      </c>
    </row>
    <row r="366" spans="2:42" s="97" customFormat="1" ht="52.8" x14ac:dyDescent="0.3">
      <c r="B366" s="79">
        <f t="shared" si="95"/>
        <v>363</v>
      </c>
      <c r="C366" s="79"/>
      <c r="D366" s="80" t="s">
        <v>94</v>
      </c>
      <c r="E366" s="80"/>
      <c r="F366" s="81"/>
      <c r="G366" s="82" t="str">
        <f t="shared" si="96"/>
        <v xml:space="preserve">Группа от QF </v>
      </c>
      <c r="H366" s="83"/>
      <c r="I366" s="83"/>
      <c r="J366" s="83"/>
      <c r="K366" s="83"/>
      <c r="L366" s="127"/>
      <c r="M366" s="127"/>
      <c r="N366" s="84"/>
      <c r="O366" s="85"/>
      <c r="P366" s="85"/>
      <c r="Q366" s="85"/>
      <c r="R366" s="86"/>
      <c r="S366" s="80"/>
      <c r="T366" s="87"/>
      <c r="U366" s="88" t="str">
        <f t="shared" si="90"/>
        <v xml:space="preserve"> </v>
      </c>
      <c r="V366" s="89"/>
      <c r="W366" s="90" t="str">
        <f t="shared" si="91"/>
        <v xml:space="preserve"> </v>
      </c>
      <c r="X366" s="90"/>
      <c r="Y366" s="90"/>
      <c r="Z366" s="90"/>
      <c r="AA366" s="90"/>
      <c r="AB366" s="87" t="s">
        <v>74</v>
      </c>
      <c r="AC366" s="76"/>
      <c r="AD366" s="91">
        <f t="shared" si="86"/>
        <v>0</v>
      </c>
      <c r="AE366" s="88" t="str">
        <f t="shared" si="92"/>
        <v xml:space="preserve"> </v>
      </c>
      <c r="AF366" s="91" t="str">
        <f t="shared" si="87"/>
        <v xml:space="preserve"> </v>
      </c>
      <c r="AG366" s="78"/>
      <c r="AH366" s="78"/>
      <c r="AI366" s="78"/>
      <c r="AK366" s="94" t="str">
        <f t="shared" si="88"/>
        <v>≤60</v>
      </c>
      <c r="AL366" s="94">
        <f t="shared" ca="1" si="89"/>
        <v>43</v>
      </c>
      <c r="AM366" s="95">
        <f t="shared" si="97"/>
        <v>0</v>
      </c>
      <c r="AN366" s="95">
        <f t="shared" si="98"/>
        <v>0</v>
      </c>
      <c r="AO366" s="96">
        <f t="shared" si="93"/>
        <v>0</v>
      </c>
      <c r="AP366" s="96">
        <f t="shared" si="94"/>
        <v>0</v>
      </c>
    </row>
    <row r="367" spans="2:42" s="97" customFormat="1" ht="52.8" x14ac:dyDescent="0.3">
      <c r="B367" s="79">
        <f t="shared" si="95"/>
        <v>364</v>
      </c>
      <c r="C367" s="79"/>
      <c r="D367" s="80" t="s">
        <v>94</v>
      </c>
      <c r="E367" s="80"/>
      <c r="F367" s="81"/>
      <c r="G367" s="82" t="str">
        <f t="shared" si="96"/>
        <v xml:space="preserve">Группа от QF </v>
      </c>
      <c r="H367" s="83"/>
      <c r="I367" s="83"/>
      <c r="J367" s="83"/>
      <c r="K367" s="83"/>
      <c r="L367" s="127"/>
      <c r="M367" s="127"/>
      <c r="N367" s="84"/>
      <c r="O367" s="85"/>
      <c r="P367" s="85"/>
      <c r="Q367" s="85"/>
      <c r="R367" s="86"/>
      <c r="S367" s="80"/>
      <c r="T367" s="87"/>
      <c r="U367" s="88" t="str">
        <f t="shared" si="90"/>
        <v xml:space="preserve"> </v>
      </c>
      <c r="V367" s="89"/>
      <c r="W367" s="90" t="str">
        <f t="shared" si="91"/>
        <v xml:space="preserve"> </v>
      </c>
      <c r="X367" s="90"/>
      <c r="Y367" s="90"/>
      <c r="Z367" s="90"/>
      <c r="AA367" s="90"/>
      <c r="AB367" s="87" t="s">
        <v>74</v>
      </c>
      <c r="AC367" s="76"/>
      <c r="AD367" s="91">
        <f t="shared" si="86"/>
        <v>0</v>
      </c>
      <c r="AE367" s="88" t="str">
        <f t="shared" si="92"/>
        <v xml:space="preserve"> </v>
      </c>
      <c r="AF367" s="91" t="str">
        <f t="shared" si="87"/>
        <v xml:space="preserve"> </v>
      </c>
      <c r="AG367" s="78"/>
      <c r="AH367" s="78"/>
      <c r="AI367" s="78"/>
      <c r="AK367" s="94" t="str">
        <f t="shared" si="88"/>
        <v>≤60</v>
      </c>
      <c r="AL367" s="94">
        <f t="shared" ca="1" si="89"/>
        <v>41</v>
      </c>
      <c r="AM367" s="95">
        <f t="shared" si="97"/>
        <v>0</v>
      </c>
      <c r="AN367" s="95">
        <f t="shared" si="98"/>
        <v>0</v>
      </c>
      <c r="AO367" s="96">
        <f t="shared" si="93"/>
        <v>0</v>
      </c>
      <c r="AP367" s="96">
        <f t="shared" si="94"/>
        <v>0</v>
      </c>
    </row>
    <row r="368" spans="2:42" s="97" customFormat="1" ht="52.8" x14ac:dyDescent="0.3">
      <c r="B368" s="79">
        <f t="shared" si="95"/>
        <v>365</v>
      </c>
      <c r="C368" s="79"/>
      <c r="D368" s="80" t="s">
        <v>94</v>
      </c>
      <c r="E368" s="80"/>
      <c r="F368" s="81"/>
      <c r="G368" s="82" t="str">
        <f t="shared" si="96"/>
        <v xml:space="preserve">Группа от QF </v>
      </c>
      <c r="H368" s="83"/>
      <c r="I368" s="83"/>
      <c r="J368" s="83"/>
      <c r="K368" s="83"/>
      <c r="L368" s="127"/>
      <c r="M368" s="127"/>
      <c r="N368" s="84"/>
      <c r="O368" s="85"/>
      <c r="P368" s="85"/>
      <c r="Q368" s="85"/>
      <c r="R368" s="86"/>
      <c r="S368" s="80"/>
      <c r="T368" s="87"/>
      <c r="U368" s="88" t="str">
        <f t="shared" si="90"/>
        <v xml:space="preserve"> </v>
      </c>
      <c r="V368" s="89"/>
      <c r="W368" s="90" t="str">
        <f t="shared" si="91"/>
        <v xml:space="preserve"> </v>
      </c>
      <c r="X368" s="90"/>
      <c r="Y368" s="90"/>
      <c r="Z368" s="90"/>
      <c r="AA368" s="90"/>
      <c r="AB368" s="87" t="s">
        <v>74</v>
      </c>
      <c r="AC368" s="76"/>
      <c r="AD368" s="91">
        <f t="shared" si="86"/>
        <v>0</v>
      </c>
      <c r="AE368" s="88" t="str">
        <f t="shared" si="92"/>
        <v xml:space="preserve"> </v>
      </c>
      <c r="AF368" s="91" t="str">
        <f t="shared" si="87"/>
        <v xml:space="preserve"> </v>
      </c>
      <c r="AG368" s="78"/>
      <c r="AH368" s="78"/>
      <c r="AI368" s="78"/>
      <c r="AK368" s="94" t="str">
        <f t="shared" si="88"/>
        <v>≤60</v>
      </c>
      <c r="AL368" s="94">
        <f t="shared" ca="1" si="89"/>
        <v>32</v>
      </c>
      <c r="AM368" s="95">
        <f t="shared" si="97"/>
        <v>0</v>
      </c>
      <c r="AN368" s="95">
        <f t="shared" si="98"/>
        <v>0</v>
      </c>
      <c r="AO368" s="96">
        <f t="shared" si="93"/>
        <v>0</v>
      </c>
      <c r="AP368" s="96">
        <f t="shared" si="94"/>
        <v>0</v>
      </c>
    </row>
    <row r="369" spans="2:42" s="97" customFormat="1" ht="52.8" x14ac:dyDescent="0.3">
      <c r="B369" s="79">
        <f t="shared" si="95"/>
        <v>366</v>
      </c>
      <c r="C369" s="79"/>
      <c r="D369" s="80" t="s">
        <v>94</v>
      </c>
      <c r="E369" s="80"/>
      <c r="F369" s="81"/>
      <c r="G369" s="82" t="str">
        <f t="shared" si="96"/>
        <v xml:space="preserve">Группа от QF </v>
      </c>
      <c r="H369" s="83"/>
      <c r="I369" s="83"/>
      <c r="J369" s="83"/>
      <c r="K369" s="83"/>
      <c r="L369" s="127"/>
      <c r="M369" s="127"/>
      <c r="N369" s="84"/>
      <c r="O369" s="85"/>
      <c r="P369" s="85"/>
      <c r="Q369" s="85"/>
      <c r="R369" s="86"/>
      <c r="S369" s="80"/>
      <c r="T369" s="87"/>
      <c r="U369" s="88" t="str">
        <f t="shared" si="90"/>
        <v xml:space="preserve"> </v>
      </c>
      <c r="V369" s="89"/>
      <c r="W369" s="90" t="str">
        <f t="shared" si="91"/>
        <v xml:space="preserve"> </v>
      </c>
      <c r="X369" s="90"/>
      <c r="Y369" s="90"/>
      <c r="Z369" s="90"/>
      <c r="AA369" s="90"/>
      <c r="AB369" s="87" t="s">
        <v>74</v>
      </c>
      <c r="AC369" s="76"/>
      <c r="AD369" s="91">
        <f t="shared" si="86"/>
        <v>0</v>
      </c>
      <c r="AE369" s="88" t="str">
        <f t="shared" si="92"/>
        <v xml:space="preserve"> </v>
      </c>
      <c r="AF369" s="91" t="str">
        <f t="shared" si="87"/>
        <v xml:space="preserve"> </v>
      </c>
      <c r="AG369" s="78"/>
      <c r="AH369" s="78"/>
      <c r="AI369" s="78"/>
      <c r="AK369" s="94" t="str">
        <f t="shared" si="88"/>
        <v>≤60</v>
      </c>
      <c r="AL369" s="94">
        <f t="shared" ca="1" si="89"/>
        <v>32</v>
      </c>
      <c r="AM369" s="95">
        <f t="shared" si="97"/>
        <v>0</v>
      </c>
      <c r="AN369" s="95">
        <f t="shared" si="98"/>
        <v>0</v>
      </c>
      <c r="AO369" s="96">
        <f t="shared" si="93"/>
        <v>0</v>
      </c>
      <c r="AP369" s="96">
        <f t="shared" si="94"/>
        <v>0</v>
      </c>
    </row>
    <row r="370" spans="2:42" s="97" customFormat="1" ht="52.8" x14ac:dyDescent="0.3">
      <c r="B370" s="79">
        <f t="shared" si="95"/>
        <v>367</v>
      </c>
      <c r="C370" s="79"/>
      <c r="D370" s="80" t="s">
        <v>94</v>
      </c>
      <c r="E370" s="80"/>
      <c r="F370" s="81"/>
      <c r="G370" s="82" t="str">
        <f t="shared" si="96"/>
        <v xml:space="preserve">Группа от QF </v>
      </c>
      <c r="H370" s="83"/>
      <c r="I370" s="83"/>
      <c r="J370" s="83"/>
      <c r="K370" s="83"/>
      <c r="L370" s="127"/>
      <c r="M370" s="127"/>
      <c r="N370" s="84"/>
      <c r="O370" s="85"/>
      <c r="P370" s="85"/>
      <c r="Q370" s="85"/>
      <c r="R370" s="86"/>
      <c r="S370" s="80"/>
      <c r="T370" s="87"/>
      <c r="U370" s="88" t="str">
        <f t="shared" si="90"/>
        <v xml:space="preserve"> </v>
      </c>
      <c r="V370" s="89"/>
      <c r="W370" s="90" t="str">
        <f t="shared" si="91"/>
        <v xml:space="preserve"> </v>
      </c>
      <c r="X370" s="90"/>
      <c r="Y370" s="90"/>
      <c r="Z370" s="90"/>
      <c r="AA370" s="90"/>
      <c r="AB370" s="87" t="s">
        <v>74</v>
      </c>
      <c r="AC370" s="76"/>
      <c r="AD370" s="91">
        <f t="shared" si="86"/>
        <v>0</v>
      </c>
      <c r="AE370" s="88" t="str">
        <f t="shared" si="92"/>
        <v xml:space="preserve"> </v>
      </c>
      <c r="AF370" s="91" t="str">
        <f t="shared" si="87"/>
        <v xml:space="preserve"> </v>
      </c>
      <c r="AG370" s="78"/>
      <c r="AH370" s="78"/>
      <c r="AI370" s="78"/>
      <c r="AK370" s="94" t="str">
        <f t="shared" si="88"/>
        <v>≤60</v>
      </c>
      <c r="AL370" s="94">
        <f t="shared" ca="1" si="89"/>
        <v>29</v>
      </c>
      <c r="AM370" s="95">
        <f t="shared" si="97"/>
        <v>0</v>
      </c>
      <c r="AN370" s="95">
        <f t="shared" si="98"/>
        <v>0</v>
      </c>
      <c r="AO370" s="96">
        <f t="shared" si="93"/>
        <v>0</v>
      </c>
      <c r="AP370" s="96">
        <f t="shared" si="94"/>
        <v>0</v>
      </c>
    </row>
    <row r="371" spans="2:42" s="97" customFormat="1" ht="52.8" x14ac:dyDescent="0.3">
      <c r="B371" s="79">
        <f t="shared" si="95"/>
        <v>368</v>
      </c>
      <c r="C371" s="79"/>
      <c r="D371" s="80" t="s">
        <v>94</v>
      </c>
      <c r="E371" s="80"/>
      <c r="F371" s="81"/>
      <c r="G371" s="82" t="str">
        <f t="shared" si="96"/>
        <v xml:space="preserve">Группа от QF </v>
      </c>
      <c r="H371" s="83"/>
      <c r="I371" s="83"/>
      <c r="J371" s="83"/>
      <c r="K371" s="83"/>
      <c r="L371" s="127"/>
      <c r="M371" s="127"/>
      <c r="N371" s="84"/>
      <c r="O371" s="85"/>
      <c r="P371" s="85"/>
      <c r="Q371" s="85"/>
      <c r="R371" s="86"/>
      <c r="S371" s="80"/>
      <c r="T371" s="87"/>
      <c r="U371" s="88" t="str">
        <f t="shared" si="90"/>
        <v xml:space="preserve"> </v>
      </c>
      <c r="V371" s="89"/>
      <c r="W371" s="90" t="str">
        <f t="shared" si="91"/>
        <v xml:space="preserve"> </v>
      </c>
      <c r="X371" s="90"/>
      <c r="Y371" s="90"/>
      <c r="Z371" s="90"/>
      <c r="AA371" s="90"/>
      <c r="AB371" s="87" t="s">
        <v>74</v>
      </c>
      <c r="AC371" s="76"/>
      <c r="AD371" s="91">
        <f t="shared" si="86"/>
        <v>0</v>
      </c>
      <c r="AE371" s="88" t="str">
        <f t="shared" si="92"/>
        <v xml:space="preserve"> </v>
      </c>
      <c r="AF371" s="91" t="str">
        <f t="shared" si="87"/>
        <v xml:space="preserve"> </v>
      </c>
      <c r="AG371" s="78"/>
      <c r="AH371" s="78"/>
      <c r="AI371" s="78"/>
      <c r="AK371" s="94" t="str">
        <f t="shared" si="88"/>
        <v>≤60</v>
      </c>
      <c r="AL371" s="94">
        <f t="shared" ca="1" si="89"/>
        <v>38</v>
      </c>
      <c r="AM371" s="95">
        <f t="shared" si="97"/>
        <v>0</v>
      </c>
      <c r="AN371" s="95">
        <f t="shared" si="98"/>
        <v>0</v>
      </c>
      <c r="AO371" s="96">
        <f t="shared" si="93"/>
        <v>0</v>
      </c>
      <c r="AP371" s="96">
        <f t="shared" si="94"/>
        <v>0</v>
      </c>
    </row>
    <row r="372" spans="2:42" s="97" customFormat="1" ht="52.8" x14ac:dyDescent="0.3">
      <c r="B372" s="79">
        <f t="shared" si="95"/>
        <v>369</v>
      </c>
      <c r="C372" s="79"/>
      <c r="D372" s="80" t="s">
        <v>94</v>
      </c>
      <c r="E372" s="80"/>
      <c r="F372" s="81"/>
      <c r="G372" s="82" t="str">
        <f t="shared" si="96"/>
        <v xml:space="preserve">Группа от QF </v>
      </c>
      <c r="H372" s="83"/>
      <c r="I372" s="83"/>
      <c r="J372" s="83"/>
      <c r="K372" s="83"/>
      <c r="L372" s="127"/>
      <c r="M372" s="127"/>
      <c r="N372" s="84"/>
      <c r="O372" s="85"/>
      <c r="P372" s="85"/>
      <c r="Q372" s="85"/>
      <c r="R372" s="86"/>
      <c r="S372" s="80"/>
      <c r="T372" s="87"/>
      <c r="U372" s="88" t="str">
        <f t="shared" si="90"/>
        <v xml:space="preserve"> </v>
      </c>
      <c r="V372" s="89"/>
      <c r="W372" s="90" t="str">
        <f t="shared" si="91"/>
        <v xml:space="preserve"> </v>
      </c>
      <c r="X372" s="90"/>
      <c r="Y372" s="90"/>
      <c r="Z372" s="90"/>
      <c r="AA372" s="90"/>
      <c r="AB372" s="87" t="s">
        <v>74</v>
      </c>
      <c r="AC372" s="76"/>
      <c r="AD372" s="91">
        <f t="shared" si="86"/>
        <v>0</v>
      </c>
      <c r="AE372" s="88" t="str">
        <f t="shared" si="92"/>
        <v xml:space="preserve"> </v>
      </c>
      <c r="AF372" s="91" t="str">
        <f t="shared" si="87"/>
        <v xml:space="preserve"> </v>
      </c>
      <c r="AG372" s="78"/>
      <c r="AH372" s="78"/>
      <c r="AI372" s="78"/>
      <c r="AK372" s="94" t="str">
        <f t="shared" si="88"/>
        <v>≤60</v>
      </c>
      <c r="AL372" s="94">
        <f t="shared" ca="1" si="89"/>
        <v>23</v>
      </c>
      <c r="AM372" s="95">
        <f t="shared" si="97"/>
        <v>0</v>
      </c>
      <c r="AN372" s="95">
        <f t="shared" si="98"/>
        <v>0</v>
      </c>
      <c r="AO372" s="96">
        <f t="shared" si="93"/>
        <v>0</v>
      </c>
      <c r="AP372" s="96">
        <f t="shared" si="94"/>
        <v>0</v>
      </c>
    </row>
    <row r="373" spans="2:42" s="97" customFormat="1" ht="52.8" x14ac:dyDescent="0.3">
      <c r="B373" s="79">
        <f t="shared" si="95"/>
        <v>370</v>
      </c>
      <c r="C373" s="79"/>
      <c r="D373" s="80" t="s">
        <v>94</v>
      </c>
      <c r="E373" s="80"/>
      <c r="F373" s="81"/>
      <c r="G373" s="82" t="str">
        <f t="shared" si="96"/>
        <v xml:space="preserve">Группа от QF </v>
      </c>
      <c r="H373" s="83"/>
      <c r="I373" s="83"/>
      <c r="J373" s="83"/>
      <c r="K373" s="83"/>
      <c r="L373" s="127"/>
      <c r="M373" s="127"/>
      <c r="N373" s="84"/>
      <c r="O373" s="85"/>
      <c r="P373" s="85"/>
      <c r="Q373" s="85"/>
      <c r="R373" s="86"/>
      <c r="S373" s="80"/>
      <c r="T373" s="87"/>
      <c r="U373" s="88" t="str">
        <f t="shared" si="90"/>
        <v xml:space="preserve"> </v>
      </c>
      <c r="V373" s="89"/>
      <c r="W373" s="90" t="str">
        <f t="shared" si="91"/>
        <v xml:space="preserve"> </v>
      </c>
      <c r="X373" s="90"/>
      <c r="Y373" s="90"/>
      <c r="Z373" s="90"/>
      <c r="AA373" s="90"/>
      <c r="AB373" s="87" t="s">
        <v>74</v>
      </c>
      <c r="AC373" s="76"/>
      <c r="AD373" s="91">
        <f t="shared" si="86"/>
        <v>0</v>
      </c>
      <c r="AE373" s="88" t="str">
        <f t="shared" si="92"/>
        <v xml:space="preserve"> </v>
      </c>
      <c r="AF373" s="91" t="str">
        <f t="shared" si="87"/>
        <v xml:space="preserve"> </v>
      </c>
      <c r="AG373" s="78"/>
      <c r="AH373" s="78"/>
      <c r="AI373" s="78"/>
      <c r="AK373" s="94" t="str">
        <f t="shared" si="88"/>
        <v>≤60</v>
      </c>
      <c r="AL373" s="94">
        <f t="shared" ca="1" si="89"/>
        <v>36</v>
      </c>
      <c r="AM373" s="95">
        <f t="shared" si="97"/>
        <v>0</v>
      </c>
      <c r="AN373" s="95">
        <f t="shared" si="98"/>
        <v>0</v>
      </c>
      <c r="AO373" s="96">
        <f t="shared" si="93"/>
        <v>0</v>
      </c>
      <c r="AP373" s="96">
        <f t="shared" si="94"/>
        <v>0</v>
      </c>
    </row>
    <row r="374" spans="2:42" s="97" customFormat="1" ht="52.8" x14ac:dyDescent="0.3">
      <c r="B374" s="79">
        <f t="shared" si="95"/>
        <v>371</v>
      </c>
      <c r="C374" s="79"/>
      <c r="D374" s="80" t="s">
        <v>94</v>
      </c>
      <c r="E374" s="80"/>
      <c r="F374" s="81"/>
      <c r="G374" s="82" t="str">
        <f t="shared" si="96"/>
        <v xml:space="preserve">Группа от QF </v>
      </c>
      <c r="H374" s="83"/>
      <c r="I374" s="83"/>
      <c r="J374" s="83"/>
      <c r="K374" s="83"/>
      <c r="L374" s="127"/>
      <c r="M374" s="127"/>
      <c r="N374" s="84"/>
      <c r="O374" s="85"/>
      <c r="P374" s="85"/>
      <c r="Q374" s="85"/>
      <c r="R374" s="86"/>
      <c r="S374" s="80"/>
      <c r="T374" s="87"/>
      <c r="U374" s="88" t="str">
        <f t="shared" si="90"/>
        <v xml:space="preserve"> </v>
      </c>
      <c r="V374" s="89"/>
      <c r="W374" s="90" t="str">
        <f t="shared" si="91"/>
        <v xml:space="preserve"> </v>
      </c>
      <c r="X374" s="90"/>
      <c r="Y374" s="90"/>
      <c r="Z374" s="90"/>
      <c r="AA374" s="90"/>
      <c r="AB374" s="87" t="s">
        <v>74</v>
      </c>
      <c r="AC374" s="76"/>
      <c r="AD374" s="91">
        <f t="shared" si="86"/>
        <v>0</v>
      </c>
      <c r="AE374" s="88" t="str">
        <f t="shared" si="92"/>
        <v xml:space="preserve"> </v>
      </c>
      <c r="AF374" s="91" t="str">
        <f t="shared" si="87"/>
        <v xml:space="preserve"> </v>
      </c>
      <c r="AG374" s="78"/>
      <c r="AH374" s="78"/>
      <c r="AI374" s="78"/>
      <c r="AK374" s="94" t="str">
        <f t="shared" si="88"/>
        <v>≤60</v>
      </c>
      <c r="AL374" s="94">
        <f t="shared" ca="1" si="89"/>
        <v>34</v>
      </c>
      <c r="AM374" s="95">
        <f t="shared" si="97"/>
        <v>0</v>
      </c>
      <c r="AN374" s="95">
        <f t="shared" si="98"/>
        <v>0</v>
      </c>
      <c r="AO374" s="96">
        <f t="shared" si="93"/>
        <v>0</v>
      </c>
      <c r="AP374" s="96">
        <f t="shared" si="94"/>
        <v>0</v>
      </c>
    </row>
    <row r="375" spans="2:42" s="97" customFormat="1" ht="52.8" x14ac:dyDescent="0.3">
      <c r="B375" s="79">
        <f t="shared" si="95"/>
        <v>372</v>
      </c>
      <c r="C375" s="79"/>
      <c r="D375" s="80" t="s">
        <v>94</v>
      </c>
      <c r="E375" s="80"/>
      <c r="F375" s="81"/>
      <c r="G375" s="82" t="str">
        <f t="shared" si="96"/>
        <v xml:space="preserve">Группа от QF </v>
      </c>
      <c r="H375" s="83"/>
      <c r="I375" s="83"/>
      <c r="J375" s="83"/>
      <c r="K375" s="83"/>
      <c r="L375" s="127"/>
      <c r="M375" s="127"/>
      <c r="N375" s="84"/>
      <c r="O375" s="85"/>
      <c r="P375" s="85"/>
      <c r="Q375" s="85"/>
      <c r="R375" s="86"/>
      <c r="S375" s="80"/>
      <c r="T375" s="87"/>
      <c r="U375" s="88" t="str">
        <f t="shared" si="90"/>
        <v xml:space="preserve"> </v>
      </c>
      <c r="V375" s="89"/>
      <c r="W375" s="90" t="str">
        <f t="shared" si="91"/>
        <v xml:space="preserve"> </v>
      </c>
      <c r="X375" s="90"/>
      <c r="Y375" s="90"/>
      <c r="Z375" s="90"/>
      <c r="AA375" s="90"/>
      <c r="AB375" s="87" t="s">
        <v>74</v>
      </c>
      <c r="AC375" s="76"/>
      <c r="AD375" s="91">
        <f t="shared" si="86"/>
        <v>0</v>
      </c>
      <c r="AE375" s="88" t="str">
        <f t="shared" si="92"/>
        <v xml:space="preserve"> </v>
      </c>
      <c r="AF375" s="91" t="str">
        <f t="shared" si="87"/>
        <v xml:space="preserve"> </v>
      </c>
      <c r="AG375" s="78"/>
      <c r="AH375" s="78"/>
      <c r="AI375" s="78"/>
      <c r="AK375" s="94" t="str">
        <f t="shared" si="88"/>
        <v>≤60</v>
      </c>
      <c r="AL375" s="94">
        <f t="shared" ca="1" si="89"/>
        <v>36</v>
      </c>
      <c r="AM375" s="95">
        <f t="shared" si="97"/>
        <v>0</v>
      </c>
      <c r="AN375" s="95">
        <f t="shared" si="98"/>
        <v>0</v>
      </c>
      <c r="AO375" s="96">
        <f t="shared" si="93"/>
        <v>0</v>
      </c>
      <c r="AP375" s="96">
        <f t="shared" si="94"/>
        <v>0</v>
      </c>
    </row>
    <row r="376" spans="2:42" s="97" customFormat="1" ht="52.8" x14ac:dyDescent="0.3">
      <c r="B376" s="79">
        <f t="shared" si="95"/>
        <v>373</v>
      </c>
      <c r="C376" s="79"/>
      <c r="D376" s="80" t="s">
        <v>94</v>
      </c>
      <c r="E376" s="80"/>
      <c r="F376" s="81"/>
      <c r="G376" s="82" t="str">
        <f t="shared" si="96"/>
        <v xml:space="preserve">Группа от QF </v>
      </c>
      <c r="H376" s="83"/>
      <c r="I376" s="83"/>
      <c r="J376" s="83"/>
      <c r="K376" s="83"/>
      <c r="L376" s="127"/>
      <c r="M376" s="127"/>
      <c r="N376" s="84"/>
      <c r="O376" s="85"/>
      <c r="P376" s="85"/>
      <c r="Q376" s="85"/>
      <c r="R376" s="86"/>
      <c r="S376" s="80"/>
      <c r="T376" s="87"/>
      <c r="U376" s="88" t="str">
        <f t="shared" si="90"/>
        <v xml:space="preserve"> </v>
      </c>
      <c r="V376" s="89"/>
      <c r="W376" s="90" t="str">
        <f t="shared" si="91"/>
        <v xml:space="preserve"> </v>
      </c>
      <c r="X376" s="90"/>
      <c r="Y376" s="90"/>
      <c r="Z376" s="90"/>
      <c r="AA376" s="90"/>
      <c r="AB376" s="87" t="s">
        <v>74</v>
      </c>
      <c r="AC376" s="76"/>
      <c r="AD376" s="91">
        <f t="shared" si="86"/>
        <v>0</v>
      </c>
      <c r="AE376" s="88" t="str">
        <f t="shared" si="92"/>
        <v xml:space="preserve"> </v>
      </c>
      <c r="AF376" s="91" t="str">
        <f t="shared" si="87"/>
        <v xml:space="preserve"> </v>
      </c>
      <c r="AG376" s="78"/>
      <c r="AH376" s="78"/>
      <c r="AI376" s="78"/>
      <c r="AK376" s="94" t="str">
        <f t="shared" si="88"/>
        <v>≤60</v>
      </c>
      <c r="AL376" s="94">
        <f t="shared" ca="1" si="89"/>
        <v>48</v>
      </c>
      <c r="AM376" s="95">
        <f t="shared" si="97"/>
        <v>0</v>
      </c>
      <c r="AN376" s="95">
        <f t="shared" si="98"/>
        <v>0</v>
      </c>
      <c r="AO376" s="96">
        <f t="shared" si="93"/>
        <v>0</v>
      </c>
      <c r="AP376" s="96">
        <f t="shared" si="94"/>
        <v>0</v>
      </c>
    </row>
    <row r="377" spans="2:42" s="97" customFormat="1" ht="52.8" x14ac:dyDescent="0.3">
      <c r="B377" s="79">
        <f t="shared" si="95"/>
        <v>374</v>
      </c>
      <c r="C377" s="79"/>
      <c r="D377" s="80" t="s">
        <v>94</v>
      </c>
      <c r="E377" s="80"/>
      <c r="F377" s="81"/>
      <c r="G377" s="82" t="str">
        <f t="shared" si="96"/>
        <v xml:space="preserve">Группа от QF </v>
      </c>
      <c r="H377" s="83"/>
      <c r="I377" s="83"/>
      <c r="J377" s="83"/>
      <c r="K377" s="83"/>
      <c r="L377" s="127"/>
      <c r="M377" s="127"/>
      <c r="N377" s="84"/>
      <c r="O377" s="85"/>
      <c r="P377" s="85"/>
      <c r="Q377" s="85"/>
      <c r="R377" s="86"/>
      <c r="S377" s="80"/>
      <c r="T377" s="87"/>
      <c r="U377" s="88" t="str">
        <f t="shared" si="90"/>
        <v xml:space="preserve"> </v>
      </c>
      <c r="V377" s="89"/>
      <c r="W377" s="90" t="str">
        <f t="shared" si="91"/>
        <v xml:space="preserve"> </v>
      </c>
      <c r="X377" s="90"/>
      <c r="Y377" s="90"/>
      <c r="Z377" s="90"/>
      <c r="AA377" s="90"/>
      <c r="AB377" s="87" t="s">
        <v>74</v>
      </c>
      <c r="AC377" s="76"/>
      <c r="AD377" s="91">
        <f t="shared" si="86"/>
        <v>0</v>
      </c>
      <c r="AE377" s="88" t="str">
        <f t="shared" si="92"/>
        <v xml:space="preserve"> </v>
      </c>
      <c r="AF377" s="91" t="str">
        <f t="shared" si="87"/>
        <v xml:space="preserve"> </v>
      </c>
      <c r="AG377" s="78"/>
      <c r="AH377" s="78"/>
      <c r="AI377" s="78"/>
      <c r="AK377" s="94" t="str">
        <f t="shared" si="88"/>
        <v>≤60</v>
      </c>
      <c r="AL377" s="94">
        <f t="shared" ca="1" si="89"/>
        <v>24</v>
      </c>
      <c r="AM377" s="95">
        <f t="shared" si="97"/>
        <v>0</v>
      </c>
      <c r="AN377" s="95">
        <f t="shared" si="98"/>
        <v>0</v>
      </c>
      <c r="AO377" s="96">
        <f t="shared" si="93"/>
        <v>0</v>
      </c>
      <c r="AP377" s="96">
        <f t="shared" si="94"/>
        <v>0</v>
      </c>
    </row>
    <row r="378" spans="2:42" s="97" customFormat="1" ht="52.8" x14ac:dyDescent="0.3">
      <c r="B378" s="79">
        <f t="shared" si="95"/>
        <v>375</v>
      </c>
      <c r="C378" s="79"/>
      <c r="D378" s="80" t="s">
        <v>94</v>
      </c>
      <c r="E378" s="80"/>
      <c r="F378" s="81"/>
      <c r="G378" s="82" t="str">
        <f t="shared" si="96"/>
        <v xml:space="preserve">Группа от QF </v>
      </c>
      <c r="H378" s="83"/>
      <c r="I378" s="83"/>
      <c r="J378" s="83"/>
      <c r="K378" s="83"/>
      <c r="L378" s="127"/>
      <c r="M378" s="127"/>
      <c r="N378" s="84"/>
      <c r="O378" s="85"/>
      <c r="P378" s="85"/>
      <c r="Q378" s="85"/>
      <c r="R378" s="86"/>
      <c r="S378" s="80"/>
      <c r="T378" s="87"/>
      <c r="U378" s="88" t="str">
        <f t="shared" si="90"/>
        <v xml:space="preserve"> </v>
      </c>
      <c r="V378" s="89"/>
      <c r="W378" s="90" t="str">
        <f t="shared" si="91"/>
        <v xml:space="preserve"> </v>
      </c>
      <c r="X378" s="90"/>
      <c r="Y378" s="90"/>
      <c r="Z378" s="90"/>
      <c r="AA378" s="90"/>
      <c r="AB378" s="87" t="s">
        <v>74</v>
      </c>
      <c r="AC378" s="76"/>
      <c r="AD378" s="91">
        <f t="shared" si="86"/>
        <v>0</v>
      </c>
      <c r="AE378" s="88" t="str">
        <f t="shared" si="92"/>
        <v xml:space="preserve"> </v>
      </c>
      <c r="AF378" s="91" t="str">
        <f t="shared" si="87"/>
        <v xml:space="preserve"> </v>
      </c>
      <c r="AG378" s="78"/>
      <c r="AH378" s="78"/>
      <c r="AI378" s="78"/>
      <c r="AK378" s="94" t="str">
        <f t="shared" si="88"/>
        <v>≤60</v>
      </c>
      <c r="AL378" s="94">
        <f t="shared" ca="1" si="89"/>
        <v>35</v>
      </c>
      <c r="AM378" s="95">
        <f t="shared" si="97"/>
        <v>0</v>
      </c>
      <c r="AN378" s="95">
        <f t="shared" si="98"/>
        <v>0</v>
      </c>
      <c r="AO378" s="96">
        <f t="shared" si="93"/>
        <v>0</v>
      </c>
      <c r="AP378" s="96">
        <f t="shared" si="94"/>
        <v>0</v>
      </c>
    </row>
    <row r="379" spans="2:42" s="97" customFormat="1" ht="52.8" x14ac:dyDescent="0.3">
      <c r="B379" s="79">
        <f t="shared" si="95"/>
        <v>376</v>
      </c>
      <c r="C379" s="79"/>
      <c r="D379" s="80" t="s">
        <v>94</v>
      </c>
      <c r="E379" s="80"/>
      <c r="F379" s="81"/>
      <c r="G379" s="82" t="str">
        <f t="shared" si="96"/>
        <v xml:space="preserve">Группа от QF </v>
      </c>
      <c r="H379" s="83"/>
      <c r="I379" s="83"/>
      <c r="J379" s="83"/>
      <c r="K379" s="83"/>
      <c r="L379" s="127"/>
      <c r="M379" s="127"/>
      <c r="N379" s="84"/>
      <c r="O379" s="85"/>
      <c r="P379" s="85"/>
      <c r="Q379" s="85"/>
      <c r="R379" s="86"/>
      <c r="S379" s="80"/>
      <c r="T379" s="87"/>
      <c r="U379" s="88" t="str">
        <f t="shared" si="90"/>
        <v xml:space="preserve"> </v>
      </c>
      <c r="V379" s="89"/>
      <c r="W379" s="90" t="str">
        <f t="shared" si="91"/>
        <v xml:space="preserve"> </v>
      </c>
      <c r="X379" s="90"/>
      <c r="Y379" s="90"/>
      <c r="Z379" s="90"/>
      <c r="AA379" s="90"/>
      <c r="AB379" s="87" t="s">
        <v>74</v>
      </c>
      <c r="AC379" s="76"/>
      <c r="AD379" s="91">
        <f t="shared" si="86"/>
        <v>0</v>
      </c>
      <c r="AE379" s="88" t="str">
        <f t="shared" si="92"/>
        <v xml:space="preserve"> </v>
      </c>
      <c r="AF379" s="91" t="str">
        <f t="shared" si="87"/>
        <v xml:space="preserve"> </v>
      </c>
      <c r="AG379" s="78"/>
      <c r="AH379" s="78"/>
      <c r="AI379" s="78"/>
      <c r="AK379" s="94" t="str">
        <f t="shared" si="88"/>
        <v>≤60</v>
      </c>
      <c r="AL379" s="94">
        <f t="shared" ca="1" si="89"/>
        <v>41</v>
      </c>
      <c r="AM379" s="95">
        <f t="shared" si="97"/>
        <v>0</v>
      </c>
      <c r="AN379" s="95">
        <f t="shared" si="98"/>
        <v>0</v>
      </c>
      <c r="AO379" s="96">
        <f t="shared" si="93"/>
        <v>0</v>
      </c>
      <c r="AP379" s="96">
        <f t="shared" si="94"/>
        <v>0</v>
      </c>
    </row>
    <row r="380" spans="2:42" s="97" customFormat="1" ht="52.8" x14ac:dyDescent="0.3">
      <c r="B380" s="79">
        <f t="shared" si="95"/>
        <v>377</v>
      </c>
      <c r="C380" s="79"/>
      <c r="D380" s="80" t="s">
        <v>94</v>
      </c>
      <c r="E380" s="80"/>
      <c r="F380" s="81"/>
      <c r="G380" s="82" t="str">
        <f t="shared" si="96"/>
        <v xml:space="preserve">Группа от QF </v>
      </c>
      <c r="H380" s="83"/>
      <c r="I380" s="83"/>
      <c r="J380" s="83"/>
      <c r="K380" s="83"/>
      <c r="L380" s="127"/>
      <c r="M380" s="127"/>
      <c r="N380" s="84"/>
      <c r="O380" s="85"/>
      <c r="P380" s="85"/>
      <c r="Q380" s="85"/>
      <c r="R380" s="86"/>
      <c r="S380" s="80"/>
      <c r="T380" s="87"/>
      <c r="U380" s="88" t="str">
        <f t="shared" si="90"/>
        <v xml:space="preserve"> </v>
      </c>
      <c r="V380" s="89"/>
      <c r="W380" s="90" t="str">
        <f t="shared" si="91"/>
        <v xml:space="preserve"> </v>
      </c>
      <c r="X380" s="90"/>
      <c r="Y380" s="90"/>
      <c r="Z380" s="90"/>
      <c r="AA380" s="90"/>
      <c r="AB380" s="87" t="s">
        <v>74</v>
      </c>
      <c r="AC380" s="76"/>
      <c r="AD380" s="91">
        <f t="shared" si="86"/>
        <v>0</v>
      </c>
      <c r="AE380" s="88" t="str">
        <f t="shared" si="92"/>
        <v xml:space="preserve"> </v>
      </c>
      <c r="AF380" s="91" t="str">
        <f t="shared" si="87"/>
        <v xml:space="preserve"> </v>
      </c>
      <c r="AG380" s="78"/>
      <c r="AH380" s="78"/>
      <c r="AI380" s="78"/>
      <c r="AK380" s="94" t="str">
        <f t="shared" si="88"/>
        <v>≤60</v>
      </c>
      <c r="AL380" s="94">
        <f t="shared" ca="1" si="89"/>
        <v>23</v>
      </c>
      <c r="AM380" s="95">
        <f t="shared" si="97"/>
        <v>0</v>
      </c>
      <c r="AN380" s="95">
        <f t="shared" si="98"/>
        <v>0</v>
      </c>
      <c r="AO380" s="96">
        <f t="shared" si="93"/>
        <v>0</v>
      </c>
      <c r="AP380" s="96">
        <f t="shared" si="94"/>
        <v>0</v>
      </c>
    </row>
    <row r="381" spans="2:42" s="97" customFormat="1" ht="52.8" x14ac:dyDescent="0.3">
      <c r="B381" s="79">
        <f t="shared" si="95"/>
        <v>378</v>
      </c>
      <c r="C381" s="79"/>
      <c r="D381" s="80" t="s">
        <v>94</v>
      </c>
      <c r="E381" s="80"/>
      <c r="F381" s="81"/>
      <c r="G381" s="82" t="str">
        <f t="shared" si="96"/>
        <v xml:space="preserve">Группа от QF </v>
      </c>
      <c r="H381" s="83"/>
      <c r="I381" s="83"/>
      <c r="J381" s="83"/>
      <c r="K381" s="83"/>
      <c r="L381" s="127"/>
      <c r="M381" s="127"/>
      <c r="N381" s="84"/>
      <c r="O381" s="85"/>
      <c r="P381" s="85"/>
      <c r="Q381" s="85"/>
      <c r="R381" s="86"/>
      <c r="S381" s="80"/>
      <c r="T381" s="87"/>
      <c r="U381" s="88" t="str">
        <f t="shared" si="90"/>
        <v xml:space="preserve"> </v>
      </c>
      <c r="V381" s="89"/>
      <c r="W381" s="90" t="str">
        <f t="shared" si="91"/>
        <v xml:space="preserve"> </v>
      </c>
      <c r="X381" s="90"/>
      <c r="Y381" s="90"/>
      <c r="Z381" s="90"/>
      <c r="AA381" s="90"/>
      <c r="AB381" s="87" t="s">
        <v>74</v>
      </c>
      <c r="AC381" s="76"/>
      <c r="AD381" s="91">
        <f t="shared" si="86"/>
        <v>0</v>
      </c>
      <c r="AE381" s="88" t="str">
        <f t="shared" si="92"/>
        <v xml:space="preserve"> </v>
      </c>
      <c r="AF381" s="91" t="str">
        <f t="shared" si="87"/>
        <v xml:space="preserve"> </v>
      </c>
      <c r="AG381" s="78"/>
      <c r="AH381" s="78"/>
      <c r="AI381" s="78"/>
      <c r="AK381" s="94" t="str">
        <f t="shared" si="88"/>
        <v>≤60</v>
      </c>
      <c r="AL381" s="94">
        <f t="shared" ca="1" si="89"/>
        <v>34</v>
      </c>
      <c r="AM381" s="95">
        <f t="shared" si="97"/>
        <v>0</v>
      </c>
      <c r="AN381" s="95">
        <f t="shared" si="98"/>
        <v>0</v>
      </c>
      <c r="AO381" s="96">
        <f t="shared" si="93"/>
        <v>0</v>
      </c>
      <c r="AP381" s="96">
        <f t="shared" si="94"/>
        <v>0</v>
      </c>
    </row>
    <row r="382" spans="2:42" s="97" customFormat="1" ht="52.8" x14ac:dyDescent="0.3">
      <c r="B382" s="79">
        <f t="shared" si="95"/>
        <v>379</v>
      </c>
      <c r="C382" s="79"/>
      <c r="D382" s="80" t="s">
        <v>94</v>
      </c>
      <c r="E382" s="80"/>
      <c r="F382" s="81"/>
      <c r="G382" s="82" t="str">
        <f t="shared" si="96"/>
        <v xml:space="preserve">Группа от QF </v>
      </c>
      <c r="H382" s="83"/>
      <c r="I382" s="83"/>
      <c r="J382" s="83"/>
      <c r="K382" s="83"/>
      <c r="L382" s="127"/>
      <c r="M382" s="127"/>
      <c r="N382" s="84"/>
      <c r="O382" s="85"/>
      <c r="P382" s="85"/>
      <c r="Q382" s="85"/>
      <c r="R382" s="86"/>
      <c r="S382" s="80"/>
      <c r="T382" s="87"/>
      <c r="U382" s="88" t="str">
        <f t="shared" si="90"/>
        <v xml:space="preserve"> </v>
      </c>
      <c r="V382" s="89"/>
      <c r="W382" s="90" t="str">
        <f t="shared" si="91"/>
        <v xml:space="preserve"> </v>
      </c>
      <c r="X382" s="90"/>
      <c r="Y382" s="90"/>
      <c r="Z382" s="90"/>
      <c r="AA382" s="90"/>
      <c r="AB382" s="87" t="s">
        <v>74</v>
      </c>
      <c r="AC382" s="76"/>
      <c r="AD382" s="91">
        <f t="shared" si="86"/>
        <v>0</v>
      </c>
      <c r="AE382" s="88" t="str">
        <f t="shared" si="92"/>
        <v xml:space="preserve"> </v>
      </c>
      <c r="AF382" s="91" t="str">
        <f t="shared" si="87"/>
        <v xml:space="preserve"> </v>
      </c>
      <c r="AG382" s="78"/>
      <c r="AH382" s="78"/>
      <c r="AI382" s="78"/>
      <c r="AK382" s="94" t="str">
        <f t="shared" si="88"/>
        <v>≤60</v>
      </c>
      <c r="AL382" s="94">
        <f t="shared" ca="1" si="89"/>
        <v>30</v>
      </c>
      <c r="AM382" s="95">
        <f t="shared" si="97"/>
        <v>0</v>
      </c>
      <c r="AN382" s="95">
        <f t="shared" si="98"/>
        <v>0</v>
      </c>
      <c r="AO382" s="96">
        <f t="shared" si="93"/>
        <v>0</v>
      </c>
      <c r="AP382" s="96">
        <f t="shared" si="94"/>
        <v>0</v>
      </c>
    </row>
    <row r="383" spans="2:42" s="97" customFormat="1" ht="52.8" x14ac:dyDescent="0.3">
      <c r="B383" s="79">
        <f t="shared" si="95"/>
        <v>380</v>
      </c>
      <c r="C383" s="79"/>
      <c r="D383" s="80" t="s">
        <v>94</v>
      </c>
      <c r="E383" s="80"/>
      <c r="F383" s="81"/>
      <c r="G383" s="82" t="str">
        <f t="shared" si="96"/>
        <v xml:space="preserve">Группа от QF </v>
      </c>
      <c r="H383" s="83"/>
      <c r="I383" s="83"/>
      <c r="J383" s="83"/>
      <c r="K383" s="83"/>
      <c r="L383" s="127"/>
      <c r="M383" s="127"/>
      <c r="N383" s="84"/>
      <c r="O383" s="85"/>
      <c r="P383" s="85"/>
      <c r="Q383" s="85"/>
      <c r="R383" s="86"/>
      <c r="S383" s="80"/>
      <c r="T383" s="87"/>
      <c r="U383" s="88" t="str">
        <f t="shared" si="90"/>
        <v xml:space="preserve"> </v>
      </c>
      <c r="V383" s="89"/>
      <c r="W383" s="90" t="str">
        <f t="shared" si="91"/>
        <v xml:space="preserve"> </v>
      </c>
      <c r="X383" s="90"/>
      <c r="Y383" s="90"/>
      <c r="Z383" s="90"/>
      <c r="AA383" s="90"/>
      <c r="AB383" s="87" t="s">
        <v>74</v>
      </c>
      <c r="AC383" s="76"/>
      <c r="AD383" s="91">
        <f t="shared" si="86"/>
        <v>0</v>
      </c>
      <c r="AE383" s="88" t="str">
        <f t="shared" si="92"/>
        <v xml:space="preserve"> </v>
      </c>
      <c r="AF383" s="91" t="str">
        <f t="shared" si="87"/>
        <v xml:space="preserve"> </v>
      </c>
      <c r="AG383" s="78"/>
      <c r="AH383" s="78"/>
      <c r="AI383" s="78"/>
      <c r="AK383" s="94" t="str">
        <f t="shared" si="88"/>
        <v>≤60</v>
      </c>
      <c r="AL383" s="94">
        <f t="shared" ca="1" si="89"/>
        <v>38</v>
      </c>
      <c r="AM383" s="95">
        <f t="shared" si="97"/>
        <v>0</v>
      </c>
      <c r="AN383" s="95">
        <f t="shared" si="98"/>
        <v>0</v>
      </c>
      <c r="AO383" s="96">
        <f t="shared" si="93"/>
        <v>0</v>
      </c>
      <c r="AP383" s="96">
        <f t="shared" si="94"/>
        <v>0</v>
      </c>
    </row>
    <row r="384" spans="2:42" s="97" customFormat="1" ht="52.8" x14ac:dyDescent="0.3">
      <c r="B384" s="79">
        <f t="shared" si="95"/>
        <v>381</v>
      </c>
      <c r="C384" s="79"/>
      <c r="D384" s="80" t="s">
        <v>94</v>
      </c>
      <c r="E384" s="80"/>
      <c r="F384" s="81"/>
      <c r="G384" s="82" t="str">
        <f t="shared" si="96"/>
        <v xml:space="preserve">Группа от QF </v>
      </c>
      <c r="H384" s="83"/>
      <c r="I384" s="83"/>
      <c r="J384" s="83"/>
      <c r="K384" s="83"/>
      <c r="L384" s="127"/>
      <c r="M384" s="127"/>
      <c r="N384" s="84"/>
      <c r="O384" s="85"/>
      <c r="P384" s="85"/>
      <c r="Q384" s="85"/>
      <c r="R384" s="86"/>
      <c r="S384" s="80"/>
      <c r="T384" s="87"/>
      <c r="U384" s="88" t="str">
        <f t="shared" si="90"/>
        <v xml:space="preserve"> </v>
      </c>
      <c r="V384" s="89"/>
      <c r="W384" s="90" t="str">
        <f t="shared" si="91"/>
        <v xml:space="preserve"> </v>
      </c>
      <c r="X384" s="90"/>
      <c r="Y384" s="90"/>
      <c r="Z384" s="90"/>
      <c r="AA384" s="90"/>
      <c r="AB384" s="87" t="s">
        <v>74</v>
      </c>
      <c r="AC384" s="76"/>
      <c r="AD384" s="91">
        <f t="shared" si="86"/>
        <v>0</v>
      </c>
      <c r="AE384" s="88" t="str">
        <f t="shared" si="92"/>
        <v xml:space="preserve"> </v>
      </c>
      <c r="AF384" s="91" t="str">
        <f t="shared" si="87"/>
        <v xml:space="preserve"> </v>
      </c>
      <c r="AG384" s="78"/>
      <c r="AH384" s="78"/>
      <c r="AI384" s="78"/>
      <c r="AK384" s="94" t="str">
        <f t="shared" si="88"/>
        <v>≤60</v>
      </c>
      <c r="AL384" s="94">
        <f t="shared" ca="1" si="89"/>
        <v>24</v>
      </c>
      <c r="AM384" s="95">
        <f t="shared" si="97"/>
        <v>0</v>
      </c>
      <c r="AN384" s="95">
        <f t="shared" si="98"/>
        <v>0</v>
      </c>
      <c r="AO384" s="96">
        <f t="shared" si="93"/>
        <v>0</v>
      </c>
      <c r="AP384" s="96">
        <f t="shared" si="94"/>
        <v>0</v>
      </c>
    </row>
    <row r="385" spans="2:42" s="97" customFormat="1" ht="52.8" x14ac:dyDescent="0.3">
      <c r="B385" s="79">
        <f t="shared" si="95"/>
        <v>382</v>
      </c>
      <c r="C385" s="79"/>
      <c r="D385" s="80" t="s">
        <v>94</v>
      </c>
      <c r="E385" s="80"/>
      <c r="F385" s="81"/>
      <c r="G385" s="82" t="str">
        <f t="shared" si="96"/>
        <v xml:space="preserve">Группа от QF </v>
      </c>
      <c r="H385" s="83"/>
      <c r="I385" s="83"/>
      <c r="J385" s="83"/>
      <c r="K385" s="83"/>
      <c r="L385" s="127"/>
      <c r="M385" s="127"/>
      <c r="N385" s="84"/>
      <c r="O385" s="85"/>
      <c r="P385" s="85"/>
      <c r="Q385" s="85"/>
      <c r="R385" s="86"/>
      <c r="S385" s="80"/>
      <c r="T385" s="87"/>
      <c r="U385" s="88" t="str">
        <f t="shared" si="90"/>
        <v xml:space="preserve"> </v>
      </c>
      <c r="V385" s="89"/>
      <c r="W385" s="90" t="str">
        <f t="shared" si="91"/>
        <v xml:space="preserve"> </v>
      </c>
      <c r="X385" s="90"/>
      <c r="Y385" s="90"/>
      <c r="Z385" s="90"/>
      <c r="AA385" s="90"/>
      <c r="AB385" s="87" t="s">
        <v>74</v>
      </c>
      <c r="AC385" s="76"/>
      <c r="AD385" s="91">
        <f t="shared" si="86"/>
        <v>0</v>
      </c>
      <c r="AE385" s="88" t="str">
        <f t="shared" si="92"/>
        <v xml:space="preserve"> </v>
      </c>
      <c r="AF385" s="91" t="str">
        <f t="shared" si="87"/>
        <v xml:space="preserve"> </v>
      </c>
      <c r="AG385" s="78"/>
      <c r="AH385" s="78"/>
      <c r="AI385" s="78"/>
      <c r="AK385" s="94" t="str">
        <f t="shared" si="88"/>
        <v>≤60</v>
      </c>
      <c r="AL385" s="94">
        <f t="shared" ca="1" si="89"/>
        <v>27</v>
      </c>
      <c r="AM385" s="95">
        <f t="shared" si="97"/>
        <v>0</v>
      </c>
      <c r="AN385" s="95">
        <f t="shared" si="98"/>
        <v>0</v>
      </c>
      <c r="AO385" s="96">
        <f t="shared" si="93"/>
        <v>0</v>
      </c>
      <c r="AP385" s="96">
        <f t="shared" si="94"/>
        <v>0</v>
      </c>
    </row>
    <row r="386" spans="2:42" s="97" customFormat="1" ht="52.8" x14ac:dyDescent="0.3">
      <c r="B386" s="79">
        <f t="shared" si="95"/>
        <v>383</v>
      </c>
      <c r="C386" s="79"/>
      <c r="D386" s="80" t="s">
        <v>94</v>
      </c>
      <c r="E386" s="80"/>
      <c r="F386" s="81"/>
      <c r="G386" s="82" t="str">
        <f t="shared" si="96"/>
        <v xml:space="preserve">Группа от QF </v>
      </c>
      <c r="H386" s="83"/>
      <c r="I386" s="83"/>
      <c r="J386" s="83"/>
      <c r="K386" s="83"/>
      <c r="L386" s="127"/>
      <c r="M386" s="127"/>
      <c r="N386" s="84"/>
      <c r="O386" s="85"/>
      <c r="P386" s="85"/>
      <c r="Q386" s="85"/>
      <c r="R386" s="86"/>
      <c r="S386" s="80"/>
      <c r="T386" s="87"/>
      <c r="U386" s="88" t="str">
        <f t="shared" si="90"/>
        <v xml:space="preserve"> </v>
      </c>
      <c r="V386" s="89"/>
      <c r="W386" s="90" t="str">
        <f t="shared" si="91"/>
        <v xml:space="preserve"> </v>
      </c>
      <c r="X386" s="90"/>
      <c r="Y386" s="90"/>
      <c r="Z386" s="90"/>
      <c r="AA386" s="90"/>
      <c r="AB386" s="87" t="s">
        <v>74</v>
      </c>
      <c r="AC386" s="76"/>
      <c r="AD386" s="91">
        <f t="shared" si="86"/>
        <v>0</v>
      </c>
      <c r="AE386" s="88" t="str">
        <f t="shared" si="92"/>
        <v xml:space="preserve"> </v>
      </c>
      <c r="AF386" s="91" t="str">
        <f t="shared" si="87"/>
        <v xml:space="preserve"> </v>
      </c>
      <c r="AG386" s="78"/>
      <c r="AH386" s="78"/>
      <c r="AI386" s="78"/>
      <c r="AK386" s="94" t="str">
        <f t="shared" si="88"/>
        <v>≤60</v>
      </c>
      <c r="AL386" s="94">
        <f t="shared" ca="1" si="89"/>
        <v>40</v>
      </c>
      <c r="AM386" s="95">
        <f t="shared" si="97"/>
        <v>0</v>
      </c>
      <c r="AN386" s="95">
        <f t="shared" si="98"/>
        <v>0</v>
      </c>
      <c r="AO386" s="96">
        <f t="shared" si="93"/>
        <v>0</v>
      </c>
      <c r="AP386" s="96">
        <f t="shared" si="94"/>
        <v>0</v>
      </c>
    </row>
    <row r="387" spans="2:42" s="97" customFormat="1" ht="52.8" x14ac:dyDescent="0.3">
      <c r="B387" s="79">
        <f t="shared" si="95"/>
        <v>384</v>
      </c>
      <c r="C387" s="79"/>
      <c r="D387" s="80" t="s">
        <v>94</v>
      </c>
      <c r="E387" s="80"/>
      <c r="F387" s="81"/>
      <c r="G387" s="82" t="str">
        <f t="shared" si="96"/>
        <v xml:space="preserve">Группа от QF </v>
      </c>
      <c r="H387" s="83"/>
      <c r="I387" s="83"/>
      <c r="J387" s="83"/>
      <c r="K387" s="83"/>
      <c r="L387" s="127"/>
      <c r="M387" s="127"/>
      <c r="N387" s="84"/>
      <c r="O387" s="85"/>
      <c r="P387" s="85"/>
      <c r="Q387" s="85"/>
      <c r="R387" s="86"/>
      <c r="S387" s="80"/>
      <c r="T387" s="87"/>
      <c r="U387" s="88" t="str">
        <f t="shared" si="90"/>
        <v xml:space="preserve"> </v>
      </c>
      <c r="V387" s="89"/>
      <c r="W387" s="90" t="str">
        <f t="shared" si="91"/>
        <v xml:space="preserve"> </v>
      </c>
      <c r="X387" s="90"/>
      <c r="Y387" s="90"/>
      <c r="Z387" s="90"/>
      <c r="AA387" s="90"/>
      <c r="AB387" s="87" t="s">
        <v>74</v>
      </c>
      <c r="AC387" s="76"/>
      <c r="AD387" s="91">
        <f t="shared" ref="AD387:AD450" si="99">IF(V387=$AG$1,L387*3,IF(V387=$AH$1,L387*5,IF(V387=$AI$1,L387*8,IF(V387=$AJ$1,L387*12*0.75,0))))</f>
        <v>0</v>
      </c>
      <c r="AE387" s="88" t="str">
        <f t="shared" si="92"/>
        <v xml:space="preserve"> </v>
      </c>
      <c r="AF387" s="91" t="str">
        <f t="shared" ref="AF387:AF450" si="100">IF(V387=$AG$1,L387*5,IF(V387=$AH$1,L387*10,IF(V387=$AI$1,L387*10,IF(V387=$AJ$1,L387*12," "))))</f>
        <v xml:space="preserve"> </v>
      </c>
      <c r="AG387" s="78"/>
      <c r="AH387" s="78"/>
      <c r="AI387" s="78"/>
      <c r="AK387" s="94" t="str">
        <f t="shared" ref="AK387:AK450" si="101">IF(L387&gt;63,"≤120","≤60")</f>
        <v>≤60</v>
      </c>
      <c r="AL387" s="94">
        <f t="shared" ref="AL387:AL450" ca="1" si="102">IF(L387&lt;63,RANDBETWEEN(20,50),RANDBETWEEN(60,110))</f>
        <v>30</v>
      </c>
      <c r="AM387" s="95">
        <f t="shared" si="97"/>
        <v>0</v>
      </c>
      <c r="AN387" s="95">
        <f t="shared" si="98"/>
        <v>0</v>
      </c>
      <c r="AO387" s="96">
        <f t="shared" si="93"/>
        <v>0</v>
      </c>
      <c r="AP387" s="96">
        <f t="shared" si="94"/>
        <v>0</v>
      </c>
    </row>
    <row r="388" spans="2:42" s="97" customFormat="1" ht="52.8" x14ac:dyDescent="0.3">
      <c r="B388" s="79">
        <f t="shared" si="95"/>
        <v>385</v>
      </c>
      <c r="C388" s="79"/>
      <c r="D388" s="80" t="s">
        <v>94</v>
      </c>
      <c r="E388" s="80"/>
      <c r="F388" s="81"/>
      <c r="G388" s="82" t="str">
        <f t="shared" si="96"/>
        <v xml:space="preserve">Группа от QF </v>
      </c>
      <c r="H388" s="83"/>
      <c r="I388" s="83"/>
      <c r="J388" s="83"/>
      <c r="K388" s="83"/>
      <c r="L388" s="127"/>
      <c r="M388" s="127"/>
      <c r="N388" s="84"/>
      <c r="O388" s="85"/>
      <c r="P388" s="85"/>
      <c r="Q388" s="85"/>
      <c r="R388" s="86"/>
      <c r="S388" s="80"/>
      <c r="T388" s="87"/>
      <c r="U388" s="88" t="str">
        <f t="shared" ref="U388:U451" si="103">IF(AD388=0," ","-")</f>
        <v xml:space="preserve"> </v>
      </c>
      <c r="V388" s="89"/>
      <c r="W388" s="90" t="str">
        <f t="shared" ref="W388:W451" si="104">IF(AD388=0," ","-")</f>
        <v xml:space="preserve"> </v>
      </c>
      <c r="X388" s="90"/>
      <c r="Y388" s="90"/>
      <c r="Z388" s="90"/>
      <c r="AA388" s="90"/>
      <c r="AB388" s="87" t="s">
        <v>74</v>
      </c>
      <c r="AC388" s="76"/>
      <c r="AD388" s="91">
        <f t="shared" si="99"/>
        <v>0</v>
      </c>
      <c r="AE388" s="88" t="str">
        <f t="shared" ref="AE388:AE451" si="105">IF(AD388=0," ","-")</f>
        <v xml:space="preserve"> </v>
      </c>
      <c r="AF388" s="91" t="str">
        <f t="shared" si="100"/>
        <v xml:space="preserve"> </v>
      </c>
      <c r="AG388" s="78"/>
      <c r="AH388" s="78"/>
      <c r="AI388" s="78"/>
      <c r="AK388" s="94" t="str">
        <f t="shared" si="101"/>
        <v>≤60</v>
      </c>
      <c r="AL388" s="94">
        <f t="shared" ca="1" si="102"/>
        <v>47</v>
      </c>
      <c r="AM388" s="95">
        <f t="shared" si="97"/>
        <v>0</v>
      </c>
      <c r="AN388" s="95">
        <f t="shared" si="98"/>
        <v>0</v>
      </c>
      <c r="AO388" s="96">
        <f t="shared" ref="AO388:AO451" si="106">ROUND(L388*1.13,0)</f>
        <v>0</v>
      </c>
      <c r="AP388" s="96">
        <f t="shared" ref="AP388:AP451" si="107">ROUND(L388*1.45,0)</f>
        <v>0</v>
      </c>
    </row>
    <row r="389" spans="2:42" s="97" customFormat="1" ht="52.8" x14ac:dyDescent="0.3">
      <c r="B389" s="79">
        <f t="shared" si="95"/>
        <v>386</v>
      </c>
      <c r="C389" s="79"/>
      <c r="D389" s="80" t="s">
        <v>94</v>
      </c>
      <c r="E389" s="80"/>
      <c r="F389" s="81"/>
      <c r="G389" s="82" t="str">
        <f t="shared" si="96"/>
        <v xml:space="preserve">Группа от QF </v>
      </c>
      <c r="H389" s="83"/>
      <c r="I389" s="83"/>
      <c r="J389" s="83"/>
      <c r="K389" s="83"/>
      <c r="L389" s="127"/>
      <c r="M389" s="127"/>
      <c r="N389" s="84"/>
      <c r="O389" s="85"/>
      <c r="P389" s="85"/>
      <c r="Q389" s="85"/>
      <c r="R389" s="86"/>
      <c r="S389" s="80"/>
      <c r="T389" s="87"/>
      <c r="U389" s="88" t="str">
        <f t="shared" si="103"/>
        <v xml:space="preserve"> </v>
      </c>
      <c r="V389" s="89"/>
      <c r="W389" s="90" t="str">
        <f t="shared" si="104"/>
        <v xml:space="preserve"> </v>
      </c>
      <c r="X389" s="90"/>
      <c r="Y389" s="90"/>
      <c r="Z389" s="90"/>
      <c r="AA389" s="90"/>
      <c r="AB389" s="87" t="s">
        <v>74</v>
      </c>
      <c r="AC389" s="76"/>
      <c r="AD389" s="91">
        <f t="shared" si="99"/>
        <v>0</v>
      </c>
      <c r="AE389" s="88" t="str">
        <f t="shared" si="105"/>
        <v xml:space="preserve"> </v>
      </c>
      <c r="AF389" s="91" t="str">
        <f t="shared" si="100"/>
        <v xml:space="preserve"> </v>
      </c>
      <c r="AG389" s="78"/>
      <c r="AH389" s="78"/>
      <c r="AI389" s="78"/>
      <c r="AK389" s="94" t="str">
        <f t="shared" si="101"/>
        <v>≤60</v>
      </c>
      <c r="AL389" s="94">
        <f t="shared" ca="1" si="102"/>
        <v>30</v>
      </c>
      <c r="AM389" s="95">
        <f t="shared" si="97"/>
        <v>0</v>
      </c>
      <c r="AN389" s="95">
        <f t="shared" si="98"/>
        <v>0</v>
      </c>
      <c r="AO389" s="96">
        <f t="shared" si="106"/>
        <v>0</v>
      </c>
      <c r="AP389" s="96">
        <f t="shared" si="107"/>
        <v>0</v>
      </c>
    </row>
    <row r="390" spans="2:42" s="97" customFormat="1" ht="52.8" x14ac:dyDescent="0.3">
      <c r="B390" s="79">
        <f t="shared" ref="B390:B453" si="108">(IF(B388+B389=0,(B387+1),(IF(B389=0,(B388+1),B389+1))))</f>
        <v>387</v>
      </c>
      <c r="C390" s="79"/>
      <c r="D390" s="80" t="s">
        <v>94</v>
      </c>
      <c r="E390" s="80"/>
      <c r="F390" s="81"/>
      <c r="G390" s="82" t="str">
        <f t="shared" si="96"/>
        <v xml:space="preserve">Группа от QF </v>
      </c>
      <c r="H390" s="83"/>
      <c r="I390" s="83"/>
      <c r="J390" s="83"/>
      <c r="K390" s="83"/>
      <c r="L390" s="127"/>
      <c r="M390" s="127"/>
      <c r="N390" s="84"/>
      <c r="O390" s="85"/>
      <c r="P390" s="85"/>
      <c r="Q390" s="85"/>
      <c r="R390" s="86"/>
      <c r="S390" s="80"/>
      <c r="T390" s="87"/>
      <c r="U390" s="88" t="str">
        <f t="shared" si="103"/>
        <v xml:space="preserve"> </v>
      </c>
      <c r="V390" s="89"/>
      <c r="W390" s="90" t="str">
        <f t="shared" si="104"/>
        <v xml:space="preserve"> </v>
      </c>
      <c r="X390" s="90"/>
      <c r="Y390" s="90"/>
      <c r="Z390" s="90"/>
      <c r="AA390" s="90"/>
      <c r="AB390" s="87" t="s">
        <v>74</v>
      </c>
      <c r="AC390" s="76"/>
      <c r="AD390" s="91">
        <f t="shared" si="99"/>
        <v>0</v>
      </c>
      <c r="AE390" s="88" t="str">
        <f t="shared" si="105"/>
        <v xml:space="preserve"> </v>
      </c>
      <c r="AF390" s="91" t="str">
        <f t="shared" si="100"/>
        <v xml:space="preserve"> </v>
      </c>
      <c r="AG390" s="78"/>
      <c r="AH390" s="78"/>
      <c r="AI390" s="78"/>
      <c r="AK390" s="94" t="str">
        <f t="shared" si="101"/>
        <v>≤60</v>
      </c>
      <c r="AL390" s="94">
        <f t="shared" ca="1" si="102"/>
        <v>21</v>
      </c>
      <c r="AM390" s="95">
        <f t="shared" si="97"/>
        <v>0</v>
      </c>
      <c r="AN390" s="95">
        <f t="shared" si="98"/>
        <v>0</v>
      </c>
      <c r="AO390" s="96">
        <f t="shared" si="106"/>
        <v>0</v>
      </c>
      <c r="AP390" s="96">
        <f t="shared" si="107"/>
        <v>0</v>
      </c>
    </row>
    <row r="391" spans="2:42" s="97" customFormat="1" ht="52.8" x14ac:dyDescent="0.3">
      <c r="B391" s="79">
        <f t="shared" si="108"/>
        <v>388</v>
      </c>
      <c r="C391" s="79"/>
      <c r="D391" s="80" t="s">
        <v>94</v>
      </c>
      <c r="E391" s="80"/>
      <c r="F391" s="81"/>
      <c r="G391" s="82" t="str">
        <f t="shared" si="96"/>
        <v xml:space="preserve">Группа от QF </v>
      </c>
      <c r="H391" s="83"/>
      <c r="I391" s="83"/>
      <c r="J391" s="83"/>
      <c r="K391" s="83"/>
      <c r="L391" s="127"/>
      <c r="M391" s="127"/>
      <c r="N391" s="84"/>
      <c r="O391" s="85"/>
      <c r="P391" s="85"/>
      <c r="Q391" s="85"/>
      <c r="R391" s="86"/>
      <c r="S391" s="80"/>
      <c r="T391" s="87"/>
      <c r="U391" s="88" t="str">
        <f t="shared" si="103"/>
        <v xml:space="preserve"> </v>
      </c>
      <c r="V391" s="89"/>
      <c r="W391" s="90" t="str">
        <f t="shared" si="104"/>
        <v xml:space="preserve"> </v>
      </c>
      <c r="X391" s="90"/>
      <c r="Y391" s="90"/>
      <c r="Z391" s="90"/>
      <c r="AA391" s="90"/>
      <c r="AB391" s="87" t="s">
        <v>74</v>
      </c>
      <c r="AC391" s="76"/>
      <c r="AD391" s="91">
        <f t="shared" si="99"/>
        <v>0</v>
      </c>
      <c r="AE391" s="88" t="str">
        <f t="shared" si="105"/>
        <v xml:space="preserve"> </v>
      </c>
      <c r="AF391" s="91" t="str">
        <f t="shared" si="100"/>
        <v xml:space="preserve"> </v>
      </c>
      <c r="AG391" s="78"/>
      <c r="AH391" s="78"/>
      <c r="AI391" s="78"/>
      <c r="AK391" s="94" t="str">
        <f t="shared" si="101"/>
        <v>≤60</v>
      </c>
      <c r="AL391" s="94">
        <f t="shared" ca="1" si="102"/>
        <v>44</v>
      </c>
      <c r="AM391" s="95">
        <f t="shared" si="97"/>
        <v>0</v>
      </c>
      <c r="AN391" s="95">
        <f t="shared" si="98"/>
        <v>0</v>
      </c>
      <c r="AO391" s="96">
        <f t="shared" si="106"/>
        <v>0</v>
      </c>
      <c r="AP391" s="96">
        <f t="shared" si="107"/>
        <v>0</v>
      </c>
    </row>
    <row r="392" spans="2:42" s="97" customFormat="1" ht="52.8" x14ac:dyDescent="0.3">
      <c r="B392" s="79">
        <f t="shared" si="108"/>
        <v>389</v>
      </c>
      <c r="C392" s="79"/>
      <c r="D392" s="80" t="s">
        <v>94</v>
      </c>
      <c r="E392" s="80"/>
      <c r="F392" s="81"/>
      <c r="G392" s="82" t="str">
        <f t="shared" si="96"/>
        <v xml:space="preserve">Группа от QF </v>
      </c>
      <c r="H392" s="83"/>
      <c r="I392" s="83"/>
      <c r="J392" s="83"/>
      <c r="K392" s="83"/>
      <c r="L392" s="127"/>
      <c r="M392" s="127"/>
      <c r="N392" s="84"/>
      <c r="O392" s="85"/>
      <c r="P392" s="85"/>
      <c r="Q392" s="85"/>
      <c r="R392" s="86"/>
      <c r="S392" s="80"/>
      <c r="T392" s="87"/>
      <c r="U392" s="88" t="str">
        <f t="shared" si="103"/>
        <v xml:space="preserve"> </v>
      </c>
      <c r="V392" s="89"/>
      <c r="W392" s="90" t="str">
        <f t="shared" si="104"/>
        <v xml:space="preserve"> </v>
      </c>
      <c r="X392" s="90"/>
      <c r="Y392" s="90"/>
      <c r="Z392" s="90"/>
      <c r="AA392" s="90"/>
      <c r="AB392" s="87" t="s">
        <v>74</v>
      </c>
      <c r="AC392" s="76"/>
      <c r="AD392" s="91">
        <f t="shared" si="99"/>
        <v>0</v>
      </c>
      <c r="AE392" s="88" t="str">
        <f t="shared" si="105"/>
        <v xml:space="preserve"> </v>
      </c>
      <c r="AF392" s="91" t="str">
        <f t="shared" si="100"/>
        <v xml:space="preserve"> </v>
      </c>
      <c r="AG392" s="78"/>
      <c r="AH392" s="78"/>
      <c r="AI392" s="78"/>
      <c r="AK392" s="94" t="str">
        <f t="shared" si="101"/>
        <v>≤60</v>
      </c>
      <c r="AL392" s="94">
        <f t="shared" ca="1" si="102"/>
        <v>20</v>
      </c>
      <c r="AM392" s="95">
        <f t="shared" si="97"/>
        <v>0</v>
      </c>
      <c r="AN392" s="95">
        <f t="shared" si="98"/>
        <v>0</v>
      </c>
      <c r="AO392" s="96">
        <f t="shared" si="106"/>
        <v>0</v>
      </c>
      <c r="AP392" s="96">
        <f t="shared" si="107"/>
        <v>0</v>
      </c>
    </row>
    <row r="393" spans="2:42" s="97" customFormat="1" ht="52.8" x14ac:dyDescent="0.3">
      <c r="B393" s="79">
        <f t="shared" si="108"/>
        <v>390</v>
      </c>
      <c r="C393" s="79"/>
      <c r="D393" s="80" t="s">
        <v>94</v>
      </c>
      <c r="E393" s="80"/>
      <c r="F393" s="81"/>
      <c r="G393" s="82" t="str">
        <f t="shared" si="96"/>
        <v xml:space="preserve">Группа от QF </v>
      </c>
      <c r="H393" s="83"/>
      <c r="I393" s="83"/>
      <c r="J393" s="83"/>
      <c r="K393" s="83"/>
      <c r="L393" s="127"/>
      <c r="M393" s="127"/>
      <c r="N393" s="84"/>
      <c r="O393" s="85"/>
      <c r="P393" s="85"/>
      <c r="Q393" s="85"/>
      <c r="R393" s="86"/>
      <c r="S393" s="80"/>
      <c r="T393" s="87"/>
      <c r="U393" s="88" t="str">
        <f t="shared" si="103"/>
        <v xml:space="preserve"> </v>
      </c>
      <c r="V393" s="89"/>
      <c r="W393" s="90" t="str">
        <f t="shared" si="104"/>
        <v xml:space="preserve"> </v>
      </c>
      <c r="X393" s="90"/>
      <c r="Y393" s="90"/>
      <c r="Z393" s="90"/>
      <c r="AA393" s="90"/>
      <c r="AB393" s="87" t="s">
        <v>74</v>
      </c>
      <c r="AC393" s="76"/>
      <c r="AD393" s="91">
        <f t="shared" si="99"/>
        <v>0</v>
      </c>
      <c r="AE393" s="88" t="str">
        <f t="shared" si="105"/>
        <v xml:space="preserve"> </v>
      </c>
      <c r="AF393" s="91" t="str">
        <f t="shared" si="100"/>
        <v xml:space="preserve"> </v>
      </c>
      <c r="AG393" s="78"/>
      <c r="AH393" s="78"/>
      <c r="AI393" s="78"/>
      <c r="AK393" s="94" t="str">
        <f t="shared" si="101"/>
        <v>≤60</v>
      </c>
      <c r="AL393" s="94">
        <f t="shared" ca="1" si="102"/>
        <v>34</v>
      </c>
      <c r="AM393" s="95">
        <f t="shared" si="97"/>
        <v>0</v>
      </c>
      <c r="AN393" s="95">
        <f t="shared" si="98"/>
        <v>0</v>
      </c>
      <c r="AO393" s="96">
        <f t="shared" si="106"/>
        <v>0</v>
      </c>
      <c r="AP393" s="96">
        <f t="shared" si="107"/>
        <v>0</v>
      </c>
    </row>
    <row r="394" spans="2:42" s="97" customFormat="1" ht="52.8" x14ac:dyDescent="0.3">
      <c r="B394" s="79">
        <f t="shared" si="108"/>
        <v>391</v>
      </c>
      <c r="C394" s="79"/>
      <c r="D394" s="80" t="s">
        <v>94</v>
      </c>
      <c r="E394" s="80"/>
      <c r="F394" s="81"/>
      <c r="G394" s="82" t="str">
        <f t="shared" si="96"/>
        <v xml:space="preserve">Группа от QF </v>
      </c>
      <c r="H394" s="83"/>
      <c r="I394" s="83"/>
      <c r="J394" s="83"/>
      <c r="K394" s="83"/>
      <c r="L394" s="127"/>
      <c r="M394" s="127"/>
      <c r="N394" s="84"/>
      <c r="O394" s="85"/>
      <c r="P394" s="85"/>
      <c r="Q394" s="85"/>
      <c r="R394" s="86"/>
      <c r="S394" s="80"/>
      <c r="T394" s="87"/>
      <c r="U394" s="88" t="str">
        <f t="shared" si="103"/>
        <v xml:space="preserve"> </v>
      </c>
      <c r="V394" s="89"/>
      <c r="W394" s="90" t="str">
        <f t="shared" si="104"/>
        <v xml:space="preserve"> </v>
      </c>
      <c r="X394" s="90"/>
      <c r="Y394" s="90"/>
      <c r="Z394" s="90"/>
      <c r="AA394" s="90"/>
      <c r="AB394" s="87" t="s">
        <v>74</v>
      </c>
      <c r="AC394" s="76"/>
      <c r="AD394" s="91">
        <f t="shared" si="99"/>
        <v>0</v>
      </c>
      <c r="AE394" s="88" t="str">
        <f t="shared" si="105"/>
        <v xml:space="preserve"> </v>
      </c>
      <c r="AF394" s="91" t="str">
        <f t="shared" si="100"/>
        <v xml:space="preserve"> </v>
      </c>
      <c r="AG394" s="78"/>
      <c r="AH394" s="78"/>
      <c r="AI394" s="78"/>
      <c r="AK394" s="94" t="str">
        <f t="shared" si="101"/>
        <v>≤60</v>
      </c>
      <c r="AL394" s="94">
        <f t="shared" ca="1" si="102"/>
        <v>21</v>
      </c>
      <c r="AM394" s="95">
        <f t="shared" si="97"/>
        <v>0</v>
      </c>
      <c r="AN394" s="95">
        <f t="shared" si="98"/>
        <v>0</v>
      </c>
      <c r="AO394" s="96">
        <f t="shared" si="106"/>
        <v>0</v>
      </c>
      <c r="AP394" s="96">
        <f t="shared" si="107"/>
        <v>0</v>
      </c>
    </row>
    <row r="395" spans="2:42" s="97" customFormat="1" ht="52.8" x14ac:dyDescent="0.3">
      <c r="B395" s="79">
        <f t="shared" si="108"/>
        <v>392</v>
      </c>
      <c r="C395" s="79"/>
      <c r="D395" s="80" t="s">
        <v>94</v>
      </c>
      <c r="E395" s="80"/>
      <c r="F395" s="81"/>
      <c r="G395" s="82" t="str">
        <f t="shared" si="96"/>
        <v xml:space="preserve">Группа от QF </v>
      </c>
      <c r="H395" s="83"/>
      <c r="I395" s="83"/>
      <c r="J395" s="83"/>
      <c r="K395" s="83"/>
      <c r="L395" s="127"/>
      <c r="M395" s="127"/>
      <c r="N395" s="84"/>
      <c r="O395" s="85"/>
      <c r="P395" s="85"/>
      <c r="Q395" s="85"/>
      <c r="R395" s="86"/>
      <c r="S395" s="80"/>
      <c r="T395" s="87"/>
      <c r="U395" s="88" t="str">
        <f t="shared" si="103"/>
        <v xml:space="preserve"> </v>
      </c>
      <c r="V395" s="89"/>
      <c r="W395" s="90" t="str">
        <f t="shared" si="104"/>
        <v xml:space="preserve"> </v>
      </c>
      <c r="X395" s="90"/>
      <c r="Y395" s="90"/>
      <c r="Z395" s="90"/>
      <c r="AA395" s="90"/>
      <c r="AB395" s="87" t="s">
        <v>74</v>
      </c>
      <c r="AC395" s="76"/>
      <c r="AD395" s="91">
        <f t="shared" si="99"/>
        <v>0</v>
      </c>
      <c r="AE395" s="88" t="str">
        <f t="shared" si="105"/>
        <v xml:space="preserve"> </v>
      </c>
      <c r="AF395" s="91" t="str">
        <f t="shared" si="100"/>
        <v xml:space="preserve"> </v>
      </c>
      <c r="AG395" s="78"/>
      <c r="AH395" s="78"/>
      <c r="AI395" s="78"/>
      <c r="AK395" s="94" t="str">
        <f t="shared" si="101"/>
        <v>≤60</v>
      </c>
      <c r="AL395" s="94">
        <f t="shared" ca="1" si="102"/>
        <v>22</v>
      </c>
      <c r="AM395" s="95">
        <f t="shared" si="97"/>
        <v>0</v>
      </c>
      <c r="AN395" s="95">
        <f t="shared" si="98"/>
        <v>0</v>
      </c>
      <c r="AO395" s="96">
        <f t="shared" si="106"/>
        <v>0</v>
      </c>
      <c r="AP395" s="96">
        <f t="shared" si="107"/>
        <v>0</v>
      </c>
    </row>
    <row r="396" spans="2:42" s="97" customFormat="1" ht="52.8" x14ac:dyDescent="0.3">
      <c r="B396" s="79">
        <f t="shared" si="108"/>
        <v>393</v>
      </c>
      <c r="C396" s="79"/>
      <c r="D396" s="80" t="s">
        <v>94</v>
      </c>
      <c r="E396" s="80"/>
      <c r="F396" s="81"/>
      <c r="G396" s="82" t="str">
        <f t="shared" si="96"/>
        <v xml:space="preserve">Группа от QF </v>
      </c>
      <c r="H396" s="83"/>
      <c r="I396" s="83"/>
      <c r="J396" s="83"/>
      <c r="K396" s="83"/>
      <c r="L396" s="127"/>
      <c r="M396" s="127"/>
      <c r="N396" s="84"/>
      <c r="O396" s="85"/>
      <c r="P396" s="85"/>
      <c r="Q396" s="85"/>
      <c r="R396" s="86"/>
      <c r="S396" s="80"/>
      <c r="T396" s="87"/>
      <c r="U396" s="88" t="str">
        <f t="shared" si="103"/>
        <v xml:space="preserve"> </v>
      </c>
      <c r="V396" s="89"/>
      <c r="W396" s="90" t="str">
        <f t="shared" si="104"/>
        <v xml:space="preserve"> </v>
      </c>
      <c r="X396" s="90"/>
      <c r="Y396" s="90"/>
      <c r="Z396" s="90"/>
      <c r="AA396" s="90"/>
      <c r="AB396" s="87" t="s">
        <v>74</v>
      </c>
      <c r="AC396" s="76"/>
      <c r="AD396" s="91">
        <f t="shared" si="99"/>
        <v>0</v>
      </c>
      <c r="AE396" s="88" t="str">
        <f t="shared" si="105"/>
        <v xml:space="preserve"> </v>
      </c>
      <c r="AF396" s="91" t="str">
        <f t="shared" si="100"/>
        <v xml:space="preserve"> </v>
      </c>
      <c r="AG396" s="78"/>
      <c r="AH396" s="78"/>
      <c r="AI396" s="78"/>
      <c r="AK396" s="94" t="str">
        <f t="shared" si="101"/>
        <v>≤60</v>
      </c>
      <c r="AL396" s="94">
        <f t="shared" ca="1" si="102"/>
        <v>48</v>
      </c>
      <c r="AM396" s="95">
        <f t="shared" si="97"/>
        <v>0</v>
      </c>
      <c r="AN396" s="95">
        <f t="shared" si="98"/>
        <v>0</v>
      </c>
      <c r="AO396" s="96">
        <f t="shared" si="106"/>
        <v>0</v>
      </c>
      <c r="AP396" s="96">
        <f t="shared" si="107"/>
        <v>0</v>
      </c>
    </row>
    <row r="397" spans="2:42" s="97" customFormat="1" ht="52.8" x14ac:dyDescent="0.3">
      <c r="B397" s="79">
        <f t="shared" si="108"/>
        <v>394</v>
      </c>
      <c r="C397" s="79"/>
      <c r="D397" s="80" t="s">
        <v>94</v>
      </c>
      <c r="E397" s="80"/>
      <c r="F397" s="81"/>
      <c r="G397" s="82" t="str">
        <f t="shared" ref="G397:G460" si="109">CONCATENATE(D397," ",F397,E397)</f>
        <v xml:space="preserve">Группа от QF </v>
      </c>
      <c r="H397" s="83"/>
      <c r="I397" s="83"/>
      <c r="J397" s="83"/>
      <c r="K397" s="83"/>
      <c r="L397" s="127"/>
      <c r="M397" s="127"/>
      <c r="N397" s="84"/>
      <c r="O397" s="85"/>
      <c r="P397" s="85"/>
      <c r="Q397" s="85"/>
      <c r="R397" s="86"/>
      <c r="S397" s="80"/>
      <c r="T397" s="87"/>
      <c r="U397" s="88" t="str">
        <f t="shared" si="103"/>
        <v xml:space="preserve"> </v>
      </c>
      <c r="V397" s="89"/>
      <c r="W397" s="90" t="str">
        <f t="shared" si="104"/>
        <v xml:space="preserve"> </v>
      </c>
      <c r="X397" s="90"/>
      <c r="Y397" s="90"/>
      <c r="Z397" s="90"/>
      <c r="AA397" s="90"/>
      <c r="AB397" s="87" t="s">
        <v>74</v>
      </c>
      <c r="AC397" s="76"/>
      <c r="AD397" s="91">
        <f t="shared" si="99"/>
        <v>0</v>
      </c>
      <c r="AE397" s="88" t="str">
        <f t="shared" si="105"/>
        <v xml:space="preserve"> </v>
      </c>
      <c r="AF397" s="91" t="str">
        <f t="shared" si="100"/>
        <v xml:space="preserve"> </v>
      </c>
      <c r="AG397" s="78"/>
      <c r="AH397" s="78"/>
      <c r="AI397" s="78"/>
      <c r="AK397" s="94" t="str">
        <f t="shared" si="101"/>
        <v>≤60</v>
      </c>
      <c r="AL397" s="94">
        <f t="shared" ca="1" si="102"/>
        <v>45</v>
      </c>
      <c r="AM397" s="95">
        <f t="shared" si="97"/>
        <v>0</v>
      </c>
      <c r="AN397" s="95">
        <f t="shared" si="98"/>
        <v>0</v>
      </c>
      <c r="AO397" s="96">
        <f t="shared" si="106"/>
        <v>0</v>
      </c>
      <c r="AP397" s="96">
        <f t="shared" si="107"/>
        <v>0</v>
      </c>
    </row>
    <row r="398" spans="2:42" s="97" customFormat="1" ht="52.8" x14ac:dyDescent="0.3">
      <c r="B398" s="79">
        <f t="shared" si="108"/>
        <v>395</v>
      </c>
      <c r="C398" s="79"/>
      <c r="D398" s="80" t="s">
        <v>94</v>
      </c>
      <c r="E398" s="80"/>
      <c r="F398" s="81"/>
      <c r="G398" s="82" t="str">
        <f t="shared" si="109"/>
        <v xml:space="preserve">Группа от QF </v>
      </c>
      <c r="H398" s="83"/>
      <c r="I398" s="83"/>
      <c r="J398" s="83"/>
      <c r="K398" s="83"/>
      <c r="L398" s="127"/>
      <c r="M398" s="127"/>
      <c r="N398" s="84"/>
      <c r="O398" s="85"/>
      <c r="P398" s="85"/>
      <c r="Q398" s="85"/>
      <c r="R398" s="86"/>
      <c r="S398" s="80"/>
      <c r="T398" s="87"/>
      <c r="U398" s="88" t="str">
        <f t="shared" si="103"/>
        <v xml:space="preserve"> </v>
      </c>
      <c r="V398" s="89"/>
      <c r="W398" s="90" t="str">
        <f t="shared" si="104"/>
        <v xml:space="preserve"> </v>
      </c>
      <c r="X398" s="90"/>
      <c r="Y398" s="90"/>
      <c r="Z398" s="90"/>
      <c r="AA398" s="90"/>
      <c r="AB398" s="87" t="s">
        <v>74</v>
      </c>
      <c r="AC398" s="76"/>
      <c r="AD398" s="91">
        <f t="shared" si="99"/>
        <v>0</v>
      </c>
      <c r="AE398" s="88" t="str">
        <f t="shared" si="105"/>
        <v xml:space="preserve"> </v>
      </c>
      <c r="AF398" s="91" t="str">
        <f t="shared" si="100"/>
        <v xml:space="preserve"> </v>
      </c>
      <c r="AG398" s="78"/>
      <c r="AH398" s="78"/>
      <c r="AI398" s="78"/>
      <c r="AK398" s="94" t="str">
        <f t="shared" si="101"/>
        <v>≤60</v>
      </c>
      <c r="AL398" s="94">
        <f t="shared" ca="1" si="102"/>
        <v>31</v>
      </c>
      <c r="AM398" s="95">
        <f t="shared" ref="AM398:AM461" si="110">IF(V398=$AG$1,L398*3,IF(V398=$AH$1,L398*5,IF(V398=$AI$1,L398*8,IF(V398=$AJ$1,L398*12,0))))</f>
        <v>0</v>
      </c>
      <c r="AN398" s="95">
        <f t="shared" ref="AN398:AN461" si="111">IF(V398=$AG$1,L398*5,IF(V398=$AH$1,L398*10,IF(V398=$AI$1,L398*10,IF(V398=$AJ$1,L398*0,0))))</f>
        <v>0</v>
      </c>
      <c r="AO398" s="96">
        <f t="shared" si="106"/>
        <v>0</v>
      </c>
      <c r="AP398" s="96">
        <f t="shared" si="107"/>
        <v>0</v>
      </c>
    </row>
    <row r="399" spans="2:42" s="97" customFormat="1" ht="52.8" x14ac:dyDescent="0.3">
      <c r="B399" s="79">
        <f t="shared" si="108"/>
        <v>396</v>
      </c>
      <c r="C399" s="79"/>
      <c r="D399" s="80" t="s">
        <v>94</v>
      </c>
      <c r="E399" s="80"/>
      <c r="F399" s="81"/>
      <c r="G399" s="82" t="str">
        <f t="shared" si="109"/>
        <v xml:space="preserve">Группа от QF </v>
      </c>
      <c r="H399" s="83"/>
      <c r="I399" s="83"/>
      <c r="J399" s="83"/>
      <c r="K399" s="83"/>
      <c r="L399" s="127"/>
      <c r="M399" s="127"/>
      <c r="N399" s="84"/>
      <c r="O399" s="85"/>
      <c r="P399" s="85"/>
      <c r="Q399" s="85"/>
      <c r="R399" s="86"/>
      <c r="S399" s="80"/>
      <c r="T399" s="87"/>
      <c r="U399" s="88" t="str">
        <f t="shared" si="103"/>
        <v xml:space="preserve"> </v>
      </c>
      <c r="V399" s="89"/>
      <c r="W399" s="90" t="str">
        <f t="shared" si="104"/>
        <v xml:space="preserve"> </v>
      </c>
      <c r="X399" s="90"/>
      <c r="Y399" s="90"/>
      <c r="Z399" s="90"/>
      <c r="AA399" s="90"/>
      <c r="AB399" s="87" t="s">
        <v>74</v>
      </c>
      <c r="AC399" s="76"/>
      <c r="AD399" s="91">
        <f t="shared" si="99"/>
        <v>0</v>
      </c>
      <c r="AE399" s="88" t="str">
        <f t="shared" si="105"/>
        <v xml:space="preserve"> </v>
      </c>
      <c r="AF399" s="91" t="str">
        <f t="shared" si="100"/>
        <v xml:space="preserve"> </v>
      </c>
      <c r="AG399" s="78"/>
      <c r="AH399" s="78"/>
      <c r="AI399" s="78"/>
      <c r="AK399" s="94" t="str">
        <f t="shared" si="101"/>
        <v>≤60</v>
      </c>
      <c r="AL399" s="94">
        <f t="shared" ca="1" si="102"/>
        <v>33</v>
      </c>
      <c r="AM399" s="95">
        <f t="shared" si="110"/>
        <v>0</v>
      </c>
      <c r="AN399" s="95">
        <f t="shared" si="111"/>
        <v>0</v>
      </c>
      <c r="AO399" s="96">
        <f t="shared" si="106"/>
        <v>0</v>
      </c>
      <c r="AP399" s="96">
        <f t="shared" si="107"/>
        <v>0</v>
      </c>
    </row>
    <row r="400" spans="2:42" s="97" customFormat="1" ht="52.8" x14ac:dyDescent="0.3">
      <c r="B400" s="79">
        <f t="shared" si="108"/>
        <v>397</v>
      </c>
      <c r="C400" s="79"/>
      <c r="D400" s="80" t="s">
        <v>94</v>
      </c>
      <c r="E400" s="80"/>
      <c r="F400" s="81"/>
      <c r="G400" s="82" t="str">
        <f t="shared" si="109"/>
        <v xml:space="preserve">Группа от QF </v>
      </c>
      <c r="H400" s="83"/>
      <c r="I400" s="83"/>
      <c r="J400" s="83"/>
      <c r="K400" s="83"/>
      <c r="L400" s="127"/>
      <c r="M400" s="127"/>
      <c r="N400" s="84"/>
      <c r="O400" s="85"/>
      <c r="P400" s="85"/>
      <c r="Q400" s="85"/>
      <c r="R400" s="86"/>
      <c r="S400" s="80"/>
      <c r="T400" s="87"/>
      <c r="U400" s="88" t="str">
        <f t="shared" si="103"/>
        <v xml:space="preserve"> </v>
      </c>
      <c r="V400" s="89"/>
      <c r="W400" s="90" t="str">
        <f t="shared" si="104"/>
        <v xml:space="preserve"> </v>
      </c>
      <c r="X400" s="90"/>
      <c r="Y400" s="90"/>
      <c r="Z400" s="90"/>
      <c r="AA400" s="90"/>
      <c r="AB400" s="87" t="s">
        <v>74</v>
      </c>
      <c r="AC400" s="76"/>
      <c r="AD400" s="91">
        <f t="shared" si="99"/>
        <v>0</v>
      </c>
      <c r="AE400" s="88" t="str">
        <f t="shared" si="105"/>
        <v xml:space="preserve"> </v>
      </c>
      <c r="AF400" s="91" t="str">
        <f t="shared" si="100"/>
        <v xml:space="preserve"> </v>
      </c>
      <c r="AG400" s="78"/>
      <c r="AH400" s="78"/>
      <c r="AI400" s="78"/>
      <c r="AK400" s="94" t="str">
        <f t="shared" si="101"/>
        <v>≤60</v>
      </c>
      <c r="AL400" s="94">
        <f t="shared" ca="1" si="102"/>
        <v>44</v>
      </c>
      <c r="AM400" s="95">
        <f t="shared" si="110"/>
        <v>0</v>
      </c>
      <c r="AN400" s="95">
        <f t="shared" si="111"/>
        <v>0</v>
      </c>
      <c r="AO400" s="96">
        <f t="shared" si="106"/>
        <v>0</v>
      </c>
      <c r="AP400" s="96">
        <f t="shared" si="107"/>
        <v>0</v>
      </c>
    </row>
    <row r="401" spans="2:42" s="97" customFormat="1" ht="52.8" x14ac:dyDescent="0.3">
      <c r="B401" s="79">
        <f t="shared" si="108"/>
        <v>398</v>
      </c>
      <c r="C401" s="79"/>
      <c r="D401" s="80" t="s">
        <v>94</v>
      </c>
      <c r="E401" s="80"/>
      <c r="F401" s="81"/>
      <c r="G401" s="82" t="str">
        <f t="shared" si="109"/>
        <v xml:space="preserve">Группа от QF </v>
      </c>
      <c r="H401" s="83"/>
      <c r="I401" s="83"/>
      <c r="J401" s="83"/>
      <c r="K401" s="83"/>
      <c r="L401" s="127"/>
      <c r="M401" s="127"/>
      <c r="N401" s="84"/>
      <c r="O401" s="85"/>
      <c r="P401" s="85"/>
      <c r="Q401" s="85"/>
      <c r="R401" s="86"/>
      <c r="S401" s="80"/>
      <c r="T401" s="87"/>
      <c r="U401" s="88" t="str">
        <f t="shared" si="103"/>
        <v xml:space="preserve"> </v>
      </c>
      <c r="V401" s="89"/>
      <c r="W401" s="90" t="str">
        <f t="shared" si="104"/>
        <v xml:space="preserve"> </v>
      </c>
      <c r="X401" s="90"/>
      <c r="Y401" s="90"/>
      <c r="Z401" s="90"/>
      <c r="AA401" s="90"/>
      <c r="AB401" s="87" t="s">
        <v>74</v>
      </c>
      <c r="AC401" s="76"/>
      <c r="AD401" s="91">
        <f t="shared" si="99"/>
        <v>0</v>
      </c>
      <c r="AE401" s="88" t="str">
        <f t="shared" si="105"/>
        <v xml:space="preserve"> </v>
      </c>
      <c r="AF401" s="91" t="str">
        <f t="shared" si="100"/>
        <v xml:space="preserve"> </v>
      </c>
      <c r="AG401" s="78"/>
      <c r="AH401" s="78"/>
      <c r="AI401" s="78"/>
      <c r="AK401" s="94" t="str">
        <f t="shared" si="101"/>
        <v>≤60</v>
      </c>
      <c r="AL401" s="94">
        <f t="shared" ca="1" si="102"/>
        <v>23</v>
      </c>
      <c r="AM401" s="95">
        <f t="shared" si="110"/>
        <v>0</v>
      </c>
      <c r="AN401" s="95">
        <f t="shared" si="111"/>
        <v>0</v>
      </c>
      <c r="AO401" s="96">
        <f t="shared" si="106"/>
        <v>0</v>
      </c>
      <c r="AP401" s="96">
        <f t="shared" si="107"/>
        <v>0</v>
      </c>
    </row>
    <row r="402" spans="2:42" s="97" customFormat="1" ht="52.8" x14ac:dyDescent="0.3">
      <c r="B402" s="79">
        <f t="shared" si="108"/>
        <v>399</v>
      </c>
      <c r="C402" s="79"/>
      <c r="D402" s="80" t="s">
        <v>94</v>
      </c>
      <c r="E402" s="80"/>
      <c r="F402" s="81"/>
      <c r="G402" s="82" t="str">
        <f t="shared" si="109"/>
        <v xml:space="preserve">Группа от QF </v>
      </c>
      <c r="H402" s="83"/>
      <c r="I402" s="83"/>
      <c r="J402" s="83"/>
      <c r="K402" s="83"/>
      <c r="L402" s="127"/>
      <c r="M402" s="127"/>
      <c r="N402" s="84"/>
      <c r="O402" s="85"/>
      <c r="P402" s="85"/>
      <c r="Q402" s="85"/>
      <c r="R402" s="86"/>
      <c r="S402" s="80"/>
      <c r="T402" s="87"/>
      <c r="U402" s="88" t="str">
        <f t="shared" si="103"/>
        <v xml:space="preserve"> </v>
      </c>
      <c r="V402" s="89"/>
      <c r="W402" s="90" t="str">
        <f t="shared" si="104"/>
        <v xml:space="preserve"> </v>
      </c>
      <c r="X402" s="90"/>
      <c r="Y402" s="90"/>
      <c r="Z402" s="90"/>
      <c r="AA402" s="90"/>
      <c r="AB402" s="87" t="s">
        <v>74</v>
      </c>
      <c r="AC402" s="76"/>
      <c r="AD402" s="91">
        <f t="shared" si="99"/>
        <v>0</v>
      </c>
      <c r="AE402" s="88" t="str">
        <f t="shared" si="105"/>
        <v xml:space="preserve"> </v>
      </c>
      <c r="AF402" s="91" t="str">
        <f t="shared" si="100"/>
        <v xml:space="preserve"> </v>
      </c>
      <c r="AG402" s="78"/>
      <c r="AH402" s="78"/>
      <c r="AI402" s="78"/>
      <c r="AK402" s="94" t="str">
        <f t="shared" si="101"/>
        <v>≤60</v>
      </c>
      <c r="AL402" s="94">
        <f t="shared" ca="1" si="102"/>
        <v>20</v>
      </c>
      <c r="AM402" s="95">
        <f t="shared" si="110"/>
        <v>0</v>
      </c>
      <c r="AN402" s="95">
        <f t="shared" si="111"/>
        <v>0</v>
      </c>
      <c r="AO402" s="96">
        <f t="shared" si="106"/>
        <v>0</v>
      </c>
      <c r="AP402" s="96">
        <f t="shared" si="107"/>
        <v>0</v>
      </c>
    </row>
    <row r="403" spans="2:42" s="97" customFormat="1" ht="52.8" x14ac:dyDescent="0.3">
      <c r="B403" s="79">
        <f t="shared" si="108"/>
        <v>400</v>
      </c>
      <c r="C403" s="79"/>
      <c r="D403" s="80" t="s">
        <v>94</v>
      </c>
      <c r="E403" s="80"/>
      <c r="F403" s="81"/>
      <c r="G403" s="82" t="str">
        <f t="shared" si="109"/>
        <v xml:space="preserve">Группа от QF </v>
      </c>
      <c r="H403" s="83"/>
      <c r="I403" s="83"/>
      <c r="J403" s="83"/>
      <c r="K403" s="83"/>
      <c r="L403" s="127"/>
      <c r="M403" s="127"/>
      <c r="N403" s="84"/>
      <c r="O403" s="85"/>
      <c r="P403" s="85"/>
      <c r="Q403" s="85"/>
      <c r="R403" s="86"/>
      <c r="S403" s="80"/>
      <c r="T403" s="87"/>
      <c r="U403" s="88" t="str">
        <f t="shared" si="103"/>
        <v xml:space="preserve"> </v>
      </c>
      <c r="V403" s="89"/>
      <c r="W403" s="90" t="str">
        <f t="shared" si="104"/>
        <v xml:space="preserve"> </v>
      </c>
      <c r="X403" s="90"/>
      <c r="Y403" s="90"/>
      <c r="Z403" s="90"/>
      <c r="AA403" s="90"/>
      <c r="AB403" s="87" t="s">
        <v>74</v>
      </c>
      <c r="AC403" s="76"/>
      <c r="AD403" s="91">
        <f t="shared" si="99"/>
        <v>0</v>
      </c>
      <c r="AE403" s="88" t="str">
        <f t="shared" si="105"/>
        <v xml:space="preserve"> </v>
      </c>
      <c r="AF403" s="91" t="str">
        <f t="shared" si="100"/>
        <v xml:space="preserve"> </v>
      </c>
      <c r="AG403" s="78"/>
      <c r="AH403" s="78"/>
      <c r="AI403" s="78"/>
      <c r="AK403" s="94" t="str">
        <f t="shared" si="101"/>
        <v>≤60</v>
      </c>
      <c r="AL403" s="94">
        <f t="shared" ca="1" si="102"/>
        <v>45</v>
      </c>
      <c r="AM403" s="95">
        <f t="shared" si="110"/>
        <v>0</v>
      </c>
      <c r="AN403" s="95">
        <f t="shared" si="111"/>
        <v>0</v>
      </c>
      <c r="AO403" s="96">
        <f t="shared" si="106"/>
        <v>0</v>
      </c>
      <c r="AP403" s="96">
        <f t="shared" si="107"/>
        <v>0</v>
      </c>
    </row>
    <row r="404" spans="2:42" s="97" customFormat="1" ht="52.8" x14ac:dyDescent="0.3">
      <c r="B404" s="79">
        <f t="shared" si="108"/>
        <v>401</v>
      </c>
      <c r="C404" s="79"/>
      <c r="D404" s="80" t="s">
        <v>94</v>
      </c>
      <c r="E404" s="80"/>
      <c r="F404" s="81"/>
      <c r="G404" s="82" t="str">
        <f t="shared" si="109"/>
        <v xml:space="preserve">Группа от QF </v>
      </c>
      <c r="H404" s="83"/>
      <c r="I404" s="83"/>
      <c r="J404" s="83"/>
      <c r="K404" s="83"/>
      <c r="L404" s="127"/>
      <c r="M404" s="127"/>
      <c r="N404" s="84"/>
      <c r="O404" s="85"/>
      <c r="P404" s="85"/>
      <c r="Q404" s="85"/>
      <c r="R404" s="86"/>
      <c r="S404" s="80"/>
      <c r="T404" s="87"/>
      <c r="U404" s="88" t="str">
        <f t="shared" si="103"/>
        <v xml:space="preserve"> </v>
      </c>
      <c r="V404" s="89"/>
      <c r="W404" s="90" t="str">
        <f t="shared" si="104"/>
        <v xml:space="preserve"> </v>
      </c>
      <c r="X404" s="90"/>
      <c r="Y404" s="90"/>
      <c r="Z404" s="90"/>
      <c r="AA404" s="90"/>
      <c r="AB404" s="87" t="s">
        <v>74</v>
      </c>
      <c r="AC404" s="76"/>
      <c r="AD404" s="91">
        <f t="shared" si="99"/>
        <v>0</v>
      </c>
      <c r="AE404" s="88" t="str">
        <f t="shared" si="105"/>
        <v xml:space="preserve"> </v>
      </c>
      <c r="AF404" s="91" t="str">
        <f t="shared" si="100"/>
        <v xml:space="preserve"> </v>
      </c>
      <c r="AG404" s="78"/>
      <c r="AH404" s="78"/>
      <c r="AI404" s="78"/>
      <c r="AK404" s="94" t="str">
        <f t="shared" si="101"/>
        <v>≤60</v>
      </c>
      <c r="AL404" s="94">
        <f t="shared" ca="1" si="102"/>
        <v>25</v>
      </c>
      <c r="AM404" s="95">
        <f t="shared" si="110"/>
        <v>0</v>
      </c>
      <c r="AN404" s="95">
        <f t="shared" si="111"/>
        <v>0</v>
      </c>
      <c r="AO404" s="96">
        <f t="shared" si="106"/>
        <v>0</v>
      </c>
      <c r="AP404" s="96">
        <f t="shared" si="107"/>
        <v>0</v>
      </c>
    </row>
    <row r="405" spans="2:42" s="97" customFormat="1" ht="52.8" x14ac:dyDescent="0.3">
      <c r="B405" s="79">
        <f t="shared" si="108"/>
        <v>402</v>
      </c>
      <c r="C405" s="79"/>
      <c r="D405" s="80" t="s">
        <v>94</v>
      </c>
      <c r="E405" s="80"/>
      <c r="F405" s="81"/>
      <c r="G405" s="82" t="str">
        <f t="shared" si="109"/>
        <v xml:space="preserve">Группа от QF </v>
      </c>
      <c r="H405" s="83"/>
      <c r="I405" s="83"/>
      <c r="J405" s="83"/>
      <c r="K405" s="83"/>
      <c r="L405" s="127"/>
      <c r="M405" s="127"/>
      <c r="N405" s="84"/>
      <c r="O405" s="85"/>
      <c r="P405" s="85"/>
      <c r="Q405" s="85"/>
      <c r="R405" s="86"/>
      <c r="S405" s="80"/>
      <c r="T405" s="87"/>
      <c r="U405" s="88" t="str">
        <f t="shared" si="103"/>
        <v xml:space="preserve"> </v>
      </c>
      <c r="V405" s="89"/>
      <c r="W405" s="90" t="str">
        <f t="shared" si="104"/>
        <v xml:space="preserve"> </v>
      </c>
      <c r="X405" s="90"/>
      <c r="Y405" s="90"/>
      <c r="Z405" s="90"/>
      <c r="AA405" s="90"/>
      <c r="AB405" s="87" t="s">
        <v>74</v>
      </c>
      <c r="AC405" s="76"/>
      <c r="AD405" s="91">
        <f t="shared" si="99"/>
        <v>0</v>
      </c>
      <c r="AE405" s="88" t="str">
        <f t="shared" si="105"/>
        <v xml:space="preserve"> </v>
      </c>
      <c r="AF405" s="91" t="str">
        <f t="shared" si="100"/>
        <v xml:space="preserve"> </v>
      </c>
      <c r="AG405" s="78"/>
      <c r="AH405" s="78"/>
      <c r="AI405" s="78"/>
      <c r="AK405" s="94" t="str">
        <f t="shared" si="101"/>
        <v>≤60</v>
      </c>
      <c r="AL405" s="94">
        <f t="shared" ca="1" si="102"/>
        <v>37</v>
      </c>
      <c r="AM405" s="95">
        <f t="shared" si="110"/>
        <v>0</v>
      </c>
      <c r="AN405" s="95">
        <f t="shared" si="111"/>
        <v>0</v>
      </c>
      <c r="AO405" s="96">
        <f t="shared" si="106"/>
        <v>0</v>
      </c>
      <c r="AP405" s="96">
        <f t="shared" si="107"/>
        <v>0</v>
      </c>
    </row>
    <row r="406" spans="2:42" s="97" customFormat="1" ht="52.8" x14ac:dyDescent="0.3">
      <c r="B406" s="79">
        <f t="shared" si="108"/>
        <v>403</v>
      </c>
      <c r="C406" s="79"/>
      <c r="D406" s="80" t="s">
        <v>94</v>
      </c>
      <c r="E406" s="80"/>
      <c r="F406" s="81"/>
      <c r="G406" s="82" t="str">
        <f t="shared" si="109"/>
        <v xml:space="preserve">Группа от QF </v>
      </c>
      <c r="H406" s="83"/>
      <c r="I406" s="83"/>
      <c r="J406" s="83"/>
      <c r="K406" s="83"/>
      <c r="L406" s="127"/>
      <c r="M406" s="127"/>
      <c r="N406" s="84"/>
      <c r="O406" s="85"/>
      <c r="P406" s="85"/>
      <c r="Q406" s="85"/>
      <c r="R406" s="86"/>
      <c r="S406" s="80"/>
      <c r="T406" s="87"/>
      <c r="U406" s="88" t="str">
        <f t="shared" si="103"/>
        <v xml:space="preserve"> </v>
      </c>
      <c r="V406" s="89"/>
      <c r="W406" s="90" t="str">
        <f t="shared" si="104"/>
        <v xml:space="preserve"> </v>
      </c>
      <c r="X406" s="90"/>
      <c r="Y406" s="90"/>
      <c r="Z406" s="90"/>
      <c r="AA406" s="90"/>
      <c r="AB406" s="87" t="s">
        <v>74</v>
      </c>
      <c r="AC406" s="76"/>
      <c r="AD406" s="91">
        <f t="shared" si="99"/>
        <v>0</v>
      </c>
      <c r="AE406" s="88" t="str">
        <f t="shared" si="105"/>
        <v xml:space="preserve"> </v>
      </c>
      <c r="AF406" s="91" t="str">
        <f t="shared" si="100"/>
        <v xml:space="preserve"> </v>
      </c>
      <c r="AG406" s="78"/>
      <c r="AH406" s="78"/>
      <c r="AI406" s="78"/>
      <c r="AK406" s="94" t="str">
        <f t="shared" si="101"/>
        <v>≤60</v>
      </c>
      <c r="AL406" s="94">
        <f t="shared" ca="1" si="102"/>
        <v>41</v>
      </c>
      <c r="AM406" s="95">
        <f t="shared" si="110"/>
        <v>0</v>
      </c>
      <c r="AN406" s="95">
        <f t="shared" si="111"/>
        <v>0</v>
      </c>
      <c r="AO406" s="96">
        <f t="shared" si="106"/>
        <v>0</v>
      </c>
      <c r="AP406" s="96">
        <f t="shared" si="107"/>
        <v>0</v>
      </c>
    </row>
    <row r="407" spans="2:42" s="97" customFormat="1" ht="52.8" x14ac:dyDescent="0.3">
      <c r="B407" s="79">
        <f t="shared" si="108"/>
        <v>404</v>
      </c>
      <c r="C407" s="79"/>
      <c r="D407" s="80" t="s">
        <v>94</v>
      </c>
      <c r="E407" s="80"/>
      <c r="F407" s="81"/>
      <c r="G407" s="82" t="str">
        <f t="shared" si="109"/>
        <v xml:space="preserve">Группа от QF </v>
      </c>
      <c r="H407" s="83"/>
      <c r="I407" s="83"/>
      <c r="J407" s="83"/>
      <c r="K407" s="83"/>
      <c r="L407" s="127"/>
      <c r="M407" s="127"/>
      <c r="N407" s="84"/>
      <c r="O407" s="85"/>
      <c r="P407" s="85"/>
      <c r="Q407" s="85"/>
      <c r="R407" s="86"/>
      <c r="S407" s="80"/>
      <c r="T407" s="87"/>
      <c r="U407" s="88" t="str">
        <f t="shared" si="103"/>
        <v xml:space="preserve"> </v>
      </c>
      <c r="V407" s="89"/>
      <c r="W407" s="90" t="str">
        <f t="shared" si="104"/>
        <v xml:space="preserve"> </v>
      </c>
      <c r="X407" s="90"/>
      <c r="Y407" s="90"/>
      <c r="Z407" s="90"/>
      <c r="AA407" s="90"/>
      <c r="AB407" s="87" t="s">
        <v>74</v>
      </c>
      <c r="AC407" s="76"/>
      <c r="AD407" s="91">
        <f t="shared" si="99"/>
        <v>0</v>
      </c>
      <c r="AE407" s="88" t="str">
        <f t="shared" si="105"/>
        <v xml:space="preserve"> </v>
      </c>
      <c r="AF407" s="91" t="str">
        <f t="shared" si="100"/>
        <v xml:space="preserve"> </v>
      </c>
      <c r="AG407" s="78"/>
      <c r="AH407" s="78"/>
      <c r="AI407" s="78"/>
      <c r="AK407" s="94" t="str">
        <f t="shared" si="101"/>
        <v>≤60</v>
      </c>
      <c r="AL407" s="94">
        <f t="shared" ca="1" si="102"/>
        <v>37</v>
      </c>
      <c r="AM407" s="95">
        <f t="shared" si="110"/>
        <v>0</v>
      </c>
      <c r="AN407" s="95">
        <f t="shared" si="111"/>
        <v>0</v>
      </c>
      <c r="AO407" s="96">
        <f t="shared" si="106"/>
        <v>0</v>
      </c>
      <c r="AP407" s="96">
        <f t="shared" si="107"/>
        <v>0</v>
      </c>
    </row>
    <row r="408" spans="2:42" s="97" customFormat="1" ht="52.8" x14ac:dyDescent="0.3">
      <c r="B408" s="79">
        <f t="shared" si="108"/>
        <v>405</v>
      </c>
      <c r="C408" s="79"/>
      <c r="D408" s="80" t="s">
        <v>94</v>
      </c>
      <c r="E408" s="80"/>
      <c r="F408" s="81"/>
      <c r="G408" s="82" t="str">
        <f t="shared" si="109"/>
        <v xml:space="preserve">Группа от QF </v>
      </c>
      <c r="H408" s="83"/>
      <c r="I408" s="83"/>
      <c r="J408" s="83"/>
      <c r="K408" s="83"/>
      <c r="L408" s="127"/>
      <c r="M408" s="127"/>
      <c r="N408" s="84"/>
      <c r="O408" s="85"/>
      <c r="P408" s="85"/>
      <c r="Q408" s="85"/>
      <c r="R408" s="86"/>
      <c r="S408" s="80"/>
      <c r="T408" s="87"/>
      <c r="U408" s="88" t="str">
        <f t="shared" si="103"/>
        <v xml:space="preserve"> </v>
      </c>
      <c r="V408" s="89"/>
      <c r="W408" s="90" t="str">
        <f t="shared" si="104"/>
        <v xml:space="preserve"> </v>
      </c>
      <c r="X408" s="90"/>
      <c r="Y408" s="90"/>
      <c r="Z408" s="90"/>
      <c r="AA408" s="90"/>
      <c r="AB408" s="87" t="s">
        <v>74</v>
      </c>
      <c r="AC408" s="76"/>
      <c r="AD408" s="91">
        <f t="shared" si="99"/>
        <v>0</v>
      </c>
      <c r="AE408" s="88" t="str">
        <f t="shared" si="105"/>
        <v xml:space="preserve"> </v>
      </c>
      <c r="AF408" s="91" t="str">
        <f t="shared" si="100"/>
        <v xml:space="preserve"> </v>
      </c>
      <c r="AG408" s="78"/>
      <c r="AH408" s="78"/>
      <c r="AI408" s="78"/>
      <c r="AK408" s="94" t="str">
        <f t="shared" si="101"/>
        <v>≤60</v>
      </c>
      <c r="AL408" s="94">
        <f t="shared" ca="1" si="102"/>
        <v>45</v>
      </c>
      <c r="AM408" s="95">
        <f t="shared" si="110"/>
        <v>0</v>
      </c>
      <c r="AN408" s="95">
        <f t="shared" si="111"/>
        <v>0</v>
      </c>
      <c r="AO408" s="96">
        <f t="shared" si="106"/>
        <v>0</v>
      </c>
      <c r="AP408" s="96">
        <f t="shared" si="107"/>
        <v>0</v>
      </c>
    </row>
    <row r="409" spans="2:42" s="97" customFormat="1" ht="52.8" x14ac:dyDescent="0.3">
      <c r="B409" s="79">
        <f t="shared" si="108"/>
        <v>406</v>
      </c>
      <c r="C409" s="79"/>
      <c r="D409" s="80" t="s">
        <v>94</v>
      </c>
      <c r="E409" s="80"/>
      <c r="F409" s="81"/>
      <c r="G409" s="82" t="str">
        <f t="shared" si="109"/>
        <v xml:space="preserve">Группа от QF </v>
      </c>
      <c r="H409" s="83"/>
      <c r="I409" s="83"/>
      <c r="J409" s="83"/>
      <c r="K409" s="83"/>
      <c r="L409" s="127"/>
      <c r="M409" s="127"/>
      <c r="N409" s="84"/>
      <c r="O409" s="85"/>
      <c r="P409" s="85"/>
      <c r="Q409" s="85"/>
      <c r="R409" s="86"/>
      <c r="S409" s="80"/>
      <c r="T409" s="87"/>
      <c r="U409" s="88" t="str">
        <f t="shared" si="103"/>
        <v xml:space="preserve"> </v>
      </c>
      <c r="V409" s="89"/>
      <c r="W409" s="90" t="str">
        <f t="shared" si="104"/>
        <v xml:space="preserve"> </v>
      </c>
      <c r="X409" s="90"/>
      <c r="Y409" s="90"/>
      <c r="Z409" s="90"/>
      <c r="AA409" s="90"/>
      <c r="AB409" s="87" t="s">
        <v>74</v>
      </c>
      <c r="AC409" s="76"/>
      <c r="AD409" s="91">
        <f t="shared" si="99"/>
        <v>0</v>
      </c>
      <c r="AE409" s="88" t="str">
        <f t="shared" si="105"/>
        <v xml:space="preserve"> </v>
      </c>
      <c r="AF409" s="91" t="str">
        <f t="shared" si="100"/>
        <v xml:space="preserve"> </v>
      </c>
      <c r="AG409" s="78"/>
      <c r="AH409" s="78"/>
      <c r="AI409" s="78"/>
      <c r="AK409" s="94" t="str">
        <f t="shared" si="101"/>
        <v>≤60</v>
      </c>
      <c r="AL409" s="94">
        <f t="shared" ca="1" si="102"/>
        <v>39</v>
      </c>
      <c r="AM409" s="95">
        <f t="shared" si="110"/>
        <v>0</v>
      </c>
      <c r="AN409" s="95">
        <f t="shared" si="111"/>
        <v>0</v>
      </c>
      <c r="AO409" s="96">
        <f t="shared" si="106"/>
        <v>0</v>
      </c>
      <c r="AP409" s="96">
        <f t="shared" si="107"/>
        <v>0</v>
      </c>
    </row>
    <row r="410" spans="2:42" s="97" customFormat="1" ht="52.8" x14ac:dyDescent="0.3">
      <c r="B410" s="79">
        <f t="shared" si="108"/>
        <v>407</v>
      </c>
      <c r="C410" s="79"/>
      <c r="D410" s="80" t="s">
        <v>94</v>
      </c>
      <c r="E410" s="80"/>
      <c r="F410" s="81"/>
      <c r="G410" s="82" t="str">
        <f t="shared" si="109"/>
        <v xml:space="preserve">Группа от QF </v>
      </c>
      <c r="H410" s="83"/>
      <c r="I410" s="83"/>
      <c r="J410" s="83"/>
      <c r="K410" s="83"/>
      <c r="L410" s="127"/>
      <c r="M410" s="127"/>
      <c r="N410" s="84"/>
      <c r="O410" s="85"/>
      <c r="P410" s="85"/>
      <c r="Q410" s="85"/>
      <c r="R410" s="86"/>
      <c r="S410" s="80"/>
      <c r="T410" s="87"/>
      <c r="U410" s="88" t="str">
        <f t="shared" si="103"/>
        <v xml:space="preserve"> </v>
      </c>
      <c r="V410" s="89"/>
      <c r="W410" s="90" t="str">
        <f t="shared" si="104"/>
        <v xml:space="preserve"> </v>
      </c>
      <c r="X410" s="90"/>
      <c r="Y410" s="90"/>
      <c r="Z410" s="90"/>
      <c r="AA410" s="90"/>
      <c r="AB410" s="87" t="s">
        <v>74</v>
      </c>
      <c r="AC410" s="76"/>
      <c r="AD410" s="91">
        <f t="shared" si="99"/>
        <v>0</v>
      </c>
      <c r="AE410" s="88" t="str">
        <f t="shared" si="105"/>
        <v xml:space="preserve"> </v>
      </c>
      <c r="AF410" s="91" t="str">
        <f t="shared" si="100"/>
        <v xml:space="preserve"> </v>
      </c>
      <c r="AG410" s="78"/>
      <c r="AH410" s="78"/>
      <c r="AI410" s="78"/>
      <c r="AK410" s="94" t="str">
        <f t="shared" si="101"/>
        <v>≤60</v>
      </c>
      <c r="AL410" s="94">
        <f t="shared" ca="1" si="102"/>
        <v>35</v>
      </c>
      <c r="AM410" s="95">
        <f t="shared" si="110"/>
        <v>0</v>
      </c>
      <c r="AN410" s="95">
        <f t="shared" si="111"/>
        <v>0</v>
      </c>
      <c r="AO410" s="96">
        <f t="shared" si="106"/>
        <v>0</v>
      </c>
      <c r="AP410" s="96">
        <f t="shared" si="107"/>
        <v>0</v>
      </c>
    </row>
    <row r="411" spans="2:42" s="97" customFormat="1" ht="52.8" x14ac:dyDescent="0.3">
      <c r="B411" s="79">
        <f t="shared" si="108"/>
        <v>408</v>
      </c>
      <c r="C411" s="79"/>
      <c r="D411" s="80" t="s">
        <v>94</v>
      </c>
      <c r="E411" s="80"/>
      <c r="F411" s="81"/>
      <c r="G411" s="82" t="str">
        <f t="shared" si="109"/>
        <v xml:space="preserve">Группа от QF </v>
      </c>
      <c r="H411" s="83"/>
      <c r="I411" s="83"/>
      <c r="J411" s="83"/>
      <c r="K411" s="83"/>
      <c r="L411" s="127"/>
      <c r="M411" s="127"/>
      <c r="N411" s="84"/>
      <c r="O411" s="85"/>
      <c r="P411" s="85"/>
      <c r="Q411" s="85"/>
      <c r="R411" s="86"/>
      <c r="S411" s="80"/>
      <c r="T411" s="87"/>
      <c r="U411" s="88" t="str">
        <f t="shared" si="103"/>
        <v xml:space="preserve"> </v>
      </c>
      <c r="V411" s="89"/>
      <c r="W411" s="90" t="str">
        <f t="shared" si="104"/>
        <v xml:space="preserve"> </v>
      </c>
      <c r="X411" s="90"/>
      <c r="Y411" s="90"/>
      <c r="Z411" s="90"/>
      <c r="AA411" s="90"/>
      <c r="AB411" s="87" t="s">
        <v>74</v>
      </c>
      <c r="AC411" s="76"/>
      <c r="AD411" s="91">
        <f t="shared" si="99"/>
        <v>0</v>
      </c>
      <c r="AE411" s="88" t="str">
        <f t="shared" si="105"/>
        <v xml:space="preserve"> </v>
      </c>
      <c r="AF411" s="91" t="str">
        <f t="shared" si="100"/>
        <v xml:space="preserve"> </v>
      </c>
      <c r="AG411" s="78"/>
      <c r="AH411" s="78"/>
      <c r="AI411" s="78"/>
      <c r="AK411" s="94" t="str">
        <f t="shared" si="101"/>
        <v>≤60</v>
      </c>
      <c r="AL411" s="94">
        <f t="shared" ca="1" si="102"/>
        <v>47</v>
      </c>
      <c r="AM411" s="95">
        <f t="shared" si="110"/>
        <v>0</v>
      </c>
      <c r="AN411" s="95">
        <f t="shared" si="111"/>
        <v>0</v>
      </c>
      <c r="AO411" s="96">
        <f t="shared" si="106"/>
        <v>0</v>
      </c>
      <c r="AP411" s="96">
        <f t="shared" si="107"/>
        <v>0</v>
      </c>
    </row>
    <row r="412" spans="2:42" s="97" customFormat="1" ht="52.8" x14ac:dyDescent="0.3">
      <c r="B412" s="79">
        <f t="shared" si="108"/>
        <v>409</v>
      </c>
      <c r="C412" s="79"/>
      <c r="D412" s="80" t="s">
        <v>94</v>
      </c>
      <c r="E412" s="80"/>
      <c r="F412" s="81"/>
      <c r="G412" s="82" t="str">
        <f t="shared" si="109"/>
        <v xml:space="preserve">Группа от QF </v>
      </c>
      <c r="H412" s="83"/>
      <c r="I412" s="83"/>
      <c r="J412" s="83"/>
      <c r="K412" s="83"/>
      <c r="L412" s="127"/>
      <c r="M412" s="127"/>
      <c r="N412" s="84"/>
      <c r="O412" s="85"/>
      <c r="P412" s="85"/>
      <c r="Q412" s="85"/>
      <c r="R412" s="86"/>
      <c r="S412" s="80"/>
      <c r="T412" s="87"/>
      <c r="U412" s="88" t="str">
        <f t="shared" si="103"/>
        <v xml:space="preserve"> </v>
      </c>
      <c r="V412" s="89"/>
      <c r="W412" s="90" t="str">
        <f t="shared" si="104"/>
        <v xml:space="preserve"> </v>
      </c>
      <c r="X412" s="90"/>
      <c r="Y412" s="90"/>
      <c r="Z412" s="90"/>
      <c r="AA412" s="90"/>
      <c r="AB412" s="87" t="s">
        <v>74</v>
      </c>
      <c r="AC412" s="76"/>
      <c r="AD412" s="91">
        <f t="shared" si="99"/>
        <v>0</v>
      </c>
      <c r="AE412" s="88" t="str">
        <f t="shared" si="105"/>
        <v xml:space="preserve"> </v>
      </c>
      <c r="AF412" s="91" t="str">
        <f t="shared" si="100"/>
        <v xml:space="preserve"> </v>
      </c>
      <c r="AG412" s="78"/>
      <c r="AH412" s="78"/>
      <c r="AI412" s="78"/>
      <c r="AK412" s="94" t="str">
        <f t="shared" si="101"/>
        <v>≤60</v>
      </c>
      <c r="AL412" s="94">
        <f t="shared" ca="1" si="102"/>
        <v>25</v>
      </c>
      <c r="AM412" s="95">
        <f t="shared" si="110"/>
        <v>0</v>
      </c>
      <c r="AN412" s="95">
        <f t="shared" si="111"/>
        <v>0</v>
      </c>
      <c r="AO412" s="96">
        <f t="shared" si="106"/>
        <v>0</v>
      </c>
      <c r="AP412" s="96">
        <f t="shared" si="107"/>
        <v>0</v>
      </c>
    </row>
    <row r="413" spans="2:42" s="97" customFormat="1" ht="52.8" x14ac:dyDescent="0.3">
      <c r="B413" s="79">
        <f t="shared" si="108"/>
        <v>410</v>
      </c>
      <c r="C413" s="79"/>
      <c r="D413" s="80" t="s">
        <v>94</v>
      </c>
      <c r="E413" s="80"/>
      <c r="F413" s="81"/>
      <c r="G413" s="82" t="str">
        <f t="shared" si="109"/>
        <v xml:space="preserve">Группа от QF </v>
      </c>
      <c r="H413" s="83"/>
      <c r="I413" s="83"/>
      <c r="J413" s="83"/>
      <c r="K413" s="83"/>
      <c r="L413" s="127"/>
      <c r="M413" s="127"/>
      <c r="N413" s="84"/>
      <c r="O413" s="85"/>
      <c r="P413" s="85"/>
      <c r="Q413" s="85"/>
      <c r="R413" s="86"/>
      <c r="S413" s="80"/>
      <c r="T413" s="87"/>
      <c r="U413" s="88" t="str">
        <f t="shared" si="103"/>
        <v xml:space="preserve"> </v>
      </c>
      <c r="V413" s="89"/>
      <c r="W413" s="90" t="str">
        <f t="shared" si="104"/>
        <v xml:space="preserve"> </v>
      </c>
      <c r="X413" s="90"/>
      <c r="Y413" s="90"/>
      <c r="Z413" s="90"/>
      <c r="AA413" s="90"/>
      <c r="AB413" s="87" t="s">
        <v>74</v>
      </c>
      <c r="AC413" s="76"/>
      <c r="AD413" s="91">
        <f t="shared" si="99"/>
        <v>0</v>
      </c>
      <c r="AE413" s="88" t="str">
        <f t="shared" si="105"/>
        <v xml:space="preserve"> </v>
      </c>
      <c r="AF413" s="91" t="str">
        <f t="shared" si="100"/>
        <v xml:space="preserve"> </v>
      </c>
      <c r="AG413" s="78"/>
      <c r="AH413" s="78"/>
      <c r="AI413" s="78"/>
      <c r="AK413" s="94" t="str">
        <f t="shared" si="101"/>
        <v>≤60</v>
      </c>
      <c r="AL413" s="94">
        <f t="shared" ca="1" si="102"/>
        <v>43</v>
      </c>
      <c r="AM413" s="95">
        <f t="shared" si="110"/>
        <v>0</v>
      </c>
      <c r="AN413" s="95">
        <f t="shared" si="111"/>
        <v>0</v>
      </c>
      <c r="AO413" s="96">
        <f t="shared" si="106"/>
        <v>0</v>
      </c>
      <c r="AP413" s="96">
        <f t="shared" si="107"/>
        <v>0</v>
      </c>
    </row>
    <row r="414" spans="2:42" s="97" customFormat="1" ht="52.8" x14ac:dyDescent="0.3">
      <c r="B414" s="79">
        <f t="shared" si="108"/>
        <v>411</v>
      </c>
      <c r="C414" s="79"/>
      <c r="D414" s="80" t="s">
        <v>94</v>
      </c>
      <c r="E414" s="80"/>
      <c r="F414" s="81"/>
      <c r="G414" s="82" t="str">
        <f t="shared" si="109"/>
        <v xml:space="preserve">Группа от QF </v>
      </c>
      <c r="H414" s="83"/>
      <c r="I414" s="83"/>
      <c r="J414" s="83"/>
      <c r="K414" s="83"/>
      <c r="L414" s="127"/>
      <c r="M414" s="127"/>
      <c r="N414" s="84"/>
      <c r="O414" s="85"/>
      <c r="P414" s="85"/>
      <c r="Q414" s="85"/>
      <c r="R414" s="86"/>
      <c r="S414" s="80"/>
      <c r="T414" s="87"/>
      <c r="U414" s="88" t="str">
        <f t="shared" si="103"/>
        <v xml:space="preserve"> </v>
      </c>
      <c r="V414" s="89"/>
      <c r="W414" s="90" t="str">
        <f t="shared" si="104"/>
        <v xml:space="preserve"> </v>
      </c>
      <c r="X414" s="90"/>
      <c r="Y414" s="90"/>
      <c r="Z414" s="90"/>
      <c r="AA414" s="90"/>
      <c r="AB414" s="87" t="s">
        <v>74</v>
      </c>
      <c r="AC414" s="76"/>
      <c r="AD414" s="91">
        <f t="shared" si="99"/>
        <v>0</v>
      </c>
      <c r="AE414" s="88" t="str">
        <f t="shared" si="105"/>
        <v xml:space="preserve"> </v>
      </c>
      <c r="AF414" s="91" t="str">
        <f t="shared" si="100"/>
        <v xml:space="preserve"> </v>
      </c>
      <c r="AG414" s="78"/>
      <c r="AH414" s="78"/>
      <c r="AI414" s="78"/>
      <c r="AK414" s="94" t="str">
        <f t="shared" si="101"/>
        <v>≤60</v>
      </c>
      <c r="AL414" s="94">
        <f t="shared" ca="1" si="102"/>
        <v>23</v>
      </c>
      <c r="AM414" s="95">
        <f t="shared" si="110"/>
        <v>0</v>
      </c>
      <c r="AN414" s="95">
        <f t="shared" si="111"/>
        <v>0</v>
      </c>
      <c r="AO414" s="96">
        <f t="shared" si="106"/>
        <v>0</v>
      </c>
      <c r="AP414" s="96">
        <f t="shared" si="107"/>
        <v>0</v>
      </c>
    </row>
    <row r="415" spans="2:42" s="97" customFormat="1" ht="52.8" x14ac:dyDescent="0.3">
      <c r="B415" s="79">
        <f t="shared" si="108"/>
        <v>412</v>
      </c>
      <c r="C415" s="79"/>
      <c r="D415" s="80" t="s">
        <v>94</v>
      </c>
      <c r="E415" s="80"/>
      <c r="F415" s="81"/>
      <c r="G415" s="82" t="str">
        <f t="shared" si="109"/>
        <v xml:space="preserve">Группа от QF </v>
      </c>
      <c r="H415" s="83"/>
      <c r="I415" s="83"/>
      <c r="J415" s="83"/>
      <c r="K415" s="83"/>
      <c r="L415" s="127"/>
      <c r="M415" s="127"/>
      <c r="N415" s="84"/>
      <c r="O415" s="85"/>
      <c r="P415" s="85"/>
      <c r="Q415" s="85"/>
      <c r="R415" s="86"/>
      <c r="S415" s="80"/>
      <c r="T415" s="87"/>
      <c r="U415" s="88" t="str">
        <f t="shared" si="103"/>
        <v xml:space="preserve"> </v>
      </c>
      <c r="V415" s="89"/>
      <c r="W415" s="90" t="str">
        <f t="shared" si="104"/>
        <v xml:space="preserve"> </v>
      </c>
      <c r="X415" s="90"/>
      <c r="Y415" s="90"/>
      <c r="Z415" s="90"/>
      <c r="AA415" s="90"/>
      <c r="AB415" s="87" t="s">
        <v>74</v>
      </c>
      <c r="AC415" s="76"/>
      <c r="AD415" s="91">
        <f t="shared" si="99"/>
        <v>0</v>
      </c>
      <c r="AE415" s="88" t="str">
        <f t="shared" si="105"/>
        <v xml:space="preserve"> </v>
      </c>
      <c r="AF415" s="91" t="str">
        <f t="shared" si="100"/>
        <v xml:space="preserve"> </v>
      </c>
      <c r="AG415" s="78"/>
      <c r="AH415" s="78"/>
      <c r="AI415" s="78"/>
      <c r="AK415" s="94" t="str">
        <f t="shared" si="101"/>
        <v>≤60</v>
      </c>
      <c r="AL415" s="94">
        <f t="shared" ca="1" si="102"/>
        <v>32</v>
      </c>
      <c r="AM415" s="95">
        <f t="shared" si="110"/>
        <v>0</v>
      </c>
      <c r="AN415" s="95">
        <f t="shared" si="111"/>
        <v>0</v>
      </c>
      <c r="AO415" s="96">
        <f t="shared" si="106"/>
        <v>0</v>
      </c>
      <c r="AP415" s="96">
        <f t="shared" si="107"/>
        <v>0</v>
      </c>
    </row>
    <row r="416" spans="2:42" s="97" customFormat="1" ht="52.8" x14ac:dyDescent="0.3">
      <c r="B416" s="79">
        <f t="shared" si="108"/>
        <v>413</v>
      </c>
      <c r="C416" s="79"/>
      <c r="D416" s="80" t="s">
        <v>94</v>
      </c>
      <c r="E416" s="80"/>
      <c r="F416" s="81"/>
      <c r="G416" s="82" t="str">
        <f t="shared" si="109"/>
        <v xml:space="preserve">Группа от QF </v>
      </c>
      <c r="H416" s="83"/>
      <c r="I416" s="83"/>
      <c r="J416" s="83"/>
      <c r="K416" s="83"/>
      <c r="L416" s="127"/>
      <c r="M416" s="127"/>
      <c r="N416" s="84"/>
      <c r="O416" s="85"/>
      <c r="P416" s="85"/>
      <c r="Q416" s="85"/>
      <c r="R416" s="86"/>
      <c r="S416" s="80"/>
      <c r="T416" s="87"/>
      <c r="U416" s="88" t="str">
        <f t="shared" si="103"/>
        <v xml:space="preserve"> </v>
      </c>
      <c r="V416" s="89"/>
      <c r="W416" s="90" t="str">
        <f t="shared" si="104"/>
        <v xml:space="preserve"> </v>
      </c>
      <c r="X416" s="90"/>
      <c r="Y416" s="90"/>
      <c r="Z416" s="90"/>
      <c r="AA416" s="90"/>
      <c r="AB416" s="87" t="s">
        <v>74</v>
      </c>
      <c r="AC416" s="76"/>
      <c r="AD416" s="91">
        <f t="shared" si="99"/>
        <v>0</v>
      </c>
      <c r="AE416" s="88" t="str">
        <f t="shared" si="105"/>
        <v xml:space="preserve"> </v>
      </c>
      <c r="AF416" s="91" t="str">
        <f t="shared" si="100"/>
        <v xml:space="preserve"> </v>
      </c>
      <c r="AG416" s="78"/>
      <c r="AH416" s="78"/>
      <c r="AI416" s="78"/>
      <c r="AK416" s="94" t="str">
        <f t="shared" si="101"/>
        <v>≤60</v>
      </c>
      <c r="AL416" s="94">
        <f t="shared" ca="1" si="102"/>
        <v>22</v>
      </c>
      <c r="AM416" s="95">
        <f t="shared" si="110"/>
        <v>0</v>
      </c>
      <c r="AN416" s="95">
        <f t="shared" si="111"/>
        <v>0</v>
      </c>
      <c r="AO416" s="96">
        <f t="shared" si="106"/>
        <v>0</v>
      </c>
      <c r="AP416" s="96">
        <f t="shared" si="107"/>
        <v>0</v>
      </c>
    </row>
    <row r="417" spans="2:42" s="97" customFormat="1" ht="52.8" x14ac:dyDescent="0.3">
      <c r="B417" s="79">
        <f t="shared" si="108"/>
        <v>414</v>
      </c>
      <c r="C417" s="79"/>
      <c r="D417" s="80" t="s">
        <v>94</v>
      </c>
      <c r="E417" s="80"/>
      <c r="F417" s="81"/>
      <c r="G417" s="82" t="str">
        <f t="shared" si="109"/>
        <v xml:space="preserve">Группа от QF </v>
      </c>
      <c r="H417" s="83"/>
      <c r="I417" s="83"/>
      <c r="J417" s="83"/>
      <c r="K417" s="83"/>
      <c r="L417" s="127"/>
      <c r="M417" s="127"/>
      <c r="N417" s="84"/>
      <c r="O417" s="85"/>
      <c r="P417" s="85"/>
      <c r="Q417" s="85"/>
      <c r="R417" s="86"/>
      <c r="S417" s="80"/>
      <c r="T417" s="87"/>
      <c r="U417" s="88" t="str">
        <f t="shared" si="103"/>
        <v xml:space="preserve"> </v>
      </c>
      <c r="V417" s="89"/>
      <c r="W417" s="90" t="str">
        <f t="shared" si="104"/>
        <v xml:space="preserve"> </v>
      </c>
      <c r="X417" s="90"/>
      <c r="Y417" s="90"/>
      <c r="Z417" s="90"/>
      <c r="AA417" s="90"/>
      <c r="AB417" s="87" t="s">
        <v>74</v>
      </c>
      <c r="AC417" s="76"/>
      <c r="AD417" s="91">
        <f t="shared" si="99"/>
        <v>0</v>
      </c>
      <c r="AE417" s="88" t="str">
        <f t="shared" si="105"/>
        <v xml:space="preserve"> </v>
      </c>
      <c r="AF417" s="91" t="str">
        <f t="shared" si="100"/>
        <v xml:space="preserve"> </v>
      </c>
      <c r="AG417" s="78"/>
      <c r="AH417" s="78"/>
      <c r="AI417" s="78"/>
      <c r="AK417" s="94" t="str">
        <f t="shared" si="101"/>
        <v>≤60</v>
      </c>
      <c r="AL417" s="94">
        <f t="shared" ca="1" si="102"/>
        <v>23</v>
      </c>
      <c r="AM417" s="95">
        <f t="shared" si="110"/>
        <v>0</v>
      </c>
      <c r="AN417" s="95">
        <f t="shared" si="111"/>
        <v>0</v>
      </c>
      <c r="AO417" s="96">
        <f t="shared" si="106"/>
        <v>0</v>
      </c>
      <c r="AP417" s="96">
        <f t="shared" si="107"/>
        <v>0</v>
      </c>
    </row>
    <row r="418" spans="2:42" s="97" customFormat="1" ht="52.8" x14ac:dyDescent="0.3">
      <c r="B418" s="79">
        <f t="shared" si="108"/>
        <v>415</v>
      </c>
      <c r="C418" s="79"/>
      <c r="D418" s="80" t="s">
        <v>94</v>
      </c>
      <c r="E418" s="80"/>
      <c r="F418" s="81"/>
      <c r="G418" s="82" t="str">
        <f t="shared" si="109"/>
        <v xml:space="preserve">Группа от QF </v>
      </c>
      <c r="H418" s="83"/>
      <c r="I418" s="83"/>
      <c r="J418" s="83"/>
      <c r="K418" s="83"/>
      <c r="L418" s="127"/>
      <c r="M418" s="127"/>
      <c r="N418" s="84"/>
      <c r="O418" s="85"/>
      <c r="P418" s="85"/>
      <c r="Q418" s="85"/>
      <c r="R418" s="86"/>
      <c r="S418" s="80"/>
      <c r="T418" s="87"/>
      <c r="U418" s="88" t="str">
        <f t="shared" si="103"/>
        <v xml:space="preserve"> </v>
      </c>
      <c r="V418" s="89"/>
      <c r="W418" s="90" t="str">
        <f t="shared" si="104"/>
        <v xml:space="preserve"> </v>
      </c>
      <c r="X418" s="90"/>
      <c r="Y418" s="90"/>
      <c r="Z418" s="90"/>
      <c r="AA418" s="90"/>
      <c r="AB418" s="87" t="s">
        <v>74</v>
      </c>
      <c r="AC418" s="76"/>
      <c r="AD418" s="91">
        <f t="shared" si="99"/>
        <v>0</v>
      </c>
      <c r="AE418" s="88" t="str">
        <f t="shared" si="105"/>
        <v xml:space="preserve"> </v>
      </c>
      <c r="AF418" s="91" t="str">
        <f t="shared" si="100"/>
        <v xml:space="preserve"> </v>
      </c>
      <c r="AG418" s="78"/>
      <c r="AH418" s="78"/>
      <c r="AI418" s="78"/>
      <c r="AK418" s="94" t="str">
        <f t="shared" si="101"/>
        <v>≤60</v>
      </c>
      <c r="AL418" s="94">
        <f t="shared" ca="1" si="102"/>
        <v>45</v>
      </c>
      <c r="AM418" s="95">
        <f t="shared" si="110"/>
        <v>0</v>
      </c>
      <c r="AN418" s="95">
        <f t="shared" si="111"/>
        <v>0</v>
      </c>
      <c r="AO418" s="96">
        <f t="shared" si="106"/>
        <v>0</v>
      </c>
      <c r="AP418" s="96">
        <f t="shared" si="107"/>
        <v>0</v>
      </c>
    </row>
    <row r="419" spans="2:42" s="97" customFormat="1" ht="52.8" x14ac:dyDescent="0.3">
      <c r="B419" s="79">
        <f t="shared" si="108"/>
        <v>416</v>
      </c>
      <c r="C419" s="79"/>
      <c r="D419" s="80" t="s">
        <v>94</v>
      </c>
      <c r="E419" s="80"/>
      <c r="F419" s="81"/>
      <c r="G419" s="82" t="str">
        <f t="shared" si="109"/>
        <v xml:space="preserve">Группа от QF </v>
      </c>
      <c r="H419" s="83"/>
      <c r="I419" s="83"/>
      <c r="J419" s="83"/>
      <c r="K419" s="83"/>
      <c r="L419" s="127"/>
      <c r="M419" s="127"/>
      <c r="N419" s="84"/>
      <c r="O419" s="85"/>
      <c r="P419" s="85"/>
      <c r="Q419" s="85"/>
      <c r="R419" s="86"/>
      <c r="S419" s="80"/>
      <c r="T419" s="87"/>
      <c r="U419" s="88" t="str">
        <f t="shared" si="103"/>
        <v xml:space="preserve"> </v>
      </c>
      <c r="V419" s="89"/>
      <c r="W419" s="90" t="str">
        <f t="shared" si="104"/>
        <v xml:space="preserve"> </v>
      </c>
      <c r="X419" s="90"/>
      <c r="Y419" s="90"/>
      <c r="Z419" s="90"/>
      <c r="AA419" s="90"/>
      <c r="AB419" s="87" t="s">
        <v>74</v>
      </c>
      <c r="AC419" s="76"/>
      <c r="AD419" s="91">
        <f t="shared" si="99"/>
        <v>0</v>
      </c>
      <c r="AE419" s="88" t="str">
        <f t="shared" si="105"/>
        <v xml:space="preserve"> </v>
      </c>
      <c r="AF419" s="91" t="str">
        <f t="shared" si="100"/>
        <v xml:space="preserve"> </v>
      </c>
      <c r="AG419" s="78"/>
      <c r="AH419" s="78"/>
      <c r="AI419" s="78"/>
      <c r="AK419" s="94" t="str">
        <f t="shared" si="101"/>
        <v>≤60</v>
      </c>
      <c r="AL419" s="94">
        <f t="shared" ca="1" si="102"/>
        <v>22</v>
      </c>
      <c r="AM419" s="95">
        <f t="shared" si="110"/>
        <v>0</v>
      </c>
      <c r="AN419" s="95">
        <f t="shared" si="111"/>
        <v>0</v>
      </c>
      <c r="AO419" s="96">
        <f t="shared" si="106"/>
        <v>0</v>
      </c>
      <c r="AP419" s="96">
        <f t="shared" si="107"/>
        <v>0</v>
      </c>
    </row>
    <row r="420" spans="2:42" s="97" customFormat="1" ht="52.8" x14ac:dyDescent="0.3">
      <c r="B420" s="79">
        <f t="shared" si="108"/>
        <v>417</v>
      </c>
      <c r="C420" s="79"/>
      <c r="D420" s="80" t="s">
        <v>94</v>
      </c>
      <c r="E420" s="80"/>
      <c r="F420" s="81"/>
      <c r="G420" s="82" t="str">
        <f t="shared" si="109"/>
        <v xml:space="preserve">Группа от QF </v>
      </c>
      <c r="H420" s="83"/>
      <c r="I420" s="83"/>
      <c r="J420" s="83"/>
      <c r="K420" s="83"/>
      <c r="L420" s="127"/>
      <c r="M420" s="127"/>
      <c r="N420" s="84"/>
      <c r="O420" s="85"/>
      <c r="P420" s="85"/>
      <c r="Q420" s="85"/>
      <c r="R420" s="86"/>
      <c r="S420" s="80"/>
      <c r="T420" s="87"/>
      <c r="U420" s="88" t="str">
        <f t="shared" si="103"/>
        <v xml:space="preserve"> </v>
      </c>
      <c r="V420" s="89"/>
      <c r="W420" s="90" t="str">
        <f t="shared" si="104"/>
        <v xml:space="preserve"> </v>
      </c>
      <c r="X420" s="90"/>
      <c r="Y420" s="90"/>
      <c r="Z420" s="90"/>
      <c r="AA420" s="90"/>
      <c r="AB420" s="87" t="s">
        <v>74</v>
      </c>
      <c r="AC420" s="76"/>
      <c r="AD420" s="91">
        <f t="shared" si="99"/>
        <v>0</v>
      </c>
      <c r="AE420" s="88" t="str">
        <f t="shared" si="105"/>
        <v xml:space="preserve"> </v>
      </c>
      <c r="AF420" s="91" t="str">
        <f t="shared" si="100"/>
        <v xml:space="preserve"> </v>
      </c>
      <c r="AG420" s="78"/>
      <c r="AH420" s="78"/>
      <c r="AI420" s="78"/>
      <c r="AK420" s="94" t="str">
        <f t="shared" si="101"/>
        <v>≤60</v>
      </c>
      <c r="AL420" s="94">
        <f t="shared" ca="1" si="102"/>
        <v>49</v>
      </c>
      <c r="AM420" s="95">
        <f t="shared" si="110"/>
        <v>0</v>
      </c>
      <c r="AN420" s="95">
        <f t="shared" si="111"/>
        <v>0</v>
      </c>
      <c r="AO420" s="96">
        <f t="shared" si="106"/>
        <v>0</v>
      </c>
      <c r="AP420" s="96">
        <f t="shared" si="107"/>
        <v>0</v>
      </c>
    </row>
    <row r="421" spans="2:42" s="97" customFormat="1" ht="52.8" x14ac:dyDescent="0.3">
      <c r="B421" s="79">
        <f t="shared" si="108"/>
        <v>418</v>
      </c>
      <c r="C421" s="79"/>
      <c r="D421" s="80" t="s">
        <v>94</v>
      </c>
      <c r="E421" s="80"/>
      <c r="F421" s="81"/>
      <c r="G421" s="82" t="str">
        <f t="shared" si="109"/>
        <v xml:space="preserve">Группа от QF </v>
      </c>
      <c r="H421" s="83"/>
      <c r="I421" s="83"/>
      <c r="J421" s="83"/>
      <c r="K421" s="83"/>
      <c r="L421" s="127"/>
      <c r="M421" s="127"/>
      <c r="N421" s="84"/>
      <c r="O421" s="85"/>
      <c r="P421" s="85"/>
      <c r="Q421" s="85"/>
      <c r="R421" s="86"/>
      <c r="S421" s="80"/>
      <c r="T421" s="87"/>
      <c r="U421" s="88" t="str">
        <f t="shared" si="103"/>
        <v xml:space="preserve"> </v>
      </c>
      <c r="V421" s="89"/>
      <c r="W421" s="90" t="str">
        <f t="shared" si="104"/>
        <v xml:space="preserve"> </v>
      </c>
      <c r="X421" s="90"/>
      <c r="Y421" s="90"/>
      <c r="Z421" s="90"/>
      <c r="AA421" s="90"/>
      <c r="AB421" s="87" t="s">
        <v>74</v>
      </c>
      <c r="AC421" s="76"/>
      <c r="AD421" s="91">
        <f t="shared" si="99"/>
        <v>0</v>
      </c>
      <c r="AE421" s="88" t="str">
        <f t="shared" si="105"/>
        <v xml:space="preserve"> </v>
      </c>
      <c r="AF421" s="91" t="str">
        <f t="shared" si="100"/>
        <v xml:space="preserve"> </v>
      </c>
      <c r="AG421" s="78"/>
      <c r="AH421" s="78"/>
      <c r="AI421" s="78"/>
      <c r="AK421" s="94" t="str">
        <f t="shared" si="101"/>
        <v>≤60</v>
      </c>
      <c r="AL421" s="94">
        <f t="shared" ca="1" si="102"/>
        <v>34</v>
      </c>
      <c r="AM421" s="95">
        <f t="shared" si="110"/>
        <v>0</v>
      </c>
      <c r="AN421" s="95">
        <f t="shared" si="111"/>
        <v>0</v>
      </c>
      <c r="AO421" s="96">
        <f t="shared" si="106"/>
        <v>0</v>
      </c>
      <c r="AP421" s="96">
        <f t="shared" si="107"/>
        <v>0</v>
      </c>
    </row>
    <row r="422" spans="2:42" s="97" customFormat="1" ht="52.8" x14ac:dyDescent="0.3">
      <c r="B422" s="79">
        <f t="shared" si="108"/>
        <v>419</v>
      </c>
      <c r="C422" s="79"/>
      <c r="D422" s="80" t="s">
        <v>94</v>
      </c>
      <c r="E422" s="80"/>
      <c r="F422" s="81"/>
      <c r="G422" s="82" t="str">
        <f t="shared" si="109"/>
        <v xml:space="preserve">Группа от QF </v>
      </c>
      <c r="H422" s="83"/>
      <c r="I422" s="83"/>
      <c r="J422" s="83"/>
      <c r="K422" s="83"/>
      <c r="L422" s="127"/>
      <c r="M422" s="127"/>
      <c r="N422" s="84"/>
      <c r="O422" s="85"/>
      <c r="P422" s="85"/>
      <c r="Q422" s="85"/>
      <c r="R422" s="86"/>
      <c r="S422" s="80"/>
      <c r="T422" s="87"/>
      <c r="U422" s="88" t="str">
        <f t="shared" si="103"/>
        <v xml:space="preserve"> </v>
      </c>
      <c r="V422" s="89"/>
      <c r="W422" s="90" t="str">
        <f t="shared" si="104"/>
        <v xml:space="preserve"> </v>
      </c>
      <c r="X422" s="90"/>
      <c r="Y422" s="90"/>
      <c r="Z422" s="90"/>
      <c r="AA422" s="90"/>
      <c r="AB422" s="87" t="s">
        <v>74</v>
      </c>
      <c r="AC422" s="76"/>
      <c r="AD422" s="91">
        <f t="shared" si="99"/>
        <v>0</v>
      </c>
      <c r="AE422" s="88" t="str">
        <f t="shared" si="105"/>
        <v xml:space="preserve"> </v>
      </c>
      <c r="AF422" s="91" t="str">
        <f t="shared" si="100"/>
        <v xml:space="preserve"> </v>
      </c>
      <c r="AG422" s="78"/>
      <c r="AH422" s="78"/>
      <c r="AI422" s="78"/>
      <c r="AK422" s="94" t="str">
        <f t="shared" si="101"/>
        <v>≤60</v>
      </c>
      <c r="AL422" s="94">
        <f t="shared" ca="1" si="102"/>
        <v>27</v>
      </c>
      <c r="AM422" s="95">
        <f t="shared" si="110"/>
        <v>0</v>
      </c>
      <c r="AN422" s="95">
        <f t="shared" si="111"/>
        <v>0</v>
      </c>
      <c r="AO422" s="96">
        <f t="shared" si="106"/>
        <v>0</v>
      </c>
      <c r="AP422" s="96">
        <f t="shared" si="107"/>
        <v>0</v>
      </c>
    </row>
    <row r="423" spans="2:42" s="97" customFormat="1" ht="52.8" x14ac:dyDescent="0.3">
      <c r="B423" s="79">
        <f t="shared" si="108"/>
        <v>420</v>
      </c>
      <c r="C423" s="79"/>
      <c r="D423" s="80" t="s">
        <v>94</v>
      </c>
      <c r="E423" s="80"/>
      <c r="F423" s="81"/>
      <c r="G423" s="82" t="str">
        <f t="shared" si="109"/>
        <v xml:space="preserve">Группа от QF </v>
      </c>
      <c r="H423" s="83"/>
      <c r="I423" s="83"/>
      <c r="J423" s="83"/>
      <c r="K423" s="83"/>
      <c r="L423" s="127"/>
      <c r="M423" s="127"/>
      <c r="N423" s="84"/>
      <c r="O423" s="85"/>
      <c r="P423" s="85"/>
      <c r="Q423" s="85"/>
      <c r="R423" s="86"/>
      <c r="S423" s="80"/>
      <c r="T423" s="87"/>
      <c r="U423" s="88" t="str">
        <f t="shared" si="103"/>
        <v xml:space="preserve"> </v>
      </c>
      <c r="V423" s="89"/>
      <c r="W423" s="90" t="str">
        <f t="shared" si="104"/>
        <v xml:space="preserve"> </v>
      </c>
      <c r="X423" s="90"/>
      <c r="Y423" s="90"/>
      <c r="Z423" s="90"/>
      <c r="AA423" s="90"/>
      <c r="AB423" s="87" t="s">
        <v>74</v>
      </c>
      <c r="AC423" s="76"/>
      <c r="AD423" s="91">
        <f t="shared" si="99"/>
        <v>0</v>
      </c>
      <c r="AE423" s="88" t="str">
        <f t="shared" si="105"/>
        <v xml:space="preserve"> </v>
      </c>
      <c r="AF423" s="91" t="str">
        <f t="shared" si="100"/>
        <v xml:space="preserve"> </v>
      </c>
      <c r="AG423" s="78"/>
      <c r="AH423" s="78"/>
      <c r="AI423" s="78"/>
      <c r="AK423" s="94" t="str">
        <f t="shared" si="101"/>
        <v>≤60</v>
      </c>
      <c r="AL423" s="94">
        <f t="shared" ca="1" si="102"/>
        <v>27</v>
      </c>
      <c r="AM423" s="95">
        <f t="shared" si="110"/>
        <v>0</v>
      </c>
      <c r="AN423" s="95">
        <f t="shared" si="111"/>
        <v>0</v>
      </c>
      <c r="AO423" s="96">
        <f t="shared" si="106"/>
        <v>0</v>
      </c>
      <c r="AP423" s="96">
        <f t="shared" si="107"/>
        <v>0</v>
      </c>
    </row>
    <row r="424" spans="2:42" s="97" customFormat="1" ht="52.8" x14ac:dyDescent="0.3">
      <c r="B424" s="79">
        <f t="shared" si="108"/>
        <v>421</v>
      </c>
      <c r="C424" s="79"/>
      <c r="D424" s="80" t="s">
        <v>94</v>
      </c>
      <c r="E424" s="80"/>
      <c r="F424" s="81"/>
      <c r="G424" s="82" t="str">
        <f t="shared" si="109"/>
        <v xml:space="preserve">Группа от QF </v>
      </c>
      <c r="H424" s="83"/>
      <c r="I424" s="83"/>
      <c r="J424" s="83"/>
      <c r="K424" s="83"/>
      <c r="L424" s="127"/>
      <c r="M424" s="127"/>
      <c r="N424" s="84"/>
      <c r="O424" s="85"/>
      <c r="P424" s="85"/>
      <c r="Q424" s="85"/>
      <c r="R424" s="86"/>
      <c r="S424" s="80"/>
      <c r="T424" s="87"/>
      <c r="U424" s="88" t="str">
        <f t="shared" si="103"/>
        <v xml:space="preserve"> </v>
      </c>
      <c r="V424" s="89"/>
      <c r="W424" s="90" t="str">
        <f t="shared" si="104"/>
        <v xml:space="preserve"> </v>
      </c>
      <c r="X424" s="90"/>
      <c r="Y424" s="90"/>
      <c r="Z424" s="90"/>
      <c r="AA424" s="90"/>
      <c r="AB424" s="87" t="s">
        <v>74</v>
      </c>
      <c r="AC424" s="76"/>
      <c r="AD424" s="91">
        <f t="shared" si="99"/>
        <v>0</v>
      </c>
      <c r="AE424" s="88" t="str">
        <f t="shared" si="105"/>
        <v xml:space="preserve"> </v>
      </c>
      <c r="AF424" s="91" t="str">
        <f t="shared" si="100"/>
        <v xml:space="preserve"> </v>
      </c>
      <c r="AG424" s="78"/>
      <c r="AH424" s="78"/>
      <c r="AI424" s="78"/>
      <c r="AK424" s="94" t="str">
        <f t="shared" si="101"/>
        <v>≤60</v>
      </c>
      <c r="AL424" s="94">
        <f t="shared" ca="1" si="102"/>
        <v>41</v>
      </c>
      <c r="AM424" s="95">
        <f t="shared" si="110"/>
        <v>0</v>
      </c>
      <c r="AN424" s="95">
        <f t="shared" si="111"/>
        <v>0</v>
      </c>
      <c r="AO424" s="96">
        <f t="shared" si="106"/>
        <v>0</v>
      </c>
      <c r="AP424" s="96">
        <f t="shared" si="107"/>
        <v>0</v>
      </c>
    </row>
    <row r="425" spans="2:42" s="97" customFormat="1" ht="52.8" x14ac:dyDescent="0.3">
      <c r="B425" s="79">
        <f t="shared" si="108"/>
        <v>422</v>
      </c>
      <c r="C425" s="79"/>
      <c r="D425" s="80" t="s">
        <v>94</v>
      </c>
      <c r="E425" s="80"/>
      <c r="F425" s="81"/>
      <c r="G425" s="82" t="str">
        <f t="shared" si="109"/>
        <v xml:space="preserve">Группа от QF </v>
      </c>
      <c r="H425" s="83"/>
      <c r="I425" s="83"/>
      <c r="J425" s="83"/>
      <c r="K425" s="83"/>
      <c r="L425" s="127"/>
      <c r="M425" s="127"/>
      <c r="N425" s="84"/>
      <c r="O425" s="85"/>
      <c r="P425" s="85"/>
      <c r="Q425" s="85"/>
      <c r="R425" s="86"/>
      <c r="S425" s="80"/>
      <c r="T425" s="87"/>
      <c r="U425" s="88" t="str">
        <f t="shared" si="103"/>
        <v xml:space="preserve"> </v>
      </c>
      <c r="V425" s="89"/>
      <c r="W425" s="90" t="str">
        <f t="shared" si="104"/>
        <v xml:space="preserve"> </v>
      </c>
      <c r="X425" s="90"/>
      <c r="Y425" s="90"/>
      <c r="Z425" s="90"/>
      <c r="AA425" s="90"/>
      <c r="AB425" s="87" t="s">
        <v>74</v>
      </c>
      <c r="AC425" s="76"/>
      <c r="AD425" s="91">
        <f t="shared" si="99"/>
        <v>0</v>
      </c>
      <c r="AE425" s="88" t="str">
        <f t="shared" si="105"/>
        <v xml:space="preserve"> </v>
      </c>
      <c r="AF425" s="91" t="str">
        <f t="shared" si="100"/>
        <v xml:space="preserve"> </v>
      </c>
      <c r="AG425" s="78"/>
      <c r="AH425" s="78"/>
      <c r="AI425" s="78"/>
      <c r="AK425" s="94" t="str">
        <f t="shared" si="101"/>
        <v>≤60</v>
      </c>
      <c r="AL425" s="94">
        <f t="shared" ca="1" si="102"/>
        <v>50</v>
      </c>
      <c r="AM425" s="95">
        <f t="shared" si="110"/>
        <v>0</v>
      </c>
      <c r="AN425" s="95">
        <f t="shared" si="111"/>
        <v>0</v>
      </c>
      <c r="AO425" s="96">
        <f t="shared" si="106"/>
        <v>0</v>
      </c>
      <c r="AP425" s="96">
        <f t="shared" si="107"/>
        <v>0</v>
      </c>
    </row>
    <row r="426" spans="2:42" s="97" customFormat="1" ht="52.8" x14ac:dyDescent="0.3">
      <c r="B426" s="79">
        <f t="shared" si="108"/>
        <v>423</v>
      </c>
      <c r="C426" s="79"/>
      <c r="D426" s="80" t="s">
        <v>94</v>
      </c>
      <c r="E426" s="80"/>
      <c r="F426" s="81"/>
      <c r="G426" s="82" t="str">
        <f t="shared" si="109"/>
        <v xml:space="preserve">Группа от QF </v>
      </c>
      <c r="H426" s="83"/>
      <c r="I426" s="83"/>
      <c r="J426" s="83"/>
      <c r="K426" s="83"/>
      <c r="L426" s="127"/>
      <c r="M426" s="127"/>
      <c r="N426" s="84"/>
      <c r="O426" s="85"/>
      <c r="P426" s="85"/>
      <c r="Q426" s="85"/>
      <c r="R426" s="86"/>
      <c r="S426" s="80"/>
      <c r="T426" s="87"/>
      <c r="U426" s="88" t="str">
        <f t="shared" si="103"/>
        <v xml:space="preserve"> </v>
      </c>
      <c r="V426" s="89"/>
      <c r="W426" s="90" t="str">
        <f t="shared" si="104"/>
        <v xml:space="preserve"> </v>
      </c>
      <c r="X426" s="90"/>
      <c r="Y426" s="90"/>
      <c r="Z426" s="90"/>
      <c r="AA426" s="90"/>
      <c r="AB426" s="87" t="s">
        <v>74</v>
      </c>
      <c r="AC426" s="76"/>
      <c r="AD426" s="91">
        <f t="shared" si="99"/>
        <v>0</v>
      </c>
      <c r="AE426" s="88" t="str">
        <f t="shared" si="105"/>
        <v xml:space="preserve"> </v>
      </c>
      <c r="AF426" s="91" t="str">
        <f t="shared" si="100"/>
        <v xml:space="preserve"> </v>
      </c>
      <c r="AG426" s="78"/>
      <c r="AH426" s="78"/>
      <c r="AI426" s="78"/>
      <c r="AK426" s="94" t="str">
        <f t="shared" si="101"/>
        <v>≤60</v>
      </c>
      <c r="AL426" s="94">
        <f t="shared" ca="1" si="102"/>
        <v>20</v>
      </c>
      <c r="AM426" s="95">
        <f t="shared" si="110"/>
        <v>0</v>
      </c>
      <c r="AN426" s="95">
        <f t="shared" si="111"/>
        <v>0</v>
      </c>
      <c r="AO426" s="96">
        <f t="shared" si="106"/>
        <v>0</v>
      </c>
      <c r="AP426" s="96">
        <f t="shared" si="107"/>
        <v>0</v>
      </c>
    </row>
    <row r="427" spans="2:42" s="97" customFormat="1" ht="52.8" x14ac:dyDescent="0.3">
      <c r="B427" s="79">
        <f t="shared" si="108"/>
        <v>424</v>
      </c>
      <c r="C427" s="79"/>
      <c r="D427" s="80" t="s">
        <v>94</v>
      </c>
      <c r="E427" s="80"/>
      <c r="F427" s="81"/>
      <c r="G427" s="82" t="str">
        <f t="shared" si="109"/>
        <v xml:space="preserve">Группа от QF </v>
      </c>
      <c r="H427" s="83"/>
      <c r="I427" s="83"/>
      <c r="J427" s="83"/>
      <c r="K427" s="83"/>
      <c r="L427" s="127"/>
      <c r="M427" s="127"/>
      <c r="N427" s="84"/>
      <c r="O427" s="85"/>
      <c r="P427" s="85"/>
      <c r="Q427" s="85"/>
      <c r="R427" s="86"/>
      <c r="S427" s="80"/>
      <c r="T427" s="87"/>
      <c r="U427" s="88" t="str">
        <f t="shared" si="103"/>
        <v xml:space="preserve"> </v>
      </c>
      <c r="V427" s="89"/>
      <c r="W427" s="90" t="str">
        <f t="shared" si="104"/>
        <v xml:space="preserve"> </v>
      </c>
      <c r="X427" s="90"/>
      <c r="Y427" s="90"/>
      <c r="Z427" s="90"/>
      <c r="AA427" s="90"/>
      <c r="AB427" s="87" t="s">
        <v>74</v>
      </c>
      <c r="AC427" s="76"/>
      <c r="AD427" s="91">
        <f t="shared" si="99"/>
        <v>0</v>
      </c>
      <c r="AE427" s="88" t="str">
        <f t="shared" si="105"/>
        <v xml:space="preserve"> </v>
      </c>
      <c r="AF427" s="91" t="str">
        <f t="shared" si="100"/>
        <v xml:space="preserve"> </v>
      </c>
      <c r="AG427" s="78"/>
      <c r="AH427" s="78"/>
      <c r="AI427" s="78"/>
      <c r="AK427" s="94" t="str">
        <f t="shared" si="101"/>
        <v>≤60</v>
      </c>
      <c r="AL427" s="94">
        <f t="shared" ca="1" si="102"/>
        <v>28</v>
      </c>
      <c r="AM427" s="95">
        <f t="shared" si="110"/>
        <v>0</v>
      </c>
      <c r="AN427" s="95">
        <f t="shared" si="111"/>
        <v>0</v>
      </c>
      <c r="AO427" s="96">
        <f t="shared" si="106"/>
        <v>0</v>
      </c>
      <c r="AP427" s="96">
        <f t="shared" si="107"/>
        <v>0</v>
      </c>
    </row>
    <row r="428" spans="2:42" s="97" customFormat="1" ht="52.8" x14ac:dyDescent="0.3">
      <c r="B428" s="79">
        <f t="shared" si="108"/>
        <v>425</v>
      </c>
      <c r="C428" s="79"/>
      <c r="D428" s="80" t="s">
        <v>94</v>
      </c>
      <c r="E428" s="80"/>
      <c r="F428" s="81"/>
      <c r="G428" s="82" t="str">
        <f t="shared" si="109"/>
        <v xml:space="preserve">Группа от QF </v>
      </c>
      <c r="H428" s="83"/>
      <c r="I428" s="83"/>
      <c r="J428" s="83"/>
      <c r="K428" s="83"/>
      <c r="L428" s="127"/>
      <c r="M428" s="127"/>
      <c r="N428" s="84"/>
      <c r="O428" s="85"/>
      <c r="P428" s="85"/>
      <c r="Q428" s="85"/>
      <c r="R428" s="86"/>
      <c r="S428" s="80"/>
      <c r="T428" s="87"/>
      <c r="U428" s="88" t="str">
        <f t="shared" si="103"/>
        <v xml:space="preserve"> </v>
      </c>
      <c r="V428" s="89"/>
      <c r="W428" s="90" t="str">
        <f t="shared" si="104"/>
        <v xml:space="preserve"> </v>
      </c>
      <c r="X428" s="90"/>
      <c r="Y428" s="90"/>
      <c r="Z428" s="90"/>
      <c r="AA428" s="90"/>
      <c r="AB428" s="87" t="s">
        <v>74</v>
      </c>
      <c r="AC428" s="76"/>
      <c r="AD428" s="91">
        <f t="shared" si="99"/>
        <v>0</v>
      </c>
      <c r="AE428" s="88" t="str">
        <f t="shared" si="105"/>
        <v xml:space="preserve"> </v>
      </c>
      <c r="AF428" s="91" t="str">
        <f t="shared" si="100"/>
        <v xml:space="preserve"> </v>
      </c>
      <c r="AG428" s="78"/>
      <c r="AH428" s="78"/>
      <c r="AI428" s="78"/>
      <c r="AK428" s="94" t="str">
        <f t="shared" si="101"/>
        <v>≤60</v>
      </c>
      <c r="AL428" s="94">
        <f t="shared" ca="1" si="102"/>
        <v>40</v>
      </c>
      <c r="AM428" s="95">
        <f t="shared" si="110"/>
        <v>0</v>
      </c>
      <c r="AN428" s="95">
        <f t="shared" si="111"/>
        <v>0</v>
      </c>
      <c r="AO428" s="96">
        <f t="shared" si="106"/>
        <v>0</v>
      </c>
      <c r="AP428" s="96">
        <f t="shared" si="107"/>
        <v>0</v>
      </c>
    </row>
    <row r="429" spans="2:42" s="97" customFormat="1" ht="52.8" x14ac:dyDescent="0.3">
      <c r="B429" s="79">
        <f t="shared" si="108"/>
        <v>426</v>
      </c>
      <c r="C429" s="79"/>
      <c r="D429" s="80" t="s">
        <v>94</v>
      </c>
      <c r="E429" s="80"/>
      <c r="F429" s="81"/>
      <c r="G429" s="82" t="str">
        <f t="shared" si="109"/>
        <v xml:space="preserve">Группа от QF </v>
      </c>
      <c r="H429" s="83"/>
      <c r="I429" s="83"/>
      <c r="J429" s="83"/>
      <c r="K429" s="83"/>
      <c r="L429" s="127"/>
      <c r="M429" s="127"/>
      <c r="N429" s="84"/>
      <c r="O429" s="85"/>
      <c r="P429" s="85"/>
      <c r="Q429" s="85"/>
      <c r="R429" s="86"/>
      <c r="S429" s="80"/>
      <c r="T429" s="87"/>
      <c r="U429" s="88" t="str">
        <f t="shared" si="103"/>
        <v xml:space="preserve"> </v>
      </c>
      <c r="V429" s="89"/>
      <c r="W429" s="90" t="str">
        <f t="shared" si="104"/>
        <v xml:space="preserve"> </v>
      </c>
      <c r="X429" s="90"/>
      <c r="Y429" s="90"/>
      <c r="Z429" s="90"/>
      <c r="AA429" s="90"/>
      <c r="AB429" s="87" t="s">
        <v>74</v>
      </c>
      <c r="AC429" s="76"/>
      <c r="AD429" s="91">
        <f t="shared" si="99"/>
        <v>0</v>
      </c>
      <c r="AE429" s="88" t="str">
        <f t="shared" si="105"/>
        <v xml:space="preserve"> </v>
      </c>
      <c r="AF429" s="91" t="str">
        <f t="shared" si="100"/>
        <v xml:space="preserve"> </v>
      </c>
      <c r="AG429" s="78"/>
      <c r="AH429" s="78"/>
      <c r="AI429" s="78"/>
      <c r="AK429" s="94" t="str">
        <f t="shared" si="101"/>
        <v>≤60</v>
      </c>
      <c r="AL429" s="94">
        <f t="shared" ca="1" si="102"/>
        <v>46</v>
      </c>
      <c r="AM429" s="95">
        <f t="shared" si="110"/>
        <v>0</v>
      </c>
      <c r="AN429" s="95">
        <f t="shared" si="111"/>
        <v>0</v>
      </c>
      <c r="AO429" s="96">
        <f t="shared" si="106"/>
        <v>0</v>
      </c>
      <c r="AP429" s="96">
        <f t="shared" si="107"/>
        <v>0</v>
      </c>
    </row>
    <row r="430" spans="2:42" s="97" customFormat="1" ht="52.8" x14ac:dyDescent="0.3">
      <c r="B430" s="79">
        <f t="shared" si="108"/>
        <v>427</v>
      </c>
      <c r="C430" s="79"/>
      <c r="D430" s="80" t="s">
        <v>94</v>
      </c>
      <c r="E430" s="80"/>
      <c r="F430" s="81"/>
      <c r="G430" s="82" t="str">
        <f t="shared" si="109"/>
        <v xml:space="preserve">Группа от QF </v>
      </c>
      <c r="H430" s="83"/>
      <c r="I430" s="83"/>
      <c r="J430" s="83"/>
      <c r="K430" s="83"/>
      <c r="L430" s="127"/>
      <c r="M430" s="127"/>
      <c r="N430" s="84"/>
      <c r="O430" s="85"/>
      <c r="P430" s="85"/>
      <c r="Q430" s="85"/>
      <c r="R430" s="86"/>
      <c r="S430" s="80"/>
      <c r="T430" s="87"/>
      <c r="U430" s="88" t="str">
        <f t="shared" si="103"/>
        <v xml:space="preserve"> </v>
      </c>
      <c r="V430" s="89"/>
      <c r="W430" s="90" t="str">
        <f t="shared" si="104"/>
        <v xml:space="preserve"> </v>
      </c>
      <c r="X430" s="90"/>
      <c r="Y430" s="90"/>
      <c r="Z430" s="90"/>
      <c r="AA430" s="90"/>
      <c r="AB430" s="87" t="s">
        <v>74</v>
      </c>
      <c r="AC430" s="76"/>
      <c r="AD430" s="91">
        <f t="shared" si="99"/>
        <v>0</v>
      </c>
      <c r="AE430" s="88" t="str">
        <f t="shared" si="105"/>
        <v xml:space="preserve"> </v>
      </c>
      <c r="AF430" s="91" t="str">
        <f t="shared" si="100"/>
        <v xml:space="preserve"> </v>
      </c>
      <c r="AG430" s="78"/>
      <c r="AH430" s="78"/>
      <c r="AI430" s="78"/>
      <c r="AK430" s="94" t="str">
        <f t="shared" si="101"/>
        <v>≤60</v>
      </c>
      <c r="AL430" s="94">
        <f t="shared" ca="1" si="102"/>
        <v>45</v>
      </c>
      <c r="AM430" s="95">
        <f t="shared" si="110"/>
        <v>0</v>
      </c>
      <c r="AN430" s="95">
        <f t="shared" si="111"/>
        <v>0</v>
      </c>
      <c r="AO430" s="96">
        <f t="shared" si="106"/>
        <v>0</v>
      </c>
      <c r="AP430" s="96">
        <f t="shared" si="107"/>
        <v>0</v>
      </c>
    </row>
    <row r="431" spans="2:42" s="97" customFormat="1" ht="52.8" x14ac:dyDescent="0.3">
      <c r="B431" s="79">
        <f t="shared" si="108"/>
        <v>428</v>
      </c>
      <c r="C431" s="79"/>
      <c r="D431" s="80" t="s">
        <v>94</v>
      </c>
      <c r="E431" s="80"/>
      <c r="F431" s="81"/>
      <c r="G431" s="82" t="str">
        <f t="shared" si="109"/>
        <v xml:space="preserve">Группа от QF </v>
      </c>
      <c r="H431" s="83"/>
      <c r="I431" s="83"/>
      <c r="J431" s="83"/>
      <c r="K431" s="83"/>
      <c r="L431" s="127"/>
      <c r="M431" s="127"/>
      <c r="N431" s="84"/>
      <c r="O431" s="85"/>
      <c r="P431" s="85"/>
      <c r="Q431" s="85"/>
      <c r="R431" s="86"/>
      <c r="S431" s="80"/>
      <c r="T431" s="87"/>
      <c r="U431" s="88" t="str">
        <f t="shared" si="103"/>
        <v xml:space="preserve"> </v>
      </c>
      <c r="V431" s="89"/>
      <c r="W431" s="90" t="str">
        <f t="shared" si="104"/>
        <v xml:space="preserve"> </v>
      </c>
      <c r="X431" s="90"/>
      <c r="Y431" s="90"/>
      <c r="Z431" s="90"/>
      <c r="AA431" s="90"/>
      <c r="AB431" s="87" t="s">
        <v>74</v>
      </c>
      <c r="AC431" s="76"/>
      <c r="AD431" s="91">
        <f t="shared" si="99"/>
        <v>0</v>
      </c>
      <c r="AE431" s="88" t="str">
        <f t="shared" si="105"/>
        <v xml:space="preserve"> </v>
      </c>
      <c r="AF431" s="91" t="str">
        <f t="shared" si="100"/>
        <v xml:space="preserve"> </v>
      </c>
      <c r="AG431" s="78"/>
      <c r="AH431" s="78"/>
      <c r="AI431" s="78"/>
      <c r="AK431" s="94" t="str">
        <f t="shared" si="101"/>
        <v>≤60</v>
      </c>
      <c r="AL431" s="94">
        <f t="shared" ca="1" si="102"/>
        <v>24</v>
      </c>
      <c r="AM431" s="95">
        <f t="shared" si="110"/>
        <v>0</v>
      </c>
      <c r="AN431" s="95">
        <f t="shared" si="111"/>
        <v>0</v>
      </c>
      <c r="AO431" s="96">
        <f t="shared" si="106"/>
        <v>0</v>
      </c>
      <c r="AP431" s="96">
        <f t="shared" si="107"/>
        <v>0</v>
      </c>
    </row>
    <row r="432" spans="2:42" s="97" customFormat="1" ht="52.8" x14ac:dyDescent="0.3">
      <c r="B432" s="79">
        <f t="shared" si="108"/>
        <v>429</v>
      </c>
      <c r="C432" s="79"/>
      <c r="D432" s="80" t="s">
        <v>94</v>
      </c>
      <c r="E432" s="80"/>
      <c r="F432" s="81"/>
      <c r="G432" s="82" t="str">
        <f t="shared" si="109"/>
        <v xml:space="preserve">Группа от QF </v>
      </c>
      <c r="H432" s="83"/>
      <c r="I432" s="83"/>
      <c r="J432" s="83"/>
      <c r="K432" s="83"/>
      <c r="L432" s="127"/>
      <c r="M432" s="127"/>
      <c r="N432" s="84"/>
      <c r="O432" s="85"/>
      <c r="P432" s="85"/>
      <c r="Q432" s="85"/>
      <c r="R432" s="86"/>
      <c r="S432" s="80"/>
      <c r="T432" s="87"/>
      <c r="U432" s="88" t="str">
        <f t="shared" si="103"/>
        <v xml:space="preserve"> </v>
      </c>
      <c r="V432" s="89"/>
      <c r="W432" s="90" t="str">
        <f t="shared" si="104"/>
        <v xml:space="preserve"> </v>
      </c>
      <c r="X432" s="90"/>
      <c r="Y432" s="90"/>
      <c r="Z432" s="90"/>
      <c r="AA432" s="90"/>
      <c r="AB432" s="87" t="s">
        <v>74</v>
      </c>
      <c r="AC432" s="76"/>
      <c r="AD432" s="91">
        <f t="shared" si="99"/>
        <v>0</v>
      </c>
      <c r="AE432" s="88" t="str">
        <f t="shared" si="105"/>
        <v xml:space="preserve"> </v>
      </c>
      <c r="AF432" s="91" t="str">
        <f t="shared" si="100"/>
        <v xml:space="preserve"> </v>
      </c>
      <c r="AG432" s="78"/>
      <c r="AH432" s="78"/>
      <c r="AI432" s="78"/>
      <c r="AK432" s="94" t="str">
        <f t="shared" si="101"/>
        <v>≤60</v>
      </c>
      <c r="AL432" s="94">
        <f t="shared" ca="1" si="102"/>
        <v>31</v>
      </c>
      <c r="AM432" s="95">
        <f t="shared" si="110"/>
        <v>0</v>
      </c>
      <c r="AN432" s="95">
        <f t="shared" si="111"/>
        <v>0</v>
      </c>
      <c r="AO432" s="96">
        <f t="shared" si="106"/>
        <v>0</v>
      </c>
      <c r="AP432" s="96">
        <f t="shared" si="107"/>
        <v>0</v>
      </c>
    </row>
    <row r="433" spans="2:42" s="97" customFormat="1" ht="52.8" x14ac:dyDescent="0.3">
      <c r="B433" s="79">
        <f t="shared" si="108"/>
        <v>430</v>
      </c>
      <c r="C433" s="79"/>
      <c r="D433" s="80" t="s">
        <v>94</v>
      </c>
      <c r="E433" s="80"/>
      <c r="F433" s="81"/>
      <c r="G433" s="82" t="str">
        <f t="shared" si="109"/>
        <v xml:space="preserve">Группа от QF </v>
      </c>
      <c r="H433" s="83"/>
      <c r="I433" s="83"/>
      <c r="J433" s="83"/>
      <c r="K433" s="83"/>
      <c r="L433" s="127"/>
      <c r="M433" s="127"/>
      <c r="N433" s="84"/>
      <c r="O433" s="85"/>
      <c r="P433" s="85"/>
      <c r="Q433" s="85"/>
      <c r="R433" s="86"/>
      <c r="S433" s="80"/>
      <c r="T433" s="87"/>
      <c r="U433" s="88" t="str">
        <f t="shared" si="103"/>
        <v xml:space="preserve"> </v>
      </c>
      <c r="V433" s="89"/>
      <c r="W433" s="90" t="str">
        <f t="shared" si="104"/>
        <v xml:space="preserve"> </v>
      </c>
      <c r="X433" s="90"/>
      <c r="Y433" s="90"/>
      <c r="Z433" s="90"/>
      <c r="AA433" s="90"/>
      <c r="AB433" s="87" t="s">
        <v>74</v>
      </c>
      <c r="AC433" s="76"/>
      <c r="AD433" s="91">
        <f t="shared" si="99"/>
        <v>0</v>
      </c>
      <c r="AE433" s="88" t="str">
        <f t="shared" si="105"/>
        <v xml:space="preserve"> </v>
      </c>
      <c r="AF433" s="91" t="str">
        <f t="shared" si="100"/>
        <v xml:space="preserve"> </v>
      </c>
      <c r="AG433" s="78"/>
      <c r="AH433" s="78"/>
      <c r="AI433" s="78"/>
      <c r="AK433" s="94" t="str">
        <f t="shared" si="101"/>
        <v>≤60</v>
      </c>
      <c r="AL433" s="94">
        <f t="shared" ca="1" si="102"/>
        <v>47</v>
      </c>
      <c r="AM433" s="95">
        <f t="shared" si="110"/>
        <v>0</v>
      </c>
      <c r="AN433" s="95">
        <f t="shared" si="111"/>
        <v>0</v>
      </c>
      <c r="AO433" s="96">
        <f t="shared" si="106"/>
        <v>0</v>
      </c>
      <c r="AP433" s="96">
        <f t="shared" si="107"/>
        <v>0</v>
      </c>
    </row>
    <row r="434" spans="2:42" s="97" customFormat="1" ht="52.8" x14ac:dyDescent="0.3">
      <c r="B434" s="79">
        <f t="shared" si="108"/>
        <v>431</v>
      </c>
      <c r="C434" s="79"/>
      <c r="D434" s="80" t="s">
        <v>94</v>
      </c>
      <c r="E434" s="80"/>
      <c r="F434" s="81"/>
      <c r="G434" s="82" t="str">
        <f t="shared" si="109"/>
        <v xml:space="preserve">Группа от QF </v>
      </c>
      <c r="H434" s="83"/>
      <c r="I434" s="83"/>
      <c r="J434" s="83"/>
      <c r="K434" s="83"/>
      <c r="L434" s="127"/>
      <c r="M434" s="127"/>
      <c r="N434" s="84"/>
      <c r="O434" s="85"/>
      <c r="P434" s="85"/>
      <c r="Q434" s="85"/>
      <c r="R434" s="86"/>
      <c r="S434" s="80"/>
      <c r="T434" s="87"/>
      <c r="U434" s="88" t="str">
        <f t="shared" si="103"/>
        <v xml:space="preserve"> </v>
      </c>
      <c r="V434" s="89"/>
      <c r="W434" s="90" t="str">
        <f t="shared" si="104"/>
        <v xml:space="preserve"> </v>
      </c>
      <c r="X434" s="90"/>
      <c r="Y434" s="90"/>
      <c r="Z434" s="90"/>
      <c r="AA434" s="90"/>
      <c r="AB434" s="87" t="s">
        <v>74</v>
      </c>
      <c r="AC434" s="76"/>
      <c r="AD434" s="91">
        <f t="shared" si="99"/>
        <v>0</v>
      </c>
      <c r="AE434" s="88" t="str">
        <f t="shared" si="105"/>
        <v xml:space="preserve"> </v>
      </c>
      <c r="AF434" s="91" t="str">
        <f t="shared" si="100"/>
        <v xml:space="preserve"> </v>
      </c>
      <c r="AG434" s="78"/>
      <c r="AH434" s="78"/>
      <c r="AI434" s="78"/>
      <c r="AK434" s="94" t="str">
        <f t="shared" si="101"/>
        <v>≤60</v>
      </c>
      <c r="AL434" s="94">
        <f t="shared" ca="1" si="102"/>
        <v>46</v>
      </c>
      <c r="AM434" s="95">
        <f t="shared" si="110"/>
        <v>0</v>
      </c>
      <c r="AN434" s="95">
        <f t="shared" si="111"/>
        <v>0</v>
      </c>
      <c r="AO434" s="96">
        <f t="shared" si="106"/>
        <v>0</v>
      </c>
      <c r="AP434" s="96">
        <f t="shared" si="107"/>
        <v>0</v>
      </c>
    </row>
    <row r="435" spans="2:42" s="97" customFormat="1" ht="52.8" x14ac:dyDescent="0.3">
      <c r="B435" s="79">
        <f t="shared" si="108"/>
        <v>432</v>
      </c>
      <c r="C435" s="79"/>
      <c r="D435" s="80" t="s">
        <v>94</v>
      </c>
      <c r="E435" s="80"/>
      <c r="F435" s="81"/>
      <c r="G435" s="82" t="str">
        <f t="shared" si="109"/>
        <v xml:space="preserve">Группа от QF </v>
      </c>
      <c r="H435" s="83"/>
      <c r="I435" s="83"/>
      <c r="J435" s="83"/>
      <c r="K435" s="83"/>
      <c r="L435" s="127"/>
      <c r="M435" s="127"/>
      <c r="N435" s="84"/>
      <c r="O435" s="85"/>
      <c r="P435" s="85"/>
      <c r="Q435" s="85"/>
      <c r="R435" s="86"/>
      <c r="S435" s="80"/>
      <c r="T435" s="87"/>
      <c r="U435" s="88" t="str">
        <f t="shared" si="103"/>
        <v xml:space="preserve"> </v>
      </c>
      <c r="V435" s="89"/>
      <c r="W435" s="90" t="str">
        <f t="shared" si="104"/>
        <v xml:space="preserve"> </v>
      </c>
      <c r="X435" s="90"/>
      <c r="Y435" s="90"/>
      <c r="Z435" s="90"/>
      <c r="AA435" s="90"/>
      <c r="AB435" s="87" t="s">
        <v>74</v>
      </c>
      <c r="AC435" s="76"/>
      <c r="AD435" s="91">
        <f t="shared" si="99"/>
        <v>0</v>
      </c>
      <c r="AE435" s="88" t="str">
        <f t="shared" si="105"/>
        <v xml:space="preserve"> </v>
      </c>
      <c r="AF435" s="91" t="str">
        <f t="shared" si="100"/>
        <v xml:space="preserve"> </v>
      </c>
      <c r="AG435" s="78"/>
      <c r="AH435" s="78"/>
      <c r="AI435" s="78"/>
      <c r="AK435" s="94" t="str">
        <f t="shared" si="101"/>
        <v>≤60</v>
      </c>
      <c r="AL435" s="94">
        <f t="shared" ca="1" si="102"/>
        <v>36</v>
      </c>
      <c r="AM435" s="95">
        <f t="shared" si="110"/>
        <v>0</v>
      </c>
      <c r="AN435" s="95">
        <f t="shared" si="111"/>
        <v>0</v>
      </c>
      <c r="AO435" s="96">
        <f t="shared" si="106"/>
        <v>0</v>
      </c>
      <c r="AP435" s="96">
        <f t="shared" si="107"/>
        <v>0</v>
      </c>
    </row>
    <row r="436" spans="2:42" s="97" customFormat="1" ht="52.8" x14ac:dyDescent="0.3">
      <c r="B436" s="79">
        <f t="shared" si="108"/>
        <v>433</v>
      </c>
      <c r="C436" s="79"/>
      <c r="D436" s="80" t="s">
        <v>94</v>
      </c>
      <c r="E436" s="80"/>
      <c r="F436" s="81"/>
      <c r="G436" s="82" t="str">
        <f t="shared" si="109"/>
        <v xml:space="preserve">Группа от QF </v>
      </c>
      <c r="H436" s="83"/>
      <c r="I436" s="83"/>
      <c r="J436" s="83"/>
      <c r="K436" s="83"/>
      <c r="L436" s="127"/>
      <c r="M436" s="127"/>
      <c r="N436" s="84"/>
      <c r="O436" s="85"/>
      <c r="P436" s="85"/>
      <c r="Q436" s="85"/>
      <c r="R436" s="86"/>
      <c r="S436" s="80"/>
      <c r="T436" s="87"/>
      <c r="U436" s="88" t="str">
        <f t="shared" si="103"/>
        <v xml:space="preserve"> </v>
      </c>
      <c r="V436" s="89"/>
      <c r="W436" s="90" t="str">
        <f t="shared" si="104"/>
        <v xml:space="preserve"> </v>
      </c>
      <c r="X436" s="90"/>
      <c r="Y436" s="90"/>
      <c r="Z436" s="90"/>
      <c r="AA436" s="90"/>
      <c r="AB436" s="87" t="s">
        <v>74</v>
      </c>
      <c r="AC436" s="76"/>
      <c r="AD436" s="91">
        <f t="shared" si="99"/>
        <v>0</v>
      </c>
      <c r="AE436" s="88" t="str">
        <f t="shared" si="105"/>
        <v xml:space="preserve"> </v>
      </c>
      <c r="AF436" s="91" t="str">
        <f t="shared" si="100"/>
        <v xml:space="preserve"> </v>
      </c>
      <c r="AG436" s="78"/>
      <c r="AH436" s="78"/>
      <c r="AI436" s="78"/>
      <c r="AK436" s="94" t="str">
        <f t="shared" si="101"/>
        <v>≤60</v>
      </c>
      <c r="AL436" s="94">
        <f t="shared" ca="1" si="102"/>
        <v>20</v>
      </c>
      <c r="AM436" s="95">
        <f t="shared" si="110"/>
        <v>0</v>
      </c>
      <c r="AN436" s="95">
        <f t="shared" si="111"/>
        <v>0</v>
      </c>
      <c r="AO436" s="96">
        <f t="shared" si="106"/>
        <v>0</v>
      </c>
      <c r="AP436" s="96">
        <f t="shared" si="107"/>
        <v>0</v>
      </c>
    </row>
    <row r="437" spans="2:42" s="97" customFormat="1" ht="52.8" x14ac:dyDescent="0.3">
      <c r="B437" s="79">
        <f t="shared" si="108"/>
        <v>434</v>
      </c>
      <c r="C437" s="79"/>
      <c r="D437" s="80" t="s">
        <v>94</v>
      </c>
      <c r="E437" s="80"/>
      <c r="F437" s="81"/>
      <c r="G437" s="82" t="str">
        <f t="shared" si="109"/>
        <v xml:space="preserve">Группа от QF </v>
      </c>
      <c r="H437" s="83"/>
      <c r="I437" s="83"/>
      <c r="J437" s="83"/>
      <c r="K437" s="83"/>
      <c r="L437" s="127"/>
      <c r="M437" s="127"/>
      <c r="N437" s="84"/>
      <c r="O437" s="85"/>
      <c r="P437" s="85"/>
      <c r="Q437" s="85"/>
      <c r="R437" s="86"/>
      <c r="S437" s="80"/>
      <c r="T437" s="87"/>
      <c r="U437" s="88" t="str">
        <f t="shared" si="103"/>
        <v xml:space="preserve"> </v>
      </c>
      <c r="V437" s="89"/>
      <c r="W437" s="90" t="str">
        <f t="shared" si="104"/>
        <v xml:space="preserve"> </v>
      </c>
      <c r="X437" s="90"/>
      <c r="Y437" s="90"/>
      <c r="Z437" s="90"/>
      <c r="AA437" s="90"/>
      <c r="AB437" s="87" t="s">
        <v>74</v>
      </c>
      <c r="AC437" s="76"/>
      <c r="AD437" s="91">
        <f t="shared" si="99"/>
        <v>0</v>
      </c>
      <c r="AE437" s="88" t="str">
        <f t="shared" si="105"/>
        <v xml:space="preserve"> </v>
      </c>
      <c r="AF437" s="91" t="str">
        <f t="shared" si="100"/>
        <v xml:space="preserve"> </v>
      </c>
      <c r="AG437" s="78"/>
      <c r="AH437" s="78"/>
      <c r="AI437" s="78"/>
      <c r="AK437" s="94" t="str">
        <f t="shared" si="101"/>
        <v>≤60</v>
      </c>
      <c r="AL437" s="94">
        <f t="shared" ca="1" si="102"/>
        <v>29</v>
      </c>
      <c r="AM437" s="95">
        <f t="shared" si="110"/>
        <v>0</v>
      </c>
      <c r="AN437" s="95">
        <f t="shared" si="111"/>
        <v>0</v>
      </c>
      <c r="AO437" s="96">
        <f t="shared" si="106"/>
        <v>0</v>
      </c>
      <c r="AP437" s="96">
        <f t="shared" si="107"/>
        <v>0</v>
      </c>
    </row>
    <row r="438" spans="2:42" s="97" customFormat="1" ht="52.8" x14ac:dyDescent="0.3">
      <c r="B438" s="79">
        <f t="shared" si="108"/>
        <v>435</v>
      </c>
      <c r="C438" s="79"/>
      <c r="D438" s="80" t="s">
        <v>94</v>
      </c>
      <c r="E438" s="80"/>
      <c r="F438" s="81"/>
      <c r="G438" s="82" t="str">
        <f t="shared" si="109"/>
        <v xml:space="preserve">Группа от QF </v>
      </c>
      <c r="H438" s="83"/>
      <c r="I438" s="83"/>
      <c r="J438" s="83"/>
      <c r="K438" s="83"/>
      <c r="L438" s="127"/>
      <c r="M438" s="127"/>
      <c r="N438" s="84"/>
      <c r="O438" s="85"/>
      <c r="P438" s="85"/>
      <c r="Q438" s="85"/>
      <c r="R438" s="86"/>
      <c r="S438" s="80"/>
      <c r="T438" s="87"/>
      <c r="U438" s="88" t="str">
        <f t="shared" si="103"/>
        <v xml:space="preserve"> </v>
      </c>
      <c r="V438" s="89"/>
      <c r="W438" s="90" t="str">
        <f t="shared" si="104"/>
        <v xml:space="preserve"> </v>
      </c>
      <c r="X438" s="90"/>
      <c r="Y438" s="90"/>
      <c r="Z438" s="90"/>
      <c r="AA438" s="90"/>
      <c r="AB438" s="87" t="s">
        <v>74</v>
      </c>
      <c r="AC438" s="76"/>
      <c r="AD438" s="91">
        <f t="shared" si="99"/>
        <v>0</v>
      </c>
      <c r="AE438" s="88" t="str">
        <f t="shared" si="105"/>
        <v xml:space="preserve"> </v>
      </c>
      <c r="AF438" s="91" t="str">
        <f t="shared" si="100"/>
        <v xml:space="preserve"> </v>
      </c>
      <c r="AG438" s="78"/>
      <c r="AH438" s="78"/>
      <c r="AI438" s="78"/>
      <c r="AK438" s="94" t="str">
        <f t="shared" si="101"/>
        <v>≤60</v>
      </c>
      <c r="AL438" s="94">
        <f t="shared" ca="1" si="102"/>
        <v>45</v>
      </c>
      <c r="AM438" s="95">
        <f t="shared" si="110"/>
        <v>0</v>
      </c>
      <c r="AN438" s="95">
        <f t="shared" si="111"/>
        <v>0</v>
      </c>
      <c r="AO438" s="96">
        <f t="shared" si="106"/>
        <v>0</v>
      </c>
      <c r="AP438" s="96">
        <f t="shared" si="107"/>
        <v>0</v>
      </c>
    </row>
    <row r="439" spans="2:42" s="97" customFormat="1" ht="52.8" x14ac:dyDescent="0.3">
      <c r="B439" s="79">
        <f t="shared" si="108"/>
        <v>436</v>
      </c>
      <c r="C439" s="79"/>
      <c r="D439" s="80" t="s">
        <v>94</v>
      </c>
      <c r="E439" s="80"/>
      <c r="F439" s="81"/>
      <c r="G439" s="82" t="str">
        <f t="shared" si="109"/>
        <v xml:space="preserve">Группа от QF </v>
      </c>
      <c r="H439" s="83"/>
      <c r="I439" s="83"/>
      <c r="J439" s="83"/>
      <c r="K439" s="83"/>
      <c r="L439" s="127"/>
      <c r="M439" s="127"/>
      <c r="N439" s="84"/>
      <c r="O439" s="85"/>
      <c r="P439" s="85"/>
      <c r="Q439" s="85"/>
      <c r="R439" s="86"/>
      <c r="S439" s="80"/>
      <c r="T439" s="87"/>
      <c r="U439" s="88" t="str">
        <f t="shared" si="103"/>
        <v xml:space="preserve"> </v>
      </c>
      <c r="V439" s="89"/>
      <c r="W439" s="90" t="str">
        <f t="shared" si="104"/>
        <v xml:space="preserve"> </v>
      </c>
      <c r="X439" s="90"/>
      <c r="Y439" s="90"/>
      <c r="Z439" s="90"/>
      <c r="AA439" s="90"/>
      <c r="AB439" s="87" t="s">
        <v>74</v>
      </c>
      <c r="AC439" s="76"/>
      <c r="AD439" s="91">
        <f t="shared" si="99"/>
        <v>0</v>
      </c>
      <c r="AE439" s="88" t="str">
        <f t="shared" si="105"/>
        <v xml:space="preserve"> </v>
      </c>
      <c r="AF439" s="91" t="str">
        <f t="shared" si="100"/>
        <v xml:space="preserve"> </v>
      </c>
      <c r="AG439" s="78"/>
      <c r="AH439" s="78"/>
      <c r="AI439" s="78"/>
      <c r="AK439" s="94" t="str">
        <f t="shared" si="101"/>
        <v>≤60</v>
      </c>
      <c r="AL439" s="94">
        <f t="shared" ca="1" si="102"/>
        <v>31</v>
      </c>
      <c r="AM439" s="95">
        <f t="shared" si="110"/>
        <v>0</v>
      </c>
      <c r="AN439" s="95">
        <f t="shared" si="111"/>
        <v>0</v>
      </c>
      <c r="AO439" s="96">
        <f t="shared" si="106"/>
        <v>0</v>
      </c>
      <c r="AP439" s="96">
        <f t="shared" si="107"/>
        <v>0</v>
      </c>
    </row>
    <row r="440" spans="2:42" s="97" customFormat="1" ht="52.8" x14ac:dyDescent="0.3">
      <c r="B440" s="79">
        <f t="shared" si="108"/>
        <v>437</v>
      </c>
      <c r="C440" s="79"/>
      <c r="D440" s="80" t="s">
        <v>94</v>
      </c>
      <c r="E440" s="80"/>
      <c r="F440" s="81"/>
      <c r="G440" s="82" t="str">
        <f t="shared" si="109"/>
        <v xml:space="preserve">Группа от QF </v>
      </c>
      <c r="H440" s="83"/>
      <c r="I440" s="83"/>
      <c r="J440" s="83"/>
      <c r="K440" s="83"/>
      <c r="L440" s="127"/>
      <c r="M440" s="127"/>
      <c r="N440" s="84"/>
      <c r="O440" s="85"/>
      <c r="P440" s="85"/>
      <c r="Q440" s="85"/>
      <c r="R440" s="86"/>
      <c r="S440" s="80"/>
      <c r="T440" s="87"/>
      <c r="U440" s="88" t="str">
        <f t="shared" si="103"/>
        <v xml:space="preserve"> </v>
      </c>
      <c r="V440" s="89"/>
      <c r="W440" s="90" t="str">
        <f t="shared" si="104"/>
        <v xml:space="preserve"> </v>
      </c>
      <c r="X440" s="90"/>
      <c r="Y440" s="90"/>
      <c r="Z440" s="90"/>
      <c r="AA440" s="90"/>
      <c r="AB440" s="87" t="s">
        <v>74</v>
      </c>
      <c r="AC440" s="76"/>
      <c r="AD440" s="91">
        <f t="shared" si="99"/>
        <v>0</v>
      </c>
      <c r="AE440" s="88" t="str">
        <f t="shared" si="105"/>
        <v xml:space="preserve"> </v>
      </c>
      <c r="AF440" s="91" t="str">
        <f t="shared" si="100"/>
        <v xml:space="preserve"> </v>
      </c>
      <c r="AG440" s="78"/>
      <c r="AH440" s="78"/>
      <c r="AI440" s="78"/>
      <c r="AK440" s="94" t="str">
        <f t="shared" si="101"/>
        <v>≤60</v>
      </c>
      <c r="AL440" s="94">
        <f t="shared" ca="1" si="102"/>
        <v>49</v>
      </c>
      <c r="AM440" s="95">
        <f t="shared" si="110"/>
        <v>0</v>
      </c>
      <c r="AN440" s="95">
        <f t="shared" si="111"/>
        <v>0</v>
      </c>
      <c r="AO440" s="96">
        <f t="shared" si="106"/>
        <v>0</v>
      </c>
      <c r="AP440" s="96">
        <f t="shared" si="107"/>
        <v>0</v>
      </c>
    </row>
    <row r="441" spans="2:42" s="97" customFormat="1" ht="52.8" x14ac:dyDescent="0.3">
      <c r="B441" s="79">
        <f t="shared" si="108"/>
        <v>438</v>
      </c>
      <c r="C441" s="79"/>
      <c r="D441" s="80" t="s">
        <v>94</v>
      </c>
      <c r="E441" s="80"/>
      <c r="F441" s="81"/>
      <c r="G441" s="82" t="str">
        <f t="shared" si="109"/>
        <v xml:space="preserve">Группа от QF </v>
      </c>
      <c r="H441" s="83"/>
      <c r="I441" s="83"/>
      <c r="J441" s="83"/>
      <c r="K441" s="83"/>
      <c r="L441" s="127"/>
      <c r="M441" s="127"/>
      <c r="N441" s="84"/>
      <c r="O441" s="85"/>
      <c r="P441" s="85"/>
      <c r="Q441" s="85"/>
      <c r="R441" s="86"/>
      <c r="S441" s="80"/>
      <c r="T441" s="87"/>
      <c r="U441" s="88" t="str">
        <f t="shared" si="103"/>
        <v xml:space="preserve"> </v>
      </c>
      <c r="V441" s="89"/>
      <c r="W441" s="90" t="str">
        <f t="shared" si="104"/>
        <v xml:space="preserve"> </v>
      </c>
      <c r="X441" s="90"/>
      <c r="Y441" s="90"/>
      <c r="Z441" s="90"/>
      <c r="AA441" s="90"/>
      <c r="AB441" s="87" t="s">
        <v>74</v>
      </c>
      <c r="AC441" s="76"/>
      <c r="AD441" s="91">
        <f t="shared" si="99"/>
        <v>0</v>
      </c>
      <c r="AE441" s="88" t="str">
        <f t="shared" si="105"/>
        <v xml:space="preserve"> </v>
      </c>
      <c r="AF441" s="91" t="str">
        <f t="shared" si="100"/>
        <v xml:space="preserve"> </v>
      </c>
      <c r="AG441" s="78"/>
      <c r="AH441" s="78"/>
      <c r="AI441" s="78"/>
      <c r="AK441" s="94" t="str">
        <f t="shared" si="101"/>
        <v>≤60</v>
      </c>
      <c r="AL441" s="94">
        <f t="shared" ca="1" si="102"/>
        <v>34</v>
      </c>
      <c r="AM441" s="95">
        <f t="shared" si="110"/>
        <v>0</v>
      </c>
      <c r="AN441" s="95">
        <f t="shared" si="111"/>
        <v>0</v>
      </c>
      <c r="AO441" s="96">
        <f t="shared" si="106"/>
        <v>0</v>
      </c>
      <c r="AP441" s="96">
        <f t="shared" si="107"/>
        <v>0</v>
      </c>
    </row>
    <row r="442" spans="2:42" s="97" customFormat="1" ht="52.8" x14ac:dyDescent="0.3">
      <c r="B442" s="79">
        <f t="shared" si="108"/>
        <v>439</v>
      </c>
      <c r="C442" s="79"/>
      <c r="D442" s="80" t="s">
        <v>94</v>
      </c>
      <c r="E442" s="80"/>
      <c r="F442" s="81"/>
      <c r="G442" s="82" t="str">
        <f t="shared" si="109"/>
        <v xml:space="preserve">Группа от QF </v>
      </c>
      <c r="H442" s="83"/>
      <c r="I442" s="83"/>
      <c r="J442" s="83"/>
      <c r="K442" s="83"/>
      <c r="L442" s="127"/>
      <c r="M442" s="127"/>
      <c r="N442" s="84"/>
      <c r="O442" s="85"/>
      <c r="P442" s="85"/>
      <c r="Q442" s="85"/>
      <c r="R442" s="86"/>
      <c r="S442" s="80"/>
      <c r="T442" s="87"/>
      <c r="U442" s="88" t="str">
        <f t="shared" si="103"/>
        <v xml:space="preserve"> </v>
      </c>
      <c r="V442" s="89"/>
      <c r="W442" s="90" t="str">
        <f t="shared" si="104"/>
        <v xml:space="preserve"> </v>
      </c>
      <c r="X442" s="90"/>
      <c r="Y442" s="90"/>
      <c r="Z442" s="90"/>
      <c r="AA442" s="90"/>
      <c r="AB442" s="87" t="s">
        <v>74</v>
      </c>
      <c r="AC442" s="76"/>
      <c r="AD442" s="91">
        <f t="shared" si="99"/>
        <v>0</v>
      </c>
      <c r="AE442" s="88" t="str">
        <f t="shared" si="105"/>
        <v xml:space="preserve"> </v>
      </c>
      <c r="AF442" s="91" t="str">
        <f t="shared" si="100"/>
        <v xml:space="preserve"> </v>
      </c>
      <c r="AG442" s="78"/>
      <c r="AH442" s="78"/>
      <c r="AI442" s="78"/>
      <c r="AK442" s="94" t="str">
        <f t="shared" si="101"/>
        <v>≤60</v>
      </c>
      <c r="AL442" s="94">
        <f t="shared" ca="1" si="102"/>
        <v>37</v>
      </c>
      <c r="AM442" s="95">
        <f t="shared" si="110"/>
        <v>0</v>
      </c>
      <c r="AN442" s="95">
        <f t="shared" si="111"/>
        <v>0</v>
      </c>
      <c r="AO442" s="96">
        <f t="shared" si="106"/>
        <v>0</v>
      </c>
      <c r="AP442" s="96">
        <f t="shared" si="107"/>
        <v>0</v>
      </c>
    </row>
    <row r="443" spans="2:42" s="97" customFormat="1" ht="52.8" x14ac:dyDescent="0.3">
      <c r="B443" s="79">
        <f t="shared" si="108"/>
        <v>440</v>
      </c>
      <c r="C443" s="79"/>
      <c r="D443" s="80" t="s">
        <v>94</v>
      </c>
      <c r="E443" s="80"/>
      <c r="F443" s="81"/>
      <c r="G443" s="82" t="str">
        <f t="shared" si="109"/>
        <v xml:space="preserve">Группа от QF </v>
      </c>
      <c r="H443" s="83"/>
      <c r="I443" s="83"/>
      <c r="J443" s="83"/>
      <c r="K443" s="83"/>
      <c r="L443" s="127"/>
      <c r="M443" s="127"/>
      <c r="N443" s="84"/>
      <c r="O443" s="85"/>
      <c r="P443" s="85"/>
      <c r="Q443" s="85"/>
      <c r="R443" s="86"/>
      <c r="S443" s="80"/>
      <c r="T443" s="87"/>
      <c r="U443" s="88" t="str">
        <f t="shared" si="103"/>
        <v xml:space="preserve"> </v>
      </c>
      <c r="V443" s="89"/>
      <c r="W443" s="90" t="str">
        <f t="shared" si="104"/>
        <v xml:space="preserve"> </v>
      </c>
      <c r="X443" s="90"/>
      <c r="Y443" s="90"/>
      <c r="Z443" s="90"/>
      <c r="AA443" s="90"/>
      <c r="AB443" s="87" t="s">
        <v>74</v>
      </c>
      <c r="AC443" s="76"/>
      <c r="AD443" s="91">
        <f t="shared" si="99"/>
        <v>0</v>
      </c>
      <c r="AE443" s="88" t="str">
        <f t="shared" si="105"/>
        <v xml:space="preserve"> </v>
      </c>
      <c r="AF443" s="91" t="str">
        <f t="shared" si="100"/>
        <v xml:space="preserve"> </v>
      </c>
      <c r="AG443" s="78"/>
      <c r="AH443" s="78"/>
      <c r="AI443" s="78"/>
      <c r="AK443" s="94" t="str">
        <f t="shared" si="101"/>
        <v>≤60</v>
      </c>
      <c r="AL443" s="94">
        <f t="shared" ca="1" si="102"/>
        <v>39</v>
      </c>
      <c r="AM443" s="95">
        <f t="shared" si="110"/>
        <v>0</v>
      </c>
      <c r="AN443" s="95">
        <f t="shared" si="111"/>
        <v>0</v>
      </c>
      <c r="AO443" s="96">
        <f t="shared" si="106"/>
        <v>0</v>
      </c>
      <c r="AP443" s="96">
        <f t="shared" si="107"/>
        <v>0</v>
      </c>
    </row>
    <row r="444" spans="2:42" s="97" customFormat="1" ht="52.8" x14ac:dyDescent="0.3">
      <c r="B444" s="79">
        <f t="shared" si="108"/>
        <v>441</v>
      </c>
      <c r="C444" s="79"/>
      <c r="D444" s="80" t="s">
        <v>94</v>
      </c>
      <c r="E444" s="80"/>
      <c r="F444" s="81"/>
      <c r="G444" s="82" t="str">
        <f t="shared" si="109"/>
        <v xml:space="preserve">Группа от QF </v>
      </c>
      <c r="H444" s="83"/>
      <c r="I444" s="83"/>
      <c r="J444" s="83"/>
      <c r="K444" s="83"/>
      <c r="L444" s="127"/>
      <c r="M444" s="127"/>
      <c r="N444" s="84"/>
      <c r="O444" s="85"/>
      <c r="P444" s="85"/>
      <c r="Q444" s="85"/>
      <c r="R444" s="86"/>
      <c r="S444" s="80"/>
      <c r="T444" s="87"/>
      <c r="U444" s="88" t="str">
        <f t="shared" si="103"/>
        <v xml:space="preserve"> </v>
      </c>
      <c r="V444" s="89"/>
      <c r="W444" s="90" t="str">
        <f t="shared" si="104"/>
        <v xml:space="preserve"> </v>
      </c>
      <c r="X444" s="90"/>
      <c r="Y444" s="90"/>
      <c r="Z444" s="90"/>
      <c r="AA444" s="90"/>
      <c r="AB444" s="87" t="s">
        <v>74</v>
      </c>
      <c r="AC444" s="76"/>
      <c r="AD444" s="91">
        <f t="shared" si="99"/>
        <v>0</v>
      </c>
      <c r="AE444" s="88" t="str">
        <f t="shared" si="105"/>
        <v xml:space="preserve"> </v>
      </c>
      <c r="AF444" s="91" t="str">
        <f t="shared" si="100"/>
        <v xml:space="preserve"> </v>
      </c>
      <c r="AG444" s="78"/>
      <c r="AH444" s="78"/>
      <c r="AI444" s="78"/>
      <c r="AK444" s="94" t="str">
        <f t="shared" si="101"/>
        <v>≤60</v>
      </c>
      <c r="AL444" s="94">
        <f t="shared" ca="1" si="102"/>
        <v>27</v>
      </c>
      <c r="AM444" s="95">
        <f t="shared" si="110"/>
        <v>0</v>
      </c>
      <c r="AN444" s="95">
        <f t="shared" si="111"/>
        <v>0</v>
      </c>
      <c r="AO444" s="96">
        <f t="shared" si="106"/>
        <v>0</v>
      </c>
      <c r="AP444" s="96">
        <f t="shared" si="107"/>
        <v>0</v>
      </c>
    </row>
    <row r="445" spans="2:42" s="97" customFormat="1" ht="52.8" x14ac:dyDescent="0.3">
      <c r="B445" s="79">
        <f t="shared" si="108"/>
        <v>442</v>
      </c>
      <c r="C445" s="79"/>
      <c r="D445" s="80" t="s">
        <v>94</v>
      </c>
      <c r="E445" s="80"/>
      <c r="F445" s="81"/>
      <c r="G445" s="82" t="str">
        <f t="shared" si="109"/>
        <v xml:space="preserve">Группа от QF </v>
      </c>
      <c r="H445" s="83"/>
      <c r="I445" s="83"/>
      <c r="J445" s="83"/>
      <c r="K445" s="83"/>
      <c r="L445" s="127"/>
      <c r="M445" s="127"/>
      <c r="N445" s="84"/>
      <c r="O445" s="85"/>
      <c r="P445" s="85"/>
      <c r="Q445" s="85"/>
      <c r="R445" s="86"/>
      <c r="S445" s="80"/>
      <c r="T445" s="87"/>
      <c r="U445" s="88" t="str">
        <f t="shared" si="103"/>
        <v xml:space="preserve"> </v>
      </c>
      <c r="V445" s="89"/>
      <c r="W445" s="90" t="str">
        <f t="shared" si="104"/>
        <v xml:space="preserve"> </v>
      </c>
      <c r="X445" s="90"/>
      <c r="Y445" s="90"/>
      <c r="Z445" s="90"/>
      <c r="AA445" s="90"/>
      <c r="AB445" s="87" t="s">
        <v>74</v>
      </c>
      <c r="AC445" s="76"/>
      <c r="AD445" s="91">
        <f t="shared" si="99"/>
        <v>0</v>
      </c>
      <c r="AE445" s="88" t="str">
        <f t="shared" si="105"/>
        <v xml:space="preserve"> </v>
      </c>
      <c r="AF445" s="91" t="str">
        <f t="shared" si="100"/>
        <v xml:space="preserve"> </v>
      </c>
      <c r="AG445" s="78"/>
      <c r="AH445" s="78"/>
      <c r="AI445" s="78"/>
      <c r="AK445" s="94" t="str">
        <f t="shared" si="101"/>
        <v>≤60</v>
      </c>
      <c r="AL445" s="94">
        <f t="shared" ca="1" si="102"/>
        <v>21</v>
      </c>
      <c r="AM445" s="95">
        <f t="shared" si="110"/>
        <v>0</v>
      </c>
      <c r="AN445" s="95">
        <f t="shared" si="111"/>
        <v>0</v>
      </c>
      <c r="AO445" s="96">
        <f t="shared" si="106"/>
        <v>0</v>
      </c>
      <c r="AP445" s="96">
        <f t="shared" si="107"/>
        <v>0</v>
      </c>
    </row>
    <row r="446" spans="2:42" s="97" customFormat="1" ht="52.8" x14ac:dyDescent="0.3">
      <c r="B446" s="79">
        <f t="shared" si="108"/>
        <v>443</v>
      </c>
      <c r="C446" s="79"/>
      <c r="D446" s="80" t="s">
        <v>94</v>
      </c>
      <c r="E446" s="80"/>
      <c r="F446" s="81"/>
      <c r="G446" s="82" t="str">
        <f t="shared" si="109"/>
        <v xml:space="preserve">Группа от QF </v>
      </c>
      <c r="H446" s="83"/>
      <c r="I446" s="83"/>
      <c r="J446" s="83"/>
      <c r="K446" s="83"/>
      <c r="L446" s="127"/>
      <c r="M446" s="127"/>
      <c r="N446" s="84"/>
      <c r="O446" s="85"/>
      <c r="P446" s="85"/>
      <c r="Q446" s="85"/>
      <c r="R446" s="86"/>
      <c r="S446" s="80"/>
      <c r="T446" s="87"/>
      <c r="U446" s="88" t="str">
        <f t="shared" si="103"/>
        <v xml:space="preserve"> </v>
      </c>
      <c r="V446" s="89"/>
      <c r="W446" s="90" t="str">
        <f t="shared" si="104"/>
        <v xml:space="preserve"> </v>
      </c>
      <c r="X446" s="90"/>
      <c r="Y446" s="90"/>
      <c r="Z446" s="90"/>
      <c r="AA446" s="90"/>
      <c r="AB446" s="87" t="s">
        <v>74</v>
      </c>
      <c r="AC446" s="76"/>
      <c r="AD446" s="91">
        <f t="shared" si="99"/>
        <v>0</v>
      </c>
      <c r="AE446" s="88" t="str">
        <f t="shared" si="105"/>
        <v xml:space="preserve"> </v>
      </c>
      <c r="AF446" s="91" t="str">
        <f t="shared" si="100"/>
        <v xml:space="preserve"> </v>
      </c>
      <c r="AG446" s="78"/>
      <c r="AH446" s="78"/>
      <c r="AI446" s="78"/>
      <c r="AK446" s="94" t="str">
        <f t="shared" si="101"/>
        <v>≤60</v>
      </c>
      <c r="AL446" s="94">
        <f t="shared" ca="1" si="102"/>
        <v>36</v>
      </c>
      <c r="AM446" s="95">
        <f t="shared" si="110"/>
        <v>0</v>
      </c>
      <c r="AN446" s="95">
        <f t="shared" si="111"/>
        <v>0</v>
      </c>
      <c r="AO446" s="96">
        <f t="shared" si="106"/>
        <v>0</v>
      </c>
      <c r="AP446" s="96">
        <f t="shared" si="107"/>
        <v>0</v>
      </c>
    </row>
    <row r="447" spans="2:42" s="97" customFormat="1" ht="52.8" x14ac:dyDescent="0.3">
      <c r="B447" s="79">
        <f t="shared" si="108"/>
        <v>444</v>
      </c>
      <c r="C447" s="79"/>
      <c r="D447" s="80" t="s">
        <v>94</v>
      </c>
      <c r="E447" s="80"/>
      <c r="F447" s="81"/>
      <c r="G447" s="82" t="str">
        <f t="shared" si="109"/>
        <v xml:space="preserve">Группа от QF </v>
      </c>
      <c r="H447" s="83"/>
      <c r="I447" s="83"/>
      <c r="J447" s="83"/>
      <c r="K447" s="83"/>
      <c r="L447" s="127"/>
      <c r="M447" s="127"/>
      <c r="N447" s="84"/>
      <c r="O447" s="85"/>
      <c r="P447" s="85"/>
      <c r="Q447" s="85"/>
      <c r="R447" s="86"/>
      <c r="S447" s="80"/>
      <c r="T447" s="87"/>
      <c r="U447" s="88" t="str">
        <f t="shared" si="103"/>
        <v xml:space="preserve"> </v>
      </c>
      <c r="V447" s="89"/>
      <c r="W447" s="90" t="str">
        <f t="shared" si="104"/>
        <v xml:space="preserve"> </v>
      </c>
      <c r="X447" s="90"/>
      <c r="Y447" s="90"/>
      <c r="Z447" s="90"/>
      <c r="AA447" s="90"/>
      <c r="AB447" s="87" t="s">
        <v>74</v>
      </c>
      <c r="AC447" s="76"/>
      <c r="AD447" s="91">
        <f t="shared" si="99"/>
        <v>0</v>
      </c>
      <c r="AE447" s="88" t="str">
        <f t="shared" si="105"/>
        <v xml:space="preserve"> </v>
      </c>
      <c r="AF447" s="91" t="str">
        <f t="shared" si="100"/>
        <v xml:space="preserve"> </v>
      </c>
      <c r="AG447" s="78"/>
      <c r="AH447" s="78"/>
      <c r="AI447" s="78"/>
      <c r="AK447" s="94" t="str">
        <f t="shared" si="101"/>
        <v>≤60</v>
      </c>
      <c r="AL447" s="94">
        <f t="shared" ca="1" si="102"/>
        <v>25</v>
      </c>
      <c r="AM447" s="95">
        <f t="shared" si="110"/>
        <v>0</v>
      </c>
      <c r="AN447" s="95">
        <f t="shared" si="111"/>
        <v>0</v>
      </c>
      <c r="AO447" s="96">
        <f t="shared" si="106"/>
        <v>0</v>
      </c>
      <c r="AP447" s="96">
        <f t="shared" si="107"/>
        <v>0</v>
      </c>
    </row>
    <row r="448" spans="2:42" s="97" customFormat="1" ht="52.8" x14ac:dyDescent="0.3">
      <c r="B448" s="79">
        <f t="shared" si="108"/>
        <v>445</v>
      </c>
      <c r="C448" s="79"/>
      <c r="D448" s="80" t="s">
        <v>94</v>
      </c>
      <c r="E448" s="80"/>
      <c r="F448" s="81"/>
      <c r="G448" s="82" t="str">
        <f t="shared" si="109"/>
        <v xml:space="preserve">Группа от QF </v>
      </c>
      <c r="H448" s="83"/>
      <c r="I448" s="83"/>
      <c r="J448" s="83"/>
      <c r="K448" s="83"/>
      <c r="L448" s="127"/>
      <c r="M448" s="127"/>
      <c r="N448" s="84"/>
      <c r="O448" s="85"/>
      <c r="P448" s="85"/>
      <c r="Q448" s="85"/>
      <c r="R448" s="86"/>
      <c r="S448" s="80"/>
      <c r="T448" s="87"/>
      <c r="U448" s="88" t="str">
        <f t="shared" si="103"/>
        <v xml:space="preserve"> </v>
      </c>
      <c r="V448" s="89"/>
      <c r="W448" s="90" t="str">
        <f t="shared" si="104"/>
        <v xml:space="preserve"> </v>
      </c>
      <c r="X448" s="90"/>
      <c r="Y448" s="90"/>
      <c r="Z448" s="90"/>
      <c r="AA448" s="90"/>
      <c r="AB448" s="87" t="s">
        <v>74</v>
      </c>
      <c r="AC448" s="76"/>
      <c r="AD448" s="91">
        <f t="shared" si="99"/>
        <v>0</v>
      </c>
      <c r="AE448" s="88" t="str">
        <f t="shared" si="105"/>
        <v xml:space="preserve"> </v>
      </c>
      <c r="AF448" s="91" t="str">
        <f t="shared" si="100"/>
        <v xml:space="preserve"> </v>
      </c>
      <c r="AG448" s="78"/>
      <c r="AH448" s="78"/>
      <c r="AI448" s="78"/>
      <c r="AK448" s="94" t="str">
        <f t="shared" si="101"/>
        <v>≤60</v>
      </c>
      <c r="AL448" s="94">
        <f t="shared" ca="1" si="102"/>
        <v>23</v>
      </c>
      <c r="AM448" s="95">
        <f t="shared" si="110"/>
        <v>0</v>
      </c>
      <c r="AN448" s="95">
        <f t="shared" si="111"/>
        <v>0</v>
      </c>
      <c r="AO448" s="96">
        <f t="shared" si="106"/>
        <v>0</v>
      </c>
      <c r="AP448" s="96">
        <f t="shared" si="107"/>
        <v>0</v>
      </c>
    </row>
    <row r="449" spans="2:42" s="97" customFormat="1" ht="52.8" x14ac:dyDescent="0.3">
      <c r="B449" s="79">
        <f t="shared" si="108"/>
        <v>446</v>
      </c>
      <c r="C449" s="79"/>
      <c r="D449" s="80" t="s">
        <v>94</v>
      </c>
      <c r="E449" s="80"/>
      <c r="F449" s="81"/>
      <c r="G449" s="82" t="str">
        <f t="shared" si="109"/>
        <v xml:space="preserve">Группа от QF </v>
      </c>
      <c r="H449" s="83"/>
      <c r="I449" s="83"/>
      <c r="J449" s="83"/>
      <c r="K449" s="83"/>
      <c r="L449" s="127"/>
      <c r="M449" s="127"/>
      <c r="N449" s="84"/>
      <c r="O449" s="85"/>
      <c r="P449" s="85"/>
      <c r="Q449" s="85"/>
      <c r="R449" s="86"/>
      <c r="S449" s="80"/>
      <c r="T449" s="87"/>
      <c r="U449" s="88" t="str">
        <f t="shared" si="103"/>
        <v xml:space="preserve"> </v>
      </c>
      <c r="V449" s="89"/>
      <c r="W449" s="90" t="str">
        <f t="shared" si="104"/>
        <v xml:space="preserve"> </v>
      </c>
      <c r="X449" s="90"/>
      <c r="Y449" s="90"/>
      <c r="Z449" s="90"/>
      <c r="AA449" s="90"/>
      <c r="AB449" s="87" t="s">
        <v>74</v>
      </c>
      <c r="AC449" s="76"/>
      <c r="AD449" s="91">
        <f t="shared" si="99"/>
        <v>0</v>
      </c>
      <c r="AE449" s="88" t="str">
        <f t="shared" si="105"/>
        <v xml:space="preserve"> </v>
      </c>
      <c r="AF449" s="91" t="str">
        <f t="shared" si="100"/>
        <v xml:space="preserve"> </v>
      </c>
      <c r="AG449" s="78"/>
      <c r="AH449" s="78"/>
      <c r="AI449" s="78"/>
      <c r="AK449" s="94" t="str">
        <f t="shared" si="101"/>
        <v>≤60</v>
      </c>
      <c r="AL449" s="94">
        <f t="shared" ca="1" si="102"/>
        <v>24</v>
      </c>
      <c r="AM449" s="95">
        <f t="shared" si="110"/>
        <v>0</v>
      </c>
      <c r="AN449" s="95">
        <f t="shared" si="111"/>
        <v>0</v>
      </c>
      <c r="AO449" s="96">
        <f t="shared" si="106"/>
        <v>0</v>
      </c>
      <c r="AP449" s="96">
        <f t="shared" si="107"/>
        <v>0</v>
      </c>
    </row>
    <row r="450" spans="2:42" s="97" customFormat="1" ht="52.8" x14ac:dyDescent="0.3">
      <c r="B450" s="79">
        <f t="shared" si="108"/>
        <v>447</v>
      </c>
      <c r="C450" s="79"/>
      <c r="D450" s="80" t="s">
        <v>94</v>
      </c>
      <c r="E450" s="80"/>
      <c r="F450" s="81"/>
      <c r="G450" s="82" t="str">
        <f t="shared" si="109"/>
        <v xml:space="preserve">Группа от QF </v>
      </c>
      <c r="H450" s="83"/>
      <c r="I450" s="83"/>
      <c r="J450" s="83"/>
      <c r="K450" s="83"/>
      <c r="L450" s="127"/>
      <c r="M450" s="127"/>
      <c r="N450" s="84"/>
      <c r="O450" s="85"/>
      <c r="P450" s="85"/>
      <c r="Q450" s="85"/>
      <c r="R450" s="86"/>
      <c r="S450" s="80"/>
      <c r="T450" s="87"/>
      <c r="U450" s="88" t="str">
        <f t="shared" si="103"/>
        <v xml:space="preserve"> </v>
      </c>
      <c r="V450" s="89"/>
      <c r="W450" s="90" t="str">
        <f t="shared" si="104"/>
        <v xml:space="preserve"> </v>
      </c>
      <c r="X450" s="90"/>
      <c r="Y450" s="90"/>
      <c r="Z450" s="90"/>
      <c r="AA450" s="90"/>
      <c r="AB450" s="87" t="s">
        <v>74</v>
      </c>
      <c r="AC450" s="76"/>
      <c r="AD450" s="91">
        <f t="shared" si="99"/>
        <v>0</v>
      </c>
      <c r="AE450" s="88" t="str">
        <f t="shared" si="105"/>
        <v xml:space="preserve"> </v>
      </c>
      <c r="AF450" s="91" t="str">
        <f t="shared" si="100"/>
        <v xml:space="preserve"> </v>
      </c>
      <c r="AG450" s="78"/>
      <c r="AH450" s="78"/>
      <c r="AI450" s="78"/>
      <c r="AK450" s="94" t="str">
        <f t="shared" si="101"/>
        <v>≤60</v>
      </c>
      <c r="AL450" s="94">
        <f t="shared" ca="1" si="102"/>
        <v>29</v>
      </c>
      <c r="AM450" s="95">
        <f t="shared" si="110"/>
        <v>0</v>
      </c>
      <c r="AN450" s="95">
        <f t="shared" si="111"/>
        <v>0</v>
      </c>
      <c r="AO450" s="96">
        <f t="shared" si="106"/>
        <v>0</v>
      </c>
      <c r="AP450" s="96">
        <f t="shared" si="107"/>
        <v>0</v>
      </c>
    </row>
    <row r="451" spans="2:42" s="97" customFormat="1" ht="52.8" x14ac:dyDescent="0.3">
      <c r="B451" s="79">
        <f t="shared" si="108"/>
        <v>448</v>
      </c>
      <c r="C451" s="79"/>
      <c r="D451" s="80" t="s">
        <v>94</v>
      </c>
      <c r="E451" s="80"/>
      <c r="F451" s="81"/>
      <c r="G451" s="82" t="str">
        <f t="shared" si="109"/>
        <v xml:space="preserve">Группа от QF </v>
      </c>
      <c r="H451" s="83"/>
      <c r="I451" s="83"/>
      <c r="J451" s="83"/>
      <c r="K451" s="83"/>
      <c r="L451" s="127"/>
      <c r="M451" s="127"/>
      <c r="N451" s="84"/>
      <c r="O451" s="85"/>
      <c r="P451" s="85"/>
      <c r="Q451" s="85"/>
      <c r="R451" s="86"/>
      <c r="S451" s="80"/>
      <c r="T451" s="87"/>
      <c r="U451" s="88" t="str">
        <f t="shared" si="103"/>
        <v xml:space="preserve"> </v>
      </c>
      <c r="V451" s="89"/>
      <c r="W451" s="90" t="str">
        <f t="shared" si="104"/>
        <v xml:space="preserve"> </v>
      </c>
      <c r="X451" s="90"/>
      <c r="Y451" s="90"/>
      <c r="Z451" s="90"/>
      <c r="AA451" s="90"/>
      <c r="AB451" s="87" t="s">
        <v>74</v>
      </c>
      <c r="AC451" s="76"/>
      <c r="AD451" s="91">
        <f t="shared" ref="AD451:AD514" si="112">IF(V451=$AG$1,L451*3,IF(V451=$AH$1,L451*5,IF(V451=$AI$1,L451*8,IF(V451=$AJ$1,L451*12*0.75,0))))</f>
        <v>0</v>
      </c>
      <c r="AE451" s="88" t="str">
        <f t="shared" si="105"/>
        <v xml:space="preserve"> </v>
      </c>
      <c r="AF451" s="91" t="str">
        <f t="shared" ref="AF451:AF514" si="113">IF(V451=$AG$1,L451*5,IF(V451=$AH$1,L451*10,IF(V451=$AI$1,L451*10,IF(V451=$AJ$1,L451*12," "))))</f>
        <v xml:space="preserve"> </v>
      </c>
      <c r="AG451" s="78"/>
      <c r="AH451" s="78"/>
      <c r="AI451" s="78"/>
      <c r="AK451" s="94" t="str">
        <f t="shared" ref="AK451:AK514" si="114">IF(L451&gt;63,"≤120","≤60")</f>
        <v>≤60</v>
      </c>
      <c r="AL451" s="94">
        <f t="shared" ref="AL451:AL514" ca="1" si="115">IF(L451&lt;63,RANDBETWEEN(20,50),RANDBETWEEN(60,110))</f>
        <v>50</v>
      </c>
      <c r="AM451" s="95">
        <f t="shared" si="110"/>
        <v>0</v>
      </c>
      <c r="AN451" s="95">
        <f t="shared" si="111"/>
        <v>0</v>
      </c>
      <c r="AO451" s="96">
        <f t="shared" si="106"/>
        <v>0</v>
      </c>
      <c r="AP451" s="96">
        <f t="shared" si="107"/>
        <v>0</v>
      </c>
    </row>
    <row r="452" spans="2:42" s="97" customFormat="1" ht="52.8" x14ac:dyDescent="0.3">
      <c r="B452" s="79">
        <f t="shared" si="108"/>
        <v>449</v>
      </c>
      <c r="C452" s="79"/>
      <c r="D452" s="80" t="s">
        <v>94</v>
      </c>
      <c r="E452" s="80"/>
      <c r="F452" s="81"/>
      <c r="G452" s="82" t="str">
        <f t="shared" si="109"/>
        <v xml:space="preserve">Группа от QF </v>
      </c>
      <c r="H452" s="83"/>
      <c r="I452" s="83"/>
      <c r="J452" s="83"/>
      <c r="K452" s="83"/>
      <c r="L452" s="127"/>
      <c r="M452" s="127"/>
      <c r="N452" s="84"/>
      <c r="O452" s="85"/>
      <c r="P452" s="85"/>
      <c r="Q452" s="85"/>
      <c r="R452" s="86"/>
      <c r="S452" s="80"/>
      <c r="T452" s="87"/>
      <c r="U452" s="88" t="str">
        <f t="shared" ref="U452:U515" si="116">IF(AD452=0," ","-")</f>
        <v xml:space="preserve"> </v>
      </c>
      <c r="V452" s="89"/>
      <c r="W452" s="90" t="str">
        <f t="shared" ref="W452:W515" si="117">IF(AD452=0," ","-")</f>
        <v xml:space="preserve"> </v>
      </c>
      <c r="X452" s="90"/>
      <c r="Y452" s="90"/>
      <c r="Z452" s="90"/>
      <c r="AA452" s="90"/>
      <c r="AB452" s="87" t="s">
        <v>74</v>
      </c>
      <c r="AC452" s="76"/>
      <c r="AD452" s="91">
        <f t="shared" si="112"/>
        <v>0</v>
      </c>
      <c r="AE452" s="88" t="str">
        <f t="shared" ref="AE452:AE515" si="118">IF(AD452=0," ","-")</f>
        <v xml:space="preserve"> </v>
      </c>
      <c r="AF452" s="91" t="str">
        <f t="shared" si="113"/>
        <v xml:space="preserve"> </v>
      </c>
      <c r="AG452" s="78"/>
      <c r="AH452" s="78"/>
      <c r="AI452" s="78"/>
      <c r="AK452" s="94" t="str">
        <f t="shared" si="114"/>
        <v>≤60</v>
      </c>
      <c r="AL452" s="94">
        <f t="shared" ca="1" si="115"/>
        <v>29</v>
      </c>
      <c r="AM452" s="95">
        <f t="shared" si="110"/>
        <v>0</v>
      </c>
      <c r="AN452" s="95">
        <f t="shared" si="111"/>
        <v>0</v>
      </c>
      <c r="AO452" s="96">
        <f t="shared" ref="AO452:AO515" si="119">ROUND(L452*1.13,0)</f>
        <v>0</v>
      </c>
      <c r="AP452" s="96">
        <f t="shared" ref="AP452:AP515" si="120">ROUND(L452*1.45,0)</f>
        <v>0</v>
      </c>
    </row>
    <row r="453" spans="2:42" s="97" customFormat="1" ht="52.8" x14ac:dyDescent="0.3">
      <c r="B453" s="79">
        <f t="shared" si="108"/>
        <v>450</v>
      </c>
      <c r="C453" s="79"/>
      <c r="D453" s="80" t="s">
        <v>94</v>
      </c>
      <c r="E453" s="80"/>
      <c r="F453" s="81"/>
      <c r="G453" s="82" t="str">
        <f t="shared" si="109"/>
        <v xml:space="preserve">Группа от QF </v>
      </c>
      <c r="H453" s="83"/>
      <c r="I453" s="83"/>
      <c r="J453" s="83"/>
      <c r="K453" s="83"/>
      <c r="L453" s="127"/>
      <c r="M453" s="127"/>
      <c r="N453" s="84"/>
      <c r="O453" s="85"/>
      <c r="P453" s="85"/>
      <c r="Q453" s="85"/>
      <c r="R453" s="86"/>
      <c r="S453" s="80"/>
      <c r="T453" s="87"/>
      <c r="U453" s="88" t="str">
        <f t="shared" si="116"/>
        <v xml:space="preserve"> </v>
      </c>
      <c r="V453" s="89"/>
      <c r="W453" s="90" t="str">
        <f t="shared" si="117"/>
        <v xml:space="preserve"> </v>
      </c>
      <c r="X453" s="90"/>
      <c r="Y453" s="90"/>
      <c r="Z453" s="90"/>
      <c r="AA453" s="90"/>
      <c r="AB453" s="87" t="s">
        <v>74</v>
      </c>
      <c r="AC453" s="76"/>
      <c r="AD453" s="91">
        <f t="shared" si="112"/>
        <v>0</v>
      </c>
      <c r="AE453" s="88" t="str">
        <f t="shared" si="118"/>
        <v xml:space="preserve"> </v>
      </c>
      <c r="AF453" s="91" t="str">
        <f t="shared" si="113"/>
        <v xml:space="preserve"> </v>
      </c>
      <c r="AG453" s="78"/>
      <c r="AH453" s="78"/>
      <c r="AI453" s="78"/>
      <c r="AK453" s="94" t="str">
        <f t="shared" si="114"/>
        <v>≤60</v>
      </c>
      <c r="AL453" s="94">
        <f t="shared" ca="1" si="115"/>
        <v>31</v>
      </c>
      <c r="AM453" s="95">
        <f t="shared" si="110"/>
        <v>0</v>
      </c>
      <c r="AN453" s="95">
        <f t="shared" si="111"/>
        <v>0</v>
      </c>
      <c r="AO453" s="96">
        <f t="shared" si="119"/>
        <v>0</v>
      </c>
      <c r="AP453" s="96">
        <f t="shared" si="120"/>
        <v>0</v>
      </c>
    </row>
    <row r="454" spans="2:42" s="97" customFormat="1" ht="52.8" x14ac:dyDescent="0.3">
      <c r="B454" s="79">
        <f t="shared" ref="B454:B517" si="121">(IF(B452+B453=0,(B451+1),(IF(B453=0,(B452+1),B453+1))))</f>
        <v>451</v>
      </c>
      <c r="C454" s="79"/>
      <c r="D454" s="80" t="s">
        <v>94</v>
      </c>
      <c r="E454" s="80"/>
      <c r="F454" s="81"/>
      <c r="G454" s="82" t="str">
        <f t="shared" si="109"/>
        <v xml:space="preserve">Группа от QF </v>
      </c>
      <c r="H454" s="83"/>
      <c r="I454" s="83"/>
      <c r="J454" s="83"/>
      <c r="K454" s="83"/>
      <c r="L454" s="127"/>
      <c r="M454" s="127"/>
      <c r="N454" s="84"/>
      <c r="O454" s="85"/>
      <c r="P454" s="85"/>
      <c r="Q454" s="85"/>
      <c r="R454" s="86"/>
      <c r="S454" s="80"/>
      <c r="T454" s="87"/>
      <c r="U454" s="88" t="str">
        <f t="shared" si="116"/>
        <v xml:space="preserve"> </v>
      </c>
      <c r="V454" s="89"/>
      <c r="W454" s="90" t="str">
        <f t="shared" si="117"/>
        <v xml:space="preserve"> </v>
      </c>
      <c r="X454" s="90"/>
      <c r="Y454" s="90"/>
      <c r="Z454" s="90"/>
      <c r="AA454" s="90"/>
      <c r="AB454" s="87" t="s">
        <v>74</v>
      </c>
      <c r="AC454" s="76"/>
      <c r="AD454" s="91">
        <f t="shared" si="112"/>
        <v>0</v>
      </c>
      <c r="AE454" s="88" t="str">
        <f t="shared" si="118"/>
        <v xml:space="preserve"> </v>
      </c>
      <c r="AF454" s="91" t="str">
        <f t="shared" si="113"/>
        <v xml:space="preserve"> </v>
      </c>
      <c r="AG454" s="78"/>
      <c r="AH454" s="78"/>
      <c r="AI454" s="78"/>
      <c r="AK454" s="94" t="str">
        <f t="shared" si="114"/>
        <v>≤60</v>
      </c>
      <c r="AL454" s="94">
        <f t="shared" ca="1" si="115"/>
        <v>23</v>
      </c>
      <c r="AM454" s="95">
        <f t="shared" si="110"/>
        <v>0</v>
      </c>
      <c r="AN454" s="95">
        <f t="shared" si="111"/>
        <v>0</v>
      </c>
      <c r="AO454" s="96">
        <f t="shared" si="119"/>
        <v>0</v>
      </c>
      <c r="AP454" s="96">
        <f t="shared" si="120"/>
        <v>0</v>
      </c>
    </row>
    <row r="455" spans="2:42" s="97" customFormat="1" ht="52.8" x14ac:dyDescent="0.3">
      <c r="B455" s="79">
        <f t="shared" si="121"/>
        <v>452</v>
      </c>
      <c r="C455" s="79"/>
      <c r="D455" s="80" t="s">
        <v>94</v>
      </c>
      <c r="E455" s="80"/>
      <c r="F455" s="81"/>
      <c r="G455" s="82" t="str">
        <f t="shared" si="109"/>
        <v xml:space="preserve">Группа от QF </v>
      </c>
      <c r="H455" s="83"/>
      <c r="I455" s="83"/>
      <c r="J455" s="83"/>
      <c r="K455" s="83"/>
      <c r="L455" s="127"/>
      <c r="M455" s="127"/>
      <c r="N455" s="84"/>
      <c r="O455" s="85"/>
      <c r="P455" s="85"/>
      <c r="Q455" s="85"/>
      <c r="R455" s="86"/>
      <c r="S455" s="80"/>
      <c r="T455" s="87"/>
      <c r="U455" s="88" t="str">
        <f t="shared" si="116"/>
        <v xml:space="preserve"> </v>
      </c>
      <c r="V455" s="89"/>
      <c r="W455" s="90" t="str">
        <f t="shared" si="117"/>
        <v xml:space="preserve"> </v>
      </c>
      <c r="X455" s="90"/>
      <c r="Y455" s="90"/>
      <c r="Z455" s="90"/>
      <c r="AA455" s="90"/>
      <c r="AB455" s="87" t="s">
        <v>74</v>
      </c>
      <c r="AC455" s="76"/>
      <c r="AD455" s="91">
        <f t="shared" si="112"/>
        <v>0</v>
      </c>
      <c r="AE455" s="88" t="str">
        <f t="shared" si="118"/>
        <v xml:space="preserve"> </v>
      </c>
      <c r="AF455" s="91" t="str">
        <f t="shared" si="113"/>
        <v xml:space="preserve"> </v>
      </c>
      <c r="AG455" s="78"/>
      <c r="AH455" s="78"/>
      <c r="AI455" s="78"/>
      <c r="AK455" s="94" t="str">
        <f t="shared" si="114"/>
        <v>≤60</v>
      </c>
      <c r="AL455" s="94">
        <f t="shared" ca="1" si="115"/>
        <v>29</v>
      </c>
      <c r="AM455" s="95">
        <f t="shared" si="110"/>
        <v>0</v>
      </c>
      <c r="AN455" s="95">
        <f t="shared" si="111"/>
        <v>0</v>
      </c>
      <c r="AO455" s="96">
        <f t="shared" si="119"/>
        <v>0</v>
      </c>
      <c r="AP455" s="96">
        <f t="shared" si="120"/>
        <v>0</v>
      </c>
    </row>
    <row r="456" spans="2:42" s="97" customFormat="1" ht="52.8" x14ac:dyDescent="0.3">
      <c r="B456" s="79">
        <f t="shared" si="121"/>
        <v>453</v>
      </c>
      <c r="C456" s="79"/>
      <c r="D456" s="80" t="s">
        <v>94</v>
      </c>
      <c r="E456" s="80"/>
      <c r="F456" s="81"/>
      <c r="G456" s="82" t="str">
        <f t="shared" si="109"/>
        <v xml:space="preserve">Группа от QF </v>
      </c>
      <c r="H456" s="83"/>
      <c r="I456" s="83"/>
      <c r="J456" s="83"/>
      <c r="K456" s="83"/>
      <c r="L456" s="127"/>
      <c r="M456" s="127"/>
      <c r="N456" s="84"/>
      <c r="O456" s="85"/>
      <c r="P456" s="85"/>
      <c r="Q456" s="85"/>
      <c r="R456" s="86"/>
      <c r="S456" s="80"/>
      <c r="T456" s="87"/>
      <c r="U456" s="88" t="str">
        <f t="shared" si="116"/>
        <v xml:space="preserve"> </v>
      </c>
      <c r="V456" s="89"/>
      <c r="W456" s="90" t="str">
        <f t="shared" si="117"/>
        <v xml:space="preserve"> </v>
      </c>
      <c r="X456" s="90"/>
      <c r="Y456" s="90"/>
      <c r="Z456" s="90"/>
      <c r="AA456" s="90"/>
      <c r="AB456" s="87" t="s">
        <v>74</v>
      </c>
      <c r="AC456" s="76"/>
      <c r="AD456" s="91">
        <f t="shared" si="112"/>
        <v>0</v>
      </c>
      <c r="AE456" s="88" t="str">
        <f t="shared" si="118"/>
        <v xml:space="preserve"> </v>
      </c>
      <c r="AF456" s="91" t="str">
        <f t="shared" si="113"/>
        <v xml:space="preserve"> </v>
      </c>
      <c r="AG456" s="78"/>
      <c r="AH456" s="78"/>
      <c r="AI456" s="78"/>
      <c r="AK456" s="94" t="str">
        <f t="shared" si="114"/>
        <v>≤60</v>
      </c>
      <c r="AL456" s="94">
        <f t="shared" ca="1" si="115"/>
        <v>48</v>
      </c>
      <c r="AM456" s="95">
        <f t="shared" si="110"/>
        <v>0</v>
      </c>
      <c r="AN456" s="95">
        <f t="shared" si="111"/>
        <v>0</v>
      </c>
      <c r="AO456" s="96">
        <f t="shared" si="119"/>
        <v>0</v>
      </c>
      <c r="AP456" s="96">
        <f t="shared" si="120"/>
        <v>0</v>
      </c>
    </row>
    <row r="457" spans="2:42" s="97" customFormat="1" ht="52.8" x14ac:dyDescent="0.3">
      <c r="B457" s="79">
        <f t="shared" si="121"/>
        <v>454</v>
      </c>
      <c r="C457" s="79"/>
      <c r="D457" s="80" t="s">
        <v>94</v>
      </c>
      <c r="E457" s="80"/>
      <c r="F457" s="81"/>
      <c r="G457" s="82" t="str">
        <f t="shared" si="109"/>
        <v xml:space="preserve">Группа от QF </v>
      </c>
      <c r="H457" s="83"/>
      <c r="I457" s="83"/>
      <c r="J457" s="83"/>
      <c r="K457" s="83"/>
      <c r="L457" s="127"/>
      <c r="M457" s="127"/>
      <c r="N457" s="84"/>
      <c r="O457" s="85"/>
      <c r="P457" s="85"/>
      <c r="Q457" s="85"/>
      <c r="R457" s="86"/>
      <c r="S457" s="80"/>
      <c r="T457" s="87"/>
      <c r="U457" s="88" t="str">
        <f t="shared" si="116"/>
        <v xml:space="preserve"> </v>
      </c>
      <c r="V457" s="89"/>
      <c r="W457" s="90" t="str">
        <f t="shared" si="117"/>
        <v xml:space="preserve"> </v>
      </c>
      <c r="X457" s="90"/>
      <c r="Y457" s="90"/>
      <c r="Z457" s="90"/>
      <c r="AA457" s="90"/>
      <c r="AB457" s="87" t="s">
        <v>74</v>
      </c>
      <c r="AC457" s="76"/>
      <c r="AD457" s="91">
        <f t="shared" si="112"/>
        <v>0</v>
      </c>
      <c r="AE457" s="88" t="str">
        <f t="shared" si="118"/>
        <v xml:space="preserve"> </v>
      </c>
      <c r="AF457" s="91" t="str">
        <f t="shared" si="113"/>
        <v xml:space="preserve"> </v>
      </c>
      <c r="AG457" s="78"/>
      <c r="AH457" s="78"/>
      <c r="AI457" s="78"/>
      <c r="AK457" s="94" t="str">
        <f t="shared" si="114"/>
        <v>≤60</v>
      </c>
      <c r="AL457" s="94">
        <f t="shared" ca="1" si="115"/>
        <v>30</v>
      </c>
      <c r="AM457" s="95">
        <f t="shared" si="110"/>
        <v>0</v>
      </c>
      <c r="AN457" s="95">
        <f t="shared" si="111"/>
        <v>0</v>
      </c>
      <c r="AO457" s="96">
        <f t="shared" si="119"/>
        <v>0</v>
      </c>
      <c r="AP457" s="96">
        <f t="shared" si="120"/>
        <v>0</v>
      </c>
    </row>
    <row r="458" spans="2:42" s="97" customFormat="1" ht="52.8" x14ac:dyDescent="0.3">
      <c r="B458" s="79">
        <f t="shared" si="121"/>
        <v>455</v>
      </c>
      <c r="C458" s="79"/>
      <c r="D458" s="80" t="s">
        <v>94</v>
      </c>
      <c r="E458" s="80"/>
      <c r="F458" s="81"/>
      <c r="G458" s="82" t="str">
        <f t="shared" si="109"/>
        <v xml:space="preserve">Группа от QF </v>
      </c>
      <c r="H458" s="83"/>
      <c r="I458" s="83"/>
      <c r="J458" s="83"/>
      <c r="K458" s="83"/>
      <c r="L458" s="127"/>
      <c r="M458" s="127"/>
      <c r="N458" s="84"/>
      <c r="O458" s="85"/>
      <c r="P458" s="85"/>
      <c r="Q458" s="85"/>
      <c r="R458" s="86"/>
      <c r="S458" s="80"/>
      <c r="T458" s="87"/>
      <c r="U458" s="88" t="str">
        <f t="shared" si="116"/>
        <v xml:space="preserve"> </v>
      </c>
      <c r="V458" s="89"/>
      <c r="W458" s="90" t="str">
        <f t="shared" si="117"/>
        <v xml:space="preserve"> </v>
      </c>
      <c r="X458" s="90"/>
      <c r="Y458" s="90"/>
      <c r="Z458" s="90"/>
      <c r="AA458" s="90"/>
      <c r="AB458" s="87" t="s">
        <v>74</v>
      </c>
      <c r="AC458" s="76"/>
      <c r="AD458" s="91">
        <f t="shared" si="112"/>
        <v>0</v>
      </c>
      <c r="AE458" s="88" t="str">
        <f t="shared" si="118"/>
        <v xml:space="preserve"> </v>
      </c>
      <c r="AF458" s="91" t="str">
        <f t="shared" si="113"/>
        <v xml:space="preserve"> </v>
      </c>
      <c r="AG458" s="78"/>
      <c r="AH458" s="78"/>
      <c r="AI458" s="78"/>
      <c r="AK458" s="94" t="str">
        <f t="shared" si="114"/>
        <v>≤60</v>
      </c>
      <c r="AL458" s="94">
        <f t="shared" ca="1" si="115"/>
        <v>23</v>
      </c>
      <c r="AM458" s="95">
        <f t="shared" si="110"/>
        <v>0</v>
      </c>
      <c r="AN458" s="95">
        <f t="shared" si="111"/>
        <v>0</v>
      </c>
      <c r="AO458" s="96">
        <f t="shared" si="119"/>
        <v>0</v>
      </c>
      <c r="AP458" s="96">
        <f t="shared" si="120"/>
        <v>0</v>
      </c>
    </row>
    <row r="459" spans="2:42" s="97" customFormat="1" ht="52.8" x14ac:dyDescent="0.3">
      <c r="B459" s="79">
        <f t="shared" si="121"/>
        <v>456</v>
      </c>
      <c r="C459" s="79"/>
      <c r="D459" s="80" t="s">
        <v>94</v>
      </c>
      <c r="E459" s="80"/>
      <c r="F459" s="81"/>
      <c r="G459" s="82" t="str">
        <f t="shared" si="109"/>
        <v xml:space="preserve">Группа от QF </v>
      </c>
      <c r="H459" s="83"/>
      <c r="I459" s="83"/>
      <c r="J459" s="83"/>
      <c r="K459" s="83"/>
      <c r="L459" s="127"/>
      <c r="M459" s="127"/>
      <c r="N459" s="84"/>
      <c r="O459" s="85"/>
      <c r="P459" s="85"/>
      <c r="Q459" s="85"/>
      <c r="R459" s="86"/>
      <c r="S459" s="80"/>
      <c r="T459" s="87"/>
      <c r="U459" s="88" t="str">
        <f t="shared" si="116"/>
        <v xml:space="preserve"> </v>
      </c>
      <c r="V459" s="89"/>
      <c r="W459" s="90" t="str">
        <f t="shared" si="117"/>
        <v xml:space="preserve"> </v>
      </c>
      <c r="X459" s="90"/>
      <c r="Y459" s="90"/>
      <c r="Z459" s="90"/>
      <c r="AA459" s="90"/>
      <c r="AB459" s="87" t="s">
        <v>74</v>
      </c>
      <c r="AC459" s="76"/>
      <c r="AD459" s="91">
        <f t="shared" si="112"/>
        <v>0</v>
      </c>
      <c r="AE459" s="88" t="str">
        <f t="shared" si="118"/>
        <v xml:space="preserve"> </v>
      </c>
      <c r="AF459" s="91" t="str">
        <f t="shared" si="113"/>
        <v xml:space="preserve"> </v>
      </c>
      <c r="AG459" s="78"/>
      <c r="AH459" s="78"/>
      <c r="AI459" s="78"/>
      <c r="AK459" s="94" t="str">
        <f t="shared" si="114"/>
        <v>≤60</v>
      </c>
      <c r="AL459" s="94">
        <f t="shared" ca="1" si="115"/>
        <v>50</v>
      </c>
      <c r="AM459" s="95">
        <f t="shared" si="110"/>
        <v>0</v>
      </c>
      <c r="AN459" s="95">
        <f t="shared" si="111"/>
        <v>0</v>
      </c>
      <c r="AO459" s="96">
        <f t="shared" si="119"/>
        <v>0</v>
      </c>
      <c r="AP459" s="96">
        <f t="shared" si="120"/>
        <v>0</v>
      </c>
    </row>
    <row r="460" spans="2:42" s="97" customFormat="1" ht="52.8" x14ac:dyDescent="0.3">
      <c r="B460" s="79">
        <f t="shared" si="121"/>
        <v>457</v>
      </c>
      <c r="C460" s="79"/>
      <c r="D460" s="80" t="s">
        <v>94</v>
      </c>
      <c r="E460" s="80"/>
      <c r="F460" s="81"/>
      <c r="G460" s="82" t="str">
        <f t="shared" si="109"/>
        <v xml:space="preserve">Группа от QF </v>
      </c>
      <c r="H460" s="83"/>
      <c r="I460" s="83"/>
      <c r="J460" s="83"/>
      <c r="K460" s="83"/>
      <c r="L460" s="127"/>
      <c r="M460" s="127"/>
      <c r="N460" s="84"/>
      <c r="O460" s="85"/>
      <c r="P460" s="85"/>
      <c r="Q460" s="85"/>
      <c r="R460" s="86"/>
      <c r="S460" s="80"/>
      <c r="T460" s="87"/>
      <c r="U460" s="88" t="str">
        <f t="shared" si="116"/>
        <v xml:space="preserve"> </v>
      </c>
      <c r="V460" s="89"/>
      <c r="W460" s="90" t="str">
        <f t="shared" si="117"/>
        <v xml:space="preserve"> </v>
      </c>
      <c r="X460" s="90"/>
      <c r="Y460" s="90"/>
      <c r="Z460" s="90"/>
      <c r="AA460" s="90"/>
      <c r="AB460" s="87" t="s">
        <v>74</v>
      </c>
      <c r="AC460" s="76"/>
      <c r="AD460" s="91">
        <f t="shared" si="112"/>
        <v>0</v>
      </c>
      <c r="AE460" s="88" t="str">
        <f t="shared" si="118"/>
        <v xml:space="preserve"> </v>
      </c>
      <c r="AF460" s="91" t="str">
        <f t="shared" si="113"/>
        <v xml:space="preserve"> </v>
      </c>
      <c r="AG460" s="78"/>
      <c r="AH460" s="78"/>
      <c r="AI460" s="78"/>
      <c r="AK460" s="94" t="str">
        <f t="shared" si="114"/>
        <v>≤60</v>
      </c>
      <c r="AL460" s="94">
        <f t="shared" ca="1" si="115"/>
        <v>28</v>
      </c>
      <c r="AM460" s="95">
        <f t="shared" si="110"/>
        <v>0</v>
      </c>
      <c r="AN460" s="95">
        <f t="shared" si="111"/>
        <v>0</v>
      </c>
      <c r="AO460" s="96">
        <f t="shared" si="119"/>
        <v>0</v>
      </c>
      <c r="AP460" s="96">
        <f t="shared" si="120"/>
        <v>0</v>
      </c>
    </row>
    <row r="461" spans="2:42" s="97" customFormat="1" ht="52.8" x14ac:dyDescent="0.3">
      <c r="B461" s="79">
        <f t="shared" si="121"/>
        <v>458</v>
      </c>
      <c r="C461" s="79"/>
      <c r="D461" s="80" t="s">
        <v>94</v>
      </c>
      <c r="E461" s="80"/>
      <c r="F461" s="81"/>
      <c r="G461" s="82" t="str">
        <f t="shared" ref="G461:G524" si="122">CONCATENATE(D461," ",F461,E461)</f>
        <v xml:space="preserve">Группа от QF </v>
      </c>
      <c r="H461" s="83"/>
      <c r="I461" s="83"/>
      <c r="J461" s="83"/>
      <c r="K461" s="83"/>
      <c r="L461" s="127"/>
      <c r="M461" s="127"/>
      <c r="N461" s="84"/>
      <c r="O461" s="85"/>
      <c r="P461" s="85"/>
      <c r="Q461" s="85"/>
      <c r="R461" s="86"/>
      <c r="S461" s="80"/>
      <c r="T461" s="87"/>
      <c r="U461" s="88" t="str">
        <f t="shared" si="116"/>
        <v xml:space="preserve"> </v>
      </c>
      <c r="V461" s="89"/>
      <c r="W461" s="90" t="str">
        <f t="shared" si="117"/>
        <v xml:space="preserve"> </v>
      </c>
      <c r="X461" s="90"/>
      <c r="Y461" s="90"/>
      <c r="Z461" s="90"/>
      <c r="AA461" s="90"/>
      <c r="AB461" s="87" t="s">
        <v>74</v>
      </c>
      <c r="AC461" s="76"/>
      <c r="AD461" s="91">
        <f t="shared" si="112"/>
        <v>0</v>
      </c>
      <c r="AE461" s="88" t="str">
        <f t="shared" si="118"/>
        <v xml:space="preserve"> </v>
      </c>
      <c r="AF461" s="91" t="str">
        <f t="shared" si="113"/>
        <v xml:space="preserve"> </v>
      </c>
      <c r="AG461" s="78"/>
      <c r="AH461" s="78"/>
      <c r="AI461" s="78"/>
      <c r="AK461" s="94" t="str">
        <f t="shared" si="114"/>
        <v>≤60</v>
      </c>
      <c r="AL461" s="94">
        <f t="shared" ca="1" si="115"/>
        <v>31</v>
      </c>
      <c r="AM461" s="95">
        <f t="shared" si="110"/>
        <v>0</v>
      </c>
      <c r="AN461" s="95">
        <f t="shared" si="111"/>
        <v>0</v>
      </c>
      <c r="AO461" s="96">
        <f t="shared" si="119"/>
        <v>0</v>
      </c>
      <c r="AP461" s="96">
        <f t="shared" si="120"/>
        <v>0</v>
      </c>
    </row>
    <row r="462" spans="2:42" s="97" customFormat="1" ht="52.8" x14ac:dyDescent="0.3">
      <c r="B462" s="79">
        <f t="shared" si="121"/>
        <v>459</v>
      </c>
      <c r="C462" s="79"/>
      <c r="D462" s="80" t="s">
        <v>94</v>
      </c>
      <c r="E462" s="80"/>
      <c r="F462" s="81"/>
      <c r="G462" s="82" t="str">
        <f t="shared" si="122"/>
        <v xml:space="preserve">Группа от QF </v>
      </c>
      <c r="H462" s="83"/>
      <c r="I462" s="83"/>
      <c r="J462" s="83"/>
      <c r="K462" s="83"/>
      <c r="L462" s="127"/>
      <c r="M462" s="127"/>
      <c r="N462" s="84"/>
      <c r="O462" s="85"/>
      <c r="P462" s="85"/>
      <c r="Q462" s="85"/>
      <c r="R462" s="86"/>
      <c r="S462" s="80"/>
      <c r="T462" s="87"/>
      <c r="U462" s="88" t="str">
        <f t="shared" si="116"/>
        <v xml:space="preserve"> </v>
      </c>
      <c r="V462" s="89"/>
      <c r="W462" s="90" t="str">
        <f t="shared" si="117"/>
        <v xml:space="preserve"> </v>
      </c>
      <c r="X462" s="90"/>
      <c r="Y462" s="90"/>
      <c r="Z462" s="90"/>
      <c r="AA462" s="90"/>
      <c r="AB462" s="87" t="s">
        <v>74</v>
      </c>
      <c r="AC462" s="76"/>
      <c r="AD462" s="91">
        <f t="shared" si="112"/>
        <v>0</v>
      </c>
      <c r="AE462" s="88" t="str">
        <f t="shared" si="118"/>
        <v xml:space="preserve"> </v>
      </c>
      <c r="AF462" s="91" t="str">
        <f t="shared" si="113"/>
        <v xml:space="preserve"> </v>
      </c>
      <c r="AG462" s="78"/>
      <c r="AH462" s="78"/>
      <c r="AI462" s="78"/>
      <c r="AK462" s="94" t="str">
        <f t="shared" si="114"/>
        <v>≤60</v>
      </c>
      <c r="AL462" s="94">
        <f t="shared" ca="1" si="115"/>
        <v>36</v>
      </c>
      <c r="AM462" s="95">
        <f t="shared" ref="AM462:AM525" si="123">IF(V462=$AG$1,L462*3,IF(V462=$AH$1,L462*5,IF(V462=$AI$1,L462*8,IF(V462=$AJ$1,L462*12,0))))</f>
        <v>0</v>
      </c>
      <c r="AN462" s="95">
        <f t="shared" ref="AN462:AN525" si="124">IF(V462=$AG$1,L462*5,IF(V462=$AH$1,L462*10,IF(V462=$AI$1,L462*10,IF(V462=$AJ$1,L462*0,0))))</f>
        <v>0</v>
      </c>
      <c r="AO462" s="96">
        <f t="shared" si="119"/>
        <v>0</v>
      </c>
      <c r="AP462" s="96">
        <f t="shared" si="120"/>
        <v>0</v>
      </c>
    </row>
    <row r="463" spans="2:42" s="97" customFormat="1" ht="52.8" x14ac:dyDescent="0.3">
      <c r="B463" s="79">
        <f t="shared" si="121"/>
        <v>460</v>
      </c>
      <c r="C463" s="79"/>
      <c r="D463" s="80" t="s">
        <v>94</v>
      </c>
      <c r="E463" s="80"/>
      <c r="F463" s="81"/>
      <c r="G463" s="82" t="str">
        <f t="shared" si="122"/>
        <v xml:space="preserve">Группа от QF </v>
      </c>
      <c r="H463" s="83"/>
      <c r="I463" s="83"/>
      <c r="J463" s="83"/>
      <c r="K463" s="83"/>
      <c r="L463" s="127"/>
      <c r="M463" s="127"/>
      <c r="N463" s="84"/>
      <c r="O463" s="85"/>
      <c r="P463" s="85"/>
      <c r="Q463" s="85"/>
      <c r="R463" s="86"/>
      <c r="S463" s="80"/>
      <c r="T463" s="87"/>
      <c r="U463" s="88" t="str">
        <f t="shared" si="116"/>
        <v xml:space="preserve"> </v>
      </c>
      <c r="V463" s="89"/>
      <c r="W463" s="90" t="str">
        <f t="shared" si="117"/>
        <v xml:space="preserve"> </v>
      </c>
      <c r="X463" s="90"/>
      <c r="Y463" s="90"/>
      <c r="Z463" s="90"/>
      <c r="AA463" s="90"/>
      <c r="AB463" s="87" t="s">
        <v>74</v>
      </c>
      <c r="AC463" s="76"/>
      <c r="AD463" s="91">
        <f t="shared" si="112"/>
        <v>0</v>
      </c>
      <c r="AE463" s="88" t="str">
        <f t="shared" si="118"/>
        <v xml:space="preserve"> </v>
      </c>
      <c r="AF463" s="91" t="str">
        <f t="shared" si="113"/>
        <v xml:space="preserve"> </v>
      </c>
      <c r="AG463" s="78"/>
      <c r="AH463" s="78"/>
      <c r="AI463" s="78"/>
      <c r="AK463" s="94" t="str">
        <f t="shared" si="114"/>
        <v>≤60</v>
      </c>
      <c r="AL463" s="94">
        <f t="shared" ca="1" si="115"/>
        <v>27</v>
      </c>
      <c r="AM463" s="95">
        <f t="shared" si="123"/>
        <v>0</v>
      </c>
      <c r="AN463" s="95">
        <f t="shared" si="124"/>
        <v>0</v>
      </c>
      <c r="AO463" s="96">
        <f t="shared" si="119"/>
        <v>0</v>
      </c>
      <c r="AP463" s="96">
        <f t="shared" si="120"/>
        <v>0</v>
      </c>
    </row>
    <row r="464" spans="2:42" s="97" customFormat="1" ht="52.8" x14ac:dyDescent="0.3">
      <c r="B464" s="79">
        <f t="shared" si="121"/>
        <v>461</v>
      </c>
      <c r="C464" s="79"/>
      <c r="D464" s="80" t="s">
        <v>94</v>
      </c>
      <c r="E464" s="80"/>
      <c r="F464" s="81"/>
      <c r="G464" s="82" t="str">
        <f t="shared" si="122"/>
        <v xml:space="preserve">Группа от QF </v>
      </c>
      <c r="H464" s="83"/>
      <c r="I464" s="83"/>
      <c r="J464" s="83"/>
      <c r="K464" s="83"/>
      <c r="L464" s="127"/>
      <c r="M464" s="127"/>
      <c r="N464" s="84"/>
      <c r="O464" s="85"/>
      <c r="P464" s="85"/>
      <c r="Q464" s="85"/>
      <c r="R464" s="86"/>
      <c r="S464" s="80"/>
      <c r="T464" s="87"/>
      <c r="U464" s="88" t="str">
        <f t="shared" si="116"/>
        <v xml:space="preserve"> </v>
      </c>
      <c r="V464" s="89"/>
      <c r="W464" s="90" t="str">
        <f t="shared" si="117"/>
        <v xml:space="preserve"> </v>
      </c>
      <c r="X464" s="90"/>
      <c r="Y464" s="90"/>
      <c r="Z464" s="90"/>
      <c r="AA464" s="90"/>
      <c r="AB464" s="87" t="s">
        <v>74</v>
      </c>
      <c r="AC464" s="76"/>
      <c r="AD464" s="91">
        <f t="shared" si="112"/>
        <v>0</v>
      </c>
      <c r="AE464" s="88" t="str">
        <f t="shared" si="118"/>
        <v xml:space="preserve"> </v>
      </c>
      <c r="AF464" s="91" t="str">
        <f t="shared" si="113"/>
        <v xml:space="preserve"> </v>
      </c>
      <c r="AG464" s="78"/>
      <c r="AH464" s="78"/>
      <c r="AI464" s="78"/>
      <c r="AK464" s="94" t="str">
        <f t="shared" si="114"/>
        <v>≤60</v>
      </c>
      <c r="AL464" s="94">
        <f t="shared" ca="1" si="115"/>
        <v>21</v>
      </c>
      <c r="AM464" s="95">
        <f t="shared" si="123"/>
        <v>0</v>
      </c>
      <c r="AN464" s="95">
        <f t="shared" si="124"/>
        <v>0</v>
      </c>
      <c r="AO464" s="96">
        <f t="shared" si="119"/>
        <v>0</v>
      </c>
      <c r="AP464" s="96">
        <f t="shared" si="120"/>
        <v>0</v>
      </c>
    </row>
    <row r="465" spans="2:42" s="97" customFormat="1" ht="52.8" x14ac:dyDescent="0.3">
      <c r="B465" s="79">
        <f t="shared" si="121"/>
        <v>462</v>
      </c>
      <c r="C465" s="79"/>
      <c r="D465" s="80" t="s">
        <v>94</v>
      </c>
      <c r="E465" s="80"/>
      <c r="F465" s="81"/>
      <c r="G465" s="82" t="str">
        <f t="shared" si="122"/>
        <v xml:space="preserve">Группа от QF </v>
      </c>
      <c r="H465" s="83"/>
      <c r="I465" s="83"/>
      <c r="J465" s="83"/>
      <c r="K465" s="83"/>
      <c r="L465" s="127"/>
      <c r="M465" s="127"/>
      <c r="N465" s="84"/>
      <c r="O465" s="85"/>
      <c r="P465" s="85"/>
      <c r="Q465" s="85"/>
      <c r="R465" s="86"/>
      <c r="S465" s="80"/>
      <c r="T465" s="87"/>
      <c r="U465" s="88" t="str">
        <f t="shared" si="116"/>
        <v xml:space="preserve"> </v>
      </c>
      <c r="V465" s="89"/>
      <c r="W465" s="90" t="str">
        <f t="shared" si="117"/>
        <v xml:space="preserve"> </v>
      </c>
      <c r="X465" s="90"/>
      <c r="Y465" s="90"/>
      <c r="Z465" s="90"/>
      <c r="AA465" s="90"/>
      <c r="AB465" s="87" t="s">
        <v>74</v>
      </c>
      <c r="AC465" s="76"/>
      <c r="AD465" s="91">
        <f t="shared" si="112"/>
        <v>0</v>
      </c>
      <c r="AE465" s="88" t="str">
        <f t="shared" si="118"/>
        <v xml:space="preserve"> </v>
      </c>
      <c r="AF465" s="91" t="str">
        <f t="shared" si="113"/>
        <v xml:space="preserve"> </v>
      </c>
      <c r="AG465" s="78"/>
      <c r="AH465" s="78"/>
      <c r="AI465" s="78"/>
      <c r="AK465" s="94" t="str">
        <f t="shared" si="114"/>
        <v>≤60</v>
      </c>
      <c r="AL465" s="94">
        <f t="shared" ca="1" si="115"/>
        <v>38</v>
      </c>
      <c r="AM465" s="95">
        <f t="shared" si="123"/>
        <v>0</v>
      </c>
      <c r="AN465" s="95">
        <f t="shared" si="124"/>
        <v>0</v>
      </c>
      <c r="AO465" s="96">
        <f t="shared" si="119"/>
        <v>0</v>
      </c>
      <c r="AP465" s="96">
        <f t="shared" si="120"/>
        <v>0</v>
      </c>
    </row>
    <row r="466" spans="2:42" s="97" customFormat="1" ht="52.8" x14ac:dyDescent="0.3">
      <c r="B466" s="79">
        <f t="shared" si="121"/>
        <v>463</v>
      </c>
      <c r="C466" s="79"/>
      <c r="D466" s="80" t="s">
        <v>94</v>
      </c>
      <c r="E466" s="80"/>
      <c r="F466" s="81"/>
      <c r="G466" s="82" t="str">
        <f t="shared" si="122"/>
        <v xml:space="preserve">Группа от QF </v>
      </c>
      <c r="H466" s="83"/>
      <c r="I466" s="83"/>
      <c r="J466" s="83"/>
      <c r="K466" s="83"/>
      <c r="L466" s="127"/>
      <c r="M466" s="127"/>
      <c r="N466" s="84"/>
      <c r="O466" s="85"/>
      <c r="P466" s="85"/>
      <c r="Q466" s="85"/>
      <c r="R466" s="86"/>
      <c r="S466" s="80"/>
      <c r="T466" s="87"/>
      <c r="U466" s="88" t="str">
        <f t="shared" si="116"/>
        <v xml:space="preserve"> </v>
      </c>
      <c r="V466" s="89"/>
      <c r="W466" s="90" t="str">
        <f t="shared" si="117"/>
        <v xml:space="preserve"> </v>
      </c>
      <c r="X466" s="90"/>
      <c r="Y466" s="90"/>
      <c r="Z466" s="90"/>
      <c r="AA466" s="90"/>
      <c r="AB466" s="87" t="s">
        <v>74</v>
      </c>
      <c r="AC466" s="76"/>
      <c r="AD466" s="91">
        <f t="shared" si="112"/>
        <v>0</v>
      </c>
      <c r="AE466" s="88" t="str">
        <f t="shared" si="118"/>
        <v xml:space="preserve"> </v>
      </c>
      <c r="AF466" s="91" t="str">
        <f t="shared" si="113"/>
        <v xml:space="preserve"> </v>
      </c>
      <c r="AG466" s="78"/>
      <c r="AH466" s="78"/>
      <c r="AI466" s="78"/>
      <c r="AK466" s="94" t="str">
        <f t="shared" si="114"/>
        <v>≤60</v>
      </c>
      <c r="AL466" s="94">
        <f t="shared" ca="1" si="115"/>
        <v>29</v>
      </c>
      <c r="AM466" s="95">
        <f t="shared" si="123"/>
        <v>0</v>
      </c>
      <c r="AN466" s="95">
        <f t="shared" si="124"/>
        <v>0</v>
      </c>
      <c r="AO466" s="96">
        <f t="shared" si="119"/>
        <v>0</v>
      </c>
      <c r="AP466" s="96">
        <f t="shared" si="120"/>
        <v>0</v>
      </c>
    </row>
    <row r="467" spans="2:42" s="97" customFormat="1" ht="52.8" x14ac:dyDescent="0.3">
      <c r="B467" s="79">
        <f t="shared" si="121"/>
        <v>464</v>
      </c>
      <c r="C467" s="79"/>
      <c r="D467" s="80" t="s">
        <v>94</v>
      </c>
      <c r="E467" s="80"/>
      <c r="F467" s="81"/>
      <c r="G467" s="82" t="str">
        <f t="shared" si="122"/>
        <v xml:space="preserve">Группа от QF </v>
      </c>
      <c r="H467" s="83"/>
      <c r="I467" s="83"/>
      <c r="J467" s="83"/>
      <c r="K467" s="83"/>
      <c r="L467" s="127"/>
      <c r="M467" s="127"/>
      <c r="N467" s="84"/>
      <c r="O467" s="85"/>
      <c r="P467" s="85"/>
      <c r="Q467" s="85"/>
      <c r="R467" s="86"/>
      <c r="S467" s="80"/>
      <c r="T467" s="87"/>
      <c r="U467" s="88" t="str">
        <f t="shared" si="116"/>
        <v xml:space="preserve"> </v>
      </c>
      <c r="V467" s="89"/>
      <c r="W467" s="90" t="str">
        <f t="shared" si="117"/>
        <v xml:space="preserve"> </v>
      </c>
      <c r="X467" s="90"/>
      <c r="Y467" s="90"/>
      <c r="Z467" s="90"/>
      <c r="AA467" s="90"/>
      <c r="AB467" s="87" t="s">
        <v>74</v>
      </c>
      <c r="AC467" s="76"/>
      <c r="AD467" s="91">
        <f t="shared" si="112"/>
        <v>0</v>
      </c>
      <c r="AE467" s="88" t="str">
        <f t="shared" si="118"/>
        <v xml:space="preserve"> </v>
      </c>
      <c r="AF467" s="91" t="str">
        <f t="shared" si="113"/>
        <v xml:space="preserve"> </v>
      </c>
      <c r="AG467" s="78"/>
      <c r="AH467" s="78"/>
      <c r="AI467" s="78"/>
      <c r="AK467" s="94" t="str">
        <f t="shared" si="114"/>
        <v>≤60</v>
      </c>
      <c r="AL467" s="94">
        <f t="shared" ca="1" si="115"/>
        <v>36</v>
      </c>
      <c r="AM467" s="95">
        <f t="shared" si="123"/>
        <v>0</v>
      </c>
      <c r="AN467" s="95">
        <f t="shared" si="124"/>
        <v>0</v>
      </c>
      <c r="AO467" s="96">
        <f t="shared" si="119"/>
        <v>0</v>
      </c>
      <c r="AP467" s="96">
        <f t="shared" si="120"/>
        <v>0</v>
      </c>
    </row>
    <row r="468" spans="2:42" s="97" customFormat="1" ht="52.8" x14ac:dyDescent="0.3">
      <c r="B468" s="79">
        <f t="shared" si="121"/>
        <v>465</v>
      </c>
      <c r="C468" s="79"/>
      <c r="D468" s="80" t="s">
        <v>94</v>
      </c>
      <c r="E468" s="80"/>
      <c r="F468" s="81"/>
      <c r="G468" s="82" t="str">
        <f t="shared" si="122"/>
        <v xml:space="preserve">Группа от QF </v>
      </c>
      <c r="H468" s="83"/>
      <c r="I468" s="83"/>
      <c r="J468" s="83"/>
      <c r="K468" s="83"/>
      <c r="L468" s="127"/>
      <c r="M468" s="127"/>
      <c r="N468" s="84"/>
      <c r="O468" s="85"/>
      <c r="P468" s="85"/>
      <c r="Q468" s="85"/>
      <c r="R468" s="86"/>
      <c r="S468" s="80"/>
      <c r="T468" s="87"/>
      <c r="U468" s="88" t="str">
        <f t="shared" si="116"/>
        <v xml:space="preserve"> </v>
      </c>
      <c r="V468" s="89"/>
      <c r="W468" s="90" t="str">
        <f t="shared" si="117"/>
        <v xml:space="preserve"> </v>
      </c>
      <c r="X468" s="90"/>
      <c r="Y468" s="90"/>
      <c r="Z468" s="90"/>
      <c r="AA468" s="90"/>
      <c r="AB468" s="87" t="s">
        <v>74</v>
      </c>
      <c r="AC468" s="76"/>
      <c r="AD468" s="91">
        <f t="shared" si="112"/>
        <v>0</v>
      </c>
      <c r="AE468" s="88" t="str">
        <f t="shared" si="118"/>
        <v xml:space="preserve"> </v>
      </c>
      <c r="AF468" s="91" t="str">
        <f t="shared" si="113"/>
        <v xml:space="preserve"> </v>
      </c>
      <c r="AG468" s="78"/>
      <c r="AH468" s="78"/>
      <c r="AI468" s="78"/>
      <c r="AK468" s="94" t="str">
        <f t="shared" si="114"/>
        <v>≤60</v>
      </c>
      <c r="AL468" s="94">
        <f t="shared" ca="1" si="115"/>
        <v>48</v>
      </c>
      <c r="AM468" s="95">
        <f t="shared" si="123"/>
        <v>0</v>
      </c>
      <c r="AN468" s="95">
        <f t="shared" si="124"/>
        <v>0</v>
      </c>
      <c r="AO468" s="96">
        <f t="shared" si="119"/>
        <v>0</v>
      </c>
      <c r="AP468" s="96">
        <f t="shared" si="120"/>
        <v>0</v>
      </c>
    </row>
    <row r="469" spans="2:42" s="97" customFormat="1" ht="52.8" x14ac:dyDescent="0.3">
      <c r="B469" s="79">
        <f t="shared" si="121"/>
        <v>466</v>
      </c>
      <c r="C469" s="79"/>
      <c r="D469" s="80" t="s">
        <v>94</v>
      </c>
      <c r="E469" s="80"/>
      <c r="F469" s="81"/>
      <c r="G469" s="82" t="str">
        <f t="shared" si="122"/>
        <v xml:space="preserve">Группа от QF </v>
      </c>
      <c r="H469" s="83"/>
      <c r="I469" s="83"/>
      <c r="J469" s="83"/>
      <c r="K469" s="83"/>
      <c r="L469" s="127"/>
      <c r="M469" s="127"/>
      <c r="N469" s="84"/>
      <c r="O469" s="85"/>
      <c r="P469" s="85"/>
      <c r="Q469" s="85"/>
      <c r="R469" s="86"/>
      <c r="S469" s="80"/>
      <c r="T469" s="87"/>
      <c r="U469" s="88" t="str">
        <f t="shared" si="116"/>
        <v xml:space="preserve"> </v>
      </c>
      <c r="V469" s="89"/>
      <c r="W469" s="90" t="str">
        <f t="shared" si="117"/>
        <v xml:space="preserve"> </v>
      </c>
      <c r="X469" s="90"/>
      <c r="Y469" s="90"/>
      <c r="Z469" s="90"/>
      <c r="AA469" s="90"/>
      <c r="AB469" s="87" t="s">
        <v>74</v>
      </c>
      <c r="AC469" s="76"/>
      <c r="AD469" s="91">
        <f t="shared" si="112"/>
        <v>0</v>
      </c>
      <c r="AE469" s="88" t="str">
        <f t="shared" si="118"/>
        <v xml:space="preserve"> </v>
      </c>
      <c r="AF469" s="91" t="str">
        <f t="shared" si="113"/>
        <v xml:space="preserve"> </v>
      </c>
      <c r="AG469" s="78"/>
      <c r="AH469" s="78"/>
      <c r="AI469" s="78"/>
      <c r="AK469" s="94" t="str">
        <f t="shared" si="114"/>
        <v>≤60</v>
      </c>
      <c r="AL469" s="94">
        <f t="shared" ca="1" si="115"/>
        <v>36</v>
      </c>
      <c r="AM469" s="95">
        <f t="shared" si="123"/>
        <v>0</v>
      </c>
      <c r="AN469" s="95">
        <f t="shared" si="124"/>
        <v>0</v>
      </c>
      <c r="AO469" s="96">
        <f t="shared" si="119"/>
        <v>0</v>
      </c>
      <c r="AP469" s="96">
        <f t="shared" si="120"/>
        <v>0</v>
      </c>
    </row>
    <row r="470" spans="2:42" s="97" customFormat="1" ht="52.8" x14ac:dyDescent="0.3">
      <c r="B470" s="79">
        <f t="shared" si="121"/>
        <v>467</v>
      </c>
      <c r="C470" s="79"/>
      <c r="D470" s="80" t="s">
        <v>94</v>
      </c>
      <c r="E470" s="80"/>
      <c r="F470" s="81"/>
      <c r="G470" s="82" t="str">
        <f t="shared" si="122"/>
        <v xml:space="preserve">Группа от QF </v>
      </c>
      <c r="H470" s="83"/>
      <c r="I470" s="83"/>
      <c r="J470" s="83"/>
      <c r="K470" s="83"/>
      <c r="L470" s="127"/>
      <c r="M470" s="127"/>
      <c r="N470" s="84"/>
      <c r="O470" s="85"/>
      <c r="P470" s="85"/>
      <c r="Q470" s="85"/>
      <c r="R470" s="86"/>
      <c r="S470" s="80"/>
      <c r="T470" s="87"/>
      <c r="U470" s="88" t="str">
        <f t="shared" si="116"/>
        <v xml:space="preserve"> </v>
      </c>
      <c r="V470" s="89"/>
      <c r="W470" s="90" t="str">
        <f t="shared" si="117"/>
        <v xml:space="preserve"> </v>
      </c>
      <c r="X470" s="90"/>
      <c r="Y470" s="90"/>
      <c r="Z470" s="90"/>
      <c r="AA470" s="90"/>
      <c r="AB470" s="87" t="s">
        <v>74</v>
      </c>
      <c r="AC470" s="76"/>
      <c r="AD470" s="91">
        <f t="shared" si="112"/>
        <v>0</v>
      </c>
      <c r="AE470" s="88" t="str">
        <f t="shared" si="118"/>
        <v xml:space="preserve"> </v>
      </c>
      <c r="AF470" s="91" t="str">
        <f t="shared" si="113"/>
        <v xml:space="preserve"> </v>
      </c>
      <c r="AG470" s="78"/>
      <c r="AH470" s="78"/>
      <c r="AI470" s="78"/>
      <c r="AK470" s="94" t="str">
        <f t="shared" si="114"/>
        <v>≤60</v>
      </c>
      <c r="AL470" s="94">
        <f t="shared" ca="1" si="115"/>
        <v>21</v>
      </c>
      <c r="AM470" s="95">
        <f t="shared" si="123"/>
        <v>0</v>
      </c>
      <c r="AN470" s="95">
        <f t="shared" si="124"/>
        <v>0</v>
      </c>
      <c r="AO470" s="96">
        <f t="shared" si="119"/>
        <v>0</v>
      </c>
      <c r="AP470" s="96">
        <f t="shared" si="120"/>
        <v>0</v>
      </c>
    </row>
    <row r="471" spans="2:42" s="97" customFormat="1" ht="52.8" x14ac:dyDescent="0.3">
      <c r="B471" s="79">
        <f t="shared" si="121"/>
        <v>468</v>
      </c>
      <c r="C471" s="79"/>
      <c r="D471" s="80" t="s">
        <v>94</v>
      </c>
      <c r="E471" s="80"/>
      <c r="F471" s="81"/>
      <c r="G471" s="82" t="str">
        <f t="shared" si="122"/>
        <v xml:space="preserve">Группа от QF </v>
      </c>
      <c r="H471" s="83"/>
      <c r="I471" s="83"/>
      <c r="J471" s="83"/>
      <c r="K471" s="83"/>
      <c r="L471" s="127"/>
      <c r="M471" s="127"/>
      <c r="N471" s="84"/>
      <c r="O471" s="85"/>
      <c r="P471" s="85"/>
      <c r="Q471" s="85"/>
      <c r="R471" s="86"/>
      <c r="S471" s="80"/>
      <c r="T471" s="87"/>
      <c r="U471" s="88" t="str">
        <f t="shared" si="116"/>
        <v xml:space="preserve"> </v>
      </c>
      <c r="V471" s="89"/>
      <c r="W471" s="90" t="str">
        <f t="shared" si="117"/>
        <v xml:space="preserve"> </v>
      </c>
      <c r="X471" s="90"/>
      <c r="Y471" s="90"/>
      <c r="Z471" s="90"/>
      <c r="AA471" s="90"/>
      <c r="AB471" s="87" t="s">
        <v>74</v>
      </c>
      <c r="AC471" s="76"/>
      <c r="AD471" s="91">
        <f t="shared" si="112"/>
        <v>0</v>
      </c>
      <c r="AE471" s="88" t="str">
        <f t="shared" si="118"/>
        <v xml:space="preserve"> </v>
      </c>
      <c r="AF471" s="91" t="str">
        <f t="shared" si="113"/>
        <v xml:space="preserve"> </v>
      </c>
      <c r="AG471" s="78"/>
      <c r="AH471" s="78"/>
      <c r="AI471" s="78"/>
      <c r="AK471" s="94" t="str">
        <f t="shared" si="114"/>
        <v>≤60</v>
      </c>
      <c r="AL471" s="94">
        <f t="shared" ca="1" si="115"/>
        <v>35</v>
      </c>
      <c r="AM471" s="95">
        <f t="shared" si="123"/>
        <v>0</v>
      </c>
      <c r="AN471" s="95">
        <f t="shared" si="124"/>
        <v>0</v>
      </c>
      <c r="AO471" s="96">
        <f t="shared" si="119"/>
        <v>0</v>
      </c>
      <c r="AP471" s="96">
        <f t="shared" si="120"/>
        <v>0</v>
      </c>
    </row>
    <row r="472" spans="2:42" s="97" customFormat="1" ht="52.8" x14ac:dyDescent="0.3">
      <c r="B472" s="79">
        <f t="shared" si="121"/>
        <v>469</v>
      </c>
      <c r="C472" s="79"/>
      <c r="D472" s="80" t="s">
        <v>94</v>
      </c>
      <c r="E472" s="80"/>
      <c r="F472" s="81"/>
      <c r="G472" s="82" t="str">
        <f t="shared" si="122"/>
        <v xml:space="preserve">Группа от QF </v>
      </c>
      <c r="H472" s="83"/>
      <c r="I472" s="83"/>
      <c r="J472" s="83"/>
      <c r="K472" s="83"/>
      <c r="L472" s="127"/>
      <c r="M472" s="127"/>
      <c r="N472" s="84"/>
      <c r="O472" s="85"/>
      <c r="P472" s="85"/>
      <c r="Q472" s="85"/>
      <c r="R472" s="86"/>
      <c r="S472" s="80"/>
      <c r="T472" s="87"/>
      <c r="U472" s="88" t="str">
        <f t="shared" si="116"/>
        <v xml:space="preserve"> </v>
      </c>
      <c r="V472" s="89"/>
      <c r="W472" s="90" t="str">
        <f t="shared" si="117"/>
        <v xml:space="preserve"> </v>
      </c>
      <c r="X472" s="90"/>
      <c r="Y472" s="90"/>
      <c r="Z472" s="90"/>
      <c r="AA472" s="90"/>
      <c r="AB472" s="87" t="s">
        <v>74</v>
      </c>
      <c r="AC472" s="76"/>
      <c r="AD472" s="91">
        <f t="shared" si="112"/>
        <v>0</v>
      </c>
      <c r="AE472" s="88" t="str">
        <f t="shared" si="118"/>
        <v xml:space="preserve"> </v>
      </c>
      <c r="AF472" s="91" t="str">
        <f t="shared" si="113"/>
        <v xml:space="preserve"> </v>
      </c>
      <c r="AG472" s="78"/>
      <c r="AH472" s="78"/>
      <c r="AI472" s="78"/>
      <c r="AK472" s="94" t="str">
        <f t="shared" si="114"/>
        <v>≤60</v>
      </c>
      <c r="AL472" s="94">
        <f t="shared" ca="1" si="115"/>
        <v>32</v>
      </c>
      <c r="AM472" s="95">
        <f t="shared" si="123"/>
        <v>0</v>
      </c>
      <c r="AN472" s="95">
        <f t="shared" si="124"/>
        <v>0</v>
      </c>
      <c r="AO472" s="96">
        <f t="shared" si="119"/>
        <v>0</v>
      </c>
      <c r="AP472" s="96">
        <f t="shared" si="120"/>
        <v>0</v>
      </c>
    </row>
    <row r="473" spans="2:42" s="97" customFormat="1" ht="52.8" x14ac:dyDescent="0.3">
      <c r="B473" s="79">
        <f t="shared" si="121"/>
        <v>470</v>
      </c>
      <c r="C473" s="79"/>
      <c r="D473" s="80" t="s">
        <v>94</v>
      </c>
      <c r="E473" s="80"/>
      <c r="F473" s="81"/>
      <c r="G473" s="82" t="str">
        <f t="shared" si="122"/>
        <v xml:space="preserve">Группа от QF </v>
      </c>
      <c r="H473" s="83"/>
      <c r="I473" s="83"/>
      <c r="J473" s="83"/>
      <c r="K473" s="83"/>
      <c r="L473" s="127"/>
      <c r="M473" s="127"/>
      <c r="N473" s="84"/>
      <c r="O473" s="85"/>
      <c r="P473" s="85"/>
      <c r="Q473" s="85"/>
      <c r="R473" s="86"/>
      <c r="S473" s="80"/>
      <c r="T473" s="87"/>
      <c r="U473" s="88" t="str">
        <f t="shared" si="116"/>
        <v xml:space="preserve"> </v>
      </c>
      <c r="V473" s="89"/>
      <c r="W473" s="90" t="str">
        <f t="shared" si="117"/>
        <v xml:space="preserve"> </v>
      </c>
      <c r="X473" s="90"/>
      <c r="Y473" s="90"/>
      <c r="Z473" s="90"/>
      <c r="AA473" s="90"/>
      <c r="AB473" s="87" t="s">
        <v>74</v>
      </c>
      <c r="AC473" s="76"/>
      <c r="AD473" s="91">
        <f t="shared" si="112"/>
        <v>0</v>
      </c>
      <c r="AE473" s="88" t="str">
        <f t="shared" si="118"/>
        <v xml:space="preserve"> </v>
      </c>
      <c r="AF473" s="91" t="str">
        <f t="shared" si="113"/>
        <v xml:space="preserve"> </v>
      </c>
      <c r="AG473" s="78"/>
      <c r="AH473" s="78"/>
      <c r="AI473" s="78"/>
      <c r="AK473" s="94" t="str">
        <f t="shared" si="114"/>
        <v>≤60</v>
      </c>
      <c r="AL473" s="94">
        <f t="shared" ca="1" si="115"/>
        <v>25</v>
      </c>
      <c r="AM473" s="95">
        <f t="shared" si="123"/>
        <v>0</v>
      </c>
      <c r="AN473" s="95">
        <f t="shared" si="124"/>
        <v>0</v>
      </c>
      <c r="AO473" s="96">
        <f t="shared" si="119"/>
        <v>0</v>
      </c>
      <c r="AP473" s="96">
        <f t="shared" si="120"/>
        <v>0</v>
      </c>
    </row>
    <row r="474" spans="2:42" s="97" customFormat="1" ht="52.8" x14ac:dyDescent="0.3">
      <c r="B474" s="79">
        <f t="shared" si="121"/>
        <v>471</v>
      </c>
      <c r="C474" s="79"/>
      <c r="D474" s="80" t="s">
        <v>94</v>
      </c>
      <c r="E474" s="80"/>
      <c r="F474" s="81"/>
      <c r="G474" s="82" t="str">
        <f t="shared" si="122"/>
        <v xml:space="preserve">Группа от QF </v>
      </c>
      <c r="H474" s="83"/>
      <c r="I474" s="83"/>
      <c r="J474" s="83"/>
      <c r="K474" s="83"/>
      <c r="L474" s="127"/>
      <c r="M474" s="127"/>
      <c r="N474" s="84"/>
      <c r="O474" s="85"/>
      <c r="P474" s="85"/>
      <c r="Q474" s="85"/>
      <c r="R474" s="86"/>
      <c r="S474" s="80"/>
      <c r="T474" s="87"/>
      <c r="U474" s="88" t="str">
        <f t="shared" si="116"/>
        <v xml:space="preserve"> </v>
      </c>
      <c r="V474" s="89"/>
      <c r="W474" s="90" t="str">
        <f t="shared" si="117"/>
        <v xml:space="preserve"> </v>
      </c>
      <c r="X474" s="90"/>
      <c r="Y474" s="90"/>
      <c r="Z474" s="90"/>
      <c r="AA474" s="90"/>
      <c r="AB474" s="87" t="s">
        <v>74</v>
      </c>
      <c r="AC474" s="76"/>
      <c r="AD474" s="91">
        <f t="shared" si="112"/>
        <v>0</v>
      </c>
      <c r="AE474" s="88" t="str">
        <f t="shared" si="118"/>
        <v xml:space="preserve"> </v>
      </c>
      <c r="AF474" s="91" t="str">
        <f t="shared" si="113"/>
        <v xml:space="preserve"> </v>
      </c>
      <c r="AG474" s="78"/>
      <c r="AH474" s="78"/>
      <c r="AI474" s="78"/>
      <c r="AK474" s="94" t="str">
        <f t="shared" si="114"/>
        <v>≤60</v>
      </c>
      <c r="AL474" s="94">
        <f t="shared" ca="1" si="115"/>
        <v>46</v>
      </c>
      <c r="AM474" s="95">
        <f t="shared" si="123"/>
        <v>0</v>
      </c>
      <c r="AN474" s="95">
        <f t="shared" si="124"/>
        <v>0</v>
      </c>
      <c r="AO474" s="96">
        <f t="shared" si="119"/>
        <v>0</v>
      </c>
      <c r="AP474" s="96">
        <f t="shared" si="120"/>
        <v>0</v>
      </c>
    </row>
    <row r="475" spans="2:42" s="97" customFormat="1" ht="52.8" x14ac:dyDescent="0.3">
      <c r="B475" s="79">
        <f t="shared" si="121"/>
        <v>472</v>
      </c>
      <c r="C475" s="79"/>
      <c r="D475" s="80" t="s">
        <v>94</v>
      </c>
      <c r="E475" s="80"/>
      <c r="F475" s="81"/>
      <c r="G475" s="82" t="str">
        <f t="shared" si="122"/>
        <v xml:space="preserve">Группа от QF </v>
      </c>
      <c r="H475" s="83"/>
      <c r="I475" s="83"/>
      <c r="J475" s="83"/>
      <c r="K475" s="83"/>
      <c r="L475" s="127"/>
      <c r="M475" s="127"/>
      <c r="N475" s="84"/>
      <c r="O475" s="85"/>
      <c r="P475" s="85"/>
      <c r="Q475" s="85"/>
      <c r="R475" s="86"/>
      <c r="S475" s="80"/>
      <c r="T475" s="87"/>
      <c r="U475" s="88" t="str">
        <f t="shared" si="116"/>
        <v xml:space="preserve"> </v>
      </c>
      <c r="V475" s="89"/>
      <c r="W475" s="90" t="str">
        <f t="shared" si="117"/>
        <v xml:space="preserve"> </v>
      </c>
      <c r="X475" s="90"/>
      <c r="Y475" s="90"/>
      <c r="Z475" s="90"/>
      <c r="AA475" s="90"/>
      <c r="AB475" s="87" t="s">
        <v>74</v>
      </c>
      <c r="AC475" s="76"/>
      <c r="AD475" s="91">
        <f t="shared" si="112"/>
        <v>0</v>
      </c>
      <c r="AE475" s="88" t="str">
        <f t="shared" si="118"/>
        <v xml:space="preserve"> </v>
      </c>
      <c r="AF475" s="91" t="str">
        <f t="shared" si="113"/>
        <v xml:space="preserve"> </v>
      </c>
      <c r="AG475" s="78"/>
      <c r="AH475" s="78"/>
      <c r="AI475" s="78"/>
      <c r="AK475" s="94" t="str">
        <f t="shared" si="114"/>
        <v>≤60</v>
      </c>
      <c r="AL475" s="94">
        <f t="shared" ca="1" si="115"/>
        <v>22</v>
      </c>
      <c r="AM475" s="95">
        <f t="shared" si="123"/>
        <v>0</v>
      </c>
      <c r="AN475" s="95">
        <f t="shared" si="124"/>
        <v>0</v>
      </c>
      <c r="AO475" s="96">
        <f t="shared" si="119"/>
        <v>0</v>
      </c>
      <c r="AP475" s="96">
        <f t="shared" si="120"/>
        <v>0</v>
      </c>
    </row>
    <row r="476" spans="2:42" s="97" customFormat="1" ht="52.8" x14ac:dyDescent="0.3">
      <c r="B476" s="79">
        <f t="shared" si="121"/>
        <v>473</v>
      </c>
      <c r="C476" s="79"/>
      <c r="D476" s="80" t="s">
        <v>94</v>
      </c>
      <c r="E476" s="80"/>
      <c r="F476" s="81"/>
      <c r="G476" s="82" t="str">
        <f t="shared" si="122"/>
        <v xml:space="preserve">Группа от QF </v>
      </c>
      <c r="H476" s="83"/>
      <c r="I476" s="83"/>
      <c r="J476" s="83"/>
      <c r="K476" s="83"/>
      <c r="L476" s="127"/>
      <c r="M476" s="127"/>
      <c r="N476" s="84"/>
      <c r="O476" s="85"/>
      <c r="P476" s="85"/>
      <c r="Q476" s="85"/>
      <c r="R476" s="86"/>
      <c r="S476" s="80"/>
      <c r="T476" s="87"/>
      <c r="U476" s="88" t="str">
        <f t="shared" si="116"/>
        <v xml:space="preserve"> </v>
      </c>
      <c r="V476" s="89"/>
      <c r="W476" s="90" t="str">
        <f t="shared" si="117"/>
        <v xml:space="preserve"> </v>
      </c>
      <c r="X476" s="90"/>
      <c r="Y476" s="90"/>
      <c r="Z476" s="90"/>
      <c r="AA476" s="90"/>
      <c r="AB476" s="87" t="s">
        <v>74</v>
      </c>
      <c r="AC476" s="76"/>
      <c r="AD476" s="91">
        <f t="shared" si="112"/>
        <v>0</v>
      </c>
      <c r="AE476" s="88" t="str">
        <f t="shared" si="118"/>
        <v xml:space="preserve"> </v>
      </c>
      <c r="AF476" s="91" t="str">
        <f t="shared" si="113"/>
        <v xml:space="preserve"> </v>
      </c>
      <c r="AG476" s="78"/>
      <c r="AH476" s="78"/>
      <c r="AI476" s="78"/>
      <c r="AK476" s="94" t="str">
        <f t="shared" si="114"/>
        <v>≤60</v>
      </c>
      <c r="AL476" s="94">
        <f t="shared" ca="1" si="115"/>
        <v>29</v>
      </c>
      <c r="AM476" s="95">
        <f t="shared" si="123"/>
        <v>0</v>
      </c>
      <c r="AN476" s="95">
        <f t="shared" si="124"/>
        <v>0</v>
      </c>
      <c r="AO476" s="96">
        <f t="shared" si="119"/>
        <v>0</v>
      </c>
      <c r="AP476" s="96">
        <f t="shared" si="120"/>
        <v>0</v>
      </c>
    </row>
    <row r="477" spans="2:42" s="97" customFormat="1" ht="52.8" x14ac:dyDescent="0.3">
      <c r="B477" s="79">
        <f t="shared" si="121"/>
        <v>474</v>
      </c>
      <c r="C477" s="79"/>
      <c r="D477" s="80" t="s">
        <v>94</v>
      </c>
      <c r="E477" s="80"/>
      <c r="F477" s="81"/>
      <c r="G477" s="82" t="str">
        <f t="shared" si="122"/>
        <v xml:space="preserve">Группа от QF </v>
      </c>
      <c r="H477" s="83"/>
      <c r="I477" s="83"/>
      <c r="J477" s="83"/>
      <c r="K477" s="83"/>
      <c r="L477" s="127"/>
      <c r="M477" s="127"/>
      <c r="N477" s="84"/>
      <c r="O477" s="85"/>
      <c r="P477" s="85"/>
      <c r="Q477" s="85"/>
      <c r="R477" s="86"/>
      <c r="S477" s="80"/>
      <c r="T477" s="87"/>
      <c r="U477" s="88" t="str">
        <f t="shared" si="116"/>
        <v xml:space="preserve"> </v>
      </c>
      <c r="V477" s="89"/>
      <c r="W477" s="90" t="str">
        <f t="shared" si="117"/>
        <v xml:space="preserve"> </v>
      </c>
      <c r="X477" s="90"/>
      <c r="Y477" s="90"/>
      <c r="Z477" s="90"/>
      <c r="AA477" s="90"/>
      <c r="AB477" s="87" t="s">
        <v>74</v>
      </c>
      <c r="AC477" s="76"/>
      <c r="AD477" s="91">
        <f t="shared" si="112"/>
        <v>0</v>
      </c>
      <c r="AE477" s="88" t="str">
        <f t="shared" si="118"/>
        <v xml:space="preserve"> </v>
      </c>
      <c r="AF477" s="91" t="str">
        <f t="shared" si="113"/>
        <v xml:space="preserve"> </v>
      </c>
      <c r="AG477" s="78"/>
      <c r="AH477" s="78"/>
      <c r="AI477" s="78"/>
      <c r="AK477" s="94" t="str">
        <f t="shared" si="114"/>
        <v>≤60</v>
      </c>
      <c r="AL477" s="94">
        <f t="shared" ca="1" si="115"/>
        <v>48</v>
      </c>
      <c r="AM477" s="95">
        <f t="shared" si="123"/>
        <v>0</v>
      </c>
      <c r="AN477" s="95">
        <f t="shared" si="124"/>
        <v>0</v>
      </c>
      <c r="AO477" s="96">
        <f t="shared" si="119"/>
        <v>0</v>
      </c>
      <c r="AP477" s="96">
        <f t="shared" si="120"/>
        <v>0</v>
      </c>
    </row>
    <row r="478" spans="2:42" s="97" customFormat="1" ht="52.8" x14ac:dyDescent="0.3">
      <c r="B478" s="79">
        <f t="shared" si="121"/>
        <v>475</v>
      </c>
      <c r="C478" s="79"/>
      <c r="D478" s="80" t="s">
        <v>94</v>
      </c>
      <c r="E478" s="80"/>
      <c r="F478" s="81"/>
      <c r="G478" s="82" t="str">
        <f t="shared" si="122"/>
        <v xml:space="preserve">Группа от QF </v>
      </c>
      <c r="H478" s="83"/>
      <c r="I478" s="83"/>
      <c r="J478" s="83"/>
      <c r="K478" s="83"/>
      <c r="L478" s="127"/>
      <c r="M478" s="127"/>
      <c r="N478" s="84"/>
      <c r="O478" s="85"/>
      <c r="P478" s="85"/>
      <c r="Q478" s="85"/>
      <c r="R478" s="86"/>
      <c r="S478" s="80"/>
      <c r="T478" s="87"/>
      <c r="U478" s="88" t="str">
        <f t="shared" si="116"/>
        <v xml:space="preserve"> </v>
      </c>
      <c r="V478" s="89"/>
      <c r="W478" s="90" t="str">
        <f t="shared" si="117"/>
        <v xml:space="preserve"> </v>
      </c>
      <c r="X478" s="90"/>
      <c r="Y478" s="90"/>
      <c r="Z478" s="90"/>
      <c r="AA478" s="90"/>
      <c r="AB478" s="87" t="s">
        <v>74</v>
      </c>
      <c r="AC478" s="76"/>
      <c r="AD478" s="91">
        <f t="shared" si="112"/>
        <v>0</v>
      </c>
      <c r="AE478" s="88" t="str">
        <f t="shared" si="118"/>
        <v xml:space="preserve"> </v>
      </c>
      <c r="AF478" s="91" t="str">
        <f t="shared" si="113"/>
        <v xml:space="preserve"> </v>
      </c>
      <c r="AG478" s="78"/>
      <c r="AH478" s="78"/>
      <c r="AI478" s="78"/>
      <c r="AK478" s="94" t="str">
        <f t="shared" si="114"/>
        <v>≤60</v>
      </c>
      <c r="AL478" s="94">
        <f t="shared" ca="1" si="115"/>
        <v>25</v>
      </c>
      <c r="AM478" s="95">
        <f t="shared" si="123"/>
        <v>0</v>
      </c>
      <c r="AN478" s="95">
        <f t="shared" si="124"/>
        <v>0</v>
      </c>
      <c r="AO478" s="96">
        <f t="shared" si="119"/>
        <v>0</v>
      </c>
      <c r="AP478" s="96">
        <f t="shared" si="120"/>
        <v>0</v>
      </c>
    </row>
    <row r="479" spans="2:42" s="97" customFormat="1" ht="52.8" x14ac:dyDescent="0.3">
      <c r="B479" s="79">
        <f t="shared" si="121"/>
        <v>476</v>
      </c>
      <c r="C479" s="79"/>
      <c r="D479" s="80" t="s">
        <v>94</v>
      </c>
      <c r="E479" s="80"/>
      <c r="F479" s="81"/>
      <c r="G479" s="82" t="str">
        <f t="shared" si="122"/>
        <v xml:space="preserve">Группа от QF </v>
      </c>
      <c r="H479" s="83"/>
      <c r="I479" s="83"/>
      <c r="J479" s="83"/>
      <c r="K479" s="83"/>
      <c r="L479" s="127"/>
      <c r="M479" s="127"/>
      <c r="N479" s="84"/>
      <c r="O479" s="85"/>
      <c r="P479" s="85"/>
      <c r="Q479" s="85"/>
      <c r="R479" s="86"/>
      <c r="S479" s="80"/>
      <c r="T479" s="87"/>
      <c r="U479" s="88" t="str">
        <f t="shared" si="116"/>
        <v xml:space="preserve"> </v>
      </c>
      <c r="V479" s="89"/>
      <c r="W479" s="90" t="str">
        <f t="shared" si="117"/>
        <v xml:space="preserve"> </v>
      </c>
      <c r="X479" s="90"/>
      <c r="Y479" s="90"/>
      <c r="Z479" s="90"/>
      <c r="AA479" s="90"/>
      <c r="AB479" s="87" t="s">
        <v>74</v>
      </c>
      <c r="AC479" s="76"/>
      <c r="AD479" s="91">
        <f t="shared" si="112"/>
        <v>0</v>
      </c>
      <c r="AE479" s="88" t="str">
        <f t="shared" si="118"/>
        <v xml:space="preserve"> </v>
      </c>
      <c r="AF479" s="91" t="str">
        <f t="shared" si="113"/>
        <v xml:space="preserve"> </v>
      </c>
      <c r="AG479" s="78"/>
      <c r="AH479" s="78"/>
      <c r="AI479" s="78"/>
      <c r="AK479" s="94" t="str">
        <f t="shared" si="114"/>
        <v>≤60</v>
      </c>
      <c r="AL479" s="94">
        <f t="shared" ca="1" si="115"/>
        <v>50</v>
      </c>
      <c r="AM479" s="95">
        <f t="shared" si="123"/>
        <v>0</v>
      </c>
      <c r="AN479" s="95">
        <f t="shared" si="124"/>
        <v>0</v>
      </c>
      <c r="AO479" s="96">
        <f t="shared" si="119"/>
        <v>0</v>
      </c>
      <c r="AP479" s="96">
        <f t="shared" si="120"/>
        <v>0</v>
      </c>
    </row>
    <row r="480" spans="2:42" s="97" customFormat="1" ht="52.8" x14ac:dyDescent="0.3">
      <c r="B480" s="79">
        <f t="shared" si="121"/>
        <v>477</v>
      </c>
      <c r="C480" s="79"/>
      <c r="D480" s="80" t="s">
        <v>94</v>
      </c>
      <c r="E480" s="80"/>
      <c r="F480" s="81"/>
      <c r="G480" s="82" t="str">
        <f t="shared" si="122"/>
        <v xml:space="preserve">Группа от QF </v>
      </c>
      <c r="H480" s="83"/>
      <c r="I480" s="83"/>
      <c r="J480" s="83"/>
      <c r="K480" s="83"/>
      <c r="L480" s="127"/>
      <c r="M480" s="127"/>
      <c r="N480" s="84"/>
      <c r="O480" s="85"/>
      <c r="P480" s="85"/>
      <c r="Q480" s="85"/>
      <c r="R480" s="86"/>
      <c r="S480" s="80"/>
      <c r="T480" s="87"/>
      <c r="U480" s="88" t="str">
        <f t="shared" si="116"/>
        <v xml:space="preserve"> </v>
      </c>
      <c r="V480" s="89"/>
      <c r="W480" s="90" t="str">
        <f t="shared" si="117"/>
        <v xml:space="preserve"> </v>
      </c>
      <c r="X480" s="90"/>
      <c r="Y480" s="90"/>
      <c r="Z480" s="90"/>
      <c r="AA480" s="90"/>
      <c r="AB480" s="87" t="s">
        <v>74</v>
      </c>
      <c r="AC480" s="76"/>
      <c r="AD480" s="91">
        <f t="shared" si="112"/>
        <v>0</v>
      </c>
      <c r="AE480" s="88" t="str">
        <f t="shared" si="118"/>
        <v xml:space="preserve"> </v>
      </c>
      <c r="AF480" s="91" t="str">
        <f t="shared" si="113"/>
        <v xml:space="preserve"> </v>
      </c>
      <c r="AG480" s="78"/>
      <c r="AH480" s="78"/>
      <c r="AI480" s="78"/>
      <c r="AK480" s="94" t="str">
        <f t="shared" si="114"/>
        <v>≤60</v>
      </c>
      <c r="AL480" s="94">
        <f t="shared" ca="1" si="115"/>
        <v>29</v>
      </c>
      <c r="AM480" s="95">
        <f t="shared" si="123"/>
        <v>0</v>
      </c>
      <c r="AN480" s="95">
        <f t="shared" si="124"/>
        <v>0</v>
      </c>
      <c r="AO480" s="96">
        <f t="shared" si="119"/>
        <v>0</v>
      </c>
      <c r="AP480" s="96">
        <f t="shared" si="120"/>
        <v>0</v>
      </c>
    </row>
    <row r="481" spans="2:42" s="97" customFormat="1" ht="52.8" x14ac:dyDescent="0.3">
      <c r="B481" s="79">
        <f t="shared" si="121"/>
        <v>478</v>
      </c>
      <c r="C481" s="79"/>
      <c r="D481" s="80" t="s">
        <v>94</v>
      </c>
      <c r="E481" s="80"/>
      <c r="F481" s="81"/>
      <c r="G481" s="82" t="str">
        <f t="shared" si="122"/>
        <v xml:space="preserve">Группа от QF </v>
      </c>
      <c r="H481" s="83"/>
      <c r="I481" s="83"/>
      <c r="J481" s="83"/>
      <c r="K481" s="83"/>
      <c r="L481" s="127"/>
      <c r="M481" s="127"/>
      <c r="N481" s="84"/>
      <c r="O481" s="85"/>
      <c r="P481" s="85"/>
      <c r="Q481" s="85"/>
      <c r="R481" s="86"/>
      <c r="S481" s="80"/>
      <c r="T481" s="87"/>
      <c r="U481" s="88" t="str">
        <f t="shared" si="116"/>
        <v xml:space="preserve"> </v>
      </c>
      <c r="V481" s="89"/>
      <c r="W481" s="90" t="str">
        <f t="shared" si="117"/>
        <v xml:space="preserve"> </v>
      </c>
      <c r="X481" s="90"/>
      <c r="Y481" s="90"/>
      <c r="Z481" s="90"/>
      <c r="AA481" s="90"/>
      <c r="AB481" s="87" t="s">
        <v>74</v>
      </c>
      <c r="AC481" s="76"/>
      <c r="AD481" s="91">
        <f t="shared" si="112"/>
        <v>0</v>
      </c>
      <c r="AE481" s="88" t="str">
        <f t="shared" si="118"/>
        <v xml:space="preserve"> </v>
      </c>
      <c r="AF481" s="91" t="str">
        <f t="shared" si="113"/>
        <v xml:space="preserve"> </v>
      </c>
      <c r="AG481" s="78"/>
      <c r="AH481" s="78"/>
      <c r="AI481" s="78"/>
      <c r="AK481" s="94" t="str">
        <f t="shared" si="114"/>
        <v>≤60</v>
      </c>
      <c r="AL481" s="94">
        <f t="shared" ca="1" si="115"/>
        <v>50</v>
      </c>
      <c r="AM481" s="95">
        <f t="shared" si="123"/>
        <v>0</v>
      </c>
      <c r="AN481" s="95">
        <f t="shared" si="124"/>
        <v>0</v>
      </c>
      <c r="AO481" s="96">
        <f t="shared" si="119"/>
        <v>0</v>
      </c>
      <c r="AP481" s="96">
        <f t="shared" si="120"/>
        <v>0</v>
      </c>
    </row>
    <row r="482" spans="2:42" s="97" customFormat="1" ht="52.8" x14ac:dyDescent="0.3">
      <c r="B482" s="79">
        <f t="shared" si="121"/>
        <v>479</v>
      </c>
      <c r="C482" s="79"/>
      <c r="D482" s="80" t="s">
        <v>94</v>
      </c>
      <c r="E482" s="80"/>
      <c r="F482" s="81"/>
      <c r="G482" s="82" t="str">
        <f t="shared" si="122"/>
        <v xml:space="preserve">Группа от QF </v>
      </c>
      <c r="H482" s="83"/>
      <c r="I482" s="83"/>
      <c r="J482" s="83"/>
      <c r="K482" s="83"/>
      <c r="L482" s="127"/>
      <c r="M482" s="127"/>
      <c r="N482" s="84"/>
      <c r="O482" s="85"/>
      <c r="P482" s="85"/>
      <c r="Q482" s="85"/>
      <c r="R482" s="86"/>
      <c r="S482" s="80"/>
      <c r="T482" s="87"/>
      <c r="U482" s="88" t="str">
        <f t="shared" si="116"/>
        <v xml:space="preserve"> </v>
      </c>
      <c r="V482" s="89"/>
      <c r="W482" s="90" t="str">
        <f t="shared" si="117"/>
        <v xml:space="preserve"> </v>
      </c>
      <c r="X482" s="90"/>
      <c r="Y482" s="90"/>
      <c r="Z482" s="90"/>
      <c r="AA482" s="90"/>
      <c r="AB482" s="87" t="s">
        <v>74</v>
      </c>
      <c r="AC482" s="76"/>
      <c r="AD482" s="91">
        <f t="shared" si="112"/>
        <v>0</v>
      </c>
      <c r="AE482" s="88" t="str">
        <f t="shared" si="118"/>
        <v xml:space="preserve"> </v>
      </c>
      <c r="AF482" s="91" t="str">
        <f t="shared" si="113"/>
        <v xml:space="preserve"> </v>
      </c>
      <c r="AG482" s="78"/>
      <c r="AH482" s="78"/>
      <c r="AI482" s="78"/>
      <c r="AK482" s="94" t="str">
        <f t="shared" si="114"/>
        <v>≤60</v>
      </c>
      <c r="AL482" s="94">
        <f t="shared" ca="1" si="115"/>
        <v>32</v>
      </c>
      <c r="AM482" s="95">
        <f t="shared" si="123"/>
        <v>0</v>
      </c>
      <c r="AN482" s="95">
        <f t="shared" si="124"/>
        <v>0</v>
      </c>
      <c r="AO482" s="96">
        <f t="shared" si="119"/>
        <v>0</v>
      </c>
      <c r="AP482" s="96">
        <f t="shared" si="120"/>
        <v>0</v>
      </c>
    </row>
    <row r="483" spans="2:42" s="97" customFormat="1" ht="52.8" x14ac:dyDescent="0.3">
      <c r="B483" s="79">
        <f t="shared" si="121"/>
        <v>480</v>
      </c>
      <c r="C483" s="79"/>
      <c r="D483" s="80" t="s">
        <v>94</v>
      </c>
      <c r="E483" s="80"/>
      <c r="F483" s="81"/>
      <c r="G483" s="82" t="str">
        <f t="shared" si="122"/>
        <v xml:space="preserve">Группа от QF </v>
      </c>
      <c r="H483" s="83"/>
      <c r="I483" s="83"/>
      <c r="J483" s="83"/>
      <c r="K483" s="83"/>
      <c r="L483" s="127"/>
      <c r="M483" s="127"/>
      <c r="N483" s="84"/>
      <c r="O483" s="85"/>
      <c r="P483" s="85"/>
      <c r="Q483" s="85"/>
      <c r="R483" s="86"/>
      <c r="S483" s="80"/>
      <c r="T483" s="87"/>
      <c r="U483" s="88" t="str">
        <f t="shared" si="116"/>
        <v xml:space="preserve"> </v>
      </c>
      <c r="V483" s="89"/>
      <c r="W483" s="90" t="str">
        <f t="shared" si="117"/>
        <v xml:space="preserve"> </v>
      </c>
      <c r="X483" s="90"/>
      <c r="Y483" s="90"/>
      <c r="Z483" s="90"/>
      <c r="AA483" s="90"/>
      <c r="AB483" s="87" t="s">
        <v>74</v>
      </c>
      <c r="AC483" s="76"/>
      <c r="AD483" s="91">
        <f t="shared" si="112"/>
        <v>0</v>
      </c>
      <c r="AE483" s="88" t="str">
        <f t="shared" si="118"/>
        <v xml:space="preserve"> </v>
      </c>
      <c r="AF483" s="91" t="str">
        <f t="shared" si="113"/>
        <v xml:space="preserve"> </v>
      </c>
      <c r="AG483" s="78"/>
      <c r="AH483" s="78"/>
      <c r="AI483" s="78"/>
      <c r="AK483" s="94" t="str">
        <f t="shared" si="114"/>
        <v>≤60</v>
      </c>
      <c r="AL483" s="94">
        <f t="shared" ca="1" si="115"/>
        <v>33</v>
      </c>
      <c r="AM483" s="95">
        <f t="shared" si="123"/>
        <v>0</v>
      </c>
      <c r="AN483" s="95">
        <f t="shared" si="124"/>
        <v>0</v>
      </c>
      <c r="AO483" s="96">
        <f t="shared" si="119"/>
        <v>0</v>
      </c>
      <c r="AP483" s="96">
        <f t="shared" si="120"/>
        <v>0</v>
      </c>
    </row>
    <row r="484" spans="2:42" s="97" customFormat="1" ht="52.8" x14ac:dyDescent="0.3">
      <c r="B484" s="79">
        <f t="shared" si="121"/>
        <v>481</v>
      </c>
      <c r="C484" s="79"/>
      <c r="D484" s="80" t="s">
        <v>94</v>
      </c>
      <c r="E484" s="80"/>
      <c r="F484" s="81"/>
      <c r="G484" s="82" t="str">
        <f t="shared" si="122"/>
        <v xml:space="preserve">Группа от QF </v>
      </c>
      <c r="H484" s="83"/>
      <c r="I484" s="83"/>
      <c r="J484" s="83"/>
      <c r="K484" s="83"/>
      <c r="L484" s="127"/>
      <c r="M484" s="127"/>
      <c r="N484" s="84"/>
      <c r="O484" s="85"/>
      <c r="P484" s="85"/>
      <c r="Q484" s="85"/>
      <c r="R484" s="86"/>
      <c r="S484" s="80"/>
      <c r="T484" s="87"/>
      <c r="U484" s="88" t="str">
        <f t="shared" si="116"/>
        <v xml:space="preserve"> </v>
      </c>
      <c r="V484" s="89"/>
      <c r="W484" s="90" t="str">
        <f t="shared" si="117"/>
        <v xml:space="preserve"> </v>
      </c>
      <c r="X484" s="90"/>
      <c r="Y484" s="90"/>
      <c r="Z484" s="90"/>
      <c r="AA484" s="90"/>
      <c r="AB484" s="87" t="s">
        <v>74</v>
      </c>
      <c r="AC484" s="76"/>
      <c r="AD484" s="91">
        <f t="shared" si="112"/>
        <v>0</v>
      </c>
      <c r="AE484" s="88" t="str">
        <f t="shared" si="118"/>
        <v xml:space="preserve"> </v>
      </c>
      <c r="AF484" s="91" t="str">
        <f t="shared" si="113"/>
        <v xml:space="preserve"> </v>
      </c>
      <c r="AG484" s="78"/>
      <c r="AH484" s="78"/>
      <c r="AI484" s="78"/>
      <c r="AK484" s="94" t="str">
        <f t="shared" si="114"/>
        <v>≤60</v>
      </c>
      <c r="AL484" s="94">
        <f t="shared" ca="1" si="115"/>
        <v>33</v>
      </c>
      <c r="AM484" s="95">
        <f t="shared" si="123"/>
        <v>0</v>
      </c>
      <c r="AN484" s="95">
        <f t="shared" si="124"/>
        <v>0</v>
      </c>
      <c r="AO484" s="96">
        <f t="shared" si="119"/>
        <v>0</v>
      </c>
      <c r="AP484" s="96">
        <f t="shared" si="120"/>
        <v>0</v>
      </c>
    </row>
    <row r="485" spans="2:42" s="97" customFormat="1" ht="52.8" x14ac:dyDescent="0.3">
      <c r="B485" s="79">
        <f t="shared" si="121"/>
        <v>482</v>
      </c>
      <c r="C485" s="79"/>
      <c r="D485" s="80" t="s">
        <v>94</v>
      </c>
      <c r="E485" s="80"/>
      <c r="F485" s="81"/>
      <c r="G485" s="82" t="str">
        <f t="shared" si="122"/>
        <v xml:space="preserve">Группа от QF </v>
      </c>
      <c r="H485" s="83"/>
      <c r="I485" s="83"/>
      <c r="J485" s="83"/>
      <c r="K485" s="83"/>
      <c r="L485" s="127"/>
      <c r="M485" s="127"/>
      <c r="N485" s="84"/>
      <c r="O485" s="85"/>
      <c r="P485" s="85"/>
      <c r="Q485" s="85"/>
      <c r="R485" s="86"/>
      <c r="S485" s="80"/>
      <c r="T485" s="87"/>
      <c r="U485" s="88" t="str">
        <f t="shared" si="116"/>
        <v xml:space="preserve"> </v>
      </c>
      <c r="V485" s="89"/>
      <c r="W485" s="90" t="str">
        <f t="shared" si="117"/>
        <v xml:space="preserve"> </v>
      </c>
      <c r="X485" s="90"/>
      <c r="Y485" s="90"/>
      <c r="Z485" s="90"/>
      <c r="AA485" s="90"/>
      <c r="AB485" s="87" t="s">
        <v>74</v>
      </c>
      <c r="AC485" s="76"/>
      <c r="AD485" s="91">
        <f t="shared" si="112"/>
        <v>0</v>
      </c>
      <c r="AE485" s="88" t="str">
        <f t="shared" si="118"/>
        <v xml:space="preserve"> </v>
      </c>
      <c r="AF485" s="91" t="str">
        <f t="shared" si="113"/>
        <v xml:space="preserve"> </v>
      </c>
      <c r="AG485" s="78"/>
      <c r="AH485" s="78"/>
      <c r="AI485" s="78"/>
      <c r="AK485" s="94" t="str">
        <f t="shared" si="114"/>
        <v>≤60</v>
      </c>
      <c r="AL485" s="94">
        <f t="shared" ca="1" si="115"/>
        <v>47</v>
      </c>
      <c r="AM485" s="95">
        <f t="shared" si="123"/>
        <v>0</v>
      </c>
      <c r="AN485" s="95">
        <f t="shared" si="124"/>
        <v>0</v>
      </c>
      <c r="AO485" s="96">
        <f t="shared" si="119"/>
        <v>0</v>
      </c>
      <c r="AP485" s="96">
        <f t="shared" si="120"/>
        <v>0</v>
      </c>
    </row>
    <row r="486" spans="2:42" s="97" customFormat="1" ht="52.8" x14ac:dyDescent="0.3">
      <c r="B486" s="79">
        <f t="shared" si="121"/>
        <v>483</v>
      </c>
      <c r="C486" s="79"/>
      <c r="D486" s="80" t="s">
        <v>94</v>
      </c>
      <c r="E486" s="80"/>
      <c r="F486" s="81"/>
      <c r="G486" s="82" t="str">
        <f t="shared" si="122"/>
        <v xml:space="preserve">Группа от QF </v>
      </c>
      <c r="H486" s="83"/>
      <c r="I486" s="83"/>
      <c r="J486" s="83"/>
      <c r="K486" s="83"/>
      <c r="L486" s="127"/>
      <c r="M486" s="127"/>
      <c r="N486" s="84"/>
      <c r="O486" s="85"/>
      <c r="P486" s="85"/>
      <c r="Q486" s="85"/>
      <c r="R486" s="86"/>
      <c r="S486" s="80"/>
      <c r="T486" s="87"/>
      <c r="U486" s="88" t="str">
        <f t="shared" si="116"/>
        <v xml:space="preserve"> </v>
      </c>
      <c r="V486" s="89"/>
      <c r="W486" s="90" t="str">
        <f t="shared" si="117"/>
        <v xml:space="preserve"> </v>
      </c>
      <c r="X486" s="90"/>
      <c r="Y486" s="90"/>
      <c r="Z486" s="90"/>
      <c r="AA486" s="90"/>
      <c r="AB486" s="87" t="s">
        <v>74</v>
      </c>
      <c r="AC486" s="76"/>
      <c r="AD486" s="91">
        <f t="shared" si="112"/>
        <v>0</v>
      </c>
      <c r="AE486" s="88" t="str">
        <f t="shared" si="118"/>
        <v xml:space="preserve"> </v>
      </c>
      <c r="AF486" s="91" t="str">
        <f t="shared" si="113"/>
        <v xml:space="preserve"> </v>
      </c>
      <c r="AG486" s="78"/>
      <c r="AH486" s="78"/>
      <c r="AI486" s="78"/>
      <c r="AK486" s="94" t="str">
        <f t="shared" si="114"/>
        <v>≤60</v>
      </c>
      <c r="AL486" s="94">
        <f t="shared" ca="1" si="115"/>
        <v>27</v>
      </c>
      <c r="AM486" s="95">
        <f t="shared" si="123"/>
        <v>0</v>
      </c>
      <c r="AN486" s="95">
        <f t="shared" si="124"/>
        <v>0</v>
      </c>
      <c r="AO486" s="96">
        <f t="shared" si="119"/>
        <v>0</v>
      </c>
      <c r="AP486" s="96">
        <f t="shared" si="120"/>
        <v>0</v>
      </c>
    </row>
    <row r="487" spans="2:42" s="97" customFormat="1" ht="52.8" x14ac:dyDescent="0.3">
      <c r="B487" s="79">
        <f t="shared" si="121"/>
        <v>484</v>
      </c>
      <c r="C487" s="79"/>
      <c r="D487" s="80" t="s">
        <v>94</v>
      </c>
      <c r="E487" s="80"/>
      <c r="F487" s="81"/>
      <c r="G487" s="82" t="str">
        <f t="shared" si="122"/>
        <v xml:space="preserve">Группа от QF </v>
      </c>
      <c r="H487" s="83"/>
      <c r="I487" s="83"/>
      <c r="J487" s="83"/>
      <c r="K487" s="83"/>
      <c r="L487" s="127"/>
      <c r="M487" s="127"/>
      <c r="N487" s="84"/>
      <c r="O487" s="85"/>
      <c r="P487" s="85"/>
      <c r="Q487" s="85"/>
      <c r="R487" s="86"/>
      <c r="S487" s="80"/>
      <c r="T487" s="87"/>
      <c r="U487" s="88" t="str">
        <f t="shared" si="116"/>
        <v xml:space="preserve"> </v>
      </c>
      <c r="V487" s="89"/>
      <c r="W487" s="90" t="str">
        <f t="shared" si="117"/>
        <v xml:space="preserve"> </v>
      </c>
      <c r="X487" s="90"/>
      <c r="Y487" s="90"/>
      <c r="Z487" s="90"/>
      <c r="AA487" s="90"/>
      <c r="AB487" s="87" t="s">
        <v>74</v>
      </c>
      <c r="AC487" s="76"/>
      <c r="AD487" s="91">
        <f t="shared" si="112"/>
        <v>0</v>
      </c>
      <c r="AE487" s="88" t="str">
        <f t="shared" si="118"/>
        <v xml:space="preserve"> </v>
      </c>
      <c r="AF487" s="91" t="str">
        <f t="shared" si="113"/>
        <v xml:space="preserve"> </v>
      </c>
      <c r="AG487" s="78"/>
      <c r="AH487" s="78"/>
      <c r="AI487" s="78"/>
      <c r="AK487" s="94" t="str">
        <f t="shared" si="114"/>
        <v>≤60</v>
      </c>
      <c r="AL487" s="94">
        <f t="shared" ca="1" si="115"/>
        <v>34</v>
      </c>
      <c r="AM487" s="95">
        <f t="shared" si="123"/>
        <v>0</v>
      </c>
      <c r="AN487" s="95">
        <f t="shared" si="124"/>
        <v>0</v>
      </c>
      <c r="AO487" s="96">
        <f t="shared" si="119"/>
        <v>0</v>
      </c>
      <c r="AP487" s="96">
        <f t="shared" si="120"/>
        <v>0</v>
      </c>
    </row>
    <row r="488" spans="2:42" s="97" customFormat="1" ht="52.8" x14ac:dyDescent="0.3">
      <c r="B488" s="79">
        <f t="shared" si="121"/>
        <v>485</v>
      </c>
      <c r="C488" s="79"/>
      <c r="D488" s="80" t="s">
        <v>94</v>
      </c>
      <c r="E488" s="80"/>
      <c r="F488" s="81"/>
      <c r="G488" s="82" t="str">
        <f t="shared" si="122"/>
        <v xml:space="preserve">Группа от QF </v>
      </c>
      <c r="H488" s="83"/>
      <c r="I488" s="83"/>
      <c r="J488" s="83"/>
      <c r="K488" s="83"/>
      <c r="L488" s="127"/>
      <c r="M488" s="127"/>
      <c r="N488" s="84"/>
      <c r="O488" s="85"/>
      <c r="P488" s="85"/>
      <c r="Q488" s="85"/>
      <c r="R488" s="86"/>
      <c r="S488" s="80"/>
      <c r="T488" s="87"/>
      <c r="U488" s="88" t="str">
        <f t="shared" si="116"/>
        <v xml:space="preserve"> </v>
      </c>
      <c r="V488" s="89"/>
      <c r="W488" s="90" t="str">
        <f t="shared" si="117"/>
        <v xml:space="preserve"> </v>
      </c>
      <c r="X488" s="90"/>
      <c r="Y488" s="90"/>
      <c r="Z488" s="90"/>
      <c r="AA488" s="90"/>
      <c r="AB488" s="87" t="s">
        <v>74</v>
      </c>
      <c r="AC488" s="76"/>
      <c r="AD488" s="91">
        <f t="shared" si="112"/>
        <v>0</v>
      </c>
      <c r="AE488" s="88" t="str">
        <f t="shared" si="118"/>
        <v xml:space="preserve"> </v>
      </c>
      <c r="AF488" s="91" t="str">
        <f t="shared" si="113"/>
        <v xml:space="preserve"> </v>
      </c>
      <c r="AG488" s="78"/>
      <c r="AH488" s="78"/>
      <c r="AI488" s="78"/>
      <c r="AK488" s="94" t="str">
        <f t="shared" si="114"/>
        <v>≤60</v>
      </c>
      <c r="AL488" s="94">
        <f t="shared" ca="1" si="115"/>
        <v>38</v>
      </c>
      <c r="AM488" s="95">
        <f t="shared" si="123"/>
        <v>0</v>
      </c>
      <c r="AN488" s="95">
        <f t="shared" si="124"/>
        <v>0</v>
      </c>
      <c r="AO488" s="96">
        <f t="shared" si="119"/>
        <v>0</v>
      </c>
      <c r="AP488" s="96">
        <f t="shared" si="120"/>
        <v>0</v>
      </c>
    </row>
    <row r="489" spans="2:42" s="97" customFormat="1" ht="52.8" x14ac:dyDescent="0.3">
      <c r="B489" s="79">
        <f t="shared" si="121"/>
        <v>486</v>
      </c>
      <c r="C489" s="79"/>
      <c r="D489" s="80" t="s">
        <v>94</v>
      </c>
      <c r="E489" s="80"/>
      <c r="F489" s="81"/>
      <c r="G489" s="82" t="str">
        <f t="shared" si="122"/>
        <v xml:space="preserve">Группа от QF </v>
      </c>
      <c r="H489" s="83"/>
      <c r="I489" s="83"/>
      <c r="J489" s="83"/>
      <c r="K489" s="83"/>
      <c r="L489" s="127"/>
      <c r="M489" s="127"/>
      <c r="N489" s="84"/>
      <c r="O489" s="85"/>
      <c r="P489" s="85"/>
      <c r="Q489" s="85"/>
      <c r="R489" s="86"/>
      <c r="S489" s="80"/>
      <c r="T489" s="87"/>
      <c r="U489" s="88" t="str">
        <f t="shared" si="116"/>
        <v xml:space="preserve"> </v>
      </c>
      <c r="V489" s="89"/>
      <c r="W489" s="90" t="str">
        <f t="shared" si="117"/>
        <v xml:space="preserve"> </v>
      </c>
      <c r="X489" s="90"/>
      <c r="Y489" s="90"/>
      <c r="Z489" s="90"/>
      <c r="AA489" s="90"/>
      <c r="AB489" s="87" t="s">
        <v>74</v>
      </c>
      <c r="AC489" s="76"/>
      <c r="AD489" s="91">
        <f t="shared" si="112"/>
        <v>0</v>
      </c>
      <c r="AE489" s="88" t="str">
        <f t="shared" si="118"/>
        <v xml:space="preserve"> </v>
      </c>
      <c r="AF489" s="91" t="str">
        <f t="shared" si="113"/>
        <v xml:space="preserve"> </v>
      </c>
      <c r="AG489" s="78"/>
      <c r="AH489" s="78"/>
      <c r="AI489" s="78"/>
      <c r="AK489" s="94" t="str">
        <f t="shared" si="114"/>
        <v>≤60</v>
      </c>
      <c r="AL489" s="94">
        <f t="shared" ca="1" si="115"/>
        <v>49</v>
      </c>
      <c r="AM489" s="95">
        <f t="shared" si="123"/>
        <v>0</v>
      </c>
      <c r="AN489" s="95">
        <f t="shared" si="124"/>
        <v>0</v>
      </c>
      <c r="AO489" s="96">
        <f t="shared" si="119"/>
        <v>0</v>
      </c>
      <c r="AP489" s="96">
        <f t="shared" si="120"/>
        <v>0</v>
      </c>
    </row>
    <row r="490" spans="2:42" s="97" customFormat="1" ht="52.8" x14ac:dyDescent="0.3">
      <c r="B490" s="79">
        <f t="shared" si="121"/>
        <v>487</v>
      </c>
      <c r="C490" s="79"/>
      <c r="D490" s="80" t="s">
        <v>94</v>
      </c>
      <c r="E490" s="80"/>
      <c r="F490" s="81"/>
      <c r="G490" s="82" t="str">
        <f t="shared" si="122"/>
        <v xml:space="preserve">Группа от QF </v>
      </c>
      <c r="H490" s="83"/>
      <c r="I490" s="83"/>
      <c r="J490" s="83"/>
      <c r="K490" s="83"/>
      <c r="L490" s="127"/>
      <c r="M490" s="127"/>
      <c r="N490" s="84"/>
      <c r="O490" s="85"/>
      <c r="P490" s="85"/>
      <c r="Q490" s="85"/>
      <c r="R490" s="86"/>
      <c r="S490" s="80"/>
      <c r="T490" s="87"/>
      <c r="U490" s="88" t="str">
        <f t="shared" si="116"/>
        <v xml:space="preserve"> </v>
      </c>
      <c r="V490" s="89"/>
      <c r="W490" s="90" t="str">
        <f t="shared" si="117"/>
        <v xml:space="preserve"> </v>
      </c>
      <c r="X490" s="90"/>
      <c r="Y490" s="90"/>
      <c r="Z490" s="90"/>
      <c r="AA490" s="90"/>
      <c r="AB490" s="87" t="s">
        <v>74</v>
      </c>
      <c r="AC490" s="76"/>
      <c r="AD490" s="91">
        <f t="shared" si="112"/>
        <v>0</v>
      </c>
      <c r="AE490" s="88" t="str">
        <f t="shared" si="118"/>
        <v xml:space="preserve"> </v>
      </c>
      <c r="AF490" s="91" t="str">
        <f t="shared" si="113"/>
        <v xml:space="preserve"> </v>
      </c>
      <c r="AG490" s="78"/>
      <c r="AH490" s="78"/>
      <c r="AI490" s="78"/>
      <c r="AK490" s="94" t="str">
        <f t="shared" si="114"/>
        <v>≤60</v>
      </c>
      <c r="AL490" s="94">
        <f t="shared" ca="1" si="115"/>
        <v>21</v>
      </c>
      <c r="AM490" s="95">
        <f t="shared" si="123"/>
        <v>0</v>
      </c>
      <c r="AN490" s="95">
        <f t="shared" si="124"/>
        <v>0</v>
      </c>
      <c r="AO490" s="96">
        <f t="shared" si="119"/>
        <v>0</v>
      </c>
      <c r="AP490" s="96">
        <f t="shared" si="120"/>
        <v>0</v>
      </c>
    </row>
    <row r="491" spans="2:42" s="97" customFormat="1" ht="52.8" x14ac:dyDescent="0.3">
      <c r="B491" s="79">
        <f t="shared" si="121"/>
        <v>488</v>
      </c>
      <c r="C491" s="79"/>
      <c r="D491" s="80" t="s">
        <v>94</v>
      </c>
      <c r="E491" s="80"/>
      <c r="F491" s="81"/>
      <c r="G491" s="82" t="str">
        <f t="shared" si="122"/>
        <v xml:space="preserve">Группа от QF </v>
      </c>
      <c r="H491" s="83"/>
      <c r="I491" s="83"/>
      <c r="J491" s="83"/>
      <c r="K491" s="83"/>
      <c r="L491" s="127"/>
      <c r="M491" s="127"/>
      <c r="N491" s="84"/>
      <c r="O491" s="85"/>
      <c r="P491" s="85"/>
      <c r="Q491" s="85"/>
      <c r="R491" s="86"/>
      <c r="S491" s="80"/>
      <c r="T491" s="87"/>
      <c r="U491" s="88" t="str">
        <f t="shared" si="116"/>
        <v xml:space="preserve"> </v>
      </c>
      <c r="V491" s="89"/>
      <c r="W491" s="90" t="str">
        <f t="shared" si="117"/>
        <v xml:space="preserve"> </v>
      </c>
      <c r="X491" s="90"/>
      <c r="Y491" s="90"/>
      <c r="Z491" s="90"/>
      <c r="AA491" s="90"/>
      <c r="AB491" s="87" t="s">
        <v>74</v>
      </c>
      <c r="AC491" s="76"/>
      <c r="AD491" s="91">
        <f t="shared" si="112"/>
        <v>0</v>
      </c>
      <c r="AE491" s="88" t="str">
        <f t="shared" si="118"/>
        <v xml:space="preserve"> </v>
      </c>
      <c r="AF491" s="91" t="str">
        <f t="shared" si="113"/>
        <v xml:space="preserve"> </v>
      </c>
      <c r="AG491" s="78"/>
      <c r="AH491" s="78"/>
      <c r="AI491" s="78"/>
      <c r="AK491" s="94" t="str">
        <f t="shared" si="114"/>
        <v>≤60</v>
      </c>
      <c r="AL491" s="94">
        <f t="shared" ca="1" si="115"/>
        <v>23</v>
      </c>
      <c r="AM491" s="95">
        <f t="shared" si="123"/>
        <v>0</v>
      </c>
      <c r="AN491" s="95">
        <f t="shared" si="124"/>
        <v>0</v>
      </c>
      <c r="AO491" s="96">
        <f t="shared" si="119"/>
        <v>0</v>
      </c>
      <c r="AP491" s="96">
        <f t="shared" si="120"/>
        <v>0</v>
      </c>
    </row>
    <row r="492" spans="2:42" s="97" customFormat="1" ht="52.8" x14ac:dyDescent="0.3">
      <c r="B492" s="79">
        <f t="shared" si="121"/>
        <v>489</v>
      </c>
      <c r="C492" s="79"/>
      <c r="D492" s="80" t="s">
        <v>94</v>
      </c>
      <c r="E492" s="80"/>
      <c r="F492" s="81"/>
      <c r="G492" s="82" t="str">
        <f t="shared" si="122"/>
        <v xml:space="preserve">Группа от QF </v>
      </c>
      <c r="H492" s="83"/>
      <c r="I492" s="83"/>
      <c r="J492" s="83"/>
      <c r="K492" s="83"/>
      <c r="L492" s="127"/>
      <c r="M492" s="127"/>
      <c r="N492" s="84"/>
      <c r="O492" s="85"/>
      <c r="P492" s="85"/>
      <c r="Q492" s="85"/>
      <c r="R492" s="86"/>
      <c r="S492" s="80"/>
      <c r="T492" s="87"/>
      <c r="U492" s="88" t="str">
        <f t="shared" si="116"/>
        <v xml:space="preserve"> </v>
      </c>
      <c r="V492" s="89"/>
      <c r="W492" s="90" t="str">
        <f t="shared" si="117"/>
        <v xml:space="preserve"> </v>
      </c>
      <c r="X492" s="90"/>
      <c r="Y492" s="90"/>
      <c r="Z492" s="90"/>
      <c r="AA492" s="90"/>
      <c r="AB492" s="87" t="s">
        <v>74</v>
      </c>
      <c r="AC492" s="76"/>
      <c r="AD492" s="91">
        <f t="shared" si="112"/>
        <v>0</v>
      </c>
      <c r="AE492" s="88" t="str">
        <f t="shared" si="118"/>
        <v xml:space="preserve"> </v>
      </c>
      <c r="AF492" s="91" t="str">
        <f t="shared" si="113"/>
        <v xml:space="preserve"> </v>
      </c>
      <c r="AG492" s="78"/>
      <c r="AH492" s="78"/>
      <c r="AI492" s="78"/>
      <c r="AK492" s="94" t="str">
        <f t="shared" si="114"/>
        <v>≤60</v>
      </c>
      <c r="AL492" s="94">
        <f t="shared" ca="1" si="115"/>
        <v>21</v>
      </c>
      <c r="AM492" s="95">
        <f t="shared" si="123"/>
        <v>0</v>
      </c>
      <c r="AN492" s="95">
        <f t="shared" si="124"/>
        <v>0</v>
      </c>
      <c r="AO492" s="96">
        <f t="shared" si="119"/>
        <v>0</v>
      </c>
      <c r="AP492" s="96">
        <f t="shared" si="120"/>
        <v>0</v>
      </c>
    </row>
    <row r="493" spans="2:42" s="97" customFormat="1" ht="52.8" x14ac:dyDescent="0.3">
      <c r="B493" s="79">
        <f t="shared" si="121"/>
        <v>490</v>
      </c>
      <c r="C493" s="79"/>
      <c r="D493" s="80" t="s">
        <v>94</v>
      </c>
      <c r="E493" s="80"/>
      <c r="F493" s="81"/>
      <c r="G493" s="82" t="str">
        <f t="shared" si="122"/>
        <v xml:space="preserve">Группа от QF </v>
      </c>
      <c r="H493" s="83"/>
      <c r="I493" s="83"/>
      <c r="J493" s="83"/>
      <c r="K493" s="83"/>
      <c r="L493" s="127"/>
      <c r="M493" s="127"/>
      <c r="N493" s="84"/>
      <c r="O493" s="85"/>
      <c r="P493" s="85"/>
      <c r="Q493" s="85"/>
      <c r="R493" s="86"/>
      <c r="S493" s="80"/>
      <c r="T493" s="87"/>
      <c r="U493" s="88" t="str">
        <f t="shared" si="116"/>
        <v xml:space="preserve"> </v>
      </c>
      <c r="V493" s="89"/>
      <c r="W493" s="90" t="str">
        <f t="shared" si="117"/>
        <v xml:space="preserve"> </v>
      </c>
      <c r="X493" s="90"/>
      <c r="Y493" s="90"/>
      <c r="Z493" s="90"/>
      <c r="AA493" s="90"/>
      <c r="AB493" s="87" t="s">
        <v>74</v>
      </c>
      <c r="AC493" s="76"/>
      <c r="AD493" s="91">
        <f t="shared" si="112"/>
        <v>0</v>
      </c>
      <c r="AE493" s="88" t="str">
        <f t="shared" si="118"/>
        <v xml:space="preserve"> </v>
      </c>
      <c r="AF493" s="91" t="str">
        <f t="shared" si="113"/>
        <v xml:space="preserve"> </v>
      </c>
      <c r="AG493" s="78"/>
      <c r="AH493" s="78"/>
      <c r="AI493" s="78"/>
      <c r="AK493" s="94" t="str">
        <f t="shared" si="114"/>
        <v>≤60</v>
      </c>
      <c r="AL493" s="94">
        <f t="shared" ca="1" si="115"/>
        <v>41</v>
      </c>
      <c r="AM493" s="95">
        <f t="shared" si="123"/>
        <v>0</v>
      </c>
      <c r="AN493" s="95">
        <f t="shared" si="124"/>
        <v>0</v>
      </c>
      <c r="AO493" s="96">
        <f t="shared" si="119"/>
        <v>0</v>
      </c>
      <c r="AP493" s="96">
        <f t="shared" si="120"/>
        <v>0</v>
      </c>
    </row>
    <row r="494" spans="2:42" s="97" customFormat="1" ht="52.8" x14ac:dyDescent="0.3">
      <c r="B494" s="79">
        <f t="shared" si="121"/>
        <v>491</v>
      </c>
      <c r="C494" s="79"/>
      <c r="D494" s="80" t="s">
        <v>94</v>
      </c>
      <c r="E494" s="80"/>
      <c r="F494" s="81"/>
      <c r="G494" s="82" t="str">
        <f t="shared" si="122"/>
        <v xml:space="preserve">Группа от QF </v>
      </c>
      <c r="H494" s="83"/>
      <c r="I494" s="83"/>
      <c r="J494" s="83"/>
      <c r="K494" s="83"/>
      <c r="L494" s="127"/>
      <c r="M494" s="127"/>
      <c r="N494" s="84"/>
      <c r="O494" s="85"/>
      <c r="P494" s="85"/>
      <c r="Q494" s="85"/>
      <c r="R494" s="86"/>
      <c r="S494" s="80"/>
      <c r="T494" s="87"/>
      <c r="U494" s="88" t="str">
        <f t="shared" si="116"/>
        <v xml:space="preserve"> </v>
      </c>
      <c r="V494" s="89"/>
      <c r="W494" s="90" t="str">
        <f t="shared" si="117"/>
        <v xml:space="preserve"> </v>
      </c>
      <c r="X494" s="90"/>
      <c r="Y494" s="90"/>
      <c r="Z494" s="90"/>
      <c r="AA494" s="90"/>
      <c r="AB494" s="87" t="s">
        <v>74</v>
      </c>
      <c r="AC494" s="76"/>
      <c r="AD494" s="91">
        <f t="shared" si="112"/>
        <v>0</v>
      </c>
      <c r="AE494" s="88" t="str">
        <f t="shared" si="118"/>
        <v xml:space="preserve"> </v>
      </c>
      <c r="AF494" s="91" t="str">
        <f t="shared" si="113"/>
        <v xml:space="preserve"> </v>
      </c>
      <c r="AG494" s="78"/>
      <c r="AH494" s="78"/>
      <c r="AI494" s="78"/>
      <c r="AK494" s="94" t="str">
        <f t="shared" si="114"/>
        <v>≤60</v>
      </c>
      <c r="AL494" s="94">
        <f t="shared" ca="1" si="115"/>
        <v>21</v>
      </c>
      <c r="AM494" s="95">
        <f t="shared" si="123"/>
        <v>0</v>
      </c>
      <c r="AN494" s="95">
        <f t="shared" si="124"/>
        <v>0</v>
      </c>
      <c r="AO494" s="96">
        <f t="shared" si="119"/>
        <v>0</v>
      </c>
      <c r="AP494" s="96">
        <f t="shared" si="120"/>
        <v>0</v>
      </c>
    </row>
    <row r="495" spans="2:42" s="97" customFormat="1" ht="52.8" x14ac:dyDescent="0.3">
      <c r="B495" s="79">
        <f t="shared" si="121"/>
        <v>492</v>
      </c>
      <c r="C495" s="79"/>
      <c r="D495" s="80" t="s">
        <v>94</v>
      </c>
      <c r="E495" s="80"/>
      <c r="F495" s="81"/>
      <c r="G495" s="82" t="str">
        <f t="shared" si="122"/>
        <v xml:space="preserve">Группа от QF </v>
      </c>
      <c r="H495" s="83"/>
      <c r="I495" s="83"/>
      <c r="J495" s="83"/>
      <c r="K495" s="83"/>
      <c r="L495" s="127"/>
      <c r="M495" s="127"/>
      <c r="N495" s="84"/>
      <c r="O495" s="85"/>
      <c r="P495" s="85"/>
      <c r="Q495" s="85"/>
      <c r="R495" s="86"/>
      <c r="S495" s="80"/>
      <c r="T495" s="87"/>
      <c r="U495" s="88" t="str">
        <f t="shared" si="116"/>
        <v xml:space="preserve"> </v>
      </c>
      <c r="V495" s="89"/>
      <c r="W495" s="90" t="str">
        <f t="shared" si="117"/>
        <v xml:space="preserve"> </v>
      </c>
      <c r="X495" s="90"/>
      <c r="Y495" s="90"/>
      <c r="Z495" s="90"/>
      <c r="AA495" s="90"/>
      <c r="AB495" s="87" t="s">
        <v>74</v>
      </c>
      <c r="AC495" s="76"/>
      <c r="AD495" s="91">
        <f t="shared" si="112"/>
        <v>0</v>
      </c>
      <c r="AE495" s="88" t="str">
        <f t="shared" si="118"/>
        <v xml:space="preserve"> </v>
      </c>
      <c r="AF495" s="91" t="str">
        <f t="shared" si="113"/>
        <v xml:space="preserve"> </v>
      </c>
      <c r="AG495" s="78"/>
      <c r="AH495" s="78"/>
      <c r="AI495" s="78"/>
      <c r="AK495" s="94" t="str">
        <f t="shared" si="114"/>
        <v>≤60</v>
      </c>
      <c r="AL495" s="94">
        <f t="shared" ca="1" si="115"/>
        <v>21</v>
      </c>
      <c r="AM495" s="95">
        <f t="shared" si="123"/>
        <v>0</v>
      </c>
      <c r="AN495" s="95">
        <f t="shared" si="124"/>
        <v>0</v>
      </c>
      <c r="AO495" s="96">
        <f t="shared" si="119"/>
        <v>0</v>
      </c>
      <c r="AP495" s="96">
        <f t="shared" si="120"/>
        <v>0</v>
      </c>
    </row>
    <row r="496" spans="2:42" s="97" customFormat="1" ht="52.8" x14ac:dyDescent="0.3">
      <c r="B496" s="79">
        <f t="shared" si="121"/>
        <v>493</v>
      </c>
      <c r="C496" s="79"/>
      <c r="D496" s="80" t="s">
        <v>94</v>
      </c>
      <c r="E496" s="80"/>
      <c r="F496" s="81"/>
      <c r="G496" s="82" t="str">
        <f t="shared" si="122"/>
        <v xml:space="preserve">Группа от QF </v>
      </c>
      <c r="H496" s="83"/>
      <c r="I496" s="83"/>
      <c r="J496" s="83"/>
      <c r="K496" s="83"/>
      <c r="L496" s="127"/>
      <c r="M496" s="127"/>
      <c r="N496" s="84"/>
      <c r="O496" s="85"/>
      <c r="P496" s="85"/>
      <c r="Q496" s="85"/>
      <c r="R496" s="86"/>
      <c r="S496" s="80"/>
      <c r="T496" s="87"/>
      <c r="U496" s="88" t="str">
        <f t="shared" si="116"/>
        <v xml:space="preserve"> </v>
      </c>
      <c r="V496" s="89"/>
      <c r="W496" s="90" t="str">
        <f t="shared" si="117"/>
        <v xml:space="preserve"> </v>
      </c>
      <c r="X496" s="90"/>
      <c r="Y496" s="90"/>
      <c r="Z496" s="90"/>
      <c r="AA496" s="90"/>
      <c r="AB496" s="87" t="s">
        <v>74</v>
      </c>
      <c r="AC496" s="76"/>
      <c r="AD496" s="91">
        <f t="shared" si="112"/>
        <v>0</v>
      </c>
      <c r="AE496" s="88" t="str">
        <f t="shared" si="118"/>
        <v xml:space="preserve"> </v>
      </c>
      <c r="AF496" s="91" t="str">
        <f t="shared" si="113"/>
        <v xml:space="preserve"> </v>
      </c>
      <c r="AG496" s="78"/>
      <c r="AH496" s="78"/>
      <c r="AI496" s="78"/>
      <c r="AK496" s="94" t="str">
        <f t="shared" si="114"/>
        <v>≤60</v>
      </c>
      <c r="AL496" s="94">
        <f t="shared" ca="1" si="115"/>
        <v>44</v>
      </c>
      <c r="AM496" s="95">
        <f t="shared" si="123"/>
        <v>0</v>
      </c>
      <c r="AN496" s="95">
        <f t="shared" si="124"/>
        <v>0</v>
      </c>
      <c r="AO496" s="96">
        <f t="shared" si="119"/>
        <v>0</v>
      </c>
      <c r="AP496" s="96">
        <f t="shared" si="120"/>
        <v>0</v>
      </c>
    </row>
    <row r="497" spans="2:42" s="97" customFormat="1" ht="52.8" x14ac:dyDescent="0.3">
      <c r="B497" s="79">
        <f t="shared" si="121"/>
        <v>494</v>
      </c>
      <c r="C497" s="79"/>
      <c r="D497" s="80" t="s">
        <v>94</v>
      </c>
      <c r="E497" s="80"/>
      <c r="F497" s="81"/>
      <c r="G497" s="82" t="str">
        <f t="shared" si="122"/>
        <v xml:space="preserve">Группа от QF </v>
      </c>
      <c r="H497" s="83"/>
      <c r="I497" s="83"/>
      <c r="J497" s="83"/>
      <c r="K497" s="83"/>
      <c r="L497" s="127"/>
      <c r="M497" s="127"/>
      <c r="N497" s="84"/>
      <c r="O497" s="85"/>
      <c r="P497" s="85"/>
      <c r="Q497" s="85"/>
      <c r="R497" s="86"/>
      <c r="S497" s="80"/>
      <c r="T497" s="87"/>
      <c r="U497" s="88" t="str">
        <f t="shared" si="116"/>
        <v xml:space="preserve"> </v>
      </c>
      <c r="V497" s="89"/>
      <c r="W497" s="90" t="str">
        <f t="shared" si="117"/>
        <v xml:space="preserve"> </v>
      </c>
      <c r="X497" s="90"/>
      <c r="Y497" s="90"/>
      <c r="Z497" s="90"/>
      <c r="AA497" s="90"/>
      <c r="AB497" s="87" t="s">
        <v>74</v>
      </c>
      <c r="AC497" s="76"/>
      <c r="AD497" s="91">
        <f t="shared" si="112"/>
        <v>0</v>
      </c>
      <c r="AE497" s="88" t="str">
        <f t="shared" si="118"/>
        <v xml:space="preserve"> </v>
      </c>
      <c r="AF497" s="91" t="str">
        <f t="shared" si="113"/>
        <v xml:space="preserve"> </v>
      </c>
      <c r="AG497" s="78"/>
      <c r="AH497" s="78"/>
      <c r="AI497" s="78"/>
      <c r="AK497" s="94" t="str">
        <f t="shared" si="114"/>
        <v>≤60</v>
      </c>
      <c r="AL497" s="94">
        <f t="shared" ca="1" si="115"/>
        <v>37</v>
      </c>
      <c r="AM497" s="95">
        <f t="shared" si="123"/>
        <v>0</v>
      </c>
      <c r="AN497" s="95">
        <f t="shared" si="124"/>
        <v>0</v>
      </c>
      <c r="AO497" s="96">
        <f t="shared" si="119"/>
        <v>0</v>
      </c>
      <c r="AP497" s="96">
        <f t="shared" si="120"/>
        <v>0</v>
      </c>
    </row>
    <row r="498" spans="2:42" s="97" customFormat="1" ht="52.8" x14ac:dyDescent="0.3">
      <c r="B498" s="79">
        <f t="shared" si="121"/>
        <v>495</v>
      </c>
      <c r="C498" s="79"/>
      <c r="D498" s="80" t="s">
        <v>94</v>
      </c>
      <c r="E498" s="80"/>
      <c r="F498" s="81"/>
      <c r="G498" s="82" t="str">
        <f t="shared" si="122"/>
        <v xml:space="preserve">Группа от QF </v>
      </c>
      <c r="H498" s="83"/>
      <c r="I498" s="83"/>
      <c r="J498" s="83"/>
      <c r="K498" s="83"/>
      <c r="L498" s="127"/>
      <c r="M498" s="127"/>
      <c r="N498" s="84"/>
      <c r="O498" s="85"/>
      <c r="P498" s="85"/>
      <c r="Q498" s="85"/>
      <c r="R498" s="86"/>
      <c r="S498" s="80"/>
      <c r="T498" s="87"/>
      <c r="U498" s="88" t="str">
        <f t="shared" si="116"/>
        <v xml:space="preserve"> </v>
      </c>
      <c r="V498" s="89"/>
      <c r="W498" s="90" t="str">
        <f t="shared" si="117"/>
        <v xml:space="preserve"> </v>
      </c>
      <c r="X498" s="90"/>
      <c r="Y498" s="90"/>
      <c r="Z498" s="90"/>
      <c r="AA498" s="90"/>
      <c r="AB498" s="87" t="s">
        <v>74</v>
      </c>
      <c r="AC498" s="76"/>
      <c r="AD498" s="91">
        <f t="shared" si="112"/>
        <v>0</v>
      </c>
      <c r="AE498" s="88" t="str">
        <f t="shared" si="118"/>
        <v xml:space="preserve"> </v>
      </c>
      <c r="AF498" s="91" t="str">
        <f t="shared" si="113"/>
        <v xml:space="preserve"> </v>
      </c>
      <c r="AG498" s="78"/>
      <c r="AH498" s="78"/>
      <c r="AI498" s="78"/>
      <c r="AK498" s="94" t="str">
        <f t="shared" si="114"/>
        <v>≤60</v>
      </c>
      <c r="AL498" s="94">
        <f t="shared" ca="1" si="115"/>
        <v>50</v>
      </c>
      <c r="AM498" s="95">
        <f t="shared" si="123"/>
        <v>0</v>
      </c>
      <c r="AN498" s="95">
        <f t="shared" si="124"/>
        <v>0</v>
      </c>
      <c r="AO498" s="96">
        <f t="shared" si="119"/>
        <v>0</v>
      </c>
      <c r="AP498" s="96">
        <f t="shared" si="120"/>
        <v>0</v>
      </c>
    </row>
    <row r="499" spans="2:42" s="97" customFormat="1" ht="52.8" x14ac:dyDescent="0.3">
      <c r="B499" s="79">
        <f t="shared" si="121"/>
        <v>496</v>
      </c>
      <c r="C499" s="79"/>
      <c r="D499" s="80" t="s">
        <v>94</v>
      </c>
      <c r="E499" s="80"/>
      <c r="F499" s="81"/>
      <c r="G499" s="82" t="str">
        <f t="shared" si="122"/>
        <v xml:space="preserve">Группа от QF </v>
      </c>
      <c r="H499" s="83"/>
      <c r="I499" s="83"/>
      <c r="J499" s="83"/>
      <c r="K499" s="83"/>
      <c r="L499" s="127"/>
      <c r="M499" s="127"/>
      <c r="N499" s="84"/>
      <c r="O499" s="85"/>
      <c r="P499" s="85"/>
      <c r="Q499" s="85"/>
      <c r="R499" s="86"/>
      <c r="S499" s="80"/>
      <c r="T499" s="87"/>
      <c r="U499" s="88" t="str">
        <f t="shared" si="116"/>
        <v xml:space="preserve"> </v>
      </c>
      <c r="V499" s="89"/>
      <c r="W499" s="90" t="str">
        <f t="shared" si="117"/>
        <v xml:space="preserve"> </v>
      </c>
      <c r="X499" s="90"/>
      <c r="Y499" s="90"/>
      <c r="Z499" s="90"/>
      <c r="AA499" s="90"/>
      <c r="AB499" s="87" t="s">
        <v>74</v>
      </c>
      <c r="AC499" s="76"/>
      <c r="AD499" s="91">
        <f t="shared" si="112"/>
        <v>0</v>
      </c>
      <c r="AE499" s="88" t="str">
        <f t="shared" si="118"/>
        <v xml:space="preserve"> </v>
      </c>
      <c r="AF499" s="91" t="str">
        <f t="shared" si="113"/>
        <v xml:space="preserve"> </v>
      </c>
      <c r="AG499" s="78"/>
      <c r="AH499" s="78"/>
      <c r="AI499" s="78"/>
      <c r="AK499" s="94" t="str">
        <f t="shared" si="114"/>
        <v>≤60</v>
      </c>
      <c r="AL499" s="94">
        <f t="shared" ca="1" si="115"/>
        <v>43</v>
      </c>
      <c r="AM499" s="95">
        <f t="shared" si="123"/>
        <v>0</v>
      </c>
      <c r="AN499" s="95">
        <f t="shared" si="124"/>
        <v>0</v>
      </c>
      <c r="AO499" s="96">
        <f t="shared" si="119"/>
        <v>0</v>
      </c>
      <c r="AP499" s="96">
        <f t="shared" si="120"/>
        <v>0</v>
      </c>
    </row>
    <row r="500" spans="2:42" s="97" customFormat="1" ht="52.8" x14ac:dyDescent="0.3">
      <c r="B500" s="79">
        <f t="shared" si="121"/>
        <v>497</v>
      </c>
      <c r="C500" s="79"/>
      <c r="D500" s="80" t="s">
        <v>94</v>
      </c>
      <c r="E500" s="80"/>
      <c r="F500" s="81"/>
      <c r="G500" s="82" t="str">
        <f t="shared" si="122"/>
        <v xml:space="preserve">Группа от QF </v>
      </c>
      <c r="H500" s="83"/>
      <c r="I500" s="83"/>
      <c r="J500" s="83"/>
      <c r="K500" s="83"/>
      <c r="L500" s="127"/>
      <c r="M500" s="127"/>
      <c r="N500" s="84"/>
      <c r="O500" s="85"/>
      <c r="P500" s="85"/>
      <c r="Q500" s="85"/>
      <c r="R500" s="86"/>
      <c r="S500" s="80"/>
      <c r="T500" s="87"/>
      <c r="U500" s="88" t="str">
        <f t="shared" si="116"/>
        <v xml:space="preserve"> </v>
      </c>
      <c r="V500" s="89"/>
      <c r="W500" s="90" t="str">
        <f t="shared" si="117"/>
        <v xml:space="preserve"> </v>
      </c>
      <c r="X500" s="90"/>
      <c r="Y500" s="90"/>
      <c r="Z500" s="90"/>
      <c r="AA500" s="90"/>
      <c r="AB500" s="87" t="s">
        <v>74</v>
      </c>
      <c r="AC500" s="76"/>
      <c r="AD500" s="91">
        <f t="shared" si="112"/>
        <v>0</v>
      </c>
      <c r="AE500" s="88" t="str">
        <f t="shared" si="118"/>
        <v xml:space="preserve"> </v>
      </c>
      <c r="AF500" s="91" t="str">
        <f t="shared" si="113"/>
        <v xml:space="preserve"> </v>
      </c>
      <c r="AG500" s="78"/>
      <c r="AH500" s="78"/>
      <c r="AI500" s="78"/>
      <c r="AK500" s="94" t="str">
        <f t="shared" si="114"/>
        <v>≤60</v>
      </c>
      <c r="AL500" s="94">
        <f t="shared" ca="1" si="115"/>
        <v>20</v>
      </c>
      <c r="AM500" s="95">
        <f t="shared" si="123"/>
        <v>0</v>
      </c>
      <c r="AN500" s="95">
        <f t="shared" si="124"/>
        <v>0</v>
      </c>
      <c r="AO500" s="96">
        <f t="shared" si="119"/>
        <v>0</v>
      </c>
      <c r="AP500" s="96">
        <f t="shared" si="120"/>
        <v>0</v>
      </c>
    </row>
    <row r="501" spans="2:42" s="97" customFormat="1" ht="52.8" x14ac:dyDescent="0.3">
      <c r="B501" s="79">
        <f t="shared" si="121"/>
        <v>498</v>
      </c>
      <c r="C501" s="79"/>
      <c r="D501" s="80" t="s">
        <v>94</v>
      </c>
      <c r="E501" s="80"/>
      <c r="F501" s="81"/>
      <c r="G501" s="82" t="str">
        <f t="shared" si="122"/>
        <v xml:space="preserve">Группа от QF </v>
      </c>
      <c r="H501" s="83"/>
      <c r="I501" s="83"/>
      <c r="J501" s="83"/>
      <c r="K501" s="83"/>
      <c r="L501" s="127"/>
      <c r="M501" s="127"/>
      <c r="N501" s="84"/>
      <c r="O501" s="85"/>
      <c r="P501" s="85"/>
      <c r="Q501" s="85"/>
      <c r="R501" s="86"/>
      <c r="S501" s="80"/>
      <c r="T501" s="87"/>
      <c r="U501" s="88" t="str">
        <f t="shared" si="116"/>
        <v xml:space="preserve"> </v>
      </c>
      <c r="V501" s="89"/>
      <c r="W501" s="90" t="str">
        <f t="shared" si="117"/>
        <v xml:space="preserve"> </v>
      </c>
      <c r="X501" s="90"/>
      <c r="Y501" s="90"/>
      <c r="Z501" s="90"/>
      <c r="AA501" s="90"/>
      <c r="AB501" s="87" t="s">
        <v>74</v>
      </c>
      <c r="AC501" s="76"/>
      <c r="AD501" s="91">
        <f t="shared" si="112"/>
        <v>0</v>
      </c>
      <c r="AE501" s="88" t="str">
        <f t="shared" si="118"/>
        <v xml:space="preserve"> </v>
      </c>
      <c r="AF501" s="91" t="str">
        <f t="shared" si="113"/>
        <v xml:space="preserve"> </v>
      </c>
      <c r="AG501" s="78"/>
      <c r="AH501" s="78"/>
      <c r="AI501" s="78"/>
      <c r="AK501" s="94" t="str">
        <f t="shared" si="114"/>
        <v>≤60</v>
      </c>
      <c r="AL501" s="94">
        <f t="shared" ca="1" si="115"/>
        <v>47</v>
      </c>
      <c r="AM501" s="95">
        <f t="shared" si="123"/>
        <v>0</v>
      </c>
      <c r="AN501" s="95">
        <f t="shared" si="124"/>
        <v>0</v>
      </c>
      <c r="AO501" s="96">
        <f t="shared" si="119"/>
        <v>0</v>
      </c>
      <c r="AP501" s="96">
        <f t="shared" si="120"/>
        <v>0</v>
      </c>
    </row>
    <row r="502" spans="2:42" s="97" customFormat="1" ht="52.8" x14ac:dyDescent="0.3">
      <c r="B502" s="79">
        <f t="shared" si="121"/>
        <v>499</v>
      </c>
      <c r="C502" s="79"/>
      <c r="D502" s="80" t="s">
        <v>94</v>
      </c>
      <c r="E502" s="80"/>
      <c r="F502" s="81"/>
      <c r="G502" s="82" t="str">
        <f t="shared" si="122"/>
        <v xml:space="preserve">Группа от QF </v>
      </c>
      <c r="H502" s="83"/>
      <c r="I502" s="83"/>
      <c r="J502" s="83"/>
      <c r="K502" s="83"/>
      <c r="L502" s="127"/>
      <c r="M502" s="127"/>
      <c r="N502" s="84"/>
      <c r="O502" s="85"/>
      <c r="P502" s="85"/>
      <c r="Q502" s="85"/>
      <c r="R502" s="86"/>
      <c r="S502" s="80"/>
      <c r="T502" s="87"/>
      <c r="U502" s="88" t="str">
        <f t="shared" si="116"/>
        <v xml:space="preserve"> </v>
      </c>
      <c r="V502" s="89"/>
      <c r="W502" s="90" t="str">
        <f t="shared" si="117"/>
        <v xml:space="preserve"> </v>
      </c>
      <c r="X502" s="90"/>
      <c r="Y502" s="90"/>
      <c r="Z502" s="90"/>
      <c r="AA502" s="90"/>
      <c r="AB502" s="87" t="s">
        <v>74</v>
      </c>
      <c r="AC502" s="76"/>
      <c r="AD502" s="91">
        <f t="shared" si="112"/>
        <v>0</v>
      </c>
      <c r="AE502" s="88" t="str">
        <f t="shared" si="118"/>
        <v xml:space="preserve"> </v>
      </c>
      <c r="AF502" s="91" t="str">
        <f t="shared" si="113"/>
        <v xml:space="preserve"> </v>
      </c>
      <c r="AG502" s="78"/>
      <c r="AH502" s="78"/>
      <c r="AI502" s="78"/>
      <c r="AK502" s="94" t="str">
        <f t="shared" si="114"/>
        <v>≤60</v>
      </c>
      <c r="AL502" s="94">
        <f t="shared" ca="1" si="115"/>
        <v>50</v>
      </c>
      <c r="AM502" s="95">
        <f t="shared" si="123"/>
        <v>0</v>
      </c>
      <c r="AN502" s="95">
        <f t="shared" si="124"/>
        <v>0</v>
      </c>
      <c r="AO502" s="96">
        <f t="shared" si="119"/>
        <v>0</v>
      </c>
      <c r="AP502" s="96">
        <f t="shared" si="120"/>
        <v>0</v>
      </c>
    </row>
    <row r="503" spans="2:42" s="97" customFormat="1" ht="52.8" x14ac:dyDescent="0.3">
      <c r="B503" s="79">
        <f t="shared" si="121"/>
        <v>500</v>
      </c>
      <c r="C503" s="79"/>
      <c r="D503" s="80" t="s">
        <v>94</v>
      </c>
      <c r="E503" s="80"/>
      <c r="F503" s="81"/>
      <c r="G503" s="82" t="str">
        <f t="shared" si="122"/>
        <v xml:space="preserve">Группа от QF </v>
      </c>
      <c r="H503" s="83"/>
      <c r="I503" s="83"/>
      <c r="J503" s="83"/>
      <c r="K503" s="83"/>
      <c r="L503" s="127"/>
      <c r="M503" s="127"/>
      <c r="N503" s="84"/>
      <c r="O503" s="85"/>
      <c r="P503" s="85"/>
      <c r="Q503" s="85"/>
      <c r="R503" s="86"/>
      <c r="S503" s="80"/>
      <c r="T503" s="87"/>
      <c r="U503" s="88" t="str">
        <f t="shared" si="116"/>
        <v xml:space="preserve"> </v>
      </c>
      <c r="V503" s="89"/>
      <c r="W503" s="90" t="str">
        <f t="shared" si="117"/>
        <v xml:space="preserve"> </v>
      </c>
      <c r="X503" s="90"/>
      <c r="Y503" s="90"/>
      <c r="Z503" s="90"/>
      <c r="AA503" s="90"/>
      <c r="AB503" s="87" t="s">
        <v>74</v>
      </c>
      <c r="AC503" s="76"/>
      <c r="AD503" s="91">
        <f t="shared" si="112"/>
        <v>0</v>
      </c>
      <c r="AE503" s="88" t="str">
        <f t="shared" si="118"/>
        <v xml:space="preserve"> </v>
      </c>
      <c r="AF503" s="91" t="str">
        <f t="shared" si="113"/>
        <v xml:space="preserve"> </v>
      </c>
      <c r="AG503" s="78"/>
      <c r="AH503" s="78"/>
      <c r="AI503" s="78"/>
      <c r="AK503" s="94" t="str">
        <f t="shared" si="114"/>
        <v>≤60</v>
      </c>
      <c r="AL503" s="94">
        <f t="shared" ca="1" si="115"/>
        <v>49</v>
      </c>
      <c r="AM503" s="95">
        <f t="shared" si="123"/>
        <v>0</v>
      </c>
      <c r="AN503" s="95">
        <f t="shared" si="124"/>
        <v>0</v>
      </c>
      <c r="AO503" s="96">
        <f t="shared" si="119"/>
        <v>0</v>
      </c>
      <c r="AP503" s="96">
        <f t="shared" si="120"/>
        <v>0</v>
      </c>
    </row>
    <row r="504" spans="2:42" s="97" customFormat="1" ht="52.8" x14ac:dyDescent="0.3">
      <c r="B504" s="79">
        <f t="shared" si="121"/>
        <v>501</v>
      </c>
      <c r="C504" s="79"/>
      <c r="D504" s="80" t="s">
        <v>94</v>
      </c>
      <c r="E504" s="80"/>
      <c r="F504" s="81"/>
      <c r="G504" s="82" t="str">
        <f t="shared" si="122"/>
        <v xml:space="preserve">Группа от QF </v>
      </c>
      <c r="H504" s="83"/>
      <c r="I504" s="83"/>
      <c r="J504" s="83"/>
      <c r="K504" s="83"/>
      <c r="L504" s="127"/>
      <c r="M504" s="127"/>
      <c r="N504" s="84"/>
      <c r="O504" s="85"/>
      <c r="P504" s="85"/>
      <c r="Q504" s="85"/>
      <c r="R504" s="86"/>
      <c r="S504" s="80"/>
      <c r="T504" s="87"/>
      <c r="U504" s="88" t="str">
        <f t="shared" si="116"/>
        <v xml:space="preserve"> </v>
      </c>
      <c r="V504" s="89"/>
      <c r="W504" s="90" t="str">
        <f t="shared" si="117"/>
        <v xml:space="preserve"> </v>
      </c>
      <c r="X504" s="90"/>
      <c r="Y504" s="90"/>
      <c r="Z504" s="90"/>
      <c r="AA504" s="90"/>
      <c r="AB504" s="87" t="s">
        <v>74</v>
      </c>
      <c r="AC504" s="76"/>
      <c r="AD504" s="91">
        <f t="shared" si="112"/>
        <v>0</v>
      </c>
      <c r="AE504" s="88" t="str">
        <f t="shared" si="118"/>
        <v xml:space="preserve"> </v>
      </c>
      <c r="AF504" s="91" t="str">
        <f t="shared" si="113"/>
        <v xml:space="preserve"> </v>
      </c>
      <c r="AG504" s="78"/>
      <c r="AH504" s="78"/>
      <c r="AI504" s="78"/>
      <c r="AK504" s="94" t="str">
        <f t="shared" si="114"/>
        <v>≤60</v>
      </c>
      <c r="AL504" s="94">
        <f t="shared" ca="1" si="115"/>
        <v>35</v>
      </c>
      <c r="AM504" s="95">
        <f t="shared" si="123"/>
        <v>0</v>
      </c>
      <c r="AN504" s="95">
        <f t="shared" si="124"/>
        <v>0</v>
      </c>
      <c r="AO504" s="96">
        <f t="shared" si="119"/>
        <v>0</v>
      </c>
      <c r="AP504" s="96">
        <f t="shared" si="120"/>
        <v>0</v>
      </c>
    </row>
    <row r="505" spans="2:42" s="97" customFormat="1" ht="52.8" x14ac:dyDescent="0.3">
      <c r="B505" s="79">
        <f t="shared" si="121"/>
        <v>502</v>
      </c>
      <c r="C505" s="79"/>
      <c r="D505" s="80" t="s">
        <v>94</v>
      </c>
      <c r="E505" s="80"/>
      <c r="F505" s="81"/>
      <c r="G505" s="82" t="str">
        <f t="shared" si="122"/>
        <v xml:space="preserve">Группа от QF </v>
      </c>
      <c r="H505" s="83"/>
      <c r="I505" s="83"/>
      <c r="J505" s="83"/>
      <c r="K505" s="83"/>
      <c r="L505" s="127"/>
      <c r="M505" s="127"/>
      <c r="N505" s="84"/>
      <c r="O505" s="85"/>
      <c r="P505" s="85"/>
      <c r="Q505" s="85"/>
      <c r="R505" s="86"/>
      <c r="S505" s="80"/>
      <c r="T505" s="87"/>
      <c r="U505" s="88" t="str">
        <f t="shared" si="116"/>
        <v xml:space="preserve"> </v>
      </c>
      <c r="V505" s="89"/>
      <c r="W505" s="90" t="str">
        <f t="shared" si="117"/>
        <v xml:space="preserve"> </v>
      </c>
      <c r="X505" s="90"/>
      <c r="Y505" s="90"/>
      <c r="Z505" s="90"/>
      <c r="AA505" s="90"/>
      <c r="AB505" s="87" t="s">
        <v>74</v>
      </c>
      <c r="AC505" s="76"/>
      <c r="AD505" s="91">
        <f t="shared" si="112"/>
        <v>0</v>
      </c>
      <c r="AE505" s="88" t="str">
        <f t="shared" si="118"/>
        <v xml:space="preserve"> </v>
      </c>
      <c r="AF505" s="91" t="str">
        <f t="shared" si="113"/>
        <v xml:space="preserve"> </v>
      </c>
      <c r="AG505" s="78"/>
      <c r="AH505" s="78"/>
      <c r="AI505" s="78"/>
      <c r="AK505" s="94" t="str">
        <f t="shared" si="114"/>
        <v>≤60</v>
      </c>
      <c r="AL505" s="94">
        <f t="shared" ca="1" si="115"/>
        <v>40</v>
      </c>
      <c r="AM505" s="95">
        <f t="shared" si="123"/>
        <v>0</v>
      </c>
      <c r="AN505" s="95">
        <f t="shared" si="124"/>
        <v>0</v>
      </c>
      <c r="AO505" s="96">
        <f t="shared" si="119"/>
        <v>0</v>
      </c>
      <c r="AP505" s="96">
        <f t="shared" si="120"/>
        <v>0</v>
      </c>
    </row>
    <row r="506" spans="2:42" s="97" customFormat="1" ht="52.8" x14ac:dyDescent="0.3">
      <c r="B506" s="79">
        <f t="shared" si="121"/>
        <v>503</v>
      </c>
      <c r="C506" s="79"/>
      <c r="D506" s="80" t="s">
        <v>94</v>
      </c>
      <c r="E506" s="80"/>
      <c r="F506" s="81"/>
      <c r="G506" s="82" t="str">
        <f t="shared" si="122"/>
        <v xml:space="preserve">Группа от QF </v>
      </c>
      <c r="H506" s="83"/>
      <c r="I506" s="83"/>
      <c r="J506" s="83"/>
      <c r="K506" s="83"/>
      <c r="L506" s="127"/>
      <c r="M506" s="127"/>
      <c r="N506" s="84"/>
      <c r="O506" s="85"/>
      <c r="P506" s="85"/>
      <c r="Q506" s="85"/>
      <c r="R506" s="86"/>
      <c r="S506" s="80"/>
      <c r="T506" s="87"/>
      <c r="U506" s="88" t="str">
        <f t="shared" si="116"/>
        <v xml:space="preserve"> </v>
      </c>
      <c r="V506" s="89"/>
      <c r="W506" s="90" t="str">
        <f t="shared" si="117"/>
        <v xml:space="preserve"> </v>
      </c>
      <c r="X506" s="90"/>
      <c r="Y506" s="90"/>
      <c r="Z506" s="90"/>
      <c r="AA506" s="90"/>
      <c r="AB506" s="87" t="s">
        <v>74</v>
      </c>
      <c r="AC506" s="76"/>
      <c r="AD506" s="91">
        <f t="shared" si="112"/>
        <v>0</v>
      </c>
      <c r="AE506" s="88" t="str">
        <f t="shared" si="118"/>
        <v xml:space="preserve"> </v>
      </c>
      <c r="AF506" s="91" t="str">
        <f t="shared" si="113"/>
        <v xml:space="preserve"> </v>
      </c>
      <c r="AG506" s="78"/>
      <c r="AH506" s="78"/>
      <c r="AI506" s="78"/>
      <c r="AK506" s="94" t="str">
        <f t="shared" si="114"/>
        <v>≤60</v>
      </c>
      <c r="AL506" s="94">
        <f t="shared" ca="1" si="115"/>
        <v>29</v>
      </c>
      <c r="AM506" s="95">
        <f t="shared" si="123"/>
        <v>0</v>
      </c>
      <c r="AN506" s="95">
        <f t="shared" si="124"/>
        <v>0</v>
      </c>
      <c r="AO506" s="96">
        <f t="shared" si="119"/>
        <v>0</v>
      </c>
      <c r="AP506" s="96">
        <f t="shared" si="120"/>
        <v>0</v>
      </c>
    </row>
    <row r="507" spans="2:42" s="97" customFormat="1" ht="52.8" x14ac:dyDescent="0.3">
      <c r="B507" s="79">
        <f t="shared" si="121"/>
        <v>504</v>
      </c>
      <c r="C507" s="79"/>
      <c r="D507" s="80" t="s">
        <v>94</v>
      </c>
      <c r="E507" s="80"/>
      <c r="F507" s="81"/>
      <c r="G507" s="82" t="str">
        <f t="shared" si="122"/>
        <v xml:space="preserve">Группа от QF </v>
      </c>
      <c r="H507" s="83"/>
      <c r="I507" s="83"/>
      <c r="J507" s="83"/>
      <c r="K507" s="83"/>
      <c r="L507" s="127"/>
      <c r="M507" s="127"/>
      <c r="N507" s="84"/>
      <c r="O507" s="85"/>
      <c r="P507" s="85"/>
      <c r="Q507" s="85"/>
      <c r="R507" s="86"/>
      <c r="S507" s="80"/>
      <c r="T507" s="87"/>
      <c r="U507" s="88" t="str">
        <f t="shared" si="116"/>
        <v xml:space="preserve"> </v>
      </c>
      <c r="V507" s="89"/>
      <c r="W507" s="90" t="str">
        <f t="shared" si="117"/>
        <v xml:space="preserve"> </v>
      </c>
      <c r="X507" s="90"/>
      <c r="Y507" s="90"/>
      <c r="Z507" s="90"/>
      <c r="AA507" s="90"/>
      <c r="AB507" s="87" t="s">
        <v>74</v>
      </c>
      <c r="AC507" s="76"/>
      <c r="AD507" s="91">
        <f t="shared" si="112"/>
        <v>0</v>
      </c>
      <c r="AE507" s="88" t="str">
        <f t="shared" si="118"/>
        <v xml:space="preserve"> </v>
      </c>
      <c r="AF507" s="91" t="str">
        <f t="shared" si="113"/>
        <v xml:space="preserve"> </v>
      </c>
      <c r="AG507" s="78"/>
      <c r="AH507" s="78"/>
      <c r="AI507" s="78"/>
      <c r="AK507" s="94" t="str">
        <f t="shared" si="114"/>
        <v>≤60</v>
      </c>
      <c r="AL507" s="94">
        <f t="shared" ca="1" si="115"/>
        <v>23</v>
      </c>
      <c r="AM507" s="95">
        <f t="shared" si="123"/>
        <v>0</v>
      </c>
      <c r="AN507" s="95">
        <f t="shared" si="124"/>
        <v>0</v>
      </c>
      <c r="AO507" s="96">
        <f t="shared" si="119"/>
        <v>0</v>
      </c>
      <c r="AP507" s="96">
        <f t="shared" si="120"/>
        <v>0</v>
      </c>
    </row>
    <row r="508" spans="2:42" s="97" customFormat="1" ht="52.8" x14ac:dyDescent="0.3">
      <c r="B508" s="79">
        <f t="shared" si="121"/>
        <v>505</v>
      </c>
      <c r="C508" s="79"/>
      <c r="D508" s="80" t="s">
        <v>94</v>
      </c>
      <c r="E508" s="80"/>
      <c r="F508" s="81"/>
      <c r="G508" s="82" t="str">
        <f t="shared" si="122"/>
        <v xml:space="preserve">Группа от QF </v>
      </c>
      <c r="H508" s="83"/>
      <c r="I508" s="83"/>
      <c r="J508" s="83"/>
      <c r="K508" s="83"/>
      <c r="L508" s="127"/>
      <c r="M508" s="127"/>
      <c r="N508" s="84"/>
      <c r="O508" s="85"/>
      <c r="P508" s="85"/>
      <c r="Q508" s="85"/>
      <c r="R508" s="86"/>
      <c r="S508" s="80"/>
      <c r="T508" s="87"/>
      <c r="U508" s="88" t="str">
        <f t="shared" si="116"/>
        <v xml:space="preserve"> </v>
      </c>
      <c r="V508" s="89"/>
      <c r="W508" s="90" t="str">
        <f t="shared" si="117"/>
        <v xml:space="preserve"> </v>
      </c>
      <c r="X508" s="90"/>
      <c r="Y508" s="90"/>
      <c r="Z508" s="90"/>
      <c r="AA508" s="90"/>
      <c r="AB508" s="87" t="s">
        <v>74</v>
      </c>
      <c r="AC508" s="76"/>
      <c r="AD508" s="91">
        <f t="shared" si="112"/>
        <v>0</v>
      </c>
      <c r="AE508" s="88" t="str">
        <f t="shared" si="118"/>
        <v xml:space="preserve"> </v>
      </c>
      <c r="AF508" s="91" t="str">
        <f t="shared" si="113"/>
        <v xml:space="preserve"> </v>
      </c>
      <c r="AG508" s="78"/>
      <c r="AH508" s="78"/>
      <c r="AI508" s="78"/>
      <c r="AK508" s="94" t="str">
        <f t="shared" si="114"/>
        <v>≤60</v>
      </c>
      <c r="AL508" s="94">
        <f t="shared" ca="1" si="115"/>
        <v>37</v>
      </c>
      <c r="AM508" s="95">
        <f t="shared" si="123"/>
        <v>0</v>
      </c>
      <c r="AN508" s="95">
        <f t="shared" si="124"/>
        <v>0</v>
      </c>
      <c r="AO508" s="96">
        <f t="shared" si="119"/>
        <v>0</v>
      </c>
      <c r="AP508" s="96">
        <f t="shared" si="120"/>
        <v>0</v>
      </c>
    </row>
    <row r="509" spans="2:42" s="97" customFormat="1" ht="52.8" x14ac:dyDescent="0.3">
      <c r="B509" s="79">
        <f t="shared" si="121"/>
        <v>506</v>
      </c>
      <c r="C509" s="79"/>
      <c r="D509" s="80" t="s">
        <v>94</v>
      </c>
      <c r="E509" s="80"/>
      <c r="F509" s="81"/>
      <c r="G509" s="82" t="str">
        <f t="shared" si="122"/>
        <v xml:space="preserve">Группа от QF </v>
      </c>
      <c r="H509" s="83"/>
      <c r="I509" s="83"/>
      <c r="J509" s="83"/>
      <c r="K509" s="83"/>
      <c r="L509" s="127"/>
      <c r="M509" s="127"/>
      <c r="N509" s="84"/>
      <c r="O509" s="85"/>
      <c r="P509" s="85"/>
      <c r="Q509" s="85"/>
      <c r="R509" s="86"/>
      <c r="S509" s="80"/>
      <c r="T509" s="87"/>
      <c r="U509" s="88" t="str">
        <f t="shared" si="116"/>
        <v xml:space="preserve"> </v>
      </c>
      <c r="V509" s="89"/>
      <c r="W509" s="90" t="str">
        <f t="shared" si="117"/>
        <v xml:space="preserve"> </v>
      </c>
      <c r="X509" s="90"/>
      <c r="Y509" s="90"/>
      <c r="Z509" s="90"/>
      <c r="AA509" s="90"/>
      <c r="AB509" s="87" t="s">
        <v>74</v>
      </c>
      <c r="AC509" s="76"/>
      <c r="AD509" s="91">
        <f t="shared" si="112"/>
        <v>0</v>
      </c>
      <c r="AE509" s="88" t="str">
        <f t="shared" si="118"/>
        <v xml:space="preserve"> </v>
      </c>
      <c r="AF509" s="91" t="str">
        <f t="shared" si="113"/>
        <v xml:space="preserve"> </v>
      </c>
      <c r="AG509" s="78"/>
      <c r="AH509" s="78"/>
      <c r="AI509" s="78"/>
      <c r="AK509" s="94" t="str">
        <f t="shared" si="114"/>
        <v>≤60</v>
      </c>
      <c r="AL509" s="94">
        <f t="shared" ca="1" si="115"/>
        <v>38</v>
      </c>
      <c r="AM509" s="95">
        <f t="shared" si="123"/>
        <v>0</v>
      </c>
      <c r="AN509" s="95">
        <f t="shared" si="124"/>
        <v>0</v>
      </c>
      <c r="AO509" s="96">
        <f t="shared" si="119"/>
        <v>0</v>
      </c>
      <c r="AP509" s="96">
        <f t="shared" si="120"/>
        <v>0</v>
      </c>
    </row>
    <row r="510" spans="2:42" s="97" customFormat="1" ht="52.8" x14ac:dyDescent="0.3">
      <c r="B510" s="79">
        <f t="shared" si="121"/>
        <v>507</v>
      </c>
      <c r="C510" s="79"/>
      <c r="D510" s="80" t="s">
        <v>94</v>
      </c>
      <c r="E510" s="80"/>
      <c r="F510" s="81"/>
      <c r="G510" s="82" t="str">
        <f t="shared" si="122"/>
        <v xml:space="preserve">Группа от QF </v>
      </c>
      <c r="H510" s="83"/>
      <c r="I510" s="83"/>
      <c r="J510" s="83"/>
      <c r="K510" s="83"/>
      <c r="L510" s="127"/>
      <c r="M510" s="127"/>
      <c r="N510" s="84"/>
      <c r="O510" s="85"/>
      <c r="P510" s="85"/>
      <c r="Q510" s="85"/>
      <c r="R510" s="86"/>
      <c r="S510" s="80"/>
      <c r="T510" s="87"/>
      <c r="U510" s="88" t="str">
        <f t="shared" si="116"/>
        <v xml:space="preserve"> </v>
      </c>
      <c r="V510" s="89"/>
      <c r="W510" s="90" t="str">
        <f t="shared" si="117"/>
        <v xml:space="preserve"> </v>
      </c>
      <c r="X510" s="90"/>
      <c r="Y510" s="90"/>
      <c r="Z510" s="90"/>
      <c r="AA510" s="90"/>
      <c r="AB510" s="87" t="s">
        <v>74</v>
      </c>
      <c r="AC510" s="76"/>
      <c r="AD510" s="91">
        <f t="shared" si="112"/>
        <v>0</v>
      </c>
      <c r="AE510" s="88" t="str">
        <f t="shared" si="118"/>
        <v xml:space="preserve"> </v>
      </c>
      <c r="AF510" s="91" t="str">
        <f t="shared" si="113"/>
        <v xml:space="preserve"> </v>
      </c>
      <c r="AG510" s="78"/>
      <c r="AH510" s="78"/>
      <c r="AI510" s="78"/>
      <c r="AK510" s="94" t="str">
        <f t="shared" si="114"/>
        <v>≤60</v>
      </c>
      <c r="AL510" s="94">
        <f t="shared" ca="1" si="115"/>
        <v>27</v>
      </c>
      <c r="AM510" s="95">
        <f t="shared" si="123"/>
        <v>0</v>
      </c>
      <c r="AN510" s="95">
        <f t="shared" si="124"/>
        <v>0</v>
      </c>
      <c r="AO510" s="96">
        <f t="shared" si="119"/>
        <v>0</v>
      </c>
      <c r="AP510" s="96">
        <f t="shared" si="120"/>
        <v>0</v>
      </c>
    </row>
    <row r="511" spans="2:42" s="97" customFormat="1" ht="52.8" x14ac:dyDescent="0.3">
      <c r="B511" s="79">
        <f t="shared" si="121"/>
        <v>508</v>
      </c>
      <c r="C511" s="79"/>
      <c r="D511" s="80" t="s">
        <v>94</v>
      </c>
      <c r="E511" s="80"/>
      <c r="F511" s="81"/>
      <c r="G511" s="82" t="str">
        <f t="shared" si="122"/>
        <v xml:space="preserve">Группа от QF </v>
      </c>
      <c r="H511" s="83"/>
      <c r="I511" s="83"/>
      <c r="J511" s="83"/>
      <c r="K511" s="83"/>
      <c r="L511" s="127"/>
      <c r="M511" s="127"/>
      <c r="N511" s="84"/>
      <c r="O511" s="85"/>
      <c r="P511" s="85"/>
      <c r="Q511" s="85"/>
      <c r="R511" s="86"/>
      <c r="S511" s="80"/>
      <c r="T511" s="87"/>
      <c r="U511" s="88" t="str">
        <f t="shared" si="116"/>
        <v xml:space="preserve"> </v>
      </c>
      <c r="V511" s="89"/>
      <c r="W511" s="90" t="str">
        <f t="shared" si="117"/>
        <v xml:space="preserve"> </v>
      </c>
      <c r="X511" s="90"/>
      <c r="Y511" s="90"/>
      <c r="Z511" s="90"/>
      <c r="AA511" s="90"/>
      <c r="AB511" s="87" t="s">
        <v>74</v>
      </c>
      <c r="AC511" s="76"/>
      <c r="AD511" s="91">
        <f t="shared" si="112"/>
        <v>0</v>
      </c>
      <c r="AE511" s="88" t="str">
        <f t="shared" si="118"/>
        <v xml:space="preserve"> </v>
      </c>
      <c r="AF511" s="91" t="str">
        <f t="shared" si="113"/>
        <v xml:space="preserve"> </v>
      </c>
      <c r="AG511" s="78"/>
      <c r="AH511" s="78"/>
      <c r="AI511" s="78"/>
      <c r="AK511" s="94" t="str">
        <f t="shared" si="114"/>
        <v>≤60</v>
      </c>
      <c r="AL511" s="94">
        <f t="shared" ca="1" si="115"/>
        <v>28</v>
      </c>
      <c r="AM511" s="95">
        <f t="shared" si="123"/>
        <v>0</v>
      </c>
      <c r="AN511" s="95">
        <f t="shared" si="124"/>
        <v>0</v>
      </c>
      <c r="AO511" s="96">
        <f t="shared" si="119"/>
        <v>0</v>
      </c>
      <c r="AP511" s="96">
        <f t="shared" si="120"/>
        <v>0</v>
      </c>
    </row>
    <row r="512" spans="2:42" s="97" customFormat="1" ht="52.8" x14ac:dyDescent="0.3">
      <c r="B512" s="79">
        <f t="shared" si="121"/>
        <v>509</v>
      </c>
      <c r="C512" s="79"/>
      <c r="D512" s="80" t="s">
        <v>94</v>
      </c>
      <c r="E512" s="80"/>
      <c r="F512" s="81"/>
      <c r="G512" s="82" t="str">
        <f t="shared" si="122"/>
        <v xml:space="preserve">Группа от QF </v>
      </c>
      <c r="H512" s="83"/>
      <c r="I512" s="83"/>
      <c r="J512" s="83"/>
      <c r="K512" s="83"/>
      <c r="L512" s="127"/>
      <c r="M512" s="127"/>
      <c r="N512" s="84"/>
      <c r="O512" s="85"/>
      <c r="P512" s="85"/>
      <c r="Q512" s="85"/>
      <c r="R512" s="86"/>
      <c r="S512" s="80"/>
      <c r="T512" s="87"/>
      <c r="U512" s="88" t="str">
        <f t="shared" si="116"/>
        <v xml:space="preserve"> </v>
      </c>
      <c r="V512" s="89"/>
      <c r="W512" s="90" t="str">
        <f t="shared" si="117"/>
        <v xml:space="preserve"> </v>
      </c>
      <c r="X512" s="90"/>
      <c r="Y512" s="90"/>
      <c r="Z512" s="90"/>
      <c r="AA512" s="90"/>
      <c r="AB512" s="87" t="s">
        <v>74</v>
      </c>
      <c r="AC512" s="76"/>
      <c r="AD512" s="91">
        <f t="shared" si="112"/>
        <v>0</v>
      </c>
      <c r="AE512" s="88" t="str">
        <f t="shared" si="118"/>
        <v xml:space="preserve"> </v>
      </c>
      <c r="AF512" s="91" t="str">
        <f t="shared" si="113"/>
        <v xml:space="preserve"> </v>
      </c>
      <c r="AG512" s="78"/>
      <c r="AH512" s="78"/>
      <c r="AI512" s="78"/>
      <c r="AK512" s="94" t="str">
        <f t="shared" si="114"/>
        <v>≤60</v>
      </c>
      <c r="AL512" s="94">
        <f t="shared" ca="1" si="115"/>
        <v>38</v>
      </c>
      <c r="AM512" s="95">
        <f t="shared" si="123"/>
        <v>0</v>
      </c>
      <c r="AN512" s="95">
        <f t="shared" si="124"/>
        <v>0</v>
      </c>
      <c r="AO512" s="96">
        <f t="shared" si="119"/>
        <v>0</v>
      </c>
      <c r="AP512" s="96">
        <f t="shared" si="120"/>
        <v>0</v>
      </c>
    </row>
    <row r="513" spans="2:42" s="97" customFormat="1" ht="52.8" x14ac:dyDescent="0.3">
      <c r="B513" s="79">
        <f t="shared" si="121"/>
        <v>510</v>
      </c>
      <c r="C513" s="79"/>
      <c r="D513" s="80" t="s">
        <v>94</v>
      </c>
      <c r="E513" s="80"/>
      <c r="F513" s="81"/>
      <c r="G513" s="82" t="str">
        <f t="shared" si="122"/>
        <v xml:space="preserve">Группа от QF </v>
      </c>
      <c r="H513" s="83"/>
      <c r="I513" s="83"/>
      <c r="J513" s="83"/>
      <c r="K513" s="83"/>
      <c r="L513" s="127"/>
      <c r="M513" s="127"/>
      <c r="N513" s="84"/>
      <c r="O513" s="85"/>
      <c r="P513" s="85"/>
      <c r="Q513" s="85"/>
      <c r="R513" s="86"/>
      <c r="S513" s="80"/>
      <c r="T513" s="87"/>
      <c r="U513" s="88" t="str">
        <f t="shared" si="116"/>
        <v xml:space="preserve"> </v>
      </c>
      <c r="V513" s="89"/>
      <c r="W513" s="90" t="str">
        <f t="shared" si="117"/>
        <v xml:space="preserve"> </v>
      </c>
      <c r="X513" s="90"/>
      <c r="Y513" s="90"/>
      <c r="Z513" s="90"/>
      <c r="AA513" s="90"/>
      <c r="AB513" s="87" t="s">
        <v>74</v>
      </c>
      <c r="AC513" s="76"/>
      <c r="AD513" s="91">
        <f t="shared" si="112"/>
        <v>0</v>
      </c>
      <c r="AE513" s="88" t="str">
        <f t="shared" si="118"/>
        <v xml:space="preserve"> </v>
      </c>
      <c r="AF513" s="91" t="str">
        <f t="shared" si="113"/>
        <v xml:space="preserve"> </v>
      </c>
      <c r="AG513" s="78"/>
      <c r="AH513" s="78"/>
      <c r="AI513" s="78"/>
      <c r="AK513" s="94" t="str">
        <f t="shared" si="114"/>
        <v>≤60</v>
      </c>
      <c r="AL513" s="94">
        <f t="shared" ca="1" si="115"/>
        <v>34</v>
      </c>
      <c r="AM513" s="95">
        <f t="shared" si="123"/>
        <v>0</v>
      </c>
      <c r="AN513" s="95">
        <f t="shared" si="124"/>
        <v>0</v>
      </c>
      <c r="AO513" s="96">
        <f t="shared" si="119"/>
        <v>0</v>
      </c>
      <c r="AP513" s="96">
        <f t="shared" si="120"/>
        <v>0</v>
      </c>
    </row>
    <row r="514" spans="2:42" s="97" customFormat="1" ht="52.8" x14ac:dyDescent="0.3">
      <c r="B514" s="79">
        <f t="shared" si="121"/>
        <v>511</v>
      </c>
      <c r="C514" s="79"/>
      <c r="D514" s="80" t="s">
        <v>94</v>
      </c>
      <c r="E514" s="80"/>
      <c r="F514" s="81"/>
      <c r="G514" s="82" t="str">
        <f t="shared" si="122"/>
        <v xml:space="preserve">Группа от QF </v>
      </c>
      <c r="H514" s="83"/>
      <c r="I514" s="83"/>
      <c r="J514" s="83"/>
      <c r="K514" s="83"/>
      <c r="L514" s="127"/>
      <c r="M514" s="127"/>
      <c r="N514" s="84"/>
      <c r="O514" s="85"/>
      <c r="P514" s="85"/>
      <c r="Q514" s="85"/>
      <c r="R514" s="86"/>
      <c r="S514" s="80"/>
      <c r="T514" s="87"/>
      <c r="U514" s="88" t="str">
        <f t="shared" si="116"/>
        <v xml:space="preserve"> </v>
      </c>
      <c r="V514" s="89"/>
      <c r="W514" s="90" t="str">
        <f t="shared" si="117"/>
        <v xml:space="preserve"> </v>
      </c>
      <c r="X514" s="90"/>
      <c r="Y514" s="90"/>
      <c r="Z514" s="90"/>
      <c r="AA514" s="90"/>
      <c r="AB514" s="87" t="s">
        <v>74</v>
      </c>
      <c r="AC514" s="76"/>
      <c r="AD514" s="91">
        <f t="shared" si="112"/>
        <v>0</v>
      </c>
      <c r="AE514" s="88" t="str">
        <f t="shared" si="118"/>
        <v xml:space="preserve"> </v>
      </c>
      <c r="AF514" s="91" t="str">
        <f t="shared" si="113"/>
        <v xml:space="preserve"> </v>
      </c>
      <c r="AG514" s="78"/>
      <c r="AH514" s="78"/>
      <c r="AI514" s="78"/>
      <c r="AK514" s="94" t="str">
        <f t="shared" si="114"/>
        <v>≤60</v>
      </c>
      <c r="AL514" s="94">
        <f t="shared" ca="1" si="115"/>
        <v>45</v>
      </c>
      <c r="AM514" s="95">
        <f t="shared" si="123"/>
        <v>0</v>
      </c>
      <c r="AN514" s="95">
        <f t="shared" si="124"/>
        <v>0</v>
      </c>
      <c r="AO514" s="96">
        <f t="shared" si="119"/>
        <v>0</v>
      </c>
      <c r="AP514" s="96">
        <f t="shared" si="120"/>
        <v>0</v>
      </c>
    </row>
    <row r="515" spans="2:42" s="97" customFormat="1" ht="52.8" x14ac:dyDescent="0.3">
      <c r="B515" s="79">
        <f t="shared" si="121"/>
        <v>512</v>
      </c>
      <c r="C515" s="79"/>
      <c r="D515" s="80" t="s">
        <v>94</v>
      </c>
      <c r="E515" s="80"/>
      <c r="F515" s="81"/>
      <c r="G515" s="82" t="str">
        <f t="shared" si="122"/>
        <v xml:space="preserve">Группа от QF </v>
      </c>
      <c r="H515" s="83"/>
      <c r="I515" s="83"/>
      <c r="J515" s="83"/>
      <c r="K515" s="83"/>
      <c r="L515" s="127"/>
      <c r="M515" s="127"/>
      <c r="N515" s="84"/>
      <c r="O515" s="85"/>
      <c r="P515" s="85"/>
      <c r="Q515" s="85"/>
      <c r="R515" s="86"/>
      <c r="S515" s="80"/>
      <c r="T515" s="87"/>
      <c r="U515" s="88" t="str">
        <f t="shared" si="116"/>
        <v xml:space="preserve"> </v>
      </c>
      <c r="V515" s="89"/>
      <c r="W515" s="90" t="str">
        <f t="shared" si="117"/>
        <v xml:space="preserve"> </v>
      </c>
      <c r="X515" s="90"/>
      <c r="Y515" s="90"/>
      <c r="Z515" s="90"/>
      <c r="AA515" s="90"/>
      <c r="AB515" s="87" t="s">
        <v>74</v>
      </c>
      <c r="AC515" s="76"/>
      <c r="AD515" s="91">
        <f t="shared" ref="AD515:AD578" si="125">IF(V515=$AG$1,L515*3,IF(V515=$AH$1,L515*5,IF(V515=$AI$1,L515*8,IF(V515=$AJ$1,L515*12*0.75,0))))</f>
        <v>0</v>
      </c>
      <c r="AE515" s="88" t="str">
        <f t="shared" si="118"/>
        <v xml:space="preserve"> </v>
      </c>
      <c r="AF515" s="91" t="str">
        <f t="shared" ref="AF515:AF578" si="126">IF(V515=$AG$1,L515*5,IF(V515=$AH$1,L515*10,IF(V515=$AI$1,L515*10,IF(V515=$AJ$1,L515*12," "))))</f>
        <v xml:space="preserve"> </v>
      </c>
      <c r="AG515" s="78"/>
      <c r="AH515" s="78"/>
      <c r="AI515" s="78"/>
      <c r="AK515" s="94" t="str">
        <f t="shared" ref="AK515:AK578" si="127">IF(L515&gt;63,"≤120","≤60")</f>
        <v>≤60</v>
      </c>
      <c r="AL515" s="94">
        <f t="shared" ref="AL515:AL578" ca="1" si="128">IF(L515&lt;63,RANDBETWEEN(20,50),RANDBETWEEN(60,110))</f>
        <v>23</v>
      </c>
      <c r="AM515" s="95">
        <f t="shared" si="123"/>
        <v>0</v>
      </c>
      <c r="AN515" s="95">
        <f t="shared" si="124"/>
        <v>0</v>
      </c>
      <c r="AO515" s="96">
        <f t="shared" si="119"/>
        <v>0</v>
      </c>
      <c r="AP515" s="96">
        <f t="shared" si="120"/>
        <v>0</v>
      </c>
    </row>
    <row r="516" spans="2:42" s="97" customFormat="1" ht="52.8" x14ac:dyDescent="0.3">
      <c r="B516" s="79">
        <f t="shared" si="121"/>
        <v>513</v>
      </c>
      <c r="C516" s="79"/>
      <c r="D516" s="80" t="s">
        <v>94</v>
      </c>
      <c r="E516" s="80"/>
      <c r="F516" s="81"/>
      <c r="G516" s="82" t="str">
        <f t="shared" si="122"/>
        <v xml:space="preserve">Группа от QF </v>
      </c>
      <c r="H516" s="83"/>
      <c r="I516" s="83"/>
      <c r="J516" s="83"/>
      <c r="K516" s="83"/>
      <c r="L516" s="127"/>
      <c r="M516" s="127"/>
      <c r="N516" s="84"/>
      <c r="O516" s="85"/>
      <c r="P516" s="85"/>
      <c r="Q516" s="85"/>
      <c r="R516" s="86"/>
      <c r="S516" s="80"/>
      <c r="T516" s="87"/>
      <c r="U516" s="88" t="str">
        <f t="shared" ref="U516:U579" si="129">IF(AD516=0," ","-")</f>
        <v xml:space="preserve"> </v>
      </c>
      <c r="V516" s="89"/>
      <c r="W516" s="90" t="str">
        <f t="shared" ref="W516:W579" si="130">IF(AD516=0," ","-")</f>
        <v xml:space="preserve"> </v>
      </c>
      <c r="X516" s="90"/>
      <c r="Y516" s="90"/>
      <c r="Z516" s="90"/>
      <c r="AA516" s="90"/>
      <c r="AB516" s="87" t="s">
        <v>74</v>
      </c>
      <c r="AC516" s="76"/>
      <c r="AD516" s="91">
        <f t="shared" si="125"/>
        <v>0</v>
      </c>
      <c r="AE516" s="88" t="str">
        <f t="shared" ref="AE516:AE579" si="131">IF(AD516=0," ","-")</f>
        <v xml:space="preserve"> </v>
      </c>
      <c r="AF516" s="91" t="str">
        <f t="shared" si="126"/>
        <v xml:space="preserve"> </v>
      </c>
      <c r="AG516" s="78"/>
      <c r="AH516" s="78"/>
      <c r="AI516" s="78"/>
      <c r="AK516" s="94" t="str">
        <f t="shared" si="127"/>
        <v>≤60</v>
      </c>
      <c r="AL516" s="94">
        <f t="shared" ca="1" si="128"/>
        <v>48</v>
      </c>
      <c r="AM516" s="95">
        <f t="shared" si="123"/>
        <v>0</v>
      </c>
      <c r="AN516" s="95">
        <f t="shared" si="124"/>
        <v>0</v>
      </c>
      <c r="AO516" s="96">
        <f t="shared" ref="AO516:AO579" si="132">ROUND(L516*1.13,0)</f>
        <v>0</v>
      </c>
      <c r="AP516" s="96">
        <f t="shared" ref="AP516:AP579" si="133">ROUND(L516*1.45,0)</f>
        <v>0</v>
      </c>
    </row>
    <row r="517" spans="2:42" s="97" customFormat="1" ht="52.8" x14ac:dyDescent="0.3">
      <c r="B517" s="79">
        <f t="shared" si="121"/>
        <v>514</v>
      </c>
      <c r="C517" s="79"/>
      <c r="D517" s="80" t="s">
        <v>94</v>
      </c>
      <c r="E517" s="80"/>
      <c r="F517" s="81"/>
      <c r="G517" s="82" t="str">
        <f t="shared" si="122"/>
        <v xml:space="preserve">Группа от QF </v>
      </c>
      <c r="H517" s="83"/>
      <c r="I517" s="83"/>
      <c r="J517" s="83"/>
      <c r="K517" s="83"/>
      <c r="L517" s="127"/>
      <c r="M517" s="127"/>
      <c r="N517" s="84"/>
      <c r="O517" s="85"/>
      <c r="P517" s="85"/>
      <c r="Q517" s="85"/>
      <c r="R517" s="86"/>
      <c r="S517" s="80"/>
      <c r="T517" s="87"/>
      <c r="U517" s="88" t="str">
        <f t="shared" si="129"/>
        <v xml:space="preserve"> </v>
      </c>
      <c r="V517" s="89"/>
      <c r="W517" s="90" t="str">
        <f t="shared" si="130"/>
        <v xml:space="preserve"> </v>
      </c>
      <c r="X517" s="90"/>
      <c r="Y517" s="90"/>
      <c r="Z517" s="90"/>
      <c r="AA517" s="90"/>
      <c r="AB517" s="87" t="s">
        <v>74</v>
      </c>
      <c r="AC517" s="76"/>
      <c r="AD517" s="91">
        <f t="shared" si="125"/>
        <v>0</v>
      </c>
      <c r="AE517" s="88" t="str">
        <f t="shared" si="131"/>
        <v xml:space="preserve"> </v>
      </c>
      <c r="AF517" s="91" t="str">
        <f t="shared" si="126"/>
        <v xml:space="preserve"> </v>
      </c>
      <c r="AG517" s="78"/>
      <c r="AH517" s="78"/>
      <c r="AI517" s="78"/>
      <c r="AK517" s="94" t="str">
        <f t="shared" si="127"/>
        <v>≤60</v>
      </c>
      <c r="AL517" s="94">
        <f t="shared" ca="1" si="128"/>
        <v>36</v>
      </c>
      <c r="AM517" s="95">
        <f t="shared" si="123"/>
        <v>0</v>
      </c>
      <c r="AN517" s="95">
        <f t="shared" si="124"/>
        <v>0</v>
      </c>
      <c r="AO517" s="96">
        <f t="shared" si="132"/>
        <v>0</v>
      </c>
      <c r="AP517" s="96">
        <f t="shared" si="133"/>
        <v>0</v>
      </c>
    </row>
    <row r="518" spans="2:42" s="97" customFormat="1" ht="52.8" x14ac:dyDescent="0.3">
      <c r="B518" s="79">
        <f t="shared" ref="B518:B581" si="134">(IF(B516+B517=0,(B515+1),(IF(B517=0,(B516+1),B517+1))))</f>
        <v>515</v>
      </c>
      <c r="C518" s="79"/>
      <c r="D518" s="80" t="s">
        <v>94</v>
      </c>
      <c r="E518" s="80"/>
      <c r="F518" s="81"/>
      <c r="G518" s="82" t="str">
        <f t="shared" si="122"/>
        <v xml:space="preserve">Группа от QF </v>
      </c>
      <c r="H518" s="83"/>
      <c r="I518" s="83"/>
      <c r="J518" s="83"/>
      <c r="K518" s="83"/>
      <c r="L518" s="127"/>
      <c r="M518" s="127"/>
      <c r="N518" s="84"/>
      <c r="O518" s="85"/>
      <c r="P518" s="85"/>
      <c r="Q518" s="85"/>
      <c r="R518" s="86"/>
      <c r="S518" s="80"/>
      <c r="T518" s="87"/>
      <c r="U518" s="88" t="str">
        <f t="shared" si="129"/>
        <v xml:space="preserve"> </v>
      </c>
      <c r="V518" s="89"/>
      <c r="W518" s="90" t="str">
        <f t="shared" si="130"/>
        <v xml:space="preserve"> </v>
      </c>
      <c r="X518" s="90"/>
      <c r="Y518" s="90"/>
      <c r="Z518" s="90"/>
      <c r="AA518" s="90"/>
      <c r="AB518" s="87" t="s">
        <v>74</v>
      </c>
      <c r="AC518" s="76"/>
      <c r="AD518" s="91">
        <f t="shared" si="125"/>
        <v>0</v>
      </c>
      <c r="AE518" s="88" t="str">
        <f t="shared" si="131"/>
        <v xml:space="preserve"> </v>
      </c>
      <c r="AF518" s="91" t="str">
        <f t="shared" si="126"/>
        <v xml:space="preserve"> </v>
      </c>
      <c r="AG518" s="78"/>
      <c r="AH518" s="78"/>
      <c r="AI518" s="78"/>
      <c r="AK518" s="94" t="str">
        <f t="shared" si="127"/>
        <v>≤60</v>
      </c>
      <c r="AL518" s="94">
        <f t="shared" ca="1" si="128"/>
        <v>43</v>
      </c>
      <c r="AM518" s="95">
        <f t="shared" si="123"/>
        <v>0</v>
      </c>
      <c r="AN518" s="95">
        <f t="shared" si="124"/>
        <v>0</v>
      </c>
      <c r="AO518" s="96">
        <f t="shared" si="132"/>
        <v>0</v>
      </c>
      <c r="AP518" s="96">
        <f t="shared" si="133"/>
        <v>0</v>
      </c>
    </row>
    <row r="519" spans="2:42" s="97" customFormat="1" ht="52.8" x14ac:dyDescent="0.3">
      <c r="B519" s="79">
        <f t="shared" si="134"/>
        <v>516</v>
      </c>
      <c r="C519" s="79"/>
      <c r="D519" s="80" t="s">
        <v>94</v>
      </c>
      <c r="E519" s="80"/>
      <c r="F519" s="81"/>
      <c r="G519" s="82" t="str">
        <f t="shared" si="122"/>
        <v xml:space="preserve">Группа от QF </v>
      </c>
      <c r="H519" s="83"/>
      <c r="I519" s="83"/>
      <c r="J519" s="83"/>
      <c r="K519" s="83"/>
      <c r="L519" s="127"/>
      <c r="M519" s="127"/>
      <c r="N519" s="84"/>
      <c r="O519" s="85"/>
      <c r="P519" s="85"/>
      <c r="Q519" s="85"/>
      <c r="R519" s="86"/>
      <c r="S519" s="80"/>
      <c r="T519" s="87"/>
      <c r="U519" s="88" t="str">
        <f t="shared" si="129"/>
        <v xml:space="preserve"> </v>
      </c>
      <c r="V519" s="89"/>
      <c r="W519" s="90" t="str">
        <f t="shared" si="130"/>
        <v xml:space="preserve"> </v>
      </c>
      <c r="X519" s="90"/>
      <c r="Y519" s="90"/>
      <c r="Z519" s="90"/>
      <c r="AA519" s="90"/>
      <c r="AB519" s="87" t="s">
        <v>74</v>
      </c>
      <c r="AC519" s="76"/>
      <c r="AD519" s="91">
        <f t="shared" si="125"/>
        <v>0</v>
      </c>
      <c r="AE519" s="88" t="str">
        <f t="shared" si="131"/>
        <v xml:space="preserve"> </v>
      </c>
      <c r="AF519" s="91" t="str">
        <f t="shared" si="126"/>
        <v xml:space="preserve"> </v>
      </c>
      <c r="AG519" s="78"/>
      <c r="AH519" s="78"/>
      <c r="AI519" s="78"/>
      <c r="AK519" s="94" t="str">
        <f t="shared" si="127"/>
        <v>≤60</v>
      </c>
      <c r="AL519" s="94">
        <f t="shared" ca="1" si="128"/>
        <v>50</v>
      </c>
      <c r="AM519" s="95">
        <f t="shared" si="123"/>
        <v>0</v>
      </c>
      <c r="AN519" s="95">
        <f t="shared" si="124"/>
        <v>0</v>
      </c>
      <c r="AO519" s="96">
        <f t="shared" si="132"/>
        <v>0</v>
      </c>
      <c r="AP519" s="96">
        <f t="shared" si="133"/>
        <v>0</v>
      </c>
    </row>
    <row r="520" spans="2:42" s="97" customFormat="1" ht="52.8" x14ac:dyDescent="0.3">
      <c r="B520" s="79">
        <f t="shared" si="134"/>
        <v>517</v>
      </c>
      <c r="C520" s="79"/>
      <c r="D520" s="80" t="s">
        <v>94</v>
      </c>
      <c r="E520" s="80"/>
      <c r="F520" s="81"/>
      <c r="G520" s="82" t="str">
        <f t="shared" si="122"/>
        <v xml:space="preserve">Группа от QF </v>
      </c>
      <c r="H520" s="83"/>
      <c r="I520" s="83"/>
      <c r="J520" s="83"/>
      <c r="K520" s="83"/>
      <c r="L520" s="127"/>
      <c r="M520" s="127"/>
      <c r="N520" s="84"/>
      <c r="O520" s="85"/>
      <c r="P520" s="85"/>
      <c r="Q520" s="85"/>
      <c r="R520" s="86"/>
      <c r="S520" s="80"/>
      <c r="T520" s="87"/>
      <c r="U520" s="88" t="str">
        <f t="shared" si="129"/>
        <v xml:space="preserve"> </v>
      </c>
      <c r="V520" s="89"/>
      <c r="W520" s="90" t="str">
        <f t="shared" si="130"/>
        <v xml:space="preserve"> </v>
      </c>
      <c r="X520" s="90"/>
      <c r="Y520" s="90"/>
      <c r="Z520" s="90"/>
      <c r="AA520" s="90"/>
      <c r="AB520" s="87" t="s">
        <v>74</v>
      </c>
      <c r="AC520" s="76"/>
      <c r="AD520" s="91">
        <f t="shared" si="125"/>
        <v>0</v>
      </c>
      <c r="AE520" s="88" t="str">
        <f t="shared" si="131"/>
        <v xml:space="preserve"> </v>
      </c>
      <c r="AF520" s="91" t="str">
        <f t="shared" si="126"/>
        <v xml:space="preserve"> </v>
      </c>
      <c r="AG520" s="78"/>
      <c r="AH520" s="78"/>
      <c r="AI520" s="78"/>
      <c r="AK520" s="94" t="str">
        <f t="shared" si="127"/>
        <v>≤60</v>
      </c>
      <c r="AL520" s="94">
        <f t="shared" ca="1" si="128"/>
        <v>45</v>
      </c>
      <c r="AM520" s="95">
        <f t="shared" si="123"/>
        <v>0</v>
      </c>
      <c r="AN520" s="95">
        <f t="shared" si="124"/>
        <v>0</v>
      </c>
      <c r="AO520" s="96">
        <f t="shared" si="132"/>
        <v>0</v>
      </c>
      <c r="AP520" s="96">
        <f t="shared" si="133"/>
        <v>0</v>
      </c>
    </row>
    <row r="521" spans="2:42" s="97" customFormat="1" ht="52.8" x14ac:dyDescent="0.3">
      <c r="B521" s="79">
        <f t="shared" si="134"/>
        <v>518</v>
      </c>
      <c r="C521" s="79"/>
      <c r="D521" s="80" t="s">
        <v>94</v>
      </c>
      <c r="E521" s="80"/>
      <c r="F521" s="81"/>
      <c r="G521" s="82" t="str">
        <f t="shared" si="122"/>
        <v xml:space="preserve">Группа от QF </v>
      </c>
      <c r="H521" s="83"/>
      <c r="I521" s="83"/>
      <c r="J521" s="83"/>
      <c r="K521" s="83"/>
      <c r="L521" s="127"/>
      <c r="M521" s="127"/>
      <c r="N521" s="84"/>
      <c r="O521" s="85"/>
      <c r="P521" s="85"/>
      <c r="Q521" s="85"/>
      <c r="R521" s="86"/>
      <c r="S521" s="80"/>
      <c r="T521" s="87"/>
      <c r="U521" s="88" t="str">
        <f t="shared" si="129"/>
        <v xml:space="preserve"> </v>
      </c>
      <c r="V521" s="89"/>
      <c r="W521" s="90" t="str">
        <f t="shared" si="130"/>
        <v xml:space="preserve"> </v>
      </c>
      <c r="X521" s="90"/>
      <c r="Y521" s="90"/>
      <c r="Z521" s="90"/>
      <c r="AA521" s="90"/>
      <c r="AB521" s="87" t="s">
        <v>74</v>
      </c>
      <c r="AC521" s="76"/>
      <c r="AD521" s="91">
        <f t="shared" si="125"/>
        <v>0</v>
      </c>
      <c r="AE521" s="88" t="str">
        <f t="shared" si="131"/>
        <v xml:space="preserve"> </v>
      </c>
      <c r="AF521" s="91" t="str">
        <f t="shared" si="126"/>
        <v xml:space="preserve"> </v>
      </c>
      <c r="AG521" s="78"/>
      <c r="AH521" s="78"/>
      <c r="AI521" s="78"/>
      <c r="AK521" s="94" t="str">
        <f t="shared" si="127"/>
        <v>≤60</v>
      </c>
      <c r="AL521" s="94">
        <f t="shared" ca="1" si="128"/>
        <v>41</v>
      </c>
      <c r="AM521" s="95">
        <f t="shared" si="123"/>
        <v>0</v>
      </c>
      <c r="AN521" s="95">
        <f t="shared" si="124"/>
        <v>0</v>
      </c>
      <c r="AO521" s="96">
        <f t="shared" si="132"/>
        <v>0</v>
      </c>
      <c r="AP521" s="96">
        <f t="shared" si="133"/>
        <v>0</v>
      </c>
    </row>
    <row r="522" spans="2:42" s="97" customFormat="1" ht="52.8" x14ac:dyDescent="0.3">
      <c r="B522" s="79">
        <f t="shared" si="134"/>
        <v>519</v>
      </c>
      <c r="C522" s="79"/>
      <c r="D522" s="80" t="s">
        <v>94</v>
      </c>
      <c r="E522" s="80"/>
      <c r="F522" s="81"/>
      <c r="G522" s="82" t="str">
        <f t="shared" si="122"/>
        <v xml:space="preserve">Группа от QF </v>
      </c>
      <c r="H522" s="83"/>
      <c r="I522" s="83"/>
      <c r="J522" s="83"/>
      <c r="K522" s="83"/>
      <c r="L522" s="127"/>
      <c r="M522" s="127"/>
      <c r="N522" s="84"/>
      <c r="O522" s="85"/>
      <c r="P522" s="85"/>
      <c r="Q522" s="85"/>
      <c r="R522" s="86"/>
      <c r="S522" s="80"/>
      <c r="T522" s="87"/>
      <c r="U522" s="88" t="str">
        <f t="shared" si="129"/>
        <v xml:space="preserve"> </v>
      </c>
      <c r="V522" s="89"/>
      <c r="W522" s="90" t="str">
        <f t="shared" si="130"/>
        <v xml:space="preserve"> </v>
      </c>
      <c r="X522" s="90"/>
      <c r="Y522" s="90"/>
      <c r="Z522" s="90"/>
      <c r="AA522" s="90"/>
      <c r="AB522" s="87" t="s">
        <v>74</v>
      </c>
      <c r="AC522" s="76"/>
      <c r="AD522" s="91">
        <f t="shared" si="125"/>
        <v>0</v>
      </c>
      <c r="AE522" s="88" t="str">
        <f t="shared" si="131"/>
        <v xml:space="preserve"> </v>
      </c>
      <c r="AF522" s="91" t="str">
        <f t="shared" si="126"/>
        <v xml:space="preserve"> </v>
      </c>
      <c r="AG522" s="78"/>
      <c r="AH522" s="78"/>
      <c r="AI522" s="78"/>
      <c r="AK522" s="94" t="str">
        <f t="shared" si="127"/>
        <v>≤60</v>
      </c>
      <c r="AL522" s="94">
        <f t="shared" ca="1" si="128"/>
        <v>37</v>
      </c>
      <c r="AM522" s="95">
        <f t="shared" si="123"/>
        <v>0</v>
      </c>
      <c r="AN522" s="95">
        <f t="shared" si="124"/>
        <v>0</v>
      </c>
      <c r="AO522" s="96">
        <f t="shared" si="132"/>
        <v>0</v>
      </c>
      <c r="AP522" s="96">
        <f t="shared" si="133"/>
        <v>0</v>
      </c>
    </row>
    <row r="523" spans="2:42" s="97" customFormat="1" ht="52.8" x14ac:dyDescent="0.3">
      <c r="B523" s="79">
        <f t="shared" si="134"/>
        <v>520</v>
      </c>
      <c r="C523" s="79"/>
      <c r="D523" s="80" t="s">
        <v>94</v>
      </c>
      <c r="E523" s="80"/>
      <c r="F523" s="81"/>
      <c r="G523" s="82" t="str">
        <f t="shared" si="122"/>
        <v xml:space="preserve">Группа от QF </v>
      </c>
      <c r="H523" s="83"/>
      <c r="I523" s="83"/>
      <c r="J523" s="83"/>
      <c r="K523" s="83"/>
      <c r="L523" s="127"/>
      <c r="M523" s="127"/>
      <c r="N523" s="84"/>
      <c r="O523" s="85"/>
      <c r="P523" s="85"/>
      <c r="Q523" s="85"/>
      <c r="R523" s="86"/>
      <c r="S523" s="80"/>
      <c r="T523" s="87"/>
      <c r="U523" s="88" t="str">
        <f t="shared" si="129"/>
        <v xml:space="preserve"> </v>
      </c>
      <c r="V523" s="89"/>
      <c r="W523" s="90" t="str">
        <f t="shared" si="130"/>
        <v xml:space="preserve"> </v>
      </c>
      <c r="X523" s="90"/>
      <c r="Y523" s="90"/>
      <c r="Z523" s="90"/>
      <c r="AA523" s="90"/>
      <c r="AB523" s="87" t="s">
        <v>74</v>
      </c>
      <c r="AC523" s="76"/>
      <c r="AD523" s="91">
        <f t="shared" si="125"/>
        <v>0</v>
      </c>
      <c r="AE523" s="88" t="str">
        <f t="shared" si="131"/>
        <v xml:space="preserve"> </v>
      </c>
      <c r="AF523" s="91" t="str">
        <f t="shared" si="126"/>
        <v xml:space="preserve"> </v>
      </c>
      <c r="AG523" s="78"/>
      <c r="AH523" s="78"/>
      <c r="AI523" s="78"/>
      <c r="AK523" s="94" t="str">
        <f t="shared" si="127"/>
        <v>≤60</v>
      </c>
      <c r="AL523" s="94">
        <f t="shared" ca="1" si="128"/>
        <v>42</v>
      </c>
      <c r="AM523" s="95">
        <f t="shared" si="123"/>
        <v>0</v>
      </c>
      <c r="AN523" s="95">
        <f t="shared" si="124"/>
        <v>0</v>
      </c>
      <c r="AO523" s="96">
        <f t="shared" si="132"/>
        <v>0</v>
      </c>
      <c r="AP523" s="96">
        <f t="shared" si="133"/>
        <v>0</v>
      </c>
    </row>
    <row r="524" spans="2:42" s="97" customFormat="1" ht="52.8" x14ac:dyDescent="0.3">
      <c r="B524" s="79">
        <f t="shared" si="134"/>
        <v>521</v>
      </c>
      <c r="C524" s="79"/>
      <c r="D524" s="80" t="s">
        <v>94</v>
      </c>
      <c r="E524" s="80"/>
      <c r="F524" s="81"/>
      <c r="G524" s="82" t="str">
        <f t="shared" si="122"/>
        <v xml:space="preserve">Группа от QF </v>
      </c>
      <c r="H524" s="83"/>
      <c r="I524" s="83"/>
      <c r="J524" s="83"/>
      <c r="K524" s="83"/>
      <c r="L524" s="127"/>
      <c r="M524" s="127"/>
      <c r="N524" s="84"/>
      <c r="O524" s="85"/>
      <c r="P524" s="85"/>
      <c r="Q524" s="85"/>
      <c r="R524" s="86"/>
      <c r="S524" s="80"/>
      <c r="T524" s="87"/>
      <c r="U524" s="88" t="str">
        <f t="shared" si="129"/>
        <v xml:space="preserve"> </v>
      </c>
      <c r="V524" s="89"/>
      <c r="W524" s="90" t="str">
        <f t="shared" si="130"/>
        <v xml:space="preserve"> </v>
      </c>
      <c r="X524" s="90"/>
      <c r="Y524" s="90"/>
      <c r="Z524" s="90"/>
      <c r="AA524" s="90"/>
      <c r="AB524" s="87" t="s">
        <v>74</v>
      </c>
      <c r="AC524" s="76"/>
      <c r="AD524" s="91">
        <f t="shared" si="125"/>
        <v>0</v>
      </c>
      <c r="AE524" s="88" t="str">
        <f t="shared" si="131"/>
        <v xml:space="preserve"> </v>
      </c>
      <c r="AF524" s="91" t="str">
        <f t="shared" si="126"/>
        <v xml:space="preserve"> </v>
      </c>
      <c r="AG524" s="78"/>
      <c r="AH524" s="78"/>
      <c r="AI524" s="78"/>
      <c r="AK524" s="94" t="str">
        <f t="shared" si="127"/>
        <v>≤60</v>
      </c>
      <c r="AL524" s="94">
        <f t="shared" ca="1" si="128"/>
        <v>33</v>
      </c>
      <c r="AM524" s="95">
        <f t="shared" si="123"/>
        <v>0</v>
      </c>
      <c r="AN524" s="95">
        <f t="shared" si="124"/>
        <v>0</v>
      </c>
      <c r="AO524" s="96">
        <f t="shared" si="132"/>
        <v>0</v>
      </c>
      <c r="AP524" s="96">
        <f t="shared" si="133"/>
        <v>0</v>
      </c>
    </row>
    <row r="525" spans="2:42" s="97" customFormat="1" ht="52.8" x14ac:dyDescent="0.3">
      <c r="B525" s="79">
        <f t="shared" si="134"/>
        <v>522</v>
      </c>
      <c r="C525" s="79"/>
      <c r="D525" s="80" t="s">
        <v>94</v>
      </c>
      <c r="E525" s="80"/>
      <c r="F525" s="81"/>
      <c r="G525" s="82" t="str">
        <f t="shared" ref="G525:G588" si="135">CONCATENATE(D525," ",F525,E525)</f>
        <v xml:space="preserve">Группа от QF </v>
      </c>
      <c r="H525" s="83"/>
      <c r="I525" s="83"/>
      <c r="J525" s="83"/>
      <c r="K525" s="83"/>
      <c r="L525" s="127"/>
      <c r="M525" s="127"/>
      <c r="N525" s="84"/>
      <c r="O525" s="85"/>
      <c r="P525" s="85"/>
      <c r="Q525" s="85"/>
      <c r="R525" s="86"/>
      <c r="S525" s="80"/>
      <c r="T525" s="87"/>
      <c r="U525" s="88" t="str">
        <f t="shared" si="129"/>
        <v xml:space="preserve"> </v>
      </c>
      <c r="V525" s="89"/>
      <c r="W525" s="90" t="str">
        <f t="shared" si="130"/>
        <v xml:space="preserve"> </v>
      </c>
      <c r="X525" s="90"/>
      <c r="Y525" s="90"/>
      <c r="Z525" s="90"/>
      <c r="AA525" s="90"/>
      <c r="AB525" s="87" t="s">
        <v>74</v>
      </c>
      <c r="AC525" s="76"/>
      <c r="AD525" s="91">
        <f t="shared" si="125"/>
        <v>0</v>
      </c>
      <c r="AE525" s="88" t="str">
        <f t="shared" si="131"/>
        <v xml:space="preserve"> </v>
      </c>
      <c r="AF525" s="91" t="str">
        <f t="shared" si="126"/>
        <v xml:space="preserve"> </v>
      </c>
      <c r="AG525" s="78"/>
      <c r="AH525" s="78"/>
      <c r="AI525" s="78"/>
      <c r="AK525" s="94" t="str">
        <f t="shared" si="127"/>
        <v>≤60</v>
      </c>
      <c r="AL525" s="94">
        <f t="shared" ca="1" si="128"/>
        <v>39</v>
      </c>
      <c r="AM525" s="95">
        <f t="shared" si="123"/>
        <v>0</v>
      </c>
      <c r="AN525" s="95">
        <f t="shared" si="124"/>
        <v>0</v>
      </c>
      <c r="AO525" s="96">
        <f t="shared" si="132"/>
        <v>0</v>
      </c>
      <c r="AP525" s="96">
        <f t="shared" si="133"/>
        <v>0</v>
      </c>
    </row>
    <row r="526" spans="2:42" s="97" customFormat="1" ht="52.8" x14ac:dyDescent="0.3">
      <c r="B526" s="79">
        <f t="shared" si="134"/>
        <v>523</v>
      </c>
      <c r="C526" s="79"/>
      <c r="D526" s="80" t="s">
        <v>94</v>
      </c>
      <c r="E526" s="80"/>
      <c r="F526" s="81"/>
      <c r="G526" s="82" t="str">
        <f t="shared" si="135"/>
        <v xml:space="preserve">Группа от QF </v>
      </c>
      <c r="H526" s="83"/>
      <c r="I526" s="83"/>
      <c r="J526" s="83"/>
      <c r="K526" s="83"/>
      <c r="L526" s="127"/>
      <c r="M526" s="127"/>
      <c r="N526" s="84"/>
      <c r="O526" s="85"/>
      <c r="P526" s="85"/>
      <c r="Q526" s="85"/>
      <c r="R526" s="86"/>
      <c r="S526" s="80"/>
      <c r="T526" s="87"/>
      <c r="U526" s="88" t="str">
        <f t="shared" si="129"/>
        <v xml:space="preserve"> </v>
      </c>
      <c r="V526" s="89"/>
      <c r="W526" s="90" t="str">
        <f t="shared" si="130"/>
        <v xml:space="preserve"> </v>
      </c>
      <c r="X526" s="90"/>
      <c r="Y526" s="90"/>
      <c r="Z526" s="90"/>
      <c r="AA526" s="90"/>
      <c r="AB526" s="87" t="s">
        <v>74</v>
      </c>
      <c r="AC526" s="76"/>
      <c r="AD526" s="91">
        <f t="shared" si="125"/>
        <v>0</v>
      </c>
      <c r="AE526" s="88" t="str">
        <f t="shared" si="131"/>
        <v xml:space="preserve"> </v>
      </c>
      <c r="AF526" s="91" t="str">
        <f t="shared" si="126"/>
        <v xml:space="preserve"> </v>
      </c>
      <c r="AG526" s="78"/>
      <c r="AH526" s="78"/>
      <c r="AI526" s="78"/>
      <c r="AK526" s="94" t="str">
        <f t="shared" si="127"/>
        <v>≤60</v>
      </c>
      <c r="AL526" s="94">
        <f t="shared" ca="1" si="128"/>
        <v>47</v>
      </c>
      <c r="AM526" s="95">
        <f t="shared" ref="AM526:AM589" si="136">IF(V526=$AG$1,L526*3,IF(V526=$AH$1,L526*5,IF(V526=$AI$1,L526*8,IF(V526=$AJ$1,L526*12,0))))</f>
        <v>0</v>
      </c>
      <c r="AN526" s="95">
        <f t="shared" ref="AN526:AN589" si="137">IF(V526=$AG$1,L526*5,IF(V526=$AH$1,L526*10,IF(V526=$AI$1,L526*10,IF(V526=$AJ$1,L526*0,0))))</f>
        <v>0</v>
      </c>
      <c r="AO526" s="96">
        <f t="shared" si="132"/>
        <v>0</v>
      </c>
      <c r="AP526" s="96">
        <f t="shared" si="133"/>
        <v>0</v>
      </c>
    </row>
    <row r="527" spans="2:42" s="97" customFormat="1" ht="52.8" x14ac:dyDescent="0.3">
      <c r="B527" s="79">
        <f t="shared" si="134"/>
        <v>524</v>
      </c>
      <c r="C527" s="79"/>
      <c r="D527" s="80" t="s">
        <v>94</v>
      </c>
      <c r="E527" s="80"/>
      <c r="F527" s="81"/>
      <c r="G527" s="82" t="str">
        <f t="shared" si="135"/>
        <v xml:space="preserve">Группа от QF </v>
      </c>
      <c r="H527" s="83"/>
      <c r="I527" s="83"/>
      <c r="J527" s="83"/>
      <c r="K527" s="83"/>
      <c r="L527" s="127"/>
      <c r="M527" s="127"/>
      <c r="N527" s="84"/>
      <c r="O527" s="85"/>
      <c r="P527" s="85"/>
      <c r="Q527" s="85"/>
      <c r="R527" s="86"/>
      <c r="S527" s="80"/>
      <c r="T527" s="87"/>
      <c r="U527" s="88" t="str">
        <f t="shared" si="129"/>
        <v xml:space="preserve"> </v>
      </c>
      <c r="V527" s="89"/>
      <c r="W527" s="90" t="str">
        <f t="shared" si="130"/>
        <v xml:space="preserve"> </v>
      </c>
      <c r="X527" s="90"/>
      <c r="Y527" s="90"/>
      <c r="Z527" s="90"/>
      <c r="AA527" s="90"/>
      <c r="AB527" s="87" t="s">
        <v>74</v>
      </c>
      <c r="AC527" s="76"/>
      <c r="AD527" s="91">
        <f t="shared" si="125"/>
        <v>0</v>
      </c>
      <c r="AE527" s="88" t="str">
        <f t="shared" si="131"/>
        <v xml:space="preserve"> </v>
      </c>
      <c r="AF527" s="91" t="str">
        <f t="shared" si="126"/>
        <v xml:space="preserve"> </v>
      </c>
      <c r="AG527" s="78"/>
      <c r="AH527" s="78"/>
      <c r="AI527" s="78"/>
      <c r="AK527" s="94" t="str">
        <f t="shared" si="127"/>
        <v>≤60</v>
      </c>
      <c r="AL527" s="94">
        <f t="shared" ca="1" si="128"/>
        <v>22</v>
      </c>
      <c r="AM527" s="95">
        <f t="shared" si="136"/>
        <v>0</v>
      </c>
      <c r="AN527" s="95">
        <f t="shared" si="137"/>
        <v>0</v>
      </c>
      <c r="AO527" s="96">
        <f t="shared" si="132"/>
        <v>0</v>
      </c>
      <c r="AP527" s="96">
        <f t="shared" si="133"/>
        <v>0</v>
      </c>
    </row>
    <row r="528" spans="2:42" s="97" customFormat="1" ht="52.8" x14ac:dyDescent="0.3">
      <c r="B528" s="79">
        <f t="shared" si="134"/>
        <v>525</v>
      </c>
      <c r="C528" s="79"/>
      <c r="D528" s="80" t="s">
        <v>94</v>
      </c>
      <c r="E528" s="80"/>
      <c r="F528" s="81"/>
      <c r="G528" s="82" t="str">
        <f t="shared" si="135"/>
        <v xml:space="preserve">Группа от QF </v>
      </c>
      <c r="H528" s="83"/>
      <c r="I528" s="83"/>
      <c r="J528" s="83"/>
      <c r="K528" s="83"/>
      <c r="L528" s="127"/>
      <c r="M528" s="127"/>
      <c r="N528" s="84"/>
      <c r="O528" s="85"/>
      <c r="P528" s="85"/>
      <c r="Q528" s="85"/>
      <c r="R528" s="86"/>
      <c r="S528" s="80"/>
      <c r="T528" s="87"/>
      <c r="U528" s="88" t="str">
        <f t="shared" si="129"/>
        <v xml:space="preserve"> </v>
      </c>
      <c r="V528" s="89"/>
      <c r="W528" s="90" t="str">
        <f t="shared" si="130"/>
        <v xml:space="preserve"> </v>
      </c>
      <c r="X528" s="90"/>
      <c r="Y528" s="90"/>
      <c r="Z528" s="90"/>
      <c r="AA528" s="90"/>
      <c r="AB528" s="87" t="s">
        <v>74</v>
      </c>
      <c r="AC528" s="76"/>
      <c r="AD528" s="91">
        <f t="shared" si="125"/>
        <v>0</v>
      </c>
      <c r="AE528" s="88" t="str">
        <f t="shared" si="131"/>
        <v xml:space="preserve"> </v>
      </c>
      <c r="AF528" s="91" t="str">
        <f t="shared" si="126"/>
        <v xml:space="preserve"> </v>
      </c>
      <c r="AG528" s="78"/>
      <c r="AH528" s="78"/>
      <c r="AI528" s="78"/>
      <c r="AK528" s="94" t="str">
        <f t="shared" si="127"/>
        <v>≤60</v>
      </c>
      <c r="AL528" s="94">
        <f t="shared" ca="1" si="128"/>
        <v>38</v>
      </c>
      <c r="AM528" s="95">
        <f t="shared" si="136"/>
        <v>0</v>
      </c>
      <c r="AN528" s="95">
        <f t="shared" si="137"/>
        <v>0</v>
      </c>
      <c r="AO528" s="96">
        <f t="shared" si="132"/>
        <v>0</v>
      </c>
      <c r="AP528" s="96">
        <f t="shared" si="133"/>
        <v>0</v>
      </c>
    </row>
    <row r="529" spans="2:42" s="97" customFormat="1" ht="52.8" x14ac:dyDescent="0.3">
      <c r="B529" s="79">
        <f t="shared" si="134"/>
        <v>526</v>
      </c>
      <c r="C529" s="79"/>
      <c r="D529" s="80" t="s">
        <v>94</v>
      </c>
      <c r="E529" s="80"/>
      <c r="F529" s="81"/>
      <c r="G529" s="82" t="str">
        <f t="shared" si="135"/>
        <v xml:space="preserve">Группа от QF </v>
      </c>
      <c r="H529" s="83"/>
      <c r="I529" s="83"/>
      <c r="J529" s="83"/>
      <c r="K529" s="83"/>
      <c r="L529" s="127"/>
      <c r="M529" s="127"/>
      <c r="N529" s="84"/>
      <c r="O529" s="85"/>
      <c r="P529" s="85"/>
      <c r="Q529" s="85"/>
      <c r="R529" s="86"/>
      <c r="S529" s="80"/>
      <c r="T529" s="87"/>
      <c r="U529" s="88" t="str">
        <f t="shared" si="129"/>
        <v xml:space="preserve"> </v>
      </c>
      <c r="V529" s="89"/>
      <c r="W529" s="90" t="str">
        <f t="shared" si="130"/>
        <v xml:space="preserve"> </v>
      </c>
      <c r="X529" s="90"/>
      <c r="Y529" s="90"/>
      <c r="Z529" s="90"/>
      <c r="AA529" s="90"/>
      <c r="AB529" s="87" t="s">
        <v>74</v>
      </c>
      <c r="AC529" s="76"/>
      <c r="AD529" s="91">
        <f t="shared" si="125"/>
        <v>0</v>
      </c>
      <c r="AE529" s="88" t="str">
        <f t="shared" si="131"/>
        <v xml:space="preserve"> </v>
      </c>
      <c r="AF529" s="91" t="str">
        <f t="shared" si="126"/>
        <v xml:space="preserve"> </v>
      </c>
      <c r="AG529" s="78"/>
      <c r="AH529" s="78"/>
      <c r="AI529" s="78"/>
      <c r="AK529" s="94" t="str">
        <f t="shared" si="127"/>
        <v>≤60</v>
      </c>
      <c r="AL529" s="94">
        <f t="shared" ca="1" si="128"/>
        <v>27</v>
      </c>
      <c r="AM529" s="95">
        <f t="shared" si="136"/>
        <v>0</v>
      </c>
      <c r="AN529" s="95">
        <f t="shared" si="137"/>
        <v>0</v>
      </c>
      <c r="AO529" s="96">
        <f t="shared" si="132"/>
        <v>0</v>
      </c>
      <c r="AP529" s="96">
        <f t="shared" si="133"/>
        <v>0</v>
      </c>
    </row>
    <row r="530" spans="2:42" s="97" customFormat="1" ht="52.8" x14ac:dyDescent="0.3">
      <c r="B530" s="79">
        <f t="shared" si="134"/>
        <v>527</v>
      </c>
      <c r="C530" s="79"/>
      <c r="D530" s="80" t="s">
        <v>94</v>
      </c>
      <c r="E530" s="80"/>
      <c r="F530" s="81"/>
      <c r="G530" s="82" t="str">
        <f t="shared" si="135"/>
        <v xml:space="preserve">Группа от QF </v>
      </c>
      <c r="H530" s="83"/>
      <c r="I530" s="83"/>
      <c r="J530" s="83"/>
      <c r="K530" s="83"/>
      <c r="L530" s="127"/>
      <c r="M530" s="127"/>
      <c r="N530" s="84"/>
      <c r="O530" s="85"/>
      <c r="P530" s="85"/>
      <c r="Q530" s="85"/>
      <c r="R530" s="86"/>
      <c r="S530" s="80"/>
      <c r="T530" s="87"/>
      <c r="U530" s="88" t="str">
        <f t="shared" si="129"/>
        <v xml:space="preserve"> </v>
      </c>
      <c r="V530" s="89"/>
      <c r="W530" s="90" t="str">
        <f t="shared" si="130"/>
        <v xml:space="preserve"> </v>
      </c>
      <c r="X530" s="90"/>
      <c r="Y530" s="90"/>
      <c r="Z530" s="90"/>
      <c r="AA530" s="90"/>
      <c r="AB530" s="87" t="s">
        <v>74</v>
      </c>
      <c r="AC530" s="76"/>
      <c r="AD530" s="91">
        <f t="shared" si="125"/>
        <v>0</v>
      </c>
      <c r="AE530" s="88" t="str">
        <f t="shared" si="131"/>
        <v xml:space="preserve"> </v>
      </c>
      <c r="AF530" s="91" t="str">
        <f t="shared" si="126"/>
        <v xml:space="preserve"> </v>
      </c>
      <c r="AG530" s="78"/>
      <c r="AH530" s="78"/>
      <c r="AI530" s="78"/>
      <c r="AK530" s="94" t="str">
        <f t="shared" si="127"/>
        <v>≤60</v>
      </c>
      <c r="AL530" s="94">
        <f t="shared" ca="1" si="128"/>
        <v>36</v>
      </c>
      <c r="AM530" s="95">
        <f t="shared" si="136"/>
        <v>0</v>
      </c>
      <c r="AN530" s="95">
        <f t="shared" si="137"/>
        <v>0</v>
      </c>
      <c r="AO530" s="96">
        <f t="shared" si="132"/>
        <v>0</v>
      </c>
      <c r="AP530" s="96">
        <f t="shared" si="133"/>
        <v>0</v>
      </c>
    </row>
    <row r="531" spans="2:42" s="97" customFormat="1" ht="52.8" x14ac:dyDescent="0.3">
      <c r="B531" s="79">
        <f t="shared" si="134"/>
        <v>528</v>
      </c>
      <c r="C531" s="79"/>
      <c r="D531" s="80" t="s">
        <v>94</v>
      </c>
      <c r="E531" s="80"/>
      <c r="F531" s="81"/>
      <c r="G531" s="82" t="str">
        <f t="shared" si="135"/>
        <v xml:space="preserve">Группа от QF </v>
      </c>
      <c r="H531" s="83"/>
      <c r="I531" s="83"/>
      <c r="J531" s="83"/>
      <c r="K531" s="83"/>
      <c r="L531" s="127"/>
      <c r="M531" s="127"/>
      <c r="N531" s="84"/>
      <c r="O531" s="85"/>
      <c r="P531" s="85"/>
      <c r="Q531" s="85"/>
      <c r="R531" s="86"/>
      <c r="S531" s="80"/>
      <c r="T531" s="87"/>
      <c r="U531" s="88" t="str">
        <f t="shared" si="129"/>
        <v xml:space="preserve"> </v>
      </c>
      <c r="V531" s="89"/>
      <c r="W531" s="90" t="str">
        <f t="shared" si="130"/>
        <v xml:space="preserve"> </v>
      </c>
      <c r="X531" s="90"/>
      <c r="Y531" s="90"/>
      <c r="Z531" s="90"/>
      <c r="AA531" s="90"/>
      <c r="AB531" s="87" t="s">
        <v>74</v>
      </c>
      <c r="AC531" s="76"/>
      <c r="AD531" s="91">
        <f t="shared" si="125"/>
        <v>0</v>
      </c>
      <c r="AE531" s="88" t="str">
        <f t="shared" si="131"/>
        <v xml:space="preserve"> </v>
      </c>
      <c r="AF531" s="91" t="str">
        <f t="shared" si="126"/>
        <v xml:space="preserve"> </v>
      </c>
      <c r="AG531" s="78"/>
      <c r="AH531" s="78"/>
      <c r="AI531" s="78"/>
      <c r="AK531" s="94" t="str">
        <f t="shared" si="127"/>
        <v>≤60</v>
      </c>
      <c r="AL531" s="94">
        <f t="shared" ca="1" si="128"/>
        <v>36</v>
      </c>
      <c r="AM531" s="95">
        <f t="shared" si="136"/>
        <v>0</v>
      </c>
      <c r="AN531" s="95">
        <f t="shared" si="137"/>
        <v>0</v>
      </c>
      <c r="AO531" s="96">
        <f t="shared" si="132"/>
        <v>0</v>
      </c>
      <c r="AP531" s="96">
        <f t="shared" si="133"/>
        <v>0</v>
      </c>
    </row>
    <row r="532" spans="2:42" s="97" customFormat="1" ht="52.8" x14ac:dyDescent="0.3">
      <c r="B532" s="79">
        <f t="shared" si="134"/>
        <v>529</v>
      </c>
      <c r="C532" s="79"/>
      <c r="D532" s="80" t="s">
        <v>94</v>
      </c>
      <c r="E532" s="80"/>
      <c r="F532" s="81"/>
      <c r="G532" s="82" t="str">
        <f t="shared" si="135"/>
        <v xml:space="preserve">Группа от QF </v>
      </c>
      <c r="H532" s="83"/>
      <c r="I532" s="83"/>
      <c r="J532" s="83"/>
      <c r="K532" s="83"/>
      <c r="L532" s="127"/>
      <c r="M532" s="127"/>
      <c r="N532" s="84"/>
      <c r="O532" s="85"/>
      <c r="P532" s="85"/>
      <c r="Q532" s="85"/>
      <c r="R532" s="86"/>
      <c r="S532" s="80"/>
      <c r="T532" s="87"/>
      <c r="U532" s="88" t="str">
        <f t="shared" si="129"/>
        <v xml:space="preserve"> </v>
      </c>
      <c r="V532" s="89"/>
      <c r="W532" s="90" t="str">
        <f t="shared" si="130"/>
        <v xml:space="preserve"> </v>
      </c>
      <c r="X532" s="90"/>
      <c r="Y532" s="90"/>
      <c r="Z532" s="90"/>
      <c r="AA532" s="90"/>
      <c r="AB532" s="87" t="s">
        <v>74</v>
      </c>
      <c r="AC532" s="76"/>
      <c r="AD532" s="91">
        <f t="shared" si="125"/>
        <v>0</v>
      </c>
      <c r="AE532" s="88" t="str">
        <f t="shared" si="131"/>
        <v xml:space="preserve"> </v>
      </c>
      <c r="AF532" s="91" t="str">
        <f t="shared" si="126"/>
        <v xml:space="preserve"> </v>
      </c>
      <c r="AG532" s="78"/>
      <c r="AH532" s="78"/>
      <c r="AI532" s="78"/>
      <c r="AK532" s="94" t="str">
        <f t="shared" si="127"/>
        <v>≤60</v>
      </c>
      <c r="AL532" s="94">
        <f t="shared" ca="1" si="128"/>
        <v>45</v>
      </c>
      <c r="AM532" s="95">
        <f t="shared" si="136"/>
        <v>0</v>
      </c>
      <c r="AN532" s="95">
        <f t="shared" si="137"/>
        <v>0</v>
      </c>
      <c r="AO532" s="96">
        <f t="shared" si="132"/>
        <v>0</v>
      </c>
      <c r="AP532" s="96">
        <f t="shared" si="133"/>
        <v>0</v>
      </c>
    </row>
    <row r="533" spans="2:42" s="97" customFormat="1" ht="52.8" x14ac:dyDescent="0.3">
      <c r="B533" s="79">
        <f t="shared" si="134"/>
        <v>530</v>
      </c>
      <c r="C533" s="79"/>
      <c r="D533" s="80" t="s">
        <v>94</v>
      </c>
      <c r="E533" s="80"/>
      <c r="F533" s="81"/>
      <c r="G533" s="82" t="str">
        <f t="shared" si="135"/>
        <v xml:space="preserve">Группа от QF </v>
      </c>
      <c r="H533" s="83"/>
      <c r="I533" s="83"/>
      <c r="J533" s="83"/>
      <c r="K533" s="83"/>
      <c r="L533" s="127"/>
      <c r="M533" s="127"/>
      <c r="N533" s="84"/>
      <c r="O533" s="85"/>
      <c r="P533" s="85"/>
      <c r="Q533" s="85"/>
      <c r="R533" s="86"/>
      <c r="S533" s="80"/>
      <c r="T533" s="87"/>
      <c r="U533" s="88" t="str">
        <f t="shared" si="129"/>
        <v xml:space="preserve"> </v>
      </c>
      <c r="V533" s="89"/>
      <c r="W533" s="90" t="str">
        <f t="shared" si="130"/>
        <v xml:space="preserve"> </v>
      </c>
      <c r="X533" s="90"/>
      <c r="Y533" s="90"/>
      <c r="Z533" s="90"/>
      <c r="AA533" s="90"/>
      <c r="AB533" s="87" t="s">
        <v>74</v>
      </c>
      <c r="AC533" s="76"/>
      <c r="AD533" s="91">
        <f t="shared" si="125"/>
        <v>0</v>
      </c>
      <c r="AE533" s="88" t="str">
        <f t="shared" si="131"/>
        <v xml:space="preserve"> </v>
      </c>
      <c r="AF533" s="91" t="str">
        <f t="shared" si="126"/>
        <v xml:space="preserve"> </v>
      </c>
      <c r="AG533" s="78"/>
      <c r="AH533" s="78"/>
      <c r="AI533" s="78"/>
      <c r="AK533" s="94" t="str">
        <f t="shared" si="127"/>
        <v>≤60</v>
      </c>
      <c r="AL533" s="94">
        <f t="shared" ca="1" si="128"/>
        <v>49</v>
      </c>
      <c r="AM533" s="95">
        <f t="shared" si="136"/>
        <v>0</v>
      </c>
      <c r="AN533" s="95">
        <f t="shared" si="137"/>
        <v>0</v>
      </c>
      <c r="AO533" s="96">
        <f t="shared" si="132"/>
        <v>0</v>
      </c>
      <c r="AP533" s="96">
        <f t="shared" si="133"/>
        <v>0</v>
      </c>
    </row>
    <row r="534" spans="2:42" s="97" customFormat="1" ht="52.8" x14ac:dyDescent="0.3">
      <c r="B534" s="79">
        <f t="shared" si="134"/>
        <v>531</v>
      </c>
      <c r="C534" s="79"/>
      <c r="D534" s="80" t="s">
        <v>94</v>
      </c>
      <c r="E534" s="80"/>
      <c r="F534" s="81"/>
      <c r="G534" s="82" t="str">
        <f t="shared" si="135"/>
        <v xml:space="preserve">Группа от QF </v>
      </c>
      <c r="H534" s="83"/>
      <c r="I534" s="83"/>
      <c r="J534" s="83"/>
      <c r="K534" s="83"/>
      <c r="L534" s="127"/>
      <c r="M534" s="127"/>
      <c r="N534" s="84"/>
      <c r="O534" s="85"/>
      <c r="P534" s="85"/>
      <c r="Q534" s="85"/>
      <c r="R534" s="86"/>
      <c r="S534" s="80"/>
      <c r="T534" s="87"/>
      <c r="U534" s="88" t="str">
        <f t="shared" si="129"/>
        <v xml:space="preserve"> </v>
      </c>
      <c r="V534" s="89"/>
      <c r="W534" s="90" t="str">
        <f t="shared" si="130"/>
        <v xml:space="preserve"> </v>
      </c>
      <c r="X534" s="90"/>
      <c r="Y534" s="90"/>
      <c r="Z534" s="90"/>
      <c r="AA534" s="90"/>
      <c r="AB534" s="87" t="s">
        <v>74</v>
      </c>
      <c r="AC534" s="76"/>
      <c r="AD534" s="91">
        <f t="shared" si="125"/>
        <v>0</v>
      </c>
      <c r="AE534" s="88" t="str">
        <f t="shared" si="131"/>
        <v xml:space="preserve"> </v>
      </c>
      <c r="AF534" s="91" t="str">
        <f t="shared" si="126"/>
        <v xml:space="preserve"> </v>
      </c>
      <c r="AG534" s="78"/>
      <c r="AH534" s="78"/>
      <c r="AI534" s="78"/>
      <c r="AK534" s="94" t="str">
        <f t="shared" si="127"/>
        <v>≤60</v>
      </c>
      <c r="AL534" s="94">
        <f t="shared" ca="1" si="128"/>
        <v>34</v>
      </c>
      <c r="AM534" s="95">
        <f t="shared" si="136"/>
        <v>0</v>
      </c>
      <c r="AN534" s="95">
        <f t="shared" si="137"/>
        <v>0</v>
      </c>
      <c r="AO534" s="96">
        <f t="shared" si="132"/>
        <v>0</v>
      </c>
      <c r="AP534" s="96">
        <f t="shared" si="133"/>
        <v>0</v>
      </c>
    </row>
    <row r="535" spans="2:42" s="97" customFormat="1" ht="52.8" x14ac:dyDescent="0.3">
      <c r="B535" s="79">
        <f t="shared" si="134"/>
        <v>532</v>
      </c>
      <c r="C535" s="79"/>
      <c r="D535" s="80" t="s">
        <v>94</v>
      </c>
      <c r="E535" s="80"/>
      <c r="F535" s="81"/>
      <c r="G535" s="82" t="str">
        <f t="shared" si="135"/>
        <v xml:space="preserve">Группа от QF </v>
      </c>
      <c r="H535" s="83"/>
      <c r="I535" s="83"/>
      <c r="J535" s="83"/>
      <c r="K535" s="83"/>
      <c r="L535" s="127"/>
      <c r="M535" s="127"/>
      <c r="N535" s="84"/>
      <c r="O535" s="85"/>
      <c r="P535" s="85"/>
      <c r="Q535" s="85"/>
      <c r="R535" s="86"/>
      <c r="S535" s="80"/>
      <c r="T535" s="87"/>
      <c r="U535" s="88" t="str">
        <f t="shared" si="129"/>
        <v xml:space="preserve"> </v>
      </c>
      <c r="V535" s="89"/>
      <c r="W535" s="90" t="str">
        <f t="shared" si="130"/>
        <v xml:space="preserve"> </v>
      </c>
      <c r="X535" s="90"/>
      <c r="Y535" s="90"/>
      <c r="Z535" s="90"/>
      <c r="AA535" s="90"/>
      <c r="AB535" s="87" t="s">
        <v>74</v>
      </c>
      <c r="AC535" s="76"/>
      <c r="AD535" s="91">
        <f t="shared" si="125"/>
        <v>0</v>
      </c>
      <c r="AE535" s="88" t="str">
        <f t="shared" si="131"/>
        <v xml:space="preserve"> </v>
      </c>
      <c r="AF535" s="91" t="str">
        <f t="shared" si="126"/>
        <v xml:space="preserve"> </v>
      </c>
      <c r="AG535" s="78"/>
      <c r="AH535" s="78"/>
      <c r="AI535" s="78"/>
      <c r="AK535" s="94" t="str">
        <f t="shared" si="127"/>
        <v>≤60</v>
      </c>
      <c r="AL535" s="94">
        <f t="shared" ca="1" si="128"/>
        <v>26</v>
      </c>
      <c r="AM535" s="95">
        <f t="shared" si="136"/>
        <v>0</v>
      </c>
      <c r="AN535" s="95">
        <f t="shared" si="137"/>
        <v>0</v>
      </c>
      <c r="AO535" s="96">
        <f t="shared" si="132"/>
        <v>0</v>
      </c>
      <c r="AP535" s="96">
        <f t="shared" si="133"/>
        <v>0</v>
      </c>
    </row>
    <row r="536" spans="2:42" s="97" customFormat="1" ht="52.8" x14ac:dyDescent="0.3">
      <c r="B536" s="79">
        <f t="shared" si="134"/>
        <v>533</v>
      </c>
      <c r="C536" s="79"/>
      <c r="D536" s="80" t="s">
        <v>94</v>
      </c>
      <c r="E536" s="80"/>
      <c r="F536" s="81"/>
      <c r="G536" s="82" t="str">
        <f t="shared" si="135"/>
        <v xml:space="preserve">Группа от QF </v>
      </c>
      <c r="H536" s="83"/>
      <c r="I536" s="83"/>
      <c r="J536" s="83"/>
      <c r="K536" s="83"/>
      <c r="L536" s="127"/>
      <c r="M536" s="127"/>
      <c r="N536" s="84"/>
      <c r="O536" s="85"/>
      <c r="P536" s="85"/>
      <c r="Q536" s="85"/>
      <c r="R536" s="86"/>
      <c r="S536" s="80"/>
      <c r="T536" s="87"/>
      <c r="U536" s="88" t="str">
        <f t="shared" si="129"/>
        <v xml:space="preserve"> </v>
      </c>
      <c r="V536" s="89"/>
      <c r="W536" s="90" t="str">
        <f t="shared" si="130"/>
        <v xml:space="preserve"> </v>
      </c>
      <c r="X536" s="90"/>
      <c r="Y536" s="90"/>
      <c r="Z536" s="90"/>
      <c r="AA536" s="90"/>
      <c r="AB536" s="87" t="s">
        <v>74</v>
      </c>
      <c r="AC536" s="76"/>
      <c r="AD536" s="91">
        <f t="shared" si="125"/>
        <v>0</v>
      </c>
      <c r="AE536" s="88" t="str">
        <f t="shared" si="131"/>
        <v xml:space="preserve"> </v>
      </c>
      <c r="AF536" s="91" t="str">
        <f t="shared" si="126"/>
        <v xml:space="preserve"> </v>
      </c>
      <c r="AG536" s="78"/>
      <c r="AH536" s="78"/>
      <c r="AI536" s="78"/>
      <c r="AK536" s="94" t="str">
        <f t="shared" si="127"/>
        <v>≤60</v>
      </c>
      <c r="AL536" s="94">
        <f t="shared" ca="1" si="128"/>
        <v>40</v>
      </c>
      <c r="AM536" s="95">
        <f t="shared" si="136"/>
        <v>0</v>
      </c>
      <c r="AN536" s="95">
        <f t="shared" si="137"/>
        <v>0</v>
      </c>
      <c r="AO536" s="96">
        <f t="shared" si="132"/>
        <v>0</v>
      </c>
      <c r="AP536" s="96">
        <f t="shared" si="133"/>
        <v>0</v>
      </c>
    </row>
    <row r="537" spans="2:42" s="97" customFormat="1" ht="52.8" x14ac:dyDescent="0.3">
      <c r="B537" s="79">
        <f t="shared" si="134"/>
        <v>534</v>
      </c>
      <c r="C537" s="79"/>
      <c r="D537" s="80" t="s">
        <v>94</v>
      </c>
      <c r="E537" s="80"/>
      <c r="F537" s="81"/>
      <c r="G537" s="82" t="str">
        <f t="shared" si="135"/>
        <v xml:space="preserve">Группа от QF </v>
      </c>
      <c r="H537" s="83"/>
      <c r="I537" s="83"/>
      <c r="J537" s="83"/>
      <c r="K537" s="83"/>
      <c r="L537" s="127"/>
      <c r="M537" s="127"/>
      <c r="N537" s="84"/>
      <c r="O537" s="85"/>
      <c r="P537" s="85"/>
      <c r="Q537" s="85"/>
      <c r="R537" s="86"/>
      <c r="S537" s="80"/>
      <c r="T537" s="87"/>
      <c r="U537" s="88" t="str">
        <f t="shared" si="129"/>
        <v xml:space="preserve"> </v>
      </c>
      <c r="V537" s="89"/>
      <c r="W537" s="90" t="str">
        <f t="shared" si="130"/>
        <v xml:space="preserve"> </v>
      </c>
      <c r="X537" s="90"/>
      <c r="Y537" s="90"/>
      <c r="Z537" s="90"/>
      <c r="AA537" s="90"/>
      <c r="AB537" s="87" t="s">
        <v>74</v>
      </c>
      <c r="AC537" s="76"/>
      <c r="AD537" s="91">
        <f t="shared" si="125"/>
        <v>0</v>
      </c>
      <c r="AE537" s="88" t="str">
        <f t="shared" si="131"/>
        <v xml:space="preserve"> </v>
      </c>
      <c r="AF537" s="91" t="str">
        <f t="shared" si="126"/>
        <v xml:space="preserve"> </v>
      </c>
      <c r="AG537" s="78"/>
      <c r="AH537" s="78"/>
      <c r="AI537" s="78"/>
      <c r="AK537" s="94" t="str">
        <f t="shared" si="127"/>
        <v>≤60</v>
      </c>
      <c r="AL537" s="94">
        <f t="shared" ca="1" si="128"/>
        <v>43</v>
      </c>
      <c r="AM537" s="95">
        <f t="shared" si="136"/>
        <v>0</v>
      </c>
      <c r="AN537" s="95">
        <f t="shared" si="137"/>
        <v>0</v>
      </c>
      <c r="AO537" s="96">
        <f t="shared" si="132"/>
        <v>0</v>
      </c>
      <c r="AP537" s="96">
        <f t="shared" si="133"/>
        <v>0</v>
      </c>
    </row>
    <row r="538" spans="2:42" s="97" customFormat="1" ht="52.8" x14ac:dyDescent="0.3">
      <c r="B538" s="79">
        <f t="shared" si="134"/>
        <v>535</v>
      </c>
      <c r="C538" s="79"/>
      <c r="D538" s="80" t="s">
        <v>94</v>
      </c>
      <c r="E538" s="80"/>
      <c r="F538" s="81"/>
      <c r="G538" s="82" t="str">
        <f t="shared" si="135"/>
        <v xml:space="preserve">Группа от QF </v>
      </c>
      <c r="H538" s="83"/>
      <c r="I538" s="83"/>
      <c r="J538" s="83"/>
      <c r="K538" s="83"/>
      <c r="L538" s="127"/>
      <c r="M538" s="127"/>
      <c r="N538" s="84"/>
      <c r="O538" s="85"/>
      <c r="P538" s="85"/>
      <c r="Q538" s="85"/>
      <c r="R538" s="86"/>
      <c r="S538" s="80"/>
      <c r="T538" s="87"/>
      <c r="U538" s="88" t="str">
        <f t="shared" si="129"/>
        <v xml:space="preserve"> </v>
      </c>
      <c r="V538" s="89"/>
      <c r="W538" s="90" t="str">
        <f t="shared" si="130"/>
        <v xml:space="preserve"> </v>
      </c>
      <c r="X538" s="90"/>
      <c r="Y538" s="90"/>
      <c r="Z538" s="90"/>
      <c r="AA538" s="90"/>
      <c r="AB538" s="87" t="s">
        <v>74</v>
      </c>
      <c r="AC538" s="76"/>
      <c r="AD538" s="91">
        <f t="shared" si="125"/>
        <v>0</v>
      </c>
      <c r="AE538" s="88" t="str">
        <f t="shared" si="131"/>
        <v xml:space="preserve"> </v>
      </c>
      <c r="AF538" s="91" t="str">
        <f t="shared" si="126"/>
        <v xml:space="preserve"> </v>
      </c>
      <c r="AG538" s="78"/>
      <c r="AH538" s="78"/>
      <c r="AI538" s="78"/>
      <c r="AK538" s="94" t="str">
        <f t="shared" si="127"/>
        <v>≤60</v>
      </c>
      <c r="AL538" s="94">
        <f t="shared" ca="1" si="128"/>
        <v>36</v>
      </c>
      <c r="AM538" s="95">
        <f t="shared" si="136"/>
        <v>0</v>
      </c>
      <c r="AN538" s="95">
        <f t="shared" si="137"/>
        <v>0</v>
      </c>
      <c r="AO538" s="96">
        <f t="shared" si="132"/>
        <v>0</v>
      </c>
      <c r="AP538" s="96">
        <f t="shared" si="133"/>
        <v>0</v>
      </c>
    </row>
    <row r="539" spans="2:42" s="97" customFormat="1" ht="52.8" x14ac:dyDescent="0.3">
      <c r="B539" s="79">
        <f t="shared" si="134"/>
        <v>536</v>
      </c>
      <c r="C539" s="79"/>
      <c r="D539" s="80" t="s">
        <v>94</v>
      </c>
      <c r="E539" s="80"/>
      <c r="F539" s="81"/>
      <c r="G539" s="82" t="str">
        <f t="shared" si="135"/>
        <v xml:space="preserve">Группа от QF </v>
      </c>
      <c r="H539" s="83"/>
      <c r="I539" s="83"/>
      <c r="J539" s="83"/>
      <c r="K539" s="83"/>
      <c r="L539" s="127"/>
      <c r="M539" s="127"/>
      <c r="N539" s="84"/>
      <c r="O539" s="85"/>
      <c r="P539" s="85"/>
      <c r="Q539" s="85"/>
      <c r="R539" s="86"/>
      <c r="S539" s="80"/>
      <c r="T539" s="87"/>
      <c r="U539" s="88" t="str">
        <f t="shared" si="129"/>
        <v xml:space="preserve"> </v>
      </c>
      <c r="V539" s="89"/>
      <c r="W539" s="90" t="str">
        <f t="shared" si="130"/>
        <v xml:space="preserve"> </v>
      </c>
      <c r="X539" s="90"/>
      <c r="Y539" s="90"/>
      <c r="Z539" s="90"/>
      <c r="AA539" s="90"/>
      <c r="AB539" s="87" t="s">
        <v>74</v>
      </c>
      <c r="AC539" s="76"/>
      <c r="AD539" s="91">
        <f t="shared" si="125"/>
        <v>0</v>
      </c>
      <c r="AE539" s="88" t="str">
        <f t="shared" si="131"/>
        <v xml:space="preserve"> </v>
      </c>
      <c r="AF539" s="91" t="str">
        <f t="shared" si="126"/>
        <v xml:space="preserve"> </v>
      </c>
      <c r="AG539" s="78"/>
      <c r="AH539" s="78"/>
      <c r="AI539" s="78"/>
      <c r="AK539" s="94" t="str">
        <f t="shared" si="127"/>
        <v>≤60</v>
      </c>
      <c r="AL539" s="94">
        <f t="shared" ca="1" si="128"/>
        <v>41</v>
      </c>
      <c r="AM539" s="95">
        <f t="shared" si="136"/>
        <v>0</v>
      </c>
      <c r="AN539" s="95">
        <f t="shared" si="137"/>
        <v>0</v>
      </c>
      <c r="AO539" s="96">
        <f t="shared" si="132"/>
        <v>0</v>
      </c>
      <c r="AP539" s="96">
        <f t="shared" si="133"/>
        <v>0</v>
      </c>
    </row>
    <row r="540" spans="2:42" s="97" customFormat="1" ht="52.8" x14ac:dyDescent="0.3">
      <c r="B540" s="79">
        <f t="shared" si="134"/>
        <v>537</v>
      </c>
      <c r="C540" s="79"/>
      <c r="D540" s="80" t="s">
        <v>94</v>
      </c>
      <c r="E540" s="80"/>
      <c r="F540" s="81"/>
      <c r="G540" s="82" t="str">
        <f t="shared" si="135"/>
        <v xml:space="preserve">Группа от QF </v>
      </c>
      <c r="H540" s="83"/>
      <c r="I540" s="83"/>
      <c r="J540" s="83"/>
      <c r="K540" s="83"/>
      <c r="L540" s="127"/>
      <c r="M540" s="127"/>
      <c r="N540" s="84"/>
      <c r="O540" s="85"/>
      <c r="P540" s="85"/>
      <c r="Q540" s="85"/>
      <c r="R540" s="86"/>
      <c r="S540" s="80"/>
      <c r="T540" s="87"/>
      <c r="U540" s="88" t="str">
        <f t="shared" si="129"/>
        <v xml:space="preserve"> </v>
      </c>
      <c r="V540" s="89"/>
      <c r="W540" s="90" t="str">
        <f t="shared" si="130"/>
        <v xml:space="preserve"> </v>
      </c>
      <c r="X540" s="90"/>
      <c r="Y540" s="90"/>
      <c r="Z540" s="90"/>
      <c r="AA540" s="90"/>
      <c r="AB540" s="87" t="s">
        <v>74</v>
      </c>
      <c r="AC540" s="76"/>
      <c r="AD540" s="91">
        <f t="shared" si="125"/>
        <v>0</v>
      </c>
      <c r="AE540" s="88" t="str">
        <f t="shared" si="131"/>
        <v xml:space="preserve"> </v>
      </c>
      <c r="AF540" s="91" t="str">
        <f t="shared" si="126"/>
        <v xml:space="preserve"> </v>
      </c>
      <c r="AG540" s="78"/>
      <c r="AH540" s="78"/>
      <c r="AI540" s="78"/>
      <c r="AK540" s="94" t="str">
        <f t="shared" si="127"/>
        <v>≤60</v>
      </c>
      <c r="AL540" s="94">
        <f t="shared" ca="1" si="128"/>
        <v>48</v>
      </c>
      <c r="AM540" s="95">
        <f t="shared" si="136"/>
        <v>0</v>
      </c>
      <c r="AN540" s="95">
        <f t="shared" si="137"/>
        <v>0</v>
      </c>
      <c r="AO540" s="96">
        <f t="shared" si="132"/>
        <v>0</v>
      </c>
      <c r="AP540" s="96">
        <f t="shared" si="133"/>
        <v>0</v>
      </c>
    </row>
    <row r="541" spans="2:42" s="97" customFormat="1" ht="52.8" x14ac:dyDescent="0.3">
      <c r="B541" s="79">
        <f t="shared" si="134"/>
        <v>538</v>
      </c>
      <c r="C541" s="79"/>
      <c r="D541" s="80" t="s">
        <v>94</v>
      </c>
      <c r="E541" s="80"/>
      <c r="F541" s="81"/>
      <c r="G541" s="82" t="str">
        <f t="shared" si="135"/>
        <v xml:space="preserve">Группа от QF </v>
      </c>
      <c r="H541" s="83"/>
      <c r="I541" s="83"/>
      <c r="J541" s="83"/>
      <c r="K541" s="83"/>
      <c r="L541" s="127"/>
      <c r="M541" s="127"/>
      <c r="N541" s="84"/>
      <c r="O541" s="85"/>
      <c r="P541" s="85"/>
      <c r="Q541" s="85"/>
      <c r="R541" s="86"/>
      <c r="S541" s="80"/>
      <c r="T541" s="87"/>
      <c r="U541" s="88" t="str">
        <f t="shared" si="129"/>
        <v xml:space="preserve"> </v>
      </c>
      <c r="V541" s="89"/>
      <c r="W541" s="90" t="str">
        <f t="shared" si="130"/>
        <v xml:space="preserve"> </v>
      </c>
      <c r="X541" s="90"/>
      <c r="Y541" s="90"/>
      <c r="Z541" s="90"/>
      <c r="AA541" s="90"/>
      <c r="AB541" s="87" t="s">
        <v>74</v>
      </c>
      <c r="AC541" s="76"/>
      <c r="AD541" s="91">
        <f t="shared" si="125"/>
        <v>0</v>
      </c>
      <c r="AE541" s="88" t="str">
        <f t="shared" si="131"/>
        <v xml:space="preserve"> </v>
      </c>
      <c r="AF541" s="91" t="str">
        <f t="shared" si="126"/>
        <v xml:space="preserve"> </v>
      </c>
      <c r="AG541" s="78"/>
      <c r="AH541" s="78"/>
      <c r="AI541" s="78"/>
      <c r="AK541" s="94" t="str">
        <f t="shared" si="127"/>
        <v>≤60</v>
      </c>
      <c r="AL541" s="94">
        <f t="shared" ca="1" si="128"/>
        <v>45</v>
      </c>
      <c r="AM541" s="95">
        <f t="shared" si="136"/>
        <v>0</v>
      </c>
      <c r="AN541" s="95">
        <f t="shared" si="137"/>
        <v>0</v>
      </c>
      <c r="AO541" s="96">
        <f t="shared" si="132"/>
        <v>0</v>
      </c>
      <c r="AP541" s="96">
        <f t="shared" si="133"/>
        <v>0</v>
      </c>
    </row>
    <row r="542" spans="2:42" s="97" customFormat="1" ht="52.8" x14ac:dyDescent="0.3">
      <c r="B542" s="79">
        <f t="shared" si="134"/>
        <v>539</v>
      </c>
      <c r="C542" s="79"/>
      <c r="D542" s="80" t="s">
        <v>94</v>
      </c>
      <c r="E542" s="80"/>
      <c r="F542" s="81"/>
      <c r="G542" s="82" t="str">
        <f t="shared" si="135"/>
        <v xml:space="preserve">Группа от QF </v>
      </c>
      <c r="H542" s="83"/>
      <c r="I542" s="83"/>
      <c r="J542" s="83"/>
      <c r="K542" s="83"/>
      <c r="L542" s="127"/>
      <c r="M542" s="127"/>
      <c r="N542" s="84"/>
      <c r="O542" s="85"/>
      <c r="P542" s="85"/>
      <c r="Q542" s="85"/>
      <c r="R542" s="86"/>
      <c r="S542" s="80"/>
      <c r="T542" s="87"/>
      <c r="U542" s="88" t="str">
        <f t="shared" si="129"/>
        <v xml:space="preserve"> </v>
      </c>
      <c r="V542" s="89"/>
      <c r="W542" s="90" t="str">
        <f t="shared" si="130"/>
        <v xml:space="preserve"> </v>
      </c>
      <c r="X542" s="90"/>
      <c r="Y542" s="90"/>
      <c r="Z542" s="90"/>
      <c r="AA542" s="90"/>
      <c r="AB542" s="87" t="s">
        <v>74</v>
      </c>
      <c r="AC542" s="76"/>
      <c r="AD542" s="91">
        <f t="shared" si="125"/>
        <v>0</v>
      </c>
      <c r="AE542" s="88" t="str">
        <f t="shared" si="131"/>
        <v xml:space="preserve"> </v>
      </c>
      <c r="AF542" s="91" t="str">
        <f t="shared" si="126"/>
        <v xml:space="preserve"> </v>
      </c>
      <c r="AG542" s="78"/>
      <c r="AH542" s="78"/>
      <c r="AI542" s="78"/>
      <c r="AK542" s="94" t="str">
        <f t="shared" si="127"/>
        <v>≤60</v>
      </c>
      <c r="AL542" s="94">
        <f t="shared" ca="1" si="128"/>
        <v>45</v>
      </c>
      <c r="AM542" s="95">
        <f t="shared" si="136"/>
        <v>0</v>
      </c>
      <c r="AN542" s="95">
        <f t="shared" si="137"/>
        <v>0</v>
      </c>
      <c r="AO542" s="96">
        <f t="shared" si="132"/>
        <v>0</v>
      </c>
      <c r="AP542" s="96">
        <f t="shared" si="133"/>
        <v>0</v>
      </c>
    </row>
    <row r="543" spans="2:42" s="97" customFormat="1" ht="52.8" x14ac:dyDescent="0.3">
      <c r="B543" s="79">
        <f t="shared" si="134"/>
        <v>540</v>
      </c>
      <c r="C543" s="79"/>
      <c r="D543" s="80" t="s">
        <v>94</v>
      </c>
      <c r="E543" s="80"/>
      <c r="F543" s="81"/>
      <c r="G543" s="82" t="str">
        <f t="shared" si="135"/>
        <v xml:space="preserve">Группа от QF </v>
      </c>
      <c r="H543" s="83"/>
      <c r="I543" s="83"/>
      <c r="J543" s="83"/>
      <c r="K543" s="83"/>
      <c r="L543" s="127"/>
      <c r="M543" s="127"/>
      <c r="N543" s="84"/>
      <c r="O543" s="85"/>
      <c r="P543" s="85"/>
      <c r="Q543" s="85"/>
      <c r="R543" s="86"/>
      <c r="S543" s="80"/>
      <c r="T543" s="87"/>
      <c r="U543" s="88" t="str">
        <f t="shared" si="129"/>
        <v xml:space="preserve"> </v>
      </c>
      <c r="V543" s="89"/>
      <c r="W543" s="90" t="str">
        <f t="shared" si="130"/>
        <v xml:space="preserve"> </v>
      </c>
      <c r="X543" s="90"/>
      <c r="Y543" s="90"/>
      <c r="Z543" s="90"/>
      <c r="AA543" s="90"/>
      <c r="AB543" s="87" t="s">
        <v>74</v>
      </c>
      <c r="AC543" s="76"/>
      <c r="AD543" s="91">
        <f t="shared" si="125"/>
        <v>0</v>
      </c>
      <c r="AE543" s="88" t="str">
        <f t="shared" si="131"/>
        <v xml:space="preserve"> </v>
      </c>
      <c r="AF543" s="91" t="str">
        <f t="shared" si="126"/>
        <v xml:space="preserve"> </v>
      </c>
      <c r="AG543" s="78"/>
      <c r="AH543" s="78"/>
      <c r="AI543" s="78"/>
      <c r="AK543" s="94" t="str">
        <f t="shared" si="127"/>
        <v>≤60</v>
      </c>
      <c r="AL543" s="94">
        <f t="shared" ca="1" si="128"/>
        <v>46</v>
      </c>
      <c r="AM543" s="95">
        <f t="shared" si="136"/>
        <v>0</v>
      </c>
      <c r="AN543" s="95">
        <f t="shared" si="137"/>
        <v>0</v>
      </c>
      <c r="AO543" s="96">
        <f t="shared" si="132"/>
        <v>0</v>
      </c>
      <c r="AP543" s="96">
        <f t="shared" si="133"/>
        <v>0</v>
      </c>
    </row>
    <row r="544" spans="2:42" s="97" customFormat="1" ht="52.8" x14ac:dyDescent="0.3">
      <c r="B544" s="79">
        <f t="shared" si="134"/>
        <v>541</v>
      </c>
      <c r="C544" s="79"/>
      <c r="D544" s="80" t="s">
        <v>94</v>
      </c>
      <c r="E544" s="80"/>
      <c r="F544" s="81"/>
      <c r="G544" s="82" t="str">
        <f t="shared" si="135"/>
        <v xml:space="preserve">Группа от QF </v>
      </c>
      <c r="H544" s="83"/>
      <c r="I544" s="83"/>
      <c r="J544" s="83"/>
      <c r="K544" s="83"/>
      <c r="L544" s="127"/>
      <c r="M544" s="127"/>
      <c r="N544" s="84"/>
      <c r="O544" s="85"/>
      <c r="P544" s="85"/>
      <c r="Q544" s="85"/>
      <c r="R544" s="86"/>
      <c r="S544" s="80"/>
      <c r="T544" s="87"/>
      <c r="U544" s="88" t="str">
        <f t="shared" si="129"/>
        <v xml:space="preserve"> </v>
      </c>
      <c r="V544" s="89"/>
      <c r="W544" s="90" t="str">
        <f t="shared" si="130"/>
        <v xml:space="preserve"> </v>
      </c>
      <c r="X544" s="90"/>
      <c r="Y544" s="90"/>
      <c r="Z544" s="90"/>
      <c r="AA544" s="90"/>
      <c r="AB544" s="87" t="s">
        <v>74</v>
      </c>
      <c r="AC544" s="76"/>
      <c r="AD544" s="91">
        <f t="shared" si="125"/>
        <v>0</v>
      </c>
      <c r="AE544" s="88" t="str">
        <f t="shared" si="131"/>
        <v xml:space="preserve"> </v>
      </c>
      <c r="AF544" s="91" t="str">
        <f t="shared" si="126"/>
        <v xml:space="preserve"> </v>
      </c>
      <c r="AG544" s="78"/>
      <c r="AH544" s="78"/>
      <c r="AI544" s="78"/>
      <c r="AK544" s="94" t="str">
        <f t="shared" si="127"/>
        <v>≤60</v>
      </c>
      <c r="AL544" s="94">
        <f t="shared" ca="1" si="128"/>
        <v>22</v>
      </c>
      <c r="AM544" s="95">
        <f t="shared" si="136"/>
        <v>0</v>
      </c>
      <c r="AN544" s="95">
        <f t="shared" si="137"/>
        <v>0</v>
      </c>
      <c r="AO544" s="96">
        <f t="shared" si="132"/>
        <v>0</v>
      </c>
      <c r="AP544" s="96">
        <f t="shared" si="133"/>
        <v>0</v>
      </c>
    </row>
    <row r="545" spans="2:42" s="97" customFormat="1" ht="52.8" x14ac:dyDescent="0.3">
      <c r="B545" s="79">
        <f t="shared" si="134"/>
        <v>542</v>
      </c>
      <c r="C545" s="79"/>
      <c r="D545" s="80" t="s">
        <v>94</v>
      </c>
      <c r="E545" s="80"/>
      <c r="F545" s="81"/>
      <c r="G545" s="82" t="str">
        <f t="shared" si="135"/>
        <v xml:space="preserve">Группа от QF </v>
      </c>
      <c r="H545" s="83"/>
      <c r="I545" s="83"/>
      <c r="J545" s="83"/>
      <c r="K545" s="83"/>
      <c r="L545" s="127"/>
      <c r="M545" s="127"/>
      <c r="N545" s="84"/>
      <c r="O545" s="85"/>
      <c r="P545" s="85"/>
      <c r="Q545" s="85"/>
      <c r="R545" s="86"/>
      <c r="S545" s="80"/>
      <c r="T545" s="87"/>
      <c r="U545" s="88" t="str">
        <f t="shared" si="129"/>
        <v xml:space="preserve"> </v>
      </c>
      <c r="V545" s="89"/>
      <c r="W545" s="90" t="str">
        <f t="shared" si="130"/>
        <v xml:space="preserve"> </v>
      </c>
      <c r="X545" s="90"/>
      <c r="Y545" s="90"/>
      <c r="Z545" s="90"/>
      <c r="AA545" s="90"/>
      <c r="AB545" s="87" t="s">
        <v>74</v>
      </c>
      <c r="AC545" s="76"/>
      <c r="AD545" s="91">
        <f t="shared" si="125"/>
        <v>0</v>
      </c>
      <c r="AE545" s="88" t="str">
        <f t="shared" si="131"/>
        <v xml:space="preserve"> </v>
      </c>
      <c r="AF545" s="91" t="str">
        <f t="shared" si="126"/>
        <v xml:space="preserve"> </v>
      </c>
      <c r="AG545" s="78"/>
      <c r="AH545" s="78"/>
      <c r="AI545" s="78"/>
      <c r="AK545" s="94" t="str">
        <f t="shared" si="127"/>
        <v>≤60</v>
      </c>
      <c r="AL545" s="94">
        <f t="shared" ca="1" si="128"/>
        <v>39</v>
      </c>
      <c r="AM545" s="95">
        <f t="shared" si="136"/>
        <v>0</v>
      </c>
      <c r="AN545" s="95">
        <f t="shared" si="137"/>
        <v>0</v>
      </c>
      <c r="AO545" s="96">
        <f t="shared" si="132"/>
        <v>0</v>
      </c>
      <c r="AP545" s="96">
        <f t="shared" si="133"/>
        <v>0</v>
      </c>
    </row>
    <row r="546" spans="2:42" s="97" customFormat="1" ht="52.8" x14ac:dyDescent="0.3">
      <c r="B546" s="79">
        <f t="shared" si="134"/>
        <v>543</v>
      </c>
      <c r="C546" s="79"/>
      <c r="D546" s="80" t="s">
        <v>94</v>
      </c>
      <c r="E546" s="80"/>
      <c r="F546" s="81"/>
      <c r="G546" s="82" t="str">
        <f t="shared" si="135"/>
        <v xml:space="preserve">Группа от QF </v>
      </c>
      <c r="H546" s="83"/>
      <c r="I546" s="83"/>
      <c r="J546" s="83"/>
      <c r="K546" s="83"/>
      <c r="L546" s="127"/>
      <c r="M546" s="127"/>
      <c r="N546" s="84"/>
      <c r="O546" s="85"/>
      <c r="P546" s="85"/>
      <c r="Q546" s="85"/>
      <c r="R546" s="86"/>
      <c r="S546" s="80"/>
      <c r="T546" s="87"/>
      <c r="U546" s="88" t="str">
        <f t="shared" si="129"/>
        <v xml:space="preserve"> </v>
      </c>
      <c r="V546" s="89"/>
      <c r="W546" s="90" t="str">
        <f t="shared" si="130"/>
        <v xml:space="preserve"> </v>
      </c>
      <c r="X546" s="90"/>
      <c r="Y546" s="90"/>
      <c r="Z546" s="90"/>
      <c r="AA546" s="90"/>
      <c r="AB546" s="87" t="s">
        <v>74</v>
      </c>
      <c r="AC546" s="76"/>
      <c r="AD546" s="91">
        <f t="shared" si="125"/>
        <v>0</v>
      </c>
      <c r="AE546" s="88" t="str">
        <f t="shared" si="131"/>
        <v xml:space="preserve"> </v>
      </c>
      <c r="AF546" s="91" t="str">
        <f t="shared" si="126"/>
        <v xml:space="preserve"> </v>
      </c>
      <c r="AG546" s="78"/>
      <c r="AH546" s="78"/>
      <c r="AI546" s="78"/>
      <c r="AK546" s="94" t="str">
        <f t="shared" si="127"/>
        <v>≤60</v>
      </c>
      <c r="AL546" s="94">
        <f t="shared" ca="1" si="128"/>
        <v>43</v>
      </c>
      <c r="AM546" s="95">
        <f t="shared" si="136"/>
        <v>0</v>
      </c>
      <c r="AN546" s="95">
        <f t="shared" si="137"/>
        <v>0</v>
      </c>
      <c r="AO546" s="96">
        <f t="shared" si="132"/>
        <v>0</v>
      </c>
      <c r="AP546" s="96">
        <f t="shared" si="133"/>
        <v>0</v>
      </c>
    </row>
    <row r="547" spans="2:42" s="97" customFormat="1" ht="52.8" x14ac:dyDescent="0.3">
      <c r="B547" s="79">
        <f t="shared" si="134"/>
        <v>544</v>
      </c>
      <c r="C547" s="79"/>
      <c r="D547" s="80" t="s">
        <v>94</v>
      </c>
      <c r="E547" s="80"/>
      <c r="F547" s="81"/>
      <c r="G547" s="82" t="str">
        <f t="shared" si="135"/>
        <v xml:space="preserve">Группа от QF </v>
      </c>
      <c r="H547" s="83"/>
      <c r="I547" s="83"/>
      <c r="J547" s="83"/>
      <c r="K547" s="83"/>
      <c r="L547" s="127"/>
      <c r="M547" s="127"/>
      <c r="N547" s="84"/>
      <c r="O547" s="85"/>
      <c r="P547" s="85"/>
      <c r="Q547" s="85"/>
      <c r="R547" s="86"/>
      <c r="S547" s="80"/>
      <c r="T547" s="87"/>
      <c r="U547" s="88" t="str">
        <f t="shared" si="129"/>
        <v xml:space="preserve"> </v>
      </c>
      <c r="V547" s="89"/>
      <c r="W547" s="90" t="str">
        <f t="shared" si="130"/>
        <v xml:space="preserve"> </v>
      </c>
      <c r="X547" s="90"/>
      <c r="Y547" s="90"/>
      <c r="Z547" s="90"/>
      <c r="AA547" s="90"/>
      <c r="AB547" s="87" t="s">
        <v>74</v>
      </c>
      <c r="AC547" s="76"/>
      <c r="AD547" s="91">
        <f t="shared" si="125"/>
        <v>0</v>
      </c>
      <c r="AE547" s="88" t="str">
        <f t="shared" si="131"/>
        <v xml:space="preserve"> </v>
      </c>
      <c r="AF547" s="91" t="str">
        <f t="shared" si="126"/>
        <v xml:space="preserve"> </v>
      </c>
      <c r="AG547" s="78"/>
      <c r="AH547" s="78"/>
      <c r="AI547" s="78"/>
      <c r="AK547" s="94" t="str">
        <f t="shared" si="127"/>
        <v>≤60</v>
      </c>
      <c r="AL547" s="94">
        <f t="shared" ca="1" si="128"/>
        <v>44</v>
      </c>
      <c r="AM547" s="95">
        <f t="shared" si="136"/>
        <v>0</v>
      </c>
      <c r="AN547" s="95">
        <f t="shared" si="137"/>
        <v>0</v>
      </c>
      <c r="AO547" s="96">
        <f t="shared" si="132"/>
        <v>0</v>
      </c>
      <c r="AP547" s="96">
        <f t="shared" si="133"/>
        <v>0</v>
      </c>
    </row>
    <row r="548" spans="2:42" s="97" customFormat="1" ht="52.8" x14ac:dyDescent="0.3">
      <c r="B548" s="79">
        <f t="shared" si="134"/>
        <v>545</v>
      </c>
      <c r="C548" s="79"/>
      <c r="D548" s="80" t="s">
        <v>94</v>
      </c>
      <c r="E548" s="80"/>
      <c r="F548" s="81"/>
      <c r="G548" s="82" t="str">
        <f t="shared" si="135"/>
        <v xml:space="preserve">Группа от QF </v>
      </c>
      <c r="H548" s="83"/>
      <c r="I548" s="83"/>
      <c r="J548" s="83"/>
      <c r="K548" s="83"/>
      <c r="L548" s="127"/>
      <c r="M548" s="127"/>
      <c r="N548" s="84"/>
      <c r="O548" s="85"/>
      <c r="P548" s="85"/>
      <c r="Q548" s="85"/>
      <c r="R548" s="86"/>
      <c r="S548" s="80"/>
      <c r="T548" s="87"/>
      <c r="U548" s="88" t="str">
        <f t="shared" si="129"/>
        <v xml:space="preserve"> </v>
      </c>
      <c r="V548" s="89"/>
      <c r="W548" s="90" t="str">
        <f t="shared" si="130"/>
        <v xml:space="preserve"> </v>
      </c>
      <c r="X548" s="90"/>
      <c r="Y548" s="90"/>
      <c r="Z548" s="90"/>
      <c r="AA548" s="90"/>
      <c r="AB548" s="87" t="s">
        <v>74</v>
      </c>
      <c r="AC548" s="76"/>
      <c r="AD548" s="91">
        <f t="shared" si="125"/>
        <v>0</v>
      </c>
      <c r="AE548" s="88" t="str">
        <f t="shared" si="131"/>
        <v xml:space="preserve"> </v>
      </c>
      <c r="AF548" s="91" t="str">
        <f t="shared" si="126"/>
        <v xml:space="preserve"> </v>
      </c>
      <c r="AG548" s="78"/>
      <c r="AH548" s="78"/>
      <c r="AI548" s="78"/>
      <c r="AK548" s="94" t="str">
        <f t="shared" si="127"/>
        <v>≤60</v>
      </c>
      <c r="AL548" s="94">
        <f t="shared" ca="1" si="128"/>
        <v>34</v>
      </c>
      <c r="AM548" s="95">
        <f t="shared" si="136"/>
        <v>0</v>
      </c>
      <c r="AN548" s="95">
        <f t="shared" si="137"/>
        <v>0</v>
      </c>
      <c r="AO548" s="96">
        <f t="shared" si="132"/>
        <v>0</v>
      </c>
      <c r="AP548" s="96">
        <f t="shared" si="133"/>
        <v>0</v>
      </c>
    </row>
    <row r="549" spans="2:42" s="97" customFormat="1" ht="52.8" x14ac:dyDescent="0.3">
      <c r="B549" s="79">
        <f t="shared" si="134"/>
        <v>546</v>
      </c>
      <c r="C549" s="79"/>
      <c r="D549" s="80" t="s">
        <v>94</v>
      </c>
      <c r="E549" s="80"/>
      <c r="F549" s="81"/>
      <c r="G549" s="82" t="str">
        <f t="shared" si="135"/>
        <v xml:space="preserve">Группа от QF </v>
      </c>
      <c r="H549" s="83"/>
      <c r="I549" s="83"/>
      <c r="J549" s="83"/>
      <c r="K549" s="83"/>
      <c r="L549" s="127"/>
      <c r="M549" s="127"/>
      <c r="N549" s="84"/>
      <c r="O549" s="85"/>
      <c r="P549" s="85"/>
      <c r="Q549" s="85"/>
      <c r="R549" s="86"/>
      <c r="S549" s="80"/>
      <c r="T549" s="87"/>
      <c r="U549" s="88" t="str">
        <f t="shared" si="129"/>
        <v xml:space="preserve"> </v>
      </c>
      <c r="V549" s="89"/>
      <c r="W549" s="90" t="str">
        <f t="shared" si="130"/>
        <v xml:space="preserve"> </v>
      </c>
      <c r="X549" s="90"/>
      <c r="Y549" s="90"/>
      <c r="Z549" s="90"/>
      <c r="AA549" s="90"/>
      <c r="AB549" s="87" t="s">
        <v>74</v>
      </c>
      <c r="AC549" s="76"/>
      <c r="AD549" s="91">
        <f t="shared" si="125"/>
        <v>0</v>
      </c>
      <c r="AE549" s="88" t="str">
        <f t="shared" si="131"/>
        <v xml:space="preserve"> </v>
      </c>
      <c r="AF549" s="91" t="str">
        <f t="shared" si="126"/>
        <v xml:space="preserve"> </v>
      </c>
      <c r="AG549" s="78"/>
      <c r="AH549" s="78"/>
      <c r="AI549" s="78"/>
      <c r="AK549" s="94" t="str">
        <f t="shared" si="127"/>
        <v>≤60</v>
      </c>
      <c r="AL549" s="94">
        <f t="shared" ca="1" si="128"/>
        <v>41</v>
      </c>
      <c r="AM549" s="95">
        <f t="shared" si="136"/>
        <v>0</v>
      </c>
      <c r="AN549" s="95">
        <f t="shared" si="137"/>
        <v>0</v>
      </c>
      <c r="AO549" s="96">
        <f t="shared" si="132"/>
        <v>0</v>
      </c>
      <c r="AP549" s="96">
        <f t="shared" si="133"/>
        <v>0</v>
      </c>
    </row>
    <row r="550" spans="2:42" s="97" customFormat="1" ht="52.8" x14ac:dyDescent="0.3">
      <c r="B550" s="79">
        <f t="shared" si="134"/>
        <v>547</v>
      </c>
      <c r="C550" s="79"/>
      <c r="D550" s="80" t="s">
        <v>94</v>
      </c>
      <c r="E550" s="80"/>
      <c r="F550" s="81"/>
      <c r="G550" s="82" t="str">
        <f t="shared" si="135"/>
        <v xml:space="preserve">Группа от QF </v>
      </c>
      <c r="H550" s="83"/>
      <c r="I550" s="83"/>
      <c r="J550" s="83"/>
      <c r="K550" s="83"/>
      <c r="L550" s="127"/>
      <c r="M550" s="127"/>
      <c r="N550" s="84"/>
      <c r="O550" s="85"/>
      <c r="P550" s="85"/>
      <c r="Q550" s="85"/>
      <c r="R550" s="86"/>
      <c r="S550" s="80"/>
      <c r="T550" s="87"/>
      <c r="U550" s="88" t="str">
        <f t="shared" si="129"/>
        <v xml:space="preserve"> </v>
      </c>
      <c r="V550" s="89"/>
      <c r="W550" s="90" t="str">
        <f t="shared" si="130"/>
        <v xml:space="preserve"> </v>
      </c>
      <c r="X550" s="90"/>
      <c r="Y550" s="90"/>
      <c r="Z550" s="90"/>
      <c r="AA550" s="90"/>
      <c r="AB550" s="87" t="s">
        <v>74</v>
      </c>
      <c r="AC550" s="76"/>
      <c r="AD550" s="91">
        <f t="shared" si="125"/>
        <v>0</v>
      </c>
      <c r="AE550" s="88" t="str">
        <f t="shared" si="131"/>
        <v xml:space="preserve"> </v>
      </c>
      <c r="AF550" s="91" t="str">
        <f t="shared" si="126"/>
        <v xml:space="preserve"> </v>
      </c>
      <c r="AG550" s="78"/>
      <c r="AH550" s="78"/>
      <c r="AI550" s="78"/>
      <c r="AK550" s="94" t="str">
        <f t="shared" si="127"/>
        <v>≤60</v>
      </c>
      <c r="AL550" s="94">
        <f t="shared" ca="1" si="128"/>
        <v>27</v>
      </c>
      <c r="AM550" s="95">
        <f t="shared" si="136"/>
        <v>0</v>
      </c>
      <c r="AN550" s="95">
        <f t="shared" si="137"/>
        <v>0</v>
      </c>
      <c r="AO550" s="96">
        <f t="shared" si="132"/>
        <v>0</v>
      </c>
      <c r="AP550" s="96">
        <f t="shared" si="133"/>
        <v>0</v>
      </c>
    </row>
    <row r="551" spans="2:42" s="97" customFormat="1" ht="52.8" x14ac:dyDescent="0.3">
      <c r="B551" s="79">
        <f t="shared" si="134"/>
        <v>548</v>
      </c>
      <c r="C551" s="79"/>
      <c r="D551" s="80" t="s">
        <v>94</v>
      </c>
      <c r="E551" s="80"/>
      <c r="F551" s="81"/>
      <c r="G551" s="82" t="str">
        <f t="shared" si="135"/>
        <v xml:space="preserve">Группа от QF </v>
      </c>
      <c r="H551" s="83"/>
      <c r="I551" s="83"/>
      <c r="J551" s="83"/>
      <c r="K551" s="83"/>
      <c r="L551" s="127"/>
      <c r="M551" s="127"/>
      <c r="N551" s="84"/>
      <c r="O551" s="85"/>
      <c r="P551" s="85"/>
      <c r="Q551" s="85"/>
      <c r="R551" s="86"/>
      <c r="S551" s="80"/>
      <c r="T551" s="87"/>
      <c r="U551" s="88" t="str">
        <f t="shared" si="129"/>
        <v xml:space="preserve"> </v>
      </c>
      <c r="V551" s="89"/>
      <c r="W551" s="90" t="str">
        <f t="shared" si="130"/>
        <v xml:space="preserve"> </v>
      </c>
      <c r="X551" s="90"/>
      <c r="Y551" s="90"/>
      <c r="Z551" s="90"/>
      <c r="AA551" s="90"/>
      <c r="AB551" s="87" t="s">
        <v>74</v>
      </c>
      <c r="AC551" s="76"/>
      <c r="AD551" s="91">
        <f t="shared" si="125"/>
        <v>0</v>
      </c>
      <c r="AE551" s="88" t="str">
        <f t="shared" si="131"/>
        <v xml:space="preserve"> </v>
      </c>
      <c r="AF551" s="91" t="str">
        <f t="shared" si="126"/>
        <v xml:space="preserve"> </v>
      </c>
      <c r="AG551" s="78"/>
      <c r="AH551" s="78"/>
      <c r="AI551" s="78"/>
      <c r="AK551" s="94" t="str">
        <f t="shared" si="127"/>
        <v>≤60</v>
      </c>
      <c r="AL551" s="94">
        <f t="shared" ca="1" si="128"/>
        <v>30</v>
      </c>
      <c r="AM551" s="95">
        <f t="shared" si="136"/>
        <v>0</v>
      </c>
      <c r="AN551" s="95">
        <f t="shared" si="137"/>
        <v>0</v>
      </c>
      <c r="AO551" s="96">
        <f t="shared" si="132"/>
        <v>0</v>
      </c>
      <c r="AP551" s="96">
        <f t="shared" si="133"/>
        <v>0</v>
      </c>
    </row>
    <row r="552" spans="2:42" s="97" customFormat="1" ht="52.8" x14ac:dyDescent="0.3">
      <c r="B552" s="79">
        <f t="shared" si="134"/>
        <v>549</v>
      </c>
      <c r="C552" s="79"/>
      <c r="D552" s="80" t="s">
        <v>94</v>
      </c>
      <c r="E552" s="80"/>
      <c r="F552" s="81"/>
      <c r="G552" s="82" t="str">
        <f t="shared" si="135"/>
        <v xml:space="preserve">Группа от QF </v>
      </c>
      <c r="H552" s="83"/>
      <c r="I552" s="83"/>
      <c r="J552" s="83"/>
      <c r="K552" s="83"/>
      <c r="L552" s="127"/>
      <c r="M552" s="127"/>
      <c r="N552" s="84"/>
      <c r="O552" s="85"/>
      <c r="P552" s="85"/>
      <c r="Q552" s="85"/>
      <c r="R552" s="86"/>
      <c r="S552" s="80"/>
      <c r="T552" s="87"/>
      <c r="U552" s="88" t="str">
        <f t="shared" si="129"/>
        <v xml:space="preserve"> </v>
      </c>
      <c r="V552" s="89"/>
      <c r="W552" s="90" t="str">
        <f t="shared" si="130"/>
        <v xml:space="preserve"> </v>
      </c>
      <c r="X552" s="90"/>
      <c r="Y552" s="90"/>
      <c r="Z552" s="90"/>
      <c r="AA552" s="90"/>
      <c r="AB552" s="87" t="s">
        <v>74</v>
      </c>
      <c r="AC552" s="76"/>
      <c r="AD552" s="91">
        <f t="shared" si="125"/>
        <v>0</v>
      </c>
      <c r="AE552" s="88" t="str">
        <f t="shared" si="131"/>
        <v xml:space="preserve"> </v>
      </c>
      <c r="AF552" s="91" t="str">
        <f t="shared" si="126"/>
        <v xml:space="preserve"> </v>
      </c>
      <c r="AG552" s="78"/>
      <c r="AH552" s="78"/>
      <c r="AI552" s="78"/>
      <c r="AK552" s="94" t="str">
        <f t="shared" si="127"/>
        <v>≤60</v>
      </c>
      <c r="AL552" s="94">
        <f t="shared" ca="1" si="128"/>
        <v>38</v>
      </c>
      <c r="AM552" s="95">
        <f t="shared" si="136"/>
        <v>0</v>
      </c>
      <c r="AN552" s="95">
        <f t="shared" si="137"/>
        <v>0</v>
      </c>
      <c r="AO552" s="96">
        <f t="shared" si="132"/>
        <v>0</v>
      </c>
      <c r="AP552" s="96">
        <f t="shared" si="133"/>
        <v>0</v>
      </c>
    </row>
    <row r="553" spans="2:42" s="97" customFormat="1" ht="52.8" x14ac:dyDescent="0.3">
      <c r="B553" s="79">
        <f t="shared" si="134"/>
        <v>550</v>
      </c>
      <c r="C553" s="79"/>
      <c r="D553" s="80" t="s">
        <v>94</v>
      </c>
      <c r="E553" s="80"/>
      <c r="F553" s="81"/>
      <c r="G553" s="82" t="str">
        <f t="shared" si="135"/>
        <v xml:space="preserve">Группа от QF </v>
      </c>
      <c r="H553" s="83"/>
      <c r="I553" s="83"/>
      <c r="J553" s="83"/>
      <c r="K553" s="83"/>
      <c r="L553" s="127"/>
      <c r="M553" s="127"/>
      <c r="N553" s="84"/>
      <c r="O553" s="85"/>
      <c r="P553" s="85"/>
      <c r="Q553" s="85"/>
      <c r="R553" s="86"/>
      <c r="S553" s="80"/>
      <c r="T553" s="87"/>
      <c r="U553" s="88" t="str">
        <f t="shared" si="129"/>
        <v xml:space="preserve"> </v>
      </c>
      <c r="V553" s="89"/>
      <c r="W553" s="90" t="str">
        <f t="shared" si="130"/>
        <v xml:space="preserve"> </v>
      </c>
      <c r="X553" s="90"/>
      <c r="Y553" s="90"/>
      <c r="Z553" s="90"/>
      <c r="AA553" s="90"/>
      <c r="AB553" s="87" t="s">
        <v>74</v>
      </c>
      <c r="AC553" s="76"/>
      <c r="AD553" s="91">
        <f t="shared" si="125"/>
        <v>0</v>
      </c>
      <c r="AE553" s="88" t="str">
        <f t="shared" si="131"/>
        <v xml:space="preserve"> </v>
      </c>
      <c r="AF553" s="91" t="str">
        <f t="shared" si="126"/>
        <v xml:space="preserve"> </v>
      </c>
      <c r="AG553" s="78"/>
      <c r="AH553" s="78"/>
      <c r="AI553" s="78"/>
      <c r="AK553" s="94" t="str">
        <f t="shared" si="127"/>
        <v>≤60</v>
      </c>
      <c r="AL553" s="94">
        <f t="shared" ca="1" si="128"/>
        <v>42</v>
      </c>
      <c r="AM553" s="95">
        <f t="shared" si="136"/>
        <v>0</v>
      </c>
      <c r="AN553" s="95">
        <f t="shared" si="137"/>
        <v>0</v>
      </c>
      <c r="AO553" s="96">
        <f t="shared" si="132"/>
        <v>0</v>
      </c>
      <c r="AP553" s="96">
        <f t="shared" si="133"/>
        <v>0</v>
      </c>
    </row>
    <row r="554" spans="2:42" s="97" customFormat="1" ht="52.8" x14ac:dyDescent="0.3">
      <c r="B554" s="79">
        <f t="shared" si="134"/>
        <v>551</v>
      </c>
      <c r="C554" s="79"/>
      <c r="D554" s="80" t="s">
        <v>94</v>
      </c>
      <c r="E554" s="80"/>
      <c r="F554" s="81"/>
      <c r="G554" s="82" t="str">
        <f t="shared" si="135"/>
        <v xml:space="preserve">Группа от QF </v>
      </c>
      <c r="H554" s="83"/>
      <c r="I554" s="83"/>
      <c r="J554" s="83"/>
      <c r="K554" s="83"/>
      <c r="L554" s="127"/>
      <c r="M554" s="127"/>
      <c r="N554" s="84"/>
      <c r="O554" s="85"/>
      <c r="P554" s="85"/>
      <c r="Q554" s="85"/>
      <c r="R554" s="86"/>
      <c r="S554" s="80"/>
      <c r="T554" s="87"/>
      <c r="U554" s="88" t="str">
        <f t="shared" si="129"/>
        <v xml:space="preserve"> </v>
      </c>
      <c r="V554" s="89"/>
      <c r="W554" s="90" t="str">
        <f t="shared" si="130"/>
        <v xml:space="preserve"> </v>
      </c>
      <c r="X554" s="90"/>
      <c r="Y554" s="90"/>
      <c r="Z554" s="90"/>
      <c r="AA554" s="90"/>
      <c r="AB554" s="87" t="s">
        <v>74</v>
      </c>
      <c r="AC554" s="76"/>
      <c r="AD554" s="91">
        <f t="shared" si="125"/>
        <v>0</v>
      </c>
      <c r="AE554" s="88" t="str">
        <f t="shared" si="131"/>
        <v xml:space="preserve"> </v>
      </c>
      <c r="AF554" s="91" t="str">
        <f t="shared" si="126"/>
        <v xml:space="preserve"> </v>
      </c>
      <c r="AG554" s="78"/>
      <c r="AH554" s="78"/>
      <c r="AI554" s="78"/>
      <c r="AK554" s="94" t="str">
        <f t="shared" si="127"/>
        <v>≤60</v>
      </c>
      <c r="AL554" s="94">
        <f t="shared" ca="1" si="128"/>
        <v>29</v>
      </c>
      <c r="AM554" s="95">
        <f t="shared" si="136"/>
        <v>0</v>
      </c>
      <c r="AN554" s="95">
        <f t="shared" si="137"/>
        <v>0</v>
      </c>
      <c r="AO554" s="96">
        <f t="shared" si="132"/>
        <v>0</v>
      </c>
      <c r="AP554" s="96">
        <f t="shared" si="133"/>
        <v>0</v>
      </c>
    </row>
    <row r="555" spans="2:42" s="97" customFormat="1" ht="52.8" x14ac:dyDescent="0.3">
      <c r="B555" s="79">
        <f t="shared" si="134"/>
        <v>552</v>
      </c>
      <c r="C555" s="79"/>
      <c r="D555" s="80" t="s">
        <v>94</v>
      </c>
      <c r="E555" s="80"/>
      <c r="F555" s="81"/>
      <c r="G555" s="82" t="str">
        <f t="shared" si="135"/>
        <v xml:space="preserve">Группа от QF </v>
      </c>
      <c r="H555" s="83"/>
      <c r="I555" s="83"/>
      <c r="J555" s="83"/>
      <c r="K555" s="83"/>
      <c r="L555" s="127"/>
      <c r="M555" s="127"/>
      <c r="N555" s="84"/>
      <c r="O555" s="85"/>
      <c r="P555" s="85"/>
      <c r="Q555" s="85"/>
      <c r="R555" s="86"/>
      <c r="S555" s="80"/>
      <c r="T555" s="87"/>
      <c r="U555" s="88" t="str">
        <f t="shared" si="129"/>
        <v xml:space="preserve"> </v>
      </c>
      <c r="V555" s="89"/>
      <c r="W555" s="90" t="str">
        <f t="shared" si="130"/>
        <v xml:space="preserve"> </v>
      </c>
      <c r="X555" s="90"/>
      <c r="Y555" s="90"/>
      <c r="Z555" s="90"/>
      <c r="AA555" s="90"/>
      <c r="AB555" s="87" t="s">
        <v>74</v>
      </c>
      <c r="AC555" s="76"/>
      <c r="AD555" s="91">
        <f t="shared" si="125"/>
        <v>0</v>
      </c>
      <c r="AE555" s="88" t="str">
        <f t="shared" si="131"/>
        <v xml:space="preserve"> </v>
      </c>
      <c r="AF555" s="91" t="str">
        <f t="shared" si="126"/>
        <v xml:space="preserve"> </v>
      </c>
      <c r="AG555" s="78"/>
      <c r="AH555" s="78"/>
      <c r="AI555" s="78"/>
      <c r="AK555" s="94" t="str">
        <f t="shared" si="127"/>
        <v>≤60</v>
      </c>
      <c r="AL555" s="94">
        <f t="shared" ca="1" si="128"/>
        <v>29</v>
      </c>
      <c r="AM555" s="95">
        <f t="shared" si="136"/>
        <v>0</v>
      </c>
      <c r="AN555" s="95">
        <f t="shared" si="137"/>
        <v>0</v>
      </c>
      <c r="AO555" s="96">
        <f t="shared" si="132"/>
        <v>0</v>
      </c>
      <c r="AP555" s="96">
        <f t="shared" si="133"/>
        <v>0</v>
      </c>
    </row>
    <row r="556" spans="2:42" s="97" customFormat="1" ht="52.8" x14ac:dyDescent="0.3">
      <c r="B556" s="79">
        <f t="shared" si="134"/>
        <v>553</v>
      </c>
      <c r="C556" s="79"/>
      <c r="D556" s="80" t="s">
        <v>94</v>
      </c>
      <c r="E556" s="80"/>
      <c r="F556" s="81"/>
      <c r="G556" s="82" t="str">
        <f t="shared" si="135"/>
        <v xml:space="preserve">Группа от QF </v>
      </c>
      <c r="H556" s="83"/>
      <c r="I556" s="83"/>
      <c r="J556" s="83"/>
      <c r="K556" s="83"/>
      <c r="L556" s="127"/>
      <c r="M556" s="127"/>
      <c r="N556" s="84"/>
      <c r="O556" s="85"/>
      <c r="P556" s="85"/>
      <c r="Q556" s="85"/>
      <c r="R556" s="86"/>
      <c r="S556" s="80"/>
      <c r="T556" s="87"/>
      <c r="U556" s="88" t="str">
        <f t="shared" si="129"/>
        <v xml:space="preserve"> </v>
      </c>
      <c r="V556" s="89"/>
      <c r="W556" s="90" t="str">
        <f t="shared" si="130"/>
        <v xml:space="preserve"> </v>
      </c>
      <c r="X556" s="90"/>
      <c r="Y556" s="90"/>
      <c r="Z556" s="90"/>
      <c r="AA556" s="90"/>
      <c r="AB556" s="87" t="s">
        <v>74</v>
      </c>
      <c r="AC556" s="76"/>
      <c r="AD556" s="91">
        <f t="shared" si="125"/>
        <v>0</v>
      </c>
      <c r="AE556" s="88" t="str">
        <f t="shared" si="131"/>
        <v xml:space="preserve"> </v>
      </c>
      <c r="AF556" s="91" t="str">
        <f t="shared" si="126"/>
        <v xml:space="preserve"> </v>
      </c>
      <c r="AG556" s="78"/>
      <c r="AH556" s="78"/>
      <c r="AI556" s="78"/>
      <c r="AK556" s="94" t="str">
        <f t="shared" si="127"/>
        <v>≤60</v>
      </c>
      <c r="AL556" s="94">
        <f t="shared" ca="1" si="128"/>
        <v>33</v>
      </c>
      <c r="AM556" s="95">
        <f t="shared" si="136"/>
        <v>0</v>
      </c>
      <c r="AN556" s="95">
        <f t="shared" si="137"/>
        <v>0</v>
      </c>
      <c r="AO556" s="96">
        <f t="shared" si="132"/>
        <v>0</v>
      </c>
      <c r="AP556" s="96">
        <f t="shared" si="133"/>
        <v>0</v>
      </c>
    </row>
    <row r="557" spans="2:42" s="97" customFormat="1" ht="52.8" x14ac:dyDescent="0.3">
      <c r="B557" s="79">
        <f t="shared" si="134"/>
        <v>554</v>
      </c>
      <c r="C557" s="79"/>
      <c r="D557" s="80" t="s">
        <v>94</v>
      </c>
      <c r="E557" s="80"/>
      <c r="F557" s="81"/>
      <c r="G557" s="82" t="str">
        <f t="shared" si="135"/>
        <v xml:space="preserve">Группа от QF </v>
      </c>
      <c r="H557" s="83"/>
      <c r="I557" s="83"/>
      <c r="J557" s="83"/>
      <c r="K557" s="83"/>
      <c r="L557" s="127"/>
      <c r="M557" s="127"/>
      <c r="N557" s="84"/>
      <c r="O557" s="85"/>
      <c r="P557" s="85"/>
      <c r="Q557" s="85"/>
      <c r="R557" s="86"/>
      <c r="S557" s="80"/>
      <c r="T557" s="87"/>
      <c r="U557" s="88" t="str">
        <f t="shared" si="129"/>
        <v xml:space="preserve"> </v>
      </c>
      <c r="V557" s="89"/>
      <c r="W557" s="90" t="str">
        <f t="shared" si="130"/>
        <v xml:space="preserve"> </v>
      </c>
      <c r="X557" s="90"/>
      <c r="Y557" s="90"/>
      <c r="Z557" s="90"/>
      <c r="AA557" s="90"/>
      <c r="AB557" s="87" t="s">
        <v>74</v>
      </c>
      <c r="AC557" s="76"/>
      <c r="AD557" s="91">
        <f t="shared" si="125"/>
        <v>0</v>
      </c>
      <c r="AE557" s="88" t="str">
        <f t="shared" si="131"/>
        <v xml:space="preserve"> </v>
      </c>
      <c r="AF557" s="91" t="str">
        <f t="shared" si="126"/>
        <v xml:space="preserve"> </v>
      </c>
      <c r="AG557" s="78"/>
      <c r="AH557" s="78"/>
      <c r="AI557" s="78"/>
      <c r="AK557" s="94" t="str">
        <f t="shared" si="127"/>
        <v>≤60</v>
      </c>
      <c r="AL557" s="94">
        <f t="shared" ca="1" si="128"/>
        <v>39</v>
      </c>
      <c r="AM557" s="95">
        <f t="shared" si="136"/>
        <v>0</v>
      </c>
      <c r="AN557" s="95">
        <f t="shared" si="137"/>
        <v>0</v>
      </c>
      <c r="AO557" s="96">
        <f t="shared" si="132"/>
        <v>0</v>
      </c>
      <c r="AP557" s="96">
        <f t="shared" si="133"/>
        <v>0</v>
      </c>
    </row>
    <row r="558" spans="2:42" s="97" customFormat="1" ht="52.8" x14ac:dyDescent="0.3">
      <c r="B558" s="79">
        <f t="shared" si="134"/>
        <v>555</v>
      </c>
      <c r="C558" s="79"/>
      <c r="D558" s="80" t="s">
        <v>94</v>
      </c>
      <c r="E558" s="80"/>
      <c r="F558" s="81"/>
      <c r="G558" s="82" t="str">
        <f t="shared" si="135"/>
        <v xml:space="preserve">Группа от QF </v>
      </c>
      <c r="H558" s="83"/>
      <c r="I558" s="83"/>
      <c r="J558" s="83"/>
      <c r="K558" s="83"/>
      <c r="L558" s="127"/>
      <c r="M558" s="127"/>
      <c r="N558" s="84"/>
      <c r="O558" s="85"/>
      <c r="P558" s="85"/>
      <c r="Q558" s="85"/>
      <c r="R558" s="86"/>
      <c r="S558" s="80"/>
      <c r="T558" s="87"/>
      <c r="U558" s="88" t="str">
        <f t="shared" si="129"/>
        <v xml:space="preserve"> </v>
      </c>
      <c r="V558" s="89"/>
      <c r="W558" s="90" t="str">
        <f t="shared" si="130"/>
        <v xml:space="preserve"> </v>
      </c>
      <c r="X558" s="90"/>
      <c r="Y558" s="90"/>
      <c r="Z558" s="90"/>
      <c r="AA558" s="90"/>
      <c r="AB558" s="87" t="s">
        <v>74</v>
      </c>
      <c r="AC558" s="76"/>
      <c r="AD558" s="91">
        <f t="shared" si="125"/>
        <v>0</v>
      </c>
      <c r="AE558" s="88" t="str">
        <f t="shared" si="131"/>
        <v xml:space="preserve"> </v>
      </c>
      <c r="AF558" s="91" t="str">
        <f t="shared" si="126"/>
        <v xml:space="preserve"> </v>
      </c>
      <c r="AG558" s="78"/>
      <c r="AH558" s="78"/>
      <c r="AI558" s="78"/>
      <c r="AK558" s="94" t="str">
        <f t="shared" si="127"/>
        <v>≤60</v>
      </c>
      <c r="AL558" s="94">
        <f t="shared" ca="1" si="128"/>
        <v>45</v>
      </c>
      <c r="AM558" s="95">
        <f t="shared" si="136"/>
        <v>0</v>
      </c>
      <c r="AN558" s="95">
        <f t="shared" si="137"/>
        <v>0</v>
      </c>
      <c r="AO558" s="96">
        <f t="shared" si="132"/>
        <v>0</v>
      </c>
      <c r="AP558" s="96">
        <f t="shared" si="133"/>
        <v>0</v>
      </c>
    </row>
    <row r="559" spans="2:42" s="97" customFormat="1" ht="52.8" x14ac:dyDescent="0.3">
      <c r="B559" s="79">
        <f t="shared" si="134"/>
        <v>556</v>
      </c>
      <c r="C559" s="79"/>
      <c r="D559" s="80" t="s">
        <v>94</v>
      </c>
      <c r="E559" s="80"/>
      <c r="F559" s="81"/>
      <c r="G559" s="82" t="str">
        <f t="shared" si="135"/>
        <v xml:space="preserve">Группа от QF </v>
      </c>
      <c r="H559" s="83"/>
      <c r="I559" s="83"/>
      <c r="J559" s="83"/>
      <c r="K559" s="83"/>
      <c r="L559" s="127"/>
      <c r="M559" s="127"/>
      <c r="N559" s="84"/>
      <c r="O559" s="85"/>
      <c r="P559" s="85"/>
      <c r="Q559" s="85"/>
      <c r="R559" s="86"/>
      <c r="S559" s="80"/>
      <c r="T559" s="87"/>
      <c r="U559" s="88" t="str">
        <f t="shared" si="129"/>
        <v xml:space="preserve"> </v>
      </c>
      <c r="V559" s="89"/>
      <c r="W559" s="90" t="str">
        <f t="shared" si="130"/>
        <v xml:space="preserve"> </v>
      </c>
      <c r="X559" s="90"/>
      <c r="Y559" s="90"/>
      <c r="Z559" s="90"/>
      <c r="AA559" s="90"/>
      <c r="AB559" s="87" t="s">
        <v>74</v>
      </c>
      <c r="AC559" s="76"/>
      <c r="AD559" s="91">
        <f t="shared" si="125"/>
        <v>0</v>
      </c>
      <c r="AE559" s="88" t="str">
        <f t="shared" si="131"/>
        <v xml:space="preserve"> </v>
      </c>
      <c r="AF559" s="91" t="str">
        <f t="shared" si="126"/>
        <v xml:space="preserve"> </v>
      </c>
      <c r="AG559" s="78"/>
      <c r="AH559" s="78"/>
      <c r="AI559" s="78"/>
      <c r="AK559" s="94" t="str">
        <f t="shared" si="127"/>
        <v>≤60</v>
      </c>
      <c r="AL559" s="94">
        <f t="shared" ca="1" si="128"/>
        <v>25</v>
      </c>
      <c r="AM559" s="95">
        <f t="shared" si="136"/>
        <v>0</v>
      </c>
      <c r="AN559" s="95">
        <f t="shared" si="137"/>
        <v>0</v>
      </c>
      <c r="AO559" s="96">
        <f t="shared" si="132"/>
        <v>0</v>
      </c>
      <c r="AP559" s="96">
        <f t="shared" si="133"/>
        <v>0</v>
      </c>
    </row>
    <row r="560" spans="2:42" s="97" customFormat="1" ht="52.8" x14ac:dyDescent="0.3">
      <c r="B560" s="79">
        <f t="shared" si="134"/>
        <v>557</v>
      </c>
      <c r="C560" s="79"/>
      <c r="D560" s="80" t="s">
        <v>94</v>
      </c>
      <c r="E560" s="80"/>
      <c r="F560" s="81"/>
      <c r="G560" s="82" t="str">
        <f t="shared" si="135"/>
        <v xml:space="preserve">Группа от QF </v>
      </c>
      <c r="H560" s="83"/>
      <c r="I560" s="83"/>
      <c r="J560" s="83"/>
      <c r="K560" s="83"/>
      <c r="L560" s="127"/>
      <c r="M560" s="127"/>
      <c r="N560" s="84"/>
      <c r="O560" s="85"/>
      <c r="P560" s="85"/>
      <c r="Q560" s="85"/>
      <c r="R560" s="86"/>
      <c r="S560" s="80"/>
      <c r="T560" s="87"/>
      <c r="U560" s="88" t="str">
        <f t="shared" si="129"/>
        <v xml:space="preserve"> </v>
      </c>
      <c r="V560" s="89"/>
      <c r="W560" s="90" t="str">
        <f t="shared" si="130"/>
        <v xml:space="preserve"> </v>
      </c>
      <c r="X560" s="90"/>
      <c r="Y560" s="90"/>
      <c r="Z560" s="90"/>
      <c r="AA560" s="90"/>
      <c r="AB560" s="87" t="s">
        <v>74</v>
      </c>
      <c r="AC560" s="76"/>
      <c r="AD560" s="91">
        <f t="shared" si="125"/>
        <v>0</v>
      </c>
      <c r="AE560" s="88" t="str">
        <f t="shared" si="131"/>
        <v xml:space="preserve"> </v>
      </c>
      <c r="AF560" s="91" t="str">
        <f t="shared" si="126"/>
        <v xml:space="preserve"> </v>
      </c>
      <c r="AG560" s="78"/>
      <c r="AH560" s="78"/>
      <c r="AI560" s="78"/>
      <c r="AK560" s="94" t="str">
        <f t="shared" si="127"/>
        <v>≤60</v>
      </c>
      <c r="AL560" s="94">
        <f t="shared" ca="1" si="128"/>
        <v>23</v>
      </c>
      <c r="AM560" s="95">
        <f t="shared" si="136"/>
        <v>0</v>
      </c>
      <c r="AN560" s="95">
        <f t="shared" si="137"/>
        <v>0</v>
      </c>
      <c r="AO560" s="96">
        <f t="shared" si="132"/>
        <v>0</v>
      </c>
      <c r="AP560" s="96">
        <f t="shared" si="133"/>
        <v>0</v>
      </c>
    </row>
    <row r="561" spans="2:42" s="97" customFormat="1" ht="52.8" x14ac:dyDescent="0.3">
      <c r="B561" s="79">
        <f t="shared" si="134"/>
        <v>558</v>
      </c>
      <c r="C561" s="79"/>
      <c r="D561" s="80" t="s">
        <v>94</v>
      </c>
      <c r="E561" s="80"/>
      <c r="F561" s="81"/>
      <c r="G561" s="82" t="str">
        <f t="shared" si="135"/>
        <v xml:space="preserve">Группа от QF </v>
      </c>
      <c r="H561" s="83"/>
      <c r="I561" s="83"/>
      <c r="J561" s="83"/>
      <c r="K561" s="83"/>
      <c r="L561" s="127"/>
      <c r="M561" s="127"/>
      <c r="N561" s="84"/>
      <c r="O561" s="85"/>
      <c r="P561" s="85"/>
      <c r="Q561" s="85"/>
      <c r="R561" s="86"/>
      <c r="S561" s="80"/>
      <c r="T561" s="87"/>
      <c r="U561" s="88" t="str">
        <f t="shared" si="129"/>
        <v xml:space="preserve"> </v>
      </c>
      <c r="V561" s="89"/>
      <c r="W561" s="90" t="str">
        <f t="shared" si="130"/>
        <v xml:space="preserve"> </v>
      </c>
      <c r="X561" s="90"/>
      <c r="Y561" s="90"/>
      <c r="Z561" s="90"/>
      <c r="AA561" s="90"/>
      <c r="AB561" s="87" t="s">
        <v>74</v>
      </c>
      <c r="AC561" s="76"/>
      <c r="AD561" s="91">
        <f t="shared" si="125"/>
        <v>0</v>
      </c>
      <c r="AE561" s="88" t="str">
        <f t="shared" si="131"/>
        <v xml:space="preserve"> </v>
      </c>
      <c r="AF561" s="91" t="str">
        <f t="shared" si="126"/>
        <v xml:space="preserve"> </v>
      </c>
      <c r="AG561" s="78"/>
      <c r="AH561" s="78"/>
      <c r="AI561" s="78"/>
      <c r="AK561" s="94" t="str">
        <f t="shared" si="127"/>
        <v>≤60</v>
      </c>
      <c r="AL561" s="94">
        <f t="shared" ca="1" si="128"/>
        <v>47</v>
      </c>
      <c r="AM561" s="95">
        <f t="shared" si="136"/>
        <v>0</v>
      </c>
      <c r="AN561" s="95">
        <f t="shared" si="137"/>
        <v>0</v>
      </c>
      <c r="AO561" s="96">
        <f t="shared" si="132"/>
        <v>0</v>
      </c>
      <c r="AP561" s="96">
        <f t="shared" si="133"/>
        <v>0</v>
      </c>
    </row>
    <row r="562" spans="2:42" s="97" customFormat="1" ht="52.8" x14ac:dyDescent="0.3">
      <c r="B562" s="79">
        <f t="shared" si="134"/>
        <v>559</v>
      </c>
      <c r="C562" s="79"/>
      <c r="D562" s="80" t="s">
        <v>94</v>
      </c>
      <c r="E562" s="80"/>
      <c r="F562" s="81"/>
      <c r="G562" s="82" t="str">
        <f t="shared" si="135"/>
        <v xml:space="preserve">Группа от QF </v>
      </c>
      <c r="H562" s="83"/>
      <c r="I562" s="83"/>
      <c r="J562" s="83"/>
      <c r="K562" s="83"/>
      <c r="L562" s="127"/>
      <c r="M562" s="127"/>
      <c r="N562" s="84"/>
      <c r="O562" s="85"/>
      <c r="P562" s="85"/>
      <c r="Q562" s="85"/>
      <c r="R562" s="86"/>
      <c r="S562" s="80"/>
      <c r="T562" s="87"/>
      <c r="U562" s="88" t="str">
        <f t="shared" si="129"/>
        <v xml:space="preserve"> </v>
      </c>
      <c r="V562" s="89"/>
      <c r="W562" s="90" t="str">
        <f t="shared" si="130"/>
        <v xml:space="preserve"> </v>
      </c>
      <c r="X562" s="90"/>
      <c r="Y562" s="90"/>
      <c r="Z562" s="90"/>
      <c r="AA562" s="90"/>
      <c r="AB562" s="87" t="s">
        <v>74</v>
      </c>
      <c r="AC562" s="76"/>
      <c r="AD562" s="91">
        <f t="shared" si="125"/>
        <v>0</v>
      </c>
      <c r="AE562" s="88" t="str">
        <f t="shared" si="131"/>
        <v xml:space="preserve"> </v>
      </c>
      <c r="AF562" s="91" t="str">
        <f t="shared" si="126"/>
        <v xml:space="preserve"> </v>
      </c>
      <c r="AG562" s="78"/>
      <c r="AH562" s="78"/>
      <c r="AI562" s="78"/>
      <c r="AK562" s="94" t="str">
        <f t="shared" si="127"/>
        <v>≤60</v>
      </c>
      <c r="AL562" s="94">
        <f t="shared" ca="1" si="128"/>
        <v>20</v>
      </c>
      <c r="AM562" s="95">
        <f t="shared" si="136"/>
        <v>0</v>
      </c>
      <c r="AN562" s="95">
        <f t="shared" si="137"/>
        <v>0</v>
      </c>
      <c r="AO562" s="96">
        <f t="shared" si="132"/>
        <v>0</v>
      </c>
      <c r="AP562" s="96">
        <f t="shared" si="133"/>
        <v>0</v>
      </c>
    </row>
    <row r="563" spans="2:42" s="97" customFormat="1" ht="52.8" x14ac:dyDescent="0.3">
      <c r="B563" s="79">
        <f t="shared" si="134"/>
        <v>560</v>
      </c>
      <c r="C563" s="79"/>
      <c r="D563" s="80" t="s">
        <v>94</v>
      </c>
      <c r="E563" s="80"/>
      <c r="F563" s="81"/>
      <c r="G563" s="82" t="str">
        <f t="shared" si="135"/>
        <v xml:space="preserve">Группа от QF </v>
      </c>
      <c r="H563" s="83"/>
      <c r="I563" s="83"/>
      <c r="J563" s="83"/>
      <c r="K563" s="83"/>
      <c r="L563" s="127"/>
      <c r="M563" s="127"/>
      <c r="N563" s="84"/>
      <c r="O563" s="85"/>
      <c r="P563" s="85"/>
      <c r="Q563" s="85"/>
      <c r="R563" s="86"/>
      <c r="S563" s="80"/>
      <c r="T563" s="87"/>
      <c r="U563" s="88" t="str">
        <f t="shared" si="129"/>
        <v xml:space="preserve"> </v>
      </c>
      <c r="V563" s="89"/>
      <c r="W563" s="90" t="str">
        <f t="shared" si="130"/>
        <v xml:space="preserve"> </v>
      </c>
      <c r="X563" s="90"/>
      <c r="Y563" s="90"/>
      <c r="Z563" s="90"/>
      <c r="AA563" s="90"/>
      <c r="AB563" s="87" t="s">
        <v>74</v>
      </c>
      <c r="AC563" s="76"/>
      <c r="AD563" s="91">
        <f t="shared" si="125"/>
        <v>0</v>
      </c>
      <c r="AE563" s="88" t="str">
        <f t="shared" si="131"/>
        <v xml:space="preserve"> </v>
      </c>
      <c r="AF563" s="91" t="str">
        <f t="shared" si="126"/>
        <v xml:space="preserve"> </v>
      </c>
      <c r="AG563" s="78"/>
      <c r="AH563" s="78"/>
      <c r="AI563" s="78"/>
      <c r="AK563" s="94" t="str">
        <f t="shared" si="127"/>
        <v>≤60</v>
      </c>
      <c r="AL563" s="94">
        <f t="shared" ca="1" si="128"/>
        <v>38</v>
      </c>
      <c r="AM563" s="95">
        <f t="shared" si="136"/>
        <v>0</v>
      </c>
      <c r="AN563" s="95">
        <f t="shared" si="137"/>
        <v>0</v>
      </c>
      <c r="AO563" s="96">
        <f t="shared" si="132"/>
        <v>0</v>
      </c>
      <c r="AP563" s="96">
        <f t="shared" si="133"/>
        <v>0</v>
      </c>
    </row>
    <row r="564" spans="2:42" s="97" customFormat="1" ht="52.8" x14ac:dyDescent="0.3">
      <c r="B564" s="79">
        <f t="shared" si="134"/>
        <v>561</v>
      </c>
      <c r="C564" s="79"/>
      <c r="D564" s="80" t="s">
        <v>94</v>
      </c>
      <c r="E564" s="80"/>
      <c r="F564" s="81"/>
      <c r="G564" s="82" t="str">
        <f t="shared" si="135"/>
        <v xml:space="preserve">Группа от QF </v>
      </c>
      <c r="H564" s="83"/>
      <c r="I564" s="83"/>
      <c r="J564" s="83"/>
      <c r="K564" s="83"/>
      <c r="L564" s="127"/>
      <c r="M564" s="127"/>
      <c r="N564" s="84"/>
      <c r="O564" s="85"/>
      <c r="P564" s="85"/>
      <c r="Q564" s="85"/>
      <c r="R564" s="86"/>
      <c r="S564" s="80"/>
      <c r="T564" s="87"/>
      <c r="U564" s="88" t="str">
        <f t="shared" si="129"/>
        <v xml:space="preserve"> </v>
      </c>
      <c r="V564" s="89"/>
      <c r="W564" s="90" t="str">
        <f t="shared" si="130"/>
        <v xml:space="preserve"> </v>
      </c>
      <c r="X564" s="90"/>
      <c r="Y564" s="90"/>
      <c r="Z564" s="90"/>
      <c r="AA564" s="90"/>
      <c r="AB564" s="87" t="s">
        <v>74</v>
      </c>
      <c r="AC564" s="76"/>
      <c r="AD564" s="91">
        <f t="shared" si="125"/>
        <v>0</v>
      </c>
      <c r="AE564" s="88" t="str">
        <f t="shared" si="131"/>
        <v xml:space="preserve"> </v>
      </c>
      <c r="AF564" s="91" t="str">
        <f t="shared" si="126"/>
        <v xml:space="preserve"> </v>
      </c>
      <c r="AG564" s="78"/>
      <c r="AH564" s="78"/>
      <c r="AI564" s="78"/>
      <c r="AK564" s="94" t="str">
        <f t="shared" si="127"/>
        <v>≤60</v>
      </c>
      <c r="AL564" s="94">
        <f t="shared" ca="1" si="128"/>
        <v>35</v>
      </c>
      <c r="AM564" s="95">
        <f t="shared" si="136"/>
        <v>0</v>
      </c>
      <c r="AN564" s="95">
        <f t="shared" si="137"/>
        <v>0</v>
      </c>
      <c r="AO564" s="96">
        <f t="shared" si="132"/>
        <v>0</v>
      </c>
      <c r="AP564" s="96">
        <f t="shared" si="133"/>
        <v>0</v>
      </c>
    </row>
    <row r="565" spans="2:42" s="97" customFormat="1" ht="52.8" x14ac:dyDescent="0.3">
      <c r="B565" s="79">
        <f t="shared" si="134"/>
        <v>562</v>
      </c>
      <c r="C565" s="79"/>
      <c r="D565" s="80" t="s">
        <v>94</v>
      </c>
      <c r="E565" s="80"/>
      <c r="F565" s="81"/>
      <c r="G565" s="82" t="str">
        <f t="shared" si="135"/>
        <v xml:space="preserve">Группа от QF </v>
      </c>
      <c r="H565" s="83"/>
      <c r="I565" s="83"/>
      <c r="J565" s="83"/>
      <c r="K565" s="83"/>
      <c r="L565" s="127"/>
      <c r="M565" s="127"/>
      <c r="N565" s="84"/>
      <c r="O565" s="85"/>
      <c r="P565" s="85"/>
      <c r="Q565" s="85"/>
      <c r="R565" s="86"/>
      <c r="S565" s="80"/>
      <c r="T565" s="87"/>
      <c r="U565" s="88" t="str">
        <f t="shared" si="129"/>
        <v xml:space="preserve"> </v>
      </c>
      <c r="V565" s="89"/>
      <c r="W565" s="90" t="str">
        <f t="shared" si="130"/>
        <v xml:space="preserve"> </v>
      </c>
      <c r="X565" s="90"/>
      <c r="Y565" s="90"/>
      <c r="Z565" s="90"/>
      <c r="AA565" s="90"/>
      <c r="AB565" s="87" t="s">
        <v>74</v>
      </c>
      <c r="AC565" s="76"/>
      <c r="AD565" s="91">
        <f t="shared" si="125"/>
        <v>0</v>
      </c>
      <c r="AE565" s="88" t="str">
        <f t="shared" si="131"/>
        <v xml:space="preserve"> </v>
      </c>
      <c r="AF565" s="91" t="str">
        <f t="shared" si="126"/>
        <v xml:space="preserve"> </v>
      </c>
      <c r="AG565" s="78"/>
      <c r="AH565" s="78"/>
      <c r="AI565" s="78"/>
      <c r="AK565" s="94" t="str">
        <f t="shared" si="127"/>
        <v>≤60</v>
      </c>
      <c r="AL565" s="94">
        <f t="shared" ca="1" si="128"/>
        <v>40</v>
      </c>
      <c r="AM565" s="95">
        <f t="shared" si="136"/>
        <v>0</v>
      </c>
      <c r="AN565" s="95">
        <f t="shared" si="137"/>
        <v>0</v>
      </c>
      <c r="AO565" s="96">
        <f t="shared" si="132"/>
        <v>0</v>
      </c>
      <c r="AP565" s="96">
        <f t="shared" si="133"/>
        <v>0</v>
      </c>
    </row>
    <row r="566" spans="2:42" s="97" customFormat="1" ht="52.8" x14ac:dyDescent="0.3">
      <c r="B566" s="79">
        <f t="shared" si="134"/>
        <v>563</v>
      </c>
      <c r="C566" s="79"/>
      <c r="D566" s="80" t="s">
        <v>94</v>
      </c>
      <c r="E566" s="80"/>
      <c r="F566" s="81"/>
      <c r="G566" s="82" t="str">
        <f t="shared" si="135"/>
        <v xml:space="preserve">Группа от QF </v>
      </c>
      <c r="H566" s="83"/>
      <c r="I566" s="83"/>
      <c r="J566" s="83"/>
      <c r="K566" s="83"/>
      <c r="L566" s="127"/>
      <c r="M566" s="127"/>
      <c r="N566" s="84"/>
      <c r="O566" s="85"/>
      <c r="P566" s="85"/>
      <c r="Q566" s="85"/>
      <c r="R566" s="86"/>
      <c r="S566" s="80"/>
      <c r="T566" s="87"/>
      <c r="U566" s="88" t="str">
        <f t="shared" si="129"/>
        <v xml:space="preserve"> </v>
      </c>
      <c r="V566" s="89"/>
      <c r="W566" s="90" t="str">
        <f t="shared" si="130"/>
        <v xml:space="preserve"> </v>
      </c>
      <c r="X566" s="90"/>
      <c r="Y566" s="90"/>
      <c r="Z566" s="90"/>
      <c r="AA566" s="90"/>
      <c r="AB566" s="87" t="s">
        <v>74</v>
      </c>
      <c r="AC566" s="76"/>
      <c r="AD566" s="91">
        <f t="shared" si="125"/>
        <v>0</v>
      </c>
      <c r="AE566" s="88" t="str">
        <f t="shared" si="131"/>
        <v xml:space="preserve"> </v>
      </c>
      <c r="AF566" s="91" t="str">
        <f t="shared" si="126"/>
        <v xml:space="preserve"> </v>
      </c>
      <c r="AG566" s="78"/>
      <c r="AH566" s="78"/>
      <c r="AI566" s="78"/>
      <c r="AK566" s="94" t="str">
        <f t="shared" si="127"/>
        <v>≤60</v>
      </c>
      <c r="AL566" s="94">
        <f t="shared" ca="1" si="128"/>
        <v>40</v>
      </c>
      <c r="AM566" s="95">
        <f t="shared" si="136"/>
        <v>0</v>
      </c>
      <c r="AN566" s="95">
        <f t="shared" si="137"/>
        <v>0</v>
      </c>
      <c r="AO566" s="96">
        <f t="shared" si="132"/>
        <v>0</v>
      </c>
      <c r="AP566" s="96">
        <f t="shared" si="133"/>
        <v>0</v>
      </c>
    </row>
    <row r="567" spans="2:42" s="97" customFormat="1" ht="52.8" x14ac:dyDescent="0.3">
      <c r="B567" s="79">
        <f t="shared" si="134"/>
        <v>564</v>
      </c>
      <c r="C567" s="79"/>
      <c r="D567" s="80" t="s">
        <v>94</v>
      </c>
      <c r="E567" s="80"/>
      <c r="F567" s="81"/>
      <c r="G567" s="82" t="str">
        <f t="shared" si="135"/>
        <v xml:space="preserve">Группа от QF </v>
      </c>
      <c r="H567" s="83"/>
      <c r="I567" s="83"/>
      <c r="J567" s="83"/>
      <c r="K567" s="83"/>
      <c r="L567" s="127"/>
      <c r="M567" s="127"/>
      <c r="N567" s="84"/>
      <c r="O567" s="85"/>
      <c r="P567" s="85"/>
      <c r="Q567" s="85"/>
      <c r="R567" s="86"/>
      <c r="S567" s="80"/>
      <c r="T567" s="87"/>
      <c r="U567" s="88" t="str">
        <f t="shared" si="129"/>
        <v xml:space="preserve"> </v>
      </c>
      <c r="V567" s="89"/>
      <c r="W567" s="90" t="str">
        <f t="shared" si="130"/>
        <v xml:space="preserve"> </v>
      </c>
      <c r="X567" s="90"/>
      <c r="Y567" s="90"/>
      <c r="Z567" s="90"/>
      <c r="AA567" s="90"/>
      <c r="AB567" s="87" t="s">
        <v>74</v>
      </c>
      <c r="AC567" s="76"/>
      <c r="AD567" s="91">
        <f t="shared" si="125"/>
        <v>0</v>
      </c>
      <c r="AE567" s="88" t="str">
        <f t="shared" si="131"/>
        <v xml:space="preserve"> </v>
      </c>
      <c r="AF567" s="91" t="str">
        <f t="shared" si="126"/>
        <v xml:space="preserve"> </v>
      </c>
      <c r="AG567" s="78"/>
      <c r="AH567" s="78"/>
      <c r="AI567" s="78"/>
      <c r="AK567" s="94" t="str">
        <f t="shared" si="127"/>
        <v>≤60</v>
      </c>
      <c r="AL567" s="94">
        <f t="shared" ca="1" si="128"/>
        <v>33</v>
      </c>
      <c r="AM567" s="95">
        <f t="shared" si="136"/>
        <v>0</v>
      </c>
      <c r="AN567" s="95">
        <f t="shared" si="137"/>
        <v>0</v>
      </c>
      <c r="AO567" s="96">
        <f t="shared" si="132"/>
        <v>0</v>
      </c>
      <c r="AP567" s="96">
        <f t="shared" si="133"/>
        <v>0</v>
      </c>
    </row>
    <row r="568" spans="2:42" s="97" customFormat="1" ht="52.8" x14ac:dyDescent="0.3">
      <c r="B568" s="79">
        <f t="shared" si="134"/>
        <v>565</v>
      </c>
      <c r="C568" s="79"/>
      <c r="D568" s="80" t="s">
        <v>94</v>
      </c>
      <c r="E568" s="80"/>
      <c r="F568" s="81"/>
      <c r="G568" s="82" t="str">
        <f t="shared" si="135"/>
        <v xml:space="preserve">Группа от QF </v>
      </c>
      <c r="H568" s="83"/>
      <c r="I568" s="83"/>
      <c r="J568" s="83"/>
      <c r="K568" s="83"/>
      <c r="L568" s="127"/>
      <c r="M568" s="127"/>
      <c r="N568" s="84"/>
      <c r="O568" s="85"/>
      <c r="P568" s="85"/>
      <c r="Q568" s="85"/>
      <c r="R568" s="86"/>
      <c r="S568" s="80"/>
      <c r="T568" s="87"/>
      <c r="U568" s="88" t="str">
        <f t="shared" si="129"/>
        <v xml:space="preserve"> </v>
      </c>
      <c r="V568" s="89"/>
      <c r="W568" s="90" t="str">
        <f t="shared" si="130"/>
        <v xml:space="preserve"> </v>
      </c>
      <c r="X568" s="90"/>
      <c r="Y568" s="90"/>
      <c r="Z568" s="90"/>
      <c r="AA568" s="90"/>
      <c r="AB568" s="87" t="s">
        <v>74</v>
      </c>
      <c r="AC568" s="76"/>
      <c r="AD568" s="91">
        <f t="shared" si="125"/>
        <v>0</v>
      </c>
      <c r="AE568" s="88" t="str">
        <f t="shared" si="131"/>
        <v xml:space="preserve"> </v>
      </c>
      <c r="AF568" s="91" t="str">
        <f t="shared" si="126"/>
        <v xml:space="preserve"> </v>
      </c>
      <c r="AG568" s="78"/>
      <c r="AH568" s="78"/>
      <c r="AI568" s="78"/>
      <c r="AK568" s="94" t="str">
        <f t="shared" si="127"/>
        <v>≤60</v>
      </c>
      <c r="AL568" s="94">
        <f t="shared" ca="1" si="128"/>
        <v>41</v>
      </c>
      <c r="AM568" s="95">
        <f t="shared" si="136"/>
        <v>0</v>
      </c>
      <c r="AN568" s="95">
        <f t="shared" si="137"/>
        <v>0</v>
      </c>
      <c r="AO568" s="96">
        <f t="shared" si="132"/>
        <v>0</v>
      </c>
      <c r="AP568" s="96">
        <f t="shared" si="133"/>
        <v>0</v>
      </c>
    </row>
    <row r="569" spans="2:42" s="97" customFormat="1" ht="52.8" x14ac:dyDescent="0.3">
      <c r="B569" s="79">
        <f t="shared" si="134"/>
        <v>566</v>
      </c>
      <c r="C569" s="79"/>
      <c r="D569" s="80" t="s">
        <v>94</v>
      </c>
      <c r="E569" s="80"/>
      <c r="F569" s="81"/>
      <c r="G569" s="82" t="str">
        <f t="shared" si="135"/>
        <v xml:space="preserve">Группа от QF </v>
      </c>
      <c r="H569" s="83"/>
      <c r="I569" s="83"/>
      <c r="J569" s="83"/>
      <c r="K569" s="83"/>
      <c r="L569" s="127"/>
      <c r="M569" s="127"/>
      <c r="N569" s="84"/>
      <c r="O569" s="85"/>
      <c r="P569" s="85"/>
      <c r="Q569" s="85"/>
      <c r="R569" s="86"/>
      <c r="S569" s="80"/>
      <c r="T569" s="87"/>
      <c r="U569" s="88" t="str">
        <f t="shared" si="129"/>
        <v xml:space="preserve"> </v>
      </c>
      <c r="V569" s="89"/>
      <c r="W569" s="90" t="str">
        <f t="shared" si="130"/>
        <v xml:space="preserve"> </v>
      </c>
      <c r="X569" s="90"/>
      <c r="Y569" s="90"/>
      <c r="Z569" s="90"/>
      <c r="AA569" s="90"/>
      <c r="AB569" s="87" t="s">
        <v>74</v>
      </c>
      <c r="AC569" s="76"/>
      <c r="AD569" s="91">
        <f t="shared" si="125"/>
        <v>0</v>
      </c>
      <c r="AE569" s="88" t="str">
        <f t="shared" si="131"/>
        <v xml:space="preserve"> </v>
      </c>
      <c r="AF569" s="91" t="str">
        <f t="shared" si="126"/>
        <v xml:space="preserve"> </v>
      </c>
      <c r="AG569" s="78"/>
      <c r="AH569" s="78"/>
      <c r="AI569" s="78"/>
      <c r="AK569" s="94" t="str">
        <f t="shared" si="127"/>
        <v>≤60</v>
      </c>
      <c r="AL569" s="94">
        <f t="shared" ca="1" si="128"/>
        <v>24</v>
      </c>
      <c r="AM569" s="95">
        <f t="shared" si="136"/>
        <v>0</v>
      </c>
      <c r="AN569" s="95">
        <f t="shared" si="137"/>
        <v>0</v>
      </c>
      <c r="AO569" s="96">
        <f t="shared" si="132"/>
        <v>0</v>
      </c>
      <c r="AP569" s="96">
        <f t="shared" si="133"/>
        <v>0</v>
      </c>
    </row>
    <row r="570" spans="2:42" s="97" customFormat="1" ht="52.8" x14ac:dyDescent="0.3">
      <c r="B570" s="79">
        <f t="shared" si="134"/>
        <v>567</v>
      </c>
      <c r="C570" s="79"/>
      <c r="D570" s="80" t="s">
        <v>94</v>
      </c>
      <c r="E570" s="80"/>
      <c r="F570" s="81"/>
      <c r="G570" s="82" t="str">
        <f t="shared" si="135"/>
        <v xml:space="preserve">Группа от QF </v>
      </c>
      <c r="H570" s="83"/>
      <c r="I570" s="83"/>
      <c r="J570" s="83"/>
      <c r="K570" s="83"/>
      <c r="L570" s="127"/>
      <c r="M570" s="127"/>
      <c r="N570" s="84"/>
      <c r="O570" s="85"/>
      <c r="P570" s="85"/>
      <c r="Q570" s="85"/>
      <c r="R570" s="86"/>
      <c r="S570" s="80"/>
      <c r="T570" s="87"/>
      <c r="U570" s="88" t="str">
        <f t="shared" si="129"/>
        <v xml:space="preserve"> </v>
      </c>
      <c r="V570" s="89"/>
      <c r="W570" s="90" t="str">
        <f t="shared" si="130"/>
        <v xml:space="preserve"> </v>
      </c>
      <c r="X570" s="90"/>
      <c r="Y570" s="90"/>
      <c r="Z570" s="90"/>
      <c r="AA570" s="90"/>
      <c r="AB570" s="87" t="s">
        <v>74</v>
      </c>
      <c r="AC570" s="76"/>
      <c r="AD570" s="91">
        <f t="shared" si="125"/>
        <v>0</v>
      </c>
      <c r="AE570" s="88" t="str">
        <f t="shared" si="131"/>
        <v xml:space="preserve"> </v>
      </c>
      <c r="AF570" s="91" t="str">
        <f t="shared" si="126"/>
        <v xml:space="preserve"> </v>
      </c>
      <c r="AG570" s="78"/>
      <c r="AH570" s="78"/>
      <c r="AI570" s="78"/>
      <c r="AK570" s="94" t="str">
        <f t="shared" si="127"/>
        <v>≤60</v>
      </c>
      <c r="AL570" s="94">
        <f t="shared" ca="1" si="128"/>
        <v>27</v>
      </c>
      <c r="AM570" s="95">
        <f t="shared" si="136"/>
        <v>0</v>
      </c>
      <c r="AN570" s="95">
        <f t="shared" si="137"/>
        <v>0</v>
      </c>
      <c r="AO570" s="96">
        <f t="shared" si="132"/>
        <v>0</v>
      </c>
      <c r="AP570" s="96">
        <f t="shared" si="133"/>
        <v>0</v>
      </c>
    </row>
    <row r="571" spans="2:42" s="97" customFormat="1" ht="52.8" x14ac:dyDescent="0.3">
      <c r="B571" s="79">
        <f t="shared" si="134"/>
        <v>568</v>
      </c>
      <c r="C571" s="79"/>
      <c r="D571" s="80" t="s">
        <v>94</v>
      </c>
      <c r="E571" s="80"/>
      <c r="F571" s="81"/>
      <c r="G571" s="82" t="str">
        <f t="shared" si="135"/>
        <v xml:space="preserve">Группа от QF </v>
      </c>
      <c r="H571" s="83"/>
      <c r="I571" s="83"/>
      <c r="J571" s="83"/>
      <c r="K571" s="83"/>
      <c r="L571" s="127"/>
      <c r="M571" s="127"/>
      <c r="N571" s="84"/>
      <c r="O571" s="85"/>
      <c r="P571" s="85"/>
      <c r="Q571" s="85"/>
      <c r="R571" s="86"/>
      <c r="S571" s="80"/>
      <c r="T571" s="87"/>
      <c r="U571" s="88" t="str">
        <f t="shared" si="129"/>
        <v xml:space="preserve"> </v>
      </c>
      <c r="V571" s="89"/>
      <c r="W571" s="90" t="str">
        <f t="shared" si="130"/>
        <v xml:space="preserve"> </v>
      </c>
      <c r="X571" s="90"/>
      <c r="Y571" s="90"/>
      <c r="Z571" s="90"/>
      <c r="AA571" s="90"/>
      <c r="AB571" s="87" t="s">
        <v>74</v>
      </c>
      <c r="AC571" s="76"/>
      <c r="AD571" s="91">
        <f t="shared" si="125"/>
        <v>0</v>
      </c>
      <c r="AE571" s="88" t="str">
        <f t="shared" si="131"/>
        <v xml:space="preserve"> </v>
      </c>
      <c r="AF571" s="91" t="str">
        <f t="shared" si="126"/>
        <v xml:space="preserve"> </v>
      </c>
      <c r="AG571" s="78"/>
      <c r="AH571" s="78"/>
      <c r="AI571" s="78"/>
      <c r="AK571" s="94" t="str">
        <f t="shared" si="127"/>
        <v>≤60</v>
      </c>
      <c r="AL571" s="94">
        <f t="shared" ca="1" si="128"/>
        <v>26</v>
      </c>
      <c r="AM571" s="95">
        <f t="shared" si="136"/>
        <v>0</v>
      </c>
      <c r="AN571" s="95">
        <f t="shared" si="137"/>
        <v>0</v>
      </c>
      <c r="AO571" s="96">
        <f t="shared" si="132"/>
        <v>0</v>
      </c>
      <c r="AP571" s="96">
        <f t="shared" si="133"/>
        <v>0</v>
      </c>
    </row>
    <row r="572" spans="2:42" s="97" customFormat="1" ht="52.8" x14ac:dyDescent="0.3">
      <c r="B572" s="79">
        <f t="shared" si="134"/>
        <v>569</v>
      </c>
      <c r="C572" s="79"/>
      <c r="D572" s="80" t="s">
        <v>94</v>
      </c>
      <c r="E572" s="80"/>
      <c r="F572" s="81"/>
      <c r="G572" s="82" t="str">
        <f t="shared" si="135"/>
        <v xml:space="preserve">Группа от QF </v>
      </c>
      <c r="H572" s="83"/>
      <c r="I572" s="83"/>
      <c r="J572" s="83"/>
      <c r="K572" s="83"/>
      <c r="L572" s="127"/>
      <c r="M572" s="127"/>
      <c r="N572" s="84"/>
      <c r="O572" s="85"/>
      <c r="P572" s="85"/>
      <c r="Q572" s="85"/>
      <c r="R572" s="86"/>
      <c r="S572" s="80"/>
      <c r="T572" s="87"/>
      <c r="U572" s="88" t="str">
        <f t="shared" si="129"/>
        <v xml:space="preserve"> </v>
      </c>
      <c r="V572" s="89"/>
      <c r="W572" s="90" t="str">
        <f t="shared" si="130"/>
        <v xml:space="preserve"> </v>
      </c>
      <c r="X572" s="90"/>
      <c r="Y572" s="90"/>
      <c r="Z572" s="90"/>
      <c r="AA572" s="90"/>
      <c r="AB572" s="87" t="s">
        <v>74</v>
      </c>
      <c r="AC572" s="76"/>
      <c r="AD572" s="91">
        <f t="shared" si="125"/>
        <v>0</v>
      </c>
      <c r="AE572" s="88" t="str">
        <f t="shared" si="131"/>
        <v xml:space="preserve"> </v>
      </c>
      <c r="AF572" s="91" t="str">
        <f t="shared" si="126"/>
        <v xml:space="preserve"> </v>
      </c>
      <c r="AG572" s="78"/>
      <c r="AH572" s="78"/>
      <c r="AI572" s="78"/>
      <c r="AK572" s="94" t="str">
        <f t="shared" si="127"/>
        <v>≤60</v>
      </c>
      <c r="AL572" s="94">
        <f t="shared" ca="1" si="128"/>
        <v>36</v>
      </c>
      <c r="AM572" s="95">
        <f t="shared" si="136"/>
        <v>0</v>
      </c>
      <c r="AN572" s="95">
        <f t="shared" si="137"/>
        <v>0</v>
      </c>
      <c r="AO572" s="96">
        <f t="shared" si="132"/>
        <v>0</v>
      </c>
      <c r="AP572" s="96">
        <f t="shared" si="133"/>
        <v>0</v>
      </c>
    </row>
    <row r="573" spans="2:42" s="97" customFormat="1" ht="52.8" x14ac:dyDescent="0.3">
      <c r="B573" s="79">
        <f t="shared" si="134"/>
        <v>570</v>
      </c>
      <c r="C573" s="79"/>
      <c r="D573" s="80" t="s">
        <v>94</v>
      </c>
      <c r="E573" s="80"/>
      <c r="F573" s="81"/>
      <c r="G573" s="82" t="str">
        <f t="shared" si="135"/>
        <v xml:space="preserve">Группа от QF </v>
      </c>
      <c r="H573" s="83"/>
      <c r="I573" s="83"/>
      <c r="J573" s="83"/>
      <c r="K573" s="83"/>
      <c r="L573" s="127"/>
      <c r="M573" s="127"/>
      <c r="N573" s="84"/>
      <c r="O573" s="85"/>
      <c r="P573" s="85"/>
      <c r="Q573" s="85"/>
      <c r="R573" s="86"/>
      <c r="S573" s="80"/>
      <c r="T573" s="87"/>
      <c r="U573" s="88" t="str">
        <f t="shared" si="129"/>
        <v xml:space="preserve"> </v>
      </c>
      <c r="V573" s="89"/>
      <c r="W573" s="90" t="str">
        <f t="shared" si="130"/>
        <v xml:space="preserve"> </v>
      </c>
      <c r="X573" s="90"/>
      <c r="Y573" s="90"/>
      <c r="Z573" s="90"/>
      <c r="AA573" s="90"/>
      <c r="AB573" s="87" t="s">
        <v>74</v>
      </c>
      <c r="AC573" s="76"/>
      <c r="AD573" s="91">
        <f t="shared" si="125"/>
        <v>0</v>
      </c>
      <c r="AE573" s="88" t="str">
        <f t="shared" si="131"/>
        <v xml:space="preserve"> </v>
      </c>
      <c r="AF573" s="91" t="str">
        <f t="shared" si="126"/>
        <v xml:space="preserve"> </v>
      </c>
      <c r="AG573" s="78"/>
      <c r="AH573" s="78"/>
      <c r="AI573" s="78"/>
      <c r="AK573" s="94" t="str">
        <f t="shared" si="127"/>
        <v>≤60</v>
      </c>
      <c r="AL573" s="94">
        <f t="shared" ca="1" si="128"/>
        <v>42</v>
      </c>
      <c r="AM573" s="95">
        <f t="shared" si="136"/>
        <v>0</v>
      </c>
      <c r="AN573" s="95">
        <f t="shared" si="137"/>
        <v>0</v>
      </c>
      <c r="AO573" s="96">
        <f t="shared" si="132"/>
        <v>0</v>
      </c>
      <c r="AP573" s="96">
        <f t="shared" si="133"/>
        <v>0</v>
      </c>
    </row>
    <row r="574" spans="2:42" s="97" customFormat="1" ht="52.8" x14ac:dyDescent="0.3">
      <c r="B574" s="79">
        <f t="shared" si="134"/>
        <v>571</v>
      </c>
      <c r="C574" s="79"/>
      <c r="D574" s="80" t="s">
        <v>94</v>
      </c>
      <c r="E574" s="80"/>
      <c r="F574" s="81"/>
      <c r="G574" s="82" t="str">
        <f t="shared" si="135"/>
        <v xml:space="preserve">Группа от QF </v>
      </c>
      <c r="H574" s="83"/>
      <c r="I574" s="83"/>
      <c r="J574" s="83"/>
      <c r="K574" s="83"/>
      <c r="L574" s="127"/>
      <c r="M574" s="127"/>
      <c r="N574" s="84"/>
      <c r="O574" s="85"/>
      <c r="P574" s="85"/>
      <c r="Q574" s="85"/>
      <c r="R574" s="86"/>
      <c r="S574" s="80"/>
      <c r="T574" s="87"/>
      <c r="U574" s="88" t="str">
        <f t="shared" si="129"/>
        <v xml:space="preserve"> </v>
      </c>
      <c r="V574" s="89"/>
      <c r="W574" s="90" t="str">
        <f t="shared" si="130"/>
        <v xml:space="preserve"> </v>
      </c>
      <c r="X574" s="90"/>
      <c r="Y574" s="90"/>
      <c r="Z574" s="90"/>
      <c r="AA574" s="90"/>
      <c r="AB574" s="87" t="s">
        <v>74</v>
      </c>
      <c r="AC574" s="76"/>
      <c r="AD574" s="91">
        <f t="shared" si="125"/>
        <v>0</v>
      </c>
      <c r="AE574" s="88" t="str">
        <f t="shared" si="131"/>
        <v xml:space="preserve"> </v>
      </c>
      <c r="AF574" s="91" t="str">
        <f t="shared" si="126"/>
        <v xml:space="preserve"> </v>
      </c>
      <c r="AG574" s="78"/>
      <c r="AH574" s="78"/>
      <c r="AI574" s="78"/>
      <c r="AK574" s="94" t="str">
        <f t="shared" si="127"/>
        <v>≤60</v>
      </c>
      <c r="AL574" s="94">
        <f t="shared" ca="1" si="128"/>
        <v>45</v>
      </c>
      <c r="AM574" s="95">
        <f t="shared" si="136"/>
        <v>0</v>
      </c>
      <c r="AN574" s="95">
        <f t="shared" si="137"/>
        <v>0</v>
      </c>
      <c r="AO574" s="96">
        <f t="shared" si="132"/>
        <v>0</v>
      </c>
      <c r="AP574" s="96">
        <f t="shared" si="133"/>
        <v>0</v>
      </c>
    </row>
    <row r="575" spans="2:42" s="97" customFormat="1" ht="52.8" x14ac:dyDescent="0.3">
      <c r="B575" s="79">
        <f t="shared" si="134"/>
        <v>572</v>
      </c>
      <c r="C575" s="79"/>
      <c r="D575" s="80" t="s">
        <v>94</v>
      </c>
      <c r="E575" s="80"/>
      <c r="F575" s="81"/>
      <c r="G575" s="82" t="str">
        <f t="shared" si="135"/>
        <v xml:space="preserve">Группа от QF </v>
      </c>
      <c r="H575" s="83"/>
      <c r="I575" s="83"/>
      <c r="J575" s="83"/>
      <c r="K575" s="83"/>
      <c r="L575" s="127"/>
      <c r="M575" s="127"/>
      <c r="N575" s="84"/>
      <c r="O575" s="85"/>
      <c r="P575" s="85"/>
      <c r="Q575" s="85"/>
      <c r="R575" s="86"/>
      <c r="S575" s="80"/>
      <c r="T575" s="87"/>
      <c r="U575" s="88" t="str">
        <f t="shared" si="129"/>
        <v xml:space="preserve"> </v>
      </c>
      <c r="V575" s="89"/>
      <c r="W575" s="90" t="str">
        <f t="shared" si="130"/>
        <v xml:space="preserve"> </v>
      </c>
      <c r="X575" s="90"/>
      <c r="Y575" s="90"/>
      <c r="Z575" s="90"/>
      <c r="AA575" s="90"/>
      <c r="AB575" s="87" t="s">
        <v>74</v>
      </c>
      <c r="AC575" s="76"/>
      <c r="AD575" s="91">
        <f t="shared" si="125"/>
        <v>0</v>
      </c>
      <c r="AE575" s="88" t="str">
        <f t="shared" si="131"/>
        <v xml:space="preserve"> </v>
      </c>
      <c r="AF575" s="91" t="str">
        <f t="shared" si="126"/>
        <v xml:space="preserve"> </v>
      </c>
      <c r="AG575" s="78"/>
      <c r="AH575" s="78"/>
      <c r="AI575" s="78"/>
      <c r="AK575" s="94" t="str">
        <f t="shared" si="127"/>
        <v>≤60</v>
      </c>
      <c r="AL575" s="94">
        <f t="shared" ca="1" si="128"/>
        <v>40</v>
      </c>
      <c r="AM575" s="95">
        <f t="shared" si="136"/>
        <v>0</v>
      </c>
      <c r="AN575" s="95">
        <f t="shared" si="137"/>
        <v>0</v>
      </c>
      <c r="AO575" s="96">
        <f t="shared" si="132"/>
        <v>0</v>
      </c>
      <c r="AP575" s="96">
        <f t="shared" si="133"/>
        <v>0</v>
      </c>
    </row>
    <row r="576" spans="2:42" s="97" customFormat="1" ht="52.8" x14ac:dyDescent="0.3">
      <c r="B576" s="79">
        <f t="shared" si="134"/>
        <v>573</v>
      </c>
      <c r="C576" s="79"/>
      <c r="D576" s="80" t="s">
        <v>94</v>
      </c>
      <c r="E576" s="80"/>
      <c r="F576" s="81"/>
      <c r="G576" s="82" t="str">
        <f t="shared" si="135"/>
        <v xml:space="preserve">Группа от QF </v>
      </c>
      <c r="H576" s="83"/>
      <c r="I576" s="83"/>
      <c r="J576" s="83"/>
      <c r="K576" s="83"/>
      <c r="L576" s="127"/>
      <c r="M576" s="127"/>
      <c r="N576" s="84"/>
      <c r="O576" s="85"/>
      <c r="P576" s="85"/>
      <c r="Q576" s="85"/>
      <c r="R576" s="86"/>
      <c r="S576" s="80"/>
      <c r="T576" s="87"/>
      <c r="U576" s="88" t="str">
        <f t="shared" si="129"/>
        <v xml:space="preserve"> </v>
      </c>
      <c r="V576" s="89"/>
      <c r="W576" s="90" t="str">
        <f t="shared" si="130"/>
        <v xml:space="preserve"> </v>
      </c>
      <c r="X576" s="90"/>
      <c r="Y576" s="90"/>
      <c r="Z576" s="90"/>
      <c r="AA576" s="90"/>
      <c r="AB576" s="87" t="s">
        <v>74</v>
      </c>
      <c r="AC576" s="76"/>
      <c r="AD576" s="91">
        <f t="shared" si="125"/>
        <v>0</v>
      </c>
      <c r="AE576" s="88" t="str">
        <f t="shared" si="131"/>
        <v xml:space="preserve"> </v>
      </c>
      <c r="AF576" s="91" t="str">
        <f t="shared" si="126"/>
        <v xml:space="preserve"> </v>
      </c>
      <c r="AG576" s="78"/>
      <c r="AH576" s="78"/>
      <c r="AI576" s="78"/>
      <c r="AK576" s="94" t="str">
        <f t="shared" si="127"/>
        <v>≤60</v>
      </c>
      <c r="AL576" s="94">
        <f t="shared" ca="1" si="128"/>
        <v>47</v>
      </c>
      <c r="AM576" s="95">
        <f t="shared" si="136"/>
        <v>0</v>
      </c>
      <c r="AN576" s="95">
        <f t="shared" si="137"/>
        <v>0</v>
      </c>
      <c r="AO576" s="96">
        <f t="shared" si="132"/>
        <v>0</v>
      </c>
      <c r="AP576" s="96">
        <f t="shared" si="133"/>
        <v>0</v>
      </c>
    </row>
    <row r="577" spans="2:42" s="97" customFormat="1" ht="52.8" x14ac:dyDescent="0.3">
      <c r="B577" s="79">
        <f t="shared" si="134"/>
        <v>574</v>
      </c>
      <c r="C577" s="79"/>
      <c r="D577" s="80" t="s">
        <v>94</v>
      </c>
      <c r="E577" s="80"/>
      <c r="F577" s="81"/>
      <c r="G577" s="82" t="str">
        <f t="shared" si="135"/>
        <v xml:space="preserve">Группа от QF </v>
      </c>
      <c r="H577" s="83"/>
      <c r="I577" s="83"/>
      <c r="J577" s="83"/>
      <c r="K577" s="83"/>
      <c r="L577" s="127"/>
      <c r="M577" s="127"/>
      <c r="N577" s="84"/>
      <c r="O577" s="85"/>
      <c r="P577" s="85"/>
      <c r="Q577" s="85"/>
      <c r="R577" s="86"/>
      <c r="S577" s="80"/>
      <c r="T577" s="87"/>
      <c r="U577" s="88" t="str">
        <f t="shared" si="129"/>
        <v xml:space="preserve"> </v>
      </c>
      <c r="V577" s="89"/>
      <c r="W577" s="90" t="str">
        <f t="shared" si="130"/>
        <v xml:space="preserve"> </v>
      </c>
      <c r="X577" s="90"/>
      <c r="Y577" s="90"/>
      <c r="Z577" s="90"/>
      <c r="AA577" s="90"/>
      <c r="AB577" s="87" t="s">
        <v>74</v>
      </c>
      <c r="AC577" s="76"/>
      <c r="AD577" s="91">
        <f t="shared" si="125"/>
        <v>0</v>
      </c>
      <c r="AE577" s="88" t="str">
        <f t="shared" si="131"/>
        <v xml:space="preserve"> </v>
      </c>
      <c r="AF577" s="91" t="str">
        <f t="shared" si="126"/>
        <v xml:space="preserve"> </v>
      </c>
      <c r="AG577" s="78"/>
      <c r="AH577" s="78"/>
      <c r="AI577" s="78"/>
      <c r="AK577" s="94" t="str">
        <f t="shared" si="127"/>
        <v>≤60</v>
      </c>
      <c r="AL577" s="94">
        <f t="shared" ca="1" si="128"/>
        <v>37</v>
      </c>
      <c r="AM577" s="95">
        <f t="shared" si="136"/>
        <v>0</v>
      </c>
      <c r="AN577" s="95">
        <f t="shared" si="137"/>
        <v>0</v>
      </c>
      <c r="AO577" s="96">
        <f t="shared" si="132"/>
        <v>0</v>
      </c>
      <c r="AP577" s="96">
        <f t="shared" si="133"/>
        <v>0</v>
      </c>
    </row>
    <row r="578" spans="2:42" s="97" customFormat="1" ht="52.8" x14ac:dyDescent="0.3">
      <c r="B578" s="79">
        <f t="shared" si="134"/>
        <v>575</v>
      </c>
      <c r="C578" s="79"/>
      <c r="D578" s="80" t="s">
        <v>94</v>
      </c>
      <c r="E578" s="80"/>
      <c r="F578" s="81"/>
      <c r="G578" s="82" t="str">
        <f t="shared" si="135"/>
        <v xml:space="preserve">Группа от QF </v>
      </c>
      <c r="H578" s="83"/>
      <c r="I578" s="83"/>
      <c r="J578" s="83"/>
      <c r="K578" s="83"/>
      <c r="L578" s="127"/>
      <c r="M578" s="127"/>
      <c r="N578" s="84"/>
      <c r="O578" s="85"/>
      <c r="P578" s="85"/>
      <c r="Q578" s="85"/>
      <c r="R578" s="86"/>
      <c r="S578" s="80"/>
      <c r="T578" s="87"/>
      <c r="U578" s="88" t="str">
        <f t="shared" si="129"/>
        <v xml:space="preserve"> </v>
      </c>
      <c r="V578" s="89"/>
      <c r="W578" s="90" t="str">
        <f t="shared" si="130"/>
        <v xml:space="preserve"> </v>
      </c>
      <c r="X578" s="90"/>
      <c r="Y578" s="90"/>
      <c r="Z578" s="90"/>
      <c r="AA578" s="90"/>
      <c r="AB578" s="87" t="s">
        <v>74</v>
      </c>
      <c r="AC578" s="76"/>
      <c r="AD578" s="91">
        <f t="shared" si="125"/>
        <v>0</v>
      </c>
      <c r="AE578" s="88" t="str">
        <f t="shared" si="131"/>
        <v xml:space="preserve"> </v>
      </c>
      <c r="AF578" s="91" t="str">
        <f t="shared" si="126"/>
        <v xml:space="preserve"> </v>
      </c>
      <c r="AG578" s="78"/>
      <c r="AH578" s="78"/>
      <c r="AI578" s="78"/>
      <c r="AK578" s="94" t="str">
        <f t="shared" si="127"/>
        <v>≤60</v>
      </c>
      <c r="AL578" s="94">
        <f t="shared" ca="1" si="128"/>
        <v>41</v>
      </c>
      <c r="AM578" s="95">
        <f t="shared" si="136"/>
        <v>0</v>
      </c>
      <c r="AN578" s="95">
        <f t="shared" si="137"/>
        <v>0</v>
      </c>
      <c r="AO578" s="96">
        <f t="shared" si="132"/>
        <v>0</v>
      </c>
      <c r="AP578" s="96">
        <f t="shared" si="133"/>
        <v>0</v>
      </c>
    </row>
    <row r="579" spans="2:42" s="97" customFormat="1" ht="52.8" x14ac:dyDescent="0.3">
      <c r="B579" s="79">
        <f t="shared" si="134"/>
        <v>576</v>
      </c>
      <c r="C579" s="79"/>
      <c r="D579" s="80" t="s">
        <v>94</v>
      </c>
      <c r="E579" s="80"/>
      <c r="F579" s="81"/>
      <c r="G579" s="82" t="str">
        <f t="shared" si="135"/>
        <v xml:space="preserve">Группа от QF </v>
      </c>
      <c r="H579" s="83"/>
      <c r="I579" s="83"/>
      <c r="J579" s="83"/>
      <c r="K579" s="83"/>
      <c r="L579" s="127"/>
      <c r="M579" s="127"/>
      <c r="N579" s="84"/>
      <c r="O579" s="85"/>
      <c r="P579" s="85"/>
      <c r="Q579" s="85"/>
      <c r="R579" s="86"/>
      <c r="S579" s="80"/>
      <c r="T579" s="87"/>
      <c r="U579" s="88" t="str">
        <f t="shared" si="129"/>
        <v xml:space="preserve"> </v>
      </c>
      <c r="V579" s="89"/>
      <c r="W579" s="90" t="str">
        <f t="shared" si="130"/>
        <v xml:space="preserve"> </v>
      </c>
      <c r="X579" s="90"/>
      <c r="Y579" s="90"/>
      <c r="Z579" s="90"/>
      <c r="AA579" s="90"/>
      <c r="AB579" s="87" t="s">
        <v>74</v>
      </c>
      <c r="AC579" s="76"/>
      <c r="AD579" s="91">
        <f t="shared" ref="AD579:AD642" si="138">IF(V579=$AG$1,L579*3,IF(V579=$AH$1,L579*5,IF(V579=$AI$1,L579*8,IF(V579=$AJ$1,L579*12*0.75,0))))</f>
        <v>0</v>
      </c>
      <c r="AE579" s="88" t="str">
        <f t="shared" si="131"/>
        <v xml:space="preserve"> </v>
      </c>
      <c r="AF579" s="91" t="str">
        <f t="shared" ref="AF579:AF642" si="139">IF(V579=$AG$1,L579*5,IF(V579=$AH$1,L579*10,IF(V579=$AI$1,L579*10,IF(V579=$AJ$1,L579*12," "))))</f>
        <v xml:space="preserve"> </v>
      </c>
      <c r="AG579" s="78"/>
      <c r="AH579" s="78"/>
      <c r="AI579" s="78"/>
      <c r="AK579" s="94" t="str">
        <f t="shared" ref="AK579:AK642" si="140">IF(L579&gt;63,"≤120","≤60")</f>
        <v>≤60</v>
      </c>
      <c r="AL579" s="94">
        <f t="shared" ref="AL579:AL642" ca="1" si="141">IF(L579&lt;63,RANDBETWEEN(20,50),RANDBETWEEN(60,110))</f>
        <v>36</v>
      </c>
      <c r="AM579" s="95">
        <f t="shared" si="136"/>
        <v>0</v>
      </c>
      <c r="AN579" s="95">
        <f t="shared" si="137"/>
        <v>0</v>
      </c>
      <c r="AO579" s="96">
        <f t="shared" si="132"/>
        <v>0</v>
      </c>
      <c r="AP579" s="96">
        <f t="shared" si="133"/>
        <v>0</v>
      </c>
    </row>
    <row r="580" spans="2:42" s="97" customFormat="1" ht="52.8" x14ac:dyDescent="0.3">
      <c r="B580" s="79">
        <f t="shared" si="134"/>
        <v>577</v>
      </c>
      <c r="C580" s="79"/>
      <c r="D580" s="80" t="s">
        <v>94</v>
      </c>
      <c r="E580" s="80"/>
      <c r="F580" s="81"/>
      <c r="G580" s="82" t="str">
        <f t="shared" si="135"/>
        <v xml:space="preserve">Группа от QF </v>
      </c>
      <c r="H580" s="83"/>
      <c r="I580" s="83"/>
      <c r="J580" s="83"/>
      <c r="K580" s="83"/>
      <c r="L580" s="127"/>
      <c r="M580" s="127"/>
      <c r="N580" s="84"/>
      <c r="O580" s="85"/>
      <c r="P580" s="85"/>
      <c r="Q580" s="85"/>
      <c r="R580" s="86"/>
      <c r="S580" s="80"/>
      <c r="T580" s="87"/>
      <c r="U580" s="88" t="str">
        <f t="shared" ref="U580:U643" si="142">IF(AD580=0," ","-")</f>
        <v xml:space="preserve"> </v>
      </c>
      <c r="V580" s="89"/>
      <c r="W580" s="90" t="str">
        <f t="shared" ref="W580:W643" si="143">IF(AD580=0," ","-")</f>
        <v xml:space="preserve"> </v>
      </c>
      <c r="X580" s="90"/>
      <c r="Y580" s="90"/>
      <c r="Z580" s="90"/>
      <c r="AA580" s="90"/>
      <c r="AB580" s="87" t="s">
        <v>74</v>
      </c>
      <c r="AC580" s="76"/>
      <c r="AD580" s="91">
        <f t="shared" si="138"/>
        <v>0</v>
      </c>
      <c r="AE580" s="88" t="str">
        <f t="shared" ref="AE580:AE643" si="144">IF(AD580=0," ","-")</f>
        <v xml:space="preserve"> </v>
      </c>
      <c r="AF580" s="91" t="str">
        <f t="shared" si="139"/>
        <v xml:space="preserve"> </v>
      </c>
      <c r="AG580" s="78"/>
      <c r="AH580" s="78"/>
      <c r="AI580" s="78"/>
      <c r="AK580" s="94" t="str">
        <f t="shared" si="140"/>
        <v>≤60</v>
      </c>
      <c r="AL580" s="94">
        <f t="shared" ca="1" si="141"/>
        <v>25</v>
      </c>
      <c r="AM580" s="95">
        <f t="shared" si="136"/>
        <v>0</v>
      </c>
      <c r="AN580" s="95">
        <f t="shared" si="137"/>
        <v>0</v>
      </c>
      <c r="AO580" s="96">
        <f t="shared" ref="AO580:AO643" si="145">ROUND(L580*1.13,0)</f>
        <v>0</v>
      </c>
      <c r="AP580" s="96">
        <f t="shared" ref="AP580:AP643" si="146">ROUND(L580*1.45,0)</f>
        <v>0</v>
      </c>
    </row>
    <row r="581" spans="2:42" s="97" customFormat="1" ht="52.8" x14ac:dyDescent="0.3">
      <c r="B581" s="79">
        <f t="shared" si="134"/>
        <v>578</v>
      </c>
      <c r="C581" s="79"/>
      <c r="D581" s="80" t="s">
        <v>94</v>
      </c>
      <c r="E581" s="80"/>
      <c r="F581" s="81"/>
      <c r="G581" s="82" t="str">
        <f t="shared" si="135"/>
        <v xml:space="preserve">Группа от QF </v>
      </c>
      <c r="H581" s="83"/>
      <c r="I581" s="83"/>
      <c r="J581" s="83"/>
      <c r="K581" s="83"/>
      <c r="L581" s="127"/>
      <c r="M581" s="127"/>
      <c r="N581" s="84"/>
      <c r="O581" s="85"/>
      <c r="P581" s="85"/>
      <c r="Q581" s="85"/>
      <c r="R581" s="86"/>
      <c r="S581" s="80"/>
      <c r="T581" s="87"/>
      <c r="U581" s="88" t="str">
        <f t="shared" si="142"/>
        <v xml:space="preserve"> </v>
      </c>
      <c r="V581" s="89"/>
      <c r="W581" s="90" t="str">
        <f t="shared" si="143"/>
        <v xml:space="preserve"> </v>
      </c>
      <c r="X581" s="90"/>
      <c r="Y581" s="90"/>
      <c r="Z581" s="90"/>
      <c r="AA581" s="90"/>
      <c r="AB581" s="87" t="s">
        <v>74</v>
      </c>
      <c r="AC581" s="76"/>
      <c r="AD581" s="91">
        <f t="shared" si="138"/>
        <v>0</v>
      </c>
      <c r="AE581" s="88" t="str">
        <f t="shared" si="144"/>
        <v xml:space="preserve"> </v>
      </c>
      <c r="AF581" s="91" t="str">
        <f t="shared" si="139"/>
        <v xml:space="preserve"> </v>
      </c>
      <c r="AG581" s="78"/>
      <c r="AH581" s="78"/>
      <c r="AI581" s="78"/>
      <c r="AK581" s="94" t="str">
        <f t="shared" si="140"/>
        <v>≤60</v>
      </c>
      <c r="AL581" s="94">
        <f t="shared" ca="1" si="141"/>
        <v>33</v>
      </c>
      <c r="AM581" s="95">
        <f t="shared" si="136"/>
        <v>0</v>
      </c>
      <c r="AN581" s="95">
        <f t="shared" si="137"/>
        <v>0</v>
      </c>
      <c r="AO581" s="96">
        <f t="shared" si="145"/>
        <v>0</v>
      </c>
      <c r="AP581" s="96">
        <f t="shared" si="146"/>
        <v>0</v>
      </c>
    </row>
    <row r="582" spans="2:42" s="97" customFormat="1" ht="52.8" x14ac:dyDescent="0.3">
      <c r="B582" s="79">
        <f t="shared" ref="B582:B645" si="147">(IF(B580+B581=0,(B579+1),(IF(B581=0,(B580+1),B581+1))))</f>
        <v>579</v>
      </c>
      <c r="C582" s="79"/>
      <c r="D582" s="80" t="s">
        <v>94</v>
      </c>
      <c r="E582" s="80"/>
      <c r="F582" s="81"/>
      <c r="G582" s="82" t="str">
        <f t="shared" si="135"/>
        <v xml:space="preserve">Группа от QF </v>
      </c>
      <c r="H582" s="83"/>
      <c r="I582" s="83"/>
      <c r="J582" s="83"/>
      <c r="K582" s="83"/>
      <c r="L582" s="127"/>
      <c r="M582" s="127"/>
      <c r="N582" s="84"/>
      <c r="O582" s="85"/>
      <c r="P582" s="85"/>
      <c r="Q582" s="85"/>
      <c r="R582" s="86"/>
      <c r="S582" s="80"/>
      <c r="T582" s="87"/>
      <c r="U582" s="88" t="str">
        <f t="shared" si="142"/>
        <v xml:space="preserve"> </v>
      </c>
      <c r="V582" s="89"/>
      <c r="W582" s="90" t="str">
        <f t="shared" si="143"/>
        <v xml:space="preserve"> </v>
      </c>
      <c r="X582" s="90"/>
      <c r="Y582" s="90"/>
      <c r="Z582" s="90"/>
      <c r="AA582" s="90"/>
      <c r="AB582" s="87" t="s">
        <v>74</v>
      </c>
      <c r="AC582" s="76"/>
      <c r="AD582" s="91">
        <f t="shared" si="138"/>
        <v>0</v>
      </c>
      <c r="AE582" s="88" t="str">
        <f t="shared" si="144"/>
        <v xml:space="preserve"> </v>
      </c>
      <c r="AF582" s="91" t="str">
        <f t="shared" si="139"/>
        <v xml:space="preserve"> </v>
      </c>
      <c r="AG582" s="78"/>
      <c r="AH582" s="78"/>
      <c r="AI582" s="78"/>
      <c r="AK582" s="94" t="str">
        <f t="shared" si="140"/>
        <v>≤60</v>
      </c>
      <c r="AL582" s="94">
        <f t="shared" ca="1" si="141"/>
        <v>48</v>
      </c>
      <c r="AM582" s="95">
        <f t="shared" si="136"/>
        <v>0</v>
      </c>
      <c r="AN582" s="95">
        <f t="shared" si="137"/>
        <v>0</v>
      </c>
      <c r="AO582" s="96">
        <f t="shared" si="145"/>
        <v>0</v>
      </c>
      <c r="AP582" s="96">
        <f t="shared" si="146"/>
        <v>0</v>
      </c>
    </row>
    <row r="583" spans="2:42" s="97" customFormat="1" ht="52.8" x14ac:dyDescent="0.3">
      <c r="B583" s="79">
        <f t="shared" si="147"/>
        <v>580</v>
      </c>
      <c r="C583" s="79"/>
      <c r="D583" s="80" t="s">
        <v>94</v>
      </c>
      <c r="E583" s="80"/>
      <c r="F583" s="81"/>
      <c r="G583" s="82" t="str">
        <f t="shared" si="135"/>
        <v xml:space="preserve">Группа от QF </v>
      </c>
      <c r="H583" s="83"/>
      <c r="I583" s="83"/>
      <c r="J583" s="83"/>
      <c r="K583" s="83"/>
      <c r="L583" s="127"/>
      <c r="M583" s="127"/>
      <c r="N583" s="84"/>
      <c r="O583" s="85"/>
      <c r="P583" s="85"/>
      <c r="Q583" s="85"/>
      <c r="R583" s="86"/>
      <c r="S583" s="80"/>
      <c r="T583" s="87"/>
      <c r="U583" s="88" t="str">
        <f t="shared" si="142"/>
        <v xml:space="preserve"> </v>
      </c>
      <c r="V583" s="89"/>
      <c r="W583" s="90" t="str">
        <f t="shared" si="143"/>
        <v xml:space="preserve"> </v>
      </c>
      <c r="X583" s="90"/>
      <c r="Y583" s="90"/>
      <c r="Z583" s="90"/>
      <c r="AA583" s="90"/>
      <c r="AB583" s="87" t="s">
        <v>74</v>
      </c>
      <c r="AC583" s="76"/>
      <c r="AD583" s="91">
        <f t="shared" si="138"/>
        <v>0</v>
      </c>
      <c r="AE583" s="88" t="str">
        <f t="shared" si="144"/>
        <v xml:space="preserve"> </v>
      </c>
      <c r="AF583" s="91" t="str">
        <f t="shared" si="139"/>
        <v xml:space="preserve"> </v>
      </c>
      <c r="AG583" s="78"/>
      <c r="AH583" s="78"/>
      <c r="AI583" s="78"/>
      <c r="AK583" s="94" t="str">
        <f t="shared" si="140"/>
        <v>≤60</v>
      </c>
      <c r="AL583" s="94">
        <f t="shared" ca="1" si="141"/>
        <v>33</v>
      </c>
      <c r="AM583" s="95">
        <f t="shared" si="136"/>
        <v>0</v>
      </c>
      <c r="AN583" s="95">
        <f t="shared" si="137"/>
        <v>0</v>
      </c>
      <c r="AO583" s="96">
        <f t="shared" si="145"/>
        <v>0</v>
      </c>
      <c r="AP583" s="96">
        <f t="shared" si="146"/>
        <v>0</v>
      </c>
    </row>
    <row r="584" spans="2:42" s="97" customFormat="1" ht="52.8" x14ac:dyDescent="0.3">
      <c r="B584" s="79">
        <f t="shared" si="147"/>
        <v>581</v>
      </c>
      <c r="C584" s="79"/>
      <c r="D584" s="80" t="s">
        <v>94</v>
      </c>
      <c r="E584" s="80"/>
      <c r="F584" s="81"/>
      <c r="G584" s="82" t="str">
        <f t="shared" si="135"/>
        <v xml:space="preserve">Группа от QF </v>
      </c>
      <c r="H584" s="83"/>
      <c r="I584" s="83"/>
      <c r="J584" s="83"/>
      <c r="K584" s="83"/>
      <c r="L584" s="127"/>
      <c r="M584" s="127"/>
      <c r="N584" s="84"/>
      <c r="O584" s="85"/>
      <c r="P584" s="85"/>
      <c r="Q584" s="85"/>
      <c r="R584" s="86"/>
      <c r="S584" s="80"/>
      <c r="T584" s="87"/>
      <c r="U584" s="88" t="str">
        <f t="shared" si="142"/>
        <v xml:space="preserve"> </v>
      </c>
      <c r="V584" s="89"/>
      <c r="W584" s="90" t="str">
        <f t="shared" si="143"/>
        <v xml:space="preserve"> </v>
      </c>
      <c r="X584" s="90"/>
      <c r="Y584" s="90"/>
      <c r="Z584" s="90"/>
      <c r="AA584" s="90"/>
      <c r="AB584" s="87" t="s">
        <v>74</v>
      </c>
      <c r="AC584" s="76"/>
      <c r="AD584" s="91">
        <f t="shared" si="138"/>
        <v>0</v>
      </c>
      <c r="AE584" s="88" t="str">
        <f t="shared" si="144"/>
        <v xml:space="preserve"> </v>
      </c>
      <c r="AF584" s="91" t="str">
        <f t="shared" si="139"/>
        <v xml:space="preserve"> </v>
      </c>
      <c r="AG584" s="78"/>
      <c r="AH584" s="78"/>
      <c r="AI584" s="78"/>
      <c r="AK584" s="94" t="str">
        <f t="shared" si="140"/>
        <v>≤60</v>
      </c>
      <c r="AL584" s="94">
        <f t="shared" ca="1" si="141"/>
        <v>29</v>
      </c>
      <c r="AM584" s="95">
        <f t="shared" si="136"/>
        <v>0</v>
      </c>
      <c r="AN584" s="95">
        <f t="shared" si="137"/>
        <v>0</v>
      </c>
      <c r="AO584" s="96">
        <f t="shared" si="145"/>
        <v>0</v>
      </c>
      <c r="AP584" s="96">
        <f t="shared" si="146"/>
        <v>0</v>
      </c>
    </row>
    <row r="585" spans="2:42" s="97" customFormat="1" ht="52.8" x14ac:dyDescent="0.3">
      <c r="B585" s="79">
        <f t="shared" si="147"/>
        <v>582</v>
      </c>
      <c r="C585" s="79"/>
      <c r="D585" s="80" t="s">
        <v>94</v>
      </c>
      <c r="E585" s="80"/>
      <c r="F585" s="81"/>
      <c r="G585" s="82" t="str">
        <f t="shared" si="135"/>
        <v xml:space="preserve">Группа от QF </v>
      </c>
      <c r="H585" s="83"/>
      <c r="I585" s="83"/>
      <c r="J585" s="83"/>
      <c r="K585" s="83"/>
      <c r="L585" s="127"/>
      <c r="M585" s="127"/>
      <c r="N585" s="84"/>
      <c r="O585" s="85"/>
      <c r="P585" s="85"/>
      <c r="Q585" s="85"/>
      <c r="R585" s="86"/>
      <c r="S585" s="80"/>
      <c r="T585" s="87"/>
      <c r="U585" s="88" t="str">
        <f t="shared" si="142"/>
        <v xml:space="preserve"> </v>
      </c>
      <c r="V585" s="89"/>
      <c r="W585" s="90" t="str">
        <f t="shared" si="143"/>
        <v xml:space="preserve"> </v>
      </c>
      <c r="X585" s="90"/>
      <c r="Y585" s="90"/>
      <c r="Z585" s="90"/>
      <c r="AA585" s="90"/>
      <c r="AB585" s="87" t="s">
        <v>74</v>
      </c>
      <c r="AC585" s="76"/>
      <c r="AD585" s="91">
        <f t="shared" si="138"/>
        <v>0</v>
      </c>
      <c r="AE585" s="88" t="str">
        <f t="shared" si="144"/>
        <v xml:space="preserve"> </v>
      </c>
      <c r="AF585" s="91" t="str">
        <f t="shared" si="139"/>
        <v xml:space="preserve"> </v>
      </c>
      <c r="AG585" s="78"/>
      <c r="AH585" s="78"/>
      <c r="AI585" s="78"/>
      <c r="AK585" s="94" t="str">
        <f t="shared" si="140"/>
        <v>≤60</v>
      </c>
      <c r="AL585" s="94">
        <f t="shared" ca="1" si="141"/>
        <v>31</v>
      </c>
      <c r="AM585" s="95">
        <f t="shared" si="136"/>
        <v>0</v>
      </c>
      <c r="AN585" s="95">
        <f t="shared" si="137"/>
        <v>0</v>
      </c>
      <c r="AO585" s="96">
        <f t="shared" si="145"/>
        <v>0</v>
      </c>
      <c r="AP585" s="96">
        <f t="shared" si="146"/>
        <v>0</v>
      </c>
    </row>
    <row r="586" spans="2:42" s="97" customFormat="1" ht="52.8" x14ac:dyDescent="0.3">
      <c r="B586" s="79">
        <f t="shared" si="147"/>
        <v>583</v>
      </c>
      <c r="C586" s="79"/>
      <c r="D586" s="80" t="s">
        <v>94</v>
      </c>
      <c r="E586" s="80"/>
      <c r="F586" s="81"/>
      <c r="G586" s="82" t="str">
        <f t="shared" si="135"/>
        <v xml:space="preserve">Группа от QF </v>
      </c>
      <c r="H586" s="83"/>
      <c r="I586" s="83"/>
      <c r="J586" s="83"/>
      <c r="K586" s="83"/>
      <c r="L586" s="127"/>
      <c r="M586" s="127"/>
      <c r="N586" s="84"/>
      <c r="O586" s="85"/>
      <c r="P586" s="85"/>
      <c r="Q586" s="85"/>
      <c r="R586" s="86"/>
      <c r="S586" s="80"/>
      <c r="T586" s="87"/>
      <c r="U586" s="88" t="str">
        <f t="shared" si="142"/>
        <v xml:space="preserve"> </v>
      </c>
      <c r="V586" s="89"/>
      <c r="W586" s="90" t="str">
        <f t="shared" si="143"/>
        <v xml:space="preserve"> </v>
      </c>
      <c r="X586" s="90"/>
      <c r="Y586" s="90"/>
      <c r="Z586" s="90"/>
      <c r="AA586" s="90"/>
      <c r="AB586" s="87" t="s">
        <v>74</v>
      </c>
      <c r="AC586" s="76"/>
      <c r="AD586" s="91">
        <f t="shared" si="138"/>
        <v>0</v>
      </c>
      <c r="AE586" s="88" t="str">
        <f t="shared" si="144"/>
        <v xml:space="preserve"> </v>
      </c>
      <c r="AF586" s="91" t="str">
        <f t="shared" si="139"/>
        <v xml:space="preserve"> </v>
      </c>
      <c r="AG586" s="78"/>
      <c r="AH586" s="78"/>
      <c r="AI586" s="78"/>
      <c r="AK586" s="94" t="str">
        <f t="shared" si="140"/>
        <v>≤60</v>
      </c>
      <c r="AL586" s="94">
        <f t="shared" ca="1" si="141"/>
        <v>22</v>
      </c>
      <c r="AM586" s="95">
        <f t="shared" si="136"/>
        <v>0</v>
      </c>
      <c r="AN586" s="95">
        <f t="shared" si="137"/>
        <v>0</v>
      </c>
      <c r="AO586" s="96">
        <f t="shared" si="145"/>
        <v>0</v>
      </c>
      <c r="AP586" s="96">
        <f t="shared" si="146"/>
        <v>0</v>
      </c>
    </row>
    <row r="587" spans="2:42" s="97" customFormat="1" ht="52.8" x14ac:dyDescent="0.3">
      <c r="B587" s="79">
        <f t="shared" si="147"/>
        <v>584</v>
      </c>
      <c r="C587" s="79"/>
      <c r="D587" s="80" t="s">
        <v>94</v>
      </c>
      <c r="E587" s="80"/>
      <c r="F587" s="81"/>
      <c r="G587" s="82" t="str">
        <f t="shared" si="135"/>
        <v xml:space="preserve">Группа от QF </v>
      </c>
      <c r="H587" s="83"/>
      <c r="I587" s="83"/>
      <c r="J587" s="83"/>
      <c r="K587" s="83"/>
      <c r="L587" s="127"/>
      <c r="M587" s="127"/>
      <c r="N587" s="84"/>
      <c r="O587" s="85"/>
      <c r="P587" s="85"/>
      <c r="Q587" s="85"/>
      <c r="R587" s="86"/>
      <c r="S587" s="80"/>
      <c r="T587" s="87"/>
      <c r="U587" s="88" t="str">
        <f t="shared" si="142"/>
        <v xml:space="preserve"> </v>
      </c>
      <c r="V587" s="89"/>
      <c r="W587" s="90" t="str">
        <f t="shared" si="143"/>
        <v xml:space="preserve"> </v>
      </c>
      <c r="X587" s="90"/>
      <c r="Y587" s="90"/>
      <c r="Z587" s="90"/>
      <c r="AA587" s="90"/>
      <c r="AB587" s="87" t="s">
        <v>74</v>
      </c>
      <c r="AC587" s="76"/>
      <c r="AD587" s="91">
        <f t="shared" si="138"/>
        <v>0</v>
      </c>
      <c r="AE587" s="88" t="str">
        <f t="shared" si="144"/>
        <v xml:space="preserve"> </v>
      </c>
      <c r="AF587" s="91" t="str">
        <f t="shared" si="139"/>
        <v xml:space="preserve"> </v>
      </c>
      <c r="AG587" s="78"/>
      <c r="AH587" s="78"/>
      <c r="AI587" s="78"/>
      <c r="AK587" s="94" t="str">
        <f t="shared" si="140"/>
        <v>≤60</v>
      </c>
      <c r="AL587" s="94">
        <f t="shared" ca="1" si="141"/>
        <v>38</v>
      </c>
      <c r="AM587" s="95">
        <f t="shared" si="136"/>
        <v>0</v>
      </c>
      <c r="AN587" s="95">
        <f t="shared" si="137"/>
        <v>0</v>
      </c>
      <c r="AO587" s="96">
        <f t="shared" si="145"/>
        <v>0</v>
      </c>
      <c r="AP587" s="96">
        <f t="shared" si="146"/>
        <v>0</v>
      </c>
    </row>
    <row r="588" spans="2:42" s="97" customFormat="1" ht="52.8" x14ac:dyDescent="0.3">
      <c r="B588" s="79">
        <f t="shared" si="147"/>
        <v>585</v>
      </c>
      <c r="C588" s="79"/>
      <c r="D588" s="80" t="s">
        <v>94</v>
      </c>
      <c r="E588" s="80"/>
      <c r="F588" s="81"/>
      <c r="G588" s="82" t="str">
        <f t="shared" si="135"/>
        <v xml:space="preserve">Группа от QF </v>
      </c>
      <c r="H588" s="83"/>
      <c r="I588" s="83"/>
      <c r="J588" s="83"/>
      <c r="K588" s="83"/>
      <c r="L588" s="127"/>
      <c r="M588" s="127"/>
      <c r="N588" s="84"/>
      <c r="O588" s="85"/>
      <c r="P588" s="85"/>
      <c r="Q588" s="85"/>
      <c r="R588" s="86"/>
      <c r="S588" s="80"/>
      <c r="T588" s="87"/>
      <c r="U588" s="88" t="str">
        <f t="shared" si="142"/>
        <v xml:space="preserve"> </v>
      </c>
      <c r="V588" s="89"/>
      <c r="W588" s="90" t="str">
        <f t="shared" si="143"/>
        <v xml:space="preserve"> </v>
      </c>
      <c r="X588" s="90"/>
      <c r="Y588" s="90"/>
      <c r="Z588" s="90"/>
      <c r="AA588" s="90"/>
      <c r="AB588" s="87" t="s">
        <v>74</v>
      </c>
      <c r="AC588" s="76"/>
      <c r="AD588" s="91">
        <f t="shared" si="138"/>
        <v>0</v>
      </c>
      <c r="AE588" s="88" t="str">
        <f t="shared" si="144"/>
        <v xml:space="preserve"> </v>
      </c>
      <c r="AF588" s="91" t="str">
        <f t="shared" si="139"/>
        <v xml:space="preserve"> </v>
      </c>
      <c r="AG588" s="78"/>
      <c r="AH588" s="78"/>
      <c r="AI588" s="78"/>
      <c r="AK588" s="94" t="str">
        <f t="shared" si="140"/>
        <v>≤60</v>
      </c>
      <c r="AL588" s="94">
        <f t="shared" ca="1" si="141"/>
        <v>48</v>
      </c>
      <c r="AM588" s="95">
        <f t="shared" si="136"/>
        <v>0</v>
      </c>
      <c r="AN588" s="95">
        <f t="shared" si="137"/>
        <v>0</v>
      </c>
      <c r="AO588" s="96">
        <f t="shared" si="145"/>
        <v>0</v>
      </c>
      <c r="AP588" s="96">
        <f t="shared" si="146"/>
        <v>0</v>
      </c>
    </row>
    <row r="589" spans="2:42" s="97" customFormat="1" ht="52.8" x14ac:dyDescent="0.3">
      <c r="B589" s="79">
        <f t="shared" si="147"/>
        <v>586</v>
      </c>
      <c r="C589" s="79"/>
      <c r="D589" s="80" t="s">
        <v>94</v>
      </c>
      <c r="E589" s="80"/>
      <c r="F589" s="81"/>
      <c r="G589" s="82" t="str">
        <f t="shared" ref="G589:G652" si="148">CONCATENATE(D589," ",F589,E589)</f>
        <v xml:space="preserve">Группа от QF </v>
      </c>
      <c r="H589" s="83"/>
      <c r="I589" s="83"/>
      <c r="J589" s="83"/>
      <c r="K589" s="83"/>
      <c r="L589" s="127"/>
      <c r="M589" s="127"/>
      <c r="N589" s="84"/>
      <c r="O589" s="85"/>
      <c r="P589" s="85"/>
      <c r="Q589" s="85"/>
      <c r="R589" s="86"/>
      <c r="S589" s="80"/>
      <c r="T589" s="87"/>
      <c r="U589" s="88" t="str">
        <f t="shared" si="142"/>
        <v xml:space="preserve"> </v>
      </c>
      <c r="V589" s="89"/>
      <c r="W589" s="90" t="str">
        <f t="shared" si="143"/>
        <v xml:space="preserve"> </v>
      </c>
      <c r="X589" s="90"/>
      <c r="Y589" s="90"/>
      <c r="Z589" s="90"/>
      <c r="AA589" s="90"/>
      <c r="AB589" s="87" t="s">
        <v>74</v>
      </c>
      <c r="AC589" s="76"/>
      <c r="AD589" s="91">
        <f t="shared" si="138"/>
        <v>0</v>
      </c>
      <c r="AE589" s="88" t="str">
        <f t="shared" si="144"/>
        <v xml:space="preserve"> </v>
      </c>
      <c r="AF589" s="91" t="str">
        <f t="shared" si="139"/>
        <v xml:space="preserve"> </v>
      </c>
      <c r="AG589" s="78"/>
      <c r="AH589" s="78"/>
      <c r="AI589" s="78"/>
      <c r="AK589" s="94" t="str">
        <f t="shared" si="140"/>
        <v>≤60</v>
      </c>
      <c r="AL589" s="94">
        <f t="shared" ca="1" si="141"/>
        <v>24</v>
      </c>
      <c r="AM589" s="95">
        <f t="shared" si="136"/>
        <v>0</v>
      </c>
      <c r="AN589" s="95">
        <f t="shared" si="137"/>
        <v>0</v>
      </c>
      <c r="AO589" s="96">
        <f t="shared" si="145"/>
        <v>0</v>
      </c>
      <c r="AP589" s="96">
        <f t="shared" si="146"/>
        <v>0</v>
      </c>
    </row>
    <row r="590" spans="2:42" s="97" customFormat="1" ht="52.8" x14ac:dyDescent="0.3">
      <c r="B590" s="79">
        <f t="shared" si="147"/>
        <v>587</v>
      </c>
      <c r="C590" s="79"/>
      <c r="D590" s="80" t="s">
        <v>94</v>
      </c>
      <c r="E590" s="80"/>
      <c r="F590" s="81"/>
      <c r="G590" s="82" t="str">
        <f t="shared" si="148"/>
        <v xml:space="preserve">Группа от QF </v>
      </c>
      <c r="H590" s="83"/>
      <c r="I590" s="83"/>
      <c r="J590" s="83"/>
      <c r="K590" s="83"/>
      <c r="L590" s="127"/>
      <c r="M590" s="127"/>
      <c r="N590" s="84"/>
      <c r="O590" s="85"/>
      <c r="P590" s="85"/>
      <c r="Q590" s="85"/>
      <c r="R590" s="86"/>
      <c r="S590" s="80"/>
      <c r="T590" s="87"/>
      <c r="U590" s="88" t="str">
        <f t="shared" si="142"/>
        <v xml:space="preserve"> </v>
      </c>
      <c r="V590" s="89"/>
      <c r="W590" s="90" t="str">
        <f t="shared" si="143"/>
        <v xml:space="preserve"> </v>
      </c>
      <c r="X590" s="90"/>
      <c r="Y590" s="90"/>
      <c r="Z590" s="90"/>
      <c r="AA590" s="90"/>
      <c r="AB590" s="87" t="s">
        <v>74</v>
      </c>
      <c r="AC590" s="76"/>
      <c r="AD590" s="91">
        <f t="shared" si="138"/>
        <v>0</v>
      </c>
      <c r="AE590" s="88" t="str">
        <f t="shared" si="144"/>
        <v xml:space="preserve"> </v>
      </c>
      <c r="AF590" s="91" t="str">
        <f t="shared" si="139"/>
        <v xml:space="preserve"> </v>
      </c>
      <c r="AG590" s="78"/>
      <c r="AH590" s="78"/>
      <c r="AI590" s="78"/>
      <c r="AK590" s="94" t="str">
        <f t="shared" si="140"/>
        <v>≤60</v>
      </c>
      <c r="AL590" s="94">
        <f t="shared" ca="1" si="141"/>
        <v>25</v>
      </c>
      <c r="AM590" s="95">
        <f t="shared" ref="AM590:AM653" si="149">IF(V590=$AG$1,L590*3,IF(V590=$AH$1,L590*5,IF(V590=$AI$1,L590*8,IF(V590=$AJ$1,L590*12,0))))</f>
        <v>0</v>
      </c>
      <c r="AN590" s="95">
        <f t="shared" ref="AN590:AN653" si="150">IF(V590=$AG$1,L590*5,IF(V590=$AH$1,L590*10,IF(V590=$AI$1,L590*10,IF(V590=$AJ$1,L590*0,0))))</f>
        <v>0</v>
      </c>
      <c r="AO590" s="96">
        <f t="shared" si="145"/>
        <v>0</v>
      </c>
      <c r="AP590" s="96">
        <f t="shared" si="146"/>
        <v>0</v>
      </c>
    </row>
    <row r="591" spans="2:42" s="97" customFormat="1" ht="52.8" x14ac:dyDescent="0.3">
      <c r="B591" s="79">
        <f t="shared" si="147"/>
        <v>588</v>
      </c>
      <c r="C591" s="79"/>
      <c r="D591" s="80" t="s">
        <v>94</v>
      </c>
      <c r="E591" s="80"/>
      <c r="F591" s="81"/>
      <c r="G591" s="82" t="str">
        <f t="shared" si="148"/>
        <v xml:space="preserve">Группа от QF </v>
      </c>
      <c r="H591" s="83"/>
      <c r="I591" s="83"/>
      <c r="J591" s="83"/>
      <c r="K591" s="83"/>
      <c r="L591" s="127"/>
      <c r="M591" s="127"/>
      <c r="N591" s="84"/>
      <c r="O591" s="85"/>
      <c r="P591" s="85"/>
      <c r="Q591" s="85"/>
      <c r="R591" s="86"/>
      <c r="S591" s="80"/>
      <c r="T591" s="87"/>
      <c r="U591" s="88" t="str">
        <f t="shared" si="142"/>
        <v xml:space="preserve"> </v>
      </c>
      <c r="V591" s="89"/>
      <c r="W591" s="90" t="str">
        <f t="shared" si="143"/>
        <v xml:space="preserve"> </v>
      </c>
      <c r="X591" s="90"/>
      <c r="Y591" s="90"/>
      <c r="Z591" s="90"/>
      <c r="AA591" s="90"/>
      <c r="AB591" s="87" t="s">
        <v>74</v>
      </c>
      <c r="AC591" s="76"/>
      <c r="AD591" s="91">
        <f t="shared" si="138"/>
        <v>0</v>
      </c>
      <c r="AE591" s="88" t="str">
        <f t="shared" si="144"/>
        <v xml:space="preserve"> </v>
      </c>
      <c r="AF591" s="91" t="str">
        <f t="shared" si="139"/>
        <v xml:space="preserve"> </v>
      </c>
      <c r="AG591" s="78"/>
      <c r="AH591" s="78"/>
      <c r="AI591" s="78"/>
      <c r="AK591" s="94" t="str">
        <f t="shared" si="140"/>
        <v>≤60</v>
      </c>
      <c r="AL591" s="94">
        <f t="shared" ca="1" si="141"/>
        <v>41</v>
      </c>
      <c r="AM591" s="95">
        <f t="shared" si="149"/>
        <v>0</v>
      </c>
      <c r="AN591" s="95">
        <f t="shared" si="150"/>
        <v>0</v>
      </c>
      <c r="AO591" s="96">
        <f t="shared" si="145"/>
        <v>0</v>
      </c>
      <c r="AP591" s="96">
        <f t="shared" si="146"/>
        <v>0</v>
      </c>
    </row>
    <row r="592" spans="2:42" s="97" customFormat="1" ht="52.8" x14ac:dyDescent="0.3">
      <c r="B592" s="79">
        <f t="shared" si="147"/>
        <v>589</v>
      </c>
      <c r="C592" s="79"/>
      <c r="D592" s="80" t="s">
        <v>94</v>
      </c>
      <c r="E592" s="80"/>
      <c r="F592" s="81"/>
      <c r="G592" s="82" t="str">
        <f t="shared" si="148"/>
        <v xml:space="preserve">Группа от QF </v>
      </c>
      <c r="H592" s="83"/>
      <c r="I592" s="83"/>
      <c r="J592" s="83"/>
      <c r="K592" s="83"/>
      <c r="L592" s="127"/>
      <c r="M592" s="127"/>
      <c r="N592" s="84"/>
      <c r="O592" s="85"/>
      <c r="P592" s="85"/>
      <c r="Q592" s="85"/>
      <c r="R592" s="86"/>
      <c r="S592" s="80"/>
      <c r="T592" s="87"/>
      <c r="U592" s="88" t="str">
        <f t="shared" si="142"/>
        <v xml:space="preserve"> </v>
      </c>
      <c r="V592" s="89"/>
      <c r="W592" s="90" t="str">
        <f t="shared" si="143"/>
        <v xml:space="preserve"> </v>
      </c>
      <c r="X592" s="90"/>
      <c r="Y592" s="90"/>
      <c r="Z592" s="90"/>
      <c r="AA592" s="90"/>
      <c r="AB592" s="87" t="s">
        <v>74</v>
      </c>
      <c r="AC592" s="76"/>
      <c r="AD592" s="91">
        <f t="shared" si="138"/>
        <v>0</v>
      </c>
      <c r="AE592" s="88" t="str">
        <f t="shared" si="144"/>
        <v xml:space="preserve"> </v>
      </c>
      <c r="AF592" s="91" t="str">
        <f t="shared" si="139"/>
        <v xml:space="preserve"> </v>
      </c>
      <c r="AG592" s="78"/>
      <c r="AH592" s="78"/>
      <c r="AI592" s="78"/>
      <c r="AK592" s="94" t="str">
        <f t="shared" si="140"/>
        <v>≤60</v>
      </c>
      <c r="AL592" s="94">
        <f t="shared" ca="1" si="141"/>
        <v>43</v>
      </c>
      <c r="AM592" s="95">
        <f t="shared" si="149"/>
        <v>0</v>
      </c>
      <c r="AN592" s="95">
        <f t="shared" si="150"/>
        <v>0</v>
      </c>
      <c r="AO592" s="96">
        <f t="shared" si="145"/>
        <v>0</v>
      </c>
      <c r="AP592" s="96">
        <f t="shared" si="146"/>
        <v>0</v>
      </c>
    </row>
    <row r="593" spans="2:42" s="97" customFormat="1" ht="52.8" x14ac:dyDescent="0.3">
      <c r="B593" s="79">
        <f t="shared" si="147"/>
        <v>590</v>
      </c>
      <c r="C593" s="79"/>
      <c r="D593" s="80" t="s">
        <v>94</v>
      </c>
      <c r="E593" s="80"/>
      <c r="F593" s="81"/>
      <c r="G593" s="82" t="str">
        <f t="shared" si="148"/>
        <v xml:space="preserve">Группа от QF </v>
      </c>
      <c r="H593" s="83"/>
      <c r="I593" s="83"/>
      <c r="J593" s="83"/>
      <c r="K593" s="83"/>
      <c r="L593" s="127"/>
      <c r="M593" s="127"/>
      <c r="N593" s="84"/>
      <c r="O593" s="85"/>
      <c r="P593" s="85"/>
      <c r="Q593" s="85"/>
      <c r="R593" s="86"/>
      <c r="S593" s="80"/>
      <c r="T593" s="87"/>
      <c r="U593" s="88" t="str">
        <f t="shared" si="142"/>
        <v xml:space="preserve"> </v>
      </c>
      <c r="V593" s="89"/>
      <c r="W593" s="90" t="str">
        <f t="shared" si="143"/>
        <v xml:space="preserve"> </v>
      </c>
      <c r="X593" s="90"/>
      <c r="Y593" s="90"/>
      <c r="Z593" s="90"/>
      <c r="AA593" s="90"/>
      <c r="AB593" s="87" t="s">
        <v>74</v>
      </c>
      <c r="AC593" s="76"/>
      <c r="AD593" s="91">
        <f t="shared" si="138"/>
        <v>0</v>
      </c>
      <c r="AE593" s="88" t="str">
        <f t="shared" si="144"/>
        <v xml:space="preserve"> </v>
      </c>
      <c r="AF593" s="91" t="str">
        <f t="shared" si="139"/>
        <v xml:space="preserve"> </v>
      </c>
      <c r="AG593" s="78"/>
      <c r="AH593" s="78"/>
      <c r="AI593" s="78"/>
      <c r="AK593" s="94" t="str">
        <f t="shared" si="140"/>
        <v>≤60</v>
      </c>
      <c r="AL593" s="94">
        <f t="shared" ca="1" si="141"/>
        <v>50</v>
      </c>
      <c r="AM593" s="95">
        <f t="shared" si="149"/>
        <v>0</v>
      </c>
      <c r="AN593" s="95">
        <f t="shared" si="150"/>
        <v>0</v>
      </c>
      <c r="AO593" s="96">
        <f t="shared" si="145"/>
        <v>0</v>
      </c>
      <c r="AP593" s="96">
        <f t="shared" si="146"/>
        <v>0</v>
      </c>
    </row>
    <row r="594" spans="2:42" s="97" customFormat="1" ht="52.8" x14ac:dyDescent="0.3">
      <c r="B594" s="79">
        <f t="shared" si="147"/>
        <v>591</v>
      </c>
      <c r="C594" s="79"/>
      <c r="D594" s="80" t="s">
        <v>94</v>
      </c>
      <c r="E594" s="80"/>
      <c r="F594" s="81"/>
      <c r="G594" s="82" t="str">
        <f t="shared" si="148"/>
        <v xml:space="preserve">Группа от QF </v>
      </c>
      <c r="H594" s="83"/>
      <c r="I594" s="83"/>
      <c r="J594" s="83"/>
      <c r="K594" s="83"/>
      <c r="L594" s="127"/>
      <c r="M594" s="127"/>
      <c r="N594" s="84"/>
      <c r="O594" s="85"/>
      <c r="P594" s="85"/>
      <c r="Q594" s="85"/>
      <c r="R594" s="86"/>
      <c r="S594" s="80"/>
      <c r="T594" s="87"/>
      <c r="U594" s="88" t="str">
        <f t="shared" si="142"/>
        <v xml:space="preserve"> </v>
      </c>
      <c r="V594" s="89"/>
      <c r="W594" s="90" t="str">
        <f t="shared" si="143"/>
        <v xml:space="preserve"> </v>
      </c>
      <c r="X594" s="90"/>
      <c r="Y594" s="90"/>
      <c r="Z594" s="90"/>
      <c r="AA594" s="90"/>
      <c r="AB594" s="87" t="s">
        <v>74</v>
      </c>
      <c r="AC594" s="76"/>
      <c r="AD594" s="91">
        <f t="shared" si="138"/>
        <v>0</v>
      </c>
      <c r="AE594" s="88" t="str">
        <f t="shared" si="144"/>
        <v xml:space="preserve"> </v>
      </c>
      <c r="AF594" s="91" t="str">
        <f t="shared" si="139"/>
        <v xml:space="preserve"> </v>
      </c>
      <c r="AG594" s="78"/>
      <c r="AH594" s="78"/>
      <c r="AI594" s="78"/>
      <c r="AK594" s="94" t="str">
        <f t="shared" si="140"/>
        <v>≤60</v>
      </c>
      <c r="AL594" s="94">
        <f t="shared" ca="1" si="141"/>
        <v>30</v>
      </c>
      <c r="AM594" s="95">
        <f t="shared" si="149"/>
        <v>0</v>
      </c>
      <c r="AN594" s="95">
        <f t="shared" si="150"/>
        <v>0</v>
      </c>
      <c r="AO594" s="96">
        <f t="shared" si="145"/>
        <v>0</v>
      </c>
      <c r="AP594" s="96">
        <f t="shared" si="146"/>
        <v>0</v>
      </c>
    </row>
    <row r="595" spans="2:42" s="97" customFormat="1" ht="52.8" x14ac:dyDescent="0.3">
      <c r="B595" s="79">
        <f t="shared" si="147"/>
        <v>592</v>
      </c>
      <c r="C595" s="79"/>
      <c r="D595" s="80" t="s">
        <v>94</v>
      </c>
      <c r="E595" s="80"/>
      <c r="F595" s="81"/>
      <c r="G595" s="82" t="str">
        <f t="shared" si="148"/>
        <v xml:space="preserve">Группа от QF </v>
      </c>
      <c r="H595" s="83"/>
      <c r="I595" s="83"/>
      <c r="J595" s="83"/>
      <c r="K595" s="83"/>
      <c r="L595" s="127"/>
      <c r="M595" s="127"/>
      <c r="N595" s="84"/>
      <c r="O595" s="85"/>
      <c r="P595" s="85"/>
      <c r="Q595" s="85"/>
      <c r="R595" s="86"/>
      <c r="S595" s="80"/>
      <c r="T595" s="87"/>
      <c r="U595" s="88" t="str">
        <f t="shared" si="142"/>
        <v xml:space="preserve"> </v>
      </c>
      <c r="V595" s="89"/>
      <c r="W595" s="90" t="str">
        <f t="shared" si="143"/>
        <v xml:space="preserve"> </v>
      </c>
      <c r="X595" s="90"/>
      <c r="Y595" s="90"/>
      <c r="Z595" s="90"/>
      <c r="AA595" s="90"/>
      <c r="AB595" s="87" t="s">
        <v>74</v>
      </c>
      <c r="AC595" s="76"/>
      <c r="AD595" s="91">
        <f t="shared" si="138"/>
        <v>0</v>
      </c>
      <c r="AE595" s="88" t="str">
        <f t="shared" si="144"/>
        <v xml:space="preserve"> </v>
      </c>
      <c r="AF595" s="91" t="str">
        <f t="shared" si="139"/>
        <v xml:space="preserve"> </v>
      </c>
      <c r="AG595" s="78"/>
      <c r="AH595" s="78"/>
      <c r="AI595" s="78"/>
      <c r="AK595" s="94" t="str">
        <f t="shared" si="140"/>
        <v>≤60</v>
      </c>
      <c r="AL595" s="94">
        <f t="shared" ca="1" si="141"/>
        <v>26</v>
      </c>
      <c r="AM595" s="95">
        <f t="shared" si="149"/>
        <v>0</v>
      </c>
      <c r="AN595" s="95">
        <f t="shared" si="150"/>
        <v>0</v>
      </c>
      <c r="AO595" s="96">
        <f t="shared" si="145"/>
        <v>0</v>
      </c>
      <c r="AP595" s="96">
        <f t="shared" si="146"/>
        <v>0</v>
      </c>
    </row>
    <row r="596" spans="2:42" s="97" customFormat="1" ht="52.8" x14ac:dyDescent="0.3">
      <c r="B596" s="79">
        <f t="shared" si="147"/>
        <v>593</v>
      </c>
      <c r="C596" s="79"/>
      <c r="D596" s="80" t="s">
        <v>94</v>
      </c>
      <c r="E596" s="80"/>
      <c r="F596" s="81"/>
      <c r="G596" s="82" t="str">
        <f t="shared" si="148"/>
        <v xml:space="preserve">Группа от QF </v>
      </c>
      <c r="H596" s="83"/>
      <c r="I596" s="83"/>
      <c r="J596" s="83"/>
      <c r="K596" s="83"/>
      <c r="L596" s="127"/>
      <c r="M596" s="127"/>
      <c r="N596" s="84"/>
      <c r="O596" s="85"/>
      <c r="P596" s="85"/>
      <c r="Q596" s="85"/>
      <c r="R596" s="86"/>
      <c r="S596" s="80"/>
      <c r="T596" s="87"/>
      <c r="U596" s="88" t="str">
        <f t="shared" si="142"/>
        <v xml:space="preserve"> </v>
      </c>
      <c r="V596" s="89"/>
      <c r="W596" s="90" t="str">
        <f t="shared" si="143"/>
        <v xml:space="preserve"> </v>
      </c>
      <c r="X596" s="90"/>
      <c r="Y596" s="90"/>
      <c r="Z596" s="90"/>
      <c r="AA596" s="90"/>
      <c r="AB596" s="87" t="s">
        <v>74</v>
      </c>
      <c r="AC596" s="76"/>
      <c r="AD596" s="91">
        <f t="shared" si="138"/>
        <v>0</v>
      </c>
      <c r="AE596" s="88" t="str">
        <f t="shared" si="144"/>
        <v xml:space="preserve"> </v>
      </c>
      <c r="AF596" s="91" t="str">
        <f t="shared" si="139"/>
        <v xml:space="preserve"> </v>
      </c>
      <c r="AG596" s="78"/>
      <c r="AH596" s="78"/>
      <c r="AI596" s="78"/>
      <c r="AK596" s="94" t="str">
        <f t="shared" si="140"/>
        <v>≤60</v>
      </c>
      <c r="AL596" s="94">
        <f t="shared" ca="1" si="141"/>
        <v>33</v>
      </c>
      <c r="AM596" s="95">
        <f t="shared" si="149"/>
        <v>0</v>
      </c>
      <c r="AN596" s="95">
        <f t="shared" si="150"/>
        <v>0</v>
      </c>
      <c r="AO596" s="96">
        <f t="shared" si="145"/>
        <v>0</v>
      </c>
      <c r="AP596" s="96">
        <f t="shared" si="146"/>
        <v>0</v>
      </c>
    </row>
    <row r="597" spans="2:42" s="97" customFormat="1" ht="52.8" x14ac:dyDescent="0.3">
      <c r="B597" s="79">
        <f t="shared" si="147"/>
        <v>594</v>
      </c>
      <c r="C597" s="79"/>
      <c r="D597" s="80" t="s">
        <v>94</v>
      </c>
      <c r="E597" s="80"/>
      <c r="F597" s="81"/>
      <c r="G597" s="82" t="str">
        <f t="shared" si="148"/>
        <v xml:space="preserve">Группа от QF </v>
      </c>
      <c r="H597" s="83"/>
      <c r="I597" s="83"/>
      <c r="J597" s="83"/>
      <c r="K597" s="83"/>
      <c r="L597" s="127"/>
      <c r="M597" s="127"/>
      <c r="N597" s="84"/>
      <c r="O597" s="85"/>
      <c r="P597" s="85"/>
      <c r="Q597" s="85"/>
      <c r="R597" s="86"/>
      <c r="S597" s="80"/>
      <c r="T597" s="87"/>
      <c r="U597" s="88" t="str">
        <f t="shared" si="142"/>
        <v xml:space="preserve"> </v>
      </c>
      <c r="V597" s="89"/>
      <c r="W597" s="90" t="str">
        <f t="shared" si="143"/>
        <v xml:space="preserve"> </v>
      </c>
      <c r="X597" s="90"/>
      <c r="Y597" s="90"/>
      <c r="Z597" s="90"/>
      <c r="AA597" s="90"/>
      <c r="AB597" s="87" t="s">
        <v>74</v>
      </c>
      <c r="AC597" s="76"/>
      <c r="AD597" s="91">
        <f t="shared" si="138"/>
        <v>0</v>
      </c>
      <c r="AE597" s="88" t="str">
        <f t="shared" si="144"/>
        <v xml:space="preserve"> </v>
      </c>
      <c r="AF597" s="91" t="str">
        <f t="shared" si="139"/>
        <v xml:space="preserve"> </v>
      </c>
      <c r="AG597" s="78"/>
      <c r="AH597" s="78"/>
      <c r="AI597" s="78"/>
      <c r="AK597" s="94" t="str">
        <f t="shared" si="140"/>
        <v>≤60</v>
      </c>
      <c r="AL597" s="94">
        <f t="shared" ca="1" si="141"/>
        <v>32</v>
      </c>
      <c r="AM597" s="95">
        <f t="shared" si="149"/>
        <v>0</v>
      </c>
      <c r="AN597" s="95">
        <f t="shared" si="150"/>
        <v>0</v>
      </c>
      <c r="AO597" s="96">
        <f t="shared" si="145"/>
        <v>0</v>
      </c>
      <c r="AP597" s="96">
        <f t="shared" si="146"/>
        <v>0</v>
      </c>
    </row>
    <row r="598" spans="2:42" s="97" customFormat="1" ht="52.8" x14ac:dyDescent="0.3">
      <c r="B598" s="79">
        <f t="shared" si="147"/>
        <v>595</v>
      </c>
      <c r="C598" s="79"/>
      <c r="D598" s="80" t="s">
        <v>94</v>
      </c>
      <c r="E598" s="80"/>
      <c r="F598" s="81"/>
      <c r="G598" s="82" t="str">
        <f t="shared" si="148"/>
        <v xml:space="preserve">Группа от QF </v>
      </c>
      <c r="H598" s="83"/>
      <c r="I598" s="83"/>
      <c r="J598" s="83"/>
      <c r="K598" s="83"/>
      <c r="L598" s="127"/>
      <c r="M598" s="127"/>
      <c r="N598" s="84"/>
      <c r="O598" s="85"/>
      <c r="P598" s="85"/>
      <c r="Q598" s="85"/>
      <c r="R598" s="86"/>
      <c r="S598" s="80"/>
      <c r="T598" s="87"/>
      <c r="U598" s="88" t="str">
        <f t="shared" si="142"/>
        <v xml:space="preserve"> </v>
      </c>
      <c r="V598" s="89"/>
      <c r="W598" s="90" t="str">
        <f t="shared" si="143"/>
        <v xml:space="preserve"> </v>
      </c>
      <c r="X598" s="90"/>
      <c r="Y598" s="90"/>
      <c r="Z598" s="90"/>
      <c r="AA598" s="90"/>
      <c r="AB598" s="87" t="s">
        <v>74</v>
      </c>
      <c r="AC598" s="76"/>
      <c r="AD598" s="91">
        <f t="shared" si="138"/>
        <v>0</v>
      </c>
      <c r="AE598" s="88" t="str">
        <f t="shared" si="144"/>
        <v xml:space="preserve"> </v>
      </c>
      <c r="AF598" s="91" t="str">
        <f t="shared" si="139"/>
        <v xml:space="preserve"> </v>
      </c>
      <c r="AG598" s="78"/>
      <c r="AH598" s="78"/>
      <c r="AI598" s="78"/>
      <c r="AK598" s="94" t="str">
        <f t="shared" si="140"/>
        <v>≤60</v>
      </c>
      <c r="AL598" s="94">
        <f t="shared" ca="1" si="141"/>
        <v>21</v>
      </c>
      <c r="AM598" s="95">
        <f t="shared" si="149"/>
        <v>0</v>
      </c>
      <c r="AN598" s="95">
        <f t="shared" si="150"/>
        <v>0</v>
      </c>
      <c r="AO598" s="96">
        <f t="shared" si="145"/>
        <v>0</v>
      </c>
      <c r="AP598" s="96">
        <f t="shared" si="146"/>
        <v>0</v>
      </c>
    </row>
    <row r="599" spans="2:42" s="97" customFormat="1" ht="52.8" x14ac:dyDescent="0.3">
      <c r="B599" s="79">
        <f t="shared" si="147"/>
        <v>596</v>
      </c>
      <c r="C599" s="79"/>
      <c r="D599" s="80" t="s">
        <v>94</v>
      </c>
      <c r="E599" s="80"/>
      <c r="F599" s="81"/>
      <c r="G599" s="82" t="str">
        <f t="shared" si="148"/>
        <v xml:space="preserve">Группа от QF </v>
      </c>
      <c r="H599" s="83"/>
      <c r="I599" s="83"/>
      <c r="J599" s="83"/>
      <c r="K599" s="83"/>
      <c r="L599" s="127"/>
      <c r="M599" s="127"/>
      <c r="N599" s="84"/>
      <c r="O599" s="85"/>
      <c r="P599" s="85"/>
      <c r="Q599" s="85"/>
      <c r="R599" s="86"/>
      <c r="S599" s="80"/>
      <c r="T599" s="87"/>
      <c r="U599" s="88" t="str">
        <f t="shared" si="142"/>
        <v xml:space="preserve"> </v>
      </c>
      <c r="V599" s="89"/>
      <c r="W599" s="90" t="str">
        <f t="shared" si="143"/>
        <v xml:space="preserve"> </v>
      </c>
      <c r="X599" s="90"/>
      <c r="Y599" s="90"/>
      <c r="Z599" s="90"/>
      <c r="AA599" s="90"/>
      <c r="AB599" s="87" t="s">
        <v>74</v>
      </c>
      <c r="AC599" s="76"/>
      <c r="AD599" s="91">
        <f t="shared" si="138"/>
        <v>0</v>
      </c>
      <c r="AE599" s="88" t="str">
        <f t="shared" si="144"/>
        <v xml:space="preserve"> </v>
      </c>
      <c r="AF599" s="91" t="str">
        <f t="shared" si="139"/>
        <v xml:space="preserve"> </v>
      </c>
      <c r="AG599" s="78"/>
      <c r="AH599" s="78"/>
      <c r="AI599" s="78"/>
      <c r="AK599" s="94" t="str">
        <f t="shared" si="140"/>
        <v>≤60</v>
      </c>
      <c r="AL599" s="94">
        <f t="shared" ca="1" si="141"/>
        <v>33</v>
      </c>
      <c r="AM599" s="95">
        <f t="shared" si="149"/>
        <v>0</v>
      </c>
      <c r="AN599" s="95">
        <f t="shared" si="150"/>
        <v>0</v>
      </c>
      <c r="AO599" s="96">
        <f t="shared" si="145"/>
        <v>0</v>
      </c>
      <c r="AP599" s="96">
        <f t="shared" si="146"/>
        <v>0</v>
      </c>
    </row>
    <row r="600" spans="2:42" s="97" customFormat="1" ht="52.8" x14ac:dyDescent="0.3">
      <c r="B600" s="79">
        <f t="shared" si="147"/>
        <v>597</v>
      </c>
      <c r="C600" s="79"/>
      <c r="D600" s="80" t="s">
        <v>94</v>
      </c>
      <c r="E600" s="80"/>
      <c r="F600" s="81"/>
      <c r="G600" s="82" t="str">
        <f t="shared" si="148"/>
        <v xml:space="preserve">Группа от QF </v>
      </c>
      <c r="H600" s="83"/>
      <c r="I600" s="83"/>
      <c r="J600" s="83"/>
      <c r="K600" s="83"/>
      <c r="L600" s="127"/>
      <c r="M600" s="127"/>
      <c r="N600" s="84"/>
      <c r="O600" s="85"/>
      <c r="P600" s="85"/>
      <c r="Q600" s="85"/>
      <c r="R600" s="86"/>
      <c r="S600" s="80"/>
      <c r="T600" s="87"/>
      <c r="U600" s="88" t="str">
        <f t="shared" si="142"/>
        <v xml:space="preserve"> </v>
      </c>
      <c r="V600" s="89"/>
      <c r="W600" s="90" t="str">
        <f t="shared" si="143"/>
        <v xml:space="preserve"> </v>
      </c>
      <c r="X600" s="90"/>
      <c r="Y600" s="90"/>
      <c r="Z600" s="90"/>
      <c r="AA600" s="90"/>
      <c r="AB600" s="87" t="s">
        <v>74</v>
      </c>
      <c r="AC600" s="76"/>
      <c r="AD600" s="91">
        <f t="shared" si="138"/>
        <v>0</v>
      </c>
      <c r="AE600" s="88" t="str">
        <f t="shared" si="144"/>
        <v xml:space="preserve"> </v>
      </c>
      <c r="AF600" s="91" t="str">
        <f t="shared" si="139"/>
        <v xml:space="preserve"> </v>
      </c>
      <c r="AG600" s="78"/>
      <c r="AH600" s="78"/>
      <c r="AI600" s="78"/>
      <c r="AK600" s="94" t="str">
        <f t="shared" si="140"/>
        <v>≤60</v>
      </c>
      <c r="AL600" s="94">
        <f t="shared" ca="1" si="141"/>
        <v>41</v>
      </c>
      <c r="AM600" s="95">
        <f t="shared" si="149"/>
        <v>0</v>
      </c>
      <c r="AN600" s="95">
        <f t="shared" si="150"/>
        <v>0</v>
      </c>
      <c r="AO600" s="96">
        <f t="shared" si="145"/>
        <v>0</v>
      </c>
      <c r="AP600" s="96">
        <f t="shared" si="146"/>
        <v>0</v>
      </c>
    </row>
    <row r="601" spans="2:42" s="97" customFormat="1" ht="52.8" x14ac:dyDescent="0.3">
      <c r="B601" s="79">
        <f t="shared" si="147"/>
        <v>598</v>
      </c>
      <c r="C601" s="79"/>
      <c r="D601" s="80" t="s">
        <v>94</v>
      </c>
      <c r="E601" s="80"/>
      <c r="F601" s="81"/>
      <c r="G601" s="82" t="str">
        <f t="shared" si="148"/>
        <v xml:space="preserve">Группа от QF </v>
      </c>
      <c r="H601" s="83"/>
      <c r="I601" s="83"/>
      <c r="J601" s="83"/>
      <c r="K601" s="83"/>
      <c r="L601" s="127"/>
      <c r="M601" s="127"/>
      <c r="N601" s="84"/>
      <c r="O601" s="85"/>
      <c r="P601" s="85"/>
      <c r="Q601" s="85"/>
      <c r="R601" s="86"/>
      <c r="S601" s="80"/>
      <c r="T601" s="87"/>
      <c r="U601" s="88" t="str">
        <f t="shared" si="142"/>
        <v xml:space="preserve"> </v>
      </c>
      <c r="V601" s="89"/>
      <c r="W601" s="90" t="str">
        <f t="shared" si="143"/>
        <v xml:space="preserve"> </v>
      </c>
      <c r="X601" s="90"/>
      <c r="Y601" s="90"/>
      <c r="Z601" s="90"/>
      <c r="AA601" s="90"/>
      <c r="AB601" s="87" t="s">
        <v>74</v>
      </c>
      <c r="AC601" s="76"/>
      <c r="AD601" s="91">
        <f t="shared" si="138"/>
        <v>0</v>
      </c>
      <c r="AE601" s="88" t="str">
        <f t="shared" si="144"/>
        <v xml:space="preserve"> </v>
      </c>
      <c r="AF601" s="91" t="str">
        <f t="shared" si="139"/>
        <v xml:space="preserve"> </v>
      </c>
      <c r="AG601" s="78"/>
      <c r="AH601" s="78"/>
      <c r="AI601" s="78"/>
      <c r="AK601" s="94" t="str">
        <f t="shared" si="140"/>
        <v>≤60</v>
      </c>
      <c r="AL601" s="94">
        <f t="shared" ca="1" si="141"/>
        <v>31</v>
      </c>
      <c r="AM601" s="95">
        <f t="shared" si="149"/>
        <v>0</v>
      </c>
      <c r="AN601" s="95">
        <f t="shared" si="150"/>
        <v>0</v>
      </c>
      <c r="AO601" s="96">
        <f t="shared" si="145"/>
        <v>0</v>
      </c>
      <c r="AP601" s="96">
        <f t="shared" si="146"/>
        <v>0</v>
      </c>
    </row>
    <row r="602" spans="2:42" s="97" customFormat="1" ht="52.8" x14ac:dyDescent="0.3">
      <c r="B602" s="79">
        <f t="shared" si="147"/>
        <v>599</v>
      </c>
      <c r="C602" s="79"/>
      <c r="D602" s="80" t="s">
        <v>94</v>
      </c>
      <c r="E602" s="80"/>
      <c r="F602" s="81"/>
      <c r="G602" s="82" t="str">
        <f t="shared" si="148"/>
        <v xml:space="preserve">Группа от QF </v>
      </c>
      <c r="H602" s="83"/>
      <c r="I602" s="83"/>
      <c r="J602" s="83"/>
      <c r="K602" s="83"/>
      <c r="L602" s="127"/>
      <c r="M602" s="127"/>
      <c r="N602" s="84"/>
      <c r="O602" s="85"/>
      <c r="P602" s="85"/>
      <c r="Q602" s="85"/>
      <c r="R602" s="86"/>
      <c r="S602" s="80"/>
      <c r="T602" s="87"/>
      <c r="U602" s="88" t="str">
        <f t="shared" si="142"/>
        <v xml:space="preserve"> </v>
      </c>
      <c r="V602" s="89"/>
      <c r="W602" s="90" t="str">
        <f t="shared" si="143"/>
        <v xml:space="preserve"> </v>
      </c>
      <c r="X602" s="90"/>
      <c r="Y602" s="90"/>
      <c r="Z602" s="90"/>
      <c r="AA602" s="90"/>
      <c r="AB602" s="87" t="s">
        <v>74</v>
      </c>
      <c r="AC602" s="76"/>
      <c r="AD602" s="91">
        <f t="shared" si="138"/>
        <v>0</v>
      </c>
      <c r="AE602" s="88" t="str">
        <f t="shared" si="144"/>
        <v xml:space="preserve"> </v>
      </c>
      <c r="AF602" s="91" t="str">
        <f t="shared" si="139"/>
        <v xml:space="preserve"> </v>
      </c>
      <c r="AG602" s="78"/>
      <c r="AH602" s="78"/>
      <c r="AI602" s="78"/>
      <c r="AK602" s="94" t="str">
        <f t="shared" si="140"/>
        <v>≤60</v>
      </c>
      <c r="AL602" s="94">
        <f t="shared" ca="1" si="141"/>
        <v>24</v>
      </c>
      <c r="AM602" s="95">
        <f t="shared" si="149"/>
        <v>0</v>
      </c>
      <c r="AN602" s="95">
        <f t="shared" si="150"/>
        <v>0</v>
      </c>
      <c r="AO602" s="96">
        <f t="shared" si="145"/>
        <v>0</v>
      </c>
      <c r="AP602" s="96">
        <f t="shared" si="146"/>
        <v>0</v>
      </c>
    </row>
    <row r="603" spans="2:42" s="97" customFormat="1" ht="52.8" x14ac:dyDescent="0.3">
      <c r="B603" s="79">
        <f t="shared" si="147"/>
        <v>600</v>
      </c>
      <c r="C603" s="79"/>
      <c r="D603" s="80" t="s">
        <v>94</v>
      </c>
      <c r="E603" s="80"/>
      <c r="F603" s="81"/>
      <c r="G603" s="82" t="str">
        <f t="shared" si="148"/>
        <v xml:space="preserve">Группа от QF </v>
      </c>
      <c r="H603" s="83"/>
      <c r="I603" s="83"/>
      <c r="J603" s="83"/>
      <c r="K603" s="83"/>
      <c r="L603" s="127"/>
      <c r="M603" s="127"/>
      <c r="N603" s="84"/>
      <c r="O603" s="85"/>
      <c r="P603" s="85"/>
      <c r="Q603" s="85"/>
      <c r="R603" s="86"/>
      <c r="S603" s="80"/>
      <c r="T603" s="87"/>
      <c r="U603" s="88" t="str">
        <f t="shared" si="142"/>
        <v xml:space="preserve"> </v>
      </c>
      <c r="V603" s="89"/>
      <c r="W603" s="90" t="str">
        <f t="shared" si="143"/>
        <v xml:space="preserve"> </v>
      </c>
      <c r="X603" s="90"/>
      <c r="Y603" s="90"/>
      <c r="Z603" s="90"/>
      <c r="AA603" s="90"/>
      <c r="AB603" s="87" t="s">
        <v>74</v>
      </c>
      <c r="AC603" s="76"/>
      <c r="AD603" s="91">
        <f t="shared" si="138"/>
        <v>0</v>
      </c>
      <c r="AE603" s="88" t="str">
        <f t="shared" si="144"/>
        <v xml:space="preserve"> </v>
      </c>
      <c r="AF603" s="91" t="str">
        <f t="shared" si="139"/>
        <v xml:space="preserve"> </v>
      </c>
      <c r="AG603" s="78"/>
      <c r="AH603" s="78"/>
      <c r="AI603" s="78"/>
      <c r="AK603" s="94" t="str">
        <f t="shared" si="140"/>
        <v>≤60</v>
      </c>
      <c r="AL603" s="94">
        <f t="shared" ca="1" si="141"/>
        <v>32</v>
      </c>
      <c r="AM603" s="95">
        <f t="shared" si="149"/>
        <v>0</v>
      </c>
      <c r="AN603" s="95">
        <f t="shared" si="150"/>
        <v>0</v>
      </c>
      <c r="AO603" s="96">
        <f t="shared" si="145"/>
        <v>0</v>
      </c>
      <c r="AP603" s="96">
        <f t="shared" si="146"/>
        <v>0</v>
      </c>
    </row>
    <row r="604" spans="2:42" s="97" customFormat="1" ht="52.8" x14ac:dyDescent="0.3">
      <c r="B604" s="79">
        <f t="shared" si="147"/>
        <v>601</v>
      </c>
      <c r="C604" s="79"/>
      <c r="D604" s="80" t="s">
        <v>94</v>
      </c>
      <c r="E604" s="80"/>
      <c r="F604" s="81"/>
      <c r="G604" s="82" t="str">
        <f t="shared" si="148"/>
        <v xml:space="preserve">Группа от QF </v>
      </c>
      <c r="H604" s="83"/>
      <c r="I604" s="83"/>
      <c r="J604" s="83"/>
      <c r="K604" s="83"/>
      <c r="L604" s="127"/>
      <c r="M604" s="127"/>
      <c r="N604" s="84"/>
      <c r="O604" s="85"/>
      <c r="P604" s="85"/>
      <c r="Q604" s="85"/>
      <c r="R604" s="86"/>
      <c r="S604" s="80"/>
      <c r="T604" s="87"/>
      <c r="U604" s="88" t="str">
        <f t="shared" si="142"/>
        <v xml:space="preserve"> </v>
      </c>
      <c r="V604" s="89"/>
      <c r="W604" s="90" t="str">
        <f t="shared" si="143"/>
        <v xml:space="preserve"> </v>
      </c>
      <c r="X604" s="90"/>
      <c r="Y604" s="90"/>
      <c r="Z604" s="90"/>
      <c r="AA604" s="90"/>
      <c r="AB604" s="87" t="s">
        <v>74</v>
      </c>
      <c r="AC604" s="76"/>
      <c r="AD604" s="91">
        <f t="shared" si="138"/>
        <v>0</v>
      </c>
      <c r="AE604" s="88" t="str">
        <f t="shared" si="144"/>
        <v xml:space="preserve"> </v>
      </c>
      <c r="AF604" s="91" t="str">
        <f t="shared" si="139"/>
        <v xml:space="preserve"> </v>
      </c>
      <c r="AG604" s="78"/>
      <c r="AH604" s="78"/>
      <c r="AI604" s="78"/>
      <c r="AK604" s="94" t="str">
        <f t="shared" si="140"/>
        <v>≤60</v>
      </c>
      <c r="AL604" s="94">
        <f t="shared" ca="1" si="141"/>
        <v>36</v>
      </c>
      <c r="AM604" s="95">
        <f t="shared" si="149"/>
        <v>0</v>
      </c>
      <c r="AN604" s="95">
        <f t="shared" si="150"/>
        <v>0</v>
      </c>
      <c r="AO604" s="96">
        <f t="shared" si="145"/>
        <v>0</v>
      </c>
      <c r="AP604" s="96">
        <f t="shared" si="146"/>
        <v>0</v>
      </c>
    </row>
    <row r="605" spans="2:42" s="97" customFormat="1" ht="52.8" x14ac:dyDescent="0.3">
      <c r="B605" s="79">
        <f t="shared" si="147"/>
        <v>602</v>
      </c>
      <c r="C605" s="79"/>
      <c r="D605" s="80" t="s">
        <v>94</v>
      </c>
      <c r="E605" s="80"/>
      <c r="F605" s="81"/>
      <c r="G605" s="82" t="str">
        <f t="shared" si="148"/>
        <v xml:space="preserve">Группа от QF </v>
      </c>
      <c r="H605" s="83"/>
      <c r="I605" s="83"/>
      <c r="J605" s="83"/>
      <c r="K605" s="83"/>
      <c r="L605" s="127"/>
      <c r="M605" s="127"/>
      <c r="N605" s="84"/>
      <c r="O605" s="85"/>
      <c r="P605" s="85"/>
      <c r="Q605" s="85"/>
      <c r="R605" s="86"/>
      <c r="S605" s="80"/>
      <c r="T605" s="87"/>
      <c r="U605" s="88" t="str">
        <f t="shared" si="142"/>
        <v xml:space="preserve"> </v>
      </c>
      <c r="V605" s="89"/>
      <c r="W605" s="90" t="str">
        <f t="shared" si="143"/>
        <v xml:space="preserve"> </v>
      </c>
      <c r="X605" s="90"/>
      <c r="Y605" s="90"/>
      <c r="Z605" s="90"/>
      <c r="AA605" s="90"/>
      <c r="AB605" s="87" t="s">
        <v>74</v>
      </c>
      <c r="AC605" s="76"/>
      <c r="AD605" s="91">
        <f t="shared" si="138"/>
        <v>0</v>
      </c>
      <c r="AE605" s="88" t="str">
        <f t="shared" si="144"/>
        <v xml:space="preserve"> </v>
      </c>
      <c r="AF605" s="91" t="str">
        <f t="shared" si="139"/>
        <v xml:space="preserve"> </v>
      </c>
      <c r="AG605" s="78"/>
      <c r="AH605" s="78"/>
      <c r="AI605" s="78"/>
      <c r="AK605" s="94" t="str">
        <f t="shared" si="140"/>
        <v>≤60</v>
      </c>
      <c r="AL605" s="94">
        <f t="shared" ca="1" si="141"/>
        <v>44</v>
      </c>
      <c r="AM605" s="95">
        <f t="shared" si="149"/>
        <v>0</v>
      </c>
      <c r="AN605" s="95">
        <f t="shared" si="150"/>
        <v>0</v>
      </c>
      <c r="AO605" s="96">
        <f t="shared" si="145"/>
        <v>0</v>
      </c>
      <c r="AP605" s="96">
        <f t="shared" si="146"/>
        <v>0</v>
      </c>
    </row>
    <row r="606" spans="2:42" s="97" customFormat="1" ht="52.8" x14ac:dyDescent="0.3">
      <c r="B606" s="79">
        <f t="shared" si="147"/>
        <v>603</v>
      </c>
      <c r="C606" s="79"/>
      <c r="D606" s="80" t="s">
        <v>94</v>
      </c>
      <c r="E606" s="80"/>
      <c r="F606" s="81"/>
      <c r="G606" s="82" t="str">
        <f t="shared" si="148"/>
        <v xml:space="preserve">Группа от QF </v>
      </c>
      <c r="H606" s="83"/>
      <c r="I606" s="83"/>
      <c r="J606" s="83"/>
      <c r="K606" s="83"/>
      <c r="L606" s="127"/>
      <c r="M606" s="127"/>
      <c r="N606" s="84"/>
      <c r="O606" s="85"/>
      <c r="P606" s="85"/>
      <c r="Q606" s="85"/>
      <c r="R606" s="86"/>
      <c r="S606" s="80"/>
      <c r="T606" s="87"/>
      <c r="U606" s="88" t="str">
        <f t="shared" si="142"/>
        <v xml:space="preserve"> </v>
      </c>
      <c r="V606" s="89"/>
      <c r="W606" s="90" t="str">
        <f t="shared" si="143"/>
        <v xml:space="preserve"> </v>
      </c>
      <c r="X606" s="90"/>
      <c r="Y606" s="90"/>
      <c r="Z606" s="90"/>
      <c r="AA606" s="90"/>
      <c r="AB606" s="87" t="s">
        <v>74</v>
      </c>
      <c r="AC606" s="76"/>
      <c r="AD606" s="91">
        <f t="shared" si="138"/>
        <v>0</v>
      </c>
      <c r="AE606" s="88" t="str">
        <f t="shared" si="144"/>
        <v xml:space="preserve"> </v>
      </c>
      <c r="AF606" s="91" t="str">
        <f t="shared" si="139"/>
        <v xml:space="preserve"> </v>
      </c>
      <c r="AG606" s="78"/>
      <c r="AH606" s="78"/>
      <c r="AI606" s="78"/>
      <c r="AK606" s="94" t="str">
        <f t="shared" si="140"/>
        <v>≤60</v>
      </c>
      <c r="AL606" s="94">
        <f t="shared" ca="1" si="141"/>
        <v>45</v>
      </c>
      <c r="AM606" s="95">
        <f t="shared" si="149"/>
        <v>0</v>
      </c>
      <c r="AN606" s="95">
        <f t="shared" si="150"/>
        <v>0</v>
      </c>
      <c r="AO606" s="96">
        <f t="shared" si="145"/>
        <v>0</v>
      </c>
      <c r="AP606" s="96">
        <f t="shared" si="146"/>
        <v>0</v>
      </c>
    </row>
    <row r="607" spans="2:42" s="97" customFormat="1" ht="52.8" x14ac:dyDescent="0.3">
      <c r="B607" s="79">
        <f t="shared" si="147"/>
        <v>604</v>
      </c>
      <c r="C607" s="79"/>
      <c r="D607" s="80" t="s">
        <v>94</v>
      </c>
      <c r="E607" s="80"/>
      <c r="F607" s="81"/>
      <c r="G607" s="82" t="str">
        <f t="shared" si="148"/>
        <v xml:space="preserve">Группа от QF </v>
      </c>
      <c r="H607" s="83"/>
      <c r="I607" s="83"/>
      <c r="J607" s="83"/>
      <c r="K607" s="83"/>
      <c r="L607" s="127"/>
      <c r="M607" s="127"/>
      <c r="N607" s="84"/>
      <c r="O607" s="85"/>
      <c r="P607" s="85"/>
      <c r="Q607" s="85"/>
      <c r="R607" s="86"/>
      <c r="S607" s="80"/>
      <c r="T607" s="87"/>
      <c r="U607" s="88" t="str">
        <f t="shared" si="142"/>
        <v xml:space="preserve"> </v>
      </c>
      <c r="V607" s="89"/>
      <c r="W607" s="90" t="str">
        <f t="shared" si="143"/>
        <v xml:space="preserve"> </v>
      </c>
      <c r="X607" s="90"/>
      <c r="Y607" s="90"/>
      <c r="Z607" s="90"/>
      <c r="AA607" s="90"/>
      <c r="AB607" s="87" t="s">
        <v>74</v>
      </c>
      <c r="AC607" s="76"/>
      <c r="AD607" s="91">
        <f t="shared" si="138"/>
        <v>0</v>
      </c>
      <c r="AE607" s="88" t="str">
        <f t="shared" si="144"/>
        <v xml:space="preserve"> </v>
      </c>
      <c r="AF607" s="91" t="str">
        <f t="shared" si="139"/>
        <v xml:space="preserve"> </v>
      </c>
      <c r="AG607" s="78"/>
      <c r="AH607" s="78"/>
      <c r="AI607" s="78"/>
      <c r="AK607" s="94" t="str">
        <f t="shared" si="140"/>
        <v>≤60</v>
      </c>
      <c r="AL607" s="94">
        <f t="shared" ca="1" si="141"/>
        <v>35</v>
      </c>
      <c r="AM607" s="95">
        <f t="shared" si="149"/>
        <v>0</v>
      </c>
      <c r="AN607" s="95">
        <f t="shared" si="150"/>
        <v>0</v>
      </c>
      <c r="AO607" s="96">
        <f t="shared" si="145"/>
        <v>0</v>
      </c>
      <c r="AP607" s="96">
        <f t="shared" si="146"/>
        <v>0</v>
      </c>
    </row>
    <row r="608" spans="2:42" s="97" customFormat="1" ht="52.8" x14ac:dyDescent="0.3">
      <c r="B608" s="79">
        <f t="shared" si="147"/>
        <v>605</v>
      </c>
      <c r="C608" s="79"/>
      <c r="D608" s="80" t="s">
        <v>94</v>
      </c>
      <c r="E608" s="80"/>
      <c r="F608" s="81"/>
      <c r="G608" s="82" t="str">
        <f t="shared" si="148"/>
        <v xml:space="preserve">Группа от QF </v>
      </c>
      <c r="H608" s="83"/>
      <c r="I608" s="83"/>
      <c r="J608" s="83"/>
      <c r="K608" s="83"/>
      <c r="L608" s="127"/>
      <c r="M608" s="127"/>
      <c r="N608" s="84"/>
      <c r="O608" s="85"/>
      <c r="P608" s="85"/>
      <c r="Q608" s="85"/>
      <c r="R608" s="86"/>
      <c r="S608" s="80"/>
      <c r="T608" s="87"/>
      <c r="U608" s="88" t="str">
        <f t="shared" si="142"/>
        <v xml:space="preserve"> </v>
      </c>
      <c r="V608" s="89"/>
      <c r="W608" s="90" t="str">
        <f t="shared" si="143"/>
        <v xml:space="preserve"> </v>
      </c>
      <c r="X608" s="90"/>
      <c r="Y608" s="90"/>
      <c r="Z608" s="90"/>
      <c r="AA608" s="90"/>
      <c r="AB608" s="87" t="s">
        <v>74</v>
      </c>
      <c r="AC608" s="76"/>
      <c r="AD608" s="91">
        <f t="shared" si="138"/>
        <v>0</v>
      </c>
      <c r="AE608" s="88" t="str">
        <f t="shared" si="144"/>
        <v xml:space="preserve"> </v>
      </c>
      <c r="AF608" s="91" t="str">
        <f t="shared" si="139"/>
        <v xml:space="preserve"> </v>
      </c>
      <c r="AG608" s="78"/>
      <c r="AH608" s="78"/>
      <c r="AI608" s="78"/>
      <c r="AK608" s="94" t="str">
        <f t="shared" si="140"/>
        <v>≤60</v>
      </c>
      <c r="AL608" s="94">
        <f t="shared" ca="1" si="141"/>
        <v>28</v>
      </c>
      <c r="AM608" s="95">
        <f t="shared" si="149"/>
        <v>0</v>
      </c>
      <c r="AN608" s="95">
        <f t="shared" si="150"/>
        <v>0</v>
      </c>
      <c r="AO608" s="96">
        <f t="shared" si="145"/>
        <v>0</v>
      </c>
      <c r="AP608" s="96">
        <f t="shared" si="146"/>
        <v>0</v>
      </c>
    </row>
    <row r="609" spans="2:42" s="97" customFormat="1" ht="52.8" x14ac:dyDescent="0.3">
      <c r="B609" s="79">
        <f t="shared" si="147"/>
        <v>606</v>
      </c>
      <c r="C609" s="79"/>
      <c r="D609" s="80" t="s">
        <v>94</v>
      </c>
      <c r="E609" s="80"/>
      <c r="F609" s="81"/>
      <c r="G609" s="82" t="str">
        <f t="shared" si="148"/>
        <v xml:space="preserve">Группа от QF </v>
      </c>
      <c r="H609" s="83"/>
      <c r="I609" s="83"/>
      <c r="J609" s="83"/>
      <c r="K609" s="83"/>
      <c r="L609" s="127"/>
      <c r="M609" s="127"/>
      <c r="N609" s="84"/>
      <c r="O609" s="85"/>
      <c r="P609" s="85"/>
      <c r="Q609" s="85"/>
      <c r="R609" s="86"/>
      <c r="S609" s="80"/>
      <c r="T609" s="87"/>
      <c r="U609" s="88" t="str">
        <f t="shared" si="142"/>
        <v xml:space="preserve"> </v>
      </c>
      <c r="V609" s="89"/>
      <c r="W609" s="90" t="str">
        <f t="shared" si="143"/>
        <v xml:space="preserve"> </v>
      </c>
      <c r="X609" s="90"/>
      <c r="Y609" s="90"/>
      <c r="Z609" s="90"/>
      <c r="AA609" s="90"/>
      <c r="AB609" s="87" t="s">
        <v>74</v>
      </c>
      <c r="AC609" s="76"/>
      <c r="AD609" s="91">
        <f t="shared" si="138"/>
        <v>0</v>
      </c>
      <c r="AE609" s="88" t="str">
        <f t="shared" si="144"/>
        <v xml:space="preserve"> </v>
      </c>
      <c r="AF609" s="91" t="str">
        <f t="shared" si="139"/>
        <v xml:space="preserve"> </v>
      </c>
      <c r="AG609" s="78"/>
      <c r="AH609" s="78"/>
      <c r="AI609" s="78"/>
      <c r="AK609" s="94" t="str">
        <f t="shared" si="140"/>
        <v>≤60</v>
      </c>
      <c r="AL609" s="94">
        <f t="shared" ca="1" si="141"/>
        <v>37</v>
      </c>
      <c r="AM609" s="95">
        <f t="shared" si="149"/>
        <v>0</v>
      </c>
      <c r="AN609" s="95">
        <f t="shared" si="150"/>
        <v>0</v>
      </c>
      <c r="AO609" s="96">
        <f t="shared" si="145"/>
        <v>0</v>
      </c>
      <c r="AP609" s="96">
        <f t="shared" si="146"/>
        <v>0</v>
      </c>
    </row>
    <row r="610" spans="2:42" s="97" customFormat="1" ht="52.8" x14ac:dyDescent="0.3">
      <c r="B610" s="79">
        <f t="shared" si="147"/>
        <v>607</v>
      </c>
      <c r="C610" s="79"/>
      <c r="D610" s="80" t="s">
        <v>94</v>
      </c>
      <c r="E610" s="80"/>
      <c r="F610" s="81"/>
      <c r="G610" s="82" t="str">
        <f t="shared" si="148"/>
        <v xml:space="preserve">Группа от QF </v>
      </c>
      <c r="H610" s="83"/>
      <c r="I610" s="83"/>
      <c r="J610" s="83"/>
      <c r="K610" s="83"/>
      <c r="L610" s="127"/>
      <c r="M610" s="127"/>
      <c r="N610" s="84"/>
      <c r="O610" s="85"/>
      <c r="P610" s="85"/>
      <c r="Q610" s="85"/>
      <c r="R610" s="86"/>
      <c r="S610" s="80"/>
      <c r="T610" s="87"/>
      <c r="U610" s="88" t="str">
        <f t="shared" si="142"/>
        <v xml:space="preserve"> </v>
      </c>
      <c r="V610" s="89"/>
      <c r="W610" s="90" t="str">
        <f t="shared" si="143"/>
        <v xml:space="preserve"> </v>
      </c>
      <c r="X610" s="90"/>
      <c r="Y610" s="90"/>
      <c r="Z610" s="90"/>
      <c r="AA610" s="90"/>
      <c r="AB610" s="87" t="s">
        <v>74</v>
      </c>
      <c r="AC610" s="76"/>
      <c r="AD610" s="91">
        <f t="shared" si="138"/>
        <v>0</v>
      </c>
      <c r="AE610" s="88" t="str">
        <f t="shared" si="144"/>
        <v xml:space="preserve"> </v>
      </c>
      <c r="AF610" s="91" t="str">
        <f t="shared" si="139"/>
        <v xml:space="preserve"> </v>
      </c>
      <c r="AG610" s="78"/>
      <c r="AH610" s="78"/>
      <c r="AI610" s="78"/>
      <c r="AK610" s="94" t="str">
        <f t="shared" si="140"/>
        <v>≤60</v>
      </c>
      <c r="AL610" s="94">
        <f t="shared" ca="1" si="141"/>
        <v>24</v>
      </c>
      <c r="AM610" s="95">
        <f t="shared" si="149"/>
        <v>0</v>
      </c>
      <c r="AN610" s="95">
        <f t="shared" si="150"/>
        <v>0</v>
      </c>
      <c r="AO610" s="96">
        <f t="shared" si="145"/>
        <v>0</v>
      </c>
      <c r="AP610" s="96">
        <f t="shared" si="146"/>
        <v>0</v>
      </c>
    </row>
    <row r="611" spans="2:42" s="97" customFormat="1" ht="52.8" x14ac:dyDescent="0.3">
      <c r="B611" s="79">
        <f t="shared" si="147"/>
        <v>608</v>
      </c>
      <c r="C611" s="79"/>
      <c r="D611" s="80" t="s">
        <v>94</v>
      </c>
      <c r="E611" s="80"/>
      <c r="F611" s="81"/>
      <c r="G611" s="82" t="str">
        <f t="shared" si="148"/>
        <v xml:space="preserve">Группа от QF </v>
      </c>
      <c r="H611" s="83"/>
      <c r="I611" s="83"/>
      <c r="J611" s="83"/>
      <c r="K611" s="83"/>
      <c r="L611" s="127"/>
      <c r="M611" s="127"/>
      <c r="N611" s="84"/>
      <c r="O611" s="85"/>
      <c r="P611" s="85"/>
      <c r="Q611" s="85"/>
      <c r="R611" s="86"/>
      <c r="S611" s="80"/>
      <c r="T611" s="87"/>
      <c r="U611" s="88" t="str">
        <f t="shared" si="142"/>
        <v xml:space="preserve"> </v>
      </c>
      <c r="V611" s="89"/>
      <c r="W611" s="90" t="str">
        <f t="shared" si="143"/>
        <v xml:space="preserve"> </v>
      </c>
      <c r="X611" s="90"/>
      <c r="Y611" s="90"/>
      <c r="Z611" s="90"/>
      <c r="AA611" s="90"/>
      <c r="AB611" s="87" t="s">
        <v>74</v>
      </c>
      <c r="AC611" s="76"/>
      <c r="AD611" s="91">
        <f t="shared" si="138"/>
        <v>0</v>
      </c>
      <c r="AE611" s="88" t="str">
        <f t="shared" si="144"/>
        <v xml:space="preserve"> </v>
      </c>
      <c r="AF611" s="91" t="str">
        <f t="shared" si="139"/>
        <v xml:space="preserve"> </v>
      </c>
      <c r="AG611" s="78"/>
      <c r="AH611" s="78"/>
      <c r="AI611" s="78"/>
      <c r="AK611" s="94" t="str">
        <f t="shared" si="140"/>
        <v>≤60</v>
      </c>
      <c r="AL611" s="94">
        <f t="shared" ca="1" si="141"/>
        <v>28</v>
      </c>
      <c r="AM611" s="95">
        <f t="shared" si="149"/>
        <v>0</v>
      </c>
      <c r="AN611" s="95">
        <f t="shared" si="150"/>
        <v>0</v>
      </c>
      <c r="AO611" s="96">
        <f t="shared" si="145"/>
        <v>0</v>
      </c>
      <c r="AP611" s="96">
        <f t="shared" si="146"/>
        <v>0</v>
      </c>
    </row>
    <row r="612" spans="2:42" s="97" customFormat="1" ht="52.8" x14ac:dyDescent="0.3">
      <c r="B612" s="79">
        <f t="shared" si="147"/>
        <v>609</v>
      </c>
      <c r="C612" s="79"/>
      <c r="D612" s="80" t="s">
        <v>94</v>
      </c>
      <c r="E612" s="80"/>
      <c r="F612" s="81"/>
      <c r="G612" s="82" t="str">
        <f t="shared" si="148"/>
        <v xml:space="preserve">Группа от QF </v>
      </c>
      <c r="H612" s="83"/>
      <c r="I612" s="83"/>
      <c r="J612" s="83"/>
      <c r="K612" s="83"/>
      <c r="L612" s="127"/>
      <c r="M612" s="127"/>
      <c r="N612" s="84"/>
      <c r="O612" s="85"/>
      <c r="P612" s="85"/>
      <c r="Q612" s="85"/>
      <c r="R612" s="86"/>
      <c r="S612" s="80"/>
      <c r="T612" s="87"/>
      <c r="U612" s="88" t="str">
        <f t="shared" si="142"/>
        <v xml:space="preserve"> </v>
      </c>
      <c r="V612" s="89"/>
      <c r="W612" s="90" t="str">
        <f t="shared" si="143"/>
        <v xml:space="preserve"> </v>
      </c>
      <c r="X612" s="90"/>
      <c r="Y612" s="90"/>
      <c r="Z612" s="90"/>
      <c r="AA612" s="90"/>
      <c r="AB612" s="87" t="s">
        <v>74</v>
      </c>
      <c r="AC612" s="76"/>
      <c r="AD612" s="91">
        <f t="shared" si="138"/>
        <v>0</v>
      </c>
      <c r="AE612" s="88" t="str">
        <f t="shared" si="144"/>
        <v xml:space="preserve"> </v>
      </c>
      <c r="AF612" s="91" t="str">
        <f t="shared" si="139"/>
        <v xml:space="preserve"> </v>
      </c>
      <c r="AG612" s="78"/>
      <c r="AH612" s="78"/>
      <c r="AI612" s="78"/>
      <c r="AK612" s="94" t="str">
        <f t="shared" si="140"/>
        <v>≤60</v>
      </c>
      <c r="AL612" s="94">
        <f t="shared" ca="1" si="141"/>
        <v>36</v>
      </c>
      <c r="AM612" s="95">
        <f t="shared" si="149"/>
        <v>0</v>
      </c>
      <c r="AN612" s="95">
        <f t="shared" si="150"/>
        <v>0</v>
      </c>
      <c r="AO612" s="96">
        <f t="shared" si="145"/>
        <v>0</v>
      </c>
      <c r="AP612" s="96">
        <f t="shared" si="146"/>
        <v>0</v>
      </c>
    </row>
    <row r="613" spans="2:42" s="97" customFormat="1" ht="52.8" x14ac:dyDescent="0.3">
      <c r="B613" s="79">
        <f t="shared" si="147"/>
        <v>610</v>
      </c>
      <c r="C613" s="79"/>
      <c r="D613" s="80" t="s">
        <v>94</v>
      </c>
      <c r="E613" s="80"/>
      <c r="F613" s="81"/>
      <c r="G613" s="82" t="str">
        <f t="shared" si="148"/>
        <v xml:space="preserve">Группа от QF </v>
      </c>
      <c r="H613" s="83"/>
      <c r="I613" s="83"/>
      <c r="J613" s="83"/>
      <c r="K613" s="83"/>
      <c r="L613" s="127"/>
      <c r="M613" s="127"/>
      <c r="N613" s="84"/>
      <c r="O613" s="85"/>
      <c r="P613" s="85"/>
      <c r="Q613" s="85"/>
      <c r="R613" s="86"/>
      <c r="S613" s="80"/>
      <c r="T613" s="87"/>
      <c r="U613" s="88" t="str">
        <f t="shared" si="142"/>
        <v xml:space="preserve"> </v>
      </c>
      <c r="V613" s="89"/>
      <c r="W613" s="90" t="str">
        <f t="shared" si="143"/>
        <v xml:space="preserve"> </v>
      </c>
      <c r="X613" s="90"/>
      <c r="Y613" s="90"/>
      <c r="Z613" s="90"/>
      <c r="AA613" s="90"/>
      <c r="AB613" s="87" t="s">
        <v>74</v>
      </c>
      <c r="AC613" s="76"/>
      <c r="AD613" s="91">
        <f t="shared" si="138"/>
        <v>0</v>
      </c>
      <c r="AE613" s="88" t="str">
        <f t="shared" si="144"/>
        <v xml:space="preserve"> </v>
      </c>
      <c r="AF613" s="91" t="str">
        <f t="shared" si="139"/>
        <v xml:space="preserve"> </v>
      </c>
      <c r="AG613" s="78"/>
      <c r="AH613" s="78"/>
      <c r="AI613" s="78"/>
      <c r="AK613" s="94" t="str">
        <f t="shared" si="140"/>
        <v>≤60</v>
      </c>
      <c r="AL613" s="94">
        <f t="shared" ca="1" si="141"/>
        <v>49</v>
      </c>
      <c r="AM613" s="95">
        <f t="shared" si="149"/>
        <v>0</v>
      </c>
      <c r="AN613" s="95">
        <f t="shared" si="150"/>
        <v>0</v>
      </c>
      <c r="AO613" s="96">
        <f t="shared" si="145"/>
        <v>0</v>
      </c>
      <c r="AP613" s="96">
        <f t="shared" si="146"/>
        <v>0</v>
      </c>
    </row>
    <row r="614" spans="2:42" s="97" customFormat="1" ht="52.8" x14ac:dyDescent="0.3">
      <c r="B614" s="79">
        <f t="shared" si="147"/>
        <v>611</v>
      </c>
      <c r="C614" s="79"/>
      <c r="D614" s="80" t="s">
        <v>94</v>
      </c>
      <c r="E614" s="80"/>
      <c r="F614" s="81"/>
      <c r="G614" s="82" t="str">
        <f t="shared" si="148"/>
        <v xml:space="preserve">Группа от QF </v>
      </c>
      <c r="H614" s="83"/>
      <c r="I614" s="83"/>
      <c r="J614" s="83"/>
      <c r="K614" s="83"/>
      <c r="L614" s="127"/>
      <c r="M614" s="127"/>
      <c r="N614" s="84"/>
      <c r="O614" s="85"/>
      <c r="P614" s="85"/>
      <c r="Q614" s="85"/>
      <c r="R614" s="86"/>
      <c r="S614" s="80"/>
      <c r="T614" s="87"/>
      <c r="U614" s="88" t="str">
        <f t="shared" si="142"/>
        <v xml:space="preserve"> </v>
      </c>
      <c r="V614" s="89"/>
      <c r="W614" s="90" t="str">
        <f t="shared" si="143"/>
        <v xml:space="preserve"> </v>
      </c>
      <c r="X614" s="90"/>
      <c r="Y614" s="90"/>
      <c r="Z614" s="90"/>
      <c r="AA614" s="90"/>
      <c r="AB614" s="87" t="s">
        <v>74</v>
      </c>
      <c r="AC614" s="76"/>
      <c r="AD614" s="91">
        <f t="shared" si="138"/>
        <v>0</v>
      </c>
      <c r="AE614" s="88" t="str">
        <f t="shared" si="144"/>
        <v xml:space="preserve"> </v>
      </c>
      <c r="AF614" s="91" t="str">
        <f t="shared" si="139"/>
        <v xml:space="preserve"> </v>
      </c>
      <c r="AG614" s="78"/>
      <c r="AH614" s="78"/>
      <c r="AI614" s="78"/>
      <c r="AK614" s="94" t="str">
        <f t="shared" si="140"/>
        <v>≤60</v>
      </c>
      <c r="AL614" s="94">
        <f t="shared" ca="1" si="141"/>
        <v>46</v>
      </c>
      <c r="AM614" s="95">
        <f t="shared" si="149"/>
        <v>0</v>
      </c>
      <c r="AN614" s="95">
        <f t="shared" si="150"/>
        <v>0</v>
      </c>
      <c r="AO614" s="96">
        <f t="shared" si="145"/>
        <v>0</v>
      </c>
      <c r="AP614" s="96">
        <f t="shared" si="146"/>
        <v>0</v>
      </c>
    </row>
    <row r="615" spans="2:42" s="97" customFormat="1" ht="52.8" x14ac:dyDescent="0.3">
      <c r="B615" s="79">
        <f t="shared" si="147"/>
        <v>612</v>
      </c>
      <c r="C615" s="79"/>
      <c r="D615" s="80" t="s">
        <v>94</v>
      </c>
      <c r="E615" s="80"/>
      <c r="F615" s="81"/>
      <c r="G615" s="82" t="str">
        <f t="shared" si="148"/>
        <v xml:space="preserve">Группа от QF </v>
      </c>
      <c r="H615" s="83"/>
      <c r="I615" s="83"/>
      <c r="J615" s="83"/>
      <c r="K615" s="83"/>
      <c r="L615" s="127"/>
      <c r="M615" s="127"/>
      <c r="N615" s="84"/>
      <c r="O615" s="85"/>
      <c r="P615" s="85"/>
      <c r="Q615" s="85"/>
      <c r="R615" s="86"/>
      <c r="S615" s="80"/>
      <c r="T615" s="87"/>
      <c r="U615" s="88" t="str">
        <f t="shared" si="142"/>
        <v xml:space="preserve"> </v>
      </c>
      <c r="V615" s="89"/>
      <c r="W615" s="90" t="str">
        <f t="shared" si="143"/>
        <v xml:space="preserve"> </v>
      </c>
      <c r="X615" s="90"/>
      <c r="Y615" s="90"/>
      <c r="Z615" s="90"/>
      <c r="AA615" s="90"/>
      <c r="AB615" s="87" t="s">
        <v>74</v>
      </c>
      <c r="AC615" s="76"/>
      <c r="AD615" s="91">
        <f t="shared" si="138"/>
        <v>0</v>
      </c>
      <c r="AE615" s="88" t="str">
        <f t="shared" si="144"/>
        <v xml:space="preserve"> </v>
      </c>
      <c r="AF615" s="91" t="str">
        <f t="shared" si="139"/>
        <v xml:space="preserve"> </v>
      </c>
      <c r="AG615" s="78"/>
      <c r="AH615" s="78"/>
      <c r="AI615" s="78"/>
      <c r="AK615" s="94" t="str">
        <f t="shared" si="140"/>
        <v>≤60</v>
      </c>
      <c r="AL615" s="94">
        <f t="shared" ca="1" si="141"/>
        <v>47</v>
      </c>
      <c r="AM615" s="95">
        <f t="shared" si="149"/>
        <v>0</v>
      </c>
      <c r="AN615" s="95">
        <f t="shared" si="150"/>
        <v>0</v>
      </c>
      <c r="AO615" s="96">
        <f t="shared" si="145"/>
        <v>0</v>
      </c>
      <c r="AP615" s="96">
        <f t="shared" si="146"/>
        <v>0</v>
      </c>
    </row>
    <row r="616" spans="2:42" s="97" customFormat="1" ht="52.8" x14ac:dyDescent="0.3">
      <c r="B616" s="79">
        <f t="shared" si="147"/>
        <v>613</v>
      </c>
      <c r="C616" s="79"/>
      <c r="D616" s="80" t="s">
        <v>94</v>
      </c>
      <c r="E616" s="80"/>
      <c r="F616" s="81"/>
      <c r="G616" s="82" t="str">
        <f t="shared" si="148"/>
        <v xml:space="preserve">Группа от QF </v>
      </c>
      <c r="H616" s="83"/>
      <c r="I616" s="83"/>
      <c r="J616" s="83"/>
      <c r="K616" s="83"/>
      <c r="L616" s="127"/>
      <c r="M616" s="127"/>
      <c r="N616" s="84"/>
      <c r="O616" s="85"/>
      <c r="P616" s="85"/>
      <c r="Q616" s="85"/>
      <c r="R616" s="86"/>
      <c r="S616" s="80"/>
      <c r="T616" s="87"/>
      <c r="U616" s="88" t="str">
        <f t="shared" si="142"/>
        <v xml:space="preserve"> </v>
      </c>
      <c r="V616" s="89"/>
      <c r="W616" s="90" t="str">
        <f t="shared" si="143"/>
        <v xml:space="preserve"> </v>
      </c>
      <c r="X616" s="90"/>
      <c r="Y616" s="90"/>
      <c r="Z616" s="90"/>
      <c r="AA616" s="90"/>
      <c r="AB616" s="87" t="s">
        <v>74</v>
      </c>
      <c r="AC616" s="76"/>
      <c r="AD616" s="91">
        <f t="shared" si="138"/>
        <v>0</v>
      </c>
      <c r="AE616" s="88" t="str">
        <f t="shared" si="144"/>
        <v xml:space="preserve"> </v>
      </c>
      <c r="AF616" s="91" t="str">
        <f t="shared" si="139"/>
        <v xml:space="preserve"> </v>
      </c>
      <c r="AG616" s="78"/>
      <c r="AH616" s="78"/>
      <c r="AI616" s="78"/>
      <c r="AK616" s="94" t="str">
        <f t="shared" si="140"/>
        <v>≤60</v>
      </c>
      <c r="AL616" s="94">
        <f t="shared" ca="1" si="141"/>
        <v>21</v>
      </c>
      <c r="AM616" s="95">
        <f t="shared" si="149"/>
        <v>0</v>
      </c>
      <c r="AN616" s="95">
        <f t="shared" si="150"/>
        <v>0</v>
      </c>
      <c r="AO616" s="96">
        <f t="shared" si="145"/>
        <v>0</v>
      </c>
      <c r="AP616" s="96">
        <f t="shared" si="146"/>
        <v>0</v>
      </c>
    </row>
    <row r="617" spans="2:42" s="97" customFormat="1" ht="52.8" x14ac:dyDescent="0.3">
      <c r="B617" s="79">
        <f t="shared" si="147"/>
        <v>614</v>
      </c>
      <c r="C617" s="79"/>
      <c r="D617" s="80" t="s">
        <v>94</v>
      </c>
      <c r="E617" s="80"/>
      <c r="F617" s="81"/>
      <c r="G617" s="82" t="str">
        <f t="shared" si="148"/>
        <v xml:space="preserve">Группа от QF </v>
      </c>
      <c r="H617" s="83"/>
      <c r="I617" s="83"/>
      <c r="J617" s="83"/>
      <c r="K617" s="83"/>
      <c r="L617" s="127"/>
      <c r="M617" s="127"/>
      <c r="N617" s="84"/>
      <c r="O617" s="85"/>
      <c r="P617" s="85"/>
      <c r="Q617" s="85"/>
      <c r="R617" s="86"/>
      <c r="S617" s="80"/>
      <c r="T617" s="87"/>
      <c r="U617" s="88" t="str">
        <f t="shared" si="142"/>
        <v xml:space="preserve"> </v>
      </c>
      <c r="V617" s="89"/>
      <c r="W617" s="90" t="str">
        <f t="shared" si="143"/>
        <v xml:space="preserve"> </v>
      </c>
      <c r="X617" s="90"/>
      <c r="Y617" s="90"/>
      <c r="Z617" s="90"/>
      <c r="AA617" s="90"/>
      <c r="AB617" s="87" t="s">
        <v>74</v>
      </c>
      <c r="AC617" s="76"/>
      <c r="AD617" s="91">
        <f t="shared" si="138"/>
        <v>0</v>
      </c>
      <c r="AE617" s="88" t="str">
        <f t="shared" si="144"/>
        <v xml:space="preserve"> </v>
      </c>
      <c r="AF617" s="91" t="str">
        <f t="shared" si="139"/>
        <v xml:space="preserve"> </v>
      </c>
      <c r="AG617" s="78"/>
      <c r="AH617" s="78"/>
      <c r="AI617" s="78"/>
      <c r="AK617" s="94" t="str">
        <f t="shared" si="140"/>
        <v>≤60</v>
      </c>
      <c r="AL617" s="94">
        <f t="shared" ca="1" si="141"/>
        <v>27</v>
      </c>
      <c r="AM617" s="95">
        <f t="shared" si="149"/>
        <v>0</v>
      </c>
      <c r="AN617" s="95">
        <f t="shared" si="150"/>
        <v>0</v>
      </c>
      <c r="AO617" s="96">
        <f t="shared" si="145"/>
        <v>0</v>
      </c>
      <c r="AP617" s="96">
        <f t="shared" si="146"/>
        <v>0</v>
      </c>
    </row>
    <row r="618" spans="2:42" s="97" customFormat="1" ht="52.8" x14ac:dyDescent="0.3">
      <c r="B618" s="79">
        <f t="shared" si="147"/>
        <v>615</v>
      </c>
      <c r="C618" s="79"/>
      <c r="D618" s="80" t="s">
        <v>94</v>
      </c>
      <c r="E618" s="80"/>
      <c r="F618" s="81"/>
      <c r="G618" s="82" t="str">
        <f t="shared" si="148"/>
        <v xml:space="preserve">Группа от QF </v>
      </c>
      <c r="H618" s="83"/>
      <c r="I618" s="83"/>
      <c r="J618" s="83"/>
      <c r="K618" s="83"/>
      <c r="L618" s="127"/>
      <c r="M618" s="127"/>
      <c r="N618" s="84"/>
      <c r="O618" s="85"/>
      <c r="P618" s="85"/>
      <c r="Q618" s="85"/>
      <c r="R618" s="86"/>
      <c r="S618" s="80"/>
      <c r="T618" s="87"/>
      <c r="U618" s="88" t="str">
        <f t="shared" si="142"/>
        <v xml:space="preserve"> </v>
      </c>
      <c r="V618" s="89"/>
      <c r="W618" s="90" t="str">
        <f t="shared" si="143"/>
        <v xml:space="preserve"> </v>
      </c>
      <c r="X618" s="90"/>
      <c r="Y618" s="90"/>
      <c r="Z618" s="90"/>
      <c r="AA618" s="90"/>
      <c r="AB618" s="87" t="s">
        <v>74</v>
      </c>
      <c r="AC618" s="76"/>
      <c r="AD618" s="91">
        <f t="shared" si="138"/>
        <v>0</v>
      </c>
      <c r="AE618" s="88" t="str">
        <f t="shared" si="144"/>
        <v xml:space="preserve"> </v>
      </c>
      <c r="AF618" s="91" t="str">
        <f t="shared" si="139"/>
        <v xml:space="preserve"> </v>
      </c>
      <c r="AG618" s="78"/>
      <c r="AH618" s="78"/>
      <c r="AI618" s="78"/>
      <c r="AK618" s="94" t="str">
        <f t="shared" si="140"/>
        <v>≤60</v>
      </c>
      <c r="AL618" s="94">
        <f t="shared" ca="1" si="141"/>
        <v>40</v>
      </c>
      <c r="AM618" s="95">
        <f t="shared" si="149"/>
        <v>0</v>
      </c>
      <c r="AN618" s="95">
        <f t="shared" si="150"/>
        <v>0</v>
      </c>
      <c r="AO618" s="96">
        <f t="shared" si="145"/>
        <v>0</v>
      </c>
      <c r="AP618" s="96">
        <f t="shared" si="146"/>
        <v>0</v>
      </c>
    </row>
    <row r="619" spans="2:42" s="97" customFormat="1" ht="52.8" x14ac:dyDescent="0.3">
      <c r="B619" s="79">
        <f t="shared" si="147"/>
        <v>616</v>
      </c>
      <c r="C619" s="79"/>
      <c r="D619" s="80" t="s">
        <v>94</v>
      </c>
      <c r="E619" s="80"/>
      <c r="F619" s="81"/>
      <c r="G619" s="82" t="str">
        <f t="shared" si="148"/>
        <v xml:space="preserve">Группа от QF </v>
      </c>
      <c r="H619" s="83"/>
      <c r="I619" s="83"/>
      <c r="J619" s="83"/>
      <c r="K619" s="83"/>
      <c r="L619" s="127"/>
      <c r="M619" s="127"/>
      <c r="N619" s="84"/>
      <c r="O619" s="85"/>
      <c r="P619" s="85"/>
      <c r="Q619" s="85"/>
      <c r="R619" s="86"/>
      <c r="S619" s="80"/>
      <c r="T619" s="87"/>
      <c r="U619" s="88" t="str">
        <f t="shared" si="142"/>
        <v xml:space="preserve"> </v>
      </c>
      <c r="V619" s="89"/>
      <c r="W619" s="90" t="str">
        <f t="shared" si="143"/>
        <v xml:space="preserve"> </v>
      </c>
      <c r="X619" s="90"/>
      <c r="Y619" s="90"/>
      <c r="Z619" s="90"/>
      <c r="AA619" s="90"/>
      <c r="AB619" s="87" t="s">
        <v>74</v>
      </c>
      <c r="AC619" s="76"/>
      <c r="AD619" s="91">
        <f t="shared" si="138"/>
        <v>0</v>
      </c>
      <c r="AE619" s="88" t="str">
        <f t="shared" si="144"/>
        <v xml:space="preserve"> </v>
      </c>
      <c r="AF619" s="91" t="str">
        <f t="shared" si="139"/>
        <v xml:space="preserve"> </v>
      </c>
      <c r="AG619" s="78"/>
      <c r="AH619" s="78"/>
      <c r="AI619" s="78"/>
      <c r="AK619" s="94" t="str">
        <f t="shared" si="140"/>
        <v>≤60</v>
      </c>
      <c r="AL619" s="94">
        <f t="shared" ca="1" si="141"/>
        <v>27</v>
      </c>
      <c r="AM619" s="95">
        <f t="shared" si="149"/>
        <v>0</v>
      </c>
      <c r="AN619" s="95">
        <f t="shared" si="150"/>
        <v>0</v>
      </c>
      <c r="AO619" s="96">
        <f t="shared" si="145"/>
        <v>0</v>
      </c>
      <c r="AP619" s="96">
        <f t="shared" si="146"/>
        <v>0</v>
      </c>
    </row>
    <row r="620" spans="2:42" s="97" customFormat="1" ht="52.8" x14ac:dyDescent="0.3">
      <c r="B620" s="79">
        <f t="shared" si="147"/>
        <v>617</v>
      </c>
      <c r="C620" s="79"/>
      <c r="D620" s="80" t="s">
        <v>94</v>
      </c>
      <c r="E620" s="80"/>
      <c r="F620" s="81"/>
      <c r="G620" s="82" t="str">
        <f t="shared" si="148"/>
        <v xml:space="preserve">Группа от QF </v>
      </c>
      <c r="H620" s="83"/>
      <c r="I620" s="83"/>
      <c r="J620" s="83"/>
      <c r="K620" s="83"/>
      <c r="L620" s="127"/>
      <c r="M620" s="127"/>
      <c r="N620" s="84"/>
      <c r="O620" s="85"/>
      <c r="P620" s="85"/>
      <c r="Q620" s="85"/>
      <c r="R620" s="86"/>
      <c r="S620" s="80"/>
      <c r="T620" s="87"/>
      <c r="U620" s="88" t="str">
        <f t="shared" si="142"/>
        <v xml:space="preserve"> </v>
      </c>
      <c r="V620" s="89"/>
      <c r="W620" s="90" t="str">
        <f t="shared" si="143"/>
        <v xml:space="preserve"> </v>
      </c>
      <c r="X620" s="90"/>
      <c r="Y620" s="90"/>
      <c r="Z620" s="90"/>
      <c r="AA620" s="90"/>
      <c r="AB620" s="87" t="s">
        <v>74</v>
      </c>
      <c r="AC620" s="76"/>
      <c r="AD620" s="91">
        <f t="shared" si="138"/>
        <v>0</v>
      </c>
      <c r="AE620" s="88" t="str">
        <f t="shared" si="144"/>
        <v xml:space="preserve"> </v>
      </c>
      <c r="AF620" s="91" t="str">
        <f t="shared" si="139"/>
        <v xml:space="preserve"> </v>
      </c>
      <c r="AG620" s="78"/>
      <c r="AH620" s="78"/>
      <c r="AI620" s="78"/>
      <c r="AK620" s="94" t="str">
        <f t="shared" si="140"/>
        <v>≤60</v>
      </c>
      <c r="AL620" s="94">
        <f t="shared" ca="1" si="141"/>
        <v>41</v>
      </c>
      <c r="AM620" s="95">
        <f t="shared" si="149"/>
        <v>0</v>
      </c>
      <c r="AN620" s="95">
        <f t="shared" si="150"/>
        <v>0</v>
      </c>
      <c r="AO620" s="96">
        <f t="shared" si="145"/>
        <v>0</v>
      </c>
      <c r="AP620" s="96">
        <f t="shared" si="146"/>
        <v>0</v>
      </c>
    </row>
    <row r="621" spans="2:42" s="97" customFormat="1" ht="52.8" x14ac:dyDescent="0.3">
      <c r="B621" s="79">
        <f t="shared" si="147"/>
        <v>618</v>
      </c>
      <c r="C621" s="79"/>
      <c r="D621" s="80" t="s">
        <v>94</v>
      </c>
      <c r="E621" s="80"/>
      <c r="F621" s="81"/>
      <c r="G621" s="82" t="str">
        <f t="shared" si="148"/>
        <v xml:space="preserve">Группа от QF </v>
      </c>
      <c r="H621" s="83"/>
      <c r="I621" s="83"/>
      <c r="J621" s="83"/>
      <c r="K621" s="83"/>
      <c r="L621" s="127"/>
      <c r="M621" s="127"/>
      <c r="N621" s="84"/>
      <c r="O621" s="85"/>
      <c r="P621" s="85"/>
      <c r="Q621" s="85"/>
      <c r="R621" s="86"/>
      <c r="S621" s="80"/>
      <c r="T621" s="87"/>
      <c r="U621" s="88" t="str">
        <f t="shared" si="142"/>
        <v xml:space="preserve"> </v>
      </c>
      <c r="V621" s="89"/>
      <c r="W621" s="90" t="str">
        <f t="shared" si="143"/>
        <v xml:space="preserve"> </v>
      </c>
      <c r="X621" s="90"/>
      <c r="Y621" s="90"/>
      <c r="Z621" s="90"/>
      <c r="AA621" s="90"/>
      <c r="AB621" s="87" t="s">
        <v>74</v>
      </c>
      <c r="AC621" s="76"/>
      <c r="AD621" s="91">
        <f t="shared" si="138"/>
        <v>0</v>
      </c>
      <c r="AE621" s="88" t="str">
        <f t="shared" si="144"/>
        <v xml:space="preserve"> </v>
      </c>
      <c r="AF621" s="91" t="str">
        <f t="shared" si="139"/>
        <v xml:space="preserve"> </v>
      </c>
      <c r="AG621" s="78"/>
      <c r="AH621" s="78"/>
      <c r="AI621" s="78"/>
      <c r="AK621" s="94" t="str">
        <f t="shared" si="140"/>
        <v>≤60</v>
      </c>
      <c r="AL621" s="94">
        <f t="shared" ca="1" si="141"/>
        <v>42</v>
      </c>
      <c r="AM621" s="95">
        <f t="shared" si="149"/>
        <v>0</v>
      </c>
      <c r="AN621" s="95">
        <f t="shared" si="150"/>
        <v>0</v>
      </c>
      <c r="AO621" s="96">
        <f t="shared" si="145"/>
        <v>0</v>
      </c>
      <c r="AP621" s="96">
        <f t="shared" si="146"/>
        <v>0</v>
      </c>
    </row>
    <row r="622" spans="2:42" s="97" customFormat="1" ht="52.8" x14ac:dyDescent="0.3">
      <c r="B622" s="79">
        <f t="shared" si="147"/>
        <v>619</v>
      </c>
      <c r="C622" s="79"/>
      <c r="D622" s="80" t="s">
        <v>94</v>
      </c>
      <c r="E622" s="80"/>
      <c r="F622" s="81"/>
      <c r="G622" s="82" t="str">
        <f t="shared" si="148"/>
        <v xml:space="preserve">Группа от QF </v>
      </c>
      <c r="H622" s="83"/>
      <c r="I622" s="83"/>
      <c r="J622" s="83"/>
      <c r="K622" s="83"/>
      <c r="L622" s="127"/>
      <c r="M622" s="127"/>
      <c r="N622" s="84"/>
      <c r="O622" s="85"/>
      <c r="P622" s="85"/>
      <c r="Q622" s="85"/>
      <c r="R622" s="86"/>
      <c r="S622" s="80"/>
      <c r="T622" s="87"/>
      <c r="U622" s="88" t="str">
        <f t="shared" si="142"/>
        <v xml:space="preserve"> </v>
      </c>
      <c r="V622" s="89"/>
      <c r="W622" s="90" t="str">
        <f t="shared" si="143"/>
        <v xml:space="preserve"> </v>
      </c>
      <c r="X622" s="90"/>
      <c r="Y622" s="90"/>
      <c r="Z622" s="90"/>
      <c r="AA622" s="90"/>
      <c r="AB622" s="87" t="s">
        <v>74</v>
      </c>
      <c r="AC622" s="76"/>
      <c r="AD622" s="91">
        <f t="shared" si="138"/>
        <v>0</v>
      </c>
      <c r="AE622" s="88" t="str">
        <f t="shared" si="144"/>
        <v xml:space="preserve"> </v>
      </c>
      <c r="AF622" s="91" t="str">
        <f t="shared" si="139"/>
        <v xml:space="preserve"> </v>
      </c>
      <c r="AG622" s="78"/>
      <c r="AH622" s="78"/>
      <c r="AI622" s="78"/>
      <c r="AK622" s="94" t="str">
        <f t="shared" si="140"/>
        <v>≤60</v>
      </c>
      <c r="AL622" s="94">
        <f t="shared" ca="1" si="141"/>
        <v>45</v>
      </c>
      <c r="AM622" s="95">
        <f t="shared" si="149"/>
        <v>0</v>
      </c>
      <c r="AN622" s="95">
        <f t="shared" si="150"/>
        <v>0</v>
      </c>
      <c r="AO622" s="96">
        <f t="shared" si="145"/>
        <v>0</v>
      </c>
      <c r="AP622" s="96">
        <f t="shared" si="146"/>
        <v>0</v>
      </c>
    </row>
    <row r="623" spans="2:42" s="97" customFormat="1" ht="52.8" x14ac:dyDescent="0.3">
      <c r="B623" s="79">
        <f t="shared" si="147"/>
        <v>620</v>
      </c>
      <c r="C623" s="79"/>
      <c r="D623" s="80" t="s">
        <v>94</v>
      </c>
      <c r="E623" s="80"/>
      <c r="F623" s="81"/>
      <c r="G623" s="82" t="str">
        <f t="shared" si="148"/>
        <v xml:space="preserve">Группа от QF </v>
      </c>
      <c r="H623" s="83"/>
      <c r="I623" s="83"/>
      <c r="J623" s="83"/>
      <c r="K623" s="83"/>
      <c r="L623" s="127"/>
      <c r="M623" s="127"/>
      <c r="N623" s="84"/>
      <c r="O623" s="85"/>
      <c r="P623" s="85"/>
      <c r="Q623" s="85"/>
      <c r="R623" s="86"/>
      <c r="S623" s="80"/>
      <c r="T623" s="87"/>
      <c r="U623" s="88" t="str">
        <f t="shared" si="142"/>
        <v xml:space="preserve"> </v>
      </c>
      <c r="V623" s="89"/>
      <c r="W623" s="90" t="str">
        <f t="shared" si="143"/>
        <v xml:space="preserve"> </v>
      </c>
      <c r="X623" s="90"/>
      <c r="Y623" s="90"/>
      <c r="Z623" s="90"/>
      <c r="AA623" s="90"/>
      <c r="AB623" s="87" t="s">
        <v>74</v>
      </c>
      <c r="AC623" s="76"/>
      <c r="AD623" s="91">
        <f t="shared" si="138"/>
        <v>0</v>
      </c>
      <c r="AE623" s="88" t="str">
        <f t="shared" si="144"/>
        <v xml:space="preserve"> </v>
      </c>
      <c r="AF623" s="91" t="str">
        <f t="shared" si="139"/>
        <v xml:space="preserve"> </v>
      </c>
      <c r="AG623" s="78"/>
      <c r="AH623" s="78"/>
      <c r="AI623" s="78"/>
      <c r="AK623" s="94" t="str">
        <f t="shared" si="140"/>
        <v>≤60</v>
      </c>
      <c r="AL623" s="94">
        <f t="shared" ca="1" si="141"/>
        <v>30</v>
      </c>
      <c r="AM623" s="95">
        <f t="shared" si="149"/>
        <v>0</v>
      </c>
      <c r="AN623" s="95">
        <f t="shared" si="150"/>
        <v>0</v>
      </c>
      <c r="AO623" s="96">
        <f t="shared" si="145"/>
        <v>0</v>
      </c>
      <c r="AP623" s="96">
        <f t="shared" si="146"/>
        <v>0</v>
      </c>
    </row>
    <row r="624" spans="2:42" s="97" customFormat="1" ht="52.8" x14ac:dyDescent="0.3">
      <c r="B624" s="79">
        <f t="shared" si="147"/>
        <v>621</v>
      </c>
      <c r="C624" s="79"/>
      <c r="D624" s="80" t="s">
        <v>94</v>
      </c>
      <c r="E624" s="80"/>
      <c r="F624" s="81"/>
      <c r="G624" s="82" t="str">
        <f t="shared" si="148"/>
        <v xml:space="preserve">Группа от QF </v>
      </c>
      <c r="H624" s="83"/>
      <c r="I624" s="83"/>
      <c r="J624" s="83"/>
      <c r="K624" s="83"/>
      <c r="L624" s="127"/>
      <c r="M624" s="127"/>
      <c r="N624" s="84"/>
      <c r="O624" s="85"/>
      <c r="P624" s="85"/>
      <c r="Q624" s="85"/>
      <c r="R624" s="86"/>
      <c r="S624" s="80"/>
      <c r="T624" s="87"/>
      <c r="U624" s="88" t="str">
        <f t="shared" si="142"/>
        <v xml:space="preserve"> </v>
      </c>
      <c r="V624" s="89"/>
      <c r="W624" s="90" t="str">
        <f t="shared" si="143"/>
        <v xml:space="preserve"> </v>
      </c>
      <c r="X624" s="90"/>
      <c r="Y624" s="90"/>
      <c r="Z624" s="90"/>
      <c r="AA624" s="90"/>
      <c r="AB624" s="87" t="s">
        <v>74</v>
      </c>
      <c r="AC624" s="76"/>
      <c r="AD624" s="91">
        <f t="shared" si="138"/>
        <v>0</v>
      </c>
      <c r="AE624" s="88" t="str">
        <f t="shared" si="144"/>
        <v xml:space="preserve"> </v>
      </c>
      <c r="AF624" s="91" t="str">
        <f t="shared" si="139"/>
        <v xml:space="preserve"> </v>
      </c>
      <c r="AG624" s="78"/>
      <c r="AH624" s="78"/>
      <c r="AI624" s="78"/>
      <c r="AK624" s="94" t="str">
        <f t="shared" si="140"/>
        <v>≤60</v>
      </c>
      <c r="AL624" s="94">
        <f t="shared" ca="1" si="141"/>
        <v>49</v>
      </c>
      <c r="AM624" s="95">
        <f t="shared" si="149"/>
        <v>0</v>
      </c>
      <c r="AN624" s="95">
        <f t="shared" si="150"/>
        <v>0</v>
      </c>
      <c r="AO624" s="96">
        <f t="shared" si="145"/>
        <v>0</v>
      </c>
      <c r="AP624" s="96">
        <f t="shared" si="146"/>
        <v>0</v>
      </c>
    </row>
    <row r="625" spans="2:42" s="97" customFormat="1" ht="52.8" x14ac:dyDescent="0.3">
      <c r="B625" s="79">
        <f t="shared" si="147"/>
        <v>622</v>
      </c>
      <c r="C625" s="79"/>
      <c r="D625" s="80" t="s">
        <v>94</v>
      </c>
      <c r="E625" s="80"/>
      <c r="F625" s="81"/>
      <c r="G625" s="82" t="str">
        <f t="shared" si="148"/>
        <v xml:space="preserve">Группа от QF </v>
      </c>
      <c r="H625" s="83"/>
      <c r="I625" s="83"/>
      <c r="J625" s="83"/>
      <c r="K625" s="83"/>
      <c r="L625" s="127"/>
      <c r="M625" s="127"/>
      <c r="N625" s="84"/>
      <c r="O625" s="85"/>
      <c r="P625" s="85"/>
      <c r="Q625" s="85"/>
      <c r="R625" s="86"/>
      <c r="S625" s="80"/>
      <c r="T625" s="87"/>
      <c r="U625" s="88" t="str">
        <f t="shared" si="142"/>
        <v xml:space="preserve"> </v>
      </c>
      <c r="V625" s="89"/>
      <c r="W625" s="90" t="str">
        <f t="shared" si="143"/>
        <v xml:space="preserve"> </v>
      </c>
      <c r="X625" s="90"/>
      <c r="Y625" s="90"/>
      <c r="Z625" s="90"/>
      <c r="AA625" s="90"/>
      <c r="AB625" s="87" t="s">
        <v>74</v>
      </c>
      <c r="AC625" s="76"/>
      <c r="AD625" s="91">
        <f t="shared" si="138"/>
        <v>0</v>
      </c>
      <c r="AE625" s="88" t="str">
        <f t="shared" si="144"/>
        <v xml:space="preserve"> </v>
      </c>
      <c r="AF625" s="91" t="str">
        <f t="shared" si="139"/>
        <v xml:space="preserve"> </v>
      </c>
      <c r="AG625" s="78"/>
      <c r="AH625" s="78"/>
      <c r="AI625" s="78"/>
      <c r="AK625" s="94" t="str">
        <f t="shared" si="140"/>
        <v>≤60</v>
      </c>
      <c r="AL625" s="94">
        <f t="shared" ca="1" si="141"/>
        <v>28</v>
      </c>
      <c r="AM625" s="95">
        <f t="shared" si="149"/>
        <v>0</v>
      </c>
      <c r="AN625" s="95">
        <f t="shared" si="150"/>
        <v>0</v>
      </c>
      <c r="AO625" s="96">
        <f t="shared" si="145"/>
        <v>0</v>
      </c>
      <c r="AP625" s="96">
        <f t="shared" si="146"/>
        <v>0</v>
      </c>
    </row>
    <row r="626" spans="2:42" s="97" customFormat="1" ht="52.8" x14ac:dyDescent="0.3">
      <c r="B626" s="79">
        <f t="shared" si="147"/>
        <v>623</v>
      </c>
      <c r="C626" s="79"/>
      <c r="D626" s="80" t="s">
        <v>94</v>
      </c>
      <c r="E626" s="80"/>
      <c r="F626" s="81"/>
      <c r="G626" s="82" t="str">
        <f t="shared" si="148"/>
        <v xml:space="preserve">Группа от QF </v>
      </c>
      <c r="H626" s="83"/>
      <c r="I626" s="83"/>
      <c r="J626" s="83"/>
      <c r="K626" s="83"/>
      <c r="L626" s="127"/>
      <c r="M626" s="127"/>
      <c r="N626" s="84"/>
      <c r="O626" s="85"/>
      <c r="P626" s="85"/>
      <c r="Q626" s="85"/>
      <c r="R626" s="86"/>
      <c r="S626" s="80"/>
      <c r="T626" s="87"/>
      <c r="U626" s="88" t="str">
        <f t="shared" si="142"/>
        <v xml:space="preserve"> </v>
      </c>
      <c r="V626" s="89"/>
      <c r="W626" s="90" t="str">
        <f t="shared" si="143"/>
        <v xml:space="preserve"> </v>
      </c>
      <c r="X626" s="90"/>
      <c r="Y626" s="90"/>
      <c r="Z626" s="90"/>
      <c r="AA626" s="90"/>
      <c r="AB626" s="87" t="s">
        <v>74</v>
      </c>
      <c r="AC626" s="76"/>
      <c r="AD626" s="91">
        <f t="shared" si="138"/>
        <v>0</v>
      </c>
      <c r="AE626" s="88" t="str">
        <f t="shared" si="144"/>
        <v xml:space="preserve"> </v>
      </c>
      <c r="AF626" s="91" t="str">
        <f t="shared" si="139"/>
        <v xml:space="preserve"> </v>
      </c>
      <c r="AG626" s="78"/>
      <c r="AH626" s="78"/>
      <c r="AI626" s="78"/>
      <c r="AK626" s="94" t="str">
        <f t="shared" si="140"/>
        <v>≤60</v>
      </c>
      <c r="AL626" s="94">
        <f t="shared" ca="1" si="141"/>
        <v>43</v>
      </c>
      <c r="AM626" s="95">
        <f t="shared" si="149"/>
        <v>0</v>
      </c>
      <c r="AN626" s="95">
        <f t="shared" si="150"/>
        <v>0</v>
      </c>
      <c r="AO626" s="96">
        <f t="shared" si="145"/>
        <v>0</v>
      </c>
      <c r="AP626" s="96">
        <f t="shared" si="146"/>
        <v>0</v>
      </c>
    </row>
    <row r="627" spans="2:42" s="97" customFormat="1" ht="52.8" x14ac:dyDescent="0.3">
      <c r="B627" s="79">
        <f t="shared" si="147"/>
        <v>624</v>
      </c>
      <c r="C627" s="79"/>
      <c r="D627" s="80" t="s">
        <v>94</v>
      </c>
      <c r="E627" s="80"/>
      <c r="F627" s="81"/>
      <c r="G627" s="82" t="str">
        <f t="shared" si="148"/>
        <v xml:space="preserve">Группа от QF </v>
      </c>
      <c r="H627" s="83"/>
      <c r="I627" s="83"/>
      <c r="J627" s="83"/>
      <c r="K627" s="83"/>
      <c r="L627" s="127"/>
      <c r="M627" s="127"/>
      <c r="N627" s="84"/>
      <c r="O627" s="85"/>
      <c r="P627" s="85"/>
      <c r="Q627" s="85"/>
      <c r="R627" s="86"/>
      <c r="S627" s="80"/>
      <c r="T627" s="87"/>
      <c r="U627" s="88" t="str">
        <f t="shared" si="142"/>
        <v xml:space="preserve"> </v>
      </c>
      <c r="V627" s="89"/>
      <c r="W627" s="90" t="str">
        <f t="shared" si="143"/>
        <v xml:space="preserve"> </v>
      </c>
      <c r="X627" s="90"/>
      <c r="Y627" s="90"/>
      <c r="Z627" s="90"/>
      <c r="AA627" s="90"/>
      <c r="AB627" s="87" t="s">
        <v>74</v>
      </c>
      <c r="AC627" s="76"/>
      <c r="AD627" s="91">
        <f t="shared" si="138"/>
        <v>0</v>
      </c>
      <c r="AE627" s="88" t="str">
        <f t="shared" si="144"/>
        <v xml:space="preserve"> </v>
      </c>
      <c r="AF627" s="91" t="str">
        <f t="shared" si="139"/>
        <v xml:space="preserve"> </v>
      </c>
      <c r="AG627" s="78"/>
      <c r="AH627" s="78"/>
      <c r="AI627" s="78"/>
      <c r="AK627" s="94" t="str">
        <f t="shared" si="140"/>
        <v>≤60</v>
      </c>
      <c r="AL627" s="94">
        <f t="shared" ca="1" si="141"/>
        <v>28</v>
      </c>
      <c r="AM627" s="95">
        <f t="shared" si="149"/>
        <v>0</v>
      </c>
      <c r="AN627" s="95">
        <f t="shared" si="150"/>
        <v>0</v>
      </c>
      <c r="AO627" s="96">
        <f t="shared" si="145"/>
        <v>0</v>
      </c>
      <c r="AP627" s="96">
        <f t="shared" si="146"/>
        <v>0</v>
      </c>
    </row>
    <row r="628" spans="2:42" s="97" customFormat="1" ht="52.8" x14ac:dyDescent="0.3">
      <c r="B628" s="79">
        <f t="shared" si="147"/>
        <v>625</v>
      </c>
      <c r="C628" s="79"/>
      <c r="D628" s="80" t="s">
        <v>94</v>
      </c>
      <c r="E628" s="80"/>
      <c r="F628" s="81"/>
      <c r="G628" s="82" t="str">
        <f t="shared" si="148"/>
        <v xml:space="preserve">Группа от QF </v>
      </c>
      <c r="H628" s="83"/>
      <c r="I628" s="83"/>
      <c r="J628" s="83"/>
      <c r="K628" s="83"/>
      <c r="L628" s="127"/>
      <c r="M628" s="127"/>
      <c r="N628" s="84"/>
      <c r="O628" s="85"/>
      <c r="P628" s="85"/>
      <c r="Q628" s="85"/>
      <c r="R628" s="86"/>
      <c r="S628" s="80"/>
      <c r="T628" s="87"/>
      <c r="U628" s="88" t="str">
        <f t="shared" si="142"/>
        <v xml:space="preserve"> </v>
      </c>
      <c r="V628" s="89"/>
      <c r="W628" s="90" t="str">
        <f t="shared" si="143"/>
        <v xml:space="preserve"> </v>
      </c>
      <c r="X628" s="90"/>
      <c r="Y628" s="90"/>
      <c r="Z628" s="90"/>
      <c r="AA628" s="90"/>
      <c r="AB628" s="87" t="s">
        <v>74</v>
      </c>
      <c r="AC628" s="76"/>
      <c r="AD628" s="91">
        <f t="shared" si="138"/>
        <v>0</v>
      </c>
      <c r="AE628" s="88" t="str">
        <f t="shared" si="144"/>
        <v xml:space="preserve"> </v>
      </c>
      <c r="AF628" s="91" t="str">
        <f t="shared" si="139"/>
        <v xml:space="preserve"> </v>
      </c>
      <c r="AG628" s="78"/>
      <c r="AH628" s="78"/>
      <c r="AI628" s="78"/>
      <c r="AK628" s="94" t="str">
        <f t="shared" si="140"/>
        <v>≤60</v>
      </c>
      <c r="AL628" s="94">
        <f t="shared" ca="1" si="141"/>
        <v>36</v>
      </c>
      <c r="AM628" s="95">
        <f t="shared" si="149"/>
        <v>0</v>
      </c>
      <c r="AN628" s="95">
        <f t="shared" si="150"/>
        <v>0</v>
      </c>
      <c r="AO628" s="96">
        <f t="shared" si="145"/>
        <v>0</v>
      </c>
      <c r="AP628" s="96">
        <f t="shared" si="146"/>
        <v>0</v>
      </c>
    </row>
    <row r="629" spans="2:42" s="97" customFormat="1" ht="52.8" x14ac:dyDescent="0.3">
      <c r="B629" s="79">
        <f t="shared" si="147"/>
        <v>626</v>
      </c>
      <c r="C629" s="79"/>
      <c r="D629" s="80" t="s">
        <v>94</v>
      </c>
      <c r="E629" s="80"/>
      <c r="F629" s="81"/>
      <c r="G629" s="82" t="str">
        <f t="shared" si="148"/>
        <v xml:space="preserve">Группа от QF </v>
      </c>
      <c r="H629" s="83"/>
      <c r="I629" s="83"/>
      <c r="J629" s="83"/>
      <c r="K629" s="83"/>
      <c r="L629" s="127"/>
      <c r="M629" s="127"/>
      <c r="N629" s="84"/>
      <c r="O629" s="85"/>
      <c r="P629" s="85"/>
      <c r="Q629" s="85"/>
      <c r="R629" s="86"/>
      <c r="S629" s="80"/>
      <c r="T629" s="87"/>
      <c r="U629" s="88" t="str">
        <f t="shared" si="142"/>
        <v xml:space="preserve"> </v>
      </c>
      <c r="V629" s="89"/>
      <c r="W629" s="90" t="str">
        <f t="shared" si="143"/>
        <v xml:space="preserve"> </v>
      </c>
      <c r="X629" s="90"/>
      <c r="Y629" s="90"/>
      <c r="Z629" s="90"/>
      <c r="AA629" s="90"/>
      <c r="AB629" s="87" t="s">
        <v>74</v>
      </c>
      <c r="AC629" s="76"/>
      <c r="AD629" s="91">
        <f t="shared" si="138"/>
        <v>0</v>
      </c>
      <c r="AE629" s="88" t="str">
        <f t="shared" si="144"/>
        <v xml:space="preserve"> </v>
      </c>
      <c r="AF629" s="91" t="str">
        <f t="shared" si="139"/>
        <v xml:space="preserve"> </v>
      </c>
      <c r="AG629" s="78"/>
      <c r="AH629" s="78"/>
      <c r="AI629" s="78"/>
      <c r="AK629" s="94" t="str">
        <f t="shared" si="140"/>
        <v>≤60</v>
      </c>
      <c r="AL629" s="94">
        <f t="shared" ca="1" si="141"/>
        <v>22</v>
      </c>
      <c r="AM629" s="95">
        <f t="shared" si="149"/>
        <v>0</v>
      </c>
      <c r="AN629" s="95">
        <f t="shared" si="150"/>
        <v>0</v>
      </c>
      <c r="AO629" s="96">
        <f t="shared" si="145"/>
        <v>0</v>
      </c>
      <c r="AP629" s="96">
        <f t="shared" si="146"/>
        <v>0</v>
      </c>
    </row>
    <row r="630" spans="2:42" s="97" customFormat="1" ht="52.8" x14ac:dyDescent="0.3">
      <c r="B630" s="79">
        <f t="shared" si="147"/>
        <v>627</v>
      </c>
      <c r="C630" s="79"/>
      <c r="D630" s="80" t="s">
        <v>94</v>
      </c>
      <c r="E630" s="80"/>
      <c r="F630" s="81"/>
      <c r="G630" s="82" t="str">
        <f t="shared" si="148"/>
        <v xml:space="preserve">Группа от QF </v>
      </c>
      <c r="H630" s="83"/>
      <c r="I630" s="83"/>
      <c r="J630" s="83"/>
      <c r="K630" s="83"/>
      <c r="L630" s="127"/>
      <c r="M630" s="127"/>
      <c r="N630" s="84"/>
      <c r="O630" s="85"/>
      <c r="P630" s="85"/>
      <c r="Q630" s="85"/>
      <c r="R630" s="86"/>
      <c r="S630" s="80"/>
      <c r="T630" s="87"/>
      <c r="U630" s="88" t="str">
        <f t="shared" si="142"/>
        <v xml:space="preserve"> </v>
      </c>
      <c r="V630" s="89"/>
      <c r="W630" s="90" t="str">
        <f t="shared" si="143"/>
        <v xml:space="preserve"> </v>
      </c>
      <c r="X630" s="90"/>
      <c r="Y630" s="90"/>
      <c r="Z630" s="90"/>
      <c r="AA630" s="90"/>
      <c r="AB630" s="87" t="s">
        <v>74</v>
      </c>
      <c r="AC630" s="76"/>
      <c r="AD630" s="91">
        <f t="shared" si="138"/>
        <v>0</v>
      </c>
      <c r="AE630" s="88" t="str">
        <f t="shared" si="144"/>
        <v xml:space="preserve"> </v>
      </c>
      <c r="AF630" s="91" t="str">
        <f t="shared" si="139"/>
        <v xml:space="preserve"> </v>
      </c>
      <c r="AG630" s="78"/>
      <c r="AH630" s="78"/>
      <c r="AI630" s="78"/>
      <c r="AK630" s="94" t="str">
        <f t="shared" si="140"/>
        <v>≤60</v>
      </c>
      <c r="AL630" s="94">
        <f t="shared" ca="1" si="141"/>
        <v>30</v>
      </c>
      <c r="AM630" s="95">
        <f t="shared" si="149"/>
        <v>0</v>
      </c>
      <c r="AN630" s="95">
        <f t="shared" si="150"/>
        <v>0</v>
      </c>
      <c r="AO630" s="96">
        <f t="shared" si="145"/>
        <v>0</v>
      </c>
      <c r="AP630" s="96">
        <f t="shared" si="146"/>
        <v>0</v>
      </c>
    </row>
    <row r="631" spans="2:42" s="97" customFormat="1" ht="52.8" x14ac:dyDescent="0.3">
      <c r="B631" s="79">
        <f t="shared" si="147"/>
        <v>628</v>
      </c>
      <c r="C631" s="79"/>
      <c r="D631" s="80" t="s">
        <v>94</v>
      </c>
      <c r="E631" s="80"/>
      <c r="F631" s="81"/>
      <c r="G631" s="82" t="str">
        <f t="shared" si="148"/>
        <v xml:space="preserve">Группа от QF </v>
      </c>
      <c r="H631" s="83"/>
      <c r="I631" s="83"/>
      <c r="J631" s="83"/>
      <c r="K631" s="83"/>
      <c r="L631" s="127"/>
      <c r="M631" s="127"/>
      <c r="N631" s="84"/>
      <c r="O631" s="85"/>
      <c r="P631" s="85"/>
      <c r="Q631" s="85"/>
      <c r="R631" s="86"/>
      <c r="S631" s="80"/>
      <c r="T631" s="87"/>
      <c r="U631" s="88" t="str">
        <f t="shared" si="142"/>
        <v xml:space="preserve"> </v>
      </c>
      <c r="V631" s="89"/>
      <c r="W631" s="90" t="str">
        <f t="shared" si="143"/>
        <v xml:space="preserve"> </v>
      </c>
      <c r="X631" s="90"/>
      <c r="Y631" s="90"/>
      <c r="Z631" s="90"/>
      <c r="AA631" s="90"/>
      <c r="AB631" s="87" t="s">
        <v>74</v>
      </c>
      <c r="AC631" s="76"/>
      <c r="AD631" s="91">
        <f t="shared" si="138"/>
        <v>0</v>
      </c>
      <c r="AE631" s="88" t="str">
        <f t="shared" si="144"/>
        <v xml:space="preserve"> </v>
      </c>
      <c r="AF631" s="91" t="str">
        <f t="shared" si="139"/>
        <v xml:space="preserve"> </v>
      </c>
      <c r="AG631" s="78"/>
      <c r="AH631" s="78"/>
      <c r="AI631" s="78"/>
      <c r="AK631" s="94" t="str">
        <f t="shared" si="140"/>
        <v>≤60</v>
      </c>
      <c r="AL631" s="94">
        <f t="shared" ca="1" si="141"/>
        <v>39</v>
      </c>
      <c r="AM631" s="95">
        <f t="shared" si="149"/>
        <v>0</v>
      </c>
      <c r="AN631" s="95">
        <f t="shared" si="150"/>
        <v>0</v>
      </c>
      <c r="AO631" s="96">
        <f t="shared" si="145"/>
        <v>0</v>
      </c>
      <c r="AP631" s="96">
        <f t="shared" si="146"/>
        <v>0</v>
      </c>
    </row>
    <row r="632" spans="2:42" s="97" customFormat="1" ht="52.8" x14ac:dyDescent="0.3">
      <c r="B632" s="79">
        <f t="shared" si="147"/>
        <v>629</v>
      </c>
      <c r="C632" s="79"/>
      <c r="D632" s="80" t="s">
        <v>94</v>
      </c>
      <c r="E632" s="80"/>
      <c r="F632" s="81"/>
      <c r="G632" s="82" t="str">
        <f t="shared" si="148"/>
        <v xml:space="preserve">Группа от QF </v>
      </c>
      <c r="H632" s="83"/>
      <c r="I632" s="83"/>
      <c r="J632" s="83"/>
      <c r="K632" s="83"/>
      <c r="L632" s="127"/>
      <c r="M632" s="127"/>
      <c r="N632" s="84"/>
      <c r="O632" s="85"/>
      <c r="P632" s="85"/>
      <c r="Q632" s="85"/>
      <c r="R632" s="86"/>
      <c r="S632" s="80"/>
      <c r="T632" s="87"/>
      <c r="U632" s="88" t="str">
        <f t="shared" si="142"/>
        <v xml:space="preserve"> </v>
      </c>
      <c r="V632" s="89"/>
      <c r="W632" s="90" t="str">
        <f t="shared" si="143"/>
        <v xml:space="preserve"> </v>
      </c>
      <c r="X632" s="90"/>
      <c r="Y632" s="90"/>
      <c r="Z632" s="90"/>
      <c r="AA632" s="90"/>
      <c r="AB632" s="87" t="s">
        <v>74</v>
      </c>
      <c r="AC632" s="76"/>
      <c r="AD632" s="91">
        <f t="shared" si="138"/>
        <v>0</v>
      </c>
      <c r="AE632" s="88" t="str">
        <f t="shared" si="144"/>
        <v xml:space="preserve"> </v>
      </c>
      <c r="AF632" s="91" t="str">
        <f t="shared" si="139"/>
        <v xml:space="preserve"> </v>
      </c>
      <c r="AG632" s="78"/>
      <c r="AH632" s="78"/>
      <c r="AI632" s="78"/>
      <c r="AK632" s="94" t="str">
        <f t="shared" si="140"/>
        <v>≤60</v>
      </c>
      <c r="AL632" s="94">
        <f t="shared" ca="1" si="141"/>
        <v>24</v>
      </c>
      <c r="AM632" s="95">
        <f t="shared" si="149"/>
        <v>0</v>
      </c>
      <c r="AN632" s="95">
        <f t="shared" si="150"/>
        <v>0</v>
      </c>
      <c r="AO632" s="96">
        <f t="shared" si="145"/>
        <v>0</v>
      </c>
      <c r="AP632" s="96">
        <f t="shared" si="146"/>
        <v>0</v>
      </c>
    </row>
    <row r="633" spans="2:42" s="97" customFormat="1" ht="52.8" x14ac:dyDescent="0.3">
      <c r="B633" s="79">
        <f t="shared" si="147"/>
        <v>630</v>
      </c>
      <c r="C633" s="79"/>
      <c r="D633" s="80" t="s">
        <v>94</v>
      </c>
      <c r="E633" s="80"/>
      <c r="F633" s="81"/>
      <c r="G633" s="82" t="str">
        <f t="shared" si="148"/>
        <v xml:space="preserve">Группа от QF </v>
      </c>
      <c r="H633" s="83"/>
      <c r="I633" s="83"/>
      <c r="J633" s="83"/>
      <c r="K633" s="83"/>
      <c r="L633" s="127"/>
      <c r="M633" s="127"/>
      <c r="N633" s="84"/>
      <c r="O633" s="85"/>
      <c r="P633" s="85"/>
      <c r="Q633" s="85"/>
      <c r="R633" s="86"/>
      <c r="S633" s="80"/>
      <c r="T633" s="87"/>
      <c r="U633" s="88" t="str">
        <f t="shared" si="142"/>
        <v xml:space="preserve"> </v>
      </c>
      <c r="V633" s="89"/>
      <c r="W633" s="90" t="str">
        <f t="shared" si="143"/>
        <v xml:space="preserve"> </v>
      </c>
      <c r="X633" s="90"/>
      <c r="Y633" s="90"/>
      <c r="Z633" s="90"/>
      <c r="AA633" s="90"/>
      <c r="AB633" s="87" t="s">
        <v>74</v>
      </c>
      <c r="AC633" s="76"/>
      <c r="AD633" s="91">
        <f t="shared" si="138"/>
        <v>0</v>
      </c>
      <c r="AE633" s="88" t="str">
        <f t="shared" si="144"/>
        <v xml:space="preserve"> </v>
      </c>
      <c r="AF633" s="91" t="str">
        <f t="shared" si="139"/>
        <v xml:space="preserve"> </v>
      </c>
      <c r="AG633" s="78"/>
      <c r="AH633" s="78"/>
      <c r="AI633" s="78"/>
      <c r="AK633" s="94" t="str">
        <f t="shared" si="140"/>
        <v>≤60</v>
      </c>
      <c r="AL633" s="94">
        <f t="shared" ca="1" si="141"/>
        <v>28</v>
      </c>
      <c r="AM633" s="95">
        <f t="shared" si="149"/>
        <v>0</v>
      </c>
      <c r="AN633" s="95">
        <f t="shared" si="150"/>
        <v>0</v>
      </c>
      <c r="AO633" s="96">
        <f t="shared" si="145"/>
        <v>0</v>
      </c>
      <c r="AP633" s="96">
        <f t="shared" si="146"/>
        <v>0</v>
      </c>
    </row>
    <row r="634" spans="2:42" s="97" customFormat="1" ht="52.8" x14ac:dyDescent="0.3">
      <c r="B634" s="79">
        <f t="shared" si="147"/>
        <v>631</v>
      </c>
      <c r="C634" s="79"/>
      <c r="D634" s="80" t="s">
        <v>94</v>
      </c>
      <c r="E634" s="80"/>
      <c r="F634" s="81"/>
      <c r="G634" s="82" t="str">
        <f t="shared" si="148"/>
        <v xml:space="preserve">Группа от QF </v>
      </c>
      <c r="H634" s="83"/>
      <c r="I634" s="83"/>
      <c r="J634" s="83"/>
      <c r="K634" s="83"/>
      <c r="L634" s="127"/>
      <c r="M634" s="127"/>
      <c r="N634" s="84"/>
      <c r="O634" s="85"/>
      <c r="P634" s="85"/>
      <c r="Q634" s="85"/>
      <c r="R634" s="86"/>
      <c r="S634" s="80"/>
      <c r="T634" s="87"/>
      <c r="U634" s="88" t="str">
        <f t="shared" si="142"/>
        <v xml:space="preserve"> </v>
      </c>
      <c r="V634" s="89"/>
      <c r="W634" s="90" t="str">
        <f t="shared" si="143"/>
        <v xml:space="preserve"> </v>
      </c>
      <c r="X634" s="90"/>
      <c r="Y634" s="90"/>
      <c r="Z634" s="90"/>
      <c r="AA634" s="90"/>
      <c r="AB634" s="87" t="s">
        <v>74</v>
      </c>
      <c r="AC634" s="76"/>
      <c r="AD634" s="91">
        <f t="shared" si="138"/>
        <v>0</v>
      </c>
      <c r="AE634" s="88" t="str">
        <f t="shared" si="144"/>
        <v xml:space="preserve"> </v>
      </c>
      <c r="AF634" s="91" t="str">
        <f t="shared" si="139"/>
        <v xml:space="preserve"> </v>
      </c>
      <c r="AG634" s="78"/>
      <c r="AH634" s="78"/>
      <c r="AI634" s="78"/>
      <c r="AK634" s="94" t="str">
        <f t="shared" si="140"/>
        <v>≤60</v>
      </c>
      <c r="AL634" s="94">
        <f t="shared" ca="1" si="141"/>
        <v>25</v>
      </c>
      <c r="AM634" s="95">
        <f t="shared" si="149"/>
        <v>0</v>
      </c>
      <c r="AN634" s="95">
        <f t="shared" si="150"/>
        <v>0</v>
      </c>
      <c r="AO634" s="96">
        <f t="shared" si="145"/>
        <v>0</v>
      </c>
      <c r="AP634" s="96">
        <f t="shared" si="146"/>
        <v>0</v>
      </c>
    </row>
    <row r="635" spans="2:42" s="97" customFormat="1" ht="52.8" x14ac:dyDescent="0.3">
      <c r="B635" s="79">
        <f t="shared" si="147"/>
        <v>632</v>
      </c>
      <c r="C635" s="79"/>
      <c r="D635" s="80" t="s">
        <v>94</v>
      </c>
      <c r="E635" s="80"/>
      <c r="F635" s="81"/>
      <c r="G635" s="82" t="str">
        <f t="shared" si="148"/>
        <v xml:space="preserve">Группа от QF </v>
      </c>
      <c r="H635" s="83"/>
      <c r="I635" s="83"/>
      <c r="J635" s="83"/>
      <c r="K635" s="83"/>
      <c r="L635" s="127"/>
      <c r="M635" s="127"/>
      <c r="N635" s="84"/>
      <c r="O635" s="85"/>
      <c r="P635" s="85"/>
      <c r="Q635" s="85"/>
      <c r="R635" s="86"/>
      <c r="S635" s="80"/>
      <c r="T635" s="87"/>
      <c r="U635" s="88" t="str">
        <f t="shared" si="142"/>
        <v xml:space="preserve"> </v>
      </c>
      <c r="V635" s="89"/>
      <c r="W635" s="90" t="str">
        <f t="shared" si="143"/>
        <v xml:space="preserve"> </v>
      </c>
      <c r="X635" s="90"/>
      <c r="Y635" s="90"/>
      <c r="Z635" s="90"/>
      <c r="AA635" s="90"/>
      <c r="AB635" s="87" t="s">
        <v>74</v>
      </c>
      <c r="AC635" s="76"/>
      <c r="AD635" s="91">
        <f t="shared" si="138"/>
        <v>0</v>
      </c>
      <c r="AE635" s="88" t="str">
        <f t="shared" si="144"/>
        <v xml:space="preserve"> </v>
      </c>
      <c r="AF635" s="91" t="str">
        <f t="shared" si="139"/>
        <v xml:space="preserve"> </v>
      </c>
      <c r="AG635" s="78"/>
      <c r="AH635" s="78"/>
      <c r="AI635" s="78"/>
      <c r="AK635" s="94" t="str">
        <f t="shared" si="140"/>
        <v>≤60</v>
      </c>
      <c r="AL635" s="94">
        <f t="shared" ca="1" si="141"/>
        <v>47</v>
      </c>
      <c r="AM635" s="95">
        <f t="shared" si="149"/>
        <v>0</v>
      </c>
      <c r="AN635" s="95">
        <f t="shared" si="150"/>
        <v>0</v>
      </c>
      <c r="AO635" s="96">
        <f t="shared" si="145"/>
        <v>0</v>
      </c>
      <c r="AP635" s="96">
        <f t="shared" si="146"/>
        <v>0</v>
      </c>
    </row>
    <row r="636" spans="2:42" s="97" customFormat="1" ht="52.8" x14ac:dyDescent="0.3">
      <c r="B636" s="79">
        <f t="shared" si="147"/>
        <v>633</v>
      </c>
      <c r="C636" s="79"/>
      <c r="D636" s="80" t="s">
        <v>94</v>
      </c>
      <c r="E636" s="80"/>
      <c r="F636" s="81"/>
      <c r="G636" s="82" t="str">
        <f t="shared" si="148"/>
        <v xml:space="preserve">Группа от QF </v>
      </c>
      <c r="H636" s="83"/>
      <c r="I636" s="83"/>
      <c r="J636" s="83"/>
      <c r="K636" s="83"/>
      <c r="L636" s="127"/>
      <c r="M636" s="127"/>
      <c r="N636" s="84"/>
      <c r="O636" s="85"/>
      <c r="P636" s="85"/>
      <c r="Q636" s="85"/>
      <c r="R636" s="86"/>
      <c r="S636" s="80"/>
      <c r="T636" s="87"/>
      <c r="U636" s="88" t="str">
        <f t="shared" si="142"/>
        <v xml:space="preserve"> </v>
      </c>
      <c r="V636" s="89"/>
      <c r="W636" s="90" t="str">
        <f t="shared" si="143"/>
        <v xml:space="preserve"> </v>
      </c>
      <c r="X636" s="90"/>
      <c r="Y636" s="90"/>
      <c r="Z636" s="90"/>
      <c r="AA636" s="90"/>
      <c r="AB636" s="87" t="s">
        <v>74</v>
      </c>
      <c r="AC636" s="76"/>
      <c r="AD636" s="91">
        <f t="shared" si="138"/>
        <v>0</v>
      </c>
      <c r="AE636" s="88" t="str">
        <f t="shared" si="144"/>
        <v xml:space="preserve"> </v>
      </c>
      <c r="AF636" s="91" t="str">
        <f t="shared" si="139"/>
        <v xml:space="preserve"> </v>
      </c>
      <c r="AG636" s="78"/>
      <c r="AH636" s="78"/>
      <c r="AI636" s="78"/>
      <c r="AK636" s="94" t="str">
        <f t="shared" si="140"/>
        <v>≤60</v>
      </c>
      <c r="AL636" s="94">
        <f t="shared" ca="1" si="141"/>
        <v>26</v>
      </c>
      <c r="AM636" s="95">
        <f t="shared" si="149"/>
        <v>0</v>
      </c>
      <c r="AN636" s="95">
        <f t="shared" si="150"/>
        <v>0</v>
      </c>
      <c r="AO636" s="96">
        <f t="shared" si="145"/>
        <v>0</v>
      </c>
      <c r="AP636" s="96">
        <f t="shared" si="146"/>
        <v>0</v>
      </c>
    </row>
    <row r="637" spans="2:42" s="97" customFormat="1" ht="52.8" x14ac:dyDescent="0.3">
      <c r="B637" s="79">
        <f t="shared" si="147"/>
        <v>634</v>
      </c>
      <c r="C637" s="79"/>
      <c r="D637" s="80" t="s">
        <v>94</v>
      </c>
      <c r="E637" s="80"/>
      <c r="F637" s="81"/>
      <c r="G637" s="82" t="str">
        <f t="shared" si="148"/>
        <v xml:space="preserve">Группа от QF </v>
      </c>
      <c r="H637" s="83"/>
      <c r="I637" s="83"/>
      <c r="J637" s="83"/>
      <c r="K637" s="83"/>
      <c r="L637" s="127"/>
      <c r="M637" s="127"/>
      <c r="N637" s="84"/>
      <c r="O637" s="85"/>
      <c r="P637" s="85"/>
      <c r="Q637" s="85"/>
      <c r="R637" s="86"/>
      <c r="S637" s="80"/>
      <c r="T637" s="87"/>
      <c r="U637" s="88" t="str">
        <f t="shared" si="142"/>
        <v xml:space="preserve"> </v>
      </c>
      <c r="V637" s="89"/>
      <c r="W637" s="90" t="str">
        <f t="shared" si="143"/>
        <v xml:space="preserve"> </v>
      </c>
      <c r="X637" s="90"/>
      <c r="Y637" s="90"/>
      <c r="Z637" s="90"/>
      <c r="AA637" s="90"/>
      <c r="AB637" s="87" t="s">
        <v>74</v>
      </c>
      <c r="AC637" s="76"/>
      <c r="AD637" s="91">
        <f t="shared" si="138"/>
        <v>0</v>
      </c>
      <c r="AE637" s="88" t="str">
        <f t="shared" si="144"/>
        <v xml:space="preserve"> </v>
      </c>
      <c r="AF637" s="91" t="str">
        <f t="shared" si="139"/>
        <v xml:space="preserve"> </v>
      </c>
      <c r="AG637" s="78"/>
      <c r="AH637" s="78"/>
      <c r="AI637" s="78"/>
      <c r="AK637" s="94" t="str">
        <f t="shared" si="140"/>
        <v>≤60</v>
      </c>
      <c r="AL637" s="94">
        <f t="shared" ca="1" si="141"/>
        <v>27</v>
      </c>
      <c r="AM637" s="95">
        <f t="shared" si="149"/>
        <v>0</v>
      </c>
      <c r="AN637" s="95">
        <f t="shared" si="150"/>
        <v>0</v>
      </c>
      <c r="AO637" s="96">
        <f t="shared" si="145"/>
        <v>0</v>
      </c>
      <c r="AP637" s="96">
        <f t="shared" si="146"/>
        <v>0</v>
      </c>
    </row>
    <row r="638" spans="2:42" s="97" customFormat="1" ht="52.8" x14ac:dyDescent="0.3">
      <c r="B638" s="79">
        <f t="shared" si="147"/>
        <v>635</v>
      </c>
      <c r="C638" s="79"/>
      <c r="D638" s="80" t="s">
        <v>94</v>
      </c>
      <c r="E638" s="80"/>
      <c r="F638" s="81"/>
      <c r="G638" s="82" t="str">
        <f t="shared" si="148"/>
        <v xml:space="preserve">Группа от QF </v>
      </c>
      <c r="H638" s="83"/>
      <c r="I638" s="83"/>
      <c r="J638" s="83"/>
      <c r="K638" s="83"/>
      <c r="L638" s="127"/>
      <c r="M638" s="127"/>
      <c r="N638" s="84"/>
      <c r="O638" s="85"/>
      <c r="P638" s="85"/>
      <c r="Q638" s="85"/>
      <c r="R638" s="86"/>
      <c r="S638" s="80"/>
      <c r="T638" s="87"/>
      <c r="U638" s="88" t="str">
        <f t="shared" si="142"/>
        <v xml:space="preserve"> </v>
      </c>
      <c r="V638" s="89"/>
      <c r="W638" s="90" t="str">
        <f t="shared" si="143"/>
        <v xml:space="preserve"> </v>
      </c>
      <c r="X638" s="90"/>
      <c r="Y638" s="90"/>
      <c r="Z638" s="90"/>
      <c r="AA638" s="90"/>
      <c r="AB638" s="87" t="s">
        <v>74</v>
      </c>
      <c r="AC638" s="76"/>
      <c r="AD638" s="91">
        <f t="shared" si="138"/>
        <v>0</v>
      </c>
      <c r="AE638" s="88" t="str">
        <f t="shared" si="144"/>
        <v xml:space="preserve"> </v>
      </c>
      <c r="AF638" s="91" t="str">
        <f t="shared" si="139"/>
        <v xml:space="preserve"> </v>
      </c>
      <c r="AG638" s="78"/>
      <c r="AH638" s="78"/>
      <c r="AI638" s="78"/>
      <c r="AK638" s="94" t="str">
        <f t="shared" si="140"/>
        <v>≤60</v>
      </c>
      <c r="AL638" s="94">
        <f t="shared" ca="1" si="141"/>
        <v>21</v>
      </c>
      <c r="AM638" s="95">
        <f t="shared" si="149"/>
        <v>0</v>
      </c>
      <c r="AN638" s="95">
        <f t="shared" si="150"/>
        <v>0</v>
      </c>
      <c r="AO638" s="96">
        <f t="shared" si="145"/>
        <v>0</v>
      </c>
      <c r="AP638" s="96">
        <f t="shared" si="146"/>
        <v>0</v>
      </c>
    </row>
    <row r="639" spans="2:42" s="97" customFormat="1" ht="52.8" x14ac:dyDescent="0.3">
      <c r="B639" s="79">
        <f t="shared" si="147"/>
        <v>636</v>
      </c>
      <c r="C639" s="79"/>
      <c r="D639" s="80" t="s">
        <v>94</v>
      </c>
      <c r="E639" s="80"/>
      <c r="F639" s="81"/>
      <c r="G639" s="82" t="str">
        <f t="shared" si="148"/>
        <v xml:space="preserve">Группа от QF </v>
      </c>
      <c r="H639" s="83"/>
      <c r="I639" s="83"/>
      <c r="J639" s="83"/>
      <c r="K639" s="83"/>
      <c r="L639" s="127"/>
      <c r="M639" s="127"/>
      <c r="N639" s="84"/>
      <c r="O639" s="85"/>
      <c r="P639" s="85"/>
      <c r="Q639" s="85"/>
      <c r="R639" s="86"/>
      <c r="S639" s="80"/>
      <c r="T639" s="87"/>
      <c r="U639" s="88" t="str">
        <f t="shared" si="142"/>
        <v xml:space="preserve"> </v>
      </c>
      <c r="V639" s="89"/>
      <c r="W639" s="90" t="str">
        <f t="shared" si="143"/>
        <v xml:space="preserve"> </v>
      </c>
      <c r="X639" s="90"/>
      <c r="Y639" s="90"/>
      <c r="Z639" s="90"/>
      <c r="AA639" s="90"/>
      <c r="AB639" s="87" t="s">
        <v>74</v>
      </c>
      <c r="AC639" s="76"/>
      <c r="AD639" s="91">
        <f t="shared" si="138"/>
        <v>0</v>
      </c>
      <c r="AE639" s="88" t="str">
        <f t="shared" si="144"/>
        <v xml:space="preserve"> </v>
      </c>
      <c r="AF639" s="91" t="str">
        <f t="shared" si="139"/>
        <v xml:space="preserve"> </v>
      </c>
      <c r="AG639" s="78"/>
      <c r="AH639" s="78"/>
      <c r="AI639" s="78"/>
      <c r="AK639" s="94" t="str">
        <f t="shared" si="140"/>
        <v>≤60</v>
      </c>
      <c r="AL639" s="94">
        <f t="shared" ca="1" si="141"/>
        <v>27</v>
      </c>
      <c r="AM639" s="95">
        <f t="shared" si="149"/>
        <v>0</v>
      </c>
      <c r="AN639" s="95">
        <f t="shared" si="150"/>
        <v>0</v>
      </c>
      <c r="AO639" s="96">
        <f t="shared" si="145"/>
        <v>0</v>
      </c>
      <c r="AP639" s="96">
        <f t="shared" si="146"/>
        <v>0</v>
      </c>
    </row>
    <row r="640" spans="2:42" s="97" customFormat="1" ht="52.8" x14ac:dyDescent="0.3">
      <c r="B640" s="79">
        <f t="shared" si="147"/>
        <v>637</v>
      </c>
      <c r="C640" s="79"/>
      <c r="D640" s="80" t="s">
        <v>94</v>
      </c>
      <c r="E640" s="80"/>
      <c r="F640" s="81"/>
      <c r="G640" s="82" t="str">
        <f t="shared" si="148"/>
        <v xml:space="preserve">Группа от QF </v>
      </c>
      <c r="H640" s="83"/>
      <c r="I640" s="83"/>
      <c r="J640" s="83"/>
      <c r="K640" s="83"/>
      <c r="L640" s="127"/>
      <c r="M640" s="127"/>
      <c r="N640" s="84"/>
      <c r="O640" s="85"/>
      <c r="P640" s="85"/>
      <c r="Q640" s="85"/>
      <c r="R640" s="86"/>
      <c r="S640" s="80"/>
      <c r="T640" s="87"/>
      <c r="U640" s="88" t="str">
        <f t="shared" si="142"/>
        <v xml:space="preserve"> </v>
      </c>
      <c r="V640" s="89"/>
      <c r="W640" s="90" t="str">
        <f t="shared" si="143"/>
        <v xml:space="preserve"> </v>
      </c>
      <c r="X640" s="90"/>
      <c r="Y640" s="90"/>
      <c r="Z640" s="90"/>
      <c r="AA640" s="90"/>
      <c r="AB640" s="87" t="s">
        <v>74</v>
      </c>
      <c r="AC640" s="76"/>
      <c r="AD640" s="91">
        <f t="shared" si="138"/>
        <v>0</v>
      </c>
      <c r="AE640" s="88" t="str">
        <f t="shared" si="144"/>
        <v xml:space="preserve"> </v>
      </c>
      <c r="AF640" s="91" t="str">
        <f t="shared" si="139"/>
        <v xml:space="preserve"> </v>
      </c>
      <c r="AG640" s="78"/>
      <c r="AH640" s="78"/>
      <c r="AI640" s="78"/>
      <c r="AK640" s="94" t="str">
        <f t="shared" si="140"/>
        <v>≤60</v>
      </c>
      <c r="AL640" s="94">
        <f t="shared" ca="1" si="141"/>
        <v>38</v>
      </c>
      <c r="AM640" s="95">
        <f t="shared" si="149"/>
        <v>0</v>
      </c>
      <c r="AN640" s="95">
        <f t="shared" si="150"/>
        <v>0</v>
      </c>
      <c r="AO640" s="96">
        <f t="shared" si="145"/>
        <v>0</v>
      </c>
      <c r="AP640" s="96">
        <f t="shared" si="146"/>
        <v>0</v>
      </c>
    </row>
    <row r="641" spans="2:42" s="97" customFormat="1" ht="52.8" x14ac:dyDescent="0.3">
      <c r="B641" s="79">
        <f t="shared" si="147"/>
        <v>638</v>
      </c>
      <c r="C641" s="79"/>
      <c r="D641" s="80" t="s">
        <v>94</v>
      </c>
      <c r="E641" s="80"/>
      <c r="F641" s="81"/>
      <c r="G641" s="82" t="str">
        <f t="shared" si="148"/>
        <v xml:space="preserve">Группа от QF </v>
      </c>
      <c r="H641" s="83"/>
      <c r="I641" s="83"/>
      <c r="J641" s="83"/>
      <c r="K641" s="83"/>
      <c r="L641" s="127"/>
      <c r="M641" s="127"/>
      <c r="N641" s="84"/>
      <c r="O641" s="85"/>
      <c r="P641" s="85"/>
      <c r="Q641" s="85"/>
      <c r="R641" s="86"/>
      <c r="S641" s="80"/>
      <c r="T641" s="87"/>
      <c r="U641" s="88" t="str">
        <f t="shared" si="142"/>
        <v xml:space="preserve"> </v>
      </c>
      <c r="V641" s="89"/>
      <c r="W641" s="90" t="str">
        <f t="shared" si="143"/>
        <v xml:space="preserve"> </v>
      </c>
      <c r="X641" s="90"/>
      <c r="Y641" s="90"/>
      <c r="Z641" s="90"/>
      <c r="AA641" s="90"/>
      <c r="AB641" s="87" t="s">
        <v>74</v>
      </c>
      <c r="AC641" s="76"/>
      <c r="AD641" s="91">
        <f t="shared" si="138"/>
        <v>0</v>
      </c>
      <c r="AE641" s="88" t="str">
        <f t="shared" si="144"/>
        <v xml:space="preserve"> </v>
      </c>
      <c r="AF641" s="91" t="str">
        <f t="shared" si="139"/>
        <v xml:space="preserve"> </v>
      </c>
      <c r="AG641" s="78"/>
      <c r="AH641" s="78"/>
      <c r="AI641" s="78"/>
      <c r="AK641" s="94" t="str">
        <f t="shared" si="140"/>
        <v>≤60</v>
      </c>
      <c r="AL641" s="94">
        <f t="shared" ca="1" si="141"/>
        <v>46</v>
      </c>
      <c r="AM641" s="95">
        <f t="shared" si="149"/>
        <v>0</v>
      </c>
      <c r="AN641" s="95">
        <f t="shared" si="150"/>
        <v>0</v>
      </c>
      <c r="AO641" s="96">
        <f t="shared" si="145"/>
        <v>0</v>
      </c>
      <c r="AP641" s="96">
        <f t="shared" si="146"/>
        <v>0</v>
      </c>
    </row>
    <row r="642" spans="2:42" s="97" customFormat="1" ht="52.8" x14ac:dyDescent="0.3">
      <c r="B642" s="79">
        <f t="shared" si="147"/>
        <v>639</v>
      </c>
      <c r="C642" s="79"/>
      <c r="D642" s="80" t="s">
        <v>94</v>
      </c>
      <c r="E642" s="80"/>
      <c r="F642" s="81"/>
      <c r="G642" s="82" t="str">
        <f t="shared" si="148"/>
        <v xml:space="preserve">Группа от QF </v>
      </c>
      <c r="H642" s="83"/>
      <c r="I642" s="83"/>
      <c r="J642" s="83"/>
      <c r="K642" s="83"/>
      <c r="L642" s="127"/>
      <c r="M642" s="127"/>
      <c r="N642" s="84"/>
      <c r="O642" s="85"/>
      <c r="P642" s="85"/>
      <c r="Q642" s="85"/>
      <c r="R642" s="86"/>
      <c r="S642" s="80"/>
      <c r="T642" s="87"/>
      <c r="U642" s="88" t="str">
        <f t="shared" si="142"/>
        <v xml:space="preserve"> </v>
      </c>
      <c r="V642" s="89"/>
      <c r="W642" s="90" t="str">
        <f t="shared" si="143"/>
        <v xml:space="preserve"> </v>
      </c>
      <c r="X642" s="90"/>
      <c r="Y642" s="90"/>
      <c r="Z642" s="90"/>
      <c r="AA642" s="90"/>
      <c r="AB642" s="87" t="s">
        <v>74</v>
      </c>
      <c r="AC642" s="76"/>
      <c r="AD642" s="91">
        <f t="shared" si="138"/>
        <v>0</v>
      </c>
      <c r="AE642" s="88" t="str">
        <f t="shared" si="144"/>
        <v xml:space="preserve"> </v>
      </c>
      <c r="AF642" s="91" t="str">
        <f t="shared" si="139"/>
        <v xml:space="preserve"> </v>
      </c>
      <c r="AG642" s="78"/>
      <c r="AH642" s="78"/>
      <c r="AI642" s="78"/>
      <c r="AK642" s="94" t="str">
        <f t="shared" si="140"/>
        <v>≤60</v>
      </c>
      <c r="AL642" s="94">
        <f t="shared" ca="1" si="141"/>
        <v>24</v>
      </c>
      <c r="AM642" s="95">
        <f t="shared" si="149"/>
        <v>0</v>
      </c>
      <c r="AN642" s="95">
        <f t="shared" si="150"/>
        <v>0</v>
      </c>
      <c r="AO642" s="96">
        <f t="shared" si="145"/>
        <v>0</v>
      </c>
      <c r="AP642" s="96">
        <f t="shared" si="146"/>
        <v>0</v>
      </c>
    </row>
    <row r="643" spans="2:42" s="97" customFormat="1" ht="52.8" x14ac:dyDescent="0.3">
      <c r="B643" s="79">
        <f t="shared" si="147"/>
        <v>640</v>
      </c>
      <c r="C643" s="79"/>
      <c r="D643" s="80" t="s">
        <v>94</v>
      </c>
      <c r="E643" s="80"/>
      <c r="F643" s="81"/>
      <c r="G643" s="82" t="str">
        <f t="shared" si="148"/>
        <v xml:space="preserve">Группа от QF </v>
      </c>
      <c r="H643" s="83"/>
      <c r="I643" s="83"/>
      <c r="J643" s="83"/>
      <c r="K643" s="83"/>
      <c r="L643" s="127"/>
      <c r="M643" s="127"/>
      <c r="N643" s="84"/>
      <c r="O643" s="85"/>
      <c r="P643" s="85"/>
      <c r="Q643" s="85"/>
      <c r="R643" s="86"/>
      <c r="S643" s="80"/>
      <c r="T643" s="87"/>
      <c r="U643" s="88" t="str">
        <f t="shared" si="142"/>
        <v xml:space="preserve"> </v>
      </c>
      <c r="V643" s="89"/>
      <c r="W643" s="90" t="str">
        <f t="shared" si="143"/>
        <v xml:space="preserve"> </v>
      </c>
      <c r="X643" s="90"/>
      <c r="Y643" s="90"/>
      <c r="Z643" s="90"/>
      <c r="AA643" s="90"/>
      <c r="AB643" s="87" t="s">
        <v>74</v>
      </c>
      <c r="AC643" s="76"/>
      <c r="AD643" s="91">
        <f t="shared" ref="AD643:AD706" si="151">IF(V643=$AG$1,L643*3,IF(V643=$AH$1,L643*5,IF(V643=$AI$1,L643*8,IF(V643=$AJ$1,L643*12*0.75,0))))</f>
        <v>0</v>
      </c>
      <c r="AE643" s="88" t="str">
        <f t="shared" si="144"/>
        <v xml:space="preserve"> </v>
      </c>
      <c r="AF643" s="91" t="str">
        <f t="shared" ref="AF643:AF706" si="152">IF(V643=$AG$1,L643*5,IF(V643=$AH$1,L643*10,IF(V643=$AI$1,L643*10,IF(V643=$AJ$1,L643*12," "))))</f>
        <v xml:space="preserve"> </v>
      </c>
      <c r="AG643" s="78"/>
      <c r="AH643" s="78"/>
      <c r="AI643" s="78"/>
      <c r="AK643" s="94" t="str">
        <f t="shared" ref="AK643:AK706" si="153">IF(L643&gt;63,"≤120","≤60")</f>
        <v>≤60</v>
      </c>
      <c r="AL643" s="94">
        <f t="shared" ref="AL643:AL706" ca="1" si="154">IF(L643&lt;63,RANDBETWEEN(20,50),RANDBETWEEN(60,110))</f>
        <v>22</v>
      </c>
      <c r="AM643" s="95">
        <f t="shared" si="149"/>
        <v>0</v>
      </c>
      <c r="AN643" s="95">
        <f t="shared" si="150"/>
        <v>0</v>
      </c>
      <c r="AO643" s="96">
        <f t="shared" si="145"/>
        <v>0</v>
      </c>
      <c r="AP643" s="96">
        <f t="shared" si="146"/>
        <v>0</v>
      </c>
    </row>
    <row r="644" spans="2:42" s="97" customFormat="1" ht="52.8" x14ac:dyDescent="0.3">
      <c r="B644" s="79">
        <f t="shared" si="147"/>
        <v>641</v>
      </c>
      <c r="C644" s="79"/>
      <c r="D644" s="80" t="s">
        <v>94</v>
      </c>
      <c r="E644" s="80"/>
      <c r="F644" s="81"/>
      <c r="G644" s="82" t="str">
        <f t="shared" si="148"/>
        <v xml:space="preserve">Группа от QF </v>
      </c>
      <c r="H644" s="83"/>
      <c r="I644" s="83"/>
      <c r="J644" s="83"/>
      <c r="K644" s="83"/>
      <c r="L644" s="127"/>
      <c r="M644" s="127"/>
      <c r="N644" s="84"/>
      <c r="O644" s="85"/>
      <c r="P644" s="85"/>
      <c r="Q644" s="85"/>
      <c r="R644" s="86"/>
      <c r="S644" s="80"/>
      <c r="T644" s="87"/>
      <c r="U644" s="88" t="str">
        <f t="shared" ref="U644:U707" si="155">IF(AD644=0," ","-")</f>
        <v xml:space="preserve"> </v>
      </c>
      <c r="V644" s="89"/>
      <c r="W644" s="90" t="str">
        <f t="shared" ref="W644:W707" si="156">IF(AD644=0," ","-")</f>
        <v xml:space="preserve"> </v>
      </c>
      <c r="X644" s="90"/>
      <c r="Y644" s="90"/>
      <c r="Z644" s="90"/>
      <c r="AA644" s="90"/>
      <c r="AB644" s="87" t="s">
        <v>74</v>
      </c>
      <c r="AC644" s="76"/>
      <c r="AD644" s="91">
        <f t="shared" si="151"/>
        <v>0</v>
      </c>
      <c r="AE644" s="88" t="str">
        <f t="shared" ref="AE644:AE707" si="157">IF(AD644=0," ","-")</f>
        <v xml:space="preserve"> </v>
      </c>
      <c r="AF644" s="91" t="str">
        <f t="shared" si="152"/>
        <v xml:space="preserve"> </v>
      </c>
      <c r="AG644" s="78"/>
      <c r="AH644" s="78"/>
      <c r="AI644" s="78"/>
      <c r="AK644" s="94" t="str">
        <f t="shared" si="153"/>
        <v>≤60</v>
      </c>
      <c r="AL644" s="94">
        <f t="shared" ca="1" si="154"/>
        <v>25</v>
      </c>
      <c r="AM644" s="95">
        <f t="shared" si="149"/>
        <v>0</v>
      </c>
      <c r="AN644" s="95">
        <f t="shared" si="150"/>
        <v>0</v>
      </c>
      <c r="AO644" s="96">
        <f t="shared" ref="AO644:AO707" si="158">ROUND(L644*1.13,0)</f>
        <v>0</v>
      </c>
      <c r="AP644" s="96">
        <f t="shared" ref="AP644:AP707" si="159">ROUND(L644*1.45,0)</f>
        <v>0</v>
      </c>
    </row>
    <row r="645" spans="2:42" s="97" customFormat="1" ht="52.8" x14ac:dyDescent="0.3">
      <c r="B645" s="79">
        <f t="shared" si="147"/>
        <v>642</v>
      </c>
      <c r="C645" s="79"/>
      <c r="D645" s="80" t="s">
        <v>94</v>
      </c>
      <c r="E645" s="80"/>
      <c r="F645" s="81"/>
      <c r="G645" s="82" t="str">
        <f t="shared" si="148"/>
        <v xml:space="preserve">Группа от QF </v>
      </c>
      <c r="H645" s="83"/>
      <c r="I645" s="83"/>
      <c r="J645" s="83"/>
      <c r="K645" s="83"/>
      <c r="L645" s="127"/>
      <c r="M645" s="127"/>
      <c r="N645" s="84"/>
      <c r="O645" s="85"/>
      <c r="P645" s="85"/>
      <c r="Q645" s="85"/>
      <c r="R645" s="86"/>
      <c r="S645" s="80"/>
      <c r="T645" s="87"/>
      <c r="U645" s="88" t="str">
        <f t="shared" si="155"/>
        <v xml:space="preserve"> </v>
      </c>
      <c r="V645" s="89"/>
      <c r="W645" s="90" t="str">
        <f t="shared" si="156"/>
        <v xml:space="preserve"> </v>
      </c>
      <c r="X645" s="90"/>
      <c r="Y645" s="90"/>
      <c r="Z645" s="90"/>
      <c r="AA645" s="90"/>
      <c r="AB645" s="87" t="s">
        <v>74</v>
      </c>
      <c r="AC645" s="76"/>
      <c r="AD645" s="91">
        <f t="shared" si="151"/>
        <v>0</v>
      </c>
      <c r="AE645" s="88" t="str">
        <f t="shared" si="157"/>
        <v xml:space="preserve"> </v>
      </c>
      <c r="AF645" s="91" t="str">
        <f t="shared" si="152"/>
        <v xml:space="preserve"> </v>
      </c>
      <c r="AG645" s="78"/>
      <c r="AH645" s="78"/>
      <c r="AI645" s="78"/>
      <c r="AK645" s="94" t="str">
        <f t="shared" si="153"/>
        <v>≤60</v>
      </c>
      <c r="AL645" s="94">
        <f t="shared" ca="1" si="154"/>
        <v>43</v>
      </c>
      <c r="AM645" s="95">
        <f t="shared" si="149"/>
        <v>0</v>
      </c>
      <c r="AN645" s="95">
        <f t="shared" si="150"/>
        <v>0</v>
      </c>
      <c r="AO645" s="96">
        <f t="shared" si="158"/>
        <v>0</v>
      </c>
      <c r="AP645" s="96">
        <f t="shared" si="159"/>
        <v>0</v>
      </c>
    </row>
    <row r="646" spans="2:42" s="97" customFormat="1" ht="52.8" x14ac:dyDescent="0.3">
      <c r="B646" s="79">
        <f t="shared" ref="B646:B709" si="160">(IF(B644+B645=0,(B643+1),(IF(B645=0,(B644+1),B645+1))))</f>
        <v>643</v>
      </c>
      <c r="C646" s="79"/>
      <c r="D646" s="80" t="s">
        <v>94</v>
      </c>
      <c r="E646" s="80"/>
      <c r="F646" s="81"/>
      <c r="G646" s="82" t="str">
        <f t="shared" si="148"/>
        <v xml:space="preserve">Группа от QF </v>
      </c>
      <c r="H646" s="83"/>
      <c r="I646" s="83"/>
      <c r="J646" s="83"/>
      <c r="K646" s="83"/>
      <c r="L646" s="127"/>
      <c r="M646" s="127"/>
      <c r="N646" s="84"/>
      <c r="O646" s="85"/>
      <c r="P646" s="85"/>
      <c r="Q646" s="85"/>
      <c r="R646" s="86"/>
      <c r="S646" s="80"/>
      <c r="T646" s="87"/>
      <c r="U646" s="88" t="str">
        <f t="shared" si="155"/>
        <v xml:space="preserve"> </v>
      </c>
      <c r="V646" s="89"/>
      <c r="W646" s="90" t="str">
        <f t="shared" si="156"/>
        <v xml:space="preserve"> </v>
      </c>
      <c r="X646" s="90"/>
      <c r="Y646" s="90"/>
      <c r="Z646" s="90"/>
      <c r="AA646" s="90"/>
      <c r="AB646" s="87" t="s">
        <v>74</v>
      </c>
      <c r="AC646" s="76"/>
      <c r="AD646" s="91">
        <f t="shared" si="151"/>
        <v>0</v>
      </c>
      <c r="AE646" s="88" t="str">
        <f t="shared" si="157"/>
        <v xml:space="preserve"> </v>
      </c>
      <c r="AF646" s="91" t="str">
        <f t="shared" si="152"/>
        <v xml:space="preserve"> </v>
      </c>
      <c r="AG646" s="78"/>
      <c r="AH646" s="78"/>
      <c r="AI646" s="78"/>
      <c r="AK646" s="94" t="str">
        <f t="shared" si="153"/>
        <v>≤60</v>
      </c>
      <c r="AL646" s="94">
        <f t="shared" ca="1" si="154"/>
        <v>43</v>
      </c>
      <c r="AM646" s="95">
        <f t="shared" si="149"/>
        <v>0</v>
      </c>
      <c r="AN646" s="95">
        <f t="shared" si="150"/>
        <v>0</v>
      </c>
      <c r="AO646" s="96">
        <f t="shared" si="158"/>
        <v>0</v>
      </c>
      <c r="AP646" s="96">
        <f t="shared" si="159"/>
        <v>0</v>
      </c>
    </row>
    <row r="647" spans="2:42" s="97" customFormat="1" ht="52.8" x14ac:dyDescent="0.3">
      <c r="B647" s="79">
        <f t="shared" si="160"/>
        <v>644</v>
      </c>
      <c r="C647" s="79"/>
      <c r="D647" s="80" t="s">
        <v>94</v>
      </c>
      <c r="E647" s="80"/>
      <c r="F647" s="81"/>
      <c r="G647" s="82" t="str">
        <f t="shared" si="148"/>
        <v xml:space="preserve">Группа от QF </v>
      </c>
      <c r="H647" s="83"/>
      <c r="I647" s="83"/>
      <c r="J647" s="83"/>
      <c r="K647" s="83"/>
      <c r="L647" s="127"/>
      <c r="M647" s="127"/>
      <c r="N647" s="84"/>
      <c r="O647" s="85"/>
      <c r="P647" s="85"/>
      <c r="Q647" s="85"/>
      <c r="R647" s="86"/>
      <c r="S647" s="80"/>
      <c r="T647" s="87"/>
      <c r="U647" s="88" t="str">
        <f t="shared" si="155"/>
        <v xml:space="preserve"> </v>
      </c>
      <c r="V647" s="89"/>
      <c r="W647" s="90" t="str">
        <f t="shared" si="156"/>
        <v xml:space="preserve"> </v>
      </c>
      <c r="X647" s="90"/>
      <c r="Y647" s="90"/>
      <c r="Z647" s="90"/>
      <c r="AA647" s="90"/>
      <c r="AB647" s="87" t="s">
        <v>74</v>
      </c>
      <c r="AC647" s="76"/>
      <c r="AD647" s="91">
        <f t="shared" si="151"/>
        <v>0</v>
      </c>
      <c r="AE647" s="88" t="str">
        <f t="shared" si="157"/>
        <v xml:space="preserve"> </v>
      </c>
      <c r="AF647" s="91" t="str">
        <f t="shared" si="152"/>
        <v xml:space="preserve"> </v>
      </c>
      <c r="AG647" s="78"/>
      <c r="AH647" s="78"/>
      <c r="AI647" s="78"/>
      <c r="AK647" s="94" t="str">
        <f t="shared" si="153"/>
        <v>≤60</v>
      </c>
      <c r="AL647" s="94">
        <f t="shared" ca="1" si="154"/>
        <v>38</v>
      </c>
      <c r="AM647" s="95">
        <f t="shared" si="149"/>
        <v>0</v>
      </c>
      <c r="AN647" s="95">
        <f t="shared" si="150"/>
        <v>0</v>
      </c>
      <c r="AO647" s="96">
        <f t="shared" si="158"/>
        <v>0</v>
      </c>
      <c r="AP647" s="96">
        <f t="shared" si="159"/>
        <v>0</v>
      </c>
    </row>
    <row r="648" spans="2:42" s="97" customFormat="1" ht="52.8" x14ac:dyDescent="0.3">
      <c r="B648" s="79">
        <f t="shared" si="160"/>
        <v>645</v>
      </c>
      <c r="C648" s="79"/>
      <c r="D648" s="80" t="s">
        <v>94</v>
      </c>
      <c r="E648" s="80"/>
      <c r="F648" s="81"/>
      <c r="G648" s="82" t="str">
        <f t="shared" si="148"/>
        <v xml:space="preserve">Группа от QF </v>
      </c>
      <c r="H648" s="83"/>
      <c r="I648" s="83"/>
      <c r="J648" s="83"/>
      <c r="K648" s="83"/>
      <c r="L648" s="127"/>
      <c r="M648" s="127"/>
      <c r="N648" s="84"/>
      <c r="O648" s="85"/>
      <c r="P648" s="85"/>
      <c r="Q648" s="85"/>
      <c r="R648" s="86"/>
      <c r="S648" s="80"/>
      <c r="T648" s="87"/>
      <c r="U648" s="88" t="str">
        <f t="shared" si="155"/>
        <v xml:space="preserve"> </v>
      </c>
      <c r="V648" s="89"/>
      <c r="W648" s="90" t="str">
        <f t="shared" si="156"/>
        <v xml:space="preserve"> </v>
      </c>
      <c r="X648" s="90"/>
      <c r="Y648" s="90"/>
      <c r="Z648" s="90"/>
      <c r="AA648" s="90"/>
      <c r="AB648" s="87" t="s">
        <v>74</v>
      </c>
      <c r="AC648" s="76"/>
      <c r="AD648" s="91">
        <f t="shared" si="151"/>
        <v>0</v>
      </c>
      <c r="AE648" s="88" t="str">
        <f t="shared" si="157"/>
        <v xml:space="preserve"> </v>
      </c>
      <c r="AF648" s="91" t="str">
        <f t="shared" si="152"/>
        <v xml:space="preserve"> </v>
      </c>
      <c r="AG648" s="78"/>
      <c r="AH648" s="78"/>
      <c r="AI648" s="78"/>
      <c r="AK648" s="94" t="str">
        <f t="shared" si="153"/>
        <v>≤60</v>
      </c>
      <c r="AL648" s="94">
        <f t="shared" ca="1" si="154"/>
        <v>37</v>
      </c>
      <c r="AM648" s="95">
        <f t="shared" si="149"/>
        <v>0</v>
      </c>
      <c r="AN648" s="95">
        <f t="shared" si="150"/>
        <v>0</v>
      </c>
      <c r="AO648" s="96">
        <f t="shared" si="158"/>
        <v>0</v>
      </c>
      <c r="AP648" s="96">
        <f t="shared" si="159"/>
        <v>0</v>
      </c>
    </row>
    <row r="649" spans="2:42" s="97" customFormat="1" ht="52.8" x14ac:dyDescent="0.3">
      <c r="B649" s="79">
        <f t="shared" si="160"/>
        <v>646</v>
      </c>
      <c r="C649" s="79"/>
      <c r="D649" s="80" t="s">
        <v>94</v>
      </c>
      <c r="E649" s="80"/>
      <c r="F649" s="81"/>
      <c r="G649" s="82" t="str">
        <f t="shared" si="148"/>
        <v xml:space="preserve">Группа от QF </v>
      </c>
      <c r="H649" s="83"/>
      <c r="I649" s="83"/>
      <c r="J649" s="83"/>
      <c r="K649" s="83"/>
      <c r="L649" s="127"/>
      <c r="M649" s="127"/>
      <c r="N649" s="84"/>
      <c r="O649" s="85"/>
      <c r="P649" s="85"/>
      <c r="Q649" s="85"/>
      <c r="R649" s="86"/>
      <c r="S649" s="80"/>
      <c r="T649" s="87"/>
      <c r="U649" s="88" t="str">
        <f t="shared" si="155"/>
        <v xml:space="preserve"> </v>
      </c>
      <c r="V649" s="89"/>
      <c r="W649" s="90" t="str">
        <f t="shared" si="156"/>
        <v xml:space="preserve"> </v>
      </c>
      <c r="X649" s="90"/>
      <c r="Y649" s="90"/>
      <c r="Z649" s="90"/>
      <c r="AA649" s="90"/>
      <c r="AB649" s="87" t="s">
        <v>74</v>
      </c>
      <c r="AC649" s="76"/>
      <c r="AD649" s="91">
        <f t="shared" si="151"/>
        <v>0</v>
      </c>
      <c r="AE649" s="88" t="str">
        <f t="shared" si="157"/>
        <v xml:space="preserve"> </v>
      </c>
      <c r="AF649" s="91" t="str">
        <f t="shared" si="152"/>
        <v xml:space="preserve"> </v>
      </c>
      <c r="AG649" s="78"/>
      <c r="AH649" s="78"/>
      <c r="AI649" s="78"/>
      <c r="AK649" s="94" t="str">
        <f t="shared" si="153"/>
        <v>≤60</v>
      </c>
      <c r="AL649" s="94">
        <f t="shared" ca="1" si="154"/>
        <v>50</v>
      </c>
      <c r="AM649" s="95">
        <f t="shared" si="149"/>
        <v>0</v>
      </c>
      <c r="AN649" s="95">
        <f t="shared" si="150"/>
        <v>0</v>
      </c>
      <c r="AO649" s="96">
        <f t="shared" si="158"/>
        <v>0</v>
      </c>
      <c r="AP649" s="96">
        <f t="shared" si="159"/>
        <v>0</v>
      </c>
    </row>
    <row r="650" spans="2:42" s="97" customFormat="1" ht="52.8" x14ac:dyDescent="0.3">
      <c r="B650" s="79">
        <f t="shared" si="160"/>
        <v>647</v>
      </c>
      <c r="C650" s="79"/>
      <c r="D650" s="80" t="s">
        <v>94</v>
      </c>
      <c r="E650" s="80"/>
      <c r="F650" s="81"/>
      <c r="G650" s="82" t="str">
        <f t="shared" si="148"/>
        <v xml:space="preserve">Группа от QF </v>
      </c>
      <c r="H650" s="83"/>
      <c r="I650" s="83"/>
      <c r="J650" s="83"/>
      <c r="K650" s="83"/>
      <c r="L650" s="127"/>
      <c r="M650" s="127"/>
      <c r="N650" s="84"/>
      <c r="O650" s="85"/>
      <c r="P650" s="85"/>
      <c r="Q650" s="85"/>
      <c r="R650" s="86"/>
      <c r="S650" s="80"/>
      <c r="T650" s="87"/>
      <c r="U650" s="88" t="str">
        <f t="shared" si="155"/>
        <v xml:space="preserve"> </v>
      </c>
      <c r="V650" s="89"/>
      <c r="W650" s="90" t="str">
        <f t="shared" si="156"/>
        <v xml:space="preserve"> </v>
      </c>
      <c r="X650" s="90"/>
      <c r="Y650" s="90"/>
      <c r="Z650" s="90"/>
      <c r="AA650" s="90"/>
      <c r="AB650" s="87" t="s">
        <v>74</v>
      </c>
      <c r="AC650" s="76"/>
      <c r="AD650" s="91">
        <f t="shared" si="151"/>
        <v>0</v>
      </c>
      <c r="AE650" s="88" t="str">
        <f t="shared" si="157"/>
        <v xml:space="preserve"> </v>
      </c>
      <c r="AF650" s="91" t="str">
        <f t="shared" si="152"/>
        <v xml:space="preserve"> </v>
      </c>
      <c r="AG650" s="78"/>
      <c r="AH650" s="78"/>
      <c r="AI650" s="78"/>
      <c r="AK650" s="94" t="str">
        <f t="shared" si="153"/>
        <v>≤60</v>
      </c>
      <c r="AL650" s="94">
        <f t="shared" ca="1" si="154"/>
        <v>32</v>
      </c>
      <c r="AM650" s="95">
        <f t="shared" si="149"/>
        <v>0</v>
      </c>
      <c r="AN650" s="95">
        <f t="shared" si="150"/>
        <v>0</v>
      </c>
      <c r="AO650" s="96">
        <f t="shared" si="158"/>
        <v>0</v>
      </c>
      <c r="AP650" s="96">
        <f t="shared" si="159"/>
        <v>0</v>
      </c>
    </row>
    <row r="651" spans="2:42" s="97" customFormat="1" ht="52.8" x14ac:dyDescent="0.3">
      <c r="B651" s="79">
        <f t="shared" si="160"/>
        <v>648</v>
      </c>
      <c r="C651" s="79"/>
      <c r="D651" s="80" t="s">
        <v>94</v>
      </c>
      <c r="E651" s="80"/>
      <c r="F651" s="81"/>
      <c r="G651" s="82" t="str">
        <f t="shared" si="148"/>
        <v xml:space="preserve">Группа от QF </v>
      </c>
      <c r="H651" s="83"/>
      <c r="I651" s="83"/>
      <c r="J651" s="83"/>
      <c r="K651" s="83"/>
      <c r="L651" s="127"/>
      <c r="M651" s="127"/>
      <c r="N651" s="84"/>
      <c r="O651" s="85"/>
      <c r="P651" s="85"/>
      <c r="Q651" s="85"/>
      <c r="R651" s="86"/>
      <c r="S651" s="80"/>
      <c r="T651" s="87"/>
      <c r="U651" s="88" t="str">
        <f t="shared" si="155"/>
        <v xml:space="preserve"> </v>
      </c>
      <c r="V651" s="89"/>
      <c r="W651" s="90" t="str">
        <f t="shared" si="156"/>
        <v xml:space="preserve"> </v>
      </c>
      <c r="X651" s="90"/>
      <c r="Y651" s="90"/>
      <c r="Z651" s="90"/>
      <c r="AA651" s="90"/>
      <c r="AB651" s="87" t="s">
        <v>74</v>
      </c>
      <c r="AC651" s="76"/>
      <c r="AD651" s="91">
        <f t="shared" si="151"/>
        <v>0</v>
      </c>
      <c r="AE651" s="88" t="str">
        <f t="shared" si="157"/>
        <v xml:space="preserve"> </v>
      </c>
      <c r="AF651" s="91" t="str">
        <f t="shared" si="152"/>
        <v xml:space="preserve"> </v>
      </c>
      <c r="AG651" s="78"/>
      <c r="AH651" s="78"/>
      <c r="AI651" s="78"/>
      <c r="AK651" s="94" t="str">
        <f t="shared" si="153"/>
        <v>≤60</v>
      </c>
      <c r="AL651" s="94">
        <f t="shared" ca="1" si="154"/>
        <v>38</v>
      </c>
      <c r="AM651" s="95">
        <f t="shared" si="149"/>
        <v>0</v>
      </c>
      <c r="AN651" s="95">
        <f t="shared" si="150"/>
        <v>0</v>
      </c>
      <c r="AO651" s="96">
        <f t="shared" si="158"/>
        <v>0</v>
      </c>
      <c r="AP651" s="96">
        <f t="shared" si="159"/>
        <v>0</v>
      </c>
    </row>
    <row r="652" spans="2:42" s="97" customFormat="1" ht="52.8" x14ac:dyDescent="0.3">
      <c r="B652" s="79">
        <f t="shared" si="160"/>
        <v>649</v>
      </c>
      <c r="C652" s="79"/>
      <c r="D652" s="80" t="s">
        <v>94</v>
      </c>
      <c r="E652" s="80"/>
      <c r="F652" s="81"/>
      <c r="G652" s="82" t="str">
        <f t="shared" si="148"/>
        <v xml:space="preserve">Группа от QF </v>
      </c>
      <c r="H652" s="83"/>
      <c r="I652" s="83"/>
      <c r="J652" s="83"/>
      <c r="K652" s="83"/>
      <c r="L652" s="127"/>
      <c r="M652" s="127"/>
      <c r="N652" s="84"/>
      <c r="O652" s="85"/>
      <c r="P652" s="85"/>
      <c r="Q652" s="85"/>
      <c r="R652" s="86"/>
      <c r="S652" s="80"/>
      <c r="T652" s="87"/>
      <c r="U652" s="88" t="str">
        <f t="shared" si="155"/>
        <v xml:space="preserve"> </v>
      </c>
      <c r="V652" s="89"/>
      <c r="W652" s="90" t="str">
        <f t="shared" si="156"/>
        <v xml:space="preserve"> </v>
      </c>
      <c r="X652" s="90"/>
      <c r="Y652" s="90"/>
      <c r="Z652" s="90"/>
      <c r="AA652" s="90"/>
      <c r="AB652" s="87" t="s">
        <v>74</v>
      </c>
      <c r="AC652" s="76"/>
      <c r="AD652" s="91">
        <f t="shared" si="151"/>
        <v>0</v>
      </c>
      <c r="AE652" s="88" t="str">
        <f t="shared" si="157"/>
        <v xml:space="preserve"> </v>
      </c>
      <c r="AF652" s="91" t="str">
        <f t="shared" si="152"/>
        <v xml:space="preserve"> </v>
      </c>
      <c r="AG652" s="78"/>
      <c r="AH652" s="78"/>
      <c r="AI652" s="78"/>
      <c r="AK652" s="94" t="str">
        <f t="shared" si="153"/>
        <v>≤60</v>
      </c>
      <c r="AL652" s="94">
        <f t="shared" ca="1" si="154"/>
        <v>45</v>
      </c>
      <c r="AM652" s="95">
        <f t="shared" si="149"/>
        <v>0</v>
      </c>
      <c r="AN652" s="95">
        <f t="shared" si="150"/>
        <v>0</v>
      </c>
      <c r="AO652" s="96">
        <f t="shared" si="158"/>
        <v>0</v>
      </c>
      <c r="AP652" s="96">
        <f t="shared" si="159"/>
        <v>0</v>
      </c>
    </row>
    <row r="653" spans="2:42" s="97" customFormat="1" ht="52.8" x14ac:dyDescent="0.3">
      <c r="B653" s="79">
        <f t="shared" si="160"/>
        <v>650</v>
      </c>
      <c r="C653" s="79"/>
      <c r="D653" s="80" t="s">
        <v>94</v>
      </c>
      <c r="E653" s="80"/>
      <c r="F653" s="81"/>
      <c r="G653" s="82" t="str">
        <f t="shared" ref="G653:G716" si="161">CONCATENATE(D653," ",F653,E653)</f>
        <v xml:space="preserve">Группа от QF </v>
      </c>
      <c r="H653" s="83"/>
      <c r="I653" s="83"/>
      <c r="J653" s="83"/>
      <c r="K653" s="83"/>
      <c r="L653" s="127"/>
      <c r="M653" s="127"/>
      <c r="N653" s="84"/>
      <c r="O653" s="85"/>
      <c r="P653" s="85"/>
      <c r="Q653" s="85"/>
      <c r="R653" s="86"/>
      <c r="S653" s="80"/>
      <c r="T653" s="87"/>
      <c r="U653" s="88" t="str">
        <f t="shared" si="155"/>
        <v xml:space="preserve"> </v>
      </c>
      <c r="V653" s="89"/>
      <c r="W653" s="90" t="str">
        <f t="shared" si="156"/>
        <v xml:space="preserve"> </v>
      </c>
      <c r="X653" s="90"/>
      <c r="Y653" s="90"/>
      <c r="Z653" s="90"/>
      <c r="AA653" s="90"/>
      <c r="AB653" s="87" t="s">
        <v>74</v>
      </c>
      <c r="AC653" s="76"/>
      <c r="AD653" s="91">
        <f t="shared" si="151"/>
        <v>0</v>
      </c>
      <c r="AE653" s="88" t="str">
        <f t="shared" si="157"/>
        <v xml:space="preserve"> </v>
      </c>
      <c r="AF653" s="91" t="str">
        <f t="shared" si="152"/>
        <v xml:space="preserve"> </v>
      </c>
      <c r="AG653" s="78"/>
      <c r="AH653" s="78"/>
      <c r="AI653" s="78"/>
      <c r="AK653" s="94" t="str">
        <f t="shared" si="153"/>
        <v>≤60</v>
      </c>
      <c r="AL653" s="94">
        <f t="shared" ca="1" si="154"/>
        <v>20</v>
      </c>
      <c r="AM653" s="95">
        <f t="shared" si="149"/>
        <v>0</v>
      </c>
      <c r="AN653" s="95">
        <f t="shared" si="150"/>
        <v>0</v>
      </c>
      <c r="AO653" s="96">
        <f t="shared" si="158"/>
        <v>0</v>
      </c>
      <c r="AP653" s="96">
        <f t="shared" si="159"/>
        <v>0</v>
      </c>
    </row>
    <row r="654" spans="2:42" s="97" customFormat="1" ht="52.8" x14ac:dyDescent="0.3">
      <c r="B654" s="79">
        <f t="shared" si="160"/>
        <v>651</v>
      </c>
      <c r="C654" s="79"/>
      <c r="D654" s="80" t="s">
        <v>94</v>
      </c>
      <c r="E654" s="80"/>
      <c r="F654" s="81"/>
      <c r="G654" s="82" t="str">
        <f t="shared" si="161"/>
        <v xml:space="preserve">Группа от QF </v>
      </c>
      <c r="H654" s="83"/>
      <c r="I654" s="83"/>
      <c r="J654" s="83"/>
      <c r="K654" s="83"/>
      <c r="L654" s="127"/>
      <c r="M654" s="127"/>
      <c r="N654" s="84"/>
      <c r="O654" s="85"/>
      <c r="P654" s="85"/>
      <c r="Q654" s="85"/>
      <c r="R654" s="86"/>
      <c r="S654" s="80"/>
      <c r="T654" s="87"/>
      <c r="U654" s="88" t="str">
        <f t="shared" si="155"/>
        <v xml:space="preserve"> </v>
      </c>
      <c r="V654" s="89"/>
      <c r="W654" s="90" t="str">
        <f t="shared" si="156"/>
        <v xml:space="preserve"> </v>
      </c>
      <c r="X654" s="90"/>
      <c r="Y654" s="90"/>
      <c r="Z654" s="90"/>
      <c r="AA654" s="90"/>
      <c r="AB654" s="87" t="s">
        <v>74</v>
      </c>
      <c r="AC654" s="76"/>
      <c r="AD654" s="91">
        <f t="shared" si="151"/>
        <v>0</v>
      </c>
      <c r="AE654" s="88" t="str">
        <f t="shared" si="157"/>
        <v xml:space="preserve"> </v>
      </c>
      <c r="AF654" s="91" t="str">
        <f t="shared" si="152"/>
        <v xml:space="preserve"> </v>
      </c>
      <c r="AG654" s="78"/>
      <c r="AH654" s="78"/>
      <c r="AI654" s="78"/>
      <c r="AK654" s="94" t="str">
        <f t="shared" si="153"/>
        <v>≤60</v>
      </c>
      <c r="AL654" s="94">
        <f t="shared" ca="1" si="154"/>
        <v>48</v>
      </c>
      <c r="AM654" s="95">
        <f t="shared" ref="AM654:AM717" si="162">IF(V654=$AG$1,L654*3,IF(V654=$AH$1,L654*5,IF(V654=$AI$1,L654*8,IF(V654=$AJ$1,L654*12,0))))</f>
        <v>0</v>
      </c>
      <c r="AN654" s="95">
        <f t="shared" ref="AN654:AN717" si="163">IF(V654=$AG$1,L654*5,IF(V654=$AH$1,L654*10,IF(V654=$AI$1,L654*10,IF(V654=$AJ$1,L654*0,0))))</f>
        <v>0</v>
      </c>
      <c r="AO654" s="96">
        <f t="shared" si="158"/>
        <v>0</v>
      </c>
      <c r="AP654" s="96">
        <f t="shared" si="159"/>
        <v>0</v>
      </c>
    </row>
    <row r="655" spans="2:42" s="97" customFormat="1" ht="52.8" x14ac:dyDescent="0.3">
      <c r="B655" s="79">
        <f t="shared" si="160"/>
        <v>652</v>
      </c>
      <c r="C655" s="79"/>
      <c r="D655" s="80" t="s">
        <v>94</v>
      </c>
      <c r="E655" s="80"/>
      <c r="F655" s="81"/>
      <c r="G655" s="82" t="str">
        <f t="shared" si="161"/>
        <v xml:space="preserve">Группа от QF </v>
      </c>
      <c r="H655" s="83"/>
      <c r="I655" s="83"/>
      <c r="J655" s="83"/>
      <c r="K655" s="83"/>
      <c r="L655" s="127"/>
      <c r="M655" s="127"/>
      <c r="N655" s="84"/>
      <c r="O655" s="85"/>
      <c r="P655" s="85"/>
      <c r="Q655" s="85"/>
      <c r="R655" s="86"/>
      <c r="S655" s="80"/>
      <c r="T655" s="87"/>
      <c r="U655" s="88" t="str">
        <f t="shared" si="155"/>
        <v xml:space="preserve"> </v>
      </c>
      <c r="V655" s="89"/>
      <c r="W655" s="90" t="str">
        <f t="shared" si="156"/>
        <v xml:space="preserve"> </v>
      </c>
      <c r="X655" s="90"/>
      <c r="Y655" s="90"/>
      <c r="Z655" s="90"/>
      <c r="AA655" s="90"/>
      <c r="AB655" s="87" t="s">
        <v>74</v>
      </c>
      <c r="AC655" s="76"/>
      <c r="AD655" s="91">
        <f t="shared" si="151"/>
        <v>0</v>
      </c>
      <c r="AE655" s="88" t="str">
        <f t="shared" si="157"/>
        <v xml:space="preserve"> </v>
      </c>
      <c r="AF655" s="91" t="str">
        <f t="shared" si="152"/>
        <v xml:space="preserve"> </v>
      </c>
      <c r="AG655" s="78"/>
      <c r="AH655" s="78"/>
      <c r="AI655" s="78"/>
      <c r="AK655" s="94" t="str">
        <f t="shared" si="153"/>
        <v>≤60</v>
      </c>
      <c r="AL655" s="94">
        <f t="shared" ca="1" si="154"/>
        <v>23</v>
      </c>
      <c r="AM655" s="95">
        <f t="shared" si="162"/>
        <v>0</v>
      </c>
      <c r="AN655" s="95">
        <f t="shared" si="163"/>
        <v>0</v>
      </c>
      <c r="AO655" s="96">
        <f t="shared" si="158"/>
        <v>0</v>
      </c>
      <c r="AP655" s="96">
        <f t="shared" si="159"/>
        <v>0</v>
      </c>
    </row>
    <row r="656" spans="2:42" s="97" customFormat="1" ht="52.8" x14ac:dyDescent="0.3">
      <c r="B656" s="79">
        <f t="shared" si="160"/>
        <v>653</v>
      </c>
      <c r="C656" s="79"/>
      <c r="D656" s="80" t="s">
        <v>94</v>
      </c>
      <c r="E656" s="80"/>
      <c r="F656" s="81"/>
      <c r="G656" s="82" t="str">
        <f t="shared" si="161"/>
        <v xml:space="preserve">Группа от QF </v>
      </c>
      <c r="H656" s="83"/>
      <c r="I656" s="83"/>
      <c r="J656" s="83"/>
      <c r="K656" s="83"/>
      <c r="L656" s="127"/>
      <c r="M656" s="127"/>
      <c r="N656" s="84"/>
      <c r="O656" s="85"/>
      <c r="P656" s="85"/>
      <c r="Q656" s="85"/>
      <c r="R656" s="86"/>
      <c r="S656" s="80"/>
      <c r="T656" s="87"/>
      <c r="U656" s="88" t="str">
        <f t="shared" si="155"/>
        <v xml:space="preserve"> </v>
      </c>
      <c r="V656" s="89"/>
      <c r="W656" s="90" t="str">
        <f t="shared" si="156"/>
        <v xml:space="preserve"> </v>
      </c>
      <c r="X656" s="90"/>
      <c r="Y656" s="90"/>
      <c r="Z656" s="90"/>
      <c r="AA656" s="90"/>
      <c r="AB656" s="87" t="s">
        <v>74</v>
      </c>
      <c r="AC656" s="76"/>
      <c r="AD656" s="91">
        <f t="shared" si="151"/>
        <v>0</v>
      </c>
      <c r="AE656" s="88" t="str">
        <f t="shared" si="157"/>
        <v xml:space="preserve"> </v>
      </c>
      <c r="AF656" s="91" t="str">
        <f t="shared" si="152"/>
        <v xml:space="preserve"> </v>
      </c>
      <c r="AG656" s="78"/>
      <c r="AH656" s="78"/>
      <c r="AI656" s="78"/>
      <c r="AK656" s="94" t="str">
        <f t="shared" si="153"/>
        <v>≤60</v>
      </c>
      <c r="AL656" s="94">
        <f t="shared" ca="1" si="154"/>
        <v>33</v>
      </c>
      <c r="AM656" s="95">
        <f t="shared" si="162"/>
        <v>0</v>
      </c>
      <c r="AN656" s="95">
        <f t="shared" si="163"/>
        <v>0</v>
      </c>
      <c r="AO656" s="96">
        <f t="shared" si="158"/>
        <v>0</v>
      </c>
      <c r="AP656" s="96">
        <f t="shared" si="159"/>
        <v>0</v>
      </c>
    </row>
    <row r="657" spans="2:42" s="97" customFormat="1" ht="52.8" x14ac:dyDescent="0.3">
      <c r="B657" s="79">
        <f t="shared" si="160"/>
        <v>654</v>
      </c>
      <c r="C657" s="79"/>
      <c r="D657" s="80" t="s">
        <v>94</v>
      </c>
      <c r="E657" s="80"/>
      <c r="F657" s="81"/>
      <c r="G657" s="82" t="str">
        <f t="shared" si="161"/>
        <v xml:space="preserve">Группа от QF </v>
      </c>
      <c r="H657" s="83"/>
      <c r="I657" s="83"/>
      <c r="J657" s="83"/>
      <c r="K657" s="83"/>
      <c r="L657" s="127"/>
      <c r="M657" s="127"/>
      <c r="N657" s="84"/>
      <c r="O657" s="85"/>
      <c r="P657" s="85"/>
      <c r="Q657" s="85"/>
      <c r="R657" s="86"/>
      <c r="S657" s="80"/>
      <c r="T657" s="87"/>
      <c r="U657" s="88" t="str">
        <f t="shared" si="155"/>
        <v xml:space="preserve"> </v>
      </c>
      <c r="V657" s="89"/>
      <c r="W657" s="90" t="str">
        <f t="shared" si="156"/>
        <v xml:space="preserve"> </v>
      </c>
      <c r="X657" s="90"/>
      <c r="Y657" s="90"/>
      <c r="Z657" s="90"/>
      <c r="AA657" s="90"/>
      <c r="AB657" s="87" t="s">
        <v>74</v>
      </c>
      <c r="AC657" s="76"/>
      <c r="AD657" s="91">
        <f t="shared" si="151"/>
        <v>0</v>
      </c>
      <c r="AE657" s="88" t="str">
        <f t="shared" si="157"/>
        <v xml:space="preserve"> </v>
      </c>
      <c r="AF657" s="91" t="str">
        <f t="shared" si="152"/>
        <v xml:space="preserve"> </v>
      </c>
      <c r="AG657" s="78"/>
      <c r="AH657" s="78"/>
      <c r="AI657" s="78"/>
      <c r="AK657" s="94" t="str">
        <f t="shared" si="153"/>
        <v>≤60</v>
      </c>
      <c r="AL657" s="94">
        <f t="shared" ca="1" si="154"/>
        <v>42</v>
      </c>
      <c r="AM657" s="95">
        <f t="shared" si="162"/>
        <v>0</v>
      </c>
      <c r="AN657" s="95">
        <f t="shared" si="163"/>
        <v>0</v>
      </c>
      <c r="AO657" s="96">
        <f t="shared" si="158"/>
        <v>0</v>
      </c>
      <c r="AP657" s="96">
        <f t="shared" si="159"/>
        <v>0</v>
      </c>
    </row>
    <row r="658" spans="2:42" s="97" customFormat="1" ht="52.8" x14ac:dyDescent="0.3">
      <c r="B658" s="79">
        <f t="shared" si="160"/>
        <v>655</v>
      </c>
      <c r="C658" s="79"/>
      <c r="D658" s="80" t="s">
        <v>94</v>
      </c>
      <c r="E658" s="80"/>
      <c r="F658" s="81"/>
      <c r="G658" s="82" t="str">
        <f t="shared" si="161"/>
        <v xml:space="preserve">Группа от QF </v>
      </c>
      <c r="H658" s="83"/>
      <c r="I658" s="83"/>
      <c r="J658" s="83"/>
      <c r="K658" s="83"/>
      <c r="L658" s="127"/>
      <c r="M658" s="127"/>
      <c r="N658" s="84"/>
      <c r="O658" s="85"/>
      <c r="P658" s="85"/>
      <c r="Q658" s="85"/>
      <c r="R658" s="86"/>
      <c r="S658" s="80"/>
      <c r="T658" s="87"/>
      <c r="U658" s="88" t="str">
        <f t="shared" si="155"/>
        <v xml:space="preserve"> </v>
      </c>
      <c r="V658" s="89"/>
      <c r="W658" s="90" t="str">
        <f t="shared" si="156"/>
        <v xml:space="preserve"> </v>
      </c>
      <c r="X658" s="90"/>
      <c r="Y658" s="90"/>
      <c r="Z658" s="90"/>
      <c r="AA658" s="90"/>
      <c r="AB658" s="87" t="s">
        <v>74</v>
      </c>
      <c r="AC658" s="76"/>
      <c r="AD658" s="91">
        <f t="shared" si="151"/>
        <v>0</v>
      </c>
      <c r="AE658" s="88" t="str">
        <f t="shared" si="157"/>
        <v xml:space="preserve"> </v>
      </c>
      <c r="AF658" s="91" t="str">
        <f t="shared" si="152"/>
        <v xml:space="preserve"> </v>
      </c>
      <c r="AG658" s="78"/>
      <c r="AH658" s="78"/>
      <c r="AI658" s="78"/>
      <c r="AK658" s="94" t="str">
        <f t="shared" si="153"/>
        <v>≤60</v>
      </c>
      <c r="AL658" s="94">
        <f t="shared" ca="1" si="154"/>
        <v>29</v>
      </c>
      <c r="AM658" s="95">
        <f t="shared" si="162"/>
        <v>0</v>
      </c>
      <c r="AN658" s="95">
        <f t="shared" si="163"/>
        <v>0</v>
      </c>
      <c r="AO658" s="96">
        <f t="shared" si="158"/>
        <v>0</v>
      </c>
      <c r="AP658" s="96">
        <f t="shared" si="159"/>
        <v>0</v>
      </c>
    </row>
    <row r="659" spans="2:42" s="97" customFormat="1" ht="52.8" x14ac:dyDescent="0.3">
      <c r="B659" s="79">
        <f t="shared" si="160"/>
        <v>656</v>
      </c>
      <c r="C659" s="79"/>
      <c r="D659" s="80" t="s">
        <v>94</v>
      </c>
      <c r="E659" s="80"/>
      <c r="F659" s="81"/>
      <c r="G659" s="82" t="str">
        <f t="shared" si="161"/>
        <v xml:space="preserve">Группа от QF </v>
      </c>
      <c r="H659" s="83"/>
      <c r="I659" s="83"/>
      <c r="J659" s="83"/>
      <c r="K659" s="83"/>
      <c r="L659" s="127"/>
      <c r="M659" s="127"/>
      <c r="N659" s="84"/>
      <c r="O659" s="85"/>
      <c r="P659" s="85"/>
      <c r="Q659" s="85"/>
      <c r="R659" s="86"/>
      <c r="S659" s="80"/>
      <c r="T659" s="87"/>
      <c r="U659" s="88" t="str">
        <f t="shared" si="155"/>
        <v xml:space="preserve"> </v>
      </c>
      <c r="V659" s="89"/>
      <c r="W659" s="90" t="str">
        <f t="shared" si="156"/>
        <v xml:space="preserve"> </v>
      </c>
      <c r="X659" s="90"/>
      <c r="Y659" s="90"/>
      <c r="Z659" s="90"/>
      <c r="AA659" s="90"/>
      <c r="AB659" s="87" t="s">
        <v>74</v>
      </c>
      <c r="AC659" s="76"/>
      <c r="AD659" s="91">
        <f t="shared" si="151"/>
        <v>0</v>
      </c>
      <c r="AE659" s="88" t="str">
        <f t="shared" si="157"/>
        <v xml:space="preserve"> </v>
      </c>
      <c r="AF659" s="91" t="str">
        <f t="shared" si="152"/>
        <v xml:space="preserve"> </v>
      </c>
      <c r="AG659" s="78"/>
      <c r="AH659" s="78"/>
      <c r="AI659" s="78"/>
      <c r="AK659" s="94" t="str">
        <f t="shared" si="153"/>
        <v>≤60</v>
      </c>
      <c r="AL659" s="94">
        <f t="shared" ca="1" si="154"/>
        <v>32</v>
      </c>
      <c r="AM659" s="95">
        <f t="shared" si="162"/>
        <v>0</v>
      </c>
      <c r="AN659" s="95">
        <f t="shared" si="163"/>
        <v>0</v>
      </c>
      <c r="AO659" s="96">
        <f t="shared" si="158"/>
        <v>0</v>
      </c>
      <c r="AP659" s="96">
        <f t="shared" si="159"/>
        <v>0</v>
      </c>
    </row>
    <row r="660" spans="2:42" s="97" customFormat="1" ht="52.8" x14ac:dyDescent="0.3">
      <c r="B660" s="79">
        <f t="shared" si="160"/>
        <v>657</v>
      </c>
      <c r="C660" s="79"/>
      <c r="D660" s="80" t="s">
        <v>94</v>
      </c>
      <c r="E660" s="80"/>
      <c r="F660" s="81"/>
      <c r="G660" s="82" t="str">
        <f t="shared" si="161"/>
        <v xml:space="preserve">Группа от QF </v>
      </c>
      <c r="H660" s="83"/>
      <c r="I660" s="83"/>
      <c r="J660" s="83"/>
      <c r="K660" s="83"/>
      <c r="L660" s="127"/>
      <c r="M660" s="127"/>
      <c r="N660" s="84"/>
      <c r="O660" s="85"/>
      <c r="P660" s="85"/>
      <c r="Q660" s="85"/>
      <c r="R660" s="86"/>
      <c r="S660" s="80"/>
      <c r="T660" s="87"/>
      <c r="U660" s="88" t="str">
        <f t="shared" si="155"/>
        <v xml:space="preserve"> </v>
      </c>
      <c r="V660" s="89"/>
      <c r="W660" s="90" t="str">
        <f t="shared" si="156"/>
        <v xml:space="preserve"> </v>
      </c>
      <c r="X660" s="90"/>
      <c r="Y660" s="90"/>
      <c r="Z660" s="90"/>
      <c r="AA660" s="90"/>
      <c r="AB660" s="87" t="s">
        <v>74</v>
      </c>
      <c r="AC660" s="76"/>
      <c r="AD660" s="91">
        <f t="shared" si="151"/>
        <v>0</v>
      </c>
      <c r="AE660" s="88" t="str">
        <f t="shared" si="157"/>
        <v xml:space="preserve"> </v>
      </c>
      <c r="AF660" s="91" t="str">
        <f t="shared" si="152"/>
        <v xml:space="preserve"> </v>
      </c>
      <c r="AG660" s="78"/>
      <c r="AH660" s="78"/>
      <c r="AI660" s="78"/>
      <c r="AK660" s="94" t="str">
        <f t="shared" si="153"/>
        <v>≤60</v>
      </c>
      <c r="AL660" s="94">
        <f t="shared" ca="1" si="154"/>
        <v>28</v>
      </c>
      <c r="AM660" s="95">
        <f t="shared" si="162"/>
        <v>0</v>
      </c>
      <c r="AN660" s="95">
        <f t="shared" si="163"/>
        <v>0</v>
      </c>
      <c r="AO660" s="96">
        <f t="shared" si="158"/>
        <v>0</v>
      </c>
      <c r="AP660" s="96">
        <f t="shared" si="159"/>
        <v>0</v>
      </c>
    </row>
    <row r="661" spans="2:42" s="97" customFormat="1" ht="52.8" x14ac:dyDescent="0.3">
      <c r="B661" s="79">
        <f t="shared" si="160"/>
        <v>658</v>
      </c>
      <c r="C661" s="79"/>
      <c r="D661" s="80" t="s">
        <v>94</v>
      </c>
      <c r="E661" s="80"/>
      <c r="F661" s="81"/>
      <c r="G661" s="82" t="str">
        <f t="shared" si="161"/>
        <v xml:space="preserve">Группа от QF </v>
      </c>
      <c r="H661" s="83"/>
      <c r="I661" s="83"/>
      <c r="J661" s="83"/>
      <c r="K661" s="83"/>
      <c r="L661" s="127"/>
      <c r="M661" s="127"/>
      <c r="N661" s="84"/>
      <c r="O661" s="85"/>
      <c r="P661" s="85"/>
      <c r="Q661" s="85"/>
      <c r="R661" s="86"/>
      <c r="S661" s="80"/>
      <c r="T661" s="87"/>
      <c r="U661" s="88" t="str">
        <f t="shared" si="155"/>
        <v xml:space="preserve"> </v>
      </c>
      <c r="V661" s="89"/>
      <c r="W661" s="90" t="str">
        <f t="shared" si="156"/>
        <v xml:space="preserve"> </v>
      </c>
      <c r="X661" s="90"/>
      <c r="Y661" s="90"/>
      <c r="Z661" s="90"/>
      <c r="AA661" s="90"/>
      <c r="AB661" s="87" t="s">
        <v>74</v>
      </c>
      <c r="AC661" s="76"/>
      <c r="AD661" s="91">
        <f t="shared" si="151"/>
        <v>0</v>
      </c>
      <c r="AE661" s="88" t="str">
        <f t="shared" si="157"/>
        <v xml:space="preserve"> </v>
      </c>
      <c r="AF661" s="91" t="str">
        <f t="shared" si="152"/>
        <v xml:space="preserve"> </v>
      </c>
      <c r="AG661" s="78"/>
      <c r="AH661" s="78"/>
      <c r="AI661" s="78"/>
      <c r="AK661" s="94" t="str">
        <f t="shared" si="153"/>
        <v>≤60</v>
      </c>
      <c r="AL661" s="94">
        <f t="shared" ca="1" si="154"/>
        <v>30</v>
      </c>
      <c r="AM661" s="95">
        <f t="shared" si="162"/>
        <v>0</v>
      </c>
      <c r="AN661" s="95">
        <f t="shared" si="163"/>
        <v>0</v>
      </c>
      <c r="AO661" s="96">
        <f t="shared" si="158"/>
        <v>0</v>
      </c>
      <c r="AP661" s="96">
        <f t="shared" si="159"/>
        <v>0</v>
      </c>
    </row>
    <row r="662" spans="2:42" s="97" customFormat="1" ht="52.8" x14ac:dyDescent="0.3">
      <c r="B662" s="79">
        <f t="shared" si="160"/>
        <v>659</v>
      </c>
      <c r="C662" s="79"/>
      <c r="D662" s="80" t="s">
        <v>94</v>
      </c>
      <c r="E662" s="80"/>
      <c r="F662" s="81"/>
      <c r="G662" s="82" t="str">
        <f t="shared" si="161"/>
        <v xml:space="preserve">Группа от QF </v>
      </c>
      <c r="H662" s="83"/>
      <c r="I662" s="83"/>
      <c r="J662" s="83"/>
      <c r="K662" s="83"/>
      <c r="L662" s="127"/>
      <c r="M662" s="127"/>
      <c r="N662" s="84"/>
      <c r="O662" s="85"/>
      <c r="P662" s="85"/>
      <c r="Q662" s="85"/>
      <c r="R662" s="86"/>
      <c r="S662" s="80"/>
      <c r="T662" s="87"/>
      <c r="U662" s="88" t="str">
        <f t="shared" si="155"/>
        <v xml:space="preserve"> </v>
      </c>
      <c r="V662" s="89"/>
      <c r="W662" s="90" t="str">
        <f t="shared" si="156"/>
        <v xml:space="preserve"> </v>
      </c>
      <c r="X662" s="90"/>
      <c r="Y662" s="90"/>
      <c r="Z662" s="90"/>
      <c r="AA662" s="90"/>
      <c r="AB662" s="87" t="s">
        <v>74</v>
      </c>
      <c r="AC662" s="76"/>
      <c r="AD662" s="91">
        <f t="shared" si="151"/>
        <v>0</v>
      </c>
      <c r="AE662" s="88" t="str">
        <f t="shared" si="157"/>
        <v xml:space="preserve"> </v>
      </c>
      <c r="AF662" s="91" t="str">
        <f t="shared" si="152"/>
        <v xml:space="preserve"> </v>
      </c>
      <c r="AG662" s="78"/>
      <c r="AH662" s="78"/>
      <c r="AI662" s="78"/>
      <c r="AK662" s="94" t="str">
        <f t="shared" si="153"/>
        <v>≤60</v>
      </c>
      <c r="AL662" s="94">
        <f t="shared" ca="1" si="154"/>
        <v>36</v>
      </c>
      <c r="AM662" s="95">
        <f t="shared" si="162"/>
        <v>0</v>
      </c>
      <c r="AN662" s="95">
        <f t="shared" si="163"/>
        <v>0</v>
      </c>
      <c r="AO662" s="96">
        <f t="shared" si="158"/>
        <v>0</v>
      </c>
      <c r="AP662" s="96">
        <f t="shared" si="159"/>
        <v>0</v>
      </c>
    </row>
    <row r="663" spans="2:42" s="97" customFormat="1" ht="52.8" x14ac:dyDescent="0.3">
      <c r="B663" s="79">
        <f t="shared" si="160"/>
        <v>660</v>
      </c>
      <c r="C663" s="79"/>
      <c r="D663" s="80" t="s">
        <v>94</v>
      </c>
      <c r="E663" s="80"/>
      <c r="F663" s="81"/>
      <c r="G663" s="82" t="str">
        <f t="shared" si="161"/>
        <v xml:space="preserve">Группа от QF </v>
      </c>
      <c r="H663" s="83"/>
      <c r="I663" s="83"/>
      <c r="J663" s="83"/>
      <c r="K663" s="83"/>
      <c r="L663" s="127"/>
      <c r="M663" s="127"/>
      <c r="N663" s="84"/>
      <c r="O663" s="85"/>
      <c r="P663" s="85"/>
      <c r="Q663" s="85"/>
      <c r="R663" s="86"/>
      <c r="S663" s="80"/>
      <c r="T663" s="87"/>
      <c r="U663" s="88" t="str">
        <f t="shared" si="155"/>
        <v xml:space="preserve"> </v>
      </c>
      <c r="V663" s="89"/>
      <c r="W663" s="90" t="str">
        <f t="shared" si="156"/>
        <v xml:space="preserve"> </v>
      </c>
      <c r="X663" s="90"/>
      <c r="Y663" s="90"/>
      <c r="Z663" s="90"/>
      <c r="AA663" s="90"/>
      <c r="AB663" s="87" t="s">
        <v>74</v>
      </c>
      <c r="AC663" s="76"/>
      <c r="AD663" s="91">
        <f t="shared" si="151"/>
        <v>0</v>
      </c>
      <c r="AE663" s="88" t="str">
        <f t="shared" si="157"/>
        <v xml:space="preserve"> </v>
      </c>
      <c r="AF663" s="91" t="str">
        <f t="shared" si="152"/>
        <v xml:space="preserve"> </v>
      </c>
      <c r="AG663" s="78"/>
      <c r="AH663" s="78"/>
      <c r="AI663" s="78"/>
      <c r="AK663" s="94" t="str">
        <f t="shared" si="153"/>
        <v>≤60</v>
      </c>
      <c r="AL663" s="94">
        <f t="shared" ca="1" si="154"/>
        <v>49</v>
      </c>
      <c r="AM663" s="95">
        <f t="shared" si="162"/>
        <v>0</v>
      </c>
      <c r="AN663" s="95">
        <f t="shared" si="163"/>
        <v>0</v>
      </c>
      <c r="AO663" s="96">
        <f t="shared" si="158"/>
        <v>0</v>
      </c>
      <c r="AP663" s="96">
        <f t="shared" si="159"/>
        <v>0</v>
      </c>
    </row>
    <row r="664" spans="2:42" s="97" customFormat="1" ht="52.8" x14ac:dyDescent="0.3">
      <c r="B664" s="79">
        <f t="shared" si="160"/>
        <v>661</v>
      </c>
      <c r="C664" s="79"/>
      <c r="D664" s="80" t="s">
        <v>94</v>
      </c>
      <c r="E664" s="80"/>
      <c r="F664" s="81"/>
      <c r="G664" s="82" t="str">
        <f t="shared" si="161"/>
        <v xml:space="preserve">Группа от QF </v>
      </c>
      <c r="H664" s="83"/>
      <c r="I664" s="83"/>
      <c r="J664" s="83"/>
      <c r="K664" s="83"/>
      <c r="L664" s="127"/>
      <c r="M664" s="127"/>
      <c r="N664" s="84"/>
      <c r="O664" s="85"/>
      <c r="P664" s="85"/>
      <c r="Q664" s="85"/>
      <c r="R664" s="86"/>
      <c r="S664" s="80"/>
      <c r="T664" s="87"/>
      <c r="U664" s="88" t="str">
        <f t="shared" si="155"/>
        <v xml:space="preserve"> </v>
      </c>
      <c r="V664" s="89"/>
      <c r="W664" s="90" t="str">
        <f t="shared" si="156"/>
        <v xml:space="preserve"> </v>
      </c>
      <c r="X664" s="90"/>
      <c r="Y664" s="90"/>
      <c r="Z664" s="90"/>
      <c r="AA664" s="90"/>
      <c r="AB664" s="87" t="s">
        <v>74</v>
      </c>
      <c r="AC664" s="76"/>
      <c r="AD664" s="91">
        <f t="shared" si="151"/>
        <v>0</v>
      </c>
      <c r="AE664" s="88" t="str">
        <f t="shared" si="157"/>
        <v xml:space="preserve"> </v>
      </c>
      <c r="AF664" s="91" t="str">
        <f t="shared" si="152"/>
        <v xml:space="preserve"> </v>
      </c>
      <c r="AG664" s="78"/>
      <c r="AH664" s="78"/>
      <c r="AI664" s="78"/>
      <c r="AK664" s="94" t="str">
        <f t="shared" si="153"/>
        <v>≤60</v>
      </c>
      <c r="AL664" s="94">
        <f t="shared" ca="1" si="154"/>
        <v>45</v>
      </c>
      <c r="AM664" s="95">
        <f t="shared" si="162"/>
        <v>0</v>
      </c>
      <c r="AN664" s="95">
        <f t="shared" si="163"/>
        <v>0</v>
      </c>
      <c r="AO664" s="96">
        <f t="shared" si="158"/>
        <v>0</v>
      </c>
      <c r="AP664" s="96">
        <f t="shared" si="159"/>
        <v>0</v>
      </c>
    </row>
    <row r="665" spans="2:42" s="97" customFormat="1" ht="52.8" x14ac:dyDescent="0.3">
      <c r="B665" s="79">
        <f t="shared" si="160"/>
        <v>662</v>
      </c>
      <c r="C665" s="79"/>
      <c r="D665" s="80" t="s">
        <v>94</v>
      </c>
      <c r="E665" s="80"/>
      <c r="F665" s="81"/>
      <c r="G665" s="82" t="str">
        <f t="shared" si="161"/>
        <v xml:space="preserve">Группа от QF </v>
      </c>
      <c r="H665" s="83"/>
      <c r="I665" s="83"/>
      <c r="J665" s="83"/>
      <c r="K665" s="83"/>
      <c r="L665" s="127"/>
      <c r="M665" s="127"/>
      <c r="N665" s="84"/>
      <c r="O665" s="85"/>
      <c r="P665" s="85"/>
      <c r="Q665" s="85"/>
      <c r="R665" s="86"/>
      <c r="S665" s="80"/>
      <c r="T665" s="87"/>
      <c r="U665" s="88" t="str">
        <f t="shared" si="155"/>
        <v xml:space="preserve"> </v>
      </c>
      <c r="V665" s="89"/>
      <c r="W665" s="90" t="str">
        <f t="shared" si="156"/>
        <v xml:space="preserve"> </v>
      </c>
      <c r="X665" s="90"/>
      <c r="Y665" s="90"/>
      <c r="Z665" s="90"/>
      <c r="AA665" s="90"/>
      <c r="AB665" s="87" t="s">
        <v>74</v>
      </c>
      <c r="AC665" s="76"/>
      <c r="AD665" s="91">
        <f t="shared" si="151"/>
        <v>0</v>
      </c>
      <c r="AE665" s="88" t="str">
        <f t="shared" si="157"/>
        <v xml:space="preserve"> </v>
      </c>
      <c r="AF665" s="91" t="str">
        <f t="shared" si="152"/>
        <v xml:space="preserve"> </v>
      </c>
      <c r="AG665" s="78"/>
      <c r="AH665" s="78"/>
      <c r="AI665" s="78"/>
      <c r="AK665" s="94" t="str">
        <f t="shared" si="153"/>
        <v>≤60</v>
      </c>
      <c r="AL665" s="94">
        <f t="shared" ca="1" si="154"/>
        <v>47</v>
      </c>
      <c r="AM665" s="95">
        <f t="shared" si="162"/>
        <v>0</v>
      </c>
      <c r="AN665" s="95">
        <f t="shared" si="163"/>
        <v>0</v>
      </c>
      <c r="AO665" s="96">
        <f t="shared" si="158"/>
        <v>0</v>
      </c>
      <c r="AP665" s="96">
        <f t="shared" si="159"/>
        <v>0</v>
      </c>
    </row>
    <row r="666" spans="2:42" s="97" customFormat="1" ht="52.8" x14ac:dyDescent="0.3">
      <c r="B666" s="79">
        <f t="shared" si="160"/>
        <v>663</v>
      </c>
      <c r="C666" s="79"/>
      <c r="D666" s="80" t="s">
        <v>94</v>
      </c>
      <c r="E666" s="80"/>
      <c r="F666" s="81"/>
      <c r="G666" s="82" t="str">
        <f t="shared" si="161"/>
        <v xml:space="preserve">Группа от QF </v>
      </c>
      <c r="H666" s="83"/>
      <c r="I666" s="83"/>
      <c r="J666" s="83"/>
      <c r="K666" s="83"/>
      <c r="L666" s="127"/>
      <c r="M666" s="127"/>
      <c r="N666" s="84"/>
      <c r="O666" s="85"/>
      <c r="P666" s="85"/>
      <c r="Q666" s="85"/>
      <c r="R666" s="86"/>
      <c r="S666" s="80"/>
      <c r="T666" s="87"/>
      <c r="U666" s="88" t="str">
        <f t="shared" si="155"/>
        <v xml:space="preserve"> </v>
      </c>
      <c r="V666" s="89"/>
      <c r="W666" s="90" t="str">
        <f t="shared" si="156"/>
        <v xml:space="preserve"> </v>
      </c>
      <c r="X666" s="90"/>
      <c r="Y666" s="90"/>
      <c r="Z666" s="90"/>
      <c r="AA666" s="90"/>
      <c r="AB666" s="87" t="s">
        <v>74</v>
      </c>
      <c r="AC666" s="76"/>
      <c r="AD666" s="91">
        <f t="shared" si="151"/>
        <v>0</v>
      </c>
      <c r="AE666" s="88" t="str">
        <f t="shared" si="157"/>
        <v xml:space="preserve"> </v>
      </c>
      <c r="AF666" s="91" t="str">
        <f t="shared" si="152"/>
        <v xml:space="preserve"> </v>
      </c>
      <c r="AG666" s="78"/>
      <c r="AH666" s="78"/>
      <c r="AI666" s="78"/>
      <c r="AK666" s="94" t="str">
        <f t="shared" si="153"/>
        <v>≤60</v>
      </c>
      <c r="AL666" s="94">
        <f t="shared" ca="1" si="154"/>
        <v>27</v>
      </c>
      <c r="AM666" s="95">
        <f t="shared" si="162"/>
        <v>0</v>
      </c>
      <c r="AN666" s="95">
        <f t="shared" si="163"/>
        <v>0</v>
      </c>
      <c r="AO666" s="96">
        <f t="shared" si="158"/>
        <v>0</v>
      </c>
      <c r="AP666" s="96">
        <f t="shared" si="159"/>
        <v>0</v>
      </c>
    </row>
    <row r="667" spans="2:42" s="97" customFormat="1" ht="52.8" x14ac:dyDescent="0.3">
      <c r="B667" s="79">
        <f t="shared" si="160"/>
        <v>664</v>
      </c>
      <c r="C667" s="79"/>
      <c r="D667" s="80" t="s">
        <v>94</v>
      </c>
      <c r="E667" s="80"/>
      <c r="F667" s="81"/>
      <c r="G667" s="82" t="str">
        <f t="shared" si="161"/>
        <v xml:space="preserve">Группа от QF </v>
      </c>
      <c r="H667" s="83"/>
      <c r="I667" s="83"/>
      <c r="J667" s="83"/>
      <c r="K667" s="83"/>
      <c r="L667" s="127"/>
      <c r="M667" s="127"/>
      <c r="N667" s="84"/>
      <c r="O667" s="85"/>
      <c r="P667" s="85"/>
      <c r="Q667" s="85"/>
      <c r="R667" s="86"/>
      <c r="S667" s="80"/>
      <c r="T667" s="87"/>
      <c r="U667" s="88" t="str">
        <f t="shared" si="155"/>
        <v xml:space="preserve"> </v>
      </c>
      <c r="V667" s="89"/>
      <c r="W667" s="90" t="str">
        <f t="shared" si="156"/>
        <v xml:space="preserve"> </v>
      </c>
      <c r="X667" s="90"/>
      <c r="Y667" s="90"/>
      <c r="Z667" s="90"/>
      <c r="AA667" s="90"/>
      <c r="AB667" s="87" t="s">
        <v>74</v>
      </c>
      <c r="AC667" s="76"/>
      <c r="AD667" s="91">
        <f t="shared" si="151"/>
        <v>0</v>
      </c>
      <c r="AE667" s="88" t="str">
        <f t="shared" si="157"/>
        <v xml:space="preserve"> </v>
      </c>
      <c r="AF667" s="91" t="str">
        <f t="shared" si="152"/>
        <v xml:space="preserve"> </v>
      </c>
      <c r="AG667" s="78"/>
      <c r="AH667" s="78"/>
      <c r="AI667" s="78"/>
      <c r="AK667" s="94" t="str">
        <f t="shared" si="153"/>
        <v>≤60</v>
      </c>
      <c r="AL667" s="94">
        <f t="shared" ca="1" si="154"/>
        <v>47</v>
      </c>
      <c r="AM667" s="95">
        <f t="shared" si="162"/>
        <v>0</v>
      </c>
      <c r="AN667" s="95">
        <f t="shared" si="163"/>
        <v>0</v>
      </c>
      <c r="AO667" s="96">
        <f t="shared" si="158"/>
        <v>0</v>
      </c>
      <c r="AP667" s="96">
        <f t="shared" si="159"/>
        <v>0</v>
      </c>
    </row>
    <row r="668" spans="2:42" s="97" customFormat="1" ht="52.8" x14ac:dyDescent="0.3">
      <c r="B668" s="79">
        <f t="shared" si="160"/>
        <v>665</v>
      </c>
      <c r="C668" s="79"/>
      <c r="D668" s="80" t="s">
        <v>94</v>
      </c>
      <c r="E668" s="80"/>
      <c r="F668" s="81"/>
      <c r="G668" s="82" t="str">
        <f t="shared" si="161"/>
        <v xml:space="preserve">Группа от QF </v>
      </c>
      <c r="H668" s="83"/>
      <c r="I668" s="83"/>
      <c r="J668" s="83"/>
      <c r="K668" s="83"/>
      <c r="L668" s="127"/>
      <c r="M668" s="127"/>
      <c r="N668" s="84"/>
      <c r="O668" s="85"/>
      <c r="P668" s="85"/>
      <c r="Q668" s="85"/>
      <c r="R668" s="86"/>
      <c r="S668" s="80"/>
      <c r="T668" s="87"/>
      <c r="U668" s="88" t="str">
        <f t="shared" si="155"/>
        <v xml:space="preserve"> </v>
      </c>
      <c r="V668" s="89"/>
      <c r="W668" s="90" t="str">
        <f t="shared" si="156"/>
        <v xml:space="preserve"> </v>
      </c>
      <c r="X668" s="90"/>
      <c r="Y668" s="90"/>
      <c r="Z668" s="90"/>
      <c r="AA668" s="90"/>
      <c r="AB668" s="87" t="s">
        <v>74</v>
      </c>
      <c r="AC668" s="76"/>
      <c r="AD668" s="91">
        <f t="shared" si="151"/>
        <v>0</v>
      </c>
      <c r="AE668" s="88" t="str">
        <f t="shared" si="157"/>
        <v xml:space="preserve"> </v>
      </c>
      <c r="AF668" s="91" t="str">
        <f t="shared" si="152"/>
        <v xml:space="preserve"> </v>
      </c>
      <c r="AG668" s="78"/>
      <c r="AH668" s="78"/>
      <c r="AI668" s="78"/>
      <c r="AK668" s="94" t="str">
        <f t="shared" si="153"/>
        <v>≤60</v>
      </c>
      <c r="AL668" s="94">
        <f t="shared" ca="1" si="154"/>
        <v>43</v>
      </c>
      <c r="AM668" s="95">
        <f t="shared" si="162"/>
        <v>0</v>
      </c>
      <c r="AN668" s="95">
        <f t="shared" si="163"/>
        <v>0</v>
      </c>
      <c r="AO668" s="96">
        <f t="shared" si="158"/>
        <v>0</v>
      </c>
      <c r="AP668" s="96">
        <f t="shared" si="159"/>
        <v>0</v>
      </c>
    </row>
    <row r="669" spans="2:42" s="97" customFormat="1" ht="52.8" x14ac:dyDescent="0.3">
      <c r="B669" s="79">
        <f t="shared" si="160"/>
        <v>666</v>
      </c>
      <c r="C669" s="79"/>
      <c r="D669" s="80" t="s">
        <v>94</v>
      </c>
      <c r="E669" s="80"/>
      <c r="F669" s="81"/>
      <c r="G669" s="82" t="str">
        <f t="shared" si="161"/>
        <v xml:space="preserve">Группа от QF </v>
      </c>
      <c r="H669" s="83"/>
      <c r="I669" s="83"/>
      <c r="J669" s="83"/>
      <c r="K669" s="83"/>
      <c r="L669" s="127"/>
      <c r="M669" s="127"/>
      <c r="N669" s="84"/>
      <c r="O669" s="85"/>
      <c r="P669" s="85"/>
      <c r="Q669" s="85"/>
      <c r="R669" s="86"/>
      <c r="S669" s="80"/>
      <c r="T669" s="87"/>
      <c r="U669" s="88" t="str">
        <f t="shared" si="155"/>
        <v xml:space="preserve"> </v>
      </c>
      <c r="V669" s="89"/>
      <c r="W669" s="90" t="str">
        <f t="shared" si="156"/>
        <v xml:space="preserve"> </v>
      </c>
      <c r="X669" s="90"/>
      <c r="Y669" s="90"/>
      <c r="Z669" s="90"/>
      <c r="AA669" s="90"/>
      <c r="AB669" s="87" t="s">
        <v>74</v>
      </c>
      <c r="AC669" s="76"/>
      <c r="AD669" s="91">
        <f t="shared" si="151"/>
        <v>0</v>
      </c>
      <c r="AE669" s="88" t="str">
        <f t="shared" si="157"/>
        <v xml:space="preserve"> </v>
      </c>
      <c r="AF669" s="91" t="str">
        <f t="shared" si="152"/>
        <v xml:space="preserve"> </v>
      </c>
      <c r="AG669" s="78"/>
      <c r="AH669" s="78"/>
      <c r="AI669" s="78"/>
      <c r="AK669" s="94" t="str">
        <f t="shared" si="153"/>
        <v>≤60</v>
      </c>
      <c r="AL669" s="94">
        <f t="shared" ca="1" si="154"/>
        <v>31</v>
      </c>
      <c r="AM669" s="95">
        <f t="shared" si="162"/>
        <v>0</v>
      </c>
      <c r="AN669" s="95">
        <f t="shared" si="163"/>
        <v>0</v>
      </c>
      <c r="AO669" s="96">
        <f t="shared" si="158"/>
        <v>0</v>
      </c>
      <c r="AP669" s="96">
        <f t="shared" si="159"/>
        <v>0</v>
      </c>
    </row>
    <row r="670" spans="2:42" s="97" customFormat="1" ht="52.8" x14ac:dyDescent="0.3">
      <c r="B670" s="79">
        <f t="shared" si="160"/>
        <v>667</v>
      </c>
      <c r="C670" s="79"/>
      <c r="D670" s="80" t="s">
        <v>94</v>
      </c>
      <c r="E670" s="80"/>
      <c r="F670" s="81"/>
      <c r="G670" s="82" t="str">
        <f t="shared" si="161"/>
        <v xml:space="preserve">Группа от QF </v>
      </c>
      <c r="H670" s="83"/>
      <c r="I670" s="83"/>
      <c r="J670" s="83"/>
      <c r="K670" s="83"/>
      <c r="L670" s="127"/>
      <c r="M670" s="127"/>
      <c r="N670" s="84"/>
      <c r="O670" s="85"/>
      <c r="P670" s="85"/>
      <c r="Q670" s="85"/>
      <c r="R670" s="86"/>
      <c r="S670" s="80"/>
      <c r="T670" s="87"/>
      <c r="U670" s="88" t="str">
        <f t="shared" si="155"/>
        <v xml:space="preserve"> </v>
      </c>
      <c r="V670" s="89"/>
      <c r="W670" s="90" t="str">
        <f t="shared" si="156"/>
        <v xml:space="preserve"> </v>
      </c>
      <c r="X670" s="90"/>
      <c r="Y670" s="90"/>
      <c r="Z670" s="90"/>
      <c r="AA670" s="90"/>
      <c r="AB670" s="87" t="s">
        <v>74</v>
      </c>
      <c r="AC670" s="76"/>
      <c r="AD670" s="91">
        <f t="shared" si="151"/>
        <v>0</v>
      </c>
      <c r="AE670" s="88" t="str">
        <f t="shared" si="157"/>
        <v xml:space="preserve"> </v>
      </c>
      <c r="AF670" s="91" t="str">
        <f t="shared" si="152"/>
        <v xml:space="preserve"> </v>
      </c>
      <c r="AG670" s="78"/>
      <c r="AH670" s="78"/>
      <c r="AI670" s="78"/>
      <c r="AK670" s="94" t="str">
        <f t="shared" si="153"/>
        <v>≤60</v>
      </c>
      <c r="AL670" s="94">
        <f t="shared" ca="1" si="154"/>
        <v>34</v>
      </c>
      <c r="AM670" s="95">
        <f t="shared" si="162"/>
        <v>0</v>
      </c>
      <c r="AN670" s="95">
        <f t="shared" si="163"/>
        <v>0</v>
      </c>
      <c r="AO670" s="96">
        <f t="shared" si="158"/>
        <v>0</v>
      </c>
      <c r="AP670" s="96">
        <f t="shared" si="159"/>
        <v>0</v>
      </c>
    </row>
    <row r="671" spans="2:42" s="97" customFormat="1" ht="52.8" x14ac:dyDescent="0.3">
      <c r="B671" s="79">
        <f t="shared" si="160"/>
        <v>668</v>
      </c>
      <c r="C671" s="79"/>
      <c r="D671" s="80" t="s">
        <v>94</v>
      </c>
      <c r="E671" s="80"/>
      <c r="F671" s="81"/>
      <c r="G671" s="82" t="str">
        <f t="shared" si="161"/>
        <v xml:space="preserve">Группа от QF </v>
      </c>
      <c r="H671" s="83"/>
      <c r="I671" s="83"/>
      <c r="J671" s="83"/>
      <c r="K671" s="83"/>
      <c r="L671" s="127"/>
      <c r="M671" s="127"/>
      <c r="N671" s="84"/>
      <c r="O671" s="85"/>
      <c r="P671" s="85"/>
      <c r="Q671" s="85"/>
      <c r="R671" s="86"/>
      <c r="S671" s="80"/>
      <c r="T671" s="87"/>
      <c r="U671" s="88" t="str">
        <f t="shared" si="155"/>
        <v xml:space="preserve"> </v>
      </c>
      <c r="V671" s="89"/>
      <c r="W671" s="90" t="str">
        <f t="shared" si="156"/>
        <v xml:space="preserve"> </v>
      </c>
      <c r="X671" s="90"/>
      <c r="Y671" s="90"/>
      <c r="Z671" s="90"/>
      <c r="AA671" s="90"/>
      <c r="AB671" s="87" t="s">
        <v>74</v>
      </c>
      <c r="AC671" s="76"/>
      <c r="AD671" s="91">
        <f t="shared" si="151"/>
        <v>0</v>
      </c>
      <c r="AE671" s="88" t="str">
        <f t="shared" si="157"/>
        <v xml:space="preserve"> </v>
      </c>
      <c r="AF671" s="91" t="str">
        <f t="shared" si="152"/>
        <v xml:space="preserve"> </v>
      </c>
      <c r="AG671" s="78"/>
      <c r="AH671" s="78"/>
      <c r="AI671" s="78"/>
      <c r="AK671" s="94" t="str">
        <f t="shared" si="153"/>
        <v>≤60</v>
      </c>
      <c r="AL671" s="94">
        <f t="shared" ca="1" si="154"/>
        <v>29</v>
      </c>
      <c r="AM671" s="95">
        <f t="shared" si="162"/>
        <v>0</v>
      </c>
      <c r="AN671" s="95">
        <f t="shared" si="163"/>
        <v>0</v>
      </c>
      <c r="AO671" s="96">
        <f t="shared" si="158"/>
        <v>0</v>
      </c>
      <c r="AP671" s="96">
        <f t="shared" si="159"/>
        <v>0</v>
      </c>
    </row>
    <row r="672" spans="2:42" s="97" customFormat="1" ht="52.8" x14ac:dyDescent="0.3">
      <c r="B672" s="79">
        <f t="shared" si="160"/>
        <v>669</v>
      </c>
      <c r="C672" s="79"/>
      <c r="D672" s="80" t="s">
        <v>94</v>
      </c>
      <c r="E672" s="80"/>
      <c r="F672" s="81"/>
      <c r="G672" s="82" t="str">
        <f t="shared" si="161"/>
        <v xml:space="preserve">Группа от QF </v>
      </c>
      <c r="H672" s="83"/>
      <c r="I672" s="83"/>
      <c r="J672" s="83"/>
      <c r="K672" s="83"/>
      <c r="L672" s="127"/>
      <c r="M672" s="127"/>
      <c r="N672" s="84"/>
      <c r="O672" s="85"/>
      <c r="P672" s="85"/>
      <c r="Q672" s="85"/>
      <c r="R672" s="86"/>
      <c r="S672" s="80"/>
      <c r="T672" s="87"/>
      <c r="U672" s="88" t="str">
        <f t="shared" si="155"/>
        <v xml:space="preserve"> </v>
      </c>
      <c r="V672" s="89"/>
      <c r="W672" s="90" t="str">
        <f t="shared" si="156"/>
        <v xml:space="preserve"> </v>
      </c>
      <c r="X672" s="90"/>
      <c r="Y672" s="90"/>
      <c r="Z672" s="90"/>
      <c r="AA672" s="90"/>
      <c r="AB672" s="87" t="s">
        <v>74</v>
      </c>
      <c r="AC672" s="76"/>
      <c r="AD672" s="91">
        <f t="shared" si="151"/>
        <v>0</v>
      </c>
      <c r="AE672" s="88" t="str">
        <f t="shared" si="157"/>
        <v xml:space="preserve"> </v>
      </c>
      <c r="AF672" s="91" t="str">
        <f t="shared" si="152"/>
        <v xml:space="preserve"> </v>
      </c>
      <c r="AG672" s="78"/>
      <c r="AH672" s="78"/>
      <c r="AI672" s="78"/>
      <c r="AK672" s="94" t="str">
        <f t="shared" si="153"/>
        <v>≤60</v>
      </c>
      <c r="AL672" s="94">
        <f t="shared" ca="1" si="154"/>
        <v>23</v>
      </c>
      <c r="AM672" s="95">
        <f t="shared" si="162"/>
        <v>0</v>
      </c>
      <c r="AN672" s="95">
        <f t="shared" si="163"/>
        <v>0</v>
      </c>
      <c r="AO672" s="96">
        <f t="shared" si="158"/>
        <v>0</v>
      </c>
      <c r="AP672" s="96">
        <f t="shared" si="159"/>
        <v>0</v>
      </c>
    </row>
    <row r="673" spans="2:42" s="97" customFormat="1" ht="52.8" x14ac:dyDescent="0.3">
      <c r="B673" s="79">
        <f t="shared" si="160"/>
        <v>670</v>
      </c>
      <c r="C673" s="79"/>
      <c r="D673" s="80" t="s">
        <v>94</v>
      </c>
      <c r="E673" s="80"/>
      <c r="F673" s="81"/>
      <c r="G673" s="82" t="str">
        <f t="shared" si="161"/>
        <v xml:space="preserve">Группа от QF </v>
      </c>
      <c r="H673" s="83"/>
      <c r="I673" s="83"/>
      <c r="J673" s="83"/>
      <c r="K673" s="83"/>
      <c r="L673" s="127"/>
      <c r="M673" s="127"/>
      <c r="N673" s="84"/>
      <c r="O673" s="85"/>
      <c r="P673" s="85"/>
      <c r="Q673" s="85"/>
      <c r="R673" s="86"/>
      <c r="S673" s="80"/>
      <c r="T673" s="87"/>
      <c r="U673" s="88" t="str">
        <f t="shared" si="155"/>
        <v xml:space="preserve"> </v>
      </c>
      <c r="V673" s="89"/>
      <c r="W673" s="90" t="str">
        <f t="shared" si="156"/>
        <v xml:space="preserve"> </v>
      </c>
      <c r="X673" s="90"/>
      <c r="Y673" s="90"/>
      <c r="Z673" s="90"/>
      <c r="AA673" s="90"/>
      <c r="AB673" s="87" t="s">
        <v>74</v>
      </c>
      <c r="AC673" s="76"/>
      <c r="AD673" s="91">
        <f t="shared" si="151"/>
        <v>0</v>
      </c>
      <c r="AE673" s="88" t="str">
        <f t="shared" si="157"/>
        <v xml:space="preserve"> </v>
      </c>
      <c r="AF673" s="91" t="str">
        <f t="shared" si="152"/>
        <v xml:space="preserve"> </v>
      </c>
      <c r="AG673" s="78"/>
      <c r="AH673" s="78"/>
      <c r="AI673" s="78"/>
      <c r="AK673" s="94" t="str">
        <f t="shared" si="153"/>
        <v>≤60</v>
      </c>
      <c r="AL673" s="94">
        <f t="shared" ca="1" si="154"/>
        <v>20</v>
      </c>
      <c r="AM673" s="95">
        <f t="shared" si="162"/>
        <v>0</v>
      </c>
      <c r="AN673" s="95">
        <f t="shared" si="163"/>
        <v>0</v>
      </c>
      <c r="AO673" s="96">
        <f t="shared" si="158"/>
        <v>0</v>
      </c>
      <c r="AP673" s="96">
        <f t="shared" si="159"/>
        <v>0</v>
      </c>
    </row>
    <row r="674" spans="2:42" s="97" customFormat="1" ht="52.8" x14ac:dyDescent="0.3">
      <c r="B674" s="79">
        <f t="shared" si="160"/>
        <v>671</v>
      </c>
      <c r="C674" s="79"/>
      <c r="D674" s="80" t="s">
        <v>94</v>
      </c>
      <c r="E674" s="80"/>
      <c r="F674" s="81"/>
      <c r="G674" s="82" t="str">
        <f t="shared" si="161"/>
        <v xml:space="preserve">Группа от QF </v>
      </c>
      <c r="H674" s="83"/>
      <c r="I674" s="83"/>
      <c r="J674" s="83"/>
      <c r="K674" s="83"/>
      <c r="L674" s="127"/>
      <c r="M674" s="127"/>
      <c r="N674" s="84"/>
      <c r="O674" s="85"/>
      <c r="P674" s="85"/>
      <c r="Q674" s="85"/>
      <c r="R674" s="86"/>
      <c r="S674" s="80"/>
      <c r="T674" s="87"/>
      <c r="U674" s="88" t="str">
        <f t="shared" si="155"/>
        <v xml:space="preserve"> </v>
      </c>
      <c r="V674" s="89"/>
      <c r="W674" s="90" t="str">
        <f t="shared" si="156"/>
        <v xml:space="preserve"> </v>
      </c>
      <c r="X674" s="90"/>
      <c r="Y674" s="90"/>
      <c r="Z674" s="90"/>
      <c r="AA674" s="90"/>
      <c r="AB674" s="87" t="s">
        <v>74</v>
      </c>
      <c r="AC674" s="76"/>
      <c r="AD674" s="91">
        <f t="shared" si="151"/>
        <v>0</v>
      </c>
      <c r="AE674" s="88" t="str">
        <f t="shared" si="157"/>
        <v xml:space="preserve"> </v>
      </c>
      <c r="AF674" s="91" t="str">
        <f t="shared" si="152"/>
        <v xml:space="preserve"> </v>
      </c>
      <c r="AG674" s="78"/>
      <c r="AH674" s="78"/>
      <c r="AI674" s="78"/>
      <c r="AK674" s="94" t="str">
        <f t="shared" si="153"/>
        <v>≤60</v>
      </c>
      <c r="AL674" s="94">
        <f t="shared" ca="1" si="154"/>
        <v>49</v>
      </c>
      <c r="AM674" s="95">
        <f t="shared" si="162"/>
        <v>0</v>
      </c>
      <c r="AN674" s="95">
        <f t="shared" si="163"/>
        <v>0</v>
      </c>
      <c r="AO674" s="96">
        <f t="shared" si="158"/>
        <v>0</v>
      </c>
      <c r="AP674" s="96">
        <f t="shared" si="159"/>
        <v>0</v>
      </c>
    </row>
    <row r="675" spans="2:42" s="97" customFormat="1" ht="52.8" x14ac:dyDescent="0.3">
      <c r="B675" s="79">
        <f t="shared" si="160"/>
        <v>672</v>
      </c>
      <c r="C675" s="79"/>
      <c r="D675" s="80" t="s">
        <v>94</v>
      </c>
      <c r="E675" s="80"/>
      <c r="F675" s="81"/>
      <c r="G675" s="82" t="str">
        <f t="shared" si="161"/>
        <v xml:space="preserve">Группа от QF </v>
      </c>
      <c r="H675" s="83"/>
      <c r="I675" s="83"/>
      <c r="J675" s="83"/>
      <c r="K675" s="83"/>
      <c r="L675" s="127"/>
      <c r="M675" s="127"/>
      <c r="N675" s="84"/>
      <c r="O675" s="85"/>
      <c r="P675" s="85"/>
      <c r="Q675" s="85"/>
      <c r="R675" s="86"/>
      <c r="S675" s="80"/>
      <c r="T675" s="87"/>
      <c r="U675" s="88" t="str">
        <f t="shared" si="155"/>
        <v xml:space="preserve"> </v>
      </c>
      <c r="V675" s="89"/>
      <c r="W675" s="90" t="str">
        <f t="shared" si="156"/>
        <v xml:space="preserve"> </v>
      </c>
      <c r="X675" s="90"/>
      <c r="Y675" s="90"/>
      <c r="Z675" s="90"/>
      <c r="AA675" s="90"/>
      <c r="AB675" s="87" t="s">
        <v>74</v>
      </c>
      <c r="AC675" s="76"/>
      <c r="AD675" s="91">
        <f t="shared" si="151"/>
        <v>0</v>
      </c>
      <c r="AE675" s="88" t="str">
        <f t="shared" si="157"/>
        <v xml:space="preserve"> </v>
      </c>
      <c r="AF675" s="91" t="str">
        <f t="shared" si="152"/>
        <v xml:space="preserve"> </v>
      </c>
      <c r="AG675" s="78"/>
      <c r="AH675" s="78"/>
      <c r="AI675" s="78"/>
      <c r="AK675" s="94" t="str">
        <f t="shared" si="153"/>
        <v>≤60</v>
      </c>
      <c r="AL675" s="94">
        <f t="shared" ca="1" si="154"/>
        <v>42</v>
      </c>
      <c r="AM675" s="95">
        <f t="shared" si="162"/>
        <v>0</v>
      </c>
      <c r="AN675" s="95">
        <f t="shared" si="163"/>
        <v>0</v>
      </c>
      <c r="AO675" s="96">
        <f t="shared" si="158"/>
        <v>0</v>
      </c>
      <c r="AP675" s="96">
        <f t="shared" si="159"/>
        <v>0</v>
      </c>
    </row>
    <row r="676" spans="2:42" s="97" customFormat="1" ht="52.8" x14ac:dyDescent="0.3">
      <c r="B676" s="79">
        <f t="shared" si="160"/>
        <v>673</v>
      </c>
      <c r="C676" s="79"/>
      <c r="D676" s="80" t="s">
        <v>94</v>
      </c>
      <c r="E676" s="80"/>
      <c r="F676" s="81"/>
      <c r="G676" s="82" t="str">
        <f t="shared" si="161"/>
        <v xml:space="preserve">Группа от QF </v>
      </c>
      <c r="H676" s="83"/>
      <c r="I676" s="83"/>
      <c r="J676" s="83"/>
      <c r="K676" s="83"/>
      <c r="L676" s="127"/>
      <c r="M676" s="127"/>
      <c r="N676" s="84"/>
      <c r="O676" s="85"/>
      <c r="P676" s="85"/>
      <c r="Q676" s="85"/>
      <c r="R676" s="86"/>
      <c r="S676" s="80"/>
      <c r="T676" s="87"/>
      <c r="U676" s="88" t="str">
        <f t="shared" si="155"/>
        <v xml:space="preserve"> </v>
      </c>
      <c r="V676" s="89"/>
      <c r="W676" s="90" t="str">
        <f t="shared" si="156"/>
        <v xml:space="preserve"> </v>
      </c>
      <c r="X676" s="90"/>
      <c r="Y676" s="90"/>
      <c r="Z676" s="90"/>
      <c r="AA676" s="90"/>
      <c r="AB676" s="87" t="s">
        <v>74</v>
      </c>
      <c r="AC676" s="76"/>
      <c r="AD676" s="91">
        <f t="shared" si="151"/>
        <v>0</v>
      </c>
      <c r="AE676" s="88" t="str">
        <f t="shared" si="157"/>
        <v xml:space="preserve"> </v>
      </c>
      <c r="AF676" s="91" t="str">
        <f t="shared" si="152"/>
        <v xml:space="preserve"> </v>
      </c>
      <c r="AG676" s="78"/>
      <c r="AH676" s="78"/>
      <c r="AI676" s="78"/>
      <c r="AK676" s="94" t="str">
        <f t="shared" si="153"/>
        <v>≤60</v>
      </c>
      <c r="AL676" s="94">
        <f t="shared" ca="1" si="154"/>
        <v>24</v>
      </c>
      <c r="AM676" s="95">
        <f t="shared" si="162"/>
        <v>0</v>
      </c>
      <c r="AN676" s="95">
        <f t="shared" si="163"/>
        <v>0</v>
      </c>
      <c r="AO676" s="96">
        <f t="shared" si="158"/>
        <v>0</v>
      </c>
      <c r="AP676" s="96">
        <f t="shared" si="159"/>
        <v>0</v>
      </c>
    </row>
    <row r="677" spans="2:42" s="97" customFormat="1" ht="52.8" x14ac:dyDescent="0.3">
      <c r="B677" s="79">
        <f t="shared" si="160"/>
        <v>674</v>
      </c>
      <c r="C677" s="79"/>
      <c r="D677" s="80" t="s">
        <v>94</v>
      </c>
      <c r="E677" s="80"/>
      <c r="F677" s="81"/>
      <c r="G677" s="82" t="str">
        <f t="shared" si="161"/>
        <v xml:space="preserve">Группа от QF </v>
      </c>
      <c r="H677" s="83"/>
      <c r="I677" s="83"/>
      <c r="J677" s="83"/>
      <c r="K677" s="83"/>
      <c r="L677" s="127"/>
      <c r="M677" s="127"/>
      <c r="N677" s="84"/>
      <c r="O677" s="85"/>
      <c r="P677" s="85"/>
      <c r="Q677" s="85"/>
      <c r="R677" s="86"/>
      <c r="S677" s="80"/>
      <c r="T677" s="87"/>
      <c r="U677" s="88" t="str">
        <f t="shared" si="155"/>
        <v xml:space="preserve"> </v>
      </c>
      <c r="V677" s="89"/>
      <c r="W677" s="90" t="str">
        <f t="shared" si="156"/>
        <v xml:space="preserve"> </v>
      </c>
      <c r="X677" s="90"/>
      <c r="Y677" s="90"/>
      <c r="Z677" s="90"/>
      <c r="AA677" s="90"/>
      <c r="AB677" s="87" t="s">
        <v>74</v>
      </c>
      <c r="AC677" s="76"/>
      <c r="AD677" s="91">
        <f t="shared" si="151"/>
        <v>0</v>
      </c>
      <c r="AE677" s="88" t="str">
        <f t="shared" si="157"/>
        <v xml:space="preserve"> </v>
      </c>
      <c r="AF677" s="91" t="str">
        <f t="shared" si="152"/>
        <v xml:space="preserve"> </v>
      </c>
      <c r="AG677" s="78"/>
      <c r="AH677" s="78"/>
      <c r="AI677" s="78"/>
      <c r="AK677" s="94" t="str">
        <f t="shared" si="153"/>
        <v>≤60</v>
      </c>
      <c r="AL677" s="94">
        <f t="shared" ca="1" si="154"/>
        <v>35</v>
      </c>
      <c r="AM677" s="95">
        <f t="shared" si="162"/>
        <v>0</v>
      </c>
      <c r="AN677" s="95">
        <f t="shared" si="163"/>
        <v>0</v>
      </c>
      <c r="AO677" s="96">
        <f t="shared" si="158"/>
        <v>0</v>
      </c>
      <c r="AP677" s="96">
        <f t="shared" si="159"/>
        <v>0</v>
      </c>
    </row>
    <row r="678" spans="2:42" s="97" customFormat="1" ht="52.8" x14ac:dyDescent="0.3">
      <c r="B678" s="79">
        <f t="shared" si="160"/>
        <v>675</v>
      </c>
      <c r="C678" s="79"/>
      <c r="D678" s="80" t="s">
        <v>94</v>
      </c>
      <c r="E678" s="80"/>
      <c r="F678" s="81"/>
      <c r="G678" s="82" t="str">
        <f t="shared" si="161"/>
        <v xml:space="preserve">Группа от QF </v>
      </c>
      <c r="H678" s="83"/>
      <c r="I678" s="83"/>
      <c r="J678" s="83"/>
      <c r="K678" s="83"/>
      <c r="L678" s="127"/>
      <c r="M678" s="127"/>
      <c r="N678" s="84"/>
      <c r="O678" s="85"/>
      <c r="P678" s="85"/>
      <c r="Q678" s="85"/>
      <c r="R678" s="86"/>
      <c r="S678" s="80"/>
      <c r="T678" s="87"/>
      <c r="U678" s="88" t="str">
        <f t="shared" si="155"/>
        <v xml:space="preserve"> </v>
      </c>
      <c r="V678" s="89"/>
      <c r="W678" s="90" t="str">
        <f t="shared" si="156"/>
        <v xml:space="preserve"> </v>
      </c>
      <c r="X678" s="90"/>
      <c r="Y678" s="90"/>
      <c r="Z678" s="90"/>
      <c r="AA678" s="90"/>
      <c r="AB678" s="87" t="s">
        <v>74</v>
      </c>
      <c r="AC678" s="76"/>
      <c r="AD678" s="91">
        <f t="shared" si="151"/>
        <v>0</v>
      </c>
      <c r="AE678" s="88" t="str">
        <f t="shared" si="157"/>
        <v xml:space="preserve"> </v>
      </c>
      <c r="AF678" s="91" t="str">
        <f t="shared" si="152"/>
        <v xml:space="preserve"> </v>
      </c>
      <c r="AG678" s="78"/>
      <c r="AH678" s="78"/>
      <c r="AI678" s="78"/>
      <c r="AK678" s="94" t="str">
        <f t="shared" si="153"/>
        <v>≤60</v>
      </c>
      <c r="AL678" s="94">
        <f t="shared" ca="1" si="154"/>
        <v>37</v>
      </c>
      <c r="AM678" s="95">
        <f t="shared" si="162"/>
        <v>0</v>
      </c>
      <c r="AN678" s="95">
        <f t="shared" si="163"/>
        <v>0</v>
      </c>
      <c r="AO678" s="96">
        <f t="shared" si="158"/>
        <v>0</v>
      </c>
      <c r="AP678" s="96">
        <f t="shared" si="159"/>
        <v>0</v>
      </c>
    </row>
    <row r="679" spans="2:42" s="97" customFormat="1" ht="52.8" x14ac:dyDescent="0.3">
      <c r="B679" s="79">
        <f t="shared" si="160"/>
        <v>676</v>
      </c>
      <c r="C679" s="79"/>
      <c r="D679" s="80" t="s">
        <v>94</v>
      </c>
      <c r="E679" s="80"/>
      <c r="F679" s="81"/>
      <c r="G679" s="82" t="str">
        <f t="shared" si="161"/>
        <v xml:space="preserve">Группа от QF </v>
      </c>
      <c r="H679" s="83"/>
      <c r="I679" s="83"/>
      <c r="J679" s="83"/>
      <c r="K679" s="83"/>
      <c r="L679" s="127"/>
      <c r="M679" s="127"/>
      <c r="N679" s="84"/>
      <c r="O679" s="85"/>
      <c r="P679" s="85"/>
      <c r="Q679" s="85"/>
      <c r="R679" s="86"/>
      <c r="S679" s="80"/>
      <c r="T679" s="87"/>
      <c r="U679" s="88" t="str">
        <f t="shared" si="155"/>
        <v xml:space="preserve"> </v>
      </c>
      <c r="V679" s="89"/>
      <c r="W679" s="90" t="str">
        <f t="shared" si="156"/>
        <v xml:space="preserve"> </v>
      </c>
      <c r="X679" s="90"/>
      <c r="Y679" s="90"/>
      <c r="Z679" s="90"/>
      <c r="AA679" s="90"/>
      <c r="AB679" s="87" t="s">
        <v>74</v>
      </c>
      <c r="AC679" s="76"/>
      <c r="AD679" s="91">
        <f t="shared" si="151"/>
        <v>0</v>
      </c>
      <c r="AE679" s="88" t="str">
        <f t="shared" si="157"/>
        <v xml:space="preserve"> </v>
      </c>
      <c r="AF679" s="91" t="str">
        <f t="shared" si="152"/>
        <v xml:space="preserve"> </v>
      </c>
      <c r="AG679" s="78"/>
      <c r="AH679" s="78"/>
      <c r="AI679" s="78"/>
      <c r="AK679" s="94" t="str">
        <f t="shared" si="153"/>
        <v>≤60</v>
      </c>
      <c r="AL679" s="94">
        <f t="shared" ca="1" si="154"/>
        <v>21</v>
      </c>
      <c r="AM679" s="95">
        <f t="shared" si="162"/>
        <v>0</v>
      </c>
      <c r="AN679" s="95">
        <f t="shared" si="163"/>
        <v>0</v>
      </c>
      <c r="AO679" s="96">
        <f t="shared" si="158"/>
        <v>0</v>
      </c>
      <c r="AP679" s="96">
        <f t="shared" si="159"/>
        <v>0</v>
      </c>
    </row>
    <row r="680" spans="2:42" s="97" customFormat="1" ht="52.8" x14ac:dyDescent="0.3">
      <c r="B680" s="79">
        <f t="shared" si="160"/>
        <v>677</v>
      </c>
      <c r="C680" s="79"/>
      <c r="D680" s="80" t="s">
        <v>94</v>
      </c>
      <c r="E680" s="80"/>
      <c r="F680" s="81"/>
      <c r="G680" s="82" t="str">
        <f t="shared" si="161"/>
        <v xml:space="preserve">Группа от QF </v>
      </c>
      <c r="H680" s="83"/>
      <c r="I680" s="83"/>
      <c r="J680" s="83"/>
      <c r="K680" s="83"/>
      <c r="L680" s="127"/>
      <c r="M680" s="127"/>
      <c r="N680" s="84"/>
      <c r="O680" s="85"/>
      <c r="P680" s="85"/>
      <c r="Q680" s="85"/>
      <c r="R680" s="86"/>
      <c r="S680" s="80"/>
      <c r="T680" s="87"/>
      <c r="U680" s="88" t="str">
        <f t="shared" si="155"/>
        <v xml:space="preserve"> </v>
      </c>
      <c r="V680" s="89"/>
      <c r="W680" s="90" t="str">
        <f t="shared" si="156"/>
        <v xml:space="preserve"> </v>
      </c>
      <c r="X680" s="90"/>
      <c r="Y680" s="90"/>
      <c r="Z680" s="90"/>
      <c r="AA680" s="90"/>
      <c r="AB680" s="87" t="s">
        <v>74</v>
      </c>
      <c r="AC680" s="76"/>
      <c r="AD680" s="91">
        <f t="shared" si="151"/>
        <v>0</v>
      </c>
      <c r="AE680" s="88" t="str">
        <f t="shared" si="157"/>
        <v xml:space="preserve"> </v>
      </c>
      <c r="AF680" s="91" t="str">
        <f t="shared" si="152"/>
        <v xml:space="preserve"> </v>
      </c>
      <c r="AG680" s="78"/>
      <c r="AH680" s="78"/>
      <c r="AI680" s="78"/>
      <c r="AK680" s="94" t="str">
        <f t="shared" si="153"/>
        <v>≤60</v>
      </c>
      <c r="AL680" s="94">
        <f t="shared" ca="1" si="154"/>
        <v>27</v>
      </c>
      <c r="AM680" s="95">
        <f t="shared" si="162"/>
        <v>0</v>
      </c>
      <c r="AN680" s="95">
        <f t="shared" si="163"/>
        <v>0</v>
      </c>
      <c r="AO680" s="96">
        <f t="shared" si="158"/>
        <v>0</v>
      </c>
      <c r="AP680" s="96">
        <f t="shared" si="159"/>
        <v>0</v>
      </c>
    </row>
    <row r="681" spans="2:42" s="97" customFormat="1" ht="52.8" x14ac:dyDescent="0.3">
      <c r="B681" s="79">
        <f t="shared" si="160"/>
        <v>678</v>
      </c>
      <c r="C681" s="79"/>
      <c r="D681" s="80" t="s">
        <v>94</v>
      </c>
      <c r="E681" s="80"/>
      <c r="F681" s="81"/>
      <c r="G681" s="82" t="str">
        <f t="shared" si="161"/>
        <v xml:space="preserve">Группа от QF </v>
      </c>
      <c r="H681" s="83"/>
      <c r="I681" s="83"/>
      <c r="J681" s="83"/>
      <c r="K681" s="83"/>
      <c r="L681" s="127"/>
      <c r="M681" s="127"/>
      <c r="N681" s="84"/>
      <c r="O681" s="85"/>
      <c r="P681" s="85"/>
      <c r="Q681" s="85"/>
      <c r="R681" s="86"/>
      <c r="S681" s="80"/>
      <c r="T681" s="87"/>
      <c r="U681" s="88" t="str">
        <f t="shared" si="155"/>
        <v xml:space="preserve"> </v>
      </c>
      <c r="V681" s="89"/>
      <c r="W681" s="90" t="str">
        <f t="shared" si="156"/>
        <v xml:space="preserve"> </v>
      </c>
      <c r="X681" s="90"/>
      <c r="Y681" s="90"/>
      <c r="Z681" s="90"/>
      <c r="AA681" s="90"/>
      <c r="AB681" s="87" t="s">
        <v>74</v>
      </c>
      <c r="AC681" s="76"/>
      <c r="AD681" s="91">
        <f t="shared" si="151"/>
        <v>0</v>
      </c>
      <c r="AE681" s="88" t="str">
        <f t="shared" si="157"/>
        <v xml:space="preserve"> </v>
      </c>
      <c r="AF681" s="91" t="str">
        <f t="shared" si="152"/>
        <v xml:space="preserve"> </v>
      </c>
      <c r="AG681" s="78"/>
      <c r="AH681" s="78"/>
      <c r="AI681" s="78"/>
      <c r="AK681" s="94" t="str">
        <f t="shared" si="153"/>
        <v>≤60</v>
      </c>
      <c r="AL681" s="94">
        <f t="shared" ca="1" si="154"/>
        <v>48</v>
      </c>
      <c r="AM681" s="95">
        <f t="shared" si="162"/>
        <v>0</v>
      </c>
      <c r="AN681" s="95">
        <f t="shared" si="163"/>
        <v>0</v>
      </c>
      <c r="AO681" s="96">
        <f t="shared" si="158"/>
        <v>0</v>
      </c>
      <c r="AP681" s="96">
        <f t="shared" si="159"/>
        <v>0</v>
      </c>
    </row>
    <row r="682" spans="2:42" s="97" customFormat="1" ht="52.8" x14ac:dyDescent="0.3">
      <c r="B682" s="79">
        <f t="shared" si="160"/>
        <v>679</v>
      </c>
      <c r="C682" s="79"/>
      <c r="D682" s="80" t="s">
        <v>94</v>
      </c>
      <c r="E682" s="80"/>
      <c r="F682" s="81"/>
      <c r="G682" s="82" t="str">
        <f t="shared" si="161"/>
        <v xml:space="preserve">Группа от QF </v>
      </c>
      <c r="H682" s="83"/>
      <c r="I682" s="83"/>
      <c r="J682" s="83"/>
      <c r="K682" s="83"/>
      <c r="L682" s="127"/>
      <c r="M682" s="127"/>
      <c r="N682" s="84"/>
      <c r="O682" s="85"/>
      <c r="P682" s="85"/>
      <c r="Q682" s="85"/>
      <c r="R682" s="86"/>
      <c r="S682" s="80"/>
      <c r="T682" s="87"/>
      <c r="U682" s="88" t="str">
        <f t="shared" si="155"/>
        <v xml:space="preserve"> </v>
      </c>
      <c r="V682" s="89"/>
      <c r="W682" s="90" t="str">
        <f t="shared" si="156"/>
        <v xml:space="preserve"> </v>
      </c>
      <c r="X682" s="90"/>
      <c r="Y682" s="90"/>
      <c r="Z682" s="90"/>
      <c r="AA682" s="90"/>
      <c r="AB682" s="87" t="s">
        <v>74</v>
      </c>
      <c r="AC682" s="76"/>
      <c r="AD682" s="91">
        <f t="shared" si="151"/>
        <v>0</v>
      </c>
      <c r="AE682" s="88" t="str">
        <f t="shared" si="157"/>
        <v xml:space="preserve"> </v>
      </c>
      <c r="AF682" s="91" t="str">
        <f t="shared" si="152"/>
        <v xml:space="preserve"> </v>
      </c>
      <c r="AG682" s="78"/>
      <c r="AH682" s="78"/>
      <c r="AI682" s="78"/>
      <c r="AK682" s="94" t="str">
        <f t="shared" si="153"/>
        <v>≤60</v>
      </c>
      <c r="AL682" s="94">
        <f t="shared" ca="1" si="154"/>
        <v>28</v>
      </c>
      <c r="AM682" s="95">
        <f t="shared" si="162"/>
        <v>0</v>
      </c>
      <c r="AN682" s="95">
        <f t="shared" si="163"/>
        <v>0</v>
      </c>
      <c r="AO682" s="96">
        <f t="shared" si="158"/>
        <v>0</v>
      </c>
      <c r="AP682" s="96">
        <f t="shared" si="159"/>
        <v>0</v>
      </c>
    </row>
    <row r="683" spans="2:42" s="97" customFormat="1" ht="52.8" x14ac:dyDescent="0.3">
      <c r="B683" s="79">
        <f t="shared" si="160"/>
        <v>680</v>
      </c>
      <c r="C683" s="79"/>
      <c r="D683" s="80" t="s">
        <v>94</v>
      </c>
      <c r="E683" s="80"/>
      <c r="F683" s="81"/>
      <c r="G683" s="82" t="str">
        <f t="shared" si="161"/>
        <v xml:space="preserve">Группа от QF </v>
      </c>
      <c r="H683" s="83"/>
      <c r="I683" s="83"/>
      <c r="J683" s="83"/>
      <c r="K683" s="83"/>
      <c r="L683" s="127"/>
      <c r="M683" s="127"/>
      <c r="N683" s="84"/>
      <c r="O683" s="85"/>
      <c r="P683" s="85"/>
      <c r="Q683" s="85"/>
      <c r="R683" s="86"/>
      <c r="S683" s="80"/>
      <c r="T683" s="87"/>
      <c r="U683" s="88" t="str">
        <f t="shared" si="155"/>
        <v xml:space="preserve"> </v>
      </c>
      <c r="V683" s="89"/>
      <c r="W683" s="90" t="str">
        <f t="shared" si="156"/>
        <v xml:space="preserve"> </v>
      </c>
      <c r="X683" s="90"/>
      <c r="Y683" s="90"/>
      <c r="Z683" s="90"/>
      <c r="AA683" s="90"/>
      <c r="AB683" s="87" t="s">
        <v>74</v>
      </c>
      <c r="AC683" s="76"/>
      <c r="AD683" s="91">
        <f t="shared" si="151"/>
        <v>0</v>
      </c>
      <c r="AE683" s="88" t="str">
        <f t="shared" si="157"/>
        <v xml:space="preserve"> </v>
      </c>
      <c r="AF683" s="91" t="str">
        <f t="shared" si="152"/>
        <v xml:space="preserve"> </v>
      </c>
      <c r="AG683" s="78"/>
      <c r="AH683" s="78"/>
      <c r="AI683" s="78"/>
      <c r="AK683" s="94" t="str">
        <f t="shared" si="153"/>
        <v>≤60</v>
      </c>
      <c r="AL683" s="94">
        <f t="shared" ca="1" si="154"/>
        <v>40</v>
      </c>
      <c r="AM683" s="95">
        <f t="shared" si="162"/>
        <v>0</v>
      </c>
      <c r="AN683" s="95">
        <f t="shared" si="163"/>
        <v>0</v>
      </c>
      <c r="AO683" s="96">
        <f t="shared" si="158"/>
        <v>0</v>
      </c>
      <c r="AP683" s="96">
        <f t="shared" si="159"/>
        <v>0</v>
      </c>
    </row>
    <row r="684" spans="2:42" s="97" customFormat="1" ht="52.8" x14ac:dyDescent="0.3">
      <c r="B684" s="79">
        <f t="shared" si="160"/>
        <v>681</v>
      </c>
      <c r="C684" s="79"/>
      <c r="D684" s="80" t="s">
        <v>94</v>
      </c>
      <c r="E684" s="80"/>
      <c r="F684" s="81"/>
      <c r="G684" s="82" t="str">
        <f t="shared" si="161"/>
        <v xml:space="preserve">Группа от QF </v>
      </c>
      <c r="H684" s="83"/>
      <c r="I684" s="83"/>
      <c r="J684" s="83"/>
      <c r="K684" s="83"/>
      <c r="L684" s="127"/>
      <c r="M684" s="127"/>
      <c r="N684" s="84"/>
      <c r="O684" s="85"/>
      <c r="P684" s="85"/>
      <c r="Q684" s="85"/>
      <c r="R684" s="86"/>
      <c r="S684" s="80"/>
      <c r="T684" s="87"/>
      <c r="U684" s="88" t="str">
        <f t="shared" si="155"/>
        <v xml:space="preserve"> </v>
      </c>
      <c r="V684" s="89"/>
      <c r="W684" s="90" t="str">
        <f t="shared" si="156"/>
        <v xml:space="preserve"> </v>
      </c>
      <c r="X684" s="90"/>
      <c r="Y684" s="90"/>
      <c r="Z684" s="90"/>
      <c r="AA684" s="90"/>
      <c r="AB684" s="87" t="s">
        <v>74</v>
      </c>
      <c r="AC684" s="76"/>
      <c r="AD684" s="91">
        <f t="shared" si="151"/>
        <v>0</v>
      </c>
      <c r="AE684" s="88" t="str">
        <f t="shared" si="157"/>
        <v xml:space="preserve"> </v>
      </c>
      <c r="AF684" s="91" t="str">
        <f t="shared" si="152"/>
        <v xml:space="preserve"> </v>
      </c>
      <c r="AG684" s="78"/>
      <c r="AH684" s="78"/>
      <c r="AI684" s="78"/>
      <c r="AK684" s="94" t="str">
        <f t="shared" si="153"/>
        <v>≤60</v>
      </c>
      <c r="AL684" s="94">
        <f t="shared" ca="1" si="154"/>
        <v>41</v>
      </c>
      <c r="AM684" s="95">
        <f t="shared" si="162"/>
        <v>0</v>
      </c>
      <c r="AN684" s="95">
        <f t="shared" si="163"/>
        <v>0</v>
      </c>
      <c r="AO684" s="96">
        <f t="shared" si="158"/>
        <v>0</v>
      </c>
      <c r="AP684" s="96">
        <f t="shared" si="159"/>
        <v>0</v>
      </c>
    </row>
    <row r="685" spans="2:42" s="97" customFormat="1" ht="52.8" x14ac:dyDescent="0.3">
      <c r="B685" s="79">
        <f t="shared" si="160"/>
        <v>682</v>
      </c>
      <c r="C685" s="79"/>
      <c r="D685" s="80" t="s">
        <v>94</v>
      </c>
      <c r="E685" s="80"/>
      <c r="F685" s="81"/>
      <c r="G685" s="82" t="str">
        <f t="shared" si="161"/>
        <v xml:space="preserve">Группа от QF </v>
      </c>
      <c r="H685" s="83"/>
      <c r="I685" s="83"/>
      <c r="J685" s="83"/>
      <c r="K685" s="83"/>
      <c r="L685" s="127"/>
      <c r="M685" s="127"/>
      <c r="N685" s="84"/>
      <c r="O685" s="85"/>
      <c r="P685" s="85"/>
      <c r="Q685" s="85"/>
      <c r="R685" s="86"/>
      <c r="S685" s="80"/>
      <c r="T685" s="87"/>
      <c r="U685" s="88" t="str">
        <f t="shared" si="155"/>
        <v xml:space="preserve"> </v>
      </c>
      <c r="V685" s="89"/>
      <c r="W685" s="90" t="str">
        <f t="shared" si="156"/>
        <v xml:space="preserve"> </v>
      </c>
      <c r="X685" s="90"/>
      <c r="Y685" s="90"/>
      <c r="Z685" s="90"/>
      <c r="AA685" s="90"/>
      <c r="AB685" s="87" t="s">
        <v>74</v>
      </c>
      <c r="AC685" s="76"/>
      <c r="AD685" s="91">
        <f t="shared" si="151"/>
        <v>0</v>
      </c>
      <c r="AE685" s="88" t="str">
        <f t="shared" si="157"/>
        <v xml:space="preserve"> </v>
      </c>
      <c r="AF685" s="91" t="str">
        <f t="shared" si="152"/>
        <v xml:space="preserve"> </v>
      </c>
      <c r="AG685" s="78"/>
      <c r="AH685" s="78"/>
      <c r="AI685" s="78"/>
      <c r="AK685" s="94" t="str">
        <f t="shared" si="153"/>
        <v>≤60</v>
      </c>
      <c r="AL685" s="94">
        <f t="shared" ca="1" si="154"/>
        <v>49</v>
      </c>
      <c r="AM685" s="95">
        <f t="shared" si="162"/>
        <v>0</v>
      </c>
      <c r="AN685" s="95">
        <f t="shared" si="163"/>
        <v>0</v>
      </c>
      <c r="AO685" s="96">
        <f t="shared" si="158"/>
        <v>0</v>
      </c>
      <c r="AP685" s="96">
        <f t="shared" si="159"/>
        <v>0</v>
      </c>
    </row>
    <row r="686" spans="2:42" s="97" customFormat="1" ht="52.8" x14ac:dyDescent="0.3">
      <c r="B686" s="79">
        <f t="shared" si="160"/>
        <v>683</v>
      </c>
      <c r="C686" s="79"/>
      <c r="D686" s="80" t="s">
        <v>94</v>
      </c>
      <c r="E686" s="80"/>
      <c r="F686" s="81"/>
      <c r="G686" s="82" t="str">
        <f t="shared" si="161"/>
        <v xml:space="preserve">Группа от QF </v>
      </c>
      <c r="H686" s="83"/>
      <c r="I686" s="83"/>
      <c r="J686" s="83"/>
      <c r="K686" s="83"/>
      <c r="L686" s="127"/>
      <c r="M686" s="127"/>
      <c r="N686" s="84"/>
      <c r="O686" s="85"/>
      <c r="P686" s="85"/>
      <c r="Q686" s="85"/>
      <c r="R686" s="86"/>
      <c r="S686" s="80"/>
      <c r="T686" s="87"/>
      <c r="U686" s="88" t="str">
        <f t="shared" si="155"/>
        <v xml:space="preserve"> </v>
      </c>
      <c r="V686" s="89"/>
      <c r="W686" s="90" t="str">
        <f t="shared" si="156"/>
        <v xml:space="preserve"> </v>
      </c>
      <c r="X686" s="90"/>
      <c r="Y686" s="90"/>
      <c r="Z686" s="90"/>
      <c r="AA686" s="90"/>
      <c r="AB686" s="87" t="s">
        <v>74</v>
      </c>
      <c r="AC686" s="76"/>
      <c r="AD686" s="91">
        <f t="shared" si="151"/>
        <v>0</v>
      </c>
      <c r="AE686" s="88" t="str">
        <f t="shared" si="157"/>
        <v xml:space="preserve"> </v>
      </c>
      <c r="AF686" s="91" t="str">
        <f t="shared" si="152"/>
        <v xml:space="preserve"> </v>
      </c>
      <c r="AG686" s="78"/>
      <c r="AH686" s="78"/>
      <c r="AI686" s="78"/>
      <c r="AK686" s="94" t="str">
        <f t="shared" si="153"/>
        <v>≤60</v>
      </c>
      <c r="AL686" s="94">
        <f t="shared" ca="1" si="154"/>
        <v>21</v>
      </c>
      <c r="AM686" s="95">
        <f t="shared" si="162"/>
        <v>0</v>
      </c>
      <c r="AN686" s="95">
        <f t="shared" si="163"/>
        <v>0</v>
      </c>
      <c r="AO686" s="96">
        <f t="shared" si="158"/>
        <v>0</v>
      </c>
      <c r="AP686" s="96">
        <f t="shared" si="159"/>
        <v>0</v>
      </c>
    </row>
    <row r="687" spans="2:42" s="97" customFormat="1" ht="52.8" x14ac:dyDescent="0.3">
      <c r="B687" s="79">
        <f t="shared" si="160"/>
        <v>684</v>
      </c>
      <c r="C687" s="79"/>
      <c r="D687" s="80" t="s">
        <v>94</v>
      </c>
      <c r="E687" s="80"/>
      <c r="F687" s="81"/>
      <c r="G687" s="82" t="str">
        <f t="shared" si="161"/>
        <v xml:space="preserve">Группа от QF </v>
      </c>
      <c r="H687" s="83"/>
      <c r="I687" s="83"/>
      <c r="J687" s="83"/>
      <c r="K687" s="83"/>
      <c r="L687" s="127"/>
      <c r="M687" s="127"/>
      <c r="N687" s="84"/>
      <c r="O687" s="85"/>
      <c r="P687" s="85"/>
      <c r="Q687" s="85"/>
      <c r="R687" s="86"/>
      <c r="S687" s="80"/>
      <c r="T687" s="87"/>
      <c r="U687" s="88" t="str">
        <f t="shared" si="155"/>
        <v xml:space="preserve"> </v>
      </c>
      <c r="V687" s="89"/>
      <c r="W687" s="90" t="str">
        <f t="shared" si="156"/>
        <v xml:space="preserve"> </v>
      </c>
      <c r="X687" s="90"/>
      <c r="Y687" s="90"/>
      <c r="Z687" s="90"/>
      <c r="AA687" s="90"/>
      <c r="AB687" s="87" t="s">
        <v>74</v>
      </c>
      <c r="AC687" s="76"/>
      <c r="AD687" s="91">
        <f t="shared" si="151"/>
        <v>0</v>
      </c>
      <c r="AE687" s="88" t="str">
        <f t="shared" si="157"/>
        <v xml:space="preserve"> </v>
      </c>
      <c r="AF687" s="91" t="str">
        <f t="shared" si="152"/>
        <v xml:space="preserve"> </v>
      </c>
      <c r="AG687" s="78"/>
      <c r="AH687" s="78"/>
      <c r="AI687" s="78"/>
      <c r="AK687" s="94" t="str">
        <f t="shared" si="153"/>
        <v>≤60</v>
      </c>
      <c r="AL687" s="94">
        <f t="shared" ca="1" si="154"/>
        <v>38</v>
      </c>
      <c r="AM687" s="95">
        <f t="shared" si="162"/>
        <v>0</v>
      </c>
      <c r="AN687" s="95">
        <f t="shared" si="163"/>
        <v>0</v>
      </c>
      <c r="AO687" s="96">
        <f t="shared" si="158"/>
        <v>0</v>
      </c>
      <c r="AP687" s="96">
        <f t="shared" si="159"/>
        <v>0</v>
      </c>
    </row>
    <row r="688" spans="2:42" s="97" customFormat="1" ht="52.8" x14ac:dyDescent="0.3">
      <c r="B688" s="79">
        <f t="shared" si="160"/>
        <v>685</v>
      </c>
      <c r="C688" s="79"/>
      <c r="D688" s="80" t="s">
        <v>94</v>
      </c>
      <c r="E688" s="80"/>
      <c r="F688" s="81"/>
      <c r="G688" s="82" t="str">
        <f t="shared" si="161"/>
        <v xml:space="preserve">Группа от QF </v>
      </c>
      <c r="H688" s="83"/>
      <c r="I688" s="83"/>
      <c r="J688" s="83"/>
      <c r="K688" s="83"/>
      <c r="L688" s="127"/>
      <c r="M688" s="127"/>
      <c r="N688" s="84"/>
      <c r="O688" s="85"/>
      <c r="P688" s="85"/>
      <c r="Q688" s="85"/>
      <c r="R688" s="86"/>
      <c r="S688" s="80"/>
      <c r="T688" s="87"/>
      <c r="U688" s="88" t="str">
        <f t="shared" si="155"/>
        <v xml:space="preserve"> </v>
      </c>
      <c r="V688" s="89"/>
      <c r="W688" s="90" t="str">
        <f t="shared" si="156"/>
        <v xml:space="preserve"> </v>
      </c>
      <c r="X688" s="90"/>
      <c r="Y688" s="90"/>
      <c r="Z688" s="90"/>
      <c r="AA688" s="90"/>
      <c r="AB688" s="87" t="s">
        <v>74</v>
      </c>
      <c r="AC688" s="76"/>
      <c r="AD688" s="91">
        <f t="shared" si="151"/>
        <v>0</v>
      </c>
      <c r="AE688" s="88" t="str">
        <f t="shared" si="157"/>
        <v xml:space="preserve"> </v>
      </c>
      <c r="AF688" s="91" t="str">
        <f t="shared" si="152"/>
        <v xml:space="preserve"> </v>
      </c>
      <c r="AG688" s="78"/>
      <c r="AH688" s="78"/>
      <c r="AI688" s="78"/>
      <c r="AK688" s="94" t="str">
        <f t="shared" si="153"/>
        <v>≤60</v>
      </c>
      <c r="AL688" s="94">
        <f t="shared" ca="1" si="154"/>
        <v>39</v>
      </c>
      <c r="AM688" s="95">
        <f t="shared" si="162"/>
        <v>0</v>
      </c>
      <c r="AN688" s="95">
        <f t="shared" si="163"/>
        <v>0</v>
      </c>
      <c r="AO688" s="96">
        <f t="shared" si="158"/>
        <v>0</v>
      </c>
      <c r="AP688" s="96">
        <f t="shared" si="159"/>
        <v>0</v>
      </c>
    </row>
    <row r="689" spans="2:42" s="97" customFormat="1" ht="52.8" x14ac:dyDescent="0.3">
      <c r="B689" s="79">
        <f t="shared" si="160"/>
        <v>686</v>
      </c>
      <c r="C689" s="79"/>
      <c r="D689" s="80" t="s">
        <v>94</v>
      </c>
      <c r="E689" s="80"/>
      <c r="F689" s="81"/>
      <c r="G689" s="82" t="str">
        <f t="shared" si="161"/>
        <v xml:space="preserve">Группа от QF </v>
      </c>
      <c r="H689" s="83"/>
      <c r="I689" s="83"/>
      <c r="J689" s="83"/>
      <c r="K689" s="83"/>
      <c r="L689" s="127"/>
      <c r="M689" s="127"/>
      <c r="N689" s="84"/>
      <c r="O689" s="85"/>
      <c r="P689" s="85"/>
      <c r="Q689" s="85"/>
      <c r="R689" s="86"/>
      <c r="S689" s="80"/>
      <c r="T689" s="87"/>
      <c r="U689" s="88" t="str">
        <f t="shared" si="155"/>
        <v xml:space="preserve"> </v>
      </c>
      <c r="V689" s="89"/>
      <c r="W689" s="90" t="str">
        <f t="shared" si="156"/>
        <v xml:space="preserve"> </v>
      </c>
      <c r="X689" s="90"/>
      <c r="Y689" s="90"/>
      <c r="Z689" s="90"/>
      <c r="AA689" s="90"/>
      <c r="AB689" s="87" t="s">
        <v>74</v>
      </c>
      <c r="AC689" s="76"/>
      <c r="AD689" s="91">
        <f t="shared" si="151"/>
        <v>0</v>
      </c>
      <c r="AE689" s="88" t="str">
        <f t="shared" si="157"/>
        <v xml:space="preserve"> </v>
      </c>
      <c r="AF689" s="91" t="str">
        <f t="shared" si="152"/>
        <v xml:space="preserve"> </v>
      </c>
      <c r="AG689" s="78"/>
      <c r="AH689" s="78"/>
      <c r="AI689" s="78"/>
      <c r="AK689" s="94" t="str">
        <f t="shared" si="153"/>
        <v>≤60</v>
      </c>
      <c r="AL689" s="94">
        <f t="shared" ca="1" si="154"/>
        <v>29</v>
      </c>
      <c r="AM689" s="95">
        <f t="shared" si="162"/>
        <v>0</v>
      </c>
      <c r="AN689" s="95">
        <f t="shared" si="163"/>
        <v>0</v>
      </c>
      <c r="AO689" s="96">
        <f t="shared" si="158"/>
        <v>0</v>
      </c>
      <c r="AP689" s="96">
        <f t="shared" si="159"/>
        <v>0</v>
      </c>
    </row>
    <row r="690" spans="2:42" s="97" customFormat="1" ht="52.8" x14ac:dyDescent="0.3">
      <c r="B690" s="79">
        <f t="shared" si="160"/>
        <v>687</v>
      </c>
      <c r="C690" s="79"/>
      <c r="D690" s="80" t="s">
        <v>94</v>
      </c>
      <c r="E690" s="80"/>
      <c r="F690" s="81"/>
      <c r="G690" s="82" t="str">
        <f t="shared" si="161"/>
        <v xml:space="preserve">Группа от QF </v>
      </c>
      <c r="H690" s="83"/>
      <c r="I690" s="83"/>
      <c r="J690" s="83"/>
      <c r="K690" s="83"/>
      <c r="L690" s="127"/>
      <c r="M690" s="127"/>
      <c r="N690" s="84"/>
      <c r="O690" s="85"/>
      <c r="P690" s="85"/>
      <c r="Q690" s="85"/>
      <c r="R690" s="86"/>
      <c r="S690" s="80"/>
      <c r="T690" s="87"/>
      <c r="U690" s="88" t="str">
        <f t="shared" si="155"/>
        <v xml:space="preserve"> </v>
      </c>
      <c r="V690" s="89"/>
      <c r="W690" s="90" t="str">
        <f t="shared" si="156"/>
        <v xml:space="preserve"> </v>
      </c>
      <c r="X690" s="90"/>
      <c r="Y690" s="90"/>
      <c r="Z690" s="90"/>
      <c r="AA690" s="90"/>
      <c r="AB690" s="87" t="s">
        <v>74</v>
      </c>
      <c r="AC690" s="76"/>
      <c r="AD690" s="91">
        <f t="shared" si="151"/>
        <v>0</v>
      </c>
      <c r="AE690" s="88" t="str">
        <f t="shared" si="157"/>
        <v xml:space="preserve"> </v>
      </c>
      <c r="AF690" s="91" t="str">
        <f t="shared" si="152"/>
        <v xml:space="preserve"> </v>
      </c>
      <c r="AG690" s="78"/>
      <c r="AH690" s="78"/>
      <c r="AI690" s="78"/>
      <c r="AK690" s="94" t="str">
        <f t="shared" si="153"/>
        <v>≤60</v>
      </c>
      <c r="AL690" s="94">
        <f t="shared" ca="1" si="154"/>
        <v>28</v>
      </c>
      <c r="AM690" s="95">
        <f t="shared" si="162"/>
        <v>0</v>
      </c>
      <c r="AN690" s="95">
        <f t="shared" si="163"/>
        <v>0</v>
      </c>
      <c r="AO690" s="96">
        <f t="shared" si="158"/>
        <v>0</v>
      </c>
      <c r="AP690" s="96">
        <f t="shared" si="159"/>
        <v>0</v>
      </c>
    </row>
    <row r="691" spans="2:42" s="97" customFormat="1" ht="52.8" x14ac:dyDescent="0.3">
      <c r="B691" s="79">
        <f t="shared" si="160"/>
        <v>688</v>
      </c>
      <c r="C691" s="79"/>
      <c r="D691" s="80" t="s">
        <v>94</v>
      </c>
      <c r="E691" s="80"/>
      <c r="F691" s="81"/>
      <c r="G691" s="82" t="str">
        <f t="shared" si="161"/>
        <v xml:space="preserve">Группа от QF </v>
      </c>
      <c r="H691" s="83"/>
      <c r="I691" s="83"/>
      <c r="J691" s="83"/>
      <c r="K691" s="83"/>
      <c r="L691" s="127"/>
      <c r="M691" s="127"/>
      <c r="N691" s="84"/>
      <c r="O691" s="85"/>
      <c r="P691" s="85"/>
      <c r="Q691" s="85"/>
      <c r="R691" s="86"/>
      <c r="S691" s="80"/>
      <c r="T691" s="87"/>
      <c r="U691" s="88" t="str">
        <f t="shared" si="155"/>
        <v xml:space="preserve"> </v>
      </c>
      <c r="V691" s="89"/>
      <c r="W691" s="90" t="str">
        <f t="shared" si="156"/>
        <v xml:space="preserve"> </v>
      </c>
      <c r="X691" s="90"/>
      <c r="Y691" s="90"/>
      <c r="Z691" s="90"/>
      <c r="AA691" s="90"/>
      <c r="AB691" s="87" t="s">
        <v>74</v>
      </c>
      <c r="AC691" s="76"/>
      <c r="AD691" s="91">
        <f t="shared" si="151"/>
        <v>0</v>
      </c>
      <c r="AE691" s="88" t="str">
        <f t="shared" si="157"/>
        <v xml:space="preserve"> </v>
      </c>
      <c r="AF691" s="91" t="str">
        <f t="shared" si="152"/>
        <v xml:space="preserve"> </v>
      </c>
      <c r="AG691" s="78"/>
      <c r="AH691" s="78"/>
      <c r="AI691" s="78"/>
      <c r="AK691" s="94" t="str">
        <f t="shared" si="153"/>
        <v>≤60</v>
      </c>
      <c r="AL691" s="94">
        <f t="shared" ca="1" si="154"/>
        <v>30</v>
      </c>
      <c r="AM691" s="95">
        <f t="shared" si="162"/>
        <v>0</v>
      </c>
      <c r="AN691" s="95">
        <f t="shared" si="163"/>
        <v>0</v>
      </c>
      <c r="AO691" s="96">
        <f t="shared" si="158"/>
        <v>0</v>
      </c>
      <c r="AP691" s="96">
        <f t="shared" si="159"/>
        <v>0</v>
      </c>
    </row>
    <row r="692" spans="2:42" s="97" customFormat="1" ht="52.8" x14ac:dyDescent="0.3">
      <c r="B692" s="79">
        <f t="shared" si="160"/>
        <v>689</v>
      </c>
      <c r="C692" s="79"/>
      <c r="D692" s="80" t="s">
        <v>94</v>
      </c>
      <c r="E692" s="80"/>
      <c r="F692" s="81"/>
      <c r="G692" s="82" t="str">
        <f t="shared" si="161"/>
        <v xml:space="preserve">Группа от QF </v>
      </c>
      <c r="H692" s="83"/>
      <c r="I692" s="83"/>
      <c r="J692" s="83"/>
      <c r="K692" s="83"/>
      <c r="L692" s="127"/>
      <c r="M692" s="127"/>
      <c r="N692" s="84"/>
      <c r="O692" s="85"/>
      <c r="P692" s="85"/>
      <c r="Q692" s="85"/>
      <c r="R692" s="86"/>
      <c r="S692" s="80"/>
      <c r="T692" s="87"/>
      <c r="U692" s="88" t="str">
        <f t="shared" si="155"/>
        <v xml:space="preserve"> </v>
      </c>
      <c r="V692" s="89"/>
      <c r="W692" s="90" t="str">
        <f t="shared" si="156"/>
        <v xml:space="preserve"> </v>
      </c>
      <c r="X692" s="90"/>
      <c r="Y692" s="90"/>
      <c r="Z692" s="90"/>
      <c r="AA692" s="90"/>
      <c r="AB692" s="87" t="s">
        <v>74</v>
      </c>
      <c r="AC692" s="76"/>
      <c r="AD692" s="91">
        <f t="shared" si="151"/>
        <v>0</v>
      </c>
      <c r="AE692" s="88" t="str">
        <f t="shared" si="157"/>
        <v xml:space="preserve"> </v>
      </c>
      <c r="AF692" s="91" t="str">
        <f t="shared" si="152"/>
        <v xml:space="preserve"> </v>
      </c>
      <c r="AG692" s="78"/>
      <c r="AH692" s="78"/>
      <c r="AI692" s="78"/>
      <c r="AK692" s="94" t="str">
        <f t="shared" si="153"/>
        <v>≤60</v>
      </c>
      <c r="AL692" s="94">
        <f t="shared" ca="1" si="154"/>
        <v>39</v>
      </c>
      <c r="AM692" s="95">
        <f t="shared" si="162"/>
        <v>0</v>
      </c>
      <c r="AN692" s="95">
        <f t="shared" si="163"/>
        <v>0</v>
      </c>
      <c r="AO692" s="96">
        <f t="shared" si="158"/>
        <v>0</v>
      </c>
      <c r="AP692" s="96">
        <f t="shared" si="159"/>
        <v>0</v>
      </c>
    </row>
    <row r="693" spans="2:42" s="97" customFormat="1" ht="52.8" x14ac:dyDescent="0.3">
      <c r="B693" s="79">
        <f t="shared" si="160"/>
        <v>690</v>
      </c>
      <c r="C693" s="79"/>
      <c r="D693" s="80" t="s">
        <v>94</v>
      </c>
      <c r="E693" s="80"/>
      <c r="F693" s="81"/>
      <c r="G693" s="82" t="str">
        <f t="shared" si="161"/>
        <v xml:space="preserve">Группа от QF </v>
      </c>
      <c r="H693" s="83"/>
      <c r="I693" s="83"/>
      <c r="J693" s="83"/>
      <c r="K693" s="83"/>
      <c r="L693" s="127"/>
      <c r="M693" s="127"/>
      <c r="N693" s="84"/>
      <c r="O693" s="85"/>
      <c r="P693" s="85"/>
      <c r="Q693" s="85"/>
      <c r="R693" s="86"/>
      <c r="S693" s="80"/>
      <c r="T693" s="87"/>
      <c r="U693" s="88" t="str">
        <f t="shared" si="155"/>
        <v xml:space="preserve"> </v>
      </c>
      <c r="V693" s="89"/>
      <c r="W693" s="90" t="str">
        <f t="shared" si="156"/>
        <v xml:space="preserve"> </v>
      </c>
      <c r="X693" s="90"/>
      <c r="Y693" s="90"/>
      <c r="Z693" s="90"/>
      <c r="AA693" s="90"/>
      <c r="AB693" s="87" t="s">
        <v>74</v>
      </c>
      <c r="AC693" s="76"/>
      <c r="AD693" s="91">
        <f t="shared" si="151"/>
        <v>0</v>
      </c>
      <c r="AE693" s="88" t="str">
        <f t="shared" si="157"/>
        <v xml:space="preserve"> </v>
      </c>
      <c r="AF693" s="91" t="str">
        <f t="shared" si="152"/>
        <v xml:space="preserve"> </v>
      </c>
      <c r="AG693" s="78"/>
      <c r="AH693" s="78"/>
      <c r="AI693" s="78"/>
      <c r="AK693" s="94" t="str">
        <f t="shared" si="153"/>
        <v>≤60</v>
      </c>
      <c r="AL693" s="94">
        <f t="shared" ca="1" si="154"/>
        <v>27</v>
      </c>
      <c r="AM693" s="95">
        <f t="shared" si="162"/>
        <v>0</v>
      </c>
      <c r="AN693" s="95">
        <f t="shared" si="163"/>
        <v>0</v>
      </c>
      <c r="AO693" s="96">
        <f t="shared" si="158"/>
        <v>0</v>
      </c>
      <c r="AP693" s="96">
        <f t="shared" si="159"/>
        <v>0</v>
      </c>
    </row>
    <row r="694" spans="2:42" s="97" customFormat="1" ht="52.8" x14ac:dyDescent="0.3">
      <c r="B694" s="79">
        <f t="shared" si="160"/>
        <v>691</v>
      </c>
      <c r="C694" s="79"/>
      <c r="D694" s="80" t="s">
        <v>94</v>
      </c>
      <c r="E694" s="80"/>
      <c r="F694" s="81"/>
      <c r="G694" s="82" t="str">
        <f t="shared" si="161"/>
        <v xml:space="preserve">Группа от QF </v>
      </c>
      <c r="H694" s="83"/>
      <c r="I694" s="83"/>
      <c r="J694" s="83"/>
      <c r="K694" s="83"/>
      <c r="L694" s="127"/>
      <c r="M694" s="127"/>
      <c r="N694" s="84"/>
      <c r="O694" s="85"/>
      <c r="P694" s="85"/>
      <c r="Q694" s="85"/>
      <c r="R694" s="86"/>
      <c r="S694" s="80"/>
      <c r="T694" s="87"/>
      <c r="U694" s="88" t="str">
        <f t="shared" si="155"/>
        <v xml:space="preserve"> </v>
      </c>
      <c r="V694" s="89"/>
      <c r="W694" s="90" t="str">
        <f t="shared" si="156"/>
        <v xml:space="preserve"> </v>
      </c>
      <c r="X694" s="90"/>
      <c r="Y694" s="90"/>
      <c r="Z694" s="90"/>
      <c r="AA694" s="90"/>
      <c r="AB694" s="87" t="s">
        <v>74</v>
      </c>
      <c r="AC694" s="76"/>
      <c r="AD694" s="91">
        <f t="shared" si="151"/>
        <v>0</v>
      </c>
      <c r="AE694" s="88" t="str">
        <f t="shared" si="157"/>
        <v xml:space="preserve"> </v>
      </c>
      <c r="AF694" s="91" t="str">
        <f t="shared" si="152"/>
        <v xml:space="preserve"> </v>
      </c>
      <c r="AG694" s="78"/>
      <c r="AH694" s="78"/>
      <c r="AI694" s="78"/>
      <c r="AK694" s="94" t="str">
        <f t="shared" si="153"/>
        <v>≤60</v>
      </c>
      <c r="AL694" s="94">
        <f t="shared" ca="1" si="154"/>
        <v>21</v>
      </c>
      <c r="AM694" s="95">
        <f t="shared" si="162"/>
        <v>0</v>
      </c>
      <c r="AN694" s="95">
        <f t="shared" si="163"/>
        <v>0</v>
      </c>
      <c r="AO694" s="96">
        <f t="shared" si="158"/>
        <v>0</v>
      </c>
      <c r="AP694" s="96">
        <f t="shared" si="159"/>
        <v>0</v>
      </c>
    </row>
    <row r="695" spans="2:42" s="97" customFormat="1" ht="52.8" x14ac:dyDescent="0.3">
      <c r="B695" s="79">
        <f t="shared" si="160"/>
        <v>692</v>
      </c>
      <c r="C695" s="79"/>
      <c r="D695" s="80" t="s">
        <v>94</v>
      </c>
      <c r="E695" s="80"/>
      <c r="F695" s="81"/>
      <c r="G695" s="82" t="str">
        <f t="shared" si="161"/>
        <v xml:space="preserve">Группа от QF </v>
      </c>
      <c r="H695" s="83"/>
      <c r="I695" s="83"/>
      <c r="J695" s="83"/>
      <c r="K695" s="83"/>
      <c r="L695" s="127"/>
      <c r="M695" s="127"/>
      <c r="N695" s="84"/>
      <c r="O695" s="85"/>
      <c r="P695" s="85"/>
      <c r="Q695" s="85"/>
      <c r="R695" s="86"/>
      <c r="S695" s="80"/>
      <c r="T695" s="87"/>
      <c r="U695" s="88" t="str">
        <f t="shared" si="155"/>
        <v xml:space="preserve"> </v>
      </c>
      <c r="V695" s="89"/>
      <c r="W695" s="90" t="str">
        <f t="shared" si="156"/>
        <v xml:space="preserve"> </v>
      </c>
      <c r="X695" s="90"/>
      <c r="Y695" s="90"/>
      <c r="Z695" s="90"/>
      <c r="AA695" s="90"/>
      <c r="AB695" s="87" t="s">
        <v>74</v>
      </c>
      <c r="AC695" s="76"/>
      <c r="AD695" s="91">
        <f t="shared" si="151"/>
        <v>0</v>
      </c>
      <c r="AE695" s="88" t="str">
        <f t="shared" si="157"/>
        <v xml:space="preserve"> </v>
      </c>
      <c r="AF695" s="91" t="str">
        <f t="shared" si="152"/>
        <v xml:space="preserve"> </v>
      </c>
      <c r="AG695" s="78"/>
      <c r="AH695" s="78"/>
      <c r="AI695" s="78"/>
      <c r="AK695" s="94" t="str">
        <f t="shared" si="153"/>
        <v>≤60</v>
      </c>
      <c r="AL695" s="94">
        <f t="shared" ca="1" si="154"/>
        <v>24</v>
      </c>
      <c r="AM695" s="95">
        <f t="shared" si="162"/>
        <v>0</v>
      </c>
      <c r="AN695" s="95">
        <f t="shared" si="163"/>
        <v>0</v>
      </c>
      <c r="AO695" s="96">
        <f t="shared" si="158"/>
        <v>0</v>
      </c>
      <c r="AP695" s="96">
        <f t="shared" si="159"/>
        <v>0</v>
      </c>
    </row>
    <row r="696" spans="2:42" s="97" customFormat="1" ht="52.8" x14ac:dyDescent="0.3">
      <c r="B696" s="79">
        <f t="shared" si="160"/>
        <v>693</v>
      </c>
      <c r="C696" s="79"/>
      <c r="D696" s="80" t="s">
        <v>94</v>
      </c>
      <c r="E696" s="80"/>
      <c r="F696" s="81"/>
      <c r="G696" s="82" t="str">
        <f t="shared" si="161"/>
        <v xml:space="preserve">Группа от QF </v>
      </c>
      <c r="H696" s="83"/>
      <c r="I696" s="83"/>
      <c r="J696" s="83"/>
      <c r="K696" s="83"/>
      <c r="L696" s="127"/>
      <c r="M696" s="127"/>
      <c r="N696" s="84"/>
      <c r="O696" s="85"/>
      <c r="P696" s="85"/>
      <c r="Q696" s="85"/>
      <c r="R696" s="86"/>
      <c r="S696" s="80"/>
      <c r="T696" s="87"/>
      <c r="U696" s="88" t="str">
        <f t="shared" si="155"/>
        <v xml:space="preserve"> </v>
      </c>
      <c r="V696" s="89"/>
      <c r="W696" s="90" t="str">
        <f t="shared" si="156"/>
        <v xml:space="preserve"> </v>
      </c>
      <c r="X696" s="90"/>
      <c r="Y696" s="90"/>
      <c r="Z696" s="90"/>
      <c r="AA696" s="90"/>
      <c r="AB696" s="87" t="s">
        <v>74</v>
      </c>
      <c r="AC696" s="76"/>
      <c r="AD696" s="91">
        <f t="shared" si="151"/>
        <v>0</v>
      </c>
      <c r="AE696" s="88" t="str">
        <f t="shared" si="157"/>
        <v xml:space="preserve"> </v>
      </c>
      <c r="AF696" s="91" t="str">
        <f t="shared" si="152"/>
        <v xml:space="preserve"> </v>
      </c>
      <c r="AG696" s="78"/>
      <c r="AH696" s="78"/>
      <c r="AI696" s="78"/>
      <c r="AK696" s="94" t="str">
        <f t="shared" si="153"/>
        <v>≤60</v>
      </c>
      <c r="AL696" s="94">
        <f t="shared" ca="1" si="154"/>
        <v>42</v>
      </c>
      <c r="AM696" s="95">
        <f t="shared" si="162"/>
        <v>0</v>
      </c>
      <c r="AN696" s="95">
        <f t="shared" si="163"/>
        <v>0</v>
      </c>
      <c r="AO696" s="96">
        <f t="shared" si="158"/>
        <v>0</v>
      </c>
      <c r="AP696" s="96">
        <f t="shared" si="159"/>
        <v>0</v>
      </c>
    </row>
    <row r="697" spans="2:42" s="97" customFormat="1" ht="52.8" x14ac:dyDescent="0.3">
      <c r="B697" s="79">
        <f t="shared" si="160"/>
        <v>694</v>
      </c>
      <c r="C697" s="79"/>
      <c r="D697" s="80" t="s">
        <v>94</v>
      </c>
      <c r="E697" s="80"/>
      <c r="F697" s="81"/>
      <c r="G697" s="82" t="str">
        <f t="shared" si="161"/>
        <v xml:space="preserve">Группа от QF </v>
      </c>
      <c r="H697" s="83"/>
      <c r="I697" s="83"/>
      <c r="J697" s="83"/>
      <c r="K697" s="83"/>
      <c r="L697" s="127"/>
      <c r="M697" s="127"/>
      <c r="N697" s="84"/>
      <c r="O697" s="85"/>
      <c r="P697" s="85"/>
      <c r="Q697" s="85"/>
      <c r="R697" s="86"/>
      <c r="S697" s="80"/>
      <c r="T697" s="87"/>
      <c r="U697" s="88" t="str">
        <f t="shared" si="155"/>
        <v xml:space="preserve"> </v>
      </c>
      <c r="V697" s="89"/>
      <c r="W697" s="90" t="str">
        <f t="shared" si="156"/>
        <v xml:space="preserve"> </v>
      </c>
      <c r="X697" s="90"/>
      <c r="Y697" s="90"/>
      <c r="Z697" s="90"/>
      <c r="AA697" s="90"/>
      <c r="AB697" s="87" t="s">
        <v>74</v>
      </c>
      <c r="AC697" s="76"/>
      <c r="AD697" s="91">
        <f t="shared" si="151"/>
        <v>0</v>
      </c>
      <c r="AE697" s="88" t="str">
        <f t="shared" si="157"/>
        <v xml:space="preserve"> </v>
      </c>
      <c r="AF697" s="91" t="str">
        <f t="shared" si="152"/>
        <v xml:space="preserve"> </v>
      </c>
      <c r="AG697" s="78"/>
      <c r="AH697" s="78"/>
      <c r="AI697" s="78"/>
      <c r="AK697" s="94" t="str">
        <f t="shared" si="153"/>
        <v>≤60</v>
      </c>
      <c r="AL697" s="94">
        <f t="shared" ca="1" si="154"/>
        <v>49</v>
      </c>
      <c r="AM697" s="95">
        <f t="shared" si="162"/>
        <v>0</v>
      </c>
      <c r="AN697" s="95">
        <f t="shared" si="163"/>
        <v>0</v>
      </c>
      <c r="AO697" s="96">
        <f t="shared" si="158"/>
        <v>0</v>
      </c>
      <c r="AP697" s="96">
        <f t="shared" si="159"/>
        <v>0</v>
      </c>
    </row>
    <row r="698" spans="2:42" s="97" customFormat="1" ht="52.8" x14ac:dyDescent="0.3">
      <c r="B698" s="79">
        <f t="shared" si="160"/>
        <v>695</v>
      </c>
      <c r="C698" s="79"/>
      <c r="D698" s="80" t="s">
        <v>94</v>
      </c>
      <c r="E698" s="80"/>
      <c r="F698" s="81"/>
      <c r="G698" s="82" t="str">
        <f t="shared" si="161"/>
        <v xml:space="preserve">Группа от QF </v>
      </c>
      <c r="H698" s="83"/>
      <c r="I698" s="83"/>
      <c r="J698" s="83"/>
      <c r="K698" s="83"/>
      <c r="L698" s="127"/>
      <c r="M698" s="127"/>
      <c r="N698" s="84"/>
      <c r="O698" s="85"/>
      <c r="P698" s="85"/>
      <c r="Q698" s="85"/>
      <c r="R698" s="86"/>
      <c r="S698" s="80"/>
      <c r="T698" s="87"/>
      <c r="U698" s="88" t="str">
        <f t="shared" si="155"/>
        <v xml:space="preserve"> </v>
      </c>
      <c r="V698" s="89"/>
      <c r="W698" s="90" t="str">
        <f t="shared" si="156"/>
        <v xml:space="preserve"> </v>
      </c>
      <c r="X698" s="90"/>
      <c r="Y698" s="90"/>
      <c r="Z698" s="90"/>
      <c r="AA698" s="90"/>
      <c r="AB698" s="87" t="s">
        <v>74</v>
      </c>
      <c r="AC698" s="76"/>
      <c r="AD698" s="91">
        <f t="shared" si="151"/>
        <v>0</v>
      </c>
      <c r="AE698" s="88" t="str">
        <f t="shared" si="157"/>
        <v xml:space="preserve"> </v>
      </c>
      <c r="AF698" s="91" t="str">
        <f t="shared" si="152"/>
        <v xml:space="preserve"> </v>
      </c>
      <c r="AG698" s="78"/>
      <c r="AH698" s="78"/>
      <c r="AI698" s="78"/>
      <c r="AK698" s="94" t="str">
        <f t="shared" si="153"/>
        <v>≤60</v>
      </c>
      <c r="AL698" s="94">
        <f t="shared" ca="1" si="154"/>
        <v>22</v>
      </c>
      <c r="AM698" s="95">
        <f t="shared" si="162"/>
        <v>0</v>
      </c>
      <c r="AN698" s="95">
        <f t="shared" si="163"/>
        <v>0</v>
      </c>
      <c r="AO698" s="96">
        <f t="shared" si="158"/>
        <v>0</v>
      </c>
      <c r="AP698" s="96">
        <f t="shared" si="159"/>
        <v>0</v>
      </c>
    </row>
    <row r="699" spans="2:42" s="97" customFormat="1" ht="52.8" x14ac:dyDescent="0.3">
      <c r="B699" s="79">
        <f t="shared" si="160"/>
        <v>696</v>
      </c>
      <c r="C699" s="79"/>
      <c r="D699" s="80" t="s">
        <v>94</v>
      </c>
      <c r="E699" s="80"/>
      <c r="F699" s="81"/>
      <c r="G699" s="82" t="str">
        <f t="shared" si="161"/>
        <v xml:space="preserve">Группа от QF </v>
      </c>
      <c r="H699" s="83"/>
      <c r="I699" s="83"/>
      <c r="J699" s="83"/>
      <c r="K699" s="83"/>
      <c r="L699" s="127"/>
      <c r="M699" s="127"/>
      <c r="N699" s="84"/>
      <c r="O699" s="85"/>
      <c r="P699" s="85"/>
      <c r="Q699" s="85"/>
      <c r="R699" s="86"/>
      <c r="S699" s="80"/>
      <c r="T699" s="87"/>
      <c r="U699" s="88" t="str">
        <f t="shared" si="155"/>
        <v xml:space="preserve"> </v>
      </c>
      <c r="V699" s="89"/>
      <c r="W699" s="90" t="str">
        <f t="shared" si="156"/>
        <v xml:space="preserve"> </v>
      </c>
      <c r="X699" s="90"/>
      <c r="Y699" s="90"/>
      <c r="Z699" s="90"/>
      <c r="AA699" s="90"/>
      <c r="AB699" s="87" t="s">
        <v>74</v>
      </c>
      <c r="AC699" s="76"/>
      <c r="AD699" s="91">
        <f t="shared" si="151"/>
        <v>0</v>
      </c>
      <c r="AE699" s="88" t="str">
        <f t="shared" si="157"/>
        <v xml:space="preserve"> </v>
      </c>
      <c r="AF699" s="91" t="str">
        <f t="shared" si="152"/>
        <v xml:space="preserve"> </v>
      </c>
      <c r="AG699" s="78"/>
      <c r="AH699" s="78"/>
      <c r="AI699" s="78"/>
      <c r="AK699" s="94" t="str">
        <f t="shared" si="153"/>
        <v>≤60</v>
      </c>
      <c r="AL699" s="94">
        <f t="shared" ca="1" si="154"/>
        <v>24</v>
      </c>
      <c r="AM699" s="95">
        <f t="shared" si="162"/>
        <v>0</v>
      </c>
      <c r="AN699" s="95">
        <f t="shared" si="163"/>
        <v>0</v>
      </c>
      <c r="AO699" s="96">
        <f t="shared" si="158"/>
        <v>0</v>
      </c>
      <c r="AP699" s="96">
        <f t="shared" si="159"/>
        <v>0</v>
      </c>
    </row>
    <row r="700" spans="2:42" s="97" customFormat="1" ht="52.8" x14ac:dyDescent="0.3">
      <c r="B700" s="79">
        <f t="shared" si="160"/>
        <v>697</v>
      </c>
      <c r="C700" s="79"/>
      <c r="D700" s="80" t="s">
        <v>94</v>
      </c>
      <c r="E700" s="80"/>
      <c r="F700" s="81"/>
      <c r="G700" s="82" t="str">
        <f t="shared" si="161"/>
        <v xml:space="preserve">Группа от QF </v>
      </c>
      <c r="H700" s="83"/>
      <c r="I700" s="83"/>
      <c r="J700" s="83"/>
      <c r="K700" s="83"/>
      <c r="L700" s="127"/>
      <c r="M700" s="127"/>
      <c r="N700" s="84"/>
      <c r="O700" s="85"/>
      <c r="P700" s="85"/>
      <c r="Q700" s="85"/>
      <c r="R700" s="86"/>
      <c r="S700" s="80"/>
      <c r="T700" s="87"/>
      <c r="U700" s="88" t="str">
        <f t="shared" si="155"/>
        <v xml:space="preserve"> </v>
      </c>
      <c r="V700" s="89"/>
      <c r="W700" s="90" t="str">
        <f t="shared" si="156"/>
        <v xml:space="preserve"> </v>
      </c>
      <c r="X700" s="90"/>
      <c r="Y700" s="90"/>
      <c r="Z700" s="90"/>
      <c r="AA700" s="90"/>
      <c r="AB700" s="87" t="s">
        <v>74</v>
      </c>
      <c r="AC700" s="76"/>
      <c r="AD700" s="91">
        <f t="shared" si="151"/>
        <v>0</v>
      </c>
      <c r="AE700" s="88" t="str">
        <f t="shared" si="157"/>
        <v xml:space="preserve"> </v>
      </c>
      <c r="AF700" s="91" t="str">
        <f t="shared" si="152"/>
        <v xml:space="preserve"> </v>
      </c>
      <c r="AG700" s="78"/>
      <c r="AH700" s="78"/>
      <c r="AI700" s="78"/>
      <c r="AK700" s="94" t="str">
        <f t="shared" si="153"/>
        <v>≤60</v>
      </c>
      <c r="AL700" s="94">
        <f t="shared" ca="1" si="154"/>
        <v>38</v>
      </c>
      <c r="AM700" s="95">
        <f t="shared" si="162"/>
        <v>0</v>
      </c>
      <c r="AN700" s="95">
        <f t="shared" si="163"/>
        <v>0</v>
      </c>
      <c r="AO700" s="96">
        <f t="shared" si="158"/>
        <v>0</v>
      </c>
      <c r="AP700" s="96">
        <f t="shared" si="159"/>
        <v>0</v>
      </c>
    </row>
    <row r="701" spans="2:42" s="97" customFormat="1" ht="52.8" x14ac:dyDescent="0.3">
      <c r="B701" s="79">
        <f t="shared" si="160"/>
        <v>698</v>
      </c>
      <c r="C701" s="79"/>
      <c r="D701" s="80" t="s">
        <v>94</v>
      </c>
      <c r="E701" s="80"/>
      <c r="F701" s="81"/>
      <c r="G701" s="82" t="str">
        <f t="shared" si="161"/>
        <v xml:space="preserve">Группа от QF </v>
      </c>
      <c r="H701" s="83"/>
      <c r="I701" s="83"/>
      <c r="J701" s="83"/>
      <c r="K701" s="83"/>
      <c r="L701" s="127"/>
      <c r="M701" s="127"/>
      <c r="N701" s="84"/>
      <c r="O701" s="85"/>
      <c r="P701" s="85"/>
      <c r="Q701" s="85"/>
      <c r="R701" s="86"/>
      <c r="S701" s="80"/>
      <c r="T701" s="87"/>
      <c r="U701" s="88" t="str">
        <f t="shared" si="155"/>
        <v xml:space="preserve"> </v>
      </c>
      <c r="V701" s="89"/>
      <c r="W701" s="90" t="str">
        <f t="shared" si="156"/>
        <v xml:space="preserve"> </v>
      </c>
      <c r="X701" s="90"/>
      <c r="Y701" s="90"/>
      <c r="Z701" s="90"/>
      <c r="AA701" s="90"/>
      <c r="AB701" s="87" t="s">
        <v>74</v>
      </c>
      <c r="AC701" s="76"/>
      <c r="AD701" s="91">
        <f t="shared" si="151"/>
        <v>0</v>
      </c>
      <c r="AE701" s="88" t="str">
        <f t="shared" si="157"/>
        <v xml:space="preserve"> </v>
      </c>
      <c r="AF701" s="91" t="str">
        <f t="shared" si="152"/>
        <v xml:space="preserve"> </v>
      </c>
      <c r="AG701" s="78"/>
      <c r="AH701" s="78"/>
      <c r="AI701" s="78"/>
      <c r="AK701" s="94" t="str">
        <f t="shared" si="153"/>
        <v>≤60</v>
      </c>
      <c r="AL701" s="94">
        <f t="shared" ca="1" si="154"/>
        <v>28</v>
      </c>
      <c r="AM701" s="95">
        <f t="shared" si="162"/>
        <v>0</v>
      </c>
      <c r="AN701" s="95">
        <f t="shared" si="163"/>
        <v>0</v>
      </c>
      <c r="AO701" s="96">
        <f t="shared" si="158"/>
        <v>0</v>
      </c>
      <c r="AP701" s="96">
        <f t="shared" si="159"/>
        <v>0</v>
      </c>
    </row>
    <row r="702" spans="2:42" s="97" customFormat="1" ht="52.8" x14ac:dyDescent="0.3">
      <c r="B702" s="79">
        <f t="shared" si="160"/>
        <v>699</v>
      </c>
      <c r="C702" s="79"/>
      <c r="D702" s="80" t="s">
        <v>94</v>
      </c>
      <c r="E702" s="80"/>
      <c r="F702" s="81"/>
      <c r="G702" s="82" t="str">
        <f t="shared" si="161"/>
        <v xml:space="preserve">Группа от QF </v>
      </c>
      <c r="H702" s="83"/>
      <c r="I702" s="83"/>
      <c r="J702" s="83"/>
      <c r="K702" s="83"/>
      <c r="L702" s="127"/>
      <c r="M702" s="127"/>
      <c r="N702" s="84"/>
      <c r="O702" s="85"/>
      <c r="P702" s="85"/>
      <c r="Q702" s="85"/>
      <c r="R702" s="86"/>
      <c r="S702" s="80"/>
      <c r="T702" s="87"/>
      <c r="U702" s="88" t="str">
        <f t="shared" si="155"/>
        <v xml:space="preserve"> </v>
      </c>
      <c r="V702" s="89"/>
      <c r="W702" s="90" t="str">
        <f t="shared" si="156"/>
        <v xml:space="preserve"> </v>
      </c>
      <c r="X702" s="90"/>
      <c r="Y702" s="90"/>
      <c r="Z702" s="90"/>
      <c r="AA702" s="90"/>
      <c r="AB702" s="87" t="s">
        <v>74</v>
      </c>
      <c r="AC702" s="76"/>
      <c r="AD702" s="91">
        <f t="shared" si="151"/>
        <v>0</v>
      </c>
      <c r="AE702" s="88" t="str">
        <f t="shared" si="157"/>
        <v xml:space="preserve"> </v>
      </c>
      <c r="AF702" s="91" t="str">
        <f t="shared" si="152"/>
        <v xml:space="preserve"> </v>
      </c>
      <c r="AG702" s="78"/>
      <c r="AH702" s="78"/>
      <c r="AI702" s="78"/>
      <c r="AK702" s="94" t="str">
        <f t="shared" si="153"/>
        <v>≤60</v>
      </c>
      <c r="AL702" s="94">
        <f t="shared" ca="1" si="154"/>
        <v>25</v>
      </c>
      <c r="AM702" s="95">
        <f t="shared" si="162"/>
        <v>0</v>
      </c>
      <c r="AN702" s="95">
        <f t="shared" si="163"/>
        <v>0</v>
      </c>
      <c r="AO702" s="96">
        <f t="shared" si="158"/>
        <v>0</v>
      </c>
      <c r="AP702" s="96">
        <f t="shared" si="159"/>
        <v>0</v>
      </c>
    </row>
    <row r="703" spans="2:42" s="97" customFormat="1" ht="52.8" x14ac:dyDescent="0.3">
      <c r="B703" s="79">
        <f t="shared" si="160"/>
        <v>700</v>
      </c>
      <c r="C703" s="79"/>
      <c r="D703" s="80" t="s">
        <v>94</v>
      </c>
      <c r="E703" s="80"/>
      <c r="F703" s="81"/>
      <c r="G703" s="82" t="str">
        <f t="shared" si="161"/>
        <v xml:space="preserve">Группа от QF </v>
      </c>
      <c r="H703" s="83"/>
      <c r="I703" s="83"/>
      <c r="J703" s="83"/>
      <c r="K703" s="83"/>
      <c r="L703" s="127"/>
      <c r="M703" s="127"/>
      <c r="N703" s="84"/>
      <c r="O703" s="85"/>
      <c r="P703" s="85"/>
      <c r="Q703" s="85"/>
      <c r="R703" s="86"/>
      <c r="S703" s="80"/>
      <c r="T703" s="87"/>
      <c r="U703" s="88" t="str">
        <f t="shared" si="155"/>
        <v xml:space="preserve"> </v>
      </c>
      <c r="V703" s="89"/>
      <c r="W703" s="90" t="str">
        <f t="shared" si="156"/>
        <v xml:space="preserve"> </v>
      </c>
      <c r="X703" s="90"/>
      <c r="Y703" s="90"/>
      <c r="Z703" s="90"/>
      <c r="AA703" s="90"/>
      <c r="AB703" s="87" t="s">
        <v>74</v>
      </c>
      <c r="AC703" s="76"/>
      <c r="AD703" s="91">
        <f t="shared" si="151"/>
        <v>0</v>
      </c>
      <c r="AE703" s="88" t="str">
        <f t="shared" si="157"/>
        <v xml:space="preserve"> </v>
      </c>
      <c r="AF703" s="91" t="str">
        <f t="shared" si="152"/>
        <v xml:space="preserve"> </v>
      </c>
      <c r="AG703" s="78"/>
      <c r="AH703" s="78"/>
      <c r="AI703" s="78"/>
      <c r="AK703" s="94" t="str">
        <f t="shared" si="153"/>
        <v>≤60</v>
      </c>
      <c r="AL703" s="94">
        <f t="shared" ca="1" si="154"/>
        <v>29</v>
      </c>
      <c r="AM703" s="95">
        <f t="shared" si="162"/>
        <v>0</v>
      </c>
      <c r="AN703" s="95">
        <f t="shared" si="163"/>
        <v>0</v>
      </c>
      <c r="AO703" s="96">
        <f t="shared" si="158"/>
        <v>0</v>
      </c>
      <c r="AP703" s="96">
        <f t="shared" si="159"/>
        <v>0</v>
      </c>
    </row>
    <row r="704" spans="2:42" s="97" customFormat="1" ht="52.8" x14ac:dyDescent="0.3">
      <c r="B704" s="79">
        <f t="shared" si="160"/>
        <v>701</v>
      </c>
      <c r="C704" s="79"/>
      <c r="D704" s="80" t="s">
        <v>94</v>
      </c>
      <c r="E704" s="80"/>
      <c r="F704" s="81"/>
      <c r="G704" s="82" t="str">
        <f t="shared" si="161"/>
        <v xml:space="preserve">Группа от QF </v>
      </c>
      <c r="H704" s="83"/>
      <c r="I704" s="83"/>
      <c r="J704" s="83"/>
      <c r="K704" s="83"/>
      <c r="L704" s="127"/>
      <c r="M704" s="127"/>
      <c r="N704" s="84"/>
      <c r="O704" s="85"/>
      <c r="P704" s="85"/>
      <c r="Q704" s="85"/>
      <c r="R704" s="86"/>
      <c r="S704" s="80"/>
      <c r="T704" s="87"/>
      <c r="U704" s="88" t="str">
        <f t="shared" si="155"/>
        <v xml:space="preserve"> </v>
      </c>
      <c r="V704" s="89"/>
      <c r="W704" s="90" t="str">
        <f t="shared" si="156"/>
        <v xml:space="preserve"> </v>
      </c>
      <c r="X704" s="90"/>
      <c r="Y704" s="90"/>
      <c r="Z704" s="90"/>
      <c r="AA704" s="90"/>
      <c r="AB704" s="87" t="s">
        <v>74</v>
      </c>
      <c r="AC704" s="76"/>
      <c r="AD704" s="91">
        <f t="shared" si="151"/>
        <v>0</v>
      </c>
      <c r="AE704" s="88" t="str">
        <f t="shared" si="157"/>
        <v xml:space="preserve"> </v>
      </c>
      <c r="AF704" s="91" t="str">
        <f t="shared" si="152"/>
        <v xml:space="preserve"> </v>
      </c>
      <c r="AG704" s="78"/>
      <c r="AH704" s="78"/>
      <c r="AI704" s="78"/>
      <c r="AK704" s="94" t="str">
        <f t="shared" si="153"/>
        <v>≤60</v>
      </c>
      <c r="AL704" s="94">
        <f t="shared" ca="1" si="154"/>
        <v>46</v>
      </c>
      <c r="AM704" s="95">
        <f t="shared" si="162"/>
        <v>0</v>
      </c>
      <c r="AN704" s="95">
        <f t="shared" si="163"/>
        <v>0</v>
      </c>
      <c r="AO704" s="96">
        <f t="shared" si="158"/>
        <v>0</v>
      </c>
      <c r="AP704" s="96">
        <f t="shared" si="159"/>
        <v>0</v>
      </c>
    </row>
    <row r="705" spans="2:42" s="97" customFormat="1" ht="52.8" x14ac:dyDescent="0.3">
      <c r="B705" s="79">
        <f t="shared" si="160"/>
        <v>702</v>
      </c>
      <c r="C705" s="79"/>
      <c r="D705" s="80" t="s">
        <v>94</v>
      </c>
      <c r="E705" s="80"/>
      <c r="F705" s="81"/>
      <c r="G705" s="82" t="str">
        <f t="shared" si="161"/>
        <v xml:space="preserve">Группа от QF </v>
      </c>
      <c r="H705" s="83"/>
      <c r="I705" s="83"/>
      <c r="J705" s="83"/>
      <c r="K705" s="83"/>
      <c r="L705" s="127"/>
      <c r="M705" s="127"/>
      <c r="N705" s="84"/>
      <c r="O705" s="85"/>
      <c r="P705" s="85"/>
      <c r="Q705" s="85"/>
      <c r="R705" s="86"/>
      <c r="S705" s="80"/>
      <c r="T705" s="87"/>
      <c r="U705" s="88" t="str">
        <f t="shared" si="155"/>
        <v xml:space="preserve"> </v>
      </c>
      <c r="V705" s="89"/>
      <c r="W705" s="90" t="str">
        <f t="shared" si="156"/>
        <v xml:space="preserve"> </v>
      </c>
      <c r="X705" s="90"/>
      <c r="Y705" s="90"/>
      <c r="Z705" s="90"/>
      <c r="AA705" s="90"/>
      <c r="AB705" s="87" t="s">
        <v>74</v>
      </c>
      <c r="AC705" s="76"/>
      <c r="AD705" s="91">
        <f t="shared" si="151"/>
        <v>0</v>
      </c>
      <c r="AE705" s="88" t="str">
        <f t="shared" si="157"/>
        <v xml:space="preserve"> </v>
      </c>
      <c r="AF705" s="91" t="str">
        <f t="shared" si="152"/>
        <v xml:space="preserve"> </v>
      </c>
      <c r="AG705" s="78"/>
      <c r="AH705" s="78"/>
      <c r="AI705" s="78"/>
      <c r="AK705" s="94" t="str">
        <f t="shared" si="153"/>
        <v>≤60</v>
      </c>
      <c r="AL705" s="94">
        <f t="shared" ca="1" si="154"/>
        <v>31</v>
      </c>
      <c r="AM705" s="95">
        <f t="shared" si="162"/>
        <v>0</v>
      </c>
      <c r="AN705" s="95">
        <f t="shared" si="163"/>
        <v>0</v>
      </c>
      <c r="AO705" s="96">
        <f t="shared" si="158"/>
        <v>0</v>
      </c>
      <c r="AP705" s="96">
        <f t="shared" si="159"/>
        <v>0</v>
      </c>
    </row>
    <row r="706" spans="2:42" s="97" customFormat="1" ht="52.8" x14ac:dyDescent="0.3">
      <c r="B706" s="79">
        <f t="shared" si="160"/>
        <v>703</v>
      </c>
      <c r="C706" s="79"/>
      <c r="D706" s="80" t="s">
        <v>94</v>
      </c>
      <c r="E706" s="80"/>
      <c r="F706" s="81"/>
      <c r="G706" s="82" t="str">
        <f t="shared" si="161"/>
        <v xml:space="preserve">Группа от QF </v>
      </c>
      <c r="H706" s="83"/>
      <c r="I706" s="83"/>
      <c r="J706" s="83"/>
      <c r="K706" s="83"/>
      <c r="L706" s="127"/>
      <c r="M706" s="127"/>
      <c r="N706" s="84"/>
      <c r="O706" s="85"/>
      <c r="P706" s="85"/>
      <c r="Q706" s="85"/>
      <c r="R706" s="86"/>
      <c r="S706" s="80"/>
      <c r="T706" s="87"/>
      <c r="U706" s="88" t="str">
        <f t="shared" si="155"/>
        <v xml:space="preserve"> </v>
      </c>
      <c r="V706" s="89"/>
      <c r="W706" s="90" t="str">
        <f t="shared" si="156"/>
        <v xml:space="preserve"> </v>
      </c>
      <c r="X706" s="90"/>
      <c r="Y706" s="90"/>
      <c r="Z706" s="90"/>
      <c r="AA706" s="90"/>
      <c r="AB706" s="87" t="s">
        <v>74</v>
      </c>
      <c r="AC706" s="76"/>
      <c r="AD706" s="91">
        <f t="shared" si="151"/>
        <v>0</v>
      </c>
      <c r="AE706" s="88" t="str">
        <f t="shared" si="157"/>
        <v xml:space="preserve"> </v>
      </c>
      <c r="AF706" s="91" t="str">
        <f t="shared" si="152"/>
        <v xml:space="preserve"> </v>
      </c>
      <c r="AG706" s="78"/>
      <c r="AH706" s="78"/>
      <c r="AI706" s="78"/>
      <c r="AK706" s="94" t="str">
        <f t="shared" si="153"/>
        <v>≤60</v>
      </c>
      <c r="AL706" s="94">
        <f t="shared" ca="1" si="154"/>
        <v>29</v>
      </c>
      <c r="AM706" s="95">
        <f t="shared" si="162"/>
        <v>0</v>
      </c>
      <c r="AN706" s="95">
        <f t="shared" si="163"/>
        <v>0</v>
      </c>
      <c r="AO706" s="96">
        <f t="shared" si="158"/>
        <v>0</v>
      </c>
      <c r="AP706" s="96">
        <f t="shared" si="159"/>
        <v>0</v>
      </c>
    </row>
    <row r="707" spans="2:42" s="97" customFormat="1" ht="52.8" x14ac:dyDescent="0.3">
      <c r="B707" s="79">
        <f t="shared" si="160"/>
        <v>704</v>
      </c>
      <c r="C707" s="79"/>
      <c r="D707" s="80" t="s">
        <v>94</v>
      </c>
      <c r="E707" s="80"/>
      <c r="F707" s="81"/>
      <c r="G707" s="82" t="str">
        <f t="shared" si="161"/>
        <v xml:space="preserve">Группа от QF </v>
      </c>
      <c r="H707" s="83"/>
      <c r="I707" s="83"/>
      <c r="J707" s="83"/>
      <c r="K707" s="83"/>
      <c r="L707" s="127"/>
      <c r="M707" s="127"/>
      <c r="N707" s="84"/>
      <c r="O707" s="85"/>
      <c r="P707" s="85"/>
      <c r="Q707" s="85"/>
      <c r="R707" s="86"/>
      <c r="S707" s="80"/>
      <c r="T707" s="87"/>
      <c r="U707" s="88" t="str">
        <f t="shared" si="155"/>
        <v xml:space="preserve"> </v>
      </c>
      <c r="V707" s="89"/>
      <c r="W707" s="90" t="str">
        <f t="shared" si="156"/>
        <v xml:space="preserve"> </v>
      </c>
      <c r="X707" s="90"/>
      <c r="Y707" s="90"/>
      <c r="Z707" s="90"/>
      <c r="AA707" s="90"/>
      <c r="AB707" s="87" t="s">
        <v>74</v>
      </c>
      <c r="AC707" s="76"/>
      <c r="AD707" s="91">
        <f t="shared" ref="AD707:AD770" si="164">IF(V707=$AG$1,L707*3,IF(V707=$AH$1,L707*5,IF(V707=$AI$1,L707*8,IF(V707=$AJ$1,L707*12*0.75,0))))</f>
        <v>0</v>
      </c>
      <c r="AE707" s="88" t="str">
        <f t="shared" si="157"/>
        <v xml:space="preserve"> </v>
      </c>
      <c r="AF707" s="91" t="str">
        <f t="shared" ref="AF707:AF770" si="165">IF(V707=$AG$1,L707*5,IF(V707=$AH$1,L707*10,IF(V707=$AI$1,L707*10,IF(V707=$AJ$1,L707*12," "))))</f>
        <v xml:space="preserve"> </v>
      </c>
      <c r="AG707" s="78"/>
      <c r="AH707" s="78"/>
      <c r="AI707" s="78"/>
      <c r="AK707" s="94" t="str">
        <f t="shared" ref="AK707:AK770" si="166">IF(L707&gt;63,"≤120","≤60")</f>
        <v>≤60</v>
      </c>
      <c r="AL707" s="94">
        <f t="shared" ref="AL707:AL770" ca="1" si="167">IF(L707&lt;63,RANDBETWEEN(20,50),RANDBETWEEN(60,110))</f>
        <v>34</v>
      </c>
      <c r="AM707" s="95">
        <f t="shared" si="162"/>
        <v>0</v>
      </c>
      <c r="AN707" s="95">
        <f t="shared" si="163"/>
        <v>0</v>
      </c>
      <c r="AO707" s="96">
        <f t="shared" si="158"/>
        <v>0</v>
      </c>
      <c r="AP707" s="96">
        <f t="shared" si="159"/>
        <v>0</v>
      </c>
    </row>
    <row r="708" spans="2:42" s="97" customFormat="1" ht="52.8" x14ac:dyDescent="0.3">
      <c r="B708" s="79">
        <f t="shared" si="160"/>
        <v>705</v>
      </c>
      <c r="C708" s="79"/>
      <c r="D708" s="80" t="s">
        <v>94</v>
      </c>
      <c r="E708" s="80"/>
      <c r="F708" s="81"/>
      <c r="G708" s="82" t="str">
        <f t="shared" si="161"/>
        <v xml:space="preserve">Группа от QF </v>
      </c>
      <c r="H708" s="83"/>
      <c r="I708" s="83"/>
      <c r="J708" s="83"/>
      <c r="K708" s="83"/>
      <c r="L708" s="127"/>
      <c r="M708" s="127"/>
      <c r="N708" s="84"/>
      <c r="O708" s="85"/>
      <c r="P708" s="85"/>
      <c r="Q708" s="85"/>
      <c r="R708" s="86"/>
      <c r="S708" s="80"/>
      <c r="T708" s="87"/>
      <c r="U708" s="88" t="str">
        <f t="shared" ref="U708:U771" si="168">IF(AD708=0," ","-")</f>
        <v xml:space="preserve"> </v>
      </c>
      <c r="V708" s="89"/>
      <c r="W708" s="90" t="str">
        <f t="shared" ref="W708:W771" si="169">IF(AD708=0," ","-")</f>
        <v xml:space="preserve"> </v>
      </c>
      <c r="X708" s="90"/>
      <c r="Y708" s="90"/>
      <c r="Z708" s="90"/>
      <c r="AA708" s="90"/>
      <c r="AB708" s="87" t="s">
        <v>74</v>
      </c>
      <c r="AC708" s="76"/>
      <c r="AD708" s="91">
        <f t="shared" si="164"/>
        <v>0</v>
      </c>
      <c r="AE708" s="88" t="str">
        <f t="shared" ref="AE708:AE771" si="170">IF(AD708=0," ","-")</f>
        <v xml:space="preserve"> </v>
      </c>
      <c r="AF708" s="91" t="str">
        <f t="shared" si="165"/>
        <v xml:space="preserve"> </v>
      </c>
      <c r="AG708" s="78"/>
      <c r="AH708" s="78"/>
      <c r="AI708" s="78"/>
      <c r="AK708" s="94" t="str">
        <f t="shared" si="166"/>
        <v>≤60</v>
      </c>
      <c r="AL708" s="94">
        <f t="shared" ca="1" si="167"/>
        <v>27</v>
      </c>
      <c r="AM708" s="95">
        <f t="shared" si="162"/>
        <v>0</v>
      </c>
      <c r="AN708" s="95">
        <f t="shared" si="163"/>
        <v>0</v>
      </c>
      <c r="AO708" s="96">
        <f t="shared" ref="AO708:AO771" si="171">ROUND(L708*1.13,0)</f>
        <v>0</v>
      </c>
      <c r="AP708" s="96">
        <f t="shared" ref="AP708:AP771" si="172">ROUND(L708*1.45,0)</f>
        <v>0</v>
      </c>
    </row>
    <row r="709" spans="2:42" s="97" customFormat="1" ht="52.8" x14ac:dyDescent="0.3">
      <c r="B709" s="79">
        <f t="shared" si="160"/>
        <v>706</v>
      </c>
      <c r="C709" s="79"/>
      <c r="D709" s="80" t="s">
        <v>94</v>
      </c>
      <c r="E709" s="80"/>
      <c r="F709" s="81"/>
      <c r="G709" s="82" t="str">
        <f t="shared" si="161"/>
        <v xml:space="preserve">Группа от QF </v>
      </c>
      <c r="H709" s="83"/>
      <c r="I709" s="83"/>
      <c r="J709" s="83"/>
      <c r="K709" s="83"/>
      <c r="L709" s="127"/>
      <c r="M709" s="127"/>
      <c r="N709" s="84"/>
      <c r="O709" s="85"/>
      <c r="P709" s="85"/>
      <c r="Q709" s="85"/>
      <c r="R709" s="86"/>
      <c r="S709" s="80"/>
      <c r="T709" s="87"/>
      <c r="U709" s="88" t="str">
        <f t="shared" si="168"/>
        <v xml:space="preserve"> </v>
      </c>
      <c r="V709" s="89"/>
      <c r="W709" s="90" t="str">
        <f t="shared" si="169"/>
        <v xml:space="preserve"> </v>
      </c>
      <c r="X709" s="90"/>
      <c r="Y709" s="90"/>
      <c r="Z709" s="90"/>
      <c r="AA709" s="90"/>
      <c r="AB709" s="87" t="s">
        <v>74</v>
      </c>
      <c r="AC709" s="76"/>
      <c r="AD709" s="91">
        <f t="shared" si="164"/>
        <v>0</v>
      </c>
      <c r="AE709" s="88" t="str">
        <f t="shared" si="170"/>
        <v xml:space="preserve"> </v>
      </c>
      <c r="AF709" s="91" t="str">
        <f t="shared" si="165"/>
        <v xml:space="preserve"> </v>
      </c>
      <c r="AG709" s="78"/>
      <c r="AH709" s="78"/>
      <c r="AI709" s="78"/>
      <c r="AK709" s="94" t="str">
        <f t="shared" si="166"/>
        <v>≤60</v>
      </c>
      <c r="AL709" s="94">
        <f t="shared" ca="1" si="167"/>
        <v>41</v>
      </c>
      <c r="AM709" s="95">
        <f t="shared" si="162"/>
        <v>0</v>
      </c>
      <c r="AN709" s="95">
        <f t="shared" si="163"/>
        <v>0</v>
      </c>
      <c r="AO709" s="96">
        <f t="shared" si="171"/>
        <v>0</v>
      </c>
      <c r="AP709" s="96">
        <f t="shared" si="172"/>
        <v>0</v>
      </c>
    </row>
    <row r="710" spans="2:42" s="97" customFormat="1" ht="52.8" x14ac:dyDescent="0.3">
      <c r="B710" s="79">
        <f t="shared" ref="B710:B773" si="173">(IF(B708+B709=0,(B707+1),(IF(B709=0,(B708+1),B709+1))))</f>
        <v>707</v>
      </c>
      <c r="C710" s="79"/>
      <c r="D710" s="80" t="s">
        <v>94</v>
      </c>
      <c r="E710" s="80"/>
      <c r="F710" s="81"/>
      <c r="G710" s="82" t="str">
        <f t="shared" si="161"/>
        <v xml:space="preserve">Группа от QF </v>
      </c>
      <c r="H710" s="83"/>
      <c r="I710" s="83"/>
      <c r="J710" s="83"/>
      <c r="K710" s="83"/>
      <c r="L710" s="127"/>
      <c r="M710" s="127"/>
      <c r="N710" s="84"/>
      <c r="O710" s="85"/>
      <c r="P710" s="85"/>
      <c r="Q710" s="85"/>
      <c r="R710" s="86"/>
      <c r="S710" s="80"/>
      <c r="T710" s="87"/>
      <c r="U710" s="88" t="str">
        <f t="shared" si="168"/>
        <v xml:space="preserve"> </v>
      </c>
      <c r="V710" s="89"/>
      <c r="W710" s="90" t="str">
        <f t="shared" si="169"/>
        <v xml:space="preserve"> </v>
      </c>
      <c r="X710" s="90"/>
      <c r="Y710" s="90"/>
      <c r="Z710" s="90"/>
      <c r="AA710" s="90"/>
      <c r="AB710" s="87" t="s">
        <v>74</v>
      </c>
      <c r="AC710" s="76"/>
      <c r="AD710" s="91">
        <f t="shared" si="164"/>
        <v>0</v>
      </c>
      <c r="AE710" s="88" t="str">
        <f t="shared" si="170"/>
        <v xml:space="preserve"> </v>
      </c>
      <c r="AF710" s="91" t="str">
        <f t="shared" si="165"/>
        <v xml:space="preserve"> </v>
      </c>
      <c r="AG710" s="78"/>
      <c r="AH710" s="78"/>
      <c r="AI710" s="78"/>
      <c r="AK710" s="94" t="str">
        <f t="shared" si="166"/>
        <v>≤60</v>
      </c>
      <c r="AL710" s="94">
        <f t="shared" ca="1" si="167"/>
        <v>43</v>
      </c>
      <c r="AM710" s="95">
        <f t="shared" si="162"/>
        <v>0</v>
      </c>
      <c r="AN710" s="95">
        <f t="shared" si="163"/>
        <v>0</v>
      </c>
      <c r="AO710" s="96">
        <f t="shared" si="171"/>
        <v>0</v>
      </c>
      <c r="AP710" s="96">
        <f t="shared" si="172"/>
        <v>0</v>
      </c>
    </row>
    <row r="711" spans="2:42" s="97" customFormat="1" ht="52.8" x14ac:dyDescent="0.3">
      <c r="B711" s="79">
        <f t="shared" si="173"/>
        <v>708</v>
      </c>
      <c r="C711" s="79"/>
      <c r="D711" s="80" t="s">
        <v>94</v>
      </c>
      <c r="E711" s="80"/>
      <c r="F711" s="81"/>
      <c r="G711" s="82" t="str">
        <f t="shared" si="161"/>
        <v xml:space="preserve">Группа от QF </v>
      </c>
      <c r="H711" s="83"/>
      <c r="I711" s="83"/>
      <c r="J711" s="83"/>
      <c r="K711" s="83"/>
      <c r="L711" s="127"/>
      <c r="M711" s="127"/>
      <c r="N711" s="84"/>
      <c r="O711" s="85"/>
      <c r="P711" s="85"/>
      <c r="Q711" s="85"/>
      <c r="R711" s="86"/>
      <c r="S711" s="80"/>
      <c r="T711" s="87"/>
      <c r="U711" s="88" t="str">
        <f t="shared" si="168"/>
        <v xml:space="preserve"> </v>
      </c>
      <c r="V711" s="89"/>
      <c r="W711" s="90" t="str">
        <f t="shared" si="169"/>
        <v xml:space="preserve"> </v>
      </c>
      <c r="X711" s="90"/>
      <c r="Y711" s="90"/>
      <c r="Z711" s="90"/>
      <c r="AA711" s="90"/>
      <c r="AB711" s="87" t="s">
        <v>74</v>
      </c>
      <c r="AC711" s="76"/>
      <c r="AD711" s="91">
        <f t="shared" si="164"/>
        <v>0</v>
      </c>
      <c r="AE711" s="88" t="str">
        <f t="shared" si="170"/>
        <v xml:space="preserve"> </v>
      </c>
      <c r="AF711" s="91" t="str">
        <f t="shared" si="165"/>
        <v xml:space="preserve"> </v>
      </c>
      <c r="AG711" s="78"/>
      <c r="AH711" s="78"/>
      <c r="AI711" s="78"/>
      <c r="AK711" s="94" t="str">
        <f t="shared" si="166"/>
        <v>≤60</v>
      </c>
      <c r="AL711" s="94">
        <f t="shared" ca="1" si="167"/>
        <v>48</v>
      </c>
      <c r="AM711" s="95">
        <f t="shared" si="162"/>
        <v>0</v>
      </c>
      <c r="AN711" s="95">
        <f t="shared" si="163"/>
        <v>0</v>
      </c>
      <c r="AO711" s="96">
        <f t="shared" si="171"/>
        <v>0</v>
      </c>
      <c r="AP711" s="96">
        <f t="shared" si="172"/>
        <v>0</v>
      </c>
    </row>
    <row r="712" spans="2:42" s="97" customFormat="1" ht="52.8" x14ac:dyDescent="0.3">
      <c r="B712" s="79">
        <f t="shared" si="173"/>
        <v>709</v>
      </c>
      <c r="C712" s="79"/>
      <c r="D712" s="80" t="s">
        <v>94</v>
      </c>
      <c r="E712" s="80"/>
      <c r="F712" s="81"/>
      <c r="G712" s="82" t="str">
        <f t="shared" si="161"/>
        <v xml:space="preserve">Группа от QF </v>
      </c>
      <c r="H712" s="83"/>
      <c r="I712" s="83"/>
      <c r="J712" s="83"/>
      <c r="K712" s="83"/>
      <c r="L712" s="127"/>
      <c r="M712" s="127"/>
      <c r="N712" s="84"/>
      <c r="O712" s="85"/>
      <c r="P712" s="85"/>
      <c r="Q712" s="85"/>
      <c r="R712" s="86"/>
      <c r="S712" s="80"/>
      <c r="T712" s="87"/>
      <c r="U712" s="88" t="str">
        <f t="shared" si="168"/>
        <v xml:space="preserve"> </v>
      </c>
      <c r="V712" s="89"/>
      <c r="W712" s="90" t="str">
        <f t="shared" si="169"/>
        <v xml:space="preserve"> </v>
      </c>
      <c r="X712" s="90"/>
      <c r="Y712" s="90"/>
      <c r="Z712" s="90"/>
      <c r="AA712" s="90"/>
      <c r="AB712" s="87" t="s">
        <v>74</v>
      </c>
      <c r="AC712" s="76"/>
      <c r="AD712" s="91">
        <f t="shared" si="164"/>
        <v>0</v>
      </c>
      <c r="AE712" s="88" t="str">
        <f t="shared" si="170"/>
        <v xml:space="preserve"> </v>
      </c>
      <c r="AF712" s="91" t="str">
        <f t="shared" si="165"/>
        <v xml:space="preserve"> </v>
      </c>
      <c r="AG712" s="78"/>
      <c r="AH712" s="78"/>
      <c r="AI712" s="78"/>
      <c r="AK712" s="94" t="str">
        <f t="shared" si="166"/>
        <v>≤60</v>
      </c>
      <c r="AL712" s="94">
        <f t="shared" ca="1" si="167"/>
        <v>32</v>
      </c>
      <c r="AM712" s="95">
        <f t="shared" si="162"/>
        <v>0</v>
      </c>
      <c r="AN712" s="95">
        <f t="shared" si="163"/>
        <v>0</v>
      </c>
      <c r="AO712" s="96">
        <f t="shared" si="171"/>
        <v>0</v>
      </c>
      <c r="AP712" s="96">
        <f t="shared" si="172"/>
        <v>0</v>
      </c>
    </row>
    <row r="713" spans="2:42" s="97" customFormat="1" ht="52.8" x14ac:dyDescent="0.3">
      <c r="B713" s="79">
        <f t="shared" si="173"/>
        <v>710</v>
      </c>
      <c r="C713" s="79"/>
      <c r="D713" s="80" t="s">
        <v>94</v>
      </c>
      <c r="E713" s="80"/>
      <c r="F713" s="81"/>
      <c r="G713" s="82" t="str">
        <f t="shared" si="161"/>
        <v xml:space="preserve">Группа от QF </v>
      </c>
      <c r="H713" s="83"/>
      <c r="I713" s="83"/>
      <c r="J713" s="83"/>
      <c r="K713" s="83"/>
      <c r="L713" s="127"/>
      <c r="M713" s="127"/>
      <c r="N713" s="84"/>
      <c r="O713" s="85"/>
      <c r="P713" s="85"/>
      <c r="Q713" s="85"/>
      <c r="R713" s="86"/>
      <c r="S713" s="80"/>
      <c r="T713" s="87"/>
      <c r="U713" s="88" t="str">
        <f t="shared" si="168"/>
        <v xml:space="preserve"> </v>
      </c>
      <c r="V713" s="89"/>
      <c r="W713" s="90" t="str">
        <f t="shared" si="169"/>
        <v xml:space="preserve"> </v>
      </c>
      <c r="X713" s="90"/>
      <c r="Y713" s="90"/>
      <c r="Z713" s="90"/>
      <c r="AA713" s="90"/>
      <c r="AB713" s="87" t="s">
        <v>74</v>
      </c>
      <c r="AC713" s="76"/>
      <c r="AD713" s="91">
        <f t="shared" si="164"/>
        <v>0</v>
      </c>
      <c r="AE713" s="88" t="str">
        <f t="shared" si="170"/>
        <v xml:space="preserve"> </v>
      </c>
      <c r="AF713" s="91" t="str">
        <f t="shared" si="165"/>
        <v xml:space="preserve"> </v>
      </c>
      <c r="AG713" s="78"/>
      <c r="AH713" s="78"/>
      <c r="AI713" s="78"/>
      <c r="AK713" s="94" t="str">
        <f t="shared" si="166"/>
        <v>≤60</v>
      </c>
      <c r="AL713" s="94">
        <f t="shared" ca="1" si="167"/>
        <v>31</v>
      </c>
      <c r="AM713" s="95">
        <f t="shared" si="162"/>
        <v>0</v>
      </c>
      <c r="AN713" s="95">
        <f t="shared" si="163"/>
        <v>0</v>
      </c>
      <c r="AO713" s="96">
        <f t="shared" si="171"/>
        <v>0</v>
      </c>
      <c r="AP713" s="96">
        <f t="shared" si="172"/>
        <v>0</v>
      </c>
    </row>
    <row r="714" spans="2:42" s="97" customFormat="1" ht="52.8" x14ac:dyDescent="0.3">
      <c r="B714" s="79">
        <f t="shared" si="173"/>
        <v>711</v>
      </c>
      <c r="C714" s="79"/>
      <c r="D714" s="80" t="s">
        <v>94</v>
      </c>
      <c r="E714" s="80"/>
      <c r="F714" s="81"/>
      <c r="G714" s="82" t="str">
        <f t="shared" si="161"/>
        <v xml:space="preserve">Группа от QF </v>
      </c>
      <c r="H714" s="83"/>
      <c r="I714" s="83"/>
      <c r="J714" s="83"/>
      <c r="K714" s="83"/>
      <c r="L714" s="127"/>
      <c r="M714" s="127"/>
      <c r="N714" s="84"/>
      <c r="O714" s="85"/>
      <c r="P714" s="85"/>
      <c r="Q714" s="85"/>
      <c r="R714" s="86"/>
      <c r="S714" s="80"/>
      <c r="T714" s="87"/>
      <c r="U714" s="88" t="str">
        <f t="shared" si="168"/>
        <v xml:space="preserve"> </v>
      </c>
      <c r="V714" s="89"/>
      <c r="W714" s="90" t="str">
        <f t="shared" si="169"/>
        <v xml:space="preserve"> </v>
      </c>
      <c r="X714" s="90"/>
      <c r="Y714" s="90"/>
      <c r="Z714" s="90"/>
      <c r="AA714" s="90"/>
      <c r="AB714" s="87" t="s">
        <v>74</v>
      </c>
      <c r="AC714" s="76"/>
      <c r="AD714" s="91">
        <f t="shared" si="164"/>
        <v>0</v>
      </c>
      <c r="AE714" s="88" t="str">
        <f t="shared" si="170"/>
        <v xml:space="preserve"> </v>
      </c>
      <c r="AF714" s="91" t="str">
        <f t="shared" si="165"/>
        <v xml:space="preserve"> </v>
      </c>
      <c r="AG714" s="78"/>
      <c r="AH714" s="78"/>
      <c r="AI714" s="78"/>
      <c r="AK714" s="94" t="str">
        <f t="shared" si="166"/>
        <v>≤60</v>
      </c>
      <c r="AL714" s="94">
        <f t="shared" ca="1" si="167"/>
        <v>44</v>
      </c>
      <c r="AM714" s="95">
        <f t="shared" si="162"/>
        <v>0</v>
      </c>
      <c r="AN714" s="95">
        <f t="shared" si="163"/>
        <v>0</v>
      </c>
      <c r="AO714" s="96">
        <f t="shared" si="171"/>
        <v>0</v>
      </c>
      <c r="AP714" s="96">
        <f t="shared" si="172"/>
        <v>0</v>
      </c>
    </row>
    <row r="715" spans="2:42" s="97" customFormat="1" ht="52.8" x14ac:dyDescent="0.3">
      <c r="B715" s="79">
        <f t="shared" si="173"/>
        <v>712</v>
      </c>
      <c r="C715" s="79"/>
      <c r="D715" s="80" t="s">
        <v>94</v>
      </c>
      <c r="E715" s="80"/>
      <c r="F715" s="81"/>
      <c r="G715" s="82" t="str">
        <f t="shared" si="161"/>
        <v xml:space="preserve">Группа от QF </v>
      </c>
      <c r="H715" s="83"/>
      <c r="I715" s="83"/>
      <c r="J715" s="83"/>
      <c r="K715" s="83"/>
      <c r="L715" s="127"/>
      <c r="M715" s="127"/>
      <c r="N715" s="84"/>
      <c r="O715" s="85"/>
      <c r="P715" s="85"/>
      <c r="Q715" s="85"/>
      <c r="R715" s="86"/>
      <c r="S715" s="80"/>
      <c r="T715" s="87"/>
      <c r="U715" s="88" t="str">
        <f t="shared" si="168"/>
        <v xml:space="preserve"> </v>
      </c>
      <c r="V715" s="89"/>
      <c r="W715" s="90" t="str">
        <f t="shared" si="169"/>
        <v xml:space="preserve"> </v>
      </c>
      <c r="X715" s="90"/>
      <c r="Y715" s="90"/>
      <c r="Z715" s="90"/>
      <c r="AA715" s="90"/>
      <c r="AB715" s="87" t="s">
        <v>74</v>
      </c>
      <c r="AC715" s="76"/>
      <c r="AD715" s="91">
        <f t="shared" si="164"/>
        <v>0</v>
      </c>
      <c r="AE715" s="88" t="str">
        <f t="shared" si="170"/>
        <v xml:space="preserve"> </v>
      </c>
      <c r="AF715" s="91" t="str">
        <f t="shared" si="165"/>
        <v xml:space="preserve"> </v>
      </c>
      <c r="AG715" s="78"/>
      <c r="AH715" s="78"/>
      <c r="AI715" s="78"/>
      <c r="AK715" s="94" t="str">
        <f t="shared" si="166"/>
        <v>≤60</v>
      </c>
      <c r="AL715" s="94">
        <f t="shared" ca="1" si="167"/>
        <v>26</v>
      </c>
      <c r="AM715" s="95">
        <f t="shared" si="162"/>
        <v>0</v>
      </c>
      <c r="AN715" s="95">
        <f t="shared" si="163"/>
        <v>0</v>
      </c>
      <c r="AO715" s="96">
        <f t="shared" si="171"/>
        <v>0</v>
      </c>
      <c r="AP715" s="96">
        <f t="shared" si="172"/>
        <v>0</v>
      </c>
    </row>
    <row r="716" spans="2:42" s="97" customFormat="1" ht="52.8" x14ac:dyDescent="0.3">
      <c r="B716" s="79">
        <f t="shared" si="173"/>
        <v>713</v>
      </c>
      <c r="C716" s="79"/>
      <c r="D716" s="80" t="s">
        <v>94</v>
      </c>
      <c r="E716" s="80"/>
      <c r="F716" s="81"/>
      <c r="G716" s="82" t="str">
        <f t="shared" si="161"/>
        <v xml:space="preserve">Группа от QF </v>
      </c>
      <c r="H716" s="83"/>
      <c r="I716" s="83"/>
      <c r="J716" s="83"/>
      <c r="K716" s="83"/>
      <c r="L716" s="127"/>
      <c r="M716" s="127"/>
      <c r="N716" s="84"/>
      <c r="O716" s="85"/>
      <c r="P716" s="85"/>
      <c r="Q716" s="85"/>
      <c r="R716" s="86"/>
      <c r="S716" s="80"/>
      <c r="T716" s="87"/>
      <c r="U716" s="88" t="str">
        <f t="shared" si="168"/>
        <v xml:space="preserve"> </v>
      </c>
      <c r="V716" s="89"/>
      <c r="W716" s="90" t="str">
        <f t="shared" si="169"/>
        <v xml:space="preserve"> </v>
      </c>
      <c r="X716" s="90"/>
      <c r="Y716" s="90"/>
      <c r="Z716" s="90"/>
      <c r="AA716" s="90"/>
      <c r="AB716" s="87" t="s">
        <v>74</v>
      </c>
      <c r="AC716" s="76"/>
      <c r="AD716" s="91">
        <f t="shared" si="164"/>
        <v>0</v>
      </c>
      <c r="AE716" s="88" t="str">
        <f t="shared" si="170"/>
        <v xml:space="preserve"> </v>
      </c>
      <c r="AF716" s="91" t="str">
        <f t="shared" si="165"/>
        <v xml:space="preserve"> </v>
      </c>
      <c r="AG716" s="78"/>
      <c r="AH716" s="78"/>
      <c r="AI716" s="78"/>
      <c r="AK716" s="94" t="str">
        <f t="shared" si="166"/>
        <v>≤60</v>
      </c>
      <c r="AL716" s="94">
        <f t="shared" ca="1" si="167"/>
        <v>21</v>
      </c>
      <c r="AM716" s="95">
        <f t="shared" si="162"/>
        <v>0</v>
      </c>
      <c r="AN716" s="95">
        <f t="shared" si="163"/>
        <v>0</v>
      </c>
      <c r="AO716" s="96">
        <f t="shared" si="171"/>
        <v>0</v>
      </c>
      <c r="AP716" s="96">
        <f t="shared" si="172"/>
        <v>0</v>
      </c>
    </row>
    <row r="717" spans="2:42" s="97" customFormat="1" ht="52.8" x14ac:dyDescent="0.3">
      <c r="B717" s="79">
        <f t="shared" si="173"/>
        <v>714</v>
      </c>
      <c r="C717" s="79"/>
      <c r="D717" s="80" t="s">
        <v>94</v>
      </c>
      <c r="E717" s="80"/>
      <c r="F717" s="81"/>
      <c r="G717" s="82" t="str">
        <f t="shared" ref="G717:G780" si="174">CONCATENATE(D717," ",F717,E717)</f>
        <v xml:space="preserve">Группа от QF </v>
      </c>
      <c r="H717" s="83"/>
      <c r="I717" s="83"/>
      <c r="J717" s="83"/>
      <c r="K717" s="83"/>
      <c r="L717" s="127"/>
      <c r="M717" s="127"/>
      <c r="N717" s="84"/>
      <c r="O717" s="85"/>
      <c r="P717" s="85"/>
      <c r="Q717" s="85"/>
      <c r="R717" s="86"/>
      <c r="S717" s="80"/>
      <c r="T717" s="87"/>
      <c r="U717" s="88" t="str">
        <f t="shared" si="168"/>
        <v xml:space="preserve"> </v>
      </c>
      <c r="V717" s="89"/>
      <c r="W717" s="90" t="str">
        <f t="shared" si="169"/>
        <v xml:space="preserve"> </v>
      </c>
      <c r="X717" s="90"/>
      <c r="Y717" s="90"/>
      <c r="Z717" s="90"/>
      <c r="AA717" s="90"/>
      <c r="AB717" s="87" t="s">
        <v>74</v>
      </c>
      <c r="AC717" s="76"/>
      <c r="AD717" s="91">
        <f t="shared" si="164"/>
        <v>0</v>
      </c>
      <c r="AE717" s="88" t="str">
        <f t="shared" si="170"/>
        <v xml:space="preserve"> </v>
      </c>
      <c r="AF717" s="91" t="str">
        <f t="shared" si="165"/>
        <v xml:space="preserve"> </v>
      </c>
      <c r="AG717" s="78"/>
      <c r="AH717" s="78"/>
      <c r="AI717" s="78"/>
      <c r="AK717" s="94" t="str">
        <f t="shared" si="166"/>
        <v>≤60</v>
      </c>
      <c r="AL717" s="94">
        <f t="shared" ca="1" si="167"/>
        <v>47</v>
      </c>
      <c r="AM717" s="95">
        <f t="shared" si="162"/>
        <v>0</v>
      </c>
      <c r="AN717" s="95">
        <f t="shared" si="163"/>
        <v>0</v>
      </c>
      <c r="AO717" s="96">
        <f t="shared" si="171"/>
        <v>0</v>
      </c>
      <c r="AP717" s="96">
        <f t="shared" si="172"/>
        <v>0</v>
      </c>
    </row>
    <row r="718" spans="2:42" s="97" customFormat="1" ht="52.8" x14ac:dyDescent="0.3">
      <c r="B718" s="79">
        <f t="shared" si="173"/>
        <v>715</v>
      </c>
      <c r="C718" s="79"/>
      <c r="D718" s="80" t="s">
        <v>94</v>
      </c>
      <c r="E718" s="80"/>
      <c r="F718" s="81"/>
      <c r="G718" s="82" t="str">
        <f t="shared" si="174"/>
        <v xml:space="preserve">Группа от QF </v>
      </c>
      <c r="H718" s="83"/>
      <c r="I718" s="83"/>
      <c r="J718" s="83"/>
      <c r="K718" s="83"/>
      <c r="L718" s="127"/>
      <c r="M718" s="127"/>
      <c r="N718" s="84"/>
      <c r="O718" s="85"/>
      <c r="P718" s="85"/>
      <c r="Q718" s="85"/>
      <c r="R718" s="86"/>
      <c r="S718" s="80"/>
      <c r="T718" s="87"/>
      <c r="U718" s="88" t="str">
        <f t="shared" si="168"/>
        <v xml:space="preserve"> </v>
      </c>
      <c r="V718" s="89"/>
      <c r="W718" s="90" t="str">
        <f t="shared" si="169"/>
        <v xml:space="preserve"> </v>
      </c>
      <c r="X718" s="90"/>
      <c r="Y718" s="90"/>
      <c r="Z718" s="90"/>
      <c r="AA718" s="90"/>
      <c r="AB718" s="87" t="s">
        <v>74</v>
      </c>
      <c r="AC718" s="76"/>
      <c r="AD718" s="91">
        <f t="shared" si="164"/>
        <v>0</v>
      </c>
      <c r="AE718" s="88" t="str">
        <f t="shared" si="170"/>
        <v xml:space="preserve"> </v>
      </c>
      <c r="AF718" s="91" t="str">
        <f t="shared" si="165"/>
        <v xml:space="preserve"> </v>
      </c>
      <c r="AG718" s="78"/>
      <c r="AH718" s="78"/>
      <c r="AI718" s="78"/>
      <c r="AK718" s="94" t="str">
        <f t="shared" si="166"/>
        <v>≤60</v>
      </c>
      <c r="AL718" s="94">
        <f t="shared" ca="1" si="167"/>
        <v>40</v>
      </c>
      <c r="AM718" s="95">
        <f t="shared" ref="AM718:AM781" si="175">IF(V718=$AG$1,L718*3,IF(V718=$AH$1,L718*5,IF(V718=$AI$1,L718*8,IF(V718=$AJ$1,L718*12,0))))</f>
        <v>0</v>
      </c>
      <c r="AN718" s="95">
        <f t="shared" ref="AN718:AN781" si="176">IF(V718=$AG$1,L718*5,IF(V718=$AH$1,L718*10,IF(V718=$AI$1,L718*10,IF(V718=$AJ$1,L718*0,0))))</f>
        <v>0</v>
      </c>
      <c r="AO718" s="96">
        <f t="shared" si="171"/>
        <v>0</v>
      </c>
      <c r="AP718" s="96">
        <f t="shared" si="172"/>
        <v>0</v>
      </c>
    </row>
    <row r="719" spans="2:42" s="97" customFormat="1" ht="52.8" x14ac:dyDescent="0.3">
      <c r="B719" s="79">
        <f t="shared" si="173"/>
        <v>716</v>
      </c>
      <c r="C719" s="79"/>
      <c r="D719" s="80" t="s">
        <v>94</v>
      </c>
      <c r="E719" s="80"/>
      <c r="F719" s="81"/>
      <c r="G719" s="82" t="str">
        <f t="shared" si="174"/>
        <v xml:space="preserve">Группа от QF </v>
      </c>
      <c r="H719" s="83"/>
      <c r="I719" s="83"/>
      <c r="J719" s="83"/>
      <c r="K719" s="83"/>
      <c r="L719" s="127"/>
      <c r="M719" s="127"/>
      <c r="N719" s="84"/>
      <c r="O719" s="85"/>
      <c r="P719" s="85"/>
      <c r="Q719" s="85"/>
      <c r="R719" s="86"/>
      <c r="S719" s="80"/>
      <c r="T719" s="87"/>
      <c r="U719" s="88" t="str">
        <f t="shared" si="168"/>
        <v xml:space="preserve"> </v>
      </c>
      <c r="V719" s="89"/>
      <c r="W719" s="90" t="str">
        <f t="shared" si="169"/>
        <v xml:space="preserve"> </v>
      </c>
      <c r="X719" s="90"/>
      <c r="Y719" s="90"/>
      <c r="Z719" s="90"/>
      <c r="AA719" s="90"/>
      <c r="AB719" s="87" t="s">
        <v>74</v>
      </c>
      <c r="AC719" s="76"/>
      <c r="AD719" s="91">
        <f t="shared" si="164"/>
        <v>0</v>
      </c>
      <c r="AE719" s="88" t="str">
        <f t="shared" si="170"/>
        <v xml:space="preserve"> </v>
      </c>
      <c r="AF719" s="91" t="str">
        <f t="shared" si="165"/>
        <v xml:space="preserve"> </v>
      </c>
      <c r="AG719" s="78"/>
      <c r="AH719" s="78"/>
      <c r="AI719" s="78"/>
      <c r="AK719" s="94" t="str">
        <f t="shared" si="166"/>
        <v>≤60</v>
      </c>
      <c r="AL719" s="94">
        <f t="shared" ca="1" si="167"/>
        <v>22</v>
      </c>
      <c r="AM719" s="95">
        <f t="shared" si="175"/>
        <v>0</v>
      </c>
      <c r="AN719" s="95">
        <f t="shared" si="176"/>
        <v>0</v>
      </c>
      <c r="AO719" s="96">
        <f t="shared" si="171"/>
        <v>0</v>
      </c>
      <c r="AP719" s="96">
        <f t="shared" si="172"/>
        <v>0</v>
      </c>
    </row>
    <row r="720" spans="2:42" s="97" customFormat="1" ht="52.8" x14ac:dyDescent="0.3">
      <c r="B720" s="79">
        <f t="shared" si="173"/>
        <v>717</v>
      </c>
      <c r="C720" s="79"/>
      <c r="D720" s="80" t="s">
        <v>94</v>
      </c>
      <c r="E720" s="80"/>
      <c r="F720" s="81"/>
      <c r="G720" s="82" t="str">
        <f t="shared" si="174"/>
        <v xml:space="preserve">Группа от QF </v>
      </c>
      <c r="H720" s="83"/>
      <c r="I720" s="83"/>
      <c r="J720" s="83"/>
      <c r="K720" s="83"/>
      <c r="L720" s="127"/>
      <c r="M720" s="127"/>
      <c r="N720" s="84"/>
      <c r="O720" s="85"/>
      <c r="P720" s="85"/>
      <c r="Q720" s="85"/>
      <c r="R720" s="86"/>
      <c r="S720" s="80"/>
      <c r="T720" s="87"/>
      <c r="U720" s="88" t="str">
        <f t="shared" si="168"/>
        <v xml:space="preserve"> </v>
      </c>
      <c r="V720" s="89"/>
      <c r="W720" s="90" t="str">
        <f t="shared" si="169"/>
        <v xml:space="preserve"> </v>
      </c>
      <c r="X720" s="90"/>
      <c r="Y720" s="90"/>
      <c r="Z720" s="90"/>
      <c r="AA720" s="90"/>
      <c r="AB720" s="87" t="s">
        <v>74</v>
      </c>
      <c r="AC720" s="76"/>
      <c r="AD720" s="91">
        <f t="shared" si="164"/>
        <v>0</v>
      </c>
      <c r="AE720" s="88" t="str">
        <f t="shared" si="170"/>
        <v xml:space="preserve"> </v>
      </c>
      <c r="AF720" s="91" t="str">
        <f t="shared" si="165"/>
        <v xml:space="preserve"> </v>
      </c>
      <c r="AG720" s="78"/>
      <c r="AH720" s="78"/>
      <c r="AI720" s="78"/>
      <c r="AK720" s="94" t="str">
        <f t="shared" si="166"/>
        <v>≤60</v>
      </c>
      <c r="AL720" s="94">
        <f t="shared" ca="1" si="167"/>
        <v>30</v>
      </c>
      <c r="AM720" s="95">
        <f t="shared" si="175"/>
        <v>0</v>
      </c>
      <c r="AN720" s="95">
        <f t="shared" si="176"/>
        <v>0</v>
      </c>
      <c r="AO720" s="96">
        <f t="shared" si="171"/>
        <v>0</v>
      </c>
      <c r="AP720" s="96">
        <f t="shared" si="172"/>
        <v>0</v>
      </c>
    </row>
    <row r="721" spans="2:42" s="97" customFormat="1" ht="52.8" x14ac:dyDescent="0.3">
      <c r="B721" s="79">
        <f t="shared" si="173"/>
        <v>718</v>
      </c>
      <c r="C721" s="79"/>
      <c r="D721" s="80" t="s">
        <v>94</v>
      </c>
      <c r="E721" s="80"/>
      <c r="F721" s="81"/>
      <c r="G721" s="82" t="str">
        <f t="shared" si="174"/>
        <v xml:space="preserve">Группа от QF </v>
      </c>
      <c r="H721" s="83"/>
      <c r="I721" s="83"/>
      <c r="J721" s="83"/>
      <c r="K721" s="83"/>
      <c r="L721" s="127"/>
      <c r="M721" s="127"/>
      <c r="N721" s="84"/>
      <c r="O721" s="85"/>
      <c r="P721" s="85"/>
      <c r="Q721" s="85"/>
      <c r="R721" s="86"/>
      <c r="S721" s="80"/>
      <c r="T721" s="87"/>
      <c r="U721" s="88" t="str">
        <f t="shared" si="168"/>
        <v xml:space="preserve"> </v>
      </c>
      <c r="V721" s="89"/>
      <c r="W721" s="90" t="str">
        <f t="shared" si="169"/>
        <v xml:space="preserve"> </v>
      </c>
      <c r="X721" s="90"/>
      <c r="Y721" s="90"/>
      <c r="Z721" s="90"/>
      <c r="AA721" s="90"/>
      <c r="AB721" s="87" t="s">
        <v>74</v>
      </c>
      <c r="AC721" s="76"/>
      <c r="AD721" s="91">
        <f t="shared" si="164"/>
        <v>0</v>
      </c>
      <c r="AE721" s="88" t="str">
        <f t="shared" si="170"/>
        <v xml:space="preserve"> </v>
      </c>
      <c r="AF721" s="91" t="str">
        <f t="shared" si="165"/>
        <v xml:space="preserve"> </v>
      </c>
      <c r="AG721" s="78"/>
      <c r="AH721" s="78"/>
      <c r="AI721" s="78"/>
      <c r="AK721" s="94" t="str">
        <f t="shared" si="166"/>
        <v>≤60</v>
      </c>
      <c r="AL721" s="94">
        <f t="shared" ca="1" si="167"/>
        <v>31</v>
      </c>
      <c r="AM721" s="95">
        <f t="shared" si="175"/>
        <v>0</v>
      </c>
      <c r="AN721" s="95">
        <f t="shared" si="176"/>
        <v>0</v>
      </c>
      <c r="AO721" s="96">
        <f t="shared" si="171"/>
        <v>0</v>
      </c>
      <c r="AP721" s="96">
        <f t="shared" si="172"/>
        <v>0</v>
      </c>
    </row>
    <row r="722" spans="2:42" s="97" customFormat="1" ht="52.8" x14ac:dyDescent="0.3">
      <c r="B722" s="79">
        <f t="shared" si="173"/>
        <v>719</v>
      </c>
      <c r="C722" s="79"/>
      <c r="D722" s="80" t="s">
        <v>94</v>
      </c>
      <c r="E722" s="80"/>
      <c r="F722" s="81"/>
      <c r="G722" s="82" t="str">
        <f t="shared" si="174"/>
        <v xml:space="preserve">Группа от QF </v>
      </c>
      <c r="H722" s="83"/>
      <c r="I722" s="83"/>
      <c r="J722" s="83"/>
      <c r="K722" s="83"/>
      <c r="L722" s="127"/>
      <c r="M722" s="127"/>
      <c r="N722" s="84"/>
      <c r="O722" s="85"/>
      <c r="P722" s="85"/>
      <c r="Q722" s="85"/>
      <c r="R722" s="86"/>
      <c r="S722" s="80"/>
      <c r="T722" s="87"/>
      <c r="U722" s="88" t="str">
        <f t="shared" si="168"/>
        <v xml:space="preserve"> </v>
      </c>
      <c r="V722" s="89"/>
      <c r="W722" s="90" t="str">
        <f t="shared" si="169"/>
        <v xml:space="preserve"> </v>
      </c>
      <c r="X722" s="90"/>
      <c r="Y722" s="90"/>
      <c r="Z722" s="90"/>
      <c r="AA722" s="90"/>
      <c r="AB722" s="87" t="s">
        <v>74</v>
      </c>
      <c r="AC722" s="76"/>
      <c r="AD722" s="91">
        <f t="shared" si="164"/>
        <v>0</v>
      </c>
      <c r="AE722" s="88" t="str">
        <f t="shared" si="170"/>
        <v xml:space="preserve"> </v>
      </c>
      <c r="AF722" s="91" t="str">
        <f t="shared" si="165"/>
        <v xml:space="preserve"> </v>
      </c>
      <c r="AG722" s="78"/>
      <c r="AH722" s="78"/>
      <c r="AI722" s="78"/>
      <c r="AK722" s="94" t="str">
        <f t="shared" si="166"/>
        <v>≤60</v>
      </c>
      <c r="AL722" s="94">
        <f t="shared" ca="1" si="167"/>
        <v>38</v>
      </c>
      <c r="AM722" s="95">
        <f t="shared" si="175"/>
        <v>0</v>
      </c>
      <c r="AN722" s="95">
        <f t="shared" si="176"/>
        <v>0</v>
      </c>
      <c r="AO722" s="96">
        <f t="shared" si="171"/>
        <v>0</v>
      </c>
      <c r="AP722" s="96">
        <f t="shared" si="172"/>
        <v>0</v>
      </c>
    </row>
    <row r="723" spans="2:42" s="97" customFormat="1" ht="52.8" x14ac:dyDescent="0.3">
      <c r="B723" s="79">
        <f t="shared" si="173"/>
        <v>720</v>
      </c>
      <c r="C723" s="79"/>
      <c r="D723" s="80" t="s">
        <v>94</v>
      </c>
      <c r="E723" s="80"/>
      <c r="F723" s="81"/>
      <c r="G723" s="82" t="str">
        <f t="shared" si="174"/>
        <v xml:space="preserve">Группа от QF </v>
      </c>
      <c r="H723" s="83"/>
      <c r="I723" s="83"/>
      <c r="J723" s="83"/>
      <c r="K723" s="83"/>
      <c r="L723" s="127"/>
      <c r="M723" s="127"/>
      <c r="N723" s="84"/>
      <c r="O723" s="85"/>
      <c r="P723" s="85"/>
      <c r="Q723" s="85"/>
      <c r="R723" s="86"/>
      <c r="S723" s="80"/>
      <c r="T723" s="87"/>
      <c r="U723" s="88" t="str">
        <f t="shared" si="168"/>
        <v xml:space="preserve"> </v>
      </c>
      <c r="V723" s="89"/>
      <c r="W723" s="90" t="str">
        <f t="shared" si="169"/>
        <v xml:space="preserve"> </v>
      </c>
      <c r="X723" s="90"/>
      <c r="Y723" s="90"/>
      <c r="Z723" s="90"/>
      <c r="AA723" s="90"/>
      <c r="AB723" s="87" t="s">
        <v>74</v>
      </c>
      <c r="AC723" s="76"/>
      <c r="AD723" s="91">
        <f t="shared" si="164"/>
        <v>0</v>
      </c>
      <c r="AE723" s="88" t="str">
        <f t="shared" si="170"/>
        <v xml:space="preserve"> </v>
      </c>
      <c r="AF723" s="91" t="str">
        <f t="shared" si="165"/>
        <v xml:space="preserve"> </v>
      </c>
      <c r="AG723" s="78"/>
      <c r="AH723" s="78"/>
      <c r="AI723" s="78"/>
      <c r="AK723" s="94" t="str">
        <f t="shared" si="166"/>
        <v>≤60</v>
      </c>
      <c r="AL723" s="94">
        <f t="shared" ca="1" si="167"/>
        <v>49</v>
      </c>
      <c r="AM723" s="95">
        <f t="shared" si="175"/>
        <v>0</v>
      </c>
      <c r="AN723" s="95">
        <f t="shared" si="176"/>
        <v>0</v>
      </c>
      <c r="AO723" s="96">
        <f t="shared" si="171"/>
        <v>0</v>
      </c>
      <c r="AP723" s="96">
        <f t="shared" si="172"/>
        <v>0</v>
      </c>
    </row>
    <row r="724" spans="2:42" s="97" customFormat="1" ht="52.8" x14ac:dyDescent="0.3">
      <c r="B724" s="79">
        <f t="shared" si="173"/>
        <v>721</v>
      </c>
      <c r="C724" s="79"/>
      <c r="D724" s="80" t="s">
        <v>94</v>
      </c>
      <c r="E724" s="80"/>
      <c r="F724" s="81"/>
      <c r="G724" s="82" t="str">
        <f t="shared" si="174"/>
        <v xml:space="preserve">Группа от QF </v>
      </c>
      <c r="H724" s="83"/>
      <c r="I724" s="83"/>
      <c r="J724" s="83"/>
      <c r="K724" s="83"/>
      <c r="L724" s="127"/>
      <c r="M724" s="127"/>
      <c r="N724" s="84"/>
      <c r="O724" s="85"/>
      <c r="P724" s="85"/>
      <c r="Q724" s="85"/>
      <c r="R724" s="86"/>
      <c r="S724" s="80"/>
      <c r="T724" s="87"/>
      <c r="U724" s="88" t="str">
        <f t="shared" si="168"/>
        <v xml:space="preserve"> </v>
      </c>
      <c r="V724" s="89"/>
      <c r="W724" s="90" t="str">
        <f t="shared" si="169"/>
        <v xml:space="preserve"> </v>
      </c>
      <c r="X724" s="90"/>
      <c r="Y724" s="90"/>
      <c r="Z724" s="90"/>
      <c r="AA724" s="90"/>
      <c r="AB724" s="87" t="s">
        <v>74</v>
      </c>
      <c r="AC724" s="76"/>
      <c r="AD724" s="91">
        <f t="shared" si="164"/>
        <v>0</v>
      </c>
      <c r="AE724" s="88" t="str">
        <f t="shared" si="170"/>
        <v xml:space="preserve"> </v>
      </c>
      <c r="AF724" s="91" t="str">
        <f t="shared" si="165"/>
        <v xml:space="preserve"> </v>
      </c>
      <c r="AG724" s="78"/>
      <c r="AH724" s="78"/>
      <c r="AI724" s="78"/>
      <c r="AK724" s="94" t="str">
        <f t="shared" si="166"/>
        <v>≤60</v>
      </c>
      <c r="AL724" s="94">
        <f t="shared" ca="1" si="167"/>
        <v>29</v>
      </c>
      <c r="AM724" s="95">
        <f t="shared" si="175"/>
        <v>0</v>
      </c>
      <c r="AN724" s="95">
        <f t="shared" si="176"/>
        <v>0</v>
      </c>
      <c r="AO724" s="96">
        <f t="shared" si="171"/>
        <v>0</v>
      </c>
      <c r="AP724" s="96">
        <f t="shared" si="172"/>
        <v>0</v>
      </c>
    </row>
    <row r="725" spans="2:42" s="97" customFormat="1" ht="52.8" x14ac:dyDescent="0.3">
      <c r="B725" s="79">
        <f t="shared" si="173"/>
        <v>722</v>
      </c>
      <c r="C725" s="79"/>
      <c r="D725" s="80" t="s">
        <v>94</v>
      </c>
      <c r="E725" s="80"/>
      <c r="F725" s="81"/>
      <c r="G725" s="82" t="str">
        <f t="shared" si="174"/>
        <v xml:space="preserve">Группа от QF </v>
      </c>
      <c r="H725" s="83"/>
      <c r="I725" s="83"/>
      <c r="J725" s="83"/>
      <c r="K725" s="83"/>
      <c r="L725" s="127"/>
      <c r="M725" s="127"/>
      <c r="N725" s="84"/>
      <c r="O725" s="85"/>
      <c r="P725" s="85"/>
      <c r="Q725" s="85"/>
      <c r="R725" s="86"/>
      <c r="S725" s="80"/>
      <c r="T725" s="87"/>
      <c r="U725" s="88" t="str">
        <f t="shared" si="168"/>
        <v xml:space="preserve"> </v>
      </c>
      <c r="V725" s="89"/>
      <c r="W725" s="90" t="str">
        <f t="shared" si="169"/>
        <v xml:space="preserve"> </v>
      </c>
      <c r="X725" s="90"/>
      <c r="Y725" s="90"/>
      <c r="Z725" s="90"/>
      <c r="AA725" s="90"/>
      <c r="AB725" s="87" t="s">
        <v>74</v>
      </c>
      <c r="AC725" s="76"/>
      <c r="AD725" s="91">
        <f t="shared" si="164"/>
        <v>0</v>
      </c>
      <c r="AE725" s="88" t="str">
        <f t="shared" si="170"/>
        <v xml:space="preserve"> </v>
      </c>
      <c r="AF725" s="91" t="str">
        <f t="shared" si="165"/>
        <v xml:space="preserve"> </v>
      </c>
      <c r="AG725" s="78"/>
      <c r="AH725" s="78"/>
      <c r="AI725" s="78"/>
      <c r="AK725" s="94" t="str">
        <f t="shared" si="166"/>
        <v>≤60</v>
      </c>
      <c r="AL725" s="94">
        <f t="shared" ca="1" si="167"/>
        <v>47</v>
      </c>
      <c r="AM725" s="95">
        <f t="shared" si="175"/>
        <v>0</v>
      </c>
      <c r="AN725" s="95">
        <f t="shared" si="176"/>
        <v>0</v>
      </c>
      <c r="AO725" s="96">
        <f t="shared" si="171"/>
        <v>0</v>
      </c>
      <c r="AP725" s="96">
        <f t="shared" si="172"/>
        <v>0</v>
      </c>
    </row>
    <row r="726" spans="2:42" s="97" customFormat="1" ht="52.8" x14ac:dyDescent="0.3">
      <c r="B726" s="79">
        <f t="shared" si="173"/>
        <v>723</v>
      </c>
      <c r="C726" s="79"/>
      <c r="D726" s="80" t="s">
        <v>94</v>
      </c>
      <c r="E726" s="80"/>
      <c r="F726" s="81"/>
      <c r="G726" s="82" t="str">
        <f t="shared" si="174"/>
        <v xml:space="preserve">Группа от QF </v>
      </c>
      <c r="H726" s="83"/>
      <c r="I726" s="83"/>
      <c r="J726" s="83"/>
      <c r="K726" s="83"/>
      <c r="L726" s="127"/>
      <c r="M726" s="127"/>
      <c r="N726" s="84"/>
      <c r="O726" s="85"/>
      <c r="P726" s="85"/>
      <c r="Q726" s="85"/>
      <c r="R726" s="86"/>
      <c r="S726" s="80"/>
      <c r="T726" s="87"/>
      <c r="U726" s="88" t="str">
        <f t="shared" si="168"/>
        <v xml:space="preserve"> </v>
      </c>
      <c r="V726" s="89"/>
      <c r="W726" s="90" t="str">
        <f t="shared" si="169"/>
        <v xml:space="preserve"> </v>
      </c>
      <c r="X726" s="90"/>
      <c r="Y726" s="90"/>
      <c r="Z726" s="90"/>
      <c r="AA726" s="90"/>
      <c r="AB726" s="87" t="s">
        <v>74</v>
      </c>
      <c r="AC726" s="76"/>
      <c r="AD726" s="91">
        <f t="shared" si="164"/>
        <v>0</v>
      </c>
      <c r="AE726" s="88" t="str">
        <f t="shared" si="170"/>
        <v xml:space="preserve"> </v>
      </c>
      <c r="AF726" s="91" t="str">
        <f t="shared" si="165"/>
        <v xml:space="preserve"> </v>
      </c>
      <c r="AG726" s="78"/>
      <c r="AH726" s="78"/>
      <c r="AI726" s="78"/>
      <c r="AK726" s="94" t="str">
        <f t="shared" si="166"/>
        <v>≤60</v>
      </c>
      <c r="AL726" s="94">
        <f t="shared" ca="1" si="167"/>
        <v>32</v>
      </c>
      <c r="AM726" s="95">
        <f t="shared" si="175"/>
        <v>0</v>
      </c>
      <c r="AN726" s="95">
        <f t="shared" si="176"/>
        <v>0</v>
      </c>
      <c r="AO726" s="96">
        <f t="shared" si="171"/>
        <v>0</v>
      </c>
      <c r="AP726" s="96">
        <f t="shared" si="172"/>
        <v>0</v>
      </c>
    </row>
    <row r="727" spans="2:42" s="97" customFormat="1" ht="52.8" x14ac:dyDescent="0.3">
      <c r="B727" s="79">
        <f t="shared" si="173"/>
        <v>724</v>
      </c>
      <c r="C727" s="79"/>
      <c r="D727" s="80" t="s">
        <v>94</v>
      </c>
      <c r="E727" s="80"/>
      <c r="F727" s="81"/>
      <c r="G727" s="82" t="str">
        <f t="shared" si="174"/>
        <v xml:space="preserve">Группа от QF </v>
      </c>
      <c r="H727" s="83"/>
      <c r="I727" s="83"/>
      <c r="J727" s="83"/>
      <c r="K727" s="83"/>
      <c r="L727" s="127"/>
      <c r="M727" s="127"/>
      <c r="N727" s="84"/>
      <c r="O727" s="85"/>
      <c r="P727" s="85"/>
      <c r="Q727" s="85"/>
      <c r="R727" s="86"/>
      <c r="S727" s="80"/>
      <c r="T727" s="87"/>
      <c r="U727" s="88" t="str">
        <f t="shared" si="168"/>
        <v xml:space="preserve"> </v>
      </c>
      <c r="V727" s="89"/>
      <c r="W727" s="90" t="str">
        <f t="shared" si="169"/>
        <v xml:space="preserve"> </v>
      </c>
      <c r="X727" s="90"/>
      <c r="Y727" s="90"/>
      <c r="Z727" s="90"/>
      <c r="AA727" s="90"/>
      <c r="AB727" s="87" t="s">
        <v>74</v>
      </c>
      <c r="AC727" s="76"/>
      <c r="AD727" s="91">
        <f t="shared" si="164"/>
        <v>0</v>
      </c>
      <c r="AE727" s="88" t="str">
        <f t="shared" si="170"/>
        <v xml:space="preserve"> </v>
      </c>
      <c r="AF727" s="91" t="str">
        <f t="shared" si="165"/>
        <v xml:space="preserve"> </v>
      </c>
      <c r="AG727" s="78"/>
      <c r="AH727" s="78"/>
      <c r="AI727" s="78"/>
      <c r="AK727" s="94" t="str">
        <f t="shared" si="166"/>
        <v>≤60</v>
      </c>
      <c r="AL727" s="94">
        <f t="shared" ca="1" si="167"/>
        <v>41</v>
      </c>
      <c r="AM727" s="95">
        <f t="shared" si="175"/>
        <v>0</v>
      </c>
      <c r="AN727" s="95">
        <f t="shared" si="176"/>
        <v>0</v>
      </c>
      <c r="AO727" s="96">
        <f t="shared" si="171"/>
        <v>0</v>
      </c>
      <c r="AP727" s="96">
        <f t="shared" si="172"/>
        <v>0</v>
      </c>
    </row>
    <row r="728" spans="2:42" s="97" customFormat="1" ht="52.8" x14ac:dyDescent="0.3">
      <c r="B728" s="79">
        <f t="shared" si="173"/>
        <v>725</v>
      </c>
      <c r="C728" s="79"/>
      <c r="D728" s="80" t="s">
        <v>94</v>
      </c>
      <c r="E728" s="80"/>
      <c r="F728" s="81"/>
      <c r="G728" s="82" t="str">
        <f t="shared" si="174"/>
        <v xml:space="preserve">Группа от QF </v>
      </c>
      <c r="H728" s="83"/>
      <c r="I728" s="83"/>
      <c r="J728" s="83"/>
      <c r="K728" s="83"/>
      <c r="L728" s="127"/>
      <c r="M728" s="127"/>
      <c r="N728" s="84"/>
      <c r="O728" s="85"/>
      <c r="P728" s="85"/>
      <c r="Q728" s="85"/>
      <c r="R728" s="86"/>
      <c r="S728" s="80"/>
      <c r="T728" s="87"/>
      <c r="U728" s="88" t="str">
        <f t="shared" si="168"/>
        <v xml:space="preserve"> </v>
      </c>
      <c r="V728" s="89"/>
      <c r="W728" s="90" t="str">
        <f t="shared" si="169"/>
        <v xml:space="preserve"> </v>
      </c>
      <c r="X728" s="90"/>
      <c r="Y728" s="90"/>
      <c r="Z728" s="90"/>
      <c r="AA728" s="90"/>
      <c r="AB728" s="87" t="s">
        <v>74</v>
      </c>
      <c r="AC728" s="76"/>
      <c r="AD728" s="91">
        <f t="shared" si="164"/>
        <v>0</v>
      </c>
      <c r="AE728" s="88" t="str">
        <f t="shared" si="170"/>
        <v xml:space="preserve"> </v>
      </c>
      <c r="AF728" s="91" t="str">
        <f t="shared" si="165"/>
        <v xml:space="preserve"> </v>
      </c>
      <c r="AG728" s="78"/>
      <c r="AH728" s="78"/>
      <c r="AI728" s="78"/>
      <c r="AK728" s="94" t="str">
        <f t="shared" si="166"/>
        <v>≤60</v>
      </c>
      <c r="AL728" s="94">
        <f t="shared" ca="1" si="167"/>
        <v>33</v>
      </c>
      <c r="AM728" s="95">
        <f t="shared" si="175"/>
        <v>0</v>
      </c>
      <c r="AN728" s="95">
        <f t="shared" si="176"/>
        <v>0</v>
      </c>
      <c r="AO728" s="96">
        <f t="shared" si="171"/>
        <v>0</v>
      </c>
      <c r="AP728" s="96">
        <f t="shared" si="172"/>
        <v>0</v>
      </c>
    </row>
    <row r="729" spans="2:42" s="97" customFormat="1" ht="52.8" x14ac:dyDescent="0.3">
      <c r="B729" s="79">
        <f t="shared" si="173"/>
        <v>726</v>
      </c>
      <c r="C729" s="79"/>
      <c r="D729" s="80" t="s">
        <v>94</v>
      </c>
      <c r="E729" s="80"/>
      <c r="F729" s="81"/>
      <c r="G729" s="82" t="str">
        <f t="shared" si="174"/>
        <v xml:space="preserve">Группа от QF </v>
      </c>
      <c r="H729" s="83"/>
      <c r="I729" s="83"/>
      <c r="J729" s="83"/>
      <c r="K729" s="83"/>
      <c r="L729" s="127"/>
      <c r="M729" s="127"/>
      <c r="N729" s="84"/>
      <c r="O729" s="85"/>
      <c r="P729" s="85"/>
      <c r="Q729" s="85"/>
      <c r="R729" s="86"/>
      <c r="S729" s="80"/>
      <c r="T729" s="87"/>
      <c r="U729" s="88" t="str">
        <f t="shared" si="168"/>
        <v xml:space="preserve"> </v>
      </c>
      <c r="V729" s="89"/>
      <c r="W729" s="90" t="str">
        <f t="shared" si="169"/>
        <v xml:space="preserve"> </v>
      </c>
      <c r="X729" s="90"/>
      <c r="Y729" s="90"/>
      <c r="Z729" s="90"/>
      <c r="AA729" s="90"/>
      <c r="AB729" s="87" t="s">
        <v>74</v>
      </c>
      <c r="AC729" s="76"/>
      <c r="AD729" s="91">
        <f t="shared" si="164"/>
        <v>0</v>
      </c>
      <c r="AE729" s="88" t="str">
        <f t="shared" si="170"/>
        <v xml:space="preserve"> </v>
      </c>
      <c r="AF729" s="91" t="str">
        <f t="shared" si="165"/>
        <v xml:space="preserve"> </v>
      </c>
      <c r="AG729" s="78"/>
      <c r="AH729" s="78"/>
      <c r="AI729" s="78"/>
      <c r="AK729" s="94" t="str">
        <f t="shared" si="166"/>
        <v>≤60</v>
      </c>
      <c r="AL729" s="94">
        <f t="shared" ca="1" si="167"/>
        <v>40</v>
      </c>
      <c r="AM729" s="95">
        <f t="shared" si="175"/>
        <v>0</v>
      </c>
      <c r="AN729" s="95">
        <f t="shared" si="176"/>
        <v>0</v>
      </c>
      <c r="AO729" s="96">
        <f t="shared" si="171"/>
        <v>0</v>
      </c>
      <c r="AP729" s="96">
        <f t="shared" si="172"/>
        <v>0</v>
      </c>
    </row>
    <row r="730" spans="2:42" s="97" customFormat="1" ht="52.8" x14ac:dyDescent="0.3">
      <c r="B730" s="79">
        <f t="shared" si="173"/>
        <v>727</v>
      </c>
      <c r="C730" s="79"/>
      <c r="D730" s="80" t="s">
        <v>94</v>
      </c>
      <c r="E730" s="80"/>
      <c r="F730" s="81"/>
      <c r="G730" s="82" t="str">
        <f t="shared" si="174"/>
        <v xml:space="preserve">Группа от QF </v>
      </c>
      <c r="H730" s="83"/>
      <c r="I730" s="83"/>
      <c r="J730" s="83"/>
      <c r="K730" s="83"/>
      <c r="L730" s="127"/>
      <c r="M730" s="127"/>
      <c r="N730" s="84"/>
      <c r="O730" s="85"/>
      <c r="P730" s="85"/>
      <c r="Q730" s="85"/>
      <c r="R730" s="86"/>
      <c r="S730" s="80"/>
      <c r="T730" s="87"/>
      <c r="U730" s="88" t="str">
        <f t="shared" si="168"/>
        <v xml:space="preserve"> </v>
      </c>
      <c r="V730" s="89"/>
      <c r="W730" s="90" t="str">
        <f t="shared" si="169"/>
        <v xml:space="preserve"> </v>
      </c>
      <c r="X730" s="90"/>
      <c r="Y730" s="90"/>
      <c r="Z730" s="90"/>
      <c r="AA730" s="90"/>
      <c r="AB730" s="87" t="s">
        <v>74</v>
      </c>
      <c r="AC730" s="76"/>
      <c r="AD730" s="91">
        <f t="shared" si="164"/>
        <v>0</v>
      </c>
      <c r="AE730" s="88" t="str">
        <f t="shared" si="170"/>
        <v xml:space="preserve"> </v>
      </c>
      <c r="AF730" s="91" t="str">
        <f t="shared" si="165"/>
        <v xml:space="preserve"> </v>
      </c>
      <c r="AG730" s="78"/>
      <c r="AH730" s="78"/>
      <c r="AI730" s="78"/>
      <c r="AK730" s="94" t="str">
        <f t="shared" si="166"/>
        <v>≤60</v>
      </c>
      <c r="AL730" s="94">
        <f t="shared" ca="1" si="167"/>
        <v>42</v>
      </c>
      <c r="AM730" s="95">
        <f t="shared" si="175"/>
        <v>0</v>
      </c>
      <c r="AN730" s="95">
        <f t="shared" si="176"/>
        <v>0</v>
      </c>
      <c r="AO730" s="96">
        <f t="shared" si="171"/>
        <v>0</v>
      </c>
      <c r="AP730" s="96">
        <f t="shared" si="172"/>
        <v>0</v>
      </c>
    </row>
    <row r="731" spans="2:42" s="97" customFormat="1" ht="52.8" x14ac:dyDescent="0.3">
      <c r="B731" s="79">
        <f t="shared" si="173"/>
        <v>728</v>
      </c>
      <c r="C731" s="79"/>
      <c r="D731" s="80" t="s">
        <v>94</v>
      </c>
      <c r="E731" s="80"/>
      <c r="F731" s="81"/>
      <c r="G731" s="82" t="str">
        <f t="shared" si="174"/>
        <v xml:space="preserve">Группа от QF </v>
      </c>
      <c r="H731" s="83"/>
      <c r="I731" s="83"/>
      <c r="J731" s="83"/>
      <c r="K731" s="83"/>
      <c r="L731" s="127"/>
      <c r="M731" s="127"/>
      <c r="N731" s="84"/>
      <c r="O731" s="85"/>
      <c r="P731" s="85"/>
      <c r="Q731" s="85"/>
      <c r="R731" s="86"/>
      <c r="S731" s="80"/>
      <c r="T731" s="87"/>
      <c r="U731" s="88" t="str">
        <f t="shared" si="168"/>
        <v xml:space="preserve"> </v>
      </c>
      <c r="V731" s="89"/>
      <c r="W731" s="90" t="str">
        <f t="shared" si="169"/>
        <v xml:space="preserve"> </v>
      </c>
      <c r="X731" s="90"/>
      <c r="Y731" s="90"/>
      <c r="Z731" s="90"/>
      <c r="AA731" s="90"/>
      <c r="AB731" s="87" t="s">
        <v>74</v>
      </c>
      <c r="AC731" s="76"/>
      <c r="AD731" s="91">
        <f t="shared" si="164"/>
        <v>0</v>
      </c>
      <c r="AE731" s="88" t="str">
        <f t="shared" si="170"/>
        <v xml:space="preserve"> </v>
      </c>
      <c r="AF731" s="91" t="str">
        <f t="shared" si="165"/>
        <v xml:space="preserve"> </v>
      </c>
      <c r="AG731" s="78"/>
      <c r="AH731" s="78"/>
      <c r="AI731" s="78"/>
      <c r="AK731" s="94" t="str">
        <f t="shared" si="166"/>
        <v>≤60</v>
      </c>
      <c r="AL731" s="94">
        <f t="shared" ca="1" si="167"/>
        <v>42</v>
      </c>
      <c r="AM731" s="95">
        <f t="shared" si="175"/>
        <v>0</v>
      </c>
      <c r="AN731" s="95">
        <f t="shared" si="176"/>
        <v>0</v>
      </c>
      <c r="AO731" s="96">
        <f t="shared" si="171"/>
        <v>0</v>
      </c>
      <c r="AP731" s="96">
        <f t="shared" si="172"/>
        <v>0</v>
      </c>
    </row>
    <row r="732" spans="2:42" s="97" customFormat="1" ht="52.8" x14ac:dyDescent="0.3">
      <c r="B732" s="79">
        <f t="shared" si="173"/>
        <v>729</v>
      </c>
      <c r="C732" s="79"/>
      <c r="D732" s="80" t="s">
        <v>94</v>
      </c>
      <c r="E732" s="80"/>
      <c r="F732" s="81"/>
      <c r="G732" s="82" t="str">
        <f t="shared" si="174"/>
        <v xml:space="preserve">Группа от QF </v>
      </c>
      <c r="H732" s="83"/>
      <c r="I732" s="83"/>
      <c r="J732" s="83"/>
      <c r="K732" s="83"/>
      <c r="L732" s="127"/>
      <c r="M732" s="127"/>
      <c r="N732" s="84"/>
      <c r="O732" s="85"/>
      <c r="P732" s="85"/>
      <c r="Q732" s="85"/>
      <c r="R732" s="86"/>
      <c r="S732" s="80"/>
      <c r="T732" s="87"/>
      <c r="U732" s="88" t="str">
        <f t="shared" si="168"/>
        <v xml:space="preserve"> </v>
      </c>
      <c r="V732" s="89"/>
      <c r="W732" s="90" t="str">
        <f t="shared" si="169"/>
        <v xml:space="preserve"> </v>
      </c>
      <c r="X732" s="90"/>
      <c r="Y732" s="90"/>
      <c r="Z732" s="90"/>
      <c r="AA732" s="90"/>
      <c r="AB732" s="87" t="s">
        <v>74</v>
      </c>
      <c r="AC732" s="76"/>
      <c r="AD732" s="91">
        <f t="shared" si="164"/>
        <v>0</v>
      </c>
      <c r="AE732" s="88" t="str">
        <f t="shared" si="170"/>
        <v xml:space="preserve"> </v>
      </c>
      <c r="AF732" s="91" t="str">
        <f t="shared" si="165"/>
        <v xml:space="preserve"> </v>
      </c>
      <c r="AG732" s="78"/>
      <c r="AH732" s="78"/>
      <c r="AI732" s="78"/>
      <c r="AK732" s="94" t="str">
        <f t="shared" si="166"/>
        <v>≤60</v>
      </c>
      <c r="AL732" s="94">
        <f t="shared" ca="1" si="167"/>
        <v>32</v>
      </c>
      <c r="AM732" s="95">
        <f t="shared" si="175"/>
        <v>0</v>
      </c>
      <c r="AN732" s="95">
        <f t="shared" si="176"/>
        <v>0</v>
      </c>
      <c r="AO732" s="96">
        <f t="shared" si="171"/>
        <v>0</v>
      </c>
      <c r="AP732" s="96">
        <f t="shared" si="172"/>
        <v>0</v>
      </c>
    </row>
    <row r="733" spans="2:42" s="97" customFormat="1" ht="52.8" x14ac:dyDescent="0.3">
      <c r="B733" s="79">
        <f t="shared" si="173"/>
        <v>730</v>
      </c>
      <c r="C733" s="79"/>
      <c r="D733" s="80" t="s">
        <v>94</v>
      </c>
      <c r="E733" s="80"/>
      <c r="F733" s="81"/>
      <c r="G733" s="82" t="str">
        <f t="shared" si="174"/>
        <v xml:space="preserve">Группа от QF </v>
      </c>
      <c r="H733" s="83"/>
      <c r="I733" s="83"/>
      <c r="J733" s="83"/>
      <c r="K733" s="83"/>
      <c r="L733" s="127"/>
      <c r="M733" s="127"/>
      <c r="N733" s="84"/>
      <c r="O733" s="85"/>
      <c r="P733" s="85"/>
      <c r="Q733" s="85"/>
      <c r="R733" s="86"/>
      <c r="S733" s="80"/>
      <c r="T733" s="87"/>
      <c r="U733" s="88" t="str">
        <f t="shared" si="168"/>
        <v xml:space="preserve"> </v>
      </c>
      <c r="V733" s="89"/>
      <c r="W733" s="90" t="str">
        <f t="shared" si="169"/>
        <v xml:space="preserve"> </v>
      </c>
      <c r="X733" s="90"/>
      <c r="Y733" s="90"/>
      <c r="Z733" s="90"/>
      <c r="AA733" s="90"/>
      <c r="AB733" s="87" t="s">
        <v>74</v>
      </c>
      <c r="AC733" s="76"/>
      <c r="AD733" s="91">
        <f t="shared" si="164"/>
        <v>0</v>
      </c>
      <c r="AE733" s="88" t="str">
        <f t="shared" si="170"/>
        <v xml:space="preserve"> </v>
      </c>
      <c r="AF733" s="91" t="str">
        <f t="shared" si="165"/>
        <v xml:space="preserve"> </v>
      </c>
      <c r="AG733" s="78"/>
      <c r="AH733" s="78"/>
      <c r="AI733" s="78"/>
      <c r="AK733" s="94" t="str">
        <f t="shared" si="166"/>
        <v>≤60</v>
      </c>
      <c r="AL733" s="94">
        <f t="shared" ca="1" si="167"/>
        <v>37</v>
      </c>
      <c r="AM733" s="95">
        <f t="shared" si="175"/>
        <v>0</v>
      </c>
      <c r="AN733" s="95">
        <f t="shared" si="176"/>
        <v>0</v>
      </c>
      <c r="AO733" s="96">
        <f t="shared" si="171"/>
        <v>0</v>
      </c>
      <c r="AP733" s="96">
        <f t="shared" si="172"/>
        <v>0</v>
      </c>
    </row>
    <row r="734" spans="2:42" s="97" customFormat="1" ht="52.8" x14ac:dyDescent="0.3">
      <c r="B734" s="79">
        <f t="shared" si="173"/>
        <v>731</v>
      </c>
      <c r="C734" s="79"/>
      <c r="D734" s="80" t="s">
        <v>94</v>
      </c>
      <c r="E734" s="80"/>
      <c r="F734" s="81"/>
      <c r="G734" s="82" t="str">
        <f t="shared" si="174"/>
        <v xml:space="preserve">Группа от QF </v>
      </c>
      <c r="H734" s="83"/>
      <c r="I734" s="83"/>
      <c r="J734" s="83"/>
      <c r="K734" s="83"/>
      <c r="L734" s="127"/>
      <c r="M734" s="127"/>
      <c r="N734" s="84"/>
      <c r="O734" s="85"/>
      <c r="P734" s="85"/>
      <c r="Q734" s="85"/>
      <c r="R734" s="86"/>
      <c r="S734" s="80"/>
      <c r="T734" s="87"/>
      <c r="U734" s="88" t="str">
        <f t="shared" si="168"/>
        <v xml:space="preserve"> </v>
      </c>
      <c r="V734" s="89"/>
      <c r="W734" s="90" t="str">
        <f t="shared" si="169"/>
        <v xml:space="preserve"> </v>
      </c>
      <c r="X734" s="90"/>
      <c r="Y734" s="90"/>
      <c r="Z734" s="90"/>
      <c r="AA734" s="90"/>
      <c r="AB734" s="87" t="s">
        <v>74</v>
      </c>
      <c r="AC734" s="76"/>
      <c r="AD734" s="91">
        <f t="shared" si="164"/>
        <v>0</v>
      </c>
      <c r="AE734" s="88" t="str">
        <f t="shared" si="170"/>
        <v xml:space="preserve"> </v>
      </c>
      <c r="AF734" s="91" t="str">
        <f t="shared" si="165"/>
        <v xml:space="preserve"> </v>
      </c>
      <c r="AG734" s="78"/>
      <c r="AH734" s="78"/>
      <c r="AI734" s="78"/>
      <c r="AK734" s="94" t="str">
        <f t="shared" si="166"/>
        <v>≤60</v>
      </c>
      <c r="AL734" s="94">
        <f t="shared" ca="1" si="167"/>
        <v>37</v>
      </c>
      <c r="AM734" s="95">
        <f t="shared" si="175"/>
        <v>0</v>
      </c>
      <c r="AN734" s="95">
        <f t="shared" si="176"/>
        <v>0</v>
      </c>
      <c r="AO734" s="96">
        <f t="shared" si="171"/>
        <v>0</v>
      </c>
      <c r="AP734" s="96">
        <f t="shared" si="172"/>
        <v>0</v>
      </c>
    </row>
    <row r="735" spans="2:42" s="97" customFormat="1" ht="52.8" x14ac:dyDescent="0.3">
      <c r="B735" s="79">
        <f t="shared" si="173"/>
        <v>732</v>
      </c>
      <c r="C735" s="79"/>
      <c r="D735" s="80" t="s">
        <v>94</v>
      </c>
      <c r="E735" s="80"/>
      <c r="F735" s="81"/>
      <c r="G735" s="82" t="str">
        <f t="shared" si="174"/>
        <v xml:space="preserve">Группа от QF </v>
      </c>
      <c r="H735" s="83"/>
      <c r="I735" s="83"/>
      <c r="J735" s="83"/>
      <c r="K735" s="83"/>
      <c r="L735" s="127"/>
      <c r="M735" s="127"/>
      <c r="N735" s="84"/>
      <c r="O735" s="85"/>
      <c r="P735" s="85"/>
      <c r="Q735" s="85"/>
      <c r="R735" s="86"/>
      <c r="S735" s="80"/>
      <c r="T735" s="87"/>
      <c r="U735" s="88" t="str">
        <f t="shared" si="168"/>
        <v xml:space="preserve"> </v>
      </c>
      <c r="V735" s="89"/>
      <c r="W735" s="90" t="str">
        <f t="shared" si="169"/>
        <v xml:space="preserve"> </v>
      </c>
      <c r="X735" s="90"/>
      <c r="Y735" s="90"/>
      <c r="Z735" s="90"/>
      <c r="AA735" s="90"/>
      <c r="AB735" s="87" t="s">
        <v>74</v>
      </c>
      <c r="AC735" s="76"/>
      <c r="AD735" s="91">
        <f t="shared" si="164"/>
        <v>0</v>
      </c>
      <c r="AE735" s="88" t="str">
        <f t="shared" si="170"/>
        <v xml:space="preserve"> </v>
      </c>
      <c r="AF735" s="91" t="str">
        <f t="shared" si="165"/>
        <v xml:space="preserve"> </v>
      </c>
      <c r="AG735" s="78"/>
      <c r="AH735" s="78"/>
      <c r="AI735" s="78"/>
      <c r="AK735" s="94" t="str">
        <f t="shared" si="166"/>
        <v>≤60</v>
      </c>
      <c r="AL735" s="94">
        <f t="shared" ca="1" si="167"/>
        <v>29</v>
      </c>
      <c r="AM735" s="95">
        <f t="shared" si="175"/>
        <v>0</v>
      </c>
      <c r="AN735" s="95">
        <f t="shared" si="176"/>
        <v>0</v>
      </c>
      <c r="AO735" s="96">
        <f t="shared" si="171"/>
        <v>0</v>
      </c>
      <c r="AP735" s="96">
        <f t="shared" si="172"/>
        <v>0</v>
      </c>
    </row>
    <row r="736" spans="2:42" s="97" customFormat="1" ht="52.8" x14ac:dyDescent="0.3">
      <c r="B736" s="79">
        <f t="shared" si="173"/>
        <v>733</v>
      </c>
      <c r="C736" s="79"/>
      <c r="D736" s="80" t="s">
        <v>94</v>
      </c>
      <c r="E736" s="80"/>
      <c r="F736" s="81"/>
      <c r="G736" s="82" t="str">
        <f t="shared" si="174"/>
        <v xml:space="preserve">Группа от QF </v>
      </c>
      <c r="H736" s="83"/>
      <c r="I736" s="83"/>
      <c r="J736" s="83"/>
      <c r="K736" s="83"/>
      <c r="L736" s="127"/>
      <c r="M736" s="127"/>
      <c r="N736" s="84"/>
      <c r="O736" s="85"/>
      <c r="P736" s="85"/>
      <c r="Q736" s="85"/>
      <c r="R736" s="86"/>
      <c r="S736" s="80"/>
      <c r="T736" s="87"/>
      <c r="U736" s="88" t="str">
        <f t="shared" si="168"/>
        <v xml:space="preserve"> </v>
      </c>
      <c r="V736" s="89"/>
      <c r="W736" s="90" t="str">
        <f t="shared" si="169"/>
        <v xml:space="preserve"> </v>
      </c>
      <c r="X736" s="90"/>
      <c r="Y736" s="90"/>
      <c r="Z736" s="90"/>
      <c r="AA736" s="90"/>
      <c r="AB736" s="87" t="s">
        <v>74</v>
      </c>
      <c r="AC736" s="76"/>
      <c r="AD736" s="91">
        <f t="shared" si="164"/>
        <v>0</v>
      </c>
      <c r="AE736" s="88" t="str">
        <f t="shared" si="170"/>
        <v xml:space="preserve"> </v>
      </c>
      <c r="AF736" s="91" t="str">
        <f t="shared" si="165"/>
        <v xml:space="preserve"> </v>
      </c>
      <c r="AG736" s="78"/>
      <c r="AH736" s="78"/>
      <c r="AI736" s="78"/>
      <c r="AK736" s="94" t="str">
        <f t="shared" si="166"/>
        <v>≤60</v>
      </c>
      <c r="AL736" s="94">
        <f t="shared" ca="1" si="167"/>
        <v>23</v>
      </c>
      <c r="AM736" s="95">
        <f t="shared" si="175"/>
        <v>0</v>
      </c>
      <c r="AN736" s="95">
        <f t="shared" si="176"/>
        <v>0</v>
      </c>
      <c r="AO736" s="96">
        <f t="shared" si="171"/>
        <v>0</v>
      </c>
      <c r="AP736" s="96">
        <f t="shared" si="172"/>
        <v>0</v>
      </c>
    </row>
    <row r="737" spans="2:42" s="97" customFormat="1" ht="52.8" x14ac:dyDescent="0.3">
      <c r="B737" s="79">
        <f t="shared" si="173"/>
        <v>734</v>
      </c>
      <c r="C737" s="79"/>
      <c r="D737" s="80" t="s">
        <v>94</v>
      </c>
      <c r="E737" s="80"/>
      <c r="F737" s="81"/>
      <c r="G737" s="82" t="str">
        <f t="shared" si="174"/>
        <v xml:space="preserve">Группа от QF </v>
      </c>
      <c r="H737" s="83"/>
      <c r="I737" s="83"/>
      <c r="J737" s="83"/>
      <c r="K737" s="83"/>
      <c r="L737" s="127"/>
      <c r="M737" s="127"/>
      <c r="N737" s="84"/>
      <c r="O737" s="85"/>
      <c r="P737" s="85"/>
      <c r="Q737" s="85"/>
      <c r="R737" s="86"/>
      <c r="S737" s="80"/>
      <c r="T737" s="87"/>
      <c r="U737" s="88" t="str">
        <f t="shared" si="168"/>
        <v xml:space="preserve"> </v>
      </c>
      <c r="V737" s="89"/>
      <c r="W737" s="90" t="str">
        <f t="shared" si="169"/>
        <v xml:space="preserve"> </v>
      </c>
      <c r="X737" s="90"/>
      <c r="Y737" s="90"/>
      <c r="Z737" s="90"/>
      <c r="AA737" s="90"/>
      <c r="AB737" s="87" t="s">
        <v>74</v>
      </c>
      <c r="AC737" s="76"/>
      <c r="AD737" s="91">
        <f t="shared" si="164"/>
        <v>0</v>
      </c>
      <c r="AE737" s="88" t="str">
        <f t="shared" si="170"/>
        <v xml:space="preserve"> </v>
      </c>
      <c r="AF737" s="91" t="str">
        <f t="shared" si="165"/>
        <v xml:space="preserve"> </v>
      </c>
      <c r="AG737" s="78"/>
      <c r="AH737" s="78"/>
      <c r="AI737" s="78"/>
      <c r="AK737" s="94" t="str">
        <f t="shared" si="166"/>
        <v>≤60</v>
      </c>
      <c r="AL737" s="94">
        <f t="shared" ca="1" si="167"/>
        <v>47</v>
      </c>
      <c r="AM737" s="95">
        <f t="shared" si="175"/>
        <v>0</v>
      </c>
      <c r="AN737" s="95">
        <f t="shared" si="176"/>
        <v>0</v>
      </c>
      <c r="AO737" s="96">
        <f t="shared" si="171"/>
        <v>0</v>
      </c>
      <c r="AP737" s="96">
        <f t="shared" si="172"/>
        <v>0</v>
      </c>
    </row>
    <row r="738" spans="2:42" s="97" customFormat="1" ht="52.8" x14ac:dyDescent="0.3">
      <c r="B738" s="79">
        <f t="shared" si="173"/>
        <v>735</v>
      </c>
      <c r="C738" s="79"/>
      <c r="D738" s="80" t="s">
        <v>94</v>
      </c>
      <c r="E738" s="80"/>
      <c r="F738" s="81"/>
      <c r="G738" s="82" t="str">
        <f t="shared" si="174"/>
        <v xml:space="preserve">Группа от QF </v>
      </c>
      <c r="H738" s="83"/>
      <c r="I738" s="83"/>
      <c r="J738" s="83"/>
      <c r="K738" s="83"/>
      <c r="L738" s="127"/>
      <c r="M738" s="127"/>
      <c r="N738" s="84"/>
      <c r="O738" s="85"/>
      <c r="P738" s="85"/>
      <c r="Q738" s="85"/>
      <c r="R738" s="86"/>
      <c r="S738" s="80"/>
      <c r="T738" s="87"/>
      <c r="U738" s="88" t="str">
        <f t="shared" si="168"/>
        <v xml:space="preserve"> </v>
      </c>
      <c r="V738" s="89"/>
      <c r="W738" s="90" t="str">
        <f t="shared" si="169"/>
        <v xml:space="preserve"> </v>
      </c>
      <c r="X738" s="90"/>
      <c r="Y738" s="90"/>
      <c r="Z738" s="90"/>
      <c r="AA738" s="90"/>
      <c r="AB738" s="87" t="s">
        <v>74</v>
      </c>
      <c r="AC738" s="76"/>
      <c r="AD738" s="91">
        <f t="shared" si="164"/>
        <v>0</v>
      </c>
      <c r="AE738" s="88" t="str">
        <f t="shared" si="170"/>
        <v xml:space="preserve"> </v>
      </c>
      <c r="AF738" s="91" t="str">
        <f t="shared" si="165"/>
        <v xml:space="preserve"> </v>
      </c>
      <c r="AG738" s="78"/>
      <c r="AH738" s="78"/>
      <c r="AI738" s="78"/>
      <c r="AK738" s="94" t="str">
        <f t="shared" si="166"/>
        <v>≤60</v>
      </c>
      <c r="AL738" s="94">
        <f t="shared" ca="1" si="167"/>
        <v>46</v>
      </c>
      <c r="AM738" s="95">
        <f t="shared" si="175"/>
        <v>0</v>
      </c>
      <c r="AN738" s="95">
        <f t="shared" si="176"/>
        <v>0</v>
      </c>
      <c r="AO738" s="96">
        <f t="shared" si="171"/>
        <v>0</v>
      </c>
      <c r="AP738" s="96">
        <f t="shared" si="172"/>
        <v>0</v>
      </c>
    </row>
    <row r="739" spans="2:42" s="97" customFormat="1" ht="52.8" x14ac:dyDescent="0.3">
      <c r="B739" s="79">
        <f t="shared" si="173"/>
        <v>736</v>
      </c>
      <c r="C739" s="79"/>
      <c r="D739" s="80" t="s">
        <v>94</v>
      </c>
      <c r="E739" s="80"/>
      <c r="F739" s="81"/>
      <c r="G739" s="82" t="str">
        <f t="shared" si="174"/>
        <v xml:space="preserve">Группа от QF </v>
      </c>
      <c r="H739" s="83"/>
      <c r="I739" s="83"/>
      <c r="J739" s="83"/>
      <c r="K739" s="83"/>
      <c r="L739" s="127"/>
      <c r="M739" s="127"/>
      <c r="N739" s="84"/>
      <c r="O739" s="85"/>
      <c r="P739" s="85"/>
      <c r="Q739" s="85"/>
      <c r="R739" s="86"/>
      <c r="S739" s="80"/>
      <c r="T739" s="87"/>
      <c r="U739" s="88" t="str">
        <f t="shared" si="168"/>
        <v xml:space="preserve"> </v>
      </c>
      <c r="V739" s="89"/>
      <c r="W739" s="90" t="str">
        <f t="shared" si="169"/>
        <v xml:space="preserve"> </v>
      </c>
      <c r="X739" s="90"/>
      <c r="Y739" s="90"/>
      <c r="Z739" s="90"/>
      <c r="AA739" s="90"/>
      <c r="AB739" s="87" t="s">
        <v>74</v>
      </c>
      <c r="AC739" s="76"/>
      <c r="AD739" s="91">
        <f t="shared" si="164"/>
        <v>0</v>
      </c>
      <c r="AE739" s="88" t="str">
        <f t="shared" si="170"/>
        <v xml:space="preserve"> </v>
      </c>
      <c r="AF739" s="91" t="str">
        <f t="shared" si="165"/>
        <v xml:space="preserve"> </v>
      </c>
      <c r="AG739" s="78"/>
      <c r="AH739" s="78"/>
      <c r="AI739" s="78"/>
      <c r="AK739" s="94" t="str">
        <f t="shared" si="166"/>
        <v>≤60</v>
      </c>
      <c r="AL739" s="94">
        <f t="shared" ca="1" si="167"/>
        <v>28</v>
      </c>
      <c r="AM739" s="95">
        <f t="shared" si="175"/>
        <v>0</v>
      </c>
      <c r="AN739" s="95">
        <f t="shared" si="176"/>
        <v>0</v>
      </c>
      <c r="AO739" s="96">
        <f t="shared" si="171"/>
        <v>0</v>
      </c>
      <c r="AP739" s="96">
        <f t="shared" si="172"/>
        <v>0</v>
      </c>
    </row>
    <row r="740" spans="2:42" s="97" customFormat="1" ht="52.8" x14ac:dyDescent="0.3">
      <c r="B740" s="79">
        <f t="shared" si="173"/>
        <v>737</v>
      </c>
      <c r="C740" s="79"/>
      <c r="D740" s="80" t="s">
        <v>94</v>
      </c>
      <c r="E740" s="80"/>
      <c r="F740" s="81"/>
      <c r="G740" s="82" t="str">
        <f t="shared" si="174"/>
        <v xml:space="preserve">Группа от QF </v>
      </c>
      <c r="H740" s="83"/>
      <c r="I740" s="83"/>
      <c r="J740" s="83"/>
      <c r="K740" s="83"/>
      <c r="L740" s="127"/>
      <c r="M740" s="127"/>
      <c r="N740" s="84"/>
      <c r="O740" s="85"/>
      <c r="P740" s="85"/>
      <c r="Q740" s="85"/>
      <c r="R740" s="86"/>
      <c r="S740" s="80"/>
      <c r="T740" s="87"/>
      <c r="U740" s="88" t="str">
        <f t="shared" si="168"/>
        <v xml:space="preserve"> </v>
      </c>
      <c r="V740" s="89"/>
      <c r="W740" s="90" t="str">
        <f t="shared" si="169"/>
        <v xml:space="preserve"> </v>
      </c>
      <c r="X740" s="90"/>
      <c r="Y740" s="90"/>
      <c r="Z740" s="90"/>
      <c r="AA740" s="90"/>
      <c r="AB740" s="87" t="s">
        <v>74</v>
      </c>
      <c r="AC740" s="76"/>
      <c r="AD740" s="91">
        <f t="shared" si="164"/>
        <v>0</v>
      </c>
      <c r="AE740" s="88" t="str">
        <f t="shared" si="170"/>
        <v xml:space="preserve"> </v>
      </c>
      <c r="AF740" s="91" t="str">
        <f t="shared" si="165"/>
        <v xml:space="preserve"> </v>
      </c>
      <c r="AG740" s="78"/>
      <c r="AH740" s="78"/>
      <c r="AI740" s="78"/>
      <c r="AK740" s="94" t="str">
        <f t="shared" si="166"/>
        <v>≤60</v>
      </c>
      <c r="AL740" s="94">
        <f t="shared" ca="1" si="167"/>
        <v>34</v>
      </c>
      <c r="AM740" s="95">
        <f t="shared" si="175"/>
        <v>0</v>
      </c>
      <c r="AN740" s="95">
        <f t="shared" si="176"/>
        <v>0</v>
      </c>
      <c r="AO740" s="96">
        <f t="shared" si="171"/>
        <v>0</v>
      </c>
      <c r="AP740" s="96">
        <f t="shared" si="172"/>
        <v>0</v>
      </c>
    </row>
    <row r="741" spans="2:42" s="97" customFormat="1" ht="52.8" x14ac:dyDescent="0.3">
      <c r="B741" s="79">
        <f t="shared" si="173"/>
        <v>738</v>
      </c>
      <c r="C741" s="79"/>
      <c r="D741" s="80" t="s">
        <v>94</v>
      </c>
      <c r="E741" s="80"/>
      <c r="F741" s="81"/>
      <c r="G741" s="82" t="str">
        <f t="shared" si="174"/>
        <v xml:space="preserve">Группа от QF </v>
      </c>
      <c r="H741" s="83"/>
      <c r="I741" s="83"/>
      <c r="J741" s="83"/>
      <c r="K741" s="83"/>
      <c r="L741" s="127"/>
      <c r="M741" s="127"/>
      <c r="N741" s="84"/>
      <c r="O741" s="85"/>
      <c r="P741" s="85"/>
      <c r="Q741" s="85"/>
      <c r="R741" s="86"/>
      <c r="S741" s="80"/>
      <c r="T741" s="87"/>
      <c r="U741" s="88" t="str">
        <f t="shared" si="168"/>
        <v xml:space="preserve"> </v>
      </c>
      <c r="V741" s="89"/>
      <c r="W741" s="90" t="str">
        <f t="shared" si="169"/>
        <v xml:space="preserve"> </v>
      </c>
      <c r="X741" s="90"/>
      <c r="Y741" s="90"/>
      <c r="Z741" s="90"/>
      <c r="AA741" s="90"/>
      <c r="AB741" s="87" t="s">
        <v>74</v>
      </c>
      <c r="AC741" s="76"/>
      <c r="AD741" s="91">
        <f t="shared" si="164"/>
        <v>0</v>
      </c>
      <c r="AE741" s="88" t="str">
        <f t="shared" si="170"/>
        <v xml:space="preserve"> </v>
      </c>
      <c r="AF741" s="91" t="str">
        <f t="shared" si="165"/>
        <v xml:space="preserve"> </v>
      </c>
      <c r="AG741" s="78"/>
      <c r="AH741" s="78"/>
      <c r="AI741" s="78"/>
      <c r="AK741" s="94" t="str">
        <f t="shared" si="166"/>
        <v>≤60</v>
      </c>
      <c r="AL741" s="94">
        <f t="shared" ca="1" si="167"/>
        <v>37</v>
      </c>
      <c r="AM741" s="95">
        <f t="shared" si="175"/>
        <v>0</v>
      </c>
      <c r="AN741" s="95">
        <f t="shared" si="176"/>
        <v>0</v>
      </c>
      <c r="AO741" s="96">
        <f t="shared" si="171"/>
        <v>0</v>
      </c>
      <c r="AP741" s="96">
        <f t="shared" si="172"/>
        <v>0</v>
      </c>
    </row>
    <row r="742" spans="2:42" s="97" customFormat="1" ht="52.8" x14ac:dyDescent="0.3">
      <c r="B742" s="79">
        <f t="shared" si="173"/>
        <v>739</v>
      </c>
      <c r="C742" s="79"/>
      <c r="D742" s="80" t="s">
        <v>94</v>
      </c>
      <c r="E742" s="80"/>
      <c r="F742" s="81"/>
      <c r="G742" s="82" t="str">
        <f t="shared" si="174"/>
        <v xml:space="preserve">Группа от QF </v>
      </c>
      <c r="H742" s="83"/>
      <c r="I742" s="83"/>
      <c r="J742" s="83"/>
      <c r="K742" s="83"/>
      <c r="L742" s="127"/>
      <c r="M742" s="127"/>
      <c r="N742" s="84"/>
      <c r="O742" s="85"/>
      <c r="P742" s="85"/>
      <c r="Q742" s="85"/>
      <c r="R742" s="86"/>
      <c r="S742" s="80"/>
      <c r="T742" s="87"/>
      <c r="U742" s="88" t="str">
        <f t="shared" si="168"/>
        <v xml:space="preserve"> </v>
      </c>
      <c r="V742" s="89"/>
      <c r="W742" s="90" t="str">
        <f t="shared" si="169"/>
        <v xml:space="preserve"> </v>
      </c>
      <c r="X742" s="90"/>
      <c r="Y742" s="90"/>
      <c r="Z742" s="90"/>
      <c r="AA742" s="90"/>
      <c r="AB742" s="87" t="s">
        <v>74</v>
      </c>
      <c r="AC742" s="76"/>
      <c r="AD742" s="91">
        <f t="shared" si="164"/>
        <v>0</v>
      </c>
      <c r="AE742" s="88" t="str">
        <f t="shared" si="170"/>
        <v xml:space="preserve"> </v>
      </c>
      <c r="AF742" s="91" t="str">
        <f t="shared" si="165"/>
        <v xml:space="preserve"> </v>
      </c>
      <c r="AG742" s="78"/>
      <c r="AH742" s="78"/>
      <c r="AI742" s="78"/>
      <c r="AK742" s="94" t="str">
        <f t="shared" si="166"/>
        <v>≤60</v>
      </c>
      <c r="AL742" s="94">
        <f t="shared" ca="1" si="167"/>
        <v>30</v>
      </c>
      <c r="AM742" s="95">
        <f t="shared" si="175"/>
        <v>0</v>
      </c>
      <c r="AN742" s="95">
        <f t="shared" si="176"/>
        <v>0</v>
      </c>
      <c r="AO742" s="96">
        <f t="shared" si="171"/>
        <v>0</v>
      </c>
      <c r="AP742" s="96">
        <f t="shared" si="172"/>
        <v>0</v>
      </c>
    </row>
    <row r="743" spans="2:42" s="97" customFormat="1" ht="52.8" x14ac:dyDescent="0.3">
      <c r="B743" s="79">
        <f t="shared" si="173"/>
        <v>740</v>
      </c>
      <c r="C743" s="79"/>
      <c r="D743" s="80" t="s">
        <v>94</v>
      </c>
      <c r="E743" s="80"/>
      <c r="F743" s="81"/>
      <c r="G743" s="82" t="str">
        <f t="shared" si="174"/>
        <v xml:space="preserve">Группа от QF </v>
      </c>
      <c r="H743" s="83"/>
      <c r="I743" s="83"/>
      <c r="J743" s="83"/>
      <c r="K743" s="83"/>
      <c r="L743" s="127"/>
      <c r="M743" s="127"/>
      <c r="N743" s="84"/>
      <c r="O743" s="85"/>
      <c r="P743" s="85"/>
      <c r="Q743" s="85"/>
      <c r="R743" s="86"/>
      <c r="S743" s="80"/>
      <c r="T743" s="87"/>
      <c r="U743" s="88" t="str">
        <f t="shared" si="168"/>
        <v xml:space="preserve"> </v>
      </c>
      <c r="V743" s="89"/>
      <c r="W743" s="90" t="str">
        <f t="shared" si="169"/>
        <v xml:space="preserve"> </v>
      </c>
      <c r="X743" s="90"/>
      <c r="Y743" s="90"/>
      <c r="Z743" s="90"/>
      <c r="AA743" s="90"/>
      <c r="AB743" s="87" t="s">
        <v>74</v>
      </c>
      <c r="AC743" s="76"/>
      <c r="AD743" s="91">
        <f t="shared" si="164"/>
        <v>0</v>
      </c>
      <c r="AE743" s="88" t="str">
        <f t="shared" si="170"/>
        <v xml:space="preserve"> </v>
      </c>
      <c r="AF743" s="91" t="str">
        <f t="shared" si="165"/>
        <v xml:space="preserve"> </v>
      </c>
      <c r="AG743" s="78"/>
      <c r="AH743" s="78"/>
      <c r="AI743" s="78"/>
      <c r="AK743" s="94" t="str">
        <f t="shared" si="166"/>
        <v>≤60</v>
      </c>
      <c r="AL743" s="94">
        <f t="shared" ca="1" si="167"/>
        <v>45</v>
      </c>
      <c r="AM743" s="95">
        <f t="shared" si="175"/>
        <v>0</v>
      </c>
      <c r="AN743" s="95">
        <f t="shared" si="176"/>
        <v>0</v>
      </c>
      <c r="AO743" s="96">
        <f t="shared" si="171"/>
        <v>0</v>
      </c>
      <c r="AP743" s="96">
        <f t="shared" si="172"/>
        <v>0</v>
      </c>
    </row>
    <row r="744" spans="2:42" s="97" customFormat="1" ht="52.8" x14ac:dyDescent="0.3">
      <c r="B744" s="79">
        <f t="shared" si="173"/>
        <v>741</v>
      </c>
      <c r="C744" s="79"/>
      <c r="D744" s="80" t="s">
        <v>94</v>
      </c>
      <c r="E744" s="80"/>
      <c r="F744" s="81"/>
      <c r="G744" s="82" t="str">
        <f t="shared" si="174"/>
        <v xml:space="preserve">Группа от QF </v>
      </c>
      <c r="H744" s="83"/>
      <c r="I744" s="83"/>
      <c r="J744" s="83"/>
      <c r="K744" s="83"/>
      <c r="L744" s="127"/>
      <c r="M744" s="127"/>
      <c r="N744" s="84"/>
      <c r="O744" s="85"/>
      <c r="P744" s="85"/>
      <c r="Q744" s="85"/>
      <c r="R744" s="86"/>
      <c r="S744" s="80"/>
      <c r="T744" s="87"/>
      <c r="U744" s="88" t="str">
        <f t="shared" si="168"/>
        <v xml:space="preserve"> </v>
      </c>
      <c r="V744" s="89"/>
      <c r="W744" s="90" t="str">
        <f t="shared" si="169"/>
        <v xml:space="preserve"> </v>
      </c>
      <c r="X744" s="90"/>
      <c r="Y744" s="90"/>
      <c r="Z744" s="90"/>
      <c r="AA744" s="90"/>
      <c r="AB744" s="87" t="s">
        <v>74</v>
      </c>
      <c r="AC744" s="76"/>
      <c r="AD744" s="91">
        <f t="shared" si="164"/>
        <v>0</v>
      </c>
      <c r="AE744" s="88" t="str">
        <f t="shared" si="170"/>
        <v xml:space="preserve"> </v>
      </c>
      <c r="AF744" s="91" t="str">
        <f t="shared" si="165"/>
        <v xml:space="preserve"> </v>
      </c>
      <c r="AG744" s="78"/>
      <c r="AH744" s="78"/>
      <c r="AI744" s="78"/>
      <c r="AK744" s="94" t="str">
        <f t="shared" si="166"/>
        <v>≤60</v>
      </c>
      <c r="AL744" s="94">
        <f t="shared" ca="1" si="167"/>
        <v>44</v>
      </c>
      <c r="AM744" s="95">
        <f t="shared" si="175"/>
        <v>0</v>
      </c>
      <c r="AN744" s="95">
        <f t="shared" si="176"/>
        <v>0</v>
      </c>
      <c r="AO744" s="96">
        <f t="shared" si="171"/>
        <v>0</v>
      </c>
      <c r="AP744" s="96">
        <f t="shared" si="172"/>
        <v>0</v>
      </c>
    </row>
    <row r="745" spans="2:42" s="97" customFormat="1" ht="52.8" x14ac:dyDescent="0.3">
      <c r="B745" s="79">
        <f t="shared" si="173"/>
        <v>742</v>
      </c>
      <c r="C745" s="79"/>
      <c r="D745" s="80" t="s">
        <v>94</v>
      </c>
      <c r="E745" s="80"/>
      <c r="F745" s="81"/>
      <c r="G745" s="82" t="str">
        <f t="shared" si="174"/>
        <v xml:space="preserve">Группа от QF </v>
      </c>
      <c r="H745" s="83"/>
      <c r="I745" s="83"/>
      <c r="J745" s="83"/>
      <c r="K745" s="83"/>
      <c r="L745" s="127"/>
      <c r="M745" s="127"/>
      <c r="N745" s="84"/>
      <c r="O745" s="85"/>
      <c r="P745" s="85"/>
      <c r="Q745" s="85"/>
      <c r="R745" s="86"/>
      <c r="S745" s="80"/>
      <c r="T745" s="87"/>
      <c r="U745" s="88" t="str">
        <f t="shared" si="168"/>
        <v xml:space="preserve"> </v>
      </c>
      <c r="V745" s="89"/>
      <c r="W745" s="90" t="str">
        <f t="shared" si="169"/>
        <v xml:space="preserve"> </v>
      </c>
      <c r="X745" s="90"/>
      <c r="Y745" s="90"/>
      <c r="Z745" s="90"/>
      <c r="AA745" s="90"/>
      <c r="AB745" s="87" t="s">
        <v>74</v>
      </c>
      <c r="AC745" s="76"/>
      <c r="AD745" s="91">
        <f t="shared" si="164"/>
        <v>0</v>
      </c>
      <c r="AE745" s="88" t="str">
        <f t="shared" si="170"/>
        <v xml:space="preserve"> </v>
      </c>
      <c r="AF745" s="91" t="str">
        <f t="shared" si="165"/>
        <v xml:space="preserve"> </v>
      </c>
      <c r="AG745" s="78"/>
      <c r="AH745" s="78"/>
      <c r="AI745" s="78"/>
      <c r="AK745" s="94" t="str">
        <f t="shared" si="166"/>
        <v>≤60</v>
      </c>
      <c r="AL745" s="94">
        <f t="shared" ca="1" si="167"/>
        <v>44</v>
      </c>
      <c r="AM745" s="95">
        <f t="shared" si="175"/>
        <v>0</v>
      </c>
      <c r="AN745" s="95">
        <f t="shared" si="176"/>
        <v>0</v>
      </c>
      <c r="AO745" s="96">
        <f t="shared" si="171"/>
        <v>0</v>
      </c>
      <c r="AP745" s="96">
        <f t="shared" si="172"/>
        <v>0</v>
      </c>
    </row>
    <row r="746" spans="2:42" s="97" customFormat="1" ht="52.8" x14ac:dyDescent="0.3">
      <c r="B746" s="79">
        <f t="shared" si="173"/>
        <v>743</v>
      </c>
      <c r="C746" s="79"/>
      <c r="D746" s="80" t="s">
        <v>94</v>
      </c>
      <c r="E746" s="80"/>
      <c r="F746" s="81"/>
      <c r="G746" s="82" t="str">
        <f t="shared" si="174"/>
        <v xml:space="preserve">Группа от QF </v>
      </c>
      <c r="H746" s="83"/>
      <c r="I746" s="83"/>
      <c r="J746" s="83"/>
      <c r="K746" s="83"/>
      <c r="L746" s="127"/>
      <c r="M746" s="127"/>
      <c r="N746" s="84"/>
      <c r="O746" s="85"/>
      <c r="P746" s="85"/>
      <c r="Q746" s="85"/>
      <c r="R746" s="86"/>
      <c r="S746" s="80"/>
      <c r="T746" s="87"/>
      <c r="U746" s="88" t="str">
        <f t="shared" si="168"/>
        <v xml:space="preserve"> </v>
      </c>
      <c r="V746" s="89"/>
      <c r="W746" s="90" t="str">
        <f t="shared" si="169"/>
        <v xml:space="preserve"> </v>
      </c>
      <c r="X746" s="90"/>
      <c r="Y746" s="90"/>
      <c r="Z746" s="90"/>
      <c r="AA746" s="90"/>
      <c r="AB746" s="87" t="s">
        <v>74</v>
      </c>
      <c r="AC746" s="76"/>
      <c r="AD746" s="91">
        <f t="shared" si="164"/>
        <v>0</v>
      </c>
      <c r="AE746" s="88" t="str">
        <f t="shared" si="170"/>
        <v xml:space="preserve"> </v>
      </c>
      <c r="AF746" s="91" t="str">
        <f t="shared" si="165"/>
        <v xml:space="preserve"> </v>
      </c>
      <c r="AG746" s="78"/>
      <c r="AH746" s="78"/>
      <c r="AI746" s="78"/>
      <c r="AK746" s="94" t="str">
        <f t="shared" si="166"/>
        <v>≤60</v>
      </c>
      <c r="AL746" s="94">
        <f t="shared" ca="1" si="167"/>
        <v>42</v>
      </c>
      <c r="AM746" s="95">
        <f t="shared" si="175"/>
        <v>0</v>
      </c>
      <c r="AN746" s="95">
        <f t="shared" si="176"/>
        <v>0</v>
      </c>
      <c r="AO746" s="96">
        <f t="shared" si="171"/>
        <v>0</v>
      </c>
      <c r="AP746" s="96">
        <f t="shared" si="172"/>
        <v>0</v>
      </c>
    </row>
    <row r="747" spans="2:42" s="97" customFormat="1" ht="52.8" x14ac:dyDescent="0.3">
      <c r="B747" s="79">
        <f t="shared" si="173"/>
        <v>744</v>
      </c>
      <c r="C747" s="79"/>
      <c r="D747" s="80" t="s">
        <v>94</v>
      </c>
      <c r="E747" s="80"/>
      <c r="F747" s="81"/>
      <c r="G747" s="82" t="str">
        <f t="shared" si="174"/>
        <v xml:space="preserve">Группа от QF </v>
      </c>
      <c r="H747" s="83"/>
      <c r="I747" s="83"/>
      <c r="J747" s="83"/>
      <c r="K747" s="83"/>
      <c r="L747" s="127"/>
      <c r="M747" s="127"/>
      <c r="N747" s="84"/>
      <c r="O747" s="85"/>
      <c r="P747" s="85"/>
      <c r="Q747" s="85"/>
      <c r="R747" s="86"/>
      <c r="S747" s="80"/>
      <c r="T747" s="87"/>
      <c r="U747" s="88" t="str">
        <f t="shared" si="168"/>
        <v xml:space="preserve"> </v>
      </c>
      <c r="V747" s="89"/>
      <c r="W747" s="90" t="str">
        <f t="shared" si="169"/>
        <v xml:space="preserve"> </v>
      </c>
      <c r="X747" s="90"/>
      <c r="Y747" s="90"/>
      <c r="Z747" s="90"/>
      <c r="AA747" s="90"/>
      <c r="AB747" s="87" t="s">
        <v>74</v>
      </c>
      <c r="AC747" s="76"/>
      <c r="AD747" s="91">
        <f t="shared" si="164"/>
        <v>0</v>
      </c>
      <c r="AE747" s="88" t="str">
        <f t="shared" si="170"/>
        <v xml:space="preserve"> </v>
      </c>
      <c r="AF747" s="91" t="str">
        <f t="shared" si="165"/>
        <v xml:space="preserve"> </v>
      </c>
      <c r="AG747" s="78"/>
      <c r="AH747" s="78"/>
      <c r="AI747" s="78"/>
      <c r="AK747" s="94" t="str">
        <f t="shared" si="166"/>
        <v>≤60</v>
      </c>
      <c r="AL747" s="94">
        <f t="shared" ca="1" si="167"/>
        <v>31</v>
      </c>
      <c r="AM747" s="95">
        <f t="shared" si="175"/>
        <v>0</v>
      </c>
      <c r="AN747" s="95">
        <f t="shared" si="176"/>
        <v>0</v>
      </c>
      <c r="AO747" s="96">
        <f t="shared" si="171"/>
        <v>0</v>
      </c>
      <c r="AP747" s="96">
        <f t="shared" si="172"/>
        <v>0</v>
      </c>
    </row>
    <row r="748" spans="2:42" s="97" customFormat="1" ht="52.8" x14ac:dyDescent="0.3">
      <c r="B748" s="79">
        <f t="shared" si="173"/>
        <v>745</v>
      </c>
      <c r="C748" s="79"/>
      <c r="D748" s="80" t="s">
        <v>94</v>
      </c>
      <c r="E748" s="80"/>
      <c r="F748" s="81"/>
      <c r="G748" s="82" t="str">
        <f t="shared" si="174"/>
        <v xml:space="preserve">Группа от QF </v>
      </c>
      <c r="H748" s="83"/>
      <c r="I748" s="83"/>
      <c r="J748" s="83"/>
      <c r="K748" s="83"/>
      <c r="L748" s="127"/>
      <c r="M748" s="127"/>
      <c r="N748" s="84"/>
      <c r="O748" s="85"/>
      <c r="P748" s="85"/>
      <c r="Q748" s="85"/>
      <c r="R748" s="86"/>
      <c r="S748" s="80"/>
      <c r="T748" s="87"/>
      <c r="U748" s="88" t="str">
        <f t="shared" si="168"/>
        <v xml:space="preserve"> </v>
      </c>
      <c r="V748" s="89"/>
      <c r="W748" s="90" t="str">
        <f t="shared" si="169"/>
        <v xml:space="preserve"> </v>
      </c>
      <c r="X748" s="90"/>
      <c r="Y748" s="90"/>
      <c r="Z748" s="90"/>
      <c r="AA748" s="90"/>
      <c r="AB748" s="87" t="s">
        <v>74</v>
      </c>
      <c r="AC748" s="76"/>
      <c r="AD748" s="91">
        <f t="shared" si="164"/>
        <v>0</v>
      </c>
      <c r="AE748" s="88" t="str">
        <f t="shared" si="170"/>
        <v xml:space="preserve"> </v>
      </c>
      <c r="AF748" s="91" t="str">
        <f t="shared" si="165"/>
        <v xml:space="preserve"> </v>
      </c>
      <c r="AG748" s="78"/>
      <c r="AH748" s="78"/>
      <c r="AI748" s="78"/>
      <c r="AK748" s="94" t="str">
        <f t="shared" si="166"/>
        <v>≤60</v>
      </c>
      <c r="AL748" s="94">
        <f t="shared" ca="1" si="167"/>
        <v>31</v>
      </c>
      <c r="AM748" s="95">
        <f t="shared" si="175"/>
        <v>0</v>
      </c>
      <c r="AN748" s="95">
        <f t="shared" si="176"/>
        <v>0</v>
      </c>
      <c r="AO748" s="96">
        <f t="shared" si="171"/>
        <v>0</v>
      </c>
      <c r="AP748" s="96">
        <f t="shared" si="172"/>
        <v>0</v>
      </c>
    </row>
    <row r="749" spans="2:42" s="97" customFormat="1" ht="52.8" x14ac:dyDescent="0.3">
      <c r="B749" s="79">
        <f t="shared" si="173"/>
        <v>746</v>
      </c>
      <c r="C749" s="79"/>
      <c r="D749" s="80" t="s">
        <v>94</v>
      </c>
      <c r="E749" s="80"/>
      <c r="F749" s="81"/>
      <c r="G749" s="82" t="str">
        <f t="shared" si="174"/>
        <v xml:space="preserve">Группа от QF </v>
      </c>
      <c r="H749" s="83"/>
      <c r="I749" s="83"/>
      <c r="J749" s="83"/>
      <c r="K749" s="83"/>
      <c r="L749" s="127"/>
      <c r="M749" s="127"/>
      <c r="N749" s="84"/>
      <c r="O749" s="85"/>
      <c r="P749" s="85"/>
      <c r="Q749" s="85"/>
      <c r="R749" s="86"/>
      <c r="S749" s="80"/>
      <c r="T749" s="87"/>
      <c r="U749" s="88" t="str">
        <f t="shared" si="168"/>
        <v xml:space="preserve"> </v>
      </c>
      <c r="V749" s="89"/>
      <c r="W749" s="90" t="str">
        <f t="shared" si="169"/>
        <v xml:space="preserve"> </v>
      </c>
      <c r="X749" s="90"/>
      <c r="Y749" s="90"/>
      <c r="Z749" s="90"/>
      <c r="AA749" s="90"/>
      <c r="AB749" s="87" t="s">
        <v>74</v>
      </c>
      <c r="AC749" s="76"/>
      <c r="AD749" s="91">
        <f t="shared" si="164"/>
        <v>0</v>
      </c>
      <c r="AE749" s="88" t="str">
        <f t="shared" si="170"/>
        <v xml:space="preserve"> </v>
      </c>
      <c r="AF749" s="91" t="str">
        <f t="shared" si="165"/>
        <v xml:space="preserve"> </v>
      </c>
      <c r="AG749" s="78"/>
      <c r="AH749" s="78"/>
      <c r="AI749" s="78"/>
      <c r="AK749" s="94" t="str">
        <f t="shared" si="166"/>
        <v>≤60</v>
      </c>
      <c r="AL749" s="94">
        <f t="shared" ca="1" si="167"/>
        <v>35</v>
      </c>
      <c r="AM749" s="95">
        <f t="shared" si="175"/>
        <v>0</v>
      </c>
      <c r="AN749" s="95">
        <f t="shared" si="176"/>
        <v>0</v>
      </c>
      <c r="AO749" s="96">
        <f t="shared" si="171"/>
        <v>0</v>
      </c>
      <c r="AP749" s="96">
        <f t="shared" si="172"/>
        <v>0</v>
      </c>
    </row>
    <row r="750" spans="2:42" s="97" customFormat="1" ht="52.8" x14ac:dyDescent="0.3">
      <c r="B750" s="79">
        <f t="shared" si="173"/>
        <v>747</v>
      </c>
      <c r="C750" s="79"/>
      <c r="D750" s="80" t="s">
        <v>94</v>
      </c>
      <c r="E750" s="80"/>
      <c r="F750" s="81"/>
      <c r="G750" s="82" t="str">
        <f t="shared" si="174"/>
        <v xml:space="preserve">Группа от QF </v>
      </c>
      <c r="H750" s="83"/>
      <c r="I750" s="83"/>
      <c r="J750" s="83"/>
      <c r="K750" s="83"/>
      <c r="L750" s="127"/>
      <c r="M750" s="127"/>
      <c r="N750" s="84"/>
      <c r="O750" s="85"/>
      <c r="P750" s="85"/>
      <c r="Q750" s="85"/>
      <c r="R750" s="86"/>
      <c r="S750" s="80"/>
      <c r="T750" s="87"/>
      <c r="U750" s="88" t="str">
        <f t="shared" si="168"/>
        <v xml:space="preserve"> </v>
      </c>
      <c r="V750" s="89"/>
      <c r="W750" s="90" t="str">
        <f t="shared" si="169"/>
        <v xml:space="preserve"> </v>
      </c>
      <c r="X750" s="90"/>
      <c r="Y750" s="90"/>
      <c r="Z750" s="90"/>
      <c r="AA750" s="90"/>
      <c r="AB750" s="87" t="s">
        <v>74</v>
      </c>
      <c r="AC750" s="76"/>
      <c r="AD750" s="91">
        <f t="shared" si="164"/>
        <v>0</v>
      </c>
      <c r="AE750" s="88" t="str">
        <f t="shared" si="170"/>
        <v xml:space="preserve"> </v>
      </c>
      <c r="AF750" s="91" t="str">
        <f t="shared" si="165"/>
        <v xml:space="preserve"> </v>
      </c>
      <c r="AG750" s="78"/>
      <c r="AH750" s="78"/>
      <c r="AI750" s="78"/>
      <c r="AK750" s="94" t="str">
        <f t="shared" si="166"/>
        <v>≤60</v>
      </c>
      <c r="AL750" s="94">
        <f t="shared" ca="1" si="167"/>
        <v>34</v>
      </c>
      <c r="AM750" s="95">
        <f t="shared" si="175"/>
        <v>0</v>
      </c>
      <c r="AN750" s="95">
        <f t="shared" si="176"/>
        <v>0</v>
      </c>
      <c r="AO750" s="96">
        <f t="shared" si="171"/>
        <v>0</v>
      </c>
      <c r="AP750" s="96">
        <f t="shared" si="172"/>
        <v>0</v>
      </c>
    </row>
    <row r="751" spans="2:42" s="97" customFormat="1" ht="52.8" x14ac:dyDescent="0.3">
      <c r="B751" s="79">
        <f t="shared" si="173"/>
        <v>748</v>
      </c>
      <c r="C751" s="79"/>
      <c r="D751" s="80" t="s">
        <v>94</v>
      </c>
      <c r="E751" s="80"/>
      <c r="F751" s="81"/>
      <c r="G751" s="82" t="str">
        <f t="shared" si="174"/>
        <v xml:space="preserve">Группа от QF </v>
      </c>
      <c r="H751" s="83"/>
      <c r="I751" s="83"/>
      <c r="J751" s="83"/>
      <c r="K751" s="83"/>
      <c r="L751" s="127"/>
      <c r="M751" s="127"/>
      <c r="N751" s="84"/>
      <c r="O751" s="85"/>
      <c r="P751" s="85"/>
      <c r="Q751" s="85"/>
      <c r="R751" s="86"/>
      <c r="S751" s="80"/>
      <c r="T751" s="87"/>
      <c r="U751" s="88" t="str">
        <f t="shared" si="168"/>
        <v xml:space="preserve"> </v>
      </c>
      <c r="V751" s="89"/>
      <c r="W751" s="90" t="str">
        <f t="shared" si="169"/>
        <v xml:space="preserve"> </v>
      </c>
      <c r="X751" s="90"/>
      <c r="Y751" s="90"/>
      <c r="Z751" s="90"/>
      <c r="AA751" s="90"/>
      <c r="AB751" s="87" t="s">
        <v>74</v>
      </c>
      <c r="AC751" s="76"/>
      <c r="AD751" s="91">
        <f t="shared" si="164"/>
        <v>0</v>
      </c>
      <c r="AE751" s="88" t="str">
        <f t="shared" si="170"/>
        <v xml:space="preserve"> </v>
      </c>
      <c r="AF751" s="91" t="str">
        <f t="shared" si="165"/>
        <v xml:space="preserve"> </v>
      </c>
      <c r="AG751" s="78"/>
      <c r="AH751" s="78"/>
      <c r="AI751" s="78"/>
      <c r="AK751" s="94" t="str">
        <f t="shared" si="166"/>
        <v>≤60</v>
      </c>
      <c r="AL751" s="94">
        <f t="shared" ca="1" si="167"/>
        <v>21</v>
      </c>
      <c r="AM751" s="95">
        <f t="shared" si="175"/>
        <v>0</v>
      </c>
      <c r="AN751" s="95">
        <f t="shared" si="176"/>
        <v>0</v>
      </c>
      <c r="AO751" s="96">
        <f t="shared" si="171"/>
        <v>0</v>
      </c>
      <c r="AP751" s="96">
        <f t="shared" si="172"/>
        <v>0</v>
      </c>
    </row>
    <row r="752" spans="2:42" s="97" customFormat="1" ht="52.8" x14ac:dyDescent="0.3">
      <c r="B752" s="79">
        <f t="shared" si="173"/>
        <v>749</v>
      </c>
      <c r="C752" s="79"/>
      <c r="D752" s="80" t="s">
        <v>94</v>
      </c>
      <c r="E752" s="80"/>
      <c r="F752" s="81"/>
      <c r="G752" s="82" t="str">
        <f t="shared" si="174"/>
        <v xml:space="preserve">Группа от QF </v>
      </c>
      <c r="H752" s="83"/>
      <c r="I752" s="83"/>
      <c r="J752" s="83"/>
      <c r="K752" s="83"/>
      <c r="L752" s="127"/>
      <c r="M752" s="127"/>
      <c r="N752" s="84"/>
      <c r="O752" s="85"/>
      <c r="P752" s="85"/>
      <c r="Q752" s="85"/>
      <c r="R752" s="86"/>
      <c r="S752" s="80"/>
      <c r="T752" s="87"/>
      <c r="U752" s="88" t="str">
        <f t="shared" si="168"/>
        <v xml:space="preserve"> </v>
      </c>
      <c r="V752" s="89"/>
      <c r="W752" s="90" t="str">
        <f t="shared" si="169"/>
        <v xml:space="preserve"> </v>
      </c>
      <c r="X752" s="90"/>
      <c r="Y752" s="90"/>
      <c r="Z752" s="90"/>
      <c r="AA752" s="90"/>
      <c r="AB752" s="87" t="s">
        <v>74</v>
      </c>
      <c r="AC752" s="76"/>
      <c r="AD752" s="91">
        <f t="shared" si="164"/>
        <v>0</v>
      </c>
      <c r="AE752" s="88" t="str">
        <f t="shared" si="170"/>
        <v xml:space="preserve"> </v>
      </c>
      <c r="AF752" s="91" t="str">
        <f t="shared" si="165"/>
        <v xml:space="preserve"> </v>
      </c>
      <c r="AG752" s="78"/>
      <c r="AH752" s="78"/>
      <c r="AI752" s="78"/>
      <c r="AK752" s="94" t="str">
        <f t="shared" si="166"/>
        <v>≤60</v>
      </c>
      <c r="AL752" s="94">
        <f t="shared" ca="1" si="167"/>
        <v>49</v>
      </c>
      <c r="AM752" s="95">
        <f t="shared" si="175"/>
        <v>0</v>
      </c>
      <c r="AN752" s="95">
        <f t="shared" si="176"/>
        <v>0</v>
      </c>
      <c r="AO752" s="96">
        <f t="shared" si="171"/>
        <v>0</v>
      </c>
      <c r="AP752" s="96">
        <f t="shared" si="172"/>
        <v>0</v>
      </c>
    </row>
    <row r="753" spans="2:42" s="97" customFormat="1" ht="52.8" x14ac:dyDescent="0.3">
      <c r="B753" s="79">
        <f t="shared" si="173"/>
        <v>750</v>
      </c>
      <c r="C753" s="79"/>
      <c r="D753" s="80" t="s">
        <v>94</v>
      </c>
      <c r="E753" s="80"/>
      <c r="F753" s="81"/>
      <c r="G753" s="82" t="str">
        <f t="shared" si="174"/>
        <v xml:space="preserve">Группа от QF </v>
      </c>
      <c r="H753" s="83"/>
      <c r="I753" s="83"/>
      <c r="J753" s="83"/>
      <c r="K753" s="83"/>
      <c r="L753" s="127"/>
      <c r="M753" s="127"/>
      <c r="N753" s="84"/>
      <c r="O753" s="85"/>
      <c r="P753" s="85"/>
      <c r="Q753" s="85"/>
      <c r="R753" s="86"/>
      <c r="S753" s="80"/>
      <c r="T753" s="87"/>
      <c r="U753" s="88" t="str">
        <f t="shared" si="168"/>
        <v xml:space="preserve"> </v>
      </c>
      <c r="V753" s="89"/>
      <c r="W753" s="90" t="str">
        <f t="shared" si="169"/>
        <v xml:space="preserve"> </v>
      </c>
      <c r="X753" s="90"/>
      <c r="Y753" s="90"/>
      <c r="Z753" s="90"/>
      <c r="AA753" s="90"/>
      <c r="AB753" s="87" t="s">
        <v>74</v>
      </c>
      <c r="AC753" s="76"/>
      <c r="AD753" s="91">
        <f t="shared" si="164"/>
        <v>0</v>
      </c>
      <c r="AE753" s="88" t="str">
        <f t="shared" si="170"/>
        <v xml:space="preserve"> </v>
      </c>
      <c r="AF753" s="91" t="str">
        <f t="shared" si="165"/>
        <v xml:space="preserve"> </v>
      </c>
      <c r="AG753" s="78"/>
      <c r="AH753" s="78"/>
      <c r="AI753" s="78"/>
      <c r="AK753" s="94" t="str">
        <f t="shared" si="166"/>
        <v>≤60</v>
      </c>
      <c r="AL753" s="94">
        <f t="shared" ca="1" si="167"/>
        <v>29</v>
      </c>
      <c r="AM753" s="95">
        <f t="shared" si="175"/>
        <v>0</v>
      </c>
      <c r="AN753" s="95">
        <f t="shared" si="176"/>
        <v>0</v>
      </c>
      <c r="AO753" s="96">
        <f t="shared" si="171"/>
        <v>0</v>
      </c>
      <c r="AP753" s="96">
        <f t="shared" si="172"/>
        <v>0</v>
      </c>
    </row>
    <row r="754" spans="2:42" s="97" customFormat="1" ht="52.8" x14ac:dyDescent="0.3">
      <c r="B754" s="79">
        <f t="shared" si="173"/>
        <v>751</v>
      </c>
      <c r="C754" s="79"/>
      <c r="D754" s="80" t="s">
        <v>94</v>
      </c>
      <c r="E754" s="80"/>
      <c r="F754" s="81"/>
      <c r="G754" s="82" t="str">
        <f t="shared" si="174"/>
        <v xml:space="preserve">Группа от QF </v>
      </c>
      <c r="H754" s="83"/>
      <c r="I754" s="83"/>
      <c r="J754" s="83"/>
      <c r="K754" s="83"/>
      <c r="L754" s="127"/>
      <c r="M754" s="127"/>
      <c r="N754" s="84"/>
      <c r="O754" s="85"/>
      <c r="P754" s="85"/>
      <c r="Q754" s="85"/>
      <c r="R754" s="86"/>
      <c r="S754" s="80"/>
      <c r="T754" s="87"/>
      <c r="U754" s="88" t="str">
        <f t="shared" si="168"/>
        <v xml:space="preserve"> </v>
      </c>
      <c r="V754" s="89"/>
      <c r="W754" s="90" t="str">
        <f t="shared" si="169"/>
        <v xml:space="preserve"> </v>
      </c>
      <c r="X754" s="90"/>
      <c r="Y754" s="90"/>
      <c r="Z754" s="90"/>
      <c r="AA754" s="90"/>
      <c r="AB754" s="87" t="s">
        <v>74</v>
      </c>
      <c r="AC754" s="76"/>
      <c r="AD754" s="91">
        <f t="shared" si="164"/>
        <v>0</v>
      </c>
      <c r="AE754" s="88" t="str">
        <f t="shared" si="170"/>
        <v xml:space="preserve"> </v>
      </c>
      <c r="AF754" s="91" t="str">
        <f t="shared" si="165"/>
        <v xml:space="preserve"> </v>
      </c>
      <c r="AG754" s="78"/>
      <c r="AH754" s="78"/>
      <c r="AI754" s="78"/>
      <c r="AK754" s="94" t="str">
        <f t="shared" si="166"/>
        <v>≤60</v>
      </c>
      <c r="AL754" s="94">
        <f t="shared" ca="1" si="167"/>
        <v>36</v>
      </c>
      <c r="AM754" s="95">
        <f t="shared" si="175"/>
        <v>0</v>
      </c>
      <c r="AN754" s="95">
        <f t="shared" si="176"/>
        <v>0</v>
      </c>
      <c r="AO754" s="96">
        <f t="shared" si="171"/>
        <v>0</v>
      </c>
      <c r="AP754" s="96">
        <f t="shared" si="172"/>
        <v>0</v>
      </c>
    </row>
    <row r="755" spans="2:42" s="97" customFormat="1" ht="52.8" x14ac:dyDescent="0.3">
      <c r="B755" s="79">
        <f t="shared" si="173"/>
        <v>752</v>
      </c>
      <c r="C755" s="79"/>
      <c r="D755" s="80" t="s">
        <v>94</v>
      </c>
      <c r="E755" s="80"/>
      <c r="F755" s="81"/>
      <c r="G755" s="82" t="str">
        <f t="shared" si="174"/>
        <v xml:space="preserve">Группа от QF </v>
      </c>
      <c r="H755" s="83"/>
      <c r="I755" s="83"/>
      <c r="J755" s="83"/>
      <c r="K755" s="83"/>
      <c r="L755" s="127"/>
      <c r="M755" s="127"/>
      <c r="N755" s="84"/>
      <c r="O755" s="85"/>
      <c r="P755" s="85"/>
      <c r="Q755" s="85"/>
      <c r="R755" s="86"/>
      <c r="S755" s="80"/>
      <c r="T755" s="87"/>
      <c r="U755" s="88" t="str">
        <f t="shared" si="168"/>
        <v xml:space="preserve"> </v>
      </c>
      <c r="V755" s="89"/>
      <c r="W755" s="90" t="str">
        <f t="shared" si="169"/>
        <v xml:space="preserve"> </v>
      </c>
      <c r="X755" s="90"/>
      <c r="Y755" s="90"/>
      <c r="Z755" s="90"/>
      <c r="AA755" s="90"/>
      <c r="AB755" s="87" t="s">
        <v>74</v>
      </c>
      <c r="AC755" s="76"/>
      <c r="AD755" s="91">
        <f t="shared" si="164"/>
        <v>0</v>
      </c>
      <c r="AE755" s="88" t="str">
        <f t="shared" si="170"/>
        <v xml:space="preserve"> </v>
      </c>
      <c r="AF755" s="91" t="str">
        <f t="shared" si="165"/>
        <v xml:space="preserve"> </v>
      </c>
      <c r="AG755" s="78"/>
      <c r="AH755" s="78"/>
      <c r="AI755" s="78"/>
      <c r="AK755" s="94" t="str">
        <f t="shared" si="166"/>
        <v>≤60</v>
      </c>
      <c r="AL755" s="94">
        <f t="shared" ca="1" si="167"/>
        <v>26</v>
      </c>
      <c r="AM755" s="95">
        <f t="shared" si="175"/>
        <v>0</v>
      </c>
      <c r="AN755" s="95">
        <f t="shared" si="176"/>
        <v>0</v>
      </c>
      <c r="AO755" s="96">
        <f t="shared" si="171"/>
        <v>0</v>
      </c>
      <c r="AP755" s="96">
        <f t="shared" si="172"/>
        <v>0</v>
      </c>
    </row>
    <row r="756" spans="2:42" s="97" customFormat="1" ht="52.8" x14ac:dyDescent="0.3">
      <c r="B756" s="79">
        <f t="shared" si="173"/>
        <v>753</v>
      </c>
      <c r="C756" s="79"/>
      <c r="D756" s="80" t="s">
        <v>94</v>
      </c>
      <c r="E756" s="80"/>
      <c r="F756" s="81"/>
      <c r="G756" s="82" t="str">
        <f t="shared" si="174"/>
        <v xml:space="preserve">Группа от QF </v>
      </c>
      <c r="H756" s="83"/>
      <c r="I756" s="83"/>
      <c r="J756" s="83"/>
      <c r="K756" s="83"/>
      <c r="L756" s="127"/>
      <c r="M756" s="127"/>
      <c r="N756" s="84"/>
      <c r="O756" s="85"/>
      <c r="P756" s="85"/>
      <c r="Q756" s="85"/>
      <c r="R756" s="86"/>
      <c r="S756" s="80"/>
      <c r="T756" s="87"/>
      <c r="U756" s="88" t="str">
        <f t="shared" si="168"/>
        <v xml:space="preserve"> </v>
      </c>
      <c r="V756" s="89"/>
      <c r="W756" s="90" t="str">
        <f t="shared" si="169"/>
        <v xml:space="preserve"> </v>
      </c>
      <c r="X756" s="90"/>
      <c r="Y756" s="90"/>
      <c r="Z756" s="90"/>
      <c r="AA756" s="90"/>
      <c r="AB756" s="87" t="s">
        <v>74</v>
      </c>
      <c r="AC756" s="76"/>
      <c r="AD756" s="91">
        <f t="shared" si="164"/>
        <v>0</v>
      </c>
      <c r="AE756" s="88" t="str">
        <f t="shared" si="170"/>
        <v xml:space="preserve"> </v>
      </c>
      <c r="AF756" s="91" t="str">
        <f t="shared" si="165"/>
        <v xml:space="preserve"> </v>
      </c>
      <c r="AG756" s="78"/>
      <c r="AH756" s="78"/>
      <c r="AI756" s="78"/>
      <c r="AK756" s="94" t="str">
        <f t="shared" si="166"/>
        <v>≤60</v>
      </c>
      <c r="AL756" s="94">
        <f t="shared" ca="1" si="167"/>
        <v>40</v>
      </c>
      <c r="AM756" s="95">
        <f t="shared" si="175"/>
        <v>0</v>
      </c>
      <c r="AN756" s="95">
        <f t="shared" si="176"/>
        <v>0</v>
      </c>
      <c r="AO756" s="96">
        <f t="shared" si="171"/>
        <v>0</v>
      </c>
      <c r="AP756" s="96">
        <f t="shared" si="172"/>
        <v>0</v>
      </c>
    </row>
    <row r="757" spans="2:42" s="97" customFormat="1" ht="52.8" x14ac:dyDescent="0.3">
      <c r="B757" s="79">
        <f t="shared" si="173"/>
        <v>754</v>
      </c>
      <c r="C757" s="79"/>
      <c r="D757" s="80" t="s">
        <v>94</v>
      </c>
      <c r="E757" s="80"/>
      <c r="F757" s="81"/>
      <c r="G757" s="82" t="str">
        <f t="shared" si="174"/>
        <v xml:space="preserve">Группа от QF </v>
      </c>
      <c r="H757" s="83"/>
      <c r="I757" s="83"/>
      <c r="J757" s="83"/>
      <c r="K757" s="83"/>
      <c r="L757" s="127"/>
      <c r="M757" s="127"/>
      <c r="N757" s="84"/>
      <c r="O757" s="85"/>
      <c r="P757" s="85"/>
      <c r="Q757" s="85"/>
      <c r="R757" s="86"/>
      <c r="S757" s="80"/>
      <c r="T757" s="87"/>
      <c r="U757" s="88" t="str">
        <f t="shared" si="168"/>
        <v xml:space="preserve"> </v>
      </c>
      <c r="V757" s="89"/>
      <c r="W757" s="90" t="str">
        <f t="shared" si="169"/>
        <v xml:space="preserve"> </v>
      </c>
      <c r="X757" s="90"/>
      <c r="Y757" s="90"/>
      <c r="Z757" s="90"/>
      <c r="AA757" s="90"/>
      <c r="AB757" s="87" t="s">
        <v>74</v>
      </c>
      <c r="AC757" s="76"/>
      <c r="AD757" s="91">
        <f t="shared" si="164"/>
        <v>0</v>
      </c>
      <c r="AE757" s="88" t="str">
        <f t="shared" si="170"/>
        <v xml:space="preserve"> </v>
      </c>
      <c r="AF757" s="91" t="str">
        <f t="shared" si="165"/>
        <v xml:space="preserve"> </v>
      </c>
      <c r="AG757" s="78"/>
      <c r="AH757" s="78"/>
      <c r="AI757" s="78"/>
      <c r="AK757" s="94" t="str">
        <f t="shared" si="166"/>
        <v>≤60</v>
      </c>
      <c r="AL757" s="94">
        <f t="shared" ca="1" si="167"/>
        <v>31</v>
      </c>
      <c r="AM757" s="95">
        <f t="shared" si="175"/>
        <v>0</v>
      </c>
      <c r="AN757" s="95">
        <f t="shared" si="176"/>
        <v>0</v>
      </c>
      <c r="AO757" s="96">
        <f t="shared" si="171"/>
        <v>0</v>
      </c>
      <c r="AP757" s="96">
        <f t="shared" si="172"/>
        <v>0</v>
      </c>
    </row>
    <row r="758" spans="2:42" s="97" customFormat="1" ht="52.8" x14ac:dyDescent="0.3">
      <c r="B758" s="79">
        <f t="shared" si="173"/>
        <v>755</v>
      </c>
      <c r="C758" s="79"/>
      <c r="D758" s="80" t="s">
        <v>94</v>
      </c>
      <c r="E758" s="80"/>
      <c r="F758" s="81"/>
      <c r="G758" s="82" t="str">
        <f t="shared" si="174"/>
        <v xml:space="preserve">Группа от QF </v>
      </c>
      <c r="H758" s="83"/>
      <c r="I758" s="83"/>
      <c r="J758" s="83"/>
      <c r="K758" s="83"/>
      <c r="L758" s="127"/>
      <c r="M758" s="127"/>
      <c r="N758" s="84"/>
      <c r="O758" s="85"/>
      <c r="P758" s="85"/>
      <c r="Q758" s="85"/>
      <c r="R758" s="86"/>
      <c r="S758" s="80"/>
      <c r="T758" s="87"/>
      <c r="U758" s="88" t="str">
        <f t="shared" si="168"/>
        <v xml:space="preserve"> </v>
      </c>
      <c r="V758" s="89"/>
      <c r="W758" s="90" t="str">
        <f t="shared" si="169"/>
        <v xml:space="preserve"> </v>
      </c>
      <c r="X758" s="90"/>
      <c r="Y758" s="90"/>
      <c r="Z758" s="90"/>
      <c r="AA758" s="90"/>
      <c r="AB758" s="87" t="s">
        <v>74</v>
      </c>
      <c r="AC758" s="76"/>
      <c r="AD758" s="91">
        <f t="shared" si="164"/>
        <v>0</v>
      </c>
      <c r="AE758" s="88" t="str">
        <f t="shared" si="170"/>
        <v xml:space="preserve"> </v>
      </c>
      <c r="AF758" s="91" t="str">
        <f t="shared" si="165"/>
        <v xml:space="preserve"> </v>
      </c>
      <c r="AG758" s="78"/>
      <c r="AH758" s="78"/>
      <c r="AI758" s="78"/>
      <c r="AK758" s="94" t="str">
        <f t="shared" si="166"/>
        <v>≤60</v>
      </c>
      <c r="AL758" s="94">
        <f t="shared" ca="1" si="167"/>
        <v>32</v>
      </c>
      <c r="AM758" s="95">
        <f t="shared" si="175"/>
        <v>0</v>
      </c>
      <c r="AN758" s="95">
        <f t="shared" si="176"/>
        <v>0</v>
      </c>
      <c r="AO758" s="96">
        <f t="shared" si="171"/>
        <v>0</v>
      </c>
      <c r="AP758" s="96">
        <f t="shared" si="172"/>
        <v>0</v>
      </c>
    </row>
    <row r="759" spans="2:42" s="97" customFormat="1" ht="52.8" x14ac:dyDescent="0.3">
      <c r="B759" s="79">
        <f t="shared" si="173"/>
        <v>756</v>
      </c>
      <c r="C759" s="79"/>
      <c r="D759" s="80" t="s">
        <v>94</v>
      </c>
      <c r="E759" s="80"/>
      <c r="F759" s="81"/>
      <c r="G759" s="82" t="str">
        <f t="shared" si="174"/>
        <v xml:space="preserve">Группа от QF </v>
      </c>
      <c r="H759" s="83"/>
      <c r="I759" s="83"/>
      <c r="J759" s="83"/>
      <c r="K759" s="83"/>
      <c r="L759" s="127"/>
      <c r="M759" s="127"/>
      <c r="N759" s="84"/>
      <c r="O759" s="85"/>
      <c r="P759" s="85"/>
      <c r="Q759" s="85"/>
      <c r="R759" s="86"/>
      <c r="S759" s="80"/>
      <c r="T759" s="87"/>
      <c r="U759" s="88" t="str">
        <f t="shared" si="168"/>
        <v xml:space="preserve"> </v>
      </c>
      <c r="V759" s="89"/>
      <c r="W759" s="90" t="str">
        <f t="shared" si="169"/>
        <v xml:space="preserve"> </v>
      </c>
      <c r="X759" s="90"/>
      <c r="Y759" s="90"/>
      <c r="Z759" s="90"/>
      <c r="AA759" s="90"/>
      <c r="AB759" s="87" t="s">
        <v>74</v>
      </c>
      <c r="AC759" s="76"/>
      <c r="AD759" s="91">
        <f t="shared" si="164"/>
        <v>0</v>
      </c>
      <c r="AE759" s="88" t="str">
        <f t="shared" si="170"/>
        <v xml:space="preserve"> </v>
      </c>
      <c r="AF759" s="91" t="str">
        <f t="shared" si="165"/>
        <v xml:space="preserve"> </v>
      </c>
      <c r="AG759" s="78"/>
      <c r="AH759" s="78"/>
      <c r="AI759" s="78"/>
      <c r="AK759" s="94" t="str">
        <f t="shared" si="166"/>
        <v>≤60</v>
      </c>
      <c r="AL759" s="94">
        <f t="shared" ca="1" si="167"/>
        <v>26</v>
      </c>
      <c r="AM759" s="95">
        <f t="shared" si="175"/>
        <v>0</v>
      </c>
      <c r="AN759" s="95">
        <f t="shared" si="176"/>
        <v>0</v>
      </c>
      <c r="AO759" s="96">
        <f t="shared" si="171"/>
        <v>0</v>
      </c>
      <c r="AP759" s="96">
        <f t="shared" si="172"/>
        <v>0</v>
      </c>
    </row>
    <row r="760" spans="2:42" s="97" customFormat="1" ht="52.8" x14ac:dyDescent="0.3">
      <c r="B760" s="79">
        <f t="shared" si="173"/>
        <v>757</v>
      </c>
      <c r="C760" s="79"/>
      <c r="D760" s="80" t="s">
        <v>94</v>
      </c>
      <c r="E760" s="80"/>
      <c r="F760" s="81"/>
      <c r="G760" s="82" t="str">
        <f t="shared" si="174"/>
        <v xml:space="preserve">Группа от QF </v>
      </c>
      <c r="H760" s="83"/>
      <c r="I760" s="83"/>
      <c r="J760" s="83"/>
      <c r="K760" s="83"/>
      <c r="L760" s="127"/>
      <c r="M760" s="127"/>
      <c r="N760" s="84"/>
      <c r="O760" s="85"/>
      <c r="P760" s="85"/>
      <c r="Q760" s="85"/>
      <c r="R760" s="86"/>
      <c r="S760" s="80"/>
      <c r="T760" s="87"/>
      <c r="U760" s="88" t="str">
        <f t="shared" si="168"/>
        <v xml:space="preserve"> </v>
      </c>
      <c r="V760" s="89"/>
      <c r="W760" s="90" t="str">
        <f t="shared" si="169"/>
        <v xml:space="preserve"> </v>
      </c>
      <c r="X760" s="90"/>
      <c r="Y760" s="90"/>
      <c r="Z760" s="90"/>
      <c r="AA760" s="90"/>
      <c r="AB760" s="87" t="s">
        <v>74</v>
      </c>
      <c r="AC760" s="76"/>
      <c r="AD760" s="91">
        <f t="shared" si="164"/>
        <v>0</v>
      </c>
      <c r="AE760" s="88" t="str">
        <f t="shared" si="170"/>
        <v xml:space="preserve"> </v>
      </c>
      <c r="AF760" s="91" t="str">
        <f t="shared" si="165"/>
        <v xml:space="preserve"> </v>
      </c>
      <c r="AG760" s="78"/>
      <c r="AH760" s="78"/>
      <c r="AI760" s="78"/>
      <c r="AK760" s="94" t="str">
        <f t="shared" si="166"/>
        <v>≤60</v>
      </c>
      <c r="AL760" s="94">
        <f t="shared" ca="1" si="167"/>
        <v>39</v>
      </c>
      <c r="AM760" s="95">
        <f t="shared" si="175"/>
        <v>0</v>
      </c>
      <c r="AN760" s="95">
        <f t="shared" si="176"/>
        <v>0</v>
      </c>
      <c r="AO760" s="96">
        <f t="shared" si="171"/>
        <v>0</v>
      </c>
      <c r="AP760" s="96">
        <f t="shared" si="172"/>
        <v>0</v>
      </c>
    </row>
    <row r="761" spans="2:42" s="97" customFormat="1" ht="52.8" x14ac:dyDescent="0.3">
      <c r="B761" s="79">
        <f t="shared" si="173"/>
        <v>758</v>
      </c>
      <c r="C761" s="79"/>
      <c r="D761" s="80" t="s">
        <v>94</v>
      </c>
      <c r="E761" s="80"/>
      <c r="F761" s="81"/>
      <c r="G761" s="82" t="str">
        <f t="shared" si="174"/>
        <v xml:space="preserve">Группа от QF </v>
      </c>
      <c r="H761" s="83"/>
      <c r="I761" s="83"/>
      <c r="J761" s="83"/>
      <c r="K761" s="83"/>
      <c r="L761" s="127"/>
      <c r="M761" s="127"/>
      <c r="N761" s="84"/>
      <c r="O761" s="85"/>
      <c r="P761" s="85"/>
      <c r="Q761" s="85"/>
      <c r="R761" s="86"/>
      <c r="S761" s="80"/>
      <c r="T761" s="87"/>
      <c r="U761" s="88" t="str">
        <f t="shared" si="168"/>
        <v xml:space="preserve"> </v>
      </c>
      <c r="V761" s="89"/>
      <c r="W761" s="90" t="str">
        <f t="shared" si="169"/>
        <v xml:space="preserve"> </v>
      </c>
      <c r="X761" s="90"/>
      <c r="Y761" s="90"/>
      <c r="Z761" s="90"/>
      <c r="AA761" s="90"/>
      <c r="AB761" s="87" t="s">
        <v>74</v>
      </c>
      <c r="AC761" s="76"/>
      <c r="AD761" s="91">
        <f t="shared" si="164"/>
        <v>0</v>
      </c>
      <c r="AE761" s="88" t="str">
        <f t="shared" si="170"/>
        <v xml:space="preserve"> </v>
      </c>
      <c r="AF761" s="91" t="str">
        <f t="shared" si="165"/>
        <v xml:space="preserve"> </v>
      </c>
      <c r="AG761" s="78"/>
      <c r="AH761" s="78"/>
      <c r="AI761" s="78"/>
      <c r="AK761" s="94" t="str">
        <f t="shared" si="166"/>
        <v>≤60</v>
      </c>
      <c r="AL761" s="94">
        <f t="shared" ca="1" si="167"/>
        <v>33</v>
      </c>
      <c r="AM761" s="95">
        <f t="shared" si="175"/>
        <v>0</v>
      </c>
      <c r="AN761" s="95">
        <f t="shared" si="176"/>
        <v>0</v>
      </c>
      <c r="AO761" s="96">
        <f t="shared" si="171"/>
        <v>0</v>
      </c>
      <c r="AP761" s="96">
        <f t="shared" si="172"/>
        <v>0</v>
      </c>
    </row>
    <row r="762" spans="2:42" s="97" customFormat="1" ht="52.8" x14ac:dyDescent="0.3">
      <c r="B762" s="79">
        <f t="shared" si="173"/>
        <v>759</v>
      </c>
      <c r="C762" s="79"/>
      <c r="D762" s="80" t="s">
        <v>94</v>
      </c>
      <c r="E762" s="80"/>
      <c r="F762" s="81"/>
      <c r="G762" s="82" t="str">
        <f t="shared" si="174"/>
        <v xml:space="preserve">Группа от QF </v>
      </c>
      <c r="H762" s="83"/>
      <c r="I762" s="83"/>
      <c r="J762" s="83"/>
      <c r="K762" s="83"/>
      <c r="L762" s="127"/>
      <c r="M762" s="127"/>
      <c r="N762" s="84"/>
      <c r="O762" s="85"/>
      <c r="P762" s="85"/>
      <c r="Q762" s="85"/>
      <c r="R762" s="86"/>
      <c r="S762" s="80"/>
      <c r="T762" s="87"/>
      <c r="U762" s="88" t="str">
        <f t="shared" si="168"/>
        <v xml:space="preserve"> </v>
      </c>
      <c r="V762" s="89"/>
      <c r="W762" s="90" t="str">
        <f t="shared" si="169"/>
        <v xml:space="preserve"> </v>
      </c>
      <c r="X762" s="90"/>
      <c r="Y762" s="90"/>
      <c r="Z762" s="90"/>
      <c r="AA762" s="90"/>
      <c r="AB762" s="87" t="s">
        <v>74</v>
      </c>
      <c r="AC762" s="76"/>
      <c r="AD762" s="91">
        <f t="shared" si="164"/>
        <v>0</v>
      </c>
      <c r="AE762" s="88" t="str">
        <f t="shared" si="170"/>
        <v xml:space="preserve"> </v>
      </c>
      <c r="AF762" s="91" t="str">
        <f t="shared" si="165"/>
        <v xml:space="preserve"> </v>
      </c>
      <c r="AG762" s="78"/>
      <c r="AH762" s="78"/>
      <c r="AI762" s="78"/>
      <c r="AK762" s="94" t="str">
        <f t="shared" si="166"/>
        <v>≤60</v>
      </c>
      <c r="AL762" s="94">
        <f t="shared" ca="1" si="167"/>
        <v>28</v>
      </c>
      <c r="AM762" s="95">
        <f t="shared" si="175"/>
        <v>0</v>
      </c>
      <c r="AN762" s="95">
        <f t="shared" si="176"/>
        <v>0</v>
      </c>
      <c r="AO762" s="96">
        <f t="shared" si="171"/>
        <v>0</v>
      </c>
      <c r="AP762" s="96">
        <f t="shared" si="172"/>
        <v>0</v>
      </c>
    </row>
    <row r="763" spans="2:42" s="97" customFormat="1" ht="52.8" x14ac:dyDescent="0.3">
      <c r="B763" s="79">
        <f t="shared" si="173"/>
        <v>760</v>
      </c>
      <c r="C763" s="79"/>
      <c r="D763" s="80" t="s">
        <v>94</v>
      </c>
      <c r="E763" s="80"/>
      <c r="F763" s="81"/>
      <c r="G763" s="82" t="str">
        <f t="shared" si="174"/>
        <v xml:space="preserve">Группа от QF </v>
      </c>
      <c r="H763" s="83"/>
      <c r="I763" s="83"/>
      <c r="J763" s="83"/>
      <c r="K763" s="83"/>
      <c r="L763" s="127"/>
      <c r="M763" s="127"/>
      <c r="N763" s="84"/>
      <c r="O763" s="85"/>
      <c r="P763" s="85"/>
      <c r="Q763" s="85"/>
      <c r="R763" s="86"/>
      <c r="S763" s="80"/>
      <c r="T763" s="87"/>
      <c r="U763" s="88" t="str">
        <f t="shared" si="168"/>
        <v xml:space="preserve"> </v>
      </c>
      <c r="V763" s="89"/>
      <c r="W763" s="90" t="str">
        <f t="shared" si="169"/>
        <v xml:space="preserve"> </v>
      </c>
      <c r="X763" s="90"/>
      <c r="Y763" s="90"/>
      <c r="Z763" s="90"/>
      <c r="AA763" s="90"/>
      <c r="AB763" s="87" t="s">
        <v>74</v>
      </c>
      <c r="AC763" s="76"/>
      <c r="AD763" s="91">
        <f t="shared" si="164"/>
        <v>0</v>
      </c>
      <c r="AE763" s="88" t="str">
        <f t="shared" si="170"/>
        <v xml:space="preserve"> </v>
      </c>
      <c r="AF763" s="91" t="str">
        <f t="shared" si="165"/>
        <v xml:space="preserve"> </v>
      </c>
      <c r="AG763" s="78"/>
      <c r="AH763" s="78"/>
      <c r="AI763" s="78"/>
      <c r="AK763" s="94" t="str">
        <f t="shared" si="166"/>
        <v>≤60</v>
      </c>
      <c r="AL763" s="94">
        <f t="shared" ca="1" si="167"/>
        <v>25</v>
      </c>
      <c r="AM763" s="95">
        <f t="shared" si="175"/>
        <v>0</v>
      </c>
      <c r="AN763" s="95">
        <f t="shared" si="176"/>
        <v>0</v>
      </c>
      <c r="AO763" s="96">
        <f t="shared" si="171"/>
        <v>0</v>
      </c>
      <c r="AP763" s="96">
        <f t="shared" si="172"/>
        <v>0</v>
      </c>
    </row>
    <row r="764" spans="2:42" s="97" customFormat="1" ht="52.8" x14ac:dyDescent="0.3">
      <c r="B764" s="79">
        <f t="shared" si="173"/>
        <v>761</v>
      </c>
      <c r="C764" s="79"/>
      <c r="D764" s="80" t="s">
        <v>94</v>
      </c>
      <c r="E764" s="80"/>
      <c r="F764" s="81"/>
      <c r="G764" s="82" t="str">
        <f t="shared" si="174"/>
        <v xml:space="preserve">Группа от QF </v>
      </c>
      <c r="H764" s="83"/>
      <c r="I764" s="83"/>
      <c r="J764" s="83"/>
      <c r="K764" s="83"/>
      <c r="L764" s="127"/>
      <c r="M764" s="127"/>
      <c r="N764" s="84"/>
      <c r="O764" s="85"/>
      <c r="P764" s="85"/>
      <c r="Q764" s="85"/>
      <c r="R764" s="86"/>
      <c r="S764" s="80"/>
      <c r="T764" s="87"/>
      <c r="U764" s="88" t="str">
        <f t="shared" si="168"/>
        <v xml:space="preserve"> </v>
      </c>
      <c r="V764" s="89"/>
      <c r="W764" s="90" t="str">
        <f t="shared" si="169"/>
        <v xml:space="preserve"> </v>
      </c>
      <c r="X764" s="90"/>
      <c r="Y764" s="90"/>
      <c r="Z764" s="90"/>
      <c r="AA764" s="90"/>
      <c r="AB764" s="87" t="s">
        <v>74</v>
      </c>
      <c r="AC764" s="76"/>
      <c r="AD764" s="91">
        <f t="shared" si="164"/>
        <v>0</v>
      </c>
      <c r="AE764" s="88" t="str">
        <f t="shared" si="170"/>
        <v xml:space="preserve"> </v>
      </c>
      <c r="AF764" s="91" t="str">
        <f t="shared" si="165"/>
        <v xml:space="preserve"> </v>
      </c>
      <c r="AG764" s="78"/>
      <c r="AH764" s="78"/>
      <c r="AI764" s="78"/>
      <c r="AK764" s="94" t="str">
        <f t="shared" si="166"/>
        <v>≤60</v>
      </c>
      <c r="AL764" s="94">
        <f t="shared" ca="1" si="167"/>
        <v>24</v>
      </c>
      <c r="AM764" s="95">
        <f t="shared" si="175"/>
        <v>0</v>
      </c>
      <c r="AN764" s="95">
        <f t="shared" si="176"/>
        <v>0</v>
      </c>
      <c r="AO764" s="96">
        <f t="shared" si="171"/>
        <v>0</v>
      </c>
      <c r="AP764" s="96">
        <f t="shared" si="172"/>
        <v>0</v>
      </c>
    </row>
    <row r="765" spans="2:42" s="97" customFormat="1" ht="52.8" x14ac:dyDescent="0.3">
      <c r="B765" s="79">
        <f t="shared" si="173"/>
        <v>762</v>
      </c>
      <c r="C765" s="79"/>
      <c r="D765" s="80" t="s">
        <v>94</v>
      </c>
      <c r="E765" s="80"/>
      <c r="F765" s="81"/>
      <c r="G765" s="82" t="str">
        <f t="shared" si="174"/>
        <v xml:space="preserve">Группа от QF </v>
      </c>
      <c r="H765" s="83"/>
      <c r="I765" s="83"/>
      <c r="J765" s="83"/>
      <c r="K765" s="83"/>
      <c r="L765" s="127"/>
      <c r="M765" s="127"/>
      <c r="N765" s="84"/>
      <c r="O765" s="85"/>
      <c r="P765" s="85"/>
      <c r="Q765" s="85"/>
      <c r="R765" s="86"/>
      <c r="S765" s="80"/>
      <c r="T765" s="87"/>
      <c r="U765" s="88" t="str">
        <f t="shared" si="168"/>
        <v xml:space="preserve"> </v>
      </c>
      <c r="V765" s="89"/>
      <c r="W765" s="90" t="str">
        <f t="shared" si="169"/>
        <v xml:space="preserve"> </v>
      </c>
      <c r="X765" s="90"/>
      <c r="Y765" s="90"/>
      <c r="Z765" s="90"/>
      <c r="AA765" s="90"/>
      <c r="AB765" s="87" t="s">
        <v>74</v>
      </c>
      <c r="AC765" s="76"/>
      <c r="AD765" s="91">
        <f t="shared" si="164"/>
        <v>0</v>
      </c>
      <c r="AE765" s="88" t="str">
        <f t="shared" si="170"/>
        <v xml:space="preserve"> </v>
      </c>
      <c r="AF765" s="91" t="str">
        <f t="shared" si="165"/>
        <v xml:space="preserve"> </v>
      </c>
      <c r="AG765" s="78"/>
      <c r="AH765" s="78"/>
      <c r="AI765" s="78"/>
      <c r="AK765" s="94" t="str">
        <f t="shared" si="166"/>
        <v>≤60</v>
      </c>
      <c r="AL765" s="94">
        <f t="shared" ca="1" si="167"/>
        <v>25</v>
      </c>
      <c r="AM765" s="95">
        <f t="shared" si="175"/>
        <v>0</v>
      </c>
      <c r="AN765" s="95">
        <f t="shared" si="176"/>
        <v>0</v>
      </c>
      <c r="AO765" s="96">
        <f t="shared" si="171"/>
        <v>0</v>
      </c>
      <c r="AP765" s="96">
        <f t="shared" si="172"/>
        <v>0</v>
      </c>
    </row>
    <row r="766" spans="2:42" s="97" customFormat="1" ht="52.8" x14ac:dyDescent="0.3">
      <c r="B766" s="79">
        <f t="shared" si="173"/>
        <v>763</v>
      </c>
      <c r="C766" s="79"/>
      <c r="D766" s="80" t="s">
        <v>94</v>
      </c>
      <c r="E766" s="80"/>
      <c r="F766" s="81"/>
      <c r="G766" s="82" t="str">
        <f t="shared" si="174"/>
        <v xml:space="preserve">Группа от QF </v>
      </c>
      <c r="H766" s="83"/>
      <c r="I766" s="83"/>
      <c r="J766" s="83"/>
      <c r="K766" s="83"/>
      <c r="L766" s="127"/>
      <c r="M766" s="127"/>
      <c r="N766" s="84"/>
      <c r="O766" s="85"/>
      <c r="P766" s="85"/>
      <c r="Q766" s="85"/>
      <c r="R766" s="86"/>
      <c r="S766" s="80"/>
      <c r="T766" s="87"/>
      <c r="U766" s="88" t="str">
        <f t="shared" si="168"/>
        <v xml:space="preserve"> </v>
      </c>
      <c r="V766" s="89"/>
      <c r="W766" s="90" t="str">
        <f t="shared" si="169"/>
        <v xml:space="preserve"> </v>
      </c>
      <c r="X766" s="90"/>
      <c r="Y766" s="90"/>
      <c r="Z766" s="90"/>
      <c r="AA766" s="90"/>
      <c r="AB766" s="87" t="s">
        <v>74</v>
      </c>
      <c r="AC766" s="76"/>
      <c r="AD766" s="91">
        <f t="shared" si="164"/>
        <v>0</v>
      </c>
      <c r="AE766" s="88" t="str">
        <f t="shared" si="170"/>
        <v xml:space="preserve"> </v>
      </c>
      <c r="AF766" s="91" t="str">
        <f t="shared" si="165"/>
        <v xml:space="preserve"> </v>
      </c>
      <c r="AG766" s="78"/>
      <c r="AH766" s="78"/>
      <c r="AI766" s="78"/>
      <c r="AK766" s="94" t="str">
        <f t="shared" si="166"/>
        <v>≤60</v>
      </c>
      <c r="AL766" s="94">
        <f t="shared" ca="1" si="167"/>
        <v>47</v>
      </c>
      <c r="AM766" s="95">
        <f t="shared" si="175"/>
        <v>0</v>
      </c>
      <c r="AN766" s="95">
        <f t="shared" si="176"/>
        <v>0</v>
      </c>
      <c r="AO766" s="96">
        <f t="shared" si="171"/>
        <v>0</v>
      </c>
      <c r="AP766" s="96">
        <f t="shared" si="172"/>
        <v>0</v>
      </c>
    </row>
    <row r="767" spans="2:42" s="97" customFormat="1" ht="52.8" x14ac:dyDescent="0.3">
      <c r="B767" s="79">
        <f t="shared" si="173"/>
        <v>764</v>
      </c>
      <c r="C767" s="79"/>
      <c r="D767" s="80" t="s">
        <v>94</v>
      </c>
      <c r="E767" s="80"/>
      <c r="F767" s="81"/>
      <c r="G767" s="82" t="str">
        <f t="shared" si="174"/>
        <v xml:space="preserve">Группа от QF </v>
      </c>
      <c r="H767" s="83"/>
      <c r="I767" s="83"/>
      <c r="J767" s="83"/>
      <c r="K767" s="83"/>
      <c r="L767" s="127"/>
      <c r="M767" s="127"/>
      <c r="N767" s="84"/>
      <c r="O767" s="85"/>
      <c r="P767" s="85"/>
      <c r="Q767" s="85"/>
      <c r="R767" s="86"/>
      <c r="S767" s="80"/>
      <c r="T767" s="87"/>
      <c r="U767" s="88" t="str">
        <f t="shared" si="168"/>
        <v xml:space="preserve"> </v>
      </c>
      <c r="V767" s="89"/>
      <c r="W767" s="90" t="str">
        <f t="shared" si="169"/>
        <v xml:space="preserve"> </v>
      </c>
      <c r="X767" s="90"/>
      <c r="Y767" s="90"/>
      <c r="Z767" s="90"/>
      <c r="AA767" s="90"/>
      <c r="AB767" s="87" t="s">
        <v>74</v>
      </c>
      <c r="AC767" s="76"/>
      <c r="AD767" s="91">
        <f t="shared" si="164"/>
        <v>0</v>
      </c>
      <c r="AE767" s="88" t="str">
        <f t="shared" si="170"/>
        <v xml:space="preserve"> </v>
      </c>
      <c r="AF767" s="91" t="str">
        <f t="shared" si="165"/>
        <v xml:space="preserve"> </v>
      </c>
      <c r="AG767" s="78"/>
      <c r="AH767" s="78"/>
      <c r="AI767" s="78"/>
      <c r="AK767" s="94" t="str">
        <f t="shared" si="166"/>
        <v>≤60</v>
      </c>
      <c r="AL767" s="94">
        <f t="shared" ca="1" si="167"/>
        <v>29</v>
      </c>
      <c r="AM767" s="95">
        <f t="shared" si="175"/>
        <v>0</v>
      </c>
      <c r="AN767" s="95">
        <f t="shared" si="176"/>
        <v>0</v>
      </c>
      <c r="AO767" s="96">
        <f t="shared" si="171"/>
        <v>0</v>
      </c>
      <c r="AP767" s="96">
        <f t="shared" si="172"/>
        <v>0</v>
      </c>
    </row>
    <row r="768" spans="2:42" s="97" customFormat="1" ht="52.8" x14ac:dyDescent="0.3">
      <c r="B768" s="79">
        <f t="shared" si="173"/>
        <v>765</v>
      </c>
      <c r="C768" s="79"/>
      <c r="D768" s="80" t="s">
        <v>94</v>
      </c>
      <c r="E768" s="80"/>
      <c r="F768" s="81"/>
      <c r="G768" s="82" t="str">
        <f t="shared" si="174"/>
        <v xml:space="preserve">Группа от QF </v>
      </c>
      <c r="H768" s="83"/>
      <c r="I768" s="83"/>
      <c r="J768" s="83"/>
      <c r="K768" s="83"/>
      <c r="L768" s="127"/>
      <c r="M768" s="127"/>
      <c r="N768" s="84"/>
      <c r="O768" s="85"/>
      <c r="P768" s="85"/>
      <c r="Q768" s="85"/>
      <c r="R768" s="86"/>
      <c r="S768" s="80"/>
      <c r="T768" s="87"/>
      <c r="U768" s="88" t="str">
        <f t="shared" si="168"/>
        <v xml:space="preserve"> </v>
      </c>
      <c r="V768" s="89"/>
      <c r="W768" s="90" t="str">
        <f t="shared" si="169"/>
        <v xml:space="preserve"> </v>
      </c>
      <c r="X768" s="90"/>
      <c r="Y768" s="90"/>
      <c r="Z768" s="90"/>
      <c r="AA768" s="90"/>
      <c r="AB768" s="87" t="s">
        <v>74</v>
      </c>
      <c r="AC768" s="76"/>
      <c r="AD768" s="91">
        <f t="shared" si="164"/>
        <v>0</v>
      </c>
      <c r="AE768" s="88" t="str">
        <f t="shared" si="170"/>
        <v xml:space="preserve"> </v>
      </c>
      <c r="AF768" s="91" t="str">
        <f t="shared" si="165"/>
        <v xml:space="preserve"> </v>
      </c>
      <c r="AG768" s="78"/>
      <c r="AH768" s="78"/>
      <c r="AI768" s="78"/>
      <c r="AK768" s="94" t="str">
        <f t="shared" si="166"/>
        <v>≤60</v>
      </c>
      <c r="AL768" s="94">
        <f t="shared" ca="1" si="167"/>
        <v>28</v>
      </c>
      <c r="AM768" s="95">
        <f t="shared" si="175"/>
        <v>0</v>
      </c>
      <c r="AN768" s="95">
        <f t="shared" si="176"/>
        <v>0</v>
      </c>
      <c r="AO768" s="96">
        <f t="shared" si="171"/>
        <v>0</v>
      </c>
      <c r="AP768" s="96">
        <f t="shared" si="172"/>
        <v>0</v>
      </c>
    </row>
    <row r="769" spans="2:42" s="97" customFormat="1" ht="52.8" x14ac:dyDescent="0.3">
      <c r="B769" s="79">
        <f t="shared" si="173"/>
        <v>766</v>
      </c>
      <c r="C769" s="79"/>
      <c r="D769" s="80" t="s">
        <v>94</v>
      </c>
      <c r="E769" s="80"/>
      <c r="F769" s="81"/>
      <c r="G769" s="82" t="str">
        <f t="shared" si="174"/>
        <v xml:space="preserve">Группа от QF </v>
      </c>
      <c r="H769" s="83"/>
      <c r="I769" s="83"/>
      <c r="J769" s="83"/>
      <c r="K769" s="83"/>
      <c r="L769" s="127"/>
      <c r="M769" s="127"/>
      <c r="N769" s="84"/>
      <c r="O769" s="85"/>
      <c r="P769" s="85"/>
      <c r="Q769" s="85"/>
      <c r="R769" s="86"/>
      <c r="S769" s="80"/>
      <c r="T769" s="87"/>
      <c r="U769" s="88" t="str">
        <f t="shared" si="168"/>
        <v xml:space="preserve"> </v>
      </c>
      <c r="V769" s="89"/>
      <c r="W769" s="90" t="str">
        <f t="shared" si="169"/>
        <v xml:space="preserve"> </v>
      </c>
      <c r="X769" s="90"/>
      <c r="Y769" s="90"/>
      <c r="Z769" s="90"/>
      <c r="AA769" s="90"/>
      <c r="AB769" s="87" t="s">
        <v>74</v>
      </c>
      <c r="AC769" s="76"/>
      <c r="AD769" s="91">
        <f t="shared" si="164"/>
        <v>0</v>
      </c>
      <c r="AE769" s="88" t="str">
        <f t="shared" si="170"/>
        <v xml:space="preserve"> </v>
      </c>
      <c r="AF769" s="91" t="str">
        <f t="shared" si="165"/>
        <v xml:space="preserve"> </v>
      </c>
      <c r="AG769" s="78"/>
      <c r="AH769" s="78"/>
      <c r="AI769" s="78"/>
      <c r="AK769" s="94" t="str">
        <f t="shared" si="166"/>
        <v>≤60</v>
      </c>
      <c r="AL769" s="94">
        <f t="shared" ca="1" si="167"/>
        <v>25</v>
      </c>
      <c r="AM769" s="95">
        <f t="shared" si="175"/>
        <v>0</v>
      </c>
      <c r="AN769" s="95">
        <f t="shared" si="176"/>
        <v>0</v>
      </c>
      <c r="AO769" s="96">
        <f t="shared" si="171"/>
        <v>0</v>
      </c>
      <c r="AP769" s="96">
        <f t="shared" si="172"/>
        <v>0</v>
      </c>
    </row>
    <row r="770" spans="2:42" s="97" customFormat="1" ht="52.8" x14ac:dyDescent="0.3">
      <c r="B770" s="79">
        <f t="shared" si="173"/>
        <v>767</v>
      </c>
      <c r="C770" s="79"/>
      <c r="D770" s="80" t="s">
        <v>94</v>
      </c>
      <c r="E770" s="80"/>
      <c r="F770" s="81"/>
      <c r="G770" s="82" t="str">
        <f t="shared" si="174"/>
        <v xml:space="preserve">Группа от QF </v>
      </c>
      <c r="H770" s="83"/>
      <c r="I770" s="83"/>
      <c r="J770" s="83"/>
      <c r="K770" s="83"/>
      <c r="L770" s="127"/>
      <c r="M770" s="127"/>
      <c r="N770" s="84"/>
      <c r="O770" s="85"/>
      <c r="P770" s="85"/>
      <c r="Q770" s="85"/>
      <c r="R770" s="86"/>
      <c r="S770" s="80"/>
      <c r="T770" s="87"/>
      <c r="U770" s="88" t="str">
        <f t="shared" si="168"/>
        <v xml:space="preserve"> </v>
      </c>
      <c r="V770" s="89"/>
      <c r="W770" s="90" t="str">
        <f t="shared" si="169"/>
        <v xml:space="preserve"> </v>
      </c>
      <c r="X770" s="90"/>
      <c r="Y770" s="90"/>
      <c r="Z770" s="90"/>
      <c r="AA770" s="90"/>
      <c r="AB770" s="87" t="s">
        <v>74</v>
      </c>
      <c r="AC770" s="76"/>
      <c r="AD770" s="91">
        <f t="shared" si="164"/>
        <v>0</v>
      </c>
      <c r="AE770" s="88" t="str">
        <f t="shared" si="170"/>
        <v xml:space="preserve"> </v>
      </c>
      <c r="AF770" s="91" t="str">
        <f t="shared" si="165"/>
        <v xml:space="preserve"> </v>
      </c>
      <c r="AG770" s="78"/>
      <c r="AH770" s="78"/>
      <c r="AI770" s="78"/>
      <c r="AK770" s="94" t="str">
        <f t="shared" si="166"/>
        <v>≤60</v>
      </c>
      <c r="AL770" s="94">
        <f t="shared" ca="1" si="167"/>
        <v>22</v>
      </c>
      <c r="AM770" s="95">
        <f t="shared" si="175"/>
        <v>0</v>
      </c>
      <c r="AN770" s="95">
        <f t="shared" si="176"/>
        <v>0</v>
      </c>
      <c r="AO770" s="96">
        <f t="shared" si="171"/>
        <v>0</v>
      </c>
      <c r="AP770" s="96">
        <f t="shared" si="172"/>
        <v>0</v>
      </c>
    </row>
    <row r="771" spans="2:42" s="97" customFormat="1" ht="52.8" x14ac:dyDescent="0.3">
      <c r="B771" s="79">
        <f t="shared" si="173"/>
        <v>768</v>
      </c>
      <c r="C771" s="79"/>
      <c r="D771" s="80" t="s">
        <v>94</v>
      </c>
      <c r="E771" s="80"/>
      <c r="F771" s="81"/>
      <c r="G771" s="82" t="str">
        <f t="shared" si="174"/>
        <v xml:space="preserve">Группа от QF </v>
      </c>
      <c r="H771" s="83"/>
      <c r="I771" s="83"/>
      <c r="J771" s="83"/>
      <c r="K771" s="83"/>
      <c r="L771" s="127"/>
      <c r="M771" s="127"/>
      <c r="N771" s="84"/>
      <c r="O771" s="85"/>
      <c r="P771" s="85"/>
      <c r="Q771" s="85"/>
      <c r="R771" s="86"/>
      <c r="S771" s="80"/>
      <c r="T771" s="87"/>
      <c r="U771" s="88" t="str">
        <f t="shared" si="168"/>
        <v xml:space="preserve"> </v>
      </c>
      <c r="V771" s="89"/>
      <c r="W771" s="90" t="str">
        <f t="shared" si="169"/>
        <v xml:space="preserve"> </v>
      </c>
      <c r="X771" s="90"/>
      <c r="Y771" s="90"/>
      <c r="Z771" s="90"/>
      <c r="AA771" s="90"/>
      <c r="AB771" s="87" t="s">
        <v>74</v>
      </c>
      <c r="AC771" s="76"/>
      <c r="AD771" s="91">
        <f t="shared" ref="AD771:AD834" si="177">IF(V771=$AG$1,L771*3,IF(V771=$AH$1,L771*5,IF(V771=$AI$1,L771*8,IF(V771=$AJ$1,L771*12*0.75,0))))</f>
        <v>0</v>
      </c>
      <c r="AE771" s="88" t="str">
        <f t="shared" si="170"/>
        <v xml:space="preserve"> </v>
      </c>
      <c r="AF771" s="91" t="str">
        <f t="shared" ref="AF771:AF834" si="178">IF(V771=$AG$1,L771*5,IF(V771=$AH$1,L771*10,IF(V771=$AI$1,L771*10,IF(V771=$AJ$1,L771*12," "))))</f>
        <v xml:space="preserve"> </v>
      </c>
      <c r="AG771" s="78"/>
      <c r="AH771" s="78"/>
      <c r="AI771" s="78"/>
      <c r="AK771" s="94" t="str">
        <f t="shared" ref="AK771:AK834" si="179">IF(L771&gt;63,"≤120","≤60")</f>
        <v>≤60</v>
      </c>
      <c r="AL771" s="94">
        <f t="shared" ref="AL771:AL834" ca="1" si="180">IF(L771&lt;63,RANDBETWEEN(20,50),RANDBETWEEN(60,110))</f>
        <v>29</v>
      </c>
      <c r="AM771" s="95">
        <f t="shared" si="175"/>
        <v>0</v>
      </c>
      <c r="AN771" s="95">
        <f t="shared" si="176"/>
        <v>0</v>
      </c>
      <c r="AO771" s="96">
        <f t="shared" si="171"/>
        <v>0</v>
      </c>
      <c r="AP771" s="96">
        <f t="shared" si="172"/>
        <v>0</v>
      </c>
    </row>
    <row r="772" spans="2:42" s="97" customFormat="1" ht="52.8" x14ac:dyDescent="0.3">
      <c r="B772" s="79">
        <f t="shared" si="173"/>
        <v>769</v>
      </c>
      <c r="C772" s="79"/>
      <c r="D772" s="80" t="s">
        <v>94</v>
      </c>
      <c r="E772" s="80"/>
      <c r="F772" s="81"/>
      <c r="G772" s="82" t="str">
        <f t="shared" si="174"/>
        <v xml:space="preserve">Группа от QF </v>
      </c>
      <c r="H772" s="83"/>
      <c r="I772" s="83"/>
      <c r="J772" s="83"/>
      <c r="K772" s="83"/>
      <c r="L772" s="127"/>
      <c r="M772" s="127"/>
      <c r="N772" s="84"/>
      <c r="O772" s="85"/>
      <c r="P772" s="85"/>
      <c r="Q772" s="85"/>
      <c r="R772" s="86"/>
      <c r="S772" s="80"/>
      <c r="T772" s="87"/>
      <c r="U772" s="88" t="str">
        <f t="shared" ref="U772:U835" si="181">IF(AD772=0," ","-")</f>
        <v xml:space="preserve"> </v>
      </c>
      <c r="V772" s="89"/>
      <c r="W772" s="90" t="str">
        <f t="shared" ref="W772:W835" si="182">IF(AD772=0," ","-")</f>
        <v xml:space="preserve"> </v>
      </c>
      <c r="X772" s="90"/>
      <c r="Y772" s="90"/>
      <c r="Z772" s="90"/>
      <c r="AA772" s="90"/>
      <c r="AB772" s="87" t="s">
        <v>74</v>
      </c>
      <c r="AC772" s="76"/>
      <c r="AD772" s="91">
        <f t="shared" si="177"/>
        <v>0</v>
      </c>
      <c r="AE772" s="88" t="str">
        <f t="shared" ref="AE772:AE835" si="183">IF(AD772=0," ","-")</f>
        <v xml:space="preserve"> </v>
      </c>
      <c r="AF772" s="91" t="str">
        <f t="shared" si="178"/>
        <v xml:space="preserve"> </v>
      </c>
      <c r="AG772" s="78"/>
      <c r="AH772" s="78"/>
      <c r="AI772" s="78"/>
      <c r="AK772" s="94" t="str">
        <f t="shared" si="179"/>
        <v>≤60</v>
      </c>
      <c r="AL772" s="94">
        <f t="shared" ca="1" si="180"/>
        <v>27</v>
      </c>
      <c r="AM772" s="95">
        <f t="shared" si="175"/>
        <v>0</v>
      </c>
      <c r="AN772" s="95">
        <f t="shared" si="176"/>
        <v>0</v>
      </c>
      <c r="AO772" s="96">
        <f t="shared" ref="AO772:AO835" si="184">ROUND(L772*1.13,0)</f>
        <v>0</v>
      </c>
      <c r="AP772" s="96">
        <f t="shared" ref="AP772:AP835" si="185">ROUND(L772*1.45,0)</f>
        <v>0</v>
      </c>
    </row>
    <row r="773" spans="2:42" s="97" customFormat="1" ht="52.8" x14ac:dyDescent="0.3">
      <c r="B773" s="79">
        <f t="shared" si="173"/>
        <v>770</v>
      </c>
      <c r="C773" s="79"/>
      <c r="D773" s="80" t="s">
        <v>94</v>
      </c>
      <c r="E773" s="80"/>
      <c r="F773" s="81"/>
      <c r="G773" s="82" t="str">
        <f t="shared" si="174"/>
        <v xml:space="preserve">Группа от QF </v>
      </c>
      <c r="H773" s="83"/>
      <c r="I773" s="83"/>
      <c r="J773" s="83"/>
      <c r="K773" s="83"/>
      <c r="L773" s="127"/>
      <c r="M773" s="127"/>
      <c r="N773" s="84"/>
      <c r="O773" s="85"/>
      <c r="P773" s="85"/>
      <c r="Q773" s="85"/>
      <c r="R773" s="86"/>
      <c r="S773" s="80"/>
      <c r="T773" s="87"/>
      <c r="U773" s="88" t="str">
        <f t="shared" si="181"/>
        <v xml:space="preserve"> </v>
      </c>
      <c r="V773" s="89"/>
      <c r="W773" s="90" t="str">
        <f t="shared" si="182"/>
        <v xml:space="preserve"> </v>
      </c>
      <c r="X773" s="90"/>
      <c r="Y773" s="90"/>
      <c r="Z773" s="90"/>
      <c r="AA773" s="90"/>
      <c r="AB773" s="87" t="s">
        <v>74</v>
      </c>
      <c r="AC773" s="76"/>
      <c r="AD773" s="91">
        <f t="shared" si="177"/>
        <v>0</v>
      </c>
      <c r="AE773" s="88" t="str">
        <f t="shared" si="183"/>
        <v xml:space="preserve"> </v>
      </c>
      <c r="AF773" s="91" t="str">
        <f t="shared" si="178"/>
        <v xml:space="preserve"> </v>
      </c>
      <c r="AG773" s="78"/>
      <c r="AH773" s="78"/>
      <c r="AI773" s="78"/>
      <c r="AK773" s="94" t="str">
        <f t="shared" si="179"/>
        <v>≤60</v>
      </c>
      <c r="AL773" s="94">
        <f t="shared" ca="1" si="180"/>
        <v>37</v>
      </c>
      <c r="AM773" s="95">
        <f t="shared" si="175"/>
        <v>0</v>
      </c>
      <c r="AN773" s="95">
        <f t="shared" si="176"/>
        <v>0</v>
      </c>
      <c r="AO773" s="96">
        <f t="shared" si="184"/>
        <v>0</v>
      </c>
      <c r="AP773" s="96">
        <f t="shared" si="185"/>
        <v>0</v>
      </c>
    </row>
    <row r="774" spans="2:42" s="97" customFormat="1" ht="52.8" x14ac:dyDescent="0.3">
      <c r="B774" s="79">
        <f t="shared" ref="B774:B837" si="186">(IF(B772+B773=0,(B771+1),(IF(B773=0,(B772+1),B773+1))))</f>
        <v>771</v>
      </c>
      <c r="C774" s="79"/>
      <c r="D774" s="80" t="s">
        <v>94</v>
      </c>
      <c r="E774" s="80"/>
      <c r="F774" s="81"/>
      <c r="G774" s="82" t="str">
        <f t="shared" si="174"/>
        <v xml:space="preserve">Группа от QF </v>
      </c>
      <c r="H774" s="83"/>
      <c r="I774" s="83"/>
      <c r="J774" s="83"/>
      <c r="K774" s="83"/>
      <c r="L774" s="127"/>
      <c r="M774" s="127"/>
      <c r="N774" s="84"/>
      <c r="O774" s="85"/>
      <c r="P774" s="85"/>
      <c r="Q774" s="85"/>
      <c r="R774" s="86"/>
      <c r="S774" s="80"/>
      <c r="T774" s="87"/>
      <c r="U774" s="88" t="str">
        <f t="shared" si="181"/>
        <v xml:space="preserve"> </v>
      </c>
      <c r="V774" s="89"/>
      <c r="W774" s="90" t="str">
        <f t="shared" si="182"/>
        <v xml:space="preserve"> </v>
      </c>
      <c r="X774" s="90"/>
      <c r="Y774" s="90"/>
      <c r="Z774" s="90"/>
      <c r="AA774" s="90"/>
      <c r="AB774" s="87" t="s">
        <v>74</v>
      </c>
      <c r="AC774" s="76"/>
      <c r="AD774" s="91">
        <f t="shared" si="177"/>
        <v>0</v>
      </c>
      <c r="AE774" s="88" t="str">
        <f t="shared" si="183"/>
        <v xml:space="preserve"> </v>
      </c>
      <c r="AF774" s="91" t="str">
        <f t="shared" si="178"/>
        <v xml:space="preserve"> </v>
      </c>
      <c r="AG774" s="78"/>
      <c r="AH774" s="78"/>
      <c r="AI774" s="78"/>
      <c r="AK774" s="94" t="str">
        <f t="shared" si="179"/>
        <v>≤60</v>
      </c>
      <c r="AL774" s="94">
        <f t="shared" ca="1" si="180"/>
        <v>22</v>
      </c>
      <c r="AM774" s="95">
        <f t="shared" si="175"/>
        <v>0</v>
      </c>
      <c r="AN774" s="95">
        <f t="shared" si="176"/>
        <v>0</v>
      </c>
      <c r="AO774" s="96">
        <f t="shared" si="184"/>
        <v>0</v>
      </c>
      <c r="AP774" s="96">
        <f t="shared" si="185"/>
        <v>0</v>
      </c>
    </row>
    <row r="775" spans="2:42" s="97" customFormat="1" ht="52.8" x14ac:dyDescent="0.3">
      <c r="B775" s="79">
        <f t="shared" si="186"/>
        <v>772</v>
      </c>
      <c r="C775" s="79"/>
      <c r="D775" s="80" t="s">
        <v>94</v>
      </c>
      <c r="E775" s="80"/>
      <c r="F775" s="81"/>
      <c r="G775" s="82" t="str">
        <f t="shared" si="174"/>
        <v xml:space="preserve">Группа от QF </v>
      </c>
      <c r="H775" s="83"/>
      <c r="I775" s="83"/>
      <c r="J775" s="83"/>
      <c r="K775" s="83"/>
      <c r="L775" s="127"/>
      <c r="M775" s="127"/>
      <c r="N775" s="84"/>
      <c r="O775" s="85"/>
      <c r="P775" s="85"/>
      <c r="Q775" s="85"/>
      <c r="R775" s="86"/>
      <c r="S775" s="80"/>
      <c r="T775" s="87"/>
      <c r="U775" s="88" t="str">
        <f t="shared" si="181"/>
        <v xml:space="preserve"> </v>
      </c>
      <c r="V775" s="89"/>
      <c r="W775" s="90" t="str">
        <f t="shared" si="182"/>
        <v xml:space="preserve"> </v>
      </c>
      <c r="X775" s="90"/>
      <c r="Y775" s="90"/>
      <c r="Z775" s="90"/>
      <c r="AA775" s="90"/>
      <c r="AB775" s="87" t="s">
        <v>74</v>
      </c>
      <c r="AC775" s="76"/>
      <c r="AD775" s="91">
        <f t="shared" si="177"/>
        <v>0</v>
      </c>
      <c r="AE775" s="88" t="str">
        <f t="shared" si="183"/>
        <v xml:space="preserve"> </v>
      </c>
      <c r="AF775" s="91" t="str">
        <f t="shared" si="178"/>
        <v xml:space="preserve"> </v>
      </c>
      <c r="AG775" s="78"/>
      <c r="AH775" s="78"/>
      <c r="AI775" s="78"/>
      <c r="AK775" s="94" t="str">
        <f t="shared" si="179"/>
        <v>≤60</v>
      </c>
      <c r="AL775" s="94">
        <f t="shared" ca="1" si="180"/>
        <v>48</v>
      </c>
      <c r="AM775" s="95">
        <f t="shared" si="175"/>
        <v>0</v>
      </c>
      <c r="AN775" s="95">
        <f t="shared" si="176"/>
        <v>0</v>
      </c>
      <c r="AO775" s="96">
        <f t="shared" si="184"/>
        <v>0</v>
      </c>
      <c r="AP775" s="96">
        <f t="shared" si="185"/>
        <v>0</v>
      </c>
    </row>
    <row r="776" spans="2:42" s="97" customFormat="1" ht="52.8" x14ac:dyDescent="0.3">
      <c r="B776" s="79">
        <f t="shared" si="186"/>
        <v>773</v>
      </c>
      <c r="C776" s="79"/>
      <c r="D776" s="80" t="s">
        <v>94</v>
      </c>
      <c r="E776" s="80"/>
      <c r="F776" s="81"/>
      <c r="G776" s="82" t="str">
        <f t="shared" si="174"/>
        <v xml:space="preserve">Группа от QF </v>
      </c>
      <c r="H776" s="83"/>
      <c r="I776" s="83"/>
      <c r="J776" s="83"/>
      <c r="K776" s="83"/>
      <c r="L776" s="127"/>
      <c r="M776" s="127"/>
      <c r="N776" s="84"/>
      <c r="O776" s="85"/>
      <c r="P776" s="85"/>
      <c r="Q776" s="85"/>
      <c r="R776" s="86"/>
      <c r="S776" s="80"/>
      <c r="T776" s="87"/>
      <c r="U776" s="88" t="str">
        <f t="shared" si="181"/>
        <v xml:space="preserve"> </v>
      </c>
      <c r="V776" s="89"/>
      <c r="W776" s="90" t="str">
        <f t="shared" si="182"/>
        <v xml:space="preserve"> </v>
      </c>
      <c r="X776" s="90"/>
      <c r="Y776" s="90"/>
      <c r="Z776" s="90"/>
      <c r="AA776" s="90"/>
      <c r="AB776" s="87" t="s">
        <v>74</v>
      </c>
      <c r="AC776" s="76"/>
      <c r="AD776" s="91">
        <f t="shared" si="177"/>
        <v>0</v>
      </c>
      <c r="AE776" s="88" t="str">
        <f t="shared" si="183"/>
        <v xml:space="preserve"> </v>
      </c>
      <c r="AF776" s="91" t="str">
        <f t="shared" si="178"/>
        <v xml:space="preserve"> </v>
      </c>
      <c r="AG776" s="78"/>
      <c r="AH776" s="78"/>
      <c r="AI776" s="78"/>
      <c r="AK776" s="94" t="str">
        <f t="shared" si="179"/>
        <v>≤60</v>
      </c>
      <c r="AL776" s="94">
        <f t="shared" ca="1" si="180"/>
        <v>47</v>
      </c>
      <c r="AM776" s="95">
        <f t="shared" si="175"/>
        <v>0</v>
      </c>
      <c r="AN776" s="95">
        <f t="shared" si="176"/>
        <v>0</v>
      </c>
      <c r="AO776" s="96">
        <f t="shared" si="184"/>
        <v>0</v>
      </c>
      <c r="AP776" s="96">
        <f t="shared" si="185"/>
        <v>0</v>
      </c>
    </row>
    <row r="777" spans="2:42" s="97" customFormat="1" ht="52.8" x14ac:dyDescent="0.3">
      <c r="B777" s="79">
        <f t="shared" si="186"/>
        <v>774</v>
      </c>
      <c r="C777" s="79"/>
      <c r="D777" s="80" t="s">
        <v>94</v>
      </c>
      <c r="E777" s="80"/>
      <c r="F777" s="81"/>
      <c r="G777" s="82" t="str">
        <f t="shared" si="174"/>
        <v xml:space="preserve">Группа от QF </v>
      </c>
      <c r="H777" s="83"/>
      <c r="I777" s="83"/>
      <c r="J777" s="83"/>
      <c r="K777" s="83"/>
      <c r="L777" s="127"/>
      <c r="M777" s="127"/>
      <c r="N777" s="84"/>
      <c r="O777" s="85"/>
      <c r="P777" s="85"/>
      <c r="Q777" s="85"/>
      <c r="R777" s="86"/>
      <c r="S777" s="80"/>
      <c r="T777" s="87"/>
      <c r="U777" s="88" t="str">
        <f t="shared" si="181"/>
        <v xml:space="preserve"> </v>
      </c>
      <c r="V777" s="89"/>
      <c r="W777" s="90" t="str">
        <f t="shared" si="182"/>
        <v xml:space="preserve"> </v>
      </c>
      <c r="X777" s="90"/>
      <c r="Y777" s="90"/>
      <c r="Z777" s="90"/>
      <c r="AA777" s="90"/>
      <c r="AB777" s="87" t="s">
        <v>74</v>
      </c>
      <c r="AC777" s="76"/>
      <c r="AD777" s="91">
        <f t="shared" si="177"/>
        <v>0</v>
      </c>
      <c r="AE777" s="88" t="str">
        <f t="shared" si="183"/>
        <v xml:space="preserve"> </v>
      </c>
      <c r="AF777" s="91" t="str">
        <f t="shared" si="178"/>
        <v xml:space="preserve"> </v>
      </c>
      <c r="AG777" s="78"/>
      <c r="AH777" s="78"/>
      <c r="AI777" s="78"/>
      <c r="AK777" s="94" t="str">
        <f t="shared" si="179"/>
        <v>≤60</v>
      </c>
      <c r="AL777" s="94">
        <f t="shared" ca="1" si="180"/>
        <v>38</v>
      </c>
      <c r="AM777" s="95">
        <f t="shared" si="175"/>
        <v>0</v>
      </c>
      <c r="AN777" s="95">
        <f t="shared" si="176"/>
        <v>0</v>
      </c>
      <c r="AO777" s="96">
        <f t="shared" si="184"/>
        <v>0</v>
      </c>
      <c r="AP777" s="96">
        <f t="shared" si="185"/>
        <v>0</v>
      </c>
    </row>
    <row r="778" spans="2:42" s="97" customFormat="1" ht="52.8" x14ac:dyDescent="0.3">
      <c r="B778" s="79">
        <f t="shared" si="186"/>
        <v>775</v>
      </c>
      <c r="C778" s="79"/>
      <c r="D778" s="80" t="s">
        <v>94</v>
      </c>
      <c r="E778" s="80"/>
      <c r="F778" s="81"/>
      <c r="G778" s="82" t="str">
        <f t="shared" si="174"/>
        <v xml:space="preserve">Группа от QF </v>
      </c>
      <c r="H778" s="83"/>
      <c r="I778" s="83"/>
      <c r="J778" s="83"/>
      <c r="K778" s="83"/>
      <c r="L778" s="127"/>
      <c r="M778" s="127"/>
      <c r="N778" s="84"/>
      <c r="O778" s="85"/>
      <c r="P778" s="85"/>
      <c r="Q778" s="85"/>
      <c r="R778" s="86"/>
      <c r="S778" s="80"/>
      <c r="T778" s="87"/>
      <c r="U778" s="88" t="str">
        <f t="shared" si="181"/>
        <v xml:space="preserve"> </v>
      </c>
      <c r="V778" s="89"/>
      <c r="W778" s="90" t="str">
        <f t="shared" si="182"/>
        <v xml:space="preserve"> </v>
      </c>
      <c r="X778" s="90"/>
      <c r="Y778" s="90"/>
      <c r="Z778" s="90"/>
      <c r="AA778" s="90"/>
      <c r="AB778" s="87" t="s">
        <v>74</v>
      </c>
      <c r="AC778" s="76"/>
      <c r="AD778" s="91">
        <f t="shared" si="177"/>
        <v>0</v>
      </c>
      <c r="AE778" s="88" t="str">
        <f t="shared" si="183"/>
        <v xml:space="preserve"> </v>
      </c>
      <c r="AF778" s="91" t="str">
        <f t="shared" si="178"/>
        <v xml:space="preserve"> </v>
      </c>
      <c r="AG778" s="78"/>
      <c r="AH778" s="78"/>
      <c r="AI778" s="78"/>
      <c r="AK778" s="94" t="str">
        <f t="shared" si="179"/>
        <v>≤60</v>
      </c>
      <c r="AL778" s="94">
        <f t="shared" ca="1" si="180"/>
        <v>35</v>
      </c>
      <c r="AM778" s="95">
        <f t="shared" si="175"/>
        <v>0</v>
      </c>
      <c r="AN778" s="95">
        <f t="shared" si="176"/>
        <v>0</v>
      </c>
      <c r="AO778" s="96">
        <f t="shared" si="184"/>
        <v>0</v>
      </c>
      <c r="AP778" s="96">
        <f t="shared" si="185"/>
        <v>0</v>
      </c>
    </row>
    <row r="779" spans="2:42" s="97" customFormat="1" ht="52.8" x14ac:dyDescent="0.3">
      <c r="B779" s="79">
        <f t="shared" si="186"/>
        <v>776</v>
      </c>
      <c r="C779" s="79"/>
      <c r="D779" s="80" t="s">
        <v>94</v>
      </c>
      <c r="E779" s="80"/>
      <c r="F779" s="81"/>
      <c r="G779" s="82" t="str">
        <f t="shared" si="174"/>
        <v xml:space="preserve">Группа от QF </v>
      </c>
      <c r="H779" s="83"/>
      <c r="I779" s="83"/>
      <c r="J779" s="83"/>
      <c r="K779" s="83"/>
      <c r="L779" s="127"/>
      <c r="M779" s="127"/>
      <c r="N779" s="84"/>
      <c r="O779" s="85"/>
      <c r="P779" s="85"/>
      <c r="Q779" s="85"/>
      <c r="R779" s="86"/>
      <c r="S779" s="80"/>
      <c r="T779" s="87"/>
      <c r="U779" s="88" t="str">
        <f t="shared" si="181"/>
        <v xml:space="preserve"> </v>
      </c>
      <c r="V779" s="89"/>
      <c r="W779" s="90" t="str">
        <f t="shared" si="182"/>
        <v xml:space="preserve"> </v>
      </c>
      <c r="X779" s="90"/>
      <c r="Y779" s="90"/>
      <c r="Z779" s="90"/>
      <c r="AA779" s="90"/>
      <c r="AB779" s="87" t="s">
        <v>74</v>
      </c>
      <c r="AC779" s="76"/>
      <c r="AD779" s="91">
        <f t="shared" si="177"/>
        <v>0</v>
      </c>
      <c r="AE779" s="88" t="str">
        <f t="shared" si="183"/>
        <v xml:space="preserve"> </v>
      </c>
      <c r="AF779" s="91" t="str">
        <f t="shared" si="178"/>
        <v xml:space="preserve"> </v>
      </c>
      <c r="AG779" s="78"/>
      <c r="AH779" s="78"/>
      <c r="AI779" s="78"/>
      <c r="AK779" s="94" t="str">
        <f t="shared" si="179"/>
        <v>≤60</v>
      </c>
      <c r="AL779" s="94">
        <f t="shared" ca="1" si="180"/>
        <v>41</v>
      </c>
      <c r="AM779" s="95">
        <f t="shared" si="175"/>
        <v>0</v>
      </c>
      <c r="AN779" s="95">
        <f t="shared" si="176"/>
        <v>0</v>
      </c>
      <c r="AO779" s="96">
        <f t="shared" si="184"/>
        <v>0</v>
      </c>
      <c r="AP779" s="96">
        <f t="shared" si="185"/>
        <v>0</v>
      </c>
    </row>
    <row r="780" spans="2:42" s="97" customFormat="1" ht="52.8" x14ac:dyDescent="0.3">
      <c r="B780" s="79">
        <f t="shared" si="186"/>
        <v>777</v>
      </c>
      <c r="C780" s="79"/>
      <c r="D780" s="80" t="s">
        <v>94</v>
      </c>
      <c r="E780" s="80"/>
      <c r="F780" s="81"/>
      <c r="G780" s="82" t="str">
        <f t="shared" si="174"/>
        <v xml:space="preserve">Группа от QF </v>
      </c>
      <c r="H780" s="83"/>
      <c r="I780" s="83"/>
      <c r="J780" s="83"/>
      <c r="K780" s="83"/>
      <c r="L780" s="127"/>
      <c r="M780" s="127"/>
      <c r="N780" s="84"/>
      <c r="O780" s="85"/>
      <c r="P780" s="85"/>
      <c r="Q780" s="85"/>
      <c r="R780" s="86"/>
      <c r="S780" s="80"/>
      <c r="T780" s="87"/>
      <c r="U780" s="88" t="str">
        <f t="shared" si="181"/>
        <v xml:space="preserve"> </v>
      </c>
      <c r="V780" s="89"/>
      <c r="W780" s="90" t="str">
        <f t="shared" si="182"/>
        <v xml:space="preserve"> </v>
      </c>
      <c r="X780" s="90"/>
      <c r="Y780" s="90"/>
      <c r="Z780" s="90"/>
      <c r="AA780" s="90"/>
      <c r="AB780" s="87" t="s">
        <v>74</v>
      </c>
      <c r="AC780" s="76"/>
      <c r="AD780" s="91">
        <f t="shared" si="177"/>
        <v>0</v>
      </c>
      <c r="AE780" s="88" t="str">
        <f t="shared" si="183"/>
        <v xml:space="preserve"> </v>
      </c>
      <c r="AF780" s="91" t="str">
        <f t="shared" si="178"/>
        <v xml:space="preserve"> </v>
      </c>
      <c r="AG780" s="78"/>
      <c r="AH780" s="78"/>
      <c r="AI780" s="78"/>
      <c r="AK780" s="94" t="str">
        <f t="shared" si="179"/>
        <v>≤60</v>
      </c>
      <c r="AL780" s="94">
        <f t="shared" ca="1" si="180"/>
        <v>30</v>
      </c>
      <c r="AM780" s="95">
        <f t="shared" si="175"/>
        <v>0</v>
      </c>
      <c r="AN780" s="95">
        <f t="shared" si="176"/>
        <v>0</v>
      </c>
      <c r="AO780" s="96">
        <f t="shared" si="184"/>
        <v>0</v>
      </c>
      <c r="AP780" s="96">
        <f t="shared" si="185"/>
        <v>0</v>
      </c>
    </row>
    <row r="781" spans="2:42" s="97" customFormat="1" ht="52.8" x14ac:dyDescent="0.3">
      <c r="B781" s="79">
        <f t="shared" si="186"/>
        <v>778</v>
      </c>
      <c r="C781" s="79"/>
      <c r="D781" s="80" t="s">
        <v>94</v>
      </c>
      <c r="E781" s="80"/>
      <c r="F781" s="81"/>
      <c r="G781" s="82" t="str">
        <f t="shared" ref="G781:G844" si="187">CONCATENATE(D781," ",F781,E781)</f>
        <v xml:space="preserve">Группа от QF </v>
      </c>
      <c r="H781" s="83"/>
      <c r="I781" s="83"/>
      <c r="J781" s="83"/>
      <c r="K781" s="83"/>
      <c r="L781" s="127"/>
      <c r="M781" s="127"/>
      <c r="N781" s="84"/>
      <c r="O781" s="85"/>
      <c r="P781" s="85"/>
      <c r="Q781" s="85"/>
      <c r="R781" s="86"/>
      <c r="S781" s="80"/>
      <c r="T781" s="87"/>
      <c r="U781" s="88" t="str">
        <f t="shared" si="181"/>
        <v xml:space="preserve"> </v>
      </c>
      <c r="V781" s="89"/>
      <c r="W781" s="90" t="str">
        <f t="shared" si="182"/>
        <v xml:space="preserve"> </v>
      </c>
      <c r="X781" s="90"/>
      <c r="Y781" s="90"/>
      <c r="Z781" s="90"/>
      <c r="AA781" s="90"/>
      <c r="AB781" s="87" t="s">
        <v>74</v>
      </c>
      <c r="AC781" s="76"/>
      <c r="AD781" s="91">
        <f t="shared" si="177"/>
        <v>0</v>
      </c>
      <c r="AE781" s="88" t="str">
        <f t="shared" si="183"/>
        <v xml:space="preserve"> </v>
      </c>
      <c r="AF781" s="91" t="str">
        <f t="shared" si="178"/>
        <v xml:space="preserve"> </v>
      </c>
      <c r="AG781" s="78"/>
      <c r="AH781" s="78"/>
      <c r="AI781" s="78"/>
      <c r="AK781" s="94" t="str">
        <f t="shared" si="179"/>
        <v>≤60</v>
      </c>
      <c r="AL781" s="94">
        <f t="shared" ca="1" si="180"/>
        <v>39</v>
      </c>
      <c r="AM781" s="95">
        <f t="shared" si="175"/>
        <v>0</v>
      </c>
      <c r="AN781" s="95">
        <f t="shared" si="176"/>
        <v>0</v>
      </c>
      <c r="AO781" s="96">
        <f t="shared" si="184"/>
        <v>0</v>
      </c>
      <c r="AP781" s="96">
        <f t="shared" si="185"/>
        <v>0</v>
      </c>
    </row>
    <row r="782" spans="2:42" s="97" customFormat="1" ht="52.8" x14ac:dyDescent="0.3">
      <c r="B782" s="79">
        <f t="shared" si="186"/>
        <v>779</v>
      </c>
      <c r="C782" s="79"/>
      <c r="D782" s="80" t="s">
        <v>94</v>
      </c>
      <c r="E782" s="80"/>
      <c r="F782" s="81"/>
      <c r="G782" s="82" t="str">
        <f t="shared" si="187"/>
        <v xml:space="preserve">Группа от QF </v>
      </c>
      <c r="H782" s="83"/>
      <c r="I782" s="83"/>
      <c r="J782" s="83"/>
      <c r="K782" s="83"/>
      <c r="L782" s="127"/>
      <c r="M782" s="127"/>
      <c r="N782" s="84"/>
      <c r="O782" s="85"/>
      <c r="P782" s="85"/>
      <c r="Q782" s="85"/>
      <c r="R782" s="86"/>
      <c r="S782" s="80"/>
      <c r="T782" s="87"/>
      <c r="U782" s="88" t="str">
        <f t="shared" si="181"/>
        <v xml:space="preserve"> </v>
      </c>
      <c r="V782" s="89"/>
      <c r="W782" s="90" t="str">
        <f t="shared" si="182"/>
        <v xml:space="preserve"> </v>
      </c>
      <c r="X782" s="90"/>
      <c r="Y782" s="90"/>
      <c r="Z782" s="90"/>
      <c r="AA782" s="90"/>
      <c r="AB782" s="87" t="s">
        <v>74</v>
      </c>
      <c r="AC782" s="76"/>
      <c r="AD782" s="91">
        <f t="shared" si="177"/>
        <v>0</v>
      </c>
      <c r="AE782" s="88" t="str">
        <f t="shared" si="183"/>
        <v xml:space="preserve"> </v>
      </c>
      <c r="AF782" s="91" t="str">
        <f t="shared" si="178"/>
        <v xml:space="preserve"> </v>
      </c>
      <c r="AG782" s="78"/>
      <c r="AH782" s="78"/>
      <c r="AI782" s="78"/>
      <c r="AK782" s="94" t="str">
        <f t="shared" si="179"/>
        <v>≤60</v>
      </c>
      <c r="AL782" s="94">
        <f t="shared" ca="1" si="180"/>
        <v>41</v>
      </c>
      <c r="AM782" s="95">
        <f t="shared" ref="AM782:AM845" si="188">IF(V782=$AG$1,L782*3,IF(V782=$AH$1,L782*5,IF(V782=$AI$1,L782*8,IF(V782=$AJ$1,L782*12,0))))</f>
        <v>0</v>
      </c>
      <c r="AN782" s="95">
        <f t="shared" ref="AN782:AN845" si="189">IF(V782=$AG$1,L782*5,IF(V782=$AH$1,L782*10,IF(V782=$AI$1,L782*10,IF(V782=$AJ$1,L782*0,0))))</f>
        <v>0</v>
      </c>
      <c r="AO782" s="96">
        <f t="shared" si="184"/>
        <v>0</v>
      </c>
      <c r="AP782" s="96">
        <f t="shared" si="185"/>
        <v>0</v>
      </c>
    </row>
    <row r="783" spans="2:42" s="97" customFormat="1" ht="52.8" x14ac:dyDescent="0.3">
      <c r="B783" s="79">
        <f t="shared" si="186"/>
        <v>780</v>
      </c>
      <c r="C783" s="79"/>
      <c r="D783" s="80" t="s">
        <v>94</v>
      </c>
      <c r="E783" s="80"/>
      <c r="F783" s="81"/>
      <c r="G783" s="82" t="str">
        <f t="shared" si="187"/>
        <v xml:space="preserve">Группа от QF </v>
      </c>
      <c r="H783" s="83"/>
      <c r="I783" s="83"/>
      <c r="J783" s="83"/>
      <c r="K783" s="83"/>
      <c r="L783" s="127"/>
      <c r="M783" s="127"/>
      <c r="N783" s="84"/>
      <c r="O783" s="85"/>
      <c r="P783" s="85"/>
      <c r="Q783" s="85"/>
      <c r="R783" s="86"/>
      <c r="S783" s="80"/>
      <c r="T783" s="87"/>
      <c r="U783" s="88" t="str">
        <f t="shared" si="181"/>
        <v xml:space="preserve"> </v>
      </c>
      <c r="V783" s="89"/>
      <c r="W783" s="90" t="str">
        <f t="shared" si="182"/>
        <v xml:space="preserve"> </v>
      </c>
      <c r="X783" s="90"/>
      <c r="Y783" s="90"/>
      <c r="Z783" s="90"/>
      <c r="AA783" s="90"/>
      <c r="AB783" s="87" t="s">
        <v>74</v>
      </c>
      <c r="AC783" s="76"/>
      <c r="AD783" s="91">
        <f t="shared" si="177"/>
        <v>0</v>
      </c>
      <c r="AE783" s="88" t="str">
        <f t="shared" si="183"/>
        <v xml:space="preserve"> </v>
      </c>
      <c r="AF783" s="91" t="str">
        <f t="shared" si="178"/>
        <v xml:space="preserve"> </v>
      </c>
      <c r="AG783" s="78"/>
      <c r="AH783" s="78"/>
      <c r="AI783" s="78"/>
      <c r="AK783" s="94" t="str">
        <f t="shared" si="179"/>
        <v>≤60</v>
      </c>
      <c r="AL783" s="94">
        <f t="shared" ca="1" si="180"/>
        <v>49</v>
      </c>
      <c r="AM783" s="95">
        <f t="shared" si="188"/>
        <v>0</v>
      </c>
      <c r="AN783" s="95">
        <f t="shared" si="189"/>
        <v>0</v>
      </c>
      <c r="AO783" s="96">
        <f t="shared" si="184"/>
        <v>0</v>
      </c>
      <c r="AP783" s="96">
        <f t="shared" si="185"/>
        <v>0</v>
      </c>
    </row>
    <row r="784" spans="2:42" s="97" customFormat="1" ht="52.8" x14ac:dyDescent="0.3">
      <c r="B784" s="79">
        <f t="shared" si="186"/>
        <v>781</v>
      </c>
      <c r="C784" s="79"/>
      <c r="D784" s="80" t="s">
        <v>94</v>
      </c>
      <c r="E784" s="80"/>
      <c r="F784" s="81"/>
      <c r="G784" s="82" t="str">
        <f t="shared" si="187"/>
        <v xml:space="preserve">Группа от QF </v>
      </c>
      <c r="H784" s="83"/>
      <c r="I784" s="83"/>
      <c r="J784" s="83"/>
      <c r="K784" s="83"/>
      <c r="L784" s="127"/>
      <c r="M784" s="127"/>
      <c r="N784" s="84"/>
      <c r="O784" s="85"/>
      <c r="P784" s="85"/>
      <c r="Q784" s="85"/>
      <c r="R784" s="86"/>
      <c r="S784" s="80"/>
      <c r="T784" s="87"/>
      <c r="U784" s="88" t="str">
        <f t="shared" si="181"/>
        <v xml:space="preserve"> </v>
      </c>
      <c r="V784" s="89"/>
      <c r="W784" s="90" t="str">
        <f t="shared" si="182"/>
        <v xml:space="preserve"> </v>
      </c>
      <c r="X784" s="90"/>
      <c r="Y784" s="90"/>
      <c r="Z784" s="90"/>
      <c r="AA784" s="90"/>
      <c r="AB784" s="87" t="s">
        <v>74</v>
      </c>
      <c r="AC784" s="76"/>
      <c r="AD784" s="91">
        <f t="shared" si="177"/>
        <v>0</v>
      </c>
      <c r="AE784" s="88" t="str">
        <f t="shared" si="183"/>
        <v xml:space="preserve"> </v>
      </c>
      <c r="AF784" s="91" t="str">
        <f t="shared" si="178"/>
        <v xml:space="preserve"> </v>
      </c>
      <c r="AG784" s="78"/>
      <c r="AH784" s="78"/>
      <c r="AI784" s="78"/>
      <c r="AK784" s="94" t="str">
        <f t="shared" si="179"/>
        <v>≤60</v>
      </c>
      <c r="AL784" s="94">
        <f t="shared" ca="1" si="180"/>
        <v>33</v>
      </c>
      <c r="AM784" s="95">
        <f t="shared" si="188"/>
        <v>0</v>
      </c>
      <c r="AN784" s="95">
        <f t="shared" si="189"/>
        <v>0</v>
      </c>
      <c r="AO784" s="96">
        <f t="shared" si="184"/>
        <v>0</v>
      </c>
      <c r="AP784" s="96">
        <f t="shared" si="185"/>
        <v>0</v>
      </c>
    </row>
    <row r="785" spans="2:42" s="97" customFormat="1" ht="52.8" x14ac:dyDescent="0.3">
      <c r="B785" s="79">
        <f t="shared" si="186"/>
        <v>782</v>
      </c>
      <c r="C785" s="79"/>
      <c r="D785" s="80" t="s">
        <v>94</v>
      </c>
      <c r="E785" s="80"/>
      <c r="F785" s="81"/>
      <c r="G785" s="82" t="str">
        <f t="shared" si="187"/>
        <v xml:space="preserve">Группа от QF </v>
      </c>
      <c r="H785" s="83"/>
      <c r="I785" s="83"/>
      <c r="J785" s="83"/>
      <c r="K785" s="83"/>
      <c r="L785" s="127"/>
      <c r="M785" s="127"/>
      <c r="N785" s="84"/>
      <c r="O785" s="85"/>
      <c r="P785" s="85"/>
      <c r="Q785" s="85"/>
      <c r="R785" s="86"/>
      <c r="S785" s="80"/>
      <c r="T785" s="87"/>
      <c r="U785" s="88" t="str">
        <f t="shared" si="181"/>
        <v xml:space="preserve"> </v>
      </c>
      <c r="V785" s="89"/>
      <c r="W785" s="90" t="str">
        <f t="shared" si="182"/>
        <v xml:space="preserve"> </v>
      </c>
      <c r="X785" s="90"/>
      <c r="Y785" s="90"/>
      <c r="Z785" s="90"/>
      <c r="AA785" s="90"/>
      <c r="AB785" s="87" t="s">
        <v>74</v>
      </c>
      <c r="AC785" s="76"/>
      <c r="AD785" s="91">
        <f t="shared" si="177"/>
        <v>0</v>
      </c>
      <c r="AE785" s="88" t="str">
        <f t="shared" si="183"/>
        <v xml:space="preserve"> </v>
      </c>
      <c r="AF785" s="91" t="str">
        <f t="shared" si="178"/>
        <v xml:space="preserve"> </v>
      </c>
      <c r="AG785" s="78"/>
      <c r="AH785" s="78"/>
      <c r="AI785" s="78"/>
      <c r="AK785" s="94" t="str">
        <f t="shared" si="179"/>
        <v>≤60</v>
      </c>
      <c r="AL785" s="94">
        <f t="shared" ca="1" si="180"/>
        <v>27</v>
      </c>
      <c r="AM785" s="95">
        <f t="shared" si="188"/>
        <v>0</v>
      </c>
      <c r="AN785" s="95">
        <f t="shared" si="189"/>
        <v>0</v>
      </c>
      <c r="AO785" s="96">
        <f t="shared" si="184"/>
        <v>0</v>
      </c>
      <c r="AP785" s="96">
        <f t="shared" si="185"/>
        <v>0</v>
      </c>
    </row>
    <row r="786" spans="2:42" s="97" customFormat="1" ht="52.8" x14ac:dyDescent="0.3">
      <c r="B786" s="79">
        <f t="shared" si="186"/>
        <v>783</v>
      </c>
      <c r="C786" s="79"/>
      <c r="D786" s="80" t="s">
        <v>94</v>
      </c>
      <c r="E786" s="80"/>
      <c r="F786" s="81"/>
      <c r="G786" s="82" t="str">
        <f t="shared" si="187"/>
        <v xml:space="preserve">Группа от QF </v>
      </c>
      <c r="H786" s="83"/>
      <c r="I786" s="83"/>
      <c r="J786" s="83"/>
      <c r="K786" s="83"/>
      <c r="L786" s="127"/>
      <c r="M786" s="127"/>
      <c r="N786" s="84"/>
      <c r="O786" s="85"/>
      <c r="P786" s="85"/>
      <c r="Q786" s="85"/>
      <c r="R786" s="86"/>
      <c r="S786" s="80"/>
      <c r="T786" s="87"/>
      <c r="U786" s="88" t="str">
        <f t="shared" si="181"/>
        <v xml:space="preserve"> </v>
      </c>
      <c r="V786" s="89"/>
      <c r="W786" s="90" t="str">
        <f t="shared" si="182"/>
        <v xml:space="preserve"> </v>
      </c>
      <c r="X786" s="90"/>
      <c r="Y786" s="90"/>
      <c r="Z786" s="90"/>
      <c r="AA786" s="90"/>
      <c r="AB786" s="87" t="s">
        <v>74</v>
      </c>
      <c r="AC786" s="76"/>
      <c r="AD786" s="91">
        <f t="shared" si="177"/>
        <v>0</v>
      </c>
      <c r="AE786" s="88" t="str">
        <f t="shared" si="183"/>
        <v xml:space="preserve"> </v>
      </c>
      <c r="AF786" s="91" t="str">
        <f t="shared" si="178"/>
        <v xml:space="preserve"> </v>
      </c>
      <c r="AG786" s="78"/>
      <c r="AH786" s="78"/>
      <c r="AI786" s="78"/>
      <c r="AK786" s="94" t="str">
        <f t="shared" si="179"/>
        <v>≤60</v>
      </c>
      <c r="AL786" s="94">
        <f t="shared" ca="1" si="180"/>
        <v>41</v>
      </c>
      <c r="AM786" s="95">
        <f t="shared" si="188"/>
        <v>0</v>
      </c>
      <c r="AN786" s="95">
        <f t="shared" si="189"/>
        <v>0</v>
      </c>
      <c r="AO786" s="96">
        <f t="shared" si="184"/>
        <v>0</v>
      </c>
      <c r="AP786" s="96">
        <f t="shared" si="185"/>
        <v>0</v>
      </c>
    </row>
    <row r="787" spans="2:42" s="97" customFormat="1" ht="52.8" x14ac:dyDescent="0.3">
      <c r="B787" s="79">
        <f t="shared" si="186"/>
        <v>784</v>
      </c>
      <c r="C787" s="79"/>
      <c r="D787" s="80" t="s">
        <v>94</v>
      </c>
      <c r="E787" s="80"/>
      <c r="F787" s="81"/>
      <c r="G787" s="82" t="str">
        <f t="shared" si="187"/>
        <v xml:space="preserve">Группа от QF </v>
      </c>
      <c r="H787" s="83"/>
      <c r="I787" s="83"/>
      <c r="J787" s="83"/>
      <c r="K787" s="83"/>
      <c r="L787" s="127"/>
      <c r="M787" s="127"/>
      <c r="N787" s="84"/>
      <c r="O787" s="85"/>
      <c r="P787" s="85"/>
      <c r="Q787" s="85"/>
      <c r="R787" s="86"/>
      <c r="S787" s="80"/>
      <c r="T787" s="87"/>
      <c r="U787" s="88" t="str">
        <f t="shared" si="181"/>
        <v xml:space="preserve"> </v>
      </c>
      <c r="V787" s="89"/>
      <c r="W787" s="90" t="str">
        <f t="shared" si="182"/>
        <v xml:space="preserve"> </v>
      </c>
      <c r="X787" s="90"/>
      <c r="Y787" s="90"/>
      <c r="Z787" s="90"/>
      <c r="AA787" s="90"/>
      <c r="AB787" s="87" t="s">
        <v>74</v>
      </c>
      <c r="AC787" s="76"/>
      <c r="AD787" s="91">
        <f t="shared" si="177"/>
        <v>0</v>
      </c>
      <c r="AE787" s="88" t="str">
        <f t="shared" si="183"/>
        <v xml:space="preserve"> </v>
      </c>
      <c r="AF787" s="91" t="str">
        <f t="shared" si="178"/>
        <v xml:space="preserve"> </v>
      </c>
      <c r="AG787" s="78"/>
      <c r="AH787" s="78"/>
      <c r="AI787" s="78"/>
      <c r="AK787" s="94" t="str">
        <f t="shared" si="179"/>
        <v>≤60</v>
      </c>
      <c r="AL787" s="94">
        <f t="shared" ca="1" si="180"/>
        <v>38</v>
      </c>
      <c r="AM787" s="95">
        <f t="shared" si="188"/>
        <v>0</v>
      </c>
      <c r="AN787" s="95">
        <f t="shared" si="189"/>
        <v>0</v>
      </c>
      <c r="AO787" s="96">
        <f t="shared" si="184"/>
        <v>0</v>
      </c>
      <c r="AP787" s="96">
        <f t="shared" si="185"/>
        <v>0</v>
      </c>
    </row>
    <row r="788" spans="2:42" s="97" customFormat="1" ht="52.8" x14ac:dyDescent="0.3">
      <c r="B788" s="79">
        <f t="shared" si="186"/>
        <v>785</v>
      </c>
      <c r="C788" s="79"/>
      <c r="D788" s="80" t="s">
        <v>94</v>
      </c>
      <c r="E788" s="80"/>
      <c r="F788" s="81"/>
      <c r="G788" s="82" t="str">
        <f t="shared" si="187"/>
        <v xml:space="preserve">Группа от QF </v>
      </c>
      <c r="H788" s="83"/>
      <c r="I788" s="83"/>
      <c r="J788" s="83"/>
      <c r="K788" s="83"/>
      <c r="L788" s="127"/>
      <c r="M788" s="127"/>
      <c r="N788" s="84"/>
      <c r="O788" s="85"/>
      <c r="P788" s="85"/>
      <c r="Q788" s="85"/>
      <c r="R788" s="86"/>
      <c r="S788" s="80"/>
      <c r="T788" s="87"/>
      <c r="U788" s="88" t="str">
        <f t="shared" si="181"/>
        <v xml:space="preserve"> </v>
      </c>
      <c r="V788" s="89"/>
      <c r="W788" s="90" t="str">
        <f t="shared" si="182"/>
        <v xml:space="preserve"> </v>
      </c>
      <c r="X788" s="90"/>
      <c r="Y788" s="90"/>
      <c r="Z788" s="90"/>
      <c r="AA788" s="90"/>
      <c r="AB788" s="87" t="s">
        <v>74</v>
      </c>
      <c r="AC788" s="76"/>
      <c r="AD788" s="91">
        <f t="shared" si="177"/>
        <v>0</v>
      </c>
      <c r="AE788" s="88" t="str">
        <f t="shared" si="183"/>
        <v xml:space="preserve"> </v>
      </c>
      <c r="AF788" s="91" t="str">
        <f t="shared" si="178"/>
        <v xml:space="preserve"> </v>
      </c>
      <c r="AG788" s="78"/>
      <c r="AH788" s="78"/>
      <c r="AI788" s="78"/>
      <c r="AK788" s="94" t="str">
        <f t="shared" si="179"/>
        <v>≤60</v>
      </c>
      <c r="AL788" s="94">
        <f t="shared" ca="1" si="180"/>
        <v>41</v>
      </c>
      <c r="AM788" s="95">
        <f t="shared" si="188"/>
        <v>0</v>
      </c>
      <c r="AN788" s="95">
        <f t="shared" si="189"/>
        <v>0</v>
      </c>
      <c r="AO788" s="96">
        <f t="shared" si="184"/>
        <v>0</v>
      </c>
      <c r="AP788" s="96">
        <f t="shared" si="185"/>
        <v>0</v>
      </c>
    </row>
    <row r="789" spans="2:42" s="97" customFormat="1" ht="52.8" x14ac:dyDescent="0.3">
      <c r="B789" s="79">
        <f t="shared" si="186"/>
        <v>786</v>
      </c>
      <c r="C789" s="79"/>
      <c r="D789" s="80" t="s">
        <v>94</v>
      </c>
      <c r="E789" s="80"/>
      <c r="F789" s="81"/>
      <c r="G789" s="82" t="str">
        <f t="shared" si="187"/>
        <v xml:space="preserve">Группа от QF </v>
      </c>
      <c r="H789" s="83"/>
      <c r="I789" s="83"/>
      <c r="J789" s="83"/>
      <c r="K789" s="83"/>
      <c r="L789" s="127"/>
      <c r="M789" s="127"/>
      <c r="N789" s="84"/>
      <c r="O789" s="85"/>
      <c r="P789" s="85"/>
      <c r="Q789" s="85"/>
      <c r="R789" s="86"/>
      <c r="S789" s="80"/>
      <c r="T789" s="87"/>
      <c r="U789" s="88" t="str">
        <f t="shared" si="181"/>
        <v xml:space="preserve"> </v>
      </c>
      <c r="V789" s="89"/>
      <c r="W789" s="90" t="str">
        <f t="shared" si="182"/>
        <v xml:space="preserve"> </v>
      </c>
      <c r="X789" s="90"/>
      <c r="Y789" s="90"/>
      <c r="Z789" s="90"/>
      <c r="AA789" s="90"/>
      <c r="AB789" s="87" t="s">
        <v>74</v>
      </c>
      <c r="AC789" s="76"/>
      <c r="AD789" s="91">
        <f t="shared" si="177"/>
        <v>0</v>
      </c>
      <c r="AE789" s="88" t="str">
        <f t="shared" si="183"/>
        <v xml:space="preserve"> </v>
      </c>
      <c r="AF789" s="91" t="str">
        <f t="shared" si="178"/>
        <v xml:space="preserve"> </v>
      </c>
      <c r="AG789" s="78"/>
      <c r="AH789" s="78"/>
      <c r="AI789" s="78"/>
      <c r="AK789" s="94" t="str">
        <f t="shared" si="179"/>
        <v>≤60</v>
      </c>
      <c r="AL789" s="94">
        <f t="shared" ca="1" si="180"/>
        <v>25</v>
      </c>
      <c r="AM789" s="95">
        <f t="shared" si="188"/>
        <v>0</v>
      </c>
      <c r="AN789" s="95">
        <f t="shared" si="189"/>
        <v>0</v>
      </c>
      <c r="AO789" s="96">
        <f t="shared" si="184"/>
        <v>0</v>
      </c>
      <c r="AP789" s="96">
        <f t="shared" si="185"/>
        <v>0</v>
      </c>
    </row>
    <row r="790" spans="2:42" s="97" customFormat="1" ht="52.8" x14ac:dyDescent="0.3">
      <c r="B790" s="79">
        <f t="shared" si="186"/>
        <v>787</v>
      </c>
      <c r="C790" s="79"/>
      <c r="D790" s="80" t="s">
        <v>94</v>
      </c>
      <c r="E790" s="80"/>
      <c r="F790" s="81"/>
      <c r="G790" s="82" t="str">
        <f t="shared" si="187"/>
        <v xml:space="preserve">Группа от QF </v>
      </c>
      <c r="H790" s="83"/>
      <c r="I790" s="83"/>
      <c r="J790" s="83"/>
      <c r="K790" s="83"/>
      <c r="L790" s="127"/>
      <c r="M790" s="127"/>
      <c r="N790" s="84"/>
      <c r="O790" s="85"/>
      <c r="P790" s="85"/>
      <c r="Q790" s="85"/>
      <c r="R790" s="86"/>
      <c r="S790" s="80"/>
      <c r="T790" s="87"/>
      <c r="U790" s="88" t="str">
        <f t="shared" si="181"/>
        <v xml:space="preserve"> </v>
      </c>
      <c r="V790" s="89"/>
      <c r="W790" s="90" t="str">
        <f t="shared" si="182"/>
        <v xml:space="preserve"> </v>
      </c>
      <c r="X790" s="90"/>
      <c r="Y790" s="90"/>
      <c r="Z790" s="90"/>
      <c r="AA790" s="90"/>
      <c r="AB790" s="87" t="s">
        <v>74</v>
      </c>
      <c r="AC790" s="76"/>
      <c r="AD790" s="91">
        <f t="shared" si="177"/>
        <v>0</v>
      </c>
      <c r="AE790" s="88" t="str">
        <f t="shared" si="183"/>
        <v xml:space="preserve"> </v>
      </c>
      <c r="AF790" s="91" t="str">
        <f t="shared" si="178"/>
        <v xml:space="preserve"> </v>
      </c>
      <c r="AG790" s="78"/>
      <c r="AH790" s="78"/>
      <c r="AI790" s="78"/>
      <c r="AK790" s="94" t="str">
        <f t="shared" si="179"/>
        <v>≤60</v>
      </c>
      <c r="AL790" s="94">
        <f t="shared" ca="1" si="180"/>
        <v>22</v>
      </c>
      <c r="AM790" s="95">
        <f t="shared" si="188"/>
        <v>0</v>
      </c>
      <c r="AN790" s="95">
        <f t="shared" si="189"/>
        <v>0</v>
      </c>
      <c r="AO790" s="96">
        <f t="shared" si="184"/>
        <v>0</v>
      </c>
      <c r="AP790" s="96">
        <f t="shared" si="185"/>
        <v>0</v>
      </c>
    </row>
    <row r="791" spans="2:42" s="97" customFormat="1" ht="52.8" x14ac:dyDescent="0.3">
      <c r="B791" s="79">
        <f t="shared" si="186"/>
        <v>788</v>
      </c>
      <c r="C791" s="79"/>
      <c r="D791" s="80" t="s">
        <v>94</v>
      </c>
      <c r="E791" s="80"/>
      <c r="F791" s="81"/>
      <c r="G791" s="82" t="str">
        <f t="shared" si="187"/>
        <v xml:space="preserve">Группа от QF </v>
      </c>
      <c r="H791" s="83"/>
      <c r="I791" s="83"/>
      <c r="J791" s="83"/>
      <c r="K791" s="83"/>
      <c r="L791" s="127"/>
      <c r="M791" s="127"/>
      <c r="N791" s="84"/>
      <c r="O791" s="85"/>
      <c r="P791" s="85"/>
      <c r="Q791" s="85"/>
      <c r="R791" s="86"/>
      <c r="S791" s="80"/>
      <c r="T791" s="87"/>
      <c r="U791" s="88" t="str">
        <f t="shared" si="181"/>
        <v xml:space="preserve"> </v>
      </c>
      <c r="V791" s="89"/>
      <c r="W791" s="90" t="str">
        <f t="shared" si="182"/>
        <v xml:space="preserve"> </v>
      </c>
      <c r="X791" s="90"/>
      <c r="Y791" s="90"/>
      <c r="Z791" s="90"/>
      <c r="AA791" s="90"/>
      <c r="AB791" s="87" t="s">
        <v>74</v>
      </c>
      <c r="AC791" s="76"/>
      <c r="AD791" s="91">
        <f t="shared" si="177"/>
        <v>0</v>
      </c>
      <c r="AE791" s="88" t="str">
        <f t="shared" si="183"/>
        <v xml:space="preserve"> </v>
      </c>
      <c r="AF791" s="91" t="str">
        <f t="shared" si="178"/>
        <v xml:space="preserve"> </v>
      </c>
      <c r="AG791" s="78"/>
      <c r="AH791" s="78"/>
      <c r="AI791" s="78"/>
      <c r="AK791" s="94" t="str">
        <f t="shared" si="179"/>
        <v>≤60</v>
      </c>
      <c r="AL791" s="94">
        <f t="shared" ca="1" si="180"/>
        <v>42</v>
      </c>
      <c r="AM791" s="95">
        <f t="shared" si="188"/>
        <v>0</v>
      </c>
      <c r="AN791" s="95">
        <f t="shared" si="189"/>
        <v>0</v>
      </c>
      <c r="AO791" s="96">
        <f t="shared" si="184"/>
        <v>0</v>
      </c>
      <c r="AP791" s="96">
        <f t="shared" si="185"/>
        <v>0</v>
      </c>
    </row>
    <row r="792" spans="2:42" s="97" customFormat="1" ht="52.8" x14ac:dyDescent="0.3">
      <c r="B792" s="79">
        <f t="shared" si="186"/>
        <v>789</v>
      </c>
      <c r="C792" s="79"/>
      <c r="D792" s="80" t="s">
        <v>94</v>
      </c>
      <c r="E792" s="80"/>
      <c r="F792" s="81"/>
      <c r="G792" s="82" t="str">
        <f t="shared" si="187"/>
        <v xml:space="preserve">Группа от QF </v>
      </c>
      <c r="H792" s="83"/>
      <c r="I792" s="83"/>
      <c r="J792" s="83"/>
      <c r="K792" s="83"/>
      <c r="L792" s="127"/>
      <c r="M792" s="127"/>
      <c r="N792" s="84"/>
      <c r="O792" s="85"/>
      <c r="P792" s="85"/>
      <c r="Q792" s="85"/>
      <c r="R792" s="86"/>
      <c r="S792" s="80"/>
      <c r="T792" s="87"/>
      <c r="U792" s="88" t="str">
        <f t="shared" si="181"/>
        <v xml:space="preserve"> </v>
      </c>
      <c r="V792" s="89"/>
      <c r="W792" s="90" t="str">
        <f t="shared" si="182"/>
        <v xml:space="preserve"> </v>
      </c>
      <c r="X792" s="90"/>
      <c r="Y792" s="90"/>
      <c r="Z792" s="90"/>
      <c r="AA792" s="90"/>
      <c r="AB792" s="87" t="s">
        <v>74</v>
      </c>
      <c r="AC792" s="76"/>
      <c r="AD792" s="91">
        <f t="shared" si="177"/>
        <v>0</v>
      </c>
      <c r="AE792" s="88" t="str">
        <f t="shared" si="183"/>
        <v xml:space="preserve"> </v>
      </c>
      <c r="AF792" s="91" t="str">
        <f t="shared" si="178"/>
        <v xml:space="preserve"> </v>
      </c>
      <c r="AG792" s="78"/>
      <c r="AH792" s="78"/>
      <c r="AI792" s="78"/>
      <c r="AK792" s="94" t="str">
        <f t="shared" si="179"/>
        <v>≤60</v>
      </c>
      <c r="AL792" s="94">
        <f t="shared" ca="1" si="180"/>
        <v>50</v>
      </c>
      <c r="AM792" s="95">
        <f t="shared" si="188"/>
        <v>0</v>
      </c>
      <c r="AN792" s="95">
        <f t="shared" si="189"/>
        <v>0</v>
      </c>
      <c r="AO792" s="96">
        <f t="shared" si="184"/>
        <v>0</v>
      </c>
      <c r="AP792" s="96">
        <f t="shared" si="185"/>
        <v>0</v>
      </c>
    </row>
    <row r="793" spans="2:42" s="97" customFormat="1" ht="52.8" x14ac:dyDescent="0.3">
      <c r="B793" s="79">
        <f t="shared" si="186"/>
        <v>790</v>
      </c>
      <c r="C793" s="79"/>
      <c r="D793" s="80" t="s">
        <v>94</v>
      </c>
      <c r="E793" s="80"/>
      <c r="F793" s="81"/>
      <c r="G793" s="82" t="str">
        <f t="shared" si="187"/>
        <v xml:space="preserve">Группа от QF </v>
      </c>
      <c r="H793" s="83"/>
      <c r="I793" s="83"/>
      <c r="J793" s="83"/>
      <c r="K793" s="83"/>
      <c r="L793" s="127"/>
      <c r="M793" s="127"/>
      <c r="N793" s="84"/>
      <c r="O793" s="85"/>
      <c r="P793" s="85"/>
      <c r="Q793" s="85"/>
      <c r="R793" s="86"/>
      <c r="S793" s="80"/>
      <c r="T793" s="87"/>
      <c r="U793" s="88" t="str">
        <f t="shared" si="181"/>
        <v xml:space="preserve"> </v>
      </c>
      <c r="V793" s="89"/>
      <c r="W793" s="90" t="str">
        <f t="shared" si="182"/>
        <v xml:space="preserve"> </v>
      </c>
      <c r="X793" s="90"/>
      <c r="Y793" s="90"/>
      <c r="Z793" s="90"/>
      <c r="AA793" s="90"/>
      <c r="AB793" s="87" t="s">
        <v>74</v>
      </c>
      <c r="AC793" s="76"/>
      <c r="AD793" s="91">
        <f t="shared" si="177"/>
        <v>0</v>
      </c>
      <c r="AE793" s="88" t="str">
        <f t="shared" si="183"/>
        <v xml:space="preserve"> </v>
      </c>
      <c r="AF793" s="91" t="str">
        <f t="shared" si="178"/>
        <v xml:space="preserve"> </v>
      </c>
      <c r="AG793" s="78"/>
      <c r="AH793" s="78"/>
      <c r="AI793" s="78"/>
      <c r="AK793" s="94" t="str">
        <f t="shared" si="179"/>
        <v>≤60</v>
      </c>
      <c r="AL793" s="94">
        <f t="shared" ca="1" si="180"/>
        <v>23</v>
      </c>
      <c r="AM793" s="95">
        <f t="shared" si="188"/>
        <v>0</v>
      </c>
      <c r="AN793" s="95">
        <f t="shared" si="189"/>
        <v>0</v>
      </c>
      <c r="AO793" s="96">
        <f t="shared" si="184"/>
        <v>0</v>
      </c>
      <c r="AP793" s="96">
        <f t="shared" si="185"/>
        <v>0</v>
      </c>
    </row>
    <row r="794" spans="2:42" s="97" customFormat="1" ht="52.8" x14ac:dyDescent="0.3">
      <c r="B794" s="79">
        <f t="shared" si="186"/>
        <v>791</v>
      </c>
      <c r="C794" s="79"/>
      <c r="D794" s="80" t="s">
        <v>94</v>
      </c>
      <c r="E794" s="80"/>
      <c r="F794" s="81"/>
      <c r="G794" s="82" t="str">
        <f t="shared" si="187"/>
        <v xml:space="preserve">Группа от QF </v>
      </c>
      <c r="H794" s="83"/>
      <c r="I794" s="83"/>
      <c r="J794" s="83"/>
      <c r="K794" s="83"/>
      <c r="L794" s="127"/>
      <c r="M794" s="127"/>
      <c r="N794" s="84"/>
      <c r="O794" s="85"/>
      <c r="P794" s="85"/>
      <c r="Q794" s="85"/>
      <c r="R794" s="86"/>
      <c r="S794" s="80"/>
      <c r="T794" s="87"/>
      <c r="U794" s="88" t="str">
        <f t="shared" si="181"/>
        <v xml:space="preserve"> </v>
      </c>
      <c r="V794" s="89"/>
      <c r="W794" s="90" t="str">
        <f t="shared" si="182"/>
        <v xml:space="preserve"> </v>
      </c>
      <c r="X794" s="90"/>
      <c r="Y794" s="90"/>
      <c r="Z794" s="90"/>
      <c r="AA794" s="90"/>
      <c r="AB794" s="87" t="s">
        <v>74</v>
      </c>
      <c r="AC794" s="76"/>
      <c r="AD794" s="91">
        <f t="shared" si="177"/>
        <v>0</v>
      </c>
      <c r="AE794" s="88" t="str">
        <f t="shared" si="183"/>
        <v xml:space="preserve"> </v>
      </c>
      <c r="AF794" s="91" t="str">
        <f t="shared" si="178"/>
        <v xml:space="preserve"> </v>
      </c>
      <c r="AG794" s="78"/>
      <c r="AH794" s="78"/>
      <c r="AI794" s="78"/>
      <c r="AK794" s="94" t="str">
        <f t="shared" si="179"/>
        <v>≤60</v>
      </c>
      <c r="AL794" s="94">
        <f t="shared" ca="1" si="180"/>
        <v>28</v>
      </c>
      <c r="AM794" s="95">
        <f t="shared" si="188"/>
        <v>0</v>
      </c>
      <c r="AN794" s="95">
        <f t="shared" si="189"/>
        <v>0</v>
      </c>
      <c r="AO794" s="96">
        <f t="shared" si="184"/>
        <v>0</v>
      </c>
      <c r="AP794" s="96">
        <f t="shared" si="185"/>
        <v>0</v>
      </c>
    </row>
    <row r="795" spans="2:42" s="97" customFormat="1" ht="52.8" x14ac:dyDescent="0.3">
      <c r="B795" s="79">
        <f t="shared" si="186"/>
        <v>792</v>
      </c>
      <c r="C795" s="79"/>
      <c r="D795" s="80" t="s">
        <v>94</v>
      </c>
      <c r="E795" s="80"/>
      <c r="F795" s="81"/>
      <c r="G795" s="82" t="str">
        <f t="shared" si="187"/>
        <v xml:space="preserve">Группа от QF </v>
      </c>
      <c r="H795" s="83"/>
      <c r="I795" s="83"/>
      <c r="J795" s="83"/>
      <c r="K795" s="83"/>
      <c r="L795" s="127"/>
      <c r="M795" s="127"/>
      <c r="N795" s="84"/>
      <c r="O795" s="85"/>
      <c r="P795" s="85"/>
      <c r="Q795" s="85"/>
      <c r="R795" s="86"/>
      <c r="S795" s="80"/>
      <c r="T795" s="87"/>
      <c r="U795" s="88" t="str">
        <f t="shared" si="181"/>
        <v xml:space="preserve"> </v>
      </c>
      <c r="V795" s="89"/>
      <c r="W795" s="90" t="str">
        <f t="shared" si="182"/>
        <v xml:space="preserve"> </v>
      </c>
      <c r="X795" s="90"/>
      <c r="Y795" s="90"/>
      <c r="Z795" s="90"/>
      <c r="AA795" s="90"/>
      <c r="AB795" s="87" t="s">
        <v>74</v>
      </c>
      <c r="AC795" s="76"/>
      <c r="AD795" s="91">
        <f t="shared" si="177"/>
        <v>0</v>
      </c>
      <c r="AE795" s="88" t="str">
        <f t="shared" si="183"/>
        <v xml:space="preserve"> </v>
      </c>
      <c r="AF795" s="91" t="str">
        <f t="shared" si="178"/>
        <v xml:space="preserve"> </v>
      </c>
      <c r="AG795" s="78"/>
      <c r="AH795" s="78"/>
      <c r="AI795" s="78"/>
      <c r="AK795" s="94" t="str">
        <f t="shared" si="179"/>
        <v>≤60</v>
      </c>
      <c r="AL795" s="94">
        <f t="shared" ca="1" si="180"/>
        <v>35</v>
      </c>
      <c r="AM795" s="95">
        <f t="shared" si="188"/>
        <v>0</v>
      </c>
      <c r="AN795" s="95">
        <f t="shared" si="189"/>
        <v>0</v>
      </c>
      <c r="AO795" s="96">
        <f t="shared" si="184"/>
        <v>0</v>
      </c>
      <c r="AP795" s="96">
        <f t="shared" si="185"/>
        <v>0</v>
      </c>
    </row>
    <row r="796" spans="2:42" s="97" customFormat="1" ht="52.8" x14ac:dyDescent="0.3">
      <c r="B796" s="79">
        <f t="shared" si="186"/>
        <v>793</v>
      </c>
      <c r="C796" s="79"/>
      <c r="D796" s="80" t="s">
        <v>94</v>
      </c>
      <c r="E796" s="80"/>
      <c r="F796" s="81"/>
      <c r="G796" s="82" t="str">
        <f t="shared" si="187"/>
        <v xml:space="preserve">Группа от QF </v>
      </c>
      <c r="H796" s="83"/>
      <c r="I796" s="83"/>
      <c r="J796" s="83"/>
      <c r="K796" s="83"/>
      <c r="L796" s="127"/>
      <c r="M796" s="127"/>
      <c r="N796" s="84"/>
      <c r="O796" s="85"/>
      <c r="P796" s="85"/>
      <c r="Q796" s="85"/>
      <c r="R796" s="86"/>
      <c r="S796" s="80"/>
      <c r="T796" s="87"/>
      <c r="U796" s="88" t="str">
        <f t="shared" si="181"/>
        <v xml:space="preserve"> </v>
      </c>
      <c r="V796" s="89"/>
      <c r="W796" s="90" t="str">
        <f t="shared" si="182"/>
        <v xml:space="preserve"> </v>
      </c>
      <c r="X796" s="90"/>
      <c r="Y796" s="90"/>
      <c r="Z796" s="90"/>
      <c r="AA796" s="90"/>
      <c r="AB796" s="87" t="s">
        <v>74</v>
      </c>
      <c r="AC796" s="76"/>
      <c r="AD796" s="91">
        <f t="shared" si="177"/>
        <v>0</v>
      </c>
      <c r="AE796" s="88" t="str">
        <f t="shared" si="183"/>
        <v xml:space="preserve"> </v>
      </c>
      <c r="AF796" s="91" t="str">
        <f t="shared" si="178"/>
        <v xml:space="preserve"> </v>
      </c>
      <c r="AG796" s="78"/>
      <c r="AH796" s="78"/>
      <c r="AI796" s="78"/>
      <c r="AK796" s="94" t="str">
        <f t="shared" si="179"/>
        <v>≤60</v>
      </c>
      <c r="AL796" s="94">
        <f t="shared" ca="1" si="180"/>
        <v>29</v>
      </c>
      <c r="AM796" s="95">
        <f t="shared" si="188"/>
        <v>0</v>
      </c>
      <c r="AN796" s="95">
        <f t="shared" si="189"/>
        <v>0</v>
      </c>
      <c r="AO796" s="96">
        <f t="shared" si="184"/>
        <v>0</v>
      </c>
      <c r="AP796" s="96">
        <f t="shared" si="185"/>
        <v>0</v>
      </c>
    </row>
    <row r="797" spans="2:42" s="97" customFormat="1" ht="52.8" x14ac:dyDescent="0.3">
      <c r="B797" s="79">
        <f t="shared" si="186"/>
        <v>794</v>
      </c>
      <c r="C797" s="79"/>
      <c r="D797" s="80" t="s">
        <v>94</v>
      </c>
      <c r="E797" s="80"/>
      <c r="F797" s="81"/>
      <c r="G797" s="82" t="str">
        <f t="shared" si="187"/>
        <v xml:space="preserve">Группа от QF </v>
      </c>
      <c r="H797" s="83"/>
      <c r="I797" s="83"/>
      <c r="J797" s="83"/>
      <c r="K797" s="83"/>
      <c r="L797" s="127"/>
      <c r="M797" s="127"/>
      <c r="N797" s="84"/>
      <c r="O797" s="85"/>
      <c r="P797" s="85"/>
      <c r="Q797" s="85"/>
      <c r="R797" s="86"/>
      <c r="S797" s="80"/>
      <c r="T797" s="87"/>
      <c r="U797" s="88" t="str">
        <f t="shared" si="181"/>
        <v xml:space="preserve"> </v>
      </c>
      <c r="V797" s="89"/>
      <c r="W797" s="90" t="str">
        <f t="shared" si="182"/>
        <v xml:space="preserve"> </v>
      </c>
      <c r="X797" s="90"/>
      <c r="Y797" s="90"/>
      <c r="Z797" s="90"/>
      <c r="AA797" s="90"/>
      <c r="AB797" s="87" t="s">
        <v>74</v>
      </c>
      <c r="AC797" s="76"/>
      <c r="AD797" s="91">
        <f t="shared" si="177"/>
        <v>0</v>
      </c>
      <c r="AE797" s="88" t="str">
        <f t="shared" si="183"/>
        <v xml:space="preserve"> </v>
      </c>
      <c r="AF797" s="91" t="str">
        <f t="shared" si="178"/>
        <v xml:space="preserve"> </v>
      </c>
      <c r="AG797" s="78"/>
      <c r="AH797" s="78"/>
      <c r="AI797" s="78"/>
      <c r="AK797" s="94" t="str">
        <f t="shared" si="179"/>
        <v>≤60</v>
      </c>
      <c r="AL797" s="94">
        <f t="shared" ca="1" si="180"/>
        <v>36</v>
      </c>
      <c r="AM797" s="95">
        <f t="shared" si="188"/>
        <v>0</v>
      </c>
      <c r="AN797" s="95">
        <f t="shared" si="189"/>
        <v>0</v>
      </c>
      <c r="AO797" s="96">
        <f t="shared" si="184"/>
        <v>0</v>
      </c>
      <c r="AP797" s="96">
        <f t="shared" si="185"/>
        <v>0</v>
      </c>
    </row>
    <row r="798" spans="2:42" s="97" customFormat="1" ht="52.8" x14ac:dyDescent="0.3">
      <c r="B798" s="79">
        <f t="shared" si="186"/>
        <v>795</v>
      </c>
      <c r="C798" s="79"/>
      <c r="D798" s="80" t="s">
        <v>94</v>
      </c>
      <c r="E798" s="80"/>
      <c r="F798" s="81"/>
      <c r="G798" s="82" t="str">
        <f t="shared" si="187"/>
        <v xml:space="preserve">Группа от QF </v>
      </c>
      <c r="H798" s="83"/>
      <c r="I798" s="83"/>
      <c r="J798" s="83"/>
      <c r="K798" s="83"/>
      <c r="L798" s="127"/>
      <c r="M798" s="127"/>
      <c r="N798" s="84"/>
      <c r="O798" s="85"/>
      <c r="P798" s="85"/>
      <c r="Q798" s="85"/>
      <c r="R798" s="86"/>
      <c r="S798" s="80"/>
      <c r="T798" s="87"/>
      <c r="U798" s="88" t="str">
        <f t="shared" si="181"/>
        <v xml:space="preserve"> </v>
      </c>
      <c r="V798" s="89"/>
      <c r="W798" s="90" t="str">
        <f t="shared" si="182"/>
        <v xml:space="preserve"> </v>
      </c>
      <c r="X798" s="90"/>
      <c r="Y798" s="90"/>
      <c r="Z798" s="90"/>
      <c r="AA798" s="90"/>
      <c r="AB798" s="87" t="s">
        <v>74</v>
      </c>
      <c r="AC798" s="76"/>
      <c r="AD798" s="91">
        <f t="shared" si="177"/>
        <v>0</v>
      </c>
      <c r="AE798" s="88" t="str">
        <f t="shared" si="183"/>
        <v xml:space="preserve"> </v>
      </c>
      <c r="AF798" s="91" t="str">
        <f t="shared" si="178"/>
        <v xml:space="preserve"> </v>
      </c>
      <c r="AG798" s="78"/>
      <c r="AH798" s="78"/>
      <c r="AI798" s="78"/>
      <c r="AK798" s="94" t="str">
        <f t="shared" si="179"/>
        <v>≤60</v>
      </c>
      <c r="AL798" s="94">
        <f t="shared" ca="1" si="180"/>
        <v>34</v>
      </c>
      <c r="AM798" s="95">
        <f t="shared" si="188"/>
        <v>0</v>
      </c>
      <c r="AN798" s="95">
        <f t="shared" si="189"/>
        <v>0</v>
      </c>
      <c r="AO798" s="96">
        <f t="shared" si="184"/>
        <v>0</v>
      </c>
      <c r="AP798" s="96">
        <f t="shared" si="185"/>
        <v>0</v>
      </c>
    </row>
    <row r="799" spans="2:42" s="97" customFormat="1" ht="52.8" x14ac:dyDescent="0.3">
      <c r="B799" s="79">
        <f t="shared" si="186"/>
        <v>796</v>
      </c>
      <c r="C799" s="79"/>
      <c r="D799" s="80" t="s">
        <v>94</v>
      </c>
      <c r="E799" s="80"/>
      <c r="F799" s="81"/>
      <c r="G799" s="82" t="str">
        <f t="shared" si="187"/>
        <v xml:space="preserve">Группа от QF </v>
      </c>
      <c r="H799" s="83"/>
      <c r="I799" s="83"/>
      <c r="J799" s="83"/>
      <c r="K799" s="83"/>
      <c r="L799" s="127"/>
      <c r="M799" s="127"/>
      <c r="N799" s="84"/>
      <c r="O799" s="85"/>
      <c r="P799" s="85"/>
      <c r="Q799" s="85"/>
      <c r="R799" s="86"/>
      <c r="S799" s="80"/>
      <c r="T799" s="87"/>
      <c r="U799" s="88" t="str">
        <f t="shared" si="181"/>
        <v xml:space="preserve"> </v>
      </c>
      <c r="V799" s="89"/>
      <c r="W799" s="90" t="str">
        <f t="shared" si="182"/>
        <v xml:space="preserve"> </v>
      </c>
      <c r="X799" s="90"/>
      <c r="Y799" s="90"/>
      <c r="Z799" s="90"/>
      <c r="AA799" s="90"/>
      <c r="AB799" s="87" t="s">
        <v>74</v>
      </c>
      <c r="AC799" s="76"/>
      <c r="AD799" s="91">
        <f t="shared" si="177"/>
        <v>0</v>
      </c>
      <c r="AE799" s="88" t="str">
        <f t="shared" si="183"/>
        <v xml:space="preserve"> </v>
      </c>
      <c r="AF799" s="91" t="str">
        <f t="shared" si="178"/>
        <v xml:space="preserve"> </v>
      </c>
      <c r="AG799" s="78"/>
      <c r="AH799" s="78"/>
      <c r="AI799" s="78"/>
      <c r="AK799" s="94" t="str">
        <f t="shared" si="179"/>
        <v>≤60</v>
      </c>
      <c r="AL799" s="94">
        <f t="shared" ca="1" si="180"/>
        <v>34</v>
      </c>
      <c r="AM799" s="95">
        <f t="shared" si="188"/>
        <v>0</v>
      </c>
      <c r="AN799" s="95">
        <f t="shared" si="189"/>
        <v>0</v>
      </c>
      <c r="AO799" s="96">
        <f t="shared" si="184"/>
        <v>0</v>
      </c>
      <c r="AP799" s="96">
        <f t="shared" si="185"/>
        <v>0</v>
      </c>
    </row>
    <row r="800" spans="2:42" s="97" customFormat="1" ht="52.8" x14ac:dyDescent="0.3">
      <c r="B800" s="79">
        <f t="shared" si="186"/>
        <v>797</v>
      </c>
      <c r="C800" s="79"/>
      <c r="D800" s="80" t="s">
        <v>94</v>
      </c>
      <c r="E800" s="80"/>
      <c r="F800" s="81"/>
      <c r="G800" s="82" t="str">
        <f t="shared" si="187"/>
        <v xml:space="preserve">Группа от QF </v>
      </c>
      <c r="H800" s="83"/>
      <c r="I800" s="83"/>
      <c r="J800" s="83"/>
      <c r="K800" s="83"/>
      <c r="L800" s="127"/>
      <c r="M800" s="127"/>
      <c r="N800" s="84"/>
      <c r="O800" s="85"/>
      <c r="P800" s="85"/>
      <c r="Q800" s="85"/>
      <c r="R800" s="86"/>
      <c r="S800" s="80"/>
      <c r="T800" s="87"/>
      <c r="U800" s="88" t="str">
        <f t="shared" si="181"/>
        <v xml:space="preserve"> </v>
      </c>
      <c r="V800" s="89"/>
      <c r="W800" s="90" t="str">
        <f t="shared" si="182"/>
        <v xml:space="preserve"> </v>
      </c>
      <c r="X800" s="90"/>
      <c r="Y800" s="90"/>
      <c r="Z800" s="90"/>
      <c r="AA800" s="90"/>
      <c r="AB800" s="87" t="s">
        <v>74</v>
      </c>
      <c r="AC800" s="76"/>
      <c r="AD800" s="91">
        <f t="shared" si="177"/>
        <v>0</v>
      </c>
      <c r="AE800" s="88" t="str">
        <f t="shared" si="183"/>
        <v xml:space="preserve"> </v>
      </c>
      <c r="AF800" s="91" t="str">
        <f t="shared" si="178"/>
        <v xml:space="preserve"> </v>
      </c>
      <c r="AG800" s="78"/>
      <c r="AH800" s="78"/>
      <c r="AI800" s="78"/>
      <c r="AK800" s="94" t="str">
        <f t="shared" si="179"/>
        <v>≤60</v>
      </c>
      <c r="AL800" s="94">
        <f t="shared" ca="1" si="180"/>
        <v>39</v>
      </c>
      <c r="AM800" s="95">
        <f t="shared" si="188"/>
        <v>0</v>
      </c>
      <c r="AN800" s="95">
        <f t="shared" si="189"/>
        <v>0</v>
      </c>
      <c r="AO800" s="96">
        <f t="shared" si="184"/>
        <v>0</v>
      </c>
      <c r="AP800" s="96">
        <f t="shared" si="185"/>
        <v>0</v>
      </c>
    </row>
    <row r="801" spans="2:42" s="97" customFormat="1" ht="52.8" x14ac:dyDescent="0.3">
      <c r="B801" s="79">
        <f t="shared" si="186"/>
        <v>798</v>
      </c>
      <c r="C801" s="79"/>
      <c r="D801" s="80" t="s">
        <v>94</v>
      </c>
      <c r="E801" s="80"/>
      <c r="F801" s="81"/>
      <c r="G801" s="82" t="str">
        <f t="shared" si="187"/>
        <v xml:space="preserve">Группа от QF </v>
      </c>
      <c r="H801" s="83"/>
      <c r="I801" s="83"/>
      <c r="J801" s="83"/>
      <c r="K801" s="83"/>
      <c r="L801" s="127"/>
      <c r="M801" s="127"/>
      <c r="N801" s="84"/>
      <c r="O801" s="85"/>
      <c r="P801" s="85"/>
      <c r="Q801" s="85"/>
      <c r="R801" s="86"/>
      <c r="S801" s="80"/>
      <c r="T801" s="87"/>
      <c r="U801" s="88" t="str">
        <f t="shared" si="181"/>
        <v xml:space="preserve"> </v>
      </c>
      <c r="V801" s="89"/>
      <c r="W801" s="90" t="str">
        <f t="shared" si="182"/>
        <v xml:space="preserve"> </v>
      </c>
      <c r="X801" s="90"/>
      <c r="Y801" s="90"/>
      <c r="Z801" s="90"/>
      <c r="AA801" s="90"/>
      <c r="AB801" s="87" t="s">
        <v>74</v>
      </c>
      <c r="AC801" s="76"/>
      <c r="AD801" s="91">
        <f t="shared" si="177"/>
        <v>0</v>
      </c>
      <c r="AE801" s="88" t="str">
        <f t="shared" si="183"/>
        <v xml:space="preserve"> </v>
      </c>
      <c r="AF801" s="91" t="str">
        <f t="shared" si="178"/>
        <v xml:space="preserve"> </v>
      </c>
      <c r="AG801" s="78"/>
      <c r="AH801" s="78"/>
      <c r="AI801" s="78"/>
      <c r="AK801" s="94" t="str">
        <f t="shared" si="179"/>
        <v>≤60</v>
      </c>
      <c r="AL801" s="94">
        <f t="shared" ca="1" si="180"/>
        <v>26</v>
      </c>
      <c r="AM801" s="95">
        <f t="shared" si="188"/>
        <v>0</v>
      </c>
      <c r="AN801" s="95">
        <f t="shared" si="189"/>
        <v>0</v>
      </c>
      <c r="AO801" s="96">
        <f t="shared" si="184"/>
        <v>0</v>
      </c>
      <c r="AP801" s="96">
        <f t="shared" si="185"/>
        <v>0</v>
      </c>
    </row>
    <row r="802" spans="2:42" s="97" customFormat="1" ht="52.8" x14ac:dyDescent="0.3">
      <c r="B802" s="79">
        <f t="shared" si="186"/>
        <v>799</v>
      </c>
      <c r="C802" s="79"/>
      <c r="D802" s="80" t="s">
        <v>94</v>
      </c>
      <c r="E802" s="80"/>
      <c r="F802" s="81"/>
      <c r="G802" s="82" t="str">
        <f t="shared" si="187"/>
        <v xml:space="preserve">Группа от QF </v>
      </c>
      <c r="H802" s="83"/>
      <c r="I802" s="83"/>
      <c r="J802" s="83"/>
      <c r="K802" s="83"/>
      <c r="L802" s="127"/>
      <c r="M802" s="127"/>
      <c r="N802" s="84"/>
      <c r="O802" s="85"/>
      <c r="P802" s="85"/>
      <c r="Q802" s="85"/>
      <c r="R802" s="86"/>
      <c r="S802" s="80"/>
      <c r="T802" s="87"/>
      <c r="U802" s="88" t="str">
        <f t="shared" si="181"/>
        <v xml:space="preserve"> </v>
      </c>
      <c r="V802" s="89"/>
      <c r="W802" s="90" t="str">
        <f t="shared" si="182"/>
        <v xml:space="preserve"> </v>
      </c>
      <c r="X802" s="90"/>
      <c r="Y802" s="90"/>
      <c r="Z802" s="90"/>
      <c r="AA802" s="90"/>
      <c r="AB802" s="87" t="s">
        <v>74</v>
      </c>
      <c r="AC802" s="76"/>
      <c r="AD802" s="91">
        <f t="shared" si="177"/>
        <v>0</v>
      </c>
      <c r="AE802" s="88" t="str">
        <f t="shared" si="183"/>
        <v xml:space="preserve"> </v>
      </c>
      <c r="AF802" s="91" t="str">
        <f t="shared" si="178"/>
        <v xml:space="preserve"> </v>
      </c>
      <c r="AG802" s="78"/>
      <c r="AH802" s="78"/>
      <c r="AI802" s="78"/>
      <c r="AK802" s="94" t="str">
        <f t="shared" si="179"/>
        <v>≤60</v>
      </c>
      <c r="AL802" s="94">
        <f t="shared" ca="1" si="180"/>
        <v>22</v>
      </c>
      <c r="AM802" s="95">
        <f t="shared" si="188"/>
        <v>0</v>
      </c>
      <c r="AN802" s="95">
        <f t="shared" si="189"/>
        <v>0</v>
      </c>
      <c r="AO802" s="96">
        <f t="shared" si="184"/>
        <v>0</v>
      </c>
      <c r="AP802" s="96">
        <f t="shared" si="185"/>
        <v>0</v>
      </c>
    </row>
    <row r="803" spans="2:42" s="97" customFormat="1" ht="52.8" x14ac:dyDescent="0.3">
      <c r="B803" s="79">
        <f t="shared" si="186"/>
        <v>800</v>
      </c>
      <c r="C803" s="79"/>
      <c r="D803" s="80" t="s">
        <v>94</v>
      </c>
      <c r="E803" s="80"/>
      <c r="F803" s="81"/>
      <c r="G803" s="82" t="str">
        <f t="shared" si="187"/>
        <v xml:space="preserve">Группа от QF </v>
      </c>
      <c r="H803" s="83"/>
      <c r="I803" s="83"/>
      <c r="J803" s="83"/>
      <c r="K803" s="83"/>
      <c r="L803" s="127"/>
      <c r="M803" s="127"/>
      <c r="N803" s="84"/>
      <c r="O803" s="85"/>
      <c r="P803" s="85"/>
      <c r="Q803" s="85"/>
      <c r="R803" s="86"/>
      <c r="S803" s="80"/>
      <c r="T803" s="87"/>
      <c r="U803" s="88" t="str">
        <f t="shared" si="181"/>
        <v xml:space="preserve"> </v>
      </c>
      <c r="V803" s="89"/>
      <c r="W803" s="90" t="str">
        <f t="shared" si="182"/>
        <v xml:space="preserve"> </v>
      </c>
      <c r="X803" s="90"/>
      <c r="Y803" s="90"/>
      <c r="Z803" s="90"/>
      <c r="AA803" s="90"/>
      <c r="AB803" s="87" t="s">
        <v>74</v>
      </c>
      <c r="AC803" s="76"/>
      <c r="AD803" s="91">
        <f t="shared" si="177"/>
        <v>0</v>
      </c>
      <c r="AE803" s="88" t="str">
        <f t="shared" si="183"/>
        <v xml:space="preserve"> </v>
      </c>
      <c r="AF803" s="91" t="str">
        <f t="shared" si="178"/>
        <v xml:space="preserve"> </v>
      </c>
      <c r="AG803" s="78"/>
      <c r="AH803" s="78"/>
      <c r="AI803" s="78"/>
      <c r="AK803" s="94" t="str">
        <f t="shared" si="179"/>
        <v>≤60</v>
      </c>
      <c r="AL803" s="94">
        <f t="shared" ca="1" si="180"/>
        <v>31</v>
      </c>
      <c r="AM803" s="95">
        <f t="shared" si="188"/>
        <v>0</v>
      </c>
      <c r="AN803" s="95">
        <f t="shared" si="189"/>
        <v>0</v>
      </c>
      <c r="AO803" s="96">
        <f t="shared" si="184"/>
        <v>0</v>
      </c>
      <c r="AP803" s="96">
        <f t="shared" si="185"/>
        <v>0</v>
      </c>
    </row>
    <row r="804" spans="2:42" s="97" customFormat="1" ht="52.8" x14ac:dyDescent="0.3">
      <c r="B804" s="79">
        <f t="shared" si="186"/>
        <v>801</v>
      </c>
      <c r="C804" s="79"/>
      <c r="D804" s="80" t="s">
        <v>94</v>
      </c>
      <c r="E804" s="80"/>
      <c r="F804" s="81"/>
      <c r="G804" s="82" t="str">
        <f t="shared" si="187"/>
        <v xml:space="preserve">Группа от QF </v>
      </c>
      <c r="H804" s="83"/>
      <c r="I804" s="83"/>
      <c r="J804" s="83"/>
      <c r="K804" s="83"/>
      <c r="L804" s="127"/>
      <c r="M804" s="127"/>
      <c r="N804" s="84"/>
      <c r="O804" s="85"/>
      <c r="P804" s="85"/>
      <c r="Q804" s="85"/>
      <c r="R804" s="86"/>
      <c r="S804" s="80"/>
      <c r="T804" s="87"/>
      <c r="U804" s="88" t="str">
        <f t="shared" si="181"/>
        <v xml:space="preserve"> </v>
      </c>
      <c r="V804" s="89"/>
      <c r="W804" s="90" t="str">
        <f t="shared" si="182"/>
        <v xml:space="preserve"> </v>
      </c>
      <c r="X804" s="90"/>
      <c r="Y804" s="90"/>
      <c r="Z804" s="90"/>
      <c r="AA804" s="90"/>
      <c r="AB804" s="87" t="s">
        <v>74</v>
      </c>
      <c r="AC804" s="76"/>
      <c r="AD804" s="91">
        <f t="shared" si="177"/>
        <v>0</v>
      </c>
      <c r="AE804" s="88" t="str">
        <f t="shared" si="183"/>
        <v xml:space="preserve"> </v>
      </c>
      <c r="AF804" s="91" t="str">
        <f t="shared" si="178"/>
        <v xml:space="preserve"> </v>
      </c>
      <c r="AG804" s="78"/>
      <c r="AH804" s="78"/>
      <c r="AI804" s="78"/>
      <c r="AK804" s="94" t="str">
        <f t="shared" si="179"/>
        <v>≤60</v>
      </c>
      <c r="AL804" s="94">
        <f t="shared" ca="1" si="180"/>
        <v>36</v>
      </c>
      <c r="AM804" s="95">
        <f t="shared" si="188"/>
        <v>0</v>
      </c>
      <c r="AN804" s="95">
        <f t="shared" si="189"/>
        <v>0</v>
      </c>
      <c r="AO804" s="96">
        <f t="shared" si="184"/>
        <v>0</v>
      </c>
      <c r="AP804" s="96">
        <f t="shared" si="185"/>
        <v>0</v>
      </c>
    </row>
    <row r="805" spans="2:42" s="97" customFormat="1" ht="52.8" x14ac:dyDescent="0.3">
      <c r="B805" s="79">
        <f t="shared" si="186"/>
        <v>802</v>
      </c>
      <c r="C805" s="79"/>
      <c r="D805" s="80" t="s">
        <v>94</v>
      </c>
      <c r="E805" s="80"/>
      <c r="F805" s="81"/>
      <c r="G805" s="82" t="str">
        <f t="shared" si="187"/>
        <v xml:space="preserve">Группа от QF </v>
      </c>
      <c r="H805" s="83"/>
      <c r="I805" s="83"/>
      <c r="J805" s="83"/>
      <c r="K805" s="83"/>
      <c r="L805" s="127"/>
      <c r="M805" s="127"/>
      <c r="N805" s="84"/>
      <c r="O805" s="85"/>
      <c r="P805" s="85"/>
      <c r="Q805" s="85"/>
      <c r="R805" s="86"/>
      <c r="S805" s="80"/>
      <c r="T805" s="87"/>
      <c r="U805" s="88" t="str">
        <f t="shared" si="181"/>
        <v xml:space="preserve"> </v>
      </c>
      <c r="V805" s="89"/>
      <c r="W805" s="90" t="str">
        <f t="shared" si="182"/>
        <v xml:space="preserve"> </v>
      </c>
      <c r="X805" s="90"/>
      <c r="Y805" s="90"/>
      <c r="Z805" s="90"/>
      <c r="AA805" s="90"/>
      <c r="AB805" s="87" t="s">
        <v>74</v>
      </c>
      <c r="AC805" s="76"/>
      <c r="AD805" s="91">
        <f t="shared" si="177"/>
        <v>0</v>
      </c>
      <c r="AE805" s="88" t="str">
        <f t="shared" si="183"/>
        <v xml:space="preserve"> </v>
      </c>
      <c r="AF805" s="91" t="str">
        <f t="shared" si="178"/>
        <v xml:space="preserve"> </v>
      </c>
      <c r="AG805" s="78"/>
      <c r="AH805" s="78"/>
      <c r="AI805" s="78"/>
      <c r="AK805" s="94" t="str">
        <f t="shared" si="179"/>
        <v>≤60</v>
      </c>
      <c r="AL805" s="94">
        <f t="shared" ca="1" si="180"/>
        <v>46</v>
      </c>
      <c r="AM805" s="95">
        <f t="shared" si="188"/>
        <v>0</v>
      </c>
      <c r="AN805" s="95">
        <f t="shared" si="189"/>
        <v>0</v>
      </c>
      <c r="AO805" s="96">
        <f t="shared" si="184"/>
        <v>0</v>
      </c>
      <c r="AP805" s="96">
        <f t="shared" si="185"/>
        <v>0</v>
      </c>
    </row>
    <row r="806" spans="2:42" s="97" customFormat="1" ht="52.8" x14ac:dyDescent="0.3">
      <c r="B806" s="79">
        <f t="shared" si="186"/>
        <v>803</v>
      </c>
      <c r="C806" s="79"/>
      <c r="D806" s="80" t="s">
        <v>94</v>
      </c>
      <c r="E806" s="80"/>
      <c r="F806" s="81"/>
      <c r="G806" s="82" t="str">
        <f t="shared" si="187"/>
        <v xml:space="preserve">Группа от QF </v>
      </c>
      <c r="H806" s="83"/>
      <c r="I806" s="83"/>
      <c r="J806" s="83"/>
      <c r="K806" s="83"/>
      <c r="L806" s="127"/>
      <c r="M806" s="127"/>
      <c r="N806" s="84"/>
      <c r="O806" s="85"/>
      <c r="P806" s="85"/>
      <c r="Q806" s="85"/>
      <c r="R806" s="86"/>
      <c r="S806" s="80"/>
      <c r="T806" s="87"/>
      <c r="U806" s="88" t="str">
        <f t="shared" si="181"/>
        <v xml:space="preserve"> </v>
      </c>
      <c r="V806" s="89"/>
      <c r="W806" s="90" t="str">
        <f t="shared" si="182"/>
        <v xml:space="preserve"> </v>
      </c>
      <c r="X806" s="90"/>
      <c r="Y806" s="90"/>
      <c r="Z806" s="90"/>
      <c r="AA806" s="90"/>
      <c r="AB806" s="87" t="s">
        <v>74</v>
      </c>
      <c r="AC806" s="76"/>
      <c r="AD806" s="91">
        <f t="shared" si="177"/>
        <v>0</v>
      </c>
      <c r="AE806" s="88" t="str">
        <f t="shared" si="183"/>
        <v xml:space="preserve"> </v>
      </c>
      <c r="AF806" s="91" t="str">
        <f t="shared" si="178"/>
        <v xml:space="preserve"> </v>
      </c>
      <c r="AG806" s="78"/>
      <c r="AH806" s="78"/>
      <c r="AI806" s="78"/>
      <c r="AK806" s="94" t="str">
        <f t="shared" si="179"/>
        <v>≤60</v>
      </c>
      <c r="AL806" s="94">
        <f t="shared" ca="1" si="180"/>
        <v>50</v>
      </c>
      <c r="AM806" s="95">
        <f t="shared" si="188"/>
        <v>0</v>
      </c>
      <c r="AN806" s="95">
        <f t="shared" si="189"/>
        <v>0</v>
      </c>
      <c r="AO806" s="96">
        <f t="shared" si="184"/>
        <v>0</v>
      </c>
      <c r="AP806" s="96">
        <f t="shared" si="185"/>
        <v>0</v>
      </c>
    </row>
    <row r="807" spans="2:42" s="97" customFormat="1" ht="52.8" x14ac:dyDescent="0.3">
      <c r="B807" s="79">
        <f t="shared" si="186"/>
        <v>804</v>
      </c>
      <c r="C807" s="79"/>
      <c r="D807" s="80" t="s">
        <v>94</v>
      </c>
      <c r="E807" s="80"/>
      <c r="F807" s="81"/>
      <c r="G807" s="82" t="str">
        <f t="shared" si="187"/>
        <v xml:space="preserve">Группа от QF </v>
      </c>
      <c r="H807" s="83"/>
      <c r="I807" s="83"/>
      <c r="J807" s="83"/>
      <c r="K807" s="83"/>
      <c r="L807" s="127"/>
      <c r="M807" s="127"/>
      <c r="N807" s="84"/>
      <c r="O807" s="85"/>
      <c r="P807" s="85"/>
      <c r="Q807" s="85"/>
      <c r="R807" s="86"/>
      <c r="S807" s="80"/>
      <c r="T807" s="87"/>
      <c r="U807" s="88" t="str">
        <f t="shared" si="181"/>
        <v xml:space="preserve"> </v>
      </c>
      <c r="V807" s="89"/>
      <c r="W807" s="90" t="str">
        <f t="shared" si="182"/>
        <v xml:space="preserve"> </v>
      </c>
      <c r="X807" s="90"/>
      <c r="Y807" s="90"/>
      <c r="Z807" s="90"/>
      <c r="AA807" s="90"/>
      <c r="AB807" s="87" t="s">
        <v>74</v>
      </c>
      <c r="AC807" s="76"/>
      <c r="AD807" s="91">
        <f t="shared" si="177"/>
        <v>0</v>
      </c>
      <c r="AE807" s="88" t="str">
        <f t="shared" si="183"/>
        <v xml:space="preserve"> </v>
      </c>
      <c r="AF807" s="91" t="str">
        <f t="shared" si="178"/>
        <v xml:space="preserve"> </v>
      </c>
      <c r="AG807" s="78"/>
      <c r="AH807" s="78"/>
      <c r="AI807" s="78"/>
      <c r="AK807" s="94" t="str">
        <f t="shared" si="179"/>
        <v>≤60</v>
      </c>
      <c r="AL807" s="94">
        <f t="shared" ca="1" si="180"/>
        <v>41</v>
      </c>
      <c r="AM807" s="95">
        <f t="shared" si="188"/>
        <v>0</v>
      </c>
      <c r="AN807" s="95">
        <f t="shared" si="189"/>
        <v>0</v>
      </c>
      <c r="AO807" s="96">
        <f t="shared" si="184"/>
        <v>0</v>
      </c>
      <c r="AP807" s="96">
        <f t="shared" si="185"/>
        <v>0</v>
      </c>
    </row>
    <row r="808" spans="2:42" s="97" customFormat="1" ht="52.8" x14ac:dyDescent="0.3">
      <c r="B808" s="79">
        <f t="shared" si="186"/>
        <v>805</v>
      </c>
      <c r="C808" s="79"/>
      <c r="D808" s="80" t="s">
        <v>94</v>
      </c>
      <c r="E808" s="80"/>
      <c r="F808" s="81"/>
      <c r="G808" s="82" t="str">
        <f t="shared" si="187"/>
        <v xml:space="preserve">Группа от QF </v>
      </c>
      <c r="H808" s="83"/>
      <c r="I808" s="83"/>
      <c r="J808" s="83"/>
      <c r="K808" s="83"/>
      <c r="L808" s="127"/>
      <c r="M808" s="127"/>
      <c r="N808" s="84"/>
      <c r="O808" s="85"/>
      <c r="P808" s="85"/>
      <c r="Q808" s="85"/>
      <c r="R808" s="86"/>
      <c r="S808" s="80"/>
      <c r="T808" s="87"/>
      <c r="U808" s="88" t="str">
        <f t="shared" si="181"/>
        <v xml:space="preserve"> </v>
      </c>
      <c r="V808" s="89"/>
      <c r="W808" s="90" t="str">
        <f t="shared" si="182"/>
        <v xml:space="preserve"> </v>
      </c>
      <c r="X808" s="90"/>
      <c r="Y808" s="90"/>
      <c r="Z808" s="90"/>
      <c r="AA808" s="90"/>
      <c r="AB808" s="87" t="s">
        <v>74</v>
      </c>
      <c r="AC808" s="76"/>
      <c r="AD808" s="91">
        <f t="shared" si="177"/>
        <v>0</v>
      </c>
      <c r="AE808" s="88" t="str">
        <f t="shared" si="183"/>
        <v xml:space="preserve"> </v>
      </c>
      <c r="AF808" s="91" t="str">
        <f t="shared" si="178"/>
        <v xml:space="preserve"> </v>
      </c>
      <c r="AG808" s="78"/>
      <c r="AH808" s="78"/>
      <c r="AI808" s="78"/>
      <c r="AK808" s="94" t="str">
        <f t="shared" si="179"/>
        <v>≤60</v>
      </c>
      <c r="AL808" s="94">
        <f t="shared" ca="1" si="180"/>
        <v>24</v>
      </c>
      <c r="AM808" s="95">
        <f t="shared" si="188"/>
        <v>0</v>
      </c>
      <c r="AN808" s="95">
        <f t="shared" si="189"/>
        <v>0</v>
      </c>
      <c r="AO808" s="96">
        <f t="shared" si="184"/>
        <v>0</v>
      </c>
      <c r="AP808" s="96">
        <f t="shared" si="185"/>
        <v>0</v>
      </c>
    </row>
    <row r="809" spans="2:42" s="97" customFormat="1" ht="52.8" x14ac:dyDescent="0.3">
      <c r="B809" s="79">
        <f t="shared" si="186"/>
        <v>806</v>
      </c>
      <c r="C809" s="79"/>
      <c r="D809" s="80" t="s">
        <v>94</v>
      </c>
      <c r="E809" s="80"/>
      <c r="F809" s="81"/>
      <c r="G809" s="82" t="str">
        <f t="shared" si="187"/>
        <v xml:space="preserve">Группа от QF </v>
      </c>
      <c r="H809" s="83"/>
      <c r="I809" s="83"/>
      <c r="J809" s="83"/>
      <c r="K809" s="83"/>
      <c r="L809" s="127"/>
      <c r="M809" s="127"/>
      <c r="N809" s="84"/>
      <c r="O809" s="85"/>
      <c r="P809" s="85"/>
      <c r="Q809" s="85"/>
      <c r="R809" s="86"/>
      <c r="S809" s="80"/>
      <c r="T809" s="87"/>
      <c r="U809" s="88" t="str">
        <f t="shared" si="181"/>
        <v xml:space="preserve"> </v>
      </c>
      <c r="V809" s="89"/>
      <c r="W809" s="90" t="str">
        <f t="shared" si="182"/>
        <v xml:space="preserve"> </v>
      </c>
      <c r="X809" s="90"/>
      <c r="Y809" s="90"/>
      <c r="Z809" s="90"/>
      <c r="AA809" s="90"/>
      <c r="AB809" s="87" t="s">
        <v>74</v>
      </c>
      <c r="AC809" s="76"/>
      <c r="AD809" s="91">
        <f t="shared" si="177"/>
        <v>0</v>
      </c>
      <c r="AE809" s="88" t="str">
        <f t="shared" si="183"/>
        <v xml:space="preserve"> </v>
      </c>
      <c r="AF809" s="91" t="str">
        <f t="shared" si="178"/>
        <v xml:space="preserve"> </v>
      </c>
      <c r="AG809" s="78"/>
      <c r="AH809" s="78"/>
      <c r="AI809" s="78"/>
      <c r="AK809" s="94" t="str">
        <f t="shared" si="179"/>
        <v>≤60</v>
      </c>
      <c r="AL809" s="94">
        <f t="shared" ca="1" si="180"/>
        <v>46</v>
      </c>
      <c r="AM809" s="95">
        <f t="shared" si="188"/>
        <v>0</v>
      </c>
      <c r="AN809" s="95">
        <f t="shared" si="189"/>
        <v>0</v>
      </c>
      <c r="AO809" s="96">
        <f t="shared" si="184"/>
        <v>0</v>
      </c>
      <c r="AP809" s="96">
        <f t="shared" si="185"/>
        <v>0</v>
      </c>
    </row>
    <row r="810" spans="2:42" s="97" customFormat="1" ht="52.8" x14ac:dyDescent="0.3">
      <c r="B810" s="79">
        <f t="shared" si="186"/>
        <v>807</v>
      </c>
      <c r="C810" s="79"/>
      <c r="D810" s="80" t="s">
        <v>94</v>
      </c>
      <c r="E810" s="80"/>
      <c r="F810" s="81"/>
      <c r="G810" s="82" t="str">
        <f t="shared" si="187"/>
        <v xml:space="preserve">Группа от QF </v>
      </c>
      <c r="H810" s="83"/>
      <c r="I810" s="83"/>
      <c r="J810" s="83"/>
      <c r="K810" s="83"/>
      <c r="L810" s="127"/>
      <c r="M810" s="127"/>
      <c r="N810" s="84"/>
      <c r="O810" s="85"/>
      <c r="P810" s="85"/>
      <c r="Q810" s="85"/>
      <c r="R810" s="86"/>
      <c r="S810" s="80"/>
      <c r="T810" s="87"/>
      <c r="U810" s="88" t="str">
        <f t="shared" si="181"/>
        <v xml:space="preserve"> </v>
      </c>
      <c r="V810" s="89"/>
      <c r="W810" s="90" t="str">
        <f t="shared" si="182"/>
        <v xml:space="preserve"> </v>
      </c>
      <c r="X810" s="90"/>
      <c r="Y810" s="90"/>
      <c r="Z810" s="90"/>
      <c r="AA810" s="90"/>
      <c r="AB810" s="87" t="s">
        <v>74</v>
      </c>
      <c r="AC810" s="76"/>
      <c r="AD810" s="91">
        <f t="shared" si="177"/>
        <v>0</v>
      </c>
      <c r="AE810" s="88" t="str">
        <f t="shared" si="183"/>
        <v xml:space="preserve"> </v>
      </c>
      <c r="AF810" s="91" t="str">
        <f t="shared" si="178"/>
        <v xml:space="preserve"> </v>
      </c>
      <c r="AG810" s="78"/>
      <c r="AH810" s="78"/>
      <c r="AI810" s="78"/>
      <c r="AK810" s="94" t="str">
        <f t="shared" si="179"/>
        <v>≤60</v>
      </c>
      <c r="AL810" s="94">
        <f t="shared" ca="1" si="180"/>
        <v>34</v>
      </c>
      <c r="AM810" s="95">
        <f t="shared" si="188"/>
        <v>0</v>
      </c>
      <c r="AN810" s="95">
        <f t="shared" si="189"/>
        <v>0</v>
      </c>
      <c r="AO810" s="96">
        <f t="shared" si="184"/>
        <v>0</v>
      </c>
      <c r="AP810" s="96">
        <f t="shared" si="185"/>
        <v>0</v>
      </c>
    </row>
    <row r="811" spans="2:42" s="97" customFormat="1" ht="52.8" x14ac:dyDescent="0.3">
      <c r="B811" s="79">
        <f t="shared" si="186"/>
        <v>808</v>
      </c>
      <c r="C811" s="79"/>
      <c r="D811" s="80" t="s">
        <v>94</v>
      </c>
      <c r="E811" s="80"/>
      <c r="F811" s="81"/>
      <c r="G811" s="82" t="str">
        <f t="shared" si="187"/>
        <v xml:space="preserve">Группа от QF </v>
      </c>
      <c r="H811" s="83"/>
      <c r="I811" s="83"/>
      <c r="J811" s="83"/>
      <c r="K811" s="83"/>
      <c r="L811" s="127"/>
      <c r="M811" s="127"/>
      <c r="N811" s="84"/>
      <c r="O811" s="85"/>
      <c r="P811" s="85"/>
      <c r="Q811" s="85"/>
      <c r="R811" s="86"/>
      <c r="S811" s="80"/>
      <c r="T811" s="87"/>
      <c r="U811" s="88" t="str">
        <f t="shared" si="181"/>
        <v xml:space="preserve"> </v>
      </c>
      <c r="V811" s="89"/>
      <c r="W811" s="90" t="str">
        <f t="shared" si="182"/>
        <v xml:space="preserve"> </v>
      </c>
      <c r="X811" s="90"/>
      <c r="Y811" s="90"/>
      <c r="Z811" s="90"/>
      <c r="AA811" s="90"/>
      <c r="AB811" s="87" t="s">
        <v>74</v>
      </c>
      <c r="AC811" s="76"/>
      <c r="AD811" s="91">
        <f t="shared" si="177"/>
        <v>0</v>
      </c>
      <c r="AE811" s="88" t="str">
        <f t="shared" si="183"/>
        <v xml:space="preserve"> </v>
      </c>
      <c r="AF811" s="91" t="str">
        <f t="shared" si="178"/>
        <v xml:space="preserve"> </v>
      </c>
      <c r="AG811" s="78"/>
      <c r="AH811" s="78"/>
      <c r="AI811" s="78"/>
      <c r="AK811" s="94" t="str">
        <f t="shared" si="179"/>
        <v>≤60</v>
      </c>
      <c r="AL811" s="94">
        <f t="shared" ca="1" si="180"/>
        <v>20</v>
      </c>
      <c r="AM811" s="95">
        <f t="shared" si="188"/>
        <v>0</v>
      </c>
      <c r="AN811" s="95">
        <f t="shared" si="189"/>
        <v>0</v>
      </c>
      <c r="AO811" s="96">
        <f t="shared" si="184"/>
        <v>0</v>
      </c>
      <c r="AP811" s="96">
        <f t="shared" si="185"/>
        <v>0</v>
      </c>
    </row>
    <row r="812" spans="2:42" s="97" customFormat="1" ht="52.8" x14ac:dyDescent="0.3">
      <c r="B812" s="79">
        <f t="shared" si="186"/>
        <v>809</v>
      </c>
      <c r="C812" s="79"/>
      <c r="D812" s="80" t="s">
        <v>94</v>
      </c>
      <c r="E812" s="80"/>
      <c r="F812" s="81"/>
      <c r="G812" s="82" t="str">
        <f t="shared" si="187"/>
        <v xml:space="preserve">Группа от QF </v>
      </c>
      <c r="H812" s="83"/>
      <c r="I812" s="83"/>
      <c r="J812" s="83"/>
      <c r="K812" s="83"/>
      <c r="L812" s="127"/>
      <c r="M812" s="127"/>
      <c r="N812" s="84"/>
      <c r="O812" s="85"/>
      <c r="P812" s="85"/>
      <c r="Q812" s="85"/>
      <c r="R812" s="86"/>
      <c r="S812" s="80"/>
      <c r="T812" s="87"/>
      <c r="U812" s="88" t="str">
        <f t="shared" si="181"/>
        <v xml:space="preserve"> </v>
      </c>
      <c r="V812" s="89"/>
      <c r="W812" s="90" t="str">
        <f t="shared" si="182"/>
        <v xml:space="preserve"> </v>
      </c>
      <c r="X812" s="90"/>
      <c r="Y812" s="90"/>
      <c r="Z812" s="90"/>
      <c r="AA812" s="90"/>
      <c r="AB812" s="87" t="s">
        <v>74</v>
      </c>
      <c r="AC812" s="76"/>
      <c r="AD812" s="91">
        <f t="shared" si="177"/>
        <v>0</v>
      </c>
      <c r="AE812" s="88" t="str">
        <f t="shared" si="183"/>
        <v xml:space="preserve"> </v>
      </c>
      <c r="AF812" s="91" t="str">
        <f t="shared" si="178"/>
        <v xml:space="preserve"> </v>
      </c>
      <c r="AG812" s="78"/>
      <c r="AH812" s="78"/>
      <c r="AI812" s="78"/>
      <c r="AK812" s="94" t="str">
        <f t="shared" si="179"/>
        <v>≤60</v>
      </c>
      <c r="AL812" s="94">
        <f t="shared" ca="1" si="180"/>
        <v>38</v>
      </c>
      <c r="AM812" s="95">
        <f t="shared" si="188"/>
        <v>0</v>
      </c>
      <c r="AN812" s="95">
        <f t="shared" si="189"/>
        <v>0</v>
      </c>
      <c r="AO812" s="96">
        <f t="shared" si="184"/>
        <v>0</v>
      </c>
      <c r="AP812" s="96">
        <f t="shared" si="185"/>
        <v>0</v>
      </c>
    </row>
    <row r="813" spans="2:42" s="97" customFormat="1" ht="52.8" x14ac:dyDescent="0.3">
      <c r="B813" s="79">
        <f t="shared" si="186"/>
        <v>810</v>
      </c>
      <c r="C813" s="79"/>
      <c r="D813" s="80" t="s">
        <v>94</v>
      </c>
      <c r="E813" s="80"/>
      <c r="F813" s="81"/>
      <c r="G813" s="82" t="str">
        <f t="shared" si="187"/>
        <v xml:space="preserve">Группа от QF </v>
      </c>
      <c r="H813" s="83"/>
      <c r="I813" s="83"/>
      <c r="J813" s="83"/>
      <c r="K813" s="83"/>
      <c r="L813" s="127"/>
      <c r="M813" s="127"/>
      <c r="N813" s="84"/>
      <c r="O813" s="85"/>
      <c r="P813" s="85"/>
      <c r="Q813" s="85"/>
      <c r="R813" s="86"/>
      <c r="S813" s="80"/>
      <c r="T813" s="87"/>
      <c r="U813" s="88" t="str">
        <f t="shared" si="181"/>
        <v xml:space="preserve"> </v>
      </c>
      <c r="V813" s="89"/>
      <c r="W813" s="90" t="str">
        <f t="shared" si="182"/>
        <v xml:space="preserve"> </v>
      </c>
      <c r="X813" s="90"/>
      <c r="Y813" s="90"/>
      <c r="Z813" s="90"/>
      <c r="AA813" s="90"/>
      <c r="AB813" s="87" t="s">
        <v>74</v>
      </c>
      <c r="AC813" s="76"/>
      <c r="AD813" s="91">
        <f t="shared" si="177"/>
        <v>0</v>
      </c>
      <c r="AE813" s="88" t="str">
        <f t="shared" si="183"/>
        <v xml:space="preserve"> </v>
      </c>
      <c r="AF813" s="91" t="str">
        <f t="shared" si="178"/>
        <v xml:space="preserve"> </v>
      </c>
      <c r="AG813" s="78"/>
      <c r="AH813" s="78"/>
      <c r="AI813" s="78"/>
      <c r="AK813" s="94" t="str">
        <f t="shared" si="179"/>
        <v>≤60</v>
      </c>
      <c r="AL813" s="94">
        <f t="shared" ca="1" si="180"/>
        <v>38</v>
      </c>
      <c r="AM813" s="95">
        <f t="shared" si="188"/>
        <v>0</v>
      </c>
      <c r="AN813" s="95">
        <f t="shared" si="189"/>
        <v>0</v>
      </c>
      <c r="AO813" s="96">
        <f t="shared" si="184"/>
        <v>0</v>
      </c>
      <c r="AP813" s="96">
        <f t="shared" si="185"/>
        <v>0</v>
      </c>
    </row>
    <row r="814" spans="2:42" s="97" customFormat="1" ht="52.8" x14ac:dyDescent="0.3">
      <c r="B814" s="79">
        <f t="shared" si="186"/>
        <v>811</v>
      </c>
      <c r="C814" s="79"/>
      <c r="D814" s="80" t="s">
        <v>94</v>
      </c>
      <c r="E814" s="80"/>
      <c r="F814" s="81"/>
      <c r="G814" s="82" t="str">
        <f t="shared" si="187"/>
        <v xml:space="preserve">Группа от QF </v>
      </c>
      <c r="H814" s="83"/>
      <c r="I814" s="83"/>
      <c r="J814" s="83"/>
      <c r="K814" s="83"/>
      <c r="L814" s="127"/>
      <c r="M814" s="127"/>
      <c r="N814" s="84"/>
      <c r="O814" s="85"/>
      <c r="P814" s="85"/>
      <c r="Q814" s="85"/>
      <c r="R814" s="86"/>
      <c r="S814" s="80"/>
      <c r="T814" s="87"/>
      <c r="U814" s="88" t="str">
        <f t="shared" si="181"/>
        <v xml:space="preserve"> </v>
      </c>
      <c r="V814" s="89"/>
      <c r="W814" s="90" t="str">
        <f t="shared" si="182"/>
        <v xml:space="preserve"> </v>
      </c>
      <c r="X814" s="90"/>
      <c r="Y814" s="90"/>
      <c r="Z814" s="90"/>
      <c r="AA814" s="90"/>
      <c r="AB814" s="87" t="s">
        <v>74</v>
      </c>
      <c r="AC814" s="76"/>
      <c r="AD814" s="91">
        <f t="shared" si="177"/>
        <v>0</v>
      </c>
      <c r="AE814" s="88" t="str">
        <f t="shared" si="183"/>
        <v xml:space="preserve"> </v>
      </c>
      <c r="AF814" s="91" t="str">
        <f t="shared" si="178"/>
        <v xml:space="preserve"> </v>
      </c>
      <c r="AG814" s="78"/>
      <c r="AH814" s="78"/>
      <c r="AI814" s="78"/>
      <c r="AK814" s="94" t="str">
        <f t="shared" si="179"/>
        <v>≤60</v>
      </c>
      <c r="AL814" s="94">
        <f t="shared" ca="1" si="180"/>
        <v>41</v>
      </c>
      <c r="AM814" s="95">
        <f t="shared" si="188"/>
        <v>0</v>
      </c>
      <c r="AN814" s="95">
        <f t="shared" si="189"/>
        <v>0</v>
      </c>
      <c r="AO814" s="96">
        <f t="shared" si="184"/>
        <v>0</v>
      </c>
      <c r="AP814" s="96">
        <f t="shared" si="185"/>
        <v>0</v>
      </c>
    </row>
    <row r="815" spans="2:42" s="97" customFormat="1" ht="52.8" x14ac:dyDescent="0.3">
      <c r="B815" s="79">
        <f t="shared" si="186"/>
        <v>812</v>
      </c>
      <c r="C815" s="79"/>
      <c r="D815" s="80" t="s">
        <v>94</v>
      </c>
      <c r="E815" s="80"/>
      <c r="F815" s="81"/>
      <c r="G815" s="82" t="str">
        <f t="shared" si="187"/>
        <v xml:space="preserve">Группа от QF </v>
      </c>
      <c r="H815" s="83"/>
      <c r="I815" s="83"/>
      <c r="J815" s="83"/>
      <c r="K815" s="83"/>
      <c r="L815" s="127"/>
      <c r="M815" s="127"/>
      <c r="N815" s="84"/>
      <c r="O815" s="85"/>
      <c r="P815" s="85"/>
      <c r="Q815" s="85"/>
      <c r="R815" s="86"/>
      <c r="S815" s="80"/>
      <c r="T815" s="87"/>
      <c r="U815" s="88" t="str">
        <f t="shared" si="181"/>
        <v xml:space="preserve"> </v>
      </c>
      <c r="V815" s="89"/>
      <c r="W815" s="90" t="str">
        <f t="shared" si="182"/>
        <v xml:space="preserve"> </v>
      </c>
      <c r="X815" s="90"/>
      <c r="Y815" s="90"/>
      <c r="Z815" s="90"/>
      <c r="AA815" s="90"/>
      <c r="AB815" s="87" t="s">
        <v>74</v>
      </c>
      <c r="AC815" s="76"/>
      <c r="AD815" s="91">
        <f t="shared" si="177"/>
        <v>0</v>
      </c>
      <c r="AE815" s="88" t="str">
        <f t="shared" si="183"/>
        <v xml:space="preserve"> </v>
      </c>
      <c r="AF815" s="91" t="str">
        <f t="shared" si="178"/>
        <v xml:space="preserve"> </v>
      </c>
      <c r="AG815" s="78"/>
      <c r="AH815" s="78"/>
      <c r="AI815" s="78"/>
      <c r="AK815" s="94" t="str">
        <f t="shared" si="179"/>
        <v>≤60</v>
      </c>
      <c r="AL815" s="94">
        <f t="shared" ca="1" si="180"/>
        <v>50</v>
      </c>
      <c r="AM815" s="95">
        <f t="shared" si="188"/>
        <v>0</v>
      </c>
      <c r="AN815" s="95">
        <f t="shared" si="189"/>
        <v>0</v>
      </c>
      <c r="AO815" s="96">
        <f t="shared" si="184"/>
        <v>0</v>
      </c>
      <c r="AP815" s="96">
        <f t="shared" si="185"/>
        <v>0</v>
      </c>
    </row>
    <row r="816" spans="2:42" s="97" customFormat="1" ht="52.8" x14ac:dyDescent="0.3">
      <c r="B816" s="79">
        <f t="shared" si="186"/>
        <v>813</v>
      </c>
      <c r="C816" s="79"/>
      <c r="D816" s="80" t="s">
        <v>94</v>
      </c>
      <c r="E816" s="80"/>
      <c r="F816" s="81"/>
      <c r="G816" s="82" t="str">
        <f t="shared" si="187"/>
        <v xml:space="preserve">Группа от QF </v>
      </c>
      <c r="H816" s="83"/>
      <c r="I816" s="83"/>
      <c r="J816" s="83"/>
      <c r="K816" s="83"/>
      <c r="L816" s="127"/>
      <c r="M816" s="127"/>
      <c r="N816" s="84"/>
      <c r="O816" s="85"/>
      <c r="P816" s="85"/>
      <c r="Q816" s="85"/>
      <c r="R816" s="86"/>
      <c r="S816" s="80"/>
      <c r="T816" s="87"/>
      <c r="U816" s="88" t="str">
        <f t="shared" si="181"/>
        <v xml:space="preserve"> </v>
      </c>
      <c r="V816" s="89"/>
      <c r="W816" s="90" t="str">
        <f t="shared" si="182"/>
        <v xml:space="preserve"> </v>
      </c>
      <c r="X816" s="90"/>
      <c r="Y816" s="90"/>
      <c r="Z816" s="90"/>
      <c r="AA816" s="90"/>
      <c r="AB816" s="87" t="s">
        <v>74</v>
      </c>
      <c r="AC816" s="76"/>
      <c r="AD816" s="91">
        <f t="shared" si="177"/>
        <v>0</v>
      </c>
      <c r="AE816" s="88" t="str">
        <f t="shared" si="183"/>
        <v xml:space="preserve"> </v>
      </c>
      <c r="AF816" s="91" t="str">
        <f t="shared" si="178"/>
        <v xml:space="preserve"> </v>
      </c>
      <c r="AG816" s="78"/>
      <c r="AH816" s="78"/>
      <c r="AI816" s="78"/>
      <c r="AK816" s="94" t="str">
        <f t="shared" si="179"/>
        <v>≤60</v>
      </c>
      <c r="AL816" s="94">
        <f t="shared" ca="1" si="180"/>
        <v>44</v>
      </c>
      <c r="AM816" s="95">
        <f t="shared" si="188"/>
        <v>0</v>
      </c>
      <c r="AN816" s="95">
        <f t="shared" si="189"/>
        <v>0</v>
      </c>
      <c r="AO816" s="96">
        <f t="shared" si="184"/>
        <v>0</v>
      </c>
      <c r="AP816" s="96">
        <f t="shared" si="185"/>
        <v>0</v>
      </c>
    </row>
    <row r="817" spans="2:42" s="97" customFormat="1" ht="52.8" x14ac:dyDescent="0.3">
      <c r="B817" s="79">
        <f t="shared" si="186"/>
        <v>814</v>
      </c>
      <c r="C817" s="79"/>
      <c r="D817" s="80" t="s">
        <v>94</v>
      </c>
      <c r="E817" s="80"/>
      <c r="F817" s="81"/>
      <c r="G817" s="82" t="str">
        <f t="shared" si="187"/>
        <v xml:space="preserve">Группа от QF </v>
      </c>
      <c r="H817" s="83"/>
      <c r="I817" s="83"/>
      <c r="J817" s="83"/>
      <c r="K817" s="83"/>
      <c r="L817" s="127"/>
      <c r="M817" s="127"/>
      <c r="N817" s="84"/>
      <c r="O817" s="85"/>
      <c r="P817" s="85"/>
      <c r="Q817" s="85"/>
      <c r="R817" s="86"/>
      <c r="S817" s="80"/>
      <c r="T817" s="87"/>
      <c r="U817" s="88" t="str">
        <f t="shared" si="181"/>
        <v xml:space="preserve"> </v>
      </c>
      <c r="V817" s="89"/>
      <c r="W817" s="90" t="str">
        <f t="shared" si="182"/>
        <v xml:space="preserve"> </v>
      </c>
      <c r="X817" s="90"/>
      <c r="Y817" s="90"/>
      <c r="Z817" s="90"/>
      <c r="AA817" s="90"/>
      <c r="AB817" s="87" t="s">
        <v>74</v>
      </c>
      <c r="AC817" s="76"/>
      <c r="AD817" s="91">
        <f t="shared" si="177"/>
        <v>0</v>
      </c>
      <c r="AE817" s="88" t="str">
        <f t="shared" si="183"/>
        <v xml:space="preserve"> </v>
      </c>
      <c r="AF817" s="91" t="str">
        <f t="shared" si="178"/>
        <v xml:space="preserve"> </v>
      </c>
      <c r="AG817" s="78"/>
      <c r="AH817" s="78"/>
      <c r="AI817" s="78"/>
      <c r="AK817" s="94" t="str">
        <f t="shared" si="179"/>
        <v>≤60</v>
      </c>
      <c r="AL817" s="94">
        <f t="shared" ca="1" si="180"/>
        <v>33</v>
      </c>
      <c r="AM817" s="95">
        <f t="shared" si="188"/>
        <v>0</v>
      </c>
      <c r="AN817" s="95">
        <f t="shared" si="189"/>
        <v>0</v>
      </c>
      <c r="AO817" s="96">
        <f t="shared" si="184"/>
        <v>0</v>
      </c>
      <c r="AP817" s="96">
        <f t="shared" si="185"/>
        <v>0</v>
      </c>
    </row>
    <row r="818" spans="2:42" s="97" customFormat="1" ht="52.8" x14ac:dyDescent="0.3">
      <c r="B818" s="79">
        <f t="shared" si="186"/>
        <v>815</v>
      </c>
      <c r="C818" s="79"/>
      <c r="D818" s="80" t="s">
        <v>94</v>
      </c>
      <c r="E818" s="80"/>
      <c r="F818" s="81"/>
      <c r="G818" s="82" t="str">
        <f t="shared" si="187"/>
        <v xml:space="preserve">Группа от QF </v>
      </c>
      <c r="H818" s="83"/>
      <c r="I818" s="83"/>
      <c r="J818" s="83"/>
      <c r="K818" s="83"/>
      <c r="L818" s="127"/>
      <c r="M818" s="127"/>
      <c r="N818" s="84"/>
      <c r="O818" s="85"/>
      <c r="P818" s="85"/>
      <c r="Q818" s="85"/>
      <c r="R818" s="86"/>
      <c r="S818" s="80"/>
      <c r="T818" s="87"/>
      <c r="U818" s="88" t="str">
        <f t="shared" si="181"/>
        <v xml:space="preserve"> </v>
      </c>
      <c r="V818" s="89"/>
      <c r="W818" s="90" t="str">
        <f t="shared" si="182"/>
        <v xml:space="preserve"> </v>
      </c>
      <c r="X818" s="90"/>
      <c r="Y818" s="90"/>
      <c r="Z818" s="90"/>
      <c r="AA818" s="90"/>
      <c r="AB818" s="87" t="s">
        <v>74</v>
      </c>
      <c r="AC818" s="76"/>
      <c r="AD818" s="91">
        <f t="shared" si="177"/>
        <v>0</v>
      </c>
      <c r="AE818" s="88" t="str">
        <f t="shared" si="183"/>
        <v xml:space="preserve"> </v>
      </c>
      <c r="AF818" s="91" t="str">
        <f t="shared" si="178"/>
        <v xml:space="preserve"> </v>
      </c>
      <c r="AG818" s="78"/>
      <c r="AH818" s="78"/>
      <c r="AI818" s="78"/>
      <c r="AK818" s="94" t="str">
        <f t="shared" si="179"/>
        <v>≤60</v>
      </c>
      <c r="AL818" s="94">
        <f t="shared" ca="1" si="180"/>
        <v>26</v>
      </c>
      <c r="AM818" s="95">
        <f t="shared" si="188"/>
        <v>0</v>
      </c>
      <c r="AN818" s="95">
        <f t="shared" si="189"/>
        <v>0</v>
      </c>
      <c r="AO818" s="96">
        <f t="shared" si="184"/>
        <v>0</v>
      </c>
      <c r="AP818" s="96">
        <f t="shared" si="185"/>
        <v>0</v>
      </c>
    </row>
    <row r="819" spans="2:42" s="97" customFormat="1" ht="52.8" x14ac:dyDescent="0.3">
      <c r="B819" s="79">
        <f t="shared" si="186"/>
        <v>816</v>
      </c>
      <c r="C819" s="79"/>
      <c r="D819" s="80" t="s">
        <v>94</v>
      </c>
      <c r="E819" s="80"/>
      <c r="F819" s="81"/>
      <c r="G819" s="82" t="str">
        <f t="shared" si="187"/>
        <v xml:space="preserve">Группа от QF </v>
      </c>
      <c r="H819" s="83"/>
      <c r="I819" s="83"/>
      <c r="J819" s="83"/>
      <c r="K819" s="83"/>
      <c r="L819" s="127"/>
      <c r="M819" s="127"/>
      <c r="N819" s="84"/>
      <c r="O819" s="85"/>
      <c r="P819" s="85"/>
      <c r="Q819" s="85"/>
      <c r="R819" s="86"/>
      <c r="S819" s="80"/>
      <c r="T819" s="87"/>
      <c r="U819" s="88" t="str">
        <f t="shared" si="181"/>
        <v xml:space="preserve"> </v>
      </c>
      <c r="V819" s="89"/>
      <c r="W819" s="90" t="str">
        <f t="shared" si="182"/>
        <v xml:space="preserve"> </v>
      </c>
      <c r="X819" s="90"/>
      <c r="Y819" s="90"/>
      <c r="Z819" s="90"/>
      <c r="AA819" s="90"/>
      <c r="AB819" s="87" t="s">
        <v>74</v>
      </c>
      <c r="AC819" s="76"/>
      <c r="AD819" s="91">
        <f t="shared" si="177"/>
        <v>0</v>
      </c>
      <c r="AE819" s="88" t="str">
        <f t="shared" si="183"/>
        <v xml:space="preserve"> </v>
      </c>
      <c r="AF819" s="91" t="str">
        <f t="shared" si="178"/>
        <v xml:space="preserve"> </v>
      </c>
      <c r="AG819" s="78"/>
      <c r="AH819" s="78"/>
      <c r="AI819" s="78"/>
      <c r="AK819" s="94" t="str">
        <f t="shared" si="179"/>
        <v>≤60</v>
      </c>
      <c r="AL819" s="94">
        <f t="shared" ca="1" si="180"/>
        <v>22</v>
      </c>
      <c r="AM819" s="95">
        <f t="shared" si="188"/>
        <v>0</v>
      </c>
      <c r="AN819" s="95">
        <f t="shared" si="189"/>
        <v>0</v>
      </c>
      <c r="AO819" s="96">
        <f t="shared" si="184"/>
        <v>0</v>
      </c>
      <c r="AP819" s="96">
        <f t="shared" si="185"/>
        <v>0</v>
      </c>
    </row>
    <row r="820" spans="2:42" s="97" customFormat="1" ht="52.8" x14ac:dyDescent="0.3">
      <c r="B820" s="79">
        <f t="shared" si="186"/>
        <v>817</v>
      </c>
      <c r="C820" s="79"/>
      <c r="D820" s="80" t="s">
        <v>94</v>
      </c>
      <c r="E820" s="80"/>
      <c r="F820" s="81"/>
      <c r="G820" s="82" t="str">
        <f t="shared" si="187"/>
        <v xml:space="preserve">Группа от QF </v>
      </c>
      <c r="H820" s="83"/>
      <c r="I820" s="83"/>
      <c r="J820" s="83"/>
      <c r="K820" s="83"/>
      <c r="L820" s="127"/>
      <c r="M820" s="127"/>
      <c r="N820" s="84"/>
      <c r="O820" s="85"/>
      <c r="P820" s="85"/>
      <c r="Q820" s="85"/>
      <c r="R820" s="86"/>
      <c r="S820" s="80"/>
      <c r="T820" s="87"/>
      <c r="U820" s="88" t="str">
        <f t="shared" si="181"/>
        <v xml:space="preserve"> </v>
      </c>
      <c r="V820" s="89"/>
      <c r="W820" s="90" t="str">
        <f t="shared" si="182"/>
        <v xml:space="preserve"> </v>
      </c>
      <c r="X820" s="90"/>
      <c r="Y820" s="90"/>
      <c r="Z820" s="90"/>
      <c r="AA820" s="90"/>
      <c r="AB820" s="87" t="s">
        <v>74</v>
      </c>
      <c r="AC820" s="76"/>
      <c r="AD820" s="91">
        <f t="shared" si="177"/>
        <v>0</v>
      </c>
      <c r="AE820" s="88" t="str">
        <f t="shared" si="183"/>
        <v xml:space="preserve"> </v>
      </c>
      <c r="AF820" s="91" t="str">
        <f t="shared" si="178"/>
        <v xml:space="preserve"> </v>
      </c>
      <c r="AG820" s="78"/>
      <c r="AH820" s="78"/>
      <c r="AI820" s="78"/>
      <c r="AK820" s="94" t="str">
        <f t="shared" si="179"/>
        <v>≤60</v>
      </c>
      <c r="AL820" s="94">
        <f t="shared" ca="1" si="180"/>
        <v>38</v>
      </c>
      <c r="AM820" s="95">
        <f t="shared" si="188"/>
        <v>0</v>
      </c>
      <c r="AN820" s="95">
        <f t="shared" si="189"/>
        <v>0</v>
      </c>
      <c r="AO820" s="96">
        <f t="shared" si="184"/>
        <v>0</v>
      </c>
      <c r="AP820" s="96">
        <f t="shared" si="185"/>
        <v>0</v>
      </c>
    </row>
    <row r="821" spans="2:42" s="97" customFormat="1" ht="52.8" x14ac:dyDescent="0.3">
      <c r="B821" s="79">
        <f t="shared" si="186"/>
        <v>818</v>
      </c>
      <c r="C821" s="79"/>
      <c r="D821" s="80" t="s">
        <v>94</v>
      </c>
      <c r="E821" s="80"/>
      <c r="F821" s="81"/>
      <c r="G821" s="82" t="str">
        <f t="shared" si="187"/>
        <v xml:space="preserve">Группа от QF </v>
      </c>
      <c r="H821" s="83"/>
      <c r="I821" s="83"/>
      <c r="J821" s="83"/>
      <c r="K821" s="83"/>
      <c r="L821" s="127"/>
      <c r="M821" s="127"/>
      <c r="N821" s="84"/>
      <c r="O821" s="85"/>
      <c r="P821" s="85"/>
      <c r="Q821" s="85"/>
      <c r="R821" s="86"/>
      <c r="S821" s="80"/>
      <c r="T821" s="87"/>
      <c r="U821" s="88" t="str">
        <f t="shared" si="181"/>
        <v xml:space="preserve"> </v>
      </c>
      <c r="V821" s="89"/>
      <c r="W821" s="90" t="str">
        <f t="shared" si="182"/>
        <v xml:space="preserve"> </v>
      </c>
      <c r="X821" s="90"/>
      <c r="Y821" s="90"/>
      <c r="Z821" s="90"/>
      <c r="AA821" s="90"/>
      <c r="AB821" s="87" t="s">
        <v>74</v>
      </c>
      <c r="AC821" s="76"/>
      <c r="AD821" s="91">
        <f t="shared" si="177"/>
        <v>0</v>
      </c>
      <c r="AE821" s="88" t="str">
        <f t="shared" si="183"/>
        <v xml:space="preserve"> </v>
      </c>
      <c r="AF821" s="91" t="str">
        <f t="shared" si="178"/>
        <v xml:space="preserve"> </v>
      </c>
      <c r="AG821" s="78"/>
      <c r="AH821" s="78"/>
      <c r="AI821" s="78"/>
      <c r="AK821" s="94" t="str">
        <f t="shared" si="179"/>
        <v>≤60</v>
      </c>
      <c r="AL821" s="94">
        <f t="shared" ca="1" si="180"/>
        <v>34</v>
      </c>
      <c r="AM821" s="95">
        <f t="shared" si="188"/>
        <v>0</v>
      </c>
      <c r="AN821" s="95">
        <f t="shared" si="189"/>
        <v>0</v>
      </c>
      <c r="AO821" s="96">
        <f t="shared" si="184"/>
        <v>0</v>
      </c>
      <c r="AP821" s="96">
        <f t="shared" si="185"/>
        <v>0</v>
      </c>
    </row>
    <row r="822" spans="2:42" s="97" customFormat="1" ht="52.8" x14ac:dyDescent="0.3">
      <c r="B822" s="79">
        <f t="shared" si="186"/>
        <v>819</v>
      </c>
      <c r="C822" s="79"/>
      <c r="D822" s="80" t="s">
        <v>94</v>
      </c>
      <c r="E822" s="80"/>
      <c r="F822" s="81"/>
      <c r="G822" s="82" t="str">
        <f t="shared" si="187"/>
        <v xml:space="preserve">Группа от QF </v>
      </c>
      <c r="H822" s="83"/>
      <c r="I822" s="83"/>
      <c r="J822" s="83"/>
      <c r="K822" s="83"/>
      <c r="L822" s="127"/>
      <c r="M822" s="127"/>
      <c r="N822" s="84"/>
      <c r="O822" s="85"/>
      <c r="P822" s="85"/>
      <c r="Q822" s="85"/>
      <c r="R822" s="86"/>
      <c r="S822" s="80"/>
      <c r="T822" s="87"/>
      <c r="U822" s="88" t="str">
        <f t="shared" si="181"/>
        <v xml:space="preserve"> </v>
      </c>
      <c r="V822" s="89"/>
      <c r="W822" s="90" t="str">
        <f t="shared" si="182"/>
        <v xml:space="preserve"> </v>
      </c>
      <c r="X822" s="90"/>
      <c r="Y822" s="90"/>
      <c r="Z822" s="90"/>
      <c r="AA822" s="90"/>
      <c r="AB822" s="87" t="s">
        <v>74</v>
      </c>
      <c r="AC822" s="76"/>
      <c r="AD822" s="91">
        <f t="shared" si="177"/>
        <v>0</v>
      </c>
      <c r="AE822" s="88" t="str">
        <f t="shared" si="183"/>
        <v xml:space="preserve"> </v>
      </c>
      <c r="AF822" s="91" t="str">
        <f t="shared" si="178"/>
        <v xml:space="preserve"> </v>
      </c>
      <c r="AG822" s="78"/>
      <c r="AH822" s="78"/>
      <c r="AI822" s="78"/>
      <c r="AK822" s="94" t="str">
        <f t="shared" si="179"/>
        <v>≤60</v>
      </c>
      <c r="AL822" s="94">
        <f t="shared" ca="1" si="180"/>
        <v>50</v>
      </c>
      <c r="AM822" s="95">
        <f t="shared" si="188"/>
        <v>0</v>
      </c>
      <c r="AN822" s="95">
        <f t="shared" si="189"/>
        <v>0</v>
      </c>
      <c r="AO822" s="96">
        <f t="shared" si="184"/>
        <v>0</v>
      </c>
      <c r="AP822" s="96">
        <f t="shared" si="185"/>
        <v>0</v>
      </c>
    </row>
    <row r="823" spans="2:42" s="97" customFormat="1" ht="52.8" x14ac:dyDescent="0.3">
      <c r="B823" s="79">
        <f t="shared" si="186"/>
        <v>820</v>
      </c>
      <c r="C823" s="79"/>
      <c r="D823" s="80" t="s">
        <v>94</v>
      </c>
      <c r="E823" s="80"/>
      <c r="F823" s="81"/>
      <c r="G823" s="82" t="str">
        <f t="shared" si="187"/>
        <v xml:space="preserve">Группа от QF </v>
      </c>
      <c r="H823" s="83"/>
      <c r="I823" s="83"/>
      <c r="J823" s="83"/>
      <c r="K823" s="83"/>
      <c r="L823" s="127"/>
      <c r="M823" s="127"/>
      <c r="N823" s="84"/>
      <c r="O823" s="85"/>
      <c r="P823" s="85"/>
      <c r="Q823" s="85"/>
      <c r="R823" s="86"/>
      <c r="S823" s="80"/>
      <c r="T823" s="87"/>
      <c r="U823" s="88" t="str">
        <f t="shared" si="181"/>
        <v xml:space="preserve"> </v>
      </c>
      <c r="V823" s="89"/>
      <c r="W823" s="90" t="str">
        <f t="shared" si="182"/>
        <v xml:space="preserve"> </v>
      </c>
      <c r="X823" s="90"/>
      <c r="Y823" s="90"/>
      <c r="Z823" s="90"/>
      <c r="AA823" s="90"/>
      <c r="AB823" s="87" t="s">
        <v>74</v>
      </c>
      <c r="AC823" s="76"/>
      <c r="AD823" s="91">
        <f t="shared" si="177"/>
        <v>0</v>
      </c>
      <c r="AE823" s="88" t="str">
        <f t="shared" si="183"/>
        <v xml:space="preserve"> </v>
      </c>
      <c r="AF823" s="91" t="str">
        <f t="shared" si="178"/>
        <v xml:space="preserve"> </v>
      </c>
      <c r="AG823" s="78"/>
      <c r="AH823" s="78"/>
      <c r="AI823" s="78"/>
      <c r="AK823" s="94" t="str">
        <f t="shared" si="179"/>
        <v>≤60</v>
      </c>
      <c r="AL823" s="94">
        <f t="shared" ca="1" si="180"/>
        <v>28</v>
      </c>
      <c r="AM823" s="95">
        <f t="shared" si="188"/>
        <v>0</v>
      </c>
      <c r="AN823" s="95">
        <f t="shared" si="189"/>
        <v>0</v>
      </c>
      <c r="AO823" s="96">
        <f t="shared" si="184"/>
        <v>0</v>
      </c>
      <c r="AP823" s="96">
        <f t="shared" si="185"/>
        <v>0</v>
      </c>
    </row>
    <row r="824" spans="2:42" s="97" customFormat="1" ht="52.8" x14ac:dyDescent="0.3">
      <c r="B824" s="79">
        <f t="shared" si="186"/>
        <v>821</v>
      </c>
      <c r="C824" s="79"/>
      <c r="D824" s="80" t="s">
        <v>94</v>
      </c>
      <c r="E824" s="80"/>
      <c r="F824" s="81"/>
      <c r="G824" s="82" t="str">
        <f t="shared" si="187"/>
        <v xml:space="preserve">Группа от QF </v>
      </c>
      <c r="H824" s="83"/>
      <c r="I824" s="83"/>
      <c r="J824" s="83"/>
      <c r="K824" s="83"/>
      <c r="L824" s="127"/>
      <c r="M824" s="127"/>
      <c r="N824" s="84"/>
      <c r="O824" s="85"/>
      <c r="P824" s="85"/>
      <c r="Q824" s="85"/>
      <c r="R824" s="86"/>
      <c r="S824" s="80"/>
      <c r="T824" s="87"/>
      <c r="U824" s="88" t="str">
        <f t="shared" si="181"/>
        <v xml:space="preserve"> </v>
      </c>
      <c r="V824" s="89"/>
      <c r="W824" s="90" t="str">
        <f t="shared" si="182"/>
        <v xml:space="preserve"> </v>
      </c>
      <c r="X824" s="90"/>
      <c r="Y824" s="90"/>
      <c r="Z824" s="90"/>
      <c r="AA824" s="90"/>
      <c r="AB824" s="87" t="s">
        <v>74</v>
      </c>
      <c r="AC824" s="76"/>
      <c r="AD824" s="91">
        <f t="shared" si="177"/>
        <v>0</v>
      </c>
      <c r="AE824" s="88" t="str">
        <f t="shared" si="183"/>
        <v xml:space="preserve"> </v>
      </c>
      <c r="AF824" s="91" t="str">
        <f t="shared" si="178"/>
        <v xml:space="preserve"> </v>
      </c>
      <c r="AG824" s="78"/>
      <c r="AH824" s="78"/>
      <c r="AI824" s="78"/>
      <c r="AK824" s="94" t="str">
        <f t="shared" si="179"/>
        <v>≤60</v>
      </c>
      <c r="AL824" s="94">
        <f t="shared" ca="1" si="180"/>
        <v>28</v>
      </c>
      <c r="AM824" s="95">
        <f t="shared" si="188"/>
        <v>0</v>
      </c>
      <c r="AN824" s="95">
        <f t="shared" si="189"/>
        <v>0</v>
      </c>
      <c r="AO824" s="96">
        <f t="shared" si="184"/>
        <v>0</v>
      </c>
      <c r="AP824" s="96">
        <f t="shared" si="185"/>
        <v>0</v>
      </c>
    </row>
    <row r="825" spans="2:42" s="97" customFormat="1" ht="52.8" x14ac:dyDescent="0.3">
      <c r="B825" s="79">
        <f t="shared" si="186"/>
        <v>822</v>
      </c>
      <c r="C825" s="79"/>
      <c r="D825" s="80" t="s">
        <v>94</v>
      </c>
      <c r="E825" s="80"/>
      <c r="F825" s="81"/>
      <c r="G825" s="82" t="str">
        <f t="shared" si="187"/>
        <v xml:space="preserve">Группа от QF </v>
      </c>
      <c r="H825" s="83"/>
      <c r="I825" s="83"/>
      <c r="J825" s="83"/>
      <c r="K825" s="83"/>
      <c r="L825" s="127"/>
      <c r="M825" s="127"/>
      <c r="N825" s="84"/>
      <c r="O825" s="85"/>
      <c r="P825" s="85"/>
      <c r="Q825" s="85"/>
      <c r="R825" s="86"/>
      <c r="S825" s="80"/>
      <c r="T825" s="87"/>
      <c r="U825" s="88" t="str">
        <f t="shared" si="181"/>
        <v xml:space="preserve"> </v>
      </c>
      <c r="V825" s="89"/>
      <c r="W825" s="90" t="str">
        <f t="shared" si="182"/>
        <v xml:space="preserve"> </v>
      </c>
      <c r="X825" s="90"/>
      <c r="Y825" s="90"/>
      <c r="Z825" s="90"/>
      <c r="AA825" s="90"/>
      <c r="AB825" s="87" t="s">
        <v>74</v>
      </c>
      <c r="AC825" s="76"/>
      <c r="AD825" s="91">
        <f t="shared" si="177"/>
        <v>0</v>
      </c>
      <c r="AE825" s="88" t="str">
        <f t="shared" si="183"/>
        <v xml:space="preserve"> </v>
      </c>
      <c r="AF825" s="91" t="str">
        <f t="shared" si="178"/>
        <v xml:space="preserve"> </v>
      </c>
      <c r="AG825" s="78"/>
      <c r="AH825" s="78"/>
      <c r="AI825" s="78"/>
      <c r="AK825" s="94" t="str">
        <f t="shared" si="179"/>
        <v>≤60</v>
      </c>
      <c r="AL825" s="94">
        <f t="shared" ca="1" si="180"/>
        <v>47</v>
      </c>
      <c r="AM825" s="95">
        <f t="shared" si="188"/>
        <v>0</v>
      </c>
      <c r="AN825" s="95">
        <f t="shared" si="189"/>
        <v>0</v>
      </c>
      <c r="AO825" s="96">
        <f t="shared" si="184"/>
        <v>0</v>
      </c>
      <c r="AP825" s="96">
        <f t="shared" si="185"/>
        <v>0</v>
      </c>
    </row>
    <row r="826" spans="2:42" s="97" customFormat="1" ht="52.8" x14ac:dyDescent="0.3">
      <c r="B826" s="79">
        <f t="shared" si="186"/>
        <v>823</v>
      </c>
      <c r="C826" s="79"/>
      <c r="D826" s="80" t="s">
        <v>94</v>
      </c>
      <c r="E826" s="80"/>
      <c r="F826" s="81"/>
      <c r="G826" s="82" t="str">
        <f t="shared" si="187"/>
        <v xml:space="preserve">Группа от QF </v>
      </c>
      <c r="H826" s="83"/>
      <c r="I826" s="83"/>
      <c r="J826" s="83"/>
      <c r="K826" s="83"/>
      <c r="L826" s="127"/>
      <c r="M826" s="127"/>
      <c r="N826" s="84"/>
      <c r="O826" s="85"/>
      <c r="P826" s="85"/>
      <c r="Q826" s="85"/>
      <c r="R826" s="86"/>
      <c r="S826" s="80"/>
      <c r="T826" s="87"/>
      <c r="U826" s="88" t="str">
        <f t="shared" si="181"/>
        <v xml:space="preserve"> </v>
      </c>
      <c r="V826" s="89"/>
      <c r="W826" s="90" t="str">
        <f t="shared" si="182"/>
        <v xml:space="preserve"> </v>
      </c>
      <c r="X826" s="90"/>
      <c r="Y826" s="90"/>
      <c r="Z826" s="90"/>
      <c r="AA826" s="90"/>
      <c r="AB826" s="87" t="s">
        <v>74</v>
      </c>
      <c r="AC826" s="76"/>
      <c r="AD826" s="91">
        <f t="shared" si="177"/>
        <v>0</v>
      </c>
      <c r="AE826" s="88" t="str">
        <f t="shared" si="183"/>
        <v xml:space="preserve"> </v>
      </c>
      <c r="AF826" s="91" t="str">
        <f t="shared" si="178"/>
        <v xml:space="preserve"> </v>
      </c>
      <c r="AG826" s="78"/>
      <c r="AH826" s="78"/>
      <c r="AI826" s="78"/>
      <c r="AK826" s="94" t="str">
        <f t="shared" si="179"/>
        <v>≤60</v>
      </c>
      <c r="AL826" s="94">
        <f t="shared" ca="1" si="180"/>
        <v>25</v>
      </c>
      <c r="AM826" s="95">
        <f t="shared" si="188"/>
        <v>0</v>
      </c>
      <c r="AN826" s="95">
        <f t="shared" si="189"/>
        <v>0</v>
      </c>
      <c r="AO826" s="96">
        <f t="shared" si="184"/>
        <v>0</v>
      </c>
      <c r="AP826" s="96">
        <f t="shared" si="185"/>
        <v>0</v>
      </c>
    </row>
    <row r="827" spans="2:42" s="97" customFormat="1" ht="52.8" x14ac:dyDescent="0.3">
      <c r="B827" s="79">
        <f t="shared" si="186"/>
        <v>824</v>
      </c>
      <c r="C827" s="79"/>
      <c r="D827" s="80" t="s">
        <v>94</v>
      </c>
      <c r="E827" s="80"/>
      <c r="F827" s="81"/>
      <c r="G827" s="82" t="str">
        <f t="shared" si="187"/>
        <v xml:space="preserve">Группа от QF </v>
      </c>
      <c r="H827" s="83"/>
      <c r="I827" s="83"/>
      <c r="J827" s="83"/>
      <c r="K827" s="83"/>
      <c r="L827" s="127"/>
      <c r="M827" s="127"/>
      <c r="N827" s="84"/>
      <c r="O827" s="85"/>
      <c r="P827" s="85"/>
      <c r="Q827" s="85"/>
      <c r="R827" s="86"/>
      <c r="S827" s="80"/>
      <c r="T827" s="87"/>
      <c r="U827" s="88" t="str">
        <f t="shared" si="181"/>
        <v xml:space="preserve"> </v>
      </c>
      <c r="V827" s="89"/>
      <c r="W827" s="90" t="str">
        <f t="shared" si="182"/>
        <v xml:space="preserve"> </v>
      </c>
      <c r="X827" s="90"/>
      <c r="Y827" s="90"/>
      <c r="Z827" s="90"/>
      <c r="AA827" s="90"/>
      <c r="AB827" s="87" t="s">
        <v>74</v>
      </c>
      <c r="AC827" s="76"/>
      <c r="AD827" s="91">
        <f t="shared" si="177"/>
        <v>0</v>
      </c>
      <c r="AE827" s="88" t="str">
        <f t="shared" si="183"/>
        <v xml:space="preserve"> </v>
      </c>
      <c r="AF827" s="91" t="str">
        <f t="shared" si="178"/>
        <v xml:space="preserve"> </v>
      </c>
      <c r="AG827" s="78"/>
      <c r="AH827" s="78"/>
      <c r="AI827" s="78"/>
      <c r="AK827" s="94" t="str">
        <f t="shared" si="179"/>
        <v>≤60</v>
      </c>
      <c r="AL827" s="94">
        <f t="shared" ca="1" si="180"/>
        <v>33</v>
      </c>
      <c r="AM827" s="95">
        <f t="shared" si="188"/>
        <v>0</v>
      </c>
      <c r="AN827" s="95">
        <f t="shared" si="189"/>
        <v>0</v>
      </c>
      <c r="AO827" s="96">
        <f t="shared" si="184"/>
        <v>0</v>
      </c>
      <c r="AP827" s="96">
        <f t="shared" si="185"/>
        <v>0</v>
      </c>
    </row>
    <row r="828" spans="2:42" s="97" customFormat="1" ht="52.8" x14ac:dyDescent="0.3">
      <c r="B828" s="79">
        <f t="shared" si="186"/>
        <v>825</v>
      </c>
      <c r="C828" s="79"/>
      <c r="D828" s="80" t="s">
        <v>94</v>
      </c>
      <c r="E828" s="80"/>
      <c r="F828" s="81"/>
      <c r="G828" s="82" t="str">
        <f t="shared" si="187"/>
        <v xml:space="preserve">Группа от QF </v>
      </c>
      <c r="H828" s="83"/>
      <c r="I828" s="83"/>
      <c r="J828" s="83"/>
      <c r="K828" s="83"/>
      <c r="L828" s="127"/>
      <c r="M828" s="127"/>
      <c r="N828" s="84"/>
      <c r="O828" s="85"/>
      <c r="P828" s="85"/>
      <c r="Q828" s="85"/>
      <c r="R828" s="86"/>
      <c r="S828" s="80"/>
      <c r="T828" s="87"/>
      <c r="U828" s="88" t="str">
        <f t="shared" si="181"/>
        <v xml:space="preserve"> </v>
      </c>
      <c r="V828" s="89"/>
      <c r="W828" s="90" t="str">
        <f t="shared" si="182"/>
        <v xml:space="preserve"> </v>
      </c>
      <c r="X828" s="90"/>
      <c r="Y828" s="90"/>
      <c r="Z828" s="90"/>
      <c r="AA828" s="90"/>
      <c r="AB828" s="87" t="s">
        <v>74</v>
      </c>
      <c r="AC828" s="76"/>
      <c r="AD828" s="91">
        <f t="shared" si="177"/>
        <v>0</v>
      </c>
      <c r="AE828" s="88" t="str">
        <f t="shared" si="183"/>
        <v xml:space="preserve"> </v>
      </c>
      <c r="AF828" s="91" t="str">
        <f t="shared" si="178"/>
        <v xml:space="preserve"> </v>
      </c>
      <c r="AG828" s="78"/>
      <c r="AH828" s="78"/>
      <c r="AI828" s="78"/>
      <c r="AK828" s="94" t="str">
        <f t="shared" si="179"/>
        <v>≤60</v>
      </c>
      <c r="AL828" s="94">
        <f t="shared" ca="1" si="180"/>
        <v>49</v>
      </c>
      <c r="AM828" s="95">
        <f t="shared" si="188"/>
        <v>0</v>
      </c>
      <c r="AN828" s="95">
        <f t="shared" si="189"/>
        <v>0</v>
      </c>
      <c r="AO828" s="96">
        <f t="shared" si="184"/>
        <v>0</v>
      </c>
      <c r="AP828" s="96">
        <f t="shared" si="185"/>
        <v>0</v>
      </c>
    </row>
    <row r="829" spans="2:42" s="97" customFormat="1" ht="52.8" x14ac:dyDescent="0.3">
      <c r="B829" s="79">
        <f t="shared" si="186"/>
        <v>826</v>
      </c>
      <c r="C829" s="79"/>
      <c r="D829" s="80" t="s">
        <v>94</v>
      </c>
      <c r="E829" s="80"/>
      <c r="F829" s="81"/>
      <c r="G829" s="82" t="str">
        <f t="shared" si="187"/>
        <v xml:space="preserve">Группа от QF </v>
      </c>
      <c r="H829" s="83"/>
      <c r="I829" s="83"/>
      <c r="J829" s="83"/>
      <c r="K829" s="83"/>
      <c r="L829" s="127"/>
      <c r="M829" s="127"/>
      <c r="N829" s="84"/>
      <c r="O829" s="85"/>
      <c r="P829" s="85"/>
      <c r="Q829" s="85"/>
      <c r="R829" s="86"/>
      <c r="S829" s="80"/>
      <c r="T829" s="87"/>
      <c r="U829" s="88" t="str">
        <f t="shared" si="181"/>
        <v xml:space="preserve"> </v>
      </c>
      <c r="V829" s="89"/>
      <c r="W829" s="90" t="str">
        <f t="shared" si="182"/>
        <v xml:space="preserve"> </v>
      </c>
      <c r="X829" s="90"/>
      <c r="Y829" s="90"/>
      <c r="Z829" s="90"/>
      <c r="AA829" s="90"/>
      <c r="AB829" s="87" t="s">
        <v>74</v>
      </c>
      <c r="AC829" s="76"/>
      <c r="AD829" s="91">
        <f t="shared" si="177"/>
        <v>0</v>
      </c>
      <c r="AE829" s="88" t="str">
        <f t="shared" si="183"/>
        <v xml:space="preserve"> </v>
      </c>
      <c r="AF829" s="91" t="str">
        <f t="shared" si="178"/>
        <v xml:space="preserve"> </v>
      </c>
      <c r="AG829" s="78"/>
      <c r="AH829" s="78"/>
      <c r="AI829" s="78"/>
      <c r="AK829" s="94" t="str">
        <f t="shared" si="179"/>
        <v>≤60</v>
      </c>
      <c r="AL829" s="94">
        <f t="shared" ca="1" si="180"/>
        <v>44</v>
      </c>
      <c r="AM829" s="95">
        <f t="shared" si="188"/>
        <v>0</v>
      </c>
      <c r="AN829" s="95">
        <f t="shared" si="189"/>
        <v>0</v>
      </c>
      <c r="AO829" s="96">
        <f t="shared" si="184"/>
        <v>0</v>
      </c>
      <c r="AP829" s="96">
        <f t="shared" si="185"/>
        <v>0</v>
      </c>
    </row>
    <row r="830" spans="2:42" s="97" customFormat="1" ht="52.8" x14ac:dyDescent="0.3">
      <c r="B830" s="79">
        <f t="shared" si="186"/>
        <v>827</v>
      </c>
      <c r="C830" s="79"/>
      <c r="D830" s="80" t="s">
        <v>94</v>
      </c>
      <c r="E830" s="80"/>
      <c r="F830" s="81"/>
      <c r="G830" s="82" t="str">
        <f t="shared" si="187"/>
        <v xml:space="preserve">Группа от QF </v>
      </c>
      <c r="H830" s="83"/>
      <c r="I830" s="83"/>
      <c r="J830" s="83"/>
      <c r="K830" s="83"/>
      <c r="L830" s="127"/>
      <c r="M830" s="127"/>
      <c r="N830" s="84"/>
      <c r="O830" s="85"/>
      <c r="P830" s="85"/>
      <c r="Q830" s="85"/>
      <c r="R830" s="86"/>
      <c r="S830" s="80"/>
      <c r="T830" s="87"/>
      <c r="U830" s="88" t="str">
        <f t="shared" si="181"/>
        <v xml:space="preserve"> </v>
      </c>
      <c r="V830" s="89"/>
      <c r="W830" s="90" t="str">
        <f t="shared" si="182"/>
        <v xml:space="preserve"> </v>
      </c>
      <c r="X830" s="90"/>
      <c r="Y830" s="90"/>
      <c r="Z830" s="90"/>
      <c r="AA830" s="90"/>
      <c r="AB830" s="87" t="s">
        <v>74</v>
      </c>
      <c r="AC830" s="76"/>
      <c r="AD830" s="91">
        <f t="shared" si="177"/>
        <v>0</v>
      </c>
      <c r="AE830" s="88" t="str">
        <f t="shared" si="183"/>
        <v xml:space="preserve"> </v>
      </c>
      <c r="AF830" s="91" t="str">
        <f t="shared" si="178"/>
        <v xml:space="preserve"> </v>
      </c>
      <c r="AG830" s="78"/>
      <c r="AH830" s="78"/>
      <c r="AI830" s="78"/>
      <c r="AK830" s="94" t="str">
        <f t="shared" si="179"/>
        <v>≤60</v>
      </c>
      <c r="AL830" s="94">
        <f t="shared" ca="1" si="180"/>
        <v>20</v>
      </c>
      <c r="AM830" s="95">
        <f t="shared" si="188"/>
        <v>0</v>
      </c>
      <c r="AN830" s="95">
        <f t="shared" si="189"/>
        <v>0</v>
      </c>
      <c r="AO830" s="96">
        <f t="shared" si="184"/>
        <v>0</v>
      </c>
      <c r="AP830" s="96">
        <f t="shared" si="185"/>
        <v>0</v>
      </c>
    </row>
    <row r="831" spans="2:42" s="97" customFormat="1" ht="52.8" x14ac:dyDescent="0.3">
      <c r="B831" s="79">
        <f t="shared" si="186"/>
        <v>828</v>
      </c>
      <c r="C831" s="79"/>
      <c r="D831" s="80" t="s">
        <v>94</v>
      </c>
      <c r="E831" s="80"/>
      <c r="F831" s="81"/>
      <c r="G831" s="82" t="str">
        <f t="shared" si="187"/>
        <v xml:space="preserve">Группа от QF </v>
      </c>
      <c r="H831" s="83"/>
      <c r="I831" s="83"/>
      <c r="J831" s="83"/>
      <c r="K831" s="83"/>
      <c r="L831" s="127"/>
      <c r="M831" s="127"/>
      <c r="N831" s="84"/>
      <c r="O831" s="85"/>
      <c r="P831" s="85"/>
      <c r="Q831" s="85"/>
      <c r="R831" s="86"/>
      <c r="S831" s="80"/>
      <c r="T831" s="87"/>
      <c r="U831" s="88" t="str">
        <f t="shared" si="181"/>
        <v xml:space="preserve"> </v>
      </c>
      <c r="V831" s="89"/>
      <c r="W831" s="90" t="str">
        <f t="shared" si="182"/>
        <v xml:space="preserve"> </v>
      </c>
      <c r="X831" s="90"/>
      <c r="Y831" s="90"/>
      <c r="Z831" s="90"/>
      <c r="AA831" s="90"/>
      <c r="AB831" s="87" t="s">
        <v>74</v>
      </c>
      <c r="AC831" s="76"/>
      <c r="AD831" s="91">
        <f t="shared" si="177"/>
        <v>0</v>
      </c>
      <c r="AE831" s="88" t="str">
        <f t="shared" si="183"/>
        <v xml:space="preserve"> </v>
      </c>
      <c r="AF831" s="91" t="str">
        <f t="shared" si="178"/>
        <v xml:space="preserve"> </v>
      </c>
      <c r="AG831" s="78"/>
      <c r="AH831" s="78"/>
      <c r="AI831" s="78"/>
      <c r="AK831" s="94" t="str">
        <f t="shared" si="179"/>
        <v>≤60</v>
      </c>
      <c r="AL831" s="94">
        <f t="shared" ca="1" si="180"/>
        <v>26</v>
      </c>
      <c r="AM831" s="95">
        <f t="shared" si="188"/>
        <v>0</v>
      </c>
      <c r="AN831" s="95">
        <f t="shared" si="189"/>
        <v>0</v>
      </c>
      <c r="AO831" s="96">
        <f t="shared" si="184"/>
        <v>0</v>
      </c>
      <c r="AP831" s="96">
        <f t="shared" si="185"/>
        <v>0</v>
      </c>
    </row>
    <row r="832" spans="2:42" s="97" customFormat="1" ht="52.8" x14ac:dyDescent="0.3">
      <c r="B832" s="79">
        <f t="shared" si="186"/>
        <v>829</v>
      </c>
      <c r="C832" s="79"/>
      <c r="D832" s="80" t="s">
        <v>94</v>
      </c>
      <c r="E832" s="80"/>
      <c r="F832" s="81"/>
      <c r="G832" s="82" t="str">
        <f t="shared" si="187"/>
        <v xml:space="preserve">Группа от QF </v>
      </c>
      <c r="H832" s="83"/>
      <c r="I832" s="83"/>
      <c r="J832" s="83"/>
      <c r="K832" s="83"/>
      <c r="L832" s="127"/>
      <c r="M832" s="127"/>
      <c r="N832" s="84"/>
      <c r="O832" s="85"/>
      <c r="P832" s="85"/>
      <c r="Q832" s="85"/>
      <c r="R832" s="86"/>
      <c r="S832" s="80"/>
      <c r="T832" s="87"/>
      <c r="U832" s="88" t="str">
        <f t="shared" si="181"/>
        <v xml:space="preserve"> </v>
      </c>
      <c r="V832" s="89"/>
      <c r="W832" s="90" t="str">
        <f t="shared" si="182"/>
        <v xml:space="preserve"> </v>
      </c>
      <c r="X832" s="90"/>
      <c r="Y832" s="90"/>
      <c r="Z832" s="90"/>
      <c r="AA832" s="90"/>
      <c r="AB832" s="87" t="s">
        <v>74</v>
      </c>
      <c r="AC832" s="76"/>
      <c r="AD832" s="91">
        <f t="shared" si="177"/>
        <v>0</v>
      </c>
      <c r="AE832" s="88" t="str">
        <f t="shared" si="183"/>
        <v xml:space="preserve"> </v>
      </c>
      <c r="AF832" s="91" t="str">
        <f t="shared" si="178"/>
        <v xml:space="preserve"> </v>
      </c>
      <c r="AG832" s="78"/>
      <c r="AH832" s="78"/>
      <c r="AI832" s="78"/>
      <c r="AK832" s="94" t="str">
        <f t="shared" si="179"/>
        <v>≤60</v>
      </c>
      <c r="AL832" s="94">
        <f t="shared" ca="1" si="180"/>
        <v>48</v>
      </c>
      <c r="AM832" s="95">
        <f t="shared" si="188"/>
        <v>0</v>
      </c>
      <c r="AN832" s="95">
        <f t="shared" si="189"/>
        <v>0</v>
      </c>
      <c r="AO832" s="96">
        <f t="shared" si="184"/>
        <v>0</v>
      </c>
      <c r="AP832" s="96">
        <f t="shared" si="185"/>
        <v>0</v>
      </c>
    </row>
    <row r="833" spans="2:42" s="97" customFormat="1" ht="52.8" x14ac:dyDescent="0.3">
      <c r="B833" s="79">
        <f t="shared" si="186"/>
        <v>830</v>
      </c>
      <c r="C833" s="79"/>
      <c r="D833" s="80" t="s">
        <v>94</v>
      </c>
      <c r="E833" s="80"/>
      <c r="F833" s="81"/>
      <c r="G833" s="82" t="str">
        <f t="shared" si="187"/>
        <v xml:space="preserve">Группа от QF </v>
      </c>
      <c r="H833" s="83"/>
      <c r="I833" s="83"/>
      <c r="J833" s="83"/>
      <c r="K833" s="83"/>
      <c r="L833" s="127"/>
      <c r="M833" s="127"/>
      <c r="N833" s="84"/>
      <c r="O833" s="85"/>
      <c r="P833" s="85"/>
      <c r="Q833" s="85"/>
      <c r="R833" s="86"/>
      <c r="S833" s="80"/>
      <c r="T833" s="87"/>
      <c r="U833" s="88" t="str">
        <f t="shared" si="181"/>
        <v xml:space="preserve"> </v>
      </c>
      <c r="V833" s="89"/>
      <c r="W833" s="90" t="str">
        <f t="shared" si="182"/>
        <v xml:space="preserve"> </v>
      </c>
      <c r="X833" s="90"/>
      <c r="Y833" s="90"/>
      <c r="Z833" s="90"/>
      <c r="AA833" s="90"/>
      <c r="AB833" s="87" t="s">
        <v>74</v>
      </c>
      <c r="AC833" s="76"/>
      <c r="AD833" s="91">
        <f t="shared" si="177"/>
        <v>0</v>
      </c>
      <c r="AE833" s="88" t="str">
        <f t="shared" si="183"/>
        <v xml:space="preserve"> </v>
      </c>
      <c r="AF833" s="91" t="str">
        <f t="shared" si="178"/>
        <v xml:space="preserve"> </v>
      </c>
      <c r="AG833" s="78"/>
      <c r="AH833" s="78"/>
      <c r="AI833" s="78"/>
      <c r="AK833" s="94" t="str">
        <f t="shared" si="179"/>
        <v>≤60</v>
      </c>
      <c r="AL833" s="94">
        <f t="shared" ca="1" si="180"/>
        <v>32</v>
      </c>
      <c r="AM833" s="95">
        <f t="shared" si="188"/>
        <v>0</v>
      </c>
      <c r="AN833" s="95">
        <f t="shared" si="189"/>
        <v>0</v>
      </c>
      <c r="AO833" s="96">
        <f t="shared" si="184"/>
        <v>0</v>
      </c>
      <c r="AP833" s="96">
        <f t="shared" si="185"/>
        <v>0</v>
      </c>
    </row>
    <row r="834" spans="2:42" s="97" customFormat="1" ht="52.8" x14ac:dyDescent="0.3">
      <c r="B834" s="79">
        <f t="shared" si="186"/>
        <v>831</v>
      </c>
      <c r="C834" s="79"/>
      <c r="D834" s="80" t="s">
        <v>94</v>
      </c>
      <c r="E834" s="80"/>
      <c r="F834" s="81"/>
      <c r="G834" s="82" t="str">
        <f t="shared" si="187"/>
        <v xml:space="preserve">Группа от QF </v>
      </c>
      <c r="H834" s="83"/>
      <c r="I834" s="83"/>
      <c r="J834" s="83"/>
      <c r="K834" s="83"/>
      <c r="L834" s="127"/>
      <c r="M834" s="127"/>
      <c r="N834" s="84"/>
      <c r="O834" s="85"/>
      <c r="P834" s="85"/>
      <c r="Q834" s="85"/>
      <c r="R834" s="86"/>
      <c r="S834" s="80"/>
      <c r="T834" s="87"/>
      <c r="U834" s="88" t="str">
        <f t="shared" si="181"/>
        <v xml:space="preserve"> </v>
      </c>
      <c r="V834" s="89"/>
      <c r="W834" s="90" t="str">
        <f t="shared" si="182"/>
        <v xml:space="preserve"> </v>
      </c>
      <c r="X834" s="90"/>
      <c r="Y834" s="90"/>
      <c r="Z834" s="90"/>
      <c r="AA834" s="90"/>
      <c r="AB834" s="87" t="s">
        <v>74</v>
      </c>
      <c r="AC834" s="76"/>
      <c r="AD834" s="91">
        <f t="shared" si="177"/>
        <v>0</v>
      </c>
      <c r="AE834" s="88" t="str">
        <f t="shared" si="183"/>
        <v xml:space="preserve"> </v>
      </c>
      <c r="AF834" s="91" t="str">
        <f t="shared" si="178"/>
        <v xml:space="preserve"> </v>
      </c>
      <c r="AG834" s="78"/>
      <c r="AH834" s="78"/>
      <c r="AI834" s="78"/>
      <c r="AK834" s="94" t="str">
        <f t="shared" si="179"/>
        <v>≤60</v>
      </c>
      <c r="AL834" s="94">
        <f t="shared" ca="1" si="180"/>
        <v>41</v>
      </c>
      <c r="AM834" s="95">
        <f t="shared" si="188"/>
        <v>0</v>
      </c>
      <c r="AN834" s="95">
        <f t="shared" si="189"/>
        <v>0</v>
      </c>
      <c r="AO834" s="96">
        <f t="shared" si="184"/>
        <v>0</v>
      </c>
      <c r="AP834" s="96">
        <f t="shared" si="185"/>
        <v>0</v>
      </c>
    </row>
    <row r="835" spans="2:42" s="97" customFormat="1" ht="52.8" x14ac:dyDescent="0.3">
      <c r="B835" s="79">
        <f t="shared" si="186"/>
        <v>832</v>
      </c>
      <c r="C835" s="79"/>
      <c r="D835" s="80" t="s">
        <v>94</v>
      </c>
      <c r="E835" s="80"/>
      <c r="F835" s="81"/>
      <c r="G835" s="82" t="str">
        <f t="shared" si="187"/>
        <v xml:space="preserve">Группа от QF </v>
      </c>
      <c r="H835" s="83"/>
      <c r="I835" s="83"/>
      <c r="J835" s="83"/>
      <c r="K835" s="83"/>
      <c r="L835" s="127"/>
      <c r="M835" s="127"/>
      <c r="N835" s="84"/>
      <c r="O835" s="85"/>
      <c r="P835" s="85"/>
      <c r="Q835" s="85"/>
      <c r="R835" s="86"/>
      <c r="S835" s="80"/>
      <c r="T835" s="87"/>
      <c r="U835" s="88" t="str">
        <f t="shared" si="181"/>
        <v xml:space="preserve"> </v>
      </c>
      <c r="V835" s="89"/>
      <c r="W835" s="90" t="str">
        <f t="shared" si="182"/>
        <v xml:space="preserve"> </v>
      </c>
      <c r="X835" s="90"/>
      <c r="Y835" s="90"/>
      <c r="Z835" s="90"/>
      <c r="AA835" s="90"/>
      <c r="AB835" s="87" t="s">
        <v>74</v>
      </c>
      <c r="AC835" s="76"/>
      <c r="AD835" s="91">
        <f t="shared" ref="AD835:AD898" si="190">IF(V835=$AG$1,L835*3,IF(V835=$AH$1,L835*5,IF(V835=$AI$1,L835*8,IF(V835=$AJ$1,L835*12*0.75,0))))</f>
        <v>0</v>
      </c>
      <c r="AE835" s="88" t="str">
        <f t="shared" si="183"/>
        <v xml:space="preserve"> </v>
      </c>
      <c r="AF835" s="91" t="str">
        <f t="shared" ref="AF835:AF898" si="191">IF(V835=$AG$1,L835*5,IF(V835=$AH$1,L835*10,IF(V835=$AI$1,L835*10,IF(V835=$AJ$1,L835*12," "))))</f>
        <v xml:space="preserve"> </v>
      </c>
      <c r="AG835" s="78"/>
      <c r="AH835" s="78"/>
      <c r="AI835" s="78"/>
      <c r="AK835" s="94" t="str">
        <f t="shared" ref="AK835:AK898" si="192">IF(L835&gt;63,"≤120","≤60")</f>
        <v>≤60</v>
      </c>
      <c r="AL835" s="94">
        <f t="shared" ref="AL835:AL898" ca="1" si="193">IF(L835&lt;63,RANDBETWEEN(20,50),RANDBETWEEN(60,110))</f>
        <v>39</v>
      </c>
      <c r="AM835" s="95">
        <f t="shared" si="188"/>
        <v>0</v>
      </c>
      <c r="AN835" s="95">
        <f t="shared" si="189"/>
        <v>0</v>
      </c>
      <c r="AO835" s="96">
        <f t="shared" si="184"/>
        <v>0</v>
      </c>
      <c r="AP835" s="96">
        <f t="shared" si="185"/>
        <v>0</v>
      </c>
    </row>
    <row r="836" spans="2:42" s="97" customFormat="1" ht="52.8" x14ac:dyDescent="0.3">
      <c r="B836" s="79">
        <f t="shared" si="186"/>
        <v>833</v>
      </c>
      <c r="C836" s="79"/>
      <c r="D836" s="80" t="s">
        <v>94</v>
      </c>
      <c r="E836" s="80"/>
      <c r="F836" s="81"/>
      <c r="G836" s="82" t="str">
        <f t="shared" si="187"/>
        <v xml:space="preserve">Группа от QF </v>
      </c>
      <c r="H836" s="83"/>
      <c r="I836" s="83"/>
      <c r="J836" s="83"/>
      <c r="K836" s="83"/>
      <c r="L836" s="127"/>
      <c r="M836" s="127"/>
      <c r="N836" s="84"/>
      <c r="O836" s="85"/>
      <c r="P836" s="85"/>
      <c r="Q836" s="85"/>
      <c r="R836" s="86"/>
      <c r="S836" s="80"/>
      <c r="T836" s="87"/>
      <c r="U836" s="88" t="str">
        <f t="shared" ref="U836:U899" si="194">IF(AD836=0," ","-")</f>
        <v xml:space="preserve"> </v>
      </c>
      <c r="V836" s="89"/>
      <c r="W836" s="90" t="str">
        <f t="shared" ref="W836:W899" si="195">IF(AD836=0," ","-")</f>
        <v xml:space="preserve"> </v>
      </c>
      <c r="X836" s="90"/>
      <c r="Y836" s="90"/>
      <c r="Z836" s="90"/>
      <c r="AA836" s="90"/>
      <c r="AB836" s="87" t="s">
        <v>74</v>
      </c>
      <c r="AC836" s="76"/>
      <c r="AD836" s="91">
        <f t="shared" si="190"/>
        <v>0</v>
      </c>
      <c r="AE836" s="88" t="str">
        <f t="shared" ref="AE836:AE899" si="196">IF(AD836=0," ","-")</f>
        <v xml:space="preserve"> </v>
      </c>
      <c r="AF836" s="91" t="str">
        <f t="shared" si="191"/>
        <v xml:space="preserve"> </v>
      </c>
      <c r="AG836" s="78"/>
      <c r="AH836" s="78"/>
      <c r="AI836" s="78"/>
      <c r="AK836" s="94" t="str">
        <f t="shared" si="192"/>
        <v>≤60</v>
      </c>
      <c r="AL836" s="94">
        <f t="shared" ca="1" si="193"/>
        <v>41</v>
      </c>
      <c r="AM836" s="95">
        <f t="shared" si="188"/>
        <v>0</v>
      </c>
      <c r="AN836" s="95">
        <f t="shared" si="189"/>
        <v>0</v>
      </c>
      <c r="AO836" s="96">
        <f t="shared" ref="AO836:AO899" si="197">ROUND(L836*1.13,0)</f>
        <v>0</v>
      </c>
      <c r="AP836" s="96">
        <f t="shared" ref="AP836:AP899" si="198">ROUND(L836*1.45,0)</f>
        <v>0</v>
      </c>
    </row>
    <row r="837" spans="2:42" s="97" customFormat="1" ht="52.8" x14ac:dyDescent="0.3">
      <c r="B837" s="79">
        <f t="shared" si="186"/>
        <v>834</v>
      </c>
      <c r="C837" s="79"/>
      <c r="D837" s="80" t="s">
        <v>94</v>
      </c>
      <c r="E837" s="80"/>
      <c r="F837" s="81"/>
      <c r="G837" s="82" t="str">
        <f t="shared" si="187"/>
        <v xml:space="preserve">Группа от QF </v>
      </c>
      <c r="H837" s="83"/>
      <c r="I837" s="83"/>
      <c r="J837" s="83"/>
      <c r="K837" s="83"/>
      <c r="L837" s="127"/>
      <c r="M837" s="127"/>
      <c r="N837" s="84"/>
      <c r="O837" s="85"/>
      <c r="P837" s="85"/>
      <c r="Q837" s="85"/>
      <c r="R837" s="86"/>
      <c r="S837" s="80"/>
      <c r="T837" s="87"/>
      <c r="U837" s="88" t="str">
        <f t="shared" si="194"/>
        <v xml:space="preserve"> </v>
      </c>
      <c r="V837" s="89"/>
      <c r="W837" s="90" t="str">
        <f t="shared" si="195"/>
        <v xml:space="preserve"> </v>
      </c>
      <c r="X837" s="90"/>
      <c r="Y837" s="90"/>
      <c r="Z837" s="90"/>
      <c r="AA837" s="90"/>
      <c r="AB837" s="87" t="s">
        <v>74</v>
      </c>
      <c r="AC837" s="76"/>
      <c r="AD837" s="91">
        <f t="shared" si="190"/>
        <v>0</v>
      </c>
      <c r="AE837" s="88" t="str">
        <f t="shared" si="196"/>
        <v xml:space="preserve"> </v>
      </c>
      <c r="AF837" s="91" t="str">
        <f t="shared" si="191"/>
        <v xml:space="preserve"> </v>
      </c>
      <c r="AG837" s="78"/>
      <c r="AH837" s="78"/>
      <c r="AI837" s="78"/>
      <c r="AK837" s="94" t="str">
        <f t="shared" si="192"/>
        <v>≤60</v>
      </c>
      <c r="AL837" s="94">
        <f t="shared" ca="1" si="193"/>
        <v>42</v>
      </c>
      <c r="AM837" s="95">
        <f t="shared" si="188"/>
        <v>0</v>
      </c>
      <c r="AN837" s="95">
        <f t="shared" si="189"/>
        <v>0</v>
      </c>
      <c r="AO837" s="96">
        <f t="shared" si="197"/>
        <v>0</v>
      </c>
      <c r="AP837" s="96">
        <f t="shared" si="198"/>
        <v>0</v>
      </c>
    </row>
    <row r="838" spans="2:42" s="97" customFormat="1" ht="52.8" x14ac:dyDescent="0.3">
      <c r="B838" s="79">
        <f t="shared" ref="B838:B901" si="199">(IF(B836+B837=0,(B835+1),(IF(B837=0,(B836+1),B837+1))))</f>
        <v>835</v>
      </c>
      <c r="C838" s="79"/>
      <c r="D838" s="80" t="s">
        <v>94</v>
      </c>
      <c r="E838" s="80"/>
      <c r="F838" s="81"/>
      <c r="G838" s="82" t="str">
        <f t="shared" si="187"/>
        <v xml:space="preserve">Группа от QF </v>
      </c>
      <c r="H838" s="83"/>
      <c r="I838" s="83"/>
      <c r="J838" s="83"/>
      <c r="K838" s="83"/>
      <c r="L838" s="127"/>
      <c r="M838" s="127"/>
      <c r="N838" s="84"/>
      <c r="O838" s="85"/>
      <c r="P838" s="85"/>
      <c r="Q838" s="85"/>
      <c r="R838" s="86"/>
      <c r="S838" s="80"/>
      <c r="T838" s="87"/>
      <c r="U838" s="88" t="str">
        <f t="shared" si="194"/>
        <v xml:space="preserve"> </v>
      </c>
      <c r="V838" s="89"/>
      <c r="W838" s="90" t="str">
        <f t="shared" si="195"/>
        <v xml:space="preserve"> </v>
      </c>
      <c r="X838" s="90"/>
      <c r="Y838" s="90"/>
      <c r="Z838" s="90"/>
      <c r="AA838" s="90"/>
      <c r="AB838" s="87" t="s">
        <v>74</v>
      </c>
      <c r="AC838" s="76"/>
      <c r="AD838" s="91">
        <f t="shared" si="190"/>
        <v>0</v>
      </c>
      <c r="AE838" s="88" t="str">
        <f t="shared" si="196"/>
        <v xml:space="preserve"> </v>
      </c>
      <c r="AF838" s="91" t="str">
        <f t="shared" si="191"/>
        <v xml:space="preserve"> </v>
      </c>
      <c r="AG838" s="78"/>
      <c r="AH838" s="78"/>
      <c r="AI838" s="78"/>
      <c r="AK838" s="94" t="str">
        <f t="shared" si="192"/>
        <v>≤60</v>
      </c>
      <c r="AL838" s="94">
        <f t="shared" ca="1" si="193"/>
        <v>48</v>
      </c>
      <c r="AM838" s="95">
        <f t="shared" si="188"/>
        <v>0</v>
      </c>
      <c r="AN838" s="95">
        <f t="shared" si="189"/>
        <v>0</v>
      </c>
      <c r="AO838" s="96">
        <f t="shared" si="197"/>
        <v>0</v>
      </c>
      <c r="AP838" s="96">
        <f t="shared" si="198"/>
        <v>0</v>
      </c>
    </row>
    <row r="839" spans="2:42" s="97" customFormat="1" ht="52.8" x14ac:dyDescent="0.3">
      <c r="B839" s="79">
        <f t="shared" si="199"/>
        <v>836</v>
      </c>
      <c r="C839" s="79"/>
      <c r="D839" s="80" t="s">
        <v>94</v>
      </c>
      <c r="E839" s="80"/>
      <c r="F839" s="81"/>
      <c r="G839" s="82" t="str">
        <f t="shared" si="187"/>
        <v xml:space="preserve">Группа от QF </v>
      </c>
      <c r="H839" s="83"/>
      <c r="I839" s="83"/>
      <c r="J839" s="83"/>
      <c r="K839" s="83"/>
      <c r="L839" s="127"/>
      <c r="M839" s="127"/>
      <c r="N839" s="84"/>
      <c r="O839" s="85"/>
      <c r="P839" s="85"/>
      <c r="Q839" s="85"/>
      <c r="R839" s="86"/>
      <c r="S839" s="80"/>
      <c r="T839" s="87"/>
      <c r="U839" s="88" t="str">
        <f t="shared" si="194"/>
        <v xml:space="preserve"> </v>
      </c>
      <c r="V839" s="89"/>
      <c r="W839" s="90" t="str">
        <f t="shared" si="195"/>
        <v xml:space="preserve"> </v>
      </c>
      <c r="X839" s="90"/>
      <c r="Y839" s="90"/>
      <c r="Z839" s="90"/>
      <c r="AA839" s="90"/>
      <c r="AB839" s="87" t="s">
        <v>74</v>
      </c>
      <c r="AC839" s="76"/>
      <c r="AD839" s="91">
        <f t="shared" si="190"/>
        <v>0</v>
      </c>
      <c r="AE839" s="88" t="str">
        <f t="shared" si="196"/>
        <v xml:space="preserve"> </v>
      </c>
      <c r="AF839" s="91" t="str">
        <f t="shared" si="191"/>
        <v xml:space="preserve"> </v>
      </c>
      <c r="AG839" s="78"/>
      <c r="AH839" s="78"/>
      <c r="AI839" s="78"/>
      <c r="AK839" s="94" t="str">
        <f t="shared" si="192"/>
        <v>≤60</v>
      </c>
      <c r="AL839" s="94">
        <f t="shared" ca="1" si="193"/>
        <v>20</v>
      </c>
      <c r="AM839" s="95">
        <f t="shared" si="188"/>
        <v>0</v>
      </c>
      <c r="AN839" s="95">
        <f t="shared" si="189"/>
        <v>0</v>
      </c>
      <c r="AO839" s="96">
        <f t="shared" si="197"/>
        <v>0</v>
      </c>
      <c r="AP839" s="96">
        <f t="shared" si="198"/>
        <v>0</v>
      </c>
    </row>
    <row r="840" spans="2:42" s="97" customFormat="1" ht="52.8" x14ac:dyDescent="0.3">
      <c r="B840" s="79">
        <f t="shared" si="199"/>
        <v>837</v>
      </c>
      <c r="C840" s="79"/>
      <c r="D840" s="80" t="s">
        <v>94</v>
      </c>
      <c r="E840" s="80"/>
      <c r="F840" s="81"/>
      <c r="G840" s="82" t="str">
        <f t="shared" si="187"/>
        <v xml:space="preserve">Группа от QF </v>
      </c>
      <c r="H840" s="83"/>
      <c r="I840" s="83"/>
      <c r="J840" s="83"/>
      <c r="K840" s="83"/>
      <c r="L840" s="127"/>
      <c r="M840" s="127"/>
      <c r="N840" s="84"/>
      <c r="O840" s="85"/>
      <c r="P840" s="85"/>
      <c r="Q840" s="85"/>
      <c r="R840" s="86"/>
      <c r="S840" s="80"/>
      <c r="T840" s="87"/>
      <c r="U840" s="88" t="str">
        <f t="shared" si="194"/>
        <v xml:space="preserve"> </v>
      </c>
      <c r="V840" s="89"/>
      <c r="W840" s="90" t="str">
        <f t="shared" si="195"/>
        <v xml:space="preserve"> </v>
      </c>
      <c r="X840" s="90"/>
      <c r="Y840" s="90"/>
      <c r="Z840" s="90"/>
      <c r="AA840" s="90"/>
      <c r="AB840" s="87" t="s">
        <v>74</v>
      </c>
      <c r="AC840" s="76"/>
      <c r="AD840" s="91">
        <f t="shared" si="190"/>
        <v>0</v>
      </c>
      <c r="AE840" s="88" t="str">
        <f t="shared" si="196"/>
        <v xml:space="preserve"> </v>
      </c>
      <c r="AF840" s="91" t="str">
        <f t="shared" si="191"/>
        <v xml:space="preserve"> </v>
      </c>
      <c r="AG840" s="78"/>
      <c r="AH840" s="78"/>
      <c r="AI840" s="78"/>
      <c r="AK840" s="94" t="str">
        <f t="shared" si="192"/>
        <v>≤60</v>
      </c>
      <c r="AL840" s="94">
        <f t="shared" ca="1" si="193"/>
        <v>35</v>
      </c>
      <c r="AM840" s="95">
        <f t="shared" si="188"/>
        <v>0</v>
      </c>
      <c r="AN840" s="95">
        <f t="shared" si="189"/>
        <v>0</v>
      </c>
      <c r="AO840" s="96">
        <f t="shared" si="197"/>
        <v>0</v>
      </c>
      <c r="AP840" s="96">
        <f t="shared" si="198"/>
        <v>0</v>
      </c>
    </row>
    <row r="841" spans="2:42" s="97" customFormat="1" ht="52.8" x14ac:dyDescent="0.3">
      <c r="B841" s="79">
        <f t="shared" si="199"/>
        <v>838</v>
      </c>
      <c r="C841" s="79"/>
      <c r="D841" s="80" t="s">
        <v>94</v>
      </c>
      <c r="E841" s="80"/>
      <c r="F841" s="81"/>
      <c r="G841" s="82" t="str">
        <f t="shared" si="187"/>
        <v xml:space="preserve">Группа от QF </v>
      </c>
      <c r="H841" s="83"/>
      <c r="I841" s="83"/>
      <c r="J841" s="83"/>
      <c r="K841" s="83"/>
      <c r="L841" s="127"/>
      <c r="M841" s="127"/>
      <c r="N841" s="84"/>
      <c r="O841" s="85"/>
      <c r="P841" s="85"/>
      <c r="Q841" s="85"/>
      <c r="R841" s="86"/>
      <c r="S841" s="80"/>
      <c r="T841" s="87"/>
      <c r="U841" s="88" t="str">
        <f t="shared" si="194"/>
        <v xml:space="preserve"> </v>
      </c>
      <c r="V841" s="89"/>
      <c r="W841" s="90" t="str">
        <f t="shared" si="195"/>
        <v xml:space="preserve"> </v>
      </c>
      <c r="X841" s="90"/>
      <c r="Y841" s="90"/>
      <c r="Z841" s="90"/>
      <c r="AA841" s="90"/>
      <c r="AB841" s="87" t="s">
        <v>74</v>
      </c>
      <c r="AC841" s="76"/>
      <c r="AD841" s="91">
        <f t="shared" si="190"/>
        <v>0</v>
      </c>
      <c r="AE841" s="88" t="str">
        <f t="shared" si="196"/>
        <v xml:space="preserve"> </v>
      </c>
      <c r="AF841" s="91" t="str">
        <f t="shared" si="191"/>
        <v xml:space="preserve"> </v>
      </c>
      <c r="AG841" s="78"/>
      <c r="AH841" s="78"/>
      <c r="AI841" s="78"/>
      <c r="AK841" s="94" t="str">
        <f t="shared" si="192"/>
        <v>≤60</v>
      </c>
      <c r="AL841" s="94">
        <f t="shared" ca="1" si="193"/>
        <v>29</v>
      </c>
      <c r="AM841" s="95">
        <f t="shared" si="188"/>
        <v>0</v>
      </c>
      <c r="AN841" s="95">
        <f t="shared" si="189"/>
        <v>0</v>
      </c>
      <c r="AO841" s="96">
        <f t="shared" si="197"/>
        <v>0</v>
      </c>
      <c r="AP841" s="96">
        <f t="shared" si="198"/>
        <v>0</v>
      </c>
    </row>
    <row r="842" spans="2:42" s="97" customFormat="1" ht="52.8" x14ac:dyDescent="0.3">
      <c r="B842" s="79">
        <f t="shared" si="199"/>
        <v>839</v>
      </c>
      <c r="C842" s="79"/>
      <c r="D842" s="80" t="s">
        <v>94</v>
      </c>
      <c r="E842" s="80"/>
      <c r="F842" s="81"/>
      <c r="G842" s="82" t="str">
        <f t="shared" si="187"/>
        <v xml:space="preserve">Группа от QF </v>
      </c>
      <c r="H842" s="83"/>
      <c r="I842" s="83"/>
      <c r="J842" s="83"/>
      <c r="K842" s="83"/>
      <c r="L842" s="127"/>
      <c r="M842" s="127"/>
      <c r="N842" s="84"/>
      <c r="O842" s="85"/>
      <c r="P842" s="85"/>
      <c r="Q842" s="85"/>
      <c r="R842" s="86"/>
      <c r="S842" s="80"/>
      <c r="T842" s="87"/>
      <c r="U842" s="88" t="str">
        <f t="shared" si="194"/>
        <v xml:space="preserve"> </v>
      </c>
      <c r="V842" s="89"/>
      <c r="W842" s="90" t="str">
        <f t="shared" si="195"/>
        <v xml:space="preserve"> </v>
      </c>
      <c r="X842" s="90"/>
      <c r="Y842" s="90"/>
      <c r="Z842" s="90"/>
      <c r="AA842" s="90"/>
      <c r="AB842" s="87" t="s">
        <v>74</v>
      </c>
      <c r="AC842" s="76"/>
      <c r="AD842" s="91">
        <f t="shared" si="190"/>
        <v>0</v>
      </c>
      <c r="AE842" s="88" t="str">
        <f t="shared" si="196"/>
        <v xml:space="preserve"> </v>
      </c>
      <c r="AF842" s="91" t="str">
        <f t="shared" si="191"/>
        <v xml:space="preserve"> </v>
      </c>
      <c r="AG842" s="78"/>
      <c r="AH842" s="78"/>
      <c r="AI842" s="78"/>
      <c r="AK842" s="94" t="str">
        <f t="shared" si="192"/>
        <v>≤60</v>
      </c>
      <c r="AL842" s="94">
        <f t="shared" ca="1" si="193"/>
        <v>26</v>
      </c>
      <c r="AM842" s="95">
        <f t="shared" si="188"/>
        <v>0</v>
      </c>
      <c r="AN842" s="95">
        <f t="shared" si="189"/>
        <v>0</v>
      </c>
      <c r="AO842" s="96">
        <f t="shared" si="197"/>
        <v>0</v>
      </c>
      <c r="AP842" s="96">
        <f t="shared" si="198"/>
        <v>0</v>
      </c>
    </row>
    <row r="843" spans="2:42" s="97" customFormat="1" ht="52.8" x14ac:dyDescent="0.3">
      <c r="B843" s="79">
        <f t="shared" si="199"/>
        <v>840</v>
      </c>
      <c r="C843" s="79"/>
      <c r="D843" s="80" t="s">
        <v>94</v>
      </c>
      <c r="E843" s="80"/>
      <c r="F843" s="81"/>
      <c r="G843" s="82" t="str">
        <f t="shared" si="187"/>
        <v xml:space="preserve">Группа от QF </v>
      </c>
      <c r="H843" s="83"/>
      <c r="I843" s="83"/>
      <c r="J843" s="83"/>
      <c r="K843" s="83"/>
      <c r="L843" s="127"/>
      <c r="M843" s="127"/>
      <c r="N843" s="84"/>
      <c r="O843" s="85"/>
      <c r="P843" s="85"/>
      <c r="Q843" s="85"/>
      <c r="R843" s="86"/>
      <c r="S843" s="80"/>
      <c r="T843" s="87"/>
      <c r="U843" s="88" t="str">
        <f t="shared" si="194"/>
        <v xml:space="preserve"> </v>
      </c>
      <c r="V843" s="89"/>
      <c r="W843" s="90" t="str">
        <f t="shared" si="195"/>
        <v xml:space="preserve"> </v>
      </c>
      <c r="X843" s="90"/>
      <c r="Y843" s="90"/>
      <c r="Z843" s="90"/>
      <c r="AA843" s="90"/>
      <c r="AB843" s="87" t="s">
        <v>74</v>
      </c>
      <c r="AC843" s="76"/>
      <c r="AD843" s="91">
        <f t="shared" si="190"/>
        <v>0</v>
      </c>
      <c r="AE843" s="88" t="str">
        <f t="shared" si="196"/>
        <v xml:space="preserve"> </v>
      </c>
      <c r="AF843" s="91" t="str">
        <f t="shared" si="191"/>
        <v xml:space="preserve"> </v>
      </c>
      <c r="AG843" s="78"/>
      <c r="AH843" s="78"/>
      <c r="AI843" s="78"/>
      <c r="AK843" s="94" t="str">
        <f t="shared" si="192"/>
        <v>≤60</v>
      </c>
      <c r="AL843" s="94">
        <f t="shared" ca="1" si="193"/>
        <v>30</v>
      </c>
      <c r="AM843" s="95">
        <f t="shared" si="188"/>
        <v>0</v>
      </c>
      <c r="AN843" s="95">
        <f t="shared" si="189"/>
        <v>0</v>
      </c>
      <c r="AO843" s="96">
        <f t="shared" si="197"/>
        <v>0</v>
      </c>
      <c r="AP843" s="96">
        <f t="shared" si="198"/>
        <v>0</v>
      </c>
    </row>
    <row r="844" spans="2:42" s="97" customFormat="1" ht="52.8" x14ac:dyDescent="0.3">
      <c r="B844" s="79">
        <f t="shared" si="199"/>
        <v>841</v>
      </c>
      <c r="C844" s="79"/>
      <c r="D844" s="80" t="s">
        <v>94</v>
      </c>
      <c r="E844" s="80"/>
      <c r="F844" s="81"/>
      <c r="G844" s="82" t="str">
        <f t="shared" si="187"/>
        <v xml:space="preserve">Группа от QF </v>
      </c>
      <c r="H844" s="83"/>
      <c r="I844" s="83"/>
      <c r="J844" s="83"/>
      <c r="K844" s="83"/>
      <c r="L844" s="127"/>
      <c r="M844" s="127"/>
      <c r="N844" s="84"/>
      <c r="O844" s="85"/>
      <c r="P844" s="85"/>
      <c r="Q844" s="85"/>
      <c r="R844" s="86"/>
      <c r="S844" s="80"/>
      <c r="T844" s="87"/>
      <c r="U844" s="88" t="str">
        <f t="shared" si="194"/>
        <v xml:space="preserve"> </v>
      </c>
      <c r="V844" s="89"/>
      <c r="W844" s="90" t="str">
        <f t="shared" si="195"/>
        <v xml:space="preserve"> </v>
      </c>
      <c r="X844" s="90"/>
      <c r="Y844" s="90"/>
      <c r="Z844" s="90"/>
      <c r="AA844" s="90"/>
      <c r="AB844" s="87" t="s">
        <v>74</v>
      </c>
      <c r="AC844" s="76"/>
      <c r="AD844" s="91">
        <f t="shared" si="190"/>
        <v>0</v>
      </c>
      <c r="AE844" s="88" t="str">
        <f t="shared" si="196"/>
        <v xml:space="preserve"> </v>
      </c>
      <c r="AF844" s="91" t="str">
        <f t="shared" si="191"/>
        <v xml:space="preserve"> </v>
      </c>
      <c r="AG844" s="78"/>
      <c r="AH844" s="78"/>
      <c r="AI844" s="78"/>
      <c r="AK844" s="94" t="str">
        <f t="shared" si="192"/>
        <v>≤60</v>
      </c>
      <c r="AL844" s="94">
        <f t="shared" ca="1" si="193"/>
        <v>27</v>
      </c>
      <c r="AM844" s="95">
        <f t="shared" si="188"/>
        <v>0</v>
      </c>
      <c r="AN844" s="95">
        <f t="shared" si="189"/>
        <v>0</v>
      </c>
      <c r="AO844" s="96">
        <f t="shared" si="197"/>
        <v>0</v>
      </c>
      <c r="AP844" s="96">
        <f t="shared" si="198"/>
        <v>0</v>
      </c>
    </row>
    <row r="845" spans="2:42" s="97" customFormat="1" ht="52.8" x14ac:dyDescent="0.3">
      <c r="B845" s="79">
        <f t="shared" si="199"/>
        <v>842</v>
      </c>
      <c r="C845" s="79"/>
      <c r="D845" s="80" t="s">
        <v>94</v>
      </c>
      <c r="E845" s="80"/>
      <c r="F845" s="81"/>
      <c r="G845" s="82" t="str">
        <f t="shared" ref="G845:G908" si="200">CONCATENATE(D845," ",F845,E845)</f>
        <v xml:space="preserve">Группа от QF </v>
      </c>
      <c r="H845" s="83"/>
      <c r="I845" s="83"/>
      <c r="J845" s="83"/>
      <c r="K845" s="83"/>
      <c r="L845" s="127"/>
      <c r="M845" s="127"/>
      <c r="N845" s="84"/>
      <c r="O845" s="85"/>
      <c r="P845" s="85"/>
      <c r="Q845" s="85"/>
      <c r="R845" s="86"/>
      <c r="S845" s="80"/>
      <c r="T845" s="87"/>
      <c r="U845" s="88" t="str">
        <f t="shared" si="194"/>
        <v xml:space="preserve"> </v>
      </c>
      <c r="V845" s="89"/>
      <c r="W845" s="90" t="str">
        <f t="shared" si="195"/>
        <v xml:space="preserve"> </v>
      </c>
      <c r="X845" s="90"/>
      <c r="Y845" s="90"/>
      <c r="Z845" s="90"/>
      <c r="AA845" s="90"/>
      <c r="AB845" s="87" t="s">
        <v>74</v>
      </c>
      <c r="AC845" s="76"/>
      <c r="AD845" s="91">
        <f t="shared" si="190"/>
        <v>0</v>
      </c>
      <c r="AE845" s="88" t="str">
        <f t="shared" si="196"/>
        <v xml:space="preserve"> </v>
      </c>
      <c r="AF845" s="91" t="str">
        <f t="shared" si="191"/>
        <v xml:space="preserve"> </v>
      </c>
      <c r="AG845" s="78"/>
      <c r="AH845" s="78"/>
      <c r="AI845" s="78"/>
      <c r="AK845" s="94" t="str">
        <f t="shared" si="192"/>
        <v>≤60</v>
      </c>
      <c r="AL845" s="94">
        <f t="shared" ca="1" si="193"/>
        <v>24</v>
      </c>
      <c r="AM845" s="95">
        <f t="shared" si="188"/>
        <v>0</v>
      </c>
      <c r="AN845" s="95">
        <f t="shared" si="189"/>
        <v>0</v>
      </c>
      <c r="AO845" s="96">
        <f t="shared" si="197"/>
        <v>0</v>
      </c>
      <c r="AP845" s="96">
        <f t="shared" si="198"/>
        <v>0</v>
      </c>
    </row>
    <row r="846" spans="2:42" s="97" customFormat="1" ht="52.8" x14ac:dyDescent="0.3">
      <c r="B846" s="79">
        <f t="shared" si="199"/>
        <v>843</v>
      </c>
      <c r="C846" s="79"/>
      <c r="D846" s="80" t="s">
        <v>94</v>
      </c>
      <c r="E846" s="80"/>
      <c r="F846" s="81"/>
      <c r="G846" s="82" t="str">
        <f t="shared" si="200"/>
        <v xml:space="preserve">Группа от QF </v>
      </c>
      <c r="H846" s="83"/>
      <c r="I846" s="83"/>
      <c r="J846" s="83"/>
      <c r="K846" s="83"/>
      <c r="L846" s="127"/>
      <c r="M846" s="127"/>
      <c r="N846" s="84"/>
      <c r="O846" s="85"/>
      <c r="P846" s="85"/>
      <c r="Q846" s="85"/>
      <c r="R846" s="86"/>
      <c r="S846" s="80"/>
      <c r="T846" s="87"/>
      <c r="U846" s="88" t="str">
        <f t="shared" si="194"/>
        <v xml:space="preserve"> </v>
      </c>
      <c r="V846" s="89"/>
      <c r="W846" s="90" t="str">
        <f t="shared" si="195"/>
        <v xml:space="preserve"> </v>
      </c>
      <c r="X846" s="90"/>
      <c r="Y846" s="90"/>
      <c r="Z846" s="90"/>
      <c r="AA846" s="90"/>
      <c r="AB846" s="87" t="s">
        <v>74</v>
      </c>
      <c r="AC846" s="76"/>
      <c r="AD846" s="91">
        <f t="shared" si="190"/>
        <v>0</v>
      </c>
      <c r="AE846" s="88" t="str">
        <f t="shared" si="196"/>
        <v xml:space="preserve"> </v>
      </c>
      <c r="AF846" s="91" t="str">
        <f t="shared" si="191"/>
        <v xml:space="preserve"> </v>
      </c>
      <c r="AG846" s="78"/>
      <c r="AH846" s="78"/>
      <c r="AI846" s="78"/>
      <c r="AK846" s="94" t="str">
        <f t="shared" si="192"/>
        <v>≤60</v>
      </c>
      <c r="AL846" s="94">
        <f t="shared" ca="1" si="193"/>
        <v>20</v>
      </c>
      <c r="AM846" s="95">
        <f t="shared" ref="AM846:AM909" si="201">IF(V846=$AG$1,L846*3,IF(V846=$AH$1,L846*5,IF(V846=$AI$1,L846*8,IF(V846=$AJ$1,L846*12,0))))</f>
        <v>0</v>
      </c>
      <c r="AN846" s="95">
        <f t="shared" ref="AN846:AN909" si="202">IF(V846=$AG$1,L846*5,IF(V846=$AH$1,L846*10,IF(V846=$AI$1,L846*10,IF(V846=$AJ$1,L846*0,0))))</f>
        <v>0</v>
      </c>
      <c r="AO846" s="96">
        <f t="shared" si="197"/>
        <v>0</v>
      </c>
      <c r="AP846" s="96">
        <f t="shared" si="198"/>
        <v>0</v>
      </c>
    </row>
    <row r="847" spans="2:42" s="97" customFormat="1" ht="52.8" x14ac:dyDescent="0.3">
      <c r="B847" s="79">
        <f t="shared" si="199"/>
        <v>844</v>
      </c>
      <c r="C847" s="79"/>
      <c r="D847" s="80" t="s">
        <v>94</v>
      </c>
      <c r="E847" s="80"/>
      <c r="F847" s="81"/>
      <c r="G847" s="82" t="str">
        <f t="shared" si="200"/>
        <v xml:space="preserve">Группа от QF </v>
      </c>
      <c r="H847" s="83"/>
      <c r="I847" s="83"/>
      <c r="J847" s="83"/>
      <c r="K847" s="83"/>
      <c r="L847" s="127"/>
      <c r="M847" s="127"/>
      <c r="N847" s="84"/>
      <c r="O847" s="85"/>
      <c r="P847" s="85"/>
      <c r="Q847" s="85"/>
      <c r="R847" s="86"/>
      <c r="S847" s="80"/>
      <c r="T847" s="87"/>
      <c r="U847" s="88" t="str">
        <f t="shared" si="194"/>
        <v xml:space="preserve"> </v>
      </c>
      <c r="V847" s="89"/>
      <c r="W847" s="90" t="str">
        <f t="shared" si="195"/>
        <v xml:space="preserve"> </v>
      </c>
      <c r="X847" s="90"/>
      <c r="Y847" s="90"/>
      <c r="Z847" s="90"/>
      <c r="AA847" s="90"/>
      <c r="AB847" s="87" t="s">
        <v>74</v>
      </c>
      <c r="AC847" s="76"/>
      <c r="AD847" s="91">
        <f t="shared" si="190"/>
        <v>0</v>
      </c>
      <c r="AE847" s="88" t="str">
        <f t="shared" si="196"/>
        <v xml:space="preserve"> </v>
      </c>
      <c r="AF847" s="91" t="str">
        <f t="shared" si="191"/>
        <v xml:space="preserve"> </v>
      </c>
      <c r="AG847" s="78"/>
      <c r="AH847" s="78"/>
      <c r="AI847" s="78"/>
      <c r="AK847" s="94" t="str">
        <f t="shared" si="192"/>
        <v>≤60</v>
      </c>
      <c r="AL847" s="94">
        <f t="shared" ca="1" si="193"/>
        <v>48</v>
      </c>
      <c r="AM847" s="95">
        <f t="shared" si="201"/>
        <v>0</v>
      </c>
      <c r="AN847" s="95">
        <f t="shared" si="202"/>
        <v>0</v>
      </c>
      <c r="AO847" s="96">
        <f t="shared" si="197"/>
        <v>0</v>
      </c>
      <c r="AP847" s="96">
        <f t="shared" si="198"/>
        <v>0</v>
      </c>
    </row>
    <row r="848" spans="2:42" s="97" customFormat="1" ht="52.8" x14ac:dyDescent="0.3">
      <c r="B848" s="79">
        <f t="shared" si="199"/>
        <v>845</v>
      </c>
      <c r="C848" s="79"/>
      <c r="D848" s="80" t="s">
        <v>94</v>
      </c>
      <c r="E848" s="80"/>
      <c r="F848" s="81"/>
      <c r="G848" s="82" t="str">
        <f t="shared" si="200"/>
        <v xml:space="preserve">Группа от QF </v>
      </c>
      <c r="H848" s="83"/>
      <c r="I848" s="83"/>
      <c r="J848" s="83"/>
      <c r="K848" s="83"/>
      <c r="L848" s="127"/>
      <c r="M848" s="127"/>
      <c r="N848" s="84"/>
      <c r="O848" s="85"/>
      <c r="P848" s="85"/>
      <c r="Q848" s="85"/>
      <c r="R848" s="86"/>
      <c r="S848" s="80"/>
      <c r="T848" s="87"/>
      <c r="U848" s="88" t="str">
        <f t="shared" si="194"/>
        <v xml:space="preserve"> </v>
      </c>
      <c r="V848" s="89"/>
      <c r="W848" s="90" t="str">
        <f t="shared" si="195"/>
        <v xml:space="preserve"> </v>
      </c>
      <c r="X848" s="90"/>
      <c r="Y848" s="90"/>
      <c r="Z848" s="90"/>
      <c r="AA848" s="90"/>
      <c r="AB848" s="87" t="s">
        <v>74</v>
      </c>
      <c r="AC848" s="76"/>
      <c r="AD848" s="91">
        <f t="shared" si="190"/>
        <v>0</v>
      </c>
      <c r="AE848" s="88" t="str">
        <f t="shared" si="196"/>
        <v xml:space="preserve"> </v>
      </c>
      <c r="AF848" s="91" t="str">
        <f t="shared" si="191"/>
        <v xml:space="preserve"> </v>
      </c>
      <c r="AG848" s="78"/>
      <c r="AH848" s="78"/>
      <c r="AI848" s="78"/>
      <c r="AK848" s="94" t="str">
        <f t="shared" si="192"/>
        <v>≤60</v>
      </c>
      <c r="AL848" s="94">
        <f t="shared" ca="1" si="193"/>
        <v>45</v>
      </c>
      <c r="AM848" s="95">
        <f t="shared" si="201"/>
        <v>0</v>
      </c>
      <c r="AN848" s="95">
        <f t="shared" si="202"/>
        <v>0</v>
      </c>
      <c r="AO848" s="96">
        <f t="shared" si="197"/>
        <v>0</v>
      </c>
      <c r="AP848" s="96">
        <f t="shared" si="198"/>
        <v>0</v>
      </c>
    </row>
    <row r="849" spans="2:42" s="97" customFormat="1" ht="52.8" x14ac:dyDescent="0.3">
      <c r="B849" s="79">
        <f t="shared" si="199"/>
        <v>846</v>
      </c>
      <c r="C849" s="79"/>
      <c r="D849" s="80" t="s">
        <v>94</v>
      </c>
      <c r="E849" s="80"/>
      <c r="F849" s="81"/>
      <c r="G849" s="82" t="str">
        <f t="shared" si="200"/>
        <v xml:space="preserve">Группа от QF </v>
      </c>
      <c r="H849" s="83"/>
      <c r="I849" s="83"/>
      <c r="J849" s="83"/>
      <c r="K849" s="83"/>
      <c r="L849" s="127"/>
      <c r="M849" s="127"/>
      <c r="N849" s="84"/>
      <c r="O849" s="85"/>
      <c r="P849" s="85"/>
      <c r="Q849" s="85"/>
      <c r="R849" s="86"/>
      <c r="S849" s="80"/>
      <c r="T849" s="87"/>
      <c r="U849" s="88" t="str">
        <f t="shared" si="194"/>
        <v xml:space="preserve"> </v>
      </c>
      <c r="V849" s="89"/>
      <c r="W849" s="90" t="str">
        <f t="shared" si="195"/>
        <v xml:space="preserve"> </v>
      </c>
      <c r="X849" s="90"/>
      <c r="Y849" s="90"/>
      <c r="Z849" s="90"/>
      <c r="AA849" s="90"/>
      <c r="AB849" s="87" t="s">
        <v>74</v>
      </c>
      <c r="AC849" s="76"/>
      <c r="AD849" s="91">
        <f t="shared" si="190"/>
        <v>0</v>
      </c>
      <c r="AE849" s="88" t="str">
        <f t="shared" si="196"/>
        <v xml:space="preserve"> </v>
      </c>
      <c r="AF849" s="91" t="str">
        <f t="shared" si="191"/>
        <v xml:space="preserve"> </v>
      </c>
      <c r="AG849" s="78"/>
      <c r="AH849" s="78"/>
      <c r="AI849" s="78"/>
      <c r="AK849" s="94" t="str">
        <f t="shared" si="192"/>
        <v>≤60</v>
      </c>
      <c r="AL849" s="94">
        <f t="shared" ca="1" si="193"/>
        <v>35</v>
      </c>
      <c r="AM849" s="95">
        <f t="shared" si="201"/>
        <v>0</v>
      </c>
      <c r="AN849" s="95">
        <f t="shared" si="202"/>
        <v>0</v>
      </c>
      <c r="AO849" s="96">
        <f t="shared" si="197"/>
        <v>0</v>
      </c>
      <c r="AP849" s="96">
        <f t="shared" si="198"/>
        <v>0</v>
      </c>
    </row>
    <row r="850" spans="2:42" s="97" customFormat="1" ht="52.8" x14ac:dyDescent="0.3">
      <c r="B850" s="79">
        <f t="shared" si="199"/>
        <v>847</v>
      </c>
      <c r="C850" s="79"/>
      <c r="D850" s="80" t="s">
        <v>94</v>
      </c>
      <c r="E850" s="80"/>
      <c r="F850" s="81"/>
      <c r="G850" s="82" t="str">
        <f t="shared" si="200"/>
        <v xml:space="preserve">Группа от QF </v>
      </c>
      <c r="H850" s="83"/>
      <c r="I850" s="83"/>
      <c r="J850" s="83"/>
      <c r="K850" s="83"/>
      <c r="L850" s="127"/>
      <c r="M850" s="127"/>
      <c r="N850" s="84"/>
      <c r="O850" s="85"/>
      <c r="P850" s="85"/>
      <c r="Q850" s="85"/>
      <c r="R850" s="86"/>
      <c r="S850" s="80"/>
      <c r="T850" s="87"/>
      <c r="U850" s="88" t="str">
        <f t="shared" si="194"/>
        <v xml:space="preserve"> </v>
      </c>
      <c r="V850" s="89"/>
      <c r="W850" s="90" t="str">
        <f t="shared" si="195"/>
        <v xml:space="preserve"> </v>
      </c>
      <c r="X850" s="90"/>
      <c r="Y850" s="90"/>
      <c r="Z850" s="90"/>
      <c r="AA850" s="90"/>
      <c r="AB850" s="87" t="s">
        <v>74</v>
      </c>
      <c r="AC850" s="76"/>
      <c r="AD850" s="91">
        <f t="shared" si="190"/>
        <v>0</v>
      </c>
      <c r="AE850" s="88" t="str">
        <f t="shared" si="196"/>
        <v xml:space="preserve"> </v>
      </c>
      <c r="AF850" s="91" t="str">
        <f t="shared" si="191"/>
        <v xml:space="preserve"> </v>
      </c>
      <c r="AG850" s="78"/>
      <c r="AH850" s="78"/>
      <c r="AI850" s="78"/>
      <c r="AK850" s="94" t="str">
        <f t="shared" si="192"/>
        <v>≤60</v>
      </c>
      <c r="AL850" s="94">
        <f t="shared" ca="1" si="193"/>
        <v>27</v>
      </c>
      <c r="AM850" s="95">
        <f t="shared" si="201"/>
        <v>0</v>
      </c>
      <c r="AN850" s="95">
        <f t="shared" si="202"/>
        <v>0</v>
      </c>
      <c r="AO850" s="96">
        <f t="shared" si="197"/>
        <v>0</v>
      </c>
      <c r="AP850" s="96">
        <f t="shared" si="198"/>
        <v>0</v>
      </c>
    </row>
    <row r="851" spans="2:42" s="97" customFormat="1" ht="52.8" x14ac:dyDescent="0.3">
      <c r="B851" s="79">
        <f t="shared" si="199"/>
        <v>848</v>
      </c>
      <c r="C851" s="79"/>
      <c r="D851" s="80" t="s">
        <v>94</v>
      </c>
      <c r="E851" s="80"/>
      <c r="F851" s="81"/>
      <c r="G851" s="82" t="str">
        <f t="shared" si="200"/>
        <v xml:space="preserve">Группа от QF </v>
      </c>
      <c r="H851" s="83"/>
      <c r="I851" s="83"/>
      <c r="J851" s="83"/>
      <c r="K851" s="83"/>
      <c r="L851" s="127"/>
      <c r="M851" s="127"/>
      <c r="N851" s="84"/>
      <c r="O851" s="85"/>
      <c r="P851" s="85"/>
      <c r="Q851" s="85"/>
      <c r="R851" s="86"/>
      <c r="S851" s="80"/>
      <c r="T851" s="87"/>
      <c r="U851" s="88" t="str">
        <f t="shared" si="194"/>
        <v xml:space="preserve"> </v>
      </c>
      <c r="V851" s="89"/>
      <c r="W851" s="90" t="str">
        <f t="shared" si="195"/>
        <v xml:space="preserve"> </v>
      </c>
      <c r="X851" s="90"/>
      <c r="Y851" s="90"/>
      <c r="Z851" s="90"/>
      <c r="AA851" s="90"/>
      <c r="AB851" s="87" t="s">
        <v>74</v>
      </c>
      <c r="AC851" s="76"/>
      <c r="AD851" s="91">
        <f t="shared" si="190"/>
        <v>0</v>
      </c>
      <c r="AE851" s="88" t="str">
        <f t="shared" si="196"/>
        <v xml:space="preserve"> </v>
      </c>
      <c r="AF851" s="91" t="str">
        <f t="shared" si="191"/>
        <v xml:space="preserve"> </v>
      </c>
      <c r="AG851" s="78"/>
      <c r="AH851" s="78"/>
      <c r="AI851" s="78"/>
      <c r="AK851" s="94" t="str">
        <f t="shared" si="192"/>
        <v>≤60</v>
      </c>
      <c r="AL851" s="94">
        <f t="shared" ca="1" si="193"/>
        <v>33</v>
      </c>
      <c r="AM851" s="95">
        <f t="shared" si="201"/>
        <v>0</v>
      </c>
      <c r="AN851" s="95">
        <f t="shared" si="202"/>
        <v>0</v>
      </c>
      <c r="AO851" s="96">
        <f t="shared" si="197"/>
        <v>0</v>
      </c>
      <c r="AP851" s="96">
        <f t="shared" si="198"/>
        <v>0</v>
      </c>
    </row>
    <row r="852" spans="2:42" s="97" customFormat="1" ht="52.8" x14ac:dyDescent="0.3">
      <c r="B852" s="79">
        <f t="shared" si="199"/>
        <v>849</v>
      </c>
      <c r="C852" s="79"/>
      <c r="D852" s="80" t="s">
        <v>94</v>
      </c>
      <c r="E852" s="80"/>
      <c r="F852" s="81"/>
      <c r="G852" s="82" t="str">
        <f t="shared" si="200"/>
        <v xml:space="preserve">Группа от QF </v>
      </c>
      <c r="H852" s="83"/>
      <c r="I852" s="83"/>
      <c r="J852" s="83"/>
      <c r="K852" s="83"/>
      <c r="L852" s="127"/>
      <c r="M852" s="127"/>
      <c r="N852" s="84"/>
      <c r="O852" s="85"/>
      <c r="P852" s="85"/>
      <c r="Q852" s="85"/>
      <c r="R852" s="86"/>
      <c r="S852" s="80"/>
      <c r="T852" s="87"/>
      <c r="U852" s="88" t="str">
        <f t="shared" si="194"/>
        <v xml:space="preserve"> </v>
      </c>
      <c r="V852" s="89"/>
      <c r="W852" s="90" t="str">
        <f t="shared" si="195"/>
        <v xml:space="preserve"> </v>
      </c>
      <c r="X852" s="90"/>
      <c r="Y852" s="90"/>
      <c r="Z852" s="90"/>
      <c r="AA852" s="90"/>
      <c r="AB852" s="87" t="s">
        <v>74</v>
      </c>
      <c r="AC852" s="76"/>
      <c r="AD852" s="91">
        <f t="shared" si="190"/>
        <v>0</v>
      </c>
      <c r="AE852" s="88" t="str">
        <f t="shared" si="196"/>
        <v xml:space="preserve"> </v>
      </c>
      <c r="AF852" s="91" t="str">
        <f t="shared" si="191"/>
        <v xml:space="preserve"> </v>
      </c>
      <c r="AG852" s="78"/>
      <c r="AH852" s="78"/>
      <c r="AI852" s="78"/>
      <c r="AK852" s="94" t="str">
        <f t="shared" si="192"/>
        <v>≤60</v>
      </c>
      <c r="AL852" s="94">
        <f t="shared" ca="1" si="193"/>
        <v>28</v>
      </c>
      <c r="AM852" s="95">
        <f t="shared" si="201"/>
        <v>0</v>
      </c>
      <c r="AN852" s="95">
        <f t="shared" si="202"/>
        <v>0</v>
      </c>
      <c r="AO852" s="96">
        <f t="shared" si="197"/>
        <v>0</v>
      </c>
      <c r="AP852" s="96">
        <f t="shared" si="198"/>
        <v>0</v>
      </c>
    </row>
    <row r="853" spans="2:42" s="97" customFormat="1" ht="52.8" x14ac:dyDescent="0.3">
      <c r="B853" s="79">
        <f t="shared" si="199"/>
        <v>850</v>
      </c>
      <c r="C853" s="79"/>
      <c r="D853" s="80" t="s">
        <v>94</v>
      </c>
      <c r="E853" s="80"/>
      <c r="F853" s="81"/>
      <c r="G853" s="82" t="str">
        <f t="shared" si="200"/>
        <v xml:space="preserve">Группа от QF </v>
      </c>
      <c r="H853" s="83"/>
      <c r="I853" s="83"/>
      <c r="J853" s="83"/>
      <c r="K853" s="83"/>
      <c r="L853" s="127"/>
      <c r="M853" s="127"/>
      <c r="N853" s="84"/>
      <c r="O853" s="85"/>
      <c r="P853" s="85"/>
      <c r="Q853" s="85"/>
      <c r="R853" s="86"/>
      <c r="S853" s="80"/>
      <c r="T853" s="87"/>
      <c r="U853" s="88" t="str">
        <f t="shared" si="194"/>
        <v xml:space="preserve"> </v>
      </c>
      <c r="V853" s="89"/>
      <c r="W853" s="90" t="str">
        <f t="shared" si="195"/>
        <v xml:space="preserve"> </v>
      </c>
      <c r="X853" s="90"/>
      <c r="Y853" s="90"/>
      <c r="Z853" s="90"/>
      <c r="AA853" s="90"/>
      <c r="AB853" s="87" t="s">
        <v>74</v>
      </c>
      <c r="AC853" s="76"/>
      <c r="AD853" s="91">
        <f t="shared" si="190"/>
        <v>0</v>
      </c>
      <c r="AE853" s="88" t="str">
        <f t="shared" si="196"/>
        <v xml:space="preserve"> </v>
      </c>
      <c r="AF853" s="91" t="str">
        <f t="shared" si="191"/>
        <v xml:space="preserve"> </v>
      </c>
      <c r="AG853" s="78"/>
      <c r="AH853" s="78"/>
      <c r="AI853" s="78"/>
      <c r="AK853" s="94" t="str">
        <f t="shared" si="192"/>
        <v>≤60</v>
      </c>
      <c r="AL853" s="94">
        <f t="shared" ca="1" si="193"/>
        <v>44</v>
      </c>
      <c r="AM853" s="95">
        <f t="shared" si="201"/>
        <v>0</v>
      </c>
      <c r="AN853" s="95">
        <f t="shared" si="202"/>
        <v>0</v>
      </c>
      <c r="AO853" s="96">
        <f t="shared" si="197"/>
        <v>0</v>
      </c>
      <c r="AP853" s="96">
        <f t="shared" si="198"/>
        <v>0</v>
      </c>
    </row>
    <row r="854" spans="2:42" s="97" customFormat="1" ht="52.8" x14ac:dyDescent="0.3">
      <c r="B854" s="79">
        <f t="shared" si="199"/>
        <v>851</v>
      </c>
      <c r="C854" s="79"/>
      <c r="D854" s="80" t="s">
        <v>94</v>
      </c>
      <c r="E854" s="80"/>
      <c r="F854" s="81"/>
      <c r="G854" s="82" t="str">
        <f t="shared" si="200"/>
        <v xml:space="preserve">Группа от QF </v>
      </c>
      <c r="H854" s="83"/>
      <c r="I854" s="83"/>
      <c r="J854" s="83"/>
      <c r="K854" s="83"/>
      <c r="L854" s="127"/>
      <c r="M854" s="127"/>
      <c r="N854" s="84"/>
      <c r="O854" s="85"/>
      <c r="P854" s="85"/>
      <c r="Q854" s="85"/>
      <c r="R854" s="86"/>
      <c r="S854" s="80"/>
      <c r="T854" s="87"/>
      <c r="U854" s="88" t="str">
        <f t="shared" si="194"/>
        <v xml:space="preserve"> </v>
      </c>
      <c r="V854" s="89"/>
      <c r="W854" s="90" t="str">
        <f t="shared" si="195"/>
        <v xml:space="preserve"> </v>
      </c>
      <c r="X854" s="90"/>
      <c r="Y854" s="90"/>
      <c r="Z854" s="90"/>
      <c r="AA854" s="90"/>
      <c r="AB854" s="87" t="s">
        <v>74</v>
      </c>
      <c r="AC854" s="76"/>
      <c r="AD854" s="91">
        <f t="shared" si="190"/>
        <v>0</v>
      </c>
      <c r="AE854" s="88" t="str">
        <f t="shared" si="196"/>
        <v xml:space="preserve"> </v>
      </c>
      <c r="AF854" s="91" t="str">
        <f t="shared" si="191"/>
        <v xml:space="preserve"> </v>
      </c>
      <c r="AG854" s="78"/>
      <c r="AH854" s="78"/>
      <c r="AI854" s="78"/>
      <c r="AK854" s="94" t="str">
        <f t="shared" si="192"/>
        <v>≤60</v>
      </c>
      <c r="AL854" s="94">
        <f t="shared" ca="1" si="193"/>
        <v>31</v>
      </c>
      <c r="AM854" s="95">
        <f t="shared" si="201"/>
        <v>0</v>
      </c>
      <c r="AN854" s="95">
        <f t="shared" si="202"/>
        <v>0</v>
      </c>
      <c r="AO854" s="96">
        <f t="shared" si="197"/>
        <v>0</v>
      </c>
      <c r="AP854" s="96">
        <f t="shared" si="198"/>
        <v>0</v>
      </c>
    </row>
    <row r="855" spans="2:42" s="97" customFormat="1" ht="52.8" x14ac:dyDescent="0.3">
      <c r="B855" s="79">
        <f t="shared" si="199"/>
        <v>852</v>
      </c>
      <c r="C855" s="79"/>
      <c r="D855" s="80" t="s">
        <v>94</v>
      </c>
      <c r="E855" s="80"/>
      <c r="F855" s="81"/>
      <c r="G855" s="82" t="str">
        <f t="shared" si="200"/>
        <v xml:space="preserve">Группа от QF </v>
      </c>
      <c r="H855" s="83"/>
      <c r="I855" s="83"/>
      <c r="J855" s="83"/>
      <c r="K855" s="83"/>
      <c r="L855" s="127"/>
      <c r="M855" s="127"/>
      <c r="N855" s="84"/>
      <c r="O855" s="85"/>
      <c r="P855" s="85"/>
      <c r="Q855" s="85"/>
      <c r="R855" s="86"/>
      <c r="S855" s="80"/>
      <c r="T855" s="87"/>
      <c r="U855" s="88" t="str">
        <f t="shared" si="194"/>
        <v xml:space="preserve"> </v>
      </c>
      <c r="V855" s="89"/>
      <c r="W855" s="90" t="str">
        <f t="shared" si="195"/>
        <v xml:space="preserve"> </v>
      </c>
      <c r="X855" s="90"/>
      <c r="Y855" s="90"/>
      <c r="Z855" s="90"/>
      <c r="AA855" s="90"/>
      <c r="AB855" s="87" t="s">
        <v>74</v>
      </c>
      <c r="AC855" s="76"/>
      <c r="AD855" s="91">
        <f t="shared" si="190"/>
        <v>0</v>
      </c>
      <c r="AE855" s="88" t="str">
        <f t="shared" si="196"/>
        <v xml:space="preserve"> </v>
      </c>
      <c r="AF855" s="91" t="str">
        <f t="shared" si="191"/>
        <v xml:space="preserve"> </v>
      </c>
      <c r="AG855" s="78"/>
      <c r="AH855" s="78"/>
      <c r="AI855" s="78"/>
      <c r="AK855" s="94" t="str">
        <f t="shared" si="192"/>
        <v>≤60</v>
      </c>
      <c r="AL855" s="94">
        <f t="shared" ca="1" si="193"/>
        <v>23</v>
      </c>
      <c r="AM855" s="95">
        <f t="shared" si="201"/>
        <v>0</v>
      </c>
      <c r="AN855" s="95">
        <f t="shared" si="202"/>
        <v>0</v>
      </c>
      <c r="AO855" s="96">
        <f t="shared" si="197"/>
        <v>0</v>
      </c>
      <c r="AP855" s="96">
        <f t="shared" si="198"/>
        <v>0</v>
      </c>
    </row>
    <row r="856" spans="2:42" s="97" customFormat="1" ht="52.8" x14ac:dyDescent="0.3">
      <c r="B856" s="79">
        <f t="shared" si="199"/>
        <v>853</v>
      </c>
      <c r="C856" s="79"/>
      <c r="D856" s="80" t="s">
        <v>94</v>
      </c>
      <c r="E856" s="80"/>
      <c r="F856" s="81"/>
      <c r="G856" s="82" t="str">
        <f t="shared" si="200"/>
        <v xml:space="preserve">Группа от QF </v>
      </c>
      <c r="H856" s="83"/>
      <c r="I856" s="83"/>
      <c r="J856" s="83"/>
      <c r="K856" s="83"/>
      <c r="L856" s="127"/>
      <c r="M856" s="127"/>
      <c r="N856" s="84"/>
      <c r="O856" s="85"/>
      <c r="P856" s="85"/>
      <c r="Q856" s="85"/>
      <c r="R856" s="86"/>
      <c r="S856" s="80"/>
      <c r="T856" s="87"/>
      <c r="U856" s="88" t="str">
        <f t="shared" si="194"/>
        <v xml:space="preserve"> </v>
      </c>
      <c r="V856" s="89"/>
      <c r="W856" s="90" t="str">
        <f t="shared" si="195"/>
        <v xml:space="preserve"> </v>
      </c>
      <c r="X856" s="90"/>
      <c r="Y856" s="90"/>
      <c r="Z856" s="90"/>
      <c r="AA856" s="90"/>
      <c r="AB856" s="87" t="s">
        <v>74</v>
      </c>
      <c r="AC856" s="76"/>
      <c r="AD856" s="91">
        <f t="shared" si="190"/>
        <v>0</v>
      </c>
      <c r="AE856" s="88" t="str">
        <f t="shared" si="196"/>
        <v xml:space="preserve"> </v>
      </c>
      <c r="AF856" s="91" t="str">
        <f t="shared" si="191"/>
        <v xml:space="preserve"> </v>
      </c>
      <c r="AG856" s="78"/>
      <c r="AH856" s="78"/>
      <c r="AI856" s="78"/>
      <c r="AK856" s="94" t="str">
        <f t="shared" si="192"/>
        <v>≤60</v>
      </c>
      <c r="AL856" s="94">
        <f t="shared" ca="1" si="193"/>
        <v>33</v>
      </c>
      <c r="AM856" s="95">
        <f t="shared" si="201"/>
        <v>0</v>
      </c>
      <c r="AN856" s="95">
        <f t="shared" si="202"/>
        <v>0</v>
      </c>
      <c r="AO856" s="96">
        <f t="shared" si="197"/>
        <v>0</v>
      </c>
      <c r="AP856" s="96">
        <f t="shared" si="198"/>
        <v>0</v>
      </c>
    </row>
    <row r="857" spans="2:42" s="97" customFormat="1" ht="52.8" x14ac:dyDescent="0.3">
      <c r="B857" s="79">
        <f t="shared" si="199"/>
        <v>854</v>
      </c>
      <c r="C857" s="79"/>
      <c r="D857" s="80" t="s">
        <v>94</v>
      </c>
      <c r="E857" s="80"/>
      <c r="F857" s="81"/>
      <c r="G857" s="82" t="str">
        <f t="shared" si="200"/>
        <v xml:space="preserve">Группа от QF </v>
      </c>
      <c r="H857" s="83"/>
      <c r="I857" s="83"/>
      <c r="J857" s="83"/>
      <c r="K857" s="83"/>
      <c r="L857" s="127"/>
      <c r="M857" s="127"/>
      <c r="N857" s="84"/>
      <c r="O857" s="85"/>
      <c r="P857" s="85"/>
      <c r="Q857" s="85"/>
      <c r="R857" s="86"/>
      <c r="S857" s="80"/>
      <c r="T857" s="87"/>
      <c r="U857" s="88" t="str">
        <f t="shared" si="194"/>
        <v xml:space="preserve"> </v>
      </c>
      <c r="V857" s="89"/>
      <c r="W857" s="90" t="str">
        <f t="shared" si="195"/>
        <v xml:space="preserve"> </v>
      </c>
      <c r="X857" s="90"/>
      <c r="Y857" s="90"/>
      <c r="Z857" s="90"/>
      <c r="AA857" s="90"/>
      <c r="AB857" s="87" t="s">
        <v>74</v>
      </c>
      <c r="AC857" s="76"/>
      <c r="AD857" s="91">
        <f t="shared" si="190"/>
        <v>0</v>
      </c>
      <c r="AE857" s="88" t="str">
        <f t="shared" si="196"/>
        <v xml:space="preserve"> </v>
      </c>
      <c r="AF857" s="91" t="str">
        <f t="shared" si="191"/>
        <v xml:space="preserve"> </v>
      </c>
      <c r="AG857" s="78"/>
      <c r="AH857" s="78"/>
      <c r="AI857" s="78"/>
      <c r="AK857" s="94" t="str">
        <f t="shared" si="192"/>
        <v>≤60</v>
      </c>
      <c r="AL857" s="94">
        <f t="shared" ca="1" si="193"/>
        <v>22</v>
      </c>
      <c r="AM857" s="95">
        <f t="shared" si="201"/>
        <v>0</v>
      </c>
      <c r="AN857" s="95">
        <f t="shared" si="202"/>
        <v>0</v>
      </c>
      <c r="AO857" s="96">
        <f t="shared" si="197"/>
        <v>0</v>
      </c>
      <c r="AP857" s="96">
        <f t="shared" si="198"/>
        <v>0</v>
      </c>
    </row>
    <row r="858" spans="2:42" s="97" customFormat="1" ht="52.8" x14ac:dyDescent="0.3">
      <c r="B858" s="79">
        <f t="shared" si="199"/>
        <v>855</v>
      </c>
      <c r="C858" s="79"/>
      <c r="D858" s="80" t="s">
        <v>94</v>
      </c>
      <c r="E858" s="80"/>
      <c r="F858" s="81"/>
      <c r="G858" s="82" t="str">
        <f t="shared" si="200"/>
        <v xml:space="preserve">Группа от QF </v>
      </c>
      <c r="H858" s="83"/>
      <c r="I858" s="83"/>
      <c r="J858" s="83"/>
      <c r="K858" s="83"/>
      <c r="L858" s="127"/>
      <c r="M858" s="127"/>
      <c r="N858" s="84"/>
      <c r="O858" s="85"/>
      <c r="P858" s="85"/>
      <c r="Q858" s="85"/>
      <c r="R858" s="86"/>
      <c r="S858" s="80"/>
      <c r="T858" s="87"/>
      <c r="U858" s="88" t="str">
        <f t="shared" si="194"/>
        <v xml:space="preserve"> </v>
      </c>
      <c r="V858" s="89"/>
      <c r="W858" s="90" t="str">
        <f t="shared" si="195"/>
        <v xml:space="preserve"> </v>
      </c>
      <c r="X858" s="90"/>
      <c r="Y858" s="90"/>
      <c r="Z858" s="90"/>
      <c r="AA858" s="90"/>
      <c r="AB858" s="87" t="s">
        <v>74</v>
      </c>
      <c r="AC858" s="76"/>
      <c r="AD858" s="91">
        <f t="shared" si="190"/>
        <v>0</v>
      </c>
      <c r="AE858" s="88" t="str">
        <f t="shared" si="196"/>
        <v xml:space="preserve"> </v>
      </c>
      <c r="AF858" s="91" t="str">
        <f t="shared" si="191"/>
        <v xml:space="preserve"> </v>
      </c>
      <c r="AG858" s="78"/>
      <c r="AH858" s="78"/>
      <c r="AI858" s="78"/>
      <c r="AK858" s="94" t="str">
        <f t="shared" si="192"/>
        <v>≤60</v>
      </c>
      <c r="AL858" s="94">
        <f t="shared" ca="1" si="193"/>
        <v>23</v>
      </c>
      <c r="AM858" s="95">
        <f t="shared" si="201"/>
        <v>0</v>
      </c>
      <c r="AN858" s="95">
        <f t="shared" si="202"/>
        <v>0</v>
      </c>
      <c r="AO858" s="96">
        <f t="shared" si="197"/>
        <v>0</v>
      </c>
      <c r="AP858" s="96">
        <f t="shared" si="198"/>
        <v>0</v>
      </c>
    </row>
    <row r="859" spans="2:42" s="97" customFormat="1" ht="52.8" x14ac:dyDescent="0.3">
      <c r="B859" s="79">
        <f t="shared" si="199"/>
        <v>856</v>
      </c>
      <c r="C859" s="79"/>
      <c r="D859" s="80" t="s">
        <v>94</v>
      </c>
      <c r="E859" s="80"/>
      <c r="F859" s="81"/>
      <c r="G859" s="82" t="str">
        <f t="shared" si="200"/>
        <v xml:space="preserve">Группа от QF </v>
      </c>
      <c r="H859" s="83"/>
      <c r="I859" s="83"/>
      <c r="J859" s="83"/>
      <c r="K859" s="83"/>
      <c r="L859" s="127"/>
      <c r="M859" s="127"/>
      <c r="N859" s="84"/>
      <c r="O859" s="85"/>
      <c r="P859" s="85"/>
      <c r="Q859" s="85"/>
      <c r="R859" s="86"/>
      <c r="S859" s="80"/>
      <c r="T859" s="87"/>
      <c r="U859" s="88" t="str">
        <f t="shared" si="194"/>
        <v xml:space="preserve"> </v>
      </c>
      <c r="V859" s="89"/>
      <c r="W859" s="90" t="str">
        <f t="shared" si="195"/>
        <v xml:space="preserve"> </v>
      </c>
      <c r="X859" s="90"/>
      <c r="Y859" s="90"/>
      <c r="Z859" s="90"/>
      <c r="AA859" s="90"/>
      <c r="AB859" s="87" t="s">
        <v>74</v>
      </c>
      <c r="AC859" s="76"/>
      <c r="AD859" s="91">
        <f t="shared" si="190"/>
        <v>0</v>
      </c>
      <c r="AE859" s="88" t="str">
        <f t="shared" si="196"/>
        <v xml:space="preserve"> </v>
      </c>
      <c r="AF859" s="91" t="str">
        <f t="shared" si="191"/>
        <v xml:space="preserve"> </v>
      </c>
      <c r="AG859" s="78"/>
      <c r="AH859" s="78"/>
      <c r="AI859" s="78"/>
      <c r="AK859" s="94" t="str">
        <f t="shared" si="192"/>
        <v>≤60</v>
      </c>
      <c r="AL859" s="94">
        <f t="shared" ca="1" si="193"/>
        <v>30</v>
      </c>
      <c r="AM859" s="95">
        <f t="shared" si="201"/>
        <v>0</v>
      </c>
      <c r="AN859" s="95">
        <f t="shared" si="202"/>
        <v>0</v>
      </c>
      <c r="AO859" s="96">
        <f t="shared" si="197"/>
        <v>0</v>
      </c>
      <c r="AP859" s="96">
        <f t="shared" si="198"/>
        <v>0</v>
      </c>
    </row>
    <row r="860" spans="2:42" s="97" customFormat="1" ht="52.8" x14ac:dyDescent="0.3">
      <c r="B860" s="79">
        <f t="shared" si="199"/>
        <v>857</v>
      </c>
      <c r="C860" s="79"/>
      <c r="D860" s="80" t="s">
        <v>94</v>
      </c>
      <c r="E860" s="80"/>
      <c r="F860" s="81"/>
      <c r="G860" s="82" t="str">
        <f t="shared" si="200"/>
        <v xml:space="preserve">Группа от QF </v>
      </c>
      <c r="H860" s="83"/>
      <c r="I860" s="83"/>
      <c r="J860" s="83"/>
      <c r="K860" s="83"/>
      <c r="L860" s="127"/>
      <c r="M860" s="127"/>
      <c r="N860" s="84"/>
      <c r="O860" s="85"/>
      <c r="P860" s="85"/>
      <c r="Q860" s="85"/>
      <c r="R860" s="86"/>
      <c r="S860" s="80"/>
      <c r="T860" s="87"/>
      <c r="U860" s="88" t="str">
        <f t="shared" si="194"/>
        <v xml:space="preserve"> </v>
      </c>
      <c r="V860" s="89"/>
      <c r="W860" s="90" t="str">
        <f t="shared" si="195"/>
        <v xml:space="preserve"> </v>
      </c>
      <c r="X860" s="90"/>
      <c r="Y860" s="90"/>
      <c r="Z860" s="90"/>
      <c r="AA860" s="90"/>
      <c r="AB860" s="87" t="s">
        <v>74</v>
      </c>
      <c r="AC860" s="76"/>
      <c r="AD860" s="91">
        <f t="shared" si="190"/>
        <v>0</v>
      </c>
      <c r="AE860" s="88" t="str">
        <f t="shared" si="196"/>
        <v xml:space="preserve"> </v>
      </c>
      <c r="AF860" s="91" t="str">
        <f t="shared" si="191"/>
        <v xml:space="preserve"> </v>
      </c>
      <c r="AG860" s="78"/>
      <c r="AH860" s="78"/>
      <c r="AI860" s="78"/>
      <c r="AK860" s="94" t="str">
        <f t="shared" si="192"/>
        <v>≤60</v>
      </c>
      <c r="AL860" s="94">
        <f t="shared" ca="1" si="193"/>
        <v>45</v>
      </c>
      <c r="AM860" s="95">
        <f t="shared" si="201"/>
        <v>0</v>
      </c>
      <c r="AN860" s="95">
        <f t="shared" si="202"/>
        <v>0</v>
      </c>
      <c r="AO860" s="96">
        <f t="shared" si="197"/>
        <v>0</v>
      </c>
      <c r="AP860" s="96">
        <f t="shared" si="198"/>
        <v>0</v>
      </c>
    </row>
    <row r="861" spans="2:42" s="97" customFormat="1" ht="52.8" x14ac:dyDescent="0.3">
      <c r="B861" s="79">
        <f t="shared" si="199"/>
        <v>858</v>
      </c>
      <c r="C861" s="79"/>
      <c r="D861" s="80" t="s">
        <v>94</v>
      </c>
      <c r="E861" s="80"/>
      <c r="F861" s="81"/>
      <c r="G861" s="82" t="str">
        <f t="shared" si="200"/>
        <v xml:space="preserve">Группа от QF </v>
      </c>
      <c r="H861" s="83"/>
      <c r="I861" s="83"/>
      <c r="J861" s="83"/>
      <c r="K861" s="83"/>
      <c r="L861" s="127"/>
      <c r="M861" s="127"/>
      <c r="N861" s="84"/>
      <c r="O861" s="85"/>
      <c r="P861" s="85"/>
      <c r="Q861" s="85"/>
      <c r="R861" s="86"/>
      <c r="S861" s="80"/>
      <c r="T861" s="87"/>
      <c r="U861" s="88" t="str">
        <f t="shared" si="194"/>
        <v xml:space="preserve"> </v>
      </c>
      <c r="V861" s="89"/>
      <c r="W861" s="90" t="str">
        <f t="shared" si="195"/>
        <v xml:space="preserve"> </v>
      </c>
      <c r="X861" s="90"/>
      <c r="Y861" s="90"/>
      <c r="Z861" s="90"/>
      <c r="AA861" s="90"/>
      <c r="AB861" s="87" t="s">
        <v>74</v>
      </c>
      <c r="AC861" s="76"/>
      <c r="AD861" s="91">
        <f t="shared" si="190"/>
        <v>0</v>
      </c>
      <c r="AE861" s="88" t="str">
        <f t="shared" si="196"/>
        <v xml:space="preserve"> </v>
      </c>
      <c r="AF861" s="91" t="str">
        <f t="shared" si="191"/>
        <v xml:space="preserve"> </v>
      </c>
      <c r="AG861" s="78"/>
      <c r="AH861" s="78"/>
      <c r="AI861" s="78"/>
      <c r="AK861" s="94" t="str">
        <f t="shared" si="192"/>
        <v>≤60</v>
      </c>
      <c r="AL861" s="94">
        <f t="shared" ca="1" si="193"/>
        <v>31</v>
      </c>
      <c r="AM861" s="95">
        <f t="shared" si="201"/>
        <v>0</v>
      </c>
      <c r="AN861" s="95">
        <f t="shared" si="202"/>
        <v>0</v>
      </c>
      <c r="AO861" s="96">
        <f t="shared" si="197"/>
        <v>0</v>
      </c>
      <c r="AP861" s="96">
        <f t="shared" si="198"/>
        <v>0</v>
      </c>
    </row>
    <row r="862" spans="2:42" s="97" customFormat="1" ht="52.8" x14ac:dyDescent="0.3">
      <c r="B862" s="79">
        <f t="shared" si="199"/>
        <v>859</v>
      </c>
      <c r="C862" s="79"/>
      <c r="D862" s="80" t="s">
        <v>94</v>
      </c>
      <c r="E862" s="80"/>
      <c r="F862" s="81"/>
      <c r="G862" s="82" t="str">
        <f t="shared" si="200"/>
        <v xml:space="preserve">Группа от QF </v>
      </c>
      <c r="H862" s="83"/>
      <c r="I862" s="83"/>
      <c r="J862" s="83"/>
      <c r="K862" s="83"/>
      <c r="L862" s="127"/>
      <c r="M862" s="127"/>
      <c r="N862" s="84"/>
      <c r="O862" s="85"/>
      <c r="P862" s="85"/>
      <c r="Q862" s="85"/>
      <c r="R862" s="86"/>
      <c r="S862" s="80"/>
      <c r="T862" s="87"/>
      <c r="U862" s="88" t="str">
        <f t="shared" si="194"/>
        <v xml:space="preserve"> </v>
      </c>
      <c r="V862" s="89"/>
      <c r="W862" s="90" t="str">
        <f t="shared" si="195"/>
        <v xml:space="preserve"> </v>
      </c>
      <c r="X862" s="90"/>
      <c r="Y862" s="90"/>
      <c r="Z862" s="90"/>
      <c r="AA862" s="90"/>
      <c r="AB862" s="87" t="s">
        <v>74</v>
      </c>
      <c r="AC862" s="76"/>
      <c r="AD862" s="91">
        <f t="shared" si="190"/>
        <v>0</v>
      </c>
      <c r="AE862" s="88" t="str">
        <f t="shared" si="196"/>
        <v xml:space="preserve"> </v>
      </c>
      <c r="AF862" s="91" t="str">
        <f t="shared" si="191"/>
        <v xml:space="preserve"> </v>
      </c>
      <c r="AG862" s="78"/>
      <c r="AH862" s="78"/>
      <c r="AI862" s="78"/>
      <c r="AK862" s="94" t="str">
        <f t="shared" si="192"/>
        <v>≤60</v>
      </c>
      <c r="AL862" s="94">
        <f t="shared" ca="1" si="193"/>
        <v>32</v>
      </c>
      <c r="AM862" s="95">
        <f t="shared" si="201"/>
        <v>0</v>
      </c>
      <c r="AN862" s="95">
        <f t="shared" si="202"/>
        <v>0</v>
      </c>
      <c r="AO862" s="96">
        <f t="shared" si="197"/>
        <v>0</v>
      </c>
      <c r="AP862" s="96">
        <f t="shared" si="198"/>
        <v>0</v>
      </c>
    </row>
    <row r="863" spans="2:42" s="97" customFormat="1" ht="52.8" x14ac:dyDescent="0.3">
      <c r="B863" s="79">
        <f t="shared" si="199"/>
        <v>860</v>
      </c>
      <c r="C863" s="79"/>
      <c r="D863" s="80" t="s">
        <v>94</v>
      </c>
      <c r="E863" s="80"/>
      <c r="F863" s="81"/>
      <c r="G863" s="82" t="str">
        <f t="shared" si="200"/>
        <v xml:space="preserve">Группа от QF </v>
      </c>
      <c r="H863" s="83"/>
      <c r="I863" s="83"/>
      <c r="J863" s="83"/>
      <c r="K863" s="83"/>
      <c r="L863" s="127"/>
      <c r="M863" s="127"/>
      <c r="N863" s="84"/>
      <c r="O863" s="85"/>
      <c r="P863" s="85"/>
      <c r="Q863" s="85"/>
      <c r="R863" s="86"/>
      <c r="S863" s="80"/>
      <c r="T863" s="87"/>
      <c r="U863" s="88" t="str">
        <f t="shared" si="194"/>
        <v xml:space="preserve"> </v>
      </c>
      <c r="V863" s="89"/>
      <c r="W863" s="90" t="str">
        <f t="shared" si="195"/>
        <v xml:space="preserve"> </v>
      </c>
      <c r="X863" s="90"/>
      <c r="Y863" s="90"/>
      <c r="Z863" s="90"/>
      <c r="AA863" s="90"/>
      <c r="AB863" s="87" t="s">
        <v>74</v>
      </c>
      <c r="AC863" s="76"/>
      <c r="AD863" s="91">
        <f t="shared" si="190"/>
        <v>0</v>
      </c>
      <c r="AE863" s="88" t="str">
        <f t="shared" si="196"/>
        <v xml:space="preserve"> </v>
      </c>
      <c r="AF863" s="91" t="str">
        <f t="shared" si="191"/>
        <v xml:space="preserve"> </v>
      </c>
      <c r="AG863" s="78"/>
      <c r="AH863" s="78"/>
      <c r="AI863" s="78"/>
      <c r="AK863" s="94" t="str">
        <f t="shared" si="192"/>
        <v>≤60</v>
      </c>
      <c r="AL863" s="94">
        <f t="shared" ca="1" si="193"/>
        <v>37</v>
      </c>
      <c r="AM863" s="95">
        <f t="shared" si="201"/>
        <v>0</v>
      </c>
      <c r="AN863" s="95">
        <f t="shared" si="202"/>
        <v>0</v>
      </c>
      <c r="AO863" s="96">
        <f t="shared" si="197"/>
        <v>0</v>
      </c>
      <c r="AP863" s="96">
        <f t="shared" si="198"/>
        <v>0</v>
      </c>
    </row>
    <row r="864" spans="2:42" s="97" customFormat="1" ht="52.8" x14ac:dyDescent="0.3">
      <c r="B864" s="79">
        <f t="shared" si="199"/>
        <v>861</v>
      </c>
      <c r="C864" s="79"/>
      <c r="D864" s="80" t="s">
        <v>94</v>
      </c>
      <c r="E864" s="80"/>
      <c r="F864" s="81"/>
      <c r="G864" s="82" t="str">
        <f t="shared" si="200"/>
        <v xml:space="preserve">Группа от QF </v>
      </c>
      <c r="H864" s="83"/>
      <c r="I864" s="83"/>
      <c r="J864" s="83"/>
      <c r="K864" s="83"/>
      <c r="L864" s="127"/>
      <c r="M864" s="127"/>
      <c r="N864" s="84"/>
      <c r="O864" s="85"/>
      <c r="P864" s="85"/>
      <c r="Q864" s="85"/>
      <c r="R864" s="86"/>
      <c r="S864" s="80"/>
      <c r="T864" s="87"/>
      <c r="U864" s="88" t="str">
        <f t="shared" si="194"/>
        <v xml:space="preserve"> </v>
      </c>
      <c r="V864" s="89"/>
      <c r="W864" s="90" t="str">
        <f t="shared" si="195"/>
        <v xml:space="preserve"> </v>
      </c>
      <c r="X864" s="90"/>
      <c r="Y864" s="90"/>
      <c r="Z864" s="90"/>
      <c r="AA864" s="90"/>
      <c r="AB864" s="87" t="s">
        <v>74</v>
      </c>
      <c r="AC864" s="76"/>
      <c r="AD864" s="91">
        <f t="shared" si="190"/>
        <v>0</v>
      </c>
      <c r="AE864" s="88" t="str">
        <f t="shared" si="196"/>
        <v xml:space="preserve"> </v>
      </c>
      <c r="AF864" s="91" t="str">
        <f t="shared" si="191"/>
        <v xml:space="preserve"> </v>
      </c>
      <c r="AG864" s="78"/>
      <c r="AH864" s="78"/>
      <c r="AI864" s="78"/>
      <c r="AK864" s="94" t="str">
        <f t="shared" si="192"/>
        <v>≤60</v>
      </c>
      <c r="AL864" s="94">
        <f t="shared" ca="1" si="193"/>
        <v>25</v>
      </c>
      <c r="AM864" s="95">
        <f t="shared" si="201"/>
        <v>0</v>
      </c>
      <c r="AN864" s="95">
        <f t="shared" si="202"/>
        <v>0</v>
      </c>
      <c r="AO864" s="96">
        <f t="shared" si="197"/>
        <v>0</v>
      </c>
      <c r="AP864" s="96">
        <f t="shared" si="198"/>
        <v>0</v>
      </c>
    </row>
    <row r="865" spans="2:42" s="97" customFormat="1" ht="52.8" x14ac:dyDescent="0.3">
      <c r="B865" s="79">
        <f t="shared" si="199"/>
        <v>862</v>
      </c>
      <c r="C865" s="79"/>
      <c r="D865" s="80" t="s">
        <v>94</v>
      </c>
      <c r="E865" s="80"/>
      <c r="F865" s="81"/>
      <c r="G865" s="82" t="str">
        <f t="shared" si="200"/>
        <v xml:space="preserve">Группа от QF </v>
      </c>
      <c r="H865" s="83"/>
      <c r="I865" s="83"/>
      <c r="J865" s="83"/>
      <c r="K865" s="83"/>
      <c r="L865" s="127"/>
      <c r="M865" s="127"/>
      <c r="N865" s="84"/>
      <c r="O865" s="85"/>
      <c r="P865" s="85"/>
      <c r="Q865" s="85"/>
      <c r="R865" s="86"/>
      <c r="S865" s="80"/>
      <c r="T865" s="87"/>
      <c r="U865" s="88" t="str">
        <f t="shared" si="194"/>
        <v xml:space="preserve"> </v>
      </c>
      <c r="V865" s="89"/>
      <c r="W865" s="90" t="str">
        <f t="shared" si="195"/>
        <v xml:space="preserve"> </v>
      </c>
      <c r="X865" s="90"/>
      <c r="Y865" s="90"/>
      <c r="Z865" s="90"/>
      <c r="AA865" s="90"/>
      <c r="AB865" s="87" t="s">
        <v>74</v>
      </c>
      <c r="AC865" s="76"/>
      <c r="AD865" s="91">
        <f t="shared" si="190"/>
        <v>0</v>
      </c>
      <c r="AE865" s="88" t="str">
        <f t="shared" si="196"/>
        <v xml:space="preserve"> </v>
      </c>
      <c r="AF865" s="91" t="str">
        <f t="shared" si="191"/>
        <v xml:space="preserve"> </v>
      </c>
      <c r="AG865" s="78"/>
      <c r="AH865" s="78"/>
      <c r="AI865" s="78"/>
      <c r="AK865" s="94" t="str">
        <f t="shared" si="192"/>
        <v>≤60</v>
      </c>
      <c r="AL865" s="94">
        <f t="shared" ca="1" si="193"/>
        <v>41</v>
      </c>
      <c r="AM865" s="95">
        <f t="shared" si="201"/>
        <v>0</v>
      </c>
      <c r="AN865" s="95">
        <f t="shared" si="202"/>
        <v>0</v>
      </c>
      <c r="AO865" s="96">
        <f t="shared" si="197"/>
        <v>0</v>
      </c>
      <c r="AP865" s="96">
        <f t="shared" si="198"/>
        <v>0</v>
      </c>
    </row>
    <row r="866" spans="2:42" s="97" customFormat="1" ht="52.8" x14ac:dyDescent="0.3">
      <c r="B866" s="79">
        <f t="shared" si="199"/>
        <v>863</v>
      </c>
      <c r="C866" s="79"/>
      <c r="D866" s="80" t="s">
        <v>94</v>
      </c>
      <c r="E866" s="80"/>
      <c r="F866" s="81"/>
      <c r="G866" s="82" t="str">
        <f t="shared" si="200"/>
        <v xml:space="preserve">Группа от QF </v>
      </c>
      <c r="H866" s="83"/>
      <c r="I866" s="83"/>
      <c r="J866" s="83"/>
      <c r="K866" s="83"/>
      <c r="L866" s="127"/>
      <c r="M866" s="127"/>
      <c r="N866" s="84"/>
      <c r="O866" s="85"/>
      <c r="P866" s="85"/>
      <c r="Q866" s="85"/>
      <c r="R866" s="86"/>
      <c r="S866" s="80"/>
      <c r="T866" s="87"/>
      <c r="U866" s="88" t="str">
        <f t="shared" si="194"/>
        <v xml:space="preserve"> </v>
      </c>
      <c r="V866" s="89"/>
      <c r="W866" s="90" t="str">
        <f t="shared" si="195"/>
        <v xml:space="preserve"> </v>
      </c>
      <c r="X866" s="90"/>
      <c r="Y866" s="90"/>
      <c r="Z866" s="90"/>
      <c r="AA866" s="90"/>
      <c r="AB866" s="87" t="s">
        <v>74</v>
      </c>
      <c r="AC866" s="76"/>
      <c r="AD866" s="91">
        <f t="shared" si="190"/>
        <v>0</v>
      </c>
      <c r="AE866" s="88" t="str">
        <f t="shared" si="196"/>
        <v xml:space="preserve"> </v>
      </c>
      <c r="AF866" s="91" t="str">
        <f t="shared" si="191"/>
        <v xml:space="preserve"> </v>
      </c>
      <c r="AG866" s="78"/>
      <c r="AH866" s="78"/>
      <c r="AI866" s="78"/>
      <c r="AK866" s="94" t="str">
        <f t="shared" si="192"/>
        <v>≤60</v>
      </c>
      <c r="AL866" s="94">
        <f t="shared" ca="1" si="193"/>
        <v>25</v>
      </c>
      <c r="AM866" s="95">
        <f t="shared" si="201"/>
        <v>0</v>
      </c>
      <c r="AN866" s="95">
        <f t="shared" si="202"/>
        <v>0</v>
      </c>
      <c r="AO866" s="96">
        <f t="shared" si="197"/>
        <v>0</v>
      </c>
      <c r="AP866" s="96">
        <f t="shared" si="198"/>
        <v>0</v>
      </c>
    </row>
    <row r="867" spans="2:42" s="97" customFormat="1" ht="52.8" x14ac:dyDescent="0.3">
      <c r="B867" s="79">
        <f t="shared" si="199"/>
        <v>864</v>
      </c>
      <c r="C867" s="79"/>
      <c r="D867" s="80" t="s">
        <v>94</v>
      </c>
      <c r="E867" s="80"/>
      <c r="F867" s="81"/>
      <c r="G867" s="82" t="str">
        <f t="shared" si="200"/>
        <v xml:space="preserve">Группа от QF </v>
      </c>
      <c r="H867" s="83"/>
      <c r="I867" s="83"/>
      <c r="J867" s="83"/>
      <c r="K867" s="83"/>
      <c r="L867" s="127"/>
      <c r="M867" s="127"/>
      <c r="N867" s="84"/>
      <c r="O867" s="85"/>
      <c r="P867" s="85"/>
      <c r="Q867" s="85"/>
      <c r="R867" s="86"/>
      <c r="S867" s="80"/>
      <c r="T867" s="87"/>
      <c r="U867" s="88" t="str">
        <f t="shared" si="194"/>
        <v xml:space="preserve"> </v>
      </c>
      <c r="V867" s="89"/>
      <c r="W867" s="90" t="str">
        <f t="shared" si="195"/>
        <v xml:space="preserve"> </v>
      </c>
      <c r="X867" s="90"/>
      <c r="Y867" s="90"/>
      <c r="Z867" s="90"/>
      <c r="AA867" s="90"/>
      <c r="AB867" s="87" t="s">
        <v>74</v>
      </c>
      <c r="AC867" s="76"/>
      <c r="AD867" s="91">
        <f t="shared" si="190"/>
        <v>0</v>
      </c>
      <c r="AE867" s="88" t="str">
        <f t="shared" si="196"/>
        <v xml:space="preserve"> </v>
      </c>
      <c r="AF867" s="91" t="str">
        <f t="shared" si="191"/>
        <v xml:space="preserve"> </v>
      </c>
      <c r="AG867" s="78"/>
      <c r="AH867" s="78"/>
      <c r="AI867" s="78"/>
      <c r="AK867" s="94" t="str">
        <f t="shared" si="192"/>
        <v>≤60</v>
      </c>
      <c r="AL867" s="94">
        <f t="shared" ca="1" si="193"/>
        <v>35</v>
      </c>
      <c r="AM867" s="95">
        <f t="shared" si="201"/>
        <v>0</v>
      </c>
      <c r="AN867" s="95">
        <f t="shared" si="202"/>
        <v>0</v>
      </c>
      <c r="AO867" s="96">
        <f t="shared" si="197"/>
        <v>0</v>
      </c>
      <c r="AP867" s="96">
        <f t="shared" si="198"/>
        <v>0</v>
      </c>
    </row>
    <row r="868" spans="2:42" s="97" customFormat="1" ht="52.8" x14ac:dyDescent="0.3">
      <c r="B868" s="79">
        <f t="shared" si="199"/>
        <v>865</v>
      </c>
      <c r="C868" s="79"/>
      <c r="D868" s="80" t="s">
        <v>94</v>
      </c>
      <c r="E868" s="80"/>
      <c r="F868" s="81"/>
      <c r="G868" s="82" t="str">
        <f t="shared" si="200"/>
        <v xml:space="preserve">Группа от QF </v>
      </c>
      <c r="H868" s="83"/>
      <c r="I868" s="83"/>
      <c r="J868" s="83"/>
      <c r="K868" s="83"/>
      <c r="L868" s="127"/>
      <c r="M868" s="127"/>
      <c r="N868" s="84"/>
      <c r="O868" s="85"/>
      <c r="P868" s="85"/>
      <c r="Q868" s="85"/>
      <c r="R868" s="86"/>
      <c r="S868" s="80"/>
      <c r="T868" s="87"/>
      <c r="U868" s="88" t="str">
        <f t="shared" si="194"/>
        <v xml:space="preserve"> </v>
      </c>
      <c r="V868" s="89"/>
      <c r="W868" s="90" t="str">
        <f t="shared" si="195"/>
        <v xml:space="preserve"> </v>
      </c>
      <c r="X868" s="90"/>
      <c r="Y868" s="90"/>
      <c r="Z868" s="90"/>
      <c r="AA868" s="90"/>
      <c r="AB868" s="87" t="s">
        <v>74</v>
      </c>
      <c r="AC868" s="76"/>
      <c r="AD868" s="91">
        <f t="shared" si="190"/>
        <v>0</v>
      </c>
      <c r="AE868" s="88" t="str">
        <f t="shared" si="196"/>
        <v xml:space="preserve"> </v>
      </c>
      <c r="AF868" s="91" t="str">
        <f t="shared" si="191"/>
        <v xml:space="preserve"> </v>
      </c>
      <c r="AG868" s="78"/>
      <c r="AH868" s="78"/>
      <c r="AI868" s="78"/>
      <c r="AK868" s="94" t="str">
        <f t="shared" si="192"/>
        <v>≤60</v>
      </c>
      <c r="AL868" s="94">
        <f t="shared" ca="1" si="193"/>
        <v>43</v>
      </c>
      <c r="AM868" s="95">
        <f t="shared" si="201"/>
        <v>0</v>
      </c>
      <c r="AN868" s="95">
        <f t="shared" si="202"/>
        <v>0</v>
      </c>
      <c r="AO868" s="96">
        <f t="shared" si="197"/>
        <v>0</v>
      </c>
      <c r="AP868" s="96">
        <f t="shared" si="198"/>
        <v>0</v>
      </c>
    </row>
    <row r="869" spans="2:42" s="97" customFormat="1" ht="52.8" x14ac:dyDescent="0.3">
      <c r="B869" s="79">
        <f t="shared" si="199"/>
        <v>866</v>
      </c>
      <c r="C869" s="79"/>
      <c r="D869" s="80" t="s">
        <v>94</v>
      </c>
      <c r="E869" s="80"/>
      <c r="F869" s="81"/>
      <c r="G869" s="82" t="str">
        <f t="shared" si="200"/>
        <v xml:space="preserve">Группа от QF </v>
      </c>
      <c r="H869" s="83"/>
      <c r="I869" s="83"/>
      <c r="J869" s="83"/>
      <c r="K869" s="83"/>
      <c r="L869" s="127"/>
      <c r="M869" s="127"/>
      <c r="N869" s="84"/>
      <c r="O869" s="85"/>
      <c r="P869" s="85"/>
      <c r="Q869" s="85"/>
      <c r="R869" s="86"/>
      <c r="S869" s="80"/>
      <c r="T869" s="87"/>
      <c r="U869" s="88" t="str">
        <f t="shared" si="194"/>
        <v xml:space="preserve"> </v>
      </c>
      <c r="V869" s="89"/>
      <c r="W869" s="90" t="str">
        <f t="shared" si="195"/>
        <v xml:space="preserve"> </v>
      </c>
      <c r="X869" s="90"/>
      <c r="Y869" s="90"/>
      <c r="Z869" s="90"/>
      <c r="AA869" s="90"/>
      <c r="AB869" s="87" t="s">
        <v>74</v>
      </c>
      <c r="AC869" s="76"/>
      <c r="AD869" s="91">
        <f t="shared" si="190"/>
        <v>0</v>
      </c>
      <c r="AE869" s="88" t="str">
        <f t="shared" si="196"/>
        <v xml:space="preserve"> </v>
      </c>
      <c r="AF869" s="91" t="str">
        <f t="shared" si="191"/>
        <v xml:space="preserve"> </v>
      </c>
      <c r="AG869" s="78"/>
      <c r="AH869" s="78"/>
      <c r="AI869" s="78"/>
      <c r="AK869" s="94" t="str">
        <f t="shared" si="192"/>
        <v>≤60</v>
      </c>
      <c r="AL869" s="94">
        <f t="shared" ca="1" si="193"/>
        <v>41</v>
      </c>
      <c r="AM869" s="95">
        <f t="shared" si="201"/>
        <v>0</v>
      </c>
      <c r="AN869" s="95">
        <f t="shared" si="202"/>
        <v>0</v>
      </c>
      <c r="AO869" s="96">
        <f t="shared" si="197"/>
        <v>0</v>
      </c>
      <c r="AP869" s="96">
        <f t="shared" si="198"/>
        <v>0</v>
      </c>
    </row>
    <row r="870" spans="2:42" s="97" customFormat="1" ht="52.8" x14ac:dyDescent="0.3">
      <c r="B870" s="79">
        <f t="shared" si="199"/>
        <v>867</v>
      </c>
      <c r="C870" s="79"/>
      <c r="D870" s="80" t="s">
        <v>94</v>
      </c>
      <c r="E870" s="80"/>
      <c r="F870" s="81"/>
      <c r="G870" s="82" t="str">
        <f t="shared" si="200"/>
        <v xml:space="preserve">Группа от QF </v>
      </c>
      <c r="H870" s="83"/>
      <c r="I870" s="83"/>
      <c r="J870" s="83"/>
      <c r="K870" s="83"/>
      <c r="L870" s="127"/>
      <c r="M870" s="127"/>
      <c r="N870" s="84"/>
      <c r="O870" s="85"/>
      <c r="P870" s="85"/>
      <c r="Q870" s="85"/>
      <c r="R870" s="86"/>
      <c r="S870" s="80"/>
      <c r="T870" s="87"/>
      <c r="U870" s="88" t="str">
        <f t="shared" si="194"/>
        <v xml:space="preserve"> </v>
      </c>
      <c r="V870" s="89"/>
      <c r="W870" s="90" t="str">
        <f t="shared" si="195"/>
        <v xml:space="preserve"> </v>
      </c>
      <c r="X870" s="90"/>
      <c r="Y870" s="90"/>
      <c r="Z870" s="90"/>
      <c r="AA870" s="90"/>
      <c r="AB870" s="87" t="s">
        <v>74</v>
      </c>
      <c r="AC870" s="76"/>
      <c r="AD870" s="91">
        <f t="shared" si="190"/>
        <v>0</v>
      </c>
      <c r="AE870" s="88" t="str">
        <f t="shared" si="196"/>
        <v xml:space="preserve"> </v>
      </c>
      <c r="AF870" s="91" t="str">
        <f t="shared" si="191"/>
        <v xml:space="preserve"> </v>
      </c>
      <c r="AG870" s="78"/>
      <c r="AH870" s="78"/>
      <c r="AI870" s="78"/>
      <c r="AK870" s="94" t="str">
        <f t="shared" si="192"/>
        <v>≤60</v>
      </c>
      <c r="AL870" s="94">
        <f t="shared" ca="1" si="193"/>
        <v>42</v>
      </c>
      <c r="AM870" s="95">
        <f t="shared" si="201"/>
        <v>0</v>
      </c>
      <c r="AN870" s="95">
        <f t="shared" si="202"/>
        <v>0</v>
      </c>
      <c r="AO870" s="96">
        <f t="shared" si="197"/>
        <v>0</v>
      </c>
      <c r="AP870" s="96">
        <f t="shared" si="198"/>
        <v>0</v>
      </c>
    </row>
    <row r="871" spans="2:42" s="97" customFormat="1" ht="52.8" x14ac:dyDescent="0.3">
      <c r="B871" s="79">
        <f t="shared" si="199"/>
        <v>868</v>
      </c>
      <c r="C871" s="79"/>
      <c r="D871" s="80" t="s">
        <v>94</v>
      </c>
      <c r="E871" s="80"/>
      <c r="F871" s="81"/>
      <c r="G871" s="82" t="str">
        <f t="shared" si="200"/>
        <v xml:space="preserve">Группа от QF </v>
      </c>
      <c r="H871" s="83"/>
      <c r="I871" s="83"/>
      <c r="J871" s="83"/>
      <c r="K871" s="83"/>
      <c r="L871" s="127"/>
      <c r="M871" s="127"/>
      <c r="N871" s="84"/>
      <c r="O871" s="85"/>
      <c r="P871" s="85"/>
      <c r="Q871" s="85"/>
      <c r="R871" s="86"/>
      <c r="S871" s="80"/>
      <c r="T871" s="87"/>
      <c r="U871" s="88" t="str">
        <f t="shared" si="194"/>
        <v xml:space="preserve"> </v>
      </c>
      <c r="V871" s="89"/>
      <c r="W871" s="90" t="str">
        <f t="shared" si="195"/>
        <v xml:space="preserve"> </v>
      </c>
      <c r="X871" s="90"/>
      <c r="Y871" s="90"/>
      <c r="Z871" s="90"/>
      <c r="AA871" s="90"/>
      <c r="AB871" s="87" t="s">
        <v>74</v>
      </c>
      <c r="AC871" s="76"/>
      <c r="AD871" s="91">
        <f t="shared" si="190"/>
        <v>0</v>
      </c>
      <c r="AE871" s="88" t="str">
        <f t="shared" si="196"/>
        <v xml:space="preserve"> </v>
      </c>
      <c r="AF871" s="91" t="str">
        <f t="shared" si="191"/>
        <v xml:space="preserve"> </v>
      </c>
      <c r="AG871" s="78"/>
      <c r="AH871" s="78"/>
      <c r="AI871" s="78"/>
      <c r="AK871" s="94" t="str">
        <f t="shared" si="192"/>
        <v>≤60</v>
      </c>
      <c r="AL871" s="94">
        <f t="shared" ca="1" si="193"/>
        <v>22</v>
      </c>
      <c r="AM871" s="95">
        <f t="shared" si="201"/>
        <v>0</v>
      </c>
      <c r="AN871" s="95">
        <f t="shared" si="202"/>
        <v>0</v>
      </c>
      <c r="AO871" s="96">
        <f t="shared" si="197"/>
        <v>0</v>
      </c>
      <c r="AP871" s="96">
        <f t="shared" si="198"/>
        <v>0</v>
      </c>
    </row>
    <row r="872" spans="2:42" s="97" customFormat="1" ht="52.8" x14ac:dyDescent="0.3">
      <c r="B872" s="79">
        <f t="shared" si="199"/>
        <v>869</v>
      </c>
      <c r="C872" s="79"/>
      <c r="D872" s="80" t="s">
        <v>94</v>
      </c>
      <c r="E872" s="80"/>
      <c r="F872" s="81"/>
      <c r="G872" s="82" t="str">
        <f t="shared" si="200"/>
        <v xml:space="preserve">Группа от QF </v>
      </c>
      <c r="H872" s="83"/>
      <c r="I872" s="83"/>
      <c r="J872" s="83"/>
      <c r="K872" s="83"/>
      <c r="L872" s="127"/>
      <c r="M872" s="127"/>
      <c r="N872" s="84"/>
      <c r="O872" s="85"/>
      <c r="P872" s="85"/>
      <c r="Q872" s="85"/>
      <c r="R872" s="86"/>
      <c r="S872" s="80"/>
      <c r="T872" s="87"/>
      <c r="U872" s="88" t="str">
        <f t="shared" si="194"/>
        <v xml:space="preserve"> </v>
      </c>
      <c r="V872" s="89"/>
      <c r="W872" s="90" t="str">
        <f t="shared" si="195"/>
        <v xml:space="preserve"> </v>
      </c>
      <c r="X872" s="90"/>
      <c r="Y872" s="90"/>
      <c r="Z872" s="90"/>
      <c r="AA872" s="90"/>
      <c r="AB872" s="87" t="s">
        <v>74</v>
      </c>
      <c r="AC872" s="76"/>
      <c r="AD872" s="91">
        <f t="shared" si="190"/>
        <v>0</v>
      </c>
      <c r="AE872" s="88" t="str">
        <f t="shared" si="196"/>
        <v xml:space="preserve"> </v>
      </c>
      <c r="AF872" s="91" t="str">
        <f t="shared" si="191"/>
        <v xml:space="preserve"> </v>
      </c>
      <c r="AG872" s="78"/>
      <c r="AH872" s="78"/>
      <c r="AI872" s="78"/>
      <c r="AK872" s="94" t="str">
        <f t="shared" si="192"/>
        <v>≤60</v>
      </c>
      <c r="AL872" s="94">
        <f t="shared" ca="1" si="193"/>
        <v>28</v>
      </c>
      <c r="AM872" s="95">
        <f t="shared" si="201"/>
        <v>0</v>
      </c>
      <c r="AN872" s="95">
        <f t="shared" si="202"/>
        <v>0</v>
      </c>
      <c r="AO872" s="96">
        <f t="shared" si="197"/>
        <v>0</v>
      </c>
      <c r="AP872" s="96">
        <f t="shared" si="198"/>
        <v>0</v>
      </c>
    </row>
    <row r="873" spans="2:42" s="97" customFormat="1" ht="52.8" x14ac:dyDescent="0.3">
      <c r="B873" s="79">
        <f t="shared" si="199"/>
        <v>870</v>
      </c>
      <c r="C873" s="79"/>
      <c r="D873" s="80" t="s">
        <v>94</v>
      </c>
      <c r="E873" s="80"/>
      <c r="F873" s="81"/>
      <c r="G873" s="82" t="str">
        <f t="shared" si="200"/>
        <v xml:space="preserve">Группа от QF </v>
      </c>
      <c r="H873" s="83"/>
      <c r="I873" s="83"/>
      <c r="J873" s="83"/>
      <c r="K873" s="83"/>
      <c r="L873" s="127"/>
      <c r="M873" s="127"/>
      <c r="N873" s="84"/>
      <c r="O873" s="85"/>
      <c r="P873" s="85"/>
      <c r="Q873" s="85"/>
      <c r="R873" s="86"/>
      <c r="S873" s="80"/>
      <c r="T873" s="87"/>
      <c r="U873" s="88" t="str">
        <f t="shared" si="194"/>
        <v xml:space="preserve"> </v>
      </c>
      <c r="V873" s="89"/>
      <c r="W873" s="90" t="str">
        <f t="shared" si="195"/>
        <v xml:space="preserve"> </v>
      </c>
      <c r="X873" s="90"/>
      <c r="Y873" s="90"/>
      <c r="Z873" s="90"/>
      <c r="AA873" s="90"/>
      <c r="AB873" s="87" t="s">
        <v>74</v>
      </c>
      <c r="AC873" s="76"/>
      <c r="AD873" s="91">
        <f t="shared" si="190"/>
        <v>0</v>
      </c>
      <c r="AE873" s="88" t="str">
        <f t="shared" si="196"/>
        <v xml:space="preserve"> </v>
      </c>
      <c r="AF873" s="91" t="str">
        <f t="shared" si="191"/>
        <v xml:space="preserve"> </v>
      </c>
      <c r="AG873" s="78"/>
      <c r="AH873" s="78"/>
      <c r="AI873" s="78"/>
      <c r="AK873" s="94" t="str">
        <f t="shared" si="192"/>
        <v>≤60</v>
      </c>
      <c r="AL873" s="94">
        <f t="shared" ca="1" si="193"/>
        <v>49</v>
      </c>
      <c r="AM873" s="95">
        <f t="shared" si="201"/>
        <v>0</v>
      </c>
      <c r="AN873" s="95">
        <f t="shared" si="202"/>
        <v>0</v>
      </c>
      <c r="AO873" s="96">
        <f t="shared" si="197"/>
        <v>0</v>
      </c>
      <c r="AP873" s="96">
        <f t="shared" si="198"/>
        <v>0</v>
      </c>
    </row>
    <row r="874" spans="2:42" s="97" customFormat="1" ht="52.8" x14ac:dyDescent="0.3">
      <c r="B874" s="79">
        <f t="shared" si="199"/>
        <v>871</v>
      </c>
      <c r="C874" s="79"/>
      <c r="D874" s="80" t="s">
        <v>94</v>
      </c>
      <c r="E874" s="80"/>
      <c r="F874" s="81"/>
      <c r="G874" s="82" t="str">
        <f t="shared" si="200"/>
        <v xml:space="preserve">Группа от QF </v>
      </c>
      <c r="H874" s="83"/>
      <c r="I874" s="83"/>
      <c r="J874" s="83"/>
      <c r="K874" s="83"/>
      <c r="L874" s="127"/>
      <c r="M874" s="127"/>
      <c r="N874" s="84"/>
      <c r="O874" s="85"/>
      <c r="P874" s="85"/>
      <c r="Q874" s="85"/>
      <c r="R874" s="86"/>
      <c r="S874" s="80"/>
      <c r="T874" s="87"/>
      <c r="U874" s="88" t="str">
        <f t="shared" si="194"/>
        <v xml:space="preserve"> </v>
      </c>
      <c r="V874" s="89"/>
      <c r="W874" s="90" t="str">
        <f t="shared" si="195"/>
        <v xml:space="preserve"> </v>
      </c>
      <c r="X874" s="90"/>
      <c r="Y874" s="90"/>
      <c r="Z874" s="90"/>
      <c r="AA874" s="90"/>
      <c r="AB874" s="87" t="s">
        <v>74</v>
      </c>
      <c r="AC874" s="76"/>
      <c r="AD874" s="91">
        <f t="shared" si="190"/>
        <v>0</v>
      </c>
      <c r="AE874" s="88" t="str">
        <f t="shared" si="196"/>
        <v xml:space="preserve"> </v>
      </c>
      <c r="AF874" s="91" t="str">
        <f t="shared" si="191"/>
        <v xml:space="preserve"> </v>
      </c>
      <c r="AG874" s="78"/>
      <c r="AH874" s="78"/>
      <c r="AI874" s="78"/>
      <c r="AK874" s="94" t="str">
        <f t="shared" si="192"/>
        <v>≤60</v>
      </c>
      <c r="AL874" s="94">
        <f t="shared" ca="1" si="193"/>
        <v>50</v>
      </c>
      <c r="AM874" s="95">
        <f t="shared" si="201"/>
        <v>0</v>
      </c>
      <c r="AN874" s="95">
        <f t="shared" si="202"/>
        <v>0</v>
      </c>
      <c r="AO874" s="96">
        <f t="shared" si="197"/>
        <v>0</v>
      </c>
      <c r="AP874" s="96">
        <f t="shared" si="198"/>
        <v>0</v>
      </c>
    </row>
    <row r="875" spans="2:42" s="97" customFormat="1" ht="52.8" x14ac:dyDescent="0.3">
      <c r="B875" s="79">
        <f t="shared" si="199"/>
        <v>872</v>
      </c>
      <c r="C875" s="79"/>
      <c r="D875" s="80" t="s">
        <v>94</v>
      </c>
      <c r="E875" s="80"/>
      <c r="F875" s="81"/>
      <c r="G875" s="82" t="str">
        <f t="shared" si="200"/>
        <v xml:space="preserve">Группа от QF </v>
      </c>
      <c r="H875" s="83"/>
      <c r="I875" s="83"/>
      <c r="J875" s="83"/>
      <c r="K875" s="83"/>
      <c r="L875" s="127"/>
      <c r="M875" s="127"/>
      <c r="N875" s="84"/>
      <c r="O875" s="85"/>
      <c r="P875" s="85"/>
      <c r="Q875" s="85"/>
      <c r="R875" s="86"/>
      <c r="S875" s="80"/>
      <c r="T875" s="87"/>
      <c r="U875" s="88" t="str">
        <f t="shared" si="194"/>
        <v xml:space="preserve"> </v>
      </c>
      <c r="V875" s="89"/>
      <c r="W875" s="90" t="str">
        <f t="shared" si="195"/>
        <v xml:space="preserve"> </v>
      </c>
      <c r="X875" s="90"/>
      <c r="Y875" s="90"/>
      <c r="Z875" s="90"/>
      <c r="AA875" s="90"/>
      <c r="AB875" s="87" t="s">
        <v>74</v>
      </c>
      <c r="AC875" s="76"/>
      <c r="AD875" s="91">
        <f t="shared" si="190"/>
        <v>0</v>
      </c>
      <c r="AE875" s="88" t="str">
        <f t="shared" si="196"/>
        <v xml:space="preserve"> </v>
      </c>
      <c r="AF875" s="91" t="str">
        <f t="shared" si="191"/>
        <v xml:space="preserve"> </v>
      </c>
      <c r="AG875" s="78"/>
      <c r="AH875" s="78"/>
      <c r="AI875" s="78"/>
      <c r="AK875" s="94" t="str">
        <f t="shared" si="192"/>
        <v>≤60</v>
      </c>
      <c r="AL875" s="94">
        <f t="shared" ca="1" si="193"/>
        <v>26</v>
      </c>
      <c r="AM875" s="95">
        <f t="shared" si="201"/>
        <v>0</v>
      </c>
      <c r="AN875" s="95">
        <f t="shared" si="202"/>
        <v>0</v>
      </c>
      <c r="AO875" s="96">
        <f t="shared" si="197"/>
        <v>0</v>
      </c>
      <c r="AP875" s="96">
        <f t="shared" si="198"/>
        <v>0</v>
      </c>
    </row>
    <row r="876" spans="2:42" s="97" customFormat="1" ht="52.8" x14ac:dyDescent="0.3">
      <c r="B876" s="79">
        <f t="shared" si="199"/>
        <v>873</v>
      </c>
      <c r="C876" s="79"/>
      <c r="D876" s="80" t="s">
        <v>94</v>
      </c>
      <c r="E876" s="80"/>
      <c r="F876" s="81"/>
      <c r="G876" s="82" t="str">
        <f t="shared" si="200"/>
        <v xml:space="preserve">Группа от QF </v>
      </c>
      <c r="H876" s="83"/>
      <c r="I876" s="83"/>
      <c r="J876" s="83"/>
      <c r="K876" s="83"/>
      <c r="L876" s="127"/>
      <c r="M876" s="127"/>
      <c r="N876" s="84"/>
      <c r="O876" s="85"/>
      <c r="P876" s="85"/>
      <c r="Q876" s="85"/>
      <c r="R876" s="86"/>
      <c r="S876" s="80"/>
      <c r="T876" s="87"/>
      <c r="U876" s="88" t="str">
        <f t="shared" si="194"/>
        <v xml:space="preserve"> </v>
      </c>
      <c r="V876" s="89"/>
      <c r="W876" s="90" t="str">
        <f t="shared" si="195"/>
        <v xml:space="preserve"> </v>
      </c>
      <c r="X876" s="90"/>
      <c r="Y876" s="90"/>
      <c r="Z876" s="90"/>
      <c r="AA876" s="90"/>
      <c r="AB876" s="87" t="s">
        <v>74</v>
      </c>
      <c r="AC876" s="76"/>
      <c r="AD876" s="91">
        <f t="shared" si="190"/>
        <v>0</v>
      </c>
      <c r="AE876" s="88" t="str">
        <f t="shared" si="196"/>
        <v xml:space="preserve"> </v>
      </c>
      <c r="AF876" s="91" t="str">
        <f t="shared" si="191"/>
        <v xml:space="preserve"> </v>
      </c>
      <c r="AG876" s="78"/>
      <c r="AH876" s="78"/>
      <c r="AI876" s="78"/>
      <c r="AK876" s="94" t="str">
        <f t="shared" si="192"/>
        <v>≤60</v>
      </c>
      <c r="AL876" s="94">
        <f t="shared" ca="1" si="193"/>
        <v>44</v>
      </c>
      <c r="AM876" s="95">
        <f t="shared" si="201"/>
        <v>0</v>
      </c>
      <c r="AN876" s="95">
        <f t="shared" si="202"/>
        <v>0</v>
      </c>
      <c r="AO876" s="96">
        <f t="shared" si="197"/>
        <v>0</v>
      </c>
      <c r="AP876" s="96">
        <f t="shared" si="198"/>
        <v>0</v>
      </c>
    </row>
    <row r="877" spans="2:42" s="97" customFormat="1" ht="52.8" x14ac:dyDescent="0.3">
      <c r="B877" s="79">
        <f t="shared" si="199"/>
        <v>874</v>
      </c>
      <c r="C877" s="79"/>
      <c r="D877" s="80" t="s">
        <v>94</v>
      </c>
      <c r="E877" s="80"/>
      <c r="F877" s="81"/>
      <c r="G877" s="82" t="str">
        <f t="shared" si="200"/>
        <v xml:space="preserve">Группа от QF </v>
      </c>
      <c r="H877" s="83"/>
      <c r="I877" s="83"/>
      <c r="J877" s="83"/>
      <c r="K877" s="83"/>
      <c r="L877" s="127"/>
      <c r="M877" s="127"/>
      <c r="N877" s="84"/>
      <c r="O877" s="85"/>
      <c r="P877" s="85"/>
      <c r="Q877" s="85"/>
      <c r="R877" s="86"/>
      <c r="S877" s="80"/>
      <c r="T877" s="87"/>
      <c r="U877" s="88" t="str">
        <f t="shared" si="194"/>
        <v xml:space="preserve"> </v>
      </c>
      <c r="V877" s="89"/>
      <c r="W877" s="90" t="str">
        <f t="shared" si="195"/>
        <v xml:space="preserve"> </v>
      </c>
      <c r="X877" s="90"/>
      <c r="Y877" s="90"/>
      <c r="Z877" s="90"/>
      <c r="AA877" s="90"/>
      <c r="AB877" s="87" t="s">
        <v>74</v>
      </c>
      <c r="AC877" s="76"/>
      <c r="AD877" s="91">
        <f t="shared" si="190"/>
        <v>0</v>
      </c>
      <c r="AE877" s="88" t="str">
        <f t="shared" si="196"/>
        <v xml:space="preserve"> </v>
      </c>
      <c r="AF877" s="91" t="str">
        <f t="shared" si="191"/>
        <v xml:space="preserve"> </v>
      </c>
      <c r="AG877" s="78"/>
      <c r="AH877" s="78"/>
      <c r="AI877" s="78"/>
      <c r="AK877" s="94" t="str">
        <f t="shared" si="192"/>
        <v>≤60</v>
      </c>
      <c r="AL877" s="94">
        <f t="shared" ca="1" si="193"/>
        <v>31</v>
      </c>
      <c r="AM877" s="95">
        <f t="shared" si="201"/>
        <v>0</v>
      </c>
      <c r="AN877" s="95">
        <f t="shared" si="202"/>
        <v>0</v>
      </c>
      <c r="AO877" s="96">
        <f t="shared" si="197"/>
        <v>0</v>
      </c>
      <c r="AP877" s="96">
        <f t="shared" si="198"/>
        <v>0</v>
      </c>
    </row>
    <row r="878" spans="2:42" s="97" customFormat="1" ht="52.8" x14ac:dyDescent="0.3">
      <c r="B878" s="79">
        <f t="shared" si="199"/>
        <v>875</v>
      </c>
      <c r="C878" s="79"/>
      <c r="D878" s="80" t="s">
        <v>94</v>
      </c>
      <c r="E878" s="80"/>
      <c r="F878" s="81"/>
      <c r="G878" s="82" t="str">
        <f t="shared" si="200"/>
        <v xml:space="preserve">Группа от QF </v>
      </c>
      <c r="H878" s="83"/>
      <c r="I878" s="83"/>
      <c r="J878" s="83"/>
      <c r="K878" s="83"/>
      <c r="L878" s="127"/>
      <c r="M878" s="127"/>
      <c r="N878" s="84"/>
      <c r="O878" s="85"/>
      <c r="P878" s="85"/>
      <c r="Q878" s="85"/>
      <c r="R878" s="86"/>
      <c r="S878" s="80"/>
      <c r="T878" s="87"/>
      <c r="U878" s="88" t="str">
        <f t="shared" si="194"/>
        <v xml:space="preserve"> </v>
      </c>
      <c r="V878" s="89"/>
      <c r="W878" s="90" t="str">
        <f t="shared" si="195"/>
        <v xml:space="preserve"> </v>
      </c>
      <c r="X878" s="90"/>
      <c r="Y878" s="90"/>
      <c r="Z878" s="90"/>
      <c r="AA878" s="90"/>
      <c r="AB878" s="87" t="s">
        <v>74</v>
      </c>
      <c r="AC878" s="76"/>
      <c r="AD878" s="91">
        <f t="shared" si="190"/>
        <v>0</v>
      </c>
      <c r="AE878" s="88" t="str">
        <f t="shared" si="196"/>
        <v xml:space="preserve"> </v>
      </c>
      <c r="AF878" s="91" t="str">
        <f t="shared" si="191"/>
        <v xml:space="preserve"> </v>
      </c>
      <c r="AG878" s="78"/>
      <c r="AH878" s="78"/>
      <c r="AI878" s="78"/>
      <c r="AK878" s="94" t="str">
        <f t="shared" si="192"/>
        <v>≤60</v>
      </c>
      <c r="AL878" s="94">
        <f t="shared" ca="1" si="193"/>
        <v>21</v>
      </c>
      <c r="AM878" s="95">
        <f t="shared" si="201"/>
        <v>0</v>
      </c>
      <c r="AN878" s="95">
        <f t="shared" si="202"/>
        <v>0</v>
      </c>
      <c r="AO878" s="96">
        <f t="shared" si="197"/>
        <v>0</v>
      </c>
      <c r="AP878" s="96">
        <f t="shared" si="198"/>
        <v>0</v>
      </c>
    </row>
    <row r="879" spans="2:42" s="97" customFormat="1" ht="52.8" x14ac:dyDescent="0.3">
      <c r="B879" s="79">
        <f t="shared" si="199"/>
        <v>876</v>
      </c>
      <c r="C879" s="79"/>
      <c r="D879" s="80" t="s">
        <v>94</v>
      </c>
      <c r="E879" s="80"/>
      <c r="F879" s="81"/>
      <c r="G879" s="82" t="str">
        <f t="shared" si="200"/>
        <v xml:space="preserve">Группа от QF </v>
      </c>
      <c r="H879" s="83"/>
      <c r="I879" s="83"/>
      <c r="J879" s="83"/>
      <c r="K879" s="83"/>
      <c r="L879" s="127"/>
      <c r="M879" s="127"/>
      <c r="N879" s="84"/>
      <c r="O879" s="85"/>
      <c r="P879" s="85"/>
      <c r="Q879" s="85"/>
      <c r="R879" s="86"/>
      <c r="S879" s="80"/>
      <c r="T879" s="87"/>
      <c r="U879" s="88" t="str">
        <f t="shared" si="194"/>
        <v xml:space="preserve"> </v>
      </c>
      <c r="V879" s="89"/>
      <c r="W879" s="90" t="str">
        <f t="shared" si="195"/>
        <v xml:space="preserve"> </v>
      </c>
      <c r="X879" s="90"/>
      <c r="Y879" s="90"/>
      <c r="Z879" s="90"/>
      <c r="AA879" s="90"/>
      <c r="AB879" s="87" t="s">
        <v>74</v>
      </c>
      <c r="AC879" s="76"/>
      <c r="AD879" s="91">
        <f t="shared" si="190"/>
        <v>0</v>
      </c>
      <c r="AE879" s="88" t="str">
        <f t="shared" si="196"/>
        <v xml:space="preserve"> </v>
      </c>
      <c r="AF879" s="91" t="str">
        <f t="shared" si="191"/>
        <v xml:space="preserve"> </v>
      </c>
      <c r="AG879" s="78"/>
      <c r="AH879" s="78"/>
      <c r="AI879" s="78"/>
      <c r="AK879" s="94" t="str">
        <f t="shared" si="192"/>
        <v>≤60</v>
      </c>
      <c r="AL879" s="94">
        <f t="shared" ca="1" si="193"/>
        <v>29</v>
      </c>
      <c r="AM879" s="95">
        <f t="shared" si="201"/>
        <v>0</v>
      </c>
      <c r="AN879" s="95">
        <f t="shared" si="202"/>
        <v>0</v>
      </c>
      <c r="AO879" s="96">
        <f t="shared" si="197"/>
        <v>0</v>
      </c>
      <c r="AP879" s="96">
        <f t="shared" si="198"/>
        <v>0</v>
      </c>
    </row>
    <row r="880" spans="2:42" s="97" customFormat="1" ht="52.8" x14ac:dyDescent="0.3">
      <c r="B880" s="79">
        <f t="shared" si="199"/>
        <v>877</v>
      </c>
      <c r="C880" s="79"/>
      <c r="D880" s="80" t="s">
        <v>94</v>
      </c>
      <c r="E880" s="80"/>
      <c r="F880" s="81"/>
      <c r="G880" s="82" t="str">
        <f t="shared" si="200"/>
        <v xml:space="preserve">Группа от QF </v>
      </c>
      <c r="H880" s="83"/>
      <c r="I880" s="83"/>
      <c r="J880" s="83"/>
      <c r="K880" s="83"/>
      <c r="L880" s="127"/>
      <c r="M880" s="127"/>
      <c r="N880" s="84"/>
      <c r="O880" s="85"/>
      <c r="P880" s="85"/>
      <c r="Q880" s="85"/>
      <c r="R880" s="86"/>
      <c r="S880" s="80"/>
      <c r="T880" s="87"/>
      <c r="U880" s="88" t="str">
        <f t="shared" si="194"/>
        <v xml:space="preserve"> </v>
      </c>
      <c r="V880" s="89"/>
      <c r="W880" s="90" t="str">
        <f t="shared" si="195"/>
        <v xml:space="preserve"> </v>
      </c>
      <c r="X880" s="90"/>
      <c r="Y880" s="90"/>
      <c r="Z880" s="90"/>
      <c r="AA880" s="90"/>
      <c r="AB880" s="87" t="s">
        <v>74</v>
      </c>
      <c r="AC880" s="76"/>
      <c r="AD880" s="91">
        <f t="shared" si="190"/>
        <v>0</v>
      </c>
      <c r="AE880" s="88" t="str">
        <f t="shared" si="196"/>
        <v xml:space="preserve"> </v>
      </c>
      <c r="AF880" s="91" t="str">
        <f t="shared" si="191"/>
        <v xml:space="preserve"> </v>
      </c>
      <c r="AG880" s="78"/>
      <c r="AH880" s="78"/>
      <c r="AI880" s="78"/>
      <c r="AK880" s="94" t="str">
        <f t="shared" si="192"/>
        <v>≤60</v>
      </c>
      <c r="AL880" s="94">
        <f t="shared" ca="1" si="193"/>
        <v>49</v>
      </c>
      <c r="AM880" s="95">
        <f t="shared" si="201"/>
        <v>0</v>
      </c>
      <c r="AN880" s="95">
        <f t="shared" si="202"/>
        <v>0</v>
      </c>
      <c r="AO880" s="96">
        <f t="shared" si="197"/>
        <v>0</v>
      </c>
      <c r="AP880" s="96">
        <f t="shared" si="198"/>
        <v>0</v>
      </c>
    </row>
    <row r="881" spans="2:42" s="97" customFormat="1" ht="52.8" x14ac:dyDescent="0.3">
      <c r="B881" s="79">
        <f t="shared" si="199"/>
        <v>878</v>
      </c>
      <c r="C881" s="79"/>
      <c r="D881" s="80" t="s">
        <v>94</v>
      </c>
      <c r="E881" s="80"/>
      <c r="F881" s="81"/>
      <c r="G881" s="82" t="str">
        <f t="shared" si="200"/>
        <v xml:space="preserve">Группа от QF </v>
      </c>
      <c r="H881" s="83"/>
      <c r="I881" s="83"/>
      <c r="J881" s="83"/>
      <c r="K881" s="83"/>
      <c r="L881" s="127"/>
      <c r="M881" s="127"/>
      <c r="N881" s="84"/>
      <c r="O881" s="85"/>
      <c r="P881" s="85"/>
      <c r="Q881" s="85"/>
      <c r="R881" s="86"/>
      <c r="S881" s="80"/>
      <c r="T881" s="87"/>
      <c r="U881" s="88" t="str">
        <f t="shared" si="194"/>
        <v xml:space="preserve"> </v>
      </c>
      <c r="V881" s="89"/>
      <c r="W881" s="90" t="str">
        <f t="shared" si="195"/>
        <v xml:space="preserve"> </v>
      </c>
      <c r="X881" s="90"/>
      <c r="Y881" s="90"/>
      <c r="Z881" s="90"/>
      <c r="AA881" s="90"/>
      <c r="AB881" s="87" t="s">
        <v>74</v>
      </c>
      <c r="AC881" s="76"/>
      <c r="AD881" s="91">
        <f t="shared" si="190"/>
        <v>0</v>
      </c>
      <c r="AE881" s="88" t="str">
        <f t="shared" si="196"/>
        <v xml:space="preserve"> </v>
      </c>
      <c r="AF881" s="91" t="str">
        <f t="shared" si="191"/>
        <v xml:space="preserve"> </v>
      </c>
      <c r="AG881" s="78"/>
      <c r="AH881" s="78"/>
      <c r="AI881" s="78"/>
      <c r="AK881" s="94" t="str">
        <f t="shared" si="192"/>
        <v>≤60</v>
      </c>
      <c r="AL881" s="94">
        <f t="shared" ca="1" si="193"/>
        <v>38</v>
      </c>
      <c r="AM881" s="95">
        <f t="shared" si="201"/>
        <v>0</v>
      </c>
      <c r="AN881" s="95">
        <f t="shared" si="202"/>
        <v>0</v>
      </c>
      <c r="AO881" s="96">
        <f t="shared" si="197"/>
        <v>0</v>
      </c>
      <c r="AP881" s="96">
        <f t="shared" si="198"/>
        <v>0</v>
      </c>
    </row>
    <row r="882" spans="2:42" s="97" customFormat="1" ht="52.8" x14ac:dyDescent="0.3">
      <c r="B882" s="79">
        <f t="shared" si="199"/>
        <v>879</v>
      </c>
      <c r="C882" s="79"/>
      <c r="D882" s="80" t="s">
        <v>94</v>
      </c>
      <c r="E882" s="80"/>
      <c r="F882" s="81"/>
      <c r="G882" s="82" t="str">
        <f t="shared" si="200"/>
        <v xml:space="preserve">Группа от QF </v>
      </c>
      <c r="H882" s="83"/>
      <c r="I882" s="83"/>
      <c r="J882" s="83"/>
      <c r="K882" s="83"/>
      <c r="L882" s="127"/>
      <c r="M882" s="127"/>
      <c r="N882" s="84"/>
      <c r="O882" s="85"/>
      <c r="P882" s="85"/>
      <c r="Q882" s="85"/>
      <c r="R882" s="86"/>
      <c r="S882" s="80"/>
      <c r="T882" s="87"/>
      <c r="U882" s="88" t="str">
        <f t="shared" si="194"/>
        <v xml:space="preserve"> </v>
      </c>
      <c r="V882" s="89"/>
      <c r="W882" s="90" t="str">
        <f t="shared" si="195"/>
        <v xml:space="preserve"> </v>
      </c>
      <c r="X882" s="90"/>
      <c r="Y882" s="90"/>
      <c r="Z882" s="90"/>
      <c r="AA882" s="90"/>
      <c r="AB882" s="87" t="s">
        <v>74</v>
      </c>
      <c r="AC882" s="76"/>
      <c r="AD882" s="91">
        <f t="shared" si="190"/>
        <v>0</v>
      </c>
      <c r="AE882" s="88" t="str">
        <f t="shared" si="196"/>
        <v xml:space="preserve"> </v>
      </c>
      <c r="AF882" s="91" t="str">
        <f t="shared" si="191"/>
        <v xml:space="preserve"> </v>
      </c>
      <c r="AG882" s="78"/>
      <c r="AH882" s="78"/>
      <c r="AI882" s="78"/>
      <c r="AK882" s="94" t="str">
        <f t="shared" si="192"/>
        <v>≤60</v>
      </c>
      <c r="AL882" s="94">
        <f t="shared" ca="1" si="193"/>
        <v>23</v>
      </c>
      <c r="AM882" s="95">
        <f t="shared" si="201"/>
        <v>0</v>
      </c>
      <c r="AN882" s="95">
        <f t="shared" si="202"/>
        <v>0</v>
      </c>
      <c r="AO882" s="96">
        <f t="shared" si="197"/>
        <v>0</v>
      </c>
      <c r="AP882" s="96">
        <f t="shared" si="198"/>
        <v>0</v>
      </c>
    </row>
    <row r="883" spans="2:42" s="97" customFormat="1" ht="52.8" x14ac:dyDescent="0.3">
      <c r="B883" s="79">
        <f t="shared" si="199"/>
        <v>880</v>
      </c>
      <c r="C883" s="79"/>
      <c r="D883" s="80" t="s">
        <v>94</v>
      </c>
      <c r="E883" s="80"/>
      <c r="F883" s="81"/>
      <c r="G883" s="82" t="str">
        <f t="shared" si="200"/>
        <v xml:space="preserve">Группа от QF </v>
      </c>
      <c r="H883" s="83"/>
      <c r="I883" s="83"/>
      <c r="J883" s="83"/>
      <c r="K883" s="83"/>
      <c r="L883" s="127"/>
      <c r="M883" s="127"/>
      <c r="N883" s="84"/>
      <c r="O883" s="85"/>
      <c r="P883" s="85"/>
      <c r="Q883" s="85"/>
      <c r="R883" s="86"/>
      <c r="S883" s="80"/>
      <c r="T883" s="87"/>
      <c r="U883" s="88" t="str">
        <f t="shared" si="194"/>
        <v xml:space="preserve"> </v>
      </c>
      <c r="V883" s="89"/>
      <c r="W883" s="90" t="str">
        <f t="shared" si="195"/>
        <v xml:space="preserve"> </v>
      </c>
      <c r="X883" s="90"/>
      <c r="Y883" s="90"/>
      <c r="Z883" s="90"/>
      <c r="AA883" s="90"/>
      <c r="AB883" s="87" t="s">
        <v>74</v>
      </c>
      <c r="AC883" s="76"/>
      <c r="AD883" s="91">
        <f t="shared" si="190"/>
        <v>0</v>
      </c>
      <c r="AE883" s="88" t="str">
        <f t="shared" si="196"/>
        <v xml:space="preserve"> </v>
      </c>
      <c r="AF883" s="91" t="str">
        <f t="shared" si="191"/>
        <v xml:space="preserve"> </v>
      </c>
      <c r="AG883" s="78"/>
      <c r="AH883" s="78"/>
      <c r="AI883" s="78"/>
      <c r="AK883" s="94" t="str">
        <f t="shared" si="192"/>
        <v>≤60</v>
      </c>
      <c r="AL883" s="94">
        <f t="shared" ca="1" si="193"/>
        <v>21</v>
      </c>
      <c r="AM883" s="95">
        <f t="shared" si="201"/>
        <v>0</v>
      </c>
      <c r="AN883" s="95">
        <f t="shared" si="202"/>
        <v>0</v>
      </c>
      <c r="AO883" s="96">
        <f t="shared" si="197"/>
        <v>0</v>
      </c>
      <c r="AP883" s="96">
        <f t="shared" si="198"/>
        <v>0</v>
      </c>
    </row>
    <row r="884" spans="2:42" s="97" customFormat="1" ht="52.8" x14ac:dyDescent="0.3">
      <c r="B884" s="79">
        <f t="shared" si="199"/>
        <v>881</v>
      </c>
      <c r="C884" s="79"/>
      <c r="D884" s="80" t="s">
        <v>94</v>
      </c>
      <c r="E884" s="80"/>
      <c r="F884" s="81"/>
      <c r="G884" s="82" t="str">
        <f t="shared" si="200"/>
        <v xml:space="preserve">Группа от QF </v>
      </c>
      <c r="H884" s="83"/>
      <c r="I884" s="83"/>
      <c r="J884" s="83"/>
      <c r="K884" s="83"/>
      <c r="L884" s="127"/>
      <c r="M884" s="127"/>
      <c r="N884" s="84"/>
      <c r="O884" s="85"/>
      <c r="P884" s="85"/>
      <c r="Q884" s="85"/>
      <c r="R884" s="86"/>
      <c r="S884" s="80"/>
      <c r="T884" s="87"/>
      <c r="U884" s="88" t="str">
        <f t="shared" si="194"/>
        <v xml:space="preserve"> </v>
      </c>
      <c r="V884" s="89"/>
      <c r="W884" s="90" t="str">
        <f t="shared" si="195"/>
        <v xml:space="preserve"> </v>
      </c>
      <c r="X884" s="90"/>
      <c r="Y884" s="90"/>
      <c r="Z884" s="90"/>
      <c r="AA884" s="90"/>
      <c r="AB884" s="87" t="s">
        <v>74</v>
      </c>
      <c r="AC884" s="76"/>
      <c r="AD884" s="91">
        <f t="shared" si="190"/>
        <v>0</v>
      </c>
      <c r="AE884" s="88" t="str">
        <f t="shared" si="196"/>
        <v xml:space="preserve"> </v>
      </c>
      <c r="AF884" s="91" t="str">
        <f t="shared" si="191"/>
        <v xml:space="preserve"> </v>
      </c>
      <c r="AG884" s="78"/>
      <c r="AH884" s="78"/>
      <c r="AI884" s="78"/>
      <c r="AK884" s="94" t="str">
        <f t="shared" si="192"/>
        <v>≤60</v>
      </c>
      <c r="AL884" s="94">
        <f t="shared" ca="1" si="193"/>
        <v>22</v>
      </c>
      <c r="AM884" s="95">
        <f t="shared" si="201"/>
        <v>0</v>
      </c>
      <c r="AN884" s="95">
        <f t="shared" si="202"/>
        <v>0</v>
      </c>
      <c r="AO884" s="96">
        <f t="shared" si="197"/>
        <v>0</v>
      </c>
      <c r="AP884" s="96">
        <f t="shared" si="198"/>
        <v>0</v>
      </c>
    </row>
    <row r="885" spans="2:42" s="97" customFormat="1" ht="52.8" x14ac:dyDescent="0.3">
      <c r="B885" s="79">
        <f t="shared" si="199"/>
        <v>882</v>
      </c>
      <c r="C885" s="79"/>
      <c r="D885" s="80" t="s">
        <v>94</v>
      </c>
      <c r="E885" s="80"/>
      <c r="F885" s="81"/>
      <c r="G885" s="82" t="str">
        <f t="shared" si="200"/>
        <v xml:space="preserve">Группа от QF </v>
      </c>
      <c r="H885" s="83"/>
      <c r="I885" s="83"/>
      <c r="J885" s="83"/>
      <c r="K885" s="83"/>
      <c r="L885" s="127"/>
      <c r="M885" s="127"/>
      <c r="N885" s="84"/>
      <c r="O885" s="85"/>
      <c r="P885" s="85"/>
      <c r="Q885" s="85"/>
      <c r="R885" s="86"/>
      <c r="S885" s="80"/>
      <c r="T885" s="87"/>
      <c r="U885" s="88" t="str">
        <f t="shared" si="194"/>
        <v xml:space="preserve"> </v>
      </c>
      <c r="V885" s="89"/>
      <c r="W885" s="90" t="str">
        <f t="shared" si="195"/>
        <v xml:space="preserve"> </v>
      </c>
      <c r="X885" s="90"/>
      <c r="Y885" s="90"/>
      <c r="Z885" s="90"/>
      <c r="AA885" s="90"/>
      <c r="AB885" s="87" t="s">
        <v>74</v>
      </c>
      <c r="AC885" s="76"/>
      <c r="AD885" s="91">
        <f t="shared" si="190"/>
        <v>0</v>
      </c>
      <c r="AE885" s="88" t="str">
        <f t="shared" si="196"/>
        <v xml:space="preserve"> </v>
      </c>
      <c r="AF885" s="91" t="str">
        <f t="shared" si="191"/>
        <v xml:space="preserve"> </v>
      </c>
      <c r="AG885" s="78"/>
      <c r="AH885" s="78"/>
      <c r="AI885" s="78"/>
      <c r="AK885" s="94" t="str">
        <f t="shared" si="192"/>
        <v>≤60</v>
      </c>
      <c r="AL885" s="94">
        <f t="shared" ca="1" si="193"/>
        <v>23</v>
      </c>
      <c r="AM885" s="95">
        <f t="shared" si="201"/>
        <v>0</v>
      </c>
      <c r="AN885" s="95">
        <f t="shared" si="202"/>
        <v>0</v>
      </c>
      <c r="AO885" s="96">
        <f t="shared" si="197"/>
        <v>0</v>
      </c>
      <c r="AP885" s="96">
        <f t="shared" si="198"/>
        <v>0</v>
      </c>
    </row>
    <row r="886" spans="2:42" s="97" customFormat="1" ht="52.8" x14ac:dyDescent="0.3">
      <c r="B886" s="79">
        <f t="shared" si="199"/>
        <v>883</v>
      </c>
      <c r="C886" s="79"/>
      <c r="D886" s="80" t="s">
        <v>94</v>
      </c>
      <c r="E886" s="80"/>
      <c r="F886" s="81"/>
      <c r="G886" s="82" t="str">
        <f t="shared" si="200"/>
        <v xml:space="preserve">Группа от QF </v>
      </c>
      <c r="H886" s="83"/>
      <c r="I886" s="83"/>
      <c r="J886" s="83"/>
      <c r="K886" s="83"/>
      <c r="L886" s="127"/>
      <c r="M886" s="127"/>
      <c r="N886" s="84"/>
      <c r="O886" s="85"/>
      <c r="P886" s="85"/>
      <c r="Q886" s="85"/>
      <c r="R886" s="86"/>
      <c r="S886" s="80"/>
      <c r="T886" s="87"/>
      <c r="U886" s="88" t="str">
        <f t="shared" si="194"/>
        <v xml:space="preserve"> </v>
      </c>
      <c r="V886" s="89"/>
      <c r="W886" s="90" t="str">
        <f t="shared" si="195"/>
        <v xml:space="preserve"> </v>
      </c>
      <c r="X886" s="90"/>
      <c r="Y886" s="90"/>
      <c r="Z886" s="90"/>
      <c r="AA886" s="90"/>
      <c r="AB886" s="87" t="s">
        <v>74</v>
      </c>
      <c r="AC886" s="76"/>
      <c r="AD886" s="91">
        <f t="shared" si="190"/>
        <v>0</v>
      </c>
      <c r="AE886" s="88" t="str">
        <f t="shared" si="196"/>
        <v xml:space="preserve"> </v>
      </c>
      <c r="AF886" s="91" t="str">
        <f t="shared" si="191"/>
        <v xml:space="preserve"> </v>
      </c>
      <c r="AG886" s="78"/>
      <c r="AH886" s="78"/>
      <c r="AI886" s="78"/>
      <c r="AK886" s="94" t="str">
        <f t="shared" si="192"/>
        <v>≤60</v>
      </c>
      <c r="AL886" s="94">
        <f t="shared" ca="1" si="193"/>
        <v>49</v>
      </c>
      <c r="AM886" s="95">
        <f t="shared" si="201"/>
        <v>0</v>
      </c>
      <c r="AN886" s="95">
        <f t="shared" si="202"/>
        <v>0</v>
      </c>
      <c r="AO886" s="96">
        <f t="shared" si="197"/>
        <v>0</v>
      </c>
      <c r="AP886" s="96">
        <f t="shared" si="198"/>
        <v>0</v>
      </c>
    </row>
    <row r="887" spans="2:42" s="97" customFormat="1" ht="52.8" x14ac:dyDescent="0.3">
      <c r="B887" s="79">
        <f t="shared" si="199"/>
        <v>884</v>
      </c>
      <c r="C887" s="79"/>
      <c r="D887" s="80" t="s">
        <v>94</v>
      </c>
      <c r="E887" s="80"/>
      <c r="F887" s="81"/>
      <c r="G887" s="82" t="str">
        <f t="shared" si="200"/>
        <v xml:space="preserve">Группа от QF </v>
      </c>
      <c r="H887" s="83"/>
      <c r="I887" s="83"/>
      <c r="J887" s="83"/>
      <c r="K887" s="83"/>
      <c r="L887" s="127"/>
      <c r="M887" s="127"/>
      <c r="N887" s="84"/>
      <c r="O887" s="85"/>
      <c r="P887" s="85"/>
      <c r="Q887" s="85"/>
      <c r="R887" s="86"/>
      <c r="S887" s="80"/>
      <c r="T887" s="87"/>
      <c r="U887" s="88" t="str">
        <f t="shared" si="194"/>
        <v xml:space="preserve"> </v>
      </c>
      <c r="V887" s="89"/>
      <c r="W887" s="90" t="str">
        <f t="shared" si="195"/>
        <v xml:space="preserve"> </v>
      </c>
      <c r="X887" s="90"/>
      <c r="Y887" s="90"/>
      <c r="Z887" s="90"/>
      <c r="AA887" s="90"/>
      <c r="AB887" s="87" t="s">
        <v>74</v>
      </c>
      <c r="AC887" s="76"/>
      <c r="AD887" s="91">
        <f t="shared" si="190"/>
        <v>0</v>
      </c>
      <c r="AE887" s="88" t="str">
        <f t="shared" si="196"/>
        <v xml:space="preserve"> </v>
      </c>
      <c r="AF887" s="91" t="str">
        <f t="shared" si="191"/>
        <v xml:space="preserve"> </v>
      </c>
      <c r="AG887" s="78"/>
      <c r="AH887" s="78"/>
      <c r="AI887" s="78"/>
      <c r="AK887" s="94" t="str">
        <f t="shared" si="192"/>
        <v>≤60</v>
      </c>
      <c r="AL887" s="94">
        <f t="shared" ca="1" si="193"/>
        <v>36</v>
      </c>
      <c r="AM887" s="95">
        <f t="shared" si="201"/>
        <v>0</v>
      </c>
      <c r="AN887" s="95">
        <f t="shared" si="202"/>
        <v>0</v>
      </c>
      <c r="AO887" s="96">
        <f t="shared" si="197"/>
        <v>0</v>
      </c>
      <c r="AP887" s="96">
        <f t="shared" si="198"/>
        <v>0</v>
      </c>
    </row>
    <row r="888" spans="2:42" s="97" customFormat="1" ht="52.8" x14ac:dyDescent="0.3">
      <c r="B888" s="79">
        <f t="shared" si="199"/>
        <v>885</v>
      </c>
      <c r="C888" s="79"/>
      <c r="D888" s="80" t="s">
        <v>94</v>
      </c>
      <c r="E888" s="80"/>
      <c r="F888" s="81"/>
      <c r="G888" s="82" t="str">
        <f t="shared" si="200"/>
        <v xml:space="preserve">Группа от QF </v>
      </c>
      <c r="H888" s="83"/>
      <c r="I888" s="83"/>
      <c r="J888" s="83"/>
      <c r="K888" s="83"/>
      <c r="L888" s="127"/>
      <c r="M888" s="127"/>
      <c r="N888" s="84"/>
      <c r="O888" s="85"/>
      <c r="P888" s="85"/>
      <c r="Q888" s="85"/>
      <c r="R888" s="86"/>
      <c r="S888" s="80"/>
      <c r="T888" s="87"/>
      <c r="U888" s="88" t="str">
        <f t="shared" si="194"/>
        <v xml:space="preserve"> </v>
      </c>
      <c r="V888" s="89"/>
      <c r="W888" s="90" t="str">
        <f t="shared" si="195"/>
        <v xml:space="preserve"> </v>
      </c>
      <c r="X888" s="90"/>
      <c r="Y888" s="90"/>
      <c r="Z888" s="90"/>
      <c r="AA888" s="90"/>
      <c r="AB888" s="87" t="s">
        <v>74</v>
      </c>
      <c r="AC888" s="76"/>
      <c r="AD888" s="91">
        <f t="shared" si="190"/>
        <v>0</v>
      </c>
      <c r="AE888" s="88" t="str">
        <f t="shared" si="196"/>
        <v xml:space="preserve"> </v>
      </c>
      <c r="AF888" s="91" t="str">
        <f t="shared" si="191"/>
        <v xml:space="preserve"> </v>
      </c>
      <c r="AG888" s="78"/>
      <c r="AH888" s="78"/>
      <c r="AI888" s="78"/>
      <c r="AK888" s="94" t="str">
        <f t="shared" si="192"/>
        <v>≤60</v>
      </c>
      <c r="AL888" s="94">
        <f t="shared" ca="1" si="193"/>
        <v>40</v>
      </c>
      <c r="AM888" s="95">
        <f t="shared" si="201"/>
        <v>0</v>
      </c>
      <c r="AN888" s="95">
        <f t="shared" si="202"/>
        <v>0</v>
      </c>
      <c r="AO888" s="96">
        <f t="shared" si="197"/>
        <v>0</v>
      </c>
      <c r="AP888" s="96">
        <f t="shared" si="198"/>
        <v>0</v>
      </c>
    </row>
    <row r="889" spans="2:42" s="97" customFormat="1" ht="52.8" x14ac:dyDescent="0.3">
      <c r="B889" s="79">
        <f t="shared" si="199"/>
        <v>886</v>
      </c>
      <c r="C889" s="79"/>
      <c r="D889" s="80" t="s">
        <v>94</v>
      </c>
      <c r="E889" s="80"/>
      <c r="F889" s="81"/>
      <c r="G889" s="82" t="str">
        <f t="shared" si="200"/>
        <v xml:space="preserve">Группа от QF </v>
      </c>
      <c r="H889" s="83"/>
      <c r="I889" s="83"/>
      <c r="J889" s="83"/>
      <c r="K889" s="83"/>
      <c r="L889" s="127"/>
      <c r="M889" s="127"/>
      <c r="N889" s="84"/>
      <c r="O889" s="85"/>
      <c r="P889" s="85"/>
      <c r="Q889" s="85"/>
      <c r="R889" s="86"/>
      <c r="S889" s="80"/>
      <c r="T889" s="87"/>
      <c r="U889" s="88" t="str">
        <f t="shared" si="194"/>
        <v xml:space="preserve"> </v>
      </c>
      <c r="V889" s="89"/>
      <c r="W889" s="90" t="str">
        <f t="shared" si="195"/>
        <v xml:space="preserve"> </v>
      </c>
      <c r="X889" s="90"/>
      <c r="Y889" s="90"/>
      <c r="Z889" s="90"/>
      <c r="AA889" s="90"/>
      <c r="AB889" s="87" t="s">
        <v>74</v>
      </c>
      <c r="AC889" s="76"/>
      <c r="AD889" s="91">
        <f t="shared" si="190"/>
        <v>0</v>
      </c>
      <c r="AE889" s="88" t="str">
        <f t="shared" si="196"/>
        <v xml:space="preserve"> </v>
      </c>
      <c r="AF889" s="91" t="str">
        <f t="shared" si="191"/>
        <v xml:space="preserve"> </v>
      </c>
      <c r="AG889" s="78"/>
      <c r="AH889" s="78"/>
      <c r="AI889" s="78"/>
      <c r="AK889" s="94" t="str">
        <f t="shared" si="192"/>
        <v>≤60</v>
      </c>
      <c r="AL889" s="94">
        <f t="shared" ca="1" si="193"/>
        <v>24</v>
      </c>
      <c r="AM889" s="95">
        <f t="shared" si="201"/>
        <v>0</v>
      </c>
      <c r="AN889" s="95">
        <f t="shared" si="202"/>
        <v>0</v>
      </c>
      <c r="AO889" s="96">
        <f t="shared" si="197"/>
        <v>0</v>
      </c>
      <c r="AP889" s="96">
        <f t="shared" si="198"/>
        <v>0</v>
      </c>
    </row>
    <row r="890" spans="2:42" s="97" customFormat="1" ht="52.8" x14ac:dyDescent="0.3">
      <c r="B890" s="79">
        <f t="shared" si="199"/>
        <v>887</v>
      </c>
      <c r="C890" s="79"/>
      <c r="D890" s="80" t="s">
        <v>94</v>
      </c>
      <c r="E890" s="80"/>
      <c r="F890" s="81"/>
      <c r="G890" s="82" t="str">
        <f t="shared" si="200"/>
        <v xml:space="preserve">Группа от QF </v>
      </c>
      <c r="H890" s="83"/>
      <c r="I890" s="83"/>
      <c r="J890" s="83"/>
      <c r="K890" s="83"/>
      <c r="L890" s="127"/>
      <c r="M890" s="127"/>
      <c r="N890" s="84"/>
      <c r="O890" s="85"/>
      <c r="P890" s="85"/>
      <c r="Q890" s="85"/>
      <c r="R890" s="86"/>
      <c r="S890" s="80"/>
      <c r="T890" s="87"/>
      <c r="U890" s="88" t="str">
        <f t="shared" si="194"/>
        <v xml:space="preserve"> </v>
      </c>
      <c r="V890" s="89"/>
      <c r="W890" s="90" t="str">
        <f t="shared" si="195"/>
        <v xml:space="preserve"> </v>
      </c>
      <c r="X890" s="90"/>
      <c r="Y890" s="90"/>
      <c r="Z890" s="90"/>
      <c r="AA890" s="90"/>
      <c r="AB890" s="87" t="s">
        <v>74</v>
      </c>
      <c r="AC890" s="76"/>
      <c r="AD890" s="91">
        <f t="shared" si="190"/>
        <v>0</v>
      </c>
      <c r="AE890" s="88" t="str">
        <f t="shared" si="196"/>
        <v xml:space="preserve"> </v>
      </c>
      <c r="AF890" s="91" t="str">
        <f t="shared" si="191"/>
        <v xml:space="preserve"> </v>
      </c>
      <c r="AG890" s="78"/>
      <c r="AH890" s="78"/>
      <c r="AI890" s="78"/>
      <c r="AK890" s="94" t="str">
        <f t="shared" si="192"/>
        <v>≤60</v>
      </c>
      <c r="AL890" s="94">
        <f t="shared" ca="1" si="193"/>
        <v>25</v>
      </c>
      <c r="AM890" s="95">
        <f t="shared" si="201"/>
        <v>0</v>
      </c>
      <c r="AN890" s="95">
        <f t="shared" si="202"/>
        <v>0</v>
      </c>
      <c r="AO890" s="96">
        <f t="shared" si="197"/>
        <v>0</v>
      </c>
      <c r="AP890" s="96">
        <f t="shared" si="198"/>
        <v>0</v>
      </c>
    </row>
    <row r="891" spans="2:42" s="97" customFormat="1" ht="52.8" x14ac:dyDescent="0.3">
      <c r="B891" s="79">
        <f t="shared" si="199"/>
        <v>888</v>
      </c>
      <c r="C891" s="79"/>
      <c r="D891" s="80" t="s">
        <v>94</v>
      </c>
      <c r="E891" s="80"/>
      <c r="F891" s="81"/>
      <c r="G891" s="82" t="str">
        <f t="shared" si="200"/>
        <v xml:space="preserve">Группа от QF </v>
      </c>
      <c r="H891" s="83"/>
      <c r="I891" s="83"/>
      <c r="J891" s="83"/>
      <c r="K891" s="83"/>
      <c r="L891" s="127"/>
      <c r="M891" s="127"/>
      <c r="N891" s="84"/>
      <c r="O891" s="85"/>
      <c r="P891" s="85"/>
      <c r="Q891" s="85"/>
      <c r="R891" s="86"/>
      <c r="S891" s="80"/>
      <c r="T891" s="87"/>
      <c r="U891" s="88" t="str">
        <f t="shared" si="194"/>
        <v xml:space="preserve"> </v>
      </c>
      <c r="V891" s="89"/>
      <c r="W891" s="90" t="str">
        <f t="shared" si="195"/>
        <v xml:space="preserve"> </v>
      </c>
      <c r="X891" s="90"/>
      <c r="Y891" s="90"/>
      <c r="Z891" s="90"/>
      <c r="AA891" s="90"/>
      <c r="AB891" s="87" t="s">
        <v>74</v>
      </c>
      <c r="AC891" s="76"/>
      <c r="AD891" s="91">
        <f t="shared" si="190"/>
        <v>0</v>
      </c>
      <c r="AE891" s="88" t="str">
        <f t="shared" si="196"/>
        <v xml:space="preserve"> </v>
      </c>
      <c r="AF891" s="91" t="str">
        <f t="shared" si="191"/>
        <v xml:space="preserve"> </v>
      </c>
      <c r="AG891" s="78"/>
      <c r="AH891" s="78"/>
      <c r="AI891" s="78"/>
      <c r="AK891" s="94" t="str">
        <f t="shared" si="192"/>
        <v>≤60</v>
      </c>
      <c r="AL891" s="94">
        <f t="shared" ca="1" si="193"/>
        <v>47</v>
      </c>
      <c r="AM891" s="95">
        <f t="shared" si="201"/>
        <v>0</v>
      </c>
      <c r="AN891" s="95">
        <f t="shared" si="202"/>
        <v>0</v>
      </c>
      <c r="AO891" s="96">
        <f t="shared" si="197"/>
        <v>0</v>
      </c>
      <c r="AP891" s="96">
        <f t="shared" si="198"/>
        <v>0</v>
      </c>
    </row>
    <row r="892" spans="2:42" s="97" customFormat="1" ht="52.8" x14ac:dyDescent="0.3">
      <c r="B892" s="79">
        <f t="shared" si="199"/>
        <v>889</v>
      </c>
      <c r="C892" s="79"/>
      <c r="D892" s="80" t="s">
        <v>94</v>
      </c>
      <c r="E892" s="80"/>
      <c r="F892" s="81"/>
      <c r="G892" s="82" t="str">
        <f t="shared" si="200"/>
        <v xml:space="preserve">Группа от QF </v>
      </c>
      <c r="H892" s="83"/>
      <c r="I892" s="83"/>
      <c r="J892" s="83"/>
      <c r="K892" s="83"/>
      <c r="L892" s="127"/>
      <c r="M892" s="127"/>
      <c r="N892" s="84"/>
      <c r="O892" s="85"/>
      <c r="P892" s="85"/>
      <c r="Q892" s="85"/>
      <c r="R892" s="86"/>
      <c r="S892" s="80"/>
      <c r="T892" s="87"/>
      <c r="U892" s="88" t="str">
        <f t="shared" si="194"/>
        <v xml:space="preserve"> </v>
      </c>
      <c r="V892" s="89"/>
      <c r="W892" s="90" t="str">
        <f t="shared" si="195"/>
        <v xml:space="preserve"> </v>
      </c>
      <c r="X892" s="90"/>
      <c r="Y892" s="90"/>
      <c r="Z892" s="90"/>
      <c r="AA892" s="90"/>
      <c r="AB892" s="87" t="s">
        <v>74</v>
      </c>
      <c r="AC892" s="76"/>
      <c r="AD892" s="91">
        <f t="shared" si="190"/>
        <v>0</v>
      </c>
      <c r="AE892" s="88" t="str">
        <f t="shared" si="196"/>
        <v xml:space="preserve"> </v>
      </c>
      <c r="AF892" s="91" t="str">
        <f t="shared" si="191"/>
        <v xml:space="preserve"> </v>
      </c>
      <c r="AG892" s="78"/>
      <c r="AH892" s="78"/>
      <c r="AI892" s="78"/>
      <c r="AK892" s="94" t="str">
        <f t="shared" si="192"/>
        <v>≤60</v>
      </c>
      <c r="AL892" s="94">
        <f t="shared" ca="1" si="193"/>
        <v>23</v>
      </c>
      <c r="AM892" s="95">
        <f t="shared" si="201"/>
        <v>0</v>
      </c>
      <c r="AN892" s="95">
        <f t="shared" si="202"/>
        <v>0</v>
      </c>
      <c r="AO892" s="96">
        <f t="shared" si="197"/>
        <v>0</v>
      </c>
      <c r="AP892" s="96">
        <f t="shared" si="198"/>
        <v>0</v>
      </c>
    </row>
    <row r="893" spans="2:42" s="97" customFormat="1" ht="52.8" x14ac:dyDescent="0.3">
      <c r="B893" s="79">
        <f t="shared" si="199"/>
        <v>890</v>
      </c>
      <c r="C893" s="79"/>
      <c r="D893" s="80" t="s">
        <v>94</v>
      </c>
      <c r="E893" s="80"/>
      <c r="F893" s="81"/>
      <c r="G893" s="82" t="str">
        <f t="shared" si="200"/>
        <v xml:space="preserve">Группа от QF </v>
      </c>
      <c r="H893" s="83"/>
      <c r="I893" s="83"/>
      <c r="J893" s="83"/>
      <c r="K893" s="83"/>
      <c r="L893" s="127"/>
      <c r="M893" s="127"/>
      <c r="N893" s="84"/>
      <c r="O893" s="85"/>
      <c r="P893" s="85"/>
      <c r="Q893" s="85"/>
      <c r="R893" s="86"/>
      <c r="S893" s="80"/>
      <c r="T893" s="87"/>
      <c r="U893" s="88" t="str">
        <f t="shared" si="194"/>
        <v xml:space="preserve"> </v>
      </c>
      <c r="V893" s="89"/>
      <c r="W893" s="90" t="str">
        <f t="shared" si="195"/>
        <v xml:space="preserve"> </v>
      </c>
      <c r="X893" s="90"/>
      <c r="Y893" s="90"/>
      <c r="Z893" s="90"/>
      <c r="AA893" s="90"/>
      <c r="AB893" s="87" t="s">
        <v>74</v>
      </c>
      <c r="AC893" s="76"/>
      <c r="AD893" s="91">
        <f t="shared" si="190"/>
        <v>0</v>
      </c>
      <c r="AE893" s="88" t="str">
        <f t="shared" si="196"/>
        <v xml:space="preserve"> </v>
      </c>
      <c r="AF893" s="91" t="str">
        <f t="shared" si="191"/>
        <v xml:space="preserve"> </v>
      </c>
      <c r="AG893" s="78"/>
      <c r="AH893" s="78"/>
      <c r="AI893" s="78"/>
      <c r="AK893" s="94" t="str">
        <f t="shared" si="192"/>
        <v>≤60</v>
      </c>
      <c r="AL893" s="94">
        <f t="shared" ca="1" si="193"/>
        <v>37</v>
      </c>
      <c r="AM893" s="95">
        <f t="shared" si="201"/>
        <v>0</v>
      </c>
      <c r="AN893" s="95">
        <f t="shared" si="202"/>
        <v>0</v>
      </c>
      <c r="AO893" s="96">
        <f t="shared" si="197"/>
        <v>0</v>
      </c>
      <c r="AP893" s="96">
        <f t="shared" si="198"/>
        <v>0</v>
      </c>
    </row>
    <row r="894" spans="2:42" s="97" customFormat="1" ht="52.8" x14ac:dyDescent="0.3">
      <c r="B894" s="79">
        <f t="shared" si="199"/>
        <v>891</v>
      </c>
      <c r="C894" s="79"/>
      <c r="D894" s="80" t="s">
        <v>94</v>
      </c>
      <c r="E894" s="80"/>
      <c r="F894" s="81"/>
      <c r="G894" s="82" t="str">
        <f t="shared" si="200"/>
        <v xml:space="preserve">Группа от QF </v>
      </c>
      <c r="H894" s="83"/>
      <c r="I894" s="83"/>
      <c r="J894" s="83"/>
      <c r="K894" s="83"/>
      <c r="L894" s="127"/>
      <c r="M894" s="127"/>
      <c r="N894" s="84"/>
      <c r="O894" s="85"/>
      <c r="P894" s="85"/>
      <c r="Q894" s="85"/>
      <c r="R894" s="86"/>
      <c r="S894" s="80"/>
      <c r="T894" s="87"/>
      <c r="U894" s="88" t="str">
        <f t="shared" si="194"/>
        <v xml:space="preserve"> </v>
      </c>
      <c r="V894" s="89"/>
      <c r="W894" s="90" t="str">
        <f t="shared" si="195"/>
        <v xml:space="preserve"> </v>
      </c>
      <c r="X894" s="90"/>
      <c r="Y894" s="90"/>
      <c r="Z894" s="90"/>
      <c r="AA894" s="90"/>
      <c r="AB894" s="87" t="s">
        <v>74</v>
      </c>
      <c r="AC894" s="76"/>
      <c r="AD894" s="91">
        <f t="shared" si="190"/>
        <v>0</v>
      </c>
      <c r="AE894" s="88" t="str">
        <f t="shared" si="196"/>
        <v xml:space="preserve"> </v>
      </c>
      <c r="AF894" s="91" t="str">
        <f t="shared" si="191"/>
        <v xml:space="preserve"> </v>
      </c>
      <c r="AG894" s="78"/>
      <c r="AH894" s="78"/>
      <c r="AI894" s="78"/>
      <c r="AK894" s="94" t="str">
        <f t="shared" si="192"/>
        <v>≤60</v>
      </c>
      <c r="AL894" s="94">
        <f t="shared" ca="1" si="193"/>
        <v>33</v>
      </c>
      <c r="AM894" s="95">
        <f t="shared" si="201"/>
        <v>0</v>
      </c>
      <c r="AN894" s="95">
        <f t="shared" si="202"/>
        <v>0</v>
      </c>
      <c r="AO894" s="96">
        <f t="shared" si="197"/>
        <v>0</v>
      </c>
      <c r="AP894" s="96">
        <f t="shared" si="198"/>
        <v>0</v>
      </c>
    </row>
    <row r="895" spans="2:42" s="97" customFormat="1" ht="52.8" x14ac:dyDescent="0.3">
      <c r="B895" s="79">
        <f t="shared" si="199"/>
        <v>892</v>
      </c>
      <c r="C895" s="79"/>
      <c r="D895" s="80" t="s">
        <v>94</v>
      </c>
      <c r="E895" s="80"/>
      <c r="F895" s="81"/>
      <c r="G895" s="82" t="str">
        <f t="shared" si="200"/>
        <v xml:space="preserve">Группа от QF </v>
      </c>
      <c r="H895" s="83"/>
      <c r="I895" s="83"/>
      <c r="J895" s="83"/>
      <c r="K895" s="83"/>
      <c r="L895" s="127"/>
      <c r="M895" s="127"/>
      <c r="N895" s="84"/>
      <c r="O895" s="85"/>
      <c r="P895" s="85"/>
      <c r="Q895" s="85"/>
      <c r="R895" s="86"/>
      <c r="S895" s="80"/>
      <c r="T895" s="87"/>
      <c r="U895" s="88" t="str">
        <f t="shared" si="194"/>
        <v xml:space="preserve"> </v>
      </c>
      <c r="V895" s="89"/>
      <c r="W895" s="90" t="str">
        <f t="shared" si="195"/>
        <v xml:space="preserve"> </v>
      </c>
      <c r="X895" s="90"/>
      <c r="Y895" s="90"/>
      <c r="Z895" s="90"/>
      <c r="AA895" s="90"/>
      <c r="AB895" s="87" t="s">
        <v>74</v>
      </c>
      <c r="AC895" s="76"/>
      <c r="AD895" s="91">
        <f t="shared" si="190"/>
        <v>0</v>
      </c>
      <c r="AE895" s="88" t="str">
        <f t="shared" si="196"/>
        <v xml:space="preserve"> </v>
      </c>
      <c r="AF895" s="91" t="str">
        <f t="shared" si="191"/>
        <v xml:space="preserve"> </v>
      </c>
      <c r="AG895" s="78"/>
      <c r="AH895" s="78"/>
      <c r="AI895" s="78"/>
      <c r="AK895" s="94" t="str">
        <f t="shared" si="192"/>
        <v>≤60</v>
      </c>
      <c r="AL895" s="94">
        <f t="shared" ca="1" si="193"/>
        <v>42</v>
      </c>
      <c r="AM895" s="95">
        <f t="shared" si="201"/>
        <v>0</v>
      </c>
      <c r="AN895" s="95">
        <f t="shared" si="202"/>
        <v>0</v>
      </c>
      <c r="AO895" s="96">
        <f t="shared" si="197"/>
        <v>0</v>
      </c>
      <c r="AP895" s="96">
        <f t="shared" si="198"/>
        <v>0</v>
      </c>
    </row>
    <row r="896" spans="2:42" s="97" customFormat="1" ht="52.8" x14ac:dyDescent="0.3">
      <c r="B896" s="79">
        <f t="shared" si="199"/>
        <v>893</v>
      </c>
      <c r="C896" s="79"/>
      <c r="D896" s="80" t="s">
        <v>94</v>
      </c>
      <c r="E896" s="80"/>
      <c r="F896" s="81"/>
      <c r="G896" s="82" t="str">
        <f t="shared" si="200"/>
        <v xml:space="preserve">Группа от QF </v>
      </c>
      <c r="H896" s="83"/>
      <c r="I896" s="83"/>
      <c r="J896" s="83"/>
      <c r="K896" s="83"/>
      <c r="L896" s="127"/>
      <c r="M896" s="127"/>
      <c r="N896" s="84"/>
      <c r="O896" s="85"/>
      <c r="P896" s="85"/>
      <c r="Q896" s="85"/>
      <c r="R896" s="86"/>
      <c r="S896" s="80"/>
      <c r="T896" s="87"/>
      <c r="U896" s="88" t="str">
        <f t="shared" si="194"/>
        <v xml:space="preserve"> </v>
      </c>
      <c r="V896" s="89"/>
      <c r="W896" s="90" t="str">
        <f t="shared" si="195"/>
        <v xml:space="preserve"> </v>
      </c>
      <c r="X896" s="90"/>
      <c r="Y896" s="90"/>
      <c r="Z896" s="90"/>
      <c r="AA896" s="90"/>
      <c r="AB896" s="87" t="s">
        <v>74</v>
      </c>
      <c r="AC896" s="76"/>
      <c r="AD896" s="91">
        <f t="shared" si="190"/>
        <v>0</v>
      </c>
      <c r="AE896" s="88" t="str">
        <f t="shared" si="196"/>
        <v xml:space="preserve"> </v>
      </c>
      <c r="AF896" s="91" t="str">
        <f t="shared" si="191"/>
        <v xml:space="preserve"> </v>
      </c>
      <c r="AG896" s="78"/>
      <c r="AH896" s="78"/>
      <c r="AI896" s="78"/>
      <c r="AK896" s="94" t="str">
        <f t="shared" si="192"/>
        <v>≤60</v>
      </c>
      <c r="AL896" s="94">
        <f t="shared" ca="1" si="193"/>
        <v>42</v>
      </c>
      <c r="AM896" s="95">
        <f t="shared" si="201"/>
        <v>0</v>
      </c>
      <c r="AN896" s="95">
        <f t="shared" si="202"/>
        <v>0</v>
      </c>
      <c r="AO896" s="96">
        <f t="shared" si="197"/>
        <v>0</v>
      </c>
      <c r="AP896" s="96">
        <f t="shared" si="198"/>
        <v>0</v>
      </c>
    </row>
    <row r="897" spans="2:42" s="97" customFormat="1" ht="52.8" x14ac:dyDescent="0.3">
      <c r="B897" s="79">
        <f t="shared" si="199"/>
        <v>894</v>
      </c>
      <c r="C897" s="79"/>
      <c r="D897" s="80" t="s">
        <v>94</v>
      </c>
      <c r="E897" s="80"/>
      <c r="F897" s="81"/>
      <c r="G897" s="82" t="str">
        <f t="shared" si="200"/>
        <v xml:space="preserve">Группа от QF </v>
      </c>
      <c r="H897" s="83"/>
      <c r="I897" s="83"/>
      <c r="J897" s="83"/>
      <c r="K897" s="83"/>
      <c r="L897" s="127"/>
      <c r="M897" s="127"/>
      <c r="N897" s="84"/>
      <c r="O897" s="85"/>
      <c r="P897" s="85"/>
      <c r="Q897" s="85"/>
      <c r="R897" s="86"/>
      <c r="S897" s="80"/>
      <c r="T897" s="87"/>
      <c r="U897" s="88" t="str">
        <f t="shared" si="194"/>
        <v xml:space="preserve"> </v>
      </c>
      <c r="V897" s="89"/>
      <c r="W897" s="90" t="str">
        <f t="shared" si="195"/>
        <v xml:space="preserve"> </v>
      </c>
      <c r="X897" s="90"/>
      <c r="Y897" s="90"/>
      <c r="Z897" s="90"/>
      <c r="AA897" s="90"/>
      <c r="AB897" s="87" t="s">
        <v>74</v>
      </c>
      <c r="AC897" s="76"/>
      <c r="AD897" s="91">
        <f t="shared" si="190"/>
        <v>0</v>
      </c>
      <c r="AE897" s="88" t="str">
        <f t="shared" si="196"/>
        <v xml:space="preserve"> </v>
      </c>
      <c r="AF897" s="91" t="str">
        <f t="shared" si="191"/>
        <v xml:space="preserve"> </v>
      </c>
      <c r="AG897" s="78"/>
      <c r="AH897" s="78"/>
      <c r="AI897" s="78"/>
      <c r="AK897" s="94" t="str">
        <f t="shared" si="192"/>
        <v>≤60</v>
      </c>
      <c r="AL897" s="94">
        <f t="shared" ca="1" si="193"/>
        <v>22</v>
      </c>
      <c r="AM897" s="95">
        <f t="shared" si="201"/>
        <v>0</v>
      </c>
      <c r="AN897" s="95">
        <f t="shared" si="202"/>
        <v>0</v>
      </c>
      <c r="AO897" s="96">
        <f t="shared" si="197"/>
        <v>0</v>
      </c>
      <c r="AP897" s="96">
        <f t="shared" si="198"/>
        <v>0</v>
      </c>
    </row>
    <row r="898" spans="2:42" s="97" customFormat="1" ht="52.8" x14ac:dyDescent="0.3">
      <c r="B898" s="79">
        <f t="shared" si="199"/>
        <v>895</v>
      </c>
      <c r="C898" s="79"/>
      <c r="D898" s="80" t="s">
        <v>94</v>
      </c>
      <c r="E898" s="80"/>
      <c r="F898" s="81"/>
      <c r="G898" s="82" t="str">
        <f t="shared" si="200"/>
        <v xml:space="preserve">Группа от QF </v>
      </c>
      <c r="H898" s="83"/>
      <c r="I898" s="83"/>
      <c r="J898" s="83"/>
      <c r="K898" s="83"/>
      <c r="L898" s="127"/>
      <c r="M898" s="127"/>
      <c r="N898" s="84"/>
      <c r="O898" s="85"/>
      <c r="P898" s="85"/>
      <c r="Q898" s="85"/>
      <c r="R898" s="86"/>
      <c r="S898" s="80"/>
      <c r="T898" s="87"/>
      <c r="U898" s="88" t="str">
        <f t="shared" si="194"/>
        <v xml:space="preserve"> </v>
      </c>
      <c r="V898" s="89"/>
      <c r="W898" s="90" t="str">
        <f t="shared" si="195"/>
        <v xml:space="preserve"> </v>
      </c>
      <c r="X898" s="90"/>
      <c r="Y898" s="90"/>
      <c r="Z898" s="90"/>
      <c r="AA898" s="90"/>
      <c r="AB898" s="87" t="s">
        <v>74</v>
      </c>
      <c r="AC898" s="76"/>
      <c r="AD898" s="91">
        <f t="shared" si="190"/>
        <v>0</v>
      </c>
      <c r="AE898" s="88" t="str">
        <f t="shared" si="196"/>
        <v xml:space="preserve"> </v>
      </c>
      <c r="AF898" s="91" t="str">
        <f t="shared" si="191"/>
        <v xml:space="preserve"> </v>
      </c>
      <c r="AG898" s="78"/>
      <c r="AH898" s="78"/>
      <c r="AI898" s="78"/>
      <c r="AK898" s="94" t="str">
        <f t="shared" si="192"/>
        <v>≤60</v>
      </c>
      <c r="AL898" s="94">
        <f t="shared" ca="1" si="193"/>
        <v>28</v>
      </c>
      <c r="AM898" s="95">
        <f t="shared" si="201"/>
        <v>0</v>
      </c>
      <c r="AN898" s="95">
        <f t="shared" si="202"/>
        <v>0</v>
      </c>
      <c r="AO898" s="96">
        <f t="shared" si="197"/>
        <v>0</v>
      </c>
      <c r="AP898" s="96">
        <f t="shared" si="198"/>
        <v>0</v>
      </c>
    </row>
    <row r="899" spans="2:42" s="97" customFormat="1" ht="52.8" x14ac:dyDescent="0.3">
      <c r="B899" s="79">
        <f t="shared" si="199"/>
        <v>896</v>
      </c>
      <c r="C899" s="79"/>
      <c r="D899" s="80" t="s">
        <v>94</v>
      </c>
      <c r="E899" s="80"/>
      <c r="F899" s="81"/>
      <c r="G899" s="82" t="str">
        <f t="shared" si="200"/>
        <v xml:space="preserve">Группа от QF </v>
      </c>
      <c r="H899" s="83"/>
      <c r="I899" s="83"/>
      <c r="J899" s="83"/>
      <c r="K899" s="83"/>
      <c r="L899" s="127"/>
      <c r="M899" s="127"/>
      <c r="N899" s="84"/>
      <c r="O899" s="85"/>
      <c r="P899" s="85"/>
      <c r="Q899" s="85"/>
      <c r="R899" s="86"/>
      <c r="S899" s="80"/>
      <c r="T899" s="87"/>
      <c r="U899" s="88" t="str">
        <f t="shared" si="194"/>
        <v xml:space="preserve"> </v>
      </c>
      <c r="V899" s="89"/>
      <c r="W899" s="90" t="str">
        <f t="shared" si="195"/>
        <v xml:space="preserve"> </v>
      </c>
      <c r="X899" s="90"/>
      <c r="Y899" s="90"/>
      <c r="Z899" s="90"/>
      <c r="AA899" s="90"/>
      <c r="AB899" s="87" t="s">
        <v>74</v>
      </c>
      <c r="AC899" s="76"/>
      <c r="AD899" s="91">
        <f t="shared" ref="AD899:AD962" si="203">IF(V899=$AG$1,L899*3,IF(V899=$AH$1,L899*5,IF(V899=$AI$1,L899*8,IF(V899=$AJ$1,L899*12*0.75,0))))</f>
        <v>0</v>
      </c>
      <c r="AE899" s="88" t="str">
        <f t="shared" si="196"/>
        <v xml:space="preserve"> </v>
      </c>
      <c r="AF899" s="91" t="str">
        <f t="shared" ref="AF899:AF962" si="204">IF(V899=$AG$1,L899*5,IF(V899=$AH$1,L899*10,IF(V899=$AI$1,L899*10,IF(V899=$AJ$1,L899*12," "))))</f>
        <v xml:space="preserve"> </v>
      </c>
      <c r="AG899" s="78"/>
      <c r="AH899" s="78"/>
      <c r="AI899" s="78"/>
      <c r="AK899" s="94" t="str">
        <f t="shared" ref="AK899:AK962" si="205">IF(L899&gt;63,"≤120","≤60")</f>
        <v>≤60</v>
      </c>
      <c r="AL899" s="94">
        <f t="shared" ref="AL899:AL962" ca="1" si="206">IF(L899&lt;63,RANDBETWEEN(20,50),RANDBETWEEN(60,110))</f>
        <v>47</v>
      </c>
      <c r="AM899" s="95">
        <f t="shared" si="201"/>
        <v>0</v>
      </c>
      <c r="AN899" s="95">
        <f t="shared" si="202"/>
        <v>0</v>
      </c>
      <c r="AO899" s="96">
        <f t="shared" si="197"/>
        <v>0</v>
      </c>
      <c r="AP899" s="96">
        <f t="shared" si="198"/>
        <v>0</v>
      </c>
    </row>
    <row r="900" spans="2:42" s="97" customFormat="1" ht="52.8" x14ac:dyDescent="0.3">
      <c r="B900" s="79">
        <f t="shared" si="199"/>
        <v>897</v>
      </c>
      <c r="C900" s="79"/>
      <c r="D900" s="80" t="s">
        <v>94</v>
      </c>
      <c r="E900" s="80"/>
      <c r="F900" s="81"/>
      <c r="G900" s="82" t="str">
        <f t="shared" si="200"/>
        <v xml:space="preserve">Группа от QF </v>
      </c>
      <c r="H900" s="83"/>
      <c r="I900" s="83"/>
      <c r="J900" s="83"/>
      <c r="K900" s="83"/>
      <c r="L900" s="127"/>
      <c r="M900" s="127"/>
      <c r="N900" s="84"/>
      <c r="O900" s="85"/>
      <c r="P900" s="85"/>
      <c r="Q900" s="85"/>
      <c r="R900" s="86"/>
      <c r="S900" s="80"/>
      <c r="T900" s="87"/>
      <c r="U900" s="88" t="str">
        <f t="shared" ref="U900:U963" si="207">IF(AD900=0," ","-")</f>
        <v xml:space="preserve"> </v>
      </c>
      <c r="V900" s="89"/>
      <c r="W900" s="90" t="str">
        <f t="shared" ref="W900:W963" si="208">IF(AD900=0," ","-")</f>
        <v xml:space="preserve"> </v>
      </c>
      <c r="X900" s="90"/>
      <c r="Y900" s="90"/>
      <c r="Z900" s="90"/>
      <c r="AA900" s="90"/>
      <c r="AB900" s="87" t="s">
        <v>74</v>
      </c>
      <c r="AC900" s="76"/>
      <c r="AD900" s="91">
        <f t="shared" si="203"/>
        <v>0</v>
      </c>
      <c r="AE900" s="88" t="str">
        <f t="shared" ref="AE900:AE963" si="209">IF(AD900=0," ","-")</f>
        <v xml:space="preserve"> </v>
      </c>
      <c r="AF900" s="91" t="str">
        <f t="shared" si="204"/>
        <v xml:space="preserve"> </v>
      </c>
      <c r="AG900" s="78"/>
      <c r="AH900" s="78"/>
      <c r="AI900" s="78"/>
      <c r="AK900" s="94" t="str">
        <f t="shared" si="205"/>
        <v>≤60</v>
      </c>
      <c r="AL900" s="94">
        <f t="shared" ca="1" si="206"/>
        <v>37</v>
      </c>
      <c r="AM900" s="95">
        <f t="shared" si="201"/>
        <v>0</v>
      </c>
      <c r="AN900" s="95">
        <f t="shared" si="202"/>
        <v>0</v>
      </c>
      <c r="AO900" s="96">
        <f t="shared" ref="AO900:AO963" si="210">ROUND(L900*1.13,0)</f>
        <v>0</v>
      </c>
      <c r="AP900" s="96">
        <f t="shared" ref="AP900:AP963" si="211">ROUND(L900*1.45,0)</f>
        <v>0</v>
      </c>
    </row>
    <row r="901" spans="2:42" s="97" customFormat="1" ht="52.8" x14ac:dyDescent="0.3">
      <c r="B901" s="79">
        <f t="shared" si="199"/>
        <v>898</v>
      </c>
      <c r="C901" s="79"/>
      <c r="D901" s="80" t="s">
        <v>94</v>
      </c>
      <c r="E901" s="80"/>
      <c r="F901" s="81"/>
      <c r="G901" s="82" t="str">
        <f t="shared" si="200"/>
        <v xml:space="preserve">Группа от QF </v>
      </c>
      <c r="H901" s="83"/>
      <c r="I901" s="83"/>
      <c r="J901" s="83"/>
      <c r="K901" s="83"/>
      <c r="L901" s="127"/>
      <c r="M901" s="127"/>
      <c r="N901" s="84"/>
      <c r="O901" s="85"/>
      <c r="P901" s="85"/>
      <c r="Q901" s="85"/>
      <c r="R901" s="86"/>
      <c r="S901" s="80"/>
      <c r="T901" s="87"/>
      <c r="U901" s="88" t="str">
        <f t="shared" si="207"/>
        <v xml:space="preserve"> </v>
      </c>
      <c r="V901" s="89"/>
      <c r="W901" s="90" t="str">
        <f t="shared" si="208"/>
        <v xml:space="preserve"> </v>
      </c>
      <c r="X901" s="90"/>
      <c r="Y901" s="90"/>
      <c r="Z901" s="90"/>
      <c r="AA901" s="90"/>
      <c r="AB901" s="87" t="s">
        <v>74</v>
      </c>
      <c r="AC901" s="76"/>
      <c r="AD901" s="91">
        <f t="shared" si="203"/>
        <v>0</v>
      </c>
      <c r="AE901" s="88" t="str">
        <f t="shared" si="209"/>
        <v xml:space="preserve"> </v>
      </c>
      <c r="AF901" s="91" t="str">
        <f t="shared" si="204"/>
        <v xml:space="preserve"> </v>
      </c>
      <c r="AG901" s="78"/>
      <c r="AH901" s="78"/>
      <c r="AI901" s="78"/>
      <c r="AK901" s="94" t="str">
        <f t="shared" si="205"/>
        <v>≤60</v>
      </c>
      <c r="AL901" s="94">
        <f t="shared" ca="1" si="206"/>
        <v>35</v>
      </c>
      <c r="AM901" s="95">
        <f t="shared" si="201"/>
        <v>0</v>
      </c>
      <c r="AN901" s="95">
        <f t="shared" si="202"/>
        <v>0</v>
      </c>
      <c r="AO901" s="96">
        <f t="shared" si="210"/>
        <v>0</v>
      </c>
      <c r="AP901" s="96">
        <f t="shared" si="211"/>
        <v>0</v>
      </c>
    </row>
    <row r="902" spans="2:42" s="97" customFormat="1" ht="52.8" x14ac:dyDescent="0.3">
      <c r="B902" s="79">
        <f t="shared" ref="B902:B965" si="212">(IF(B900+B901=0,(B899+1),(IF(B901=0,(B900+1),B901+1))))</f>
        <v>899</v>
      </c>
      <c r="C902" s="79"/>
      <c r="D902" s="80" t="s">
        <v>94</v>
      </c>
      <c r="E902" s="80"/>
      <c r="F902" s="81"/>
      <c r="G902" s="82" t="str">
        <f t="shared" si="200"/>
        <v xml:space="preserve">Группа от QF </v>
      </c>
      <c r="H902" s="83"/>
      <c r="I902" s="83"/>
      <c r="J902" s="83"/>
      <c r="K902" s="83"/>
      <c r="L902" s="127"/>
      <c r="M902" s="127"/>
      <c r="N902" s="84"/>
      <c r="O902" s="85"/>
      <c r="P902" s="85"/>
      <c r="Q902" s="85"/>
      <c r="R902" s="86"/>
      <c r="S902" s="80"/>
      <c r="T902" s="87"/>
      <c r="U902" s="88" t="str">
        <f t="shared" si="207"/>
        <v xml:space="preserve"> </v>
      </c>
      <c r="V902" s="89"/>
      <c r="W902" s="90" t="str">
        <f t="shared" si="208"/>
        <v xml:space="preserve"> </v>
      </c>
      <c r="X902" s="90"/>
      <c r="Y902" s="90"/>
      <c r="Z902" s="90"/>
      <c r="AA902" s="90"/>
      <c r="AB902" s="87" t="s">
        <v>74</v>
      </c>
      <c r="AC902" s="76"/>
      <c r="AD902" s="91">
        <f t="shared" si="203"/>
        <v>0</v>
      </c>
      <c r="AE902" s="88" t="str">
        <f t="shared" si="209"/>
        <v xml:space="preserve"> </v>
      </c>
      <c r="AF902" s="91" t="str">
        <f t="shared" si="204"/>
        <v xml:space="preserve"> </v>
      </c>
      <c r="AG902" s="78"/>
      <c r="AH902" s="78"/>
      <c r="AI902" s="78"/>
      <c r="AK902" s="94" t="str">
        <f t="shared" si="205"/>
        <v>≤60</v>
      </c>
      <c r="AL902" s="94">
        <f t="shared" ca="1" si="206"/>
        <v>25</v>
      </c>
      <c r="AM902" s="95">
        <f t="shared" si="201"/>
        <v>0</v>
      </c>
      <c r="AN902" s="95">
        <f t="shared" si="202"/>
        <v>0</v>
      </c>
      <c r="AO902" s="96">
        <f t="shared" si="210"/>
        <v>0</v>
      </c>
      <c r="AP902" s="96">
        <f t="shared" si="211"/>
        <v>0</v>
      </c>
    </row>
    <row r="903" spans="2:42" s="97" customFormat="1" ht="52.8" x14ac:dyDescent="0.3">
      <c r="B903" s="79">
        <f t="shared" si="212"/>
        <v>900</v>
      </c>
      <c r="C903" s="79"/>
      <c r="D903" s="80" t="s">
        <v>94</v>
      </c>
      <c r="E903" s="80"/>
      <c r="F903" s="81"/>
      <c r="G903" s="82" t="str">
        <f t="shared" si="200"/>
        <v xml:space="preserve">Группа от QF </v>
      </c>
      <c r="H903" s="83"/>
      <c r="I903" s="83"/>
      <c r="J903" s="83"/>
      <c r="K903" s="83"/>
      <c r="L903" s="127"/>
      <c r="M903" s="127"/>
      <c r="N903" s="84"/>
      <c r="O903" s="85"/>
      <c r="P903" s="85"/>
      <c r="Q903" s="85"/>
      <c r="R903" s="86"/>
      <c r="S903" s="80"/>
      <c r="T903" s="87"/>
      <c r="U903" s="88" t="str">
        <f t="shared" si="207"/>
        <v xml:space="preserve"> </v>
      </c>
      <c r="V903" s="89"/>
      <c r="W903" s="90" t="str">
        <f t="shared" si="208"/>
        <v xml:space="preserve"> </v>
      </c>
      <c r="X903" s="90"/>
      <c r="Y903" s="90"/>
      <c r="Z903" s="90"/>
      <c r="AA903" s="90"/>
      <c r="AB903" s="87" t="s">
        <v>74</v>
      </c>
      <c r="AC903" s="76"/>
      <c r="AD903" s="91">
        <f t="shared" si="203"/>
        <v>0</v>
      </c>
      <c r="AE903" s="88" t="str">
        <f t="shared" si="209"/>
        <v xml:space="preserve"> </v>
      </c>
      <c r="AF903" s="91" t="str">
        <f t="shared" si="204"/>
        <v xml:space="preserve"> </v>
      </c>
      <c r="AG903" s="78"/>
      <c r="AH903" s="78"/>
      <c r="AI903" s="78"/>
      <c r="AK903" s="94" t="str">
        <f t="shared" si="205"/>
        <v>≤60</v>
      </c>
      <c r="AL903" s="94">
        <f t="shared" ca="1" si="206"/>
        <v>32</v>
      </c>
      <c r="AM903" s="95">
        <f t="shared" si="201"/>
        <v>0</v>
      </c>
      <c r="AN903" s="95">
        <f t="shared" si="202"/>
        <v>0</v>
      </c>
      <c r="AO903" s="96">
        <f t="shared" si="210"/>
        <v>0</v>
      </c>
      <c r="AP903" s="96">
        <f t="shared" si="211"/>
        <v>0</v>
      </c>
    </row>
    <row r="904" spans="2:42" s="97" customFormat="1" ht="52.8" x14ac:dyDescent="0.3">
      <c r="B904" s="79">
        <f t="shared" si="212"/>
        <v>901</v>
      </c>
      <c r="C904" s="79"/>
      <c r="D904" s="80" t="s">
        <v>94</v>
      </c>
      <c r="E904" s="80"/>
      <c r="F904" s="81"/>
      <c r="G904" s="82" t="str">
        <f t="shared" si="200"/>
        <v xml:space="preserve">Группа от QF </v>
      </c>
      <c r="H904" s="83"/>
      <c r="I904" s="83"/>
      <c r="J904" s="83"/>
      <c r="K904" s="83"/>
      <c r="L904" s="127"/>
      <c r="M904" s="127"/>
      <c r="N904" s="84"/>
      <c r="O904" s="85"/>
      <c r="P904" s="85"/>
      <c r="Q904" s="85"/>
      <c r="R904" s="86"/>
      <c r="S904" s="80"/>
      <c r="T904" s="87"/>
      <c r="U904" s="88" t="str">
        <f t="shared" si="207"/>
        <v xml:space="preserve"> </v>
      </c>
      <c r="V904" s="89"/>
      <c r="W904" s="90" t="str">
        <f t="shared" si="208"/>
        <v xml:space="preserve"> </v>
      </c>
      <c r="X904" s="90"/>
      <c r="Y904" s="90"/>
      <c r="Z904" s="90"/>
      <c r="AA904" s="90"/>
      <c r="AB904" s="87" t="s">
        <v>74</v>
      </c>
      <c r="AC904" s="76"/>
      <c r="AD904" s="91">
        <f t="shared" si="203"/>
        <v>0</v>
      </c>
      <c r="AE904" s="88" t="str">
        <f t="shared" si="209"/>
        <v xml:space="preserve"> </v>
      </c>
      <c r="AF904" s="91" t="str">
        <f t="shared" si="204"/>
        <v xml:space="preserve"> </v>
      </c>
      <c r="AG904" s="78"/>
      <c r="AH904" s="78"/>
      <c r="AI904" s="78"/>
      <c r="AK904" s="94" t="str">
        <f t="shared" si="205"/>
        <v>≤60</v>
      </c>
      <c r="AL904" s="94">
        <f t="shared" ca="1" si="206"/>
        <v>44</v>
      </c>
      <c r="AM904" s="95">
        <f t="shared" si="201"/>
        <v>0</v>
      </c>
      <c r="AN904" s="95">
        <f t="shared" si="202"/>
        <v>0</v>
      </c>
      <c r="AO904" s="96">
        <f t="shared" si="210"/>
        <v>0</v>
      </c>
      <c r="AP904" s="96">
        <f t="shared" si="211"/>
        <v>0</v>
      </c>
    </row>
    <row r="905" spans="2:42" s="97" customFormat="1" ht="52.8" x14ac:dyDescent="0.3">
      <c r="B905" s="79">
        <f t="shared" si="212"/>
        <v>902</v>
      </c>
      <c r="C905" s="79"/>
      <c r="D905" s="80" t="s">
        <v>94</v>
      </c>
      <c r="E905" s="80"/>
      <c r="F905" s="81"/>
      <c r="G905" s="82" t="str">
        <f t="shared" si="200"/>
        <v xml:space="preserve">Группа от QF </v>
      </c>
      <c r="H905" s="83"/>
      <c r="I905" s="83"/>
      <c r="J905" s="83"/>
      <c r="K905" s="83"/>
      <c r="L905" s="127"/>
      <c r="M905" s="127"/>
      <c r="N905" s="84"/>
      <c r="O905" s="85"/>
      <c r="P905" s="85"/>
      <c r="Q905" s="85"/>
      <c r="R905" s="86"/>
      <c r="S905" s="80"/>
      <c r="T905" s="87"/>
      <c r="U905" s="88" t="str">
        <f t="shared" si="207"/>
        <v xml:space="preserve"> </v>
      </c>
      <c r="V905" s="89"/>
      <c r="W905" s="90" t="str">
        <f t="shared" si="208"/>
        <v xml:space="preserve"> </v>
      </c>
      <c r="X905" s="90"/>
      <c r="Y905" s="90"/>
      <c r="Z905" s="90"/>
      <c r="AA905" s="90"/>
      <c r="AB905" s="87" t="s">
        <v>74</v>
      </c>
      <c r="AC905" s="76"/>
      <c r="AD905" s="91">
        <f t="shared" si="203"/>
        <v>0</v>
      </c>
      <c r="AE905" s="88" t="str">
        <f t="shared" si="209"/>
        <v xml:space="preserve"> </v>
      </c>
      <c r="AF905" s="91" t="str">
        <f t="shared" si="204"/>
        <v xml:space="preserve"> </v>
      </c>
      <c r="AG905" s="78"/>
      <c r="AH905" s="78"/>
      <c r="AI905" s="78"/>
      <c r="AK905" s="94" t="str">
        <f t="shared" si="205"/>
        <v>≤60</v>
      </c>
      <c r="AL905" s="94">
        <f t="shared" ca="1" si="206"/>
        <v>22</v>
      </c>
      <c r="AM905" s="95">
        <f t="shared" si="201"/>
        <v>0</v>
      </c>
      <c r="AN905" s="95">
        <f t="shared" si="202"/>
        <v>0</v>
      </c>
      <c r="AO905" s="96">
        <f t="shared" si="210"/>
        <v>0</v>
      </c>
      <c r="AP905" s="96">
        <f t="shared" si="211"/>
        <v>0</v>
      </c>
    </row>
    <row r="906" spans="2:42" s="97" customFormat="1" ht="52.8" x14ac:dyDescent="0.3">
      <c r="B906" s="79">
        <f t="shared" si="212"/>
        <v>903</v>
      </c>
      <c r="C906" s="79"/>
      <c r="D906" s="80" t="s">
        <v>94</v>
      </c>
      <c r="E906" s="80"/>
      <c r="F906" s="81"/>
      <c r="G906" s="82" t="str">
        <f t="shared" si="200"/>
        <v xml:space="preserve">Группа от QF </v>
      </c>
      <c r="H906" s="83"/>
      <c r="I906" s="83"/>
      <c r="J906" s="83"/>
      <c r="K906" s="83"/>
      <c r="L906" s="127"/>
      <c r="M906" s="127"/>
      <c r="N906" s="84"/>
      <c r="O906" s="85"/>
      <c r="P906" s="85"/>
      <c r="Q906" s="85"/>
      <c r="R906" s="86"/>
      <c r="S906" s="80"/>
      <c r="T906" s="87"/>
      <c r="U906" s="88" t="str">
        <f t="shared" si="207"/>
        <v xml:space="preserve"> </v>
      </c>
      <c r="V906" s="89"/>
      <c r="W906" s="90" t="str">
        <f t="shared" si="208"/>
        <v xml:space="preserve"> </v>
      </c>
      <c r="X906" s="90"/>
      <c r="Y906" s="90"/>
      <c r="Z906" s="90"/>
      <c r="AA906" s="90"/>
      <c r="AB906" s="87" t="s">
        <v>74</v>
      </c>
      <c r="AC906" s="76"/>
      <c r="AD906" s="91">
        <f t="shared" si="203"/>
        <v>0</v>
      </c>
      <c r="AE906" s="88" t="str">
        <f t="shared" si="209"/>
        <v xml:space="preserve"> </v>
      </c>
      <c r="AF906" s="91" t="str">
        <f t="shared" si="204"/>
        <v xml:space="preserve"> </v>
      </c>
      <c r="AG906" s="78"/>
      <c r="AH906" s="78"/>
      <c r="AI906" s="78"/>
      <c r="AK906" s="94" t="str">
        <f t="shared" si="205"/>
        <v>≤60</v>
      </c>
      <c r="AL906" s="94">
        <f t="shared" ca="1" si="206"/>
        <v>40</v>
      </c>
      <c r="AM906" s="95">
        <f t="shared" si="201"/>
        <v>0</v>
      </c>
      <c r="AN906" s="95">
        <f t="shared" si="202"/>
        <v>0</v>
      </c>
      <c r="AO906" s="96">
        <f t="shared" si="210"/>
        <v>0</v>
      </c>
      <c r="AP906" s="96">
        <f t="shared" si="211"/>
        <v>0</v>
      </c>
    </row>
    <row r="907" spans="2:42" s="97" customFormat="1" ht="52.8" x14ac:dyDescent="0.3">
      <c r="B907" s="79">
        <f t="shared" si="212"/>
        <v>904</v>
      </c>
      <c r="C907" s="79"/>
      <c r="D907" s="80" t="s">
        <v>94</v>
      </c>
      <c r="E907" s="80"/>
      <c r="F907" s="81"/>
      <c r="G907" s="82" t="str">
        <f t="shared" si="200"/>
        <v xml:space="preserve">Группа от QF </v>
      </c>
      <c r="H907" s="83"/>
      <c r="I907" s="83"/>
      <c r="J907" s="83"/>
      <c r="K907" s="83"/>
      <c r="L907" s="127"/>
      <c r="M907" s="127"/>
      <c r="N907" s="84"/>
      <c r="O907" s="85"/>
      <c r="P907" s="85"/>
      <c r="Q907" s="85"/>
      <c r="R907" s="86"/>
      <c r="S907" s="80"/>
      <c r="T907" s="87"/>
      <c r="U907" s="88" t="str">
        <f t="shared" si="207"/>
        <v xml:space="preserve"> </v>
      </c>
      <c r="V907" s="89"/>
      <c r="W907" s="90" t="str">
        <f t="shared" si="208"/>
        <v xml:space="preserve"> </v>
      </c>
      <c r="X907" s="90"/>
      <c r="Y907" s="90"/>
      <c r="Z907" s="90"/>
      <c r="AA907" s="90"/>
      <c r="AB907" s="87" t="s">
        <v>74</v>
      </c>
      <c r="AC907" s="76"/>
      <c r="AD907" s="91">
        <f t="shared" si="203"/>
        <v>0</v>
      </c>
      <c r="AE907" s="88" t="str">
        <f t="shared" si="209"/>
        <v xml:space="preserve"> </v>
      </c>
      <c r="AF907" s="91" t="str">
        <f t="shared" si="204"/>
        <v xml:space="preserve"> </v>
      </c>
      <c r="AG907" s="78"/>
      <c r="AH907" s="78"/>
      <c r="AI907" s="78"/>
      <c r="AK907" s="94" t="str">
        <f t="shared" si="205"/>
        <v>≤60</v>
      </c>
      <c r="AL907" s="94">
        <f t="shared" ca="1" si="206"/>
        <v>25</v>
      </c>
      <c r="AM907" s="95">
        <f t="shared" si="201"/>
        <v>0</v>
      </c>
      <c r="AN907" s="95">
        <f t="shared" si="202"/>
        <v>0</v>
      </c>
      <c r="AO907" s="96">
        <f t="shared" si="210"/>
        <v>0</v>
      </c>
      <c r="AP907" s="96">
        <f t="shared" si="211"/>
        <v>0</v>
      </c>
    </row>
    <row r="908" spans="2:42" s="97" customFormat="1" ht="52.8" x14ac:dyDescent="0.3">
      <c r="B908" s="79">
        <f t="shared" si="212"/>
        <v>905</v>
      </c>
      <c r="C908" s="79"/>
      <c r="D908" s="80" t="s">
        <v>94</v>
      </c>
      <c r="E908" s="80"/>
      <c r="F908" s="81"/>
      <c r="G908" s="82" t="str">
        <f t="shared" si="200"/>
        <v xml:space="preserve">Группа от QF </v>
      </c>
      <c r="H908" s="83"/>
      <c r="I908" s="83"/>
      <c r="J908" s="83"/>
      <c r="K908" s="83"/>
      <c r="L908" s="127"/>
      <c r="M908" s="127"/>
      <c r="N908" s="84"/>
      <c r="O908" s="85"/>
      <c r="P908" s="85"/>
      <c r="Q908" s="85"/>
      <c r="R908" s="86"/>
      <c r="S908" s="80"/>
      <c r="T908" s="87"/>
      <c r="U908" s="88" t="str">
        <f t="shared" si="207"/>
        <v xml:space="preserve"> </v>
      </c>
      <c r="V908" s="89"/>
      <c r="W908" s="90" t="str">
        <f t="shared" si="208"/>
        <v xml:space="preserve"> </v>
      </c>
      <c r="X908" s="90"/>
      <c r="Y908" s="90"/>
      <c r="Z908" s="90"/>
      <c r="AA908" s="90"/>
      <c r="AB908" s="87" t="s">
        <v>74</v>
      </c>
      <c r="AC908" s="76"/>
      <c r="AD908" s="91">
        <f t="shared" si="203"/>
        <v>0</v>
      </c>
      <c r="AE908" s="88" t="str">
        <f t="shared" si="209"/>
        <v xml:space="preserve"> </v>
      </c>
      <c r="AF908" s="91" t="str">
        <f t="shared" si="204"/>
        <v xml:space="preserve"> </v>
      </c>
      <c r="AG908" s="78"/>
      <c r="AH908" s="78"/>
      <c r="AI908" s="78"/>
      <c r="AK908" s="94" t="str">
        <f t="shared" si="205"/>
        <v>≤60</v>
      </c>
      <c r="AL908" s="94">
        <f t="shared" ca="1" si="206"/>
        <v>39</v>
      </c>
      <c r="AM908" s="95">
        <f t="shared" si="201"/>
        <v>0</v>
      </c>
      <c r="AN908" s="95">
        <f t="shared" si="202"/>
        <v>0</v>
      </c>
      <c r="AO908" s="96">
        <f t="shared" si="210"/>
        <v>0</v>
      </c>
      <c r="AP908" s="96">
        <f t="shared" si="211"/>
        <v>0</v>
      </c>
    </row>
    <row r="909" spans="2:42" s="97" customFormat="1" ht="52.8" x14ac:dyDescent="0.3">
      <c r="B909" s="79">
        <f t="shared" si="212"/>
        <v>906</v>
      </c>
      <c r="C909" s="79"/>
      <c r="D909" s="80" t="s">
        <v>94</v>
      </c>
      <c r="E909" s="80"/>
      <c r="F909" s="81"/>
      <c r="G909" s="82" t="str">
        <f t="shared" ref="G909:G972" si="213">CONCATENATE(D909," ",F909,E909)</f>
        <v xml:space="preserve">Группа от QF </v>
      </c>
      <c r="H909" s="83"/>
      <c r="I909" s="83"/>
      <c r="J909" s="83"/>
      <c r="K909" s="83"/>
      <c r="L909" s="127"/>
      <c r="M909" s="127"/>
      <c r="N909" s="84"/>
      <c r="O909" s="85"/>
      <c r="P909" s="85"/>
      <c r="Q909" s="85"/>
      <c r="R909" s="86"/>
      <c r="S909" s="80"/>
      <c r="T909" s="87"/>
      <c r="U909" s="88" t="str">
        <f t="shared" si="207"/>
        <v xml:space="preserve"> </v>
      </c>
      <c r="V909" s="89"/>
      <c r="W909" s="90" t="str">
        <f t="shared" si="208"/>
        <v xml:space="preserve"> </v>
      </c>
      <c r="X909" s="90"/>
      <c r="Y909" s="90"/>
      <c r="Z909" s="90"/>
      <c r="AA909" s="90"/>
      <c r="AB909" s="87" t="s">
        <v>74</v>
      </c>
      <c r="AC909" s="76"/>
      <c r="AD909" s="91">
        <f t="shared" si="203"/>
        <v>0</v>
      </c>
      <c r="AE909" s="88" t="str">
        <f t="shared" si="209"/>
        <v xml:space="preserve"> </v>
      </c>
      <c r="AF909" s="91" t="str">
        <f t="shared" si="204"/>
        <v xml:space="preserve"> </v>
      </c>
      <c r="AG909" s="78"/>
      <c r="AH909" s="78"/>
      <c r="AI909" s="78"/>
      <c r="AK909" s="94" t="str">
        <f t="shared" si="205"/>
        <v>≤60</v>
      </c>
      <c r="AL909" s="94">
        <f t="shared" ca="1" si="206"/>
        <v>23</v>
      </c>
      <c r="AM909" s="95">
        <f t="shared" si="201"/>
        <v>0</v>
      </c>
      <c r="AN909" s="95">
        <f t="shared" si="202"/>
        <v>0</v>
      </c>
      <c r="AO909" s="96">
        <f t="shared" si="210"/>
        <v>0</v>
      </c>
      <c r="AP909" s="96">
        <f t="shared" si="211"/>
        <v>0</v>
      </c>
    </row>
    <row r="910" spans="2:42" s="97" customFormat="1" ht="52.8" x14ac:dyDescent="0.3">
      <c r="B910" s="79">
        <f t="shared" si="212"/>
        <v>907</v>
      </c>
      <c r="C910" s="79"/>
      <c r="D910" s="80" t="s">
        <v>94</v>
      </c>
      <c r="E910" s="80"/>
      <c r="F910" s="81"/>
      <c r="G910" s="82" t="str">
        <f t="shared" si="213"/>
        <v xml:space="preserve">Группа от QF </v>
      </c>
      <c r="H910" s="83"/>
      <c r="I910" s="83"/>
      <c r="J910" s="83"/>
      <c r="K910" s="83"/>
      <c r="L910" s="127"/>
      <c r="M910" s="127"/>
      <c r="N910" s="84"/>
      <c r="O910" s="85"/>
      <c r="P910" s="85"/>
      <c r="Q910" s="85"/>
      <c r="R910" s="86"/>
      <c r="S910" s="80"/>
      <c r="T910" s="87"/>
      <c r="U910" s="88" t="str">
        <f t="shared" si="207"/>
        <v xml:space="preserve"> </v>
      </c>
      <c r="V910" s="89"/>
      <c r="W910" s="90" t="str">
        <f t="shared" si="208"/>
        <v xml:space="preserve"> </v>
      </c>
      <c r="X910" s="90"/>
      <c r="Y910" s="90"/>
      <c r="Z910" s="90"/>
      <c r="AA910" s="90"/>
      <c r="AB910" s="87" t="s">
        <v>74</v>
      </c>
      <c r="AC910" s="76"/>
      <c r="AD910" s="91">
        <f t="shared" si="203"/>
        <v>0</v>
      </c>
      <c r="AE910" s="88" t="str">
        <f t="shared" si="209"/>
        <v xml:space="preserve"> </v>
      </c>
      <c r="AF910" s="91" t="str">
        <f t="shared" si="204"/>
        <v xml:space="preserve"> </v>
      </c>
      <c r="AG910" s="78"/>
      <c r="AH910" s="78"/>
      <c r="AI910" s="78"/>
      <c r="AK910" s="94" t="str">
        <f t="shared" si="205"/>
        <v>≤60</v>
      </c>
      <c r="AL910" s="94">
        <f t="shared" ca="1" si="206"/>
        <v>36</v>
      </c>
      <c r="AM910" s="95">
        <f t="shared" ref="AM910:AM973" si="214">IF(V910=$AG$1,L910*3,IF(V910=$AH$1,L910*5,IF(V910=$AI$1,L910*8,IF(V910=$AJ$1,L910*12,0))))</f>
        <v>0</v>
      </c>
      <c r="AN910" s="95">
        <f t="shared" ref="AN910:AN973" si="215">IF(V910=$AG$1,L910*5,IF(V910=$AH$1,L910*10,IF(V910=$AI$1,L910*10,IF(V910=$AJ$1,L910*0,0))))</f>
        <v>0</v>
      </c>
      <c r="AO910" s="96">
        <f t="shared" si="210"/>
        <v>0</v>
      </c>
      <c r="AP910" s="96">
        <f t="shared" si="211"/>
        <v>0</v>
      </c>
    </row>
    <row r="911" spans="2:42" s="97" customFormat="1" ht="52.8" x14ac:dyDescent="0.3">
      <c r="B911" s="79">
        <f t="shared" si="212"/>
        <v>908</v>
      </c>
      <c r="C911" s="79"/>
      <c r="D911" s="80" t="s">
        <v>94</v>
      </c>
      <c r="E911" s="80"/>
      <c r="F911" s="81"/>
      <c r="G911" s="82" t="str">
        <f t="shared" si="213"/>
        <v xml:space="preserve">Группа от QF </v>
      </c>
      <c r="H911" s="83"/>
      <c r="I911" s="83"/>
      <c r="J911" s="83"/>
      <c r="K911" s="83"/>
      <c r="L911" s="127"/>
      <c r="M911" s="127"/>
      <c r="N911" s="84"/>
      <c r="O911" s="85"/>
      <c r="P911" s="85"/>
      <c r="Q911" s="85"/>
      <c r="R911" s="86"/>
      <c r="S911" s="80"/>
      <c r="T911" s="87"/>
      <c r="U911" s="88" t="str">
        <f t="shared" si="207"/>
        <v xml:space="preserve"> </v>
      </c>
      <c r="V911" s="89"/>
      <c r="W911" s="90" t="str">
        <f t="shared" si="208"/>
        <v xml:space="preserve"> </v>
      </c>
      <c r="X911" s="90"/>
      <c r="Y911" s="90"/>
      <c r="Z911" s="90"/>
      <c r="AA911" s="90"/>
      <c r="AB911" s="87" t="s">
        <v>74</v>
      </c>
      <c r="AC911" s="76"/>
      <c r="AD911" s="91">
        <f t="shared" si="203"/>
        <v>0</v>
      </c>
      <c r="AE911" s="88" t="str">
        <f t="shared" si="209"/>
        <v xml:space="preserve"> </v>
      </c>
      <c r="AF911" s="91" t="str">
        <f t="shared" si="204"/>
        <v xml:space="preserve"> </v>
      </c>
      <c r="AG911" s="78"/>
      <c r="AH911" s="78"/>
      <c r="AI911" s="78"/>
      <c r="AK911" s="94" t="str">
        <f t="shared" si="205"/>
        <v>≤60</v>
      </c>
      <c r="AL911" s="94">
        <f t="shared" ca="1" si="206"/>
        <v>42</v>
      </c>
      <c r="AM911" s="95">
        <f t="shared" si="214"/>
        <v>0</v>
      </c>
      <c r="AN911" s="95">
        <f t="shared" si="215"/>
        <v>0</v>
      </c>
      <c r="AO911" s="96">
        <f t="shared" si="210"/>
        <v>0</v>
      </c>
      <c r="AP911" s="96">
        <f t="shared" si="211"/>
        <v>0</v>
      </c>
    </row>
    <row r="912" spans="2:42" s="97" customFormat="1" ht="52.8" x14ac:dyDescent="0.3">
      <c r="B912" s="79">
        <f t="shared" si="212"/>
        <v>909</v>
      </c>
      <c r="C912" s="79"/>
      <c r="D912" s="80" t="s">
        <v>94</v>
      </c>
      <c r="E912" s="80"/>
      <c r="F912" s="81"/>
      <c r="G912" s="82" t="str">
        <f t="shared" si="213"/>
        <v xml:space="preserve">Группа от QF </v>
      </c>
      <c r="H912" s="83"/>
      <c r="I912" s="83"/>
      <c r="J912" s="83"/>
      <c r="K912" s="83"/>
      <c r="L912" s="127"/>
      <c r="M912" s="127"/>
      <c r="N912" s="84"/>
      <c r="O912" s="85"/>
      <c r="P912" s="85"/>
      <c r="Q912" s="85"/>
      <c r="R912" s="86"/>
      <c r="S912" s="80"/>
      <c r="T912" s="87"/>
      <c r="U912" s="88" t="str">
        <f t="shared" si="207"/>
        <v xml:space="preserve"> </v>
      </c>
      <c r="V912" s="89"/>
      <c r="W912" s="90" t="str">
        <f t="shared" si="208"/>
        <v xml:space="preserve"> </v>
      </c>
      <c r="X912" s="90"/>
      <c r="Y912" s="90"/>
      <c r="Z912" s="90"/>
      <c r="AA912" s="90"/>
      <c r="AB912" s="87" t="s">
        <v>74</v>
      </c>
      <c r="AC912" s="76"/>
      <c r="AD912" s="91">
        <f t="shared" si="203"/>
        <v>0</v>
      </c>
      <c r="AE912" s="88" t="str">
        <f t="shared" si="209"/>
        <v xml:space="preserve"> </v>
      </c>
      <c r="AF912" s="91" t="str">
        <f t="shared" si="204"/>
        <v xml:space="preserve"> </v>
      </c>
      <c r="AG912" s="78"/>
      <c r="AH912" s="78"/>
      <c r="AI912" s="78"/>
      <c r="AK912" s="94" t="str">
        <f t="shared" si="205"/>
        <v>≤60</v>
      </c>
      <c r="AL912" s="94">
        <f t="shared" ca="1" si="206"/>
        <v>31</v>
      </c>
      <c r="AM912" s="95">
        <f t="shared" si="214"/>
        <v>0</v>
      </c>
      <c r="AN912" s="95">
        <f t="shared" si="215"/>
        <v>0</v>
      </c>
      <c r="AO912" s="96">
        <f t="shared" si="210"/>
        <v>0</v>
      </c>
      <c r="AP912" s="96">
        <f t="shared" si="211"/>
        <v>0</v>
      </c>
    </row>
    <row r="913" spans="2:42" s="97" customFormat="1" ht="52.8" x14ac:dyDescent="0.3">
      <c r="B913" s="79">
        <f t="shared" si="212"/>
        <v>910</v>
      </c>
      <c r="C913" s="79"/>
      <c r="D913" s="80" t="s">
        <v>94</v>
      </c>
      <c r="E913" s="80"/>
      <c r="F913" s="81"/>
      <c r="G913" s="82" t="str">
        <f t="shared" si="213"/>
        <v xml:space="preserve">Группа от QF </v>
      </c>
      <c r="H913" s="83"/>
      <c r="I913" s="83"/>
      <c r="J913" s="83"/>
      <c r="K913" s="83"/>
      <c r="L913" s="127"/>
      <c r="M913" s="127"/>
      <c r="N913" s="84"/>
      <c r="O913" s="85"/>
      <c r="P913" s="85"/>
      <c r="Q913" s="85"/>
      <c r="R913" s="86"/>
      <c r="S913" s="80"/>
      <c r="T913" s="87"/>
      <c r="U913" s="88" t="str">
        <f t="shared" si="207"/>
        <v xml:space="preserve"> </v>
      </c>
      <c r="V913" s="89"/>
      <c r="W913" s="90" t="str">
        <f t="shared" si="208"/>
        <v xml:space="preserve"> </v>
      </c>
      <c r="X913" s="90"/>
      <c r="Y913" s="90"/>
      <c r="Z913" s="90"/>
      <c r="AA913" s="90"/>
      <c r="AB913" s="87" t="s">
        <v>74</v>
      </c>
      <c r="AC913" s="76"/>
      <c r="AD913" s="91">
        <f t="shared" si="203"/>
        <v>0</v>
      </c>
      <c r="AE913" s="88" t="str">
        <f t="shared" si="209"/>
        <v xml:space="preserve"> </v>
      </c>
      <c r="AF913" s="91" t="str">
        <f t="shared" si="204"/>
        <v xml:space="preserve"> </v>
      </c>
      <c r="AG913" s="78"/>
      <c r="AH913" s="78"/>
      <c r="AI913" s="78"/>
      <c r="AK913" s="94" t="str">
        <f t="shared" si="205"/>
        <v>≤60</v>
      </c>
      <c r="AL913" s="94">
        <f t="shared" ca="1" si="206"/>
        <v>34</v>
      </c>
      <c r="AM913" s="95">
        <f t="shared" si="214"/>
        <v>0</v>
      </c>
      <c r="AN913" s="95">
        <f t="shared" si="215"/>
        <v>0</v>
      </c>
      <c r="AO913" s="96">
        <f t="shared" si="210"/>
        <v>0</v>
      </c>
      <c r="AP913" s="96">
        <f t="shared" si="211"/>
        <v>0</v>
      </c>
    </row>
    <row r="914" spans="2:42" s="97" customFormat="1" ht="52.8" x14ac:dyDescent="0.3">
      <c r="B914" s="79">
        <f t="shared" si="212"/>
        <v>911</v>
      </c>
      <c r="C914" s="79"/>
      <c r="D914" s="80" t="s">
        <v>94</v>
      </c>
      <c r="E914" s="80"/>
      <c r="F914" s="81"/>
      <c r="G914" s="82" t="str">
        <f t="shared" si="213"/>
        <v xml:space="preserve">Группа от QF </v>
      </c>
      <c r="H914" s="83"/>
      <c r="I914" s="83"/>
      <c r="J914" s="83"/>
      <c r="K914" s="83"/>
      <c r="L914" s="127"/>
      <c r="M914" s="127"/>
      <c r="N914" s="84"/>
      <c r="O914" s="85"/>
      <c r="P914" s="85"/>
      <c r="Q914" s="85"/>
      <c r="R914" s="86"/>
      <c r="S914" s="80"/>
      <c r="T914" s="87"/>
      <c r="U914" s="88" t="str">
        <f t="shared" si="207"/>
        <v xml:space="preserve"> </v>
      </c>
      <c r="V914" s="89"/>
      <c r="W914" s="90" t="str">
        <f t="shared" si="208"/>
        <v xml:space="preserve"> </v>
      </c>
      <c r="X914" s="90"/>
      <c r="Y914" s="90"/>
      <c r="Z914" s="90"/>
      <c r="AA914" s="90"/>
      <c r="AB914" s="87" t="s">
        <v>74</v>
      </c>
      <c r="AC914" s="76"/>
      <c r="AD914" s="91">
        <f t="shared" si="203"/>
        <v>0</v>
      </c>
      <c r="AE914" s="88" t="str">
        <f t="shared" si="209"/>
        <v xml:space="preserve"> </v>
      </c>
      <c r="AF914" s="91" t="str">
        <f t="shared" si="204"/>
        <v xml:space="preserve"> </v>
      </c>
      <c r="AG914" s="78"/>
      <c r="AH914" s="78"/>
      <c r="AI914" s="78"/>
      <c r="AK914" s="94" t="str">
        <f t="shared" si="205"/>
        <v>≤60</v>
      </c>
      <c r="AL914" s="94">
        <f t="shared" ca="1" si="206"/>
        <v>46</v>
      </c>
      <c r="AM914" s="95">
        <f t="shared" si="214"/>
        <v>0</v>
      </c>
      <c r="AN914" s="95">
        <f t="shared" si="215"/>
        <v>0</v>
      </c>
      <c r="AO914" s="96">
        <f t="shared" si="210"/>
        <v>0</v>
      </c>
      <c r="AP914" s="96">
        <f t="shared" si="211"/>
        <v>0</v>
      </c>
    </row>
    <row r="915" spans="2:42" s="97" customFormat="1" ht="52.8" x14ac:dyDescent="0.3">
      <c r="B915" s="79">
        <f t="shared" si="212"/>
        <v>912</v>
      </c>
      <c r="C915" s="79"/>
      <c r="D915" s="80" t="s">
        <v>94</v>
      </c>
      <c r="E915" s="80"/>
      <c r="F915" s="81"/>
      <c r="G915" s="82" t="str">
        <f t="shared" si="213"/>
        <v xml:space="preserve">Группа от QF </v>
      </c>
      <c r="H915" s="83"/>
      <c r="I915" s="83"/>
      <c r="J915" s="83"/>
      <c r="K915" s="83"/>
      <c r="L915" s="127"/>
      <c r="M915" s="127"/>
      <c r="N915" s="84"/>
      <c r="O915" s="85"/>
      <c r="P915" s="85"/>
      <c r="Q915" s="85"/>
      <c r="R915" s="86"/>
      <c r="S915" s="80"/>
      <c r="T915" s="87"/>
      <c r="U915" s="88" t="str">
        <f t="shared" si="207"/>
        <v xml:space="preserve"> </v>
      </c>
      <c r="V915" s="89"/>
      <c r="W915" s="90" t="str">
        <f t="shared" si="208"/>
        <v xml:space="preserve"> </v>
      </c>
      <c r="X915" s="90"/>
      <c r="Y915" s="90"/>
      <c r="Z915" s="90"/>
      <c r="AA915" s="90"/>
      <c r="AB915" s="87" t="s">
        <v>74</v>
      </c>
      <c r="AC915" s="76"/>
      <c r="AD915" s="91">
        <f t="shared" si="203"/>
        <v>0</v>
      </c>
      <c r="AE915" s="88" t="str">
        <f t="shared" si="209"/>
        <v xml:space="preserve"> </v>
      </c>
      <c r="AF915" s="91" t="str">
        <f t="shared" si="204"/>
        <v xml:space="preserve"> </v>
      </c>
      <c r="AG915" s="78"/>
      <c r="AH915" s="78"/>
      <c r="AI915" s="78"/>
      <c r="AK915" s="94" t="str">
        <f t="shared" si="205"/>
        <v>≤60</v>
      </c>
      <c r="AL915" s="94">
        <f t="shared" ca="1" si="206"/>
        <v>34</v>
      </c>
      <c r="AM915" s="95">
        <f t="shared" si="214"/>
        <v>0</v>
      </c>
      <c r="AN915" s="95">
        <f t="shared" si="215"/>
        <v>0</v>
      </c>
      <c r="AO915" s="96">
        <f t="shared" si="210"/>
        <v>0</v>
      </c>
      <c r="AP915" s="96">
        <f t="shared" si="211"/>
        <v>0</v>
      </c>
    </row>
    <row r="916" spans="2:42" s="97" customFormat="1" ht="52.8" x14ac:dyDescent="0.3">
      <c r="B916" s="79">
        <f t="shared" si="212"/>
        <v>913</v>
      </c>
      <c r="C916" s="79"/>
      <c r="D916" s="80" t="s">
        <v>94</v>
      </c>
      <c r="E916" s="80"/>
      <c r="F916" s="81"/>
      <c r="G916" s="82" t="str">
        <f t="shared" si="213"/>
        <v xml:space="preserve">Группа от QF </v>
      </c>
      <c r="H916" s="83"/>
      <c r="I916" s="83"/>
      <c r="J916" s="83"/>
      <c r="K916" s="83"/>
      <c r="L916" s="127"/>
      <c r="M916" s="127"/>
      <c r="N916" s="84"/>
      <c r="O916" s="85"/>
      <c r="P916" s="85"/>
      <c r="Q916" s="85"/>
      <c r="R916" s="86"/>
      <c r="S916" s="80"/>
      <c r="T916" s="87"/>
      <c r="U916" s="88" t="str">
        <f t="shared" si="207"/>
        <v xml:space="preserve"> </v>
      </c>
      <c r="V916" s="89"/>
      <c r="W916" s="90" t="str">
        <f t="shared" si="208"/>
        <v xml:space="preserve"> </v>
      </c>
      <c r="X916" s="90"/>
      <c r="Y916" s="90"/>
      <c r="Z916" s="90"/>
      <c r="AA916" s="90"/>
      <c r="AB916" s="87" t="s">
        <v>74</v>
      </c>
      <c r="AC916" s="76"/>
      <c r="AD916" s="91">
        <f t="shared" si="203"/>
        <v>0</v>
      </c>
      <c r="AE916" s="88" t="str">
        <f t="shared" si="209"/>
        <v xml:space="preserve"> </v>
      </c>
      <c r="AF916" s="91" t="str">
        <f t="shared" si="204"/>
        <v xml:space="preserve"> </v>
      </c>
      <c r="AG916" s="78"/>
      <c r="AH916" s="78"/>
      <c r="AI916" s="78"/>
      <c r="AK916" s="94" t="str">
        <f t="shared" si="205"/>
        <v>≤60</v>
      </c>
      <c r="AL916" s="94">
        <f t="shared" ca="1" si="206"/>
        <v>45</v>
      </c>
      <c r="AM916" s="95">
        <f t="shared" si="214"/>
        <v>0</v>
      </c>
      <c r="AN916" s="95">
        <f t="shared" si="215"/>
        <v>0</v>
      </c>
      <c r="AO916" s="96">
        <f t="shared" si="210"/>
        <v>0</v>
      </c>
      <c r="AP916" s="96">
        <f t="shared" si="211"/>
        <v>0</v>
      </c>
    </row>
    <row r="917" spans="2:42" s="97" customFormat="1" ht="52.8" x14ac:dyDescent="0.3">
      <c r="B917" s="79">
        <f t="shared" si="212"/>
        <v>914</v>
      </c>
      <c r="C917" s="79"/>
      <c r="D917" s="80" t="s">
        <v>94</v>
      </c>
      <c r="E917" s="80"/>
      <c r="F917" s="81"/>
      <c r="G917" s="82" t="str">
        <f t="shared" si="213"/>
        <v xml:space="preserve">Группа от QF </v>
      </c>
      <c r="H917" s="83"/>
      <c r="I917" s="83"/>
      <c r="J917" s="83"/>
      <c r="K917" s="83"/>
      <c r="L917" s="127"/>
      <c r="M917" s="127"/>
      <c r="N917" s="84"/>
      <c r="O917" s="85"/>
      <c r="P917" s="85"/>
      <c r="Q917" s="85"/>
      <c r="R917" s="86"/>
      <c r="S917" s="80"/>
      <c r="T917" s="87"/>
      <c r="U917" s="88" t="str">
        <f t="shared" si="207"/>
        <v xml:space="preserve"> </v>
      </c>
      <c r="V917" s="89"/>
      <c r="W917" s="90" t="str">
        <f t="shared" si="208"/>
        <v xml:space="preserve"> </v>
      </c>
      <c r="X917" s="90"/>
      <c r="Y917" s="90"/>
      <c r="Z917" s="90"/>
      <c r="AA917" s="90"/>
      <c r="AB917" s="87" t="s">
        <v>74</v>
      </c>
      <c r="AC917" s="76"/>
      <c r="AD917" s="91">
        <f t="shared" si="203"/>
        <v>0</v>
      </c>
      <c r="AE917" s="88" t="str">
        <f t="shared" si="209"/>
        <v xml:space="preserve"> </v>
      </c>
      <c r="AF917" s="91" t="str">
        <f t="shared" si="204"/>
        <v xml:space="preserve"> </v>
      </c>
      <c r="AG917" s="78"/>
      <c r="AH917" s="78"/>
      <c r="AI917" s="78"/>
      <c r="AK917" s="94" t="str">
        <f t="shared" si="205"/>
        <v>≤60</v>
      </c>
      <c r="AL917" s="94">
        <f t="shared" ca="1" si="206"/>
        <v>28</v>
      </c>
      <c r="AM917" s="95">
        <f t="shared" si="214"/>
        <v>0</v>
      </c>
      <c r="AN917" s="95">
        <f t="shared" si="215"/>
        <v>0</v>
      </c>
      <c r="AO917" s="96">
        <f t="shared" si="210"/>
        <v>0</v>
      </c>
      <c r="AP917" s="96">
        <f t="shared" si="211"/>
        <v>0</v>
      </c>
    </row>
    <row r="918" spans="2:42" s="97" customFormat="1" ht="52.8" x14ac:dyDescent="0.3">
      <c r="B918" s="79">
        <f t="shared" si="212"/>
        <v>915</v>
      </c>
      <c r="C918" s="79"/>
      <c r="D918" s="80" t="s">
        <v>94</v>
      </c>
      <c r="E918" s="80"/>
      <c r="F918" s="81"/>
      <c r="G918" s="82" t="str">
        <f t="shared" si="213"/>
        <v xml:space="preserve">Группа от QF </v>
      </c>
      <c r="H918" s="83"/>
      <c r="I918" s="83"/>
      <c r="J918" s="83"/>
      <c r="K918" s="83"/>
      <c r="L918" s="127"/>
      <c r="M918" s="127"/>
      <c r="N918" s="84"/>
      <c r="O918" s="85"/>
      <c r="P918" s="85"/>
      <c r="Q918" s="85"/>
      <c r="R918" s="86"/>
      <c r="S918" s="80"/>
      <c r="T918" s="87"/>
      <c r="U918" s="88" t="str">
        <f t="shared" si="207"/>
        <v xml:space="preserve"> </v>
      </c>
      <c r="V918" s="89"/>
      <c r="W918" s="90" t="str">
        <f t="shared" si="208"/>
        <v xml:space="preserve"> </v>
      </c>
      <c r="X918" s="90"/>
      <c r="Y918" s="90"/>
      <c r="Z918" s="90"/>
      <c r="AA918" s="90"/>
      <c r="AB918" s="87" t="s">
        <v>74</v>
      </c>
      <c r="AC918" s="76"/>
      <c r="AD918" s="91">
        <f t="shared" si="203"/>
        <v>0</v>
      </c>
      <c r="AE918" s="88" t="str">
        <f t="shared" si="209"/>
        <v xml:space="preserve"> </v>
      </c>
      <c r="AF918" s="91" t="str">
        <f t="shared" si="204"/>
        <v xml:space="preserve"> </v>
      </c>
      <c r="AG918" s="78"/>
      <c r="AH918" s="78"/>
      <c r="AI918" s="78"/>
      <c r="AK918" s="94" t="str">
        <f t="shared" si="205"/>
        <v>≤60</v>
      </c>
      <c r="AL918" s="94">
        <f t="shared" ca="1" si="206"/>
        <v>36</v>
      </c>
      <c r="AM918" s="95">
        <f t="shared" si="214"/>
        <v>0</v>
      </c>
      <c r="AN918" s="95">
        <f t="shared" si="215"/>
        <v>0</v>
      </c>
      <c r="AO918" s="96">
        <f t="shared" si="210"/>
        <v>0</v>
      </c>
      <c r="AP918" s="96">
        <f t="shared" si="211"/>
        <v>0</v>
      </c>
    </row>
    <row r="919" spans="2:42" s="97" customFormat="1" ht="52.8" x14ac:dyDescent="0.3">
      <c r="B919" s="79">
        <f t="shared" si="212"/>
        <v>916</v>
      </c>
      <c r="C919" s="79"/>
      <c r="D919" s="80" t="s">
        <v>94</v>
      </c>
      <c r="E919" s="80"/>
      <c r="F919" s="81"/>
      <c r="G919" s="82" t="str">
        <f t="shared" si="213"/>
        <v xml:space="preserve">Группа от QF </v>
      </c>
      <c r="H919" s="83"/>
      <c r="I919" s="83"/>
      <c r="J919" s="83"/>
      <c r="K919" s="83"/>
      <c r="L919" s="127"/>
      <c r="M919" s="127"/>
      <c r="N919" s="84"/>
      <c r="O919" s="85"/>
      <c r="P919" s="85"/>
      <c r="Q919" s="85"/>
      <c r="R919" s="86"/>
      <c r="S919" s="80"/>
      <c r="T919" s="87"/>
      <c r="U919" s="88" t="str">
        <f t="shared" si="207"/>
        <v xml:space="preserve"> </v>
      </c>
      <c r="V919" s="89"/>
      <c r="W919" s="90" t="str">
        <f t="shared" si="208"/>
        <v xml:space="preserve"> </v>
      </c>
      <c r="X919" s="90"/>
      <c r="Y919" s="90"/>
      <c r="Z919" s="90"/>
      <c r="AA919" s="90"/>
      <c r="AB919" s="87" t="s">
        <v>74</v>
      </c>
      <c r="AC919" s="76"/>
      <c r="AD919" s="91">
        <f t="shared" si="203"/>
        <v>0</v>
      </c>
      <c r="AE919" s="88" t="str">
        <f t="shared" si="209"/>
        <v xml:space="preserve"> </v>
      </c>
      <c r="AF919" s="91" t="str">
        <f t="shared" si="204"/>
        <v xml:space="preserve"> </v>
      </c>
      <c r="AG919" s="78"/>
      <c r="AH919" s="78"/>
      <c r="AI919" s="78"/>
      <c r="AK919" s="94" t="str">
        <f t="shared" si="205"/>
        <v>≤60</v>
      </c>
      <c r="AL919" s="94">
        <f t="shared" ca="1" si="206"/>
        <v>38</v>
      </c>
      <c r="AM919" s="95">
        <f t="shared" si="214"/>
        <v>0</v>
      </c>
      <c r="AN919" s="95">
        <f t="shared" si="215"/>
        <v>0</v>
      </c>
      <c r="AO919" s="96">
        <f t="shared" si="210"/>
        <v>0</v>
      </c>
      <c r="AP919" s="96">
        <f t="shared" si="211"/>
        <v>0</v>
      </c>
    </row>
    <row r="920" spans="2:42" s="97" customFormat="1" ht="52.8" x14ac:dyDescent="0.3">
      <c r="B920" s="79">
        <f t="shared" si="212"/>
        <v>917</v>
      </c>
      <c r="C920" s="79"/>
      <c r="D920" s="80" t="s">
        <v>94</v>
      </c>
      <c r="E920" s="80"/>
      <c r="F920" s="81"/>
      <c r="G920" s="82" t="str">
        <f t="shared" si="213"/>
        <v xml:space="preserve">Группа от QF </v>
      </c>
      <c r="H920" s="83"/>
      <c r="I920" s="83"/>
      <c r="J920" s="83"/>
      <c r="K920" s="83"/>
      <c r="L920" s="127"/>
      <c r="M920" s="127"/>
      <c r="N920" s="84"/>
      <c r="O920" s="85"/>
      <c r="P920" s="85"/>
      <c r="Q920" s="85"/>
      <c r="R920" s="86"/>
      <c r="S920" s="80"/>
      <c r="T920" s="87"/>
      <c r="U920" s="88" t="str">
        <f t="shared" si="207"/>
        <v xml:space="preserve"> </v>
      </c>
      <c r="V920" s="89"/>
      <c r="W920" s="90" t="str">
        <f t="shared" si="208"/>
        <v xml:space="preserve"> </v>
      </c>
      <c r="X920" s="90"/>
      <c r="Y920" s="90"/>
      <c r="Z920" s="90"/>
      <c r="AA920" s="90"/>
      <c r="AB920" s="87" t="s">
        <v>74</v>
      </c>
      <c r="AC920" s="76"/>
      <c r="AD920" s="91">
        <f t="shared" si="203"/>
        <v>0</v>
      </c>
      <c r="AE920" s="88" t="str">
        <f t="shared" si="209"/>
        <v xml:space="preserve"> </v>
      </c>
      <c r="AF920" s="91" t="str">
        <f t="shared" si="204"/>
        <v xml:space="preserve"> </v>
      </c>
      <c r="AG920" s="78"/>
      <c r="AH920" s="78"/>
      <c r="AI920" s="78"/>
      <c r="AK920" s="94" t="str">
        <f t="shared" si="205"/>
        <v>≤60</v>
      </c>
      <c r="AL920" s="94">
        <f t="shared" ca="1" si="206"/>
        <v>20</v>
      </c>
      <c r="AM920" s="95">
        <f t="shared" si="214"/>
        <v>0</v>
      </c>
      <c r="AN920" s="95">
        <f t="shared" si="215"/>
        <v>0</v>
      </c>
      <c r="AO920" s="96">
        <f t="shared" si="210"/>
        <v>0</v>
      </c>
      <c r="AP920" s="96">
        <f t="shared" si="211"/>
        <v>0</v>
      </c>
    </row>
    <row r="921" spans="2:42" s="97" customFormat="1" ht="52.8" x14ac:dyDescent="0.3">
      <c r="B921" s="79">
        <f t="shared" si="212"/>
        <v>918</v>
      </c>
      <c r="C921" s="79"/>
      <c r="D921" s="80" t="s">
        <v>94</v>
      </c>
      <c r="E921" s="80"/>
      <c r="F921" s="81"/>
      <c r="G921" s="82" t="str">
        <f t="shared" si="213"/>
        <v xml:space="preserve">Группа от QF </v>
      </c>
      <c r="H921" s="83"/>
      <c r="I921" s="83"/>
      <c r="J921" s="83"/>
      <c r="K921" s="83"/>
      <c r="L921" s="127"/>
      <c r="M921" s="127"/>
      <c r="N921" s="84"/>
      <c r="O921" s="85"/>
      <c r="P921" s="85"/>
      <c r="Q921" s="85"/>
      <c r="R921" s="86"/>
      <c r="S921" s="80"/>
      <c r="T921" s="87"/>
      <c r="U921" s="88" t="str">
        <f t="shared" si="207"/>
        <v xml:space="preserve"> </v>
      </c>
      <c r="V921" s="89"/>
      <c r="W921" s="90" t="str">
        <f t="shared" si="208"/>
        <v xml:space="preserve"> </v>
      </c>
      <c r="X921" s="90"/>
      <c r="Y921" s="90"/>
      <c r="Z921" s="90"/>
      <c r="AA921" s="90"/>
      <c r="AB921" s="87" t="s">
        <v>74</v>
      </c>
      <c r="AC921" s="76"/>
      <c r="AD921" s="91">
        <f t="shared" si="203"/>
        <v>0</v>
      </c>
      <c r="AE921" s="88" t="str">
        <f t="shared" si="209"/>
        <v xml:space="preserve"> </v>
      </c>
      <c r="AF921" s="91" t="str">
        <f t="shared" si="204"/>
        <v xml:space="preserve"> </v>
      </c>
      <c r="AG921" s="78"/>
      <c r="AH921" s="78"/>
      <c r="AI921" s="78"/>
      <c r="AK921" s="94" t="str">
        <f t="shared" si="205"/>
        <v>≤60</v>
      </c>
      <c r="AL921" s="94">
        <f t="shared" ca="1" si="206"/>
        <v>28</v>
      </c>
      <c r="AM921" s="95">
        <f t="shared" si="214"/>
        <v>0</v>
      </c>
      <c r="AN921" s="95">
        <f t="shared" si="215"/>
        <v>0</v>
      </c>
      <c r="AO921" s="96">
        <f t="shared" si="210"/>
        <v>0</v>
      </c>
      <c r="AP921" s="96">
        <f t="shared" si="211"/>
        <v>0</v>
      </c>
    </row>
    <row r="922" spans="2:42" s="97" customFormat="1" ht="52.8" x14ac:dyDescent="0.3">
      <c r="B922" s="79">
        <f t="shared" si="212"/>
        <v>919</v>
      </c>
      <c r="C922" s="79"/>
      <c r="D922" s="80" t="s">
        <v>94</v>
      </c>
      <c r="E922" s="80"/>
      <c r="F922" s="81"/>
      <c r="G922" s="82" t="str">
        <f t="shared" si="213"/>
        <v xml:space="preserve">Группа от QF </v>
      </c>
      <c r="H922" s="83"/>
      <c r="I922" s="83"/>
      <c r="J922" s="83"/>
      <c r="K922" s="83"/>
      <c r="L922" s="127"/>
      <c r="M922" s="127"/>
      <c r="N922" s="84"/>
      <c r="O922" s="85"/>
      <c r="P922" s="85"/>
      <c r="Q922" s="85"/>
      <c r="R922" s="86"/>
      <c r="S922" s="80"/>
      <c r="T922" s="87"/>
      <c r="U922" s="88" t="str">
        <f t="shared" si="207"/>
        <v xml:space="preserve"> </v>
      </c>
      <c r="V922" s="89"/>
      <c r="W922" s="90" t="str">
        <f t="shared" si="208"/>
        <v xml:space="preserve"> </v>
      </c>
      <c r="X922" s="90"/>
      <c r="Y922" s="90"/>
      <c r="Z922" s="90"/>
      <c r="AA922" s="90"/>
      <c r="AB922" s="87" t="s">
        <v>74</v>
      </c>
      <c r="AC922" s="76"/>
      <c r="AD922" s="91">
        <f t="shared" si="203"/>
        <v>0</v>
      </c>
      <c r="AE922" s="88" t="str">
        <f t="shared" si="209"/>
        <v xml:space="preserve"> </v>
      </c>
      <c r="AF922" s="91" t="str">
        <f t="shared" si="204"/>
        <v xml:space="preserve"> </v>
      </c>
      <c r="AG922" s="78"/>
      <c r="AH922" s="78"/>
      <c r="AI922" s="78"/>
      <c r="AK922" s="94" t="str">
        <f t="shared" si="205"/>
        <v>≤60</v>
      </c>
      <c r="AL922" s="94">
        <f t="shared" ca="1" si="206"/>
        <v>20</v>
      </c>
      <c r="AM922" s="95">
        <f t="shared" si="214"/>
        <v>0</v>
      </c>
      <c r="AN922" s="95">
        <f t="shared" si="215"/>
        <v>0</v>
      </c>
      <c r="AO922" s="96">
        <f t="shared" si="210"/>
        <v>0</v>
      </c>
      <c r="AP922" s="96">
        <f t="shared" si="211"/>
        <v>0</v>
      </c>
    </row>
    <row r="923" spans="2:42" s="97" customFormat="1" ht="52.8" x14ac:dyDescent="0.3">
      <c r="B923" s="79">
        <f t="shared" si="212"/>
        <v>920</v>
      </c>
      <c r="C923" s="79"/>
      <c r="D923" s="80" t="s">
        <v>94</v>
      </c>
      <c r="E923" s="80"/>
      <c r="F923" s="81"/>
      <c r="G923" s="82" t="str">
        <f t="shared" si="213"/>
        <v xml:space="preserve">Группа от QF </v>
      </c>
      <c r="H923" s="83"/>
      <c r="I923" s="83"/>
      <c r="J923" s="83"/>
      <c r="K923" s="83"/>
      <c r="L923" s="127"/>
      <c r="M923" s="127"/>
      <c r="N923" s="84"/>
      <c r="O923" s="85"/>
      <c r="P923" s="85"/>
      <c r="Q923" s="85"/>
      <c r="R923" s="86"/>
      <c r="S923" s="80"/>
      <c r="T923" s="87"/>
      <c r="U923" s="88" t="str">
        <f t="shared" si="207"/>
        <v xml:space="preserve"> </v>
      </c>
      <c r="V923" s="89"/>
      <c r="W923" s="90" t="str">
        <f t="shared" si="208"/>
        <v xml:space="preserve"> </v>
      </c>
      <c r="X923" s="90"/>
      <c r="Y923" s="90"/>
      <c r="Z923" s="90"/>
      <c r="AA923" s="90"/>
      <c r="AB923" s="87" t="s">
        <v>74</v>
      </c>
      <c r="AC923" s="76"/>
      <c r="AD923" s="91">
        <f t="shared" si="203"/>
        <v>0</v>
      </c>
      <c r="AE923" s="88" t="str">
        <f t="shared" si="209"/>
        <v xml:space="preserve"> </v>
      </c>
      <c r="AF923" s="91" t="str">
        <f t="shared" si="204"/>
        <v xml:space="preserve"> </v>
      </c>
      <c r="AG923" s="78"/>
      <c r="AH923" s="78"/>
      <c r="AI923" s="78"/>
      <c r="AK923" s="94" t="str">
        <f t="shared" si="205"/>
        <v>≤60</v>
      </c>
      <c r="AL923" s="94">
        <f t="shared" ca="1" si="206"/>
        <v>37</v>
      </c>
      <c r="AM923" s="95">
        <f t="shared" si="214"/>
        <v>0</v>
      </c>
      <c r="AN923" s="95">
        <f t="shared" si="215"/>
        <v>0</v>
      </c>
      <c r="AO923" s="96">
        <f t="shared" si="210"/>
        <v>0</v>
      </c>
      <c r="AP923" s="96">
        <f t="shared" si="211"/>
        <v>0</v>
      </c>
    </row>
    <row r="924" spans="2:42" s="97" customFormat="1" ht="52.8" x14ac:dyDescent="0.3">
      <c r="B924" s="79">
        <f t="shared" si="212"/>
        <v>921</v>
      </c>
      <c r="C924" s="79"/>
      <c r="D924" s="80" t="s">
        <v>94</v>
      </c>
      <c r="E924" s="80"/>
      <c r="F924" s="81"/>
      <c r="G924" s="82" t="str">
        <f t="shared" si="213"/>
        <v xml:space="preserve">Группа от QF </v>
      </c>
      <c r="H924" s="83"/>
      <c r="I924" s="83"/>
      <c r="J924" s="83"/>
      <c r="K924" s="83"/>
      <c r="L924" s="127"/>
      <c r="M924" s="127"/>
      <c r="N924" s="84"/>
      <c r="O924" s="85"/>
      <c r="P924" s="85"/>
      <c r="Q924" s="85"/>
      <c r="R924" s="86"/>
      <c r="S924" s="80"/>
      <c r="T924" s="87"/>
      <c r="U924" s="88" t="str">
        <f t="shared" si="207"/>
        <v xml:space="preserve"> </v>
      </c>
      <c r="V924" s="89"/>
      <c r="W924" s="90" t="str">
        <f t="shared" si="208"/>
        <v xml:space="preserve"> </v>
      </c>
      <c r="X924" s="90"/>
      <c r="Y924" s="90"/>
      <c r="Z924" s="90"/>
      <c r="AA924" s="90"/>
      <c r="AB924" s="87" t="s">
        <v>74</v>
      </c>
      <c r="AC924" s="76"/>
      <c r="AD924" s="91">
        <f t="shared" si="203"/>
        <v>0</v>
      </c>
      <c r="AE924" s="88" t="str">
        <f t="shared" si="209"/>
        <v xml:space="preserve"> </v>
      </c>
      <c r="AF924" s="91" t="str">
        <f t="shared" si="204"/>
        <v xml:space="preserve"> </v>
      </c>
      <c r="AG924" s="78"/>
      <c r="AH924" s="78"/>
      <c r="AI924" s="78"/>
      <c r="AK924" s="94" t="str">
        <f t="shared" si="205"/>
        <v>≤60</v>
      </c>
      <c r="AL924" s="94">
        <f t="shared" ca="1" si="206"/>
        <v>28</v>
      </c>
      <c r="AM924" s="95">
        <f t="shared" si="214"/>
        <v>0</v>
      </c>
      <c r="AN924" s="95">
        <f t="shared" si="215"/>
        <v>0</v>
      </c>
      <c r="AO924" s="96">
        <f t="shared" si="210"/>
        <v>0</v>
      </c>
      <c r="AP924" s="96">
        <f t="shared" si="211"/>
        <v>0</v>
      </c>
    </row>
    <row r="925" spans="2:42" s="97" customFormat="1" ht="52.8" x14ac:dyDescent="0.3">
      <c r="B925" s="79">
        <f t="shared" si="212"/>
        <v>922</v>
      </c>
      <c r="C925" s="79"/>
      <c r="D925" s="80" t="s">
        <v>94</v>
      </c>
      <c r="E925" s="80"/>
      <c r="F925" s="81"/>
      <c r="G925" s="82" t="str">
        <f t="shared" si="213"/>
        <v xml:space="preserve">Группа от QF </v>
      </c>
      <c r="H925" s="83"/>
      <c r="I925" s="83"/>
      <c r="J925" s="83"/>
      <c r="K925" s="83"/>
      <c r="L925" s="127"/>
      <c r="M925" s="127"/>
      <c r="N925" s="84"/>
      <c r="O925" s="85"/>
      <c r="P925" s="85"/>
      <c r="Q925" s="85"/>
      <c r="R925" s="86"/>
      <c r="S925" s="80"/>
      <c r="T925" s="87"/>
      <c r="U925" s="88" t="str">
        <f t="shared" si="207"/>
        <v xml:space="preserve"> </v>
      </c>
      <c r="V925" s="89"/>
      <c r="W925" s="90" t="str">
        <f t="shared" si="208"/>
        <v xml:space="preserve"> </v>
      </c>
      <c r="X925" s="90"/>
      <c r="Y925" s="90"/>
      <c r="Z925" s="90"/>
      <c r="AA925" s="90"/>
      <c r="AB925" s="87" t="s">
        <v>74</v>
      </c>
      <c r="AC925" s="76"/>
      <c r="AD925" s="91">
        <f t="shared" si="203"/>
        <v>0</v>
      </c>
      <c r="AE925" s="88" t="str">
        <f t="shared" si="209"/>
        <v xml:space="preserve"> </v>
      </c>
      <c r="AF925" s="91" t="str">
        <f t="shared" si="204"/>
        <v xml:space="preserve"> </v>
      </c>
      <c r="AG925" s="78"/>
      <c r="AH925" s="78"/>
      <c r="AI925" s="78"/>
      <c r="AK925" s="94" t="str">
        <f t="shared" si="205"/>
        <v>≤60</v>
      </c>
      <c r="AL925" s="94">
        <f t="shared" ca="1" si="206"/>
        <v>33</v>
      </c>
      <c r="AM925" s="95">
        <f t="shared" si="214"/>
        <v>0</v>
      </c>
      <c r="AN925" s="95">
        <f t="shared" si="215"/>
        <v>0</v>
      </c>
      <c r="AO925" s="96">
        <f t="shared" si="210"/>
        <v>0</v>
      </c>
      <c r="AP925" s="96">
        <f t="shared" si="211"/>
        <v>0</v>
      </c>
    </row>
    <row r="926" spans="2:42" s="97" customFormat="1" ht="52.8" x14ac:dyDescent="0.3">
      <c r="B926" s="79">
        <f t="shared" si="212"/>
        <v>923</v>
      </c>
      <c r="C926" s="79"/>
      <c r="D926" s="80" t="s">
        <v>94</v>
      </c>
      <c r="E926" s="80"/>
      <c r="F926" s="81"/>
      <c r="G926" s="82" t="str">
        <f t="shared" si="213"/>
        <v xml:space="preserve">Группа от QF </v>
      </c>
      <c r="H926" s="83"/>
      <c r="I926" s="83"/>
      <c r="J926" s="83"/>
      <c r="K926" s="83"/>
      <c r="L926" s="127"/>
      <c r="M926" s="127"/>
      <c r="N926" s="84"/>
      <c r="O926" s="85"/>
      <c r="P926" s="85"/>
      <c r="Q926" s="85"/>
      <c r="R926" s="86"/>
      <c r="S926" s="80"/>
      <c r="T926" s="87"/>
      <c r="U926" s="88" t="str">
        <f t="shared" si="207"/>
        <v xml:space="preserve"> </v>
      </c>
      <c r="V926" s="89"/>
      <c r="W926" s="90" t="str">
        <f t="shared" si="208"/>
        <v xml:space="preserve"> </v>
      </c>
      <c r="X926" s="90"/>
      <c r="Y926" s="90"/>
      <c r="Z926" s="90"/>
      <c r="AA926" s="90"/>
      <c r="AB926" s="87" t="s">
        <v>74</v>
      </c>
      <c r="AC926" s="76"/>
      <c r="AD926" s="91">
        <f t="shared" si="203"/>
        <v>0</v>
      </c>
      <c r="AE926" s="88" t="str">
        <f t="shared" si="209"/>
        <v xml:space="preserve"> </v>
      </c>
      <c r="AF926" s="91" t="str">
        <f t="shared" si="204"/>
        <v xml:space="preserve"> </v>
      </c>
      <c r="AG926" s="78"/>
      <c r="AH926" s="78"/>
      <c r="AI926" s="78"/>
      <c r="AK926" s="94" t="str">
        <f t="shared" si="205"/>
        <v>≤60</v>
      </c>
      <c r="AL926" s="94">
        <f t="shared" ca="1" si="206"/>
        <v>42</v>
      </c>
      <c r="AM926" s="95">
        <f t="shared" si="214"/>
        <v>0</v>
      </c>
      <c r="AN926" s="95">
        <f t="shared" si="215"/>
        <v>0</v>
      </c>
      <c r="AO926" s="96">
        <f t="shared" si="210"/>
        <v>0</v>
      </c>
      <c r="AP926" s="96">
        <f t="shared" si="211"/>
        <v>0</v>
      </c>
    </row>
    <row r="927" spans="2:42" s="97" customFormat="1" ht="52.8" x14ac:dyDescent="0.3">
      <c r="B927" s="79">
        <f t="shared" si="212"/>
        <v>924</v>
      </c>
      <c r="C927" s="79"/>
      <c r="D927" s="80" t="s">
        <v>94</v>
      </c>
      <c r="E927" s="80"/>
      <c r="F927" s="81"/>
      <c r="G927" s="82" t="str">
        <f t="shared" si="213"/>
        <v xml:space="preserve">Группа от QF </v>
      </c>
      <c r="H927" s="83"/>
      <c r="I927" s="83"/>
      <c r="J927" s="83"/>
      <c r="K927" s="83"/>
      <c r="L927" s="127"/>
      <c r="M927" s="127"/>
      <c r="N927" s="84"/>
      <c r="O927" s="85"/>
      <c r="P927" s="85"/>
      <c r="Q927" s="85"/>
      <c r="R927" s="86"/>
      <c r="S927" s="80"/>
      <c r="T927" s="87"/>
      <c r="U927" s="88" t="str">
        <f t="shared" si="207"/>
        <v xml:space="preserve"> </v>
      </c>
      <c r="V927" s="89"/>
      <c r="W927" s="90" t="str">
        <f t="shared" si="208"/>
        <v xml:space="preserve"> </v>
      </c>
      <c r="X927" s="90"/>
      <c r="Y927" s="90"/>
      <c r="Z927" s="90"/>
      <c r="AA927" s="90"/>
      <c r="AB927" s="87" t="s">
        <v>74</v>
      </c>
      <c r="AC927" s="76"/>
      <c r="AD927" s="91">
        <f t="shared" si="203"/>
        <v>0</v>
      </c>
      <c r="AE927" s="88" t="str">
        <f t="shared" si="209"/>
        <v xml:space="preserve"> </v>
      </c>
      <c r="AF927" s="91" t="str">
        <f t="shared" si="204"/>
        <v xml:space="preserve"> </v>
      </c>
      <c r="AG927" s="78"/>
      <c r="AH927" s="78"/>
      <c r="AI927" s="78"/>
      <c r="AK927" s="94" t="str">
        <f t="shared" si="205"/>
        <v>≤60</v>
      </c>
      <c r="AL927" s="94">
        <f t="shared" ca="1" si="206"/>
        <v>26</v>
      </c>
      <c r="AM927" s="95">
        <f t="shared" si="214"/>
        <v>0</v>
      </c>
      <c r="AN927" s="95">
        <f t="shared" si="215"/>
        <v>0</v>
      </c>
      <c r="AO927" s="96">
        <f t="shared" si="210"/>
        <v>0</v>
      </c>
      <c r="AP927" s="96">
        <f t="shared" si="211"/>
        <v>0</v>
      </c>
    </row>
    <row r="928" spans="2:42" s="97" customFormat="1" ht="52.8" x14ac:dyDescent="0.3">
      <c r="B928" s="79">
        <f t="shared" si="212"/>
        <v>925</v>
      </c>
      <c r="C928" s="79"/>
      <c r="D928" s="80" t="s">
        <v>94</v>
      </c>
      <c r="E928" s="80"/>
      <c r="F928" s="81"/>
      <c r="G928" s="82" t="str">
        <f t="shared" si="213"/>
        <v xml:space="preserve">Группа от QF </v>
      </c>
      <c r="H928" s="83"/>
      <c r="I928" s="83"/>
      <c r="J928" s="83"/>
      <c r="K928" s="83"/>
      <c r="L928" s="127"/>
      <c r="M928" s="127"/>
      <c r="N928" s="84"/>
      <c r="O928" s="85"/>
      <c r="P928" s="85"/>
      <c r="Q928" s="85"/>
      <c r="R928" s="86"/>
      <c r="S928" s="80"/>
      <c r="T928" s="87"/>
      <c r="U928" s="88" t="str">
        <f t="shared" si="207"/>
        <v xml:space="preserve"> </v>
      </c>
      <c r="V928" s="89"/>
      <c r="W928" s="90" t="str">
        <f t="shared" si="208"/>
        <v xml:space="preserve"> </v>
      </c>
      <c r="X928" s="90"/>
      <c r="Y928" s="90"/>
      <c r="Z928" s="90"/>
      <c r="AA928" s="90"/>
      <c r="AB928" s="87" t="s">
        <v>74</v>
      </c>
      <c r="AC928" s="76"/>
      <c r="AD928" s="91">
        <f t="shared" si="203"/>
        <v>0</v>
      </c>
      <c r="AE928" s="88" t="str">
        <f t="shared" si="209"/>
        <v xml:space="preserve"> </v>
      </c>
      <c r="AF928" s="91" t="str">
        <f t="shared" si="204"/>
        <v xml:space="preserve"> </v>
      </c>
      <c r="AG928" s="78"/>
      <c r="AH928" s="78"/>
      <c r="AI928" s="78"/>
      <c r="AK928" s="94" t="str">
        <f t="shared" si="205"/>
        <v>≤60</v>
      </c>
      <c r="AL928" s="94">
        <f t="shared" ca="1" si="206"/>
        <v>23</v>
      </c>
      <c r="AM928" s="95">
        <f t="shared" si="214"/>
        <v>0</v>
      </c>
      <c r="AN928" s="95">
        <f t="shared" si="215"/>
        <v>0</v>
      </c>
      <c r="AO928" s="96">
        <f t="shared" si="210"/>
        <v>0</v>
      </c>
      <c r="AP928" s="96">
        <f t="shared" si="211"/>
        <v>0</v>
      </c>
    </row>
    <row r="929" spans="2:42" s="97" customFormat="1" ht="52.8" x14ac:dyDescent="0.3">
      <c r="B929" s="79">
        <f t="shared" si="212"/>
        <v>926</v>
      </c>
      <c r="C929" s="79"/>
      <c r="D929" s="80" t="s">
        <v>94</v>
      </c>
      <c r="E929" s="80"/>
      <c r="F929" s="81"/>
      <c r="G929" s="82" t="str">
        <f t="shared" si="213"/>
        <v xml:space="preserve">Группа от QF </v>
      </c>
      <c r="H929" s="83"/>
      <c r="I929" s="83"/>
      <c r="J929" s="83"/>
      <c r="K929" s="83"/>
      <c r="L929" s="127"/>
      <c r="M929" s="127"/>
      <c r="N929" s="84"/>
      <c r="O929" s="85"/>
      <c r="P929" s="85"/>
      <c r="Q929" s="85"/>
      <c r="R929" s="86"/>
      <c r="S929" s="80"/>
      <c r="T929" s="87"/>
      <c r="U929" s="88" t="str">
        <f t="shared" si="207"/>
        <v xml:space="preserve"> </v>
      </c>
      <c r="V929" s="89"/>
      <c r="W929" s="90" t="str">
        <f t="shared" si="208"/>
        <v xml:space="preserve"> </v>
      </c>
      <c r="X929" s="90"/>
      <c r="Y929" s="90"/>
      <c r="Z929" s="90"/>
      <c r="AA929" s="90"/>
      <c r="AB929" s="87" t="s">
        <v>74</v>
      </c>
      <c r="AC929" s="76"/>
      <c r="AD929" s="91">
        <f t="shared" si="203"/>
        <v>0</v>
      </c>
      <c r="AE929" s="88" t="str">
        <f t="shared" si="209"/>
        <v xml:space="preserve"> </v>
      </c>
      <c r="AF929" s="91" t="str">
        <f t="shared" si="204"/>
        <v xml:space="preserve"> </v>
      </c>
      <c r="AG929" s="78"/>
      <c r="AH929" s="78"/>
      <c r="AI929" s="78"/>
      <c r="AK929" s="94" t="str">
        <f t="shared" si="205"/>
        <v>≤60</v>
      </c>
      <c r="AL929" s="94">
        <f t="shared" ca="1" si="206"/>
        <v>42</v>
      </c>
      <c r="AM929" s="95">
        <f t="shared" si="214"/>
        <v>0</v>
      </c>
      <c r="AN929" s="95">
        <f t="shared" si="215"/>
        <v>0</v>
      </c>
      <c r="AO929" s="96">
        <f t="shared" si="210"/>
        <v>0</v>
      </c>
      <c r="AP929" s="96">
        <f t="shared" si="211"/>
        <v>0</v>
      </c>
    </row>
    <row r="930" spans="2:42" s="97" customFormat="1" ht="52.8" x14ac:dyDescent="0.3">
      <c r="B930" s="79">
        <f t="shared" si="212"/>
        <v>927</v>
      </c>
      <c r="C930" s="79"/>
      <c r="D930" s="80" t="s">
        <v>94</v>
      </c>
      <c r="E930" s="80"/>
      <c r="F930" s="81"/>
      <c r="G930" s="82" t="str">
        <f t="shared" si="213"/>
        <v xml:space="preserve">Группа от QF </v>
      </c>
      <c r="H930" s="83"/>
      <c r="I930" s="83"/>
      <c r="J930" s="83"/>
      <c r="K930" s="83"/>
      <c r="L930" s="127"/>
      <c r="M930" s="127"/>
      <c r="N930" s="84"/>
      <c r="O930" s="85"/>
      <c r="P930" s="85"/>
      <c r="Q930" s="85"/>
      <c r="R930" s="86"/>
      <c r="S930" s="80"/>
      <c r="T930" s="87"/>
      <c r="U930" s="88" t="str">
        <f t="shared" si="207"/>
        <v xml:space="preserve"> </v>
      </c>
      <c r="V930" s="89"/>
      <c r="W930" s="90" t="str">
        <f t="shared" si="208"/>
        <v xml:space="preserve"> </v>
      </c>
      <c r="X930" s="90"/>
      <c r="Y930" s="90"/>
      <c r="Z930" s="90"/>
      <c r="AA930" s="90"/>
      <c r="AB930" s="87" t="s">
        <v>74</v>
      </c>
      <c r="AC930" s="76"/>
      <c r="AD930" s="91">
        <f t="shared" si="203"/>
        <v>0</v>
      </c>
      <c r="AE930" s="88" t="str">
        <f t="shared" si="209"/>
        <v xml:space="preserve"> </v>
      </c>
      <c r="AF930" s="91" t="str">
        <f t="shared" si="204"/>
        <v xml:space="preserve"> </v>
      </c>
      <c r="AG930" s="78"/>
      <c r="AH930" s="78"/>
      <c r="AI930" s="78"/>
      <c r="AK930" s="94" t="str">
        <f t="shared" si="205"/>
        <v>≤60</v>
      </c>
      <c r="AL930" s="94">
        <f t="shared" ca="1" si="206"/>
        <v>35</v>
      </c>
      <c r="AM930" s="95">
        <f t="shared" si="214"/>
        <v>0</v>
      </c>
      <c r="AN930" s="95">
        <f t="shared" si="215"/>
        <v>0</v>
      </c>
      <c r="AO930" s="96">
        <f t="shared" si="210"/>
        <v>0</v>
      </c>
      <c r="AP930" s="96">
        <f t="shared" si="211"/>
        <v>0</v>
      </c>
    </row>
    <row r="931" spans="2:42" s="97" customFormat="1" ht="52.8" x14ac:dyDescent="0.3">
      <c r="B931" s="79">
        <f t="shared" si="212"/>
        <v>928</v>
      </c>
      <c r="C931" s="79"/>
      <c r="D931" s="80" t="s">
        <v>94</v>
      </c>
      <c r="E931" s="80"/>
      <c r="F931" s="81"/>
      <c r="G931" s="82" t="str">
        <f t="shared" si="213"/>
        <v xml:space="preserve">Группа от QF </v>
      </c>
      <c r="H931" s="83"/>
      <c r="I931" s="83"/>
      <c r="J931" s="83"/>
      <c r="K931" s="83"/>
      <c r="L931" s="127"/>
      <c r="M931" s="127"/>
      <c r="N931" s="84"/>
      <c r="O931" s="85"/>
      <c r="P931" s="85"/>
      <c r="Q931" s="85"/>
      <c r="R931" s="86"/>
      <c r="S931" s="80"/>
      <c r="T931" s="87"/>
      <c r="U931" s="88" t="str">
        <f t="shared" si="207"/>
        <v xml:space="preserve"> </v>
      </c>
      <c r="V931" s="89"/>
      <c r="W931" s="90" t="str">
        <f t="shared" si="208"/>
        <v xml:space="preserve"> </v>
      </c>
      <c r="X931" s="90"/>
      <c r="Y931" s="90"/>
      <c r="Z931" s="90"/>
      <c r="AA931" s="90"/>
      <c r="AB931" s="87" t="s">
        <v>74</v>
      </c>
      <c r="AC931" s="76"/>
      <c r="AD931" s="91">
        <f t="shared" si="203"/>
        <v>0</v>
      </c>
      <c r="AE931" s="88" t="str">
        <f t="shared" si="209"/>
        <v xml:space="preserve"> </v>
      </c>
      <c r="AF931" s="91" t="str">
        <f t="shared" si="204"/>
        <v xml:space="preserve"> </v>
      </c>
      <c r="AG931" s="78"/>
      <c r="AH931" s="78"/>
      <c r="AI931" s="78"/>
      <c r="AK931" s="94" t="str">
        <f t="shared" si="205"/>
        <v>≤60</v>
      </c>
      <c r="AL931" s="94">
        <f t="shared" ca="1" si="206"/>
        <v>25</v>
      </c>
      <c r="AM931" s="95">
        <f t="shared" si="214"/>
        <v>0</v>
      </c>
      <c r="AN931" s="95">
        <f t="shared" si="215"/>
        <v>0</v>
      </c>
      <c r="AO931" s="96">
        <f t="shared" si="210"/>
        <v>0</v>
      </c>
      <c r="AP931" s="96">
        <f t="shared" si="211"/>
        <v>0</v>
      </c>
    </row>
    <row r="932" spans="2:42" s="97" customFormat="1" ht="52.8" x14ac:dyDescent="0.3">
      <c r="B932" s="79">
        <f t="shared" si="212"/>
        <v>929</v>
      </c>
      <c r="C932" s="79"/>
      <c r="D932" s="80" t="s">
        <v>94</v>
      </c>
      <c r="E932" s="80"/>
      <c r="F932" s="81"/>
      <c r="G932" s="82" t="str">
        <f t="shared" si="213"/>
        <v xml:space="preserve">Группа от QF </v>
      </c>
      <c r="H932" s="83"/>
      <c r="I932" s="83"/>
      <c r="J932" s="83"/>
      <c r="K932" s="83"/>
      <c r="L932" s="127"/>
      <c r="M932" s="127"/>
      <c r="N932" s="84"/>
      <c r="O932" s="85"/>
      <c r="P932" s="85"/>
      <c r="Q932" s="85"/>
      <c r="R932" s="86"/>
      <c r="S932" s="80"/>
      <c r="T932" s="87"/>
      <c r="U932" s="88" t="str">
        <f t="shared" si="207"/>
        <v xml:space="preserve"> </v>
      </c>
      <c r="V932" s="89"/>
      <c r="W932" s="90" t="str">
        <f t="shared" si="208"/>
        <v xml:space="preserve"> </v>
      </c>
      <c r="X932" s="90"/>
      <c r="Y932" s="90"/>
      <c r="Z932" s="90"/>
      <c r="AA932" s="90"/>
      <c r="AB932" s="87" t="s">
        <v>74</v>
      </c>
      <c r="AC932" s="76"/>
      <c r="AD932" s="91">
        <f t="shared" si="203"/>
        <v>0</v>
      </c>
      <c r="AE932" s="88" t="str">
        <f t="shared" si="209"/>
        <v xml:space="preserve"> </v>
      </c>
      <c r="AF932" s="91" t="str">
        <f t="shared" si="204"/>
        <v xml:space="preserve"> </v>
      </c>
      <c r="AG932" s="78"/>
      <c r="AH932" s="78"/>
      <c r="AI932" s="78"/>
      <c r="AK932" s="94" t="str">
        <f t="shared" si="205"/>
        <v>≤60</v>
      </c>
      <c r="AL932" s="94">
        <f t="shared" ca="1" si="206"/>
        <v>21</v>
      </c>
      <c r="AM932" s="95">
        <f t="shared" si="214"/>
        <v>0</v>
      </c>
      <c r="AN932" s="95">
        <f t="shared" si="215"/>
        <v>0</v>
      </c>
      <c r="AO932" s="96">
        <f t="shared" si="210"/>
        <v>0</v>
      </c>
      <c r="AP932" s="96">
        <f t="shared" si="211"/>
        <v>0</v>
      </c>
    </row>
    <row r="933" spans="2:42" s="97" customFormat="1" ht="52.8" x14ac:dyDescent="0.3">
      <c r="B933" s="79">
        <f t="shared" si="212"/>
        <v>930</v>
      </c>
      <c r="C933" s="79"/>
      <c r="D933" s="80" t="s">
        <v>94</v>
      </c>
      <c r="E933" s="80"/>
      <c r="F933" s="81"/>
      <c r="G933" s="82" t="str">
        <f t="shared" si="213"/>
        <v xml:space="preserve">Группа от QF </v>
      </c>
      <c r="H933" s="83"/>
      <c r="I933" s="83"/>
      <c r="J933" s="83"/>
      <c r="K933" s="83"/>
      <c r="L933" s="127"/>
      <c r="M933" s="127"/>
      <c r="N933" s="84"/>
      <c r="O933" s="85"/>
      <c r="P933" s="85"/>
      <c r="Q933" s="85"/>
      <c r="R933" s="86"/>
      <c r="S933" s="80"/>
      <c r="T933" s="87"/>
      <c r="U933" s="88" t="str">
        <f t="shared" si="207"/>
        <v xml:space="preserve"> </v>
      </c>
      <c r="V933" s="89"/>
      <c r="W933" s="90" t="str">
        <f t="shared" si="208"/>
        <v xml:space="preserve"> </v>
      </c>
      <c r="X933" s="90"/>
      <c r="Y933" s="90"/>
      <c r="Z933" s="90"/>
      <c r="AA933" s="90"/>
      <c r="AB933" s="87" t="s">
        <v>74</v>
      </c>
      <c r="AC933" s="76"/>
      <c r="AD933" s="91">
        <f t="shared" si="203"/>
        <v>0</v>
      </c>
      <c r="AE933" s="88" t="str">
        <f t="shared" si="209"/>
        <v xml:space="preserve"> </v>
      </c>
      <c r="AF933" s="91" t="str">
        <f t="shared" si="204"/>
        <v xml:space="preserve"> </v>
      </c>
      <c r="AG933" s="78"/>
      <c r="AH933" s="78"/>
      <c r="AI933" s="78"/>
      <c r="AK933" s="94" t="str">
        <f t="shared" si="205"/>
        <v>≤60</v>
      </c>
      <c r="AL933" s="94">
        <f t="shared" ca="1" si="206"/>
        <v>31</v>
      </c>
      <c r="AM933" s="95">
        <f t="shared" si="214"/>
        <v>0</v>
      </c>
      <c r="AN933" s="95">
        <f t="shared" si="215"/>
        <v>0</v>
      </c>
      <c r="AO933" s="96">
        <f t="shared" si="210"/>
        <v>0</v>
      </c>
      <c r="AP933" s="96">
        <f t="shared" si="211"/>
        <v>0</v>
      </c>
    </row>
    <row r="934" spans="2:42" s="97" customFormat="1" ht="52.8" x14ac:dyDescent="0.3">
      <c r="B934" s="79">
        <f t="shared" si="212"/>
        <v>931</v>
      </c>
      <c r="C934" s="79"/>
      <c r="D934" s="80" t="s">
        <v>94</v>
      </c>
      <c r="E934" s="80"/>
      <c r="F934" s="81"/>
      <c r="G934" s="82" t="str">
        <f t="shared" si="213"/>
        <v xml:space="preserve">Группа от QF </v>
      </c>
      <c r="H934" s="83"/>
      <c r="I934" s="83"/>
      <c r="J934" s="83"/>
      <c r="K934" s="83"/>
      <c r="L934" s="127"/>
      <c r="M934" s="127"/>
      <c r="N934" s="84"/>
      <c r="O934" s="85"/>
      <c r="P934" s="85"/>
      <c r="Q934" s="85"/>
      <c r="R934" s="86"/>
      <c r="S934" s="80"/>
      <c r="T934" s="87"/>
      <c r="U934" s="88" t="str">
        <f t="shared" si="207"/>
        <v xml:space="preserve"> </v>
      </c>
      <c r="V934" s="89"/>
      <c r="W934" s="90" t="str">
        <f t="shared" si="208"/>
        <v xml:space="preserve"> </v>
      </c>
      <c r="X934" s="90"/>
      <c r="Y934" s="90"/>
      <c r="Z934" s="90"/>
      <c r="AA934" s="90"/>
      <c r="AB934" s="87" t="s">
        <v>74</v>
      </c>
      <c r="AC934" s="76"/>
      <c r="AD934" s="91">
        <f t="shared" si="203"/>
        <v>0</v>
      </c>
      <c r="AE934" s="88" t="str">
        <f t="shared" si="209"/>
        <v xml:space="preserve"> </v>
      </c>
      <c r="AF934" s="91" t="str">
        <f t="shared" si="204"/>
        <v xml:space="preserve"> </v>
      </c>
      <c r="AG934" s="78"/>
      <c r="AH934" s="78"/>
      <c r="AI934" s="78"/>
      <c r="AK934" s="94" t="str">
        <f t="shared" si="205"/>
        <v>≤60</v>
      </c>
      <c r="AL934" s="94">
        <f t="shared" ca="1" si="206"/>
        <v>43</v>
      </c>
      <c r="AM934" s="95">
        <f t="shared" si="214"/>
        <v>0</v>
      </c>
      <c r="AN934" s="95">
        <f t="shared" si="215"/>
        <v>0</v>
      </c>
      <c r="AO934" s="96">
        <f t="shared" si="210"/>
        <v>0</v>
      </c>
      <c r="AP934" s="96">
        <f t="shared" si="211"/>
        <v>0</v>
      </c>
    </row>
    <row r="935" spans="2:42" s="97" customFormat="1" ht="52.8" x14ac:dyDescent="0.3">
      <c r="B935" s="79">
        <f t="shared" si="212"/>
        <v>932</v>
      </c>
      <c r="C935" s="79"/>
      <c r="D935" s="80" t="s">
        <v>94</v>
      </c>
      <c r="E935" s="80"/>
      <c r="F935" s="81"/>
      <c r="G935" s="82" t="str">
        <f t="shared" si="213"/>
        <v xml:space="preserve">Группа от QF </v>
      </c>
      <c r="H935" s="83"/>
      <c r="I935" s="83"/>
      <c r="J935" s="83"/>
      <c r="K935" s="83"/>
      <c r="L935" s="127"/>
      <c r="M935" s="127"/>
      <c r="N935" s="84"/>
      <c r="O935" s="85"/>
      <c r="P935" s="85"/>
      <c r="Q935" s="85"/>
      <c r="R935" s="86"/>
      <c r="S935" s="80"/>
      <c r="T935" s="87"/>
      <c r="U935" s="88" t="str">
        <f t="shared" si="207"/>
        <v xml:space="preserve"> </v>
      </c>
      <c r="V935" s="89"/>
      <c r="W935" s="90" t="str">
        <f t="shared" si="208"/>
        <v xml:space="preserve"> </v>
      </c>
      <c r="X935" s="90"/>
      <c r="Y935" s="90"/>
      <c r="Z935" s="90"/>
      <c r="AA935" s="90"/>
      <c r="AB935" s="87" t="s">
        <v>74</v>
      </c>
      <c r="AC935" s="76"/>
      <c r="AD935" s="91">
        <f t="shared" si="203"/>
        <v>0</v>
      </c>
      <c r="AE935" s="88" t="str">
        <f t="shared" si="209"/>
        <v xml:space="preserve"> </v>
      </c>
      <c r="AF935" s="91" t="str">
        <f t="shared" si="204"/>
        <v xml:space="preserve"> </v>
      </c>
      <c r="AG935" s="78"/>
      <c r="AH935" s="78"/>
      <c r="AI935" s="78"/>
      <c r="AK935" s="94" t="str">
        <f t="shared" si="205"/>
        <v>≤60</v>
      </c>
      <c r="AL935" s="94">
        <f t="shared" ca="1" si="206"/>
        <v>32</v>
      </c>
      <c r="AM935" s="95">
        <f t="shared" si="214"/>
        <v>0</v>
      </c>
      <c r="AN935" s="95">
        <f t="shared" si="215"/>
        <v>0</v>
      </c>
      <c r="AO935" s="96">
        <f t="shared" si="210"/>
        <v>0</v>
      </c>
      <c r="AP935" s="96">
        <f t="shared" si="211"/>
        <v>0</v>
      </c>
    </row>
    <row r="936" spans="2:42" s="97" customFormat="1" ht="52.8" x14ac:dyDescent="0.3">
      <c r="B936" s="79">
        <f t="shared" si="212"/>
        <v>933</v>
      </c>
      <c r="C936" s="79"/>
      <c r="D936" s="80" t="s">
        <v>94</v>
      </c>
      <c r="E936" s="80"/>
      <c r="F936" s="81"/>
      <c r="G936" s="82" t="str">
        <f t="shared" si="213"/>
        <v xml:space="preserve">Группа от QF </v>
      </c>
      <c r="H936" s="83"/>
      <c r="I936" s="83"/>
      <c r="J936" s="83"/>
      <c r="K936" s="83"/>
      <c r="L936" s="127"/>
      <c r="M936" s="127"/>
      <c r="N936" s="84"/>
      <c r="O936" s="85"/>
      <c r="P936" s="85"/>
      <c r="Q936" s="85"/>
      <c r="R936" s="86"/>
      <c r="S936" s="80"/>
      <c r="T936" s="87"/>
      <c r="U936" s="88" t="str">
        <f t="shared" si="207"/>
        <v xml:space="preserve"> </v>
      </c>
      <c r="V936" s="89"/>
      <c r="W936" s="90" t="str">
        <f t="shared" si="208"/>
        <v xml:space="preserve"> </v>
      </c>
      <c r="X936" s="90"/>
      <c r="Y936" s="90"/>
      <c r="Z936" s="90"/>
      <c r="AA936" s="90"/>
      <c r="AB936" s="87" t="s">
        <v>74</v>
      </c>
      <c r="AC936" s="76"/>
      <c r="AD936" s="91">
        <f t="shared" si="203"/>
        <v>0</v>
      </c>
      <c r="AE936" s="88" t="str">
        <f t="shared" si="209"/>
        <v xml:space="preserve"> </v>
      </c>
      <c r="AF936" s="91" t="str">
        <f t="shared" si="204"/>
        <v xml:space="preserve"> </v>
      </c>
      <c r="AG936" s="78"/>
      <c r="AH936" s="78"/>
      <c r="AI936" s="78"/>
      <c r="AK936" s="94" t="str">
        <f t="shared" si="205"/>
        <v>≤60</v>
      </c>
      <c r="AL936" s="94">
        <f t="shared" ca="1" si="206"/>
        <v>32</v>
      </c>
      <c r="AM936" s="95">
        <f t="shared" si="214"/>
        <v>0</v>
      </c>
      <c r="AN936" s="95">
        <f t="shared" si="215"/>
        <v>0</v>
      </c>
      <c r="AO936" s="96">
        <f t="shared" si="210"/>
        <v>0</v>
      </c>
      <c r="AP936" s="96">
        <f t="shared" si="211"/>
        <v>0</v>
      </c>
    </row>
    <row r="937" spans="2:42" s="97" customFormat="1" ht="52.8" x14ac:dyDescent="0.3">
      <c r="B937" s="79">
        <f t="shared" si="212"/>
        <v>934</v>
      </c>
      <c r="C937" s="79"/>
      <c r="D937" s="80" t="s">
        <v>94</v>
      </c>
      <c r="E937" s="80"/>
      <c r="F937" s="81"/>
      <c r="G937" s="82" t="str">
        <f t="shared" si="213"/>
        <v xml:space="preserve">Группа от QF </v>
      </c>
      <c r="H937" s="83"/>
      <c r="I937" s="83"/>
      <c r="J937" s="83"/>
      <c r="K937" s="83"/>
      <c r="L937" s="127"/>
      <c r="M937" s="127"/>
      <c r="N937" s="84"/>
      <c r="O937" s="85"/>
      <c r="P937" s="85"/>
      <c r="Q937" s="85"/>
      <c r="R937" s="86"/>
      <c r="S937" s="80"/>
      <c r="T937" s="87"/>
      <c r="U937" s="88" t="str">
        <f t="shared" si="207"/>
        <v xml:space="preserve"> </v>
      </c>
      <c r="V937" s="89"/>
      <c r="W937" s="90" t="str">
        <f t="shared" si="208"/>
        <v xml:space="preserve"> </v>
      </c>
      <c r="X937" s="90"/>
      <c r="Y937" s="90"/>
      <c r="Z937" s="90"/>
      <c r="AA937" s="90"/>
      <c r="AB937" s="87" t="s">
        <v>74</v>
      </c>
      <c r="AC937" s="76"/>
      <c r="AD937" s="91">
        <f t="shared" si="203"/>
        <v>0</v>
      </c>
      <c r="AE937" s="88" t="str">
        <f t="shared" si="209"/>
        <v xml:space="preserve"> </v>
      </c>
      <c r="AF937" s="91" t="str">
        <f t="shared" si="204"/>
        <v xml:space="preserve"> </v>
      </c>
      <c r="AG937" s="78"/>
      <c r="AH937" s="78"/>
      <c r="AI937" s="78"/>
      <c r="AK937" s="94" t="str">
        <f t="shared" si="205"/>
        <v>≤60</v>
      </c>
      <c r="AL937" s="94">
        <f t="shared" ca="1" si="206"/>
        <v>42</v>
      </c>
      <c r="AM937" s="95">
        <f t="shared" si="214"/>
        <v>0</v>
      </c>
      <c r="AN937" s="95">
        <f t="shared" si="215"/>
        <v>0</v>
      </c>
      <c r="AO937" s="96">
        <f t="shared" si="210"/>
        <v>0</v>
      </c>
      <c r="AP937" s="96">
        <f t="shared" si="211"/>
        <v>0</v>
      </c>
    </row>
    <row r="938" spans="2:42" s="97" customFormat="1" ht="52.8" x14ac:dyDescent="0.3">
      <c r="B938" s="79">
        <f t="shared" si="212"/>
        <v>935</v>
      </c>
      <c r="C938" s="79"/>
      <c r="D938" s="80" t="s">
        <v>94</v>
      </c>
      <c r="E938" s="80"/>
      <c r="F938" s="81"/>
      <c r="G938" s="82" t="str">
        <f t="shared" si="213"/>
        <v xml:space="preserve">Группа от QF </v>
      </c>
      <c r="H938" s="83"/>
      <c r="I938" s="83"/>
      <c r="J938" s="83"/>
      <c r="K938" s="83"/>
      <c r="L938" s="127"/>
      <c r="M938" s="127"/>
      <c r="N938" s="84"/>
      <c r="O938" s="85"/>
      <c r="P938" s="85"/>
      <c r="Q938" s="85"/>
      <c r="R938" s="86"/>
      <c r="S938" s="80"/>
      <c r="T938" s="87"/>
      <c r="U938" s="88" t="str">
        <f t="shared" si="207"/>
        <v xml:space="preserve"> </v>
      </c>
      <c r="V938" s="89"/>
      <c r="W938" s="90" t="str">
        <f t="shared" si="208"/>
        <v xml:space="preserve"> </v>
      </c>
      <c r="X938" s="90"/>
      <c r="Y938" s="90"/>
      <c r="Z938" s="90"/>
      <c r="AA938" s="90"/>
      <c r="AB938" s="87" t="s">
        <v>74</v>
      </c>
      <c r="AC938" s="76"/>
      <c r="AD938" s="91">
        <f t="shared" si="203"/>
        <v>0</v>
      </c>
      <c r="AE938" s="88" t="str">
        <f t="shared" si="209"/>
        <v xml:space="preserve"> </v>
      </c>
      <c r="AF938" s="91" t="str">
        <f t="shared" si="204"/>
        <v xml:space="preserve"> </v>
      </c>
      <c r="AG938" s="78"/>
      <c r="AH938" s="78"/>
      <c r="AI938" s="78"/>
      <c r="AK938" s="94" t="str">
        <f t="shared" si="205"/>
        <v>≤60</v>
      </c>
      <c r="AL938" s="94">
        <f t="shared" ca="1" si="206"/>
        <v>35</v>
      </c>
      <c r="AM938" s="95">
        <f t="shared" si="214"/>
        <v>0</v>
      </c>
      <c r="AN938" s="95">
        <f t="shared" si="215"/>
        <v>0</v>
      </c>
      <c r="AO938" s="96">
        <f t="shared" si="210"/>
        <v>0</v>
      </c>
      <c r="AP938" s="96">
        <f t="shared" si="211"/>
        <v>0</v>
      </c>
    </row>
    <row r="939" spans="2:42" s="97" customFormat="1" ht="52.8" x14ac:dyDescent="0.3">
      <c r="B939" s="79">
        <f t="shared" si="212"/>
        <v>936</v>
      </c>
      <c r="C939" s="79"/>
      <c r="D939" s="80" t="s">
        <v>94</v>
      </c>
      <c r="E939" s="80"/>
      <c r="F939" s="81"/>
      <c r="G939" s="82" t="str">
        <f t="shared" si="213"/>
        <v xml:space="preserve">Группа от QF </v>
      </c>
      <c r="H939" s="83"/>
      <c r="I939" s="83"/>
      <c r="J939" s="83"/>
      <c r="K939" s="83"/>
      <c r="L939" s="127"/>
      <c r="M939" s="127"/>
      <c r="N939" s="84"/>
      <c r="O939" s="85"/>
      <c r="P939" s="85"/>
      <c r="Q939" s="85"/>
      <c r="R939" s="86"/>
      <c r="S939" s="80"/>
      <c r="T939" s="87"/>
      <c r="U939" s="88" t="str">
        <f t="shared" si="207"/>
        <v xml:space="preserve"> </v>
      </c>
      <c r="V939" s="89"/>
      <c r="W939" s="90" t="str">
        <f t="shared" si="208"/>
        <v xml:space="preserve"> </v>
      </c>
      <c r="X939" s="90"/>
      <c r="Y939" s="90"/>
      <c r="Z939" s="90"/>
      <c r="AA939" s="90"/>
      <c r="AB939" s="87" t="s">
        <v>74</v>
      </c>
      <c r="AC939" s="76"/>
      <c r="AD939" s="91">
        <f t="shared" si="203"/>
        <v>0</v>
      </c>
      <c r="AE939" s="88" t="str">
        <f t="shared" si="209"/>
        <v xml:space="preserve"> </v>
      </c>
      <c r="AF939" s="91" t="str">
        <f t="shared" si="204"/>
        <v xml:space="preserve"> </v>
      </c>
      <c r="AG939" s="78"/>
      <c r="AH939" s="78"/>
      <c r="AI939" s="78"/>
      <c r="AK939" s="94" t="str">
        <f t="shared" si="205"/>
        <v>≤60</v>
      </c>
      <c r="AL939" s="94">
        <f t="shared" ca="1" si="206"/>
        <v>25</v>
      </c>
      <c r="AM939" s="95">
        <f t="shared" si="214"/>
        <v>0</v>
      </c>
      <c r="AN939" s="95">
        <f t="shared" si="215"/>
        <v>0</v>
      </c>
      <c r="AO939" s="96">
        <f t="shared" si="210"/>
        <v>0</v>
      </c>
      <c r="AP939" s="96">
        <f t="shared" si="211"/>
        <v>0</v>
      </c>
    </row>
    <row r="940" spans="2:42" s="97" customFormat="1" ht="52.8" x14ac:dyDescent="0.3">
      <c r="B940" s="79">
        <f t="shared" si="212"/>
        <v>937</v>
      </c>
      <c r="C940" s="79"/>
      <c r="D940" s="80" t="s">
        <v>94</v>
      </c>
      <c r="E940" s="80"/>
      <c r="F940" s="81"/>
      <c r="G940" s="82" t="str">
        <f t="shared" si="213"/>
        <v xml:space="preserve">Группа от QF </v>
      </c>
      <c r="H940" s="83"/>
      <c r="I940" s="83"/>
      <c r="J940" s="83"/>
      <c r="K940" s="83"/>
      <c r="L940" s="127"/>
      <c r="M940" s="127"/>
      <c r="N940" s="84"/>
      <c r="O940" s="85"/>
      <c r="P940" s="85"/>
      <c r="Q940" s="85"/>
      <c r="R940" s="86"/>
      <c r="S940" s="80"/>
      <c r="T940" s="87"/>
      <c r="U940" s="88" t="str">
        <f t="shared" si="207"/>
        <v xml:space="preserve"> </v>
      </c>
      <c r="V940" s="89"/>
      <c r="W940" s="90" t="str">
        <f t="shared" si="208"/>
        <v xml:space="preserve"> </v>
      </c>
      <c r="X940" s="90"/>
      <c r="Y940" s="90"/>
      <c r="Z940" s="90"/>
      <c r="AA940" s="90"/>
      <c r="AB940" s="87" t="s">
        <v>74</v>
      </c>
      <c r="AC940" s="76"/>
      <c r="AD940" s="91">
        <f t="shared" si="203"/>
        <v>0</v>
      </c>
      <c r="AE940" s="88" t="str">
        <f t="shared" si="209"/>
        <v xml:space="preserve"> </v>
      </c>
      <c r="AF940" s="91" t="str">
        <f t="shared" si="204"/>
        <v xml:space="preserve"> </v>
      </c>
      <c r="AG940" s="78"/>
      <c r="AH940" s="78"/>
      <c r="AI940" s="78"/>
      <c r="AK940" s="94" t="str">
        <f t="shared" si="205"/>
        <v>≤60</v>
      </c>
      <c r="AL940" s="94">
        <f t="shared" ca="1" si="206"/>
        <v>21</v>
      </c>
      <c r="AM940" s="95">
        <f t="shared" si="214"/>
        <v>0</v>
      </c>
      <c r="AN940" s="95">
        <f t="shared" si="215"/>
        <v>0</v>
      </c>
      <c r="AO940" s="96">
        <f t="shared" si="210"/>
        <v>0</v>
      </c>
      <c r="AP940" s="96">
        <f t="shared" si="211"/>
        <v>0</v>
      </c>
    </row>
    <row r="941" spans="2:42" s="97" customFormat="1" ht="52.8" x14ac:dyDescent="0.3">
      <c r="B941" s="79">
        <f t="shared" si="212"/>
        <v>938</v>
      </c>
      <c r="C941" s="79"/>
      <c r="D941" s="80" t="s">
        <v>94</v>
      </c>
      <c r="E941" s="80"/>
      <c r="F941" s="81"/>
      <c r="G941" s="82" t="str">
        <f t="shared" si="213"/>
        <v xml:space="preserve">Группа от QF </v>
      </c>
      <c r="H941" s="83"/>
      <c r="I941" s="83"/>
      <c r="J941" s="83"/>
      <c r="K941" s="83"/>
      <c r="L941" s="127"/>
      <c r="M941" s="127"/>
      <c r="N941" s="84"/>
      <c r="O941" s="85"/>
      <c r="P941" s="85"/>
      <c r="Q941" s="85"/>
      <c r="R941" s="86"/>
      <c r="S941" s="80"/>
      <c r="T941" s="87"/>
      <c r="U941" s="88" t="str">
        <f t="shared" si="207"/>
        <v xml:space="preserve"> </v>
      </c>
      <c r="V941" s="89"/>
      <c r="W941" s="90" t="str">
        <f t="shared" si="208"/>
        <v xml:space="preserve"> </v>
      </c>
      <c r="X941" s="90"/>
      <c r="Y941" s="90"/>
      <c r="Z941" s="90"/>
      <c r="AA941" s="90"/>
      <c r="AB941" s="87" t="s">
        <v>74</v>
      </c>
      <c r="AC941" s="76"/>
      <c r="AD941" s="91">
        <f t="shared" si="203"/>
        <v>0</v>
      </c>
      <c r="AE941" s="88" t="str">
        <f t="shared" si="209"/>
        <v xml:space="preserve"> </v>
      </c>
      <c r="AF941" s="91" t="str">
        <f t="shared" si="204"/>
        <v xml:space="preserve"> </v>
      </c>
      <c r="AG941" s="78"/>
      <c r="AH941" s="78"/>
      <c r="AI941" s="78"/>
      <c r="AK941" s="94" t="str">
        <f t="shared" si="205"/>
        <v>≤60</v>
      </c>
      <c r="AL941" s="94">
        <f t="shared" ca="1" si="206"/>
        <v>35</v>
      </c>
      <c r="AM941" s="95">
        <f t="shared" si="214"/>
        <v>0</v>
      </c>
      <c r="AN941" s="95">
        <f t="shared" si="215"/>
        <v>0</v>
      </c>
      <c r="AO941" s="96">
        <f t="shared" si="210"/>
        <v>0</v>
      </c>
      <c r="AP941" s="96">
        <f t="shared" si="211"/>
        <v>0</v>
      </c>
    </row>
    <row r="942" spans="2:42" s="97" customFormat="1" ht="52.8" x14ac:dyDescent="0.3">
      <c r="B942" s="79">
        <f t="shared" si="212"/>
        <v>939</v>
      </c>
      <c r="C942" s="79"/>
      <c r="D942" s="80" t="s">
        <v>94</v>
      </c>
      <c r="E942" s="80"/>
      <c r="F942" s="81"/>
      <c r="G942" s="82" t="str">
        <f t="shared" si="213"/>
        <v xml:space="preserve">Группа от QF </v>
      </c>
      <c r="H942" s="83"/>
      <c r="I942" s="83"/>
      <c r="J942" s="83"/>
      <c r="K942" s="83"/>
      <c r="L942" s="127"/>
      <c r="M942" s="127"/>
      <c r="N942" s="84"/>
      <c r="O942" s="85"/>
      <c r="P942" s="85"/>
      <c r="Q942" s="85"/>
      <c r="R942" s="86"/>
      <c r="S942" s="80"/>
      <c r="T942" s="87"/>
      <c r="U942" s="88" t="str">
        <f t="shared" si="207"/>
        <v xml:space="preserve"> </v>
      </c>
      <c r="V942" s="89"/>
      <c r="W942" s="90" t="str">
        <f t="shared" si="208"/>
        <v xml:space="preserve"> </v>
      </c>
      <c r="X942" s="90"/>
      <c r="Y942" s="90"/>
      <c r="Z942" s="90"/>
      <c r="AA942" s="90"/>
      <c r="AB942" s="87" t="s">
        <v>74</v>
      </c>
      <c r="AC942" s="76"/>
      <c r="AD942" s="91">
        <f t="shared" si="203"/>
        <v>0</v>
      </c>
      <c r="AE942" s="88" t="str">
        <f t="shared" si="209"/>
        <v xml:space="preserve"> </v>
      </c>
      <c r="AF942" s="91" t="str">
        <f t="shared" si="204"/>
        <v xml:space="preserve"> </v>
      </c>
      <c r="AG942" s="78"/>
      <c r="AH942" s="78"/>
      <c r="AI942" s="78"/>
      <c r="AK942" s="94" t="str">
        <f t="shared" si="205"/>
        <v>≤60</v>
      </c>
      <c r="AL942" s="94">
        <f t="shared" ca="1" si="206"/>
        <v>48</v>
      </c>
      <c r="AM942" s="95">
        <f t="shared" si="214"/>
        <v>0</v>
      </c>
      <c r="AN942" s="95">
        <f t="shared" si="215"/>
        <v>0</v>
      </c>
      <c r="AO942" s="96">
        <f t="shared" si="210"/>
        <v>0</v>
      </c>
      <c r="AP942" s="96">
        <f t="shared" si="211"/>
        <v>0</v>
      </c>
    </row>
    <row r="943" spans="2:42" s="97" customFormat="1" ht="52.8" x14ac:dyDescent="0.3">
      <c r="B943" s="79">
        <f t="shared" si="212"/>
        <v>940</v>
      </c>
      <c r="C943" s="79"/>
      <c r="D943" s="80" t="s">
        <v>94</v>
      </c>
      <c r="E943" s="80"/>
      <c r="F943" s="81"/>
      <c r="G943" s="82" t="str">
        <f t="shared" si="213"/>
        <v xml:space="preserve">Группа от QF </v>
      </c>
      <c r="H943" s="83"/>
      <c r="I943" s="83"/>
      <c r="J943" s="83"/>
      <c r="K943" s="83"/>
      <c r="L943" s="127"/>
      <c r="M943" s="127"/>
      <c r="N943" s="84"/>
      <c r="O943" s="85"/>
      <c r="P943" s="85"/>
      <c r="Q943" s="85"/>
      <c r="R943" s="86"/>
      <c r="S943" s="80"/>
      <c r="T943" s="87"/>
      <c r="U943" s="88" t="str">
        <f t="shared" si="207"/>
        <v xml:space="preserve"> </v>
      </c>
      <c r="V943" s="89"/>
      <c r="W943" s="90" t="str">
        <f t="shared" si="208"/>
        <v xml:space="preserve"> </v>
      </c>
      <c r="X943" s="90"/>
      <c r="Y943" s="90"/>
      <c r="Z943" s="90"/>
      <c r="AA943" s="90"/>
      <c r="AB943" s="87" t="s">
        <v>74</v>
      </c>
      <c r="AC943" s="76"/>
      <c r="AD943" s="91">
        <f t="shared" si="203"/>
        <v>0</v>
      </c>
      <c r="AE943" s="88" t="str">
        <f t="shared" si="209"/>
        <v xml:space="preserve"> </v>
      </c>
      <c r="AF943" s="91" t="str">
        <f t="shared" si="204"/>
        <v xml:space="preserve"> </v>
      </c>
      <c r="AG943" s="78"/>
      <c r="AH943" s="78"/>
      <c r="AI943" s="78"/>
      <c r="AK943" s="94" t="str">
        <f t="shared" si="205"/>
        <v>≤60</v>
      </c>
      <c r="AL943" s="94">
        <f t="shared" ca="1" si="206"/>
        <v>50</v>
      </c>
      <c r="AM943" s="95">
        <f t="shared" si="214"/>
        <v>0</v>
      </c>
      <c r="AN943" s="95">
        <f t="shared" si="215"/>
        <v>0</v>
      </c>
      <c r="AO943" s="96">
        <f t="shared" si="210"/>
        <v>0</v>
      </c>
      <c r="AP943" s="96">
        <f t="shared" si="211"/>
        <v>0</v>
      </c>
    </row>
    <row r="944" spans="2:42" s="97" customFormat="1" ht="52.8" x14ac:dyDescent="0.3">
      <c r="B944" s="79">
        <f t="shared" si="212"/>
        <v>941</v>
      </c>
      <c r="C944" s="79"/>
      <c r="D944" s="80" t="s">
        <v>94</v>
      </c>
      <c r="E944" s="80"/>
      <c r="F944" s="81"/>
      <c r="G944" s="82" t="str">
        <f t="shared" si="213"/>
        <v xml:space="preserve">Группа от QF </v>
      </c>
      <c r="H944" s="83"/>
      <c r="I944" s="83"/>
      <c r="J944" s="83"/>
      <c r="K944" s="83"/>
      <c r="L944" s="127"/>
      <c r="M944" s="127"/>
      <c r="N944" s="84"/>
      <c r="O944" s="85"/>
      <c r="P944" s="85"/>
      <c r="Q944" s="85"/>
      <c r="R944" s="86"/>
      <c r="S944" s="80"/>
      <c r="T944" s="87"/>
      <c r="U944" s="88" t="str">
        <f t="shared" si="207"/>
        <v xml:space="preserve"> </v>
      </c>
      <c r="V944" s="89"/>
      <c r="W944" s="90" t="str">
        <f t="shared" si="208"/>
        <v xml:space="preserve"> </v>
      </c>
      <c r="X944" s="90"/>
      <c r="Y944" s="90"/>
      <c r="Z944" s="90"/>
      <c r="AA944" s="90"/>
      <c r="AB944" s="87" t="s">
        <v>74</v>
      </c>
      <c r="AC944" s="76"/>
      <c r="AD944" s="91">
        <f t="shared" si="203"/>
        <v>0</v>
      </c>
      <c r="AE944" s="88" t="str">
        <f t="shared" si="209"/>
        <v xml:space="preserve"> </v>
      </c>
      <c r="AF944" s="91" t="str">
        <f t="shared" si="204"/>
        <v xml:space="preserve"> </v>
      </c>
      <c r="AG944" s="78"/>
      <c r="AH944" s="78"/>
      <c r="AI944" s="78"/>
      <c r="AK944" s="94" t="str">
        <f t="shared" si="205"/>
        <v>≤60</v>
      </c>
      <c r="AL944" s="94">
        <f t="shared" ca="1" si="206"/>
        <v>45</v>
      </c>
      <c r="AM944" s="95">
        <f t="shared" si="214"/>
        <v>0</v>
      </c>
      <c r="AN944" s="95">
        <f t="shared" si="215"/>
        <v>0</v>
      </c>
      <c r="AO944" s="96">
        <f t="shared" si="210"/>
        <v>0</v>
      </c>
      <c r="AP944" s="96">
        <f t="shared" si="211"/>
        <v>0</v>
      </c>
    </row>
    <row r="945" spans="2:42" s="97" customFormat="1" ht="52.8" x14ac:dyDescent="0.3">
      <c r="B945" s="79">
        <f t="shared" si="212"/>
        <v>942</v>
      </c>
      <c r="C945" s="79"/>
      <c r="D945" s="80" t="s">
        <v>94</v>
      </c>
      <c r="E945" s="80"/>
      <c r="F945" s="81"/>
      <c r="G945" s="82" t="str">
        <f t="shared" si="213"/>
        <v xml:space="preserve">Группа от QF </v>
      </c>
      <c r="H945" s="83"/>
      <c r="I945" s="83"/>
      <c r="J945" s="83"/>
      <c r="K945" s="83"/>
      <c r="L945" s="127"/>
      <c r="M945" s="127"/>
      <c r="N945" s="84"/>
      <c r="O945" s="85"/>
      <c r="P945" s="85"/>
      <c r="Q945" s="85"/>
      <c r="R945" s="86"/>
      <c r="S945" s="80"/>
      <c r="T945" s="87"/>
      <c r="U945" s="88" t="str">
        <f t="shared" si="207"/>
        <v xml:space="preserve"> </v>
      </c>
      <c r="V945" s="89"/>
      <c r="W945" s="90" t="str">
        <f t="shared" si="208"/>
        <v xml:space="preserve"> </v>
      </c>
      <c r="X945" s="90"/>
      <c r="Y945" s="90"/>
      <c r="Z945" s="90"/>
      <c r="AA945" s="90"/>
      <c r="AB945" s="87" t="s">
        <v>74</v>
      </c>
      <c r="AC945" s="76"/>
      <c r="AD945" s="91">
        <f t="shared" si="203"/>
        <v>0</v>
      </c>
      <c r="AE945" s="88" t="str">
        <f t="shared" si="209"/>
        <v xml:space="preserve"> </v>
      </c>
      <c r="AF945" s="91" t="str">
        <f t="shared" si="204"/>
        <v xml:space="preserve"> </v>
      </c>
      <c r="AG945" s="78"/>
      <c r="AH945" s="78"/>
      <c r="AI945" s="78"/>
      <c r="AK945" s="94" t="str">
        <f t="shared" si="205"/>
        <v>≤60</v>
      </c>
      <c r="AL945" s="94">
        <f t="shared" ca="1" si="206"/>
        <v>20</v>
      </c>
      <c r="AM945" s="95">
        <f t="shared" si="214"/>
        <v>0</v>
      </c>
      <c r="AN945" s="95">
        <f t="shared" si="215"/>
        <v>0</v>
      </c>
      <c r="AO945" s="96">
        <f t="shared" si="210"/>
        <v>0</v>
      </c>
      <c r="AP945" s="96">
        <f t="shared" si="211"/>
        <v>0</v>
      </c>
    </row>
    <row r="946" spans="2:42" s="97" customFormat="1" ht="52.8" x14ac:dyDescent="0.3">
      <c r="B946" s="79">
        <f t="shared" si="212"/>
        <v>943</v>
      </c>
      <c r="C946" s="79"/>
      <c r="D946" s="80" t="s">
        <v>94</v>
      </c>
      <c r="E946" s="80"/>
      <c r="F946" s="81"/>
      <c r="G946" s="82" t="str">
        <f t="shared" si="213"/>
        <v xml:space="preserve">Группа от QF </v>
      </c>
      <c r="H946" s="83"/>
      <c r="I946" s="83"/>
      <c r="J946" s="83"/>
      <c r="K946" s="83"/>
      <c r="L946" s="127"/>
      <c r="M946" s="127"/>
      <c r="N946" s="84"/>
      <c r="O946" s="85"/>
      <c r="P946" s="85"/>
      <c r="Q946" s="85"/>
      <c r="R946" s="86"/>
      <c r="S946" s="80"/>
      <c r="T946" s="87"/>
      <c r="U946" s="88" t="str">
        <f t="shared" si="207"/>
        <v xml:space="preserve"> </v>
      </c>
      <c r="V946" s="89"/>
      <c r="W946" s="90" t="str">
        <f t="shared" si="208"/>
        <v xml:space="preserve"> </v>
      </c>
      <c r="X946" s="90"/>
      <c r="Y946" s="90"/>
      <c r="Z946" s="90"/>
      <c r="AA946" s="90"/>
      <c r="AB946" s="87" t="s">
        <v>74</v>
      </c>
      <c r="AC946" s="76"/>
      <c r="AD946" s="91">
        <f t="shared" si="203"/>
        <v>0</v>
      </c>
      <c r="AE946" s="88" t="str">
        <f t="shared" si="209"/>
        <v xml:space="preserve"> </v>
      </c>
      <c r="AF946" s="91" t="str">
        <f t="shared" si="204"/>
        <v xml:space="preserve"> </v>
      </c>
      <c r="AG946" s="78"/>
      <c r="AH946" s="78"/>
      <c r="AI946" s="78"/>
      <c r="AK946" s="94" t="str">
        <f t="shared" si="205"/>
        <v>≤60</v>
      </c>
      <c r="AL946" s="94">
        <f t="shared" ca="1" si="206"/>
        <v>25</v>
      </c>
      <c r="AM946" s="95">
        <f t="shared" si="214"/>
        <v>0</v>
      </c>
      <c r="AN946" s="95">
        <f t="shared" si="215"/>
        <v>0</v>
      </c>
      <c r="AO946" s="96">
        <f t="shared" si="210"/>
        <v>0</v>
      </c>
      <c r="AP946" s="96">
        <f t="shared" si="211"/>
        <v>0</v>
      </c>
    </row>
    <row r="947" spans="2:42" s="97" customFormat="1" ht="52.8" x14ac:dyDescent="0.3">
      <c r="B947" s="79">
        <f t="shared" si="212"/>
        <v>944</v>
      </c>
      <c r="C947" s="79"/>
      <c r="D947" s="80" t="s">
        <v>94</v>
      </c>
      <c r="E947" s="80"/>
      <c r="F947" s="81"/>
      <c r="G947" s="82" t="str">
        <f t="shared" si="213"/>
        <v xml:space="preserve">Группа от QF </v>
      </c>
      <c r="H947" s="83"/>
      <c r="I947" s="83"/>
      <c r="J947" s="83"/>
      <c r="K947" s="83"/>
      <c r="L947" s="127"/>
      <c r="M947" s="127"/>
      <c r="N947" s="84"/>
      <c r="O947" s="85"/>
      <c r="P947" s="85"/>
      <c r="Q947" s="85"/>
      <c r="R947" s="86"/>
      <c r="S947" s="80"/>
      <c r="T947" s="87"/>
      <c r="U947" s="88" t="str">
        <f t="shared" si="207"/>
        <v xml:space="preserve"> </v>
      </c>
      <c r="V947" s="89"/>
      <c r="W947" s="90" t="str">
        <f t="shared" si="208"/>
        <v xml:space="preserve"> </v>
      </c>
      <c r="X947" s="90"/>
      <c r="Y947" s="90"/>
      <c r="Z947" s="90"/>
      <c r="AA947" s="90"/>
      <c r="AB947" s="87" t="s">
        <v>74</v>
      </c>
      <c r="AC947" s="76"/>
      <c r="AD947" s="91">
        <f t="shared" si="203"/>
        <v>0</v>
      </c>
      <c r="AE947" s="88" t="str">
        <f t="shared" si="209"/>
        <v xml:space="preserve"> </v>
      </c>
      <c r="AF947" s="91" t="str">
        <f t="shared" si="204"/>
        <v xml:space="preserve"> </v>
      </c>
      <c r="AG947" s="78"/>
      <c r="AH947" s="78"/>
      <c r="AI947" s="78"/>
      <c r="AK947" s="94" t="str">
        <f t="shared" si="205"/>
        <v>≤60</v>
      </c>
      <c r="AL947" s="94">
        <f t="shared" ca="1" si="206"/>
        <v>20</v>
      </c>
      <c r="AM947" s="95">
        <f t="shared" si="214"/>
        <v>0</v>
      </c>
      <c r="AN947" s="95">
        <f t="shared" si="215"/>
        <v>0</v>
      </c>
      <c r="AO947" s="96">
        <f t="shared" si="210"/>
        <v>0</v>
      </c>
      <c r="AP947" s="96">
        <f t="shared" si="211"/>
        <v>0</v>
      </c>
    </row>
    <row r="948" spans="2:42" s="97" customFormat="1" ht="52.8" x14ac:dyDescent="0.3">
      <c r="B948" s="79">
        <f t="shared" si="212"/>
        <v>945</v>
      </c>
      <c r="C948" s="79"/>
      <c r="D948" s="80" t="s">
        <v>94</v>
      </c>
      <c r="E948" s="80"/>
      <c r="F948" s="81"/>
      <c r="G948" s="82" t="str">
        <f t="shared" si="213"/>
        <v xml:space="preserve">Группа от QF </v>
      </c>
      <c r="H948" s="83"/>
      <c r="I948" s="83"/>
      <c r="J948" s="83"/>
      <c r="K948" s="83"/>
      <c r="L948" s="127"/>
      <c r="M948" s="127"/>
      <c r="N948" s="84"/>
      <c r="O948" s="85"/>
      <c r="P948" s="85"/>
      <c r="Q948" s="85"/>
      <c r="R948" s="86"/>
      <c r="S948" s="80"/>
      <c r="T948" s="87"/>
      <c r="U948" s="88" t="str">
        <f t="shared" si="207"/>
        <v xml:space="preserve"> </v>
      </c>
      <c r="V948" s="89"/>
      <c r="W948" s="90" t="str">
        <f t="shared" si="208"/>
        <v xml:space="preserve"> </v>
      </c>
      <c r="X948" s="90"/>
      <c r="Y948" s="90"/>
      <c r="Z948" s="90"/>
      <c r="AA948" s="90"/>
      <c r="AB948" s="87" t="s">
        <v>74</v>
      </c>
      <c r="AC948" s="76"/>
      <c r="AD948" s="91">
        <f t="shared" si="203"/>
        <v>0</v>
      </c>
      <c r="AE948" s="88" t="str">
        <f t="shared" si="209"/>
        <v xml:space="preserve"> </v>
      </c>
      <c r="AF948" s="91" t="str">
        <f t="shared" si="204"/>
        <v xml:space="preserve"> </v>
      </c>
      <c r="AG948" s="78"/>
      <c r="AH948" s="78"/>
      <c r="AI948" s="78"/>
      <c r="AK948" s="94" t="str">
        <f t="shared" si="205"/>
        <v>≤60</v>
      </c>
      <c r="AL948" s="94">
        <f t="shared" ca="1" si="206"/>
        <v>24</v>
      </c>
      <c r="AM948" s="95">
        <f t="shared" si="214"/>
        <v>0</v>
      </c>
      <c r="AN948" s="95">
        <f t="shared" si="215"/>
        <v>0</v>
      </c>
      <c r="AO948" s="96">
        <f t="shared" si="210"/>
        <v>0</v>
      </c>
      <c r="AP948" s="96">
        <f t="shared" si="211"/>
        <v>0</v>
      </c>
    </row>
    <row r="949" spans="2:42" s="97" customFormat="1" ht="52.8" x14ac:dyDescent="0.3">
      <c r="B949" s="79">
        <f t="shared" si="212"/>
        <v>946</v>
      </c>
      <c r="C949" s="79"/>
      <c r="D949" s="80" t="s">
        <v>94</v>
      </c>
      <c r="E949" s="80"/>
      <c r="F949" s="81"/>
      <c r="G949" s="82" t="str">
        <f t="shared" si="213"/>
        <v xml:space="preserve">Группа от QF </v>
      </c>
      <c r="H949" s="83"/>
      <c r="I949" s="83"/>
      <c r="J949" s="83"/>
      <c r="K949" s="83"/>
      <c r="L949" s="127"/>
      <c r="M949" s="127"/>
      <c r="N949" s="84"/>
      <c r="O949" s="85"/>
      <c r="P949" s="85"/>
      <c r="Q949" s="85"/>
      <c r="R949" s="86"/>
      <c r="S949" s="80"/>
      <c r="T949" s="87"/>
      <c r="U949" s="88" t="str">
        <f t="shared" si="207"/>
        <v xml:space="preserve"> </v>
      </c>
      <c r="V949" s="89"/>
      <c r="W949" s="90" t="str">
        <f t="shared" si="208"/>
        <v xml:space="preserve"> </v>
      </c>
      <c r="X949" s="90"/>
      <c r="Y949" s="90"/>
      <c r="Z949" s="90"/>
      <c r="AA949" s="90"/>
      <c r="AB949" s="87" t="s">
        <v>74</v>
      </c>
      <c r="AC949" s="76"/>
      <c r="AD949" s="91">
        <f t="shared" si="203"/>
        <v>0</v>
      </c>
      <c r="AE949" s="88" t="str">
        <f t="shared" si="209"/>
        <v xml:space="preserve"> </v>
      </c>
      <c r="AF949" s="91" t="str">
        <f t="shared" si="204"/>
        <v xml:space="preserve"> </v>
      </c>
      <c r="AG949" s="78"/>
      <c r="AH949" s="78"/>
      <c r="AI949" s="78"/>
      <c r="AK949" s="94" t="str">
        <f t="shared" si="205"/>
        <v>≤60</v>
      </c>
      <c r="AL949" s="94">
        <f t="shared" ca="1" si="206"/>
        <v>32</v>
      </c>
      <c r="AM949" s="95">
        <f t="shared" si="214"/>
        <v>0</v>
      </c>
      <c r="AN949" s="95">
        <f t="shared" si="215"/>
        <v>0</v>
      </c>
      <c r="AO949" s="96">
        <f t="shared" si="210"/>
        <v>0</v>
      </c>
      <c r="AP949" s="96">
        <f t="shared" si="211"/>
        <v>0</v>
      </c>
    </row>
    <row r="950" spans="2:42" s="97" customFormat="1" ht="52.8" x14ac:dyDescent="0.3">
      <c r="B950" s="79">
        <f t="shared" si="212"/>
        <v>947</v>
      </c>
      <c r="C950" s="79"/>
      <c r="D950" s="80" t="s">
        <v>94</v>
      </c>
      <c r="E950" s="80"/>
      <c r="F950" s="81"/>
      <c r="G950" s="82" t="str">
        <f t="shared" si="213"/>
        <v xml:space="preserve">Группа от QF </v>
      </c>
      <c r="H950" s="83"/>
      <c r="I950" s="83"/>
      <c r="J950" s="83"/>
      <c r="K950" s="83"/>
      <c r="L950" s="127"/>
      <c r="M950" s="127"/>
      <c r="N950" s="84"/>
      <c r="O950" s="85"/>
      <c r="P950" s="85"/>
      <c r="Q950" s="85"/>
      <c r="R950" s="86"/>
      <c r="S950" s="80"/>
      <c r="T950" s="87"/>
      <c r="U950" s="88" t="str">
        <f t="shared" si="207"/>
        <v xml:space="preserve"> </v>
      </c>
      <c r="V950" s="89"/>
      <c r="W950" s="90" t="str">
        <f t="shared" si="208"/>
        <v xml:space="preserve"> </v>
      </c>
      <c r="X950" s="90"/>
      <c r="Y950" s="90"/>
      <c r="Z950" s="90"/>
      <c r="AA950" s="90"/>
      <c r="AB950" s="87" t="s">
        <v>74</v>
      </c>
      <c r="AC950" s="76"/>
      <c r="AD950" s="91">
        <f t="shared" si="203"/>
        <v>0</v>
      </c>
      <c r="AE950" s="88" t="str">
        <f t="shared" si="209"/>
        <v xml:space="preserve"> </v>
      </c>
      <c r="AF950" s="91" t="str">
        <f t="shared" si="204"/>
        <v xml:space="preserve"> </v>
      </c>
      <c r="AG950" s="78"/>
      <c r="AH950" s="78"/>
      <c r="AI950" s="78"/>
      <c r="AK950" s="94" t="str">
        <f t="shared" si="205"/>
        <v>≤60</v>
      </c>
      <c r="AL950" s="94">
        <f t="shared" ca="1" si="206"/>
        <v>40</v>
      </c>
      <c r="AM950" s="95">
        <f t="shared" si="214"/>
        <v>0</v>
      </c>
      <c r="AN950" s="95">
        <f t="shared" si="215"/>
        <v>0</v>
      </c>
      <c r="AO950" s="96">
        <f t="shared" si="210"/>
        <v>0</v>
      </c>
      <c r="AP950" s="96">
        <f t="shared" si="211"/>
        <v>0</v>
      </c>
    </row>
    <row r="951" spans="2:42" s="97" customFormat="1" ht="52.8" x14ac:dyDescent="0.3">
      <c r="B951" s="79">
        <f t="shared" si="212"/>
        <v>948</v>
      </c>
      <c r="C951" s="79"/>
      <c r="D951" s="80" t="s">
        <v>94</v>
      </c>
      <c r="E951" s="80"/>
      <c r="F951" s="81"/>
      <c r="G951" s="82" t="str">
        <f t="shared" si="213"/>
        <v xml:space="preserve">Группа от QF </v>
      </c>
      <c r="H951" s="83"/>
      <c r="I951" s="83"/>
      <c r="J951" s="83"/>
      <c r="K951" s="83"/>
      <c r="L951" s="127"/>
      <c r="M951" s="127"/>
      <c r="N951" s="84"/>
      <c r="O951" s="85"/>
      <c r="P951" s="85"/>
      <c r="Q951" s="85"/>
      <c r="R951" s="86"/>
      <c r="S951" s="80"/>
      <c r="T951" s="87"/>
      <c r="U951" s="88" t="str">
        <f t="shared" si="207"/>
        <v xml:space="preserve"> </v>
      </c>
      <c r="V951" s="89"/>
      <c r="W951" s="90" t="str">
        <f t="shared" si="208"/>
        <v xml:space="preserve"> </v>
      </c>
      <c r="X951" s="90"/>
      <c r="Y951" s="90"/>
      <c r="Z951" s="90"/>
      <c r="AA951" s="90"/>
      <c r="AB951" s="87" t="s">
        <v>74</v>
      </c>
      <c r="AC951" s="76"/>
      <c r="AD951" s="91">
        <f t="shared" si="203"/>
        <v>0</v>
      </c>
      <c r="AE951" s="88" t="str">
        <f t="shared" si="209"/>
        <v xml:space="preserve"> </v>
      </c>
      <c r="AF951" s="91" t="str">
        <f t="shared" si="204"/>
        <v xml:space="preserve"> </v>
      </c>
      <c r="AG951" s="78"/>
      <c r="AH951" s="78"/>
      <c r="AI951" s="78"/>
      <c r="AK951" s="94" t="str">
        <f t="shared" si="205"/>
        <v>≤60</v>
      </c>
      <c r="AL951" s="94">
        <f t="shared" ca="1" si="206"/>
        <v>40</v>
      </c>
      <c r="AM951" s="95">
        <f t="shared" si="214"/>
        <v>0</v>
      </c>
      <c r="AN951" s="95">
        <f t="shared" si="215"/>
        <v>0</v>
      </c>
      <c r="AO951" s="96">
        <f t="shared" si="210"/>
        <v>0</v>
      </c>
      <c r="AP951" s="96">
        <f t="shared" si="211"/>
        <v>0</v>
      </c>
    </row>
    <row r="952" spans="2:42" s="97" customFormat="1" ht="52.8" x14ac:dyDescent="0.3">
      <c r="B952" s="79">
        <f t="shared" si="212"/>
        <v>949</v>
      </c>
      <c r="C952" s="79"/>
      <c r="D952" s="80" t="s">
        <v>94</v>
      </c>
      <c r="E952" s="80"/>
      <c r="F952" s="81"/>
      <c r="G952" s="82" t="str">
        <f t="shared" si="213"/>
        <v xml:space="preserve">Группа от QF </v>
      </c>
      <c r="H952" s="83"/>
      <c r="I952" s="83"/>
      <c r="J952" s="83"/>
      <c r="K952" s="83"/>
      <c r="L952" s="127"/>
      <c r="M952" s="127"/>
      <c r="N952" s="84"/>
      <c r="O952" s="85"/>
      <c r="P952" s="85"/>
      <c r="Q952" s="85"/>
      <c r="R952" s="86"/>
      <c r="S952" s="80"/>
      <c r="T952" s="87"/>
      <c r="U952" s="88" t="str">
        <f t="shared" si="207"/>
        <v xml:space="preserve"> </v>
      </c>
      <c r="V952" s="89"/>
      <c r="W952" s="90" t="str">
        <f t="shared" si="208"/>
        <v xml:space="preserve"> </v>
      </c>
      <c r="X952" s="90"/>
      <c r="Y952" s="90"/>
      <c r="Z952" s="90"/>
      <c r="AA952" s="90"/>
      <c r="AB952" s="87" t="s">
        <v>74</v>
      </c>
      <c r="AC952" s="76"/>
      <c r="AD952" s="91">
        <f t="shared" si="203"/>
        <v>0</v>
      </c>
      <c r="AE952" s="88" t="str">
        <f t="shared" si="209"/>
        <v xml:space="preserve"> </v>
      </c>
      <c r="AF952" s="91" t="str">
        <f t="shared" si="204"/>
        <v xml:space="preserve"> </v>
      </c>
      <c r="AG952" s="78"/>
      <c r="AH952" s="78"/>
      <c r="AI952" s="78"/>
      <c r="AK952" s="94" t="str">
        <f t="shared" si="205"/>
        <v>≤60</v>
      </c>
      <c r="AL952" s="94">
        <f t="shared" ca="1" si="206"/>
        <v>24</v>
      </c>
      <c r="AM952" s="95">
        <f t="shared" si="214"/>
        <v>0</v>
      </c>
      <c r="AN952" s="95">
        <f t="shared" si="215"/>
        <v>0</v>
      </c>
      <c r="AO952" s="96">
        <f t="shared" si="210"/>
        <v>0</v>
      </c>
      <c r="AP952" s="96">
        <f t="shared" si="211"/>
        <v>0</v>
      </c>
    </row>
    <row r="953" spans="2:42" s="97" customFormat="1" ht="52.8" x14ac:dyDescent="0.3">
      <c r="B953" s="79">
        <f t="shared" si="212"/>
        <v>950</v>
      </c>
      <c r="C953" s="79"/>
      <c r="D953" s="80" t="s">
        <v>94</v>
      </c>
      <c r="E953" s="80"/>
      <c r="F953" s="81"/>
      <c r="G953" s="82" t="str">
        <f t="shared" si="213"/>
        <v xml:space="preserve">Группа от QF </v>
      </c>
      <c r="H953" s="83"/>
      <c r="I953" s="83"/>
      <c r="J953" s="83"/>
      <c r="K953" s="83"/>
      <c r="L953" s="127"/>
      <c r="M953" s="127"/>
      <c r="N953" s="84"/>
      <c r="O953" s="85"/>
      <c r="P953" s="85"/>
      <c r="Q953" s="85"/>
      <c r="R953" s="86"/>
      <c r="S953" s="80"/>
      <c r="T953" s="87"/>
      <c r="U953" s="88" t="str">
        <f t="shared" si="207"/>
        <v xml:space="preserve"> </v>
      </c>
      <c r="V953" s="89"/>
      <c r="W953" s="90" t="str">
        <f t="shared" si="208"/>
        <v xml:space="preserve"> </v>
      </c>
      <c r="X953" s="90"/>
      <c r="Y953" s="90"/>
      <c r="Z953" s="90"/>
      <c r="AA953" s="90"/>
      <c r="AB953" s="87" t="s">
        <v>74</v>
      </c>
      <c r="AC953" s="76"/>
      <c r="AD953" s="91">
        <f t="shared" si="203"/>
        <v>0</v>
      </c>
      <c r="AE953" s="88" t="str">
        <f t="shared" si="209"/>
        <v xml:space="preserve"> </v>
      </c>
      <c r="AF953" s="91" t="str">
        <f t="shared" si="204"/>
        <v xml:space="preserve"> </v>
      </c>
      <c r="AG953" s="78"/>
      <c r="AH953" s="78"/>
      <c r="AI953" s="78"/>
      <c r="AK953" s="94" t="str">
        <f t="shared" si="205"/>
        <v>≤60</v>
      </c>
      <c r="AL953" s="94">
        <f t="shared" ca="1" si="206"/>
        <v>40</v>
      </c>
      <c r="AM953" s="95">
        <f t="shared" si="214"/>
        <v>0</v>
      </c>
      <c r="AN953" s="95">
        <f t="shared" si="215"/>
        <v>0</v>
      </c>
      <c r="AO953" s="96">
        <f t="shared" si="210"/>
        <v>0</v>
      </c>
      <c r="AP953" s="96">
        <f t="shared" si="211"/>
        <v>0</v>
      </c>
    </row>
    <row r="954" spans="2:42" s="97" customFormat="1" ht="52.8" x14ac:dyDescent="0.3">
      <c r="B954" s="79">
        <f t="shared" si="212"/>
        <v>951</v>
      </c>
      <c r="C954" s="79"/>
      <c r="D954" s="80" t="s">
        <v>94</v>
      </c>
      <c r="E954" s="80"/>
      <c r="F954" s="81"/>
      <c r="G954" s="82" t="str">
        <f t="shared" si="213"/>
        <v xml:space="preserve">Группа от QF </v>
      </c>
      <c r="H954" s="83"/>
      <c r="I954" s="83"/>
      <c r="J954" s="83"/>
      <c r="K954" s="83"/>
      <c r="L954" s="127"/>
      <c r="M954" s="127"/>
      <c r="N954" s="84"/>
      <c r="O954" s="85"/>
      <c r="P954" s="85"/>
      <c r="Q954" s="85"/>
      <c r="R954" s="86"/>
      <c r="S954" s="80"/>
      <c r="T954" s="87"/>
      <c r="U954" s="88" t="str">
        <f t="shared" si="207"/>
        <v xml:space="preserve"> </v>
      </c>
      <c r="V954" s="89"/>
      <c r="W954" s="90" t="str">
        <f t="shared" si="208"/>
        <v xml:space="preserve"> </v>
      </c>
      <c r="X954" s="90"/>
      <c r="Y954" s="90"/>
      <c r="Z954" s="90"/>
      <c r="AA954" s="90"/>
      <c r="AB954" s="87" t="s">
        <v>74</v>
      </c>
      <c r="AC954" s="76"/>
      <c r="AD954" s="91">
        <f t="shared" si="203"/>
        <v>0</v>
      </c>
      <c r="AE954" s="88" t="str">
        <f t="shared" si="209"/>
        <v xml:space="preserve"> </v>
      </c>
      <c r="AF954" s="91" t="str">
        <f t="shared" si="204"/>
        <v xml:space="preserve"> </v>
      </c>
      <c r="AG954" s="78"/>
      <c r="AH954" s="78"/>
      <c r="AI954" s="78"/>
      <c r="AK954" s="94" t="str">
        <f t="shared" si="205"/>
        <v>≤60</v>
      </c>
      <c r="AL954" s="94">
        <f t="shared" ca="1" si="206"/>
        <v>42</v>
      </c>
      <c r="AM954" s="95">
        <f t="shared" si="214"/>
        <v>0</v>
      </c>
      <c r="AN954" s="95">
        <f t="shared" si="215"/>
        <v>0</v>
      </c>
      <c r="AO954" s="96">
        <f t="shared" si="210"/>
        <v>0</v>
      </c>
      <c r="AP954" s="96">
        <f t="shared" si="211"/>
        <v>0</v>
      </c>
    </row>
    <row r="955" spans="2:42" s="97" customFormat="1" ht="52.8" x14ac:dyDescent="0.3">
      <c r="B955" s="79">
        <f t="shared" si="212"/>
        <v>952</v>
      </c>
      <c r="C955" s="79"/>
      <c r="D955" s="80" t="s">
        <v>94</v>
      </c>
      <c r="E955" s="80"/>
      <c r="F955" s="81"/>
      <c r="G955" s="82" t="str">
        <f t="shared" si="213"/>
        <v xml:space="preserve">Группа от QF </v>
      </c>
      <c r="H955" s="83"/>
      <c r="I955" s="83"/>
      <c r="J955" s="83"/>
      <c r="K955" s="83"/>
      <c r="L955" s="127"/>
      <c r="M955" s="127"/>
      <c r="N955" s="84"/>
      <c r="O955" s="85"/>
      <c r="P955" s="85"/>
      <c r="Q955" s="85"/>
      <c r="R955" s="86"/>
      <c r="S955" s="80"/>
      <c r="T955" s="87"/>
      <c r="U955" s="88" t="str">
        <f t="shared" si="207"/>
        <v xml:space="preserve"> </v>
      </c>
      <c r="V955" s="89"/>
      <c r="W955" s="90" t="str">
        <f t="shared" si="208"/>
        <v xml:space="preserve"> </v>
      </c>
      <c r="X955" s="90"/>
      <c r="Y955" s="90"/>
      <c r="Z955" s="90"/>
      <c r="AA955" s="90"/>
      <c r="AB955" s="87" t="s">
        <v>74</v>
      </c>
      <c r="AC955" s="76"/>
      <c r="AD955" s="91">
        <f t="shared" si="203"/>
        <v>0</v>
      </c>
      <c r="AE955" s="88" t="str">
        <f t="shared" si="209"/>
        <v xml:space="preserve"> </v>
      </c>
      <c r="AF955" s="91" t="str">
        <f t="shared" si="204"/>
        <v xml:space="preserve"> </v>
      </c>
      <c r="AG955" s="78"/>
      <c r="AH955" s="78"/>
      <c r="AI955" s="78"/>
      <c r="AK955" s="94" t="str">
        <f t="shared" si="205"/>
        <v>≤60</v>
      </c>
      <c r="AL955" s="94">
        <f t="shared" ca="1" si="206"/>
        <v>48</v>
      </c>
      <c r="AM955" s="95">
        <f t="shared" si="214"/>
        <v>0</v>
      </c>
      <c r="AN955" s="95">
        <f t="shared" si="215"/>
        <v>0</v>
      </c>
      <c r="AO955" s="96">
        <f t="shared" si="210"/>
        <v>0</v>
      </c>
      <c r="AP955" s="96">
        <f t="shared" si="211"/>
        <v>0</v>
      </c>
    </row>
    <row r="956" spans="2:42" s="97" customFormat="1" ht="52.8" x14ac:dyDescent="0.3">
      <c r="B956" s="79">
        <f t="shared" si="212"/>
        <v>953</v>
      </c>
      <c r="C956" s="79"/>
      <c r="D956" s="80" t="s">
        <v>94</v>
      </c>
      <c r="E956" s="80"/>
      <c r="F956" s="81"/>
      <c r="G956" s="82" t="str">
        <f t="shared" si="213"/>
        <v xml:space="preserve">Группа от QF </v>
      </c>
      <c r="H956" s="83"/>
      <c r="I956" s="83"/>
      <c r="J956" s="83"/>
      <c r="K956" s="83"/>
      <c r="L956" s="127"/>
      <c r="M956" s="127"/>
      <c r="N956" s="84"/>
      <c r="O956" s="85"/>
      <c r="P956" s="85"/>
      <c r="Q956" s="85"/>
      <c r="R956" s="86"/>
      <c r="S956" s="80"/>
      <c r="T956" s="87"/>
      <c r="U956" s="88" t="str">
        <f t="shared" si="207"/>
        <v xml:space="preserve"> </v>
      </c>
      <c r="V956" s="89"/>
      <c r="W956" s="90" t="str">
        <f t="shared" si="208"/>
        <v xml:space="preserve"> </v>
      </c>
      <c r="X956" s="90"/>
      <c r="Y956" s="90"/>
      <c r="Z956" s="90"/>
      <c r="AA956" s="90"/>
      <c r="AB956" s="87" t="s">
        <v>74</v>
      </c>
      <c r="AC956" s="76"/>
      <c r="AD956" s="91">
        <f t="shared" si="203"/>
        <v>0</v>
      </c>
      <c r="AE956" s="88" t="str">
        <f t="shared" si="209"/>
        <v xml:space="preserve"> </v>
      </c>
      <c r="AF956" s="91" t="str">
        <f t="shared" si="204"/>
        <v xml:space="preserve"> </v>
      </c>
      <c r="AG956" s="78"/>
      <c r="AH956" s="78"/>
      <c r="AI956" s="78"/>
      <c r="AK956" s="94" t="str">
        <f t="shared" si="205"/>
        <v>≤60</v>
      </c>
      <c r="AL956" s="94">
        <f t="shared" ca="1" si="206"/>
        <v>30</v>
      </c>
      <c r="AM956" s="95">
        <f t="shared" si="214"/>
        <v>0</v>
      </c>
      <c r="AN956" s="95">
        <f t="shared" si="215"/>
        <v>0</v>
      </c>
      <c r="AO956" s="96">
        <f t="shared" si="210"/>
        <v>0</v>
      </c>
      <c r="AP956" s="96">
        <f t="shared" si="211"/>
        <v>0</v>
      </c>
    </row>
    <row r="957" spans="2:42" s="97" customFormat="1" ht="52.8" x14ac:dyDescent="0.3">
      <c r="B957" s="79">
        <f t="shared" si="212"/>
        <v>954</v>
      </c>
      <c r="C957" s="79"/>
      <c r="D957" s="80" t="s">
        <v>94</v>
      </c>
      <c r="E957" s="80"/>
      <c r="F957" s="81"/>
      <c r="G957" s="82" t="str">
        <f t="shared" si="213"/>
        <v xml:space="preserve">Группа от QF </v>
      </c>
      <c r="H957" s="83"/>
      <c r="I957" s="83"/>
      <c r="J957" s="83"/>
      <c r="K957" s="83"/>
      <c r="L957" s="127"/>
      <c r="M957" s="127"/>
      <c r="N957" s="84"/>
      <c r="O957" s="85"/>
      <c r="P957" s="85"/>
      <c r="Q957" s="85"/>
      <c r="R957" s="86"/>
      <c r="S957" s="80"/>
      <c r="T957" s="87"/>
      <c r="U957" s="88" t="str">
        <f t="shared" si="207"/>
        <v xml:space="preserve"> </v>
      </c>
      <c r="V957" s="89"/>
      <c r="W957" s="90" t="str">
        <f t="shared" si="208"/>
        <v xml:space="preserve"> </v>
      </c>
      <c r="X957" s="90"/>
      <c r="Y957" s="90"/>
      <c r="Z957" s="90"/>
      <c r="AA957" s="90"/>
      <c r="AB957" s="87" t="s">
        <v>74</v>
      </c>
      <c r="AC957" s="76"/>
      <c r="AD957" s="91">
        <f t="shared" si="203"/>
        <v>0</v>
      </c>
      <c r="AE957" s="88" t="str">
        <f t="shared" si="209"/>
        <v xml:space="preserve"> </v>
      </c>
      <c r="AF957" s="91" t="str">
        <f t="shared" si="204"/>
        <v xml:space="preserve"> </v>
      </c>
      <c r="AG957" s="78"/>
      <c r="AH957" s="78"/>
      <c r="AI957" s="78"/>
      <c r="AK957" s="94" t="str">
        <f t="shared" si="205"/>
        <v>≤60</v>
      </c>
      <c r="AL957" s="94">
        <f t="shared" ca="1" si="206"/>
        <v>27</v>
      </c>
      <c r="AM957" s="95">
        <f t="shared" si="214"/>
        <v>0</v>
      </c>
      <c r="AN957" s="95">
        <f t="shared" si="215"/>
        <v>0</v>
      </c>
      <c r="AO957" s="96">
        <f t="shared" si="210"/>
        <v>0</v>
      </c>
      <c r="AP957" s="96">
        <f t="shared" si="211"/>
        <v>0</v>
      </c>
    </row>
    <row r="958" spans="2:42" s="97" customFormat="1" ht="52.8" x14ac:dyDescent="0.3">
      <c r="B958" s="79">
        <f t="shared" si="212"/>
        <v>955</v>
      </c>
      <c r="C958" s="79"/>
      <c r="D958" s="80" t="s">
        <v>94</v>
      </c>
      <c r="E958" s="80"/>
      <c r="F958" s="81"/>
      <c r="G958" s="82" t="str">
        <f t="shared" si="213"/>
        <v xml:space="preserve">Группа от QF </v>
      </c>
      <c r="H958" s="83"/>
      <c r="I958" s="83"/>
      <c r="J958" s="83"/>
      <c r="K958" s="83"/>
      <c r="L958" s="127"/>
      <c r="M958" s="127"/>
      <c r="N958" s="84"/>
      <c r="O958" s="85"/>
      <c r="P958" s="85"/>
      <c r="Q958" s="85"/>
      <c r="R958" s="86"/>
      <c r="S958" s="80"/>
      <c r="T958" s="87"/>
      <c r="U958" s="88" t="str">
        <f t="shared" si="207"/>
        <v xml:space="preserve"> </v>
      </c>
      <c r="V958" s="89"/>
      <c r="W958" s="90" t="str">
        <f t="shared" si="208"/>
        <v xml:space="preserve"> </v>
      </c>
      <c r="X958" s="90"/>
      <c r="Y958" s="90"/>
      <c r="Z958" s="90"/>
      <c r="AA958" s="90"/>
      <c r="AB958" s="87" t="s">
        <v>74</v>
      </c>
      <c r="AC958" s="76"/>
      <c r="AD958" s="91">
        <f t="shared" si="203"/>
        <v>0</v>
      </c>
      <c r="AE958" s="88" t="str">
        <f t="shared" si="209"/>
        <v xml:space="preserve"> </v>
      </c>
      <c r="AF958" s="91" t="str">
        <f t="shared" si="204"/>
        <v xml:space="preserve"> </v>
      </c>
      <c r="AG958" s="78"/>
      <c r="AH958" s="78"/>
      <c r="AI958" s="78"/>
      <c r="AK958" s="94" t="str">
        <f t="shared" si="205"/>
        <v>≤60</v>
      </c>
      <c r="AL958" s="94">
        <f t="shared" ca="1" si="206"/>
        <v>26</v>
      </c>
      <c r="AM958" s="95">
        <f t="shared" si="214"/>
        <v>0</v>
      </c>
      <c r="AN958" s="95">
        <f t="shared" si="215"/>
        <v>0</v>
      </c>
      <c r="AO958" s="96">
        <f t="shared" si="210"/>
        <v>0</v>
      </c>
      <c r="AP958" s="96">
        <f t="shared" si="211"/>
        <v>0</v>
      </c>
    </row>
    <row r="959" spans="2:42" s="97" customFormat="1" ht="52.8" x14ac:dyDescent="0.3">
      <c r="B959" s="79">
        <f t="shared" si="212"/>
        <v>956</v>
      </c>
      <c r="C959" s="79"/>
      <c r="D959" s="80" t="s">
        <v>94</v>
      </c>
      <c r="E959" s="80"/>
      <c r="F959" s="81"/>
      <c r="G959" s="82" t="str">
        <f t="shared" si="213"/>
        <v xml:space="preserve">Группа от QF </v>
      </c>
      <c r="H959" s="83"/>
      <c r="I959" s="83"/>
      <c r="J959" s="83"/>
      <c r="K959" s="83"/>
      <c r="L959" s="127"/>
      <c r="M959" s="127"/>
      <c r="N959" s="84"/>
      <c r="O959" s="85"/>
      <c r="P959" s="85"/>
      <c r="Q959" s="85"/>
      <c r="R959" s="86"/>
      <c r="S959" s="80"/>
      <c r="T959" s="87"/>
      <c r="U959" s="88" t="str">
        <f t="shared" si="207"/>
        <v xml:space="preserve"> </v>
      </c>
      <c r="V959" s="89"/>
      <c r="W959" s="90" t="str">
        <f t="shared" si="208"/>
        <v xml:space="preserve"> </v>
      </c>
      <c r="X959" s="90"/>
      <c r="Y959" s="90"/>
      <c r="Z959" s="90"/>
      <c r="AA959" s="90"/>
      <c r="AB959" s="87" t="s">
        <v>74</v>
      </c>
      <c r="AC959" s="76"/>
      <c r="AD959" s="91">
        <f t="shared" si="203"/>
        <v>0</v>
      </c>
      <c r="AE959" s="88" t="str">
        <f t="shared" si="209"/>
        <v xml:space="preserve"> </v>
      </c>
      <c r="AF959" s="91" t="str">
        <f t="shared" si="204"/>
        <v xml:space="preserve"> </v>
      </c>
      <c r="AG959" s="78"/>
      <c r="AH959" s="78"/>
      <c r="AI959" s="78"/>
      <c r="AK959" s="94" t="str">
        <f t="shared" si="205"/>
        <v>≤60</v>
      </c>
      <c r="AL959" s="94">
        <f t="shared" ca="1" si="206"/>
        <v>45</v>
      </c>
      <c r="AM959" s="95">
        <f t="shared" si="214"/>
        <v>0</v>
      </c>
      <c r="AN959" s="95">
        <f t="shared" si="215"/>
        <v>0</v>
      </c>
      <c r="AO959" s="96">
        <f t="shared" si="210"/>
        <v>0</v>
      </c>
      <c r="AP959" s="96">
        <f t="shared" si="211"/>
        <v>0</v>
      </c>
    </row>
    <row r="960" spans="2:42" s="97" customFormat="1" ht="52.8" x14ac:dyDescent="0.3">
      <c r="B960" s="79">
        <f t="shared" si="212"/>
        <v>957</v>
      </c>
      <c r="C960" s="79"/>
      <c r="D960" s="80" t="s">
        <v>94</v>
      </c>
      <c r="E960" s="80"/>
      <c r="F960" s="81"/>
      <c r="G960" s="82" t="str">
        <f t="shared" si="213"/>
        <v xml:space="preserve">Группа от QF </v>
      </c>
      <c r="H960" s="83"/>
      <c r="I960" s="83"/>
      <c r="J960" s="83"/>
      <c r="K960" s="83"/>
      <c r="L960" s="127"/>
      <c r="M960" s="127"/>
      <c r="N960" s="84"/>
      <c r="O960" s="85"/>
      <c r="P960" s="85"/>
      <c r="Q960" s="85"/>
      <c r="R960" s="86"/>
      <c r="S960" s="80"/>
      <c r="T960" s="87"/>
      <c r="U960" s="88" t="str">
        <f t="shared" si="207"/>
        <v xml:space="preserve"> </v>
      </c>
      <c r="V960" s="89"/>
      <c r="W960" s="90" t="str">
        <f t="shared" si="208"/>
        <v xml:space="preserve"> </v>
      </c>
      <c r="X960" s="90"/>
      <c r="Y960" s="90"/>
      <c r="Z960" s="90"/>
      <c r="AA960" s="90"/>
      <c r="AB960" s="87" t="s">
        <v>74</v>
      </c>
      <c r="AC960" s="76"/>
      <c r="AD960" s="91">
        <f t="shared" si="203"/>
        <v>0</v>
      </c>
      <c r="AE960" s="88" t="str">
        <f t="shared" si="209"/>
        <v xml:space="preserve"> </v>
      </c>
      <c r="AF960" s="91" t="str">
        <f t="shared" si="204"/>
        <v xml:space="preserve"> </v>
      </c>
      <c r="AG960" s="78"/>
      <c r="AH960" s="78"/>
      <c r="AI960" s="78"/>
      <c r="AK960" s="94" t="str">
        <f t="shared" si="205"/>
        <v>≤60</v>
      </c>
      <c r="AL960" s="94">
        <f t="shared" ca="1" si="206"/>
        <v>28</v>
      </c>
      <c r="AM960" s="95">
        <f t="shared" si="214"/>
        <v>0</v>
      </c>
      <c r="AN960" s="95">
        <f t="shared" si="215"/>
        <v>0</v>
      </c>
      <c r="AO960" s="96">
        <f t="shared" si="210"/>
        <v>0</v>
      </c>
      <c r="AP960" s="96">
        <f t="shared" si="211"/>
        <v>0</v>
      </c>
    </row>
    <row r="961" spans="2:42" s="97" customFormat="1" ht="52.8" x14ac:dyDescent="0.3">
      <c r="B961" s="79">
        <f t="shared" si="212"/>
        <v>958</v>
      </c>
      <c r="C961" s="79"/>
      <c r="D961" s="80" t="s">
        <v>94</v>
      </c>
      <c r="E961" s="80"/>
      <c r="F961" s="81"/>
      <c r="G961" s="82" t="str">
        <f t="shared" si="213"/>
        <v xml:space="preserve">Группа от QF </v>
      </c>
      <c r="H961" s="83"/>
      <c r="I961" s="83"/>
      <c r="J961" s="83"/>
      <c r="K961" s="83"/>
      <c r="L961" s="127"/>
      <c r="M961" s="127"/>
      <c r="N961" s="84"/>
      <c r="O961" s="85"/>
      <c r="P961" s="85"/>
      <c r="Q961" s="85"/>
      <c r="R961" s="86"/>
      <c r="S961" s="80"/>
      <c r="T961" s="87"/>
      <c r="U961" s="88" t="str">
        <f t="shared" si="207"/>
        <v xml:space="preserve"> </v>
      </c>
      <c r="V961" s="89"/>
      <c r="W961" s="90" t="str">
        <f t="shared" si="208"/>
        <v xml:space="preserve"> </v>
      </c>
      <c r="X961" s="90"/>
      <c r="Y961" s="90"/>
      <c r="Z961" s="90"/>
      <c r="AA961" s="90"/>
      <c r="AB961" s="87" t="s">
        <v>74</v>
      </c>
      <c r="AC961" s="76"/>
      <c r="AD961" s="91">
        <f t="shared" si="203"/>
        <v>0</v>
      </c>
      <c r="AE961" s="88" t="str">
        <f t="shared" si="209"/>
        <v xml:space="preserve"> </v>
      </c>
      <c r="AF961" s="91" t="str">
        <f t="shared" si="204"/>
        <v xml:space="preserve"> </v>
      </c>
      <c r="AG961" s="78"/>
      <c r="AH961" s="78"/>
      <c r="AI961" s="78"/>
      <c r="AK961" s="94" t="str">
        <f t="shared" si="205"/>
        <v>≤60</v>
      </c>
      <c r="AL961" s="94">
        <f t="shared" ca="1" si="206"/>
        <v>30</v>
      </c>
      <c r="AM961" s="95">
        <f t="shared" si="214"/>
        <v>0</v>
      </c>
      <c r="AN961" s="95">
        <f t="shared" si="215"/>
        <v>0</v>
      </c>
      <c r="AO961" s="96">
        <f t="shared" si="210"/>
        <v>0</v>
      </c>
      <c r="AP961" s="96">
        <f t="shared" si="211"/>
        <v>0</v>
      </c>
    </row>
    <row r="962" spans="2:42" s="97" customFormat="1" ht="52.8" x14ac:dyDescent="0.3">
      <c r="B962" s="79">
        <f t="shared" si="212"/>
        <v>959</v>
      </c>
      <c r="C962" s="79"/>
      <c r="D962" s="80" t="s">
        <v>94</v>
      </c>
      <c r="E962" s="80"/>
      <c r="F962" s="81"/>
      <c r="G962" s="82" t="str">
        <f t="shared" si="213"/>
        <v xml:space="preserve">Группа от QF </v>
      </c>
      <c r="H962" s="83"/>
      <c r="I962" s="83"/>
      <c r="J962" s="83"/>
      <c r="K962" s="83"/>
      <c r="L962" s="127"/>
      <c r="M962" s="127"/>
      <c r="N962" s="84"/>
      <c r="O962" s="85"/>
      <c r="P962" s="85"/>
      <c r="Q962" s="85"/>
      <c r="R962" s="86"/>
      <c r="S962" s="80"/>
      <c r="T962" s="87"/>
      <c r="U962" s="88" t="str">
        <f t="shared" si="207"/>
        <v xml:space="preserve"> </v>
      </c>
      <c r="V962" s="89"/>
      <c r="W962" s="90" t="str">
        <f t="shared" si="208"/>
        <v xml:space="preserve"> </v>
      </c>
      <c r="X962" s="90"/>
      <c r="Y962" s="90"/>
      <c r="Z962" s="90"/>
      <c r="AA962" s="90"/>
      <c r="AB962" s="87" t="s">
        <v>74</v>
      </c>
      <c r="AC962" s="76"/>
      <c r="AD962" s="91">
        <f t="shared" si="203"/>
        <v>0</v>
      </c>
      <c r="AE962" s="88" t="str">
        <f t="shared" si="209"/>
        <v xml:space="preserve"> </v>
      </c>
      <c r="AF962" s="91" t="str">
        <f t="shared" si="204"/>
        <v xml:space="preserve"> </v>
      </c>
      <c r="AG962" s="78"/>
      <c r="AH962" s="78"/>
      <c r="AI962" s="78"/>
      <c r="AK962" s="94" t="str">
        <f t="shared" si="205"/>
        <v>≤60</v>
      </c>
      <c r="AL962" s="94">
        <f t="shared" ca="1" si="206"/>
        <v>22</v>
      </c>
      <c r="AM962" s="95">
        <f t="shared" si="214"/>
        <v>0</v>
      </c>
      <c r="AN962" s="95">
        <f t="shared" si="215"/>
        <v>0</v>
      </c>
      <c r="AO962" s="96">
        <f t="shared" si="210"/>
        <v>0</v>
      </c>
      <c r="AP962" s="96">
        <f t="shared" si="211"/>
        <v>0</v>
      </c>
    </row>
    <row r="963" spans="2:42" s="97" customFormat="1" ht="52.8" x14ac:dyDescent="0.3">
      <c r="B963" s="79">
        <f t="shared" si="212"/>
        <v>960</v>
      </c>
      <c r="C963" s="79"/>
      <c r="D963" s="80" t="s">
        <v>94</v>
      </c>
      <c r="E963" s="80"/>
      <c r="F963" s="81"/>
      <c r="G963" s="82" t="str">
        <f t="shared" si="213"/>
        <v xml:space="preserve">Группа от QF </v>
      </c>
      <c r="H963" s="83"/>
      <c r="I963" s="83"/>
      <c r="J963" s="83"/>
      <c r="K963" s="83"/>
      <c r="L963" s="127"/>
      <c r="M963" s="127"/>
      <c r="N963" s="84"/>
      <c r="O963" s="85"/>
      <c r="P963" s="85"/>
      <c r="Q963" s="85"/>
      <c r="R963" s="86"/>
      <c r="S963" s="80"/>
      <c r="T963" s="87"/>
      <c r="U963" s="88" t="str">
        <f t="shared" si="207"/>
        <v xml:space="preserve"> </v>
      </c>
      <c r="V963" s="89"/>
      <c r="W963" s="90" t="str">
        <f t="shared" si="208"/>
        <v xml:space="preserve"> </v>
      </c>
      <c r="X963" s="90"/>
      <c r="Y963" s="90"/>
      <c r="Z963" s="90"/>
      <c r="AA963" s="90"/>
      <c r="AB963" s="87" t="s">
        <v>74</v>
      </c>
      <c r="AC963" s="76"/>
      <c r="AD963" s="91">
        <f t="shared" ref="AD963:AD1026" si="216">IF(V963=$AG$1,L963*3,IF(V963=$AH$1,L963*5,IF(V963=$AI$1,L963*8,IF(V963=$AJ$1,L963*12*0.75,0))))</f>
        <v>0</v>
      </c>
      <c r="AE963" s="88" t="str">
        <f t="shared" si="209"/>
        <v xml:space="preserve"> </v>
      </c>
      <c r="AF963" s="91" t="str">
        <f t="shared" ref="AF963:AF1026" si="217">IF(V963=$AG$1,L963*5,IF(V963=$AH$1,L963*10,IF(V963=$AI$1,L963*10,IF(V963=$AJ$1,L963*12," "))))</f>
        <v xml:space="preserve"> </v>
      </c>
      <c r="AG963" s="78"/>
      <c r="AH963" s="78"/>
      <c r="AI963" s="78"/>
      <c r="AK963" s="94" t="str">
        <f t="shared" ref="AK963:AK1026" si="218">IF(L963&gt;63,"≤120","≤60")</f>
        <v>≤60</v>
      </c>
      <c r="AL963" s="94">
        <f t="shared" ref="AL963:AL1026" ca="1" si="219">IF(L963&lt;63,RANDBETWEEN(20,50),RANDBETWEEN(60,110))</f>
        <v>42</v>
      </c>
      <c r="AM963" s="95">
        <f t="shared" si="214"/>
        <v>0</v>
      </c>
      <c r="AN963" s="95">
        <f t="shared" si="215"/>
        <v>0</v>
      </c>
      <c r="AO963" s="96">
        <f t="shared" si="210"/>
        <v>0</v>
      </c>
      <c r="AP963" s="96">
        <f t="shared" si="211"/>
        <v>0</v>
      </c>
    </row>
    <row r="964" spans="2:42" s="97" customFormat="1" ht="52.8" x14ac:dyDescent="0.3">
      <c r="B964" s="79">
        <f t="shared" si="212"/>
        <v>961</v>
      </c>
      <c r="C964" s="79"/>
      <c r="D964" s="80" t="s">
        <v>94</v>
      </c>
      <c r="E964" s="80"/>
      <c r="F964" s="81"/>
      <c r="G964" s="82" t="str">
        <f t="shared" si="213"/>
        <v xml:space="preserve">Группа от QF </v>
      </c>
      <c r="H964" s="83"/>
      <c r="I964" s="83"/>
      <c r="J964" s="83"/>
      <c r="K964" s="83"/>
      <c r="L964" s="127"/>
      <c r="M964" s="127"/>
      <c r="N964" s="84"/>
      <c r="O964" s="85"/>
      <c r="P964" s="85"/>
      <c r="Q964" s="85"/>
      <c r="R964" s="86"/>
      <c r="S964" s="80"/>
      <c r="T964" s="87"/>
      <c r="U964" s="88" t="str">
        <f t="shared" ref="U964:U1027" si="220">IF(AD964=0," ","-")</f>
        <v xml:space="preserve"> </v>
      </c>
      <c r="V964" s="89"/>
      <c r="W964" s="90" t="str">
        <f t="shared" ref="W964:W1027" si="221">IF(AD964=0," ","-")</f>
        <v xml:space="preserve"> </v>
      </c>
      <c r="X964" s="90"/>
      <c r="Y964" s="90"/>
      <c r="Z964" s="90"/>
      <c r="AA964" s="90"/>
      <c r="AB964" s="87" t="s">
        <v>74</v>
      </c>
      <c r="AC964" s="76"/>
      <c r="AD964" s="91">
        <f t="shared" si="216"/>
        <v>0</v>
      </c>
      <c r="AE964" s="88" t="str">
        <f t="shared" ref="AE964:AE1027" si="222">IF(AD964=0," ","-")</f>
        <v xml:space="preserve"> </v>
      </c>
      <c r="AF964" s="91" t="str">
        <f t="shared" si="217"/>
        <v xml:space="preserve"> </v>
      </c>
      <c r="AG964" s="78"/>
      <c r="AH964" s="78"/>
      <c r="AI964" s="78"/>
      <c r="AK964" s="94" t="str">
        <f t="shared" si="218"/>
        <v>≤60</v>
      </c>
      <c r="AL964" s="94">
        <f t="shared" ca="1" si="219"/>
        <v>29</v>
      </c>
      <c r="AM964" s="95">
        <f t="shared" si="214"/>
        <v>0</v>
      </c>
      <c r="AN964" s="95">
        <f t="shared" si="215"/>
        <v>0</v>
      </c>
      <c r="AO964" s="96">
        <f t="shared" ref="AO964:AO1027" si="223">ROUND(L964*1.13,0)</f>
        <v>0</v>
      </c>
      <c r="AP964" s="96">
        <f t="shared" ref="AP964:AP1027" si="224">ROUND(L964*1.45,0)</f>
        <v>0</v>
      </c>
    </row>
    <row r="965" spans="2:42" s="97" customFormat="1" ht="52.8" x14ac:dyDescent="0.3">
      <c r="B965" s="79">
        <f t="shared" si="212"/>
        <v>962</v>
      </c>
      <c r="C965" s="79"/>
      <c r="D965" s="80" t="s">
        <v>94</v>
      </c>
      <c r="E965" s="80"/>
      <c r="F965" s="81"/>
      <c r="G965" s="82" t="str">
        <f t="shared" si="213"/>
        <v xml:space="preserve">Группа от QF </v>
      </c>
      <c r="H965" s="83"/>
      <c r="I965" s="83"/>
      <c r="J965" s="83"/>
      <c r="K965" s="83"/>
      <c r="L965" s="127"/>
      <c r="M965" s="127"/>
      <c r="N965" s="84"/>
      <c r="O965" s="85"/>
      <c r="P965" s="85"/>
      <c r="Q965" s="85"/>
      <c r="R965" s="86"/>
      <c r="S965" s="80"/>
      <c r="T965" s="87"/>
      <c r="U965" s="88" t="str">
        <f t="shared" si="220"/>
        <v xml:space="preserve"> </v>
      </c>
      <c r="V965" s="89"/>
      <c r="W965" s="90" t="str">
        <f t="shared" si="221"/>
        <v xml:space="preserve"> </v>
      </c>
      <c r="X965" s="90"/>
      <c r="Y965" s="90"/>
      <c r="Z965" s="90"/>
      <c r="AA965" s="90"/>
      <c r="AB965" s="87" t="s">
        <v>74</v>
      </c>
      <c r="AC965" s="76"/>
      <c r="AD965" s="91">
        <f t="shared" si="216"/>
        <v>0</v>
      </c>
      <c r="AE965" s="88" t="str">
        <f t="shared" si="222"/>
        <v xml:space="preserve"> </v>
      </c>
      <c r="AF965" s="91" t="str">
        <f t="shared" si="217"/>
        <v xml:space="preserve"> </v>
      </c>
      <c r="AG965" s="78"/>
      <c r="AH965" s="78"/>
      <c r="AI965" s="78"/>
      <c r="AK965" s="94" t="str">
        <f t="shared" si="218"/>
        <v>≤60</v>
      </c>
      <c r="AL965" s="94">
        <f t="shared" ca="1" si="219"/>
        <v>46</v>
      </c>
      <c r="AM965" s="95">
        <f t="shared" si="214"/>
        <v>0</v>
      </c>
      <c r="AN965" s="95">
        <f t="shared" si="215"/>
        <v>0</v>
      </c>
      <c r="AO965" s="96">
        <f t="shared" si="223"/>
        <v>0</v>
      </c>
      <c r="AP965" s="96">
        <f t="shared" si="224"/>
        <v>0</v>
      </c>
    </row>
    <row r="966" spans="2:42" s="97" customFormat="1" ht="52.8" x14ac:dyDescent="0.3">
      <c r="B966" s="79">
        <f t="shared" ref="B966:B1029" si="225">(IF(B964+B965=0,(B963+1),(IF(B965=0,(B964+1),B965+1))))</f>
        <v>963</v>
      </c>
      <c r="C966" s="79"/>
      <c r="D966" s="80" t="s">
        <v>94</v>
      </c>
      <c r="E966" s="80"/>
      <c r="F966" s="81"/>
      <c r="G966" s="82" t="str">
        <f t="shared" si="213"/>
        <v xml:space="preserve">Группа от QF </v>
      </c>
      <c r="H966" s="83"/>
      <c r="I966" s="83"/>
      <c r="J966" s="83"/>
      <c r="K966" s="83"/>
      <c r="L966" s="127"/>
      <c r="M966" s="127"/>
      <c r="N966" s="84"/>
      <c r="O966" s="85"/>
      <c r="P966" s="85"/>
      <c r="Q966" s="85"/>
      <c r="R966" s="86"/>
      <c r="S966" s="80"/>
      <c r="T966" s="87"/>
      <c r="U966" s="88" t="str">
        <f t="shared" si="220"/>
        <v xml:space="preserve"> </v>
      </c>
      <c r="V966" s="89"/>
      <c r="W966" s="90" t="str">
        <f t="shared" si="221"/>
        <v xml:space="preserve"> </v>
      </c>
      <c r="X966" s="90"/>
      <c r="Y966" s="90"/>
      <c r="Z966" s="90"/>
      <c r="AA966" s="90"/>
      <c r="AB966" s="87" t="s">
        <v>74</v>
      </c>
      <c r="AC966" s="76"/>
      <c r="AD966" s="91">
        <f t="shared" si="216"/>
        <v>0</v>
      </c>
      <c r="AE966" s="88" t="str">
        <f t="shared" si="222"/>
        <v xml:space="preserve"> </v>
      </c>
      <c r="AF966" s="91" t="str">
        <f t="shared" si="217"/>
        <v xml:space="preserve"> </v>
      </c>
      <c r="AG966" s="78"/>
      <c r="AH966" s="78"/>
      <c r="AI966" s="78"/>
      <c r="AK966" s="94" t="str">
        <f t="shared" si="218"/>
        <v>≤60</v>
      </c>
      <c r="AL966" s="94">
        <f t="shared" ca="1" si="219"/>
        <v>35</v>
      </c>
      <c r="AM966" s="95">
        <f t="shared" si="214"/>
        <v>0</v>
      </c>
      <c r="AN966" s="95">
        <f t="shared" si="215"/>
        <v>0</v>
      </c>
      <c r="AO966" s="96">
        <f t="shared" si="223"/>
        <v>0</v>
      </c>
      <c r="AP966" s="96">
        <f t="shared" si="224"/>
        <v>0</v>
      </c>
    </row>
    <row r="967" spans="2:42" s="97" customFormat="1" ht="52.8" x14ac:dyDescent="0.3">
      <c r="B967" s="79">
        <f t="shared" si="225"/>
        <v>964</v>
      </c>
      <c r="C967" s="79"/>
      <c r="D967" s="80" t="s">
        <v>94</v>
      </c>
      <c r="E967" s="80"/>
      <c r="F967" s="81"/>
      <c r="G967" s="82" t="str">
        <f t="shared" si="213"/>
        <v xml:space="preserve">Группа от QF </v>
      </c>
      <c r="H967" s="83"/>
      <c r="I967" s="83"/>
      <c r="J967" s="83"/>
      <c r="K967" s="83"/>
      <c r="L967" s="127"/>
      <c r="M967" s="127"/>
      <c r="N967" s="84"/>
      <c r="O967" s="85"/>
      <c r="P967" s="85"/>
      <c r="Q967" s="85"/>
      <c r="R967" s="86"/>
      <c r="S967" s="80"/>
      <c r="T967" s="87"/>
      <c r="U967" s="88" t="str">
        <f t="shared" si="220"/>
        <v xml:space="preserve"> </v>
      </c>
      <c r="V967" s="89"/>
      <c r="W967" s="90" t="str">
        <f t="shared" si="221"/>
        <v xml:space="preserve"> </v>
      </c>
      <c r="X967" s="90"/>
      <c r="Y967" s="90"/>
      <c r="Z967" s="90"/>
      <c r="AA967" s="90"/>
      <c r="AB967" s="87" t="s">
        <v>74</v>
      </c>
      <c r="AC967" s="76"/>
      <c r="AD967" s="91">
        <f t="shared" si="216"/>
        <v>0</v>
      </c>
      <c r="AE967" s="88" t="str">
        <f t="shared" si="222"/>
        <v xml:space="preserve"> </v>
      </c>
      <c r="AF967" s="91" t="str">
        <f t="shared" si="217"/>
        <v xml:space="preserve"> </v>
      </c>
      <c r="AG967" s="78"/>
      <c r="AH967" s="78"/>
      <c r="AI967" s="78"/>
      <c r="AK967" s="94" t="str">
        <f t="shared" si="218"/>
        <v>≤60</v>
      </c>
      <c r="AL967" s="94">
        <f t="shared" ca="1" si="219"/>
        <v>39</v>
      </c>
      <c r="AM967" s="95">
        <f t="shared" si="214"/>
        <v>0</v>
      </c>
      <c r="AN967" s="95">
        <f t="shared" si="215"/>
        <v>0</v>
      </c>
      <c r="AO967" s="96">
        <f t="shared" si="223"/>
        <v>0</v>
      </c>
      <c r="AP967" s="96">
        <f t="shared" si="224"/>
        <v>0</v>
      </c>
    </row>
    <row r="968" spans="2:42" s="97" customFormat="1" ht="52.8" x14ac:dyDescent="0.3">
      <c r="B968" s="79">
        <f t="shared" si="225"/>
        <v>965</v>
      </c>
      <c r="C968" s="79"/>
      <c r="D968" s="80" t="s">
        <v>94</v>
      </c>
      <c r="E968" s="80"/>
      <c r="F968" s="81"/>
      <c r="G968" s="82" t="str">
        <f t="shared" si="213"/>
        <v xml:space="preserve">Группа от QF </v>
      </c>
      <c r="H968" s="83"/>
      <c r="I968" s="83"/>
      <c r="J968" s="83"/>
      <c r="K968" s="83"/>
      <c r="L968" s="127"/>
      <c r="M968" s="127"/>
      <c r="N968" s="84"/>
      <c r="O968" s="85"/>
      <c r="P968" s="85"/>
      <c r="Q968" s="85"/>
      <c r="R968" s="86"/>
      <c r="S968" s="80"/>
      <c r="T968" s="87"/>
      <c r="U968" s="88" t="str">
        <f t="shared" si="220"/>
        <v xml:space="preserve"> </v>
      </c>
      <c r="V968" s="89"/>
      <c r="W968" s="90" t="str">
        <f t="shared" si="221"/>
        <v xml:space="preserve"> </v>
      </c>
      <c r="X968" s="90"/>
      <c r="Y968" s="90"/>
      <c r="Z968" s="90"/>
      <c r="AA968" s="90"/>
      <c r="AB968" s="87" t="s">
        <v>74</v>
      </c>
      <c r="AC968" s="76"/>
      <c r="AD968" s="91">
        <f t="shared" si="216"/>
        <v>0</v>
      </c>
      <c r="AE968" s="88" t="str">
        <f t="shared" si="222"/>
        <v xml:space="preserve"> </v>
      </c>
      <c r="AF968" s="91" t="str">
        <f t="shared" si="217"/>
        <v xml:space="preserve"> </v>
      </c>
      <c r="AG968" s="78"/>
      <c r="AH968" s="78"/>
      <c r="AI968" s="78"/>
      <c r="AK968" s="94" t="str">
        <f t="shared" si="218"/>
        <v>≤60</v>
      </c>
      <c r="AL968" s="94">
        <f t="shared" ca="1" si="219"/>
        <v>46</v>
      </c>
      <c r="AM968" s="95">
        <f t="shared" si="214"/>
        <v>0</v>
      </c>
      <c r="AN968" s="95">
        <f t="shared" si="215"/>
        <v>0</v>
      </c>
      <c r="AO968" s="96">
        <f t="shared" si="223"/>
        <v>0</v>
      </c>
      <c r="AP968" s="96">
        <f t="shared" si="224"/>
        <v>0</v>
      </c>
    </row>
    <row r="969" spans="2:42" s="97" customFormat="1" ht="52.8" x14ac:dyDescent="0.3">
      <c r="B969" s="79">
        <f t="shared" si="225"/>
        <v>966</v>
      </c>
      <c r="C969" s="79"/>
      <c r="D969" s="80" t="s">
        <v>94</v>
      </c>
      <c r="E969" s="80"/>
      <c r="F969" s="81"/>
      <c r="G969" s="82" t="str">
        <f t="shared" si="213"/>
        <v xml:space="preserve">Группа от QF </v>
      </c>
      <c r="H969" s="83"/>
      <c r="I969" s="83"/>
      <c r="J969" s="83"/>
      <c r="K969" s="83"/>
      <c r="L969" s="127"/>
      <c r="M969" s="127"/>
      <c r="N969" s="84"/>
      <c r="O969" s="85"/>
      <c r="P969" s="85"/>
      <c r="Q969" s="85"/>
      <c r="R969" s="86"/>
      <c r="S969" s="80"/>
      <c r="T969" s="87"/>
      <c r="U969" s="88" t="str">
        <f t="shared" si="220"/>
        <v xml:space="preserve"> </v>
      </c>
      <c r="V969" s="89"/>
      <c r="W969" s="90" t="str">
        <f t="shared" si="221"/>
        <v xml:space="preserve"> </v>
      </c>
      <c r="X969" s="90"/>
      <c r="Y969" s="90"/>
      <c r="Z969" s="90"/>
      <c r="AA969" s="90"/>
      <c r="AB969" s="87" t="s">
        <v>74</v>
      </c>
      <c r="AC969" s="76"/>
      <c r="AD969" s="91">
        <f t="shared" si="216"/>
        <v>0</v>
      </c>
      <c r="AE969" s="88" t="str">
        <f t="shared" si="222"/>
        <v xml:space="preserve"> </v>
      </c>
      <c r="AF969" s="91" t="str">
        <f t="shared" si="217"/>
        <v xml:space="preserve"> </v>
      </c>
      <c r="AG969" s="78"/>
      <c r="AH969" s="78"/>
      <c r="AI969" s="78"/>
      <c r="AK969" s="94" t="str">
        <f t="shared" si="218"/>
        <v>≤60</v>
      </c>
      <c r="AL969" s="94">
        <f t="shared" ca="1" si="219"/>
        <v>42</v>
      </c>
      <c r="AM969" s="95">
        <f t="shared" si="214"/>
        <v>0</v>
      </c>
      <c r="AN969" s="95">
        <f t="shared" si="215"/>
        <v>0</v>
      </c>
      <c r="AO969" s="96">
        <f t="shared" si="223"/>
        <v>0</v>
      </c>
      <c r="AP969" s="96">
        <f t="shared" si="224"/>
        <v>0</v>
      </c>
    </row>
    <row r="970" spans="2:42" s="97" customFormat="1" ht="52.8" x14ac:dyDescent="0.3">
      <c r="B970" s="79">
        <f t="shared" si="225"/>
        <v>967</v>
      </c>
      <c r="C970" s="79"/>
      <c r="D970" s="80" t="s">
        <v>94</v>
      </c>
      <c r="E970" s="80"/>
      <c r="F970" s="81"/>
      <c r="G970" s="82" t="str">
        <f t="shared" si="213"/>
        <v xml:space="preserve">Группа от QF </v>
      </c>
      <c r="H970" s="83"/>
      <c r="I970" s="83"/>
      <c r="J970" s="83"/>
      <c r="K970" s="83"/>
      <c r="L970" s="127"/>
      <c r="M970" s="127"/>
      <c r="N970" s="84"/>
      <c r="O970" s="85"/>
      <c r="P970" s="85"/>
      <c r="Q970" s="85"/>
      <c r="R970" s="86"/>
      <c r="S970" s="80"/>
      <c r="T970" s="87"/>
      <c r="U970" s="88" t="str">
        <f t="shared" si="220"/>
        <v xml:space="preserve"> </v>
      </c>
      <c r="V970" s="89"/>
      <c r="W970" s="90" t="str">
        <f t="shared" si="221"/>
        <v xml:space="preserve"> </v>
      </c>
      <c r="X970" s="90"/>
      <c r="Y970" s="90"/>
      <c r="Z970" s="90"/>
      <c r="AA970" s="90"/>
      <c r="AB970" s="87" t="s">
        <v>74</v>
      </c>
      <c r="AC970" s="76"/>
      <c r="AD970" s="91">
        <f t="shared" si="216"/>
        <v>0</v>
      </c>
      <c r="AE970" s="88" t="str">
        <f t="shared" si="222"/>
        <v xml:space="preserve"> </v>
      </c>
      <c r="AF970" s="91" t="str">
        <f t="shared" si="217"/>
        <v xml:space="preserve"> </v>
      </c>
      <c r="AG970" s="78"/>
      <c r="AH970" s="78"/>
      <c r="AI970" s="78"/>
      <c r="AK970" s="94" t="str">
        <f t="shared" si="218"/>
        <v>≤60</v>
      </c>
      <c r="AL970" s="94">
        <f t="shared" ca="1" si="219"/>
        <v>35</v>
      </c>
      <c r="AM970" s="95">
        <f t="shared" si="214"/>
        <v>0</v>
      </c>
      <c r="AN970" s="95">
        <f t="shared" si="215"/>
        <v>0</v>
      </c>
      <c r="AO970" s="96">
        <f t="shared" si="223"/>
        <v>0</v>
      </c>
      <c r="AP970" s="96">
        <f t="shared" si="224"/>
        <v>0</v>
      </c>
    </row>
    <row r="971" spans="2:42" s="97" customFormat="1" ht="52.8" x14ac:dyDescent="0.3">
      <c r="B971" s="79">
        <f t="shared" si="225"/>
        <v>968</v>
      </c>
      <c r="C971" s="79"/>
      <c r="D971" s="80" t="s">
        <v>94</v>
      </c>
      <c r="E971" s="80"/>
      <c r="F971" s="81"/>
      <c r="G971" s="82" t="str">
        <f t="shared" si="213"/>
        <v xml:space="preserve">Группа от QF </v>
      </c>
      <c r="H971" s="83"/>
      <c r="I971" s="83"/>
      <c r="J971" s="83"/>
      <c r="K971" s="83"/>
      <c r="L971" s="127"/>
      <c r="M971" s="127"/>
      <c r="N971" s="84"/>
      <c r="O971" s="85"/>
      <c r="P971" s="85"/>
      <c r="Q971" s="85"/>
      <c r="R971" s="86"/>
      <c r="S971" s="80"/>
      <c r="T971" s="87"/>
      <c r="U971" s="88" t="str">
        <f t="shared" si="220"/>
        <v xml:space="preserve"> </v>
      </c>
      <c r="V971" s="89"/>
      <c r="W971" s="90" t="str">
        <f t="shared" si="221"/>
        <v xml:space="preserve"> </v>
      </c>
      <c r="X971" s="90"/>
      <c r="Y971" s="90"/>
      <c r="Z971" s="90"/>
      <c r="AA971" s="90"/>
      <c r="AB971" s="87" t="s">
        <v>74</v>
      </c>
      <c r="AC971" s="76"/>
      <c r="AD971" s="91">
        <f t="shared" si="216"/>
        <v>0</v>
      </c>
      <c r="AE971" s="88" t="str">
        <f t="shared" si="222"/>
        <v xml:space="preserve"> </v>
      </c>
      <c r="AF971" s="91" t="str">
        <f t="shared" si="217"/>
        <v xml:space="preserve"> </v>
      </c>
      <c r="AG971" s="78"/>
      <c r="AH971" s="78"/>
      <c r="AI971" s="78"/>
      <c r="AK971" s="94" t="str">
        <f t="shared" si="218"/>
        <v>≤60</v>
      </c>
      <c r="AL971" s="94">
        <f t="shared" ca="1" si="219"/>
        <v>44</v>
      </c>
      <c r="AM971" s="95">
        <f t="shared" si="214"/>
        <v>0</v>
      </c>
      <c r="AN971" s="95">
        <f t="shared" si="215"/>
        <v>0</v>
      </c>
      <c r="AO971" s="96">
        <f t="shared" si="223"/>
        <v>0</v>
      </c>
      <c r="AP971" s="96">
        <f t="shared" si="224"/>
        <v>0</v>
      </c>
    </row>
    <row r="972" spans="2:42" s="97" customFormat="1" ht="52.8" x14ac:dyDescent="0.3">
      <c r="B972" s="79">
        <f t="shared" si="225"/>
        <v>969</v>
      </c>
      <c r="C972" s="79"/>
      <c r="D972" s="80" t="s">
        <v>94</v>
      </c>
      <c r="E972" s="80"/>
      <c r="F972" s="81"/>
      <c r="G972" s="82" t="str">
        <f t="shared" si="213"/>
        <v xml:space="preserve">Группа от QF </v>
      </c>
      <c r="H972" s="83"/>
      <c r="I972" s="83"/>
      <c r="J972" s="83"/>
      <c r="K972" s="83"/>
      <c r="L972" s="127"/>
      <c r="M972" s="127"/>
      <c r="N972" s="84"/>
      <c r="O972" s="85"/>
      <c r="P972" s="85"/>
      <c r="Q972" s="85"/>
      <c r="R972" s="86"/>
      <c r="S972" s="80"/>
      <c r="T972" s="87"/>
      <c r="U972" s="88" t="str">
        <f t="shared" si="220"/>
        <v xml:space="preserve"> </v>
      </c>
      <c r="V972" s="89"/>
      <c r="W972" s="90" t="str">
        <f t="shared" si="221"/>
        <v xml:space="preserve"> </v>
      </c>
      <c r="X972" s="90"/>
      <c r="Y972" s="90"/>
      <c r="Z972" s="90"/>
      <c r="AA972" s="90"/>
      <c r="AB972" s="87" t="s">
        <v>74</v>
      </c>
      <c r="AC972" s="76"/>
      <c r="AD972" s="91">
        <f t="shared" si="216"/>
        <v>0</v>
      </c>
      <c r="AE972" s="88" t="str">
        <f t="shared" si="222"/>
        <v xml:space="preserve"> </v>
      </c>
      <c r="AF972" s="91" t="str">
        <f t="shared" si="217"/>
        <v xml:space="preserve"> </v>
      </c>
      <c r="AG972" s="78"/>
      <c r="AH972" s="78"/>
      <c r="AI972" s="78"/>
      <c r="AK972" s="94" t="str">
        <f t="shared" si="218"/>
        <v>≤60</v>
      </c>
      <c r="AL972" s="94">
        <f t="shared" ca="1" si="219"/>
        <v>27</v>
      </c>
      <c r="AM972" s="95">
        <f t="shared" si="214"/>
        <v>0</v>
      </c>
      <c r="AN972" s="95">
        <f t="shared" si="215"/>
        <v>0</v>
      </c>
      <c r="AO972" s="96">
        <f t="shared" si="223"/>
        <v>0</v>
      </c>
      <c r="AP972" s="96">
        <f t="shared" si="224"/>
        <v>0</v>
      </c>
    </row>
    <row r="973" spans="2:42" s="97" customFormat="1" ht="52.8" x14ac:dyDescent="0.3">
      <c r="B973" s="79">
        <f t="shared" si="225"/>
        <v>970</v>
      </c>
      <c r="C973" s="79"/>
      <c r="D973" s="80" t="s">
        <v>94</v>
      </c>
      <c r="E973" s="80"/>
      <c r="F973" s="81"/>
      <c r="G973" s="82" t="str">
        <f t="shared" ref="G973:G1036" si="226">CONCATENATE(D973," ",F973,E973)</f>
        <v xml:space="preserve">Группа от QF </v>
      </c>
      <c r="H973" s="83"/>
      <c r="I973" s="83"/>
      <c r="J973" s="83"/>
      <c r="K973" s="83"/>
      <c r="L973" s="127"/>
      <c r="M973" s="127"/>
      <c r="N973" s="84"/>
      <c r="O973" s="85"/>
      <c r="P973" s="85"/>
      <c r="Q973" s="85"/>
      <c r="R973" s="86"/>
      <c r="S973" s="80"/>
      <c r="T973" s="87"/>
      <c r="U973" s="88" t="str">
        <f t="shared" si="220"/>
        <v xml:space="preserve"> </v>
      </c>
      <c r="V973" s="89"/>
      <c r="W973" s="90" t="str">
        <f t="shared" si="221"/>
        <v xml:space="preserve"> </v>
      </c>
      <c r="X973" s="90"/>
      <c r="Y973" s="90"/>
      <c r="Z973" s="90"/>
      <c r="AA973" s="90"/>
      <c r="AB973" s="87" t="s">
        <v>74</v>
      </c>
      <c r="AC973" s="76"/>
      <c r="AD973" s="91">
        <f t="shared" si="216"/>
        <v>0</v>
      </c>
      <c r="AE973" s="88" t="str">
        <f t="shared" si="222"/>
        <v xml:space="preserve"> </v>
      </c>
      <c r="AF973" s="91" t="str">
        <f t="shared" si="217"/>
        <v xml:space="preserve"> </v>
      </c>
      <c r="AG973" s="78"/>
      <c r="AH973" s="78"/>
      <c r="AI973" s="78"/>
      <c r="AK973" s="94" t="str">
        <f t="shared" si="218"/>
        <v>≤60</v>
      </c>
      <c r="AL973" s="94">
        <f t="shared" ca="1" si="219"/>
        <v>27</v>
      </c>
      <c r="AM973" s="95">
        <f t="shared" si="214"/>
        <v>0</v>
      </c>
      <c r="AN973" s="95">
        <f t="shared" si="215"/>
        <v>0</v>
      </c>
      <c r="AO973" s="96">
        <f t="shared" si="223"/>
        <v>0</v>
      </c>
      <c r="AP973" s="96">
        <f t="shared" si="224"/>
        <v>0</v>
      </c>
    </row>
    <row r="974" spans="2:42" s="97" customFormat="1" ht="52.8" x14ac:dyDescent="0.3">
      <c r="B974" s="79">
        <f t="shared" si="225"/>
        <v>971</v>
      </c>
      <c r="C974" s="79"/>
      <c r="D974" s="80" t="s">
        <v>94</v>
      </c>
      <c r="E974" s="80"/>
      <c r="F974" s="81"/>
      <c r="G974" s="82" t="str">
        <f t="shared" si="226"/>
        <v xml:space="preserve">Группа от QF </v>
      </c>
      <c r="H974" s="83"/>
      <c r="I974" s="83"/>
      <c r="J974" s="83"/>
      <c r="K974" s="83"/>
      <c r="L974" s="127"/>
      <c r="M974" s="127"/>
      <c r="N974" s="84"/>
      <c r="O974" s="85"/>
      <c r="P974" s="85"/>
      <c r="Q974" s="85"/>
      <c r="R974" s="86"/>
      <c r="S974" s="80"/>
      <c r="T974" s="87"/>
      <c r="U974" s="88" t="str">
        <f t="shared" si="220"/>
        <v xml:space="preserve"> </v>
      </c>
      <c r="V974" s="89"/>
      <c r="W974" s="90" t="str">
        <f t="shared" si="221"/>
        <v xml:space="preserve"> </v>
      </c>
      <c r="X974" s="90"/>
      <c r="Y974" s="90"/>
      <c r="Z974" s="90"/>
      <c r="AA974" s="90"/>
      <c r="AB974" s="87" t="s">
        <v>74</v>
      </c>
      <c r="AC974" s="76"/>
      <c r="AD974" s="91">
        <f t="shared" si="216"/>
        <v>0</v>
      </c>
      <c r="AE974" s="88" t="str">
        <f t="shared" si="222"/>
        <v xml:space="preserve"> </v>
      </c>
      <c r="AF974" s="91" t="str">
        <f t="shared" si="217"/>
        <v xml:space="preserve"> </v>
      </c>
      <c r="AG974" s="78"/>
      <c r="AH974" s="78"/>
      <c r="AI974" s="78"/>
      <c r="AK974" s="94" t="str">
        <f t="shared" si="218"/>
        <v>≤60</v>
      </c>
      <c r="AL974" s="94">
        <f t="shared" ca="1" si="219"/>
        <v>37</v>
      </c>
      <c r="AM974" s="95">
        <f t="shared" ref="AM974:AM1037" si="227">IF(V974=$AG$1,L974*3,IF(V974=$AH$1,L974*5,IF(V974=$AI$1,L974*8,IF(V974=$AJ$1,L974*12,0))))</f>
        <v>0</v>
      </c>
      <c r="AN974" s="95">
        <f t="shared" ref="AN974:AN1037" si="228">IF(V974=$AG$1,L974*5,IF(V974=$AH$1,L974*10,IF(V974=$AI$1,L974*10,IF(V974=$AJ$1,L974*0,0))))</f>
        <v>0</v>
      </c>
      <c r="AO974" s="96">
        <f t="shared" si="223"/>
        <v>0</v>
      </c>
      <c r="AP974" s="96">
        <f t="shared" si="224"/>
        <v>0</v>
      </c>
    </row>
    <row r="975" spans="2:42" s="97" customFormat="1" ht="52.8" x14ac:dyDescent="0.3">
      <c r="B975" s="79">
        <f t="shared" si="225"/>
        <v>972</v>
      </c>
      <c r="C975" s="79"/>
      <c r="D975" s="80" t="s">
        <v>94</v>
      </c>
      <c r="E975" s="80"/>
      <c r="F975" s="81"/>
      <c r="G975" s="82" t="str">
        <f t="shared" si="226"/>
        <v xml:space="preserve">Группа от QF </v>
      </c>
      <c r="H975" s="83"/>
      <c r="I975" s="83"/>
      <c r="J975" s="83"/>
      <c r="K975" s="83"/>
      <c r="L975" s="127"/>
      <c r="M975" s="127"/>
      <c r="N975" s="84"/>
      <c r="O975" s="85"/>
      <c r="P975" s="85"/>
      <c r="Q975" s="85"/>
      <c r="R975" s="86"/>
      <c r="S975" s="80"/>
      <c r="T975" s="87"/>
      <c r="U975" s="88" t="str">
        <f t="shared" si="220"/>
        <v xml:space="preserve"> </v>
      </c>
      <c r="V975" s="89"/>
      <c r="W975" s="90" t="str">
        <f t="shared" si="221"/>
        <v xml:space="preserve"> </v>
      </c>
      <c r="X975" s="90"/>
      <c r="Y975" s="90"/>
      <c r="Z975" s="90"/>
      <c r="AA975" s="90"/>
      <c r="AB975" s="87" t="s">
        <v>74</v>
      </c>
      <c r="AC975" s="76"/>
      <c r="AD975" s="91">
        <f t="shared" si="216"/>
        <v>0</v>
      </c>
      <c r="AE975" s="88" t="str">
        <f t="shared" si="222"/>
        <v xml:space="preserve"> </v>
      </c>
      <c r="AF975" s="91" t="str">
        <f t="shared" si="217"/>
        <v xml:space="preserve"> </v>
      </c>
      <c r="AG975" s="78"/>
      <c r="AH975" s="78"/>
      <c r="AI975" s="78"/>
      <c r="AK975" s="94" t="str">
        <f t="shared" si="218"/>
        <v>≤60</v>
      </c>
      <c r="AL975" s="94">
        <f t="shared" ca="1" si="219"/>
        <v>46</v>
      </c>
      <c r="AM975" s="95">
        <f t="shared" si="227"/>
        <v>0</v>
      </c>
      <c r="AN975" s="95">
        <f t="shared" si="228"/>
        <v>0</v>
      </c>
      <c r="AO975" s="96">
        <f t="shared" si="223"/>
        <v>0</v>
      </c>
      <c r="AP975" s="96">
        <f t="shared" si="224"/>
        <v>0</v>
      </c>
    </row>
    <row r="976" spans="2:42" s="97" customFormat="1" ht="52.8" x14ac:dyDescent="0.3">
      <c r="B976" s="79">
        <f t="shared" si="225"/>
        <v>973</v>
      </c>
      <c r="C976" s="79"/>
      <c r="D976" s="80" t="s">
        <v>94</v>
      </c>
      <c r="E976" s="80"/>
      <c r="F976" s="81"/>
      <c r="G976" s="82" t="str">
        <f t="shared" si="226"/>
        <v xml:space="preserve">Группа от QF </v>
      </c>
      <c r="H976" s="83"/>
      <c r="I976" s="83"/>
      <c r="J976" s="83"/>
      <c r="K976" s="83"/>
      <c r="L976" s="127"/>
      <c r="M976" s="127"/>
      <c r="N976" s="84"/>
      <c r="O976" s="85"/>
      <c r="P976" s="85"/>
      <c r="Q976" s="85"/>
      <c r="R976" s="86"/>
      <c r="S976" s="80"/>
      <c r="T976" s="87"/>
      <c r="U976" s="88" t="str">
        <f t="shared" si="220"/>
        <v xml:space="preserve"> </v>
      </c>
      <c r="V976" s="89"/>
      <c r="W976" s="90" t="str">
        <f t="shared" si="221"/>
        <v xml:space="preserve"> </v>
      </c>
      <c r="X976" s="90"/>
      <c r="Y976" s="90"/>
      <c r="Z976" s="90"/>
      <c r="AA976" s="90"/>
      <c r="AB976" s="87" t="s">
        <v>74</v>
      </c>
      <c r="AC976" s="76"/>
      <c r="AD976" s="91">
        <f t="shared" si="216"/>
        <v>0</v>
      </c>
      <c r="AE976" s="88" t="str">
        <f t="shared" si="222"/>
        <v xml:space="preserve"> </v>
      </c>
      <c r="AF976" s="91" t="str">
        <f t="shared" si="217"/>
        <v xml:space="preserve"> </v>
      </c>
      <c r="AG976" s="78"/>
      <c r="AH976" s="78"/>
      <c r="AI976" s="78"/>
      <c r="AK976" s="94" t="str">
        <f t="shared" si="218"/>
        <v>≤60</v>
      </c>
      <c r="AL976" s="94">
        <f t="shared" ca="1" si="219"/>
        <v>23</v>
      </c>
      <c r="AM976" s="95">
        <f t="shared" si="227"/>
        <v>0</v>
      </c>
      <c r="AN976" s="95">
        <f t="shared" si="228"/>
        <v>0</v>
      </c>
      <c r="AO976" s="96">
        <f t="shared" si="223"/>
        <v>0</v>
      </c>
      <c r="AP976" s="96">
        <f t="shared" si="224"/>
        <v>0</v>
      </c>
    </row>
    <row r="977" spans="2:42" s="97" customFormat="1" ht="52.8" x14ac:dyDescent="0.3">
      <c r="B977" s="79">
        <f t="shared" si="225"/>
        <v>974</v>
      </c>
      <c r="C977" s="79"/>
      <c r="D977" s="80" t="s">
        <v>94</v>
      </c>
      <c r="E977" s="80"/>
      <c r="F977" s="81"/>
      <c r="G977" s="82" t="str">
        <f t="shared" si="226"/>
        <v xml:space="preserve">Группа от QF </v>
      </c>
      <c r="H977" s="83"/>
      <c r="I977" s="83"/>
      <c r="J977" s="83"/>
      <c r="K977" s="83"/>
      <c r="L977" s="127"/>
      <c r="M977" s="127"/>
      <c r="N977" s="84"/>
      <c r="O977" s="85"/>
      <c r="P977" s="85"/>
      <c r="Q977" s="85"/>
      <c r="R977" s="86"/>
      <c r="S977" s="80"/>
      <c r="T977" s="87"/>
      <c r="U977" s="88" t="str">
        <f t="shared" si="220"/>
        <v xml:space="preserve"> </v>
      </c>
      <c r="V977" s="89"/>
      <c r="W977" s="90" t="str">
        <f t="shared" si="221"/>
        <v xml:space="preserve"> </v>
      </c>
      <c r="X977" s="90"/>
      <c r="Y977" s="90"/>
      <c r="Z977" s="90"/>
      <c r="AA977" s="90"/>
      <c r="AB977" s="87" t="s">
        <v>74</v>
      </c>
      <c r="AC977" s="76"/>
      <c r="AD977" s="91">
        <f t="shared" si="216"/>
        <v>0</v>
      </c>
      <c r="AE977" s="88" t="str">
        <f t="shared" si="222"/>
        <v xml:space="preserve"> </v>
      </c>
      <c r="AF977" s="91" t="str">
        <f t="shared" si="217"/>
        <v xml:space="preserve"> </v>
      </c>
      <c r="AG977" s="78"/>
      <c r="AH977" s="78"/>
      <c r="AI977" s="78"/>
      <c r="AK977" s="94" t="str">
        <f t="shared" si="218"/>
        <v>≤60</v>
      </c>
      <c r="AL977" s="94">
        <f t="shared" ca="1" si="219"/>
        <v>46</v>
      </c>
      <c r="AM977" s="95">
        <f t="shared" si="227"/>
        <v>0</v>
      </c>
      <c r="AN977" s="95">
        <f t="shared" si="228"/>
        <v>0</v>
      </c>
      <c r="AO977" s="96">
        <f t="shared" si="223"/>
        <v>0</v>
      </c>
      <c r="AP977" s="96">
        <f t="shared" si="224"/>
        <v>0</v>
      </c>
    </row>
    <row r="978" spans="2:42" s="97" customFormat="1" ht="52.8" x14ac:dyDescent="0.3">
      <c r="B978" s="79">
        <f t="shared" si="225"/>
        <v>975</v>
      </c>
      <c r="C978" s="79"/>
      <c r="D978" s="80" t="s">
        <v>94</v>
      </c>
      <c r="E978" s="80"/>
      <c r="F978" s="81"/>
      <c r="G978" s="82" t="str">
        <f t="shared" si="226"/>
        <v xml:space="preserve">Группа от QF </v>
      </c>
      <c r="H978" s="83"/>
      <c r="I978" s="83"/>
      <c r="J978" s="83"/>
      <c r="K978" s="83"/>
      <c r="L978" s="127"/>
      <c r="M978" s="127"/>
      <c r="N978" s="84"/>
      <c r="O978" s="85"/>
      <c r="P978" s="85"/>
      <c r="Q978" s="85"/>
      <c r="R978" s="86"/>
      <c r="S978" s="80"/>
      <c r="T978" s="87"/>
      <c r="U978" s="88" t="str">
        <f t="shared" si="220"/>
        <v xml:space="preserve"> </v>
      </c>
      <c r="V978" s="89"/>
      <c r="W978" s="90" t="str">
        <f t="shared" si="221"/>
        <v xml:space="preserve"> </v>
      </c>
      <c r="X978" s="90"/>
      <c r="Y978" s="90"/>
      <c r="Z978" s="90"/>
      <c r="AA978" s="90"/>
      <c r="AB978" s="87" t="s">
        <v>74</v>
      </c>
      <c r="AC978" s="76"/>
      <c r="AD978" s="91">
        <f t="shared" si="216"/>
        <v>0</v>
      </c>
      <c r="AE978" s="88" t="str">
        <f t="shared" si="222"/>
        <v xml:space="preserve"> </v>
      </c>
      <c r="AF978" s="91" t="str">
        <f t="shared" si="217"/>
        <v xml:space="preserve"> </v>
      </c>
      <c r="AG978" s="78"/>
      <c r="AH978" s="78"/>
      <c r="AI978" s="78"/>
      <c r="AK978" s="94" t="str">
        <f t="shared" si="218"/>
        <v>≤60</v>
      </c>
      <c r="AL978" s="94">
        <f t="shared" ca="1" si="219"/>
        <v>21</v>
      </c>
      <c r="AM978" s="95">
        <f t="shared" si="227"/>
        <v>0</v>
      </c>
      <c r="AN978" s="95">
        <f t="shared" si="228"/>
        <v>0</v>
      </c>
      <c r="AO978" s="96">
        <f t="shared" si="223"/>
        <v>0</v>
      </c>
      <c r="AP978" s="96">
        <f t="shared" si="224"/>
        <v>0</v>
      </c>
    </row>
    <row r="979" spans="2:42" s="97" customFormat="1" ht="52.8" x14ac:dyDescent="0.3">
      <c r="B979" s="79">
        <f t="shared" si="225"/>
        <v>976</v>
      </c>
      <c r="C979" s="79"/>
      <c r="D979" s="80" t="s">
        <v>94</v>
      </c>
      <c r="E979" s="80"/>
      <c r="F979" s="81"/>
      <c r="G979" s="82" t="str">
        <f t="shared" si="226"/>
        <v xml:space="preserve">Группа от QF </v>
      </c>
      <c r="H979" s="83"/>
      <c r="I979" s="83"/>
      <c r="J979" s="83"/>
      <c r="K979" s="83"/>
      <c r="L979" s="127"/>
      <c r="M979" s="127"/>
      <c r="N979" s="84"/>
      <c r="O979" s="85"/>
      <c r="P979" s="85"/>
      <c r="Q979" s="85"/>
      <c r="R979" s="86"/>
      <c r="S979" s="80"/>
      <c r="T979" s="87"/>
      <c r="U979" s="88" t="str">
        <f t="shared" si="220"/>
        <v xml:space="preserve"> </v>
      </c>
      <c r="V979" s="89"/>
      <c r="W979" s="90" t="str">
        <f t="shared" si="221"/>
        <v xml:space="preserve"> </v>
      </c>
      <c r="X979" s="90"/>
      <c r="Y979" s="90"/>
      <c r="Z979" s="90"/>
      <c r="AA979" s="90"/>
      <c r="AB979" s="87" t="s">
        <v>74</v>
      </c>
      <c r="AC979" s="76"/>
      <c r="AD979" s="91">
        <f t="shared" si="216"/>
        <v>0</v>
      </c>
      <c r="AE979" s="88" t="str">
        <f t="shared" si="222"/>
        <v xml:space="preserve"> </v>
      </c>
      <c r="AF979" s="91" t="str">
        <f t="shared" si="217"/>
        <v xml:space="preserve"> </v>
      </c>
      <c r="AG979" s="78"/>
      <c r="AH979" s="78"/>
      <c r="AI979" s="78"/>
      <c r="AK979" s="94" t="str">
        <f t="shared" si="218"/>
        <v>≤60</v>
      </c>
      <c r="AL979" s="94">
        <f t="shared" ca="1" si="219"/>
        <v>44</v>
      </c>
      <c r="AM979" s="95">
        <f t="shared" si="227"/>
        <v>0</v>
      </c>
      <c r="AN979" s="95">
        <f t="shared" si="228"/>
        <v>0</v>
      </c>
      <c r="AO979" s="96">
        <f t="shared" si="223"/>
        <v>0</v>
      </c>
      <c r="AP979" s="96">
        <f t="shared" si="224"/>
        <v>0</v>
      </c>
    </row>
    <row r="980" spans="2:42" s="97" customFormat="1" ht="52.8" x14ac:dyDescent="0.3">
      <c r="B980" s="79">
        <f t="shared" si="225"/>
        <v>977</v>
      </c>
      <c r="C980" s="79"/>
      <c r="D980" s="80" t="s">
        <v>94</v>
      </c>
      <c r="E980" s="80"/>
      <c r="F980" s="81"/>
      <c r="G980" s="82" t="str">
        <f t="shared" si="226"/>
        <v xml:space="preserve">Группа от QF </v>
      </c>
      <c r="H980" s="83"/>
      <c r="I980" s="83"/>
      <c r="J980" s="83"/>
      <c r="K980" s="83"/>
      <c r="L980" s="127"/>
      <c r="M980" s="127"/>
      <c r="N980" s="84"/>
      <c r="O980" s="85"/>
      <c r="P980" s="85"/>
      <c r="Q980" s="85"/>
      <c r="R980" s="86"/>
      <c r="S980" s="80"/>
      <c r="T980" s="87"/>
      <c r="U980" s="88" t="str">
        <f t="shared" si="220"/>
        <v xml:space="preserve"> </v>
      </c>
      <c r="V980" s="89"/>
      <c r="W980" s="90" t="str">
        <f t="shared" si="221"/>
        <v xml:space="preserve"> </v>
      </c>
      <c r="X980" s="90"/>
      <c r="Y980" s="90"/>
      <c r="Z980" s="90"/>
      <c r="AA980" s="90"/>
      <c r="AB980" s="87" t="s">
        <v>74</v>
      </c>
      <c r="AC980" s="76"/>
      <c r="AD980" s="91">
        <f t="shared" si="216"/>
        <v>0</v>
      </c>
      <c r="AE980" s="88" t="str">
        <f t="shared" si="222"/>
        <v xml:space="preserve"> </v>
      </c>
      <c r="AF980" s="91" t="str">
        <f t="shared" si="217"/>
        <v xml:space="preserve"> </v>
      </c>
      <c r="AG980" s="78"/>
      <c r="AH980" s="78"/>
      <c r="AI980" s="78"/>
      <c r="AK980" s="94" t="str">
        <f t="shared" si="218"/>
        <v>≤60</v>
      </c>
      <c r="AL980" s="94">
        <f t="shared" ca="1" si="219"/>
        <v>34</v>
      </c>
      <c r="AM980" s="95">
        <f t="shared" si="227"/>
        <v>0</v>
      </c>
      <c r="AN980" s="95">
        <f t="shared" si="228"/>
        <v>0</v>
      </c>
      <c r="AO980" s="96">
        <f t="shared" si="223"/>
        <v>0</v>
      </c>
      <c r="AP980" s="96">
        <f t="shared" si="224"/>
        <v>0</v>
      </c>
    </row>
    <row r="981" spans="2:42" s="97" customFormat="1" ht="52.8" x14ac:dyDescent="0.3">
      <c r="B981" s="79">
        <f t="shared" si="225"/>
        <v>978</v>
      </c>
      <c r="C981" s="79"/>
      <c r="D981" s="80" t="s">
        <v>94</v>
      </c>
      <c r="E981" s="80"/>
      <c r="F981" s="81"/>
      <c r="G981" s="82" t="str">
        <f t="shared" si="226"/>
        <v xml:space="preserve">Группа от QF </v>
      </c>
      <c r="H981" s="83"/>
      <c r="I981" s="83"/>
      <c r="J981" s="83"/>
      <c r="K981" s="83"/>
      <c r="L981" s="127"/>
      <c r="M981" s="127"/>
      <c r="N981" s="84"/>
      <c r="O981" s="85"/>
      <c r="P981" s="85"/>
      <c r="Q981" s="85"/>
      <c r="R981" s="86"/>
      <c r="S981" s="80"/>
      <c r="T981" s="87"/>
      <c r="U981" s="88" t="str">
        <f t="shared" si="220"/>
        <v xml:space="preserve"> </v>
      </c>
      <c r="V981" s="89"/>
      <c r="W981" s="90" t="str">
        <f t="shared" si="221"/>
        <v xml:space="preserve"> </v>
      </c>
      <c r="X981" s="90"/>
      <c r="Y981" s="90"/>
      <c r="Z981" s="90"/>
      <c r="AA981" s="90"/>
      <c r="AB981" s="87" t="s">
        <v>74</v>
      </c>
      <c r="AC981" s="76"/>
      <c r="AD981" s="91">
        <f t="shared" si="216"/>
        <v>0</v>
      </c>
      <c r="AE981" s="88" t="str">
        <f t="shared" si="222"/>
        <v xml:space="preserve"> </v>
      </c>
      <c r="AF981" s="91" t="str">
        <f t="shared" si="217"/>
        <v xml:space="preserve"> </v>
      </c>
      <c r="AG981" s="78"/>
      <c r="AH981" s="78"/>
      <c r="AI981" s="78"/>
      <c r="AK981" s="94" t="str">
        <f t="shared" si="218"/>
        <v>≤60</v>
      </c>
      <c r="AL981" s="94">
        <f t="shared" ca="1" si="219"/>
        <v>43</v>
      </c>
      <c r="AM981" s="95">
        <f t="shared" si="227"/>
        <v>0</v>
      </c>
      <c r="AN981" s="95">
        <f t="shared" si="228"/>
        <v>0</v>
      </c>
      <c r="AO981" s="96">
        <f t="shared" si="223"/>
        <v>0</v>
      </c>
      <c r="AP981" s="96">
        <f t="shared" si="224"/>
        <v>0</v>
      </c>
    </row>
    <row r="982" spans="2:42" s="97" customFormat="1" ht="52.8" x14ac:dyDescent="0.3">
      <c r="B982" s="79">
        <f t="shared" si="225"/>
        <v>979</v>
      </c>
      <c r="C982" s="79"/>
      <c r="D982" s="80" t="s">
        <v>94</v>
      </c>
      <c r="E982" s="80"/>
      <c r="F982" s="81"/>
      <c r="G982" s="82" t="str">
        <f t="shared" si="226"/>
        <v xml:space="preserve">Группа от QF </v>
      </c>
      <c r="H982" s="83"/>
      <c r="I982" s="83"/>
      <c r="J982" s="83"/>
      <c r="K982" s="83"/>
      <c r="L982" s="127"/>
      <c r="M982" s="127"/>
      <c r="N982" s="84"/>
      <c r="O982" s="85"/>
      <c r="P982" s="85"/>
      <c r="Q982" s="85"/>
      <c r="R982" s="86"/>
      <c r="S982" s="80"/>
      <c r="T982" s="87"/>
      <c r="U982" s="88" t="str">
        <f t="shared" si="220"/>
        <v xml:space="preserve"> </v>
      </c>
      <c r="V982" s="89"/>
      <c r="W982" s="90" t="str">
        <f t="shared" si="221"/>
        <v xml:space="preserve"> </v>
      </c>
      <c r="X982" s="90"/>
      <c r="Y982" s="90"/>
      <c r="Z982" s="90"/>
      <c r="AA982" s="90"/>
      <c r="AB982" s="87" t="s">
        <v>74</v>
      </c>
      <c r="AC982" s="76"/>
      <c r="AD982" s="91">
        <f t="shared" si="216"/>
        <v>0</v>
      </c>
      <c r="AE982" s="88" t="str">
        <f t="shared" si="222"/>
        <v xml:space="preserve"> </v>
      </c>
      <c r="AF982" s="91" t="str">
        <f t="shared" si="217"/>
        <v xml:space="preserve"> </v>
      </c>
      <c r="AG982" s="78"/>
      <c r="AH982" s="78"/>
      <c r="AI982" s="78"/>
      <c r="AK982" s="94" t="str">
        <f t="shared" si="218"/>
        <v>≤60</v>
      </c>
      <c r="AL982" s="94">
        <f t="shared" ca="1" si="219"/>
        <v>21</v>
      </c>
      <c r="AM982" s="95">
        <f t="shared" si="227"/>
        <v>0</v>
      </c>
      <c r="AN982" s="95">
        <f t="shared" si="228"/>
        <v>0</v>
      </c>
      <c r="AO982" s="96">
        <f t="shared" si="223"/>
        <v>0</v>
      </c>
      <c r="AP982" s="96">
        <f t="shared" si="224"/>
        <v>0</v>
      </c>
    </row>
    <row r="983" spans="2:42" s="97" customFormat="1" ht="52.8" x14ac:dyDescent="0.3">
      <c r="B983" s="79">
        <f t="shared" si="225"/>
        <v>980</v>
      </c>
      <c r="C983" s="79"/>
      <c r="D983" s="80" t="s">
        <v>94</v>
      </c>
      <c r="E983" s="80"/>
      <c r="F983" s="81"/>
      <c r="G983" s="82" t="str">
        <f t="shared" si="226"/>
        <v xml:space="preserve">Группа от QF </v>
      </c>
      <c r="H983" s="83"/>
      <c r="I983" s="83"/>
      <c r="J983" s="83"/>
      <c r="K983" s="83"/>
      <c r="L983" s="127"/>
      <c r="M983" s="127"/>
      <c r="N983" s="84"/>
      <c r="O983" s="85"/>
      <c r="P983" s="85"/>
      <c r="Q983" s="85"/>
      <c r="R983" s="86"/>
      <c r="S983" s="80"/>
      <c r="T983" s="87"/>
      <c r="U983" s="88" t="str">
        <f t="shared" si="220"/>
        <v xml:space="preserve"> </v>
      </c>
      <c r="V983" s="89"/>
      <c r="W983" s="90" t="str">
        <f t="shared" si="221"/>
        <v xml:space="preserve"> </v>
      </c>
      <c r="X983" s="90"/>
      <c r="Y983" s="90"/>
      <c r="Z983" s="90"/>
      <c r="AA983" s="90"/>
      <c r="AB983" s="87" t="s">
        <v>74</v>
      </c>
      <c r="AC983" s="76"/>
      <c r="AD983" s="91">
        <f t="shared" si="216"/>
        <v>0</v>
      </c>
      <c r="AE983" s="88" t="str">
        <f t="shared" si="222"/>
        <v xml:space="preserve"> </v>
      </c>
      <c r="AF983" s="91" t="str">
        <f t="shared" si="217"/>
        <v xml:space="preserve"> </v>
      </c>
      <c r="AG983" s="78"/>
      <c r="AH983" s="78"/>
      <c r="AI983" s="78"/>
      <c r="AK983" s="94" t="str">
        <f t="shared" si="218"/>
        <v>≤60</v>
      </c>
      <c r="AL983" s="94">
        <f t="shared" ca="1" si="219"/>
        <v>23</v>
      </c>
      <c r="AM983" s="95">
        <f t="shared" si="227"/>
        <v>0</v>
      </c>
      <c r="AN983" s="95">
        <f t="shared" si="228"/>
        <v>0</v>
      </c>
      <c r="AO983" s="96">
        <f t="shared" si="223"/>
        <v>0</v>
      </c>
      <c r="AP983" s="96">
        <f t="shared" si="224"/>
        <v>0</v>
      </c>
    </row>
    <row r="984" spans="2:42" s="97" customFormat="1" ht="52.8" x14ac:dyDescent="0.3">
      <c r="B984" s="79">
        <f t="shared" si="225"/>
        <v>981</v>
      </c>
      <c r="C984" s="79"/>
      <c r="D984" s="80" t="s">
        <v>94</v>
      </c>
      <c r="E984" s="80"/>
      <c r="F984" s="81"/>
      <c r="G984" s="82" t="str">
        <f t="shared" si="226"/>
        <v xml:space="preserve">Группа от QF </v>
      </c>
      <c r="H984" s="83"/>
      <c r="I984" s="83"/>
      <c r="J984" s="83"/>
      <c r="K984" s="83"/>
      <c r="L984" s="127"/>
      <c r="M984" s="127"/>
      <c r="N984" s="84"/>
      <c r="O984" s="85"/>
      <c r="P984" s="85"/>
      <c r="Q984" s="85"/>
      <c r="R984" s="86"/>
      <c r="S984" s="80"/>
      <c r="T984" s="87"/>
      <c r="U984" s="88" t="str">
        <f t="shared" si="220"/>
        <v xml:space="preserve"> </v>
      </c>
      <c r="V984" s="89"/>
      <c r="W984" s="90" t="str">
        <f t="shared" si="221"/>
        <v xml:space="preserve"> </v>
      </c>
      <c r="X984" s="90"/>
      <c r="Y984" s="90"/>
      <c r="Z984" s="90"/>
      <c r="AA984" s="90"/>
      <c r="AB984" s="87" t="s">
        <v>74</v>
      </c>
      <c r="AC984" s="76"/>
      <c r="AD984" s="91">
        <f t="shared" si="216"/>
        <v>0</v>
      </c>
      <c r="AE984" s="88" t="str">
        <f t="shared" si="222"/>
        <v xml:space="preserve"> </v>
      </c>
      <c r="AF984" s="91" t="str">
        <f t="shared" si="217"/>
        <v xml:space="preserve"> </v>
      </c>
      <c r="AG984" s="78"/>
      <c r="AH984" s="78"/>
      <c r="AI984" s="78"/>
      <c r="AK984" s="94" t="str">
        <f t="shared" si="218"/>
        <v>≤60</v>
      </c>
      <c r="AL984" s="94">
        <f t="shared" ca="1" si="219"/>
        <v>44</v>
      </c>
      <c r="AM984" s="95">
        <f t="shared" si="227"/>
        <v>0</v>
      </c>
      <c r="AN984" s="95">
        <f t="shared" si="228"/>
        <v>0</v>
      </c>
      <c r="AO984" s="96">
        <f t="shared" si="223"/>
        <v>0</v>
      </c>
      <c r="AP984" s="96">
        <f t="shared" si="224"/>
        <v>0</v>
      </c>
    </row>
    <row r="985" spans="2:42" s="97" customFormat="1" ht="52.8" x14ac:dyDescent="0.3">
      <c r="B985" s="79">
        <f t="shared" si="225"/>
        <v>982</v>
      </c>
      <c r="C985" s="79"/>
      <c r="D985" s="80" t="s">
        <v>94</v>
      </c>
      <c r="E985" s="80"/>
      <c r="F985" s="81"/>
      <c r="G985" s="82" t="str">
        <f t="shared" si="226"/>
        <v xml:space="preserve">Группа от QF </v>
      </c>
      <c r="H985" s="83"/>
      <c r="I985" s="83"/>
      <c r="J985" s="83"/>
      <c r="K985" s="83"/>
      <c r="L985" s="127"/>
      <c r="M985" s="127"/>
      <c r="N985" s="84"/>
      <c r="O985" s="85"/>
      <c r="P985" s="85"/>
      <c r="Q985" s="85"/>
      <c r="R985" s="86"/>
      <c r="S985" s="80"/>
      <c r="T985" s="87"/>
      <c r="U985" s="88" t="str">
        <f t="shared" si="220"/>
        <v xml:space="preserve"> </v>
      </c>
      <c r="V985" s="89"/>
      <c r="W985" s="90" t="str">
        <f t="shared" si="221"/>
        <v xml:space="preserve"> </v>
      </c>
      <c r="X985" s="90"/>
      <c r="Y985" s="90"/>
      <c r="Z985" s="90"/>
      <c r="AA985" s="90"/>
      <c r="AB985" s="87" t="s">
        <v>74</v>
      </c>
      <c r="AC985" s="76"/>
      <c r="AD985" s="91">
        <f t="shared" si="216"/>
        <v>0</v>
      </c>
      <c r="AE985" s="88" t="str">
        <f t="shared" si="222"/>
        <v xml:space="preserve"> </v>
      </c>
      <c r="AF985" s="91" t="str">
        <f t="shared" si="217"/>
        <v xml:space="preserve"> </v>
      </c>
      <c r="AG985" s="78"/>
      <c r="AH985" s="78"/>
      <c r="AI985" s="78"/>
      <c r="AK985" s="94" t="str">
        <f t="shared" si="218"/>
        <v>≤60</v>
      </c>
      <c r="AL985" s="94">
        <f t="shared" ca="1" si="219"/>
        <v>41</v>
      </c>
      <c r="AM985" s="95">
        <f t="shared" si="227"/>
        <v>0</v>
      </c>
      <c r="AN985" s="95">
        <f t="shared" si="228"/>
        <v>0</v>
      </c>
      <c r="AO985" s="96">
        <f t="shared" si="223"/>
        <v>0</v>
      </c>
      <c r="AP985" s="96">
        <f t="shared" si="224"/>
        <v>0</v>
      </c>
    </row>
    <row r="986" spans="2:42" s="97" customFormat="1" ht="52.8" x14ac:dyDescent="0.3">
      <c r="B986" s="79">
        <f t="shared" si="225"/>
        <v>983</v>
      </c>
      <c r="C986" s="79"/>
      <c r="D986" s="80" t="s">
        <v>94</v>
      </c>
      <c r="E986" s="80"/>
      <c r="F986" s="81"/>
      <c r="G986" s="82" t="str">
        <f t="shared" si="226"/>
        <v xml:space="preserve">Группа от QF </v>
      </c>
      <c r="H986" s="83"/>
      <c r="I986" s="83"/>
      <c r="J986" s="83"/>
      <c r="K986" s="83"/>
      <c r="L986" s="127"/>
      <c r="M986" s="127"/>
      <c r="N986" s="84"/>
      <c r="O986" s="85"/>
      <c r="P986" s="85"/>
      <c r="Q986" s="85"/>
      <c r="R986" s="86"/>
      <c r="S986" s="80"/>
      <c r="T986" s="87"/>
      <c r="U986" s="88" t="str">
        <f t="shared" si="220"/>
        <v xml:space="preserve"> </v>
      </c>
      <c r="V986" s="89"/>
      <c r="W986" s="90" t="str">
        <f t="shared" si="221"/>
        <v xml:space="preserve"> </v>
      </c>
      <c r="X986" s="90"/>
      <c r="Y986" s="90"/>
      <c r="Z986" s="90"/>
      <c r="AA986" s="90"/>
      <c r="AB986" s="87" t="s">
        <v>74</v>
      </c>
      <c r="AC986" s="76"/>
      <c r="AD986" s="91">
        <f t="shared" si="216"/>
        <v>0</v>
      </c>
      <c r="AE986" s="88" t="str">
        <f t="shared" si="222"/>
        <v xml:space="preserve"> </v>
      </c>
      <c r="AF986" s="91" t="str">
        <f t="shared" si="217"/>
        <v xml:space="preserve"> </v>
      </c>
      <c r="AG986" s="78"/>
      <c r="AH986" s="78"/>
      <c r="AI986" s="78"/>
      <c r="AK986" s="94" t="str">
        <f t="shared" si="218"/>
        <v>≤60</v>
      </c>
      <c r="AL986" s="94">
        <f t="shared" ca="1" si="219"/>
        <v>25</v>
      </c>
      <c r="AM986" s="95">
        <f t="shared" si="227"/>
        <v>0</v>
      </c>
      <c r="AN986" s="95">
        <f t="shared" si="228"/>
        <v>0</v>
      </c>
      <c r="AO986" s="96">
        <f t="shared" si="223"/>
        <v>0</v>
      </c>
      <c r="AP986" s="96">
        <f t="shared" si="224"/>
        <v>0</v>
      </c>
    </row>
    <row r="987" spans="2:42" s="97" customFormat="1" ht="52.8" x14ac:dyDescent="0.3">
      <c r="B987" s="79">
        <f t="shared" si="225"/>
        <v>984</v>
      </c>
      <c r="C987" s="79"/>
      <c r="D987" s="80" t="s">
        <v>94</v>
      </c>
      <c r="E987" s="80"/>
      <c r="F987" s="81"/>
      <c r="G987" s="82" t="str">
        <f t="shared" si="226"/>
        <v xml:space="preserve">Группа от QF </v>
      </c>
      <c r="H987" s="83"/>
      <c r="I987" s="83"/>
      <c r="J987" s="83"/>
      <c r="K987" s="83"/>
      <c r="L987" s="127"/>
      <c r="M987" s="127"/>
      <c r="N987" s="84"/>
      <c r="O987" s="85"/>
      <c r="P987" s="85"/>
      <c r="Q987" s="85"/>
      <c r="R987" s="86"/>
      <c r="S987" s="80"/>
      <c r="T987" s="87"/>
      <c r="U987" s="88" t="str">
        <f t="shared" si="220"/>
        <v xml:space="preserve"> </v>
      </c>
      <c r="V987" s="89"/>
      <c r="W987" s="90" t="str">
        <f t="shared" si="221"/>
        <v xml:space="preserve"> </v>
      </c>
      <c r="X987" s="90"/>
      <c r="Y987" s="90"/>
      <c r="Z987" s="90"/>
      <c r="AA987" s="90"/>
      <c r="AB987" s="87" t="s">
        <v>74</v>
      </c>
      <c r="AC987" s="76"/>
      <c r="AD987" s="91">
        <f t="shared" si="216"/>
        <v>0</v>
      </c>
      <c r="AE987" s="88" t="str">
        <f t="shared" si="222"/>
        <v xml:space="preserve"> </v>
      </c>
      <c r="AF987" s="91" t="str">
        <f t="shared" si="217"/>
        <v xml:space="preserve"> </v>
      </c>
      <c r="AG987" s="78"/>
      <c r="AH987" s="78"/>
      <c r="AI987" s="78"/>
      <c r="AK987" s="94" t="str">
        <f t="shared" si="218"/>
        <v>≤60</v>
      </c>
      <c r="AL987" s="94">
        <f t="shared" ca="1" si="219"/>
        <v>29</v>
      </c>
      <c r="AM987" s="95">
        <f t="shared" si="227"/>
        <v>0</v>
      </c>
      <c r="AN987" s="95">
        <f t="shared" si="228"/>
        <v>0</v>
      </c>
      <c r="AO987" s="96">
        <f t="shared" si="223"/>
        <v>0</v>
      </c>
      <c r="AP987" s="96">
        <f t="shared" si="224"/>
        <v>0</v>
      </c>
    </row>
    <row r="988" spans="2:42" s="97" customFormat="1" ht="52.8" x14ac:dyDescent="0.3">
      <c r="B988" s="79">
        <f t="shared" si="225"/>
        <v>985</v>
      </c>
      <c r="C988" s="79"/>
      <c r="D988" s="80" t="s">
        <v>94</v>
      </c>
      <c r="E988" s="80"/>
      <c r="F988" s="81"/>
      <c r="G988" s="82" t="str">
        <f t="shared" si="226"/>
        <v xml:space="preserve">Группа от QF </v>
      </c>
      <c r="H988" s="83"/>
      <c r="I988" s="83"/>
      <c r="J988" s="83"/>
      <c r="K988" s="83"/>
      <c r="L988" s="127"/>
      <c r="M988" s="127"/>
      <c r="N988" s="84"/>
      <c r="O988" s="85"/>
      <c r="P988" s="85"/>
      <c r="Q988" s="85"/>
      <c r="R988" s="86"/>
      <c r="S988" s="80"/>
      <c r="T988" s="87"/>
      <c r="U988" s="88" t="str">
        <f t="shared" si="220"/>
        <v xml:space="preserve"> </v>
      </c>
      <c r="V988" s="89"/>
      <c r="W988" s="90" t="str">
        <f t="shared" si="221"/>
        <v xml:space="preserve"> </v>
      </c>
      <c r="X988" s="90"/>
      <c r="Y988" s="90"/>
      <c r="Z988" s="90"/>
      <c r="AA988" s="90"/>
      <c r="AB988" s="87" t="s">
        <v>74</v>
      </c>
      <c r="AC988" s="76"/>
      <c r="AD988" s="91">
        <f t="shared" si="216"/>
        <v>0</v>
      </c>
      <c r="AE988" s="88" t="str">
        <f t="shared" si="222"/>
        <v xml:space="preserve"> </v>
      </c>
      <c r="AF988" s="91" t="str">
        <f t="shared" si="217"/>
        <v xml:space="preserve"> </v>
      </c>
      <c r="AG988" s="78"/>
      <c r="AH988" s="78"/>
      <c r="AI988" s="78"/>
      <c r="AK988" s="94" t="str">
        <f t="shared" si="218"/>
        <v>≤60</v>
      </c>
      <c r="AL988" s="94">
        <f t="shared" ca="1" si="219"/>
        <v>48</v>
      </c>
      <c r="AM988" s="95">
        <f t="shared" si="227"/>
        <v>0</v>
      </c>
      <c r="AN988" s="95">
        <f t="shared" si="228"/>
        <v>0</v>
      </c>
      <c r="AO988" s="96">
        <f t="shared" si="223"/>
        <v>0</v>
      </c>
      <c r="AP988" s="96">
        <f t="shared" si="224"/>
        <v>0</v>
      </c>
    </row>
    <row r="989" spans="2:42" s="97" customFormat="1" ht="52.8" x14ac:dyDescent="0.3">
      <c r="B989" s="79">
        <f t="shared" si="225"/>
        <v>986</v>
      </c>
      <c r="C989" s="79"/>
      <c r="D989" s="80" t="s">
        <v>94</v>
      </c>
      <c r="E989" s="80"/>
      <c r="F989" s="81"/>
      <c r="G989" s="82" t="str">
        <f t="shared" si="226"/>
        <v xml:space="preserve">Группа от QF </v>
      </c>
      <c r="H989" s="83"/>
      <c r="I989" s="83"/>
      <c r="J989" s="83"/>
      <c r="K989" s="83"/>
      <c r="L989" s="127"/>
      <c r="M989" s="127"/>
      <c r="N989" s="84"/>
      <c r="O989" s="85"/>
      <c r="P989" s="85"/>
      <c r="Q989" s="85"/>
      <c r="R989" s="86"/>
      <c r="S989" s="80"/>
      <c r="T989" s="87"/>
      <c r="U989" s="88" t="str">
        <f t="shared" si="220"/>
        <v xml:space="preserve"> </v>
      </c>
      <c r="V989" s="89"/>
      <c r="W989" s="90" t="str">
        <f t="shared" si="221"/>
        <v xml:space="preserve"> </v>
      </c>
      <c r="X989" s="90"/>
      <c r="Y989" s="90"/>
      <c r="Z989" s="90"/>
      <c r="AA989" s="90"/>
      <c r="AB989" s="87" t="s">
        <v>74</v>
      </c>
      <c r="AC989" s="76"/>
      <c r="AD989" s="91">
        <f t="shared" si="216"/>
        <v>0</v>
      </c>
      <c r="AE989" s="88" t="str">
        <f t="shared" si="222"/>
        <v xml:space="preserve"> </v>
      </c>
      <c r="AF989" s="91" t="str">
        <f t="shared" si="217"/>
        <v xml:space="preserve"> </v>
      </c>
      <c r="AG989" s="78"/>
      <c r="AH989" s="78"/>
      <c r="AI989" s="78"/>
      <c r="AK989" s="94" t="str">
        <f t="shared" si="218"/>
        <v>≤60</v>
      </c>
      <c r="AL989" s="94">
        <f t="shared" ca="1" si="219"/>
        <v>40</v>
      </c>
      <c r="AM989" s="95">
        <f t="shared" si="227"/>
        <v>0</v>
      </c>
      <c r="AN989" s="95">
        <f t="shared" si="228"/>
        <v>0</v>
      </c>
      <c r="AO989" s="96">
        <f t="shared" si="223"/>
        <v>0</v>
      </c>
      <c r="AP989" s="96">
        <f t="shared" si="224"/>
        <v>0</v>
      </c>
    </row>
    <row r="990" spans="2:42" s="97" customFormat="1" ht="52.8" x14ac:dyDescent="0.3">
      <c r="B990" s="79">
        <f t="shared" si="225"/>
        <v>987</v>
      </c>
      <c r="C990" s="79"/>
      <c r="D990" s="80" t="s">
        <v>94</v>
      </c>
      <c r="E990" s="80"/>
      <c r="F990" s="81"/>
      <c r="G990" s="82" t="str">
        <f t="shared" si="226"/>
        <v xml:space="preserve">Группа от QF </v>
      </c>
      <c r="H990" s="83"/>
      <c r="I990" s="83"/>
      <c r="J990" s="83"/>
      <c r="K990" s="83"/>
      <c r="L990" s="127"/>
      <c r="M990" s="127"/>
      <c r="N990" s="84"/>
      <c r="O990" s="85"/>
      <c r="P990" s="85"/>
      <c r="Q990" s="85"/>
      <c r="R990" s="86"/>
      <c r="S990" s="80"/>
      <c r="T990" s="87"/>
      <c r="U990" s="88" t="str">
        <f t="shared" si="220"/>
        <v xml:space="preserve"> </v>
      </c>
      <c r="V990" s="89"/>
      <c r="W990" s="90" t="str">
        <f t="shared" si="221"/>
        <v xml:space="preserve"> </v>
      </c>
      <c r="X990" s="90"/>
      <c r="Y990" s="90"/>
      <c r="Z990" s="90"/>
      <c r="AA990" s="90"/>
      <c r="AB990" s="87" t="s">
        <v>74</v>
      </c>
      <c r="AC990" s="76"/>
      <c r="AD990" s="91">
        <f t="shared" si="216"/>
        <v>0</v>
      </c>
      <c r="AE990" s="88" t="str">
        <f t="shared" si="222"/>
        <v xml:space="preserve"> </v>
      </c>
      <c r="AF990" s="91" t="str">
        <f t="shared" si="217"/>
        <v xml:space="preserve"> </v>
      </c>
      <c r="AG990" s="78"/>
      <c r="AH990" s="78"/>
      <c r="AI990" s="78"/>
      <c r="AK990" s="94" t="str">
        <f t="shared" si="218"/>
        <v>≤60</v>
      </c>
      <c r="AL990" s="94">
        <f t="shared" ca="1" si="219"/>
        <v>24</v>
      </c>
      <c r="AM990" s="95">
        <f t="shared" si="227"/>
        <v>0</v>
      </c>
      <c r="AN990" s="95">
        <f t="shared" si="228"/>
        <v>0</v>
      </c>
      <c r="AO990" s="96">
        <f t="shared" si="223"/>
        <v>0</v>
      </c>
      <c r="AP990" s="96">
        <f t="shared" si="224"/>
        <v>0</v>
      </c>
    </row>
    <row r="991" spans="2:42" s="97" customFormat="1" ht="52.8" x14ac:dyDescent="0.3">
      <c r="B991" s="79">
        <f t="shared" si="225"/>
        <v>988</v>
      </c>
      <c r="C991" s="79"/>
      <c r="D991" s="80" t="s">
        <v>94</v>
      </c>
      <c r="E991" s="80"/>
      <c r="F991" s="81"/>
      <c r="G991" s="82" t="str">
        <f t="shared" si="226"/>
        <v xml:space="preserve">Группа от QF </v>
      </c>
      <c r="H991" s="83"/>
      <c r="I991" s="83"/>
      <c r="J991" s="83"/>
      <c r="K991" s="83"/>
      <c r="L991" s="127"/>
      <c r="M991" s="127"/>
      <c r="N991" s="84"/>
      <c r="O991" s="85"/>
      <c r="P991" s="85"/>
      <c r="Q991" s="85"/>
      <c r="R991" s="86"/>
      <c r="S991" s="80"/>
      <c r="T991" s="87"/>
      <c r="U991" s="88" t="str">
        <f t="shared" si="220"/>
        <v xml:space="preserve"> </v>
      </c>
      <c r="V991" s="89"/>
      <c r="W991" s="90" t="str">
        <f t="shared" si="221"/>
        <v xml:space="preserve"> </v>
      </c>
      <c r="X991" s="90"/>
      <c r="Y991" s="90"/>
      <c r="Z991" s="90"/>
      <c r="AA991" s="90"/>
      <c r="AB991" s="87" t="s">
        <v>74</v>
      </c>
      <c r="AC991" s="76"/>
      <c r="AD991" s="91">
        <f t="shared" si="216"/>
        <v>0</v>
      </c>
      <c r="AE991" s="88" t="str">
        <f t="shared" si="222"/>
        <v xml:space="preserve"> </v>
      </c>
      <c r="AF991" s="91" t="str">
        <f t="shared" si="217"/>
        <v xml:space="preserve"> </v>
      </c>
      <c r="AG991" s="78"/>
      <c r="AH991" s="78"/>
      <c r="AI991" s="78"/>
      <c r="AK991" s="94" t="str">
        <f t="shared" si="218"/>
        <v>≤60</v>
      </c>
      <c r="AL991" s="94">
        <f t="shared" ca="1" si="219"/>
        <v>45</v>
      </c>
      <c r="AM991" s="95">
        <f t="shared" si="227"/>
        <v>0</v>
      </c>
      <c r="AN991" s="95">
        <f t="shared" si="228"/>
        <v>0</v>
      </c>
      <c r="AO991" s="96">
        <f t="shared" si="223"/>
        <v>0</v>
      </c>
      <c r="AP991" s="96">
        <f t="shared" si="224"/>
        <v>0</v>
      </c>
    </row>
    <row r="992" spans="2:42" s="97" customFormat="1" ht="52.8" x14ac:dyDescent="0.3">
      <c r="B992" s="79">
        <f t="shared" si="225"/>
        <v>989</v>
      </c>
      <c r="C992" s="79"/>
      <c r="D992" s="80" t="s">
        <v>94</v>
      </c>
      <c r="E992" s="80"/>
      <c r="F992" s="81"/>
      <c r="G992" s="82" t="str">
        <f t="shared" si="226"/>
        <v xml:space="preserve">Группа от QF </v>
      </c>
      <c r="H992" s="83"/>
      <c r="I992" s="83"/>
      <c r="J992" s="83"/>
      <c r="K992" s="83"/>
      <c r="L992" s="127"/>
      <c r="M992" s="127"/>
      <c r="N992" s="84"/>
      <c r="O992" s="85"/>
      <c r="P992" s="85"/>
      <c r="Q992" s="85"/>
      <c r="R992" s="86"/>
      <c r="S992" s="80"/>
      <c r="T992" s="87"/>
      <c r="U992" s="88" t="str">
        <f t="shared" si="220"/>
        <v xml:space="preserve"> </v>
      </c>
      <c r="V992" s="89"/>
      <c r="W992" s="90" t="str">
        <f t="shared" si="221"/>
        <v xml:space="preserve"> </v>
      </c>
      <c r="X992" s="90"/>
      <c r="Y992" s="90"/>
      <c r="Z992" s="90"/>
      <c r="AA992" s="90"/>
      <c r="AB992" s="87" t="s">
        <v>74</v>
      </c>
      <c r="AC992" s="76"/>
      <c r="AD992" s="91">
        <f t="shared" si="216"/>
        <v>0</v>
      </c>
      <c r="AE992" s="88" t="str">
        <f t="shared" si="222"/>
        <v xml:space="preserve"> </v>
      </c>
      <c r="AF992" s="91" t="str">
        <f t="shared" si="217"/>
        <v xml:space="preserve"> </v>
      </c>
      <c r="AG992" s="78"/>
      <c r="AH992" s="78"/>
      <c r="AI992" s="78"/>
      <c r="AK992" s="94" t="str">
        <f t="shared" si="218"/>
        <v>≤60</v>
      </c>
      <c r="AL992" s="94">
        <f t="shared" ca="1" si="219"/>
        <v>43</v>
      </c>
      <c r="AM992" s="95">
        <f t="shared" si="227"/>
        <v>0</v>
      </c>
      <c r="AN992" s="95">
        <f t="shared" si="228"/>
        <v>0</v>
      </c>
      <c r="AO992" s="96">
        <f t="shared" si="223"/>
        <v>0</v>
      </c>
      <c r="AP992" s="96">
        <f t="shared" si="224"/>
        <v>0</v>
      </c>
    </row>
    <row r="993" spans="2:42" s="97" customFormat="1" ht="52.8" x14ac:dyDescent="0.3">
      <c r="B993" s="79">
        <f t="shared" si="225"/>
        <v>990</v>
      </c>
      <c r="C993" s="79"/>
      <c r="D993" s="80" t="s">
        <v>94</v>
      </c>
      <c r="E993" s="80"/>
      <c r="F993" s="81"/>
      <c r="G993" s="82" t="str">
        <f t="shared" si="226"/>
        <v xml:space="preserve">Группа от QF </v>
      </c>
      <c r="H993" s="83"/>
      <c r="I993" s="83"/>
      <c r="J993" s="83"/>
      <c r="K993" s="83"/>
      <c r="L993" s="127"/>
      <c r="M993" s="127"/>
      <c r="N993" s="84"/>
      <c r="O993" s="85"/>
      <c r="P993" s="85"/>
      <c r="Q993" s="85"/>
      <c r="R993" s="86"/>
      <c r="S993" s="80"/>
      <c r="T993" s="87"/>
      <c r="U993" s="88" t="str">
        <f t="shared" si="220"/>
        <v xml:space="preserve"> </v>
      </c>
      <c r="V993" s="89"/>
      <c r="W993" s="90" t="str">
        <f t="shared" si="221"/>
        <v xml:space="preserve"> </v>
      </c>
      <c r="X993" s="90"/>
      <c r="Y993" s="90"/>
      <c r="Z993" s="90"/>
      <c r="AA993" s="90"/>
      <c r="AB993" s="87" t="s">
        <v>74</v>
      </c>
      <c r="AC993" s="76"/>
      <c r="AD993" s="91">
        <f t="shared" si="216"/>
        <v>0</v>
      </c>
      <c r="AE993" s="88" t="str">
        <f t="shared" si="222"/>
        <v xml:space="preserve"> </v>
      </c>
      <c r="AF993" s="91" t="str">
        <f t="shared" si="217"/>
        <v xml:space="preserve"> </v>
      </c>
      <c r="AG993" s="78"/>
      <c r="AH993" s="78"/>
      <c r="AI993" s="78"/>
      <c r="AK993" s="94" t="str">
        <f t="shared" si="218"/>
        <v>≤60</v>
      </c>
      <c r="AL993" s="94">
        <f t="shared" ca="1" si="219"/>
        <v>21</v>
      </c>
      <c r="AM993" s="95">
        <f t="shared" si="227"/>
        <v>0</v>
      </c>
      <c r="AN993" s="95">
        <f t="shared" si="228"/>
        <v>0</v>
      </c>
      <c r="AO993" s="96">
        <f t="shared" si="223"/>
        <v>0</v>
      </c>
      <c r="AP993" s="96">
        <f t="shared" si="224"/>
        <v>0</v>
      </c>
    </row>
    <row r="994" spans="2:42" s="97" customFormat="1" ht="52.8" x14ac:dyDescent="0.3">
      <c r="B994" s="79">
        <f t="shared" si="225"/>
        <v>991</v>
      </c>
      <c r="C994" s="79"/>
      <c r="D994" s="80" t="s">
        <v>94</v>
      </c>
      <c r="E994" s="80"/>
      <c r="F994" s="81"/>
      <c r="G994" s="82" t="str">
        <f t="shared" si="226"/>
        <v xml:space="preserve">Группа от QF </v>
      </c>
      <c r="H994" s="83"/>
      <c r="I994" s="83"/>
      <c r="J994" s="83"/>
      <c r="K994" s="83"/>
      <c r="L994" s="127"/>
      <c r="M994" s="127"/>
      <c r="N994" s="84"/>
      <c r="O994" s="85"/>
      <c r="P994" s="85"/>
      <c r="Q994" s="85"/>
      <c r="R994" s="86"/>
      <c r="S994" s="80"/>
      <c r="T994" s="87"/>
      <c r="U994" s="88" t="str">
        <f t="shared" si="220"/>
        <v xml:space="preserve"> </v>
      </c>
      <c r="V994" s="89"/>
      <c r="W994" s="90" t="str">
        <f t="shared" si="221"/>
        <v xml:space="preserve"> </v>
      </c>
      <c r="X994" s="90"/>
      <c r="Y994" s="90"/>
      <c r="Z994" s="90"/>
      <c r="AA994" s="90"/>
      <c r="AB994" s="87" t="s">
        <v>74</v>
      </c>
      <c r="AC994" s="76"/>
      <c r="AD994" s="91">
        <f t="shared" si="216"/>
        <v>0</v>
      </c>
      <c r="AE994" s="88" t="str">
        <f t="shared" si="222"/>
        <v xml:space="preserve"> </v>
      </c>
      <c r="AF994" s="91" t="str">
        <f t="shared" si="217"/>
        <v xml:space="preserve"> </v>
      </c>
      <c r="AG994" s="78"/>
      <c r="AH994" s="78"/>
      <c r="AI994" s="78"/>
      <c r="AK994" s="94" t="str">
        <f t="shared" si="218"/>
        <v>≤60</v>
      </c>
      <c r="AL994" s="94">
        <f t="shared" ca="1" si="219"/>
        <v>36</v>
      </c>
      <c r="AM994" s="95">
        <f t="shared" si="227"/>
        <v>0</v>
      </c>
      <c r="AN994" s="95">
        <f t="shared" si="228"/>
        <v>0</v>
      </c>
      <c r="AO994" s="96">
        <f t="shared" si="223"/>
        <v>0</v>
      </c>
      <c r="AP994" s="96">
        <f t="shared" si="224"/>
        <v>0</v>
      </c>
    </row>
    <row r="995" spans="2:42" s="97" customFormat="1" ht="52.8" x14ac:dyDescent="0.3">
      <c r="B995" s="79">
        <f t="shared" si="225"/>
        <v>992</v>
      </c>
      <c r="C995" s="79"/>
      <c r="D995" s="80" t="s">
        <v>94</v>
      </c>
      <c r="E995" s="80"/>
      <c r="F995" s="81"/>
      <c r="G995" s="82" t="str">
        <f t="shared" si="226"/>
        <v xml:space="preserve">Группа от QF </v>
      </c>
      <c r="H995" s="83"/>
      <c r="I995" s="83"/>
      <c r="J995" s="83"/>
      <c r="K995" s="83"/>
      <c r="L995" s="127"/>
      <c r="M995" s="127"/>
      <c r="N995" s="84"/>
      <c r="O995" s="85"/>
      <c r="P995" s="85"/>
      <c r="Q995" s="85"/>
      <c r="R995" s="86"/>
      <c r="S995" s="80"/>
      <c r="T995" s="87"/>
      <c r="U995" s="88" t="str">
        <f t="shared" si="220"/>
        <v xml:space="preserve"> </v>
      </c>
      <c r="V995" s="89"/>
      <c r="W995" s="90" t="str">
        <f t="shared" si="221"/>
        <v xml:space="preserve"> </v>
      </c>
      <c r="X995" s="90"/>
      <c r="Y995" s="90"/>
      <c r="Z995" s="90"/>
      <c r="AA995" s="90"/>
      <c r="AB995" s="87" t="s">
        <v>74</v>
      </c>
      <c r="AC995" s="76"/>
      <c r="AD995" s="91">
        <f t="shared" si="216"/>
        <v>0</v>
      </c>
      <c r="AE995" s="88" t="str">
        <f t="shared" si="222"/>
        <v xml:space="preserve"> </v>
      </c>
      <c r="AF995" s="91" t="str">
        <f t="shared" si="217"/>
        <v xml:space="preserve"> </v>
      </c>
      <c r="AG995" s="78"/>
      <c r="AH995" s="78"/>
      <c r="AI995" s="78"/>
      <c r="AK995" s="94" t="str">
        <f t="shared" si="218"/>
        <v>≤60</v>
      </c>
      <c r="AL995" s="94">
        <f t="shared" ca="1" si="219"/>
        <v>26</v>
      </c>
      <c r="AM995" s="95">
        <f t="shared" si="227"/>
        <v>0</v>
      </c>
      <c r="AN995" s="95">
        <f t="shared" si="228"/>
        <v>0</v>
      </c>
      <c r="AO995" s="96">
        <f t="shared" si="223"/>
        <v>0</v>
      </c>
      <c r="AP995" s="96">
        <f t="shared" si="224"/>
        <v>0</v>
      </c>
    </row>
    <row r="996" spans="2:42" s="97" customFormat="1" ht="52.8" x14ac:dyDescent="0.3">
      <c r="B996" s="79">
        <f t="shared" si="225"/>
        <v>993</v>
      </c>
      <c r="C996" s="79"/>
      <c r="D996" s="80" t="s">
        <v>94</v>
      </c>
      <c r="E996" s="80"/>
      <c r="F996" s="81"/>
      <c r="G996" s="82" t="str">
        <f t="shared" si="226"/>
        <v xml:space="preserve">Группа от QF </v>
      </c>
      <c r="H996" s="83"/>
      <c r="I996" s="83"/>
      <c r="J996" s="83"/>
      <c r="K996" s="83"/>
      <c r="L996" s="127"/>
      <c r="M996" s="127"/>
      <c r="N996" s="84"/>
      <c r="O996" s="85"/>
      <c r="P996" s="85"/>
      <c r="Q996" s="85"/>
      <c r="R996" s="86"/>
      <c r="S996" s="80"/>
      <c r="T996" s="87"/>
      <c r="U996" s="88" t="str">
        <f t="shared" si="220"/>
        <v xml:space="preserve"> </v>
      </c>
      <c r="V996" s="89"/>
      <c r="W996" s="90" t="str">
        <f t="shared" si="221"/>
        <v xml:space="preserve"> </v>
      </c>
      <c r="X996" s="90"/>
      <c r="Y996" s="90"/>
      <c r="Z996" s="90"/>
      <c r="AA996" s="90"/>
      <c r="AB996" s="87" t="s">
        <v>74</v>
      </c>
      <c r="AC996" s="76"/>
      <c r="AD996" s="91">
        <f t="shared" si="216"/>
        <v>0</v>
      </c>
      <c r="AE996" s="88" t="str">
        <f t="shared" si="222"/>
        <v xml:space="preserve"> </v>
      </c>
      <c r="AF996" s="91" t="str">
        <f t="shared" si="217"/>
        <v xml:space="preserve"> </v>
      </c>
      <c r="AG996" s="78"/>
      <c r="AH996" s="78"/>
      <c r="AI996" s="78"/>
      <c r="AK996" s="94" t="str">
        <f t="shared" si="218"/>
        <v>≤60</v>
      </c>
      <c r="AL996" s="94">
        <f t="shared" ca="1" si="219"/>
        <v>30</v>
      </c>
      <c r="AM996" s="95">
        <f t="shared" si="227"/>
        <v>0</v>
      </c>
      <c r="AN996" s="95">
        <f t="shared" si="228"/>
        <v>0</v>
      </c>
      <c r="AO996" s="96">
        <f t="shared" si="223"/>
        <v>0</v>
      </c>
      <c r="AP996" s="96">
        <f t="shared" si="224"/>
        <v>0</v>
      </c>
    </row>
    <row r="997" spans="2:42" s="97" customFormat="1" ht="52.8" x14ac:dyDescent="0.3">
      <c r="B997" s="79">
        <f t="shared" si="225"/>
        <v>994</v>
      </c>
      <c r="C997" s="79"/>
      <c r="D997" s="80" t="s">
        <v>94</v>
      </c>
      <c r="E997" s="80"/>
      <c r="F997" s="81"/>
      <c r="G997" s="82" t="str">
        <f t="shared" si="226"/>
        <v xml:space="preserve">Группа от QF </v>
      </c>
      <c r="H997" s="83"/>
      <c r="I997" s="83"/>
      <c r="J997" s="83"/>
      <c r="K997" s="83"/>
      <c r="L997" s="127"/>
      <c r="M997" s="127"/>
      <c r="N997" s="84"/>
      <c r="O997" s="85"/>
      <c r="P997" s="85"/>
      <c r="Q997" s="85"/>
      <c r="R997" s="86"/>
      <c r="S997" s="80"/>
      <c r="T997" s="87"/>
      <c r="U997" s="88" t="str">
        <f t="shared" si="220"/>
        <v xml:space="preserve"> </v>
      </c>
      <c r="V997" s="89"/>
      <c r="W997" s="90" t="str">
        <f t="shared" si="221"/>
        <v xml:space="preserve"> </v>
      </c>
      <c r="X997" s="90"/>
      <c r="Y997" s="90"/>
      <c r="Z997" s="90"/>
      <c r="AA997" s="90"/>
      <c r="AB997" s="87" t="s">
        <v>74</v>
      </c>
      <c r="AC997" s="76"/>
      <c r="AD997" s="91">
        <f t="shared" si="216"/>
        <v>0</v>
      </c>
      <c r="AE997" s="88" t="str">
        <f t="shared" si="222"/>
        <v xml:space="preserve"> </v>
      </c>
      <c r="AF997" s="91" t="str">
        <f t="shared" si="217"/>
        <v xml:space="preserve"> </v>
      </c>
      <c r="AG997" s="78"/>
      <c r="AH997" s="78"/>
      <c r="AI997" s="78"/>
      <c r="AK997" s="94" t="str">
        <f t="shared" si="218"/>
        <v>≤60</v>
      </c>
      <c r="AL997" s="94">
        <f t="shared" ca="1" si="219"/>
        <v>37</v>
      </c>
      <c r="AM997" s="95">
        <f t="shared" si="227"/>
        <v>0</v>
      </c>
      <c r="AN997" s="95">
        <f t="shared" si="228"/>
        <v>0</v>
      </c>
      <c r="AO997" s="96">
        <f t="shared" si="223"/>
        <v>0</v>
      </c>
      <c r="AP997" s="96">
        <f t="shared" si="224"/>
        <v>0</v>
      </c>
    </row>
    <row r="998" spans="2:42" s="97" customFormat="1" ht="52.8" x14ac:dyDescent="0.3">
      <c r="B998" s="79">
        <f t="shared" si="225"/>
        <v>995</v>
      </c>
      <c r="C998" s="79"/>
      <c r="D998" s="80" t="s">
        <v>94</v>
      </c>
      <c r="E998" s="80"/>
      <c r="F998" s="81"/>
      <c r="G998" s="82" t="str">
        <f t="shared" si="226"/>
        <v xml:space="preserve">Группа от QF </v>
      </c>
      <c r="H998" s="83"/>
      <c r="I998" s="83"/>
      <c r="J998" s="83"/>
      <c r="K998" s="83"/>
      <c r="L998" s="127"/>
      <c r="M998" s="127"/>
      <c r="N998" s="84"/>
      <c r="O998" s="85"/>
      <c r="P998" s="85"/>
      <c r="Q998" s="85"/>
      <c r="R998" s="86"/>
      <c r="S998" s="80"/>
      <c r="T998" s="87"/>
      <c r="U998" s="88" t="str">
        <f t="shared" si="220"/>
        <v xml:space="preserve"> </v>
      </c>
      <c r="V998" s="89"/>
      <c r="W998" s="90" t="str">
        <f t="shared" si="221"/>
        <v xml:space="preserve"> </v>
      </c>
      <c r="X998" s="90"/>
      <c r="Y998" s="90"/>
      <c r="Z998" s="90"/>
      <c r="AA998" s="90"/>
      <c r="AB998" s="87" t="s">
        <v>74</v>
      </c>
      <c r="AC998" s="76"/>
      <c r="AD998" s="91">
        <f t="shared" si="216"/>
        <v>0</v>
      </c>
      <c r="AE998" s="88" t="str">
        <f t="shared" si="222"/>
        <v xml:space="preserve"> </v>
      </c>
      <c r="AF998" s="91" t="str">
        <f t="shared" si="217"/>
        <v xml:space="preserve"> </v>
      </c>
      <c r="AG998" s="78"/>
      <c r="AH998" s="78"/>
      <c r="AI998" s="78"/>
      <c r="AK998" s="94" t="str">
        <f t="shared" si="218"/>
        <v>≤60</v>
      </c>
      <c r="AL998" s="94">
        <f t="shared" ca="1" si="219"/>
        <v>25</v>
      </c>
      <c r="AM998" s="95">
        <f t="shared" si="227"/>
        <v>0</v>
      </c>
      <c r="AN998" s="95">
        <f t="shared" si="228"/>
        <v>0</v>
      </c>
      <c r="AO998" s="96">
        <f t="shared" si="223"/>
        <v>0</v>
      </c>
      <c r="AP998" s="96">
        <f t="shared" si="224"/>
        <v>0</v>
      </c>
    </row>
    <row r="999" spans="2:42" s="97" customFormat="1" ht="52.8" x14ac:dyDescent="0.3">
      <c r="B999" s="79">
        <f t="shared" si="225"/>
        <v>996</v>
      </c>
      <c r="C999" s="79"/>
      <c r="D999" s="80" t="s">
        <v>94</v>
      </c>
      <c r="E999" s="80"/>
      <c r="F999" s="81"/>
      <c r="G999" s="82" t="str">
        <f t="shared" si="226"/>
        <v xml:space="preserve">Группа от QF </v>
      </c>
      <c r="H999" s="83"/>
      <c r="I999" s="83"/>
      <c r="J999" s="83"/>
      <c r="K999" s="83"/>
      <c r="L999" s="127"/>
      <c r="M999" s="127"/>
      <c r="N999" s="84"/>
      <c r="O999" s="85"/>
      <c r="P999" s="85"/>
      <c r="Q999" s="85"/>
      <c r="R999" s="86"/>
      <c r="S999" s="80"/>
      <c r="T999" s="87"/>
      <c r="U999" s="88" t="str">
        <f t="shared" si="220"/>
        <v xml:space="preserve"> </v>
      </c>
      <c r="V999" s="89"/>
      <c r="W999" s="90" t="str">
        <f t="shared" si="221"/>
        <v xml:space="preserve"> </v>
      </c>
      <c r="X999" s="90"/>
      <c r="Y999" s="90"/>
      <c r="Z999" s="90"/>
      <c r="AA999" s="90"/>
      <c r="AB999" s="87" t="s">
        <v>74</v>
      </c>
      <c r="AC999" s="76"/>
      <c r="AD999" s="91">
        <f t="shared" si="216"/>
        <v>0</v>
      </c>
      <c r="AE999" s="88" t="str">
        <f t="shared" si="222"/>
        <v xml:space="preserve"> </v>
      </c>
      <c r="AF999" s="91" t="str">
        <f t="shared" si="217"/>
        <v xml:space="preserve"> </v>
      </c>
      <c r="AG999" s="78"/>
      <c r="AH999" s="78"/>
      <c r="AI999" s="78"/>
      <c r="AK999" s="94" t="str">
        <f t="shared" si="218"/>
        <v>≤60</v>
      </c>
      <c r="AL999" s="94">
        <f t="shared" ca="1" si="219"/>
        <v>28</v>
      </c>
      <c r="AM999" s="95">
        <f t="shared" si="227"/>
        <v>0</v>
      </c>
      <c r="AN999" s="95">
        <f t="shared" si="228"/>
        <v>0</v>
      </c>
      <c r="AO999" s="96">
        <f t="shared" si="223"/>
        <v>0</v>
      </c>
      <c r="AP999" s="96">
        <f t="shared" si="224"/>
        <v>0</v>
      </c>
    </row>
    <row r="1000" spans="2:42" s="97" customFormat="1" ht="52.8" x14ac:dyDescent="0.3">
      <c r="B1000" s="79">
        <f t="shared" si="225"/>
        <v>997</v>
      </c>
      <c r="C1000" s="79"/>
      <c r="D1000" s="80" t="s">
        <v>94</v>
      </c>
      <c r="E1000" s="80"/>
      <c r="F1000" s="81"/>
      <c r="G1000" s="82" t="str">
        <f t="shared" si="226"/>
        <v xml:space="preserve">Группа от QF </v>
      </c>
      <c r="H1000" s="83"/>
      <c r="I1000" s="83"/>
      <c r="J1000" s="83"/>
      <c r="K1000" s="83"/>
      <c r="L1000" s="127"/>
      <c r="M1000" s="127"/>
      <c r="N1000" s="84"/>
      <c r="O1000" s="85"/>
      <c r="P1000" s="85"/>
      <c r="Q1000" s="85"/>
      <c r="R1000" s="86"/>
      <c r="S1000" s="80"/>
      <c r="T1000" s="87"/>
      <c r="U1000" s="88" t="str">
        <f t="shared" si="220"/>
        <v xml:space="preserve"> </v>
      </c>
      <c r="V1000" s="89"/>
      <c r="W1000" s="90" t="str">
        <f t="shared" si="221"/>
        <v xml:space="preserve"> </v>
      </c>
      <c r="X1000" s="90"/>
      <c r="Y1000" s="90"/>
      <c r="Z1000" s="90"/>
      <c r="AA1000" s="90"/>
      <c r="AB1000" s="87" t="s">
        <v>74</v>
      </c>
      <c r="AC1000" s="76"/>
      <c r="AD1000" s="91">
        <f t="shared" si="216"/>
        <v>0</v>
      </c>
      <c r="AE1000" s="88" t="str">
        <f t="shared" si="222"/>
        <v xml:space="preserve"> </v>
      </c>
      <c r="AF1000" s="91" t="str">
        <f t="shared" si="217"/>
        <v xml:space="preserve"> </v>
      </c>
      <c r="AG1000" s="78"/>
      <c r="AH1000" s="78"/>
      <c r="AI1000" s="78"/>
      <c r="AK1000" s="94" t="str">
        <f t="shared" si="218"/>
        <v>≤60</v>
      </c>
      <c r="AL1000" s="94">
        <f t="shared" ca="1" si="219"/>
        <v>31</v>
      </c>
      <c r="AM1000" s="95">
        <f t="shared" si="227"/>
        <v>0</v>
      </c>
      <c r="AN1000" s="95">
        <f t="shared" si="228"/>
        <v>0</v>
      </c>
      <c r="AO1000" s="96">
        <f t="shared" si="223"/>
        <v>0</v>
      </c>
      <c r="AP1000" s="96">
        <f t="shared" si="224"/>
        <v>0</v>
      </c>
    </row>
    <row r="1001" spans="2:42" s="97" customFormat="1" ht="52.8" x14ac:dyDescent="0.3">
      <c r="B1001" s="79">
        <f t="shared" si="225"/>
        <v>998</v>
      </c>
      <c r="C1001" s="79"/>
      <c r="D1001" s="80" t="s">
        <v>94</v>
      </c>
      <c r="E1001" s="80"/>
      <c r="F1001" s="81"/>
      <c r="G1001" s="82" t="str">
        <f t="shared" si="226"/>
        <v xml:space="preserve">Группа от QF </v>
      </c>
      <c r="H1001" s="83"/>
      <c r="I1001" s="83"/>
      <c r="J1001" s="83"/>
      <c r="K1001" s="83"/>
      <c r="L1001" s="127"/>
      <c r="M1001" s="127"/>
      <c r="N1001" s="84"/>
      <c r="O1001" s="85"/>
      <c r="P1001" s="85"/>
      <c r="Q1001" s="85"/>
      <c r="R1001" s="86"/>
      <c r="S1001" s="80"/>
      <c r="T1001" s="87"/>
      <c r="U1001" s="88" t="str">
        <f t="shared" si="220"/>
        <v xml:space="preserve"> </v>
      </c>
      <c r="V1001" s="89"/>
      <c r="W1001" s="90" t="str">
        <f t="shared" si="221"/>
        <v xml:space="preserve"> </v>
      </c>
      <c r="X1001" s="90"/>
      <c r="Y1001" s="90"/>
      <c r="Z1001" s="90"/>
      <c r="AA1001" s="90"/>
      <c r="AB1001" s="87" t="s">
        <v>74</v>
      </c>
      <c r="AC1001" s="76"/>
      <c r="AD1001" s="91">
        <f t="shared" si="216"/>
        <v>0</v>
      </c>
      <c r="AE1001" s="88" t="str">
        <f t="shared" si="222"/>
        <v xml:space="preserve"> </v>
      </c>
      <c r="AF1001" s="91" t="str">
        <f t="shared" si="217"/>
        <v xml:space="preserve"> </v>
      </c>
      <c r="AG1001" s="78"/>
      <c r="AH1001" s="78"/>
      <c r="AI1001" s="78"/>
      <c r="AK1001" s="94" t="str">
        <f t="shared" si="218"/>
        <v>≤60</v>
      </c>
      <c r="AL1001" s="94">
        <f t="shared" ca="1" si="219"/>
        <v>34</v>
      </c>
      <c r="AM1001" s="95">
        <f t="shared" si="227"/>
        <v>0</v>
      </c>
      <c r="AN1001" s="95">
        <f t="shared" si="228"/>
        <v>0</v>
      </c>
      <c r="AO1001" s="96">
        <f t="shared" si="223"/>
        <v>0</v>
      </c>
      <c r="AP1001" s="96">
        <f t="shared" si="224"/>
        <v>0</v>
      </c>
    </row>
    <row r="1002" spans="2:42" s="97" customFormat="1" ht="52.8" x14ac:dyDescent="0.3">
      <c r="B1002" s="79">
        <f t="shared" si="225"/>
        <v>999</v>
      </c>
      <c r="C1002" s="79"/>
      <c r="D1002" s="80" t="s">
        <v>94</v>
      </c>
      <c r="E1002" s="80"/>
      <c r="F1002" s="81"/>
      <c r="G1002" s="82" t="str">
        <f t="shared" si="226"/>
        <v xml:space="preserve">Группа от QF </v>
      </c>
      <c r="H1002" s="83"/>
      <c r="I1002" s="83"/>
      <c r="J1002" s="83"/>
      <c r="K1002" s="83"/>
      <c r="L1002" s="127"/>
      <c r="M1002" s="127"/>
      <c r="N1002" s="84"/>
      <c r="O1002" s="85"/>
      <c r="P1002" s="85"/>
      <c r="Q1002" s="85"/>
      <c r="R1002" s="86"/>
      <c r="S1002" s="80"/>
      <c r="T1002" s="87"/>
      <c r="U1002" s="88" t="str">
        <f t="shared" si="220"/>
        <v xml:space="preserve"> </v>
      </c>
      <c r="V1002" s="89"/>
      <c r="W1002" s="90" t="str">
        <f t="shared" si="221"/>
        <v xml:space="preserve"> </v>
      </c>
      <c r="X1002" s="90"/>
      <c r="Y1002" s="90"/>
      <c r="Z1002" s="90"/>
      <c r="AA1002" s="90"/>
      <c r="AB1002" s="87" t="s">
        <v>74</v>
      </c>
      <c r="AC1002" s="76"/>
      <c r="AD1002" s="91">
        <f t="shared" si="216"/>
        <v>0</v>
      </c>
      <c r="AE1002" s="88" t="str">
        <f t="shared" si="222"/>
        <v xml:space="preserve"> </v>
      </c>
      <c r="AF1002" s="91" t="str">
        <f t="shared" si="217"/>
        <v xml:space="preserve"> </v>
      </c>
      <c r="AG1002" s="78"/>
      <c r="AH1002" s="78"/>
      <c r="AI1002" s="78"/>
      <c r="AK1002" s="94" t="str">
        <f t="shared" si="218"/>
        <v>≤60</v>
      </c>
      <c r="AL1002" s="94">
        <f t="shared" ca="1" si="219"/>
        <v>44</v>
      </c>
      <c r="AM1002" s="95">
        <f t="shared" si="227"/>
        <v>0</v>
      </c>
      <c r="AN1002" s="95">
        <f t="shared" si="228"/>
        <v>0</v>
      </c>
      <c r="AO1002" s="96">
        <f t="shared" si="223"/>
        <v>0</v>
      </c>
      <c r="AP1002" s="96">
        <f t="shared" si="224"/>
        <v>0</v>
      </c>
    </row>
    <row r="1003" spans="2:42" s="97" customFormat="1" ht="52.8" x14ac:dyDescent="0.3">
      <c r="B1003" s="79">
        <f t="shared" si="225"/>
        <v>1000</v>
      </c>
      <c r="C1003" s="79"/>
      <c r="D1003" s="80" t="s">
        <v>94</v>
      </c>
      <c r="E1003" s="80"/>
      <c r="F1003" s="81"/>
      <c r="G1003" s="82" t="str">
        <f t="shared" si="226"/>
        <v xml:space="preserve">Группа от QF </v>
      </c>
      <c r="H1003" s="83"/>
      <c r="I1003" s="83"/>
      <c r="J1003" s="83"/>
      <c r="K1003" s="83"/>
      <c r="L1003" s="127"/>
      <c r="M1003" s="127"/>
      <c r="N1003" s="84"/>
      <c r="O1003" s="85"/>
      <c r="P1003" s="85"/>
      <c r="Q1003" s="85"/>
      <c r="R1003" s="86"/>
      <c r="S1003" s="80"/>
      <c r="T1003" s="87"/>
      <c r="U1003" s="88" t="str">
        <f t="shared" si="220"/>
        <v xml:space="preserve"> </v>
      </c>
      <c r="V1003" s="89"/>
      <c r="W1003" s="90" t="str">
        <f t="shared" si="221"/>
        <v xml:space="preserve"> </v>
      </c>
      <c r="X1003" s="90"/>
      <c r="Y1003" s="90"/>
      <c r="Z1003" s="90"/>
      <c r="AA1003" s="90"/>
      <c r="AB1003" s="87" t="s">
        <v>74</v>
      </c>
      <c r="AC1003" s="76"/>
      <c r="AD1003" s="91">
        <f t="shared" si="216"/>
        <v>0</v>
      </c>
      <c r="AE1003" s="88" t="str">
        <f t="shared" si="222"/>
        <v xml:space="preserve"> </v>
      </c>
      <c r="AF1003" s="91" t="str">
        <f t="shared" si="217"/>
        <v xml:space="preserve"> </v>
      </c>
      <c r="AG1003" s="78"/>
      <c r="AH1003" s="78"/>
      <c r="AI1003" s="78"/>
      <c r="AK1003" s="94" t="str">
        <f t="shared" si="218"/>
        <v>≤60</v>
      </c>
      <c r="AL1003" s="94">
        <f t="shared" ca="1" si="219"/>
        <v>39</v>
      </c>
      <c r="AM1003" s="95">
        <f t="shared" si="227"/>
        <v>0</v>
      </c>
      <c r="AN1003" s="95">
        <f t="shared" si="228"/>
        <v>0</v>
      </c>
      <c r="AO1003" s="96">
        <f t="shared" si="223"/>
        <v>0</v>
      </c>
      <c r="AP1003" s="96">
        <f t="shared" si="224"/>
        <v>0</v>
      </c>
    </row>
    <row r="1004" spans="2:42" s="97" customFormat="1" ht="52.8" x14ac:dyDescent="0.3">
      <c r="B1004" s="79">
        <f t="shared" si="225"/>
        <v>1001</v>
      </c>
      <c r="C1004" s="79"/>
      <c r="D1004" s="80" t="s">
        <v>94</v>
      </c>
      <c r="E1004" s="80"/>
      <c r="F1004" s="81"/>
      <c r="G1004" s="82" t="str">
        <f t="shared" si="226"/>
        <v xml:space="preserve">Группа от QF </v>
      </c>
      <c r="H1004" s="83"/>
      <c r="I1004" s="83"/>
      <c r="J1004" s="83"/>
      <c r="K1004" s="83"/>
      <c r="L1004" s="127"/>
      <c r="M1004" s="127"/>
      <c r="N1004" s="84"/>
      <c r="O1004" s="85"/>
      <c r="P1004" s="85"/>
      <c r="Q1004" s="85"/>
      <c r="R1004" s="86"/>
      <c r="S1004" s="80"/>
      <c r="T1004" s="87"/>
      <c r="U1004" s="88" t="str">
        <f t="shared" si="220"/>
        <v xml:space="preserve"> </v>
      </c>
      <c r="V1004" s="89"/>
      <c r="W1004" s="90" t="str">
        <f t="shared" si="221"/>
        <v xml:space="preserve"> </v>
      </c>
      <c r="X1004" s="90"/>
      <c r="Y1004" s="90"/>
      <c r="Z1004" s="90"/>
      <c r="AA1004" s="90"/>
      <c r="AB1004" s="87" t="s">
        <v>74</v>
      </c>
      <c r="AC1004" s="76"/>
      <c r="AD1004" s="91">
        <f t="shared" si="216"/>
        <v>0</v>
      </c>
      <c r="AE1004" s="88" t="str">
        <f t="shared" si="222"/>
        <v xml:space="preserve"> </v>
      </c>
      <c r="AF1004" s="91" t="str">
        <f t="shared" si="217"/>
        <v xml:space="preserve"> </v>
      </c>
      <c r="AG1004" s="78"/>
      <c r="AH1004" s="78"/>
      <c r="AI1004" s="78"/>
      <c r="AK1004" s="94" t="str">
        <f t="shared" si="218"/>
        <v>≤60</v>
      </c>
      <c r="AL1004" s="94">
        <f t="shared" ca="1" si="219"/>
        <v>22</v>
      </c>
      <c r="AM1004" s="95">
        <f t="shared" si="227"/>
        <v>0</v>
      </c>
      <c r="AN1004" s="95">
        <f t="shared" si="228"/>
        <v>0</v>
      </c>
      <c r="AO1004" s="96">
        <f t="shared" si="223"/>
        <v>0</v>
      </c>
      <c r="AP1004" s="96">
        <f t="shared" si="224"/>
        <v>0</v>
      </c>
    </row>
    <row r="1005" spans="2:42" s="97" customFormat="1" ht="52.8" x14ac:dyDescent="0.3">
      <c r="B1005" s="79">
        <f t="shared" si="225"/>
        <v>1002</v>
      </c>
      <c r="C1005" s="79"/>
      <c r="D1005" s="80" t="s">
        <v>94</v>
      </c>
      <c r="E1005" s="80"/>
      <c r="F1005" s="81"/>
      <c r="G1005" s="82" t="str">
        <f t="shared" si="226"/>
        <v xml:space="preserve">Группа от QF </v>
      </c>
      <c r="H1005" s="83"/>
      <c r="I1005" s="83"/>
      <c r="J1005" s="83"/>
      <c r="K1005" s="83"/>
      <c r="L1005" s="127"/>
      <c r="M1005" s="127"/>
      <c r="N1005" s="84"/>
      <c r="O1005" s="85"/>
      <c r="P1005" s="85"/>
      <c r="Q1005" s="85"/>
      <c r="R1005" s="86"/>
      <c r="S1005" s="80"/>
      <c r="T1005" s="87"/>
      <c r="U1005" s="88" t="str">
        <f t="shared" si="220"/>
        <v xml:space="preserve"> </v>
      </c>
      <c r="V1005" s="89"/>
      <c r="W1005" s="90" t="str">
        <f t="shared" si="221"/>
        <v xml:space="preserve"> </v>
      </c>
      <c r="X1005" s="90"/>
      <c r="Y1005" s="90"/>
      <c r="Z1005" s="90"/>
      <c r="AA1005" s="90"/>
      <c r="AB1005" s="87" t="s">
        <v>74</v>
      </c>
      <c r="AC1005" s="76"/>
      <c r="AD1005" s="91">
        <f t="shared" si="216"/>
        <v>0</v>
      </c>
      <c r="AE1005" s="88" t="str">
        <f t="shared" si="222"/>
        <v xml:space="preserve"> </v>
      </c>
      <c r="AF1005" s="91" t="str">
        <f t="shared" si="217"/>
        <v xml:space="preserve"> </v>
      </c>
      <c r="AG1005" s="78"/>
      <c r="AH1005" s="78"/>
      <c r="AI1005" s="78"/>
      <c r="AK1005" s="94" t="str">
        <f t="shared" si="218"/>
        <v>≤60</v>
      </c>
      <c r="AL1005" s="94">
        <f t="shared" ca="1" si="219"/>
        <v>35</v>
      </c>
      <c r="AM1005" s="95">
        <f t="shared" si="227"/>
        <v>0</v>
      </c>
      <c r="AN1005" s="95">
        <f t="shared" si="228"/>
        <v>0</v>
      </c>
      <c r="AO1005" s="96">
        <f t="shared" si="223"/>
        <v>0</v>
      </c>
      <c r="AP1005" s="96">
        <f t="shared" si="224"/>
        <v>0</v>
      </c>
    </row>
    <row r="1006" spans="2:42" s="97" customFormat="1" ht="52.8" x14ac:dyDescent="0.3">
      <c r="B1006" s="79">
        <f t="shared" si="225"/>
        <v>1003</v>
      </c>
      <c r="C1006" s="79"/>
      <c r="D1006" s="80" t="s">
        <v>94</v>
      </c>
      <c r="E1006" s="80"/>
      <c r="F1006" s="81"/>
      <c r="G1006" s="82" t="str">
        <f t="shared" si="226"/>
        <v xml:space="preserve">Группа от QF </v>
      </c>
      <c r="H1006" s="83"/>
      <c r="I1006" s="83"/>
      <c r="J1006" s="83"/>
      <c r="K1006" s="83"/>
      <c r="L1006" s="127"/>
      <c r="M1006" s="127"/>
      <c r="N1006" s="84"/>
      <c r="O1006" s="85"/>
      <c r="P1006" s="85"/>
      <c r="Q1006" s="85"/>
      <c r="R1006" s="86"/>
      <c r="S1006" s="80"/>
      <c r="T1006" s="87"/>
      <c r="U1006" s="88" t="str">
        <f t="shared" si="220"/>
        <v xml:space="preserve"> </v>
      </c>
      <c r="V1006" s="89"/>
      <c r="W1006" s="90" t="str">
        <f t="shared" si="221"/>
        <v xml:space="preserve"> </v>
      </c>
      <c r="X1006" s="90"/>
      <c r="Y1006" s="90"/>
      <c r="Z1006" s="90"/>
      <c r="AA1006" s="90"/>
      <c r="AB1006" s="87" t="s">
        <v>74</v>
      </c>
      <c r="AC1006" s="76"/>
      <c r="AD1006" s="91">
        <f t="shared" si="216"/>
        <v>0</v>
      </c>
      <c r="AE1006" s="88" t="str">
        <f t="shared" si="222"/>
        <v xml:space="preserve"> </v>
      </c>
      <c r="AF1006" s="91" t="str">
        <f t="shared" si="217"/>
        <v xml:space="preserve"> </v>
      </c>
      <c r="AG1006" s="78"/>
      <c r="AH1006" s="78"/>
      <c r="AI1006" s="78"/>
      <c r="AK1006" s="94" t="str">
        <f t="shared" si="218"/>
        <v>≤60</v>
      </c>
      <c r="AL1006" s="94">
        <f t="shared" ca="1" si="219"/>
        <v>21</v>
      </c>
      <c r="AM1006" s="95">
        <f t="shared" si="227"/>
        <v>0</v>
      </c>
      <c r="AN1006" s="95">
        <f t="shared" si="228"/>
        <v>0</v>
      </c>
      <c r="AO1006" s="96">
        <f t="shared" si="223"/>
        <v>0</v>
      </c>
      <c r="AP1006" s="96">
        <f t="shared" si="224"/>
        <v>0</v>
      </c>
    </row>
    <row r="1007" spans="2:42" s="97" customFormat="1" ht="52.8" x14ac:dyDescent="0.3">
      <c r="B1007" s="79">
        <f t="shared" si="225"/>
        <v>1004</v>
      </c>
      <c r="C1007" s="79"/>
      <c r="D1007" s="80" t="s">
        <v>94</v>
      </c>
      <c r="E1007" s="80"/>
      <c r="F1007" s="81"/>
      <c r="G1007" s="82" t="str">
        <f t="shared" si="226"/>
        <v xml:space="preserve">Группа от QF </v>
      </c>
      <c r="H1007" s="83"/>
      <c r="I1007" s="83"/>
      <c r="J1007" s="83"/>
      <c r="K1007" s="83"/>
      <c r="L1007" s="127"/>
      <c r="M1007" s="127"/>
      <c r="N1007" s="84"/>
      <c r="O1007" s="85"/>
      <c r="P1007" s="85"/>
      <c r="Q1007" s="85"/>
      <c r="R1007" s="86"/>
      <c r="S1007" s="80"/>
      <c r="T1007" s="87"/>
      <c r="U1007" s="88" t="str">
        <f t="shared" si="220"/>
        <v xml:space="preserve"> </v>
      </c>
      <c r="V1007" s="89"/>
      <c r="W1007" s="90" t="str">
        <f t="shared" si="221"/>
        <v xml:space="preserve"> </v>
      </c>
      <c r="X1007" s="90"/>
      <c r="Y1007" s="90"/>
      <c r="Z1007" s="90"/>
      <c r="AA1007" s="90"/>
      <c r="AB1007" s="87" t="s">
        <v>74</v>
      </c>
      <c r="AC1007" s="76"/>
      <c r="AD1007" s="91">
        <f t="shared" si="216"/>
        <v>0</v>
      </c>
      <c r="AE1007" s="88" t="str">
        <f t="shared" si="222"/>
        <v xml:space="preserve"> </v>
      </c>
      <c r="AF1007" s="91" t="str">
        <f t="shared" si="217"/>
        <v xml:space="preserve"> </v>
      </c>
      <c r="AG1007" s="78"/>
      <c r="AH1007" s="78"/>
      <c r="AI1007" s="78"/>
      <c r="AK1007" s="94" t="str">
        <f t="shared" si="218"/>
        <v>≤60</v>
      </c>
      <c r="AL1007" s="94">
        <f t="shared" ca="1" si="219"/>
        <v>24</v>
      </c>
      <c r="AM1007" s="95">
        <f t="shared" si="227"/>
        <v>0</v>
      </c>
      <c r="AN1007" s="95">
        <f t="shared" si="228"/>
        <v>0</v>
      </c>
      <c r="AO1007" s="96">
        <f t="shared" si="223"/>
        <v>0</v>
      </c>
      <c r="AP1007" s="96">
        <f t="shared" si="224"/>
        <v>0</v>
      </c>
    </row>
    <row r="1008" spans="2:42" s="97" customFormat="1" ht="52.8" x14ac:dyDescent="0.3">
      <c r="B1008" s="79">
        <f t="shared" si="225"/>
        <v>1005</v>
      </c>
      <c r="C1008" s="79"/>
      <c r="D1008" s="80" t="s">
        <v>94</v>
      </c>
      <c r="E1008" s="80"/>
      <c r="F1008" s="81"/>
      <c r="G1008" s="82" t="str">
        <f t="shared" si="226"/>
        <v xml:space="preserve">Группа от QF </v>
      </c>
      <c r="H1008" s="83"/>
      <c r="I1008" s="83"/>
      <c r="J1008" s="83"/>
      <c r="K1008" s="83"/>
      <c r="L1008" s="127"/>
      <c r="M1008" s="127"/>
      <c r="N1008" s="84"/>
      <c r="O1008" s="85"/>
      <c r="P1008" s="85"/>
      <c r="Q1008" s="85"/>
      <c r="R1008" s="86"/>
      <c r="S1008" s="80"/>
      <c r="T1008" s="87"/>
      <c r="U1008" s="88" t="str">
        <f t="shared" si="220"/>
        <v xml:space="preserve"> </v>
      </c>
      <c r="V1008" s="89"/>
      <c r="W1008" s="90" t="str">
        <f t="shared" si="221"/>
        <v xml:space="preserve"> </v>
      </c>
      <c r="X1008" s="90"/>
      <c r="Y1008" s="90"/>
      <c r="Z1008" s="90"/>
      <c r="AA1008" s="90"/>
      <c r="AB1008" s="87" t="s">
        <v>74</v>
      </c>
      <c r="AC1008" s="76"/>
      <c r="AD1008" s="91">
        <f t="shared" si="216"/>
        <v>0</v>
      </c>
      <c r="AE1008" s="88" t="str">
        <f t="shared" si="222"/>
        <v xml:space="preserve"> </v>
      </c>
      <c r="AF1008" s="91" t="str">
        <f t="shared" si="217"/>
        <v xml:space="preserve"> </v>
      </c>
      <c r="AG1008" s="78"/>
      <c r="AH1008" s="78"/>
      <c r="AI1008" s="78"/>
      <c r="AK1008" s="94" t="str">
        <f t="shared" si="218"/>
        <v>≤60</v>
      </c>
      <c r="AL1008" s="94">
        <f t="shared" ca="1" si="219"/>
        <v>32</v>
      </c>
      <c r="AM1008" s="95">
        <f t="shared" si="227"/>
        <v>0</v>
      </c>
      <c r="AN1008" s="95">
        <f t="shared" si="228"/>
        <v>0</v>
      </c>
      <c r="AO1008" s="96">
        <f t="shared" si="223"/>
        <v>0</v>
      </c>
      <c r="AP1008" s="96">
        <f t="shared" si="224"/>
        <v>0</v>
      </c>
    </row>
    <row r="1009" spans="2:42" s="97" customFormat="1" ht="52.8" x14ac:dyDescent="0.3">
      <c r="B1009" s="79">
        <f t="shared" si="225"/>
        <v>1006</v>
      </c>
      <c r="C1009" s="79"/>
      <c r="D1009" s="80" t="s">
        <v>94</v>
      </c>
      <c r="E1009" s="80"/>
      <c r="F1009" s="81"/>
      <c r="G1009" s="82" t="str">
        <f t="shared" si="226"/>
        <v xml:space="preserve">Группа от QF </v>
      </c>
      <c r="H1009" s="83"/>
      <c r="I1009" s="83"/>
      <c r="J1009" s="83"/>
      <c r="K1009" s="83"/>
      <c r="L1009" s="127"/>
      <c r="M1009" s="127"/>
      <c r="N1009" s="84"/>
      <c r="O1009" s="85"/>
      <c r="P1009" s="85"/>
      <c r="Q1009" s="85"/>
      <c r="R1009" s="86"/>
      <c r="S1009" s="80"/>
      <c r="T1009" s="87"/>
      <c r="U1009" s="88" t="str">
        <f t="shared" si="220"/>
        <v xml:space="preserve"> </v>
      </c>
      <c r="V1009" s="89"/>
      <c r="W1009" s="90" t="str">
        <f t="shared" si="221"/>
        <v xml:space="preserve"> </v>
      </c>
      <c r="X1009" s="90"/>
      <c r="Y1009" s="90"/>
      <c r="Z1009" s="90"/>
      <c r="AA1009" s="90"/>
      <c r="AB1009" s="87" t="s">
        <v>74</v>
      </c>
      <c r="AC1009" s="76"/>
      <c r="AD1009" s="91">
        <f t="shared" si="216"/>
        <v>0</v>
      </c>
      <c r="AE1009" s="88" t="str">
        <f t="shared" si="222"/>
        <v xml:space="preserve"> </v>
      </c>
      <c r="AF1009" s="91" t="str">
        <f t="shared" si="217"/>
        <v xml:space="preserve"> </v>
      </c>
      <c r="AG1009" s="78"/>
      <c r="AH1009" s="78"/>
      <c r="AI1009" s="78"/>
      <c r="AK1009" s="94" t="str">
        <f t="shared" si="218"/>
        <v>≤60</v>
      </c>
      <c r="AL1009" s="94">
        <f t="shared" ca="1" si="219"/>
        <v>49</v>
      </c>
      <c r="AM1009" s="95">
        <f t="shared" si="227"/>
        <v>0</v>
      </c>
      <c r="AN1009" s="95">
        <f t="shared" si="228"/>
        <v>0</v>
      </c>
      <c r="AO1009" s="96">
        <f t="shared" si="223"/>
        <v>0</v>
      </c>
      <c r="AP1009" s="96">
        <f t="shared" si="224"/>
        <v>0</v>
      </c>
    </row>
    <row r="1010" spans="2:42" s="97" customFormat="1" ht="52.8" x14ac:dyDescent="0.3">
      <c r="B1010" s="79">
        <f t="shared" si="225"/>
        <v>1007</v>
      </c>
      <c r="C1010" s="79"/>
      <c r="D1010" s="80" t="s">
        <v>94</v>
      </c>
      <c r="E1010" s="80"/>
      <c r="F1010" s="81"/>
      <c r="G1010" s="82" t="str">
        <f t="shared" si="226"/>
        <v xml:space="preserve">Группа от QF </v>
      </c>
      <c r="H1010" s="83"/>
      <c r="I1010" s="83"/>
      <c r="J1010" s="83"/>
      <c r="K1010" s="83"/>
      <c r="L1010" s="127"/>
      <c r="M1010" s="127"/>
      <c r="N1010" s="84"/>
      <c r="O1010" s="85"/>
      <c r="P1010" s="85"/>
      <c r="Q1010" s="85"/>
      <c r="R1010" s="86"/>
      <c r="S1010" s="80"/>
      <c r="T1010" s="87"/>
      <c r="U1010" s="88" t="str">
        <f t="shared" si="220"/>
        <v xml:space="preserve"> </v>
      </c>
      <c r="V1010" s="89"/>
      <c r="W1010" s="90" t="str">
        <f t="shared" si="221"/>
        <v xml:space="preserve"> </v>
      </c>
      <c r="X1010" s="90"/>
      <c r="Y1010" s="90"/>
      <c r="Z1010" s="90"/>
      <c r="AA1010" s="90"/>
      <c r="AB1010" s="87" t="s">
        <v>74</v>
      </c>
      <c r="AC1010" s="76"/>
      <c r="AD1010" s="91">
        <f t="shared" si="216"/>
        <v>0</v>
      </c>
      <c r="AE1010" s="88" t="str">
        <f t="shared" si="222"/>
        <v xml:space="preserve"> </v>
      </c>
      <c r="AF1010" s="91" t="str">
        <f t="shared" si="217"/>
        <v xml:space="preserve"> </v>
      </c>
      <c r="AG1010" s="78"/>
      <c r="AH1010" s="78"/>
      <c r="AI1010" s="78"/>
      <c r="AK1010" s="94" t="str">
        <f t="shared" si="218"/>
        <v>≤60</v>
      </c>
      <c r="AL1010" s="94">
        <f t="shared" ca="1" si="219"/>
        <v>21</v>
      </c>
      <c r="AM1010" s="95">
        <f t="shared" si="227"/>
        <v>0</v>
      </c>
      <c r="AN1010" s="95">
        <f t="shared" si="228"/>
        <v>0</v>
      </c>
      <c r="AO1010" s="96">
        <f t="shared" si="223"/>
        <v>0</v>
      </c>
      <c r="AP1010" s="96">
        <f t="shared" si="224"/>
        <v>0</v>
      </c>
    </row>
    <row r="1011" spans="2:42" s="97" customFormat="1" ht="52.8" x14ac:dyDescent="0.3">
      <c r="B1011" s="79">
        <f t="shared" si="225"/>
        <v>1008</v>
      </c>
      <c r="C1011" s="79"/>
      <c r="D1011" s="80" t="s">
        <v>94</v>
      </c>
      <c r="E1011" s="80"/>
      <c r="F1011" s="81"/>
      <c r="G1011" s="82" t="str">
        <f t="shared" si="226"/>
        <v xml:space="preserve">Группа от QF </v>
      </c>
      <c r="H1011" s="83"/>
      <c r="I1011" s="83"/>
      <c r="J1011" s="83"/>
      <c r="K1011" s="83"/>
      <c r="L1011" s="127"/>
      <c r="M1011" s="127"/>
      <c r="N1011" s="84"/>
      <c r="O1011" s="85"/>
      <c r="P1011" s="85"/>
      <c r="Q1011" s="85"/>
      <c r="R1011" s="86"/>
      <c r="S1011" s="80"/>
      <c r="T1011" s="87"/>
      <c r="U1011" s="88" t="str">
        <f t="shared" si="220"/>
        <v xml:space="preserve"> </v>
      </c>
      <c r="V1011" s="89"/>
      <c r="W1011" s="90" t="str">
        <f t="shared" si="221"/>
        <v xml:space="preserve"> </v>
      </c>
      <c r="X1011" s="90"/>
      <c r="Y1011" s="90"/>
      <c r="Z1011" s="90"/>
      <c r="AA1011" s="90"/>
      <c r="AB1011" s="87" t="s">
        <v>74</v>
      </c>
      <c r="AC1011" s="76"/>
      <c r="AD1011" s="91">
        <f t="shared" si="216"/>
        <v>0</v>
      </c>
      <c r="AE1011" s="88" t="str">
        <f t="shared" si="222"/>
        <v xml:space="preserve"> </v>
      </c>
      <c r="AF1011" s="91" t="str">
        <f t="shared" si="217"/>
        <v xml:space="preserve"> </v>
      </c>
      <c r="AG1011" s="78"/>
      <c r="AH1011" s="78"/>
      <c r="AI1011" s="78"/>
      <c r="AK1011" s="94" t="str">
        <f t="shared" si="218"/>
        <v>≤60</v>
      </c>
      <c r="AL1011" s="94">
        <f t="shared" ca="1" si="219"/>
        <v>33</v>
      </c>
      <c r="AM1011" s="95">
        <f t="shared" si="227"/>
        <v>0</v>
      </c>
      <c r="AN1011" s="95">
        <f t="shared" si="228"/>
        <v>0</v>
      </c>
      <c r="AO1011" s="96">
        <f t="shared" si="223"/>
        <v>0</v>
      </c>
      <c r="AP1011" s="96">
        <f t="shared" si="224"/>
        <v>0</v>
      </c>
    </row>
    <row r="1012" spans="2:42" s="97" customFormat="1" ht="52.8" x14ac:dyDescent="0.3">
      <c r="B1012" s="79">
        <f t="shared" si="225"/>
        <v>1009</v>
      </c>
      <c r="C1012" s="79"/>
      <c r="D1012" s="80" t="s">
        <v>94</v>
      </c>
      <c r="E1012" s="80"/>
      <c r="F1012" s="81"/>
      <c r="G1012" s="82" t="str">
        <f t="shared" si="226"/>
        <v xml:space="preserve">Группа от QF </v>
      </c>
      <c r="H1012" s="83"/>
      <c r="I1012" s="83"/>
      <c r="J1012" s="83"/>
      <c r="K1012" s="83"/>
      <c r="L1012" s="127"/>
      <c r="M1012" s="127"/>
      <c r="N1012" s="84"/>
      <c r="O1012" s="85"/>
      <c r="P1012" s="85"/>
      <c r="Q1012" s="85"/>
      <c r="R1012" s="86"/>
      <c r="S1012" s="80"/>
      <c r="T1012" s="87"/>
      <c r="U1012" s="88" t="str">
        <f t="shared" si="220"/>
        <v xml:space="preserve"> </v>
      </c>
      <c r="V1012" s="89"/>
      <c r="W1012" s="90" t="str">
        <f t="shared" si="221"/>
        <v xml:space="preserve"> </v>
      </c>
      <c r="X1012" s="90"/>
      <c r="Y1012" s="90"/>
      <c r="Z1012" s="90"/>
      <c r="AA1012" s="90"/>
      <c r="AB1012" s="87" t="s">
        <v>74</v>
      </c>
      <c r="AC1012" s="76"/>
      <c r="AD1012" s="91">
        <f t="shared" si="216"/>
        <v>0</v>
      </c>
      <c r="AE1012" s="88" t="str">
        <f t="shared" si="222"/>
        <v xml:space="preserve"> </v>
      </c>
      <c r="AF1012" s="91" t="str">
        <f t="shared" si="217"/>
        <v xml:space="preserve"> </v>
      </c>
      <c r="AG1012" s="78"/>
      <c r="AH1012" s="78"/>
      <c r="AI1012" s="78"/>
      <c r="AK1012" s="94" t="str">
        <f t="shared" si="218"/>
        <v>≤60</v>
      </c>
      <c r="AL1012" s="94">
        <f t="shared" ca="1" si="219"/>
        <v>33</v>
      </c>
      <c r="AM1012" s="95">
        <f t="shared" si="227"/>
        <v>0</v>
      </c>
      <c r="AN1012" s="95">
        <f t="shared" si="228"/>
        <v>0</v>
      </c>
      <c r="AO1012" s="96">
        <f t="shared" si="223"/>
        <v>0</v>
      </c>
      <c r="AP1012" s="96">
        <f t="shared" si="224"/>
        <v>0</v>
      </c>
    </row>
    <row r="1013" spans="2:42" s="97" customFormat="1" ht="52.8" x14ac:dyDescent="0.3">
      <c r="B1013" s="79">
        <f t="shared" si="225"/>
        <v>1010</v>
      </c>
      <c r="C1013" s="79"/>
      <c r="D1013" s="80" t="s">
        <v>94</v>
      </c>
      <c r="E1013" s="80"/>
      <c r="F1013" s="81"/>
      <c r="G1013" s="82" t="str">
        <f t="shared" si="226"/>
        <v xml:space="preserve">Группа от QF </v>
      </c>
      <c r="H1013" s="83"/>
      <c r="I1013" s="83"/>
      <c r="J1013" s="83"/>
      <c r="K1013" s="83"/>
      <c r="L1013" s="127"/>
      <c r="M1013" s="127"/>
      <c r="N1013" s="84"/>
      <c r="O1013" s="85"/>
      <c r="P1013" s="85"/>
      <c r="Q1013" s="85"/>
      <c r="R1013" s="86"/>
      <c r="S1013" s="80"/>
      <c r="T1013" s="87"/>
      <c r="U1013" s="88" t="str">
        <f t="shared" si="220"/>
        <v xml:space="preserve"> </v>
      </c>
      <c r="V1013" s="89"/>
      <c r="W1013" s="90" t="str">
        <f t="shared" si="221"/>
        <v xml:space="preserve"> </v>
      </c>
      <c r="X1013" s="90"/>
      <c r="Y1013" s="90"/>
      <c r="Z1013" s="90"/>
      <c r="AA1013" s="90"/>
      <c r="AB1013" s="87" t="s">
        <v>74</v>
      </c>
      <c r="AC1013" s="76"/>
      <c r="AD1013" s="91">
        <f t="shared" si="216"/>
        <v>0</v>
      </c>
      <c r="AE1013" s="88" t="str">
        <f t="shared" si="222"/>
        <v xml:space="preserve"> </v>
      </c>
      <c r="AF1013" s="91" t="str">
        <f t="shared" si="217"/>
        <v xml:space="preserve"> </v>
      </c>
      <c r="AG1013" s="78"/>
      <c r="AH1013" s="78"/>
      <c r="AI1013" s="78"/>
      <c r="AK1013" s="94" t="str">
        <f t="shared" si="218"/>
        <v>≤60</v>
      </c>
      <c r="AL1013" s="94">
        <f t="shared" ca="1" si="219"/>
        <v>29</v>
      </c>
      <c r="AM1013" s="95">
        <f t="shared" si="227"/>
        <v>0</v>
      </c>
      <c r="AN1013" s="95">
        <f t="shared" si="228"/>
        <v>0</v>
      </c>
      <c r="AO1013" s="96">
        <f t="shared" si="223"/>
        <v>0</v>
      </c>
      <c r="AP1013" s="96">
        <f t="shared" si="224"/>
        <v>0</v>
      </c>
    </row>
    <row r="1014" spans="2:42" s="97" customFormat="1" ht="52.8" x14ac:dyDescent="0.3">
      <c r="B1014" s="79">
        <f t="shared" si="225"/>
        <v>1011</v>
      </c>
      <c r="C1014" s="79"/>
      <c r="D1014" s="80" t="s">
        <v>94</v>
      </c>
      <c r="E1014" s="80"/>
      <c r="F1014" s="81"/>
      <c r="G1014" s="82" t="str">
        <f t="shared" si="226"/>
        <v xml:space="preserve">Группа от QF </v>
      </c>
      <c r="H1014" s="83"/>
      <c r="I1014" s="83"/>
      <c r="J1014" s="83"/>
      <c r="K1014" s="83"/>
      <c r="L1014" s="127"/>
      <c r="M1014" s="127"/>
      <c r="N1014" s="84"/>
      <c r="O1014" s="85"/>
      <c r="P1014" s="85"/>
      <c r="Q1014" s="85"/>
      <c r="R1014" s="86"/>
      <c r="S1014" s="80"/>
      <c r="T1014" s="87"/>
      <c r="U1014" s="88" t="str">
        <f t="shared" si="220"/>
        <v xml:space="preserve"> </v>
      </c>
      <c r="V1014" s="89"/>
      <c r="W1014" s="90" t="str">
        <f t="shared" si="221"/>
        <v xml:space="preserve"> </v>
      </c>
      <c r="X1014" s="90"/>
      <c r="Y1014" s="90"/>
      <c r="Z1014" s="90"/>
      <c r="AA1014" s="90"/>
      <c r="AB1014" s="87" t="s">
        <v>74</v>
      </c>
      <c r="AC1014" s="76"/>
      <c r="AD1014" s="91">
        <f t="shared" si="216"/>
        <v>0</v>
      </c>
      <c r="AE1014" s="88" t="str">
        <f t="shared" si="222"/>
        <v xml:space="preserve"> </v>
      </c>
      <c r="AF1014" s="91" t="str">
        <f t="shared" si="217"/>
        <v xml:space="preserve"> </v>
      </c>
      <c r="AG1014" s="78"/>
      <c r="AH1014" s="78"/>
      <c r="AI1014" s="78"/>
      <c r="AK1014" s="94" t="str">
        <f t="shared" si="218"/>
        <v>≤60</v>
      </c>
      <c r="AL1014" s="94">
        <f t="shared" ca="1" si="219"/>
        <v>50</v>
      </c>
      <c r="AM1014" s="95">
        <f t="shared" si="227"/>
        <v>0</v>
      </c>
      <c r="AN1014" s="95">
        <f t="shared" si="228"/>
        <v>0</v>
      </c>
      <c r="AO1014" s="96">
        <f t="shared" si="223"/>
        <v>0</v>
      </c>
      <c r="AP1014" s="96">
        <f t="shared" si="224"/>
        <v>0</v>
      </c>
    </row>
    <row r="1015" spans="2:42" s="97" customFormat="1" ht="52.8" x14ac:dyDescent="0.3">
      <c r="B1015" s="79">
        <f t="shared" si="225"/>
        <v>1012</v>
      </c>
      <c r="C1015" s="79"/>
      <c r="D1015" s="80" t="s">
        <v>94</v>
      </c>
      <c r="E1015" s="80"/>
      <c r="F1015" s="81"/>
      <c r="G1015" s="82" t="str">
        <f t="shared" si="226"/>
        <v xml:space="preserve">Группа от QF </v>
      </c>
      <c r="H1015" s="83"/>
      <c r="I1015" s="83"/>
      <c r="J1015" s="83"/>
      <c r="K1015" s="83"/>
      <c r="L1015" s="127"/>
      <c r="M1015" s="127"/>
      <c r="N1015" s="84"/>
      <c r="O1015" s="85"/>
      <c r="P1015" s="85"/>
      <c r="Q1015" s="85"/>
      <c r="R1015" s="86"/>
      <c r="S1015" s="80"/>
      <c r="T1015" s="87"/>
      <c r="U1015" s="88" t="str">
        <f t="shared" si="220"/>
        <v xml:space="preserve"> </v>
      </c>
      <c r="V1015" s="89"/>
      <c r="W1015" s="90" t="str">
        <f t="shared" si="221"/>
        <v xml:space="preserve"> </v>
      </c>
      <c r="X1015" s="90"/>
      <c r="Y1015" s="90"/>
      <c r="Z1015" s="90"/>
      <c r="AA1015" s="90"/>
      <c r="AB1015" s="87" t="s">
        <v>74</v>
      </c>
      <c r="AC1015" s="76"/>
      <c r="AD1015" s="91">
        <f t="shared" si="216"/>
        <v>0</v>
      </c>
      <c r="AE1015" s="88" t="str">
        <f t="shared" si="222"/>
        <v xml:space="preserve"> </v>
      </c>
      <c r="AF1015" s="91" t="str">
        <f t="shared" si="217"/>
        <v xml:space="preserve"> </v>
      </c>
      <c r="AG1015" s="78"/>
      <c r="AH1015" s="78"/>
      <c r="AI1015" s="78"/>
      <c r="AK1015" s="94" t="str">
        <f t="shared" si="218"/>
        <v>≤60</v>
      </c>
      <c r="AL1015" s="94">
        <f t="shared" ca="1" si="219"/>
        <v>47</v>
      </c>
      <c r="AM1015" s="95">
        <f t="shared" si="227"/>
        <v>0</v>
      </c>
      <c r="AN1015" s="95">
        <f t="shared" si="228"/>
        <v>0</v>
      </c>
      <c r="AO1015" s="96">
        <f t="shared" si="223"/>
        <v>0</v>
      </c>
      <c r="AP1015" s="96">
        <f t="shared" si="224"/>
        <v>0</v>
      </c>
    </row>
    <row r="1016" spans="2:42" s="97" customFormat="1" ht="52.8" x14ac:dyDescent="0.3">
      <c r="B1016" s="79">
        <f t="shared" si="225"/>
        <v>1013</v>
      </c>
      <c r="C1016" s="79"/>
      <c r="D1016" s="80" t="s">
        <v>94</v>
      </c>
      <c r="E1016" s="80"/>
      <c r="F1016" s="81"/>
      <c r="G1016" s="82" t="str">
        <f t="shared" si="226"/>
        <v xml:space="preserve">Группа от QF </v>
      </c>
      <c r="H1016" s="83"/>
      <c r="I1016" s="83"/>
      <c r="J1016" s="83"/>
      <c r="K1016" s="83"/>
      <c r="L1016" s="127"/>
      <c r="M1016" s="127"/>
      <c r="N1016" s="84"/>
      <c r="O1016" s="85"/>
      <c r="P1016" s="85"/>
      <c r="Q1016" s="85"/>
      <c r="R1016" s="86"/>
      <c r="S1016" s="80"/>
      <c r="T1016" s="87"/>
      <c r="U1016" s="88" t="str">
        <f t="shared" si="220"/>
        <v xml:space="preserve"> </v>
      </c>
      <c r="V1016" s="89"/>
      <c r="W1016" s="90" t="str">
        <f t="shared" si="221"/>
        <v xml:space="preserve"> </v>
      </c>
      <c r="X1016" s="90"/>
      <c r="Y1016" s="90"/>
      <c r="Z1016" s="90"/>
      <c r="AA1016" s="90"/>
      <c r="AB1016" s="87" t="s">
        <v>74</v>
      </c>
      <c r="AC1016" s="76"/>
      <c r="AD1016" s="91">
        <f t="shared" si="216"/>
        <v>0</v>
      </c>
      <c r="AE1016" s="88" t="str">
        <f t="shared" si="222"/>
        <v xml:space="preserve"> </v>
      </c>
      <c r="AF1016" s="91" t="str">
        <f t="shared" si="217"/>
        <v xml:space="preserve"> </v>
      </c>
      <c r="AG1016" s="78"/>
      <c r="AH1016" s="78"/>
      <c r="AI1016" s="78"/>
      <c r="AK1016" s="94" t="str">
        <f t="shared" si="218"/>
        <v>≤60</v>
      </c>
      <c r="AL1016" s="94">
        <f t="shared" ca="1" si="219"/>
        <v>23</v>
      </c>
      <c r="AM1016" s="95">
        <f t="shared" si="227"/>
        <v>0</v>
      </c>
      <c r="AN1016" s="95">
        <f t="shared" si="228"/>
        <v>0</v>
      </c>
      <c r="AO1016" s="96">
        <f t="shared" si="223"/>
        <v>0</v>
      </c>
      <c r="AP1016" s="96">
        <f t="shared" si="224"/>
        <v>0</v>
      </c>
    </row>
    <row r="1017" spans="2:42" s="97" customFormat="1" ht="52.8" x14ac:dyDescent="0.3">
      <c r="B1017" s="79">
        <f t="shared" si="225"/>
        <v>1014</v>
      </c>
      <c r="C1017" s="79"/>
      <c r="D1017" s="80" t="s">
        <v>94</v>
      </c>
      <c r="E1017" s="80"/>
      <c r="F1017" s="81"/>
      <c r="G1017" s="82" t="str">
        <f t="shared" si="226"/>
        <v xml:space="preserve">Группа от QF </v>
      </c>
      <c r="H1017" s="83"/>
      <c r="I1017" s="83"/>
      <c r="J1017" s="83"/>
      <c r="K1017" s="83"/>
      <c r="L1017" s="127"/>
      <c r="M1017" s="127"/>
      <c r="N1017" s="84"/>
      <c r="O1017" s="85"/>
      <c r="P1017" s="85"/>
      <c r="Q1017" s="85"/>
      <c r="R1017" s="86"/>
      <c r="S1017" s="80"/>
      <c r="T1017" s="87"/>
      <c r="U1017" s="88" t="str">
        <f t="shared" si="220"/>
        <v xml:space="preserve"> </v>
      </c>
      <c r="V1017" s="89"/>
      <c r="W1017" s="90" t="str">
        <f t="shared" si="221"/>
        <v xml:space="preserve"> </v>
      </c>
      <c r="X1017" s="90"/>
      <c r="Y1017" s="90"/>
      <c r="Z1017" s="90"/>
      <c r="AA1017" s="90"/>
      <c r="AB1017" s="87" t="s">
        <v>74</v>
      </c>
      <c r="AC1017" s="76"/>
      <c r="AD1017" s="91">
        <f t="shared" si="216"/>
        <v>0</v>
      </c>
      <c r="AE1017" s="88" t="str">
        <f t="shared" si="222"/>
        <v xml:space="preserve"> </v>
      </c>
      <c r="AF1017" s="91" t="str">
        <f t="shared" si="217"/>
        <v xml:space="preserve"> </v>
      </c>
      <c r="AG1017" s="78"/>
      <c r="AH1017" s="78"/>
      <c r="AI1017" s="78"/>
      <c r="AK1017" s="94" t="str">
        <f t="shared" si="218"/>
        <v>≤60</v>
      </c>
      <c r="AL1017" s="94">
        <f t="shared" ca="1" si="219"/>
        <v>38</v>
      </c>
      <c r="AM1017" s="95">
        <f t="shared" si="227"/>
        <v>0</v>
      </c>
      <c r="AN1017" s="95">
        <f t="shared" si="228"/>
        <v>0</v>
      </c>
      <c r="AO1017" s="96">
        <f t="shared" si="223"/>
        <v>0</v>
      </c>
      <c r="AP1017" s="96">
        <f t="shared" si="224"/>
        <v>0</v>
      </c>
    </row>
    <row r="1018" spans="2:42" s="97" customFormat="1" ht="52.8" x14ac:dyDescent="0.3">
      <c r="B1018" s="79">
        <f t="shared" si="225"/>
        <v>1015</v>
      </c>
      <c r="C1018" s="79"/>
      <c r="D1018" s="80" t="s">
        <v>94</v>
      </c>
      <c r="E1018" s="80"/>
      <c r="F1018" s="81"/>
      <c r="G1018" s="82" t="str">
        <f t="shared" si="226"/>
        <v xml:space="preserve">Группа от QF </v>
      </c>
      <c r="H1018" s="83"/>
      <c r="I1018" s="83"/>
      <c r="J1018" s="83"/>
      <c r="K1018" s="83"/>
      <c r="L1018" s="127"/>
      <c r="M1018" s="127"/>
      <c r="N1018" s="84"/>
      <c r="O1018" s="85"/>
      <c r="P1018" s="85"/>
      <c r="Q1018" s="85"/>
      <c r="R1018" s="86"/>
      <c r="S1018" s="80"/>
      <c r="T1018" s="87"/>
      <c r="U1018" s="88" t="str">
        <f t="shared" si="220"/>
        <v xml:space="preserve"> </v>
      </c>
      <c r="V1018" s="89"/>
      <c r="W1018" s="90" t="str">
        <f t="shared" si="221"/>
        <v xml:space="preserve"> </v>
      </c>
      <c r="X1018" s="90"/>
      <c r="Y1018" s="90"/>
      <c r="Z1018" s="90"/>
      <c r="AA1018" s="90"/>
      <c r="AB1018" s="87" t="s">
        <v>74</v>
      </c>
      <c r="AC1018" s="76"/>
      <c r="AD1018" s="91">
        <f t="shared" si="216"/>
        <v>0</v>
      </c>
      <c r="AE1018" s="88" t="str">
        <f t="shared" si="222"/>
        <v xml:space="preserve"> </v>
      </c>
      <c r="AF1018" s="91" t="str">
        <f t="shared" si="217"/>
        <v xml:space="preserve"> </v>
      </c>
      <c r="AG1018" s="78"/>
      <c r="AH1018" s="78"/>
      <c r="AI1018" s="78"/>
      <c r="AK1018" s="94" t="str">
        <f t="shared" si="218"/>
        <v>≤60</v>
      </c>
      <c r="AL1018" s="94">
        <f t="shared" ca="1" si="219"/>
        <v>27</v>
      </c>
      <c r="AM1018" s="95">
        <f t="shared" si="227"/>
        <v>0</v>
      </c>
      <c r="AN1018" s="95">
        <f t="shared" si="228"/>
        <v>0</v>
      </c>
      <c r="AO1018" s="96">
        <f t="shared" si="223"/>
        <v>0</v>
      </c>
      <c r="AP1018" s="96">
        <f t="shared" si="224"/>
        <v>0</v>
      </c>
    </row>
    <row r="1019" spans="2:42" s="97" customFormat="1" ht="52.8" x14ac:dyDescent="0.3">
      <c r="B1019" s="79">
        <f t="shared" si="225"/>
        <v>1016</v>
      </c>
      <c r="C1019" s="79"/>
      <c r="D1019" s="80" t="s">
        <v>94</v>
      </c>
      <c r="E1019" s="80"/>
      <c r="F1019" s="81"/>
      <c r="G1019" s="82" t="str">
        <f t="shared" si="226"/>
        <v xml:space="preserve">Группа от QF </v>
      </c>
      <c r="H1019" s="83"/>
      <c r="I1019" s="83"/>
      <c r="J1019" s="83"/>
      <c r="K1019" s="83"/>
      <c r="L1019" s="127"/>
      <c r="M1019" s="127"/>
      <c r="N1019" s="84"/>
      <c r="O1019" s="85"/>
      <c r="P1019" s="85"/>
      <c r="Q1019" s="85"/>
      <c r="R1019" s="86"/>
      <c r="S1019" s="80"/>
      <c r="T1019" s="87"/>
      <c r="U1019" s="88" t="str">
        <f t="shared" si="220"/>
        <v xml:space="preserve"> </v>
      </c>
      <c r="V1019" s="89"/>
      <c r="W1019" s="90" t="str">
        <f t="shared" si="221"/>
        <v xml:space="preserve"> </v>
      </c>
      <c r="X1019" s="90"/>
      <c r="Y1019" s="90"/>
      <c r="Z1019" s="90"/>
      <c r="AA1019" s="90"/>
      <c r="AB1019" s="87" t="s">
        <v>74</v>
      </c>
      <c r="AC1019" s="76"/>
      <c r="AD1019" s="91">
        <f t="shared" si="216"/>
        <v>0</v>
      </c>
      <c r="AE1019" s="88" t="str">
        <f t="shared" si="222"/>
        <v xml:space="preserve"> </v>
      </c>
      <c r="AF1019" s="91" t="str">
        <f t="shared" si="217"/>
        <v xml:space="preserve"> </v>
      </c>
      <c r="AG1019" s="78"/>
      <c r="AH1019" s="78"/>
      <c r="AI1019" s="78"/>
      <c r="AK1019" s="94" t="str">
        <f t="shared" si="218"/>
        <v>≤60</v>
      </c>
      <c r="AL1019" s="94">
        <f t="shared" ca="1" si="219"/>
        <v>28</v>
      </c>
      <c r="AM1019" s="95">
        <f t="shared" si="227"/>
        <v>0</v>
      </c>
      <c r="AN1019" s="95">
        <f t="shared" si="228"/>
        <v>0</v>
      </c>
      <c r="AO1019" s="96">
        <f t="shared" si="223"/>
        <v>0</v>
      </c>
      <c r="AP1019" s="96">
        <f t="shared" si="224"/>
        <v>0</v>
      </c>
    </row>
    <row r="1020" spans="2:42" s="97" customFormat="1" ht="52.8" x14ac:dyDescent="0.3">
      <c r="B1020" s="79">
        <f t="shared" si="225"/>
        <v>1017</v>
      </c>
      <c r="C1020" s="79"/>
      <c r="D1020" s="80" t="s">
        <v>94</v>
      </c>
      <c r="E1020" s="80"/>
      <c r="F1020" s="81"/>
      <c r="G1020" s="82" t="str">
        <f t="shared" si="226"/>
        <v xml:space="preserve">Группа от QF </v>
      </c>
      <c r="H1020" s="83"/>
      <c r="I1020" s="83"/>
      <c r="J1020" s="83"/>
      <c r="K1020" s="83"/>
      <c r="L1020" s="127"/>
      <c r="M1020" s="127"/>
      <c r="N1020" s="84"/>
      <c r="O1020" s="85"/>
      <c r="P1020" s="85"/>
      <c r="Q1020" s="85"/>
      <c r="R1020" s="86"/>
      <c r="S1020" s="80"/>
      <c r="T1020" s="87"/>
      <c r="U1020" s="88" t="str">
        <f t="shared" si="220"/>
        <v xml:space="preserve"> </v>
      </c>
      <c r="V1020" s="89"/>
      <c r="W1020" s="90" t="str">
        <f t="shared" si="221"/>
        <v xml:space="preserve"> </v>
      </c>
      <c r="X1020" s="90"/>
      <c r="Y1020" s="90"/>
      <c r="Z1020" s="90"/>
      <c r="AA1020" s="90"/>
      <c r="AB1020" s="87" t="s">
        <v>74</v>
      </c>
      <c r="AC1020" s="76"/>
      <c r="AD1020" s="91">
        <f t="shared" si="216"/>
        <v>0</v>
      </c>
      <c r="AE1020" s="88" t="str">
        <f t="shared" si="222"/>
        <v xml:space="preserve"> </v>
      </c>
      <c r="AF1020" s="91" t="str">
        <f t="shared" si="217"/>
        <v xml:space="preserve"> </v>
      </c>
      <c r="AG1020" s="78"/>
      <c r="AH1020" s="78"/>
      <c r="AI1020" s="78"/>
      <c r="AK1020" s="94" t="str">
        <f t="shared" si="218"/>
        <v>≤60</v>
      </c>
      <c r="AL1020" s="94">
        <f t="shared" ca="1" si="219"/>
        <v>47</v>
      </c>
      <c r="AM1020" s="95">
        <f t="shared" si="227"/>
        <v>0</v>
      </c>
      <c r="AN1020" s="95">
        <f t="shared" si="228"/>
        <v>0</v>
      </c>
      <c r="AO1020" s="96">
        <f t="shared" si="223"/>
        <v>0</v>
      </c>
      <c r="AP1020" s="96">
        <f t="shared" si="224"/>
        <v>0</v>
      </c>
    </row>
    <row r="1021" spans="2:42" s="97" customFormat="1" ht="52.8" x14ac:dyDescent="0.3">
      <c r="B1021" s="79">
        <f t="shared" si="225"/>
        <v>1018</v>
      </c>
      <c r="C1021" s="79"/>
      <c r="D1021" s="80" t="s">
        <v>94</v>
      </c>
      <c r="E1021" s="80"/>
      <c r="F1021" s="81"/>
      <c r="G1021" s="82" t="str">
        <f t="shared" si="226"/>
        <v xml:space="preserve">Группа от QF </v>
      </c>
      <c r="H1021" s="83"/>
      <c r="I1021" s="83"/>
      <c r="J1021" s="83"/>
      <c r="K1021" s="83"/>
      <c r="L1021" s="127"/>
      <c r="M1021" s="127"/>
      <c r="N1021" s="84"/>
      <c r="O1021" s="85"/>
      <c r="P1021" s="85"/>
      <c r="Q1021" s="85"/>
      <c r="R1021" s="86"/>
      <c r="S1021" s="80"/>
      <c r="T1021" s="87"/>
      <c r="U1021" s="88" t="str">
        <f t="shared" si="220"/>
        <v xml:space="preserve"> </v>
      </c>
      <c r="V1021" s="89"/>
      <c r="W1021" s="90" t="str">
        <f t="shared" si="221"/>
        <v xml:space="preserve"> </v>
      </c>
      <c r="X1021" s="90"/>
      <c r="Y1021" s="90"/>
      <c r="Z1021" s="90"/>
      <c r="AA1021" s="90"/>
      <c r="AB1021" s="87" t="s">
        <v>74</v>
      </c>
      <c r="AC1021" s="76"/>
      <c r="AD1021" s="91">
        <f t="shared" si="216"/>
        <v>0</v>
      </c>
      <c r="AE1021" s="88" t="str">
        <f t="shared" si="222"/>
        <v xml:space="preserve"> </v>
      </c>
      <c r="AF1021" s="91" t="str">
        <f t="shared" si="217"/>
        <v xml:space="preserve"> </v>
      </c>
      <c r="AG1021" s="78"/>
      <c r="AH1021" s="78"/>
      <c r="AI1021" s="78"/>
      <c r="AK1021" s="94" t="str">
        <f t="shared" si="218"/>
        <v>≤60</v>
      </c>
      <c r="AL1021" s="94">
        <f t="shared" ca="1" si="219"/>
        <v>46</v>
      </c>
      <c r="AM1021" s="95">
        <f t="shared" si="227"/>
        <v>0</v>
      </c>
      <c r="AN1021" s="95">
        <f t="shared" si="228"/>
        <v>0</v>
      </c>
      <c r="AO1021" s="96">
        <f t="shared" si="223"/>
        <v>0</v>
      </c>
      <c r="AP1021" s="96">
        <f t="shared" si="224"/>
        <v>0</v>
      </c>
    </row>
    <row r="1022" spans="2:42" s="97" customFormat="1" ht="52.8" x14ac:dyDescent="0.3">
      <c r="B1022" s="79">
        <f t="shared" si="225"/>
        <v>1019</v>
      </c>
      <c r="C1022" s="79"/>
      <c r="D1022" s="80" t="s">
        <v>94</v>
      </c>
      <c r="E1022" s="80"/>
      <c r="F1022" s="81"/>
      <c r="G1022" s="82" t="str">
        <f t="shared" si="226"/>
        <v xml:space="preserve">Группа от QF </v>
      </c>
      <c r="H1022" s="83"/>
      <c r="I1022" s="83"/>
      <c r="J1022" s="83"/>
      <c r="K1022" s="83"/>
      <c r="L1022" s="127"/>
      <c r="M1022" s="127"/>
      <c r="N1022" s="84"/>
      <c r="O1022" s="85"/>
      <c r="P1022" s="85"/>
      <c r="Q1022" s="85"/>
      <c r="R1022" s="86"/>
      <c r="S1022" s="80"/>
      <c r="T1022" s="87"/>
      <c r="U1022" s="88" t="str">
        <f t="shared" si="220"/>
        <v xml:space="preserve"> </v>
      </c>
      <c r="V1022" s="89"/>
      <c r="W1022" s="90" t="str">
        <f t="shared" si="221"/>
        <v xml:space="preserve"> </v>
      </c>
      <c r="X1022" s="90"/>
      <c r="Y1022" s="90"/>
      <c r="Z1022" s="90"/>
      <c r="AA1022" s="90"/>
      <c r="AB1022" s="87" t="s">
        <v>74</v>
      </c>
      <c r="AC1022" s="76"/>
      <c r="AD1022" s="91">
        <f t="shared" si="216"/>
        <v>0</v>
      </c>
      <c r="AE1022" s="88" t="str">
        <f t="shared" si="222"/>
        <v xml:space="preserve"> </v>
      </c>
      <c r="AF1022" s="91" t="str">
        <f t="shared" si="217"/>
        <v xml:space="preserve"> </v>
      </c>
      <c r="AG1022" s="78"/>
      <c r="AH1022" s="78"/>
      <c r="AI1022" s="78"/>
      <c r="AK1022" s="94" t="str">
        <f t="shared" si="218"/>
        <v>≤60</v>
      </c>
      <c r="AL1022" s="94">
        <f t="shared" ca="1" si="219"/>
        <v>40</v>
      </c>
      <c r="AM1022" s="95">
        <f t="shared" si="227"/>
        <v>0</v>
      </c>
      <c r="AN1022" s="95">
        <f t="shared" si="228"/>
        <v>0</v>
      </c>
      <c r="AO1022" s="96">
        <f t="shared" si="223"/>
        <v>0</v>
      </c>
      <c r="AP1022" s="96">
        <f t="shared" si="224"/>
        <v>0</v>
      </c>
    </row>
    <row r="1023" spans="2:42" s="97" customFormat="1" ht="52.8" x14ac:dyDescent="0.3">
      <c r="B1023" s="79">
        <f t="shared" si="225"/>
        <v>1020</v>
      </c>
      <c r="C1023" s="79"/>
      <c r="D1023" s="80" t="s">
        <v>94</v>
      </c>
      <c r="E1023" s="80"/>
      <c r="F1023" s="81"/>
      <c r="G1023" s="82" t="str">
        <f t="shared" si="226"/>
        <v xml:space="preserve">Группа от QF </v>
      </c>
      <c r="H1023" s="83"/>
      <c r="I1023" s="83"/>
      <c r="J1023" s="83"/>
      <c r="K1023" s="83"/>
      <c r="L1023" s="127"/>
      <c r="M1023" s="127"/>
      <c r="N1023" s="84"/>
      <c r="O1023" s="85"/>
      <c r="P1023" s="85"/>
      <c r="Q1023" s="85"/>
      <c r="R1023" s="86"/>
      <c r="S1023" s="80"/>
      <c r="T1023" s="87"/>
      <c r="U1023" s="88" t="str">
        <f t="shared" si="220"/>
        <v xml:space="preserve"> </v>
      </c>
      <c r="V1023" s="89"/>
      <c r="W1023" s="90" t="str">
        <f t="shared" si="221"/>
        <v xml:space="preserve"> </v>
      </c>
      <c r="X1023" s="90"/>
      <c r="Y1023" s="90"/>
      <c r="Z1023" s="90"/>
      <c r="AA1023" s="90"/>
      <c r="AB1023" s="87" t="s">
        <v>74</v>
      </c>
      <c r="AC1023" s="76"/>
      <c r="AD1023" s="91">
        <f t="shared" si="216"/>
        <v>0</v>
      </c>
      <c r="AE1023" s="88" t="str">
        <f t="shared" si="222"/>
        <v xml:space="preserve"> </v>
      </c>
      <c r="AF1023" s="91" t="str">
        <f t="shared" si="217"/>
        <v xml:space="preserve"> </v>
      </c>
      <c r="AG1023" s="78"/>
      <c r="AH1023" s="78"/>
      <c r="AI1023" s="78"/>
      <c r="AK1023" s="94" t="str">
        <f t="shared" si="218"/>
        <v>≤60</v>
      </c>
      <c r="AL1023" s="94">
        <f t="shared" ca="1" si="219"/>
        <v>49</v>
      </c>
      <c r="AM1023" s="95">
        <f t="shared" si="227"/>
        <v>0</v>
      </c>
      <c r="AN1023" s="95">
        <f t="shared" si="228"/>
        <v>0</v>
      </c>
      <c r="AO1023" s="96">
        <f t="shared" si="223"/>
        <v>0</v>
      </c>
      <c r="AP1023" s="96">
        <f t="shared" si="224"/>
        <v>0</v>
      </c>
    </row>
    <row r="1024" spans="2:42" s="97" customFormat="1" ht="52.8" x14ac:dyDescent="0.3">
      <c r="B1024" s="79">
        <f t="shared" si="225"/>
        <v>1021</v>
      </c>
      <c r="C1024" s="79"/>
      <c r="D1024" s="80" t="s">
        <v>94</v>
      </c>
      <c r="E1024" s="80"/>
      <c r="F1024" s="81"/>
      <c r="G1024" s="82" t="str">
        <f t="shared" si="226"/>
        <v xml:space="preserve">Группа от QF </v>
      </c>
      <c r="H1024" s="83"/>
      <c r="I1024" s="83"/>
      <c r="J1024" s="83"/>
      <c r="K1024" s="83"/>
      <c r="L1024" s="127"/>
      <c r="M1024" s="127"/>
      <c r="N1024" s="84"/>
      <c r="O1024" s="85"/>
      <c r="P1024" s="85"/>
      <c r="Q1024" s="85"/>
      <c r="R1024" s="86"/>
      <c r="S1024" s="80"/>
      <c r="T1024" s="87"/>
      <c r="U1024" s="88" t="str">
        <f t="shared" si="220"/>
        <v xml:space="preserve"> </v>
      </c>
      <c r="V1024" s="89"/>
      <c r="W1024" s="90" t="str">
        <f t="shared" si="221"/>
        <v xml:space="preserve"> </v>
      </c>
      <c r="X1024" s="90"/>
      <c r="Y1024" s="90"/>
      <c r="Z1024" s="90"/>
      <c r="AA1024" s="90"/>
      <c r="AB1024" s="87" t="s">
        <v>74</v>
      </c>
      <c r="AC1024" s="76"/>
      <c r="AD1024" s="91">
        <f t="shared" si="216"/>
        <v>0</v>
      </c>
      <c r="AE1024" s="88" t="str">
        <f t="shared" si="222"/>
        <v xml:space="preserve"> </v>
      </c>
      <c r="AF1024" s="91" t="str">
        <f t="shared" si="217"/>
        <v xml:space="preserve"> </v>
      </c>
      <c r="AG1024" s="78"/>
      <c r="AH1024" s="78"/>
      <c r="AI1024" s="78"/>
      <c r="AK1024" s="94" t="str">
        <f t="shared" si="218"/>
        <v>≤60</v>
      </c>
      <c r="AL1024" s="94">
        <f t="shared" ca="1" si="219"/>
        <v>34</v>
      </c>
      <c r="AM1024" s="95">
        <f t="shared" si="227"/>
        <v>0</v>
      </c>
      <c r="AN1024" s="95">
        <f t="shared" si="228"/>
        <v>0</v>
      </c>
      <c r="AO1024" s="96">
        <f t="shared" si="223"/>
        <v>0</v>
      </c>
      <c r="AP1024" s="96">
        <f t="shared" si="224"/>
        <v>0</v>
      </c>
    </row>
    <row r="1025" spans="2:42" s="97" customFormat="1" ht="52.8" x14ac:dyDescent="0.3">
      <c r="B1025" s="79">
        <f t="shared" si="225"/>
        <v>1022</v>
      </c>
      <c r="C1025" s="79"/>
      <c r="D1025" s="80" t="s">
        <v>94</v>
      </c>
      <c r="E1025" s="80"/>
      <c r="F1025" s="81"/>
      <c r="G1025" s="82" t="str">
        <f t="shared" si="226"/>
        <v xml:space="preserve">Группа от QF </v>
      </c>
      <c r="H1025" s="83"/>
      <c r="I1025" s="83"/>
      <c r="J1025" s="83"/>
      <c r="K1025" s="83"/>
      <c r="L1025" s="127"/>
      <c r="M1025" s="127"/>
      <c r="N1025" s="84"/>
      <c r="O1025" s="85"/>
      <c r="P1025" s="85"/>
      <c r="Q1025" s="85"/>
      <c r="R1025" s="86"/>
      <c r="S1025" s="80"/>
      <c r="T1025" s="87"/>
      <c r="U1025" s="88" t="str">
        <f t="shared" si="220"/>
        <v xml:space="preserve"> </v>
      </c>
      <c r="V1025" s="89"/>
      <c r="W1025" s="90" t="str">
        <f t="shared" si="221"/>
        <v xml:space="preserve"> </v>
      </c>
      <c r="X1025" s="90"/>
      <c r="Y1025" s="90"/>
      <c r="Z1025" s="90"/>
      <c r="AA1025" s="90"/>
      <c r="AB1025" s="87" t="s">
        <v>74</v>
      </c>
      <c r="AC1025" s="76"/>
      <c r="AD1025" s="91">
        <f t="shared" si="216"/>
        <v>0</v>
      </c>
      <c r="AE1025" s="88" t="str">
        <f t="shared" si="222"/>
        <v xml:space="preserve"> </v>
      </c>
      <c r="AF1025" s="91" t="str">
        <f t="shared" si="217"/>
        <v xml:space="preserve"> </v>
      </c>
      <c r="AG1025" s="78"/>
      <c r="AH1025" s="78"/>
      <c r="AI1025" s="78"/>
      <c r="AK1025" s="94" t="str">
        <f t="shared" si="218"/>
        <v>≤60</v>
      </c>
      <c r="AL1025" s="94">
        <f t="shared" ca="1" si="219"/>
        <v>22</v>
      </c>
      <c r="AM1025" s="95">
        <f t="shared" si="227"/>
        <v>0</v>
      </c>
      <c r="AN1025" s="95">
        <f t="shared" si="228"/>
        <v>0</v>
      </c>
      <c r="AO1025" s="96">
        <f t="shared" si="223"/>
        <v>0</v>
      </c>
      <c r="AP1025" s="96">
        <f t="shared" si="224"/>
        <v>0</v>
      </c>
    </row>
    <row r="1026" spans="2:42" s="97" customFormat="1" ht="52.8" x14ac:dyDescent="0.3">
      <c r="B1026" s="79">
        <f t="shared" si="225"/>
        <v>1023</v>
      </c>
      <c r="C1026" s="79"/>
      <c r="D1026" s="80" t="s">
        <v>94</v>
      </c>
      <c r="E1026" s="80"/>
      <c r="F1026" s="81"/>
      <c r="G1026" s="82" t="str">
        <f t="shared" si="226"/>
        <v xml:space="preserve">Группа от QF </v>
      </c>
      <c r="H1026" s="83"/>
      <c r="I1026" s="83"/>
      <c r="J1026" s="83"/>
      <c r="K1026" s="83"/>
      <c r="L1026" s="127"/>
      <c r="M1026" s="127"/>
      <c r="N1026" s="84"/>
      <c r="O1026" s="85"/>
      <c r="P1026" s="85"/>
      <c r="Q1026" s="85"/>
      <c r="R1026" s="86"/>
      <c r="S1026" s="80"/>
      <c r="T1026" s="87"/>
      <c r="U1026" s="88" t="str">
        <f t="shared" si="220"/>
        <v xml:space="preserve"> </v>
      </c>
      <c r="V1026" s="89"/>
      <c r="W1026" s="90" t="str">
        <f t="shared" si="221"/>
        <v xml:space="preserve"> </v>
      </c>
      <c r="X1026" s="90"/>
      <c r="Y1026" s="90"/>
      <c r="Z1026" s="90"/>
      <c r="AA1026" s="90"/>
      <c r="AB1026" s="87" t="s">
        <v>74</v>
      </c>
      <c r="AC1026" s="76"/>
      <c r="AD1026" s="91">
        <f t="shared" si="216"/>
        <v>0</v>
      </c>
      <c r="AE1026" s="88" t="str">
        <f t="shared" si="222"/>
        <v xml:space="preserve"> </v>
      </c>
      <c r="AF1026" s="91" t="str">
        <f t="shared" si="217"/>
        <v xml:space="preserve"> </v>
      </c>
      <c r="AG1026" s="78"/>
      <c r="AH1026" s="78"/>
      <c r="AI1026" s="78"/>
      <c r="AK1026" s="94" t="str">
        <f t="shared" si="218"/>
        <v>≤60</v>
      </c>
      <c r="AL1026" s="94">
        <f t="shared" ca="1" si="219"/>
        <v>34</v>
      </c>
      <c r="AM1026" s="95">
        <f t="shared" si="227"/>
        <v>0</v>
      </c>
      <c r="AN1026" s="95">
        <f t="shared" si="228"/>
        <v>0</v>
      </c>
      <c r="AO1026" s="96">
        <f t="shared" si="223"/>
        <v>0</v>
      </c>
      <c r="AP1026" s="96">
        <f t="shared" si="224"/>
        <v>0</v>
      </c>
    </row>
    <row r="1027" spans="2:42" s="97" customFormat="1" ht="52.8" x14ac:dyDescent="0.3">
      <c r="B1027" s="79">
        <f t="shared" si="225"/>
        <v>1024</v>
      </c>
      <c r="C1027" s="79"/>
      <c r="D1027" s="80" t="s">
        <v>94</v>
      </c>
      <c r="E1027" s="80"/>
      <c r="F1027" s="81"/>
      <c r="G1027" s="82" t="str">
        <f t="shared" si="226"/>
        <v xml:space="preserve">Группа от QF </v>
      </c>
      <c r="H1027" s="83"/>
      <c r="I1027" s="83"/>
      <c r="J1027" s="83"/>
      <c r="K1027" s="83"/>
      <c r="L1027" s="127"/>
      <c r="M1027" s="127"/>
      <c r="N1027" s="84"/>
      <c r="O1027" s="85"/>
      <c r="P1027" s="85"/>
      <c r="Q1027" s="85"/>
      <c r="R1027" s="86"/>
      <c r="S1027" s="80"/>
      <c r="T1027" s="87"/>
      <c r="U1027" s="88" t="str">
        <f t="shared" si="220"/>
        <v xml:space="preserve"> </v>
      </c>
      <c r="V1027" s="89"/>
      <c r="W1027" s="90" t="str">
        <f t="shared" si="221"/>
        <v xml:space="preserve"> </v>
      </c>
      <c r="X1027" s="90"/>
      <c r="Y1027" s="90"/>
      <c r="Z1027" s="90"/>
      <c r="AA1027" s="90"/>
      <c r="AB1027" s="87" t="s">
        <v>74</v>
      </c>
      <c r="AC1027" s="76"/>
      <c r="AD1027" s="91">
        <f t="shared" ref="AD1027:AD1090" si="229">IF(V1027=$AG$1,L1027*3,IF(V1027=$AH$1,L1027*5,IF(V1027=$AI$1,L1027*8,IF(V1027=$AJ$1,L1027*12*0.75,0))))</f>
        <v>0</v>
      </c>
      <c r="AE1027" s="88" t="str">
        <f t="shared" si="222"/>
        <v xml:space="preserve"> </v>
      </c>
      <c r="AF1027" s="91" t="str">
        <f t="shared" ref="AF1027:AF1090" si="230">IF(V1027=$AG$1,L1027*5,IF(V1027=$AH$1,L1027*10,IF(V1027=$AI$1,L1027*10,IF(V1027=$AJ$1,L1027*12," "))))</f>
        <v xml:space="preserve"> </v>
      </c>
      <c r="AG1027" s="78"/>
      <c r="AH1027" s="78"/>
      <c r="AI1027" s="78"/>
      <c r="AK1027" s="94" t="str">
        <f t="shared" ref="AK1027:AK1090" si="231">IF(L1027&gt;63,"≤120","≤60")</f>
        <v>≤60</v>
      </c>
      <c r="AL1027" s="94">
        <f t="shared" ref="AL1027:AL1090" ca="1" si="232">IF(L1027&lt;63,RANDBETWEEN(20,50),RANDBETWEEN(60,110))</f>
        <v>40</v>
      </c>
      <c r="AM1027" s="95">
        <f t="shared" si="227"/>
        <v>0</v>
      </c>
      <c r="AN1027" s="95">
        <f t="shared" si="228"/>
        <v>0</v>
      </c>
      <c r="AO1027" s="96">
        <f t="shared" si="223"/>
        <v>0</v>
      </c>
      <c r="AP1027" s="96">
        <f t="shared" si="224"/>
        <v>0</v>
      </c>
    </row>
    <row r="1028" spans="2:42" s="97" customFormat="1" ht="52.8" x14ac:dyDescent="0.3">
      <c r="B1028" s="79">
        <f t="shared" si="225"/>
        <v>1025</v>
      </c>
      <c r="C1028" s="79"/>
      <c r="D1028" s="80" t="s">
        <v>94</v>
      </c>
      <c r="E1028" s="80"/>
      <c r="F1028" s="81"/>
      <c r="G1028" s="82" t="str">
        <f t="shared" si="226"/>
        <v xml:space="preserve">Группа от QF </v>
      </c>
      <c r="H1028" s="83"/>
      <c r="I1028" s="83"/>
      <c r="J1028" s="83"/>
      <c r="K1028" s="83"/>
      <c r="L1028" s="127"/>
      <c r="M1028" s="127"/>
      <c r="N1028" s="84"/>
      <c r="O1028" s="85"/>
      <c r="P1028" s="85"/>
      <c r="Q1028" s="85"/>
      <c r="R1028" s="86"/>
      <c r="S1028" s="80"/>
      <c r="T1028" s="87"/>
      <c r="U1028" s="88" t="str">
        <f t="shared" ref="U1028:U1091" si="233">IF(AD1028=0," ","-")</f>
        <v xml:space="preserve"> </v>
      </c>
      <c r="V1028" s="89"/>
      <c r="W1028" s="90" t="str">
        <f t="shared" ref="W1028:W1091" si="234">IF(AD1028=0," ","-")</f>
        <v xml:space="preserve"> </v>
      </c>
      <c r="X1028" s="90"/>
      <c r="Y1028" s="90"/>
      <c r="Z1028" s="90"/>
      <c r="AA1028" s="90"/>
      <c r="AB1028" s="87" t="s">
        <v>74</v>
      </c>
      <c r="AC1028" s="76"/>
      <c r="AD1028" s="91">
        <f t="shared" si="229"/>
        <v>0</v>
      </c>
      <c r="AE1028" s="88" t="str">
        <f t="shared" ref="AE1028:AE1091" si="235">IF(AD1028=0," ","-")</f>
        <v xml:space="preserve"> </v>
      </c>
      <c r="AF1028" s="91" t="str">
        <f t="shared" si="230"/>
        <v xml:space="preserve"> </v>
      </c>
      <c r="AG1028" s="78"/>
      <c r="AH1028" s="78"/>
      <c r="AI1028" s="78"/>
      <c r="AK1028" s="94" t="str">
        <f t="shared" si="231"/>
        <v>≤60</v>
      </c>
      <c r="AL1028" s="94">
        <f t="shared" ca="1" si="232"/>
        <v>45</v>
      </c>
      <c r="AM1028" s="95">
        <f t="shared" si="227"/>
        <v>0</v>
      </c>
      <c r="AN1028" s="95">
        <f t="shared" si="228"/>
        <v>0</v>
      </c>
      <c r="AO1028" s="96">
        <f t="shared" ref="AO1028:AO1091" si="236">ROUND(L1028*1.13,0)</f>
        <v>0</v>
      </c>
      <c r="AP1028" s="96">
        <f t="shared" ref="AP1028:AP1091" si="237">ROUND(L1028*1.45,0)</f>
        <v>0</v>
      </c>
    </row>
    <row r="1029" spans="2:42" s="97" customFormat="1" ht="52.8" x14ac:dyDescent="0.3">
      <c r="B1029" s="79">
        <f t="shared" si="225"/>
        <v>1026</v>
      </c>
      <c r="C1029" s="79"/>
      <c r="D1029" s="80" t="s">
        <v>94</v>
      </c>
      <c r="E1029" s="80"/>
      <c r="F1029" s="81"/>
      <c r="G1029" s="82" t="str">
        <f t="shared" si="226"/>
        <v xml:space="preserve">Группа от QF </v>
      </c>
      <c r="H1029" s="83"/>
      <c r="I1029" s="83"/>
      <c r="J1029" s="83"/>
      <c r="K1029" s="83"/>
      <c r="L1029" s="127"/>
      <c r="M1029" s="127"/>
      <c r="N1029" s="84"/>
      <c r="O1029" s="85"/>
      <c r="P1029" s="85"/>
      <c r="Q1029" s="85"/>
      <c r="R1029" s="86"/>
      <c r="S1029" s="80"/>
      <c r="T1029" s="87"/>
      <c r="U1029" s="88" t="str">
        <f t="shared" si="233"/>
        <v xml:space="preserve"> </v>
      </c>
      <c r="V1029" s="89"/>
      <c r="W1029" s="90" t="str">
        <f t="shared" si="234"/>
        <v xml:space="preserve"> </v>
      </c>
      <c r="X1029" s="90"/>
      <c r="Y1029" s="90"/>
      <c r="Z1029" s="90"/>
      <c r="AA1029" s="90"/>
      <c r="AB1029" s="87" t="s">
        <v>74</v>
      </c>
      <c r="AC1029" s="76"/>
      <c r="AD1029" s="91">
        <f t="shared" si="229"/>
        <v>0</v>
      </c>
      <c r="AE1029" s="88" t="str">
        <f t="shared" si="235"/>
        <v xml:space="preserve"> </v>
      </c>
      <c r="AF1029" s="91" t="str">
        <f t="shared" si="230"/>
        <v xml:space="preserve"> </v>
      </c>
      <c r="AG1029" s="78"/>
      <c r="AH1029" s="78"/>
      <c r="AI1029" s="78"/>
      <c r="AK1029" s="94" t="str">
        <f t="shared" si="231"/>
        <v>≤60</v>
      </c>
      <c r="AL1029" s="94">
        <f t="shared" ca="1" si="232"/>
        <v>24</v>
      </c>
      <c r="AM1029" s="95">
        <f t="shared" si="227"/>
        <v>0</v>
      </c>
      <c r="AN1029" s="95">
        <f t="shared" si="228"/>
        <v>0</v>
      </c>
      <c r="AO1029" s="96">
        <f t="shared" si="236"/>
        <v>0</v>
      </c>
      <c r="AP1029" s="96">
        <f t="shared" si="237"/>
        <v>0</v>
      </c>
    </row>
    <row r="1030" spans="2:42" s="97" customFormat="1" ht="52.8" x14ac:dyDescent="0.3">
      <c r="B1030" s="79">
        <f t="shared" ref="B1030:B1093" si="238">(IF(B1028+B1029=0,(B1027+1),(IF(B1029=0,(B1028+1),B1029+1))))</f>
        <v>1027</v>
      </c>
      <c r="C1030" s="79"/>
      <c r="D1030" s="80" t="s">
        <v>94</v>
      </c>
      <c r="E1030" s="80"/>
      <c r="F1030" s="81"/>
      <c r="G1030" s="82" t="str">
        <f t="shared" si="226"/>
        <v xml:space="preserve">Группа от QF </v>
      </c>
      <c r="H1030" s="83"/>
      <c r="I1030" s="83"/>
      <c r="J1030" s="83"/>
      <c r="K1030" s="83"/>
      <c r="L1030" s="127"/>
      <c r="M1030" s="127"/>
      <c r="N1030" s="84"/>
      <c r="O1030" s="85"/>
      <c r="P1030" s="85"/>
      <c r="Q1030" s="85"/>
      <c r="R1030" s="86"/>
      <c r="S1030" s="80"/>
      <c r="T1030" s="87"/>
      <c r="U1030" s="88" t="str">
        <f t="shared" si="233"/>
        <v xml:space="preserve"> </v>
      </c>
      <c r="V1030" s="89"/>
      <c r="W1030" s="90" t="str">
        <f t="shared" si="234"/>
        <v xml:space="preserve"> </v>
      </c>
      <c r="X1030" s="90"/>
      <c r="Y1030" s="90"/>
      <c r="Z1030" s="90"/>
      <c r="AA1030" s="90"/>
      <c r="AB1030" s="87" t="s">
        <v>74</v>
      </c>
      <c r="AC1030" s="76"/>
      <c r="AD1030" s="91">
        <f t="shared" si="229"/>
        <v>0</v>
      </c>
      <c r="AE1030" s="88" t="str">
        <f t="shared" si="235"/>
        <v xml:space="preserve"> </v>
      </c>
      <c r="AF1030" s="91" t="str">
        <f t="shared" si="230"/>
        <v xml:space="preserve"> </v>
      </c>
      <c r="AG1030" s="78"/>
      <c r="AH1030" s="78"/>
      <c r="AI1030" s="78"/>
      <c r="AK1030" s="94" t="str">
        <f t="shared" si="231"/>
        <v>≤60</v>
      </c>
      <c r="AL1030" s="94">
        <f t="shared" ca="1" si="232"/>
        <v>23</v>
      </c>
      <c r="AM1030" s="95">
        <f t="shared" si="227"/>
        <v>0</v>
      </c>
      <c r="AN1030" s="95">
        <f t="shared" si="228"/>
        <v>0</v>
      </c>
      <c r="AO1030" s="96">
        <f t="shared" si="236"/>
        <v>0</v>
      </c>
      <c r="AP1030" s="96">
        <f t="shared" si="237"/>
        <v>0</v>
      </c>
    </row>
    <row r="1031" spans="2:42" s="97" customFormat="1" ht="52.8" x14ac:dyDescent="0.3">
      <c r="B1031" s="79">
        <f t="shared" si="238"/>
        <v>1028</v>
      </c>
      <c r="C1031" s="79"/>
      <c r="D1031" s="80" t="s">
        <v>94</v>
      </c>
      <c r="E1031" s="80"/>
      <c r="F1031" s="81"/>
      <c r="G1031" s="82" t="str">
        <f t="shared" si="226"/>
        <v xml:space="preserve">Группа от QF </v>
      </c>
      <c r="H1031" s="83"/>
      <c r="I1031" s="83"/>
      <c r="J1031" s="83"/>
      <c r="K1031" s="83"/>
      <c r="L1031" s="127"/>
      <c r="M1031" s="127"/>
      <c r="N1031" s="84"/>
      <c r="O1031" s="85"/>
      <c r="P1031" s="85"/>
      <c r="Q1031" s="85"/>
      <c r="R1031" s="86"/>
      <c r="S1031" s="80"/>
      <c r="T1031" s="87"/>
      <c r="U1031" s="88" t="str">
        <f t="shared" si="233"/>
        <v xml:space="preserve"> </v>
      </c>
      <c r="V1031" s="89"/>
      <c r="W1031" s="90" t="str">
        <f t="shared" si="234"/>
        <v xml:space="preserve"> </v>
      </c>
      <c r="X1031" s="90"/>
      <c r="Y1031" s="90"/>
      <c r="Z1031" s="90"/>
      <c r="AA1031" s="90"/>
      <c r="AB1031" s="87" t="s">
        <v>74</v>
      </c>
      <c r="AC1031" s="76"/>
      <c r="AD1031" s="91">
        <f t="shared" si="229"/>
        <v>0</v>
      </c>
      <c r="AE1031" s="88" t="str">
        <f t="shared" si="235"/>
        <v xml:space="preserve"> </v>
      </c>
      <c r="AF1031" s="91" t="str">
        <f t="shared" si="230"/>
        <v xml:space="preserve"> </v>
      </c>
      <c r="AG1031" s="78"/>
      <c r="AH1031" s="78"/>
      <c r="AI1031" s="78"/>
      <c r="AK1031" s="94" t="str">
        <f t="shared" si="231"/>
        <v>≤60</v>
      </c>
      <c r="AL1031" s="94">
        <f t="shared" ca="1" si="232"/>
        <v>46</v>
      </c>
      <c r="AM1031" s="95">
        <f t="shared" si="227"/>
        <v>0</v>
      </c>
      <c r="AN1031" s="95">
        <f t="shared" si="228"/>
        <v>0</v>
      </c>
      <c r="AO1031" s="96">
        <f t="shared" si="236"/>
        <v>0</v>
      </c>
      <c r="AP1031" s="96">
        <f t="shared" si="237"/>
        <v>0</v>
      </c>
    </row>
    <row r="1032" spans="2:42" s="97" customFormat="1" ht="52.8" x14ac:dyDescent="0.3">
      <c r="B1032" s="79">
        <f t="shared" si="238"/>
        <v>1029</v>
      </c>
      <c r="C1032" s="79"/>
      <c r="D1032" s="80" t="s">
        <v>94</v>
      </c>
      <c r="E1032" s="80"/>
      <c r="F1032" s="81"/>
      <c r="G1032" s="82" t="str">
        <f t="shared" si="226"/>
        <v xml:space="preserve">Группа от QF </v>
      </c>
      <c r="H1032" s="83"/>
      <c r="I1032" s="83"/>
      <c r="J1032" s="83"/>
      <c r="K1032" s="83"/>
      <c r="L1032" s="127"/>
      <c r="M1032" s="127"/>
      <c r="N1032" s="84"/>
      <c r="O1032" s="85"/>
      <c r="P1032" s="85"/>
      <c r="Q1032" s="85"/>
      <c r="R1032" s="86"/>
      <c r="S1032" s="80"/>
      <c r="T1032" s="87"/>
      <c r="U1032" s="88" t="str">
        <f t="shared" si="233"/>
        <v xml:space="preserve"> </v>
      </c>
      <c r="V1032" s="89"/>
      <c r="W1032" s="90" t="str">
        <f t="shared" si="234"/>
        <v xml:space="preserve"> </v>
      </c>
      <c r="X1032" s="90"/>
      <c r="Y1032" s="90"/>
      <c r="Z1032" s="90"/>
      <c r="AA1032" s="90"/>
      <c r="AB1032" s="87" t="s">
        <v>74</v>
      </c>
      <c r="AC1032" s="76"/>
      <c r="AD1032" s="91">
        <f t="shared" si="229"/>
        <v>0</v>
      </c>
      <c r="AE1032" s="88" t="str">
        <f t="shared" si="235"/>
        <v xml:space="preserve"> </v>
      </c>
      <c r="AF1032" s="91" t="str">
        <f t="shared" si="230"/>
        <v xml:space="preserve"> </v>
      </c>
      <c r="AG1032" s="78"/>
      <c r="AH1032" s="78"/>
      <c r="AI1032" s="78"/>
      <c r="AK1032" s="94" t="str">
        <f t="shared" si="231"/>
        <v>≤60</v>
      </c>
      <c r="AL1032" s="94">
        <f t="shared" ca="1" si="232"/>
        <v>41</v>
      </c>
      <c r="AM1032" s="95">
        <f t="shared" si="227"/>
        <v>0</v>
      </c>
      <c r="AN1032" s="95">
        <f t="shared" si="228"/>
        <v>0</v>
      </c>
      <c r="AO1032" s="96">
        <f t="shared" si="236"/>
        <v>0</v>
      </c>
      <c r="AP1032" s="96">
        <f t="shared" si="237"/>
        <v>0</v>
      </c>
    </row>
    <row r="1033" spans="2:42" s="97" customFormat="1" ht="52.8" x14ac:dyDescent="0.3">
      <c r="B1033" s="79">
        <f t="shared" si="238"/>
        <v>1030</v>
      </c>
      <c r="C1033" s="79"/>
      <c r="D1033" s="80" t="s">
        <v>94</v>
      </c>
      <c r="E1033" s="80"/>
      <c r="F1033" s="81"/>
      <c r="G1033" s="82" t="str">
        <f t="shared" si="226"/>
        <v xml:space="preserve">Группа от QF </v>
      </c>
      <c r="H1033" s="83"/>
      <c r="I1033" s="83"/>
      <c r="J1033" s="83"/>
      <c r="K1033" s="83"/>
      <c r="L1033" s="127"/>
      <c r="M1033" s="127"/>
      <c r="N1033" s="84"/>
      <c r="O1033" s="85"/>
      <c r="P1033" s="85"/>
      <c r="Q1033" s="85"/>
      <c r="R1033" s="86"/>
      <c r="S1033" s="80"/>
      <c r="T1033" s="87"/>
      <c r="U1033" s="88" t="str">
        <f t="shared" si="233"/>
        <v xml:space="preserve"> </v>
      </c>
      <c r="V1033" s="89"/>
      <c r="W1033" s="90" t="str">
        <f t="shared" si="234"/>
        <v xml:space="preserve"> </v>
      </c>
      <c r="X1033" s="90"/>
      <c r="Y1033" s="90"/>
      <c r="Z1033" s="90"/>
      <c r="AA1033" s="90"/>
      <c r="AB1033" s="87" t="s">
        <v>74</v>
      </c>
      <c r="AC1033" s="76"/>
      <c r="AD1033" s="91">
        <f t="shared" si="229"/>
        <v>0</v>
      </c>
      <c r="AE1033" s="88" t="str">
        <f t="shared" si="235"/>
        <v xml:space="preserve"> </v>
      </c>
      <c r="AF1033" s="91" t="str">
        <f t="shared" si="230"/>
        <v xml:space="preserve"> </v>
      </c>
      <c r="AG1033" s="78"/>
      <c r="AH1033" s="78"/>
      <c r="AI1033" s="78"/>
      <c r="AK1033" s="94" t="str">
        <f t="shared" si="231"/>
        <v>≤60</v>
      </c>
      <c r="AL1033" s="94">
        <f t="shared" ca="1" si="232"/>
        <v>39</v>
      </c>
      <c r="AM1033" s="95">
        <f t="shared" si="227"/>
        <v>0</v>
      </c>
      <c r="AN1033" s="95">
        <f t="shared" si="228"/>
        <v>0</v>
      </c>
      <c r="AO1033" s="96">
        <f t="shared" si="236"/>
        <v>0</v>
      </c>
      <c r="AP1033" s="96">
        <f t="shared" si="237"/>
        <v>0</v>
      </c>
    </row>
    <row r="1034" spans="2:42" s="97" customFormat="1" ht="52.8" x14ac:dyDescent="0.3">
      <c r="B1034" s="79">
        <f t="shared" si="238"/>
        <v>1031</v>
      </c>
      <c r="C1034" s="79"/>
      <c r="D1034" s="80" t="s">
        <v>94</v>
      </c>
      <c r="E1034" s="80"/>
      <c r="F1034" s="81"/>
      <c r="G1034" s="82" t="str">
        <f t="shared" si="226"/>
        <v xml:space="preserve">Группа от QF </v>
      </c>
      <c r="H1034" s="83"/>
      <c r="I1034" s="83"/>
      <c r="J1034" s="83"/>
      <c r="K1034" s="83"/>
      <c r="L1034" s="127"/>
      <c r="M1034" s="127"/>
      <c r="N1034" s="84"/>
      <c r="O1034" s="85"/>
      <c r="P1034" s="85"/>
      <c r="Q1034" s="85"/>
      <c r="R1034" s="86"/>
      <c r="S1034" s="80"/>
      <c r="T1034" s="87"/>
      <c r="U1034" s="88" t="str">
        <f t="shared" si="233"/>
        <v xml:space="preserve"> </v>
      </c>
      <c r="V1034" s="89"/>
      <c r="W1034" s="90" t="str">
        <f t="shared" si="234"/>
        <v xml:space="preserve"> </v>
      </c>
      <c r="X1034" s="90"/>
      <c r="Y1034" s="90"/>
      <c r="Z1034" s="90"/>
      <c r="AA1034" s="90"/>
      <c r="AB1034" s="87" t="s">
        <v>74</v>
      </c>
      <c r="AC1034" s="76"/>
      <c r="AD1034" s="91">
        <f t="shared" si="229"/>
        <v>0</v>
      </c>
      <c r="AE1034" s="88" t="str">
        <f t="shared" si="235"/>
        <v xml:space="preserve"> </v>
      </c>
      <c r="AF1034" s="91" t="str">
        <f t="shared" si="230"/>
        <v xml:space="preserve"> </v>
      </c>
      <c r="AG1034" s="78"/>
      <c r="AH1034" s="78"/>
      <c r="AI1034" s="78"/>
      <c r="AK1034" s="94" t="str">
        <f t="shared" si="231"/>
        <v>≤60</v>
      </c>
      <c r="AL1034" s="94">
        <f t="shared" ca="1" si="232"/>
        <v>29</v>
      </c>
      <c r="AM1034" s="95">
        <f t="shared" si="227"/>
        <v>0</v>
      </c>
      <c r="AN1034" s="95">
        <f t="shared" si="228"/>
        <v>0</v>
      </c>
      <c r="AO1034" s="96">
        <f t="shared" si="236"/>
        <v>0</v>
      </c>
      <c r="AP1034" s="96">
        <f t="shared" si="237"/>
        <v>0</v>
      </c>
    </row>
    <row r="1035" spans="2:42" s="97" customFormat="1" ht="52.8" x14ac:dyDescent="0.3">
      <c r="B1035" s="79">
        <f t="shared" si="238"/>
        <v>1032</v>
      </c>
      <c r="C1035" s="79"/>
      <c r="D1035" s="80" t="s">
        <v>94</v>
      </c>
      <c r="E1035" s="80"/>
      <c r="F1035" s="81"/>
      <c r="G1035" s="82" t="str">
        <f t="shared" si="226"/>
        <v xml:space="preserve">Группа от QF </v>
      </c>
      <c r="H1035" s="83"/>
      <c r="I1035" s="83"/>
      <c r="J1035" s="83"/>
      <c r="K1035" s="83"/>
      <c r="L1035" s="127"/>
      <c r="M1035" s="127"/>
      <c r="N1035" s="84"/>
      <c r="O1035" s="85"/>
      <c r="P1035" s="85"/>
      <c r="Q1035" s="85"/>
      <c r="R1035" s="86"/>
      <c r="S1035" s="80"/>
      <c r="T1035" s="87"/>
      <c r="U1035" s="88" t="str">
        <f t="shared" si="233"/>
        <v xml:space="preserve"> </v>
      </c>
      <c r="V1035" s="89"/>
      <c r="W1035" s="90" t="str">
        <f t="shared" si="234"/>
        <v xml:space="preserve"> </v>
      </c>
      <c r="X1035" s="90"/>
      <c r="Y1035" s="90"/>
      <c r="Z1035" s="90"/>
      <c r="AA1035" s="90"/>
      <c r="AB1035" s="87" t="s">
        <v>74</v>
      </c>
      <c r="AC1035" s="76"/>
      <c r="AD1035" s="91">
        <f t="shared" si="229"/>
        <v>0</v>
      </c>
      <c r="AE1035" s="88" t="str">
        <f t="shared" si="235"/>
        <v xml:space="preserve"> </v>
      </c>
      <c r="AF1035" s="91" t="str">
        <f t="shared" si="230"/>
        <v xml:space="preserve"> </v>
      </c>
      <c r="AG1035" s="78"/>
      <c r="AH1035" s="78"/>
      <c r="AI1035" s="78"/>
      <c r="AK1035" s="94" t="str">
        <f t="shared" si="231"/>
        <v>≤60</v>
      </c>
      <c r="AL1035" s="94">
        <f t="shared" ca="1" si="232"/>
        <v>25</v>
      </c>
      <c r="AM1035" s="95">
        <f t="shared" si="227"/>
        <v>0</v>
      </c>
      <c r="AN1035" s="95">
        <f t="shared" si="228"/>
        <v>0</v>
      </c>
      <c r="AO1035" s="96">
        <f t="shared" si="236"/>
        <v>0</v>
      </c>
      <c r="AP1035" s="96">
        <f t="shared" si="237"/>
        <v>0</v>
      </c>
    </row>
    <row r="1036" spans="2:42" s="97" customFormat="1" ht="52.8" x14ac:dyDescent="0.3">
      <c r="B1036" s="79">
        <f t="shared" si="238"/>
        <v>1033</v>
      </c>
      <c r="C1036" s="79"/>
      <c r="D1036" s="80" t="s">
        <v>94</v>
      </c>
      <c r="E1036" s="80"/>
      <c r="F1036" s="81"/>
      <c r="G1036" s="82" t="str">
        <f t="shared" si="226"/>
        <v xml:space="preserve">Группа от QF </v>
      </c>
      <c r="H1036" s="83"/>
      <c r="I1036" s="83"/>
      <c r="J1036" s="83"/>
      <c r="K1036" s="83"/>
      <c r="L1036" s="127"/>
      <c r="M1036" s="127"/>
      <c r="N1036" s="84"/>
      <c r="O1036" s="85"/>
      <c r="P1036" s="85"/>
      <c r="Q1036" s="85"/>
      <c r="R1036" s="86"/>
      <c r="S1036" s="80"/>
      <c r="T1036" s="87"/>
      <c r="U1036" s="88" t="str">
        <f t="shared" si="233"/>
        <v xml:space="preserve"> </v>
      </c>
      <c r="V1036" s="89"/>
      <c r="W1036" s="90" t="str">
        <f t="shared" si="234"/>
        <v xml:space="preserve"> </v>
      </c>
      <c r="X1036" s="90"/>
      <c r="Y1036" s="90"/>
      <c r="Z1036" s="90"/>
      <c r="AA1036" s="90"/>
      <c r="AB1036" s="87" t="s">
        <v>74</v>
      </c>
      <c r="AC1036" s="76"/>
      <c r="AD1036" s="91">
        <f t="shared" si="229"/>
        <v>0</v>
      </c>
      <c r="AE1036" s="88" t="str">
        <f t="shared" si="235"/>
        <v xml:space="preserve"> </v>
      </c>
      <c r="AF1036" s="91" t="str">
        <f t="shared" si="230"/>
        <v xml:space="preserve"> </v>
      </c>
      <c r="AG1036" s="78"/>
      <c r="AH1036" s="78"/>
      <c r="AI1036" s="78"/>
      <c r="AK1036" s="94" t="str">
        <f t="shared" si="231"/>
        <v>≤60</v>
      </c>
      <c r="AL1036" s="94">
        <f t="shared" ca="1" si="232"/>
        <v>24</v>
      </c>
      <c r="AM1036" s="95">
        <f t="shared" si="227"/>
        <v>0</v>
      </c>
      <c r="AN1036" s="95">
        <f t="shared" si="228"/>
        <v>0</v>
      </c>
      <c r="AO1036" s="96">
        <f t="shared" si="236"/>
        <v>0</v>
      </c>
      <c r="AP1036" s="96">
        <f t="shared" si="237"/>
        <v>0</v>
      </c>
    </row>
    <row r="1037" spans="2:42" s="97" customFormat="1" ht="52.8" x14ac:dyDescent="0.3">
      <c r="B1037" s="79">
        <f t="shared" si="238"/>
        <v>1034</v>
      </c>
      <c r="C1037" s="79"/>
      <c r="D1037" s="80" t="s">
        <v>94</v>
      </c>
      <c r="E1037" s="80"/>
      <c r="F1037" s="81"/>
      <c r="G1037" s="82" t="str">
        <f t="shared" ref="G1037:G1100" si="239">CONCATENATE(D1037," ",F1037,E1037)</f>
        <v xml:space="preserve">Группа от QF </v>
      </c>
      <c r="H1037" s="83"/>
      <c r="I1037" s="83"/>
      <c r="J1037" s="83"/>
      <c r="K1037" s="83"/>
      <c r="L1037" s="127"/>
      <c r="M1037" s="127"/>
      <c r="N1037" s="84"/>
      <c r="O1037" s="85"/>
      <c r="P1037" s="85"/>
      <c r="Q1037" s="85"/>
      <c r="R1037" s="86"/>
      <c r="S1037" s="80"/>
      <c r="T1037" s="87"/>
      <c r="U1037" s="88" t="str">
        <f t="shared" si="233"/>
        <v xml:space="preserve"> </v>
      </c>
      <c r="V1037" s="89"/>
      <c r="W1037" s="90" t="str">
        <f t="shared" si="234"/>
        <v xml:space="preserve"> </v>
      </c>
      <c r="X1037" s="90"/>
      <c r="Y1037" s="90"/>
      <c r="Z1037" s="90"/>
      <c r="AA1037" s="90"/>
      <c r="AB1037" s="87" t="s">
        <v>74</v>
      </c>
      <c r="AC1037" s="76"/>
      <c r="AD1037" s="91">
        <f t="shared" si="229"/>
        <v>0</v>
      </c>
      <c r="AE1037" s="88" t="str">
        <f t="shared" si="235"/>
        <v xml:space="preserve"> </v>
      </c>
      <c r="AF1037" s="91" t="str">
        <f t="shared" si="230"/>
        <v xml:space="preserve"> </v>
      </c>
      <c r="AG1037" s="78"/>
      <c r="AH1037" s="78"/>
      <c r="AI1037" s="78"/>
      <c r="AK1037" s="94" t="str">
        <f t="shared" si="231"/>
        <v>≤60</v>
      </c>
      <c r="AL1037" s="94">
        <f t="shared" ca="1" si="232"/>
        <v>26</v>
      </c>
      <c r="AM1037" s="95">
        <f t="shared" si="227"/>
        <v>0</v>
      </c>
      <c r="AN1037" s="95">
        <f t="shared" si="228"/>
        <v>0</v>
      </c>
      <c r="AO1037" s="96">
        <f t="shared" si="236"/>
        <v>0</v>
      </c>
      <c r="AP1037" s="96">
        <f t="shared" si="237"/>
        <v>0</v>
      </c>
    </row>
    <row r="1038" spans="2:42" s="97" customFormat="1" ht="52.8" x14ac:dyDescent="0.3">
      <c r="B1038" s="79">
        <f t="shared" si="238"/>
        <v>1035</v>
      </c>
      <c r="C1038" s="79"/>
      <c r="D1038" s="80" t="s">
        <v>94</v>
      </c>
      <c r="E1038" s="80"/>
      <c r="F1038" s="81"/>
      <c r="G1038" s="82" t="str">
        <f t="shared" si="239"/>
        <v xml:space="preserve">Группа от QF </v>
      </c>
      <c r="H1038" s="83"/>
      <c r="I1038" s="83"/>
      <c r="J1038" s="83"/>
      <c r="K1038" s="83"/>
      <c r="L1038" s="127"/>
      <c r="M1038" s="127"/>
      <c r="N1038" s="84"/>
      <c r="O1038" s="85"/>
      <c r="P1038" s="85"/>
      <c r="Q1038" s="85"/>
      <c r="R1038" s="86"/>
      <c r="S1038" s="80"/>
      <c r="T1038" s="87"/>
      <c r="U1038" s="88" t="str">
        <f t="shared" si="233"/>
        <v xml:space="preserve"> </v>
      </c>
      <c r="V1038" s="89"/>
      <c r="W1038" s="90" t="str">
        <f t="shared" si="234"/>
        <v xml:space="preserve"> </v>
      </c>
      <c r="X1038" s="90"/>
      <c r="Y1038" s="90"/>
      <c r="Z1038" s="90"/>
      <c r="AA1038" s="90"/>
      <c r="AB1038" s="87" t="s">
        <v>74</v>
      </c>
      <c r="AC1038" s="76"/>
      <c r="AD1038" s="91">
        <f t="shared" si="229"/>
        <v>0</v>
      </c>
      <c r="AE1038" s="88" t="str">
        <f t="shared" si="235"/>
        <v xml:space="preserve"> </v>
      </c>
      <c r="AF1038" s="91" t="str">
        <f t="shared" si="230"/>
        <v xml:space="preserve"> </v>
      </c>
      <c r="AG1038" s="78"/>
      <c r="AH1038" s="78"/>
      <c r="AI1038" s="78"/>
      <c r="AK1038" s="94" t="str">
        <f t="shared" si="231"/>
        <v>≤60</v>
      </c>
      <c r="AL1038" s="94">
        <f t="shared" ca="1" si="232"/>
        <v>32</v>
      </c>
      <c r="AM1038" s="95">
        <f t="shared" ref="AM1038:AM1101" si="240">IF(V1038=$AG$1,L1038*3,IF(V1038=$AH$1,L1038*5,IF(V1038=$AI$1,L1038*8,IF(V1038=$AJ$1,L1038*12,0))))</f>
        <v>0</v>
      </c>
      <c r="AN1038" s="95">
        <f t="shared" ref="AN1038:AN1101" si="241">IF(V1038=$AG$1,L1038*5,IF(V1038=$AH$1,L1038*10,IF(V1038=$AI$1,L1038*10,IF(V1038=$AJ$1,L1038*0,0))))</f>
        <v>0</v>
      </c>
      <c r="AO1038" s="96">
        <f t="shared" si="236"/>
        <v>0</v>
      </c>
      <c r="AP1038" s="96">
        <f t="shared" si="237"/>
        <v>0</v>
      </c>
    </row>
    <row r="1039" spans="2:42" s="97" customFormat="1" ht="52.8" x14ac:dyDescent="0.3">
      <c r="B1039" s="79">
        <f t="shared" si="238"/>
        <v>1036</v>
      </c>
      <c r="C1039" s="79"/>
      <c r="D1039" s="80" t="s">
        <v>94</v>
      </c>
      <c r="E1039" s="80"/>
      <c r="F1039" s="81"/>
      <c r="G1039" s="82" t="str">
        <f t="shared" si="239"/>
        <v xml:space="preserve">Группа от QF </v>
      </c>
      <c r="H1039" s="83"/>
      <c r="I1039" s="83"/>
      <c r="J1039" s="83"/>
      <c r="K1039" s="83"/>
      <c r="L1039" s="127"/>
      <c r="M1039" s="127"/>
      <c r="N1039" s="84"/>
      <c r="O1039" s="85"/>
      <c r="P1039" s="85"/>
      <c r="Q1039" s="85"/>
      <c r="R1039" s="86"/>
      <c r="S1039" s="80"/>
      <c r="T1039" s="87"/>
      <c r="U1039" s="88" t="str">
        <f t="shared" si="233"/>
        <v xml:space="preserve"> </v>
      </c>
      <c r="V1039" s="89"/>
      <c r="W1039" s="90" t="str">
        <f t="shared" si="234"/>
        <v xml:space="preserve"> </v>
      </c>
      <c r="X1039" s="90"/>
      <c r="Y1039" s="90"/>
      <c r="Z1039" s="90"/>
      <c r="AA1039" s="90"/>
      <c r="AB1039" s="87" t="s">
        <v>74</v>
      </c>
      <c r="AC1039" s="76"/>
      <c r="AD1039" s="91">
        <f t="shared" si="229"/>
        <v>0</v>
      </c>
      <c r="AE1039" s="88" t="str">
        <f t="shared" si="235"/>
        <v xml:space="preserve"> </v>
      </c>
      <c r="AF1039" s="91" t="str">
        <f t="shared" si="230"/>
        <v xml:space="preserve"> </v>
      </c>
      <c r="AG1039" s="78"/>
      <c r="AH1039" s="78"/>
      <c r="AI1039" s="78"/>
      <c r="AK1039" s="94" t="str">
        <f t="shared" si="231"/>
        <v>≤60</v>
      </c>
      <c r="AL1039" s="94">
        <f t="shared" ca="1" si="232"/>
        <v>50</v>
      </c>
      <c r="AM1039" s="95">
        <f t="shared" si="240"/>
        <v>0</v>
      </c>
      <c r="AN1039" s="95">
        <f t="shared" si="241"/>
        <v>0</v>
      </c>
      <c r="AO1039" s="96">
        <f t="shared" si="236"/>
        <v>0</v>
      </c>
      <c r="AP1039" s="96">
        <f t="shared" si="237"/>
        <v>0</v>
      </c>
    </row>
    <row r="1040" spans="2:42" s="97" customFormat="1" ht="52.8" x14ac:dyDescent="0.3">
      <c r="B1040" s="79">
        <f t="shared" si="238"/>
        <v>1037</v>
      </c>
      <c r="C1040" s="79"/>
      <c r="D1040" s="80" t="s">
        <v>94</v>
      </c>
      <c r="E1040" s="80"/>
      <c r="F1040" s="81"/>
      <c r="G1040" s="82" t="str">
        <f t="shared" si="239"/>
        <v xml:space="preserve">Группа от QF </v>
      </c>
      <c r="H1040" s="83"/>
      <c r="I1040" s="83"/>
      <c r="J1040" s="83"/>
      <c r="K1040" s="83"/>
      <c r="L1040" s="127"/>
      <c r="M1040" s="127"/>
      <c r="N1040" s="84"/>
      <c r="O1040" s="85"/>
      <c r="P1040" s="85"/>
      <c r="Q1040" s="85"/>
      <c r="R1040" s="86"/>
      <c r="S1040" s="80"/>
      <c r="T1040" s="87"/>
      <c r="U1040" s="88" t="str">
        <f t="shared" si="233"/>
        <v xml:space="preserve"> </v>
      </c>
      <c r="V1040" s="89"/>
      <c r="W1040" s="90" t="str">
        <f t="shared" si="234"/>
        <v xml:space="preserve"> </v>
      </c>
      <c r="X1040" s="90"/>
      <c r="Y1040" s="90"/>
      <c r="Z1040" s="90"/>
      <c r="AA1040" s="90"/>
      <c r="AB1040" s="87" t="s">
        <v>74</v>
      </c>
      <c r="AC1040" s="76"/>
      <c r="AD1040" s="91">
        <f t="shared" si="229"/>
        <v>0</v>
      </c>
      <c r="AE1040" s="88" t="str">
        <f t="shared" si="235"/>
        <v xml:space="preserve"> </v>
      </c>
      <c r="AF1040" s="91" t="str">
        <f t="shared" si="230"/>
        <v xml:space="preserve"> </v>
      </c>
      <c r="AG1040" s="78"/>
      <c r="AH1040" s="78"/>
      <c r="AI1040" s="78"/>
      <c r="AK1040" s="94" t="str">
        <f t="shared" si="231"/>
        <v>≤60</v>
      </c>
      <c r="AL1040" s="94">
        <f t="shared" ca="1" si="232"/>
        <v>43</v>
      </c>
      <c r="AM1040" s="95">
        <f t="shared" si="240"/>
        <v>0</v>
      </c>
      <c r="AN1040" s="95">
        <f t="shared" si="241"/>
        <v>0</v>
      </c>
      <c r="AO1040" s="96">
        <f t="shared" si="236"/>
        <v>0</v>
      </c>
      <c r="AP1040" s="96">
        <f t="shared" si="237"/>
        <v>0</v>
      </c>
    </row>
    <row r="1041" spans="2:42" s="97" customFormat="1" ht="52.8" x14ac:dyDescent="0.3">
      <c r="B1041" s="79">
        <f t="shared" si="238"/>
        <v>1038</v>
      </c>
      <c r="C1041" s="79"/>
      <c r="D1041" s="80" t="s">
        <v>94</v>
      </c>
      <c r="E1041" s="80"/>
      <c r="F1041" s="81"/>
      <c r="G1041" s="82" t="str">
        <f t="shared" si="239"/>
        <v xml:space="preserve">Группа от QF </v>
      </c>
      <c r="H1041" s="83"/>
      <c r="I1041" s="83"/>
      <c r="J1041" s="83"/>
      <c r="K1041" s="83"/>
      <c r="L1041" s="127"/>
      <c r="M1041" s="127"/>
      <c r="N1041" s="84"/>
      <c r="O1041" s="85"/>
      <c r="P1041" s="85"/>
      <c r="Q1041" s="85"/>
      <c r="R1041" s="86"/>
      <c r="S1041" s="80"/>
      <c r="T1041" s="87"/>
      <c r="U1041" s="88" t="str">
        <f t="shared" si="233"/>
        <v xml:space="preserve"> </v>
      </c>
      <c r="V1041" s="89"/>
      <c r="W1041" s="90" t="str">
        <f t="shared" si="234"/>
        <v xml:space="preserve"> </v>
      </c>
      <c r="X1041" s="90"/>
      <c r="Y1041" s="90"/>
      <c r="Z1041" s="90"/>
      <c r="AA1041" s="90"/>
      <c r="AB1041" s="87" t="s">
        <v>74</v>
      </c>
      <c r="AC1041" s="76"/>
      <c r="AD1041" s="91">
        <f t="shared" si="229"/>
        <v>0</v>
      </c>
      <c r="AE1041" s="88" t="str">
        <f t="shared" si="235"/>
        <v xml:space="preserve"> </v>
      </c>
      <c r="AF1041" s="91" t="str">
        <f t="shared" si="230"/>
        <v xml:space="preserve"> </v>
      </c>
      <c r="AG1041" s="78"/>
      <c r="AH1041" s="78"/>
      <c r="AI1041" s="78"/>
      <c r="AK1041" s="94" t="str">
        <f t="shared" si="231"/>
        <v>≤60</v>
      </c>
      <c r="AL1041" s="94">
        <f t="shared" ca="1" si="232"/>
        <v>24</v>
      </c>
      <c r="AM1041" s="95">
        <f t="shared" si="240"/>
        <v>0</v>
      </c>
      <c r="AN1041" s="95">
        <f t="shared" si="241"/>
        <v>0</v>
      </c>
      <c r="AO1041" s="96">
        <f t="shared" si="236"/>
        <v>0</v>
      </c>
      <c r="AP1041" s="96">
        <f t="shared" si="237"/>
        <v>0</v>
      </c>
    </row>
    <row r="1042" spans="2:42" s="97" customFormat="1" ht="52.8" x14ac:dyDescent="0.3">
      <c r="B1042" s="79">
        <f t="shared" si="238"/>
        <v>1039</v>
      </c>
      <c r="C1042" s="79"/>
      <c r="D1042" s="80" t="s">
        <v>94</v>
      </c>
      <c r="E1042" s="80"/>
      <c r="F1042" s="81"/>
      <c r="G1042" s="82" t="str">
        <f t="shared" si="239"/>
        <v xml:space="preserve">Группа от QF </v>
      </c>
      <c r="H1042" s="83"/>
      <c r="I1042" s="83"/>
      <c r="J1042" s="83"/>
      <c r="K1042" s="83"/>
      <c r="L1042" s="127"/>
      <c r="M1042" s="127"/>
      <c r="N1042" s="84"/>
      <c r="O1042" s="85"/>
      <c r="P1042" s="85"/>
      <c r="Q1042" s="85"/>
      <c r="R1042" s="86"/>
      <c r="S1042" s="80"/>
      <c r="T1042" s="87"/>
      <c r="U1042" s="88" t="str">
        <f t="shared" si="233"/>
        <v xml:space="preserve"> </v>
      </c>
      <c r="V1042" s="89"/>
      <c r="W1042" s="90" t="str">
        <f t="shared" si="234"/>
        <v xml:space="preserve"> </v>
      </c>
      <c r="X1042" s="90"/>
      <c r="Y1042" s="90"/>
      <c r="Z1042" s="90"/>
      <c r="AA1042" s="90"/>
      <c r="AB1042" s="87" t="s">
        <v>74</v>
      </c>
      <c r="AC1042" s="76"/>
      <c r="AD1042" s="91">
        <f t="shared" si="229"/>
        <v>0</v>
      </c>
      <c r="AE1042" s="88" t="str">
        <f t="shared" si="235"/>
        <v xml:space="preserve"> </v>
      </c>
      <c r="AF1042" s="91" t="str">
        <f t="shared" si="230"/>
        <v xml:space="preserve"> </v>
      </c>
      <c r="AG1042" s="78"/>
      <c r="AH1042" s="78"/>
      <c r="AI1042" s="78"/>
      <c r="AK1042" s="94" t="str">
        <f t="shared" si="231"/>
        <v>≤60</v>
      </c>
      <c r="AL1042" s="94">
        <f t="shared" ca="1" si="232"/>
        <v>31</v>
      </c>
      <c r="AM1042" s="95">
        <f t="shared" si="240"/>
        <v>0</v>
      </c>
      <c r="AN1042" s="95">
        <f t="shared" si="241"/>
        <v>0</v>
      </c>
      <c r="AO1042" s="96">
        <f t="shared" si="236"/>
        <v>0</v>
      </c>
      <c r="AP1042" s="96">
        <f t="shared" si="237"/>
        <v>0</v>
      </c>
    </row>
    <row r="1043" spans="2:42" s="97" customFormat="1" ht="52.8" x14ac:dyDescent="0.3">
      <c r="B1043" s="79">
        <f t="shared" si="238"/>
        <v>1040</v>
      </c>
      <c r="C1043" s="79"/>
      <c r="D1043" s="80" t="s">
        <v>94</v>
      </c>
      <c r="E1043" s="80"/>
      <c r="F1043" s="81"/>
      <c r="G1043" s="82" t="str">
        <f t="shared" si="239"/>
        <v xml:space="preserve">Группа от QF </v>
      </c>
      <c r="H1043" s="83"/>
      <c r="I1043" s="83"/>
      <c r="J1043" s="83"/>
      <c r="K1043" s="83"/>
      <c r="L1043" s="127"/>
      <c r="M1043" s="127"/>
      <c r="N1043" s="84"/>
      <c r="O1043" s="85"/>
      <c r="P1043" s="85"/>
      <c r="Q1043" s="85"/>
      <c r="R1043" s="86"/>
      <c r="S1043" s="80"/>
      <c r="T1043" s="87"/>
      <c r="U1043" s="88" t="str">
        <f t="shared" si="233"/>
        <v xml:space="preserve"> </v>
      </c>
      <c r="V1043" s="89"/>
      <c r="W1043" s="90" t="str">
        <f t="shared" si="234"/>
        <v xml:space="preserve"> </v>
      </c>
      <c r="X1043" s="90"/>
      <c r="Y1043" s="90"/>
      <c r="Z1043" s="90"/>
      <c r="AA1043" s="90"/>
      <c r="AB1043" s="87" t="s">
        <v>74</v>
      </c>
      <c r="AC1043" s="76"/>
      <c r="AD1043" s="91">
        <f t="shared" si="229"/>
        <v>0</v>
      </c>
      <c r="AE1043" s="88" t="str">
        <f t="shared" si="235"/>
        <v xml:space="preserve"> </v>
      </c>
      <c r="AF1043" s="91" t="str">
        <f t="shared" si="230"/>
        <v xml:space="preserve"> </v>
      </c>
      <c r="AG1043" s="78"/>
      <c r="AH1043" s="78"/>
      <c r="AI1043" s="78"/>
      <c r="AK1043" s="94" t="str">
        <f t="shared" si="231"/>
        <v>≤60</v>
      </c>
      <c r="AL1043" s="94">
        <f t="shared" ca="1" si="232"/>
        <v>36</v>
      </c>
      <c r="AM1043" s="95">
        <f t="shared" si="240"/>
        <v>0</v>
      </c>
      <c r="AN1043" s="95">
        <f t="shared" si="241"/>
        <v>0</v>
      </c>
      <c r="AO1043" s="96">
        <f t="shared" si="236"/>
        <v>0</v>
      </c>
      <c r="AP1043" s="96">
        <f t="shared" si="237"/>
        <v>0</v>
      </c>
    </row>
    <row r="1044" spans="2:42" s="97" customFormat="1" ht="52.8" x14ac:dyDescent="0.3">
      <c r="B1044" s="79">
        <f t="shared" si="238"/>
        <v>1041</v>
      </c>
      <c r="C1044" s="79"/>
      <c r="D1044" s="80" t="s">
        <v>94</v>
      </c>
      <c r="E1044" s="80"/>
      <c r="F1044" s="81"/>
      <c r="G1044" s="82" t="str">
        <f t="shared" si="239"/>
        <v xml:space="preserve">Группа от QF </v>
      </c>
      <c r="H1044" s="83"/>
      <c r="I1044" s="83"/>
      <c r="J1044" s="83"/>
      <c r="K1044" s="83"/>
      <c r="L1044" s="127"/>
      <c r="M1044" s="127"/>
      <c r="N1044" s="84"/>
      <c r="O1044" s="85"/>
      <c r="P1044" s="85"/>
      <c r="Q1044" s="85"/>
      <c r="R1044" s="86"/>
      <c r="S1044" s="80"/>
      <c r="T1044" s="87"/>
      <c r="U1044" s="88" t="str">
        <f t="shared" si="233"/>
        <v xml:space="preserve"> </v>
      </c>
      <c r="V1044" s="89"/>
      <c r="W1044" s="90" t="str">
        <f t="shared" si="234"/>
        <v xml:space="preserve"> </v>
      </c>
      <c r="X1044" s="90"/>
      <c r="Y1044" s="90"/>
      <c r="Z1044" s="90"/>
      <c r="AA1044" s="90"/>
      <c r="AB1044" s="87" t="s">
        <v>74</v>
      </c>
      <c r="AC1044" s="76"/>
      <c r="AD1044" s="91">
        <f t="shared" si="229"/>
        <v>0</v>
      </c>
      <c r="AE1044" s="88" t="str">
        <f t="shared" si="235"/>
        <v xml:space="preserve"> </v>
      </c>
      <c r="AF1044" s="91" t="str">
        <f t="shared" si="230"/>
        <v xml:space="preserve"> </v>
      </c>
      <c r="AG1044" s="78"/>
      <c r="AH1044" s="78"/>
      <c r="AI1044" s="78"/>
      <c r="AK1044" s="94" t="str">
        <f t="shared" si="231"/>
        <v>≤60</v>
      </c>
      <c r="AL1044" s="94">
        <f t="shared" ca="1" si="232"/>
        <v>26</v>
      </c>
      <c r="AM1044" s="95">
        <f t="shared" si="240"/>
        <v>0</v>
      </c>
      <c r="AN1044" s="95">
        <f t="shared" si="241"/>
        <v>0</v>
      </c>
      <c r="AO1044" s="96">
        <f t="shared" si="236"/>
        <v>0</v>
      </c>
      <c r="AP1044" s="96">
        <f t="shared" si="237"/>
        <v>0</v>
      </c>
    </row>
    <row r="1045" spans="2:42" s="97" customFormat="1" ht="52.8" x14ac:dyDescent="0.3">
      <c r="B1045" s="79">
        <f t="shared" si="238"/>
        <v>1042</v>
      </c>
      <c r="C1045" s="79"/>
      <c r="D1045" s="80" t="s">
        <v>94</v>
      </c>
      <c r="E1045" s="80"/>
      <c r="F1045" s="81"/>
      <c r="G1045" s="82" t="str">
        <f t="shared" si="239"/>
        <v xml:space="preserve">Группа от QF </v>
      </c>
      <c r="H1045" s="83"/>
      <c r="I1045" s="83"/>
      <c r="J1045" s="83"/>
      <c r="K1045" s="83"/>
      <c r="L1045" s="127"/>
      <c r="M1045" s="127"/>
      <c r="N1045" s="84"/>
      <c r="O1045" s="85"/>
      <c r="P1045" s="85"/>
      <c r="Q1045" s="85"/>
      <c r="R1045" s="86"/>
      <c r="S1045" s="80"/>
      <c r="T1045" s="87"/>
      <c r="U1045" s="88" t="str">
        <f t="shared" si="233"/>
        <v xml:space="preserve"> </v>
      </c>
      <c r="V1045" s="89"/>
      <c r="W1045" s="90" t="str">
        <f t="shared" si="234"/>
        <v xml:space="preserve"> </v>
      </c>
      <c r="X1045" s="90"/>
      <c r="Y1045" s="90"/>
      <c r="Z1045" s="90"/>
      <c r="AA1045" s="90"/>
      <c r="AB1045" s="87" t="s">
        <v>74</v>
      </c>
      <c r="AC1045" s="76"/>
      <c r="AD1045" s="91">
        <f t="shared" si="229"/>
        <v>0</v>
      </c>
      <c r="AE1045" s="88" t="str">
        <f t="shared" si="235"/>
        <v xml:space="preserve"> </v>
      </c>
      <c r="AF1045" s="91" t="str">
        <f t="shared" si="230"/>
        <v xml:space="preserve"> </v>
      </c>
      <c r="AG1045" s="78"/>
      <c r="AH1045" s="78"/>
      <c r="AI1045" s="78"/>
      <c r="AK1045" s="94" t="str">
        <f t="shared" si="231"/>
        <v>≤60</v>
      </c>
      <c r="AL1045" s="94">
        <f t="shared" ca="1" si="232"/>
        <v>49</v>
      </c>
      <c r="AM1045" s="95">
        <f t="shared" si="240"/>
        <v>0</v>
      </c>
      <c r="AN1045" s="95">
        <f t="shared" si="241"/>
        <v>0</v>
      </c>
      <c r="AO1045" s="96">
        <f t="shared" si="236"/>
        <v>0</v>
      </c>
      <c r="AP1045" s="96">
        <f t="shared" si="237"/>
        <v>0</v>
      </c>
    </row>
    <row r="1046" spans="2:42" s="97" customFormat="1" ht="52.8" x14ac:dyDescent="0.3">
      <c r="B1046" s="79">
        <f t="shared" si="238"/>
        <v>1043</v>
      </c>
      <c r="C1046" s="79"/>
      <c r="D1046" s="80" t="s">
        <v>94</v>
      </c>
      <c r="E1046" s="80"/>
      <c r="F1046" s="81"/>
      <c r="G1046" s="82" t="str">
        <f t="shared" si="239"/>
        <v xml:space="preserve">Группа от QF </v>
      </c>
      <c r="H1046" s="83"/>
      <c r="I1046" s="83"/>
      <c r="J1046" s="83"/>
      <c r="K1046" s="83"/>
      <c r="L1046" s="127"/>
      <c r="M1046" s="127"/>
      <c r="N1046" s="84"/>
      <c r="O1046" s="85"/>
      <c r="P1046" s="85"/>
      <c r="Q1046" s="85"/>
      <c r="R1046" s="86"/>
      <c r="S1046" s="80"/>
      <c r="T1046" s="87"/>
      <c r="U1046" s="88" t="str">
        <f t="shared" si="233"/>
        <v xml:space="preserve"> </v>
      </c>
      <c r="V1046" s="89"/>
      <c r="W1046" s="90" t="str">
        <f t="shared" si="234"/>
        <v xml:space="preserve"> </v>
      </c>
      <c r="X1046" s="90"/>
      <c r="Y1046" s="90"/>
      <c r="Z1046" s="90"/>
      <c r="AA1046" s="90"/>
      <c r="AB1046" s="87" t="s">
        <v>74</v>
      </c>
      <c r="AC1046" s="76"/>
      <c r="AD1046" s="91">
        <f t="shared" si="229"/>
        <v>0</v>
      </c>
      <c r="AE1046" s="88" t="str">
        <f t="shared" si="235"/>
        <v xml:space="preserve"> </v>
      </c>
      <c r="AF1046" s="91" t="str">
        <f t="shared" si="230"/>
        <v xml:space="preserve"> </v>
      </c>
      <c r="AG1046" s="78"/>
      <c r="AH1046" s="78"/>
      <c r="AI1046" s="78"/>
      <c r="AK1046" s="94" t="str">
        <f t="shared" si="231"/>
        <v>≤60</v>
      </c>
      <c r="AL1046" s="94">
        <f t="shared" ca="1" si="232"/>
        <v>39</v>
      </c>
      <c r="AM1046" s="95">
        <f t="shared" si="240"/>
        <v>0</v>
      </c>
      <c r="AN1046" s="95">
        <f t="shared" si="241"/>
        <v>0</v>
      </c>
      <c r="AO1046" s="96">
        <f t="shared" si="236"/>
        <v>0</v>
      </c>
      <c r="AP1046" s="96">
        <f t="shared" si="237"/>
        <v>0</v>
      </c>
    </row>
    <row r="1047" spans="2:42" s="97" customFormat="1" ht="52.8" x14ac:dyDescent="0.3">
      <c r="B1047" s="79">
        <f t="shared" si="238"/>
        <v>1044</v>
      </c>
      <c r="C1047" s="79"/>
      <c r="D1047" s="80" t="s">
        <v>94</v>
      </c>
      <c r="E1047" s="80"/>
      <c r="F1047" s="81"/>
      <c r="G1047" s="82" t="str">
        <f t="shared" si="239"/>
        <v xml:space="preserve">Группа от QF </v>
      </c>
      <c r="H1047" s="83"/>
      <c r="I1047" s="83"/>
      <c r="J1047" s="83"/>
      <c r="K1047" s="83"/>
      <c r="L1047" s="127"/>
      <c r="M1047" s="127"/>
      <c r="N1047" s="84"/>
      <c r="O1047" s="85"/>
      <c r="P1047" s="85"/>
      <c r="Q1047" s="85"/>
      <c r="R1047" s="86"/>
      <c r="S1047" s="80"/>
      <c r="T1047" s="87"/>
      <c r="U1047" s="88" t="str">
        <f t="shared" si="233"/>
        <v xml:space="preserve"> </v>
      </c>
      <c r="V1047" s="89"/>
      <c r="W1047" s="90" t="str">
        <f t="shared" si="234"/>
        <v xml:space="preserve"> </v>
      </c>
      <c r="X1047" s="90"/>
      <c r="Y1047" s="90"/>
      <c r="Z1047" s="90"/>
      <c r="AA1047" s="90"/>
      <c r="AB1047" s="87" t="s">
        <v>74</v>
      </c>
      <c r="AC1047" s="76"/>
      <c r="AD1047" s="91">
        <f t="shared" si="229"/>
        <v>0</v>
      </c>
      <c r="AE1047" s="88" t="str">
        <f t="shared" si="235"/>
        <v xml:space="preserve"> </v>
      </c>
      <c r="AF1047" s="91" t="str">
        <f t="shared" si="230"/>
        <v xml:space="preserve"> </v>
      </c>
      <c r="AG1047" s="78"/>
      <c r="AH1047" s="78"/>
      <c r="AI1047" s="78"/>
      <c r="AK1047" s="94" t="str">
        <f t="shared" si="231"/>
        <v>≤60</v>
      </c>
      <c r="AL1047" s="94">
        <f t="shared" ca="1" si="232"/>
        <v>24</v>
      </c>
      <c r="AM1047" s="95">
        <f t="shared" si="240"/>
        <v>0</v>
      </c>
      <c r="AN1047" s="95">
        <f t="shared" si="241"/>
        <v>0</v>
      </c>
      <c r="AO1047" s="96">
        <f t="shared" si="236"/>
        <v>0</v>
      </c>
      <c r="AP1047" s="96">
        <f t="shared" si="237"/>
        <v>0</v>
      </c>
    </row>
    <row r="1048" spans="2:42" s="97" customFormat="1" ht="52.8" x14ac:dyDescent="0.3">
      <c r="B1048" s="79">
        <f t="shared" si="238"/>
        <v>1045</v>
      </c>
      <c r="C1048" s="79"/>
      <c r="D1048" s="80" t="s">
        <v>94</v>
      </c>
      <c r="E1048" s="80"/>
      <c r="F1048" s="81"/>
      <c r="G1048" s="82" t="str">
        <f t="shared" si="239"/>
        <v xml:space="preserve">Группа от QF </v>
      </c>
      <c r="H1048" s="83"/>
      <c r="I1048" s="83"/>
      <c r="J1048" s="83"/>
      <c r="K1048" s="83"/>
      <c r="L1048" s="127"/>
      <c r="M1048" s="127"/>
      <c r="N1048" s="84"/>
      <c r="O1048" s="85"/>
      <c r="P1048" s="85"/>
      <c r="Q1048" s="85"/>
      <c r="R1048" s="86"/>
      <c r="S1048" s="80"/>
      <c r="T1048" s="87"/>
      <c r="U1048" s="88" t="str">
        <f t="shared" si="233"/>
        <v xml:space="preserve"> </v>
      </c>
      <c r="V1048" s="89"/>
      <c r="W1048" s="90" t="str">
        <f t="shared" si="234"/>
        <v xml:space="preserve"> </v>
      </c>
      <c r="X1048" s="90"/>
      <c r="Y1048" s="90"/>
      <c r="Z1048" s="90"/>
      <c r="AA1048" s="90"/>
      <c r="AB1048" s="87" t="s">
        <v>74</v>
      </c>
      <c r="AC1048" s="76"/>
      <c r="AD1048" s="91">
        <f t="shared" si="229"/>
        <v>0</v>
      </c>
      <c r="AE1048" s="88" t="str">
        <f t="shared" si="235"/>
        <v xml:space="preserve"> </v>
      </c>
      <c r="AF1048" s="91" t="str">
        <f t="shared" si="230"/>
        <v xml:space="preserve"> </v>
      </c>
      <c r="AG1048" s="78"/>
      <c r="AH1048" s="78"/>
      <c r="AI1048" s="78"/>
      <c r="AK1048" s="94" t="str">
        <f t="shared" si="231"/>
        <v>≤60</v>
      </c>
      <c r="AL1048" s="94">
        <f t="shared" ca="1" si="232"/>
        <v>43</v>
      </c>
      <c r="AM1048" s="95">
        <f t="shared" si="240"/>
        <v>0</v>
      </c>
      <c r="AN1048" s="95">
        <f t="shared" si="241"/>
        <v>0</v>
      </c>
      <c r="AO1048" s="96">
        <f t="shared" si="236"/>
        <v>0</v>
      </c>
      <c r="AP1048" s="96">
        <f t="shared" si="237"/>
        <v>0</v>
      </c>
    </row>
    <row r="1049" spans="2:42" s="97" customFormat="1" ht="52.8" x14ac:dyDescent="0.3">
      <c r="B1049" s="79">
        <f t="shared" si="238"/>
        <v>1046</v>
      </c>
      <c r="C1049" s="79"/>
      <c r="D1049" s="80" t="s">
        <v>94</v>
      </c>
      <c r="E1049" s="80"/>
      <c r="F1049" s="81"/>
      <c r="G1049" s="82" t="str">
        <f t="shared" si="239"/>
        <v xml:space="preserve">Группа от QF </v>
      </c>
      <c r="H1049" s="83"/>
      <c r="I1049" s="83"/>
      <c r="J1049" s="83"/>
      <c r="K1049" s="83"/>
      <c r="L1049" s="127"/>
      <c r="M1049" s="127"/>
      <c r="N1049" s="84"/>
      <c r="O1049" s="85"/>
      <c r="P1049" s="85"/>
      <c r="Q1049" s="85"/>
      <c r="R1049" s="86"/>
      <c r="S1049" s="80"/>
      <c r="T1049" s="87"/>
      <c r="U1049" s="88" t="str">
        <f t="shared" si="233"/>
        <v xml:space="preserve"> </v>
      </c>
      <c r="V1049" s="89"/>
      <c r="W1049" s="90" t="str">
        <f t="shared" si="234"/>
        <v xml:space="preserve"> </v>
      </c>
      <c r="X1049" s="90"/>
      <c r="Y1049" s="90"/>
      <c r="Z1049" s="90"/>
      <c r="AA1049" s="90"/>
      <c r="AB1049" s="87" t="s">
        <v>74</v>
      </c>
      <c r="AC1049" s="76"/>
      <c r="AD1049" s="91">
        <f t="shared" si="229"/>
        <v>0</v>
      </c>
      <c r="AE1049" s="88" t="str">
        <f t="shared" si="235"/>
        <v xml:space="preserve"> </v>
      </c>
      <c r="AF1049" s="91" t="str">
        <f t="shared" si="230"/>
        <v xml:space="preserve"> </v>
      </c>
      <c r="AG1049" s="78"/>
      <c r="AH1049" s="78"/>
      <c r="AI1049" s="78"/>
      <c r="AK1049" s="94" t="str">
        <f t="shared" si="231"/>
        <v>≤60</v>
      </c>
      <c r="AL1049" s="94">
        <f t="shared" ca="1" si="232"/>
        <v>29</v>
      </c>
      <c r="AM1049" s="95">
        <f t="shared" si="240"/>
        <v>0</v>
      </c>
      <c r="AN1049" s="95">
        <f t="shared" si="241"/>
        <v>0</v>
      </c>
      <c r="AO1049" s="96">
        <f t="shared" si="236"/>
        <v>0</v>
      </c>
      <c r="AP1049" s="96">
        <f t="shared" si="237"/>
        <v>0</v>
      </c>
    </row>
    <row r="1050" spans="2:42" s="97" customFormat="1" ht="52.8" x14ac:dyDescent="0.3">
      <c r="B1050" s="79">
        <f t="shared" si="238"/>
        <v>1047</v>
      </c>
      <c r="C1050" s="79"/>
      <c r="D1050" s="80" t="s">
        <v>94</v>
      </c>
      <c r="E1050" s="80"/>
      <c r="F1050" s="81"/>
      <c r="G1050" s="82" t="str">
        <f t="shared" si="239"/>
        <v xml:space="preserve">Группа от QF </v>
      </c>
      <c r="H1050" s="83"/>
      <c r="I1050" s="83"/>
      <c r="J1050" s="83"/>
      <c r="K1050" s="83"/>
      <c r="L1050" s="127"/>
      <c r="M1050" s="127"/>
      <c r="N1050" s="84"/>
      <c r="O1050" s="85"/>
      <c r="P1050" s="85"/>
      <c r="Q1050" s="85"/>
      <c r="R1050" s="86"/>
      <c r="S1050" s="80"/>
      <c r="T1050" s="87"/>
      <c r="U1050" s="88" t="str">
        <f t="shared" si="233"/>
        <v xml:space="preserve"> </v>
      </c>
      <c r="V1050" s="89"/>
      <c r="W1050" s="90" t="str">
        <f t="shared" si="234"/>
        <v xml:space="preserve"> </v>
      </c>
      <c r="X1050" s="90"/>
      <c r="Y1050" s="90"/>
      <c r="Z1050" s="90"/>
      <c r="AA1050" s="90"/>
      <c r="AB1050" s="87" t="s">
        <v>74</v>
      </c>
      <c r="AC1050" s="76"/>
      <c r="AD1050" s="91">
        <f t="shared" si="229"/>
        <v>0</v>
      </c>
      <c r="AE1050" s="88" t="str">
        <f t="shared" si="235"/>
        <v xml:space="preserve"> </v>
      </c>
      <c r="AF1050" s="91" t="str">
        <f t="shared" si="230"/>
        <v xml:space="preserve"> </v>
      </c>
      <c r="AG1050" s="78"/>
      <c r="AH1050" s="78"/>
      <c r="AI1050" s="78"/>
      <c r="AK1050" s="94" t="str">
        <f t="shared" si="231"/>
        <v>≤60</v>
      </c>
      <c r="AL1050" s="94">
        <f t="shared" ca="1" si="232"/>
        <v>50</v>
      </c>
      <c r="AM1050" s="95">
        <f t="shared" si="240"/>
        <v>0</v>
      </c>
      <c r="AN1050" s="95">
        <f t="shared" si="241"/>
        <v>0</v>
      </c>
      <c r="AO1050" s="96">
        <f t="shared" si="236"/>
        <v>0</v>
      </c>
      <c r="AP1050" s="96">
        <f t="shared" si="237"/>
        <v>0</v>
      </c>
    </row>
    <row r="1051" spans="2:42" s="97" customFormat="1" ht="52.8" x14ac:dyDescent="0.3">
      <c r="B1051" s="79">
        <f t="shared" si="238"/>
        <v>1048</v>
      </c>
      <c r="C1051" s="79"/>
      <c r="D1051" s="80" t="s">
        <v>94</v>
      </c>
      <c r="E1051" s="80"/>
      <c r="F1051" s="81"/>
      <c r="G1051" s="82" t="str">
        <f t="shared" si="239"/>
        <v xml:space="preserve">Группа от QF </v>
      </c>
      <c r="H1051" s="83"/>
      <c r="I1051" s="83"/>
      <c r="J1051" s="83"/>
      <c r="K1051" s="83"/>
      <c r="L1051" s="127"/>
      <c r="M1051" s="127"/>
      <c r="N1051" s="84"/>
      <c r="O1051" s="85"/>
      <c r="P1051" s="85"/>
      <c r="Q1051" s="85"/>
      <c r="R1051" s="86"/>
      <c r="S1051" s="80"/>
      <c r="T1051" s="87"/>
      <c r="U1051" s="88" t="str">
        <f t="shared" si="233"/>
        <v xml:space="preserve"> </v>
      </c>
      <c r="V1051" s="89"/>
      <c r="W1051" s="90" t="str">
        <f t="shared" si="234"/>
        <v xml:space="preserve"> </v>
      </c>
      <c r="X1051" s="90"/>
      <c r="Y1051" s="90"/>
      <c r="Z1051" s="90"/>
      <c r="AA1051" s="90"/>
      <c r="AB1051" s="87" t="s">
        <v>74</v>
      </c>
      <c r="AC1051" s="76"/>
      <c r="AD1051" s="91">
        <f t="shared" si="229"/>
        <v>0</v>
      </c>
      <c r="AE1051" s="88" t="str">
        <f t="shared" si="235"/>
        <v xml:space="preserve"> </v>
      </c>
      <c r="AF1051" s="91" t="str">
        <f t="shared" si="230"/>
        <v xml:space="preserve"> </v>
      </c>
      <c r="AG1051" s="78"/>
      <c r="AH1051" s="78"/>
      <c r="AI1051" s="78"/>
      <c r="AK1051" s="94" t="str">
        <f t="shared" si="231"/>
        <v>≤60</v>
      </c>
      <c r="AL1051" s="94">
        <f t="shared" ca="1" si="232"/>
        <v>36</v>
      </c>
      <c r="AM1051" s="95">
        <f t="shared" si="240"/>
        <v>0</v>
      </c>
      <c r="AN1051" s="95">
        <f t="shared" si="241"/>
        <v>0</v>
      </c>
      <c r="AO1051" s="96">
        <f t="shared" si="236"/>
        <v>0</v>
      </c>
      <c r="AP1051" s="96">
        <f t="shared" si="237"/>
        <v>0</v>
      </c>
    </row>
    <row r="1052" spans="2:42" s="97" customFormat="1" ht="52.8" x14ac:dyDescent="0.3">
      <c r="B1052" s="79">
        <f t="shared" si="238"/>
        <v>1049</v>
      </c>
      <c r="C1052" s="79"/>
      <c r="D1052" s="80" t="s">
        <v>94</v>
      </c>
      <c r="E1052" s="80"/>
      <c r="F1052" s="81"/>
      <c r="G1052" s="82" t="str">
        <f t="shared" si="239"/>
        <v xml:space="preserve">Группа от QF </v>
      </c>
      <c r="H1052" s="83"/>
      <c r="I1052" s="83"/>
      <c r="J1052" s="83"/>
      <c r="K1052" s="83"/>
      <c r="L1052" s="127"/>
      <c r="M1052" s="127"/>
      <c r="N1052" s="84"/>
      <c r="O1052" s="85"/>
      <c r="P1052" s="85"/>
      <c r="Q1052" s="85"/>
      <c r="R1052" s="86"/>
      <c r="S1052" s="80"/>
      <c r="T1052" s="87"/>
      <c r="U1052" s="88" t="str">
        <f t="shared" si="233"/>
        <v xml:space="preserve"> </v>
      </c>
      <c r="V1052" s="89"/>
      <c r="W1052" s="90" t="str">
        <f t="shared" si="234"/>
        <v xml:space="preserve"> </v>
      </c>
      <c r="X1052" s="90"/>
      <c r="Y1052" s="90"/>
      <c r="Z1052" s="90"/>
      <c r="AA1052" s="90"/>
      <c r="AB1052" s="87" t="s">
        <v>74</v>
      </c>
      <c r="AC1052" s="76"/>
      <c r="AD1052" s="91">
        <f t="shared" si="229"/>
        <v>0</v>
      </c>
      <c r="AE1052" s="88" t="str">
        <f t="shared" si="235"/>
        <v xml:space="preserve"> </v>
      </c>
      <c r="AF1052" s="91" t="str">
        <f t="shared" si="230"/>
        <v xml:space="preserve"> </v>
      </c>
      <c r="AG1052" s="78"/>
      <c r="AH1052" s="78"/>
      <c r="AI1052" s="78"/>
      <c r="AK1052" s="94" t="str">
        <f t="shared" si="231"/>
        <v>≤60</v>
      </c>
      <c r="AL1052" s="94">
        <f t="shared" ca="1" si="232"/>
        <v>40</v>
      </c>
      <c r="AM1052" s="95">
        <f t="shared" si="240"/>
        <v>0</v>
      </c>
      <c r="AN1052" s="95">
        <f t="shared" si="241"/>
        <v>0</v>
      </c>
      <c r="AO1052" s="96">
        <f t="shared" si="236"/>
        <v>0</v>
      </c>
      <c r="AP1052" s="96">
        <f t="shared" si="237"/>
        <v>0</v>
      </c>
    </row>
    <row r="1053" spans="2:42" s="97" customFormat="1" ht="52.8" x14ac:dyDescent="0.3">
      <c r="B1053" s="79">
        <f t="shared" si="238"/>
        <v>1050</v>
      </c>
      <c r="C1053" s="79"/>
      <c r="D1053" s="80" t="s">
        <v>94</v>
      </c>
      <c r="E1053" s="80"/>
      <c r="F1053" s="81"/>
      <c r="G1053" s="82" t="str">
        <f t="shared" si="239"/>
        <v xml:space="preserve">Группа от QF </v>
      </c>
      <c r="H1053" s="83"/>
      <c r="I1053" s="83"/>
      <c r="J1053" s="83"/>
      <c r="K1053" s="83"/>
      <c r="L1053" s="127"/>
      <c r="M1053" s="127"/>
      <c r="N1053" s="84"/>
      <c r="O1053" s="85"/>
      <c r="P1053" s="85"/>
      <c r="Q1053" s="85"/>
      <c r="R1053" s="86"/>
      <c r="S1053" s="80"/>
      <c r="T1053" s="87"/>
      <c r="U1053" s="88" t="str">
        <f t="shared" si="233"/>
        <v xml:space="preserve"> </v>
      </c>
      <c r="V1053" s="89"/>
      <c r="W1053" s="90" t="str">
        <f t="shared" si="234"/>
        <v xml:space="preserve"> </v>
      </c>
      <c r="X1053" s="90"/>
      <c r="Y1053" s="90"/>
      <c r="Z1053" s="90"/>
      <c r="AA1053" s="90"/>
      <c r="AB1053" s="87" t="s">
        <v>74</v>
      </c>
      <c r="AC1053" s="76"/>
      <c r="AD1053" s="91">
        <f t="shared" si="229"/>
        <v>0</v>
      </c>
      <c r="AE1053" s="88" t="str">
        <f t="shared" si="235"/>
        <v xml:space="preserve"> </v>
      </c>
      <c r="AF1053" s="91" t="str">
        <f t="shared" si="230"/>
        <v xml:space="preserve"> </v>
      </c>
      <c r="AG1053" s="78"/>
      <c r="AH1053" s="78"/>
      <c r="AI1053" s="78"/>
      <c r="AK1053" s="94" t="str">
        <f t="shared" si="231"/>
        <v>≤60</v>
      </c>
      <c r="AL1053" s="94">
        <f t="shared" ca="1" si="232"/>
        <v>45</v>
      </c>
      <c r="AM1053" s="95">
        <f t="shared" si="240"/>
        <v>0</v>
      </c>
      <c r="AN1053" s="95">
        <f t="shared" si="241"/>
        <v>0</v>
      </c>
      <c r="AO1053" s="96">
        <f t="shared" si="236"/>
        <v>0</v>
      </c>
      <c r="AP1053" s="96">
        <f t="shared" si="237"/>
        <v>0</v>
      </c>
    </row>
    <row r="1054" spans="2:42" s="97" customFormat="1" ht="52.8" x14ac:dyDescent="0.3">
      <c r="B1054" s="79">
        <f t="shared" si="238"/>
        <v>1051</v>
      </c>
      <c r="C1054" s="79"/>
      <c r="D1054" s="80" t="s">
        <v>94</v>
      </c>
      <c r="E1054" s="80"/>
      <c r="F1054" s="81"/>
      <c r="G1054" s="82" t="str">
        <f t="shared" si="239"/>
        <v xml:space="preserve">Группа от QF </v>
      </c>
      <c r="H1054" s="83"/>
      <c r="I1054" s="83"/>
      <c r="J1054" s="83"/>
      <c r="K1054" s="83"/>
      <c r="L1054" s="127"/>
      <c r="M1054" s="127"/>
      <c r="N1054" s="84"/>
      <c r="O1054" s="85"/>
      <c r="P1054" s="85"/>
      <c r="Q1054" s="85"/>
      <c r="R1054" s="86"/>
      <c r="S1054" s="80"/>
      <c r="T1054" s="87"/>
      <c r="U1054" s="88" t="str">
        <f t="shared" si="233"/>
        <v xml:space="preserve"> </v>
      </c>
      <c r="V1054" s="89"/>
      <c r="W1054" s="90" t="str">
        <f t="shared" si="234"/>
        <v xml:space="preserve"> </v>
      </c>
      <c r="X1054" s="90"/>
      <c r="Y1054" s="90"/>
      <c r="Z1054" s="90"/>
      <c r="AA1054" s="90"/>
      <c r="AB1054" s="87" t="s">
        <v>74</v>
      </c>
      <c r="AC1054" s="76"/>
      <c r="AD1054" s="91">
        <f t="shared" si="229"/>
        <v>0</v>
      </c>
      <c r="AE1054" s="88" t="str">
        <f t="shared" si="235"/>
        <v xml:space="preserve"> </v>
      </c>
      <c r="AF1054" s="91" t="str">
        <f t="shared" si="230"/>
        <v xml:space="preserve"> </v>
      </c>
      <c r="AG1054" s="78"/>
      <c r="AH1054" s="78"/>
      <c r="AI1054" s="78"/>
      <c r="AK1054" s="94" t="str">
        <f t="shared" si="231"/>
        <v>≤60</v>
      </c>
      <c r="AL1054" s="94">
        <f t="shared" ca="1" si="232"/>
        <v>50</v>
      </c>
      <c r="AM1054" s="95">
        <f t="shared" si="240"/>
        <v>0</v>
      </c>
      <c r="AN1054" s="95">
        <f t="shared" si="241"/>
        <v>0</v>
      </c>
      <c r="AO1054" s="96">
        <f t="shared" si="236"/>
        <v>0</v>
      </c>
      <c r="AP1054" s="96">
        <f t="shared" si="237"/>
        <v>0</v>
      </c>
    </row>
    <row r="1055" spans="2:42" s="97" customFormat="1" ht="52.8" x14ac:dyDescent="0.3">
      <c r="B1055" s="79">
        <f t="shared" si="238"/>
        <v>1052</v>
      </c>
      <c r="C1055" s="79"/>
      <c r="D1055" s="80" t="s">
        <v>94</v>
      </c>
      <c r="E1055" s="80"/>
      <c r="F1055" s="81"/>
      <c r="G1055" s="82" t="str">
        <f t="shared" si="239"/>
        <v xml:space="preserve">Группа от QF </v>
      </c>
      <c r="H1055" s="83"/>
      <c r="I1055" s="83"/>
      <c r="J1055" s="83"/>
      <c r="K1055" s="83"/>
      <c r="L1055" s="127"/>
      <c r="M1055" s="127"/>
      <c r="N1055" s="84"/>
      <c r="O1055" s="85"/>
      <c r="P1055" s="85"/>
      <c r="Q1055" s="85"/>
      <c r="R1055" s="86"/>
      <c r="S1055" s="80"/>
      <c r="T1055" s="87"/>
      <c r="U1055" s="88" t="str">
        <f t="shared" si="233"/>
        <v xml:space="preserve"> </v>
      </c>
      <c r="V1055" s="89"/>
      <c r="W1055" s="90" t="str">
        <f t="shared" si="234"/>
        <v xml:space="preserve"> </v>
      </c>
      <c r="X1055" s="90"/>
      <c r="Y1055" s="90"/>
      <c r="Z1055" s="90"/>
      <c r="AA1055" s="90"/>
      <c r="AB1055" s="87" t="s">
        <v>74</v>
      </c>
      <c r="AC1055" s="76"/>
      <c r="AD1055" s="91">
        <f t="shared" si="229"/>
        <v>0</v>
      </c>
      <c r="AE1055" s="88" t="str">
        <f t="shared" si="235"/>
        <v xml:space="preserve"> </v>
      </c>
      <c r="AF1055" s="91" t="str">
        <f t="shared" si="230"/>
        <v xml:space="preserve"> </v>
      </c>
      <c r="AG1055" s="78"/>
      <c r="AH1055" s="78"/>
      <c r="AI1055" s="78"/>
      <c r="AK1055" s="94" t="str">
        <f t="shared" si="231"/>
        <v>≤60</v>
      </c>
      <c r="AL1055" s="94">
        <f t="shared" ca="1" si="232"/>
        <v>50</v>
      </c>
      <c r="AM1055" s="95">
        <f t="shared" si="240"/>
        <v>0</v>
      </c>
      <c r="AN1055" s="95">
        <f t="shared" si="241"/>
        <v>0</v>
      </c>
      <c r="AO1055" s="96">
        <f t="shared" si="236"/>
        <v>0</v>
      </c>
      <c r="AP1055" s="96">
        <f t="shared" si="237"/>
        <v>0</v>
      </c>
    </row>
    <row r="1056" spans="2:42" s="97" customFormat="1" ht="52.8" x14ac:dyDescent="0.3">
      <c r="B1056" s="79">
        <f t="shared" si="238"/>
        <v>1053</v>
      </c>
      <c r="C1056" s="79"/>
      <c r="D1056" s="80" t="s">
        <v>94</v>
      </c>
      <c r="E1056" s="80"/>
      <c r="F1056" s="81"/>
      <c r="G1056" s="82" t="str">
        <f t="shared" si="239"/>
        <v xml:space="preserve">Группа от QF </v>
      </c>
      <c r="H1056" s="83"/>
      <c r="I1056" s="83"/>
      <c r="J1056" s="83"/>
      <c r="K1056" s="83"/>
      <c r="L1056" s="127"/>
      <c r="M1056" s="127"/>
      <c r="N1056" s="84"/>
      <c r="O1056" s="85"/>
      <c r="P1056" s="85"/>
      <c r="Q1056" s="85"/>
      <c r="R1056" s="86"/>
      <c r="S1056" s="80"/>
      <c r="T1056" s="87"/>
      <c r="U1056" s="88" t="str">
        <f t="shared" si="233"/>
        <v xml:space="preserve"> </v>
      </c>
      <c r="V1056" s="89"/>
      <c r="W1056" s="90" t="str">
        <f t="shared" si="234"/>
        <v xml:space="preserve"> </v>
      </c>
      <c r="X1056" s="90"/>
      <c r="Y1056" s="90"/>
      <c r="Z1056" s="90"/>
      <c r="AA1056" s="90"/>
      <c r="AB1056" s="87" t="s">
        <v>74</v>
      </c>
      <c r="AC1056" s="76"/>
      <c r="AD1056" s="91">
        <f t="shared" si="229"/>
        <v>0</v>
      </c>
      <c r="AE1056" s="88" t="str">
        <f t="shared" si="235"/>
        <v xml:space="preserve"> </v>
      </c>
      <c r="AF1056" s="91" t="str">
        <f t="shared" si="230"/>
        <v xml:space="preserve"> </v>
      </c>
      <c r="AG1056" s="78"/>
      <c r="AH1056" s="78"/>
      <c r="AI1056" s="78"/>
      <c r="AK1056" s="94" t="str">
        <f t="shared" si="231"/>
        <v>≤60</v>
      </c>
      <c r="AL1056" s="94">
        <f t="shared" ca="1" si="232"/>
        <v>22</v>
      </c>
      <c r="AM1056" s="95">
        <f t="shared" si="240"/>
        <v>0</v>
      </c>
      <c r="AN1056" s="95">
        <f t="shared" si="241"/>
        <v>0</v>
      </c>
      <c r="AO1056" s="96">
        <f t="shared" si="236"/>
        <v>0</v>
      </c>
      <c r="AP1056" s="96">
        <f t="shared" si="237"/>
        <v>0</v>
      </c>
    </row>
    <row r="1057" spans="2:42" s="97" customFormat="1" ht="52.8" x14ac:dyDescent="0.3">
      <c r="B1057" s="79">
        <f t="shared" si="238"/>
        <v>1054</v>
      </c>
      <c r="C1057" s="79"/>
      <c r="D1057" s="80" t="s">
        <v>94</v>
      </c>
      <c r="E1057" s="80"/>
      <c r="F1057" s="81"/>
      <c r="G1057" s="82" t="str">
        <f t="shared" si="239"/>
        <v xml:space="preserve">Группа от QF </v>
      </c>
      <c r="H1057" s="83"/>
      <c r="I1057" s="83"/>
      <c r="J1057" s="83"/>
      <c r="K1057" s="83"/>
      <c r="L1057" s="127"/>
      <c r="M1057" s="127"/>
      <c r="N1057" s="84"/>
      <c r="O1057" s="85"/>
      <c r="P1057" s="85"/>
      <c r="Q1057" s="85"/>
      <c r="R1057" s="86"/>
      <c r="S1057" s="80"/>
      <c r="T1057" s="87"/>
      <c r="U1057" s="88" t="str">
        <f t="shared" si="233"/>
        <v xml:space="preserve"> </v>
      </c>
      <c r="V1057" s="89"/>
      <c r="W1057" s="90" t="str">
        <f t="shared" si="234"/>
        <v xml:space="preserve"> </v>
      </c>
      <c r="X1057" s="90"/>
      <c r="Y1057" s="90"/>
      <c r="Z1057" s="90"/>
      <c r="AA1057" s="90"/>
      <c r="AB1057" s="87" t="s">
        <v>74</v>
      </c>
      <c r="AC1057" s="76"/>
      <c r="AD1057" s="91">
        <f t="shared" si="229"/>
        <v>0</v>
      </c>
      <c r="AE1057" s="88" t="str">
        <f t="shared" si="235"/>
        <v xml:space="preserve"> </v>
      </c>
      <c r="AF1057" s="91" t="str">
        <f t="shared" si="230"/>
        <v xml:space="preserve"> </v>
      </c>
      <c r="AG1057" s="78"/>
      <c r="AH1057" s="78"/>
      <c r="AI1057" s="78"/>
      <c r="AK1057" s="94" t="str">
        <f t="shared" si="231"/>
        <v>≤60</v>
      </c>
      <c r="AL1057" s="94">
        <f t="shared" ca="1" si="232"/>
        <v>44</v>
      </c>
      <c r="AM1057" s="95">
        <f t="shared" si="240"/>
        <v>0</v>
      </c>
      <c r="AN1057" s="95">
        <f t="shared" si="241"/>
        <v>0</v>
      </c>
      <c r="AO1057" s="96">
        <f t="shared" si="236"/>
        <v>0</v>
      </c>
      <c r="AP1057" s="96">
        <f t="shared" si="237"/>
        <v>0</v>
      </c>
    </row>
    <row r="1058" spans="2:42" s="97" customFormat="1" ht="52.8" x14ac:dyDescent="0.3">
      <c r="B1058" s="79">
        <f t="shared" si="238"/>
        <v>1055</v>
      </c>
      <c r="C1058" s="79"/>
      <c r="D1058" s="80" t="s">
        <v>94</v>
      </c>
      <c r="E1058" s="80"/>
      <c r="F1058" s="81"/>
      <c r="G1058" s="82" t="str">
        <f t="shared" si="239"/>
        <v xml:space="preserve">Группа от QF </v>
      </c>
      <c r="H1058" s="83"/>
      <c r="I1058" s="83"/>
      <c r="J1058" s="83"/>
      <c r="K1058" s="83"/>
      <c r="L1058" s="127"/>
      <c r="M1058" s="127"/>
      <c r="N1058" s="84"/>
      <c r="O1058" s="85"/>
      <c r="P1058" s="85"/>
      <c r="Q1058" s="85"/>
      <c r="R1058" s="86"/>
      <c r="S1058" s="80"/>
      <c r="T1058" s="87"/>
      <c r="U1058" s="88" t="str">
        <f t="shared" si="233"/>
        <v xml:space="preserve"> </v>
      </c>
      <c r="V1058" s="89"/>
      <c r="W1058" s="90" t="str">
        <f t="shared" si="234"/>
        <v xml:space="preserve"> </v>
      </c>
      <c r="X1058" s="90"/>
      <c r="Y1058" s="90"/>
      <c r="Z1058" s="90"/>
      <c r="AA1058" s="90"/>
      <c r="AB1058" s="87" t="s">
        <v>74</v>
      </c>
      <c r="AC1058" s="76"/>
      <c r="AD1058" s="91">
        <f t="shared" si="229"/>
        <v>0</v>
      </c>
      <c r="AE1058" s="88" t="str">
        <f t="shared" si="235"/>
        <v xml:space="preserve"> </v>
      </c>
      <c r="AF1058" s="91" t="str">
        <f t="shared" si="230"/>
        <v xml:space="preserve"> </v>
      </c>
      <c r="AG1058" s="78"/>
      <c r="AH1058" s="78"/>
      <c r="AI1058" s="78"/>
      <c r="AK1058" s="94" t="str">
        <f t="shared" si="231"/>
        <v>≤60</v>
      </c>
      <c r="AL1058" s="94">
        <f t="shared" ca="1" si="232"/>
        <v>38</v>
      </c>
      <c r="AM1058" s="95">
        <f t="shared" si="240"/>
        <v>0</v>
      </c>
      <c r="AN1058" s="95">
        <f t="shared" si="241"/>
        <v>0</v>
      </c>
      <c r="AO1058" s="96">
        <f t="shared" si="236"/>
        <v>0</v>
      </c>
      <c r="AP1058" s="96">
        <f t="shared" si="237"/>
        <v>0</v>
      </c>
    </row>
    <row r="1059" spans="2:42" s="97" customFormat="1" ht="52.8" x14ac:dyDescent="0.3">
      <c r="B1059" s="79">
        <f t="shared" si="238"/>
        <v>1056</v>
      </c>
      <c r="C1059" s="79"/>
      <c r="D1059" s="80" t="s">
        <v>94</v>
      </c>
      <c r="E1059" s="80"/>
      <c r="F1059" s="81"/>
      <c r="G1059" s="82" t="str">
        <f t="shared" si="239"/>
        <v xml:space="preserve">Группа от QF </v>
      </c>
      <c r="H1059" s="83"/>
      <c r="I1059" s="83"/>
      <c r="J1059" s="83"/>
      <c r="K1059" s="83"/>
      <c r="L1059" s="127"/>
      <c r="M1059" s="127"/>
      <c r="N1059" s="84"/>
      <c r="O1059" s="85"/>
      <c r="P1059" s="85"/>
      <c r="Q1059" s="85"/>
      <c r="R1059" s="86"/>
      <c r="S1059" s="80"/>
      <c r="T1059" s="87"/>
      <c r="U1059" s="88" t="str">
        <f t="shared" si="233"/>
        <v xml:space="preserve"> </v>
      </c>
      <c r="V1059" s="89"/>
      <c r="W1059" s="90" t="str">
        <f t="shared" si="234"/>
        <v xml:space="preserve"> </v>
      </c>
      <c r="X1059" s="90"/>
      <c r="Y1059" s="90"/>
      <c r="Z1059" s="90"/>
      <c r="AA1059" s="90"/>
      <c r="AB1059" s="87" t="s">
        <v>74</v>
      </c>
      <c r="AC1059" s="76"/>
      <c r="AD1059" s="91">
        <f t="shared" si="229"/>
        <v>0</v>
      </c>
      <c r="AE1059" s="88" t="str">
        <f t="shared" si="235"/>
        <v xml:space="preserve"> </v>
      </c>
      <c r="AF1059" s="91" t="str">
        <f t="shared" si="230"/>
        <v xml:space="preserve"> </v>
      </c>
      <c r="AG1059" s="78"/>
      <c r="AH1059" s="78"/>
      <c r="AI1059" s="78"/>
      <c r="AK1059" s="94" t="str">
        <f t="shared" si="231"/>
        <v>≤60</v>
      </c>
      <c r="AL1059" s="94">
        <f t="shared" ca="1" si="232"/>
        <v>26</v>
      </c>
      <c r="AM1059" s="95">
        <f t="shared" si="240"/>
        <v>0</v>
      </c>
      <c r="AN1059" s="95">
        <f t="shared" si="241"/>
        <v>0</v>
      </c>
      <c r="AO1059" s="96">
        <f t="shared" si="236"/>
        <v>0</v>
      </c>
      <c r="AP1059" s="96">
        <f t="shared" si="237"/>
        <v>0</v>
      </c>
    </row>
    <row r="1060" spans="2:42" s="97" customFormat="1" ht="52.8" x14ac:dyDescent="0.3">
      <c r="B1060" s="79">
        <f t="shared" si="238"/>
        <v>1057</v>
      </c>
      <c r="C1060" s="79"/>
      <c r="D1060" s="80" t="s">
        <v>94</v>
      </c>
      <c r="E1060" s="80"/>
      <c r="F1060" s="81"/>
      <c r="G1060" s="82" t="str">
        <f t="shared" si="239"/>
        <v xml:space="preserve">Группа от QF </v>
      </c>
      <c r="H1060" s="83"/>
      <c r="I1060" s="83"/>
      <c r="J1060" s="83"/>
      <c r="K1060" s="83"/>
      <c r="L1060" s="127"/>
      <c r="M1060" s="127"/>
      <c r="N1060" s="84"/>
      <c r="O1060" s="85"/>
      <c r="P1060" s="85"/>
      <c r="Q1060" s="85"/>
      <c r="R1060" s="86"/>
      <c r="S1060" s="80"/>
      <c r="T1060" s="87"/>
      <c r="U1060" s="88" t="str">
        <f t="shared" si="233"/>
        <v xml:space="preserve"> </v>
      </c>
      <c r="V1060" s="89"/>
      <c r="W1060" s="90" t="str">
        <f t="shared" si="234"/>
        <v xml:space="preserve"> </v>
      </c>
      <c r="X1060" s="90"/>
      <c r="Y1060" s="90"/>
      <c r="Z1060" s="90"/>
      <c r="AA1060" s="90"/>
      <c r="AB1060" s="87" t="s">
        <v>74</v>
      </c>
      <c r="AC1060" s="76"/>
      <c r="AD1060" s="91">
        <f t="shared" si="229"/>
        <v>0</v>
      </c>
      <c r="AE1060" s="88" t="str">
        <f t="shared" si="235"/>
        <v xml:space="preserve"> </v>
      </c>
      <c r="AF1060" s="91" t="str">
        <f t="shared" si="230"/>
        <v xml:space="preserve"> </v>
      </c>
      <c r="AG1060" s="78"/>
      <c r="AH1060" s="78"/>
      <c r="AI1060" s="78"/>
      <c r="AK1060" s="94" t="str">
        <f t="shared" si="231"/>
        <v>≤60</v>
      </c>
      <c r="AL1060" s="94">
        <f t="shared" ca="1" si="232"/>
        <v>23</v>
      </c>
      <c r="AM1060" s="95">
        <f t="shared" si="240"/>
        <v>0</v>
      </c>
      <c r="AN1060" s="95">
        <f t="shared" si="241"/>
        <v>0</v>
      </c>
      <c r="AO1060" s="96">
        <f t="shared" si="236"/>
        <v>0</v>
      </c>
      <c r="AP1060" s="96">
        <f t="shared" si="237"/>
        <v>0</v>
      </c>
    </row>
    <row r="1061" spans="2:42" s="97" customFormat="1" ht="52.8" x14ac:dyDescent="0.3">
      <c r="B1061" s="79">
        <f t="shared" si="238"/>
        <v>1058</v>
      </c>
      <c r="C1061" s="79"/>
      <c r="D1061" s="80" t="s">
        <v>94</v>
      </c>
      <c r="E1061" s="80"/>
      <c r="F1061" s="81"/>
      <c r="G1061" s="82" t="str">
        <f t="shared" si="239"/>
        <v xml:space="preserve">Группа от QF </v>
      </c>
      <c r="H1061" s="83"/>
      <c r="I1061" s="83"/>
      <c r="J1061" s="83"/>
      <c r="K1061" s="83"/>
      <c r="L1061" s="127"/>
      <c r="M1061" s="127"/>
      <c r="N1061" s="84"/>
      <c r="O1061" s="85"/>
      <c r="P1061" s="85"/>
      <c r="Q1061" s="85"/>
      <c r="R1061" s="86"/>
      <c r="S1061" s="80"/>
      <c r="T1061" s="87"/>
      <c r="U1061" s="88" t="str">
        <f t="shared" si="233"/>
        <v xml:space="preserve"> </v>
      </c>
      <c r="V1061" s="89"/>
      <c r="W1061" s="90" t="str">
        <f t="shared" si="234"/>
        <v xml:space="preserve"> </v>
      </c>
      <c r="X1061" s="90"/>
      <c r="Y1061" s="90"/>
      <c r="Z1061" s="90"/>
      <c r="AA1061" s="90"/>
      <c r="AB1061" s="87" t="s">
        <v>74</v>
      </c>
      <c r="AC1061" s="76"/>
      <c r="AD1061" s="91">
        <f t="shared" si="229"/>
        <v>0</v>
      </c>
      <c r="AE1061" s="88" t="str">
        <f t="shared" si="235"/>
        <v xml:space="preserve"> </v>
      </c>
      <c r="AF1061" s="91" t="str">
        <f t="shared" si="230"/>
        <v xml:space="preserve"> </v>
      </c>
      <c r="AG1061" s="78"/>
      <c r="AH1061" s="78"/>
      <c r="AI1061" s="78"/>
      <c r="AK1061" s="94" t="str">
        <f t="shared" si="231"/>
        <v>≤60</v>
      </c>
      <c r="AL1061" s="94">
        <f t="shared" ca="1" si="232"/>
        <v>25</v>
      </c>
      <c r="AM1061" s="95">
        <f t="shared" si="240"/>
        <v>0</v>
      </c>
      <c r="AN1061" s="95">
        <f t="shared" si="241"/>
        <v>0</v>
      </c>
      <c r="AO1061" s="96">
        <f t="shared" si="236"/>
        <v>0</v>
      </c>
      <c r="AP1061" s="96">
        <f t="shared" si="237"/>
        <v>0</v>
      </c>
    </row>
    <row r="1062" spans="2:42" s="97" customFormat="1" ht="52.8" x14ac:dyDescent="0.3">
      <c r="B1062" s="79">
        <f t="shared" si="238"/>
        <v>1059</v>
      </c>
      <c r="C1062" s="79"/>
      <c r="D1062" s="80" t="s">
        <v>94</v>
      </c>
      <c r="E1062" s="80"/>
      <c r="F1062" s="81"/>
      <c r="G1062" s="82" t="str">
        <f t="shared" si="239"/>
        <v xml:space="preserve">Группа от QF </v>
      </c>
      <c r="H1062" s="83"/>
      <c r="I1062" s="83"/>
      <c r="J1062" s="83"/>
      <c r="K1062" s="83"/>
      <c r="L1062" s="127"/>
      <c r="M1062" s="127"/>
      <c r="N1062" s="84"/>
      <c r="O1062" s="85"/>
      <c r="P1062" s="85"/>
      <c r="Q1062" s="85"/>
      <c r="R1062" s="86"/>
      <c r="S1062" s="80"/>
      <c r="T1062" s="87"/>
      <c r="U1062" s="88" t="str">
        <f t="shared" si="233"/>
        <v xml:space="preserve"> </v>
      </c>
      <c r="V1062" s="89"/>
      <c r="W1062" s="90" t="str">
        <f t="shared" si="234"/>
        <v xml:space="preserve"> </v>
      </c>
      <c r="X1062" s="90"/>
      <c r="Y1062" s="90"/>
      <c r="Z1062" s="90"/>
      <c r="AA1062" s="90"/>
      <c r="AB1062" s="87" t="s">
        <v>74</v>
      </c>
      <c r="AC1062" s="76"/>
      <c r="AD1062" s="91">
        <f t="shared" si="229"/>
        <v>0</v>
      </c>
      <c r="AE1062" s="88" t="str">
        <f t="shared" si="235"/>
        <v xml:space="preserve"> </v>
      </c>
      <c r="AF1062" s="91" t="str">
        <f t="shared" si="230"/>
        <v xml:space="preserve"> </v>
      </c>
      <c r="AG1062" s="78"/>
      <c r="AH1062" s="78"/>
      <c r="AI1062" s="78"/>
      <c r="AK1062" s="94" t="str">
        <f t="shared" si="231"/>
        <v>≤60</v>
      </c>
      <c r="AL1062" s="94">
        <f t="shared" ca="1" si="232"/>
        <v>30</v>
      </c>
      <c r="AM1062" s="95">
        <f t="shared" si="240"/>
        <v>0</v>
      </c>
      <c r="AN1062" s="95">
        <f t="shared" si="241"/>
        <v>0</v>
      </c>
      <c r="AO1062" s="96">
        <f t="shared" si="236"/>
        <v>0</v>
      </c>
      <c r="AP1062" s="96">
        <f t="shared" si="237"/>
        <v>0</v>
      </c>
    </row>
    <row r="1063" spans="2:42" s="97" customFormat="1" ht="52.8" x14ac:dyDescent="0.3">
      <c r="B1063" s="79">
        <f t="shared" si="238"/>
        <v>1060</v>
      </c>
      <c r="C1063" s="79"/>
      <c r="D1063" s="80" t="s">
        <v>94</v>
      </c>
      <c r="E1063" s="80"/>
      <c r="F1063" s="81"/>
      <c r="G1063" s="82" t="str">
        <f t="shared" si="239"/>
        <v xml:space="preserve">Группа от QF </v>
      </c>
      <c r="H1063" s="83"/>
      <c r="I1063" s="83"/>
      <c r="J1063" s="83"/>
      <c r="K1063" s="83"/>
      <c r="L1063" s="127"/>
      <c r="M1063" s="127"/>
      <c r="N1063" s="84"/>
      <c r="O1063" s="85"/>
      <c r="P1063" s="85"/>
      <c r="Q1063" s="85"/>
      <c r="R1063" s="86"/>
      <c r="S1063" s="80"/>
      <c r="T1063" s="87"/>
      <c r="U1063" s="88" t="str">
        <f t="shared" si="233"/>
        <v xml:space="preserve"> </v>
      </c>
      <c r="V1063" s="89"/>
      <c r="W1063" s="90" t="str">
        <f t="shared" si="234"/>
        <v xml:space="preserve"> </v>
      </c>
      <c r="X1063" s="90"/>
      <c r="Y1063" s="90"/>
      <c r="Z1063" s="90"/>
      <c r="AA1063" s="90"/>
      <c r="AB1063" s="87" t="s">
        <v>74</v>
      </c>
      <c r="AC1063" s="76"/>
      <c r="AD1063" s="91">
        <f t="shared" si="229"/>
        <v>0</v>
      </c>
      <c r="AE1063" s="88" t="str">
        <f t="shared" si="235"/>
        <v xml:space="preserve"> </v>
      </c>
      <c r="AF1063" s="91" t="str">
        <f t="shared" si="230"/>
        <v xml:space="preserve"> </v>
      </c>
      <c r="AG1063" s="78"/>
      <c r="AH1063" s="78"/>
      <c r="AI1063" s="78"/>
      <c r="AK1063" s="94" t="str">
        <f t="shared" si="231"/>
        <v>≤60</v>
      </c>
      <c r="AL1063" s="94">
        <f t="shared" ca="1" si="232"/>
        <v>24</v>
      </c>
      <c r="AM1063" s="95">
        <f t="shared" si="240"/>
        <v>0</v>
      </c>
      <c r="AN1063" s="95">
        <f t="shared" si="241"/>
        <v>0</v>
      </c>
      <c r="AO1063" s="96">
        <f t="shared" si="236"/>
        <v>0</v>
      </c>
      <c r="AP1063" s="96">
        <f t="shared" si="237"/>
        <v>0</v>
      </c>
    </row>
    <row r="1064" spans="2:42" s="97" customFormat="1" ht="52.8" x14ac:dyDescent="0.3">
      <c r="B1064" s="79">
        <f t="shared" si="238"/>
        <v>1061</v>
      </c>
      <c r="C1064" s="79"/>
      <c r="D1064" s="80" t="s">
        <v>94</v>
      </c>
      <c r="E1064" s="80"/>
      <c r="F1064" s="81"/>
      <c r="G1064" s="82" t="str">
        <f t="shared" si="239"/>
        <v xml:space="preserve">Группа от QF </v>
      </c>
      <c r="H1064" s="83"/>
      <c r="I1064" s="83"/>
      <c r="J1064" s="83"/>
      <c r="K1064" s="83"/>
      <c r="L1064" s="127"/>
      <c r="M1064" s="127"/>
      <c r="N1064" s="84"/>
      <c r="O1064" s="85"/>
      <c r="P1064" s="85"/>
      <c r="Q1064" s="85"/>
      <c r="R1064" s="86"/>
      <c r="S1064" s="80"/>
      <c r="T1064" s="87"/>
      <c r="U1064" s="88" t="str">
        <f t="shared" si="233"/>
        <v xml:space="preserve"> </v>
      </c>
      <c r="V1064" s="89"/>
      <c r="W1064" s="90" t="str">
        <f t="shared" si="234"/>
        <v xml:space="preserve"> </v>
      </c>
      <c r="X1064" s="90"/>
      <c r="Y1064" s="90"/>
      <c r="Z1064" s="90"/>
      <c r="AA1064" s="90"/>
      <c r="AB1064" s="87" t="s">
        <v>74</v>
      </c>
      <c r="AC1064" s="76"/>
      <c r="AD1064" s="91">
        <f t="shared" si="229"/>
        <v>0</v>
      </c>
      <c r="AE1064" s="88" t="str">
        <f t="shared" si="235"/>
        <v xml:space="preserve"> </v>
      </c>
      <c r="AF1064" s="91" t="str">
        <f t="shared" si="230"/>
        <v xml:space="preserve"> </v>
      </c>
      <c r="AG1064" s="78"/>
      <c r="AH1064" s="78"/>
      <c r="AI1064" s="78"/>
      <c r="AK1064" s="94" t="str">
        <f t="shared" si="231"/>
        <v>≤60</v>
      </c>
      <c r="AL1064" s="94">
        <f t="shared" ca="1" si="232"/>
        <v>24</v>
      </c>
      <c r="AM1064" s="95">
        <f t="shared" si="240"/>
        <v>0</v>
      </c>
      <c r="AN1064" s="95">
        <f t="shared" si="241"/>
        <v>0</v>
      </c>
      <c r="AO1064" s="96">
        <f t="shared" si="236"/>
        <v>0</v>
      </c>
      <c r="AP1064" s="96">
        <f t="shared" si="237"/>
        <v>0</v>
      </c>
    </row>
    <row r="1065" spans="2:42" s="97" customFormat="1" ht="52.8" x14ac:dyDescent="0.3">
      <c r="B1065" s="79">
        <f t="shared" si="238"/>
        <v>1062</v>
      </c>
      <c r="C1065" s="79"/>
      <c r="D1065" s="80" t="s">
        <v>94</v>
      </c>
      <c r="E1065" s="80"/>
      <c r="F1065" s="81"/>
      <c r="G1065" s="82" t="str">
        <f t="shared" si="239"/>
        <v xml:space="preserve">Группа от QF </v>
      </c>
      <c r="H1065" s="83"/>
      <c r="I1065" s="83"/>
      <c r="J1065" s="83"/>
      <c r="K1065" s="83"/>
      <c r="L1065" s="127"/>
      <c r="M1065" s="127"/>
      <c r="N1065" s="84"/>
      <c r="O1065" s="85"/>
      <c r="P1065" s="85"/>
      <c r="Q1065" s="85"/>
      <c r="R1065" s="86"/>
      <c r="S1065" s="80"/>
      <c r="T1065" s="87"/>
      <c r="U1065" s="88" t="str">
        <f t="shared" si="233"/>
        <v xml:space="preserve"> </v>
      </c>
      <c r="V1065" s="89"/>
      <c r="W1065" s="90" t="str">
        <f t="shared" si="234"/>
        <v xml:space="preserve"> </v>
      </c>
      <c r="X1065" s="90"/>
      <c r="Y1065" s="90"/>
      <c r="Z1065" s="90"/>
      <c r="AA1065" s="90"/>
      <c r="AB1065" s="87" t="s">
        <v>74</v>
      </c>
      <c r="AC1065" s="76"/>
      <c r="AD1065" s="91">
        <f t="shared" si="229"/>
        <v>0</v>
      </c>
      <c r="AE1065" s="88" t="str">
        <f t="shared" si="235"/>
        <v xml:space="preserve"> </v>
      </c>
      <c r="AF1065" s="91" t="str">
        <f t="shared" si="230"/>
        <v xml:space="preserve"> </v>
      </c>
      <c r="AG1065" s="78"/>
      <c r="AH1065" s="78"/>
      <c r="AI1065" s="78"/>
      <c r="AK1065" s="94" t="str">
        <f t="shared" si="231"/>
        <v>≤60</v>
      </c>
      <c r="AL1065" s="94">
        <f t="shared" ca="1" si="232"/>
        <v>22</v>
      </c>
      <c r="AM1065" s="95">
        <f t="shared" si="240"/>
        <v>0</v>
      </c>
      <c r="AN1065" s="95">
        <f t="shared" si="241"/>
        <v>0</v>
      </c>
      <c r="AO1065" s="96">
        <f t="shared" si="236"/>
        <v>0</v>
      </c>
      <c r="AP1065" s="96">
        <f t="shared" si="237"/>
        <v>0</v>
      </c>
    </row>
    <row r="1066" spans="2:42" s="97" customFormat="1" ht="52.8" x14ac:dyDescent="0.3">
      <c r="B1066" s="79">
        <f t="shared" si="238"/>
        <v>1063</v>
      </c>
      <c r="C1066" s="79"/>
      <c r="D1066" s="80" t="s">
        <v>94</v>
      </c>
      <c r="E1066" s="80"/>
      <c r="F1066" s="81"/>
      <c r="G1066" s="82" t="str">
        <f t="shared" si="239"/>
        <v xml:space="preserve">Группа от QF </v>
      </c>
      <c r="H1066" s="83"/>
      <c r="I1066" s="83"/>
      <c r="J1066" s="83"/>
      <c r="K1066" s="83"/>
      <c r="L1066" s="127"/>
      <c r="M1066" s="127"/>
      <c r="N1066" s="84"/>
      <c r="O1066" s="85"/>
      <c r="P1066" s="85"/>
      <c r="Q1066" s="85"/>
      <c r="R1066" s="86"/>
      <c r="S1066" s="80"/>
      <c r="T1066" s="87"/>
      <c r="U1066" s="88" t="str">
        <f t="shared" si="233"/>
        <v xml:space="preserve"> </v>
      </c>
      <c r="V1066" s="89"/>
      <c r="W1066" s="90" t="str">
        <f t="shared" si="234"/>
        <v xml:space="preserve"> </v>
      </c>
      <c r="X1066" s="90"/>
      <c r="Y1066" s="90"/>
      <c r="Z1066" s="90"/>
      <c r="AA1066" s="90"/>
      <c r="AB1066" s="87" t="s">
        <v>74</v>
      </c>
      <c r="AC1066" s="76"/>
      <c r="AD1066" s="91">
        <f t="shared" si="229"/>
        <v>0</v>
      </c>
      <c r="AE1066" s="88" t="str">
        <f t="shared" si="235"/>
        <v xml:space="preserve"> </v>
      </c>
      <c r="AF1066" s="91" t="str">
        <f t="shared" si="230"/>
        <v xml:space="preserve"> </v>
      </c>
      <c r="AG1066" s="78"/>
      <c r="AH1066" s="78"/>
      <c r="AI1066" s="78"/>
      <c r="AK1066" s="94" t="str">
        <f t="shared" si="231"/>
        <v>≤60</v>
      </c>
      <c r="AL1066" s="94">
        <f t="shared" ca="1" si="232"/>
        <v>43</v>
      </c>
      <c r="AM1066" s="95">
        <f t="shared" si="240"/>
        <v>0</v>
      </c>
      <c r="AN1066" s="95">
        <f t="shared" si="241"/>
        <v>0</v>
      </c>
      <c r="AO1066" s="96">
        <f t="shared" si="236"/>
        <v>0</v>
      </c>
      <c r="AP1066" s="96">
        <f t="shared" si="237"/>
        <v>0</v>
      </c>
    </row>
    <row r="1067" spans="2:42" s="97" customFormat="1" ht="52.8" x14ac:dyDescent="0.3">
      <c r="B1067" s="79">
        <f t="shared" si="238"/>
        <v>1064</v>
      </c>
      <c r="C1067" s="79"/>
      <c r="D1067" s="80" t="s">
        <v>94</v>
      </c>
      <c r="E1067" s="80"/>
      <c r="F1067" s="81"/>
      <c r="G1067" s="82" t="str">
        <f t="shared" si="239"/>
        <v xml:space="preserve">Группа от QF </v>
      </c>
      <c r="H1067" s="83"/>
      <c r="I1067" s="83"/>
      <c r="J1067" s="83"/>
      <c r="K1067" s="83"/>
      <c r="L1067" s="127"/>
      <c r="M1067" s="127"/>
      <c r="N1067" s="84"/>
      <c r="O1067" s="85"/>
      <c r="P1067" s="85"/>
      <c r="Q1067" s="85"/>
      <c r="R1067" s="86"/>
      <c r="S1067" s="80"/>
      <c r="T1067" s="87"/>
      <c r="U1067" s="88" t="str">
        <f t="shared" si="233"/>
        <v xml:space="preserve"> </v>
      </c>
      <c r="V1067" s="89"/>
      <c r="W1067" s="90" t="str">
        <f t="shared" si="234"/>
        <v xml:space="preserve"> </v>
      </c>
      <c r="X1067" s="90"/>
      <c r="Y1067" s="90"/>
      <c r="Z1067" s="90"/>
      <c r="AA1067" s="90"/>
      <c r="AB1067" s="87" t="s">
        <v>74</v>
      </c>
      <c r="AC1067" s="76"/>
      <c r="AD1067" s="91">
        <f t="shared" si="229"/>
        <v>0</v>
      </c>
      <c r="AE1067" s="88" t="str">
        <f t="shared" si="235"/>
        <v xml:space="preserve"> </v>
      </c>
      <c r="AF1067" s="91" t="str">
        <f t="shared" si="230"/>
        <v xml:space="preserve"> </v>
      </c>
      <c r="AG1067" s="78"/>
      <c r="AH1067" s="78"/>
      <c r="AI1067" s="78"/>
      <c r="AK1067" s="94" t="str">
        <f t="shared" si="231"/>
        <v>≤60</v>
      </c>
      <c r="AL1067" s="94">
        <f t="shared" ca="1" si="232"/>
        <v>26</v>
      </c>
      <c r="AM1067" s="95">
        <f t="shared" si="240"/>
        <v>0</v>
      </c>
      <c r="AN1067" s="95">
        <f t="shared" si="241"/>
        <v>0</v>
      </c>
      <c r="AO1067" s="96">
        <f t="shared" si="236"/>
        <v>0</v>
      </c>
      <c r="AP1067" s="96">
        <f t="shared" si="237"/>
        <v>0</v>
      </c>
    </row>
    <row r="1068" spans="2:42" s="97" customFormat="1" ht="52.8" x14ac:dyDescent="0.3">
      <c r="B1068" s="79">
        <f t="shared" si="238"/>
        <v>1065</v>
      </c>
      <c r="C1068" s="79"/>
      <c r="D1068" s="80" t="s">
        <v>94</v>
      </c>
      <c r="E1068" s="80"/>
      <c r="F1068" s="81"/>
      <c r="G1068" s="82" t="str">
        <f t="shared" si="239"/>
        <v xml:space="preserve">Группа от QF </v>
      </c>
      <c r="H1068" s="83"/>
      <c r="I1068" s="83"/>
      <c r="J1068" s="83"/>
      <c r="K1068" s="83"/>
      <c r="L1068" s="127"/>
      <c r="M1068" s="127"/>
      <c r="N1068" s="84"/>
      <c r="O1068" s="85"/>
      <c r="P1068" s="85"/>
      <c r="Q1068" s="85"/>
      <c r="R1068" s="86"/>
      <c r="S1068" s="80"/>
      <c r="T1068" s="87"/>
      <c r="U1068" s="88" t="str">
        <f t="shared" si="233"/>
        <v xml:space="preserve"> </v>
      </c>
      <c r="V1068" s="89"/>
      <c r="W1068" s="90" t="str">
        <f t="shared" si="234"/>
        <v xml:space="preserve"> </v>
      </c>
      <c r="X1068" s="90"/>
      <c r="Y1068" s="90"/>
      <c r="Z1068" s="90"/>
      <c r="AA1068" s="90"/>
      <c r="AB1068" s="87" t="s">
        <v>74</v>
      </c>
      <c r="AC1068" s="76"/>
      <c r="AD1068" s="91">
        <f t="shared" si="229"/>
        <v>0</v>
      </c>
      <c r="AE1068" s="88" t="str">
        <f t="shared" si="235"/>
        <v xml:space="preserve"> </v>
      </c>
      <c r="AF1068" s="91" t="str">
        <f t="shared" si="230"/>
        <v xml:space="preserve"> </v>
      </c>
      <c r="AG1068" s="78"/>
      <c r="AH1068" s="78"/>
      <c r="AI1068" s="78"/>
      <c r="AK1068" s="94" t="str">
        <f t="shared" si="231"/>
        <v>≤60</v>
      </c>
      <c r="AL1068" s="94">
        <f t="shared" ca="1" si="232"/>
        <v>27</v>
      </c>
      <c r="AM1068" s="95">
        <f t="shared" si="240"/>
        <v>0</v>
      </c>
      <c r="AN1068" s="95">
        <f t="shared" si="241"/>
        <v>0</v>
      </c>
      <c r="AO1068" s="96">
        <f t="shared" si="236"/>
        <v>0</v>
      </c>
      <c r="AP1068" s="96">
        <f t="shared" si="237"/>
        <v>0</v>
      </c>
    </row>
    <row r="1069" spans="2:42" s="97" customFormat="1" ht="52.8" x14ac:dyDescent="0.3">
      <c r="B1069" s="79">
        <f t="shared" si="238"/>
        <v>1066</v>
      </c>
      <c r="C1069" s="79"/>
      <c r="D1069" s="80" t="s">
        <v>94</v>
      </c>
      <c r="E1069" s="80"/>
      <c r="F1069" s="81"/>
      <c r="G1069" s="82" t="str">
        <f t="shared" si="239"/>
        <v xml:space="preserve">Группа от QF </v>
      </c>
      <c r="H1069" s="83"/>
      <c r="I1069" s="83"/>
      <c r="J1069" s="83"/>
      <c r="K1069" s="83"/>
      <c r="L1069" s="127"/>
      <c r="M1069" s="127"/>
      <c r="N1069" s="84"/>
      <c r="O1069" s="85"/>
      <c r="P1069" s="85"/>
      <c r="Q1069" s="85"/>
      <c r="R1069" s="86"/>
      <c r="S1069" s="80"/>
      <c r="T1069" s="87"/>
      <c r="U1069" s="88" t="str">
        <f t="shared" si="233"/>
        <v xml:space="preserve"> </v>
      </c>
      <c r="V1069" s="89"/>
      <c r="W1069" s="90" t="str">
        <f t="shared" si="234"/>
        <v xml:space="preserve"> </v>
      </c>
      <c r="X1069" s="90"/>
      <c r="Y1069" s="90"/>
      <c r="Z1069" s="90"/>
      <c r="AA1069" s="90"/>
      <c r="AB1069" s="87" t="s">
        <v>74</v>
      </c>
      <c r="AC1069" s="76"/>
      <c r="AD1069" s="91">
        <f t="shared" si="229"/>
        <v>0</v>
      </c>
      <c r="AE1069" s="88" t="str">
        <f t="shared" si="235"/>
        <v xml:space="preserve"> </v>
      </c>
      <c r="AF1069" s="91" t="str">
        <f t="shared" si="230"/>
        <v xml:space="preserve"> </v>
      </c>
      <c r="AG1069" s="78"/>
      <c r="AH1069" s="78"/>
      <c r="AI1069" s="78"/>
      <c r="AK1069" s="94" t="str">
        <f t="shared" si="231"/>
        <v>≤60</v>
      </c>
      <c r="AL1069" s="94">
        <f t="shared" ca="1" si="232"/>
        <v>40</v>
      </c>
      <c r="AM1069" s="95">
        <f t="shared" si="240"/>
        <v>0</v>
      </c>
      <c r="AN1069" s="95">
        <f t="shared" si="241"/>
        <v>0</v>
      </c>
      <c r="AO1069" s="96">
        <f t="shared" si="236"/>
        <v>0</v>
      </c>
      <c r="AP1069" s="96">
        <f t="shared" si="237"/>
        <v>0</v>
      </c>
    </row>
    <row r="1070" spans="2:42" s="97" customFormat="1" ht="52.8" x14ac:dyDescent="0.3">
      <c r="B1070" s="79">
        <f t="shared" si="238"/>
        <v>1067</v>
      </c>
      <c r="C1070" s="79"/>
      <c r="D1070" s="80" t="s">
        <v>94</v>
      </c>
      <c r="E1070" s="80"/>
      <c r="F1070" s="81"/>
      <c r="G1070" s="82" t="str">
        <f t="shared" si="239"/>
        <v xml:space="preserve">Группа от QF </v>
      </c>
      <c r="H1070" s="83"/>
      <c r="I1070" s="83"/>
      <c r="J1070" s="83"/>
      <c r="K1070" s="83"/>
      <c r="L1070" s="127"/>
      <c r="M1070" s="127"/>
      <c r="N1070" s="84"/>
      <c r="O1070" s="85"/>
      <c r="P1070" s="85"/>
      <c r="Q1070" s="85"/>
      <c r="R1070" s="86"/>
      <c r="S1070" s="80"/>
      <c r="T1070" s="87"/>
      <c r="U1070" s="88" t="str">
        <f t="shared" si="233"/>
        <v xml:space="preserve"> </v>
      </c>
      <c r="V1070" s="89"/>
      <c r="W1070" s="90" t="str">
        <f t="shared" si="234"/>
        <v xml:space="preserve"> </v>
      </c>
      <c r="X1070" s="90"/>
      <c r="Y1070" s="90"/>
      <c r="Z1070" s="90"/>
      <c r="AA1070" s="90"/>
      <c r="AB1070" s="87" t="s">
        <v>74</v>
      </c>
      <c r="AC1070" s="76"/>
      <c r="AD1070" s="91">
        <f t="shared" si="229"/>
        <v>0</v>
      </c>
      <c r="AE1070" s="88" t="str">
        <f t="shared" si="235"/>
        <v xml:space="preserve"> </v>
      </c>
      <c r="AF1070" s="91" t="str">
        <f t="shared" si="230"/>
        <v xml:space="preserve"> </v>
      </c>
      <c r="AG1070" s="78"/>
      <c r="AH1070" s="78"/>
      <c r="AI1070" s="78"/>
      <c r="AK1070" s="94" t="str">
        <f t="shared" si="231"/>
        <v>≤60</v>
      </c>
      <c r="AL1070" s="94">
        <f t="shared" ca="1" si="232"/>
        <v>32</v>
      </c>
      <c r="AM1070" s="95">
        <f t="shared" si="240"/>
        <v>0</v>
      </c>
      <c r="AN1070" s="95">
        <f t="shared" si="241"/>
        <v>0</v>
      </c>
      <c r="AO1070" s="96">
        <f t="shared" si="236"/>
        <v>0</v>
      </c>
      <c r="AP1070" s="96">
        <f t="shared" si="237"/>
        <v>0</v>
      </c>
    </row>
    <row r="1071" spans="2:42" s="97" customFormat="1" ht="52.8" x14ac:dyDescent="0.3">
      <c r="B1071" s="79">
        <f t="shared" si="238"/>
        <v>1068</v>
      </c>
      <c r="C1071" s="79"/>
      <c r="D1071" s="80" t="s">
        <v>94</v>
      </c>
      <c r="E1071" s="80"/>
      <c r="F1071" s="81"/>
      <c r="G1071" s="82" t="str">
        <f t="shared" si="239"/>
        <v xml:space="preserve">Группа от QF </v>
      </c>
      <c r="H1071" s="83"/>
      <c r="I1071" s="83"/>
      <c r="J1071" s="83"/>
      <c r="K1071" s="83"/>
      <c r="L1071" s="127"/>
      <c r="M1071" s="127"/>
      <c r="N1071" s="84"/>
      <c r="O1071" s="85"/>
      <c r="P1071" s="85"/>
      <c r="Q1071" s="85"/>
      <c r="R1071" s="86"/>
      <c r="S1071" s="80"/>
      <c r="T1071" s="87"/>
      <c r="U1071" s="88" t="str">
        <f t="shared" si="233"/>
        <v xml:space="preserve"> </v>
      </c>
      <c r="V1071" s="89"/>
      <c r="W1071" s="90" t="str">
        <f t="shared" si="234"/>
        <v xml:space="preserve"> </v>
      </c>
      <c r="X1071" s="90"/>
      <c r="Y1071" s="90"/>
      <c r="Z1071" s="90"/>
      <c r="AA1071" s="90"/>
      <c r="AB1071" s="87" t="s">
        <v>74</v>
      </c>
      <c r="AC1071" s="76"/>
      <c r="AD1071" s="91">
        <f t="shared" si="229"/>
        <v>0</v>
      </c>
      <c r="AE1071" s="88" t="str">
        <f t="shared" si="235"/>
        <v xml:space="preserve"> </v>
      </c>
      <c r="AF1071" s="91" t="str">
        <f t="shared" si="230"/>
        <v xml:space="preserve"> </v>
      </c>
      <c r="AG1071" s="78"/>
      <c r="AH1071" s="78"/>
      <c r="AI1071" s="78"/>
      <c r="AK1071" s="94" t="str">
        <f t="shared" si="231"/>
        <v>≤60</v>
      </c>
      <c r="AL1071" s="94">
        <f t="shared" ca="1" si="232"/>
        <v>40</v>
      </c>
      <c r="AM1071" s="95">
        <f t="shared" si="240"/>
        <v>0</v>
      </c>
      <c r="AN1071" s="95">
        <f t="shared" si="241"/>
        <v>0</v>
      </c>
      <c r="AO1071" s="96">
        <f t="shared" si="236"/>
        <v>0</v>
      </c>
      <c r="AP1071" s="96">
        <f t="shared" si="237"/>
        <v>0</v>
      </c>
    </row>
    <row r="1072" spans="2:42" s="97" customFormat="1" ht="52.8" x14ac:dyDescent="0.3">
      <c r="B1072" s="79">
        <f t="shared" si="238"/>
        <v>1069</v>
      </c>
      <c r="C1072" s="79"/>
      <c r="D1072" s="80" t="s">
        <v>94</v>
      </c>
      <c r="E1072" s="80"/>
      <c r="F1072" s="81"/>
      <c r="G1072" s="82" t="str">
        <f t="shared" si="239"/>
        <v xml:space="preserve">Группа от QF </v>
      </c>
      <c r="H1072" s="83"/>
      <c r="I1072" s="83"/>
      <c r="J1072" s="83"/>
      <c r="K1072" s="83"/>
      <c r="L1072" s="127"/>
      <c r="M1072" s="127"/>
      <c r="N1072" s="84"/>
      <c r="O1072" s="85"/>
      <c r="P1072" s="85"/>
      <c r="Q1072" s="85"/>
      <c r="R1072" s="86"/>
      <c r="S1072" s="80"/>
      <c r="T1072" s="87"/>
      <c r="U1072" s="88" t="str">
        <f t="shared" si="233"/>
        <v xml:space="preserve"> </v>
      </c>
      <c r="V1072" s="89"/>
      <c r="W1072" s="90" t="str">
        <f t="shared" si="234"/>
        <v xml:space="preserve"> </v>
      </c>
      <c r="X1072" s="90"/>
      <c r="Y1072" s="90"/>
      <c r="Z1072" s="90"/>
      <c r="AA1072" s="90"/>
      <c r="AB1072" s="87" t="s">
        <v>74</v>
      </c>
      <c r="AC1072" s="76"/>
      <c r="AD1072" s="91">
        <f t="shared" si="229"/>
        <v>0</v>
      </c>
      <c r="AE1072" s="88" t="str">
        <f t="shared" si="235"/>
        <v xml:space="preserve"> </v>
      </c>
      <c r="AF1072" s="91" t="str">
        <f t="shared" si="230"/>
        <v xml:space="preserve"> </v>
      </c>
      <c r="AG1072" s="78"/>
      <c r="AH1072" s="78"/>
      <c r="AI1072" s="78"/>
      <c r="AK1072" s="94" t="str">
        <f t="shared" si="231"/>
        <v>≤60</v>
      </c>
      <c r="AL1072" s="94">
        <f t="shared" ca="1" si="232"/>
        <v>42</v>
      </c>
      <c r="AM1072" s="95">
        <f t="shared" si="240"/>
        <v>0</v>
      </c>
      <c r="AN1072" s="95">
        <f t="shared" si="241"/>
        <v>0</v>
      </c>
      <c r="AO1072" s="96">
        <f t="shared" si="236"/>
        <v>0</v>
      </c>
      <c r="AP1072" s="96">
        <f t="shared" si="237"/>
        <v>0</v>
      </c>
    </row>
    <row r="1073" spans="2:42" s="97" customFormat="1" ht="52.8" x14ac:dyDescent="0.3">
      <c r="B1073" s="79">
        <f t="shared" si="238"/>
        <v>1070</v>
      </c>
      <c r="C1073" s="79"/>
      <c r="D1073" s="80" t="s">
        <v>94</v>
      </c>
      <c r="E1073" s="80"/>
      <c r="F1073" s="81"/>
      <c r="G1073" s="82" t="str">
        <f t="shared" si="239"/>
        <v xml:space="preserve">Группа от QF </v>
      </c>
      <c r="H1073" s="83"/>
      <c r="I1073" s="83"/>
      <c r="J1073" s="83"/>
      <c r="K1073" s="83"/>
      <c r="L1073" s="127"/>
      <c r="M1073" s="127"/>
      <c r="N1073" s="84"/>
      <c r="O1073" s="85"/>
      <c r="P1073" s="85"/>
      <c r="Q1073" s="85"/>
      <c r="R1073" s="86"/>
      <c r="S1073" s="80"/>
      <c r="T1073" s="87"/>
      <c r="U1073" s="88" t="str">
        <f t="shared" si="233"/>
        <v xml:space="preserve"> </v>
      </c>
      <c r="V1073" s="89"/>
      <c r="W1073" s="90" t="str">
        <f t="shared" si="234"/>
        <v xml:space="preserve"> </v>
      </c>
      <c r="X1073" s="90"/>
      <c r="Y1073" s="90"/>
      <c r="Z1073" s="90"/>
      <c r="AA1073" s="90"/>
      <c r="AB1073" s="87" t="s">
        <v>74</v>
      </c>
      <c r="AC1073" s="76"/>
      <c r="AD1073" s="91">
        <f t="shared" si="229"/>
        <v>0</v>
      </c>
      <c r="AE1073" s="88" t="str">
        <f t="shared" si="235"/>
        <v xml:space="preserve"> </v>
      </c>
      <c r="AF1073" s="91" t="str">
        <f t="shared" si="230"/>
        <v xml:space="preserve"> </v>
      </c>
      <c r="AG1073" s="78"/>
      <c r="AH1073" s="78"/>
      <c r="AI1073" s="78"/>
      <c r="AK1073" s="94" t="str">
        <f t="shared" si="231"/>
        <v>≤60</v>
      </c>
      <c r="AL1073" s="94">
        <f t="shared" ca="1" si="232"/>
        <v>46</v>
      </c>
      <c r="AM1073" s="95">
        <f t="shared" si="240"/>
        <v>0</v>
      </c>
      <c r="AN1073" s="95">
        <f t="shared" si="241"/>
        <v>0</v>
      </c>
      <c r="AO1073" s="96">
        <f t="shared" si="236"/>
        <v>0</v>
      </c>
      <c r="AP1073" s="96">
        <f t="shared" si="237"/>
        <v>0</v>
      </c>
    </row>
    <row r="1074" spans="2:42" s="97" customFormat="1" ht="52.8" x14ac:dyDescent="0.3">
      <c r="B1074" s="79">
        <f t="shared" si="238"/>
        <v>1071</v>
      </c>
      <c r="C1074" s="79"/>
      <c r="D1074" s="80" t="s">
        <v>94</v>
      </c>
      <c r="E1074" s="80"/>
      <c r="F1074" s="81"/>
      <c r="G1074" s="82" t="str">
        <f t="shared" si="239"/>
        <v xml:space="preserve">Группа от QF </v>
      </c>
      <c r="H1074" s="83"/>
      <c r="I1074" s="83"/>
      <c r="J1074" s="83"/>
      <c r="K1074" s="83"/>
      <c r="L1074" s="127"/>
      <c r="M1074" s="127"/>
      <c r="N1074" s="84"/>
      <c r="O1074" s="85"/>
      <c r="P1074" s="85"/>
      <c r="Q1074" s="85"/>
      <c r="R1074" s="86"/>
      <c r="S1074" s="80"/>
      <c r="T1074" s="87"/>
      <c r="U1074" s="88" t="str">
        <f t="shared" si="233"/>
        <v xml:space="preserve"> </v>
      </c>
      <c r="V1074" s="89"/>
      <c r="W1074" s="90" t="str">
        <f t="shared" si="234"/>
        <v xml:space="preserve"> </v>
      </c>
      <c r="X1074" s="90"/>
      <c r="Y1074" s="90"/>
      <c r="Z1074" s="90"/>
      <c r="AA1074" s="90"/>
      <c r="AB1074" s="87" t="s">
        <v>74</v>
      </c>
      <c r="AC1074" s="76"/>
      <c r="AD1074" s="91">
        <f t="shared" si="229"/>
        <v>0</v>
      </c>
      <c r="AE1074" s="88" t="str">
        <f t="shared" si="235"/>
        <v xml:space="preserve"> </v>
      </c>
      <c r="AF1074" s="91" t="str">
        <f t="shared" si="230"/>
        <v xml:space="preserve"> </v>
      </c>
      <c r="AG1074" s="78"/>
      <c r="AH1074" s="78"/>
      <c r="AI1074" s="78"/>
      <c r="AK1074" s="94" t="str">
        <f t="shared" si="231"/>
        <v>≤60</v>
      </c>
      <c r="AL1074" s="94">
        <f t="shared" ca="1" si="232"/>
        <v>38</v>
      </c>
      <c r="AM1074" s="95">
        <f t="shared" si="240"/>
        <v>0</v>
      </c>
      <c r="AN1074" s="95">
        <f t="shared" si="241"/>
        <v>0</v>
      </c>
      <c r="AO1074" s="96">
        <f t="shared" si="236"/>
        <v>0</v>
      </c>
      <c r="AP1074" s="96">
        <f t="shared" si="237"/>
        <v>0</v>
      </c>
    </row>
    <row r="1075" spans="2:42" s="97" customFormat="1" ht="52.8" x14ac:dyDescent="0.3">
      <c r="B1075" s="79">
        <f t="shared" si="238"/>
        <v>1072</v>
      </c>
      <c r="C1075" s="79"/>
      <c r="D1075" s="80" t="s">
        <v>94</v>
      </c>
      <c r="E1075" s="80"/>
      <c r="F1075" s="81"/>
      <c r="G1075" s="82" t="str">
        <f t="shared" si="239"/>
        <v xml:space="preserve">Группа от QF </v>
      </c>
      <c r="H1075" s="83"/>
      <c r="I1075" s="83"/>
      <c r="J1075" s="83"/>
      <c r="K1075" s="83"/>
      <c r="L1075" s="127"/>
      <c r="M1075" s="127"/>
      <c r="N1075" s="84"/>
      <c r="O1075" s="85"/>
      <c r="P1075" s="85"/>
      <c r="Q1075" s="85"/>
      <c r="R1075" s="86"/>
      <c r="S1075" s="80"/>
      <c r="T1075" s="87"/>
      <c r="U1075" s="88" t="str">
        <f t="shared" si="233"/>
        <v xml:space="preserve"> </v>
      </c>
      <c r="V1075" s="89"/>
      <c r="W1075" s="90" t="str">
        <f t="shared" si="234"/>
        <v xml:space="preserve"> </v>
      </c>
      <c r="X1075" s="90"/>
      <c r="Y1075" s="90"/>
      <c r="Z1075" s="90"/>
      <c r="AA1075" s="90"/>
      <c r="AB1075" s="87" t="s">
        <v>74</v>
      </c>
      <c r="AC1075" s="76"/>
      <c r="AD1075" s="91">
        <f t="shared" si="229"/>
        <v>0</v>
      </c>
      <c r="AE1075" s="88" t="str">
        <f t="shared" si="235"/>
        <v xml:space="preserve"> </v>
      </c>
      <c r="AF1075" s="91" t="str">
        <f t="shared" si="230"/>
        <v xml:space="preserve"> </v>
      </c>
      <c r="AG1075" s="78"/>
      <c r="AH1075" s="78"/>
      <c r="AI1075" s="78"/>
      <c r="AK1075" s="94" t="str">
        <f t="shared" si="231"/>
        <v>≤60</v>
      </c>
      <c r="AL1075" s="94">
        <f t="shared" ca="1" si="232"/>
        <v>36</v>
      </c>
      <c r="AM1075" s="95">
        <f t="shared" si="240"/>
        <v>0</v>
      </c>
      <c r="AN1075" s="95">
        <f t="shared" si="241"/>
        <v>0</v>
      </c>
      <c r="AO1075" s="96">
        <f t="shared" si="236"/>
        <v>0</v>
      </c>
      <c r="AP1075" s="96">
        <f t="shared" si="237"/>
        <v>0</v>
      </c>
    </row>
    <row r="1076" spans="2:42" s="97" customFormat="1" ht="52.8" x14ac:dyDescent="0.3">
      <c r="B1076" s="79">
        <f t="shared" si="238"/>
        <v>1073</v>
      </c>
      <c r="C1076" s="79"/>
      <c r="D1076" s="80" t="s">
        <v>94</v>
      </c>
      <c r="E1076" s="80"/>
      <c r="F1076" s="81"/>
      <c r="G1076" s="82" t="str">
        <f t="shared" si="239"/>
        <v xml:space="preserve">Группа от QF </v>
      </c>
      <c r="H1076" s="83"/>
      <c r="I1076" s="83"/>
      <c r="J1076" s="83"/>
      <c r="K1076" s="83"/>
      <c r="L1076" s="127"/>
      <c r="M1076" s="127"/>
      <c r="N1076" s="84"/>
      <c r="O1076" s="85"/>
      <c r="P1076" s="85"/>
      <c r="Q1076" s="85"/>
      <c r="R1076" s="86"/>
      <c r="S1076" s="80"/>
      <c r="T1076" s="87"/>
      <c r="U1076" s="88" t="str">
        <f t="shared" si="233"/>
        <v xml:space="preserve"> </v>
      </c>
      <c r="V1076" s="89"/>
      <c r="W1076" s="90" t="str">
        <f t="shared" si="234"/>
        <v xml:space="preserve"> </v>
      </c>
      <c r="X1076" s="90"/>
      <c r="Y1076" s="90"/>
      <c r="Z1076" s="90"/>
      <c r="AA1076" s="90"/>
      <c r="AB1076" s="87" t="s">
        <v>74</v>
      </c>
      <c r="AC1076" s="76"/>
      <c r="AD1076" s="91">
        <f t="shared" si="229"/>
        <v>0</v>
      </c>
      <c r="AE1076" s="88" t="str">
        <f t="shared" si="235"/>
        <v xml:space="preserve"> </v>
      </c>
      <c r="AF1076" s="91" t="str">
        <f t="shared" si="230"/>
        <v xml:space="preserve"> </v>
      </c>
      <c r="AG1076" s="78"/>
      <c r="AH1076" s="78"/>
      <c r="AI1076" s="78"/>
      <c r="AK1076" s="94" t="str">
        <f t="shared" si="231"/>
        <v>≤60</v>
      </c>
      <c r="AL1076" s="94">
        <f t="shared" ca="1" si="232"/>
        <v>42</v>
      </c>
      <c r="AM1076" s="95">
        <f t="shared" si="240"/>
        <v>0</v>
      </c>
      <c r="AN1076" s="95">
        <f t="shared" si="241"/>
        <v>0</v>
      </c>
      <c r="AO1076" s="96">
        <f t="shared" si="236"/>
        <v>0</v>
      </c>
      <c r="AP1076" s="96">
        <f t="shared" si="237"/>
        <v>0</v>
      </c>
    </row>
    <row r="1077" spans="2:42" s="97" customFormat="1" ht="52.8" x14ac:dyDescent="0.3">
      <c r="B1077" s="79">
        <f t="shared" si="238"/>
        <v>1074</v>
      </c>
      <c r="C1077" s="79"/>
      <c r="D1077" s="80" t="s">
        <v>94</v>
      </c>
      <c r="E1077" s="80"/>
      <c r="F1077" s="81"/>
      <c r="G1077" s="82" t="str">
        <f t="shared" si="239"/>
        <v xml:space="preserve">Группа от QF </v>
      </c>
      <c r="H1077" s="83"/>
      <c r="I1077" s="83"/>
      <c r="J1077" s="83"/>
      <c r="K1077" s="83"/>
      <c r="L1077" s="127"/>
      <c r="M1077" s="127"/>
      <c r="N1077" s="84"/>
      <c r="O1077" s="85"/>
      <c r="P1077" s="85"/>
      <c r="Q1077" s="85"/>
      <c r="R1077" s="86"/>
      <c r="S1077" s="80"/>
      <c r="T1077" s="87"/>
      <c r="U1077" s="88" t="str">
        <f t="shared" si="233"/>
        <v xml:space="preserve"> </v>
      </c>
      <c r="V1077" s="89"/>
      <c r="W1077" s="90" t="str">
        <f t="shared" si="234"/>
        <v xml:space="preserve"> </v>
      </c>
      <c r="X1077" s="90"/>
      <c r="Y1077" s="90"/>
      <c r="Z1077" s="90"/>
      <c r="AA1077" s="90"/>
      <c r="AB1077" s="87" t="s">
        <v>74</v>
      </c>
      <c r="AC1077" s="76"/>
      <c r="AD1077" s="91">
        <f t="shared" si="229"/>
        <v>0</v>
      </c>
      <c r="AE1077" s="88" t="str">
        <f t="shared" si="235"/>
        <v xml:space="preserve"> </v>
      </c>
      <c r="AF1077" s="91" t="str">
        <f t="shared" si="230"/>
        <v xml:space="preserve"> </v>
      </c>
      <c r="AG1077" s="78"/>
      <c r="AH1077" s="78"/>
      <c r="AI1077" s="78"/>
      <c r="AK1077" s="94" t="str">
        <f t="shared" si="231"/>
        <v>≤60</v>
      </c>
      <c r="AL1077" s="94">
        <f t="shared" ca="1" si="232"/>
        <v>30</v>
      </c>
      <c r="AM1077" s="95">
        <f t="shared" si="240"/>
        <v>0</v>
      </c>
      <c r="AN1077" s="95">
        <f t="shared" si="241"/>
        <v>0</v>
      </c>
      <c r="AO1077" s="96">
        <f t="shared" si="236"/>
        <v>0</v>
      </c>
      <c r="AP1077" s="96">
        <f t="shared" si="237"/>
        <v>0</v>
      </c>
    </row>
    <row r="1078" spans="2:42" s="97" customFormat="1" ht="52.8" x14ac:dyDescent="0.3">
      <c r="B1078" s="79">
        <f t="shared" si="238"/>
        <v>1075</v>
      </c>
      <c r="C1078" s="79"/>
      <c r="D1078" s="80" t="s">
        <v>94</v>
      </c>
      <c r="E1078" s="80"/>
      <c r="F1078" s="81"/>
      <c r="G1078" s="82" t="str">
        <f t="shared" si="239"/>
        <v xml:space="preserve">Группа от QF </v>
      </c>
      <c r="H1078" s="83"/>
      <c r="I1078" s="83"/>
      <c r="J1078" s="83"/>
      <c r="K1078" s="83"/>
      <c r="L1078" s="127"/>
      <c r="M1078" s="127"/>
      <c r="N1078" s="84"/>
      <c r="O1078" s="85"/>
      <c r="P1078" s="85"/>
      <c r="Q1078" s="85"/>
      <c r="R1078" s="86"/>
      <c r="S1078" s="80"/>
      <c r="T1078" s="87"/>
      <c r="U1078" s="88" t="str">
        <f t="shared" si="233"/>
        <v xml:space="preserve"> </v>
      </c>
      <c r="V1078" s="89"/>
      <c r="W1078" s="90" t="str">
        <f t="shared" si="234"/>
        <v xml:space="preserve"> </v>
      </c>
      <c r="X1078" s="90"/>
      <c r="Y1078" s="90"/>
      <c r="Z1078" s="90"/>
      <c r="AA1078" s="90"/>
      <c r="AB1078" s="87" t="s">
        <v>74</v>
      </c>
      <c r="AC1078" s="76"/>
      <c r="AD1078" s="91">
        <f t="shared" si="229"/>
        <v>0</v>
      </c>
      <c r="AE1078" s="88" t="str">
        <f t="shared" si="235"/>
        <v xml:space="preserve"> </v>
      </c>
      <c r="AF1078" s="91" t="str">
        <f t="shared" si="230"/>
        <v xml:space="preserve"> </v>
      </c>
      <c r="AG1078" s="78"/>
      <c r="AH1078" s="78"/>
      <c r="AI1078" s="78"/>
      <c r="AK1078" s="94" t="str">
        <f t="shared" si="231"/>
        <v>≤60</v>
      </c>
      <c r="AL1078" s="94">
        <f t="shared" ca="1" si="232"/>
        <v>50</v>
      </c>
      <c r="AM1078" s="95">
        <f t="shared" si="240"/>
        <v>0</v>
      </c>
      <c r="AN1078" s="95">
        <f t="shared" si="241"/>
        <v>0</v>
      </c>
      <c r="AO1078" s="96">
        <f t="shared" si="236"/>
        <v>0</v>
      </c>
      <c r="AP1078" s="96">
        <f t="shared" si="237"/>
        <v>0</v>
      </c>
    </row>
    <row r="1079" spans="2:42" s="97" customFormat="1" ht="52.8" x14ac:dyDescent="0.3">
      <c r="B1079" s="79">
        <f t="shared" si="238"/>
        <v>1076</v>
      </c>
      <c r="C1079" s="79"/>
      <c r="D1079" s="80" t="s">
        <v>94</v>
      </c>
      <c r="E1079" s="80"/>
      <c r="F1079" s="81"/>
      <c r="G1079" s="82" t="str">
        <f t="shared" si="239"/>
        <v xml:space="preserve">Группа от QF </v>
      </c>
      <c r="H1079" s="83"/>
      <c r="I1079" s="83"/>
      <c r="J1079" s="83"/>
      <c r="K1079" s="83"/>
      <c r="L1079" s="127"/>
      <c r="M1079" s="127"/>
      <c r="N1079" s="84"/>
      <c r="O1079" s="85"/>
      <c r="P1079" s="85"/>
      <c r="Q1079" s="85"/>
      <c r="R1079" s="86"/>
      <c r="S1079" s="80"/>
      <c r="T1079" s="87"/>
      <c r="U1079" s="88" t="str">
        <f t="shared" si="233"/>
        <v xml:space="preserve"> </v>
      </c>
      <c r="V1079" s="89"/>
      <c r="W1079" s="90" t="str">
        <f t="shared" si="234"/>
        <v xml:space="preserve"> </v>
      </c>
      <c r="X1079" s="90"/>
      <c r="Y1079" s="90"/>
      <c r="Z1079" s="90"/>
      <c r="AA1079" s="90"/>
      <c r="AB1079" s="87" t="s">
        <v>74</v>
      </c>
      <c r="AC1079" s="76"/>
      <c r="AD1079" s="91">
        <f t="shared" si="229"/>
        <v>0</v>
      </c>
      <c r="AE1079" s="88" t="str">
        <f t="shared" si="235"/>
        <v xml:space="preserve"> </v>
      </c>
      <c r="AF1079" s="91" t="str">
        <f t="shared" si="230"/>
        <v xml:space="preserve"> </v>
      </c>
      <c r="AG1079" s="78"/>
      <c r="AH1079" s="78"/>
      <c r="AI1079" s="78"/>
      <c r="AK1079" s="94" t="str">
        <f t="shared" si="231"/>
        <v>≤60</v>
      </c>
      <c r="AL1079" s="94">
        <f t="shared" ca="1" si="232"/>
        <v>27</v>
      </c>
      <c r="AM1079" s="95">
        <f t="shared" si="240"/>
        <v>0</v>
      </c>
      <c r="AN1079" s="95">
        <f t="shared" si="241"/>
        <v>0</v>
      </c>
      <c r="AO1079" s="96">
        <f t="shared" si="236"/>
        <v>0</v>
      </c>
      <c r="AP1079" s="96">
        <f t="shared" si="237"/>
        <v>0</v>
      </c>
    </row>
    <row r="1080" spans="2:42" s="97" customFormat="1" ht="52.8" x14ac:dyDescent="0.3">
      <c r="B1080" s="79">
        <f t="shared" si="238"/>
        <v>1077</v>
      </c>
      <c r="C1080" s="79"/>
      <c r="D1080" s="80" t="s">
        <v>94</v>
      </c>
      <c r="E1080" s="80"/>
      <c r="F1080" s="81"/>
      <c r="G1080" s="82" t="str">
        <f t="shared" si="239"/>
        <v xml:space="preserve">Группа от QF </v>
      </c>
      <c r="H1080" s="83"/>
      <c r="I1080" s="83"/>
      <c r="J1080" s="83"/>
      <c r="K1080" s="83"/>
      <c r="L1080" s="127"/>
      <c r="M1080" s="127"/>
      <c r="N1080" s="84"/>
      <c r="O1080" s="85"/>
      <c r="P1080" s="85"/>
      <c r="Q1080" s="85"/>
      <c r="R1080" s="86"/>
      <c r="S1080" s="80"/>
      <c r="T1080" s="87"/>
      <c r="U1080" s="88" t="str">
        <f t="shared" si="233"/>
        <v xml:space="preserve"> </v>
      </c>
      <c r="V1080" s="89"/>
      <c r="W1080" s="90" t="str">
        <f t="shared" si="234"/>
        <v xml:space="preserve"> </v>
      </c>
      <c r="X1080" s="90"/>
      <c r="Y1080" s="90"/>
      <c r="Z1080" s="90"/>
      <c r="AA1080" s="90"/>
      <c r="AB1080" s="87" t="s">
        <v>74</v>
      </c>
      <c r="AC1080" s="76"/>
      <c r="AD1080" s="91">
        <f t="shared" si="229"/>
        <v>0</v>
      </c>
      <c r="AE1080" s="88" t="str">
        <f t="shared" si="235"/>
        <v xml:space="preserve"> </v>
      </c>
      <c r="AF1080" s="91" t="str">
        <f t="shared" si="230"/>
        <v xml:space="preserve"> </v>
      </c>
      <c r="AG1080" s="78"/>
      <c r="AH1080" s="78"/>
      <c r="AI1080" s="78"/>
      <c r="AK1080" s="94" t="str">
        <f t="shared" si="231"/>
        <v>≤60</v>
      </c>
      <c r="AL1080" s="94">
        <f t="shared" ca="1" si="232"/>
        <v>32</v>
      </c>
      <c r="AM1080" s="95">
        <f t="shared" si="240"/>
        <v>0</v>
      </c>
      <c r="AN1080" s="95">
        <f t="shared" si="241"/>
        <v>0</v>
      </c>
      <c r="AO1080" s="96">
        <f t="shared" si="236"/>
        <v>0</v>
      </c>
      <c r="AP1080" s="96">
        <f t="shared" si="237"/>
        <v>0</v>
      </c>
    </row>
    <row r="1081" spans="2:42" s="97" customFormat="1" ht="52.8" x14ac:dyDescent="0.3">
      <c r="B1081" s="79">
        <f t="shared" si="238"/>
        <v>1078</v>
      </c>
      <c r="C1081" s="79"/>
      <c r="D1081" s="80" t="s">
        <v>94</v>
      </c>
      <c r="E1081" s="80"/>
      <c r="F1081" s="81"/>
      <c r="G1081" s="82" t="str">
        <f t="shared" si="239"/>
        <v xml:space="preserve">Группа от QF </v>
      </c>
      <c r="H1081" s="83"/>
      <c r="I1081" s="83"/>
      <c r="J1081" s="83"/>
      <c r="K1081" s="83"/>
      <c r="L1081" s="127"/>
      <c r="M1081" s="127"/>
      <c r="N1081" s="84"/>
      <c r="O1081" s="85"/>
      <c r="P1081" s="85"/>
      <c r="Q1081" s="85"/>
      <c r="R1081" s="86"/>
      <c r="S1081" s="80"/>
      <c r="T1081" s="87"/>
      <c r="U1081" s="88" t="str">
        <f t="shared" si="233"/>
        <v xml:space="preserve"> </v>
      </c>
      <c r="V1081" s="89"/>
      <c r="W1081" s="90" t="str">
        <f t="shared" si="234"/>
        <v xml:space="preserve"> </v>
      </c>
      <c r="X1081" s="90"/>
      <c r="Y1081" s="90"/>
      <c r="Z1081" s="90"/>
      <c r="AA1081" s="90"/>
      <c r="AB1081" s="87" t="s">
        <v>74</v>
      </c>
      <c r="AC1081" s="76"/>
      <c r="AD1081" s="91">
        <f t="shared" si="229"/>
        <v>0</v>
      </c>
      <c r="AE1081" s="88" t="str">
        <f t="shared" si="235"/>
        <v xml:space="preserve"> </v>
      </c>
      <c r="AF1081" s="91" t="str">
        <f t="shared" si="230"/>
        <v xml:space="preserve"> </v>
      </c>
      <c r="AG1081" s="78"/>
      <c r="AH1081" s="78"/>
      <c r="AI1081" s="78"/>
      <c r="AK1081" s="94" t="str">
        <f t="shared" si="231"/>
        <v>≤60</v>
      </c>
      <c r="AL1081" s="94">
        <f t="shared" ca="1" si="232"/>
        <v>27</v>
      </c>
      <c r="AM1081" s="95">
        <f t="shared" si="240"/>
        <v>0</v>
      </c>
      <c r="AN1081" s="95">
        <f t="shared" si="241"/>
        <v>0</v>
      </c>
      <c r="AO1081" s="96">
        <f t="shared" si="236"/>
        <v>0</v>
      </c>
      <c r="AP1081" s="96">
        <f t="shared" si="237"/>
        <v>0</v>
      </c>
    </row>
    <row r="1082" spans="2:42" s="97" customFormat="1" ht="52.8" x14ac:dyDescent="0.3">
      <c r="B1082" s="79">
        <f t="shared" si="238"/>
        <v>1079</v>
      </c>
      <c r="C1082" s="79"/>
      <c r="D1082" s="80" t="s">
        <v>94</v>
      </c>
      <c r="E1082" s="80"/>
      <c r="F1082" s="81"/>
      <c r="G1082" s="82" t="str">
        <f t="shared" si="239"/>
        <v xml:space="preserve">Группа от QF </v>
      </c>
      <c r="H1082" s="83"/>
      <c r="I1082" s="83"/>
      <c r="J1082" s="83"/>
      <c r="K1082" s="83"/>
      <c r="L1082" s="127"/>
      <c r="M1082" s="127"/>
      <c r="N1082" s="84"/>
      <c r="O1082" s="85"/>
      <c r="P1082" s="85"/>
      <c r="Q1082" s="85"/>
      <c r="R1082" s="86"/>
      <c r="S1082" s="80"/>
      <c r="T1082" s="87"/>
      <c r="U1082" s="88" t="str">
        <f t="shared" si="233"/>
        <v xml:space="preserve"> </v>
      </c>
      <c r="V1082" s="89"/>
      <c r="W1082" s="90" t="str">
        <f t="shared" si="234"/>
        <v xml:space="preserve"> </v>
      </c>
      <c r="X1082" s="90"/>
      <c r="Y1082" s="90"/>
      <c r="Z1082" s="90"/>
      <c r="AA1082" s="90"/>
      <c r="AB1082" s="87" t="s">
        <v>74</v>
      </c>
      <c r="AC1082" s="76"/>
      <c r="AD1082" s="91">
        <f t="shared" si="229"/>
        <v>0</v>
      </c>
      <c r="AE1082" s="88" t="str">
        <f t="shared" si="235"/>
        <v xml:space="preserve"> </v>
      </c>
      <c r="AF1082" s="91" t="str">
        <f t="shared" si="230"/>
        <v xml:space="preserve"> </v>
      </c>
      <c r="AG1082" s="78"/>
      <c r="AH1082" s="78"/>
      <c r="AI1082" s="78"/>
      <c r="AK1082" s="94" t="str">
        <f t="shared" si="231"/>
        <v>≤60</v>
      </c>
      <c r="AL1082" s="94">
        <f t="shared" ca="1" si="232"/>
        <v>50</v>
      </c>
      <c r="AM1082" s="95">
        <f t="shared" si="240"/>
        <v>0</v>
      </c>
      <c r="AN1082" s="95">
        <f t="shared" si="241"/>
        <v>0</v>
      </c>
      <c r="AO1082" s="96">
        <f t="shared" si="236"/>
        <v>0</v>
      </c>
      <c r="AP1082" s="96">
        <f t="shared" si="237"/>
        <v>0</v>
      </c>
    </row>
    <row r="1083" spans="2:42" s="97" customFormat="1" ht="52.8" x14ac:dyDescent="0.3">
      <c r="B1083" s="79">
        <f t="shared" si="238"/>
        <v>1080</v>
      </c>
      <c r="C1083" s="79"/>
      <c r="D1083" s="80" t="s">
        <v>94</v>
      </c>
      <c r="E1083" s="80"/>
      <c r="F1083" s="81"/>
      <c r="G1083" s="82" t="str">
        <f t="shared" si="239"/>
        <v xml:space="preserve">Группа от QF </v>
      </c>
      <c r="H1083" s="83"/>
      <c r="I1083" s="83"/>
      <c r="J1083" s="83"/>
      <c r="K1083" s="83"/>
      <c r="L1083" s="127"/>
      <c r="M1083" s="127"/>
      <c r="N1083" s="84"/>
      <c r="O1083" s="85"/>
      <c r="P1083" s="85"/>
      <c r="Q1083" s="85"/>
      <c r="R1083" s="86"/>
      <c r="S1083" s="80"/>
      <c r="T1083" s="87"/>
      <c r="U1083" s="88" t="str">
        <f t="shared" si="233"/>
        <v xml:space="preserve"> </v>
      </c>
      <c r="V1083" s="89"/>
      <c r="W1083" s="90" t="str">
        <f t="shared" si="234"/>
        <v xml:space="preserve"> </v>
      </c>
      <c r="X1083" s="90"/>
      <c r="Y1083" s="90"/>
      <c r="Z1083" s="90"/>
      <c r="AA1083" s="90"/>
      <c r="AB1083" s="87" t="s">
        <v>74</v>
      </c>
      <c r="AC1083" s="76"/>
      <c r="AD1083" s="91">
        <f t="shared" si="229"/>
        <v>0</v>
      </c>
      <c r="AE1083" s="88" t="str">
        <f t="shared" si="235"/>
        <v xml:space="preserve"> </v>
      </c>
      <c r="AF1083" s="91" t="str">
        <f t="shared" si="230"/>
        <v xml:space="preserve"> </v>
      </c>
      <c r="AG1083" s="78"/>
      <c r="AH1083" s="78"/>
      <c r="AI1083" s="78"/>
      <c r="AK1083" s="94" t="str">
        <f t="shared" si="231"/>
        <v>≤60</v>
      </c>
      <c r="AL1083" s="94">
        <f t="shared" ca="1" si="232"/>
        <v>32</v>
      </c>
      <c r="AM1083" s="95">
        <f t="shared" si="240"/>
        <v>0</v>
      </c>
      <c r="AN1083" s="95">
        <f t="shared" si="241"/>
        <v>0</v>
      </c>
      <c r="AO1083" s="96">
        <f t="shared" si="236"/>
        <v>0</v>
      </c>
      <c r="AP1083" s="96">
        <f t="shared" si="237"/>
        <v>0</v>
      </c>
    </row>
    <row r="1084" spans="2:42" s="97" customFormat="1" ht="52.8" x14ac:dyDescent="0.3">
      <c r="B1084" s="79">
        <f t="shared" si="238"/>
        <v>1081</v>
      </c>
      <c r="C1084" s="79"/>
      <c r="D1084" s="80" t="s">
        <v>94</v>
      </c>
      <c r="E1084" s="80"/>
      <c r="F1084" s="81"/>
      <c r="G1084" s="82" t="str">
        <f t="shared" si="239"/>
        <v xml:space="preserve">Группа от QF </v>
      </c>
      <c r="H1084" s="83"/>
      <c r="I1084" s="83"/>
      <c r="J1084" s="83"/>
      <c r="K1084" s="83"/>
      <c r="L1084" s="127"/>
      <c r="M1084" s="127"/>
      <c r="N1084" s="84"/>
      <c r="O1084" s="85"/>
      <c r="P1084" s="85"/>
      <c r="Q1084" s="85"/>
      <c r="R1084" s="86"/>
      <c r="S1084" s="80"/>
      <c r="T1084" s="87"/>
      <c r="U1084" s="88" t="str">
        <f t="shared" si="233"/>
        <v xml:space="preserve"> </v>
      </c>
      <c r="V1084" s="89"/>
      <c r="W1084" s="90" t="str">
        <f t="shared" si="234"/>
        <v xml:space="preserve"> </v>
      </c>
      <c r="X1084" s="90"/>
      <c r="Y1084" s="90"/>
      <c r="Z1084" s="90"/>
      <c r="AA1084" s="90"/>
      <c r="AB1084" s="87" t="s">
        <v>74</v>
      </c>
      <c r="AC1084" s="76"/>
      <c r="AD1084" s="91">
        <f t="shared" si="229"/>
        <v>0</v>
      </c>
      <c r="AE1084" s="88" t="str">
        <f t="shared" si="235"/>
        <v xml:space="preserve"> </v>
      </c>
      <c r="AF1084" s="91" t="str">
        <f t="shared" si="230"/>
        <v xml:space="preserve"> </v>
      </c>
      <c r="AG1084" s="78"/>
      <c r="AH1084" s="78"/>
      <c r="AI1084" s="78"/>
      <c r="AK1084" s="94" t="str">
        <f t="shared" si="231"/>
        <v>≤60</v>
      </c>
      <c r="AL1084" s="94">
        <f t="shared" ca="1" si="232"/>
        <v>41</v>
      </c>
      <c r="AM1084" s="95">
        <f t="shared" si="240"/>
        <v>0</v>
      </c>
      <c r="AN1084" s="95">
        <f t="shared" si="241"/>
        <v>0</v>
      </c>
      <c r="AO1084" s="96">
        <f t="shared" si="236"/>
        <v>0</v>
      </c>
      <c r="AP1084" s="96">
        <f t="shared" si="237"/>
        <v>0</v>
      </c>
    </row>
    <row r="1085" spans="2:42" s="97" customFormat="1" ht="52.8" x14ac:dyDescent="0.3">
      <c r="B1085" s="79">
        <f t="shared" si="238"/>
        <v>1082</v>
      </c>
      <c r="C1085" s="79"/>
      <c r="D1085" s="80" t="s">
        <v>94</v>
      </c>
      <c r="E1085" s="80"/>
      <c r="F1085" s="81"/>
      <c r="G1085" s="82" t="str">
        <f t="shared" si="239"/>
        <v xml:space="preserve">Группа от QF </v>
      </c>
      <c r="H1085" s="83"/>
      <c r="I1085" s="83"/>
      <c r="J1085" s="83"/>
      <c r="K1085" s="83"/>
      <c r="L1085" s="127"/>
      <c r="M1085" s="127"/>
      <c r="N1085" s="84"/>
      <c r="O1085" s="85"/>
      <c r="P1085" s="85"/>
      <c r="Q1085" s="85"/>
      <c r="R1085" s="86"/>
      <c r="S1085" s="80"/>
      <c r="T1085" s="87"/>
      <c r="U1085" s="88" t="str">
        <f t="shared" si="233"/>
        <v xml:space="preserve"> </v>
      </c>
      <c r="V1085" s="89"/>
      <c r="W1085" s="90" t="str">
        <f t="shared" si="234"/>
        <v xml:space="preserve"> </v>
      </c>
      <c r="X1085" s="90"/>
      <c r="Y1085" s="90"/>
      <c r="Z1085" s="90"/>
      <c r="AA1085" s="90"/>
      <c r="AB1085" s="87" t="s">
        <v>74</v>
      </c>
      <c r="AC1085" s="76"/>
      <c r="AD1085" s="91">
        <f t="shared" si="229"/>
        <v>0</v>
      </c>
      <c r="AE1085" s="88" t="str">
        <f t="shared" si="235"/>
        <v xml:space="preserve"> </v>
      </c>
      <c r="AF1085" s="91" t="str">
        <f t="shared" si="230"/>
        <v xml:space="preserve"> </v>
      </c>
      <c r="AG1085" s="78"/>
      <c r="AH1085" s="78"/>
      <c r="AI1085" s="78"/>
      <c r="AK1085" s="94" t="str">
        <f t="shared" si="231"/>
        <v>≤60</v>
      </c>
      <c r="AL1085" s="94">
        <f t="shared" ca="1" si="232"/>
        <v>49</v>
      </c>
      <c r="AM1085" s="95">
        <f t="shared" si="240"/>
        <v>0</v>
      </c>
      <c r="AN1085" s="95">
        <f t="shared" si="241"/>
        <v>0</v>
      </c>
      <c r="AO1085" s="96">
        <f t="shared" si="236"/>
        <v>0</v>
      </c>
      <c r="AP1085" s="96">
        <f t="shared" si="237"/>
        <v>0</v>
      </c>
    </row>
    <row r="1086" spans="2:42" s="97" customFormat="1" ht="52.8" x14ac:dyDescent="0.3">
      <c r="B1086" s="79">
        <f t="shared" si="238"/>
        <v>1083</v>
      </c>
      <c r="C1086" s="79"/>
      <c r="D1086" s="80" t="s">
        <v>94</v>
      </c>
      <c r="E1086" s="80"/>
      <c r="F1086" s="81"/>
      <c r="G1086" s="82" t="str">
        <f t="shared" si="239"/>
        <v xml:space="preserve">Группа от QF </v>
      </c>
      <c r="H1086" s="83"/>
      <c r="I1086" s="83"/>
      <c r="J1086" s="83"/>
      <c r="K1086" s="83"/>
      <c r="L1086" s="127"/>
      <c r="M1086" s="127"/>
      <c r="N1086" s="84"/>
      <c r="O1086" s="85"/>
      <c r="P1086" s="85"/>
      <c r="Q1086" s="85"/>
      <c r="R1086" s="86"/>
      <c r="S1086" s="80"/>
      <c r="T1086" s="87"/>
      <c r="U1086" s="88" t="str">
        <f t="shared" si="233"/>
        <v xml:space="preserve"> </v>
      </c>
      <c r="V1086" s="89"/>
      <c r="W1086" s="90" t="str">
        <f t="shared" si="234"/>
        <v xml:space="preserve"> </v>
      </c>
      <c r="X1086" s="90"/>
      <c r="Y1086" s="90"/>
      <c r="Z1086" s="90"/>
      <c r="AA1086" s="90"/>
      <c r="AB1086" s="87" t="s">
        <v>74</v>
      </c>
      <c r="AC1086" s="76"/>
      <c r="AD1086" s="91">
        <f t="shared" si="229"/>
        <v>0</v>
      </c>
      <c r="AE1086" s="88" t="str">
        <f t="shared" si="235"/>
        <v xml:space="preserve"> </v>
      </c>
      <c r="AF1086" s="91" t="str">
        <f t="shared" si="230"/>
        <v xml:space="preserve"> </v>
      </c>
      <c r="AG1086" s="78"/>
      <c r="AH1086" s="78"/>
      <c r="AI1086" s="78"/>
      <c r="AK1086" s="94" t="str">
        <f t="shared" si="231"/>
        <v>≤60</v>
      </c>
      <c r="AL1086" s="94">
        <f t="shared" ca="1" si="232"/>
        <v>35</v>
      </c>
      <c r="AM1086" s="95">
        <f t="shared" si="240"/>
        <v>0</v>
      </c>
      <c r="AN1086" s="95">
        <f t="shared" si="241"/>
        <v>0</v>
      </c>
      <c r="AO1086" s="96">
        <f t="shared" si="236"/>
        <v>0</v>
      </c>
      <c r="AP1086" s="96">
        <f t="shared" si="237"/>
        <v>0</v>
      </c>
    </row>
    <row r="1087" spans="2:42" s="97" customFormat="1" ht="52.8" x14ac:dyDescent="0.3">
      <c r="B1087" s="79">
        <f t="shared" si="238"/>
        <v>1084</v>
      </c>
      <c r="C1087" s="79"/>
      <c r="D1087" s="80" t="s">
        <v>94</v>
      </c>
      <c r="E1087" s="80"/>
      <c r="F1087" s="81"/>
      <c r="G1087" s="82" t="str">
        <f t="shared" si="239"/>
        <v xml:space="preserve">Группа от QF </v>
      </c>
      <c r="H1087" s="83"/>
      <c r="I1087" s="83"/>
      <c r="J1087" s="83"/>
      <c r="K1087" s="83"/>
      <c r="L1087" s="127"/>
      <c r="M1087" s="127"/>
      <c r="N1087" s="84"/>
      <c r="O1087" s="85"/>
      <c r="P1087" s="85"/>
      <c r="Q1087" s="85"/>
      <c r="R1087" s="86"/>
      <c r="S1087" s="80"/>
      <c r="T1087" s="87"/>
      <c r="U1087" s="88" t="str">
        <f t="shared" si="233"/>
        <v xml:space="preserve"> </v>
      </c>
      <c r="V1087" s="89"/>
      <c r="W1087" s="90" t="str">
        <f t="shared" si="234"/>
        <v xml:space="preserve"> </v>
      </c>
      <c r="X1087" s="90"/>
      <c r="Y1087" s="90"/>
      <c r="Z1087" s="90"/>
      <c r="AA1087" s="90"/>
      <c r="AB1087" s="87" t="s">
        <v>74</v>
      </c>
      <c r="AC1087" s="76"/>
      <c r="AD1087" s="91">
        <f t="shared" si="229"/>
        <v>0</v>
      </c>
      <c r="AE1087" s="88" t="str">
        <f t="shared" si="235"/>
        <v xml:space="preserve"> </v>
      </c>
      <c r="AF1087" s="91" t="str">
        <f t="shared" si="230"/>
        <v xml:space="preserve"> </v>
      </c>
      <c r="AG1087" s="78"/>
      <c r="AH1087" s="78"/>
      <c r="AI1087" s="78"/>
      <c r="AK1087" s="94" t="str">
        <f t="shared" si="231"/>
        <v>≤60</v>
      </c>
      <c r="AL1087" s="94">
        <f t="shared" ca="1" si="232"/>
        <v>34</v>
      </c>
      <c r="AM1087" s="95">
        <f t="shared" si="240"/>
        <v>0</v>
      </c>
      <c r="AN1087" s="95">
        <f t="shared" si="241"/>
        <v>0</v>
      </c>
      <c r="AO1087" s="96">
        <f t="shared" si="236"/>
        <v>0</v>
      </c>
      <c r="AP1087" s="96">
        <f t="shared" si="237"/>
        <v>0</v>
      </c>
    </row>
    <row r="1088" spans="2:42" s="97" customFormat="1" ht="52.8" x14ac:dyDescent="0.3">
      <c r="B1088" s="79">
        <f t="shared" si="238"/>
        <v>1085</v>
      </c>
      <c r="C1088" s="79"/>
      <c r="D1088" s="80" t="s">
        <v>94</v>
      </c>
      <c r="E1088" s="80"/>
      <c r="F1088" s="81"/>
      <c r="G1088" s="82" t="str">
        <f t="shared" si="239"/>
        <v xml:space="preserve">Группа от QF </v>
      </c>
      <c r="H1088" s="83"/>
      <c r="I1088" s="83"/>
      <c r="J1088" s="83"/>
      <c r="K1088" s="83"/>
      <c r="L1088" s="127"/>
      <c r="M1088" s="127"/>
      <c r="N1088" s="84"/>
      <c r="O1088" s="85"/>
      <c r="P1088" s="85"/>
      <c r="Q1088" s="85"/>
      <c r="R1088" s="86"/>
      <c r="S1088" s="80"/>
      <c r="T1088" s="87"/>
      <c r="U1088" s="88" t="str">
        <f t="shared" si="233"/>
        <v xml:space="preserve"> </v>
      </c>
      <c r="V1088" s="89"/>
      <c r="W1088" s="90" t="str">
        <f t="shared" si="234"/>
        <v xml:space="preserve"> </v>
      </c>
      <c r="X1088" s="90"/>
      <c r="Y1088" s="90"/>
      <c r="Z1088" s="90"/>
      <c r="AA1088" s="90"/>
      <c r="AB1088" s="87" t="s">
        <v>74</v>
      </c>
      <c r="AC1088" s="76"/>
      <c r="AD1088" s="91">
        <f t="shared" si="229"/>
        <v>0</v>
      </c>
      <c r="AE1088" s="88" t="str">
        <f t="shared" si="235"/>
        <v xml:space="preserve"> </v>
      </c>
      <c r="AF1088" s="91" t="str">
        <f t="shared" si="230"/>
        <v xml:space="preserve"> </v>
      </c>
      <c r="AG1088" s="78"/>
      <c r="AH1088" s="78"/>
      <c r="AI1088" s="78"/>
      <c r="AK1088" s="94" t="str">
        <f t="shared" si="231"/>
        <v>≤60</v>
      </c>
      <c r="AL1088" s="94">
        <f t="shared" ca="1" si="232"/>
        <v>36</v>
      </c>
      <c r="AM1088" s="95">
        <f t="shared" si="240"/>
        <v>0</v>
      </c>
      <c r="AN1088" s="95">
        <f t="shared" si="241"/>
        <v>0</v>
      </c>
      <c r="AO1088" s="96">
        <f t="shared" si="236"/>
        <v>0</v>
      </c>
      <c r="AP1088" s="96">
        <f t="shared" si="237"/>
        <v>0</v>
      </c>
    </row>
    <row r="1089" spans="2:42" s="97" customFormat="1" ht="52.8" x14ac:dyDescent="0.3">
      <c r="B1089" s="79">
        <f t="shared" si="238"/>
        <v>1086</v>
      </c>
      <c r="C1089" s="79"/>
      <c r="D1089" s="80" t="s">
        <v>94</v>
      </c>
      <c r="E1089" s="80"/>
      <c r="F1089" s="81"/>
      <c r="G1089" s="82" t="str">
        <f t="shared" si="239"/>
        <v xml:space="preserve">Группа от QF </v>
      </c>
      <c r="H1089" s="83"/>
      <c r="I1089" s="83"/>
      <c r="J1089" s="83"/>
      <c r="K1089" s="83"/>
      <c r="L1089" s="127"/>
      <c r="M1089" s="127"/>
      <c r="N1089" s="84"/>
      <c r="O1089" s="85"/>
      <c r="P1089" s="85"/>
      <c r="Q1089" s="85"/>
      <c r="R1089" s="86"/>
      <c r="S1089" s="80"/>
      <c r="T1089" s="87"/>
      <c r="U1089" s="88" t="str">
        <f t="shared" si="233"/>
        <v xml:space="preserve"> </v>
      </c>
      <c r="V1089" s="89"/>
      <c r="W1089" s="90" t="str">
        <f t="shared" si="234"/>
        <v xml:space="preserve"> </v>
      </c>
      <c r="X1089" s="90"/>
      <c r="Y1089" s="90"/>
      <c r="Z1089" s="90"/>
      <c r="AA1089" s="90"/>
      <c r="AB1089" s="87" t="s">
        <v>74</v>
      </c>
      <c r="AC1089" s="76"/>
      <c r="AD1089" s="91">
        <f t="shared" si="229"/>
        <v>0</v>
      </c>
      <c r="AE1089" s="88" t="str">
        <f t="shared" si="235"/>
        <v xml:space="preserve"> </v>
      </c>
      <c r="AF1089" s="91" t="str">
        <f t="shared" si="230"/>
        <v xml:space="preserve"> </v>
      </c>
      <c r="AG1089" s="78"/>
      <c r="AH1089" s="78"/>
      <c r="AI1089" s="78"/>
      <c r="AK1089" s="94" t="str">
        <f t="shared" si="231"/>
        <v>≤60</v>
      </c>
      <c r="AL1089" s="94">
        <f t="shared" ca="1" si="232"/>
        <v>41</v>
      </c>
      <c r="AM1089" s="95">
        <f t="shared" si="240"/>
        <v>0</v>
      </c>
      <c r="AN1089" s="95">
        <f t="shared" si="241"/>
        <v>0</v>
      </c>
      <c r="AO1089" s="96">
        <f t="shared" si="236"/>
        <v>0</v>
      </c>
      <c r="AP1089" s="96">
        <f t="shared" si="237"/>
        <v>0</v>
      </c>
    </row>
    <row r="1090" spans="2:42" s="97" customFormat="1" ht="52.8" x14ac:dyDescent="0.3">
      <c r="B1090" s="79">
        <f t="shared" si="238"/>
        <v>1087</v>
      </c>
      <c r="C1090" s="79"/>
      <c r="D1090" s="80" t="s">
        <v>94</v>
      </c>
      <c r="E1090" s="80"/>
      <c r="F1090" s="81"/>
      <c r="G1090" s="82" t="str">
        <f t="shared" si="239"/>
        <v xml:space="preserve">Группа от QF </v>
      </c>
      <c r="H1090" s="83"/>
      <c r="I1090" s="83"/>
      <c r="J1090" s="83"/>
      <c r="K1090" s="83"/>
      <c r="L1090" s="127"/>
      <c r="M1090" s="127"/>
      <c r="N1090" s="84"/>
      <c r="O1090" s="85"/>
      <c r="P1090" s="85"/>
      <c r="Q1090" s="85"/>
      <c r="R1090" s="86"/>
      <c r="S1090" s="80"/>
      <c r="T1090" s="87"/>
      <c r="U1090" s="88" t="str">
        <f t="shared" si="233"/>
        <v xml:space="preserve"> </v>
      </c>
      <c r="V1090" s="89"/>
      <c r="W1090" s="90" t="str">
        <f t="shared" si="234"/>
        <v xml:space="preserve"> </v>
      </c>
      <c r="X1090" s="90"/>
      <c r="Y1090" s="90"/>
      <c r="Z1090" s="90"/>
      <c r="AA1090" s="90"/>
      <c r="AB1090" s="87" t="s">
        <v>74</v>
      </c>
      <c r="AC1090" s="76"/>
      <c r="AD1090" s="91">
        <f t="shared" si="229"/>
        <v>0</v>
      </c>
      <c r="AE1090" s="88" t="str">
        <f t="shared" si="235"/>
        <v xml:space="preserve"> </v>
      </c>
      <c r="AF1090" s="91" t="str">
        <f t="shared" si="230"/>
        <v xml:space="preserve"> </v>
      </c>
      <c r="AG1090" s="78"/>
      <c r="AH1090" s="78"/>
      <c r="AI1090" s="78"/>
      <c r="AK1090" s="94" t="str">
        <f t="shared" si="231"/>
        <v>≤60</v>
      </c>
      <c r="AL1090" s="94">
        <f t="shared" ca="1" si="232"/>
        <v>34</v>
      </c>
      <c r="AM1090" s="95">
        <f t="shared" si="240"/>
        <v>0</v>
      </c>
      <c r="AN1090" s="95">
        <f t="shared" si="241"/>
        <v>0</v>
      </c>
      <c r="AO1090" s="96">
        <f t="shared" si="236"/>
        <v>0</v>
      </c>
      <c r="AP1090" s="96">
        <f t="shared" si="237"/>
        <v>0</v>
      </c>
    </row>
    <row r="1091" spans="2:42" s="97" customFormat="1" ht="52.8" x14ac:dyDescent="0.3">
      <c r="B1091" s="79">
        <f t="shared" si="238"/>
        <v>1088</v>
      </c>
      <c r="C1091" s="79"/>
      <c r="D1091" s="80" t="s">
        <v>94</v>
      </c>
      <c r="E1091" s="80"/>
      <c r="F1091" s="81"/>
      <c r="G1091" s="82" t="str">
        <f t="shared" si="239"/>
        <v xml:space="preserve">Группа от QF </v>
      </c>
      <c r="H1091" s="83"/>
      <c r="I1091" s="83"/>
      <c r="J1091" s="83"/>
      <c r="K1091" s="83"/>
      <c r="L1091" s="127"/>
      <c r="M1091" s="127"/>
      <c r="N1091" s="84"/>
      <c r="O1091" s="85"/>
      <c r="P1091" s="85"/>
      <c r="Q1091" s="85"/>
      <c r="R1091" s="86"/>
      <c r="S1091" s="80"/>
      <c r="T1091" s="87"/>
      <c r="U1091" s="88" t="str">
        <f t="shared" si="233"/>
        <v xml:space="preserve"> </v>
      </c>
      <c r="V1091" s="89"/>
      <c r="W1091" s="90" t="str">
        <f t="shared" si="234"/>
        <v xml:space="preserve"> </v>
      </c>
      <c r="X1091" s="90"/>
      <c r="Y1091" s="90"/>
      <c r="Z1091" s="90"/>
      <c r="AA1091" s="90"/>
      <c r="AB1091" s="87" t="s">
        <v>74</v>
      </c>
      <c r="AC1091" s="76"/>
      <c r="AD1091" s="91">
        <f t="shared" ref="AD1091:AD1154" si="242">IF(V1091=$AG$1,L1091*3,IF(V1091=$AH$1,L1091*5,IF(V1091=$AI$1,L1091*8,IF(V1091=$AJ$1,L1091*12*0.75,0))))</f>
        <v>0</v>
      </c>
      <c r="AE1091" s="88" t="str">
        <f t="shared" si="235"/>
        <v xml:space="preserve"> </v>
      </c>
      <c r="AF1091" s="91" t="str">
        <f t="shared" ref="AF1091:AF1154" si="243">IF(V1091=$AG$1,L1091*5,IF(V1091=$AH$1,L1091*10,IF(V1091=$AI$1,L1091*10,IF(V1091=$AJ$1,L1091*12," "))))</f>
        <v xml:space="preserve"> </v>
      </c>
      <c r="AG1091" s="78"/>
      <c r="AH1091" s="78"/>
      <c r="AI1091" s="78"/>
      <c r="AK1091" s="94" t="str">
        <f t="shared" ref="AK1091:AK1154" si="244">IF(L1091&gt;63,"≤120","≤60")</f>
        <v>≤60</v>
      </c>
      <c r="AL1091" s="94">
        <f t="shared" ref="AL1091:AL1154" ca="1" si="245">IF(L1091&lt;63,RANDBETWEEN(20,50),RANDBETWEEN(60,110))</f>
        <v>47</v>
      </c>
      <c r="AM1091" s="95">
        <f t="shared" si="240"/>
        <v>0</v>
      </c>
      <c r="AN1091" s="95">
        <f t="shared" si="241"/>
        <v>0</v>
      </c>
      <c r="AO1091" s="96">
        <f t="shared" si="236"/>
        <v>0</v>
      </c>
      <c r="AP1091" s="96">
        <f t="shared" si="237"/>
        <v>0</v>
      </c>
    </row>
    <row r="1092" spans="2:42" s="97" customFormat="1" ht="52.8" x14ac:dyDescent="0.3">
      <c r="B1092" s="79">
        <f t="shared" si="238"/>
        <v>1089</v>
      </c>
      <c r="C1092" s="79"/>
      <c r="D1092" s="80" t="s">
        <v>94</v>
      </c>
      <c r="E1092" s="80"/>
      <c r="F1092" s="81"/>
      <c r="G1092" s="82" t="str">
        <f t="shared" si="239"/>
        <v xml:space="preserve">Группа от QF </v>
      </c>
      <c r="H1092" s="83"/>
      <c r="I1092" s="83"/>
      <c r="J1092" s="83"/>
      <c r="K1092" s="83"/>
      <c r="L1092" s="127"/>
      <c r="M1092" s="127"/>
      <c r="N1092" s="84"/>
      <c r="O1092" s="85"/>
      <c r="P1092" s="85"/>
      <c r="Q1092" s="85"/>
      <c r="R1092" s="86"/>
      <c r="S1092" s="80"/>
      <c r="T1092" s="87"/>
      <c r="U1092" s="88" t="str">
        <f t="shared" ref="U1092:U1155" si="246">IF(AD1092=0," ","-")</f>
        <v xml:space="preserve"> </v>
      </c>
      <c r="V1092" s="89"/>
      <c r="W1092" s="90" t="str">
        <f t="shared" ref="W1092:W1155" si="247">IF(AD1092=0," ","-")</f>
        <v xml:space="preserve"> </v>
      </c>
      <c r="X1092" s="90"/>
      <c r="Y1092" s="90"/>
      <c r="Z1092" s="90"/>
      <c r="AA1092" s="90"/>
      <c r="AB1092" s="87" t="s">
        <v>74</v>
      </c>
      <c r="AC1092" s="76"/>
      <c r="AD1092" s="91">
        <f t="shared" si="242"/>
        <v>0</v>
      </c>
      <c r="AE1092" s="88" t="str">
        <f t="shared" ref="AE1092:AE1155" si="248">IF(AD1092=0," ","-")</f>
        <v xml:space="preserve"> </v>
      </c>
      <c r="AF1092" s="91" t="str">
        <f t="shared" si="243"/>
        <v xml:space="preserve"> </v>
      </c>
      <c r="AG1092" s="78"/>
      <c r="AH1092" s="78"/>
      <c r="AI1092" s="78"/>
      <c r="AK1092" s="94" t="str">
        <f t="shared" si="244"/>
        <v>≤60</v>
      </c>
      <c r="AL1092" s="94">
        <f t="shared" ca="1" si="245"/>
        <v>35</v>
      </c>
      <c r="AM1092" s="95">
        <f t="shared" si="240"/>
        <v>0</v>
      </c>
      <c r="AN1092" s="95">
        <f t="shared" si="241"/>
        <v>0</v>
      </c>
      <c r="AO1092" s="96">
        <f t="shared" ref="AO1092:AO1155" si="249">ROUND(L1092*1.13,0)</f>
        <v>0</v>
      </c>
      <c r="AP1092" s="96">
        <f t="shared" ref="AP1092:AP1155" si="250">ROUND(L1092*1.45,0)</f>
        <v>0</v>
      </c>
    </row>
    <row r="1093" spans="2:42" s="97" customFormat="1" ht="52.8" x14ac:dyDescent="0.3">
      <c r="B1093" s="79">
        <f t="shared" si="238"/>
        <v>1090</v>
      </c>
      <c r="C1093" s="79"/>
      <c r="D1093" s="80" t="s">
        <v>94</v>
      </c>
      <c r="E1093" s="80"/>
      <c r="F1093" s="81"/>
      <c r="G1093" s="82" t="str">
        <f t="shared" si="239"/>
        <v xml:space="preserve">Группа от QF </v>
      </c>
      <c r="H1093" s="83"/>
      <c r="I1093" s="83"/>
      <c r="J1093" s="83"/>
      <c r="K1093" s="83"/>
      <c r="L1093" s="127"/>
      <c r="M1093" s="127"/>
      <c r="N1093" s="84"/>
      <c r="O1093" s="85"/>
      <c r="P1093" s="85"/>
      <c r="Q1093" s="85"/>
      <c r="R1093" s="86"/>
      <c r="S1093" s="80"/>
      <c r="T1093" s="87"/>
      <c r="U1093" s="88" t="str">
        <f t="shared" si="246"/>
        <v xml:space="preserve"> </v>
      </c>
      <c r="V1093" s="89"/>
      <c r="W1093" s="90" t="str">
        <f t="shared" si="247"/>
        <v xml:space="preserve"> </v>
      </c>
      <c r="X1093" s="90"/>
      <c r="Y1093" s="90"/>
      <c r="Z1093" s="90"/>
      <c r="AA1093" s="90"/>
      <c r="AB1093" s="87" t="s">
        <v>74</v>
      </c>
      <c r="AC1093" s="76"/>
      <c r="AD1093" s="91">
        <f t="shared" si="242"/>
        <v>0</v>
      </c>
      <c r="AE1093" s="88" t="str">
        <f t="shared" si="248"/>
        <v xml:space="preserve"> </v>
      </c>
      <c r="AF1093" s="91" t="str">
        <f t="shared" si="243"/>
        <v xml:space="preserve"> </v>
      </c>
      <c r="AG1093" s="78"/>
      <c r="AH1093" s="78"/>
      <c r="AI1093" s="78"/>
      <c r="AK1093" s="94" t="str">
        <f t="shared" si="244"/>
        <v>≤60</v>
      </c>
      <c r="AL1093" s="94">
        <f t="shared" ca="1" si="245"/>
        <v>37</v>
      </c>
      <c r="AM1093" s="95">
        <f t="shared" si="240"/>
        <v>0</v>
      </c>
      <c r="AN1093" s="95">
        <f t="shared" si="241"/>
        <v>0</v>
      </c>
      <c r="AO1093" s="96">
        <f t="shared" si="249"/>
        <v>0</v>
      </c>
      <c r="AP1093" s="96">
        <f t="shared" si="250"/>
        <v>0</v>
      </c>
    </row>
    <row r="1094" spans="2:42" s="97" customFormat="1" ht="52.8" x14ac:dyDescent="0.3">
      <c r="B1094" s="79">
        <f t="shared" ref="B1094:B1157" si="251">(IF(B1092+B1093=0,(B1091+1),(IF(B1093=0,(B1092+1),B1093+1))))</f>
        <v>1091</v>
      </c>
      <c r="C1094" s="79"/>
      <c r="D1094" s="80" t="s">
        <v>94</v>
      </c>
      <c r="E1094" s="80"/>
      <c r="F1094" s="81"/>
      <c r="G1094" s="82" t="str">
        <f t="shared" si="239"/>
        <v xml:space="preserve">Группа от QF </v>
      </c>
      <c r="H1094" s="83"/>
      <c r="I1094" s="83"/>
      <c r="J1094" s="83"/>
      <c r="K1094" s="83"/>
      <c r="L1094" s="127"/>
      <c r="M1094" s="127"/>
      <c r="N1094" s="84"/>
      <c r="O1094" s="85"/>
      <c r="P1094" s="85"/>
      <c r="Q1094" s="85"/>
      <c r="R1094" s="86"/>
      <c r="S1094" s="80"/>
      <c r="T1094" s="87"/>
      <c r="U1094" s="88" t="str">
        <f t="shared" si="246"/>
        <v xml:space="preserve"> </v>
      </c>
      <c r="V1094" s="89"/>
      <c r="W1094" s="90" t="str">
        <f t="shared" si="247"/>
        <v xml:space="preserve"> </v>
      </c>
      <c r="X1094" s="90"/>
      <c r="Y1094" s="90"/>
      <c r="Z1094" s="90"/>
      <c r="AA1094" s="90"/>
      <c r="AB1094" s="87" t="s">
        <v>74</v>
      </c>
      <c r="AC1094" s="76"/>
      <c r="AD1094" s="91">
        <f t="shared" si="242"/>
        <v>0</v>
      </c>
      <c r="AE1094" s="88" t="str">
        <f t="shared" si="248"/>
        <v xml:space="preserve"> </v>
      </c>
      <c r="AF1094" s="91" t="str">
        <f t="shared" si="243"/>
        <v xml:space="preserve"> </v>
      </c>
      <c r="AG1094" s="78"/>
      <c r="AH1094" s="78"/>
      <c r="AI1094" s="78"/>
      <c r="AK1094" s="94" t="str">
        <f t="shared" si="244"/>
        <v>≤60</v>
      </c>
      <c r="AL1094" s="94">
        <f t="shared" ca="1" si="245"/>
        <v>28</v>
      </c>
      <c r="AM1094" s="95">
        <f t="shared" si="240"/>
        <v>0</v>
      </c>
      <c r="AN1094" s="95">
        <f t="shared" si="241"/>
        <v>0</v>
      </c>
      <c r="AO1094" s="96">
        <f t="shared" si="249"/>
        <v>0</v>
      </c>
      <c r="AP1094" s="96">
        <f t="shared" si="250"/>
        <v>0</v>
      </c>
    </row>
    <row r="1095" spans="2:42" s="97" customFormat="1" ht="52.8" x14ac:dyDescent="0.3">
      <c r="B1095" s="79">
        <f t="shared" si="251"/>
        <v>1092</v>
      </c>
      <c r="C1095" s="79"/>
      <c r="D1095" s="80" t="s">
        <v>94</v>
      </c>
      <c r="E1095" s="80"/>
      <c r="F1095" s="81"/>
      <c r="G1095" s="82" t="str">
        <f t="shared" si="239"/>
        <v xml:space="preserve">Группа от QF </v>
      </c>
      <c r="H1095" s="83"/>
      <c r="I1095" s="83"/>
      <c r="J1095" s="83"/>
      <c r="K1095" s="83"/>
      <c r="L1095" s="127"/>
      <c r="M1095" s="127"/>
      <c r="N1095" s="84"/>
      <c r="O1095" s="85"/>
      <c r="P1095" s="85"/>
      <c r="Q1095" s="85"/>
      <c r="R1095" s="86"/>
      <c r="S1095" s="80"/>
      <c r="T1095" s="87"/>
      <c r="U1095" s="88" t="str">
        <f t="shared" si="246"/>
        <v xml:space="preserve"> </v>
      </c>
      <c r="V1095" s="89"/>
      <c r="W1095" s="90" t="str">
        <f t="shared" si="247"/>
        <v xml:space="preserve"> </v>
      </c>
      <c r="X1095" s="90"/>
      <c r="Y1095" s="90"/>
      <c r="Z1095" s="90"/>
      <c r="AA1095" s="90"/>
      <c r="AB1095" s="87" t="s">
        <v>74</v>
      </c>
      <c r="AC1095" s="76"/>
      <c r="AD1095" s="91">
        <f t="shared" si="242"/>
        <v>0</v>
      </c>
      <c r="AE1095" s="88" t="str">
        <f t="shared" si="248"/>
        <v xml:space="preserve"> </v>
      </c>
      <c r="AF1095" s="91" t="str">
        <f t="shared" si="243"/>
        <v xml:space="preserve"> </v>
      </c>
      <c r="AG1095" s="78"/>
      <c r="AH1095" s="78"/>
      <c r="AI1095" s="78"/>
      <c r="AK1095" s="94" t="str">
        <f t="shared" si="244"/>
        <v>≤60</v>
      </c>
      <c r="AL1095" s="94">
        <f t="shared" ca="1" si="245"/>
        <v>29</v>
      </c>
      <c r="AM1095" s="95">
        <f t="shared" si="240"/>
        <v>0</v>
      </c>
      <c r="AN1095" s="95">
        <f t="shared" si="241"/>
        <v>0</v>
      </c>
      <c r="AO1095" s="96">
        <f t="shared" si="249"/>
        <v>0</v>
      </c>
      <c r="AP1095" s="96">
        <f t="shared" si="250"/>
        <v>0</v>
      </c>
    </row>
    <row r="1096" spans="2:42" s="97" customFormat="1" ht="52.8" x14ac:dyDescent="0.3">
      <c r="B1096" s="79">
        <f t="shared" si="251"/>
        <v>1093</v>
      </c>
      <c r="C1096" s="79"/>
      <c r="D1096" s="80" t="s">
        <v>94</v>
      </c>
      <c r="E1096" s="80"/>
      <c r="F1096" s="81"/>
      <c r="G1096" s="82" t="str">
        <f t="shared" si="239"/>
        <v xml:space="preserve">Группа от QF </v>
      </c>
      <c r="H1096" s="83"/>
      <c r="I1096" s="83"/>
      <c r="J1096" s="83"/>
      <c r="K1096" s="83"/>
      <c r="L1096" s="127"/>
      <c r="M1096" s="127"/>
      <c r="N1096" s="84"/>
      <c r="O1096" s="85"/>
      <c r="P1096" s="85"/>
      <c r="Q1096" s="85"/>
      <c r="R1096" s="86"/>
      <c r="S1096" s="80"/>
      <c r="T1096" s="87"/>
      <c r="U1096" s="88" t="str">
        <f t="shared" si="246"/>
        <v xml:space="preserve"> </v>
      </c>
      <c r="V1096" s="89"/>
      <c r="W1096" s="90" t="str">
        <f t="shared" si="247"/>
        <v xml:space="preserve"> </v>
      </c>
      <c r="X1096" s="90"/>
      <c r="Y1096" s="90"/>
      <c r="Z1096" s="90"/>
      <c r="AA1096" s="90"/>
      <c r="AB1096" s="87" t="s">
        <v>74</v>
      </c>
      <c r="AC1096" s="76"/>
      <c r="AD1096" s="91">
        <f t="shared" si="242"/>
        <v>0</v>
      </c>
      <c r="AE1096" s="88" t="str">
        <f t="shared" si="248"/>
        <v xml:space="preserve"> </v>
      </c>
      <c r="AF1096" s="91" t="str">
        <f t="shared" si="243"/>
        <v xml:space="preserve"> </v>
      </c>
      <c r="AG1096" s="78"/>
      <c r="AH1096" s="78"/>
      <c r="AI1096" s="78"/>
      <c r="AK1096" s="94" t="str">
        <f t="shared" si="244"/>
        <v>≤60</v>
      </c>
      <c r="AL1096" s="94">
        <f t="shared" ca="1" si="245"/>
        <v>41</v>
      </c>
      <c r="AM1096" s="95">
        <f t="shared" si="240"/>
        <v>0</v>
      </c>
      <c r="AN1096" s="95">
        <f t="shared" si="241"/>
        <v>0</v>
      </c>
      <c r="AO1096" s="96">
        <f t="shared" si="249"/>
        <v>0</v>
      </c>
      <c r="AP1096" s="96">
        <f t="shared" si="250"/>
        <v>0</v>
      </c>
    </row>
    <row r="1097" spans="2:42" s="97" customFormat="1" ht="52.8" x14ac:dyDescent="0.3">
      <c r="B1097" s="79">
        <f t="shared" si="251"/>
        <v>1094</v>
      </c>
      <c r="C1097" s="79"/>
      <c r="D1097" s="80" t="s">
        <v>94</v>
      </c>
      <c r="E1097" s="80"/>
      <c r="F1097" s="81"/>
      <c r="G1097" s="82" t="str">
        <f t="shared" si="239"/>
        <v xml:space="preserve">Группа от QF </v>
      </c>
      <c r="H1097" s="83"/>
      <c r="I1097" s="83"/>
      <c r="J1097" s="83"/>
      <c r="K1097" s="83"/>
      <c r="L1097" s="127"/>
      <c r="M1097" s="127"/>
      <c r="N1097" s="84"/>
      <c r="O1097" s="85"/>
      <c r="P1097" s="85"/>
      <c r="Q1097" s="85"/>
      <c r="R1097" s="86"/>
      <c r="S1097" s="80"/>
      <c r="T1097" s="87"/>
      <c r="U1097" s="88" t="str">
        <f t="shared" si="246"/>
        <v xml:space="preserve"> </v>
      </c>
      <c r="V1097" s="89"/>
      <c r="W1097" s="90" t="str">
        <f t="shared" si="247"/>
        <v xml:space="preserve"> </v>
      </c>
      <c r="X1097" s="90"/>
      <c r="Y1097" s="90"/>
      <c r="Z1097" s="90"/>
      <c r="AA1097" s="90"/>
      <c r="AB1097" s="87" t="s">
        <v>74</v>
      </c>
      <c r="AC1097" s="76"/>
      <c r="AD1097" s="91">
        <f t="shared" si="242"/>
        <v>0</v>
      </c>
      <c r="AE1097" s="88" t="str">
        <f t="shared" si="248"/>
        <v xml:space="preserve"> </v>
      </c>
      <c r="AF1097" s="91" t="str">
        <f t="shared" si="243"/>
        <v xml:space="preserve"> </v>
      </c>
      <c r="AG1097" s="78"/>
      <c r="AH1097" s="78"/>
      <c r="AI1097" s="78"/>
      <c r="AK1097" s="94" t="str">
        <f t="shared" si="244"/>
        <v>≤60</v>
      </c>
      <c r="AL1097" s="94">
        <f t="shared" ca="1" si="245"/>
        <v>21</v>
      </c>
      <c r="AM1097" s="95">
        <f t="shared" si="240"/>
        <v>0</v>
      </c>
      <c r="AN1097" s="95">
        <f t="shared" si="241"/>
        <v>0</v>
      </c>
      <c r="AO1097" s="96">
        <f t="shared" si="249"/>
        <v>0</v>
      </c>
      <c r="AP1097" s="96">
        <f t="shared" si="250"/>
        <v>0</v>
      </c>
    </row>
    <row r="1098" spans="2:42" s="97" customFormat="1" ht="52.8" x14ac:dyDescent="0.3">
      <c r="B1098" s="79">
        <f t="shared" si="251"/>
        <v>1095</v>
      </c>
      <c r="C1098" s="79"/>
      <c r="D1098" s="80" t="s">
        <v>94</v>
      </c>
      <c r="E1098" s="80"/>
      <c r="F1098" s="81"/>
      <c r="G1098" s="82" t="str">
        <f t="shared" si="239"/>
        <v xml:space="preserve">Группа от QF </v>
      </c>
      <c r="H1098" s="83"/>
      <c r="I1098" s="83"/>
      <c r="J1098" s="83"/>
      <c r="K1098" s="83"/>
      <c r="L1098" s="127"/>
      <c r="M1098" s="127"/>
      <c r="N1098" s="84"/>
      <c r="O1098" s="85"/>
      <c r="P1098" s="85"/>
      <c r="Q1098" s="85"/>
      <c r="R1098" s="86"/>
      <c r="S1098" s="80"/>
      <c r="T1098" s="87"/>
      <c r="U1098" s="88" t="str">
        <f t="shared" si="246"/>
        <v xml:space="preserve"> </v>
      </c>
      <c r="V1098" s="89"/>
      <c r="W1098" s="90" t="str">
        <f t="shared" si="247"/>
        <v xml:space="preserve"> </v>
      </c>
      <c r="X1098" s="90"/>
      <c r="Y1098" s="90"/>
      <c r="Z1098" s="90"/>
      <c r="AA1098" s="90"/>
      <c r="AB1098" s="87" t="s">
        <v>74</v>
      </c>
      <c r="AC1098" s="76"/>
      <c r="AD1098" s="91">
        <f t="shared" si="242"/>
        <v>0</v>
      </c>
      <c r="AE1098" s="88" t="str">
        <f t="shared" si="248"/>
        <v xml:space="preserve"> </v>
      </c>
      <c r="AF1098" s="91" t="str">
        <f t="shared" si="243"/>
        <v xml:space="preserve"> </v>
      </c>
      <c r="AG1098" s="78"/>
      <c r="AH1098" s="78"/>
      <c r="AI1098" s="78"/>
      <c r="AK1098" s="94" t="str">
        <f t="shared" si="244"/>
        <v>≤60</v>
      </c>
      <c r="AL1098" s="94">
        <f t="shared" ca="1" si="245"/>
        <v>21</v>
      </c>
      <c r="AM1098" s="95">
        <f t="shared" si="240"/>
        <v>0</v>
      </c>
      <c r="AN1098" s="95">
        <f t="shared" si="241"/>
        <v>0</v>
      </c>
      <c r="AO1098" s="96">
        <f t="shared" si="249"/>
        <v>0</v>
      </c>
      <c r="AP1098" s="96">
        <f t="shared" si="250"/>
        <v>0</v>
      </c>
    </row>
    <row r="1099" spans="2:42" s="97" customFormat="1" ht="52.8" x14ac:dyDescent="0.3">
      <c r="B1099" s="79">
        <f t="shared" si="251"/>
        <v>1096</v>
      </c>
      <c r="C1099" s="79"/>
      <c r="D1099" s="80" t="s">
        <v>94</v>
      </c>
      <c r="E1099" s="80"/>
      <c r="F1099" s="81"/>
      <c r="G1099" s="82" t="str">
        <f t="shared" si="239"/>
        <v xml:space="preserve">Группа от QF </v>
      </c>
      <c r="H1099" s="83"/>
      <c r="I1099" s="83"/>
      <c r="J1099" s="83"/>
      <c r="K1099" s="83"/>
      <c r="L1099" s="127"/>
      <c r="M1099" s="127"/>
      <c r="N1099" s="84"/>
      <c r="O1099" s="85"/>
      <c r="P1099" s="85"/>
      <c r="Q1099" s="85"/>
      <c r="R1099" s="86"/>
      <c r="S1099" s="80"/>
      <c r="T1099" s="87"/>
      <c r="U1099" s="88" t="str">
        <f t="shared" si="246"/>
        <v xml:space="preserve"> </v>
      </c>
      <c r="V1099" s="89"/>
      <c r="W1099" s="90" t="str">
        <f t="shared" si="247"/>
        <v xml:space="preserve"> </v>
      </c>
      <c r="X1099" s="90"/>
      <c r="Y1099" s="90"/>
      <c r="Z1099" s="90"/>
      <c r="AA1099" s="90"/>
      <c r="AB1099" s="87" t="s">
        <v>74</v>
      </c>
      <c r="AC1099" s="76"/>
      <c r="AD1099" s="91">
        <f t="shared" si="242"/>
        <v>0</v>
      </c>
      <c r="AE1099" s="88" t="str">
        <f t="shared" si="248"/>
        <v xml:space="preserve"> </v>
      </c>
      <c r="AF1099" s="91" t="str">
        <f t="shared" si="243"/>
        <v xml:space="preserve"> </v>
      </c>
      <c r="AG1099" s="78"/>
      <c r="AH1099" s="78"/>
      <c r="AI1099" s="78"/>
      <c r="AK1099" s="94" t="str">
        <f t="shared" si="244"/>
        <v>≤60</v>
      </c>
      <c r="AL1099" s="94">
        <f t="shared" ca="1" si="245"/>
        <v>40</v>
      </c>
      <c r="AM1099" s="95">
        <f t="shared" si="240"/>
        <v>0</v>
      </c>
      <c r="AN1099" s="95">
        <f t="shared" si="241"/>
        <v>0</v>
      </c>
      <c r="AO1099" s="96">
        <f t="shared" si="249"/>
        <v>0</v>
      </c>
      <c r="AP1099" s="96">
        <f t="shared" si="250"/>
        <v>0</v>
      </c>
    </row>
    <row r="1100" spans="2:42" s="97" customFormat="1" ht="52.8" x14ac:dyDescent="0.3">
      <c r="B1100" s="79">
        <f t="shared" si="251"/>
        <v>1097</v>
      </c>
      <c r="C1100" s="79"/>
      <c r="D1100" s="80" t="s">
        <v>94</v>
      </c>
      <c r="E1100" s="80"/>
      <c r="F1100" s="81"/>
      <c r="G1100" s="82" t="str">
        <f t="shared" si="239"/>
        <v xml:space="preserve">Группа от QF </v>
      </c>
      <c r="H1100" s="83"/>
      <c r="I1100" s="83"/>
      <c r="J1100" s="83"/>
      <c r="K1100" s="83"/>
      <c r="L1100" s="127"/>
      <c r="M1100" s="127"/>
      <c r="N1100" s="84"/>
      <c r="O1100" s="85"/>
      <c r="P1100" s="85"/>
      <c r="Q1100" s="85"/>
      <c r="R1100" s="86"/>
      <c r="S1100" s="80"/>
      <c r="T1100" s="87"/>
      <c r="U1100" s="88" t="str">
        <f t="shared" si="246"/>
        <v xml:space="preserve"> </v>
      </c>
      <c r="V1100" s="89"/>
      <c r="W1100" s="90" t="str">
        <f t="shared" si="247"/>
        <v xml:space="preserve"> </v>
      </c>
      <c r="X1100" s="90"/>
      <c r="Y1100" s="90"/>
      <c r="Z1100" s="90"/>
      <c r="AA1100" s="90"/>
      <c r="AB1100" s="87" t="s">
        <v>74</v>
      </c>
      <c r="AC1100" s="76"/>
      <c r="AD1100" s="91">
        <f t="shared" si="242"/>
        <v>0</v>
      </c>
      <c r="AE1100" s="88" t="str">
        <f t="shared" si="248"/>
        <v xml:space="preserve"> </v>
      </c>
      <c r="AF1100" s="91" t="str">
        <f t="shared" si="243"/>
        <v xml:space="preserve"> </v>
      </c>
      <c r="AG1100" s="78"/>
      <c r="AH1100" s="78"/>
      <c r="AI1100" s="78"/>
      <c r="AK1100" s="94" t="str">
        <f t="shared" si="244"/>
        <v>≤60</v>
      </c>
      <c r="AL1100" s="94">
        <f t="shared" ca="1" si="245"/>
        <v>21</v>
      </c>
      <c r="AM1100" s="95">
        <f t="shared" si="240"/>
        <v>0</v>
      </c>
      <c r="AN1100" s="95">
        <f t="shared" si="241"/>
        <v>0</v>
      </c>
      <c r="AO1100" s="96">
        <f t="shared" si="249"/>
        <v>0</v>
      </c>
      <c r="AP1100" s="96">
        <f t="shared" si="250"/>
        <v>0</v>
      </c>
    </row>
    <row r="1101" spans="2:42" s="97" customFormat="1" ht="52.8" x14ac:dyDescent="0.3">
      <c r="B1101" s="79">
        <f t="shared" si="251"/>
        <v>1098</v>
      </c>
      <c r="C1101" s="79"/>
      <c r="D1101" s="80" t="s">
        <v>94</v>
      </c>
      <c r="E1101" s="80"/>
      <c r="F1101" s="81"/>
      <c r="G1101" s="82" t="str">
        <f t="shared" ref="G1101:G1164" si="252">CONCATENATE(D1101," ",F1101,E1101)</f>
        <v xml:space="preserve">Группа от QF </v>
      </c>
      <c r="H1101" s="83"/>
      <c r="I1101" s="83"/>
      <c r="J1101" s="83"/>
      <c r="K1101" s="83"/>
      <c r="L1101" s="127"/>
      <c r="M1101" s="127"/>
      <c r="N1101" s="84"/>
      <c r="O1101" s="85"/>
      <c r="P1101" s="85"/>
      <c r="Q1101" s="85"/>
      <c r="R1101" s="86"/>
      <c r="S1101" s="80"/>
      <c r="T1101" s="87"/>
      <c r="U1101" s="88" t="str">
        <f t="shared" si="246"/>
        <v xml:space="preserve"> </v>
      </c>
      <c r="V1101" s="89"/>
      <c r="W1101" s="90" t="str">
        <f t="shared" si="247"/>
        <v xml:space="preserve"> </v>
      </c>
      <c r="X1101" s="90"/>
      <c r="Y1101" s="90"/>
      <c r="Z1101" s="90"/>
      <c r="AA1101" s="90"/>
      <c r="AB1101" s="87" t="s">
        <v>74</v>
      </c>
      <c r="AC1101" s="76"/>
      <c r="AD1101" s="91">
        <f t="shared" si="242"/>
        <v>0</v>
      </c>
      <c r="AE1101" s="88" t="str">
        <f t="shared" si="248"/>
        <v xml:space="preserve"> </v>
      </c>
      <c r="AF1101" s="91" t="str">
        <f t="shared" si="243"/>
        <v xml:space="preserve"> </v>
      </c>
      <c r="AG1101" s="78"/>
      <c r="AH1101" s="78"/>
      <c r="AI1101" s="78"/>
      <c r="AK1101" s="94" t="str">
        <f t="shared" si="244"/>
        <v>≤60</v>
      </c>
      <c r="AL1101" s="94">
        <f t="shared" ca="1" si="245"/>
        <v>34</v>
      </c>
      <c r="AM1101" s="95">
        <f t="shared" si="240"/>
        <v>0</v>
      </c>
      <c r="AN1101" s="95">
        <f t="shared" si="241"/>
        <v>0</v>
      </c>
      <c r="AO1101" s="96">
        <f t="shared" si="249"/>
        <v>0</v>
      </c>
      <c r="AP1101" s="96">
        <f t="shared" si="250"/>
        <v>0</v>
      </c>
    </row>
    <row r="1102" spans="2:42" s="97" customFormat="1" ht="52.8" x14ac:dyDescent="0.3">
      <c r="B1102" s="79">
        <f t="shared" si="251"/>
        <v>1099</v>
      </c>
      <c r="C1102" s="79"/>
      <c r="D1102" s="80" t="s">
        <v>94</v>
      </c>
      <c r="E1102" s="80"/>
      <c r="F1102" s="81"/>
      <c r="G1102" s="82" t="str">
        <f t="shared" si="252"/>
        <v xml:space="preserve">Группа от QF </v>
      </c>
      <c r="H1102" s="83"/>
      <c r="I1102" s="83"/>
      <c r="J1102" s="83"/>
      <c r="K1102" s="83"/>
      <c r="L1102" s="127"/>
      <c r="M1102" s="127"/>
      <c r="N1102" s="84"/>
      <c r="O1102" s="85"/>
      <c r="P1102" s="85"/>
      <c r="Q1102" s="85"/>
      <c r="R1102" s="86"/>
      <c r="S1102" s="80"/>
      <c r="T1102" s="87"/>
      <c r="U1102" s="88" t="str">
        <f t="shared" si="246"/>
        <v xml:space="preserve"> </v>
      </c>
      <c r="V1102" s="89"/>
      <c r="W1102" s="90" t="str">
        <f t="shared" si="247"/>
        <v xml:space="preserve"> </v>
      </c>
      <c r="X1102" s="90"/>
      <c r="Y1102" s="90"/>
      <c r="Z1102" s="90"/>
      <c r="AA1102" s="90"/>
      <c r="AB1102" s="87" t="s">
        <v>74</v>
      </c>
      <c r="AC1102" s="76"/>
      <c r="AD1102" s="91">
        <f t="shared" si="242"/>
        <v>0</v>
      </c>
      <c r="AE1102" s="88" t="str">
        <f t="shared" si="248"/>
        <v xml:space="preserve"> </v>
      </c>
      <c r="AF1102" s="91" t="str">
        <f t="shared" si="243"/>
        <v xml:space="preserve"> </v>
      </c>
      <c r="AG1102" s="78"/>
      <c r="AH1102" s="78"/>
      <c r="AI1102" s="78"/>
      <c r="AK1102" s="94" t="str">
        <f t="shared" si="244"/>
        <v>≤60</v>
      </c>
      <c r="AL1102" s="94">
        <f t="shared" ca="1" si="245"/>
        <v>28</v>
      </c>
      <c r="AM1102" s="95">
        <f t="shared" ref="AM1102:AM1165" si="253">IF(V1102=$AG$1,L1102*3,IF(V1102=$AH$1,L1102*5,IF(V1102=$AI$1,L1102*8,IF(V1102=$AJ$1,L1102*12,0))))</f>
        <v>0</v>
      </c>
      <c r="AN1102" s="95">
        <f t="shared" ref="AN1102:AN1165" si="254">IF(V1102=$AG$1,L1102*5,IF(V1102=$AH$1,L1102*10,IF(V1102=$AI$1,L1102*10,IF(V1102=$AJ$1,L1102*0,0))))</f>
        <v>0</v>
      </c>
      <c r="AO1102" s="96">
        <f t="shared" si="249"/>
        <v>0</v>
      </c>
      <c r="AP1102" s="96">
        <f t="shared" si="250"/>
        <v>0</v>
      </c>
    </row>
    <row r="1103" spans="2:42" s="97" customFormat="1" ht="52.8" x14ac:dyDescent="0.3">
      <c r="B1103" s="79">
        <f t="shared" si="251"/>
        <v>1100</v>
      </c>
      <c r="C1103" s="79"/>
      <c r="D1103" s="80" t="s">
        <v>94</v>
      </c>
      <c r="E1103" s="80"/>
      <c r="F1103" s="81"/>
      <c r="G1103" s="82" t="str">
        <f t="shared" si="252"/>
        <v xml:space="preserve">Группа от QF </v>
      </c>
      <c r="H1103" s="83"/>
      <c r="I1103" s="83"/>
      <c r="J1103" s="83"/>
      <c r="K1103" s="83"/>
      <c r="L1103" s="127"/>
      <c r="M1103" s="127"/>
      <c r="N1103" s="84"/>
      <c r="O1103" s="85"/>
      <c r="P1103" s="85"/>
      <c r="Q1103" s="85"/>
      <c r="R1103" s="86"/>
      <c r="S1103" s="80"/>
      <c r="T1103" s="87"/>
      <c r="U1103" s="88" t="str">
        <f t="shared" si="246"/>
        <v xml:space="preserve"> </v>
      </c>
      <c r="V1103" s="89"/>
      <c r="W1103" s="90" t="str">
        <f t="shared" si="247"/>
        <v xml:space="preserve"> </v>
      </c>
      <c r="X1103" s="90"/>
      <c r="Y1103" s="90"/>
      <c r="Z1103" s="90"/>
      <c r="AA1103" s="90"/>
      <c r="AB1103" s="87" t="s">
        <v>74</v>
      </c>
      <c r="AC1103" s="76"/>
      <c r="AD1103" s="91">
        <f t="shared" si="242"/>
        <v>0</v>
      </c>
      <c r="AE1103" s="88" t="str">
        <f t="shared" si="248"/>
        <v xml:space="preserve"> </v>
      </c>
      <c r="AF1103" s="91" t="str">
        <f t="shared" si="243"/>
        <v xml:space="preserve"> </v>
      </c>
      <c r="AG1103" s="78"/>
      <c r="AH1103" s="78"/>
      <c r="AI1103" s="78"/>
      <c r="AK1103" s="94" t="str">
        <f t="shared" si="244"/>
        <v>≤60</v>
      </c>
      <c r="AL1103" s="94">
        <f t="shared" ca="1" si="245"/>
        <v>49</v>
      </c>
      <c r="AM1103" s="95">
        <f t="shared" si="253"/>
        <v>0</v>
      </c>
      <c r="AN1103" s="95">
        <f t="shared" si="254"/>
        <v>0</v>
      </c>
      <c r="AO1103" s="96">
        <f t="shared" si="249"/>
        <v>0</v>
      </c>
      <c r="AP1103" s="96">
        <f t="shared" si="250"/>
        <v>0</v>
      </c>
    </row>
    <row r="1104" spans="2:42" s="97" customFormat="1" ht="52.8" x14ac:dyDescent="0.3">
      <c r="B1104" s="79">
        <f t="shared" si="251"/>
        <v>1101</v>
      </c>
      <c r="C1104" s="79"/>
      <c r="D1104" s="80" t="s">
        <v>94</v>
      </c>
      <c r="E1104" s="80"/>
      <c r="F1104" s="81"/>
      <c r="G1104" s="82" t="str">
        <f t="shared" si="252"/>
        <v xml:space="preserve">Группа от QF </v>
      </c>
      <c r="H1104" s="83"/>
      <c r="I1104" s="83"/>
      <c r="J1104" s="83"/>
      <c r="K1104" s="83"/>
      <c r="L1104" s="127"/>
      <c r="M1104" s="127"/>
      <c r="N1104" s="84"/>
      <c r="O1104" s="85"/>
      <c r="P1104" s="85"/>
      <c r="Q1104" s="85"/>
      <c r="R1104" s="86"/>
      <c r="S1104" s="80"/>
      <c r="T1104" s="87"/>
      <c r="U1104" s="88" t="str">
        <f t="shared" si="246"/>
        <v xml:space="preserve"> </v>
      </c>
      <c r="V1104" s="89"/>
      <c r="W1104" s="90" t="str">
        <f t="shared" si="247"/>
        <v xml:space="preserve"> </v>
      </c>
      <c r="X1104" s="90"/>
      <c r="Y1104" s="90"/>
      <c r="Z1104" s="90"/>
      <c r="AA1104" s="90"/>
      <c r="AB1104" s="87" t="s">
        <v>74</v>
      </c>
      <c r="AC1104" s="76"/>
      <c r="AD1104" s="91">
        <f t="shared" si="242"/>
        <v>0</v>
      </c>
      <c r="AE1104" s="88" t="str">
        <f t="shared" si="248"/>
        <v xml:space="preserve"> </v>
      </c>
      <c r="AF1104" s="91" t="str">
        <f t="shared" si="243"/>
        <v xml:space="preserve"> </v>
      </c>
      <c r="AG1104" s="78"/>
      <c r="AH1104" s="78"/>
      <c r="AI1104" s="78"/>
      <c r="AK1104" s="94" t="str">
        <f t="shared" si="244"/>
        <v>≤60</v>
      </c>
      <c r="AL1104" s="94">
        <f t="shared" ca="1" si="245"/>
        <v>34</v>
      </c>
      <c r="AM1104" s="95">
        <f t="shared" si="253"/>
        <v>0</v>
      </c>
      <c r="AN1104" s="95">
        <f t="shared" si="254"/>
        <v>0</v>
      </c>
      <c r="AO1104" s="96">
        <f t="shared" si="249"/>
        <v>0</v>
      </c>
      <c r="AP1104" s="96">
        <f t="shared" si="250"/>
        <v>0</v>
      </c>
    </row>
    <row r="1105" spans="2:42" s="97" customFormat="1" ht="52.8" x14ac:dyDescent="0.3">
      <c r="B1105" s="79">
        <f t="shared" si="251"/>
        <v>1102</v>
      </c>
      <c r="C1105" s="79"/>
      <c r="D1105" s="80" t="s">
        <v>94</v>
      </c>
      <c r="E1105" s="80"/>
      <c r="F1105" s="81"/>
      <c r="G1105" s="82" t="str">
        <f t="shared" si="252"/>
        <v xml:space="preserve">Группа от QF </v>
      </c>
      <c r="H1105" s="83"/>
      <c r="I1105" s="83"/>
      <c r="J1105" s="83"/>
      <c r="K1105" s="83"/>
      <c r="L1105" s="127"/>
      <c r="M1105" s="127"/>
      <c r="N1105" s="84"/>
      <c r="O1105" s="85"/>
      <c r="P1105" s="85"/>
      <c r="Q1105" s="85"/>
      <c r="R1105" s="86"/>
      <c r="S1105" s="80"/>
      <c r="T1105" s="87"/>
      <c r="U1105" s="88" t="str">
        <f t="shared" si="246"/>
        <v xml:space="preserve"> </v>
      </c>
      <c r="V1105" s="89"/>
      <c r="W1105" s="90" t="str">
        <f t="shared" si="247"/>
        <v xml:space="preserve"> </v>
      </c>
      <c r="X1105" s="90"/>
      <c r="Y1105" s="90"/>
      <c r="Z1105" s="90"/>
      <c r="AA1105" s="90"/>
      <c r="AB1105" s="87" t="s">
        <v>74</v>
      </c>
      <c r="AC1105" s="76"/>
      <c r="AD1105" s="91">
        <f t="shared" si="242"/>
        <v>0</v>
      </c>
      <c r="AE1105" s="88" t="str">
        <f t="shared" si="248"/>
        <v xml:space="preserve"> </v>
      </c>
      <c r="AF1105" s="91" t="str">
        <f t="shared" si="243"/>
        <v xml:space="preserve"> </v>
      </c>
      <c r="AG1105" s="78"/>
      <c r="AH1105" s="78"/>
      <c r="AI1105" s="78"/>
      <c r="AK1105" s="94" t="str">
        <f t="shared" si="244"/>
        <v>≤60</v>
      </c>
      <c r="AL1105" s="94">
        <f t="shared" ca="1" si="245"/>
        <v>40</v>
      </c>
      <c r="AM1105" s="95">
        <f t="shared" si="253"/>
        <v>0</v>
      </c>
      <c r="AN1105" s="95">
        <f t="shared" si="254"/>
        <v>0</v>
      </c>
      <c r="AO1105" s="96">
        <f t="shared" si="249"/>
        <v>0</v>
      </c>
      <c r="AP1105" s="96">
        <f t="shared" si="250"/>
        <v>0</v>
      </c>
    </row>
    <row r="1106" spans="2:42" s="97" customFormat="1" ht="52.8" x14ac:dyDescent="0.3">
      <c r="B1106" s="79">
        <f t="shared" si="251"/>
        <v>1103</v>
      </c>
      <c r="C1106" s="79"/>
      <c r="D1106" s="80" t="s">
        <v>94</v>
      </c>
      <c r="E1106" s="80"/>
      <c r="F1106" s="81"/>
      <c r="G1106" s="82" t="str">
        <f t="shared" si="252"/>
        <v xml:space="preserve">Группа от QF </v>
      </c>
      <c r="H1106" s="83"/>
      <c r="I1106" s="83"/>
      <c r="J1106" s="83"/>
      <c r="K1106" s="83"/>
      <c r="L1106" s="127"/>
      <c r="M1106" s="127"/>
      <c r="N1106" s="84"/>
      <c r="O1106" s="85"/>
      <c r="P1106" s="85"/>
      <c r="Q1106" s="85"/>
      <c r="R1106" s="86"/>
      <c r="S1106" s="80"/>
      <c r="T1106" s="87"/>
      <c r="U1106" s="88" t="str">
        <f t="shared" si="246"/>
        <v xml:space="preserve"> </v>
      </c>
      <c r="V1106" s="89"/>
      <c r="W1106" s="90" t="str">
        <f t="shared" si="247"/>
        <v xml:space="preserve"> </v>
      </c>
      <c r="X1106" s="90"/>
      <c r="Y1106" s="90"/>
      <c r="Z1106" s="90"/>
      <c r="AA1106" s="90"/>
      <c r="AB1106" s="87" t="s">
        <v>74</v>
      </c>
      <c r="AC1106" s="76"/>
      <c r="AD1106" s="91">
        <f t="shared" si="242"/>
        <v>0</v>
      </c>
      <c r="AE1106" s="88" t="str">
        <f t="shared" si="248"/>
        <v xml:space="preserve"> </v>
      </c>
      <c r="AF1106" s="91" t="str">
        <f t="shared" si="243"/>
        <v xml:space="preserve"> </v>
      </c>
      <c r="AG1106" s="78"/>
      <c r="AH1106" s="78"/>
      <c r="AI1106" s="78"/>
      <c r="AK1106" s="94" t="str">
        <f t="shared" si="244"/>
        <v>≤60</v>
      </c>
      <c r="AL1106" s="94">
        <f t="shared" ca="1" si="245"/>
        <v>48</v>
      </c>
      <c r="AM1106" s="95">
        <f t="shared" si="253"/>
        <v>0</v>
      </c>
      <c r="AN1106" s="95">
        <f t="shared" si="254"/>
        <v>0</v>
      </c>
      <c r="AO1106" s="96">
        <f t="shared" si="249"/>
        <v>0</v>
      </c>
      <c r="AP1106" s="96">
        <f t="shared" si="250"/>
        <v>0</v>
      </c>
    </row>
    <row r="1107" spans="2:42" s="97" customFormat="1" ht="52.8" x14ac:dyDescent="0.3">
      <c r="B1107" s="79">
        <f t="shared" si="251"/>
        <v>1104</v>
      </c>
      <c r="C1107" s="79"/>
      <c r="D1107" s="80" t="s">
        <v>94</v>
      </c>
      <c r="E1107" s="80"/>
      <c r="F1107" s="81"/>
      <c r="G1107" s="82" t="str">
        <f t="shared" si="252"/>
        <v xml:space="preserve">Группа от QF </v>
      </c>
      <c r="H1107" s="83"/>
      <c r="I1107" s="83"/>
      <c r="J1107" s="83"/>
      <c r="K1107" s="83"/>
      <c r="L1107" s="127"/>
      <c r="M1107" s="127"/>
      <c r="N1107" s="84"/>
      <c r="O1107" s="85"/>
      <c r="P1107" s="85"/>
      <c r="Q1107" s="85"/>
      <c r="R1107" s="86"/>
      <c r="S1107" s="80"/>
      <c r="T1107" s="87"/>
      <c r="U1107" s="88" t="str">
        <f t="shared" si="246"/>
        <v xml:space="preserve"> </v>
      </c>
      <c r="V1107" s="89"/>
      <c r="W1107" s="90" t="str">
        <f t="shared" si="247"/>
        <v xml:space="preserve"> </v>
      </c>
      <c r="X1107" s="90"/>
      <c r="Y1107" s="90"/>
      <c r="Z1107" s="90"/>
      <c r="AA1107" s="90"/>
      <c r="AB1107" s="87" t="s">
        <v>74</v>
      </c>
      <c r="AC1107" s="76"/>
      <c r="AD1107" s="91">
        <f t="shared" si="242"/>
        <v>0</v>
      </c>
      <c r="AE1107" s="88" t="str">
        <f t="shared" si="248"/>
        <v xml:space="preserve"> </v>
      </c>
      <c r="AF1107" s="91" t="str">
        <f t="shared" si="243"/>
        <v xml:space="preserve"> </v>
      </c>
      <c r="AG1107" s="78"/>
      <c r="AH1107" s="78"/>
      <c r="AI1107" s="78"/>
      <c r="AK1107" s="94" t="str">
        <f t="shared" si="244"/>
        <v>≤60</v>
      </c>
      <c r="AL1107" s="94">
        <f t="shared" ca="1" si="245"/>
        <v>40</v>
      </c>
      <c r="AM1107" s="95">
        <f t="shared" si="253"/>
        <v>0</v>
      </c>
      <c r="AN1107" s="95">
        <f t="shared" si="254"/>
        <v>0</v>
      </c>
      <c r="AO1107" s="96">
        <f t="shared" si="249"/>
        <v>0</v>
      </c>
      <c r="AP1107" s="96">
        <f t="shared" si="250"/>
        <v>0</v>
      </c>
    </row>
    <row r="1108" spans="2:42" s="97" customFormat="1" ht="52.8" x14ac:dyDescent="0.3">
      <c r="B1108" s="79">
        <f t="shared" si="251"/>
        <v>1105</v>
      </c>
      <c r="C1108" s="79"/>
      <c r="D1108" s="80" t="s">
        <v>94</v>
      </c>
      <c r="E1108" s="80"/>
      <c r="F1108" s="81"/>
      <c r="G1108" s="82" t="str">
        <f t="shared" si="252"/>
        <v xml:space="preserve">Группа от QF </v>
      </c>
      <c r="H1108" s="83"/>
      <c r="I1108" s="83"/>
      <c r="J1108" s="83"/>
      <c r="K1108" s="83"/>
      <c r="L1108" s="127"/>
      <c r="M1108" s="127"/>
      <c r="N1108" s="84"/>
      <c r="O1108" s="85"/>
      <c r="P1108" s="85"/>
      <c r="Q1108" s="85"/>
      <c r="R1108" s="86"/>
      <c r="S1108" s="80"/>
      <c r="T1108" s="87"/>
      <c r="U1108" s="88" t="str">
        <f t="shared" si="246"/>
        <v xml:space="preserve"> </v>
      </c>
      <c r="V1108" s="89"/>
      <c r="W1108" s="90" t="str">
        <f t="shared" si="247"/>
        <v xml:space="preserve"> </v>
      </c>
      <c r="X1108" s="90"/>
      <c r="Y1108" s="90"/>
      <c r="Z1108" s="90"/>
      <c r="AA1108" s="90"/>
      <c r="AB1108" s="87" t="s">
        <v>74</v>
      </c>
      <c r="AC1108" s="76"/>
      <c r="AD1108" s="91">
        <f t="shared" si="242"/>
        <v>0</v>
      </c>
      <c r="AE1108" s="88" t="str">
        <f t="shared" si="248"/>
        <v xml:space="preserve"> </v>
      </c>
      <c r="AF1108" s="91" t="str">
        <f t="shared" si="243"/>
        <v xml:space="preserve"> </v>
      </c>
      <c r="AG1108" s="78"/>
      <c r="AH1108" s="78"/>
      <c r="AI1108" s="78"/>
      <c r="AK1108" s="94" t="str">
        <f t="shared" si="244"/>
        <v>≤60</v>
      </c>
      <c r="AL1108" s="94">
        <f t="shared" ca="1" si="245"/>
        <v>34</v>
      </c>
      <c r="AM1108" s="95">
        <f t="shared" si="253"/>
        <v>0</v>
      </c>
      <c r="AN1108" s="95">
        <f t="shared" si="254"/>
        <v>0</v>
      </c>
      <c r="AO1108" s="96">
        <f t="shared" si="249"/>
        <v>0</v>
      </c>
      <c r="AP1108" s="96">
        <f t="shared" si="250"/>
        <v>0</v>
      </c>
    </row>
    <row r="1109" spans="2:42" s="97" customFormat="1" ht="52.8" x14ac:dyDescent="0.3">
      <c r="B1109" s="79">
        <f t="shared" si="251"/>
        <v>1106</v>
      </c>
      <c r="C1109" s="79"/>
      <c r="D1109" s="80" t="s">
        <v>94</v>
      </c>
      <c r="E1109" s="80"/>
      <c r="F1109" s="81"/>
      <c r="G1109" s="82" t="str">
        <f t="shared" si="252"/>
        <v xml:space="preserve">Группа от QF </v>
      </c>
      <c r="H1109" s="83"/>
      <c r="I1109" s="83"/>
      <c r="J1109" s="83"/>
      <c r="K1109" s="83"/>
      <c r="L1109" s="127"/>
      <c r="M1109" s="127"/>
      <c r="N1109" s="84"/>
      <c r="O1109" s="85"/>
      <c r="P1109" s="85"/>
      <c r="Q1109" s="85"/>
      <c r="R1109" s="86"/>
      <c r="S1109" s="80"/>
      <c r="T1109" s="87"/>
      <c r="U1109" s="88" t="str">
        <f t="shared" si="246"/>
        <v xml:space="preserve"> </v>
      </c>
      <c r="V1109" s="89"/>
      <c r="W1109" s="90" t="str">
        <f t="shared" si="247"/>
        <v xml:space="preserve"> </v>
      </c>
      <c r="X1109" s="90"/>
      <c r="Y1109" s="90"/>
      <c r="Z1109" s="90"/>
      <c r="AA1109" s="90"/>
      <c r="AB1109" s="87" t="s">
        <v>74</v>
      </c>
      <c r="AC1109" s="76"/>
      <c r="AD1109" s="91">
        <f t="shared" si="242"/>
        <v>0</v>
      </c>
      <c r="AE1109" s="88" t="str">
        <f t="shared" si="248"/>
        <v xml:space="preserve"> </v>
      </c>
      <c r="AF1109" s="91" t="str">
        <f t="shared" si="243"/>
        <v xml:space="preserve"> </v>
      </c>
      <c r="AG1109" s="78"/>
      <c r="AH1109" s="78"/>
      <c r="AI1109" s="78"/>
      <c r="AK1109" s="94" t="str">
        <f t="shared" si="244"/>
        <v>≤60</v>
      </c>
      <c r="AL1109" s="94">
        <f t="shared" ca="1" si="245"/>
        <v>24</v>
      </c>
      <c r="AM1109" s="95">
        <f t="shared" si="253"/>
        <v>0</v>
      </c>
      <c r="AN1109" s="95">
        <f t="shared" si="254"/>
        <v>0</v>
      </c>
      <c r="AO1109" s="96">
        <f t="shared" si="249"/>
        <v>0</v>
      </c>
      <c r="AP1109" s="96">
        <f t="shared" si="250"/>
        <v>0</v>
      </c>
    </row>
    <row r="1110" spans="2:42" s="97" customFormat="1" ht="52.8" x14ac:dyDescent="0.3">
      <c r="B1110" s="79">
        <f t="shared" si="251"/>
        <v>1107</v>
      </c>
      <c r="C1110" s="79"/>
      <c r="D1110" s="80" t="s">
        <v>94</v>
      </c>
      <c r="E1110" s="80"/>
      <c r="F1110" s="81"/>
      <c r="G1110" s="82" t="str">
        <f t="shared" si="252"/>
        <v xml:space="preserve">Группа от QF </v>
      </c>
      <c r="H1110" s="83"/>
      <c r="I1110" s="83"/>
      <c r="J1110" s="83"/>
      <c r="K1110" s="83"/>
      <c r="L1110" s="127"/>
      <c r="M1110" s="127"/>
      <c r="N1110" s="84"/>
      <c r="O1110" s="85"/>
      <c r="P1110" s="85"/>
      <c r="Q1110" s="85"/>
      <c r="R1110" s="86"/>
      <c r="S1110" s="80"/>
      <c r="T1110" s="87"/>
      <c r="U1110" s="88" t="str">
        <f t="shared" si="246"/>
        <v xml:space="preserve"> </v>
      </c>
      <c r="V1110" s="89"/>
      <c r="W1110" s="90" t="str">
        <f t="shared" si="247"/>
        <v xml:space="preserve"> </v>
      </c>
      <c r="X1110" s="90"/>
      <c r="Y1110" s="90"/>
      <c r="Z1110" s="90"/>
      <c r="AA1110" s="90"/>
      <c r="AB1110" s="87" t="s">
        <v>74</v>
      </c>
      <c r="AC1110" s="76"/>
      <c r="AD1110" s="91">
        <f t="shared" si="242"/>
        <v>0</v>
      </c>
      <c r="AE1110" s="88" t="str">
        <f t="shared" si="248"/>
        <v xml:space="preserve"> </v>
      </c>
      <c r="AF1110" s="91" t="str">
        <f t="shared" si="243"/>
        <v xml:space="preserve"> </v>
      </c>
      <c r="AG1110" s="78"/>
      <c r="AH1110" s="78"/>
      <c r="AI1110" s="78"/>
      <c r="AK1110" s="94" t="str">
        <f t="shared" si="244"/>
        <v>≤60</v>
      </c>
      <c r="AL1110" s="94">
        <f t="shared" ca="1" si="245"/>
        <v>38</v>
      </c>
      <c r="AM1110" s="95">
        <f t="shared" si="253"/>
        <v>0</v>
      </c>
      <c r="AN1110" s="95">
        <f t="shared" si="254"/>
        <v>0</v>
      </c>
      <c r="AO1110" s="96">
        <f t="shared" si="249"/>
        <v>0</v>
      </c>
      <c r="AP1110" s="96">
        <f t="shared" si="250"/>
        <v>0</v>
      </c>
    </row>
    <row r="1111" spans="2:42" s="97" customFormat="1" ht="52.8" x14ac:dyDescent="0.3">
      <c r="B1111" s="79">
        <f t="shared" si="251"/>
        <v>1108</v>
      </c>
      <c r="C1111" s="79"/>
      <c r="D1111" s="80" t="s">
        <v>94</v>
      </c>
      <c r="E1111" s="80"/>
      <c r="F1111" s="81"/>
      <c r="G1111" s="82" t="str">
        <f t="shared" si="252"/>
        <v xml:space="preserve">Группа от QF </v>
      </c>
      <c r="H1111" s="83"/>
      <c r="I1111" s="83"/>
      <c r="J1111" s="83"/>
      <c r="K1111" s="83"/>
      <c r="L1111" s="127"/>
      <c r="M1111" s="127"/>
      <c r="N1111" s="84"/>
      <c r="O1111" s="85"/>
      <c r="P1111" s="85"/>
      <c r="Q1111" s="85"/>
      <c r="R1111" s="86"/>
      <c r="S1111" s="80"/>
      <c r="T1111" s="87"/>
      <c r="U1111" s="88" t="str">
        <f t="shared" si="246"/>
        <v xml:space="preserve"> </v>
      </c>
      <c r="V1111" s="89"/>
      <c r="W1111" s="90" t="str">
        <f t="shared" si="247"/>
        <v xml:space="preserve"> </v>
      </c>
      <c r="X1111" s="90"/>
      <c r="Y1111" s="90"/>
      <c r="Z1111" s="90"/>
      <c r="AA1111" s="90"/>
      <c r="AB1111" s="87" t="s">
        <v>74</v>
      </c>
      <c r="AC1111" s="76"/>
      <c r="AD1111" s="91">
        <f t="shared" si="242"/>
        <v>0</v>
      </c>
      <c r="AE1111" s="88" t="str">
        <f t="shared" si="248"/>
        <v xml:space="preserve"> </v>
      </c>
      <c r="AF1111" s="91" t="str">
        <f t="shared" si="243"/>
        <v xml:space="preserve"> </v>
      </c>
      <c r="AG1111" s="78"/>
      <c r="AH1111" s="78"/>
      <c r="AI1111" s="78"/>
      <c r="AK1111" s="94" t="str">
        <f t="shared" si="244"/>
        <v>≤60</v>
      </c>
      <c r="AL1111" s="94">
        <f t="shared" ca="1" si="245"/>
        <v>40</v>
      </c>
      <c r="AM1111" s="95">
        <f t="shared" si="253"/>
        <v>0</v>
      </c>
      <c r="AN1111" s="95">
        <f t="shared" si="254"/>
        <v>0</v>
      </c>
      <c r="AO1111" s="96">
        <f t="shared" si="249"/>
        <v>0</v>
      </c>
      <c r="AP1111" s="96">
        <f t="shared" si="250"/>
        <v>0</v>
      </c>
    </row>
    <row r="1112" spans="2:42" s="97" customFormat="1" ht="52.8" x14ac:dyDescent="0.3">
      <c r="B1112" s="79">
        <f t="shared" si="251"/>
        <v>1109</v>
      </c>
      <c r="C1112" s="79"/>
      <c r="D1112" s="80" t="s">
        <v>94</v>
      </c>
      <c r="E1112" s="80"/>
      <c r="F1112" s="81"/>
      <c r="G1112" s="82" t="str">
        <f t="shared" si="252"/>
        <v xml:space="preserve">Группа от QF </v>
      </c>
      <c r="H1112" s="83"/>
      <c r="I1112" s="83"/>
      <c r="J1112" s="83"/>
      <c r="K1112" s="83"/>
      <c r="L1112" s="127"/>
      <c r="M1112" s="127"/>
      <c r="N1112" s="84"/>
      <c r="O1112" s="85"/>
      <c r="P1112" s="85"/>
      <c r="Q1112" s="85"/>
      <c r="R1112" s="86"/>
      <c r="S1112" s="80"/>
      <c r="T1112" s="87"/>
      <c r="U1112" s="88" t="str">
        <f t="shared" si="246"/>
        <v xml:space="preserve"> </v>
      </c>
      <c r="V1112" s="89"/>
      <c r="W1112" s="90" t="str">
        <f t="shared" si="247"/>
        <v xml:space="preserve"> </v>
      </c>
      <c r="X1112" s="90"/>
      <c r="Y1112" s="90"/>
      <c r="Z1112" s="90"/>
      <c r="AA1112" s="90"/>
      <c r="AB1112" s="87" t="s">
        <v>74</v>
      </c>
      <c r="AC1112" s="76"/>
      <c r="AD1112" s="91">
        <f t="shared" si="242"/>
        <v>0</v>
      </c>
      <c r="AE1112" s="88" t="str">
        <f t="shared" si="248"/>
        <v xml:space="preserve"> </v>
      </c>
      <c r="AF1112" s="91" t="str">
        <f t="shared" si="243"/>
        <v xml:space="preserve"> </v>
      </c>
      <c r="AG1112" s="78"/>
      <c r="AH1112" s="78"/>
      <c r="AI1112" s="78"/>
      <c r="AK1112" s="94" t="str">
        <f t="shared" si="244"/>
        <v>≤60</v>
      </c>
      <c r="AL1112" s="94">
        <f t="shared" ca="1" si="245"/>
        <v>29</v>
      </c>
      <c r="AM1112" s="95">
        <f t="shared" si="253"/>
        <v>0</v>
      </c>
      <c r="AN1112" s="95">
        <f t="shared" si="254"/>
        <v>0</v>
      </c>
      <c r="AO1112" s="96">
        <f t="shared" si="249"/>
        <v>0</v>
      </c>
      <c r="AP1112" s="96">
        <f t="shared" si="250"/>
        <v>0</v>
      </c>
    </row>
    <row r="1113" spans="2:42" s="97" customFormat="1" ht="52.8" x14ac:dyDescent="0.3">
      <c r="B1113" s="79">
        <f t="shared" si="251"/>
        <v>1110</v>
      </c>
      <c r="C1113" s="79"/>
      <c r="D1113" s="80" t="s">
        <v>94</v>
      </c>
      <c r="E1113" s="80"/>
      <c r="F1113" s="81"/>
      <c r="G1113" s="82" t="str">
        <f t="shared" si="252"/>
        <v xml:space="preserve">Группа от QF </v>
      </c>
      <c r="H1113" s="83"/>
      <c r="I1113" s="83"/>
      <c r="J1113" s="83"/>
      <c r="K1113" s="83"/>
      <c r="L1113" s="127"/>
      <c r="M1113" s="127"/>
      <c r="N1113" s="84"/>
      <c r="O1113" s="85"/>
      <c r="P1113" s="85"/>
      <c r="Q1113" s="85"/>
      <c r="R1113" s="86"/>
      <c r="S1113" s="80"/>
      <c r="T1113" s="87"/>
      <c r="U1113" s="88" t="str">
        <f t="shared" si="246"/>
        <v xml:space="preserve"> </v>
      </c>
      <c r="V1113" s="89"/>
      <c r="W1113" s="90" t="str">
        <f t="shared" si="247"/>
        <v xml:space="preserve"> </v>
      </c>
      <c r="X1113" s="90"/>
      <c r="Y1113" s="90"/>
      <c r="Z1113" s="90"/>
      <c r="AA1113" s="90"/>
      <c r="AB1113" s="87" t="s">
        <v>74</v>
      </c>
      <c r="AC1113" s="76"/>
      <c r="AD1113" s="91">
        <f t="shared" si="242"/>
        <v>0</v>
      </c>
      <c r="AE1113" s="88" t="str">
        <f t="shared" si="248"/>
        <v xml:space="preserve"> </v>
      </c>
      <c r="AF1113" s="91" t="str">
        <f t="shared" si="243"/>
        <v xml:space="preserve"> </v>
      </c>
      <c r="AG1113" s="78"/>
      <c r="AH1113" s="78"/>
      <c r="AI1113" s="78"/>
      <c r="AK1113" s="94" t="str">
        <f t="shared" si="244"/>
        <v>≤60</v>
      </c>
      <c r="AL1113" s="94">
        <f t="shared" ca="1" si="245"/>
        <v>26</v>
      </c>
      <c r="AM1113" s="95">
        <f t="shared" si="253"/>
        <v>0</v>
      </c>
      <c r="AN1113" s="95">
        <f t="shared" si="254"/>
        <v>0</v>
      </c>
      <c r="AO1113" s="96">
        <f t="shared" si="249"/>
        <v>0</v>
      </c>
      <c r="AP1113" s="96">
        <f t="shared" si="250"/>
        <v>0</v>
      </c>
    </row>
    <row r="1114" spans="2:42" s="97" customFormat="1" ht="52.8" x14ac:dyDescent="0.3">
      <c r="B1114" s="79">
        <f t="shared" si="251"/>
        <v>1111</v>
      </c>
      <c r="C1114" s="79"/>
      <c r="D1114" s="80" t="s">
        <v>94</v>
      </c>
      <c r="E1114" s="80"/>
      <c r="F1114" s="81"/>
      <c r="G1114" s="82" t="str">
        <f t="shared" si="252"/>
        <v xml:space="preserve">Группа от QF </v>
      </c>
      <c r="H1114" s="83"/>
      <c r="I1114" s="83"/>
      <c r="J1114" s="83"/>
      <c r="K1114" s="83"/>
      <c r="L1114" s="127"/>
      <c r="M1114" s="127"/>
      <c r="N1114" s="84"/>
      <c r="O1114" s="85"/>
      <c r="P1114" s="85"/>
      <c r="Q1114" s="85"/>
      <c r="R1114" s="86"/>
      <c r="S1114" s="80"/>
      <c r="T1114" s="87"/>
      <c r="U1114" s="88" t="str">
        <f t="shared" si="246"/>
        <v xml:space="preserve"> </v>
      </c>
      <c r="V1114" s="89"/>
      <c r="W1114" s="90" t="str">
        <f t="shared" si="247"/>
        <v xml:space="preserve"> </v>
      </c>
      <c r="X1114" s="90"/>
      <c r="Y1114" s="90"/>
      <c r="Z1114" s="90"/>
      <c r="AA1114" s="90"/>
      <c r="AB1114" s="87" t="s">
        <v>74</v>
      </c>
      <c r="AC1114" s="76"/>
      <c r="AD1114" s="91">
        <f t="shared" si="242"/>
        <v>0</v>
      </c>
      <c r="AE1114" s="88" t="str">
        <f t="shared" si="248"/>
        <v xml:space="preserve"> </v>
      </c>
      <c r="AF1114" s="91" t="str">
        <f t="shared" si="243"/>
        <v xml:space="preserve"> </v>
      </c>
      <c r="AG1114" s="78"/>
      <c r="AH1114" s="78"/>
      <c r="AI1114" s="78"/>
      <c r="AK1114" s="94" t="str">
        <f t="shared" si="244"/>
        <v>≤60</v>
      </c>
      <c r="AL1114" s="94">
        <f t="shared" ca="1" si="245"/>
        <v>34</v>
      </c>
      <c r="AM1114" s="95">
        <f t="shared" si="253"/>
        <v>0</v>
      </c>
      <c r="AN1114" s="95">
        <f t="shared" si="254"/>
        <v>0</v>
      </c>
      <c r="AO1114" s="96">
        <f t="shared" si="249"/>
        <v>0</v>
      </c>
      <c r="AP1114" s="96">
        <f t="shared" si="250"/>
        <v>0</v>
      </c>
    </row>
    <row r="1115" spans="2:42" s="97" customFormat="1" ht="52.8" x14ac:dyDescent="0.3">
      <c r="B1115" s="79">
        <f t="shared" si="251"/>
        <v>1112</v>
      </c>
      <c r="C1115" s="79"/>
      <c r="D1115" s="80" t="s">
        <v>94</v>
      </c>
      <c r="E1115" s="80"/>
      <c r="F1115" s="81"/>
      <c r="G1115" s="82" t="str">
        <f t="shared" si="252"/>
        <v xml:space="preserve">Группа от QF </v>
      </c>
      <c r="H1115" s="83"/>
      <c r="I1115" s="83"/>
      <c r="J1115" s="83"/>
      <c r="K1115" s="83"/>
      <c r="L1115" s="127"/>
      <c r="M1115" s="127"/>
      <c r="N1115" s="84"/>
      <c r="O1115" s="85"/>
      <c r="P1115" s="85"/>
      <c r="Q1115" s="85"/>
      <c r="R1115" s="86"/>
      <c r="S1115" s="80"/>
      <c r="T1115" s="87"/>
      <c r="U1115" s="88" t="str">
        <f t="shared" si="246"/>
        <v xml:space="preserve"> </v>
      </c>
      <c r="V1115" s="89"/>
      <c r="W1115" s="90" t="str">
        <f t="shared" si="247"/>
        <v xml:space="preserve"> </v>
      </c>
      <c r="X1115" s="90"/>
      <c r="Y1115" s="90"/>
      <c r="Z1115" s="90"/>
      <c r="AA1115" s="90"/>
      <c r="AB1115" s="87" t="s">
        <v>74</v>
      </c>
      <c r="AC1115" s="76"/>
      <c r="AD1115" s="91">
        <f t="shared" si="242"/>
        <v>0</v>
      </c>
      <c r="AE1115" s="88" t="str">
        <f t="shared" si="248"/>
        <v xml:space="preserve"> </v>
      </c>
      <c r="AF1115" s="91" t="str">
        <f t="shared" si="243"/>
        <v xml:space="preserve"> </v>
      </c>
      <c r="AG1115" s="78"/>
      <c r="AH1115" s="78"/>
      <c r="AI1115" s="78"/>
      <c r="AK1115" s="94" t="str">
        <f t="shared" si="244"/>
        <v>≤60</v>
      </c>
      <c r="AL1115" s="94">
        <f t="shared" ca="1" si="245"/>
        <v>34</v>
      </c>
      <c r="AM1115" s="95">
        <f t="shared" si="253"/>
        <v>0</v>
      </c>
      <c r="AN1115" s="95">
        <f t="shared" si="254"/>
        <v>0</v>
      </c>
      <c r="AO1115" s="96">
        <f t="shared" si="249"/>
        <v>0</v>
      </c>
      <c r="AP1115" s="96">
        <f t="shared" si="250"/>
        <v>0</v>
      </c>
    </row>
    <row r="1116" spans="2:42" s="97" customFormat="1" ht="52.8" x14ac:dyDescent="0.3">
      <c r="B1116" s="79">
        <f t="shared" si="251"/>
        <v>1113</v>
      </c>
      <c r="C1116" s="79"/>
      <c r="D1116" s="80" t="s">
        <v>94</v>
      </c>
      <c r="E1116" s="80"/>
      <c r="F1116" s="81"/>
      <c r="G1116" s="82" t="str">
        <f t="shared" si="252"/>
        <v xml:space="preserve">Группа от QF </v>
      </c>
      <c r="H1116" s="83"/>
      <c r="I1116" s="83"/>
      <c r="J1116" s="83"/>
      <c r="K1116" s="83"/>
      <c r="L1116" s="127"/>
      <c r="M1116" s="127"/>
      <c r="N1116" s="84"/>
      <c r="O1116" s="85"/>
      <c r="P1116" s="85"/>
      <c r="Q1116" s="85"/>
      <c r="R1116" s="86"/>
      <c r="S1116" s="80"/>
      <c r="T1116" s="87"/>
      <c r="U1116" s="88" t="str">
        <f t="shared" si="246"/>
        <v xml:space="preserve"> </v>
      </c>
      <c r="V1116" s="89"/>
      <c r="W1116" s="90" t="str">
        <f t="shared" si="247"/>
        <v xml:space="preserve"> </v>
      </c>
      <c r="X1116" s="90"/>
      <c r="Y1116" s="90"/>
      <c r="Z1116" s="90"/>
      <c r="AA1116" s="90"/>
      <c r="AB1116" s="87" t="s">
        <v>74</v>
      </c>
      <c r="AC1116" s="76"/>
      <c r="AD1116" s="91">
        <f t="shared" si="242"/>
        <v>0</v>
      </c>
      <c r="AE1116" s="88" t="str">
        <f t="shared" si="248"/>
        <v xml:space="preserve"> </v>
      </c>
      <c r="AF1116" s="91" t="str">
        <f t="shared" si="243"/>
        <v xml:space="preserve"> </v>
      </c>
      <c r="AG1116" s="78"/>
      <c r="AH1116" s="78"/>
      <c r="AI1116" s="78"/>
      <c r="AK1116" s="94" t="str">
        <f t="shared" si="244"/>
        <v>≤60</v>
      </c>
      <c r="AL1116" s="94">
        <f t="shared" ca="1" si="245"/>
        <v>22</v>
      </c>
      <c r="AM1116" s="95">
        <f t="shared" si="253"/>
        <v>0</v>
      </c>
      <c r="AN1116" s="95">
        <f t="shared" si="254"/>
        <v>0</v>
      </c>
      <c r="AO1116" s="96">
        <f t="shared" si="249"/>
        <v>0</v>
      </c>
      <c r="AP1116" s="96">
        <f t="shared" si="250"/>
        <v>0</v>
      </c>
    </row>
    <row r="1117" spans="2:42" s="97" customFormat="1" ht="52.8" x14ac:dyDescent="0.3">
      <c r="B1117" s="79">
        <f t="shared" si="251"/>
        <v>1114</v>
      </c>
      <c r="C1117" s="79"/>
      <c r="D1117" s="80" t="s">
        <v>94</v>
      </c>
      <c r="E1117" s="80"/>
      <c r="F1117" s="81"/>
      <c r="G1117" s="82" t="str">
        <f t="shared" si="252"/>
        <v xml:space="preserve">Группа от QF </v>
      </c>
      <c r="H1117" s="83"/>
      <c r="I1117" s="83"/>
      <c r="J1117" s="83"/>
      <c r="K1117" s="83"/>
      <c r="L1117" s="127"/>
      <c r="M1117" s="127"/>
      <c r="N1117" s="84"/>
      <c r="O1117" s="85"/>
      <c r="P1117" s="85"/>
      <c r="Q1117" s="85"/>
      <c r="R1117" s="86"/>
      <c r="S1117" s="80"/>
      <c r="T1117" s="87"/>
      <c r="U1117" s="88" t="str">
        <f t="shared" si="246"/>
        <v xml:space="preserve"> </v>
      </c>
      <c r="V1117" s="89"/>
      <c r="W1117" s="90" t="str">
        <f t="shared" si="247"/>
        <v xml:space="preserve"> </v>
      </c>
      <c r="X1117" s="90"/>
      <c r="Y1117" s="90"/>
      <c r="Z1117" s="90"/>
      <c r="AA1117" s="90"/>
      <c r="AB1117" s="87" t="s">
        <v>74</v>
      </c>
      <c r="AC1117" s="76"/>
      <c r="AD1117" s="91">
        <f t="shared" si="242"/>
        <v>0</v>
      </c>
      <c r="AE1117" s="88" t="str">
        <f t="shared" si="248"/>
        <v xml:space="preserve"> </v>
      </c>
      <c r="AF1117" s="91" t="str">
        <f t="shared" si="243"/>
        <v xml:space="preserve"> </v>
      </c>
      <c r="AG1117" s="78"/>
      <c r="AH1117" s="78"/>
      <c r="AI1117" s="78"/>
      <c r="AK1117" s="94" t="str">
        <f t="shared" si="244"/>
        <v>≤60</v>
      </c>
      <c r="AL1117" s="94">
        <f t="shared" ca="1" si="245"/>
        <v>34</v>
      </c>
      <c r="AM1117" s="95">
        <f t="shared" si="253"/>
        <v>0</v>
      </c>
      <c r="AN1117" s="95">
        <f t="shared" si="254"/>
        <v>0</v>
      </c>
      <c r="AO1117" s="96">
        <f t="shared" si="249"/>
        <v>0</v>
      </c>
      <c r="AP1117" s="96">
        <f t="shared" si="250"/>
        <v>0</v>
      </c>
    </row>
    <row r="1118" spans="2:42" s="97" customFormat="1" ht="52.8" x14ac:dyDescent="0.3">
      <c r="B1118" s="79">
        <f t="shared" si="251"/>
        <v>1115</v>
      </c>
      <c r="C1118" s="79"/>
      <c r="D1118" s="80" t="s">
        <v>94</v>
      </c>
      <c r="E1118" s="80"/>
      <c r="F1118" s="81"/>
      <c r="G1118" s="82" t="str">
        <f t="shared" si="252"/>
        <v xml:space="preserve">Группа от QF </v>
      </c>
      <c r="H1118" s="83"/>
      <c r="I1118" s="83"/>
      <c r="J1118" s="83"/>
      <c r="K1118" s="83"/>
      <c r="L1118" s="127"/>
      <c r="M1118" s="127"/>
      <c r="N1118" s="84"/>
      <c r="O1118" s="85"/>
      <c r="P1118" s="85"/>
      <c r="Q1118" s="85"/>
      <c r="R1118" s="86"/>
      <c r="S1118" s="80"/>
      <c r="T1118" s="87"/>
      <c r="U1118" s="88" t="str">
        <f t="shared" si="246"/>
        <v xml:space="preserve"> </v>
      </c>
      <c r="V1118" s="89"/>
      <c r="W1118" s="90" t="str">
        <f t="shared" si="247"/>
        <v xml:space="preserve"> </v>
      </c>
      <c r="X1118" s="90"/>
      <c r="Y1118" s="90"/>
      <c r="Z1118" s="90"/>
      <c r="AA1118" s="90"/>
      <c r="AB1118" s="87" t="s">
        <v>74</v>
      </c>
      <c r="AC1118" s="76"/>
      <c r="AD1118" s="91">
        <f t="shared" si="242"/>
        <v>0</v>
      </c>
      <c r="AE1118" s="88" t="str">
        <f t="shared" si="248"/>
        <v xml:space="preserve"> </v>
      </c>
      <c r="AF1118" s="91" t="str">
        <f t="shared" si="243"/>
        <v xml:space="preserve"> </v>
      </c>
      <c r="AG1118" s="78"/>
      <c r="AH1118" s="78"/>
      <c r="AI1118" s="78"/>
      <c r="AK1118" s="94" t="str">
        <f t="shared" si="244"/>
        <v>≤60</v>
      </c>
      <c r="AL1118" s="94">
        <f t="shared" ca="1" si="245"/>
        <v>35</v>
      </c>
      <c r="AM1118" s="95">
        <f t="shared" si="253"/>
        <v>0</v>
      </c>
      <c r="AN1118" s="95">
        <f t="shared" si="254"/>
        <v>0</v>
      </c>
      <c r="AO1118" s="96">
        <f t="shared" si="249"/>
        <v>0</v>
      </c>
      <c r="AP1118" s="96">
        <f t="shared" si="250"/>
        <v>0</v>
      </c>
    </row>
    <row r="1119" spans="2:42" s="97" customFormat="1" ht="52.8" x14ac:dyDescent="0.3">
      <c r="B1119" s="79">
        <f t="shared" si="251"/>
        <v>1116</v>
      </c>
      <c r="C1119" s="79"/>
      <c r="D1119" s="80" t="s">
        <v>94</v>
      </c>
      <c r="E1119" s="80"/>
      <c r="F1119" s="81"/>
      <c r="G1119" s="82" t="str">
        <f t="shared" si="252"/>
        <v xml:space="preserve">Группа от QF </v>
      </c>
      <c r="H1119" s="83"/>
      <c r="I1119" s="83"/>
      <c r="J1119" s="83"/>
      <c r="K1119" s="83"/>
      <c r="L1119" s="127"/>
      <c r="M1119" s="127"/>
      <c r="N1119" s="84"/>
      <c r="O1119" s="85"/>
      <c r="P1119" s="85"/>
      <c r="Q1119" s="85"/>
      <c r="R1119" s="86"/>
      <c r="S1119" s="80"/>
      <c r="T1119" s="87"/>
      <c r="U1119" s="88" t="str">
        <f t="shared" si="246"/>
        <v xml:space="preserve"> </v>
      </c>
      <c r="V1119" s="89"/>
      <c r="W1119" s="90" t="str">
        <f t="shared" si="247"/>
        <v xml:space="preserve"> </v>
      </c>
      <c r="X1119" s="90"/>
      <c r="Y1119" s="90"/>
      <c r="Z1119" s="90"/>
      <c r="AA1119" s="90"/>
      <c r="AB1119" s="87" t="s">
        <v>74</v>
      </c>
      <c r="AC1119" s="76"/>
      <c r="AD1119" s="91">
        <f t="shared" si="242"/>
        <v>0</v>
      </c>
      <c r="AE1119" s="88" t="str">
        <f t="shared" si="248"/>
        <v xml:space="preserve"> </v>
      </c>
      <c r="AF1119" s="91" t="str">
        <f t="shared" si="243"/>
        <v xml:space="preserve"> </v>
      </c>
      <c r="AG1119" s="78"/>
      <c r="AH1119" s="78"/>
      <c r="AI1119" s="78"/>
      <c r="AK1119" s="94" t="str">
        <f t="shared" si="244"/>
        <v>≤60</v>
      </c>
      <c r="AL1119" s="94">
        <f t="shared" ca="1" si="245"/>
        <v>31</v>
      </c>
      <c r="AM1119" s="95">
        <f t="shared" si="253"/>
        <v>0</v>
      </c>
      <c r="AN1119" s="95">
        <f t="shared" si="254"/>
        <v>0</v>
      </c>
      <c r="AO1119" s="96">
        <f t="shared" si="249"/>
        <v>0</v>
      </c>
      <c r="AP1119" s="96">
        <f t="shared" si="250"/>
        <v>0</v>
      </c>
    </row>
    <row r="1120" spans="2:42" s="97" customFormat="1" ht="52.8" x14ac:dyDescent="0.3">
      <c r="B1120" s="79">
        <f t="shared" si="251"/>
        <v>1117</v>
      </c>
      <c r="C1120" s="79"/>
      <c r="D1120" s="80" t="s">
        <v>94</v>
      </c>
      <c r="E1120" s="80"/>
      <c r="F1120" s="81"/>
      <c r="G1120" s="82" t="str">
        <f t="shared" si="252"/>
        <v xml:space="preserve">Группа от QF </v>
      </c>
      <c r="H1120" s="83"/>
      <c r="I1120" s="83"/>
      <c r="J1120" s="83"/>
      <c r="K1120" s="83"/>
      <c r="L1120" s="127"/>
      <c r="M1120" s="127"/>
      <c r="N1120" s="84"/>
      <c r="O1120" s="85"/>
      <c r="P1120" s="85"/>
      <c r="Q1120" s="85"/>
      <c r="R1120" s="86"/>
      <c r="S1120" s="80"/>
      <c r="T1120" s="87"/>
      <c r="U1120" s="88" t="str">
        <f t="shared" si="246"/>
        <v xml:space="preserve"> </v>
      </c>
      <c r="V1120" s="89"/>
      <c r="W1120" s="90" t="str">
        <f t="shared" si="247"/>
        <v xml:space="preserve"> </v>
      </c>
      <c r="X1120" s="90"/>
      <c r="Y1120" s="90"/>
      <c r="Z1120" s="90"/>
      <c r="AA1120" s="90"/>
      <c r="AB1120" s="87" t="s">
        <v>74</v>
      </c>
      <c r="AC1120" s="76"/>
      <c r="AD1120" s="91">
        <f t="shared" si="242"/>
        <v>0</v>
      </c>
      <c r="AE1120" s="88" t="str">
        <f t="shared" si="248"/>
        <v xml:space="preserve"> </v>
      </c>
      <c r="AF1120" s="91" t="str">
        <f t="shared" si="243"/>
        <v xml:space="preserve"> </v>
      </c>
      <c r="AG1120" s="78"/>
      <c r="AH1120" s="78"/>
      <c r="AI1120" s="78"/>
      <c r="AK1120" s="94" t="str">
        <f t="shared" si="244"/>
        <v>≤60</v>
      </c>
      <c r="AL1120" s="94">
        <f t="shared" ca="1" si="245"/>
        <v>36</v>
      </c>
      <c r="AM1120" s="95">
        <f t="shared" si="253"/>
        <v>0</v>
      </c>
      <c r="AN1120" s="95">
        <f t="shared" si="254"/>
        <v>0</v>
      </c>
      <c r="AO1120" s="96">
        <f t="shared" si="249"/>
        <v>0</v>
      </c>
      <c r="AP1120" s="96">
        <f t="shared" si="250"/>
        <v>0</v>
      </c>
    </row>
    <row r="1121" spans="2:42" s="97" customFormat="1" ht="52.8" x14ac:dyDescent="0.3">
      <c r="B1121" s="79">
        <f t="shared" si="251"/>
        <v>1118</v>
      </c>
      <c r="C1121" s="79"/>
      <c r="D1121" s="80" t="s">
        <v>94</v>
      </c>
      <c r="E1121" s="80"/>
      <c r="F1121" s="81"/>
      <c r="G1121" s="82" t="str">
        <f t="shared" si="252"/>
        <v xml:space="preserve">Группа от QF </v>
      </c>
      <c r="H1121" s="83"/>
      <c r="I1121" s="83"/>
      <c r="J1121" s="83"/>
      <c r="K1121" s="83"/>
      <c r="L1121" s="127"/>
      <c r="M1121" s="127"/>
      <c r="N1121" s="84"/>
      <c r="O1121" s="85"/>
      <c r="P1121" s="85"/>
      <c r="Q1121" s="85"/>
      <c r="R1121" s="86"/>
      <c r="S1121" s="80"/>
      <c r="T1121" s="87"/>
      <c r="U1121" s="88" t="str">
        <f t="shared" si="246"/>
        <v xml:space="preserve"> </v>
      </c>
      <c r="V1121" s="89"/>
      <c r="W1121" s="90" t="str">
        <f t="shared" si="247"/>
        <v xml:space="preserve"> </v>
      </c>
      <c r="X1121" s="90"/>
      <c r="Y1121" s="90"/>
      <c r="Z1121" s="90"/>
      <c r="AA1121" s="90"/>
      <c r="AB1121" s="87" t="s">
        <v>74</v>
      </c>
      <c r="AC1121" s="76"/>
      <c r="AD1121" s="91">
        <f t="shared" si="242"/>
        <v>0</v>
      </c>
      <c r="AE1121" s="88" t="str">
        <f t="shared" si="248"/>
        <v xml:space="preserve"> </v>
      </c>
      <c r="AF1121" s="91" t="str">
        <f t="shared" si="243"/>
        <v xml:space="preserve"> </v>
      </c>
      <c r="AG1121" s="78"/>
      <c r="AH1121" s="78"/>
      <c r="AI1121" s="78"/>
      <c r="AK1121" s="94" t="str">
        <f t="shared" si="244"/>
        <v>≤60</v>
      </c>
      <c r="AL1121" s="94">
        <f t="shared" ca="1" si="245"/>
        <v>30</v>
      </c>
      <c r="AM1121" s="95">
        <f t="shared" si="253"/>
        <v>0</v>
      </c>
      <c r="AN1121" s="95">
        <f t="shared" si="254"/>
        <v>0</v>
      </c>
      <c r="AO1121" s="96">
        <f t="shared" si="249"/>
        <v>0</v>
      </c>
      <c r="AP1121" s="96">
        <f t="shared" si="250"/>
        <v>0</v>
      </c>
    </row>
    <row r="1122" spans="2:42" s="97" customFormat="1" ht="52.8" x14ac:dyDescent="0.3">
      <c r="B1122" s="79">
        <f t="shared" si="251"/>
        <v>1119</v>
      </c>
      <c r="C1122" s="79"/>
      <c r="D1122" s="80" t="s">
        <v>94</v>
      </c>
      <c r="E1122" s="80"/>
      <c r="F1122" s="81"/>
      <c r="G1122" s="82" t="str">
        <f t="shared" si="252"/>
        <v xml:space="preserve">Группа от QF </v>
      </c>
      <c r="H1122" s="83"/>
      <c r="I1122" s="83"/>
      <c r="J1122" s="83"/>
      <c r="K1122" s="83"/>
      <c r="L1122" s="127"/>
      <c r="M1122" s="127"/>
      <c r="N1122" s="84"/>
      <c r="O1122" s="85"/>
      <c r="P1122" s="85"/>
      <c r="Q1122" s="85"/>
      <c r="R1122" s="86"/>
      <c r="S1122" s="80"/>
      <c r="T1122" s="87"/>
      <c r="U1122" s="88" t="str">
        <f t="shared" si="246"/>
        <v xml:space="preserve"> </v>
      </c>
      <c r="V1122" s="89"/>
      <c r="W1122" s="90" t="str">
        <f t="shared" si="247"/>
        <v xml:space="preserve"> </v>
      </c>
      <c r="X1122" s="90"/>
      <c r="Y1122" s="90"/>
      <c r="Z1122" s="90"/>
      <c r="AA1122" s="90"/>
      <c r="AB1122" s="87" t="s">
        <v>74</v>
      </c>
      <c r="AC1122" s="76"/>
      <c r="AD1122" s="91">
        <f t="shared" si="242"/>
        <v>0</v>
      </c>
      <c r="AE1122" s="88" t="str">
        <f t="shared" si="248"/>
        <v xml:space="preserve"> </v>
      </c>
      <c r="AF1122" s="91" t="str">
        <f t="shared" si="243"/>
        <v xml:space="preserve"> </v>
      </c>
      <c r="AG1122" s="78"/>
      <c r="AH1122" s="78"/>
      <c r="AI1122" s="78"/>
      <c r="AK1122" s="94" t="str">
        <f t="shared" si="244"/>
        <v>≤60</v>
      </c>
      <c r="AL1122" s="94">
        <f t="shared" ca="1" si="245"/>
        <v>34</v>
      </c>
      <c r="AM1122" s="95">
        <f t="shared" si="253"/>
        <v>0</v>
      </c>
      <c r="AN1122" s="95">
        <f t="shared" si="254"/>
        <v>0</v>
      </c>
      <c r="AO1122" s="96">
        <f t="shared" si="249"/>
        <v>0</v>
      </c>
      <c r="AP1122" s="96">
        <f t="shared" si="250"/>
        <v>0</v>
      </c>
    </row>
    <row r="1123" spans="2:42" s="97" customFormat="1" ht="52.8" x14ac:dyDescent="0.3">
      <c r="B1123" s="79">
        <f t="shared" si="251"/>
        <v>1120</v>
      </c>
      <c r="C1123" s="79"/>
      <c r="D1123" s="80" t="s">
        <v>94</v>
      </c>
      <c r="E1123" s="80"/>
      <c r="F1123" s="81"/>
      <c r="G1123" s="82" t="str">
        <f t="shared" si="252"/>
        <v xml:space="preserve">Группа от QF </v>
      </c>
      <c r="H1123" s="83"/>
      <c r="I1123" s="83"/>
      <c r="J1123" s="83"/>
      <c r="K1123" s="83"/>
      <c r="L1123" s="127"/>
      <c r="M1123" s="127"/>
      <c r="N1123" s="84"/>
      <c r="O1123" s="85"/>
      <c r="P1123" s="85"/>
      <c r="Q1123" s="85"/>
      <c r="R1123" s="86"/>
      <c r="S1123" s="80"/>
      <c r="T1123" s="87"/>
      <c r="U1123" s="88" t="str">
        <f t="shared" si="246"/>
        <v xml:space="preserve"> </v>
      </c>
      <c r="V1123" s="89"/>
      <c r="W1123" s="90" t="str">
        <f t="shared" si="247"/>
        <v xml:space="preserve"> </v>
      </c>
      <c r="X1123" s="90"/>
      <c r="Y1123" s="90"/>
      <c r="Z1123" s="90"/>
      <c r="AA1123" s="90"/>
      <c r="AB1123" s="87" t="s">
        <v>74</v>
      </c>
      <c r="AC1123" s="76"/>
      <c r="AD1123" s="91">
        <f t="shared" si="242"/>
        <v>0</v>
      </c>
      <c r="AE1123" s="88" t="str">
        <f t="shared" si="248"/>
        <v xml:space="preserve"> </v>
      </c>
      <c r="AF1123" s="91" t="str">
        <f t="shared" si="243"/>
        <v xml:space="preserve"> </v>
      </c>
      <c r="AG1123" s="78"/>
      <c r="AH1123" s="78"/>
      <c r="AI1123" s="78"/>
      <c r="AK1123" s="94" t="str">
        <f t="shared" si="244"/>
        <v>≤60</v>
      </c>
      <c r="AL1123" s="94">
        <f t="shared" ca="1" si="245"/>
        <v>40</v>
      </c>
      <c r="AM1123" s="95">
        <f t="shared" si="253"/>
        <v>0</v>
      </c>
      <c r="AN1123" s="95">
        <f t="shared" si="254"/>
        <v>0</v>
      </c>
      <c r="AO1123" s="96">
        <f t="shared" si="249"/>
        <v>0</v>
      </c>
      <c r="AP1123" s="96">
        <f t="shared" si="250"/>
        <v>0</v>
      </c>
    </row>
    <row r="1124" spans="2:42" s="97" customFormat="1" ht="52.8" x14ac:dyDescent="0.3">
      <c r="B1124" s="79">
        <f t="shared" si="251"/>
        <v>1121</v>
      </c>
      <c r="C1124" s="79"/>
      <c r="D1124" s="80" t="s">
        <v>94</v>
      </c>
      <c r="E1124" s="80"/>
      <c r="F1124" s="81"/>
      <c r="G1124" s="82" t="str">
        <f t="shared" si="252"/>
        <v xml:space="preserve">Группа от QF </v>
      </c>
      <c r="H1124" s="83"/>
      <c r="I1124" s="83"/>
      <c r="J1124" s="83"/>
      <c r="K1124" s="83"/>
      <c r="L1124" s="127"/>
      <c r="M1124" s="127"/>
      <c r="N1124" s="84"/>
      <c r="O1124" s="85"/>
      <c r="P1124" s="85"/>
      <c r="Q1124" s="85"/>
      <c r="R1124" s="86"/>
      <c r="S1124" s="80"/>
      <c r="T1124" s="87"/>
      <c r="U1124" s="88" t="str">
        <f t="shared" si="246"/>
        <v xml:space="preserve"> </v>
      </c>
      <c r="V1124" s="89"/>
      <c r="W1124" s="90" t="str">
        <f t="shared" si="247"/>
        <v xml:space="preserve"> </v>
      </c>
      <c r="X1124" s="90"/>
      <c r="Y1124" s="90"/>
      <c r="Z1124" s="90"/>
      <c r="AA1124" s="90"/>
      <c r="AB1124" s="87" t="s">
        <v>74</v>
      </c>
      <c r="AC1124" s="76"/>
      <c r="AD1124" s="91">
        <f t="shared" si="242"/>
        <v>0</v>
      </c>
      <c r="AE1124" s="88" t="str">
        <f t="shared" si="248"/>
        <v xml:space="preserve"> </v>
      </c>
      <c r="AF1124" s="91" t="str">
        <f t="shared" si="243"/>
        <v xml:space="preserve"> </v>
      </c>
      <c r="AG1124" s="78"/>
      <c r="AH1124" s="78"/>
      <c r="AI1124" s="78"/>
      <c r="AK1124" s="94" t="str">
        <f t="shared" si="244"/>
        <v>≤60</v>
      </c>
      <c r="AL1124" s="94">
        <f t="shared" ca="1" si="245"/>
        <v>21</v>
      </c>
      <c r="AM1124" s="95">
        <f t="shared" si="253"/>
        <v>0</v>
      </c>
      <c r="AN1124" s="95">
        <f t="shared" si="254"/>
        <v>0</v>
      </c>
      <c r="AO1124" s="96">
        <f t="shared" si="249"/>
        <v>0</v>
      </c>
      <c r="AP1124" s="96">
        <f t="shared" si="250"/>
        <v>0</v>
      </c>
    </row>
    <row r="1125" spans="2:42" s="97" customFormat="1" ht="52.8" x14ac:dyDescent="0.3">
      <c r="B1125" s="79">
        <f t="shared" si="251"/>
        <v>1122</v>
      </c>
      <c r="C1125" s="79"/>
      <c r="D1125" s="80" t="s">
        <v>94</v>
      </c>
      <c r="E1125" s="80"/>
      <c r="F1125" s="81"/>
      <c r="G1125" s="82" t="str">
        <f t="shared" si="252"/>
        <v xml:space="preserve">Группа от QF </v>
      </c>
      <c r="H1125" s="83"/>
      <c r="I1125" s="83"/>
      <c r="J1125" s="83"/>
      <c r="K1125" s="83"/>
      <c r="L1125" s="127"/>
      <c r="M1125" s="127"/>
      <c r="N1125" s="84"/>
      <c r="O1125" s="85"/>
      <c r="P1125" s="85"/>
      <c r="Q1125" s="85"/>
      <c r="R1125" s="86"/>
      <c r="S1125" s="80"/>
      <c r="T1125" s="87"/>
      <c r="U1125" s="88" t="str">
        <f t="shared" si="246"/>
        <v xml:space="preserve"> </v>
      </c>
      <c r="V1125" s="89"/>
      <c r="W1125" s="90" t="str">
        <f t="shared" si="247"/>
        <v xml:space="preserve"> </v>
      </c>
      <c r="X1125" s="90"/>
      <c r="Y1125" s="90"/>
      <c r="Z1125" s="90"/>
      <c r="AA1125" s="90"/>
      <c r="AB1125" s="87" t="s">
        <v>74</v>
      </c>
      <c r="AC1125" s="76"/>
      <c r="AD1125" s="91">
        <f t="shared" si="242"/>
        <v>0</v>
      </c>
      <c r="AE1125" s="88" t="str">
        <f t="shared" si="248"/>
        <v xml:space="preserve"> </v>
      </c>
      <c r="AF1125" s="91" t="str">
        <f t="shared" si="243"/>
        <v xml:space="preserve"> </v>
      </c>
      <c r="AG1125" s="78"/>
      <c r="AH1125" s="78"/>
      <c r="AI1125" s="78"/>
      <c r="AK1125" s="94" t="str">
        <f t="shared" si="244"/>
        <v>≤60</v>
      </c>
      <c r="AL1125" s="94">
        <f t="shared" ca="1" si="245"/>
        <v>31</v>
      </c>
      <c r="AM1125" s="95">
        <f t="shared" si="253"/>
        <v>0</v>
      </c>
      <c r="AN1125" s="95">
        <f t="shared" si="254"/>
        <v>0</v>
      </c>
      <c r="AO1125" s="96">
        <f t="shared" si="249"/>
        <v>0</v>
      </c>
      <c r="AP1125" s="96">
        <f t="shared" si="250"/>
        <v>0</v>
      </c>
    </row>
    <row r="1126" spans="2:42" s="97" customFormat="1" ht="52.8" x14ac:dyDescent="0.3">
      <c r="B1126" s="79">
        <f t="shared" si="251"/>
        <v>1123</v>
      </c>
      <c r="C1126" s="79"/>
      <c r="D1126" s="80" t="s">
        <v>94</v>
      </c>
      <c r="E1126" s="80"/>
      <c r="F1126" s="81"/>
      <c r="G1126" s="82" t="str">
        <f t="shared" si="252"/>
        <v xml:space="preserve">Группа от QF </v>
      </c>
      <c r="H1126" s="83"/>
      <c r="I1126" s="83"/>
      <c r="J1126" s="83"/>
      <c r="K1126" s="83"/>
      <c r="L1126" s="127"/>
      <c r="M1126" s="127"/>
      <c r="N1126" s="84"/>
      <c r="O1126" s="85"/>
      <c r="P1126" s="85"/>
      <c r="Q1126" s="85"/>
      <c r="R1126" s="86"/>
      <c r="S1126" s="80"/>
      <c r="T1126" s="87"/>
      <c r="U1126" s="88" t="str">
        <f t="shared" si="246"/>
        <v xml:space="preserve"> </v>
      </c>
      <c r="V1126" s="89"/>
      <c r="W1126" s="90" t="str">
        <f t="shared" si="247"/>
        <v xml:space="preserve"> </v>
      </c>
      <c r="X1126" s="90"/>
      <c r="Y1126" s="90"/>
      <c r="Z1126" s="90"/>
      <c r="AA1126" s="90"/>
      <c r="AB1126" s="87" t="s">
        <v>74</v>
      </c>
      <c r="AC1126" s="76"/>
      <c r="AD1126" s="91">
        <f t="shared" si="242"/>
        <v>0</v>
      </c>
      <c r="AE1126" s="88" t="str">
        <f t="shared" si="248"/>
        <v xml:space="preserve"> </v>
      </c>
      <c r="AF1126" s="91" t="str">
        <f t="shared" si="243"/>
        <v xml:space="preserve"> </v>
      </c>
      <c r="AG1126" s="78"/>
      <c r="AH1126" s="78"/>
      <c r="AI1126" s="78"/>
      <c r="AK1126" s="94" t="str">
        <f t="shared" si="244"/>
        <v>≤60</v>
      </c>
      <c r="AL1126" s="94">
        <f t="shared" ca="1" si="245"/>
        <v>29</v>
      </c>
      <c r="AM1126" s="95">
        <f t="shared" si="253"/>
        <v>0</v>
      </c>
      <c r="AN1126" s="95">
        <f t="shared" si="254"/>
        <v>0</v>
      </c>
      <c r="AO1126" s="96">
        <f t="shared" si="249"/>
        <v>0</v>
      </c>
      <c r="AP1126" s="96">
        <f t="shared" si="250"/>
        <v>0</v>
      </c>
    </row>
    <row r="1127" spans="2:42" s="97" customFormat="1" ht="52.8" x14ac:dyDescent="0.3">
      <c r="B1127" s="79">
        <f t="shared" si="251"/>
        <v>1124</v>
      </c>
      <c r="C1127" s="79"/>
      <c r="D1127" s="80" t="s">
        <v>94</v>
      </c>
      <c r="E1127" s="80"/>
      <c r="F1127" s="81"/>
      <c r="G1127" s="82" t="str">
        <f t="shared" si="252"/>
        <v xml:space="preserve">Группа от QF </v>
      </c>
      <c r="H1127" s="83"/>
      <c r="I1127" s="83"/>
      <c r="J1127" s="83"/>
      <c r="K1127" s="83"/>
      <c r="L1127" s="127"/>
      <c r="M1127" s="127"/>
      <c r="N1127" s="84"/>
      <c r="O1127" s="85"/>
      <c r="P1127" s="85"/>
      <c r="Q1127" s="85"/>
      <c r="R1127" s="86"/>
      <c r="S1127" s="80"/>
      <c r="T1127" s="87"/>
      <c r="U1127" s="88" t="str">
        <f t="shared" si="246"/>
        <v xml:space="preserve"> </v>
      </c>
      <c r="V1127" s="89"/>
      <c r="W1127" s="90" t="str">
        <f t="shared" si="247"/>
        <v xml:space="preserve"> </v>
      </c>
      <c r="X1127" s="90"/>
      <c r="Y1127" s="90"/>
      <c r="Z1127" s="90"/>
      <c r="AA1127" s="90"/>
      <c r="AB1127" s="87" t="s">
        <v>74</v>
      </c>
      <c r="AC1127" s="76"/>
      <c r="AD1127" s="91">
        <f t="shared" si="242"/>
        <v>0</v>
      </c>
      <c r="AE1127" s="88" t="str">
        <f t="shared" si="248"/>
        <v xml:space="preserve"> </v>
      </c>
      <c r="AF1127" s="91" t="str">
        <f t="shared" si="243"/>
        <v xml:space="preserve"> </v>
      </c>
      <c r="AG1127" s="78"/>
      <c r="AH1127" s="78"/>
      <c r="AI1127" s="78"/>
      <c r="AK1127" s="94" t="str">
        <f t="shared" si="244"/>
        <v>≤60</v>
      </c>
      <c r="AL1127" s="94">
        <f t="shared" ca="1" si="245"/>
        <v>31</v>
      </c>
      <c r="AM1127" s="95">
        <f t="shared" si="253"/>
        <v>0</v>
      </c>
      <c r="AN1127" s="95">
        <f t="shared" si="254"/>
        <v>0</v>
      </c>
      <c r="AO1127" s="96">
        <f t="shared" si="249"/>
        <v>0</v>
      </c>
      <c r="AP1127" s="96">
        <f t="shared" si="250"/>
        <v>0</v>
      </c>
    </row>
    <row r="1128" spans="2:42" s="97" customFormat="1" ht="52.8" x14ac:dyDescent="0.3">
      <c r="B1128" s="79">
        <f t="shared" si="251"/>
        <v>1125</v>
      </c>
      <c r="C1128" s="79"/>
      <c r="D1128" s="80" t="s">
        <v>94</v>
      </c>
      <c r="E1128" s="80"/>
      <c r="F1128" s="81"/>
      <c r="G1128" s="82" t="str">
        <f t="shared" si="252"/>
        <v xml:space="preserve">Группа от QF </v>
      </c>
      <c r="H1128" s="83"/>
      <c r="I1128" s="83"/>
      <c r="J1128" s="83"/>
      <c r="K1128" s="83"/>
      <c r="L1128" s="127"/>
      <c r="M1128" s="127"/>
      <c r="N1128" s="84"/>
      <c r="O1128" s="85"/>
      <c r="P1128" s="85"/>
      <c r="Q1128" s="85"/>
      <c r="R1128" s="86"/>
      <c r="S1128" s="80"/>
      <c r="T1128" s="87"/>
      <c r="U1128" s="88" t="str">
        <f t="shared" si="246"/>
        <v xml:space="preserve"> </v>
      </c>
      <c r="V1128" s="89"/>
      <c r="W1128" s="90" t="str">
        <f t="shared" si="247"/>
        <v xml:space="preserve"> </v>
      </c>
      <c r="X1128" s="90"/>
      <c r="Y1128" s="90"/>
      <c r="Z1128" s="90"/>
      <c r="AA1128" s="90"/>
      <c r="AB1128" s="87" t="s">
        <v>74</v>
      </c>
      <c r="AC1128" s="76"/>
      <c r="AD1128" s="91">
        <f t="shared" si="242"/>
        <v>0</v>
      </c>
      <c r="AE1128" s="88" t="str">
        <f t="shared" si="248"/>
        <v xml:space="preserve"> </v>
      </c>
      <c r="AF1128" s="91" t="str">
        <f t="shared" si="243"/>
        <v xml:space="preserve"> </v>
      </c>
      <c r="AG1128" s="78"/>
      <c r="AH1128" s="78"/>
      <c r="AI1128" s="78"/>
      <c r="AK1128" s="94" t="str">
        <f t="shared" si="244"/>
        <v>≤60</v>
      </c>
      <c r="AL1128" s="94">
        <f t="shared" ca="1" si="245"/>
        <v>34</v>
      </c>
      <c r="AM1128" s="95">
        <f t="shared" si="253"/>
        <v>0</v>
      </c>
      <c r="AN1128" s="95">
        <f t="shared" si="254"/>
        <v>0</v>
      </c>
      <c r="AO1128" s="96">
        <f t="shared" si="249"/>
        <v>0</v>
      </c>
      <c r="AP1128" s="96">
        <f t="shared" si="250"/>
        <v>0</v>
      </c>
    </row>
    <row r="1129" spans="2:42" s="97" customFormat="1" ht="52.8" x14ac:dyDescent="0.3">
      <c r="B1129" s="79">
        <f t="shared" si="251"/>
        <v>1126</v>
      </c>
      <c r="C1129" s="79"/>
      <c r="D1129" s="80" t="s">
        <v>94</v>
      </c>
      <c r="E1129" s="80"/>
      <c r="F1129" s="81"/>
      <c r="G1129" s="82" t="str">
        <f t="shared" si="252"/>
        <v xml:space="preserve">Группа от QF </v>
      </c>
      <c r="H1129" s="83"/>
      <c r="I1129" s="83"/>
      <c r="J1129" s="83"/>
      <c r="K1129" s="83"/>
      <c r="L1129" s="127"/>
      <c r="M1129" s="127"/>
      <c r="N1129" s="84"/>
      <c r="O1129" s="85"/>
      <c r="P1129" s="85"/>
      <c r="Q1129" s="85"/>
      <c r="R1129" s="86"/>
      <c r="S1129" s="80"/>
      <c r="T1129" s="87"/>
      <c r="U1129" s="88" t="str">
        <f t="shared" si="246"/>
        <v xml:space="preserve"> </v>
      </c>
      <c r="V1129" s="89"/>
      <c r="W1129" s="90" t="str">
        <f t="shared" si="247"/>
        <v xml:space="preserve"> </v>
      </c>
      <c r="X1129" s="90"/>
      <c r="Y1129" s="90"/>
      <c r="Z1129" s="90"/>
      <c r="AA1129" s="90"/>
      <c r="AB1129" s="87" t="s">
        <v>74</v>
      </c>
      <c r="AC1129" s="76"/>
      <c r="AD1129" s="91">
        <f t="shared" si="242"/>
        <v>0</v>
      </c>
      <c r="AE1129" s="88" t="str">
        <f t="shared" si="248"/>
        <v xml:space="preserve"> </v>
      </c>
      <c r="AF1129" s="91" t="str">
        <f t="shared" si="243"/>
        <v xml:space="preserve"> </v>
      </c>
      <c r="AG1129" s="78"/>
      <c r="AH1129" s="78"/>
      <c r="AI1129" s="78"/>
      <c r="AK1129" s="94" t="str">
        <f t="shared" si="244"/>
        <v>≤60</v>
      </c>
      <c r="AL1129" s="94">
        <f t="shared" ca="1" si="245"/>
        <v>31</v>
      </c>
      <c r="AM1129" s="95">
        <f t="shared" si="253"/>
        <v>0</v>
      </c>
      <c r="AN1129" s="95">
        <f t="shared" si="254"/>
        <v>0</v>
      </c>
      <c r="AO1129" s="96">
        <f t="shared" si="249"/>
        <v>0</v>
      </c>
      <c r="AP1129" s="96">
        <f t="shared" si="250"/>
        <v>0</v>
      </c>
    </row>
    <row r="1130" spans="2:42" s="97" customFormat="1" ht="52.8" x14ac:dyDescent="0.3">
      <c r="B1130" s="79">
        <f t="shared" si="251"/>
        <v>1127</v>
      </c>
      <c r="C1130" s="79"/>
      <c r="D1130" s="80" t="s">
        <v>94</v>
      </c>
      <c r="E1130" s="80"/>
      <c r="F1130" s="81"/>
      <c r="G1130" s="82" t="str">
        <f t="shared" si="252"/>
        <v xml:space="preserve">Группа от QF </v>
      </c>
      <c r="H1130" s="83"/>
      <c r="I1130" s="83"/>
      <c r="J1130" s="83"/>
      <c r="K1130" s="83"/>
      <c r="L1130" s="127"/>
      <c r="M1130" s="127"/>
      <c r="N1130" s="84"/>
      <c r="O1130" s="85"/>
      <c r="P1130" s="85"/>
      <c r="Q1130" s="85"/>
      <c r="R1130" s="86"/>
      <c r="S1130" s="80"/>
      <c r="T1130" s="87"/>
      <c r="U1130" s="88" t="str">
        <f t="shared" si="246"/>
        <v xml:space="preserve"> </v>
      </c>
      <c r="V1130" s="89"/>
      <c r="W1130" s="90" t="str">
        <f t="shared" si="247"/>
        <v xml:space="preserve"> </v>
      </c>
      <c r="X1130" s="90"/>
      <c r="Y1130" s="90"/>
      <c r="Z1130" s="90"/>
      <c r="AA1130" s="90"/>
      <c r="AB1130" s="87" t="s">
        <v>74</v>
      </c>
      <c r="AC1130" s="76"/>
      <c r="AD1130" s="91">
        <f t="shared" si="242"/>
        <v>0</v>
      </c>
      <c r="AE1130" s="88" t="str">
        <f t="shared" si="248"/>
        <v xml:space="preserve"> </v>
      </c>
      <c r="AF1130" s="91" t="str">
        <f t="shared" si="243"/>
        <v xml:space="preserve"> </v>
      </c>
      <c r="AG1130" s="78"/>
      <c r="AH1130" s="78"/>
      <c r="AI1130" s="78"/>
      <c r="AK1130" s="94" t="str">
        <f t="shared" si="244"/>
        <v>≤60</v>
      </c>
      <c r="AL1130" s="94">
        <f t="shared" ca="1" si="245"/>
        <v>34</v>
      </c>
      <c r="AM1130" s="95">
        <f t="shared" si="253"/>
        <v>0</v>
      </c>
      <c r="AN1130" s="95">
        <f t="shared" si="254"/>
        <v>0</v>
      </c>
      <c r="AO1130" s="96">
        <f t="shared" si="249"/>
        <v>0</v>
      </c>
      <c r="AP1130" s="96">
        <f t="shared" si="250"/>
        <v>0</v>
      </c>
    </row>
    <row r="1131" spans="2:42" s="97" customFormat="1" ht="52.8" x14ac:dyDescent="0.3">
      <c r="B1131" s="79">
        <f t="shared" si="251"/>
        <v>1128</v>
      </c>
      <c r="C1131" s="79"/>
      <c r="D1131" s="80" t="s">
        <v>94</v>
      </c>
      <c r="E1131" s="80"/>
      <c r="F1131" s="81"/>
      <c r="G1131" s="82" t="str">
        <f t="shared" si="252"/>
        <v xml:space="preserve">Группа от QF </v>
      </c>
      <c r="H1131" s="83"/>
      <c r="I1131" s="83"/>
      <c r="J1131" s="83"/>
      <c r="K1131" s="83"/>
      <c r="L1131" s="127"/>
      <c r="M1131" s="127"/>
      <c r="N1131" s="84"/>
      <c r="O1131" s="85"/>
      <c r="P1131" s="85"/>
      <c r="Q1131" s="85"/>
      <c r="R1131" s="86"/>
      <c r="S1131" s="80"/>
      <c r="T1131" s="87"/>
      <c r="U1131" s="88" t="str">
        <f t="shared" si="246"/>
        <v xml:space="preserve"> </v>
      </c>
      <c r="V1131" s="89"/>
      <c r="W1131" s="90" t="str">
        <f t="shared" si="247"/>
        <v xml:space="preserve"> </v>
      </c>
      <c r="X1131" s="90"/>
      <c r="Y1131" s="90"/>
      <c r="Z1131" s="90"/>
      <c r="AA1131" s="90"/>
      <c r="AB1131" s="87" t="s">
        <v>74</v>
      </c>
      <c r="AC1131" s="76"/>
      <c r="AD1131" s="91">
        <f t="shared" si="242"/>
        <v>0</v>
      </c>
      <c r="AE1131" s="88" t="str">
        <f t="shared" si="248"/>
        <v xml:space="preserve"> </v>
      </c>
      <c r="AF1131" s="91" t="str">
        <f t="shared" si="243"/>
        <v xml:space="preserve"> </v>
      </c>
      <c r="AG1131" s="78"/>
      <c r="AH1131" s="78"/>
      <c r="AI1131" s="78"/>
      <c r="AK1131" s="94" t="str">
        <f t="shared" si="244"/>
        <v>≤60</v>
      </c>
      <c r="AL1131" s="94">
        <f t="shared" ca="1" si="245"/>
        <v>43</v>
      </c>
      <c r="AM1131" s="95">
        <f t="shared" si="253"/>
        <v>0</v>
      </c>
      <c r="AN1131" s="95">
        <f t="shared" si="254"/>
        <v>0</v>
      </c>
      <c r="AO1131" s="96">
        <f t="shared" si="249"/>
        <v>0</v>
      </c>
      <c r="AP1131" s="96">
        <f t="shared" si="250"/>
        <v>0</v>
      </c>
    </row>
    <row r="1132" spans="2:42" s="97" customFormat="1" ht="52.8" x14ac:dyDescent="0.3">
      <c r="B1132" s="79">
        <f t="shared" si="251"/>
        <v>1129</v>
      </c>
      <c r="C1132" s="79"/>
      <c r="D1132" s="80" t="s">
        <v>94</v>
      </c>
      <c r="E1132" s="80"/>
      <c r="F1132" s="81"/>
      <c r="G1132" s="82" t="str">
        <f t="shared" si="252"/>
        <v xml:space="preserve">Группа от QF </v>
      </c>
      <c r="H1132" s="83"/>
      <c r="I1132" s="83"/>
      <c r="J1132" s="83"/>
      <c r="K1132" s="83"/>
      <c r="L1132" s="127"/>
      <c r="M1132" s="127"/>
      <c r="N1132" s="84"/>
      <c r="O1132" s="85"/>
      <c r="P1132" s="85"/>
      <c r="Q1132" s="85"/>
      <c r="R1132" s="86"/>
      <c r="S1132" s="80"/>
      <c r="T1132" s="87"/>
      <c r="U1132" s="88" t="str">
        <f t="shared" si="246"/>
        <v xml:space="preserve"> </v>
      </c>
      <c r="V1132" s="89"/>
      <c r="W1132" s="90" t="str">
        <f t="shared" si="247"/>
        <v xml:space="preserve"> </v>
      </c>
      <c r="X1132" s="90"/>
      <c r="Y1132" s="90"/>
      <c r="Z1132" s="90"/>
      <c r="AA1132" s="90"/>
      <c r="AB1132" s="87" t="s">
        <v>74</v>
      </c>
      <c r="AC1132" s="76"/>
      <c r="AD1132" s="91">
        <f t="shared" si="242"/>
        <v>0</v>
      </c>
      <c r="AE1132" s="88" t="str">
        <f t="shared" si="248"/>
        <v xml:space="preserve"> </v>
      </c>
      <c r="AF1132" s="91" t="str">
        <f t="shared" si="243"/>
        <v xml:space="preserve"> </v>
      </c>
      <c r="AG1132" s="78"/>
      <c r="AH1132" s="78"/>
      <c r="AI1132" s="78"/>
      <c r="AK1132" s="94" t="str">
        <f t="shared" si="244"/>
        <v>≤60</v>
      </c>
      <c r="AL1132" s="94">
        <f t="shared" ca="1" si="245"/>
        <v>45</v>
      </c>
      <c r="AM1132" s="95">
        <f t="shared" si="253"/>
        <v>0</v>
      </c>
      <c r="AN1132" s="95">
        <f t="shared" si="254"/>
        <v>0</v>
      </c>
      <c r="AO1132" s="96">
        <f t="shared" si="249"/>
        <v>0</v>
      </c>
      <c r="AP1132" s="96">
        <f t="shared" si="250"/>
        <v>0</v>
      </c>
    </row>
    <row r="1133" spans="2:42" s="97" customFormat="1" ht="52.8" x14ac:dyDescent="0.3">
      <c r="B1133" s="79">
        <f t="shared" si="251"/>
        <v>1130</v>
      </c>
      <c r="C1133" s="79"/>
      <c r="D1133" s="80" t="s">
        <v>94</v>
      </c>
      <c r="E1133" s="80"/>
      <c r="F1133" s="81"/>
      <c r="G1133" s="82" t="str">
        <f t="shared" si="252"/>
        <v xml:space="preserve">Группа от QF </v>
      </c>
      <c r="H1133" s="83"/>
      <c r="I1133" s="83"/>
      <c r="J1133" s="83"/>
      <c r="K1133" s="83"/>
      <c r="L1133" s="127"/>
      <c r="M1133" s="127"/>
      <c r="N1133" s="84"/>
      <c r="O1133" s="85"/>
      <c r="P1133" s="85"/>
      <c r="Q1133" s="85"/>
      <c r="R1133" s="86"/>
      <c r="S1133" s="80"/>
      <c r="T1133" s="87"/>
      <c r="U1133" s="88" t="str">
        <f t="shared" si="246"/>
        <v xml:space="preserve"> </v>
      </c>
      <c r="V1133" s="89"/>
      <c r="W1133" s="90" t="str">
        <f t="shared" si="247"/>
        <v xml:space="preserve"> </v>
      </c>
      <c r="X1133" s="90"/>
      <c r="Y1133" s="90"/>
      <c r="Z1133" s="90"/>
      <c r="AA1133" s="90"/>
      <c r="AB1133" s="87" t="s">
        <v>74</v>
      </c>
      <c r="AC1133" s="76"/>
      <c r="AD1133" s="91">
        <f t="shared" si="242"/>
        <v>0</v>
      </c>
      <c r="AE1133" s="88" t="str">
        <f t="shared" si="248"/>
        <v xml:space="preserve"> </v>
      </c>
      <c r="AF1133" s="91" t="str">
        <f t="shared" si="243"/>
        <v xml:space="preserve"> </v>
      </c>
      <c r="AG1133" s="78"/>
      <c r="AH1133" s="78"/>
      <c r="AI1133" s="78"/>
      <c r="AK1133" s="94" t="str">
        <f t="shared" si="244"/>
        <v>≤60</v>
      </c>
      <c r="AL1133" s="94">
        <f t="shared" ca="1" si="245"/>
        <v>25</v>
      </c>
      <c r="AM1133" s="95">
        <f t="shared" si="253"/>
        <v>0</v>
      </c>
      <c r="AN1133" s="95">
        <f t="shared" si="254"/>
        <v>0</v>
      </c>
      <c r="AO1133" s="96">
        <f t="shared" si="249"/>
        <v>0</v>
      </c>
      <c r="AP1133" s="96">
        <f t="shared" si="250"/>
        <v>0</v>
      </c>
    </row>
    <row r="1134" spans="2:42" s="97" customFormat="1" ht="52.8" x14ac:dyDescent="0.3">
      <c r="B1134" s="79">
        <f t="shared" si="251"/>
        <v>1131</v>
      </c>
      <c r="C1134" s="79"/>
      <c r="D1134" s="80" t="s">
        <v>94</v>
      </c>
      <c r="E1134" s="80"/>
      <c r="F1134" s="81"/>
      <c r="G1134" s="82" t="str">
        <f t="shared" si="252"/>
        <v xml:space="preserve">Группа от QF </v>
      </c>
      <c r="H1134" s="83"/>
      <c r="I1134" s="83"/>
      <c r="J1134" s="83"/>
      <c r="K1134" s="83"/>
      <c r="L1134" s="127"/>
      <c r="M1134" s="127"/>
      <c r="N1134" s="84"/>
      <c r="O1134" s="85"/>
      <c r="P1134" s="85"/>
      <c r="Q1134" s="85"/>
      <c r="R1134" s="86"/>
      <c r="S1134" s="80"/>
      <c r="T1134" s="87"/>
      <c r="U1134" s="88" t="str">
        <f t="shared" si="246"/>
        <v xml:space="preserve"> </v>
      </c>
      <c r="V1134" s="89"/>
      <c r="W1134" s="90" t="str">
        <f t="shared" si="247"/>
        <v xml:space="preserve"> </v>
      </c>
      <c r="X1134" s="90"/>
      <c r="Y1134" s="90"/>
      <c r="Z1134" s="90"/>
      <c r="AA1134" s="90"/>
      <c r="AB1134" s="87" t="s">
        <v>74</v>
      </c>
      <c r="AC1134" s="76"/>
      <c r="AD1134" s="91">
        <f t="shared" si="242"/>
        <v>0</v>
      </c>
      <c r="AE1134" s="88" t="str">
        <f t="shared" si="248"/>
        <v xml:space="preserve"> </v>
      </c>
      <c r="AF1134" s="91" t="str">
        <f t="shared" si="243"/>
        <v xml:space="preserve"> </v>
      </c>
      <c r="AG1134" s="78"/>
      <c r="AH1134" s="78"/>
      <c r="AI1134" s="78"/>
      <c r="AK1134" s="94" t="str">
        <f t="shared" si="244"/>
        <v>≤60</v>
      </c>
      <c r="AL1134" s="94">
        <f t="shared" ca="1" si="245"/>
        <v>38</v>
      </c>
      <c r="AM1134" s="95">
        <f t="shared" si="253"/>
        <v>0</v>
      </c>
      <c r="AN1134" s="95">
        <f t="shared" si="254"/>
        <v>0</v>
      </c>
      <c r="AO1134" s="96">
        <f t="shared" si="249"/>
        <v>0</v>
      </c>
      <c r="AP1134" s="96">
        <f t="shared" si="250"/>
        <v>0</v>
      </c>
    </row>
    <row r="1135" spans="2:42" s="97" customFormat="1" ht="52.8" x14ac:dyDescent="0.3">
      <c r="B1135" s="79">
        <f t="shared" si="251"/>
        <v>1132</v>
      </c>
      <c r="C1135" s="79"/>
      <c r="D1135" s="80" t="s">
        <v>94</v>
      </c>
      <c r="E1135" s="80"/>
      <c r="F1135" s="81"/>
      <c r="G1135" s="82" t="str">
        <f t="shared" si="252"/>
        <v xml:space="preserve">Группа от QF </v>
      </c>
      <c r="H1135" s="83"/>
      <c r="I1135" s="83"/>
      <c r="J1135" s="83"/>
      <c r="K1135" s="83"/>
      <c r="L1135" s="127"/>
      <c r="M1135" s="127"/>
      <c r="N1135" s="84"/>
      <c r="O1135" s="85"/>
      <c r="P1135" s="85"/>
      <c r="Q1135" s="85"/>
      <c r="R1135" s="86"/>
      <c r="S1135" s="80"/>
      <c r="T1135" s="87"/>
      <c r="U1135" s="88" t="str">
        <f t="shared" si="246"/>
        <v xml:space="preserve"> </v>
      </c>
      <c r="V1135" s="89"/>
      <c r="W1135" s="90" t="str">
        <f t="shared" si="247"/>
        <v xml:space="preserve"> </v>
      </c>
      <c r="X1135" s="90"/>
      <c r="Y1135" s="90"/>
      <c r="Z1135" s="90"/>
      <c r="AA1135" s="90"/>
      <c r="AB1135" s="87" t="s">
        <v>74</v>
      </c>
      <c r="AC1135" s="76"/>
      <c r="AD1135" s="91">
        <f t="shared" si="242"/>
        <v>0</v>
      </c>
      <c r="AE1135" s="88" t="str">
        <f t="shared" si="248"/>
        <v xml:space="preserve"> </v>
      </c>
      <c r="AF1135" s="91" t="str">
        <f t="shared" si="243"/>
        <v xml:space="preserve"> </v>
      </c>
      <c r="AG1135" s="78"/>
      <c r="AH1135" s="78"/>
      <c r="AI1135" s="78"/>
      <c r="AK1135" s="94" t="str">
        <f t="shared" si="244"/>
        <v>≤60</v>
      </c>
      <c r="AL1135" s="94">
        <f t="shared" ca="1" si="245"/>
        <v>42</v>
      </c>
      <c r="AM1135" s="95">
        <f t="shared" si="253"/>
        <v>0</v>
      </c>
      <c r="AN1135" s="95">
        <f t="shared" si="254"/>
        <v>0</v>
      </c>
      <c r="AO1135" s="96">
        <f t="shared" si="249"/>
        <v>0</v>
      </c>
      <c r="AP1135" s="96">
        <f t="shared" si="250"/>
        <v>0</v>
      </c>
    </row>
    <row r="1136" spans="2:42" s="97" customFormat="1" ht="52.8" x14ac:dyDescent="0.3">
      <c r="B1136" s="79">
        <f t="shared" si="251"/>
        <v>1133</v>
      </c>
      <c r="C1136" s="79"/>
      <c r="D1136" s="80" t="s">
        <v>94</v>
      </c>
      <c r="E1136" s="80"/>
      <c r="F1136" s="81"/>
      <c r="G1136" s="82" t="str">
        <f t="shared" si="252"/>
        <v xml:space="preserve">Группа от QF </v>
      </c>
      <c r="H1136" s="83"/>
      <c r="I1136" s="83"/>
      <c r="J1136" s="83"/>
      <c r="K1136" s="83"/>
      <c r="L1136" s="127"/>
      <c r="M1136" s="127"/>
      <c r="N1136" s="84"/>
      <c r="O1136" s="85"/>
      <c r="P1136" s="85"/>
      <c r="Q1136" s="85"/>
      <c r="R1136" s="86"/>
      <c r="S1136" s="80"/>
      <c r="T1136" s="87"/>
      <c r="U1136" s="88" t="str">
        <f t="shared" si="246"/>
        <v xml:space="preserve"> </v>
      </c>
      <c r="V1136" s="89"/>
      <c r="W1136" s="90" t="str">
        <f t="shared" si="247"/>
        <v xml:space="preserve"> </v>
      </c>
      <c r="X1136" s="90"/>
      <c r="Y1136" s="90"/>
      <c r="Z1136" s="90"/>
      <c r="AA1136" s="90"/>
      <c r="AB1136" s="87" t="s">
        <v>74</v>
      </c>
      <c r="AC1136" s="76"/>
      <c r="AD1136" s="91">
        <f t="shared" si="242"/>
        <v>0</v>
      </c>
      <c r="AE1136" s="88" t="str">
        <f t="shared" si="248"/>
        <v xml:space="preserve"> </v>
      </c>
      <c r="AF1136" s="91" t="str">
        <f t="shared" si="243"/>
        <v xml:space="preserve"> </v>
      </c>
      <c r="AG1136" s="78"/>
      <c r="AH1136" s="78"/>
      <c r="AI1136" s="78"/>
      <c r="AK1136" s="94" t="str">
        <f t="shared" si="244"/>
        <v>≤60</v>
      </c>
      <c r="AL1136" s="94">
        <f t="shared" ca="1" si="245"/>
        <v>31</v>
      </c>
      <c r="AM1136" s="95">
        <f t="shared" si="253"/>
        <v>0</v>
      </c>
      <c r="AN1136" s="95">
        <f t="shared" si="254"/>
        <v>0</v>
      </c>
      <c r="AO1136" s="96">
        <f t="shared" si="249"/>
        <v>0</v>
      </c>
      <c r="AP1136" s="96">
        <f t="shared" si="250"/>
        <v>0</v>
      </c>
    </row>
    <row r="1137" spans="2:42" s="97" customFormat="1" ht="52.8" x14ac:dyDescent="0.3">
      <c r="B1137" s="79">
        <f t="shared" si="251"/>
        <v>1134</v>
      </c>
      <c r="C1137" s="79"/>
      <c r="D1137" s="80" t="s">
        <v>94</v>
      </c>
      <c r="E1137" s="80"/>
      <c r="F1137" s="81"/>
      <c r="G1137" s="82" t="str">
        <f t="shared" si="252"/>
        <v xml:space="preserve">Группа от QF </v>
      </c>
      <c r="H1137" s="83"/>
      <c r="I1137" s="83"/>
      <c r="J1137" s="83"/>
      <c r="K1137" s="83"/>
      <c r="L1137" s="127"/>
      <c r="M1137" s="127"/>
      <c r="N1137" s="84"/>
      <c r="O1137" s="85"/>
      <c r="P1137" s="85"/>
      <c r="Q1137" s="85"/>
      <c r="R1137" s="86"/>
      <c r="S1137" s="80"/>
      <c r="T1137" s="87"/>
      <c r="U1137" s="88" t="str">
        <f t="shared" si="246"/>
        <v xml:space="preserve"> </v>
      </c>
      <c r="V1137" s="89"/>
      <c r="W1137" s="90" t="str">
        <f t="shared" si="247"/>
        <v xml:space="preserve"> </v>
      </c>
      <c r="X1137" s="90"/>
      <c r="Y1137" s="90"/>
      <c r="Z1137" s="90"/>
      <c r="AA1137" s="90"/>
      <c r="AB1137" s="87" t="s">
        <v>74</v>
      </c>
      <c r="AC1137" s="76"/>
      <c r="AD1137" s="91">
        <f t="shared" si="242"/>
        <v>0</v>
      </c>
      <c r="AE1137" s="88" t="str">
        <f t="shared" si="248"/>
        <v xml:space="preserve"> </v>
      </c>
      <c r="AF1137" s="91" t="str">
        <f t="shared" si="243"/>
        <v xml:space="preserve"> </v>
      </c>
      <c r="AG1137" s="78"/>
      <c r="AH1137" s="78"/>
      <c r="AI1137" s="78"/>
      <c r="AK1137" s="94" t="str">
        <f t="shared" si="244"/>
        <v>≤60</v>
      </c>
      <c r="AL1137" s="94">
        <f t="shared" ca="1" si="245"/>
        <v>30</v>
      </c>
      <c r="AM1137" s="95">
        <f t="shared" si="253"/>
        <v>0</v>
      </c>
      <c r="AN1137" s="95">
        <f t="shared" si="254"/>
        <v>0</v>
      </c>
      <c r="AO1137" s="96">
        <f t="shared" si="249"/>
        <v>0</v>
      </c>
      <c r="AP1137" s="96">
        <f t="shared" si="250"/>
        <v>0</v>
      </c>
    </row>
    <row r="1138" spans="2:42" s="97" customFormat="1" ht="52.8" x14ac:dyDescent="0.3">
      <c r="B1138" s="79">
        <f t="shared" si="251"/>
        <v>1135</v>
      </c>
      <c r="C1138" s="79"/>
      <c r="D1138" s="80" t="s">
        <v>94</v>
      </c>
      <c r="E1138" s="80"/>
      <c r="F1138" s="81"/>
      <c r="G1138" s="82" t="str">
        <f t="shared" si="252"/>
        <v xml:space="preserve">Группа от QF </v>
      </c>
      <c r="H1138" s="83"/>
      <c r="I1138" s="83"/>
      <c r="J1138" s="83"/>
      <c r="K1138" s="83"/>
      <c r="L1138" s="127"/>
      <c r="M1138" s="127"/>
      <c r="N1138" s="84"/>
      <c r="O1138" s="85"/>
      <c r="P1138" s="85"/>
      <c r="Q1138" s="85"/>
      <c r="R1138" s="86"/>
      <c r="S1138" s="80"/>
      <c r="T1138" s="87"/>
      <c r="U1138" s="88" t="str">
        <f t="shared" si="246"/>
        <v xml:space="preserve"> </v>
      </c>
      <c r="V1138" s="89"/>
      <c r="W1138" s="90" t="str">
        <f t="shared" si="247"/>
        <v xml:space="preserve"> </v>
      </c>
      <c r="X1138" s="90"/>
      <c r="Y1138" s="90"/>
      <c r="Z1138" s="90"/>
      <c r="AA1138" s="90"/>
      <c r="AB1138" s="87" t="s">
        <v>74</v>
      </c>
      <c r="AC1138" s="76"/>
      <c r="AD1138" s="91">
        <f t="shared" si="242"/>
        <v>0</v>
      </c>
      <c r="AE1138" s="88" t="str">
        <f t="shared" si="248"/>
        <v xml:space="preserve"> </v>
      </c>
      <c r="AF1138" s="91" t="str">
        <f t="shared" si="243"/>
        <v xml:space="preserve"> </v>
      </c>
      <c r="AG1138" s="78"/>
      <c r="AH1138" s="78"/>
      <c r="AI1138" s="78"/>
      <c r="AK1138" s="94" t="str">
        <f t="shared" si="244"/>
        <v>≤60</v>
      </c>
      <c r="AL1138" s="94">
        <f t="shared" ca="1" si="245"/>
        <v>44</v>
      </c>
      <c r="AM1138" s="95">
        <f t="shared" si="253"/>
        <v>0</v>
      </c>
      <c r="AN1138" s="95">
        <f t="shared" si="254"/>
        <v>0</v>
      </c>
      <c r="AO1138" s="96">
        <f t="shared" si="249"/>
        <v>0</v>
      </c>
      <c r="AP1138" s="96">
        <f t="shared" si="250"/>
        <v>0</v>
      </c>
    </row>
    <row r="1139" spans="2:42" s="97" customFormat="1" ht="52.8" x14ac:dyDescent="0.3">
      <c r="B1139" s="79">
        <f t="shared" si="251"/>
        <v>1136</v>
      </c>
      <c r="C1139" s="79"/>
      <c r="D1139" s="80" t="s">
        <v>94</v>
      </c>
      <c r="E1139" s="80"/>
      <c r="F1139" s="81"/>
      <c r="G1139" s="82" t="str">
        <f t="shared" si="252"/>
        <v xml:space="preserve">Группа от QF </v>
      </c>
      <c r="H1139" s="83"/>
      <c r="I1139" s="83"/>
      <c r="J1139" s="83"/>
      <c r="K1139" s="83"/>
      <c r="L1139" s="127"/>
      <c r="M1139" s="127"/>
      <c r="N1139" s="84"/>
      <c r="O1139" s="85"/>
      <c r="P1139" s="85"/>
      <c r="Q1139" s="85"/>
      <c r="R1139" s="86"/>
      <c r="S1139" s="80"/>
      <c r="T1139" s="87"/>
      <c r="U1139" s="88" t="str">
        <f t="shared" si="246"/>
        <v xml:space="preserve"> </v>
      </c>
      <c r="V1139" s="89"/>
      <c r="W1139" s="90" t="str">
        <f t="shared" si="247"/>
        <v xml:space="preserve"> </v>
      </c>
      <c r="X1139" s="90"/>
      <c r="Y1139" s="90"/>
      <c r="Z1139" s="90"/>
      <c r="AA1139" s="90"/>
      <c r="AB1139" s="87" t="s">
        <v>74</v>
      </c>
      <c r="AC1139" s="76"/>
      <c r="AD1139" s="91">
        <f t="shared" si="242"/>
        <v>0</v>
      </c>
      <c r="AE1139" s="88" t="str">
        <f t="shared" si="248"/>
        <v xml:space="preserve"> </v>
      </c>
      <c r="AF1139" s="91" t="str">
        <f t="shared" si="243"/>
        <v xml:space="preserve"> </v>
      </c>
      <c r="AG1139" s="78"/>
      <c r="AH1139" s="78"/>
      <c r="AI1139" s="78"/>
      <c r="AK1139" s="94" t="str">
        <f t="shared" si="244"/>
        <v>≤60</v>
      </c>
      <c r="AL1139" s="94">
        <f t="shared" ca="1" si="245"/>
        <v>46</v>
      </c>
      <c r="AM1139" s="95">
        <f t="shared" si="253"/>
        <v>0</v>
      </c>
      <c r="AN1139" s="95">
        <f t="shared" si="254"/>
        <v>0</v>
      </c>
      <c r="AO1139" s="96">
        <f t="shared" si="249"/>
        <v>0</v>
      </c>
      <c r="AP1139" s="96">
        <f t="shared" si="250"/>
        <v>0</v>
      </c>
    </row>
    <row r="1140" spans="2:42" s="97" customFormat="1" ht="52.8" x14ac:dyDescent="0.3">
      <c r="B1140" s="79">
        <f t="shared" si="251"/>
        <v>1137</v>
      </c>
      <c r="C1140" s="79"/>
      <c r="D1140" s="80" t="s">
        <v>94</v>
      </c>
      <c r="E1140" s="80"/>
      <c r="F1140" s="81"/>
      <c r="G1140" s="82" t="str">
        <f t="shared" si="252"/>
        <v xml:space="preserve">Группа от QF </v>
      </c>
      <c r="H1140" s="83"/>
      <c r="I1140" s="83"/>
      <c r="J1140" s="83"/>
      <c r="K1140" s="83"/>
      <c r="L1140" s="127"/>
      <c r="M1140" s="127"/>
      <c r="N1140" s="84"/>
      <c r="O1140" s="85"/>
      <c r="P1140" s="85"/>
      <c r="Q1140" s="85"/>
      <c r="R1140" s="86"/>
      <c r="S1140" s="80"/>
      <c r="T1140" s="87"/>
      <c r="U1140" s="88" t="str">
        <f t="shared" si="246"/>
        <v xml:space="preserve"> </v>
      </c>
      <c r="V1140" s="89"/>
      <c r="W1140" s="90" t="str">
        <f t="shared" si="247"/>
        <v xml:space="preserve"> </v>
      </c>
      <c r="X1140" s="90"/>
      <c r="Y1140" s="90"/>
      <c r="Z1140" s="90"/>
      <c r="AA1140" s="90"/>
      <c r="AB1140" s="87" t="s">
        <v>74</v>
      </c>
      <c r="AC1140" s="76"/>
      <c r="AD1140" s="91">
        <f t="shared" si="242"/>
        <v>0</v>
      </c>
      <c r="AE1140" s="88" t="str">
        <f t="shared" si="248"/>
        <v xml:space="preserve"> </v>
      </c>
      <c r="AF1140" s="91" t="str">
        <f t="shared" si="243"/>
        <v xml:space="preserve"> </v>
      </c>
      <c r="AG1140" s="78"/>
      <c r="AH1140" s="78"/>
      <c r="AI1140" s="78"/>
      <c r="AK1140" s="94" t="str">
        <f t="shared" si="244"/>
        <v>≤60</v>
      </c>
      <c r="AL1140" s="94">
        <f t="shared" ca="1" si="245"/>
        <v>34</v>
      </c>
      <c r="AM1140" s="95">
        <f t="shared" si="253"/>
        <v>0</v>
      </c>
      <c r="AN1140" s="95">
        <f t="shared" si="254"/>
        <v>0</v>
      </c>
      <c r="AO1140" s="96">
        <f t="shared" si="249"/>
        <v>0</v>
      </c>
      <c r="AP1140" s="96">
        <f t="shared" si="250"/>
        <v>0</v>
      </c>
    </row>
    <row r="1141" spans="2:42" s="97" customFormat="1" ht="52.8" x14ac:dyDescent="0.3">
      <c r="B1141" s="79">
        <f t="shared" si="251"/>
        <v>1138</v>
      </c>
      <c r="C1141" s="79"/>
      <c r="D1141" s="80" t="s">
        <v>94</v>
      </c>
      <c r="E1141" s="80"/>
      <c r="F1141" s="81"/>
      <c r="G1141" s="82" t="str">
        <f t="shared" si="252"/>
        <v xml:space="preserve">Группа от QF </v>
      </c>
      <c r="H1141" s="83"/>
      <c r="I1141" s="83"/>
      <c r="J1141" s="83"/>
      <c r="K1141" s="83"/>
      <c r="L1141" s="127"/>
      <c r="M1141" s="127"/>
      <c r="N1141" s="84"/>
      <c r="O1141" s="85"/>
      <c r="P1141" s="85"/>
      <c r="Q1141" s="85"/>
      <c r="R1141" s="86"/>
      <c r="S1141" s="80"/>
      <c r="T1141" s="87"/>
      <c r="U1141" s="88" t="str">
        <f t="shared" si="246"/>
        <v xml:space="preserve"> </v>
      </c>
      <c r="V1141" s="89"/>
      <c r="W1141" s="90" t="str">
        <f t="shared" si="247"/>
        <v xml:space="preserve"> </v>
      </c>
      <c r="X1141" s="90"/>
      <c r="Y1141" s="90"/>
      <c r="Z1141" s="90"/>
      <c r="AA1141" s="90"/>
      <c r="AB1141" s="87" t="s">
        <v>74</v>
      </c>
      <c r="AC1141" s="76"/>
      <c r="AD1141" s="91">
        <f t="shared" si="242"/>
        <v>0</v>
      </c>
      <c r="AE1141" s="88" t="str">
        <f t="shared" si="248"/>
        <v xml:space="preserve"> </v>
      </c>
      <c r="AF1141" s="91" t="str">
        <f t="shared" si="243"/>
        <v xml:space="preserve"> </v>
      </c>
      <c r="AG1141" s="78"/>
      <c r="AH1141" s="78"/>
      <c r="AI1141" s="78"/>
      <c r="AK1141" s="94" t="str">
        <f t="shared" si="244"/>
        <v>≤60</v>
      </c>
      <c r="AL1141" s="94">
        <f t="shared" ca="1" si="245"/>
        <v>40</v>
      </c>
      <c r="AM1141" s="95">
        <f t="shared" si="253"/>
        <v>0</v>
      </c>
      <c r="AN1141" s="95">
        <f t="shared" si="254"/>
        <v>0</v>
      </c>
      <c r="AO1141" s="96">
        <f t="shared" si="249"/>
        <v>0</v>
      </c>
      <c r="AP1141" s="96">
        <f t="shared" si="250"/>
        <v>0</v>
      </c>
    </row>
    <row r="1142" spans="2:42" s="97" customFormat="1" ht="52.8" x14ac:dyDescent="0.3">
      <c r="B1142" s="79">
        <f t="shared" si="251"/>
        <v>1139</v>
      </c>
      <c r="C1142" s="79"/>
      <c r="D1142" s="80" t="s">
        <v>94</v>
      </c>
      <c r="E1142" s="80"/>
      <c r="F1142" s="81"/>
      <c r="G1142" s="82" t="str">
        <f t="shared" si="252"/>
        <v xml:space="preserve">Группа от QF </v>
      </c>
      <c r="H1142" s="83"/>
      <c r="I1142" s="83"/>
      <c r="J1142" s="83"/>
      <c r="K1142" s="83"/>
      <c r="L1142" s="127"/>
      <c r="M1142" s="127"/>
      <c r="N1142" s="84"/>
      <c r="O1142" s="85"/>
      <c r="P1142" s="85"/>
      <c r="Q1142" s="85"/>
      <c r="R1142" s="86"/>
      <c r="S1142" s="80"/>
      <c r="T1142" s="87"/>
      <c r="U1142" s="88" t="str">
        <f t="shared" si="246"/>
        <v xml:space="preserve"> </v>
      </c>
      <c r="V1142" s="89"/>
      <c r="W1142" s="90" t="str">
        <f t="shared" si="247"/>
        <v xml:space="preserve"> </v>
      </c>
      <c r="X1142" s="90"/>
      <c r="Y1142" s="90"/>
      <c r="Z1142" s="90"/>
      <c r="AA1142" s="90"/>
      <c r="AB1142" s="87" t="s">
        <v>74</v>
      </c>
      <c r="AC1142" s="76"/>
      <c r="AD1142" s="91">
        <f t="shared" si="242"/>
        <v>0</v>
      </c>
      <c r="AE1142" s="88" t="str">
        <f t="shared" si="248"/>
        <v xml:space="preserve"> </v>
      </c>
      <c r="AF1142" s="91" t="str">
        <f t="shared" si="243"/>
        <v xml:space="preserve"> </v>
      </c>
      <c r="AG1142" s="78"/>
      <c r="AH1142" s="78"/>
      <c r="AI1142" s="78"/>
      <c r="AK1142" s="94" t="str">
        <f t="shared" si="244"/>
        <v>≤60</v>
      </c>
      <c r="AL1142" s="94">
        <f t="shared" ca="1" si="245"/>
        <v>40</v>
      </c>
      <c r="AM1142" s="95">
        <f t="shared" si="253"/>
        <v>0</v>
      </c>
      <c r="AN1142" s="95">
        <f t="shared" si="254"/>
        <v>0</v>
      </c>
      <c r="AO1142" s="96">
        <f t="shared" si="249"/>
        <v>0</v>
      </c>
      <c r="AP1142" s="96">
        <f t="shared" si="250"/>
        <v>0</v>
      </c>
    </row>
    <row r="1143" spans="2:42" s="97" customFormat="1" ht="52.8" x14ac:dyDescent="0.3">
      <c r="B1143" s="79">
        <f t="shared" si="251"/>
        <v>1140</v>
      </c>
      <c r="C1143" s="79"/>
      <c r="D1143" s="80" t="s">
        <v>94</v>
      </c>
      <c r="E1143" s="80"/>
      <c r="F1143" s="81"/>
      <c r="G1143" s="82" t="str">
        <f t="shared" si="252"/>
        <v xml:space="preserve">Группа от QF </v>
      </c>
      <c r="H1143" s="83"/>
      <c r="I1143" s="83"/>
      <c r="J1143" s="83"/>
      <c r="K1143" s="83"/>
      <c r="L1143" s="127"/>
      <c r="M1143" s="127"/>
      <c r="N1143" s="84"/>
      <c r="O1143" s="85"/>
      <c r="P1143" s="85"/>
      <c r="Q1143" s="85"/>
      <c r="R1143" s="86"/>
      <c r="S1143" s="80"/>
      <c r="T1143" s="87"/>
      <c r="U1143" s="88" t="str">
        <f t="shared" si="246"/>
        <v xml:space="preserve"> </v>
      </c>
      <c r="V1143" s="89"/>
      <c r="W1143" s="90" t="str">
        <f t="shared" si="247"/>
        <v xml:space="preserve"> </v>
      </c>
      <c r="X1143" s="90"/>
      <c r="Y1143" s="90"/>
      <c r="Z1143" s="90"/>
      <c r="AA1143" s="90"/>
      <c r="AB1143" s="87" t="s">
        <v>74</v>
      </c>
      <c r="AC1143" s="76"/>
      <c r="AD1143" s="91">
        <f t="shared" si="242"/>
        <v>0</v>
      </c>
      <c r="AE1143" s="88" t="str">
        <f t="shared" si="248"/>
        <v xml:space="preserve"> </v>
      </c>
      <c r="AF1143" s="91" t="str">
        <f t="shared" si="243"/>
        <v xml:space="preserve"> </v>
      </c>
      <c r="AG1143" s="78"/>
      <c r="AH1143" s="78"/>
      <c r="AI1143" s="78"/>
      <c r="AK1143" s="94" t="str">
        <f t="shared" si="244"/>
        <v>≤60</v>
      </c>
      <c r="AL1143" s="94">
        <f t="shared" ca="1" si="245"/>
        <v>27</v>
      </c>
      <c r="AM1143" s="95">
        <f t="shared" si="253"/>
        <v>0</v>
      </c>
      <c r="AN1143" s="95">
        <f t="shared" si="254"/>
        <v>0</v>
      </c>
      <c r="AO1143" s="96">
        <f t="shared" si="249"/>
        <v>0</v>
      </c>
      <c r="AP1143" s="96">
        <f t="shared" si="250"/>
        <v>0</v>
      </c>
    </row>
    <row r="1144" spans="2:42" s="97" customFormat="1" ht="52.8" x14ac:dyDescent="0.3">
      <c r="B1144" s="79">
        <f t="shared" si="251"/>
        <v>1141</v>
      </c>
      <c r="C1144" s="79"/>
      <c r="D1144" s="80" t="s">
        <v>94</v>
      </c>
      <c r="E1144" s="80"/>
      <c r="F1144" s="81"/>
      <c r="G1144" s="82" t="str">
        <f t="shared" si="252"/>
        <v xml:space="preserve">Группа от QF </v>
      </c>
      <c r="H1144" s="83"/>
      <c r="I1144" s="83"/>
      <c r="J1144" s="83"/>
      <c r="K1144" s="83"/>
      <c r="L1144" s="127"/>
      <c r="M1144" s="127"/>
      <c r="N1144" s="84"/>
      <c r="O1144" s="85"/>
      <c r="P1144" s="85"/>
      <c r="Q1144" s="85"/>
      <c r="R1144" s="86"/>
      <c r="S1144" s="80"/>
      <c r="T1144" s="87"/>
      <c r="U1144" s="88" t="str">
        <f t="shared" si="246"/>
        <v xml:space="preserve"> </v>
      </c>
      <c r="V1144" s="89"/>
      <c r="W1144" s="90" t="str">
        <f t="shared" si="247"/>
        <v xml:space="preserve"> </v>
      </c>
      <c r="X1144" s="90"/>
      <c r="Y1144" s="90"/>
      <c r="Z1144" s="90"/>
      <c r="AA1144" s="90"/>
      <c r="AB1144" s="87" t="s">
        <v>74</v>
      </c>
      <c r="AC1144" s="76"/>
      <c r="AD1144" s="91">
        <f t="shared" si="242"/>
        <v>0</v>
      </c>
      <c r="AE1144" s="88" t="str">
        <f t="shared" si="248"/>
        <v xml:space="preserve"> </v>
      </c>
      <c r="AF1144" s="91" t="str">
        <f t="shared" si="243"/>
        <v xml:space="preserve"> </v>
      </c>
      <c r="AG1144" s="78"/>
      <c r="AH1144" s="78"/>
      <c r="AI1144" s="78"/>
      <c r="AK1144" s="94" t="str">
        <f t="shared" si="244"/>
        <v>≤60</v>
      </c>
      <c r="AL1144" s="94">
        <f t="shared" ca="1" si="245"/>
        <v>47</v>
      </c>
      <c r="AM1144" s="95">
        <f t="shared" si="253"/>
        <v>0</v>
      </c>
      <c r="AN1144" s="95">
        <f t="shared" si="254"/>
        <v>0</v>
      </c>
      <c r="AO1144" s="96">
        <f t="shared" si="249"/>
        <v>0</v>
      </c>
      <c r="AP1144" s="96">
        <f t="shared" si="250"/>
        <v>0</v>
      </c>
    </row>
    <row r="1145" spans="2:42" s="97" customFormat="1" ht="52.8" x14ac:dyDescent="0.3">
      <c r="B1145" s="79">
        <f t="shared" si="251"/>
        <v>1142</v>
      </c>
      <c r="C1145" s="79"/>
      <c r="D1145" s="80" t="s">
        <v>94</v>
      </c>
      <c r="E1145" s="80"/>
      <c r="F1145" s="81"/>
      <c r="G1145" s="82" t="str">
        <f t="shared" si="252"/>
        <v xml:space="preserve">Группа от QF </v>
      </c>
      <c r="H1145" s="83"/>
      <c r="I1145" s="83"/>
      <c r="J1145" s="83"/>
      <c r="K1145" s="83"/>
      <c r="L1145" s="127"/>
      <c r="M1145" s="127"/>
      <c r="N1145" s="84"/>
      <c r="O1145" s="85"/>
      <c r="P1145" s="85"/>
      <c r="Q1145" s="85"/>
      <c r="R1145" s="86"/>
      <c r="S1145" s="80"/>
      <c r="T1145" s="87"/>
      <c r="U1145" s="88" t="str">
        <f t="shared" si="246"/>
        <v xml:space="preserve"> </v>
      </c>
      <c r="V1145" s="89"/>
      <c r="W1145" s="90" t="str">
        <f t="shared" si="247"/>
        <v xml:space="preserve"> </v>
      </c>
      <c r="X1145" s="90"/>
      <c r="Y1145" s="90"/>
      <c r="Z1145" s="90"/>
      <c r="AA1145" s="90"/>
      <c r="AB1145" s="87" t="s">
        <v>74</v>
      </c>
      <c r="AC1145" s="76"/>
      <c r="AD1145" s="91">
        <f t="shared" si="242"/>
        <v>0</v>
      </c>
      <c r="AE1145" s="88" t="str">
        <f t="shared" si="248"/>
        <v xml:space="preserve"> </v>
      </c>
      <c r="AF1145" s="91" t="str">
        <f t="shared" si="243"/>
        <v xml:space="preserve"> </v>
      </c>
      <c r="AG1145" s="78"/>
      <c r="AH1145" s="78"/>
      <c r="AI1145" s="78"/>
      <c r="AK1145" s="94" t="str">
        <f t="shared" si="244"/>
        <v>≤60</v>
      </c>
      <c r="AL1145" s="94">
        <f t="shared" ca="1" si="245"/>
        <v>41</v>
      </c>
      <c r="AM1145" s="95">
        <f t="shared" si="253"/>
        <v>0</v>
      </c>
      <c r="AN1145" s="95">
        <f t="shared" si="254"/>
        <v>0</v>
      </c>
      <c r="AO1145" s="96">
        <f t="shared" si="249"/>
        <v>0</v>
      </c>
      <c r="AP1145" s="96">
        <f t="shared" si="250"/>
        <v>0</v>
      </c>
    </row>
    <row r="1146" spans="2:42" s="97" customFormat="1" ht="52.8" x14ac:dyDescent="0.3">
      <c r="B1146" s="79">
        <f t="shared" si="251"/>
        <v>1143</v>
      </c>
      <c r="C1146" s="79"/>
      <c r="D1146" s="80" t="s">
        <v>94</v>
      </c>
      <c r="E1146" s="80"/>
      <c r="F1146" s="81"/>
      <c r="G1146" s="82" t="str">
        <f t="shared" si="252"/>
        <v xml:space="preserve">Группа от QF </v>
      </c>
      <c r="H1146" s="83"/>
      <c r="I1146" s="83"/>
      <c r="J1146" s="83"/>
      <c r="K1146" s="83"/>
      <c r="L1146" s="127"/>
      <c r="M1146" s="127"/>
      <c r="N1146" s="84"/>
      <c r="O1146" s="85"/>
      <c r="P1146" s="85"/>
      <c r="Q1146" s="85"/>
      <c r="R1146" s="86"/>
      <c r="S1146" s="80"/>
      <c r="T1146" s="87"/>
      <c r="U1146" s="88" t="str">
        <f t="shared" si="246"/>
        <v xml:space="preserve"> </v>
      </c>
      <c r="V1146" s="89"/>
      <c r="W1146" s="90" t="str">
        <f t="shared" si="247"/>
        <v xml:space="preserve"> </v>
      </c>
      <c r="X1146" s="90"/>
      <c r="Y1146" s="90"/>
      <c r="Z1146" s="90"/>
      <c r="AA1146" s="90"/>
      <c r="AB1146" s="87" t="s">
        <v>74</v>
      </c>
      <c r="AC1146" s="76"/>
      <c r="AD1146" s="91">
        <f t="shared" si="242"/>
        <v>0</v>
      </c>
      <c r="AE1146" s="88" t="str">
        <f t="shared" si="248"/>
        <v xml:space="preserve"> </v>
      </c>
      <c r="AF1146" s="91" t="str">
        <f t="shared" si="243"/>
        <v xml:space="preserve"> </v>
      </c>
      <c r="AG1146" s="78"/>
      <c r="AH1146" s="78"/>
      <c r="AI1146" s="78"/>
      <c r="AK1146" s="94" t="str">
        <f t="shared" si="244"/>
        <v>≤60</v>
      </c>
      <c r="AL1146" s="94">
        <f t="shared" ca="1" si="245"/>
        <v>44</v>
      </c>
      <c r="AM1146" s="95">
        <f t="shared" si="253"/>
        <v>0</v>
      </c>
      <c r="AN1146" s="95">
        <f t="shared" si="254"/>
        <v>0</v>
      </c>
      <c r="AO1146" s="96">
        <f t="shared" si="249"/>
        <v>0</v>
      </c>
      <c r="AP1146" s="96">
        <f t="shared" si="250"/>
        <v>0</v>
      </c>
    </row>
    <row r="1147" spans="2:42" s="97" customFormat="1" ht="52.8" x14ac:dyDescent="0.3">
      <c r="B1147" s="79">
        <f t="shared" si="251"/>
        <v>1144</v>
      </c>
      <c r="C1147" s="79"/>
      <c r="D1147" s="80" t="s">
        <v>94</v>
      </c>
      <c r="E1147" s="80"/>
      <c r="F1147" s="81"/>
      <c r="G1147" s="82" t="str">
        <f t="shared" si="252"/>
        <v xml:space="preserve">Группа от QF </v>
      </c>
      <c r="H1147" s="83"/>
      <c r="I1147" s="83"/>
      <c r="J1147" s="83"/>
      <c r="K1147" s="83"/>
      <c r="L1147" s="127"/>
      <c r="M1147" s="127"/>
      <c r="N1147" s="84"/>
      <c r="O1147" s="85"/>
      <c r="P1147" s="85"/>
      <c r="Q1147" s="85"/>
      <c r="R1147" s="86"/>
      <c r="S1147" s="80"/>
      <c r="T1147" s="87"/>
      <c r="U1147" s="88" t="str">
        <f t="shared" si="246"/>
        <v xml:space="preserve"> </v>
      </c>
      <c r="V1147" s="89"/>
      <c r="W1147" s="90" t="str">
        <f t="shared" si="247"/>
        <v xml:space="preserve"> </v>
      </c>
      <c r="X1147" s="90"/>
      <c r="Y1147" s="90"/>
      <c r="Z1147" s="90"/>
      <c r="AA1147" s="90"/>
      <c r="AB1147" s="87" t="s">
        <v>74</v>
      </c>
      <c r="AC1147" s="76"/>
      <c r="AD1147" s="91">
        <f t="shared" si="242"/>
        <v>0</v>
      </c>
      <c r="AE1147" s="88" t="str">
        <f t="shared" si="248"/>
        <v xml:space="preserve"> </v>
      </c>
      <c r="AF1147" s="91" t="str">
        <f t="shared" si="243"/>
        <v xml:space="preserve"> </v>
      </c>
      <c r="AG1147" s="78"/>
      <c r="AH1147" s="78"/>
      <c r="AI1147" s="78"/>
      <c r="AK1147" s="94" t="str">
        <f t="shared" si="244"/>
        <v>≤60</v>
      </c>
      <c r="AL1147" s="94">
        <f t="shared" ca="1" si="245"/>
        <v>44</v>
      </c>
      <c r="AM1147" s="95">
        <f t="shared" si="253"/>
        <v>0</v>
      </c>
      <c r="AN1147" s="95">
        <f t="shared" si="254"/>
        <v>0</v>
      </c>
      <c r="AO1147" s="96">
        <f t="shared" si="249"/>
        <v>0</v>
      </c>
      <c r="AP1147" s="96">
        <f t="shared" si="250"/>
        <v>0</v>
      </c>
    </row>
    <row r="1148" spans="2:42" s="97" customFormat="1" ht="52.8" x14ac:dyDescent="0.3">
      <c r="B1148" s="79">
        <f t="shared" si="251"/>
        <v>1145</v>
      </c>
      <c r="C1148" s="79"/>
      <c r="D1148" s="80" t="s">
        <v>94</v>
      </c>
      <c r="E1148" s="80"/>
      <c r="F1148" s="81"/>
      <c r="G1148" s="82" t="str">
        <f t="shared" si="252"/>
        <v xml:space="preserve">Группа от QF </v>
      </c>
      <c r="H1148" s="83"/>
      <c r="I1148" s="83"/>
      <c r="J1148" s="83"/>
      <c r="K1148" s="83"/>
      <c r="L1148" s="127"/>
      <c r="M1148" s="127"/>
      <c r="N1148" s="84"/>
      <c r="O1148" s="85"/>
      <c r="P1148" s="85"/>
      <c r="Q1148" s="85"/>
      <c r="R1148" s="86"/>
      <c r="S1148" s="80"/>
      <c r="T1148" s="87"/>
      <c r="U1148" s="88" t="str">
        <f t="shared" si="246"/>
        <v xml:space="preserve"> </v>
      </c>
      <c r="V1148" s="89"/>
      <c r="W1148" s="90" t="str">
        <f t="shared" si="247"/>
        <v xml:space="preserve"> </v>
      </c>
      <c r="X1148" s="90"/>
      <c r="Y1148" s="90"/>
      <c r="Z1148" s="90"/>
      <c r="AA1148" s="90"/>
      <c r="AB1148" s="87" t="s">
        <v>74</v>
      </c>
      <c r="AC1148" s="76"/>
      <c r="AD1148" s="91">
        <f t="shared" si="242"/>
        <v>0</v>
      </c>
      <c r="AE1148" s="88" t="str">
        <f t="shared" si="248"/>
        <v xml:space="preserve"> </v>
      </c>
      <c r="AF1148" s="91" t="str">
        <f t="shared" si="243"/>
        <v xml:space="preserve"> </v>
      </c>
      <c r="AG1148" s="78"/>
      <c r="AH1148" s="78"/>
      <c r="AI1148" s="78"/>
      <c r="AK1148" s="94" t="str">
        <f t="shared" si="244"/>
        <v>≤60</v>
      </c>
      <c r="AL1148" s="94">
        <f t="shared" ca="1" si="245"/>
        <v>31</v>
      </c>
      <c r="AM1148" s="95">
        <f t="shared" si="253"/>
        <v>0</v>
      </c>
      <c r="AN1148" s="95">
        <f t="shared" si="254"/>
        <v>0</v>
      </c>
      <c r="AO1148" s="96">
        <f t="shared" si="249"/>
        <v>0</v>
      </c>
      <c r="AP1148" s="96">
        <f t="shared" si="250"/>
        <v>0</v>
      </c>
    </row>
    <row r="1149" spans="2:42" s="97" customFormat="1" ht="52.8" x14ac:dyDescent="0.3">
      <c r="B1149" s="79">
        <f t="shared" si="251"/>
        <v>1146</v>
      </c>
      <c r="C1149" s="79"/>
      <c r="D1149" s="80" t="s">
        <v>94</v>
      </c>
      <c r="E1149" s="80"/>
      <c r="F1149" s="81"/>
      <c r="G1149" s="82" t="str">
        <f t="shared" si="252"/>
        <v xml:space="preserve">Группа от QF </v>
      </c>
      <c r="H1149" s="83"/>
      <c r="I1149" s="83"/>
      <c r="J1149" s="83"/>
      <c r="K1149" s="83"/>
      <c r="L1149" s="127"/>
      <c r="M1149" s="127"/>
      <c r="N1149" s="84"/>
      <c r="O1149" s="85"/>
      <c r="P1149" s="85"/>
      <c r="Q1149" s="85"/>
      <c r="R1149" s="86"/>
      <c r="S1149" s="80"/>
      <c r="T1149" s="87"/>
      <c r="U1149" s="88" t="str">
        <f t="shared" si="246"/>
        <v xml:space="preserve"> </v>
      </c>
      <c r="V1149" s="89"/>
      <c r="W1149" s="90" t="str">
        <f t="shared" si="247"/>
        <v xml:space="preserve"> </v>
      </c>
      <c r="X1149" s="90"/>
      <c r="Y1149" s="90"/>
      <c r="Z1149" s="90"/>
      <c r="AA1149" s="90"/>
      <c r="AB1149" s="87" t="s">
        <v>74</v>
      </c>
      <c r="AC1149" s="76"/>
      <c r="AD1149" s="91">
        <f t="shared" si="242"/>
        <v>0</v>
      </c>
      <c r="AE1149" s="88" t="str">
        <f t="shared" si="248"/>
        <v xml:space="preserve"> </v>
      </c>
      <c r="AF1149" s="91" t="str">
        <f t="shared" si="243"/>
        <v xml:space="preserve"> </v>
      </c>
      <c r="AG1149" s="78"/>
      <c r="AH1149" s="78"/>
      <c r="AI1149" s="78"/>
      <c r="AK1149" s="94" t="str">
        <f t="shared" si="244"/>
        <v>≤60</v>
      </c>
      <c r="AL1149" s="94">
        <f t="shared" ca="1" si="245"/>
        <v>50</v>
      </c>
      <c r="AM1149" s="95">
        <f t="shared" si="253"/>
        <v>0</v>
      </c>
      <c r="AN1149" s="95">
        <f t="shared" si="254"/>
        <v>0</v>
      </c>
      <c r="AO1149" s="96">
        <f t="shared" si="249"/>
        <v>0</v>
      </c>
      <c r="AP1149" s="96">
        <f t="shared" si="250"/>
        <v>0</v>
      </c>
    </row>
    <row r="1150" spans="2:42" s="97" customFormat="1" ht="52.8" x14ac:dyDescent="0.3">
      <c r="B1150" s="79">
        <f t="shared" si="251"/>
        <v>1147</v>
      </c>
      <c r="C1150" s="79"/>
      <c r="D1150" s="80" t="s">
        <v>94</v>
      </c>
      <c r="E1150" s="80"/>
      <c r="F1150" s="81"/>
      <c r="G1150" s="82" t="str">
        <f t="shared" si="252"/>
        <v xml:space="preserve">Группа от QF </v>
      </c>
      <c r="H1150" s="83"/>
      <c r="I1150" s="83"/>
      <c r="J1150" s="83"/>
      <c r="K1150" s="83"/>
      <c r="L1150" s="127"/>
      <c r="M1150" s="127"/>
      <c r="N1150" s="84"/>
      <c r="O1150" s="85"/>
      <c r="P1150" s="85"/>
      <c r="Q1150" s="85"/>
      <c r="R1150" s="86"/>
      <c r="S1150" s="80"/>
      <c r="T1150" s="87"/>
      <c r="U1150" s="88" t="str">
        <f t="shared" si="246"/>
        <v xml:space="preserve"> </v>
      </c>
      <c r="V1150" s="89"/>
      <c r="W1150" s="90" t="str">
        <f t="shared" si="247"/>
        <v xml:space="preserve"> </v>
      </c>
      <c r="X1150" s="90"/>
      <c r="Y1150" s="90"/>
      <c r="Z1150" s="90"/>
      <c r="AA1150" s="90"/>
      <c r="AB1150" s="87" t="s">
        <v>74</v>
      </c>
      <c r="AC1150" s="76"/>
      <c r="AD1150" s="91">
        <f t="shared" si="242"/>
        <v>0</v>
      </c>
      <c r="AE1150" s="88" t="str">
        <f t="shared" si="248"/>
        <v xml:space="preserve"> </v>
      </c>
      <c r="AF1150" s="91" t="str">
        <f t="shared" si="243"/>
        <v xml:space="preserve"> </v>
      </c>
      <c r="AG1150" s="78"/>
      <c r="AH1150" s="78"/>
      <c r="AI1150" s="78"/>
      <c r="AK1150" s="94" t="str">
        <f t="shared" si="244"/>
        <v>≤60</v>
      </c>
      <c r="AL1150" s="94">
        <f t="shared" ca="1" si="245"/>
        <v>30</v>
      </c>
      <c r="AM1150" s="95">
        <f t="shared" si="253"/>
        <v>0</v>
      </c>
      <c r="AN1150" s="95">
        <f t="shared" si="254"/>
        <v>0</v>
      </c>
      <c r="AO1150" s="96">
        <f t="shared" si="249"/>
        <v>0</v>
      </c>
      <c r="AP1150" s="96">
        <f t="shared" si="250"/>
        <v>0</v>
      </c>
    </row>
    <row r="1151" spans="2:42" s="97" customFormat="1" ht="52.8" x14ac:dyDescent="0.3">
      <c r="B1151" s="79">
        <f t="shared" si="251"/>
        <v>1148</v>
      </c>
      <c r="C1151" s="79"/>
      <c r="D1151" s="80" t="s">
        <v>94</v>
      </c>
      <c r="E1151" s="80"/>
      <c r="F1151" s="81"/>
      <c r="G1151" s="82" t="str">
        <f t="shared" si="252"/>
        <v xml:space="preserve">Группа от QF </v>
      </c>
      <c r="H1151" s="83"/>
      <c r="I1151" s="83"/>
      <c r="J1151" s="83"/>
      <c r="K1151" s="83"/>
      <c r="L1151" s="127"/>
      <c r="M1151" s="127"/>
      <c r="N1151" s="84"/>
      <c r="O1151" s="85"/>
      <c r="P1151" s="85"/>
      <c r="Q1151" s="85"/>
      <c r="R1151" s="86"/>
      <c r="S1151" s="80"/>
      <c r="T1151" s="87"/>
      <c r="U1151" s="88" t="str">
        <f t="shared" si="246"/>
        <v xml:space="preserve"> </v>
      </c>
      <c r="V1151" s="89"/>
      <c r="W1151" s="90" t="str">
        <f t="shared" si="247"/>
        <v xml:space="preserve"> </v>
      </c>
      <c r="X1151" s="90"/>
      <c r="Y1151" s="90"/>
      <c r="Z1151" s="90"/>
      <c r="AA1151" s="90"/>
      <c r="AB1151" s="87" t="s">
        <v>74</v>
      </c>
      <c r="AC1151" s="76"/>
      <c r="AD1151" s="91">
        <f t="shared" si="242"/>
        <v>0</v>
      </c>
      <c r="AE1151" s="88" t="str">
        <f t="shared" si="248"/>
        <v xml:space="preserve"> </v>
      </c>
      <c r="AF1151" s="91" t="str">
        <f t="shared" si="243"/>
        <v xml:space="preserve"> </v>
      </c>
      <c r="AG1151" s="78"/>
      <c r="AH1151" s="78"/>
      <c r="AI1151" s="78"/>
      <c r="AK1151" s="94" t="str">
        <f t="shared" si="244"/>
        <v>≤60</v>
      </c>
      <c r="AL1151" s="94">
        <f t="shared" ca="1" si="245"/>
        <v>21</v>
      </c>
      <c r="AM1151" s="95">
        <f t="shared" si="253"/>
        <v>0</v>
      </c>
      <c r="AN1151" s="95">
        <f t="shared" si="254"/>
        <v>0</v>
      </c>
      <c r="AO1151" s="96">
        <f t="shared" si="249"/>
        <v>0</v>
      </c>
      <c r="AP1151" s="96">
        <f t="shared" si="250"/>
        <v>0</v>
      </c>
    </row>
    <row r="1152" spans="2:42" s="97" customFormat="1" ht="52.8" x14ac:dyDescent="0.3">
      <c r="B1152" s="79">
        <f t="shared" si="251"/>
        <v>1149</v>
      </c>
      <c r="C1152" s="79"/>
      <c r="D1152" s="80" t="s">
        <v>94</v>
      </c>
      <c r="E1152" s="80"/>
      <c r="F1152" s="81"/>
      <c r="G1152" s="82" t="str">
        <f t="shared" si="252"/>
        <v xml:space="preserve">Группа от QF </v>
      </c>
      <c r="H1152" s="83"/>
      <c r="I1152" s="83"/>
      <c r="J1152" s="83"/>
      <c r="K1152" s="83"/>
      <c r="L1152" s="127"/>
      <c r="M1152" s="127"/>
      <c r="N1152" s="84"/>
      <c r="O1152" s="85"/>
      <c r="P1152" s="85"/>
      <c r="Q1152" s="85"/>
      <c r="R1152" s="86"/>
      <c r="S1152" s="80"/>
      <c r="T1152" s="87"/>
      <c r="U1152" s="88" t="str">
        <f t="shared" si="246"/>
        <v xml:space="preserve"> </v>
      </c>
      <c r="V1152" s="89"/>
      <c r="W1152" s="90" t="str">
        <f t="shared" si="247"/>
        <v xml:space="preserve"> </v>
      </c>
      <c r="X1152" s="90"/>
      <c r="Y1152" s="90"/>
      <c r="Z1152" s="90"/>
      <c r="AA1152" s="90"/>
      <c r="AB1152" s="87" t="s">
        <v>74</v>
      </c>
      <c r="AC1152" s="76"/>
      <c r="AD1152" s="91">
        <f t="shared" si="242"/>
        <v>0</v>
      </c>
      <c r="AE1152" s="88" t="str">
        <f t="shared" si="248"/>
        <v xml:space="preserve"> </v>
      </c>
      <c r="AF1152" s="91" t="str">
        <f t="shared" si="243"/>
        <v xml:space="preserve"> </v>
      </c>
      <c r="AG1152" s="78"/>
      <c r="AH1152" s="78"/>
      <c r="AI1152" s="78"/>
      <c r="AK1152" s="94" t="str">
        <f t="shared" si="244"/>
        <v>≤60</v>
      </c>
      <c r="AL1152" s="94">
        <f t="shared" ca="1" si="245"/>
        <v>20</v>
      </c>
      <c r="AM1152" s="95">
        <f t="shared" si="253"/>
        <v>0</v>
      </c>
      <c r="AN1152" s="95">
        <f t="shared" si="254"/>
        <v>0</v>
      </c>
      <c r="AO1152" s="96">
        <f t="shared" si="249"/>
        <v>0</v>
      </c>
      <c r="AP1152" s="96">
        <f t="shared" si="250"/>
        <v>0</v>
      </c>
    </row>
    <row r="1153" spans="2:42" s="97" customFormat="1" ht="52.8" x14ac:dyDescent="0.3">
      <c r="B1153" s="79">
        <f t="shared" si="251"/>
        <v>1150</v>
      </c>
      <c r="C1153" s="79"/>
      <c r="D1153" s="80" t="s">
        <v>94</v>
      </c>
      <c r="E1153" s="80"/>
      <c r="F1153" s="81"/>
      <c r="G1153" s="82" t="str">
        <f t="shared" si="252"/>
        <v xml:space="preserve">Группа от QF </v>
      </c>
      <c r="H1153" s="83"/>
      <c r="I1153" s="83"/>
      <c r="J1153" s="83"/>
      <c r="K1153" s="83"/>
      <c r="L1153" s="127"/>
      <c r="M1153" s="127"/>
      <c r="N1153" s="84"/>
      <c r="O1153" s="85"/>
      <c r="P1153" s="85"/>
      <c r="Q1153" s="85"/>
      <c r="R1153" s="86"/>
      <c r="S1153" s="80"/>
      <c r="T1153" s="87"/>
      <c r="U1153" s="88" t="str">
        <f t="shared" si="246"/>
        <v xml:space="preserve"> </v>
      </c>
      <c r="V1153" s="89"/>
      <c r="W1153" s="90" t="str">
        <f t="shared" si="247"/>
        <v xml:space="preserve"> </v>
      </c>
      <c r="X1153" s="90"/>
      <c r="Y1153" s="90"/>
      <c r="Z1153" s="90"/>
      <c r="AA1153" s="90"/>
      <c r="AB1153" s="87" t="s">
        <v>74</v>
      </c>
      <c r="AC1153" s="76"/>
      <c r="AD1153" s="91">
        <f t="shared" si="242"/>
        <v>0</v>
      </c>
      <c r="AE1153" s="88" t="str">
        <f t="shared" si="248"/>
        <v xml:space="preserve"> </v>
      </c>
      <c r="AF1153" s="91" t="str">
        <f t="shared" si="243"/>
        <v xml:space="preserve"> </v>
      </c>
      <c r="AG1153" s="78"/>
      <c r="AH1153" s="78"/>
      <c r="AI1153" s="78"/>
      <c r="AK1153" s="94" t="str">
        <f t="shared" si="244"/>
        <v>≤60</v>
      </c>
      <c r="AL1153" s="94">
        <f t="shared" ca="1" si="245"/>
        <v>42</v>
      </c>
      <c r="AM1153" s="95">
        <f t="shared" si="253"/>
        <v>0</v>
      </c>
      <c r="AN1153" s="95">
        <f t="shared" si="254"/>
        <v>0</v>
      </c>
      <c r="AO1153" s="96">
        <f t="shared" si="249"/>
        <v>0</v>
      </c>
      <c r="AP1153" s="96">
        <f t="shared" si="250"/>
        <v>0</v>
      </c>
    </row>
    <row r="1154" spans="2:42" s="97" customFormat="1" ht="52.8" x14ac:dyDescent="0.3">
      <c r="B1154" s="79">
        <f t="shared" si="251"/>
        <v>1151</v>
      </c>
      <c r="C1154" s="79"/>
      <c r="D1154" s="80" t="s">
        <v>94</v>
      </c>
      <c r="E1154" s="80"/>
      <c r="F1154" s="81"/>
      <c r="G1154" s="82" t="str">
        <f t="shared" si="252"/>
        <v xml:space="preserve">Группа от QF </v>
      </c>
      <c r="H1154" s="83"/>
      <c r="I1154" s="83"/>
      <c r="J1154" s="83"/>
      <c r="K1154" s="83"/>
      <c r="L1154" s="127"/>
      <c r="M1154" s="127"/>
      <c r="N1154" s="84"/>
      <c r="O1154" s="85"/>
      <c r="P1154" s="85"/>
      <c r="Q1154" s="85"/>
      <c r="R1154" s="86"/>
      <c r="S1154" s="80"/>
      <c r="T1154" s="87"/>
      <c r="U1154" s="88" t="str">
        <f t="shared" si="246"/>
        <v xml:space="preserve"> </v>
      </c>
      <c r="V1154" s="89"/>
      <c r="W1154" s="90" t="str">
        <f t="shared" si="247"/>
        <v xml:space="preserve"> </v>
      </c>
      <c r="X1154" s="90"/>
      <c r="Y1154" s="90"/>
      <c r="Z1154" s="90"/>
      <c r="AA1154" s="90"/>
      <c r="AB1154" s="87" t="s">
        <v>74</v>
      </c>
      <c r="AC1154" s="76"/>
      <c r="AD1154" s="91">
        <f t="shared" si="242"/>
        <v>0</v>
      </c>
      <c r="AE1154" s="88" t="str">
        <f t="shared" si="248"/>
        <v xml:space="preserve"> </v>
      </c>
      <c r="AF1154" s="91" t="str">
        <f t="shared" si="243"/>
        <v xml:space="preserve"> </v>
      </c>
      <c r="AG1154" s="78"/>
      <c r="AH1154" s="78"/>
      <c r="AI1154" s="78"/>
      <c r="AK1154" s="94" t="str">
        <f t="shared" si="244"/>
        <v>≤60</v>
      </c>
      <c r="AL1154" s="94">
        <f t="shared" ca="1" si="245"/>
        <v>40</v>
      </c>
      <c r="AM1154" s="95">
        <f t="shared" si="253"/>
        <v>0</v>
      </c>
      <c r="AN1154" s="95">
        <f t="shared" si="254"/>
        <v>0</v>
      </c>
      <c r="AO1154" s="96">
        <f t="shared" si="249"/>
        <v>0</v>
      </c>
      <c r="AP1154" s="96">
        <f t="shared" si="250"/>
        <v>0</v>
      </c>
    </row>
    <row r="1155" spans="2:42" s="97" customFormat="1" ht="52.8" x14ac:dyDescent="0.3">
      <c r="B1155" s="79">
        <f t="shared" si="251"/>
        <v>1152</v>
      </c>
      <c r="C1155" s="79"/>
      <c r="D1155" s="80" t="s">
        <v>94</v>
      </c>
      <c r="E1155" s="80"/>
      <c r="F1155" s="81"/>
      <c r="G1155" s="82" t="str">
        <f t="shared" si="252"/>
        <v xml:space="preserve">Группа от QF </v>
      </c>
      <c r="H1155" s="83"/>
      <c r="I1155" s="83"/>
      <c r="J1155" s="83"/>
      <c r="K1155" s="83"/>
      <c r="L1155" s="127"/>
      <c r="M1155" s="127"/>
      <c r="N1155" s="84"/>
      <c r="O1155" s="85"/>
      <c r="P1155" s="85"/>
      <c r="Q1155" s="85"/>
      <c r="R1155" s="86"/>
      <c r="S1155" s="80"/>
      <c r="T1155" s="87"/>
      <c r="U1155" s="88" t="str">
        <f t="shared" si="246"/>
        <v xml:space="preserve"> </v>
      </c>
      <c r="V1155" s="89"/>
      <c r="W1155" s="90" t="str">
        <f t="shared" si="247"/>
        <v xml:space="preserve"> </v>
      </c>
      <c r="X1155" s="90"/>
      <c r="Y1155" s="90"/>
      <c r="Z1155" s="90"/>
      <c r="AA1155" s="90"/>
      <c r="AB1155" s="87" t="s">
        <v>74</v>
      </c>
      <c r="AC1155" s="76"/>
      <c r="AD1155" s="91">
        <f t="shared" ref="AD1155:AD1218" si="255">IF(V1155=$AG$1,L1155*3,IF(V1155=$AH$1,L1155*5,IF(V1155=$AI$1,L1155*8,IF(V1155=$AJ$1,L1155*12*0.75,0))))</f>
        <v>0</v>
      </c>
      <c r="AE1155" s="88" t="str">
        <f t="shared" si="248"/>
        <v xml:space="preserve"> </v>
      </c>
      <c r="AF1155" s="91" t="str">
        <f t="shared" ref="AF1155:AF1218" si="256">IF(V1155=$AG$1,L1155*5,IF(V1155=$AH$1,L1155*10,IF(V1155=$AI$1,L1155*10,IF(V1155=$AJ$1,L1155*12," "))))</f>
        <v xml:space="preserve"> </v>
      </c>
      <c r="AG1155" s="78"/>
      <c r="AH1155" s="78"/>
      <c r="AI1155" s="78"/>
      <c r="AK1155" s="94" t="str">
        <f t="shared" ref="AK1155:AK1218" si="257">IF(L1155&gt;63,"≤120","≤60")</f>
        <v>≤60</v>
      </c>
      <c r="AL1155" s="94">
        <f t="shared" ref="AL1155:AL1218" ca="1" si="258">IF(L1155&lt;63,RANDBETWEEN(20,50),RANDBETWEEN(60,110))</f>
        <v>31</v>
      </c>
      <c r="AM1155" s="95">
        <f t="shared" si="253"/>
        <v>0</v>
      </c>
      <c r="AN1155" s="95">
        <f t="shared" si="254"/>
        <v>0</v>
      </c>
      <c r="AO1155" s="96">
        <f t="shared" si="249"/>
        <v>0</v>
      </c>
      <c r="AP1155" s="96">
        <f t="shared" si="250"/>
        <v>0</v>
      </c>
    </row>
    <row r="1156" spans="2:42" s="97" customFormat="1" ht="52.8" x14ac:dyDescent="0.3">
      <c r="B1156" s="79">
        <f t="shared" si="251"/>
        <v>1153</v>
      </c>
      <c r="C1156" s="79"/>
      <c r="D1156" s="80" t="s">
        <v>94</v>
      </c>
      <c r="E1156" s="80"/>
      <c r="F1156" s="81"/>
      <c r="G1156" s="82" t="str">
        <f t="shared" si="252"/>
        <v xml:space="preserve">Группа от QF </v>
      </c>
      <c r="H1156" s="83"/>
      <c r="I1156" s="83"/>
      <c r="J1156" s="83"/>
      <c r="K1156" s="83"/>
      <c r="L1156" s="127"/>
      <c r="M1156" s="127"/>
      <c r="N1156" s="84"/>
      <c r="O1156" s="85"/>
      <c r="P1156" s="85"/>
      <c r="Q1156" s="85"/>
      <c r="R1156" s="86"/>
      <c r="S1156" s="80"/>
      <c r="T1156" s="87"/>
      <c r="U1156" s="88" t="str">
        <f t="shared" ref="U1156:U1219" si="259">IF(AD1156=0," ","-")</f>
        <v xml:space="preserve"> </v>
      </c>
      <c r="V1156" s="89"/>
      <c r="W1156" s="90" t="str">
        <f t="shared" ref="W1156:W1219" si="260">IF(AD1156=0," ","-")</f>
        <v xml:space="preserve"> </v>
      </c>
      <c r="X1156" s="90"/>
      <c r="Y1156" s="90"/>
      <c r="Z1156" s="90"/>
      <c r="AA1156" s="90"/>
      <c r="AB1156" s="87" t="s">
        <v>74</v>
      </c>
      <c r="AC1156" s="76"/>
      <c r="AD1156" s="91">
        <f t="shared" si="255"/>
        <v>0</v>
      </c>
      <c r="AE1156" s="88" t="str">
        <f t="shared" ref="AE1156:AE1219" si="261">IF(AD1156=0," ","-")</f>
        <v xml:space="preserve"> </v>
      </c>
      <c r="AF1156" s="91" t="str">
        <f t="shared" si="256"/>
        <v xml:space="preserve"> </v>
      </c>
      <c r="AG1156" s="78"/>
      <c r="AH1156" s="78"/>
      <c r="AI1156" s="78"/>
      <c r="AK1156" s="94" t="str">
        <f t="shared" si="257"/>
        <v>≤60</v>
      </c>
      <c r="AL1156" s="94">
        <f t="shared" ca="1" si="258"/>
        <v>27</v>
      </c>
      <c r="AM1156" s="95">
        <f t="shared" si="253"/>
        <v>0</v>
      </c>
      <c r="AN1156" s="95">
        <f t="shared" si="254"/>
        <v>0</v>
      </c>
      <c r="AO1156" s="96">
        <f t="shared" ref="AO1156:AO1219" si="262">ROUND(L1156*1.13,0)</f>
        <v>0</v>
      </c>
      <c r="AP1156" s="96">
        <f t="shared" ref="AP1156:AP1219" si="263">ROUND(L1156*1.45,0)</f>
        <v>0</v>
      </c>
    </row>
    <row r="1157" spans="2:42" s="97" customFormat="1" ht="52.8" x14ac:dyDescent="0.3">
      <c r="B1157" s="79">
        <f t="shared" si="251"/>
        <v>1154</v>
      </c>
      <c r="C1157" s="79"/>
      <c r="D1157" s="80" t="s">
        <v>94</v>
      </c>
      <c r="E1157" s="80"/>
      <c r="F1157" s="81"/>
      <c r="G1157" s="82" t="str">
        <f t="shared" si="252"/>
        <v xml:space="preserve">Группа от QF </v>
      </c>
      <c r="H1157" s="83"/>
      <c r="I1157" s="83"/>
      <c r="J1157" s="83"/>
      <c r="K1157" s="83"/>
      <c r="L1157" s="127"/>
      <c r="M1157" s="127"/>
      <c r="N1157" s="84"/>
      <c r="O1157" s="85"/>
      <c r="P1157" s="85"/>
      <c r="Q1157" s="85"/>
      <c r="R1157" s="86"/>
      <c r="S1157" s="80"/>
      <c r="T1157" s="87"/>
      <c r="U1157" s="88" t="str">
        <f t="shared" si="259"/>
        <v xml:space="preserve"> </v>
      </c>
      <c r="V1157" s="89"/>
      <c r="W1157" s="90" t="str">
        <f t="shared" si="260"/>
        <v xml:space="preserve"> </v>
      </c>
      <c r="X1157" s="90"/>
      <c r="Y1157" s="90"/>
      <c r="Z1157" s="90"/>
      <c r="AA1157" s="90"/>
      <c r="AB1157" s="87" t="s">
        <v>74</v>
      </c>
      <c r="AC1157" s="76"/>
      <c r="AD1157" s="91">
        <f t="shared" si="255"/>
        <v>0</v>
      </c>
      <c r="AE1157" s="88" t="str">
        <f t="shared" si="261"/>
        <v xml:space="preserve"> </v>
      </c>
      <c r="AF1157" s="91" t="str">
        <f t="shared" si="256"/>
        <v xml:space="preserve"> </v>
      </c>
      <c r="AG1157" s="78"/>
      <c r="AH1157" s="78"/>
      <c r="AI1157" s="78"/>
      <c r="AK1157" s="94" t="str">
        <f t="shared" si="257"/>
        <v>≤60</v>
      </c>
      <c r="AL1157" s="94">
        <f t="shared" ca="1" si="258"/>
        <v>23</v>
      </c>
      <c r="AM1157" s="95">
        <f t="shared" si="253"/>
        <v>0</v>
      </c>
      <c r="AN1157" s="95">
        <f t="shared" si="254"/>
        <v>0</v>
      </c>
      <c r="AO1157" s="96">
        <f t="shared" si="262"/>
        <v>0</v>
      </c>
      <c r="AP1157" s="96">
        <f t="shared" si="263"/>
        <v>0</v>
      </c>
    </row>
    <row r="1158" spans="2:42" s="97" customFormat="1" ht="52.8" x14ac:dyDescent="0.3">
      <c r="B1158" s="79">
        <f t="shared" ref="B1158:B1221" si="264">(IF(B1156+B1157=0,(B1155+1),(IF(B1157=0,(B1156+1),B1157+1))))</f>
        <v>1155</v>
      </c>
      <c r="C1158" s="79"/>
      <c r="D1158" s="80" t="s">
        <v>94</v>
      </c>
      <c r="E1158" s="80"/>
      <c r="F1158" s="81"/>
      <c r="G1158" s="82" t="str">
        <f t="shared" si="252"/>
        <v xml:space="preserve">Группа от QF </v>
      </c>
      <c r="H1158" s="83"/>
      <c r="I1158" s="83"/>
      <c r="J1158" s="83"/>
      <c r="K1158" s="83"/>
      <c r="L1158" s="127"/>
      <c r="M1158" s="127"/>
      <c r="N1158" s="84"/>
      <c r="O1158" s="85"/>
      <c r="P1158" s="85"/>
      <c r="Q1158" s="85"/>
      <c r="R1158" s="86"/>
      <c r="S1158" s="80"/>
      <c r="T1158" s="87"/>
      <c r="U1158" s="88" t="str">
        <f t="shared" si="259"/>
        <v xml:space="preserve"> </v>
      </c>
      <c r="V1158" s="89"/>
      <c r="W1158" s="90" t="str">
        <f t="shared" si="260"/>
        <v xml:space="preserve"> </v>
      </c>
      <c r="X1158" s="90"/>
      <c r="Y1158" s="90"/>
      <c r="Z1158" s="90"/>
      <c r="AA1158" s="90"/>
      <c r="AB1158" s="87" t="s">
        <v>74</v>
      </c>
      <c r="AC1158" s="76"/>
      <c r="AD1158" s="91">
        <f t="shared" si="255"/>
        <v>0</v>
      </c>
      <c r="AE1158" s="88" t="str">
        <f t="shared" si="261"/>
        <v xml:space="preserve"> </v>
      </c>
      <c r="AF1158" s="91" t="str">
        <f t="shared" si="256"/>
        <v xml:space="preserve"> </v>
      </c>
      <c r="AG1158" s="78"/>
      <c r="AH1158" s="78"/>
      <c r="AI1158" s="78"/>
      <c r="AK1158" s="94" t="str">
        <f t="shared" si="257"/>
        <v>≤60</v>
      </c>
      <c r="AL1158" s="94">
        <f t="shared" ca="1" si="258"/>
        <v>30</v>
      </c>
      <c r="AM1158" s="95">
        <f t="shared" si="253"/>
        <v>0</v>
      </c>
      <c r="AN1158" s="95">
        <f t="shared" si="254"/>
        <v>0</v>
      </c>
      <c r="AO1158" s="96">
        <f t="shared" si="262"/>
        <v>0</v>
      </c>
      <c r="AP1158" s="96">
        <f t="shared" si="263"/>
        <v>0</v>
      </c>
    </row>
    <row r="1159" spans="2:42" s="97" customFormat="1" ht="52.8" x14ac:dyDescent="0.3">
      <c r="B1159" s="79">
        <f t="shared" si="264"/>
        <v>1156</v>
      </c>
      <c r="C1159" s="79"/>
      <c r="D1159" s="80" t="s">
        <v>94</v>
      </c>
      <c r="E1159" s="80"/>
      <c r="F1159" s="81"/>
      <c r="G1159" s="82" t="str">
        <f t="shared" si="252"/>
        <v xml:space="preserve">Группа от QF </v>
      </c>
      <c r="H1159" s="83"/>
      <c r="I1159" s="83"/>
      <c r="J1159" s="83"/>
      <c r="K1159" s="83"/>
      <c r="L1159" s="127"/>
      <c r="M1159" s="127"/>
      <c r="N1159" s="84"/>
      <c r="O1159" s="85"/>
      <c r="P1159" s="85"/>
      <c r="Q1159" s="85"/>
      <c r="R1159" s="86"/>
      <c r="S1159" s="80"/>
      <c r="T1159" s="87"/>
      <c r="U1159" s="88" t="str">
        <f t="shared" si="259"/>
        <v xml:space="preserve"> </v>
      </c>
      <c r="V1159" s="89"/>
      <c r="W1159" s="90" t="str">
        <f t="shared" si="260"/>
        <v xml:space="preserve"> </v>
      </c>
      <c r="X1159" s="90"/>
      <c r="Y1159" s="90"/>
      <c r="Z1159" s="90"/>
      <c r="AA1159" s="90"/>
      <c r="AB1159" s="87" t="s">
        <v>74</v>
      </c>
      <c r="AC1159" s="76"/>
      <c r="AD1159" s="91">
        <f t="shared" si="255"/>
        <v>0</v>
      </c>
      <c r="AE1159" s="88" t="str">
        <f t="shared" si="261"/>
        <v xml:space="preserve"> </v>
      </c>
      <c r="AF1159" s="91" t="str">
        <f t="shared" si="256"/>
        <v xml:space="preserve"> </v>
      </c>
      <c r="AG1159" s="78"/>
      <c r="AH1159" s="78"/>
      <c r="AI1159" s="78"/>
      <c r="AK1159" s="94" t="str">
        <f t="shared" si="257"/>
        <v>≤60</v>
      </c>
      <c r="AL1159" s="94">
        <f t="shared" ca="1" si="258"/>
        <v>36</v>
      </c>
      <c r="AM1159" s="95">
        <f t="shared" si="253"/>
        <v>0</v>
      </c>
      <c r="AN1159" s="95">
        <f t="shared" si="254"/>
        <v>0</v>
      </c>
      <c r="AO1159" s="96">
        <f t="shared" si="262"/>
        <v>0</v>
      </c>
      <c r="AP1159" s="96">
        <f t="shared" si="263"/>
        <v>0</v>
      </c>
    </row>
    <row r="1160" spans="2:42" s="97" customFormat="1" ht="52.8" x14ac:dyDescent="0.3">
      <c r="B1160" s="79">
        <f t="shared" si="264"/>
        <v>1157</v>
      </c>
      <c r="C1160" s="79"/>
      <c r="D1160" s="80" t="s">
        <v>94</v>
      </c>
      <c r="E1160" s="80"/>
      <c r="F1160" s="81"/>
      <c r="G1160" s="82" t="str">
        <f t="shared" si="252"/>
        <v xml:space="preserve">Группа от QF </v>
      </c>
      <c r="H1160" s="83"/>
      <c r="I1160" s="83"/>
      <c r="J1160" s="83"/>
      <c r="K1160" s="83"/>
      <c r="L1160" s="127"/>
      <c r="M1160" s="127"/>
      <c r="N1160" s="84"/>
      <c r="O1160" s="85"/>
      <c r="P1160" s="85"/>
      <c r="Q1160" s="85"/>
      <c r="R1160" s="86"/>
      <c r="S1160" s="80"/>
      <c r="T1160" s="87"/>
      <c r="U1160" s="88" t="str">
        <f t="shared" si="259"/>
        <v xml:space="preserve"> </v>
      </c>
      <c r="V1160" s="89"/>
      <c r="W1160" s="90" t="str">
        <f t="shared" si="260"/>
        <v xml:space="preserve"> </v>
      </c>
      <c r="X1160" s="90"/>
      <c r="Y1160" s="90"/>
      <c r="Z1160" s="90"/>
      <c r="AA1160" s="90"/>
      <c r="AB1160" s="87" t="s">
        <v>74</v>
      </c>
      <c r="AC1160" s="76"/>
      <c r="AD1160" s="91">
        <f t="shared" si="255"/>
        <v>0</v>
      </c>
      <c r="AE1160" s="88" t="str">
        <f t="shared" si="261"/>
        <v xml:space="preserve"> </v>
      </c>
      <c r="AF1160" s="91" t="str">
        <f t="shared" si="256"/>
        <v xml:space="preserve"> </v>
      </c>
      <c r="AG1160" s="78"/>
      <c r="AH1160" s="78"/>
      <c r="AI1160" s="78"/>
      <c r="AK1160" s="94" t="str">
        <f t="shared" si="257"/>
        <v>≤60</v>
      </c>
      <c r="AL1160" s="94">
        <f t="shared" ca="1" si="258"/>
        <v>38</v>
      </c>
      <c r="AM1160" s="95">
        <f t="shared" si="253"/>
        <v>0</v>
      </c>
      <c r="AN1160" s="95">
        <f t="shared" si="254"/>
        <v>0</v>
      </c>
      <c r="AO1160" s="96">
        <f t="shared" si="262"/>
        <v>0</v>
      </c>
      <c r="AP1160" s="96">
        <f t="shared" si="263"/>
        <v>0</v>
      </c>
    </row>
    <row r="1161" spans="2:42" s="97" customFormat="1" ht="52.8" x14ac:dyDescent="0.3">
      <c r="B1161" s="79">
        <f t="shared" si="264"/>
        <v>1158</v>
      </c>
      <c r="C1161" s="79"/>
      <c r="D1161" s="80" t="s">
        <v>94</v>
      </c>
      <c r="E1161" s="80"/>
      <c r="F1161" s="81"/>
      <c r="G1161" s="82" t="str">
        <f t="shared" si="252"/>
        <v xml:space="preserve">Группа от QF </v>
      </c>
      <c r="H1161" s="83"/>
      <c r="I1161" s="83"/>
      <c r="J1161" s="83"/>
      <c r="K1161" s="83"/>
      <c r="L1161" s="127"/>
      <c r="M1161" s="127"/>
      <c r="N1161" s="84"/>
      <c r="O1161" s="85"/>
      <c r="P1161" s="85"/>
      <c r="Q1161" s="85"/>
      <c r="R1161" s="86"/>
      <c r="S1161" s="80"/>
      <c r="T1161" s="87"/>
      <c r="U1161" s="88" t="str">
        <f t="shared" si="259"/>
        <v xml:space="preserve"> </v>
      </c>
      <c r="V1161" s="89"/>
      <c r="W1161" s="90" t="str">
        <f t="shared" si="260"/>
        <v xml:space="preserve"> </v>
      </c>
      <c r="X1161" s="90"/>
      <c r="Y1161" s="90"/>
      <c r="Z1161" s="90"/>
      <c r="AA1161" s="90"/>
      <c r="AB1161" s="87" t="s">
        <v>74</v>
      </c>
      <c r="AC1161" s="76"/>
      <c r="AD1161" s="91">
        <f t="shared" si="255"/>
        <v>0</v>
      </c>
      <c r="AE1161" s="88" t="str">
        <f t="shared" si="261"/>
        <v xml:space="preserve"> </v>
      </c>
      <c r="AF1161" s="91" t="str">
        <f t="shared" si="256"/>
        <v xml:space="preserve"> </v>
      </c>
      <c r="AG1161" s="78"/>
      <c r="AH1161" s="78"/>
      <c r="AI1161" s="78"/>
      <c r="AK1161" s="94" t="str">
        <f t="shared" si="257"/>
        <v>≤60</v>
      </c>
      <c r="AL1161" s="94">
        <f t="shared" ca="1" si="258"/>
        <v>27</v>
      </c>
      <c r="AM1161" s="95">
        <f t="shared" si="253"/>
        <v>0</v>
      </c>
      <c r="AN1161" s="95">
        <f t="shared" si="254"/>
        <v>0</v>
      </c>
      <c r="AO1161" s="96">
        <f t="shared" si="262"/>
        <v>0</v>
      </c>
      <c r="AP1161" s="96">
        <f t="shared" si="263"/>
        <v>0</v>
      </c>
    </row>
    <row r="1162" spans="2:42" s="97" customFormat="1" ht="52.8" x14ac:dyDescent="0.3">
      <c r="B1162" s="79">
        <f t="shared" si="264"/>
        <v>1159</v>
      </c>
      <c r="C1162" s="79"/>
      <c r="D1162" s="80" t="s">
        <v>94</v>
      </c>
      <c r="E1162" s="80"/>
      <c r="F1162" s="81"/>
      <c r="G1162" s="82" t="str">
        <f t="shared" si="252"/>
        <v xml:space="preserve">Группа от QF </v>
      </c>
      <c r="H1162" s="83"/>
      <c r="I1162" s="83"/>
      <c r="J1162" s="83"/>
      <c r="K1162" s="83"/>
      <c r="L1162" s="127"/>
      <c r="M1162" s="127"/>
      <c r="N1162" s="84"/>
      <c r="O1162" s="85"/>
      <c r="P1162" s="85"/>
      <c r="Q1162" s="85"/>
      <c r="R1162" s="86"/>
      <c r="S1162" s="80"/>
      <c r="T1162" s="87"/>
      <c r="U1162" s="88" t="str">
        <f t="shared" si="259"/>
        <v xml:space="preserve"> </v>
      </c>
      <c r="V1162" s="89"/>
      <c r="W1162" s="90" t="str">
        <f t="shared" si="260"/>
        <v xml:space="preserve"> </v>
      </c>
      <c r="X1162" s="90"/>
      <c r="Y1162" s="90"/>
      <c r="Z1162" s="90"/>
      <c r="AA1162" s="90"/>
      <c r="AB1162" s="87" t="s">
        <v>74</v>
      </c>
      <c r="AC1162" s="76"/>
      <c r="AD1162" s="91">
        <f t="shared" si="255"/>
        <v>0</v>
      </c>
      <c r="AE1162" s="88" t="str">
        <f t="shared" si="261"/>
        <v xml:space="preserve"> </v>
      </c>
      <c r="AF1162" s="91" t="str">
        <f t="shared" si="256"/>
        <v xml:space="preserve"> </v>
      </c>
      <c r="AG1162" s="78"/>
      <c r="AH1162" s="78"/>
      <c r="AI1162" s="78"/>
      <c r="AK1162" s="94" t="str">
        <f t="shared" si="257"/>
        <v>≤60</v>
      </c>
      <c r="AL1162" s="94">
        <f t="shared" ca="1" si="258"/>
        <v>22</v>
      </c>
      <c r="AM1162" s="95">
        <f t="shared" si="253"/>
        <v>0</v>
      </c>
      <c r="AN1162" s="95">
        <f t="shared" si="254"/>
        <v>0</v>
      </c>
      <c r="AO1162" s="96">
        <f t="shared" si="262"/>
        <v>0</v>
      </c>
      <c r="AP1162" s="96">
        <f t="shared" si="263"/>
        <v>0</v>
      </c>
    </row>
    <row r="1163" spans="2:42" s="97" customFormat="1" ht="52.8" x14ac:dyDescent="0.3">
      <c r="B1163" s="79">
        <f t="shared" si="264"/>
        <v>1160</v>
      </c>
      <c r="C1163" s="79"/>
      <c r="D1163" s="80" t="s">
        <v>94</v>
      </c>
      <c r="E1163" s="80"/>
      <c r="F1163" s="81"/>
      <c r="G1163" s="82" t="str">
        <f t="shared" si="252"/>
        <v xml:space="preserve">Группа от QF </v>
      </c>
      <c r="H1163" s="83"/>
      <c r="I1163" s="83"/>
      <c r="J1163" s="83"/>
      <c r="K1163" s="83"/>
      <c r="L1163" s="127"/>
      <c r="M1163" s="127"/>
      <c r="N1163" s="84"/>
      <c r="O1163" s="85"/>
      <c r="P1163" s="85"/>
      <c r="Q1163" s="85"/>
      <c r="R1163" s="86"/>
      <c r="S1163" s="80"/>
      <c r="T1163" s="87"/>
      <c r="U1163" s="88" t="str">
        <f t="shared" si="259"/>
        <v xml:space="preserve"> </v>
      </c>
      <c r="V1163" s="89"/>
      <c r="W1163" s="90" t="str">
        <f t="shared" si="260"/>
        <v xml:space="preserve"> </v>
      </c>
      <c r="X1163" s="90"/>
      <c r="Y1163" s="90"/>
      <c r="Z1163" s="90"/>
      <c r="AA1163" s="90"/>
      <c r="AB1163" s="87" t="s">
        <v>74</v>
      </c>
      <c r="AC1163" s="76"/>
      <c r="AD1163" s="91">
        <f t="shared" si="255"/>
        <v>0</v>
      </c>
      <c r="AE1163" s="88" t="str">
        <f t="shared" si="261"/>
        <v xml:space="preserve"> </v>
      </c>
      <c r="AF1163" s="91" t="str">
        <f t="shared" si="256"/>
        <v xml:space="preserve"> </v>
      </c>
      <c r="AG1163" s="78"/>
      <c r="AH1163" s="78"/>
      <c r="AI1163" s="78"/>
      <c r="AK1163" s="94" t="str">
        <f t="shared" si="257"/>
        <v>≤60</v>
      </c>
      <c r="AL1163" s="94">
        <f t="shared" ca="1" si="258"/>
        <v>27</v>
      </c>
      <c r="AM1163" s="95">
        <f t="shared" si="253"/>
        <v>0</v>
      </c>
      <c r="AN1163" s="95">
        <f t="shared" si="254"/>
        <v>0</v>
      </c>
      <c r="AO1163" s="96">
        <f t="shared" si="262"/>
        <v>0</v>
      </c>
      <c r="AP1163" s="96">
        <f t="shared" si="263"/>
        <v>0</v>
      </c>
    </row>
    <row r="1164" spans="2:42" s="97" customFormat="1" ht="52.8" x14ac:dyDescent="0.3">
      <c r="B1164" s="79">
        <f t="shared" si="264"/>
        <v>1161</v>
      </c>
      <c r="C1164" s="79"/>
      <c r="D1164" s="80" t="s">
        <v>94</v>
      </c>
      <c r="E1164" s="80"/>
      <c r="F1164" s="81"/>
      <c r="G1164" s="82" t="str">
        <f t="shared" si="252"/>
        <v xml:space="preserve">Группа от QF </v>
      </c>
      <c r="H1164" s="83"/>
      <c r="I1164" s="83"/>
      <c r="J1164" s="83"/>
      <c r="K1164" s="83"/>
      <c r="L1164" s="127"/>
      <c r="M1164" s="127"/>
      <c r="N1164" s="84"/>
      <c r="O1164" s="85"/>
      <c r="P1164" s="85"/>
      <c r="Q1164" s="85"/>
      <c r="R1164" s="86"/>
      <c r="S1164" s="80"/>
      <c r="T1164" s="87"/>
      <c r="U1164" s="88" t="str">
        <f t="shared" si="259"/>
        <v xml:space="preserve"> </v>
      </c>
      <c r="V1164" s="89"/>
      <c r="W1164" s="90" t="str">
        <f t="shared" si="260"/>
        <v xml:space="preserve"> </v>
      </c>
      <c r="X1164" s="90"/>
      <c r="Y1164" s="90"/>
      <c r="Z1164" s="90"/>
      <c r="AA1164" s="90"/>
      <c r="AB1164" s="87" t="s">
        <v>74</v>
      </c>
      <c r="AC1164" s="76"/>
      <c r="AD1164" s="91">
        <f t="shared" si="255"/>
        <v>0</v>
      </c>
      <c r="AE1164" s="88" t="str">
        <f t="shared" si="261"/>
        <v xml:space="preserve"> </v>
      </c>
      <c r="AF1164" s="91" t="str">
        <f t="shared" si="256"/>
        <v xml:space="preserve"> </v>
      </c>
      <c r="AG1164" s="78"/>
      <c r="AH1164" s="78"/>
      <c r="AI1164" s="78"/>
      <c r="AK1164" s="94" t="str">
        <f t="shared" si="257"/>
        <v>≤60</v>
      </c>
      <c r="AL1164" s="94">
        <f t="shared" ca="1" si="258"/>
        <v>43</v>
      </c>
      <c r="AM1164" s="95">
        <f t="shared" si="253"/>
        <v>0</v>
      </c>
      <c r="AN1164" s="95">
        <f t="shared" si="254"/>
        <v>0</v>
      </c>
      <c r="AO1164" s="96">
        <f t="shared" si="262"/>
        <v>0</v>
      </c>
      <c r="AP1164" s="96">
        <f t="shared" si="263"/>
        <v>0</v>
      </c>
    </row>
    <row r="1165" spans="2:42" s="97" customFormat="1" ht="52.8" x14ac:dyDescent="0.3">
      <c r="B1165" s="79">
        <f t="shared" si="264"/>
        <v>1162</v>
      </c>
      <c r="C1165" s="79"/>
      <c r="D1165" s="80" t="s">
        <v>94</v>
      </c>
      <c r="E1165" s="80"/>
      <c r="F1165" s="81"/>
      <c r="G1165" s="82" t="str">
        <f t="shared" ref="G1165:G1228" si="265">CONCATENATE(D1165," ",F1165,E1165)</f>
        <v xml:space="preserve">Группа от QF </v>
      </c>
      <c r="H1165" s="83"/>
      <c r="I1165" s="83"/>
      <c r="J1165" s="83"/>
      <c r="K1165" s="83"/>
      <c r="L1165" s="127"/>
      <c r="M1165" s="127"/>
      <c r="N1165" s="84"/>
      <c r="O1165" s="85"/>
      <c r="P1165" s="85"/>
      <c r="Q1165" s="85"/>
      <c r="R1165" s="86"/>
      <c r="S1165" s="80"/>
      <c r="T1165" s="87"/>
      <c r="U1165" s="88" t="str">
        <f t="shared" si="259"/>
        <v xml:space="preserve"> </v>
      </c>
      <c r="V1165" s="89"/>
      <c r="W1165" s="90" t="str">
        <f t="shared" si="260"/>
        <v xml:space="preserve"> </v>
      </c>
      <c r="X1165" s="90"/>
      <c r="Y1165" s="90"/>
      <c r="Z1165" s="90"/>
      <c r="AA1165" s="90"/>
      <c r="AB1165" s="87" t="s">
        <v>74</v>
      </c>
      <c r="AC1165" s="76"/>
      <c r="AD1165" s="91">
        <f t="shared" si="255"/>
        <v>0</v>
      </c>
      <c r="AE1165" s="88" t="str">
        <f t="shared" si="261"/>
        <v xml:space="preserve"> </v>
      </c>
      <c r="AF1165" s="91" t="str">
        <f t="shared" si="256"/>
        <v xml:space="preserve"> </v>
      </c>
      <c r="AG1165" s="78"/>
      <c r="AH1165" s="78"/>
      <c r="AI1165" s="78"/>
      <c r="AK1165" s="94" t="str">
        <f t="shared" si="257"/>
        <v>≤60</v>
      </c>
      <c r="AL1165" s="94">
        <f t="shared" ca="1" si="258"/>
        <v>36</v>
      </c>
      <c r="AM1165" s="95">
        <f t="shared" si="253"/>
        <v>0</v>
      </c>
      <c r="AN1165" s="95">
        <f t="shared" si="254"/>
        <v>0</v>
      </c>
      <c r="AO1165" s="96">
        <f t="shared" si="262"/>
        <v>0</v>
      </c>
      <c r="AP1165" s="96">
        <f t="shared" si="263"/>
        <v>0</v>
      </c>
    </row>
    <row r="1166" spans="2:42" s="97" customFormat="1" ht="52.8" x14ac:dyDescent="0.3">
      <c r="B1166" s="79">
        <f t="shared" si="264"/>
        <v>1163</v>
      </c>
      <c r="C1166" s="79"/>
      <c r="D1166" s="80" t="s">
        <v>94</v>
      </c>
      <c r="E1166" s="80"/>
      <c r="F1166" s="81"/>
      <c r="G1166" s="82" t="str">
        <f t="shared" si="265"/>
        <v xml:space="preserve">Группа от QF </v>
      </c>
      <c r="H1166" s="83"/>
      <c r="I1166" s="83"/>
      <c r="J1166" s="83"/>
      <c r="K1166" s="83"/>
      <c r="L1166" s="127"/>
      <c r="M1166" s="127"/>
      <c r="N1166" s="84"/>
      <c r="O1166" s="85"/>
      <c r="P1166" s="85"/>
      <c r="Q1166" s="85"/>
      <c r="R1166" s="86"/>
      <c r="S1166" s="80"/>
      <c r="T1166" s="87"/>
      <c r="U1166" s="88" t="str">
        <f t="shared" si="259"/>
        <v xml:space="preserve"> </v>
      </c>
      <c r="V1166" s="89"/>
      <c r="W1166" s="90" t="str">
        <f t="shared" si="260"/>
        <v xml:space="preserve"> </v>
      </c>
      <c r="X1166" s="90"/>
      <c r="Y1166" s="90"/>
      <c r="Z1166" s="90"/>
      <c r="AA1166" s="90"/>
      <c r="AB1166" s="87" t="s">
        <v>74</v>
      </c>
      <c r="AC1166" s="76"/>
      <c r="AD1166" s="91">
        <f t="shared" si="255"/>
        <v>0</v>
      </c>
      <c r="AE1166" s="88" t="str">
        <f t="shared" si="261"/>
        <v xml:space="preserve"> </v>
      </c>
      <c r="AF1166" s="91" t="str">
        <f t="shared" si="256"/>
        <v xml:space="preserve"> </v>
      </c>
      <c r="AG1166" s="78"/>
      <c r="AH1166" s="78"/>
      <c r="AI1166" s="78"/>
      <c r="AK1166" s="94" t="str">
        <f t="shared" si="257"/>
        <v>≤60</v>
      </c>
      <c r="AL1166" s="94">
        <f t="shared" ca="1" si="258"/>
        <v>45</v>
      </c>
      <c r="AM1166" s="95">
        <f t="shared" ref="AM1166:AM1229" si="266">IF(V1166=$AG$1,L1166*3,IF(V1166=$AH$1,L1166*5,IF(V1166=$AI$1,L1166*8,IF(V1166=$AJ$1,L1166*12,0))))</f>
        <v>0</v>
      </c>
      <c r="AN1166" s="95">
        <f t="shared" ref="AN1166:AN1229" si="267">IF(V1166=$AG$1,L1166*5,IF(V1166=$AH$1,L1166*10,IF(V1166=$AI$1,L1166*10,IF(V1166=$AJ$1,L1166*0,0))))</f>
        <v>0</v>
      </c>
      <c r="AO1166" s="96">
        <f t="shared" si="262"/>
        <v>0</v>
      </c>
      <c r="AP1166" s="96">
        <f t="shared" si="263"/>
        <v>0</v>
      </c>
    </row>
    <row r="1167" spans="2:42" s="97" customFormat="1" ht="52.8" x14ac:dyDescent="0.3">
      <c r="B1167" s="79">
        <f t="shared" si="264"/>
        <v>1164</v>
      </c>
      <c r="C1167" s="79"/>
      <c r="D1167" s="80" t="s">
        <v>94</v>
      </c>
      <c r="E1167" s="80"/>
      <c r="F1167" s="81"/>
      <c r="G1167" s="82" t="str">
        <f t="shared" si="265"/>
        <v xml:space="preserve">Группа от QF </v>
      </c>
      <c r="H1167" s="83"/>
      <c r="I1167" s="83"/>
      <c r="J1167" s="83"/>
      <c r="K1167" s="83"/>
      <c r="L1167" s="127"/>
      <c r="M1167" s="127"/>
      <c r="N1167" s="84"/>
      <c r="O1167" s="85"/>
      <c r="P1167" s="85"/>
      <c r="Q1167" s="85"/>
      <c r="R1167" s="86"/>
      <c r="S1167" s="80"/>
      <c r="T1167" s="87"/>
      <c r="U1167" s="88" t="str">
        <f t="shared" si="259"/>
        <v xml:space="preserve"> </v>
      </c>
      <c r="V1167" s="89"/>
      <c r="W1167" s="90" t="str">
        <f t="shared" si="260"/>
        <v xml:space="preserve"> </v>
      </c>
      <c r="X1167" s="90"/>
      <c r="Y1167" s="90"/>
      <c r="Z1167" s="90"/>
      <c r="AA1167" s="90"/>
      <c r="AB1167" s="87" t="s">
        <v>74</v>
      </c>
      <c r="AC1167" s="76"/>
      <c r="AD1167" s="91">
        <f t="shared" si="255"/>
        <v>0</v>
      </c>
      <c r="AE1167" s="88" t="str">
        <f t="shared" si="261"/>
        <v xml:space="preserve"> </v>
      </c>
      <c r="AF1167" s="91" t="str">
        <f t="shared" si="256"/>
        <v xml:space="preserve"> </v>
      </c>
      <c r="AG1167" s="78"/>
      <c r="AH1167" s="78"/>
      <c r="AI1167" s="78"/>
      <c r="AK1167" s="94" t="str">
        <f t="shared" si="257"/>
        <v>≤60</v>
      </c>
      <c r="AL1167" s="94">
        <f t="shared" ca="1" si="258"/>
        <v>44</v>
      </c>
      <c r="AM1167" s="95">
        <f t="shared" si="266"/>
        <v>0</v>
      </c>
      <c r="AN1167" s="95">
        <f t="shared" si="267"/>
        <v>0</v>
      </c>
      <c r="AO1167" s="96">
        <f t="shared" si="262"/>
        <v>0</v>
      </c>
      <c r="AP1167" s="96">
        <f t="shared" si="263"/>
        <v>0</v>
      </c>
    </row>
    <row r="1168" spans="2:42" s="97" customFormat="1" ht="52.8" x14ac:dyDescent="0.3">
      <c r="B1168" s="79">
        <f t="shared" si="264"/>
        <v>1165</v>
      </c>
      <c r="C1168" s="79"/>
      <c r="D1168" s="80" t="s">
        <v>94</v>
      </c>
      <c r="E1168" s="80"/>
      <c r="F1168" s="81"/>
      <c r="G1168" s="82" t="str">
        <f t="shared" si="265"/>
        <v xml:space="preserve">Группа от QF </v>
      </c>
      <c r="H1168" s="83"/>
      <c r="I1168" s="83"/>
      <c r="J1168" s="83"/>
      <c r="K1168" s="83"/>
      <c r="L1168" s="127"/>
      <c r="M1168" s="127"/>
      <c r="N1168" s="84"/>
      <c r="O1168" s="85"/>
      <c r="P1168" s="85"/>
      <c r="Q1168" s="85"/>
      <c r="R1168" s="86"/>
      <c r="S1168" s="80"/>
      <c r="T1168" s="87"/>
      <c r="U1168" s="88" t="str">
        <f t="shared" si="259"/>
        <v xml:space="preserve"> </v>
      </c>
      <c r="V1168" s="89"/>
      <c r="W1168" s="90" t="str">
        <f t="shared" si="260"/>
        <v xml:space="preserve"> </v>
      </c>
      <c r="X1168" s="90"/>
      <c r="Y1168" s="90"/>
      <c r="Z1168" s="90"/>
      <c r="AA1168" s="90"/>
      <c r="AB1168" s="87" t="s">
        <v>74</v>
      </c>
      <c r="AC1168" s="76"/>
      <c r="AD1168" s="91">
        <f t="shared" si="255"/>
        <v>0</v>
      </c>
      <c r="AE1168" s="88" t="str">
        <f t="shared" si="261"/>
        <v xml:space="preserve"> </v>
      </c>
      <c r="AF1168" s="91" t="str">
        <f t="shared" si="256"/>
        <v xml:space="preserve"> </v>
      </c>
      <c r="AG1168" s="78"/>
      <c r="AH1168" s="78"/>
      <c r="AI1168" s="78"/>
      <c r="AK1168" s="94" t="str">
        <f t="shared" si="257"/>
        <v>≤60</v>
      </c>
      <c r="AL1168" s="94">
        <f t="shared" ca="1" si="258"/>
        <v>36</v>
      </c>
      <c r="AM1168" s="95">
        <f t="shared" si="266"/>
        <v>0</v>
      </c>
      <c r="AN1168" s="95">
        <f t="shared" si="267"/>
        <v>0</v>
      </c>
      <c r="AO1168" s="96">
        <f t="shared" si="262"/>
        <v>0</v>
      </c>
      <c r="AP1168" s="96">
        <f t="shared" si="263"/>
        <v>0</v>
      </c>
    </row>
    <row r="1169" spans="2:42" s="97" customFormat="1" ht="52.8" x14ac:dyDescent="0.3">
      <c r="B1169" s="79">
        <f t="shared" si="264"/>
        <v>1166</v>
      </c>
      <c r="C1169" s="79"/>
      <c r="D1169" s="80" t="s">
        <v>94</v>
      </c>
      <c r="E1169" s="80"/>
      <c r="F1169" s="81"/>
      <c r="G1169" s="82" t="str">
        <f t="shared" si="265"/>
        <v xml:space="preserve">Группа от QF </v>
      </c>
      <c r="H1169" s="83"/>
      <c r="I1169" s="83"/>
      <c r="J1169" s="83"/>
      <c r="K1169" s="83"/>
      <c r="L1169" s="127"/>
      <c r="M1169" s="127"/>
      <c r="N1169" s="84"/>
      <c r="O1169" s="85"/>
      <c r="P1169" s="85"/>
      <c r="Q1169" s="85"/>
      <c r="R1169" s="86"/>
      <c r="S1169" s="80"/>
      <c r="T1169" s="87"/>
      <c r="U1169" s="88" t="str">
        <f t="shared" si="259"/>
        <v xml:space="preserve"> </v>
      </c>
      <c r="V1169" s="89"/>
      <c r="W1169" s="90" t="str">
        <f t="shared" si="260"/>
        <v xml:space="preserve"> </v>
      </c>
      <c r="X1169" s="90"/>
      <c r="Y1169" s="90"/>
      <c r="Z1169" s="90"/>
      <c r="AA1169" s="90"/>
      <c r="AB1169" s="87" t="s">
        <v>74</v>
      </c>
      <c r="AC1169" s="76"/>
      <c r="AD1169" s="91">
        <f t="shared" si="255"/>
        <v>0</v>
      </c>
      <c r="AE1169" s="88" t="str">
        <f t="shared" si="261"/>
        <v xml:space="preserve"> </v>
      </c>
      <c r="AF1169" s="91" t="str">
        <f t="shared" si="256"/>
        <v xml:space="preserve"> </v>
      </c>
      <c r="AG1169" s="78"/>
      <c r="AH1169" s="78"/>
      <c r="AI1169" s="78"/>
      <c r="AK1169" s="94" t="str">
        <f t="shared" si="257"/>
        <v>≤60</v>
      </c>
      <c r="AL1169" s="94">
        <f t="shared" ca="1" si="258"/>
        <v>42</v>
      </c>
      <c r="AM1169" s="95">
        <f t="shared" si="266"/>
        <v>0</v>
      </c>
      <c r="AN1169" s="95">
        <f t="shared" si="267"/>
        <v>0</v>
      </c>
      <c r="AO1169" s="96">
        <f t="shared" si="262"/>
        <v>0</v>
      </c>
      <c r="AP1169" s="96">
        <f t="shared" si="263"/>
        <v>0</v>
      </c>
    </row>
    <row r="1170" spans="2:42" s="97" customFormat="1" ht="52.8" x14ac:dyDescent="0.3">
      <c r="B1170" s="79">
        <f t="shared" si="264"/>
        <v>1167</v>
      </c>
      <c r="C1170" s="79"/>
      <c r="D1170" s="80" t="s">
        <v>94</v>
      </c>
      <c r="E1170" s="80"/>
      <c r="F1170" s="81"/>
      <c r="G1170" s="82" t="str">
        <f t="shared" si="265"/>
        <v xml:space="preserve">Группа от QF </v>
      </c>
      <c r="H1170" s="83"/>
      <c r="I1170" s="83"/>
      <c r="J1170" s="83"/>
      <c r="K1170" s="83"/>
      <c r="L1170" s="127"/>
      <c r="M1170" s="127"/>
      <c r="N1170" s="84"/>
      <c r="O1170" s="85"/>
      <c r="P1170" s="85"/>
      <c r="Q1170" s="85"/>
      <c r="R1170" s="86"/>
      <c r="S1170" s="80"/>
      <c r="T1170" s="87"/>
      <c r="U1170" s="88" t="str">
        <f t="shared" si="259"/>
        <v xml:space="preserve"> </v>
      </c>
      <c r="V1170" s="89"/>
      <c r="W1170" s="90" t="str">
        <f t="shared" si="260"/>
        <v xml:space="preserve"> </v>
      </c>
      <c r="X1170" s="90"/>
      <c r="Y1170" s="90"/>
      <c r="Z1170" s="90"/>
      <c r="AA1170" s="90"/>
      <c r="AB1170" s="87" t="s">
        <v>74</v>
      </c>
      <c r="AC1170" s="76"/>
      <c r="AD1170" s="91">
        <f t="shared" si="255"/>
        <v>0</v>
      </c>
      <c r="AE1170" s="88" t="str">
        <f t="shared" si="261"/>
        <v xml:space="preserve"> </v>
      </c>
      <c r="AF1170" s="91" t="str">
        <f t="shared" si="256"/>
        <v xml:space="preserve"> </v>
      </c>
      <c r="AG1170" s="78"/>
      <c r="AH1170" s="78"/>
      <c r="AI1170" s="78"/>
      <c r="AK1170" s="94" t="str">
        <f t="shared" si="257"/>
        <v>≤60</v>
      </c>
      <c r="AL1170" s="94">
        <f t="shared" ca="1" si="258"/>
        <v>30</v>
      </c>
      <c r="AM1170" s="95">
        <f t="shared" si="266"/>
        <v>0</v>
      </c>
      <c r="AN1170" s="95">
        <f t="shared" si="267"/>
        <v>0</v>
      </c>
      <c r="AO1170" s="96">
        <f t="shared" si="262"/>
        <v>0</v>
      </c>
      <c r="AP1170" s="96">
        <f t="shared" si="263"/>
        <v>0</v>
      </c>
    </row>
    <row r="1171" spans="2:42" s="97" customFormat="1" ht="52.8" x14ac:dyDescent="0.3">
      <c r="B1171" s="79">
        <f t="shared" si="264"/>
        <v>1168</v>
      </c>
      <c r="C1171" s="79"/>
      <c r="D1171" s="80" t="s">
        <v>94</v>
      </c>
      <c r="E1171" s="80"/>
      <c r="F1171" s="81"/>
      <c r="G1171" s="82" t="str">
        <f t="shared" si="265"/>
        <v xml:space="preserve">Группа от QF </v>
      </c>
      <c r="H1171" s="83"/>
      <c r="I1171" s="83"/>
      <c r="J1171" s="83"/>
      <c r="K1171" s="83"/>
      <c r="L1171" s="127"/>
      <c r="M1171" s="127"/>
      <c r="N1171" s="84"/>
      <c r="O1171" s="85"/>
      <c r="P1171" s="85"/>
      <c r="Q1171" s="85"/>
      <c r="R1171" s="86"/>
      <c r="S1171" s="80"/>
      <c r="T1171" s="87"/>
      <c r="U1171" s="88" t="str">
        <f t="shared" si="259"/>
        <v xml:space="preserve"> </v>
      </c>
      <c r="V1171" s="89"/>
      <c r="W1171" s="90" t="str">
        <f t="shared" si="260"/>
        <v xml:space="preserve"> </v>
      </c>
      <c r="X1171" s="90"/>
      <c r="Y1171" s="90"/>
      <c r="Z1171" s="90"/>
      <c r="AA1171" s="90"/>
      <c r="AB1171" s="87" t="s">
        <v>74</v>
      </c>
      <c r="AC1171" s="76"/>
      <c r="AD1171" s="91">
        <f t="shared" si="255"/>
        <v>0</v>
      </c>
      <c r="AE1171" s="88" t="str">
        <f t="shared" si="261"/>
        <v xml:space="preserve"> </v>
      </c>
      <c r="AF1171" s="91" t="str">
        <f t="shared" si="256"/>
        <v xml:space="preserve"> </v>
      </c>
      <c r="AG1171" s="78"/>
      <c r="AH1171" s="78"/>
      <c r="AI1171" s="78"/>
      <c r="AK1171" s="94" t="str">
        <f t="shared" si="257"/>
        <v>≤60</v>
      </c>
      <c r="AL1171" s="94">
        <f t="shared" ca="1" si="258"/>
        <v>20</v>
      </c>
      <c r="AM1171" s="95">
        <f t="shared" si="266"/>
        <v>0</v>
      </c>
      <c r="AN1171" s="95">
        <f t="shared" si="267"/>
        <v>0</v>
      </c>
      <c r="AO1171" s="96">
        <f t="shared" si="262"/>
        <v>0</v>
      </c>
      <c r="AP1171" s="96">
        <f t="shared" si="263"/>
        <v>0</v>
      </c>
    </row>
    <row r="1172" spans="2:42" s="97" customFormat="1" ht="52.8" x14ac:dyDescent="0.3">
      <c r="B1172" s="79">
        <f t="shared" si="264"/>
        <v>1169</v>
      </c>
      <c r="C1172" s="79"/>
      <c r="D1172" s="80" t="s">
        <v>94</v>
      </c>
      <c r="E1172" s="80"/>
      <c r="F1172" s="81"/>
      <c r="G1172" s="82" t="str">
        <f t="shared" si="265"/>
        <v xml:space="preserve">Группа от QF </v>
      </c>
      <c r="H1172" s="83"/>
      <c r="I1172" s="83"/>
      <c r="J1172" s="83"/>
      <c r="K1172" s="83"/>
      <c r="L1172" s="127"/>
      <c r="M1172" s="127"/>
      <c r="N1172" s="84"/>
      <c r="O1172" s="85"/>
      <c r="P1172" s="85"/>
      <c r="Q1172" s="85"/>
      <c r="R1172" s="86"/>
      <c r="S1172" s="80"/>
      <c r="T1172" s="87"/>
      <c r="U1172" s="88" t="str">
        <f t="shared" si="259"/>
        <v xml:space="preserve"> </v>
      </c>
      <c r="V1172" s="89"/>
      <c r="W1172" s="90" t="str">
        <f t="shared" si="260"/>
        <v xml:space="preserve"> </v>
      </c>
      <c r="X1172" s="90"/>
      <c r="Y1172" s="90"/>
      <c r="Z1172" s="90"/>
      <c r="AA1172" s="90"/>
      <c r="AB1172" s="87" t="s">
        <v>74</v>
      </c>
      <c r="AC1172" s="76"/>
      <c r="AD1172" s="91">
        <f t="shared" si="255"/>
        <v>0</v>
      </c>
      <c r="AE1172" s="88" t="str">
        <f t="shared" si="261"/>
        <v xml:space="preserve"> </v>
      </c>
      <c r="AF1172" s="91" t="str">
        <f t="shared" si="256"/>
        <v xml:space="preserve"> </v>
      </c>
      <c r="AG1172" s="78"/>
      <c r="AH1172" s="78"/>
      <c r="AI1172" s="78"/>
      <c r="AK1172" s="94" t="str">
        <f t="shared" si="257"/>
        <v>≤60</v>
      </c>
      <c r="AL1172" s="94">
        <f t="shared" ca="1" si="258"/>
        <v>46</v>
      </c>
      <c r="AM1172" s="95">
        <f t="shared" si="266"/>
        <v>0</v>
      </c>
      <c r="AN1172" s="95">
        <f t="shared" si="267"/>
        <v>0</v>
      </c>
      <c r="AO1172" s="96">
        <f t="shared" si="262"/>
        <v>0</v>
      </c>
      <c r="AP1172" s="96">
        <f t="shared" si="263"/>
        <v>0</v>
      </c>
    </row>
    <row r="1173" spans="2:42" s="97" customFormat="1" ht="52.8" x14ac:dyDescent="0.3">
      <c r="B1173" s="79">
        <f t="shared" si="264"/>
        <v>1170</v>
      </c>
      <c r="C1173" s="79"/>
      <c r="D1173" s="80" t="s">
        <v>94</v>
      </c>
      <c r="E1173" s="80"/>
      <c r="F1173" s="81"/>
      <c r="G1173" s="82" t="str">
        <f t="shared" si="265"/>
        <v xml:space="preserve">Группа от QF </v>
      </c>
      <c r="H1173" s="83"/>
      <c r="I1173" s="83"/>
      <c r="J1173" s="83"/>
      <c r="K1173" s="83"/>
      <c r="L1173" s="127"/>
      <c r="M1173" s="127"/>
      <c r="N1173" s="84"/>
      <c r="O1173" s="85"/>
      <c r="P1173" s="85"/>
      <c r="Q1173" s="85"/>
      <c r="R1173" s="86"/>
      <c r="S1173" s="80"/>
      <c r="T1173" s="87"/>
      <c r="U1173" s="88" t="str">
        <f t="shared" si="259"/>
        <v xml:space="preserve"> </v>
      </c>
      <c r="V1173" s="89"/>
      <c r="W1173" s="90" t="str">
        <f t="shared" si="260"/>
        <v xml:space="preserve"> </v>
      </c>
      <c r="X1173" s="90"/>
      <c r="Y1173" s="90"/>
      <c r="Z1173" s="90"/>
      <c r="AA1173" s="90"/>
      <c r="AB1173" s="87" t="s">
        <v>74</v>
      </c>
      <c r="AC1173" s="76"/>
      <c r="AD1173" s="91">
        <f t="shared" si="255"/>
        <v>0</v>
      </c>
      <c r="AE1173" s="88" t="str">
        <f t="shared" si="261"/>
        <v xml:space="preserve"> </v>
      </c>
      <c r="AF1173" s="91" t="str">
        <f t="shared" si="256"/>
        <v xml:space="preserve"> </v>
      </c>
      <c r="AG1173" s="78"/>
      <c r="AH1173" s="78"/>
      <c r="AI1173" s="78"/>
      <c r="AK1173" s="94" t="str">
        <f t="shared" si="257"/>
        <v>≤60</v>
      </c>
      <c r="AL1173" s="94">
        <f t="shared" ca="1" si="258"/>
        <v>39</v>
      </c>
      <c r="AM1173" s="95">
        <f t="shared" si="266"/>
        <v>0</v>
      </c>
      <c r="AN1173" s="95">
        <f t="shared" si="267"/>
        <v>0</v>
      </c>
      <c r="AO1173" s="96">
        <f t="shared" si="262"/>
        <v>0</v>
      </c>
      <c r="AP1173" s="96">
        <f t="shared" si="263"/>
        <v>0</v>
      </c>
    </row>
    <row r="1174" spans="2:42" s="97" customFormat="1" ht="52.8" x14ac:dyDescent="0.3">
      <c r="B1174" s="79">
        <f t="shared" si="264"/>
        <v>1171</v>
      </c>
      <c r="C1174" s="79"/>
      <c r="D1174" s="80" t="s">
        <v>94</v>
      </c>
      <c r="E1174" s="80"/>
      <c r="F1174" s="81"/>
      <c r="G1174" s="82" t="str">
        <f t="shared" si="265"/>
        <v xml:space="preserve">Группа от QF </v>
      </c>
      <c r="H1174" s="83"/>
      <c r="I1174" s="83"/>
      <c r="J1174" s="83"/>
      <c r="K1174" s="83"/>
      <c r="L1174" s="127"/>
      <c r="M1174" s="127"/>
      <c r="N1174" s="84"/>
      <c r="O1174" s="85"/>
      <c r="P1174" s="85"/>
      <c r="Q1174" s="85"/>
      <c r="R1174" s="86"/>
      <c r="S1174" s="80"/>
      <c r="T1174" s="87"/>
      <c r="U1174" s="88" t="str">
        <f t="shared" si="259"/>
        <v xml:space="preserve"> </v>
      </c>
      <c r="V1174" s="89"/>
      <c r="W1174" s="90" t="str">
        <f t="shared" si="260"/>
        <v xml:space="preserve"> </v>
      </c>
      <c r="X1174" s="90"/>
      <c r="Y1174" s="90"/>
      <c r="Z1174" s="90"/>
      <c r="AA1174" s="90"/>
      <c r="AB1174" s="87" t="s">
        <v>74</v>
      </c>
      <c r="AC1174" s="76"/>
      <c r="AD1174" s="91">
        <f t="shared" si="255"/>
        <v>0</v>
      </c>
      <c r="AE1174" s="88" t="str">
        <f t="shared" si="261"/>
        <v xml:space="preserve"> </v>
      </c>
      <c r="AF1174" s="91" t="str">
        <f t="shared" si="256"/>
        <v xml:space="preserve"> </v>
      </c>
      <c r="AG1174" s="78"/>
      <c r="AH1174" s="78"/>
      <c r="AI1174" s="78"/>
      <c r="AK1174" s="94" t="str">
        <f t="shared" si="257"/>
        <v>≤60</v>
      </c>
      <c r="AL1174" s="94">
        <f t="shared" ca="1" si="258"/>
        <v>35</v>
      </c>
      <c r="AM1174" s="95">
        <f t="shared" si="266"/>
        <v>0</v>
      </c>
      <c r="AN1174" s="95">
        <f t="shared" si="267"/>
        <v>0</v>
      </c>
      <c r="AO1174" s="96">
        <f t="shared" si="262"/>
        <v>0</v>
      </c>
      <c r="AP1174" s="96">
        <f t="shared" si="263"/>
        <v>0</v>
      </c>
    </row>
    <row r="1175" spans="2:42" s="97" customFormat="1" ht="52.8" x14ac:dyDescent="0.3">
      <c r="B1175" s="79">
        <f t="shared" si="264"/>
        <v>1172</v>
      </c>
      <c r="C1175" s="79"/>
      <c r="D1175" s="80" t="s">
        <v>94</v>
      </c>
      <c r="E1175" s="80"/>
      <c r="F1175" s="81"/>
      <c r="G1175" s="82" t="str">
        <f t="shared" si="265"/>
        <v xml:space="preserve">Группа от QF </v>
      </c>
      <c r="H1175" s="83"/>
      <c r="I1175" s="83"/>
      <c r="J1175" s="83"/>
      <c r="K1175" s="83"/>
      <c r="L1175" s="127"/>
      <c r="M1175" s="127"/>
      <c r="N1175" s="84"/>
      <c r="O1175" s="85"/>
      <c r="P1175" s="85"/>
      <c r="Q1175" s="85"/>
      <c r="R1175" s="86"/>
      <c r="S1175" s="80"/>
      <c r="T1175" s="87"/>
      <c r="U1175" s="88" t="str">
        <f t="shared" si="259"/>
        <v xml:space="preserve"> </v>
      </c>
      <c r="V1175" s="89"/>
      <c r="W1175" s="90" t="str">
        <f t="shared" si="260"/>
        <v xml:space="preserve"> </v>
      </c>
      <c r="X1175" s="90"/>
      <c r="Y1175" s="90"/>
      <c r="Z1175" s="90"/>
      <c r="AA1175" s="90"/>
      <c r="AB1175" s="87" t="s">
        <v>74</v>
      </c>
      <c r="AC1175" s="76"/>
      <c r="AD1175" s="91">
        <f t="shared" si="255"/>
        <v>0</v>
      </c>
      <c r="AE1175" s="88" t="str">
        <f t="shared" si="261"/>
        <v xml:space="preserve"> </v>
      </c>
      <c r="AF1175" s="91" t="str">
        <f t="shared" si="256"/>
        <v xml:space="preserve"> </v>
      </c>
      <c r="AG1175" s="78"/>
      <c r="AH1175" s="78"/>
      <c r="AI1175" s="78"/>
      <c r="AK1175" s="94" t="str">
        <f t="shared" si="257"/>
        <v>≤60</v>
      </c>
      <c r="AL1175" s="94">
        <f t="shared" ca="1" si="258"/>
        <v>47</v>
      </c>
      <c r="AM1175" s="95">
        <f t="shared" si="266"/>
        <v>0</v>
      </c>
      <c r="AN1175" s="95">
        <f t="shared" si="267"/>
        <v>0</v>
      </c>
      <c r="AO1175" s="96">
        <f t="shared" si="262"/>
        <v>0</v>
      </c>
      <c r="AP1175" s="96">
        <f t="shared" si="263"/>
        <v>0</v>
      </c>
    </row>
    <row r="1176" spans="2:42" s="97" customFormat="1" ht="52.8" x14ac:dyDescent="0.3">
      <c r="B1176" s="79">
        <f t="shared" si="264"/>
        <v>1173</v>
      </c>
      <c r="C1176" s="79"/>
      <c r="D1176" s="80" t="s">
        <v>94</v>
      </c>
      <c r="E1176" s="80"/>
      <c r="F1176" s="81"/>
      <c r="G1176" s="82" t="str">
        <f t="shared" si="265"/>
        <v xml:space="preserve">Группа от QF </v>
      </c>
      <c r="H1176" s="83"/>
      <c r="I1176" s="83"/>
      <c r="J1176" s="83"/>
      <c r="K1176" s="83"/>
      <c r="L1176" s="127"/>
      <c r="M1176" s="127"/>
      <c r="N1176" s="84"/>
      <c r="O1176" s="85"/>
      <c r="P1176" s="85"/>
      <c r="Q1176" s="85"/>
      <c r="R1176" s="86"/>
      <c r="S1176" s="80"/>
      <c r="T1176" s="87"/>
      <c r="U1176" s="88" t="str">
        <f t="shared" si="259"/>
        <v xml:space="preserve"> </v>
      </c>
      <c r="V1176" s="89"/>
      <c r="W1176" s="90" t="str">
        <f t="shared" si="260"/>
        <v xml:space="preserve"> </v>
      </c>
      <c r="X1176" s="90"/>
      <c r="Y1176" s="90"/>
      <c r="Z1176" s="90"/>
      <c r="AA1176" s="90"/>
      <c r="AB1176" s="87" t="s">
        <v>74</v>
      </c>
      <c r="AC1176" s="76"/>
      <c r="AD1176" s="91">
        <f t="shared" si="255"/>
        <v>0</v>
      </c>
      <c r="AE1176" s="88" t="str">
        <f t="shared" si="261"/>
        <v xml:space="preserve"> </v>
      </c>
      <c r="AF1176" s="91" t="str">
        <f t="shared" si="256"/>
        <v xml:space="preserve"> </v>
      </c>
      <c r="AG1176" s="78"/>
      <c r="AH1176" s="78"/>
      <c r="AI1176" s="78"/>
      <c r="AK1176" s="94" t="str">
        <f t="shared" si="257"/>
        <v>≤60</v>
      </c>
      <c r="AL1176" s="94">
        <f t="shared" ca="1" si="258"/>
        <v>42</v>
      </c>
      <c r="AM1176" s="95">
        <f t="shared" si="266"/>
        <v>0</v>
      </c>
      <c r="AN1176" s="95">
        <f t="shared" si="267"/>
        <v>0</v>
      </c>
      <c r="AO1176" s="96">
        <f t="shared" si="262"/>
        <v>0</v>
      </c>
      <c r="AP1176" s="96">
        <f t="shared" si="263"/>
        <v>0</v>
      </c>
    </row>
    <row r="1177" spans="2:42" s="97" customFormat="1" ht="52.8" x14ac:dyDescent="0.3">
      <c r="B1177" s="79">
        <f t="shared" si="264"/>
        <v>1174</v>
      </c>
      <c r="C1177" s="79"/>
      <c r="D1177" s="80" t="s">
        <v>94</v>
      </c>
      <c r="E1177" s="80"/>
      <c r="F1177" s="81"/>
      <c r="G1177" s="82" t="str">
        <f t="shared" si="265"/>
        <v xml:space="preserve">Группа от QF </v>
      </c>
      <c r="H1177" s="83"/>
      <c r="I1177" s="83"/>
      <c r="J1177" s="83"/>
      <c r="K1177" s="83"/>
      <c r="L1177" s="127"/>
      <c r="M1177" s="127"/>
      <c r="N1177" s="84"/>
      <c r="O1177" s="85"/>
      <c r="P1177" s="85"/>
      <c r="Q1177" s="85"/>
      <c r="R1177" s="86"/>
      <c r="S1177" s="80"/>
      <c r="T1177" s="87"/>
      <c r="U1177" s="88" t="str">
        <f t="shared" si="259"/>
        <v xml:space="preserve"> </v>
      </c>
      <c r="V1177" s="89"/>
      <c r="W1177" s="90" t="str">
        <f t="shared" si="260"/>
        <v xml:space="preserve"> </v>
      </c>
      <c r="X1177" s="90"/>
      <c r="Y1177" s="90"/>
      <c r="Z1177" s="90"/>
      <c r="AA1177" s="90"/>
      <c r="AB1177" s="87" t="s">
        <v>74</v>
      </c>
      <c r="AC1177" s="76"/>
      <c r="AD1177" s="91">
        <f t="shared" si="255"/>
        <v>0</v>
      </c>
      <c r="AE1177" s="88" t="str">
        <f t="shared" si="261"/>
        <v xml:space="preserve"> </v>
      </c>
      <c r="AF1177" s="91" t="str">
        <f t="shared" si="256"/>
        <v xml:space="preserve"> </v>
      </c>
      <c r="AG1177" s="78"/>
      <c r="AH1177" s="78"/>
      <c r="AI1177" s="78"/>
      <c r="AK1177" s="94" t="str">
        <f t="shared" si="257"/>
        <v>≤60</v>
      </c>
      <c r="AL1177" s="94">
        <f t="shared" ca="1" si="258"/>
        <v>45</v>
      </c>
      <c r="AM1177" s="95">
        <f t="shared" si="266"/>
        <v>0</v>
      </c>
      <c r="AN1177" s="95">
        <f t="shared" si="267"/>
        <v>0</v>
      </c>
      <c r="AO1177" s="96">
        <f t="shared" si="262"/>
        <v>0</v>
      </c>
      <c r="AP1177" s="96">
        <f t="shared" si="263"/>
        <v>0</v>
      </c>
    </row>
    <row r="1178" spans="2:42" s="97" customFormat="1" ht="52.8" x14ac:dyDescent="0.3">
      <c r="B1178" s="79">
        <f t="shared" si="264"/>
        <v>1175</v>
      </c>
      <c r="C1178" s="79"/>
      <c r="D1178" s="80" t="s">
        <v>94</v>
      </c>
      <c r="E1178" s="80"/>
      <c r="F1178" s="81"/>
      <c r="G1178" s="82" t="str">
        <f t="shared" si="265"/>
        <v xml:space="preserve">Группа от QF </v>
      </c>
      <c r="H1178" s="83"/>
      <c r="I1178" s="83"/>
      <c r="J1178" s="83"/>
      <c r="K1178" s="83"/>
      <c r="L1178" s="127"/>
      <c r="M1178" s="127"/>
      <c r="N1178" s="84"/>
      <c r="O1178" s="85"/>
      <c r="P1178" s="85"/>
      <c r="Q1178" s="85"/>
      <c r="R1178" s="86"/>
      <c r="S1178" s="80"/>
      <c r="T1178" s="87"/>
      <c r="U1178" s="88" t="str">
        <f t="shared" si="259"/>
        <v xml:space="preserve"> </v>
      </c>
      <c r="V1178" s="89"/>
      <c r="W1178" s="90" t="str">
        <f t="shared" si="260"/>
        <v xml:space="preserve"> </v>
      </c>
      <c r="X1178" s="90"/>
      <c r="Y1178" s="90"/>
      <c r="Z1178" s="90"/>
      <c r="AA1178" s="90"/>
      <c r="AB1178" s="87" t="s">
        <v>74</v>
      </c>
      <c r="AC1178" s="76"/>
      <c r="AD1178" s="91">
        <f t="shared" si="255"/>
        <v>0</v>
      </c>
      <c r="AE1178" s="88" t="str">
        <f t="shared" si="261"/>
        <v xml:space="preserve"> </v>
      </c>
      <c r="AF1178" s="91" t="str">
        <f t="shared" si="256"/>
        <v xml:space="preserve"> </v>
      </c>
      <c r="AG1178" s="78"/>
      <c r="AH1178" s="78"/>
      <c r="AI1178" s="78"/>
      <c r="AK1178" s="94" t="str">
        <f t="shared" si="257"/>
        <v>≤60</v>
      </c>
      <c r="AL1178" s="94">
        <f t="shared" ca="1" si="258"/>
        <v>41</v>
      </c>
      <c r="AM1178" s="95">
        <f t="shared" si="266"/>
        <v>0</v>
      </c>
      <c r="AN1178" s="95">
        <f t="shared" si="267"/>
        <v>0</v>
      </c>
      <c r="AO1178" s="96">
        <f t="shared" si="262"/>
        <v>0</v>
      </c>
      <c r="AP1178" s="96">
        <f t="shared" si="263"/>
        <v>0</v>
      </c>
    </row>
    <row r="1179" spans="2:42" s="97" customFormat="1" ht="52.8" x14ac:dyDescent="0.3">
      <c r="B1179" s="79">
        <f t="shared" si="264"/>
        <v>1176</v>
      </c>
      <c r="C1179" s="79"/>
      <c r="D1179" s="80" t="s">
        <v>94</v>
      </c>
      <c r="E1179" s="80"/>
      <c r="F1179" s="81"/>
      <c r="G1179" s="82" t="str">
        <f t="shared" si="265"/>
        <v xml:space="preserve">Группа от QF </v>
      </c>
      <c r="H1179" s="83"/>
      <c r="I1179" s="83"/>
      <c r="J1179" s="83"/>
      <c r="K1179" s="83"/>
      <c r="L1179" s="127"/>
      <c r="M1179" s="127"/>
      <c r="N1179" s="84"/>
      <c r="O1179" s="85"/>
      <c r="P1179" s="85"/>
      <c r="Q1179" s="85"/>
      <c r="R1179" s="86"/>
      <c r="S1179" s="80"/>
      <c r="T1179" s="87"/>
      <c r="U1179" s="88" t="str">
        <f t="shared" si="259"/>
        <v xml:space="preserve"> </v>
      </c>
      <c r="V1179" s="89"/>
      <c r="W1179" s="90" t="str">
        <f t="shared" si="260"/>
        <v xml:space="preserve"> </v>
      </c>
      <c r="X1179" s="90"/>
      <c r="Y1179" s="90"/>
      <c r="Z1179" s="90"/>
      <c r="AA1179" s="90"/>
      <c r="AB1179" s="87" t="s">
        <v>74</v>
      </c>
      <c r="AC1179" s="76"/>
      <c r="AD1179" s="91">
        <f t="shared" si="255"/>
        <v>0</v>
      </c>
      <c r="AE1179" s="88" t="str">
        <f t="shared" si="261"/>
        <v xml:space="preserve"> </v>
      </c>
      <c r="AF1179" s="91" t="str">
        <f t="shared" si="256"/>
        <v xml:space="preserve"> </v>
      </c>
      <c r="AG1179" s="78"/>
      <c r="AH1179" s="78"/>
      <c r="AI1179" s="78"/>
      <c r="AK1179" s="94" t="str">
        <f t="shared" si="257"/>
        <v>≤60</v>
      </c>
      <c r="AL1179" s="94">
        <f t="shared" ca="1" si="258"/>
        <v>29</v>
      </c>
      <c r="AM1179" s="95">
        <f t="shared" si="266"/>
        <v>0</v>
      </c>
      <c r="AN1179" s="95">
        <f t="shared" si="267"/>
        <v>0</v>
      </c>
      <c r="AO1179" s="96">
        <f t="shared" si="262"/>
        <v>0</v>
      </c>
      <c r="AP1179" s="96">
        <f t="shared" si="263"/>
        <v>0</v>
      </c>
    </row>
    <row r="1180" spans="2:42" s="97" customFormat="1" ht="52.8" x14ac:dyDescent="0.3">
      <c r="B1180" s="79">
        <f t="shared" si="264"/>
        <v>1177</v>
      </c>
      <c r="C1180" s="79"/>
      <c r="D1180" s="80" t="s">
        <v>94</v>
      </c>
      <c r="E1180" s="80"/>
      <c r="F1180" s="81"/>
      <c r="G1180" s="82" t="str">
        <f t="shared" si="265"/>
        <v xml:space="preserve">Группа от QF </v>
      </c>
      <c r="H1180" s="83"/>
      <c r="I1180" s="83"/>
      <c r="J1180" s="83"/>
      <c r="K1180" s="83"/>
      <c r="L1180" s="127"/>
      <c r="M1180" s="127"/>
      <c r="N1180" s="84"/>
      <c r="O1180" s="85"/>
      <c r="P1180" s="85"/>
      <c r="Q1180" s="85"/>
      <c r="R1180" s="86"/>
      <c r="S1180" s="80"/>
      <c r="T1180" s="87"/>
      <c r="U1180" s="88" t="str">
        <f t="shared" si="259"/>
        <v xml:space="preserve"> </v>
      </c>
      <c r="V1180" s="89"/>
      <c r="W1180" s="90" t="str">
        <f t="shared" si="260"/>
        <v xml:space="preserve"> </v>
      </c>
      <c r="X1180" s="90"/>
      <c r="Y1180" s="90"/>
      <c r="Z1180" s="90"/>
      <c r="AA1180" s="90"/>
      <c r="AB1180" s="87" t="s">
        <v>74</v>
      </c>
      <c r="AC1180" s="76"/>
      <c r="AD1180" s="91">
        <f t="shared" si="255"/>
        <v>0</v>
      </c>
      <c r="AE1180" s="88" t="str">
        <f t="shared" si="261"/>
        <v xml:space="preserve"> </v>
      </c>
      <c r="AF1180" s="91" t="str">
        <f t="shared" si="256"/>
        <v xml:space="preserve"> </v>
      </c>
      <c r="AG1180" s="78"/>
      <c r="AH1180" s="78"/>
      <c r="AI1180" s="78"/>
      <c r="AK1180" s="94" t="str">
        <f t="shared" si="257"/>
        <v>≤60</v>
      </c>
      <c r="AL1180" s="94">
        <f t="shared" ca="1" si="258"/>
        <v>26</v>
      </c>
      <c r="AM1180" s="95">
        <f t="shared" si="266"/>
        <v>0</v>
      </c>
      <c r="AN1180" s="95">
        <f t="shared" si="267"/>
        <v>0</v>
      </c>
      <c r="AO1180" s="96">
        <f t="shared" si="262"/>
        <v>0</v>
      </c>
      <c r="AP1180" s="96">
        <f t="shared" si="263"/>
        <v>0</v>
      </c>
    </row>
    <row r="1181" spans="2:42" s="97" customFormat="1" ht="52.8" x14ac:dyDescent="0.3">
      <c r="B1181" s="79">
        <f t="shared" si="264"/>
        <v>1178</v>
      </c>
      <c r="C1181" s="79"/>
      <c r="D1181" s="80" t="s">
        <v>94</v>
      </c>
      <c r="E1181" s="80"/>
      <c r="F1181" s="81"/>
      <c r="G1181" s="82" t="str">
        <f t="shared" si="265"/>
        <v xml:space="preserve">Группа от QF </v>
      </c>
      <c r="H1181" s="83"/>
      <c r="I1181" s="83"/>
      <c r="J1181" s="83"/>
      <c r="K1181" s="83"/>
      <c r="L1181" s="127"/>
      <c r="M1181" s="127"/>
      <c r="N1181" s="84"/>
      <c r="O1181" s="85"/>
      <c r="P1181" s="85"/>
      <c r="Q1181" s="85"/>
      <c r="R1181" s="86"/>
      <c r="S1181" s="80"/>
      <c r="T1181" s="87"/>
      <c r="U1181" s="88" t="str">
        <f t="shared" si="259"/>
        <v xml:space="preserve"> </v>
      </c>
      <c r="V1181" s="89"/>
      <c r="W1181" s="90" t="str">
        <f t="shared" si="260"/>
        <v xml:space="preserve"> </v>
      </c>
      <c r="X1181" s="90"/>
      <c r="Y1181" s="90"/>
      <c r="Z1181" s="90"/>
      <c r="AA1181" s="90"/>
      <c r="AB1181" s="87" t="s">
        <v>74</v>
      </c>
      <c r="AC1181" s="76"/>
      <c r="AD1181" s="91">
        <f t="shared" si="255"/>
        <v>0</v>
      </c>
      <c r="AE1181" s="88" t="str">
        <f t="shared" si="261"/>
        <v xml:space="preserve"> </v>
      </c>
      <c r="AF1181" s="91" t="str">
        <f t="shared" si="256"/>
        <v xml:space="preserve"> </v>
      </c>
      <c r="AG1181" s="78"/>
      <c r="AH1181" s="78"/>
      <c r="AI1181" s="78"/>
      <c r="AK1181" s="94" t="str">
        <f t="shared" si="257"/>
        <v>≤60</v>
      </c>
      <c r="AL1181" s="94">
        <f t="shared" ca="1" si="258"/>
        <v>33</v>
      </c>
      <c r="AM1181" s="95">
        <f t="shared" si="266"/>
        <v>0</v>
      </c>
      <c r="AN1181" s="95">
        <f t="shared" si="267"/>
        <v>0</v>
      </c>
      <c r="AO1181" s="96">
        <f t="shared" si="262"/>
        <v>0</v>
      </c>
      <c r="AP1181" s="96">
        <f t="shared" si="263"/>
        <v>0</v>
      </c>
    </row>
    <row r="1182" spans="2:42" s="97" customFormat="1" ht="52.8" x14ac:dyDescent="0.3">
      <c r="B1182" s="79">
        <f t="shared" si="264"/>
        <v>1179</v>
      </c>
      <c r="C1182" s="79"/>
      <c r="D1182" s="80" t="s">
        <v>94</v>
      </c>
      <c r="E1182" s="80"/>
      <c r="F1182" s="81"/>
      <c r="G1182" s="82" t="str">
        <f t="shared" si="265"/>
        <v xml:space="preserve">Группа от QF </v>
      </c>
      <c r="H1182" s="83"/>
      <c r="I1182" s="83"/>
      <c r="J1182" s="83"/>
      <c r="K1182" s="83"/>
      <c r="L1182" s="127"/>
      <c r="M1182" s="127"/>
      <c r="N1182" s="84"/>
      <c r="O1182" s="85"/>
      <c r="P1182" s="85"/>
      <c r="Q1182" s="85"/>
      <c r="R1182" s="86"/>
      <c r="S1182" s="80"/>
      <c r="T1182" s="87"/>
      <c r="U1182" s="88" t="str">
        <f t="shared" si="259"/>
        <v xml:space="preserve"> </v>
      </c>
      <c r="V1182" s="89"/>
      <c r="W1182" s="90" t="str">
        <f t="shared" si="260"/>
        <v xml:space="preserve"> </v>
      </c>
      <c r="X1182" s="90"/>
      <c r="Y1182" s="90"/>
      <c r="Z1182" s="90"/>
      <c r="AA1182" s="90"/>
      <c r="AB1182" s="87" t="s">
        <v>74</v>
      </c>
      <c r="AC1182" s="76"/>
      <c r="AD1182" s="91">
        <f t="shared" si="255"/>
        <v>0</v>
      </c>
      <c r="AE1182" s="88" t="str">
        <f t="shared" si="261"/>
        <v xml:space="preserve"> </v>
      </c>
      <c r="AF1182" s="91" t="str">
        <f t="shared" si="256"/>
        <v xml:space="preserve"> </v>
      </c>
      <c r="AG1182" s="78"/>
      <c r="AH1182" s="78"/>
      <c r="AI1182" s="78"/>
      <c r="AK1182" s="94" t="str">
        <f t="shared" si="257"/>
        <v>≤60</v>
      </c>
      <c r="AL1182" s="94">
        <f t="shared" ca="1" si="258"/>
        <v>43</v>
      </c>
      <c r="AM1182" s="95">
        <f t="shared" si="266"/>
        <v>0</v>
      </c>
      <c r="AN1182" s="95">
        <f t="shared" si="267"/>
        <v>0</v>
      </c>
      <c r="AO1182" s="96">
        <f t="shared" si="262"/>
        <v>0</v>
      </c>
      <c r="AP1182" s="96">
        <f t="shared" si="263"/>
        <v>0</v>
      </c>
    </row>
    <row r="1183" spans="2:42" s="97" customFormat="1" ht="52.8" x14ac:dyDescent="0.3">
      <c r="B1183" s="79">
        <f t="shared" si="264"/>
        <v>1180</v>
      </c>
      <c r="C1183" s="79"/>
      <c r="D1183" s="80" t="s">
        <v>94</v>
      </c>
      <c r="E1183" s="80"/>
      <c r="F1183" s="81"/>
      <c r="G1183" s="82" t="str">
        <f t="shared" si="265"/>
        <v xml:space="preserve">Группа от QF </v>
      </c>
      <c r="H1183" s="83"/>
      <c r="I1183" s="83"/>
      <c r="J1183" s="83"/>
      <c r="K1183" s="83"/>
      <c r="L1183" s="127"/>
      <c r="M1183" s="127"/>
      <c r="N1183" s="84"/>
      <c r="O1183" s="85"/>
      <c r="P1183" s="85"/>
      <c r="Q1183" s="85"/>
      <c r="R1183" s="86"/>
      <c r="S1183" s="80"/>
      <c r="T1183" s="87"/>
      <c r="U1183" s="88" t="str">
        <f t="shared" si="259"/>
        <v xml:space="preserve"> </v>
      </c>
      <c r="V1183" s="89"/>
      <c r="W1183" s="90" t="str">
        <f t="shared" si="260"/>
        <v xml:space="preserve"> </v>
      </c>
      <c r="X1183" s="90"/>
      <c r="Y1183" s="90"/>
      <c r="Z1183" s="90"/>
      <c r="AA1183" s="90"/>
      <c r="AB1183" s="87" t="s">
        <v>74</v>
      </c>
      <c r="AC1183" s="76"/>
      <c r="AD1183" s="91">
        <f t="shared" si="255"/>
        <v>0</v>
      </c>
      <c r="AE1183" s="88" t="str">
        <f t="shared" si="261"/>
        <v xml:space="preserve"> </v>
      </c>
      <c r="AF1183" s="91" t="str">
        <f t="shared" si="256"/>
        <v xml:space="preserve"> </v>
      </c>
      <c r="AG1183" s="78"/>
      <c r="AH1183" s="78"/>
      <c r="AI1183" s="78"/>
      <c r="AK1183" s="94" t="str">
        <f t="shared" si="257"/>
        <v>≤60</v>
      </c>
      <c r="AL1183" s="94">
        <f t="shared" ca="1" si="258"/>
        <v>39</v>
      </c>
      <c r="AM1183" s="95">
        <f t="shared" si="266"/>
        <v>0</v>
      </c>
      <c r="AN1183" s="95">
        <f t="shared" si="267"/>
        <v>0</v>
      </c>
      <c r="AO1183" s="96">
        <f t="shared" si="262"/>
        <v>0</v>
      </c>
      <c r="AP1183" s="96">
        <f t="shared" si="263"/>
        <v>0</v>
      </c>
    </row>
    <row r="1184" spans="2:42" s="97" customFormat="1" ht="52.8" x14ac:dyDescent="0.3">
      <c r="B1184" s="79">
        <f t="shared" si="264"/>
        <v>1181</v>
      </c>
      <c r="C1184" s="79"/>
      <c r="D1184" s="80" t="s">
        <v>94</v>
      </c>
      <c r="E1184" s="80"/>
      <c r="F1184" s="81"/>
      <c r="G1184" s="82" t="str">
        <f t="shared" si="265"/>
        <v xml:space="preserve">Группа от QF </v>
      </c>
      <c r="H1184" s="83"/>
      <c r="I1184" s="83"/>
      <c r="J1184" s="83"/>
      <c r="K1184" s="83"/>
      <c r="L1184" s="127"/>
      <c r="M1184" s="127"/>
      <c r="N1184" s="84"/>
      <c r="O1184" s="85"/>
      <c r="P1184" s="85"/>
      <c r="Q1184" s="85"/>
      <c r="R1184" s="86"/>
      <c r="S1184" s="80"/>
      <c r="T1184" s="87"/>
      <c r="U1184" s="88" t="str">
        <f t="shared" si="259"/>
        <v xml:space="preserve"> </v>
      </c>
      <c r="V1184" s="89"/>
      <c r="W1184" s="90" t="str">
        <f t="shared" si="260"/>
        <v xml:space="preserve"> </v>
      </c>
      <c r="X1184" s="90"/>
      <c r="Y1184" s="90"/>
      <c r="Z1184" s="90"/>
      <c r="AA1184" s="90"/>
      <c r="AB1184" s="87" t="s">
        <v>74</v>
      </c>
      <c r="AC1184" s="76"/>
      <c r="AD1184" s="91">
        <f t="shared" si="255"/>
        <v>0</v>
      </c>
      <c r="AE1184" s="88" t="str">
        <f t="shared" si="261"/>
        <v xml:space="preserve"> </v>
      </c>
      <c r="AF1184" s="91" t="str">
        <f t="shared" si="256"/>
        <v xml:space="preserve"> </v>
      </c>
      <c r="AG1184" s="78"/>
      <c r="AH1184" s="78"/>
      <c r="AI1184" s="78"/>
      <c r="AK1184" s="94" t="str">
        <f t="shared" si="257"/>
        <v>≤60</v>
      </c>
      <c r="AL1184" s="94">
        <f t="shared" ca="1" si="258"/>
        <v>37</v>
      </c>
      <c r="AM1184" s="95">
        <f t="shared" si="266"/>
        <v>0</v>
      </c>
      <c r="AN1184" s="95">
        <f t="shared" si="267"/>
        <v>0</v>
      </c>
      <c r="AO1184" s="96">
        <f t="shared" si="262"/>
        <v>0</v>
      </c>
      <c r="AP1184" s="96">
        <f t="shared" si="263"/>
        <v>0</v>
      </c>
    </row>
    <row r="1185" spans="2:42" s="97" customFormat="1" ht="52.8" x14ac:dyDescent="0.3">
      <c r="B1185" s="79">
        <f t="shared" si="264"/>
        <v>1182</v>
      </c>
      <c r="C1185" s="79"/>
      <c r="D1185" s="80" t="s">
        <v>94</v>
      </c>
      <c r="E1185" s="80"/>
      <c r="F1185" s="81"/>
      <c r="G1185" s="82" t="str">
        <f t="shared" si="265"/>
        <v xml:space="preserve">Группа от QF </v>
      </c>
      <c r="H1185" s="83"/>
      <c r="I1185" s="83"/>
      <c r="J1185" s="83"/>
      <c r="K1185" s="83"/>
      <c r="L1185" s="127"/>
      <c r="M1185" s="127"/>
      <c r="N1185" s="84"/>
      <c r="O1185" s="85"/>
      <c r="P1185" s="85"/>
      <c r="Q1185" s="85"/>
      <c r="R1185" s="86"/>
      <c r="S1185" s="80"/>
      <c r="T1185" s="87"/>
      <c r="U1185" s="88" t="str">
        <f t="shared" si="259"/>
        <v xml:space="preserve"> </v>
      </c>
      <c r="V1185" s="89"/>
      <c r="W1185" s="90" t="str">
        <f t="shared" si="260"/>
        <v xml:space="preserve"> </v>
      </c>
      <c r="X1185" s="90"/>
      <c r="Y1185" s="90"/>
      <c r="Z1185" s="90"/>
      <c r="AA1185" s="90"/>
      <c r="AB1185" s="87" t="s">
        <v>74</v>
      </c>
      <c r="AC1185" s="76"/>
      <c r="AD1185" s="91">
        <f t="shared" si="255"/>
        <v>0</v>
      </c>
      <c r="AE1185" s="88" t="str">
        <f t="shared" si="261"/>
        <v xml:space="preserve"> </v>
      </c>
      <c r="AF1185" s="91" t="str">
        <f t="shared" si="256"/>
        <v xml:space="preserve"> </v>
      </c>
      <c r="AG1185" s="78"/>
      <c r="AH1185" s="78"/>
      <c r="AI1185" s="78"/>
      <c r="AK1185" s="94" t="str">
        <f t="shared" si="257"/>
        <v>≤60</v>
      </c>
      <c r="AL1185" s="94">
        <f t="shared" ca="1" si="258"/>
        <v>36</v>
      </c>
      <c r="AM1185" s="95">
        <f t="shared" si="266"/>
        <v>0</v>
      </c>
      <c r="AN1185" s="95">
        <f t="shared" si="267"/>
        <v>0</v>
      </c>
      <c r="AO1185" s="96">
        <f t="shared" si="262"/>
        <v>0</v>
      </c>
      <c r="AP1185" s="96">
        <f t="shared" si="263"/>
        <v>0</v>
      </c>
    </row>
    <row r="1186" spans="2:42" s="97" customFormat="1" ht="52.8" x14ac:dyDescent="0.3">
      <c r="B1186" s="79">
        <f t="shared" si="264"/>
        <v>1183</v>
      </c>
      <c r="C1186" s="79"/>
      <c r="D1186" s="80" t="s">
        <v>94</v>
      </c>
      <c r="E1186" s="80"/>
      <c r="F1186" s="81"/>
      <c r="G1186" s="82" t="str">
        <f t="shared" si="265"/>
        <v xml:space="preserve">Группа от QF </v>
      </c>
      <c r="H1186" s="83"/>
      <c r="I1186" s="83"/>
      <c r="J1186" s="83"/>
      <c r="K1186" s="83"/>
      <c r="L1186" s="127"/>
      <c r="M1186" s="127"/>
      <c r="N1186" s="84"/>
      <c r="O1186" s="85"/>
      <c r="P1186" s="85"/>
      <c r="Q1186" s="85"/>
      <c r="R1186" s="86"/>
      <c r="S1186" s="80"/>
      <c r="T1186" s="87"/>
      <c r="U1186" s="88" t="str">
        <f t="shared" si="259"/>
        <v xml:space="preserve"> </v>
      </c>
      <c r="V1186" s="89"/>
      <c r="W1186" s="90" t="str">
        <f t="shared" si="260"/>
        <v xml:space="preserve"> </v>
      </c>
      <c r="X1186" s="90"/>
      <c r="Y1186" s="90"/>
      <c r="Z1186" s="90"/>
      <c r="AA1186" s="90"/>
      <c r="AB1186" s="87" t="s">
        <v>74</v>
      </c>
      <c r="AC1186" s="76"/>
      <c r="AD1186" s="91">
        <f t="shared" si="255"/>
        <v>0</v>
      </c>
      <c r="AE1186" s="88" t="str">
        <f t="shared" si="261"/>
        <v xml:space="preserve"> </v>
      </c>
      <c r="AF1186" s="91" t="str">
        <f t="shared" si="256"/>
        <v xml:space="preserve"> </v>
      </c>
      <c r="AG1186" s="78"/>
      <c r="AH1186" s="78"/>
      <c r="AI1186" s="78"/>
      <c r="AK1186" s="94" t="str">
        <f t="shared" si="257"/>
        <v>≤60</v>
      </c>
      <c r="AL1186" s="94">
        <f t="shared" ca="1" si="258"/>
        <v>23</v>
      </c>
      <c r="AM1186" s="95">
        <f t="shared" si="266"/>
        <v>0</v>
      </c>
      <c r="AN1186" s="95">
        <f t="shared" si="267"/>
        <v>0</v>
      </c>
      <c r="AO1186" s="96">
        <f t="shared" si="262"/>
        <v>0</v>
      </c>
      <c r="AP1186" s="96">
        <f t="shared" si="263"/>
        <v>0</v>
      </c>
    </row>
    <row r="1187" spans="2:42" s="97" customFormat="1" ht="52.8" x14ac:dyDescent="0.3">
      <c r="B1187" s="79">
        <f t="shared" si="264"/>
        <v>1184</v>
      </c>
      <c r="C1187" s="79"/>
      <c r="D1187" s="80" t="s">
        <v>94</v>
      </c>
      <c r="E1187" s="80"/>
      <c r="F1187" s="81"/>
      <c r="G1187" s="82" t="str">
        <f t="shared" si="265"/>
        <v xml:space="preserve">Группа от QF </v>
      </c>
      <c r="H1187" s="83"/>
      <c r="I1187" s="83"/>
      <c r="J1187" s="83"/>
      <c r="K1187" s="83"/>
      <c r="L1187" s="127"/>
      <c r="M1187" s="127"/>
      <c r="N1187" s="84"/>
      <c r="O1187" s="85"/>
      <c r="P1187" s="85"/>
      <c r="Q1187" s="85"/>
      <c r="R1187" s="86"/>
      <c r="S1187" s="80"/>
      <c r="T1187" s="87"/>
      <c r="U1187" s="88" t="str">
        <f t="shared" si="259"/>
        <v xml:space="preserve"> </v>
      </c>
      <c r="V1187" s="89"/>
      <c r="W1187" s="90" t="str">
        <f t="shared" si="260"/>
        <v xml:space="preserve"> </v>
      </c>
      <c r="X1187" s="90"/>
      <c r="Y1187" s="90"/>
      <c r="Z1187" s="90"/>
      <c r="AA1187" s="90"/>
      <c r="AB1187" s="87" t="s">
        <v>74</v>
      </c>
      <c r="AC1187" s="76"/>
      <c r="AD1187" s="91">
        <f t="shared" si="255"/>
        <v>0</v>
      </c>
      <c r="AE1187" s="88" t="str">
        <f t="shared" si="261"/>
        <v xml:space="preserve"> </v>
      </c>
      <c r="AF1187" s="91" t="str">
        <f t="shared" si="256"/>
        <v xml:space="preserve"> </v>
      </c>
      <c r="AG1187" s="78"/>
      <c r="AH1187" s="78"/>
      <c r="AI1187" s="78"/>
      <c r="AK1187" s="94" t="str">
        <f t="shared" si="257"/>
        <v>≤60</v>
      </c>
      <c r="AL1187" s="94">
        <f t="shared" ca="1" si="258"/>
        <v>45</v>
      </c>
      <c r="AM1187" s="95">
        <f t="shared" si="266"/>
        <v>0</v>
      </c>
      <c r="AN1187" s="95">
        <f t="shared" si="267"/>
        <v>0</v>
      </c>
      <c r="AO1187" s="96">
        <f t="shared" si="262"/>
        <v>0</v>
      </c>
      <c r="AP1187" s="96">
        <f t="shared" si="263"/>
        <v>0</v>
      </c>
    </row>
    <row r="1188" spans="2:42" s="97" customFormat="1" ht="52.8" x14ac:dyDescent="0.3">
      <c r="B1188" s="79">
        <f t="shared" si="264"/>
        <v>1185</v>
      </c>
      <c r="C1188" s="79"/>
      <c r="D1188" s="80" t="s">
        <v>94</v>
      </c>
      <c r="E1188" s="80"/>
      <c r="F1188" s="81"/>
      <c r="G1188" s="82" t="str">
        <f t="shared" si="265"/>
        <v xml:space="preserve">Группа от QF </v>
      </c>
      <c r="H1188" s="83"/>
      <c r="I1188" s="83"/>
      <c r="J1188" s="83"/>
      <c r="K1188" s="83"/>
      <c r="L1188" s="127"/>
      <c r="M1188" s="127"/>
      <c r="N1188" s="84"/>
      <c r="O1188" s="85"/>
      <c r="P1188" s="85"/>
      <c r="Q1188" s="85"/>
      <c r="R1188" s="86"/>
      <c r="S1188" s="80"/>
      <c r="T1188" s="87"/>
      <c r="U1188" s="88" t="str">
        <f t="shared" si="259"/>
        <v xml:space="preserve"> </v>
      </c>
      <c r="V1188" s="89"/>
      <c r="W1188" s="90" t="str">
        <f t="shared" si="260"/>
        <v xml:space="preserve"> </v>
      </c>
      <c r="X1188" s="90"/>
      <c r="Y1188" s="90"/>
      <c r="Z1188" s="90"/>
      <c r="AA1188" s="90"/>
      <c r="AB1188" s="87" t="s">
        <v>74</v>
      </c>
      <c r="AC1188" s="76"/>
      <c r="AD1188" s="91">
        <f t="shared" si="255"/>
        <v>0</v>
      </c>
      <c r="AE1188" s="88" t="str">
        <f t="shared" si="261"/>
        <v xml:space="preserve"> </v>
      </c>
      <c r="AF1188" s="91" t="str">
        <f t="shared" si="256"/>
        <v xml:space="preserve"> </v>
      </c>
      <c r="AG1188" s="78"/>
      <c r="AH1188" s="78"/>
      <c r="AI1188" s="78"/>
      <c r="AK1188" s="94" t="str">
        <f t="shared" si="257"/>
        <v>≤60</v>
      </c>
      <c r="AL1188" s="94">
        <f t="shared" ca="1" si="258"/>
        <v>41</v>
      </c>
      <c r="AM1188" s="95">
        <f t="shared" si="266"/>
        <v>0</v>
      </c>
      <c r="AN1188" s="95">
        <f t="shared" si="267"/>
        <v>0</v>
      </c>
      <c r="AO1188" s="96">
        <f t="shared" si="262"/>
        <v>0</v>
      </c>
      <c r="AP1188" s="96">
        <f t="shared" si="263"/>
        <v>0</v>
      </c>
    </row>
    <row r="1189" spans="2:42" s="97" customFormat="1" ht="52.8" x14ac:dyDescent="0.3">
      <c r="B1189" s="79">
        <f t="shared" si="264"/>
        <v>1186</v>
      </c>
      <c r="C1189" s="79"/>
      <c r="D1189" s="80" t="s">
        <v>94</v>
      </c>
      <c r="E1189" s="80"/>
      <c r="F1189" s="81"/>
      <c r="G1189" s="82" t="str">
        <f t="shared" si="265"/>
        <v xml:space="preserve">Группа от QF </v>
      </c>
      <c r="H1189" s="83"/>
      <c r="I1189" s="83"/>
      <c r="J1189" s="83"/>
      <c r="K1189" s="83"/>
      <c r="L1189" s="127"/>
      <c r="M1189" s="127"/>
      <c r="N1189" s="84"/>
      <c r="O1189" s="85"/>
      <c r="P1189" s="85"/>
      <c r="Q1189" s="85"/>
      <c r="R1189" s="86"/>
      <c r="S1189" s="80"/>
      <c r="T1189" s="87"/>
      <c r="U1189" s="88" t="str">
        <f t="shared" si="259"/>
        <v xml:space="preserve"> </v>
      </c>
      <c r="V1189" s="89"/>
      <c r="W1189" s="90" t="str">
        <f t="shared" si="260"/>
        <v xml:space="preserve"> </v>
      </c>
      <c r="X1189" s="90"/>
      <c r="Y1189" s="90"/>
      <c r="Z1189" s="90"/>
      <c r="AA1189" s="90"/>
      <c r="AB1189" s="87" t="s">
        <v>74</v>
      </c>
      <c r="AC1189" s="76"/>
      <c r="AD1189" s="91">
        <f t="shared" si="255"/>
        <v>0</v>
      </c>
      <c r="AE1189" s="88" t="str">
        <f t="shared" si="261"/>
        <v xml:space="preserve"> </v>
      </c>
      <c r="AF1189" s="91" t="str">
        <f t="shared" si="256"/>
        <v xml:space="preserve"> </v>
      </c>
      <c r="AG1189" s="78"/>
      <c r="AH1189" s="78"/>
      <c r="AI1189" s="78"/>
      <c r="AK1189" s="94" t="str">
        <f t="shared" si="257"/>
        <v>≤60</v>
      </c>
      <c r="AL1189" s="94">
        <f t="shared" ca="1" si="258"/>
        <v>41</v>
      </c>
      <c r="AM1189" s="95">
        <f t="shared" si="266"/>
        <v>0</v>
      </c>
      <c r="AN1189" s="95">
        <f t="shared" si="267"/>
        <v>0</v>
      </c>
      <c r="AO1189" s="96">
        <f t="shared" si="262"/>
        <v>0</v>
      </c>
      <c r="AP1189" s="96">
        <f t="shared" si="263"/>
        <v>0</v>
      </c>
    </row>
    <row r="1190" spans="2:42" s="97" customFormat="1" ht="52.8" x14ac:dyDescent="0.3">
      <c r="B1190" s="79">
        <f t="shared" si="264"/>
        <v>1187</v>
      </c>
      <c r="C1190" s="79"/>
      <c r="D1190" s="80" t="s">
        <v>94</v>
      </c>
      <c r="E1190" s="80"/>
      <c r="F1190" s="81"/>
      <c r="G1190" s="82" t="str">
        <f t="shared" si="265"/>
        <v xml:space="preserve">Группа от QF </v>
      </c>
      <c r="H1190" s="83"/>
      <c r="I1190" s="83"/>
      <c r="J1190" s="83"/>
      <c r="K1190" s="83"/>
      <c r="L1190" s="127"/>
      <c r="M1190" s="127"/>
      <c r="N1190" s="84"/>
      <c r="O1190" s="85"/>
      <c r="P1190" s="85"/>
      <c r="Q1190" s="85"/>
      <c r="R1190" s="86"/>
      <c r="S1190" s="80"/>
      <c r="T1190" s="87"/>
      <c r="U1190" s="88" t="str">
        <f t="shared" si="259"/>
        <v xml:space="preserve"> </v>
      </c>
      <c r="V1190" s="89"/>
      <c r="W1190" s="90" t="str">
        <f t="shared" si="260"/>
        <v xml:space="preserve"> </v>
      </c>
      <c r="X1190" s="90"/>
      <c r="Y1190" s="90"/>
      <c r="Z1190" s="90"/>
      <c r="AA1190" s="90"/>
      <c r="AB1190" s="87" t="s">
        <v>74</v>
      </c>
      <c r="AC1190" s="76"/>
      <c r="AD1190" s="91">
        <f t="shared" si="255"/>
        <v>0</v>
      </c>
      <c r="AE1190" s="88" t="str">
        <f t="shared" si="261"/>
        <v xml:space="preserve"> </v>
      </c>
      <c r="AF1190" s="91" t="str">
        <f t="shared" si="256"/>
        <v xml:space="preserve"> </v>
      </c>
      <c r="AG1190" s="78"/>
      <c r="AH1190" s="78"/>
      <c r="AI1190" s="78"/>
      <c r="AK1190" s="94" t="str">
        <f t="shared" si="257"/>
        <v>≤60</v>
      </c>
      <c r="AL1190" s="94">
        <f t="shared" ca="1" si="258"/>
        <v>35</v>
      </c>
      <c r="AM1190" s="95">
        <f t="shared" si="266"/>
        <v>0</v>
      </c>
      <c r="AN1190" s="95">
        <f t="shared" si="267"/>
        <v>0</v>
      </c>
      <c r="AO1190" s="96">
        <f t="shared" si="262"/>
        <v>0</v>
      </c>
      <c r="AP1190" s="96">
        <f t="shared" si="263"/>
        <v>0</v>
      </c>
    </row>
    <row r="1191" spans="2:42" s="97" customFormat="1" ht="52.8" x14ac:dyDescent="0.3">
      <c r="B1191" s="79">
        <f t="shared" si="264"/>
        <v>1188</v>
      </c>
      <c r="C1191" s="79"/>
      <c r="D1191" s="80" t="s">
        <v>94</v>
      </c>
      <c r="E1191" s="80"/>
      <c r="F1191" s="81"/>
      <c r="G1191" s="82" t="str">
        <f t="shared" si="265"/>
        <v xml:space="preserve">Группа от QF </v>
      </c>
      <c r="H1191" s="83"/>
      <c r="I1191" s="83"/>
      <c r="J1191" s="83"/>
      <c r="K1191" s="83"/>
      <c r="L1191" s="127"/>
      <c r="M1191" s="127"/>
      <c r="N1191" s="84"/>
      <c r="O1191" s="85"/>
      <c r="P1191" s="85"/>
      <c r="Q1191" s="85"/>
      <c r="R1191" s="86"/>
      <c r="S1191" s="80"/>
      <c r="T1191" s="87"/>
      <c r="U1191" s="88" t="str">
        <f t="shared" si="259"/>
        <v xml:space="preserve"> </v>
      </c>
      <c r="V1191" s="89"/>
      <c r="W1191" s="90" t="str">
        <f t="shared" si="260"/>
        <v xml:space="preserve"> </v>
      </c>
      <c r="X1191" s="90"/>
      <c r="Y1191" s="90"/>
      <c r="Z1191" s="90"/>
      <c r="AA1191" s="90"/>
      <c r="AB1191" s="87" t="s">
        <v>74</v>
      </c>
      <c r="AC1191" s="76"/>
      <c r="AD1191" s="91">
        <f t="shared" si="255"/>
        <v>0</v>
      </c>
      <c r="AE1191" s="88" t="str">
        <f t="shared" si="261"/>
        <v xml:space="preserve"> </v>
      </c>
      <c r="AF1191" s="91" t="str">
        <f t="shared" si="256"/>
        <v xml:space="preserve"> </v>
      </c>
      <c r="AG1191" s="78"/>
      <c r="AH1191" s="78"/>
      <c r="AI1191" s="78"/>
      <c r="AK1191" s="94" t="str">
        <f t="shared" si="257"/>
        <v>≤60</v>
      </c>
      <c r="AL1191" s="94">
        <f t="shared" ca="1" si="258"/>
        <v>20</v>
      </c>
      <c r="AM1191" s="95">
        <f t="shared" si="266"/>
        <v>0</v>
      </c>
      <c r="AN1191" s="95">
        <f t="shared" si="267"/>
        <v>0</v>
      </c>
      <c r="AO1191" s="96">
        <f t="shared" si="262"/>
        <v>0</v>
      </c>
      <c r="AP1191" s="96">
        <f t="shared" si="263"/>
        <v>0</v>
      </c>
    </row>
    <row r="1192" spans="2:42" s="97" customFormat="1" ht="52.8" x14ac:dyDescent="0.3">
      <c r="B1192" s="79">
        <f t="shared" si="264"/>
        <v>1189</v>
      </c>
      <c r="C1192" s="79"/>
      <c r="D1192" s="80" t="s">
        <v>94</v>
      </c>
      <c r="E1192" s="80"/>
      <c r="F1192" s="81"/>
      <c r="G1192" s="82" t="str">
        <f t="shared" si="265"/>
        <v xml:space="preserve">Группа от QF </v>
      </c>
      <c r="H1192" s="83"/>
      <c r="I1192" s="83"/>
      <c r="J1192" s="83"/>
      <c r="K1192" s="83"/>
      <c r="L1192" s="127"/>
      <c r="M1192" s="127"/>
      <c r="N1192" s="84"/>
      <c r="O1192" s="85"/>
      <c r="P1192" s="85"/>
      <c r="Q1192" s="85"/>
      <c r="R1192" s="86"/>
      <c r="S1192" s="80"/>
      <c r="T1192" s="87"/>
      <c r="U1192" s="88" t="str">
        <f t="shared" si="259"/>
        <v xml:space="preserve"> </v>
      </c>
      <c r="V1192" s="89"/>
      <c r="W1192" s="90" t="str">
        <f t="shared" si="260"/>
        <v xml:space="preserve"> </v>
      </c>
      <c r="X1192" s="90"/>
      <c r="Y1192" s="90"/>
      <c r="Z1192" s="90"/>
      <c r="AA1192" s="90"/>
      <c r="AB1192" s="87" t="s">
        <v>74</v>
      </c>
      <c r="AC1192" s="76"/>
      <c r="AD1192" s="91">
        <f t="shared" si="255"/>
        <v>0</v>
      </c>
      <c r="AE1192" s="88" t="str">
        <f t="shared" si="261"/>
        <v xml:space="preserve"> </v>
      </c>
      <c r="AF1192" s="91" t="str">
        <f t="shared" si="256"/>
        <v xml:space="preserve"> </v>
      </c>
      <c r="AG1192" s="78"/>
      <c r="AH1192" s="78"/>
      <c r="AI1192" s="78"/>
      <c r="AK1192" s="94" t="str">
        <f t="shared" si="257"/>
        <v>≤60</v>
      </c>
      <c r="AL1192" s="94">
        <f t="shared" ca="1" si="258"/>
        <v>48</v>
      </c>
      <c r="AM1192" s="95">
        <f t="shared" si="266"/>
        <v>0</v>
      </c>
      <c r="AN1192" s="95">
        <f t="shared" si="267"/>
        <v>0</v>
      </c>
      <c r="AO1192" s="96">
        <f t="shared" si="262"/>
        <v>0</v>
      </c>
      <c r="AP1192" s="96">
        <f t="shared" si="263"/>
        <v>0</v>
      </c>
    </row>
    <row r="1193" spans="2:42" s="97" customFormat="1" ht="52.8" x14ac:dyDescent="0.3">
      <c r="B1193" s="79">
        <f t="shared" si="264"/>
        <v>1190</v>
      </c>
      <c r="C1193" s="79"/>
      <c r="D1193" s="80" t="s">
        <v>94</v>
      </c>
      <c r="E1193" s="80"/>
      <c r="F1193" s="81"/>
      <c r="G1193" s="82" t="str">
        <f t="shared" si="265"/>
        <v xml:space="preserve">Группа от QF </v>
      </c>
      <c r="H1193" s="83"/>
      <c r="I1193" s="83"/>
      <c r="J1193" s="83"/>
      <c r="K1193" s="83"/>
      <c r="L1193" s="127"/>
      <c r="M1193" s="127"/>
      <c r="N1193" s="84"/>
      <c r="O1193" s="85"/>
      <c r="P1193" s="85"/>
      <c r="Q1193" s="85"/>
      <c r="R1193" s="86"/>
      <c r="S1193" s="80"/>
      <c r="T1193" s="87"/>
      <c r="U1193" s="88" t="str">
        <f t="shared" si="259"/>
        <v xml:space="preserve"> </v>
      </c>
      <c r="V1193" s="89"/>
      <c r="W1193" s="90" t="str">
        <f t="shared" si="260"/>
        <v xml:space="preserve"> </v>
      </c>
      <c r="X1193" s="90"/>
      <c r="Y1193" s="90"/>
      <c r="Z1193" s="90"/>
      <c r="AA1193" s="90"/>
      <c r="AB1193" s="87" t="s">
        <v>74</v>
      </c>
      <c r="AC1193" s="76"/>
      <c r="AD1193" s="91">
        <f t="shared" si="255"/>
        <v>0</v>
      </c>
      <c r="AE1193" s="88" t="str">
        <f t="shared" si="261"/>
        <v xml:space="preserve"> </v>
      </c>
      <c r="AF1193" s="91" t="str">
        <f t="shared" si="256"/>
        <v xml:space="preserve"> </v>
      </c>
      <c r="AG1193" s="78"/>
      <c r="AH1193" s="78"/>
      <c r="AI1193" s="78"/>
      <c r="AK1193" s="94" t="str">
        <f t="shared" si="257"/>
        <v>≤60</v>
      </c>
      <c r="AL1193" s="94">
        <f t="shared" ca="1" si="258"/>
        <v>21</v>
      </c>
      <c r="AM1193" s="95">
        <f t="shared" si="266"/>
        <v>0</v>
      </c>
      <c r="AN1193" s="95">
        <f t="shared" si="267"/>
        <v>0</v>
      </c>
      <c r="AO1193" s="96">
        <f t="shared" si="262"/>
        <v>0</v>
      </c>
      <c r="AP1193" s="96">
        <f t="shared" si="263"/>
        <v>0</v>
      </c>
    </row>
    <row r="1194" spans="2:42" s="97" customFormat="1" ht="52.8" x14ac:dyDescent="0.3">
      <c r="B1194" s="79">
        <f t="shared" si="264"/>
        <v>1191</v>
      </c>
      <c r="C1194" s="79"/>
      <c r="D1194" s="80" t="s">
        <v>94</v>
      </c>
      <c r="E1194" s="80"/>
      <c r="F1194" s="81"/>
      <c r="G1194" s="82" t="str">
        <f t="shared" si="265"/>
        <v xml:space="preserve">Группа от QF </v>
      </c>
      <c r="H1194" s="83"/>
      <c r="I1194" s="83"/>
      <c r="J1194" s="83"/>
      <c r="K1194" s="83"/>
      <c r="L1194" s="127"/>
      <c r="M1194" s="127"/>
      <c r="N1194" s="84"/>
      <c r="O1194" s="85"/>
      <c r="P1194" s="85"/>
      <c r="Q1194" s="85"/>
      <c r="R1194" s="86"/>
      <c r="S1194" s="80"/>
      <c r="T1194" s="87"/>
      <c r="U1194" s="88" t="str">
        <f t="shared" si="259"/>
        <v xml:space="preserve"> </v>
      </c>
      <c r="V1194" s="89"/>
      <c r="W1194" s="90" t="str">
        <f t="shared" si="260"/>
        <v xml:space="preserve"> </v>
      </c>
      <c r="X1194" s="90"/>
      <c r="Y1194" s="90"/>
      <c r="Z1194" s="90"/>
      <c r="AA1194" s="90"/>
      <c r="AB1194" s="87" t="s">
        <v>74</v>
      </c>
      <c r="AC1194" s="76"/>
      <c r="AD1194" s="91">
        <f t="shared" si="255"/>
        <v>0</v>
      </c>
      <c r="AE1194" s="88" t="str">
        <f t="shared" si="261"/>
        <v xml:space="preserve"> </v>
      </c>
      <c r="AF1194" s="91" t="str">
        <f t="shared" si="256"/>
        <v xml:space="preserve"> </v>
      </c>
      <c r="AG1194" s="78"/>
      <c r="AH1194" s="78"/>
      <c r="AI1194" s="78"/>
      <c r="AK1194" s="94" t="str">
        <f t="shared" si="257"/>
        <v>≤60</v>
      </c>
      <c r="AL1194" s="94">
        <f t="shared" ca="1" si="258"/>
        <v>23</v>
      </c>
      <c r="AM1194" s="95">
        <f t="shared" si="266"/>
        <v>0</v>
      </c>
      <c r="AN1194" s="95">
        <f t="shared" si="267"/>
        <v>0</v>
      </c>
      <c r="AO1194" s="96">
        <f t="shared" si="262"/>
        <v>0</v>
      </c>
      <c r="AP1194" s="96">
        <f t="shared" si="263"/>
        <v>0</v>
      </c>
    </row>
    <row r="1195" spans="2:42" s="97" customFormat="1" ht="52.8" x14ac:dyDescent="0.3">
      <c r="B1195" s="79">
        <f t="shared" si="264"/>
        <v>1192</v>
      </c>
      <c r="C1195" s="79"/>
      <c r="D1195" s="80" t="s">
        <v>94</v>
      </c>
      <c r="E1195" s="80"/>
      <c r="F1195" s="81"/>
      <c r="G1195" s="82" t="str">
        <f t="shared" si="265"/>
        <v xml:space="preserve">Группа от QF </v>
      </c>
      <c r="H1195" s="83"/>
      <c r="I1195" s="83"/>
      <c r="J1195" s="83"/>
      <c r="K1195" s="83"/>
      <c r="L1195" s="127"/>
      <c r="M1195" s="127"/>
      <c r="N1195" s="84"/>
      <c r="O1195" s="85"/>
      <c r="P1195" s="85"/>
      <c r="Q1195" s="85"/>
      <c r="R1195" s="86"/>
      <c r="S1195" s="80"/>
      <c r="T1195" s="87"/>
      <c r="U1195" s="88" t="str">
        <f t="shared" si="259"/>
        <v xml:space="preserve"> </v>
      </c>
      <c r="V1195" s="89"/>
      <c r="W1195" s="90" t="str">
        <f t="shared" si="260"/>
        <v xml:space="preserve"> </v>
      </c>
      <c r="X1195" s="90"/>
      <c r="Y1195" s="90"/>
      <c r="Z1195" s="90"/>
      <c r="AA1195" s="90"/>
      <c r="AB1195" s="87" t="s">
        <v>74</v>
      </c>
      <c r="AC1195" s="76"/>
      <c r="AD1195" s="91">
        <f t="shared" si="255"/>
        <v>0</v>
      </c>
      <c r="AE1195" s="88" t="str">
        <f t="shared" si="261"/>
        <v xml:space="preserve"> </v>
      </c>
      <c r="AF1195" s="91" t="str">
        <f t="shared" si="256"/>
        <v xml:space="preserve"> </v>
      </c>
      <c r="AG1195" s="78"/>
      <c r="AH1195" s="78"/>
      <c r="AI1195" s="78"/>
      <c r="AK1195" s="94" t="str">
        <f t="shared" si="257"/>
        <v>≤60</v>
      </c>
      <c r="AL1195" s="94">
        <f t="shared" ca="1" si="258"/>
        <v>36</v>
      </c>
      <c r="AM1195" s="95">
        <f t="shared" si="266"/>
        <v>0</v>
      </c>
      <c r="AN1195" s="95">
        <f t="shared" si="267"/>
        <v>0</v>
      </c>
      <c r="AO1195" s="96">
        <f t="shared" si="262"/>
        <v>0</v>
      </c>
      <c r="AP1195" s="96">
        <f t="shared" si="263"/>
        <v>0</v>
      </c>
    </row>
    <row r="1196" spans="2:42" s="97" customFormat="1" ht="52.8" x14ac:dyDescent="0.3">
      <c r="B1196" s="79">
        <f t="shared" si="264"/>
        <v>1193</v>
      </c>
      <c r="C1196" s="79"/>
      <c r="D1196" s="80" t="s">
        <v>94</v>
      </c>
      <c r="E1196" s="80"/>
      <c r="F1196" s="81"/>
      <c r="G1196" s="82" t="str">
        <f t="shared" si="265"/>
        <v xml:space="preserve">Группа от QF </v>
      </c>
      <c r="H1196" s="83"/>
      <c r="I1196" s="83"/>
      <c r="J1196" s="83"/>
      <c r="K1196" s="83"/>
      <c r="L1196" s="127"/>
      <c r="M1196" s="127"/>
      <c r="N1196" s="84"/>
      <c r="O1196" s="85"/>
      <c r="P1196" s="85"/>
      <c r="Q1196" s="85"/>
      <c r="R1196" s="86"/>
      <c r="S1196" s="80"/>
      <c r="T1196" s="87"/>
      <c r="U1196" s="88" t="str">
        <f t="shared" si="259"/>
        <v xml:space="preserve"> </v>
      </c>
      <c r="V1196" s="89"/>
      <c r="W1196" s="90" t="str">
        <f t="shared" si="260"/>
        <v xml:space="preserve"> </v>
      </c>
      <c r="X1196" s="90"/>
      <c r="Y1196" s="90"/>
      <c r="Z1196" s="90"/>
      <c r="AA1196" s="90"/>
      <c r="AB1196" s="87" t="s">
        <v>74</v>
      </c>
      <c r="AC1196" s="76"/>
      <c r="AD1196" s="91">
        <f t="shared" si="255"/>
        <v>0</v>
      </c>
      <c r="AE1196" s="88" t="str">
        <f t="shared" si="261"/>
        <v xml:space="preserve"> </v>
      </c>
      <c r="AF1196" s="91" t="str">
        <f t="shared" si="256"/>
        <v xml:space="preserve"> </v>
      </c>
      <c r="AG1196" s="78"/>
      <c r="AH1196" s="78"/>
      <c r="AI1196" s="78"/>
      <c r="AK1196" s="94" t="str">
        <f t="shared" si="257"/>
        <v>≤60</v>
      </c>
      <c r="AL1196" s="94">
        <f t="shared" ca="1" si="258"/>
        <v>32</v>
      </c>
      <c r="AM1196" s="95">
        <f t="shared" si="266"/>
        <v>0</v>
      </c>
      <c r="AN1196" s="95">
        <f t="shared" si="267"/>
        <v>0</v>
      </c>
      <c r="AO1196" s="96">
        <f t="shared" si="262"/>
        <v>0</v>
      </c>
      <c r="AP1196" s="96">
        <f t="shared" si="263"/>
        <v>0</v>
      </c>
    </row>
    <row r="1197" spans="2:42" s="97" customFormat="1" ht="52.8" x14ac:dyDescent="0.3">
      <c r="B1197" s="79">
        <f t="shared" si="264"/>
        <v>1194</v>
      </c>
      <c r="C1197" s="79"/>
      <c r="D1197" s="80" t="s">
        <v>94</v>
      </c>
      <c r="E1197" s="80"/>
      <c r="F1197" s="81"/>
      <c r="G1197" s="82" t="str">
        <f t="shared" si="265"/>
        <v xml:space="preserve">Группа от QF </v>
      </c>
      <c r="H1197" s="83"/>
      <c r="I1197" s="83"/>
      <c r="J1197" s="83"/>
      <c r="K1197" s="83"/>
      <c r="L1197" s="127"/>
      <c r="M1197" s="127"/>
      <c r="N1197" s="84"/>
      <c r="O1197" s="85"/>
      <c r="P1197" s="85"/>
      <c r="Q1197" s="85"/>
      <c r="R1197" s="86"/>
      <c r="S1197" s="80"/>
      <c r="T1197" s="87"/>
      <c r="U1197" s="88" t="str">
        <f t="shared" si="259"/>
        <v xml:space="preserve"> </v>
      </c>
      <c r="V1197" s="89"/>
      <c r="W1197" s="90" t="str">
        <f t="shared" si="260"/>
        <v xml:space="preserve"> </v>
      </c>
      <c r="X1197" s="90"/>
      <c r="Y1197" s="90"/>
      <c r="Z1197" s="90"/>
      <c r="AA1197" s="90"/>
      <c r="AB1197" s="87" t="s">
        <v>74</v>
      </c>
      <c r="AC1197" s="76"/>
      <c r="AD1197" s="91">
        <f t="shared" si="255"/>
        <v>0</v>
      </c>
      <c r="AE1197" s="88" t="str">
        <f t="shared" si="261"/>
        <v xml:space="preserve"> </v>
      </c>
      <c r="AF1197" s="91" t="str">
        <f t="shared" si="256"/>
        <v xml:space="preserve"> </v>
      </c>
      <c r="AG1197" s="78"/>
      <c r="AH1197" s="78"/>
      <c r="AI1197" s="78"/>
      <c r="AK1197" s="94" t="str">
        <f t="shared" si="257"/>
        <v>≤60</v>
      </c>
      <c r="AL1197" s="94">
        <f t="shared" ca="1" si="258"/>
        <v>42</v>
      </c>
      <c r="AM1197" s="95">
        <f t="shared" si="266"/>
        <v>0</v>
      </c>
      <c r="AN1197" s="95">
        <f t="shared" si="267"/>
        <v>0</v>
      </c>
      <c r="AO1197" s="96">
        <f t="shared" si="262"/>
        <v>0</v>
      </c>
      <c r="AP1197" s="96">
        <f t="shared" si="263"/>
        <v>0</v>
      </c>
    </row>
    <row r="1198" spans="2:42" s="97" customFormat="1" ht="52.8" x14ac:dyDescent="0.3">
      <c r="B1198" s="79">
        <f t="shared" si="264"/>
        <v>1195</v>
      </c>
      <c r="C1198" s="79"/>
      <c r="D1198" s="80" t="s">
        <v>94</v>
      </c>
      <c r="E1198" s="80"/>
      <c r="F1198" s="81"/>
      <c r="G1198" s="82" t="str">
        <f t="shared" si="265"/>
        <v xml:space="preserve">Группа от QF </v>
      </c>
      <c r="H1198" s="83"/>
      <c r="I1198" s="83"/>
      <c r="J1198" s="83"/>
      <c r="K1198" s="83"/>
      <c r="L1198" s="127"/>
      <c r="M1198" s="127"/>
      <c r="N1198" s="84"/>
      <c r="O1198" s="85"/>
      <c r="P1198" s="85"/>
      <c r="Q1198" s="85"/>
      <c r="R1198" s="86"/>
      <c r="S1198" s="80"/>
      <c r="T1198" s="87"/>
      <c r="U1198" s="88" t="str">
        <f t="shared" si="259"/>
        <v xml:space="preserve"> </v>
      </c>
      <c r="V1198" s="89"/>
      <c r="W1198" s="90" t="str">
        <f t="shared" si="260"/>
        <v xml:space="preserve"> </v>
      </c>
      <c r="X1198" s="90"/>
      <c r="Y1198" s="90"/>
      <c r="Z1198" s="90"/>
      <c r="AA1198" s="90"/>
      <c r="AB1198" s="87" t="s">
        <v>74</v>
      </c>
      <c r="AC1198" s="76"/>
      <c r="AD1198" s="91">
        <f t="shared" si="255"/>
        <v>0</v>
      </c>
      <c r="AE1198" s="88" t="str">
        <f t="shared" si="261"/>
        <v xml:space="preserve"> </v>
      </c>
      <c r="AF1198" s="91" t="str">
        <f t="shared" si="256"/>
        <v xml:space="preserve"> </v>
      </c>
      <c r="AG1198" s="78"/>
      <c r="AH1198" s="78"/>
      <c r="AI1198" s="78"/>
      <c r="AK1198" s="94" t="str">
        <f t="shared" si="257"/>
        <v>≤60</v>
      </c>
      <c r="AL1198" s="94">
        <f t="shared" ca="1" si="258"/>
        <v>29</v>
      </c>
      <c r="AM1198" s="95">
        <f t="shared" si="266"/>
        <v>0</v>
      </c>
      <c r="AN1198" s="95">
        <f t="shared" si="267"/>
        <v>0</v>
      </c>
      <c r="AO1198" s="96">
        <f t="shared" si="262"/>
        <v>0</v>
      </c>
      <c r="AP1198" s="96">
        <f t="shared" si="263"/>
        <v>0</v>
      </c>
    </row>
    <row r="1199" spans="2:42" s="97" customFormat="1" ht="52.8" x14ac:dyDescent="0.3">
      <c r="B1199" s="79">
        <f t="shared" si="264"/>
        <v>1196</v>
      </c>
      <c r="C1199" s="79"/>
      <c r="D1199" s="80" t="s">
        <v>94</v>
      </c>
      <c r="E1199" s="80"/>
      <c r="F1199" s="81"/>
      <c r="G1199" s="82" t="str">
        <f t="shared" si="265"/>
        <v xml:space="preserve">Группа от QF </v>
      </c>
      <c r="H1199" s="83"/>
      <c r="I1199" s="83"/>
      <c r="J1199" s="83"/>
      <c r="K1199" s="83"/>
      <c r="L1199" s="127"/>
      <c r="M1199" s="127"/>
      <c r="N1199" s="84"/>
      <c r="O1199" s="85"/>
      <c r="P1199" s="85"/>
      <c r="Q1199" s="85"/>
      <c r="R1199" s="86"/>
      <c r="S1199" s="80"/>
      <c r="T1199" s="87"/>
      <c r="U1199" s="88" t="str">
        <f t="shared" si="259"/>
        <v xml:space="preserve"> </v>
      </c>
      <c r="V1199" s="89"/>
      <c r="W1199" s="90" t="str">
        <f t="shared" si="260"/>
        <v xml:space="preserve"> </v>
      </c>
      <c r="X1199" s="90"/>
      <c r="Y1199" s="90"/>
      <c r="Z1199" s="90"/>
      <c r="AA1199" s="90"/>
      <c r="AB1199" s="87" t="s">
        <v>74</v>
      </c>
      <c r="AC1199" s="76"/>
      <c r="AD1199" s="91">
        <f t="shared" si="255"/>
        <v>0</v>
      </c>
      <c r="AE1199" s="88" t="str">
        <f t="shared" si="261"/>
        <v xml:space="preserve"> </v>
      </c>
      <c r="AF1199" s="91" t="str">
        <f t="shared" si="256"/>
        <v xml:space="preserve"> </v>
      </c>
      <c r="AG1199" s="78"/>
      <c r="AH1199" s="78"/>
      <c r="AI1199" s="78"/>
      <c r="AK1199" s="94" t="str">
        <f t="shared" si="257"/>
        <v>≤60</v>
      </c>
      <c r="AL1199" s="94">
        <f t="shared" ca="1" si="258"/>
        <v>28</v>
      </c>
      <c r="AM1199" s="95">
        <f t="shared" si="266"/>
        <v>0</v>
      </c>
      <c r="AN1199" s="95">
        <f t="shared" si="267"/>
        <v>0</v>
      </c>
      <c r="AO1199" s="96">
        <f t="shared" si="262"/>
        <v>0</v>
      </c>
      <c r="AP1199" s="96">
        <f t="shared" si="263"/>
        <v>0</v>
      </c>
    </row>
    <row r="1200" spans="2:42" s="97" customFormat="1" ht="52.8" x14ac:dyDescent="0.3">
      <c r="B1200" s="79">
        <f t="shared" si="264"/>
        <v>1197</v>
      </c>
      <c r="C1200" s="79"/>
      <c r="D1200" s="80" t="s">
        <v>94</v>
      </c>
      <c r="E1200" s="80"/>
      <c r="F1200" s="81"/>
      <c r="G1200" s="82" t="str">
        <f t="shared" si="265"/>
        <v xml:space="preserve">Группа от QF </v>
      </c>
      <c r="H1200" s="83"/>
      <c r="I1200" s="83"/>
      <c r="J1200" s="83"/>
      <c r="K1200" s="83"/>
      <c r="L1200" s="127"/>
      <c r="M1200" s="127"/>
      <c r="N1200" s="84"/>
      <c r="O1200" s="85"/>
      <c r="P1200" s="85"/>
      <c r="Q1200" s="85"/>
      <c r="R1200" s="86"/>
      <c r="S1200" s="80"/>
      <c r="T1200" s="87"/>
      <c r="U1200" s="88" t="str">
        <f t="shared" si="259"/>
        <v xml:space="preserve"> </v>
      </c>
      <c r="V1200" s="89"/>
      <c r="W1200" s="90" t="str">
        <f t="shared" si="260"/>
        <v xml:space="preserve"> </v>
      </c>
      <c r="X1200" s="90"/>
      <c r="Y1200" s="90"/>
      <c r="Z1200" s="90"/>
      <c r="AA1200" s="90"/>
      <c r="AB1200" s="87" t="s">
        <v>74</v>
      </c>
      <c r="AC1200" s="76"/>
      <c r="AD1200" s="91">
        <f t="shared" si="255"/>
        <v>0</v>
      </c>
      <c r="AE1200" s="88" t="str">
        <f t="shared" si="261"/>
        <v xml:space="preserve"> </v>
      </c>
      <c r="AF1200" s="91" t="str">
        <f t="shared" si="256"/>
        <v xml:space="preserve"> </v>
      </c>
      <c r="AG1200" s="78"/>
      <c r="AH1200" s="78"/>
      <c r="AI1200" s="78"/>
      <c r="AK1200" s="94" t="str">
        <f t="shared" si="257"/>
        <v>≤60</v>
      </c>
      <c r="AL1200" s="94">
        <f t="shared" ca="1" si="258"/>
        <v>30</v>
      </c>
      <c r="AM1200" s="95">
        <f t="shared" si="266"/>
        <v>0</v>
      </c>
      <c r="AN1200" s="95">
        <f t="shared" si="267"/>
        <v>0</v>
      </c>
      <c r="AO1200" s="96">
        <f t="shared" si="262"/>
        <v>0</v>
      </c>
      <c r="AP1200" s="96">
        <f t="shared" si="263"/>
        <v>0</v>
      </c>
    </row>
    <row r="1201" spans="2:42" s="97" customFormat="1" ht="52.8" x14ac:dyDescent="0.3">
      <c r="B1201" s="79">
        <f t="shared" si="264"/>
        <v>1198</v>
      </c>
      <c r="C1201" s="79"/>
      <c r="D1201" s="80" t="s">
        <v>94</v>
      </c>
      <c r="E1201" s="80"/>
      <c r="F1201" s="81"/>
      <c r="G1201" s="82" t="str">
        <f t="shared" si="265"/>
        <v xml:space="preserve">Группа от QF </v>
      </c>
      <c r="H1201" s="83"/>
      <c r="I1201" s="83"/>
      <c r="J1201" s="83"/>
      <c r="K1201" s="83"/>
      <c r="L1201" s="127"/>
      <c r="M1201" s="127"/>
      <c r="N1201" s="84"/>
      <c r="O1201" s="85"/>
      <c r="P1201" s="85"/>
      <c r="Q1201" s="85"/>
      <c r="R1201" s="86"/>
      <c r="S1201" s="80"/>
      <c r="T1201" s="87"/>
      <c r="U1201" s="88" t="str">
        <f t="shared" si="259"/>
        <v xml:space="preserve"> </v>
      </c>
      <c r="V1201" s="89"/>
      <c r="W1201" s="90" t="str">
        <f t="shared" si="260"/>
        <v xml:space="preserve"> </v>
      </c>
      <c r="X1201" s="90"/>
      <c r="Y1201" s="90"/>
      <c r="Z1201" s="90"/>
      <c r="AA1201" s="90"/>
      <c r="AB1201" s="87" t="s">
        <v>74</v>
      </c>
      <c r="AC1201" s="76"/>
      <c r="AD1201" s="91">
        <f t="shared" si="255"/>
        <v>0</v>
      </c>
      <c r="AE1201" s="88" t="str">
        <f t="shared" si="261"/>
        <v xml:space="preserve"> </v>
      </c>
      <c r="AF1201" s="91" t="str">
        <f t="shared" si="256"/>
        <v xml:space="preserve"> </v>
      </c>
      <c r="AG1201" s="78"/>
      <c r="AH1201" s="78"/>
      <c r="AI1201" s="78"/>
      <c r="AK1201" s="94" t="str">
        <f t="shared" si="257"/>
        <v>≤60</v>
      </c>
      <c r="AL1201" s="94">
        <f t="shared" ca="1" si="258"/>
        <v>27</v>
      </c>
      <c r="AM1201" s="95">
        <f t="shared" si="266"/>
        <v>0</v>
      </c>
      <c r="AN1201" s="95">
        <f t="shared" si="267"/>
        <v>0</v>
      </c>
      <c r="AO1201" s="96">
        <f t="shared" si="262"/>
        <v>0</v>
      </c>
      <c r="AP1201" s="96">
        <f t="shared" si="263"/>
        <v>0</v>
      </c>
    </row>
    <row r="1202" spans="2:42" s="97" customFormat="1" ht="52.8" x14ac:dyDescent="0.3">
      <c r="B1202" s="79">
        <f t="shared" si="264"/>
        <v>1199</v>
      </c>
      <c r="C1202" s="79"/>
      <c r="D1202" s="80" t="s">
        <v>94</v>
      </c>
      <c r="E1202" s="80"/>
      <c r="F1202" s="81"/>
      <c r="G1202" s="82" t="str">
        <f t="shared" si="265"/>
        <v xml:space="preserve">Группа от QF </v>
      </c>
      <c r="H1202" s="83"/>
      <c r="I1202" s="83"/>
      <c r="J1202" s="83"/>
      <c r="K1202" s="83"/>
      <c r="L1202" s="127"/>
      <c r="M1202" s="127"/>
      <c r="N1202" s="84"/>
      <c r="O1202" s="85"/>
      <c r="P1202" s="85"/>
      <c r="Q1202" s="85"/>
      <c r="R1202" s="86"/>
      <c r="S1202" s="80"/>
      <c r="T1202" s="87"/>
      <c r="U1202" s="88" t="str">
        <f t="shared" si="259"/>
        <v xml:space="preserve"> </v>
      </c>
      <c r="V1202" s="89"/>
      <c r="W1202" s="90" t="str">
        <f t="shared" si="260"/>
        <v xml:space="preserve"> </v>
      </c>
      <c r="X1202" s="90"/>
      <c r="Y1202" s="90"/>
      <c r="Z1202" s="90"/>
      <c r="AA1202" s="90"/>
      <c r="AB1202" s="87" t="s">
        <v>74</v>
      </c>
      <c r="AC1202" s="76"/>
      <c r="AD1202" s="91">
        <f t="shared" si="255"/>
        <v>0</v>
      </c>
      <c r="AE1202" s="88" t="str">
        <f t="shared" si="261"/>
        <v xml:space="preserve"> </v>
      </c>
      <c r="AF1202" s="91" t="str">
        <f t="shared" si="256"/>
        <v xml:space="preserve"> </v>
      </c>
      <c r="AG1202" s="78"/>
      <c r="AH1202" s="78"/>
      <c r="AI1202" s="78"/>
      <c r="AK1202" s="94" t="str">
        <f t="shared" si="257"/>
        <v>≤60</v>
      </c>
      <c r="AL1202" s="94">
        <f t="shared" ca="1" si="258"/>
        <v>46</v>
      </c>
      <c r="AM1202" s="95">
        <f t="shared" si="266"/>
        <v>0</v>
      </c>
      <c r="AN1202" s="95">
        <f t="shared" si="267"/>
        <v>0</v>
      </c>
      <c r="AO1202" s="96">
        <f t="shared" si="262"/>
        <v>0</v>
      </c>
      <c r="AP1202" s="96">
        <f t="shared" si="263"/>
        <v>0</v>
      </c>
    </row>
    <row r="1203" spans="2:42" s="97" customFormat="1" ht="52.8" x14ac:dyDescent="0.3">
      <c r="B1203" s="79">
        <f t="shared" si="264"/>
        <v>1200</v>
      </c>
      <c r="C1203" s="79"/>
      <c r="D1203" s="80" t="s">
        <v>94</v>
      </c>
      <c r="E1203" s="80"/>
      <c r="F1203" s="81"/>
      <c r="G1203" s="82" t="str">
        <f t="shared" si="265"/>
        <v xml:space="preserve">Группа от QF </v>
      </c>
      <c r="H1203" s="83"/>
      <c r="I1203" s="83"/>
      <c r="J1203" s="83"/>
      <c r="K1203" s="83"/>
      <c r="L1203" s="127"/>
      <c r="M1203" s="127"/>
      <c r="N1203" s="84"/>
      <c r="O1203" s="85"/>
      <c r="P1203" s="85"/>
      <c r="Q1203" s="85"/>
      <c r="R1203" s="86"/>
      <c r="S1203" s="80"/>
      <c r="T1203" s="87"/>
      <c r="U1203" s="88" t="str">
        <f t="shared" si="259"/>
        <v xml:space="preserve"> </v>
      </c>
      <c r="V1203" s="89"/>
      <c r="W1203" s="90" t="str">
        <f t="shared" si="260"/>
        <v xml:space="preserve"> </v>
      </c>
      <c r="X1203" s="90"/>
      <c r="Y1203" s="90"/>
      <c r="Z1203" s="90"/>
      <c r="AA1203" s="90"/>
      <c r="AB1203" s="87" t="s">
        <v>74</v>
      </c>
      <c r="AC1203" s="76"/>
      <c r="AD1203" s="91">
        <f t="shared" si="255"/>
        <v>0</v>
      </c>
      <c r="AE1203" s="88" t="str">
        <f t="shared" si="261"/>
        <v xml:space="preserve"> </v>
      </c>
      <c r="AF1203" s="91" t="str">
        <f t="shared" si="256"/>
        <v xml:space="preserve"> </v>
      </c>
      <c r="AG1203" s="78"/>
      <c r="AH1203" s="78"/>
      <c r="AI1203" s="78"/>
      <c r="AK1203" s="94" t="str">
        <f t="shared" si="257"/>
        <v>≤60</v>
      </c>
      <c r="AL1203" s="94">
        <f t="shared" ca="1" si="258"/>
        <v>42</v>
      </c>
      <c r="AM1203" s="95">
        <f t="shared" si="266"/>
        <v>0</v>
      </c>
      <c r="AN1203" s="95">
        <f t="shared" si="267"/>
        <v>0</v>
      </c>
      <c r="AO1203" s="96">
        <f t="shared" si="262"/>
        <v>0</v>
      </c>
      <c r="AP1203" s="96">
        <f t="shared" si="263"/>
        <v>0</v>
      </c>
    </row>
    <row r="1204" spans="2:42" s="97" customFormat="1" ht="52.8" x14ac:dyDescent="0.3">
      <c r="B1204" s="79">
        <f t="shared" si="264"/>
        <v>1201</v>
      </c>
      <c r="C1204" s="79"/>
      <c r="D1204" s="80" t="s">
        <v>94</v>
      </c>
      <c r="E1204" s="80"/>
      <c r="F1204" s="81"/>
      <c r="G1204" s="82" t="str">
        <f t="shared" si="265"/>
        <v xml:space="preserve">Группа от QF </v>
      </c>
      <c r="H1204" s="83"/>
      <c r="I1204" s="83"/>
      <c r="J1204" s="83"/>
      <c r="K1204" s="83"/>
      <c r="L1204" s="127"/>
      <c r="M1204" s="127"/>
      <c r="N1204" s="84"/>
      <c r="O1204" s="85"/>
      <c r="P1204" s="85"/>
      <c r="Q1204" s="85"/>
      <c r="R1204" s="86"/>
      <c r="S1204" s="80"/>
      <c r="T1204" s="87"/>
      <c r="U1204" s="88" t="str">
        <f t="shared" si="259"/>
        <v xml:space="preserve"> </v>
      </c>
      <c r="V1204" s="89"/>
      <c r="W1204" s="90" t="str">
        <f t="shared" si="260"/>
        <v xml:space="preserve"> </v>
      </c>
      <c r="X1204" s="90"/>
      <c r="Y1204" s="90"/>
      <c r="Z1204" s="90"/>
      <c r="AA1204" s="90"/>
      <c r="AB1204" s="87" t="s">
        <v>74</v>
      </c>
      <c r="AC1204" s="76"/>
      <c r="AD1204" s="91">
        <f t="shared" si="255"/>
        <v>0</v>
      </c>
      <c r="AE1204" s="88" t="str">
        <f t="shared" si="261"/>
        <v xml:space="preserve"> </v>
      </c>
      <c r="AF1204" s="91" t="str">
        <f t="shared" si="256"/>
        <v xml:space="preserve"> </v>
      </c>
      <c r="AG1204" s="78"/>
      <c r="AH1204" s="78"/>
      <c r="AI1204" s="78"/>
      <c r="AK1204" s="94" t="str">
        <f t="shared" si="257"/>
        <v>≤60</v>
      </c>
      <c r="AL1204" s="94">
        <f t="shared" ca="1" si="258"/>
        <v>49</v>
      </c>
      <c r="AM1204" s="95">
        <f t="shared" si="266"/>
        <v>0</v>
      </c>
      <c r="AN1204" s="95">
        <f t="shared" si="267"/>
        <v>0</v>
      </c>
      <c r="AO1204" s="96">
        <f t="shared" si="262"/>
        <v>0</v>
      </c>
      <c r="AP1204" s="96">
        <f t="shared" si="263"/>
        <v>0</v>
      </c>
    </row>
    <row r="1205" spans="2:42" s="97" customFormat="1" ht="52.8" x14ac:dyDescent="0.3">
      <c r="B1205" s="79">
        <f t="shared" si="264"/>
        <v>1202</v>
      </c>
      <c r="C1205" s="79"/>
      <c r="D1205" s="80" t="s">
        <v>94</v>
      </c>
      <c r="E1205" s="80"/>
      <c r="F1205" s="81"/>
      <c r="G1205" s="82" t="str">
        <f t="shared" si="265"/>
        <v xml:space="preserve">Группа от QF </v>
      </c>
      <c r="H1205" s="83"/>
      <c r="I1205" s="83"/>
      <c r="J1205" s="83"/>
      <c r="K1205" s="83"/>
      <c r="L1205" s="127"/>
      <c r="M1205" s="127"/>
      <c r="N1205" s="84"/>
      <c r="O1205" s="85"/>
      <c r="P1205" s="85"/>
      <c r="Q1205" s="85"/>
      <c r="R1205" s="86"/>
      <c r="S1205" s="80"/>
      <c r="T1205" s="87"/>
      <c r="U1205" s="88" t="str">
        <f t="shared" si="259"/>
        <v xml:space="preserve"> </v>
      </c>
      <c r="V1205" s="89"/>
      <c r="W1205" s="90" t="str">
        <f t="shared" si="260"/>
        <v xml:space="preserve"> </v>
      </c>
      <c r="X1205" s="90"/>
      <c r="Y1205" s="90"/>
      <c r="Z1205" s="90"/>
      <c r="AA1205" s="90"/>
      <c r="AB1205" s="87" t="s">
        <v>74</v>
      </c>
      <c r="AC1205" s="76"/>
      <c r="AD1205" s="91">
        <f t="shared" si="255"/>
        <v>0</v>
      </c>
      <c r="AE1205" s="88" t="str">
        <f t="shared" si="261"/>
        <v xml:space="preserve"> </v>
      </c>
      <c r="AF1205" s="91" t="str">
        <f t="shared" si="256"/>
        <v xml:space="preserve"> </v>
      </c>
      <c r="AG1205" s="78"/>
      <c r="AH1205" s="78"/>
      <c r="AI1205" s="78"/>
      <c r="AK1205" s="94" t="str">
        <f t="shared" si="257"/>
        <v>≤60</v>
      </c>
      <c r="AL1205" s="94">
        <f t="shared" ca="1" si="258"/>
        <v>26</v>
      </c>
      <c r="AM1205" s="95">
        <f t="shared" si="266"/>
        <v>0</v>
      </c>
      <c r="AN1205" s="95">
        <f t="shared" si="267"/>
        <v>0</v>
      </c>
      <c r="AO1205" s="96">
        <f t="shared" si="262"/>
        <v>0</v>
      </c>
      <c r="AP1205" s="96">
        <f t="shared" si="263"/>
        <v>0</v>
      </c>
    </row>
    <row r="1206" spans="2:42" s="97" customFormat="1" ht="52.8" x14ac:dyDescent="0.3">
      <c r="B1206" s="79">
        <f t="shared" si="264"/>
        <v>1203</v>
      </c>
      <c r="C1206" s="79"/>
      <c r="D1206" s="80" t="s">
        <v>94</v>
      </c>
      <c r="E1206" s="80"/>
      <c r="F1206" s="81"/>
      <c r="G1206" s="82" t="str">
        <f t="shared" si="265"/>
        <v xml:space="preserve">Группа от QF </v>
      </c>
      <c r="H1206" s="83"/>
      <c r="I1206" s="83"/>
      <c r="J1206" s="83"/>
      <c r="K1206" s="83"/>
      <c r="L1206" s="127"/>
      <c r="M1206" s="127"/>
      <c r="N1206" s="84"/>
      <c r="O1206" s="85"/>
      <c r="P1206" s="85"/>
      <c r="Q1206" s="85"/>
      <c r="R1206" s="86"/>
      <c r="S1206" s="80"/>
      <c r="T1206" s="87"/>
      <c r="U1206" s="88" t="str">
        <f t="shared" si="259"/>
        <v xml:space="preserve"> </v>
      </c>
      <c r="V1206" s="89"/>
      <c r="W1206" s="90" t="str">
        <f t="shared" si="260"/>
        <v xml:space="preserve"> </v>
      </c>
      <c r="X1206" s="90"/>
      <c r="Y1206" s="90"/>
      <c r="Z1206" s="90"/>
      <c r="AA1206" s="90"/>
      <c r="AB1206" s="87" t="s">
        <v>74</v>
      </c>
      <c r="AC1206" s="76"/>
      <c r="AD1206" s="91">
        <f t="shared" si="255"/>
        <v>0</v>
      </c>
      <c r="AE1206" s="88" t="str">
        <f t="shared" si="261"/>
        <v xml:space="preserve"> </v>
      </c>
      <c r="AF1206" s="91" t="str">
        <f t="shared" si="256"/>
        <v xml:space="preserve"> </v>
      </c>
      <c r="AG1206" s="78"/>
      <c r="AH1206" s="78"/>
      <c r="AI1206" s="78"/>
      <c r="AK1206" s="94" t="str">
        <f t="shared" si="257"/>
        <v>≤60</v>
      </c>
      <c r="AL1206" s="94">
        <f t="shared" ca="1" si="258"/>
        <v>24</v>
      </c>
      <c r="AM1206" s="95">
        <f t="shared" si="266"/>
        <v>0</v>
      </c>
      <c r="AN1206" s="95">
        <f t="shared" si="267"/>
        <v>0</v>
      </c>
      <c r="AO1206" s="96">
        <f t="shared" si="262"/>
        <v>0</v>
      </c>
      <c r="AP1206" s="96">
        <f t="shared" si="263"/>
        <v>0</v>
      </c>
    </row>
    <row r="1207" spans="2:42" s="97" customFormat="1" ht="52.8" x14ac:dyDescent="0.3">
      <c r="B1207" s="79">
        <f t="shared" si="264"/>
        <v>1204</v>
      </c>
      <c r="C1207" s="79"/>
      <c r="D1207" s="80" t="s">
        <v>94</v>
      </c>
      <c r="E1207" s="80"/>
      <c r="F1207" s="81"/>
      <c r="G1207" s="82" t="str">
        <f t="shared" si="265"/>
        <v xml:space="preserve">Группа от QF </v>
      </c>
      <c r="H1207" s="83"/>
      <c r="I1207" s="83"/>
      <c r="J1207" s="83"/>
      <c r="K1207" s="83"/>
      <c r="L1207" s="127"/>
      <c r="M1207" s="127"/>
      <c r="N1207" s="84"/>
      <c r="O1207" s="85"/>
      <c r="P1207" s="85"/>
      <c r="Q1207" s="85"/>
      <c r="R1207" s="86"/>
      <c r="S1207" s="80"/>
      <c r="T1207" s="87"/>
      <c r="U1207" s="88" t="str">
        <f t="shared" si="259"/>
        <v xml:space="preserve"> </v>
      </c>
      <c r="V1207" s="89"/>
      <c r="W1207" s="90" t="str">
        <f t="shared" si="260"/>
        <v xml:space="preserve"> </v>
      </c>
      <c r="X1207" s="90"/>
      <c r="Y1207" s="90"/>
      <c r="Z1207" s="90"/>
      <c r="AA1207" s="90"/>
      <c r="AB1207" s="87" t="s">
        <v>74</v>
      </c>
      <c r="AC1207" s="76"/>
      <c r="AD1207" s="91">
        <f t="shared" si="255"/>
        <v>0</v>
      </c>
      <c r="AE1207" s="88" t="str">
        <f t="shared" si="261"/>
        <v xml:space="preserve"> </v>
      </c>
      <c r="AF1207" s="91" t="str">
        <f t="shared" si="256"/>
        <v xml:space="preserve"> </v>
      </c>
      <c r="AG1207" s="78"/>
      <c r="AH1207" s="78"/>
      <c r="AI1207" s="78"/>
      <c r="AK1207" s="94" t="str">
        <f t="shared" si="257"/>
        <v>≤60</v>
      </c>
      <c r="AL1207" s="94">
        <f t="shared" ca="1" si="258"/>
        <v>32</v>
      </c>
      <c r="AM1207" s="95">
        <f t="shared" si="266"/>
        <v>0</v>
      </c>
      <c r="AN1207" s="95">
        <f t="shared" si="267"/>
        <v>0</v>
      </c>
      <c r="AO1207" s="96">
        <f t="shared" si="262"/>
        <v>0</v>
      </c>
      <c r="AP1207" s="96">
        <f t="shared" si="263"/>
        <v>0</v>
      </c>
    </row>
    <row r="1208" spans="2:42" s="97" customFormat="1" ht="52.8" x14ac:dyDescent="0.3">
      <c r="B1208" s="79">
        <f t="shared" si="264"/>
        <v>1205</v>
      </c>
      <c r="C1208" s="79"/>
      <c r="D1208" s="80" t="s">
        <v>94</v>
      </c>
      <c r="E1208" s="80"/>
      <c r="F1208" s="81"/>
      <c r="G1208" s="82" t="str">
        <f t="shared" si="265"/>
        <v xml:space="preserve">Группа от QF </v>
      </c>
      <c r="H1208" s="83"/>
      <c r="I1208" s="83"/>
      <c r="J1208" s="83"/>
      <c r="K1208" s="83"/>
      <c r="L1208" s="127"/>
      <c r="M1208" s="127"/>
      <c r="N1208" s="84"/>
      <c r="O1208" s="85"/>
      <c r="P1208" s="85"/>
      <c r="Q1208" s="85"/>
      <c r="R1208" s="86"/>
      <c r="S1208" s="80"/>
      <c r="T1208" s="87"/>
      <c r="U1208" s="88" t="str">
        <f t="shared" si="259"/>
        <v xml:space="preserve"> </v>
      </c>
      <c r="V1208" s="89"/>
      <c r="W1208" s="90" t="str">
        <f t="shared" si="260"/>
        <v xml:space="preserve"> </v>
      </c>
      <c r="X1208" s="90"/>
      <c r="Y1208" s="90"/>
      <c r="Z1208" s="90"/>
      <c r="AA1208" s="90"/>
      <c r="AB1208" s="87" t="s">
        <v>74</v>
      </c>
      <c r="AC1208" s="76"/>
      <c r="AD1208" s="91">
        <f t="shared" si="255"/>
        <v>0</v>
      </c>
      <c r="AE1208" s="88" t="str">
        <f t="shared" si="261"/>
        <v xml:space="preserve"> </v>
      </c>
      <c r="AF1208" s="91" t="str">
        <f t="shared" si="256"/>
        <v xml:space="preserve"> </v>
      </c>
      <c r="AG1208" s="78"/>
      <c r="AH1208" s="78"/>
      <c r="AI1208" s="78"/>
      <c r="AK1208" s="94" t="str">
        <f t="shared" si="257"/>
        <v>≤60</v>
      </c>
      <c r="AL1208" s="94">
        <f t="shared" ca="1" si="258"/>
        <v>38</v>
      </c>
      <c r="AM1208" s="95">
        <f t="shared" si="266"/>
        <v>0</v>
      </c>
      <c r="AN1208" s="95">
        <f t="shared" si="267"/>
        <v>0</v>
      </c>
      <c r="AO1208" s="96">
        <f t="shared" si="262"/>
        <v>0</v>
      </c>
      <c r="AP1208" s="96">
        <f t="shared" si="263"/>
        <v>0</v>
      </c>
    </row>
    <row r="1209" spans="2:42" s="97" customFormat="1" ht="52.8" x14ac:dyDescent="0.3">
      <c r="B1209" s="79">
        <f t="shared" si="264"/>
        <v>1206</v>
      </c>
      <c r="C1209" s="79"/>
      <c r="D1209" s="80" t="s">
        <v>94</v>
      </c>
      <c r="E1209" s="80"/>
      <c r="F1209" s="81"/>
      <c r="G1209" s="82" t="str">
        <f t="shared" si="265"/>
        <v xml:space="preserve">Группа от QF </v>
      </c>
      <c r="H1209" s="83"/>
      <c r="I1209" s="83"/>
      <c r="J1209" s="83"/>
      <c r="K1209" s="83"/>
      <c r="L1209" s="127"/>
      <c r="M1209" s="127"/>
      <c r="N1209" s="84"/>
      <c r="O1209" s="85"/>
      <c r="P1209" s="85"/>
      <c r="Q1209" s="85"/>
      <c r="R1209" s="86"/>
      <c r="S1209" s="80"/>
      <c r="T1209" s="87"/>
      <c r="U1209" s="88" t="str">
        <f t="shared" si="259"/>
        <v xml:space="preserve"> </v>
      </c>
      <c r="V1209" s="89"/>
      <c r="W1209" s="90" t="str">
        <f t="shared" si="260"/>
        <v xml:space="preserve"> </v>
      </c>
      <c r="X1209" s="90"/>
      <c r="Y1209" s="90"/>
      <c r="Z1209" s="90"/>
      <c r="AA1209" s="90"/>
      <c r="AB1209" s="87" t="s">
        <v>74</v>
      </c>
      <c r="AC1209" s="76"/>
      <c r="AD1209" s="91">
        <f t="shared" si="255"/>
        <v>0</v>
      </c>
      <c r="AE1209" s="88" t="str">
        <f t="shared" si="261"/>
        <v xml:space="preserve"> </v>
      </c>
      <c r="AF1209" s="91" t="str">
        <f t="shared" si="256"/>
        <v xml:space="preserve"> </v>
      </c>
      <c r="AG1209" s="78"/>
      <c r="AH1209" s="78"/>
      <c r="AI1209" s="78"/>
      <c r="AK1209" s="94" t="str">
        <f t="shared" si="257"/>
        <v>≤60</v>
      </c>
      <c r="AL1209" s="94">
        <f t="shared" ca="1" si="258"/>
        <v>27</v>
      </c>
      <c r="AM1209" s="95">
        <f t="shared" si="266"/>
        <v>0</v>
      </c>
      <c r="AN1209" s="95">
        <f t="shared" si="267"/>
        <v>0</v>
      </c>
      <c r="AO1209" s="96">
        <f t="shared" si="262"/>
        <v>0</v>
      </c>
      <c r="AP1209" s="96">
        <f t="shared" si="263"/>
        <v>0</v>
      </c>
    </row>
    <row r="1210" spans="2:42" s="97" customFormat="1" ht="52.8" x14ac:dyDescent="0.3">
      <c r="B1210" s="79">
        <f t="shared" si="264"/>
        <v>1207</v>
      </c>
      <c r="C1210" s="79"/>
      <c r="D1210" s="80" t="s">
        <v>94</v>
      </c>
      <c r="E1210" s="80"/>
      <c r="F1210" s="81"/>
      <c r="G1210" s="82" t="str">
        <f t="shared" si="265"/>
        <v xml:space="preserve">Группа от QF </v>
      </c>
      <c r="H1210" s="83"/>
      <c r="I1210" s="83"/>
      <c r="J1210" s="83"/>
      <c r="K1210" s="83"/>
      <c r="L1210" s="127"/>
      <c r="M1210" s="127"/>
      <c r="N1210" s="84"/>
      <c r="O1210" s="85"/>
      <c r="P1210" s="85"/>
      <c r="Q1210" s="85"/>
      <c r="R1210" s="86"/>
      <c r="S1210" s="80"/>
      <c r="T1210" s="87"/>
      <c r="U1210" s="88" t="str">
        <f t="shared" si="259"/>
        <v xml:space="preserve"> </v>
      </c>
      <c r="V1210" s="89"/>
      <c r="W1210" s="90" t="str">
        <f t="shared" si="260"/>
        <v xml:space="preserve"> </v>
      </c>
      <c r="X1210" s="90"/>
      <c r="Y1210" s="90"/>
      <c r="Z1210" s="90"/>
      <c r="AA1210" s="90"/>
      <c r="AB1210" s="87" t="s">
        <v>74</v>
      </c>
      <c r="AC1210" s="76"/>
      <c r="AD1210" s="91">
        <f t="shared" si="255"/>
        <v>0</v>
      </c>
      <c r="AE1210" s="88" t="str">
        <f t="shared" si="261"/>
        <v xml:space="preserve"> </v>
      </c>
      <c r="AF1210" s="91" t="str">
        <f t="shared" si="256"/>
        <v xml:space="preserve"> </v>
      </c>
      <c r="AG1210" s="78"/>
      <c r="AH1210" s="78"/>
      <c r="AI1210" s="78"/>
      <c r="AK1210" s="94" t="str">
        <f t="shared" si="257"/>
        <v>≤60</v>
      </c>
      <c r="AL1210" s="94">
        <f t="shared" ca="1" si="258"/>
        <v>27</v>
      </c>
      <c r="AM1210" s="95">
        <f t="shared" si="266"/>
        <v>0</v>
      </c>
      <c r="AN1210" s="95">
        <f t="shared" si="267"/>
        <v>0</v>
      </c>
      <c r="AO1210" s="96">
        <f t="shared" si="262"/>
        <v>0</v>
      </c>
      <c r="AP1210" s="96">
        <f t="shared" si="263"/>
        <v>0</v>
      </c>
    </row>
    <row r="1211" spans="2:42" s="97" customFormat="1" ht="52.8" x14ac:dyDescent="0.3">
      <c r="B1211" s="79">
        <f t="shared" si="264"/>
        <v>1208</v>
      </c>
      <c r="C1211" s="79"/>
      <c r="D1211" s="80" t="s">
        <v>94</v>
      </c>
      <c r="E1211" s="80"/>
      <c r="F1211" s="81"/>
      <c r="G1211" s="82" t="str">
        <f t="shared" si="265"/>
        <v xml:space="preserve">Группа от QF </v>
      </c>
      <c r="H1211" s="83"/>
      <c r="I1211" s="83"/>
      <c r="J1211" s="83"/>
      <c r="K1211" s="83"/>
      <c r="L1211" s="127"/>
      <c r="M1211" s="127"/>
      <c r="N1211" s="84"/>
      <c r="O1211" s="85"/>
      <c r="P1211" s="85"/>
      <c r="Q1211" s="85"/>
      <c r="R1211" s="86"/>
      <c r="S1211" s="80"/>
      <c r="T1211" s="87"/>
      <c r="U1211" s="88" t="str">
        <f t="shared" si="259"/>
        <v xml:space="preserve"> </v>
      </c>
      <c r="V1211" s="89"/>
      <c r="W1211" s="90" t="str">
        <f t="shared" si="260"/>
        <v xml:space="preserve"> </v>
      </c>
      <c r="X1211" s="90"/>
      <c r="Y1211" s="90"/>
      <c r="Z1211" s="90"/>
      <c r="AA1211" s="90"/>
      <c r="AB1211" s="87" t="s">
        <v>74</v>
      </c>
      <c r="AC1211" s="76"/>
      <c r="AD1211" s="91">
        <f t="shared" si="255"/>
        <v>0</v>
      </c>
      <c r="AE1211" s="88" t="str">
        <f t="shared" si="261"/>
        <v xml:space="preserve"> </v>
      </c>
      <c r="AF1211" s="91" t="str">
        <f t="shared" si="256"/>
        <v xml:space="preserve"> </v>
      </c>
      <c r="AG1211" s="78"/>
      <c r="AH1211" s="78"/>
      <c r="AI1211" s="78"/>
      <c r="AK1211" s="94" t="str">
        <f t="shared" si="257"/>
        <v>≤60</v>
      </c>
      <c r="AL1211" s="94">
        <f t="shared" ca="1" si="258"/>
        <v>30</v>
      </c>
      <c r="AM1211" s="95">
        <f t="shared" si="266"/>
        <v>0</v>
      </c>
      <c r="AN1211" s="95">
        <f t="shared" si="267"/>
        <v>0</v>
      </c>
      <c r="AO1211" s="96">
        <f t="shared" si="262"/>
        <v>0</v>
      </c>
      <c r="AP1211" s="96">
        <f t="shared" si="263"/>
        <v>0</v>
      </c>
    </row>
    <row r="1212" spans="2:42" s="97" customFormat="1" ht="52.8" x14ac:dyDescent="0.3">
      <c r="B1212" s="79">
        <f t="shared" si="264"/>
        <v>1209</v>
      </c>
      <c r="C1212" s="79"/>
      <c r="D1212" s="80" t="s">
        <v>94</v>
      </c>
      <c r="E1212" s="80"/>
      <c r="F1212" s="81"/>
      <c r="G1212" s="82" t="str">
        <f t="shared" si="265"/>
        <v xml:space="preserve">Группа от QF </v>
      </c>
      <c r="H1212" s="83"/>
      <c r="I1212" s="83"/>
      <c r="J1212" s="83"/>
      <c r="K1212" s="83"/>
      <c r="L1212" s="127"/>
      <c r="M1212" s="127"/>
      <c r="N1212" s="84"/>
      <c r="O1212" s="85"/>
      <c r="P1212" s="85"/>
      <c r="Q1212" s="85"/>
      <c r="R1212" s="86"/>
      <c r="S1212" s="80"/>
      <c r="T1212" s="87"/>
      <c r="U1212" s="88" t="str">
        <f t="shared" si="259"/>
        <v xml:space="preserve"> </v>
      </c>
      <c r="V1212" s="89"/>
      <c r="W1212" s="90" t="str">
        <f t="shared" si="260"/>
        <v xml:space="preserve"> </v>
      </c>
      <c r="X1212" s="90"/>
      <c r="Y1212" s="90"/>
      <c r="Z1212" s="90"/>
      <c r="AA1212" s="90"/>
      <c r="AB1212" s="87" t="s">
        <v>74</v>
      </c>
      <c r="AC1212" s="76"/>
      <c r="AD1212" s="91">
        <f t="shared" si="255"/>
        <v>0</v>
      </c>
      <c r="AE1212" s="88" t="str">
        <f t="shared" si="261"/>
        <v xml:space="preserve"> </v>
      </c>
      <c r="AF1212" s="91" t="str">
        <f t="shared" si="256"/>
        <v xml:space="preserve"> </v>
      </c>
      <c r="AG1212" s="78"/>
      <c r="AH1212" s="78"/>
      <c r="AI1212" s="78"/>
      <c r="AK1212" s="94" t="str">
        <f t="shared" si="257"/>
        <v>≤60</v>
      </c>
      <c r="AL1212" s="94">
        <f t="shared" ca="1" si="258"/>
        <v>48</v>
      </c>
      <c r="AM1212" s="95">
        <f t="shared" si="266"/>
        <v>0</v>
      </c>
      <c r="AN1212" s="95">
        <f t="shared" si="267"/>
        <v>0</v>
      </c>
      <c r="AO1212" s="96">
        <f t="shared" si="262"/>
        <v>0</v>
      </c>
      <c r="AP1212" s="96">
        <f t="shared" si="263"/>
        <v>0</v>
      </c>
    </row>
    <row r="1213" spans="2:42" s="97" customFormat="1" ht="52.8" x14ac:dyDescent="0.3">
      <c r="B1213" s="79">
        <f t="shared" si="264"/>
        <v>1210</v>
      </c>
      <c r="C1213" s="79"/>
      <c r="D1213" s="80" t="s">
        <v>94</v>
      </c>
      <c r="E1213" s="80"/>
      <c r="F1213" s="81"/>
      <c r="G1213" s="82" t="str">
        <f t="shared" si="265"/>
        <v xml:space="preserve">Группа от QF </v>
      </c>
      <c r="H1213" s="83"/>
      <c r="I1213" s="83"/>
      <c r="J1213" s="83"/>
      <c r="K1213" s="83"/>
      <c r="L1213" s="127"/>
      <c r="M1213" s="127"/>
      <c r="N1213" s="84"/>
      <c r="O1213" s="85"/>
      <c r="P1213" s="85"/>
      <c r="Q1213" s="85"/>
      <c r="R1213" s="86"/>
      <c r="S1213" s="80"/>
      <c r="T1213" s="87"/>
      <c r="U1213" s="88" t="str">
        <f t="shared" si="259"/>
        <v xml:space="preserve"> </v>
      </c>
      <c r="V1213" s="89"/>
      <c r="W1213" s="90" t="str">
        <f t="shared" si="260"/>
        <v xml:space="preserve"> </v>
      </c>
      <c r="X1213" s="90"/>
      <c r="Y1213" s="90"/>
      <c r="Z1213" s="90"/>
      <c r="AA1213" s="90"/>
      <c r="AB1213" s="87" t="s">
        <v>74</v>
      </c>
      <c r="AC1213" s="76"/>
      <c r="AD1213" s="91">
        <f t="shared" si="255"/>
        <v>0</v>
      </c>
      <c r="AE1213" s="88" t="str">
        <f t="shared" si="261"/>
        <v xml:space="preserve"> </v>
      </c>
      <c r="AF1213" s="91" t="str">
        <f t="shared" si="256"/>
        <v xml:space="preserve"> </v>
      </c>
      <c r="AG1213" s="78"/>
      <c r="AH1213" s="78"/>
      <c r="AI1213" s="78"/>
      <c r="AK1213" s="94" t="str">
        <f t="shared" si="257"/>
        <v>≤60</v>
      </c>
      <c r="AL1213" s="94">
        <f t="shared" ca="1" si="258"/>
        <v>26</v>
      </c>
      <c r="AM1213" s="95">
        <f t="shared" si="266"/>
        <v>0</v>
      </c>
      <c r="AN1213" s="95">
        <f t="shared" si="267"/>
        <v>0</v>
      </c>
      <c r="AO1213" s="96">
        <f t="shared" si="262"/>
        <v>0</v>
      </c>
      <c r="AP1213" s="96">
        <f t="shared" si="263"/>
        <v>0</v>
      </c>
    </row>
    <row r="1214" spans="2:42" s="97" customFormat="1" ht="52.8" x14ac:dyDescent="0.3">
      <c r="B1214" s="79">
        <f t="shared" si="264"/>
        <v>1211</v>
      </c>
      <c r="C1214" s="79"/>
      <c r="D1214" s="80" t="s">
        <v>94</v>
      </c>
      <c r="E1214" s="80"/>
      <c r="F1214" s="81"/>
      <c r="G1214" s="82" t="str">
        <f t="shared" si="265"/>
        <v xml:space="preserve">Группа от QF </v>
      </c>
      <c r="H1214" s="83"/>
      <c r="I1214" s="83"/>
      <c r="J1214" s="83"/>
      <c r="K1214" s="83"/>
      <c r="L1214" s="127"/>
      <c r="M1214" s="127"/>
      <c r="N1214" s="84"/>
      <c r="O1214" s="85"/>
      <c r="P1214" s="85"/>
      <c r="Q1214" s="85"/>
      <c r="R1214" s="86"/>
      <c r="S1214" s="80"/>
      <c r="T1214" s="87"/>
      <c r="U1214" s="88" t="str">
        <f t="shared" si="259"/>
        <v xml:space="preserve"> </v>
      </c>
      <c r="V1214" s="89"/>
      <c r="W1214" s="90" t="str">
        <f t="shared" si="260"/>
        <v xml:space="preserve"> </v>
      </c>
      <c r="X1214" s="90"/>
      <c r="Y1214" s="90"/>
      <c r="Z1214" s="90"/>
      <c r="AA1214" s="90"/>
      <c r="AB1214" s="87" t="s">
        <v>74</v>
      </c>
      <c r="AC1214" s="76"/>
      <c r="AD1214" s="91">
        <f t="shared" si="255"/>
        <v>0</v>
      </c>
      <c r="AE1214" s="88" t="str">
        <f t="shared" si="261"/>
        <v xml:space="preserve"> </v>
      </c>
      <c r="AF1214" s="91" t="str">
        <f t="shared" si="256"/>
        <v xml:space="preserve"> </v>
      </c>
      <c r="AG1214" s="78"/>
      <c r="AH1214" s="78"/>
      <c r="AI1214" s="78"/>
      <c r="AK1214" s="94" t="str">
        <f t="shared" si="257"/>
        <v>≤60</v>
      </c>
      <c r="AL1214" s="94">
        <f t="shared" ca="1" si="258"/>
        <v>27</v>
      </c>
      <c r="AM1214" s="95">
        <f t="shared" si="266"/>
        <v>0</v>
      </c>
      <c r="AN1214" s="95">
        <f t="shared" si="267"/>
        <v>0</v>
      </c>
      <c r="AO1214" s="96">
        <f t="shared" si="262"/>
        <v>0</v>
      </c>
      <c r="AP1214" s="96">
        <f t="shared" si="263"/>
        <v>0</v>
      </c>
    </row>
    <row r="1215" spans="2:42" s="97" customFormat="1" ht="52.8" x14ac:dyDescent="0.3">
      <c r="B1215" s="79">
        <f t="shared" si="264"/>
        <v>1212</v>
      </c>
      <c r="C1215" s="79"/>
      <c r="D1215" s="80" t="s">
        <v>94</v>
      </c>
      <c r="E1215" s="80"/>
      <c r="F1215" s="81"/>
      <c r="G1215" s="82" t="str">
        <f t="shared" si="265"/>
        <v xml:space="preserve">Группа от QF </v>
      </c>
      <c r="H1215" s="83"/>
      <c r="I1215" s="83"/>
      <c r="J1215" s="83"/>
      <c r="K1215" s="83"/>
      <c r="L1215" s="127"/>
      <c r="M1215" s="127"/>
      <c r="N1215" s="84"/>
      <c r="O1215" s="85"/>
      <c r="P1215" s="85"/>
      <c r="Q1215" s="85"/>
      <c r="R1215" s="86"/>
      <c r="S1215" s="80"/>
      <c r="T1215" s="87"/>
      <c r="U1215" s="88" t="str">
        <f t="shared" si="259"/>
        <v xml:space="preserve"> </v>
      </c>
      <c r="V1215" s="89"/>
      <c r="W1215" s="90" t="str">
        <f t="shared" si="260"/>
        <v xml:space="preserve"> </v>
      </c>
      <c r="X1215" s="90"/>
      <c r="Y1215" s="90"/>
      <c r="Z1215" s="90"/>
      <c r="AA1215" s="90"/>
      <c r="AB1215" s="87" t="s">
        <v>74</v>
      </c>
      <c r="AC1215" s="76"/>
      <c r="AD1215" s="91">
        <f t="shared" si="255"/>
        <v>0</v>
      </c>
      <c r="AE1215" s="88" t="str">
        <f t="shared" si="261"/>
        <v xml:space="preserve"> </v>
      </c>
      <c r="AF1215" s="91" t="str">
        <f t="shared" si="256"/>
        <v xml:space="preserve"> </v>
      </c>
      <c r="AG1215" s="78"/>
      <c r="AH1215" s="78"/>
      <c r="AI1215" s="78"/>
      <c r="AK1215" s="94" t="str">
        <f t="shared" si="257"/>
        <v>≤60</v>
      </c>
      <c r="AL1215" s="94">
        <f t="shared" ca="1" si="258"/>
        <v>31</v>
      </c>
      <c r="AM1215" s="95">
        <f t="shared" si="266"/>
        <v>0</v>
      </c>
      <c r="AN1215" s="95">
        <f t="shared" si="267"/>
        <v>0</v>
      </c>
      <c r="AO1215" s="96">
        <f t="shared" si="262"/>
        <v>0</v>
      </c>
      <c r="AP1215" s="96">
        <f t="shared" si="263"/>
        <v>0</v>
      </c>
    </row>
    <row r="1216" spans="2:42" s="97" customFormat="1" ht="52.8" x14ac:dyDescent="0.3">
      <c r="B1216" s="79">
        <f t="shared" si="264"/>
        <v>1213</v>
      </c>
      <c r="C1216" s="79"/>
      <c r="D1216" s="80" t="s">
        <v>94</v>
      </c>
      <c r="E1216" s="80"/>
      <c r="F1216" s="81"/>
      <c r="G1216" s="82" t="str">
        <f t="shared" si="265"/>
        <v xml:space="preserve">Группа от QF </v>
      </c>
      <c r="H1216" s="83"/>
      <c r="I1216" s="83"/>
      <c r="J1216" s="83"/>
      <c r="K1216" s="83"/>
      <c r="L1216" s="127"/>
      <c r="M1216" s="127"/>
      <c r="N1216" s="84"/>
      <c r="O1216" s="85"/>
      <c r="P1216" s="85"/>
      <c r="Q1216" s="85"/>
      <c r="R1216" s="86"/>
      <c r="S1216" s="80"/>
      <c r="T1216" s="87"/>
      <c r="U1216" s="88" t="str">
        <f t="shared" si="259"/>
        <v xml:space="preserve"> </v>
      </c>
      <c r="V1216" s="89"/>
      <c r="W1216" s="90" t="str">
        <f t="shared" si="260"/>
        <v xml:space="preserve"> </v>
      </c>
      <c r="X1216" s="90"/>
      <c r="Y1216" s="90"/>
      <c r="Z1216" s="90"/>
      <c r="AA1216" s="90"/>
      <c r="AB1216" s="87" t="s">
        <v>74</v>
      </c>
      <c r="AC1216" s="76"/>
      <c r="AD1216" s="91">
        <f t="shared" si="255"/>
        <v>0</v>
      </c>
      <c r="AE1216" s="88" t="str">
        <f t="shared" si="261"/>
        <v xml:space="preserve"> </v>
      </c>
      <c r="AF1216" s="91" t="str">
        <f t="shared" si="256"/>
        <v xml:space="preserve"> </v>
      </c>
      <c r="AG1216" s="78"/>
      <c r="AH1216" s="78"/>
      <c r="AI1216" s="78"/>
      <c r="AK1216" s="94" t="str">
        <f t="shared" si="257"/>
        <v>≤60</v>
      </c>
      <c r="AL1216" s="94">
        <f t="shared" ca="1" si="258"/>
        <v>38</v>
      </c>
      <c r="AM1216" s="95">
        <f t="shared" si="266"/>
        <v>0</v>
      </c>
      <c r="AN1216" s="95">
        <f t="shared" si="267"/>
        <v>0</v>
      </c>
      <c r="AO1216" s="96">
        <f t="shared" si="262"/>
        <v>0</v>
      </c>
      <c r="AP1216" s="96">
        <f t="shared" si="263"/>
        <v>0</v>
      </c>
    </row>
    <row r="1217" spans="2:42" s="97" customFormat="1" ht="52.8" x14ac:dyDescent="0.3">
      <c r="B1217" s="79">
        <f t="shared" si="264"/>
        <v>1214</v>
      </c>
      <c r="C1217" s="79"/>
      <c r="D1217" s="80" t="s">
        <v>94</v>
      </c>
      <c r="E1217" s="80"/>
      <c r="F1217" s="81"/>
      <c r="G1217" s="82" t="str">
        <f t="shared" si="265"/>
        <v xml:space="preserve">Группа от QF </v>
      </c>
      <c r="H1217" s="83"/>
      <c r="I1217" s="83"/>
      <c r="J1217" s="83"/>
      <c r="K1217" s="83"/>
      <c r="L1217" s="127"/>
      <c r="M1217" s="127"/>
      <c r="N1217" s="84"/>
      <c r="O1217" s="85"/>
      <c r="P1217" s="85"/>
      <c r="Q1217" s="85"/>
      <c r="R1217" s="86"/>
      <c r="S1217" s="80"/>
      <c r="T1217" s="87"/>
      <c r="U1217" s="88" t="str">
        <f t="shared" si="259"/>
        <v xml:space="preserve"> </v>
      </c>
      <c r="V1217" s="89"/>
      <c r="W1217" s="90" t="str">
        <f t="shared" si="260"/>
        <v xml:space="preserve"> </v>
      </c>
      <c r="X1217" s="90"/>
      <c r="Y1217" s="90"/>
      <c r="Z1217" s="90"/>
      <c r="AA1217" s="90"/>
      <c r="AB1217" s="87" t="s">
        <v>74</v>
      </c>
      <c r="AC1217" s="76"/>
      <c r="AD1217" s="91">
        <f t="shared" si="255"/>
        <v>0</v>
      </c>
      <c r="AE1217" s="88" t="str">
        <f t="shared" si="261"/>
        <v xml:space="preserve"> </v>
      </c>
      <c r="AF1217" s="91" t="str">
        <f t="shared" si="256"/>
        <v xml:space="preserve"> </v>
      </c>
      <c r="AG1217" s="78"/>
      <c r="AH1217" s="78"/>
      <c r="AI1217" s="78"/>
      <c r="AK1217" s="94" t="str">
        <f t="shared" si="257"/>
        <v>≤60</v>
      </c>
      <c r="AL1217" s="94">
        <f t="shared" ca="1" si="258"/>
        <v>45</v>
      </c>
      <c r="AM1217" s="95">
        <f t="shared" si="266"/>
        <v>0</v>
      </c>
      <c r="AN1217" s="95">
        <f t="shared" si="267"/>
        <v>0</v>
      </c>
      <c r="AO1217" s="96">
        <f t="shared" si="262"/>
        <v>0</v>
      </c>
      <c r="AP1217" s="96">
        <f t="shared" si="263"/>
        <v>0</v>
      </c>
    </row>
    <row r="1218" spans="2:42" s="97" customFormat="1" ht="52.8" x14ac:dyDescent="0.3">
      <c r="B1218" s="79">
        <f t="shared" si="264"/>
        <v>1215</v>
      </c>
      <c r="C1218" s="79"/>
      <c r="D1218" s="80" t="s">
        <v>94</v>
      </c>
      <c r="E1218" s="80"/>
      <c r="F1218" s="81"/>
      <c r="G1218" s="82" t="str">
        <f t="shared" si="265"/>
        <v xml:space="preserve">Группа от QF </v>
      </c>
      <c r="H1218" s="83"/>
      <c r="I1218" s="83"/>
      <c r="J1218" s="83"/>
      <c r="K1218" s="83"/>
      <c r="L1218" s="127"/>
      <c r="M1218" s="127"/>
      <c r="N1218" s="84"/>
      <c r="O1218" s="85"/>
      <c r="P1218" s="85"/>
      <c r="Q1218" s="85"/>
      <c r="R1218" s="86"/>
      <c r="S1218" s="80"/>
      <c r="T1218" s="87"/>
      <c r="U1218" s="88" t="str">
        <f t="shared" si="259"/>
        <v xml:space="preserve"> </v>
      </c>
      <c r="V1218" s="89"/>
      <c r="W1218" s="90" t="str">
        <f t="shared" si="260"/>
        <v xml:space="preserve"> </v>
      </c>
      <c r="X1218" s="90"/>
      <c r="Y1218" s="90"/>
      <c r="Z1218" s="90"/>
      <c r="AA1218" s="90"/>
      <c r="AB1218" s="87" t="s">
        <v>74</v>
      </c>
      <c r="AC1218" s="76"/>
      <c r="AD1218" s="91">
        <f t="shared" si="255"/>
        <v>0</v>
      </c>
      <c r="AE1218" s="88" t="str">
        <f t="shared" si="261"/>
        <v xml:space="preserve"> </v>
      </c>
      <c r="AF1218" s="91" t="str">
        <f t="shared" si="256"/>
        <v xml:space="preserve"> </v>
      </c>
      <c r="AG1218" s="78"/>
      <c r="AH1218" s="78"/>
      <c r="AI1218" s="78"/>
      <c r="AK1218" s="94" t="str">
        <f t="shared" si="257"/>
        <v>≤60</v>
      </c>
      <c r="AL1218" s="94">
        <f t="shared" ca="1" si="258"/>
        <v>28</v>
      </c>
      <c r="AM1218" s="95">
        <f t="shared" si="266"/>
        <v>0</v>
      </c>
      <c r="AN1218" s="95">
        <f t="shared" si="267"/>
        <v>0</v>
      </c>
      <c r="AO1218" s="96">
        <f t="shared" si="262"/>
        <v>0</v>
      </c>
      <c r="AP1218" s="96">
        <f t="shared" si="263"/>
        <v>0</v>
      </c>
    </row>
    <row r="1219" spans="2:42" s="97" customFormat="1" ht="52.8" x14ac:dyDescent="0.3">
      <c r="B1219" s="79">
        <f t="shared" si="264"/>
        <v>1216</v>
      </c>
      <c r="C1219" s="79"/>
      <c r="D1219" s="80" t="s">
        <v>94</v>
      </c>
      <c r="E1219" s="80"/>
      <c r="F1219" s="81"/>
      <c r="G1219" s="82" t="str">
        <f t="shared" si="265"/>
        <v xml:space="preserve">Группа от QF </v>
      </c>
      <c r="H1219" s="83"/>
      <c r="I1219" s="83"/>
      <c r="J1219" s="83"/>
      <c r="K1219" s="83"/>
      <c r="L1219" s="127"/>
      <c r="M1219" s="127"/>
      <c r="N1219" s="84"/>
      <c r="O1219" s="85"/>
      <c r="P1219" s="85"/>
      <c r="Q1219" s="85"/>
      <c r="R1219" s="86"/>
      <c r="S1219" s="80"/>
      <c r="T1219" s="87"/>
      <c r="U1219" s="88" t="str">
        <f t="shared" si="259"/>
        <v xml:space="preserve"> </v>
      </c>
      <c r="V1219" s="89"/>
      <c r="W1219" s="90" t="str">
        <f t="shared" si="260"/>
        <v xml:space="preserve"> </v>
      </c>
      <c r="X1219" s="90"/>
      <c r="Y1219" s="90"/>
      <c r="Z1219" s="90"/>
      <c r="AA1219" s="90"/>
      <c r="AB1219" s="87" t="s">
        <v>74</v>
      </c>
      <c r="AC1219" s="76"/>
      <c r="AD1219" s="91">
        <f t="shared" ref="AD1219:AD1282" si="268">IF(V1219=$AG$1,L1219*3,IF(V1219=$AH$1,L1219*5,IF(V1219=$AI$1,L1219*8,IF(V1219=$AJ$1,L1219*12*0.75,0))))</f>
        <v>0</v>
      </c>
      <c r="AE1219" s="88" t="str">
        <f t="shared" si="261"/>
        <v xml:space="preserve"> </v>
      </c>
      <c r="AF1219" s="91" t="str">
        <f t="shared" ref="AF1219:AF1282" si="269">IF(V1219=$AG$1,L1219*5,IF(V1219=$AH$1,L1219*10,IF(V1219=$AI$1,L1219*10,IF(V1219=$AJ$1,L1219*12," "))))</f>
        <v xml:space="preserve"> </v>
      </c>
      <c r="AG1219" s="78"/>
      <c r="AH1219" s="78"/>
      <c r="AI1219" s="78"/>
      <c r="AK1219" s="94" t="str">
        <f t="shared" ref="AK1219:AK1282" si="270">IF(L1219&gt;63,"≤120","≤60")</f>
        <v>≤60</v>
      </c>
      <c r="AL1219" s="94">
        <f t="shared" ref="AL1219:AL1282" ca="1" si="271">IF(L1219&lt;63,RANDBETWEEN(20,50),RANDBETWEEN(60,110))</f>
        <v>37</v>
      </c>
      <c r="AM1219" s="95">
        <f t="shared" si="266"/>
        <v>0</v>
      </c>
      <c r="AN1219" s="95">
        <f t="shared" si="267"/>
        <v>0</v>
      </c>
      <c r="AO1219" s="96">
        <f t="shared" si="262"/>
        <v>0</v>
      </c>
      <c r="AP1219" s="96">
        <f t="shared" si="263"/>
        <v>0</v>
      </c>
    </row>
    <row r="1220" spans="2:42" s="97" customFormat="1" ht="52.8" x14ac:dyDescent="0.3">
      <c r="B1220" s="79">
        <f t="shared" si="264"/>
        <v>1217</v>
      </c>
      <c r="C1220" s="79"/>
      <c r="D1220" s="80" t="s">
        <v>94</v>
      </c>
      <c r="E1220" s="80"/>
      <c r="F1220" s="81"/>
      <c r="G1220" s="82" t="str">
        <f t="shared" si="265"/>
        <v xml:space="preserve">Группа от QF </v>
      </c>
      <c r="H1220" s="83"/>
      <c r="I1220" s="83"/>
      <c r="J1220" s="83"/>
      <c r="K1220" s="83"/>
      <c r="L1220" s="127"/>
      <c r="M1220" s="127"/>
      <c r="N1220" s="84"/>
      <c r="O1220" s="85"/>
      <c r="P1220" s="85"/>
      <c r="Q1220" s="85"/>
      <c r="R1220" s="86"/>
      <c r="S1220" s="80"/>
      <c r="T1220" s="87"/>
      <c r="U1220" s="88" t="str">
        <f t="shared" ref="U1220:U1283" si="272">IF(AD1220=0," ","-")</f>
        <v xml:space="preserve"> </v>
      </c>
      <c r="V1220" s="89"/>
      <c r="W1220" s="90" t="str">
        <f t="shared" ref="W1220:W1283" si="273">IF(AD1220=0," ","-")</f>
        <v xml:space="preserve"> </v>
      </c>
      <c r="X1220" s="90"/>
      <c r="Y1220" s="90"/>
      <c r="Z1220" s="90"/>
      <c r="AA1220" s="90"/>
      <c r="AB1220" s="87" t="s">
        <v>74</v>
      </c>
      <c r="AC1220" s="76"/>
      <c r="AD1220" s="91">
        <f t="shared" si="268"/>
        <v>0</v>
      </c>
      <c r="AE1220" s="88" t="str">
        <f t="shared" ref="AE1220:AE1283" si="274">IF(AD1220=0," ","-")</f>
        <v xml:space="preserve"> </v>
      </c>
      <c r="AF1220" s="91" t="str">
        <f t="shared" si="269"/>
        <v xml:space="preserve"> </v>
      </c>
      <c r="AG1220" s="78"/>
      <c r="AH1220" s="78"/>
      <c r="AI1220" s="78"/>
      <c r="AK1220" s="94" t="str">
        <f t="shared" si="270"/>
        <v>≤60</v>
      </c>
      <c r="AL1220" s="94">
        <f t="shared" ca="1" si="271"/>
        <v>35</v>
      </c>
      <c r="AM1220" s="95">
        <f t="shared" si="266"/>
        <v>0</v>
      </c>
      <c r="AN1220" s="95">
        <f t="shared" si="267"/>
        <v>0</v>
      </c>
      <c r="AO1220" s="96">
        <f t="shared" ref="AO1220:AO1283" si="275">ROUND(L1220*1.13,0)</f>
        <v>0</v>
      </c>
      <c r="AP1220" s="96">
        <f t="shared" ref="AP1220:AP1283" si="276">ROUND(L1220*1.45,0)</f>
        <v>0</v>
      </c>
    </row>
    <row r="1221" spans="2:42" s="97" customFormat="1" ht="52.8" x14ac:dyDescent="0.3">
      <c r="B1221" s="79">
        <f t="shared" si="264"/>
        <v>1218</v>
      </c>
      <c r="C1221" s="79"/>
      <c r="D1221" s="80" t="s">
        <v>94</v>
      </c>
      <c r="E1221" s="80"/>
      <c r="F1221" s="81"/>
      <c r="G1221" s="82" t="str">
        <f t="shared" si="265"/>
        <v xml:space="preserve">Группа от QF </v>
      </c>
      <c r="H1221" s="83"/>
      <c r="I1221" s="83"/>
      <c r="J1221" s="83"/>
      <c r="K1221" s="83"/>
      <c r="L1221" s="127"/>
      <c r="M1221" s="127"/>
      <c r="N1221" s="84"/>
      <c r="O1221" s="85"/>
      <c r="P1221" s="85"/>
      <c r="Q1221" s="85"/>
      <c r="R1221" s="86"/>
      <c r="S1221" s="80"/>
      <c r="T1221" s="87"/>
      <c r="U1221" s="88" t="str">
        <f t="shared" si="272"/>
        <v xml:space="preserve"> </v>
      </c>
      <c r="V1221" s="89"/>
      <c r="W1221" s="90" t="str">
        <f t="shared" si="273"/>
        <v xml:space="preserve"> </v>
      </c>
      <c r="X1221" s="90"/>
      <c r="Y1221" s="90"/>
      <c r="Z1221" s="90"/>
      <c r="AA1221" s="90"/>
      <c r="AB1221" s="87" t="s">
        <v>74</v>
      </c>
      <c r="AC1221" s="76"/>
      <c r="AD1221" s="91">
        <f t="shared" si="268"/>
        <v>0</v>
      </c>
      <c r="AE1221" s="88" t="str">
        <f t="shared" si="274"/>
        <v xml:space="preserve"> </v>
      </c>
      <c r="AF1221" s="91" t="str">
        <f t="shared" si="269"/>
        <v xml:space="preserve"> </v>
      </c>
      <c r="AG1221" s="78"/>
      <c r="AH1221" s="78"/>
      <c r="AI1221" s="78"/>
      <c r="AK1221" s="94" t="str">
        <f t="shared" si="270"/>
        <v>≤60</v>
      </c>
      <c r="AL1221" s="94">
        <f t="shared" ca="1" si="271"/>
        <v>47</v>
      </c>
      <c r="AM1221" s="95">
        <f t="shared" si="266"/>
        <v>0</v>
      </c>
      <c r="AN1221" s="95">
        <f t="shared" si="267"/>
        <v>0</v>
      </c>
      <c r="AO1221" s="96">
        <f t="shared" si="275"/>
        <v>0</v>
      </c>
      <c r="AP1221" s="96">
        <f t="shared" si="276"/>
        <v>0</v>
      </c>
    </row>
    <row r="1222" spans="2:42" s="97" customFormat="1" ht="52.8" x14ac:dyDescent="0.3">
      <c r="B1222" s="79">
        <f t="shared" ref="B1222:B1285" si="277">(IF(B1220+B1221=0,(B1219+1),(IF(B1221=0,(B1220+1),B1221+1))))</f>
        <v>1219</v>
      </c>
      <c r="C1222" s="79"/>
      <c r="D1222" s="80" t="s">
        <v>94</v>
      </c>
      <c r="E1222" s="80"/>
      <c r="F1222" s="81"/>
      <c r="G1222" s="82" t="str">
        <f t="shared" si="265"/>
        <v xml:space="preserve">Группа от QF </v>
      </c>
      <c r="H1222" s="83"/>
      <c r="I1222" s="83"/>
      <c r="J1222" s="83"/>
      <c r="K1222" s="83"/>
      <c r="L1222" s="127"/>
      <c r="M1222" s="127"/>
      <c r="N1222" s="84"/>
      <c r="O1222" s="85"/>
      <c r="P1222" s="85"/>
      <c r="Q1222" s="85"/>
      <c r="R1222" s="86"/>
      <c r="S1222" s="80"/>
      <c r="T1222" s="87"/>
      <c r="U1222" s="88" t="str">
        <f t="shared" si="272"/>
        <v xml:space="preserve"> </v>
      </c>
      <c r="V1222" s="89"/>
      <c r="W1222" s="90" t="str">
        <f t="shared" si="273"/>
        <v xml:space="preserve"> </v>
      </c>
      <c r="X1222" s="90"/>
      <c r="Y1222" s="90"/>
      <c r="Z1222" s="90"/>
      <c r="AA1222" s="90"/>
      <c r="AB1222" s="87" t="s">
        <v>74</v>
      </c>
      <c r="AC1222" s="76"/>
      <c r="AD1222" s="91">
        <f t="shared" si="268"/>
        <v>0</v>
      </c>
      <c r="AE1222" s="88" t="str">
        <f t="shared" si="274"/>
        <v xml:space="preserve"> </v>
      </c>
      <c r="AF1222" s="91" t="str">
        <f t="shared" si="269"/>
        <v xml:space="preserve"> </v>
      </c>
      <c r="AG1222" s="78"/>
      <c r="AH1222" s="78"/>
      <c r="AI1222" s="78"/>
      <c r="AK1222" s="94" t="str">
        <f t="shared" si="270"/>
        <v>≤60</v>
      </c>
      <c r="AL1222" s="94">
        <f t="shared" ca="1" si="271"/>
        <v>44</v>
      </c>
      <c r="AM1222" s="95">
        <f t="shared" si="266"/>
        <v>0</v>
      </c>
      <c r="AN1222" s="95">
        <f t="shared" si="267"/>
        <v>0</v>
      </c>
      <c r="AO1222" s="96">
        <f t="shared" si="275"/>
        <v>0</v>
      </c>
      <c r="AP1222" s="96">
        <f t="shared" si="276"/>
        <v>0</v>
      </c>
    </row>
    <row r="1223" spans="2:42" s="97" customFormat="1" ht="52.8" x14ac:dyDescent="0.3">
      <c r="B1223" s="79">
        <f t="shared" si="277"/>
        <v>1220</v>
      </c>
      <c r="C1223" s="79"/>
      <c r="D1223" s="80" t="s">
        <v>94</v>
      </c>
      <c r="E1223" s="80"/>
      <c r="F1223" s="81"/>
      <c r="G1223" s="82" t="str">
        <f t="shared" si="265"/>
        <v xml:space="preserve">Группа от QF </v>
      </c>
      <c r="H1223" s="83"/>
      <c r="I1223" s="83"/>
      <c r="J1223" s="83"/>
      <c r="K1223" s="83"/>
      <c r="L1223" s="127"/>
      <c r="M1223" s="127"/>
      <c r="N1223" s="84"/>
      <c r="O1223" s="85"/>
      <c r="P1223" s="85"/>
      <c r="Q1223" s="85"/>
      <c r="R1223" s="86"/>
      <c r="S1223" s="80"/>
      <c r="T1223" s="87"/>
      <c r="U1223" s="88" t="str">
        <f t="shared" si="272"/>
        <v xml:space="preserve"> </v>
      </c>
      <c r="V1223" s="89"/>
      <c r="W1223" s="90" t="str">
        <f t="shared" si="273"/>
        <v xml:space="preserve"> </v>
      </c>
      <c r="X1223" s="90"/>
      <c r="Y1223" s="90"/>
      <c r="Z1223" s="90"/>
      <c r="AA1223" s="90"/>
      <c r="AB1223" s="87" t="s">
        <v>74</v>
      </c>
      <c r="AC1223" s="76"/>
      <c r="AD1223" s="91">
        <f t="shared" si="268"/>
        <v>0</v>
      </c>
      <c r="AE1223" s="88" t="str">
        <f t="shared" si="274"/>
        <v xml:space="preserve"> </v>
      </c>
      <c r="AF1223" s="91" t="str">
        <f t="shared" si="269"/>
        <v xml:space="preserve"> </v>
      </c>
      <c r="AG1223" s="78"/>
      <c r="AH1223" s="78"/>
      <c r="AI1223" s="78"/>
      <c r="AK1223" s="94" t="str">
        <f t="shared" si="270"/>
        <v>≤60</v>
      </c>
      <c r="AL1223" s="94">
        <f t="shared" ca="1" si="271"/>
        <v>43</v>
      </c>
      <c r="AM1223" s="95">
        <f t="shared" si="266"/>
        <v>0</v>
      </c>
      <c r="AN1223" s="95">
        <f t="shared" si="267"/>
        <v>0</v>
      </c>
      <c r="AO1223" s="96">
        <f t="shared" si="275"/>
        <v>0</v>
      </c>
      <c r="AP1223" s="96">
        <f t="shared" si="276"/>
        <v>0</v>
      </c>
    </row>
    <row r="1224" spans="2:42" s="97" customFormat="1" ht="52.8" x14ac:dyDescent="0.3">
      <c r="B1224" s="79">
        <f t="shared" si="277"/>
        <v>1221</v>
      </c>
      <c r="C1224" s="79"/>
      <c r="D1224" s="80" t="s">
        <v>94</v>
      </c>
      <c r="E1224" s="80"/>
      <c r="F1224" s="81"/>
      <c r="G1224" s="82" t="str">
        <f t="shared" si="265"/>
        <v xml:space="preserve">Группа от QF </v>
      </c>
      <c r="H1224" s="83"/>
      <c r="I1224" s="83"/>
      <c r="J1224" s="83"/>
      <c r="K1224" s="83"/>
      <c r="L1224" s="127"/>
      <c r="M1224" s="127"/>
      <c r="N1224" s="84"/>
      <c r="O1224" s="85"/>
      <c r="P1224" s="85"/>
      <c r="Q1224" s="85"/>
      <c r="R1224" s="86"/>
      <c r="S1224" s="80"/>
      <c r="T1224" s="87"/>
      <c r="U1224" s="88" t="str">
        <f t="shared" si="272"/>
        <v xml:space="preserve"> </v>
      </c>
      <c r="V1224" s="89"/>
      <c r="W1224" s="90" t="str">
        <f t="shared" si="273"/>
        <v xml:space="preserve"> </v>
      </c>
      <c r="X1224" s="90"/>
      <c r="Y1224" s="90"/>
      <c r="Z1224" s="90"/>
      <c r="AA1224" s="90"/>
      <c r="AB1224" s="87" t="s">
        <v>74</v>
      </c>
      <c r="AC1224" s="76"/>
      <c r="AD1224" s="91">
        <f t="shared" si="268"/>
        <v>0</v>
      </c>
      <c r="AE1224" s="88" t="str">
        <f t="shared" si="274"/>
        <v xml:space="preserve"> </v>
      </c>
      <c r="AF1224" s="91" t="str">
        <f t="shared" si="269"/>
        <v xml:space="preserve"> </v>
      </c>
      <c r="AG1224" s="78"/>
      <c r="AH1224" s="78"/>
      <c r="AI1224" s="78"/>
      <c r="AK1224" s="94" t="str">
        <f t="shared" si="270"/>
        <v>≤60</v>
      </c>
      <c r="AL1224" s="94">
        <f t="shared" ca="1" si="271"/>
        <v>32</v>
      </c>
      <c r="AM1224" s="95">
        <f t="shared" si="266"/>
        <v>0</v>
      </c>
      <c r="AN1224" s="95">
        <f t="shared" si="267"/>
        <v>0</v>
      </c>
      <c r="AO1224" s="96">
        <f t="shared" si="275"/>
        <v>0</v>
      </c>
      <c r="AP1224" s="96">
        <f t="shared" si="276"/>
        <v>0</v>
      </c>
    </row>
    <row r="1225" spans="2:42" s="97" customFormat="1" ht="52.8" x14ac:dyDescent="0.3">
      <c r="B1225" s="79">
        <f t="shared" si="277"/>
        <v>1222</v>
      </c>
      <c r="C1225" s="79"/>
      <c r="D1225" s="80" t="s">
        <v>94</v>
      </c>
      <c r="E1225" s="80"/>
      <c r="F1225" s="81"/>
      <c r="G1225" s="82" t="str">
        <f t="shared" si="265"/>
        <v xml:space="preserve">Группа от QF </v>
      </c>
      <c r="H1225" s="83"/>
      <c r="I1225" s="83"/>
      <c r="J1225" s="83"/>
      <c r="K1225" s="83"/>
      <c r="L1225" s="127"/>
      <c r="M1225" s="127"/>
      <c r="N1225" s="84"/>
      <c r="O1225" s="85"/>
      <c r="P1225" s="85"/>
      <c r="Q1225" s="85"/>
      <c r="R1225" s="86"/>
      <c r="S1225" s="80"/>
      <c r="T1225" s="87"/>
      <c r="U1225" s="88" t="str">
        <f t="shared" si="272"/>
        <v xml:space="preserve"> </v>
      </c>
      <c r="V1225" s="89"/>
      <c r="W1225" s="90" t="str">
        <f t="shared" si="273"/>
        <v xml:space="preserve"> </v>
      </c>
      <c r="X1225" s="90"/>
      <c r="Y1225" s="90"/>
      <c r="Z1225" s="90"/>
      <c r="AA1225" s="90"/>
      <c r="AB1225" s="87" t="s">
        <v>74</v>
      </c>
      <c r="AC1225" s="76"/>
      <c r="AD1225" s="91">
        <f t="shared" si="268"/>
        <v>0</v>
      </c>
      <c r="AE1225" s="88" t="str">
        <f t="shared" si="274"/>
        <v xml:space="preserve"> </v>
      </c>
      <c r="AF1225" s="91" t="str">
        <f t="shared" si="269"/>
        <v xml:space="preserve"> </v>
      </c>
      <c r="AG1225" s="78"/>
      <c r="AH1225" s="78"/>
      <c r="AI1225" s="78"/>
      <c r="AK1225" s="94" t="str">
        <f t="shared" si="270"/>
        <v>≤60</v>
      </c>
      <c r="AL1225" s="94">
        <f t="shared" ca="1" si="271"/>
        <v>39</v>
      </c>
      <c r="AM1225" s="95">
        <f t="shared" si="266"/>
        <v>0</v>
      </c>
      <c r="AN1225" s="95">
        <f t="shared" si="267"/>
        <v>0</v>
      </c>
      <c r="AO1225" s="96">
        <f t="shared" si="275"/>
        <v>0</v>
      </c>
      <c r="AP1225" s="96">
        <f t="shared" si="276"/>
        <v>0</v>
      </c>
    </row>
    <row r="1226" spans="2:42" s="97" customFormat="1" ht="52.8" x14ac:dyDescent="0.3">
      <c r="B1226" s="79">
        <f t="shared" si="277"/>
        <v>1223</v>
      </c>
      <c r="C1226" s="79"/>
      <c r="D1226" s="80" t="s">
        <v>94</v>
      </c>
      <c r="E1226" s="80"/>
      <c r="F1226" s="81"/>
      <c r="G1226" s="82" t="str">
        <f t="shared" si="265"/>
        <v xml:space="preserve">Группа от QF </v>
      </c>
      <c r="H1226" s="83"/>
      <c r="I1226" s="83"/>
      <c r="J1226" s="83"/>
      <c r="K1226" s="83"/>
      <c r="L1226" s="127"/>
      <c r="M1226" s="127"/>
      <c r="N1226" s="84"/>
      <c r="O1226" s="85"/>
      <c r="P1226" s="85"/>
      <c r="Q1226" s="85"/>
      <c r="R1226" s="86"/>
      <c r="S1226" s="80"/>
      <c r="T1226" s="87"/>
      <c r="U1226" s="88" t="str">
        <f t="shared" si="272"/>
        <v xml:space="preserve"> </v>
      </c>
      <c r="V1226" s="89"/>
      <c r="W1226" s="90" t="str">
        <f t="shared" si="273"/>
        <v xml:space="preserve"> </v>
      </c>
      <c r="X1226" s="90"/>
      <c r="Y1226" s="90"/>
      <c r="Z1226" s="90"/>
      <c r="AA1226" s="90"/>
      <c r="AB1226" s="87" t="s">
        <v>74</v>
      </c>
      <c r="AC1226" s="76"/>
      <c r="AD1226" s="91">
        <f t="shared" si="268"/>
        <v>0</v>
      </c>
      <c r="AE1226" s="88" t="str">
        <f t="shared" si="274"/>
        <v xml:space="preserve"> </v>
      </c>
      <c r="AF1226" s="91" t="str">
        <f t="shared" si="269"/>
        <v xml:space="preserve"> </v>
      </c>
      <c r="AG1226" s="78"/>
      <c r="AH1226" s="78"/>
      <c r="AI1226" s="78"/>
      <c r="AK1226" s="94" t="str">
        <f t="shared" si="270"/>
        <v>≤60</v>
      </c>
      <c r="AL1226" s="94">
        <f t="shared" ca="1" si="271"/>
        <v>42</v>
      </c>
      <c r="AM1226" s="95">
        <f t="shared" si="266"/>
        <v>0</v>
      </c>
      <c r="AN1226" s="95">
        <f t="shared" si="267"/>
        <v>0</v>
      </c>
      <c r="AO1226" s="96">
        <f t="shared" si="275"/>
        <v>0</v>
      </c>
      <c r="AP1226" s="96">
        <f t="shared" si="276"/>
        <v>0</v>
      </c>
    </row>
    <row r="1227" spans="2:42" s="97" customFormat="1" ht="52.8" x14ac:dyDescent="0.3">
      <c r="B1227" s="79">
        <f t="shared" si="277"/>
        <v>1224</v>
      </c>
      <c r="C1227" s="79"/>
      <c r="D1227" s="80" t="s">
        <v>94</v>
      </c>
      <c r="E1227" s="80"/>
      <c r="F1227" s="81"/>
      <c r="G1227" s="82" t="str">
        <f t="shared" si="265"/>
        <v xml:space="preserve">Группа от QF </v>
      </c>
      <c r="H1227" s="83"/>
      <c r="I1227" s="83"/>
      <c r="J1227" s="83"/>
      <c r="K1227" s="83"/>
      <c r="L1227" s="127"/>
      <c r="M1227" s="127"/>
      <c r="N1227" s="84"/>
      <c r="O1227" s="85"/>
      <c r="P1227" s="85"/>
      <c r="Q1227" s="85"/>
      <c r="R1227" s="86"/>
      <c r="S1227" s="80"/>
      <c r="T1227" s="87"/>
      <c r="U1227" s="88" t="str">
        <f t="shared" si="272"/>
        <v xml:space="preserve"> </v>
      </c>
      <c r="V1227" s="89"/>
      <c r="W1227" s="90" t="str">
        <f t="shared" si="273"/>
        <v xml:space="preserve"> </v>
      </c>
      <c r="X1227" s="90"/>
      <c r="Y1227" s="90"/>
      <c r="Z1227" s="90"/>
      <c r="AA1227" s="90"/>
      <c r="AB1227" s="87" t="s">
        <v>74</v>
      </c>
      <c r="AC1227" s="76"/>
      <c r="AD1227" s="91">
        <f t="shared" si="268"/>
        <v>0</v>
      </c>
      <c r="AE1227" s="88" t="str">
        <f t="shared" si="274"/>
        <v xml:space="preserve"> </v>
      </c>
      <c r="AF1227" s="91" t="str">
        <f t="shared" si="269"/>
        <v xml:space="preserve"> </v>
      </c>
      <c r="AG1227" s="78"/>
      <c r="AH1227" s="78"/>
      <c r="AI1227" s="78"/>
      <c r="AK1227" s="94" t="str">
        <f t="shared" si="270"/>
        <v>≤60</v>
      </c>
      <c r="AL1227" s="94">
        <f t="shared" ca="1" si="271"/>
        <v>46</v>
      </c>
      <c r="AM1227" s="95">
        <f t="shared" si="266"/>
        <v>0</v>
      </c>
      <c r="AN1227" s="95">
        <f t="shared" si="267"/>
        <v>0</v>
      </c>
      <c r="AO1227" s="96">
        <f t="shared" si="275"/>
        <v>0</v>
      </c>
      <c r="AP1227" s="96">
        <f t="shared" si="276"/>
        <v>0</v>
      </c>
    </row>
    <row r="1228" spans="2:42" s="97" customFormat="1" ht="52.8" x14ac:dyDescent="0.3">
      <c r="B1228" s="79">
        <f t="shared" si="277"/>
        <v>1225</v>
      </c>
      <c r="C1228" s="79"/>
      <c r="D1228" s="80" t="s">
        <v>94</v>
      </c>
      <c r="E1228" s="80"/>
      <c r="F1228" s="81"/>
      <c r="G1228" s="82" t="str">
        <f t="shared" si="265"/>
        <v xml:space="preserve">Группа от QF </v>
      </c>
      <c r="H1228" s="83"/>
      <c r="I1228" s="83"/>
      <c r="J1228" s="83"/>
      <c r="K1228" s="83"/>
      <c r="L1228" s="127"/>
      <c r="M1228" s="127"/>
      <c r="N1228" s="84"/>
      <c r="O1228" s="85"/>
      <c r="P1228" s="85"/>
      <c r="Q1228" s="85"/>
      <c r="R1228" s="86"/>
      <c r="S1228" s="80"/>
      <c r="T1228" s="87"/>
      <c r="U1228" s="88" t="str">
        <f t="shared" si="272"/>
        <v xml:space="preserve"> </v>
      </c>
      <c r="V1228" s="89"/>
      <c r="W1228" s="90" t="str">
        <f t="shared" si="273"/>
        <v xml:space="preserve"> </v>
      </c>
      <c r="X1228" s="90"/>
      <c r="Y1228" s="90"/>
      <c r="Z1228" s="90"/>
      <c r="AA1228" s="90"/>
      <c r="AB1228" s="87" t="s">
        <v>74</v>
      </c>
      <c r="AC1228" s="76"/>
      <c r="AD1228" s="91">
        <f t="shared" si="268"/>
        <v>0</v>
      </c>
      <c r="AE1228" s="88" t="str">
        <f t="shared" si="274"/>
        <v xml:space="preserve"> </v>
      </c>
      <c r="AF1228" s="91" t="str">
        <f t="shared" si="269"/>
        <v xml:space="preserve"> </v>
      </c>
      <c r="AG1228" s="78"/>
      <c r="AH1228" s="78"/>
      <c r="AI1228" s="78"/>
      <c r="AK1228" s="94" t="str">
        <f t="shared" si="270"/>
        <v>≤60</v>
      </c>
      <c r="AL1228" s="94">
        <f t="shared" ca="1" si="271"/>
        <v>28</v>
      </c>
      <c r="AM1228" s="95">
        <f t="shared" si="266"/>
        <v>0</v>
      </c>
      <c r="AN1228" s="95">
        <f t="shared" si="267"/>
        <v>0</v>
      </c>
      <c r="AO1228" s="96">
        <f t="shared" si="275"/>
        <v>0</v>
      </c>
      <c r="AP1228" s="96">
        <f t="shared" si="276"/>
        <v>0</v>
      </c>
    </row>
    <row r="1229" spans="2:42" s="97" customFormat="1" ht="52.8" x14ac:dyDescent="0.3">
      <c r="B1229" s="79">
        <f t="shared" si="277"/>
        <v>1226</v>
      </c>
      <c r="C1229" s="79"/>
      <c r="D1229" s="80" t="s">
        <v>94</v>
      </c>
      <c r="E1229" s="80"/>
      <c r="F1229" s="81"/>
      <c r="G1229" s="82" t="str">
        <f t="shared" ref="G1229:G1292" si="278">CONCATENATE(D1229," ",F1229,E1229)</f>
        <v xml:space="preserve">Группа от QF </v>
      </c>
      <c r="H1229" s="83"/>
      <c r="I1229" s="83"/>
      <c r="J1229" s="83"/>
      <c r="K1229" s="83"/>
      <c r="L1229" s="127"/>
      <c r="M1229" s="127"/>
      <c r="N1229" s="84"/>
      <c r="O1229" s="85"/>
      <c r="P1229" s="85"/>
      <c r="Q1229" s="85"/>
      <c r="R1229" s="86"/>
      <c r="S1229" s="80"/>
      <c r="T1229" s="87"/>
      <c r="U1229" s="88" t="str">
        <f t="shared" si="272"/>
        <v xml:space="preserve"> </v>
      </c>
      <c r="V1229" s="89"/>
      <c r="W1229" s="90" t="str">
        <f t="shared" si="273"/>
        <v xml:space="preserve"> </v>
      </c>
      <c r="X1229" s="90"/>
      <c r="Y1229" s="90"/>
      <c r="Z1229" s="90"/>
      <c r="AA1229" s="90"/>
      <c r="AB1229" s="87" t="s">
        <v>74</v>
      </c>
      <c r="AC1229" s="76"/>
      <c r="AD1229" s="91">
        <f t="shared" si="268"/>
        <v>0</v>
      </c>
      <c r="AE1229" s="88" t="str">
        <f t="shared" si="274"/>
        <v xml:space="preserve"> </v>
      </c>
      <c r="AF1229" s="91" t="str">
        <f t="shared" si="269"/>
        <v xml:space="preserve"> </v>
      </c>
      <c r="AG1229" s="78"/>
      <c r="AH1229" s="78"/>
      <c r="AI1229" s="78"/>
      <c r="AK1229" s="94" t="str">
        <f t="shared" si="270"/>
        <v>≤60</v>
      </c>
      <c r="AL1229" s="94">
        <f t="shared" ca="1" si="271"/>
        <v>35</v>
      </c>
      <c r="AM1229" s="95">
        <f t="shared" si="266"/>
        <v>0</v>
      </c>
      <c r="AN1229" s="95">
        <f t="shared" si="267"/>
        <v>0</v>
      </c>
      <c r="AO1229" s="96">
        <f t="shared" si="275"/>
        <v>0</v>
      </c>
      <c r="AP1229" s="96">
        <f t="shared" si="276"/>
        <v>0</v>
      </c>
    </row>
    <row r="1230" spans="2:42" s="97" customFormat="1" ht="52.8" x14ac:dyDescent="0.3">
      <c r="B1230" s="79">
        <f t="shared" si="277"/>
        <v>1227</v>
      </c>
      <c r="C1230" s="79"/>
      <c r="D1230" s="80" t="s">
        <v>94</v>
      </c>
      <c r="E1230" s="80"/>
      <c r="F1230" s="81"/>
      <c r="G1230" s="82" t="str">
        <f t="shared" si="278"/>
        <v xml:space="preserve">Группа от QF </v>
      </c>
      <c r="H1230" s="83"/>
      <c r="I1230" s="83"/>
      <c r="J1230" s="83"/>
      <c r="K1230" s="83"/>
      <c r="L1230" s="127"/>
      <c r="M1230" s="127"/>
      <c r="N1230" s="84"/>
      <c r="O1230" s="85"/>
      <c r="P1230" s="85"/>
      <c r="Q1230" s="85"/>
      <c r="R1230" s="86"/>
      <c r="S1230" s="80"/>
      <c r="T1230" s="87"/>
      <c r="U1230" s="88" t="str">
        <f t="shared" si="272"/>
        <v xml:space="preserve"> </v>
      </c>
      <c r="V1230" s="89"/>
      <c r="W1230" s="90" t="str">
        <f t="shared" si="273"/>
        <v xml:space="preserve"> </v>
      </c>
      <c r="X1230" s="90"/>
      <c r="Y1230" s="90"/>
      <c r="Z1230" s="90"/>
      <c r="AA1230" s="90"/>
      <c r="AB1230" s="87" t="s">
        <v>74</v>
      </c>
      <c r="AC1230" s="76"/>
      <c r="AD1230" s="91">
        <f t="shared" si="268"/>
        <v>0</v>
      </c>
      <c r="AE1230" s="88" t="str">
        <f t="shared" si="274"/>
        <v xml:space="preserve"> </v>
      </c>
      <c r="AF1230" s="91" t="str">
        <f t="shared" si="269"/>
        <v xml:space="preserve"> </v>
      </c>
      <c r="AG1230" s="78"/>
      <c r="AH1230" s="78"/>
      <c r="AI1230" s="78"/>
      <c r="AK1230" s="94" t="str">
        <f t="shared" si="270"/>
        <v>≤60</v>
      </c>
      <c r="AL1230" s="94">
        <f t="shared" ca="1" si="271"/>
        <v>23</v>
      </c>
      <c r="AM1230" s="95">
        <f t="shared" ref="AM1230:AM1293" si="279">IF(V1230=$AG$1,L1230*3,IF(V1230=$AH$1,L1230*5,IF(V1230=$AI$1,L1230*8,IF(V1230=$AJ$1,L1230*12,0))))</f>
        <v>0</v>
      </c>
      <c r="AN1230" s="95">
        <f t="shared" ref="AN1230:AN1293" si="280">IF(V1230=$AG$1,L1230*5,IF(V1230=$AH$1,L1230*10,IF(V1230=$AI$1,L1230*10,IF(V1230=$AJ$1,L1230*0,0))))</f>
        <v>0</v>
      </c>
      <c r="AO1230" s="96">
        <f t="shared" si="275"/>
        <v>0</v>
      </c>
      <c r="AP1230" s="96">
        <f t="shared" si="276"/>
        <v>0</v>
      </c>
    </row>
    <row r="1231" spans="2:42" s="97" customFormat="1" ht="52.8" x14ac:dyDescent="0.3">
      <c r="B1231" s="79">
        <f t="shared" si="277"/>
        <v>1228</v>
      </c>
      <c r="C1231" s="79"/>
      <c r="D1231" s="80" t="s">
        <v>94</v>
      </c>
      <c r="E1231" s="80"/>
      <c r="F1231" s="81"/>
      <c r="G1231" s="82" t="str">
        <f t="shared" si="278"/>
        <v xml:space="preserve">Группа от QF </v>
      </c>
      <c r="H1231" s="83"/>
      <c r="I1231" s="83"/>
      <c r="J1231" s="83"/>
      <c r="K1231" s="83"/>
      <c r="L1231" s="127"/>
      <c r="M1231" s="127"/>
      <c r="N1231" s="84"/>
      <c r="O1231" s="85"/>
      <c r="P1231" s="85"/>
      <c r="Q1231" s="85"/>
      <c r="R1231" s="86"/>
      <c r="S1231" s="80"/>
      <c r="T1231" s="87"/>
      <c r="U1231" s="88" t="str">
        <f t="shared" si="272"/>
        <v xml:space="preserve"> </v>
      </c>
      <c r="V1231" s="89"/>
      <c r="W1231" s="90" t="str">
        <f t="shared" si="273"/>
        <v xml:space="preserve"> </v>
      </c>
      <c r="X1231" s="90"/>
      <c r="Y1231" s="90"/>
      <c r="Z1231" s="90"/>
      <c r="AA1231" s="90"/>
      <c r="AB1231" s="87" t="s">
        <v>74</v>
      </c>
      <c r="AC1231" s="76"/>
      <c r="AD1231" s="91">
        <f t="shared" si="268"/>
        <v>0</v>
      </c>
      <c r="AE1231" s="88" t="str">
        <f t="shared" si="274"/>
        <v xml:space="preserve"> </v>
      </c>
      <c r="AF1231" s="91" t="str">
        <f t="shared" si="269"/>
        <v xml:space="preserve"> </v>
      </c>
      <c r="AG1231" s="78"/>
      <c r="AH1231" s="78"/>
      <c r="AI1231" s="78"/>
      <c r="AK1231" s="94" t="str">
        <f t="shared" si="270"/>
        <v>≤60</v>
      </c>
      <c r="AL1231" s="94">
        <f t="shared" ca="1" si="271"/>
        <v>22</v>
      </c>
      <c r="AM1231" s="95">
        <f t="shared" si="279"/>
        <v>0</v>
      </c>
      <c r="AN1231" s="95">
        <f t="shared" si="280"/>
        <v>0</v>
      </c>
      <c r="AO1231" s="96">
        <f t="shared" si="275"/>
        <v>0</v>
      </c>
      <c r="AP1231" s="96">
        <f t="shared" si="276"/>
        <v>0</v>
      </c>
    </row>
    <row r="1232" spans="2:42" s="97" customFormat="1" ht="52.8" x14ac:dyDescent="0.3">
      <c r="B1232" s="79">
        <f t="shared" si="277"/>
        <v>1229</v>
      </c>
      <c r="C1232" s="79"/>
      <c r="D1232" s="80" t="s">
        <v>94</v>
      </c>
      <c r="E1232" s="80"/>
      <c r="F1232" s="81"/>
      <c r="G1232" s="82" t="str">
        <f t="shared" si="278"/>
        <v xml:space="preserve">Группа от QF </v>
      </c>
      <c r="H1232" s="83"/>
      <c r="I1232" s="83"/>
      <c r="J1232" s="83"/>
      <c r="K1232" s="83"/>
      <c r="L1232" s="127"/>
      <c r="M1232" s="127"/>
      <c r="N1232" s="84"/>
      <c r="O1232" s="85"/>
      <c r="P1232" s="85"/>
      <c r="Q1232" s="85"/>
      <c r="R1232" s="86"/>
      <c r="S1232" s="80"/>
      <c r="T1232" s="87"/>
      <c r="U1232" s="88" t="str">
        <f t="shared" si="272"/>
        <v xml:space="preserve"> </v>
      </c>
      <c r="V1232" s="89"/>
      <c r="W1232" s="90" t="str">
        <f t="shared" si="273"/>
        <v xml:space="preserve"> </v>
      </c>
      <c r="X1232" s="90"/>
      <c r="Y1232" s="90"/>
      <c r="Z1232" s="90"/>
      <c r="AA1232" s="90"/>
      <c r="AB1232" s="87" t="s">
        <v>74</v>
      </c>
      <c r="AC1232" s="76"/>
      <c r="AD1232" s="91">
        <f t="shared" si="268"/>
        <v>0</v>
      </c>
      <c r="AE1232" s="88" t="str">
        <f t="shared" si="274"/>
        <v xml:space="preserve"> </v>
      </c>
      <c r="AF1232" s="91" t="str">
        <f t="shared" si="269"/>
        <v xml:space="preserve"> </v>
      </c>
      <c r="AG1232" s="78"/>
      <c r="AH1232" s="78"/>
      <c r="AI1232" s="78"/>
      <c r="AK1232" s="94" t="str">
        <f t="shared" si="270"/>
        <v>≤60</v>
      </c>
      <c r="AL1232" s="94">
        <f t="shared" ca="1" si="271"/>
        <v>45</v>
      </c>
      <c r="AM1232" s="95">
        <f t="shared" si="279"/>
        <v>0</v>
      </c>
      <c r="AN1232" s="95">
        <f t="shared" si="280"/>
        <v>0</v>
      </c>
      <c r="AO1232" s="96">
        <f t="shared" si="275"/>
        <v>0</v>
      </c>
      <c r="AP1232" s="96">
        <f t="shared" si="276"/>
        <v>0</v>
      </c>
    </row>
    <row r="1233" spans="2:42" s="97" customFormat="1" ht="52.8" x14ac:dyDescent="0.3">
      <c r="B1233" s="79">
        <f t="shared" si="277"/>
        <v>1230</v>
      </c>
      <c r="C1233" s="79"/>
      <c r="D1233" s="80" t="s">
        <v>94</v>
      </c>
      <c r="E1233" s="80"/>
      <c r="F1233" s="81"/>
      <c r="G1233" s="82" t="str">
        <f t="shared" si="278"/>
        <v xml:space="preserve">Группа от QF </v>
      </c>
      <c r="H1233" s="83"/>
      <c r="I1233" s="83"/>
      <c r="J1233" s="83"/>
      <c r="K1233" s="83"/>
      <c r="L1233" s="127"/>
      <c r="M1233" s="127"/>
      <c r="N1233" s="84"/>
      <c r="O1233" s="85"/>
      <c r="P1233" s="85"/>
      <c r="Q1233" s="85"/>
      <c r="R1233" s="86"/>
      <c r="S1233" s="80"/>
      <c r="T1233" s="87"/>
      <c r="U1233" s="88" t="str">
        <f t="shared" si="272"/>
        <v xml:space="preserve"> </v>
      </c>
      <c r="V1233" s="89"/>
      <c r="W1233" s="90" t="str">
        <f t="shared" si="273"/>
        <v xml:space="preserve"> </v>
      </c>
      <c r="X1233" s="90"/>
      <c r="Y1233" s="90"/>
      <c r="Z1233" s="90"/>
      <c r="AA1233" s="90"/>
      <c r="AB1233" s="87" t="s">
        <v>74</v>
      </c>
      <c r="AC1233" s="76"/>
      <c r="AD1233" s="91">
        <f t="shared" si="268"/>
        <v>0</v>
      </c>
      <c r="AE1233" s="88" t="str">
        <f t="shared" si="274"/>
        <v xml:space="preserve"> </v>
      </c>
      <c r="AF1233" s="91" t="str">
        <f t="shared" si="269"/>
        <v xml:space="preserve"> </v>
      </c>
      <c r="AG1233" s="78"/>
      <c r="AH1233" s="78"/>
      <c r="AI1233" s="78"/>
      <c r="AK1233" s="94" t="str">
        <f t="shared" si="270"/>
        <v>≤60</v>
      </c>
      <c r="AL1233" s="94">
        <f t="shared" ca="1" si="271"/>
        <v>25</v>
      </c>
      <c r="AM1233" s="95">
        <f t="shared" si="279"/>
        <v>0</v>
      </c>
      <c r="AN1233" s="95">
        <f t="shared" si="280"/>
        <v>0</v>
      </c>
      <c r="AO1233" s="96">
        <f t="shared" si="275"/>
        <v>0</v>
      </c>
      <c r="AP1233" s="96">
        <f t="shared" si="276"/>
        <v>0</v>
      </c>
    </row>
    <row r="1234" spans="2:42" s="97" customFormat="1" ht="52.8" x14ac:dyDescent="0.3">
      <c r="B1234" s="79">
        <f t="shared" si="277"/>
        <v>1231</v>
      </c>
      <c r="C1234" s="79"/>
      <c r="D1234" s="80" t="s">
        <v>94</v>
      </c>
      <c r="E1234" s="80"/>
      <c r="F1234" s="81"/>
      <c r="G1234" s="82" t="str">
        <f t="shared" si="278"/>
        <v xml:space="preserve">Группа от QF </v>
      </c>
      <c r="H1234" s="83"/>
      <c r="I1234" s="83"/>
      <c r="J1234" s="83"/>
      <c r="K1234" s="83"/>
      <c r="L1234" s="127"/>
      <c r="M1234" s="127"/>
      <c r="N1234" s="84"/>
      <c r="O1234" s="85"/>
      <c r="P1234" s="85"/>
      <c r="Q1234" s="85"/>
      <c r="R1234" s="86"/>
      <c r="S1234" s="80"/>
      <c r="T1234" s="87"/>
      <c r="U1234" s="88" t="str">
        <f t="shared" si="272"/>
        <v xml:space="preserve"> </v>
      </c>
      <c r="V1234" s="89"/>
      <c r="W1234" s="90" t="str">
        <f t="shared" si="273"/>
        <v xml:space="preserve"> </v>
      </c>
      <c r="X1234" s="90"/>
      <c r="Y1234" s="90"/>
      <c r="Z1234" s="90"/>
      <c r="AA1234" s="90"/>
      <c r="AB1234" s="87" t="s">
        <v>74</v>
      </c>
      <c r="AC1234" s="76"/>
      <c r="AD1234" s="91">
        <f t="shared" si="268"/>
        <v>0</v>
      </c>
      <c r="AE1234" s="88" t="str">
        <f t="shared" si="274"/>
        <v xml:space="preserve"> </v>
      </c>
      <c r="AF1234" s="91" t="str">
        <f t="shared" si="269"/>
        <v xml:space="preserve"> </v>
      </c>
      <c r="AG1234" s="78"/>
      <c r="AH1234" s="78"/>
      <c r="AI1234" s="78"/>
      <c r="AK1234" s="94" t="str">
        <f t="shared" si="270"/>
        <v>≤60</v>
      </c>
      <c r="AL1234" s="94">
        <f t="shared" ca="1" si="271"/>
        <v>38</v>
      </c>
      <c r="AM1234" s="95">
        <f t="shared" si="279"/>
        <v>0</v>
      </c>
      <c r="AN1234" s="95">
        <f t="shared" si="280"/>
        <v>0</v>
      </c>
      <c r="AO1234" s="96">
        <f t="shared" si="275"/>
        <v>0</v>
      </c>
      <c r="AP1234" s="96">
        <f t="shared" si="276"/>
        <v>0</v>
      </c>
    </row>
    <row r="1235" spans="2:42" s="97" customFormat="1" ht="52.8" x14ac:dyDescent="0.3">
      <c r="B1235" s="79">
        <f t="shared" si="277"/>
        <v>1232</v>
      </c>
      <c r="C1235" s="79"/>
      <c r="D1235" s="80" t="s">
        <v>94</v>
      </c>
      <c r="E1235" s="80"/>
      <c r="F1235" s="81"/>
      <c r="G1235" s="82" t="str">
        <f t="shared" si="278"/>
        <v xml:space="preserve">Группа от QF </v>
      </c>
      <c r="H1235" s="83"/>
      <c r="I1235" s="83"/>
      <c r="J1235" s="83"/>
      <c r="K1235" s="83"/>
      <c r="L1235" s="127"/>
      <c r="M1235" s="127"/>
      <c r="N1235" s="84"/>
      <c r="O1235" s="85"/>
      <c r="P1235" s="85"/>
      <c r="Q1235" s="85"/>
      <c r="R1235" s="86"/>
      <c r="S1235" s="80"/>
      <c r="T1235" s="87"/>
      <c r="U1235" s="88" t="str">
        <f t="shared" si="272"/>
        <v xml:space="preserve"> </v>
      </c>
      <c r="V1235" s="89"/>
      <c r="W1235" s="90" t="str">
        <f t="shared" si="273"/>
        <v xml:space="preserve"> </v>
      </c>
      <c r="X1235" s="90"/>
      <c r="Y1235" s="90"/>
      <c r="Z1235" s="90"/>
      <c r="AA1235" s="90"/>
      <c r="AB1235" s="87" t="s">
        <v>74</v>
      </c>
      <c r="AC1235" s="76"/>
      <c r="AD1235" s="91">
        <f t="shared" si="268"/>
        <v>0</v>
      </c>
      <c r="AE1235" s="88" t="str">
        <f t="shared" si="274"/>
        <v xml:space="preserve"> </v>
      </c>
      <c r="AF1235" s="91" t="str">
        <f t="shared" si="269"/>
        <v xml:space="preserve"> </v>
      </c>
      <c r="AG1235" s="78"/>
      <c r="AH1235" s="78"/>
      <c r="AI1235" s="78"/>
      <c r="AK1235" s="94" t="str">
        <f t="shared" si="270"/>
        <v>≤60</v>
      </c>
      <c r="AL1235" s="94">
        <f t="shared" ca="1" si="271"/>
        <v>37</v>
      </c>
      <c r="AM1235" s="95">
        <f t="shared" si="279"/>
        <v>0</v>
      </c>
      <c r="AN1235" s="95">
        <f t="shared" si="280"/>
        <v>0</v>
      </c>
      <c r="AO1235" s="96">
        <f t="shared" si="275"/>
        <v>0</v>
      </c>
      <c r="AP1235" s="96">
        <f t="shared" si="276"/>
        <v>0</v>
      </c>
    </row>
    <row r="1236" spans="2:42" s="97" customFormat="1" ht="52.8" x14ac:dyDescent="0.3">
      <c r="B1236" s="79">
        <f t="shared" si="277"/>
        <v>1233</v>
      </c>
      <c r="C1236" s="79"/>
      <c r="D1236" s="80" t="s">
        <v>94</v>
      </c>
      <c r="E1236" s="80"/>
      <c r="F1236" s="81"/>
      <c r="G1236" s="82" t="str">
        <f t="shared" si="278"/>
        <v xml:space="preserve">Группа от QF </v>
      </c>
      <c r="H1236" s="83"/>
      <c r="I1236" s="83"/>
      <c r="J1236" s="83"/>
      <c r="K1236" s="83"/>
      <c r="L1236" s="127"/>
      <c r="M1236" s="127"/>
      <c r="N1236" s="84"/>
      <c r="O1236" s="85"/>
      <c r="P1236" s="85"/>
      <c r="Q1236" s="85"/>
      <c r="R1236" s="86"/>
      <c r="S1236" s="80"/>
      <c r="T1236" s="87"/>
      <c r="U1236" s="88" t="str">
        <f t="shared" si="272"/>
        <v xml:space="preserve"> </v>
      </c>
      <c r="V1236" s="89"/>
      <c r="W1236" s="90" t="str">
        <f t="shared" si="273"/>
        <v xml:space="preserve"> </v>
      </c>
      <c r="X1236" s="90"/>
      <c r="Y1236" s="90"/>
      <c r="Z1236" s="90"/>
      <c r="AA1236" s="90"/>
      <c r="AB1236" s="87" t="s">
        <v>74</v>
      </c>
      <c r="AC1236" s="76"/>
      <c r="AD1236" s="91">
        <f t="shared" si="268"/>
        <v>0</v>
      </c>
      <c r="AE1236" s="88" t="str">
        <f t="shared" si="274"/>
        <v xml:space="preserve"> </v>
      </c>
      <c r="AF1236" s="91" t="str">
        <f t="shared" si="269"/>
        <v xml:space="preserve"> </v>
      </c>
      <c r="AG1236" s="78"/>
      <c r="AH1236" s="78"/>
      <c r="AI1236" s="78"/>
      <c r="AK1236" s="94" t="str">
        <f t="shared" si="270"/>
        <v>≤60</v>
      </c>
      <c r="AL1236" s="94">
        <f t="shared" ca="1" si="271"/>
        <v>48</v>
      </c>
      <c r="AM1236" s="95">
        <f t="shared" si="279"/>
        <v>0</v>
      </c>
      <c r="AN1236" s="95">
        <f t="shared" si="280"/>
        <v>0</v>
      </c>
      <c r="AO1236" s="96">
        <f t="shared" si="275"/>
        <v>0</v>
      </c>
      <c r="AP1236" s="96">
        <f t="shared" si="276"/>
        <v>0</v>
      </c>
    </row>
    <row r="1237" spans="2:42" s="97" customFormat="1" ht="52.8" x14ac:dyDescent="0.3">
      <c r="B1237" s="79">
        <f t="shared" si="277"/>
        <v>1234</v>
      </c>
      <c r="C1237" s="79"/>
      <c r="D1237" s="80" t="s">
        <v>94</v>
      </c>
      <c r="E1237" s="80"/>
      <c r="F1237" s="81"/>
      <c r="G1237" s="82" t="str">
        <f t="shared" si="278"/>
        <v xml:space="preserve">Группа от QF </v>
      </c>
      <c r="H1237" s="83"/>
      <c r="I1237" s="83"/>
      <c r="J1237" s="83"/>
      <c r="K1237" s="83"/>
      <c r="L1237" s="127"/>
      <c r="M1237" s="127"/>
      <c r="N1237" s="84"/>
      <c r="O1237" s="85"/>
      <c r="P1237" s="85"/>
      <c r="Q1237" s="85"/>
      <c r="R1237" s="86"/>
      <c r="S1237" s="80"/>
      <c r="T1237" s="87"/>
      <c r="U1237" s="88" t="str">
        <f t="shared" si="272"/>
        <v xml:space="preserve"> </v>
      </c>
      <c r="V1237" s="89"/>
      <c r="W1237" s="90" t="str">
        <f t="shared" si="273"/>
        <v xml:space="preserve"> </v>
      </c>
      <c r="X1237" s="90"/>
      <c r="Y1237" s="90"/>
      <c r="Z1237" s="90"/>
      <c r="AA1237" s="90"/>
      <c r="AB1237" s="87" t="s">
        <v>74</v>
      </c>
      <c r="AC1237" s="76"/>
      <c r="AD1237" s="91">
        <f t="shared" si="268"/>
        <v>0</v>
      </c>
      <c r="AE1237" s="88" t="str">
        <f t="shared" si="274"/>
        <v xml:space="preserve"> </v>
      </c>
      <c r="AF1237" s="91" t="str">
        <f t="shared" si="269"/>
        <v xml:space="preserve"> </v>
      </c>
      <c r="AG1237" s="78"/>
      <c r="AH1237" s="78"/>
      <c r="AI1237" s="78"/>
      <c r="AK1237" s="94" t="str">
        <f t="shared" si="270"/>
        <v>≤60</v>
      </c>
      <c r="AL1237" s="94">
        <f t="shared" ca="1" si="271"/>
        <v>31</v>
      </c>
      <c r="AM1237" s="95">
        <f t="shared" si="279"/>
        <v>0</v>
      </c>
      <c r="AN1237" s="95">
        <f t="shared" si="280"/>
        <v>0</v>
      </c>
      <c r="AO1237" s="96">
        <f t="shared" si="275"/>
        <v>0</v>
      </c>
      <c r="AP1237" s="96">
        <f t="shared" si="276"/>
        <v>0</v>
      </c>
    </row>
    <row r="1238" spans="2:42" s="97" customFormat="1" ht="52.8" x14ac:dyDescent="0.3">
      <c r="B1238" s="79">
        <f t="shared" si="277"/>
        <v>1235</v>
      </c>
      <c r="C1238" s="79"/>
      <c r="D1238" s="80" t="s">
        <v>94</v>
      </c>
      <c r="E1238" s="80"/>
      <c r="F1238" s="81"/>
      <c r="G1238" s="82" t="str">
        <f t="shared" si="278"/>
        <v xml:space="preserve">Группа от QF </v>
      </c>
      <c r="H1238" s="83"/>
      <c r="I1238" s="83"/>
      <c r="J1238" s="83"/>
      <c r="K1238" s="83"/>
      <c r="L1238" s="127"/>
      <c r="M1238" s="127"/>
      <c r="N1238" s="84"/>
      <c r="O1238" s="85"/>
      <c r="P1238" s="85"/>
      <c r="Q1238" s="85"/>
      <c r="R1238" s="86"/>
      <c r="S1238" s="80"/>
      <c r="T1238" s="87"/>
      <c r="U1238" s="88" t="str">
        <f t="shared" si="272"/>
        <v xml:space="preserve"> </v>
      </c>
      <c r="V1238" s="89"/>
      <c r="W1238" s="90" t="str">
        <f t="shared" si="273"/>
        <v xml:space="preserve"> </v>
      </c>
      <c r="X1238" s="90"/>
      <c r="Y1238" s="90"/>
      <c r="Z1238" s="90"/>
      <c r="AA1238" s="90"/>
      <c r="AB1238" s="87" t="s">
        <v>74</v>
      </c>
      <c r="AC1238" s="76"/>
      <c r="AD1238" s="91">
        <f t="shared" si="268"/>
        <v>0</v>
      </c>
      <c r="AE1238" s="88" t="str">
        <f t="shared" si="274"/>
        <v xml:space="preserve"> </v>
      </c>
      <c r="AF1238" s="91" t="str">
        <f t="shared" si="269"/>
        <v xml:space="preserve"> </v>
      </c>
      <c r="AG1238" s="78"/>
      <c r="AH1238" s="78"/>
      <c r="AI1238" s="78"/>
      <c r="AK1238" s="94" t="str">
        <f t="shared" si="270"/>
        <v>≤60</v>
      </c>
      <c r="AL1238" s="94">
        <f t="shared" ca="1" si="271"/>
        <v>43</v>
      </c>
      <c r="AM1238" s="95">
        <f t="shared" si="279"/>
        <v>0</v>
      </c>
      <c r="AN1238" s="95">
        <f t="shared" si="280"/>
        <v>0</v>
      </c>
      <c r="AO1238" s="96">
        <f t="shared" si="275"/>
        <v>0</v>
      </c>
      <c r="AP1238" s="96">
        <f t="shared" si="276"/>
        <v>0</v>
      </c>
    </row>
    <row r="1239" spans="2:42" s="97" customFormat="1" ht="52.8" x14ac:dyDescent="0.3">
      <c r="B1239" s="79">
        <f t="shared" si="277"/>
        <v>1236</v>
      </c>
      <c r="C1239" s="79"/>
      <c r="D1239" s="80" t="s">
        <v>94</v>
      </c>
      <c r="E1239" s="80"/>
      <c r="F1239" s="81"/>
      <c r="G1239" s="82" t="str">
        <f t="shared" si="278"/>
        <v xml:space="preserve">Группа от QF </v>
      </c>
      <c r="H1239" s="83"/>
      <c r="I1239" s="83"/>
      <c r="J1239" s="83"/>
      <c r="K1239" s="83"/>
      <c r="L1239" s="127"/>
      <c r="M1239" s="127"/>
      <c r="N1239" s="84"/>
      <c r="O1239" s="85"/>
      <c r="P1239" s="85"/>
      <c r="Q1239" s="85"/>
      <c r="R1239" s="86"/>
      <c r="S1239" s="80"/>
      <c r="T1239" s="87"/>
      <c r="U1239" s="88" t="str">
        <f t="shared" si="272"/>
        <v xml:space="preserve"> </v>
      </c>
      <c r="V1239" s="89"/>
      <c r="W1239" s="90" t="str">
        <f t="shared" si="273"/>
        <v xml:space="preserve"> </v>
      </c>
      <c r="X1239" s="90"/>
      <c r="Y1239" s="90"/>
      <c r="Z1239" s="90"/>
      <c r="AA1239" s="90"/>
      <c r="AB1239" s="87" t="s">
        <v>74</v>
      </c>
      <c r="AC1239" s="76"/>
      <c r="AD1239" s="91">
        <f t="shared" si="268"/>
        <v>0</v>
      </c>
      <c r="AE1239" s="88" t="str">
        <f t="shared" si="274"/>
        <v xml:space="preserve"> </v>
      </c>
      <c r="AF1239" s="91" t="str">
        <f t="shared" si="269"/>
        <v xml:space="preserve"> </v>
      </c>
      <c r="AG1239" s="78"/>
      <c r="AH1239" s="78"/>
      <c r="AI1239" s="78"/>
      <c r="AK1239" s="94" t="str">
        <f t="shared" si="270"/>
        <v>≤60</v>
      </c>
      <c r="AL1239" s="94">
        <f t="shared" ca="1" si="271"/>
        <v>45</v>
      </c>
      <c r="AM1239" s="95">
        <f t="shared" si="279"/>
        <v>0</v>
      </c>
      <c r="AN1239" s="95">
        <f t="shared" si="280"/>
        <v>0</v>
      </c>
      <c r="AO1239" s="96">
        <f t="shared" si="275"/>
        <v>0</v>
      </c>
      <c r="AP1239" s="96">
        <f t="shared" si="276"/>
        <v>0</v>
      </c>
    </row>
    <row r="1240" spans="2:42" s="97" customFormat="1" ht="52.8" x14ac:dyDescent="0.3">
      <c r="B1240" s="79">
        <f t="shared" si="277"/>
        <v>1237</v>
      </c>
      <c r="C1240" s="79"/>
      <c r="D1240" s="80" t="s">
        <v>94</v>
      </c>
      <c r="E1240" s="80"/>
      <c r="F1240" s="81"/>
      <c r="G1240" s="82" t="str">
        <f t="shared" si="278"/>
        <v xml:space="preserve">Группа от QF </v>
      </c>
      <c r="H1240" s="83"/>
      <c r="I1240" s="83"/>
      <c r="J1240" s="83"/>
      <c r="K1240" s="83"/>
      <c r="L1240" s="127"/>
      <c r="M1240" s="127"/>
      <c r="N1240" s="84"/>
      <c r="O1240" s="85"/>
      <c r="P1240" s="85"/>
      <c r="Q1240" s="85"/>
      <c r="R1240" s="86"/>
      <c r="S1240" s="80"/>
      <c r="T1240" s="87"/>
      <c r="U1240" s="88" t="str">
        <f t="shared" si="272"/>
        <v xml:space="preserve"> </v>
      </c>
      <c r="V1240" s="89"/>
      <c r="W1240" s="90" t="str">
        <f t="shared" si="273"/>
        <v xml:space="preserve"> </v>
      </c>
      <c r="X1240" s="90"/>
      <c r="Y1240" s="90"/>
      <c r="Z1240" s="90"/>
      <c r="AA1240" s="90"/>
      <c r="AB1240" s="87" t="s">
        <v>74</v>
      </c>
      <c r="AC1240" s="76"/>
      <c r="AD1240" s="91">
        <f t="shared" si="268"/>
        <v>0</v>
      </c>
      <c r="AE1240" s="88" t="str">
        <f t="shared" si="274"/>
        <v xml:space="preserve"> </v>
      </c>
      <c r="AF1240" s="91" t="str">
        <f t="shared" si="269"/>
        <v xml:space="preserve"> </v>
      </c>
      <c r="AG1240" s="78"/>
      <c r="AH1240" s="78"/>
      <c r="AI1240" s="78"/>
      <c r="AK1240" s="94" t="str">
        <f t="shared" si="270"/>
        <v>≤60</v>
      </c>
      <c r="AL1240" s="94">
        <f t="shared" ca="1" si="271"/>
        <v>22</v>
      </c>
      <c r="AM1240" s="95">
        <f t="shared" si="279"/>
        <v>0</v>
      </c>
      <c r="AN1240" s="95">
        <f t="shared" si="280"/>
        <v>0</v>
      </c>
      <c r="AO1240" s="96">
        <f t="shared" si="275"/>
        <v>0</v>
      </c>
      <c r="AP1240" s="96">
        <f t="shared" si="276"/>
        <v>0</v>
      </c>
    </row>
    <row r="1241" spans="2:42" s="97" customFormat="1" ht="52.8" x14ac:dyDescent="0.3">
      <c r="B1241" s="79">
        <f t="shared" si="277"/>
        <v>1238</v>
      </c>
      <c r="C1241" s="79"/>
      <c r="D1241" s="80" t="s">
        <v>94</v>
      </c>
      <c r="E1241" s="80"/>
      <c r="F1241" s="81"/>
      <c r="G1241" s="82" t="str">
        <f t="shared" si="278"/>
        <v xml:space="preserve">Группа от QF </v>
      </c>
      <c r="H1241" s="83"/>
      <c r="I1241" s="83"/>
      <c r="J1241" s="83"/>
      <c r="K1241" s="83"/>
      <c r="L1241" s="127"/>
      <c r="M1241" s="127"/>
      <c r="N1241" s="84"/>
      <c r="O1241" s="85"/>
      <c r="P1241" s="85"/>
      <c r="Q1241" s="85"/>
      <c r="R1241" s="86"/>
      <c r="S1241" s="80"/>
      <c r="T1241" s="87"/>
      <c r="U1241" s="88" t="str">
        <f t="shared" si="272"/>
        <v xml:space="preserve"> </v>
      </c>
      <c r="V1241" s="89"/>
      <c r="W1241" s="90" t="str">
        <f t="shared" si="273"/>
        <v xml:space="preserve"> </v>
      </c>
      <c r="X1241" s="90"/>
      <c r="Y1241" s="90"/>
      <c r="Z1241" s="90"/>
      <c r="AA1241" s="90"/>
      <c r="AB1241" s="87" t="s">
        <v>74</v>
      </c>
      <c r="AC1241" s="76"/>
      <c r="AD1241" s="91">
        <f t="shared" si="268"/>
        <v>0</v>
      </c>
      <c r="AE1241" s="88" t="str">
        <f t="shared" si="274"/>
        <v xml:space="preserve"> </v>
      </c>
      <c r="AF1241" s="91" t="str">
        <f t="shared" si="269"/>
        <v xml:space="preserve"> </v>
      </c>
      <c r="AG1241" s="78"/>
      <c r="AH1241" s="78"/>
      <c r="AI1241" s="78"/>
      <c r="AK1241" s="94" t="str">
        <f t="shared" si="270"/>
        <v>≤60</v>
      </c>
      <c r="AL1241" s="94">
        <f t="shared" ca="1" si="271"/>
        <v>40</v>
      </c>
      <c r="AM1241" s="95">
        <f t="shared" si="279"/>
        <v>0</v>
      </c>
      <c r="AN1241" s="95">
        <f t="shared" si="280"/>
        <v>0</v>
      </c>
      <c r="AO1241" s="96">
        <f t="shared" si="275"/>
        <v>0</v>
      </c>
      <c r="AP1241" s="96">
        <f t="shared" si="276"/>
        <v>0</v>
      </c>
    </row>
    <row r="1242" spans="2:42" s="97" customFormat="1" ht="52.8" x14ac:dyDescent="0.3">
      <c r="B1242" s="79">
        <f t="shared" si="277"/>
        <v>1239</v>
      </c>
      <c r="C1242" s="79"/>
      <c r="D1242" s="80" t="s">
        <v>94</v>
      </c>
      <c r="E1242" s="80"/>
      <c r="F1242" s="81"/>
      <c r="G1242" s="82" t="str">
        <f t="shared" si="278"/>
        <v xml:space="preserve">Группа от QF </v>
      </c>
      <c r="H1242" s="83"/>
      <c r="I1242" s="83"/>
      <c r="J1242" s="83"/>
      <c r="K1242" s="83"/>
      <c r="L1242" s="127"/>
      <c r="M1242" s="127"/>
      <c r="N1242" s="84"/>
      <c r="O1242" s="85"/>
      <c r="P1242" s="85"/>
      <c r="Q1242" s="85"/>
      <c r="R1242" s="86"/>
      <c r="S1242" s="80"/>
      <c r="T1242" s="87"/>
      <c r="U1242" s="88" t="str">
        <f t="shared" si="272"/>
        <v xml:space="preserve"> </v>
      </c>
      <c r="V1242" s="89"/>
      <c r="W1242" s="90" t="str">
        <f t="shared" si="273"/>
        <v xml:space="preserve"> </v>
      </c>
      <c r="X1242" s="90"/>
      <c r="Y1242" s="90"/>
      <c r="Z1242" s="90"/>
      <c r="AA1242" s="90"/>
      <c r="AB1242" s="87" t="s">
        <v>74</v>
      </c>
      <c r="AC1242" s="76"/>
      <c r="AD1242" s="91">
        <f t="shared" si="268"/>
        <v>0</v>
      </c>
      <c r="AE1242" s="88" t="str">
        <f t="shared" si="274"/>
        <v xml:space="preserve"> </v>
      </c>
      <c r="AF1242" s="91" t="str">
        <f t="shared" si="269"/>
        <v xml:space="preserve"> </v>
      </c>
      <c r="AG1242" s="78"/>
      <c r="AH1242" s="78"/>
      <c r="AI1242" s="78"/>
      <c r="AK1242" s="94" t="str">
        <f t="shared" si="270"/>
        <v>≤60</v>
      </c>
      <c r="AL1242" s="94">
        <f t="shared" ca="1" si="271"/>
        <v>45</v>
      </c>
      <c r="AM1242" s="95">
        <f t="shared" si="279"/>
        <v>0</v>
      </c>
      <c r="AN1242" s="95">
        <f t="shared" si="280"/>
        <v>0</v>
      </c>
      <c r="AO1242" s="96">
        <f t="shared" si="275"/>
        <v>0</v>
      </c>
      <c r="AP1242" s="96">
        <f t="shared" si="276"/>
        <v>0</v>
      </c>
    </row>
    <row r="1243" spans="2:42" s="97" customFormat="1" ht="52.8" x14ac:dyDescent="0.3">
      <c r="B1243" s="79">
        <f t="shared" si="277"/>
        <v>1240</v>
      </c>
      <c r="C1243" s="79"/>
      <c r="D1243" s="80" t="s">
        <v>94</v>
      </c>
      <c r="E1243" s="80"/>
      <c r="F1243" s="81"/>
      <c r="G1243" s="82" t="str">
        <f t="shared" si="278"/>
        <v xml:space="preserve">Группа от QF </v>
      </c>
      <c r="H1243" s="83"/>
      <c r="I1243" s="83"/>
      <c r="J1243" s="83"/>
      <c r="K1243" s="83"/>
      <c r="L1243" s="127"/>
      <c r="M1243" s="127"/>
      <c r="N1243" s="84"/>
      <c r="O1243" s="85"/>
      <c r="P1243" s="85"/>
      <c r="Q1243" s="85"/>
      <c r="R1243" s="86"/>
      <c r="S1243" s="80"/>
      <c r="T1243" s="87"/>
      <c r="U1243" s="88" t="str">
        <f t="shared" si="272"/>
        <v xml:space="preserve"> </v>
      </c>
      <c r="V1243" s="89"/>
      <c r="W1243" s="90" t="str">
        <f t="shared" si="273"/>
        <v xml:space="preserve"> </v>
      </c>
      <c r="X1243" s="90"/>
      <c r="Y1243" s="90"/>
      <c r="Z1243" s="90"/>
      <c r="AA1243" s="90"/>
      <c r="AB1243" s="87" t="s">
        <v>74</v>
      </c>
      <c r="AC1243" s="76"/>
      <c r="AD1243" s="91">
        <f t="shared" si="268"/>
        <v>0</v>
      </c>
      <c r="AE1243" s="88" t="str">
        <f t="shared" si="274"/>
        <v xml:space="preserve"> </v>
      </c>
      <c r="AF1243" s="91" t="str">
        <f t="shared" si="269"/>
        <v xml:space="preserve"> </v>
      </c>
      <c r="AG1243" s="78"/>
      <c r="AH1243" s="78"/>
      <c r="AI1243" s="78"/>
      <c r="AK1243" s="94" t="str">
        <f t="shared" si="270"/>
        <v>≤60</v>
      </c>
      <c r="AL1243" s="94">
        <f t="shared" ca="1" si="271"/>
        <v>34</v>
      </c>
      <c r="AM1243" s="95">
        <f t="shared" si="279"/>
        <v>0</v>
      </c>
      <c r="AN1243" s="95">
        <f t="shared" si="280"/>
        <v>0</v>
      </c>
      <c r="AO1243" s="96">
        <f t="shared" si="275"/>
        <v>0</v>
      </c>
      <c r="AP1243" s="96">
        <f t="shared" si="276"/>
        <v>0</v>
      </c>
    </row>
    <row r="1244" spans="2:42" s="97" customFormat="1" ht="52.8" x14ac:dyDescent="0.3">
      <c r="B1244" s="79">
        <f t="shared" si="277"/>
        <v>1241</v>
      </c>
      <c r="C1244" s="79"/>
      <c r="D1244" s="80" t="s">
        <v>94</v>
      </c>
      <c r="E1244" s="80"/>
      <c r="F1244" s="81"/>
      <c r="G1244" s="82" t="str">
        <f t="shared" si="278"/>
        <v xml:space="preserve">Группа от QF </v>
      </c>
      <c r="H1244" s="83"/>
      <c r="I1244" s="83"/>
      <c r="J1244" s="83"/>
      <c r="K1244" s="83"/>
      <c r="L1244" s="127"/>
      <c r="M1244" s="127"/>
      <c r="N1244" s="84"/>
      <c r="O1244" s="85"/>
      <c r="P1244" s="85"/>
      <c r="Q1244" s="85"/>
      <c r="R1244" s="86"/>
      <c r="S1244" s="80"/>
      <c r="T1244" s="87"/>
      <c r="U1244" s="88" t="str">
        <f t="shared" si="272"/>
        <v xml:space="preserve"> </v>
      </c>
      <c r="V1244" s="89"/>
      <c r="W1244" s="90" t="str">
        <f t="shared" si="273"/>
        <v xml:space="preserve"> </v>
      </c>
      <c r="X1244" s="90"/>
      <c r="Y1244" s="90"/>
      <c r="Z1244" s="90"/>
      <c r="AA1244" s="90"/>
      <c r="AB1244" s="87" t="s">
        <v>74</v>
      </c>
      <c r="AC1244" s="76"/>
      <c r="AD1244" s="91">
        <f t="shared" si="268"/>
        <v>0</v>
      </c>
      <c r="AE1244" s="88" t="str">
        <f t="shared" si="274"/>
        <v xml:space="preserve"> </v>
      </c>
      <c r="AF1244" s="91" t="str">
        <f t="shared" si="269"/>
        <v xml:space="preserve"> </v>
      </c>
      <c r="AG1244" s="78"/>
      <c r="AH1244" s="78"/>
      <c r="AI1244" s="78"/>
      <c r="AK1244" s="94" t="str">
        <f t="shared" si="270"/>
        <v>≤60</v>
      </c>
      <c r="AL1244" s="94">
        <f t="shared" ca="1" si="271"/>
        <v>33</v>
      </c>
      <c r="AM1244" s="95">
        <f t="shared" si="279"/>
        <v>0</v>
      </c>
      <c r="AN1244" s="95">
        <f t="shared" si="280"/>
        <v>0</v>
      </c>
      <c r="AO1244" s="96">
        <f t="shared" si="275"/>
        <v>0</v>
      </c>
      <c r="AP1244" s="96">
        <f t="shared" si="276"/>
        <v>0</v>
      </c>
    </row>
    <row r="1245" spans="2:42" s="97" customFormat="1" ht="52.8" x14ac:dyDescent="0.3">
      <c r="B1245" s="79">
        <f t="shared" si="277"/>
        <v>1242</v>
      </c>
      <c r="C1245" s="79"/>
      <c r="D1245" s="80" t="s">
        <v>94</v>
      </c>
      <c r="E1245" s="80"/>
      <c r="F1245" s="81"/>
      <c r="G1245" s="82" t="str">
        <f t="shared" si="278"/>
        <v xml:space="preserve">Группа от QF </v>
      </c>
      <c r="H1245" s="83"/>
      <c r="I1245" s="83"/>
      <c r="J1245" s="83"/>
      <c r="K1245" s="83"/>
      <c r="L1245" s="127"/>
      <c r="M1245" s="127"/>
      <c r="N1245" s="84"/>
      <c r="O1245" s="85"/>
      <c r="P1245" s="85"/>
      <c r="Q1245" s="85"/>
      <c r="R1245" s="86"/>
      <c r="S1245" s="80"/>
      <c r="T1245" s="87"/>
      <c r="U1245" s="88" t="str">
        <f t="shared" si="272"/>
        <v xml:space="preserve"> </v>
      </c>
      <c r="V1245" s="89"/>
      <c r="W1245" s="90" t="str">
        <f t="shared" si="273"/>
        <v xml:space="preserve"> </v>
      </c>
      <c r="X1245" s="90"/>
      <c r="Y1245" s="90"/>
      <c r="Z1245" s="90"/>
      <c r="AA1245" s="90"/>
      <c r="AB1245" s="87" t="s">
        <v>74</v>
      </c>
      <c r="AC1245" s="76"/>
      <c r="AD1245" s="91">
        <f t="shared" si="268"/>
        <v>0</v>
      </c>
      <c r="AE1245" s="88" t="str">
        <f t="shared" si="274"/>
        <v xml:space="preserve"> </v>
      </c>
      <c r="AF1245" s="91" t="str">
        <f t="shared" si="269"/>
        <v xml:space="preserve"> </v>
      </c>
      <c r="AG1245" s="78"/>
      <c r="AH1245" s="78"/>
      <c r="AI1245" s="78"/>
      <c r="AK1245" s="94" t="str">
        <f t="shared" si="270"/>
        <v>≤60</v>
      </c>
      <c r="AL1245" s="94">
        <f t="shared" ca="1" si="271"/>
        <v>20</v>
      </c>
      <c r="AM1245" s="95">
        <f t="shared" si="279"/>
        <v>0</v>
      </c>
      <c r="AN1245" s="95">
        <f t="shared" si="280"/>
        <v>0</v>
      </c>
      <c r="AO1245" s="96">
        <f t="shared" si="275"/>
        <v>0</v>
      </c>
      <c r="AP1245" s="96">
        <f t="shared" si="276"/>
        <v>0</v>
      </c>
    </row>
    <row r="1246" spans="2:42" s="97" customFormat="1" ht="52.8" x14ac:dyDescent="0.3">
      <c r="B1246" s="79">
        <f t="shared" si="277"/>
        <v>1243</v>
      </c>
      <c r="C1246" s="79"/>
      <c r="D1246" s="80" t="s">
        <v>94</v>
      </c>
      <c r="E1246" s="80"/>
      <c r="F1246" s="81"/>
      <c r="G1246" s="82" t="str">
        <f t="shared" si="278"/>
        <v xml:space="preserve">Группа от QF </v>
      </c>
      <c r="H1246" s="83"/>
      <c r="I1246" s="83"/>
      <c r="J1246" s="83"/>
      <c r="K1246" s="83"/>
      <c r="L1246" s="127"/>
      <c r="M1246" s="127"/>
      <c r="N1246" s="84"/>
      <c r="O1246" s="85"/>
      <c r="P1246" s="85"/>
      <c r="Q1246" s="85"/>
      <c r="R1246" s="86"/>
      <c r="S1246" s="80"/>
      <c r="T1246" s="87"/>
      <c r="U1246" s="88" t="str">
        <f t="shared" si="272"/>
        <v xml:space="preserve"> </v>
      </c>
      <c r="V1246" s="89"/>
      <c r="W1246" s="90" t="str">
        <f t="shared" si="273"/>
        <v xml:space="preserve"> </v>
      </c>
      <c r="X1246" s="90"/>
      <c r="Y1246" s="90"/>
      <c r="Z1246" s="90"/>
      <c r="AA1246" s="90"/>
      <c r="AB1246" s="87" t="s">
        <v>74</v>
      </c>
      <c r="AC1246" s="76"/>
      <c r="AD1246" s="91">
        <f t="shared" si="268"/>
        <v>0</v>
      </c>
      <c r="AE1246" s="88" t="str">
        <f t="shared" si="274"/>
        <v xml:space="preserve"> </v>
      </c>
      <c r="AF1246" s="91" t="str">
        <f t="shared" si="269"/>
        <v xml:space="preserve"> </v>
      </c>
      <c r="AG1246" s="78"/>
      <c r="AH1246" s="78"/>
      <c r="AI1246" s="78"/>
      <c r="AK1246" s="94" t="str">
        <f t="shared" si="270"/>
        <v>≤60</v>
      </c>
      <c r="AL1246" s="94">
        <f t="shared" ca="1" si="271"/>
        <v>28</v>
      </c>
      <c r="AM1246" s="95">
        <f t="shared" si="279"/>
        <v>0</v>
      </c>
      <c r="AN1246" s="95">
        <f t="shared" si="280"/>
        <v>0</v>
      </c>
      <c r="AO1246" s="96">
        <f t="shared" si="275"/>
        <v>0</v>
      </c>
      <c r="AP1246" s="96">
        <f t="shared" si="276"/>
        <v>0</v>
      </c>
    </row>
    <row r="1247" spans="2:42" s="97" customFormat="1" ht="52.8" x14ac:dyDescent="0.3">
      <c r="B1247" s="79">
        <f t="shared" si="277"/>
        <v>1244</v>
      </c>
      <c r="C1247" s="79"/>
      <c r="D1247" s="80" t="s">
        <v>94</v>
      </c>
      <c r="E1247" s="80"/>
      <c r="F1247" s="81"/>
      <c r="G1247" s="82" t="str">
        <f t="shared" si="278"/>
        <v xml:space="preserve">Группа от QF </v>
      </c>
      <c r="H1247" s="83"/>
      <c r="I1247" s="83"/>
      <c r="J1247" s="83"/>
      <c r="K1247" s="83"/>
      <c r="L1247" s="127"/>
      <c r="M1247" s="127"/>
      <c r="N1247" s="84"/>
      <c r="O1247" s="85"/>
      <c r="P1247" s="85"/>
      <c r="Q1247" s="85"/>
      <c r="R1247" s="86"/>
      <c r="S1247" s="80"/>
      <c r="T1247" s="87"/>
      <c r="U1247" s="88" t="str">
        <f t="shared" si="272"/>
        <v xml:space="preserve"> </v>
      </c>
      <c r="V1247" s="89"/>
      <c r="W1247" s="90" t="str">
        <f t="shared" si="273"/>
        <v xml:space="preserve"> </v>
      </c>
      <c r="X1247" s="90"/>
      <c r="Y1247" s="90"/>
      <c r="Z1247" s="90"/>
      <c r="AA1247" s="90"/>
      <c r="AB1247" s="87" t="s">
        <v>74</v>
      </c>
      <c r="AC1247" s="76"/>
      <c r="AD1247" s="91">
        <f t="shared" si="268"/>
        <v>0</v>
      </c>
      <c r="AE1247" s="88" t="str">
        <f t="shared" si="274"/>
        <v xml:space="preserve"> </v>
      </c>
      <c r="AF1247" s="91" t="str">
        <f t="shared" si="269"/>
        <v xml:space="preserve"> </v>
      </c>
      <c r="AG1247" s="78"/>
      <c r="AH1247" s="78"/>
      <c r="AI1247" s="78"/>
      <c r="AK1247" s="94" t="str">
        <f t="shared" si="270"/>
        <v>≤60</v>
      </c>
      <c r="AL1247" s="94">
        <f t="shared" ca="1" si="271"/>
        <v>39</v>
      </c>
      <c r="AM1247" s="95">
        <f t="shared" si="279"/>
        <v>0</v>
      </c>
      <c r="AN1247" s="95">
        <f t="shared" si="280"/>
        <v>0</v>
      </c>
      <c r="AO1247" s="96">
        <f t="shared" si="275"/>
        <v>0</v>
      </c>
      <c r="AP1247" s="96">
        <f t="shared" si="276"/>
        <v>0</v>
      </c>
    </row>
    <row r="1248" spans="2:42" s="97" customFormat="1" ht="52.8" x14ac:dyDescent="0.3">
      <c r="B1248" s="79">
        <f t="shared" si="277"/>
        <v>1245</v>
      </c>
      <c r="C1248" s="79"/>
      <c r="D1248" s="80" t="s">
        <v>94</v>
      </c>
      <c r="E1248" s="80"/>
      <c r="F1248" s="81"/>
      <c r="G1248" s="82" t="str">
        <f t="shared" si="278"/>
        <v xml:space="preserve">Группа от QF </v>
      </c>
      <c r="H1248" s="83"/>
      <c r="I1248" s="83"/>
      <c r="J1248" s="83"/>
      <c r="K1248" s="83"/>
      <c r="L1248" s="127"/>
      <c r="M1248" s="127"/>
      <c r="N1248" s="84"/>
      <c r="O1248" s="85"/>
      <c r="P1248" s="85"/>
      <c r="Q1248" s="85"/>
      <c r="R1248" s="86"/>
      <c r="S1248" s="80"/>
      <c r="T1248" s="87"/>
      <c r="U1248" s="88" t="str">
        <f t="shared" si="272"/>
        <v xml:space="preserve"> </v>
      </c>
      <c r="V1248" s="89"/>
      <c r="W1248" s="90" t="str">
        <f t="shared" si="273"/>
        <v xml:space="preserve"> </v>
      </c>
      <c r="X1248" s="90"/>
      <c r="Y1248" s="90"/>
      <c r="Z1248" s="90"/>
      <c r="AA1248" s="90"/>
      <c r="AB1248" s="87" t="s">
        <v>74</v>
      </c>
      <c r="AC1248" s="76"/>
      <c r="AD1248" s="91">
        <f t="shared" si="268"/>
        <v>0</v>
      </c>
      <c r="AE1248" s="88" t="str">
        <f t="shared" si="274"/>
        <v xml:space="preserve"> </v>
      </c>
      <c r="AF1248" s="91" t="str">
        <f t="shared" si="269"/>
        <v xml:space="preserve"> </v>
      </c>
      <c r="AG1248" s="78"/>
      <c r="AH1248" s="78"/>
      <c r="AI1248" s="78"/>
      <c r="AK1248" s="94" t="str">
        <f t="shared" si="270"/>
        <v>≤60</v>
      </c>
      <c r="AL1248" s="94">
        <f t="shared" ca="1" si="271"/>
        <v>44</v>
      </c>
      <c r="AM1248" s="95">
        <f t="shared" si="279"/>
        <v>0</v>
      </c>
      <c r="AN1248" s="95">
        <f t="shared" si="280"/>
        <v>0</v>
      </c>
      <c r="AO1248" s="96">
        <f t="shared" si="275"/>
        <v>0</v>
      </c>
      <c r="AP1248" s="96">
        <f t="shared" si="276"/>
        <v>0</v>
      </c>
    </row>
    <row r="1249" spans="2:42" s="97" customFormat="1" ht="52.8" x14ac:dyDescent="0.3">
      <c r="B1249" s="79">
        <f t="shared" si="277"/>
        <v>1246</v>
      </c>
      <c r="C1249" s="79"/>
      <c r="D1249" s="80" t="s">
        <v>94</v>
      </c>
      <c r="E1249" s="80"/>
      <c r="F1249" s="81"/>
      <c r="G1249" s="82" t="str">
        <f t="shared" si="278"/>
        <v xml:space="preserve">Группа от QF </v>
      </c>
      <c r="H1249" s="83"/>
      <c r="I1249" s="83"/>
      <c r="J1249" s="83"/>
      <c r="K1249" s="83"/>
      <c r="L1249" s="127"/>
      <c r="M1249" s="127"/>
      <c r="N1249" s="84"/>
      <c r="O1249" s="85"/>
      <c r="P1249" s="85"/>
      <c r="Q1249" s="85"/>
      <c r="R1249" s="86"/>
      <c r="S1249" s="80"/>
      <c r="T1249" s="87"/>
      <c r="U1249" s="88" t="str">
        <f t="shared" si="272"/>
        <v xml:space="preserve"> </v>
      </c>
      <c r="V1249" s="89"/>
      <c r="W1249" s="90" t="str">
        <f t="shared" si="273"/>
        <v xml:space="preserve"> </v>
      </c>
      <c r="X1249" s="90"/>
      <c r="Y1249" s="90"/>
      <c r="Z1249" s="90"/>
      <c r="AA1249" s="90"/>
      <c r="AB1249" s="87" t="s">
        <v>74</v>
      </c>
      <c r="AC1249" s="76"/>
      <c r="AD1249" s="91">
        <f t="shared" si="268"/>
        <v>0</v>
      </c>
      <c r="AE1249" s="88" t="str">
        <f t="shared" si="274"/>
        <v xml:space="preserve"> </v>
      </c>
      <c r="AF1249" s="91" t="str">
        <f t="shared" si="269"/>
        <v xml:space="preserve"> </v>
      </c>
      <c r="AG1249" s="78"/>
      <c r="AH1249" s="78"/>
      <c r="AI1249" s="78"/>
      <c r="AK1249" s="94" t="str">
        <f t="shared" si="270"/>
        <v>≤60</v>
      </c>
      <c r="AL1249" s="94">
        <f t="shared" ca="1" si="271"/>
        <v>24</v>
      </c>
      <c r="AM1249" s="95">
        <f t="shared" si="279"/>
        <v>0</v>
      </c>
      <c r="AN1249" s="95">
        <f t="shared" si="280"/>
        <v>0</v>
      </c>
      <c r="AO1249" s="96">
        <f t="shared" si="275"/>
        <v>0</v>
      </c>
      <c r="AP1249" s="96">
        <f t="shared" si="276"/>
        <v>0</v>
      </c>
    </row>
    <row r="1250" spans="2:42" s="97" customFormat="1" ht="52.8" x14ac:dyDescent="0.3">
      <c r="B1250" s="79">
        <f t="shared" si="277"/>
        <v>1247</v>
      </c>
      <c r="C1250" s="79"/>
      <c r="D1250" s="80" t="s">
        <v>94</v>
      </c>
      <c r="E1250" s="80"/>
      <c r="F1250" s="81"/>
      <c r="G1250" s="82" t="str">
        <f t="shared" si="278"/>
        <v xml:space="preserve">Группа от QF </v>
      </c>
      <c r="H1250" s="83"/>
      <c r="I1250" s="83"/>
      <c r="J1250" s="83"/>
      <c r="K1250" s="83"/>
      <c r="L1250" s="127"/>
      <c r="M1250" s="127"/>
      <c r="N1250" s="84"/>
      <c r="O1250" s="85"/>
      <c r="P1250" s="85"/>
      <c r="Q1250" s="85"/>
      <c r="R1250" s="86"/>
      <c r="S1250" s="80"/>
      <c r="T1250" s="87"/>
      <c r="U1250" s="88" t="str">
        <f t="shared" si="272"/>
        <v xml:space="preserve"> </v>
      </c>
      <c r="V1250" s="89"/>
      <c r="W1250" s="90" t="str">
        <f t="shared" si="273"/>
        <v xml:space="preserve"> </v>
      </c>
      <c r="X1250" s="90"/>
      <c r="Y1250" s="90"/>
      <c r="Z1250" s="90"/>
      <c r="AA1250" s="90"/>
      <c r="AB1250" s="87" t="s">
        <v>74</v>
      </c>
      <c r="AC1250" s="76"/>
      <c r="AD1250" s="91">
        <f t="shared" si="268"/>
        <v>0</v>
      </c>
      <c r="AE1250" s="88" t="str">
        <f t="shared" si="274"/>
        <v xml:space="preserve"> </v>
      </c>
      <c r="AF1250" s="91" t="str">
        <f t="shared" si="269"/>
        <v xml:space="preserve"> </v>
      </c>
      <c r="AG1250" s="78"/>
      <c r="AH1250" s="78"/>
      <c r="AI1250" s="78"/>
      <c r="AK1250" s="94" t="str">
        <f t="shared" si="270"/>
        <v>≤60</v>
      </c>
      <c r="AL1250" s="94">
        <f t="shared" ca="1" si="271"/>
        <v>48</v>
      </c>
      <c r="AM1250" s="95">
        <f t="shared" si="279"/>
        <v>0</v>
      </c>
      <c r="AN1250" s="95">
        <f t="shared" si="280"/>
        <v>0</v>
      </c>
      <c r="AO1250" s="96">
        <f t="shared" si="275"/>
        <v>0</v>
      </c>
      <c r="AP1250" s="96">
        <f t="shared" si="276"/>
        <v>0</v>
      </c>
    </row>
    <row r="1251" spans="2:42" s="97" customFormat="1" ht="52.8" x14ac:dyDescent="0.3">
      <c r="B1251" s="79">
        <f t="shared" si="277"/>
        <v>1248</v>
      </c>
      <c r="C1251" s="79"/>
      <c r="D1251" s="80" t="s">
        <v>94</v>
      </c>
      <c r="E1251" s="80"/>
      <c r="F1251" s="81"/>
      <c r="G1251" s="82" t="str">
        <f t="shared" si="278"/>
        <v xml:space="preserve">Группа от QF </v>
      </c>
      <c r="H1251" s="83"/>
      <c r="I1251" s="83"/>
      <c r="J1251" s="83"/>
      <c r="K1251" s="83"/>
      <c r="L1251" s="127"/>
      <c r="M1251" s="127"/>
      <c r="N1251" s="84"/>
      <c r="O1251" s="85"/>
      <c r="P1251" s="85"/>
      <c r="Q1251" s="85"/>
      <c r="R1251" s="86"/>
      <c r="S1251" s="80"/>
      <c r="T1251" s="87"/>
      <c r="U1251" s="88" t="str">
        <f t="shared" si="272"/>
        <v xml:space="preserve"> </v>
      </c>
      <c r="V1251" s="89"/>
      <c r="W1251" s="90" t="str">
        <f t="shared" si="273"/>
        <v xml:space="preserve"> </v>
      </c>
      <c r="X1251" s="90"/>
      <c r="Y1251" s="90"/>
      <c r="Z1251" s="90"/>
      <c r="AA1251" s="90"/>
      <c r="AB1251" s="87" t="s">
        <v>74</v>
      </c>
      <c r="AC1251" s="76"/>
      <c r="AD1251" s="91">
        <f t="shared" si="268"/>
        <v>0</v>
      </c>
      <c r="AE1251" s="88" t="str">
        <f t="shared" si="274"/>
        <v xml:space="preserve"> </v>
      </c>
      <c r="AF1251" s="91" t="str">
        <f t="shared" si="269"/>
        <v xml:space="preserve"> </v>
      </c>
      <c r="AG1251" s="78"/>
      <c r="AH1251" s="78"/>
      <c r="AI1251" s="78"/>
      <c r="AK1251" s="94" t="str">
        <f t="shared" si="270"/>
        <v>≤60</v>
      </c>
      <c r="AL1251" s="94">
        <f t="shared" ca="1" si="271"/>
        <v>50</v>
      </c>
      <c r="AM1251" s="95">
        <f t="shared" si="279"/>
        <v>0</v>
      </c>
      <c r="AN1251" s="95">
        <f t="shared" si="280"/>
        <v>0</v>
      </c>
      <c r="AO1251" s="96">
        <f t="shared" si="275"/>
        <v>0</v>
      </c>
      <c r="AP1251" s="96">
        <f t="shared" si="276"/>
        <v>0</v>
      </c>
    </row>
    <row r="1252" spans="2:42" s="97" customFormat="1" ht="52.8" x14ac:dyDescent="0.3">
      <c r="B1252" s="79">
        <f t="shared" si="277"/>
        <v>1249</v>
      </c>
      <c r="C1252" s="79"/>
      <c r="D1252" s="80" t="s">
        <v>94</v>
      </c>
      <c r="E1252" s="80"/>
      <c r="F1252" s="81"/>
      <c r="G1252" s="82" t="str">
        <f t="shared" si="278"/>
        <v xml:space="preserve">Группа от QF </v>
      </c>
      <c r="H1252" s="83"/>
      <c r="I1252" s="83"/>
      <c r="J1252" s="83"/>
      <c r="K1252" s="83"/>
      <c r="L1252" s="127"/>
      <c r="M1252" s="127"/>
      <c r="N1252" s="84"/>
      <c r="O1252" s="85"/>
      <c r="P1252" s="85"/>
      <c r="Q1252" s="85"/>
      <c r="R1252" s="86"/>
      <c r="S1252" s="80"/>
      <c r="T1252" s="87"/>
      <c r="U1252" s="88" t="str">
        <f t="shared" si="272"/>
        <v xml:space="preserve"> </v>
      </c>
      <c r="V1252" s="89"/>
      <c r="W1252" s="90" t="str">
        <f t="shared" si="273"/>
        <v xml:space="preserve"> </v>
      </c>
      <c r="X1252" s="90"/>
      <c r="Y1252" s="90"/>
      <c r="Z1252" s="90"/>
      <c r="AA1252" s="90"/>
      <c r="AB1252" s="87" t="s">
        <v>74</v>
      </c>
      <c r="AC1252" s="76"/>
      <c r="AD1252" s="91">
        <f t="shared" si="268"/>
        <v>0</v>
      </c>
      <c r="AE1252" s="88" t="str">
        <f t="shared" si="274"/>
        <v xml:space="preserve"> </v>
      </c>
      <c r="AF1252" s="91" t="str">
        <f t="shared" si="269"/>
        <v xml:space="preserve"> </v>
      </c>
      <c r="AG1252" s="78"/>
      <c r="AH1252" s="78"/>
      <c r="AI1252" s="78"/>
      <c r="AK1252" s="94" t="str">
        <f t="shared" si="270"/>
        <v>≤60</v>
      </c>
      <c r="AL1252" s="94">
        <f t="shared" ca="1" si="271"/>
        <v>25</v>
      </c>
      <c r="AM1252" s="95">
        <f t="shared" si="279"/>
        <v>0</v>
      </c>
      <c r="AN1252" s="95">
        <f t="shared" si="280"/>
        <v>0</v>
      </c>
      <c r="AO1252" s="96">
        <f t="shared" si="275"/>
        <v>0</v>
      </c>
      <c r="AP1252" s="96">
        <f t="shared" si="276"/>
        <v>0</v>
      </c>
    </row>
    <row r="1253" spans="2:42" s="97" customFormat="1" ht="52.8" x14ac:dyDescent="0.3">
      <c r="B1253" s="79">
        <f t="shared" si="277"/>
        <v>1250</v>
      </c>
      <c r="C1253" s="79"/>
      <c r="D1253" s="80" t="s">
        <v>94</v>
      </c>
      <c r="E1253" s="80"/>
      <c r="F1253" s="81"/>
      <c r="G1253" s="82" t="str">
        <f t="shared" si="278"/>
        <v xml:space="preserve">Группа от QF </v>
      </c>
      <c r="H1253" s="83"/>
      <c r="I1253" s="83"/>
      <c r="J1253" s="83"/>
      <c r="K1253" s="83"/>
      <c r="L1253" s="127"/>
      <c r="M1253" s="127"/>
      <c r="N1253" s="84"/>
      <c r="O1253" s="85"/>
      <c r="P1253" s="85"/>
      <c r="Q1253" s="85"/>
      <c r="R1253" s="86"/>
      <c r="S1253" s="80"/>
      <c r="T1253" s="87"/>
      <c r="U1253" s="88" t="str">
        <f t="shared" si="272"/>
        <v xml:space="preserve"> </v>
      </c>
      <c r="V1253" s="89"/>
      <c r="W1253" s="90" t="str">
        <f t="shared" si="273"/>
        <v xml:space="preserve"> </v>
      </c>
      <c r="X1253" s="90"/>
      <c r="Y1253" s="90"/>
      <c r="Z1253" s="90"/>
      <c r="AA1253" s="90"/>
      <c r="AB1253" s="87" t="s">
        <v>74</v>
      </c>
      <c r="AC1253" s="76"/>
      <c r="AD1253" s="91">
        <f t="shared" si="268"/>
        <v>0</v>
      </c>
      <c r="AE1253" s="88" t="str">
        <f t="shared" si="274"/>
        <v xml:space="preserve"> </v>
      </c>
      <c r="AF1253" s="91" t="str">
        <f t="shared" si="269"/>
        <v xml:space="preserve"> </v>
      </c>
      <c r="AG1253" s="78"/>
      <c r="AH1253" s="78"/>
      <c r="AI1253" s="78"/>
      <c r="AK1253" s="94" t="str">
        <f t="shared" si="270"/>
        <v>≤60</v>
      </c>
      <c r="AL1253" s="94">
        <f t="shared" ca="1" si="271"/>
        <v>31</v>
      </c>
      <c r="AM1253" s="95">
        <f t="shared" si="279"/>
        <v>0</v>
      </c>
      <c r="AN1253" s="95">
        <f t="shared" si="280"/>
        <v>0</v>
      </c>
      <c r="AO1253" s="96">
        <f t="shared" si="275"/>
        <v>0</v>
      </c>
      <c r="AP1253" s="96">
        <f t="shared" si="276"/>
        <v>0</v>
      </c>
    </row>
    <row r="1254" spans="2:42" s="97" customFormat="1" ht="52.8" x14ac:dyDescent="0.3">
      <c r="B1254" s="79">
        <f t="shared" si="277"/>
        <v>1251</v>
      </c>
      <c r="C1254" s="79"/>
      <c r="D1254" s="80" t="s">
        <v>94</v>
      </c>
      <c r="E1254" s="80"/>
      <c r="F1254" s="81"/>
      <c r="G1254" s="82" t="str">
        <f t="shared" si="278"/>
        <v xml:space="preserve">Группа от QF </v>
      </c>
      <c r="H1254" s="83"/>
      <c r="I1254" s="83"/>
      <c r="J1254" s="83"/>
      <c r="K1254" s="83"/>
      <c r="L1254" s="127"/>
      <c r="M1254" s="127"/>
      <c r="N1254" s="84"/>
      <c r="O1254" s="85"/>
      <c r="P1254" s="85"/>
      <c r="Q1254" s="85"/>
      <c r="R1254" s="86"/>
      <c r="S1254" s="80"/>
      <c r="T1254" s="87"/>
      <c r="U1254" s="88" t="str">
        <f t="shared" si="272"/>
        <v xml:space="preserve"> </v>
      </c>
      <c r="V1254" s="89"/>
      <c r="W1254" s="90" t="str">
        <f t="shared" si="273"/>
        <v xml:space="preserve"> </v>
      </c>
      <c r="X1254" s="90"/>
      <c r="Y1254" s="90"/>
      <c r="Z1254" s="90"/>
      <c r="AA1254" s="90"/>
      <c r="AB1254" s="87" t="s">
        <v>74</v>
      </c>
      <c r="AC1254" s="76"/>
      <c r="AD1254" s="91">
        <f t="shared" si="268"/>
        <v>0</v>
      </c>
      <c r="AE1254" s="88" t="str">
        <f t="shared" si="274"/>
        <v xml:space="preserve"> </v>
      </c>
      <c r="AF1254" s="91" t="str">
        <f t="shared" si="269"/>
        <v xml:space="preserve"> </v>
      </c>
      <c r="AG1254" s="78"/>
      <c r="AH1254" s="78"/>
      <c r="AI1254" s="78"/>
      <c r="AK1254" s="94" t="str">
        <f t="shared" si="270"/>
        <v>≤60</v>
      </c>
      <c r="AL1254" s="94">
        <f t="shared" ca="1" si="271"/>
        <v>30</v>
      </c>
      <c r="AM1254" s="95">
        <f t="shared" si="279"/>
        <v>0</v>
      </c>
      <c r="AN1254" s="95">
        <f t="shared" si="280"/>
        <v>0</v>
      </c>
      <c r="AO1254" s="96">
        <f t="shared" si="275"/>
        <v>0</v>
      </c>
      <c r="AP1254" s="96">
        <f t="shared" si="276"/>
        <v>0</v>
      </c>
    </row>
    <row r="1255" spans="2:42" s="97" customFormat="1" ht="52.8" x14ac:dyDescent="0.3">
      <c r="B1255" s="79">
        <f t="shared" si="277"/>
        <v>1252</v>
      </c>
      <c r="C1255" s="79"/>
      <c r="D1255" s="80" t="s">
        <v>94</v>
      </c>
      <c r="E1255" s="80"/>
      <c r="F1255" s="81"/>
      <c r="G1255" s="82" t="str">
        <f t="shared" si="278"/>
        <v xml:space="preserve">Группа от QF </v>
      </c>
      <c r="H1255" s="83"/>
      <c r="I1255" s="83"/>
      <c r="J1255" s="83"/>
      <c r="K1255" s="83"/>
      <c r="L1255" s="127"/>
      <c r="M1255" s="127"/>
      <c r="N1255" s="84"/>
      <c r="O1255" s="85"/>
      <c r="P1255" s="85"/>
      <c r="Q1255" s="85"/>
      <c r="R1255" s="86"/>
      <c r="S1255" s="80"/>
      <c r="T1255" s="87"/>
      <c r="U1255" s="88" t="str">
        <f t="shared" si="272"/>
        <v xml:space="preserve"> </v>
      </c>
      <c r="V1255" s="89"/>
      <c r="W1255" s="90" t="str">
        <f t="shared" si="273"/>
        <v xml:space="preserve"> </v>
      </c>
      <c r="X1255" s="90"/>
      <c r="Y1255" s="90"/>
      <c r="Z1255" s="90"/>
      <c r="AA1255" s="90"/>
      <c r="AB1255" s="87" t="s">
        <v>74</v>
      </c>
      <c r="AC1255" s="76"/>
      <c r="AD1255" s="91">
        <f t="shared" si="268"/>
        <v>0</v>
      </c>
      <c r="AE1255" s="88" t="str">
        <f t="shared" si="274"/>
        <v xml:space="preserve"> </v>
      </c>
      <c r="AF1255" s="91" t="str">
        <f t="shared" si="269"/>
        <v xml:space="preserve"> </v>
      </c>
      <c r="AG1255" s="78"/>
      <c r="AH1255" s="78"/>
      <c r="AI1255" s="78"/>
      <c r="AK1255" s="94" t="str">
        <f t="shared" si="270"/>
        <v>≤60</v>
      </c>
      <c r="AL1255" s="94">
        <f t="shared" ca="1" si="271"/>
        <v>37</v>
      </c>
      <c r="AM1255" s="95">
        <f t="shared" si="279"/>
        <v>0</v>
      </c>
      <c r="AN1255" s="95">
        <f t="shared" si="280"/>
        <v>0</v>
      </c>
      <c r="AO1255" s="96">
        <f t="shared" si="275"/>
        <v>0</v>
      </c>
      <c r="AP1255" s="96">
        <f t="shared" si="276"/>
        <v>0</v>
      </c>
    </row>
    <row r="1256" spans="2:42" s="97" customFormat="1" ht="52.8" x14ac:dyDescent="0.3">
      <c r="B1256" s="79">
        <f t="shared" si="277"/>
        <v>1253</v>
      </c>
      <c r="C1256" s="79"/>
      <c r="D1256" s="80" t="s">
        <v>94</v>
      </c>
      <c r="E1256" s="80"/>
      <c r="F1256" s="81"/>
      <c r="G1256" s="82" t="str">
        <f t="shared" si="278"/>
        <v xml:space="preserve">Группа от QF </v>
      </c>
      <c r="H1256" s="83"/>
      <c r="I1256" s="83"/>
      <c r="J1256" s="83"/>
      <c r="K1256" s="83"/>
      <c r="L1256" s="127"/>
      <c r="M1256" s="127"/>
      <c r="N1256" s="84"/>
      <c r="O1256" s="85"/>
      <c r="P1256" s="85"/>
      <c r="Q1256" s="85"/>
      <c r="R1256" s="86"/>
      <c r="S1256" s="80"/>
      <c r="T1256" s="87"/>
      <c r="U1256" s="88" t="str">
        <f t="shared" si="272"/>
        <v xml:space="preserve"> </v>
      </c>
      <c r="V1256" s="89"/>
      <c r="W1256" s="90" t="str">
        <f t="shared" si="273"/>
        <v xml:space="preserve"> </v>
      </c>
      <c r="X1256" s="90"/>
      <c r="Y1256" s="90"/>
      <c r="Z1256" s="90"/>
      <c r="AA1256" s="90"/>
      <c r="AB1256" s="87" t="s">
        <v>74</v>
      </c>
      <c r="AC1256" s="76"/>
      <c r="AD1256" s="91">
        <f t="shared" si="268"/>
        <v>0</v>
      </c>
      <c r="AE1256" s="88" t="str">
        <f t="shared" si="274"/>
        <v xml:space="preserve"> </v>
      </c>
      <c r="AF1256" s="91" t="str">
        <f t="shared" si="269"/>
        <v xml:space="preserve"> </v>
      </c>
      <c r="AG1256" s="78"/>
      <c r="AH1256" s="78"/>
      <c r="AI1256" s="78"/>
      <c r="AK1256" s="94" t="str">
        <f t="shared" si="270"/>
        <v>≤60</v>
      </c>
      <c r="AL1256" s="94">
        <f t="shared" ca="1" si="271"/>
        <v>32</v>
      </c>
      <c r="AM1256" s="95">
        <f t="shared" si="279"/>
        <v>0</v>
      </c>
      <c r="AN1256" s="95">
        <f t="shared" si="280"/>
        <v>0</v>
      </c>
      <c r="AO1256" s="96">
        <f t="shared" si="275"/>
        <v>0</v>
      </c>
      <c r="AP1256" s="96">
        <f t="shared" si="276"/>
        <v>0</v>
      </c>
    </row>
    <row r="1257" spans="2:42" s="97" customFormat="1" ht="52.8" x14ac:dyDescent="0.3">
      <c r="B1257" s="79">
        <f t="shared" si="277"/>
        <v>1254</v>
      </c>
      <c r="C1257" s="79"/>
      <c r="D1257" s="80" t="s">
        <v>94</v>
      </c>
      <c r="E1257" s="80"/>
      <c r="F1257" s="81"/>
      <c r="G1257" s="82" t="str">
        <f t="shared" si="278"/>
        <v xml:space="preserve">Группа от QF </v>
      </c>
      <c r="H1257" s="83"/>
      <c r="I1257" s="83"/>
      <c r="J1257" s="83"/>
      <c r="K1257" s="83"/>
      <c r="L1257" s="127"/>
      <c r="M1257" s="127"/>
      <c r="N1257" s="84"/>
      <c r="O1257" s="85"/>
      <c r="P1257" s="85"/>
      <c r="Q1257" s="85"/>
      <c r="R1257" s="86"/>
      <c r="S1257" s="80"/>
      <c r="T1257" s="87"/>
      <c r="U1257" s="88" t="str">
        <f t="shared" si="272"/>
        <v xml:space="preserve"> </v>
      </c>
      <c r="V1257" s="89"/>
      <c r="W1257" s="90" t="str">
        <f t="shared" si="273"/>
        <v xml:space="preserve"> </v>
      </c>
      <c r="X1257" s="90"/>
      <c r="Y1257" s="90"/>
      <c r="Z1257" s="90"/>
      <c r="AA1257" s="90"/>
      <c r="AB1257" s="87" t="s">
        <v>74</v>
      </c>
      <c r="AC1257" s="76"/>
      <c r="AD1257" s="91">
        <f t="shared" si="268"/>
        <v>0</v>
      </c>
      <c r="AE1257" s="88" t="str">
        <f t="shared" si="274"/>
        <v xml:space="preserve"> </v>
      </c>
      <c r="AF1257" s="91" t="str">
        <f t="shared" si="269"/>
        <v xml:space="preserve"> </v>
      </c>
      <c r="AG1257" s="78"/>
      <c r="AH1257" s="78"/>
      <c r="AI1257" s="78"/>
      <c r="AK1257" s="94" t="str">
        <f t="shared" si="270"/>
        <v>≤60</v>
      </c>
      <c r="AL1257" s="94">
        <f t="shared" ca="1" si="271"/>
        <v>28</v>
      </c>
      <c r="AM1257" s="95">
        <f t="shared" si="279"/>
        <v>0</v>
      </c>
      <c r="AN1257" s="95">
        <f t="shared" si="280"/>
        <v>0</v>
      </c>
      <c r="AO1257" s="96">
        <f t="shared" si="275"/>
        <v>0</v>
      </c>
      <c r="AP1257" s="96">
        <f t="shared" si="276"/>
        <v>0</v>
      </c>
    </row>
    <row r="1258" spans="2:42" s="97" customFormat="1" ht="52.8" x14ac:dyDescent="0.3">
      <c r="B1258" s="79">
        <f t="shared" si="277"/>
        <v>1255</v>
      </c>
      <c r="C1258" s="79"/>
      <c r="D1258" s="80" t="s">
        <v>94</v>
      </c>
      <c r="E1258" s="80"/>
      <c r="F1258" s="81"/>
      <c r="G1258" s="82" t="str">
        <f t="shared" si="278"/>
        <v xml:space="preserve">Группа от QF </v>
      </c>
      <c r="H1258" s="83"/>
      <c r="I1258" s="83"/>
      <c r="J1258" s="83"/>
      <c r="K1258" s="83"/>
      <c r="L1258" s="127"/>
      <c r="M1258" s="127"/>
      <c r="N1258" s="84"/>
      <c r="O1258" s="85"/>
      <c r="P1258" s="85"/>
      <c r="Q1258" s="85"/>
      <c r="R1258" s="86"/>
      <c r="S1258" s="80"/>
      <c r="T1258" s="87"/>
      <c r="U1258" s="88" t="str">
        <f t="shared" si="272"/>
        <v xml:space="preserve"> </v>
      </c>
      <c r="V1258" s="89"/>
      <c r="W1258" s="90" t="str">
        <f t="shared" si="273"/>
        <v xml:space="preserve"> </v>
      </c>
      <c r="X1258" s="90"/>
      <c r="Y1258" s="90"/>
      <c r="Z1258" s="90"/>
      <c r="AA1258" s="90"/>
      <c r="AB1258" s="87" t="s">
        <v>74</v>
      </c>
      <c r="AC1258" s="76"/>
      <c r="AD1258" s="91">
        <f t="shared" si="268"/>
        <v>0</v>
      </c>
      <c r="AE1258" s="88" t="str">
        <f t="shared" si="274"/>
        <v xml:space="preserve"> </v>
      </c>
      <c r="AF1258" s="91" t="str">
        <f t="shared" si="269"/>
        <v xml:space="preserve"> </v>
      </c>
      <c r="AG1258" s="78"/>
      <c r="AH1258" s="78"/>
      <c r="AI1258" s="78"/>
      <c r="AK1258" s="94" t="str">
        <f t="shared" si="270"/>
        <v>≤60</v>
      </c>
      <c r="AL1258" s="94">
        <f t="shared" ca="1" si="271"/>
        <v>42</v>
      </c>
      <c r="AM1258" s="95">
        <f t="shared" si="279"/>
        <v>0</v>
      </c>
      <c r="AN1258" s="95">
        <f t="shared" si="280"/>
        <v>0</v>
      </c>
      <c r="AO1258" s="96">
        <f t="shared" si="275"/>
        <v>0</v>
      </c>
      <c r="AP1258" s="96">
        <f t="shared" si="276"/>
        <v>0</v>
      </c>
    </row>
    <row r="1259" spans="2:42" s="97" customFormat="1" ht="52.8" x14ac:dyDescent="0.3">
      <c r="B1259" s="79">
        <f t="shared" si="277"/>
        <v>1256</v>
      </c>
      <c r="C1259" s="79"/>
      <c r="D1259" s="80" t="s">
        <v>94</v>
      </c>
      <c r="E1259" s="80"/>
      <c r="F1259" s="81"/>
      <c r="G1259" s="82" t="str">
        <f t="shared" si="278"/>
        <v xml:space="preserve">Группа от QF </v>
      </c>
      <c r="H1259" s="83"/>
      <c r="I1259" s="83"/>
      <c r="J1259" s="83"/>
      <c r="K1259" s="83"/>
      <c r="L1259" s="127"/>
      <c r="M1259" s="127"/>
      <c r="N1259" s="84"/>
      <c r="O1259" s="85"/>
      <c r="P1259" s="85"/>
      <c r="Q1259" s="85"/>
      <c r="R1259" s="86"/>
      <c r="S1259" s="80"/>
      <c r="T1259" s="87"/>
      <c r="U1259" s="88" t="str">
        <f t="shared" si="272"/>
        <v xml:space="preserve"> </v>
      </c>
      <c r="V1259" s="89"/>
      <c r="W1259" s="90" t="str">
        <f t="shared" si="273"/>
        <v xml:space="preserve"> </v>
      </c>
      <c r="X1259" s="90"/>
      <c r="Y1259" s="90"/>
      <c r="Z1259" s="90"/>
      <c r="AA1259" s="90"/>
      <c r="AB1259" s="87" t="s">
        <v>74</v>
      </c>
      <c r="AC1259" s="76"/>
      <c r="AD1259" s="91">
        <f t="shared" si="268"/>
        <v>0</v>
      </c>
      <c r="AE1259" s="88" t="str">
        <f t="shared" si="274"/>
        <v xml:space="preserve"> </v>
      </c>
      <c r="AF1259" s="91" t="str">
        <f t="shared" si="269"/>
        <v xml:space="preserve"> </v>
      </c>
      <c r="AG1259" s="78"/>
      <c r="AH1259" s="78"/>
      <c r="AI1259" s="78"/>
      <c r="AK1259" s="94" t="str">
        <f t="shared" si="270"/>
        <v>≤60</v>
      </c>
      <c r="AL1259" s="94">
        <f t="shared" ca="1" si="271"/>
        <v>34</v>
      </c>
      <c r="AM1259" s="95">
        <f t="shared" si="279"/>
        <v>0</v>
      </c>
      <c r="AN1259" s="95">
        <f t="shared" si="280"/>
        <v>0</v>
      </c>
      <c r="AO1259" s="96">
        <f t="shared" si="275"/>
        <v>0</v>
      </c>
      <c r="AP1259" s="96">
        <f t="shared" si="276"/>
        <v>0</v>
      </c>
    </row>
    <row r="1260" spans="2:42" s="97" customFormat="1" ht="52.8" x14ac:dyDescent="0.3">
      <c r="B1260" s="79">
        <f t="shared" si="277"/>
        <v>1257</v>
      </c>
      <c r="C1260" s="79"/>
      <c r="D1260" s="80" t="s">
        <v>94</v>
      </c>
      <c r="E1260" s="80"/>
      <c r="F1260" s="81"/>
      <c r="G1260" s="82" t="str">
        <f t="shared" si="278"/>
        <v xml:space="preserve">Группа от QF </v>
      </c>
      <c r="H1260" s="83"/>
      <c r="I1260" s="83"/>
      <c r="J1260" s="83"/>
      <c r="K1260" s="83"/>
      <c r="L1260" s="127"/>
      <c r="M1260" s="127"/>
      <c r="N1260" s="84"/>
      <c r="O1260" s="85"/>
      <c r="P1260" s="85"/>
      <c r="Q1260" s="85"/>
      <c r="R1260" s="86"/>
      <c r="S1260" s="80"/>
      <c r="T1260" s="87"/>
      <c r="U1260" s="88" t="str">
        <f t="shared" si="272"/>
        <v xml:space="preserve"> </v>
      </c>
      <c r="V1260" s="89"/>
      <c r="W1260" s="90" t="str">
        <f t="shared" si="273"/>
        <v xml:space="preserve"> </v>
      </c>
      <c r="X1260" s="90"/>
      <c r="Y1260" s="90"/>
      <c r="Z1260" s="90"/>
      <c r="AA1260" s="90"/>
      <c r="AB1260" s="87" t="s">
        <v>74</v>
      </c>
      <c r="AC1260" s="76"/>
      <c r="AD1260" s="91">
        <f t="shared" si="268"/>
        <v>0</v>
      </c>
      <c r="AE1260" s="88" t="str">
        <f t="shared" si="274"/>
        <v xml:space="preserve"> </v>
      </c>
      <c r="AF1260" s="91" t="str">
        <f t="shared" si="269"/>
        <v xml:space="preserve"> </v>
      </c>
      <c r="AG1260" s="78"/>
      <c r="AH1260" s="78"/>
      <c r="AI1260" s="78"/>
      <c r="AK1260" s="94" t="str">
        <f t="shared" si="270"/>
        <v>≤60</v>
      </c>
      <c r="AL1260" s="94">
        <f t="shared" ca="1" si="271"/>
        <v>41</v>
      </c>
      <c r="AM1260" s="95">
        <f t="shared" si="279"/>
        <v>0</v>
      </c>
      <c r="AN1260" s="95">
        <f t="shared" si="280"/>
        <v>0</v>
      </c>
      <c r="AO1260" s="96">
        <f t="shared" si="275"/>
        <v>0</v>
      </c>
      <c r="AP1260" s="96">
        <f t="shared" si="276"/>
        <v>0</v>
      </c>
    </row>
    <row r="1261" spans="2:42" s="97" customFormat="1" ht="52.8" x14ac:dyDescent="0.3">
      <c r="B1261" s="79">
        <f t="shared" si="277"/>
        <v>1258</v>
      </c>
      <c r="C1261" s="79"/>
      <c r="D1261" s="80" t="s">
        <v>94</v>
      </c>
      <c r="E1261" s="80"/>
      <c r="F1261" s="81"/>
      <c r="G1261" s="82" t="str">
        <f t="shared" si="278"/>
        <v xml:space="preserve">Группа от QF </v>
      </c>
      <c r="H1261" s="83"/>
      <c r="I1261" s="83"/>
      <c r="J1261" s="83"/>
      <c r="K1261" s="83"/>
      <c r="L1261" s="127"/>
      <c r="M1261" s="127"/>
      <c r="N1261" s="84"/>
      <c r="O1261" s="85"/>
      <c r="P1261" s="85"/>
      <c r="Q1261" s="85"/>
      <c r="R1261" s="86"/>
      <c r="S1261" s="80"/>
      <c r="T1261" s="87"/>
      <c r="U1261" s="88" t="str">
        <f t="shared" si="272"/>
        <v xml:space="preserve"> </v>
      </c>
      <c r="V1261" s="89"/>
      <c r="W1261" s="90" t="str">
        <f t="shared" si="273"/>
        <v xml:space="preserve"> </v>
      </c>
      <c r="X1261" s="90"/>
      <c r="Y1261" s="90"/>
      <c r="Z1261" s="90"/>
      <c r="AA1261" s="90"/>
      <c r="AB1261" s="87" t="s">
        <v>74</v>
      </c>
      <c r="AC1261" s="76"/>
      <c r="AD1261" s="91">
        <f t="shared" si="268"/>
        <v>0</v>
      </c>
      <c r="AE1261" s="88" t="str">
        <f t="shared" si="274"/>
        <v xml:space="preserve"> </v>
      </c>
      <c r="AF1261" s="91" t="str">
        <f t="shared" si="269"/>
        <v xml:space="preserve"> </v>
      </c>
      <c r="AG1261" s="78"/>
      <c r="AH1261" s="78"/>
      <c r="AI1261" s="78"/>
      <c r="AK1261" s="94" t="str">
        <f t="shared" si="270"/>
        <v>≤60</v>
      </c>
      <c r="AL1261" s="94">
        <f t="shared" ca="1" si="271"/>
        <v>40</v>
      </c>
      <c r="AM1261" s="95">
        <f t="shared" si="279"/>
        <v>0</v>
      </c>
      <c r="AN1261" s="95">
        <f t="shared" si="280"/>
        <v>0</v>
      </c>
      <c r="AO1261" s="96">
        <f t="shared" si="275"/>
        <v>0</v>
      </c>
      <c r="AP1261" s="96">
        <f t="shared" si="276"/>
        <v>0</v>
      </c>
    </row>
    <row r="1262" spans="2:42" s="97" customFormat="1" ht="52.8" x14ac:dyDescent="0.3">
      <c r="B1262" s="79">
        <f t="shared" si="277"/>
        <v>1259</v>
      </c>
      <c r="C1262" s="79"/>
      <c r="D1262" s="80" t="s">
        <v>94</v>
      </c>
      <c r="E1262" s="80"/>
      <c r="F1262" s="81"/>
      <c r="G1262" s="82" t="str">
        <f t="shared" si="278"/>
        <v xml:space="preserve">Группа от QF </v>
      </c>
      <c r="H1262" s="83"/>
      <c r="I1262" s="83"/>
      <c r="J1262" s="83"/>
      <c r="K1262" s="83"/>
      <c r="L1262" s="127"/>
      <c r="M1262" s="127"/>
      <c r="N1262" s="84"/>
      <c r="O1262" s="85"/>
      <c r="P1262" s="85"/>
      <c r="Q1262" s="85"/>
      <c r="R1262" s="86"/>
      <c r="S1262" s="80"/>
      <c r="T1262" s="87"/>
      <c r="U1262" s="88" t="str">
        <f t="shared" si="272"/>
        <v xml:space="preserve"> </v>
      </c>
      <c r="V1262" s="89"/>
      <c r="W1262" s="90" t="str">
        <f t="shared" si="273"/>
        <v xml:space="preserve"> </v>
      </c>
      <c r="X1262" s="90"/>
      <c r="Y1262" s="90"/>
      <c r="Z1262" s="90"/>
      <c r="AA1262" s="90"/>
      <c r="AB1262" s="87" t="s">
        <v>74</v>
      </c>
      <c r="AC1262" s="76"/>
      <c r="AD1262" s="91">
        <f t="shared" si="268"/>
        <v>0</v>
      </c>
      <c r="AE1262" s="88" t="str">
        <f t="shared" si="274"/>
        <v xml:space="preserve"> </v>
      </c>
      <c r="AF1262" s="91" t="str">
        <f t="shared" si="269"/>
        <v xml:space="preserve"> </v>
      </c>
      <c r="AG1262" s="78"/>
      <c r="AH1262" s="78"/>
      <c r="AI1262" s="78"/>
      <c r="AK1262" s="94" t="str">
        <f t="shared" si="270"/>
        <v>≤60</v>
      </c>
      <c r="AL1262" s="94">
        <f t="shared" ca="1" si="271"/>
        <v>42</v>
      </c>
      <c r="AM1262" s="95">
        <f t="shared" si="279"/>
        <v>0</v>
      </c>
      <c r="AN1262" s="95">
        <f t="shared" si="280"/>
        <v>0</v>
      </c>
      <c r="AO1262" s="96">
        <f t="shared" si="275"/>
        <v>0</v>
      </c>
      <c r="AP1262" s="96">
        <f t="shared" si="276"/>
        <v>0</v>
      </c>
    </row>
    <row r="1263" spans="2:42" s="97" customFormat="1" ht="52.8" x14ac:dyDescent="0.3">
      <c r="B1263" s="79">
        <f t="shared" si="277"/>
        <v>1260</v>
      </c>
      <c r="C1263" s="79"/>
      <c r="D1263" s="80" t="s">
        <v>94</v>
      </c>
      <c r="E1263" s="80"/>
      <c r="F1263" s="81"/>
      <c r="G1263" s="82" t="str">
        <f t="shared" si="278"/>
        <v xml:space="preserve">Группа от QF </v>
      </c>
      <c r="H1263" s="83"/>
      <c r="I1263" s="83"/>
      <c r="J1263" s="83"/>
      <c r="K1263" s="83"/>
      <c r="L1263" s="127"/>
      <c r="M1263" s="127"/>
      <c r="N1263" s="84"/>
      <c r="O1263" s="85"/>
      <c r="P1263" s="85"/>
      <c r="Q1263" s="85"/>
      <c r="R1263" s="86"/>
      <c r="S1263" s="80"/>
      <c r="T1263" s="87"/>
      <c r="U1263" s="88" t="str">
        <f t="shared" si="272"/>
        <v xml:space="preserve"> </v>
      </c>
      <c r="V1263" s="89"/>
      <c r="W1263" s="90" t="str">
        <f t="shared" si="273"/>
        <v xml:space="preserve"> </v>
      </c>
      <c r="X1263" s="90"/>
      <c r="Y1263" s="90"/>
      <c r="Z1263" s="90"/>
      <c r="AA1263" s="90"/>
      <c r="AB1263" s="87" t="s">
        <v>74</v>
      </c>
      <c r="AC1263" s="76"/>
      <c r="AD1263" s="91">
        <f t="shared" si="268"/>
        <v>0</v>
      </c>
      <c r="AE1263" s="88" t="str">
        <f t="shared" si="274"/>
        <v xml:space="preserve"> </v>
      </c>
      <c r="AF1263" s="91" t="str">
        <f t="shared" si="269"/>
        <v xml:space="preserve"> </v>
      </c>
      <c r="AG1263" s="78"/>
      <c r="AH1263" s="78"/>
      <c r="AI1263" s="78"/>
      <c r="AK1263" s="94" t="str">
        <f t="shared" si="270"/>
        <v>≤60</v>
      </c>
      <c r="AL1263" s="94">
        <f t="shared" ca="1" si="271"/>
        <v>31</v>
      </c>
      <c r="AM1263" s="95">
        <f t="shared" si="279"/>
        <v>0</v>
      </c>
      <c r="AN1263" s="95">
        <f t="shared" si="280"/>
        <v>0</v>
      </c>
      <c r="AO1263" s="96">
        <f t="shared" si="275"/>
        <v>0</v>
      </c>
      <c r="AP1263" s="96">
        <f t="shared" si="276"/>
        <v>0</v>
      </c>
    </row>
    <row r="1264" spans="2:42" s="97" customFormat="1" ht="52.8" x14ac:dyDescent="0.3">
      <c r="B1264" s="79">
        <f t="shared" si="277"/>
        <v>1261</v>
      </c>
      <c r="C1264" s="79"/>
      <c r="D1264" s="80" t="s">
        <v>94</v>
      </c>
      <c r="E1264" s="80"/>
      <c r="F1264" s="81"/>
      <c r="G1264" s="82" t="str">
        <f t="shared" si="278"/>
        <v xml:space="preserve">Группа от QF </v>
      </c>
      <c r="H1264" s="83"/>
      <c r="I1264" s="83"/>
      <c r="J1264" s="83"/>
      <c r="K1264" s="83"/>
      <c r="L1264" s="127"/>
      <c r="M1264" s="127"/>
      <c r="N1264" s="84"/>
      <c r="O1264" s="85"/>
      <c r="P1264" s="85"/>
      <c r="Q1264" s="85"/>
      <c r="R1264" s="86"/>
      <c r="S1264" s="80"/>
      <c r="T1264" s="87"/>
      <c r="U1264" s="88" t="str">
        <f t="shared" si="272"/>
        <v xml:space="preserve"> </v>
      </c>
      <c r="V1264" s="89"/>
      <c r="W1264" s="90" t="str">
        <f t="shared" si="273"/>
        <v xml:space="preserve"> </v>
      </c>
      <c r="X1264" s="90"/>
      <c r="Y1264" s="90"/>
      <c r="Z1264" s="90"/>
      <c r="AA1264" s="90"/>
      <c r="AB1264" s="87" t="s">
        <v>74</v>
      </c>
      <c r="AC1264" s="76"/>
      <c r="AD1264" s="91">
        <f t="shared" si="268"/>
        <v>0</v>
      </c>
      <c r="AE1264" s="88" t="str">
        <f t="shared" si="274"/>
        <v xml:space="preserve"> </v>
      </c>
      <c r="AF1264" s="91" t="str">
        <f t="shared" si="269"/>
        <v xml:space="preserve"> </v>
      </c>
      <c r="AG1264" s="78"/>
      <c r="AH1264" s="78"/>
      <c r="AI1264" s="78"/>
      <c r="AK1264" s="94" t="str">
        <f t="shared" si="270"/>
        <v>≤60</v>
      </c>
      <c r="AL1264" s="94">
        <f t="shared" ca="1" si="271"/>
        <v>35</v>
      </c>
      <c r="AM1264" s="95">
        <f t="shared" si="279"/>
        <v>0</v>
      </c>
      <c r="AN1264" s="95">
        <f t="shared" si="280"/>
        <v>0</v>
      </c>
      <c r="AO1264" s="96">
        <f t="shared" si="275"/>
        <v>0</v>
      </c>
      <c r="AP1264" s="96">
        <f t="shared" si="276"/>
        <v>0</v>
      </c>
    </row>
    <row r="1265" spans="2:42" s="97" customFormat="1" ht="52.8" x14ac:dyDescent="0.3">
      <c r="B1265" s="79">
        <f t="shared" si="277"/>
        <v>1262</v>
      </c>
      <c r="C1265" s="79"/>
      <c r="D1265" s="80" t="s">
        <v>94</v>
      </c>
      <c r="E1265" s="80"/>
      <c r="F1265" s="81"/>
      <c r="G1265" s="82" t="str">
        <f t="shared" si="278"/>
        <v xml:space="preserve">Группа от QF </v>
      </c>
      <c r="H1265" s="83"/>
      <c r="I1265" s="83"/>
      <c r="J1265" s="83"/>
      <c r="K1265" s="83"/>
      <c r="L1265" s="127"/>
      <c r="M1265" s="127"/>
      <c r="N1265" s="84"/>
      <c r="O1265" s="85"/>
      <c r="P1265" s="85"/>
      <c r="Q1265" s="85"/>
      <c r="R1265" s="86"/>
      <c r="S1265" s="80"/>
      <c r="T1265" s="87"/>
      <c r="U1265" s="88" t="str">
        <f t="shared" si="272"/>
        <v xml:space="preserve"> </v>
      </c>
      <c r="V1265" s="89"/>
      <c r="W1265" s="90" t="str">
        <f t="shared" si="273"/>
        <v xml:space="preserve"> </v>
      </c>
      <c r="X1265" s="90"/>
      <c r="Y1265" s="90"/>
      <c r="Z1265" s="90"/>
      <c r="AA1265" s="90"/>
      <c r="AB1265" s="87" t="s">
        <v>74</v>
      </c>
      <c r="AC1265" s="76"/>
      <c r="AD1265" s="91">
        <f t="shared" si="268"/>
        <v>0</v>
      </c>
      <c r="AE1265" s="88" t="str">
        <f t="shared" si="274"/>
        <v xml:space="preserve"> </v>
      </c>
      <c r="AF1265" s="91" t="str">
        <f t="shared" si="269"/>
        <v xml:space="preserve"> </v>
      </c>
      <c r="AG1265" s="78"/>
      <c r="AH1265" s="78"/>
      <c r="AI1265" s="78"/>
      <c r="AK1265" s="94" t="str">
        <f t="shared" si="270"/>
        <v>≤60</v>
      </c>
      <c r="AL1265" s="94">
        <f t="shared" ca="1" si="271"/>
        <v>35</v>
      </c>
      <c r="AM1265" s="95">
        <f t="shared" si="279"/>
        <v>0</v>
      </c>
      <c r="AN1265" s="95">
        <f t="shared" si="280"/>
        <v>0</v>
      </c>
      <c r="AO1265" s="96">
        <f t="shared" si="275"/>
        <v>0</v>
      </c>
      <c r="AP1265" s="96">
        <f t="shared" si="276"/>
        <v>0</v>
      </c>
    </row>
    <row r="1266" spans="2:42" s="97" customFormat="1" ht="52.8" x14ac:dyDescent="0.3">
      <c r="B1266" s="79">
        <f t="shared" si="277"/>
        <v>1263</v>
      </c>
      <c r="C1266" s="79"/>
      <c r="D1266" s="80" t="s">
        <v>94</v>
      </c>
      <c r="E1266" s="80"/>
      <c r="F1266" s="81"/>
      <c r="G1266" s="82" t="str">
        <f t="shared" si="278"/>
        <v xml:space="preserve">Группа от QF </v>
      </c>
      <c r="H1266" s="83"/>
      <c r="I1266" s="83"/>
      <c r="J1266" s="83"/>
      <c r="K1266" s="83"/>
      <c r="L1266" s="127"/>
      <c r="M1266" s="127"/>
      <c r="N1266" s="84"/>
      <c r="O1266" s="85"/>
      <c r="P1266" s="85"/>
      <c r="Q1266" s="85"/>
      <c r="R1266" s="86"/>
      <c r="S1266" s="80"/>
      <c r="T1266" s="87"/>
      <c r="U1266" s="88" t="str">
        <f t="shared" si="272"/>
        <v xml:space="preserve"> </v>
      </c>
      <c r="V1266" s="89"/>
      <c r="W1266" s="90" t="str">
        <f t="shared" si="273"/>
        <v xml:space="preserve"> </v>
      </c>
      <c r="X1266" s="90"/>
      <c r="Y1266" s="90"/>
      <c r="Z1266" s="90"/>
      <c r="AA1266" s="90"/>
      <c r="AB1266" s="87" t="s">
        <v>74</v>
      </c>
      <c r="AC1266" s="76"/>
      <c r="AD1266" s="91">
        <f t="shared" si="268"/>
        <v>0</v>
      </c>
      <c r="AE1266" s="88" t="str">
        <f t="shared" si="274"/>
        <v xml:space="preserve"> </v>
      </c>
      <c r="AF1266" s="91" t="str">
        <f t="shared" si="269"/>
        <v xml:space="preserve"> </v>
      </c>
      <c r="AG1266" s="78"/>
      <c r="AH1266" s="78"/>
      <c r="AI1266" s="78"/>
      <c r="AK1266" s="94" t="str">
        <f t="shared" si="270"/>
        <v>≤60</v>
      </c>
      <c r="AL1266" s="94">
        <f t="shared" ca="1" si="271"/>
        <v>35</v>
      </c>
      <c r="AM1266" s="95">
        <f t="shared" si="279"/>
        <v>0</v>
      </c>
      <c r="AN1266" s="95">
        <f t="shared" si="280"/>
        <v>0</v>
      </c>
      <c r="AO1266" s="96">
        <f t="shared" si="275"/>
        <v>0</v>
      </c>
      <c r="AP1266" s="96">
        <f t="shared" si="276"/>
        <v>0</v>
      </c>
    </row>
    <row r="1267" spans="2:42" s="97" customFormat="1" ht="52.8" x14ac:dyDescent="0.3">
      <c r="B1267" s="79">
        <f t="shared" si="277"/>
        <v>1264</v>
      </c>
      <c r="C1267" s="79"/>
      <c r="D1267" s="80" t="s">
        <v>94</v>
      </c>
      <c r="E1267" s="80"/>
      <c r="F1267" s="81"/>
      <c r="G1267" s="82" t="str">
        <f t="shared" si="278"/>
        <v xml:space="preserve">Группа от QF </v>
      </c>
      <c r="H1267" s="83"/>
      <c r="I1267" s="83"/>
      <c r="J1267" s="83"/>
      <c r="K1267" s="83"/>
      <c r="L1267" s="127"/>
      <c r="M1267" s="127"/>
      <c r="N1267" s="84"/>
      <c r="O1267" s="85"/>
      <c r="P1267" s="85"/>
      <c r="Q1267" s="85"/>
      <c r="R1267" s="86"/>
      <c r="S1267" s="80"/>
      <c r="T1267" s="87"/>
      <c r="U1267" s="88" t="str">
        <f t="shared" si="272"/>
        <v xml:space="preserve"> </v>
      </c>
      <c r="V1267" s="89"/>
      <c r="W1267" s="90" t="str">
        <f t="shared" si="273"/>
        <v xml:space="preserve"> </v>
      </c>
      <c r="X1267" s="90"/>
      <c r="Y1267" s="90"/>
      <c r="Z1267" s="90"/>
      <c r="AA1267" s="90"/>
      <c r="AB1267" s="87" t="s">
        <v>74</v>
      </c>
      <c r="AC1267" s="76"/>
      <c r="AD1267" s="91">
        <f t="shared" si="268"/>
        <v>0</v>
      </c>
      <c r="AE1267" s="88" t="str">
        <f t="shared" si="274"/>
        <v xml:space="preserve"> </v>
      </c>
      <c r="AF1267" s="91" t="str">
        <f t="shared" si="269"/>
        <v xml:space="preserve"> </v>
      </c>
      <c r="AG1267" s="78"/>
      <c r="AH1267" s="78"/>
      <c r="AI1267" s="78"/>
      <c r="AK1267" s="94" t="str">
        <f t="shared" si="270"/>
        <v>≤60</v>
      </c>
      <c r="AL1267" s="94">
        <f t="shared" ca="1" si="271"/>
        <v>49</v>
      </c>
      <c r="AM1267" s="95">
        <f t="shared" si="279"/>
        <v>0</v>
      </c>
      <c r="AN1267" s="95">
        <f t="shared" si="280"/>
        <v>0</v>
      </c>
      <c r="AO1267" s="96">
        <f t="shared" si="275"/>
        <v>0</v>
      </c>
      <c r="AP1267" s="96">
        <f t="shared" si="276"/>
        <v>0</v>
      </c>
    </row>
    <row r="1268" spans="2:42" s="97" customFormat="1" ht="52.8" x14ac:dyDescent="0.3">
      <c r="B1268" s="79">
        <f t="shared" si="277"/>
        <v>1265</v>
      </c>
      <c r="C1268" s="79"/>
      <c r="D1268" s="80" t="s">
        <v>94</v>
      </c>
      <c r="E1268" s="80"/>
      <c r="F1268" s="81"/>
      <c r="G1268" s="82" t="str">
        <f t="shared" si="278"/>
        <v xml:space="preserve">Группа от QF </v>
      </c>
      <c r="H1268" s="83"/>
      <c r="I1268" s="83"/>
      <c r="J1268" s="83"/>
      <c r="K1268" s="83"/>
      <c r="L1268" s="127"/>
      <c r="M1268" s="127"/>
      <c r="N1268" s="84"/>
      <c r="O1268" s="85"/>
      <c r="P1268" s="85"/>
      <c r="Q1268" s="85"/>
      <c r="R1268" s="86"/>
      <c r="S1268" s="80"/>
      <c r="T1268" s="87"/>
      <c r="U1268" s="88" t="str">
        <f t="shared" si="272"/>
        <v xml:space="preserve"> </v>
      </c>
      <c r="V1268" s="89"/>
      <c r="W1268" s="90" t="str">
        <f t="shared" si="273"/>
        <v xml:space="preserve"> </v>
      </c>
      <c r="X1268" s="90"/>
      <c r="Y1268" s="90"/>
      <c r="Z1268" s="90"/>
      <c r="AA1268" s="90"/>
      <c r="AB1268" s="87" t="s">
        <v>74</v>
      </c>
      <c r="AC1268" s="76"/>
      <c r="AD1268" s="91">
        <f t="shared" si="268"/>
        <v>0</v>
      </c>
      <c r="AE1268" s="88" t="str">
        <f t="shared" si="274"/>
        <v xml:space="preserve"> </v>
      </c>
      <c r="AF1268" s="91" t="str">
        <f t="shared" si="269"/>
        <v xml:space="preserve"> </v>
      </c>
      <c r="AG1268" s="78"/>
      <c r="AH1268" s="78"/>
      <c r="AI1268" s="78"/>
      <c r="AK1268" s="94" t="str">
        <f t="shared" si="270"/>
        <v>≤60</v>
      </c>
      <c r="AL1268" s="94">
        <f t="shared" ca="1" si="271"/>
        <v>38</v>
      </c>
      <c r="AM1268" s="95">
        <f t="shared" si="279"/>
        <v>0</v>
      </c>
      <c r="AN1268" s="95">
        <f t="shared" si="280"/>
        <v>0</v>
      </c>
      <c r="AO1268" s="96">
        <f t="shared" si="275"/>
        <v>0</v>
      </c>
      <c r="AP1268" s="96">
        <f t="shared" si="276"/>
        <v>0</v>
      </c>
    </row>
    <row r="1269" spans="2:42" s="97" customFormat="1" ht="52.8" x14ac:dyDescent="0.3">
      <c r="B1269" s="79">
        <f t="shared" si="277"/>
        <v>1266</v>
      </c>
      <c r="C1269" s="79"/>
      <c r="D1269" s="80" t="s">
        <v>94</v>
      </c>
      <c r="E1269" s="80"/>
      <c r="F1269" s="81"/>
      <c r="G1269" s="82" t="str">
        <f t="shared" si="278"/>
        <v xml:space="preserve">Группа от QF </v>
      </c>
      <c r="H1269" s="83"/>
      <c r="I1269" s="83"/>
      <c r="J1269" s="83"/>
      <c r="K1269" s="83"/>
      <c r="L1269" s="127"/>
      <c r="M1269" s="127"/>
      <c r="N1269" s="84"/>
      <c r="O1269" s="85"/>
      <c r="P1269" s="85"/>
      <c r="Q1269" s="85"/>
      <c r="R1269" s="86"/>
      <c r="S1269" s="80"/>
      <c r="T1269" s="87"/>
      <c r="U1269" s="88" t="str">
        <f t="shared" si="272"/>
        <v xml:space="preserve"> </v>
      </c>
      <c r="V1269" s="89"/>
      <c r="W1269" s="90" t="str">
        <f t="shared" si="273"/>
        <v xml:space="preserve"> </v>
      </c>
      <c r="X1269" s="90"/>
      <c r="Y1269" s="90"/>
      <c r="Z1269" s="90"/>
      <c r="AA1269" s="90"/>
      <c r="AB1269" s="87" t="s">
        <v>74</v>
      </c>
      <c r="AC1269" s="76"/>
      <c r="AD1269" s="91">
        <f t="shared" si="268"/>
        <v>0</v>
      </c>
      <c r="AE1269" s="88" t="str">
        <f t="shared" si="274"/>
        <v xml:space="preserve"> </v>
      </c>
      <c r="AF1269" s="91" t="str">
        <f t="shared" si="269"/>
        <v xml:space="preserve"> </v>
      </c>
      <c r="AG1269" s="78"/>
      <c r="AH1269" s="78"/>
      <c r="AI1269" s="78"/>
      <c r="AK1269" s="94" t="str">
        <f t="shared" si="270"/>
        <v>≤60</v>
      </c>
      <c r="AL1269" s="94">
        <f t="shared" ca="1" si="271"/>
        <v>40</v>
      </c>
      <c r="AM1269" s="95">
        <f t="shared" si="279"/>
        <v>0</v>
      </c>
      <c r="AN1269" s="95">
        <f t="shared" si="280"/>
        <v>0</v>
      </c>
      <c r="AO1269" s="96">
        <f t="shared" si="275"/>
        <v>0</v>
      </c>
      <c r="AP1269" s="96">
        <f t="shared" si="276"/>
        <v>0</v>
      </c>
    </row>
    <row r="1270" spans="2:42" s="97" customFormat="1" ht="52.8" x14ac:dyDescent="0.3">
      <c r="B1270" s="79">
        <f t="shared" si="277"/>
        <v>1267</v>
      </c>
      <c r="C1270" s="79"/>
      <c r="D1270" s="80" t="s">
        <v>94</v>
      </c>
      <c r="E1270" s="80"/>
      <c r="F1270" s="81"/>
      <c r="G1270" s="82" t="str">
        <f t="shared" si="278"/>
        <v xml:space="preserve">Группа от QF </v>
      </c>
      <c r="H1270" s="83"/>
      <c r="I1270" s="83"/>
      <c r="J1270" s="83"/>
      <c r="K1270" s="83"/>
      <c r="L1270" s="127"/>
      <c r="M1270" s="127"/>
      <c r="N1270" s="84"/>
      <c r="O1270" s="85"/>
      <c r="P1270" s="85"/>
      <c r="Q1270" s="85"/>
      <c r="R1270" s="86"/>
      <c r="S1270" s="80"/>
      <c r="T1270" s="87"/>
      <c r="U1270" s="88" t="str">
        <f t="shared" si="272"/>
        <v xml:space="preserve"> </v>
      </c>
      <c r="V1270" s="89"/>
      <c r="W1270" s="90" t="str">
        <f t="shared" si="273"/>
        <v xml:space="preserve"> </v>
      </c>
      <c r="X1270" s="90"/>
      <c r="Y1270" s="90"/>
      <c r="Z1270" s="90"/>
      <c r="AA1270" s="90"/>
      <c r="AB1270" s="87" t="s">
        <v>74</v>
      </c>
      <c r="AC1270" s="76"/>
      <c r="AD1270" s="91">
        <f t="shared" si="268"/>
        <v>0</v>
      </c>
      <c r="AE1270" s="88" t="str">
        <f t="shared" si="274"/>
        <v xml:space="preserve"> </v>
      </c>
      <c r="AF1270" s="91" t="str">
        <f t="shared" si="269"/>
        <v xml:space="preserve"> </v>
      </c>
      <c r="AG1270" s="78"/>
      <c r="AH1270" s="78"/>
      <c r="AI1270" s="78"/>
      <c r="AK1270" s="94" t="str">
        <f t="shared" si="270"/>
        <v>≤60</v>
      </c>
      <c r="AL1270" s="94">
        <f t="shared" ca="1" si="271"/>
        <v>36</v>
      </c>
      <c r="AM1270" s="95">
        <f t="shared" si="279"/>
        <v>0</v>
      </c>
      <c r="AN1270" s="95">
        <f t="shared" si="280"/>
        <v>0</v>
      </c>
      <c r="AO1270" s="96">
        <f t="shared" si="275"/>
        <v>0</v>
      </c>
      <c r="AP1270" s="96">
        <f t="shared" si="276"/>
        <v>0</v>
      </c>
    </row>
    <row r="1271" spans="2:42" s="97" customFormat="1" ht="52.8" x14ac:dyDescent="0.3">
      <c r="B1271" s="79">
        <f t="shared" si="277"/>
        <v>1268</v>
      </c>
      <c r="C1271" s="79"/>
      <c r="D1271" s="80" t="s">
        <v>94</v>
      </c>
      <c r="E1271" s="80"/>
      <c r="F1271" s="81"/>
      <c r="G1271" s="82" t="str">
        <f t="shared" si="278"/>
        <v xml:space="preserve">Группа от QF </v>
      </c>
      <c r="H1271" s="83"/>
      <c r="I1271" s="83"/>
      <c r="J1271" s="83"/>
      <c r="K1271" s="83"/>
      <c r="L1271" s="127"/>
      <c r="M1271" s="127"/>
      <c r="N1271" s="84"/>
      <c r="O1271" s="85"/>
      <c r="P1271" s="85"/>
      <c r="Q1271" s="85"/>
      <c r="R1271" s="86"/>
      <c r="S1271" s="80"/>
      <c r="T1271" s="87"/>
      <c r="U1271" s="88" t="str">
        <f t="shared" si="272"/>
        <v xml:space="preserve"> </v>
      </c>
      <c r="V1271" s="89"/>
      <c r="W1271" s="90" t="str">
        <f t="shared" si="273"/>
        <v xml:space="preserve"> </v>
      </c>
      <c r="X1271" s="90"/>
      <c r="Y1271" s="90"/>
      <c r="Z1271" s="90"/>
      <c r="AA1271" s="90"/>
      <c r="AB1271" s="87" t="s">
        <v>74</v>
      </c>
      <c r="AC1271" s="76"/>
      <c r="AD1271" s="91">
        <f t="shared" si="268"/>
        <v>0</v>
      </c>
      <c r="AE1271" s="88" t="str">
        <f t="shared" si="274"/>
        <v xml:space="preserve"> </v>
      </c>
      <c r="AF1271" s="91" t="str">
        <f t="shared" si="269"/>
        <v xml:space="preserve"> </v>
      </c>
      <c r="AG1271" s="78"/>
      <c r="AH1271" s="78"/>
      <c r="AI1271" s="78"/>
      <c r="AK1271" s="94" t="str">
        <f t="shared" si="270"/>
        <v>≤60</v>
      </c>
      <c r="AL1271" s="94">
        <f t="shared" ca="1" si="271"/>
        <v>31</v>
      </c>
      <c r="AM1271" s="95">
        <f t="shared" si="279"/>
        <v>0</v>
      </c>
      <c r="AN1271" s="95">
        <f t="shared" si="280"/>
        <v>0</v>
      </c>
      <c r="AO1271" s="96">
        <f t="shared" si="275"/>
        <v>0</v>
      </c>
      <c r="AP1271" s="96">
        <f t="shared" si="276"/>
        <v>0</v>
      </c>
    </row>
    <row r="1272" spans="2:42" s="97" customFormat="1" ht="52.8" x14ac:dyDescent="0.3">
      <c r="B1272" s="79">
        <f t="shared" si="277"/>
        <v>1269</v>
      </c>
      <c r="C1272" s="79"/>
      <c r="D1272" s="80" t="s">
        <v>94</v>
      </c>
      <c r="E1272" s="80"/>
      <c r="F1272" s="81"/>
      <c r="G1272" s="82" t="str">
        <f t="shared" si="278"/>
        <v xml:space="preserve">Группа от QF </v>
      </c>
      <c r="H1272" s="83"/>
      <c r="I1272" s="83"/>
      <c r="J1272" s="83"/>
      <c r="K1272" s="83"/>
      <c r="L1272" s="127"/>
      <c r="M1272" s="127"/>
      <c r="N1272" s="84"/>
      <c r="O1272" s="85"/>
      <c r="P1272" s="85"/>
      <c r="Q1272" s="85"/>
      <c r="R1272" s="86"/>
      <c r="S1272" s="80"/>
      <c r="T1272" s="87"/>
      <c r="U1272" s="88" t="str">
        <f t="shared" si="272"/>
        <v xml:space="preserve"> </v>
      </c>
      <c r="V1272" s="89"/>
      <c r="W1272" s="90" t="str">
        <f t="shared" si="273"/>
        <v xml:space="preserve"> </v>
      </c>
      <c r="X1272" s="90"/>
      <c r="Y1272" s="90"/>
      <c r="Z1272" s="90"/>
      <c r="AA1272" s="90"/>
      <c r="AB1272" s="87" t="s">
        <v>74</v>
      </c>
      <c r="AC1272" s="76"/>
      <c r="AD1272" s="91">
        <f t="shared" si="268"/>
        <v>0</v>
      </c>
      <c r="AE1272" s="88" t="str">
        <f t="shared" si="274"/>
        <v xml:space="preserve"> </v>
      </c>
      <c r="AF1272" s="91" t="str">
        <f t="shared" si="269"/>
        <v xml:space="preserve"> </v>
      </c>
      <c r="AG1272" s="78"/>
      <c r="AH1272" s="78"/>
      <c r="AI1272" s="78"/>
      <c r="AK1272" s="94" t="str">
        <f t="shared" si="270"/>
        <v>≤60</v>
      </c>
      <c r="AL1272" s="94">
        <f t="shared" ca="1" si="271"/>
        <v>35</v>
      </c>
      <c r="AM1272" s="95">
        <f t="shared" si="279"/>
        <v>0</v>
      </c>
      <c r="AN1272" s="95">
        <f t="shared" si="280"/>
        <v>0</v>
      </c>
      <c r="AO1272" s="96">
        <f t="shared" si="275"/>
        <v>0</v>
      </c>
      <c r="AP1272" s="96">
        <f t="shared" si="276"/>
        <v>0</v>
      </c>
    </row>
    <row r="1273" spans="2:42" s="97" customFormat="1" ht="52.8" x14ac:dyDescent="0.3">
      <c r="B1273" s="79">
        <f t="shared" si="277"/>
        <v>1270</v>
      </c>
      <c r="C1273" s="79"/>
      <c r="D1273" s="80" t="s">
        <v>94</v>
      </c>
      <c r="E1273" s="80"/>
      <c r="F1273" s="81"/>
      <c r="G1273" s="82" t="str">
        <f t="shared" si="278"/>
        <v xml:space="preserve">Группа от QF </v>
      </c>
      <c r="H1273" s="83"/>
      <c r="I1273" s="83"/>
      <c r="J1273" s="83"/>
      <c r="K1273" s="83"/>
      <c r="L1273" s="127"/>
      <c r="M1273" s="127"/>
      <c r="N1273" s="84"/>
      <c r="O1273" s="85"/>
      <c r="P1273" s="85"/>
      <c r="Q1273" s="85"/>
      <c r="R1273" s="86"/>
      <c r="S1273" s="80"/>
      <c r="T1273" s="87"/>
      <c r="U1273" s="88" t="str">
        <f t="shared" si="272"/>
        <v xml:space="preserve"> </v>
      </c>
      <c r="V1273" s="89"/>
      <c r="W1273" s="90" t="str">
        <f t="shared" si="273"/>
        <v xml:space="preserve"> </v>
      </c>
      <c r="X1273" s="90"/>
      <c r="Y1273" s="90"/>
      <c r="Z1273" s="90"/>
      <c r="AA1273" s="90"/>
      <c r="AB1273" s="87" t="s">
        <v>74</v>
      </c>
      <c r="AC1273" s="76"/>
      <c r="AD1273" s="91">
        <f t="shared" si="268"/>
        <v>0</v>
      </c>
      <c r="AE1273" s="88" t="str">
        <f t="shared" si="274"/>
        <v xml:space="preserve"> </v>
      </c>
      <c r="AF1273" s="91" t="str">
        <f t="shared" si="269"/>
        <v xml:space="preserve"> </v>
      </c>
      <c r="AG1273" s="78"/>
      <c r="AH1273" s="78"/>
      <c r="AI1273" s="78"/>
      <c r="AK1273" s="94" t="str">
        <f t="shared" si="270"/>
        <v>≤60</v>
      </c>
      <c r="AL1273" s="94">
        <f t="shared" ca="1" si="271"/>
        <v>34</v>
      </c>
      <c r="AM1273" s="95">
        <f t="shared" si="279"/>
        <v>0</v>
      </c>
      <c r="AN1273" s="95">
        <f t="shared" si="280"/>
        <v>0</v>
      </c>
      <c r="AO1273" s="96">
        <f t="shared" si="275"/>
        <v>0</v>
      </c>
      <c r="AP1273" s="96">
        <f t="shared" si="276"/>
        <v>0</v>
      </c>
    </row>
    <row r="1274" spans="2:42" s="97" customFormat="1" ht="52.8" x14ac:dyDescent="0.3">
      <c r="B1274" s="79">
        <f t="shared" si="277"/>
        <v>1271</v>
      </c>
      <c r="C1274" s="79"/>
      <c r="D1274" s="80" t="s">
        <v>94</v>
      </c>
      <c r="E1274" s="80"/>
      <c r="F1274" s="81"/>
      <c r="G1274" s="82" t="str">
        <f t="shared" si="278"/>
        <v xml:space="preserve">Группа от QF </v>
      </c>
      <c r="H1274" s="83"/>
      <c r="I1274" s="83"/>
      <c r="J1274" s="83"/>
      <c r="K1274" s="83"/>
      <c r="L1274" s="127"/>
      <c r="M1274" s="127"/>
      <c r="N1274" s="84"/>
      <c r="O1274" s="85"/>
      <c r="P1274" s="85"/>
      <c r="Q1274" s="85"/>
      <c r="R1274" s="86"/>
      <c r="S1274" s="80"/>
      <c r="T1274" s="87"/>
      <c r="U1274" s="88" t="str">
        <f t="shared" si="272"/>
        <v xml:space="preserve"> </v>
      </c>
      <c r="V1274" s="89"/>
      <c r="W1274" s="90" t="str">
        <f t="shared" si="273"/>
        <v xml:space="preserve"> </v>
      </c>
      <c r="X1274" s="90"/>
      <c r="Y1274" s="90"/>
      <c r="Z1274" s="90"/>
      <c r="AA1274" s="90"/>
      <c r="AB1274" s="87" t="s">
        <v>74</v>
      </c>
      <c r="AC1274" s="76"/>
      <c r="AD1274" s="91">
        <f t="shared" si="268"/>
        <v>0</v>
      </c>
      <c r="AE1274" s="88" t="str">
        <f t="shared" si="274"/>
        <v xml:space="preserve"> </v>
      </c>
      <c r="AF1274" s="91" t="str">
        <f t="shared" si="269"/>
        <v xml:space="preserve"> </v>
      </c>
      <c r="AG1274" s="78"/>
      <c r="AH1274" s="78"/>
      <c r="AI1274" s="78"/>
      <c r="AK1274" s="94" t="str">
        <f t="shared" si="270"/>
        <v>≤60</v>
      </c>
      <c r="AL1274" s="94">
        <f t="shared" ca="1" si="271"/>
        <v>40</v>
      </c>
      <c r="AM1274" s="95">
        <f t="shared" si="279"/>
        <v>0</v>
      </c>
      <c r="AN1274" s="95">
        <f t="shared" si="280"/>
        <v>0</v>
      </c>
      <c r="AO1274" s="96">
        <f t="shared" si="275"/>
        <v>0</v>
      </c>
      <c r="AP1274" s="96">
        <f t="shared" si="276"/>
        <v>0</v>
      </c>
    </row>
    <row r="1275" spans="2:42" s="97" customFormat="1" ht="52.8" x14ac:dyDescent="0.3">
      <c r="B1275" s="79">
        <f t="shared" si="277"/>
        <v>1272</v>
      </c>
      <c r="C1275" s="79"/>
      <c r="D1275" s="80" t="s">
        <v>94</v>
      </c>
      <c r="E1275" s="80"/>
      <c r="F1275" s="81"/>
      <c r="G1275" s="82" t="str">
        <f t="shared" si="278"/>
        <v xml:space="preserve">Группа от QF </v>
      </c>
      <c r="H1275" s="83"/>
      <c r="I1275" s="83"/>
      <c r="J1275" s="83"/>
      <c r="K1275" s="83"/>
      <c r="L1275" s="127"/>
      <c r="M1275" s="127"/>
      <c r="N1275" s="84"/>
      <c r="O1275" s="85"/>
      <c r="P1275" s="85"/>
      <c r="Q1275" s="85"/>
      <c r="R1275" s="86"/>
      <c r="S1275" s="80"/>
      <c r="T1275" s="87"/>
      <c r="U1275" s="88" t="str">
        <f t="shared" si="272"/>
        <v xml:space="preserve"> </v>
      </c>
      <c r="V1275" s="89"/>
      <c r="W1275" s="90" t="str">
        <f t="shared" si="273"/>
        <v xml:space="preserve"> </v>
      </c>
      <c r="X1275" s="90"/>
      <c r="Y1275" s="90"/>
      <c r="Z1275" s="90"/>
      <c r="AA1275" s="90"/>
      <c r="AB1275" s="87" t="s">
        <v>74</v>
      </c>
      <c r="AC1275" s="76"/>
      <c r="AD1275" s="91">
        <f t="shared" si="268"/>
        <v>0</v>
      </c>
      <c r="AE1275" s="88" t="str">
        <f t="shared" si="274"/>
        <v xml:space="preserve"> </v>
      </c>
      <c r="AF1275" s="91" t="str">
        <f t="shared" si="269"/>
        <v xml:space="preserve"> </v>
      </c>
      <c r="AG1275" s="78"/>
      <c r="AH1275" s="78"/>
      <c r="AI1275" s="78"/>
      <c r="AK1275" s="94" t="str">
        <f t="shared" si="270"/>
        <v>≤60</v>
      </c>
      <c r="AL1275" s="94">
        <f t="shared" ca="1" si="271"/>
        <v>25</v>
      </c>
      <c r="AM1275" s="95">
        <f t="shared" si="279"/>
        <v>0</v>
      </c>
      <c r="AN1275" s="95">
        <f t="shared" si="280"/>
        <v>0</v>
      </c>
      <c r="AO1275" s="96">
        <f t="shared" si="275"/>
        <v>0</v>
      </c>
      <c r="AP1275" s="96">
        <f t="shared" si="276"/>
        <v>0</v>
      </c>
    </row>
    <row r="1276" spans="2:42" s="97" customFormat="1" ht="52.8" x14ac:dyDescent="0.3">
      <c r="B1276" s="79">
        <f t="shared" si="277"/>
        <v>1273</v>
      </c>
      <c r="C1276" s="79"/>
      <c r="D1276" s="80" t="s">
        <v>94</v>
      </c>
      <c r="E1276" s="80"/>
      <c r="F1276" s="81"/>
      <c r="G1276" s="82" t="str">
        <f t="shared" si="278"/>
        <v xml:space="preserve">Группа от QF </v>
      </c>
      <c r="H1276" s="83"/>
      <c r="I1276" s="83"/>
      <c r="J1276" s="83"/>
      <c r="K1276" s="83"/>
      <c r="L1276" s="127"/>
      <c r="M1276" s="127"/>
      <c r="N1276" s="84"/>
      <c r="O1276" s="85"/>
      <c r="P1276" s="85"/>
      <c r="Q1276" s="85"/>
      <c r="R1276" s="86"/>
      <c r="S1276" s="80"/>
      <c r="T1276" s="87"/>
      <c r="U1276" s="88" t="str">
        <f t="shared" si="272"/>
        <v xml:space="preserve"> </v>
      </c>
      <c r="V1276" s="89"/>
      <c r="W1276" s="90" t="str">
        <f t="shared" si="273"/>
        <v xml:space="preserve"> </v>
      </c>
      <c r="X1276" s="90"/>
      <c r="Y1276" s="90"/>
      <c r="Z1276" s="90"/>
      <c r="AA1276" s="90"/>
      <c r="AB1276" s="87" t="s">
        <v>74</v>
      </c>
      <c r="AC1276" s="76"/>
      <c r="AD1276" s="91">
        <f t="shared" si="268"/>
        <v>0</v>
      </c>
      <c r="AE1276" s="88" t="str">
        <f t="shared" si="274"/>
        <v xml:space="preserve"> </v>
      </c>
      <c r="AF1276" s="91" t="str">
        <f t="shared" si="269"/>
        <v xml:space="preserve"> </v>
      </c>
      <c r="AG1276" s="78"/>
      <c r="AH1276" s="78"/>
      <c r="AI1276" s="78"/>
      <c r="AK1276" s="94" t="str">
        <f t="shared" si="270"/>
        <v>≤60</v>
      </c>
      <c r="AL1276" s="94">
        <f t="shared" ca="1" si="271"/>
        <v>21</v>
      </c>
      <c r="AM1276" s="95">
        <f t="shared" si="279"/>
        <v>0</v>
      </c>
      <c r="AN1276" s="95">
        <f t="shared" si="280"/>
        <v>0</v>
      </c>
      <c r="AO1276" s="96">
        <f t="shared" si="275"/>
        <v>0</v>
      </c>
      <c r="AP1276" s="96">
        <f t="shared" si="276"/>
        <v>0</v>
      </c>
    </row>
    <row r="1277" spans="2:42" s="97" customFormat="1" ht="52.8" x14ac:dyDescent="0.3">
      <c r="B1277" s="79">
        <f t="shared" si="277"/>
        <v>1274</v>
      </c>
      <c r="C1277" s="79"/>
      <c r="D1277" s="80" t="s">
        <v>94</v>
      </c>
      <c r="E1277" s="80"/>
      <c r="F1277" s="81"/>
      <c r="G1277" s="82" t="str">
        <f t="shared" si="278"/>
        <v xml:space="preserve">Группа от QF </v>
      </c>
      <c r="H1277" s="83"/>
      <c r="I1277" s="83"/>
      <c r="J1277" s="83"/>
      <c r="K1277" s="83"/>
      <c r="L1277" s="127"/>
      <c r="M1277" s="127"/>
      <c r="N1277" s="84"/>
      <c r="O1277" s="85"/>
      <c r="P1277" s="85"/>
      <c r="Q1277" s="85"/>
      <c r="R1277" s="86"/>
      <c r="S1277" s="80"/>
      <c r="T1277" s="87"/>
      <c r="U1277" s="88" t="str">
        <f t="shared" si="272"/>
        <v xml:space="preserve"> </v>
      </c>
      <c r="V1277" s="89"/>
      <c r="W1277" s="90" t="str">
        <f t="shared" si="273"/>
        <v xml:space="preserve"> </v>
      </c>
      <c r="X1277" s="90"/>
      <c r="Y1277" s="90"/>
      <c r="Z1277" s="90"/>
      <c r="AA1277" s="90"/>
      <c r="AB1277" s="87" t="s">
        <v>74</v>
      </c>
      <c r="AC1277" s="76"/>
      <c r="AD1277" s="91">
        <f t="shared" si="268"/>
        <v>0</v>
      </c>
      <c r="AE1277" s="88" t="str">
        <f t="shared" si="274"/>
        <v xml:space="preserve"> </v>
      </c>
      <c r="AF1277" s="91" t="str">
        <f t="shared" si="269"/>
        <v xml:space="preserve"> </v>
      </c>
      <c r="AG1277" s="78"/>
      <c r="AH1277" s="78"/>
      <c r="AI1277" s="78"/>
      <c r="AK1277" s="94" t="str">
        <f t="shared" si="270"/>
        <v>≤60</v>
      </c>
      <c r="AL1277" s="94">
        <f t="shared" ca="1" si="271"/>
        <v>29</v>
      </c>
      <c r="AM1277" s="95">
        <f t="shared" si="279"/>
        <v>0</v>
      </c>
      <c r="AN1277" s="95">
        <f t="shared" si="280"/>
        <v>0</v>
      </c>
      <c r="AO1277" s="96">
        <f t="shared" si="275"/>
        <v>0</v>
      </c>
      <c r="AP1277" s="96">
        <f t="shared" si="276"/>
        <v>0</v>
      </c>
    </row>
    <row r="1278" spans="2:42" s="97" customFormat="1" ht="52.8" x14ac:dyDescent="0.3">
      <c r="B1278" s="79">
        <f t="shared" si="277"/>
        <v>1275</v>
      </c>
      <c r="C1278" s="79"/>
      <c r="D1278" s="80" t="s">
        <v>94</v>
      </c>
      <c r="E1278" s="80"/>
      <c r="F1278" s="81"/>
      <c r="G1278" s="82" t="str">
        <f t="shared" si="278"/>
        <v xml:space="preserve">Группа от QF </v>
      </c>
      <c r="H1278" s="83"/>
      <c r="I1278" s="83"/>
      <c r="J1278" s="83"/>
      <c r="K1278" s="83"/>
      <c r="L1278" s="127"/>
      <c r="M1278" s="127"/>
      <c r="N1278" s="84"/>
      <c r="O1278" s="85"/>
      <c r="P1278" s="85"/>
      <c r="Q1278" s="85"/>
      <c r="R1278" s="86"/>
      <c r="S1278" s="80"/>
      <c r="T1278" s="87"/>
      <c r="U1278" s="88" t="str">
        <f t="shared" si="272"/>
        <v xml:space="preserve"> </v>
      </c>
      <c r="V1278" s="89"/>
      <c r="W1278" s="90" t="str">
        <f t="shared" si="273"/>
        <v xml:space="preserve"> </v>
      </c>
      <c r="X1278" s="90"/>
      <c r="Y1278" s="90"/>
      <c r="Z1278" s="90"/>
      <c r="AA1278" s="90"/>
      <c r="AB1278" s="87" t="s">
        <v>74</v>
      </c>
      <c r="AC1278" s="76"/>
      <c r="AD1278" s="91">
        <f t="shared" si="268"/>
        <v>0</v>
      </c>
      <c r="AE1278" s="88" t="str">
        <f t="shared" si="274"/>
        <v xml:space="preserve"> </v>
      </c>
      <c r="AF1278" s="91" t="str">
        <f t="shared" si="269"/>
        <v xml:space="preserve"> </v>
      </c>
      <c r="AG1278" s="78"/>
      <c r="AH1278" s="78"/>
      <c r="AI1278" s="78"/>
      <c r="AK1278" s="94" t="str">
        <f t="shared" si="270"/>
        <v>≤60</v>
      </c>
      <c r="AL1278" s="94">
        <f t="shared" ca="1" si="271"/>
        <v>44</v>
      </c>
      <c r="AM1278" s="95">
        <f t="shared" si="279"/>
        <v>0</v>
      </c>
      <c r="AN1278" s="95">
        <f t="shared" si="280"/>
        <v>0</v>
      </c>
      <c r="AO1278" s="96">
        <f t="shared" si="275"/>
        <v>0</v>
      </c>
      <c r="AP1278" s="96">
        <f t="shared" si="276"/>
        <v>0</v>
      </c>
    </row>
    <row r="1279" spans="2:42" s="97" customFormat="1" ht="52.8" x14ac:dyDescent="0.3">
      <c r="B1279" s="79">
        <f t="shared" si="277"/>
        <v>1276</v>
      </c>
      <c r="C1279" s="79"/>
      <c r="D1279" s="80" t="s">
        <v>94</v>
      </c>
      <c r="E1279" s="80"/>
      <c r="F1279" s="81"/>
      <c r="G1279" s="82" t="str">
        <f t="shared" si="278"/>
        <v xml:space="preserve">Группа от QF </v>
      </c>
      <c r="H1279" s="83"/>
      <c r="I1279" s="83"/>
      <c r="J1279" s="83"/>
      <c r="K1279" s="83"/>
      <c r="L1279" s="127"/>
      <c r="M1279" s="127"/>
      <c r="N1279" s="84"/>
      <c r="O1279" s="85"/>
      <c r="P1279" s="85"/>
      <c r="Q1279" s="85"/>
      <c r="R1279" s="86"/>
      <c r="S1279" s="80"/>
      <c r="T1279" s="87"/>
      <c r="U1279" s="88" t="str">
        <f t="shared" si="272"/>
        <v xml:space="preserve"> </v>
      </c>
      <c r="V1279" s="89"/>
      <c r="W1279" s="90" t="str">
        <f t="shared" si="273"/>
        <v xml:space="preserve"> </v>
      </c>
      <c r="X1279" s="90"/>
      <c r="Y1279" s="90"/>
      <c r="Z1279" s="90"/>
      <c r="AA1279" s="90"/>
      <c r="AB1279" s="87" t="s">
        <v>74</v>
      </c>
      <c r="AC1279" s="76"/>
      <c r="AD1279" s="91">
        <f t="shared" si="268"/>
        <v>0</v>
      </c>
      <c r="AE1279" s="88" t="str">
        <f t="shared" si="274"/>
        <v xml:space="preserve"> </v>
      </c>
      <c r="AF1279" s="91" t="str">
        <f t="shared" si="269"/>
        <v xml:space="preserve"> </v>
      </c>
      <c r="AG1279" s="78"/>
      <c r="AH1279" s="78"/>
      <c r="AI1279" s="78"/>
      <c r="AK1279" s="94" t="str">
        <f t="shared" si="270"/>
        <v>≤60</v>
      </c>
      <c r="AL1279" s="94">
        <f t="shared" ca="1" si="271"/>
        <v>27</v>
      </c>
      <c r="AM1279" s="95">
        <f t="shared" si="279"/>
        <v>0</v>
      </c>
      <c r="AN1279" s="95">
        <f t="shared" si="280"/>
        <v>0</v>
      </c>
      <c r="AO1279" s="96">
        <f t="shared" si="275"/>
        <v>0</v>
      </c>
      <c r="AP1279" s="96">
        <f t="shared" si="276"/>
        <v>0</v>
      </c>
    </row>
    <row r="1280" spans="2:42" s="97" customFormat="1" ht="52.8" x14ac:dyDescent="0.3">
      <c r="B1280" s="79">
        <f t="shared" si="277"/>
        <v>1277</v>
      </c>
      <c r="C1280" s="79"/>
      <c r="D1280" s="80" t="s">
        <v>94</v>
      </c>
      <c r="E1280" s="80"/>
      <c r="F1280" s="81"/>
      <c r="G1280" s="82" t="str">
        <f t="shared" si="278"/>
        <v xml:space="preserve">Группа от QF </v>
      </c>
      <c r="H1280" s="83"/>
      <c r="I1280" s="83"/>
      <c r="J1280" s="83"/>
      <c r="K1280" s="83"/>
      <c r="L1280" s="127"/>
      <c r="M1280" s="127"/>
      <c r="N1280" s="84"/>
      <c r="O1280" s="85"/>
      <c r="P1280" s="85"/>
      <c r="Q1280" s="85"/>
      <c r="R1280" s="86"/>
      <c r="S1280" s="80"/>
      <c r="T1280" s="87"/>
      <c r="U1280" s="88" t="str">
        <f t="shared" si="272"/>
        <v xml:space="preserve"> </v>
      </c>
      <c r="V1280" s="89"/>
      <c r="W1280" s="90" t="str">
        <f t="shared" si="273"/>
        <v xml:space="preserve"> </v>
      </c>
      <c r="X1280" s="90"/>
      <c r="Y1280" s="90"/>
      <c r="Z1280" s="90"/>
      <c r="AA1280" s="90"/>
      <c r="AB1280" s="87" t="s">
        <v>74</v>
      </c>
      <c r="AC1280" s="76"/>
      <c r="AD1280" s="91">
        <f t="shared" si="268"/>
        <v>0</v>
      </c>
      <c r="AE1280" s="88" t="str">
        <f t="shared" si="274"/>
        <v xml:space="preserve"> </v>
      </c>
      <c r="AF1280" s="91" t="str">
        <f t="shared" si="269"/>
        <v xml:space="preserve"> </v>
      </c>
      <c r="AG1280" s="78"/>
      <c r="AH1280" s="78"/>
      <c r="AI1280" s="78"/>
      <c r="AK1280" s="94" t="str">
        <f t="shared" si="270"/>
        <v>≤60</v>
      </c>
      <c r="AL1280" s="94">
        <f t="shared" ca="1" si="271"/>
        <v>23</v>
      </c>
      <c r="AM1280" s="95">
        <f t="shared" si="279"/>
        <v>0</v>
      </c>
      <c r="AN1280" s="95">
        <f t="shared" si="280"/>
        <v>0</v>
      </c>
      <c r="AO1280" s="96">
        <f t="shared" si="275"/>
        <v>0</v>
      </c>
      <c r="AP1280" s="96">
        <f t="shared" si="276"/>
        <v>0</v>
      </c>
    </row>
    <row r="1281" spans="2:42" s="97" customFormat="1" ht="52.8" x14ac:dyDescent="0.3">
      <c r="B1281" s="79">
        <f t="shared" si="277"/>
        <v>1278</v>
      </c>
      <c r="C1281" s="79"/>
      <c r="D1281" s="80" t="s">
        <v>94</v>
      </c>
      <c r="E1281" s="80"/>
      <c r="F1281" s="81"/>
      <c r="G1281" s="82" t="str">
        <f t="shared" si="278"/>
        <v xml:space="preserve">Группа от QF </v>
      </c>
      <c r="H1281" s="83"/>
      <c r="I1281" s="83"/>
      <c r="J1281" s="83"/>
      <c r="K1281" s="83"/>
      <c r="L1281" s="127"/>
      <c r="M1281" s="127"/>
      <c r="N1281" s="84"/>
      <c r="O1281" s="85"/>
      <c r="P1281" s="85"/>
      <c r="Q1281" s="85"/>
      <c r="R1281" s="86"/>
      <c r="S1281" s="80"/>
      <c r="T1281" s="87"/>
      <c r="U1281" s="88" t="str">
        <f t="shared" si="272"/>
        <v xml:space="preserve"> </v>
      </c>
      <c r="V1281" s="89"/>
      <c r="W1281" s="90" t="str">
        <f t="shared" si="273"/>
        <v xml:space="preserve"> </v>
      </c>
      <c r="X1281" s="90"/>
      <c r="Y1281" s="90"/>
      <c r="Z1281" s="90"/>
      <c r="AA1281" s="90"/>
      <c r="AB1281" s="87" t="s">
        <v>74</v>
      </c>
      <c r="AC1281" s="76"/>
      <c r="AD1281" s="91">
        <f t="shared" si="268"/>
        <v>0</v>
      </c>
      <c r="AE1281" s="88" t="str">
        <f t="shared" si="274"/>
        <v xml:space="preserve"> </v>
      </c>
      <c r="AF1281" s="91" t="str">
        <f t="shared" si="269"/>
        <v xml:space="preserve"> </v>
      </c>
      <c r="AG1281" s="78"/>
      <c r="AH1281" s="78"/>
      <c r="AI1281" s="78"/>
      <c r="AK1281" s="94" t="str">
        <f t="shared" si="270"/>
        <v>≤60</v>
      </c>
      <c r="AL1281" s="94">
        <f t="shared" ca="1" si="271"/>
        <v>38</v>
      </c>
      <c r="AM1281" s="95">
        <f t="shared" si="279"/>
        <v>0</v>
      </c>
      <c r="AN1281" s="95">
        <f t="shared" si="280"/>
        <v>0</v>
      </c>
      <c r="AO1281" s="96">
        <f t="shared" si="275"/>
        <v>0</v>
      </c>
      <c r="AP1281" s="96">
        <f t="shared" si="276"/>
        <v>0</v>
      </c>
    </row>
    <row r="1282" spans="2:42" s="97" customFormat="1" ht="52.8" x14ac:dyDescent="0.3">
      <c r="B1282" s="79">
        <f t="shared" si="277"/>
        <v>1279</v>
      </c>
      <c r="C1282" s="79"/>
      <c r="D1282" s="80" t="s">
        <v>94</v>
      </c>
      <c r="E1282" s="80"/>
      <c r="F1282" s="81"/>
      <c r="G1282" s="82" t="str">
        <f t="shared" si="278"/>
        <v xml:space="preserve">Группа от QF </v>
      </c>
      <c r="H1282" s="83"/>
      <c r="I1282" s="83"/>
      <c r="J1282" s="83"/>
      <c r="K1282" s="83"/>
      <c r="L1282" s="127"/>
      <c r="M1282" s="127"/>
      <c r="N1282" s="84"/>
      <c r="O1282" s="85"/>
      <c r="P1282" s="85"/>
      <c r="Q1282" s="85"/>
      <c r="R1282" s="86"/>
      <c r="S1282" s="80"/>
      <c r="T1282" s="87"/>
      <c r="U1282" s="88" t="str">
        <f t="shared" si="272"/>
        <v xml:space="preserve"> </v>
      </c>
      <c r="V1282" s="89"/>
      <c r="W1282" s="90" t="str">
        <f t="shared" si="273"/>
        <v xml:space="preserve"> </v>
      </c>
      <c r="X1282" s="90"/>
      <c r="Y1282" s="90"/>
      <c r="Z1282" s="90"/>
      <c r="AA1282" s="90"/>
      <c r="AB1282" s="87" t="s">
        <v>74</v>
      </c>
      <c r="AC1282" s="76"/>
      <c r="AD1282" s="91">
        <f t="shared" si="268"/>
        <v>0</v>
      </c>
      <c r="AE1282" s="88" t="str">
        <f t="shared" si="274"/>
        <v xml:space="preserve"> </v>
      </c>
      <c r="AF1282" s="91" t="str">
        <f t="shared" si="269"/>
        <v xml:space="preserve"> </v>
      </c>
      <c r="AG1282" s="78"/>
      <c r="AH1282" s="78"/>
      <c r="AI1282" s="78"/>
      <c r="AK1282" s="94" t="str">
        <f t="shared" si="270"/>
        <v>≤60</v>
      </c>
      <c r="AL1282" s="94">
        <f t="shared" ca="1" si="271"/>
        <v>46</v>
      </c>
      <c r="AM1282" s="95">
        <f t="shared" si="279"/>
        <v>0</v>
      </c>
      <c r="AN1282" s="95">
        <f t="shared" si="280"/>
        <v>0</v>
      </c>
      <c r="AO1282" s="96">
        <f t="shared" si="275"/>
        <v>0</v>
      </c>
      <c r="AP1282" s="96">
        <f t="shared" si="276"/>
        <v>0</v>
      </c>
    </row>
    <row r="1283" spans="2:42" s="97" customFormat="1" ht="52.8" x14ac:dyDescent="0.3">
      <c r="B1283" s="79">
        <f t="shared" si="277"/>
        <v>1280</v>
      </c>
      <c r="C1283" s="79"/>
      <c r="D1283" s="80" t="s">
        <v>94</v>
      </c>
      <c r="E1283" s="80"/>
      <c r="F1283" s="81"/>
      <c r="G1283" s="82" t="str">
        <f t="shared" si="278"/>
        <v xml:space="preserve">Группа от QF </v>
      </c>
      <c r="H1283" s="83"/>
      <c r="I1283" s="83"/>
      <c r="J1283" s="83"/>
      <c r="K1283" s="83"/>
      <c r="L1283" s="127"/>
      <c r="M1283" s="127"/>
      <c r="N1283" s="84"/>
      <c r="O1283" s="85"/>
      <c r="P1283" s="85"/>
      <c r="Q1283" s="85"/>
      <c r="R1283" s="86"/>
      <c r="S1283" s="80"/>
      <c r="T1283" s="87"/>
      <c r="U1283" s="88" t="str">
        <f t="shared" si="272"/>
        <v xml:space="preserve"> </v>
      </c>
      <c r="V1283" s="89"/>
      <c r="W1283" s="90" t="str">
        <f t="shared" si="273"/>
        <v xml:space="preserve"> </v>
      </c>
      <c r="X1283" s="90"/>
      <c r="Y1283" s="90"/>
      <c r="Z1283" s="90"/>
      <c r="AA1283" s="90"/>
      <c r="AB1283" s="87" t="s">
        <v>74</v>
      </c>
      <c r="AC1283" s="76"/>
      <c r="AD1283" s="91">
        <f t="shared" ref="AD1283:AD1346" si="281">IF(V1283=$AG$1,L1283*3,IF(V1283=$AH$1,L1283*5,IF(V1283=$AI$1,L1283*8,IF(V1283=$AJ$1,L1283*12*0.75,0))))</f>
        <v>0</v>
      </c>
      <c r="AE1283" s="88" t="str">
        <f t="shared" si="274"/>
        <v xml:space="preserve"> </v>
      </c>
      <c r="AF1283" s="91" t="str">
        <f t="shared" ref="AF1283:AF1346" si="282">IF(V1283=$AG$1,L1283*5,IF(V1283=$AH$1,L1283*10,IF(V1283=$AI$1,L1283*10,IF(V1283=$AJ$1,L1283*12," "))))</f>
        <v xml:space="preserve"> </v>
      </c>
      <c r="AG1283" s="78"/>
      <c r="AH1283" s="78"/>
      <c r="AI1283" s="78"/>
      <c r="AK1283" s="94" t="str">
        <f t="shared" ref="AK1283:AK1346" si="283">IF(L1283&gt;63,"≤120","≤60")</f>
        <v>≤60</v>
      </c>
      <c r="AL1283" s="94">
        <f t="shared" ref="AL1283:AL1346" ca="1" si="284">IF(L1283&lt;63,RANDBETWEEN(20,50),RANDBETWEEN(60,110))</f>
        <v>20</v>
      </c>
      <c r="AM1283" s="95">
        <f t="shared" si="279"/>
        <v>0</v>
      </c>
      <c r="AN1283" s="95">
        <f t="shared" si="280"/>
        <v>0</v>
      </c>
      <c r="AO1283" s="96">
        <f t="shared" si="275"/>
        <v>0</v>
      </c>
      <c r="AP1283" s="96">
        <f t="shared" si="276"/>
        <v>0</v>
      </c>
    </row>
    <row r="1284" spans="2:42" s="97" customFormat="1" ht="52.8" x14ac:dyDescent="0.3">
      <c r="B1284" s="79">
        <f t="shared" si="277"/>
        <v>1281</v>
      </c>
      <c r="C1284" s="79"/>
      <c r="D1284" s="80" t="s">
        <v>94</v>
      </c>
      <c r="E1284" s="80"/>
      <c r="F1284" s="81"/>
      <c r="G1284" s="82" t="str">
        <f t="shared" si="278"/>
        <v xml:space="preserve">Группа от QF </v>
      </c>
      <c r="H1284" s="83"/>
      <c r="I1284" s="83"/>
      <c r="J1284" s="83"/>
      <c r="K1284" s="83"/>
      <c r="L1284" s="127"/>
      <c r="M1284" s="127"/>
      <c r="N1284" s="84"/>
      <c r="O1284" s="85"/>
      <c r="P1284" s="85"/>
      <c r="Q1284" s="85"/>
      <c r="R1284" s="86"/>
      <c r="S1284" s="80"/>
      <c r="T1284" s="87"/>
      <c r="U1284" s="88" t="str">
        <f t="shared" ref="U1284:U1347" si="285">IF(AD1284=0," ","-")</f>
        <v xml:space="preserve"> </v>
      </c>
      <c r="V1284" s="89"/>
      <c r="W1284" s="90" t="str">
        <f t="shared" ref="W1284:W1347" si="286">IF(AD1284=0," ","-")</f>
        <v xml:space="preserve"> </v>
      </c>
      <c r="X1284" s="90"/>
      <c r="Y1284" s="90"/>
      <c r="Z1284" s="90"/>
      <c r="AA1284" s="90"/>
      <c r="AB1284" s="87" t="s">
        <v>74</v>
      </c>
      <c r="AC1284" s="76"/>
      <c r="AD1284" s="91">
        <f t="shared" si="281"/>
        <v>0</v>
      </c>
      <c r="AE1284" s="88" t="str">
        <f t="shared" ref="AE1284:AE1347" si="287">IF(AD1284=0," ","-")</f>
        <v xml:space="preserve"> </v>
      </c>
      <c r="AF1284" s="91" t="str">
        <f t="shared" si="282"/>
        <v xml:space="preserve"> </v>
      </c>
      <c r="AG1284" s="78"/>
      <c r="AH1284" s="78"/>
      <c r="AI1284" s="78"/>
      <c r="AK1284" s="94" t="str">
        <f t="shared" si="283"/>
        <v>≤60</v>
      </c>
      <c r="AL1284" s="94">
        <f t="shared" ca="1" si="284"/>
        <v>35</v>
      </c>
      <c r="AM1284" s="95">
        <f t="shared" si="279"/>
        <v>0</v>
      </c>
      <c r="AN1284" s="95">
        <f t="shared" si="280"/>
        <v>0</v>
      </c>
      <c r="AO1284" s="96">
        <f t="shared" ref="AO1284:AO1347" si="288">ROUND(L1284*1.13,0)</f>
        <v>0</v>
      </c>
      <c r="AP1284" s="96">
        <f t="shared" ref="AP1284:AP1347" si="289">ROUND(L1284*1.45,0)</f>
        <v>0</v>
      </c>
    </row>
    <row r="1285" spans="2:42" s="97" customFormat="1" ht="52.8" x14ac:dyDescent="0.3">
      <c r="B1285" s="79">
        <f t="shared" si="277"/>
        <v>1282</v>
      </c>
      <c r="C1285" s="79"/>
      <c r="D1285" s="80" t="s">
        <v>94</v>
      </c>
      <c r="E1285" s="80"/>
      <c r="F1285" s="81"/>
      <c r="G1285" s="82" t="str">
        <f t="shared" si="278"/>
        <v xml:space="preserve">Группа от QF </v>
      </c>
      <c r="H1285" s="83"/>
      <c r="I1285" s="83"/>
      <c r="J1285" s="83"/>
      <c r="K1285" s="83"/>
      <c r="L1285" s="127"/>
      <c r="M1285" s="127"/>
      <c r="N1285" s="84"/>
      <c r="O1285" s="85"/>
      <c r="P1285" s="85"/>
      <c r="Q1285" s="85"/>
      <c r="R1285" s="86"/>
      <c r="S1285" s="80"/>
      <c r="T1285" s="87"/>
      <c r="U1285" s="88" t="str">
        <f t="shared" si="285"/>
        <v xml:space="preserve"> </v>
      </c>
      <c r="V1285" s="89"/>
      <c r="W1285" s="90" t="str">
        <f t="shared" si="286"/>
        <v xml:space="preserve"> </v>
      </c>
      <c r="X1285" s="90"/>
      <c r="Y1285" s="90"/>
      <c r="Z1285" s="90"/>
      <c r="AA1285" s="90"/>
      <c r="AB1285" s="87" t="s">
        <v>74</v>
      </c>
      <c r="AC1285" s="76"/>
      <c r="AD1285" s="91">
        <f t="shared" si="281"/>
        <v>0</v>
      </c>
      <c r="AE1285" s="88" t="str">
        <f t="shared" si="287"/>
        <v xml:space="preserve"> </v>
      </c>
      <c r="AF1285" s="91" t="str">
        <f t="shared" si="282"/>
        <v xml:space="preserve"> </v>
      </c>
      <c r="AG1285" s="78"/>
      <c r="AH1285" s="78"/>
      <c r="AI1285" s="78"/>
      <c r="AK1285" s="94" t="str">
        <f t="shared" si="283"/>
        <v>≤60</v>
      </c>
      <c r="AL1285" s="94">
        <f t="shared" ca="1" si="284"/>
        <v>32</v>
      </c>
      <c r="AM1285" s="95">
        <f t="shared" si="279"/>
        <v>0</v>
      </c>
      <c r="AN1285" s="95">
        <f t="shared" si="280"/>
        <v>0</v>
      </c>
      <c r="AO1285" s="96">
        <f t="shared" si="288"/>
        <v>0</v>
      </c>
      <c r="AP1285" s="96">
        <f t="shared" si="289"/>
        <v>0</v>
      </c>
    </row>
    <row r="1286" spans="2:42" s="97" customFormat="1" ht="52.8" x14ac:dyDescent="0.3">
      <c r="B1286" s="79">
        <f t="shared" ref="B1286:B1349" si="290">(IF(B1284+B1285=0,(B1283+1),(IF(B1285=0,(B1284+1),B1285+1))))</f>
        <v>1283</v>
      </c>
      <c r="C1286" s="79"/>
      <c r="D1286" s="80" t="s">
        <v>94</v>
      </c>
      <c r="E1286" s="80"/>
      <c r="F1286" s="81"/>
      <c r="G1286" s="82" t="str">
        <f t="shared" si="278"/>
        <v xml:space="preserve">Группа от QF </v>
      </c>
      <c r="H1286" s="83"/>
      <c r="I1286" s="83"/>
      <c r="J1286" s="83"/>
      <c r="K1286" s="83"/>
      <c r="L1286" s="127"/>
      <c r="M1286" s="127"/>
      <c r="N1286" s="84"/>
      <c r="O1286" s="85"/>
      <c r="P1286" s="85"/>
      <c r="Q1286" s="85"/>
      <c r="R1286" s="86"/>
      <c r="S1286" s="80"/>
      <c r="T1286" s="87"/>
      <c r="U1286" s="88" t="str">
        <f t="shared" si="285"/>
        <v xml:space="preserve"> </v>
      </c>
      <c r="V1286" s="89"/>
      <c r="W1286" s="90" t="str">
        <f t="shared" si="286"/>
        <v xml:space="preserve"> </v>
      </c>
      <c r="X1286" s="90"/>
      <c r="Y1286" s="90"/>
      <c r="Z1286" s="90"/>
      <c r="AA1286" s="90"/>
      <c r="AB1286" s="87" t="s">
        <v>74</v>
      </c>
      <c r="AC1286" s="76"/>
      <c r="AD1286" s="91">
        <f t="shared" si="281"/>
        <v>0</v>
      </c>
      <c r="AE1286" s="88" t="str">
        <f t="shared" si="287"/>
        <v xml:space="preserve"> </v>
      </c>
      <c r="AF1286" s="91" t="str">
        <f t="shared" si="282"/>
        <v xml:space="preserve"> </v>
      </c>
      <c r="AG1286" s="78"/>
      <c r="AH1286" s="78"/>
      <c r="AI1286" s="78"/>
      <c r="AK1286" s="94" t="str">
        <f t="shared" si="283"/>
        <v>≤60</v>
      </c>
      <c r="AL1286" s="94">
        <f t="shared" ca="1" si="284"/>
        <v>20</v>
      </c>
      <c r="AM1286" s="95">
        <f t="shared" si="279"/>
        <v>0</v>
      </c>
      <c r="AN1286" s="95">
        <f t="shared" si="280"/>
        <v>0</v>
      </c>
      <c r="AO1286" s="96">
        <f t="shared" si="288"/>
        <v>0</v>
      </c>
      <c r="AP1286" s="96">
        <f t="shared" si="289"/>
        <v>0</v>
      </c>
    </row>
    <row r="1287" spans="2:42" s="97" customFormat="1" ht="52.8" x14ac:dyDescent="0.3">
      <c r="B1287" s="79">
        <f t="shared" si="290"/>
        <v>1284</v>
      </c>
      <c r="C1287" s="79"/>
      <c r="D1287" s="80" t="s">
        <v>94</v>
      </c>
      <c r="E1287" s="80"/>
      <c r="F1287" s="81"/>
      <c r="G1287" s="82" t="str">
        <f t="shared" si="278"/>
        <v xml:space="preserve">Группа от QF </v>
      </c>
      <c r="H1287" s="83"/>
      <c r="I1287" s="83"/>
      <c r="J1287" s="83"/>
      <c r="K1287" s="83"/>
      <c r="L1287" s="127"/>
      <c r="M1287" s="127"/>
      <c r="N1287" s="84"/>
      <c r="O1287" s="85"/>
      <c r="P1287" s="85"/>
      <c r="Q1287" s="85"/>
      <c r="R1287" s="86"/>
      <c r="S1287" s="80"/>
      <c r="T1287" s="87"/>
      <c r="U1287" s="88" t="str">
        <f t="shared" si="285"/>
        <v xml:space="preserve"> </v>
      </c>
      <c r="V1287" s="89"/>
      <c r="W1287" s="90" t="str">
        <f t="shared" si="286"/>
        <v xml:space="preserve"> </v>
      </c>
      <c r="X1287" s="90"/>
      <c r="Y1287" s="90"/>
      <c r="Z1287" s="90"/>
      <c r="AA1287" s="90"/>
      <c r="AB1287" s="87" t="s">
        <v>74</v>
      </c>
      <c r="AC1287" s="76"/>
      <c r="AD1287" s="91">
        <f t="shared" si="281"/>
        <v>0</v>
      </c>
      <c r="AE1287" s="88" t="str">
        <f t="shared" si="287"/>
        <v xml:space="preserve"> </v>
      </c>
      <c r="AF1287" s="91" t="str">
        <f t="shared" si="282"/>
        <v xml:space="preserve"> </v>
      </c>
      <c r="AG1287" s="78"/>
      <c r="AH1287" s="78"/>
      <c r="AI1287" s="78"/>
      <c r="AK1287" s="94" t="str">
        <f t="shared" si="283"/>
        <v>≤60</v>
      </c>
      <c r="AL1287" s="94">
        <f t="shared" ca="1" si="284"/>
        <v>43</v>
      </c>
      <c r="AM1287" s="95">
        <f t="shared" si="279"/>
        <v>0</v>
      </c>
      <c r="AN1287" s="95">
        <f t="shared" si="280"/>
        <v>0</v>
      </c>
      <c r="AO1287" s="96">
        <f t="shared" si="288"/>
        <v>0</v>
      </c>
      <c r="AP1287" s="96">
        <f t="shared" si="289"/>
        <v>0</v>
      </c>
    </row>
    <row r="1288" spans="2:42" s="97" customFormat="1" ht="52.8" x14ac:dyDescent="0.3">
      <c r="B1288" s="79">
        <f t="shared" si="290"/>
        <v>1285</v>
      </c>
      <c r="C1288" s="79"/>
      <c r="D1288" s="80" t="s">
        <v>94</v>
      </c>
      <c r="E1288" s="80"/>
      <c r="F1288" s="81"/>
      <c r="G1288" s="82" t="str">
        <f t="shared" si="278"/>
        <v xml:space="preserve">Группа от QF </v>
      </c>
      <c r="H1288" s="83"/>
      <c r="I1288" s="83"/>
      <c r="J1288" s="83"/>
      <c r="K1288" s="83"/>
      <c r="L1288" s="127"/>
      <c r="M1288" s="127"/>
      <c r="N1288" s="84"/>
      <c r="O1288" s="85"/>
      <c r="P1288" s="85"/>
      <c r="Q1288" s="85"/>
      <c r="R1288" s="86"/>
      <c r="S1288" s="80"/>
      <c r="T1288" s="87"/>
      <c r="U1288" s="88" t="str">
        <f t="shared" si="285"/>
        <v xml:space="preserve"> </v>
      </c>
      <c r="V1288" s="89"/>
      <c r="W1288" s="90" t="str">
        <f t="shared" si="286"/>
        <v xml:space="preserve"> </v>
      </c>
      <c r="X1288" s="90"/>
      <c r="Y1288" s="90"/>
      <c r="Z1288" s="90"/>
      <c r="AA1288" s="90"/>
      <c r="AB1288" s="87" t="s">
        <v>74</v>
      </c>
      <c r="AC1288" s="76"/>
      <c r="AD1288" s="91">
        <f t="shared" si="281"/>
        <v>0</v>
      </c>
      <c r="AE1288" s="88" t="str">
        <f t="shared" si="287"/>
        <v xml:space="preserve"> </v>
      </c>
      <c r="AF1288" s="91" t="str">
        <f t="shared" si="282"/>
        <v xml:space="preserve"> </v>
      </c>
      <c r="AG1288" s="78"/>
      <c r="AH1288" s="78"/>
      <c r="AI1288" s="78"/>
      <c r="AK1288" s="94" t="str">
        <f t="shared" si="283"/>
        <v>≤60</v>
      </c>
      <c r="AL1288" s="94">
        <f t="shared" ca="1" si="284"/>
        <v>43</v>
      </c>
      <c r="AM1288" s="95">
        <f t="shared" si="279"/>
        <v>0</v>
      </c>
      <c r="AN1288" s="95">
        <f t="shared" si="280"/>
        <v>0</v>
      </c>
      <c r="AO1288" s="96">
        <f t="shared" si="288"/>
        <v>0</v>
      </c>
      <c r="AP1288" s="96">
        <f t="shared" si="289"/>
        <v>0</v>
      </c>
    </row>
    <row r="1289" spans="2:42" s="97" customFormat="1" ht="52.8" x14ac:dyDescent="0.3">
      <c r="B1289" s="79">
        <f t="shared" si="290"/>
        <v>1286</v>
      </c>
      <c r="C1289" s="79"/>
      <c r="D1289" s="80" t="s">
        <v>94</v>
      </c>
      <c r="E1289" s="80"/>
      <c r="F1289" s="81"/>
      <c r="G1289" s="82" t="str">
        <f t="shared" si="278"/>
        <v xml:space="preserve">Группа от QF </v>
      </c>
      <c r="H1289" s="83"/>
      <c r="I1289" s="83"/>
      <c r="J1289" s="83"/>
      <c r="K1289" s="83"/>
      <c r="L1289" s="127"/>
      <c r="M1289" s="127"/>
      <c r="N1289" s="84"/>
      <c r="O1289" s="85"/>
      <c r="P1289" s="85"/>
      <c r="Q1289" s="85"/>
      <c r="R1289" s="86"/>
      <c r="S1289" s="80"/>
      <c r="T1289" s="87"/>
      <c r="U1289" s="88" t="str">
        <f t="shared" si="285"/>
        <v xml:space="preserve"> </v>
      </c>
      <c r="V1289" s="89"/>
      <c r="W1289" s="90" t="str">
        <f t="shared" si="286"/>
        <v xml:space="preserve"> </v>
      </c>
      <c r="X1289" s="90"/>
      <c r="Y1289" s="90"/>
      <c r="Z1289" s="90"/>
      <c r="AA1289" s="90"/>
      <c r="AB1289" s="87" t="s">
        <v>74</v>
      </c>
      <c r="AC1289" s="76"/>
      <c r="AD1289" s="91">
        <f t="shared" si="281"/>
        <v>0</v>
      </c>
      <c r="AE1289" s="88" t="str">
        <f t="shared" si="287"/>
        <v xml:space="preserve"> </v>
      </c>
      <c r="AF1289" s="91" t="str">
        <f t="shared" si="282"/>
        <v xml:space="preserve"> </v>
      </c>
      <c r="AG1289" s="78"/>
      <c r="AH1289" s="78"/>
      <c r="AI1289" s="78"/>
      <c r="AK1289" s="94" t="str">
        <f t="shared" si="283"/>
        <v>≤60</v>
      </c>
      <c r="AL1289" s="94">
        <f t="shared" ca="1" si="284"/>
        <v>49</v>
      </c>
      <c r="AM1289" s="95">
        <f t="shared" si="279"/>
        <v>0</v>
      </c>
      <c r="AN1289" s="95">
        <f t="shared" si="280"/>
        <v>0</v>
      </c>
      <c r="AO1289" s="96">
        <f t="shared" si="288"/>
        <v>0</v>
      </c>
      <c r="AP1289" s="96">
        <f t="shared" si="289"/>
        <v>0</v>
      </c>
    </row>
    <row r="1290" spans="2:42" s="97" customFormat="1" ht="52.8" x14ac:dyDescent="0.3">
      <c r="B1290" s="79">
        <f t="shared" si="290"/>
        <v>1287</v>
      </c>
      <c r="C1290" s="79"/>
      <c r="D1290" s="80" t="s">
        <v>94</v>
      </c>
      <c r="E1290" s="80"/>
      <c r="F1290" s="81"/>
      <c r="G1290" s="82" t="str">
        <f t="shared" si="278"/>
        <v xml:space="preserve">Группа от QF </v>
      </c>
      <c r="H1290" s="83"/>
      <c r="I1290" s="83"/>
      <c r="J1290" s="83"/>
      <c r="K1290" s="83"/>
      <c r="L1290" s="127"/>
      <c r="M1290" s="127"/>
      <c r="N1290" s="84"/>
      <c r="O1290" s="85"/>
      <c r="P1290" s="85"/>
      <c r="Q1290" s="85"/>
      <c r="R1290" s="86"/>
      <c r="S1290" s="80"/>
      <c r="T1290" s="87"/>
      <c r="U1290" s="88" t="str">
        <f t="shared" si="285"/>
        <v xml:space="preserve"> </v>
      </c>
      <c r="V1290" s="89"/>
      <c r="W1290" s="90" t="str">
        <f t="shared" si="286"/>
        <v xml:space="preserve"> </v>
      </c>
      <c r="X1290" s="90"/>
      <c r="Y1290" s="90"/>
      <c r="Z1290" s="90"/>
      <c r="AA1290" s="90"/>
      <c r="AB1290" s="87" t="s">
        <v>74</v>
      </c>
      <c r="AC1290" s="76"/>
      <c r="AD1290" s="91">
        <f t="shared" si="281"/>
        <v>0</v>
      </c>
      <c r="AE1290" s="88" t="str">
        <f t="shared" si="287"/>
        <v xml:space="preserve"> </v>
      </c>
      <c r="AF1290" s="91" t="str">
        <f t="shared" si="282"/>
        <v xml:space="preserve"> </v>
      </c>
      <c r="AG1290" s="78"/>
      <c r="AH1290" s="78"/>
      <c r="AI1290" s="78"/>
      <c r="AK1290" s="94" t="str">
        <f t="shared" si="283"/>
        <v>≤60</v>
      </c>
      <c r="AL1290" s="94">
        <f t="shared" ca="1" si="284"/>
        <v>43</v>
      </c>
      <c r="AM1290" s="95">
        <f t="shared" si="279"/>
        <v>0</v>
      </c>
      <c r="AN1290" s="95">
        <f t="shared" si="280"/>
        <v>0</v>
      </c>
      <c r="AO1290" s="96">
        <f t="shared" si="288"/>
        <v>0</v>
      </c>
      <c r="AP1290" s="96">
        <f t="shared" si="289"/>
        <v>0</v>
      </c>
    </row>
    <row r="1291" spans="2:42" s="97" customFormat="1" ht="52.8" x14ac:dyDescent="0.3">
      <c r="B1291" s="79">
        <f t="shared" si="290"/>
        <v>1288</v>
      </c>
      <c r="C1291" s="79"/>
      <c r="D1291" s="80" t="s">
        <v>94</v>
      </c>
      <c r="E1291" s="80"/>
      <c r="F1291" s="81"/>
      <c r="G1291" s="82" t="str">
        <f t="shared" si="278"/>
        <v xml:space="preserve">Группа от QF </v>
      </c>
      <c r="H1291" s="83"/>
      <c r="I1291" s="83"/>
      <c r="J1291" s="83"/>
      <c r="K1291" s="83"/>
      <c r="L1291" s="127"/>
      <c r="M1291" s="127"/>
      <c r="N1291" s="84"/>
      <c r="O1291" s="85"/>
      <c r="P1291" s="85"/>
      <c r="Q1291" s="85"/>
      <c r="R1291" s="86"/>
      <c r="S1291" s="80"/>
      <c r="T1291" s="87"/>
      <c r="U1291" s="88" t="str">
        <f t="shared" si="285"/>
        <v xml:space="preserve"> </v>
      </c>
      <c r="V1291" s="89"/>
      <c r="W1291" s="90" t="str">
        <f t="shared" si="286"/>
        <v xml:space="preserve"> </v>
      </c>
      <c r="X1291" s="90"/>
      <c r="Y1291" s="90"/>
      <c r="Z1291" s="90"/>
      <c r="AA1291" s="90"/>
      <c r="AB1291" s="87" t="s">
        <v>74</v>
      </c>
      <c r="AC1291" s="76"/>
      <c r="AD1291" s="91">
        <f t="shared" si="281"/>
        <v>0</v>
      </c>
      <c r="AE1291" s="88" t="str">
        <f t="shared" si="287"/>
        <v xml:space="preserve"> </v>
      </c>
      <c r="AF1291" s="91" t="str">
        <f t="shared" si="282"/>
        <v xml:space="preserve"> </v>
      </c>
      <c r="AG1291" s="78"/>
      <c r="AH1291" s="78"/>
      <c r="AI1291" s="78"/>
      <c r="AK1291" s="94" t="str">
        <f t="shared" si="283"/>
        <v>≤60</v>
      </c>
      <c r="AL1291" s="94">
        <f t="shared" ca="1" si="284"/>
        <v>28</v>
      </c>
      <c r="AM1291" s="95">
        <f t="shared" si="279"/>
        <v>0</v>
      </c>
      <c r="AN1291" s="95">
        <f t="shared" si="280"/>
        <v>0</v>
      </c>
      <c r="AO1291" s="96">
        <f t="shared" si="288"/>
        <v>0</v>
      </c>
      <c r="AP1291" s="96">
        <f t="shared" si="289"/>
        <v>0</v>
      </c>
    </row>
    <row r="1292" spans="2:42" s="97" customFormat="1" ht="52.8" x14ac:dyDescent="0.3">
      <c r="B1292" s="79">
        <f t="shared" si="290"/>
        <v>1289</v>
      </c>
      <c r="C1292" s="79"/>
      <c r="D1292" s="80" t="s">
        <v>94</v>
      </c>
      <c r="E1292" s="80"/>
      <c r="F1292" s="81"/>
      <c r="G1292" s="82" t="str">
        <f t="shared" si="278"/>
        <v xml:space="preserve">Группа от QF </v>
      </c>
      <c r="H1292" s="83"/>
      <c r="I1292" s="83"/>
      <c r="J1292" s="83"/>
      <c r="K1292" s="83"/>
      <c r="L1292" s="127"/>
      <c r="M1292" s="127"/>
      <c r="N1292" s="84"/>
      <c r="O1292" s="85"/>
      <c r="P1292" s="85"/>
      <c r="Q1292" s="85"/>
      <c r="R1292" s="86"/>
      <c r="S1292" s="80"/>
      <c r="T1292" s="87"/>
      <c r="U1292" s="88" t="str">
        <f t="shared" si="285"/>
        <v xml:space="preserve"> </v>
      </c>
      <c r="V1292" s="89"/>
      <c r="W1292" s="90" t="str">
        <f t="shared" si="286"/>
        <v xml:space="preserve"> </v>
      </c>
      <c r="X1292" s="90"/>
      <c r="Y1292" s="90"/>
      <c r="Z1292" s="90"/>
      <c r="AA1292" s="90"/>
      <c r="AB1292" s="87" t="s">
        <v>74</v>
      </c>
      <c r="AC1292" s="76"/>
      <c r="AD1292" s="91">
        <f t="shared" si="281"/>
        <v>0</v>
      </c>
      <c r="AE1292" s="88" t="str">
        <f t="shared" si="287"/>
        <v xml:space="preserve"> </v>
      </c>
      <c r="AF1292" s="91" t="str">
        <f t="shared" si="282"/>
        <v xml:space="preserve"> </v>
      </c>
      <c r="AG1292" s="78"/>
      <c r="AH1292" s="78"/>
      <c r="AI1292" s="78"/>
      <c r="AK1292" s="94" t="str">
        <f t="shared" si="283"/>
        <v>≤60</v>
      </c>
      <c r="AL1292" s="94">
        <f t="shared" ca="1" si="284"/>
        <v>32</v>
      </c>
      <c r="AM1292" s="95">
        <f t="shared" si="279"/>
        <v>0</v>
      </c>
      <c r="AN1292" s="95">
        <f t="shared" si="280"/>
        <v>0</v>
      </c>
      <c r="AO1292" s="96">
        <f t="shared" si="288"/>
        <v>0</v>
      </c>
      <c r="AP1292" s="96">
        <f t="shared" si="289"/>
        <v>0</v>
      </c>
    </row>
    <row r="1293" spans="2:42" s="97" customFormat="1" ht="52.8" x14ac:dyDescent="0.3">
      <c r="B1293" s="79">
        <f t="shared" si="290"/>
        <v>1290</v>
      </c>
      <c r="C1293" s="79"/>
      <c r="D1293" s="80" t="s">
        <v>94</v>
      </c>
      <c r="E1293" s="80"/>
      <c r="F1293" s="81"/>
      <c r="G1293" s="82" t="str">
        <f t="shared" ref="G1293:G1356" si="291">CONCATENATE(D1293," ",F1293,E1293)</f>
        <v xml:space="preserve">Группа от QF </v>
      </c>
      <c r="H1293" s="83"/>
      <c r="I1293" s="83"/>
      <c r="J1293" s="83"/>
      <c r="K1293" s="83"/>
      <c r="L1293" s="127"/>
      <c r="M1293" s="127"/>
      <c r="N1293" s="84"/>
      <c r="O1293" s="85"/>
      <c r="P1293" s="85"/>
      <c r="Q1293" s="85"/>
      <c r="R1293" s="86"/>
      <c r="S1293" s="80"/>
      <c r="T1293" s="87"/>
      <c r="U1293" s="88" t="str">
        <f t="shared" si="285"/>
        <v xml:space="preserve"> </v>
      </c>
      <c r="V1293" s="89"/>
      <c r="W1293" s="90" t="str">
        <f t="shared" si="286"/>
        <v xml:space="preserve"> </v>
      </c>
      <c r="X1293" s="90"/>
      <c r="Y1293" s="90"/>
      <c r="Z1293" s="90"/>
      <c r="AA1293" s="90"/>
      <c r="AB1293" s="87" t="s">
        <v>74</v>
      </c>
      <c r="AC1293" s="76"/>
      <c r="AD1293" s="91">
        <f t="shared" si="281"/>
        <v>0</v>
      </c>
      <c r="AE1293" s="88" t="str">
        <f t="shared" si="287"/>
        <v xml:space="preserve"> </v>
      </c>
      <c r="AF1293" s="91" t="str">
        <f t="shared" si="282"/>
        <v xml:space="preserve"> </v>
      </c>
      <c r="AG1293" s="78"/>
      <c r="AH1293" s="78"/>
      <c r="AI1293" s="78"/>
      <c r="AK1293" s="94" t="str">
        <f t="shared" si="283"/>
        <v>≤60</v>
      </c>
      <c r="AL1293" s="94">
        <f t="shared" ca="1" si="284"/>
        <v>32</v>
      </c>
      <c r="AM1293" s="95">
        <f t="shared" si="279"/>
        <v>0</v>
      </c>
      <c r="AN1293" s="95">
        <f t="shared" si="280"/>
        <v>0</v>
      </c>
      <c r="AO1293" s="96">
        <f t="shared" si="288"/>
        <v>0</v>
      </c>
      <c r="AP1293" s="96">
        <f t="shared" si="289"/>
        <v>0</v>
      </c>
    </row>
    <row r="1294" spans="2:42" s="97" customFormat="1" ht="52.8" x14ac:dyDescent="0.3">
      <c r="B1294" s="79">
        <f t="shared" si="290"/>
        <v>1291</v>
      </c>
      <c r="C1294" s="79"/>
      <c r="D1294" s="80" t="s">
        <v>94</v>
      </c>
      <c r="E1294" s="80"/>
      <c r="F1294" s="81"/>
      <c r="G1294" s="82" t="str">
        <f t="shared" si="291"/>
        <v xml:space="preserve">Группа от QF </v>
      </c>
      <c r="H1294" s="83"/>
      <c r="I1294" s="83"/>
      <c r="J1294" s="83"/>
      <c r="K1294" s="83"/>
      <c r="L1294" s="127"/>
      <c r="M1294" s="127"/>
      <c r="N1294" s="84"/>
      <c r="O1294" s="85"/>
      <c r="P1294" s="85"/>
      <c r="Q1294" s="85"/>
      <c r="R1294" s="86"/>
      <c r="S1294" s="80"/>
      <c r="T1294" s="87"/>
      <c r="U1294" s="88" t="str">
        <f t="shared" si="285"/>
        <v xml:space="preserve"> </v>
      </c>
      <c r="V1294" s="89"/>
      <c r="W1294" s="90" t="str">
        <f t="shared" si="286"/>
        <v xml:space="preserve"> </v>
      </c>
      <c r="X1294" s="90"/>
      <c r="Y1294" s="90"/>
      <c r="Z1294" s="90"/>
      <c r="AA1294" s="90"/>
      <c r="AB1294" s="87" t="s">
        <v>74</v>
      </c>
      <c r="AC1294" s="76"/>
      <c r="AD1294" s="91">
        <f t="shared" si="281"/>
        <v>0</v>
      </c>
      <c r="AE1294" s="88" t="str">
        <f t="shared" si="287"/>
        <v xml:space="preserve"> </v>
      </c>
      <c r="AF1294" s="91" t="str">
        <f t="shared" si="282"/>
        <v xml:space="preserve"> </v>
      </c>
      <c r="AG1294" s="78"/>
      <c r="AH1294" s="78"/>
      <c r="AI1294" s="78"/>
      <c r="AK1294" s="94" t="str">
        <f t="shared" si="283"/>
        <v>≤60</v>
      </c>
      <c r="AL1294" s="94">
        <f t="shared" ca="1" si="284"/>
        <v>48</v>
      </c>
      <c r="AM1294" s="95">
        <f t="shared" ref="AM1294:AM1357" si="292">IF(V1294=$AG$1,L1294*3,IF(V1294=$AH$1,L1294*5,IF(V1294=$AI$1,L1294*8,IF(V1294=$AJ$1,L1294*12,0))))</f>
        <v>0</v>
      </c>
      <c r="AN1294" s="95">
        <f t="shared" ref="AN1294:AN1357" si="293">IF(V1294=$AG$1,L1294*5,IF(V1294=$AH$1,L1294*10,IF(V1294=$AI$1,L1294*10,IF(V1294=$AJ$1,L1294*0,0))))</f>
        <v>0</v>
      </c>
      <c r="AO1294" s="96">
        <f t="shared" si="288"/>
        <v>0</v>
      </c>
      <c r="AP1294" s="96">
        <f t="shared" si="289"/>
        <v>0</v>
      </c>
    </row>
    <row r="1295" spans="2:42" s="97" customFormat="1" ht="52.8" x14ac:dyDescent="0.3">
      <c r="B1295" s="79">
        <f t="shared" si="290"/>
        <v>1292</v>
      </c>
      <c r="C1295" s="79"/>
      <c r="D1295" s="80" t="s">
        <v>94</v>
      </c>
      <c r="E1295" s="80"/>
      <c r="F1295" s="81"/>
      <c r="G1295" s="82" t="str">
        <f t="shared" si="291"/>
        <v xml:space="preserve">Группа от QF </v>
      </c>
      <c r="H1295" s="83"/>
      <c r="I1295" s="83"/>
      <c r="J1295" s="83"/>
      <c r="K1295" s="83"/>
      <c r="L1295" s="127"/>
      <c r="M1295" s="127"/>
      <c r="N1295" s="84"/>
      <c r="O1295" s="85"/>
      <c r="P1295" s="85"/>
      <c r="Q1295" s="85"/>
      <c r="R1295" s="86"/>
      <c r="S1295" s="80"/>
      <c r="T1295" s="87"/>
      <c r="U1295" s="88" t="str">
        <f t="shared" si="285"/>
        <v xml:space="preserve"> </v>
      </c>
      <c r="V1295" s="89"/>
      <c r="W1295" s="90" t="str">
        <f t="shared" si="286"/>
        <v xml:space="preserve"> </v>
      </c>
      <c r="X1295" s="90"/>
      <c r="Y1295" s="90"/>
      <c r="Z1295" s="90"/>
      <c r="AA1295" s="90"/>
      <c r="AB1295" s="87" t="s">
        <v>74</v>
      </c>
      <c r="AC1295" s="76"/>
      <c r="AD1295" s="91">
        <f t="shared" si="281"/>
        <v>0</v>
      </c>
      <c r="AE1295" s="88" t="str">
        <f t="shared" si="287"/>
        <v xml:space="preserve"> </v>
      </c>
      <c r="AF1295" s="91" t="str">
        <f t="shared" si="282"/>
        <v xml:space="preserve"> </v>
      </c>
      <c r="AG1295" s="78"/>
      <c r="AH1295" s="78"/>
      <c r="AI1295" s="78"/>
      <c r="AK1295" s="94" t="str">
        <f t="shared" si="283"/>
        <v>≤60</v>
      </c>
      <c r="AL1295" s="94">
        <f t="shared" ca="1" si="284"/>
        <v>38</v>
      </c>
      <c r="AM1295" s="95">
        <f t="shared" si="292"/>
        <v>0</v>
      </c>
      <c r="AN1295" s="95">
        <f t="shared" si="293"/>
        <v>0</v>
      </c>
      <c r="AO1295" s="96">
        <f t="shared" si="288"/>
        <v>0</v>
      </c>
      <c r="AP1295" s="96">
        <f t="shared" si="289"/>
        <v>0</v>
      </c>
    </row>
    <row r="1296" spans="2:42" s="97" customFormat="1" ht="52.8" x14ac:dyDescent="0.3">
      <c r="B1296" s="79">
        <f t="shared" si="290"/>
        <v>1293</v>
      </c>
      <c r="C1296" s="79"/>
      <c r="D1296" s="80" t="s">
        <v>94</v>
      </c>
      <c r="E1296" s="80"/>
      <c r="F1296" s="81"/>
      <c r="G1296" s="82" t="str">
        <f t="shared" si="291"/>
        <v xml:space="preserve">Группа от QF </v>
      </c>
      <c r="H1296" s="83"/>
      <c r="I1296" s="83"/>
      <c r="J1296" s="83"/>
      <c r="K1296" s="83"/>
      <c r="L1296" s="127"/>
      <c r="M1296" s="127"/>
      <c r="N1296" s="84"/>
      <c r="O1296" s="85"/>
      <c r="P1296" s="85"/>
      <c r="Q1296" s="85"/>
      <c r="R1296" s="86"/>
      <c r="S1296" s="80"/>
      <c r="T1296" s="87"/>
      <c r="U1296" s="88" t="str">
        <f t="shared" si="285"/>
        <v xml:space="preserve"> </v>
      </c>
      <c r="V1296" s="89"/>
      <c r="W1296" s="90" t="str">
        <f t="shared" si="286"/>
        <v xml:space="preserve"> </v>
      </c>
      <c r="X1296" s="90"/>
      <c r="Y1296" s="90"/>
      <c r="Z1296" s="90"/>
      <c r="AA1296" s="90"/>
      <c r="AB1296" s="87" t="s">
        <v>74</v>
      </c>
      <c r="AC1296" s="76"/>
      <c r="AD1296" s="91">
        <f t="shared" si="281"/>
        <v>0</v>
      </c>
      <c r="AE1296" s="88" t="str">
        <f t="shared" si="287"/>
        <v xml:space="preserve"> </v>
      </c>
      <c r="AF1296" s="91" t="str">
        <f t="shared" si="282"/>
        <v xml:space="preserve"> </v>
      </c>
      <c r="AG1296" s="78"/>
      <c r="AH1296" s="78"/>
      <c r="AI1296" s="78"/>
      <c r="AK1296" s="94" t="str">
        <f t="shared" si="283"/>
        <v>≤60</v>
      </c>
      <c r="AL1296" s="94">
        <f t="shared" ca="1" si="284"/>
        <v>41</v>
      </c>
      <c r="AM1296" s="95">
        <f t="shared" si="292"/>
        <v>0</v>
      </c>
      <c r="AN1296" s="95">
        <f t="shared" si="293"/>
        <v>0</v>
      </c>
      <c r="AO1296" s="96">
        <f t="shared" si="288"/>
        <v>0</v>
      </c>
      <c r="AP1296" s="96">
        <f t="shared" si="289"/>
        <v>0</v>
      </c>
    </row>
    <row r="1297" spans="2:42" s="97" customFormat="1" ht="52.8" x14ac:dyDescent="0.3">
      <c r="B1297" s="79">
        <f t="shared" si="290"/>
        <v>1294</v>
      </c>
      <c r="C1297" s="79"/>
      <c r="D1297" s="80" t="s">
        <v>94</v>
      </c>
      <c r="E1297" s="80"/>
      <c r="F1297" s="81"/>
      <c r="G1297" s="82" t="str">
        <f t="shared" si="291"/>
        <v xml:space="preserve">Группа от QF </v>
      </c>
      <c r="H1297" s="83"/>
      <c r="I1297" s="83"/>
      <c r="J1297" s="83"/>
      <c r="K1297" s="83"/>
      <c r="L1297" s="127"/>
      <c r="M1297" s="127"/>
      <c r="N1297" s="84"/>
      <c r="O1297" s="85"/>
      <c r="P1297" s="85"/>
      <c r="Q1297" s="85"/>
      <c r="R1297" s="86"/>
      <c r="S1297" s="80"/>
      <c r="T1297" s="87"/>
      <c r="U1297" s="88" t="str">
        <f t="shared" si="285"/>
        <v xml:space="preserve"> </v>
      </c>
      <c r="V1297" s="89"/>
      <c r="W1297" s="90" t="str">
        <f t="shared" si="286"/>
        <v xml:space="preserve"> </v>
      </c>
      <c r="X1297" s="90"/>
      <c r="Y1297" s="90"/>
      <c r="Z1297" s="90"/>
      <c r="AA1297" s="90"/>
      <c r="AB1297" s="87" t="s">
        <v>74</v>
      </c>
      <c r="AC1297" s="76"/>
      <c r="AD1297" s="91">
        <f t="shared" si="281"/>
        <v>0</v>
      </c>
      <c r="AE1297" s="88" t="str">
        <f t="shared" si="287"/>
        <v xml:space="preserve"> </v>
      </c>
      <c r="AF1297" s="91" t="str">
        <f t="shared" si="282"/>
        <v xml:space="preserve"> </v>
      </c>
      <c r="AG1297" s="78"/>
      <c r="AH1297" s="78"/>
      <c r="AI1297" s="78"/>
      <c r="AK1297" s="94" t="str">
        <f t="shared" si="283"/>
        <v>≤60</v>
      </c>
      <c r="AL1297" s="94">
        <f t="shared" ca="1" si="284"/>
        <v>25</v>
      </c>
      <c r="AM1297" s="95">
        <f t="shared" si="292"/>
        <v>0</v>
      </c>
      <c r="AN1297" s="95">
        <f t="shared" si="293"/>
        <v>0</v>
      </c>
      <c r="AO1297" s="96">
        <f t="shared" si="288"/>
        <v>0</v>
      </c>
      <c r="AP1297" s="96">
        <f t="shared" si="289"/>
        <v>0</v>
      </c>
    </row>
    <row r="1298" spans="2:42" s="97" customFormat="1" ht="52.8" x14ac:dyDescent="0.3">
      <c r="B1298" s="79">
        <f t="shared" si="290"/>
        <v>1295</v>
      </c>
      <c r="C1298" s="79"/>
      <c r="D1298" s="80" t="s">
        <v>94</v>
      </c>
      <c r="E1298" s="80"/>
      <c r="F1298" s="81"/>
      <c r="G1298" s="82" t="str">
        <f t="shared" si="291"/>
        <v xml:space="preserve">Группа от QF </v>
      </c>
      <c r="H1298" s="83"/>
      <c r="I1298" s="83"/>
      <c r="J1298" s="83"/>
      <c r="K1298" s="83"/>
      <c r="L1298" s="127"/>
      <c r="M1298" s="127"/>
      <c r="N1298" s="84"/>
      <c r="O1298" s="85"/>
      <c r="P1298" s="85"/>
      <c r="Q1298" s="85"/>
      <c r="R1298" s="86"/>
      <c r="S1298" s="80"/>
      <c r="T1298" s="87"/>
      <c r="U1298" s="88" t="str">
        <f t="shared" si="285"/>
        <v xml:space="preserve"> </v>
      </c>
      <c r="V1298" s="89"/>
      <c r="W1298" s="90" t="str">
        <f t="shared" si="286"/>
        <v xml:space="preserve"> </v>
      </c>
      <c r="X1298" s="90"/>
      <c r="Y1298" s="90"/>
      <c r="Z1298" s="90"/>
      <c r="AA1298" s="90"/>
      <c r="AB1298" s="87" t="s">
        <v>74</v>
      </c>
      <c r="AC1298" s="76"/>
      <c r="AD1298" s="91">
        <f t="shared" si="281"/>
        <v>0</v>
      </c>
      <c r="AE1298" s="88" t="str">
        <f t="shared" si="287"/>
        <v xml:space="preserve"> </v>
      </c>
      <c r="AF1298" s="91" t="str">
        <f t="shared" si="282"/>
        <v xml:space="preserve"> </v>
      </c>
      <c r="AG1298" s="78"/>
      <c r="AH1298" s="78"/>
      <c r="AI1298" s="78"/>
      <c r="AK1298" s="94" t="str">
        <f t="shared" si="283"/>
        <v>≤60</v>
      </c>
      <c r="AL1298" s="94">
        <f t="shared" ca="1" si="284"/>
        <v>41</v>
      </c>
      <c r="AM1298" s="95">
        <f t="shared" si="292"/>
        <v>0</v>
      </c>
      <c r="AN1298" s="95">
        <f t="shared" si="293"/>
        <v>0</v>
      </c>
      <c r="AO1298" s="96">
        <f t="shared" si="288"/>
        <v>0</v>
      </c>
      <c r="AP1298" s="96">
        <f t="shared" si="289"/>
        <v>0</v>
      </c>
    </row>
    <row r="1299" spans="2:42" s="97" customFormat="1" ht="52.8" x14ac:dyDescent="0.3">
      <c r="B1299" s="79">
        <f t="shared" si="290"/>
        <v>1296</v>
      </c>
      <c r="C1299" s="79"/>
      <c r="D1299" s="80" t="s">
        <v>94</v>
      </c>
      <c r="E1299" s="80"/>
      <c r="F1299" s="81"/>
      <c r="G1299" s="82" t="str">
        <f t="shared" si="291"/>
        <v xml:space="preserve">Группа от QF </v>
      </c>
      <c r="H1299" s="83"/>
      <c r="I1299" s="83"/>
      <c r="J1299" s="83"/>
      <c r="K1299" s="83"/>
      <c r="L1299" s="127"/>
      <c r="M1299" s="127"/>
      <c r="N1299" s="84"/>
      <c r="O1299" s="85"/>
      <c r="P1299" s="85"/>
      <c r="Q1299" s="85"/>
      <c r="R1299" s="86"/>
      <c r="S1299" s="80"/>
      <c r="T1299" s="87"/>
      <c r="U1299" s="88" t="str">
        <f t="shared" si="285"/>
        <v xml:space="preserve"> </v>
      </c>
      <c r="V1299" s="89"/>
      <c r="W1299" s="90" t="str">
        <f t="shared" si="286"/>
        <v xml:space="preserve"> </v>
      </c>
      <c r="X1299" s="90"/>
      <c r="Y1299" s="90"/>
      <c r="Z1299" s="90"/>
      <c r="AA1299" s="90"/>
      <c r="AB1299" s="87" t="s">
        <v>74</v>
      </c>
      <c r="AC1299" s="76"/>
      <c r="AD1299" s="91">
        <f t="shared" si="281"/>
        <v>0</v>
      </c>
      <c r="AE1299" s="88" t="str">
        <f t="shared" si="287"/>
        <v xml:space="preserve"> </v>
      </c>
      <c r="AF1299" s="91" t="str">
        <f t="shared" si="282"/>
        <v xml:space="preserve"> </v>
      </c>
      <c r="AG1299" s="78"/>
      <c r="AH1299" s="78"/>
      <c r="AI1299" s="78"/>
      <c r="AK1299" s="94" t="str">
        <f t="shared" si="283"/>
        <v>≤60</v>
      </c>
      <c r="AL1299" s="94">
        <f t="shared" ca="1" si="284"/>
        <v>38</v>
      </c>
      <c r="AM1299" s="95">
        <f t="shared" si="292"/>
        <v>0</v>
      </c>
      <c r="AN1299" s="95">
        <f t="shared" si="293"/>
        <v>0</v>
      </c>
      <c r="AO1299" s="96">
        <f t="shared" si="288"/>
        <v>0</v>
      </c>
      <c r="AP1299" s="96">
        <f t="shared" si="289"/>
        <v>0</v>
      </c>
    </row>
    <row r="1300" spans="2:42" s="97" customFormat="1" ht="52.8" x14ac:dyDescent="0.3">
      <c r="B1300" s="79">
        <f t="shared" si="290"/>
        <v>1297</v>
      </c>
      <c r="C1300" s="79"/>
      <c r="D1300" s="80" t="s">
        <v>94</v>
      </c>
      <c r="E1300" s="80"/>
      <c r="F1300" s="81"/>
      <c r="G1300" s="82" t="str">
        <f t="shared" si="291"/>
        <v xml:space="preserve">Группа от QF </v>
      </c>
      <c r="H1300" s="83"/>
      <c r="I1300" s="83"/>
      <c r="J1300" s="83"/>
      <c r="K1300" s="83"/>
      <c r="L1300" s="127"/>
      <c r="M1300" s="127"/>
      <c r="N1300" s="84"/>
      <c r="O1300" s="85"/>
      <c r="P1300" s="85"/>
      <c r="Q1300" s="85"/>
      <c r="R1300" s="86"/>
      <c r="S1300" s="80"/>
      <c r="T1300" s="87"/>
      <c r="U1300" s="88" t="str">
        <f t="shared" si="285"/>
        <v xml:space="preserve"> </v>
      </c>
      <c r="V1300" s="89"/>
      <c r="W1300" s="90" t="str">
        <f t="shared" si="286"/>
        <v xml:space="preserve"> </v>
      </c>
      <c r="X1300" s="90"/>
      <c r="Y1300" s="90"/>
      <c r="Z1300" s="90"/>
      <c r="AA1300" s="90"/>
      <c r="AB1300" s="87" t="s">
        <v>74</v>
      </c>
      <c r="AC1300" s="76"/>
      <c r="AD1300" s="91">
        <f t="shared" si="281"/>
        <v>0</v>
      </c>
      <c r="AE1300" s="88" t="str">
        <f t="shared" si="287"/>
        <v xml:space="preserve"> </v>
      </c>
      <c r="AF1300" s="91" t="str">
        <f t="shared" si="282"/>
        <v xml:space="preserve"> </v>
      </c>
      <c r="AG1300" s="78"/>
      <c r="AH1300" s="78"/>
      <c r="AI1300" s="78"/>
      <c r="AK1300" s="94" t="str">
        <f t="shared" si="283"/>
        <v>≤60</v>
      </c>
      <c r="AL1300" s="94">
        <f t="shared" ca="1" si="284"/>
        <v>35</v>
      </c>
      <c r="AM1300" s="95">
        <f t="shared" si="292"/>
        <v>0</v>
      </c>
      <c r="AN1300" s="95">
        <f t="shared" si="293"/>
        <v>0</v>
      </c>
      <c r="AO1300" s="96">
        <f t="shared" si="288"/>
        <v>0</v>
      </c>
      <c r="AP1300" s="96">
        <f t="shared" si="289"/>
        <v>0</v>
      </c>
    </row>
    <row r="1301" spans="2:42" s="97" customFormat="1" ht="52.8" x14ac:dyDescent="0.3">
      <c r="B1301" s="79">
        <f t="shared" si="290"/>
        <v>1298</v>
      </c>
      <c r="C1301" s="79"/>
      <c r="D1301" s="80" t="s">
        <v>94</v>
      </c>
      <c r="E1301" s="80"/>
      <c r="F1301" s="81"/>
      <c r="G1301" s="82" t="str">
        <f t="shared" si="291"/>
        <v xml:space="preserve">Группа от QF </v>
      </c>
      <c r="H1301" s="83"/>
      <c r="I1301" s="83"/>
      <c r="J1301" s="83"/>
      <c r="K1301" s="83"/>
      <c r="L1301" s="127"/>
      <c r="M1301" s="127"/>
      <c r="N1301" s="84"/>
      <c r="O1301" s="85"/>
      <c r="P1301" s="85"/>
      <c r="Q1301" s="85"/>
      <c r="R1301" s="86"/>
      <c r="S1301" s="80"/>
      <c r="T1301" s="87"/>
      <c r="U1301" s="88" t="str">
        <f t="shared" si="285"/>
        <v xml:space="preserve"> </v>
      </c>
      <c r="V1301" s="89"/>
      <c r="W1301" s="90" t="str">
        <f t="shared" si="286"/>
        <v xml:space="preserve"> </v>
      </c>
      <c r="X1301" s="90"/>
      <c r="Y1301" s="90"/>
      <c r="Z1301" s="90"/>
      <c r="AA1301" s="90"/>
      <c r="AB1301" s="87" t="s">
        <v>74</v>
      </c>
      <c r="AC1301" s="76"/>
      <c r="AD1301" s="91">
        <f t="shared" si="281"/>
        <v>0</v>
      </c>
      <c r="AE1301" s="88" t="str">
        <f t="shared" si="287"/>
        <v xml:space="preserve"> </v>
      </c>
      <c r="AF1301" s="91" t="str">
        <f t="shared" si="282"/>
        <v xml:space="preserve"> </v>
      </c>
      <c r="AG1301" s="78"/>
      <c r="AH1301" s="78"/>
      <c r="AI1301" s="78"/>
      <c r="AK1301" s="94" t="str">
        <f t="shared" si="283"/>
        <v>≤60</v>
      </c>
      <c r="AL1301" s="94">
        <f t="shared" ca="1" si="284"/>
        <v>26</v>
      </c>
      <c r="AM1301" s="95">
        <f t="shared" si="292"/>
        <v>0</v>
      </c>
      <c r="AN1301" s="95">
        <f t="shared" si="293"/>
        <v>0</v>
      </c>
      <c r="AO1301" s="96">
        <f t="shared" si="288"/>
        <v>0</v>
      </c>
      <c r="AP1301" s="96">
        <f t="shared" si="289"/>
        <v>0</v>
      </c>
    </row>
    <row r="1302" spans="2:42" s="97" customFormat="1" ht="52.8" x14ac:dyDescent="0.3">
      <c r="B1302" s="79">
        <f t="shared" si="290"/>
        <v>1299</v>
      </c>
      <c r="C1302" s="79"/>
      <c r="D1302" s="80" t="s">
        <v>94</v>
      </c>
      <c r="E1302" s="80"/>
      <c r="F1302" s="81"/>
      <c r="G1302" s="82" t="str">
        <f t="shared" si="291"/>
        <v xml:space="preserve">Группа от QF </v>
      </c>
      <c r="H1302" s="83"/>
      <c r="I1302" s="83"/>
      <c r="J1302" s="83"/>
      <c r="K1302" s="83"/>
      <c r="L1302" s="127"/>
      <c r="M1302" s="127"/>
      <c r="N1302" s="84"/>
      <c r="O1302" s="85"/>
      <c r="P1302" s="85"/>
      <c r="Q1302" s="85"/>
      <c r="R1302" s="86"/>
      <c r="S1302" s="80"/>
      <c r="T1302" s="87"/>
      <c r="U1302" s="88" t="str">
        <f t="shared" si="285"/>
        <v xml:space="preserve"> </v>
      </c>
      <c r="V1302" s="89"/>
      <c r="W1302" s="90" t="str">
        <f t="shared" si="286"/>
        <v xml:space="preserve"> </v>
      </c>
      <c r="X1302" s="90"/>
      <c r="Y1302" s="90"/>
      <c r="Z1302" s="90"/>
      <c r="AA1302" s="90"/>
      <c r="AB1302" s="87" t="s">
        <v>74</v>
      </c>
      <c r="AC1302" s="76"/>
      <c r="AD1302" s="91">
        <f t="shared" si="281"/>
        <v>0</v>
      </c>
      <c r="AE1302" s="88" t="str">
        <f t="shared" si="287"/>
        <v xml:space="preserve"> </v>
      </c>
      <c r="AF1302" s="91" t="str">
        <f t="shared" si="282"/>
        <v xml:space="preserve"> </v>
      </c>
      <c r="AG1302" s="78"/>
      <c r="AH1302" s="78"/>
      <c r="AI1302" s="78"/>
      <c r="AK1302" s="94" t="str">
        <f t="shared" si="283"/>
        <v>≤60</v>
      </c>
      <c r="AL1302" s="94">
        <f t="shared" ca="1" si="284"/>
        <v>32</v>
      </c>
      <c r="AM1302" s="95">
        <f t="shared" si="292"/>
        <v>0</v>
      </c>
      <c r="AN1302" s="95">
        <f t="shared" si="293"/>
        <v>0</v>
      </c>
      <c r="AO1302" s="96">
        <f t="shared" si="288"/>
        <v>0</v>
      </c>
      <c r="AP1302" s="96">
        <f t="shared" si="289"/>
        <v>0</v>
      </c>
    </row>
    <row r="1303" spans="2:42" s="97" customFormat="1" ht="52.8" x14ac:dyDescent="0.3">
      <c r="B1303" s="79">
        <f t="shared" si="290"/>
        <v>1300</v>
      </c>
      <c r="C1303" s="79"/>
      <c r="D1303" s="80" t="s">
        <v>94</v>
      </c>
      <c r="E1303" s="80"/>
      <c r="F1303" s="81"/>
      <c r="G1303" s="82" t="str">
        <f t="shared" si="291"/>
        <v xml:space="preserve">Группа от QF </v>
      </c>
      <c r="H1303" s="83"/>
      <c r="I1303" s="83"/>
      <c r="J1303" s="83"/>
      <c r="K1303" s="83"/>
      <c r="L1303" s="127"/>
      <c r="M1303" s="127"/>
      <c r="N1303" s="84"/>
      <c r="O1303" s="85"/>
      <c r="P1303" s="85"/>
      <c r="Q1303" s="85"/>
      <c r="R1303" s="86"/>
      <c r="S1303" s="80"/>
      <c r="T1303" s="87"/>
      <c r="U1303" s="88" t="str">
        <f t="shared" si="285"/>
        <v xml:space="preserve"> </v>
      </c>
      <c r="V1303" s="89"/>
      <c r="W1303" s="90" t="str">
        <f t="shared" si="286"/>
        <v xml:space="preserve"> </v>
      </c>
      <c r="X1303" s="90"/>
      <c r="Y1303" s="90"/>
      <c r="Z1303" s="90"/>
      <c r="AA1303" s="90"/>
      <c r="AB1303" s="87" t="s">
        <v>74</v>
      </c>
      <c r="AC1303" s="76"/>
      <c r="AD1303" s="91">
        <f t="shared" si="281"/>
        <v>0</v>
      </c>
      <c r="AE1303" s="88" t="str">
        <f t="shared" si="287"/>
        <v xml:space="preserve"> </v>
      </c>
      <c r="AF1303" s="91" t="str">
        <f t="shared" si="282"/>
        <v xml:space="preserve"> </v>
      </c>
      <c r="AG1303" s="78"/>
      <c r="AH1303" s="78"/>
      <c r="AI1303" s="78"/>
      <c r="AK1303" s="94" t="str">
        <f t="shared" si="283"/>
        <v>≤60</v>
      </c>
      <c r="AL1303" s="94">
        <f t="shared" ca="1" si="284"/>
        <v>22</v>
      </c>
      <c r="AM1303" s="95">
        <f t="shared" si="292"/>
        <v>0</v>
      </c>
      <c r="AN1303" s="95">
        <f t="shared" si="293"/>
        <v>0</v>
      </c>
      <c r="AO1303" s="96">
        <f t="shared" si="288"/>
        <v>0</v>
      </c>
      <c r="AP1303" s="96">
        <f t="shared" si="289"/>
        <v>0</v>
      </c>
    </row>
    <row r="1304" spans="2:42" s="97" customFormat="1" ht="52.8" x14ac:dyDescent="0.3">
      <c r="B1304" s="79">
        <f t="shared" si="290"/>
        <v>1301</v>
      </c>
      <c r="C1304" s="79"/>
      <c r="D1304" s="80" t="s">
        <v>94</v>
      </c>
      <c r="E1304" s="80"/>
      <c r="F1304" s="81"/>
      <c r="G1304" s="82" t="str">
        <f t="shared" si="291"/>
        <v xml:space="preserve">Группа от QF </v>
      </c>
      <c r="H1304" s="83"/>
      <c r="I1304" s="83"/>
      <c r="J1304" s="83"/>
      <c r="K1304" s="83"/>
      <c r="L1304" s="127"/>
      <c r="M1304" s="127"/>
      <c r="N1304" s="84"/>
      <c r="O1304" s="85"/>
      <c r="P1304" s="85"/>
      <c r="Q1304" s="85"/>
      <c r="R1304" s="86"/>
      <c r="S1304" s="80"/>
      <c r="T1304" s="87"/>
      <c r="U1304" s="88" t="str">
        <f t="shared" si="285"/>
        <v xml:space="preserve"> </v>
      </c>
      <c r="V1304" s="89"/>
      <c r="W1304" s="90" t="str">
        <f t="shared" si="286"/>
        <v xml:space="preserve"> </v>
      </c>
      <c r="X1304" s="90"/>
      <c r="Y1304" s="90"/>
      <c r="Z1304" s="90"/>
      <c r="AA1304" s="90"/>
      <c r="AB1304" s="87" t="s">
        <v>74</v>
      </c>
      <c r="AC1304" s="76"/>
      <c r="AD1304" s="91">
        <f t="shared" si="281"/>
        <v>0</v>
      </c>
      <c r="AE1304" s="88" t="str">
        <f t="shared" si="287"/>
        <v xml:space="preserve"> </v>
      </c>
      <c r="AF1304" s="91" t="str">
        <f t="shared" si="282"/>
        <v xml:space="preserve"> </v>
      </c>
      <c r="AG1304" s="78"/>
      <c r="AH1304" s="78"/>
      <c r="AI1304" s="78"/>
      <c r="AK1304" s="94" t="str">
        <f t="shared" si="283"/>
        <v>≤60</v>
      </c>
      <c r="AL1304" s="94">
        <f t="shared" ca="1" si="284"/>
        <v>25</v>
      </c>
      <c r="AM1304" s="95">
        <f t="shared" si="292"/>
        <v>0</v>
      </c>
      <c r="AN1304" s="95">
        <f t="shared" si="293"/>
        <v>0</v>
      </c>
      <c r="AO1304" s="96">
        <f t="shared" si="288"/>
        <v>0</v>
      </c>
      <c r="AP1304" s="96">
        <f t="shared" si="289"/>
        <v>0</v>
      </c>
    </row>
    <row r="1305" spans="2:42" s="97" customFormat="1" ht="52.8" x14ac:dyDescent="0.3">
      <c r="B1305" s="79">
        <f t="shared" si="290"/>
        <v>1302</v>
      </c>
      <c r="C1305" s="79"/>
      <c r="D1305" s="80" t="s">
        <v>94</v>
      </c>
      <c r="E1305" s="80"/>
      <c r="F1305" s="81"/>
      <c r="G1305" s="82" t="str">
        <f t="shared" si="291"/>
        <v xml:space="preserve">Группа от QF </v>
      </c>
      <c r="H1305" s="83"/>
      <c r="I1305" s="83"/>
      <c r="J1305" s="83"/>
      <c r="K1305" s="83"/>
      <c r="L1305" s="127"/>
      <c r="M1305" s="127"/>
      <c r="N1305" s="84"/>
      <c r="O1305" s="85"/>
      <c r="P1305" s="85"/>
      <c r="Q1305" s="85"/>
      <c r="R1305" s="86"/>
      <c r="S1305" s="80"/>
      <c r="T1305" s="87"/>
      <c r="U1305" s="88" t="str">
        <f t="shared" si="285"/>
        <v xml:space="preserve"> </v>
      </c>
      <c r="V1305" s="89"/>
      <c r="W1305" s="90" t="str">
        <f t="shared" si="286"/>
        <v xml:space="preserve"> </v>
      </c>
      <c r="X1305" s="90"/>
      <c r="Y1305" s="90"/>
      <c r="Z1305" s="90"/>
      <c r="AA1305" s="90"/>
      <c r="AB1305" s="87" t="s">
        <v>74</v>
      </c>
      <c r="AC1305" s="76"/>
      <c r="AD1305" s="91">
        <f t="shared" si="281"/>
        <v>0</v>
      </c>
      <c r="AE1305" s="88" t="str">
        <f t="shared" si="287"/>
        <v xml:space="preserve"> </v>
      </c>
      <c r="AF1305" s="91" t="str">
        <f t="shared" si="282"/>
        <v xml:space="preserve"> </v>
      </c>
      <c r="AG1305" s="78"/>
      <c r="AH1305" s="78"/>
      <c r="AI1305" s="78"/>
      <c r="AK1305" s="94" t="str">
        <f t="shared" si="283"/>
        <v>≤60</v>
      </c>
      <c r="AL1305" s="94">
        <f t="shared" ca="1" si="284"/>
        <v>29</v>
      </c>
      <c r="AM1305" s="95">
        <f t="shared" si="292"/>
        <v>0</v>
      </c>
      <c r="AN1305" s="95">
        <f t="shared" si="293"/>
        <v>0</v>
      </c>
      <c r="AO1305" s="96">
        <f t="shared" si="288"/>
        <v>0</v>
      </c>
      <c r="AP1305" s="96">
        <f t="shared" si="289"/>
        <v>0</v>
      </c>
    </row>
    <row r="1306" spans="2:42" s="97" customFormat="1" ht="52.8" x14ac:dyDescent="0.3">
      <c r="B1306" s="79">
        <f t="shared" si="290"/>
        <v>1303</v>
      </c>
      <c r="C1306" s="79"/>
      <c r="D1306" s="80" t="s">
        <v>94</v>
      </c>
      <c r="E1306" s="80"/>
      <c r="F1306" s="81"/>
      <c r="G1306" s="82" t="str">
        <f t="shared" si="291"/>
        <v xml:space="preserve">Группа от QF </v>
      </c>
      <c r="H1306" s="83"/>
      <c r="I1306" s="83"/>
      <c r="J1306" s="83"/>
      <c r="K1306" s="83"/>
      <c r="L1306" s="127"/>
      <c r="M1306" s="127"/>
      <c r="N1306" s="84"/>
      <c r="O1306" s="85"/>
      <c r="P1306" s="85"/>
      <c r="Q1306" s="85"/>
      <c r="R1306" s="86"/>
      <c r="S1306" s="80"/>
      <c r="T1306" s="87"/>
      <c r="U1306" s="88" t="str">
        <f t="shared" si="285"/>
        <v xml:space="preserve"> </v>
      </c>
      <c r="V1306" s="89"/>
      <c r="W1306" s="90" t="str">
        <f t="shared" si="286"/>
        <v xml:space="preserve"> </v>
      </c>
      <c r="X1306" s="90"/>
      <c r="Y1306" s="90"/>
      <c r="Z1306" s="90"/>
      <c r="AA1306" s="90"/>
      <c r="AB1306" s="87" t="s">
        <v>74</v>
      </c>
      <c r="AC1306" s="76"/>
      <c r="AD1306" s="91">
        <f t="shared" si="281"/>
        <v>0</v>
      </c>
      <c r="AE1306" s="88" t="str">
        <f t="shared" si="287"/>
        <v xml:space="preserve"> </v>
      </c>
      <c r="AF1306" s="91" t="str">
        <f t="shared" si="282"/>
        <v xml:space="preserve"> </v>
      </c>
      <c r="AG1306" s="78"/>
      <c r="AH1306" s="78"/>
      <c r="AI1306" s="78"/>
      <c r="AK1306" s="94" t="str">
        <f t="shared" si="283"/>
        <v>≤60</v>
      </c>
      <c r="AL1306" s="94">
        <f t="shared" ca="1" si="284"/>
        <v>24</v>
      </c>
      <c r="AM1306" s="95">
        <f t="shared" si="292"/>
        <v>0</v>
      </c>
      <c r="AN1306" s="95">
        <f t="shared" si="293"/>
        <v>0</v>
      </c>
      <c r="AO1306" s="96">
        <f t="shared" si="288"/>
        <v>0</v>
      </c>
      <c r="AP1306" s="96">
        <f t="shared" si="289"/>
        <v>0</v>
      </c>
    </row>
    <row r="1307" spans="2:42" s="97" customFormat="1" ht="52.8" x14ac:dyDescent="0.3">
      <c r="B1307" s="79">
        <f t="shared" si="290"/>
        <v>1304</v>
      </c>
      <c r="C1307" s="79"/>
      <c r="D1307" s="80" t="s">
        <v>94</v>
      </c>
      <c r="E1307" s="80"/>
      <c r="F1307" s="81"/>
      <c r="G1307" s="82" t="str">
        <f t="shared" si="291"/>
        <v xml:space="preserve">Группа от QF </v>
      </c>
      <c r="H1307" s="83"/>
      <c r="I1307" s="83"/>
      <c r="J1307" s="83"/>
      <c r="K1307" s="83"/>
      <c r="L1307" s="127"/>
      <c r="M1307" s="127"/>
      <c r="N1307" s="84"/>
      <c r="O1307" s="85"/>
      <c r="P1307" s="85"/>
      <c r="Q1307" s="85"/>
      <c r="R1307" s="86"/>
      <c r="S1307" s="80"/>
      <c r="T1307" s="87"/>
      <c r="U1307" s="88" t="str">
        <f t="shared" si="285"/>
        <v xml:space="preserve"> </v>
      </c>
      <c r="V1307" s="89"/>
      <c r="W1307" s="90" t="str">
        <f t="shared" si="286"/>
        <v xml:space="preserve"> </v>
      </c>
      <c r="X1307" s="90"/>
      <c r="Y1307" s="90"/>
      <c r="Z1307" s="90"/>
      <c r="AA1307" s="90"/>
      <c r="AB1307" s="87" t="s">
        <v>74</v>
      </c>
      <c r="AC1307" s="76"/>
      <c r="AD1307" s="91">
        <f t="shared" si="281"/>
        <v>0</v>
      </c>
      <c r="AE1307" s="88" t="str">
        <f t="shared" si="287"/>
        <v xml:space="preserve"> </v>
      </c>
      <c r="AF1307" s="91" t="str">
        <f t="shared" si="282"/>
        <v xml:space="preserve"> </v>
      </c>
      <c r="AG1307" s="78"/>
      <c r="AH1307" s="78"/>
      <c r="AI1307" s="78"/>
      <c r="AK1307" s="94" t="str">
        <f t="shared" si="283"/>
        <v>≤60</v>
      </c>
      <c r="AL1307" s="94">
        <f t="shared" ca="1" si="284"/>
        <v>29</v>
      </c>
      <c r="AM1307" s="95">
        <f t="shared" si="292"/>
        <v>0</v>
      </c>
      <c r="AN1307" s="95">
        <f t="shared" si="293"/>
        <v>0</v>
      </c>
      <c r="AO1307" s="96">
        <f t="shared" si="288"/>
        <v>0</v>
      </c>
      <c r="AP1307" s="96">
        <f t="shared" si="289"/>
        <v>0</v>
      </c>
    </row>
    <row r="1308" spans="2:42" s="97" customFormat="1" ht="52.8" x14ac:dyDescent="0.3">
      <c r="B1308" s="79">
        <f t="shared" si="290"/>
        <v>1305</v>
      </c>
      <c r="C1308" s="79"/>
      <c r="D1308" s="80" t="s">
        <v>94</v>
      </c>
      <c r="E1308" s="80"/>
      <c r="F1308" s="81"/>
      <c r="G1308" s="82" t="str">
        <f t="shared" si="291"/>
        <v xml:space="preserve">Группа от QF </v>
      </c>
      <c r="H1308" s="83"/>
      <c r="I1308" s="83"/>
      <c r="J1308" s="83"/>
      <c r="K1308" s="83"/>
      <c r="L1308" s="127"/>
      <c r="M1308" s="127"/>
      <c r="N1308" s="84"/>
      <c r="O1308" s="85"/>
      <c r="P1308" s="85"/>
      <c r="Q1308" s="85"/>
      <c r="R1308" s="86"/>
      <c r="S1308" s="80"/>
      <c r="T1308" s="87"/>
      <c r="U1308" s="88" t="str">
        <f t="shared" si="285"/>
        <v xml:space="preserve"> </v>
      </c>
      <c r="V1308" s="89"/>
      <c r="W1308" s="90" t="str">
        <f t="shared" si="286"/>
        <v xml:space="preserve"> </v>
      </c>
      <c r="X1308" s="90"/>
      <c r="Y1308" s="90"/>
      <c r="Z1308" s="90"/>
      <c r="AA1308" s="90"/>
      <c r="AB1308" s="87" t="s">
        <v>74</v>
      </c>
      <c r="AC1308" s="76"/>
      <c r="AD1308" s="91">
        <f t="shared" si="281"/>
        <v>0</v>
      </c>
      <c r="AE1308" s="88" t="str">
        <f t="shared" si="287"/>
        <v xml:space="preserve"> </v>
      </c>
      <c r="AF1308" s="91" t="str">
        <f t="shared" si="282"/>
        <v xml:space="preserve"> </v>
      </c>
      <c r="AG1308" s="78"/>
      <c r="AH1308" s="78"/>
      <c r="AI1308" s="78"/>
      <c r="AK1308" s="94" t="str">
        <f t="shared" si="283"/>
        <v>≤60</v>
      </c>
      <c r="AL1308" s="94">
        <f t="shared" ca="1" si="284"/>
        <v>48</v>
      </c>
      <c r="AM1308" s="95">
        <f t="shared" si="292"/>
        <v>0</v>
      </c>
      <c r="AN1308" s="95">
        <f t="shared" si="293"/>
        <v>0</v>
      </c>
      <c r="AO1308" s="96">
        <f t="shared" si="288"/>
        <v>0</v>
      </c>
      <c r="AP1308" s="96">
        <f t="shared" si="289"/>
        <v>0</v>
      </c>
    </row>
    <row r="1309" spans="2:42" s="97" customFormat="1" ht="52.8" x14ac:dyDescent="0.3">
      <c r="B1309" s="79">
        <f t="shared" si="290"/>
        <v>1306</v>
      </c>
      <c r="C1309" s="79"/>
      <c r="D1309" s="80" t="s">
        <v>94</v>
      </c>
      <c r="E1309" s="80"/>
      <c r="F1309" s="81"/>
      <c r="G1309" s="82" t="str">
        <f t="shared" si="291"/>
        <v xml:space="preserve">Группа от QF </v>
      </c>
      <c r="H1309" s="83"/>
      <c r="I1309" s="83"/>
      <c r="J1309" s="83"/>
      <c r="K1309" s="83"/>
      <c r="L1309" s="127"/>
      <c r="M1309" s="127"/>
      <c r="N1309" s="84"/>
      <c r="O1309" s="85"/>
      <c r="P1309" s="85"/>
      <c r="Q1309" s="85"/>
      <c r="R1309" s="86"/>
      <c r="S1309" s="80"/>
      <c r="T1309" s="87"/>
      <c r="U1309" s="88" t="str">
        <f t="shared" si="285"/>
        <v xml:space="preserve"> </v>
      </c>
      <c r="V1309" s="89"/>
      <c r="W1309" s="90" t="str">
        <f t="shared" si="286"/>
        <v xml:space="preserve"> </v>
      </c>
      <c r="X1309" s="90"/>
      <c r="Y1309" s="90"/>
      <c r="Z1309" s="90"/>
      <c r="AA1309" s="90"/>
      <c r="AB1309" s="87" t="s">
        <v>74</v>
      </c>
      <c r="AC1309" s="76"/>
      <c r="AD1309" s="91">
        <f t="shared" si="281"/>
        <v>0</v>
      </c>
      <c r="AE1309" s="88" t="str">
        <f t="shared" si="287"/>
        <v xml:space="preserve"> </v>
      </c>
      <c r="AF1309" s="91" t="str">
        <f t="shared" si="282"/>
        <v xml:space="preserve"> </v>
      </c>
      <c r="AG1309" s="78"/>
      <c r="AH1309" s="78"/>
      <c r="AI1309" s="78"/>
      <c r="AK1309" s="94" t="str">
        <f t="shared" si="283"/>
        <v>≤60</v>
      </c>
      <c r="AL1309" s="94">
        <f t="shared" ca="1" si="284"/>
        <v>46</v>
      </c>
      <c r="AM1309" s="95">
        <f t="shared" si="292"/>
        <v>0</v>
      </c>
      <c r="AN1309" s="95">
        <f t="shared" si="293"/>
        <v>0</v>
      </c>
      <c r="AO1309" s="96">
        <f t="shared" si="288"/>
        <v>0</v>
      </c>
      <c r="AP1309" s="96">
        <f t="shared" si="289"/>
        <v>0</v>
      </c>
    </row>
    <row r="1310" spans="2:42" s="97" customFormat="1" ht="52.8" x14ac:dyDescent="0.3">
      <c r="B1310" s="79">
        <f t="shared" si="290"/>
        <v>1307</v>
      </c>
      <c r="C1310" s="79"/>
      <c r="D1310" s="80" t="s">
        <v>94</v>
      </c>
      <c r="E1310" s="80"/>
      <c r="F1310" s="81"/>
      <c r="G1310" s="82" t="str">
        <f t="shared" si="291"/>
        <v xml:space="preserve">Группа от QF </v>
      </c>
      <c r="H1310" s="83"/>
      <c r="I1310" s="83"/>
      <c r="J1310" s="83"/>
      <c r="K1310" s="83"/>
      <c r="L1310" s="127"/>
      <c r="M1310" s="127"/>
      <c r="N1310" s="84"/>
      <c r="O1310" s="85"/>
      <c r="P1310" s="85"/>
      <c r="Q1310" s="85"/>
      <c r="R1310" s="86"/>
      <c r="S1310" s="80"/>
      <c r="T1310" s="87"/>
      <c r="U1310" s="88" t="str">
        <f t="shared" si="285"/>
        <v xml:space="preserve"> </v>
      </c>
      <c r="V1310" s="89"/>
      <c r="W1310" s="90" t="str">
        <f t="shared" si="286"/>
        <v xml:space="preserve"> </v>
      </c>
      <c r="X1310" s="90"/>
      <c r="Y1310" s="90"/>
      <c r="Z1310" s="90"/>
      <c r="AA1310" s="90"/>
      <c r="AB1310" s="87" t="s">
        <v>74</v>
      </c>
      <c r="AC1310" s="76"/>
      <c r="AD1310" s="91">
        <f t="shared" si="281"/>
        <v>0</v>
      </c>
      <c r="AE1310" s="88" t="str">
        <f t="shared" si="287"/>
        <v xml:space="preserve"> </v>
      </c>
      <c r="AF1310" s="91" t="str">
        <f t="shared" si="282"/>
        <v xml:space="preserve"> </v>
      </c>
      <c r="AG1310" s="78"/>
      <c r="AH1310" s="78"/>
      <c r="AI1310" s="78"/>
      <c r="AK1310" s="94" t="str">
        <f t="shared" si="283"/>
        <v>≤60</v>
      </c>
      <c r="AL1310" s="94">
        <f t="shared" ca="1" si="284"/>
        <v>29</v>
      </c>
      <c r="AM1310" s="95">
        <f t="shared" si="292"/>
        <v>0</v>
      </c>
      <c r="AN1310" s="95">
        <f t="shared" si="293"/>
        <v>0</v>
      </c>
      <c r="AO1310" s="96">
        <f t="shared" si="288"/>
        <v>0</v>
      </c>
      <c r="AP1310" s="96">
        <f t="shared" si="289"/>
        <v>0</v>
      </c>
    </row>
    <row r="1311" spans="2:42" s="97" customFormat="1" ht="52.8" x14ac:dyDescent="0.3">
      <c r="B1311" s="79">
        <f t="shared" si="290"/>
        <v>1308</v>
      </c>
      <c r="C1311" s="79"/>
      <c r="D1311" s="80" t="s">
        <v>94</v>
      </c>
      <c r="E1311" s="80"/>
      <c r="F1311" s="81"/>
      <c r="G1311" s="82" t="str">
        <f t="shared" si="291"/>
        <v xml:space="preserve">Группа от QF </v>
      </c>
      <c r="H1311" s="83"/>
      <c r="I1311" s="83"/>
      <c r="J1311" s="83"/>
      <c r="K1311" s="83"/>
      <c r="L1311" s="127"/>
      <c r="M1311" s="127"/>
      <c r="N1311" s="84"/>
      <c r="O1311" s="85"/>
      <c r="P1311" s="85"/>
      <c r="Q1311" s="85"/>
      <c r="R1311" s="86"/>
      <c r="S1311" s="80"/>
      <c r="T1311" s="87"/>
      <c r="U1311" s="88" t="str">
        <f t="shared" si="285"/>
        <v xml:space="preserve"> </v>
      </c>
      <c r="V1311" s="89"/>
      <c r="W1311" s="90" t="str">
        <f t="shared" si="286"/>
        <v xml:space="preserve"> </v>
      </c>
      <c r="X1311" s="90"/>
      <c r="Y1311" s="90"/>
      <c r="Z1311" s="90"/>
      <c r="AA1311" s="90"/>
      <c r="AB1311" s="87" t="s">
        <v>74</v>
      </c>
      <c r="AC1311" s="76"/>
      <c r="AD1311" s="91">
        <f t="shared" si="281"/>
        <v>0</v>
      </c>
      <c r="AE1311" s="88" t="str">
        <f t="shared" si="287"/>
        <v xml:space="preserve"> </v>
      </c>
      <c r="AF1311" s="91" t="str">
        <f t="shared" si="282"/>
        <v xml:space="preserve"> </v>
      </c>
      <c r="AG1311" s="78"/>
      <c r="AH1311" s="78"/>
      <c r="AI1311" s="78"/>
      <c r="AK1311" s="94" t="str">
        <f t="shared" si="283"/>
        <v>≤60</v>
      </c>
      <c r="AL1311" s="94">
        <f t="shared" ca="1" si="284"/>
        <v>42</v>
      </c>
      <c r="AM1311" s="95">
        <f t="shared" si="292"/>
        <v>0</v>
      </c>
      <c r="AN1311" s="95">
        <f t="shared" si="293"/>
        <v>0</v>
      </c>
      <c r="AO1311" s="96">
        <f t="shared" si="288"/>
        <v>0</v>
      </c>
      <c r="AP1311" s="96">
        <f t="shared" si="289"/>
        <v>0</v>
      </c>
    </row>
    <row r="1312" spans="2:42" s="97" customFormat="1" ht="52.8" x14ac:dyDescent="0.3">
      <c r="B1312" s="79">
        <f t="shared" si="290"/>
        <v>1309</v>
      </c>
      <c r="C1312" s="79"/>
      <c r="D1312" s="80" t="s">
        <v>94</v>
      </c>
      <c r="E1312" s="80"/>
      <c r="F1312" s="81"/>
      <c r="G1312" s="82" t="str">
        <f t="shared" si="291"/>
        <v xml:space="preserve">Группа от QF </v>
      </c>
      <c r="H1312" s="83"/>
      <c r="I1312" s="83"/>
      <c r="J1312" s="83"/>
      <c r="K1312" s="83"/>
      <c r="L1312" s="127"/>
      <c r="M1312" s="127"/>
      <c r="N1312" s="84"/>
      <c r="O1312" s="85"/>
      <c r="P1312" s="85"/>
      <c r="Q1312" s="85"/>
      <c r="R1312" s="86"/>
      <c r="S1312" s="80"/>
      <c r="T1312" s="87"/>
      <c r="U1312" s="88" t="str">
        <f t="shared" si="285"/>
        <v xml:space="preserve"> </v>
      </c>
      <c r="V1312" s="89"/>
      <c r="W1312" s="90" t="str">
        <f t="shared" si="286"/>
        <v xml:space="preserve"> </v>
      </c>
      <c r="X1312" s="90"/>
      <c r="Y1312" s="90"/>
      <c r="Z1312" s="90"/>
      <c r="AA1312" s="90"/>
      <c r="AB1312" s="87" t="s">
        <v>74</v>
      </c>
      <c r="AC1312" s="76"/>
      <c r="AD1312" s="91">
        <f t="shared" si="281"/>
        <v>0</v>
      </c>
      <c r="AE1312" s="88" t="str">
        <f t="shared" si="287"/>
        <v xml:space="preserve"> </v>
      </c>
      <c r="AF1312" s="91" t="str">
        <f t="shared" si="282"/>
        <v xml:space="preserve"> </v>
      </c>
      <c r="AG1312" s="78"/>
      <c r="AH1312" s="78"/>
      <c r="AI1312" s="78"/>
      <c r="AK1312" s="94" t="str">
        <f t="shared" si="283"/>
        <v>≤60</v>
      </c>
      <c r="AL1312" s="94">
        <f t="shared" ca="1" si="284"/>
        <v>22</v>
      </c>
      <c r="AM1312" s="95">
        <f t="shared" si="292"/>
        <v>0</v>
      </c>
      <c r="AN1312" s="95">
        <f t="shared" si="293"/>
        <v>0</v>
      </c>
      <c r="AO1312" s="96">
        <f t="shared" si="288"/>
        <v>0</v>
      </c>
      <c r="AP1312" s="96">
        <f t="shared" si="289"/>
        <v>0</v>
      </c>
    </row>
    <row r="1313" spans="2:42" s="97" customFormat="1" ht="52.8" x14ac:dyDescent="0.3">
      <c r="B1313" s="79">
        <f t="shared" si="290"/>
        <v>1310</v>
      </c>
      <c r="C1313" s="79"/>
      <c r="D1313" s="80" t="s">
        <v>94</v>
      </c>
      <c r="E1313" s="80"/>
      <c r="F1313" s="81"/>
      <c r="G1313" s="82" t="str">
        <f t="shared" si="291"/>
        <v xml:space="preserve">Группа от QF </v>
      </c>
      <c r="H1313" s="83"/>
      <c r="I1313" s="83"/>
      <c r="J1313" s="83"/>
      <c r="K1313" s="83"/>
      <c r="L1313" s="127"/>
      <c r="M1313" s="127"/>
      <c r="N1313" s="84"/>
      <c r="O1313" s="85"/>
      <c r="P1313" s="85"/>
      <c r="Q1313" s="85"/>
      <c r="R1313" s="86"/>
      <c r="S1313" s="80"/>
      <c r="T1313" s="87"/>
      <c r="U1313" s="88" t="str">
        <f t="shared" si="285"/>
        <v xml:space="preserve"> </v>
      </c>
      <c r="V1313" s="89"/>
      <c r="W1313" s="90" t="str">
        <f t="shared" si="286"/>
        <v xml:space="preserve"> </v>
      </c>
      <c r="X1313" s="90"/>
      <c r="Y1313" s="90"/>
      <c r="Z1313" s="90"/>
      <c r="AA1313" s="90"/>
      <c r="AB1313" s="87" t="s">
        <v>74</v>
      </c>
      <c r="AC1313" s="76"/>
      <c r="AD1313" s="91">
        <f t="shared" si="281"/>
        <v>0</v>
      </c>
      <c r="AE1313" s="88" t="str">
        <f t="shared" si="287"/>
        <v xml:space="preserve"> </v>
      </c>
      <c r="AF1313" s="91" t="str">
        <f t="shared" si="282"/>
        <v xml:space="preserve"> </v>
      </c>
      <c r="AG1313" s="78"/>
      <c r="AH1313" s="78"/>
      <c r="AI1313" s="78"/>
      <c r="AK1313" s="94" t="str">
        <f t="shared" si="283"/>
        <v>≤60</v>
      </c>
      <c r="AL1313" s="94">
        <f t="shared" ca="1" si="284"/>
        <v>32</v>
      </c>
      <c r="AM1313" s="95">
        <f t="shared" si="292"/>
        <v>0</v>
      </c>
      <c r="AN1313" s="95">
        <f t="shared" si="293"/>
        <v>0</v>
      </c>
      <c r="AO1313" s="96">
        <f t="shared" si="288"/>
        <v>0</v>
      </c>
      <c r="AP1313" s="96">
        <f t="shared" si="289"/>
        <v>0</v>
      </c>
    </row>
    <row r="1314" spans="2:42" s="97" customFormat="1" ht="52.8" x14ac:dyDescent="0.3">
      <c r="B1314" s="79">
        <f t="shared" si="290"/>
        <v>1311</v>
      </c>
      <c r="C1314" s="79"/>
      <c r="D1314" s="80" t="s">
        <v>94</v>
      </c>
      <c r="E1314" s="80"/>
      <c r="F1314" s="81"/>
      <c r="G1314" s="82" t="str">
        <f t="shared" si="291"/>
        <v xml:space="preserve">Группа от QF </v>
      </c>
      <c r="H1314" s="83"/>
      <c r="I1314" s="83"/>
      <c r="J1314" s="83"/>
      <c r="K1314" s="83"/>
      <c r="L1314" s="127"/>
      <c r="M1314" s="127"/>
      <c r="N1314" s="84"/>
      <c r="O1314" s="85"/>
      <c r="P1314" s="85"/>
      <c r="Q1314" s="85"/>
      <c r="R1314" s="86"/>
      <c r="S1314" s="80"/>
      <c r="T1314" s="87"/>
      <c r="U1314" s="88" t="str">
        <f t="shared" si="285"/>
        <v xml:space="preserve"> </v>
      </c>
      <c r="V1314" s="89"/>
      <c r="W1314" s="90" t="str">
        <f t="shared" si="286"/>
        <v xml:space="preserve"> </v>
      </c>
      <c r="X1314" s="90"/>
      <c r="Y1314" s="90"/>
      <c r="Z1314" s="90"/>
      <c r="AA1314" s="90"/>
      <c r="AB1314" s="87" t="s">
        <v>74</v>
      </c>
      <c r="AC1314" s="76"/>
      <c r="AD1314" s="91">
        <f t="shared" si="281"/>
        <v>0</v>
      </c>
      <c r="AE1314" s="88" t="str">
        <f t="shared" si="287"/>
        <v xml:space="preserve"> </v>
      </c>
      <c r="AF1314" s="91" t="str">
        <f t="shared" si="282"/>
        <v xml:space="preserve"> </v>
      </c>
      <c r="AG1314" s="78"/>
      <c r="AH1314" s="78"/>
      <c r="AI1314" s="78"/>
      <c r="AK1314" s="94" t="str">
        <f t="shared" si="283"/>
        <v>≤60</v>
      </c>
      <c r="AL1314" s="94">
        <f t="shared" ca="1" si="284"/>
        <v>41</v>
      </c>
      <c r="AM1314" s="95">
        <f t="shared" si="292"/>
        <v>0</v>
      </c>
      <c r="AN1314" s="95">
        <f t="shared" si="293"/>
        <v>0</v>
      </c>
      <c r="AO1314" s="96">
        <f t="shared" si="288"/>
        <v>0</v>
      </c>
      <c r="AP1314" s="96">
        <f t="shared" si="289"/>
        <v>0</v>
      </c>
    </row>
    <row r="1315" spans="2:42" s="97" customFormat="1" ht="52.8" x14ac:dyDescent="0.3">
      <c r="B1315" s="79">
        <f t="shared" si="290"/>
        <v>1312</v>
      </c>
      <c r="C1315" s="79"/>
      <c r="D1315" s="80" t="s">
        <v>94</v>
      </c>
      <c r="E1315" s="80"/>
      <c r="F1315" s="81"/>
      <c r="G1315" s="82" t="str">
        <f t="shared" si="291"/>
        <v xml:space="preserve">Группа от QF </v>
      </c>
      <c r="H1315" s="83"/>
      <c r="I1315" s="83"/>
      <c r="J1315" s="83"/>
      <c r="K1315" s="83"/>
      <c r="L1315" s="127"/>
      <c r="M1315" s="127"/>
      <c r="N1315" s="84"/>
      <c r="O1315" s="85"/>
      <c r="P1315" s="85"/>
      <c r="Q1315" s="85"/>
      <c r="R1315" s="86"/>
      <c r="S1315" s="80"/>
      <c r="T1315" s="87"/>
      <c r="U1315" s="88" t="str">
        <f t="shared" si="285"/>
        <v xml:space="preserve"> </v>
      </c>
      <c r="V1315" s="89"/>
      <c r="W1315" s="90" t="str">
        <f t="shared" si="286"/>
        <v xml:space="preserve"> </v>
      </c>
      <c r="X1315" s="90"/>
      <c r="Y1315" s="90"/>
      <c r="Z1315" s="90"/>
      <c r="AA1315" s="90"/>
      <c r="AB1315" s="87" t="s">
        <v>74</v>
      </c>
      <c r="AC1315" s="76"/>
      <c r="AD1315" s="91">
        <f t="shared" si="281"/>
        <v>0</v>
      </c>
      <c r="AE1315" s="88" t="str">
        <f t="shared" si="287"/>
        <v xml:space="preserve"> </v>
      </c>
      <c r="AF1315" s="91" t="str">
        <f t="shared" si="282"/>
        <v xml:space="preserve"> </v>
      </c>
      <c r="AG1315" s="78"/>
      <c r="AH1315" s="78"/>
      <c r="AI1315" s="78"/>
      <c r="AK1315" s="94" t="str">
        <f t="shared" si="283"/>
        <v>≤60</v>
      </c>
      <c r="AL1315" s="94">
        <f t="shared" ca="1" si="284"/>
        <v>32</v>
      </c>
      <c r="AM1315" s="95">
        <f t="shared" si="292"/>
        <v>0</v>
      </c>
      <c r="AN1315" s="95">
        <f t="shared" si="293"/>
        <v>0</v>
      </c>
      <c r="AO1315" s="96">
        <f t="shared" si="288"/>
        <v>0</v>
      </c>
      <c r="AP1315" s="96">
        <f t="shared" si="289"/>
        <v>0</v>
      </c>
    </row>
    <row r="1316" spans="2:42" s="97" customFormat="1" ht="52.8" x14ac:dyDescent="0.3">
      <c r="B1316" s="79">
        <f t="shared" si="290"/>
        <v>1313</v>
      </c>
      <c r="C1316" s="79"/>
      <c r="D1316" s="80" t="s">
        <v>94</v>
      </c>
      <c r="E1316" s="80"/>
      <c r="F1316" s="81"/>
      <c r="G1316" s="82" t="str">
        <f t="shared" si="291"/>
        <v xml:space="preserve">Группа от QF </v>
      </c>
      <c r="H1316" s="83"/>
      <c r="I1316" s="83"/>
      <c r="J1316" s="83"/>
      <c r="K1316" s="83"/>
      <c r="L1316" s="127"/>
      <c r="M1316" s="127"/>
      <c r="N1316" s="84"/>
      <c r="O1316" s="85"/>
      <c r="P1316" s="85"/>
      <c r="Q1316" s="85"/>
      <c r="R1316" s="86"/>
      <c r="S1316" s="80"/>
      <c r="T1316" s="87"/>
      <c r="U1316" s="88" t="str">
        <f t="shared" si="285"/>
        <v xml:space="preserve"> </v>
      </c>
      <c r="V1316" s="89"/>
      <c r="W1316" s="90" t="str">
        <f t="shared" si="286"/>
        <v xml:space="preserve"> </v>
      </c>
      <c r="X1316" s="90"/>
      <c r="Y1316" s="90"/>
      <c r="Z1316" s="90"/>
      <c r="AA1316" s="90"/>
      <c r="AB1316" s="87" t="s">
        <v>74</v>
      </c>
      <c r="AC1316" s="76"/>
      <c r="AD1316" s="91">
        <f t="shared" si="281"/>
        <v>0</v>
      </c>
      <c r="AE1316" s="88" t="str">
        <f t="shared" si="287"/>
        <v xml:space="preserve"> </v>
      </c>
      <c r="AF1316" s="91" t="str">
        <f t="shared" si="282"/>
        <v xml:space="preserve"> </v>
      </c>
      <c r="AG1316" s="78"/>
      <c r="AH1316" s="78"/>
      <c r="AI1316" s="78"/>
      <c r="AK1316" s="94" t="str">
        <f t="shared" si="283"/>
        <v>≤60</v>
      </c>
      <c r="AL1316" s="94">
        <f t="shared" ca="1" si="284"/>
        <v>50</v>
      </c>
      <c r="AM1316" s="95">
        <f t="shared" si="292"/>
        <v>0</v>
      </c>
      <c r="AN1316" s="95">
        <f t="shared" si="293"/>
        <v>0</v>
      </c>
      <c r="AO1316" s="96">
        <f t="shared" si="288"/>
        <v>0</v>
      </c>
      <c r="AP1316" s="96">
        <f t="shared" si="289"/>
        <v>0</v>
      </c>
    </row>
    <row r="1317" spans="2:42" s="97" customFormat="1" ht="52.8" x14ac:dyDescent="0.3">
      <c r="B1317" s="79">
        <f t="shared" si="290"/>
        <v>1314</v>
      </c>
      <c r="C1317" s="79"/>
      <c r="D1317" s="80" t="s">
        <v>94</v>
      </c>
      <c r="E1317" s="80"/>
      <c r="F1317" s="81"/>
      <c r="G1317" s="82" t="str">
        <f t="shared" si="291"/>
        <v xml:space="preserve">Группа от QF </v>
      </c>
      <c r="H1317" s="83"/>
      <c r="I1317" s="83"/>
      <c r="J1317" s="83"/>
      <c r="K1317" s="83"/>
      <c r="L1317" s="127"/>
      <c r="M1317" s="127"/>
      <c r="N1317" s="84"/>
      <c r="O1317" s="85"/>
      <c r="P1317" s="85"/>
      <c r="Q1317" s="85"/>
      <c r="R1317" s="86"/>
      <c r="S1317" s="80"/>
      <c r="T1317" s="87"/>
      <c r="U1317" s="88" t="str">
        <f t="shared" si="285"/>
        <v xml:space="preserve"> </v>
      </c>
      <c r="V1317" s="89"/>
      <c r="W1317" s="90" t="str">
        <f t="shared" si="286"/>
        <v xml:space="preserve"> </v>
      </c>
      <c r="X1317" s="90"/>
      <c r="Y1317" s="90"/>
      <c r="Z1317" s="90"/>
      <c r="AA1317" s="90"/>
      <c r="AB1317" s="87" t="s">
        <v>74</v>
      </c>
      <c r="AC1317" s="76"/>
      <c r="AD1317" s="91">
        <f t="shared" si="281"/>
        <v>0</v>
      </c>
      <c r="AE1317" s="88" t="str">
        <f t="shared" si="287"/>
        <v xml:space="preserve"> </v>
      </c>
      <c r="AF1317" s="91" t="str">
        <f t="shared" si="282"/>
        <v xml:space="preserve"> </v>
      </c>
      <c r="AG1317" s="78"/>
      <c r="AH1317" s="78"/>
      <c r="AI1317" s="78"/>
      <c r="AK1317" s="94" t="str">
        <f t="shared" si="283"/>
        <v>≤60</v>
      </c>
      <c r="AL1317" s="94">
        <f t="shared" ca="1" si="284"/>
        <v>38</v>
      </c>
      <c r="AM1317" s="95">
        <f t="shared" si="292"/>
        <v>0</v>
      </c>
      <c r="AN1317" s="95">
        <f t="shared" si="293"/>
        <v>0</v>
      </c>
      <c r="AO1317" s="96">
        <f t="shared" si="288"/>
        <v>0</v>
      </c>
      <c r="AP1317" s="96">
        <f t="shared" si="289"/>
        <v>0</v>
      </c>
    </row>
    <row r="1318" spans="2:42" s="97" customFormat="1" ht="52.8" x14ac:dyDescent="0.3">
      <c r="B1318" s="79">
        <f t="shared" si="290"/>
        <v>1315</v>
      </c>
      <c r="C1318" s="79"/>
      <c r="D1318" s="80" t="s">
        <v>94</v>
      </c>
      <c r="E1318" s="80"/>
      <c r="F1318" s="81"/>
      <c r="G1318" s="82" t="str">
        <f t="shared" si="291"/>
        <v xml:space="preserve">Группа от QF </v>
      </c>
      <c r="H1318" s="83"/>
      <c r="I1318" s="83"/>
      <c r="J1318" s="83"/>
      <c r="K1318" s="83"/>
      <c r="L1318" s="127"/>
      <c r="M1318" s="127"/>
      <c r="N1318" s="84"/>
      <c r="O1318" s="85"/>
      <c r="P1318" s="85"/>
      <c r="Q1318" s="85"/>
      <c r="R1318" s="86"/>
      <c r="S1318" s="80"/>
      <c r="T1318" s="87"/>
      <c r="U1318" s="88" t="str">
        <f t="shared" si="285"/>
        <v xml:space="preserve"> </v>
      </c>
      <c r="V1318" s="89"/>
      <c r="W1318" s="90" t="str">
        <f t="shared" si="286"/>
        <v xml:space="preserve"> </v>
      </c>
      <c r="X1318" s="90"/>
      <c r="Y1318" s="90"/>
      <c r="Z1318" s="90"/>
      <c r="AA1318" s="90"/>
      <c r="AB1318" s="87" t="s">
        <v>74</v>
      </c>
      <c r="AC1318" s="76"/>
      <c r="AD1318" s="91">
        <f t="shared" si="281"/>
        <v>0</v>
      </c>
      <c r="AE1318" s="88" t="str">
        <f t="shared" si="287"/>
        <v xml:space="preserve"> </v>
      </c>
      <c r="AF1318" s="91" t="str">
        <f t="shared" si="282"/>
        <v xml:space="preserve"> </v>
      </c>
      <c r="AG1318" s="78"/>
      <c r="AH1318" s="78"/>
      <c r="AI1318" s="78"/>
      <c r="AK1318" s="94" t="str">
        <f t="shared" si="283"/>
        <v>≤60</v>
      </c>
      <c r="AL1318" s="94">
        <f t="shared" ca="1" si="284"/>
        <v>30</v>
      </c>
      <c r="AM1318" s="95">
        <f t="shared" si="292"/>
        <v>0</v>
      </c>
      <c r="AN1318" s="95">
        <f t="shared" si="293"/>
        <v>0</v>
      </c>
      <c r="AO1318" s="96">
        <f t="shared" si="288"/>
        <v>0</v>
      </c>
      <c r="AP1318" s="96">
        <f t="shared" si="289"/>
        <v>0</v>
      </c>
    </row>
    <row r="1319" spans="2:42" s="97" customFormat="1" ht="52.8" x14ac:dyDescent="0.3">
      <c r="B1319" s="79">
        <f t="shared" si="290"/>
        <v>1316</v>
      </c>
      <c r="C1319" s="79"/>
      <c r="D1319" s="80" t="s">
        <v>94</v>
      </c>
      <c r="E1319" s="80"/>
      <c r="F1319" s="81"/>
      <c r="G1319" s="82" t="str">
        <f t="shared" si="291"/>
        <v xml:space="preserve">Группа от QF </v>
      </c>
      <c r="H1319" s="83"/>
      <c r="I1319" s="83"/>
      <c r="J1319" s="83"/>
      <c r="K1319" s="83"/>
      <c r="L1319" s="127"/>
      <c r="M1319" s="127"/>
      <c r="N1319" s="84"/>
      <c r="O1319" s="85"/>
      <c r="P1319" s="85"/>
      <c r="Q1319" s="85"/>
      <c r="R1319" s="86"/>
      <c r="S1319" s="80"/>
      <c r="T1319" s="87"/>
      <c r="U1319" s="88" t="str">
        <f t="shared" si="285"/>
        <v xml:space="preserve"> </v>
      </c>
      <c r="V1319" s="89"/>
      <c r="W1319" s="90" t="str">
        <f t="shared" si="286"/>
        <v xml:space="preserve"> </v>
      </c>
      <c r="X1319" s="90"/>
      <c r="Y1319" s="90"/>
      <c r="Z1319" s="90"/>
      <c r="AA1319" s="90"/>
      <c r="AB1319" s="87" t="s">
        <v>74</v>
      </c>
      <c r="AC1319" s="76"/>
      <c r="AD1319" s="91">
        <f t="shared" si="281"/>
        <v>0</v>
      </c>
      <c r="AE1319" s="88" t="str">
        <f t="shared" si="287"/>
        <v xml:space="preserve"> </v>
      </c>
      <c r="AF1319" s="91" t="str">
        <f t="shared" si="282"/>
        <v xml:space="preserve"> </v>
      </c>
      <c r="AG1319" s="78"/>
      <c r="AH1319" s="78"/>
      <c r="AI1319" s="78"/>
      <c r="AK1319" s="94" t="str">
        <f t="shared" si="283"/>
        <v>≤60</v>
      </c>
      <c r="AL1319" s="94">
        <f t="shared" ca="1" si="284"/>
        <v>24</v>
      </c>
      <c r="AM1319" s="95">
        <f t="shared" si="292"/>
        <v>0</v>
      </c>
      <c r="AN1319" s="95">
        <f t="shared" si="293"/>
        <v>0</v>
      </c>
      <c r="AO1319" s="96">
        <f t="shared" si="288"/>
        <v>0</v>
      </c>
      <c r="AP1319" s="96">
        <f t="shared" si="289"/>
        <v>0</v>
      </c>
    </row>
    <row r="1320" spans="2:42" s="97" customFormat="1" ht="52.8" x14ac:dyDescent="0.3">
      <c r="B1320" s="79">
        <f t="shared" si="290"/>
        <v>1317</v>
      </c>
      <c r="C1320" s="79"/>
      <c r="D1320" s="80" t="s">
        <v>94</v>
      </c>
      <c r="E1320" s="80"/>
      <c r="F1320" s="81"/>
      <c r="G1320" s="82" t="str">
        <f t="shared" si="291"/>
        <v xml:space="preserve">Группа от QF </v>
      </c>
      <c r="H1320" s="83"/>
      <c r="I1320" s="83"/>
      <c r="J1320" s="83"/>
      <c r="K1320" s="83"/>
      <c r="L1320" s="127"/>
      <c r="M1320" s="127"/>
      <c r="N1320" s="84"/>
      <c r="O1320" s="85"/>
      <c r="P1320" s="85"/>
      <c r="Q1320" s="85"/>
      <c r="R1320" s="86"/>
      <c r="S1320" s="80"/>
      <c r="T1320" s="87"/>
      <c r="U1320" s="88" t="str">
        <f t="shared" si="285"/>
        <v xml:space="preserve"> </v>
      </c>
      <c r="V1320" s="89"/>
      <c r="W1320" s="90" t="str">
        <f t="shared" si="286"/>
        <v xml:space="preserve"> </v>
      </c>
      <c r="X1320" s="90"/>
      <c r="Y1320" s="90"/>
      <c r="Z1320" s="90"/>
      <c r="AA1320" s="90"/>
      <c r="AB1320" s="87" t="s">
        <v>74</v>
      </c>
      <c r="AC1320" s="76"/>
      <c r="AD1320" s="91">
        <f t="shared" si="281"/>
        <v>0</v>
      </c>
      <c r="AE1320" s="88" t="str">
        <f t="shared" si="287"/>
        <v xml:space="preserve"> </v>
      </c>
      <c r="AF1320" s="91" t="str">
        <f t="shared" si="282"/>
        <v xml:space="preserve"> </v>
      </c>
      <c r="AG1320" s="78"/>
      <c r="AH1320" s="78"/>
      <c r="AI1320" s="78"/>
      <c r="AK1320" s="94" t="str">
        <f t="shared" si="283"/>
        <v>≤60</v>
      </c>
      <c r="AL1320" s="94">
        <f t="shared" ca="1" si="284"/>
        <v>32</v>
      </c>
      <c r="AM1320" s="95">
        <f t="shared" si="292"/>
        <v>0</v>
      </c>
      <c r="AN1320" s="95">
        <f t="shared" si="293"/>
        <v>0</v>
      </c>
      <c r="AO1320" s="96">
        <f t="shared" si="288"/>
        <v>0</v>
      </c>
      <c r="AP1320" s="96">
        <f t="shared" si="289"/>
        <v>0</v>
      </c>
    </row>
    <row r="1321" spans="2:42" s="97" customFormat="1" ht="52.8" x14ac:dyDescent="0.3">
      <c r="B1321" s="79">
        <f t="shared" si="290"/>
        <v>1318</v>
      </c>
      <c r="C1321" s="79"/>
      <c r="D1321" s="80" t="s">
        <v>94</v>
      </c>
      <c r="E1321" s="80"/>
      <c r="F1321" s="81"/>
      <c r="G1321" s="82" t="str">
        <f t="shared" si="291"/>
        <v xml:space="preserve">Группа от QF </v>
      </c>
      <c r="H1321" s="83"/>
      <c r="I1321" s="83"/>
      <c r="J1321" s="83"/>
      <c r="K1321" s="83"/>
      <c r="L1321" s="127"/>
      <c r="M1321" s="127"/>
      <c r="N1321" s="84"/>
      <c r="O1321" s="85"/>
      <c r="P1321" s="85"/>
      <c r="Q1321" s="85"/>
      <c r="R1321" s="86"/>
      <c r="S1321" s="80"/>
      <c r="T1321" s="87"/>
      <c r="U1321" s="88" t="str">
        <f t="shared" si="285"/>
        <v xml:space="preserve"> </v>
      </c>
      <c r="V1321" s="89"/>
      <c r="W1321" s="90" t="str">
        <f t="shared" si="286"/>
        <v xml:space="preserve"> </v>
      </c>
      <c r="X1321" s="90"/>
      <c r="Y1321" s="90"/>
      <c r="Z1321" s="90"/>
      <c r="AA1321" s="90"/>
      <c r="AB1321" s="87" t="s">
        <v>74</v>
      </c>
      <c r="AC1321" s="76"/>
      <c r="AD1321" s="91">
        <f t="shared" si="281"/>
        <v>0</v>
      </c>
      <c r="AE1321" s="88" t="str">
        <f t="shared" si="287"/>
        <v xml:space="preserve"> </v>
      </c>
      <c r="AF1321" s="91" t="str">
        <f t="shared" si="282"/>
        <v xml:space="preserve"> </v>
      </c>
      <c r="AG1321" s="78"/>
      <c r="AH1321" s="78"/>
      <c r="AI1321" s="78"/>
      <c r="AK1321" s="94" t="str">
        <f t="shared" si="283"/>
        <v>≤60</v>
      </c>
      <c r="AL1321" s="94">
        <f t="shared" ca="1" si="284"/>
        <v>41</v>
      </c>
      <c r="AM1321" s="95">
        <f t="shared" si="292"/>
        <v>0</v>
      </c>
      <c r="AN1321" s="95">
        <f t="shared" si="293"/>
        <v>0</v>
      </c>
      <c r="AO1321" s="96">
        <f t="shared" si="288"/>
        <v>0</v>
      </c>
      <c r="AP1321" s="96">
        <f t="shared" si="289"/>
        <v>0</v>
      </c>
    </row>
    <row r="1322" spans="2:42" s="97" customFormat="1" ht="52.8" x14ac:dyDescent="0.3">
      <c r="B1322" s="79">
        <f t="shared" si="290"/>
        <v>1319</v>
      </c>
      <c r="C1322" s="79"/>
      <c r="D1322" s="80" t="s">
        <v>94</v>
      </c>
      <c r="E1322" s="80"/>
      <c r="F1322" s="81"/>
      <c r="G1322" s="82" t="str">
        <f t="shared" si="291"/>
        <v xml:space="preserve">Группа от QF </v>
      </c>
      <c r="H1322" s="83"/>
      <c r="I1322" s="83"/>
      <c r="J1322" s="83"/>
      <c r="K1322" s="83"/>
      <c r="L1322" s="127"/>
      <c r="M1322" s="127"/>
      <c r="N1322" s="84"/>
      <c r="O1322" s="85"/>
      <c r="P1322" s="85"/>
      <c r="Q1322" s="85"/>
      <c r="R1322" s="86"/>
      <c r="S1322" s="80"/>
      <c r="T1322" s="87"/>
      <c r="U1322" s="88" t="str">
        <f t="shared" si="285"/>
        <v xml:space="preserve"> </v>
      </c>
      <c r="V1322" s="89"/>
      <c r="W1322" s="90" t="str">
        <f t="shared" si="286"/>
        <v xml:space="preserve"> </v>
      </c>
      <c r="X1322" s="90"/>
      <c r="Y1322" s="90"/>
      <c r="Z1322" s="90"/>
      <c r="AA1322" s="90"/>
      <c r="AB1322" s="87" t="s">
        <v>74</v>
      </c>
      <c r="AC1322" s="76"/>
      <c r="AD1322" s="91">
        <f t="shared" si="281"/>
        <v>0</v>
      </c>
      <c r="AE1322" s="88" t="str">
        <f t="shared" si="287"/>
        <v xml:space="preserve"> </v>
      </c>
      <c r="AF1322" s="91" t="str">
        <f t="shared" si="282"/>
        <v xml:space="preserve"> </v>
      </c>
      <c r="AG1322" s="78"/>
      <c r="AH1322" s="78"/>
      <c r="AI1322" s="78"/>
      <c r="AK1322" s="94" t="str">
        <f t="shared" si="283"/>
        <v>≤60</v>
      </c>
      <c r="AL1322" s="94">
        <f t="shared" ca="1" si="284"/>
        <v>50</v>
      </c>
      <c r="AM1322" s="95">
        <f t="shared" si="292"/>
        <v>0</v>
      </c>
      <c r="AN1322" s="95">
        <f t="shared" si="293"/>
        <v>0</v>
      </c>
      <c r="AO1322" s="96">
        <f t="shared" si="288"/>
        <v>0</v>
      </c>
      <c r="AP1322" s="96">
        <f t="shared" si="289"/>
        <v>0</v>
      </c>
    </row>
    <row r="1323" spans="2:42" s="97" customFormat="1" ht="52.8" x14ac:dyDescent="0.3">
      <c r="B1323" s="79">
        <f t="shared" si="290"/>
        <v>1320</v>
      </c>
      <c r="C1323" s="79"/>
      <c r="D1323" s="80" t="s">
        <v>94</v>
      </c>
      <c r="E1323" s="80"/>
      <c r="F1323" s="81"/>
      <c r="G1323" s="82" t="str">
        <f t="shared" si="291"/>
        <v xml:space="preserve">Группа от QF </v>
      </c>
      <c r="H1323" s="83"/>
      <c r="I1323" s="83"/>
      <c r="J1323" s="83"/>
      <c r="K1323" s="83"/>
      <c r="L1323" s="127"/>
      <c r="M1323" s="127"/>
      <c r="N1323" s="84"/>
      <c r="O1323" s="85"/>
      <c r="P1323" s="85"/>
      <c r="Q1323" s="85"/>
      <c r="R1323" s="86"/>
      <c r="S1323" s="80"/>
      <c r="T1323" s="87"/>
      <c r="U1323" s="88" t="str">
        <f t="shared" si="285"/>
        <v xml:space="preserve"> </v>
      </c>
      <c r="V1323" s="89"/>
      <c r="W1323" s="90" t="str">
        <f t="shared" si="286"/>
        <v xml:space="preserve"> </v>
      </c>
      <c r="X1323" s="90"/>
      <c r="Y1323" s="90"/>
      <c r="Z1323" s="90"/>
      <c r="AA1323" s="90"/>
      <c r="AB1323" s="87" t="s">
        <v>74</v>
      </c>
      <c r="AC1323" s="76"/>
      <c r="AD1323" s="91">
        <f t="shared" si="281"/>
        <v>0</v>
      </c>
      <c r="AE1323" s="88" t="str">
        <f t="shared" si="287"/>
        <v xml:space="preserve"> </v>
      </c>
      <c r="AF1323" s="91" t="str">
        <f t="shared" si="282"/>
        <v xml:space="preserve"> </v>
      </c>
      <c r="AG1323" s="78"/>
      <c r="AH1323" s="78"/>
      <c r="AI1323" s="78"/>
      <c r="AK1323" s="94" t="str">
        <f t="shared" si="283"/>
        <v>≤60</v>
      </c>
      <c r="AL1323" s="94">
        <f t="shared" ca="1" si="284"/>
        <v>26</v>
      </c>
      <c r="AM1323" s="95">
        <f t="shared" si="292"/>
        <v>0</v>
      </c>
      <c r="AN1323" s="95">
        <f t="shared" si="293"/>
        <v>0</v>
      </c>
      <c r="AO1323" s="96">
        <f t="shared" si="288"/>
        <v>0</v>
      </c>
      <c r="AP1323" s="96">
        <f t="shared" si="289"/>
        <v>0</v>
      </c>
    </row>
    <row r="1324" spans="2:42" s="97" customFormat="1" ht="52.8" x14ac:dyDescent="0.3">
      <c r="B1324" s="79">
        <f t="shared" si="290"/>
        <v>1321</v>
      </c>
      <c r="C1324" s="79"/>
      <c r="D1324" s="80" t="s">
        <v>94</v>
      </c>
      <c r="E1324" s="80"/>
      <c r="F1324" s="81"/>
      <c r="G1324" s="82" t="str">
        <f t="shared" si="291"/>
        <v xml:space="preserve">Группа от QF </v>
      </c>
      <c r="H1324" s="83"/>
      <c r="I1324" s="83"/>
      <c r="J1324" s="83"/>
      <c r="K1324" s="83"/>
      <c r="L1324" s="127"/>
      <c r="M1324" s="127"/>
      <c r="N1324" s="84"/>
      <c r="O1324" s="85"/>
      <c r="P1324" s="85"/>
      <c r="Q1324" s="85"/>
      <c r="R1324" s="86"/>
      <c r="S1324" s="80"/>
      <c r="T1324" s="87"/>
      <c r="U1324" s="88" t="str">
        <f t="shared" si="285"/>
        <v xml:space="preserve"> </v>
      </c>
      <c r="V1324" s="89"/>
      <c r="W1324" s="90" t="str">
        <f t="shared" si="286"/>
        <v xml:space="preserve"> </v>
      </c>
      <c r="X1324" s="90"/>
      <c r="Y1324" s="90"/>
      <c r="Z1324" s="90"/>
      <c r="AA1324" s="90"/>
      <c r="AB1324" s="87" t="s">
        <v>74</v>
      </c>
      <c r="AC1324" s="76"/>
      <c r="AD1324" s="91">
        <f t="shared" si="281"/>
        <v>0</v>
      </c>
      <c r="AE1324" s="88" t="str">
        <f t="shared" si="287"/>
        <v xml:space="preserve"> </v>
      </c>
      <c r="AF1324" s="91" t="str">
        <f t="shared" si="282"/>
        <v xml:space="preserve"> </v>
      </c>
      <c r="AG1324" s="78"/>
      <c r="AH1324" s="78"/>
      <c r="AI1324" s="78"/>
      <c r="AK1324" s="94" t="str">
        <f t="shared" si="283"/>
        <v>≤60</v>
      </c>
      <c r="AL1324" s="94">
        <f t="shared" ca="1" si="284"/>
        <v>41</v>
      </c>
      <c r="AM1324" s="95">
        <f t="shared" si="292"/>
        <v>0</v>
      </c>
      <c r="AN1324" s="95">
        <f t="shared" si="293"/>
        <v>0</v>
      </c>
      <c r="AO1324" s="96">
        <f t="shared" si="288"/>
        <v>0</v>
      </c>
      <c r="AP1324" s="96">
        <f t="shared" si="289"/>
        <v>0</v>
      </c>
    </row>
    <row r="1325" spans="2:42" s="97" customFormat="1" ht="52.8" x14ac:dyDescent="0.3">
      <c r="B1325" s="79">
        <f t="shared" si="290"/>
        <v>1322</v>
      </c>
      <c r="C1325" s="79"/>
      <c r="D1325" s="80" t="s">
        <v>94</v>
      </c>
      <c r="E1325" s="80"/>
      <c r="F1325" s="81"/>
      <c r="G1325" s="82" t="str">
        <f t="shared" si="291"/>
        <v xml:space="preserve">Группа от QF </v>
      </c>
      <c r="H1325" s="83"/>
      <c r="I1325" s="83"/>
      <c r="J1325" s="83"/>
      <c r="K1325" s="83"/>
      <c r="L1325" s="127"/>
      <c r="M1325" s="127"/>
      <c r="N1325" s="84"/>
      <c r="O1325" s="85"/>
      <c r="P1325" s="85"/>
      <c r="Q1325" s="85"/>
      <c r="R1325" s="86"/>
      <c r="S1325" s="80"/>
      <c r="T1325" s="87"/>
      <c r="U1325" s="88" t="str">
        <f t="shared" si="285"/>
        <v xml:space="preserve"> </v>
      </c>
      <c r="V1325" s="89"/>
      <c r="W1325" s="90" t="str">
        <f t="shared" si="286"/>
        <v xml:space="preserve"> </v>
      </c>
      <c r="X1325" s="90"/>
      <c r="Y1325" s="90"/>
      <c r="Z1325" s="90"/>
      <c r="AA1325" s="90"/>
      <c r="AB1325" s="87" t="s">
        <v>74</v>
      </c>
      <c r="AC1325" s="76"/>
      <c r="AD1325" s="91">
        <f t="shared" si="281"/>
        <v>0</v>
      </c>
      <c r="AE1325" s="88" t="str">
        <f t="shared" si="287"/>
        <v xml:space="preserve"> </v>
      </c>
      <c r="AF1325" s="91" t="str">
        <f t="shared" si="282"/>
        <v xml:space="preserve"> </v>
      </c>
      <c r="AG1325" s="78"/>
      <c r="AH1325" s="78"/>
      <c r="AI1325" s="78"/>
      <c r="AK1325" s="94" t="str">
        <f t="shared" si="283"/>
        <v>≤60</v>
      </c>
      <c r="AL1325" s="94">
        <f t="shared" ca="1" si="284"/>
        <v>31</v>
      </c>
      <c r="AM1325" s="95">
        <f t="shared" si="292"/>
        <v>0</v>
      </c>
      <c r="AN1325" s="95">
        <f t="shared" si="293"/>
        <v>0</v>
      </c>
      <c r="AO1325" s="96">
        <f t="shared" si="288"/>
        <v>0</v>
      </c>
      <c r="AP1325" s="96">
        <f t="shared" si="289"/>
        <v>0</v>
      </c>
    </row>
    <row r="1326" spans="2:42" s="97" customFormat="1" ht="52.8" x14ac:dyDescent="0.3">
      <c r="B1326" s="79">
        <f t="shared" si="290"/>
        <v>1323</v>
      </c>
      <c r="C1326" s="79"/>
      <c r="D1326" s="80" t="s">
        <v>94</v>
      </c>
      <c r="E1326" s="80"/>
      <c r="F1326" s="81"/>
      <c r="G1326" s="82" t="str">
        <f t="shared" si="291"/>
        <v xml:space="preserve">Группа от QF </v>
      </c>
      <c r="H1326" s="83"/>
      <c r="I1326" s="83"/>
      <c r="J1326" s="83"/>
      <c r="K1326" s="83"/>
      <c r="L1326" s="127"/>
      <c r="M1326" s="127"/>
      <c r="N1326" s="84"/>
      <c r="O1326" s="85"/>
      <c r="P1326" s="85"/>
      <c r="Q1326" s="85"/>
      <c r="R1326" s="86"/>
      <c r="S1326" s="80"/>
      <c r="T1326" s="87"/>
      <c r="U1326" s="88" t="str">
        <f t="shared" si="285"/>
        <v xml:space="preserve"> </v>
      </c>
      <c r="V1326" s="89"/>
      <c r="W1326" s="90" t="str">
        <f t="shared" si="286"/>
        <v xml:space="preserve"> </v>
      </c>
      <c r="X1326" s="90"/>
      <c r="Y1326" s="90"/>
      <c r="Z1326" s="90"/>
      <c r="AA1326" s="90"/>
      <c r="AB1326" s="87" t="s">
        <v>74</v>
      </c>
      <c r="AC1326" s="76"/>
      <c r="AD1326" s="91">
        <f t="shared" si="281"/>
        <v>0</v>
      </c>
      <c r="AE1326" s="88" t="str">
        <f t="shared" si="287"/>
        <v xml:space="preserve"> </v>
      </c>
      <c r="AF1326" s="91" t="str">
        <f t="shared" si="282"/>
        <v xml:space="preserve"> </v>
      </c>
      <c r="AG1326" s="78"/>
      <c r="AH1326" s="78"/>
      <c r="AI1326" s="78"/>
      <c r="AK1326" s="94" t="str">
        <f t="shared" si="283"/>
        <v>≤60</v>
      </c>
      <c r="AL1326" s="94">
        <f t="shared" ca="1" si="284"/>
        <v>44</v>
      </c>
      <c r="AM1326" s="95">
        <f t="shared" si="292"/>
        <v>0</v>
      </c>
      <c r="AN1326" s="95">
        <f t="shared" si="293"/>
        <v>0</v>
      </c>
      <c r="AO1326" s="96">
        <f t="shared" si="288"/>
        <v>0</v>
      </c>
      <c r="AP1326" s="96">
        <f t="shared" si="289"/>
        <v>0</v>
      </c>
    </row>
    <row r="1327" spans="2:42" s="97" customFormat="1" ht="52.8" x14ac:dyDescent="0.3">
      <c r="B1327" s="79">
        <f t="shared" si="290"/>
        <v>1324</v>
      </c>
      <c r="C1327" s="79"/>
      <c r="D1327" s="80" t="s">
        <v>94</v>
      </c>
      <c r="E1327" s="80"/>
      <c r="F1327" s="81"/>
      <c r="G1327" s="82" t="str">
        <f t="shared" si="291"/>
        <v xml:space="preserve">Группа от QF </v>
      </c>
      <c r="H1327" s="83"/>
      <c r="I1327" s="83"/>
      <c r="J1327" s="83"/>
      <c r="K1327" s="83"/>
      <c r="L1327" s="127"/>
      <c r="M1327" s="127"/>
      <c r="N1327" s="84"/>
      <c r="O1327" s="85"/>
      <c r="P1327" s="85"/>
      <c r="Q1327" s="85"/>
      <c r="R1327" s="86"/>
      <c r="S1327" s="80"/>
      <c r="T1327" s="87"/>
      <c r="U1327" s="88" t="str">
        <f t="shared" si="285"/>
        <v xml:space="preserve"> </v>
      </c>
      <c r="V1327" s="89"/>
      <c r="W1327" s="90" t="str">
        <f t="shared" si="286"/>
        <v xml:space="preserve"> </v>
      </c>
      <c r="X1327" s="90"/>
      <c r="Y1327" s="90"/>
      <c r="Z1327" s="90"/>
      <c r="AA1327" s="90"/>
      <c r="AB1327" s="87" t="s">
        <v>74</v>
      </c>
      <c r="AC1327" s="76"/>
      <c r="AD1327" s="91">
        <f t="shared" si="281"/>
        <v>0</v>
      </c>
      <c r="AE1327" s="88" t="str">
        <f t="shared" si="287"/>
        <v xml:space="preserve"> </v>
      </c>
      <c r="AF1327" s="91" t="str">
        <f t="shared" si="282"/>
        <v xml:space="preserve"> </v>
      </c>
      <c r="AG1327" s="78"/>
      <c r="AH1327" s="78"/>
      <c r="AI1327" s="78"/>
      <c r="AK1327" s="94" t="str">
        <f t="shared" si="283"/>
        <v>≤60</v>
      </c>
      <c r="AL1327" s="94">
        <f t="shared" ca="1" si="284"/>
        <v>37</v>
      </c>
      <c r="AM1327" s="95">
        <f t="shared" si="292"/>
        <v>0</v>
      </c>
      <c r="AN1327" s="95">
        <f t="shared" si="293"/>
        <v>0</v>
      </c>
      <c r="AO1327" s="96">
        <f t="shared" si="288"/>
        <v>0</v>
      </c>
      <c r="AP1327" s="96">
        <f t="shared" si="289"/>
        <v>0</v>
      </c>
    </row>
    <row r="1328" spans="2:42" s="97" customFormat="1" ht="52.8" x14ac:dyDescent="0.3">
      <c r="B1328" s="79">
        <f t="shared" si="290"/>
        <v>1325</v>
      </c>
      <c r="C1328" s="79"/>
      <c r="D1328" s="80" t="s">
        <v>94</v>
      </c>
      <c r="E1328" s="80"/>
      <c r="F1328" s="81"/>
      <c r="G1328" s="82" t="str">
        <f t="shared" si="291"/>
        <v xml:space="preserve">Группа от QF </v>
      </c>
      <c r="H1328" s="83"/>
      <c r="I1328" s="83"/>
      <c r="J1328" s="83"/>
      <c r="K1328" s="83"/>
      <c r="L1328" s="127"/>
      <c r="M1328" s="127"/>
      <c r="N1328" s="84"/>
      <c r="O1328" s="85"/>
      <c r="P1328" s="85"/>
      <c r="Q1328" s="85"/>
      <c r="R1328" s="86"/>
      <c r="S1328" s="80"/>
      <c r="T1328" s="87"/>
      <c r="U1328" s="88" t="str">
        <f t="shared" si="285"/>
        <v xml:space="preserve"> </v>
      </c>
      <c r="V1328" s="89"/>
      <c r="W1328" s="90" t="str">
        <f t="shared" si="286"/>
        <v xml:space="preserve"> </v>
      </c>
      <c r="X1328" s="90"/>
      <c r="Y1328" s="90"/>
      <c r="Z1328" s="90"/>
      <c r="AA1328" s="90"/>
      <c r="AB1328" s="87" t="s">
        <v>74</v>
      </c>
      <c r="AC1328" s="76"/>
      <c r="AD1328" s="91">
        <f t="shared" si="281"/>
        <v>0</v>
      </c>
      <c r="AE1328" s="88" t="str">
        <f t="shared" si="287"/>
        <v xml:space="preserve"> </v>
      </c>
      <c r="AF1328" s="91" t="str">
        <f t="shared" si="282"/>
        <v xml:space="preserve"> </v>
      </c>
      <c r="AG1328" s="78"/>
      <c r="AH1328" s="78"/>
      <c r="AI1328" s="78"/>
      <c r="AK1328" s="94" t="str">
        <f t="shared" si="283"/>
        <v>≤60</v>
      </c>
      <c r="AL1328" s="94">
        <f t="shared" ca="1" si="284"/>
        <v>31</v>
      </c>
      <c r="AM1328" s="95">
        <f t="shared" si="292"/>
        <v>0</v>
      </c>
      <c r="AN1328" s="95">
        <f t="shared" si="293"/>
        <v>0</v>
      </c>
      <c r="AO1328" s="96">
        <f t="shared" si="288"/>
        <v>0</v>
      </c>
      <c r="AP1328" s="96">
        <f t="shared" si="289"/>
        <v>0</v>
      </c>
    </row>
    <row r="1329" spans="2:42" s="97" customFormat="1" ht="52.8" x14ac:dyDescent="0.3">
      <c r="B1329" s="79">
        <f t="shared" si="290"/>
        <v>1326</v>
      </c>
      <c r="C1329" s="79"/>
      <c r="D1329" s="80" t="s">
        <v>94</v>
      </c>
      <c r="E1329" s="80"/>
      <c r="F1329" s="81"/>
      <c r="G1329" s="82" t="str">
        <f t="shared" si="291"/>
        <v xml:space="preserve">Группа от QF </v>
      </c>
      <c r="H1329" s="83"/>
      <c r="I1329" s="83"/>
      <c r="J1329" s="83"/>
      <c r="K1329" s="83"/>
      <c r="L1329" s="127"/>
      <c r="M1329" s="127"/>
      <c r="N1329" s="84"/>
      <c r="O1329" s="85"/>
      <c r="P1329" s="85"/>
      <c r="Q1329" s="85"/>
      <c r="R1329" s="86"/>
      <c r="S1329" s="80"/>
      <c r="T1329" s="87"/>
      <c r="U1329" s="88" t="str">
        <f t="shared" si="285"/>
        <v xml:space="preserve"> </v>
      </c>
      <c r="V1329" s="89"/>
      <c r="W1329" s="90" t="str">
        <f t="shared" si="286"/>
        <v xml:space="preserve"> </v>
      </c>
      <c r="X1329" s="90"/>
      <c r="Y1329" s="90"/>
      <c r="Z1329" s="90"/>
      <c r="AA1329" s="90"/>
      <c r="AB1329" s="87" t="s">
        <v>74</v>
      </c>
      <c r="AC1329" s="76"/>
      <c r="AD1329" s="91">
        <f t="shared" si="281"/>
        <v>0</v>
      </c>
      <c r="AE1329" s="88" t="str">
        <f t="shared" si="287"/>
        <v xml:space="preserve"> </v>
      </c>
      <c r="AF1329" s="91" t="str">
        <f t="shared" si="282"/>
        <v xml:space="preserve"> </v>
      </c>
      <c r="AG1329" s="78"/>
      <c r="AH1329" s="78"/>
      <c r="AI1329" s="78"/>
      <c r="AK1329" s="94" t="str">
        <f t="shared" si="283"/>
        <v>≤60</v>
      </c>
      <c r="AL1329" s="94">
        <f t="shared" ca="1" si="284"/>
        <v>41</v>
      </c>
      <c r="AM1329" s="95">
        <f t="shared" si="292"/>
        <v>0</v>
      </c>
      <c r="AN1329" s="95">
        <f t="shared" si="293"/>
        <v>0</v>
      </c>
      <c r="AO1329" s="96">
        <f t="shared" si="288"/>
        <v>0</v>
      </c>
      <c r="AP1329" s="96">
        <f t="shared" si="289"/>
        <v>0</v>
      </c>
    </row>
    <row r="1330" spans="2:42" s="97" customFormat="1" ht="52.8" x14ac:dyDescent="0.3">
      <c r="B1330" s="79">
        <f t="shared" si="290"/>
        <v>1327</v>
      </c>
      <c r="C1330" s="79"/>
      <c r="D1330" s="80" t="s">
        <v>94</v>
      </c>
      <c r="E1330" s="80"/>
      <c r="F1330" s="81"/>
      <c r="G1330" s="82" t="str">
        <f t="shared" si="291"/>
        <v xml:space="preserve">Группа от QF </v>
      </c>
      <c r="H1330" s="83"/>
      <c r="I1330" s="83"/>
      <c r="J1330" s="83"/>
      <c r="K1330" s="83"/>
      <c r="L1330" s="127"/>
      <c r="M1330" s="127"/>
      <c r="N1330" s="84"/>
      <c r="O1330" s="85"/>
      <c r="P1330" s="85"/>
      <c r="Q1330" s="85"/>
      <c r="R1330" s="86"/>
      <c r="S1330" s="80"/>
      <c r="T1330" s="87"/>
      <c r="U1330" s="88" t="str">
        <f t="shared" si="285"/>
        <v xml:space="preserve"> </v>
      </c>
      <c r="V1330" s="89"/>
      <c r="W1330" s="90" t="str">
        <f t="shared" si="286"/>
        <v xml:space="preserve"> </v>
      </c>
      <c r="X1330" s="90"/>
      <c r="Y1330" s="90"/>
      <c r="Z1330" s="90"/>
      <c r="AA1330" s="90"/>
      <c r="AB1330" s="87" t="s">
        <v>74</v>
      </c>
      <c r="AC1330" s="76"/>
      <c r="AD1330" s="91">
        <f t="shared" si="281"/>
        <v>0</v>
      </c>
      <c r="AE1330" s="88" t="str">
        <f t="shared" si="287"/>
        <v xml:space="preserve"> </v>
      </c>
      <c r="AF1330" s="91" t="str">
        <f t="shared" si="282"/>
        <v xml:space="preserve"> </v>
      </c>
      <c r="AG1330" s="78"/>
      <c r="AH1330" s="78"/>
      <c r="AI1330" s="78"/>
      <c r="AK1330" s="94" t="str">
        <f t="shared" si="283"/>
        <v>≤60</v>
      </c>
      <c r="AL1330" s="94">
        <f t="shared" ca="1" si="284"/>
        <v>20</v>
      </c>
      <c r="AM1330" s="95">
        <f t="shared" si="292"/>
        <v>0</v>
      </c>
      <c r="AN1330" s="95">
        <f t="shared" si="293"/>
        <v>0</v>
      </c>
      <c r="AO1330" s="96">
        <f t="shared" si="288"/>
        <v>0</v>
      </c>
      <c r="AP1330" s="96">
        <f t="shared" si="289"/>
        <v>0</v>
      </c>
    </row>
    <row r="1331" spans="2:42" s="97" customFormat="1" ht="52.8" x14ac:dyDescent="0.3">
      <c r="B1331" s="79">
        <f t="shared" si="290"/>
        <v>1328</v>
      </c>
      <c r="C1331" s="79"/>
      <c r="D1331" s="80" t="s">
        <v>94</v>
      </c>
      <c r="E1331" s="80"/>
      <c r="F1331" s="81"/>
      <c r="G1331" s="82" t="str">
        <f t="shared" si="291"/>
        <v xml:space="preserve">Группа от QF </v>
      </c>
      <c r="H1331" s="83"/>
      <c r="I1331" s="83"/>
      <c r="J1331" s="83"/>
      <c r="K1331" s="83"/>
      <c r="L1331" s="127"/>
      <c r="M1331" s="127"/>
      <c r="N1331" s="84"/>
      <c r="O1331" s="85"/>
      <c r="P1331" s="85"/>
      <c r="Q1331" s="85"/>
      <c r="R1331" s="86"/>
      <c r="S1331" s="80"/>
      <c r="T1331" s="87"/>
      <c r="U1331" s="88" t="str">
        <f t="shared" si="285"/>
        <v xml:space="preserve"> </v>
      </c>
      <c r="V1331" s="89"/>
      <c r="W1331" s="90" t="str">
        <f t="shared" si="286"/>
        <v xml:space="preserve"> </v>
      </c>
      <c r="X1331" s="90"/>
      <c r="Y1331" s="90"/>
      <c r="Z1331" s="90"/>
      <c r="AA1331" s="90"/>
      <c r="AB1331" s="87" t="s">
        <v>74</v>
      </c>
      <c r="AC1331" s="76"/>
      <c r="AD1331" s="91">
        <f t="shared" si="281"/>
        <v>0</v>
      </c>
      <c r="AE1331" s="88" t="str">
        <f t="shared" si="287"/>
        <v xml:space="preserve"> </v>
      </c>
      <c r="AF1331" s="91" t="str">
        <f t="shared" si="282"/>
        <v xml:space="preserve"> </v>
      </c>
      <c r="AG1331" s="78"/>
      <c r="AH1331" s="78"/>
      <c r="AI1331" s="78"/>
      <c r="AK1331" s="94" t="str">
        <f t="shared" si="283"/>
        <v>≤60</v>
      </c>
      <c r="AL1331" s="94">
        <f t="shared" ca="1" si="284"/>
        <v>31</v>
      </c>
      <c r="AM1331" s="95">
        <f t="shared" si="292"/>
        <v>0</v>
      </c>
      <c r="AN1331" s="95">
        <f t="shared" si="293"/>
        <v>0</v>
      </c>
      <c r="AO1331" s="96">
        <f t="shared" si="288"/>
        <v>0</v>
      </c>
      <c r="AP1331" s="96">
        <f t="shared" si="289"/>
        <v>0</v>
      </c>
    </row>
    <row r="1332" spans="2:42" s="97" customFormat="1" ht="52.8" x14ac:dyDescent="0.3">
      <c r="B1332" s="79">
        <f t="shared" si="290"/>
        <v>1329</v>
      </c>
      <c r="C1332" s="79"/>
      <c r="D1332" s="80" t="s">
        <v>94</v>
      </c>
      <c r="E1332" s="80"/>
      <c r="F1332" s="81"/>
      <c r="G1332" s="82" t="str">
        <f t="shared" si="291"/>
        <v xml:space="preserve">Группа от QF </v>
      </c>
      <c r="H1332" s="83"/>
      <c r="I1332" s="83"/>
      <c r="J1332" s="83"/>
      <c r="K1332" s="83"/>
      <c r="L1332" s="127"/>
      <c r="M1332" s="127"/>
      <c r="N1332" s="84"/>
      <c r="O1332" s="85"/>
      <c r="P1332" s="85"/>
      <c r="Q1332" s="85"/>
      <c r="R1332" s="86"/>
      <c r="S1332" s="80"/>
      <c r="T1332" s="87"/>
      <c r="U1332" s="88" t="str">
        <f t="shared" si="285"/>
        <v xml:space="preserve"> </v>
      </c>
      <c r="V1332" s="89"/>
      <c r="W1332" s="90" t="str">
        <f t="shared" si="286"/>
        <v xml:space="preserve"> </v>
      </c>
      <c r="X1332" s="90"/>
      <c r="Y1332" s="90"/>
      <c r="Z1332" s="90"/>
      <c r="AA1332" s="90"/>
      <c r="AB1332" s="87" t="s">
        <v>74</v>
      </c>
      <c r="AC1332" s="76"/>
      <c r="AD1332" s="91">
        <f t="shared" si="281"/>
        <v>0</v>
      </c>
      <c r="AE1332" s="88" t="str">
        <f t="shared" si="287"/>
        <v xml:space="preserve"> </v>
      </c>
      <c r="AF1332" s="91" t="str">
        <f t="shared" si="282"/>
        <v xml:space="preserve"> </v>
      </c>
      <c r="AG1332" s="78"/>
      <c r="AH1332" s="78"/>
      <c r="AI1332" s="78"/>
      <c r="AK1332" s="94" t="str">
        <f t="shared" si="283"/>
        <v>≤60</v>
      </c>
      <c r="AL1332" s="94">
        <f t="shared" ca="1" si="284"/>
        <v>36</v>
      </c>
      <c r="AM1332" s="95">
        <f t="shared" si="292"/>
        <v>0</v>
      </c>
      <c r="AN1332" s="95">
        <f t="shared" si="293"/>
        <v>0</v>
      </c>
      <c r="AO1332" s="96">
        <f t="shared" si="288"/>
        <v>0</v>
      </c>
      <c r="AP1332" s="96">
        <f t="shared" si="289"/>
        <v>0</v>
      </c>
    </row>
    <row r="1333" spans="2:42" s="97" customFormat="1" ht="52.8" x14ac:dyDescent="0.3">
      <c r="B1333" s="79">
        <f t="shared" si="290"/>
        <v>1330</v>
      </c>
      <c r="C1333" s="79"/>
      <c r="D1333" s="80" t="s">
        <v>94</v>
      </c>
      <c r="E1333" s="80"/>
      <c r="F1333" s="81"/>
      <c r="G1333" s="82" t="str">
        <f t="shared" si="291"/>
        <v xml:space="preserve">Группа от QF </v>
      </c>
      <c r="H1333" s="83"/>
      <c r="I1333" s="83"/>
      <c r="J1333" s="83"/>
      <c r="K1333" s="83"/>
      <c r="L1333" s="127"/>
      <c r="M1333" s="127"/>
      <c r="N1333" s="84"/>
      <c r="O1333" s="85"/>
      <c r="P1333" s="85"/>
      <c r="Q1333" s="85"/>
      <c r="R1333" s="86"/>
      <c r="S1333" s="80"/>
      <c r="T1333" s="87"/>
      <c r="U1333" s="88" t="str">
        <f t="shared" si="285"/>
        <v xml:space="preserve"> </v>
      </c>
      <c r="V1333" s="89"/>
      <c r="W1333" s="90" t="str">
        <f t="shared" si="286"/>
        <v xml:space="preserve"> </v>
      </c>
      <c r="X1333" s="90"/>
      <c r="Y1333" s="90"/>
      <c r="Z1333" s="90"/>
      <c r="AA1333" s="90"/>
      <c r="AB1333" s="87" t="s">
        <v>74</v>
      </c>
      <c r="AC1333" s="76"/>
      <c r="AD1333" s="91">
        <f t="shared" si="281"/>
        <v>0</v>
      </c>
      <c r="AE1333" s="88" t="str">
        <f t="shared" si="287"/>
        <v xml:space="preserve"> </v>
      </c>
      <c r="AF1333" s="91" t="str">
        <f t="shared" si="282"/>
        <v xml:space="preserve"> </v>
      </c>
      <c r="AG1333" s="78"/>
      <c r="AH1333" s="78"/>
      <c r="AI1333" s="78"/>
      <c r="AK1333" s="94" t="str">
        <f t="shared" si="283"/>
        <v>≤60</v>
      </c>
      <c r="AL1333" s="94">
        <f t="shared" ca="1" si="284"/>
        <v>46</v>
      </c>
      <c r="AM1333" s="95">
        <f t="shared" si="292"/>
        <v>0</v>
      </c>
      <c r="AN1333" s="95">
        <f t="shared" si="293"/>
        <v>0</v>
      </c>
      <c r="AO1333" s="96">
        <f t="shared" si="288"/>
        <v>0</v>
      </c>
      <c r="AP1333" s="96">
        <f t="shared" si="289"/>
        <v>0</v>
      </c>
    </row>
    <row r="1334" spans="2:42" s="97" customFormat="1" ht="52.8" x14ac:dyDescent="0.3">
      <c r="B1334" s="79">
        <f t="shared" si="290"/>
        <v>1331</v>
      </c>
      <c r="C1334" s="79"/>
      <c r="D1334" s="80" t="s">
        <v>94</v>
      </c>
      <c r="E1334" s="80"/>
      <c r="F1334" s="81"/>
      <c r="G1334" s="82" t="str">
        <f t="shared" si="291"/>
        <v xml:space="preserve">Группа от QF </v>
      </c>
      <c r="H1334" s="83"/>
      <c r="I1334" s="83"/>
      <c r="J1334" s="83"/>
      <c r="K1334" s="83"/>
      <c r="L1334" s="127"/>
      <c r="M1334" s="127"/>
      <c r="N1334" s="84"/>
      <c r="O1334" s="85"/>
      <c r="P1334" s="85"/>
      <c r="Q1334" s="85"/>
      <c r="R1334" s="86"/>
      <c r="S1334" s="80"/>
      <c r="T1334" s="87"/>
      <c r="U1334" s="88" t="str">
        <f t="shared" si="285"/>
        <v xml:space="preserve"> </v>
      </c>
      <c r="V1334" s="89"/>
      <c r="W1334" s="90" t="str">
        <f t="shared" si="286"/>
        <v xml:space="preserve"> </v>
      </c>
      <c r="X1334" s="90"/>
      <c r="Y1334" s="90"/>
      <c r="Z1334" s="90"/>
      <c r="AA1334" s="90"/>
      <c r="AB1334" s="87" t="s">
        <v>74</v>
      </c>
      <c r="AC1334" s="76"/>
      <c r="AD1334" s="91">
        <f t="shared" si="281"/>
        <v>0</v>
      </c>
      <c r="AE1334" s="88" t="str">
        <f t="shared" si="287"/>
        <v xml:space="preserve"> </v>
      </c>
      <c r="AF1334" s="91" t="str">
        <f t="shared" si="282"/>
        <v xml:space="preserve"> </v>
      </c>
      <c r="AG1334" s="78"/>
      <c r="AH1334" s="78"/>
      <c r="AI1334" s="78"/>
      <c r="AK1334" s="94" t="str">
        <f t="shared" si="283"/>
        <v>≤60</v>
      </c>
      <c r="AL1334" s="94">
        <f t="shared" ca="1" si="284"/>
        <v>20</v>
      </c>
      <c r="AM1334" s="95">
        <f t="shared" si="292"/>
        <v>0</v>
      </c>
      <c r="AN1334" s="95">
        <f t="shared" si="293"/>
        <v>0</v>
      </c>
      <c r="AO1334" s="96">
        <f t="shared" si="288"/>
        <v>0</v>
      </c>
      <c r="AP1334" s="96">
        <f t="shared" si="289"/>
        <v>0</v>
      </c>
    </row>
    <row r="1335" spans="2:42" s="97" customFormat="1" ht="52.8" x14ac:dyDescent="0.3">
      <c r="B1335" s="79">
        <f t="shared" si="290"/>
        <v>1332</v>
      </c>
      <c r="C1335" s="79"/>
      <c r="D1335" s="80" t="s">
        <v>94</v>
      </c>
      <c r="E1335" s="80"/>
      <c r="F1335" s="81"/>
      <c r="G1335" s="82" t="str">
        <f t="shared" si="291"/>
        <v xml:space="preserve">Группа от QF </v>
      </c>
      <c r="H1335" s="83"/>
      <c r="I1335" s="83"/>
      <c r="J1335" s="83"/>
      <c r="K1335" s="83"/>
      <c r="L1335" s="127"/>
      <c r="M1335" s="127"/>
      <c r="N1335" s="84"/>
      <c r="O1335" s="85"/>
      <c r="P1335" s="85"/>
      <c r="Q1335" s="85"/>
      <c r="R1335" s="86"/>
      <c r="S1335" s="80"/>
      <c r="T1335" s="87"/>
      <c r="U1335" s="88" t="str">
        <f t="shared" si="285"/>
        <v xml:space="preserve"> </v>
      </c>
      <c r="V1335" s="89"/>
      <c r="W1335" s="90" t="str">
        <f t="shared" si="286"/>
        <v xml:space="preserve"> </v>
      </c>
      <c r="X1335" s="90"/>
      <c r="Y1335" s="90"/>
      <c r="Z1335" s="90"/>
      <c r="AA1335" s="90"/>
      <c r="AB1335" s="87" t="s">
        <v>74</v>
      </c>
      <c r="AC1335" s="76"/>
      <c r="AD1335" s="91">
        <f t="shared" si="281"/>
        <v>0</v>
      </c>
      <c r="AE1335" s="88" t="str">
        <f t="shared" si="287"/>
        <v xml:space="preserve"> </v>
      </c>
      <c r="AF1335" s="91" t="str">
        <f t="shared" si="282"/>
        <v xml:space="preserve"> </v>
      </c>
      <c r="AG1335" s="78"/>
      <c r="AH1335" s="78"/>
      <c r="AI1335" s="78"/>
      <c r="AK1335" s="94" t="str">
        <f t="shared" si="283"/>
        <v>≤60</v>
      </c>
      <c r="AL1335" s="94">
        <f t="shared" ca="1" si="284"/>
        <v>28</v>
      </c>
      <c r="AM1335" s="95">
        <f t="shared" si="292"/>
        <v>0</v>
      </c>
      <c r="AN1335" s="95">
        <f t="shared" si="293"/>
        <v>0</v>
      </c>
      <c r="AO1335" s="96">
        <f t="shared" si="288"/>
        <v>0</v>
      </c>
      <c r="AP1335" s="96">
        <f t="shared" si="289"/>
        <v>0</v>
      </c>
    </row>
    <row r="1336" spans="2:42" s="97" customFormat="1" ht="52.8" x14ac:dyDescent="0.3">
      <c r="B1336" s="79">
        <f t="shared" si="290"/>
        <v>1333</v>
      </c>
      <c r="C1336" s="79"/>
      <c r="D1336" s="80" t="s">
        <v>94</v>
      </c>
      <c r="E1336" s="80"/>
      <c r="F1336" s="81"/>
      <c r="G1336" s="82" t="str">
        <f t="shared" si="291"/>
        <v xml:space="preserve">Группа от QF </v>
      </c>
      <c r="H1336" s="83"/>
      <c r="I1336" s="83"/>
      <c r="J1336" s="83"/>
      <c r="K1336" s="83"/>
      <c r="L1336" s="127"/>
      <c r="M1336" s="127"/>
      <c r="N1336" s="84"/>
      <c r="O1336" s="85"/>
      <c r="P1336" s="85"/>
      <c r="Q1336" s="85"/>
      <c r="R1336" s="86"/>
      <c r="S1336" s="80"/>
      <c r="T1336" s="87"/>
      <c r="U1336" s="88" t="str">
        <f t="shared" si="285"/>
        <v xml:space="preserve"> </v>
      </c>
      <c r="V1336" s="89"/>
      <c r="W1336" s="90" t="str">
        <f t="shared" si="286"/>
        <v xml:space="preserve"> </v>
      </c>
      <c r="X1336" s="90"/>
      <c r="Y1336" s="90"/>
      <c r="Z1336" s="90"/>
      <c r="AA1336" s="90"/>
      <c r="AB1336" s="87" t="s">
        <v>74</v>
      </c>
      <c r="AC1336" s="76"/>
      <c r="AD1336" s="91">
        <f t="shared" si="281"/>
        <v>0</v>
      </c>
      <c r="AE1336" s="88" t="str">
        <f t="shared" si="287"/>
        <v xml:space="preserve"> </v>
      </c>
      <c r="AF1336" s="91" t="str">
        <f t="shared" si="282"/>
        <v xml:space="preserve"> </v>
      </c>
      <c r="AG1336" s="78"/>
      <c r="AH1336" s="78"/>
      <c r="AI1336" s="78"/>
      <c r="AK1336" s="94" t="str">
        <f t="shared" si="283"/>
        <v>≤60</v>
      </c>
      <c r="AL1336" s="94">
        <f t="shared" ca="1" si="284"/>
        <v>37</v>
      </c>
      <c r="AM1336" s="95">
        <f t="shared" si="292"/>
        <v>0</v>
      </c>
      <c r="AN1336" s="95">
        <f t="shared" si="293"/>
        <v>0</v>
      </c>
      <c r="AO1336" s="96">
        <f t="shared" si="288"/>
        <v>0</v>
      </c>
      <c r="AP1336" s="96">
        <f t="shared" si="289"/>
        <v>0</v>
      </c>
    </row>
    <row r="1337" spans="2:42" s="97" customFormat="1" ht="52.8" x14ac:dyDescent="0.3">
      <c r="B1337" s="79">
        <f t="shared" si="290"/>
        <v>1334</v>
      </c>
      <c r="C1337" s="79"/>
      <c r="D1337" s="80" t="s">
        <v>94</v>
      </c>
      <c r="E1337" s="80"/>
      <c r="F1337" s="81"/>
      <c r="G1337" s="82" t="str">
        <f t="shared" si="291"/>
        <v xml:space="preserve">Группа от QF </v>
      </c>
      <c r="H1337" s="83"/>
      <c r="I1337" s="83"/>
      <c r="J1337" s="83"/>
      <c r="K1337" s="83"/>
      <c r="L1337" s="127"/>
      <c r="M1337" s="127"/>
      <c r="N1337" s="84"/>
      <c r="O1337" s="85"/>
      <c r="P1337" s="85"/>
      <c r="Q1337" s="85"/>
      <c r="R1337" s="86"/>
      <c r="S1337" s="80"/>
      <c r="T1337" s="87"/>
      <c r="U1337" s="88" t="str">
        <f t="shared" si="285"/>
        <v xml:space="preserve"> </v>
      </c>
      <c r="V1337" s="89"/>
      <c r="W1337" s="90" t="str">
        <f t="shared" si="286"/>
        <v xml:space="preserve"> </v>
      </c>
      <c r="X1337" s="90"/>
      <c r="Y1337" s="90"/>
      <c r="Z1337" s="90"/>
      <c r="AA1337" s="90"/>
      <c r="AB1337" s="87" t="s">
        <v>74</v>
      </c>
      <c r="AC1337" s="76"/>
      <c r="AD1337" s="91">
        <f t="shared" si="281"/>
        <v>0</v>
      </c>
      <c r="AE1337" s="88" t="str">
        <f t="shared" si="287"/>
        <v xml:space="preserve"> </v>
      </c>
      <c r="AF1337" s="91" t="str">
        <f t="shared" si="282"/>
        <v xml:space="preserve"> </v>
      </c>
      <c r="AG1337" s="78"/>
      <c r="AH1337" s="78"/>
      <c r="AI1337" s="78"/>
      <c r="AK1337" s="94" t="str">
        <f t="shared" si="283"/>
        <v>≤60</v>
      </c>
      <c r="AL1337" s="94">
        <f t="shared" ca="1" si="284"/>
        <v>47</v>
      </c>
      <c r="AM1337" s="95">
        <f t="shared" si="292"/>
        <v>0</v>
      </c>
      <c r="AN1337" s="95">
        <f t="shared" si="293"/>
        <v>0</v>
      </c>
      <c r="AO1337" s="96">
        <f t="shared" si="288"/>
        <v>0</v>
      </c>
      <c r="AP1337" s="96">
        <f t="shared" si="289"/>
        <v>0</v>
      </c>
    </row>
    <row r="1338" spans="2:42" s="97" customFormat="1" ht="52.8" x14ac:dyDescent="0.3">
      <c r="B1338" s="79">
        <f t="shared" si="290"/>
        <v>1335</v>
      </c>
      <c r="C1338" s="79"/>
      <c r="D1338" s="80" t="s">
        <v>94</v>
      </c>
      <c r="E1338" s="80"/>
      <c r="F1338" s="81"/>
      <c r="G1338" s="82" t="str">
        <f t="shared" si="291"/>
        <v xml:space="preserve">Группа от QF </v>
      </c>
      <c r="H1338" s="83"/>
      <c r="I1338" s="83"/>
      <c r="J1338" s="83"/>
      <c r="K1338" s="83"/>
      <c r="L1338" s="127"/>
      <c r="M1338" s="127"/>
      <c r="N1338" s="84"/>
      <c r="O1338" s="85"/>
      <c r="P1338" s="85"/>
      <c r="Q1338" s="85"/>
      <c r="R1338" s="86"/>
      <c r="S1338" s="80"/>
      <c r="T1338" s="87"/>
      <c r="U1338" s="88" t="str">
        <f t="shared" si="285"/>
        <v xml:space="preserve"> </v>
      </c>
      <c r="V1338" s="89"/>
      <c r="W1338" s="90" t="str">
        <f t="shared" si="286"/>
        <v xml:space="preserve"> </v>
      </c>
      <c r="X1338" s="90"/>
      <c r="Y1338" s="90"/>
      <c r="Z1338" s="90"/>
      <c r="AA1338" s="90"/>
      <c r="AB1338" s="87" t="s">
        <v>74</v>
      </c>
      <c r="AC1338" s="76"/>
      <c r="AD1338" s="91">
        <f t="shared" si="281"/>
        <v>0</v>
      </c>
      <c r="AE1338" s="88" t="str">
        <f t="shared" si="287"/>
        <v xml:space="preserve"> </v>
      </c>
      <c r="AF1338" s="91" t="str">
        <f t="shared" si="282"/>
        <v xml:space="preserve"> </v>
      </c>
      <c r="AG1338" s="78"/>
      <c r="AH1338" s="78"/>
      <c r="AI1338" s="78"/>
      <c r="AK1338" s="94" t="str">
        <f t="shared" si="283"/>
        <v>≤60</v>
      </c>
      <c r="AL1338" s="94">
        <f t="shared" ca="1" si="284"/>
        <v>43</v>
      </c>
      <c r="AM1338" s="95">
        <f t="shared" si="292"/>
        <v>0</v>
      </c>
      <c r="AN1338" s="95">
        <f t="shared" si="293"/>
        <v>0</v>
      </c>
      <c r="AO1338" s="96">
        <f t="shared" si="288"/>
        <v>0</v>
      </c>
      <c r="AP1338" s="96">
        <f t="shared" si="289"/>
        <v>0</v>
      </c>
    </row>
    <row r="1339" spans="2:42" s="97" customFormat="1" ht="52.8" x14ac:dyDescent="0.3">
      <c r="B1339" s="79">
        <f t="shared" si="290"/>
        <v>1336</v>
      </c>
      <c r="C1339" s="79"/>
      <c r="D1339" s="80" t="s">
        <v>94</v>
      </c>
      <c r="E1339" s="80"/>
      <c r="F1339" s="81"/>
      <c r="G1339" s="82" t="str">
        <f t="shared" si="291"/>
        <v xml:space="preserve">Группа от QF </v>
      </c>
      <c r="H1339" s="83"/>
      <c r="I1339" s="83"/>
      <c r="J1339" s="83"/>
      <c r="K1339" s="83"/>
      <c r="L1339" s="127"/>
      <c r="M1339" s="127"/>
      <c r="N1339" s="84"/>
      <c r="O1339" s="85"/>
      <c r="P1339" s="85"/>
      <c r="Q1339" s="85"/>
      <c r="R1339" s="86"/>
      <c r="S1339" s="80"/>
      <c r="T1339" s="87"/>
      <c r="U1339" s="88" t="str">
        <f t="shared" si="285"/>
        <v xml:space="preserve"> </v>
      </c>
      <c r="V1339" s="89"/>
      <c r="W1339" s="90" t="str">
        <f t="shared" si="286"/>
        <v xml:space="preserve"> </v>
      </c>
      <c r="X1339" s="90"/>
      <c r="Y1339" s="90"/>
      <c r="Z1339" s="90"/>
      <c r="AA1339" s="90"/>
      <c r="AB1339" s="87" t="s">
        <v>74</v>
      </c>
      <c r="AC1339" s="76"/>
      <c r="AD1339" s="91">
        <f t="shared" si="281"/>
        <v>0</v>
      </c>
      <c r="AE1339" s="88" t="str">
        <f t="shared" si="287"/>
        <v xml:space="preserve"> </v>
      </c>
      <c r="AF1339" s="91" t="str">
        <f t="shared" si="282"/>
        <v xml:space="preserve"> </v>
      </c>
      <c r="AG1339" s="78"/>
      <c r="AH1339" s="78"/>
      <c r="AI1339" s="78"/>
      <c r="AK1339" s="94" t="str">
        <f t="shared" si="283"/>
        <v>≤60</v>
      </c>
      <c r="AL1339" s="94">
        <f t="shared" ca="1" si="284"/>
        <v>49</v>
      </c>
      <c r="AM1339" s="95">
        <f t="shared" si="292"/>
        <v>0</v>
      </c>
      <c r="AN1339" s="95">
        <f t="shared" si="293"/>
        <v>0</v>
      </c>
      <c r="AO1339" s="96">
        <f t="shared" si="288"/>
        <v>0</v>
      </c>
      <c r="AP1339" s="96">
        <f t="shared" si="289"/>
        <v>0</v>
      </c>
    </row>
    <row r="1340" spans="2:42" s="97" customFormat="1" ht="52.8" x14ac:dyDescent="0.3">
      <c r="B1340" s="79">
        <f t="shared" si="290"/>
        <v>1337</v>
      </c>
      <c r="C1340" s="79"/>
      <c r="D1340" s="80" t="s">
        <v>94</v>
      </c>
      <c r="E1340" s="80"/>
      <c r="F1340" s="81"/>
      <c r="G1340" s="82" t="str">
        <f t="shared" si="291"/>
        <v xml:space="preserve">Группа от QF </v>
      </c>
      <c r="H1340" s="83"/>
      <c r="I1340" s="83"/>
      <c r="J1340" s="83"/>
      <c r="K1340" s="83"/>
      <c r="L1340" s="127"/>
      <c r="M1340" s="127"/>
      <c r="N1340" s="84"/>
      <c r="O1340" s="85"/>
      <c r="P1340" s="85"/>
      <c r="Q1340" s="85"/>
      <c r="R1340" s="86"/>
      <c r="S1340" s="80"/>
      <c r="T1340" s="87"/>
      <c r="U1340" s="88" t="str">
        <f t="shared" si="285"/>
        <v xml:space="preserve"> </v>
      </c>
      <c r="V1340" s="89"/>
      <c r="W1340" s="90" t="str">
        <f t="shared" si="286"/>
        <v xml:space="preserve"> </v>
      </c>
      <c r="X1340" s="90"/>
      <c r="Y1340" s="90"/>
      <c r="Z1340" s="90"/>
      <c r="AA1340" s="90"/>
      <c r="AB1340" s="87" t="s">
        <v>74</v>
      </c>
      <c r="AC1340" s="76"/>
      <c r="AD1340" s="91">
        <f t="shared" si="281"/>
        <v>0</v>
      </c>
      <c r="AE1340" s="88" t="str">
        <f t="shared" si="287"/>
        <v xml:space="preserve"> </v>
      </c>
      <c r="AF1340" s="91" t="str">
        <f t="shared" si="282"/>
        <v xml:space="preserve"> </v>
      </c>
      <c r="AG1340" s="78"/>
      <c r="AH1340" s="78"/>
      <c r="AI1340" s="78"/>
      <c r="AK1340" s="94" t="str">
        <f t="shared" si="283"/>
        <v>≤60</v>
      </c>
      <c r="AL1340" s="94">
        <f t="shared" ca="1" si="284"/>
        <v>20</v>
      </c>
      <c r="AM1340" s="95">
        <f t="shared" si="292"/>
        <v>0</v>
      </c>
      <c r="AN1340" s="95">
        <f t="shared" si="293"/>
        <v>0</v>
      </c>
      <c r="AO1340" s="96">
        <f t="shared" si="288"/>
        <v>0</v>
      </c>
      <c r="AP1340" s="96">
        <f t="shared" si="289"/>
        <v>0</v>
      </c>
    </row>
    <row r="1341" spans="2:42" s="97" customFormat="1" ht="52.8" x14ac:dyDescent="0.3">
      <c r="B1341" s="79">
        <f t="shared" si="290"/>
        <v>1338</v>
      </c>
      <c r="C1341" s="79"/>
      <c r="D1341" s="80" t="s">
        <v>94</v>
      </c>
      <c r="E1341" s="80"/>
      <c r="F1341" s="81"/>
      <c r="G1341" s="82" t="str">
        <f t="shared" si="291"/>
        <v xml:space="preserve">Группа от QF </v>
      </c>
      <c r="H1341" s="83"/>
      <c r="I1341" s="83"/>
      <c r="J1341" s="83"/>
      <c r="K1341" s="83"/>
      <c r="L1341" s="127"/>
      <c r="M1341" s="127"/>
      <c r="N1341" s="84"/>
      <c r="O1341" s="85"/>
      <c r="P1341" s="85"/>
      <c r="Q1341" s="85"/>
      <c r="R1341" s="86"/>
      <c r="S1341" s="80"/>
      <c r="T1341" s="87"/>
      <c r="U1341" s="88" t="str">
        <f t="shared" si="285"/>
        <v xml:space="preserve"> </v>
      </c>
      <c r="V1341" s="89"/>
      <c r="W1341" s="90" t="str">
        <f t="shared" si="286"/>
        <v xml:space="preserve"> </v>
      </c>
      <c r="X1341" s="90"/>
      <c r="Y1341" s="90"/>
      <c r="Z1341" s="90"/>
      <c r="AA1341" s="90"/>
      <c r="AB1341" s="87" t="s">
        <v>74</v>
      </c>
      <c r="AC1341" s="76"/>
      <c r="AD1341" s="91">
        <f t="shared" si="281"/>
        <v>0</v>
      </c>
      <c r="AE1341" s="88" t="str">
        <f t="shared" si="287"/>
        <v xml:space="preserve"> </v>
      </c>
      <c r="AF1341" s="91" t="str">
        <f t="shared" si="282"/>
        <v xml:space="preserve"> </v>
      </c>
      <c r="AG1341" s="78"/>
      <c r="AH1341" s="78"/>
      <c r="AI1341" s="78"/>
      <c r="AK1341" s="94" t="str">
        <f t="shared" si="283"/>
        <v>≤60</v>
      </c>
      <c r="AL1341" s="94">
        <f t="shared" ca="1" si="284"/>
        <v>42</v>
      </c>
      <c r="AM1341" s="95">
        <f t="shared" si="292"/>
        <v>0</v>
      </c>
      <c r="AN1341" s="95">
        <f t="shared" si="293"/>
        <v>0</v>
      </c>
      <c r="AO1341" s="96">
        <f t="shared" si="288"/>
        <v>0</v>
      </c>
      <c r="AP1341" s="96">
        <f t="shared" si="289"/>
        <v>0</v>
      </c>
    </row>
    <row r="1342" spans="2:42" s="97" customFormat="1" ht="52.8" x14ac:dyDescent="0.3">
      <c r="B1342" s="79">
        <f t="shared" si="290"/>
        <v>1339</v>
      </c>
      <c r="C1342" s="79"/>
      <c r="D1342" s="80" t="s">
        <v>94</v>
      </c>
      <c r="E1342" s="80"/>
      <c r="F1342" s="81"/>
      <c r="G1342" s="82" t="str">
        <f t="shared" si="291"/>
        <v xml:space="preserve">Группа от QF </v>
      </c>
      <c r="H1342" s="83"/>
      <c r="I1342" s="83"/>
      <c r="J1342" s="83"/>
      <c r="K1342" s="83"/>
      <c r="L1342" s="127"/>
      <c r="M1342" s="127"/>
      <c r="N1342" s="84"/>
      <c r="O1342" s="85"/>
      <c r="P1342" s="85"/>
      <c r="Q1342" s="85"/>
      <c r="R1342" s="86"/>
      <c r="S1342" s="80"/>
      <c r="T1342" s="87"/>
      <c r="U1342" s="88" t="str">
        <f t="shared" si="285"/>
        <v xml:space="preserve"> </v>
      </c>
      <c r="V1342" s="89"/>
      <c r="W1342" s="90" t="str">
        <f t="shared" si="286"/>
        <v xml:space="preserve"> </v>
      </c>
      <c r="X1342" s="90"/>
      <c r="Y1342" s="90"/>
      <c r="Z1342" s="90"/>
      <c r="AA1342" s="90"/>
      <c r="AB1342" s="87" t="s">
        <v>74</v>
      </c>
      <c r="AC1342" s="76"/>
      <c r="AD1342" s="91">
        <f t="shared" si="281"/>
        <v>0</v>
      </c>
      <c r="AE1342" s="88" t="str">
        <f t="shared" si="287"/>
        <v xml:space="preserve"> </v>
      </c>
      <c r="AF1342" s="91" t="str">
        <f t="shared" si="282"/>
        <v xml:space="preserve"> </v>
      </c>
      <c r="AG1342" s="78"/>
      <c r="AH1342" s="78"/>
      <c r="AI1342" s="78"/>
      <c r="AK1342" s="94" t="str">
        <f t="shared" si="283"/>
        <v>≤60</v>
      </c>
      <c r="AL1342" s="94">
        <f t="shared" ca="1" si="284"/>
        <v>45</v>
      </c>
      <c r="AM1342" s="95">
        <f t="shared" si="292"/>
        <v>0</v>
      </c>
      <c r="AN1342" s="95">
        <f t="shared" si="293"/>
        <v>0</v>
      </c>
      <c r="AO1342" s="96">
        <f t="shared" si="288"/>
        <v>0</v>
      </c>
      <c r="AP1342" s="96">
        <f t="shared" si="289"/>
        <v>0</v>
      </c>
    </row>
    <row r="1343" spans="2:42" s="97" customFormat="1" ht="52.8" x14ac:dyDescent="0.3">
      <c r="B1343" s="79">
        <f t="shared" si="290"/>
        <v>1340</v>
      </c>
      <c r="C1343" s="79"/>
      <c r="D1343" s="80" t="s">
        <v>94</v>
      </c>
      <c r="E1343" s="80"/>
      <c r="F1343" s="81"/>
      <c r="G1343" s="82" t="str">
        <f t="shared" si="291"/>
        <v xml:space="preserve">Группа от QF </v>
      </c>
      <c r="H1343" s="83"/>
      <c r="I1343" s="83"/>
      <c r="J1343" s="83"/>
      <c r="K1343" s="83"/>
      <c r="L1343" s="127"/>
      <c r="M1343" s="127"/>
      <c r="N1343" s="84"/>
      <c r="O1343" s="85"/>
      <c r="P1343" s="85"/>
      <c r="Q1343" s="85"/>
      <c r="R1343" s="86"/>
      <c r="S1343" s="80"/>
      <c r="T1343" s="87"/>
      <c r="U1343" s="88" t="str">
        <f t="shared" si="285"/>
        <v xml:space="preserve"> </v>
      </c>
      <c r="V1343" s="89"/>
      <c r="W1343" s="90" t="str">
        <f t="shared" si="286"/>
        <v xml:space="preserve"> </v>
      </c>
      <c r="X1343" s="90"/>
      <c r="Y1343" s="90"/>
      <c r="Z1343" s="90"/>
      <c r="AA1343" s="90"/>
      <c r="AB1343" s="87" t="s">
        <v>74</v>
      </c>
      <c r="AC1343" s="76"/>
      <c r="AD1343" s="91">
        <f t="shared" si="281"/>
        <v>0</v>
      </c>
      <c r="AE1343" s="88" t="str">
        <f t="shared" si="287"/>
        <v xml:space="preserve"> </v>
      </c>
      <c r="AF1343" s="91" t="str">
        <f t="shared" si="282"/>
        <v xml:space="preserve"> </v>
      </c>
      <c r="AG1343" s="78"/>
      <c r="AH1343" s="78"/>
      <c r="AI1343" s="78"/>
      <c r="AK1343" s="94" t="str">
        <f t="shared" si="283"/>
        <v>≤60</v>
      </c>
      <c r="AL1343" s="94">
        <f t="shared" ca="1" si="284"/>
        <v>25</v>
      </c>
      <c r="AM1343" s="95">
        <f t="shared" si="292"/>
        <v>0</v>
      </c>
      <c r="AN1343" s="95">
        <f t="shared" si="293"/>
        <v>0</v>
      </c>
      <c r="AO1343" s="96">
        <f t="shared" si="288"/>
        <v>0</v>
      </c>
      <c r="AP1343" s="96">
        <f t="shared" si="289"/>
        <v>0</v>
      </c>
    </row>
    <row r="1344" spans="2:42" s="97" customFormat="1" ht="52.8" x14ac:dyDescent="0.3">
      <c r="B1344" s="79">
        <f t="shared" si="290"/>
        <v>1341</v>
      </c>
      <c r="C1344" s="79"/>
      <c r="D1344" s="80" t="s">
        <v>94</v>
      </c>
      <c r="E1344" s="80"/>
      <c r="F1344" s="81"/>
      <c r="G1344" s="82" t="str">
        <f t="shared" si="291"/>
        <v xml:space="preserve">Группа от QF </v>
      </c>
      <c r="H1344" s="83"/>
      <c r="I1344" s="83"/>
      <c r="J1344" s="83"/>
      <c r="K1344" s="83"/>
      <c r="L1344" s="127"/>
      <c r="M1344" s="127"/>
      <c r="N1344" s="84"/>
      <c r="O1344" s="85"/>
      <c r="P1344" s="85"/>
      <c r="Q1344" s="85"/>
      <c r="R1344" s="86"/>
      <c r="S1344" s="80"/>
      <c r="T1344" s="87"/>
      <c r="U1344" s="88" t="str">
        <f t="shared" si="285"/>
        <v xml:space="preserve"> </v>
      </c>
      <c r="V1344" s="89"/>
      <c r="W1344" s="90" t="str">
        <f t="shared" si="286"/>
        <v xml:space="preserve"> </v>
      </c>
      <c r="X1344" s="90"/>
      <c r="Y1344" s="90"/>
      <c r="Z1344" s="90"/>
      <c r="AA1344" s="90"/>
      <c r="AB1344" s="87" t="s">
        <v>74</v>
      </c>
      <c r="AC1344" s="76"/>
      <c r="AD1344" s="91">
        <f t="shared" si="281"/>
        <v>0</v>
      </c>
      <c r="AE1344" s="88" t="str">
        <f t="shared" si="287"/>
        <v xml:space="preserve"> </v>
      </c>
      <c r="AF1344" s="91" t="str">
        <f t="shared" si="282"/>
        <v xml:space="preserve"> </v>
      </c>
      <c r="AG1344" s="78"/>
      <c r="AH1344" s="78"/>
      <c r="AI1344" s="78"/>
      <c r="AK1344" s="94" t="str">
        <f t="shared" si="283"/>
        <v>≤60</v>
      </c>
      <c r="AL1344" s="94">
        <f t="shared" ca="1" si="284"/>
        <v>25</v>
      </c>
      <c r="AM1344" s="95">
        <f t="shared" si="292"/>
        <v>0</v>
      </c>
      <c r="AN1344" s="95">
        <f t="shared" si="293"/>
        <v>0</v>
      </c>
      <c r="AO1344" s="96">
        <f t="shared" si="288"/>
        <v>0</v>
      </c>
      <c r="AP1344" s="96">
        <f t="shared" si="289"/>
        <v>0</v>
      </c>
    </row>
    <row r="1345" spans="2:42" s="97" customFormat="1" ht="52.8" x14ac:dyDescent="0.3">
      <c r="B1345" s="79">
        <f t="shared" si="290"/>
        <v>1342</v>
      </c>
      <c r="C1345" s="79"/>
      <c r="D1345" s="80" t="s">
        <v>94</v>
      </c>
      <c r="E1345" s="80"/>
      <c r="F1345" s="81"/>
      <c r="G1345" s="82" t="str">
        <f t="shared" si="291"/>
        <v xml:space="preserve">Группа от QF </v>
      </c>
      <c r="H1345" s="83"/>
      <c r="I1345" s="83"/>
      <c r="J1345" s="83"/>
      <c r="K1345" s="83"/>
      <c r="L1345" s="127"/>
      <c r="M1345" s="127"/>
      <c r="N1345" s="84"/>
      <c r="O1345" s="85"/>
      <c r="P1345" s="85"/>
      <c r="Q1345" s="85"/>
      <c r="R1345" s="86"/>
      <c r="S1345" s="80"/>
      <c r="T1345" s="87"/>
      <c r="U1345" s="88" t="str">
        <f t="shared" si="285"/>
        <v xml:space="preserve"> </v>
      </c>
      <c r="V1345" s="89"/>
      <c r="W1345" s="90" t="str">
        <f t="shared" si="286"/>
        <v xml:space="preserve"> </v>
      </c>
      <c r="X1345" s="90"/>
      <c r="Y1345" s="90"/>
      <c r="Z1345" s="90"/>
      <c r="AA1345" s="90"/>
      <c r="AB1345" s="87" t="s">
        <v>74</v>
      </c>
      <c r="AC1345" s="76"/>
      <c r="AD1345" s="91">
        <f t="shared" si="281"/>
        <v>0</v>
      </c>
      <c r="AE1345" s="88" t="str">
        <f t="shared" si="287"/>
        <v xml:space="preserve"> </v>
      </c>
      <c r="AF1345" s="91" t="str">
        <f t="shared" si="282"/>
        <v xml:space="preserve"> </v>
      </c>
      <c r="AG1345" s="78"/>
      <c r="AH1345" s="78"/>
      <c r="AI1345" s="78"/>
      <c r="AK1345" s="94" t="str">
        <f t="shared" si="283"/>
        <v>≤60</v>
      </c>
      <c r="AL1345" s="94">
        <f t="shared" ca="1" si="284"/>
        <v>32</v>
      </c>
      <c r="AM1345" s="95">
        <f t="shared" si="292"/>
        <v>0</v>
      </c>
      <c r="AN1345" s="95">
        <f t="shared" si="293"/>
        <v>0</v>
      </c>
      <c r="AO1345" s="96">
        <f t="shared" si="288"/>
        <v>0</v>
      </c>
      <c r="AP1345" s="96">
        <f t="shared" si="289"/>
        <v>0</v>
      </c>
    </row>
    <row r="1346" spans="2:42" s="97" customFormat="1" ht="52.8" x14ac:dyDescent="0.3">
      <c r="B1346" s="79">
        <f t="shared" si="290"/>
        <v>1343</v>
      </c>
      <c r="C1346" s="79"/>
      <c r="D1346" s="80" t="s">
        <v>94</v>
      </c>
      <c r="E1346" s="80"/>
      <c r="F1346" s="81"/>
      <c r="G1346" s="82" t="str">
        <f t="shared" si="291"/>
        <v xml:space="preserve">Группа от QF </v>
      </c>
      <c r="H1346" s="83"/>
      <c r="I1346" s="83"/>
      <c r="J1346" s="83"/>
      <c r="K1346" s="83"/>
      <c r="L1346" s="127"/>
      <c r="M1346" s="127"/>
      <c r="N1346" s="84"/>
      <c r="O1346" s="85"/>
      <c r="P1346" s="85"/>
      <c r="Q1346" s="85"/>
      <c r="R1346" s="86"/>
      <c r="S1346" s="80"/>
      <c r="T1346" s="87"/>
      <c r="U1346" s="88" t="str">
        <f t="shared" si="285"/>
        <v xml:space="preserve"> </v>
      </c>
      <c r="V1346" s="89"/>
      <c r="W1346" s="90" t="str">
        <f t="shared" si="286"/>
        <v xml:space="preserve"> </v>
      </c>
      <c r="X1346" s="90"/>
      <c r="Y1346" s="90"/>
      <c r="Z1346" s="90"/>
      <c r="AA1346" s="90"/>
      <c r="AB1346" s="87" t="s">
        <v>74</v>
      </c>
      <c r="AC1346" s="76"/>
      <c r="AD1346" s="91">
        <f t="shared" si="281"/>
        <v>0</v>
      </c>
      <c r="AE1346" s="88" t="str">
        <f t="shared" si="287"/>
        <v xml:space="preserve"> </v>
      </c>
      <c r="AF1346" s="91" t="str">
        <f t="shared" si="282"/>
        <v xml:space="preserve"> </v>
      </c>
      <c r="AG1346" s="78"/>
      <c r="AH1346" s="78"/>
      <c r="AI1346" s="78"/>
      <c r="AK1346" s="94" t="str">
        <f t="shared" si="283"/>
        <v>≤60</v>
      </c>
      <c r="AL1346" s="94">
        <f t="shared" ca="1" si="284"/>
        <v>27</v>
      </c>
      <c r="AM1346" s="95">
        <f t="shared" si="292"/>
        <v>0</v>
      </c>
      <c r="AN1346" s="95">
        <f t="shared" si="293"/>
        <v>0</v>
      </c>
      <c r="AO1346" s="96">
        <f t="shared" si="288"/>
        <v>0</v>
      </c>
      <c r="AP1346" s="96">
        <f t="shared" si="289"/>
        <v>0</v>
      </c>
    </row>
    <row r="1347" spans="2:42" s="97" customFormat="1" ht="52.8" x14ac:dyDescent="0.3">
      <c r="B1347" s="79">
        <f t="shared" si="290"/>
        <v>1344</v>
      </c>
      <c r="C1347" s="79"/>
      <c r="D1347" s="80" t="s">
        <v>94</v>
      </c>
      <c r="E1347" s="80"/>
      <c r="F1347" s="81"/>
      <c r="G1347" s="82" t="str">
        <f t="shared" si="291"/>
        <v xml:space="preserve">Группа от QF </v>
      </c>
      <c r="H1347" s="83"/>
      <c r="I1347" s="83"/>
      <c r="J1347" s="83"/>
      <c r="K1347" s="83"/>
      <c r="L1347" s="127"/>
      <c r="M1347" s="127"/>
      <c r="N1347" s="84"/>
      <c r="O1347" s="85"/>
      <c r="P1347" s="85"/>
      <c r="Q1347" s="85"/>
      <c r="R1347" s="86"/>
      <c r="S1347" s="80"/>
      <c r="T1347" s="87"/>
      <c r="U1347" s="88" t="str">
        <f t="shared" si="285"/>
        <v xml:space="preserve"> </v>
      </c>
      <c r="V1347" s="89"/>
      <c r="W1347" s="90" t="str">
        <f t="shared" si="286"/>
        <v xml:space="preserve"> </v>
      </c>
      <c r="X1347" s="90"/>
      <c r="Y1347" s="90"/>
      <c r="Z1347" s="90"/>
      <c r="AA1347" s="90"/>
      <c r="AB1347" s="87" t="s">
        <v>74</v>
      </c>
      <c r="AC1347" s="76"/>
      <c r="AD1347" s="91">
        <f t="shared" ref="AD1347:AD1410" si="294">IF(V1347=$AG$1,L1347*3,IF(V1347=$AH$1,L1347*5,IF(V1347=$AI$1,L1347*8,IF(V1347=$AJ$1,L1347*12*0.75,0))))</f>
        <v>0</v>
      </c>
      <c r="AE1347" s="88" t="str">
        <f t="shared" si="287"/>
        <v xml:space="preserve"> </v>
      </c>
      <c r="AF1347" s="91" t="str">
        <f t="shared" ref="AF1347:AF1410" si="295">IF(V1347=$AG$1,L1347*5,IF(V1347=$AH$1,L1347*10,IF(V1347=$AI$1,L1347*10,IF(V1347=$AJ$1,L1347*12," "))))</f>
        <v xml:space="preserve"> </v>
      </c>
      <c r="AG1347" s="78"/>
      <c r="AH1347" s="78"/>
      <c r="AI1347" s="78"/>
      <c r="AK1347" s="94" t="str">
        <f t="shared" ref="AK1347:AK1410" si="296">IF(L1347&gt;63,"≤120","≤60")</f>
        <v>≤60</v>
      </c>
      <c r="AL1347" s="94">
        <f t="shared" ref="AL1347:AL1410" ca="1" si="297">IF(L1347&lt;63,RANDBETWEEN(20,50),RANDBETWEEN(60,110))</f>
        <v>27</v>
      </c>
      <c r="AM1347" s="95">
        <f t="shared" si="292"/>
        <v>0</v>
      </c>
      <c r="AN1347" s="95">
        <f t="shared" si="293"/>
        <v>0</v>
      </c>
      <c r="AO1347" s="96">
        <f t="shared" si="288"/>
        <v>0</v>
      </c>
      <c r="AP1347" s="96">
        <f t="shared" si="289"/>
        <v>0</v>
      </c>
    </row>
    <row r="1348" spans="2:42" s="97" customFormat="1" ht="52.8" x14ac:dyDescent="0.3">
      <c r="B1348" s="79">
        <f t="shared" si="290"/>
        <v>1345</v>
      </c>
      <c r="C1348" s="79"/>
      <c r="D1348" s="80" t="s">
        <v>94</v>
      </c>
      <c r="E1348" s="80"/>
      <c r="F1348" s="81"/>
      <c r="G1348" s="82" t="str">
        <f t="shared" si="291"/>
        <v xml:space="preserve">Группа от QF </v>
      </c>
      <c r="H1348" s="83"/>
      <c r="I1348" s="83"/>
      <c r="J1348" s="83"/>
      <c r="K1348" s="83"/>
      <c r="L1348" s="127"/>
      <c r="M1348" s="127"/>
      <c r="N1348" s="84"/>
      <c r="O1348" s="85"/>
      <c r="P1348" s="85"/>
      <c r="Q1348" s="85"/>
      <c r="R1348" s="86"/>
      <c r="S1348" s="80"/>
      <c r="T1348" s="87"/>
      <c r="U1348" s="88" t="str">
        <f t="shared" ref="U1348:U1411" si="298">IF(AD1348=0," ","-")</f>
        <v xml:space="preserve"> </v>
      </c>
      <c r="V1348" s="89"/>
      <c r="W1348" s="90" t="str">
        <f t="shared" ref="W1348:W1411" si="299">IF(AD1348=0," ","-")</f>
        <v xml:space="preserve"> </v>
      </c>
      <c r="X1348" s="90"/>
      <c r="Y1348" s="90"/>
      <c r="Z1348" s="90"/>
      <c r="AA1348" s="90"/>
      <c r="AB1348" s="87" t="s">
        <v>74</v>
      </c>
      <c r="AC1348" s="76"/>
      <c r="AD1348" s="91">
        <f t="shared" si="294"/>
        <v>0</v>
      </c>
      <c r="AE1348" s="88" t="str">
        <f t="shared" ref="AE1348:AE1411" si="300">IF(AD1348=0," ","-")</f>
        <v xml:space="preserve"> </v>
      </c>
      <c r="AF1348" s="91" t="str">
        <f t="shared" si="295"/>
        <v xml:space="preserve"> </v>
      </c>
      <c r="AG1348" s="78"/>
      <c r="AH1348" s="78"/>
      <c r="AI1348" s="78"/>
      <c r="AK1348" s="94" t="str">
        <f t="shared" si="296"/>
        <v>≤60</v>
      </c>
      <c r="AL1348" s="94">
        <f t="shared" ca="1" si="297"/>
        <v>45</v>
      </c>
      <c r="AM1348" s="95">
        <f t="shared" si="292"/>
        <v>0</v>
      </c>
      <c r="AN1348" s="95">
        <f t="shared" si="293"/>
        <v>0</v>
      </c>
      <c r="AO1348" s="96">
        <f t="shared" ref="AO1348:AO1411" si="301">ROUND(L1348*1.13,0)</f>
        <v>0</v>
      </c>
      <c r="AP1348" s="96">
        <f t="shared" ref="AP1348:AP1411" si="302">ROUND(L1348*1.45,0)</f>
        <v>0</v>
      </c>
    </row>
    <row r="1349" spans="2:42" s="97" customFormat="1" ht="52.8" x14ac:dyDescent="0.3">
      <c r="B1349" s="79">
        <f t="shared" si="290"/>
        <v>1346</v>
      </c>
      <c r="C1349" s="79"/>
      <c r="D1349" s="80" t="s">
        <v>94</v>
      </c>
      <c r="E1349" s="80"/>
      <c r="F1349" s="81"/>
      <c r="G1349" s="82" t="str">
        <f t="shared" si="291"/>
        <v xml:space="preserve">Группа от QF </v>
      </c>
      <c r="H1349" s="83"/>
      <c r="I1349" s="83"/>
      <c r="J1349" s="83"/>
      <c r="K1349" s="83"/>
      <c r="L1349" s="127"/>
      <c r="M1349" s="127"/>
      <c r="N1349" s="84"/>
      <c r="O1349" s="85"/>
      <c r="P1349" s="85"/>
      <c r="Q1349" s="85"/>
      <c r="R1349" s="86"/>
      <c r="S1349" s="80"/>
      <c r="T1349" s="87"/>
      <c r="U1349" s="88" t="str">
        <f t="shared" si="298"/>
        <v xml:space="preserve"> </v>
      </c>
      <c r="V1349" s="89"/>
      <c r="W1349" s="90" t="str">
        <f t="shared" si="299"/>
        <v xml:space="preserve"> </v>
      </c>
      <c r="X1349" s="90"/>
      <c r="Y1349" s="90"/>
      <c r="Z1349" s="90"/>
      <c r="AA1349" s="90"/>
      <c r="AB1349" s="87" t="s">
        <v>74</v>
      </c>
      <c r="AC1349" s="76"/>
      <c r="AD1349" s="91">
        <f t="shared" si="294"/>
        <v>0</v>
      </c>
      <c r="AE1349" s="88" t="str">
        <f t="shared" si="300"/>
        <v xml:space="preserve"> </v>
      </c>
      <c r="AF1349" s="91" t="str">
        <f t="shared" si="295"/>
        <v xml:space="preserve"> </v>
      </c>
      <c r="AG1349" s="78"/>
      <c r="AH1349" s="78"/>
      <c r="AI1349" s="78"/>
      <c r="AK1349" s="94" t="str">
        <f t="shared" si="296"/>
        <v>≤60</v>
      </c>
      <c r="AL1349" s="94">
        <f t="shared" ca="1" si="297"/>
        <v>41</v>
      </c>
      <c r="AM1349" s="95">
        <f t="shared" si="292"/>
        <v>0</v>
      </c>
      <c r="AN1349" s="95">
        <f t="shared" si="293"/>
        <v>0</v>
      </c>
      <c r="AO1349" s="96">
        <f t="shared" si="301"/>
        <v>0</v>
      </c>
      <c r="AP1349" s="96">
        <f t="shared" si="302"/>
        <v>0</v>
      </c>
    </row>
    <row r="1350" spans="2:42" s="97" customFormat="1" ht="52.8" x14ac:dyDescent="0.3">
      <c r="B1350" s="79">
        <f t="shared" ref="B1350:B1413" si="303">(IF(B1348+B1349=0,(B1347+1),(IF(B1349=0,(B1348+1),B1349+1))))</f>
        <v>1347</v>
      </c>
      <c r="C1350" s="79"/>
      <c r="D1350" s="80" t="s">
        <v>94</v>
      </c>
      <c r="E1350" s="80"/>
      <c r="F1350" s="81"/>
      <c r="G1350" s="82" t="str">
        <f t="shared" si="291"/>
        <v xml:space="preserve">Группа от QF </v>
      </c>
      <c r="H1350" s="83"/>
      <c r="I1350" s="83"/>
      <c r="J1350" s="83"/>
      <c r="K1350" s="83"/>
      <c r="L1350" s="127"/>
      <c r="M1350" s="127"/>
      <c r="N1350" s="84"/>
      <c r="O1350" s="85"/>
      <c r="P1350" s="85"/>
      <c r="Q1350" s="85"/>
      <c r="R1350" s="86"/>
      <c r="S1350" s="80"/>
      <c r="T1350" s="87"/>
      <c r="U1350" s="88" t="str">
        <f t="shared" si="298"/>
        <v xml:space="preserve"> </v>
      </c>
      <c r="V1350" s="89"/>
      <c r="W1350" s="90" t="str">
        <f t="shared" si="299"/>
        <v xml:space="preserve"> </v>
      </c>
      <c r="X1350" s="90"/>
      <c r="Y1350" s="90"/>
      <c r="Z1350" s="90"/>
      <c r="AA1350" s="90"/>
      <c r="AB1350" s="87" t="s">
        <v>74</v>
      </c>
      <c r="AC1350" s="76"/>
      <c r="AD1350" s="91">
        <f t="shared" si="294"/>
        <v>0</v>
      </c>
      <c r="AE1350" s="88" t="str">
        <f t="shared" si="300"/>
        <v xml:space="preserve"> </v>
      </c>
      <c r="AF1350" s="91" t="str">
        <f t="shared" si="295"/>
        <v xml:space="preserve"> </v>
      </c>
      <c r="AG1350" s="78"/>
      <c r="AH1350" s="78"/>
      <c r="AI1350" s="78"/>
      <c r="AK1350" s="94" t="str">
        <f t="shared" si="296"/>
        <v>≤60</v>
      </c>
      <c r="AL1350" s="94">
        <f t="shared" ca="1" si="297"/>
        <v>34</v>
      </c>
      <c r="AM1350" s="95">
        <f t="shared" si="292"/>
        <v>0</v>
      </c>
      <c r="AN1350" s="95">
        <f t="shared" si="293"/>
        <v>0</v>
      </c>
      <c r="AO1350" s="96">
        <f t="shared" si="301"/>
        <v>0</v>
      </c>
      <c r="AP1350" s="96">
        <f t="shared" si="302"/>
        <v>0</v>
      </c>
    </row>
    <row r="1351" spans="2:42" s="97" customFormat="1" ht="52.8" x14ac:dyDescent="0.3">
      <c r="B1351" s="79">
        <f t="shared" si="303"/>
        <v>1348</v>
      </c>
      <c r="C1351" s="79"/>
      <c r="D1351" s="80" t="s">
        <v>94</v>
      </c>
      <c r="E1351" s="80"/>
      <c r="F1351" s="81"/>
      <c r="G1351" s="82" t="str">
        <f t="shared" si="291"/>
        <v xml:space="preserve">Группа от QF </v>
      </c>
      <c r="H1351" s="83"/>
      <c r="I1351" s="83"/>
      <c r="J1351" s="83"/>
      <c r="K1351" s="83"/>
      <c r="L1351" s="127"/>
      <c r="M1351" s="127"/>
      <c r="N1351" s="84"/>
      <c r="O1351" s="85"/>
      <c r="P1351" s="85"/>
      <c r="Q1351" s="85"/>
      <c r="R1351" s="86"/>
      <c r="S1351" s="80"/>
      <c r="T1351" s="87"/>
      <c r="U1351" s="88" t="str">
        <f t="shared" si="298"/>
        <v xml:space="preserve"> </v>
      </c>
      <c r="V1351" s="89"/>
      <c r="W1351" s="90" t="str">
        <f t="shared" si="299"/>
        <v xml:space="preserve"> </v>
      </c>
      <c r="X1351" s="90"/>
      <c r="Y1351" s="90"/>
      <c r="Z1351" s="90"/>
      <c r="AA1351" s="90"/>
      <c r="AB1351" s="87" t="s">
        <v>74</v>
      </c>
      <c r="AC1351" s="76"/>
      <c r="AD1351" s="91">
        <f t="shared" si="294"/>
        <v>0</v>
      </c>
      <c r="AE1351" s="88" t="str">
        <f t="shared" si="300"/>
        <v xml:space="preserve"> </v>
      </c>
      <c r="AF1351" s="91" t="str">
        <f t="shared" si="295"/>
        <v xml:space="preserve"> </v>
      </c>
      <c r="AG1351" s="78"/>
      <c r="AH1351" s="78"/>
      <c r="AI1351" s="78"/>
      <c r="AK1351" s="94" t="str">
        <f t="shared" si="296"/>
        <v>≤60</v>
      </c>
      <c r="AL1351" s="94">
        <f t="shared" ca="1" si="297"/>
        <v>48</v>
      </c>
      <c r="AM1351" s="95">
        <f t="shared" si="292"/>
        <v>0</v>
      </c>
      <c r="AN1351" s="95">
        <f t="shared" si="293"/>
        <v>0</v>
      </c>
      <c r="AO1351" s="96">
        <f t="shared" si="301"/>
        <v>0</v>
      </c>
      <c r="AP1351" s="96">
        <f t="shared" si="302"/>
        <v>0</v>
      </c>
    </row>
    <row r="1352" spans="2:42" s="97" customFormat="1" ht="52.8" x14ac:dyDescent="0.3">
      <c r="B1352" s="79">
        <f t="shared" si="303"/>
        <v>1349</v>
      </c>
      <c r="C1352" s="79"/>
      <c r="D1352" s="80" t="s">
        <v>94</v>
      </c>
      <c r="E1352" s="80"/>
      <c r="F1352" s="81"/>
      <c r="G1352" s="82" t="str">
        <f t="shared" si="291"/>
        <v xml:space="preserve">Группа от QF </v>
      </c>
      <c r="H1352" s="83"/>
      <c r="I1352" s="83"/>
      <c r="J1352" s="83"/>
      <c r="K1352" s="83"/>
      <c r="L1352" s="127"/>
      <c r="M1352" s="127"/>
      <c r="N1352" s="84"/>
      <c r="O1352" s="85"/>
      <c r="P1352" s="85"/>
      <c r="Q1352" s="85"/>
      <c r="R1352" s="86"/>
      <c r="S1352" s="80"/>
      <c r="T1352" s="87"/>
      <c r="U1352" s="88" t="str">
        <f t="shared" si="298"/>
        <v xml:space="preserve"> </v>
      </c>
      <c r="V1352" s="89"/>
      <c r="W1352" s="90" t="str">
        <f t="shared" si="299"/>
        <v xml:space="preserve"> </v>
      </c>
      <c r="X1352" s="90"/>
      <c r="Y1352" s="90"/>
      <c r="Z1352" s="90"/>
      <c r="AA1352" s="90"/>
      <c r="AB1352" s="87" t="s">
        <v>74</v>
      </c>
      <c r="AC1352" s="76"/>
      <c r="AD1352" s="91">
        <f t="shared" si="294"/>
        <v>0</v>
      </c>
      <c r="AE1352" s="88" t="str">
        <f t="shared" si="300"/>
        <v xml:space="preserve"> </v>
      </c>
      <c r="AF1352" s="91" t="str">
        <f t="shared" si="295"/>
        <v xml:space="preserve"> </v>
      </c>
      <c r="AG1352" s="78"/>
      <c r="AH1352" s="78"/>
      <c r="AI1352" s="78"/>
      <c r="AK1352" s="94" t="str">
        <f t="shared" si="296"/>
        <v>≤60</v>
      </c>
      <c r="AL1352" s="94">
        <f t="shared" ca="1" si="297"/>
        <v>49</v>
      </c>
      <c r="AM1352" s="95">
        <f t="shared" si="292"/>
        <v>0</v>
      </c>
      <c r="AN1352" s="95">
        <f t="shared" si="293"/>
        <v>0</v>
      </c>
      <c r="AO1352" s="96">
        <f t="shared" si="301"/>
        <v>0</v>
      </c>
      <c r="AP1352" s="96">
        <f t="shared" si="302"/>
        <v>0</v>
      </c>
    </row>
    <row r="1353" spans="2:42" s="97" customFormat="1" ht="52.8" x14ac:dyDescent="0.3">
      <c r="B1353" s="79">
        <f t="shared" si="303"/>
        <v>1350</v>
      </c>
      <c r="C1353" s="79"/>
      <c r="D1353" s="80" t="s">
        <v>94</v>
      </c>
      <c r="E1353" s="80"/>
      <c r="F1353" s="81"/>
      <c r="G1353" s="82" t="str">
        <f t="shared" si="291"/>
        <v xml:space="preserve">Группа от QF </v>
      </c>
      <c r="H1353" s="83"/>
      <c r="I1353" s="83"/>
      <c r="J1353" s="83"/>
      <c r="K1353" s="83"/>
      <c r="L1353" s="127"/>
      <c r="M1353" s="127"/>
      <c r="N1353" s="84"/>
      <c r="O1353" s="85"/>
      <c r="P1353" s="85"/>
      <c r="Q1353" s="85"/>
      <c r="R1353" s="86"/>
      <c r="S1353" s="80"/>
      <c r="T1353" s="87"/>
      <c r="U1353" s="88" t="str">
        <f t="shared" si="298"/>
        <v xml:space="preserve"> </v>
      </c>
      <c r="V1353" s="89"/>
      <c r="W1353" s="90" t="str">
        <f t="shared" si="299"/>
        <v xml:space="preserve"> </v>
      </c>
      <c r="X1353" s="90"/>
      <c r="Y1353" s="90"/>
      <c r="Z1353" s="90"/>
      <c r="AA1353" s="90"/>
      <c r="AB1353" s="87" t="s">
        <v>74</v>
      </c>
      <c r="AC1353" s="76"/>
      <c r="AD1353" s="91">
        <f t="shared" si="294"/>
        <v>0</v>
      </c>
      <c r="AE1353" s="88" t="str">
        <f t="shared" si="300"/>
        <v xml:space="preserve"> </v>
      </c>
      <c r="AF1353" s="91" t="str">
        <f t="shared" si="295"/>
        <v xml:space="preserve"> </v>
      </c>
      <c r="AG1353" s="78"/>
      <c r="AH1353" s="78"/>
      <c r="AI1353" s="78"/>
      <c r="AK1353" s="94" t="str">
        <f t="shared" si="296"/>
        <v>≤60</v>
      </c>
      <c r="AL1353" s="94">
        <f t="shared" ca="1" si="297"/>
        <v>49</v>
      </c>
      <c r="AM1353" s="95">
        <f t="shared" si="292"/>
        <v>0</v>
      </c>
      <c r="AN1353" s="95">
        <f t="shared" si="293"/>
        <v>0</v>
      </c>
      <c r="AO1353" s="96">
        <f t="shared" si="301"/>
        <v>0</v>
      </c>
      <c r="AP1353" s="96">
        <f t="shared" si="302"/>
        <v>0</v>
      </c>
    </row>
    <row r="1354" spans="2:42" s="97" customFormat="1" ht="52.8" x14ac:dyDescent="0.3">
      <c r="B1354" s="79">
        <f t="shared" si="303"/>
        <v>1351</v>
      </c>
      <c r="C1354" s="79"/>
      <c r="D1354" s="80" t="s">
        <v>94</v>
      </c>
      <c r="E1354" s="80"/>
      <c r="F1354" s="81"/>
      <c r="G1354" s="82" t="str">
        <f t="shared" si="291"/>
        <v xml:space="preserve">Группа от QF </v>
      </c>
      <c r="H1354" s="83"/>
      <c r="I1354" s="83"/>
      <c r="J1354" s="83"/>
      <c r="K1354" s="83"/>
      <c r="L1354" s="127"/>
      <c r="M1354" s="127"/>
      <c r="N1354" s="84"/>
      <c r="O1354" s="85"/>
      <c r="P1354" s="85"/>
      <c r="Q1354" s="85"/>
      <c r="R1354" s="86"/>
      <c r="S1354" s="80"/>
      <c r="T1354" s="87"/>
      <c r="U1354" s="88" t="str">
        <f t="shared" si="298"/>
        <v xml:space="preserve"> </v>
      </c>
      <c r="V1354" s="89"/>
      <c r="W1354" s="90" t="str">
        <f t="shared" si="299"/>
        <v xml:space="preserve"> </v>
      </c>
      <c r="X1354" s="90"/>
      <c r="Y1354" s="90"/>
      <c r="Z1354" s="90"/>
      <c r="AA1354" s="90"/>
      <c r="AB1354" s="87" t="s">
        <v>74</v>
      </c>
      <c r="AC1354" s="76"/>
      <c r="AD1354" s="91">
        <f t="shared" si="294"/>
        <v>0</v>
      </c>
      <c r="AE1354" s="88" t="str">
        <f t="shared" si="300"/>
        <v xml:space="preserve"> </v>
      </c>
      <c r="AF1354" s="91" t="str">
        <f t="shared" si="295"/>
        <v xml:space="preserve"> </v>
      </c>
      <c r="AG1354" s="78"/>
      <c r="AH1354" s="78"/>
      <c r="AI1354" s="78"/>
      <c r="AK1354" s="94" t="str">
        <f t="shared" si="296"/>
        <v>≤60</v>
      </c>
      <c r="AL1354" s="94">
        <f t="shared" ca="1" si="297"/>
        <v>23</v>
      </c>
      <c r="AM1354" s="95">
        <f t="shared" si="292"/>
        <v>0</v>
      </c>
      <c r="AN1354" s="95">
        <f t="shared" si="293"/>
        <v>0</v>
      </c>
      <c r="AO1354" s="96">
        <f t="shared" si="301"/>
        <v>0</v>
      </c>
      <c r="AP1354" s="96">
        <f t="shared" si="302"/>
        <v>0</v>
      </c>
    </row>
    <row r="1355" spans="2:42" s="97" customFormat="1" ht="52.8" x14ac:dyDescent="0.3">
      <c r="B1355" s="79">
        <f t="shared" si="303"/>
        <v>1352</v>
      </c>
      <c r="C1355" s="79"/>
      <c r="D1355" s="80" t="s">
        <v>94</v>
      </c>
      <c r="E1355" s="80"/>
      <c r="F1355" s="81"/>
      <c r="G1355" s="82" t="str">
        <f t="shared" si="291"/>
        <v xml:space="preserve">Группа от QF </v>
      </c>
      <c r="H1355" s="83"/>
      <c r="I1355" s="83"/>
      <c r="J1355" s="83"/>
      <c r="K1355" s="83"/>
      <c r="L1355" s="127"/>
      <c r="M1355" s="127"/>
      <c r="N1355" s="84"/>
      <c r="O1355" s="85"/>
      <c r="P1355" s="85"/>
      <c r="Q1355" s="85"/>
      <c r="R1355" s="86"/>
      <c r="S1355" s="80"/>
      <c r="T1355" s="87"/>
      <c r="U1355" s="88" t="str">
        <f t="shared" si="298"/>
        <v xml:space="preserve"> </v>
      </c>
      <c r="V1355" s="89"/>
      <c r="W1355" s="90" t="str">
        <f t="shared" si="299"/>
        <v xml:space="preserve"> </v>
      </c>
      <c r="X1355" s="90"/>
      <c r="Y1355" s="90"/>
      <c r="Z1355" s="90"/>
      <c r="AA1355" s="90"/>
      <c r="AB1355" s="87" t="s">
        <v>74</v>
      </c>
      <c r="AC1355" s="76"/>
      <c r="AD1355" s="91">
        <f t="shared" si="294"/>
        <v>0</v>
      </c>
      <c r="AE1355" s="88" t="str">
        <f t="shared" si="300"/>
        <v xml:space="preserve"> </v>
      </c>
      <c r="AF1355" s="91" t="str">
        <f t="shared" si="295"/>
        <v xml:space="preserve"> </v>
      </c>
      <c r="AG1355" s="78"/>
      <c r="AH1355" s="78"/>
      <c r="AI1355" s="78"/>
      <c r="AK1355" s="94" t="str">
        <f t="shared" si="296"/>
        <v>≤60</v>
      </c>
      <c r="AL1355" s="94">
        <f t="shared" ca="1" si="297"/>
        <v>49</v>
      </c>
      <c r="AM1355" s="95">
        <f t="shared" si="292"/>
        <v>0</v>
      </c>
      <c r="AN1355" s="95">
        <f t="shared" si="293"/>
        <v>0</v>
      </c>
      <c r="AO1355" s="96">
        <f t="shared" si="301"/>
        <v>0</v>
      </c>
      <c r="AP1355" s="96">
        <f t="shared" si="302"/>
        <v>0</v>
      </c>
    </row>
    <row r="1356" spans="2:42" s="97" customFormat="1" ht="52.8" x14ac:dyDescent="0.3">
      <c r="B1356" s="79">
        <f t="shared" si="303"/>
        <v>1353</v>
      </c>
      <c r="C1356" s="79"/>
      <c r="D1356" s="80" t="s">
        <v>94</v>
      </c>
      <c r="E1356" s="80"/>
      <c r="F1356" s="81"/>
      <c r="G1356" s="82" t="str">
        <f t="shared" si="291"/>
        <v xml:space="preserve">Группа от QF </v>
      </c>
      <c r="H1356" s="83"/>
      <c r="I1356" s="83"/>
      <c r="J1356" s="83"/>
      <c r="K1356" s="83"/>
      <c r="L1356" s="127"/>
      <c r="M1356" s="127"/>
      <c r="N1356" s="84"/>
      <c r="O1356" s="85"/>
      <c r="P1356" s="85"/>
      <c r="Q1356" s="85"/>
      <c r="R1356" s="86"/>
      <c r="S1356" s="80"/>
      <c r="T1356" s="87"/>
      <c r="U1356" s="88" t="str">
        <f t="shared" si="298"/>
        <v xml:space="preserve"> </v>
      </c>
      <c r="V1356" s="89"/>
      <c r="W1356" s="90" t="str">
        <f t="shared" si="299"/>
        <v xml:space="preserve"> </v>
      </c>
      <c r="X1356" s="90"/>
      <c r="Y1356" s="90"/>
      <c r="Z1356" s="90"/>
      <c r="AA1356" s="90"/>
      <c r="AB1356" s="87" t="s">
        <v>74</v>
      </c>
      <c r="AC1356" s="76"/>
      <c r="AD1356" s="91">
        <f t="shared" si="294"/>
        <v>0</v>
      </c>
      <c r="AE1356" s="88" t="str">
        <f t="shared" si="300"/>
        <v xml:space="preserve"> </v>
      </c>
      <c r="AF1356" s="91" t="str">
        <f t="shared" si="295"/>
        <v xml:space="preserve"> </v>
      </c>
      <c r="AG1356" s="78"/>
      <c r="AH1356" s="78"/>
      <c r="AI1356" s="78"/>
      <c r="AK1356" s="94" t="str">
        <f t="shared" si="296"/>
        <v>≤60</v>
      </c>
      <c r="AL1356" s="94">
        <f t="shared" ca="1" si="297"/>
        <v>29</v>
      </c>
      <c r="AM1356" s="95">
        <f t="shared" si="292"/>
        <v>0</v>
      </c>
      <c r="AN1356" s="95">
        <f t="shared" si="293"/>
        <v>0</v>
      </c>
      <c r="AO1356" s="96">
        <f t="shared" si="301"/>
        <v>0</v>
      </c>
      <c r="AP1356" s="96">
        <f t="shared" si="302"/>
        <v>0</v>
      </c>
    </row>
    <row r="1357" spans="2:42" s="97" customFormat="1" ht="52.8" x14ac:dyDescent="0.3">
      <c r="B1357" s="79">
        <f t="shared" si="303"/>
        <v>1354</v>
      </c>
      <c r="C1357" s="79"/>
      <c r="D1357" s="80" t="s">
        <v>94</v>
      </c>
      <c r="E1357" s="80"/>
      <c r="F1357" s="81"/>
      <c r="G1357" s="82" t="str">
        <f t="shared" ref="G1357:G1420" si="304">CONCATENATE(D1357," ",F1357,E1357)</f>
        <v xml:space="preserve">Группа от QF </v>
      </c>
      <c r="H1357" s="83"/>
      <c r="I1357" s="83"/>
      <c r="J1357" s="83"/>
      <c r="K1357" s="83"/>
      <c r="L1357" s="127"/>
      <c r="M1357" s="127"/>
      <c r="N1357" s="84"/>
      <c r="O1357" s="85"/>
      <c r="P1357" s="85"/>
      <c r="Q1357" s="85"/>
      <c r="R1357" s="86"/>
      <c r="S1357" s="80"/>
      <c r="T1357" s="87"/>
      <c r="U1357" s="88" t="str">
        <f t="shared" si="298"/>
        <v xml:space="preserve"> </v>
      </c>
      <c r="V1357" s="89"/>
      <c r="W1357" s="90" t="str">
        <f t="shared" si="299"/>
        <v xml:space="preserve"> </v>
      </c>
      <c r="X1357" s="90"/>
      <c r="Y1357" s="90"/>
      <c r="Z1357" s="90"/>
      <c r="AA1357" s="90"/>
      <c r="AB1357" s="87" t="s">
        <v>74</v>
      </c>
      <c r="AC1357" s="76"/>
      <c r="AD1357" s="91">
        <f t="shared" si="294"/>
        <v>0</v>
      </c>
      <c r="AE1357" s="88" t="str">
        <f t="shared" si="300"/>
        <v xml:space="preserve"> </v>
      </c>
      <c r="AF1357" s="91" t="str">
        <f t="shared" si="295"/>
        <v xml:space="preserve"> </v>
      </c>
      <c r="AG1357" s="78"/>
      <c r="AH1357" s="78"/>
      <c r="AI1357" s="78"/>
      <c r="AK1357" s="94" t="str">
        <f t="shared" si="296"/>
        <v>≤60</v>
      </c>
      <c r="AL1357" s="94">
        <f t="shared" ca="1" si="297"/>
        <v>38</v>
      </c>
      <c r="AM1357" s="95">
        <f t="shared" si="292"/>
        <v>0</v>
      </c>
      <c r="AN1357" s="95">
        <f t="shared" si="293"/>
        <v>0</v>
      </c>
      <c r="AO1357" s="96">
        <f t="shared" si="301"/>
        <v>0</v>
      </c>
      <c r="AP1357" s="96">
        <f t="shared" si="302"/>
        <v>0</v>
      </c>
    </row>
    <row r="1358" spans="2:42" s="97" customFormat="1" ht="52.8" x14ac:dyDescent="0.3">
      <c r="B1358" s="79">
        <f t="shared" si="303"/>
        <v>1355</v>
      </c>
      <c r="C1358" s="79"/>
      <c r="D1358" s="80" t="s">
        <v>94</v>
      </c>
      <c r="E1358" s="80"/>
      <c r="F1358" s="81"/>
      <c r="G1358" s="82" t="str">
        <f t="shared" si="304"/>
        <v xml:space="preserve">Группа от QF </v>
      </c>
      <c r="H1358" s="83"/>
      <c r="I1358" s="83"/>
      <c r="J1358" s="83"/>
      <c r="K1358" s="83"/>
      <c r="L1358" s="127"/>
      <c r="M1358" s="127"/>
      <c r="N1358" s="84"/>
      <c r="O1358" s="85"/>
      <c r="P1358" s="85"/>
      <c r="Q1358" s="85"/>
      <c r="R1358" s="86"/>
      <c r="S1358" s="80"/>
      <c r="T1358" s="87"/>
      <c r="U1358" s="88" t="str">
        <f t="shared" si="298"/>
        <v xml:space="preserve"> </v>
      </c>
      <c r="V1358" s="89"/>
      <c r="W1358" s="90" t="str">
        <f t="shared" si="299"/>
        <v xml:space="preserve"> </v>
      </c>
      <c r="X1358" s="90"/>
      <c r="Y1358" s="90"/>
      <c r="Z1358" s="90"/>
      <c r="AA1358" s="90"/>
      <c r="AB1358" s="87" t="s">
        <v>74</v>
      </c>
      <c r="AC1358" s="76"/>
      <c r="AD1358" s="91">
        <f t="shared" si="294"/>
        <v>0</v>
      </c>
      <c r="AE1358" s="88" t="str">
        <f t="shared" si="300"/>
        <v xml:space="preserve"> </v>
      </c>
      <c r="AF1358" s="91" t="str">
        <f t="shared" si="295"/>
        <v xml:space="preserve"> </v>
      </c>
      <c r="AG1358" s="78"/>
      <c r="AH1358" s="78"/>
      <c r="AI1358" s="78"/>
      <c r="AK1358" s="94" t="str">
        <f t="shared" si="296"/>
        <v>≤60</v>
      </c>
      <c r="AL1358" s="94">
        <f t="shared" ca="1" si="297"/>
        <v>46</v>
      </c>
      <c r="AM1358" s="95">
        <f t="shared" ref="AM1358:AM1421" si="305">IF(V1358=$AG$1,L1358*3,IF(V1358=$AH$1,L1358*5,IF(V1358=$AI$1,L1358*8,IF(V1358=$AJ$1,L1358*12,0))))</f>
        <v>0</v>
      </c>
      <c r="AN1358" s="95">
        <f t="shared" ref="AN1358:AN1421" si="306">IF(V1358=$AG$1,L1358*5,IF(V1358=$AH$1,L1358*10,IF(V1358=$AI$1,L1358*10,IF(V1358=$AJ$1,L1358*0,0))))</f>
        <v>0</v>
      </c>
      <c r="AO1358" s="96">
        <f t="shared" si="301"/>
        <v>0</v>
      </c>
      <c r="AP1358" s="96">
        <f t="shared" si="302"/>
        <v>0</v>
      </c>
    </row>
    <row r="1359" spans="2:42" s="97" customFormat="1" ht="52.8" x14ac:dyDescent="0.3">
      <c r="B1359" s="79">
        <f t="shared" si="303"/>
        <v>1356</v>
      </c>
      <c r="C1359" s="79"/>
      <c r="D1359" s="80" t="s">
        <v>94</v>
      </c>
      <c r="E1359" s="80"/>
      <c r="F1359" s="81"/>
      <c r="G1359" s="82" t="str">
        <f t="shared" si="304"/>
        <v xml:space="preserve">Группа от QF </v>
      </c>
      <c r="H1359" s="83"/>
      <c r="I1359" s="83"/>
      <c r="J1359" s="83"/>
      <c r="K1359" s="83"/>
      <c r="L1359" s="127"/>
      <c r="M1359" s="127"/>
      <c r="N1359" s="84"/>
      <c r="O1359" s="85"/>
      <c r="P1359" s="85"/>
      <c r="Q1359" s="85"/>
      <c r="R1359" s="86"/>
      <c r="S1359" s="80"/>
      <c r="T1359" s="87"/>
      <c r="U1359" s="88" t="str">
        <f t="shared" si="298"/>
        <v xml:space="preserve"> </v>
      </c>
      <c r="V1359" s="89"/>
      <c r="W1359" s="90" t="str">
        <f t="shared" si="299"/>
        <v xml:space="preserve"> </v>
      </c>
      <c r="X1359" s="90"/>
      <c r="Y1359" s="90"/>
      <c r="Z1359" s="90"/>
      <c r="AA1359" s="90"/>
      <c r="AB1359" s="87" t="s">
        <v>74</v>
      </c>
      <c r="AC1359" s="76"/>
      <c r="AD1359" s="91">
        <f t="shared" si="294"/>
        <v>0</v>
      </c>
      <c r="AE1359" s="88" t="str">
        <f t="shared" si="300"/>
        <v xml:space="preserve"> </v>
      </c>
      <c r="AF1359" s="91" t="str">
        <f t="shared" si="295"/>
        <v xml:space="preserve"> </v>
      </c>
      <c r="AG1359" s="78"/>
      <c r="AH1359" s="78"/>
      <c r="AI1359" s="78"/>
      <c r="AK1359" s="94" t="str">
        <f t="shared" si="296"/>
        <v>≤60</v>
      </c>
      <c r="AL1359" s="94">
        <f t="shared" ca="1" si="297"/>
        <v>26</v>
      </c>
      <c r="AM1359" s="95">
        <f t="shared" si="305"/>
        <v>0</v>
      </c>
      <c r="AN1359" s="95">
        <f t="shared" si="306"/>
        <v>0</v>
      </c>
      <c r="AO1359" s="96">
        <f t="shared" si="301"/>
        <v>0</v>
      </c>
      <c r="AP1359" s="96">
        <f t="shared" si="302"/>
        <v>0</v>
      </c>
    </row>
    <row r="1360" spans="2:42" s="97" customFormat="1" ht="52.8" x14ac:dyDescent="0.3">
      <c r="B1360" s="79">
        <f t="shared" si="303"/>
        <v>1357</v>
      </c>
      <c r="C1360" s="79"/>
      <c r="D1360" s="80" t="s">
        <v>94</v>
      </c>
      <c r="E1360" s="80"/>
      <c r="F1360" s="81"/>
      <c r="G1360" s="82" t="str">
        <f t="shared" si="304"/>
        <v xml:space="preserve">Группа от QF </v>
      </c>
      <c r="H1360" s="83"/>
      <c r="I1360" s="83"/>
      <c r="J1360" s="83"/>
      <c r="K1360" s="83"/>
      <c r="L1360" s="127"/>
      <c r="M1360" s="127"/>
      <c r="N1360" s="84"/>
      <c r="O1360" s="85"/>
      <c r="P1360" s="85"/>
      <c r="Q1360" s="85"/>
      <c r="R1360" s="86"/>
      <c r="S1360" s="80"/>
      <c r="T1360" s="87"/>
      <c r="U1360" s="88" t="str">
        <f t="shared" si="298"/>
        <v xml:space="preserve"> </v>
      </c>
      <c r="V1360" s="89"/>
      <c r="W1360" s="90" t="str">
        <f t="shared" si="299"/>
        <v xml:space="preserve"> </v>
      </c>
      <c r="X1360" s="90"/>
      <c r="Y1360" s="90"/>
      <c r="Z1360" s="90"/>
      <c r="AA1360" s="90"/>
      <c r="AB1360" s="87" t="s">
        <v>74</v>
      </c>
      <c r="AC1360" s="76"/>
      <c r="AD1360" s="91">
        <f t="shared" si="294"/>
        <v>0</v>
      </c>
      <c r="AE1360" s="88" t="str">
        <f t="shared" si="300"/>
        <v xml:space="preserve"> </v>
      </c>
      <c r="AF1360" s="91" t="str">
        <f t="shared" si="295"/>
        <v xml:space="preserve"> </v>
      </c>
      <c r="AG1360" s="78"/>
      <c r="AH1360" s="78"/>
      <c r="AI1360" s="78"/>
      <c r="AK1360" s="94" t="str">
        <f t="shared" si="296"/>
        <v>≤60</v>
      </c>
      <c r="AL1360" s="94">
        <f t="shared" ca="1" si="297"/>
        <v>28</v>
      </c>
      <c r="AM1360" s="95">
        <f t="shared" si="305"/>
        <v>0</v>
      </c>
      <c r="AN1360" s="95">
        <f t="shared" si="306"/>
        <v>0</v>
      </c>
      <c r="AO1360" s="96">
        <f t="shared" si="301"/>
        <v>0</v>
      </c>
      <c r="AP1360" s="96">
        <f t="shared" si="302"/>
        <v>0</v>
      </c>
    </row>
    <row r="1361" spans="2:42" s="97" customFormat="1" ht="52.8" x14ac:dyDescent="0.3">
      <c r="B1361" s="79">
        <f t="shared" si="303"/>
        <v>1358</v>
      </c>
      <c r="C1361" s="79"/>
      <c r="D1361" s="80" t="s">
        <v>94</v>
      </c>
      <c r="E1361" s="80"/>
      <c r="F1361" s="81"/>
      <c r="G1361" s="82" t="str">
        <f t="shared" si="304"/>
        <v xml:space="preserve">Группа от QF </v>
      </c>
      <c r="H1361" s="83"/>
      <c r="I1361" s="83"/>
      <c r="J1361" s="83"/>
      <c r="K1361" s="83"/>
      <c r="L1361" s="127"/>
      <c r="M1361" s="127"/>
      <c r="N1361" s="84"/>
      <c r="O1361" s="85"/>
      <c r="P1361" s="85"/>
      <c r="Q1361" s="85"/>
      <c r="R1361" s="86"/>
      <c r="S1361" s="80"/>
      <c r="T1361" s="87"/>
      <c r="U1361" s="88" t="str">
        <f t="shared" si="298"/>
        <v xml:space="preserve"> </v>
      </c>
      <c r="V1361" s="89"/>
      <c r="W1361" s="90" t="str">
        <f t="shared" si="299"/>
        <v xml:space="preserve"> </v>
      </c>
      <c r="X1361" s="90"/>
      <c r="Y1361" s="90"/>
      <c r="Z1361" s="90"/>
      <c r="AA1361" s="90"/>
      <c r="AB1361" s="87" t="s">
        <v>74</v>
      </c>
      <c r="AC1361" s="76"/>
      <c r="AD1361" s="91">
        <f t="shared" si="294"/>
        <v>0</v>
      </c>
      <c r="AE1361" s="88" t="str">
        <f t="shared" si="300"/>
        <v xml:space="preserve"> </v>
      </c>
      <c r="AF1361" s="91" t="str">
        <f t="shared" si="295"/>
        <v xml:space="preserve"> </v>
      </c>
      <c r="AG1361" s="78"/>
      <c r="AH1361" s="78"/>
      <c r="AI1361" s="78"/>
      <c r="AK1361" s="94" t="str">
        <f t="shared" si="296"/>
        <v>≤60</v>
      </c>
      <c r="AL1361" s="94">
        <f t="shared" ca="1" si="297"/>
        <v>41</v>
      </c>
      <c r="AM1361" s="95">
        <f t="shared" si="305"/>
        <v>0</v>
      </c>
      <c r="AN1361" s="95">
        <f t="shared" si="306"/>
        <v>0</v>
      </c>
      <c r="AO1361" s="96">
        <f t="shared" si="301"/>
        <v>0</v>
      </c>
      <c r="AP1361" s="96">
        <f t="shared" si="302"/>
        <v>0</v>
      </c>
    </row>
    <row r="1362" spans="2:42" s="97" customFormat="1" ht="52.8" x14ac:dyDescent="0.3">
      <c r="B1362" s="79">
        <f t="shared" si="303"/>
        <v>1359</v>
      </c>
      <c r="C1362" s="79"/>
      <c r="D1362" s="80" t="s">
        <v>94</v>
      </c>
      <c r="E1362" s="80"/>
      <c r="F1362" s="81"/>
      <c r="G1362" s="82" t="str">
        <f t="shared" si="304"/>
        <v xml:space="preserve">Группа от QF </v>
      </c>
      <c r="H1362" s="83"/>
      <c r="I1362" s="83"/>
      <c r="J1362" s="83"/>
      <c r="K1362" s="83"/>
      <c r="L1362" s="127"/>
      <c r="M1362" s="127"/>
      <c r="N1362" s="84"/>
      <c r="O1362" s="85"/>
      <c r="P1362" s="85"/>
      <c r="Q1362" s="85"/>
      <c r="R1362" s="86"/>
      <c r="S1362" s="80"/>
      <c r="T1362" s="87"/>
      <c r="U1362" s="88" t="str">
        <f t="shared" si="298"/>
        <v xml:space="preserve"> </v>
      </c>
      <c r="V1362" s="89"/>
      <c r="W1362" s="90" t="str">
        <f t="shared" si="299"/>
        <v xml:space="preserve"> </v>
      </c>
      <c r="X1362" s="90"/>
      <c r="Y1362" s="90"/>
      <c r="Z1362" s="90"/>
      <c r="AA1362" s="90"/>
      <c r="AB1362" s="87" t="s">
        <v>74</v>
      </c>
      <c r="AC1362" s="76"/>
      <c r="AD1362" s="91">
        <f t="shared" si="294"/>
        <v>0</v>
      </c>
      <c r="AE1362" s="88" t="str">
        <f t="shared" si="300"/>
        <v xml:space="preserve"> </v>
      </c>
      <c r="AF1362" s="91" t="str">
        <f t="shared" si="295"/>
        <v xml:space="preserve"> </v>
      </c>
      <c r="AG1362" s="78"/>
      <c r="AH1362" s="78"/>
      <c r="AI1362" s="78"/>
      <c r="AK1362" s="94" t="str">
        <f t="shared" si="296"/>
        <v>≤60</v>
      </c>
      <c r="AL1362" s="94">
        <f t="shared" ca="1" si="297"/>
        <v>30</v>
      </c>
      <c r="AM1362" s="95">
        <f t="shared" si="305"/>
        <v>0</v>
      </c>
      <c r="AN1362" s="95">
        <f t="shared" si="306"/>
        <v>0</v>
      </c>
      <c r="AO1362" s="96">
        <f t="shared" si="301"/>
        <v>0</v>
      </c>
      <c r="AP1362" s="96">
        <f t="shared" si="302"/>
        <v>0</v>
      </c>
    </row>
    <row r="1363" spans="2:42" s="97" customFormat="1" ht="52.8" x14ac:dyDescent="0.3">
      <c r="B1363" s="79">
        <f t="shared" si="303"/>
        <v>1360</v>
      </c>
      <c r="C1363" s="79"/>
      <c r="D1363" s="80" t="s">
        <v>94</v>
      </c>
      <c r="E1363" s="80"/>
      <c r="F1363" s="81"/>
      <c r="G1363" s="82" t="str">
        <f t="shared" si="304"/>
        <v xml:space="preserve">Группа от QF </v>
      </c>
      <c r="H1363" s="83"/>
      <c r="I1363" s="83"/>
      <c r="J1363" s="83"/>
      <c r="K1363" s="83"/>
      <c r="L1363" s="127"/>
      <c r="M1363" s="127"/>
      <c r="N1363" s="84"/>
      <c r="O1363" s="85"/>
      <c r="P1363" s="85"/>
      <c r="Q1363" s="85"/>
      <c r="R1363" s="86"/>
      <c r="S1363" s="80"/>
      <c r="T1363" s="87"/>
      <c r="U1363" s="88" t="str">
        <f t="shared" si="298"/>
        <v xml:space="preserve"> </v>
      </c>
      <c r="V1363" s="89"/>
      <c r="W1363" s="90" t="str">
        <f t="shared" si="299"/>
        <v xml:space="preserve"> </v>
      </c>
      <c r="X1363" s="90"/>
      <c r="Y1363" s="90"/>
      <c r="Z1363" s="90"/>
      <c r="AA1363" s="90"/>
      <c r="AB1363" s="87" t="s">
        <v>74</v>
      </c>
      <c r="AC1363" s="76"/>
      <c r="AD1363" s="91">
        <f t="shared" si="294"/>
        <v>0</v>
      </c>
      <c r="AE1363" s="88" t="str">
        <f t="shared" si="300"/>
        <v xml:space="preserve"> </v>
      </c>
      <c r="AF1363" s="91" t="str">
        <f t="shared" si="295"/>
        <v xml:space="preserve"> </v>
      </c>
      <c r="AG1363" s="78"/>
      <c r="AH1363" s="78"/>
      <c r="AI1363" s="78"/>
      <c r="AK1363" s="94" t="str">
        <f t="shared" si="296"/>
        <v>≤60</v>
      </c>
      <c r="AL1363" s="94">
        <f t="shared" ca="1" si="297"/>
        <v>42</v>
      </c>
      <c r="AM1363" s="95">
        <f t="shared" si="305"/>
        <v>0</v>
      </c>
      <c r="AN1363" s="95">
        <f t="shared" si="306"/>
        <v>0</v>
      </c>
      <c r="AO1363" s="96">
        <f t="shared" si="301"/>
        <v>0</v>
      </c>
      <c r="AP1363" s="96">
        <f t="shared" si="302"/>
        <v>0</v>
      </c>
    </row>
    <row r="1364" spans="2:42" s="97" customFormat="1" ht="52.8" x14ac:dyDescent="0.3">
      <c r="B1364" s="79">
        <f t="shared" si="303"/>
        <v>1361</v>
      </c>
      <c r="C1364" s="79"/>
      <c r="D1364" s="80" t="s">
        <v>94</v>
      </c>
      <c r="E1364" s="80"/>
      <c r="F1364" s="81"/>
      <c r="G1364" s="82" t="str">
        <f t="shared" si="304"/>
        <v xml:space="preserve">Группа от QF </v>
      </c>
      <c r="H1364" s="83"/>
      <c r="I1364" s="83"/>
      <c r="J1364" s="83"/>
      <c r="K1364" s="83"/>
      <c r="L1364" s="127"/>
      <c r="M1364" s="127"/>
      <c r="N1364" s="84"/>
      <c r="O1364" s="85"/>
      <c r="P1364" s="85"/>
      <c r="Q1364" s="85"/>
      <c r="R1364" s="86"/>
      <c r="S1364" s="80"/>
      <c r="T1364" s="87"/>
      <c r="U1364" s="88" t="str">
        <f t="shared" si="298"/>
        <v xml:space="preserve"> </v>
      </c>
      <c r="V1364" s="89"/>
      <c r="W1364" s="90" t="str">
        <f t="shared" si="299"/>
        <v xml:space="preserve"> </v>
      </c>
      <c r="X1364" s="90"/>
      <c r="Y1364" s="90"/>
      <c r="Z1364" s="90"/>
      <c r="AA1364" s="90"/>
      <c r="AB1364" s="87" t="s">
        <v>74</v>
      </c>
      <c r="AC1364" s="76"/>
      <c r="AD1364" s="91">
        <f t="shared" si="294"/>
        <v>0</v>
      </c>
      <c r="AE1364" s="88" t="str">
        <f t="shared" si="300"/>
        <v xml:space="preserve"> </v>
      </c>
      <c r="AF1364" s="91" t="str">
        <f t="shared" si="295"/>
        <v xml:space="preserve"> </v>
      </c>
      <c r="AG1364" s="78"/>
      <c r="AH1364" s="78"/>
      <c r="AI1364" s="78"/>
      <c r="AK1364" s="94" t="str">
        <f t="shared" si="296"/>
        <v>≤60</v>
      </c>
      <c r="AL1364" s="94">
        <f t="shared" ca="1" si="297"/>
        <v>45</v>
      </c>
      <c r="AM1364" s="95">
        <f t="shared" si="305"/>
        <v>0</v>
      </c>
      <c r="AN1364" s="95">
        <f t="shared" si="306"/>
        <v>0</v>
      </c>
      <c r="AO1364" s="96">
        <f t="shared" si="301"/>
        <v>0</v>
      </c>
      <c r="AP1364" s="96">
        <f t="shared" si="302"/>
        <v>0</v>
      </c>
    </row>
    <row r="1365" spans="2:42" s="97" customFormat="1" ht="52.8" x14ac:dyDescent="0.3">
      <c r="B1365" s="79">
        <f t="shared" si="303"/>
        <v>1362</v>
      </c>
      <c r="C1365" s="79"/>
      <c r="D1365" s="80" t="s">
        <v>94</v>
      </c>
      <c r="E1365" s="80"/>
      <c r="F1365" s="81"/>
      <c r="G1365" s="82" t="str">
        <f t="shared" si="304"/>
        <v xml:space="preserve">Группа от QF </v>
      </c>
      <c r="H1365" s="83"/>
      <c r="I1365" s="83"/>
      <c r="J1365" s="83"/>
      <c r="K1365" s="83"/>
      <c r="L1365" s="127"/>
      <c r="M1365" s="127"/>
      <c r="N1365" s="84"/>
      <c r="O1365" s="85"/>
      <c r="P1365" s="85"/>
      <c r="Q1365" s="85"/>
      <c r="R1365" s="86"/>
      <c r="S1365" s="80"/>
      <c r="T1365" s="87"/>
      <c r="U1365" s="88" t="str">
        <f t="shared" si="298"/>
        <v xml:space="preserve"> </v>
      </c>
      <c r="V1365" s="89"/>
      <c r="W1365" s="90" t="str">
        <f t="shared" si="299"/>
        <v xml:space="preserve"> </v>
      </c>
      <c r="X1365" s="90"/>
      <c r="Y1365" s="90"/>
      <c r="Z1365" s="90"/>
      <c r="AA1365" s="90"/>
      <c r="AB1365" s="87" t="s">
        <v>74</v>
      </c>
      <c r="AC1365" s="76"/>
      <c r="AD1365" s="91">
        <f t="shared" si="294"/>
        <v>0</v>
      </c>
      <c r="AE1365" s="88" t="str">
        <f t="shared" si="300"/>
        <v xml:space="preserve"> </v>
      </c>
      <c r="AF1365" s="91" t="str">
        <f t="shared" si="295"/>
        <v xml:space="preserve"> </v>
      </c>
      <c r="AG1365" s="78"/>
      <c r="AH1365" s="78"/>
      <c r="AI1365" s="78"/>
      <c r="AK1365" s="94" t="str">
        <f t="shared" si="296"/>
        <v>≤60</v>
      </c>
      <c r="AL1365" s="94">
        <f t="shared" ca="1" si="297"/>
        <v>21</v>
      </c>
      <c r="AM1365" s="95">
        <f t="shared" si="305"/>
        <v>0</v>
      </c>
      <c r="AN1365" s="95">
        <f t="shared" si="306"/>
        <v>0</v>
      </c>
      <c r="AO1365" s="96">
        <f t="shared" si="301"/>
        <v>0</v>
      </c>
      <c r="AP1365" s="96">
        <f t="shared" si="302"/>
        <v>0</v>
      </c>
    </row>
    <row r="1366" spans="2:42" s="97" customFormat="1" ht="52.8" x14ac:dyDescent="0.3">
      <c r="B1366" s="79">
        <f t="shared" si="303"/>
        <v>1363</v>
      </c>
      <c r="C1366" s="79"/>
      <c r="D1366" s="80" t="s">
        <v>94</v>
      </c>
      <c r="E1366" s="80"/>
      <c r="F1366" s="81"/>
      <c r="G1366" s="82" t="str">
        <f t="shared" si="304"/>
        <v xml:space="preserve">Группа от QF </v>
      </c>
      <c r="H1366" s="83"/>
      <c r="I1366" s="83"/>
      <c r="J1366" s="83"/>
      <c r="K1366" s="83"/>
      <c r="L1366" s="127"/>
      <c r="M1366" s="127"/>
      <c r="N1366" s="84"/>
      <c r="O1366" s="85"/>
      <c r="P1366" s="85"/>
      <c r="Q1366" s="85"/>
      <c r="R1366" s="86"/>
      <c r="S1366" s="80"/>
      <c r="T1366" s="87"/>
      <c r="U1366" s="88" t="str">
        <f t="shared" si="298"/>
        <v xml:space="preserve"> </v>
      </c>
      <c r="V1366" s="89"/>
      <c r="W1366" s="90" t="str">
        <f t="shared" si="299"/>
        <v xml:space="preserve"> </v>
      </c>
      <c r="X1366" s="90"/>
      <c r="Y1366" s="90"/>
      <c r="Z1366" s="90"/>
      <c r="AA1366" s="90"/>
      <c r="AB1366" s="87" t="s">
        <v>74</v>
      </c>
      <c r="AC1366" s="76"/>
      <c r="AD1366" s="91">
        <f t="shared" si="294"/>
        <v>0</v>
      </c>
      <c r="AE1366" s="88" t="str">
        <f t="shared" si="300"/>
        <v xml:space="preserve"> </v>
      </c>
      <c r="AF1366" s="91" t="str">
        <f t="shared" si="295"/>
        <v xml:space="preserve"> </v>
      </c>
      <c r="AG1366" s="78"/>
      <c r="AH1366" s="78"/>
      <c r="AI1366" s="78"/>
      <c r="AK1366" s="94" t="str">
        <f t="shared" si="296"/>
        <v>≤60</v>
      </c>
      <c r="AL1366" s="94">
        <f t="shared" ca="1" si="297"/>
        <v>31</v>
      </c>
      <c r="AM1366" s="95">
        <f t="shared" si="305"/>
        <v>0</v>
      </c>
      <c r="AN1366" s="95">
        <f t="shared" si="306"/>
        <v>0</v>
      </c>
      <c r="AO1366" s="96">
        <f t="shared" si="301"/>
        <v>0</v>
      </c>
      <c r="AP1366" s="96">
        <f t="shared" si="302"/>
        <v>0</v>
      </c>
    </row>
    <row r="1367" spans="2:42" s="97" customFormat="1" ht="52.8" x14ac:dyDescent="0.3">
      <c r="B1367" s="79">
        <f t="shared" si="303"/>
        <v>1364</v>
      </c>
      <c r="C1367" s="79"/>
      <c r="D1367" s="80" t="s">
        <v>94</v>
      </c>
      <c r="E1367" s="80"/>
      <c r="F1367" s="81"/>
      <c r="G1367" s="82" t="str">
        <f t="shared" si="304"/>
        <v xml:space="preserve">Группа от QF </v>
      </c>
      <c r="H1367" s="83"/>
      <c r="I1367" s="83"/>
      <c r="J1367" s="83"/>
      <c r="K1367" s="83"/>
      <c r="L1367" s="127"/>
      <c r="M1367" s="127"/>
      <c r="N1367" s="84"/>
      <c r="O1367" s="85"/>
      <c r="P1367" s="85"/>
      <c r="Q1367" s="85"/>
      <c r="R1367" s="86"/>
      <c r="S1367" s="80"/>
      <c r="T1367" s="87"/>
      <c r="U1367" s="88" t="str">
        <f t="shared" si="298"/>
        <v xml:space="preserve"> </v>
      </c>
      <c r="V1367" s="89"/>
      <c r="W1367" s="90" t="str">
        <f t="shared" si="299"/>
        <v xml:space="preserve"> </v>
      </c>
      <c r="X1367" s="90"/>
      <c r="Y1367" s="90"/>
      <c r="Z1367" s="90"/>
      <c r="AA1367" s="90"/>
      <c r="AB1367" s="87" t="s">
        <v>74</v>
      </c>
      <c r="AC1367" s="76"/>
      <c r="AD1367" s="91">
        <f t="shared" si="294"/>
        <v>0</v>
      </c>
      <c r="AE1367" s="88" t="str">
        <f t="shared" si="300"/>
        <v xml:space="preserve"> </v>
      </c>
      <c r="AF1367" s="91" t="str">
        <f t="shared" si="295"/>
        <v xml:space="preserve"> </v>
      </c>
      <c r="AG1367" s="78"/>
      <c r="AH1367" s="78"/>
      <c r="AI1367" s="78"/>
      <c r="AK1367" s="94" t="str">
        <f t="shared" si="296"/>
        <v>≤60</v>
      </c>
      <c r="AL1367" s="94">
        <f t="shared" ca="1" si="297"/>
        <v>48</v>
      </c>
      <c r="AM1367" s="95">
        <f t="shared" si="305"/>
        <v>0</v>
      </c>
      <c r="AN1367" s="95">
        <f t="shared" si="306"/>
        <v>0</v>
      </c>
      <c r="AO1367" s="96">
        <f t="shared" si="301"/>
        <v>0</v>
      </c>
      <c r="AP1367" s="96">
        <f t="shared" si="302"/>
        <v>0</v>
      </c>
    </row>
    <row r="1368" spans="2:42" s="97" customFormat="1" ht="52.8" x14ac:dyDescent="0.3">
      <c r="B1368" s="79">
        <f t="shared" si="303"/>
        <v>1365</v>
      </c>
      <c r="C1368" s="79"/>
      <c r="D1368" s="80" t="s">
        <v>94</v>
      </c>
      <c r="E1368" s="80"/>
      <c r="F1368" s="81"/>
      <c r="G1368" s="82" t="str">
        <f t="shared" si="304"/>
        <v xml:space="preserve">Группа от QF </v>
      </c>
      <c r="H1368" s="83"/>
      <c r="I1368" s="83"/>
      <c r="J1368" s="83"/>
      <c r="K1368" s="83"/>
      <c r="L1368" s="127"/>
      <c r="M1368" s="127"/>
      <c r="N1368" s="84"/>
      <c r="O1368" s="85"/>
      <c r="P1368" s="85"/>
      <c r="Q1368" s="85"/>
      <c r="R1368" s="86"/>
      <c r="S1368" s="80"/>
      <c r="T1368" s="87"/>
      <c r="U1368" s="88" t="str">
        <f t="shared" si="298"/>
        <v xml:space="preserve"> </v>
      </c>
      <c r="V1368" s="89"/>
      <c r="W1368" s="90" t="str">
        <f t="shared" si="299"/>
        <v xml:space="preserve"> </v>
      </c>
      <c r="X1368" s="90"/>
      <c r="Y1368" s="90"/>
      <c r="Z1368" s="90"/>
      <c r="AA1368" s="90"/>
      <c r="AB1368" s="87" t="s">
        <v>74</v>
      </c>
      <c r="AC1368" s="76"/>
      <c r="AD1368" s="91">
        <f t="shared" si="294"/>
        <v>0</v>
      </c>
      <c r="AE1368" s="88" t="str">
        <f t="shared" si="300"/>
        <v xml:space="preserve"> </v>
      </c>
      <c r="AF1368" s="91" t="str">
        <f t="shared" si="295"/>
        <v xml:space="preserve"> </v>
      </c>
      <c r="AG1368" s="78"/>
      <c r="AH1368" s="78"/>
      <c r="AI1368" s="78"/>
      <c r="AK1368" s="94" t="str">
        <f t="shared" si="296"/>
        <v>≤60</v>
      </c>
      <c r="AL1368" s="94">
        <f t="shared" ca="1" si="297"/>
        <v>30</v>
      </c>
      <c r="AM1368" s="95">
        <f t="shared" si="305"/>
        <v>0</v>
      </c>
      <c r="AN1368" s="95">
        <f t="shared" si="306"/>
        <v>0</v>
      </c>
      <c r="AO1368" s="96">
        <f t="shared" si="301"/>
        <v>0</v>
      </c>
      <c r="AP1368" s="96">
        <f t="shared" si="302"/>
        <v>0</v>
      </c>
    </row>
    <row r="1369" spans="2:42" s="97" customFormat="1" ht="52.8" x14ac:dyDescent="0.3">
      <c r="B1369" s="79">
        <f t="shared" si="303"/>
        <v>1366</v>
      </c>
      <c r="C1369" s="79"/>
      <c r="D1369" s="80" t="s">
        <v>94</v>
      </c>
      <c r="E1369" s="80"/>
      <c r="F1369" s="81"/>
      <c r="G1369" s="82" t="str">
        <f t="shared" si="304"/>
        <v xml:space="preserve">Группа от QF </v>
      </c>
      <c r="H1369" s="83"/>
      <c r="I1369" s="83"/>
      <c r="J1369" s="83"/>
      <c r="K1369" s="83"/>
      <c r="L1369" s="127"/>
      <c r="M1369" s="127"/>
      <c r="N1369" s="84"/>
      <c r="O1369" s="85"/>
      <c r="P1369" s="85"/>
      <c r="Q1369" s="85"/>
      <c r="R1369" s="86"/>
      <c r="S1369" s="80"/>
      <c r="T1369" s="87"/>
      <c r="U1369" s="88" t="str">
        <f t="shared" si="298"/>
        <v xml:space="preserve"> </v>
      </c>
      <c r="V1369" s="89"/>
      <c r="W1369" s="90" t="str">
        <f t="shared" si="299"/>
        <v xml:space="preserve"> </v>
      </c>
      <c r="X1369" s="90"/>
      <c r="Y1369" s="90"/>
      <c r="Z1369" s="90"/>
      <c r="AA1369" s="90"/>
      <c r="AB1369" s="87" t="s">
        <v>74</v>
      </c>
      <c r="AC1369" s="76"/>
      <c r="AD1369" s="91">
        <f t="shared" si="294"/>
        <v>0</v>
      </c>
      <c r="AE1369" s="88" t="str">
        <f t="shared" si="300"/>
        <v xml:space="preserve"> </v>
      </c>
      <c r="AF1369" s="91" t="str">
        <f t="shared" si="295"/>
        <v xml:space="preserve"> </v>
      </c>
      <c r="AG1369" s="78"/>
      <c r="AH1369" s="78"/>
      <c r="AI1369" s="78"/>
      <c r="AK1369" s="94" t="str">
        <f t="shared" si="296"/>
        <v>≤60</v>
      </c>
      <c r="AL1369" s="94">
        <f t="shared" ca="1" si="297"/>
        <v>33</v>
      </c>
      <c r="AM1369" s="95">
        <f t="shared" si="305"/>
        <v>0</v>
      </c>
      <c r="AN1369" s="95">
        <f t="shared" si="306"/>
        <v>0</v>
      </c>
      <c r="AO1369" s="96">
        <f t="shared" si="301"/>
        <v>0</v>
      </c>
      <c r="AP1369" s="96">
        <f t="shared" si="302"/>
        <v>0</v>
      </c>
    </row>
    <row r="1370" spans="2:42" s="97" customFormat="1" ht="52.8" x14ac:dyDescent="0.3">
      <c r="B1370" s="79">
        <f t="shared" si="303"/>
        <v>1367</v>
      </c>
      <c r="C1370" s="79"/>
      <c r="D1370" s="80" t="s">
        <v>94</v>
      </c>
      <c r="E1370" s="80"/>
      <c r="F1370" s="81"/>
      <c r="G1370" s="82" t="str">
        <f t="shared" si="304"/>
        <v xml:space="preserve">Группа от QF </v>
      </c>
      <c r="H1370" s="83"/>
      <c r="I1370" s="83"/>
      <c r="J1370" s="83"/>
      <c r="K1370" s="83"/>
      <c r="L1370" s="127"/>
      <c r="M1370" s="127"/>
      <c r="N1370" s="84"/>
      <c r="O1370" s="85"/>
      <c r="P1370" s="85"/>
      <c r="Q1370" s="85"/>
      <c r="R1370" s="86"/>
      <c r="S1370" s="80"/>
      <c r="T1370" s="87"/>
      <c r="U1370" s="88" t="str">
        <f t="shared" si="298"/>
        <v xml:space="preserve"> </v>
      </c>
      <c r="V1370" s="89"/>
      <c r="W1370" s="90" t="str">
        <f t="shared" si="299"/>
        <v xml:space="preserve"> </v>
      </c>
      <c r="X1370" s="90"/>
      <c r="Y1370" s="90"/>
      <c r="Z1370" s="90"/>
      <c r="AA1370" s="90"/>
      <c r="AB1370" s="87" t="s">
        <v>74</v>
      </c>
      <c r="AC1370" s="76"/>
      <c r="AD1370" s="91">
        <f t="shared" si="294"/>
        <v>0</v>
      </c>
      <c r="AE1370" s="88" t="str">
        <f t="shared" si="300"/>
        <v xml:space="preserve"> </v>
      </c>
      <c r="AF1370" s="91" t="str">
        <f t="shared" si="295"/>
        <v xml:space="preserve"> </v>
      </c>
      <c r="AG1370" s="78"/>
      <c r="AH1370" s="78"/>
      <c r="AI1370" s="78"/>
      <c r="AK1370" s="94" t="str">
        <f t="shared" si="296"/>
        <v>≤60</v>
      </c>
      <c r="AL1370" s="94">
        <f t="shared" ca="1" si="297"/>
        <v>35</v>
      </c>
      <c r="AM1370" s="95">
        <f t="shared" si="305"/>
        <v>0</v>
      </c>
      <c r="AN1370" s="95">
        <f t="shared" si="306"/>
        <v>0</v>
      </c>
      <c r="AO1370" s="96">
        <f t="shared" si="301"/>
        <v>0</v>
      </c>
      <c r="AP1370" s="96">
        <f t="shared" si="302"/>
        <v>0</v>
      </c>
    </row>
    <row r="1371" spans="2:42" s="97" customFormat="1" ht="52.8" x14ac:dyDescent="0.3">
      <c r="B1371" s="79">
        <f t="shared" si="303"/>
        <v>1368</v>
      </c>
      <c r="C1371" s="79"/>
      <c r="D1371" s="80" t="s">
        <v>94</v>
      </c>
      <c r="E1371" s="80"/>
      <c r="F1371" s="81"/>
      <c r="G1371" s="82" t="str">
        <f t="shared" si="304"/>
        <v xml:space="preserve">Группа от QF </v>
      </c>
      <c r="H1371" s="83"/>
      <c r="I1371" s="83"/>
      <c r="J1371" s="83"/>
      <c r="K1371" s="83"/>
      <c r="L1371" s="127"/>
      <c r="M1371" s="127"/>
      <c r="N1371" s="84"/>
      <c r="O1371" s="85"/>
      <c r="P1371" s="85"/>
      <c r="Q1371" s="85"/>
      <c r="R1371" s="86"/>
      <c r="S1371" s="80"/>
      <c r="T1371" s="87"/>
      <c r="U1371" s="88" t="str">
        <f t="shared" si="298"/>
        <v xml:space="preserve"> </v>
      </c>
      <c r="V1371" s="89"/>
      <c r="W1371" s="90" t="str">
        <f t="shared" si="299"/>
        <v xml:space="preserve"> </v>
      </c>
      <c r="X1371" s="90"/>
      <c r="Y1371" s="90"/>
      <c r="Z1371" s="90"/>
      <c r="AA1371" s="90"/>
      <c r="AB1371" s="87" t="s">
        <v>74</v>
      </c>
      <c r="AC1371" s="76"/>
      <c r="AD1371" s="91">
        <f t="shared" si="294"/>
        <v>0</v>
      </c>
      <c r="AE1371" s="88" t="str">
        <f t="shared" si="300"/>
        <v xml:space="preserve"> </v>
      </c>
      <c r="AF1371" s="91" t="str">
        <f t="shared" si="295"/>
        <v xml:space="preserve"> </v>
      </c>
      <c r="AG1371" s="78"/>
      <c r="AH1371" s="78"/>
      <c r="AI1371" s="78"/>
      <c r="AK1371" s="94" t="str">
        <f t="shared" si="296"/>
        <v>≤60</v>
      </c>
      <c r="AL1371" s="94">
        <f t="shared" ca="1" si="297"/>
        <v>49</v>
      </c>
      <c r="AM1371" s="95">
        <f t="shared" si="305"/>
        <v>0</v>
      </c>
      <c r="AN1371" s="95">
        <f t="shared" si="306"/>
        <v>0</v>
      </c>
      <c r="AO1371" s="96">
        <f t="shared" si="301"/>
        <v>0</v>
      </c>
      <c r="AP1371" s="96">
        <f t="shared" si="302"/>
        <v>0</v>
      </c>
    </row>
    <row r="1372" spans="2:42" s="97" customFormat="1" ht="52.8" x14ac:dyDescent="0.3">
      <c r="B1372" s="79">
        <f t="shared" si="303"/>
        <v>1369</v>
      </c>
      <c r="C1372" s="79"/>
      <c r="D1372" s="80" t="s">
        <v>94</v>
      </c>
      <c r="E1372" s="80"/>
      <c r="F1372" s="81"/>
      <c r="G1372" s="82" t="str">
        <f t="shared" si="304"/>
        <v xml:space="preserve">Группа от QF </v>
      </c>
      <c r="H1372" s="83"/>
      <c r="I1372" s="83"/>
      <c r="J1372" s="83"/>
      <c r="K1372" s="83"/>
      <c r="L1372" s="127"/>
      <c r="M1372" s="127"/>
      <c r="N1372" s="84"/>
      <c r="O1372" s="85"/>
      <c r="P1372" s="85"/>
      <c r="Q1372" s="85"/>
      <c r="R1372" s="86"/>
      <c r="S1372" s="80"/>
      <c r="T1372" s="87"/>
      <c r="U1372" s="88" t="str">
        <f t="shared" si="298"/>
        <v xml:space="preserve"> </v>
      </c>
      <c r="V1372" s="89"/>
      <c r="W1372" s="90" t="str">
        <f t="shared" si="299"/>
        <v xml:space="preserve"> </v>
      </c>
      <c r="X1372" s="90"/>
      <c r="Y1372" s="90"/>
      <c r="Z1372" s="90"/>
      <c r="AA1372" s="90"/>
      <c r="AB1372" s="87" t="s">
        <v>74</v>
      </c>
      <c r="AC1372" s="76"/>
      <c r="AD1372" s="91">
        <f t="shared" si="294"/>
        <v>0</v>
      </c>
      <c r="AE1372" s="88" t="str">
        <f t="shared" si="300"/>
        <v xml:space="preserve"> </v>
      </c>
      <c r="AF1372" s="91" t="str">
        <f t="shared" si="295"/>
        <v xml:space="preserve"> </v>
      </c>
      <c r="AG1372" s="78"/>
      <c r="AH1372" s="78"/>
      <c r="AI1372" s="78"/>
      <c r="AK1372" s="94" t="str">
        <f t="shared" si="296"/>
        <v>≤60</v>
      </c>
      <c r="AL1372" s="94">
        <f t="shared" ca="1" si="297"/>
        <v>25</v>
      </c>
      <c r="AM1372" s="95">
        <f t="shared" si="305"/>
        <v>0</v>
      </c>
      <c r="AN1372" s="95">
        <f t="shared" si="306"/>
        <v>0</v>
      </c>
      <c r="AO1372" s="96">
        <f t="shared" si="301"/>
        <v>0</v>
      </c>
      <c r="AP1372" s="96">
        <f t="shared" si="302"/>
        <v>0</v>
      </c>
    </row>
    <row r="1373" spans="2:42" s="97" customFormat="1" ht="52.8" x14ac:dyDescent="0.3">
      <c r="B1373" s="79">
        <f t="shared" si="303"/>
        <v>1370</v>
      </c>
      <c r="C1373" s="79"/>
      <c r="D1373" s="80" t="s">
        <v>94</v>
      </c>
      <c r="E1373" s="80"/>
      <c r="F1373" s="81"/>
      <c r="G1373" s="82" t="str">
        <f t="shared" si="304"/>
        <v xml:space="preserve">Группа от QF </v>
      </c>
      <c r="H1373" s="83"/>
      <c r="I1373" s="83"/>
      <c r="J1373" s="83"/>
      <c r="K1373" s="83"/>
      <c r="L1373" s="127"/>
      <c r="M1373" s="127"/>
      <c r="N1373" s="84"/>
      <c r="O1373" s="85"/>
      <c r="P1373" s="85"/>
      <c r="Q1373" s="85"/>
      <c r="R1373" s="86"/>
      <c r="S1373" s="80"/>
      <c r="T1373" s="87"/>
      <c r="U1373" s="88" t="str">
        <f t="shared" si="298"/>
        <v xml:space="preserve"> </v>
      </c>
      <c r="V1373" s="89"/>
      <c r="W1373" s="90" t="str">
        <f t="shared" si="299"/>
        <v xml:space="preserve"> </v>
      </c>
      <c r="X1373" s="90"/>
      <c r="Y1373" s="90"/>
      <c r="Z1373" s="90"/>
      <c r="AA1373" s="90"/>
      <c r="AB1373" s="87" t="s">
        <v>74</v>
      </c>
      <c r="AC1373" s="76"/>
      <c r="AD1373" s="91">
        <f t="shared" si="294"/>
        <v>0</v>
      </c>
      <c r="AE1373" s="88" t="str">
        <f t="shared" si="300"/>
        <v xml:space="preserve"> </v>
      </c>
      <c r="AF1373" s="91" t="str">
        <f t="shared" si="295"/>
        <v xml:space="preserve"> </v>
      </c>
      <c r="AG1373" s="78"/>
      <c r="AH1373" s="78"/>
      <c r="AI1373" s="78"/>
      <c r="AK1373" s="94" t="str">
        <f t="shared" si="296"/>
        <v>≤60</v>
      </c>
      <c r="AL1373" s="94">
        <f t="shared" ca="1" si="297"/>
        <v>35</v>
      </c>
      <c r="AM1373" s="95">
        <f t="shared" si="305"/>
        <v>0</v>
      </c>
      <c r="AN1373" s="95">
        <f t="shared" si="306"/>
        <v>0</v>
      </c>
      <c r="AO1373" s="96">
        <f t="shared" si="301"/>
        <v>0</v>
      </c>
      <c r="AP1373" s="96">
        <f t="shared" si="302"/>
        <v>0</v>
      </c>
    </row>
    <row r="1374" spans="2:42" s="97" customFormat="1" ht="52.8" x14ac:dyDescent="0.3">
      <c r="B1374" s="79">
        <f t="shared" si="303"/>
        <v>1371</v>
      </c>
      <c r="C1374" s="79"/>
      <c r="D1374" s="80" t="s">
        <v>94</v>
      </c>
      <c r="E1374" s="80"/>
      <c r="F1374" s="81"/>
      <c r="G1374" s="82" t="str">
        <f t="shared" si="304"/>
        <v xml:space="preserve">Группа от QF </v>
      </c>
      <c r="H1374" s="83"/>
      <c r="I1374" s="83"/>
      <c r="J1374" s="83"/>
      <c r="K1374" s="83"/>
      <c r="L1374" s="127"/>
      <c r="M1374" s="127"/>
      <c r="N1374" s="84"/>
      <c r="O1374" s="85"/>
      <c r="P1374" s="85"/>
      <c r="Q1374" s="85"/>
      <c r="R1374" s="86"/>
      <c r="S1374" s="80"/>
      <c r="T1374" s="87"/>
      <c r="U1374" s="88" t="str">
        <f t="shared" si="298"/>
        <v xml:space="preserve"> </v>
      </c>
      <c r="V1374" s="89"/>
      <c r="W1374" s="90" t="str">
        <f t="shared" si="299"/>
        <v xml:space="preserve"> </v>
      </c>
      <c r="X1374" s="90"/>
      <c r="Y1374" s="90"/>
      <c r="Z1374" s="90"/>
      <c r="AA1374" s="90"/>
      <c r="AB1374" s="87" t="s">
        <v>74</v>
      </c>
      <c r="AC1374" s="76"/>
      <c r="AD1374" s="91">
        <f t="shared" si="294"/>
        <v>0</v>
      </c>
      <c r="AE1374" s="88" t="str">
        <f t="shared" si="300"/>
        <v xml:space="preserve"> </v>
      </c>
      <c r="AF1374" s="91" t="str">
        <f t="shared" si="295"/>
        <v xml:space="preserve"> </v>
      </c>
      <c r="AG1374" s="78"/>
      <c r="AH1374" s="78"/>
      <c r="AI1374" s="78"/>
      <c r="AK1374" s="94" t="str">
        <f t="shared" si="296"/>
        <v>≤60</v>
      </c>
      <c r="AL1374" s="94">
        <f t="shared" ca="1" si="297"/>
        <v>30</v>
      </c>
      <c r="AM1374" s="95">
        <f t="shared" si="305"/>
        <v>0</v>
      </c>
      <c r="AN1374" s="95">
        <f t="shared" si="306"/>
        <v>0</v>
      </c>
      <c r="AO1374" s="96">
        <f t="shared" si="301"/>
        <v>0</v>
      </c>
      <c r="AP1374" s="96">
        <f t="shared" si="302"/>
        <v>0</v>
      </c>
    </row>
    <row r="1375" spans="2:42" s="97" customFormat="1" ht="52.8" x14ac:dyDescent="0.3">
      <c r="B1375" s="79">
        <f t="shared" si="303"/>
        <v>1372</v>
      </c>
      <c r="C1375" s="79"/>
      <c r="D1375" s="80" t="s">
        <v>94</v>
      </c>
      <c r="E1375" s="80"/>
      <c r="F1375" s="81"/>
      <c r="G1375" s="82" t="str">
        <f t="shared" si="304"/>
        <v xml:space="preserve">Группа от QF </v>
      </c>
      <c r="H1375" s="83"/>
      <c r="I1375" s="83"/>
      <c r="J1375" s="83"/>
      <c r="K1375" s="83"/>
      <c r="L1375" s="127"/>
      <c r="M1375" s="127"/>
      <c r="N1375" s="84"/>
      <c r="O1375" s="85"/>
      <c r="P1375" s="85"/>
      <c r="Q1375" s="85"/>
      <c r="R1375" s="86"/>
      <c r="S1375" s="80"/>
      <c r="T1375" s="87"/>
      <c r="U1375" s="88" t="str">
        <f t="shared" si="298"/>
        <v xml:space="preserve"> </v>
      </c>
      <c r="V1375" s="89"/>
      <c r="W1375" s="90" t="str">
        <f t="shared" si="299"/>
        <v xml:space="preserve"> </v>
      </c>
      <c r="X1375" s="90"/>
      <c r="Y1375" s="90"/>
      <c r="Z1375" s="90"/>
      <c r="AA1375" s="90"/>
      <c r="AB1375" s="87" t="s">
        <v>74</v>
      </c>
      <c r="AC1375" s="76"/>
      <c r="AD1375" s="91">
        <f t="shared" si="294"/>
        <v>0</v>
      </c>
      <c r="AE1375" s="88" t="str">
        <f t="shared" si="300"/>
        <v xml:space="preserve"> </v>
      </c>
      <c r="AF1375" s="91" t="str">
        <f t="shared" si="295"/>
        <v xml:space="preserve"> </v>
      </c>
      <c r="AG1375" s="78"/>
      <c r="AH1375" s="78"/>
      <c r="AI1375" s="78"/>
      <c r="AK1375" s="94" t="str">
        <f t="shared" si="296"/>
        <v>≤60</v>
      </c>
      <c r="AL1375" s="94">
        <f t="shared" ca="1" si="297"/>
        <v>29</v>
      </c>
      <c r="AM1375" s="95">
        <f t="shared" si="305"/>
        <v>0</v>
      </c>
      <c r="AN1375" s="95">
        <f t="shared" si="306"/>
        <v>0</v>
      </c>
      <c r="AO1375" s="96">
        <f t="shared" si="301"/>
        <v>0</v>
      </c>
      <c r="AP1375" s="96">
        <f t="shared" si="302"/>
        <v>0</v>
      </c>
    </row>
    <row r="1376" spans="2:42" s="97" customFormat="1" ht="52.8" x14ac:dyDescent="0.3">
      <c r="B1376" s="79">
        <f t="shared" si="303"/>
        <v>1373</v>
      </c>
      <c r="C1376" s="79"/>
      <c r="D1376" s="80" t="s">
        <v>94</v>
      </c>
      <c r="E1376" s="80"/>
      <c r="F1376" s="81"/>
      <c r="G1376" s="82" t="str">
        <f t="shared" si="304"/>
        <v xml:space="preserve">Группа от QF </v>
      </c>
      <c r="H1376" s="83"/>
      <c r="I1376" s="83"/>
      <c r="J1376" s="83"/>
      <c r="K1376" s="83"/>
      <c r="L1376" s="127"/>
      <c r="M1376" s="127"/>
      <c r="N1376" s="84"/>
      <c r="O1376" s="85"/>
      <c r="P1376" s="85"/>
      <c r="Q1376" s="85"/>
      <c r="R1376" s="86"/>
      <c r="S1376" s="80"/>
      <c r="T1376" s="87"/>
      <c r="U1376" s="88" t="str">
        <f t="shared" si="298"/>
        <v xml:space="preserve"> </v>
      </c>
      <c r="V1376" s="89"/>
      <c r="W1376" s="90" t="str">
        <f t="shared" si="299"/>
        <v xml:space="preserve"> </v>
      </c>
      <c r="X1376" s="90"/>
      <c r="Y1376" s="90"/>
      <c r="Z1376" s="90"/>
      <c r="AA1376" s="90"/>
      <c r="AB1376" s="87" t="s">
        <v>74</v>
      </c>
      <c r="AC1376" s="76"/>
      <c r="AD1376" s="91">
        <f t="shared" si="294"/>
        <v>0</v>
      </c>
      <c r="AE1376" s="88" t="str">
        <f t="shared" si="300"/>
        <v xml:space="preserve"> </v>
      </c>
      <c r="AF1376" s="91" t="str">
        <f t="shared" si="295"/>
        <v xml:space="preserve"> </v>
      </c>
      <c r="AG1376" s="78"/>
      <c r="AH1376" s="78"/>
      <c r="AI1376" s="78"/>
      <c r="AK1376" s="94" t="str">
        <f t="shared" si="296"/>
        <v>≤60</v>
      </c>
      <c r="AL1376" s="94">
        <f t="shared" ca="1" si="297"/>
        <v>42</v>
      </c>
      <c r="AM1376" s="95">
        <f t="shared" si="305"/>
        <v>0</v>
      </c>
      <c r="AN1376" s="95">
        <f t="shared" si="306"/>
        <v>0</v>
      </c>
      <c r="AO1376" s="96">
        <f t="shared" si="301"/>
        <v>0</v>
      </c>
      <c r="AP1376" s="96">
        <f t="shared" si="302"/>
        <v>0</v>
      </c>
    </row>
    <row r="1377" spans="2:42" s="97" customFormat="1" ht="52.8" x14ac:dyDescent="0.3">
      <c r="B1377" s="79">
        <f t="shared" si="303"/>
        <v>1374</v>
      </c>
      <c r="C1377" s="79"/>
      <c r="D1377" s="80" t="s">
        <v>94</v>
      </c>
      <c r="E1377" s="80"/>
      <c r="F1377" s="81"/>
      <c r="G1377" s="82" t="str">
        <f t="shared" si="304"/>
        <v xml:space="preserve">Группа от QF </v>
      </c>
      <c r="H1377" s="83"/>
      <c r="I1377" s="83"/>
      <c r="J1377" s="83"/>
      <c r="K1377" s="83"/>
      <c r="L1377" s="127"/>
      <c r="M1377" s="127"/>
      <c r="N1377" s="84"/>
      <c r="O1377" s="85"/>
      <c r="P1377" s="85"/>
      <c r="Q1377" s="85"/>
      <c r="R1377" s="86"/>
      <c r="S1377" s="80"/>
      <c r="T1377" s="87"/>
      <c r="U1377" s="88" t="str">
        <f t="shared" si="298"/>
        <v xml:space="preserve"> </v>
      </c>
      <c r="V1377" s="89"/>
      <c r="W1377" s="90" t="str">
        <f t="shared" si="299"/>
        <v xml:space="preserve"> </v>
      </c>
      <c r="X1377" s="90"/>
      <c r="Y1377" s="90"/>
      <c r="Z1377" s="90"/>
      <c r="AA1377" s="90"/>
      <c r="AB1377" s="87" t="s">
        <v>74</v>
      </c>
      <c r="AC1377" s="76"/>
      <c r="AD1377" s="91">
        <f t="shared" si="294"/>
        <v>0</v>
      </c>
      <c r="AE1377" s="88" t="str">
        <f t="shared" si="300"/>
        <v xml:space="preserve"> </v>
      </c>
      <c r="AF1377" s="91" t="str">
        <f t="shared" si="295"/>
        <v xml:space="preserve"> </v>
      </c>
      <c r="AG1377" s="78"/>
      <c r="AH1377" s="78"/>
      <c r="AI1377" s="78"/>
      <c r="AK1377" s="94" t="str">
        <f t="shared" si="296"/>
        <v>≤60</v>
      </c>
      <c r="AL1377" s="94">
        <f t="shared" ca="1" si="297"/>
        <v>44</v>
      </c>
      <c r="AM1377" s="95">
        <f t="shared" si="305"/>
        <v>0</v>
      </c>
      <c r="AN1377" s="95">
        <f t="shared" si="306"/>
        <v>0</v>
      </c>
      <c r="AO1377" s="96">
        <f t="shared" si="301"/>
        <v>0</v>
      </c>
      <c r="AP1377" s="96">
        <f t="shared" si="302"/>
        <v>0</v>
      </c>
    </row>
    <row r="1378" spans="2:42" s="97" customFormat="1" ht="52.8" x14ac:dyDescent="0.3">
      <c r="B1378" s="79">
        <f t="shared" si="303"/>
        <v>1375</v>
      </c>
      <c r="C1378" s="79"/>
      <c r="D1378" s="80" t="s">
        <v>94</v>
      </c>
      <c r="E1378" s="80"/>
      <c r="F1378" s="81"/>
      <c r="G1378" s="82" t="str">
        <f t="shared" si="304"/>
        <v xml:space="preserve">Группа от QF </v>
      </c>
      <c r="H1378" s="83"/>
      <c r="I1378" s="83"/>
      <c r="J1378" s="83"/>
      <c r="K1378" s="83"/>
      <c r="L1378" s="127"/>
      <c r="M1378" s="127"/>
      <c r="N1378" s="84"/>
      <c r="O1378" s="85"/>
      <c r="P1378" s="85"/>
      <c r="Q1378" s="85"/>
      <c r="R1378" s="86"/>
      <c r="S1378" s="80"/>
      <c r="T1378" s="87"/>
      <c r="U1378" s="88" t="str">
        <f t="shared" si="298"/>
        <v xml:space="preserve"> </v>
      </c>
      <c r="V1378" s="89"/>
      <c r="W1378" s="90" t="str">
        <f t="shared" si="299"/>
        <v xml:space="preserve"> </v>
      </c>
      <c r="X1378" s="90"/>
      <c r="Y1378" s="90"/>
      <c r="Z1378" s="90"/>
      <c r="AA1378" s="90"/>
      <c r="AB1378" s="87" t="s">
        <v>74</v>
      </c>
      <c r="AC1378" s="76"/>
      <c r="AD1378" s="91">
        <f t="shared" si="294"/>
        <v>0</v>
      </c>
      <c r="AE1378" s="88" t="str">
        <f t="shared" si="300"/>
        <v xml:space="preserve"> </v>
      </c>
      <c r="AF1378" s="91" t="str">
        <f t="shared" si="295"/>
        <v xml:space="preserve"> </v>
      </c>
      <c r="AG1378" s="78"/>
      <c r="AH1378" s="78"/>
      <c r="AI1378" s="78"/>
      <c r="AK1378" s="94" t="str">
        <f t="shared" si="296"/>
        <v>≤60</v>
      </c>
      <c r="AL1378" s="94">
        <f t="shared" ca="1" si="297"/>
        <v>48</v>
      </c>
      <c r="AM1378" s="95">
        <f t="shared" si="305"/>
        <v>0</v>
      </c>
      <c r="AN1378" s="95">
        <f t="shared" si="306"/>
        <v>0</v>
      </c>
      <c r="AO1378" s="96">
        <f t="shared" si="301"/>
        <v>0</v>
      </c>
      <c r="AP1378" s="96">
        <f t="shared" si="302"/>
        <v>0</v>
      </c>
    </row>
    <row r="1379" spans="2:42" s="97" customFormat="1" ht="52.8" x14ac:dyDescent="0.3">
      <c r="B1379" s="79">
        <f t="shared" si="303"/>
        <v>1376</v>
      </c>
      <c r="C1379" s="79"/>
      <c r="D1379" s="80" t="s">
        <v>94</v>
      </c>
      <c r="E1379" s="80"/>
      <c r="F1379" s="81"/>
      <c r="G1379" s="82" t="str">
        <f t="shared" si="304"/>
        <v xml:space="preserve">Группа от QF </v>
      </c>
      <c r="H1379" s="83"/>
      <c r="I1379" s="83"/>
      <c r="J1379" s="83"/>
      <c r="K1379" s="83"/>
      <c r="L1379" s="127"/>
      <c r="M1379" s="127"/>
      <c r="N1379" s="84"/>
      <c r="O1379" s="85"/>
      <c r="P1379" s="85"/>
      <c r="Q1379" s="85"/>
      <c r="R1379" s="86"/>
      <c r="S1379" s="80"/>
      <c r="T1379" s="87"/>
      <c r="U1379" s="88" t="str">
        <f t="shared" si="298"/>
        <v xml:space="preserve"> </v>
      </c>
      <c r="V1379" s="89"/>
      <c r="W1379" s="90" t="str">
        <f t="shared" si="299"/>
        <v xml:space="preserve"> </v>
      </c>
      <c r="X1379" s="90"/>
      <c r="Y1379" s="90"/>
      <c r="Z1379" s="90"/>
      <c r="AA1379" s="90"/>
      <c r="AB1379" s="87" t="s">
        <v>74</v>
      </c>
      <c r="AC1379" s="76"/>
      <c r="AD1379" s="91">
        <f t="shared" si="294"/>
        <v>0</v>
      </c>
      <c r="AE1379" s="88" t="str">
        <f t="shared" si="300"/>
        <v xml:space="preserve"> </v>
      </c>
      <c r="AF1379" s="91" t="str">
        <f t="shared" si="295"/>
        <v xml:space="preserve"> </v>
      </c>
      <c r="AG1379" s="78"/>
      <c r="AH1379" s="78"/>
      <c r="AI1379" s="78"/>
      <c r="AK1379" s="94" t="str">
        <f t="shared" si="296"/>
        <v>≤60</v>
      </c>
      <c r="AL1379" s="94">
        <f t="shared" ca="1" si="297"/>
        <v>38</v>
      </c>
      <c r="AM1379" s="95">
        <f t="shared" si="305"/>
        <v>0</v>
      </c>
      <c r="AN1379" s="95">
        <f t="shared" si="306"/>
        <v>0</v>
      </c>
      <c r="AO1379" s="96">
        <f t="shared" si="301"/>
        <v>0</v>
      </c>
      <c r="AP1379" s="96">
        <f t="shared" si="302"/>
        <v>0</v>
      </c>
    </row>
    <row r="1380" spans="2:42" s="97" customFormat="1" ht="52.8" x14ac:dyDescent="0.3">
      <c r="B1380" s="79">
        <f t="shared" si="303"/>
        <v>1377</v>
      </c>
      <c r="C1380" s="79"/>
      <c r="D1380" s="80" t="s">
        <v>94</v>
      </c>
      <c r="E1380" s="80"/>
      <c r="F1380" s="81"/>
      <c r="G1380" s="82" t="str">
        <f t="shared" si="304"/>
        <v xml:space="preserve">Группа от QF </v>
      </c>
      <c r="H1380" s="83"/>
      <c r="I1380" s="83"/>
      <c r="J1380" s="83"/>
      <c r="K1380" s="83"/>
      <c r="L1380" s="127"/>
      <c r="M1380" s="127"/>
      <c r="N1380" s="84"/>
      <c r="O1380" s="85"/>
      <c r="P1380" s="85"/>
      <c r="Q1380" s="85"/>
      <c r="R1380" s="86"/>
      <c r="S1380" s="80"/>
      <c r="T1380" s="87"/>
      <c r="U1380" s="88" t="str">
        <f t="shared" si="298"/>
        <v xml:space="preserve"> </v>
      </c>
      <c r="V1380" s="89"/>
      <c r="W1380" s="90" t="str">
        <f t="shared" si="299"/>
        <v xml:space="preserve"> </v>
      </c>
      <c r="X1380" s="90"/>
      <c r="Y1380" s="90"/>
      <c r="Z1380" s="90"/>
      <c r="AA1380" s="90"/>
      <c r="AB1380" s="87" t="s">
        <v>74</v>
      </c>
      <c r="AC1380" s="76"/>
      <c r="AD1380" s="91">
        <f t="shared" si="294"/>
        <v>0</v>
      </c>
      <c r="AE1380" s="88" t="str">
        <f t="shared" si="300"/>
        <v xml:space="preserve"> </v>
      </c>
      <c r="AF1380" s="91" t="str">
        <f t="shared" si="295"/>
        <v xml:space="preserve"> </v>
      </c>
      <c r="AG1380" s="78"/>
      <c r="AH1380" s="78"/>
      <c r="AI1380" s="78"/>
      <c r="AK1380" s="94" t="str">
        <f t="shared" si="296"/>
        <v>≤60</v>
      </c>
      <c r="AL1380" s="94">
        <f t="shared" ca="1" si="297"/>
        <v>32</v>
      </c>
      <c r="AM1380" s="95">
        <f t="shared" si="305"/>
        <v>0</v>
      </c>
      <c r="AN1380" s="95">
        <f t="shared" si="306"/>
        <v>0</v>
      </c>
      <c r="AO1380" s="96">
        <f t="shared" si="301"/>
        <v>0</v>
      </c>
      <c r="AP1380" s="96">
        <f t="shared" si="302"/>
        <v>0</v>
      </c>
    </row>
    <row r="1381" spans="2:42" s="97" customFormat="1" ht="52.8" x14ac:dyDescent="0.3">
      <c r="B1381" s="79">
        <f t="shared" si="303"/>
        <v>1378</v>
      </c>
      <c r="C1381" s="79"/>
      <c r="D1381" s="80" t="s">
        <v>94</v>
      </c>
      <c r="E1381" s="80"/>
      <c r="F1381" s="81"/>
      <c r="G1381" s="82" t="str">
        <f t="shared" si="304"/>
        <v xml:space="preserve">Группа от QF </v>
      </c>
      <c r="H1381" s="83"/>
      <c r="I1381" s="83"/>
      <c r="J1381" s="83"/>
      <c r="K1381" s="83"/>
      <c r="L1381" s="127"/>
      <c r="M1381" s="127"/>
      <c r="N1381" s="84"/>
      <c r="O1381" s="85"/>
      <c r="P1381" s="85"/>
      <c r="Q1381" s="85"/>
      <c r="R1381" s="86"/>
      <c r="S1381" s="80"/>
      <c r="T1381" s="87"/>
      <c r="U1381" s="88" t="str">
        <f t="shared" si="298"/>
        <v xml:space="preserve"> </v>
      </c>
      <c r="V1381" s="89"/>
      <c r="W1381" s="90" t="str">
        <f t="shared" si="299"/>
        <v xml:space="preserve"> </v>
      </c>
      <c r="X1381" s="90"/>
      <c r="Y1381" s="90"/>
      <c r="Z1381" s="90"/>
      <c r="AA1381" s="90"/>
      <c r="AB1381" s="87" t="s">
        <v>74</v>
      </c>
      <c r="AC1381" s="76"/>
      <c r="AD1381" s="91">
        <f t="shared" si="294"/>
        <v>0</v>
      </c>
      <c r="AE1381" s="88" t="str">
        <f t="shared" si="300"/>
        <v xml:space="preserve"> </v>
      </c>
      <c r="AF1381" s="91" t="str">
        <f t="shared" si="295"/>
        <v xml:space="preserve"> </v>
      </c>
      <c r="AG1381" s="78"/>
      <c r="AH1381" s="78"/>
      <c r="AI1381" s="78"/>
      <c r="AK1381" s="94" t="str">
        <f t="shared" si="296"/>
        <v>≤60</v>
      </c>
      <c r="AL1381" s="94">
        <f t="shared" ca="1" si="297"/>
        <v>24</v>
      </c>
      <c r="AM1381" s="95">
        <f t="shared" si="305"/>
        <v>0</v>
      </c>
      <c r="AN1381" s="95">
        <f t="shared" si="306"/>
        <v>0</v>
      </c>
      <c r="AO1381" s="96">
        <f t="shared" si="301"/>
        <v>0</v>
      </c>
      <c r="AP1381" s="96">
        <f t="shared" si="302"/>
        <v>0</v>
      </c>
    </row>
    <row r="1382" spans="2:42" s="97" customFormat="1" ht="52.8" x14ac:dyDescent="0.3">
      <c r="B1382" s="79">
        <f t="shared" si="303"/>
        <v>1379</v>
      </c>
      <c r="C1382" s="79"/>
      <c r="D1382" s="80" t="s">
        <v>94</v>
      </c>
      <c r="E1382" s="80"/>
      <c r="F1382" s="81"/>
      <c r="G1382" s="82" t="str">
        <f t="shared" si="304"/>
        <v xml:space="preserve">Группа от QF </v>
      </c>
      <c r="H1382" s="83"/>
      <c r="I1382" s="83"/>
      <c r="J1382" s="83"/>
      <c r="K1382" s="83"/>
      <c r="L1382" s="127"/>
      <c r="M1382" s="127"/>
      <c r="N1382" s="84"/>
      <c r="O1382" s="85"/>
      <c r="P1382" s="85"/>
      <c r="Q1382" s="85"/>
      <c r="R1382" s="86"/>
      <c r="S1382" s="80"/>
      <c r="T1382" s="87"/>
      <c r="U1382" s="88" t="str">
        <f t="shared" si="298"/>
        <v xml:space="preserve"> </v>
      </c>
      <c r="V1382" s="89"/>
      <c r="W1382" s="90" t="str">
        <f t="shared" si="299"/>
        <v xml:space="preserve"> </v>
      </c>
      <c r="X1382" s="90"/>
      <c r="Y1382" s="90"/>
      <c r="Z1382" s="90"/>
      <c r="AA1382" s="90"/>
      <c r="AB1382" s="87" t="s">
        <v>74</v>
      </c>
      <c r="AC1382" s="76"/>
      <c r="AD1382" s="91">
        <f t="shared" si="294"/>
        <v>0</v>
      </c>
      <c r="AE1382" s="88" t="str">
        <f t="shared" si="300"/>
        <v xml:space="preserve"> </v>
      </c>
      <c r="AF1382" s="91" t="str">
        <f t="shared" si="295"/>
        <v xml:space="preserve"> </v>
      </c>
      <c r="AG1382" s="78"/>
      <c r="AH1382" s="78"/>
      <c r="AI1382" s="78"/>
      <c r="AK1382" s="94" t="str">
        <f t="shared" si="296"/>
        <v>≤60</v>
      </c>
      <c r="AL1382" s="94">
        <f t="shared" ca="1" si="297"/>
        <v>40</v>
      </c>
      <c r="AM1382" s="95">
        <f t="shared" si="305"/>
        <v>0</v>
      </c>
      <c r="AN1382" s="95">
        <f t="shared" si="306"/>
        <v>0</v>
      </c>
      <c r="AO1382" s="96">
        <f t="shared" si="301"/>
        <v>0</v>
      </c>
      <c r="AP1382" s="96">
        <f t="shared" si="302"/>
        <v>0</v>
      </c>
    </row>
    <row r="1383" spans="2:42" s="97" customFormat="1" ht="52.8" x14ac:dyDescent="0.3">
      <c r="B1383" s="79">
        <f t="shared" si="303"/>
        <v>1380</v>
      </c>
      <c r="C1383" s="79"/>
      <c r="D1383" s="80" t="s">
        <v>94</v>
      </c>
      <c r="E1383" s="80"/>
      <c r="F1383" s="81"/>
      <c r="G1383" s="82" t="str">
        <f t="shared" si="304"/>
        <v xml:space="preserve">Группа от QF </v>
      </c>
      <c r="H1383" s="83"/>
      <c r="I1383" s="83"/>
      <c r="J1383" s="83"/>
      <c r="K1383" s="83"/>
      <c r="L1383" s="127"/>
      <c r="M1383" s="127"/>
      <c r="N1383" s="84"/>
      <c r="O1383" s="85"/>
      <c r="P1383" s="85"/>
      <c r="Q1383" s="85"/>
      <c r="R1383" s="86"/>
      <c r="S1383" s="80"/>
      <c r="T1383" s="87"/>
      <c r="U1383" s="88" t="str">
        <f t="shared" si="298"/>
        <v xml:space="preserve"> </v>
      </c>
      <c r="V1383" s="89"/>
      <c r="W1383" s="90" t="str">
        <f t="shared" si="299"/>
        <v xml:space="preserve"> </v>
      </c>
      <c r="X1383" s="90"/>
      <c r="Y1383" s="90"/>
      <c r="Z1383" s="90"/>
      <c r="AA1383" s="90"/>
      <c r="AB1383" s="87" t="s">
        <v>74</v>
      </c>
      <c r="AC1383" s="76"/>
      <c r="AD1383" s="91">
        <f t="shared" si="294"/>
        <v>0</v>
      </c>
      <c r="AE1383" s="88" t="str">
        <f t="shared" si="300"/>
        <v xml:space="preserve"> </v>
      </c>
      <c r="AF1383" s="91" t="str">
        <f t="shared" si="295"/>
        <v xml:space="preserve"> </v>
      </c>
      <c r="AG1383" s="78"/>
      <c r="AH1383" s="78"/>
      <c r="AI1383" s="78"/>
      <c r="AK1383" s="94" t="str">
        <f t="shared" si="296"/>
        <v>≤60</v>
      </c>
      <c r="AL1383" s="94">
        <f t="shared" ca="1" si="297"/>
        <v>46</v>
      </c>
      <c r="AM1383" s="95">
        <f t="shared" si="305"/>
        <v>0</v>
      </c>
      <c r="AN1383" s="95">
        <f t="shared" si="306"/>
        <v>0</v>
      </c>
      <c r="AO1383" s="96">
        <f t="shared" si="301"/>
        <v>0</v>
      </c>
      <c r="AP1383" s="96">
        <f t="shared" si="302"/>
        <v>0</v>
      </c>
    </row>
    <row r="1384" spans="2:42" s="97" customFormat="1" ht="52.8" x14ac:dyDescent="0.3">
      <c r="B1384" s="79">
        <f t="shared" si="303"/>
        <v>1381</v>
      </c>
      <c r="C1384" s="79"/>
      <c r="D1384" s="80" t="s">
        <v>94</v>
      </c>
      <c r="E1384" s="80"/>
      <c r="F1384" s="81"/>
      <c r="G1384" s="82" t="str">
        <f t="shared" si="304"/>
        <v xml:space="preserve">Группа от QF </v>
      </c>
      <c r="H1384" s="83"/>
      <c r="I1384" s="83"/>
      <c r="J1384" s="83"/>
      <c r="K1384" s="83"/>
      <c r="L1384" s="127"/>
      <c r="M1384" s="127"/>
      <c r="N1384" s="84"/>
      <c r="O1384" s="85"/>
      <c r="P1384" s="85"/>
      <c r="Q1384" s="85"/>
      <c r="R1384" s="86"/>
      <c r="S1384" s="80"/>
      <c r="T1384" s="87"/>
      <c r="U1384" s="88" t="str">
        <f t="shared" si="298"/>
        <v xml:space="preserve"> </v>
      </c>
      <c r="V1384" s="89"/>
      <c r="W1384" s="90" t="str">
        <f t="shared" si="299"/>
        <v xml:space="preserve"> </v>
      </c>
      <c r="X1384" s="90"/>
      <c r="Y1384" s="90"/>
      <c r="Z1384" s="90"/>
      <c r="AA1384" s="90"/>
      <c r="AB1384" s="87" t="s">
        <v>74</v>
      </c>
      <c r="AC1384" s="76"/>
      <c r="AD1384" s="91">
        <f t="shared" si="294"/>
        <v>0</v>
      </c>
      <c r="AE1384" s="88" t="str">
        <f t="shared" si="300"/>
        <v xml:space="preserve"> </v>
      </c>
      <c r="AF1384" s="91" t="str">
        <f t="shared" si="295"/>
        <v xml:space="preserve"> </v>
      </c>
      <c r="AG1384" s="78"/>
      <c r="AH1384" s="78"/>
      <c r="AI1384" s="78"/>
      <c r="AK1384" s="94" t="str">
        <f t="shared" si="296"/>
        <v>≤60</v>
      </c>
      <c r="AL1384" s="94">
        <f t="shared" ca="1" si="297"/>
        <v>34</v>
      </c>
      <c r="AM1384" s="95">
        <f t="shared" si="305"/>
        <v>0</v>
      </c>
      <c r="AN1384" s="95">
        <f t="shared" si="306"/>
        <v>0</v>
      </c>
      <c r="AO1384" s="96">
        <f t="shared" si="301"/>
        <v>0</v>
      </c>
      <c r="AP1384" s="96">
        <f t="shared" si="302"/>
        <v>0</v>
      </c>
    </row>
    <row r="1385" spans="2:42" s="97" customFormat="1" ht="52.8" x14ac:dyDescent="0.3">
      <c r="B1385" s="79">
        <f t="shared" si="303"/>
        <v>1382</v>
      </c>
      <c r="C1385" s="79"/>
      <c r="D1385" s="80" t="s">
        <v>94</v>
      </c>
      <c r="E1385" s="80"/>
      <c r="F1385" s="81"/>
      <c r="G1385" s="82" t="str">
        <f t="shared" si="304"/>
        <v xml:space="preserve">Группа от QF </v>
      </c>
      <c r="H1385" s="83"/>
      <c r="I1385" s="83"/>
      <c r="J1385" s="83"/>
      <c r="K1385" s="83"/>
      <c r="L1385" s="127"/>
      <c r="M1385" s="127"/>
      <c r="N1385" s="84"/>
      <c r="O1385" s="85"/>
      <c r="P1385" s="85"/>
      <c r="Q1385" s="85"/>
      <c r="R1385" s="86"/>
      <c r="S1385" s="80"/>
      <c r="T1385" s="87"/>
      <c r="U1385" s="88" t="str">
        <f t="shared" si="298"/>
        <v xml:space="preserve"> </v>
      </c>
      <c r="V1385" s="89"/>
      <c r="W1385" s="90" t="str">
        <f t="shared" si="299"/>
        <v xml:space="preserve"> </v>
      </c>
      <c r="X1385" s="90"/>
      <c r="Y1385" s="90"/>
      <c r="Z1385" s="90"/>
      <c r="AA1385" s="90"/>
      <c r="AB1385" s="87" t="s">
        <v>74</v>
      </c>
      <c r="AC1385" s="76"/>
      <c r="AD1385" s="91">
        <f t="shared" si="294"/>
        <v>0</v>
      </c>
      <c r="AE1385" s="88" t="str">
        <f t="shared" si="300"/>
        <v xml:space="preserve"> </v>
      </c>
      <c r="AF1385" s="91" t="str">
        <f t="shared" si="295"/>
        <v xml:space="preserve"> </v>
      </c>
      <c r="AG1385" s="78"/>
      <c r="AH1385" s="78"/>
      <c r="AI1385" s="78"/>
      <c r="AK1385" s="94" t="str">
        <f t="shared" si="296"/>
        <v>≤60</v>
      </c>
      <c r="AL1385" s="94">
        <f t="shared" ca="1" si="297"/>
        <v>33</v>
      </c>
      <c r="AM1385" s="95">
        <f t="shared" si="305"/>
        <v>0</v>
      </c>
      <c r="AN1385" s="95">
        <f t="shared" si="306"/>
        <v>0</v>
      </c>
      <c r="AO1385" s="96">
        <f t="shared" si="301"/>
        <v>0</v>
      </c>
      <c r="AP1385" s="96">
        <f t="shared" si="302"/>
        <v>0</v>
      </c>
    </row>
    <row r="1386" spans="2:42" s="97" customFormat="1" ht="52.8" x14ac:dyDescent="0.3">
      <c r="B1386" s="79">
        <f t="shared" si="303"/>
        <v>1383</v>
      </c>
      <c r="C1386" s="79"/>
      <c r="D1386" s="80" t="s">
        <v>94</v>
      </c>
      <c r="E1386" s="80"/>
      <c r="F1386" s="81"/>
      <c r="G1386" s="82" t="str">
        <f t="shared" si="304"/>
        <v xml:space="preserve">Группа от QF </v>
      </c>
      <c r="H1386" s="83"/>
      <c r="I1386" s="83"/>
      <c r="J1386" s="83"/>
      <c r="K1386" s="83"/>
      <c r="L1386" s="127"/>
      <c r="M1386" s="127"/>
      <c r="N1386" s="84"/>
      <c r="O1386" s="85"/>
      <c r="P1386" s="85"/>
      <c r="Q1386" s="85"/>
      <c r="R1386" s="86"/>
      <c r="S1386" s="80"/>
      <c r="T1386" s="87"/>
      <c r="U1386" s="88" t="str">
        <f t="shared" si="298"/>
        <v xml:space="preserve"> </v>
      </c>
      <c r="V1386" s="89"/>
      <c r="W1386" s="90" t="str">
        <f t="shared" si="299"/>
        <v xml:space="preserve"> </v>
      </c>
      <c r="X1386" s="90"/>
      <c r="Y1386" s="90"/>
      <c r="Z1386" s="90"/>
      <c r="AA1386" s="90"/>
      <c r="AB1386" s="87" t="s">
        <v>74</v>
      </c>
      <c r="AC1386" s="76"/>
      <c r="AD1386" s="91">
        <f t="shared" si="294"/>
        <v>0</v>
      </c>
      <c r="AE1386" s="88" t="str">
        <f t="shared" si="300"/>
        <v xml:space="preserve"> </v>
      </c>
      <c r="AF1386" s="91" t="str">
        <f t="shared" si="295"/>
        <v xml:space="preserve"> </v>
      </c>
      <c r="AG1386" s="78"/>
      <c r="AH1386" s="78"/>
      <c r="AI1386" s="78"/>
      <c r="AK1386" s="94" t="str">
        <f t="shared" si="296"/>
        <v>≤60</v>
      </c>
      <c r="AL1386" s="94">
        <f t="shared" ca="1" si="297"/>
        <v>20</v>
      </c>
      <c r="AM1386" s="95">
        <f t="shared" si="305"/>
        <v>0</v>
      </c>
      <c r="AN1386" s="95">
        <f t="shared" si="306"/>
        <v>0</v>
      </c>
      <c r="AO1386" s="96">
        <f t="shared" si="301"/>
        <v>0</v>
      </c>
      <c r="AP1386" s="96">
        <f t="shared" si="302"/>
        <v>0</v>
      </c>
    </row>
    <row r="1387" spans="2:42" s="97" customFormat="1" ht="52.8" x14ac:dyDescent="0.3">
      <c r="B1387" s="79">
        <f t="shared" si="303"/>
        <v>1384</v>
      </c>
      <c r="C1387" s="79"/>
      <c r="D1387" s="80" t="s">
        <v>94</v>
      </c>
      <c r="E1387" s="80"/>
      <c r="F1387" s="81"/>
      <c r="G1387" s="82" t="str">
        <f t="shared" si="304"/>
        <v xml:space="preserve">Группа от QF </v>
      </c>
      <c r="H1387" s="83"/>
      <c r="I1387" s="83"/>
      <c r="J1387" s="83"/>
      <c r="K1387" s="83"/>
      <c r="L1387" s="127"/>
      <c r="M1387" s="127"/>
      <c r="N1387" s="84"/>
      <c r="O1387" s="85"/>
      <c r="P1387" s="85"/>
      <c r="Q1387" s="85"/>
      <c r="R1387" s="86"/>
      <c r="S1387" s="80"/>
      <c r="T1387" s="87"/>
      <c r="U1387" s="88" t="str">
        <f t="shared" si="298"/>
        <v xml:space="preserve"> </v>
      </c>
      <c r="V1387" s="89"/>
      <c r="W1387" s="90" t="str">
        <f t="shared" si="299"/>
        <v xml:space="preserve"> </v>
      </c>
      <c r="X1387" s="90"/>
      <c r="Y1387" s="90"/>
      <c r="Z1387" s="90"/>
      <c r="AA1387" s="90"/>
      <c r="AB1387" s="87" t="s">
        <v>74</v>
      </c>
      <c r="AC1387" s="76"/>
      <c r="AD1387" s="91">
        <f t="shared" si="294"/>
        <v>0</v>
      </c>
      <c r="AE1387" s="88" t="str">
        <f t="shared" si="300"/>
        <v xml:space="preserve"> </v>
      </c>
      <c r="AF1387" s="91" t="str">
        <f t="shared" si="295"/>
        <v xml:space="preserve"> </v>
      </c>
      <c r="AG1387" s="78"/>
      <c r="AH1387" s="78"/>
      <c r="AI1387" s="78"/>
      <c r="AK1387" s="94" t="str">
        <f t="shared" si="296"/>
        <v>≤60</v>
      </c>
      <c r="AL1387" s="94">
        <f t="shared" ca="1" si="297"/>
        <v>29</v>
      </c>
      <c r="AM1387" s="95">
        <f t="shared" si="305"/>
        <v>0</v>
      </c>
      <c r="AN1387" s="95">
        <f t="shared" si="306"/>
        <v>0</v>
      </c>
      <c r="AO1387" s="96">
        <f t="shared" si="301"/>
        <v>0</v>
      </c>
      <c r="AP1387" s="96">
        <f t="shared" si="302"/>
        <v>0</v>
      </c>
    </row>
    <row r="1388" spans="2:42" s="97" customFormat="1" ht="52.8" x14ac:dyDescent="0.3">
      <c r="B1388" s="79">
        <f t="shared" si="303"/>
        <v>1385</v>
      </c>
      <c r="C1388" s="79"/>
      <c r="D1388" s="80" t="s">
        <v>94</v>
      </c>
      <c r="E1388" s="80"/>
      <c r="F1388" s="81"/>
      <c r="G1388" s="82" t="str">
        <f t="shared" si="304"/>
        <v xml:space="preserve">Группа от QF </v>
      </c>
      <c r="H1388" s="83"/>
      <c r="I1388" s="83"/>
      <c r="J1388" s="83"/>
      <c r="K1388" s="83"/>
      <c r="L1388" s="127"/>
      <c r="M1388" s="127"/>
      <c r="N1388" s="84"/>
      <c r="O1388" s="85"/>
      <c r="P1388" s="85"/>
      <c r="Q1388" s="85"/>
      <c r="R1388" s="86"/>
      <c r="S1388" s="80"/>
      <c r="T1388" s="87"/>
      <c r="U1388" s="88" t="str">
        <f t="shared" si="298"/>
        <v xml:space="preserve"> </v>
      </c>
      <c r="V1388" s="89"/>
      <c r="W1388" s="90" t="str">
        <f t="shared" si="299"/>
        <v xml:space="preserve"> </v>
      </c>
      <c r="X1388" s="90"/>
      <c r="Y1388" s="90"/>
      <c r="Z1388" s="90"/>
      <c r="AA1388" s="90"/>
      <c r="AB1388" s="87" t="s">
        <v>74</v>
      </c>
      <c r="AC1388" s="76"/>
      <c r="AD1388" s="91">
        <f t="shared" si="294"/>
        <v>0</v>
      </c>
      <c r="AE1388" s="88" t="str">
        <f t="shared" si="300"/>
        <v xml:space="preserve"> </v>
      </c>
      <c r="AF1388" s="91" t="str">
        <f t="shared" si="295"/>
        <v xml:space="preserve"> </v>
      </c>
      <c r="AG1388" s="78"/>
      <c r="AH1388" s="78"/>
      <c r="AI1388" s="78"/>
      <c r="AK1388" s="94" t="str">
        <f t="shared" si="296"/>
        <v>≤60</v>
      </c>
      <c r="AL1388" s="94">
        <f t="shared" ca="1" si="297"/>
        <v>33</v>
      </c>
      <c r="AM1388" s="95">
        <f t="shared" si="305"/>
        <v>0</v>
      </c>
      <c r="AN1388" s="95">
        <f t="shared" si="306"/>
        <v>0</v>
      </c>
      <c r="AO1388" s="96">
        <f t="shared" si="301"/>
        <v>0</v>
      </c>
      <c r="AP1388" s="96">
        <f t="shared" si="302"/>
        <v>0</v>
      </c>
    </row>
    <row r="1389" spans="2:42" s="97" customFormat="1" ht="52.8" x14ac:dyDescent="0.3">
      <c r="B1389" s="79">
        <f t="shared" si="303"/>
        <v>1386</v>
      </c>
      <c r="C1389" s="79"/>
      <c r="D1389" s="80" t="s">
        <v>94</v>
      </c>
      <c r="E1389" s="80"/>
      <c r="F1389" s="81"/>
      <c r="G1389" s="82" t="str">
        <f t="shared" si="304"/>
        <v xml:space="preserve">Группа от QF </v>
      </c>
      <c r="H1389" s="83"/>
      <c r="I1389" s="83"/>
      <c r="J1389" s="83"/>
      <c r="K1389" s="83"/>
      <c r="L1389" s="127"/>
      <c r="M1389" s="127"/>
      <c r="N1389" s="84"/>
      <c r="O1389" s="85"/>
      <c r="P1389" s="85"/>
      <c r="Q1389" s="85"/>
      <c r="R1389" s="86"/>
      <c r="S1389" s="80"/>
      <c r="T1389" s="87"/>
      <c r="U1389" s="88" t="str">
        <f t="shared" si="298"/>
        <v xml:space="preserve"> </v>
      </c>
      <c r="V1389" s="89"/>
      <c r="W1389" s="90" t="str">
        <f t="shared" si="299"/>
        <v xml:space="preserve"> </v>
      </c>
      <c r="X1389" s="90"/>
      <c r="Y1389" s="90"/>
      <c r="Z1389" s="90"/>
      <c r="AA1389" s="90"/>
      <c r="AB1389" s="87" t="s">
        <v>74</v>
      </c>
      <c r="AC1389" s="76"/>
      <c r="AD1389" s="91">
        <f t="shared" si="294"/>
        <v>0</v>
      </c>
      <c r="AE1389" s="88" t="str">
        <f t="shared" si="300"/>
        <v xml:space="preserve"> </v>
      </c>
      <c r="AF1389" s="91" t="str">
        <f t="shared" si="295"/>
        <v xml:space="preserve"> </v>
      </c>
      <c r="AG1389" s="78"/>
      <c r="AH1389" s="78"/>
      <c r="AI1389" s="78"/>
      <c r="AK1389" s="94" t="str">
        <f t="shared" si="296"/>
        <v>≤60</v>
      </c>
      <c r="AL1389" s="94">
        <f t="shared" ca="1" si="297"/>
        <v>50</v>
      </c>
      <c r="AM1389" s="95">
        <f t="shared" si="305"/>
        <v>0</v>
      </c>
      <c r="AN1389" s="95">
        <f t="shared" si="306"/>
        <v>0</v>
      </c>
      <c r="AO1389" s="96">
        <f t="shared" si="301"/>
        <v>0</v>
      </c>
      <c r="AP1389" s="96">
        <f t="shared" si="302"/>
        <v>0</v>
      </c>
    </row>
    <row r="1390" spans="2:42" s="97" customFormat="1" ht="52.8" x14ac:dyDescent="0.3">
      <c r="B1390" s="79">
        <f t="shared" si="303"/>
        <v>1387</v>
      </c>
      <c r="C1390" s="79"/>
      <c r="D1390" s="80" t="s">
        <v>94</v>
      </c>
      <c r="E1390" s="80"/>
      <c r="F1390" s="81"/>
      <c r="G1390" s="82" t="str">
        <f t="shared" si="304"/>
        <v xml:space="preserve">Группа от QF </v>
      </c>
      <c r="H1390" s="83"/>
      <c r="I1390" s="83"/>
      <c r="J1390" s="83"/>
      <c r="K1390" s="83"/>
      <c r="L1390" s="127"/>
      <c r="M1390" s="127"/>
      <c r="N1390" s="84"/>
      <c r="O1390" s="85"/>
      <c r="P1390" s="85"/>
      <c r="Q1390" s="85"/>
      <c r="R1390" s="86"/>
      <c r="S1390" s="80"/>
      <c r="T1390" s="87"/>
      <c r="U1390" s="88" t="str">
        <f t="shared" si="298"/>
        <v xml:space="preserve"> </v>
      </c>
      <c r="V1390" s="89"/>
      <c r="W1390" s="90" t="str">
        <f t="shared" si="299"/>
        <v xml:space="preserve"> </v>
      </c>
      <c r="X1390" s="90"/>
      <c r="Y1390" s="90"/>
      <c r="Z1390" s="90"/>
      <c r="AA1390" s="90"/>
      <c r="AB1390" s="87" t="s">
        <v>74</v>
      </c>
      <c r="AC1390" s="76"/>
      <c r="AD1390" s="91">
        <f t="shared" si="294"/>
        <v>0</v>
      </c>
      <c r="AE1390" s="88" t="str">
        <f t="shared" si="300"/>
        <v xml:space="preserve"> </v>
      </c>
      <c r="AF1390" s="91" t="str">
        <f t="shared" si="295"/>
        <v xml:space="preserve"> </v>
      </c>
      <c r="AG1390" s="78"/>
      <c r="AH1390" s="78"/>
      <c r="AI1390" s="78"/>
      <c r="AK1390" s="94" t="str">
        <f t="shared" si="296"/>
        <v>≤60</v>
      </c>
      <c r="AL1390" s="94">
        <f t="shared" ca="1" si="297"/>
        <v>21</v>
      </c>
      <c r="AM1390" s="95">
        <f t="shared" si="305"/>
        <v>0</v>
      </c>
      <c r="AN1390" s="95">
        <f t="shared" si="306"/>
        <v>0</v>
      </c>
      <c r="AO1390" s="96">
        <f t="shared" si="301"/>
        <v>0</v>
      </c>
      <c r="AP1390" s="96">
        <f t="shared" si="302"/>
        <v>0</v>
      </c>
    </row>
    <row r="1391" spans="2:42" s="97" customFormat="1" ht="52.8" x14ac:dyDescent="0.3">
      <c r="B1391" s="79">
        <f t="shared" si="303"/>
        <v>1388</v>
      </c>
      <c r="C1391" s="79"/>
      <c r="D1391" s="80" t="s">
        <v>94</v>
      </c>
      <c r="E1391" s="80"/>
      <c r="F1391" s="81"/>
      <c r="G1391" s="82" t="str">
        <f t="shared" si="304"/>
        <v xml:space="preserve">Группа от QF </v>
      </c>
      <c r="H1391" s="83"/>
      <c r="I1391" s="83"/>
      <c r="J1391" s="83"/>
      <c r="K1391" s="83"/>
      <c r="L1391" s="127"/>
      <c r="M1391" s="127"/>
      <c r="N1391" s="84"/>
      <c r="O1391" s="85"/>
      <c r="P1391" s="85"/>
      <c r="Q1391" s="85"/>
      <c r="R1391" s="86"/>
      <c r="S1391" s="80"/>
      <c r="T1391" s="87"/>
      <c r="U1391" s="88" t="str">
        <f t="shared" si="298"/>
        <v xml:space="preserve"> </v>
      </c>
      <c r="V1391" s="89"/>
      <c r="W1391" s="90" t="str">
        <f t="shared" si="299"/>
        <v xml:space="preserve"> </v>
      </c>
      <c r="X1391" s="90"/>
      <c r="Y1391" s="90"/>
      <c r="Z1391" s="90"/>
      <c r="AA1391" s="90"/>
      <c r="AB1391" s="87" t="s">
        <v>74</v>
      </c>
      <c r="AC1391" s="76"/>
      <c r="AD1391" s="91">
        <f t="shared" si="294"/>
        <v>0</v>
      </c>
      <c r="AE1391" s="88" t="str">
        <f t="shared" si="300"/>
        <v xml:space="preserve"> </v>
      </c>
      <c r="AF1391" s="91" t="str">
        <f t="shared" si="295"/>
        <v xml:space="preserve"> </v>
      </c>
      <c r="AG1391" s="78"/>
      <c r="AH1391" s="78"/>
      <c r="AI1391" s="78"/>
      <c r="AK1391" s="94" t="str">
        <f t="shared" si="296"/>
        <v>≤60</v>
      </c>
      <c r="AL1391" s="94">
        <f t="shared" ca="1" si="297"/>
        <v>38</v>
      </c>
      <c r="AM1391" s="95">
        <f t="shared" si="305"/>
        <v>0</v>
      </c>
      <c r="AN1391" s="95">
        <f t="shared" si="306"/>
        <v>0</v>
      </c>
      <c r="AO1391" s="96">
        <f t="shared" si="301"/>
        <v>0</v>
      </c>
      <c r="AP1391" s="96">
        <f t="shared" si="302"/>
        <v>0</v>
      </c>
    </row>
    <row r="1392" spans="2:42" s="97" customFormat="1" ht="52.8" x14ac:dyDescent="0.3">
      <c r="B1392" s="79">
        <f t="shared" si="303"/>
        <v>1389</v>
      </c>
      <c r="C1392" s="79"/>
      <c r="D1392" s="80" t="s">
        <v>94</v>
      </c>
      <c r="E1392" s="80"/>
      <c r="F1392" s="81"/>
      <c r="G1392" s="82" t="str">
        <f t="shared" si="304"/>
        <v xml:space="preserve">Группа от QF </v>
      </c>
      <c r="H1392" s="83"/>
      <c r="I1392" s="83"/>
      <c r="J1392" s="83"/>
      <c r="K1392" s="83"/>
      <c r="L1392" s="127"/>
      <c r="M1392" s="127"/>
      <c r="N1392" s="84"/>
      <c r="O1392" s="85"/>
      <c r="P1392" s="85"/>
      <c r="Q1392" s="85"/>
      <c r="R1392" s="86"/>
      <c r="S1392" s="80"/>
      <c r="T1392" s="87"/>
      <c r="U1392" s="88" t="str">
        <f t="shared" si="298"/>
        <v xml:space="preserve"> </v>
      </c>
      <c r="V1392" s="89"/>
      <c r="W1392" s="90" t="str">
        <f t="shared" si="299"/>
        <v xml:space="preserve"> </v>
      </c>
      <c r="X1392" s="90"/>
      <c r="Y1392" s="90"/>
      <c r="Z1392" s="90"/>
      <c r="AA1392" s="90"/>
      <c r="AB1392" s="87" t="s">
        <v>74</v>
      </c>
      <c r="AC1392" s="76"/>
      <c r="AD1392" s="91">
        <f t="shared" si="294"/>
        <v>0</v>
      </c>
      <c r="AE1392" s="88" t="str">
        <f t="shared" si="300"/>
        <v xml:space="preserve"> </v>
      </c>
      <c r="AF1392" s="91" t="str">
        <f t="shared" si="295"/>
        <v xml:space="preserve"> </v>
      </c>
      <c r="AG1392" s="78"/>
      <c r="AH1392" s="78"/>
      <c r="AI1392" s="78"/>
      <c r="AK1392" s="94" t="str">
        <f t="shared" si="296"/>
        <v>≤60</v>
      </c>
      <c r="AL1392" s="94">
        <f t="shared" ca="1" si="297"/>
        <v>44</v>
      </c>
      <c r="AM1392" s="95">
        <f t="shared" si="305"/>
        <v>0</v>
      </c>
      <c r="AN1392" s="95">
        <f t="shared" si="306"/>
        <v>0</v>
      </c>
      <c r="AO1392" s="96">
        <f t="shared" si="301"/>
        <v>0</v>
      </c>
      <c r="AP1392" s="96">
        <f t="shared" si="302"/>
        <v>0</v>
      </c>
    </row>
    <row r="1393" spans="2:42" s="97" customFormat="1" ht="52.8" x14ac:dyDescent="0.3">
      <c r="B1393" s="79">
        <f t="shared" si="303"/>
        <v>1390</v>
      </c>
      <c r="C1393" s="79"/>
      <c r="D1393" s="80" t="s">
        <v>94</v>
      </c>
      <c r="E1393" s="80"/>
      <c r="F1393" s="81"/>
      <c r="G1393" s="82" t="str">
        <f t="shared" si="304"/>
        <v xml:space="preserve">Группа от QF </v>
      </c>
      <c r="H1393" s="83"/>
      <c r="I1393" s="83"/>
      <c r="J1393" s="83"/>
      <c r="K1393" s="83"/>
      <c r="L1393" s="127"/>
      <c r="M1393" s="127"/>
      <c r="N1393" s="84"/>
      <c r="O1393" s="85"/>
      <c r="P1393" s="85"/>
      <c r="Q1393" s="85"/>
      <c r="R1393" s="86"/>
      <c r="S1393" s="80"/>
      <c r="T1393" s="87"/>
      <c r="U1393" s="88" t="str">
        <f t="shared" si="298"/>
        <v xml:space="preserve"> </v>
      </c>
      <c r="V1393" s="89"/>
      <c r="W1393" s="90" t="str">
        <f t="shared" si="299"/>
        <v xml:space="preserve"> </v>
      </c>
      <c r="X1393" s="90"/>
      <c r="Y1393" s="90"/>
      <c r="Z1393" s="90"/>
      <c r="AA1393" s="90"/>
      <c r="AB1393" s="87" t="s">
        <v>74</v>
      </c>
      <c r="AC1393" s="76"/>
      <c r="AD1393" s="91">
        <f t="shared" si="294"/>
        <v>0</v>
      </c>
      <c r="AE1393" s="88" t="str">
        <f t="shared" si="300"/>
        <v xml:space="preserve"> </v>
      </c>
      <c r="AF1393" s="91" t="str">
        <f t="shared" si="295"/>
        <v xml:space="preserve"> </v>
      </c>
      <c r="AG1393" s="78"/>
      <c r="AH1393" s="78"/>
      <c r="AI1393" s="78"/>
      <c r="AK1393" s="94" t="str">
        <f t="shared" si="296"/>
        <v>≤60</v>
      </c>
      <c r="AL1393" s="94">
        <f t="shared" ca="1" si="297"/>
        <v>25</v>
      </c>
      <c r="AM1393" s="95">
        <f t="shared" si="305"/>
        <v>0</v>
      </c>
      <c r="AN1393" s="95">
        <f t="shared" si="306"/>
        <v>0</v>
      </c>
      <c r="AO1393" s="96">
        <f t="shared" si="301"/>
        <v>0</v>
      </c>
      <c r="AP1393" s="96">
        <f t="shared" si="302"/>
        <v>0</v>
      </c>
    </row>
    <row r="1394" spans="2:42" s="97" customFormat="1" ht="52.8" x14ac:dyDescent="0.3">
      <c r="B1394" s="79">
        <f t="shared" si="303"/>
        <v>1391</v>
      </c>
      <c r="C1394" s="79"/>
      <c r="D1394" s="80" t="s">
        <v>94</v>
      </c>
      <c r="E1394" s="80"/>
      <c r="F1394" s="81"/>
      <c r="G1394" s="82" t="str">
        <f t="shared" si="304"/>
        <v xml:space="preserve">Группа от QF </v>
      </c>
      <c r="H1394" s="83"/>
      <c r="I1394" s="83"/>
      <c r="J1394" s="83"/>
      <c r="K1394" s="83"/>
      <c r="L1394" s="127"/>
      <c r="M1394" s="127"/>
      <c r="N1394" s="84"/>
      <c r="O1394" s="85"/>
      <c r="P1394" s="85"/>
      <c r="Q1394" s="85"/>
      <c r="R1394" s="86"/>
      <c r="S1394" s="80"/>
      <c r="T1394" s="87"/>
      <c r="U1394" s="88" t="str">
        <f t="shared" si="298"/>
        <v xml:space="preserve"> </v>
      </c>
      <c r="V1394" s="89"/>
      <c r="W1394" s="90" t="str">
        <f t="shared" si="299"/>
        <v xml:space="preserve"> </v>
      </c>
      <c r="X1394" s="90"/>
      <c r="Y1394" s="90"/>
      <c r="Z1394" s="90"/>
      <c r="AA1394" s="90"/>
      <c r="AB1394" s="87" t="s">
        <v>74</v>
      </c>
      <c r="AC1394" s="76"/>
      <c r="AD1394" s="91">
        <f t="shared" si="294"/>
        <v>0</v>
      </c>
      <c r="AE1394" s="88" t="str">
        <f t="shared" si="300"/>
        <v xml:space="preserve"> </v>
      </c>
      <c r="AF1394" s="91" t="str">
        <f t="shared" si="295"/>
        <v xml:space="preserve"> </v>
      </c>
      <c r="AG1394" s="78"/>
      <c r="AH1394" s="78"/>
      <c r="AI1394" s="78"/>
      <c r="AK1394" s="94" t="str">
        <f t="shared" si="296"/>
        <v>≤60</v>
      </c>
      <c r="AL1394" s="94">
        <f t="shared" ca="1" si="297"/>
        <v>43</v>
      </c>
      <c r="AM1394" s="95">
        <f t="shared" si="305"/>
        <v>0</v>
      </c>
      <c r="AN1394" s="95">
        <f t="shared" si="306"/>
        <v>0</v>
      </c>
      <c r="AO1394" s="96">
        <f t="shared" si="301"/>
        <v>0</v>
      </c>
      <c r="AP1394" s="96">
        <f t="shared" si="302"/>
        <v>0</v>
      </c>
    </row>
    <row r="1395" spans="2:42" s="97" customFormat="1" ht="52.8" x14ac:dyDescent="0.3">
      <c r="B1395" s="79">
        <f t="shared" si="303"/>
        <v>1392</v>
      </c>
      <c r="C1395" s="79"/>
      <c r="D1395" s="80" t="s">
        <v>94</v>
      </c>
      <c r="E1395" s="80"/>
      <c r="F1395" s="81"/>
      <c r="G1395" s="82" t="str">
        <f t="shared" si="304"/>
        <v xml:space="preserve">Группа от QF </v>
      </c>
      <c r="H1395" s="83"/>
      <c r="I1395" s="83"/>
      <c r="J1395" s="83"/>
      <c r="K1395" s="83"/>
      <c r="L1395" s="127"/>
      <c r="M1395" s="127"/>
      <c r="N1395" s="84"/>
      <c r="O1395" s="85"/>
      <c r="P1395" s="85"/>
      <c r="Q1395" s="85"/>
      <c r="R1395" s="86"/>
      <c r="S1395" s="80"/>
      <c r="T1395" s="87"/>
      <c r="U1395" s="88" t="str">
        <f t="shared" si="298"/>
        <v xml:space="preserve"> </v>
      </c>
      <c r="V1395" s="89"/>
      <c r="W1395" s="90" t="str">
        <f t="shared" si="299"/>
        <v xml:space="preserve"> </v>
      </c>
      <c r="X1395" s="90"/>
      <c r="Y1395" s="90"/>
      <c r="Z1395" s="90"/>
      <c r="AA1395" s="90"/>
      <c r="AB1395" s="87" t="s">
        <v>74</v>
      </c>
      <c r="AC1395" s="76"/>
      <c r="AD1395" s="91">
        <f t="shared" si="294"/>
        <v>0</v>
      </c>
      <c r="AE1395" s="88" t="str">
        <f t="shared" si="300"/>
        <v xml:space="preserve"> </v>
      </c>
      <c r="AF1395" s="91" t="str">
        <f t="shared" si="295"/>
        <v xml:space="preserve"> </v>
      </c>
      <c r="AG1395" s="78"/>
      <c r="AH1395" s="78"/>
      <c r="AI1395" s="78"/>
      <c r="AK1395" s="94" t="str">
        <f t="shared" si="296"/>
        <v>≤60</v>
      </c>
      <c r="AL1395" s="94">
        <f t="shared" ca="1" si="297"/>
        <v>33</v>
      </c>
      <c r="AM1395" s="95">
        <f t="shared" si="305"/>
        <v>0</v>
      </c>
      <c r="AN1395" s="95">
        <f t="shared" si="306"/>
        <v>0</v>
      </c>
      <c r="AO1395" s="96">
        <f t="shared" si="301"/>
        <v>0</v>
      </c>
      <c r="AP1395" s="96">
        <f t="shared" si="302"/>
        <v>0</v>
      </c>
    </row>
    <row r="1396" spans="2:42" s="97" customFormat="1" ht="52.8" x14ac:dyDescent="0.3">
      <c r="B1396" s="79">
        <f t="shared" si="303"/>
        <v>1393</v>
      </c>
      <c r="C1396" s="79"/>
      <c r="D1396" s="80" t="s">
        <v>94</v>
      </c>
      <c r="E1396" s="80"/>
      <c r="F1396" s="81"/>
      <c r="G1396" s="82" t="str">
        <f t="shared" si="304"/>
        <v xml:space="preserve">Группа от QF </v>
      </c>
      <c r="H1396" s="83"/>
      <c r="I1396" s="83"/>
      <c r="J1396" s="83"/>
      <c r="K1396" s="83"/>
      <c r="L1396" s="127"/>
      <c r="M1396" s="127"/>
      <c r="N1396" s="84"/>
      <c r="O1396" s="85"/>
      <c r="P1396" s="85"/>
      <c r="Q1396" s="85"/>
      <c r="R1396" s="86"/>
      <c r="S1396" s="80"/>
      <c r="T1396" s="87"/>
      <c r="U1396" s="88" t="str">
        <f t="shared" si="298"/>
        <v xml:space="preserve"> </v>
      </c>
      <c r="V1396" s="89"/>
      <c r="W1396" s="90" t="str">
        <f t="shared" si="299"/>
        <v xml:space="preserve"> </v>
      </c>
      <c r="X1396" s="90"/>
      <c r="Y1396" s="90"/>
      <c r="Z1396" s="90"/>
      <c r="AA1396" s="90"/>
      <c r="AB1396" s="87" t="s">
        <v>74</v>
      </c>
      <c r="AC1396" s="76"/>
      <c r="AD1396" s="91">
        <f t="shared" si="294"/>
        <v>0</v>
      </c>
      <c r="AE1396" s="88" t="str">
        <f t="shared" si="300"/>
        <v xml:space="preserve"> </v>
      </c>
      <c r="AF1396" s="91" t="str">
        <f t="shared" si="295"/>
        <v xml:space="preserve"> </v>
      </c>
      <c r="AG1396" s="78"/>
      <c r="AH1396" s="78"/>
      <c r="AI1396" s="78"/>
      <c r="AK1396" s="94" t="str">
        <f t="shared" si="296"/>
        <v>≤60</v>
      </c>
      <c r="AL1396" s="94">
        <f t="shared" ca="1" si="297"/>
        <v>36</v>
      </c>
      <c r="AM1396" s="95">
        <f t="shared" si="305"/>
        <v>0</v>
      </c>
      <c r="AN1396" s="95">
        <f t="shared" si="306"/>
        <v>0</v>
      </c>
      <c r="AO1396" s="96">
        <f t="shared" si="301"/>
        <v>0</v>
      </c>
      <c r="AP1396" s="96">
        <f t="shared" si="302"/>
        <v>0</v>
      </c>
    </row>
    <row r="1397" spans="2:42" s="97" customFormat="1" ht="52.8" x14ac:dyDescent="0.3">
      <c r="B1397" s="79">
        <f t="shared" si="303"/>
        <v>1394</v>
      </c>
      <c r="C1397" s="79"/>
      <c r="D1397" s="80" t="s">
        <v>94</v>
      </c>
      <c r="E1397" s="80"/>
      <c r="F1397" s="81"/>
      <c r="G1397" s="82" t="str">
        <f t="shared" si="304"/>
        <v xml:space="preserve">Группа от QF </v>
      </c>
      <c r="H1397" s="83"/>
      <c r="I1397" s="83"/>
      <c r="J1397" s="83"/>
      <c r="K1397" s="83"/>
      <c r="L1397" s="127"/>
      <c r="M1397" s="127"/>
      <c r="N1397" s="84"/>
      <c r="O1397" s="85"/>
      <c r="P1397" s="85"/>
      <c r="Q1397" s="85"/>
      <c r="R1397" s="86"/>
      <c r="S1397" s="80"/>
      <c r="T1397" s="87"/>
      <c r="U1397" s="88" t="str">
        <f t="shared" si="298"/>
        <v xml:space="preserve"> </v>
      </c>
      <c r="V1397" s="89"/>
      <c r="W1397" s="90" t="str">
        <f t="shared" si="299"/>
        <v xml:space="preserve"> </v>
      </c>
      <c r="X1397" s="90"/>
      <c r="Y1397" s="90"/>
      <c r="Z1397" s="90"/>
      <c r="AA1397" s="90"/>
      <c r="AB1397" s="87" t="s">
        <v>74</v>
      </c>
      <c r="AC1397" s="76"/>
      <c r="AD1397" s="91">
        <f t="shared" si="294"/>
        <v>0</v>
      </c>
      <c r="AE1397" s="88" t="str">
        <f t="shared" si="300"/>
        <v xml:space="preserve"> </v>
      </c>
      <c r="AF1397" s="91" t="str">
        <f t="shared" si="295"/>
        <v xml:space="preserve"> </v>
      </c>
      <c r="AG1397" s="78"/>
      <c r="AH1397" s="78"/>
      <c r="AI1397" s="78"/>
      <c r="AK1397" s="94" t="str">
        <f t="shared" si="296"/>
        <v>≤60</v>
      </c>
      <c r="AL1397" s="94">
        <f t="shared" ca="1" si="297"/>
        <v>20</v>
      </c>
      <c r="AM1397" s="95">
        <f t="shared" si="305"/>
        <v>0</v>
      </c>
      <c r="AN1397" s="95">
        <f t="shared" si="306"/>
        <v>0</v>
      </c>
      <c r="AO1397" s="96">
        <f t="shared" si="301"/>
        <v>0</v>
      </c>
      <c r="AP1397" s="96">
        <f t="shared" si="302"/>
        <v>0</v>
      </c>
    </row>
    <row r="1398" spans="2:42" s="97" customFormat="1" ht="52.8" x14ac:dyDescent="0.3">
      <c r="B1398" s="79">
        <f t="shared" si="303"/>
        <v>1395</v>
      </c>
      <c r="C1398" s="79"/>
      <c r="D1398" s="80" t="s">
        <v>94</v>
      </c>
      <c r="E1398" s="80"/>
      <c r="F1398" s="81"/>
      <c r="G1398" s="82" t="str">
        <f t="shared" si="304"/>
        <v xml:space="preserve">Группа от QF </v>
      </c>
      <c r="H1398" s="83"/>
      <c r="I1398" s="83"/>
      <c r="J1398" s="83"/>
      <c r="K1398" s="83"/>
      <c r="L1398" s="127"/>
      <c r="M1398" s="127"/>
      <c r="N1398" s="84"/>
      <c r="O1398" s="85"/>
      <c r="P1398" s="85"/>
      <c r="Q1398" s="85"/>
      <c r="R1398" s="86"/>
      <c r="S1398" s="80"/>
      <c r="T1398" s="87"/>
      <c r="U1398" s="88" t="str">
        <f t="shared" si="298"/>
        <v xml:space="preserve"> </v>
      </c>
      <c r="V1398" s="89"/>
      <c r="W1398" s="90" t="str">
        <f t="shared" si="299"/>
        <v xml:space="preserve"> </v>
      </c>
      <c r="X1398" s="90"/>
      <c r="Y1398" s="90"/>
      <c r="Z1398" s="90"/>
      <c r="AA1398" s="90"/>
      <c r="AB1398" s="87" t="s">
        <v>74</v>
      </c>
      <c r="AC1398" s="76"/>
      <c r="AD1398" s="91">
        <f t="shared" si="294"/>
        <v>0</v>
      </c>
      <c r="AE1398" s="88" t="str">
        <f t="shared" si="300"/>
        <v xml:space="preserve"> </v>
      </c>
      <c r="AF1398" s="91" t="str">
        <f t="shared" si="295"/>
        <v xml:space="preserve"> </v>
      </c>
      <c r="AG1398" s="78"/>
      <c r="AH1398" s="78"/>
      <c r="AI1398" s="78"/>
      <c r="AK1398" s="94" t="str">
        <f t="shared" si="296"/>
        <v>≤60</v>
      </c>
      <c r="AL1398" s="94">
        <f t="shared" ca="1" si="297"/>
        <v>30</v>
      </c>
      <c r="AM1398" s="95">
        <f t="shared" si="305"/>
        <v>0</v>
      </c>
      <c r="AN1398" s="95">
        <f t="shared" si="306"/>
        <v>0</v>
      </c>
      <c r="AO1398" s="96">
        <f t="shared" si="301"/>
        <v>0</v>
      </c>
      <c r="AP1398" s="96">
        <f t="shared" si="302"/>
        <v>0</v>
      </c>
    </row>
    <row r="1399" spans="2:42" s="97" customFormat="1" ht="52.8" x14ac:dyDescent="0.3">
      <c r="B1399" s="79">
        <f t="shared" si="303"/>
        <v>1396</v>
      </c>
      <c r="C1399" s="79"/>
      <c r="D1399" s="80" t="s">
        <v>94</v>
      </c>
      <c r="E1399" s="80"/>
      <c r="F1399" s="81"/>
      <c r="G1399" s="82" t="str">
        <f t="shared" si="304"/>
        <v xml:space="preserve">Группа от QF </v>
      </c>
      <c r="H1399" s="83"/>
      <c r="I1399" s="83"/>
      <c r="J1399" s="83"/>
      <c r="K1399" s="83"/>
      <c r="L1399" s="127"/>
      <c r="M1399" s="127"/>
      <c r="N1399" s="84"/>
      <c r="O1399" s="85"/>
      <c r="P1399" s="85"/>
      <c r="Q1399" s="85"/>
      <c r="R1399" s="86"/>
      <c r="S1399" s="80"/>
      <c r="T1399" s="87"/>
      <c r="U1399" s="88" t="str">
        <f t="shared" si="298"/>
        <v xml:space="preserve"> </v>
      </c>
      <c r="V1399" s="89"/>
      <c r="W1399" s="90" t="str">
        <f t="shared" si="299"/>
        <v xml:space="preserve"> </v>
      </c>
      <c r="X1399" s="90"/>
      <c r="Y1399" s="90"/>
      <c r="Z1399" s="90"/>
      <c r="AA1399" s="90"/>
      <c r="AB1399" s="87" t="s">
        <v>74</v>
      </c>
      <c r="AC1399" s="76"/>
      <c r="AD1399" s="91">
        <f t="shared" si="294"/>
        <v>0</v>
      </c>
      <c r="AE1399" s="88" t="str">
        <f t="shared" si="300"/>
        <v xml:space="preserve"> </v>
      </c>
      <c r="AF1399" s="91" t="str">
        <f t="shared" si="295"/>
        <v xml:space="preserve"> </v>
      </c>
      <c r="AG1399" s="78"/>
      <c r="AH1399" s="78"/>
      <c r="AI1399" s="78"/>
      <c r="AK1399" s="94" t="str">
        <f t="shared" si="296"/>
        <v>≤60</v>
      </c>
      <c r="AL1399" s="94">
        <f t="shared" ca="1" si="297"/>
        <v>48</v>
      </c>
      <c r="AM1399" s="95">
        <f t="shared" si="305"/>
        <v>0</v>
      </c>
      <c r="AN1399" s="95">
        <f t="shared" si="306"/>
        <v>0</v>
      </c>
      <c r="AO1399" s="96">
        <f t="shared" si="301"/>
        <v>0</v>
      </c>
      <c r="AP1399" s="96">
        <f t="shared" si="302"/>
        <v>0</v>
      </c>
    </row>
    <row r="1400" spans="2:42" s="97" customFormat="1" ht="52.8" x14ac:dyDescent="0.3">
      <c r="B1400" s="79">
        <f t="shared" si="303"/>
        <v>1397</v>
      </c>
      <c r="C1400" s="79"/>
      <c r="D1400" s="80" t="s">
        <v>94</v>
      </c>
      <c r="E1400" s="80"/>
      <c r="F1400" s="81"/>
      <c r="G1400" s="82" t="str">
        <f t="shared" si="304"/>
        <v xml:space="preserve">Группа от QF </v>
      </c>
      <c r="H1400" s="83"/>
      <c r="I1400" s="83"/>
      <c r="J1400" s="83"/>
      <c r="K1400" s="83"/>
      <c r="L1400" s="127"/>
      <c r="M1400" s="127"/>
      <c r="N1400" s="84"/>
      <c r="O1400" s="85"/>
      <c r="P1400" s="85"/>
      <c r="Q1400" s="85"/>
      <c r="R1400" s="86"/>
      <c r="S1400" s="80"/>
      <c r="T1400" s="87"/>
      <c r="U1400" s="88" t="str">
        <f t="shared" si="298"/>
        <v xml:space="preserve"> </v>
      </c>
      <c r="V1400" s="89"/>
      <c r="W1400" s="90" t="str">
        <f t="shared" si="299"/>
        <v xml:space="preserve"> </v>
      </c>
      <c r="X1400" s="90"/>
      <c r="Y1400" s="90"/>
      <c r="Z1400" s="90"/>
      <c r="AA1400" s="90"/>
      <c r="AB1400" s="87" t="s">
        <v>74</v>
      </c>
      <c r="AC1400" s="76"/>
      <c r="AD1400" s="91">
        <f t="shared" si="294"/>
        <v>0</v>
      </c>
      <c r="AE1400" s="88" t="str">
        <f t="shared" si="300"/>
        <v xml:space="preserve"> </v>
      </c>
      <c r="AF1400" s="91" t="str">
        <f t="shared" si="295"/>
        <v xml:space="preserve"> </v>
      </c>
      <c r="AG1400" s="78"/>
      <c r="AH1400" s="78"/>
      <c r="AI1400" s="78"/>
      <c r="AK1400" s="94" t="str">
        <f t="shared" si="296"/>
        <v>≤60</v>
      </c>
      <c r="AL1400" s="94">
        <f t="shared" ca="1" si="297"/>
        <v>29</v>
      </c>
      <c r="AM1400" s="95">
        <f t="shared" si="305"/>
        <v>0</v>
      </c>
      <c r="AN1400" s="95">
        <f t="shared" si="306"/>
        <v>0</v>
      </c>
      <c r="AO1400" s="96">
        <f t="shared" si="301"/>
        <v>0</v>
      </c>
      <c r="AP1400" s="96">
        <f t="shared" si="302"/>
        <v>0</v>
      </c>
    </row>
    <row r="1401" spans="2:42" s="97" customFormat="1" ht="52.8" x14ac:dyDescent="0.3">
      <c r="B1401" s="79">
        <f t="shared" si="303"/>
        <v>1398</v>
      </c>
      <c r="C1401" s="79"/>
      <c r="D1401" s="80" t="s">
        <v>94</v>
      </c>
      <c r="E1401" s="80"/>
      <c r="F1401" s="81"/>
      <c r="G1401" s="82" t="str">
        <f t="shared" si="304"/>
        <v xml:space="preserve">Группа от QF </v>
      </c>
      <c r="H1401" s="83"/>
      <c r="I1401" s="83"/>
      <c r="J1401" s="83"/>
      <c r="K1401" s="83"/>
      <c r="L1401" s="127"/>
      <c r="M1401" s="127"/>
      <c r="N1401" s="84"/>
      <c r="O1401" s="85"/>
      <c r="P1401" s="85"/>
      <c r="Q1401" s="85"/>
      <c r="R1401" s="86"/>
      <c r="S1401" s="80"/>
      <c r="T1401" s="87"/>
      <c r="U1401" s="88" t="str">
        <f t="shared" si="298"/>
        <v xml:space="preserve"> </v>
      </c>
      <c r="V1401" s="89"/>
      <c r="W1401" s="90" t="str">
        <f t="shared" si="299"/>
        <v xml:space="preserve"> </v>
      </c>
      <c r="X1401" s="90"/>
      <c r="Y1401" s="90"/>
      <c r="Z1401" s="90"/>
      <c r="AA1401" s="90"/>
      <c r="AB1401" s="87" t="s">
        <v>74</v>
      </c>
      <c r="AC1401" s="76"/>
      <c r="AD1401" s="91">
        <f t="shared" si="294"/>
        <v>0</v>
      </c>
      <c r="AE1401" s="88" t="str">
        <f t="shared" si="300"/>
        <v xml:space="preserve"> </v>
      </c>
      <c r="AF1401" s="91" t="str">
        <f t="shared" si="295"/>
        <v xml:space="preserve"> </v>
      </c>
      <c r="AG1401" s="78"/>
      <c r="AH1401" s="78"/>
      <c r="AI1401" s="78"/>
      <c r="AK1401" s="94" t="str">
        <f t="shared" si="296"/>
        <v>≤60</v>
      </c>
      <c r="AL1401" s="94">
        <f t="shared" ca="1" si="297"/>
        <v>30</v>
      </c>
      <c r="AM1401" s="95">
        <f t="shared" si="305"/>
        <v>0</v>
      </c>
      <c r="AN1401" s="95">
        <f t="shared" si="306"/>
        <v>0</v>
      </c>
      <c r="AO1401" s="96">
        <f t="shared" si="301"/>
        <v>0</v>
      </c>
      <c r="AP1401" s="96">
        <f t="shared" si="302"/>
        <v>0</v>
      </c>
    </row>
    <row r="1402" spans="2:42" s="97" customFormat="1" ht="52.8" x14ac:dyDescent="0.3">
      <c r="B1402" s="79">
        <f t="shared" si="303"/>
        <v>1399</v>
      </c>
      <c r="C1402" s="79"/>
      <c r="D1402" s="80" t="s">
        <v>94</v>
      </c>
      <c r="E1402" s="80"/>
      <c r="F1402" s="81"/>
      <c r="G1402" s="82" t="str">
        <f t="shared" si="304"/>
        <v xml:space="preserve">Группа от QF </v>
      </c>
      <c r="H1402" s="83"/>
      <c r="I1402" s="83"/>
      <c r="J1402" s="83"/>
      <c r="K1402" s="83"/>
      <c r="L1402" s="127"/>
      <c r="M1402" s="127"/>
      <c r="N1402" s="84"/>
      <c r="O1402" s="85"/>
      <c r="P1402" s="85"/>
      <c r="Q1402" s="85"/>
      <c r="R1402" s="86"/>
      <c r="S1402" s="80"/>
      <c r="T1402" s="87"/>
      <c r="U1402" s="88" t="str">
        <f t="shared" si="298"/>
        <v xml:space="preserve"> </v>
      </c>
      <c r="V1402" s="89"/>
      <c r="W1402" s="90" t="str">
        <f t="shared" si="299"/>
        <v xml:space="preserve"> </v>
      </c>
      <c r="X1402" s="90"/>
      <c r="Y1402" s="90"/>
      <c r="Z1402" s="90"/>
      <c r="AA1402" s="90"/>
      <c r="AB1402" s="87" t="s">
        <v>74</v>
      </c>
      <c r="AC1402" s="76"/>
      <c r="AD1402" s="91">
        <f t="shared" si="294"/>
        <v>0</v>
      </c>
      <c r="AE1402" s="88" t="str">
        <f t="shared" si="300"/>
        <v xml:space="preserve"> </v>
      </c>
      <c r="AF1402" s="91" t="str">
        <f t="shared" si="295"/>
        <v xml:space="preserve"> </v>
      </c>
      <c r="AG1402" s="78"/>
      <c r="AH1402" s="78"/>
      <c r="AI1402" s="78"/>
      <c r="AK1402" s="94" t="str">
        <f t="shared" si="296"/>
        <v>≤60</v>
      </c>
      <c r="AL1402" s="94">
        <f t="shared" ca="1" si="297"/>
        <v>22</v>
      </c>
      <c r="AM1402" s="95">
        <f t="shared" si="305"/>
        <v>0</v>
      </c>
      <c r="AN1402" s="95">
        <f t="shared" si="306"/>
        <v>0</v>
      </c>
      <c r="AO1402" s="96">
        <f t="shared" si="301"/>
        <v>0</v>
      </c>
      <c r="AP1402" s="96">
        <f t="shared" si="302"/>
        <v>0</v>
      </c>
    </row>
    <row r="1403" spans="2:42" s="97" customFormat="1" ht="52.8" x14ac:dyDescent="0.3">
      <c r="B1403" s="79">
        <f t="shared" si="303"/>
        <v>1400</v>
      </c>
      <c r="C1403" s="79"/>
      <c r="D1403" s="80" t="s">
        <v>94</v>
      </c>
      <c r="E1403" s="80"/>
      <c r="F1403" s="81"/>
      <c r="G1403" s="82" t="str">
        <f t="shared" si="304"/>
        <v xml:space="preserve">Группа от QF </v>
      </c>
      <c r="H1403" s="83"/>
      <c r="I1403" s="83"/>
      <c r="J1403" s="83"/>
      <c r="K1403" s="83"/>
      <c r="L1403" s="127"/>
      <c r="M1403" s="127"/>
      <c r="N1403" s="84"/>
      <c r="O1403" s="85"/>
      <c r="P1403" s="85"/>
      <c r="Q1403" s="85"/>
      <c r="R1403" s="86"/>
      <c r="S1403" s="80"/>
      <c r="T1403" s="87"/>
      <c r="U1403" s="88" t="str">
        <f t="shared" si="298"/>
        <v xml:space="preserve"> </v>
      </c>
      <c r="V1403" s="89"/>
      <c r="W1403" s="90" t="str">
        <f t="shared" si="299"/>
        <v xml:space="preserve"> </v>
      </c>
      <c r="X1403" s="90"/>
      <c r="Y1403" s="90"/>
      <c r="Z1403" s="90"/>
      <c r="AA1403" s="90"/>
      <c r="AB1403" s="87" t="s">
        <v>74</v>
      </c>
      <c r="AC1403" s="76"/>
      <c r="AD1403" s="91">
        <f t="shared" si="294"/>
        <v>0</v>
      </c>
      <c r="AE1403" s="88" t="str">
        <f t="shared" si="300"/>
        <v xml:space="preserve"> </v>
      </c>
      <c r="AF1403" s="91" t="str">
        <f t="shared" si="295"/>
        <v xml:space="preserve"> </v>
      </c>
      <c r="AG1403" s="78"/>
      <c r="AH1403" s="78"/>
      <c r="AI1403" s="78"/>
      <c r="AK1403" s="94" t="str">
        <f t="shared" si="296"/>
        <v>≤60</v>
      </c>
      <c r="AL1403" s="94">
        <f t="shared" ca="1" si="297"/>
        <v>39</v>
      </c>
      <c r="AM1403" s="95">
        <f t="shared" si="305"/>
        <v>0</v>
      </c>
      <c r="AN1403" s="95">
        <f t="shared" si="306"/>
        <v>0</v>
      </c>
      <c r="AO1403" s="96">
        <f t="shared" si="301"/>
        <v>0</v>
      </c>
      <c r="AP1403" s="96">
        <f t="shared" si="302"/>
        <v>0</v>
      </c>
    </row>
    <row r="1404" spans="2:42" s="97" customFormat="1" ht="52.8" x14ac:dyDescent="0.3">
      <c r="B1404" s="79">
        <f t="shared" si="303"/>
        <v>1401</v>
      </c>
      <c r="C1404" s="79"/>
      <c r="D1404" s="80" t="s">
        <v>94</v>
      </c>
      <c r="E1404" s="80"/>
      <c r="F1404" s="81"/>
      <c r="G1404" s="82" t="str">
        <f t="shared" si="304"/>
        <v xml:space="preserve">Группа от QF </v>
      </c>
      <c r="H1404" s="83"/>
      <c r="I1404" s="83"/>
      <c r="J1404" s="83"/>
      <c r="K1404" s="83"/>
      <c r="L1404" s="127"/>
      <c r="M1404" s="127"/>
      <c r="N1404" s="84"/>
      <c r="O1404" s="85"/>
      <c r="P1404" s="85"/>
      <c r="Q1404" s="85"/>
      <c r="R1404" s="86"/>
      <c r="S1404" s="80"/>
      <c r="T1404" s="87"/>
      <c r="U1404" s="88" t="str">
        <f t="shared" si="298"/>
        <v xml:space="preserve"> </v>
      </c>
      <c r="V1404" s="89"/>
      <c r="W1404" s="90" t="str">
        <f t="shared" si="299"/>
        <v xml:space="preserve"> </v>
      </c>
      <c r="X1404" s="90"/>
      <c r="Y1404" s="90"/>
      <c r="Z1404" s="90"/>
      <c r="AA1404" s="90"/>
      <c r="AB1404" s="87" t="s">
        <v>74</v>
      </c>
      <c r="AC1404" s="76"/>
      <c r="AD1404" s="91">
        <f t="shared" si="294"/>
        <v>0</v>
      </c>
      <c r="AE1404" s="88" t="str">
        <f t="shared" si="300"/>
        <v xml:space="preserve"> </v>
      </c>
      <c r="AF1404" s="91" t="str">
        <f t="shared" si="295"/>
        <v xml:space="preserve"> </v>
      </c>
      <c r="AG1404" s="78"/>
      <c r="AH1404" s="78"/>
      <c r="AI1404" s="78"/>
      <c r="AK1404" s="94" t="str">
        <f t="shared" si="296"/>
        <v>≤60</v>
      </c>
      <c r="AL1404" s="94">
        <f t="shared" ca="1" si="297"/>
        <v>27</v>
      </c>
      <c r="AM1404" s="95">
        <f t="shared" si="305"/>
        <v>0</v>
      </c>
      <c r="AN1404" s="95">
        <f t="shared" si="306"/>
        <v>0</v>
      </c>
      <c r="AO1404" s="96">
        <f t="shared" si="301"/>
        <v>0</v>
      </c>
      <c r="AP1404" s="96">
        <f t="shared" si="302"/>
        <v>0</v>
      </c>
    </row>
    <row r="1405" spans="2:42" s="97" customFormat="1" ht="52.8" x14ac:dyDescent="0.3">
      <c r="B1405" s="79">
        <f t="shared" si="303"/>
        <v>1402</v>
      </c>
      <c r="C1405" s="79"/>
      <c r="D1405" s="80" t="s">
        <v>94</v>
      </c>
      <c r="E1405" s="80"/>
      <c r="F1405" s="81"/>
      <c r="G1405" s="82" t="str">
        <f t="shared" si="304"/>
        <v xml:space="preserve">Группа от QF </v>
      </c>
      <c r="H1405" s="83"/>
      <c r="I1405" s="83"/>
      <c r="J1405" s="83"/>
      <c r="K1405" s="83"/>
      <c r="L1405" s="127"/>
      <c r="M1405" s="127"/>
      <c r="N1405" s="84"/>
      <c r="O1405" s="85"/>
      <c r="P1405" s="85"/>
      <c r="Q1405" s="85"/>
      <c r="R1405" s="86"/>
      <c r="S1405" s="80"/>
      <c r="T1405" s="87"/>
      <c r="U1405" s="88" t="str">
        <f t="shared" si="298"/>
        <v xml:space="preserve"> </v>
      </c>
      <c r="V1405" s="89"/>
      <c r="W1405" s="90" t="str">
        <f t="shared" si="299"/>
        <v xml:space="preserve"> </v>
      </c>
      <c r="X1405" s="90"/>
      <c r="Y1405" s="90"/>
      <c r="Z1405" s="90"/>
      <c r="AA1405" s="90"/>
      <c r="AB1405" s="87" t="s">
        <v>74</v>
      </c>
      <c r="AC1405" s="76"/>
      <c r="AD1405" s="91">
        <f t="shared" si="294"/>
        <v>0</v>
      </c>
      <c r="AE1405" s="88" t="str">
        <f t="shared" si="300"/>
        <v xml:space="preserve"> </v>
      </c>
      <c r="AF1405" s="91" t="str">
        <f t="shared" si="295"/>
        <v xml:space="preserve"> </v>
      </c>
      <c r="AG1405" s="78"/>
      <c r="AH1405" s="78"/>
      <c r="AI1405" s="78"/>
      <c r="AK1405" s="94" t="str">
        <f t="shared" si="296"/>
        <v>≤60</v>
      </c>
      <c r="AL1405" s="94">
        <f t="shared" ca="1" si="297"/>
        <v>22</v>
      </c>
      <c r="AM1405" s="95">
        <f t="shared" si="305"/>
        <v>0</v>
      </c>
      <c r="AN1405" s="95">
        <f t="shared" si="306"/>
        <v>0</v>
      </c>
      <c r="AO1405" s="96">
        <f t="shared" si="301"/>
        <v>0</v>
      </c>
      <c r="AP1405" s="96">
        <f t="shared" si="302"/>
        <v>0</v>
      </c>
    </row>
    <row r="1406" spans="2:42" s="97" customFormat="1" ht="52.8" x14ac:dyDescent="0.3">
      <c r="B1406" s="79">
        <f t="shared" si="303"/>
        <v>1403</v>
      </c>
      <c r="C1406" s="79"/>
      <c r="D1406" s="80" t="s">
        <v>94</v>
      </c>
      <c r="E1406" s="80"/>
      <c r="F1406" s="81"/>
      <c r="G1406" s="82" t="str">
        <f t="shared" si="304"/>
        <v xml:space="preserve">Группа от QF </v>
      </c>
      <c r="H1406" s="83"/>
      <c r="I1406" s="83"/>
      <c r="J1406" s="83"/>
      <c r="K1406" s="83"/>
      <c r="L1406" s="127"/>
      <c r="M1406" s="127"/>
      <c r="N1406" s="84"/>
      <c r="O1406" s="85"/>
      <c r="P1406" s="85"/>
      <c r="Q1406" s="85"/>
      <c r="R1406" s="86"/>
      <c r="S1406" s="80"/>
      <c r="T1406" s="87"/>
      <c r="U1406" s="88" t="str">
        <f t="shared" si="298"/>
        <v xml:space="preserve"> </v>
      </c>
      <c r="V1406" s="89"/>
      <c r="W1406" s="90" t="str">
        <f t="shared" si="299"/>
        <v xml:space="preserve"> </v>
      </c>
      <c r="X1406" s="90"/>
      <c r="Y1406" s="90"/>
      <c r="Z1406" s="90"/>
      <c r="AA1406" s="90"/>
      <c r="AB1406" s="87" t="s">
        <v>74</v>
      </c>
      <c r="AC1406" s="76"/>
      <c r="AD1406" s="91">
        <f t="shared" si="294"/>
        <v>0</v>
      </c>
      <c r="AE1406" s="88" t="str">
        <f t="shared" si="300"/>
        <v xml:space="preserve"> </v>
      </c>
      <c r="AF1406" s="91" t="str">
        <f t="shared" si="295"/>
        <v xml:space="preserve"> </v>
      </c>
      <c r="AG1406" s="78"/>
      <c r="AH1406" s="78"/>
      <c r="AI1406" s="78"/>
      <c r="AK1406" s="94" t="str">
        <f t="shared" si="296"/>
        <v>≤60</v>
      </c>
      <c r="AL1406" s="94">
        <f t="shared" ca="1" si="297"/>
        <v>41</v>
      </c>
      <c r="AM1406" s="95">
        <f t="shared" si="305"/>
        <v>0</v>
      </c>
      <c r="AN1406" s="95">
        <f t="shared" si="306"/>
        <v>0</v>
      </c>
      <c r="AO1406" s="96">
        <f t="shared" si="301"/>
        <v>0</v>
      </c>
      <c r="AP1406" s="96">
        <f t="shared" si="302"/>
        <v>0</v>
      </c>
    </row>
    <row r="1407" spans="2:42" s="97" customFormat="1" ht="52.8" x14ac:dyDescent="0.3">
      <c r="B1407" s="79">
        <f t="shared" si="303"/>
        <v>1404</v>
      </c>
      <c r="C1407" s="79"/>
      <c r="D1407" s="80" t="s">
        <v>94</v>
      </c>
      <c r="E1407" s="80"/>
      <c r="F1407" s="81"/>
      <c r="G1407" s="82" t="str">
        <f t="shared" si="304"/>
        <v xml:space="preserve">Группа от QF </v>
      </c>
      <c r="H1407" s="83"/>
      <c r="I1407" s="83"/>
      <c r="J1407" s="83"/>
      <c r="K1407" s="83"/>
      <c r="L1407" s="127"/>
      <c r="M1407" s="127"/>
      <c r="N1407" s="84"/>
      <c r="O1407" s="85"/>
      <c r="P1407" s="85"/>
      <c r="Q1407" s="85"/>
      <c r="R1407" s="86"/>
      <c r="S1407" s="80"/>
      <c r="T1407" s="87"/>
      <c r="U1407" s="88" t="str">
        <f t="shared" si="298"/>
        <v xml:space="preserve"> </v>
      </c>
      <c r="V1407" s="89"/>
      <c r="W1407" s="90" t="str">
        <f t="shared" si="299"/>
        <v xml:space="preserve"> </v>
      </c>
      <c r="X1407" s="90"/>
      <c r="Y1407" s="90"/>
      <c r="Z1407" s="90"/>
      <c r="AA1407" s="90"/>
      <c r="AB1407" s="87" t="s">
        <v>74</v>
      </c>
      <c r="AC1407" s="76"/>
      <c r="AD1407" s="91">
        <f t="shared" si="294"/>
        <v>0</v>
      </c>
      <c r="AE1407" s="88" t="str">
        <f t="shared" si="300"/>
        <v xml:space="preserve"> </v>
      </c>
      <c r="AF1407" s="91" t="str">
        <f t="shared" si="295"/>
        <v xml:space="preserve"> </v>
      </c>
      <c r="AG1407" s="78"/>
      <c r="AH1407" s="78"/>
      <c r="AI1407" s="78"/>
      <c r="AK1407" s="94" t="str">
        <f t="shared" si="296"/>
        <v>≤60</v>
      </c>
      <c r="AL1407" s="94">
        <f t="shared" ca="1" si="297"/>
        <v>35</v>
      </c>
      <c r="AM1407" s="95">
        <f t="shared" si="305"/>
        <v>0</v>
      </c>
      <c r="AN1407" s="95">
        <f t="shared" si="306"/>
        <v>0</v>
      </c>
      <c r="AO1407" s="96">
        <f t="shared" si="301"/>
        <v>0</v>
      </c>
      <c r="AP1407" s="96">
        <f t="shared" si="302"/>
        <v>0</v>
      </c>
    </row>
    <row r="1408" spans="2:42" s="97" customFormat="1" ht="52.8" x14ac:dyDescent="0.3">
      <c r="B1408" s="79">
        <f t="shared" si="303"/>
        <v>1405</v>
      </c>
      <c r="C1408" s="79"/>
      <c r="D1408" s="80" t="s">
        <v>94</v>
      </c>
      <c r="E1408" s="80"/>
      <c r="F1408" s="81"/>
      <c r="G1408" s="82" t="str">
        <f t="shared" si="304"/>
        <v xml:space="preserve">Группа от QF </v>
      </c>
      <c r="H1408" s="83"/>
      <c r="I1408" s="83"/>
      <c r="J1408" s="83"/>
      <c r="K1408" s="83"/>
      <c r="L1408" s="127"/>
      <c r="M1408" s="127"/>
      <c r="N1408" s="84"/>
      <c r="O1408" s="85"/>
      <c r="P1408" s="85"/>
      <c r="Q1408" s="85"/>
      <c r="R1408" s="86"/>
      <c r="S1408" s="80"/>
      <c r="T1408" s="87"/>
      <c r="U1408" s="88" t="str">
        <f t="shared" si="298"/>
        <v xml:space="preserve"> </v>
      </c>
      <c r="V1408" s="89"/>
      <c r="W1408" s="90" t="str">
        <f t="shared" si="299"/>
        <v xml:space="preserve"> </v>
      </c>
      <c r="X1408" s="90"/>
      <c r="Y1408" s="90"/>
      <c r="Z1408" s="90"/>
      <c r="AA1408" s="90"/>
      <c r="AB1408" s="87" t="s">
        <v>74</v>
      </c>
      <c r="AC1408" s="76"/>
      <c r="AD1408" s="91">
        <f t="shared" si="294"/>
        <v>0</v>
      </c>
      <c r="AE1408" s="88" t="str">
        <f t="shared" si="300"/>
        <v xml:space="preserve"> </v>
      </c>
      <c r="AF1408" s="91" t="str">
        <f t="shared" si="295"/>
        <v xml:space="preserve"> </v>
      </c>
      <c r="AG1408" s="78"/>
      <c r="AH1408" s="78"/>
      <c r="AI1408" s="78"/>
      <c r="AK1408" s="94" t="str">
        <f t="shared" si="296"/>
        <v>≤60</v>
      </c>
      <c r="AL1408" s="94">
        <f t="shared" ca="1" si="297"/>
        <v>30</v>
      </c>
      <c r="AM1408" s="95">
        <f t="shared" si="305"/>
        <v>0</v>
      </c>
      <c r="AN1408" s="95">
        <f t="shared" si="306"/>
        <v>0</v>
      </c>
      <c r="AO1408" s="96">
        <f t="shared" si="301"/>
        <v>0</v>
      </c>
      <c r="AP1408" s="96">
        <f t="shared" si="302"/>
        <v>0</v>
      </c>
    </row>
    <row r="1409" spans="2:42" s="97" customFormat="1" ht="52.8" x14ac:dyDescent="0.3">
      <c r="B1409" s="79">
        <f t="shared" si="303"/>
        <v>1406</v>
      </c>
      <c r="C1409" s="79"/>
      <c r="D1409" s="80" t="s">
        <v>94</v>
      </c>
      <c r="E1409" s="80"/>
      <c r="F1409" s="81"/>
      <c r="G1409" s="82" t="str">
        <f t="shared" si="304"/>
        <v xml:space="preserve">Группа от QF </v>
      </c>
      <c r="H1409" s="83"/>
      <c r="I1409" s="83"/>
      <c r="J1409" s="83"/>
      <c r="K1409" s="83"/>
      <c r="L1409" s="127"/>
      <c r="M1409" s="127"/>
      <c r="N1409" s="84"/>
      <c r="O1409" s="85"/>
      <c r="P1409" s="85"/>
      <c r="Q1409" s="85"/>
      <c r="R1409" s="86"/>
      <c r="S1409" s="80"/>
      <c r="T1409" s="87"/>
      <c r="U1409" s="88" t="str">
        <f t="shared" si="298"/>
        <v xml:space="preserve"> </v>
      </c>
      <c r="V1409" s="89"/>
      <c r="W1409" s="90" t="str">
        <f t="shared" si="299"/>
        <v xml:space="preserve"> </v>
      </c>
      <c r="X1409" s="90"/>
      <c r="Y1409" s="90"/>
      <c r="Z1409" s="90"/>
      <c r="AA1409" s="90"/>
      <c r="AB1409" s="87" t="s">
        <v>74</v>
      </c>
      <c r="AC1409" s="76"/>
      <c r="AD1409" s="91">
        <f t="shared" si="294"/>
        <v>0</v>
      </c>
      <c r="AE1409" s="88" t="str">
        <f t="shared" si="300"/>
        <v xml:space="preserve"> </v>
      </c>
      <c r="AF1409" s="91" t="str">
        <f t="shared" si="295"/>
        <v xml:space="preserve"> </v>
      </c>
      <c r="AG1409" s="78"/>
      <c r="AH1409" s="78"/>
      <c r="AI1409" s="78"/>
      <c r="AK1409" s="94" t="str">
        <f t="shared" si="296"/>
        <v>≤60</v>
      </c>
      <c r="AL1409" s="94">
        <f t="shared" ca="1" si="297"/>
        <v>47</v>
      </c>
      <c r="AM1409" s="95">
        <f t="shared" si="305"/>
        <v>0</v>
      </c>
      <c r="AN1409" s="95">
        <f t="shared" si="306"/>
        <v>0</v>
      </c>
      <c r="AO1409" s="96">
        <f t="shared" si="301"/>
        <v>0</v>
      </c>
      <c r="AP1409" s="96">
        <f t="shared" si="302"/>
        <v>0</v>
      </c>
    </row>
    <row r="1410" spans="2:42" s="97" customFormat="1" ht="52.8" x14ac:dyDescent="0.3">
      <c r="B1410" s="79">
        <f t="shared" si="303"/>
        <v>1407</v>
      </c>
      <c r="C1410" s="79"/>
      <c r="D1410" s="80" t="s">
        <v>94</v>
      </c>
      <c r="E1410" s="80"/>
      <c r="F1410" s="81"/>
      <c r="G1410" s="82" t="str">
        <f t="shared" si="304"/>
        <v xml:space="preserve">Группа от QF </v>
      </c>
      <c r="H1410" s="83"/>
      <c r="I1410" s="83"/>
      <c r="J1410" s="83"/>
      <c r="K1410" s="83"/>
      <c r="L1410" s="127"/>
      <c r="M1410" s="127"/>
      <c r="N1410" s="84"/>
      <c r="O1410" s="85"/>
      <c r="P1410" s="85"/>
      <c r="Q1410" s="85"/>
      <c r="R1410" s="86"/>
      <c r="S1410" s="80"/>
      <c r="T1410" s="87"/>
      <c r="U1410" s="88" t="str">
        <f t="shared" si="298"/>
        <v xml:space="preserve"> </v>
      </c>
      <c r="V1410" s="89"/>
      <c r="W1410" s="90" t="str">
        <f t="shared" si="299"/>
        <v xml:space="preserve"> </v>
      </c>
      <c r="X1410" s="90"/>
      <c r="Y1410" s="90"/>
      <c r="Z1410" s="90"/>
      <c r="AA1410" s="90"/>
      <c r="AB1410" s="87" t="s">
        <v>74</v>
      </c>
      <c r="AC1410" s="76"/>
      <c r="AD1410" s="91">
        <f t="shared" si="294"/>
        <v>0</v>
      </c>
      <c r="AE1410" s="88" t="str">
        <f t="shared" si="300"/>
        <v xml:space="preserve"> </v>
      </c>
      <c r="AF1410" s="91" t="str">
        <f t="shared" si="295"/>
        <v xml:space="preserve"> </v>
      </c>
      <c r="AG1410" s="78"/>
      <c r="AH1410" s="78"/>
      <c r="AI1410" s="78"/>
      <c r="AK1410" s="94" t="str">
        <f t="shared" si="296"/>
        <v>≤60</v>
      </c>
      <c r="AL1410" s="94">
        <f t="shared" ca="1" si="297"/>
        <v>47</v>
      </c>
      <c r="AM1410" s="95">
        <f t="shared" si="305"/>
        <v>0</v>
      </c>
      <c r="AN1410" s="95">
        <f t="shared" si="306"/>
        <v>0</v>
      </c>
      <c r="AO1410" s="96">
        <f t="shared" si="301"/>
        <v>0</v>
      </c>
      <c r="AP1410" s="96">
        <f t="shared" si="302"/>
        <v>0</v>
      </c>
    </row>
    <row r="1411" spans="2:42" s="97" customFormat="1" ht="52.8" x14ac:dyDescent="0.3">
      <c r="B1411" s="79">
        <f t="shared" si="303"/>
        <v>1408</v>
      </c>
      <c r="C1411" s="79"/>
      <c r="D1411" s="80" t="s">
        <v>94</v>
      </c>
      <c r="E1411" s="80"/>
      <c r="F1411" s="81"/>
      <c r="G1411" s="82" t="str">
        <f t="shared" si="304"/>
        <v xml:space="preserve">Группа от QF </v>
      </c>
      <c r="H1411" s="83"/>
      <c r="I1411" s="83"/>
      <c r="J1411" s="83"/>
      <c r="K1411" s="83"/>
      <c r="L1411" s="127"/>
      <c r="M1411" s="127"/>
      <c r="N1411" s="84"/>
      <c r="O1411" s="85"/>
      <c r="P1411" s="85"/>
      <c r="Q1411" s="85"/>
      <c r="R1411" s="86"/>
      <c r="S1411" s="80"/>
      <c r="T1411" s="87"/>
      <c r="U1411" s="88" t="str">
        <f t="shared" si="298"/>
        <v xml:space="preserve"> </v>
      </c>
      <c r="V1411" s="89"/>
      <c r="W1411" s="90" t="str">
        <f t="shared" si="299"/>
        <v xml:space="preserve"> </v>
      </c>
      <c r="X1411" s="90"/>
      <c r="Y1411" s="90"/>
      <c r="Z1411" s="90"/>
      <c r="AA1411" s="90"/>
      <c r="AB1411" s="87" t="s">
        <v>74</v>
      </c>
      <c r="AC1411" s="76"/>
      <c r="AD1411" s="91">
        <f t="shared" ref="AD1411:AD1474" si="307">IF(V1411=$AG$1,L1411*3,IF(V1411=$AH$1,L1411*5,IF(V1411=$AI$1,L1411*8,IF(V1411=$AJ$1,L1411*12*0.75,0))))</f>
        <v>0</v>
      </c>
      <c r="AE1411" s="88" t="str">
        <f t="shared" si="300"/>
        <v xml:space="preserve"> </v>
      </c>
      <c r="AF1411" s="91" t="str">
        <f t="shared" ref="AF1411:AF1474" si="308">IF(V1411=$AG$1,L1411*5,IF(V1411=$AH$1,L1411*10,IF(V1411=$AI$1,L1411*10,IF(V1411=$AJ$1,L1411*12," "))))</f>
        <v xml:space="preserve"> </v>
      </c>
      <c r="AG1411" s="78"/>
      <c r="AH1411" s="78"/>
      <c r="AI1411" s="78"/>
      <c r="AK1411" s="94" t="str">
        <f t="shared" ref="AK1411:AK1474" si="309">IF(L1411&gt;63,"≤120","≤60")</f>
        <v>≤60</v>
      </c>
      <c r="AL1411" s="94">
        <f t="shared" ref="AL1411:AL1474" ca="1" si="310">IF(L1411&lt;63,RANDBETWEEN(20,50),RANDBETWEEN(60,110))</f>
        <v>37</v>
      </c>
      <c r="AM1411" s="95">
        <f t="shared" si="305"/>
        <v>0</v>
      </c>
      <c r="AN1411" s="95">
        <f t="shared" si="306"/>
        <v>0</v>
      </c>
      <c r="AO1411" s="96">
        <f t="shared" si="301"/>
        <v>0</v>
      </c>
      <c r="AP1411" s="96">
        <f t="shared" si="302"/>
        <v>0</v>
      </c>
    </row>
    <row r="1412" spans="2:42" s="97" customFormat="1" ht="52.8" x14ac:dyDescent="0.3">
      <c r="B1412" s="79">
        <f t="shared" si="303"/>
        <v>1409</v>
      </c>
      <c r="C1412" s="79"/>
      <c r="D1412" s="80" t="s">
        <v>94</v>
      </c>
      <c r="E1412" s="80"/>
      <c r="F1412" s="81"/>
      <c r="G1412" s="82" t="str">
        <f t="shared" si="304"/>
        <v xml:space="preserve">Группа от QF </v>
      </c>
      <c r="H1412" s="83"/>
      <c r="I1412" s="83"/>
      <c r="J1412" s="83"/>
      <c r="K1412" s="83"/>
      <c r="L1412" s="127"/>
      <c r="M1412" s="127"/>
      <c r="N1412" s="84"/>
      <c r="O1412" s="85"/>
      <c r="P1412" s="85"/>
      <c r="Q1412" s="85"/>
      <c r="R1412" s="86"/>
      <c r="S1412" s="80"/>
      <c r="T1412" s="87"/>
      <c r="U1412" s="88" t="str">
        <f t="shared" ref="U1412:U1475" si="311">IF(AD1412=0," ","-")</f>
        <v xml:space="preserve"> </v>
      </c>
      <c r="V1412" s="89"/>
      <c r="W1412" s="90" t="str">
        <f t="shared" ref="W1412:W1475" si="312">IF(AD1412=0," ","-")</f>
        <v xml:space="preserve"> </v>
      </c>
      <c r="X1412" s="90"/>
      <c r="Y1412" s="90"/>
      <c r="Z1412" s="90"/>
      <c r="AA1412" s="90"/>
      <c r="AB1412" s="87" t="s">
        <v>74</v>
      </c>
      <c r="AC1412" s="76"/>
      <c r="AD1412" s="91">
        <f t="shared" si="307"/>
        <v>0</v>
      </c>
      <c r="AE1412" s="88" t="str">
        <f t="shared" ref="AE1412:AE1475" si="313">IF(AD1412=0," ","-")</f>
        <v xml:space="preserve"> </v>
      </c>
      <c r="AF1412" s="91" t="str">
        <f t="shared" si="308"/>
        <v xml:space="preserve"> </v>
      </c>
      <c r="AG1412" s="78"/>
      <c r="AH1412" s="78"/>
      <c r="AI1412" s="78"/>
      <c r="AK1412" s="94" t="str">
        <f t="shared" si="309"/>
        <v>≤60</v>
      </c>
      <c r="AL1412" s="94">
        <f t="shared" ca="1" si="310"/>
        <v>45</v>
      </c>
      <c r="AM1412" s="95">
        <f t="shared" si="305"/>
        <v>0</v>
      </c>
      <c r="AN1412" s="95">
        <f t="shared" si="306"/>
        <v>0</v>
      </c>
      <c r="AO1412" s="96">
        <f t="shared" ref="AO1412:AO1475" si="314">ROUND(L1412*1.13,0)</f>
        <v>0</v>
      </c>
      <c r="AP1412" s="96">
        <f t="shared" ref="AP1412:AP1475" si="315">ROUND(L1412*1.45,0)</f>
        <v>0</v>
      </c>
    </row>
    <row r="1413" spans="2:42" s="97" customFormat="1" ht="52.8" x14ac:dyDescent="0.3">
      <c r="B1413" s="79">
        <f t="shared" si="303"/>
        <v>1410</v>
      </c>
      <c r="C1413" s="79"/>
      <c r="D1413" s="80" t="s">
        <v>94</v>
      </c>
      <c r="E1413" s="80"/>
      <c r="F1413" s="81"/>
      <c r="G1413" s="82" t="str">
        <f t="shared" si="304"/>
        <v xml:space="preserve">Группа от QF </v>
      </c>
      <c r="H1413" s="83"/>
      <c r="I1413" s="83"/>
      <c r="J1413" s="83"/>
      <c r="K1413" s="83"/>
      <c r="L1413" s="127"/>
      <c r="M1413" s="127"/>
      <c r="N1413" s="84"/>
      <c r="O1413" s="85"/>
      <c r="P1413" s="85"/>
      <c r="Q1413" s="85"/>
      <c r="R1413" s="86"/>
      <c r="S1413" s="80"/>
      <c r="T1413" s="87"/>
      <c r="U1413" s="88" t="str">
        <f t="shared" si="311"/>
        <v xml:space="preserve"> </v>
      </c>
      <c r="V1413" s="89"/>
      <c r="W1413" s="90" t="str">
        <f t="shared" si="312"/>
        <v xml:space="preserve"> </v>
      </c>
      <c r="X1413" s="90"/>
      <c r="Y1413" s="90"/>
      <c r="Z1413" s="90"/>
      <c r="AA1413" s="90"/>
      <c r="AB1413" s="87" t="s">
        <v>74</v>
      </c>
      <c r="AC1413" s="76"/>
      <c r="AD1413" s="91">
        <f t="shared" si="307"/>
        <v>0</v>
      </c>
      <c r="AE1413" s="88" t="str">
        <f t="shared" si="313"/>
        <v xml:space="preserve"> </v>
      </c>
      <c r="AF1413" s="91" t="str">
        <f t="shared" si="308"/>
        <v xml:space="preserve"> </v>
      </c>
      <c r="AG1413" s="78"/>
      <c r="AH1413" s="78"/>
      <c r="AI1413" s="78"/>
      <c r="AK1413" s="94" t="str">
        <f t="shared" si="309"/>
        <v>≤60</v>
      </c>
      <c r="AL1413" s="94">
        <f t="shared" ca="1" si="310"/>
        <v>33</v>
      </c>
      <c r="AM1413" s="95">
        <f t="shared" si="305"/>
        <v>0</v>
      </c>
      <c r="AN1413" s="95">
        <f t="shared" si="306"/>
        <v>0</v>
      </c>
      <c r="AO1413" s="96">
        <f t="shared" si="314"/>
        <v>0</v>
      </c>
      <c r="AP1413" s="96">
        <f t="shared" si="315"/>
        <v>0</v>
      </c>
    </row>
    <row r="1414" spans="2:42" s="97" customFormat="1" ht="52.8" x14ac:dyDescent="0.3">
      <c r="B1414" s="79">
        <f t="shared" ref="B1414:B1477" si="316">(IF(B1412+B1413=0,(B1411+1),(IF(B1413=0,(B1412+1),B1413+1))))</f>
        <v>1411</v>
      </c>
      <c r="C1414" s="79"/>
      <c r="D1414" s="80" t="s">
        <v>94</v>
      </c>
      <c r="E1414" s="80"/>
      <c r="F1414" s="81"/>
      <c r="G1414" s="82" t="str">
        <f t="shared" si="304"/>
        <v xml:space="preserve">Группа от QF </v>
      </c>
      <c r="H1414" s="83"/>
      <c r="I1414" s="83"/>
      <c r="J1414" s="83"/>
      <c r="K1414" s="83"/>
      <c r="L1414" s="127"/>
      <c r="M1414" s="127"/>
      <c r="N1414" s="84"/>
      <c r="O1414" s="85"/>
      <c r="P1414" s="85"/>
      <c r="Q1414" s="85"/>
      <c r="R1414" s="86"/>
      <c r="S1414" s="80"/>
      <c r="T1414" s="87"/>
      <c r="U1414" s="88" t="str">
        <f t="shared" si="311"/>
        <v xml:space="preserve"> </v>
      </c>
      <c r="V1414" s="89"/>
      <c r="W1414" s="90" t="str">
        <f t="shared" si="312"/>
        <v xml:space="preserve"> </v>
      </c>
      <c r="X1414" s="90"/>
      <c r="Y1414" s="90"/>
      <c r="Z1414" s="90"/>
      <c r="AA1414" s="90"/>
      <c r="AB1414" s="87" t="s">
        <v>74</v>
      </c>
      <c r="AC1414" s="76"/>
      <c r="AD1414" s="91">
        <f t="shared" si="307"/>
        <v>0</v>
      </c>
      <c r="AE1414" s="88" t="str">
        <f t="shared" si="313"/>
        <v xml:space="preserve"> </v>
      </c>
      <c r="AF1414" s="91" t="str">
        <f t="shared" si="308"/>
        <v xml:space="preserve"> </v>
      </c>
      <c r="AG1414" s="78"/>
      <c r="AH1414" s="78"/>
      <c r="AI1414" s="78"/>
      <c r="AK1414" s="94" t="str">
        <f t="shared" si="309"/>
        <v>≤60</v>
      </c>
      <c r="AL1414" s="94">
        <f t="shared" ca="1" si="310"/>
        <v>35</v>
      </c>
      <c r="AM1414" s="95">
        <f t="shared" si="305"/>
        <v>0</v>
      </c>
      <c r="AN1414" s="95">
        <f t="shared" si="306"/>
        <v>0</v>
      </c>
      <c r="AO1414" s="96">
        <f t="shared" si="314"/>
        <v>0</v>
      </c>
      <c r="AP1414" s="96">
        <f t="shared" si="315"/>
        <v>0</v>
      </c>
    </row>
    <row r="1415" spans="2:42" s="97" customFormat="1" ht="52.8" x14ac:dyDescent="0.3">
      <c r="B1415" s="79">
        <f t="shared" si="316"/>
        <v>1412</v>
      </c>
      <c r="C1415" s="79"/>
      <c r="D1415" s="80" t="s">
        <v>94</v>
      </c>
      <c r="E1415" s="80"/>
      <c r="F1415" s="81"/>
      <c r="G1415" s="82" t="str">
        <f t="shared" si="304"/>
        <v xml:space="preserve">Группа от QF </v>
      </c>
      <c r="H1415" s="83"/>
      <c r="I1415" s="83"/>
      <c r="J1415" s="83"/>
      <c r="K1415" s="83"/>
      <c r="L1415" s="127"/>
      <c r="M1415" s="127"/>
      <c r="N1415" s="84"/>
      <c r="O1415" s="85"/>
      <c r="P1415" s="85"/>
      <c r="Q1415" s="85"/>
      <c r="R1415" s="86"/>
      <c r="S1415" s="80"/>
      <c r="T1415" s="87"/>
      <c r="U1415" s="88" t="str">
        <f t="shared" si="311"/>
        <v xml:space="preserve"> </v>
      </c>
      <c r="V1415" s="89"/>
      <c r="W1415" s="90" t="str">
        <f t="shared" si="312"/>
        <v xml:space="preserve"> </v>
      </c>
      <c r="X1415" s="90"/>
      <c r="Y1415" s="90"/>
      <c r="Z1415" s="90"/>
      <c r="AA1415" s="90"/>
      <c r="AB1415" s="87" t="s">
        <v>74</v>
      </c>
      <c r="AC1415" s="76"/>
      <c r="AD1415" s="91">
        <f t="shared" si="307"/>
        <v>0</v>
      </c>
      <c r="AE1415" s="88" t="str">
        <f t="shared" si="313"/>
        <v xml:space="preserve"> </v>
      </c>
      <c r="AF1415" s="91" t="str">
        <f t="shared" si="308"/>
        <v xml:space="preserve"> </v>
      </c>
      <c r="AG1415" s="78"/>
      <c r="AH1415" s="78"/>
      <c r="AI1415" s="78"/>
      <c r="AK1415" s="94" t="str">
        <f t="shared" si="309"/>
        <v>≤60</v>
      </c>
      <c r="AL1415" s="94">
        <f t="shared" ca="1" si="310"/>
        <v>50</v>
      </c>
      <c r="AM1415" s="95">
        <f t="shared" si="305"/>
        <v>0</v>
      </c>
      <c r="AN1415" s="95">
        <f t="shared" si="306"/>
        <v>0</v>
      </c>
      <c r="AO1415" s="96">
        <f t="shared" si="314"/>
        <v>0</v>
      </c>
      <c r="AP1415" s="96">
        <f t="shared" si="315"/>
        <v>0</v>
      </c>
    </row>
    <row r="1416" spans="2:42" s="97" customFormat="1" ht="52.8" x14ac:dyDescent="0.3">
      <c r="B1416" s="79">
        <f t="shared" si="316"/>
        <v>1413</v>
      </c>
      <c r="C1416" s="79"/>
      <c r="D1416" s="80" t="s">
        <v>94</v>
      </c>
      <c r="E1416" s="80"/>
      <c r="F1416" s="81"/>
      <c r="G1416" s="82" t="str">
        <f t="shared" si="304"/>
        <v xml:space="preserve">Группа от QF </v>
      </c>
      <c r="H1416" s="83"/>
      <c r="I1416" s="83"/>
      <c r="J1416" s="83"/>
      <c r="K1416" s="83"/>
      <c r="L1416" s="127"/>
      <c r="M1416" s="127"/>
      <c r="N1416" s="84"/>
      <c r="O1416" s="85"/>
      <c r="P1416" s="85"/>
      <c r="Q1416" s="85"/>
      <c r="R1416" s="86"/>
      <c r="S1416" s="80"/>
      <c r="T1416" s="87"/>
      <c r="U1416" s="88" t="str">
        <f t="shared" si="311"/>
        <v xml:space="preserve"> </v>
      </c>
      <c r="V1416" s="89"/>
      <c r="W1416" s="90" t="str">
        <f t="shared" si="312"/>
        <v xml:space="preserve"> </v>
      </c>
      <c r="X1416" s="90"/>
      <c r="Y1416" s="90"/>
      <c r="Z1416" s="90"/>
      <c r="AA1416" s="90"/>
      <c r="AB1416" s="87" t="s">
        <v>74</v>
      </c>
      <c r="AC1416" s="76"/>
      <c r="AD1416" s="91">
        <f t="shared" si="307"/>
        <v>0</v>
      </c>
      <c r="AE1416" s="88" t="str">
        <f t="shared" si="313"/>
        <v xml:space="preserve"> </v>
      </c>
      <c r="AF1416" s="91" t="str">
        <f t="shared" si="308"/>
        <v xml:space="preserve"> </v>
      </c>
      <c r="AG1416" s="78"/>
      <c r="AH1416" s="78"/>
      <c r="AI1416" s="78"/>
      <c r="AK1416" s="94" t="str">
        <f t="shared" si="309"/>
        <v>≤60</v>
      </c>
      <c r="AL1416" s="94">
        <f t="shared" ca="1" si="310"/>
        <v>26</v>
      </c>
      <c r="AM1416" s="95">
        <f t="shared" si="305"/>
        <v>0</v>
      </c>
      <c r="AN1416" s="95">
        <f t="shared" si="306"/>
        <v>0</v>
      </c>
      <c r="AO1416" s="96">
        <f t="shared" si="314"/>
        <v>0</v>
      </c>
      <c r="AP1416" s="96">
        <f t="shared" si="315"/>
        <v>0</v>
      </c>
    </row>
    <row r="1417" spans="2:42" s="97" customFormat="1" ht="52.8" x14ac:dyDescent="0.3">
      <c r="B1417" s="79">
        <f t="shared" si="316"/>
        <v>1414</v>
      </c>
      <c r="C1417" s="79"/>
      <c r="D1417" s="80" t="s">
        <v>94</v>
      </c>
      <c r="E1417" s="80"/>
      <c r="F1417" s="81"/>
      <c r="G1417" s="82" t="str">
        <f t="shared" si="304"/>
        <v xml:space="preserve">Группа от QF </v>
      </c>
      <c r="H1417" s="83"/>
      <c r="I1417" s="83"/>
      <c r="J1417" s="83"/>
      <c r="K1417" s="83"/>
      <c r="L1417" s="127"/>
      <c r="M1417" s="127"/>
      <c r="N1417" s="84"/>
      <c r="O1417" s="85"/>
      <c r="P1417" s="85"/>
      <c r="Q1417" s="85"/>
      <c r="R1417" s="86"/>
      <c r="S1417" s="80"/>
      <c r="T1417" s="87"/>
      <c r="U1417" s="88" t="str">
        <f t="shared" si="311"/>
        <v xml:space="preserve"> </v>
      </c>
      <c r="V1417" s="89"/>
      <c r="W1417" s="90" t="str">
        <f t="shared" si="312"/>
        <v xml:space="preserve"> </v>
      </c>
      <c r="X1417" s="90"/>
      <c r="Y1417" s="90"/>
      <c r="Z1417" s="90"/>
      <c r="AA1417" s="90"/>
      <c r="AB1417" s="87" t="s">
        <v>74</v>
      </c>
      <c r="AC1417" s="76"/>
      <c r="AD1417" s="91">
        <f t="shared" si="307"/>
        <v>0</v>
      </c>
      <c r="AE1417" s="88" t="str">
        <f t="shared" si="313"/>
        <v xml:space="preserve"> </v>
      </c>
      <c r="AF1417" s="91" t="str">
        <f t="shared" si="308"/>
        <v xml:space="preserve"> </v>
      </c>
      <c r="AG1417" s="78"/>
      <c r="AH1417" s="78"/>
      <c r="AI1417" s="78"/>
      <c r="AK1417" s="94" t="str">
        <f t="shared" si="309"/>
        <v>≤60</v>
      </c>
      <c r="AL1417" s="94">
        <f t="shared" ca="1" si="310"/>
        <v>43</v>
      </c>
      <c r="AM1417" s="95">
        <f t="shared" si="305"/>
        <v>0</v>
      </c>
      <c r="AN1417" s="95">
        <f t="shared" si="306"/>
        <v>0</v>
      </c>
      <c r="AO1417" s="96">
        <f t="shared" si="314"/>
        <v>0</v>
      </c>
      <c r="AP1417" s="96">
        <f t="shared" si="315"/>
        <v>0</v>
      </c>
    </row>
    <row r="1418" spans="2:42" s="97" customFormat="1" ht="52.8" x14ac:dyDescent="0.3">
      <c r="B1418" s="79">
        <f t="shared" si="316"/>
        <v>1415</v>
      </c>
      <c r="C1418" s="79"/>
      <c r="D1418" s="80" t="s">
        <v>94</v>
      </c>
      <c r="E1418" s="80"/>
      <c r="F1418" s="81"/>
      <c r="G1418" s="82" t="str">
        <f t="shared" si="304"/>
        <v xml:space="preserve">Группа от QF </v>
      </c>
      <c r="H1418" s="83"/>
      <c r="I1418" s="83"/>
      <c r="J1418" s="83"/>
      <c r="K1418" s="83"/>
      <c r="L1418" s="127"/>
      <c r="M1418" s="127"/>
      <c r="N1418" s="84"/>
      <c r="O1418" s="85"/>
      <c r="P1418" s="85"/>
      <c r="Q1418" s="85"/>
      <c r="R1418" s="86"/>
      <c r="S1418" s="80"/>
      <c r="T1418" s="87"/>
      <c r="U1418" s="88" t="str">
        <f t="shared" si="311"/>
        <v xml:space="preserve"> </v>
      </c>
      <c r="V1418" s="89"/>
      <c r="W1418" s="90" t="str">
        <f t="shared" si="312"/>
        <v xml:space="preserve"> </v>
      </c>
      <c r="X1418" s="90"/>
      <c r="Y1418" s="90"/>
      <c r="Z1418" s="90"/>
      <c r="AA1418" s="90"/>
      <c r="AB1418" s="87" t="s">
        <v>74</v>
      </c>
      <c r="AC1418" s="76"/>
      <c r="AD1418" s="91">
        <f t="shared" si="307"/>
        <v>0</v>
      </c>
      <c r="AE1418" s="88" t="str">
        <f t="shared" si="313"/>
        <v xml:space="preserve"> </v>
      </c>
      <c r="AF1418" s="91" t="str">
        <f t="shared" si="308"/>
        <v xml:space="preserve"> </v>
      </c>
      <c r="AG1418" s="78"/>
      <c r="AH1418" s="78"/>
      <c r="AI1418" s="78"/>
      <c r="AK1418" s="94" t="str">
        <f t="shared" si="309"/>
        <v>≤60</v>
      </c>
      <c r="AL1418" s="94">
        <f t="shared" ca="1" si="310"/>
        <v>38</v>
      </c>
      <c r="AM1418" s="95">
        <f t="shared" si="305"/>
        <v>0</v>
      </c>
      <c r="AN1418" s="95">
        <f t="shared" si="306"/>
        <v>0</v>
      </c>
      <c r="AO1418" s="96">
        <f t="shared" si="314"/>
        <v>0</v>
      </c>
      <c r="AP1418" s="96">
        <f t="shared" si="315"/>
        <v>0</v>
      </c>
    </row>
    <row r="1419" spans="2:42" s="97" customFormat="1" ht="52.8" x14ac:dyDescent="0.3">
      <c r="B1419" s="79">
        <f t="shared" si="316"/>
        <v>1416</v>
      </c>
      <c r="C1419" s="79"/>
      <c r="D1419" s="80" t="s">
        <v>94</v>
      </c>
      <c r="E1419" s="80"/>
      <c r="F1419" s="81"/>
      <c r="G1419" s="82" t="str">
        <f t="shared" si="304"/>
        <v xml:space="preserve">Группа от QF </v>
      </c>
      <c r="H1419" s="83"/>
      <c r="I1419" s="83"/>
      <c r="J1419" s="83"/>
      <c r="K1419" s="83"/>
      <c r="L1419" s="127"/>
      <c r="M1419" s="127"/>
      <c r="N1419" s="84"/>
      <c r="O1419" s="85"/>
      <c r="P1419" s="85"/>
      <c r="Q1419" s="85"/>
      <c r="R1419" s="86"/>
      <c r="S1419" s="80"/>
      <c r="T1419" s="87"/>
      <c r="U1419" s="88" t="str">
        <f t="shared" si="311"/>
        <v xml:space="preserve"> </v>
      </c>
      <c r="V1419" s="89"/>
      <c r="W1419" s="90" t="str">
        <f t="shared" si="312"/>
        <v xml:space="preserve"> </v>
      </c>
      <c r="X1419" s="90"/>
      <c r="Y1419" s="90"/>
      <c r="Z1419" s="90"/>
      <c r="AA1419" s="90"/>
      <c r="AB1419" s="87" t="s">
        <v>74</v>
      </c>
      <c r="AC1419" s="76"/>
      <c r="AD1419" s="91">
        <f t="shared" si="307"/>
        <v>0</v>
      </c>
      <c r="AE1419" s="88" t="str">
        <f t="shared" si="313"/>
        <v xml:space="preserve"> </v>
      </c>
      <c r="AF1419" s="91" t="str">
        <f t="shared" si="308"/>
        <v xml:space="preserve"> </v>
      </c>
      <c r="AG1419" s="78"/>
      <c r="AH1419" s="78"/>
      <c r="AI1419" s="78"/>
      <c r="AK1419" s="94" t="str">
        <f t="shared" si="309"/>
        <v>≤60</v>
      </c>
      <c r="AL1419" s="94">
        <f t="shared" ca="1" si="310"/>
        <v>42</v>
      </c>
      <c r="AM1419" s="95">
        <f t="shared" si="305"/>
        <v>0</v>
      </c>
      <c r="AN1419" s="95">
        <f t="shared" si="306"/>
        <v>0</v>
      </c>
      <c r="AO1419" s="96">
        <f t="shared" si="314"/>
        <v>0</v>
      </c>
      <c r="AP1419" s="96">
        <f t="shared" si="315"/>
        <v>0</v>
      </c>
    </row>
    <row r="1420" spans="2:42" s="97" customFormat="1" ht="52.8" x14ac:dyDescent="0.3">
      <c r="B1420" s="79">
        <f t="shared" si="316"/>
        <v>1417</v>
      </c>
      <c r="C1420" s="79"/>
      <c r="D1420" s="80" t="s">
        <v>94</v>
      </c>
      <c r="E1420" s="80"/>
      <c r="F1420" s="81"/>
      <c r="G1420" s="82" t="str">
        <f t="shared" si="304"/>
        <v xml:space="preserve">Группа от QF </v>
      </c>
      <c r="H1420" s="83"/>
      <c r="I1420" s="83"/>
      <c r="J1420" s="83"/>
      <c r="K1420" s="83"/>
      <c r="L1420" s="127"/>
      <c r="M1420" s="127"/>
      <c r="N1420" s="84"/>
      <c r="O1420" s="85"/>
      <c r="P1420" s="85"/>
      <c r="Q1420" s="85"/>
      <c r="R1420" s="86"/>
      <c r="S1420" s="80"/>
      <c r="T1420" s="87"/>
      <c r="U1420" s="88" t="str">
        <f t="shared" si="311"/>
        <v xml:space="preserve"> </v>
      </c>
      <c r="V1420" s="89"/>
      <c r="W1420" s="90" t="str">
        <f t="shared" si="312"/>
        <v xml:space="preserve"> </v>
      </c>
      <c r="X1420" s="90"/>
      <c r="Y1420" s="90"/>
      <c r="Z1420" s="90"/>
      <c r="AA1420" s="90"/>
      <c r="AB1420" s="87" t="s">
        <v>74</v>
      </c>
      <c r="AC1420" s="76"/>
      <c r="AD1420" s="91">
        <f t="shared" si="307"/>
        <v>0</v>
      </c>
      <c r="AE1420" s="88" t="str">
        <f t="shared" si="313"/>
        <v xml:space="preserve"> </v>
      </c>
      <c r="AF1420" s="91" t="str">
        <f t="shared" si="308"/>
        <v xml:space="preserve"> </v>
      </c>
      <c r="AG1420" s="78"/>
      <c r="AH1420" s="78"/>
      <c r="AI1420" s="78"/>
      <c r="AK1420" s="94" t="str">
        <f t="shared" si="309"/>
        <v>≤60</v>
      </c>
      <c r="AL1420" s="94">
        <f t="shared" ca="1" si="310"/>
        <v>34</v>
      </c>
      <c r="AM1420" s="95">
        <f t="shared" si="305"/>
        <v>0</v>
      </c>
      <c r="AN1420" s="95">
        <f t="shared" si="306"/>
        <v>0</v>
      </c>
      <c r="AO1420" s="96">
        <f t="shared" si="314"/>
        <v>0</v>
      </c>
      <c r="AP1420" s="96">
        <f t="shared" si="315"/>
        <v>0</v>
      </c>
    </row>
    <row r="1421" spans="2:42" s="97" customFormat="1" ht="52.8" x14ac:dyDescent="0.3">
      <c r="B1421" s="79">
        <f t="shared" si="316"/>
        <v>1418</v>
      </c>
      <c r="C1421" s="79"/>
      <c r="D1421" s="80" t="s">
        <v>94</v>
      </c>
      <c r="E1421" s="80"/>
      <c r="F1421" s="81"/>
      <c r="G1421" s="82" t="str">
        <f t="shared" ref="G1421:G1484" si="317">CONCATENATE(D1421," ",F1421,E1421)</f>
        <v xml:space="preserve">Группа от QF </v>
      </c>
      <c r="H1421" s="83"/>
      <c r="I1421" s="83"/>
      <c r="J1421" s="83"/>
      <c r="K1421" s="83"/>
      <c r="L1421" s="127"/>
      <c r="M1421" s="127"/>
      <c r="N1421" s="84"/>
      <c r="O1421" s="85"/>
      <c r="P1421" s="85"/>
      <c r="Q1421" s="85"/>
      <c r="R1421" s="86"/>
      <c r="S1421" s="80"/>
      <c r="T1421" s="87"/>
      <c r="U1421" s="88" t="str">
        <f t="shared" si="311"/>
        <v xml:space="preserve"> </v>
      </c>
      <c r="V1421" s="89"/>
      <c r="W1421" s="90" t="str">
        <f t="shared" si="312"/>
        <v xml:space="preserve"> </v>
      </c>
      <c r="X1421" s="90"/>
      <c r="Y1421" s="90"/>
      <c r="Z1421" s="90"/>
      <c r="AA1421" s="90"/>
      <c r="AB1421" s="87" t="s">
        <v>74</v>
      </c>
      <c r="AC1421" s="76"/>
      <c r="AD1421" s="91">
        <f t="shared" si="307"/>
        <v>0</v>
      </c>
      <c r="AE1421" s="88" t="str">
        <f t="shared" si="313"/>
        <v xml:space="preserve"> </v>
      </c>
      <c r="AF1421" s="91" t="str">
        <f t="shared" si="308"/>
        <v xml:space="preserve"> </v>
      </c>
      <c r="AG1421" s="78"/>
      <c r="AH1421" s="78"/>
      <c r="AI1421" s="78"/>
      <c r="AK1421" s="94" t="str">
        <f t="shared" si="309"/>
        <v>≤60</v>
      </c>
      <c r="AL1421" s="94">
        <f t="shared" ca="1" si="310"/>
        <v>37</v>
      </c>
      <c r="AM1421" s="95">
        <f t="shared" si="305"/>
        <v>0</v>
      </c>
      <c r="AN1421" s="95">
        <f t="shared" si="306"/>
        <v>0</v>
      </c>
      <c r="AO1421" s="96">
        <f t="shared" si="314"/>
        <v>0</v>
      </c>
      <c r="AP1421" s="96">
        <f t="shared" si="315"/>
        <v>0</v>
      </c>
    </row>
    <row r="1422" spans="2:42" s="97" customFormat="1" ht="52.8" x14ac:dyDescent="0.3">
      <c r="B1422" s="79">
        <f t="shared" si="316"/>
        <v>1419</v>
      </c>
      <c r="C1422" s="79"/>
      <c r="D1422" s="80" t="s">
        <v>94</v>
      </c>
      <c r="E1422" s="80"/>
      <c r="F1422" s="81"/>
      <c r="G1422" s="82" t="str">
        <f t="shared" si="317"/>
        <v xml:space="preserve">Группа от QF </v>
      </c>
      <c r="H1422" s="83"/>
      <c r="I1422" s="83"/>
      <c r="J1422" s="83"/>
      <c r="K1422" s="83"/>
      <c r="L1422" s="127"/>
      <c r="M1422" s="127"/>
      <c r="N1422" s="84"/>
      <c r="O1422" s="85"/>
      <c r="P1422" s="85"/>
      <c r="Q1422" s="85"/>
      <c r="R1422" s="86"/>
      <c r="S1422" s="80"/>
      <c r="T1422" s="87"/>
      <c r="U1422" s="88" t="str">
        <f t="shared" si="311"/>
        <v xml:space="preserve"> </v>
      </c>
      <c r="V1422" s="89"/>
      <c r="W1422" s="90" t="str">
        <f t="shared" si="312"/>
        <v xml:space="preserve"> </v>
      </c>
      <c r="X1422" s="90"/>
      <c r="Y1422" s="90"/>
      <c r="Z1422" s="90"/>
      <c r="AA1422" s="90"/>
      <c r="AB1422" s="87" t="s">
        <v>74</v>
      </c>
      <c r="AC1422" s="76"/>
      <c r="AD1422" s="91">
        <f t="shared" si="307"/>
        <v>0</v>
      </c>
      <c r="AE1422" s="88" t="str">
        <f t="shared" si="313"/>
        <v xml:space="preserve"> </v>
      </c>
      <c r="AF1422" s="91" t="str">
        <f t="shared" si="308"/>
        <v xml:space="preserve"> </v>
      </c>
      <c r="AG1422" s="78"/>
      <c r="AH1422" s="78"/>
      <c r="AI1422" s="78"/>
      <c r="AK1422" s="94" t="str">
        <f t="shared" si="309"/>
        <v>≤60</v>
      </c>
      <c r="AL1422" s="94">
        <f t="shared" ca="1" si="310"/>
        <v>32</v>
      </c>
      <c r="AM1422" s="95">
        <f t="shared" ref="AM1422:AM1485" si="318">IF(V1422=$AG$1,L1422*3,IF(V1422=$AH$1,L1422*5,IF(V1422=$AI$1,L1422*8,IF(V1422=$AJ$1,L1422*12,0))))</f>
        <v>0</v>
      </c>
      <c r="AN1422" s="95">
        <f t="shared" ref="AN1422:AN1485" si="319">IF(V1422=$AG$1,L1422*5,IF(V1422=$AH$1,L1422*10,IF(V1422=$AI$1,L1422*10,IF(V1422=$AJ$1,L1422*0,0))))</f>
        <v>0</v>
      </c>
      <c r="AO1422" s="96">
        <f t="shared" si="314"/>
        <v>0</v>
      </c>
      <c r="AP1422" s="96">
        <f t="shared" si="315"/>
        <v>0</v>
      </c>
    </row>
    <row r="1423" spans="2:42" s="97" customFormat="1" ht="52.8" x14ac:dyDescent="0.3">
      <c r="B1423" s="79">
        <f t="shared" si="316"/>
        <v>1420</v>
      </c>
      <c r="C1423" s="79"/>
      <c r="D1423" s="80" t="s">
        <v>94</v>
      </c>
      <c r="E1423" s="80"/>
      <c r="F1423" s="81"/>
      <c r="G1423" s="82" t="str">
        <f t="shared" si="317"/>
        <v xml:space="preserve">Группа от QF </v>
      </c>
      <c r="H1423" s="83"/>
      <c r="I1423" s="83"/>
      <c r="J1423" s="83"/>
      <c r="K1423" s="83"/>
      <c r="L1423" s="127"/>
      <c r="M1423" s="127"/>
      <c r="N1423" s="84"/>
      <c r="O1423" s="85"/>
      <c r="P1423" s="85"/>
      <c r="Q1423" s="85"/>
      <c r="R1423" s="86"/>
      <c r="S1423" s="80"/>
      <c r="T1423" s="87"/>
      <c r="U1423" s="88" t="str">
        <f t="shared" si="311"/>
        <v xml:space="preserve"> </v>
      </c>
      <c r="V1423" s="89"/>
      <c r="W1423" s="90" t="str">
        <f t="shared" si="312"/>
        <v xml:space="preserve"> </v>
      </c>
      <c r="X1423" s="90"/>
      <c r="Y1423" s="90"/>
      <c r="Z1423" s="90"/>
      <c r="AA1423" s="90"/>
      <c r="AB1423" s="87" t="s">
        <v>74</v>
      </c>
      <c r="AC1423" s="76"/>
      <c r="AD1423" s="91">
        <f t="shared" si="307"/>
        <v>0</v>
      </c>
      <c r="AE1423" s="88" t="str">
        <f t="shared" si="313"/>
        <v xml:space="preserve"> </v>
      </c>
      <c r="AF1423" s="91" t="str">
        <f t="shared" si="308"/>
        <v xml:space="preserve"> </v>
      </c>
      <c r="AG1423" s="78"/>
      <c r="AH1423" s="78"/>
      <c r="AI1423" s="78"/>
      <c r="AK1423" s="94" t="str">
        <f t="shared" si="309"/>
        <v>≤60</v>
      </c>
      <c r="AL1423" s="94">
        <f t="shared" ca="1" si="310"/>
        <v>49</v>
      </c>
      <c r="AM1423" s="95">
        <f t="shared" si="318"/>
        <v>0</v>
      </c>
      <c r="AN1423" s="95">
        <f t="shared" si="319"/>
        <v>0</v>
      </c>
      <c r="AO1423" s="96">
        <f t="shared" si="314"/>
        <v>0</v>
      </c>
      <c r="AP1423" s="96">
        <f t="shared" si="315"/>
        <v>0</v>
      </c>
    </row>
    <row r="1424" spans="2:42" s="97" customFormat="1" ht="52.8" x14ac:dyDescent="0.3">
      <c r="B1424" s="79">
        <f t="shared" si="316"/>
        <v>1421</v>
      </c>
      <c r="C1424" s="79"/>
      <c r="D1424" s="80" t="s">
        <v>94</v>
      </c>
      <c r="E1424" s="80"/>
      <c r="F1424" s="81"/>
      <c r="G1424" s="82" t="str">
        <f t="shared" si="317"/>
        <v xml:space="preserve">Группа от QF </v>
      </c>
      <c r="H1424" s="83"/>
      <c r="I1424" s="83"/>
      <c r="J1424" s="83"/>
      <c r="K1424" s="83"/>
      <c r="L1424" s="127"/>
      <c r="M1424" s="127"/>
      <c r="N1424" s="84"/>
      <c r="O1424" s="85"/>
      <c r="P1424" s="85"/>
      <c r="Q1424" s="85"/>
      <c r="R1424" s="86"/>
      <c r="S1424" s="80"/>
      <c r="T1424" s="87"/>
      <c r="U1424" s="88" t="str">
        <f t="shared" si="311"/>
        <v xml:space="preserve"> </v>
      </c>
      <c r="V1424" s="89"/>
      <c r="W1424" s="90" t="str">
        <f t="shared" si="312"/>
        <v xml:space="preserve"> </v>
      </c>
      <c r="X1424" s="90"/>
      <c r="Y1424" s="90"/>
      <c r="Z1424" s="90"/>
      <c r="AA1424" s="90"/>
      <c r="AB1424" s="87" t="s">
        <v>74</v>
      </c>
      <c r="AC1424" s="76"/>
      <c r="AD1424" s="91">
        <f t="shared" si="307"/>
        <v>0</v>
      </c>
      <c r="AE1424" s="88" t="str">
        <f t="shared" si="313"/>
        <v xml:space="preserve"> </v>
      </c>
      <c r="AF1424" s="91" t="str">
        <f t="shared" si="308"/>
        <v xml:space="preserve"> </v>
      </c>
      <c r="AG1424" s="78"/>
      <c r="AH1424" s="78"/>
      <c r="AI1424" s="78"/>
      <c r="AK1424" s="94" t="str">
        <f t="shared" si="309"/>
        <v>≤60</v>
      </c>
      <c r="AL1424" s="94">
        <f t="shared" ca="1" si="310"/>
        <v>33</v>
      </c>
      <c r="AM1424" s="95">
        <f t="shared" si="318"/>
        <v>0</v>
      </c>
      <c r="AN1424" s="95">
        <f t="shared" si="319"/>
        <v>0</v>
      </c>
      <c r="AO1424" s="96">
        <f t="shared" si="314"/>
        <v>0</v>
      </c>
      <c r="AP1424" s="96">
        <f t="shared" si="315"/>
        <v>0</v>
      </c>
    </row>
    <row r="1425" spans="2:42" s="97" customFormat="1" ht="52.8" x14ac:dyDescent="0.3">
      <c r="B1425" s="79">
        <f t="shared" si="316"/>
        <v>1422</v>
      </c>
      <c r="C1425" s="79"/>
      <c r="D1425" s="80" t="s">
        <v>94</v>
      </c>
      <c r="E1425" s="80"/>
      <c r="F1425" s="81"/>
      <c r="G1425" s="82" t="str">
        <f t="shared" si="317"/>
        <v xml:space="preserve">Группа от QF </v>
      </c>
      <c r="H1425" s="83"/>
      <c r="I1425" s="83"/>
      <c r="J1425" s="83"/>
      <c r="K1425" s="83"/>
      <c r="L1425" s="127"/>
      <c r="M1425" s="127"/>
      <c r="N1425" s="84"/>
      <c r="O1425" s="85"/>
      <c r="P1425" s="85"/>
      <c r="Q1425" s="85"/>
      <c r="R1425" s="86"/>
      <c r="S1425" s="80"/>
      <c r="T1425" s="87"/>
      <c r="U1425" s="88" t="str">
        <f t="shared" si="311"/>
        <v xml:space="preserve"> </v>
      </c>
      <c r="V1425" s="89"/>
      <c r="W1425" s="90" t="str">
        <f t="shared" si="312"/>
        <v xml:space="preserve"> </v>
      </c>
      <c r="X1425" s="90"/>
      <c r="Y1425" s="90"/>
      <c r="Z1425" s="90"/>
      <c r="AA1425" s="90"/>
      <c r="AB1425" s="87" t="s">
        <v>74</v>
      </c>
      <c r="AC1425" s="76"/>
      <c r="AD1425" s="91">
        <f t="shared" si="307"/>
        <v>0</v>
      </c>
      <c r="AE1425" s="88" t="str">
        <f t="shared" si="313"/>
        <v xml:space="preserve"> </v>
      </c>
      <c r="AF1425" s="91" t="str">
        <f t="shared" si="308"/>
        <v xml:space="preserve"> </v>
      </c>
      <c r="AG1425" s="78"/>
      <c r="AH1425" s="78"/>
      <c r="AI1425" s="78"/>
      <c r="AK1425" s="94" t="str">
        <f t="shared" si="309"/>
        <v>≤60</v>
      </c>
      <c r="AL1425" s="94">
        <f t="shared" ca="1" si="310"/>
        <v>30</v>
      </c>
      <c r="AM1425" s="95">
        <f t="shared" si="318"/>
        <v>0</v>
      </c>
      <c r="AN1425" s="95">
        <f t="shared" si="319"/>
        <v>0</v>
      </c>
      <c r="AO1425" s="96">
        <f t="shared" si="314"/>
        <v>0</v>
      </c>
      <c r="AP1425" s="96">
        <f t="shared" si="315"/>
        <v>0</v>
      </c>
    </row>
    <row r="1426" spans="2:42" s="97" customFormat="1" ht="52.8" x14ac:dyDescent="0.3">
      <c r="B1426" s="79">
        <f t="shared" si="316"/>
        <v>1423</v>
      </c>
      <c r="C1426" s="79"/>
      <c r="D1426" s="80" t="s">
        <v>94</v>
      </c>
      <c r="E1426" s="80"/>
      <c r="F1426" s="81"/>
      <c r="G1426" s="82" t="str">
        <f t="shared" si="317"/>
        <v xml:space="preserve">Группа от QF </v>
      </c>
      <c r="H1426" s="83"/>
      <c r="I1426" s="83"/>
      <c r="J1426" s="83"/>
      <c r="K1426" s="83"/>
      <c r="L1426" s="127"/>
      <c r="M1426" s="127"/>
      <c r="N1426" s="84"/>
      <c r="O1426" s="85"/>
      <c r="P1426" s="85"/>
      <c r="Q1426" s="85"/>
      <c r="R1426" s="86"/>
      <c r="S1426" s="80"/>
      <c r="T1426" s="87"/>
      <c r="U1426" s="88" t="str">
        <f t="shared" si="311"/>
        <v xml:space="preserve"> </v>
      </c>
      <c r="V1426" s="89"/>
      <c r="W1426" s="90" t="str">
        <f t="shared" si="312"/>
        <v xml:space="preserve"> </v>
      </c>
      <c r="X1426" s="90"/>
      <c r="Y1426" s="90"/>
      <c r="Z1426" s="90"/>
      <c r="AA1426" s="90"/>
      <c r="AB1426" s="87" t="s">
        <v>74</v>
      </c>
      <c r="AC1426" s="76"/>
      <c r="AD1426" s="91">
        <f t="shared" si="307"/>
        <v>0</v>
      </c>
      <c r="AE1426" s="88" t="str">
        <f t="shared" si="313"/>
        <v xml:space="preserve"> </v>
      </c>
      <c r="AF1426" s="91" t="str">
        <f t="shared" si="308"/>
        <v xml:space="preserve"> </v>
      </c>
      <c r="AG1426" s="78"/>
      <c r="AH1426" s="78"/>
      <c r="AI1426" s="78"/>
      <c r="AK1426" s="94" t="str">
        <f t="shared" si="309"/>
        <v>≤60</v>
      </c>
      <c r="AL1426" s="94">
        <f t="shared" ca="1" si="310"/>
        <v>50</v>
      </c>
      <c r="AM1426" s="95">
        <f t="shared" si="318"/>
        <v>0</v>
      </c>
      <c r="AN1426" s="95">
        <f t="shared" si="319"/>
        <v>0</v>
      </c>
      <c r="AO1426" s="96">
        <f t="shared" si="314"/>
        <v>0</v>
      </c>
      <c r="AP1426" s="96">
        <f t="shared" si="315"/>
        <v>0</v>
      </c>
    </row>
    <row r="1427" spans="2:42" s="97" customFormat="1" ht="52.8" x14ac:dyDescent="0.3">
      <c r="B1427" s="79">
        <f t="shared" si="316"/>
        <v>1424</v>
      </c>
      <c r="C1427" s="79"/>
      <c r="D1427" s="80" t="s">
        <v>94</v>
      </c>
      <c r="E1427" s="80"/>
      <c r="F1427" s="81"/>
      <c r="G1427" s="82" t="str">
        <f t="shared" si="317"/>
        <v xml:space="preserve">Группа от QF </v>
      </c>
      <c r="H1427" s="83"/>
      <c r="I1427" s="83"/>
      <c r="J1427" s="83"/>
      <c r="K1427" s="83"/>
      <c r="L1427" s="127"/>
      <c r="M1427" s="127"/>
      <c r="N1427" s="84"/>
      <c r="O1427" s="85"/>
      <c r="P1427" s="85"/>
      <c r="Q1427" s="85"/>
      <c r="R1427" s="86"/>
      <c r="S1427" s="80"/>
      <c r="T1427" s="87"/>
      <c r="U1427" s="88" t="str">
        <f t="shared" si="311"/>
        <v xml:space="preserve"> </v>
      </c>
      <c r="V1427" s="89"/>
      <c r="W1427" s="90" t="str">
        <f t="shared" si="312"/>
        <v xml:space="preserve"> </v>
      </c>
      <c r="X1427" s="90"/>
      <c r="Y1427" s="90"/>
      <c r="Z1427" s="90"/>
      <c r="AA1427" s="90"/>
      <c r="AB1427" s="87" t="s">
        <v>74</v>
      </c>
      <c r="AC1427" s="76"/>
      <c r="AD1427" s="91">
        <f t="shared" si="307"/>
        <v>0</v>
      </c>
      <c r="AE1427" s="88" t="str">
        <f t="shared" si="313"/>
        <v xml:space="preserve"> </v>
      </c>
      <c r="AF1427" s="91" t="str">
        <f t="shared" si="308"/>
        <v xml:space="preserve"> </v>
      </c>
      <c r="AG1427" s="78"/>
      <c r="AH1427" s="78"/>
      <c r="AI1427" s="78"/>
      <c r="AK1427" s="94" t="str">
        <f t="shared" si="309"/>
        <v>≤60</v>
      </c>
      <c r="AL1427" s="94">
        <f t="shared" ca="1" si="310"/>
        <v>49</v>
      </c>
      <c r="AM1427" s="95">
        <f t="shared" si="318"/>
        <v>0</v>
      </c>
      <c r="AN1427" s="95">
        <f t="shared" si="319"/>
        <v>0</v>
      </c>
      <c r="AO1427" s="96">
        <f t="shared" si="314"/>
        <v>0</v>
      </c>
      <c r="AP1427" s="96">
        <f t="shared" si="315"/>
        <v>0</v>
      </c>
    </row>
    <row r="1428" spans="2:42" s="97" customFormat="1" ht="52.8" x14ac:dyDescent="0.3">
      <c r="B1428" s="79">
        <f t="shared" si="316"/>
        <v>1425</v>
      </c>
      <c r="C1428" s="79"/>
      <c r="D1428" s="80" t="s">
        <v>94</v>
      </c>
      <c r="E1428" s="80"/>
      <c r="F1428" s="81"/>
      <c r="G1428" s="82" t="str">
        <f t="shared" si="317"/>
        <v xml:space="preserve">Группа от QF </v>
      </c>
      <c r="H1428" s="83"/>
      <c r="I1428" s="83"/>
      <c r="J1428" s="83"/>
      <c r="K1428" s="83"/>
      <c r="L1428" s="127"/>
      <c r="M1428" s="127"/>
      <c r="N1428" s="84"/>
      <c r="O1428" s="85"/>
      <c r="P1428" s="85"/>
      <c r="Q1428" s="85"/>
      <c r="R1428" s="86"/>
      <c r="S1428" s="80"/>
      <c r="T1428" s="87"/>
      <c r="U1428" s="88" t="str">
        <f t="shared" si="311"/>
        <v xml:space="preserve"> </v>
      </c>
      <c r="V1428" s="89"/>
      <c r="W1428" s="90" t="str">
        <f t="shared" si="312"/>
        <v xml:space="preserve"> </v>
      </c>
      <c r="X1428" s="90"/>
      <c r="Y1428" s="90"/>
      <c r="Z1428" s="90"/>
      <c r="AA1428" s="90"/>
      <c r="AB1428" s="87" t="s">
        <v>74</v>
      </c>
      <c r="AC1428" s="76"/>
      <c r="AD1428" s="91">
        <f t="shared" si="307"/>
        <v>0</v>
      </c>
      <c r="AE1428" s="88" t="str">
        <f t="shared" si="313"/>
        <v xml:space="preserve"> </v>
      </c>
      <c r="AF1428" s="91" t="str">
        <f t="shared" si="308"/>
        <v xml:space="preserve"> </v>
      </c>
      <c r="AG1428" s="78"/>
      <c r="AH1428" s="78"/>
      <c r="AI1428" s="78"/>
      <c r="AK1428" s="94" t="str">
        <f t="shared" si="309"/>
        <v>≤60</v>
      </c>
      <c r="AL1428" s="94">
        <f t="shared" ca="1" si="310"/>
        <v>34</v>
      </c>
      <c r="AM1428" s="95">
        <f t="shared" si="318"/>
        <v>0</v>
      </c>
      <c r="AN1428" s="95">
        <f t="shared" si="319"/>
        <v>0</v>
      </c>
      <c r="AO1428" s="96">
        <f t="shared" si="314"/>
        <v>0</v>
      </c>
      <c r="AP1428" s="96">
        <f t="shared" si="315"/>
        <v>0</v>
      </c>
    </row>
    <row r="1429" spans="2:42" s="97" customFormat="1" ht="52.8" x14ac:dyDescent="0.3">
      <c r="B1429" s="79">
        <f t="shared" si="316"/>
        <v>1426</v>
      </c>
      <c r="C1429" s="79"/>
      <c r="D1429" s="80" t="s">
        <v>94</v>
      </c>
      <c r="E1429" s="80"/>
      <c r="F1429" s="81"/>
      <c r="G1429" s="82" t="str">
        <f t="shared" si="317"/>
        <v xml:space="preserve">Группа от QF </v>
      </c>
      <c r="H1429" s="83"/>
      <c r="I1429" s="83"/>
      <c r="J1429" s="83"/>
      <c r="K1429" s="83"/>
      <c r="L1429" s="127"/>
      <c r="M1429" s="127"/>
      <c r="N1429" s="84"/>
      <c r="O1429" s="85"/>
      <c r="P1429" s="85"/>
      <c r="Q1429" s="85"/>
      <c r="R1429" s="86"/>
      <c r="S1429" s="80"/>
      <c r="T1429" s="87"/>
      <c r="U1429" s="88" t="str">
        <f t="shared" si="311"/>
        <v xml:space="preserve"> </v>
      </c>
      <c r="V1429" s="89"/>
      <c r="W1429" s="90" t="str">
        <f t="shared" si="312"/>
        <v xml:space="preserve"> </v>
      </c>
      <c r="X1429" s="90"/>
      <c r="Y1429" s="90"/>
      <c r="Z1429" s="90"/>
      <c r="AA1429" s="90"/>
      <c r="AB1429" s="87" t="s">
        <v>74</v>
      </c>
      <c r="AC1429" s="76"/>
      <c r="AD1429" s="91">
        <f t="shared" si="307"/>
        <v>0</v>
      </c>
      <c r="AE1429" s="88" t="str">
        <f t="shared" si="313"/>
        <v xml:space="preserve"> </v>
      </c>
      <c r="AF1429" s="91" t="str">
        <f t="shared" si="308"/>
        <v xml:space="preserve"> </v>
      </c>
      <c r="AG1429" s="78"/>
      <c r="AH1429" s="78"/>
      <c r="AI1429" s="78"/>
      <c r="AK1429" s="94" t="str">
        <f t="shared" si="309"/>
        <v>≤60</v>
      </c>
      <c r="AL1429" s="94">
        <f t="shared" ca="1" si="310"/>
        <v>35</v>
      </c>
      <c r="AM1429" s="95">
        <f t="shared" si="318"/>
        <v>0</v>
      </c>
      <c r="AN1429" s="95">
        <f t="shared" si="319"/>
        <v>0</v>
      </c>
      <c r="AO1429" s="96">
        <f t="shared" si="314"/>
        <v>0</v>
      </c>
      <c r="AP1429" s="96">
        <f t="shared" si="315"/>
        <v>0</v>
      </c>
    </row>
    <row r="1430" spans="2:42" s="97" customFormat="1" ht="52.8" x14ac:dyDescent="0.3">
      <c r="B1430" s="79">
        <f t="shared" si="316"/>
        <v>1427</v>
      </c>
      <c r="C1430" s="79"/>
      <c r="D1430" s="80" t="s">
        <v>94</v>
      </c>
      <c r="E1430" s="80"/>
      <c r="F1430" s="81"/>
      <c r="G1430" s="82" t="str">
        <f t="shared" si="317"/>
        <v xml:space="preserve">Группа от QF </v>
      </c>
      <c r="H1430" s="83"/>
      <c r="I1430" s="83"/>
      <c r="J1430" s="83"/>
      <c r="K1430" s="83"/>
      <c r="L1430" s="127"/>
      <c r="M1430" s="127"/>
      <c r="N1430" s="84"/>
      <c r="O1430" s="85"/>
      <c r="P1430" s="85"/>
      <c r="Q1430" s="85"/>
      <c r="R1430" s="86"/>
      <c r="S1430" s="80"/>
      <c r="T1430" s="87"/>
      <c r="U1430" s="88" t="str">
        <f t="shared" si="311"/>
        <v xml:space="preserve"> </v>
      </c>
      <c r="V1430" s="89"/>
      <c r="W1430" s="90" t="str">
        <f t="shared" si="312"/>
        <v xml:space="preserve"> </v>
      </c>
      <c r="X1430" s="90"/>
      <c r="Y1430" s="90"/>
      <c r="Z1430" s="90"/>
      <c r="AA1430" s="90"/>
      <c r="AB1430" s="87" t="s">
        <v>74</v>
      </c>
      <c r="AC1430" s="76"/>
      <c r="AD1430" s="91">
        <f t="shared" si="307"/>
        <v>0</v>
      </c>
      <c r="AE1430" s="88" t="str">
        <f t="shared" si="313"/>
        <v xml:space="preserve"> </v>
      </c>
      <c r="AF1430" s="91" t="str">
        <f t="shared" si="308"/>
        <v xml:space="preserve"> </v>
      </c>
      <c r="AG1430" s="78"/>
      <c r="AH1430" s="78"/>
      <c r="AI1430" s="78"/>
      <c r="AK1430" s="94" t="str">
        <f t="shared" si="309"/>
        <v>≤60</v>
      </c>
      <c r="AL1430" s="94">
        <f t="shared" ca="1" si="310"/>
        <v>41</v>
      </c>
      <c r="AM1430" s="95">
        <f t="shared" si="318"/>
        <v>0</v>
      </c>
      <c r="AN1430" s="95">
        <f t="shared" si="319"/>
        <v>0</v>
      </c>
      <c r="AO1430" s="96">
        <f t="shared" si="314"/>
        <v>0</v>
      </c>
      <c r="AP1430" s="96">
        <f t="shared" si="315"/>
        <v>0</v>
      </c>
    </row>
    <row r="1431" spans="2:42" s="97" customFormat="1" ht="52.8" x14ac:dyDescent="0.3">
      <c r="B1431" s="79">
        <f t="shared" si="316"/>
        <v>1428</v>
      </c>
      <c r="C1431" s="79"/>
      <c r="D1431" s="80" t="s">
        <v>94</v>
      </c>
      <c r="E1431" s="80"/>
      <c r="F1431" s="81"/>
      <c r="G1431" s="82" t="str">
        <f t="shared" si="317"/>
        <v xml:space="preserve">Группа от QF </v>
      </c>
      <c r="H1431" s="83"/>
      <c r="I1431" s="83"/>
      <c r="J1431" s="83"/>
      <c r="K1431" s="83"/>
      <c r="L1431" s="127"/>
      <c r="M1431" s="127"/>
      <c r="N1431" s="84"/>
      <c r="O1431" s="85"/>
      <c r="P1431" s="85"/>
      <c r="Q1431" s="85"/>
      <c r="R1431" s="86"/>
      <c r="S1431" s="80"/>
      <c r="T1431" s="87"/>
      <c r="U1431" s="88" t="str">
        <f t="shared" si="311"/>
        <v xml:space="preserve"> </v>
      </c>
      <c r="V1431" s="89"/>
      <c r="W1431" s="90" t="str">
        <f t="shared" si="312"/>
        <v xml:space="preserve"> </v>
      </c>
      <c r="X1431" s="90"/>
      <c r="Y1431" s="90"/>
      <c r="Z1431" s="90"/>
      <c r="AA1431" s="90"/>
      <c r="AB1431" s="87" t="s">
        <v>74</v>
      </c>
      <c r="AC1431" s="76"/>
      <c r="AD1431" s="91">
        <f t="shared" si="307"/>
        <v>0</v>
      </c>
      <c r="AE1431" s="88" t="str">
        <f t="shared" si="313"/>
        <v xml:space="preserve"> </v>
      </c>
      <c r="AF1431" s="91" t="str">
        <f t="shared" si="308"/>
        <v xml:space="preserve"> </v>
      </c>
      <c r="AG1431" s="78"/>
      <c r="AH1431" s="78"/>
      <c r="AI1431" s="78"/>
      <c r="AK1431" s="94" t="str">
        <f t="shared" si="309"/>
        <v>≤60</v>
      </c>
      <c r="AL1431" s="94">
        <f t="shared" ca="1" si="310"/>
        <v>40</v>
      </c>
      <c r="AM1431" s="95">
        <f t="shared" si="318"/>
        <v>0</v>
      </c>
      <c r="AN1431" s="95">
        <f t="shared" si="319"/>
        <v>0</v>
      </c>
      <c r="AO1431" s="96">
        <f t="shared" si="314"/>
        <v>0</v>
      </c>
      <c r="AP1431" s="96">
        <f t="shared" si="315"/>
        <v>0</v>
      </c>
    </row>
    <row r="1432" spans="2:42" s="97" customFormat="1" ht="52.8" x14ac:dyDescent="0.3">
      <c r="B1432" s="79">
        <f t="shared" si="316"/>
        <v>1429</v>
      </c>
      <c r="C1432" s="79"/>
      <c r="D1432" s="80" t="s">
        <v>94</v>
      </c>
      <c r="E1432" s="80"/>
      <c r="F1432" s="81"/>
      <c r="G1432" s="82" t="str">
        <f t="shared" si="317"/>
        <v xml:space="preserve">Группа от QF </v>
      </c>
      <c r="H1432" s="83"/>
      <c r="I1432" s="83"/>
      <c r="J1432" s="83"/>
      <c r="K1432" s="83"/>
      <c r="L1432" s="127"/>
      <c r="M1432" s="127"/>
      <c r="N1432" s="84"/>
      <c r="O1432" s="85"/>
      <c r="P1432" s="85"/>
      <c r="Q1432" s="85"/>
      <c r="R1432" s="86"/>
      <c r="S1432" s="80"/>
      <c r="T1432" s="87"/>
      <c r="U1432" s="88" t="str">
        <f t="shared" si="311"/>
        <v xml:space="preserve"> </v>
      </c>
      <c r="V1432" s="89"/>
      <c r="W1432" s="90" t="str">
        <f t="shared" si="312"/>
        <v xml:space="preserve"> </v>
      </c>
      <c r="X1432" s="90"/>
      <c r="Y1432" s="90"/>
      <c r="Z1432" s="90"/>
      <c r="AA1432" s="90"/>
      <c r="AB1432" s="87" t="s">
        <v>74</v>
      </c>
      <c r="AC1432" s="76"/>
      <c r="AD1432" s="91">
        <f t="shared" si="307"/>
        <v>0</v>
      </c>
      <c r="AE1432" s="88" t="str">
        <f t="shared" si="313"/>
        <v xml:space="preserve"> </v>
      </c>
      <c r="AF1432" s="91" t="str">
        <f t="shared" si="308"/>
        <v xml:space="preserve"> </v>
      </c>
      <c r="AG1432" s="78"/>
      <c r="AH1432" s="78"/>
      <c r="AI1432" s="78"/>
      <c r="AK1432" s="94" t="str">
        <f t="shared" si="309"/>
        <v>≤60</v>
      </c>
      <c r="AL1432" s="94">
        <f t="shared" ca="1" si="310"/>
        <v>21</v>
      </c>
      <c r="AM1432" s="95">
        <f t="shared" si="318"/>
        <v>0</v>
      </c>
      <c r="AN1432" s="95">
        <f t="shared" si="319"/>
        <v>0</v>
      </c>
      <c r="AO1432" s="96">
        <f t="shared" si="314"/>
        <v>0</v>
      </c>
      <c r="AP1432" s="96">
        <f t="shared" si="315"/>
        <v>0</v>
      </c>
    </row>
    <row r="1433" spans="2:42" s="97" customFormat="1" ht="52.8" x14ac:dyDescent="0.3">
      <c r="B1433" s="79">
        <f t="shared" si="316"/>
        <v>1430</v>
      </c>
      <c r="C1433" s="79"/>
      <c r="D1433" s="80" t="s">
        <v>94</v>
      </c>
      <c r="E1433" s="80"/>
      <c r="F1433" s="81"/>
      <c r="G1433" s="82" t="str">
        <f t="shared" si="317"/>
        <v xml:space="preserve">Группа от QF </v>
      </c>
      <c r="H1433" s="83"/>
      <c r="I1433" s="83"/>
      <c r="J1433" s="83"/>
      <c r="K1433" s="83"/>
      <c r="L1433" s="127"/>
      <c r="M1433" s="127"/>
      <c r="N1433" s="84"/>
      <c r="O1433" s="85"/>
      <c r="P1433" s="85"/>
      <c r="Q1433" s="85"/>
      <c r="R1433" s="86"/>
      <c r="S1433" s="80"/>
      <c r="T1433" s="87"/>
      <c r="U1433" s="88" t="str">
        <f t="shared" si="311"/>
        <v xml:space="preserve"> </v>
      </c>
      <c r="V1433" s="89"/>
      <c r="W1433" s="90" t="str">
        <f t="shared" si="312"/>
        <v xml:space="preserve"> </v>
      </c>
      <c r="X1433" s="90"/>
      <c r="Y1433" s="90"/>
      <c r="Z1433" s="90"/>
      <c r="AA1433" s="90"/>
      <c r="AB1433" s="87" t="s">
        <v>74</v>
      </c>
      <c r="AC1433" s="76"/>
      <c r="AD1433" s="91">
        <f t="shared" si="307"/>
        <v>0</v>
      </c>
      <c r="AE1433" s="88" t="str">
        <f t="shared" si="313"/>
        <v xml:space="preserve"> </v>
      </c>
      <c r="AF1433" s="91" t="str">
        <f t="shared" si="308"/>
        <v xml:space="preserve"> </v>
      </c>
      <c r="AG1433" s="78"/>
      <c r="AH1433" s="78"/>
      <c r="AI1433" s="78"/>
      <c r="AK1433" s="94" t="str">
        <f t="shared" si="309"/>
        <v>≤60</v>
      </c>
      <c r="AL1433" s="94">
        <f t="shared" ca="1" si="310"/>
        <v>23</v>
      </c>
      <c r="AM1433" s="95">
        <f t="shared" si="318"/>
        <v>0</v>
      </c>
      <c r="AN1433" s="95">
        <f t="shared" si="319"/>
        <v>0</v>
      </c>
      <c r="AO1433" s="96">
        <f t="shared" si="314"/>
        <v>0</v>
      </c>
      <c r="AP1433" s="96">
        <f t="shared" si="315"/>
        <v>0</v>
      </c>
    </row>
    <row r="1434" spans="2:42" s="97" customFormat="1" ht="52.8" x14ac:dyDescent="0.3">
      <c r="B1434" s="79">
        <f t="shared" si="316"/>
        <v>1431</v>
      </c>
      <c r="C1434" s="79"/>
      <c r="D1434" s="80" t="s">
        <v>94</v>
      </c>
      <c r="E1434" s="80"/>
      <c r="F1434" s="81"/>
      <c r="G1434" s="82" t="str">
        <f t="shared" si="317"/>
        <v xml:space="preserve">Группа от QF </v>
      </c>
      <c r="H1434" s="83"/>
      <c r="I1434" s="83"/>
      <c r="J1434" s="83"/>
      <c r="K1434" s="83"/>
      <c r="L1434" s="127"/>
      <c r="M1434" s="127"/>
      <c r="N1434" s="84"/>
      <c r="O1434" s="85"/>
      <c r="P1434" s="85"/>
      <c r="Q1434" s="85"/>
      <c r="R1434" s="86"/>
      <c r="S1434" s="80"/>
      <c r="T1434" s="87"/>
      <c r="U1434" s="88" t="str">
        <f t="shared" si="311"/>
        <v xml:space="preserve"> </v>
      </c>
      <c r="V1434" s="89"/>
      <c r="W1434" s="90" t="str">
        <f t="shared" si="312"/>
        <v xml:space="preserve"> </v>
      </c>
      <c r="X1434" s="90"/>
      <c r="Y1434" s="90"/>
      <c r="Z1434" s="90"/>
      <c r="AA1434" s="90"/>
      <c r="AB1434" s="87" t="s">
        <v>74</v>
      </c>
      <c r="AC1434" s="76"/>
      <c r="AD1434" s="91">
        <f t="shared" si="307"/>
        <v>0</v>
      </c>
      <c r="AE1434" s="88" t="str">
        <f t="shared" si="313"/>
        <v xml:space="preserve"> </v>
      </c>
      <c r="AF1434" s="91" t="str">
        <f t="shared" si="308"/>
        <v xml:space="preserve"> </v>
      </c>
      <c r="AG1434" s="78"/>
      <c r="AH1434" s="78"/>
      <c r="AI1434" s="78"/>
      <c r="AK1434" s="94" t="str">
        <f t="shared" si="309"/>
        <v>≤60</v>
      </c>
      <c r="AL1434" s="94">
        <f t="shared" ca="1" si="310"/>
        <v>36</v>
      </c>
      <c r="AM1434" s="95">
        <f t="shared" si="318"/>
        <v>0</v>
      </c>
      <c r="AN1434" s="95">
        <f t="shared" si="319"/>
        <v>0</v>
      </c>
      <c r="AO1434" s="96">
        <f t="shared" si="314"/>
        <v>0</v>
      </c>
      <c r="AP1434" s="96">
        <f t="shared" si="315"/>
        <v>0</v>
      </c>
    </row>
    <row r="1435" spans="2:42" s="97" customFormat="1" ht="52.8" x14ac:dyDescent="0.3">
      <c r="B1435" s="79">
        <f t="shared" si="316"/>
        <v>1432</v>
      </c>
      <c r="C1435" s="79"/>
      <c r="D1435" s="80" t="s">
        <v>94</v>
      </c>
      <c r="E1435" s="80"/>
      <c r="F1435" s="81"/>
      <c r="G1435" s="82" t="str">
        <f t="shared" si="317"/>
        <v xml:space="preserve">Группа от QF </v>
      </c>
      <c r="H1435" s="83"/>
      <c r="I1435" s="83"/>
      <c r="J1435" s="83"/>
      <c r="K1435" s="83"/>
      <c r="L1435" s="127"/>
      <c r="M1435" s="127"/>
      <c r="N1435" s="84"/>
      <c r="O1435" s="85"/>
      <c r="P1435" s="85"/>
      <c r="Q1435" s="85"/>
      <c r="R1435" s="86"/>
      <c r="S1435" s="80"/>
      <c r="T1435" s="87"/>
      <c r="U1435" s="88" t="str">
        <f t="shared" si="311"/>
        <v xml:space="preserve"> </v>
      </c>
      <c r="V1435" s="89"/>
      <c r="W1435" s="90" t="str">
        <f t="shared" si="312"/>
        <v xml:space="preserve"> </v>
      </c>
      <c r="X1435" s="90"/>
      <c r="Y1435" s="90"/>
      <c r="Z1435" s="90"/>
      <c r="AA1435" s="90"/>
      <c r="AB1435" s="87" t="s">
        <v>74</v>
      </c>
      <c r="AC1435" s="76"/>
      <c r="AD1435" s="91">
        <f t="shared" si="307"/>
        <v>0</v>
      </c>
      <c r="AE1435" s="88" t="str">
        <f t="shared" si="313"/>
        <v xml:space="preserve"> </v>
      </c>
      <c r="AF1435" s="91" t="str">
        <f t="shared" si="308"/>
        <v xml:space="preserve"> </v>
      </c>
      <c r="AG1435" s="78"/>
      <c r="AH1435" s="78"/>
      <c r="AI1435" s="78"/>
      <c r="AK1435" s="94" t="str">
        <f t="shared" si="309"/>
        <v>≤60</v>
      </c>
      <c r="AL1435" s="94">
        <f t="shared" ca="1" si="310"/>
        <v>30</v>
      </c>
      <c r="AM1435" s="95">
        <f t="shared" si="318"/>
        <v>0</v>
      </c>
      <c r="AN1435" s="95">
        <f t="shared" si="319"/>
        <v>0</v>
      </c>
      <c r="AO1435" s="96">
        <f t="shared" si="314"/>
        <v>0</v>
      </c>
      <c r="AP1435" s="96">
        <f t="shared" si="315"/>
        <v>0</v>
      </c>
    </row>
    <row r="1436" spans="2:42" s="97" customFormat="1" ht="52.8" x14ac:dyDescent="0.3">
      <c r="B1436" s="79">
        <f t="shared" si="316"/>
        <v>1433</v>
      </c>
      <c r="C1436" s="79"/>
      <c r="D1436" s="80" t="s">
        <v>94</v>
      </c>
      <c r="E1436" s="80"/>
      <c r="F1436" s="81"/>
      <c r="G1436" s="82" t="str">
        <f t="shared" si="317"/>
        <v xml:space="preserve">Группа от QF </v>
      </c>
      <c r="H1436" s="83"/>
      <c r="I1436" s="83"/>
      <c r="J1436" s="83"/>
      <c r="K1436" s="83"/>
      <c r="L1436" s="127"/>
      <c r="M1436" s="127"/>
      <c r="N1436" s="84"/>
      <c r="O1436" s="85"/>
      <c r="P1436" s="85"/>
      <c r="Q1436" s="85"/>
      <c r="R1436" s="86"/>
      <c r="S1436" s="80"/>
      <c r="T1436" s="87"/>
      <c r="U1436" s="88" t="str">
        <f t="shared" si="311"/>
        <v xml:space="preserve"> </v>
      </c>
      <c r="V1436" s="89"/>
      <c r="W1436" s="90" t="str">
        <f t="shared" si="312"/>
        <v xml:space="preserve"> </v>
      </c>
      <c r="X1436" s="90"/>
      <c r="Y1436" s="90"/>
      <c r="Z1436" s="90"/>
      <c r="AA1436" s="90"/>
      <c r="AB1436" s="87" t="s">
        <v>74</v>
      </c>
      <c r="AC1436" s="76"/>
      <c r="AD1436" s="91">
        <f t="shared" si="307"/>
        <v>0</v>
      </c>
      <c r="AE1436" s="88" t="str">
        <f t="shared" si="313"/>
        <v xml:space="preserve"> </v>
      </c>
      <c r="AF1436" s="91" t="str">
        <f t="shared" si="308"/>
        <v xml:space="preserve"> </v>
      </c>
      <c r="AG1436" s="78"/>
      <c r="AH1436" s="78"/>
      <c r="AI1436" s="78"/>
      <c r="AK1436" s="94" t="str">
        <f t="shared" si="309"/>
        <v>≤60</v>
      </c>
      <c r="AL1436" s="94">
        <f t="shared" ca="1" si="310"/>
        <v>46</v>
      </c>
      <c r="AM1436" s="95">
        <f t="shared" si="318"/>
        <v>0</v>
      </c>
      <c r="AN1436" s="95">
        <f t="shared" si="319"/>
        <v>0</v>
      </c>
      <c r="AO1436" s="96">
        <f t="shared" si="314"/>
        <v>0</v>
      </c>
      <c r="AP1436" s="96">
        <f t="shared" si="315"/>
        <v>0</v>
      </c>
    </row>
    <row r="1437" spans="2:42" s="97" customFormat="1" ht="52.8" x14ac:dyDescent="0.3">
      <c r="B1437" s="79">
        <f t="shared" si="316"/>
        <v>1434</v>
      </c>
      <c r="C1437" s="79"/>
      <c r="D1437" s="80" t="s">
        <v>94</v>
      </c>
      <c r="E1437" s="80"/>
      <c r="F1437" s="81"/>
      <c r="G1437" s="82" t="str">
        <f t="shared" si="317"/>
        <v xml:space="preserve">Группа от QF </v>
      </c>
      <c r="H1437" s="83"/>
      <c r="I1437" s="83"/>
      <c r="J1437" s="83"/>
      <c r="K1437" s="83"/>
      <c r="L1437" s="127"/>
      <c r="M1437" s="127"/>
      <c r="N1437" s="84"/>
      <c r="O1437" s="85"/>
      <c r="P1437" s="85"/>
      <c r="Q1437" s="85"/>
      <c r="R1437" s="86"/>
      <c r="S1437" s="80"/>
      <c r="T1437" s="87"/>
      <c r="U1437" s="88" t="str">
        <f t="shared" si="311"/>
        <v xml:space="preserve"> </v>
      </c>
      <c r="V1437" s="89"/>
      <c r="W1437" s="90" t="str">
        <f t="shared" si="312"/>
        <v xml:space="preserve"> </v>
      </c>
      <c r="X1437" s="90"/>
      <c r="Y1437" s="90"/>
      <c r="Z1437" s="90"/>
      <c r="AA1437" s="90"/>
      <c r="AB1437" s="87" t="s">
        <v>74</v>
      </c>
      <c r="AC1437" s="76"/>
      <c r="AD1437" s="91">
        <f t="shared" si="307"/>
        <v>0</v>
      </c>
      <c r="AE1437" s="88" t="str">
        <f t="shared" si="313"/>
        <v xml:space="preserve"> </v>
      </c>
      <c r="AF1437" s="91" t="str">
        <f t="shared" si="308"/>
        <v xml:space="preserve"> </v>
      </c>
      <c r="AG1437" s="78"/>
      <c r="AH1437" s="78"/>
      <c r="AI1437" s="78"/>
      <c r="AK1437" s="94" t="str">
        <f t="shared" si="309"/>
        <v>≤60</v>
      </c>
      <c r="AL1437" s="94">
        <f t="shared" ca="1" si="310"/>
        <v>21</v>
      </c>
      <c r="AM1437" s="95">
        <f t="shared" si="318"/>
        <v>0</v>
      </c>
      <c r="AN1437" s="95">
        <f t="shared" si="319"/>
        <v>0</v>
      </c>
      <c r="AO1437" s="96">
        <f t="shared" si="314"/>
        <v>0</v>
      </c>
      <c r="AP1437" s="96">
        <f t="shared" si="315"/>
        <v>0</v>
      </c>
    </row>
    <row r="1438" spans="2:42" s="97" customFormat="1" ht="52.8" x14ac:dyDescent="0.3">
      <c r="B1438" s="79">
        <f t="shared" si="316"/>
        <v>1435</v>
      </c>
      <c r="C1438" s="79"/>
      <c r="D1438" s="80" t="s">
        <v>94</v>
      </c>
      <c r="E1438" s="80"/>
      <c r="F1438" s="81"/>
      <c r="G1438" s="82" t="str">
        <f t="shared" si="317"/>
        <v xml:space="preserve">Группа от QF </v>
      </c>
      <c r="H1438" s="83"/>
      <c r="I1438" s="83"/>
      <c r="J1438" s="83"/>
      <c r="K1438" s="83"/>
      <c r="L1438" s="127"/>
      <c r="M1438" s="127"/>
      <c r="N1438" s="84"/>
      <c r="O1438" s="85"/>
      <c r="P1438" s="85"/>
      <c r="Q1438" s="85"/>
      <c r="R1438" s="86"/>
      <c r="S1438" s="80"/>
      <c r="T1438" s="87"/>
      <c r="U1438" s="88" t="str">
        <f t="shared" si="311"/>
        <v xml:space="preserve"> </v>
      </c>
      <c r="V1438" s="89"/>
      <c r="W1438" s="90" t="str">
        <f t="shared" si="312"/>
        <v xml:space="preserve"> </v>
      </c>
      <c r="X1438" s="90"/>
      <c r="Y1438" s="90"/>
      <c r="Z1438" s="90"/>
      <c r="AA1438" s="90"/>
      <c r="AB1438" s="87" t="s">
        <v>74</v>
      </c>
      <c r="AC1438" s="76"/>
      <c r="AD1438" s="91">
        <f t="shared" si="307"/>
        <v>0</v>
      </c>
      <c r="AE1438" s="88" t="str">
        <f t="shared" si="313"/>
        <v xml:space="preserve"> </v>
      </c>
      <c r="AF1438" s="91" t="str">
        <f t="shared" si="308"/>
        <v xml:space="preserve"> </v>
      </c>
      <c r="AG1438" s="78"/>
      <c r="AH1438" s="78"/>
      <c r="AI1438" s="78"/>
      <c r="AK1438" s="94" t="str">
        <f t="shared" si="309"/>
        <v>≤60</v>
      </c>
      <c r="AL1438" s="94">
        <f t="shared" ca="1" si="310"/>
        <v>49</v>
      </c>
      <c r="AM1438" s="95">
        <f t="shared" si="318"/>
        <v>0</v>
      </c>
      <c r="AN1438" s="95">
        <f t="shared" si="319"/>
        <v>0</v>
      </c>
      <c r="AO1438" s="96">
        <f t="shared" si="314"/>
        <v>0</v>
      </c>
      <c r="AP1438" s="96">
        <f t="shared" si="315"/>
        <v>0</v>
      </c>
    </row>
    <row r="1439" spans="2:42" s="97" customFormat="1" ht="52.8" x14ac:dyDescent="0.3">
      <c r="B1439" s="79">
        <f t="shared" si="316"/>
        <v>1436</v>
      </c>
      <c r="C1439" s="79"/>
      <c r="D1439" s="80" t="s">
        <v>94</v>
      </c>
      <c r="E1439" s="80"/>
      <c r="F1439" s="81"/>
      <c r="G1439" s="82" t="str">
        <f t="shared" si="317"/>
        <v xml:space="preserve">Группа от QF </v>
      </c>
      <c r="H1439" s="83"/>
      <c r="I1439" s="83"/>
      <c r="J1439" s="83"/>
      <c r="K1439" s="83"/>
      <c r="L1439" s="127"/>
      <c r="M1439" s="127"/>
      <c r="N1439" s="84"/>
      <c r="O1439" s="85"/>
      <c r="P1439" s="85"/>
      <c r="Q1439" s="85"/>
      <c r="R1439" s="86"/>
      <c r="S1439" s="80"/>
      <c r="T1439" s="87"/>
      <c r="U1439" s="88" t="str">
        <f t="shared" si="311"/>
        <v xml:space="preserve"> </v>
      </c>
      <c r="V1439" s="89"/>
      <c r="W1439" s="90" t="str">
        <f t="shared" si="312"/>
        <v xml:space="preserve"> </v>
      </c>
      <c r="X1439" s="90"/>
      <c r="Y1439" s="90"/>
      <c r="Z1439" s="90"/>
      <c r="AA1439" s="90"/>
      <c r="AB1439" s="87" t="s">
        <v>74</v>
      </c>
      <c r="AC1439" s="76"/>
      <c r="AD1439" s="91">
        <f t="shared" si="307"/>
        <v>0</v>
      </c>
      <c r="AE1439" s="88" t="str">
        <f t="shared" si="313"/>
        <v xml:space="preserve"> </v>
      </c>
      <c r="AF1439" s="91" t="str">
        <f t="shared" si="308"/>
        <v xml:space="preserve"> </v>
      </c>
      <c r="AG1439" s="78"/>
      <c r="AH1439" s="78"/>
      <c r="AI1439" s="78"/>
      <c r="AK1439" s="94" t="str">
        <f t="shared" si="309"/>
        <v>≤60</v>
      </c>
      <c r="AL1439" s="94">
        <f t="shared" ca="1" si="310"/>
        <v>23</v>
      </c>
      <c r="AM1439" s="95">
        <f t="shared" si="318"/>
        <v>0</v>
      </c>
      <c r="AN1439" s="95">
        <f t="shared" si="319"/>
        <v>0</v>
      </c>
      <c r="AO1439" s="96">
        <f t="shared" si="314"/>
        <v>0</v>
      </c>
      <c r="AP1439" s="96">
        <f t="shared" si="315"/>
        <v>0</v>
      </c>
    </row>
    <row r="1440" spans="2:42" s="97" customFormat="1" ht="52.8" x14ac:dyDescent="0.3">
      <c r="B1440" s="79">
        <f t="shared" si="316"/>
        <v>1437</v>
      </c>
      <c r="C1440" s="79"/>
      <c r="D1440" s="80" t="s">
        <v>94</v>
      </c>
      <c r="E1440" s="80"/>
      <c r="F1440" s="81"/>
      <c r="G1440" s="82" t="str">
        <f t="shared" si="317"/>
        <v xml:space="preserve">Группа от QF </v>
      </c>
      <c r="H1440" s="83"/>
      <c r="I1440" s="83"/>
      <c r="J1440" s="83"/>
      <c r="K1440" s="83"/>
      <c r="L1440" s="127"/>
      <c r="M1440" s="127"/>
      <c r="N1440" s="84"/>
      <c r="O1440" s="85"/>
      <c r="P1440" s="85"/>
      <c r="Q1440" s="85"/>
      <c r="R1440" s="86"/>
      <c r="S1440" s="80"/>
      <c r="T1440" s="87"/>
      <c r="U1440" s="88" t="str">
        <f t="shared" si="311"/>
        <v xml:space="preserve"> </v>
      </c>
      <c r="V1440" s="89"/>
      <c r="W1440" s="90" t="str">
        <f t="shared" si="312"/>
        <v xml:space="preserve"> </v>
      </c>
      <c r="X1440" s="90"/>
      <c r="Y1440" s="90"/>
      <c r="Z1440" s="90"/>
      <c r="AA1440" s="90"/>
      <c r="AB1440" s="87" t="s">
        <v>74</v>
      </c>
      <c r="AC1440" s="76"/>
      <c r="AD1440" s="91">
        <f t="shared" si="307"/>
        <v>0</v>
      </c>
      <c r="AE1440" s="88" t="str">
        <f t="shared" si="313"/>
        <v xml:space="preserve"> </v>
      </c>
      <c r="AF1440" s="91" t="str">
        <f t="shared" si="308"/>
        <v xml:space="preserve"> </v>
      </c>
      <c r="AG1440" s="78"/>
      <c r="AH1440" s="78"/>
      <c r="AI1440" s="78"/>
      <c r="AK1440" s="94" t="str">
        <f t="shared" si="309"/>
        <v>≤60</v>
      </c>
      <c r="AL1440" s="94">
        <f t="shared" ca="1" si="310"/>
        <v>25</v>
      </c>
      <c r="AM1440" s="95">
        <f t="shared" si="318"/>
        <v>0</v>
      </c>
      <c r="AN1440" s="95">
        <f t="shared" si="319"/>
        <v>0</v>
      </c>
      <c r="AO1440" s="96">
        <f t="shared" si="314"/>
        <v>0</v>
      </c>
      <c r="AP1440" s="96">
        <f t="shared" si="315"/>
        <v>0</v>
      </c>
    </row>
    <row r="1441" spans="2:42" s="97" customFormat="1" ht="52.8" x14ac:dyDescent="0.3">
      <c r="B1441" s="79">
        <f t="shared" si="316"/>
        <v>1438</v>
      </c>
      <c r="C1441" s="79"/>
      <c r="D1441" s="80" t="s">
        <v>94</v>
      </c>
      <c r="E1441" s="80"/>
      <c r="F1441" s="81"/>
      <c r="G1441" s="82" t="str">
        <f t="shared" si="317"/>
        <v xml:space="preserve">Группа от QF </v>
      </c>
      <c r="H1441" s="83"/>
      <c r="I1441" s="83"/>
      <c r="J1441" s="83"/>
      <c r="K1441" s="83"/>
      <c r="L1441" s="127"/>
      <c r="M1441" s="127"/>
      <c r="N1441" s="84"/>
      <c r="O1441" s="85"/>
      <c r="P1441" s="85"/>
      <c r="Q1441" s="85"/>
      <c r="R1441" s="86"/>
      <c r="S1441" s="80"/>
      <c r="T1441" s="87"/>
      <c r="U1441" s="88" t="str">
        <f t="shared" si="311"/>
        <v xml:space="preserve"> </v>
      </c>
      <c r="V1441" s="89"/>
      <c r="W1441" s="90" t="str">
        <f t="shared" si="312"/>
        <v xml:space="preserve"> </v>
      </c>
      <c r="X1441" s="90"/>
      <c r="Y1441" s="90"/>
      <c r="Z1441" s="90"/>
      <c r="AA1441" s="90"/>
      <c r="AB1441" s="87" t="s">
        <v>74</v>
      </c>
      <c r="AC1441" s="76"/>
      <c r="AD1441" s="91">
        <f t="shared" si="307"/>
        <v>0</v>
      </c>
      <c r="AE1441" s="88" t="str">
        <f t="shared" si="313"/>
        <v xml:space="preserve"> </v>
      </c>
      <c r="AF1441" s="91" t="str">
        <f t="shared" si="308"/>
        <v xml:space="preserve"> </v>
      </c>
      <c r="AG1441" s="78"/>
      <c r="AH1441" s="78"/>
      <c r="AI1441" s="78"/>
      <c r="AK1441" s="94" t="str">
        <f t="shared" si="309"/>
        <v>≤60</v>
      </c>
      <c r="AL1441" s="94">
        <f t="shared" ca="1" si="310"/>
        <v>29</v>
      </c>
      <c r="AM1441" s="95">
        <f t="shared" si="318"/>
        <v>0</v>
      </c>
      <c r="AN1441" s="95">
        <f t="shared" si="319"/>
        <v>0</v>
      </c>
      <c r="AO1441" s="96">
        <f t="shared" si="314"/>
        <v>0</v>
      </c>
      <c r="AP1441" s="96">
        <f t="shared" si="315"/>
        <v>0</v>
      </c>
    </row>
    <row r="1442" spans="2:42" s="97" customFormat="1" ht="52.8" x14ac:dyDescent="0.3">
      <c r="B1442" s="79">
        <f t="shared" si="316"/>
        <v>1439</v>
      </c>
      <c r="C1442" s="79"/>
      <c r="D1442" s="80" t="s">
        <v>94</v>
      </c>
      <c r="E1442" s="80"/>
      <c r="F1442" s="81"/>
      <c r="G1442" s="82" t="str">
        <f t="shared" si="317"/>
        <v xml:space="preserve">Группа от QF </v>
      </c>
      <c r="H1442" s="83"/>
      <c r="I1442" s="83"/>
      <c r="J1442" s="83"/>
      <c r="K1442" s="83"/>
      <c r="L1442" s="127"/>
      <c r="M1442" s="127"/>
      <c r="N1442" s="84"/>
      <c r="O1442" s="85"/>
      <c r="P1442" s="85"/>
      <c r="Q1442" s="85"/>
      <c r="R1442" s="86"/>
      <c r="S1442" s="80"/>
      <c r="T1442" s="87"/>
      <c r="U1442" s="88" t="str">
        <f t="shared" si="311"/>
        <v xml:space="preserve"> </v>
      </c>
      <c r="V1442" s="89"/>
      <c r="W1442" s="90" t="str">
        <f t="shared" si="312"/>
        <v xml:space="preserve"> </v>
      </c>
      <c r="X1442" s="90"/>
      <c r="Y1442" s="90"/>
      <c r="Z1442" s="90"/>
      <c r="AA1442" s="90"/>
      <c r="AB1442" s="87" t="s">
        <v>74</v>
      </c>
      <c r="AC1442" s="76"/>
      <c r="AD1442" s="91">
        <f t="shared" si="307"/>
        <v>0</v>
      </c>
      <c r="AE1442" s="88" t="str">
        <f t="shared" si="313"/>
        <v xml:space="preserve"> </v>
      </c>
      <c r="AF1442" s="91" t="str">
        <f t="shared" si="308"/>
        <v xml:space="preserve"> </v>
      </c>
      <c r="AG1442" s="78"/>
      <c r="AH1442" s="78"/>
      <c r="AI1442" s="78"/>
      <c r="AK1442" s="94" t="str">
        <f t="shared" si="309"/>
        <v>≤60</v>
      </c>
      <c r="AL1442" s="94">
        <f t="shared" ca="1" si="310"/>
        <v>26</v>
      </c>
      <c r="AM1442" s="95">
        <f t="shared" si="318"/>
        <v>0</v>
      </c>
      <c r="AN1442" s="95">
        <f t="shared" si="319"/>
        <v>0</v>
      </c>
      <c r="AO1442" s="96">
        <f t="shared" si="314"/>
        <v>0</v>
      </c>
      <c r="AP1442" s="96">
        <f t="shared" si="315"/>
        <v>0</v>
      </c>
    </row>
    <row r="1443" spans="2:42" s="97" customFormat="1" ht="52.8" x14ac:dyDescent="0.3">
      <c r="B1443" s="79">
        <f t="shared" si="316"/>
        <v>1440</v>
      </c>
      <c r="C1443" s="79"/>
      <c r="D1443" s="80" t="s">
        <v>94</v>
      </c>
      <c r="E1443" s="80"/>
      <c r="F1443" s="81"/>
      <c r="G1443" s="82" t="str">
        <f t="shared" si="317"/>
        <v xml:space="preserve">Группа от QF </v>
      </c>
      <c r="H1443" s="83"/>
      <c r="I1443" s="83"/>
      <c r="J1443" s="83"/>
      <c r="K1443" s="83"/>
      <c r="L1443" s="127"/>
      <c r="M1443" s="127"/>
      <c r="N1443" s="84"/>
      <c r="O1443" s="85"/>
      <c r="P1443" s="85"/>
      <c r="Q1443" s="85"/>
      <c r="R1443" s="86"/>
      <c r="S1443" s="80"/>
      <c r="T1443" s="87"/>
      <c r="U1443" s="88" t="str">
        <f t="shared" si="311"/>
        <v xml:space="preserve"> </v>
      </c>
      <c r="V1443" s="89"/>
      <c r="W1443" s="90" t="str">
        <f t="shared" si="312"/>
        <v xml:space="preserve"> </v>
      </c>
      <c r="X1443" s="90"/>
      <c r="Y1443" s="90"/>
      <c r="Z1443" s="90"/>
      <c r="AA1443" s="90"/>
      <c r="AB1443" s="87" t="s">
        <v>74</v>
      </c>
      <c r="AC1443" s="76"/>
      <c r="AD1443" s="91">
        <f t="shared" si="307"/>
        <v>0</v>
      </c>
      <c r="AE1443" s="88" t="str">
        <f t="shared" si="313"/>
        <v xml:space="preserve"> </v>
      </c>
      <c r="AF1443" s="91" t="str">
        <f t="shared" si="308"/>
        <v xml:space="preserve"> </v>
      </c>
      <c r="AG1443" s="78"/>
      <c r="AH1443" s="78"/>
      <c r="AI1443" s="78"/>
      <c r="AK1443" s="94" t="str">
        <f t="shared" si="309"/>
        <v>≤60</v>
      </c>
      <c r="AL1443" s="94">
        <f t="shared" ca="1" si="310"/>
        <v>48</v>
      </c>
      <c r="AM1443" s="95">
        <f t="shared" si="318"/>
        <v>0</v>
      </c>
      <c r="AN1443" s="95">
        <f t="shared" si="319"/>
        <v>0</v>
      </c>
      <c r="AO1443" s="96">
        <f t="shared" si="314"/>
        <v>0</v>
      </c>
      <c r="AP1443" s="96">
        <f t="shared" si="315"/>
        <v>0</v>
      </c>
    </row>
    <row r="1444" spans="2:42" s="97" customFormat="1" ht="52.8" x14ac:dyDescent="0.3">
      <c r="B1444" s="79">
        <f t="shared" si="316"/>
        <v>1441</v>
      </c>
      <c r="C1444" s="79"/>
      <c r="D1444" s="80" t="s">
        <v>94</v>
      </c>
      <c r="E1444" s="80"/>
      <c r="F1444" s="81"/>
      <c r="G1444" s="82" t="str">
        <f t="shared" si="317"/>
        <v xml:space="preserve">Группа от QF </v>
      </c>
      <c r="H1444" s="83"/>
      <c r="I1444" s="83"/>
      <c r="J1444" s="83"/>
      <c r="K1444" s="83"/>
      <c r="L1444" s="127"/>
      <c r="M1444" s="127"/>
      <c r="N1444" s="84"/>
      <c r="O1444" s="85"/>
      <c r="P1444" s="85"/>
      <c r="Q1444" s="85"/>
      <c r="R1444" s="86"/>
      <c r="S1444" s="80"/>
      <c r="T1444" s="87"/>
      <c r="U1444" s="88" t="str">
        <f t="shared" si="311"/>
        <v xml:space="preserve"> </v>
      </c>
      <c r="V1444" s="89"/>
      <c r="W1444" s="90" t="str">
        <f t="shared" si="312"/>
        <v xml:space="preserve"> </v>
      </c>
      <c r="X1444" s="90"/>
      <c r="Y1444" s="90"/>
      <c r="Z1444" s="90"/>
      <c r="AA1444" s="90"/>
      <c r="AB1444" s="87" t="s">
        <v>74</v>
      </c>
      <c r="AC1444" s="76"/>
      <c r="AD1444" s="91">
        <f t="shared" si="307"/>
        <v>0</v>
      </c>
      <c r="AE1444" s="88" t="str">
        <f t="shared" si="313"/>
        <v xml:space="preserve"> </v>
      </c>
      <c r="AF1444" s="91" t="str">
        <f t="shared" si="308"/>
        <v xml:space="preserve"> </v>
      </c>
      <c r="AG1444" s="78"/>
      <c r="AH1444" s="78"/>
      <c r="AI1444" s="78"/>
      <c r="AK1444" s="94" t="str">
        <f t="shared" si="309"/>
        <v>≤60</v>
      </c>
      <c r="AL1444" s="94">
        <f t="shared" ca="1" si="310"/>
        <v>38</v>
      </c>
      <c r="AM1444" s="95">
        <f t="shared" si="318"/>
        <v>0</v>
      </c>
      <c r="AN1444" s="95">
        <f t="shared" si="319"/>
        <v>0</v>
      </c>
      <c r="AO1444" s="96">
        <f t="shared" si="314"/>
        <v>0</v>
      </c>
      <c r="AP1444" s="96">
        <f t="shared" si="315"/>
        <v>0</v>
      </c>
    </row>
    <row r="1445" spans="2:42" s="97" customFormat="1" ht="52.8" x14ac:dyDescent="0.3">
      <c r="B1445" s="79">
        <f t="shared" si="316"/>
        <v>1442</v>
      </c>
      <c r="C1445" s="79"/>
      <c r="D1445" s="80" t="s">
        <v>94</v>
      </c>
      <c r="E1445" s="80"/>
      <c r="F1445" s="81"/>
      <c r="G1445" s="82" t="str">
        <f t="shared" si="317"/>
        <v xml:space="preserve">Группа от QF </v>
      </c>
      <c r="H1445" s="83"/>
      <c r="I1445" s="83"/>
      <c r="J1445" s="83"/>
      <c r="K1445" s="83"/>
      <c r="L1445" s="127"/>
      <c r="M1445" s="127"/>
      <c r="N1445" s="84"/>
      <c r="O1445" s="85"/>
      <c r="P1445" s="85"/>
      <c r="Q1445" s="85"/>
      <c r="R1445" s="86"/>
      <c r="S1445" s="80"/>
      <c r="T1445" s="87"/>
      <c r="U1445" s="88" t="str">
        <f t="shared" si="311"/>
        <v xml:space="preserve"> </v>
      </c>
      <c r="V1445" s="89"/>
      <c r="W1445" s="90" t="str">
        <f t="shared" si="312"/>
        <v xml:space="preserve"> </v>
      </c>
      <c r="X1445" s="90"/>
      <c r="Y1445" s="90"/>
      <c r="Z1445" s="90"/>
      <c r="AA1445" s="90"/>
      <c r="AB1445" s="87" t="s">
        <v>74</v>
      </c>
      <c r="AC1445" s="76"/>
      <c r="AD1445" s="91">
        <f t="shared" si="307"/>
        <v>0</v>
      </c>
      <c r="AE1445" s="88" t="str">
        <f t="shared" si="313"/>
        <v xml:space="preserve"> </v>
      </c>
      <c r="AF1445" s="91" t="str">
        <f t="shared" si="308"/>
        <v xml:space="preserve"> </v>
      </c>
      <c r="AG1445" s="78"/>
      <c r="AH1445" s="78"/>
      <c r="AI1445" s="78"/>
      <c r="AK1445" s="94" t="str">
        <f t="shared" si="309"/>
        <v>≤60</v>
      </c>
      <c r="AL1445" s="94">
        <f t="shared" ca="1" si="310"/>
        <v>40</v>
      </c>
      <c r="AM1445" s="95">
        <f t="shared" si="318"/>
        <v>0</v>
      </c>
      <c r="AN1445" s="95">
        <f t="shared" si="319"/>
        <v>0</v>
      </c>
      <c r="AO1445" s="96">
        <f t="shared" si="314"/>
        <v>0</v>
      </c>
      <c r="AP1445" s="96">
        <f t="shared" si="315"/>
        <v>0</v>
      </c>
    </row>
    <row r="1446" spans="2:42" s="97" customFormat="1" ht="52.8" x14ac:dyDescent="0.3">
      <c r="B1446" s="79">
        <f t="shared" si="316"/>
        <v>1443</v>
      </c>
      <c r="C1446" s="79"/>
      <c r="D1446" s="80" t="s">
        <v>94</v>
      </c>
      <c r="E1446" s="80"/>
      <c r="F1446" s="81"/>
      <c r="G1446" s="82" t="str">
        <f t="shared" si="317"/>
        <v xml:space="preserve">Группа от QF </v>
      </c>
      <c r="H1446" s="83"/>
      <c r="I1446" s="83"/>
      <c r="J1446" s="83"/>
      <c r="K1446" s="83"/>
      <c r="L1446" s="127"/>
      <c r="M1446" s="127"/>
      <c r="N1446" s="84"/>
      <c r="O1446" s="85"/>
      <c r="P1446" s="85"/>
      <c r="Q1446" s="85"/>
      <c r="R1446" s="86"/>
      <c r="S1446" s="80"/>
      <c r="T1446" s="87"/>
      <c r="U1446" s="88" t="str">
        <f t="shared" si="311"/>
        <v xml:space="preserve"> </v>
      </c>
      <c r="V1446" s="89"/>
      <c r="W1446" s="90" t="str">
        <f t="shared" si="312"/>
        <v xml:space="preserve"> </v>
      </c>
      <c r="X1446" s="90"/>
      <c r="Y1446" s="90"/>
      <c r="Z1446" s="90"/>
      <c r="AA1446" s="90"/>
      <c r="AB1446" s="87" t="s">
        <v>74</v>
      </c>
      <c r="AC1446" s="76"/>
      <c r="AD1446" s="91">
        <f t="shared" si="307"/>
        <v>0</v>
      </c>
      <c r="AE1446" s="88" t="str">
        <f t="shared" si="313"/>
        <v xml:space="preserve"> </v>
      </c>
      <c r="AF1446" s="91" t="str">
        <f t="shared" si="308"/>
        <v xml:space="preserve"> </v>
      </c>
      <c r="AG1446" s="78"/>
      <c r="AH1446" s="78"/>
      <c r="AI1446" s="78"/>
      <c r="AK1446" s="94" t="str">
        <f t="shared" si="309"/>
        <v>≤60</v>
      </c>
      <c r="AL1446" s="94">
        <f t="shared" ca="1" si="310"/>
        <v>27</v>
      </c>
      <c r="AM1446" s="95">
        <f t="shared" si="318"/>
        <v>0</v>
      </c>
      <c r="AN1446" s="95">
        <f t="shared" si="319"/>
        <v>0</v>
      </c>
      <c r="AO1446" s="96">
        <f t="shared" si="314"/>
        <v>0</v>
      </c>
      <c r="AP1446" s="96">
        <f t="shared" si="315"/>
        <v>0</v>
      </c>
    </row>
    <row r="1447" spans="2:42" s="97" customFormat="1" ht="52.8" x14ac:dyDescent="0.3">
      <c r="B1447" s="79">
        <f t="shared" si="316"/>
        <v>1444</v>
      </c>
      <c r="C1447" s="79"/>
      <c r="D1447" s="80" t="s">
        <v>94</v>
      </c>
      <c r="E1447" s="80"/>
      <c r="F1447" s="81"/>
      <c r="G1447" s="82" t="str">
        <f t="shared" si="317"/>
        <v xml:space="preserve">Группа от QF </v>
      </c>
      <c r="H1447" s="83"/>
      <c r="I1447" s="83"/>
      <c r="J1447" s="83"/>
      <c r="K1447" s="83"/>
      <c r="L1447" s="127"/>
      <c r="M1447" s="127"/>
      <c r="N1447" s="84"/>
      <c r="O1447" s="85"/>
      <c r="P1447" s="85"/>
      <c r="Q1447" s="85"/>
      <c r="R1447" s="86"/>
      <c r="S1447" s="80"/>
      <c r="T1447" s="87"/>
      <c r="U1447" s="88" t="str">
        <f t="shared" si="311"/>
        <v xml:space="preserve"> </v>
      </c>
      <c r="V1447" s="89"/>
      <c r="W1447" s="90" t="str">
        <f t="shared" si="312"/>
        <v xml:space="preserve"> </v>
      </c>
      <c r="X1447" s="90"/>
      <c r="Y1447" s="90"/>
      <c r="Z1447" s="90"/>
      <c r="AA1447" s="90"/>
      <c r="AB1447" s="87" t="s">
        <v>74</v>
      </c>
      <c r="AC1447" s="76"/>
      <c r="AD1447" s="91">
        <f t="shared" si="307"/>
        <v>0</v>
      </c>
      <c r="AE1447" s="88" t="str">
        <f t="shared" si="313"/>
        <v xml:space="preserve"> </v>
      </c>
      <c r="AF1447" s="91" t="str">
        <f t="shared" si="308"/>
        <v xml:space="preserve"> </v>
      </c>
      <c r="AG1447" s="78"/>
      <c r="AH1447" s="78"/>
      <c r="AI1447" s="78"/>
      <c r="AK1447" s="94" t="str">
        <f t="shared" si="309"/>
        <v>≤60</v>
      </c>
      <c r="AL1447" s="94">
        <f t="shared" ca="1" si="310"/>
        <v>46</v>
      </c>
      <c r="AM1447" s="95">
        <f t="shared" si="318"/>
        <v>0</v>
      </c>
      <c r="AN1447" s="95">
        <f t="shared" si="319"/>
        <v>0</v>
      </c>
      <c r="AO1447" s="96">
        <f t="shared" si="314"/>
        <v>0</v>
      </c>
      <c r="AP1447" s="96">
        <f t="shared" si="315"/>
        <v>0</v>
      </c>
    </row>
    <row r="1448" spans="2:42" s="97" customFormat="1" ht="52.8" x14ac:dyDescent="0.3">
      <c r="B1448" s="79">
        <f t="shared" si="316"/>
        <v>1445</v>
      </c>
      <c r="C1448" s="79"/>
      <c r="D1448" s="80" t="s">
        <v>94</v>
      </c>
      <c r="E1448" s="80"/>
      <c r="F1448" s="81"/>
      <c r="G1448" s="82" t="str">
        <f t="shared" si="317"/>
        <v xml:space="preserve">Группа от QF </v>
      </c>
      <c r="H1448" s="83"/>
      <c r="I1448" s="83"/>
      <c r="J1448" s="83"/>
      <c r="K1448" s="83"/>
      <c r="L1448" s="127"/>
      <c r="M1448" s="127"/>
      <c r="N1448" s="84"/>
      <c r="O1448" s="85"/>
      <c r="P1448" s="85"/>
      <c r="Q1448" s="85"/>
      <c r="R1448" s="86"/>
      <c r="S1448" s="80"/>
      <c r="T1448" s="87"/>
      <c r="U1448" s="88" t="str">
        <f t="shared" si="311"/>
        <v xml:space="preserve"> </v>
      </c>
      <c r="V1448" s="89"/>
      <c r="W1448" s="90" t="str">
        <f t="shared" si="312"/>
        <v xml:space="preserve"> </v>
      </c>
      <c r="X1448" s="90"/>
      <c r="Y1448" s="90"/>
      <c r="Z1448" s="90"/>
      <c r="AA1448" s="90"/>
      <c r="AB1448" s="87" t="s">
        <v>74</v>
      </c>
      <c r="AC1448" s="76"/>
      <c r="AD1448" s="91">
        <f t="shared" si="307"/>
        <v>0</v>
      </c>
      <c r="AE1448" s="88" t="str">
        <f t="shared" si="313"/>
        <v xml:space="preserve"> </v>
      </c>
      <c r="AF1448" s="91" t="str">
        <f t="shared" si="308"/>
        <v xml:space="preserve"> </v>
      </c>
      <c r="AG1448" s="78"/>
      <c r="AH1448" s="78"/>
      <c r="AI1448" s="78"/>
      <c r="AK1448" s="94" t="str">
        <f t="shared" si="309"/>
        <v>≤60</v>
      </c>
      <c r="AL1448" s="94">
        <f t="shared" ca="1" si="310"/>
        <v>49</v>
      </c>
      <c r="AM1448" s="95">
        <f t="shared" si="318"/>
        <v>0</v>
      </c>
      <c r="AN1448" s="95">
        <f t="shared" si="319"/>
        <v>0</v>
      </c>
      <c r="AO1448" s="96">
        <f t="shared" si="314"/>
        <v>0</v>
      </c>
      <c r="AP1448" s="96">
        <f t="shared" si="315"/>
        <v>0</v>
      </c>
    </row>
    <row r="1449" spans="2:42" s="97" customFormat="1" ht="52.8" x14ac:dyDescent="0.3">
      <c r="B1449" s="79">
        <f t="shared" si="316"/>
        <v>1446</v>
      </c>
      <c r="C1449" s="79"/>
      <c r="D1449" s="80" t="s">
        <v>94</v>
      </c>
      <c r="E1449" s="80"/>
      <c r="F1449" s="81"/>
      <c r="G1449" s="82" t="str">
        <f t="shared" si="317"/>
        <v xml:space="preserve">Группа от QF </v>
      </c>
      <c r="H1449" s="83"/>
      <c r="I1449" s="83"/>
      <c r="J1449" s="83"/>
      <c r="K1449" s="83"/>
      <c r="L1449" s="127"/>
      <c r="M1449" s="127"/>
      <c r="N1449" s="84"/>
      <c r="O1449" s="85"/>
      <c r="P1449" s="85"/>
      <c r="Q1449" s="85"/>
      <c r="R1449" s="86"/>
      <c r="S1449" s="80"/>
      <c r="T1449" s="87"/>
      <c r="U1449" s="88" t="str">
        <f t="shared" si="311"/>
        <v xml:space="preserve"> </v>
      </c>
      <c r="V1449" s="89"/>
      <c r="W1449" s="90" t="str">
        <f t="shared" si="312"/>
        <v xml:space="preserve"> </v>
      </c>
      <c r="X1449" s="90"/>
      <c r="Y1449" s="90"/>
      <c r="Z1449" s="90"/>
      <c r="AA1449" s="90"/>
      <c r="AB1449" s="87" t="s">
        <v>74</v>
      </c>
      <c r="AC1449" s="76"/>
      <c r="AD1449" s="91">
        <f t="shared" si="307"/>
        <v>0</v>
      </c>
      <c r="AE1449" s="88" t="str">
        <f t="shared" si="313"/>
        <v xml:space="preserve"> </v>
      </c>
      <c r="AF1449" s="91" t="str">
        <f t="shared" si="308"/>
        <v xml:space="preserve"> </v>
      </c>
      <c r="AG1449" s="78"/>
      <c r="AH1449" s="78"/>
      <c r="AI1449" s="78"/>
      <c r="AK1449" s="94" t="str">
        <f t="shared" si="309"/>
        <v>≤60</v>
      </c>
      <c r="AL1449" s="94">
        <f t="shared" ca="1" si="310"/>
        <v>39</v>
      </c>
      <c r="AM1449" s="95">
        <f t="shared" si="318"/>
        <v>0</v>
      </c>
      <c r="AN1449" s="95">
        <f t="shared" si="319"/>
        <v>0</v>
      </c>
      <c r="AO1449" s="96">
        <f t="shared" si="314"/>
        <v>0</v>
      </c>
      <c r="AP1449" s="96">
        <f t="shared" si="315"/>
        <v>0</v>
      </c>
    </row>
    <row r="1450" spans="2:42" s="97" customFormat="1" ht="52.8" x14ac:dyDescent="0.3">
      <c r="B1450" s="79">
        <f t="shared" si="316"/>
        <v>1447</v>
      </c>
      <c r="C1450" s="79"/>
      <c r="D1450" s="80" t="s">
        <v>94</v>
      </c>
      <c r="E1450" s="80"/>
      <c r="F1450" s="81"/>
      <c r="G1450" s="82" t="str">
        <f t="shared" si="317"/>
        <v xml:space="preserve">Группа от QF </v>
      </c>
      <c r="H1450" s="83"/>
      <c r="I1450" s="83"/>
      <c r="J1450" s="83"/>
      <c r="K1450" s="83"/>
      <c r="L1450" s="127"/>
      <c r="M1450" s="127"/>
      <c r="N1450" s="84"/>
      <c r="O1450" s="85"/>
      <c r="P1450" s="85"/>
      <c r="Q1450" s="85"/>
      <c r="R1450" s="86"/>
      <c r="S1450" s="80"/>
      <c r="T1450" s="87"/>
      <c r="U1450" s="88" t="str">
        <f t="shared" si="311"/>
        <v xml:space="preserve"> </v>
      </c>
      <c r="V1450" s="89"/>
      <c r="W1450" s="90" t="str">
        <f t="shared" si="312"/>
        <v xml:space="preserve"> </v>
      </c>
      <c r="X1450" s="90"/>
      <c r="Y1450" s="90"/>
      <c r="Z1450" s="90"/>
      <c r="AA1450" s="90"/>
      <c r="AB1450" s="87" t="s">
        <v>74</v>
      </c>
      <c r="AC1450" s="76"/>
      <c r="AD1450" s="91">
        <f t="shared" si="307"/>
        <v>0</v>
      </c>
      <c r="AE1450" s="88" t="str">
        <f t="shared" si="313"/>
        <v xml:space="preserve"> </v>
      </c>
      <c r="AF1450" s="91" t="str">
        <f t="shared" si="308"/>
        <v xml:space="preserve"> </v>
      </c>
      <c r="AG1450" s="78"/>
      <c r="AH1450" s="78"/>
      <c r="AI1450" s="78"/>
      <c r="AK1450" s="94" t="str">
        <f t="shared" si="309"/>
        <v>≤60</v>
      </c>
      <c r="AL1450" s="94">
        <f t="shared" ca="1" si="310"/>
        <v>45</v>
      </c>
      <c r="AM1450" s="95">
        <f t="shared" si="318"/>
        <v>0</v>
      </c>
      <c r="AN1450" s="95">
        <f t="shared" si="319"/>
        <v>0</v>
      </c>
      <c r="AO1450" s="96">
        <f t="shared" si="314"/>
        <v>0</v>
      </c>
      <c r="AP1450" s="96">
        <f t="shared" si="315"/>
        <v>0</v>
      </c>
    </row>
    <row r="1451" spans="2:42" s="97" customFormat="1" ht="52.8" x14ac:dyDescent="0.3">
      <c r="B1451" s="79">
        <f t="shared" si="316"/>
        <v>1448</v>
      </c>
      <c r="C1451" s="79"/>
      <c r="D1451" s="80" t="s">
        <v>94</v>
      </c>
      <c r="E1451" s="80"/>
      <c r="F1451" s="81"/>
      <c r="G1451" s="82" t="str">
        <f t="shared" si="317"/>
        <v xml:space="preserve">Группа от QF </v>
      </c>
      <c r="H1451" s="83"/>
      <c r="I1451" s="83"/>
      <c r="J1451" s="83"/>
      <c r="K1451" s="83"/>
      <c r="L1451" s="127"/>
      <c r="M1451" s="127"/>
      <c r="N1451" s="84"/>
      <c r="O1451" s="85"/>
      <c r="P1451" s="85"/>
      <c r="Q1451" s="85"/>
      <c r="R1451" s="86"/>
      <c r="S1451" s="80"/>
      <c r="T1451" s="87"/>
      <c r="U1451" s="88" t="str">
        <f t="shared" si="311"/>
        <v xml:space="preserve"> </v>
      </c>
      <c r="V1451" s="89"/>
      <c r="W1451" s="90" t="str">
        <f t="shared" si="312"/>
        <v xml:space="preserve"> </v>
      </c>
      <c r="X1451" s="90"/>
      <c r="Y1451" s="90"/>
      <c r="Z1451" s="90"/>
      <c r="AA1451" s="90"/>
      <c r="AB1451" s="87" t="s">
        <v>74</v>
      </c>
      <c r="AC1451" s="76"/>
      <c r="AD1451" s="91">
        <f t="shared" si="307"/>
        <v>0</v>
      </c>
      <c r="AE1451" s="88" t="str">
        <f t="shared" si="313"/>
        <v xml:space="preserve"> </v>
      </c>
      <c r="AF1451" s="91" t="str">
        <f t="shared" si="308"/>
        <v xml:space="preserve"> </v>
      </c>
      <c r="AG1451" s="78"/>
      <c r="AH1451" s="78"/>
      <c r="AI1451" s="78"/>
      <c r="AK1451" s="94" t="str">
        <f t="shared" si="309"/>
        <v>≤60</v>
      </c>
      <c r="AL1451" s="94">
        <f t="shared" ca="1" si="310"/>
        <v>41</v>
      </c>
      <c r="AM1451" s="95">
        <f t="shared" si="318"/>
        <v>0</v>
      </c>
      <c r="AN1451" s="95">
        <f t="shared" si="319"/>
        <v>0</v>
      </c>
      <c r="AO1451" s="96">
        <f t="shared" si="314"/>
        <v>0</v>
      </c>
      <c r="AP1451" s="96">
        <f t="shared" si="315"/>
        <v>0</v>
      </c>
    </row>
    <row r="1452" spans="2:42" s="97" customFormat="1" ht="52.8" x14ac:dyDescent="0.3">
      <c r="B1452" s="79">
        <f t="shared" si="316"/>
        <v>1449</v>
      </c>
      <c r="C1452" s="79"/>
      <c r="D1452" s="80" t="s">
        <v>94</v>
      </c>
      <c r="E1452" s="80"/>
      <c r="F1452" s="81"/>
      <c r="G1452" s="82" t="str">
        <f t="shared" si="317"/>
        <v xml:space="preserve">Группа от QF </v>
      </c>
      <c r="H1452" s="83"/>
      <c r="I1452" s="83"/>
      <c r="J1452" s="83"/>
      <c r="K1452" s="83"/>
      <c r="L1452" s="127"/>
      <c r="M1452" s="127"/>
      <c r="N1452" s="84"/>
      <c r="O1452" s="85"/>
      <c r="P1452" s="85"/>
      <c r="Q1452" s="85"/>
      <c r="R1452" s="86"/>
      <c r="S1452" s="80"/>
      <c r="T1452" s="87"/>
      <c r="U1452" s="88" t="str">
        <f t="shared" si="311"/>
        <v xml:space="preserve"> </v>
      </c>
      <c r="V1452" s="89"/>
      <c r="W1452" s="90" t="str">
        <f t="shared" si="312"/>
        <v xml:space="preserve"> </v>
      </c>
      <c r="X1452" s="90"/>
      <c r="Y1452" s="90"/>
      <c r="Z1452" s="90"/>
      <c r="AA1452" s="90"/>
      <c r="AB1452" s="87" t="s">
        <v>74</v>
      </c>
      <c r="AC1452" s="76"/>
      <c r="AD1452" s="91">
        <f t="shared" si="307"/>
        <v>0</v>
      </c>
      <c r="AE1452" s="88" t="str">
        <f t="shared" si="313"/>
        <v xml:space="preserve"> </v>
      </c>
      <c r="AF1452" s="91" t="str">
        <f t="shared" si="308"/>
        <v xml:space="preserve"> </v>
      </c>
      <c r="AG1452" s="78"/>
      <c r="AH1452" s="78"/>
      <c r="AI1452" s="78"/>
      <c r="AK1452" s="94" t="str">
        <f t="shared" si="309"/>
        <v>≤60</v>
      </c>
      <c r="AL1452" s="94">
        <f t="shared" ca="1" si="310"/>
        <v>48</v>
      </c>
      <c r="AM1452" s="95">
        <f t="shared" si="318"/>
        <v>0</v>
      </c>
      <c r="AN1452" s="95">
        <f t="shared" si="319"/>
        <v>0</v>
      </c>
      <c r="AO1452" s="96">
        <f t="shared" si="314"/>
        <v>0</v>
      </c>
      <c r="AP1452" s="96">
        <f t="shared" si="315"/>
        <v>0</v>
      </c>
    </row>
    <row r="1453" spans="2:42" s="97" customFormat="1" ht="52.8" x14ac:dyDescent="0.3">
      <c r="B1453" s="79">
        <f t="shared" si="316"/>
        <v>1450</v>
      </c>
      <c r="C1453" s="79"/>
      <c r="D1453" s="80" t="s">
        <v>94</v>
      </c>
      <c r="E1453" s="80"/>
      <c r="F1453" s="81"/>
      <c r="G1453" s="82" t="str">
        <f t="shared" si="317"/>
        <v xml:space="preserve">Группа от QF </v>
      </c>
      <c r="H1453" s="83"/>
      <c r="I1453" s="83"/>
      <c r="J1453" s="83"/>
      <c r="K1453" s="83"/>
      <c r="L1453" s="127"/>
      <c r="M1453" s="127"/>
      <c r="N1453" s="84"/>
      <c r="O1453" s="85"/>
      <c r="P1453" s="85"/>
      <c r="Q1453" s="85"/>
      <c r="R1453" s="86"/>
      <c r="S1453" s="80"/>
      <c r="T1453" s="87"/>
      <c r="U1453" s="88" t="str">
        <f t="shared" si="311"/>
        <v xml:space="preserve"> </v>
      </c>
      <c r="V1453" s="89"/>
      <c r="W1453" s="90" t="str">
        <f t="shared" si="312"/>
        <v xml:space="preserve"> </v>
      </c>
      <c r="X1453" s="90"/>
      <c r="Y1453" s="90"/>
      <c r="Z1453" s="90"/>
      <c r="AA1453" s="90"/>
      <c r="AB1453" s="87" t="s">
        <v>74</v>
      </c>
      <c r="AC1453" s="76"/>
      <c r="AD1453" s="91">
        <f t="shared" si="307"/>
        <v>0</v>
      </c>
      <c r="AE1453" s="88" t="str">
        <f t="shared" si="313"/>
        <v xml:space="preserve"> </v>
      </c>
      <c r="AF1453" s="91" t="str">
        <f t="shared" si="308"/>
        <v xml:space="preserve"> </v>
      </c>
      <c r="AG1453" s="78"/>
      <c r="AH1453" s="78"/>
      <c r="AI1453" s="78"/>
      <c r="AK1453" s="94" t="str">
        <f t="shared" si="309"/>
        <v>≤60</v>
      </c>
      <c r="AL1453" s="94">
        <f t="shared" ca="1" si="310"/>
        <v>24</v>
      </c>
      <c r="AM1453" s="95">
        <f t="shared" si="318"/>
        <v>0</v>
      </c>
      <c r="AN1453" s="95">
        <f t="shared" si="319"/>
        <v>0</v>
      </c>
      <c r="AO1453" s="96">
        <f t="shared" si="314"/>
        <v>0</v>
      </c>
      <c r="AP1453" s="96">
        <f t="shared" si="315"/>
        <v>0</v>
      </c>
    </row>
    <row r="1454" spans="2:42" s="97" customFormat="1" ht="52.8" x14ac:dyDescent="0.3">
      <c r="B1454" s="79">
        <f t="shared" si="316"/>
        <v>1451</v>
      </c>
      <c r="C1454" s="79"/>
      <c r="D1454" s="80" t="s">
        <v>94</v>
      </c>
      <c r="E1454" s="80"/>
      <c r="F1454" s="81"/>
      <c r="G1454" s="82" t="str">
        <f t="shared" si="317"/>
        <v xml:space="preserve">Группа от QF </v>
      </c>
      <c r="H1454" s="83"/>
      <c r="I1454" s="83"/>
      <c r="J1454" s="83"/>
      <c r="K1454" s="83"/>
      <c r="L1454" s="127"/>
      <c r="M1454" s="127"/>
      <c r="N1454" s="84"/>
      <c r="O1454" s="85"/>
      <c r="P1454" s="85"/>
      <c r="Q1454" s="85"/>
      <c r="R1454" s="86"/>
      <c r="S1454" s="80"/>
      <c r="T1454" s="87"/>
      <c r="U1454" s="88" t="str">
        <f t="shared" si="311"/>
        <v xml:space="preserve"> </v>
      </c>
      <c r="V1454" s="89"/>
      <c r="W1454" s="90" t="str">
        <f t="shared" si="312"/>
        <v xml:space="preserve"> </v>
      </c>
      <c r="X1454" s="90"/>
      <c r="Y1454" s="90"/>
      <c r="Z1454" s="90"/>
      <c r="AA1454" s="90"/>
      <c r="AB1454" s="87" t="s">
        <v>74</v>
      </c>
      <c r="AC1454" s="76"/>
      <c r="AD1454" s="91">
        <f t="shared" si="307"/>
        <v>0</v>
      </c>
      <c r="AE1454" s="88" t="str">
        <f t="shared" si="313"/>
        <v xml:space="preserve"> </v>
      </c>
      <c r="AF1454" s="91" t="str">
        <f t="shared" si="308"/>
        <v xml:space="preserve"> </v>
      </c>
      <c r="AG1454" s="78"/>
      <c r="AH1454" s="78"/>
      <c r="AI1454" s="78"/>
      <c r="AK1454" s="94" t="str">
        <f t="shared" si="309"/>
        <v>≤60</v>
      </c>
      <c r="AL1454" s="94">
        <f t="shared" ca="1" si="310"/>
        <v>26</v>
      </c>
      <c r="AM1454" s="95">
        <f t="shared" si="318"/>
        <v>0</v>
      </c>
      <c r="AN1454" s="95">
        <f t="shared" si="319"/>
        <v>0</v>
      </c>
      <c r="AO1454" s="96">
        <f t="shared" si="314"/>
        <v>0</v>
      </c>
      <c r="AP1454" s="96">
        <f t="shared" si="315"/>
        <v>0</v>
      </c>
    </row>
    <row r="1455" spans="2:42" s="97" customFormat="1" ht="52.8" x14ac:dyDescent="0.3">
      <c r="B1455" s="79">
        <f t="shared" si="316"/>
        <v>1452</v>
      </c>
      <c r="C1455" s="79"/>
      <c r="D1455" s="80" t="s">
        <v>94</v>
      </c>
      <c r="E1455" s="80"/>
      <c r="F1455" s="81"/>
      <c r="G1455" s="82" t="str">
        <f t="shared" si="317"/>
        <v xml:space="preserve">Группа от QF </v>
      </c>
      <c r="H1455" s="83"/>
      <c r="I1455" s="83"/>
      <c r="J1455" s="83"/>
      <c r="K1455" s="83"/>
      <c r="L1455" s="127"/>
      <c r="M1455" s="127"/>
      <c r="N1455" s="84"/>
      <c r="O1455" s="85"/>
      <c r="P1455" s="85"/>
      <c r="Q1455" s="85"/>
      <c r="R1455" s="86"/>
      <c r="S1455" s="80"/>
      <c r="T1455" s="87"/>
      <c r="U1455" s="88" t="str">
        <f t="shared" si="311"/>
        <v xml:space="preserve"> </v>
      </c>
      <c r="V1455" s="89"/>
      <c r="W1455" s="90" t="str">
        <f t="shared" si="312"/>
        <v xml:space="preserve"> </v>
      </c>
      <c r="X1455" s="90"/>
      <c r="Y1455" s="90"/>
      <c r="Z1455" s="90"/>
      <c r="AA1455" s="90"/>
      <c r="AB1455" s="87" t="s">
        <v>74</v>
      </c>
      <c r="AC1455" s="76"/>
      <c r="AD1455" s="91">
        <f t="shared" si="307"/>
        <v>0</v>
      </c>
      <c r="AE1455" s="88" t="str">
        <f t="shared" si="313"/>
        <v xml:space="preserve"> </v>
      </c>
      <c r="AF1455" s="91" t="str">
        <f t="shared" si="308"/>
        <v xml:space="preserve"> </v>
      </c>
      <c r="AG1455" s="78"/>
      <c r="AH1455" s="78"/>
      <c r="AI1455" s="78"/>
      <c r="AK1455" s="94" t="str">
        <f t="shared" si="309"/>
        <v>≤60</v>
      </c>
      <c r="AL1455" s="94">
        <f t="shared" ca="1" si="310"/>
        <v>20</v>
      </c>
      <c r="AM1455" s="95">
        <f t="shared" si="318"/>
        <v>0</v>
      </c>
      <c r="AN1455" s="95">
        <f t="shared" si="319"/>
        <v>0</v>
      </c>
      <c r="AO1455" s="96">
        <f t="shared" si="314"/>
        <v>0</v>
      </c>
      <c r="AP1455" s="96">
        <f t="shared" si="315"/>
        <v>0</v>
      </c>
    </row>
    <row r="1456" spans="2:42" s="97" customFormat="1" ht="52.8" x14ac:dyDescent="0.3">
      <c r="B1456" s="79">
        <f t="shared" si="316"/>
        <v>1453</v>
      </c>
      <c r="C1456" s="79"/>
      <c r="D1456" s="80" t="s">
        <v>94</v>
      </c>
      <c r="E1456" s="80"/>
      <c r="F1456" s="81"/>
      <c r="G1456" s="82" t="str">
        <f t="shared" si="317"/>
        <v xml:space="preserve">Группа от QF </v>
      </c>
      <c r="H1456" s="83"/>
      <c r="I1456" s="83"/>
      <c r="J1456" s="83"/>
      <c r="K1456" s="83"/>
      <c r="L1456" s="127"/>
      <c r="M1456" s="127"/>
      <c r="N1456" s="84"/>
      <c r="O1456" s="85"/>
      <c r="P1456" s="85"/>
      <c r="Q1456" s="85"/>
      <c r="R1456" s="86"/>
      <c r="S1456" s="80"/>
      <c r="T1456" s="87"/>
      <c r="U1456" s="88" t="str">
        <f t="shared" si="311"/>
        <v xml:space="preserve"> </v>
      </c>
      <c r="V1456" s="89"/>
      <c r="W1456" s="90" t="str">
        <f t="shared" si="312"/>
        <v xml:space="preserve"> </v>
      </c>
      <c r="X1456" s="90"/>
      <c r="Y1456" s="90"/>
      <c r="Z1456" s="90"/>
      <c r="AA1456" s="90"/>
      <c r="AB1456" s="87" t="s">
        <v>74</v>
      </c>
      <c r="AC1456" s="76"/>
      <c r="AD1456" s="91">
        <f t="shared" si="307"/>
        <v>0</v>
      </c>
      <c r="AE1456" s="88" t="str">
        <f t="shared" si="313"/>
        <v xml:space="preserve"> </v>
      </c>
      <c r="AF1456" s="91" t="str">
        <f t="shared" si="308"/>
        <v xml:space="preserve"> </v>
      </c>
      <c r="AG1456" s="78"/>
      <c r="AH1456" s="78"/>
      <c r="AI1456" s="78"/>
      <c r="AK1456" s="94" t="str">
        <f t="shared" si="309"/>
        <v>≤60</v>
      </c>
      <c r="AL1456" s="94">
        <f t="shared" ca="1" si="310"/>
        <v>33</v>
      </c>
      <c r="AM1456" s="95">
        <f t="shared" si="318"/>
        <v>0</v>
      </c>
      <c r="AN1456" s="95">
        <f t="shared" si="319"/>
        <v>0</v>
      </c>
      <c r="AO1456" s="96">
        <f t="shared" si="314"/>
        <v>0</v>
      </c>
      <c r="AP1456" s="96">
        <f t="shared" si="315"/>
        <v>0</v>
      </c>
    </row>
    <row r="1457" spans="2:42" s="97" customFormat="1" ht="52.8" x14ac:dyDescent="0.3">
      <c r="B1457" s="79">
        <f t="shared" si="316"/>
        <v>1454</v>
      </c>
      <c r="C1457" s="79"/>
      <c r="D1457" s="80" t="s">
        <v>94</v>
      </c>
      <c r="E1457" s="80"/>
      <c r="F1457" s="81"/>
      <c r="G1457" s="82" t="str">
        <f t="shared" si="317"/>
        <v xml:space="preserve">Группа от QF </v>
      </c>
      <c r="H1457" s="83"/>
      <c r="I1457" s="83"/>
      <c r="J1457" s="83"/>
      <c r="K1457" s="83"/>
      <c r="L1457" s="127"/>
      <c r="M1457" s="127"/>
      <c r="N1457" s="84"/>
      <c r="O1457" s="85"/>
      <c r="P1457" s="85"/>
      <c r="Q1457" s="85"/>
      <c r="R1457" s="86"/>
      <c r="S1457" s="80"/>
      <c r="T1457" s="87"/>
      <c r="U1457" s="88" t="str">
        <f t="shared" si="311"/>
        <v xml:space="preserve"> </v>
      </c>
      <c r="V1457" s="89"/>
      <c r="W1457" s="90" t="str">
        <f t="shared" si="312"/>
        <v xml:space="preserve"> </v>
      </c>
      <c r="X1457" s="90"/>
      <c r="Y1457" s="90"/>
      <c r="Z1457" s="90"/>
      <c r="AA1457" s="90"/>
      <c r="AB1457" s="87" t="s">
        <v>74</v>
      </c>
      <c r="AC1457" s="76"/>
      <c r="AD1457" s="91">
        <f t="shared" si="307"/>
        <v>0</v>
      </c>
      <c r="AE1457" s="88" t="str">
        <f t="shared" si="313"/>
        <v xml:space="preserve"> </v>
      </c>
      <c r="AF1457" s="91" t="str">
        <f t="shared" si="308"/>
        <v xml:space="preserve"> </v>
      </c>
      <c r="AG1457" s="78"/>
      <c r="AH1457" s="78"/>
      <c r="AI1457" s="78"/>
      <c r="AK1457" s="94" t="str">
        <f t="shared" si="309"/>
        <v>≤60</v>
      </c>
      <c r="AL1457" s="94">
        <f t="shared" ca="1" si="310"/>
        <v>49</v>
      </c>
      <c r="AM1457" s="95">
        <f t="shared" si="318"/>
        <v>0</v>
      </c>
      <c r="AN1457" s="95">
        <f t="shared" si="319"/>
        <v>0</v>
      </c>
      <c r="AO1457" s="96">
        <f t="shared" si="314"/>
        <v>0</v>
      </c>
      <c r="AP1457" s="96">
        <f t="shared" si="315"/>
        <v>0</v>
      </c>
    </row>
    <row r="1458" spans="2:42" s="97" customFormat="1" ht="52.8" x14ac:dyDescent="0.3">
      <c r="B1458" s="79">
        <f t="shared" si="316"/>
        <v>1455</v>
      </c>
      <c r="C1458" s="79"/>
      <c r="D1458" s="80" t="s">
        <v>94</v>
      </c>
      <c r="E1458" s="80"/>
      <c r="F1458" s="81"/>
      <c r="G1458" s="82" t="str">
        <f t="shared" si="317"/>
        <v xml:space="preserve">Группа от QF </v>
      </c>
      <c r="H1458" s="83"/>
      <c r="I1458" s="83"/>
      <c r="J1458" s="83"/>
      <c r="K1458" s="83"/>
      <c r="L1458" s="127"/>
      <c r="M1458" s="127"/>
      <c r="N1458" s="84"/>
      <c r="O1458" s="85"/>
      <c r="P1458" s="85"/>
      <c r="Q1458" s="85"/>
      <c r="R1458" s="86"/>
      <c r="S1458" s="80"/>
      <c r="T1458" s="87"/>
      <c r="U1458" s="88" t="str">
        <f t="shared" si="311"/>
        <v xml:space="preserve"> </v>
      </c>
      <c r="V1458" s="89"/>
      <c r="W1458" s="90" t="str">
        <f t="shared" si="312"/>
        <v xml:space="preserve"> </v>
      </c>
      <c r="X1458" s="90"/>
      <c r="Y1458" s="90"/>
      <c r="Z1458" s="90"/>
      <c r="AA1458" s="90"/>
      <c r="AB1458" s="87" t="s">
        <v>74</v>
      </c>
      <c r="AC1458" s="76"/>
      <c r="AD1458" s="91">
        <f t="shared" si="307"/>
        <v>0</v>
      </c>
      <c r="AE1458" s="88" t="str">
        <f t="shared" si="313"/>
        <v xml:space="preserve"> </v>
      </c>
      <c r="AF1458" s="91" t="str">
        <f t="shared" si="308"/>
        <v xml:space="preserve"> </v>
      </c>
      <c r="AG1458" s="78"/>
      <c r="AH1458" s="78"/>
      <c r="AI1458" s="78"/>
      <c r="AK1458" s="94" t="str">
        <f t="shared" si="309"/>
        <v>≤60</v>
      </c>
      <c r="AL1458" s="94">
        <f t="shared" ca="1" si="310"/>
        <v>32</v>
      </c>
      <c r="AM1458" s="95">
        <f t="shared" si="318"/>
        <v>0</v>
      </c>
      <c r="AN1458" s="95">
        <f t="shared" si="319"/>
        <v>0</v>
      </c>
      <c r="AO1458" s="96">
        <f t="shared" si="314"/>
        <v>0</v>
      </c>
      <c r="AP1458" s="96">
        <f t="shared" si="315"/>
        <v>0</v>
      </c>
    </row>
    <row r="1459" spans="2:42" s="97" customFormat="1" ht="52.8" x14ac:dyDescent="0.3">
      <c r="B1459" s="79">
        <f t="shared" si="316"/>
        <v>1456</v>
      </c>
      <c r="C1459" s="79"/>
      <c r="D1459" s="80" t="s">
        <v>94</v>
      </c>
      <c r="E1459" s="80"/>
      <c r="F1459" s="81"/>
      <c r="G1459" s="82" t="str">
        <f t="shared" si="317"/>
        <v xml:space="preserve">Группа от QF </v>
      </c>
      <c r="H1459" s="83"/>
      <c r="I1459" s="83"/>
      <c r="J1459" s="83"/>
      <c r="K1459" s="83"/>
      <c r="L1459" s="127"/>
      <c r="M1459" s="127"/>
      <c r="N1459" s="84"/>
      <c r="O1459" s="85"/>
      <c r="P1459" s="85"/>
      <c r="Q1459" s="85"/>
      <c r="R1459" s="86"/>
      <c r="S1459" s="80"/>
      <c r="T1459" s="87"/>
      <c r="U1459" s="88" t="str">
        <f t="shared" si="311"/>
        <v xml:space="preserve"> </v>
      </c>
      <c r="V1459" s="89"/>
      <c r="W1459" s="90" t="str">
        <f t="shared" si="312"/>
        <v xml:space="preserve"> </v>
      </c>
      <c r="X1459" s="90"/>
      <c r="Y1459" s="90"/>
      <c r="Z1459" s="90"/>
      <c r="AA1459" s="90"/>
      <c r="AB1459" s="87" t="s">
        <v>74</v>
      </c>
      <c r="AC1459" s="76"/>
      <c r="AD1459" s="91">
        <f t="shared" si="307"/>
        <v>0</v>
      </c>
      <c r="AE1459" s="88" t="str">
        <f t="shared" si="313"/>
        <v xml:space="preserve"> </v>
      </c>
      <c r="AF1459" s="91" t="str">
        <f t="shared" si="308"/>
        <v xml:space="preserve"> </v>
      </c>
      <c r="AG1459" s="78"/>
      <c r="AH1459" s="78"/>
      <c r="AI1459" s="78"/>
      <c r="AK1459" s="94" t="str">
        <f t="shared" si="309"/>
        <v>≤60</v>
      </c>
      <c r="AL1459" s="94">
        <f t="shared" ca="1" si="310"/>
        <v>33</v>
      </c>
      <c r="AM1459" s="95">
        <f t="shared" si="318"/>
        <v>0</v>
      </c>
      <c r="AN1459" s="95">
        <f t="shared" si="319"/>
        <v>0</v>
      </c>
      <c r="AO1459" s="96">
        <f t="shared" si="314"/>
        <v>0</v>
      </c>
      <c r="AP1459" s="96">
        <f t="shared" si="315"/>
        <v>0</v>
      </c>
    </row>
    <row r="1460" spans="2:42" s="97" customFormat="1" ht="52.8" x14ac:dyDescent="0.3">
      <c r="B1460" s="79">
        <f t="shared" si="316"/>
        <v>1457</v>
      </c>
      <c r="C1460" s="79"/>
      <c r="D1460" s="80" t="s">
        <v>94</v>
      </c>
      <c r="E1460" s="80"/>
      <c r="F1460" s="81"/>
      <c r="G1460" s="82" t="str">
        <f t="shared" si="317"/>
        <v xml:space="preserve">Группа от QF </v>
      </c>
      <c r="H1460" s="83"/>
      <c r="I1460" s="83"/>
      <c r="J1460" s="83"/>
      <c r="K1460" s="83"/>
      <c r="L1460" s="127"/>
      <c r="M1460" s="127"/>
      <c r="N1460" s="84"/>
      <c r="O1460" s="85"/>
      <c r="P1460" s="85"/>
      <c r="Q1460" s="85"/>
      <c r="R1460" s="86"/>
      <c r="S1460" s="80"/>
      <c r="T1460" s="87"/>
      <c r="U1460" s="88" t="str">
        <f t="shared" si="311"/>
        <v xml:space="preserve"> </v>
      </c>
      <c r="V1460" s="89"/>
      <c r="W1460" s="90" t="str">
        <f t="shared" si="312"/>
        <v xml:space="preserve"> </v>
      </c>
      <c r="X1460" s="90"/>
      <c r="Y1460" s="90"/>
      <c r="Z1460" s="90"/>
      <c r="AA1460" s="90"/>
      <c r="AB1460" s="87" t="s">
        <v>74</v>
      </c>
      <c r="AC1460" s="76"/>
      <c r="AD1460" s="91">
        <f t="shared" si="307"/>
        <v>0</v>
      </c>
      <c r="AE1460" s="88" t="str">
        <f t="shared" si="313"/>
        <v xml:space="preserve"> </v>
      </c>
      <c r="AF1460" s="91" t="str">
        <f t="shared" si="308"/>
        <v xml:space="preserve"> </v>
      </c>
      <c r="AG1460" s="78"/>
      <c r="AH1460" s="78"/>
      <c r="AI1460" s="78"/>
      <c r="AK1460" s="94" t="str">
        <f t="shared" si="309"/>
        <v>≤60</v>
      </c>
      <c r="AL1460" s="94">
        <f t="shared" ca="1" si="310"/>
        <v>46</v>
      </c>
      <c r="AM1460" s="95">
        <f t="shared" si="318"/>
        <v>0</v>
      </c>
      <c r="AN1460" s="95">
        <f t="shared" si="319"/>
        <v>0</v>
      </c>
      <c r="AO1460" s="96">
        <f t="shared" si="314"/>
        <v>0</v>
      </c>
      <c r="AP1460" s="96">
        <f t="shared" si="315"/>
        <v>0</v>
      </c>
    </row>
    <row r="1461" spans="2:42" s="97" customFormat="1" ht="52.8" x14ac:dyDescent="0.3">
      <c r="B1461" s="79">
        <f t="shared" si="316"/>
        <v>1458</v>
      </c>
      <c r="C1461" s="79"/>
      <c r="D1461" s="80" t="s">
        <v>94</v>
      </c>
      <c r="E1461" s="80"/>
      <c r="F1461" s="81"/>
      <c r="G1461" s="82" t="str">
        <f t="shared" si="317"/>
        <v xml:space="preserve">Группа от QF </v>
      </c>
      <c r="H1461" s="83"/>
      <c r="I1461" s="83"/>
      <c r="J1461" s="83"/>
      <c r="K1461" s="83"/>
      <c r="L1461" s="127"/>
      <c r="M1461" s="127"/>
      <c r="N1461" s="84"/>
      <c r="O1461" s="85"/>
      <c r="P1461" s="85"/>
      <c r="Q1461" s="85"/>
      <c r="R1461" s="86"/>
      <c r="S1461" s="80"/>
      <c r="T1461" s="87"/>
      <c r="U1461" s="88" t="str">
        <f t="shared" si="311"/>
        <v xml:space="preserve"> </v>
      </c>
      <c r="V1461" s="89"/>
      <c r="W1461" s="90" t="str">
        <f t="shared" si="312"/>
        <v xml:space="preserve"> </v>
      </c>
      <c r="X1461" s="90"/>
      <c r="Y1461" s="90"/>
      <c r="Z1461" s="90"/>
      <c r="AA1461" s="90"/>
      <c r="AB1461" s="87" t="s">
        <v>74</v>
      </c>
      <c r="AC1461" s="76"/>
      <c r="AD1461" s="91">
        <f t="shared" si="307"/>
        <v>0</v>
      </c>
      <c r="AE1461" s="88" t="str">
        <f t="shared" si="313"/>
        <v xml:space="preserve"> </v>
      </c>
      <c r="AF1461" s="91" t="str">
        <f t="shared" si="308"/>
        <v xml:space="preserve"> </v>
      </c>
      <c r="AG1461" s="78"/>
      <c r="AH1461" s="78"/>
      <c r="AI1461" s="78"/>
      <c r="AK1461" s="94" t="str">
        <f t="shared" si="309"/>
        <v>≤60</v>
      </c>
      <c r="AL1461" s="94">
        <f t="shared" ca="1" si="310"/>
        <v>20</v>
      </c>
      <c r="AM1461" s="95">
        <f t="shared" si="318"/>
        <v>0</v>
      </c>
      <c r="AN1461" s="95">
        <f t="shared" si="319"/>
        <v>0</v>
      </c>
      <c r="AO1461" s="96">
        <f t="shared" si="314"/>
        <v>0</v>
      </c>
      <c r="AP1461" s="96">
        <f t="shared" si="315"/>
        <v>0</v>
      </c>
    </row>
    <row r="1462" spans="2:42" s="97" customFormat="1" ht="52.8" x14ac:dyDescent="0.3">
      <c r="B1462" s="79">
        <f t="shared" si="316"/>
        <v>1459</v>
      </c>
      <c r="C1462" s="79"/>
      <c r="D1462" s="80" t="s">
        <v>94</v>
      </c>
      <c r="E1462" s="80"/>
      <c r="F1462" s="81"/>
      <c r="G1462" s="82" t="str">
        <f t="shared" si="317"/>
        <v xml:space="preserve">Группа от QF </v>
      </c>
      <c r="H1462" s="83"/>
      <c r="I1462" s="83"/>
      <c r="J1462" s="83"/>
      <c r="K1462" s="83"/>
      <c r="L1462" s="127"/>
      <c r="M1462" s="127"/>
      <c r="N1462" s="84"/>
      <c r="O1462" s="85"/>
      <c r="P1462" s="85"/>
      <c r="Q1462" s="85"/>
      <c r="R1462" s="86"/>
      <c r="S1462" s="80"/>
      <c r="T1462" s="87"/>
      <c r="U1462" s="88" t="str">
        <f t="shared" si="311"/>
        <v xml:space="preserve"> </v>
      </c>
      <c r="V1462" s="89"/>
      <c r="W1462" s="90" t="str">
        <f t="shared" si="312"/>
        <v xml:space="preserve"> </v>
      </c>
      <c r="X1462" s="90"/>
      <c r="Y1462" s="90"/>
      <c r="Z1462" s="90"/>
      <c r="AA1462" s="90"/>
      <c r="AB1462" s="87" t="s">
        <v>74</v>
      </c>
      <c r="AC1462" s="76"/>
      <c r="AD1462" s="91">
        <f t="shared" si="307"/>
        <v>0</v>
      </c>
      <c r="AE1462" s="88" t="str">
        <f t="shared" si="313"/>
        <v xml:space="preserve"> </v>
      </c>
      <c r="AF1462" s="91" t="str">
        <f t="shared" si="308"/>
        <v xml:space="preserve"> </v>
      </c>
      <c r="AG1462" s="78"/>
      <c r="AH1462" s="78"/>
      <c r="AI1462" s="78"/>
      <c r="AK1462" s="94" t="str">
        <f t="shared" si="309"/>
        <v>≤60</v>
      </c>
      <c r="AL1462" s="94">
        <f t="shared" ca="1" si="310"/>
        <v>25</v>
      </c>
      <c r="AM1462" s="95">
        <f t="shared" si="318"/>
        <v>0</v>
      </c>
      <c r="AN1462" s="95">
        <f t="shared" si="319"/>
        <v>0</v>
      </c>
      <c r="AO1462" s="96">
        <f t="shared" si="314"/>
        <v>0</v>
      </c>
      <c r="AP1462" s="96">
        <f t="shared" si="315"/>
        <v>0</v>
      </c>
    </row>
    <row r="1463" spans="2:42" s="97" customFormat="1" ht="52.8" x14ac:dyDescent="0.3">
      <c r="B1463" s="79">
        <f t="shared" si="316"/>
        <v>1460</v>
      </c>
      <c r="C1463" s="79"/>
      <c r="D1463" s="80" t="s">
        <v>94</v>
      </c>
      <c r="E1463" s="80"/>
      <c r="F1463" s="81"/>
      <c r="G1463" s="82" t="str">
        <f t="shared" si="317"/>
        <v xml:space="preserve">Группа от QF </v>
      </c>
      <c r="H1463" s="83"/>
      <c r="I1463" s="83"/>
      <c r="J1463" s="83"/>
      <c r="K1463" s="83"/>
      <c r="L1463" s="127"/>
      <c r="M1463" s="127"/>
      <c r="N1463" s="84"/>
      <c r="O1463" s="85"/>
      <c r="P1463" s="85"/>
      <c r="Q1463" s="85"/>
      <c r="R1463" s="86"/>
      <c r="S1463" s="80"/>
      <c r="T1463" s="87"/>
      <c r="U1463" s="88" t="str">
        <f t="shared" si="311"/>
        <v xml:space="preserve"> </v>
      </c>
      <c r="V1463" s="89"/>
      <c r="W1463" s="90" t="str">
        <f t="shared" si="312"/>
        <v xml:space="preserve"> </v>
      </c>
      <c r="X1463" s="90"/>
      <c r="Y1463" s="90"/>
      <c r="Z1463" s="90"/>
      <c r="AA1463" s="90"/>
      <c r="AB1463" s="87" t="s">
        <v>74</v>
      </c>
      <c r="AC1463" s="76"/>
      <c r="AD1463" s="91">
        <f t="shared" si="307"/>
        <v>0</v>
      </c>
      <c r="AE1463" s="88" t="str">
        <f t="shared" si="313"/>
        <v xml:space="preserve"> </v>
      </c>
      <c r="AF1463" s="91" t="str">
        <f t="shared" si="308"/>
        <v xml:space="preserve"> </v>
      </c>
      <c r="AG1463" s="78"/>
      <c r="AH1463" s="78"/>
      <c r="AI1463" s="78"/>
      <c r="AK1463" s="94" t="str">
        <f t="shared" si="309"/>
        <v>≤60</v>
      </c>
      <c r="AL1463" s="94">
        <f t="shared" ca="1" si="310"/>
        <v>24</v>
      </c>
      <c r="AM1463" s="95">
        <f t="shared" si="318"/>
        <v>0</v>
      </c>
      <c r="AN1463" s="95">
        <f t="shared" si="319"/>
        <v>0</v>
      </c>
      <c r="AO1463" s="96">
        <f t="shared" si="314"/>
        <v>0</v>
      </c>
      <c r="AP1463" s="96">
        <f t="shared" si="315"/>
        <v>0</v>
      </c>
    </row>
    <row r="1464" spans="2:42" s="97" customFormat="1" ht="52.8" x14ac:dyDescent="0.3">
      <c r="B1464" s="79">
        <f t="shared" si="316"/>
        <v>1461</v>
      </c>
      <c r="C1464" s="79"/>
      <c r="D1464" s="80" t="s">
        <v>94</v>
      </c>
      <c r="E1464" s="80"/>
      <c r="F1464" s="81"/>
      <c r="G1464" s="82" t="str">
        <f t="shared" si="317"/>
        <v xml:space="preserve">Группа от QF </v>
      </c>
      <c r="H1464" s="83"/>
      <c r="I1464" s="83"/>
      <c r="J1464" s="83"/>
      <c r="K1464" s="83"/>
      <c r="L1464" s="127"/>
      <c r="M1464" s="127"/>
      <c r="N1464" s="84"/>
      <c r="O1464" s="85"/>
      <c r="P1464" s="85"/>
      <c r="Q1464" s="85"/>
      <c r="R1464" s="86"/>
      <c r="S1464" s="80"/>
      <c r="T1464" s="87"/>
      <c r="U1464" s="88" t="str">
        <f t="shared" si="311"/>
        <v xml:space="preserve"> </v>
      </c>
      <c r="V1464" s="89"/>
      <c r="W1464" s="90" t="str">
        <f t="shared" si="312"/>
        <v xml:space="preserve"> </v>
      </c>
      <c r="X1464" s="90"/>
      <c r="Y1464" s="90"/>
      <c r="Z1464" s="90"/>
      <c r="AA1464" s="90"/>
      <c r="AB1464" s="87" t="s">
        <v>74</v>
      </c>
      <c r="AC1464" s="76"/>
      <c r="AD1464" s="91">
        <f t="shared" si="307"/>
        <v>0</v>
      </c>
      <c r="AE1464" s="88" t="str">
        <f t="shared" si="313"/>
        <v xml:space="preserve"> </v>
      </c>
      <c r="AF1464" s="91" t="str">
        <f t="shared" si="308"/>
        <v xml:space="preserve"> </v>
      </c>
      <c r="AG1464" s="78"/>
      <c r="AH1464" s="78"/>
      <c r="AI1464" s="78"/>
      <c r="AK1464" s="94" t="str">
        <f t="shared" si="309"/>
        <v>≤60</v>
      </c>
      <c r="AL1464" s="94">
        <f t="shared" ca="1" si="310"/>
        <v>41</v>
      </c>
      <c r="AM1464" s="95">
        <f t="shared" si="318"/>
        <v>0</v>
      </c>
      <c r="AN1464" s="95">
        <f t="shared" si="319"/>
        <v>0</v>
      </c>
      <c r="AO1464" s="96">
        <f t="shared" si="314"/>
        <v>0</v>
      </c>
      <c r="AP1464" s="96">
        <f t="shared" si="315"/>
        <v>0</v>
      </c>
    </row>
    <row r="1465" spans="2:42" s="97" customFormat="1" ht="52.8" x14ac:dyDescent="0.3">
      <c r="B1465" s="79">
        <f t="shared" si="316"/>
        <v>1462</v>
      </c>
      <c r="C1465" s="79"/>
      <c r="D1465" s="80" t="s">
        <v>94</v>
      </c>
      <c r="E1465" s="80"/>
      <c r="F1465" s="81"/>
      <c r="G1465" s="82" t="str">
        <f t="shared" si="317"/>
        <v xml:space="preserve">Группа от QF </v>
      </c>
      <c r="H1465" s="83"/>
      <c r="I1465" s="83"/>
      <c r="J1465" s="83"/>
      <c r="K1465" s="83"/>
      <c r="L1465" s="127"/>
      <c r="M1465" s="127"/>
      <c r="N1465" s="84"/>
      <c r="O1465" s="85"/>
      <c r="P1465" s="85"/>
      <c r="Q1465" s="85"/>
      <c r="R1465" s="86"/>
      <c r="S1465" s="80"/>
      <c r="T1465" s="87"/>
      <c r="U1465" s="88" t="str">
        <f t="shared" si="311"/>
        <v xml:space="preserve"> </v>
      </c>
      <c r="V1465" s="89"/>
      <c r="W1465" s="90" t="str">
        <f t="shared" si="312"/>
        <v xml:space="preserve"> </v>
      </c>
      <c r="X1465" s="90"/>
      <c r="Y1465" s="90"/>
      <c r="Z1465" s="90"/>
      <c r="AA1465" s="90"/>
      <c r="AB1465" s="87" t="s">
        <v>74</v>
      </c>
      <c r="AC1465" s="76"/>
      <c r="AD1465" s="91">
        <f t="shared" si="307"/>
        <v>0</v>
      </c>
      <c r="AE1465" s="88" t="str">
        <f t="shared" si="313"/>
        <v xml:space="preserve"> </v>
      </c>
      <c r="AF1465" s="91" t="str">
        <f t="shared" si="308"/>
        <v xml:space="preserve"> </v>
      </c>
      <c r="AG1465" s="78"/>
      <c r="AH1465" s="78"/>
      <c r="AI1465" s="78"/>
      <c r="AK1465" s="94" t="str">
        <f t="shared" si="309"/>
        <v>≤60</v>
      </c>
      <c r="AL1465" s="94">
        <f t="shared" ca="1" si="310"/>
        <v>32</v>
      </c>
      <c r="AM1465" s="95">
        <f t="shared" si="318"/>
        <v>0</v>
      </c>
      <c r="AN1465" s="95">
        <f t="shared" si="319"/>
        <v>0</v>
      </c>
      <c r="AO1465" s="96">
        <f t="shared" si="314"/>
        <v>0</v>
      </c>
      <c r="AP1465" s="96">
        <f t="shared" si="315"/>
        <v>0</v>
      </c>
    </row>
    <row r="1466" spans="2:42" s="97" customFormat="1" ht="52.8" x14ac:dyDescent="0.3">
      <c r="B1466" s="79">
        <f t="shared" si="316"/>
        <v>1463</v>
      </c>
      <c r="C1466" s="79"/>
      <c r="D1466" s="80" t="s">
        <v>94</v>
      </c>
      <c r="E1466" s="80"/>
      <c r="F1466" s="81"/>
      <c r="G1466" s="82" t="str">
        <f t="shared" si="317"/>
        <v xml:space="preserve">Группа от QF </v>
      </c>
      <c r="H1466" s="83"/>
      <c r="I1466" s="83"/>
      <c r="J1466" s="83"/>
      <c r="K1466" s="83"/>
      <c r="L1466" s="127"/>
      <c r="M1466" s="127"/>
      <c r="N1466" s="84"/>
      <c r="O1466" s="85"/>
      <c r="P1466" s="85"/>
      <c r="Q1466" s="85"/>
      <c r="R1466" s="86"/>
      <c r="S1466" s="80"/>
      <c r="T1466" s="87"/>
      <c r="U1466" s="88" t="str">
        <f t="shared" si="311"/>
        <v xml:space="preserve"> </v>
      </c>
      <c r="V1466" s="89"/>
      <c r="W1466" s="90" t="str">
        <f t="shared" si="312"/>
        <v xml:space="preserve"> </v>
      </c>
      <c r="X1466" s="90"/>
      <c r="Y1466" s="90"/>
      <c r="Z1466" s="90"/>
      <c r="AA1466" s="90"/>
      <c r="AB1466" s="87" t="s">
        <v>74</v>
      </c>
      <c r="AC1466" s="76"/>
      <c r="AD1466" s="91">
        <f t="shared" si="307"/>
        <v>0</v>
      </c>
      <c r="AE1466" s="88" t="str">
        <f t="shared" si="313"/>
        <v xml:space="preserve"> </v>
      </c>
      <c r="AF1466" s="91" t="str">
        <f t="shared" si="308"/>
        <v xml:space="preserve"> </v>
      </c>
      <c r="AG1466" s="78"/>
      <c r="AH1466" s="78"/>
      <c r="AI1466" s="78"/>
      <c r="AK1466" s="94" t="str">
        <f t="shared" si="309"/>
        <v>≤60</v>
      </c>
      <c r="AL1466" s="94">
        <f t="shared" ca="1" si="310"/>
        <v>32</v>
      </c>
      <c r="AM1466" s="95">
        <f t="shared" si="318"/>
        <v>0</v>
      </c>
      <c r="AN1466" s="95">
        <f t="shared" si="319"/>
        <v>0</v>
      </c>
      <c r="AO1466" s="96">
        <f t="shared" si="314"/>
        <v>0</v>
      </c>
      <c r="AP1466" s="96">
        <f t="shared" si="315"/>
        <v>0</v>
      </c>
    </row>
    <row r="1467" spans="2:42" s="97" customFormat="1" ht="52.8" x14ac:dyDescent="0.3">
      <c r="B1467" s="79">
        <f t="shared" si="316"/>
        <v>1464</v>
      </c>
      <c r="C1467" s="79"/>
      <c r="D1467" s="80" t="s">
        <v>94</v>
      </c>
      <c r="E1467" s="80"/>
      <c r="F1467" s="81"/>
      <c r="G1467" s="82" t="str">
        <f t="shared" si="317"/>
        <v xml:space="preserve">Группа от QF </v>
      </c>
      <c r="H1467" s="83"/>
      <c r="I1467" s="83"/>
      <c r="J1467" s="83"/>
      <c r="K1467" s="83"/>
      <c r="L1467" s="127"/>
      <c r="M1467" s="127"/>
      <c r="N1467" s="84"/>
      <c r="O1467" s="85"/>
      <c r="P1467" s="85"/>
      <c r="Q1467" s="85"/>
      <c r="R1467" s="86"/>
      <c r="S1467" s="80"/>
      <c r="T1467" s="87"/>
      <c r="U1467" s="88" t="str">
        <f t="shared" si="311"/>
        <v xml:space="preserve"> </v>
      </c>
      <c r="V1467" s="89"/>
      <c r="W1467" s="90" t="str">
        <f t="shared" si="312"/>
        <v xml:space="preserve"> </v>
      </c>
      <c r="X1467" s="90"/>
      <c r="Y1467" s="90"/>
      <c r="Z1467" s="90"/>
      <c r="AA1467" s="90"/>
      <c r="AB1467" s="87" t="s">
        <v>74</v>
      </c>
      <c r="AC1467" s="76"/>
      <c r="AD1467" s="91">
        <f t="shared" si="307"/>
        <v>0</v>
      </c>
      <c r="AE1467" s="88" t="str">
        <f t="shared" si="313"/>
        <v xml:space="preserve"> </v>
      </c>
      <c r="AF1467" s="91" t="str">
        <f t="shared" si="308"/>
        <v xml:space="preserve"> </v>
      </c>
      <c r="AG1467" s="78"/>
      <c r="AH1467" s="78"/>
      <c r="AI1467" s="78"/>
      <c r="AK1467" s="94" t="str">
        <f t="shared" si="309"/>
        <v>≤60</v>
      </c>
      <c r="AL1467" s="94">
        <f t="shared" ca="1" si="310"/>
        <v>47</v>
      </c>
      <c r="AM1467" s="95">
        <f t="shared" si="318"/>
        <v>0</v>
      </c>
      <c r="AN1467" s="95">
        <f t="shared" si="319"/>
        <v>0</v>
      </c>
      <c r="AO1467" s="96">
        <f t="shared" si="314"/>
        <v>0</v>
      </c>
      <c r="AP1467" s="96">
        <f t="shared" si="315"/>
        <v>0</v>
      </c>
    </row>
    <row r="1468" spans="2:42" s="97" customFormat="1" ht="52.8" x14ac:dyDescent="0.3">
      <c r="B1468" s="79">
        <f t="shared" si="316"/>
        <v>1465</v>
      </c>
      <c r="C1468" s="79"/>
      <c r="D1468" s="80" t="s">
        <v>94</v>
      </c>
      <c r="E1468" s="80"/>
      <c r="F1468" s="81"/>
      <c r="G1468" s="82" t="str">
        <f t="shared" si="317"/>
        <v xml:space="preserve">Группа от QF </v>
      </c>
      <c r="H1468" s="83"/>
      <c r="I1468" s="83"/>
      <c r="J1468" s="83"/>
      <c r="K1468" s="83"/>
      <c r="L1468" s="127"/>
      <c r="M1468" s="127"/>
      <c r="N1468" s="84"/>
      <c r="O1468" s="85"/>
      <c r="P1468" s="85"/>
      <c r="Q1468" s="85"/>
      <c r="R1468" s="86"/>
      <c r="S1468" s="80"/>
      <c r="T1468" s="87"/>
      <c r="U1468" s="88" t="str">
        <f t="shared" si="311"/>
        <v xml:space="preserve"> </v>
      </c>
      <c r="V1468" s="89"/>
      <c r="W1468" s="90" t="str">
        <f t="shared" si="312"/>
        <v xml:space="preserve"> </v>
      </c>
      <c r="X1468" s="90"/>
      <c r="Y1468" s="90"/>
      <c r="Z1468" s="90"/>
      <c r="AA1468" s="90"/>
      <c r="AB1468" s="87" t="s">
        <v>74</v>
      </c>
      <c r="AC1468" s="76"/>
      <c r="AD1468" s="91">
        <f t="shared" si="307"/>
        <v>0</v>
      </c>
      <c r="AE1468" s="88" t="str">
        <f t="shared" si="313"/>
        <v xml:space="preserve"> </v>
      </c>
      <c r="AF1468" s="91" t="str">
        <f t="shared" si="308"/>
        <v xml:space="preserve"> </v>
      </c>
      <c r="AG1468" s="78"/>
      <c r="AH1468" s="78"/>
      <c r="AI1468" s="78"/>
      <c r="AK1468" s="94" t="str">
        <f t="shared" si="309"/>
        <v>≤60</v>
      </c>
      <c r="AL1468" s="94">
        <f t="shared" ca="1" si="310"/>
        <v>20</v>
      </c>
      <c r="AM1468" s="95">
        <f t="shared" si="318"/>
        <v>0</v>
      </c>
      <c r="AN1468" s="95">
        <f t="shared" si="319"/>
        <v>0</v>
      </c>
      <c r="AO1468" s="96">
        <f t="shared" si="314"/>
        <v>0</v>
      </c>
      <c r="AP1468" s="96">
        <f t="shared" si="315"/>
        <v>0</v>
      </c>
    </row>
    <row r="1469" spans="2:42" s="97" customFormat="1" ht="52.8" x14ac:dyDescent="0.3">
      <c r="B1469" s="79">
        <f t="shared" si="316"/>
        <v>1466</v>
      </c>
      <c r="C1469" s="79"/>
      <c r="D1469" s="80" t="s">
        <v>94</v>
      </c>
      <c r="E1469" s="80"/>
      <c r="F1469" s="81"/>
      <c r="G1469" s="82" t="str">
        <f t="shared" si="317"/>
        <v xml:space="preserve">Группа от QF </v>
      </c>
      <c r="H1469" s="83"/>
      <c r="I1469" s="83"/>
      <c r="J1469" s="83"/>
      <c r="K1469" s="83"/>
      <c r="L1469" s="127"/>
      <c r="M1469" s="127"/>
      <c r="N1469" s="84"/>
      <c r="O1469" s="85"/>
      <c r="P1469" s="85"/>
      <c r="Q1469" s="85"/>
      <c r="R1469" s="86"/>
      <c r="S1469" s="80"/>
      <c r="T1469" s="87"/>
      <c r="U1469" s="88" t="str">
        <f t="shared" si="311"/>
        <v xml:space="preserve"> </v>
      </c>
      <c r="V1469" s="89"/>
      <c r="W1469" s="90" t="str">
        <f t="shared" si="312"/>
        <v xml:space="preserve"> </v>
      </c>
      <c r="X1469" s="90"/>
      <c r="Y1469" s="90"/>
      <c r="Z1469" s="90"/>
      <c r="AA1469" s="90"/>
      <c r="AB1469" s="87" t="s">
        <v>74</v>
      </c>
      <c r="AC1469" s="76"/>
      <c r="AD1469" s="91">
        <f t="shared" si="307"/>
        <v>0</v>
      </c>
      <c r="AE1469" s="88" t="str">
        <f t="shared" si="313"/>
        <v xml:space="preserve"> </v>
      </c>
      <c r="AF1469" s="91" t="str">
        <f t="shared" si="308"/>
        <v xml:space="preserve"> </v>
      </c>
      <c r="AG1469" s="78"/>
      <c r="AH1469" s="78"/>
      <c r="AI1469" s="78"/>
      <c r="AK1469" s="94" t="str">
        <f t="shared" si="309"/>
        <v>≤60</v>
      </c>
      <c r="AL1469" s="94">
        <f t="shared" ca="1" si="310"/>
        <v>40</v>
      </c>
      <c r="AM1469" s="95">
        <f t="shared" si="318"/>
        <v>0</v>
      </c>
      <c r="AN1469" s="95">
        <f t="shared" si="319"/>
        <v>0</v>
      </c>
      <c r="AO1469" s="96">
        <f t="shared" si="314"/>
        <v>0</v>
      </c>
      <c r="AP1469" s="96">
        <f t="shared" si="315"/>
        <v>0</v>
      </c>
    </row>
    <row r="1470" spans="2:42" s="97" customFormat="1" ht="52.8" x14ac:dyDescent="0.3">
      <c r="B1470" s="79">
        <f t="shared" si="316"/>
        <v>1467</v>
      </c>
      <c r="C1470" s="79"/>
      <c r="D1470" s="80" t="s">
        <v>94</v>
      </c>
      <c r="E1470" s="80"/>
      <c r="F1470" s="81"/>
      <c r="G1470" s="82" t="str">
        <f t="shared" si="317"/>
        <v xml:space="preserve">Группа от QF </v>
      </c>
      <c r="H1470" s="83"/>
      <c r="I1470" s="83"/>
      <c r="J1470" s="83"/>
      <c r="K1470" s="83"/>
      <c r="L1470" s="127"/>
      <c r="M1470" s="127"/>
      <c r="N1470" s="84"/>
      <c r="O1470" s="85"/>
      <c r="P1470" s="85"/>
      <c r="Q1470" s="85"/>
      <c r="R1470" s="86"/>
      <c r="S1470" s="80"/>
      <c r="T1470" s="87"/>
      <c r="U1470" s="88" t="str">
        <f t="shared" si="311"/>
        <v xml:space="preserve"> </v>
      </c>
      <c r="V1470" s="89"/>
      <c r="W1470" s="90" t="str">
        <f t="shared" si="312"/>
        <v xml:space="preserve"> </v>
      </c>
      <c r="X1470" s="90"/>
      <c r="Y1470" s="90"/>
      <c r="Z1470" s="90"/>
      <c r="AA1470" s="90"/>
      <c r="AB1470" s="87" t="s">
        <v>74</v>
      </c>
      <c r="AC1470" s="76"/>
      <c r="AD1470" s="91">
        <f t="shared" si="307"/>
        <v>0</v>
      </c>
      <c r="AE1470" s="88" t="str">
        <f t="shared" si="313"/>
        <v xml:space="preserve"> </v>
      </c>
      <c r="AF1470" s="91" t="str">
        <f t="shared" si="308"/>
        <v xml:space="preserve"> </v>
      </c>
      <c r="AG1470" s="78"/>
      <c r="AH1470" s="78"/>
      <c r="AI1470" s="78"/>
      <c r="AK1470" s="94" t="str">
        <f t="shared" si="309"/>
        <v>≤60</v>
      </c>
      <c r="AL1470" s="94">
        <f t="shared" ca="1" si="310"/>
        <v>26</v>
      </c>
      <c r="AM1470" s="95">
        <f t="shared" si="318"/>
        <v>0</v>
      </c>
      <c r="AN1470" s="95">
        <f t="shared" si="319"/>
        <v>0</v>
      </c>
      <c r="AO1470" s="96">
        <f t="shared" si="314"/>
        <v>0</v>
      </c>
      <c r="AP1470" s="96">
        <f t="shared" si="315"/>
        <v>0</v>
      </c>
    </row>
    <row r="1471" spans="2:42" s="97" customFormat="1" ht="52.8" x14ac:dyDescent="0.3">
      <c r="B1471" s="79">
        <f t="shared" si="316"/>
        <v>1468</v>
      </c>
      <c r="C1471" s="79"/>
      <c r="D1471" s="80" t="s">
        <v>94</v>
      </c>
      <c r="E1471" s="80"/>
      <c r="F1471" s="81"/>
      <c r="G1471" s="82" t="str">
        <f t="shared" si="317"/>
        <v xml:space="preserve">Группа от QF </v>
      </c>
      <c r="H1471" s="83"/>
      <c r="I1471" s="83"/>
      <c r="J1471" s="83"/>
      <c r="K1471" s="83"/>
      <c r="L1471" s="127"/>
      <c r="M1471" s="127"/>
      <c r="N1471" s="84"/>
      <c r="O1471" s="85"/>
      <c r="P1471" s="85"/>
      <c r="Q1471" s="85"/>
      <c r="R1471" s="86"/>
      <c r="S1471" s="80"/>
      <c r="T1471" s="87"/>
      <c r="U1471" s="88" t="str">
        <f t="shared" si="311"/>
        <v xml:space="preserve"> </v>
      </c>
      <c r="V1471" s="89"/>
      <c r="W1471" s="90" t="str">
        <f t="shared" si="312"/>
        <v xml:space="preserve"> </v>
      </c>
      <c r="X1471" s="90"/>
      <c r="Y1471" s="90"/>
      <c r="Z1471" s="90"/>
      <c r="AA1471" s="90"/>
      <c r="AB1471" s="87" t="s">
        <v>74</v>
      </c>
      <c r="AC1471" s="76"/>
      <c r="AD1471" s="91">
        <f t="shared" si="307"/>
        <v>0</v>
      </c>
      <c r="AE1471" s="88" t="str">
        <f t="shared" si="313"/>
        <v xml:space="preserve"> </v>
      </c>
      <c r="AF1471" s="91" t="str">
        <f t="shared" si="308"/>
        <v xml:space="preserve"> </v>
      </c>
      <c r="AG1471" s="78"/>
      <c r="AH1471" s="78"/>
      <c r="AI1471" s="78"/>
      <c r="AK1471" s="94" t="str">
        <f t="shared" si="309"/>
        <v>≤60</v>
      </c>
      <c r="AL1471" s="94">
        <f t="shared" ca="1" si="310"/>
        <v>24</v>
      </c>
      <c r="AM1471" s="95">
        <f t="shared" si="318"/>
        <v>0</v>
      </c>
      <c r="AN1471" s="95">
        <f t="shared" si="319"/>
        <v>0</v>
      </c>
      <c r="AO1471" s="96">
        <f t="shared" si="314"/>
        <v>0</v>
      </c>
      <c r="AP1471" s="96">
        <f t="shared" si="315"/>
        <v>0</v>
      </c>
    </row>
    <row r="1472" spans="2:42" s="97" customFormat="1" ht="52.8" x14ac:dyDescent="0.3">
      <c r="B1472" s="79">
        <f t="shared" si="316"/>
        <v>1469</v>
      </c>
      <c r="C1472" s="79"/>
      <c r="D1472" s="80" t="s">
        <v>94</v>
      </c>
      <c r="E1472" s="80"/>
      <c r="F1472" s="81"/>
      <c r="G1472" s="82" t="str">
        <f t="shared" si="317"/>
        <v xml:space="preserve">Группа от QF </v>
      </c>
      <c r="H1472" s="83"/>
      <c r="I1472" s="83"/>
      <c r="J1472" s="83"/>
      <c r="K1472" s="83"/>
      <c r="L1472" s="127"/>
      <c r="M1472" s="127"/>
      <c r="N1472" s="84"/>
      <c r="O1472" s="85"/>
      <c r="P1472" s="85"/>
      <c r="Q1472" s="85"/>
      <c r="R1472" s="86"/>
      <c r="S1472" s="80"/>
      <c r="T1472" s="87"/>
      <c r="U1472" s="88" t="str">
        <f t="shared" si="311"/>
        <v xml:space="preserve"> </v>
      </c>
      <c r="V1472" s="89"/>
      <c r="W1472" s="90" t="str">
        <f t="shared" si="312"/>
        <v xml:space="preserve"> </v>
      </c>
      <c r="X1472" s="90"/>
      <c r="Y1472" s="90"/>
      <c r="Z1472" s="90"/>
      <c r="AA1472" s="90"/>
      <c r="AB1472" s="87" t="s">
        <v>74</v>
      </c>
      <c r="AC1472" s="76"/>
      <c r="AD1472" s="91">
        <f t="shared" si="307"/>
        <v>0</v>
      </c>
      <c r="AE1472" s="88" t="str">
        <f t="shared" si="313"/>
        <v xml:space="preserve"> </v>
      </c>
      <c r="AF1472" s="91" t="str">
        <f t="shared" si="308"/>
        <v xml:space="preserve"> </v>
      </c>
      <c r="AG1472" s="78"/>
      <c r="AH1472" s="78"/>
      <c r="AI1472" s="78"/>
      <c r="AK1472" s="94" t="str">
        <f t="shared" si="309"/>
        <v>≤60</v>
      </c>
      <c r="AL1472" s="94">
        <f t="shared" ca="1" si="310"/>
        <v>26</v>
      </c>
      <c r="AM1472" s="95">
        <f t="shared" si="318"/>
        <v>0</v>
      </c>
      <c r="AN1472" s="95">
        <f t="shared" si="319"/>
        <v>0</v>
      </c>
      <c r="AO1472" s="96">
        <f t="shared" si="314"/>
        <v>0</v>
      </c>
      <c r="AP1472" s="96">
        <f t="shared" si="315"/>
        <v>0</v>
      </c>
    </row>
    <row r="1473" spans="2:42" s="97" customFormat="1" ht="52.8" x14ac:dyDescent="0.3">
      <c r="B1473" s="79">
        <f t="shared" si="316"/>
        <v>1470</v>
      </c>
      <c r="C1473" s="79"/>
      <c r="D1473" s="80" t="s">
        <v>94</v>
      </c>
      <c r="E1473" s="80"/>
      <c r="F1473" s="81"/>
      <c r="G1473" s="82" t="str">
        <f t="shared" si="317"/>
        <v xml:space="preserve">Группа от QF </v>
      </c>
      <c r="H1473" s="83"/>
      <c r="I1473" s="83"/>
      <c r="J1473" s="83"/>
      <c r="K1473" s="83"/>
      <c r="L1473" s="127"/>
      <c r="M1473" s="127"/>
      <c r="N1473" s="84"/>
      <c r="O1473" s="85"/>
      <c r="P1473" s="85"/>
      <c r="Q1473" s="85"/>
      <c r="R1473" s="86"/>
      <c r="S1473" s="80"/>
      <c r="T1473" s="87"/>
      <c r="U1473" s="88" t="str">
        <f t="shared" si="311"/>
        <v xml:space="preserve"> </v>
      </c>
      <c r="V1473" s="89"/>
      <c r="W1473" s="90" t="str">
        <f t="shared" si="312"/>
        <v xml:space="preserve"> </v>
      </c>
      <c r="X1473" s="90"/>
      <c r="Y1473" s="90"/>
      <c r="Z1473" s="90"/>
      <c r="AA1473" s="90"/>
      <c r="AB1473" s="87" t="s">
        <v>74</v>
      </c>
      <c r="AC1473" s="76"/>
      <c r="AD1473" s="91">
        <f t="shared" si="307"/>
        <v>0</v>
      </c>
      <c r="AE1473" s="88" t="str">
        <f t="shared" si="313"/>
        <v xml:space="preserve"> </v>
      </c>
      <c r="AF1473" s="91" t="str">
        <f t="shared" si="308"/>
        <v xml:space="preserve"> </v>
      </c>
      <c r="AG1473" s="78"/>
      <c r="AH1473" s="78"/>
      <c r="AI1473" s="78"/>
      <c r="AK1473" s="94" t="str">
        <f t="shared" si="309"/>
        <v>≤60</v>
      </c>
      <c r="AL1473" s="94">
        <f t="shared" ca="1" si="310"/>
        <v>30</v>
      </c>
      <c r="AM1473" s="95">
        <f t="shared" si="318"/>
        <v>0</v>
      </c>
      <c r="AN1473" s="95">
        <f t="shared" si="319"/>
        <v>0</v>
      </c>
      <c r="AO1473" s="96">
        <f t="shared" si="314"/>
        <v>0</v>
      </c>
      <c r="AP1473" s="96">
        <f t="shared" si="315"/>
        <v>0</v>
      </c>
    </row>
    <row r="1474" spans="2:42" s="97" customFormat="1" ht="52.8" x14ac:dyDescent="0.3">
      <c r="B1474" s="79">
        <f t="shared" si="316"/>
        <v>1471</v>
      </c>
      <c r="C1474" s="79"/>
      <c r="D1474" s="80" t="s">
        <v>94</v>
      </c>
      <c r="E1474" s="80"/>
      <c r="F1474" s="81"/>
      <c r="G1474" s="82" t="str">
        <f t="shared" si="317"/>
        <v xml:space="preserve">Группа от QF </v>
      </c>
      <c r="H1474" s="83"/>
      <c r="I1474" s="83"/>
      <c r="J1474" s="83"/>
      <c r="K1474" s="83"/>
      <c r="L1474" s="127"/>
      <c r="M1474" s="127"/>
      <c r="N1474" s="84"/>
      <c r="O1474" s="85"/>
      <c r="P1474" s="85"/>
      <c r="Q1474" s="85"/>
      <c r="R1474" s="86"/>
      <c r="S1474" s="80"/>
      <c r="T1474" s="87"/>
      <c r="U1474" s="88" t="str">
        <f t="shared" si="311"/>
        <v xml:space="preserve"> </v>
      </c>
      <c r="V1474" s="89"/>
      <c r="W1474" s="90" t="str">
        <f t="shared" si="312"/>
        <v xml:space="preserve"> </v>
      </c>
      <c r="X1474" s="90"/>
      <c r="Y1474" s="90"/>
      <c r="Z1474" s="90"/>
      <c r="AA1474" s="90"/>
      <c r="AB1474" s="87" t="s">
        <v>74</v>
      </c>
      <c r="AC1474" s="76"/>
      <c r="AD1474" s="91">
        <f t="shared" si="307"/>
        <v>0</v>
      </c>
      <c r="AE1474" s="88" t="str">
        <f t="shared" si="313"/>
        <v xml:space="preserve"> </v>
      </c>
      <c r="AF1474" s="91" t="str">
        <f t="shared" si="308"/>
        <v xml:space="preserve"> </v>
      </c>
      <c r="AG1474" s="78"/>
      <c r="AH1474" s="78"/>
      <c r="AI1474" s="78"/>
      <c r="AK1474" s="94" t="str">
        <f t="shared" si="309"/>
        <v>≤60</v>
      </c>
      <c r="AL1474" s="94">
        <f t="shared" ca="1" si="310"/>
        <v>48</v>
      </c>
      <c r="AM1474" s="95">
        <f t="shared" si="318"/>
        <v>0</v>
      </c>
      <c r="AN1474" s="95">
        <f t="shared" si="319"/>
        <v>0</v>
      </c>
      <c r="AO1474" s="96">
        <f t="shared" si="314"/>
        <v>0</v>
      </c>
      <c r="AP1474" s="96">
        <f t="shared" si="315"/>
        <v>0</v>
      </c>
    </row>
    <row r="1475" spans="2:42" s="97" customFormat="1" ht="52.8" x14ac:dyDescent="0.3">
      <c r="B1475" s="79">
        <f t="shared" si="316"/>
        <v>1472</v>
      </c>
      <c r="C1475" s="79"/>
      <c r="D1475" s="80" t="s">
        <v>94</v>
      </c>
      <c r="E1475" s="80"/>
      <c r="F1475" s="81"/>
      <c r="G1475" s="82" t="str">
        <f t="shared" si="317"/>
        <v xml:space="preserve">Группа от QF </v>
      </c>
      <c r="H1475" s="83"/>
      <c r="I1475" s="83"/>
      <c r="J1475" s="83"/>
      <c r="K1475" s="83"/>
      <c r="L1475" s="127"/>
      <c r="M1475" s="127"/>
      <c r="N1475" s="84"/>
      <c r="O1475" s="85"/>
      <c r="P1475" s="85"/>
      <c r="Q1475" s="85"/>
      <c r="R1475" s="86"/>
      <c r="S1475" s="80"/>
      <c r="T1475" s="87"/>
      <c r="U1475" s="88" t="str">
        <f t="shared" si="311"/>
        <v xml:space="preserve"> </v>
      </c>
      <c r="V1475" s="89"/>
      <c r="W1475" s="90" t="str">
        <f t="shared" si="312"/>
        <v xml:space="preserve"> </v>
      </c>
      <c r="X1475" s="90"/>
      <c r="Y1475" s="90"/>
      <c r="Z1475" s="90"/>
      <c r="AA1475" s="90"/>
      <c r="AB1475" s="87" t="s">
        <v>74</v>
      </c>
      <c r="AC1475" s="76"/>
      <c r="AD1475" s="91">
        <f t="shared" ref="AD1475:AD1501" si="320">IF(V1475=$AG$1,L1475*3,IF(V1475=$AH$1,L1475*5,IF(V1475=$AI$1,L1475*8,IF(V1475=$AJ$1,L1475*12*0.75,0))))</f>
        <v>0</v>
      </c>
      <c r="AE1475" s="88" t="str">
        <f t="shared" si="313"/>
        <v xml:space="preserve"> </v>
      </c>
      <c r="AF1475" s="91" t="str">
        <f t="shared" ref="AF1475:AF1501" si="321">IF(V1475=$AG$1,L1475*5,IF(V1475=$AH$1,L1475*10,IF(V1475=$AI$1,L1475*10,IF(V1475=$AJ$1,L1475*12," "))))</f>
        <v xml:space="preserve"> </v>
      </c>
      <c r="AG1475" s="78"/>
      <c r="AH1475" s="78"/>
      <c r="AI1475" s="78"/>
      <c r="AK1475" s="94" t="str">
        <f t="shared" ref="AK1475:AK1501" si="322">IF(L1475&gt;63,"≤120","≤60")</f>
        <v>≤60</v>
      </c>
      <c r="AL1475" s="94">
        <f t="shared" ref="AL1475:AL1501" ca="1" si="323">IF(L1475&lt;63,RANDBETWEEN(20,50),RANDBETWEEN(60,110))</f>
        <v>37</v>
      </c>
      <c r="AM1475" s="95">
        <f t="shared" si="318"/>
        <v>0</v>
      </c>
      <c r="AN1475" s="95">
        <f t="shared" si="319"/>
        <v>0</v>
      </c>
      <c r="AO1475" s="96">
        <f t="shared" si="314"/>
        <v>0</v>
      </c>
      <c r="AP1475" s="96">
        <f t="shared" si="315"/>
        <v>0</v>
      </c>
    </row>
    <row r="1476" spans="2:42" s="97" customFormat="1" ht="52.8" x14ac:dyDescent="0.3">
      <c r="B1476" s="79">
        <f t="shared" si="316"/>
        <v>1473</v>
      </c>
      <c r="C1476" s="79"/>
      <c r="D1476" s="80" t="s">
        <v>94</v>
      </c>
      <c r="E1476" s="80"/>
      <c r="F1476" s="81"/>
      <c r="G1476" s="82" t="str">
        <f t="shared" si="317"/>
        <v xml:space="preserve">Группа от QF </v>
      </c>
      <c r="H1476" s="83"/>
      <c r="I1476" s="83"/>
      <c r="J1476" s="83"/>
      <c r="K1476" s="83"/>
      <c r="L1476" s="127"/>
      <c r="M1476" s="127"/>
      <c r="N1476" s="84"/>
      <c r="O1476" s="85"/>
      <c r="P1476" s="85"/>
      <c r="Q1476" s="85"/>
      <c r="R1476" s="86"/>
      <c r="S1476" s="80"/>
      <c r="T1476" s="87"/>
      <c r="U1476" s="88" t="str">
        <f t="shared" ref="U1476:U1501" si="324">IF(AD1476=0," ","-")</f>
        <v xml:space="preserve"> </v>
      </c>
      <c r="V1476" s="89"/>
      <c r="W1476" s="90" t="str">
        <f t="shared" ref="W1476:W1501" si="325">IF(AD1476=0," ","-")</f>
        <v xml:space="preserve"> </v>
      </c>
      <c r="X1476" s="90"/>
      <c r="Y1476" s="90"/>
      <c r="Z1476" s="90"/>
      <c r="AA1476" s="90"/>
      <c r="AB1476" s="87" t="s">
        <v>74</v>
      </c>
      <c r="AC1476" s="76"/>
      <c r="AD1476" s="91">
        <f t="shared" si="320"/>
        <v>0</v>
      </c>
      <c r="AE1476" s="88" t="str">
        <f t="shared" ref="AE1476:AE1501" si="326">IF(AD1476=0," ","-")</f>
        <v xml:space="preserve"> </v>
      </c>
      <c r="AF1476" s="91" t="str">
        <f t="shared" si="321"/>
        <v xml:space="preserve"> </v>
      </c>
      <c r="AG1476" s="78"/>
      <c r="AH1476" s="78"/>
      <c r="AI1476" s="78"/>
      <c r="AK1476" s="94" t="str">
        <f t="shared" si="322"/>
        <v>≤60</v>
      </c>
      <c r="AL1476" s="94">
        <f t="shared" ca="1" si="323"/>
        <v>31</v>
      </c>
      <c r="AM1476" s="95">
        <f t="shared" si="318"/>
        <v>0</v>
      </c>
      <c r="AN1476" s="95">
        <f t="shared" si="319"/>
        <v>0</v>
      </c>
      <c r="AO1476" s="96">
        <f t="shared" ref="AO1476:AO1501" si="327">ROUND(L1476*1.13,0)</f>
        <v>0</v>
      </c>
      <c r="AP1476" s="96">
        <f t="shared" ref="AP1476:AP1501" si="328">ROUND(L1476*1.45,0)</f>
        <v>0</v>
      </c>
    </row>
    <row r="1477" spans="2:42" s="97" customFormat="1" ht="52.8" x14ac:dyDescent="0.3">
      <c r="B1477" s="79">
        <f t="shared" si="316"/>
        <v>1474</v>
      </c>
      <c r="C1477" s="79"/>
      <c r="D1477" s="80" t="s">
        <v>94</v>
      </c>
      <c r="E1477" s="80"/>
      <c r="F1477" s="81"/>
      <c r="G1477" s="82" t="str">
        <f t="shared" si="317"/>
        <v xml:space="preserve">Группа от QF </v>
      </c>
      <c r="H1477" s="83"/>
      <c r="I1477" s="83"/>
      <c r="J1477" s="83"/>
      <c r="K1477" s="83"/>
      <c r="L1477" s="127"/>
      <c r="M1477" s="127"/>
      <c r="N1477" s="84"/>
      <c r="O1477" s="85"/>
      <c r="P1477" s="85"/>
      <c r="Q1477" s="85"/>
      <c r="R1477" s="86"/>
      <c r="S1477" s="80"/>
      <c r="T1477" s="87"/>
      <c r="U1477" s="88" t="str">
        <f t="shared" si="324"/>
        <v xml:space="preserve"> </v>
      </c>
      <c r="V1477" s="89"/>
      <c r="W1477" s="90" t="str">
        <f t="shared" si="325"/>
        <v xml:space="preserve"> </v>
      </c>
      <c r="X1477" s="90"/>
      <c r="Y1477" s="90"/>
      <c r="Z1477" s="90"/>
      <c r="AA1477" s="90"/>
      <c r="AB1477" s="87" t="s">
        <v>74</v>
      </c>
      <c r="AC1477" s="76"/>
      <c r="AD1477" s="91">
        <f t="shared" si="320"/>
        <v>0</v>
      </c>
      <c r="AE1477" s="88" t="str">
        <f t="shared" si="326"/>
        <v xml:space="preserve"> </v>
      </c>
      <c r="AF1477" s="91" t="str">
        <f t="shared" si="321"/>
        <v xml:space="preserve"> </v>
      </c>
      <c r="AG1477" s="78"/>
      <c r="AH1477" s="78"/>
      <c r="AI1477" s="78"/>
      <c r="AK1477" s="94" t="str">
        <f t="shared" si="322"/>
        <v>≤60</v>
      </c>
      <c r="AL1477" s="94">
        <f t="shared" ca="1" si="323"/>
        <v>30</v>
      </c>
      <c r="AM1477" s="95">
        <f t="shared" si="318"/>
        <v>0</v>
      </c>
      <c r="AN1477" s="95">
        <f t="shared" si="319"/>
        <v>0</v>
      </c>
      <c r="AO1477" s="96">
        <f t="shared" si="327"/>
        <v>0</v>
      </c>
      <c r="AP1477" s="96">
        <f t="shared" si="328"/>
        <v>0</v>
      </c>
    </row>
    <row r="1478" spans="2:42" s="97" customFormat="1" ht="52.8" x14ac:dyDescent="0.3">
      <c r="B1478" s="79">
        <f t="shared" ref="B1478:B1501" si="329">(IF(B1476+B1477=0,(B1475+1),(IF(B1477=0,(B1476+1),B1477+1))))</f>
        <v>1475</v>
      </c>
      <c r="C1478" s="79"/>
      <c r="D1478" s="80" t="s">
        <v>94</v>
      </c>
      <c r="E1478" s="80"/>
      <c r="F1478" s="81"/>
      <c r="G1478" s="82" t="str">
        <f t="shared" si="317"/>
        <v xml:space="preserve">Группа от QF </v>
      </c>
      <c r="H1478" s="83"/>
      <c r="I1478" s="83"/>
      <c r="J1478" s="83"/>
      <c r="K1478" s="83"/>
      <c r="L1478" s="127"/>
      <c r="M1478" s="127"/>
      <c r="N1478" s="84"/>
      <c r="O1478" s="85"/>
      <c r="P1478" s="85"/>
      <c r="Q1478" s="85"/>
      <c r="R1478" s="86"/>
      <c r="S1478" s="80"/>
      <c r="T1478" s="87"/>
      <c r="U1478" s="88" t="str">
        <f t="shared" si="324"/>
        <v xml:space="preserve"> </v>
      </c>
      <c r="V1478" s="89"/>
      <c r="W1478" s="90" t="str">
        <f t="shared" si="325"/>
        <v xml:space="preserve"> </v>
      </c>
      <c r="X1478" s="90"/>
      <c r="Y1478" s="90"/>
      <c r="Z1478" s="90"/>
      <c r="AA1478" s="90"/>
      <c r="AB1478" s="87" t="s">
        <v>74</v>
      </c>
      <c r="AC1478" s="76"/>
      <c r="AD1478" s="91">
        <f t="shared" si="320"/>
        <v>0</v>
      </c>
      <c r="AE1478" s="88" t="str">
        <f t="shared" si="326"/>
        <v xml:space="preserve"> </v>
      </c>
      <c r="AF1478" s="91" t="str">
        <f t="shared" si="321"/>
        <v xml:space="preserve"> </v>
      </c>
      <c r="AG1478" s="78"/>
      <c r="AH1478" s="78"/>
      <c r="AI1478" s="78"/>
      <c r="AK1478" s="94" t="str">
        <f t="shared" si="322"/>
        <v>≤60</v>
      </c>
      <c r="AL1478" s="94">
        <f t="shared" ca="1" si="323"/>
        <v>46</v>
      </c>
      <c r="AM1478" s="95">
        <f t="shared" si="318"/>
        <v>0</v>
      </c>
      <c r="AN1478" s="95">
        <f t="shared" si="319"/>
        <v>0</v>
      </c>
      <c r="AO1478" s="96">
        <f t="shared" si="327"/>
        <v>0</v>
      </c>
      <c r="AP1478" s="96">
        <f t="shared" si="328"/>
        <v>0</v>
      </c>
    </row>
    <row r="1479" spans="2:42" s="97" customFormat="1" ht="52.8" x14ac:dyDescent="0.3">
      <c r="B1479" s="79">
        <f t="shared" si="329"/>
        <v>1476</v>
      </c>
      <c r="C1479" s="79"/>
      <c r="D1479" s="80" t="s">
        <v>94</v>
      </c>
      <c r="E1479" s="80"/>
      <c r="F1479" s="81"/>
      <c r="G1479" s="82" t="str">
        <f t="shared" si="317"/>
        <v xml:space="preserve">Группа от QF </v>
      </c>
      <c r="H1479" s="83"/>
      <c r="I1479" s="83"/>
      <c r="J1479" s="83"/>
      <c r="K1479" s="83"/>
      <c r="L1479" s="127"/>
      <c r="M1479" s="127"/>
      <c r="N1479" s="84"/>
      <c r="O1479" s="85"/>
      <c r="P1479" s="85"/>
      <c r="Q1479" s="85"/>
      <c r="R1479" s="86"/>
      <c r="S1479" s="80"/>
      <c r="T1479" s="87"/>
      <c r="U1479" s="88" t="str">
        <f t="shared" si="324"/>
        <v xml:space="preserve"> </v>
      </c>
      <c r="V1479" s="89"/>
      <c r="W1479" s="90" t="str">
        <f t="shared" si="325"/>
        <v xml:space="preserve"> </v>
      </c>
      <c r="X1479" s="90"/>
      <c r="Y1479" s="90"/>
      <c r="Z1479" s="90"/>
      <c r="AA1479" s="90"/>
      <c r="AB1479" s="87" t="s">
        <v>74</v>
      </c>
      <c r="AC1479" s="76"/>
      <c r="AD1479" s="91">
        <f t="shared" si="320"/>
        <v>0</v>
      </c>
      <c r="AE1479" s="88" t="str">
        <f t="shared" si="326"/>
        <v xml:space="preserve"> </v>
      </c>
      <c r="AF1479" s="91" t="str">
        <f t="shared" si="321"/>
        <v xml:space="preserve"> </v>
      </c>
      <c r="AG1479" s="78"/>
      <c r="AH1479" s="78"/>
      <c r="AI1479" s="78"/>
      <c r="AK1479" s="94" t="str">
        <f t="shared" si="322"/>
        <v>≤60</v>
      </c>
      <c r="AL1479" s="94">
        <f t="shared" ca="1" si="323"/>
        <v>46</v>
      </c>
      <c r="AM1479" s="95">
        <f t="shared" si="318"/>
        <v>0</v>
      </c>
      <c r="AN1479" s="95">
        <f t="shared" si="319"/>
        <v>0</v>
      </c>
      <c r="AO1479" s="96">
        <f t="shared" si="327"/>
        <v>0</v>
      </c>
      <c r="AP1479" s="96">
        <f t="shared" si="328"/>
        <v>0</v>
      </c>
    </row>
    <row r="1480" spans="2:42" s="97" customFormat="1" ht="52.8" x14ac:dyDescent="0.3">
      <c r="B1480" s="79">
        <f t="shared" si="329"/>
        <v>1477</v>
      </c>
      <c r="C1480" s="79"/>
      <c r="D1480" s="80" t="s">
        <v>94</v>
      </c>
      <c r="E1480" s="80"/>
      <c r="F1480" s="81"/>
      <c r="G1480" s="82" t="str">
        <f t="shared" si="317"/>
        <v xml:space="preserve">Группа от QF </v>
      </c>
      <c r="H1480" s="83"/>
      <c r="I1480" s="83"/>
      <c r="J1480" s="83"/>
      <c r="K1480" s="83"/>
      <c r="L1480" s="127"/>
      <c r="M1480" s="127"/>
      <c r="N1480" s="84"/>
      <c r="O1480" s="85"/>
      <c r="P1480" s="85"/>
      <c r="Q1480" s="85"/>
      <c r="R1480" s="86"/>
      <c r="S1480" s="80"/>
      <c r="T1480" s="87"/>
      <c r="U1480" s="88" t="str">
        <f t="shared" si="324"/>
        <v xml:space="preserve"> </v>
      </c>
      <c r="V1480" s="89"/>
      <c r="W1480" s="90" t="str">
        <f t="shared" si="325"/>
        <v xml:space="preserve"> </v>
      </c>
      <c r="X1480" s="90"/>
      <c r="Y1480" s="90"/>
      <c r="Z1480" s="90"/>
      <c r="AA1480" s="90"/>
      <c r="AB1480" s="87" t="s">
        <v>74</v>
      </c>
      <c r="AC1480" s="76"/>
      <c r="AD1480" s="91">
        <f t="shared" si="320"/>
        <v>0</v>
      </c>
      <c r="AE1480" s="88" t="str">
        <f t="shared" si="326"/>
        <v xml:space="preserve"> </v>
      </c>
      <c r="AF1480" s="91" t="str">
        <f t="shared" si="321"/>
        <v xml:space="preserve"> </v>
      </c>
      <c r="AG1480" s="78"/>
      <c r="AH1480" s="78"/>
      <c r="AI1480" s="78"/>
      <c r="AK1480" s="94" t="str">
        <f t="shared" si="322"/>
        <v>≤60</v>
      </c>
      <c r="AL1480" s="94">
        <f t="shared" ca="1" si="323"/>
        <v>44</v>
      </c>
      <c r="AM1480" s="95">
        <f t="shared" si="318"/>
        <v>0</v>
      </c>
      <c r="AN1480" s="95">
        <f t="shared" si="319"/>
        <v>0</v>
      </c>
      <c r="AO1480" s="96">
        <f t="shared" si="327"/>
        <v>0</v>
      </c>
      <c r="AP1480" s="96">
        <f t="shared" si="328"/>
        <v>0</v>
      </c>
    </row>
    <row r="1481" spans="2:42" s="97" customFormat="1" ht="52.8" x14ac:dyDescent="0.3">
      <c r="B1481" s="79">
        <f t="shared" si="329"/>
        <v>1478</v>
      </c>
      <c r="C1481" s="79"/>
      <c r="D1481" s="80" t="s">
        <v>94</v>
      </c>
      <c r="E1481" s="80"/>
      <c r="F1481" s="81"/>
      <c r="G1481" s="82" t="str">
        <f t="shared" si="317"/>
        <v xml:space="preserve">Группа от QF </v>
      </c>
      <c r="H1481" s="83"/>
      <c r="I1481" s="83"/>
      <c r="J1481" s="83"/>
      <c r="K1481" s="83"/>
      <c r="L1481" s="127"/>
      <c r="M1481" s="127"/>
      <c r="N1481" s="84"/>
      <c r="O1481" s="85"/>
      <c r="P1481" s="85"/>
      <c r="Q1481" s="85"/>
      <c r="R1481" s="86"/>
      <c r="S1481" s="80"/>
      <c r="T1481" s="87"/>
      <c r="U1481" s="88" t="str">
        <f t="shared" si="324"/>
        <v xml:space="preserve"> </v>
      </c>
      <c r="V1481" s="89"/>
      <c r="W1481" s="90" t="str">
        <f t="shared" si="325"/>
        <v xml:space="preserve"> </v>
      </c>
      <c r="X1481" s="90"/>
      <c r="Y1481" s="90"/>
      <c r="Z1481" s="90"/>
      <c r="AA1481" s="90"/>
      <c r="AB1481" s="87" t="s">
        <v>74</v>
      </c>
      <c r="AC1481" s="76"/>
      <c r="AD1481" s="91">
        <f t="shared" si="320"/>
        <v>0</v>
      </c>
      <c r="AE1481" s="88" t="str">
        <f t="shared" si="326"/>
        <v xml:space="preserve"> </v>
      </c>
      <c r="AF1481" s="91" t="str">
        <f t="shared" si="321"/>
        <v xml:space="preserve"> </v>
      </c>
      <c r="AG1481" s="78"/>
      <c r="AH1481" s="78"/>
      <c r="AI1481" s="78"/>
      <c r="AK1481" s="94" t="str">
        <f t="shared" si="322"/>
        <v>≤60</v>
      </c>
      <c r="AL1481" s="94">
        <f t="shared" ca="1" si="323"/>
        <v>22</v>
      </c>
      <c r="AM1481" s="95">
        <f t="shared" si="318"/>
        <v>0</v>
      </c>
      <c r="AN1481" s="95">
        <f t="shared" si="319"/>
        <v>0</v>
      </c>
      <c r="AO1481" s="96">
        <f t="shared" si="327"/>
        <v>0</v>
      </c>
      <c r="AP1481" s="96">
        <f t="shared" si="328"/>
        <v>0</v>
      </c>
    </row>
    <row r="1482" spans="2:42" s="97" customFormat="1" ht="52.8" x14ac:dyDescent="0.3">
      <c r="B1482" s="79">
        <f t="shared" si="329"/>
        <v>1479</v>
      </c>
      <c r="C1482" s="79"/>
      <c r="D1482" s="80" t="s">
        <v>94</v>
      </c>
      <c r="E1482" s="80"/>
      <c r="F1482" s="81"/>
      <c r="G1482" s="82" t="str">
        <f t="shared" si="317"/>
        <v xml:space="preserve">Группа от QF </v>
      </c>
      <c r="H1482" s="83"/>
      <c r="I1482" s="83"/>
      <c r="J1482" s="83"/>
      <c r="K1482" s="83"/>
      <c r="L1482" s="127"/>
      <c r="M1482" s="127"/>
      <c r="N1482" s="84"/>
      <c r="O1482" s="85"/>
      <c r="P1482" s="85"/>
      <c r="Q1482" s="85"/>
      <c r="R1482" s="86"/>
      <c r="S1482" s="80"/>
      <c r="T1482" s="87"/>
      <c r="U1482" s="88" t="str">
        <f t="shared" si="324"/>
        <v xml:space="preserve"> </v>
      </c>
      <c r="V1482" s="89"/>
      <c r="W1482" s="90" t="str">
        <f t="shared" si="325"/>
        <v xml:space="preserve"> </v>
      </c>
      <c r="X1482" s="90"/>
      <c r="Y1482" s="90"/>
      <c r="Z1482" s="90"/>
      <c r="AA1482" s="90"/>
      <c r="AB1482" s="87" t="s">
        <v>74</v>
      </c>
      <c r="AC1482" s="76"/>
      <c r="AD1482" s="91">
        <f t="shared" si="320"/>
        <v>0</v>
      </c>
      <c r="AE1482" s="88" t="str">
        <f t="shared" si="326"/>
        <v xml:space="preserve"> </v>
      </c>
      <c r="AF1482" s="91" t="str">
        <f t="shared" si="321"/>
        <v xml:space="preserve"> </v>
      </c>
      <c r="AG1482" s="78"/>
      <c r="AH1482" s="78"/>
      <c r="AI1482" s="78"/>
      <c r="AK1482" s="94" t="str">
        <f t="shared" si="322"/>
        <v>≤60</v>
      </c>
      <c r="AL1482" s="94">
        <f t="shared" ca="1" si="323"/>
        <v>45</v>
      </c>
      <c r="AM1482" s="95">
        <f t="shared" si="318"/>
        <v>0</v>
      </c>
      <c r="AN1482" s="95">
        <f t="shared" si="319"/>
        <v>0</v>
      </c>
      <c r="AO1482" s="96">
        <f t="shared" si="327"/>
        <v>0</v>
      </c>
      <c r="AP1482" s="96">
        <f t="shared" si="328"/>
        <v>0</v>
      </c>
    </row>
    <row r="1483" spans="2:42" s="97" customFormat="1" ht="52.8" x14ac:dyDescent="0.3">
      <c r="B1483" s="79">
        <f t="shared" si="329"/>
        <v>1480</v>
      </c>
      <c r="C1483" s="79"/>
      <c r="D1483" s="80" t="s">
        <v>94</v>
      </c>
      <c r="E1483" s="80"/>
      <c r="F1483" s="81"/>
      <c r="G1483" s="82" t="str">
        <f t="shared" si="317"/>
        <v xml:space="preserve">Группа от QF </v>
      </c>
      <c r="H1483" s="83"/>
      <c r="I1483" s="83"/>
      <c r="J1483" s="83"/>
      <c r="K1483" s="83"/>
      <c r="L1483" s="127"/>
      <c r="M1483" s="127"/>
      <c r="N1483" s="84"/>
      <c r="O1483" s="85"/>
      <c r="P1483" s="85"/>
      <c r="Q1483" s="85"/>
      <c r="R1483" s="86"/>
      <c r="S1483" s="80"/>
      <c r="T1483" s="87"/>
      <c r="U1483" s="88" t="str">
        <f t="shared" si="324"/>
        <v xml:space="preserve"> </v>
      </c>
      <c r="V1483" s="89"/>
      <c r="W1483" s="90" t="str">
        <f t="shared" si="325"/>
        <v xml:space="preserve"> </v>
      </c>
      <c r="X1483" s="90"/>
      <c r="Y1483" s="90"/>
      <c r="Z1483" s="90"/>
      <c r="AA1483" s="90"/>
      <c r="AB1483" s="87" t="s">
        <v>74</v>
      </c>
      <c r="AC1483" s="76"/>
      <c r="AD1483" s="91">
        <f t="shared" si="320"/>
        <v>0</v>
      </c>
      <c r="AE1483" s="88" t="str">
        <f t="shared" si="326"/>
        <v xml:space="preserve"> </v>
      </c>
      <c r="AF1483" s="91" t="str">
        <f t="shared" si="321"/>
        <v xml:space="preserve"> </v>
      </c>
      <c r="AG1483" s="78"/>
      <c r="AH1483" s="78"/>
      <c r="AI1483" s="78"/>
      <c r="AK1483" s="94" t="str">
        <f t="shared" si="322"/>
        <v>≤60</v>
      </c>
      <c r="AL1483" s="94">
        <f t="shared" ca="1" si="323"/>
        <v>34</v>
      </c>
      <c r="AM1483" s="95">
        <f t="shared" si="318"/>
        <v>0</v>
      </c>
      <c r="AN1483" s="95">
        <f t="shared" si="319"/>
        <v>0</v>
      </c>
      <c r="AO1483" s="96">
        <f t="shared" si="327"/>
        <v>0</v>
      </c>
      <c r="AP1483" s="96">
        <f t="shared" si="328"/>
        <v>0</v>
      </c>
    </row>
    <row r="1484" spans="2:42" s="97" customFormat="1" ht="52.8" x14ac:dyDescent="0.3">
      <c r="B1484" s="79">
        <f t="shared" si="329"/>
        <v>1481</v>
      </c>
      <c r="C1484" s="79"/>
      <c r="D1484" s="80" t="s">
        <v>94</v>
      </c>
      <c r="E1484" s="80"/>
      <c r="F1484" s="81"/>
      <c r="G1484" s="82" t="str">
        <f t="shared" si="317"/>
        <v xml:space="preserve">Группа от QF </v>
      </c>
      <c r="H1484" s="83"/>
      <c r="I1484" s="83"/>
      <c r="J1484" s="83"/>
      <c r="K1484" s="83"/>
      <c r="L1484" s="127"/>
      <c r="M1484" s="127"/>
      <c r="N1484" s="84"/>
      <c r="O1484" s="85"/>
      <c r="P1484" s="85"/>
      <c r="Q1484" s="85"/>
      <c r="R1484" s="86"/>
      <c r="S1484" s="80"/>
      <c r="T1484" s="87"/>
      <c r="U1484" s="88" t="str">
        <f t="shared" si="324"/>
        <v xml:space="preserve"> </v>
      </c>
      <c r="V1484" s="89"/>
      <c r="W1484" s="90" t="str">
        <f t="shared" si="325"/>
        <v xml:space="preserve"> </v>
      </c>
      <c r="X1484" s="90"/>
      <c r="Y1484" s="90"/>
      <c r="Z1484" s="90"/>
      <c r="AA1484" s="90"/>
      <c r="AB1484" s="87" t="s">
        <v>74</v>
      </c>
      <c r="AC1484" s="76"/>
      <c r="AD1484" s="91">
        <f t="shared" si="320"/>
        <v>0</v>
      </c>
      <c r="AE1484" s="88" t="str">
        <f t="shared" si="326"/>
        <v xml:space="preserve"> </v>
      </c>
      <c r="AF1484" s="91" t="str">
        <f t="shared" si="321"/>
        <v xml:space="preserve"> </v>
      </c>
      <c r="AG1484" s="78"/>
      <c r="AH1484" s="78"/>
      <c r="AI1484" s="78"/>
      <c r="AK1484" s="94" t="str">
        <f t="shared" si="322"/>
        <v>≤60</v>
      </c>
      <c r="AL1484" s="94">
        <f t="shared" ca="1" si="323"/>
        <v>39</v>
      </c>
      <c r="AM1484" s="95">
        <f t="shared" si="318"/>
        <v>0</v>
      </c>
      <c r="AN1484" s="95">
        <f t="shared" si="319"/>
        <v>0</v>
      </c>
      <c r="AO1484" s="96">
        <f t="shared" si="327"/>
        <v>0</v>
      </c>
      <c r="AP1484" s="96">
        <f t="shared" si="328"/>
        <v>0</v>
      </c>
    </row>
    <row r="1485" spans="2:42" s="97" customFormat="1" ht="52.8" x14ac:dyDescent="0.3">
      <c r="B1485" s="79">
        <f t="shared" si="329"/>
        <v>1482</v>
      </c>
      <c r="C1485" s="79"/>
      <c r="D1485" s="80" t="s">
        <v>94</v>
      </c>
      <c r="E1485" s="80"/>
      <c r="F1485" s="81"/>
      <c r="G1485" s="82" t="str">
        <f t="shared" ref="G1485:G1501" si="330">CONCATENATE(D1485," ",F1485,E1485)</f>
        <v xml:space="preserve">Группа от QF </v>
      </c>
      <c r="H1485" s="83"/>
      <c r="I1485" s="83"/>
      <c r="J1485" s="83"/>
      <c r="K1485" s="83"/>
      <c r="L1485" s="127"/>
      <c r="M1485" s="127"/>
      <c r="N1485" s="84"/>
      <c r="O1485" s="85"/>
      <c r="P1485" s="85"/>
      <c r="Q1485" s="85"/>
      <c r="R1485" s="86"/>
      <c r="S1485" s="80"/>
      <c r="T1485" s="87"/>
      <c r="U1485" s="88" t="str">
        <f t="shared" si="324"/>
        <v xml:space="preserve"> </v>
      </c>
      <c r="V1485" s="89"/>
      <c r="W1485" s="90" t="str">
        <f t="shared" si="325"/>
        <v xml:space="preserve"> </v>
      </c>
      <c r="X1485" s="90"/>
      <c r="Y1485" s="90"/>
      <c r="Z1485" s="90"/>
      <c r="AA1485" s="90"/>
      <c r="AB1485" s="87" t="s">
        <v>74</v>
      </c>
      <c r="AC1485" s="76"/>
      <c r="AD1485" s="91">
        <f t="shared" si="320"/>
        <v>0</v>
      </c>
      <c r="AE1485" s="88" t="str">
        <f t="shared" si="326"/>
        <v xml:space="preserve"> </v>
      </c>
      <c r="AF1485" s="91" t="str">
        <f t="shared" si="321"/>
        <v xml:space="preserve"> </v>
      </c>
      <c r="AG1485" s="78"/>
      <c r="AH1485" s="78"/>
      <c r="AI1485" s="78"/>
      <c r="AK1485" s="94" t="str">
        <f t="shared" si="322"/>
        <v>≤60</v>
      </c>
      <c r="AL1485" s="94">
        <f t="shared" ca="1" si="323"/>
        <v>32</v>
      </c>
      <c r="AM1485" s="95">
        <f t="shared" si="318"/>
        <v>0</v>
      </c>
      <c r="AN1485" s="95">
        <f t="shared" si="319"/>
        <v>0</v>
      </c>
      <c r="AO1485" s="96">
        <f t="shared" si="327"/>
        <v>0</v>
      </c>
      <c r="AP1485" s="96">
        <f t="shared" si="328"/>
        <v>0</v>
      </c>
    </row>
    <row r="1486" spans="2:42" s="97" customFormat="1" ht="52.8" x14ac:dyDescent="0.3">
      <c r="B1486" s="79">
        <f t="shared" si="329"/>
        <v>1483</v>
      </c>
      <c r="C1486" s="79"/>
      <c r="D1486" s="80" t="s">
        <v>94</v>
      </c>
      <c r="E1486" s="80"/>
      <c r="F1486" s="81"/>
      <c r="G1486" s="82" t="str">
        <f t="shared" si="330"/>
        <v xml:space="preserve">Группа от QF </v>
      </c>
      <c r="H1486" s="83"/>
      <c r="I1486" s="83"/>
      <c r="J1486" s="83"/>
      <c r="K1486" s="83"/>
      <c r="L1486" s="127"/>
      <c r="M1486" s="127"/>
      <c r="N1486" s="84"/>
      <c r="O1486" s="85"/>
      <c r="P1486" s="85"/>
      <c r="Q1486" s="85"/>
      <c r="R1486" s="86"/>
      <c r="S1486" s="80"/>
      <c r="T1486" s="87"/>
      <c r="U1486" s="88" t="str">
        <f t="shared" si="324"/>
        <v xml:space="preserve"> </v>
      </c>
      <c r="V1486" s="89"/>
      <c r="W1486" s="90" t="str">
        <f t="shared" si="325"/>
        <v xml:space="preserve"> </v>
      </c>
      <c r="X1486" s="90"/>
      <c r="Y1486" s="90"/>
      <c r="Z1486" s="90"/>
      <c r="AA1486" s="90"/>
      <c r="AB1486" s="87" t="s">
        <v>74</v>
      </c>
      <c r="AC1486" s="76"/>
      <c r="AD1486" s="91">
        <f t="shared" si="320"/>
        <v>0</v>
      </c>
      <c r="AE1486" s="88" t="str">
        <f t="shared" si="326"/>
        <v xml:space="preserve"> </v>
      </c>
      <c r="AF1486" s="91" t="str">
        <f t="shared" si="321"/>
        <v xml:space="preserve"> </v>
      </c>
      <c r="AG1486" s="78"/>
      <c r="AH1486" s="78"/>
      <c r="AI1486" s="78"/>
      <c r="AK1486" s="94" t="str">
        <f t="shared" si="322"/>
        <v>≤60</v>
      </c>
      <c r="AL1486" s="94">
        <f t="shared" ca="1" si="323"/>
        <v>33</v>
      </c>
      <c r="AM1486" s="95">
        <f t="shared" ref="AM1486:AM1501" si="331">IF(V1486=$AG$1,L1486*3,IF(V1486=$AH$1,L1486*5,IF(V1486=$AI$1,L1486*8,IF(V1486=$AJ$1,L1486*12,0))))</f>
        <v>0</v>
      </c>
      <c r="AN1486" s="95">
        <f t="shared" ref="AN1486:AN1501" si="332">IF(V1486=$AG$1,L1486*5,IF(V1486=$AH$1,L1486*10,IF(V1486=$AI$1,L1486*10,IF(V1486=$AJ$1,L1486*0,0))))</f>
        <v>0</v>
      </c>
      <c r="AO1486" s="96">
        <f t="shared" si="327"/>
        <v>0</v>
      </c>
      <c r="AP1486" s="96">
        <f t="shared" si="328"/>
        <v>0</v>
      </c>
    </row>
    <row r="1487" spans="2:42" s="97" customFormat="1" ht="52.8" x14ac:dyDescent="0.3">
      <c r="B1487" s="79">
        <f t="shared" si="329"/>
        <v>1484</v>
      </c>
      <c r="C1487" s="79"/>
      <c r="D1487" s="80" t="s">
        <v>94</v>
      </c>
      <c r="E1487" s="80"/>
      <c r="F1487" s="81"/>
      <c r="G1487" s="82" t="str">
        <f t="shared" si="330"/>
        <v xml:space="preserve">Группа от QF </v>
      </c>
      <c r="H1487" s="83"/>
      <c r="I1487" s="83"/>
      <c r="J1487" s="83"/>
      <c r="K1487" s="83"/>
      <c r="L1487" s="127"/>
      <c r="M1487" s="127"/>
      <c r="N1487" s="84"/>
      <c r="O1487" s="85"/>
      <c r="P1487" s="85"/>
      <c r="Q1487" s="85"/>
      <c r="R1487" s="86"/>
      <c r="S1487" s="80"/>
      <c r="T1487" s="87"/>
      <c r="U1487" s="88" t="str">
        <f t="shared" si="324"/>
        <v xml:space="preserve"> </v>
      </c>
      <c r="V1487" s="89"/>
      <c r="W1487" s="90" t="str">
        <f t="shared" si="325"/>
        <v xml:space="preserve"> </v>
      </c>
      <c r="X1487" s="90"/>
      <c r="Y1487" s="90"/>
      <c r="Z1487" s="90"/>
      <c r="AA1487" s="90"/>
      <c r="AB1487" s="87" t="s">
        <v>74</v>
      </c>
      <c r="AC1487" s="76"/>
      <c r="AD1487" s="91">
        <f t="shared" si="320"/>
        <v>0</v>
      </c>
      <c r="AE1487" s="88" t="str">
        <f t="shared" si="326"/>
        <v xml:space="preserve"> </v>
      </c>
      <c r="AF1487" s="91" t="str">
        <f t="shared" si="321"/>
        <v xml:space="preserve"> </v>
      </c>
      <c r="AG1487" s="78"/>
      <c r="AH1487" s="78"/>
      <c r="AI1487" s="78"/>
      <c r="AK1487" s="94" t="str">
        <f t="shared" si="322"/>
        <v>≤60</v>
      </c>
      <c r="AL1487" s="94">
        <f t="shared" ca="1" si="323"/>
        <v>34</v>
      </c>
      <c r="AM1487" s="95">
        <f t="shared" si="331"/>
        <v>0</v>
      </c>
      <c r="AN1487" s="95">
        <f t="shared" si="332"/>
        <v>0</v>
      </c>
      <c r="AO1487" s="96">
        <f t="shared" si="327"/>
        <v>0</v>
      </c>
      <c r="AP1487" s="96">
        <f t="shared" si="328"/>
        <v>0</v>
      </c>
    </row>
    <row r="1488" spans="2:42" s="97" customFormat="1" ht="52.8" x14ac:dyDescent="0.3">
      <c r="B1488" s="79">
        <f t="shared" si="329"/>
        <v>1485</v>
      </c>
      <c r="C1488" s="79"/>
      <c r="D1488" s="80" t="s">
        <v>94</v>
      </c>
      <c r="E1488" s="80"/>
      <c r="F1488" s="81"/>
      <c r="G1488" s="82" t="str">
        <f t="shared" si="330"/>
        <v xml:space="preserve">Группа от QF </v>
      </c>
      <c r="H1488" s="83"/>
      <c r="I1488" s="83"/>
      <c r="J1488" s="83"/>
      <c r="K1488" s="83"/>
      <c r="L1488" s="127"/>
      <c r="M1488" s="127"/>
      <c r="N1488" s="84"/>
      <c r="O1488" s="85"/>
      <c r="P1488" s="85"/>
      <c r="Q1488" s="85"/>
      <c r="R1488" s="86"/>
      <c r="S1488" s="80"/>
      <c r="T1488" s="87"/>
      <c r="U1488" s="88" t="str">
        <f t="shared" si="324"/>
        <v xml:space="preserve"> </v>
      </c>
      <c r="V1488" s="89"/>
      <c r="W1488" s="90" t="str">
        <f t="shared" si="325"/>
        <v xml:space="preserve"> </v>
      </c>
      <c r="X1488" s="90"/>
      <c r="Y1488" s="90"/>
      <c r="Z1488" s="90"/>
      <c r="AA1488" s="90"/>
      <c r="AB1488" s="87" t="s">
        <v>74</v>
      </c>
      <c r="AC1488" s="76"/>
      <c r="AD1488" s="91">
        <f t="shared" si="320"/>
        <v>0</v>
      </c>
      <c r="AE1488" s="88" t="str">
        <f t="shared" si="326"/>
        <v xml:space="preserve"> </v>
      </c>
      <c r="AF1488" s="91" t="str">
        <f t="shared" si="321"/>
        <v xml:space="preserve"> </v>
      </c>
      <c r="AG1488" s="78"/>
      <c r="AH1488" s="78"/>
      <c r="AI1488" s="78"/>
      <c r="AK1488" s="94" t="str">
        <f t="shared" si="322"/>
        <v>≤60</v>
      </c>
      <c r="AL1488" s="94">
        <f t="shared" ca="1" si="323"/>
        <v>22</v>
      </c>
      <c r="AM1488" s="95">
        <f t="shared" si="331"/>
        <v>0</v>
      </c>
      <c r="AN1488" s="95">
        <f t="shared" si="332"/>
        <v>0</v>
      </c>
      <c r="AO1488" s="96">
        <f t="shared" si="327"/>
        <v>0</v>
      </c>
      <c r="AP1488" s="96">
        <f t="shared" si="328"/>
        <v>0</v>
      </c>
    </row>
    <row r="1489" spans="2:42" s="97" customFormat="1" ht="52.8" x14ac:dyDescent="0.3">
      <c r="B1489" s="79">
        <f t="shared" si="329"/>
        <v>1486</v>
      </c>
      <c r="C1489" s="79"/>
      <c r="D1489" s="80" t="s">
        <v>94</v>
      </c>
      <c r="E1489" s="80"/>
      <c r="F1489" s="81"/>
      <c r="G1489" s="82" t="str">
        <f t="shared" si="330"/>
        <v xml:space="preserve">Группа от QF </v>
      </c>
      <c r="H1489" s="83"/>
      <c r="I1489" s="83"/>
      <c r="J1489" s="83"/>
      <c r="K1489" s="83"/>
      <c r="L1489" s="127"/>
      <c r="M1489" s="127"/>
      <c r="N1489" s="84"/>
      <c r="O1489" s="85"/>
      <c r="P1489" s="85"/>
      <c r="Q1489" s="85"/>
      <c r="R1489" s="86"/>
      <c r="S1489" s="80"/>
      <c r="T1489" s="87"/>
      <c r="U1489" s="88" t="str">
        <f t="shared" si="324"/>
        <v xml:space="preserve"> </v>
      </c>
      <c r="V1489" s="89"/>
      <c r="W1489" s="90" t="str">
        <f t="shared" si="325"/>
        <v xml:space="preserve"> </v>
      </c>
      <c r="X1489" s="90"/>
      <c r="Y1489" s="90"/>
      <c r="Z1489" s="90"/>
      <c r="AA1489" s="90"/>
      <c r="AB1489" s="87" t="s">
        <v>74</v>
      </c>
      <c r="AC1489" s="76"/>
      <c r="AD1489" s="91">
        <f t="shared" si="320"/>
        <v>0</v>
      </c>
      <c r="AE1489" s="88" t="str">
        <f t="shared" si="326"/>
        <v xml:space="preserve"> </v>
      </c>
      <c r="AF1489" s="91" t="str">
        <f t="shared" si="321"/>
        <v xml:space="preserve"> </v>
      </c>
      <c r="AG1489" s="78"/>
      <c r="AH1489" s="78"/>
      <c r="AI1489" s="78"/>
      <c r="AK1489" s="94" t="str">
        <f t="shared" si="322"/>
        <v>≤60</v>
      </c>
      <c r="AL1489" s="94">
        <f t="shared" ca="1" si="323"/>
        <v>33</v>
      </c>
      <c r="AM1489" s="95">
        <f t="shared" si="331"/>
        <v>0</v>
      </c>
      <c r="AN1489" s="95">
        <f t="shared" si="332"/>
        <v>0</v>
      </c>
      <c r="AO1489" s="96">
        <f t="shared" si="327"/>
        <v>0</v>
      </c>
      <c r="AP1489" s="96">
        <f t="shared" si="328"/>
        <v>0</v>
      </c>
    </row>
    <row r="1490" spans="2:42" s="97" customFormat="1" ht="52.8" x14ac:dyDescent="0.3">
      <c r="B1490" s="79">
        <f t="shared" si="329"/>
        <v>1487</v>
      </c>
      <c r="C1490" s="79"/>
      <c r="D1490" s="80" t="s">
        <v>94</v>
      </c>
      <c r="E1490" s="80"/>
      <c r="F1490" s="81"/>
      <c r="G1490" s="82" t="str">
        <f t="shared" si="330"/>
        <v xml:space="preserve">Группа от QF </v>
      </c>
      <c r="H1490" s="83"/>
      <c r="I1490" s="83"/>
      <c r="J1490" s="83"/>
      <c r="K1490" s="83"/>
      <c r="L1490" s="127"/>
      <c r="M1490" s="127"/>
      <c r="N1490" s="84"/>
      <c r="O1490" s="85"/>
      <c r="P1490" s="85"/>
      <c r="Q1490" s="85"/>
      <c r="R1490" s="86"/>
      <c r="S1490" s="80"/>
      <c r="T1490" s="87"/>
      <c r="U1490" s="88" t="str">
        <f t="shared" si="324"/>
        <v xml:space="preserve"> </v>
      </c>
      <c r="V1490" s="89"/>
      <c r="W1490" s="90" t="str">
        <f t="shared" si="325"/>
        <v xml:space="preserve"> </v>
      </c>
      <c r="X1490" s="90"/>
      <c r="Y1490" s="90"/>
      <c r="Z1490" s="90"/>
      <c r="AA1490" s="90"/>
      <c r="AB1490" s="87" t="s">
        <v>74</v>
      </c>
      <c r="AC1490" s="76"/>
      <c r="AD1490" s="91">
        <f t="shared" si="320"/>
        <v>0</v>
      </c>
      <c r="AE1490" s="88" t="str">
        <f t="shared" si="326"/>
        <v xml:space="preserve"> </v>
      </c>
      <c r="AF1490" s="91" t="str">
        <f t="shared" si="321"/>
        <v xml:space="preserve"> </v>
      </c>
      <c r="AG1490" s="78"/>
      <c r="AH1490" s="78"/>
      <c r="AI1490" s="78"/>
      <c r="AK1490" s="94" t="str">
        <f t="shared" si="322"/>
        <v>≤60</v>
      </c>
      <c r="AL1490" s="94">
        <f t="shared" ca="1" si="323"/>
        <v>33</v>
      </c>
      <c r="AM1490" s="95">
        <f t="shared" si="331"/>
        <v>0</v>
      </c>
      <c r="AN1490" s="95">
        <f t="shared" si="332"/>
        <v>0</v>
      </c>
      <c r="AO1490" s="96">
        <f t="shared" si="327"/>
        <v>0</v>
      </c>
      <c r="AP1490" s="96">
        <f t="shared" si="328"/>
        <v>0</v>
      </c>
    </row>
    <row r="1491" spans="2:42" s="97" customFormat="1" ht="52.8" x14ac:dyDescent="0.3">
      <c r="B1491" s="79">
        <f t="shared" si="329"/>
        <v>1488</v>
      </c>
      <c r="C1491" s="79"/>
      <c r="D1491" s="80" t="s">
        <v>94</v>
      </c>
      <c r="E1491" s="80"/>
      <c r="F1491" s="81"/>
      <c r="G1491" s="82" t="str">
        <f t="shared" si="330"/>
        <v xml:space="preserve">Группа от QF </v>
      </c>
      <c r="H1491" s="83"/>
      <c r="I1491" s="83"/>
      <c r="J1491" s="83"/>
      <c r="K1491" s="83"/>
      <c r="L1491" s="127"/>
      <c r="M1491" s="127"/>
      <c r="N1491" s="84"/>
      <c r="O1491" s="85"/>
      <c r="P1491" s="85"/>
      <c r="Q1491" s="85"/>
      <c r="R1491" s="86"/>
      <c r="S1491" s="80"/>
      <c r="T1491" s="87"/>
      <c r="U1491" s="88" t="str">
        <f t="shared" si="324"/>
        <v xml:space="preserve"> </v>
      </c>
      <c r="V1491" s="89"/>
      <c r="W1491" s="90" t="str">
        <f t="shared" si="325"/>
        <v xml:space="preserve"> </v>
      </c>
      <c r="X1491" s="90"/>
      <c r="Y1491" s="90"/>
      <c r="Z1491" s="90"/>
      <c r="AA1491" s="90"/>
      <c r="AB1491" s="87" t="s">
        <v>74</v>
      </c>
      <c r="AC1491" s="76"/>
      <c r="AD1491" s="91">
        <f t="shared" si="320"/>
        <v>0</v>
      </c>
      <c r="AE1491" s="88" t="str">
        <f t="shared" si="326"/>
        <v xml:space="preserve"> </v>
      </c>
      <c r="AF1491" s="91" t="str">
        <f t="shared" si="321"/>
        <v xml:space="preserve"> </v>
      </c>
      <c r="AG1491" s="78"/>
      <c r="AH1491" s="78"/>
      <c r="AI1491" s="78"/>
      <c r="AK1491" s="94" t="str">
        <f t="shared" si="322"/>
        <v>≤60</v>
      </c>
      <c r="AL1491" s="94">
        <f t="shared" ca="1" si="323"/>
        <v>29</v>
      </c>
      <c r="AM1491" s="95">
        <f t="shared" si="331"/>
        <v>0</v>
      </c>
      <c r="AN1491" s="95">
        <f t="shared" si="332"/>
        <v>0</v>
      </c>
      <c r="AO1491" s="96">
        <f t="shared" si="327"/>
        <v>0</v>
      </c>
      <c r="AP1491" s="96">
        <f t="shared" si="328"/>
        <v>0</v>
      </c>
    </row>
    <row r="1492" spans="2:42" s="97" customFormat="1" ht="52.8" x14ac:dyDescent="0.3">
      <c r="B1492" s="79">
        <f t="shared" si="329"/>
        <v>1489</v>
      </c>
      <c r="C1492" s="79"/>
      <c r="D1492" s="80" t="s">
        <v>94</v>
      </c>
      <c r="E1492" s="80"/>
      <c r="F1492" s="81"/>
      <c r="G1492" s="82" t="str">
        <f t="shared" si="330"/>
        <v xml:space="preserve">Группа от QF </v>
      </c>
      <c r="H1492" s="83"/>
      <c r="I1492" s="83"/>
      <c r="J1492" s="83"/>
      <c r="K1492" s="83"/>
      <c r="L1492" s="127"/>
      <c r="M1492" s="127"/>
      <c r="N1492" s="84"/>
      <c r="O1492" s="85"/>
      <c r="P1492" s="85"/>
      <c r="Q1492" s="85"/>
      <c r="R1492" s="86"/>
      <c r="S1492" s="80"/>
      <c r="T1492" s="87"/>
      <c r="U1492" s="88" t="str">
        <f t="shared" si="324"/>
        <v xml:space="preserve"> </v>
      </c>
      <c r="V1492" s="89"/>
      <c r="W1492" s="90" t="str">
        <f t="shared" si="325"/>
        <v xml:space="preserve"> </v>
      </c>
      <c r="X1492" s="90"/>
      <c r="Y1492" s="90"/>
      <c r="Z1492" s="90"/>
      <c r="AA1492" s="90"/>
      <c r="AB1492" s="87" t="s">
        <v>74</v>
      </c>
      <c r="AC1492" s="76"/>
      <c r="AD1492" s="91">
        <f t="shared" si="320"/>
        <v>0</v>
      </c>
      <c r="AE1492" s="88" t="str">
        <f t="shared" si="326"/>
        <v xml:space="preserve"> </v>
      </c>
      <c r="AF1492" s="91" t="str">
        <f t="shared" si="321"/>
        <v xml:space="preserve"> </v>
      </c>
      <c r="AG1492" s="78"/>
      <c r="AH1492" s="78"/>
      <c r="AI1492" s="78"/>
      <c r="AK1492" s="94" t="str">
        <f t="shared" si="322"/>
        <v>≤60</v>
      </c>
      <c r="AL1492" s="94">
        <f t="shared" ca="1" si="323"/>
        <v>32</v>
      </c>
      <c r="AM1492" s="95">
        <f t="shared" si="331"/>
        <v>0</v>
      </c>
      <c r="AN1492" s="95">
        <f t="shared" si="332"/>
        <v>0</v>
      </c>
      <c r="AO1492" s="96">
        <f t="shared" si="327"/>
        <v>0</v>
      </c>
      <c r="AP1492" s="96">
        <f t="shared" si="328"/>
        <v>0</v>
      </c>
    </row>
    <row r="1493" spans="2:42" s="97" customFormat="1" ht="52.8" x14ac:dyDescent="0.3">
      <c r="B1493" s="79">
        <f t="shared" si="329"/>
        <v>1490</v>
      </c>
      <c r="C1493" s="79"/>
      <c r="D1493" s="80" t="s">
        <v>94</v>
      </c>
      <c r="E1493" s="80"/>
      <c r="F1493" s="81"/>
      <c r="G1493" s="82" t="str">
        <f t="shared" si="330"/>
        <v xml:space="preserve">Группа от QF </v>
      </c>
      <c r="H1493" s="83"/>
      <c r="I1493" s="83"/>
      <c r="J1493" s="83"/>
      <c r="K1493" s="83"/>
      <c r="L1493" s="127"/>
      <c r="M1493" s="127"/>
      <c r="N1493" s="84"/>
      <c r="O1493" s="85"/>
      <c r="P1493" s="85"/>
      <c r="Q1493" s="85"/>
      <c r="R1493" s="86"/>
      <c r="S1493" s="80"/>
      <c r="T1493" s="87"/>
      <c r="U1493" s="88" t="str">
        <f t="shared" si="324"/>
        <v xml:space="preserve"> </v>
      </c>
      <c r="V1493" s="89"/>
      <c r="W1493" s="90" t="str">
        <f t="shared" si="325"/>
        <v xml:space="preserve"> </v>
      </c>
      <c r="X1493" s="90"/>
      <c r="Y1493" s="90"/>
      <c r="Z1493" s="90"/>
      <c r="AA1493" s="90"/>
      <c r="AB1493" s="87" t="s">
        <v>74</v>
      </c>
      <c r="AC1493" s="76"/>
      <c r="AD1493" s="91">
        <f t="shared" si="320"/>
        <v>0</v>
      </c>
      <c r="AE1493" s="88" t="str">
        <f t="shared" si="326"/>
        <v xml:space="preserve"> </v>
      </c>
      <c r="AF1493" s="91" t="str">
        <f t="shared" si="321"/>
        <v xml:space="preserve"> </v>
      </c>
      <c r="AG1493" s="78"/>
      <c r="AH1493" s="78"/>
      <c r="AI1493" s="78"/>
      <c r="AK1493" s="94" t="str">
        <f t="shared" si="322"/>
        <v>≤60</v>
      </c>
      <c r="AL1493" s="94">
        <f t="shared" ca="1" si="323"/>
        <v>29</v>
      </c>
      <c r="AM1493" s="95">
        <f t="shared" si="331"/>
        <v>0</v>
      </c>
      <c r="AN1493" s="95">
        <f t="shared" si="332"/>
        <v>0</v>
      </c>
      <c r="AO1493" s="96">
        <f t="shared" si="327"/>
        <v>0</v>
      </c>
      <c r="AP1493" s="96">
        <f t="shared" si="328"/>
        <v>0</v>
      </c>
    </row>
    <row r="1494" spans="2:42" s="97" customFormat="1" ht="52.8" x14ac:dyDescent="0.3">
      <c r="B1494" s="79">
        <f t="shared" si="329"/>
        <v>1491</v>
      </c>
      <c r="C1494" s="79"/>
      <c r="D1494" s="80" t="s">
        <v>94</v>
      </c>
      <c r="E1494" s="80"/>
      <c r="F1494" s="81"/>
      <c r="G1494" s="82" t="str">
        <f t="shared" si="330"/>
        <v xml:space="preserve">Группа от QF </v>
      </c>
      <c r="H1494" s="83"/>
      <c r="I1494" s="83"/>
      <c r="J1494" s="83"/>
      <c r="K1494" s="83"/>
      <c r="L1494" s="127"/>
      <c r="M1494" s="127"/>
      <c r="N1494" s="84"/>
      <c r="O1494" s="85"/>
      <c r="P1494" s="85"/>
      <c r="Q1494" s="85"/>
      <c r="R1494" s="86"/>
      <c r="S1494" s="80"/>
      <c r="T1494" s="87"/>
      <c r="U1494" s="88" t="str">
        <f t="shared" si="324"/>
        <v xml:space="preserve"> </v>
      </c>
      <c r="V1494" s="89"/>
      <c r="W1494" s="90" t="str">
        <f t="shared" si="325"/>
        <v xml:space="preserve"> </v>
      </c>
      <c r="X1494" s="90"/>
      <c r="Y1494" s="90"/>
      <c r="Z1494" s="90"/>
      <c r="AA1494" s="90"/>
      <c r="AB1494" s="87" t="s">
        <v>74</v>
      </c>
      <c r="AC1494" s="76"/>
      <c r="AD1494" s="91">
        <f t="shared" si="320"/>
        <v>0</v>
      </c>
      <c r="AE1494" s="88" t="str">
        <f t="shared" si="326"/>
        <v xml:space="preserve"> </v>
      </c>
      <c r="AF1494" s="91" t="str">
        <f t="shared" si="321"/>
        <v xml:space="preserve"> </v>
      </c>
      <c r="AG1494" s="78"/>
      <c r="AH1494" s="78"/>
      <c r="AI1494" s="78"/>
      <c r="AK1494" s="94" t="str">
        <f t="shared" si="322"/>
        <v>≤60</v>
      </c>
      <c r="AL1494" s="94">
        <f t="shared" ca="1" si="323"/>
        <v>38</v>
      </c>
      <c r="AM1494" s="95">
        <f t="shared" si="331"/>
        <v>0</v>
      </c>
      <c r="AN1494" s="95">
        <f t="shared" si="332"/>
        <v>0</v>
      </c>
      <c r="AO1494" s="96">
        <f t="shared" si="327"/>
        <v>0</v>
      </c>
      <c r="AP1494" s="96">
        <f t="shared" si="328"/>
        <v>0</v>
      </c>
    </row>
    <row r="1495" spans="2:42" s="97" customFormat="1" ht="52.8" x14ac:dyDescent="0.3">
      <c r="B1495" s="79">
        <f t="shared" si="329"/>
        <v>1492</v>
      </c>
      <c r="C1495" s="79"/>
      <c r="D1495" s="80" t="s">
        <v>94</v>
      </c>
      <c r="E1495" s="80"/>
      <c r="F1495" s="81"/>
      <c r="G1495" s="82" t="str">
        <f t="shared" si="330"/>
        <v xml:space="preserve">Группа от QF </v>
      </c>
      <c r="H1495" s="83"/>
      <c r="I1495" s="83"/>
      <c r="J1495" s="83"/>
      <c r="K1495" s="83"/>
      <c r="L1495" s="127"/>
      <c r="M1495" s="127"/>
      <c r="N1495" s="84"/>
      <c r="O1495" s="85"/>
      <c r="P1495" s="85"/>
      <c r="Q1495" s="85"/>
      <c r="R1495" s="86"/>
      <c r="S1495" s="80"/>
      <c r="T1495" s="87"/>
      <c r="U1495" s="88" t="str">
        <f t="shared" si="324"/>
        <v xml:space="preserve"> </v>
      </c>
      <c r="V1495" s="89"/>
      <c r="W1495" s="90" t="str">
        <f t="shared" si="325"/>
        <v xml:space="preserve"> </v>
      </c>
      <c r="X1495" s="90"/>
      <c r="Y1495" s="90"/>
      <c r="Z1495" s="90"/>
      <c r="AA1495" s="90"/>
      <c r="AB1495" s="87" t="s">
        <v>74</v>
      </c>
      <c r="AC1495" s="76"/>
      <c r="AD1495" s="91">
        <f t="shared" si="320"/>
        <v>0</v>
      </c>
      <c r="AE1495" s="88" t="str">
        <f t="shared" si="326"/>
        <v xml:space="preserve"> </v>
      </c>
      <c r="AF1495" s="91" t="str">
        <f t="shared" si="321"/>
        <v xml:space="preserve"> </v>
      </c>
      <c r="AG1495" s="78"/>
      <c r="AH1495" s="78"/>
      <c r="AI1495" s="78"/>
      <c r="AK1495" s="94" t="str">
        <f t="shared" si="322"/>
        <v>≤60</v>
      </c>
      <c r="AL1495" s="94">
        <f t="shared" ca="1" si="323"/>
        <v>42</v>
      </c>
      <c r="AM1495" s="95">
        <f t="shared" si="331"/>
        <v>0</v>
      </c>
      <c r="AN1495" s="95">
        <f t="shared" si="332"/>
        <v>0</v>
      </c>
      <c r="AO1495" s="96">
        <f t="shared" si="327"/>
        <v>0</v>
      </c>
      <c r="AP1495" s="96">
        <f t="shared" si="328"/>
        <v>0</v>
      </c>
    </row>
    <row r="1496" spans="2:42" s="97" customFormat="1" ht="52.8" x14ac:dyDescent="0.3">
      <c r="B1496" s="79">
        <f t="shared" si="329"/>
        <v>1493</v>
      </c>
      <c r="C1496" s="79"/>
      <c r="D1496" s="80" t="s">
        <v>94</v>
      </c>
      <c r="E1496" s="80"/>
      <c r="F1496" s="81"/>
      <c r="G1496" s="82" t="str">
        <f t="shared" si="330"/>
        <v xml:space="preserve">Группа от QF </v>
      </c>
      <c r="H1496" s="83"/>
      <c r="I1496" s="83"/>
      <c r="J1496" s="83"/>
      <c r="K1496" s="83"/>
      <c r="L1496" s="127"/>
      <c r="M1496" s="127"/>
      <c r="N1496" s="84"/>
      <c r="O1496" s="85"/>
      <c r="P1496" s="85"/>
      <c r="Q1496" s="85"/>
      <c r="R1496" s="86"/>
      <c r="S1496" s="80"/>
      <c r="T1496" s="87"/>
      <c r="U1496" s="88" t="str">
        <f t="shared" si="324"/>
        <v xml:space="preserve"> </v>
      </c>
      <c r="V1496" s="89"/>
      <c r="W1496" s="90" t="str">
        <f t="shared" si="325"/>
        <v xml:space="preserve"> </v>
      </c>
      <c r="X1496" s="90"/>
      <c r="Y1496" s="90"/>
      <c r="Z1496" s="90"/>
      <c r="AA1496" s="90"/>
      <c r="AB1496" s="87" t="s">
        <v>74</v>
      </c>
      <c r="AC1496" s="76"/>
      <c r="AD1496" s="91">
        <f t="shared" si="320"/>
        <v>0</v>
      </c>
      <c r="AE1496" s="88" t="str">
        <f t="shared" si="326"/>
        <v xml:space="preserve"> </v>
      </c>
      <c r="AF1496" s="91" t="str">
        <f t="shared" si="321"/>
        <v xml:space="preserve"> </v>
      </c>
      <c r="AG1496" s="78"/>
      <c r="AH1496" s="78"/>
      <c r="AI1496" s="78"/>
      <c r="AK1496" s="94" t="str">
        <f t="shared" si="322"/>
        <v>≤60</v>
      </c>
      <c r="AL1496" s="94">
        <f t="shared" ca="1" si="323"/>
        <v>27</v>
      </c>
      <c r="AM1496" s="95">
        <f t="shared" si="331"/>
        <v>0</v>
      </c>
      <c r="AN1496" s="95">
        <f t="shared" si="332"/>
        <v>0</v>
      </c>
      <c r="AO1496" s="96">
        <f t="shared" si="327"/>
        <v>0</v>
      </c>
      <c r="AP1496" s="96">
        <f t="shared" si="328"/>
        <v>0</v>
      </c>
    </row>
    <row r="1497" spans="2:42" s="97" customFormat="1" ht="52.8" x14ac:dyDescent="0.3">
      <c r="B1497" s="79">
        <f t="shared" si="329"/>
        <v>1494</v>
      </c>
      <c r="C1497" s="79"/>
      <c r="D1497" s="80" t="s">
        <v>94</v>
      </c>
      <c r="E1497" s="80"/>
      <c r="F1497" s="81"/>
      <c r="G1497" s="82" t="str">
        <f t="shared" si="330"/>
        <v xml:space="preserve">Группа от QF </v>
      </c>
      <c r="H1497" s="83"/>
      <c r="I1497" s="83"/>
      <c r="J1497" s="83"/>
      <c r="K1497" s="83"/>
      <c r="L1497" s="127"/>
      <c r="M1497" s="127"/>
      <c r="N1497" s="84"/>
      <c r="O1497" s="85"/>
      <c r="P1497" s="85"/>
      <c r="Q1497" s="85"/>
      <c r="R1497" s="86"/>
      <c r="S1497" s="80"/>
      <c r="T1497" s="87"/>
      <c r="U1497" s="88" t="str">
        <f t="shared" si="324"/>
        <v xml:space="preserve"> </v>
      </c>
      <c r="V1497" s="89"/>
      <c r="W1497" s="90" t="str">
        <f t="shared" si="325"/>
        <v xml:space="preserve"> </v>
      </c>
      <c r="X1497" s="90"/>
      <c r="Y1497" s="90"/>
      <c r="Z1497" s="90"/>
      <c r="AA1497" s="90"/>
      <c r="AB1497" s="87" t="s">
        <v>74</v>
      </c>
      <c r="AC1497" s="76"/>
      <c r="AD1497" s="91">
        <f t="shared" si="320"/>
        <v>0</v>
      </c>
      <c r="AE1497" s="88" t="str">
        <f t="shared" si="326"/>
        <v xml:space="preserve"> </v>
      </c>
      <c r="AF1497" s="91" t="str">
        <f t="shared" si="321"/>
        <v xml:space="preserve"> </v>
      </c>
      <c r="AG1497" s="78"/>
      <c r="AH1497" s="78"/>
      <c r="AI1497" s="78"/>
      <c r="AK1497" s="94" t="str">
        <f t="shared" si="322"/>
        <v>≤60</v>
      </c>
      <c r="AL1497" s="94">
        <f t="shared" ca="1" si="323"/>
        <v>26</v>
      </c>
      <c r="AM1497" s="95">
        <f t="shared" si="331"/>
        <v>0</v>
      </c>
      <c r="AN1497" s="95">
        <f t="shared" si="332"/>
        <v>0</v>
      </c>
      <c r="AO1497" s="96">
        <f t="shared" si="327"/>
        <v>0</v>
      </c>
      <c r="AP1497" s="96">
        <f t="shared" si="328"/>
        <v>0</v>
      </c>
    </row>
    <row r="1498" spans="2:42" s="97" customFormat="1" ht="52.8" x14ac:dyDescent="0.3">
      <c r="B1498" s="79">
        <f t="shared" si="329"/>
        <v>1495</v>
      </c>
      <c r="C1498" s="79"/>
      <c r="D1498" s="80" t="s">
        <v>94</v>
      </c>
      <c r="E1498" s="80"/>
      <c r="F1498" s="81"/>
      <c r="G1498" s="82" t="str">
        <f t="shared" si="330"/>
        <v xml:space="preserve">Группа от QF </v>
      </c>
      <c r="H1498" s="83"/>
      <c r="I1498" s="83"/>
      <c r="J1498" s="83"/>
      <c r="K1498" s="83"/>
      <c r="L1498" s="127"/>
      <c r="M1498" s="127"/>
      <c r="N1498" s="84"/>
      <c r="O1498" s="85"/>
      <c r="P1498" s="85"/>
      <c r="Q1498" s="85"/>
      <c r="R1498" s="86"/>
      <c r="S1498" s="80"/>
      <c r="T1498" s="87"/>
      <c r="U1498" s="88" t="str">
        <f t="shared" si="324"/>
        <v xml:space="preserve"> </v>
      </c>
      <c r="V1498" s="89"/>
      <c r="W1498" s="90" t="str">
        <f t="shared" si="325"/>
        <v xml:space="preserve"> </v>
      </c>
      <c r="X1498" s="90"/>
      <c r="Y1498" s="90"/>
      <c r="Z1498" s="90"/>
      <c r="AA1498" s="90"/>
      <c r="AB1498" s="87" t="s">
        <v>74</v>
      </c>
      <c r="AC1498" s="76"/>
      <c r="AD1498" s="91">
        <f t="shared" si="320"/>
        <v>0</v>
      </c>
      <c r="AE1498" s="88" t="str">
        <f t="shared" si="326"/>
        <v xml:space="preserve"> </v>
      </c>
      <c r="AF1498" s="91" t="str">
        <f t="shared" si="321"/>
        <v xml:space="preserve"> </v>
      </c>
      <c r="AG1498" s="78"/>
      <c r="AH1498" s="78"/>
      <c r="AI1498" s="78"/>
      <c r="AK1498" s="94" t="str">
        <f t="shared" si="322"/>
        <v>≤60</v>
      </c>
      <c r="AL1498" s="94">
        <f t="shared" ca="1" si="323"/>
        <v>49</v>
      </c>
      <c r="AM1498" s="95">
        <f t="shared" si="331"/>
        <v>0</v>
      </c>
      <c r="AN1498" s="95">
        <f t="shared" si="332"/>
        <v>0</v>
      </c>
      <c r="AO1498" s="96">
        <f t="shared" si="327"/>
        <v>0</v>
      </c>
      <c r="AP1498" s="96">
        <f t="shared" si="328"/>
        <v>0</v>
      </c>
    </row>
    <row r="1499" spans="2:42" s="97" customFormat="1" ht="52.8" x14ac:dyDescent="0.3">
      <c r="B1499" s="79">
        <f t="shared" si="329"/>
        <v>1496</v>
      </c>
      <c r="C1499" s="79"/>
      <c r="D1499" s="80" t="s">
        <v>94</v>
      </c>
      <c r="E1499" s="80"/>
      <c r="F1499" s="81"/>
      <c r="G1499" s="82" t="str">
        <f t="shared" si="330"/>
        <v xml:space="preserve">Группа от QF </v>
      </c>
      <c r="H1499" s="82"/>
      <c r="I1499" s="81"/>
      <c r="J1499" s="83"/>
      <c r="K1499" s="83"/>
      <c r="L1499" s="127"/>
      <c r="M1499" s="127"/>
      <c r="N1499" s="84"/>
      <c r="O1499" s="85"/>
      <c r="P1499" s="85"/>
      <c r="Q1499" s="85"/>
      <c r="R1499" s="86"/>
      <c r="S1499" s="80"/>
      <c r="T1499" s="87"/>
      <c r="U1499" s="88" t="str">
        <f t="shared" si="324"/>
        <v xml:space="preserve"> </v>
      </c>
      <c r="V1499" s="89"/>
      <c r="W1499" s="90" t="str">
        <f t="shared" si="325"/>
        <v xml:space="preserve"> </v>
      </c>
      <c r="X1499" s="90"/>
      <c r="Y1499" s="90"/>
      <c r="Z1499" s="90"/>
      <c r="AA1499" s="90"/>
      <c r="AB1499" s="87" t="s">
        <v>74</v>
      </c>
      <c r="AC1499" s="76"/>
      <c r="AD1499" s="91">
        <f t="shared" si="320"/>
        <v>0</v>
      </c>
      <c r="AE1499" s="88" t="str">
        <f t="shared" si="326"/>
        <v xml:space="preserve"> </v>
      </c>
      <c r="AF1499" s="91" t="str">
        <f t="shared" si="321"/>
        <v xml:space="preserve"> </v>
      </c>
      <c r="AG1499" s="78"/>
      <c r="AH1499" s="78"/>
      <c r="AI1499" s="78"/>
      <c r="AK1499" s="94" t="str">
        <f t="shared" si="322"/>
        <v>≤60</v>
      </c>
      <c r="AL1499" s="94">
        <f t="shared" ca="1" si="323"/>
        <v>46</v>
      </c>
      <c r="AM1499" s="95">
        <f t="shared" si="331"/>
        <v>0</v>
      </c>
      <c r="AN1499" s="95">
        <f t="shared" si="332"/>
        <v>0</v>
      </c>
      <c r="AO1499" s="96">
        <f t="shared" si="327"/>
        <v>0</v>
      </c>
      <c r="AP1499" s="96">
        <f t="shared" si="328"/>
        <v>0</v>
      </c>
    </row>
    <row r="1500" spans="2:42" s="97" customFormat="1" ht="52.8" x14ac:dyDescent="0.3">
      <c r="B1500" s="79">
        <f t="shared" si="329"/>
        <v>1497</v>
      </c>
      <c r="C1500" s="79"/>
      <c r="D1500" s="80" t="s">
        <v>94</v>
      </c>
      <c r="E1500" s="80"/>
      <c r="F1500" s="81"/>
      <c r="G1500" s="82" t="str">
        <f t="shared" si="330"/>
        <v xml:space="preserve">Группа от QF </v>
      </c>
      <c r="H1500" s="82"/>
      <c r="I1500" s="81"/>
      <c r="J1500" s="83"/>
      <c r="K1500" s="83"/>
      <c r="L1500" s="127"/>
      <c r="M1500" s="127"/>
      <c r="N1500" s="84"/>
      <c r="O1500" s="85"/>
      <c r="P1500" s="85"/>
      <c r="Q1500" s="85"/>
      <c r="R1500" s="86"/>
      <c r="S1500" s="80"/>
      <c r="T1500" s="87"/>
      <c r="U1500" s="88" t="str">
        <f t="shared" si="324"/>
        <v xml:space="preserve"> </v>
      </c>
      <c r="V1500" s="89"/>
      <c r="W1500" s="90" t="str">
        <f t="shared" si="325"/>
        <v xml:space="preserve"> </v>
      </c>
      <c r="X1500" s="90"/>
      <c r="Y1500" s="90"/>
      <c r="Z1500" s="90"/>
      <c r="AA1500" s="90"/>
      <c r="AB1500" s="87" t="s">
        <v>74</v>
      </c>
      <c r="AC1500" s="76"/>
      <c r="AD1500" s="91">
        <f t="shared" si="320"/>
        <v>0</v>
      </c>
      <c r="AE1500" s="88" t="str">
        <f t="shared" si="326"/>
        <v xml:space="preserve"> </v>
      </c>
      <c r="AF1500" s="91" t="str">
        <f t="shared" si="321"/>
        <v xml:space="preserve"> </v>
      </c>
      <c r="AG1500" s="78"/>
      <c r="AH1500" s="78"/>
      <c r="AI1500" s="78"/>
      <c r="AK1500" s="94" t="str">
        <f t="shared" si="322"/>
        <v>≤60</v>
      </c>
      <c r="AL1500" s="94">
        <f t="shared" ca="1" si="323"/>
        <v>30</v>
      </c>
      <c r="AM1500" s="95">
        <f t="shared" si="331"/>
        <v>0</v>
      </c>
      <c r="AN1500" s="95">
        <f t="shared" si="332"/>
        <v>0</v>
      </c>
      <c r="AO1500" s="96">
        <f t="shared" si="327"/>
        <v>0</v>
      </c>
      <c r="AP1500" s="96">
        <f t="shared" si="328"/>
        <v>0</v>
      </c>
    </row>
    <row r="1501" spans="2:42" s="97" customFormat="1" ht="52.8" x14ac:dyDescent="0.3">
      <c r="B1501" s="79">
        <f t="shared" si="329"/>
        <v>1498</v>
      </c>
      <c r="C1501" s="79"/>
      <c r="D1501" s="80" t="s">
        <v>94</v>
      </c>
      <c r="E1501" s="80"/>
      <c r="F1501" s="81"/>
      <c r="G1501" s="82" t="str">
        <f t="shared" si="330"/>
        <v xml:space="preserve">Группа от QF </v>
      </c>
      <c r="H1501" s="82"/>
      <c r="I1501" s="81"/>
      <c r="J1501" s="83"/>
      <c r="K1501" s="83"/>
      <c r="L1501" s="127"/>
      <c r="M1501" s="127"/>
      <c r="N1501" s="84"/>
      <c r="O1501" s="85"/>
      <c r="P1501" s="85"/>
      <c r="Q1501" s="85"/>
      <c r="R1501" s="86"/>
      <c r="S1501" s="80"/>
      <c r="T1501" s="87"/>
      <c r="U1501" s="88" t="str">
        <f t="shared" si="324"/>
        <v xml:space="preserve"> </v>
      </c>
      <c r="V1501" s="89"/>
      <c r="W1501" s="90" t="str">
        <f t="shared" si="325"/>
        <v xml:space="preserve"> </v>
      </c>
      <c r="X1501" s="90"/>
      <c r="Y1501" s="90"/>
      <c r="Z1501" s="90"/>
      <c r="AA1501" s="90"/>
      <c r="AB1501" s="87" t="s">
        <v>74</v>
      </c>
      <c r="AC1501" s="76"/>
      <c r="AD1501" s="91">
        <f t="shared" si="320"/>
        <v>0</v>
      </c>
      <c r="AE1501" s="88" t="str">
        <f t="shared" si="326"/>
        <v xml:space="preserve"> </v>
      </c>
      <c r="AF1501" s="91" t="str">
        <f t="shared" si="321"/>
        <v xml:space="preserve"> </v>
      </c>
      <c r="AG1501" s="78"/>
      <c r="AH1501" s="78"/>
      <c r="AI1501" s="78"/>
      <c r="AK1501" s="94" t="str">
        <f t="shared" si="322"/>
        <v>≤60</v>
      </c>
      <c r="AL1501" s="94">
        <f t="shared" ca="1" si="323"/>
        <v>21</v>
      </c>
      <c r="AM1501" s="95">
        <f t="shared" si="331"/>
        <v>0</v>
      </c>
      <c r="AN1501" s="95">
        <f t="shared" si="332"/>
        <v>0</v>
      </c>
      <c r="AO1501" s="96">
        <f t="shared" si="327"/>
        <v>0</v>
      </c>
      <c r="AP1501" s="96">
        <f t="shared" si="328"/>
        <v>0</v>
      </c>
    </row>
  </sheetData>
  <mergeCells count="2">
    <mergeCell ref="AM1:AN1"/>
    <mergeCell ref="AO1:AP1"/>
  </mergeCells>
  <phoneticPr fontId="1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0"/>
  </sheetPr>
  <dimension ref="A1:AL1500"/>
  <sheetViews>
    <sheetView zoomScale="80" zoomScaleNormal="80" workbookViewId="0">
      <pane ySplit="5" topLeftCell="A6" activePane="bottomLeft" state="frozen"/>
      <selection activeCell="E15" sqref="E15"/>
      <selection pane="bottomLeft" activeCell="A6" sqref="A6:O18"/>
    </sheetView>
  </sheetViews>
  <sheetFormatPr defaultColWidth="9.109375" defaultRowHeight="15.6" x14ac:dyDescent="0.3"/>
  <cols>
    <col min="1" max="1" width="9.109375" style="47"/>
    <col min="2" max="2" width="24.44140625" style="38" customWidth="1"/>
    <col min="3" max="5" width="20" style="3" customWidth="1"/>
    <col min="6" max="14" width="9.109375" style="3"/>
    <col min="15" max="15" width="12" style="3" customWidth="1"/>
    <col min="16" max="16" width="9" style="2" hidden="1" customWidth="1"/>
    <col min="17" max="17" width="5.6640625" style="2" hidden="1" customWidth="1"/>
    <col min="18" max="18" width="7.109375" style="2" hidden="1" customWidth="1"/>
    <col min="19" max="19" width="4.88671875" style="2" hidden="1" customWidth="1"/>
    <col min="20" max="20" width="6.88671875" style="2" hidden="1" customWidth="1"/>
    <col min="21" max="23" width="10.6640625" style="2" hidden="1" customWidth="1"/>
    <col min="24" max="24" width="5" style="2" hidden="1" customWidth="1"/>
    <col min="25" max="25" width="5.109375" style="2" hidden="1" customWidth="1"/>
    <col min="26" max="26" width="4.88671875" style="2" hidden="1" customWidth="1"/>
    <col min="27" max="27" width="5.109375" style="2" hidden="1" customWidth="1"/>
    <col min="28" max="28" width="7.6640625" style="2" hidden="1" customWidth="1"/>
    <col min="29" max="29" width="6.109375" style="2" hidden="1" customWidth="1"/>
    <col min="30" max="30" width="8.5546875" style="2" hidden="1" customWidth="1"/>
    <col min="31" max="31" width="9.44140625" style="2" hidden="1" customWidth="1"/>
    <col min="32" max="32" width="8.44140625" style="2" hidden="1" customWidth="1"/>
    <col min="33" max="33" width="8.33203125" style="2" hidden="1" customWidth="1"/>
    <col min="34" max="34" width="9" style="3" hidden="1" customWidth="1"/>
    <col min="35" max="35" width="9.33203125" style="3" hidden="1" customWidth="1"/>
    <col min="36" max="36" width="8" style="3" hidden="1" customWidth="1"/>
    <col min="37" max="37" width="9" style="3" hidden="1" customWidth="1"/>
    <col min="38" max="38" width="12.33203125" style="3" bestFit="1" customWidth="1"/>
    <col min="39" max="39" width="8.44140625" style="3" customWidth="1"/>
    <col min="40" max="40" width="7.109375" style="3" customWidth="1"/>
    <col min="41" max="41" width="4.33203125" style="3" customWidth="1"/>
    <col min="42" max="42" width="10.109375" style="3" customWidth="1"/>
    <col min="43" max="43" width="8" style="3" customWidth="1"/>
    <col min="44" max="45" width="5.44140625" style="3" customWidth="1"/>
    <col min="46" max="46" width="5.5546875" style="3" customWidth="1"/>
    <col min="47" max="47" width="5" style="3" customWidth="1"/>
    <col min="48" max="48" width="4.88671875" style="3" customWidth="1"/>
    <col min="49" max="49" width="4" style="3" customWidth="1"/>
    <col min="50" max="50" width="4.33203125" style="3" customWidth="1"/>
    <col min="51" max="52" width="4.109375" style="3" customWidth="1"/>
    <col min="53" max="53" width="5" style="3" customWidth="1"/>
    <col min="54" max="54" width="4.6640625" style="3" customWidth="1"/>
    <col min="55" max="55" width="5.44140625" style="3" customWidth="1"/>
    <col min="56" max="56" width="4.109375" style="3" customWidth="1"/>
    <col min="57" max="57" width="5" style="3" customWidth="1"/>
    <col min="58" max="58" width="4" style="3" customWidth="1"/>
    <col min="59" max="59" width="5.5546875" style="3" customWidth="1"/>
    <col min="60" max="60" width="4.33203125" style="3" customWidth="1"/>
    <col min="61" max="61" width="6.109375" style="3" customWidth="1"/>
    <col min="62" max="62" width="4.88671875" style="3" customWidth="1"/>
    <col min="63" max="63" width="4.109375" style="3" customWidth="1"/>
    <col min="64" max="64" width="3.5546875" style="3" customWidth="1"/>
    <col min="65" max="65" width="4.109375" style="3" customWidth="1"/>
    <col min="66" max="66" width="5.44140625" style="3" customWidth="1"/>
    <col min="67" max="16384" width="9.109375" style="3"/>
  </cols>
  <sheetData>
    <row r="1" spans="1:38" ht="31.5" customHeight="1" thickTop="1" thickBot="1" x14ac:dyDescent="0.35">
      <c r="A1" s="161" t="s">
        <v>93</v>
      </c>
      <c r="B1" s="152" t="s">
        <v>0</v>
      </c>
      <c r="C1" s="155" t="s">
        <v>1</v>
      </c>
      <c r="D1" s="17" t="s">
        <v>2</v>
      </c>
      <c r="E1" s="17" t="s">
        <v>4</v>
      </c>
      <c r="F1" s="158" t="s">
        <v>6</v>
      </c>
      <c r="G1" s="159"/>
      <c r="H1" s="159"/>
      <c r="I1" s="159"/>
      <c r="J1" s="159"/>
      <c r="K1" s="159"/>
      <c r="L1" s="159"/>
      <c r="M1" s="159"/>
      <c r="N1" s="159"/>
      <c r="O1" s="160"/>
      <c r="T1" s="2" t="s">
        <v>79</v>
      </c>
      <c r="AL1" s="3" t="s">
        <v>79</v>
      </c>
    </row>
    <row r="2" spans="1:38" x14ac:dyDescent="0.3">
      <c r="A2" s="161"/>
      <c r="B2" s="153"/>
      <c r="C2" s="156"/>
      <c r="D2" s="19" t="s">
        <v>3</v>
      </c>
      <c r="E2" s="19" t="s">
        <v>5</v>
      </c>
      <c r="F2" s="19"/>
      <c r="G2" s="41"/>
      <c r="H2" s="41"/>
      <c r="I2" s="41"/>
      <c r="J2" s="41"/>
      <c r="K2" s="41"/>
      <c r="L2" s="41"/>
      <c r="M2" s="41"/>
      <c r="N2" s="41"/>
      <c r="O2" s="24"/>
      <c r="Q2" s="2">
        <v>1000</v>
      </c>
      <c r="R2" s="2">
        <v>0.5</v>
      </c>
      <c r="T2" s="2">
        <f>AL2</f>
        <v>20</v>
      </c>
      <c r="AL2" s="3">
        <v>20</v>
      </c>
    </row>
    <row r="3" spans="1:38" x14ac:dyDescent="0.3">
      <c r="A3" s="161"/>
      <c r="B3" s="153"/>
      <c r="C3" s="156"/>
      <c r="D3" s="21"/>
      <c r="E3" s="21"/>
      <c r="F3" s="19" t="s">
        <v>7</v>
      </c>
      <c r="G3" s="19" t="s">
        <v>8</v>
      </c>
      <c r="H3" s="19" t="s">
        <v>9</v>
      </c>
      <c r="I3" s="19" t="s">
        <v>10</v>
      </c>
      <c r="J3" s="19" t="s">
        <v>12</v>
      </c>
      <c r="K3" s="19" t="s">
        <v>13</v>
      </c>
      <c r="L3" s="19" t="s">
        <v>14</v>
      </c>
      <c r="M3" s="19" t="s">
        <v>15</v>
      </c>
      <c r="N3" s="19" t="s">
        <v>16</v>
      </c>
      <c r="O3" s="20" t="s">
        <v>17</v>
      </c>
      <c r="Q3" s="2">
        <v>2500</v>
      </c>
      <c r="T3" s="2">
        <f>AL3</f>
        <v>50</v>
      </c>
      <c r="AL3" s="3">
        <v>50</v>
      </c>
    </row>
    <row r="4" spans="1:38" x14ac:dyDescent="0.3">
      <c r="A4" s="161"/>
      <c r="B4" s="154"/>
      <c r="C4" s="157"/>
      <c r="D4" s="42"/>
      <c r="E4" s="42"/>
      <c r="F4" s="42"/>
      <c r="G4" s="42"/>
      <c r="H4" s="42"/>
      <c r="I4" s="43" t="s">
        <v>11</v>
      </c>
      <c r="J4" s="43" t="s">
        <v>11</v>
      </c>
      <c r="K4" s="43" t="s">
        <v>11</v>
      </c>
      <c r="L4" s="42"/>
      <c r="M4" s="42"/>
      <c r="N4" s="43"/>
      <c r="O4" s="44"/>
      <c r="P4" s="2">
        <v>1</v>
      </c>
      <c r="Q4" s="2">
        <v>2</v>
      </c>
      <c r="R4" s="2">
        <v>3</v>
      </c>
      <c r="S4" s="2">
        <v>4</v>
      </c>
      <c r="T4" s="6" t="s">
        <v>72</v>
      </c>
      <c r="U4" s="2">
        <v>0</v>
      </c>
    </row>
    <row r="5" spans="1:38" x14ac:dyDescent="0.3">
      <c r="A5" s="25">
        <v>1</v>
      </c>
      <c r="B5" s="36">
        <v>2</v>
      </c>
      <c r="C5" s="25">
        <v>3</v>
      </c>
      <c r="D5" s="25">
        <v>4</v>
      </c>
      <c r="E5" s="25">
        <v>5</v>
      </c>
      <c r="F5" s="25">
        <v>6</v>
      </c>
      <c r="G5" s="25">
        <v>7</v>
      </c>
      <c r="H5" s="25">
        <v>8</v>
      </c>
      <c r="I5" s="25">
        <v>9</v>
      </c>
      <c r="J5" s="25">
        <v>10</v>
      </c>
      <c r="K5" s="25">
        <v>11</v>
      </c>
      <c r="L5" s="25">
        <v>12</v>
      </c>
      <c r="M5" s="25">
        <v>13</v>
      </c>
      <c r="N5" s="25">
        <v>14</v>
      </c>
      <c r="O5" s="25">
        <v>15</v>
      </c>
      <c r="P5" s="2">
        <v>12</v>
      </c>
      <c r="Q5" s="2">
        <v>23</v>
      </c>
      <c r="R5" s="2">
        <v>13</v>
      </c>
      <c r="S5" s="2">
        <v>123</v>
      </c>
      <c r="T5" s="6" t="s">
        <v>72</v>
      </c>
      <c r="AB5" s="2">
        <v>1</v>
      </c>
      <c r="AC5" s="2">
        <v>2</v>
      </c>
      <c r="AD5" s="2">
        <v>3</v>
      </c>
      <c r="AE5" s="2">
        <v>4</v>
      </c>
      <c r="AF5" s="2">
        <v>5</v>
      </c>
      <c r="AG5" s="2">
        <v>6</v>
      </c>
      <c r="AH5" s="3">
        <v>7</v>
      </c>
      <c r="AI5" s="3">
        <v>8</v>
      </c>
      <c r="AJ5" s="3">
        <v>9</v>
      </c>
      <c r="AK5" s="3">
        <v>10</v>
      </c>
    </row>
    <row r="6" spans="1:38" x14ac:dyDescent="0.3">
      <c r="A6" s="35" t="str">
        <f>IF(Замеры!B3=0, " ", Замеры!B3)</f>
        <v xml:space="preserve"> </v>
      </c>
      <c r="B6" s="45" t="str">
        <f>Замеры!G3</f>
        <v xml:space="preserve">АВР 1 </v>
      </c>
      <c r="C6" s="45" t="str">
        <f>IF(Замеры!O3=0, " ", Замеры!O3)</f>
        <v xml:space="preserve"> </v>
      </c>
      <c r="D6" s="45" t="str">
        <f>IF(P6=0, " ", 1000)</f>
        <v xml:space="preserve"> </v>
      </c>
      <c r="E6" s="45" t="str">
        <f>IF(P6=0, " ", 0.5)</f>
        <v xml:space="preserve"> </v>
      </c>
      <c r="F6" s="29" t="str">
        <f>IF(OR(P6=$S$5,P6=$P$5),AB6,"-")</f>
        <v>-</v>
      </c>
      <c r="G6" s="29" t="str">
        <f>IF(OR(P6=$S$5,P6=$Q$5),AC6,"-")</f>
        <v>-</v>
      </c>
      <c r="H6" s="29" t="str">
        <f>IF(OR(P6=$S$5,P6=$R$5),AD6,"-")</f>
        <v>-</v>
      </c>
      <c r="I6" s="29" t="str">
        <f>IF(OR(P6=$P$4,P6=$R$5,P6=$S$5,P6=$P$5),AE6,"-")</f>
        <v>-</v>
      </c>
      <c r="J6" s="46" t="str">
        <f>IF(OR(P6=$P$5,P6=$Q$5,P6=$S$5,P6=$Q$4),AF6,"-")</f>
        <v>-</v>
      </c>
      <c r="K6" s="29" t="str">
        <f>IF(OR(P6=$R$5,P6=$Q$5,P6=$R$4,P6=$S$5),AG6,"-")</f>
        <v>-</v>
      </c>
      <c r="L6" s="29" t="str">
        <f>IF(I6=$T$4,T5,IF(S6=$S$4,AH6,IF(S6=$U$4,"-")))</f>
        <v>-</v>
      </c>
      <c r="M6" s="29" t="str">
        <f>IF(J6=$T$4,T5,IF(S6=$S$4,AI6,IF(S6=$U$4,"-")))</f>
        <v>-</v>
      </c>
      <c r="N6" s="29" t="str">
        <f>IF(K6=$T$4,T5,IF(S6=$S$4,AJ6,IF(S6=$U$4,"-")))</f>
        <v>-</v>
      </c>
      <c r="O6" s="29" t="str">
        <f>IF(S6=$S$4,AK6,"-")</f>
        <v>-</v>
      </c>
      <c r="P6" s="2">
        <f>Замеры!R3</f>
        <v>0</v>
      </c>
      <c r="S6" s="2">
        <f>Замеры!S3</f>
        <v>0</v>
      </c>
      <c r="T6" s="2" t="s">
        <v>72</v>
      </c>
      <c r="U6" s="2" t="b">
        <f>OR(P6=$S$5,P6=$P$5,P6=$R$5,P6=$P$4)</f>
        <v>0</v>
      </c>
      <c r="V6" s="2" t="b">
        <f>OR(P6=$S$5,P6=$P$5,P6=$Q$5,P6=$Q$4)</f>
        <v>0</v>
      </c>
      <c r="W6" s="2" t="b">
        <f>OR(P6=$Q$5,P6=$S$5,P6=$R$5,P6=$R$4)</f>
        <v>0</v>
      </c>
      <c r="Y6" s="2">
        <f ca="1">RANDBETWEEN($T$2,$T$3)</f>
        <v>34</v>
      </c>
      <c r="Z6" s="2">
        <f t="shared" ref="Z6:AA21" ca="1" si="0">RANDBETWEEN($T$2,$T$3)</f>
        <v>40</v>
      </c>
      <c r="AA6" s="2">
        <f t="shared" ca="1" si="0"/>
        <v>22</v>
      </c>
      <c r="AB6" s="5">
        <f ca="1">RANDBETWEEN(AA6*10+5,AA6*10+150)</f>
        <v>305</v>
      </c>
      <c r="AC6" s="5">
        <f ca="1">RANDBETWEEN(AA6*10+5,AA6*10+150)</f>
        <v>318</v>
      </c>
      <c r="AD6" s="5">
        <f ca="1">RANDBETWEEN(AA6*10+5,AA6*10+150)</f>
        <v>257</v>
      </c>
      <c r="AE6" s="5">
        <f ca="1">RANDBETWEEN(AA6*10+5,AA6*10+150)</f>
        <v>257</v>
      </c>
      <c r="AF6" s="5">
        <f ca="1">RANDBETWEEN(AA6*10+5,AA6*10+150)</f>
        <v>370</v>
      </c>
      <c r="AG6" s="5">
        <f ca="1">RANDBETWEEN(AA6*10+5,AA6*10+150)</f>
        <v>255</v>
      </c>
      <c r="AH6" s="5">
        <f ca="1">RANDBETWEEN(AA6*10+5,AA6*10+150)</f>
        <v>234</v>
      </c>
      <c r="AI6" s="5">
        <f ca="1">RANDBETWEEN(AA6*10+5,AA6*10+150)</f>
        <v>333</v>
      </c>
      <c r="AJ6" s="5">
        <f ca="1">RANDBETWEEN(AA6*10+5,AA6*10+150)</f>
        <v>320</v>
      </c>
      <c r="AK6" s="5">
        <f ca="1">RANDBETWEEN(AA6*10+5,AA6*10+150)</f>
        <v>335</v>
      </c>
    </row>
    <row r="7" spans="1:38" x14ac:dyDescent="0.3">
      <c r="A7" s="35">
        <f>IF(Замеры!B4=0, " ", Замеры!B4)</f>
        <v>1</v>
      </c>
      <c r="B7" s="45" t="str">
        <f>Замеры!G4</f>
        <v xml:space="preserve"> Ввод 0.1 QD Ввод</v>
      </c>
      <c r="C7" s="45" t="str">
        <f>IF(Замеры!O4=0, " ", Замеры!O4)</f>
        <v>NYM</v>
      </c>
      <c r="D7" s="69">
        <f t="shared" ref="D7:D10" si="1">IF(P7=0, " ", 1000)</f>
        <v>1000</v>
      </c>
      <c r="E7" s="69">
        <f t="shared" ref="E7:E10" si="2">IF(P7=0, " ", 0.5)</f>
        <v>0.5</v>
      </c>
      <c r="F7" s="29" t="str">
        <f t="shared" ref="F7:F70" si="3">IF(OR(P7=$S$5,P7=$P$5),AB7,"-")</f>
        <v>-</v>
      </c>
      <c r="G7" s="29" t="str">
        <f t="shared" ref="G7:G70" si="4">IF(OR(P7=$S$5,P7=$Q$5),AC7,"-")</f>
        <v>-</v>
      </c>
      <c r="H7" s="29" t="str">
        <f t="shared" ref="H7:H70" si="5">IF(OR(P7=$S$5,P7=$R$5),AD7,"-")</f>
        <v>-</v>
      </c>
      <c r="I7" s="29" t="str">
        <f t="shared" ref="I7:I70" si="6">IF(OR(P7=$P$4,P7=$R$5,P7=$S$5,P7=$P$5),AE7,"-")</f>
        <v>-</v>
      </c>
      <c r="J7" s="46" t="str">
        <f t="shared" ref="J7:J70" si="7">IF(OR(P7=$P$5,P7=$Q$5,P7=$S$5,P7=$Q$4),AF7,"-")</f>
        <v>-</v>
      </c>
      <c r="K7" s="29" t="str">
        <f t="shared" ref="K7:K70" si="8">IF(OR(P7=$R$5,P7=$Q$5,P7=$R$4,P7=$S$5),AG7,"-")</f>
        <v>-</v>
      </c>
      <c r="L7" s="29" t="str">
        <f t="shared" ref="L7:L70" si="9">IF(I7=$T$4,T6,IF(S7=$S$4,AH7,IF(S7=$U$4,"-")))</f>
        <v>-</v>
      </c>
      <c r="M7" s="29" t="str">
        <f t="shared" ref="M7:M70" si="10">IF(J7=$T$4,T6,IF(S7=$S$4,AI7,IF(S7=$U$4,"-")))</f>
        <v>-</v>
      </c>
      <c r="N7" s="29" t="str">
        <f t="shared" ref="N7:N70" si="11">IF(K7=$T$4,T6,IF(S7=$S$4,AJ7,IF(S7=$U$4,"-")))</f>
        <v>-</v>
      </c>
      <c r="O7" s="29">
        <f t="shared" ref="O7:O70" ca="1" si="12">IF(S7=$S$4,AK7,"-")</f>
        <v>551</v>
      </c>
      <c r="P7" s="2" t="str">
        <f>Замеры!R4</f>
        <v>1,2,3</v>
      </c>
      <c r="S7" s="2">
        <f>Замеры!S4</f>
        <v>4</v>
      </c>
      <c r="T7" s="2" t="s">
        <v>72</v>
      </c>
      <c r="U7" s="2" t="b">
        <f t="shared" ref="U7:U70" si="13">OR(P7=$S$5,P7=$P$5,P7=$R$5,P7=$P$4)</f>
        <v>0</v>
      </c>
      <c r="V7" s="2" t="b">
        <f t="shared" ref="V7:V70" si="14">OR(P7=$S$5,P7=$P$5,P7=$Q$5,P7=$Q$4)</f>
        <v>0</v>
      </c>
      <c r="W7" s="2" t="b">
        <f t="shared" ref="W7:W70" si="15">OR(P7=$Q$5,P7=$S$5,P7=$R$5,P7=$R$4)</f>
        <v>0</v>
      </c>
      <c r="Y7" s="2">
        <f t="shared" ref="Y7:AA70" ca="1" si="16">RANDBETWEEN($T$2,$T$3)</f>
        <v>38</v>
      </c>
      <c r="Z7" s="2">
        <f t="shared" ca="1" si="0"/>
        <v>35</v>
      </c>
      <c r="AA7" s="2">
        <f t="shared" ca="1" si="0"/>
        <v>47</v>
      </c>
      <c r="AB7" s="5">
        <f t="shared" ref="AB7:AB70" ca="1" si="17">RANDBETWEEN(AA7*10+5,AA7*10+150)</f>
        <v>483</v>
      </c>
      <c r="AC7" s="5">
        <f t="shared" ref="AC7:AC70" ca="1" si="18">RANDBETWEEN(AA7*10+5,AA7*10+150)</f>
        <v>491</v>
      </c>
      <c r="AD7" s="5">
        <f t="shared" ref="AD7:AD70" ca="1" si="19">RANDBETWEEN(AA7*10+5,AA7*10+150)</f>
        <v>538</v>
      </c>
      <c r="AE7" s="5">
        <f t="shared" ref="AE7:AE70" ca="1" si="20">RANDBETWEEN(AA7*10+5,AA7*10+150)</f>
        <v>525</v>
      </c>
      <c r="AF7" s="5">
        <f t="shared" ref="AF7:AF70" ca="1" si="21">RANDBETWEEN(AA7*10+5,AA7*10+150)</f>
        <v>547</v>
      </c>
      <c r="AG7" s="5">
        <f t="shared" ref="AG7:AG70" ca="1" si="22">RANDBETWEEN(AA7*10+5,AA7*10+150)</f>
        <v>536</v>
      </c>
      <c r="AH7" s="5">
        <f t="shared" ref="AH7:AH70" ca="1" si="23">RANDBETWEEN(AA7*10+5,AA7*10+150)</f>
        <v>589</v>
      </c>
      <c r="AI7" s="5">
        <f t="shared" ref="AI7:AI70" ca="1" si="24">RANDBETWEEN(AA7*10+5,AA7*10+150)</f>
        <v>532</v>
      </c>
      <c r="AJ7" s="5">
        <f t="shared" ref="AJ7:AJ70" ca="1" si="25">RANDBETWEEN(AA7*10+5,AA7*10+150)</f>
        <v>528</v>
      </c>
      <c r="AK7" s="5">
        <f t="shared" ref="AK7:AK70" ca="1" si="26">RANDBETWEEN(AA7*10+5,AA7*10+150)</f>
        <v>551</v>
      </c>
    </row>
    <row r="8" spans="1:38" x14ac:dyDescent="0.3">
      <c r="A8" s="35">
        <f>IF(Замеры!B5=0, " ", Замеры!B5)</f>
        <v>2</v>
      </c>
      <c r="B8" s="45" t="str">
        <f>Замеры!G5</f>
        <v>Ввод 0.2 QF Ввод</v>
      </c>
      <c r="C8" s="45" t="str">
        <f>IF(Замеры!O5=0, " ", Замеры!O5)</f>
        <v xml:space="preserve"> </v>
      </c>
      <c r="D8" s="69" t="str">
        <f t="shared" si="1"/>
        <v xml:space="preserve"> </v>
      </c>
      <c r="E8" s="69" t="str">
        <f t="shared" si="2"/>
        <v xml:space="preserve"> </v>
      </c>
      <c r="F8" s="29" t="str">
        <f t="shared" si="3"/>
        <v>-</v>
      </c>
      <c r="G8" s="29" t="str">
        <f t="shared" si="4"/>
        <v>-</v>
      </c>
      <c r="H8" s="29" t="str">
        <f t="shared" si="5"/>
        <v>-</v>
      </c>
      <c r="I8" s="29" t="str">
        <f t="shared" si="6"/>
        <v>-</v>
      </c>
      <c r="J8" s="46" t="str">
        <f t="shared" si="7"/>
        <v>-</v>
      </c>
      <c r="K8" s="29" t="str">
        <f t="shared" si="8"/>
        <v>-</v>
      </c>
      <c r="L8" s="29" t="str">
        <f t="shared" si="9"/>
        <v>-</v>
      </c>
      <c r="M8" s="29" t="str">
        <f t="shared" si="10"/>
        <v>-</v>
      </c>
      <c r="N8" s="29" t="str">
        <f t="shared" si="11"/>
        <v>-</v>
      </c>
      <c r="O8" s="29" t="str">
        <f t="shared" si="12"/>
        <v>-</v>
      </c>
      <c r="P8" s="2">
        <f>Замеры!R5</f>
        <v>0</v>
      </c>
      <c r="S8" s="2">
        <f>Замеры!S5</f>
        <v>0</v>
      </c>
      <c r="T8" s="2" t="s">
        <v>72</v>
      </c>
      <c r="U8" s="2" t="b">
        <f t="shared" si="13"/>
        <v>0</v>
      </c>
      <c r="V8" s="2" t="b">
        <f t="shared" si="14"/>
        <v>0</v>
      </c>
      <c r="W8" s="2" t="b">
        <f t="shared" si="15"/>
        <v>0</v>
      </c>
      <c r="Y8" s="2">
        <f t="shared" ca="1" si="16"/>
        <v>49</v>
      </c>
      <c r="Z8" s="2">
        <f t="shared" ca="1" si="0"/>
        <v>39</v>
      </c>
      <c r="AA8" s="2">
        <f t="shared" ca="1" si="0"/>
        <v>26</v>
      </c>
      <c r="AB8" s="5">
        <f t="shared" ca="1" si="17"/>
        <v>323</v>
      </c>
      <c r="AC8" s="5">
        <f t="shared" ca="1" si="18"/>
        <v>350</v>
      </c>
      <c r="AD8" s="5">
        <f t="shared" ca="1" si="19"/>
        <v>378</v>
      </c>
      <c r="AE8" s="5">
        <f t="shared" ca="1" si="20"/>
        <v>382</v>
      </c>
      <c r="AF8" s="5">
        <f t="shared" ca="1" si="21"/>
        <v>332</v>
      </c>
      <c r="AG8" s="5">
        <f t="shared" ca="1" si="22"/>
        <v>339</v>
      </c>
      <c r="AH8" s="5">
        <f t="shared" ca="1" si="23"/>
        <v>373</v>
      </c>
      <c r="AI8" s="5">
        <f t="shared" ca="1" si="24"/>
        <v>323</v>
      </c>
      <c r="AJ8" s="5">
        <f t="shared" ca="1" si="25"/>
        <v>385</v>
      </c>
      <c r="AK8" s="5">
        <f t="shared" ca="1" si="26"/>
        <v>284</v>
      </c>
    </row>
    <row r="9" spans="1:38" x14ac:dyDescent="0.3">
      <c r="A9" s="35">
        <f>IF(Замеры!B6=0, " ", Замеры!B6)</f>
        <v>3</v>
      </c>
      <c r="B9" s="45" t="str">
        <f>Замеры!G6</f>
        <v>Группа от QF 1</v>
      </c>
      <c r="C9" s="45" t="str">
        <f>IF(Замеры!O6=0, " ", Замеры!O6)</f>
        <v>NYM</v>
      </c>
      <c r="D9" s="69">
        <f t="shared" si="1"/>
        <v>1000</v>
      </c>
      <c r="E9" s="69">
        <f t="shared" si="2"/>
        <v>0.5</v>
      </c>
      <c r="F9" s="29" t="str">
        <f t="shared" si="3"/>
        <v>-</v>
      </c>
      <c r="G9" s="29" t="str">
        <f t="shared" si="4"/>
        <v>-</v>
      </c>
      <c r="H9" s="29" t="str">
        <f t="shared" si="5"/>
        <v>-</v>
      </c>
      <c r="I9" s="29" t="str">
        <f t="shared" si="6"/>
        <v>-</v>
      </c>
      <c r="J9" s="46" t="str">
        <f t="shared" si="7"/>
        <v>-</v>
      </c>
      <c r="K9" s="29" t="str">
        <f t="shared" si="8"/>
        <v>-</v>
      </c>
      <c r="L9" s="29" t="str">
        <f t="shared" si="9"/>
        <v>-</v>
      </c>
      <c r="M9" s="29" t="str">
        <f t="shared" si="10"/>
        <v>-</v>
      </c>
      <c r="N9" s="29" t="str">
        <f t="shared" si="11"/>
        <v>-</v>
      </c>
      <c r="O9" s="29">
        <f t="shared" ca="1" si="12"/>
        <v>537</v>
      </c>
      <c r="P9" s="2" t="str">
        <f>Замеры!R6</f>
        <v>1,2,3</v>
      </c>
      <c r="S9" s="2">
        <f>Замеры!S6</f>
        <v>4</v>
      </c>
      <c r="T9" s="2" t="s">
        <v>72</v>
      </c>
      <c r="U9" s="2" t="b">
        <f t="shared" si="13"/>
        <v>0</v>
      </c>
      <c r="V9" s="2" t="b">
        <f t="shared" si="14"/>
        <v>0</v>
      </c>
      <c r="W9" s="2" t="b">
        <f t="shared" si="15"/>
        <v>0</v>
      </c>
      <c r="Y9" s="2">
        <f t="shared" ca="1" si="16"/>
        <v>49</v>
      </c>
      <c r="Z9" s="2">
        <f t="shared" ca="1" si="0"/>
        <v>42</v>
      </c>
      <c r="AA9" s="2">
        <f t="shared" ca="1" si="0"/>
        <v>45</v>
      </c>
      <c r="AB9" s="5">
        <f t="shared" ca="1" si="17"/>
        <v>577</v>
      </c>
      <c r="AC9" s="5">
        <f t="shared" ca="1" si="18"/>
        <v>500</v>
      </c>
      <c r="AD9" s="5">
        <f t="shared" ca="1" si="19"/>
        <v>580</v>
      </c>
      <c r="AE9" s="5">
        <f t="shared" ca="1" si="20"/>
        <v>530</v>
      </c>
      <c r="AF9" s="5">
        <f t="shared" ca="1" si="21"/>
        <v>456</v>
      </c>
      <c r="AG9" s="5">
        <f t="shared" ca="1" si="22"/>
        <v>542</v>
      </c>
      <c r="AH9" s="5">
        <f t="shared" ca="1" si="23"/>
        <v>508</v>
      </c>
      <c r="AI9" s="5">
        <f t="shared" ca="1" si="24"/>
        <v>525</v>
      </c>
      <c r="AJ9" s="5">
        <f t="shared" ca="1" si="25"/>
        <v>460</v>
      </c>
      <c r="AK9" s="5">
        <f t="shared" ca="1" si="26"/>
        <v>537</v>
      </c>
    </row>
    <row r="10" spans="1:38" x14ac:dyDescent="0.3">
      <c r="A10" s="35">
        <f>IF(Замеры!B7=0, " ", Замеры!B7)</f>
        <v>4</v>
      </c>
      <c r="B10" s="45" t="str">
        <f>Замеры!G7</f>
        <v>Группа от QF 2</v>
      </c>
      <c r="C10" s="45" t="str">
        <f>IF(Замеры!O7=0, " ", Замеры!O7)</f>
        <v>ВВГнг(А)-LS</v>
      </c>
      <c r="D10" s="69">
        <f t="shared" si="1"/>
        <v>1000</v>
      </c>
      <c r="E10" s="69">
        <f t="shared" si="2"/>
        <v>0.5</v>
      </c>
      <c r="F10" s="29" t="str">
        <f t="shared" si="3"/>
        <v>-</v>
      </c>
      <c r="G10" s="29" t="str">
        <f t="shared" si="4"/>
        <v>-</v>
      </c>
      <c r="H10" s="29" t="str">
        <f t="shared" si="5"/>
        <v>-</v>
      </c>
      <c r="I10" s="29" t="str">
        <f t="shared" si="6"/>
        <v>-</v>
      </c>
      <c r="J10" s="46" t="str">
        <f t="shared" si="7"/>
        <v>-</v>
      </c>
      <c r="K10" s="29" t="str">
        <f t="shared" si="8"/>
        <v>-</v>
      </c>
      <c r="L10" s="29" t="str">
        <f t="shared" si="9"/>
        <v>-</v>
      </c>
      <c r="M10" s="29" t="str">
        <f t="shared" si="10"/>
        <v>-</v>
      </c>
      <c r="N10" s="29" t="str">
        <f>IF(K10=$T$4,T9,IF(S10=$S$4,AJ10,IF(S10=$U$4,"-")))</f>
        <v>-</v>
      </c>
      <c r="O10" s="29">
        <f t="shared" ca="1" si="12"/>
        <v>498</v>
      </c>
      <c r="P10" s="2" t="str">
        <f>Замеры!R7</f>
        <v>1,2,3</v>
      </c>
      <c r="S10" s="2">
        <f>Замеры!S7</f>
        <v>4</v>
      </c>
      <c r="T10" s="2" t="s">
        <v>72</v>
      </c>
      <c r="U10" s="2" t="b">
        <f t="shared" si="13"/>
        <v>0</v>
      </c>
      <c r="V10" s="2" t="b">
        <f t="shared" si="14"/>
        <v>0</v>
      </c>
      <c r="W10" s="2" t="b">
        <f t="shared" si="15"/>
        <v>0</v>
      </c>
      <c r="Y10" s="2">
        <f t="shared" ca="1" si="16"/>
        <v>39</v>
      </c>
      <c r="Z10" s="2">
        <f t="shared" ca="1" si="0"/>
        <v>29</v>
      </c>
      <c r="AA10" s="2">
        <f t="shared" ca="1" si="0"/>
        <v>41</v>
      </c>
      <c r="AB10" s="5">
        <f t="shared" ca="1" si="17"/>
        <v>486</v>
      </c>
      <c r="AC10" s="5">
        <f t="shared" ca="1" si="18"/>
        <v>467</v>
      </c>
      <c r="AD10" s="5">
        <f t="shared" ca="1" si="19"/>
        <v>431</v>
      </c>
      <c r="AE10" s="5">
        <f t="shared" ca="1" si="20"/>
        <v>458</v>
      </c>
      <c r="AF10" s="5">
        <f t="shared" ca="1" si="21"/>
        <v>497</v>
      </c>
      <c r="AG10" s="5">
        <f t="shared" ca="1" si="22"/>
        <v>542</v>
      </c>
      <c r="AH10" s="5">
        <f t="shared" ca="1" si="23"/>
        <v>539</v>
      </c>
      <c r="AI10" s="5">
        <f t="shared" ca="1" si="24"/>
        <v>481</v>
      </c>
      <c r="AJ10" s="5">
        <f t="shared" ca="1" si="25"/>
        <v>534</v>
      </c>
      <c r="AK10" s="5">
        <f t="shared" ca="1" si="26"/>
        <v>498</v>
      </c>
    </row>
    <row r="11" spans="1:38" x14ac:dyDescent="0.3">
      <c r="A11" s="35">
        <f>IF(Замеры!B8=0, " ", Замеры!B8)</f>
        <v>5</v>
      </c>
      <c r="B11" s="45" t="str">
        <f>Замеры!G8</f>
        <v>Группа от QF 3</v>
      </c>
      <c r="C11" s="45" t="str">
        <f>IF(Замеры!O8=0, " ", Замеры!O8)</f>
        <v>NYM</v>
      </c>
      <c r="D11" s="69">
        <f t="shared" ref="D11:D27" si="27">IF(P11=0, " ", 1000)</f>
        <v>1000</v>
      </c>
      <c r="E11" s="69">
        <f t="shared" ref="E11:E27" si="28">IF(P11=0, " ", 0.5)</f>
        <v>0.5</v>
      </c>
      <c r="F11" s="29" t="str">
        <f t="shared" ref="F11:F27" si="29">IF(OR(P11=$S$5,P11=$P$5),AB11,"-")</f>
        <v>-</v>
      </c>
      <c r="G11" s="29" t="str">
        <f t="shared" ref="G11:G27" si="30">IF(OR(P11=$S$5,P11=$Q$5),AC11,"-")</f>
        <v>-</v>
      </c>
      <c r="H11" s="29" t="str">
        <f t="shared" ref="H11:H27" si="31">IF(OR(P11=$S$5,P11=$R$5),AD11,"-")</f>
        <v>-</v>
      </c>
      <c r="I11" s="29" t="str">
        <f t="shared" ref="I11:I27" si="32">IF(OR(P11=$P$4,P11=$R$5,P11=$S$5,P11=$P$5),AE11,"-")</f>
        <v>-</v>
      </c>
      <c r="J11" s="46" t="str">
        <f t="shared" ref="J11:J27" si="33">IF(OR(P11=$P$5,P11=$Q$5,P11=$S$5,P11=$Q$4),AF11,"-")</f>
        <v>-</v>
      </c>
      <c r="K11" s="29" t="str">
        <f t="shared" ref="K11:K27" si="34">IF(OR(P11=$R$5,P11=$Q$5,P11=$R$4,P11=$S$5),AG11,"-")</f>
        <v>-</v>
      </c>
      <c r="L11" s="29" t="str">
        <f t="shared" ref="L11:L27" si="35">IF(I11=$T$4,T10,IF(S11=$S$4,AH11,IF(S11=$U$4,"-")))</f>
        <v>-</v>
      </c>
      <c r="M11" s="29" t="str">
        <f t="shared" ref="M11:M27" si="36">IF(J11=$T$4,T10,IF(S11=$S$4,AI11,IF(S11=$U$4,"-")))</f>
        <v>-</v>
      </c>
      <c r="N11" s="29" t="str">
        <f t="shared" ref="N11:N27" si="37">IF(K11=$T$4,T10,IF(S11=$S$4,AJ11,IF(S11=$U$4,"-")))</f>
        <v>-</v>
      </c>
      <c r="O11" s="29">
        <f t="shared" ref="O11:O27" ca="1" si="38">IF(S11=$S$4,AK11,"-")</f>
        <v>400</v>
      </c>
      <c r="P11" s="2" t="str">
        <f>Замеры!R8</f>
        <v>1,2,3</v>
      </c>
      <c r="S11" s="2">
        <f>Замеры!S8</f>
        <v>4</v>
      </c>
      <c r="T11" s="2" t="s">
        <v>72</v>
      </c>
      <c r="U11" s="2" t="b">
        <f t="shared" ref="U11:U27" si="39">OR(P11=$S$5,P11=$P$5,P11=$R$5,P11=$P$4)</f>
        <v>0</v>
      </c>
      <c r="V11" s="2" t="b">
        <f t="shared" ref="V11:V27" si="40">OR(P11=$S$5,P11=$P$5,P11=$Q$5,P11=$Q$4)</f>
        <v>0</v>
      </c>
      <c r="W11" s="2" t="b">
        <f t="shared" ref="W11:W27" si="41">OR(P11=$Q$5,P11=$S$5,P11=$R$5,P11=$R$4)</f>
        <v>0</v>
      </c>
      <c r="Y11" s="2">
        <f t="shared" ca="1" si="16"/>
        <v>47</v>
      </c>
      <c r="Z11" s="2">
        <f t="shared" ca="1" si="0"/>
        <v>39</v>
      </c>
      <c r="AA11" s="2">
        <f t="shared" ca="1" si="0"/>
        <v>39</v>
      </c>
      <c r="AB11" s="5">
        <f t="shared" ref="AB11:AB27" ca="1" si="42">RANDBETWEEN(AA11*10+5,AA11*10+150)</f>
        <v>487</v>
      </c>
      <c r="AC11" s="5">
        <f t="shared" ref="AC11:AC27" ca="1" si="43">RANDBETWEEN(AA11*10+5,AA11*10+150)</f>
        <v>536</v>
      </c>
      <c r="AD11" s="5">
        <f t="shared" ref="AD11:AD27" ca="1" si="44">RANDBETWEEN(AA11*10+5,AA11*10+150)</f>
        <v>434</v>
      </c>
      <c r="AE11" s="5">
        <f t="shared" ref="AE11:AE27" ca="1" si="45">RANDBETWEEN(AA11*10+5,AA11*10+150)</f>
        <v>431</v>
      </c>
      <c r="AF11" s="5">
        <f t="shared" ref="AF11:AF27" ca="1" si="46">RANDBETWEEN(AA11*10+5,AA11*10+150)</f>
        <v>515</v>
      </c>
      <c r="AG11" s="5">
        <f t="shared" ref="AG11:AG27" ca="1" si="47">RANDBETWEEN(AA11*10+5,AA11*10+150)</f>
        <v>406</v>
      </c>
      <c r="AH11" s="5">
        <f t="shared" ref="AH11:AH27" ca="1" si="48">RANDBETWEEN(AA11*10+5,AA11*10+150)</f>
        <v>503</v>
      </c>
      <c r="AI11" s="5">
        <f t="shared" ref="AI11:AI27" ca="1" si="49">RANDBETWEEN(AA11*10+5,AA11*10+150)</f>
        <v>531</v>
      </c>
      <c r="AJ11" s="5">
        <f t="shared" ref="AJ11:AJ27" ca="1" si="50">RANDBETWEEN(AA11*10+5,AA11*10+150)</f>
        <v>403</v>
      </c>
      <c r="AK11" s="5">
        <f t="shared" ref="AK11:AK27" ca="1" si="51">RANDBETWEEN(AA11*10+5,AA11*10+150)</f>
        <v>400</v>
      </c>
    </row>
    <row r="12" spans="1:38" x14ac:dyDescent="0.3">
      <c r="A12" s="35">
        <f>IF(Замеры!B9=0, " ", Замеры!B9)</f>
        <v>6</v>
      </c>
      <c r="B12" s="45" t="str">
        <f>Замеры!G9</f>
        <v>Группа от QFD 4</v>
      </c>
      <c r="C12" s="45" t="str">
        <f>IF(Замеры!O9=0, " ", Замеры!O9)</f>
        <v>NYM</v>
      </c>
      <c r="D12" s="69">
        <f t="shared" si="27"/>
        <v>1000</v>
      </c>
      <c r="E12" s="69">
        <f t="shared" si="28"/>
        <v>0.5</v>
      </c>
      <c r="F12" s="29" t="str">
        <f t="shared" si="29"/>
        <v>-</v>
      </c>
      <c r="G12" s="29" t="str">
        <f t="shared" si="30"/>
        <v>-</v>
      </c>
      <c r="H12" s="29" t="str">
        <f t="shared" si="31"/>
        <v>-</v>
      </c>
      <c r="I12" s="29" t="str">
        <f t="shared" si="32"/>
        <v>-</v>
      </c>
      <c r="J12" s="46" t="str">
        <f t="shared" si="33"/>
        <v>-</v>
      </c>
      <c r="K12" s="29" t="str">
        <f t="shared" si="34"/>
        <v>-</v>
      </c>
      <c r="L12" s="29" t="str">
        <f t="shared" si="35"/>
        <v>-</v>
      </c>
      <c r="M12" s="29" t="str">
        <f t="shared" si="36"/>
        <v>-</v>
      </c>
      <c r="N12" s="29" t="str">
        <f t="shared" si="37"/>
        <v>-</v>
      </c>
      <c r="O12" s="29">
        <f t="shared" ca="1" si="38"/>
        <v>555</v>
      </c>
      <c r="P12" s="2" t="str">
        <f>Замеры!R9</f>
        <v>1,2,3</v>
      </c>
      <c r="S12" s="2">
        <f>Замеры!S9</f>
        <v>4</v>
      </c>
      <c r="T12" s="2" t="s">
        <v>72</v>
      </c>
      <c r="U12" s="2" t="b">
        <f t="shared" si="39"/>
        <v>0</v>
      </c>
      <c r="V12" s="2" t="b">
        <f t="shared" si="40"/>
        <v>0</v>
      </c>
      <c r="W12" s="2" t="b">
        <f t="shared" si="41"/>
        <v>0</v>
      </c>
      <c r="Y12" s="2">
        <f t="shared" ca="1" si="16"/>
        <v>40</v>
      </c>
      <c r="Z12" s="2">
        <f t="shared" ca="1" si="0"/>
        <v>37</v>
      </c>
      <c r="AA12" s="2">
        <f t="shared" ca="1" si="0"/>
        <v>41</v>
      </c>
      <c r="AB12" s="5">
        <f t="shared" ca="1" si="42"/>
        <v>514</v>
      </c>
      <c r="AC12" s="5">
        <f t="shared" ca="1" si="43"/>
        <v>534</v>
      </c>
      <c r="AD12" s="5">
        <f t="shared" ca="1" si="44"/>
        <v>553</v>
      </c>
      <c r="AE12" s="5">
        <f t="shared" ca="1" si="45"/>
        <v>537</v>
      </c>
      <c r="AF12" s="5">
        <f t="shared" ca="1" si="46"/>
        <v>536</v>
      </c>
      <c r="AG12" s="5">
        <f t="shared" ca="1" si="47"/>
        <v>508</v>
      </c>
      <c r="AH12" s="5">
        <f t="shared" ca="1" si="48"/>
        <v>532</v>
      </c>
      <c r="AI12" s="5">
        <f t="shared" ca="1" si="49"/>
        <v>555</v>
      </c>
      <c r="AJ12" s="5">
        <f t="shared" ca="1" si="50"/>
        <v>516</v>
      </c>
      <c r="AK12" s="5">
        <f t="shared" ca="1" si="51"/>
        <v>555</v>
      </c>
    </row>
    <row r="13" spans="1:38" x14ac:dyDescent="0.3">
      <c r="A13" s="35">
        <f>IF(Замеры!B10=0, " ", Замеры!B10)</f>
        <v>7</v>
      </c>
      <c r="B13" s="45" t="str">
        <f>Замеры!G10</f>
        <v>Группа от QFD 5</v>
      </c>
      <c r="C13" s="45" t="str">
        <f>IF(Замеры!O10=0, " ", Замеры!O10)</f>
        <v>NYM</v>
      </c>
      <c r="D13" s="69">
        <f t="shared" si="27"/>
        <v>1000</v>
      </c>
      <c r="E13" s="69">
        <f t="shared" si="28"/>
        <v>0.5</v>
      </c>
      <c r="F13" s="29" t="str">
        <f t="shared" si="29"/>
        <v>-</v>
      </c>
      <c r="G13" s="29" t="str">
        <f t="shared" si="30"/>
        <v>-</v>
      </c>
      <c r="H13" s="29" t="str">
        <f t="shared" si="31"/>
        <v>-</v>
      </c>
      <c r="I13" s="29" t="str">
        <f t="shared" si="32"/>
        <v>-</v>
      </c>
      <c r="J13" s="46" t="str">
        <f t="shared" si="33"/>
        <v>-</v>
      </c>
      <c r="K13" s="29" t="str">
        <f t="shared" si="34"/>
        <v>-</v>
      </c>
      <c r="L13" s="29" t="str">
        <f t="shared" si="35"/>
        <v>-</v>
      </c>
      <c r="M13" s="29" t="str">
        <f t="shared" si="36"/>
        <v>-</v>
      </c>
      <c r="N13" s="29" t="str">
        <f t="shared" si="37"/>
        <v>-</v>
      </c>
      <c r="O13" s="29">
        <f t="shared" ca="1" si="38"/>
        <v>378</v>
      </c>
      <c r="P13" s="2" t="str">
        <f>Замеры!R10</f>
        <v>1,2,3</v>
      </c>
      <c r="S13" s="2">
        <f>Замеры!S10</f>
        <v>4</v>
      </c>
      <c r="T13" s="2" t="s">
        <v>72</v>
      </c>
      <c r="U13" s="2" t="b">
        <f t="shared" si="39"/>
        <v>0</v>
      </c>
      <c r="V13" s="2" t="b">
        <f t="shared" si="40"/>
        <v>0</v>
      </c>
      <c r="W13" s="2" t="b">
        <f t="shared" si="41"/>
        <v>0</v>
      </c>
      <c r="Y13" s="2">
        <f t="shared" ca="1" si="16"/>
        <v>23</v>
      </c>
      <c r="Z13" s="2">
        <f t="shared" ca="1" si="0"/>
        <v>42</v>
      </c>
      <c r="AA13" s="2">
        <f t="shared" ca="1" si="0"/>
        <v>32</v>
      </c>
      <c r="AB13" s="5">
        <f t="shared" ca="1" si="42"/>
        <v>353</v>
      </c>
      <c r="AC13" s="5">
        <f t="shared" ca="1" si="43"/>
        <v>422</v>
      </c>
      <c r="AD13" s="5">
        <f t="shared" ca="1" si="44"/>
        <v>435</v>
      </c>
      <c r="AE13" s="5">
        <f t="shared" ca="1" si="45"/>
        <v>453</v>
      </c>
      <c r="AF13" s="5">
        <f t="shared" ca="1" si="46"/>
        <v>432</v>
      </c>
      <c r="AG13" s="5">
        <f t="shared" ca="1" si="47"/>
        <v>389</v>
      </c>
      <c r="AH13" s="5">
        <f t="shared" ca="1" si="48"/>
        <v>455</v>
      </c>
      <c r="AI13" s="5">
        <f t="shared" ca="1" si="49"/>
        <v>340</v>
      </c>
      <c r="AJ13" s="5">
        <f t="shared" ca="1" si="50"/>
        <v>469</v>
      </c>
      <c r="AK13" s="5">
        <f t="shared" ca="1" si="51"/>
        <v>378</v>
      </c>
    </row>
    <row r="14" spans="1:38" x14ac:dyDescent="0.3">
      <c r="A14" s="35">
        <f>IF(Замеры!B11=0, " ", Замеры!B11)</f>
        <v>8</v>
      </c>
      <c r="B14" s="45" t="str">
        <f>Замеры!G11</f>
        <v>Группа от QF 6</v>
      </c>
      <c r="C14" s="45" t="str">
        <f>IF(Замеры!O11=0, " ", Замеры!O11)</f>
        <v>NYM</v>
      </c>
      <c r="D14" s="69">
        <f t="shared" si="27"/>
        <v>1000</v>
      </c>
      <c r="E14" s="69">
        <f t="shared" si="28"/>
        <v>0.5</v>
      </c>
      <c r="F14" s="29" t="str">
        <f t="shared" si="29"/>
        <v>-</v>
      </c>
      <c r="G14" s="29" t="str">
        <f t="shared" si="30"/>
        <v>-</v>
      </c>
      <c r="H14" s="29" t="str">
        <f t="shared" si="31"/>
        <v>-</v>
      </c>
      <c r="I14" s="29" t="str">
        <f t="shared" si="32"/>
        <v>-</v>
      </c>
      <c r="J14" s="46" t="str">
        <f t="shared" si="33"/>
        <v>-</v>
      </c>
      <c r="K14" s="29" t="str">
        <f t="shared" si="34"/>
        <v>-</v>
      </c>
      <c r="L14" s="29" t="str">
        <f t="shared" si="35"/>
        <v>-</v>
      </c>
      <c r="M14" s="29" t="str">
        <f t="shared" si="36"/>
        <v>-</v>
      </c>
      <c r="N14" s="29" t="str">
        <f t="shared" si="37"/>
        <v>-</v>
      </c>
      <c r="O14" s="29">
        <f t="shared" ca="1" si="38"/>
        <v>549</v>
      </c>
      <c r="P14" s="2" t="str">
        <f>Замеры!R11</f>
        <v>1,2,3</v>
      </c>
      <c r="S14" s="2">
        <f>Замеры!S11</f>
        <v>4</v>
      </c>
      <c r="T14" s="2" t="s">
        <v>72</v>
      </c>
      <c r="U14" s="2" t="b">
        <f t="shared" si="39"/>
        <v>0</v>
      </c>
      <c r="V14" s="2" t="b">
        <f t="shared" si="40"/>
        <v>0</v>
      </c>
      <c r="W14" s="2" t="b">
        <f t="shared" si="41"/>
        <v>0</v>
      </c>
      <c r="Y14" s="2">
        <f t="shared" ca="1" si="16"/>
        <v>45</v>
      </c>
      <c r="Z14" s="2">
        <f t="shared" ca="1" si="0"/>
        <v>45</v>
      </c>
      <c r="AA14" s="2">
        <f t="shared" ca="1" si="0"/>
        <v>41</v>
      </c>
      <c r="AB14" s="5">
        <f t="shared" ca="1" si="42"/>
        <v>420</v>
      </c>
      <c r="AC14" s="5">
        <f t="shared" ca="1" si="43"/>
        <v>505</v>
      </c>
      <c r="AD14" s="5">
        <f t="shared" ca="1" si="44"/>
        <v>480</v>
      </c>
      <c r="AE14" s="5">
        <f t="shared" ca="1" si="45"/>
        <v>429</v>
      </c>
      <c r="AF14" s="5">
        <f t="shared" ca="1" si="46"/>
        <v>462</v>
      </c>
      <c r="AG14" s="5">
        <f t="shared" ca="1" si="47"/>
        <v>466</v>
      </c>
      <c r="AH14" s="5">
        <f t="shared" ca="1" si="48"/>
        <v>559</v>
      </c>
      <c r="AI14" s="5">
        <f t="shared" ca="1" si="49"/>
        <v>489</v>
      </c>
      <c r="AJ14" s="5">
        <f t="shared" ca="1" si="50"/>
        <v>478</v>
      </c>
      <c r="AK14" s="5">
        <f t="shared" ca="1" si="51"/>
        <v>549</v>
      </c>
    </row>
    <row r="15" spans="1:38" x14ac:dyDescent="0.3">
      <c r="A15" s="35">
        <f>IF(Замеры!B12=0, " ", Замеры!B12)</f>
        <v>9</v>
      </c>
      <c r="B15" s="45" t="str">
        <f>Замеры!G12</f>
        <v>Группа от QF 7</v>
      </c>
      <c r="C15" s="45" t="str">
        <f>IF(Замеры!O12=0, " ", Замеры!O12)</f>
        <v>NYM</v>
      </c>
      <c r="D15" s="69">
        <f t="shared" si="27"/>
        <v>1000</v>
      </c>
      <c r="E15" s="69">
        <f t="shared" si="28"/>
        <v>0.5</v>
      </c>
      <c r="F15" s="29" t="str">
        <f t="shared" si="29"/>
        <v>-</v>
      </c>
      <c r="G15" s="29" t="str">
        <f t="shared" si="30"/>
        <v>-</v>
      </c>
      <c r="H15" s="29" t="str">
        <f t="shared" si="31"/>
        <v>-</v>
      </c>
      <c r="I15" s="29" t="str">
        <f t="shared" si="32"/>
        <v>-</v>
      </c>
      <c r="J15" s="46" t="str">
        <f t="shared" si="33"/>
        <v>-</v>
      </c>
      <c r="K15" s="29" t="str">
        <f t="shared" si="34"/>
        <v>-</v>
      </c>
      <c r="L15" s="29" t="str">
        <f t="shared" si="35"/>
        <v>-</v>
      </c>
      <c r="M15" s="29" t="str">
        <f t="shared" si="36"/>
        <v>-</v>
      </c>
      <c r="N15" s="29" t="str">
        <f t="shared" si="37"/>
        <v>-</v>
      </c>
      <c r="O15" s="29">
        <f t="shared" ca="1" si="38"/>
        <v>352</v>
      </c>
      <c r="P15" s="2" t="str">
        <f>Замеры!R12</f>
        <v>1,2,3</v>
      </c>
      <c r="S15" s="2">
        <f>Замеры!S12</f>
        <v>4</v>
      </c>
      <c r="T15" s="2" t="s">
        <v>72</v>
      </c>
      <c r="U15" s="2" t="b">
        <f t="shared" si="39"/>
        <v>0</v>
      </c>
      <c r="V15" s="2" t="b">
        <f t="shared" si="40"/>
        <v>0</v>
      </c>
      <c r="W15" s="2" t="b">
        <f t="shared" si="41"/>
        <v>0</v>
      </c>
      <c r="Y15" s="2">
        <f t="shared" ca="1" si="16"/>
        <v>50</v>
      </c>
      <c r="Z15" s="2">
        <f t="shared" ca="1" si="0"/>
        <v>39</v>
      </c>
      <c r="AA15" s="2">
        <f t="shared" ca="1" si="0"/>
        <v>24</v>
      </c>
      <c r="AB15" s="5">
        <f t="shared" ca="1" si="42"/>
        <v>249</v>
      </c>
      <c r="AC15" s="5">
        <f t="shared" ca="1" si="43"/>
        <v>333</v>
      </c>
      <c r="AD15" s="5">
        <f t="shared" ca="1" si="44"/>
        <v>344</v>
      </c>
      <c r="AE15" s="5">
        <f t="shared" ca="1" si="45"/>
        <v>291</v>
      </c>
      <c r="AF15" s="5">
        <f t="shared" ca="1" si="46"/>
        <v>316</v>
      </c>
      <c r="AG15" s="5">
        <f t="shared" ca="1" si="47"/>
        <v>304</v>
      </c>
      <c r="AH15" s="5">
        <f t="shared" ca="1" si="48"/>
        <v>318</v>
      </c>
      <c r="AI15" s="5">
        <f t="shared" ca="1" si="49"/>
        <v>373</v>
      </c>
      <c r="AJ15" s="5">
        <f t="shared" ca="1" si="50"/>
        <v>348</v>
      </c>
      <c r="AK15" s="5">
        <f t="shared" ca="1" si="51"/>
        <v>352</v>
      </c>
    </row>
    <row r="16" spans="1:38" x14ac:dyDescent="0.3">
      <c r="A16" s="35">
        <f>IF(Замеры!B13=0, " ", Замеры!B13)</f>
        <v>10</v>
      </c>
      <c r="B16" s="45" t="str">
        <f>Замеры!G13</f>
        <v>Группа от QD 8</v>
      </c>
      <c r="C16" s="45" t="str">
        <f>IF(Замеры!O13=0, " ", Замеры!O13)</f>
        <v>NYM</v>
      </c>
      <c r="D16" s="69">
        <f t="shared" si="27"/>
        <v>1000</v>
      </c>
      <c r="E16" s="69">
        <f t="shared" si="28"/>
        <v>0.5</v>
      </c>
      <c r="F16" s="29" t="str">
        <f t="shared" si="29"/>
        <v>-</v>
      </c>
      <c r="G16" s="29" t="str">
        <f t="shared" si="30"/>
        <v>-</v>
      </c>
      <c r="H16" s="29" t="str">
        <f t="shared" si="31"/>
        <v>-</v>
      </c>
      <c r="I16" s="29" t="str">
        <f t="shared" si="32"/>
        <v>-</v>
      </c>
      <c r="J16" s="46" t="str">
        <f t="shared" si="33"/>
        <v>-</v>
      </c>
      <c r="K16" s="29" t="str">
        <f t="shared" si="34"/>
        <v>-</v>
      </c>
      <c r="L16" s="29" t="str">
        <f t="shared" si="35"/>
        <v>-</v>
      </c>
      <c r="M16" s="29" t="str">
        <f t="shared" si="36"/>
        <v>-</v>
      </c>
      <c r="N16" s="29" t="str">
        <f t="shared" si="37"/>
        <v>-</v>
      </c>
      <c r="O16" s="29">
        <f t="shared" ca="1" si="38"/>
        <v>352</v>
      </c>
      <c r="P16" s="2" t="str">
        <f>Замеры!R13</f>
        <v>1,2,3</v>
      </c>
      <c r="S16" s="2">
        <f>Замеры!S13</f>
        <v>4</v>
      </c>
      <c r="T16" s="2" t="s">
        <v>72</v>
      </c>
      <c r="U16" s="2" t="b">
        <f t="shared" si="39"/>
        <v>0</v>
      </c>
      <c r="V16" s="2" t="b">
        <f t="shared" si="40"/>
        <v>0</v>
      </c>
      <c r="W16" s="2" t="b">
        <f t="shared" si="41"/>
        <v>0</v>
      </c>
      <c r="Y16" s="2">
        <f t="shared" ca="1" si="16"/>
        <v>33</v>
      </c>
      <c r="Z16" s="2">
        <f t="shared" ca="1" si="0"/>
        <v>38</v>
      </c>
      <c r="AA16" s="2">
        <f t="shared" ca="1" si="0"/>
        <v>26</v>
      </c>
      <c r="AB16" s="5">
        <f t="shared" ca="1" si="42"/>
        <v>338</v>
      </c>
      <c r="AC16" s="5">
        <f t="shared" ca="1" si="43"/>
        <v>401</v>
      </c>
      <c r="AD16" s="5">
        <f t="shared" ca="1" si="44"/>
        <v>268</v>
      </c>
      <c r="AE16" s="5">
        <f t="shared" ca="1" si="45"/>
        <v>399</v>
      </c>
      <c r="AF16" s="5">
        <f t="shared" ca="1" si="46"/>
        <v>400</v>
      </c>
      <c r="AG16" s="5">
        <f t="shared" ca="1" si="47"/>
        <v>308</v>
      </c>
      <c r="AH16" s="5">
        <f t="shared" ca="1" si="48"/>
        <v>373</v>
      </c>
      <c r="AI16" s="5">
        <f t="shared" ca="1" si="49"/>
        <v>339</v>
      </c>
      <c r="AJ16" s="5">
        <f t="shared" ca="1" si="50"/>
        <v>381</v>
      </c>
      <c r="AK16" s="5">
        <f t="shared" ca="1" si="51"/>
        <v>352</v>
      </c>
    </row>
    <row r="17" spans="1:37" x14ac:dyDescent="0.3">
      <c r="A17" s="35">
        <f>IF(Замеры!B14=0, " ", Замеры!B14)</f>
        <v>11</v>
      </c>
      <c r="B17" s="45" t="str">
        <f>Замеры!G14</f>
        <v>Группа от QF 9</v>
      </c>
      <c r="C17" s="45" t="str">
        <f>IF(Замеры!O14=0, " ", Замеры!O14)</f>
        <v>NYM</v>
      </c>
      <c r="D17" s="69">
        <f t="shared" si="27"/>
        <v>1000</v>
      </c>
      <c r="E17" s="69">
        <f t="shared" si="28"/>
        <v>0.5</v>
      </c>
      <c r="F17" s="29" t="str">
        <f t="shared" si="29"/>
        <v>-</v>
      </c>
      <c r="G17" s="29" t="str">
        <f t="shared" si="30"/>
        <v>-</v>
      </c>
      <c r="H17" s="29" t="str">
        <f t="shared" si="31"/>
        <v>-</v>
      </c>
      <c r="I17" s="29" t="str">
        <f t="shared" si="32"/>
        <v>-</v>
      </c>
      <c r="J17" s="46" t="str">
        <f t="shared" si="33"/>
        <v>-</v>
      </c>
      <c r="K17" s="29" t="str">
        <f t="shared" si="34"/>
        <v>-</v>
      </c>
      <c r="L17" s="29" t="str">
        <f t="shared" si="35"/>
        <v>-</v>
      </c>
      <c r="M17" s="29" t="str">
        <f t="shared" si="36"/>
        <v>-</v>
      </c>
      <c r="N17" s="29" t="str">
        <f t="shared" si="37"/>
        <v>-</v>
      </c>
      <c r="O17" s="29">
        <f t="shared" ca="1" si="38"/>
        <v>481</v>
      </c>
      <c r="P17" s="2" t="str">
        <f>Замеры!R14</f>
        <v>1,2,3</v>
      </c>
      <c r="S17" s="2">
        <f>Замеры!S14</f>
        <v>4</v>
      </c>
      <c r="T17" s="2" t="s">
        <v>72</v>
      </c>
      <c r="U17" s="2" t="b">
        <f t="shared" si="39"/>
        <v>0</v>
      </c>
      <c r="V17" s="2" t="b">
        <f t="shared" si="40"/>
        <v>0</v>
      </c>
      <c r="W17" s="2" t="b">
        <f t="shared" si="41"/>
        <v>0</v>
      </c>
      <c r="Y17" s="2">
        <f t="shared" ca="1" si="16"/>
        <v>34</v>
      </c>
      <c r="Z17" s="2">
        <f t="shared" ca="1" si="0"/>
        <v>39</v>
      </c>
      <c r="AA17" s="2">
        <f t="shared" ca="1" si="0"/>
        <v>39</v>
      </c>
      <c r="AB17" s="5">
        <f t="shared" ca="1" si="42"/>
        <v>458</v>
      </c>
      <c r="AC17" s="5">
        <f t="shared" ca="1" si="43"/>
        <v>517</v>
      </c>
      <c r="AD17" s="5">
        <f t="shared" ca="1" si="44"/>
        <v>414</v>
      </c>
      <c r="AE17" s="5">
        <f t="shared" ca="1" si="45"/>
        <v>461</v>
      </c>
      <c r="AF17" s="5">
        <f t="shared" ca="1" si="46"/>
        <v>492</v>
      </c>
      <c r="AG17" s="5">
        <f t="shared" ca="1" si="47"/>
        <v>421</v>
      </c>
      <c r="AH17" s="5">
        <f t="shared" ca="1" si="48"/>
        <v>511</v>
      </c>
      <c r="AI17" s="5">
        <f t="shared" ca="1" si="49"/>
        <v>470</v>
      </c>
      <c r="AJ17" s="5">
        <f t="shared" ca="1" si="50"/>
        <v>472</v>
      </c>
      <c r="AK17" s="5">
        <f t="shared" ca="1" si="51"/>
        <v>481</v>
      </c>
    </row>
    <row r="18" spans="1:37" x14ac:dyDescent="0.3">
      <c r="A18" s="35">
        <f>IF(Замеры!B15=0, " ", Замеры!B15)</f>
        <v>12</v>
      </c>
      <c r="B18" s="45" t="str">
        <f>Замеры!G15</f>
        <v>Группа от QD 10</v>
      </c>
      <c r="C18" s="45" t="str">
        <f>IF(Замеры!O15=0, " ", Замеры!O15)</f>
        <v>NYM</v>
      </c>
      <c r="D18" s="69">
        <f t="shared" si="27"/>
        <v>1000</v>
      </c>
      <c r="E18" s="69">
        <f t="shared" si="28"/>
        <v>0.5</v>
      </c>
      <c r="F18" s="29" t="str">
        <f t="shared" si="29"/>
        <v>-</v>
      </c>
      <c r="G18" s="29" t="str">
        <f t="shared" si="30"/>
        <v>-</v>
      </c>
      <c r="H18" s="29" t="str">
        <f t="shared" si="31"/>
        <v>-</v>
      </c>
      <c r="I18" s="29" t="str">
        <f t="shared" si="32"/>
        <v>-</v>
      </c>
      <c r="J18" s="46" t="str">
        <f t="shared" si="33"/>
        <v>-</v>
      </c>
      <c r="K18" s="29" t="str">
        <f t="shared" si="34"/>
        <v>-</v>
      </c>
      <c r="L18" s="29" t="str">
        <f t="shared" si="35"/>
        <v>-</v>
      </c>
      <c r="M18" s="29" t="str">
        <f t="shared" si="36"/>
        <v>-</v>
      </c>
      <c r="N18" s="29" t="str">
        <f t="shared" si="37"/>
        <v>-</v>
      </c>
      <c r="O18" s="29">
        <f t="shared" ca="1" si="38"/>
        <v>585</v>
      </c>
      <c r="P18" s="2" t="str">
        <f>Замеры!R15</f>
        <v>1,2,3</v>
      </c>
      <c r="S18" s="2">
        <f>Замеры!S15</f>
        <v>4</v>
      </c>
      <c r="T18" s="2" t="s">
        <v>72</v>
      </c>
      <c r="U18" s="2" t="b">
        <f t="shared" si="39"/>
        <v>0</v>
      </c>
      <c r="V18" s="2" t="b">
        <f t="shared" si="40"/>
        <v>0</v>
      </c>
      <c r="W18" s="2" t="b">
        <f t="shared" si="41"/>
        <v>0</v>
      </c>
      <c r="Y18" s="2">
        <f t="shared" ca="1" si="16"/>
        <v>41</v>
      </c>
      <c r="Z18" s="2">
        <f t="shared" ca="1" si="0"/>
        <v>20</v>
      </c>
      <c r="AA18" s="2">
        <f t="shared" ca="1" si="0"/>
        <v>45</v>
      </c>
      <c r="AB18" s="5">
        <f t="shared" ca="1" si="42"/>
        <v>535</v>
      </c>
      <c r="AC18" s="5">
        <f t="shared" ca="1" si="43"/>
        <v>536</v>
      </c>
      <c r="AD18" s="5">
        <f t="shared" ca="1" si="44"/>
        <v>545</v>
      </c>
      <c r="AE18" s="5">
        <f t="shared" ca="1" si="45"/>
        <v>500</v>
      </c>
      <c r="AF18" s="5">
        <f t="shared" ca="1" si="46"/>
        <v>457</v>
      </c>
      <c r="AG18" s="5">
        <f t="shared" ca="1" si="47"/>
        <v>569</v>
      </c>
      <c r="AH18" s="5">
        <f t="shared" ca="1" si="48"/>
        <v>591</v>
      </c>
      <c r="AI18" s="5">
        <f t="shared" ca="1" si="49"/>
        <v>585</v>
      </c>
      <c r="AJ18" s="5">
        <f t="shared" ca="1" si="50"/>
        <v>586</v>
      </c>
      <c r="AK18" s="5">
        <f t="shared" ca="1" si="51"/>
        <v>585</v>
      </c>
    </row>
    <row r="19" spans="1:37" x14ac:dyDescent="0.3">
      <c r="A19" s="35">
        <f>IF(Замеры!B16=0, " ", Замеры!B16)</f>
        <v>13</v>
      </c>
      <c r="B19" s="45" t="str">
        <f>Замеры!G16</f>
        <v>Группа от QF 11</v>
      </c>
      <c r="C19" s="45" t="str">
        <f>IF(Замеры!O16=0, " ", Замеры!O16)</f>
        <v>NYM</v>
      </c>
      <c r="D19" s="69">
        <f t="shared" si="27"/>
        <v>1000</v>
      </c>
      <c r="E19" s="69">
        <f t="shared" si="28"/>
        <v>0.5</v>
      </c>
      <c r="F19" s="29" t="str">
        <f t="shared" si="29"/>
        <v>-</v>
      </c>
      <c r="G19" s="29" t="str">
        <f t="shared" si="30"/>
        <v>-</v>
      </c>
      <c r="H19" s="29" t="str">
        <f t="shared" si="31"/>
        <v>-</v>
      </c>
      <c r="I19" s="29" t="str">
        <f t="shared" si="32"/>
        <v>-</v>
      </c>
      <c r="J19" s="46" t="str">
        <f t="shared" si="33"/>
        <v>-</v>
      </c>
      <c r="K19" s="29" t="str">
        <f t="shared" si="34"/>
        <v>-</v>
      </c>
      <c r="L19" s="29" t="str">
        <f t="shared" si="35"/>
        <v>-</v>
      </c>
      <c r="M19" s="29" t="str">
        <f t="shared" si="36"/>
        <v>-</v>
      </c>
      <c r="N19" s="29" t="str">
        <f t="shared" si="37"/>
        <v>-</v>
      </c>
      <c r="O19" s="29">
        <f t="shared" ca="1" si="38"/>
        <v>332</v>
      </c>
      <c r="P19" s="2" t="str">
        <f>Замеры!R16</f>
        <v>1,2,3</v>
      </c>
      <c r="S19" s="2">
        <f>Замеры!S16</f>
        <v>4</v>
      </c>
      <c r="T19" s="2" t="s">
        <v>72</v>
      </c>
      <c r="U19" s="2" t="b">
        <f t="shared" si="39"/>
        <v>0</v>
      </c>
      <c r="V19" s="2" t="b">
        <f t="shared" si="40"/>
        <v>0</v>
      </c>
      <c r="W19" s="2" t="b">
        <f t="shared" si="41"/>
        <v>0</v>
      </c>
      <c r="Y19" s="2">
        <f t="shared" ca="1" si="16"/>
        <v>28</v>
      </c>
      <c r="Z19" s="2">
        <f t="shared" ca="1" si="0"/>
        <v>38</v>
      </c>
      <c r="AA19" s="2">
        <f t="shared" ca="1" si="0"/>
        <v>21</v>
      </c>
      <c r="AB19" s="5">
        <f t="shared" ca="1" si="42"/>
        <v>300</v>
      </c>
      <c r="AC19" s="5">
        <f t="shared" ca="1" si="43"/>
        <v>273</v>
      </c>
      <c r="AD19" s="5">
        <f t="shared" ca="1" si="44"/>
        <v>293</v>
      </c>
      <c r="AE19" s="5">
        <f t="shared" ca="1" si="45"/>
        <v>218</v>
      </c>
      <c r="AF19" s="5">
        <f t="shared" ca="1" si="46"/>
        <v>344</v>
      </c>
      <c r="AG19" s="5">
        <f t="shared" ca="1" si="47"/>
        <v>314</v>
      </c>
      <c r="AH19" s="5">
        <f t="shared" ca="1" si="48"/>
        <v>300</v>
      </c>
      <c r="AI19" s="5">
        <f t="shared" ca="1" si="49"/>
        <v>330</v>
      </c>
      <c r="AJ19" s="5">
        <f t="shared" ca="1" si="50"/>
        <v>224</v>
      </c>
      <c r="AK19" s="5">
        <f t="shared" ca="1" si="51"/>
        <v>332</v>
      </c>
    </row>
    <row r="20" spans="1:37" x14ac:dyDescent="0.3">
      <c r="A20" s="35">
        <f>IF(Замеры!B17=0, " ", Замеры!B17)</f>
        <v>14</v>
      </c>
      <c r="B20" s="45" t="str">
        <f>Замеры!G17</f>
        <v>Группа от QF 12</v>
      </c>
      <c r="C20" s="45" t="str">
        <f>IF(Замеры!O17=0, " ", Замеры!O17)</f>
        <v>NYM</v>
      </c>
      <c r="D20" s="69">
        <f t="shared" si="27"/>
        <v>1000</v>
      </c>
      <c r="E20" s="69">
        <f t="shared" si="28"/>
        <v>0.5</v>
      </c>
      <c r="F20" s="29" t="str">
        <f t="shared" si="29"/>
        <v>-</v>
      </c>
      <c r="G20" s="29" t="str">
        <f t="shared" si="30"/>
        <v>-</v>
      </c>
      <c r="H20" s="29" t="str">
        <f t="shared" si="31"/>
        <v>-</v>
      </c>
      <c r="I20" s="29" t="str">
        <f t="shared" si="32"/>
        <v>-</v>
      </c>
      <c r="J20" s="46" t="str">
        <f t="shared" si="33"/>
        <v>-</v>
      </c>
      <c r="K20" s="29" t="str">
        <f t="shared" si="34"/>
        <v>-</v>
      </c>
      <c r="L20" s="29" t="str">
        <f t="shared" si="35"/>
        <v>-</v>
      </c>
      <c r="M20" s="29" t="str">
        <f t="shared" si="36"/>
        <v>-</v>
      </c>
      <c r="N20" s="29" t="str">
        <f t="shared" si="37"/>
        <v>-</v>
      </c>
      <c r="O20" s="29">
        <f t="shared" ca="1" si="38"/>
        <v>396</v>
      </c>
      <c r="P20" s="2" t="str">
        <f>Замеры!R17</f>
        <v>1,2,3</v>
      </c>
      <c r="S20" s="2">
        <f>Замеры!S17</f>
        <v>4</v>
      </c>
      <c r="T20" s="2" t="s">
        <v>72</v>
      </c>
      <c r="U20" s="2" t="b">
        <f t="shared" si="39"/>
        <v>0</v>
      </c>
      <c r="V20" s="2" t="b">
        <f t="shared" si="40"/>
        <v>0</v>
      </c>
      <c r="W20" s="2" t="b">
        <f t="shared" si="41"/>
        <v>0</v>
      </c>
      <c r="Y20" s="2">
        <f t="shared" ca="1" si="16"/>
        <v>44</v>
      </c>
      <c r="Z20" s="2">
        <f t="shared" ca="1" si="0"/>
        <v>30</v>
      </c>
      <c r="AA20" s="2">
        <f t="shared" ca="1" si="0"/>
        <v>37</v>
      </c>
      <c r="AB20" s="5">
        <f t="shared" ca="1" si="42"/>
        <v>489</v>
      </c>
      <c r="AC20" s="5">
        <f t="shared" ca="1" si="43"/>
        <v>421</v>
      </c>
      <c r="AD20" s="5">
        <f t="shared" ca="1" si="44"/>
        <v>440</v>
      </c>
      <c r="AE20" s="5">
        <f t="shared" ca="1" si="45"/>
        <v>470</v>
      </c>
      <c r="AF20" s="5">
        <f t="shared" ca="1" si="46"/>
        <v>509</v>
      </c>
      <c r="AG20" s="5">
        <f t="shared" ca="1" si="47"/>
        <v>510</v>
      </c>
      <c r="AH20" s="5">
        <f t="shared" ca="1" si="48"/>
        <v>422</v>
      </c>
      <c r="AI20" s="5">
        <f t="shared" ca="1" si="49"/>
        <v>431</v>
      </c>
      <c r="AJ20" s="5">
        <f t="shared" ca="1" si="50"/>
        <v>428</v>
      </c>
      <c r="AK20" s="5">
        <f t="shared" ca="1" si="51"/>
        <v>396</v>
      </c>
    </row>
    <row r="21" spans="1:37" x14ac:dyDescent="0.3">
      <c r="A21" s="35">
        <f>IF(Замеры!B18=0, " ", Замеры!B18)</f>
        <v>15</v>
      </c>
      <c r="B21" s="45" t="str">
        <f>Замеры!G18</f>
        <v>Группа от QF 13</v>
      </c>
      <c r="C21" s="45" t="str">
        <f>IF(Замеры!O18=0, " ", Замеры!O18)</f>
        <v>NYM</v>
      </c>
      <c r="D21" s="69">
        <f t="shared" si="27"/>
        <v>1000</v>
      </c>
      <c r="E21" s="69">
        <f t="shared" si="28"/>
        <v>0.5</v>
      </c>
      <c r="F21" s="29" t="str">
        <f t="shared" si="29"/>
        <v>-</v>
      </c>
      <c r="G21" s="29" t="str">
        <f t="shared" si="30"/>
        <v>-</v>
      </c>
      <c r="H21" s="29" t="str">
        <f t="shared" si="31"/>
        <v>-</v>
      </c>
      <c r="I21" s="29" t="str">
        <f t="shared" si="32"/>
        <v>-</v>
      </c>
      <c r="J21" s="46" t="str">
        <f t="shared" si="33"/>
        <v>-</v>
      </c>
      <c r="K21" s="29" t="str">
        <f t="shared" si="34"/>
        <v>-</v>
      </c>
      <c r="L21" s="29" t="str">
        <f t="shared" si="35"/>
        <v>-</v>
      </c>
      <c r="M21" s="29" t="str">
        <f t="shared" si="36"/>
        <v>-</v>
      </c>
      <c r="N21" s="29" t="str">
        <f t="shared" si="37"/>
        <v>-</v>
      </c>
      <c r="O21" s="29">
        <f t="shared" ca="1" si="38"/>
        <v>385</v>
      </c>
      <c r="P21" s="2" t="str">
        <f>Замеры!R18</f>
        <v>1,2,3</v>
      </c>
      <c r="S21" s="2">
        <f>Замеры!S18</f>
        <v>4</v>
      </c>
      <c r="T21" s="2" t="s">
        <v>72</v>
      </c>
      <c r="U21" s="2" t="b">
        <f t="shared" si="39"/>
        <v>0</v>
      </c>
      <c r="V21" s="2" t="b">
        <f t="shared" si="40"/>
        <v>0</v>
      </c>
      <c r="W21" s="2" t="b">
        <f t="shared" si="41"/>
        <v>0</v>
      </c>
      <c r="Y21" s="2">
        <f t="shared" ca="1" si="16"/>
        <v>44</v>
      </c>
      <c r="Z21" s="2">
        <f t="shared" ca="1" si="0"/>
        <v>23</v>
      </c>
      <c r="AA21" s="2">
        <f t="shared" ca="1" si="0"/>
        <v>26</v>
      </c>
      <c r="AB21" s="5">
        <f t="shared" ca="1" si="42"/>
        <v>294</v>
      </c>
      <c r="AC21" s="5">
        <f t="shared" ca="1" si="43"/>
        <v>266</v>
      </c>
      <c r="AD21" s="5">
        <f t="shared" ca="1" si="44"/>
        <v>407</v>
      </c>
      <c r="AE21" s="5">
        <f t="shared" ca="1" si="45"/>
        <v>345</v>
      </c>
      <c r="AF21" s="5">
        <f t="shared" ca="1" si="46"/>
        <v>334</v>
      </c>
      <c r="AG21" s="5">
        <f t="shared" ca="1" si="47"/>
        <v>376</v>
      </c>
      <c r="AH21" s="5">
        <f t="shared" ca="1" si="48"/>
        <v>384</v>
      </c>
      <c r="AI21" s="5">
        <f t="shared" ca="1" si="49"/>
        <v>392</v>
      </c>
      <c r="AJ21" s="5">
        <f t="shared" ca="1" si="50"/>
        <v>357</v>
      </c>
      <c r="AK21" s="5">
        <f t="shared" ca="1" si="51"/>
        <v>385</v>
      </c>
    </row>
    <row r="22" spans="1:37" x14ac:dyDescent="0.3">
      <c r="A22" s="35">
        <f>IF(Замеры!B19=0, " ", Замеры!B19)</f>
        <v>16</v>
      </c>
      <c r="B22" s="45" t="str">
        <f>Замеры!G19</f>
        <v>Группа от QF 14</v>
      </c>
      <c r="C22" s="45" t="str">
        <f>IF(Замеры!O19=0, " ", Замеры!O19)</f>
        <v>NYM</v>
      </c>
      <c r="D22" s="69">
        <f t="shared" si="27"/>
        <v>1000</v>
      </c>
      <c r="E22" s="69">
        <f t="shared" si="28"/>
        <v>0.5</v>
      </c>
      <c r="F22" s="29" t="str">
        <f t="shared" si="29"/>
        <v>-</v>
      </c>
      <c r="G22" s="29" t="str">
        <f t="shared" si="30"/>
        <v>-</v>
      </c>
      <c r="H22" s="29" t="str">
        <f t="shared" si="31"/>
        <v>-</v>
      </c>
      <c r="I22" s="29" t="str">
        <f t="shared" si="32"/>
        <v>-</v>
      </c>
      <c r="J22" s="46" t="str">
        <f t="shared" si="33"/>
        <v>-</v>
      </c>
      <c r="K22" s="29" t="str">
        <f t="shared" si="34"/>
        <v>-</v>
      </c>
      <c r="L22" s="29" t="str">
        <f t="shared" si="35"/>
        <v>-</v>
      </c>
      <c r="M22" s="29" t="str">
        <f t="shared" si="36"/>
        <v>-</v>
      </c>
      <c r="N22" s="29" t="str">
        <f t="shared" si="37"/>
        <v>-</v>
      </c>
      <c r="O22" s="29">
        <f t="shared" ca="1" si="38"/>
        <v>426</v>
      </c>
      <c r="P22" s="2" t="str">
        <f>Замеры!R19</f>
        <v>1,2,3</v>
      </c>
      <c r="S22" s="2">
        <f>Замеры!S19</f>
        <v>4</v>
      </c>
      <c r="T22" s="2" t="s">
        <v>72</v>
      </c>
      <c r="U22" s="2" t="b">
        <f t="shared" si="39"/>
        <v>0</v>
      </c>
      <c r="V22" s="2" t="b">
        <f t="shared" si="40"/>
        <v>0</v>
      </c>
      <c r="W22" s="2" t="b">
        <f t="shared" si="41"/>
        <v>0</v>
      </c>
      <c r="Y22" s="2">
        <f t="shared" ca="1" si="16"/>
        <v>50</v>
      </c>
      <c r="Z22" s="2">
        <f t="shared" ca="1" si="16"/>
        <v>21</v>
      </c>
      <c r="AA22" s="2">
        <f t="shared" ca="1" si="16"/>
        <v>34</v>
      </c>
      <c r="AB22" s="5">
        <f t="shared" ca="1" si="42"/>
        <v>412</v>
      </c>
      <c r="AC22" s="5">
        <f t="shared" ca="1" si="43"/>
        <v>424</v>
      </c>
      <c r="AD22" s="5">
        <f t="shared" ca="1" si="44"/>
        <v>345</v>
      </c>
      <c r="AE22" s="5">
        <f t="shared" ca="1" si="45"/>
        <v>473</v>
      </c>
      <c r="AF22" s="5">
        <f t="shared" ca="1" si="46"/>
        <v>456</v>
      </c>
      <c r="AG22" s="5">
        <f t="shared" ca="1" si="47"/>
        <v>450</v>
      </c>
      <c r="AH22" s="5">
        <f t="shared" ca="1" si="48"/>
        <v>456</v>
      </c>
      <c r="AI22" s="5">
        <f t="shared" ca="1" si="49"/>
        <v>402</v>
      </c>
      <c r="AJ22" s="5">
        <f t="shared" ca="1" si="50"/>
        <v>424</v>
      </c>
      <c r="AK22" s="5">
        <f t="shared" ca="1" si="51"/>
        <v>426</v>
      </c>
    </row>
    <row r="23" spans="1:37" x14ac:dyDescent="0.3">
      <c r="A23" s="35">
        <f>IF(Замеры!B20=0, " ", Замеры!B20)</f>
        <v>17</v>
      </c>
      <c r="B23" s="45" t="str">
        <f>Замеры!G20</f>
        <v>Группа от QF 15</v>
      </c>
      <c r="C23" s="45" t="str">
        <f>IF(Замеры!O20=0, " ", Замеры!O20)</f>
        <v>NYM</v>
      </c>
      <c r="D23" s="69">
        <f t="shared" si="27"/>
        <v>1000</v>
      </c>
      <c r="E23" s="69">
        <f t="shared" si="28"/>
        <v>0.5</v>
      </c>
      <c r="F23" s="29" t="str">
        <f t="shared" si="29"/>
        <v>-</v>
      </c>
      <c r="G23" s="29" t="str">
        <f t="shared" si="30"/>
        <v>-</v>
      </c>
      <c r="H23" s="29" t="str">
        <f t="shared" si="31"/>
        <v>-</v>
      </c>
      <c r="I23" s="29" t="str">
        <f t="shared" si="32"/>
        <v>-</v>
      </c>
      <c r="J23" s="46" t="str">
        <f t="shared" si="33"/>
        <v>-</v>
      </c>
      <c r="K23" s="29" t="str">
        <f t="shared" si="34"/>
        <v>-</v>
      </c>
      <c r="L23" s="29" t="str">
        <f t="shared" si="35"/>
        <v>-</v>
      </c>
      <c r="M23" s="29" t="str">
        <f t="shared" si="36"/>
        <v>-</v>
      </c>
      <c r="N23" s="29" t="str">
        <f t="shared" si="37"/>
        <v>-</v>
      </c>
      <c r="O23" s="29">
        <f t="shared" ca="1" si="38"/>
        <v>488</v>
      </c>
      <c r="P23" s="2" t="str">
        <f>Замеры!R20</f>
        <v>1,2,3</v>
      </c>
      <c r="S23" s="2">
        <f>Замеры!S20</f>
        <v>4</v>
      </c>
      <c r="T23" s="2" t="s">
        <v>72</v>
      </c>
      <c r="U23" s="2" t="b">
        <f t="shared" si="39"/>
        <v>0</v>
      </c>
      <c r="V23" s="2" t="b">
        <f t="shared" si="40"/>
        <v>0</v>
      </c>
      <c r="W23" s="2" t="b">
        <f t="shared" si="41"/>
        <v>0</v>
      </c>
      <c r="Y23" s="2">
        <f t="shared" ca="1" si="16"/>
        <v>43</v>
      </c>
      <c r="Z23" s="2">
        <f t="shared" ca="1" si="16"/>
        <v>22</v>
      </c>
      <c r="AA23" s="2">
        <f t="shared" ca="1" si="16"/>
        <v>36</v>
      </c>
      <c r="AB23" s="5">
        <f t="shared" ca="1" si="42"/>
        <v>492</v>
      </c>
      <c r="AC23" s="5">
        <f t="shared" ca="1" si="43"/>
        <v>502</v>
      </c>
      <c r="AD23" s="5">
        <f t="shared" ca="1" si="44"/>
        <v>487</v>
      </c>
      <c r="AE23" s="5">
        <f t="shared" ca="1" si="45"/>
        <v>494</v>
      </c>
      <c r="AF23" s="5">
        <f t="shared" ca="1" si="46"/>
        <v>404</v>
      </c>
      <c r="AG23" s="5">
        <f t="shared" ca="1" si="47"/>
        <v>381</v>
      </c>
      <c r="AH23" s="5">
        <f t="shared" ca="1" si="48"/>
        <v>450</v>
      </c>
      <c r="AI23" s="5">
        <f t="shared" ca="1" si="49"/>
        <v>411</v>
      </c>
      <c r="AJ23" s="5">
        <f t="shared" ca="1" si="50"/>
        <v>402</v>
      </c>
      <c r="AK23" s="5">
        <f t="shared" ca="1" si="51"/>
        <v>488</v>
      </c>
    </row>
    <row r="24" spans="1:37" x14ac:dyDescent="0.3">
      <c r="A24" s="35">
        <f>IF(Замеры!B21=0, " ", Замеры!B21)</f>
        <v>18</v>
      </c>
      <c r="B24" s="45" t="str">
        <f>Замеры!G21</f>
        <v>Группа от QF 16</v>
      </c>
      <c r="C24" s="45" t="str">
        <f>IF(Замеры!O21=0, " ", Замеры!O21)</f>
        <v>NYM</v>
      </c>
      <c r="D24" s="69">
        <f t="shared" si="27"/>
        <v>1000</v>
      </c>
      <c r="E24" s="69">
        <f t="shared" si="28"/>
        <v>0.5</v>
      </c>
      <c r="F24" s="29" t="str">
        <f t="shared" si="29"/>
        <v>-</v>
      </c>
      <c r="G24" s="29" t="str">
        <f t="shared" si="30"/>
        <v>-</v>
      </c>
      <c r="H24" s="29" t="str">
        <f t="shared" si="31"/>
        <v>-</v>
      </c>
      <c r="I24" s="29" t="str">
        <f t="shared" si="32"/>
        <v>-</v>
      </c>
      <c r="J24" s="46" t="str">
        <f t="shared" si="33"/>
        <v>-</v>
      </c>
      <c r="K24" s="29" t="str">
        <f t="shared" si="34"/>
        <v>-</v>
      </c>
      <c r="L24" s="29" t="str">
        <f t="shared" si="35"/>
        <v>-</v>
      </c>
      <c r="M24" s="29" t="str">
        <f t="shared" si="36"/>
        <v>-</v>
      </c>
      <c r="N24" s="29" t="str">
        <f t="shared" si="37"/>
        <v>-</v>
      </c>
      <c r="O24" s="29">
        <f t="shared" ca="1" si="38"/>
        <v>513</v>
      </c>
      <c r="P24" s="2" t="str">
        <f>Замеры!R21</f>
        <v>1,2,3</v>
      </c>
      <c r="S24" s="2">
        <f>Замеры!S21</f>
        <v>4</v>
      </c>
      <c r="T24" s="2" t="s">
        <v>72</v>
      </c>
      <c r="U24" s="2" t="b">
        <f t="shared" si="39"/>
        <v>0</v>
      </c>
      <c r="V24" s="2" t="b">
        <f t="shared" si="40"/>
        <v>0</v>
      </c>
      <c r="W24" s="2" t="b">
        <f t="shared" si="41"/>
        <v>0</v>
      </c>
      <c r="Y24" s="2">
        <f t="shared" ca="1" si="16"/>
        <v>43</v>
      </c>
      <c r="Z24" s="2">
        <f t="shared" ca="1" si="16"/>
        <v>31</v>
      </c>
      <c r="AA24" s="2">
        <f t="shared" ca="1" si="16"/>
        <v>50</v>
      </c>
      <c r="AB24" s="5">
        <f t="shared" ca="1" si="42"/>
        <v>639</v>
      </c>
      <c r="AC24" s="5">
        <f t="shared" ca="1" si="43"/>
        <v>511</v>
      </c>
      <c r="AD24" s="5">
        <f t="shared" ca="1" si="44"/>
        <v>605</v>
      </c>
      <c r="AE24" s="5">
        <f t="shared" ca="1" si="45"/>
        <v>631</v>
      </c>
      <c r="AF24" s="5">
        <f t="shared" ca="1" si="46"/>
        <v>630</v>
      </c>
      <c r="AG24" s="5">
        <f t="shared" ca="1" si="47"/>
        <v>608</v>
      </c>
      <c r="AH24" s="5">
        <f t="shared" ca="1" si="48"/>
        <v>589</v>
      </c>
      <c r="AI24" s="5">
        <f t="shared" ca="1" si="49"/>
        <v>547</v>
      </c>
      <c r="AJ24" s="5">
        <f t="shared" ca="1" si="50"/>
        <v>528</v>
      </c>
      <c r="AK24" s="5">
        <f t="shared" ca="1" si="51"/>
        <v>513</v>
      </c>
    </row>
    <row r="25" spans="1:37" x14ac:dyDescent="0.3">
      <c r="A25" s="35">
        <f>IF(Замеры!B22=0, " ", Замеры!B22)</f>
        <v>19</v>
      </c>
      <c r="B25" s="45" t="str">
        <f>Замеры!G23</f>
        <v>Группа от QF 17</v>
      </c>
      <c r="C25" s="45" t="str">
        <f>IF(Замеры!O23=0, " ", Замеры!O23)</f>
        <v>NYM</v>
      </c>
      <c r="D25" s="69">
        <f t="shared" si="27"/>
        <v>1000</v>
      </c>
      <c r="E25" s="69">
        <f t="shared" si="28"/>
        <v>0.5</v>
      </c>
      <c r="F25" s="29" t="str">
        <f t="shared" si="29"/>
        <v>-</v>
      </c>
      <c r="G25" s="29" t="str">
        <f t="shared" si="30"/>
        <v>-</v>
      </c>
      <c r="H25" s="29" t="str">
        <f t="shared" si="31"/>
        <v>-</v>
      </c>
      <c r="I25" s="29" t="str">
        <f t="shared" si="32"/>
        <v>-</v>
      </c>
      <c r="J25" s="46" t="str">
        <f t="shared" si="33"/>
        <v>-</v>
      </c>
      <c r="K25" s="29" t="str">
        <f t="shared" si="34"/>
        <v>-</v>
      </c>
      <c r="L25" s="29" t="str">
        <f t="shared" si="35"/>
        <v>-</v>
      </c>
      <c r="M25" s="29" t="str">
        <f t="shared" si="36"/>
        <v>-</v>
      </c>
      <c r="N25" s="29" t="str">
        <f t="shared" si="37"/>
        <v>-</v>
      </c>
      <c r="O25" s="29">
        <f t="shared" ca="1" si="38"/>
        <v>441</v>
      </c>
      <c r="P25" s="2" t="str">
        <f>Замеры!R23</f>
        <v>1,2,3</v>
      </c>
      <c r="S25" s="2">
        <f>Замеры!S23</f>
        <v>4</v>
      </c>
      <c r="T25" s="2" t="s">
        <v>72</v>
      </c>
      <c r="U25" s="2" t="b">
        <f t="shared" si="39"/>
        <v>0</v>
      </c>
      <c r="V25" s="2" t="b">
        <f t="shared" si="40"/>
        <v>0</v>
      </c>
      <c r="W25" s="2" t="b">
        <f t="shared" si="41"/>
        <v>0</v>
      </c>
      <c r="Y25" s="2">
        <f t="shared" ca="1" si="16"/>
        <v>37</v>
      </c>
      <c r="Z25" s="2">
        <f t="shared" ca="1" si="16"/>
        <v>46</v>
      </c>
      <c r="AA25" s="2">
        <f t="shared" ca="1" si="16"/>
        <v>38</v>
      </c>
      <c r="AB25" s="5">
        <f t="shared" ca="1" si="42"/>
        <v>408</v>
      </c>
      <c r="AC25" s="5">
        <f t="shared" ca="1" si="43"/>
        <v>395</v>
      </c>
      <c r="AD25" s="5">
        <f t="shared" ca="1" si="44"/>
        <v>515</v>
      </c>
      <c r="AE25" s="5">
        <f t="shared" ca="1" si="45"/>
        <v>424</v>
      </c>
      <c r="AF25" s="5">
        <f t="shared" ca="1" si="46"/>
        <v>477</v>
      </c>
      <c r="AG25" s="5">
        <f t="shared" ca="1" si="47"/>
        <v>454</v>
      </c>
      <c r="AH25" s="5">
        <f t="shared" ca="1" si="48"/>
        <v>450</v>
      </c>
      <c r="AI25" s="5">
        <f t="shared" ca="1" si="49"/>
        <v>500</v>
      </c>
      <c r="AJ25" s="5">
        <f t="shared" ca="1" si="50"/>
        <v>516</v>
      </c>
      <c r="AK25" s="5">
        <f t="shared" ca="1" si="51"/>
        <v>441</v>
      </c>
    </row>
    <row r="26" spans="1:37" x14ac:dyDescent="0.3">
      <c r="A26" s="35">
        <f>IF(Замеры!B23=0, " ", Замеры!B23)</f>
        <v>20</v>
      </c>
      <c r="B26" s="45" t="str">
        <f>Замеры!G24</f>
        <v>Группа от QF 18</v>
      </c>
      <c r="C26" s="45" t="str">
        <f>IF(Замеры!O24=0, " ", Замеры!O24)</f>
        <v>NYM</v>
      </c>
      <c r="D26" s="69">
        <f t="shared" si="27"/>
        <v>1000</v>
      </c>
      <c r="E26" s="69">
        <f t="shared" si="28"/>
        <v>0.5</v>
      </c>
      <c r="F26" s="29" t="str">
        <f t="shared" si="29"/>
        <v>-</v>
      </c>
      <c r="G26" s="29" t="str">
        <f t="shared" si="30"/>
        <v>-</v>
      </c>
      <c r="H26" s="29" t="str">
        <f t="shared" si="31"/>
        <v>-</v>
      </c>
      <c r="I26" s="29" t="str">
        <f t="shared" si="32"/>
        <v>-</v>
      </c>
      <c r="J26" s="46" t="str">
        <f t="shared" si="33"/>
        <v>-</v>
      </c>
      <c r="K26" s="29" t="str">
        <f t="shared" si="34"/>
        <v>-</v>
      </c>
      <c r="L26" s="29" t="str">
        <f t="shared" si="35"/>
        <v>-</v>
      </c>
      <c r="M26" s="29" t="str">
        <f t="shared" si="36"/>
        <v>-</v>
      </c>
      <c r="N26" s="29" t="str">
        <f t="shared" si="37"/>
        <v>-</v>
      </c>
      <c r="O26" s="29">
        <f t="shared" ca="1" si="38"/>
        <v>511</v>
      </c>
      <c r="P26" s="2" t="str">
        <f>Замеры!R24</f>
        <v>1</v>
      </c>
      <c r="S26" s="2">
        <f>Замеры!S24</f>
        <v>4</v>
      </c>
      <c r="T26" s="2" t="s">
        <v>72</v>
      </c>
      <c r="U26" s="2" t="b">
        <f t="shared" si="39"/>
        <v>0</v>
      </c>
      <c r="V26" s="2" t="b">
        <f t="shared" si="40"/>
        <v>0</v>
      </c>
      <c r="W26" s="2" t="b">
        <f t="shared" si="41"/>
        <v>0</v>
      </c>
      <c r="Y26" s="2">
        <f t="shared" ca="1" si="16"/>
        <v>38</v>
      </c>
      <c r="Z26" s="2">
        <f t="shared" ca="1" si="16"/>
        <v>32</v>
      </c>
      <c r="AA26" s="2">
        <f t="shared" ca="1" si="16"/>
        <v>45</v>
      </c>
      <c r="AB26" s="5">
        <f t="shared" ca="1" si="42"/>
        <v>534</v>
      </c>
      <c r="AC26" s="5">
        <f t="shared" ca="1" si="43"/>
        <v>597</v>
      </c>
      <c r="AD26" s="5">
        <f t="shared" ca="1" si="44"/>
        <v>589</v>
      </c>
      <c r="AE26" s="5">
        <f t="shared" ca="1" si="45"/>
        <v>586</v>
      </c>
      <c r="AF26" s="5">
        <f t="shared" ca="1" si="46"/>
        <v>600</v>
      </c>
      <c r="AG26" s="5">
        <f t="shared" ca="1" si="47"/>
        <v>598</v>
      </c>
      <c r="AH26" s="5">
        <f t="shared" ca="1" si="48"/>
        <v>473</v>
      </c>
      <c r="AI26" s="5">
        <f t="shared" ca="1" si="49"/>
        <v>564</v>
      </c>
      <c r="AJ26" s="5">
        <f t="shared" ca="1" si="50"/>
        <v>495</v>
      </c>
      <c r="AK26" s="5">
        <f t="shared" ca="1" si="51"/>
        <v>511</v>
      </c>
    </row>
    <row r="27" spans="1:37" x14ac:dyDescent="0.3">
      <c r="A27" s="35">
        <f>IF(Замеры!B24=0, " ", Замеры!B24)</f>
        <v>21</v>
      </c>
      <c r="B27" s="45" t="str">
        <f>Замеры!G25</f>
        <v>Группа от QF 19</v>
      </c>
      <c r="C27" s="45" t="str">
        <f>IF(Замеры!O25=0, " ", Замеры!O25)</f>
        <v>NYM</v>
      </c>
      <c r="D27" s="69">
        <f t="shared" si="27"/>
        <v>1000</v>
      </c>
      <c r="E27" s="69">
        <f t="shared" si="28"/>
        <v>0.5</v>
      </c>
      <c r="F27" s="29" t="str">
        <f t="shared" si="29"/>
        <v>-</v>
      </c>
      <c r="G27" s="29" t="str">
        <f t="shared" si="30"/>
        <v>-</v>
      </c>
      <c r="H27" s="29" t="str">
        <f t="shared" si="31"/>
        <v>-</v>
      </c>
      <c r="I27" s="29" t="str">
        <f t="shared" si="32"/>
        <v>-</v>
      </c>
      <c r="J27" s="46" t="str">
        <f t="shared" si="33"/>
        <v>-</v>
      </c>
      <c r="K27" s="29" t="str">
        <f t="shared" si="34"/>
        <v>-</v>
      </c>
      <c r="L27" s="29" t="str">
        <f t="shared" si="35"/>
        <v>-</v>
      </c>
      <c r="M27" s="29" t="str">
        <f t="shared" si="36"/>
        <v>-</v>
      </c>
      <c r="N27" s="29" t="str">
        <f t="shared" si="37"/>
        <v>-</v>
      </c>
      <c r="O27" s="29">
        <f t="shared" ca="1" si="38"/>
        <v>620</v>
      </c>
      <c r="P27" s="2" t="str">
        <f>Замеры!R25</f>
        <v>1,2,3</v>
      </c>
      <c r="S27" s="2">
        <f>Замеры!S25</f>
        <v>4</v>
      </c>
      <c r="T27" s="2" t="s">
        <v>72</v>
      </c>
      <c r="U27" s="2" t="b">
        <f t="shared" si="39"/>
        <v>0</v>
      </c>
      <c r="V27" s="2" t="b">
        <f t="shared" si="40"/>
        <v>0</v>
      </c>
      <c r="W27" s="2" t="b">
        <f t="shared" si="41"/>
        <v>0</v>
      </c>
      <c r="Y27" s="2">
        <f t="shared" ca="1" si="16"/>
        <v>50</v>
      </c>
      <c r="Z27" s="2">
        <f t="shared" ca="1" si="16"/>
        <v>44</v>
      </c>
      <c r="AA27" s="2">
        <f t="shared" ca="1" si="16"/>
        <v>50</v>
      </c>
      <c r="AB27" s="5">
        <f t="shared" ca="1" si="42"/>
        <v>588</v>
      </c>
      <c r="AC27" s="5">
        <f t="shared" ca="1" si="43"/>
        <v>577</v>
      </c>
      <c r="AD27" s="5">
        <f t="shared" ca="1" si="44"/>
        <v>583</v>
      </c>
      <c r="AE27" s="5">
        <f t="shared" ca="1" si="45"/>
        <v>557</v>
      </c>
      <c r="AF27" s="5">
        <f t="shared" ca="1" si="46"/>
        <v>582</v>
      </c>
      <c r="AG27" s="5">
        <f t="shared" ca="1" si="47"/>
        <v>572</v>
      </c>
      <c r="AH27" s="5">
        <f t="shared" ca="1" si="48"/>
        <v>556</v>
      </c>
      <c r="AI27" s="5">
        <f t="shared" ca="1" si="49"/>
        <v>593</v>
      </c>
      <c r="AJ27" s="5">
        <f t="shared" ca="1" si="50"/>
        <v>523</v>
      </c>
      <c r="AK27" s="5">
        <f t="shared" ca="1" si="51"/>
        <v>620</v>
      </c>
    </row>
    <row r="28" spans="1:37" x14ac:dyDescent="0.3">
      <c r="A28" s="35">
        <f>IF(Замеры!B25=0, " ", Замеры!B25)</f>
        <v>22</v>
      </c>
      <c r="B28" s="45">
        <f>Замеры!G28</f>
        <v>0</v>
      </c>
      <c r="C28" s="45" t="str">
        <f>IF(Замеры!O28=0, " ", Замеры!O28)</f>
        <v>NYM</v>
      </c>
      <c r="D28" s="69">
        <f t="shared" ref="D28:D74" si="52">IF(P28=0, " ", 1000)</f>
        <v>1000</v>
      </c>
      <c r="E28" s="69">
        <f t="shared" ref="E28:E74" si="53">IF(P28=0, " ", 0.5)</f>
        <v>0.5</v>
      </c>
      <c r="F28" s="29" t="str">
        <f t="shared" si="3"/>
        <v>-</v>
      </c>
      <c r="G28" s="29" t="str">
        <f t="shared" si="4"/>
        <v>-</v>
      </c>
      <c r="H28" s="29" t="str">
        <f t="shared" si="5"/>
        <v>-</v>
      </c>
      <c r="I28" s="29" t="str">
        <f t="shared" si="6"/>
        <v>-</v>
      </c>
      <c r="J28" s="46" t="str">
        <f t="shared" si="7"/>
        <v>-</v>
      </c>
      <c r="K28" s="29" t="str">
        <f t="shared" si="8"/>
        <v>-</v>
      </c>
      <c r="L28" s="29" t="str">
        <f t="shared" si="9"/>
        <v>-</v>
      </c>
      <c r="M28" s="29" t="str">
        <f t="shared" si="10"/>
        <v>-</v>
      </c>
      <c r="N28" s="29" t="str">
        <f t="shared" si="11"/>
        <v>-</v>
      </c>
      <c r="O28" s="29" t="str">
        <f t="shared" si="12"/>
        <v>-</v>
      </c>
      <c r="P28" s="2" t="str">
        <f>Замеры!R28</f>
        <v>1,2,3</v>
      </c>
      <c r="S28" s="2" t="str">
        <f>Замеры!S28</f>
        <v>4</v>
      </c>
      <c r="T28" s="2" t="s">
        <v>72</v>
      </c>
      <c r="U28" s="2" t="b">
        <f t="shared" si="13"/>
        <v>0</v>
      </c>
      <c r="V28" s="2" t="b">
        <f t="shared" si="14"/>
        <v>0</v>
      </c>
      <c r="W28" s="2" t="b">
        <f t="shared" si="15"/>
        <v>0</v>
      </c>
      <c r="Y28" s="2">
        <f t="shared" ca="1" si="16"/>
        <v>40</v>
      </c>
      <c r="Z28" s="2">
        <f t="shared" ca="1" si="16"/>
        <v>33</v>
      </c>
      <c r="AA28" s="2">
        <f t="shared" ca="1" si="16"/>
        <v>43</v>
      </c>
      <c r="AB28" s="5">
        <f t="shared" ca="1" si="17"/>
        <v>551</v>
      </c>
      <c r="AC28" s="5">
        <f t="shared" ca="1" si="18"/>
        <v>554</v>
      </c>
      <c r="AD28" s="5">
        <f t="shared" ca="1" si="19"/>
        <v>526</v>
      </c>
      <c r="AE28" s="5">
        <f t="shared" ca="1" si="20"/>
        <v>451</v>
      </c>
      <c r="AF28" s="5">
        <f t="shared" ca="1" si="21"/>
        <v>519</v>
      </c>
      <c r="AG28" s="5">
        <f t="shared" ca="1" si="22"/>
        <v>572</v>
      </c>
      <c r="AH28" s="5">
        <f t="shared" ca="1" si="23"/>
        <v>465</v>
      </c>
      <c r="AI28" s="5">
        <f t="shared" ca="1" si="24"/>
        <v>560</v>
      </c>
      <c r="AJ28" s="5">
        <f t="shared" ca="1" si="25"/>
        <v>545</v>
      </c>
      <c r="AK28" s="5">
        <f t="shared" ca="1" si="26"/>
        <v>503</v>
      </c>
    </row>
    <row r="29" spans="1:37" x14ac:dyDescent="0.3">
      <c r="A29" s="35">
        <f>IF(Замеры!B26=0, " ", Замеры!B26)</f>
        <v>23</v>
      </c>
      <c r="B29" s="45">
        <f>Замеры!G29</f>
        <v>0</v>
      </c>
      <c r="C29" s="45" t="str">
        <f>IF(Замеры!O29=0, " ", Замеры!O29)</f>
        <v>NYM</v>
      </c>
      <c r="D29" s="69">
        <f t="shared" si="52"/>
        <v>1000</v>
      </c>
      <c r="E29" s="69">
        <f t="shared" si="53"/>
        <v>0.5</v>
      </c>
      <c r="F29" s="29" t="str">
        <f t="shared" si="3"/>
        <v>-</v>
      </c>
      <c r="G29" s="29" t="str">
        <f t="shared" si="4"/>
        <v>-</v>
      </c>
      <c r="H29" s="29" t="str">
        <f t="shared" si="5"/>
        <v>-</v>
      </c>
      <c r="I29" s="29" t="str">
        <f t="shared" si="6"/>
        <v>-</v>
      </c>
      <c r="J29" s="46" t="str">
        <f t="shared" si="7"/>
        <v>-</v>
      </c>
      <c r="K29" s="29" t="str">
        <f t="shared" si="8"/>
        <v>-</v>
      </c>
      <c r="L29" s="29" t="str">
        <f t="shared" si="9"/>
        <v>-</v>
      </c>
      <c r="M29" s="29" t="str">
        <f t="shared" si="10"/>
        <v>-</v>
      </c>
      <c r="N29" s="29" t="str">
        <f t="shared" si="11"/>
        <v>-</v>
      </c>
      <c r="O29" s="29" t="str">
        <f t="shared" si="12"/>
        <v>-</v>
      </c>
      <c r="P29" s="2" t="str">
        <f>Замеры!R29</f>
        <v>1,2,3</v>
      </c>
      <c r="S29" s="2" t="str">
        <f>Замеры!S29</f>
        <v>4</v>
      </c>
      <c r="T29" s="2" t="s">
        <v>72</v>
      </c>
      <c r="U29" s="2" t="b">
        <f t="shared" si="13"/>
        <v>0</v>
      </c>
      <c r="V29" s="2" t="b">
        <f t="shared" si="14"/>
        <v>0</v>
      </c>
      <c r="W29" s="2" t="b">
        <f t="shared" si="15"/>
        <v>0</v>
      </c>
      <c r="Y29" s="2">
        <f t="shared" ca="1" si="16"/>
        <v>47</v>
      </c>
      <c r="Z29" s="2">
        <f t="shared" ca="1" si="16"/>
        <v>46</v>
      </c>
      <c r="AA29" s="2">
        <f t="shared" ca="1" si="16"/>
        <v>32</v>
      </c>
      <c r="AB29" s="5">
        <f t="shared" ca="1" si="17"/>
        <v>432</v>
      </c>
      <c r="AC29" s="5">
        <f t="shared" ca="1" si="18"/>
        <v>374</v>
      </c>
      <c r="AD29" s="5">
        <f t="shared" ca="1" si="19"/>
        <v>378</v>
      </c>
      <c r="AE29" s="5">
        <f t="shared" ca="1" si="20"/>
        <v>330</v>
      </c>
      <c r="AF29" s="5">
        <f t="shared" ca="1" si="21"/>
        <v>426</v>
      </c>
      <c r="AG29" s="5">
        <f t="shared" ca="1" si="22"/>
        <v>338</v>
      </c>
      <c r="AH29" s="5">
        <f t="shared" ca="1" si="23"/>
        <v>427</v>
      </c>
      <c r="AI29" s="5">
        <f t="shared" ca="1" si="24"/>
        <v>338</v>
      </c>
      <c r="AJ29" s="5">
        <f t="shared" ca="1" si="25"/>
        <v>442</v>
      </c>
      <c r="AK29" s="5">
        <f t="shared" ca="1" si="26"/>
        <v>351</v>
      </c>
    </row>
    <row r="30" spans="1:37" x14ac:dyDescent="0.3">
      <c r="A30" s="35">
        <f>IF(Замеры!B27=0, " ", Замеры!B27)</f>
        <v>24</v>
      </c>
      <c r="B30" s="45" t="e">
        <f>Замеры!#REF!</f>
        <v>#REF!</v>
      </c>
      <c r="C30" s="45" t="e">
        <f>IF(Замеры!#REF!=0, " ", Замеры!#REF!)</f>
        <v>#REF!</v>
      </c>
      <c r="D30" s="69" t="e">
        <f t="shared" si="52"/>
        <v>#REF!</v>
      </c>
      <c r="E30" s="69" t="e">
        <f t="shared" si="53"/>
        <v>#REF!</v>
      </c>
      <c r="F30" s="29" t="e">
        <f t="shared" si="3"/>
        <v>#REF!</v>
      </c>
      <c r="G30" s="29" t="e">
        <f t="shared" si="4"/>
        <v>#REF!</v>
      </c>
      <c r="H30" s="29" t="e">
        <f t="shared" si="5"/>
        <v>#REF!</v>
      </c>
      <c r="I30" s="29" t="e">
        <f t="shared" si="6"/>
        <v>#REF!</v>
      </c>
      <c r="J30" s="46" t="e">
        <f t="shared" si="7"/>
        <v>#REF!</v>
      </c>
      <c r="K30" s="29" t="e">
        <f t="shared" si="8"/>
        <v>#REF!</v>
      </c>
      <c r="L30" s="29" t="e">
        <f t="shared" si="9"/>
        <v>#REF!</v>
      </c>
      <c r="M30" s="29" t="e">
        <f t="shared" si="10"/>
        <v>#REF!</v>
      </c>
      <c r="N30" s="29" t="e">
        <f t="shared" si="11"/>
        <v>#REF!</v>
      </c>
      <c r="O30" s="29" t="e">
        <f t="shared" si="12"/>
        <v>#REF!</v>
      </c>
      <c r="P30" s="2" t="e">
        <f>Замеры!#REF!</f>
        <v>#REF!</v>
      </c>
      <c r="S30" s="2" t="e">
        <f>Замеры!#REF!</f>
        <v>#REF!</v>
      </c>
      <c r="T30" s="2" t="s">
        <v>72</v>
      </c>
      <c r="U30" s="2" t="e">
        <f t="shared" si="13"/>
        <v>#REF!</v>
      </c>
      <c r="V30" s="2" t="e">
        <f t="shared" si="14"/>
        <v>#REF!</v>
      </c>
      <c r="W30" s="2" t="e">
        <f t="shared" si="15"/>
        <v>#REF!</v>
      </c>
      <c r="Y30" s="2">
        <f t="shared" ca="1" si="16"/>
        <v>43</v>
      </c>
      <c r="Z30" s="2">
        <f t="shared" ca="1" si="16"/>
        <v>47</v>
      </c>
      <c r="AA30" s="2">
        <f t="shared" ca="1" si="16"/>
        <v>22</v>
      </c>
      <c r="AB30" s="5">
        <f t="shared" ca="1" si="17"/>
        <v>283</v>
      </c>
      <c r="AC30" s="5">
        <f t="shared" ca="1" si="18"/>
        <v>251</v>
      </c>
      <c r="AD30" s="5">
        <f t="shared" ca="1" si="19"/>
        <v>333</v>
      </c>
      <c r="AE30" s="5">
        <f t="shared" ca="1" si="20"/>
        <v>265</v>
      </c>
      <c r="AF30" s="5">
        <f t="shared" ca="1" si="21"/>
        <v>356</v>
      </c>
      <c r="AG30" s="5">
        <f t="shared" ca="1" si="22"/>
        <v>256</v>
      </c>
      <c r="AH30" s="5">
        <f t="shared" ca="1" si="23"/>
        <v>289</v>
      </c>
      <c r="AI30" s="5">
        <f t="shared" ca="1" si="24"/>
        <v>231</v>
      </c>
      <c r="AJ30" s="5">
        <f t="shared" ca="1" si="25"/>
        <v>298</v>
      </c>
      <c r="AK30" s="5">
        <f t="shared" ca="1" si="26"/>
        <v>335</v>
      </c>
    </row>
    <row r="31" spans="1:37" x14ac:dyDescent="0.3">
      <c r="A31" s="35">
        <f>IF(Замеры!B28=0, " ", Замеры!B28)</f>
        <v>25</v>
      </c>
      <c r="B31" s="45">
        <f>Замеры!G30</f>
        <v>0</v>
      </c>
      <c r="C31" s="45" t="str">
        <f>IF(Замеры!O30=0, " ", Замеры!O30)</f>
        <v>NYM</v>
      </c>
      <c r="D31" s="69">
        <f t="shared" si="52"/>
        <v>1000</v>
      </c>
      <c r="E31" s="69">
        <f t="shared" si="53"/>
        <v>0.5</v>
      </c>
      <c r="F31" s="29" t="str">
        <f t="shared" si="3"/>
        <v>-</v>
      </c>
      <c r="G31" s="29" t="str">
        <f t="shared" si="4"/>
        <v>-</v>
      </c>
      <c r="H31" s="29" t="str">
        <f t="shared" si="5"/>
        <v>-</v>
      </c>
      <c r="I31" s="29" t="str">
        <f t="shared" si="6"/>
        <v>-</v>
      </c>
      <c r="J31" s="46" t="str">
        <f t="shared" si="7"/>
        <v>-</v>
      </c>
      <c r="K31" s="29" t="str">
        <f t="shared" si="8"/>
        <v>-</v>
      </c>
      <c r="L31" s="29" t="str">
        <f t="shared" si="9"/>
        <v>-</v>
      </c>
      <c r="M31" s="29" t="str">
        <f t="shared" si="10"/>
        <v>-</v>
      </c>
      <c r="N31" s="29" t="str">
        <f t="shared" si="11"/>
        <v>-</v>
      </c>
      <c r="O31" s="29" t="str">
        <f t="shared" si="12"/>
        <v>-</v>
      </c>
      <c r="P31" s="2" t="str">
        <f>Замеры!R30</f>
        <v>1,2,3</v>
      </c>
      <c r="S31" s="2" t="str">
        <f>Замеры!S30</f>
        <v>4</v>
      </c>
      <c r="T31" s="2" t="s">
        <v>72</v>
      </c>
      <c r="U31" s="2" t="b">
        <f t="shared" si="13"/>
        <v>0</v>
      </c>
      <c r="V31" s="2" t="b">
        <f t="shared" si="14"/>
        <v>0</v>
      </c>
      <c r="W31" s="2" t="b">
        <f t="shared" si="15"/>
        <v>0</v>
      </c>
      <c r="Y31" s="2">
        <f t="shared" ca="1" si="16"/>
        <v>42</v>
      </c>
      <c r="Z31" s="2">
        <f t="shared" ca="1" si="16"/>
        <v>49</v>
      </c>
      <c r="AA31" s="2">
        <f t="shared" ca="1" si="16"/>
        <v>35</v>
      </c>
      <c r="AB31" s="5">
        <f t="shared" ca="1" si="17"/>
        <v>450</v>
      </c>
      <c r="AC31" s="5">
        <f t="shared" ca="1" si="18"/>
        <v>437</v>
      </c>
      <c r="AD31" s="5">
        <f t="shared" ca="1" si="19"/>
        <v>459</v>
      </c>
      <c r="AE31" s="5">
        <f t="shared" ca="1" si="20"/>
        <v>430</v>
      </c>
      <c r="AF31" s="5">
        <f t="shared" ca="1" si="21"/>
        <v>427</v>
      </c>
      <c r="AG31" s="5">
        <f t="shared" ca="1" si="22"/>
        <v>483</v>
      </c>
      <c r="AH31" s="5">
        <f t="shared" ca="1" si="23"/>
        <v>383</v>
      </c>
      <c r="AI31" s="5">
        <f t="shared" ca="1" si="24"/>
        <v>410</v>
      </c>
      <c r="AJ31" s="5">
        <f t="shared" ca="1" si="25"/>
        <v>411</v>
      </c>
      <c r="AK31" s="5">
        <f t="shared" ca="1" si="26"/>
        <v>436</v>
      </c>
    </row>
    <row r="32" spans="1:37" x14ac:dyDescent="0.3">
      <c r="A32" s="35">
        <f>IF(Замеры!B29=0, " ", Замеры!B29)</f>
        <v>26</v>
      </c>
      <c r="B32" s="45">
        <f>Замеры!G31</f>
        <v>0</v>
      </c>
      <c r="C32" s="45" t="str">
        <f>IF(Замеры!O31=0, " ", Замеры!O31)</f>
        <v xml:space="preserve"> </v>
      </c>
      <c r="D32" s="69">
        <f t="shared" si="52"/>
        <v>1000</v>
      </c>
      <c r="E32" s="69">
        <f t="shared" si="53"/>
        <v>0.5</v>
      </c>
      <c r="F32" s="29" t="str">
        <f t="shared" si="3"/>
        <v>-</v>
      </c>
      <c r="G32" s="29" t="str">
        <f t="shared" si="4"/>
        <v>-</v>
      </c>
      <c r="H32" s="29" t="str">
        <f t="shared" si="5"/>
        <v>-</v>
      </c>
      <c r="I32" s="29" t="str">
        <f t="shared" si="6"/>
        <v>-</v>
      </c>
      <c r="J32" s="46" t="str">
        <f t="shared" si="7"/>
        <v>-</v>
      </c>
      <c r="K32" s="29" t="str">
        <f t="shared" si="8"/>
        <v>-</v>
      </c>
      <c r="L32" s="29" t="str">
        <f t="shared" si="9"/>
        <v>-</v>
      </c>
      <c r="M32" s="29" t="str">
        <f t="shared" si="10"/>
        <v>-</v>
      </c>
      <c r="N32" s="29" t="str">
        <f t="shared" si="11"/>
        <v>-</v>
      </c>
      <c r="O32" s="29" t="str">
        <f t="shared" si="12"/>
        <v>-</v>
      </c>
      <c r="P32" s="2" t="str">
        <f>Замеры!R31</f>
        <v>1</v>
      </c>
      <c r="S32" s="2" t="str">
        <f>Замеры!S31</f>
        <v>4</v>
      </c>
      <c r="T32" s="2" t="s">
        <v>72</v>
      </c>
      <c r="U32" s="2" t="b">
        <f t="shared" si="13"/>
        <v>0</v>
      </c>
      <c r="V32" s="2" t="b">
        <f t="shared" si="14"/>
        <v>0</v>
      </c>
      <c r="W32" s="2" t="b">
        <f t="shared" si="15"/>
        <v>0</v>
      </c>
      <c r="Y32" s="2">
        <f t="shared" ca="1" si="16"/>
        <v>31</v>
      </c>
      <c r="Z32" s="2">
        <f t="shared" ca="1" si="16"/>
        <v>49</v>
      </c>
      <c r="AA32" s="2">
        <f t="shared" ca="1" si="16"/>
        <v>42</v>
      </c>
      <c r="AB32" s="5">
        <f t="shared" ca="1" si="17"/>
        <v>442</v>
      </c>
      <c r="AC32" s="5">
        <f t="shared" ca="1" si="18"/>
        <v>442</v>
      </c>
      <c r="AD32" s="5">
        <f t="shared" ca="1" si="19"/>
        <v>459</v>
      </c>
      <c r="AE32" s="5">
        <f t="shared" ca="1" si="20"/>
        <v>425</v>
      </c>
      <c r="AF32" s="5">
        <f t="shared" ca="1" si="21"/>
        <v>544</v>
      </c>
      <c r="AG32" s="5">
        <f t="shared" ca="1" si="22"/>
        <v>425</v>
      </c>
      <c r="AH32" s="5">
        <f t="shared" ca="1" si="23"/>
        <v>502</v>
      </c>
      <c r="AI32" s="5">
        <f t="shared" ca="1" si="24"/>
        <v>428</v>
      </c>
      <c r="AJ32" s="5">
        <f t="shared" ca="1" si="25"/>
        <v>512</v>
      </c>
      <c r="AK32" s="5">
        <f t="shared" ca="1" si="26"/>
        <v>468</v>
      </c>
    </row>
    <row r="33" spans="1:37" x14ac:dyDescent="0.3">
      <c r="A33" s="35">
        <f>IF(Замеры!B30=0, " ", Замеры!B30)</f>
        <v>27</v>
      </c>
      <c r="B33" s="45">
        <f>Замеры!G32</f>
        <v>0</v>
      </c>
      <c r="C33" s="45" t="str">
        <f>IF(Замеры!O32=0, " ", Замеры!O32)</f>
        <v xml:space="preserve"> </v>
      </c>
      <c r="D33" s="69">
        <f t="shared" si="52"/>
        <v>1000</v>
      </c>
      <c r="E33" s="69">
        <f t="shared" si="53"/>
        <v>0.5</v>
      </c>
      <c r="F33" s="29" t="str">
        <f t="shared" si="3"/>
        <v>-</v>
      </c>
      <c r="G33" s="29" t="str">
        <f t="shared" si="4"/>
        <v>-</v>
      </c>
      <c r="H33" s="29" t="str">
        <f t="shared" si="5"/>
        <v>-</v>
      </c>
      <c r="I33" s="29" t="str">
        <f t="shared" si="6"/>
        <v>-</v>
      </c>
      <c r="J33" s="46" t="str">
        <f t="shared" si="7"/>
        <v>-</v>
      </c>
      <c r="K33" s="29" t="str">
        <f t="shared" si="8"/>
        <v>-</v>
      </c>
      <c r="L33" s="29" t="str">
        <f t="shared" si="9"/>
        <v>-</v>
      </c>
      <c r="M33" s="29" t="str">
        <f t="shared" si="10"/>
        <v>-</v>
      </c>
      <c r="N33" s="29" t="str">
        <f t="shared" si="11"/>
        <v>-</v>
      </c>
      <c r="O33" s="29" t="str">
        <f t="shared" si="12"/>
        <v>-</v>
      </c>
      <c r="P33" s="2" t="str">
        <f>Замеры!R32</f>
        <v>2</v>
      </c>
      <c r="S33" s="2" t="str">
        <f>Замеры!S32</f>
        <v>4</v>
      </c>
      <c r="T33" s="2" t="s">
        <v>72</v>
      </c>
      <c r="U33" s="2" t="b">
        <f t="shared" si="13"/>
        <v>0</v>
      </c>
      <c r="V33" s="2" t="b">
        <f t="shared" si="14"/>
        <v>0</v>
      </c>
      <c r="W33" s="2" t="b">
        <f t="shared" si="15"/>
        <v>0</v>
      </c>
      <c r="Y33" s="2">
        <f t="shared" ca="1" si="16"/>
        <v>26</v>
      </c>
      <c r="Z33" s="2">
        <f t="shared" ca="1" si="16"/>
        <v>29</v>
      </c>
      <c r="AA33" s="2">
        <f t="shared" ca="1" si="16"/>
        <v>27</v>
      </c>
      <c r="AB33" s="5">
        <f t="shared" ca="1" si="17"/>
        <v>324</v>
      </c>
      <c r="AC33" s="5">
        <f t="shared" ca="1" si="18"/>
        <v>402</v>
      </c>
      <c r="AD33" s="5">
        <f t="shared" ca="1" si="19"/>
        <v>362</v>
      </c>
      <c r="AE33" s="5">
        <f t="shared" ca="1" si="20"/>
        <v>401</v>
      </c>
      <c r="AF33" s="5">
        <f t="shared" ca="1" si="21"/>
        <v>345</v>
      </c>
      <c r="AG33" s="5">
        <f t="shared" ca="1" si="22"/>
        <v>307</v>
      </c>
      <c r="AH33" s="5">
        <f t="shared" ca="1" si="23"/>
        <v>312</v>
      </c>
      <c r="AI33" s="5">
        <f t="shared" ca="1" si="24"/>
        <v>320</v>
      </c>
      <c r="AJ33" s="5">
        <f t="shared" ca="1" si="25"/>
        <v>337</v>
      </c>
      <c r="AK33" s="5">
        <f t="shared" ca="1" si="26"/>
        <v>409</v>
      </c>
    </row>
    <row r="34" spans="1:37" x14ac:dyDescent="0.3">
      <c r="A34" s="35">
        <f>IF(Замеры!B31=0, " ", Замеры!B31)</f>
        <v>28</v>
      </c>
      <c r="B34" s="45">
        <f>Замеры!G33</f>
        <v>0</v>
      </c>
      <c r="C34" s="45" t="str">
        <f>IF(Замеры!O33=0, " ", Замеры!O33)</f>
        <v>NYM</v>
      </c>
      <c r="D34" s="69">
        <f t="shared" si="52"/>
        <v>1000</v>
      </c>
      <c r="E34" s="69">
        <f t="shared" si="53"/>
        <v>0.5</v>
      </c>
      <c r="F34" s="29" t="str">
        <f t="shared" si="3"/>
        <v>-</v>
      </c>
      <c r="G34" s="29" t="str">
        <f t="shared" si="4"/>
        <v>-</v>
      </c>
      <c r="H34" s="29" t="str">
        <f t="shared" si="5"/>
        <v>-</v>
      </c>
      <c r="I34" s="29" t="str">
        <f t="shared" si="6"/>
        <v>-</v>
      </c>
      <c r="J34" s="46" t="str">
        <f t="shared" si="7"/>
        <v>-</v>
      </c>
      <c r="K34" s="29" t="str">
        <f t="shared" si="8"/>
        <v>-</v>
      </c>
      <c r="L34" s="29" t="str">
        <f t="shared" si="9"/>
        <v>-</v>
      </c>
      <c r="M34" s="29" t="str">
        <f t="shared" si="10"/>
        <v>-</v>
      </c>
      <c r="N34" s="29" t="str">
        <f t="shared" si="11"/>
        <v>-</v>
      </c>
      <c r="O34" s="29" t="str">
        <f t="shared" si="12"/>
        <v>-</v>
      </c>
      <c r="P34" s="2" t="str">
        <f>Замеры!R33</f>
        <v>1</v>
      </c>
      <c r="S34" s="2" t="str">
        <f>Замеры!S33</f>
        <v>4</v>
      </c>
      <c r="T34" s="2" t="s">
        <v>72</v>
      </c>
      <c r="U34" s="2" t="b">
        <f t="shared" si="13"/>
        <v>0</v>
      </c>
      <c r="V34" s="2" t="b">
        <f t="shared" si="14"/>
        <v>0</v>
      </c>
      <c r="W34" s="2" t="b">
        <f t="shared" si="15"/>
        <v>0</v>
      </c>
      <c r="Y34" s="2">
        <f t="shared" ca="1" si="16"/>
        <v>24</v>
      </c>
      <c r="Z34" s="2">
        <f t="shared" ca="1" si="16"/>
        <v>30</v>
      </c>
      <c r="AA34" s="2">
        <f t="shared" ca="1" si="16"/>
        <v>23</v>
      </c>
      <c r="AB34" s="5">
        <f t="shared" ca="1" si="17"/>
        <v>323</v>
      </c>
      <c r="AC34" s="5">
        <f t="shared" ca="1" si="18"/>
        <v>331</v>
      </c>
      <c r="AD34" s="5">
        <f t="shared" ca="1" si="19"/>
        <v>347</v>
      </c>
      <c r="AE34" s="5">
        <f t="shared" ca="1" si="20"/>
        <v>353</v>
      </c>
      <c r="AF34" s="5">
        <f t="shared" ca="1" si="21"/>
        <v>310</v>
      </c>
      <c r="AG34" s="5">
        <f t="shared" ca="1" si="22"/>
        <v>306</v>
      </c>
      <c r="AH34" s="5">
        <f t="shared" ca="1" si="23"/>
        <v>355</v>
      </c>
      <c r="AI34" s="5">
        <f t="shared" ca="1" si="24"/>
        <v>334</v>
      </c>
      <c r="AJ34" s="5">
        <f t="shared" ca="1" si="25"/>
        <v>335</v>
      </c>
      <c r="AK34" s="5">
        <f t="shared" ca="1" si="26"/>
        <v>303</v>
      </c>
    </row>
    <row r="35" spans="1:37" x14ac:dyDescent="0.3">
      <c r="A35" s="35">
        <f>IF(Замеры!B32=0, " ", Замеры!B32)</f>
        <v>29</v>
      </c>
      <c r="B35" s="45">
        <f>Замеры!G34</f>
        <v>0</v>
      </c>
      <c r="C35" s="45" t="str">
        <f>IF(Замеры!O34=0, " ", Замеры!O34)</f>
        <v>NYM</v>
      </c>
      <c r="D35" s="69">
        <f t="shared" si="52"/>
        <v>1000</v>
      </c>
      <c r="E35" s="69">
        <f t="shared" si="53"/>
        <v>0.5</v>
      </c>
      <c r="F35" s="29" t="str">
        <f t="shared" si="3"/>
        <v>-</v>
      </c>
      <c r="G35" s="29" t="str">
        <f t="shared" si="4"/>
        <v>-</v>
      </c>
      <c r="H35" s="29" t="str">
        <f t="shared" si="5"/>
        <v>-</v>
      </c>
      <c r="I35" s="29" t="str">
        <f t="shared" si="6"/>
        <v>-</v>
      </c>
      <c r="J35" s="46" t="str">
        <f t="shared" si="7"/>
        <v>-</v>
      </c>
      <c r="K35" s="29" t="str">
        <f t="shared" si="8"/>
        <v>-</v>
      </c>
      <c r="L35" s="29" t="str">
        <f t="shared" si="9"/>
        <v>-</v>
      </c>
      <c r="M35" s="29" t="str">
        <f t="shared" si="10"/>
        <v>-</v>
      </c>
      <c r="N35" s="29" t="str">
        <f t="shared" si="11"/>
        <v>-</v>
      </c>
      <c r="O35" s="29" t="str">
        <f t="shared" si="12"/>
        <v>-</v>
      </c>
      <c r="P35" s="2" t="str">
        <f>Замеры!R34</f>
        <v>1,2,3</v>
      </c>
      <c r="S35" s="2" t="str">
        <f>Замеры!S34</f>
        <v>4</v>
      </c>
      <c r="T35" s="2" t="s">
        <v>72</v>
      </c>
      <c r="U35" s="2" t="b">
        <f t="shared" si="13"/>
        <v>0</v>
      </c>
      <c r="V35" s="2" t="b">
        <f t="shared" si="14"/>
        <v>0</v>
      </c>
      <c r="W35" s="2" t="b">
        <f t="shared" si="15"/>
        <v>0</v>
      </c>
      <c r="Y35" s="2">
        <f t="shared" ca="1" si="16"/>
        <v>38</v>
      </c>
      <c r="Z35" s="2">
        <f t="shared" ca="1" si="16"/>
        <v>45</v>
      </c>
      <c r="AA35" s="2">
        <f t="shared" ca="1" si="16"/>
        <v>37</v>
      </c>
      <c r="AB35" s="5">
        <f t="shared" ca="1" si="17"/>
        <v>437</v>
      </c>
      <c r="AC35" s="5">
        <f t="shared" ca="1" si="18"/>
        <v>430</v>
      </c>
      <c r="AD35" s="5">
        <f t="shared" ca="1" si="19"/>
        <v>445</v>
      </c>
      <c r="AE35" s="5">
        <f t="shared" ca="1" si="20"/>
        <v>520</v>
      </c>
      <c r="AF35" s="5">
        <f t="shared" ca="1" si="21"/>
        <v>414</v>
      </c>
      <c r="AG35" s="5">
        <f t="shared" ca="1" si="22"/>
        <v>516</v>
      </c>
      <c r="AH35" s="5">
        <f t="shared" ca="1" si="23"/>
        <v>465</v>
      </c>
      <c r="AI35" s="5">
        <f t="shared" ca="1" si="24"/>
        <v>405</v>
      </c>
      <c r="AJ35" s="5">
        <f t="shared" ca="1" si="25"/>
        <v>442</v>
      </c>
      <c r="AK35" s="5">
        <f t="shared" ca="1" si="26"/>
        <v>403</v>
      </c>
    </row>
    <row r="36" spans="1:37" x14ac:dyDescent="0.3">
      <c r="A36" s="35">
        <f>IF(Замеры!B33=0, " ", Замеры!B33)</f>
        <v>30</v>
      </c>
      <c r="B36" s="45">
        <f>Замеры!G35</f>
        <v>0</v>
      </c>
      <c r="C36" s="45" t="str">
        <f>IF(Замеры!O35=0, " ", Замеры!O35)</f>
        <v>NYM</v>
      </c>
      <c r="D36" s="69">
        <f t="shared" si="52"/>
        <v>1000</v>
      </c>
      <c r="E36" s="69">
        <f t="shared" si="53"/>
        <v>0.5</v>
      </c>
      <c r="F36" s="29" t="str">
        <f t="shared" si="3"/>
        <v>-</v>
      </c>
      <c r="G36" s="29" t="str">
        <f t="shared" si="4"/>
        <v>-</v>
      </c>
      <c r="H36" s="29" t="str">
        <f t="shared" si="5"/>
        <v>-</v>
      </c>
      <c r="I36" s="29" t="str">
        <f t="shared" si="6"/>
        <v>-</v>
      </c>
      <c r="J36" s="46" t="str">
        <f t="shared" si="7"/>
        <v>-</v>
      </c>
      <c r="K36" s="29" t="str">
        <f t="shared" si="8"/>
        <v>-</v>
      </c>
      <c r="L36" s="29" t="str">
        <f t="shared" si="9"/>
        <v>-</v>
      </c>
      <c r="M36" s="29" t="str">
        <f t="shared" si="10"/>
        <v>-</v>
      </c>
      <c r="N36" s="29" t="str">
        <f t="shared" si="11"/>
        <v>-</v>
      </c>
      <c r="O36" s="29" t="str">
        <f t="shared" si="12"/>
        <v>-</v>
      </c>
      <c r="P36" s="2" t="str">
        <f>Замеры!R35</f>
        <v>1</v>
      </c>
      <c r="S36" s="2" t="str">
        <f>Замеры!S35</f>
        <v>4</v>
      </c>
      <c r="T36" s="2" t="s">
        <v>72</v>
      </c>
      <c r="U36" s="2" t="b">
        <f t="shared" si="13"/>
        <v>0</v>
      </c>
      <c r="V36" s="2" t="b">
        <f t="shared" si="14"/>
        <v>0</v>
      </c>
      <c r="W36" s="2" t="b">
        <f t="shared" si="15"/>
        <v>0</v>
      </c>
      <c r="Y36" s="2">
        <f t="shared" ca="1" si="16"/>
        <v>36</v>
      </c>
      <c r="Z36" s="2">
        <f t="shared" ca="1" si="16"/>
        <v>47</v>
      </c>
      <c r="AA36" s="2">
        <f t="shared" ca="1" si="16"/>
        <v>47</v>
      </c>
      <c r="AB36" s="5">
        <f t="shared" ca="1" si="17"/>
        <v>533</v>
      </c>
      <c r="AC36" s="5">
        <f t="shared" ca="1" si="18"/>
        <v>539</v>
      </c>
      <c r="AD36" s="5">
        <f t="shared" ca="1" si="19"/>
        <v>475</v>
      </c>
      <c r="AE36" s="5">
        <f t="shared" ca="1" si="20"/>
        <v>492</v>
      </c>
      <c r="AF36" s="5">
        <f t="shared" ca="1" si="21"/>
        <v>590</v>
      </c>
      <c r="AG36" s="5">
        <f t="shared" ca="1" si="22"/>
        <v>589</v>
      </c>
      <c r="AH36" s="5">
        <f t="shared" ca="1" si="23"/>
        <v>530</v>
      </c>
      <c r="AI36" s="5">
        <f t="shared" ca="1" si="24"/>
        <v>526</v>
      </c>
      <c r="AJ36" s="5">
        <f t="shared" ca="1" si="25"/>
        <v>600</v>
      </c>
      <c r="AK36" s="5">
        <f t="shared" ca="1" si="26"/>
        <v>478</v>
      </c>
    </row>
    <row r="37" spans="1:37" x14ac:dyDescent="0.3">
      <c r="A37" s="35">
        <f>IF(Замеры!B34=0, " ", Замеры!B34)</f>
        <v>31</v>
      </c>
      <c r="B37" s="45">
        <f>Замеры!G36</f>
        <v>0</v>
      </c>
      <c r="C37" s="45" t="str">
        <f>IF(Замеры!O36=0, " ", Замеры!O36)</f>
        <v>NYM</v>
      </c>
      <c r="D37" s="69">
        <f t="shared" si="52"/>
        <v>1000</v>
      </c>
      <c r="E37" s="69">
        <f t="shared" si="53"/>
        <v>0.5</v>
      </c>
      <c r="F37" s="29" t="str">
        <f t="shared" si="3"/>
        <v>-</v>
      </c>
      <c r="G37" s="29" t="str">
        <f t="shared" si="4"/>
        <v>-</v>
      </c>
      <c r="H37" s="29" t="str">
        <f t="shared" si="5"/>
        <v>-</v>
      </c>
      <c r="I37" s="29" t="str">
        <f t="shared" si="6"/>
        <v>-</v>
      </c>
      <c r="J37" s="46" t="str">
        <f t="shared" si="7"/>
        <v>-</v>
      </c>
      <c r="K37" s="29" t="str">
        <f t="shared" si="8"/>
        <v>-</v>
      </c>
      <c r="L37" s="29" t="str">
        <f t="shared" si="9"/>
        <v>-</v>
      </c>
      <c r="M37" s="29" t="str">
        <f t="shared" si="10"/>
        <v>-</v>
      </c>
      <c r="N37" s="29" t="str">
        <f t="shared" si="11"/>
        <v>-</v>
      </c>
      <c r="O37" s="29" t="str">
        <f t="shared" si="12"/>
        <v>-</v>
      </c>
      <c r="P37" s="2" t="str">
        <f>Замеры!R36</f>
        <v>2</v>
      </c>
      <c r="S37" s="2" t="str">
        <f>Замеры!S36</f>
        <v>4</v>
      </c>
      <c r="T37" s="2" t="s">
        <v>72</v>
      </c>
      <c r="U37" s="2" t="b">
        <f t="shared" si="13"/>
        <v>0</v>
      </c>
      <c r="V37" s="2" t="b">
        <f t="shared" si="14"/>
        <v>0</v>
      </c>
      <c r="W37" s="2" t="b">
        <f t="shared" si="15"/>
        <v>0</v>
      </c>
      <c r="Y37" s="2">
        <f t="shared" ca="1" si="16"/>
        <v>23</v>
      </c>
      <c r="Z37" s="2">
        <f t="shared" ca="1" si="16"/>
        <v>26</v>
      </c>
      <c r="AA37" s="2">
        <f t="shared" ca="1" si="16"/>
        <v>25</v>
      </c>
      <c r="AB37" s="5">
        <f t="shared" ca="1" si="17"/>
        <v>353</v>
      </c>
      <c r="AC37" s="5">
        <f t="shared" ca="1" si="18"/>
        <v>377</v>
      </c>
      <c r="AD37" s="5">
        <f t="shared" ca="1" si="19"/>
        <v>372</v>
      </c>
      <c r="AE37" s="5">
        <f t="shared" ca="1" si="20"/>
        <v>345</v>
      </c>
      <c r="AF37" s="5">
        <f t="shared" ca="1" si="21"/>
        <v>292</v>
      </c>
      <c r="AG37" s="5">
        <f t="shared" ca="1" si="22"/>
        <v>260</v>
      </c>
      <c r="AH37" s="5">
        <f t="shared" ca="1" si="23"/>
        <v>306</v>
      </c>
      <c r="AI37" s="5">
        <f t="shared" ca="1" si="24"/>
        <v>348</v>
      </c>
      <c r="AJ37" s="5">
        <f t="shared" ca="1" si="25"/>
        <v>286</v>
      </c>
      <c r="AK37" s="5">
        <f t="shared" ca="1" si="26"/>
        <v>287</v>
      </c>
    </row>
    <row r="38" spans="1:37" x14ac:dyDescent="0.3">
      <c r="A38" s="35">
        <f>IF(Замеры!B35=0, " ", Замеры!B35)</f>
        <v>32</v>
      </c>
      <c r="B38" s="45">
        <f>Замеры!G37</f>
        <v>0</v>
      </c>
      <c r="C38" s="45" t="str">
        <f>IF(Замеры!O37=0, " ", Замеры!O37)</f>
        <v>NYM</v>
      </c>
      <c r="D38" s="69">
        <f t="shared" si="52"/>
        <v>1000</v>
      </c>
      <c r="E38" s="69">
        <f t="shared" si="53"/>
        <v>0.5</v>
      </c>
      <c r="F38" s="29" t="str">
        <f t="shared" si="3"/>
        <v>-</v>
      </c>
      <c r="G38" s="29" t="str">
        <f t="shared" si="4"/>
        <v>-</v>
      </c>
      <c r="H38" s="29" t="str">
        <f t="shared" si="5"/>
        <v>-</v>
      </c>
      <c r="I38" s="29" t="str">
        <f t="shared" si="6"/>
        <v>-</v>
      </c>
      <c r="J38" s="46" t="str">
        <f t="shared" si="7"/>
        <v>-</v>
      </c>
      <c r="K38" s="29" t="str">
        <f t="shared" si="8"/>
        <v>-</v>
      </c>
      <c r="L38" s="29" t="str">
        <f t="shared" si="9"/>
        <v>-</v>
      </c>
      <c r="M38" s="29" t="str">
        <f t="shared" si="10"/>
        <v>-</v>
      </c>
      <c r="N38" s="29" t="str">
        <f t="shared" si="11"/>
        <v>-</v>
      </c>
      <c r="O38" s="29" t="str">
        <f t="shared" si="12"/>
        <v>-</v>
      </c>
      <c r="P38" s="2" t="str">
        <f>Замеры!R37</f>
        <v>3</v>
      </c>
      <c r="S38" s="2" t="str">
        <f>Замеры!S37</f>
        <v>4</v>
      </c>
      <c r="T38" s="2" t="s">
        <v>72</v>
      </c>
      <c r="U38" s="2" t="b">
        <f t="shared" si="13"/>
        <v>0</v>
      </c>
      <c r="V38" s="2" t="b">
        <f t="shared" si="14"/>
        <v>0</v>
      </c>
      <c r="W38" s="2" t="b">
        <f t="shared" si="15"/>
        <v>0</v>
      </c>
      <c r="Y38" s="2">
        <f t="shared" ca="1" si="16"/>
        <v>22</v>
      </c>
      <c r="Z38" s="2">
        <f t="shared" ca="1" si="16"/>
        <v>20</v>
      </c>
      <c r="AA38" s="2">
        <f t="shared" ca="1" si="16"/>
        <v>40</v>
      </c>
      <c r="AB38" s="5">
        <f t="shared" ca="1" si="17"/>
        <v>458</v>
      </c>
      <c r="AC38" s="5">
        <f t="shared" ca="1" si="18"/>
        <v>462</v>
      </c>
      <c r="AD38" s="5">
        <f t="shared" ca="1" si="19"/>
        <v>453</v>
      </c>
      <c r="AE38" s="5">
        <f t="shared" ca="1" si="20"/>
        <v>427</v>
      </c>
      <c r="AF38" s="5">
        <f t="shared" ca="1" si="21"/>
        <v>485</v>
      </c>
      <c r="AG38" s="5">
        <f t="shared" ca="1" si="22"/>
        <v>409</v>
      </c>
      <c r="AH38" s="5">
        <f t="shared" ca="1" si="23"/>
        <v>543</v>
      </c>
      <c r="AI38" s="5">
        <f t="shared" ca="1" si="24"/>
        <v>452</v>
      </c>
      <c r="AJ38" s="5">
        <f t="shared" ca="1" si="25"/>
        <v>477</v>
      </c>
      <c r="AK38" s="5">
        <f t="shared" ca="1" si="26"/>
        <v>474</v>
      </c>
    </row>
    <row r="39" spans="1:37" x14ac:dyDescent="0.3">
      <c r="A39" s="35">
        <f>IF(Замеры!B36=0, " ", Замеры!B36)</f>
        <v>33</v>
      </c>
      <c r="B39" s="45">
        <f>Замеры!G38</f>
        <v>0</v>
      </c>
      <c r="C39" s="45" t="str">
        <f>IF(Замеры!O38=0, " ", Замеры!O38)</f>
        <v>NYM</v>
      </c>
      <c r="D39" s="69">
        <f t="shared" si="52"/>
        <v>1000</v>
      </c>
      <c r="E39" s="69">
        <f t="shared" si="53"/>
        <v>0.5</v>
      </c>
      <c r="F39" s="29" t="str">
        <f t="shared" si="3"/>
        <v>-</v>
      </c>
      <c r="G39" s="29" t="str">
        <f t="shared" si="4"/>
        <v>-</v>
      </c>
      <c r="H39" s="29" t="str">
        <f t="shared" si="5"/>
        <v>-</v>
      </c>
      <c r="I39" s="29" t="str">
        <f t="shared" si="6"/>
        <v>-</v>
      </c>
      <c r="J39" s="46" t="str">
        <f t="shared" si="7"/>
        <v>-</v>
      </c>
      <c r="K39" s="29" t="str">
        <f t="shared" si="8"/>
        <v>-</v>
      </c>
      <c r="L39" s="29" t="str">
        <f t="shared" si="9"/>
        <v>-</v>
      </c>
      <c r="M39" s="29" t="str">
        <f t="shared" si="10"/>
        <v>-</v>
      </c>
      <c r="N39" s="29" t="str">
        <f t="shared" si="11"/>
        <v>-</v>
      </c>
      <c r="O39" s="29" t="str">
        <f t="shared" si="12"/>
        <v>-</v>
      </c>
      <c r="P39" s="2" t="str">
        <f>Замеры!R38</f>
        <v>1,2,3</v>
      </c>
      <c r="S39" s="2" t="str">
        <f>Замеры!S38</f>
        <v>4</v>
      </c>
      <c r="T39" s="2" t="s">
        <v>72</v>
      </c>
      <c r="U39" s="2" t="b">
        <f t="shared" si="13"/>
        <v>0</v>
      </c>
      <c r="V39" s="2" t="b">
        <f t="shared" si="14"/>
        <v>0</v>
      </c>
      <c r="W39" s="2" t="b">
        <f t="shared" si="15"/>
        <v>0</v>
      </c>
      <c r="Y39" s="2">
        <f t="shared" ca="1" si="16"/>
        <v>34</v>
      </c>
      <c r="Z39" s="2">
        <f t="shared" ca="1" si="16"/>
        <v>39</v>
      </c>
      <c r="AA39" s="2">
        <f t="shared" ca="1" si="16"/>
        <v>48</v>
      </c>
      <c r="AB39" s="5">
        <f t="shared" ca="1" si="17"/>
        <v>584</v>
      </c>
      <c r="AC39" s="5">
        <f t="shared" ca="1" si="18"/>
        <v>618</v>
      </c>
      <c r="AD39" s="5">
        <f t="shared" ca="1" si="19"/>
        <v>602</v>
      </c>
      <c r="AE39" s="5">
        <f t="shared" ca="1" si="20"/>
        <v>617</v>
      </c>
      <c r="AF39" s="5">
        <f t="shared" ca="1" si="21"/>
        <v>520</v>
      </c>
      <c r="AG39" s="5">
        <f t="shared" ca="1" si="22"/>
        <v>601</v>
      </c>
      <c r="AH39" s="5">
        <f t="shared" ca="1" si="23"/>
        <v>569</v>
      </c>
      <c r="AI39" s="5">
        <f t="shared" ca="1" si="24"/>
        <v>568</v>
      </c>
      <c r="AJ39" s="5">
        <f t="shared" ca="1" si="25"/>
        <v>556</v>
      </c>
      <c r="AK39" s="5">
        <f t="shared" ca="1" si="26"/>
        <v>603</v>
      </c>
    </row>
    <row r="40" spans="1:37" x14ac:dyDescent="0.3">
      <c r="A40" s="35">
        <f>IF(Замеры!B37=0, " ", Замеры!B37)</f>
        <v>34</v>
      </c>
      <c r="B40" s="45">
        <f>Замеры!G39</f>
        <v>0</v>
      </c>
      <c r="C40" s="45" t="str">
        <f>IF(Замеры!O39=0, " ", Замеры!O39)</f>
        <v xml:space="preserve"> </v>
      </c>
      <c r="D40" s="69">
        <f t="shared" si="52"/>
        <v>1000</v>
      </c>
      <c r="E40" s="69">
        <f t="shared" si="53"/>
        <v>0.5</v>
      </c>
      <c r="F40" s="29" t="str">
        <f t="shared" si="3"/>
        <v>-</v>
      </c>
      <c r="G40" s="29" t="str">
        <f t="shared" si="4"/>
        <v>-</v>
      </c>
      <c r="H40" s="29" t="str">
        <f t="shared" si="5"/>
        <v>-</v>
      </c>
      <c r="I40" s="29" t="str">
        <f t="shared" si="6"/>
        <v>-</v>
      </c>
      <c r="J40" s="46" t="str">
        <f t="shared" si="7"/>
        <v>-</v>
      </c>
      <c r="K40" s="29" t="str">
        <f t="shared" si="8"/>
        <v>-</v>
      </c>
      <c r="L40" s="29" t="str">
        <f t="shared" si="9"/>
        <v>-</v>
      </c>
      <c r="M40" s="29" t="str">
        <f t="shared" si="10"/>
        <v>-</v>
      </c>
      <c r="N40" s="29" t="str">
        <f t="shared" si="11"/>
        <v>-</v>
      </c>
      <c r="O40" s="29" t="str">
        <f t="shared" si="12"/>
        <v>-</v>
      </c>
      <c r="P40" s="2" t="str">
        <f>Замеры!R39</f>
        <v>1</v>
      </c>
      <c r="S40" s="2" t="str">
        <f>Замеры!S39</f>
        <v>4</v>
      </c>
      <c r="T40" s="2" t="s">
        <v>72</v>
      </c>
      <c r="U40" s="2" t="b">
        <f t="shared" si="13"/>
        <v>0</v>
      </c>
      <c r="V40" s="2" t="b">
        <f t="shared" si="14"/>
        <v>0</v>
      </c>
      <c r="W40" s="2" t="b">
        <f t="shared" si="15"/>
        <v>0</v>
      </c>
      <c r="Y40" s="2">
        <f t="shared" ca="1" si="16"/>
        <v>44</v>
      </c>
      <c r="Z40" s="2">
        <f t="shared" ca="1" si="16"/>
        <v>45</v>
      </c>
      <c r="AA40" s="2">
        <f t="shared" ca="1" si="16"/>
        <v>37</v>
      </c>
      <c r="AB40" s="5">
        <f t="shared" ca="1" si="17"/>
        <v>460</v>
      </c>
      <c r="AC40" s="5">
        <f t="shared" ca="1" si="18"/>
        <v>505</v>
      </c>
      <c r="AD40" s="5">
        <f t="shared" ca="1" si="19"/>
        <v>510</v>
      </c>
      <c r="AE40" s="5">
        <f t="shared" ca="1" si="20"/>
        <v>508</v>
      </c>
      <c r="AF40" s="5">
        <f t="shared" ca="1" si="21"/>
        <v>518</v>
      </c>
      <c r="AG40" s="5">
        <f t="shared" ca="1" si="22"/>
        <v>429</v>
      </c>
      <c r="AH40" s="5">
        <f t="shared" ca="1" si="23"/>
        <v>404</v>
      </c>
      <c r="AI40" s="5">
        <f t="shared" ca="1" si="24"/>
        <v>387</v>
      </c>
      <c r="AJ40" s="5">
        <f t="shared" ca="1" si="25"/>
        <v>411</v>
      </c>
      <c r="AK40" s="5">
        <f t="shared" ca="1" si="26"/>
        <v>480</v>
      </c>
    </row>
    <row r="41" spans="1:37" x14ac:dyDescent="0.3">
      <c r="A41" s="35">
        <f>IF(Замеры!B38=0, " ", Замеры!B38)</f>
        <v>35</v>
      </c>
      <c r="B41" s="45">
        <f>Замеры!G40</f>
        <v>0</v>
      </c>
      <c r="C41" s="45" t="str">
        <f>IF(Замеры!O40=0, " ", Замеры!O40)</f>
        <v>NYM</v>
      </c>
      <c r="D41" s="69">
        <f t="shared" si="52"/>
        <v>1000</v>
      </c>
      <c r="E41" s="69">
        <f t="shared" si="53"/>
        <v>0.5</v>
      </c>
      <c r="F41" s="29" t="str">
        <f t="shared" si="3"/>
        <v>-</v>
      </c>
      <c r="G41" s="29" t="str">
        <f t="shared" si="4"/>
        <v>-</v>
      </c>
      <c r="H41" s="29" t="str">
        <f t="shared" si="5"/>
        <v>-</v>
      </c>
      <c r="I41" s="29" t="str">
        <f t="shared" si="6"/>
        <v>-</v>
      </c>
      <c r="J41" s="46" t="str">
        <f t="shared" si="7"/>
        <v>-</v>
      </c>
      <c r="K41" s="29" t="str">
        <f t="shared" si="8"/>
        <v>-</v>
      </c>
      <c r="L41" s="29" t="str">
        <f t="shared" si="9"/>
        <v>-</v>
      </c>
      <c r="M41" s="29" t="str">
        <f t="shared" si="10"/>
        <v>-</v>
      </c>
      <c r="N41" s="29" t="str">
        <f t="shared" si="11"/>
        <v>-</v>
      </c>
      <c r="O41" s="29" t="str">
        <f t="shared" si="12"/>
        <v>-</v>
      </c>
      <c r="P41" s="2" t="str">
        <f>Замеры!R40</f>
        <v>2</v>
      </c>
      <c r="S41" s="2" t="str">
        <f>Замеры!S40</f>
        <v>4</v>
      </c>
      <c r="T41" s="2" t="s">
        <v>72</v>
      </c>
      <c r="U41" s="2" t="b">
        <f t="shared" si="13"/>
        <v>0</v>
      </c>
      <c r="V41" s="2" t="b">
        <f t="shared" si="14"/>
        <v>0</v>
      </c>
      <c r="W41" s="2" t="b">
        <f t="shared" si="15"/>
        <v>0</v>
      </c>
      <c r="Y41" s="2">
        <f t="shared" ca="1" si="16"/>
        <v>48</v>
      </c>
      <c r="Z41" s="2">
        <f t="shared" ca="1" si="16"/>
        <v>35</v>
      </c>
      <c r="AA41" s="2">
        <f t="shared" ca="1" si="16"/>
        <v>29</v>
      </c>
      <c r="AB41" s="5">
        <f t="shared" ca="1" si="17"/>
        <v>431</v>
      </c>
      <c r="AC41" s="5">
        <f t="shared" ca="1" si="18"/>
        <v>405</v>
      </c>
      <c r="AD41" s="5">
        <f t="shared" ca="1" si="19"/>
        <v>306</v>
      </c>
      <c r="AE41" s="5">
        <f t="shared" ca="1" si="20"/>
        <v>328</v>
      </c>
      <c r="AF41" s="5">
        <f t="shared" ca="1" si="21"/>
        <v>427</v>
      </c>
      <c r="AG41" s="5">
        <f t="shared" ca="1" si="22"/>
        <v>430</v>
      </c>
      <c r="AH41" s="5">
        <f t="shared" ca="1" si="23"/>
        <v>295</v>
      </c>
      <c r="AI41" s="5">
        <f t="shared" ca="1" si="24"/>
        <v>423</v>
      </c>
      <c r="AJ41" s="5">
        <f t="shared" ca="1" si="25"/>
        <v>299</v>
      </c>
      <c r="AK41" s="5">
        <f t="shared" ca="1" si="26"/>
        <v>395</v>
      </c>
    </row>
    <row r="42" spans="1:37" x14ac:dyDescent="0.3">
      <c r="A42" s="35">
        <f>IF(Замеры!B39=0, " ", Замеры!B39)</f>
        <v>36</v>
      </c>
      <c r="B42" s="45">
        <f>Замеры!G41</f>
        <v>0</v>
      </c>
      <c r="C42" s="45" t="str">
        <f>IF(Замеры!O41=0, " ", Замеры!O41)</f>
        <v>NYM</v>
      </c>
      <c r="D42" s="69">
        <f t="shared" si="52"/>
        <v>1000</v>
      </c>
      <c r="E42" s="69">
        <f t="shared" si="53"/>
        <v>0.5</v>
      </c>
      <c r="F42" s="29" t="str">
        <f t="shared" si="3"/>
        <v>-</v>
      </c>
      <c r="G42" s="29" t="str">
        <f t="shared" si="4"/>
        <v>-</v>
      </c>
      <c r="H42" s="29" t="str">
        <f t="shared" si="5"/>
        <v>-</v>
      </c>
      <c r="I42" s="29" t="str">
        <f t="shared" si="6"/>
        <v>-</v>
      </c>
      <c r="J42" s="46" t="str">
        <f t="shared" si="7"/>
        <v>-</v>
      </c>
      <c r="K42" s="29" t="str">
        <f t="shared" si="8"/>
        <v>-</v>
      </c>
      <c r="L42" s="29" t="str">
        <f t="shared" si="9"/>
        <v>-</v>
      </c>
      <c r="M42" s="29" t="str">
        <f t="shared" si="10"/>
        <v>-</v>
      </c>
      <c r="N42" s="29" t="str">
        <f t="shared" si="11"/>
        <v>-</v>
      </c>
      <c r="O42" s="29" t="str">
        <f t="shared" si="12"/>
        <v>-</v>
      </c>
      <c r="P42" s="2" t="str">
        <f>Замеры!R41</f>
        <v>3</v>
      </c>
      <c r="S42" s="2" t="str">
        <f>Замеры!S41</f>
        <v>4</v>
      </c>
      <c r="T42" s="2" t="s">
        <v>72</v>
      </c>
      <c r="U42" s="2" t="b">
        <f t="shared" si="13"/>
        <v>0</v>
      </c>
      <c r="V42" s="2" t="b">
        <f t="shared" si="14"/>
        <v>0</v>
      </c>
      <c r="W42" s="2" t="b">
        <f t="shared" si="15"/>
        <v>0</v>
      </c>
      <c r="Y42" s="2">
        <f t="shared" ca="1" si="16"/>
        <v>39</v>
      </c>
      <c r="Z42" s="2">
        <f t="shared" ca="1" si="16"/>
        <v>27</v>
      </c>
      <c r="AA42" s="2">
        <f t="shared" ca="1" si="16"/>
        <v>30</v>
      </c>
      <c r="AB42" s="5">
        <f t="shared" ca="1" si="17"/>
        <v>359</v>
      </c>
      <c r="AC42" s="5">
        <f t="shared" ca="1" si="18"/>
        <v>387</v>
      </c>
      <c r="AD42" s="5">
        <f t="shared" ca="1" si="19"/>
        <v>449</v>
      </c>
      <c r="AE42" s="5">
        <f t="shared" ca="1" si="20"/>
        <v>434</v>
      </c>
      <c r="AF42" s="5">
        <f t="shared" ca="1" si="21"/>
        <v>415</v>
      </c>
      <c r="AG42" s="5">
        <f t="shared" ca="1" si="22"/>
        <v>338</v>
      </c>
      <c r="AH42" s="5">
        <f t="shared" ca="1" si="23"/>
        <v>332</v>
      </c>
      <c r="AI42" s="5">
        <f t="shared" ca="1" si="24"/>
        <v>306</v>
      </c>
      <c r="AJ42" s="5">
        <f t="shared" ca="1" si="25"/>
        <v>409</v>
      </c>
      <c r="AK42" s="5">
        <f t="shared" ca="1" si="26"/>
        <v>428</v>
      </c>
    </row>
    <row r="43" spans="1:37" x14ac:dyDescent="0.3">
      <c r="A43" s="35">
        <f>IF(Замеры!B40=0, " ", Замеры!B40)</f>
        <v>37</v>
      </c>
      <c r="B43" s="45">
        <f>Замеры!G42</f>
        <v>0</v>
      </c>
      <c r="C43" s="45" t="str">
        <f>IF(Замеры!O42=0, " ", Замеры!O42)</f>
        <v>NYM</v>
      </c>
      <c r="D43" s="69">
        <f t="shared" si="52"/>
        <v>1000</v>
      </c>
      <c r="E43" s="69">
        <f t="shared" si="53"/>
        <v>0.5</v>
      </c>
      <c r="F43" s="29" t="str">
        <f t="shared" si="3"/>
        <v>-</v>
      </c>
      <c r="G43" s="29" t="str">
        <f t="shared" si="4"/>
        <v>-</v>
      </c>
      <c r="H43" s="29" t="str">
        <f t="shared" si="5"/>
        <v>-</v>
      </c>
      <c r="I43" s="29" t="str">
        <f t="shared" si="6"/>
        <v>-</v>
      </c>
      <c r="J43" s="46" t="str">
        <f t="shared" si="7"/>
        <v>-</v>
      </c>
      <c r="K43" s="29" t="str">
        <f t="shared" si="8"/>
        <v>-</v>
      </c>
      <c r="L43" s="29" t="str">
        <f t="shared" si="9"/>
        <v>-</v>
      </c>
      <c r="M43" s="29" t="str">
        <f t="shared" si="10"/>
        <v>-</v>
      </c>
      <c r="N43" s="29" t="str">
        <f t="shared" si="11"/>
        <v>-</v>
      </c>
      <c r="O43" s="29" t="str">
        <f t="shared" si="12"/>
        <v>-</v>
      </c>
      <c r="P43" s="2" t="str">
        <f>Замеры!R42</f>
        <v>1</v>
      </c>
      <c r="S43" s="2" t="str">
        <f>Замеры!S42</f>
        <v>4</v>
      </c>
      <c r="T43" s="2" t="s">
        <v>72</v>
      </c>
      <c r="U43" s="2" t="b">
        <f t="shared" si="13"/>
        <v>0</v>
      </c>
      <c r="V43" s="2" t="b">
        <f t="shared" si="14"/>
        <v>0</v>
      </c>
      <c r="W43" s="2" t="b">
        <f t="shared" si="15"/>
        <v>0</v>
      </c>
      <c r="Y43" s="2">
        <f t="shared" ca="1" si="16"/>
        <v>22</v>
      </c>
      <c r="Z43" s="2">
        <f t="shared" ca="1" si="16"/>
        <v>23</v>
      </c>
      <c r="AA43" s="2">
        <f t="shared" ca="1" si="16"/>
        <v>36</v>
      </c>
      <c r="AB43" s="5">
        <f t="shared" ca="1" si="17"/>
        <v>476</v>
      </c>
      <c r="AC43" s="5">
        <f t="shared" ca="1" si="18"/>
        <v>470</v>
      </c>
      <c r="AD43" s="5">
        <f t="shared" ca="1" si="19"/>
        <v>380</v>
      </c>
      <c r="AE43" s="5">
        <f t="shared" ca="1" si="20"/>
        <v>455</v>
      </c>
      <c r="AF43" s="5">
        <f t="shared" ca="1" si="21"/>
        <v>377</v>
      </c>
      <c r="AG43" s="5">
        <f t="shared" ca="1" si="22"/>
        <v>494</v>
      </c>
      <c r="AH43" s="5">
        <f t="shared" ca="1" si="23"/>
        <v>365</v>
      </c>
      <c r="AI43" s="5">
        <f t="shared" ca="1" si="24"/>
        <v>417</v>
      </c>
      <c r="AJ43" s="5">
        <f t="shared" ca="1" si="25"/>
        <v>462</v>
      </c>
      <c r="AK43" s="5">
        <f t="shared" ca="1" si="26"/>
        <v>455</v>
      </c>
    </row>
    <row r="44" spans="1:37" x14ac:dyDescent="0.3">
      <c r="A44" s="35">
        <f>IF(Замеры!B41=0, " ", Замеры!B41)</f>
        <v>38</v>
      </c>
      <c r="B44" s="45">
        <f>Замеры!G43</f>
        <v>0</v>
      </c>
      <c r="C44" s="45" t="str">
        <f>IF(Замеры!O43=0, " ", Замеры!O43)</f>
        <v>NYM</v>
      </c>
      <c r="D44" s="69">
        <f t="shared" si="52"/>
        <v>1000</v>
      </c>
      <c r="E44" s="69">
        <f t="shared" si="53"/>
        <v>0.5</v>
      </c>
      <c r="F44" s="29" t="str">
        <f t="shared" si="3"/>
        <v>-</v>
      </c>
      <c r="G44" s="29" t="str">
        <f t="shared" si="4"/>
        <v>-</v>
      </c>
      <c r="H44" s="29" t="str">
        <f t="shared" si="5"/>
        <v>-</v>
      </c>
      <c r="I44" s="29" t="str">
        <f t="shared" si="6"/>
        <v>-</v>
      </c>
      <c r="J44" s="46" t="str">
        <f t="shared" si="7"/>
        <v>-</v>
      </c>
      <c r="K44" s="29" t="str">
        <f t="shared" si="8"/>
        <v>-</v>
      </c>
      <c r="L44" s="29" t="str">
        <f t="shared" si="9"/>
        <v>-</v>
      </c>
      <c r="M44" s="29" t="str">
        <f t="shared" si="10"/>
        <v>-</v>
      </c>
      <c r="N44" s="29" t="str">
        <f t="shared" si="11"/>
        <v>-</v>
      </c>
      <c r="O44" s="29" t="str">
        <f t="shared" si="12"/>
        <v>-</v>
      </c>
      <c r="P44" s="2" t="str">
        <f>Замеры!R43</f>
        <v>1,2,3</v>
      </c>
      <c r="S44" s="2" t="str">
        <f>Замеры!S43</f>
        <v>4</v>
      </c>
      <c r="T44" s="2" t="s">
        <v>72</v>
      </c>
      <c r="U44" s="2" t="b">
        <f t="shared" si="13"/>
        <v>0</v>
      </c>
      <c r="V44" s="2" t="b">
        <f t="shared" si="14"/>
        <v>0</v>
      </c>
      <c r="W44" s="2" t="b">
        <f t="shared" si="15"/>
        <v>0</v>
      </c>
      <c r="Y44" s="2">
        <f t="shared" ca="1" si="16"/>
        <v>22</v>
      </c>
      <c r="Z44" s="2">
        <f t="shared" ca="1" si="16"/>
        <v>48</v>
      </c>
      <c r="AA44" s="2">
        <f t="shared" ca="1" si="16"/>
        <v>33</v>
      </c>
      <c r="AB44" s="5">
        <f t="shared" ca="1" si="17"/>
        <v>338</v>
      </c>
      <c r="AC44" s="5">
        <f t="shared" ca="1" si="18"/>
        <v>447</v>
      </c>
      <c r="AD44" s="5">
        <f t="shared" ca="1" si="19"/>
        <v>384</v>
      </c>
      <c r="AE44" s="5">
        <f t="shared" ca="1" si="20"/>
        <v>369</v>
      </c>
      <c r="AF44" s="5">
        <f t="shared" ca="1" si="21"/>
        <v>401</v>
      </c>
      <c r="AG44" s="5">
        <f t="shared" ca="1" si="22"/>
        <v>391</v>
      </c>
      <c r="AH44" s="5">
        <f t="shared" ca="1" si="23"/>
        <v>460</v>
      </c>
      <c r="AI44" s="5">
        <f t="shared" ca="1" si="24"/>
        <v>451</v>
      </c>
      <c r="AJ44" s="5">
        <f t="shared" ca="1" si="25"/>
        <v>341</v>
      </c>
      <c r="AK44" s="5">
        <f t="shared" ca="1" si="26"/>
        <v>407</v>
      </c>
    </row>
    <row r="45" spans="1:37" x14ac:dyDescent="0.3">
      <c r="A45" s="35">
        <f>IF(Замеры!B42=0, " ", Замеры!B42)</f>
        <v>39</v>
      </c>
      <c r="B45" s="45">
        <f>Замеры!G44</f>
        <v>0</v>
      </c>
      <c r="C45" s="45" t="str">
        <f>IF(Замеры!O44=0, " ", Замеры!O44)</f>
        <v>NYM</v>
      </c>
      <c r="D45" s="69">
        <f t="shared" si="52"/>
        <v>1000</v>
      </c>
      <c r="E45" s="69">
        <f t="shared" si="53"/>
        <v>0.5</v>
      </c>
      <c r="F45" s="29" t="str">
        <f t="shared" si="3"/>
        <v>-</v>
      </c>
      <c r="G45" s="29" t="str">
        <f t="shared" si="4"/>
        <v>-</v>
      </c>
      <c r="H45" s="29" t="str">
        <f t="shared" si="5"/>
        <v>-</v>
      </c>
      <c r="I45" s="29" t="str">
        <f t="shared" si="6"/>
        <v>-</v>
      </c>
      <c r="J45" s="46" t="str">
        <f t="shared" si="7"/>
        <v>-</v>
      </c>
      <c r="K45" s="29" t="str">
        <f t="shared" si="8"/>
        <v>-</v>
      </c>
      <c r="L45" s="29" t="str">
        <f t="shared" si="9"/>
        <v>-</v>
      </c>
      <c r="M45" s="29" t="str">
        <f t="shared" si="10"/>
        <v>-</v>
      </c>
      <c r="N45" s="29" t="str">
        <f t="shared" si="11"/>
        <v>-</v>
      </c>
      <c r="O45" s="29" t="str">
        <f t="shared" si="12"/>
        <v>-</v>
      </c>
      <c r="P45" s="2" t="str">
        <f>Замеры!R44</f>
        <v>1,2,3</v>
      </c>
      <c r="S45" s="2" t="str">
        <f>Замеры!S44</f>
        <v>4</v>
      </c>
      <c r="T45" s="2" t="s">
        <v>72</v>
      </c>
      <c r="U45" s="2" t="b">
        <f t="shared" si="13"/>
        <v>0</v>
      </c>
      <c r="V45" s="2" t="b">
        <f t="shared" si="14"/>
        <v>0</v>
      </c>
      <c r="W45" s="2" t="b">
        <f t="shared" si="15"/>
        <v>0</v>
      </c>
      <c r="Y45" s="2">
        <f t="shared" ca="1" si="16"/>
        <v>28</v>
      </c>
      <c r="Z45" s="2">
        <f t="shared" ca="1" si="16"/>
        <v>50</v>
      </c>
      <c r="AA45" s="2">
        <f t="shared" ca="1" si="16"/>
        <v>21</v>
      </c>
      <c r="AB45" s="5">
        <f t="shared" ca="1" si="17"/>
        <v>353</v>
      </c>
      <c r="AC45" s="5">
        <f t="shared" ca="1" si="18"/>
        <v>264</v>
      </c>
      <c r="AD45" s="5">
        <f t="shared" ca="1" si="19"/>
        <v>292</v>
      </c>
      <c r="AE45" s="5">
        <f t="shared" ca="1" si="20"/>
        <v>233</v>
      </c>
      <c r="AF45" s="5">
        <f t="shared" ca="1" si="21"/>
        <v>231</v>
      </c>
      <c r="AG45" s="5">
        <f t="shared" ca="1" si="22"/>
        <v>278</v>
      </c>
      <c r="AH45" s="5">
        <f t="shared" ca="1" si="23"/>
        <v>278</v>
      </c>
      <c r="AI45" s="5">
        <f t="shared" ca="1" si="24"/>
        <v>287</v>
      </c>
      <c r="AJ45" s="5">
        <f t="shared" ca="1" si="25"/>
        <v>268</v>
      </c>
      <c r="AK45" s="5">
        <f t="shared" ca="1" si="26"/>
        <v>261</v>
      </c>
    </row>
    <row r="46" spans="1:37" x14ac:dyDescent="0.3">
      <c r="A46" s="35">
        <f>IF(Замеры!B43=0, " ", Замеры!B43)</f>
        <v>40</v>
      </c>
      <c r="B46" s="45">
        <f>Замеры!G45</f>
        <v>0</v>
      </c>
      <c r="C46" s="45" t="str">
        <f>IF(Замеры!O45=0, " ", Замеры!O45)</f>
        <v>NYM</v>
      </c>
      <c r="D46" s="69">
        <f t="shared" si="52"/>
        <v>1000</v>
      </c>
      <c r="E46" s="69">
        <f t="shared" si="53"/>
        <v>0.5</v>
      </c>
      <c r="F46" s="29" t="str">
        <f t="shared" si="3"/>
        <v>-</v>
      </c>
      <c r="G46" s="29" t="str">
        <f t="shared" si="4"/>
        <v>-</v>
      </c>
      <c r="H46" s="29" t="str">
        <f t="shared" si="5"/>
        <v>-</v>
      </c>
      <c r="I46" s="29" t="str">
        <f t="shared" si="6"/>
        <v>-</v>
      </c>
      <c r="J46" s="46" t="str">
        <f t="shared" si="7"/>
        <v>-</v>
      </c>
      <c r="K46" s="29" t="str">
        <f t="shared" si="8"/>
        <v>-</v>
      </c>
      <c r="L46" s="29" t="str">
        <f t="shared" si="9"/>
        <v>-</v>
      </c>
      <c r="M46" s="29" t="str">
        <f t="shared" si="10"/>
        <v>-</v>
      </c>
      <c r="N46" s="29" t="str">
        <f t="shared" si="11"/>
        <v>-</v>
      </c>
      <c r="O46" s="29" t="str">
        <f t="shared" si="12"/>
        <v>-</v>
      </c>
      <c r="P46" s="2" t="str">
        <f>Замеры!R45</f>
        <v>1,2,3</v>
      </c>
      <c r="S46" s="2" t="str">
        <f>Замеры!S45</f>
        <v>4</v>
      </c>
      <c r="T46" s="2" t="s">
        <v>72</v>
      </c>
      <c r="U46" s="2" t="b">
        <f t="shared" si="13"/>
        <v>0</v>
      </c>
      <c r="V46" s="2" t="b">
        <f t="shared" si="14"/>
        <v>0</v>
      </c>
      <c r="W46" s="2" t="b">
        <f t="shared" si="15"/>
        <v>0</v>
      </c>
      <c r="Y46" s="2">
        <f t="shared" ca="1" si="16"/>
        <v>44</v>
      </c>
      <c r="Z46" s="2">
        <f t="shared" ca="1" si="16"/>
        <v>40</v>
      </c>
      <c r="AA46" s="2">
        <f t="shared" ca="1" si="16"/>
        <v>21</v>
      </c>
      <c r="AB46" s="5">
        <f t="shared" ca="1" si="17"/>
        <v>277</v>
      </c>
      <c r="AC46" s="5">
        <f t="shared" ca="1" si="18"/>
        <v>344</v>
      </c>
      <c r="AD46" s="5">
        <f t="shared" ca="1" si="19"/>
        <v>321</v>
      </c>
      <c r="AE46" s="5">
        <f t="shared" ca="1" si="20"/>
        <v>342</v>
      </c>
      <c r="AF46" s="5">
        <f t="shared" ca="1" si="21"/>
        <v>318</v>
      </c>
      <c r="AG46" s="5">
        <f t="shared" ca="1" si="22"/>
        <v>249</v>
      </c>
      <c r="AH46" s="5">
        <f t="shared" ca="1" si="23"/>
        <v>234</v>
      </c>
      <c r="AI46" s="5">
        <f t="shared" ca="1" si="24"/>
        <v>252</v>
      </c>
      <c r="AJ46" s="5">
        <f t="shared" ca="1" si="25"/>
        <v>262</v>
      </c>
      <c r="AK46" s="5">
        <f t="shared" ca="1" si="26"/>
        <v>325</v>
      </c>
    </row>
    <row r="47" spans="1:37" x14ac:dyDescent="0.3">
      <c r="A47" s="35">
        <f>IF(Замеры!B44=0, " ", Замеры!B44)</f>
        <v>41</v>
      </c>
      <c r="B47" s="45" t="e">
        <f>Замеры!#REF!</f>
        <v>#REF!</v>
      </c>
      <c r="C47" s="45" t="e">
        <f>IF(Замеры!#REF!=0, " ", Замеры!#REF!)</f>
        <v>#REF!</v>
      </c>
      <c r="D47" s="69" t="e">
        <f t="shared" si="52"/>
        <v>#REF!</v>
      </c>
      <c r="E47" s="69" t="e">
        <f t="shared" si="53"/>
        <v>#REF!</v>
      </c>
      <c r="F47" s="29" t="e">
        <f t="shared" si="3"/>
        <v>#REF!</v>
      </c>
      <c r="G47" s="29" t="e">
        <f t="shared" si="4"/>
        <v>#REF!</v>
      </c>
      <c r="H47" s="29" t="e">
        <f t="shared" si="5"/>
        <v>#REF!</v>
      </c>
      <c r="I47" s="29" t="e">
        <f t="shared" si="6"/>
        <v>#REF!</v>
      </c>
      <c r="J47" s="46" t="e">
        <f t="shared" si="7"/>
        <v>#REF!</v>
      </c>
      <c r="K47" s="29" t="e">
        <f t="shared" si="8"/>
        <v>#REF!</v>
      </c>
      <c r="L47" s="29" t="e">
        <f t="shared" si="9"/>
        <v>#REF!</v>
      </c>
      <c r="M47" s="29" t="e">
        <f t="shared" si="10"/>
        <v>#REF!</v>
      </c>
      <c r="N47" s="29" t="e">
        <f t="shared" si="11"/>
        <v>#REF!</v>
      </c>
      <c r="O47" s="29" t="e">
        <f t="shared" si="12"/>
        <v>#REF!</v>
      </c>
      <c r="P47" s="2" t="e">
        <f>Замеры!#REF!</f>
        <v>#REF!</v>
      </c>
      <c r="S47" s="2" t="e">
        <f>Замеры!#REF!</f>
        <v>#REF!</v>
      </c>
      <c r="T47" s="2" t="s">
        <v>72</v>
      </c>
      <c r="U47" s="2" t="e">
        <f t="shared" si="13"/>
        <v>#REF!</v>
      </c>
      <c r="V47" s="2" t="e">
        <f t="shared" si="14"/>
        <v>#REF!</v>
      </c>
      <c r="W47" s="2" t="e">
        <f t="shared" si="15"/>
        <v>#REF!</v>
      </c>
      <c r="Y47" s="2">
        <f t="shared" ca="1" si="16"/>
        <v>46</v>
      </c>
      <c r="Z47" s="2">
        <f t="shared" ca="1" si="16"/>
        <v>22</v>
      </c>
      <c r="AA47" s="2">
        <f t="shared" ca="1" si="16"/>
        <v>43</v>
      </c>
      <c r="AB47" s="5">
        <f t="shared" ca="1" si="17"/>
        <v>456</v>
      </c>
      <c r="AC47" s="5">
        <f t="shared" ca="1" si="18"/>
        <v>550</v>
      </c>
      <c r="AD47" s="5">
        <f t="shared" ca="1" si="19"/>
        <v>524</v>
      </c>
      <c r="AE47" s="5">
        <f t="shared" ca="1" si="20"/>
        <v>444</v>
      </c>
      <c r="AF47" s="5">
        <f t="shared" ca="1" si="21"/>
        <v>556</v>
      </c>
      <c r="AG47" s="5">
        <f t="shared" ca="1" si="22"/>
        <v>474</v>
      </c>
      <c r="AH47" s="5">
        <f t="shared" ca="1" si="23"/>
        <v>459</v>
      </c>
      <c r="AI47" s="5">
        <f t="shared" ca="1" si="24"/>
        <v>502</v>
      </c>
      <c r="AJ47" s="5">
        <f t="shared" ca="1" si="25"/>
        <v>533</v>
      </c>
      <c r="AK47" s="5">
        <f t="shared" ca="1" si="26"/>
        <v>490</v>
      </c>
    </row>
    <row r="48" spans="1:37" x14ac:dyDescent="0.3">
      <c r="A48" s="35">
        <f>IF(Замеры!B45=0, " ", Замеры!B45)</f>
        <v>42</v>
      </c>
      <c r="B48" s="45" t="e">
        <f>Замеры!#REF!</f>
        <v>#REF!</v>
      </c>
      <c r="C48" s="45" t="e">
        <f>IF(Замеры!#REF!=0, " ", Замеры!#REF!)</f>
        <v>#REF!</v>
      </c>
      <c r="D48" s="69" t="e">
        <f t="shared" si="52"/>
        <v>#REF!</v>
      </c>
      <c r="E48" s="69" t="e">
        <f t="shared" si="53"/>
        <v>#REF!</v>
      </c>
      <c r="F48" s="29" t="e">
        <f t="shared" si="3"/>
        <v>#REF!</v>
      </c>
      <c r="G48" s="29" t="e">
        <f t="shared" si="4"/>
        <v>#REF!</v>
      </c>
      <c r="H48" s="29" t="e">
        <f t="shared" si="5"/>
        <v>#REF!</v>
      </c>
      <c r="I48" s="29" t="e">
        <f t="shared" si="6"/>
        <v>#REF!</v>
      </c>
      <c r="J48" s="46" t="e">
        <f t="shared" si="7"/>
        <v>#REF!</v>
      </c>
      <c r="K48" s="29" t="e">
        <f t="shared" si="8"/>
        <v>#REF!</v>
      </c>
      <c r="L48" s="29" t="e">
        <f t="shared" si="9"/>
        <v>#REF!</v>
      </c>
      <c r="M48" s="29" t="e">
        <f t="shared" si="10"/>
        <v>#REF!</v>
      </c>
      <c r="N48" s="29" t="e">
        <f t="shared" si="11"/>
        <v>#REF!</v>
      </c>
      <c r="O48" s="29" t="e">
        <f t="shared" si="12"/>
        <v>#REF!</v>
      </c>
      <c r="P48" s="2" t="e">
        <f>Замеры!#REF!</f>
        <v>#REF!</v>
      </c>
      <c r="S48" s="2" t="e">
        <f>Замеры!#REF!</f>
        <v>#REF!</v>
      </c>
      <c r="T48" s="2" t="s">
        <v>72</v>
      </c>
      <c r="U48" s="2" t="e">
        <f t="shared" si="13"/>
        <v>#REF!</v>
      </c>
      <c r="V48" s="2" t="e">
        <f t="shared" si="14"/>
        <v>#REF!</v>
      </c>
      <c r="W48" s="2" t="e">
        <f t="shared" si="15"/>
        <v>#REF!</v>
      </c>
      <c r="Y48" s="2">
        <f t="shared" ca="1" si="16"/>
        <v>31</v>
      </c>
      <c r="Z48" s="2">
        <f t="shared" ca="1" si="16"/>
        <v>23</v>
      </c>
      <c r="AA48" s="2">
        <f t="shared" ca="1" si="16"/>
        <v>24</v>
      </c>
      <c r="AB48" s="5">
        <f t="shared" ca="1" si="17"/>
        <v>274</v>
      </c>
      <c r="AC48" s="5">
        <f t="shared" ca="1" si="18"/>
        <v>356</v>
      </c>
      <c r="AD48" s="5">
        <f t="shared" ca="1" si="19"/>
        <v>305</v>
      </c>
      <c r="AE48" s="5">
        <f t="shared" ca="1" si="20"/>
        <v>381</v>
      </c>
      <c r="AF48" s="5">
        <f t="shared" ca="1" si="21"/>
        <v>343</v>
      </c>
      <c r="AG48" s="5">
        <f t="shared" ca="1" si="22"/>
        <v>306</v>
      </c>
      <c r="AH48" s="5">
        <f t="shared" ca="1" si="23"/>
        <v>291</v>
      </c>
      <c r="AI48" s="5">
        <f t="shared" ca="1" si="24"/>
        <v>333</v>
      </c>
      <c r="AJ48" s="5">
        <f t="shared" ca="1" si="25"/>
        <v>300</v>
      </c>
      <c r="AK48" s="5">
        <f t="shared" ca="1" si="26"/>
        <v>246</v>
      </c>
    </row>
    <row r="49" spans="1:37" x14ac:dyDescent="0.3">
      <c r="A49" s="35">
        <f>IF(Замеры!B46=0, " ", Замеры!B46)</f>
        <v>43</v>
      </c>
      <c r="B49" s="45">
        <f>Замеры!G46</f>
        <v>0</v>
      </c>
      <c r="C49" s="45" t="str">
        <f>IF(Замеры!O46=0, " ", Замеры!O46)</f>
        <v xml:space="preserve"> </v>
      </c>
      <c r="D49" s="69" t="str">
        <f t="shared" si="52"/>
        <v xml:space="preserve"> </v>
      </c>
      <c r="E49" s="69" t="str">
        <f t="shared" si="53"/>
        <v xml:space="preserve"> </v>
      </c>
      <c r="F49" s="29" t="str">
        <f t="shared" si="3"/>
        <v>-</v>
      </c>
      <c r="G49" s="29" t="str">
        <f t="shared" si="4"/>
        <v>-</v>
      </c>
      <c r="H49" s="29" t="str">
        <f t="shared" si="5"/>
        <v>-</v>
      </c>
      <c r="I49" s="29" t="str">
        <f t="shared" si="6"/>
        <v>-</v>
      </c>
      <c r="J49" s="46" t="str">
        <f t="shared" si="7"/>
        <v>-</v>
      </c>
      <c r="K49" s="29" t="str">
        <f t="shared" si="8"/>
        <v>-</v>
      </c>
      <c r="L49" s="29" t="str">
        <f t="shared" si="9"/>
        <v>-</v>
      </c>
      <c r="M49" s="29" t="str">
        <f t="shared" si="10"/>
        <v>-</v>
      </c>
      <c r="N49" s="29" t="str">
        <f t="shared" si="11"/>
        <v>-</v>
      </c>
      <c r="O49" s="29" t="str">
        <f t="shared" si="12"/>
        <v>-</v>
      </c>
      <c r="P49" s="2">
        <f>Замеры!R46</f>
        <v>0</v>
      </c>
      <c r="S49" s="2">
        <f>Замеры!S46</f>
        <v>0</v>
      </c>
      <c r="T49" s="2" t="s">
        <v>72</v>
      </c>
      <c r="U49" s="2" t="b">
        <f t="shared" si="13"/>
        <v>0</v>
      </c>
      <c r="V49" s="2" t="b">
        <f t="shared" si="14"/>
        <v>0</v>
      </c>
      <c r="W49" s="2" t="b">
        <f t="shared" si="15"/>
        <v>0</v>
      </c>
      <c r="Y49" s="2">
        <f t="shared" ca="1" si="16"/>
        <v>48</v>
      </c>
      <c r="Z49" s="2">
        <f t="shared" ca="1" si="16"/>
        <v>26</v>
      </c>
      <c r="AA49" s="2">
        <f t="shared" ca="1" si="16"/>
        <v>40</v>
      </c>
      <c r="AB49" s="5">
        <f t="shared" ca="1" si="17"/>
        <v>441</v>
      </c>
      <c r="AC49" s="5">
        <f t="shared" ca="1" si="18"/>
        <v>485</v>
      </c>
      <c r="AD49" s="5">
        <f t="shared" ca="1" si="19"/>
        <v>508</v>
      </c>
      <c r="AE49" s="5">
        <f t="shared" ca="1" si="20"/>
        <v>419</v>
      </c>
      <c r="AF49" s="5">
        <f t="shared" ca="1" si="21"/>
        <v>520</v>
      </c>
      <c r="AG49" s="5">
        <f t="shared" ca="1" si="22"/>
        <v>409</v>
      </c>
      <c r="AH49" s="5">
        <f t="shared" ca="1" si="23"/>
        <v>508</v>
      </c>
      <c r="AI49" s="5">
        <f t="shared" ca="1" si="24"/>
        <v>449</v>
      </c>
      <c r="AJ49" s="5">
        <f t="shared" ca="1" si="25"/>
        <v>507</v>
      </c>
      <c r="AK49" s="5">
        <f t="shared" ca="1" si="26"/>
        <v>462</v>
      </c>
    </row>
    <row r="50" spans="1:37" x14ac:dyDescent="0.3">
      <c r="A50" s="35">
        <f>IF(Замеры!B47=0, " ", Замеры!B47)</f>
        <v>44</v>
      </c>
      <c r="B50" s="45">
        <f>Замеры!G47</f>
        <v>0</v>
      </c>
      <c r="C50" s="45" t="str">
        <f>IF(Замеры!O47=0, " ", Замеры!O47)</f>
        <v xml:space="preserve"> </v>
      </c>
      <c r="D50" s="69" t="str">
        <f t="shared" si="52"/>
        <v xml:space="preserve"> </v>
      </c>
      <c r="E50" s="69" t="str">
        <f t="shared" si="53"/>
        <v xml:space="preserve"> </v>
      </c>
      <c r="F50" s="29" t="str">
        <f t="shared" si="3"/>
        <v>-</v>
      </c>
      <c r="G50" s="29" t="str">
        <f t="shared" si="4"/>
        <v>-</v>
      </c>
      <c r="H50" s="29" t="str">
        <f t="shared" si="5"/>
        <v>-</v>
      </c>
      <c r="I50" s="29" t="str">
        <f t="shared" si="6"/>
        <v>-</v>
      </c>
      <c r="J50" s="46" t="str">
        <f t="shared" si="7"/>
        <v>-</v>
      </c>
      <c r="K50" s="29" t="str">
        <f t="shared" si="8"/>
        <v>-</v>
      </c>
      <c r="L50" s="29" t="str">
        <f t="shared" si="9"/>
        <v>-</v>
      </c>
      <c r="M50" s="29" t="str">
        <f t="shared" si="10"/>
        <v>-</v>
      </c>
      <c r="N50" s="29" t="str">
        <f t="shared" si="11"/>
        <v>-</v>
      </c>
      <c r="O50" s="29" t="str">
        <f t="shared" si="12"/>
        <v>-</v>
      </c>
      <c r="P50" s="2">
        <f>Замеры!R47</f>
        <v>0</v>
      </c>
      <c r="S50" s="2">
        <f>Замеры!S47</f>
        <v>0</v>
      </c>
      <c r="T50" s="2" t="s">
        <v>72</v>
      </c>
      <c r="U50" s="2" t="b">
        <f t="shared" si="13"/>
        <v>0</v>
      </c>
      <c r="V50" s="2" t="b">
        <f t="shared" si="14"/>
        <v>0</v>
      </c>
      <c r="W50" s="2" t="b">
        <f t="shared" si="15"/>
        <v>0</v>
      </c>
      <c r="Y50" s="2">
        <f t="shared" ca="1" si="16"/>
        <v>41</v>
      </c>
      <c r="Z50" s="2">
        <f t="shared" ca="1" si="16"/>
        <v>36</v>
      </c>
      <c r="AA50" s="2">
        <f t="shared" ca="1" si="16"/>
        <v>38</v>
      </c>
      <c r="AB50" s="5">
        <f t="shared" ca="1" si="17"/>
        <v>417</v>
      </c>
      <c r="AC50" s="5">
        <f t="shared" ca="1" si="18"/>
        <v>385</v>
      </c>
      <c r="AD50" s="5">
        <f t="shared" ca="1" si="19"/>
        <v>481</v>
      </c>
      <c r="AE50" s="5">
        <f t="shared" ca="1" si="20"/>
        <v>453</v>
      </c>
      <c r="AF50" s="5">
        <f t="shared" ca="1" si="21"/>
        <v>506</v>
      </c>
      <c r="AG50" s="5">
        <f t="shared" ca="1" si="22"/>
        <v>394</v>
      </c>
      <c r="AH50" s="5">
        <f t="shared" ca="1" si="23"/>
        <v>447</v>
      </c>
      <c r="AI50" s="5">
        <f t="shared" ca="1" si="24"/>
        <v>396</v>
      </c>
      <c r="AJ50" s="5">
        <f t="shared" ca="1" si="25"/>
        <v>456</v>
      </c>
      <c r="AK50" s="5">
        <f t="shared" ca="1" si="26"/>
        <v>410</v>
      </c>
    </row>
    <row r="51" spans="1:37" x14ac:dyDescent="0.3">
      <c r="A51" s="35">
        <f>IF(Замеры!B48=0, " ", Замеры!B48)</f>
        <v>45</v>
      </c>
      <c r="B51" s="45">
        <f>Замеры!G48</f>
        <v>0</v>
      </c>
      <c r="C51" s="45" t="str">
        <f>IF(Замеры!O48=0, " ", Замеры!O48)</f>
        <v xml:space="preserve"> </v>
      </c>
      <c r="D51" s="69" t="str">
        <f t="shared" si="52"/>
        <v xml:space="preserve"> </v>
      </c>
      <c r="E51" s="69" t="str">
        <f t="shared" si="53"/>
        <v xml:space="preserve"> </v>
      </c>
      <c r="F51" s="29" t="str">
        <f t="shared" si="3"/>
        <v>-</v>
      </c>
      <c r="G51" s="29" t="str">
        <f t="shared" si="4"/>
        <v>-</v>
      </c>
      <c r="H51" s="29" t="str">
        <f t="shared" si="5"/>
        <v>-</v>
      </c>
      <c r="I51" s="29" t="str">
        <f t="shared" si="6"/>
        <v>-</v>
      </c>
      <c r="J51" s="46" t="str">
        <f t="shared" si="7"/>
        <v>-</v>
      </c>
      <c r="K51" s="29" t="str">
        <f t="shared" si="8"/>
        <v>-</v>
      </c>
      <c r="L51" s="29" t="str">
        <f t="shared" si="9"/>
        <v>-</v>
      </c>
      <c r="M51" s="29" t="str">
        <f t="shared" si="10"/>
        <v>-</v>
      </c>
      <c r="N51" s="29" t="str">
        <f t="shared" si="11"/>
        <v>-</v>
      </c>
      <c r="O51" s="29" t="str">
        <f t="shared" si="12"/>
        <v>-</v>
      </c>
      <c r="P51" s="2">
        <f>Замеры!R48</f>
        <v>0</v>
      </c>
      <c r="S51" s="2">
        <f>Замеры!S48</f>
        <v>0</v>
      </c>
      <c r="T51" s="2" t="s">
        <v>72</v>
      </c>
      <c r="U51" s="2" t="b">
        <f t="shared" si="13"/>
        <v>0</v>
      </c>
      <c r="V51" s="2" t="b">
        <f t="shared" si="14"/>
        <v>0</v>
      </c>
      <c r="W51" s="2" t="b">
        <f t="shared" si="15"/>
        <v>0</v>
      </c>
      <c r="Y51" s="2">
        <f t="shared" ca="1" si="16"/>
        <v>49</v>
      </c>
      <c r="Z51" s="2">
        <f t="shared" ca="1" si="16"/>
        <v>46</v>
      </c>
      <c r="AA51" s="2">
        <f t="shared" ca="1" si="16"/>
        <v>23</v>
      </c>
      <c r="AB51" s="5">
        <f t="shared" ca="1" si="17"/>
        <v>348</v>
      </c>
      <c r="AC51" s="5">
        <f t="shared" ca="1" si="18"/>
        <v>297</v>
      </c>
      <c r="AD51" s="5">
        <f t="shared" ca="1" si="19"/>
        <v>243</v>
      </c>
      <c r="AE51" s="5">
        <f t="shared" ca="1" si="20"/>
        <v>336</v>
      </c>
      <c r="AF51" s="5">
        <f t="shared" ca="1" si="21"/>
        <v>346</v>
      </c>
      <c r="AG51" s="5">
        <f t="shared" ca="1" si="22"/>
        <v>274</v>
      </c>
      <c r="AH51" s="5">
        <f t="shared" ca="1" si="23"/>
        <v>239</v>
      </c>
      <c r="AI51" s="5">
        <f t="shared" ca="1" si="24"/>
        <v>248</v>
      </c>
      <c r="AJ51" s="5">
        <f t="shared" ca="1" si="25"/>
        <v>371</v>
      </c>
      <c r="AK51" s="5">
        <f t="shared" ca="1" si="26"/>
        <v>243</v>
      </c>
    </row>
    <row r="52" spans="1:37" x14ac:dyDescent="0.3">
      <c r="A52" s="35">
        <f>IF(Замеры!B49=0, " ", Замеры!B49)</f>
        <v>46</v>
      </c>
      <c r="B52" s="45">
        <f>Замеры!G49</f>
        <v>0</v>
      </c>
      <c r="C52" s="45" t="str">
        <f>IF(Замеры!O49=0, " ", Замеры!O49)</f>
        <v xml:space="preserve"> </v>
      </c>
      <c r="D52" s="69" t="str">
        <f t="shared" si="52"/>
        <v xml:space="preserve"> </v>
      </c>
      <c r="E52" s="69" t="str">
        <f t="shared" si="53"/>
        <v xml:space="preserve"> </v>
      </c>
      <c r="F52" s="29" t="str">
        <f t="shared" si="3"/>
        <v>-</v>
      </c>
      <c r="G52" s="29" t="str">
        <f t="shared" si="4"/>
        <v>-</v>
      </c>
      <c r="H52" s="29" t="str">
        <f t="shared" si="5"/>
        <v>-</v>
      </c>
      <c r="I52" s="29" t="str">
        <f t="shared" si="6"/>
        <v>-</v>
      </c>
      <c r="J52" s="46" t="str">
        <f t="shared" si="7"/>
        <v>-</v>
      </c>
      <c r="K52" s="29" t="str">
        <f t="shared" si="8"/>
        <v>-</v>
      </c>
      <c r="L52" s="29" t="str">
        <f t="shared" si="9"/>
        <v>-</v>
      </c>
      <c r="M52" s="29" t="str">
        <f t="shared" si="10"/>
        <v>-</v>
      </c>
      <c r="N52" s="29" t="str">
        <f t="shared" si="11"/>
        <v>-</v>
      </c>
      <c r="O52" s="29" t="str">
        <f t="shared" si="12"/>
        <v>-</v>
      </c>
      <c r="P52" s="2">
        <f>Замеры!R49</f>
        <v>0</v>
      </c>
      <c r="S52" s="2">
        <f>Замеры!S49</f>
        <v>0</v>
      </c>
      <c r="T52" s="2" t="s">
        <v>72</v>
      </c>
      <c r="U52" s="2" t="b">
        <f t="shared" si="13"/>
        <v>0</v>
      </c>
      <c r="V52" s="2" t="b">
        <f t="shared" si="14"/>
        <v>0</v>
      </c>
      <c r="W52" s="2" t="b">
        <f t="shared" si="15"/>
        <v>0</v>
      </c>
      <c r="Y52" s="2">
        <f t="shared" ca="1" si="16"/>
        <v>43</v>
      </c>
      <c r="Z52" s="2">
        <f t="shared" ca="1" si="16"/>
        <v>47</v>
      </c>
      <c r="AA52" s="2">
        <f t="shared" ca="1" si="16"/>
        <v>43</v>
      </c>
      <c r="AB52" s="5">
        <f t="shared" ca="1" si="17"/>
        <v>516</v>
      </c>
      <c r="AC52" s="5">
        <f t="shared" ca="1" si="18"/>
        <v>456</v>
      </c>
      <c r="AD52" s="5">
        <f t="shared" ca="1" si="19"/>
        <v>560</v>
      </c>
      <c r="AE52" s="5">
        <f t="shared" ca="1" si="20"/>
        <v>448</v>
      </c>
      <c r="AF52" s="5">
        <f t="shared" ca="1" si="21"/>
        <v>530</v>
      </c>
      <c r="AG52" s="5">
        <f t="shared" ca="1" si="22"/>
        <v>487</v>
      </c>
      <c r="AH52" s="5">
        <f t="shared" ca="1" si="23"/>
        <v>474</v>
      </c>
      <c r="AI52" s="5">
        <f t="shared" ca="1" si="24"/>
        <v>474</v>
      </c>
      <c r="AJ52" s="5">
        <f t="shared" ca="1" si="25"/>
        <v>577</v>
      </c>
      <c r="AK52" s="5">
        <f t="shared" ca="1" si="26"/>
        <v>518</v>
      </c>
    </row>
    <row r="53" spans="1:37" x14ac:dyDescent="0.3">
      <c r="A53" s="35">
        <f>IF(Замеры!B50=0, " ", Замеры!B50)</f>
        <v>47</v>
      </c>
      <c r="B53" s="45">
        <f>Замеры!G50</f>
        <v>0</v>
      </c>
      <c r="C53" s="45" t="str">
        <f>IF(Замеры!O50=0, " ", Замеры!O50)</f>
        <v xml:space="preserve"> </v>
      </c>
      <c r="D53" s="69" t="str">
        <f t="shared" si="52"/>
        <v xml:space="preserve"> </v>
      </c>
      <c r="E53" s="69" t="str">
        <f t="shared" si="53"/>
        <v xml:space="preserve"> </v>
      </c>
      <c r="F53" s="29" t="str">
        <f t="shared" si="3"/>
        <v>-</v>
      </c>
      <c r="G53" s="29" t="str">
        <f t="shared" si="4"/>
        <v>-</v>
      </c>
      <c r="H53" s="29" t="str">
        <f t="shared" si="5"/>
        <v>-</v>
      </c>
      <c r="I53" s="29" t="str">
        <f t="shared" si="6"/>
        <v>-</v>
      </c>
      <c r="J53" s="46" t="str">
        <f t="shared" si="7"/>
        <v>-</v>
      </c>
      <c r="K53" s="29" t="str">
        <f t="shared" si="8"/>
        <v>-</v>
      </c>
      <c r="L53" s="29" t="str">
        <f t="shared" si="9"/>
        <v>-</v>
      </c>
      <c r="M53" s="29" t="str">
        <f t="shared" si="10"/>
        <v>-</v>
      </c>
      <c r="N53" s="29" t="str">
        <f t="shared" si="11"/>
        <v>-</v>
      </c>
      <c r="O53" s="29" t="str">
        <f t="shared" si="12"/>
        <v>-</v>
      </c>
      <c r="P53" s="2">
        <f>Замеры!R50</f>
        <v>0</v>
      </c>
      <c r="S53" s="2">
        <f>Замеры!S50</f>
        <v>0</v>
      </c>
      <c r="T53" s="2" t="s">
        <v>72</v>
      </c>
      <c r="U53" s="2" t="b">
        <f t="shared" si="13"/>
        <v>0</v>
      </c>
      <c r="V53" s="2" t="b">
        <f t="shared" si="14"/>
        <v>0</v>
      </c>
      <c r="W53" s="2" t="b">
        <f t="shared" si="15"/>
        <v>0</v>
      </c>
      <c r="Y53" s="2">
        <f t="shared" ca="1" si="16"/>
        <v>47</v>
      </c>
      <c r="Z53" s="2">
        <f t="shared" ca="1" si="16"/>
        <v>50</v>
      </c>
      <c r="AA53" s="2">
        <f t="shared" ca="1" si="16"/>
        <v>47</v>
      </c>
      <c r="AB53" s="5">
        <f t="shared" ca="1" si="17"/>
        <v>506</v>
      </c>
      <c r="AC53" s="5">
        <f t="shared" ca="1" si="18"/>
        <v>505</v>
      </c>
      <c r="AD53" s="5">
        <f t="shared" ca="1" si="19"/>
        <v>579</v>
      </c>
      <c r="AE53" s="5">
        <f t="shared" ca="1" si="20"/>
        <v>579</v>
      </c>
      <c r="AF53" s="5">
        <f t="shared" ca="1" si="21"/>
        <v>534</v>
      </c>
      <c r="AG53" s="5">
        <f t="shared" ca="1" si="22"/>
        <v>593</v>
      </c>
      <c r="AH53" s="5">
        <f t="shared" ca="1" si="23"/>
        <v>551</v>
      </c>
      <c r="AI53" s="5">
        <f t="shared" ca="1" si="24"/>
        <v>607</v>
      </c>
      <c r="AJ53" s="5">
        <f t="shared" ca="1" si="25"/>
        <v>513</v>
      </c>
      <c r="AK53" s="5">
        <f t="shared" ca="1" si="26"/>
        <v>609</v>
      </c>
    </row>
    <row r="54" spans="1:37" x14ac:dyDescent="0.3">
      <c r="A54" s="35">
        <f>IF(Замеры!B51=0, " ", Замеры!B51)</f>
        <v>48</v>
      </c>
      <c r="B54" s="45">
        <f>Замеры!G51</f>
        <v>0</v>
      </c>
      <c r="C54" s="45" t="str">
        <f>IF(Замеры!O51=0, " ", Замеры!O51)</f>
        <v xml:space="preserve"> </v>
      </c>
      <c r="D54" s="69" t="str">
        <f t="shared" si="52"/>
        <v xml:space="preserve"> </v>
      </c>
      <c r="E54" s="69" t="str">
        <f t="shared" si="53"/>
        <v xml:space="preserve"> </v>
      </c>
      <c r="F54" s="29" t="str">
        <f t="shared" si="3"/>
        <v>-</v>
      </c>
      <c r="G54" s="29" t="str">
        <f t="shared" si="4"/>
        <v>-</v>
      </c>
      <c r="H54" s="29" t="str">
        <f t="shared" si="5"/>
        <v>-</v>
      </c>
      <c r="I54" s="29" t="str">
        <f t="shared" si="6"/>
        <v>-</v>
      </c>
      <c r="J54" s="46" t="str">
        <f t="shared" si="7"/>
        <v>-</v>
      </c>
      <c r="K54" s="29" t="str">
        <f t="shared" si="8"/>
        <v>-</v>
      </c>
      <c r="L54" s="29" t="str">
        <f t="shared" si="9"/>
        <v>-</v>
      </c>
      <c r="M54" s="29" t="str">
        <f t="shared" si="10"/>
        <v>-</v>
      </c>
      <c r="N54" s="29" t="str">
        <f t="shared" si="11"/>
        <v>-</v>
      </c>
      <c r="O54" s="29" t="str">
        <f t="shared" si="12"/>
        <v>-</v>
      </c>
      <c r="P54" s="2">
        <f>Замеры!R51</f>
        <v>0</v>
      </c>
      <c r="S54" s="2">
        <f>Замеры!S51</f>
        <v>0</v>
      </c>
      <c r="T54" s="2" t="s">
        <v>72</v>
      </c>
      <c r="U54" s="2" t="b">
        <f t="shared" si="13"/>
        <v>0</v>
      </c>
      <c r="V54" s="2" t="b">
        <f t="shared" si="14"/>
        <v>0</v>
      </c>
      <c r="W54" s="2" t="b">
        <f t="shared" si="15"/>
        <v>0</v>
      </c>
      <c r="Y54" s="2">
        <f t="shared" ca="1" si="16"/>
        <v>22</v>
      </c>
      <c r="Z54" s="2">
        <f t="shared" ca="1" si="16"/>
        <v>30</v>
      </c>
      <c r="AA54" s="2">
        <f t="shared" ca="1" si="16"/>
        <v>30</v>
      </c>
      <c r="AB54" s="5">
        <f t="shared" ca="1" si="17"/>
        <v>372</v>
      </c>
      <c r="AC54" s="5">
        <f t="shared" ca="1" si="18"/>
        <v>424</v>
      </c>
      <c r="AD54" s="5">
        <f t="shared" ca="1" si="19"/>
        <v>365</v>
      </c>
      <c r="AE54" s="5">
        <f t="shared" ca="1" si="20"/>
        <v>380</v>
      </c>
      <c r="AF54" s="5">
        <f t="shared" ca="1" si="21"/>
        <v>441</v>
      </c>
      <c r="AG54" s="5">
        <f t="shared" ca="1" si="22"/>
        <v>371</v>
      </c>
      <c r="AH54" s="5">
        <f t="shared" ca="1" si="23"/>
        <v>410</v>
      </c>
      <c r="AI54" s="5">
        <f t="shared" ca="1" si="24"/>
        <v>362</v>
      </c>
      <c r="AJ54" s="5">
        <f t="shared" ca="1" si="25"/>
        <v>321</v>
      </c>
      <c r="AK54" s="5">
        <f t="shared" ca="1" si="26"/>
        <v>348</v>
      </c>
    </row>
    <row r="55" spans="1:37" x14ac:dyDescent="0.3">
      <c r="A55" s="35">
        <f>IF(Замеры!B52=0, " ", Замеры!B52)</f>
        <v>49</v>
      </c>
      <c r="B55" s="45">
        <f>Замеры!G52</f>
        <v>0</v>
      </c>
      <c r="C55" s="45" t="str">
        <f>IF(Замеры!O52=0, " ", Замеры!O52)</f>
        <v xml:space="preserve"> </v>
      </c>
      <c r="D55" s="69" t="str">
        <f t="shared" si="52"/>
        <v xml:space="preserve"> </v>
      </c>
      <c r="E55" s="69" t="str">
        <f t="shared" si="53"/>
        <v xml:space="preserve"> </v>
      </c>
      <c r="F55" s="29" t="str">
        <f t="shared" si="3"/>
        <v>-</v>
      </c>
      <c r="G55" s="29" t="str">
        <f t="shared" si="4"/>
        <v>-</v>
      </c>
      <c r="H55" s="29" t="str">
        <f t="shared" si="5"/>
        <v>-</v>
      </c>
      <c r="I55" s="29" t="str">
        <f t="shared" si="6"/>
        <v>-</v>
      </c>
      <c r="J55" s="46" t="str">
        <f t="shared" si="7"/>
        <v>-</v>
      </c>
      <c r="K55" s="29" t="str">
        <f t="shared" si="8"/>
        <v>-</v>
      </c>
      <c r="L55" s="29" t="str">
        <f t="shared" si="9"/>
        <v>-</v>
      </c>
      <c r="M55" s="29" t="str">
        <f t="shared" si="10"/>
        <v>-</v>
      </c>
      <c r="N55" s="29" t="str">
        <f t="shared" si="11"/>
        <v>-</v>
      </c>
      <c r="O55" s="29" t="str">
        <f t="shared" si="12"/>
        <v>-</v>
      </c>
      <c r="P55" s="2">
        <f>Замеры!R52</f>
        <v>0</v>
      </c>
      <c r="S55" s="2">
        <f>Замеры!S52</f>
        <v>0</v>
      </c>
      <c r="T55" s="2" t="s">
        <v>72</v>
      </c>
      <c r="U55" s="2" t="b">
        <f t="shared" si="13"/>
        <v>0</v>
      </c>
      <c r="V55" s="2" t="b">
        <f t="shared" si="14"/>
        <v>0</v>
      </c>
      <c r="W55" s="2" t="b">
        <f t="shared" si="15"/>
        <v>0</v>
      </c>
      <c r="Y55" s="2">
        <f t="shared" ca="1" si="16"/>
        <v>28</v>
      </c>
      <c r="Z55" s="2">
        <f t="shared" ca="1" si="16"/>
        <v>37</v>
      </c>
      <c r="AA55" s="2">
        <f t="shared" ca="1" si="16"/>
        <v>41</v>
      </c>
      <c r="AB55" s="5">
        <f t="shared" ca="1" si="17"/>
        <v>439</v>
      </c>
      <c r="AC55" s="5">
        <f t="shared" ca="1" si="18"/>
        <v>476</v>
      </c>
      <c r="AD55" s="5">
        <f t="shared" ca="1" si="19"/>
        <v>430</v>
      </c>
      <c r="AE55" s="5">
        <f t="shared" ca="1" si="20"/>
        <v>534</v>
      </c>
      <c r="AF55" s="5">
        <f t="shared" ca="1" si="21"/>
        <v>531</v>
      </c>
      <c r="AG55" s="5">
        <f t="shared" ca="1" si="22"/>
        <v>468</v>
      </c>
      <c r="AH55" s="5">
        <f t="shared" ca="1" si="23"/>
        <v>428</v>
      </c>
      <c r="AI55" s="5">
        <f t="shared" ca="1" si="24"/>
        <v>510</v>
      </c>
      <c r="AJ55" s="5">
        <f t="shared" ca="1" si="25"/>
        <v>461</v>
      </c>
      <c r="AK55" s="5">
        <f t="shared" ca="1" si="26"/>
        <v>518</v>
      </c>
    </row>
    <row r="56" spans="1:37" x14ac:dyDescent="0.3">
      <c r="A56" s="35">
        <f>IF(Замеры!B53=0, " ", Замеры!B53)</f>
        <v>50</v>
      </c>
      <c r="B56" s="45">
        <f>Замеры!G53</f>
        <v>0</v>
      </c>
      <c r="C56" s="45" t="str">
        <f>IF(Замеры!O53=0, " ", Замеры!O53)</f>
        <v xml:space="preserve"> </v>
      </c>
      <c r="D56" s="69" t="str">
        <f t="shared" si="52"/>
        <v xml:space="preserve"> </v>
      </c>
      <c r="E56" s="69" t="str">
        <f t="shared" si="53"/>
        <v xml:space="preserve"> </v>
      </c>
      <c r="F56" s="29" t="str">
        <f t="shared" si="3"/>
        <v>-</v>
      </c>
      <c r="G56" s="29" t="str">
        <f t="shared" si="4"/>
        <v>-</v>
      </c>
      <c r="H56" s="29" t="str">
        <f t="shared" si="5"/>
        <v>-</v>
      </c>
      <c r="I56" s="29" t="str">
        <f t="shared" si="6"/>
        <v>-</v>
      </c>
      <c r="J56" s="46" t="str">
        <f t="shared" si="7"/>
        <v>-</v>
      </c>
      <c r="K56" s="29" t="str">
        <f t="shared" si="8"/>
        <v>-</v>
      </c>
      <c r="L56" s="29" t="str">
        <f t="shared" si="9"/>
        <v>-</v>
      </c>
      <c r="M56" s="29" t="str">
        <f t="shared" si="10"/>
        <v>-</v>
      </c>
      <c r="N56" s="29" t="str">
        <f t="shared" si="11"/>
        <v>-</v>
      </c>
      <c r="O56" s="29" t="str">
        <f t="shared" si="12"/>
        <v>-</v>
      </c>
      <c r="P56" s="2">
        <f>Замеры!R53</f>
        <v>0</v>
      </c>
      <c r="S56" s="2">
        <f>Замеры!S53</f>
        <v>0</v>
      </c>
      <c r="T56" s="2" t="s">
        <v>72</v>
      </c>
      <c r="U56" s="2" t="b">
        <f t="shared" si="13"/>
        <v>0</v>
      </c>
      <c r="V56" s="2" t="b">
        <f t="shared" si="14"/>
        <v>0</v>
      </c>
      <c r="W56" s="2" t="b">
        <f t="shared" si="15"/>
        <v>0</v>
      </c>
      <c r="Y56" s="2">
        <f t="shared" ca="1" si="16"/>
        <v>33</v>
      </c>
      <c r="Z56" s="2">
        <f t="shared" ca="1" si="16"/>
        <v>37</v>
      </c>
      <c r="AA56" s="2">
        <f t="shared" ca="1" si="16"/>
        <v>29</v>
      </c>
      <c r="AB56" s="5">
        <f t="shared" ca="1" si="17"/>
        <v>316</v>
      </c>
      <c r="AC56" s="5">
        <f t="shared" ca="1" si="18"/>
        <v>327</v>
      </c>
      <c r="AD56" s="5">
        <f t="shared" ca="1" si="19"/>
        <v>356</v>
      </c>
      <c r="AE56" s="5">
        <f t="shared" ca="1" si="20"/>
        <v>330</v>
      </c>
      <c r="AF56" s="5">
        <f t="shared" ca="1" si="21"/>
        <v>316</v>
      </c>
      <c r="AG56" s="5">
        <f t="shared" ca="1" si="22"/>
        <v>314</v>
      </c>
      <c r="AH56" s="5">
        <f t="shared" ca="1" si="23"/>
        <v>406</v>
      </c>
      <c r="AI56" s="5">
        <f t="shared" ca="1" si="24"/>
        <v>330</v>
      </c>
      <c r="AJ56" s="5">
        <f t="shared" ca="1" si="25"/>
        <v>335</v>
      </c>
      <c r="AK56" s="5">
        <f t="shared" ca="1" si="26"/>
        <v>306</v>
      </c>
    </row>
    <row r="57" spans="1:37" x14ac:dyDescent="0.3">
      <c r="A57" s="35">
        <f>IF(Замеры!B54=0, " ", Замеры!B54)</f>
        <v>51</v>
      </c>
      <c r="B57" s="45">
        <f>Замеры!G54</f>
        <v>0</v>
      </c>
      <c r="C57" s="45" t="str">
        <f>IF(Замеры!O54=0, " ", Замеры!O54)</f>
        <v xml:space="preserve"> </v>
      </c>
      <c r="D57" s="69" t="str">
        <f t="shared" si="52"/>
        <v xml:space="preserve"> </v>
      </c>
      <c r="E57" s="69" t="str">
        <f t="shared" si="53"/>
        <v xml:space="preserve"> </v>
      </c>
      <c r="F57" s="29" t="str">
        <f t="shared" si="3"/>
        <v>-</v>
      </c>
      <c r="G57" s="29" t="str">
        <f t="shared" si="4"/>
        <v>-</v>
      </c>
      <c r="H57" s="29" t="str">
        <f t="shared" si="5"/>
        <v>-</v>
      </c>
      <c r="I57" s="29" t="str">
        <f t="shared" si="6"/>
        <v>-</v>
      </c>
      <c r="J57" s="46" t="str">
        <f t="shared" si="7"/>
        <v>-</v>
      </c>
      <c r="K57" s="29" t="str">
        <f t="shared" si="8"/>
        <v>-</v>
      </c>
      <c r="L57" s="29" t="str">
        <f t="shared" si="9"/>
        <v>-</v>
      </c>
      <c r="M57" s="29" t="str">
        <f t="shared" si="10"/>
        <v>-</v>
      </c>
      <c r="N57" s="29" t="str">
        <f t="shared" si="11"/>
        <v>-</v>
      </c>
      <c r="O57" s="29" t="str">
        <f t="shared" si="12"/>
        <v>-</v>
      </c>
      <c r="P57" s="2">
        <f>Замеры!R54</f>
        <v>0</v>
      </c>
      <c r="S57" s="2">
        <f>Замеры!S54</f>
        <v>0</v>
      </c>
      <c r="T57" s="2" t="s">
        <v>72</v>
      </c>
      <c r="U57" s="2" t="b">
        <f t="shared" si="13"/>
        <v>0</v>
      </c>
      <c r="V57" s="2" t="b">
        <f t="shared" si="14"/>
        <v>0</v>
      </c>
      <c r="W57" s="2" t="b">
        <f t="shared" si="15"/>
        <v>0</v>
      </c>
      <c r="Y57" s="2">
        <f t="shared" ca="1" si="16"/>
        <v>39</v>
      </c>
      <c r="Z57" s="2">
        <f t="shared" ca="1" si="16"/>
        <v>43</v>
      </c>
      <c r="AA57" s="2">
        <f t="shared" ca="1" si="16"/>
        <v>32</v>
      </c>
      <c r="AB57" s="5">
        <f t="shared" ca="1" si="17"/>
        <v>449</v>
      </c>
      <c r="AC57" s="5">
        <f t="shared" ca="1" si="18"/>
        <v>328</v>
      </c>
      <c r="AD57" s="5">
        <f t="shared" ca="1" si="19"/>
        <v>397</v>
      </c>
      <c r="AE57" s="5">
        <f t="shared" ca="1" si="20"/>
        <v>394</v>
      </c>
      <c r="AF57" s="5">
        <f t="shared" ca="1" si="21"/>
        <v>346</v>
      </c>
      <c r="AG57" s="5">
        <f t="shared" ca="1" si="22"/>
        <v>459</v>
      </c>
      <c r="AH57" s="5">
        <f t="shared" ca="1" si="23"/>
        <v>429</v>
      </c>
      <c r="AI57" s="5">
        <f t="shared" ca="1" si="24"/>
        <v>418</v>
      </c>
      <c r="AJ57" s="5">
        <f t="shared" ca="1" si="25"/>
        <v>426</v>
      </c>
      <c r="AK57" s="5">
        <f t="shared" ca="1" si="26"/>
        <v>363</v>
      </c>
    </row>
    <row r="58" spans="1:37" x14ac:dyDescent="0.3">
      <c r="A58" s="35">
        <f>IF(Замеры!B55=0, " ", Замеры!B55)</f>
        <v>52</v>
      </c>
      <c r="B58" s="45">
        <f>Замеры!G55</f>
        <v>0</v>
      </c>
      <c r="C58" s="45" t="str">
        <f>IF(Замеры!O55=0, " ", Замеры!O55)</f>
        <v xml:space="preserve"> </v>
      </c>
      <c r="D58" s="69" t="str">
        <f t="shared" si="52"/>
        <v xml:space="preserve"> </v>
      </c>
      <c r="E58" s="69" t="str">
        <f t="shared" si="53"/>
        <v xml:space="preserve"> </v>
      </c>
      <c r="F58" s="29" t="str">
        <f t="shared" si="3"/>
        <v>-</v>
      </c>
      <c r="G58" s="29" t="str">
        <f t="shared" si="4"/>
        <v>-</v>
      </c>
      <c r="H58" s="29" t="str">
        <f t="shared" si="5"/>
        <v>-</v>
      </c>
      <c r="I58" s="29" t="str">
        <f t="shared" si="6"/>
        <v>-</v>
      </c>
      <c r="J58" s="46" t="str">
        <f t="shared" si="7"/>
        <v>-</v>
      </c>
      <c r="K58" s="29" t="str">
        <f t="shared" si="8"/>
        <v>-</v>
      </c>
      <c r="L58" s="29" t="str">
        <f t="shared" si="9"/>
        <v>-</v>
      </c>
      <c r="M58" s="29" t="str">
        <f t="shared" si="10"/>
        <v>-</v>
      </c>
      <c r="N58" s="29" t="str">
        <f t="shared" si="11"/>
        <v>-</v>
      </c>
      <c r="O58" s="29" t="str">
        <f t="shared" si="12"/>
        <v>-</v>
      </c>
      <c r="P58" s="2">
        <f>Замеры!R55</f>
        <v>0</v>
      </c>
      <c r="S58" s="2">
        <f>Замеры!S55</f>
        <v>0</v>
      </c>
      <c r="T58" s="2" t="s">
        <v>72</v>
      </c>
      <c r="U58" s="2" t="b">
        <f t="shared" si="13"/>
        <v>0</v>
      </c>
      <c r="V58" s="2" t="b">
        <f t="shared" si="14"/>
        <v>0</v>
      </c>
      <c r="W58" s="2" t="b">
        <f t="shared" si="15"/>
        <v>0</v>
      </c>
      <c r="Y58" s="2">
        <f t="shared" ca="1" si="16"/>
        <v>25</v>
      </c>
      <c r="Z58" s="2">
        <f t="shared" ca="1" si="16"/>
        <v>48</v>
      </c>
      <c r="AA58" s="2">
        <f t="shared" ca="1" si="16"/>
        <v>23</v>
      </c>
      <c r="AB58" s="5">
        <f t="shared" ca="1" si="17"/>
        <v>328</v>
      </c>
      <c r="AC58" s="5">
        <f t="shared" ca="1" si="18"/>
        <v>250</v>
      </c>
      <c r="AD58" s="5">
        <f t="shared" ca="1" si="19"/>
        <v>331</v>
      </c>
      <c r="AE58" s="5">
        <f t="shared" ca="1" si="20"/>
        <v>355</v>
      </c>
      <c r="AF58" s="5">
        <f t="shared" ca="1" si="21"/>
        <v>315</v>
      </c>
      <c r="AG58" s="5">
        <f t="shared" ca="1" si="22"/>
        <v>242</v>
      </c>
      <c r="AH58" s="5">
        <f t="shared" ca="1" si="23"/>
        <v>296</v>
      </c>
      <c r="AI58" s="5">
        <f t="shared" ca="1" si="24"/>
        <v>239</v>
      </c>
      <c r="AJ58" s="5">
        <f t="shared" ca="1" si="25"/>
        <v>277</v>
      </c>
      <c r="AK58" s="5">
        <f t="shared" ca="1" si="26"/>
        <v>324</v>
      </c>
    </row>
    <row r="59" spans="1:37" x14ac:dyDescent="0.3">
      <c r="A59" s="35">
        <f>IF(Замеры!B56=0, " ", Замеры!B56)</f>
        <v>53</v>
      </c>
      <c r="B59" s="45">
        <f>Замеры!G56</f>
        <v>0</v>
      </c>
      <c r="C59" s="45" t="str">
        <f>IF(Замеры!O56=0, " ", Замеры!O56)</f>
        <v xml:space="preserve"> </v>
      </c>
      <c r="D59" s="69" t="str">
        <f t="shared" si="52"/>
        <v xml:space="preserve"> </v>
      </c>
      <c r="E59" s="69" t="str">
        <f t="shared" si="53"/>
        <v xml:space="preserve"> </v>
      </c>
      <c r="F59" s="29" t="str">
        <f t="shared" si="3"/>
        <v>-</v>
      </c>
      <c r="G59" s="29" t="str">
        <f t="shared" si="4"/>
        <v>-</v>
      </c>
      <c r="H59" s="29" t="str">
        <f t="shared" si="5"/>
        <v>-</v>
      </c>
      <c r="I59" s="29" t="str">
        <f t="shared" si="6"/>
        <v>-</v>
      </c>
      <c r="J59" s="46" t="str">
        <f t="shared" si="7"/>
        <v>-</v>
      </c>
      <c r="K59" s="29" t="str">
        <f t="shared" si="8"/>
        <v>-</v>
      </c>
      <c r="L59" s="29" t="str">
        <f t="shared" si="9"/>
        <v>-</v>
      </c>
      <c r="M59" s="29" t="str">
        <f t="shared" si="10"/>
        <v>-</v>
      </c>
      <c r="N59" s="29" t="str">
        <f t="shared" si="11"/>
        <v>-</v>
      </c>
      <c r="O59" s="29" t="str">
        <f t="shared" si="12"/>
        <v>-</v>
      </c>
      <c r="P59" s="2">
        <f>Замеры!R56</f>
        <v>0</v>
      </c>
      <c r="S59" s="2">
        <f>Замеры!S56</f>
        <v>0</v>
      </c>
      <c r="T59" s="2" t="s">
        <v>72</v>
      </c>
      <c r="U59" s="2" t="b">
        <f t="shared" si="13"/>
        <v>0</v>
      </c>
      <c r="V59" s="2" t="b">
        <f t="shared" si="14"/>
        <v>0</v>
      </c>
      <c r="W59" s="2" t="b">
        <f t="shared" si="15"/>
        <v>0</v>
      </c>
      <c r="Y59" s="2">
        <f t="shared" ca="1" si="16"/>
        <v>24</v>
      </c>
      <c r="Z59" s="2">
        <f t="shared" ca="1" si="16"/>
        <v>25</v>
      </c>
      <c r="AA59" s="2">
        <f t="shared" ca="1" si="16"/>
        <v>42</v>
      </c>
      <c r="AB59" s="5">
        <f t="shared" ca="1" si="17"/>
        <v>443</v>
      </c>
      <c r="AC59" s="5">
        <f t="shared" ca="1" si="18"/>
        <v>506</v>
      </c>
      <c r="AD59" s="5">
        <f t="shared" ca="1" si="19"/>
        <v>451</v>
      </c>
      <c r="AE59" s="5">
        <f t="shared" ca="1" si="20"/>
        <v>494</v>
      </c>
      <c r="AF59" s="5">
        <f t="shared" ca="1" si="21"/>
        <v>515</v>
      </c>
      <c r="AG59" s="5">
        <f t="shared" ca="1" si="22"/>
        <v>517</v>
      </c>
      <c r="AH59" s="5">
        <f t="shared" ca="1" si="23"/>
        <v>435</v>
      </c>
      <c r="AI59" s="5">
        <f t="shared" ca="1" si="24"/>
        <v>465</v>
      </c>
      <c r="AJ59" s="5">
        <f t="shared" ca="1" si="25"/>
        <v>448</v>
      </c>
      <c r="AK59" s="5">
        <f t="shared" ca="1" si="26"/>
        <v>515</v>
      </c>
    </row>
    <row r="60" spans="1:37" x14ac:dyDescent="0.3">
      <c r="A60" s="35">
        <f>IF(Замеры!B57=0, " ", Замеры!B57)</f>
        <v>54</v>
      </c>
      <c r="B60" s="45">
        <f>Замеры!G57</f>
        <v>0</v>
      </c>
      <c r="C60" s="45" t="str">
        <f>IF(Замеры!O57=0, " ", Замеры!O57)</f>
        <v xml:space="preserve"> </v>
      </c>
      <c r="D60" s="69" t="str">
        <f t="shared" si="52"/>
        <v xml:space="preserve"> </v>
      </c>
      <c r="E60" s="69" t="str">
        <f t="shared" si="53"/>
        <v xml:space="preserve"> </v>
      </c>
      <c r="F60" s="29" t="str">
        <f t="shared" si="3"/>
        <v>-</v>
      </c>
      <c r="G60" s="29" t="str">
        <f t="shared" si="4"/>
        <v>-</v>
      </c>
      <c r="H60" s="29" t="str">
        <f t="shared" si="5"/>
        <v>-</v>
      </c>
      <c r="I60" s="29" t="str">
        <f t="shared" si="6"/>
        <v>-</v>
      </c>
      <c r="J60" s="46" t="str">
        <f t="shared" si="7"/>
        <v>-</v>
      </c>
      <c r="K60" s="29" t="str">
        <f t="shared" si="8"/>
        <v>-</v>
      </c>
      <c r="L60" s="29" t="str">
        <f t="shared" si="9"/>
        <v>-</v>
      </c>
      <c r="M60" s="29" t="str">
        <f t="shared" si="10"/>
        <v>-</v>
      </c>
      <c r="N60" s="29" t="str">
        <f t="shared" si="11"/>
        <v>-</v>
      </c>
      <c r="O60" s="29" t="str">
        <f t="shared" si="12"/>
        <v>-</v>
      </c>
      <c r="P60" s="2">
        <f>Замеры!R57</f>
        <v>0</v>
      </c>
      <c r="S60" s="2">
        <f>Замеры!S57</f>
        <v>0</v>
      </c>
      <c r="T60" s="2" t="s">
        <v>72</v>
      </c>
      <c r="U60" s="2" t="b">
        <f t="shared" si="13"/>
        <v>0</v>
      </c>
      <c r="V60" s="2" t="b">
        <f t="shared" si="14"/>
        <v>0</v>
      </c>
      <c r="W60" s="2" t="b">
        <f t="shared" si="15"/>
        <v>0</v>
      </c>
      <c r="Y60" s="2">
        <f t="shared" ca="1" si="16"/>
        <v>23</v>
      </c>
      <c r="Z60" s="2">
        <f t="shared" ca="1" si="16"/>
        <v>44</v>
      </c>
      <c r="AA60" s="2">
        <f t="shared" ca="1" si="16"/>
        <v>48</v>
      </c>
      <c r="AB60" s="5">
        <f t="shared" ca="1" si="17"/>
        <v>502</v>
      </c>
      <c r="AC60" s="5">
        <f t="shared" ca="1" si="18"/>
        <v>601</v>
      </c>
      <c r="AD60" s="5">
        <f t="shared" ca="1" si="19"/>
        <v>572</v>
      </c>
      <c r="AE60" s="5">
        <f t="shared" ca="1" si="20"/>
        <v>544</v>
      </c>
      <c r="AF60" s="5">
        <f t="shared" ca="1" si="21"/>
        <v>558</v>
      </c>
      <c r="AG60" s="5">
        <f t="shared" ca="1" si="22"/>
        <v>620</v>
      </c>
      <c r="AH60" s="5">
        <f t="shared" ca="1" si="23"/>
        <v>485</v>
      </c>
      <c r="AI60" s="5">
        <f t="shared" ca="1" si="24"/>
        <v>594</v>
      </c>
      <c r="AJ60" s="5">
        <f t="shared" ca="1" si="25"/>
        <v>607</v>
      </c>
      <c r="AK60" s="5">
        <f t="shared" ca="1" si="26"/>
        <v>513</v>
      </c>
    </row>
    <row r="61" spans="1:37" x14ac:dyDescent="0.3">
      <c r="A61" s="35">
        <f>IF(Замеры!B58=0, " ", Замеры!B58)</f>
        <v>55</v>
      </c>
      <c r="B61" s="45">
        <f>Замеры!G58</f>
        <v>0</v>
      </c>
      <c r="C61" s="45" t="str">
        <f>IF(Замеры!O58=0, " ", Замеры!O58)</f>
        <v xml:space="preserve"> </v>
      </c>
      <c r="D61" s="69" t="str">
        <f t="shared" si="52"/>
        <v xml:space="preserve"> </v>
      </c>
      <c r="E61" s="69" t="str">
        <f t="shared" si="53"/>
        <v xml:space="preserve"> </v>
      </c>
      <c r="F61" s="29" t="str">
        <f t="shared" si="3"/>
        <v>-</v>
      </c>
      <c r="G61" s="29" t="str">
        <f t="shared" si="4"/>
        <v>-</v>
      </c>
      <c r="H61" s="29" t="str">
        <f t="shared" si="5"/>
        <v>-</v>
      </c>
      <c r="I61" s="29" t="str">
        <f t="shared" si="6"/>
        <v>-</v>
      </c>
      <c r="J61" s="46" t="str">
        <f t="shared" si="7"/>
        <v>-</v>
      </c>
      <c r="K61" s="29" t="str">
        <f t="shared" si="8"/>
        <v>-</v>
      </c>
      <c r="L61" s="29" t="str">
        <f t="shared" si="9"/>
        <v>-</v>
      </c>
      <c r="M61" s="29" t="str">
        <f t="shared" si="10"/>
        <v>-</v>
      </c>
      <c r="N61" s="29" t="str">
        <f t="shared" si="11"/>
        <v>-</v>
      </c>
      <c r="O61" s="29" t="str">
        <f t="shared" si="12"/>
        <v>-</v>
      </c>
      <c r="P61" s="2">
        <f>Замеры!R58</f>
        <v>0</v>
      </c>
      <c r="S61" s="2">
        <f>Замеры!S58</f>
        <v>0</v>
      </c>
      <c r="T61" s="2" t="s">
        <v>72</v>
      </c>
      <c r="U61" s="2" t="b">
        <f t="shared" si="13"/>
        <v>0</v>
      </c>
      <c r="V61" s="2" t="b">
        <f t="shared" si="14"/>
        <v>0</v>
      </c>
      <c r="W61" s="2" t="b">
        <f t="shared" si="15"/>
        <v>0</v>
      </c>
      <c r="Y61" s="2">
        <f t="shared" ca="1" si="16"/>
        <v>36</v>
      </c>
      <c r="Z61" s="2">
        <f t="shared" ca="1" si="16"/>
        <v>23</v>
      </c>
      <c r="AA61" s="2">
        <f t="shared" ca="1" si="16"/>
        <v>33</v>
      </c>
      <c r="AB61" s="5">
        <f t="shared" ca="1" si="17"/>
        <v>464</v>
      </c>
      <c r="AC61" s="5">
        <f t="shared" ca="1" si="18"/>
        <v>442</v>
      </c>
      <c r="AD61" s="5">
        <f t="shared" ca="1" si="19"/>
        <v>357</v>
      </c>
      <c r="AE61" s="5">
        <f t="shared" ca="1" si="20"/>
        <v>445</v>
      </c>
      <c r="AF61" s="5">
        <f t="shared" ca="1" si="21"/>
        <v>436</v>
      </c>
      <c r="AG61" s="5">
        <f t="shared" ca="1" si="22"/>
        <v>408</v>
      </c>
      <c r="AH61" s="5">
        <f t="shared" ca="1" si="23"/>
        <v>371</v>
      </c>
      <c r="AI61" s="5">
        <f t="shared" ca="1" si="24"/>
        <v>337</v>
      </c>
      <c r="AJ61" s="5">
        <f t="shared" ca="1" si="25"/>
        <v>372</v>
      </c>
      <c r="AK61" s="5">
        <f t="shared" ca="1" si="26"/>
        <v>353</v>
      </c>
    </row>
    <row r="62" spans="1:37" x14ac:dyDescent="0.3">
      <c r="A62" s="35">
        <f>IF(Замеры!B59=0, " ", Замеры!B59)</f>
        <v>56</v>
      </c>
      <c r="B62" s="45">
        <f>Замеры!G59</f>
        <v>0</v>
      </c>
      <c r="C62" s="45" t="str">
        <f>IF(Замеры!O59=0, " ", Замеры!O59)</f>
        <v xml:space="preserve"> </v>
      </c>
      <c r="D62" s="69" t="str">
        <f t="shared" si="52"/>
        <v xml:space="preserve"> </v>
      </c>
      <c r="E62" s="69" t="str">
        <f t="shared" si="53"/>
        <v xml:space="preserve"> </v>
      </c>
      <c r="F62" s="29" t="str">
        <f t="shared" si="3"/>
        <v>-</v>
      </c>
      <c r="G62" s="29" t="str">
        <f t="shared" si="4"/>
        <v>-</v>
      </c>
      <c r="H62" s="29" t="str">
        <f t="shared" si="5"/>
        <v>-</v>
      </c>
      <c r="I62" s="29" t="str">
        <f t="shared" si="6"/>
        <v>-</v>
      </c>
      <c r="J62" s="46" t="str">
        <f t="shared" si="7"/>
        <v>-</v>
      </c>
      <c r="K62" s="29" t="str">
        <f t="shared" si="8"/>
        <v>-</v>
      </c>
      <c r="L62" s="29" t="str">
        <f t="shared" si="9"/>
        <v>-</v>
      </c>
      <c r="M62" s="29" t="str">
        <f t="shared" si="10"/>
        <v>-</v>
      </c>
      <c r="N62" s="29" t="str">
        <f t="shared" si="11"/>
        <v>-</v>
      </c>
      <c r="O62" s="29" t="str">
        <f t="shared" si="12"/>
        <v>-</v>
      </c>
      <c r="P62" s="2">
        <f>Замеры!R59</f>
        <v>0</v>
      </c>
      <c r="S62" s="2">
        <f>Замеры!S59</f>
        <v>0</v>
      </c>
      <c r="T62" s="2" t="s">
        <v>72</v>
      </c>
      <c r="U62" s="2" t="b">
        <f t="shared" si="13"/>
        <v>0</v>
      </c>
      <c r="V62" s="2" t="b">
        <f t="shared" si="14"/>
        <v>0</v>
      </c>
      <c r="W62" s="2" t="b">
        <f t="shared" si="15"/>
        <v>0</v>
      </c>
      <c r="Y62" s="2">
        <f t="shared" ca="1" si="16"/>
        <v>21</v>
      </c>
      <c r="Z62" s="2">
        <f t="shared" ca="1" si="16"/>
        <v>21</v>
      </c>
      <c r="AA62" s="2">
        <f t="shared" ca="1" si="16"/>
        <v>40</v>
      </c>
      <c r="AB62" s="5">
        <f t="shared" ca="1" si="17"/>
        <v>489</v>
      </c>
      <c r="AC62" s="5">
        <f t="shared" ca="1" si="18"/>
        <v>461</v>
      </c>
      <c r="AD62" s="5">
        <f t="shared" ca="1" si="19"/>
        <v>428</v>
      </c>
      <c r="AE62" s="5">
        <f t="shared" ca="1" si="20"/>
        <v>406</v>
      </c>
      <c r="AF62" s="5">
        <f t="shared" ca="1" si="21"/>
        <v>504</v>
      </c>
      <c r="AG62" s="5">
        <f t="shared" ca="1" si="22"/>
        <v>483</v>
      </c>
      <c r="AH62" s="5">
        <f t="shared" ca="1" si="23"/>
        <v>511</v>
      </c>
      <c r="AI62" s="5">
        <f t="shared" ca="1" si="24"/>
        <v>489</v>
      </c>
      <c r="AJ62" s="5">
        <f t="shared" ca="1" si="25"/>
        <v>529</v>
      </c>
      <c r="AK62" s="5">
        <f t="shared" ca="1" si="26"/>
        <v>516</v>
      </c>
    </row>
    <row r="63" spans="1:37" x14ac:dyDescent="0.3">
      <c r="A63" s="35">
        <f>IF(Замеры!B60=0, " ", Замеры!B60)</f>
        <v>57</v>
      </c>
      <c r="B63" s="45">
        <f>Замеры!G60</f>
        <v>0</v>
      </c>
      <c r="C63" s="45" t="str">
        <f>IF(Замеры!O60=0, " ", Замеры!O60)</f>
        <v xml:space="preserve"> </v>
      </c>
      <c r="D63" s="69" t="str">
        <f t="shared" si="52"/>
        <v xml:space="preserve"> </v>
      </c>
      <c r="E63" s="69" t="str">
        <f t="shared" si="53"/>
        <v xml:space="preserve"> </v>
      </c>
      <c r="F63" s="29" t="str">
        <f t="shared" si="3"/>
        <v>-</v>
      </c>
      <c r="G63" s="29" t="str">
        <f t="shared" si="4"/>
        <v>-</v>
      </c>
      <c r="H63" s="29" t="str">
        <f t="shared" si="5"/>
        <v>-</v>
      </c>
      <c r="I63" s="29" t="str">
        <f t="shared" si="6"/>
        <v>-</v>
      </c>
      <c r="J63" s="46" t="str">
        <f t="shared" si="7"/>
        <v>-</v>
      </c>
      <c r="K63" s="29" t="str">
        <f t="shared" si="8"/>
        <v>-</v>
      </c>
      <c r="L63" s="29" t="str">
        <f t="shared" si="9"/>
        <v>-</v>
      </c>
      <c r="M63" s="29" t="str">
        <f t="shared" si="10"/>
        <v>-</v>
      </c>
      <c r="N63" s="29" t="str">
        <f t="shared" si="11"/>
        <v>-</v>
      </c>
      <c r="O63" s="29" t="str">
        <f t="shared" si="12"/>
        <v>-</v>
      </c>
      <c r="P63" s="2">
        <f>Замеры!R60</f>
        <v>0</v>
      </c>
      <c r="S63" s="2">
        <f>Замеры!S60</f>
        <v>0</v>
      </c>
      <c r="T63" s="2" t="s">
        <v>72</v>
      </c>
      <c r="U63" s="2" t="b">
        <f t="shared" si="13"/>
        <v>0</v>
      </c>
      <c r="V63" s="2" t="b">
        <f t="shared" si="14"/>
        <v>0</v>
      </c>
      <c r="W63" s="2" t="b">
        <f t="shared" si="15"/>
        <v>0</v>
      </c>
      <c r="Y63" s="2">
        <f t="shared" ca="1" si="16"/>
        <v>24</v>
      </c>
      <c r="Z63" s="2">
        <f t="shared" ca="1" si="16"/>
        <v>22</v>
      </c>
      <c r="AA63" s="2">
        <f t="shared" ca="1" si="16"/>
        <v>23</v>
      </c>
      <c r="AB63" s="5">
        <f t="shared" ca="1" si="17"/>
        <v>287</v>
      </c>
      <c r="AC63" s="5">
        <f t="shared" ca="1" si="18"/>
        <v>264</v>
      </c>
      <c r="AD63" s="5">
        <f t="shared" ca="1" si="19"/>
        <v>297</v>
      </c>
      <c r="AE63" s="5">
        <f t="shared" ca="1" si="20"/>
        <v>295</v>
      </c>
      <c r="AF63" s="5">
        <f t="shared" ca="1" si="21"/>
        <v>271</v>
      </c>
      <c r="AG63" s="5">
        <f t="shared" ca="1" si="22"/>
        <v>255</v>
      </c>
      <c r="AH63" s="5">
        <f t="shared" ca="1" si="23"/>
        <v>256</v>
      </c>
      <c r="AI63" s="5">
        <f t="shared" ca="1" si="24"/>
        <v>274</v>
      </c>
      <c r="AJ63" s="5">
        <f t="shared" ca="1" si="25"/>
        <v>251</v>
      </c>
      <c r="AK63" s="5">
        <f t="shared" ca="1" si="26"/>
        <v>373</v>
      </c>
    </row>
    <row r="64" spans="1:37" x14ac:dyDescent="0.3">
      <c r="A64" s="35">
        <f>IF(Замеры!B61=0, " ", Замеры!B61)</f>
        <v>58</v>
      </c>
      <c r="B64" s="45">
        <f>Замеры!G61</f>
        <v>0</v>
      </c>
      <c r="C64" s="45" t="str">
        <f>IF(Замеры!O61=0, " ", Замеры!O61)</f>
        <v xml:space="preserve"> </v>
      </c>
      <c r="D64" s="69" t="str">
        <f t="shared" si="52"/>
        <v xml:space="preserve"> </v>
      </c>
      <c r="E64" s="69" t="str">
        <f t="shared" si="53"/>
        <v xml:space="preserve"> </v>
      </c>
      <c r="F64" s="29" t="str">
        <f t="shared" si="3"/>
        <v>-</v>
      </c>
      <c r="G64" s="29" t="str">
        <f t="shared" si="4"/>
        <v>-</v>
      </c>
      <c r="H64" s="29" t="str">
        <f t="shared" si="5"/>
        <v>-</v>
      </c>
      <c r="I64" s="29" t="str">
        <f t="shared" si="6"/>
        <v>-</v>
      </c>
      <c r="J64" s="46" t="str">
        <f t="shared" si="7"/>
        <v>-</v>
      </c>
      <c r="K64" s="29" t="str">
        <f t="shared" si="8"/>
        <v>-</v>
      </c>
      <c r="L64" s="29" t="str">
        <f t="shared" si="9"/>
        <v>-</v>
      </c>
      <c r="M64" s="29" t="str">
        <f t="shared" si="10"/>
        <v>-</v>
      </c>
      <c r="N64" s="29" t="str">
        <f t="shared" si="11"/>
        <v>-</v>
      </c>
      <c r="O64" s="29" t="str">
        <f t="shared" si="12"/>
        <v>-</v>
      </c>
      <c r="P64" s="2">
        <f>Замеры!R61</f>
        <v>0</v>
      </c>
      <c r="S64" s="2">
        <f>Замеры!S61</f>
        <v>0</v>
      </c>
      <c r="T64" s="2" t="s">
        <v>72</v>
      </c>
      <c r="U64" s="2" t="b">
        <f t="shared" si="13"/>
        <v>0</v>
      </c>
      <c r="V64" s="2" t="b">
        <f t="shared" si="14"/>
        <v>0</v>
      </c>
      <c r="W64" s="2" t="b">
        <f t="shared" si="15"/>
        <v>0</v>
      </c>
      <c r="Y64" s="2">
        <f t="shared" ca="1" si="16"/>
        <v>26</v>
      </c>
      <c r="Z64" s="2">
        <f t="shared" ca="1" si="16"/>
        <v>47</v>
      </c>
      <c r="AA64" s="2">
        <f t="shared" ca="1" si="16"/>
        <v>30</v>
      </c>
      <c r="AB64" s="5">
        <f t="shared" ca="1" si="17"/>
        <v>357</v>
      </c>
      <c r="AC64" s="5">
        <f t="shared" ca="1" si="18"/>
        <v>432</v>
      </c>
      <c r="AD64" s="5">
        <f t="shared" ca="1" si="19"/>
        <v>403</v>
      </c>
      <c r="AE64" s="5">
        <f t="shared" ca="1" si="20"/>
        <v>346</v>
      </c>
      <c r="AF64" s="5">
        <f t="shared" ca="1" si="21"/>
        <v>440</v>
      </c>
      <c r="AG64" s="5">
        <f t="shared" ca="1" si="22"/>
        <v>373</v>
      </c>
      <c r="AH64" s="5">
        <f t="shared" ca="1" si="23"/>
        <v>343</v>
      </c>
      <c r="AI64" s="5">
        <f t="shared" ca="1" si="24"/>
        <v>337</v>
      </c>
      <c r="AJ64" s="5">
        <f t="shared" ca="1" si="25"/>
        <v>343</v>
      </c>
      <c r="AK64" s="5">
        <f t="shared" ca="1" si="26"/>
        <v>405</v>
      </c>
    </row>
    <row r="65" spans="1:37" x14ac:dyDescent="0.3">
      <c r="A65" s="35">
        <f>IF(Замеры!B62=0, " ", Замеры!B62)</f>
        <v>59</v>
      </c>
      <c r="B65" s="45">
        <f>Замеры!G62</f>
        <v>0</v>
      </c>
      <c r="C65" s="45" t="str">
        <f>IF(Замеры!O62=0, " ", Замеры!O62)</f>
        <v xml:space="preserve"> </v>
      </c>
      <c r="D65" s="69" t="str">
        <f t="shared" si="52"/>
        <v xml:space="preserve"> </v>
      </c>
      <c r="E65" s="69" t="str">
        <f t="shared" si="53"/>
        <v xml:space="preserve"> </v>
      </c>
      <c r="F65" s="29" t="str">
        <f t="shared" si="3"/>
        <v>-</v>
      </c>
      <c r="G65" s="29" t="str">
        <f t="shared" si="4"/>
        <v>-</v>
      </c>
      <c r="H65" s="29" t="str">
        <f t="shared" si="5"/>
        <v>-</v>
      </c>
      <c r="I65" s="29" t="str">
        <f t="shared" si="6"/>
        <v>-</v>
      </c>
      <c r="J65" s="46" t="str">
        <f t="shared" si="7"/>
        <v>-</v>
      </c>
      <c r="K65" s="29" t="str">
        <f t="shared" si="8"/>
        <v>-</v>
      </c>
      <c r="L65" s="29" t="str">
        <f t="shared" si="9"/>
        <v>-</v>
      </c>
      <c r="M65" s="29" t="str">
        <f t="shared" si="10"/>
        <v>-</v>
      </c>
      <c r="N65" s="29" t="str">
        <f t="shared" si="11"/>
        <v>-</v>
      </c>
      <c r="O65" s="29" t="str">
        <f t="shared" si="12"/>
        <v>-</v>
      </c>
      <c r="P65" s="2">
        <f>Замеры!R62</f>
        <v>0</v>
      </c>
      <c r="S65" s="2">
        <f>Замеры!S62</f>
        <v>0</v>
      </c>
      <c r="T65" s="2" t="s">
        <v>72</v>
      </c>
      <c r="U65" s="2" t="b">
        <f t="shared" si="13"/>
        <v>0</v>
      </c>
      <c r="V65" s="2" t="b">
        <f t="shared" si="14"/>
        <v>0</v>
      </c>
      <c r="W65" s="2" t="b">
        <f t="shared" si="15"/>
        <v>0</v>
      </c>
      <c r="Y65" s="2">
        <f t="shared" ca="1" si="16"/>
        <v>43</v>
      </c>
      <c r="Z65" s="2">
        <f t="shared" ca="1" si="16"/>
        <v>27</v>
      </c>
      <c r="AA65" s="2">
        <f t="shared" ca="1" si="16"/>
        <v>45</v>
      </c>
      <c r="AB65" s="5">
        <f t="shared" ca="1" si="17"/>
        <v>564</v>
      </c>
      <c r="AC65" s="5">
        <f t="shared" ca="1" si="18"/>
        <v>457</v>
      </c>
      <c r="AD65" s="5">
        <f t="shared" ca="1" si="19"/>
        <v>543</v>
      </c>
      <c r="AE65" s="5">
        <f t="shared" ca="1" si="20"/>
        <v>488</v>
      </c>
      <c r="AF65" s="5">
        <f t="shared" ca="1" si="21"/>
        <v>542</v>
      </c>
      <c r="AG65" s="5">
        <f t="shared" ca="1" si="22"/>
        <v>504</v>
      </c>
      <c r="AH65" s="5">
        <f t="shared" ca="1" si="23"/>
        <v>501</v>
      </c>
      <c r="AI65" s="5">
        <f t="shared" ca="1" si="24"/>
        <v>600</v>
      </c>
      <c r="AJ65" s="5">
        <f t="shared" ca="1" si="25"/>
        <v>599</v>
      </c>
      <c r="AK65" s="5">
        <f t="shared" ca="1" si="26"/>
        <v>525</v>
      </c>
    </row>
    <row r="66" spans="1:37" x14ac:dyDescent="0.3">
      <c r="A66" s="35">
        <f>IF(Замеры!B63=0, " ", Замеры!B63)</f>
        <v>60</v>
      </c>
      <c r="B66" s="45">
        <f>Замеры!G63</f>
        <v>0</v>
      </c>
      <c r="C66" s="45" t="str">
        <f>IF(Замеры!O63=0, " ", Замеры!O63)</f>
        <v xml:space="preserve"> </v>
      </c>
      <c r="D66" s="69" t="str">
        <f t="shared" si="52"/>
        <v xml:space="preserve"> </v>
      </c>
      <c r="E66" s="69" t="str">
        <f t="shared" si="53"/>
        <v xml:space="preserve"> </v>
      </c>
      <c r="F66" s="29" t="str">
        <f t="shared" si="3"/>
        <v>-</v>
      </c>
      <c r="G66" s="29" t="str">
        <f t="shared" si="4"/>
        <v>-</v>
      </c>
      <c r="H66" s="29" t="str">
        <f t="shared" si="5"/>
        <v>-</v>
      </c>
      <c r="I66" s="29" t="str">
        <f t="shared" si="6"/>
        <v>-</v>
      </c>
      <c r="J66" s="46" t="str">
        <f t="shared" si="7"/>
        <v>-</v>
      </c>
      <c r="K66" s="29" t="str">
        <f t="shared" si="8"/>
        <v>-</v>
      </c>
      <c r="L66" s="29" t="str">
        <f t="shared" si="9"/>
        <v>-</v>
      </c>
      <c r="M66" s="29" t="str">
        <f t="shared" si="10"/>
        <v>-</v>
      </c>
      <c r="N66" s="29" t="str">
        <f t="shared" si="11"/>
        <v>-</v>
      </c>
      <c r="O66" s="29" t="str">
        <f t="shared" si="12"/>
        <v>-</v>
      </c>
      <c r="P66" s="2">
        <f>Замеры!R63</f>
        <v>0</v>
      </c>
      <c r="S66" s="2">
        <f>Замеры!S63</f>
        <v>0</v>
      </c>
      <c r="T66" s="2" t="s">
        <v>72</v>
      </c>
      <c r="U66" s="2" t="b">
        <f t="shared" si="13"/>
        <v>0</v>
      </c>
      <c r="V66" s="2" t="b">
        <f t="shared" si="14"/>
        <v>0</v>
      </c>
      <c r="W66" s="2" t="b">
        <f t="shared" si="15"/>
        <v>0</v>
      </c>
      <c r="Y66" s="2">
        <f t="shared" ca="1" si="16"/>
        <v>28</v>
      </c>
      <c r="Z66" s="2">
        <f t="shared" ca="1" si="16"/>
        <v>50</v>
      </c>
      <c r="AA66" s="2">
        <f t="shared" ca="1" si="16"/>
        <v>39</v>
      </c>
      <c r="AB66" s="5">
        <f t="shared" ca="1" si="17"/>
        <v>439</v>
      </c>
      <c r="AC66" s="5">
        <f t="shared" ca="1" si="18"/>
        <v>486</v>
      </c>
      <c r="AD66" s="5">
        <f t="shared" ca="1" si="19"/>
        <v>437</v>
      </c>
      <c r="AE66" s="5">
        <f t="shared" ca="1" si="20"/>
        <v>424</v>
      </c>
      <c r="AF66" s="5">
        <f t="shared" ca="1" si="21"/>
        <v>469</v>
      </c>
      <c r="AG66" s="5">
        <f t="shared" ca="1" si="22"/>
        <v>491</v>
      </c>
      <c r="AH66" s="5">
        <f t="shared" ca="1" si="23"/>
        <v>400</v>
      </c>
      <c r="AI66" s="5">
        <f t="shared" ca="1" si="24"/>
        <v>440</v>
      </c>
      <c r="AJ66" s="5">
        <f t="shared" ca="1" si="25"/>
        <v>503</v>
      </c>
      <c r="AK66" s="5">
        <f t="shared" ca="1" si="26"/>
        <v>493</v>
      </c>
    </row>
    <row r="67" spans="1:37" x14ac:dyDescent="0.3">
      <c r="A67" s="35">
        <f>IF(Замеры!B64=0, " ", Замеры!B64)</f>
        <v>61</v>
      </c>
      <c r="B67" s="45">
        <f>Замеры!G64</f>
        <v>0</v>
      </c>
      <c r="C67" s="45" t="str">
        <f>IF(Замеры!O64=0, " ", Замеры!O64)</f>
        <v xml:space="preserve"> </v>
      </c>
      <c r="D67" s="69" t="str">
        <f t="shared" si="52"/>
        <v xml:space="preserve"> </v>
      </c>
      <c r="E67" s="69" t="str">
        <f t="shared" si="53"/>
        <v xml:space="preserve"> </v>
      </c>
      <c r="F67" s="29" t="str">
        <f t="shared" si="3"/>
        <v>-</v>
      </c>
      <c r="G67" s="29" t="str">
        <f t="shared" si="4"/>
        <v>-</v>
      </c>
      <c r="H67" s="29" t="str">
        <f t="shared" si="5"/>
        <v>-</v>
      </c>
      <c r="I67" s="29" t="str">
        <f t="shared" si="6"/>
        <v>-</v>
      </c>
      <c r="J67" s="46" t="str">
        <f t="shared" si="7"/>
        <v>-</v>
      </c>
      <c r="K67" s="29" t="str">
        <f t="shared" si="8"/>
        <v>-</v>
      </c>
      <c r="L67" s="29" t="str">
        <f t="shared" si="9"/>
        <v>-</v>
      </c>
      <c r="M67" s="29" t="str">
        <f t="shared" si="10"/>
        <v>-</v>
      </c>
      <c r="N67" s="29" t="str">
        <f t="shared" si="11"/>
        <v>-</v>
      </c>
      <c r="O67" s="29" t="str">
        <f t="shared" si="12"/>
        <v>-</v>
      </c>
      <c r="P67" s="2">
        <f>Замеры!R64</f>
        <v>0</v>
      </c>
      <c r="S67" s="2">
        <f>Замеры!S64</f>
        <v>0</v>
      </c>
      <c r="T67" s="2" t="s">
        <v>72</v>
      </c>
      <c r="U67" s="2" t="b">
        <f t="shared" si="13"/>
        <v>0</v>
      </c>
      <c r="V67" s="2" t="b">
        <f t="shared" si="14"/>
        <v>0</v>
      </c>
      <c r="W67" s="2" t="b">
        <f t="shared" si="15"/>
        <v>0</v>
      </c>
      <c r="Y67" s="2">
        <f t="shared" ca="1" si="16"/>
        <v>27</v>
      </c>
      <c r="Z67" s="2">
        <f t="shared" ca="1" si="16"/>
        <v>42</v>
      </c>
      <c r="AA67" s="2">
        <f t="shared" ca="1" si="16"/>
        <v>21</v>
      </c>
      <c r="AB67" s="5">
        <f t="shared" ca="1" si="17"/>
        <v>355</v>
      </c>
      <c r="AC67" s="5">
        <f t="shared" ca="1" si="18"/>
        <v>270</v>
      </c>
      <c r="AD67" s="5">
        <f t="shared" ca="1" si="19"/>
        <v>273</v>
      </c>
      <c r="AE67" s="5">
        <f t="shared" ca="1" si="20"/>
        <v>222</v>
      </c>
      <c r="AF67" s="5">
        <f t="shared" ca="1" si="21"/>
        <v>359</v>
      </c>
      <c r="AG67" s="5">
        <f t="shared" ca="1" si="22"/>
        <v>330</v>
      </c>
      <c r="AH67" s="5">
        <f t="shared" ca="1" si="23"/>
        <v>238</v>
      </c>
      <c r="AI67" s="5">
        <f t="shared" ca="1" si="24"/>
        <v>303</v>
      </c>
      <c r="AJ67" s="5">
        <f t="shared" ca="1" si="25"/>
        <v>300</v>
      </c>
      <c r="AK67" s="5">
        <f t="shared" ca="1" si="26"/>
        <v>320</v>
      </c>
    </row>
    <row r="68" spans="1:37" x14ac:dyDescent="0.3">
      <c r="A68" s="35">
        <f>IF(Замеры!B65=0, " ", Замеры!B65)</f>
        <v>62</v>
      </c>
      <c r="B68" s="45">
        <f>Замеры!G65</f>
        <v>0</v>
      </c>
      <c r="C68" s="45" t="str">
        <f>IF(Замеры!O65=0, " ", Замеры!O65)</f>
        <v xml:space="preserve"> </v>
      </c>
      <c r="D68" s="69" t="str">
        <f t="shared" si="52"/>
        <v xml:space="preserve"> </v>
      </c>
      <c r="E68" s="69" t="str">
        <f t="shared" si="53"/>
        <v xml:space="preserve"> </v>
      </c>
      <c r="F68" s="29" t="str">
        <f t="shared" si="3"/>
        <v>-</v>
      </c>
      <c r="G68" s="29" t="str">
        <f t="shared" si="4"/>
        <v>-</v>
      </c>
      <c r="H68" s="29" t="str">
        <f t="shared" si="5"/>
        <v>-</v>
      </c>
      <c r="I68" s="29" t="str">
        <f t="shared" si="6"/>
        <v>-</v>
      </c>
      <c r="J68" s="46" t="str">
        <f t="shared" si="7"/>
        <v>-</v>
      </c>
      <c r="K68" s="29" t="str">
        <f t="shared" si="8"/>
        <v>-</v>
      </c>
      <c r="L68" s="29" t="str">
        <f t="shared" si="9"/>
        <v>-</v>
      </c>
      <c r="M68" s="29" t="str">
        <f t="shared" si="10"/>
        <v>-</v>
      </c>
      <c r="N68" s="29" t="str">
        <f t="shared" si="11"/>
        <v>-</v>
      </c>
      <c r="O68" s="29" t="str">
        <f t="shared" si="12"/>
        <v>-</v>
      </c>
      <c r="P68" s="2">
        <f>Замеры!R65</f>
        <v>0</v>
      </c>
      <c r="S68" s="2">
        <f>Замеры!S65</f>
        <v>0</v>
      </c>
      <c r="T68" s="2" t="s">
        <v>72</v>
      </c>
      <c r="U68" s="2" t="b">
        <f t="shared" si="13"/>
        <v>0</v>
      </c>
      <c r="V68" s="2" t="b">
        <f t="shared" si="14"/>
        <v>0</v>
      </c>
      <c r="W68" s="2" t="b">
        <f t="shared" si="15"/>
        <v>0</v>
      </c>
      <c r="Y68" s="2">
        <f t="shared" ca="1" si="16"/>
        <v>31</v>
      </c>
      <c r="Z68" s="2">
        <f t="shared" ca="1" si="16"/>
        <v>33</v>
      </c>
      <c r="AA68" s="2">
        <f t="shared" ca="1" si="16"/>
        <v>22</v>
      </c>
      <c r="AB68" s="5">
        <f t="shared" ca="1" si="17"/>
        <v>324</v>
      </c>
      <c r="AC68" s="5">
        <f t="shared" ca="1" si="18"/>
        <v>285</v>
      </c>
      <c r="AD68" s="5">
        <f t="shared" ca="1" si="19"/>
        <v>273</v>
      </c>
      <c r="AE68" s="5">
        <f t="shared" ca="1" si="20"/>
        <v>280</v>
      </c>
      <c r="AF68" s="5">
        <f t="shared" ca="1" si="21"/>
        <v>308</v>
      </c>
      <c r="AG68" s="5">
        <f t="shared" ca="1" si="22"/>
        <v>319</v>
      </c>
      <c r="AH68" s="5">
        <f t="shared" ca="1" si="23"/>
        <v>237</v>
      </c>
      <c r="AI68" s="5">
        <f t="shared" ca="1" si="24"/>
        <v>301</v>
      </c>
      <c r="AJ68" s="5">
        <f t="shared" ca="1" si="25"/>
        <v>364</v>
      </c>
      <c r="AK68" s="5">
        <f t="shared" ca="1" si="26"/>
        <v>311</v>
      </c>
    </row>
    <row r="69" spans="1:37" x14ac:dyDescent="0.3">
      <c r="A69" s="35">
        <f>IF(Замеры!B66=0, " ", Замеры!B66)</f>
        <v>63</v>
      </c>
      <c r="B69" s="45">
        <f>Замеры!G66</f>
        <v>0</v>
      </c>
      <c r="C69" s="45" t="str">
        <f>IF(Замеры!O66=0, " ", Замеры!O66)</f>
        <v xml:space="preserve"> </v>
      </c>
      <c r="D69" s="69" t="str">
        <f t="shared" si="52"/>
        <v xml:space="preserve"> </v>
      </c>
      <c r="E69" s="69" t="str">
        <f t="shared" si="53"/>
        <v xml:space="preserve"> </v>
      </c>
      <c r="F69" s="29" t="str">
        <f t="shared" si="3"/>
        <v>-</v>
      </c>
      <c r="G69" s="29" t="str">
        <f t="shared" si="4"/>
        <v>-</v>
      </c>
      <c r="H69" s="29" t="str">
        <f t="shared" si="5"/>
        <v>-</v>
      </c>
      <c r="I69" s="29" t="str">
        <f t="shared" si="6"/>
        <v>-</v>
      </c>
      <c r="J69" s="46" t="str">
        <f t="shared" si="7"/>
        <v>-</v>
      </c>
      <c r="K69" s="29" t="str">
        <f t="shared" si="8"/>
        <v>-</v>
      </c>
      <c r="L69" s="29" t="str">
        <f t="shared" si="9"/>
        <v>-</v>
      </c>
      <c r="M69" s="29" t="str">
        <f t="shared" si="10"/>
        <v>-</v>
      </c>
      <c r="N69" s="29" t="str">
        <f t="shared" si="11"/>
        <v>-</v>
      </c>
      <c r="O69" s="29" t="str">
        <f t="shared" si="12"/>
        <v>-</v>
      </c>
      <c r="P69" s="2">
        <f>Замеры!R66</f>
        <v>0</v>
      </c>
      <c r="S69" s="2">
        <f>Замеры!S66</f>
        <v>0</v>
      </c>
      <c r="T69" s="2" t="s">
        <v>72</v>
      </c>
      <c r="U69" s="2" t="b">
        <f t="shared" si="13"/>
        <v>0</v>
      </c>
      <c r="V69" s="2" t="b">
        <f t="shared" si="14"/>
        <v>0</v>
      </c>
      <c r="W69" s="2" t="b">
        <f t="shared" si="15"/>
        <v>0</v>
      </c>
      <c r="Y69" s="2">
        <f t="shared" ca="1" si="16"/>
        <v>46</v>
      </c>
      <c r="Z69" s="2">
        <f t="shared" ca="1" si="16"/>
        <v>46</v>
      </c>
      <c r="AA69" s="2">
        <f t="shared" ca="1" si="16"/>
        <v>33</v>
      </c>
      <c r="AB69" s="5">
        <f t="shared" ca="1" si="17"/>
        <v>336</v>
      </c>
      <c r="AC69" s="5">
        <f t="shared" ca="1" si="18"/>
        <v>372</v>
      </c>
      <c r="AD69" s="5">
        <f t="shared" ca="1" si="19"/>
        <v>422</v>
      </c>
      <c r="AE69" s="5">
        <f t="shared" ca="1" si="20"/>
        <v>374</v>
      </c>
      <c r="AF69" s="5">
        <f t="shared" ca="1" si="21"/>
        <v>445</v>
      </c>
      <c r="AG69" s="5">
        <f t="shared" ca="1" si="22"/>
        <v>349</v>
      </c>
      <c r="AH69" s="5">
        <f t="shared" ca="1" si="23"/>
        <v>382</v>
      </c>
      <c r="AI69" s="5">
        <f t="shared" ca="1" si="24"/>
        <v>436</v>
      </c>
      <c r="AJ69" s="5">
        <f t="shared" ca="1" si="25"/>
        <v>367</v>
      </c>
      <c r="AK69" s="5">
        <f t="shared" ca="1" si="26"/>
        <v>411</v>
      </c>
    </row>
    <row r="70" spans="1:37" x14ac:dyDescent="0.3">
      <c r="A70" s="35">
        <f>IF(Замеры!B67=0, " ", Замеры!B67)</f>
        <v>64</v>
      </c>
      <c r="B70" s="45">
        <f>Замеры!G67</f>
        <v>0</v>
      </c>
      <c r="C70" s="45" t="str">
        <f>IF(Замеры!O67=0, " ", Замеры!O67)</f>
        <v xml:space="preserve"> </v>
      </c>
      <c r="D70" s="69" t="str">
        <f t="shared" si="52"/>
        <v xml:space="preserve"> </v>
      </c>
      <c r="E70" s="69" t="str">
        <f t="shared" si="53"/>
        <v xml:space="preserve"> </v>
      </c>
      <c r="F70" s="29" t="str">
        <f t="shared" si="3"/>
        <v>-</v>
      </c>
      <c r="G70" s="29" t="str">
        <f t="shared" si="4"/>
        <v>-</v>
      </c>
      <c r="H70" s="29" t="str">
        <f t="shared" si="5"/>
        <v>-</v>
      </c>
      <c r="I70" s="29" t="str">
        <f t="shared" si="6"/>
        <v>-</v>
      </c>
      <c r="J70" s="46" t="str">
        <f t="shared" si="7"/>
        <v>-</v>
      </c>
      <c r="K70" s="29" t="str">
        <f t="shared" si="8"/>
        <v>-</v>
      </c>
      <c r="L70" s="29" t="str">
        <f t="shared" si="9"/>
        <v>-</v>
      </c>
      <c r="M70" s="29" t="str">
        <f t="shared" si="10"/>
        <v>-</v>
      </c>
      <c r="N70" s="29" t="str">
        <f t="shared" si="11"/>
        <v>-</v>
      </c>
      <c r="O70" s="29" t="str">
        <f t="shared" si="12"/>
        <v>-</v>
      </c>
      <c r="P70" s="2">
        <f>Замеры!R67</f>
        <v>0</v>
      </c>
      <c r="S70" s="2">
        <f>Замеры!S67</f>
        <v>0</v>
      </c>
      <c r="T70" s="2" t="s">
        <v>72</v>
      </c>
      <c r="U70" s="2" t="b">
        <f t="shared" si="13"/>
        <v>0</v>
      </c>
      <c r="V70" s="2" t="b">
        <f t="shared" si="14"/>
        <v>0</v>
      </c>
      <c r="W70" s="2" t="b">
        <f t="shared" si="15"/>
        <v>0</v>
      </c>
      <c r="Y70" s="2">
        <f t="shared" ca="1" si="16"/>
        <v>28</v>
      </c>
      <c r="Z70" s="2">
        <f t="shared" ca="1" si="16"/>
        <v>41</v>
      </c>
      <c r="AA70" s="2">
        <f t="shared" ca="1" si="16"/>
        <v>27</v>
      </c>
      <c r="AB70" s="5">
        <f t="shared" ca="1" si="17"/>
        <v>401</v>
      </c>
      <c r="AC70" s="5">
        <f t="shared" ca="1" si="18"/>
        <v>366</v>
      </c>
      <c r="AD70" s="5">
        <f t="shared" ca="1" si="19"/>
        <v>295</v>
      </c>
      <c r="AE70" s="5">
        <f t="shared" ca="1" si="20"/>
        <v>290</v>
      </c>
      <c r="AF70" s="5">
        <f t="shared" ca="1" si="21"/>
        <v>280</v>
      </c>
      <c r="AG70" s="5">
        <f t="shared" ca="1" si="22"/>
        <v>359</v>
      </c>
      <c r="AH70" s="5">
        <f t="shared" ca="1" si="23"/>
        <v>360</v>
      </c>
      <c r="AI70" s="5">
        <f t="shared" ca="1" si="24"/>
        <v>298</v>
      </c>
      <c r="AJ70" s="5">
        <f t="shared" ca="1" si="25"/>
        <v>338</v>
      </c>
      <c r="AK70" s="5">
        <f t="shared" ca="1" si="26"/>
        <v>397</v>
      </c>
    </row>
    <row r="71" spans="1:37" x14ac:dyDescent="0.3">
      <c r="A71" s="35">
        <f>IF(Замеры!B68=0, " ", Замеры!B68)</f>
        <v>65</v>
      </c>
      <c r="B71" s="45">
        <f>Замеры!G68</f>
        <v>0</v>
      </c>
      <c r="C71" s="45" t="str">
        <f>IF(Замеры!O68=0, " ", Замеры!O68)</f>
        <v xml:space="preserve"> </v>
      </c>
      <c r="D71" s="69" t="str">
        <f t="shared" si="52"/>
        <v xml:space="preserve"> </v>
      </c>
      <c r="E71" s="69" t="str">
        <f t="shared" si="53"/>
        <v xml:space="preserve"> </v>
      </c>
      <c r="F71" s="29" t="str">
        <f t="shared" ref="F71:F134" si="54">IF(OR(P71=$S$5,P71=$P$5),AB71,"-")</f>
        <v>-</v>
      </c>
      <c r="G71" s="29" t="str">
        <f t="shared" ref="G71:G134" si="55">IF(OR(P71=$S$5,P71=$Q$5),AC71,"-")</f>
        <v>-</v>
      </c>
      <c r="H71" s="29" t="str">
        <f t="shared" ref="H71:H134" si="56">IF(OR(P71=$S$5,P71=$R$5),AD71,"-")</f>
        <v>-</v>
      </c>
      <c r="I71" s="29" t="str">
        <f t="shared" ref="I71:I134" si="57">IF(OR(P71=$P$4,P71=$R$5,P71=$S$5,P71=$P$5),AE71,"-")</f>
        <v>-</v>
      </c>
      <c r="J71" s="46" t="str">
        <f t="shared" ref="J71:J134" si="58">IF(OR(P71=$P$5,P71=$Q$5,P71=$S$5,P71=$Q$4),AF71,"-")</f>
        <v>-</v>
      </c>
      <c r="K71" s="29" t="str">
        <f t="shared" ref="K71:K134" si="59">IF(OR(P71=$R$5,P71=$Q$5,P71=$R$4,P71=$S$5),AG71,"-")</f>
        <v>-</v>
      </c>
      <c r="L71" s="29" t="str">
        <f t="shared" ref="L71:L134" si="60">IF(I71=$T$4,T70,IF(S71=$S$4,AH71,IF(S71=$U$4,"-")))</f>
        <v>-</v>
      </c>
      <c r="M71" s="29" t="str">
        <f t="shared" ref="M71:M134" si="61">IF(J71=$T$4,T70,IF(S71=$S$4,AI71,IF(S71=$U$4,"-")))</f>
        <v>-</v>
      </c>
      <c r="N71" s="29" t="str">
        <f t="shared" ref="N71:N134" si="62">IF(K71=$T$4,T70,IF(S71=$S$4,AJ71,IF(S71=$U$4,"-")))</f>
        <v>-</v>
      </c>
      <c r="O71" s="29" t="str">
        <f t="shared" ref="O71:O134" si="63">IF(S71=$S$4,AK71,"-")</f>
        <v>-</v>
      </c>
      <c r="P71" s="2">
        <f>Замеры!R68</f>
        <v>0</v>
      </c>
      <c r="S71" s="2">
        <f>Замеры!S68</f>
        <v>0</v>
      </c>
      <c r="T71" s="2" t="s">
        <v>72</v>
      </c>
      <c r="U71" s="2" t="b">
        <f t="shared" ref="U71:U134" si="64">OR(P71=$S$5,P71=$P$5,P71=$R$5,P71=$P$4)</f>
        <v>0</v>
      </c>
      <c r="V71" s="2" t="b">
        <f t="shared" ref="V71:V134" si="65">OR(P71=$S$5,P71=$P$5,P71=$Q$5,P71=$Q$4)</f>
        <v>0</v>
      </c>
      <c r="W71" s="2" t="b">
        <f t="shared" ref="W71:W134" si="66">OR(P71=$Q$5,P71=$S$5,P71=$R$5,P71=$R$4)</f>
        <v>0</v>
      </c>
      <c r="Y71" s="2">
        <f t="shared" ref="Y71:AA134" ca="1" si="67">RANDBETWEEN($T$2,$T$3)</f>
        <v>49</v>
      </c>
      <c r="Z71" s="2">
        <f t="shared" ca="1" si="67"/>
        <v>28</v>
      </c>
      <c r="AA71" s="2">
        <f t="shared" ca="1" si="67"/>
        <v>25</v>
      </c>
      <c r="AB71" s="5">
        <f t="shared" ref="AB71:AB134" ca="1" si="68">RANDBETWEEN(AA71*10+5,AA71*10+150)</f>
        <v>343</v>
      </c>
      <c r="AC71" s="5">
        <f t="shared" ref="AC71:AC134" ca="1" si="69">RANDBETWEEN(AA71*10+5,AA71*10+150)</f>
        <v>266</v>
      </c>
      <c r="AD71" s="5">
        <f t="shared" ref="AD71:AD134" ca="1" si="70">RANDBETWEEN(AA71*10+5,AA71*10+150)</f>
        <v>357</v>
      </c>
      <c r="AE71" s="5">
        <f t="shared" ref="AE71:AE134" ca="1" si="71">RANDBETWEEN(AA71*10+5,AA71*10+150)</f>
        <v>277</v>
      </c>
      <c r="AF71" s="5">
        <f t="shared" ref="AF71:AF134" ca="1" si="72">RANDBETWEEN(AA71*10+5,AA71*10+150)</f>
        <v>324</v>
      </c>
      <c r="AG71" s="5">
        <f t="shared" ref="AG71:AG134" ca="1" si="73">RANDBETWEEN(AA71*10+5,AA71*10+150)</f>
        <v>371</v>
      </c>
      <c r="AH71" s="5">
        <f t="shared" ref="AH71:AH134" ca="1" si="74">RANDBETWEEN(AA71*10+5,AA71*10+150)</f>
        <v>301</v>
      </c>
      <c r="AI71" s="5">
        <f t="shared" ref="AI71:AI134" ca="1" si="75">RANDBETWEEN(AA71*10+5,AA71*10+150)</f>
        <v>396</v>
      </c>
      <c r="AJ71" s="5">
        <f t="shared" ref="AJ71:AJ134" ca="1" si="76">RANDBETWEEN(AA71*10+5,AA71*10+150)</f>
        <v>311</v>
      </c>
      <c r="AK71" s="5">
        <f t="shared" ref="AK71:AK134" ca="1" si="77">RANDBETWEEN(AA71*10+5,AA71*10+150)</f>
        <v>378</v>
      </c>
    </row>
    <row r="72" spans="1:37" x14ac:dyDescent="0.3">
      <c r="A72" s="35">
        <f>IF(Замеры!B69=0, " ", Замеры!B69)</f>
        <v>66</v>
      </c>
      <c r="B72" s="45">
        <f>Замеры!G69</f>
        <v>0</v>
      </c>
      <c r="C72" s="45" t="str">
        <f>IF(Замеры!O69=0, " ", Замеры!O69)</f>
        <v xml:space="preserve"> </v>
      </c>
      <c r="D72" s="69" t="str">
        <f t="shared" si="52"/>
        <v xml:space="preserve"> </v>
      </c>
      <c r="E72" s="69" t="str">
        <f t="shared" si="53"/>
        <v xml:space="preserve"> </v>
      </c>
      <c r="F72" s="29" t="str">
        <f t="shared" si="54"/>
        <v>-</v>
      </c>
      <c r="G72" s="29" t="str">
        <f t="shared" si="55"/>
        <v>-</v>
      </c>
      <c r="H72" s="29" t="str">
        <f t="shared" si="56"/>
        <v>-</v>
      </c>
      <c r="I72" s="29" t="str">
        <f t="shared" si="57"/>
        <v>-</v>
      </c>
      <c r="J72" s="46" t="str">
        <f t="shared" si="58"/>
        <v>-</v>
      </c>
      <c r="K72" s="29" t="str">
        <f t="shared" si="59"/>
        <v>-</v>
      </c>
      <c r="L72" s="29" t="str">
        <f t="shared" si="60"/>
        <v>-</v>
      </c>
      <c r="M72" s="29" t="str">
        <f t="shared" si="61"/>
        <v>-</v>
      </c>
      <c r="N72" s="29" t="str">
        <f t="shared" si="62"/>
        <v>-</v>
      </c>
      <c r="O72" s="29" t="str">
        <f t="shared" si="63"/>
        <v>-</v>
      </c>
      <c r="P72" s="2">
        <f>Замеры!R69</f>
        <v>0</v>
      </c>
      <c r="S72" s="2">
        <f>Замеры!S69</f>
        <v>0</v>
      </c>
      <c r="T72" s="2" t="s">
        <v>72</v>
      </c>
      <c r="U72" s="2" t="b">
        <f t="shared" si="64"/>
        <v>0</v>
      </c>
      <c r="V72" s="2" t="b">
        <f t="shared" si="65"/>
        <v>0</v>
      </c>
      <c r="W72" s="2" t="b">
        <f t="shared" si="66"/>
        <v>0</v>
      </c>
      <c r="Y72" s="2">
        <f t="shared" ca="1" si="67"/>
        <v>50</v>
      </c>
      <c r="Z72" s="2">
        <f t="shared" ca="1" si="67"/>
        <v>30</v>
      </c>
      <c r="AA72" s="2">
        <f t="shared" ca="1" si="67"/>
        <v>45</v>
      </c>
      <c r="AB72" s="5">
        <f t="shared" ca="1" si="68"/>
        <v>465</v>
      </c>
      <c r="AC72" s="5">
        <f t="shared" ca="1" si="69"/>
        <v>492</v>
      </c>
      <c r="AD72" s="5">
        <f t="shared" ca="1" si="70"/>
        <v>527</v>
      </c>
      <c r="AE72" s="5">
        <f t="shared" ca="1" si="71"/>
        <v>490</v>
      </c>
      <c r="AF72" s="5">
        <f t="shared" ca="1" si="72"/>
        <v>455</v>
      </c>
      <c r="AG72" s="5">
        <f t="shared" ca="1" si="73"/>
        <v>557</v>
      </c>
      <c r="AH72" s="5">
        <f t="shared" ca="1" si="74"/>
        <v>497</v>
      </c>
      <c r="AI72" s="5">
        <f t="shared" ca="1" si="75"/>
        <v>572</v>
      </c>
      <c r="AJ72" s="5">
        <f t="shared" ca="1" si="76"/>
        <v>543</v>
      </c>
      <c r="AK72" s="5">
        <f t="shared" ca="1" si="77"/>
        <v>538</v>
      </c>
    </row>
    <row r="73" spans="1:37" x14ac:dyDescent="0.3">
      <c r="A73" s="35">
        <f>IF(Замеры!B70=0, " ", Замеры!B70)</f>
        <v>67</v>
      </c>
      <c r="B73" s="45">
        <f>Замеры!G70</f>
        <v>0</v>
      </c>
      <c r="C73" s="45" t="str">
        <f>IF(Замеры!O70=0, " ", Замеры!O70)</f>
        <v xml:space="preserve"> </v>
      </c>
      <c r="D73" s="69" t="str">
        <f t="shared" si="52"/>
        <v xml:space="preserve"> </v>
      </c>
      <c r="E73" s="69" t="str">
        <f t="shared" si="53"/>
        <v xml:space="preserve"> </v>
      </c>
      <c r="F73" s="29" t="str">
        <f t="shared" si="54"/>
        <v>-</v>
      </c>
      <c r="G73" s="29" t="str">
        <f t="shared" si="55"/>
        <v>-</v>
      </c>
      <c r="H73" s="29" t="str">
        <f t="shared" si="56"/>
        <v>-</v>
      </c>
      <c r="I73" s="29" t="str">
        <f t="shared" si="57"/>
        <v>-</v>
      </c>
      <c r="J73" s="46" t="str">
        <f t="shared" si="58"/>
        <v>-</v>
      </c>
      <c r="K73" s="29" t="str">
        <f t="shared" si="59"/>
        <v>-</v>
      </c>
      <c r="L73" s="29" t="str">
        <f t="shared" si="60"/>
        <v>-</v>
      </c>
      <c r="M73" s="29" t="str">
        <f t="shared" si="61"/>
        <v>-</v>
      </c>
      <c r="N73" s="29" t="str">
        <f t="shared" si="62"/>
        <v>-</v>
      </c>
      <c r="O73" s="29" t="str">
        <f t="shared" si="63"/>
        <v>-</v>
      </c>
      <c r="P73" s="2">
        <f>Замеры!R70</f>
        <v>0</v>
      </c>
      <c r="S73" s="2">
        <f>Замеры!S70</f>
        <v>0</v>
      </c>
      <c r="T73" s="2" t="s">
        <v>72</v>
      </c>
      <c r="U73" s="2" t="b">
        <f t="shared" si="64"/>
        <v>0</v>
      </c>
      <c r="V73" s="2" t="b">
        <f t="shared" si="65"/>
        <v>0</v>
      </c>
      <c r="W73" s="2" t="b">
        <f t="shared" si="66"/>
        <v>0</v>
      </c>
      <c r="Y73" s="2">
        <f t="shared" ca="1" si="67"/>
        <v>20</v>
      </c>
      <c r="Z73" s="2">
        <f t="shared" ca="1" si="67"/>
        <v>24</v>
      </c>
      <c r="AA73" s="2">
        <f t="shared" ca="1" si="67"/>
        <v>33</v>
      </c>
      <c r="AB73" s="5">
        <f t="shared" ca="1" si="68"/>
        <v>472</v>
      </c>
      <c r="AC73" s="5">
        <f t="shared" ca="1" si="69"/>
        <v>447</v>
      </c>
      <c r="AD73" s="5">
        <f t="shared" ca="1" si="70"/>
        <v>344</v>
      </c>
      <c r="AE73" s="5">
        <f t="shared" ca="1" si="71"/>
        <v>407</v>
      </c>
      <c r="AF73" s="5">
        <f t="shared" ca="1" si="72"/>
        <v>403</v>
      </c>
      <c r="AG73" s="5">
        <f t="shared" ca="1" si="73"/>
        <v>475</v>
      </c>
      <c r="AH73" s="5">
        <f t="shared" ca="1" si="74"/>
        <v>449</v>
      </c>
      <c r="AI73" s="5">
        <f t="shared" ca="1" si="75"/>
        <v>429</v>
      </c>
      <c r="AJ73" s="5">
        <f t="shared" ca="1" si="76"/>
        <v>442</v>
      </c>
      <c r="AK73" s="5">
        <f t="shared" ca="1" si="77"/>
        <v>343</v>
      </c>
    </row>
    <row r="74" spans="1:37" x14ac:dyDescent="0.3">
      <c r="A74" s="35">
        <f>IF(Замеры!B71=0, " ", Замеры!B71)</f>
        <v>68</v>
      </c>
      <c r="B74" s="45">
        <f>Замеры!G71</f>
        <v>0</v>
      </c>
      <c r="C74" s="45" t="str">
        <f>IF(Замеры!O71=0, " ", Замеры!O71)</f>
        <v xml:space="preserve"> </v>
      </c>
      <c r="D74" s="69" t="str">
        <f t="shared" si="52"/>
        <v xml:space="preserve"> </v>
      </c>
      <c r="E74" s="69" t="str">
        <f t="shared" si="53"/>
        <v xml:space="preserve"> </v>
      </c>
      <c r="F74" s="29" t="str">
        <f t="shared" si="54"/>
        <v>-</v>
      </c>
      <c r="G74" s="29" t="str">
        <f t="shared" si="55"/>
        <v>-</v>
      </c>
      <c r="H74" s="29" t="str">
        <f t="shared" si="56"/>
        <v>-</v>
      </c>
      <c r="I74" s="29" t="str">
        <f t="shared" si="57"/>
        <v>-</v>
      </c>
      <c r="J74" s="46" t="str">
        <f t="shared" si="58"/>
        <v>-</v>
      </c>
      <c r="K74" s="29" t="str">
        <f t="shared" si="59"/>
        <v>-</v>
      </c>
      <c r="L74" s="29" t="str">
        <f t="shared" si="60"/>
        <v>-</v>
      </c>
      <c r="M74" s="29" t="str">
        <f t="shared" si="61"/>
        <v>-</v>
      </c>
      <c r="N74" s="29" t="str">
        <f t="shared" si="62"/>
        <v>-</v>
      </c>
      <c r="O74" s="29" t="str">
        <f t="shared" si="63"/>
        <v>-</v>
      </c>
      <c r="P74" s="2">
        <f>Замеры!R71</f>
        <v>0</v>
      </c>
      <c r="S74" s="2">
        <f>Замеры!S71</f>
        <v>0</v>
      </c>
      <c r="T74" s="2" t="s">
        <v>72</v>
      </c>
      <c r="U74" s="2" t="b">
        <f t="shared" si="64"/>
        <v>0</v>
      </c>
      <c r="V74" s="2" t="b">
        <f t="shared" si="65"/>
        <v>0</v>
      </c>
      <c r="W74" s="2" t="b">
        <f t="shared" si="66"/>
        <v>0</v>
      </c>
      <c r="Y74" s="2">
        <f t="shared" ca="1" si="67"/>
        <v>42</v>
      </c>
      <c r="Z74" s="2">
        <f t="shared" ca="1" si="67"/>
        <v>22</v>
      </c>
      <c r="AA74" s="2">
        <f t="shared" ca="1" si="67"/>
        <v>20</v>
      </c>
      <c r="AB74" s="5">
        <f t="shared" ca="1" si="68"/>
        <v>236</v>
      </c>
      <c r="AC74" s="5">
        <f t="shared" ca="1" si="69"/>
        <v>336</v>
      </c>
      <c r="AD74" s="5">
        <f t="shared" ca="1" si="70"/>
        <v>252</v>
      </c>
      <c r="AE74" s="5">
        <f t="shared" ca="1" si="71"/>
        <v>348</v>
      </c>
      <c r="AF74" s="5">
        <f t="shared" ca="1" si="72"/>
        <v>312</v>
      </c>
      <c r="AG74" s="5">
        <f t="shared" ca="1" si="73"/>
        <v>231</v>
      </c>
      <c r="AH74" s="5">
        <f t="shared" ca="1" si="74"/>
        <v>282</v>
      </c>
      <c r="AI74" s="5">
        <f t="shared" ca="1" si="75"/>
        <v>332</v>
      </c>
      <c r="AJ74" s="5">
        <f t="shared" ca="1" si="76"/>
        <v>302</v>
      </c>
      <c r="AK74" s="5">
        <f t="shared" ca="1" si="77"/>
        <v>296</v>
      </c>
    </row>
    <row r="75" spans="1:37" x14ac:dyDescent="0.3">
      <c r="A75" s="35">
        <f>IF(Замеры!B72=0, " ", Замеры!B72)</f>
        <v>69</v>
      </c>
      <c r="B75" s="45">
        <f>Замеры!G72</f>
        <v>0</v>
      </c>
      <c r="C75" s="45" t="str">
        <f>IF(Замеры!O72=0, " ", Замеры!O72)</f>
        <v xml:space="preserve"> </v>
      </c>
      <c r="D75" s="69" t="str">
        <f t="shared" ref="D75:D138" si="78">IF(P75=0, " ", 1000)</f>
        <v xml:space="preserve"> </v>
      </c>
      <c r="E75" s="69" t="str">
        <f t="shared" ref="E75:E138" si="79">IF(P75=0, " ", 0.5)</f>
        <v xml:space="preserve"> </v>
      </c>
      <c r="F75" s="29" t="str">
        <f t="shared" si="54"/>
        <v>-</v>
      </c>
      <c r="G75" s="29" t="str">
        <f t="shared" si="55"/>
        <v>-</v>
      </c>
      <c r="H75" s="29" t="str">
        <f t="shared" si="56"/>
        <v>-</v>
      </c>
      <c r="I75" s="29" t="str">
        <f t="shared" si="57"/>
        <v>-</v>
      </c>
      <c r="J75" s="46" t="str">
        <f t="shared" si="58"/>
        <v>-</v>
      </c>
      <c r="K75" s="29" t="str">
        <f t="shared" si="59"/>
        <v>-</v>
      </c>
      <c r="L75" s="29" t="str">
        <f t="shared" si="60"/>
        <v>-</v>
      </c>
      <c r="M75" s="29" t="str">
        <f t="shared" si="61"/>
        <v>-</v>
      </c>
      <c r="N75" s="29" t="str">
        <f t="shared" si="62"/>
        <v>-</v>
      </c>
      <c r="O75" s="29" t="str">
        <f t="shared" si="63"/>
        <v>-</v>
      </c>
      <c r="P75" s="2">
        <f>Замеры!R72</f>
        <v>0</v>
      </c>
      <c r="S75" s="2">
        <f>Замеры!S72</f>
        <v>0</v>
      </c>
      <c r="T75" s="2" t="s">
        <v>72</v>
      </c>
      <c r="U75" s="2" t="b">
        <f t="shared" si="64"/>
        <v>0</v>
      </c>
      <c r="V75" s="2" t="b">
        <f t="shared" si="65"/>
        <v>0</v>
      </c>
      <c r="W75" s="2" t="b">
        <f t="shared" si="66"/>
        <v>0</v>
      </c>
      <c r="Y75" s="2">
        <f t="shared" ca="1" si="67"/>
        <v>48</v>
      </c>
      <c r="Z75" s="2">
        <f t="shared" ca="1" si="67"/>
        <v>45</v>
      </c>
      <c r="AA75" s="2">
        <f t="shared" ca="1" si="67"/>
        <v>42</v>
      </c>
      <c r="AB75" s="5">
        <f t="shared" ca="1" si="68"/>
        <v>554</v>
      </c>
      <c r="AC75" s="5">
        <f t="shared" ca="1" si="69"/>
        <v>485</v>
      </c>
      <c r="AD75" s="5">
        <f t="shared" ca="1" si="70"/>
        <v>450</v>
      </c>
      <c r="AE75" s="5">
        <f t="shared" ca="1" si="71"/>
        <v>430</v>
      </c>
      <c r="AF75" s="5">
        <f t="shared" ca="1" si="72"/>
        <v>435</v>
      </c>
      <c r="AG75" s="5">
        <f t="shared" ca="1" si="73"/>
        <v>528</v>
      </c>
      <c r="AH75" s="5">
        <f t="shared" ca="1" si="74"/>
        <v>533</v>
      </c>
      <c r="AI75" s="5">
        <f t="shared" ca="1" si="75"/>
        <v>494</v>
      </c>
      <c r="AJ75" s="5">
        <f t="shared" ca="1" si="76"/>
        <v>477</v>
      </c>
      <c r="AK75" s="5">
        <f t="shared" ca="1" si="77"/>
        <v>495</v>
      </c>
    </row>
    <row r="76" spans="1:37" x14ac:dyDescent="0.3">
      <c r="A76" s="35">
        <f>IF(Замеры!B73=0, " ", Замеры!B73)</f>
        <v>70</v>
      </c>
      <c r="B76" s="45">
        <f>Замеры!G73</f>
        <v>0</v>
      </c>
      <c r="C76" s="45" t="str">
        <f>IF(Замеры!O73=0, " ", Замеры!O73)</f>
        <v xml:space="preserve"> </v>
      </c>
      <c r="D76" s="69" t="str">
        <f t="shared" si="78"/>
        <v xml:space="preserve"> </v>
      </c>
      <c r="E76" s="69" t="str">
        <f t="shared" si="79"/>
        <v xml:space="preserve"> </v>
      </c>
      <c r="F76" s="29" t="str">
        <f t="shared" si="54"/>
        <v>-</v>
      </c>
      <c r="G76" s="29" t="str">
        <f t="shared" si="55"/>
        <v>-</v>
      </c>
      <c r="H76" s="29" t="str">
        <f t="shared" si="56"/>
        <v>-</v>
      </c>
      <c r="I76" s="29" t="str">
        <f t="shared" si="57"/>
        <v>-</v>
      </c>
      <c r="J76" s="46" t="str">
        <f t="shared" si="58"/>
        <v>-</v>
      </c>
      <c r="K76" s="29" t="str">
        <f t="shared" si="59"/>
        <v>-</v>
      </c>
      <c r="L76" s="29" t="str">
        <f t="shared" si="60"/>
        <v>-</v>
      </c>
      <c r="M76" s="29" t="str">
        <f t="shared" si="61"/>
        <v>-</v>
      </c>
      <c r="N76" s="29" t="str">
        <f t="shared" si="62"/>
        <v>-</v>
      </c>
      <c r="O76" s="29" t="str">
        <f t="shared" si="63"/>
        <v>-</v>
      </c>
      <c r="P76" s="2">
        <f>Замеры!R73</f>
        <v>0</v>
      </c>
      <c r="S76" s="2">
        <f>Замеры!S73</f>
        <v>0</v>
      </c>
      <c r="T76" s="2" t="s">
        <v>72</v>
      </c>
      <c r="U76" s="2" t="b">
        <f t="shared" si="64"/>
        <v>0</v>
      </c>
      <c r="V76" s="2" t="b">
        <f t="shared" si="65"/>
        <v>0</v>
      </c>
      <c r="W76" s="2" t="b">
        <f t="shared" si="66"/>
        <v>0</v>
      </c>
      <c r="Y76" s="2">
        <f t="shared" ca="1" si="67"/>
        <v>46</v>
      </c>
      <c r="Z76" s="2">
        <f t="shared" ca="1" si="67"/>
        <v>35</v>
      </c>
      <c r="AA76" s="2">
        <f t="shared" ca="1" si="67"/>
        <v>30</v>
      </c>
      <c r="AB76" s="5">
        <f t="shared" ca="1" si="68"/>
        <v>306</v>
      </c>
      <c r="AC76" s="5">
        <f t="shared" ca="1" si="69"/>
        <v>322</v>
      </c>
      <c r="AD76" s="5">
        <f t="shared" ca="1" si="70"/>
        <v>321</v>
      </c>
      <c r="AE76" s="5">
        <f t="shared" ca="1" si="71"/>
        <v>386</v>
      </c>
      <c r="AF76" s="5">
        <f t="shared" ca="1" si="72"/>
        <v>321</v>
      </c>
      <c r="AG76" s="5">
        <f t="shared" ca="1" si="73"/>
        <v>387</v>
      </c>
      <c r="AH76" s="5">
        <f t="shared" ca="1" si="74"/>
        <v>376</v>
      </c>
      <c r="AI76" s="5">
        <f t="shared" ca="1" si="75"/>
        <v>409</v>
      </c>
      <c r="AJ76" s="5">
        <f t="shared" ca="1" si="76"/>
        <v>363</v>
      </c>
      <c r="AK76" s="5">
        <f t="shared" ca="1" si="77"/>
        <v>397</v>
      </c>
    </row>
    <row r="77" spans="1:37" x14ac:dyDescent="0.3">
      <c r="A77" s="35">
        <f>IF(Замеры!B74=0, " ", Замеры!B74)</f>
        <v>71</v>
      </c>
      <c r="B77" s="45">
        <f>Замеры!G74</f>
        <v>0</v>
      </c>
      <c r="C77" s="45" t="str">
        <f>IF(Замеры!O74=0, " ", Замеры!O74)</f>
        <v xml:space="preserve"> </v>
      </c>
      <c r="D77" s="69" t="str">
        <f t="shared" si="78"/>
        <v xml:space="preserve"> </v>
      </c>
      <c r="E77" s="69" t="str">
        <f t="shared" si="79"/>
        <v xml:space="preserve"> </v>
      </c>
      <c r="F77" s="29" t="str">
        <f t="shared" si="54"/>
        <v>-</v>
      </c>
      <c r="G77" s="29" t="str">
        <f t="shared" si="55"/>
        <v>-</v>
      </c>
      <c r="H77" s="29" t="str">
        <f t="shared" si="56"/>
        <v>-</v>
      </c>
      <c r="I77" s="29" t="str">
        <f t="shared" si="57"/>
        <v>-</v>
      </c>
      <c r="J77" s="46" t="str">
        <f t="shared" si="58"/>
        <v>-</v>
      </c>
      <c r="K77" s="29" t="str">
        <f t="shared" si="59"/>
        <v>-</v>
      </c>
      <c r="L77" s="29" t="str">
        <f t="shared" si="60"/>
        <v>-</v>
      </c>
      <c r="M77" s="29" t="str">
        <f t="shared" si="61"/>
        <v>-</v>
      </c>
      <c r="N77" s="29" t="str">
        <f t="shared" si="62"/>
        <v>-</v>
      </c>
      <c r="O77" s="29" t="str">
        <f t="shared" si="63"/>
        <v>-</v>
      </c>
      <c r="P77" s="2">
        <f>Замеры!R74</f>
        <v>0</v>
      </c>
      <c r="S77" s="2">
        <f>Замеры!S74</f>
        <v>0</v>
      </c>
      <c r="T77" s="2" t="s">
        <v>72</v>
      </c>
      <c r="U77" s="2" t="b">
        <f t="shared" si="64"/>
        <v>0</v>
      </c>
      <c r="V77" s="2" t="b">
        <f t="shared" si="65"/>
        <v>0</v>
      </c>
      <c r="W77" s="2" t="b">
        <f t="shared" si="66"/>
        <v>0</v>
      </c>
      <c r="Y77" s="2">
        <f t="shared" ca="1" si="67"/>
        <v>40</v>
      </c>
      <c r="Z77" s="2">
        <f t="shared" ca="1" si="67"/>
        <v>37</v>
      </c>
      <c r="AA77" s="2">
        <f t="shared" ca="1" si="67"/>
        <v>43</v>
      </c>
      <c r="AB77" s="5">
        <f t="shared" ca="1" si="68"/>
        <v>498</v>
      </c>
      <c r="AC77" s="5">
        <f t="shared" ca="1" si="69"/>
        <v>572</v>
      </c>
      <c r="AD77" s="5">
        <f t="shared" ca="1" si="70"/>
        <v>505</v>
      </c>
      <c r="AE77" s="5">
        <f t="shared" ca="1" si="71"/>
        <v>570</v>
      </c>
      <c r="AF77" s="5">
        <f t="shared" ca="1" si="72"/>
        <v>485</v>
      </c>
      <c r="AG77" s="5">
        <f t="shared" ca="1" si="73"/>
        <v>511</v>
      </c>
      <c r="AH77" s="5">
        <f t="shared" ca="1" si="74"/>
        <v>539</v>
      </c>
      <c r="AI77" s="5">
        <f t="shared" ca="1" si="75"/>
        <v>500</v>
      </c>
      <c r="AJ77" s="5">
        <f t="shared" ca="1" si="76"/>
        <v>444</v>
      </c>
      <c r="AK77" s="5">
        <f t="shared" ca="1" si="77"/>
        <v>576</v>
      </c>
    </row>
    <row r="78" spans="1:37" x14ac:dyDescent="0.3">
      <c r="A78" s="35">
        <f>IF(Замеры!B75=0, " ", Замеры!B75)</f>
        <v>72</v>
      </c>
      <c r="B78" s="45">
        <f>Замеры!G75</f>
        <v>0</v>
      </c>
      <c r="C78" s="45" t="str">
        <f>IF(Замеры!O75=0, " ", Замеры!O75)</f>
        <v xml:space="preserve"> </v>
      </c>
      <c r="D78" s="69" t="str">
        <f t="shared" si="78"/>
        <v xml:space="preserve"> </v>
      </c>
      <c r="E78" s="69" t="str">
        <f t="shared" si="79"/>
        <v xml:space="preserve"> </v>
      </c>
      <c r="F78" s="29" t="str">
        <f t="shared" si="54"/>
        <v>-</v>
      </c>
      <c r="G78" s="29" t="str">
        <f t="shared" si="55"/>
        <v>-</v>
      </c>
      <c r="H78" s="29" t="str">
        <f t="shared" si="56"/>
        <v>-</v>
      </c>
      <c r="I78" s="29" t="str">
        <f t="shared" si="57"/>
        <v>-</v>
      </c>
      <c r="J78" s="46" t="str">
        <f t="shared" si="58"/>
        <v>-</v>
      </c>
      <c r="K78" s="29" t="str">
        <f t="shared" si="59"/>
        <v>-</v>
      </c>
      <c r="L78" s="29" t="str">
        <f t="shared" si="60"/>
        <v>-</v>
      </c>
      <c r="M78" s="29" t="str">
        <f t="shared" si="61"/>
        <v>-</v>
      </c>
      <c r="N78" s="29" t="str">
        <f t="shared" si="62"/>
        <v>-</v>
      </c>
      <c r="O78" s="29" t="str">
        <f t="shared" si="63"/>
        <v>-</v>
      </c>
      <c r="P78" s="2">
        <f>Замеры!R75</f>
        <v>0</v>
      </c>
      <c r="S78" s="2">
        <f>Замеры!S75</f>
        <v>0</v>
      </c>
      <c r="T78" s="2" t="s">
        <v>72</v>
      </c>
      <c r="U78" s="2" t="b">
        <f t="shared" si="64"/>
        <v>0</v>
      </c>
      <c r="V78" s="2" t="b">
        <f t="shared" si="65"/>
        <v>0</v>
      </c>
      <c r="W78" s="2" t="b">
        <f t="shared" si="66"/>
        <v>0</v>
      </c>
      <c r="Y78" s="2">
        <f t="shared" ca="1" si="67"/>
        <v>48</v>
      </c>
      <c r="Z78" s="2">
        <f t="shared" ca="1" si="67"/>
        <v>45</v>
      </c>
      <c r="AA78" s="2">
        <f t="shared" ca="1" si="67"/>
        <v>28</v>
      </c>
      <c r="AB78" s="5">
        <f t="shared" ca="1" si="68"/>
        <v>349</v>
      </c>
      <c r="AC78" s="5">
        <f t="shared" ca="1" si="69"/>
        <v>360</v>
      </c>
      <c r="AD78" s="5">
        <f t="shared" ca="1" si="70"/>
        <v>308</v>
      </c>
      <c r="AE78" s="5">
        <f t="shared" ca="1" si="71"/>
        <v>325</v>
      </c>
      <c r="AF78" s="5">
        <f t="shared" ca="1" si="72"/>
        <v>362</v>
      </c>
      <c r="AG78" s="5">
        <f t="shared" ca="1" si="73"/>
        <v>295</v>
      </c>
      <c r="AH78" s="5">
        <f t="shared" ca="1" si="74"/>
        <v>339</v>
      </c>
      <c r="AI78" s="5">
        <f t="shared" ca="1" si="75"/>
        <v>402</v>
      </c>
      <c r="AJ78" s="5">
        <f t="shared" ca="1" si="76"/>
        <v>390</v>
      </c>
      <c r="AK78" s="5">
        <f t="shared" ca="1" si="77"/>
        <v>398</v>
      </c>
    </row>
    <row r="79" spans="1:37" x14ac:dyDescent="0.3">
      <c r="A79" s="35">
        <f>IF(Замеры!B76=0, " ", Замеры!B76)</f>
        <v>73</v>
      </c>
      <c r="B79" s="45">
        <f>Замеры!G76</f>
        <v>0</v>
      </c>
      <c r="C79" s="45" t="str">
        <f>IF(Замеры!O76=0, " ", Замеры!O76)</f>
        <v xml:space="preserve"> </v>
      </c>
      <c r="D79" s="69" t="str">
        <f t="shared" si="78"/>
        <v xml:space="preserve"> </v>
      </c>
      <c r="E79" s="69" t="str">
        <f t="shared" si="79"/>
        <v xml:space="preserve"> </v>
      </c>
      <c r="F79" s="29" t="str">
        <f t="shared" si="54"/>
        <v>-</v>
      </c>
      <c r="G79" s="29" t="str">
        <f t="shared" si="55"/>
        <v>-</v>
      </c>
      <c r="H79" s="29" t="str">
        <f t="shared" si="56"/>
        <v>-</v>
      </c>
      <c r="I79" s="29" t="str">
        <f t="shared" si="57"/>
        <v>-</v>
      </c>
      <c r="J79" s="46" t="str">
        <f t="shared" si="58"/>
        <v>-</v>
      </c>
      <c r="K79" s="29" t="str">
        <f t="shared" si="59"/>
        <v>-</v>
      </c>
      <c r="L79" s="29" t="str">
        <f t="shared" si="60"/>
        <v>-</v>
      </c>
      <c r="M79" s="29" t="str">
        <f t="shared" si="61"/>
        <v>-</v>
      </c>
      <c r="N79" s="29" t="str">
        <f t="shared" si="62"/>
        <v>-</v>
      </c>
      <c r="O79" s="29" t="str">
        <f t="shared" si="63"/>
        <v>-</v>
      </c>
      <c r="P79" s="2">
        <f>Замеры!R76</f>
        <v>0</v>
      </c>
      <c r="S79" s="2">
        <f>Замеры!S76</f>
        <v>0</v>
      </c>
      <c r="T79" s="2" t="s">
        <v>72</v>
      </c>
      <c r="U79" s="2" t="b">
        <f t="shared" si="64"/>
        <v>0</v>
      </c>
      <c r="V79" s="2" t="b">
        <f t="shared" si="65"/>
        <v>0</v>
      </c>
      <c r="W79" s="2" t="b">
        <f t="shared" si="66"/>
        <v>0</v>
      </c>
      <c r="Y79" s="2">
        <f t="shared" ca="1" si="67"/>
        <v>41</v>
      </c>
      <c r="Z79" s="2">
        <f t="shared" ca="1" si="67"/>
        <v>32</v>
      </c>
      <c r="AA79" s="2">
        <f t="shared" ca="1" si="67"/>
        <v>44</v>
      </c>
      <c r="AB79" s="5">
        <f t="shared" ca="1" si="68"/>
        <v>504</v>
      </c>
      <c r="AC79" s="5">
        <f t="shared" ca="1" si="69"/>
        <v>512</v>
      </c>
      <c r="AD79" s="5">
        <f t="shared" ca="1" si="70"/>
        <v>528</v>
      </c>
      <c r="AE79" s="5">
        <f t="shared" ca="1" si="71"/>
        <v>538</v>
      </c>
      <c r="AF79" s="5">
        <f t="shared" ca="1" si="72"/>
        <v>590</v>
      </c>
      <c r="AG79" s="5">
        <f t="shared" ca="1" si="73"/>
        <v>523</v>
      </c>
      <c r="AH79" s="5">
        <f t="shared" ca="1" si="74"/>
        <v>473</v>
      </c>
      <c r="AI79" s="5">
        <f t="shared" ca="1" si="75"/>
        <v>535</v>
      </c>
      <c r="AJ79" s="5">
        <f t="shared" ca="1" si="76"/>
        <v>471</v>
      </c>
      <c r="AK79" s="5">
        <f t="shared" ca="1" si="77"/>
        <v>580</v>
      </c>
    </row>
    <row r="80" spans="1:37" x14ac:dyDescent="0.3">
      <c r="A80" s="35">
        <f>IF(Замеры!B77=0, " ", Замеры!B77)</f>
        <v>74</v>
      </c>
      <c r="B80" s="45">
        <f>Замеры!G77</f>
        <v>0</v>
      </c>
      <c r="C80" s="45" t="str">
        <f>IF(Замеры!O77=0, " ", Замеры!O77)</f>
        <v xml:space="preserve"> </v>
      </c>
      <c r="D80" s="69" t="str">
        <f t="shared" si="78"/>
        <v xml:space="preserve"> </v>
      </c>
      <c r="E80" s="69" t="str">
        <f t="shared" si="79"/>
        <v xml:space="preserve"> </v>
      </c>
      <c r="F80" s="29" t="str">
        <f t="shared" si="54"/>
        <v>-</v>
      </c>
      <c r="G80" s="29" t="str">
        <f t="shared" si="55"/>
        <v>-</v>
      </c>
      <c r="H80" s="29" t="str">
        <f t="shared" si="56"/>
        <v>-</v>
      </c>
      <c r="I80" s="29" t="str">
        <f t="shared" si="57"/>
        <v>-</v>
      </c>
      <c r="J80" s="46" t="str">
        <f t="shared" si="58"/>
        <v>-</v>
      </c>
      <c r="K80" s="29" t="str">
        <f t="shared" si="59"/>
        <v>-</v>
      </c>
      <c r="L80" s="29" t="str">
        <f t="shared" si="60"/>
        <v>-</v>
      </c>
      <c r="M80" s="29" t="str">
        <f t="shared" si="61"/>
        <v>-</v>
      </c>
      <c r="N80" s="29" t="str">
        <f t="shared" si="62"/>
        <v>-</v>
      </c>
      <c r="O80" s="29" t="str">
        <f t="shared" si="63"/>
        <v>-</v>
      </c>
      <c r="P80" s="2">
        <f>Замеры!R77</f>
        <v>0</v>
      </c>
      <c r="S80" s="2">
        <f>Замеры!S77</f>
        <v>0</v>
      </c>
      <c r="T80" s="2" t="s">
        <v>72</v>
      </c>
      <c r="U80" s="2" t="b">
        <f t="shared" si="64"/>
        <v>0</v>
      </c>
      <c r="V80" s="2" t="b">
        <f t="shared" si="65"/>
        <v>0</v>
      </c>
      <c r="W80" s="2" t="b">
        <f t="shared" si="66"/>
        <v>0</v>
      </c>
      <c r="Y80" s="2">
        <f t="shared" ca="1" si="67"/>
        <v>28</v>
      </c>
      <c r="Z80" s="2">
        <f t="shared" ca="1" si="67"/>
        <v>49</v>
      </c>
      <c r="AA80" s="2">
        <f t="shared" ca="1" si="67"/>
        <v>29</v>
      </c>
      <c r="AB80" s="5">
        <f t="shared" ca="1" si="68"/>
        <v>355</v>
      </c>
      <c r="AC80" s="5">
        <f t="shared" ca="1" si="69"/>
        <v>310</v>
      </c>
      <c r="AD80" s="5">
        <f t="shared" ca="1" si="70"/>
        <v>389</v>
      </c>
      <c r="AE80" s="5">
        <f t="shared" ca="1" si="71"/>
        <v>297</v>
      </c>
      <c r="AF80" s="5">
        <f t="shared" ca="1" si="72"/>
        <v>419</v>
      </c>
      <c r="AG80" s="5">
        <f t="shared" ca="1" si="73"/>
        <v>338</v>
      </c>
      <c r="AH80" s="5">
        <f t="shared" ca="1" si="74"/>
        <v>336</v>
      </c>
      <c r="AI80" s="5">
        <f t="shared" ca="1" si="75"/>
        <v>426</v>
      </c>
      <c r="AJ80" s="5">
        <f t="shared" ca="1" si="76"/>
        <v>385</v>
      </c>
      <c r="AK80" s="5">
        <f t="shared" ca="1" si="77"/>
        <v>352</v>
      </c>
    </row>
    <row r="81" spans="1:37" x14ac:dyDescent="0.3">
      <c r="A81" s="35">
        <f>IF(Замеры!B78=0, " ", Замеры!B78)</f>
        <v>75</v>
      </c>
      <c r="B81" s="45">
        <f>Замеры!G78</f>
        <v>0</v>
      </c>
      <c r="C81" s="45" t="str">
        <f>IF(Замеры!O78=0, " ", Замеры!O78)</f>
        <v xml:space="preserve"> </v>
      </c>
      <c r="D81" s="69" t="str">
        <f t="shared" si="78"/>
        <v xml:space="preserve"> </v>
      </c>
      <c r="E81" s="69" t="str">
        <f t="shared" si="79"/>
        <v xml:space="preserve"> </v>
      </c>
      <c r="F81" s="29" t="str">
        <f t="shared" si="54"/>
        <v>-</v>
      </c>
      <c r="G81" s="29" t="str">
        <f t="shared" si="55"/>
        <v>-</v>
      </c>
      <c r="H81" s="29" t="str">
        <f t="shared" si="56"/>
        <v>-</v>
      </c>
      <c r="I81" s="29" t="str">
        <f t="shared" si="57"/>
        <v>-</v>
      </c>
      <c r="J81" s="46" t="str">
        <f t="shared" si="58"/>
        <v>-</v>
      </c>
      <c r="K81" s="29" t="str">
        <f t="shared" si="59"/>
        <v>-</v>
      </c>
      <c r="L81" s="29" t="str">
        <f t="shared" si="60"/>
        <v>-</v>
      </c>
      <c r="M81" s="29" t="str">
        <f t="shared" si="61"/>
        <v>-</v>
      </c>
      <c r="N81" s="29" t="str">
        <f t="shared" si="62"/>
        <v>-</v>
      </c>
      <c r="O81" s="29" t="str">
        <f t="shared" si="63"/>
        <v>-</v>
      </c>
      <c r="P81" s="2">
        <f>Замеры!R78</f>
        <v>0</v>
      </c>
      <c r="S81" s="2">
        <f>Замеры!S78</f>
        <v>0</v>
      </c>
      <c r="T81" s="2" t="s">
        <v>72</v>
      </c>
      <c r="U81" s="2" t="b">
        <f t="shared" si="64"/>
        <v>0</v>
      </c>
      <c r="V81" s="2" t="b">
        <f t="shared" si="65"/>
        <v>0</v>
      </c>
      <c r="W81" s="2" t="b">
        <f t="shared" si="66"/>
        <v>0</v>
      </c>
      <c r="Y81" s="2">
        <f t="shared" ca="1" si="67"/>
        <v>47</v>
      </c>
      <c r="Z81" s="2">
        <f t="shared" ca="1" si="67"/>
        <v>20</v>
      </c>
      <c r="AA81" s="2">
        <f t="shared" ca="1" si="67"/>
        <v>24</v>
      </c>
      <c r="AB81" s="5">
        <f t="shared" ca="1" si="68"/>
        <v>375</v>
      </c>
      <c r="AC81" s="5">
        <f t="shared" ca="1" si="69"/>
        <v>287</v>
      </c>
      <c r="AD81" s="5">
        <f t="shared" ca="1" si="70"/>
        <v>373</v>
      </c>
      <c r="AE81" s="5">
        <f t="shared" ca="1" si="71"/>
        <v>390</v>
      </c>
      <c r="AF81" s="5">
        <f t="shared" ca="1" si="72"/>
        <v>311</v>
      </c>
      <c r="AG81" s="5">
        <f t="shared" ca="1" si="73"/>
        <v>284</v>
      </c>
      <c r="AH81" s="5">
        <f t="shared" ca="1" si="74"/>
        <v>288</v>
      </c>
      <c r="AI81" s="5">
        <f t="shared" ca="1" si="75"/>
        <v>245</v>
      </c>
      <c r="AJ81" s="5">
        <f t="shared" ca="1" si="76"/>
        <v>341</v>
      </c>
      <c r="AK81" s="5">
        <f t="shared" ca="1" si="77"/>
        <v>257</v>
      </c>
    </row>
    <row r="82" spans="1:37" x14ac:dyDescent="0.3">
      <c r="A82" s="35">
        <f>IF(Замеры!B79=0, " ", Замеры!B79)</f>
        <v>76</v>
      </c>
      <c r="B82" s="45">
        <f>Замеры!G79</f>
        <v>0</v>
      </c>
      <c r="C82" s="45" t="str">
        <f>IF(Замеры!O79=0, " ", Замеры!O79)</f>
        <v xml:space="preserve"> </v>
      </c>
      <c r="D82" s="69" t="str">
        <f t="shared" si="78"/>
        <v xml:space="preserve"> </v>
      </c>
      <c r="E82" s="69" t="str">
        <f t="shared" si="79"/>
        <v xml:space="preserve"> </v>
      </c>
      <c r="F82" s="29" t="str">
        <f t="shared" si="54"/>
        <v>-</v>
      </c>
      <c r="G82" s="29" t="str">
        <f t="shared" si="55"/>
        <v>-</v>
      </c>
      <c r="H82" s="29" t="str">
        <f t="shared" si="56"/>
        <v>-</v>
      </c>
      <c r="I82" s="29" t="str">
        <f t="shared" si="57"/>
        <v>-</v>
      </c>
      <c r="J82" s="46" t="str">
        <f t="shared" si="58"/>
        <v>-</v>
      </c>
      <c r="K82" s="29" t="str">
        <f t="shared" si="59"/>
        <v>-</v>
      </c>
      <c r="L82" s="29" t="str">
        <f t="shared" si="60"/>
        <v>-</v>
      </c>
      <c r="M82" s="29" t="str">
        <f t="shared" si="61"/>
        <v>-</v>
      </c>
      <c r="N82" s="29" t="str">
        <f t="shared" si="62"/>
        <v>-</v>
      </c>
      <c r="O82" s="29" t="str">
        <f t="shared" si="63"/>
        <v>-</v>
      </c>
      <c r="P82" s="2">
        <f>Замеры!R79</f>
        <v>0</v>
      </c>
      <c r="S82" s="2">
        <f>Замеры!S79</f>
        <v>0</v>
      </c>
      <c r="T82" s="2" t="s">
        <v>72</v>
      </c>
      <c r="U82" s="2" t="b">
        <f t="shared" si="64"/>
        <v>0</v>
      </c>
      <c r="V82" s="2" t="b">
        <f t="shared" si="65"/>
        <v>0</v>
      </c>
      <c r="W82" s="2" t="b">
        <f t="shared" si="66"/>
        <v>0</v>
      </c>
      <c r="Y82" s="2">
        <f t="shared" ca="1" si="67"/>
        <v>44</v>
      </c>
      <c r="Z82" s="2">
        <f t="shared" ca="1" si="67"/>
        <v>30</v>
      </c>
      <c r="AA82" s="2">
        <f t="shared" ca="1" si="67"/>
        <v>28</v>
      </c>
      <c r="AB82" s="5">
        <f t="shared" ca="1" si="68"/>
        <v>346</v>
      </c>
      <c r="AC82" s="5">
        <f t="shared" ca="1" si="69"/>
        <v>416</v>
      </c>
      <c r="AD82" s="5">
        <f t="shared" ca="1" si="70"/>
        <v>379</v>
      </c>
      <c r="AE82" s="5">
        <f t="shared" ca="1" si="71"/>
        <v>372</v>
      </c>
      <c r="AF82" s="5">
        <f t="shared" ca="1" si="72"/>
        <v>336</v>
      </c>
      <c r="AG82" s="5">
        <f t="shared" ca="1" si="73"/>
        <v>387</v>
      </c>
      <c r="AH82" s="5">
        <f t="shared" ca="1" si="74"/>
        <v>363</v>
      </c>
      <c r="AI82" s="5">
        <f t="shared" ca="1" si="75"/>
        <v>352</v>
      </c>
      <c r="AJ82" s="5">
        <f t="shared" ca="1" si="76"/>
        <v>424</v>
      </c>
      <c r="AK82" s="5">
        <f t="shared" ca="1" si="77"/>
        <v>385</v>
      </c>
    </row>
    <row r="83" spans="1:37" x14ac:dyDescent="0.3">
      <c r="A83" s="35">
        <f>IF(Замеры!B80=0, " ", Замеры!B80)</f>
        <v>77</v>
      </c>
      <c r="B83" s="45">
        <f>Замеры!G80</f>
        <v>0</v>
      </c>
      <c r="C83" s="45" t="str">
        <f>IF(Замеры!O80=0, " ", Замеры!O80)</f>
        <v xml:space="preserve"> </v>
      </c>
      <c r="D83" s="69" t="str">
        <f t="shared" si="78"/>
        <v xml:space="preserve"> </v>
      </c>
      <c r="E83" s="69" t="str">
        <f t="shared" si="79"/>
        <v xml:space="preserve"> </v>
      </c>
      <c r="F83" s="29" t="str">
        <f t="shared" si="54"/>
        <v>-</v>
      </c>
      <c r="G83" s="29" t="str">
        <f t="shared" si="55"/>
        <v>-</v>
      </c>
      <c r="H83" s="29" t="str">
        <f t="shared" si="56"/>
        <v>-</v>
      </c>
      <c r="I83" s="29" t="str">
        <f t="shared" si="57"/>
        <v>-</v>
      </c>
      <c r="J83" s="46" t="str">
        <f t="shared" si="58"/>
        <v>-</v>
      </c>
      <c r="K83" s="29" t="str">
        <f t="shared" si="59"/>
        <v>-</v>
      </c>
      <c r="L83" s="29" t="str">
        <f t="shared" si="60"/>
        <v>-</v>
      </c>
      <c r="M83" s="29" t="str">
        <f t="shared" si="61"/>
        <v>-</v>
      </c>
      <c r="N83" s="29" t="str">
        <f t="shared" si="62"/>
        <v>-</v>
      </c>
      <c r="O83" s="29" t="str">
        <f t="shared" si="63"/>
        <v>-</v>
      </c>
      <c r="P83" s="2">
        <f>Замеры!R80</f>
        <v>0</v>
      </c>
      <c r="S83" s="2">
        <f>Замеры!S80</f>
        <v>0</v>
      </c>
      <c r="T83" s="2" t="s">
        <v>72</v>
      </c>
      <c r="U83" s="2" t="b">
        <f t="shared" si="64"/>
        <v>0</v>
      </c>
      <c r="V83" s="2" t="b">
        <f t="shared" si="65"/>
        <v>0</v>
      </c>
      <c r="W83" s="2" t="b">
        <f t="shared" si="66"/>
        <v>0</v>
      </c>
      <c r="Y83" s="2">
        <f t="shared" ca="1" si="67"/>
        <v>38</v>
      </c>
      <c r="Z83" s="2">
        <f t="shared" ca="1" si="67"/>
        <v>45</v>
      </c>
      <c r="AA83" s="2">
        <f t="shared" ca="1" si="67"/>
        <v>27</v>
      </c>
      <c r="AB83" s="5">
        <f t="shared" ca="1" si="68"/>
        <v>326</v>
      </c>
      <c r="AC83" s="5">
        <f t="shared" ca="1" si="69"/>
        <v>292</v>
      </c>
      <c r="AD83" s="5">
        <f t="shared" ca="1" si="70"/>
        <v>388</v>
      </c>
      <c r="AE83" s="5">
        <f t="shared" ca="1" si="71"/>
        <v>383</v>
      </c>
      <c r="AF83" s="5">
        <f t="shared" ca="1" si="72"/>
        <v>379</v>
      </c>
      <c r="AG83" s="5">
        <f t="shared" ca="1" si="73"/>
        <v>344</v>
      </c>
      <c r="AH83" s="5">
        <f t="shared" ca="1" si="74"/>
        <v>374</v>
      </c>
      <c r="AI83" s="5">
        <f t="shared" ca="1" si="75"/>
        <v>318</v>
      </c>
      <c r="AJ83" s="5">
        <f t="shared" ca="1" si="76"/>
        <v>324</v>
      </c>
      <c r="AK83" s="5">
        <f t="shared" ca="1" si="77"/>
        <v>371</v>
      </c>
    </row>
    <row r="84" spans="1:37" x14ac:dyDescent="0.3">
      <c r="A84" s="35">
        <f>IF(Замеры!B81=0, " ", Замеры!B81)</f>
        <v>78</v>
      </c>
      <c r="B84" s="45">
        <f>Замеры!G81</f>
        <v>0</v>
      </c>
      <c r="C84" s="45" t="str">
        <f>IF(Замеры!O81=0, " ", Замеры!O81)</f>
        <v xml:space="preserve"> </v>
      </c>
      <c r="D84" s="69" t="str">
        <f t="shared" si="78"/>
        <v xml:space="preserve"> </v>
      </c>
      <c r="E84" s="69" t="str">
        <f t="shared" si="79"/>
        <v xml:space="preserve"> </v>
      </c>
      <c r="F84" s="29" t="str">
        <f t="shared" si="54"/>
        <v>-</v>
      </c>
      <c r="G84" s="29" t="str">
        <f t="shared" si="55"/>
        <v>-</v>
      </c>
      <c r="H84" s="29" t="str">
        <f t="shared" si="56"/>
        <v>-</v>
      </c>
      <c r="I84" s="29" t="str">
        <f t="shared" si="57"/>
        <v>-</v>
      </c>
      <c r="J84" s="46" t="str">
        <f t="shared" si="58"/>
        <v>-</v>
      </c>
      <c r="K84" s="29" t="str">
        <f t="shared" si="59"/>
        <v>-</v>
      </c>
      <c r="L84" s="29" t="str">
        <f t="shared" si="60"/>
        <v>-</v>
      </c>
      <c r="M84" s="29" t="str">
        <f t="shared" si="61"/>
        <v>-</v>
      </c>
      <c r="N84" s="29" t="str">
        <f t="shared" si="62"/>
        <v>-</v>
      </c>
      <c r="O84" s="29" t="str">
        <f t="shared" si="63"/>
        <v>-</v>
      </c>
      <c r="P84" s="2">
        <f>Замеры!R81</f>
        <v>0</v>
      </c>
      <c r="S84" s="2">
        <f>Замеры!S81</f>
        <v>0</v>
      </c>
      <c r="T84" s="2" t="s">
        <v>72</v>
      </c>
      <c r="U84" s="2" t="b">
        <f t="shared" si="64"/>
        <v>0</v>
      </c>
      <c r="V84" s="2" t="b">
        <f t="shared" si="65"/>
        <v>0</v>
      </c>
      <c r="W84" s="2" t="b">
        <f t="shared" si="66"/>
        <v>0</v>
      </c>
      <c r="Y84" s="2">
        <f t="shared" ca="1" si="67"/>
        <v>39</v>
      </c>
      <c r="Z84" s="2">
        <f t="shared" ca="1" si="67"/>
        <v>26</v>
      </c>
      <c r="AA84" s="2">
        <f t="shared" ca="1" si="67"/>
        <v>24</v>
      </c>
      <c r="AB84" s="5">
        <f t="shared" ca="1" si="68"/>
        <v>316</v>
      </c>
      <c r="AC84" s="5">
        <f t="shared" ca="1" si="69"/>
        <v>384</v>
      </c>
      <c r="AD84" s="5">
        <f t="shared" ca="1" si="70"/>
        <v>351</v>
      </c>
      <c r="AE84" s="5">
        <f t="shared" ca="1" si="71"/>
        <v>309</v>
      </c>
      <c r="AF84" s="5">
        <f t="shared" ca="1" si="72"/>
        <v>270</v>
      </c>
      <c r="AG84" s="5">
        <f t="shared" ca="1" si="73"/>
        <v>329</v>
      </c>
      <c r="AH84" s="5">
        <f t="shared" ca="1" si="74"/>
        <v>352</v>
      </c>
      <c r="AI84" s="5">
        <f t="shared" ca="1" si="75"/>
        <v>252</v>
      </c>
      <c r="AJ84" s="5">
        <f t="shared" ca="1" si="76"/>
        <v>249</v>
      </c>
      <c r="AK84" s="5">
        <f t="shared" ca="1" si="77"/>
        <v>270</v>
      </c>
    </row>
    <row r="85" spans="1:37" x14ac:dyDescent="0.3">
      <c r="A85" s="35">
        <f>IF(Замеры!B82=0, " ", Замеры!B82)</f>
        <v>79</v>
      </c>
      <c r="B85" s="45">
        <f>Замеры!G82</f>
        <v>0</v>
      </c>
      <c r="C85" s="45" t="str">
        <f>IF(Замеры!O82=0, " ", Замеры!O82)</f>
        <v xml:space="preserve"> </v>
      </c>
      <c r="D85" s="69" t="str">
        <f t="shared" si="78"/>
        <v xml:space="preserve"> </v>
      </c>
      <c r="E85" s="69" t="str">
        <f t="shared" si="79"/>
        <v xml:space="preserve"> </v>
      </c>
      <c r="F85" s="29" t="str">
        <f t="shared" si="54"/>
        <v>-</v>
      </c>
      <c r="G85" s="29" t="str">
        <f t="shared" si="55"/>
        <v>-</v>
      </c>
      <c r="H85" s="29" t="str">
        <f t="shared" si="56"/>
        <v>-</v>
      </c>
      <c r="I85" s="29" t="str">
        <f t="shared" si="57"/>
        <v>-</v>
      </c>
      <c r="J85" s="46" t="str">
        <f t="shared" si="58"/>
        <v>-</v>
      </c>
      <c r="K85" s="29" t="str">
        <f t="shared" si="59"/>
        <v>-</v>
      </c>
      <c r="L85" s="29" t="str">
        <f t="shared" si="60"/>
        <v>-</v>
      </c>
      <c r="M85" s="29" t="str">
        <f t="shared" si="61"/>
        <v>-</v>
      </c>
      <c r="N85" s="29" t="str">
        <f t="shared" si="62"/>
        <v>-</v>
      </c>
      <c r="O85" s="29" t="str">
        <f t="shared" si="63"/>
        <v>-</v>
      </c>
      <c r="P85" s="2">
        <f>Замеры!R82</f>
        <v>0</v>
      </c>
      <c r="S85" s="2">
        <f>Замеры!S82</f>
        <v>0</v>
      </c>
      <c r="T85" s="2" t="s">
        <v>72</v>
      </c>
      <c r="U85" s="2" t="b">
        <f t="shared" si="64"/>
        <v>0</v>
      </c>
      <c r="V85" s="2" t="b">
        <f t="shared" si="65"/>
        <v>0</v>
      </c>
      <c r="W85" s="2" t="b">
        <f t="shared" si="66"/>
        <v>0</v>
      </c>
      <c r="Y85" s="2">
        <f t="shared" ca="1" si="67"/>
        <v>35</v>
      </c>
      <c r="Z85" s="2">
        <f t="shared" ca="1" si="67"/>
        <v>23</v>
      </c>
      <c r="AA85" s="2">
        <f t="shared" ca="1" si="67"/>
        <v>35</v>
      </c>
      <c r="AB85" s="5">
        <f t="shared" ca="1" si="68"/>
        <v>474</v>
      </c>
      <c r="AC85" s="5">
        <f t="shared" ca="1" si="69"/>
        <v>452</v>
      </c>
      <c r="AD85" s="5">
        <f t="shared" ca="1" si="70"/>
        <v>390</v>
      </c>
      <c r="AE85" s="5">
        <f t="shared" ca="1" si="71"/>
        <v>388</v>
      </c>
      <c r="AF85" s="5">
        <f t="shared" ca="1" si="72"/>
        <v>371</v>
      </c>
      <c r="AG85" s="5">
        <f t="shared" ca="1" si="73"/>
        <v>472</v>
      </c>
      <c r="AH85" s="5">
        <f t="shared" ca="1" si="74"/>
        <v>439</v>
      </c>
      <c r="AI85" s="5">
        <f t="shared" ca="1" si="75"/>
        <v>433</v>
      </c>
      <c r="AJ85" s="5">
        <f t="shared" ca="1" si="76"/>
        <v>390</v>
      </c>
      <c r="AK85" s="5">
        <f t="shared" ca="1" si="77"/>
        <v>470</v>
      </c>
    </row>
    <row r="86" spans="1:37" x14ac:dyDescent="0.3">
      <c r="A86" s="35">
        <f>IF(Замеры!B83=0, " ", Замеры!B83)</f>
        <v>80</v>
      </c>
      <c r="B86" s="45">
        <f>Замеры!G83</f>
        <v>0</v>
      </c>
      <c r="C86" s="45" t="str">
        <f>IF(Замеры!O83=0, " ", Замеры!O83)</f>
        <v xml:space="preserve"> </v>
      </c>
      <c r="D86" s="69" t="str">
        <f t="shared" si="78"/>
        <v xml:space="preserve"> </v>
      </c>
      <c r="E86" s="69" t="str">
        <f t="shared" si="79"/>
        <v xml:space="preserve"> </v>
      </c>
      <c r="F86" s="29" t="str">
        <f t="shared" si="54"/>
        <v>-</v>
      </c>
      <c r="G86" s="29" t="str">
        <f t="shared" si="55"/>
        <v>-</v>
      </c>
      <c r="H86" s="29" t="str">
        <f t="shared" si="56"/>
        <v>-</v>
      </c>
      <c r="I86" s="29" t="str">
        <f t="shared" si="57"/>
        <v>-</v>
      </c>
      <c r="J86" s="46" t="str">
        <f t="shared" si="58"/>
        <v>-</v>
      </c>
      <c r="K86" s="29" t="str">
        <f t="shared" si="59"/>
        <v>-</v>
      </c>
      <c r="L86" s="29" t="str">
        <f t="shared" si="60"/>
        <v>-</v>
      </c>
      <c r="M86" s="29" t="str">
        <f t="shared" si="61"/>
        <v>-</v>
      </c>
      <c r="N86" s="29" t="str">
        <f t="shared" si="62"/>
        <v>-</v>
      </c>
      <c r="O86" s="29" t="str">
        <f t="shared" si="63"/>
        <v>-</v>
      </c>
      <c r="P86" s="2">
        <f>Замеры!R83</f>
        <v>0</v>
      </c>
      <c r="S86" s="2">
        <f>Замеры!S83</f>
        <v>0</v>
      </c>
      <c r="T86" s="2" t="s">
        <v>72</v>
      </c>
      <c r="U86" s="2" t="b">
        <f t="shared" si="64"/>
        <v>0</v>
      </c>
      <c r="V86" s="2" t="b">
        <f t="shared" si="65"/>
        <v>0</v>
      </c>
      <c r="W86" s="2" t="b">
        <f t="shared" si="66"/>
        <v>0</v>
      </c>
      <c r="Y86" s="2">
        <f t="shared" ca="1" si="67"/>
        <v>41</v>
      </c>
      <c r="Z86" s="2">
        <f t="shared" ca="1" si="67"/>
        <v>22</v>
      </c>
      <c r="AA86" s="2">
        <f t="shared" ca="1" si="67"/>
        <v>46</v>
      </c>
      <c r="AB86" s="5">
        <f t="shared" ca="1" si="68"/>
        <v>571</v>
      </c>
      <c r="AC86" s="5">
        <f t="shared" ca="1" si="69"/>
        <v>580</v>
      </c>
      <c r="AD86" s="5">
        <f t="shared" ca="1" si="70"/>
        <v>507</v>
      </c>
      <c r="AE86" s="5">
        <f t="shared" ca="1" si="71"/>
        <v>554</v>
      </c>
      <c r="AF86" s="5">
        <f t="shared" ca="1" si="72"/>
        <v>495</v>
      </c>
      <c r="AG86" s="5">
        <f t="shared" ca="1" si="73"/>
        <v>548</v>
      </c>
      <c r="AH86" s="5">
        <f t="shared" ca="1" si="74"/>
        <v>609</v>
      </c>
      <c r="AI86" s="5">
        <f t="shared" ca="1" si="75"/>
        <v>501</v>
      </c>
      <c r="AJ86" s="5">
        <f t="shared" ca="1" si="76"/>
        <v>603</v>
      </c>
      <c r="AK86" s="5">
        <f t="shared" ca="1" si="77"/>
        <v>588</v>
      </c>
    </row>
    <row r="87" spans="1:37" x14ac:dyDescent="0.3">
      <c r="A87" s="35">
        <f>IF(Замеры!B84=0, " ", Замеры!B84)</f>
        <v>81</v>
      </c>
      <c r="B87" s="45">
        <f>Замеры!G84</f>
        <v>0</v>
      </c>
      <c r="C87" s="45" t="str">
        <f>IF(Замеры!O84=0, " ", Замеры!O84)</f>
        <v xml:space="preserve"> </v>
      </c>
      <c r="D87" s="69" t="str">
        <f t="shared" si="78"/>
        <v xml:space="preserve"> </v>
      </c>
      <c r="E87" s="69" t="str">
        <f t="shared" si="79"/>
        <v xml:space="preserve"> </v>
      </c>
      <c r="F87" s="29" t="str">
        <f t="shared" si="54"/>
        <v>-</v>
      </c>
      <c r="G87" s="29" t="str">
        <f t="shared" si="55"/>
        <v>-</v>
      </c>
      <c r="H87" s="29" t="str">
        <f t="shared" si="56"/>
        <v>-</v>
      </c>
      <c r="I87" s="29" t="str">
        <f t="shared" si="57"/>
        <v>-</v>
      </c>
      <c r="J87" s="46" t="str">
        <f t="shared" si="58"/>
        <v>-</v>
      </c>
      <c r="K87" s="29" t="str">
        <f t="shared" si="59"/>
        <v>-</v>
      </c>
      <c r="L87" s="29" t="str">
        <f t="shared" si="60"/>
        <v>-</v>
      </c>
      <c r="M87" s="29" t="str">
        <f t="shared" si="61"/>
        <v>-</v>
      </c>
      <c r="N87" s="29" t="str">
        <f t="shared" si="62"/>
        <v>-</v>
      </c>
      <c r="O87" s="29" t="str">
        <f t="shared" si="63"/>
        <v>-</v>
      </c>
      <c r="P87" s="2">
        <f>Замеры!R84</f>
        <v>0</v>
      </c>
      <c r="S87" s="2">
        <f>Замеры!S84</f>
        <v>0</v>
      </c>
      <c r="T87" s="2" t="s">
        <v>72</v>
      </c>
      <c r="U87" s="2" t="b">
        <f t="shared" si="64"/>
        <v>0</v>
      </c>
      <c r="V87" s="2" t="b">
        <f t="shared" si="65"/>
        <v>0</v>
      </c>
      <c r="W87" s="2" t="b">
        <f t="shared" si="66"/>
        <v>0</v>
      </c>
      <c r="Y87" s="2">
        <f t="shared" ca="1" si="67"/>
        <v>45</v>
      </c>
      <c r="Z87" s="2">
        <f t="shared" ca="1" si="67"/>
        <v>32</v>
      </c>
      <c r="AA87" s="2">
        <f t="shared" ca="1" si="67"/>
        <v>48</v>
      </c>
      <c r="AB87" s="5">
        <f t="shared" ca="1" si="68"/>
        <v>518</v>
      </c>
      <c r="AC87" s="5">
        <f t="shared" ca="1" si="69"/>
        <v>615</v>
      </c>
      <c r="AD87" s="5">
        <f t="shared" ca="1" si="70"/>
        <v>627</v>
      </c>
      <c r="AE87" s="5">
        <f t="shared" ca="1" si="71"/>
        <v>614</v>
      </c>
      <c r="AF87" s="5">
        <f t="shared" ca="1" si="72"/>
        <v>621</v>
      </c>
      <c r="AG87" s="5">
        <f t="shared" ca="1" si="73"/>
        <v>589</v>
      </c>
      <c r="AH87" s="5">
        <f t="shared" ca="1" si="74"/>
        <v>590</v>
      </c>
      <c r="AI87" s="5">
        <f t="shared" ca="1" si="75"/>
        <v>590</v>
      </c>
      <c r="AJ87" s="5">
        <f t="shared" ca="1" si="76"/>
        <v>613</v>
      </c>
      <c r="AK87" s="5">
        <f t="shared" ca="1" si="77"/>
        <v>561</v>
      </c>
    </row>
    <row r="88" spans="1:37" x14ac:dyDescent="0.3">
      <c r="A88" s="35">
        <f>IF(Замеры!B85=0, " ", Замеры!B85)</f>
        <v>82</v>
      </c>
      <c r="B88" s="45">
        <f>Замеры!G85</f>
        <v>0</v>
      </c>
      <c r="C88" s="45" t="str">
        <f>IF(Замеры!O85=0, " ", Замеры!O85)</f>
        <v xml:space="preserve"> </v>
      </c>
      <c r="D88" s="69" t="str">
        <f t="shared" si="78"/>
        <v xml:space="preserve"> </v>
      </c>
      <c r="E88" s="69" t="str">
        <f t="shared" si="79"/>
        <v xml:space="preserve"> </v>
      </c>
      <c r="F88" s="29" t="str">
        <f t="shared" si="54"/>
        <v>-</v>
      </c>
      <c r="G88" s="29" t="str">
        <f t="shared" si="55"/>
        <v>-</v>
      </c>
      <c r="H88" s="29" t="str">
        <f t="shared" si="56"/>
        <v>-</v>
      </c>
      <c r="I88" s="29" t="str">
        <f t="shared" si="57"/>
        <v>-</v>
      </c>
      <c r="J88" s="46" t="str">
        <f t="shared" si="58"/>
        <v>-</v>
      </c>
      <c r="K88" s="29" t="str">
        <f t="shared" si="59"/>
        <v>-</v>
      </c>
      <c r="L88" s="29" t="str">
        <f t="shared" si="60"/>
        <v>-</v>
      </c>
      <c r="M88" s="29" t="str">
        <f t="shared" si="61"/>
        <v>-</v>
      </c>
      <c r="N88" s="29" t="str">
        <f t="shared" si="62"/>
        <v>-</v>
      </c>
      <c r="O88" s="29" t="str">
        <f t="shared" si="63"/>
        <v>-</v>
      </c>
      <c r="P88" s="2">
        <f>Замеры!R85</f>
        <v>0</v>
      </c>
      <c r="S88" s="2">
        <f>Замеры!S85</f>
        <v>0</v>
      </c>
      <c r="T88" s="2" t="s">
        <v>72</v>
      </c>
      <c r="U88" s="2" t="b">
        <f t="shared" si="64"/>
        <v>0</v>
      </c>
      <c r="V88" s="2" t="b">
        <f t="shared" si="65"/>
        <v>0</v>
      </c>
      <c r="W88" s="2" t="b">
        <f t="shared" si="66"/>
        <v>0</v>
      </c>
      <c r="Y88" s="2">
        <f t="shared" ca="1" si="67"/>
        <v>21</v>
      </c>
      <c r="Z88" s="2">
        <f t="shared" ca="1" si="67"/>
        <v>42</v>
      </c>
      <c r="AA88" s="2">
        <f t="shared" ca="1" si="67"/>
        <v>46</v>
      </c>
      <c r="AB88" s="5">
        <f t="shared" ca="1" si="68"/>
        <v>543</v>
      </c>
      <c r="AC88" s="5">
        <f t="shared" ca="1" si="69"/>
        <v>484</v>
      </c>
      <c r="AD88" s="5">
        <f t="shared" ca="1" si="70"/>
        <v>533</v>
      </c>
      <c r="AE88" s="5">
        <f t="shared" ca="1" si="71"/>
        <v>474</v>
      </c>
      <c r="AF88" s="5">
        <f t="shared" ca="1" si="72"/>
        <v>592</v>
      </c>
      <c r="AG88" s="5">
        <f t="shared" ca="1" si="73"/>
        <v>562</v>
      </c>
      <c r="AH88" s="5">
        <f t="shared" ca="1" si="74"/>
        <v>604</v>
      </c>
      <c r="AI88" s="5">
        <f t="shared" ca="1" si="75"/>
        <v>591</v>
      </c>
      <c r="AJ88" s="5">
        <f t="shared" ca="1" si="76"/>
        <v>576</v>
      </c>
      <c r="AK88" s="5">
        <f t="shared" ca="1" si="77"/>
        <v>471</v>
      </c>
    </row>
    <row r="89" spans="1:37" x14ac:dyDescent="0.3">
      <c r="A89" s="35">
        <f>IF(Замеры!B86=0, " ", Замеры!B86)</f>
        <v>83</v>
      </c>
      <c r="B89" s="45">
        <f>Замеры!G86</f>
        <v>0</v>
      </c>
      <c r="C89" s="45" t="str">
        <f>IF(Замеры!O86=0, " ", Замеры!O86)</f>
        <v xml:space="preserve"> </v>
      </c>
      <c r="D89" s="69" t="str">
        <f t="shared" si="78"/>
        <v xml:space="preserve"> </v>
      </c>
      <c r="E89" s="69" t="str">
        <f t="shared" si="79"/>
        <v xml:space="preserve"> </v>
      </c>
      <c r="F89" s="29" t="str">
        <f t="shared" si="54"/>
        <v>-</v>
      </c>
      <c r="G89" s="29" t="str">
        <f t="shared" si="55"/>
        <v>-</v>
      </c>
      <c r="H89" s="29" t="str">
        <f t="shared" si="56"/>
        <v>-</v>
      </c>
      <c r="I89" s="29" t="str">
        <f t="shared" si="57"/>
        <v>-</v>
      </c>
      <c r="J89" s="46" t="str">
        <f t="shared" si="58"/>
        <v>-</v>
      </c>
      <c r="K89" s="29" t="str">
        <f t="shared" si="59"/>
        <v>-</v>
      </c>
      <c r="L89" s="29" t="str">
        <f t="shared" si="60"/>
        <v>-</v>
      </c>
      <c r="M89" s="29" t="str">
        <f t="shared" si="61"/>
        <v>-</v>
      </c>
      <c r="N89" s="29" t="str">
        <f t="shared" si="62"/>
        <v>-</v>
      </c>
      <c r="O89" s="29" t="str">
        <f t="shared" si="63"/>
        <v>-</v>
      </c>
      <c r="P89" s="2">
        <f>Замеры!R86</f>
        <v>0</v>
      </c>
      <c r="S89" s="2">
        <f>Замеры!S86</f>
        <v>0</v>
      </c>
      <c r="T89" s="2" t="s">
        <v>72</v>
      </c>
      <c r="U89" s="2" t="b">
        <f t="shared" si="64"/>
        <v>0</v>
      </c>
      <c r="V89" s="2" t="b">
        <f t="shared" si="65"/>
        <v>0</v>
      </c>
      <c r="W89" s="2" t="b">
        <f t="shared" si="66"/>
        <v>0</v>
      </c>
      <c r="Y89" s="2">
        <f t="shared" ca="1" si="67"/>
        <v>31</v>
      </c>
      <c r="Z89" s="2">
        <f t="shared" ca="1" si="67"/>
        <v>32</v>
      </c>
      <c r="AA89" s="2">
        <f t="shared" ca="1" si="67"/>
        <v>36</v>
      </c>
      <c r="AB89" s="5">
        <f t="shared" ca="1" si="68"/>
        <v>483</v>
      </c>
      <c r="AC89" s="5">
        <f t="shared" ca="1" si="69"/>
        <v>388</v>
      </c>
      <c r="AD89" s="5">
        <f t="shared" ca="1" si="70"/>
        <v>429</v>
      </c>
      <c r="AE89" s="5">
        <f t="shared" ca="1" si="71"/>
        <v>480</v>
      </c>
      <c r="AF89" s="5">
        <f t="shared" ca="1" si="72"/>
        <v>506</v>
      </c>
      <c r="AG89" s="5">
        <f t="shared" ca="1" si="73"/>
        <v>377</v>
      </c>
      <c r="AH89" s="5">
        <f t="shared" ca="1" si="74"/>
        <v>501</v>
      </c>
      <c r="AI89" s="5">
        <f t="shared" ca="1" si="75"/>
        <v>508</v>
      </c>
      <c r="AJ89" s="5">
        <f t="shared" ca="1" si="76"/>
        <v>481</v>
      </c>
      <c r="AK89" s="5">
        <f t="shared" ca="1" si="77"/>
        <v>424</v>
      </c>
    </row>
    <row r="90" spans="1:37" x14ac:dyDescent="0.3">
      <c r="A90" s="35">
        <f>IF(Замеры!B87=0, " ", Замеры!B87)</f>
        <v>84</v>
      </c>
      <c r="B90" s="45">
        <f>Замеры!G87</f>
        <v>0</v>
      </c>
      <c r="C90" s="45" t="str">
        <f>IF(Замеры!O87=0, " ", Замеры!O87)</f>
        <v xml:space="preserve"> </v>
      </c>
      <c r="D90" s="69" t="str">
        <f t="shared" si="78"/>
        <v xml:space="preserve"> </v>
      </c>
      <c r="E90" s="69" t="str">
        <f t="shared" si="79"/>
        <v xml:space="preserve"> </v>
      </c>
      <c r="F90" s="29" t="str">
        <f t="shared" si="54"/>
        <v>-</v>
      </c>
      <c r="G90" s="29" t="str">
        <f t="shared" si="55"/>
        <v>-</v>
      </c>
      <c r="H90" s="29" t="str">
        <f t="shared" si="56"/>
        <v>-</v>
      </c>
      <c r="I90" s="29" t="str">
        <f t="shared" si="57"/>
        <v>-</v>
      </c>
      <c r="J90" s="46" t="str">
        <f t="shared" si="58"/>
        <v>-</v>
      </c>
      <c r="K90" s="29" t="str">
        <f t="shared" si="59"/>
        <v>-</v>
      </c>
      <c r="L90" s="29" t="str">
        <f t="shared" si="60"/>
        <v>-</v>
      </c>
      <c r="M90" s="29" t="str">
        <f t="shared" si="61"/>
        <v>-</v>
      </c>
      <c r="N90" s="29" t="str">
        <f t="shared" si="62"/>
        <v>-</v>
      </c>
      <c r="O90" s="29" t="str">
        <f t="shared" si="63"/>
        <v>-</v>
      </c>
      <c r="P90" s="2">
        <f>Замеры!R87</f>
        <v>0</v>
      </c>
      <c r="S90" s="2">
        <f>Замеры!S87</f>
        <v>0</v>
      </c>
      <c r="T90" s="2" t="s">
        <v>72</v>
      </c>
      <c r="U90" s="2" t="b">
        <f t="shared" si="64"/>
        <v>0</v>
      </c>
      <c r="V90" s="2" t="b">
        <f t="shared" si="65"/>
        <v>0</v>
      </c>
      <c r="W90" s="2" t="b">
        <f t="shared" si="66"/>
        <v>0</v>
      </c>
      <c r="Y90" s="2">
        <f t="shared" ca="1" si="67"/>
        <v>47</v>
      </c>
      <c r="Z90" s="2">
        <f t="shared" ca="1" si="67"/>
        <v>39</v>
      </c>
      <c r="AA90" s="2">
        <f t="shared" ca="1" si="67"/>
        <v>46</v>
      </c>
      <c r="AB90" s="5">
        <f t="shared" ca="1" si="68"/>
        <v>526</v>
      </c>
      <c r="AC90" s="5">
        <f t="shared" ca="1" si="69"/>
        <v>534</v>
      </c>
      <c r="AD90" s="5">
        <f t="shared" ca="1" si="70"/>
        <v>503</v>
      </c>
      <c r="AE90" s="5">
        <f t="shared" ca="1" si="71"/>
        <v>535</v>
      </c>
      <c r="AF90" s="5">
        <f t="shared" ca="1" si="72"/>
        <v>603</v>
      </c>
      <c r="AG90" s="5">
        <f t="shared" ca="1" si="73"/>
        <v>485</v>
      </c>
      <c r="AH90" s="5">
        <f t="shared" ca="1" si="74"/>
        <v>501</v>
      </c>
      <c r="AI90" s="5">
        <f t="shared" ca="1" si="75"/>
        <v>498</v>
      </c>
      <c r="AJ90" s="5">
        <f t="shared" ca="1" si="76"/>
        <v>515</v>
      </c>
      <c r="AK90" s="5">
        <f t="shared" ca="1" si="77"/>
        <v>479</v>
      </c>
    </row>
    <row r="91" spans="1:37" x14ac:dyDescent="0.3">
      <c r="A91" s="35">
        <f>IF(Замеры!B88=0, " ", Замеры!B88)</f>
        <v>85</v>
      </c>
      <c r="B91" s="45">
        <f>Замеры!G88</f>
        <v>0</v>
      </c>
      <c r="C91" s="45" t="str">
        <f>IF(Замеры!O88=0, " ", Замеры!O88)</f>
        <v xml:space="preserve"> </v>
      </c>
      <c r="D91" s="69" t="str">
        <f t="shared" si="78"/>
        <v xml:space="preserve"> </v>
      </c>
      <c r="E91" s="69" t="str">
        <f t="shared" si="79"/>
        <v xml:space="preserve"> </v>
      </c>
      <c r="F91" s="29" t="str">
        <f t="shared" si="54"/>
        <v>-</v>
      </c>
      <c r="G91" s="29" t="str">
        <f t="shared" si="55"/>
        <v>-</v>
      </c>
      <c r="H91" s="29" t="str">
        <f t="shared" si="56"/>
        <v>-</v>
      </c>
      <c r="I91" s="29" t="str">
        <f t="shared" si="57"/>
        <v>-</v>
      </c>
      <c r="J91" s="46" t="str">
        <f t="shared" si="58"/>
        <v>-</v>
      </c>
      <c r="K91" s="29" t="str">
        <f t="shared" si="59"/>
        <v>-</v>
      </c>
      <c r="L91" s="29" t="str">
        <f t="shared" si="60"/>
        <v>-</v>
      </c>
      <c r="M91" s="29" t="str">
        <f t="shared" si="61"/>
        <v>-</v>
      </c>
      <c r="N91" s="29" t="str">
        <f t="shared" si="62"/>
        <v>-</v>
      </c>
      <c r="O91" s="29" t="str">
        <f t="shared" si="63"/>
        <v>-</v>
      </c>
      <c r="P91" s="2">
        <f>Замеры!R88</f>
        <v>0</v>
      </c>
      <c r="S91" s="2">
        <f>Замеры!S88</f>
        <v>0</v>
      </c>
      <c r="T91" s="2" t="s">
        <v>72</v>
      </c>
      <c r="U91" s="2" t="b">
        <f t="shared" si="64"/>
        <v>0</v>
      </c>
      <c r="V91" s="2" t="b">
        <f t="shared" si="65"/>
        <v>0</v>
      </c>
      <c r="W91" s="2" t="b">
        <f t="shared" si="66"/>
        <v>0</v>
      </c>
      <c r="Y91" s="2">
        <f t="shared" ca="1" si="67"/>
        <v>36</v>
      </c>
      <c r="Z91" s="2">
        <f t="shared" ca="1" si="67"/>
        <v>44</v>
      </c>
      <c r="AA91" s="2">
        <f t="shared" ca="1" si="67"/>
        <v>39</v>
      </c>
      <c r="AB91" s="5">
        <f t="shared" ca="1" si="68"/>
        <v>537</v>
      </c>
      <c r="AC91" s="5">
        <f t="shared" ca="1" si="69"/>
        <v>540</v>
      </c>
      <c r="AD91" s="5">
        <f t="shared" ca="1" si="70"/>
        <v>539</v>
      </c>
      <c r="AE91" s="5">
        <f t="shared" ca="1" si="71"/>
        <v>398</v>
      </c>
      <c r="AF91" s="5">
        <f t="shared" ca="1" si="72"/>
        <v>462</v>
      </c>
      <c r="AG91" s="5">
        <f t="shared" ca="1" si="73"/>
        <v>423</v>
      </c>
      <c r="AH91" s="5">
        <f t="shared" ca="1" si="74"/>
        <v>431</v>
      </c>
      <c r="AI91" s="5">
        <f t="shared" ca="1" si="75"/>
        <v>424</v>
      </c>
      <c r="AJ91" s="5">
        <f t="shared" ca="1" si="76"/>
        <v>398</v>
      </c>
      <c r="AK91" s="5">
        <f t="shared" ca="1" si="77"/>
        <v>466</v>
      </c>
    </row>
    <row r="92" spans="1:37" x14ac:dyDescent="0.3">
      <c r="A92" s="35">
        <f>IF(Замеры!B89=0, " ", Замеры!B89)</f>
        <v>86</v>
      </c>
      <c r="B92" s="45">
        <f>Замеры!G89</f>
        <v>0</v>
      </c>
      <c r="C92" s="45" t="str">
        <f>IF(Замеры!O89=0, " ", Замеры!O89)</f>
        <v xml:space="preserve"> </v>
      </c>
      <c r="D92" s="69" t="str">
        <f t="shared" si="78"/>
        <v xml:space="preserve"> </v>
      </c>
      <c r="E92" s="69" t="str">
        <f t="shared" si="79"/>
        <v xml:space="preserve"> </v>
      </c>
      <c r="F92" s="29" t="str">
        <f t="shared" si="54"/>
        <v>-</v>
      </c>
      <c r="G92" s="29" t="str">
        <f t="shared" si="55"/>
        <v>-</v>
      </c>
      <c r="H92" s="29" t="str">
        <f t="shared" si="56"/>
        <v>-</v>
      </c>
      <c r="I92" s="29" t="str">
        <f t="shared" si="57"/>
        <v>-</v>
      </c>
      <c r="J92" s="46" t="str">
        <f t="shared" si="58"/>
        <v>-</v>
      </c>
      <c r="K92" s="29" t="str">
        <f t="shared" si="59"/>
        <v>-</v>
      </c>
      <c r="L92" s="29" t="str">
        <f t="shared" si="60"/>
        <v>-</v>
      </c>
      <c r="M92" s="29" t="str">
        <f t="shared" si="61"/>
        <v>-</v>
      </c>
      <c r="N92" s="29" t="str">
        <f t="shared" si="62"/>
        <v>-</v>
      </c>
      <c r="O92" s="29" t="str">
        <f t="shared" si="63"/>
        <v>-</v>
      </c>
      <c r="P92" s="2">
        <f>Замеры!R89</f>
        <v>0</v>
      </c>
      <c r="S92" s="2">
        <f>Замеры!S89</f>
        <v>0</v>
      </c>
      <c r="T92" s="2" t="s">
        <v>72</v>
      </c>
      <c r="U92" s="2" t="b">
        <f t="shared" si="64"/>
        <v>0</v>
      </c>
      <c r="V92" s="2" t="b">
        <f t="shared" si="65"/>
        <v>0</v>
      </c>
      <c r="W92" s="2" t="b">
        <f t="shared" si="66"/>
        <v>0</v>
      </c>
      <c r="Y92" s="2">
        <f t="shared" ca="1" si="67"/>
        <v>22</v>
      </c>
      <c r="Z92" s="2">
        <f t="shared" ca="1" si="67"/>
        <v>35</v>
      </c>
      <c r="AA92" s="2">
        <f t="shared" ca="1" si="67"/>
        <v>22</v>
      </c>
      <c r="AB92" s="5">
        <f t="shared" ca="1" si="68"/>
        <v>231</v>
      </c>
      <c r="AC92" s="5">
        <f t="shared" ca="1" si="69"/>
        <v>261</v>
      </c>
      <c r="AD92" s="5">
        <f t="shared" ca="1" si="70"/>
        <v>263</v>
      </c>
      <c r="AE92" s="5">
        <f t="shared" ca="1" si="71"/>
        <v>242</v>
      </c>
      <c r="AF92" s="5">
        <f t="shared" ca="1" si="72"/>
        <v>302</v>
      </c>
      <c r="AG92" s="5">
        <f t="shared" ca="1" si="73"/>
        <v>342</v>
      </c>
      <c r="AH92" s="5">
        <f t="shared" ca="1" si="74"/>
        <v>356</v>
      </c>
      <c r="AI92" s="5">
        <f t="shared" ca="1" si="75"/>
        <v>349</v>
      </c>
      <c r="AJ92" s="5">
        <f t="shared" ca="1" si="76"/>
        <v>234</v>
      </c>
      <c r="AK92" s="5">
        <f t="shared" ca="1" si="77"/>
        <v>323</v>
      </c>
    </row>
    <row r="93" spans="1:37" x14ac:dyDescent="0.3">
      <c r="A93" s="35">
        <f>IF(Замеры!B90=0, " ", Замеры!B90)</f>
        <v>87</v>
      </c>
      <c r="B93" s="45">
        <f>Замеры!G90</f>
        <v>0</v>
      </c>
      <c r="C93" s="45" t="str">
        <f>IF(Замеры!O90=0, " ", Замеры!O90)</f>
        <v xml:space="preserve"> </v>
      </c>
      <c r="D93" s="69" t="str">
        <f t="shared" si="78"/>
        <v xml:space="preserve"> </v>
      </c>
      <c r="E93" s="69" t="str">
        <f t="shared" si="79"/>
        <v xml:space="preserve"> </v>
      </c>
      <c r="F93" s="29" t="str">
        <f t="shared" si="54"/>
        <v>-</v>
      </c>
      <c r="G93" s="29" t="str">
        <f t="shared" si="55"/>
        <v>-</v>
      </c>
      <c r="H93" s="29" t="str">
        <f t="shared" si="56"/>
        <v>-</v>
      </c>
      <c r="I93" s="29" t="str">
        <f t="shared" si="57"/>
        <v>-</v>
      </c>
      <c r="J93" s="46" t="str">
        <f t="shared" si="58"/>
        <v>-</v>
      </c>
      <c r="K93" s="29" t="str">
        <f t="shared" si="59"/>
        <v>-</v>
      </c>
      <c r="L93" s="29" t="str">
        <f t="shared" si="60"/>
        <v>-</v>
      </c>
      <c r="M93" s="29" t="str">
        <f t="shared" si="61"/>
        <v>-</v>
      </c>
      <c r="N93" s="29" t="str">
        <f t="shared" si="62"/>
        <v>-</v>
      </c>
      <c r="O93" s="29" t="str">
        <f t="shared" si="63"/>
        <v>-</v>
      </c>
      <c r="P93" s="2">
        <f>Замеры!R90</f>
        <v>0</v>
      </c>
      <c r="S93" s="2">
        <f>Замеры!S90</f>
        <v>0</v>
      </c>
      <c r="T93" s="2" t="s">
        <v>72</v>
      </c>
      <c r="U93" s="2" t="b">
        <f t="shared" si="64"/>
        <v>0</v>
      </c>
      <c r="V93" s="2" t="b">
        <f t="shared" si="65"/>
        <v>0</v>
      </c>
      <c r="W93" s="2" t="b">
        <f t="shared" si="66"/>
        <v>0</v>
      </c>
      <c r="Y93" s="2">
        <f t="shared" ca="1" si="67"/>
        <v>50</v>
      </c>
      <c r="Z93" s="2">
        <f t="shared" ca="1" si="67"/>
        <v>29</v>
      </c>
      <c r="AA93" s="2">
        <f t="shared" ca="1" si="67"/>
        <v>48</v>
      </c>
      <c r="AB93" s="5">
        <f t="shared" ca="1" si="68"/>
        <v>599</v>
      </c>
      <c r="AC93" s="5">
        <f t="shared" ca="1" si="69"/>
        <v>529</v>
      </c>
      <c r="AD93" s="5">
        <f t="shared" ca="1" si="70"/>
        <v>629</v>
      </c>
      <c r="AE93" s="5">
        <f t="shared" ca="1" si="71"/>
        <v>618</v>
      </c>
      <c r="AF93" s="5">
        <f t="shared" ca="1" si="72"/>
        <v>494</v>
      </c>
      <c r="AG93" s="5">
        <f t="shared" ca="1" si="73"/>
        <v>566</v>
      </c>
      <c r="AH93" s="5">
        <f t="shared" ca="1" si="74"/>
        <v>494</v>
      </c>
      <c r="AI93" s="5">
        <f t="shared" ca="1" si="75"/>
        <v>525</v>
      </c>
      <c r="AJ93" s="5">
        <f t="shared" ca="1" si="76"/>
        <v>537</v>
      </c>
      <c r="AK93" s="5">
        <f t="shared" ca="1" si="77"/>
        <v>560</v>
      </c>
    </row>
    <row r="94" spans="1:37" x14ac:dyDescent="0.3">
      <c r="A94" s="35">
        <f>IF(Замеры!B91=0, " ", Замеры!B91)</f>
        <v>88</v>
      </c>
      <c r="B94" s="45">
        <f>Замеры!G91</f>
        <v>0</v>
      </c>
      <c r="C94" s="45" t="str">
        <f>IF(Замеры!O91=0, " ", Замеры!O91)</f>
        <v xml:space="preserve"> </v>
      </c>
      <c r="D94" s="69" t="str">
        <f t="shared" si="78"/>
        <v xml:space="preserve"> </v>
      </c>
      <c r="E94" s="69" t="str">
        <f t="shared" si="79"/>
        <v xml:space="preserve"> </v>
      </c>
      <c r="F94" s="29" t="str">
        <f t="shared" si="54"/>
        <v>-</v>
      </c>
      <c r="G94" s="29" t="str">
        <f t="shared" si="55"/>
        <v>-</v>
      </c>
      <c r="H94" s="29" t="str">
        <f t="shared" si="56"/>
        <v>-</v>
      </c>
      <c r="I94" s="29" t="str">
        <f t="shared" si="57"/>
        <v>-</v>
      </c>
      <c r="J94" s="46" t="str">
        <f t="shared" si="58"/>
        <v>-</v>
      </c>
      <c r="K94" s="29" t="str">
        <f t="shared" si="59"/>
        <v>-</v>
      </c>
      <c r="L94" s="29" t="str">
        <f t="shared" si="60"/>
        <v>-</v>
      </c>
      <c r="M94" s="29" t="str">
        <f t="shared" si="61"/>
        <v>-</v>
      </c>
      <c r="N94" s="29" t="str">
        <f t="shared" si="62"/>
        <v>-</v>
      </c>
      <c r="O94" s="29" t="str">
        <f t="shared" si="63"/>
        <v>-</v>
      </c>
      <c r="P94" s="2">
        <f>Замеры!R91</f>
        <v>0</v>
      </c>
      <c r="S94" s="2">
        <f>Замеры!S91</f>
        <v>0</v>
      </c>
      <c r="T94" s="2" t="s">
        <v>72</v>
      </c>
      <c r="U94" s="2" t="b">
        <f t="shared" si="64"/>
        <v>0</v>
      </c>
      <c r="V94" s="2" t="b">
        <f t="shared" si="65"/>
        <v>0</v>
      </c>
      <c r="W94" s="2" t="b">
        <f t="shared" si="66"/>
        <v>0</v>
      </c>
      <c r="Y94" s="2">
        <f t="shared" ca="1" si="67"/>
        <v>50</v>
      </c>
      <c r="Z94" s="2">
        <f t="shared" ca="1" si="67"/>
        <v>44</v>
      </c>
      <c r="AA94" s="2">
        <f t="shared" ca="1" si="67"/>
        <v>23</v>
      </c>
      <c r="AB94" s="5">
        <f t="shared" ca="1" si="68"/>
        <v>356</v>
      </c>
      <c r="AC94" s="5">
        <f t="shared" ca="1" si="69"/>
        <v>331</v>
      </c>
      <c r="AD94" s="5">
        <f t="shared" ca="1" si="70"/>
        <v>360</v>
      </c>
      <c r="AE94" s="5">
        <f t="shared" ca="1" si="71"/>
        <v>359</v>
      </c>
      <c r="AF94" s="5">
        <f t="shared" ca="1" si="72"/>
        <v>281</v>
      </c>
      <c r="AG94" s="5">
        <f t="shared" ca="1" si="73"/>
        <v>247</v>
      </c>
      <c r="AH94" s="5">
        <f t="shared" ca="1" si="74"/>
        <v>300</v>
      </c>
      <c r="AI94" s="5">
        <f t="shared" ca="1" si="75"/>
        <v>364</v>
      </c>
      <c r="AJ94" s="5">
        <f t="shared" ca="1" si="76"/>
        <v>379</v>
      </c>
      <c r="AK94" s="5">
        <f t="shared" ca="1" si="77"/>
        <v>376</v>
      </c>
    </row>
    <row r="95" spans="1:37" x14ac:dyDescent="0.3">
      <c r="A95" s="35">
        <f>IF(Замеры!B92=0, " ", Замеры!B92)</f>
        <v>89</v>
      </c>
      <c r="B95" s="45" t="str">
        <f>Замеры!G92</f>
        <v xml:space="preserve">Группа от QF </v>
      </c>
      <c r="C95" s="45" t="str">
        <f>IF(Замеры!O92=0, " ", Замеры!O92)</f>
        <v xml:space="preserve"> </v>
      </c>
      <c r="D95" s="69" t="str">
        <f t="shared" si="78"/>
        <v xml:space="preserve"> </v>
      </c>
      <c r="E95" s="69" t="str">
        <f t="shared" si="79"/>
        <v xml:space="preserve"> </v>
      </c>
      <c r="F95" s="29" t="str">
        <f t="shared" si="54"/>
        <v>-</v>
      </c>
      <c r="G95" s="29" t="str">
        <f t="shared" si="55"/>
        <v>-</v>
      </c>
      <c r="H95" s="29" t="str">
        <f t="shared" si="56"/>
        <v>-</v>
      </c>
      <c r="I95" s="29" t="str">
        <f t="shared" si="57"/>
        <v>-</v>
      </c>
      <c r="J95" s="46" t="str">
        <f t="shared" si="58"/>
        <v>-</v>
      </c>
      <c r="K95" s="29" t="str">
        <f t="shared" si="59"/>
        <v>-</v>
      </c>
      <c r="L95" s="29" t="str">
        <f t="shared" si="60"/>
        <v>-</v>
      </c>
      <c r="M95" s="29" t="str">
        <f t="shared" si="61"/>
        <v>-</v>
      </c>
      <c r="N95" s="29" t="str">
        <f t="shared" si="62"/>
        <v>-</v>
      </c>
      <c r="O95" s="29" t="str">
        <f t="shared" si="63"/>
        <v>-</v>
      </c>
      <c r="P95" s="2">
        <f>Замеры!R92</f>
        <v>0</v>
      </c>
      <c r="S95" s="2">
        <f>Замеры!S92</f>
        <v>0</v>
      </c>
      <c r="T95" s="2" t="s">
        <v>72</v>
      </c>
      <c r="U95" s="2" t="b">
        <f t="shared" si="64"/>
        <v>0</v>
      </c>
      <c r="V95" s="2" t="b">
        <f t="shared" si="65"/>
        <v>0</v>
      </c>
      <c r="W95" s="2" t="b">
        <f t="shared" si="66"/>
        <v>0</v>
      </c>
      <c r="Y95" s="2">
        <f t="shared" ca="1" si="67"/>
        <v>48</v>
      </c>
      <c r="Z95" s="2">
        <f t="shared" ca="1" si="67"/>
        <v>40</v>
      </c>
      <c r="AA95" s="2">
        <f t="shared" ca="1" si="67"/>
        <v>28</v>
      </c>
      <c r="AB95" s="5">
        <f t="shared" ca="1" si="68"/>
        <v>349</v>
      </c>
      <c r="AC95" s="5">
        <f t="shared" ca="1" si="69"/>
        <v>321</v>
      </c>
      <c r="AD95" s="5">
        <f t="shared" ca="1" si="70"/>
        <v>402</v>
      </c>
      <c r="AE95" s="5">
        <f t="shared" ca="1" si="71"/>
        <v>301</v>
      </c>
      <c r="AF95" s="5">
        <f t="shared" ca="1" si="72"/>
        <v>396</v>
      </c>
      <c r="AG95" s="5">
        <f t="shared" ca="1" si="73"/>
        <v>396</v>
      </c>
      <c r="AH95" s="5">
        <f t="shared" ca="1" si="74"/>
        <v>351</v>
      </c>
      <c r="AI95" s="5">
        <f t="shared" ca="1" si="75"/>
        <v>359</v>
      </c>
      <c r="AJ95" s="5">
        <f t="shared" ca="1" si="76"/>
        <v>377</v>
      </c>
      <c r="AK95" s="5">
        <f t="shared" ca="1" si="77"/>
        <v>387</v>
      </c>
    </row>
    <row r="96" spans="1:37" x14ac:dyDescent="0.3">
      <c r="A96" s="35">
        <f>IF(Замеры!B93=0, " ", Замеры!B93)</f>
        <v>90</v>
      </c>
      <c r="B96" s="45" t="str">
        <f>Замеры!G93</f>
        <v xml:space="preserve">Группа от QF </v>
      </c>
      <c r="C96" s="45" t="str">
        <f>IF(Замеры!O93=0, " ", Замеры!O93)</f>
        <v xml:space="preserve"> </v>
      </c>
      <c r="D96" s="69" t="str">
        <f t="shared" si="78"/>
        <v xml:space="preserve"> </v>
      </c>
      <c r="E96" s="69" t="str">
        <f t="shared" si="79"/>
        <v xml:space="preserve"> </v>
      </c>
      <c r="F96" s="29" t="str">
        <f t="shared" si="54"/>
        <v>-</v>
      </c>
      <c r="G96" s="29" t="str">
        <f t="shared" si="55"/>
        <v>-</v>
      </c>
      <c r="H96" s="29" t="str">
        <f t="shared" si="56"/>
        <v>-</v>
      </c>
      <c r="I96" s="29" t="str">
        <f t="shared" si="57"/>
        <v>-</v>
      </c>
      <c r="J96" s="46" t="str">
        <f t="shared" si="58"/>
        <v>-</v>
      </c>
      <c r="K96" s="29" t="str">
        <f t="shared" si="59"/>
        <v>-</v>
      </c>
      <c r="L96" s="29" t="str">
        <f t="shared" si="60"/>
        <v>-</v>
      </c>
      <c r="M96" s="29" t="str">
        <f t="shared" si="61"/>
        <v>-</v>
      </c>
      <c r="N96" s="29" t="str">
        <f t="shared" si="62"/>
        <v>-</v>
      </c>
      <c r="O96" s="29" t="str">
        <f t="shared" si="63"/>
        <v>-</v>
      </c>
      <c r="P96" s="2">
        <f>Замеры!R93</f>
        <v>0</v>
      </c>
      <c r="S96" s="2">
        <f>Замеры!S93</f>
        <v>0</v>
      </c>
      <c r="T96" s="2" t="s">
        <v>72</v>
      </c>
      <c r="U96" s="2" t="b">
        <f t="shared" si="64"/>
        <v>0</v>
      </c>
      <c r="V96" s="2" t="b">
        <f t="shared" si="65"/>
        <v>0</v>
      </c>
      <c r="W96" s="2" t="b">
        <f t="shared" si="66"/>
        <v>0</v>
      </c>
      <c r="Y96" s="2">
        <f t="shared" ca="1" si="67"/>
        <v>37</v>
      </c>
      <c r="Z96" s="2">
        <f t="shared" ca="1" si="67"/>
        <v>34</v>
      </c>
      <c r="AA96" s="2">
        <f t="shared" ca="1" si="67"/>
        <v>49</v>
      </c>
      <c r="AB96" s="5">
        <f t="shared" ca="1" si="68"/>
        <v>539</v>
      </c>
      <c r="AC96" s="5">
        <f t="shared" ca="1" si="69"/>
        <v>634</v>
      </c>
      <c r="AD96" s="5">
        <f t="shared" ca="1" si="70"/>
        <v>621</v>
      </c>
      <c r="AE96" s="5">
        <f t="shared" ca="1" si="71"/>
        <v>638</v>
      </c>
      <c r="AF96" s="5">
        <f t="shared" ca="1" si="72"/>
        <v>557</v>
      </c>
      <c r="AG96" s="5">
        <f t="shared" ca="1" si="73"/>
        <v>624</v>
      </c>
      <c r="AH96" s="5">
        <f t="shared" ca="1" si="74"/>
        <v>544</v>
      </c>
      <c r="AI96" s="5">
        <f t="shared" ca="1" si="75"/>
        <v>523</v>
      </c>
      <c r="AJ96" s="5">
        <f t="shared" ca="1" si="76"/>
        <v>535</v>
      </c>
      <c r="AK96" s="5">
        <f t="shared" ca="1" si="77"/>
        <v>613</v>
      </c>
    </row>
    <row r="97" spans="1:37" x14ac:dyDescent="0.3">
      <c r="A97" s="35">
        <f>IF(Замеры!B94=0, " ", Замеры!B94)</f>
        <v>91</v>
      </c>
      <c r="B97" s="45" t="str">
        <f>Замеры!G94</f>
        <v xml:space="preserve">Группа от QF </v>
      </c>
      <c r="C97" s="45" t="str">
        <f>IF(Замеры!O94=0, " ", Замеры!O94)</f>
        <v xml:space="preserve"> </v>
      </c>
      <c r="D97" s="69" t="str">
        <f t="shared" si="78"/>
        <v xml:space="preserve"> </v>
      </c>
      <c r="E97" s="69" t="str">
        <f t="shared" si="79"/>
        <v xml:space="preserve"> </v>
      </c>
      <c r="F97" s="29" t="str">
        <f t="shared" si="54"/>
        <v>-</v>
      </c>
      <c r="G97" s="29" t="str">
        <f t="shared" si="55"/>
        <v>-</v>
      </c>
      <c r="H97" s="29" t="str">
        <f t="shared" si="56"/>
        <v>-</v>
      </c>
      <c r="I97" s="29" t="str">
        <f t="shared" si="57"/>
        <v>-</v>
      </c>
      <c r="J97" s="46" t="str">
        <f t="shared" si="58"/>
        <v>-</v>
      </c>
      <c r="K97" s="29" t="str">
        <f t="shared" si="59"/>
        <v>-</v>
      </c>
      <c r="L97" s="29" t="str">
        <f t="shared" si="60"/>
        <v>-</v>
      </c>
      <c r="M97" s="29" t="str">
        <f t="shared" si="61"/>
        <v>-</v>
      </c>
      <c r="N97" s="29" t="str">
        <f t="shared" si="62"/>
        <v>-</v>
      </c>
      <c r="O97" s="29" t="str">
        <f t="shared" si="63"/>
        <v>-</v>
      </c>
      <c r="P97" s="2">
        <f>Замеры!R94</f>
        <v>0</v>
      </c>
      <c r="S97" s="2">
        <f>Замеры!S94</f>
        <v>0</v>
      </c>
      <c r="T97" s="2" t="s">
        <v>72</v>
      </c>
      <c r="U97" s="2" t="b">
        <f t="shared" si="64"/>
        <v>0</v>
      </c>
      <c r="V97" s="2" t="b">
        <f t="shared" si="65"/>
        <v>0</v>
      </c>
      <c r="W97" s="2" t="b">
        <f t="shared" si="66"/>
        <v>0</v>
      </c>
      <c r="Y97" s="2">
        <f t="shared" ca="1" si="67"/>
        <v>24</v>
      </c>
      <c r="Z97" s="2">
        <f t="shared" ca="1" si="67"/>
        <v>32</v>
      </c>
      <c r="AA97" s="2">
        <f t="shared" ca="1" si="67"/>
        <v>48</v>
      </c>
      <c r="AB97" s="5">
        <f t="shared" ca="1" si="68"/>
        <v>543</v>
      </c>
      <c r="AC97" s="5">
        <f t="shared" ca="1" si="69"/>
        <v>617</v>
      </c>
      <c r="AD97" s="5">
        <f t="shared" ca="1" si="70"/>
        <v>562</v>
      </c>
      <c r="AE97" s="5">
        <f t="shared" ca="1" si="71"/>
        <v>591</v>
      </c>
      <c r="AF97" s="5">
        <f t="shared" ca="1" si="72"/>
        <v>557</v>
      </c>
      <c r="AG97" s="5">
        <f t="shared" ca="1" si="73"/>
        <v>536</v>
      </c>
      <c r="AH97" s="5">
        <f t="shared" ca="1" si="74"/>
        <v>560</v>
      </c>
      <c r="AI97" s="5">
        <f t="shared" ca="1" si="75"/>
        <v>577</v>
      </c>
      <c r="AJ97" s="5">
        <f t="shared" ca="1" si="76"/>
        <v>630</v>
      </c>
      <c r="AK97" s="5">
        <f t="shared" ca="1" si="77"/>
        <v>582</v>
      </c>
    </row>
    <row r="98" spans="1:37" x14ac:dyDescent="0.3">
      <c r="A98" s="35">
        <f>IF(Замеры!B95=0, " ", Замеры!B95)</f>
        <v>92</v>
      </c>
      <c r="B98" s="45" t="str">
        <f>Замеры!G95</f>
        <v xml:space="preserve">Группа от QF </v>
      </c>
      <c r="C98" s="45" t="str">
        <f>IF(Замеры!O95=0, " ", Замеры!O95)</f>
        <v xml:space="preserve"> </v>
      </c>
      <c r="D98" s="69" t="str">
        <f t="shared" si="78"/>
        <v xml:space="preserve"> </v>
      </c>
      <c r="E98" s="69" t="str">
        <f t="shared" si="79"/>
        <v xml:space="preserve"> </v>
      </c>
      <c r="F98" s="29" t="str">
        <f t="shared" si="54"/>
        <v>-</v>
      </c>
      <c r="G98" s="29" t="str">
        <f t="shared" si="55"/>
        <v>-</v>
      </c>
      <c r="H98" s="29" t="str">
        <f t="shared" si="56"/>
        <v>-</v>
      </c>
      <c r="I98" s="29" t="str">
        <f t="shared" si="57"/>
        <v>-</v>
      </c>
      <c r="J98" s="46" t="str">
        <f t="shared" si="58"/>
        <v>-</v>
      </c>
      <c r="K98" s="29" t="str">
        <f t="shared" si="59"/>
        <v>-</v>
      </c>
      <c r="L98" s="29" t="str">
        <f t="shared" si="60"/>
        <v>-</v>
      </c>
      <c r="M98" s="29" t="str">
        <f t="shared" si="61"/>
        <v>-</v>
      </c>
      <c r="N98" s="29" t="str">
        <f t="shared" si="62"/>
        <v>-</v>
      </c>
      <c r="O98" s="29" t="str">
        <f t="shared" si="63"/>
        <v>-</v>
      </c>
      <c r="P98" s="2">
        <f>Замеры!R95</f>
        <v>0</v>
      </c>
      <c r="S98" s="2">
        <f>Замеры!S95</f>
        <v>0</v>
      </c>
      <c r="T98" s="2" t="s">
        <v>72</v>
      </c>
      <c r="U98" s="2" t="b">
        <f t="shared" si="64"/>
        <v>0</v>
      </c>
      <c r="V98" s="2" t="b">
        <f t="shared" si="65"/>
        <v>0</v>
      </c>
      <c r="W98" s="2" t="b">
        <f t="shared" si="66"/>
        <v>0</v>
      </c>
      <c r="Y98" s="2">
        <f t="shared" ca="1" si="67"/>
        <v>38</v>
      </c>
      <c r="Z98" s="2">
        <f t="shared" ca="1" si="67"/>
        <v>42</v>
      </c>
      <c r="AA98" s="2">
        <f t="shared" ca="1" si="67"/>
        <v>49</v>
      </c>
      <c r="AB98" s="5">
        <f t="shared" ca="1" si="68"/>
        <v>605</v>
      </c>
      <c r="AC98" s="5">
        <f t="shared" ca="1" si="69"/>
        <v>557</v>
      </c>
      <c r="AD98" s="5">
        <f t="shared" ca="1" si="70"/>
        <v>513</v>
      </c>
      <c r="AE98" s="5">
        <f t="shared" ca="1" si="71"/>
        <v>564</v>
      </c>
      <c r="AF98" s="5">
        <f t="shared" ca="1" si="72"/>
        <v>496</v>
      </c>
      <c r="AG98" s="5">
        <f t="shared" ca="1" si="73"/>
        <v>528</v>
      </c>
      <c r="AH98" s="5">
        <f t="shared" ca="1" si="74"/>
        <v>604</v>
      </c>
      <c r="AI98" s="5">
        <f t="shared" ca="1" si="75"/>
        <v>564</v>
      </c>
      <c r="AJ98" s="5">
        <f t="shared" ca="1" si="76"/>
        <v>561</v>
      </c>
      <c r="AK98" s="5">
        <f t="shared" ca="1" si="77"/>
        <v>569</v>
      </c>
    </row>
    <row r="99" spans="1:37" x14ac:dyDescent="0.3">
      <c r="A99" s="35">
        <f>IF(Замеры!B96=0, " ", Замеры!B96)</f>
        <v>93</v>
      </c>
      <c r="B99" s="45" t="str">
        <f>Замеры!G96</f>
        <v xml:space="preserve">Группа от QF </v>
      </c>
      <c r="C99" s="45" t="str">
        <f>IF(Замеры!O96=0, " ", Замеры!O96)</f>
        <v xml:space="preserve"> </v>
      </c>
      <c r="D99" s="69" t="str">
        <f t="shared" si="78"/>
        <v xml:space="preserve"> </v>
      </c>
      <c r="E99" s="69" t="str">
        <f t="shared" si="79"/>
        <v xml:space="preserve"> </v>
      </c>
      <c r="F99" s="29" t="str">
        <f t="shared" si="54"/>
        <v>-</v>
      </c>
      <c r="G99" s="29" t="str">
        <f t="shared" si="55"/>
        <v>-</v>
      </c>
      <c r="H99" s="29" t="str">
        <f t="shared" si="56"/>
        <v>-</v>
      </c>
      <c r="I99" s="29" t="str">
        <f t="shared" si="57"/>
        <v>-</v>
      </c>
      <c r="J99" s="46" t="str">
        <f t="shared" si="58"/>
        <v>-</v>
      </c>
      <c r="K99" s="29" t="str">
        <f t="shared" si="59"/>
        <v>-</v>
      </c>
      <c r="L99" s="29" t="str">
        <f t="shared" si="60"/>
        <v>-</v>
      </c>
      <c r="M99" s="29" t="str">
        <f t="shared" si="61"/>
        <v>-</v>
      </c>
      <c r="N99" s="29" t="str">
        <f t="shared" si="62"/>
        <v>-</v>
      </c>
      <c r="O99" s="29" t="str">
        <f t="shared" si="63"/>
        <v>-</v>
      </c>
      <c r="P99" s="2">
        <f>Замеры!R96</f>
        <v>0</v>
      </c>
      <c r="S99" s="2">
        <f>Замеры!S96</f>
        <v>0</v>
      </c>
      <c r="T99" s="2" t="s">
        <v>72</v>
      </c>
      <c r="U99" s="2" t="b">
        <f t="shared" si="64"/>
        <v>0</v>
      </c>
      <c r="V99" s="2" t="b">
        <f t="shared" si="65"/>
        <v>0</v>
      </c>
      <c r="W99" s="2" t="b">
        <f t="shared" si="66"/>
        <v>0</v>
      </c>
      <c r="Y99" s="2">
        <f t="shared" ca="1" si="67"/>
        <v>45</v>
      </c>
      <c r="Z99" s="2">
        <f t="shared" ca="1" si="67"/>
        <v>22</v>
      </c>
      <c r="AA99" s="2">
        <f t="shared" ca="1" si="67"/>
        <v>46</v>
      </c>
      <c r="AB99" s="5">
        <f t="shared" ca="1" si="68"/>
        <v>532</v>
      </c>
      <c r="AC99" s="5">
        <f t="shared" ca="1" si="69"/>
        <v>606</v>
      </c>
      <c r="AD99" s="5">
        <f t="shared" ca="1" si="70"/>
        <v>566</v>
      </c>
      <c r="AE99" s="5">
        <f t="shared" ca="1" si="71"/>
        <v>521</v>
      </c>
      <c r="AF99" s="5">
        <f t="shared" ca="1" si="72"/>
        <v>598</v>
      </c>
      <c r="AG99" s="5">
        <f t="shared" ca="1" si="73"/>
        <v>482</v>
      </c>
      <c r="AH99" s="5">
        <f t="shared" ca="1" si="74"/>
        <v>472</v>
      </c>
      <c r="AI99" s="5">
        <f t="shared" ca="1" si="75"/>
        <v>526</v>
      </c>
      <c r="AJ99" s="5">
        <f t="shared" ca="1" si="76"/>
        <v>502</v>
      </c>
      <c r="AK99" s="5">
        <f t="shared" ca="1" si="77"/>
        <v>561</v>
      </c>
    </row>
    <row r="100" spans="1:37" x14ac:dyDescent="0.3">
      <c r="A100" s="35">
        <f>IF(Замеры!B97=0, " ", Замеры!B97)</f>
        <v>94</v>
      </c>
      <c r="B100" s="45" t="str">
        <f>Замеры!G97</f>
        <v xml:space="preserve">Группа от QF </v>
      </c>
      <c r="C100" s="45" t="str">
        <f>IF(Замеры!O97=0, " ", Замеры!O97)</f>
        <v xml:space="preserve"> </v>
      </c>
      <c r="D100" s="69" t="str">
        <f t="shared" si="78"/>
        <v xml:space="preserve"> </v>
      </c>
      <c r="E100" s="69" t="str">
        <f t="shared" si="79"/>
        <v xml:space="preserve"> </v>
      </c>
      <c r="F100" s="29" t="str">
        <f t="shared" si="54"/>
        <v>-</v>
      </c>
      <c r="G100" s="29" t="str">
        <f t="shared" si="55"/>
        <v>-</v>
      </c>
      <c r="H100" s="29" t="str">
        <f t="shared" si="56"/>
        <v>-</v>
      </c>
      <c r="I100" s="29" t="str">
        <f t="shared" si="57"/>
        <v>-</v>
      </c>
      <c r="J100" s="46" t="str">
        <f t="shared" si="58"/>
        <v>-</v>
      </c>
      <c r="K100" s="29" t="str">
        <f t="shared" si="59"/>
        <v>-</v>
      </c>
      <c r="L100" s="29" t="str">
        <f t="shared" si="60"/>
        <v>-</v>
      </c>
      <c r="M100" s="29" t="str">
        <f t="shared" si="61"/>
        <v>-</v>
      </c>
      <c r="N100" s="29" t="str">
        <f t="shared" si="62"/>
        <v>-</v>
      </c>
      <c r="O100" s="29" t="str">
        <f t="shared" si="63"/>
        <v>-</v>
      </c>
      <c r="P100" s="2">
        <f>Замеры!R97</f>
        <v>0</v>
      </c>
      <c r="S100" s="2">
        <f>Замеры!S97</f>
        <v>0</v>
      </c>
      <c r="T100" s="2" t="s">
        <v>72</v>
      </c>
      <c r="U100" s="2" t="b">
        <f t="shared" si="64"/>
        <v>0</v>
      </c>
      <c r="V100" s="2" t="b">
        <f t="shared" si="65"/>
        <v>0</v>
      </c>
      <c r="W100" s="2" t="b">
        <f t="shared" si="66"/>
        <v>0</v>
      </c>
      <c r="Y100" s="2">
        <f t="shared" ca="1" si="67"/>
        <v>38</v>
      </c>
      <c r="Z100" s="2">
        <f t="shared" ca="1" si="67"/>
        <v>35</v>
      </c>
      <c r="AA100" s="2">
        <f t="shared" ca="1" si="67"/>
        <v>29</v>
      </c>
      <c r="AB100" s="5">
        <f t="shared" ca="1" si="68"/>
        <v>390</v>
      </c>
      <c r="AC100" s="5">
        <f t="shared" ca="1" si="69"/>
        <v>330</v>
      </c>
      <c r="AD100" s="5">
        <f t="shared" ca="1" si="70"/>
        <v>397</v>
      </c>
      <c r="AE100" s="5">
        <f t="shared" ca="1" si="71"/>
        <v>360</v>
      </c>
      <c r="AF100" s="5">
        <f t="shared" ca="1" si="72"/>
        <v>345</v>
      </c>
      <c r="AG100" s="5">
        <f t="shared" ca="1" si="73"/>
        <v>350</v>
      </c>
      <c r="AH100" s="5">
        <f t="shared" ca="1" si="74"/>
        <v>432</v>
      </c>
      <c r="AI100" s="5">
        <f t="shared" ca="1" si="75"/>
        <v>358</v>
      </c>
      <c r="AJ100" s="5">
        <f t="shared" ca="1" si="76"/>
        <v>319</v>
      </c>
      <c r="AK100" s="5">
        <f t="shared" ca="1" si="77"/>
        <v>380</v>
      </c>
    </row>
    <row r="101" spans="1:37" x14ac:dyDescent="0.3">
      <c r="A101" s="35">
        <f>IF(Замеры!B98=0, " ", Замеры!B98)</f>
        <v>95</v>
      </c>
      <c r="B101" s="45" t="str">
        <f>Замеры!G98</f>
        <v xml:space="preserve">Группа от QF </v>
      </c>
      <c r="C101" s="45" t="str">
        <f>IF(Замеры!O98=0, " ", Замеры!O98)</f>
        <v xml:space="preserve"> </v>
      </c>
      <c r="D101" s="69" t="str">
        <f t="shared" si="78"/>
        <v xml:space="preserve"> </v>
      </c>
      <c r="E101" s="69" t="str">
        <f t="shared" si="79"/>
        <v xml:space="preserve"> </v>
      </c>
      <c r="F101" s="29" t="str">
        <f t="shared" si="54"/>
        <v>-</v>
      </c>
      <c r="G101" s="29" t="str">
        <f t="shared" si="55"/>
        <v>-</v>
      </c>
      <c r="H101" s="29" t="str">
        <f t="shared" si="56"/>
        <v>-</v>
      </c>
      <c r="I101" s="29" t="str">
        <f t="shared" si="57"/>
        <v>-</v>
      </c>
      <c r="J101" s="46" t="str">
        <f t="shared" si="58"/>
        <v>-</v>
      </c>
      <c r="K101" s="29" t="str">
        <f t="shared" si="59"/>
        <v>-</v>
      </c>
      <c r="L101" s="29" t="str">
        <f t="shared" si="60"/>
        <v>-</v>
      </c>
      <c r="M101" s="29" t="str">
        <f t="shared" si="61"/>
        <v>-</v>
      </c>
      <c r="N101" s="29" t="str">
        <f t="shared" si="62"/>
        <v>-</v>
      </c>
      <c r="O101" s="29" t="str">
        <f t="shared" si="63"/>
        <v>-</v>
      </c>
      <c r="P101" s="2">
        <f>Замеры!R98</f>
        <v>0</v>
      </c>
      <c r="S101" s="2">
        <f>Замеры!S98</f>
        <v>0</v>
      </c>
      <c r="T101" s="2" t="s">
        <v>72</v>
      </c>
      <c r="U101" s="2" t="b">
        <f t="shared" si="64"/>
        <v>0</v>
      </c>
      <c r="V101" s="2" t="b">
        <f t="shared" si="65"/>
        <v>0</v>
      </c>
      <c r="W101" s="2" t="b">
        <f t="shared" si="66"/>
        <v>0</v>
      </c>
      <c r="Y101" s="2">
        <f t="shared" ca="1" si="67"/>
        <v>34</v>
      </c>
      <c r="Z101" s="2">
        <f t="shared" ca="1" si="67"/>
        <v>20</v>
      </c>
      <c r="AA101" s="2">
        <f t="shared" ca="1" si="67"/>
        <v>43</v>
      </c>
      <c r="AB101" s="5">
        <f t="shared" ca="1" si="68"/>
        <v>492</v>
      </c>
      <c r="AC101" s="5">
        <f t="shared" ca="1" si="69"/>
        <v>490</v>
      </c>
      <c r="AD101" s="5">
        <f t="shared" ca="1" si="70"/>
        <v>572</v>
      </c>
      <c r="AE101" s="5">
        <f t="shared" ca="1" si="71"/>
        <v>470</v>
      </c>
      <c r="AF101" s="5">
        <f t="shared" ca="1" si="72"/>
        <v>547</v>
      </c>
      <c r="AG101" s="5">
        <f t="shared" ca="1" si="73"/>
        <v>573</v>
      </c>
      <c r="AH101" s="5">
        <f t="shared" ca="1" si="74"/>
        <v>524</v>
      </c>
      <c r="AI101" s="5">
        <f t="shared" ca="1" si="75"/>
        <v>483</v>
      </c>
      <c r="AJ101" s="5">
        <f t="shared" ca="1" si="76"/>
        <v>498</v>
      </c>
      <c r="AK101" s="5">
        <f t="shared" ca="1" si="77"/>
        <v>500</v>
      </c>
    </row>
    <row r="102" spans="1:37" x14ac:dyDescent="0.3">
      <c r="A102" s="35">
        <f>IF(Замеры!B99=0, " ", Замеры!B99)</f>
        <v>96</v>
      </c>
      <c r="B102" s="45" t="str">
        <f>Замеры!G99</f>
        <v xml:space="preserve">Группа от QF </v>
      </c>
      <c r="C102" s="45" t="str">
        <f>IF(Замеры!O99=0, " ", Замеры!O99)</f>
        <v xml:space="preserve"> </v>
      </c>
      <c r="D102" s="69" t="str">
        <f t="shared" si="78"/>
        <v xml:space="preserve"> </v>
      </c>
      <c r="E102" s="69" t="str">
        <f t="shared" si="79"/>
        <v xml:space="preserve"> </v>
      </c>
      <c r="F102" s="29" t="str">
        <f t="shared" si="54"/>
        <v>-</v>
      </c>
      <c r="G102" s="29" t="str">
        <f t="shared" si="55"/>
        <v>-</v>
      </c>
      <c r="H102" s="29" t="str">
        <f t="shared" si="56"/>
        <v>-</v>
      </c>
      <c r="I102" s="29" t="str">
        <f t="shared" si="57"/>
        <v>-</v>
      </c>
      <c r="J102" s="46" t="str">
        <f t="shared" si="58"/>
        <v>-</v>
      </c>
      <c r="K102" s="29" t="str">
        <f t="shared" si="59"/>
        <v>-</v>
      </c>
      <c r="L102" s="29" t="str">
        <f t="shared" si="60"/>
        <v>-</v>
      </c>
      <c r="M102" s="29" t="str">
        <f t="shared" si="61"/>
        <v>-</v>
      </c>
      <c r="N102" s="29" t="str">
        <f t="shared" si="62"/>
        <v>-</v>
      </c>
      <c r="O102" s="29" t="str">
        <f t="shared" si="63"/>
        <v>-</v>
      </c>
      <c r="P102" s="2">
        <f>Замеры!R99</f>
        <v>0</v>
      </c>
      <c r="S102" s="2">
        <f>Замеры!S99</f>
        <v>0</v>
      </c>
      <c r="T102" s="2" t="s">
        <v>72</v>
      </c>
      <c r="U102" s="2" t="b">
        <f t="shared" si="64"/>
        <v>0</v>
      </c>
      <c r="V102" s="2" t="b">
        <f t="shared" si="65"/>
        <v>0</v>
      </c>
      <c r="W102" s="2" t="b">
        <f t="shared" si="66"/>
        <v>0</v>
      </c>
      <c r="Y102" s="2">
        <f t="shared" ca="1" si="67"/>
        <v>20</v>
      </c>
      <c r="Z102" s="2">
        <f t="shared" ca="1" si="67"/>
        <v>37</v>
      </c>
      <c r="AA102" s="2">
        <f t="shared" ca="1" si="67"/>
        <v>24</v>
      </c>
      <c r="AB102" s="5">
        <f t="shared" ca="1" si="68"/>
        <v>264</v>
      </c>
      <c r="AC102" s="5">
        <f t="shared" ca="1" si="69"/>
        <v>360</v>
      </c>
      <c r="AD102" s="5">
        <f t="shared" ca="1" si="70"/>
        <v>323</v>
      </c>
      <c r="AE102" s="5">
        <f t="shared" ca="1" si="71"/>
        <v>380</v>
      </c>
      <c r="AF102" s="5">
        <f t="shared" ca="1" si="72"/>
        <v>354</v>
      </c>
      <c r="AG102" s="5">
        <f t="shared" ca="1" si="73"/>
        <v>302</v>
      </c>
      <c r="AH102" s="5">
        <f t="shared" ca="1" si="74"/>
        <v>292</v>
      </c>
      <c r="AI102" s="5">
        <f t="shared" ca="1" si="75"/>
        <v>250</v>
      </c>
      <c r="AJ102" s="5">
        <f t="shared" ca="1" si="76"/>
        <v>363</v>
      </c>
      <c r="AK102" s="5">
        <f t="shared" ca="1" si="77"/>
        <v>309</v>
      </c>
    </row>
    <row r="103" spans="1:37" x14ac:dyDescent="0.3">
      <c r="A103" s="35">
        <f>IF(Замеры!B100=0, " ", Замеры!B100)</f>
        <v>97</v>
      </c>
      <c r="B103" s="45" t="str">
        <f>Замеры!G100</f>
        <v xml:space="preserve">Группа от QF </v>
      </c>
      <c r="C103" s="45" t="str">
        <f>IF(Замеры!O100=0, " ", Замеры!O100)</f>
        <v xml:space="preserve"> </v>
      </c>
      <c r="D103" s="69" t="str">
        <f t="shared" si="78"/>
        <v xml:space="preserve"> </v>
      </c>
      <c r="E103" s="69" t="str">
        <f t="shared" si="79"/>
        <v xml:space="preserve"> </v>
      </c>
      <c r="F103" s="29" t="str">
        <f t="shared" si="54"/>
        <v>-</v>
      </c>
      <c r="G103" s="29" t="str">
        <f t="shared" si="55"/>
        <v>-</v>
      </c>
      <c r="H103" s="29" t="str">
        <f t="shared" si="56"/>
        <v>-</v>
      </c>
      <c r="I103" s="29" t="str">
        <f t="shared" si="57"/>
        <v>-</v>
      </c>
      <c r="J103" s="46" t="str">
        <f t="shared" si="58"/>
        <v>-</v>
      </c>
      <c r="K103" s="29" t="str">
        <f t="shared" si="59"/>
        <v>-</v>
      </c>
      <c r="L103" s="29" t="str">
        <f t="shared" si="60"/>
        <v>-</v>
      </c>
      <c r="M103" s="29" t="str">
        <f t="shared" si="61"/>
        <v>-</v>
      </c>
      <c r="N103" s="29" t="str">
        <f t="shared" si="62"/>
        <v>-</v>
      </c>
      <c r="O103" s="29" t="str">
        <f t="shared" si="63"/>
        <v>-</v>
      </c>
      <c r="P103" s="2">
        <f>Замеры!R100</f>
        <v>0</v>
      </c>
      <c r="S103" s="2">
        <f>Замеры!S100</f>
        <v>0</v>
      </c>
      <c r="T103" s="2" t="s">
        <v>72</v>
      </c>
      <c r="U103" s="2" t="b">
        <f t="shared" si="64"/>
        <v>0</v>
      </c>
      <c r="V103" s="2" t="b">
        <f t="shared" si="65"/>
        <v>0</v>
      </c>
      <c r="W103" s="2" t="b">
        <f t="shared" si="66"/>
        <v>0</v>
      </c>
      <c r="Y103" s="2">
        <f t="shared" ca="1" si="67"/>
        <v>48</v>
      </c>
      <c r="Z103" s="2">
        <f t="shared" ca="1" si="67"/>
        <v>21</v>
      </c>
      <c r="AA103" s="2">
        <f t="shared" ca="1" si="67"/>
        <v>28</v>
      </c>
      <c r="AB103" s="5">
        <f t="shared" ca="1" si="68"/>
        <v>342</v>
      </c>
      <c r="AC103" s="5">
        <f t="shared" ca="1" si="69"/>
        <v>362</v>
      </c>
      <c r="AD103" s="5">
        <f t="shared" ca="1" si="70"/>
        <v>405</v>
      </c>
      <c r="AE103" s="5">
        <f t="shared" ca="1" si="71"/>
        <v>289</v>
      </c>
      <c r="AF103" s="5">
        <f t="shared" ca="1" si="72"/>
        <v>323</v>
      </c>
      <c r="AG103" s="5">
        <f t="shared" ca="1" si="73"/>
        <v>346</v>
      </c>
      <c r="AH103" s="5">
        <f t="shared" ca="1" si="74"/>
        <v>324</v>
      </c>
      <c r="AI103" s="5">
        <f t="shared" ca="1" si="75"/>
        <v>328</v>
      </c>
      <c r="AJ103" s="5">
        <f t="shared" ca="1" si="76"/>
        <v>395</v>
      </c>
      <c r="AK103" s="5">
        <f t="shared" ca="1" si="77"/>
        <v>369</v>
      </c>
    </row>
    <row r="104" spans="1:37" x14ac:dyDescent="0.3">
      <c r="A104" s="35">
        <f>IF(Замеры!B101=0, " ", Замеры!B101)</f>
        <v>98</v>
      </c>
      <c r="B104" s="45" t="str">
        <f>Замеры!G101</f>
        <v xml:space="preserve">Группа от QF </v>
      </c>
      <c r="C104" s="45" t="str">
        <f>IF(Замеры!O101=0, " ", Замеры!O101)</f>
        <v xml:space="preserve"> </v>
      </c>
      <c r="D104" s="69" t="str">
        <f t="shared" si="78"/>
        <v xml:space="preserve"> </v>
      </c>
      <c r="E104" s="69" t="str">
        <f t="shared" si="79"/>
        <v xml:space="preserve"> </v>
      </c>
      <c r="F104" s="29" t="str">
        <f t="shared" si="54"/>
        <v>-</v>
      </c>
      <c r="G104" s="29" t="str">
        <f t="shared" si="55"/>
        <v>-</v>
      </c>
      <c r="H104" s="29" t="str">
        <f t="shared" si="56"/>
        <v>-</v>
      </c>
      <c r="I104" s="29" t="str">
        <f t="shared" si="57"/>
        <v>-</v>
      </c>
      <c r="J104" s="46" t="str">
        <f t="shared" si="58"/>
        <v>-</v>
      </c>
      <c r="K104" s="29" t="str">
        <f t="shared" si="59"/>
        <v>-</v>
      </c>
      <c r="L104" s="29" t="str">
        <f t="shared" si="60"/>
        <v>-</v>
      </c>
      <c r="M104" s="29" t="str">
        <f t="shared" si="61"/>
        <v>-</v>
      </c>
      <c r="N104" s="29" t="str">
        <f t="shared" si="62"/>
        <v>-</v>
      </c>
      <c r="O104" s="29" t="str">
        <f t="shared" si="63"/>
        <v>-</v>
      </c>
      <c r="P104" s="2">
        <f>Замеры!R101</f>
        <v>0</v>
      </c>
      <c r="S104" s="2">
        <f>Замеры!S101</f>
        <v>0</v>
      </c>
      <c r="T104" s="2" t="s">
        <v>72</v>
      </c>
      <c r="U104" s="2" t="b">
        <f t="shared" si="64"/>
        <v>0</v>
      </c>
      <c r="V104" s="2" t="b">
        <f t="shared" si="65"/>
        <v>0</v>
      </c>
      <c r="W104" s="2" t="b">
        <f t="shared" si="66"/>
        <v>0</v>
      </c>
      <c r="Y104" s="2">
        <f t="shared" ca="1" si="67"/>
        <v>29</v>
      </c>
      <c r="Z104" s="2">
        <f t="shared" ca="1" si="67"/>
        <v>47</v>
      </c>
      <c r="AA104" s="2">
        <f t="shared" ca="1" si="67"/>
        <v>29</v>
      </c>
      <c r="AB104" s="5">
        <f t="shared" ca="1" si="68"/>
        <v>323</v>
      </c>
      <c r="AC104" s="5">
        <f t="shared" ca="1" si="69"/>
        <v>383</v>
      </c>
      <c r="AD104" s="5">
        <f t="shared" ca="1" si="70"/>
        <v>312</v>
      </c>
      <c r="AE104" s="5">
        <f t="shared" ca="1" si="71"/>
        <v>362</v>
      </c>
      <c r="AF104" s="5">
        <f t="shared" ca="1" si="72"/>
        <v>396</v>
      </c>
      <c r="AG104" s="5">
        <f t="shared" ca="1" si="73"/>
        <v>332</v>
      </c>
      <c r="AH104" s="5">
        <f t="shared" ca="1" si="74"/>
        <v>339</v>
      </c>
      <c r="AI104" s="5">
        <f t="shared" ca="1" si="75"/>
        <v>328</v>
      </c>
      <c r="AJ104" s="5">
        <f t="shared" ca="1" si="76"/>
        <v>359</v>
      </c>
      <c r="AK104" s="5">
        <f t="shared" ca="1" si="77"/>
        <v>336</v>
      </c>
    </row>
    <row r="105" spans="1:37" x14ac:dyDescent="0.3">
      <c r="A105" s="35">
        <f>IF(Замеры!B102=0, " ", Замеры!B102)</f>
        <v>99</v>
      </c>
      <c r="B105" s="45" t="str">
        <f>Замеры!G102</f>
        <v xml:space="preserve">Группа от QF </v>
      </c>
      <c r="C105" s="45" t="str">
        <f>IF(Замеры!O102=0, " ", Замеры!O102)</f>
        <v xml:space="preserve"> </v>
      </c>
      <c r="D105" s="69" t="str">
        <f t="shared" si="78"/>
        <v xml:space="preserve"> </v>
      </c>
      <c r="E105" s="69" t="str">
        <f t="shared" si="79"/>
        <v xml:space="preserve"> </v>
      </c>
      <c r="F105" s="29" t="str">
        <f t="shared" si="54"/>
        <v>-</v>
      </c>
      <c r="G105" s="29" t="str">
        <f t="shared" si="55"/>
        <v>-</v>
      </c>
      <c r="H105" s="29" t="str">
        <f t="shared" si="56"/>
        <v>-</v>
      </c>
      <c r="I105" s="29" t="str">
        <f t="shared" si="57"/>
        <v>-</v>
      </c>
      <c r="J105" s="46" t="str">
        <f t="shared" si="58"/>
        <v>-</v>
      </c>
      <c r="K105" s="29" t="str">
        <f t="shared" si="59"/>
        <v>-</v>
      </c>
      <c r="L105" s="29" t="str">
        <f t="shared" si="60"/>
        <v>-</v>
      </c>
      <c r="M105" s="29" t="str">
        <f t="shared" si="61"/>
        <v>-</v>
      </c>
      <c r="N105" s="29" t="str">
        <f t="shared" si="62"/>
        <v>-</v>
      </c>
      <c r="O105" s="29" t="str">
        <f t="shared" si="63"/>
        <v>-</v>
      </c>
      <c r="P105" s="2">
        <f>Замеры!R102</f>
        <v>0</v>
      </c>
      <c r="S105" s="2">
        <f>Замеры!S102</f>
        <v>0</v>
      </c>
      <c r="T105" s="2" t="s">
        <v>72</v>
      </c>
      <c r="U105" s="2" t="b">
        <f t="shared" si="64"/>
        <v>0</v>
      </c>
      <c r="V105" s="2" t="b">
        <f t="shared" si="65"/>
        <v>0</v>
      </c>
      <c r="W105" s="2" t="b">
        <f t="shared" si="66"/>
        <v>0</v>
      </c>
      <c r="Y105" s="2">
        <f t="shared" ca="1" si="67"/>
        <v>37</v>
      </c>
      <c r="Z105" s="2">
        <f t="shared" ca="1" si="67"/>
        <v>47</v>
      </c>
      <c r="AA105" s="2">
        <f t="shared" ca="1" si="67"/>
        <v>39</v>
      </c>
      <c r="AB105" s="5">
        <f t="shared" ca="1" si="68"/>
        <v>475</v>
      </c>
      <c r="AC105" s="5">
        <f t="shared" ca="1" si="69"/>
        <v>520</v>
      </c>
      <c r="AD105" s="5">
        <f t="shared" ca="1" si="70"/>
        <v>487</v>
      </c>
      <c r="AE105" s="5">
        <f t="shared" ca="1" si="71"/>
        <v>467</v>
      </c>
      <c r="AF105" s="5">
        <f t="shared" ca="1" si="72"/>
        <v>485</v>
      </c>
      <c r="AG105" s="5">
        <f t="shared" ca="1" si="73"/>
        <v>513</v>
      </c>
      <c r="AH105" s="5">
        <f t="shared" ca="1" si="74"/>
        <v>484</v>
      </c>
      <c r="AI105" s="5">
        <f t="shared" ca="1" si="75"/>
        <v>498</v>
      </c>
      <c r="AJ105" s="5">
        <f t="shared" ca="1" si="76"/>
        <v>404</v>
      </c>
      <c r="AK105" s="5">
        <f t="shared" ca="1" si="77"/>
        <v>443</v>
      </c>
    </row>
    <row r="106" spans="1:37" x14ac:dyDescent="0.3">
      <c r="A106" s="35">
        <f>IF(Замеры!B103=0, " ", Замеры!B103)</f>
        <v>100</v>
      </c>
      <c r="B106" s="45" t="str">
        <f>Замеры!G103</f>
        <v xml:space="preserve">Группа от QF </v>
      </c>
      <c r="C106" s="45" t="str">
        <f>IF(Замеры!O103=0, " ", Замеры!O103)</f>
        <v xml:space="preserve"> </v>
      </c>
      <c r="D106" s="69" t="str">
        <f t="shared" si="78"/>
        <v xml:space="preserve"> </v>
      </c>
      <c r="E106" s="69" t="str">
        <f t="shared" si="79"/>
        <v xml:space="preserve"> </v>
      </c>
      <c r="F106" s="29" t="str">
        <f t="shared" si="54"/>
        <v>-</v>
      </c>
      <c r="G106" s="29" t="str">
        <f t="shared" si="55"/>
        <v>-</v>
      </c>
      <c r="H106" s="29" t="str">
        <f t="shared" si="56"/>
        <v>-</v>
      </c>
      <c r="I106" s="29" t="str">
        <f t="shared" si="57"/>
        <v>-</v>
      </c>
      <c r="J106" s="46" t="str">
        <f t="shared" si="58"/>
        <v>-</v>
      </c>
      <c r="K106" s="29" t="str">
        <f t="shared" si="59"/>
        <v>-</v>
      </c>
      <c r="L106" s="29" t="str">
        <f t="shared" si="60"/>
        <v>-</v>
      </c>
      <c r="M106" s="29" t="str">
        <f t="shared" si="61"/>
        <v>-</v>
      </c>
      <c r="N106" s="29" t="str">
        <f t="shared" si="62"/>
        <v>-</v>
      </c>
      <c r="O106" s="29" t="str">
        <f t="shared" si="63"/>
        <v>-</v>
      </c>
      <c r="P106" s="2">
        <f>Замеры!R103</f>
        <v>0</v>
      </c>
      <c r="S106" s="2">
        <f>Замеры!S103</f>
        <v>0</v>
      </c>
      <c r="T106" s="2" t="s">
        <v>72</v>
      </c>
      <c r="U106" s="2" t="b">
        <f t="shared" si="64"/>
        <v>0</v>
      </c>
      <c r="V106" s="2" t="b">
        <f t="shared" si="65"/>
        <v>0</v>
      </c>
      <c r="W106" s="2" t="b">
        <f t="shared" si="66"/>
        <v>0</v>
      </c>
      <c r="Y106" s="2">
        <f t="shared" ca="1" si="67"/>
        <v>21</v>
      </c>
      <c r="Z106" s="2">
        <f t="shared" ca="1" si="67"/>
        <v>36</v>
      </c>
      <c r="AA106" s="2">
        <f t="shared" ca="1" si="67"/>
        <v>40</v>
      </c>
      <c r="AB106" s="5">
        <f t="shared" ca="1" si="68"/>
        <v>451</v>
      </c>
      <c r="AC106" s="5">
        <f t="shared" ca="1" si="69"/>
        <v>458</v>
      </c>
      <c r="AD106" s="5">
        <f t="shared" ca="1" si="70"/>
        <v>485</v>
      </c>
      <c r="AE106" s="5">
        <f t="shared" ca="1" si="71"/>
        <v>443</v>
      </c>
      <c r="AF106" s="5">
        <f t="shared" ca="1" si="72"/>
        <v>512</v>
      </c>
      <c r="AG106" s="5">
        <f t="shared" ca="1" si="73"/>
        <v>513</v>
      </c>
      <c r="AH106" s="5">
        <f t="shared" ca="1" si="74"/>
        <v>537</v>
      </c>
      <c r="AI106" s="5">
        <f t="shared" ca="1" si="75"/>
        <v>457</v>
      </c>
      <c r="AJ106" s="5">
        <f t="shared" ca="1" si="76"/>
        <v>520</v>
      </c>
      <c r="AK106" s="5">
        <f t="shared" ca="1" si="77"/>
        <v>548</v>
      </c>
    </row>
    <row r="107" spans="1:37" x14ac:dyDescent="0.3">
      <c r="A107" s="35">
        <f>IF(Замеры!B104=0, " ", Замеры!B104)</f>
        <v>101</v>
      </c>
      <c r="B107" s="45" t="str">
        <f>Замеры!G104</f>
        <v xml:space="preserve">Группа от QF </v>
      </c>
      <c r="C107" s="45" t="str">
        <f>IF(Замеры!O104=0, " ", Замеры!O104)</f>
        <v xml:space="preserve"> </v>
      </c>
      <c r="D107" s="69" t="str">
        <f t="shared" si="78"/>
        <v xml:space="preserve"> </v>
      </c>
      <c r="E107" s="69" t="str">
        <f t="shared" si="79"/>
        <v xml:space="preserve"> </v>
      </c>
      <c r="F107" s="29" t="str">
        <f t="shared" si="54"/>
        <v>-</v>
      </c>
      <c r="G107" s="29" t="str">
        <f t="shared" si="55"/>
        <v>-</v>
      </c>
      <c r="H107" s="29" t="str">
        <f t="shared" si="56"/>
        <v>-</v>
      </c>
      <c r="I107" s="29" t="str">
        <f t="shared" si="57"/>
        <v>-</v>
      </c>
      <c r="J107" s="46" t="str">
        <f t="shared" si="58"/>
        <v>-</v>
      </c>
      <c r="K107" s="29" t="str">
        <f t="shared" si="59"/>
        <v>-</v>
      </c>
      <c r="L107" s="29" t="str">
        <f t="shared" si="60"/>
        <v>-</v>
      </c>
      <c r="M107" s="29" t="str">
        <f t="shared" si="61"/>
        <v>-</v>
      </c>
      <c r="N107" s="29" t="str">
        <f t="shared" si="62"/>
        <v>-</v>
      </c>
      <c r="O107" s="29" t="str">
        <f t="shared" si="63"/>
        <v>-</v>
      </c>
      <c r="P107" s="2">
        <f>Замеры!R104</f>
        <v>0</v>
      </c>
      <c r="S107" s="2">
        <f>Замеры!S104</f>
        <v>0</v>
      </c>
      <c r="T107" s="2" t="s">
        <v>72</v>
      </c>
      <c r="U107" s="2" t="b">
        <f t="shared" si="64"/>
        <v>0</v>
      </c>
      <c r="V107" s="2" t="b">
        <f t="shared" si="65"/>
        <v>0</v>
      </c>
      <c r="W107" s="2" t="b">
        <f t="shared" si="66"/>
        <v>0</v>
      </c>
      <c r="Y107" s="2">
        <f t="shared" ca="1" si="67"/>
        <v>50</v>
      </c>
      <c r="Z107" s="2">
        <f t="shared" ca="1" si="67"/>
        <v>47</v>
      </c>
      <c r="AA107" s="2">
        <f t="shared" ca="1" si="67"/>
        <v>50</v>
      </c>
      <c r="AB107" s="5">
        <f t="shared" ca="1" si="68"/>
        <v>648</v>
      </c>
      <c r="AC107" s="5">
        <f t="shared" ca="1" si="69"/>
        <v>526</v>
      </c>
      <c r="AD107" s="5">
        <f t="shared" ca="1" si="70"/>
        <v>559</v>
      </c>
      <c r="AE107" s="5">
        <f t="shared" ca="1" si="71"/>
        <v>622</v>
      </c>
      <c r="AF107" s="5">
        <f t="shared" ca="1" si="72"/>
        <v>572</v>
      </c>
      <c r="AG107" s="5">
        <f t="shared" ca="1" si="73"/>
        <v>649</v>
      </c>
      <c r="AH107" s="5">
        <f t="shared" ca="1" si="74"/>
        <v>595</v>
      </c>
      <c r="AI107" s="5">
        <f t="shared" ca="1" si="75"/>
        <v>518</v>
      </c>
      <c r="AJ107" s="5">
        <f t="shared" ca="1" si="76"/>
        <v>627</v>
      </c>
      <c r="AK107" s="5">
        <f t="shared" ca="1" si="77"/>
        <v>526</v>
      </c>
    </row>
    <row r="108" spans="1:37" x14ac:dyDescent="0.3">
      <c r="A108" s="35">
        <f>IF(Замеры!B105=0, " ", Замеры!B105)</f>
        <v>102</v>
      </c>
      <c r="B108" s="45" t="str">
        <f>Замеры!G105</f>
        <v xml:space="preserve">Группа от QF </v>
      </c>
      <c r="C108" s="45" t="str">
        <f>IF(Замеры!O105=0, " ", Замеры!O105)</f>
        <v xml:space="preserve"> </v>
      </c>
      <c r="D108" s="69" t="str">
        <f t="shared" si="78"/>
        <v xml:space="preserve"> </v>
      </c>
      <c r="E108" s="69" t="str">
        <f t="shared" si="79"/>
        <v xml:space="preserve"> </v>
      </c>
      <c r="F108" s="29" t="str">
        <f t="shared" si="54"/>
        <v>-</v>
      </c>
      <c r="G108" s="29" t="str">
        <f t="shared" si="55"/>
        <v>-</v>
      </c>
      <c r="H108" s="29" t="str">
        <f t="shared" si="56"/>
        <v>-</v>
      </c>
      <c r="I108" s="29" t="str">
        <f t="shared" si="57"/>
        <v>-</v>
      </c>
      <c r="J108" s="46" t="str">
        <f t="shared" si="58"/>
        <v>-</v>
      </c>
      <c r="K108" s="29" t="str">
        <f t="shared" si="59"/>
        <v>-</v>
      </c>
      <c r="L108" s="29" t="str">
        <f t="shared" si="60"/>
        <v>-</v>
      </c>
      <c r="M108" s="29" t="str">
        <f t="shared" si="61"/>
        <v>-</v>
      </c>
      <c r="N108" s="29" t="str">
        <f t="shared" si="62"/>
        <v>-</v>
      </c>
      <c r="O108" s="29" t="str">
        <f t="shared" si="63"/>
        <v>-</v>
      </c>
      <c r="P108" s="2">
        <f>Замеры!R105</f>
        <v>0</v>
      </c>
      <c r="S108" s="2">
        <f>Замеры!S105</f>
        <v>0</v>
      </c>
      <c r="T108" s="2" t="s">
        <v>72</v>
      </c>
      <c r="U108" s="2" t="b">
        <f t="shared" si="64"/>
        <v>0</v>
      </c>
      <c r="V108" s="2" t="b">
        <f t="shared" si="65"/>
        <v>0</v>
      </c>
      <c r="W108" s="2" t="b">
        <f t="shared" si="66"/>
        <v>0</v>
      </c>
      <c r="Y108" s="2">
        <f t="shared" ca="1" si="67"/>
        <v>37</v>
      </c>
      <c r="Z108" s="2">
        <f t="shared" ca="1" si="67"/>
        <v>42</v>
      </c>
      <c r="AA108" s="2">
        <f t="shared" ca="1" si="67"/>
        <v>25</v>
      </c>
      <c r="AB108" s="5">
        <f t="shared" ca="1" si="68"/>
        <v>265</v>
      </c>
      <c r="AC108" s="5">
        <f t="shared" ca="1" si="69"/>
        <v>363</v>
      </c>
      <c r="AD108" s="5">
        <f t="shared" ca="1" si="70"/>
        <v>336</v>
      </c>
      <c r="AE108" s="5">
        <f t="shared" ca="1" si="71"/>
        <v>397</v>
      </c>
      <c r="AF108" s="5">
        <f t="shared" ca="1" si="72"/>
        <v>379</v>
      </c>
      <c r="AG108" s="5">
        <f t="shared" ca="1" si="73"/>
        <v>306</v>
      </c>
      <c r="AH108" s="5">
        <f t="shared" ca="1" si="74"/>
        <v>295</v>
      </c>
      <c r="AI108" s="5">
        <f t="shared" ca="1" si="75"/>
        <v>352</v>
      </c>
      <c r="AJ108" s="5">
        <f t="shared" ca="1" si="76"/>
        <v>264</v>
      </c>
      <c r="AK108" s="5">
        <f t="shared" ca="1" si="77"/>
        <v>369</v>
      </c>
    </row>
    <row r="109" spans="1:37" x14ac:dyDescent="0.3">
      <c r="A109" s="35">
        <f>IF(Замеры!B106=0, " ", Замеры!B106)</f>
        <v>103</v>
      </c>
      <c r="B109" s="45" t="str">
        <f>Замеры!G106</f>
        <v xml:space="preserve">Группа от QF </v>
      </c>
      <c r="C109" s="45" t="str">
        <f>IF(Замеры!O106=0, " ", Замеры!O106)</f>
        <v xml:space="preserve"> </v>
      </c>
      <c r="D109" s="69" t="str">
        <f t="shared" si="78"/>
        <v xml:space="preserve"> </v>
      </c>
      <c r="E109" s="69" t="str">
        <f t="shared" si="79"/>
        <v xml:space="preserve"> </v>
      </c>
      <c r="F109" s="29" t="str">
        <f t="shared" si="54"/>
        <v>-</v>
      </c>
      <c r="G109" s="29" t="str">
        <f t="shared" si="55"/>
        <v>-</v>
      </c>
      <c r="H109" s="29" t="str">
        <f t="shared" si="56"/>
        <v>-</v>
      </c>
      <c r="I109" s="29" t="str">
        <f t="shared" si="57"/>
        <v>-</v>
      </c>
      <c r="J109" s="46" t="str">
        <f t="shared" si="58"/>
        <v>-</v>
      </c>
      <c r="K109" s="29" t="str">
        <f t="shared" si="59"/>
        <v>-</v>
      </c>
      <c r="L109" s="29" t="str">
        <f t="shared" si="60"/>
        <v>-</v>
      </c>
      <c r="M109" s="29" t="str">
        <f t="shared" si="61"/>
        <v>-</v>
      </c>
      <c r="N109" s="29" t="str">
        <f t="shared" si="62"/>
        <v>-</v>
      </c>
      <c r="O109" s="29" t="str">
        <f t="shared" si="63"/>
        <v>-</v>
      </c>
      <c r="P109" s="2">
        <f>Замеры!R106</f>
        <v>0</v>
      </c>
      <c r="S109" s="2">
        <f>Замеры!S106</f>
        <v>0</v>
      </c>
      <c r="T109" s="2" t="s">
        <v>72</v>
      </c>
      <c r="U109" s="2" t="b">
        <f t="shared" si="64"/>
        <v>0</v>
      </c>
      <c r="V109" s="2" t="b">
        <f t="shared" si="65"/>
        <v>0</v>
      </c>
      <c r="W109" s="2" t="b">
        <f t="shared" si="66"/>
        <v>0</v>
      </c>
      <c r="Y109" s="2">
        <f t="shared" ca="1" si="67"/>
        <v>27</v>
      </c>
      <c r="Z109" s="2">
        <f t="shared" ca="1" si="67"/>
        <v>22</v>
      </c>
      <c r="AA109" s="2">
        <f t="shared" ca="1" si="67"/>
        <v>47</v>
      </c>
      <c r="AB109" s="5">
        <f t="shared" ca="1" si="68"/>
        <v>522</v>
      </c>
      <c r="AC109" s="5">
        <f t="shared" ca="1" si="69"/>
        <v>525</v>
      </c>
      <c r="AD109" s="5">
        <f t="shared" ca="1" si="70"/>
        <v>481</v>
      </c>
      <c r="AE109" s="5">
        <f t="shared" ca="1" si="71"/>
        <v>593</v>
      </c>
      <c r="AF109" s="5">
        <f t="shared" ca="1" si="72"/>
        <v>567</v>
      </c>
      <c r="AG109" s="5">
        <f t="shared" ca="1" si="73"/>
        <v>505</v>
      </c>
      <c r="AH109" s="5">
        <f t="shared" ca="1" si="74"/>
        <v>568</v>
      </c>
      <c r="AI109" s="5">
        <f t="shared" ca="1" si="75"/>
        <v>580</v>
      </c>
      <c r="AJ109" s="5">
        <f t="shared" ca="1" si="76"/>
        <v>556</v>
      </c>
      <c r="AK109" s="5">
        <f t="shared" ca="1" si="77"/>
        <v>501</v>
      </c>
    </row>
    <row r="110" spans="1:37" x14ac:dyDescent="0.3">
      <c r="A110" s="35">
        <f>IF(Замеры!B107=0, " ", Замеры!B107)</f>
        <v>104</v>
      </c>
      <c r="B110" s="45" t="str">
        <f>Замеры!G107</f>
        <v xml:space="preserve">Группа от QF </v>
      </c>
      <c r="C110" s="45" t="str">
        <f>IF(Замеры!O107=0, " ", Замеры!O107)</f>
        <v xml:space="preserve"> </v>
      </c>
      <c r="D110" s="69" t="str">
        <f t="shared" si="78"/>
        <v xml:space="preserve"> </v>
      </c>
      <c r="E110" s="69" t="str">
        <f t="shared" si="79"/>
        <v xml:space="preserve"> </v>
      </c>
      <c r="F110" s="29" t="str">
        <f t="shared" si="54"/>
        <v>-</v>
      </c>
      <c r="G110" s="29" t="str">
        <f t="shared" si="55"/>
        <v>-</v>
      </c>
      <c r="H110" s="29" t="str">
        <f t="shared" si="56"/>
        <v>-</v>
      </c>
      <c r="I110" s="29" t="str">
        <f t="shared" si="57"/>
        <v>-</v>
      </c>
      <c r="J110" s="46" t="str">
        <f t="shared" si="58"/>
        <v>-</v>
      </c>
      <c r="K110" s="29" t="str">
        <f t="shared" si="59"/>
        <v>-</v>
      </c>
      <c r="L110" s="29" t="str">
        <f t="shared" si="60"/>
        <v>-</v>
      </c>
      <c r="M110" s="29" t="str">
        <f t="shared" si="61"/>
        <v>-</v>
      </c>
      <c r="N110" s="29" t="str">
        <f t="shared" si="62"/>
        <v>-</v>
      </c>
      <c r="O110" s="29" t="str">
        <f t="shared" si="63"/>
        <v>-</v>
      </c>
      <c r="P110" s="2">
        <f>Замеры!R107</f>
        <v>0</v>
      </c>
      <c r="S110" s="2">
        <f>Замеры!S107</f>
        <v>0</v>
      </c>
      <c r="T110" s="2" t="s">
        <v>72</v>
      </c>
      <c r="U110" s="2" t="b">
        <f t="shared" si="64"/>
        <v>0</v>
      </c>
      <c r="V110" s="2" t="b">
        <f t="shared" si="65"/>
        <v>0</v>
      </c>
      <c r="W110" s="2" t="b">
        <f t="shared" si="66"/>
        <v>0</v>
      </c>
      <c r="Y110" s="2">
        <f t="shared" ca="1" si="67"/>
        <v>37</v>
      </c>
      <c r="Z110" s="2">
        <f t="shared" ca="1" si="67"/>
        <v>40</v>
      </c>
      <c r="AA110" s="2">
        <f t="shared" ca="1" si="67"/>
        <v>42</v>
      </c>
      <c r="AB110" s="5">
        <f t="shared" ca="1" si="68"/>
        <v>448</v>
      </c>
      <c r="AC110" s="5">
        <f t="shared" ca="1" si="69"/>
        <v>489</v>
      </c>
      <c r="AD110" s="5">
        <f t="shared" ca="1" si="70"/>
        <v>494</v>
      </c>
      <c r="AE110" s="5">
        <f t="shared" ca="1" si="71"/>
        <v>565</v>
      </c>
      <c r="AF110" s="5">
        <f t="shared" ca="1" si="72"/>
        <v>531</v>
      </c>
      <c r="AG110" s="5">
        <f t="shared" ca="1" si="73"/>
        <v>528</v>
      </c>
      <c r="AH110" s="5">
        <f t="shared" ca="1" si="74"/>
        <v>430</v>
      </c>
      <c r="AI110" s="5">
        <f t="shared" ca="1" si="75"/>
        <v>435</v>
      </c>
      <c r="AJ110" s="5">
        <f t="shared" ca="1" si="76"/>
        <v>560</v>
      </c>
      <c r="AK110" s="5">
        <f t="shared" ca="1" si="77"/>
        <v>464</v>
      </c>
    </row>
    <row r="111" spans="1:37" x14ac:dyDescent="0.3">
      <c r="A111" s="35">
        <f>IF(Замеры!B108=0, " ", Замеры!B108)</f>
        <v>105</v>
      </c>
      <c r="B111" s="45" t="str">
        <f>Замеры!G108</f>
        <v xml:space="preserve">Группа от QF </v>
      </c>
      <c r="C111" s="45" t="str">
        <f>IF(Замеры!O108=0, " ", Замеры!O108)</f>
        <v xml:space="preserve"> </v>
      </c>
      <c r="D111" s="69" t="str">
        <f t="shared" si="78"/>
        <v xml:space="preserve"> </v>
      </c>
      <c r="E111" s="69" t="str">
        <f t="shared" si="79"/>
        <v xml:space="preserve"> </v>
      </c>
      <c r="F111" s="29" t="str">
        <f t="shared" si="54"/>
        <v>-</v>
      </c>
      <c r="G111" s="29" t="str">
        <f t="shared" si="55"/>
        <v>-</v>
      </c>
      <c r="H111" s="29" t="str">
        <f t="shared" si="56"/>
        <v>-</v>
      </c>
      <c r="I111" s="29" t="str">
        <f t="shared" si="57"/>
        <v>-</v>
      </c>
      <c r="J111" s="46" t="str">
        <f t="shared" si="58"/>
        <v>-</v>
      </c>
      <c r="K111" s="29" t="str">
        <f t="shared" si="59"/>
        <v>-</v>
      </c>
      <c r="L111" s="29" t="str">
        <f t="shared" si="60"/>
        <v>-</v>
      </c>
      <c r="M111" s="29" t="str">
        <f t="shared" si="61"/>
        <v>-</v>
      </c>
      <c r="N111" s="29" t="str">
        <f t="shared" si="62"/>
        <v>-</v>
      </c>
      <c r="O111" s="29" t="str">
        <f t="shared" si="63"/>
        <v>-</v>
      </c>
      <c r="P111" s="2">
        <f>Замеры!R108</f>
        <v>0</v>
      </c>
      <c r="S111" s="2">
        <f>Замеры!S108</f>
        <v>0</v>
      </c>
      <c r="T111" s="2" t="s">
        <v>72</v>
      </c>
      <c r="U111" s="2" t="b">
        <f t="shared" si="64"/>
        <v>0</v>
      </c>
      <c r="V111" s="2" t="b">
        <f t="shared" si="65"/>
        <v>0</v>
      </c>
      <c r="W111" s="2" t="b">
        <f t="shared" si="66"/>
        <v>0</v>
      </c>
      <c r="Y111" s="2">
        <f t="shared" ca="1" si="67"/>
        <v>35</v>
      </c>
      <c r="Z111" s="2">
        <f t="shared" ca="1" si="67"/>
        <v>24</v>
      </c>
      <c r="AA111" s="2">
        <f t="shared" ca="1" si="67"/>
        <v>24</v>
      </c>
      <c r="AB111" s="5">
        <f t="shared" ca="1" si="68"/>
        <v>346</v>
      </c>
      <c r="AC111" s="5">
        <f t="shared" ca="1" si="69"/>
        <v>336</v>
      </c>
      <c r="AD111" s="5">
        <f t="shared" ca="1" si="70"/>
        <v>315</v>
      </c>
      <c r="AE111" s="5">
        <f t="shared" ca="1" si="71"/>
        <v>299</v>
      </c>
      <c r="AF111" s="5">
        <f t="shared" ca="1" si="72"/>
        <v>354</v>
      </c>
      <c r="AG111" s="5">
        <f t="shared" ca="1" si="73"/>
        <v>271</v>
      </c>
      <c r="AH111" s="5">
        <f t="shared" ca="1" si="74"/>
        <v>257</v>
      </c>
      <c r="AI111" s="5">
        <f t="shared" ca="1" si="75"/>
        <v>268</v>
      </c>
      <c r="AJ111" s="5">
        <f t="shared" ca="1" si="76"/>
        <v>254</v>
      </c>
      <c r="AK111" s="5">
        <f t="shared" ca="1" si="77"/>
        <v>332</v>
      </c>
    </row>
    <row r="112" spans="1:37" x14ac:dyDescent="0.3">
      <c r="A112" s="35">
        <f>IF(Замеры!B109=0, " ", Замеры!B109)</f>
        <v>106</v>
      </c>
      <c r="B112" s="45" t="str">
        <f>Замеры!G109</f>
        <v xml:space="preserve">Группа от QF </v>
      </c>
      <c r="C112" s="45" t="str">
        <f>IF(Замеры!O109=0, " ", Замеры!O109)</f>
        <v xml:space="preserve"> </v>
      </c>
      <c r="D112" s="69" t="str">
        <f t="shared" si="78"/>
        <v xml:space="preserve"> </v>
      </c>
      <c r="E112" s="69" t="str">
        <f t="shared" si="79"/>
        <v xml:space="preserve"> </v>
      </c>
      <c r="F112" s="29" t="str">
        <f t="shared" si="54"/>
        <v>-</v>
      </c>
      <c r="G112" s="29" t="str">
        <f t="shared" si="55"/>
        <v>-</v>
      </c>
      <c r="H112" s="29" t="str">
        <f t="shared" si="56"/>
        <v>-</v>
      </c>
      <c r="I112" s="29" t="str">
        <f t="shared" si="57"/>
        <v>-</v>
      </c>
      <c r="J112" s="46" t="str">
        <f t="shared" si="58"/>
        <v>-</v>
      </c>
      <c r="K112" s="29" t="str">
        <f t="shared" si="59"/>
        <v>-</v>
      </c>
      <c r="L112" s="29" t="str">
        <f t="shared" si="60"/>
        <v>-</v>
      </c>
      <c r="M112" s="29" t="str">
        <f t="shared" si="61"/>
        <v>-</v>
      </c>
      <c r="N112" s="29" t="str">
        <f t="shared" si="62"/>
        <v>-</v>
      </c>
      <c r="O112" s="29" t="str">
        <f t="shared" si="63"/>
        <v>-</v>
      </c>
      <c r="P112" s="2">
        <f>Замеры!R109</f>
        <v>0</v>
      </c>
      <c r="S112" s="2">
        <f>Замеры!S109</f>
        <v>0</v>
      </c>
      <c r="T112" s="2" t="s">
        <v>72</v>
      </c>
      <c r="U112" s="2" t="b">
        <f t="shared" si="64"/>
        <v>0</v>
      </c>
      <c r="V112" s="2" t="b">
        <f t="shared" si="65"/>
        <v>0</v>
      </c>
      <c r="W112" s="2" t="b">
        <f t="shared" si="66"/>
        <v>0</v>
      </c>
      <c r="Y112" s="2">
        <f t="shared" ca="1" si="67"/>
        <v>24</v>
      </c>
      <c r="Z112" s="2">
        <f t="shared" ca="1" si="67"/>
        <v>39</v>
      </c>
      <c r="AA112" s="2">
        <f t="shared" ca="1" si="67"/>
        <v>42</v>
      </c>
      <c r="AB112" s="5">
        <f t="shared" ca="1" si="68"/>
        <v>558</v>
      </c>
      <c r="AC112" s="5">
        <f t="shared" ca="1" si="69"/>
        <v>446</v>
      </c>
      <c r="AD112" s="5">
        <f t="shared" ca="1" si="70"/>
        <v>542</v>
      </c>
      <c r="AE112" s="5">
        <f t="shared" ca="1" si="71"/>
        <v>473</v>
      </c>
      <c r="AF112" s="5">
        <f t="shared" ca="1" si="72"/>
        <v>432</v>
      </c>
      <c r="AG112" s="5">
        <f t="shared" ca="1" si="73"/>
        <v>481</v>
      </c>
      <c r="AH112" s="5">
        <f t="shared" ca="1" si="74"/>
        <v>501</v>
      </c>
      <c r="AI112" s="5">
        <f t="shared" ca="1" si="75"/>
        <v>521</v>
      </c>
      <c r="AJ112" s="5">
        <f t="shared" ca="1" si="76"/>
        <v>558</v>
      </c>
      <c r="AK112" s="5">
        <f t="shared" ca="1" si="77"/>
        <v>544</v>
      </c>
    </row>
    <row r="113" spans="1:37" x14ac:dyDescent="0.3">
      <c r="A113" s="35">
        <f>IF(Замеры!B110=0, " ", Замеры!B110)</f>
        <v>107</v>
      </c>
      <c r="B113" s="45" t="str">
        <f>Замеры!G110</f>
        <v xml:space="preserve">Группа от QF </v>
      </c>
      <c r="C113" s="45" t="str">
        <f>IF(Замеры!O110=0, " ", Замеры!O110)</f>
        <v xml:space="preserve"> </v>
      </c>
      <c r="D113" s="69" t="str">
        <f t="shared" si="78"/>
        <v xml:space="preserve"> </v>
      </c>
      <c r="E113" s="69" t="str">
        <f t="shared" si="79"/>
        <v xml:space="preserve"> </v>
      </c>
      <c r="F113" s="29" t="str">
        <f t="shared" si="54"/>
        <v>-</v>
      </c>
      <c r="G113" s="29" t="str">
        <f t="shared" si="55"/>
        <v>-</v>
      </c>
      <c r="H113" s="29" t="str">
        <f t="shared" si="56"/>
        <v>-</v>
      </c>
      <c r="I113" s="29" t="str">
        <f t="shared" si="57"/>
        <v>-</v>
      </c>
      <c r="J113" s="46" t="str">
        <f t="shared" si="58"/>
        <v>-</v>
      </c>
      <c r="K113" s="29" t="str">
        <f t="shared" si="59"/>
        <v>-</v>
      </c>
      <c r="L113" s="29" t="str">
        <f t="shared" si="60"/>
        <v>-</v>
      </c>
      <c r="M113" s="29" t="str">
        <f t="shared" si="61"/>
        <v>-</v>
      </c>
      <c r="N113" s="29" t="str">
        <f t="shared" si="62"/>
        <v>-</v>
      </c>
      <c r="O113" s="29" t="str">
        <f t="shared" si="63"/>
        <v>-</v>
      </c>
      <c r="P113" s="2">
        <f>Замеры!R110</f>
        <v>0</v>
      </c>
      <c r="S113" s="2">
        <f>Замеры!S110</f>
        <v>0</v>
      </c>
      <c r="T113" s="2" t="s">
        <v>72</v>
      </c>
      <c r="U113" s="2" t="b">
        <f t="shared" si="64"/>
        <v>0</v>
      </c>
      <c r="V113" s="2" t="b">
        <f t="shared" si="65"/>
        <v>0</v>
      </c>
      <c r="W113" s="2" t="b">
        <f t="shared" si="66"/>
        <v>0</v>
      </c>
      <c r="Y113" s="2">
        <f t="shared" ca="1" si="67"/>
        <v>32</v>
      </c>
      <c r="Z113" s="2">
        <f t="shared" ca="1" si="67"/>
        <v>33</v>
      </c>
      <c r="AA113" s="2">
        <f t="shared" ca="1" si="67"/>
        <v>20</v>
      </c>
      <c r="AB113" s="5">
        <f t="shared" ca="1" si="68"/>
        <v>307</v>
      </c>
      <c r="AC113" s="5">
        <f t="shared" ca="1" si="69"/>
        <v>282</v>
      </c>
      <c r="AD113" s="5">
        <f t="shared" ca="1" si="70"/>
        <v>343</v>
      </c>
      <c r="AE113" s="5">
        <f t="shared" ca="1" si="71"/>
        <v>330</v>
      </c>
      <c r="AF113" s="5">
        <f t="shared" ca="1" si="72"/>
        <v>317</v>
      </c>
      <c r="AG113" s="5">
        <f t="shared" ca="1" si="73"/>
        <v>218</v>
      </c>
      <c r="AH113" s="5">
        <f t="shared" ca="1" si="74"/>
        <v>270</v>
      </c>
      <c r="AI113" s="5">
        <f t="shared" ca="1" si="75"/>
        <v>221</v>
      </c>
      <c r="AJ113" s="5">
        <f t="shared" ca="1" si="76"/>
        <v>261</v>
      </c>
      <c r="AK113" s="5">
        <f t="shared" ca="1" si="77"/>
        <v>247</v>
      </c>
    </row>
    <row r="114" spans="1:37" x14ac:dyDescent="0.3">
      <c r="A114" s="35">
        <f>IF(Замеры!B111=0, " ", Замеры!B111)</f>
        <v>108</v>
      </c>
      <c r="B114" s="45" t="str">
        <f>Замеры!G111</f>
        <v xml:space="preserve">Группа от QF </v>
      </c>
      <c r="C114" s="45" t="str">
        <f>IF(Замеры!O111=0, " ", Замеры!O111)</f>
        <v xml:space="preserve"> </v>
      </c>
      <c r="D114" s="69" t="str">
        <f t="shared" si="78"/>
        <v xml:space="preserve"> </v>
      </c>
      <c r="E114" s="69" t="str">
        <f t="shared" si="79"/>
        <v xml:space="preserve"> </v>
      </c>
      <c r="F114" s="29" t="str">
        <f t="shared" si="54"/>
        <v>-</v>
      </c>
      <c r="G114" s="29" t="str">
        <f t="shared" si="55"/>
        <v>-</v>
      </c>
      <c r="H114" s="29" t="str">
        <f t="shared" si="56"/>
        <v>-</v>
      </c>
      <c r="I114" s="29" t="str">
        <f t="shared" si="57"/>
        <v>-</v>
      </c>
      <c r="J114" s="46" t="str">
        <f t="shared" si="58"/>
        <v>-</v>
      </c>
      <c r="K114" s="29" t="str">
        <f t="shared" si="59"/>
        <v>-</v>
      </c>
      <c r="L114" s="29" t="str">
        <f t="shared" si="60"/>
        <v>-</v>
      </c>
      <c r="M114" s="29" t="str">
        <f t="shared" si="61"/>
        <v>-</v>
      </c>
      <c r="N114" s="29" t="str">
        <f t="shared" si="62"/>
        <v>-</v>
      </c>
      <c r="O114" s="29" t="str">
        <f t="shared" si="63"/>
        <v>-</v>
      </c>
      <c r="P114" s="2">
        <f>Замеры!R111</f>
        <v>0</v>
      </c>
      <c r="S114" s="2">
        <f>Замеры!S111</f>
        <v>0</v>
      </c>
      <c r="T114" s="2" t="s">
        <v>72</v>
      </c>
      <c r="U114" s="2" t="b">
        <f t="shared" si="64"/>
        <v>0</v>
      </c>
      <c r="V114" s="2" t="b">
        <f t="shared" si="65"/>
        <v>0</v>
      </c>
      <c r="W114" s="2" t="b">
        <f t="shared" si="66"/>
        <v>0</v>
      </c>
      <c r="Y114" s="2">
        <f t="shared" ca="1" si="67"/>
        <v>43</v>
      </c>
      <c r="Z114" s="2">
        <f t="shared" ca="1" si="67"/>
        <v>36</v>
      </c>
      <c r="AA114" s="2">
        <f t="shared" ca="1" si="67"/>
        <v>25</v>
      </c>
      <c r="AB114" s="5">
        <f t="shared" ca="1" si="68"/>
        <v>301</v>
      </c>
      <c r="AC114" s="5">
        <f t="shared" ca="1" si="69"/>
        <v>265</v>
      </c>
      <c r="AD114" s="5">
        <f t="shared" ca="1" si="70"/>
        <v>343</v>
      </c>
      <c r="AE114" s="5">
        <f t="shared" ca="1" si="71"/>
        <v>337</v>
      </c>
      <c r="AF114" s="5">
        <f t="shared" ca="1" si="72"/>
        <v>382</v>
      </c>
      <c r="AG114" s="5">
        <f t="shared" ca="1" si="73"/>
        <v>398</v>
      </c>
      <c r="AH114" s="5">
        <f t="shared" ca="1" si="74"/>
        <v>365</v>
      </c>
      <c r="AI114" s="5">
        <f t="shared" ca="1" si="75"/>
        <v>260</v>
      </c>
      <c r="AJ114" s="5">
        <f t="shared" ca="1" si="76"/>
        <v>330</v>
      </c>
      <c r="AK114" s="5">
        <f t="shared" ca="1" si="77"/>
        <v>321</v>
      </c>
    </row>
    <row r="115" spans="1:37" x14ac:dyDescent="0.3">
      <c r="A115" s="35">
        <f>IF(Замеры!B112=0, " ", Замеры!B112)</f>
        <v>109</v>
      </c>
      <c r="B115" s="45" t="str">
        <f>Замеры!G112</f>
        <v xml:space="preserve">Группа от QF </v>
      </c>
      <c r="C115" s="45" t="str">
        <f>IF(Замеры!O112=0, " ", Замеры!O112)</f>
        <v xml:space="preserve"> </v>
      </c>
      <c r="D115" s="69" t="str">
        <f t="shared" si="78"/>
        <v xml:space="preserve"> </v>
      </c>
      <c r="E115" s="69" t="str">
        <f t="shared" si="79"/>
        <v xml:space="preserve"> </v>
      </c>
      <c r="F115" s="29" t="str">
        <f t="shared" si="54"/>
        <v>-</v>
      </c>
      <c r="G115" s="29" t="str">
        <f t="shared" si="55"/>
        <v>-</v>
      </c>
      <c r="H115" s="29" t="str">
        <f t="shared" si="56"/>
        <v>-</v>
      </c>
      <c r="I115" s="29" t="str">
        <f t="shared" si="57"/>
        <v>-</v>
      </c>
      <c r="J115" s="46" t="str">
        <f t="shared" si="58"/>
        <v>-</v>
      </c>
      <c r="K115" s="29" t="str">
        <f t="shared" si="59"/>
        <v>-</v>
      </c>
      <c r="L115" s="29" t="str">
        <f t="shared" si="60"/>
        <v>-</v>
      </c>
      <c r="M115" s="29" t="str">
        <f t="shared" si="61"/>
        <v>-</v>
      </c>
      <c r="N115" s="29" t="str">
        <f t="shared" si="62"/>
        <v>-</v>
      </c>
      <c r="O115" s="29" t="str">
        <f t="shared" si="63"/>
        <v>-</v>
      </c>
      <c r="P115" s="2">
        <f>Замеры!R112</f>
        <v>0</v>
      </c>
      <c r="S115" s="2">
        <f>Замеры!S112</f>
        <v>0</v>
      </c>
      <c r="T115" s="2" t="s">
        <v>72</v>
      </c>
      <c r="U115" s="2" t="b">
        <f t="shared" si="64"/>
        <v>0</v>
      </c>
      <c r="V115" s="2" t="b">
        <f t="shared" si="65"/>
        <v>0</v>
      </c>
      <c r="W115" s="2" t="b">
        <f t="shared" si="66"/>
        <v>0</v>
      </c>
      <c r="Y115" s="2">
        <f t="shared" ca="1" si="67"/>
        <v>21</v>
      </c>
      <c r="Z115" s="2">
        <f t="shared" ca="1" si="67"/>
        <v>47</v>
      </c>
      <c r="AA115" s="2">
        <f t="shared" ca="1" si="67"/>
        <v>36</v>
      </c>
      <c r="AB115" s="5">
        <f t="shared" ca="1" si="68"/>
        <v>427</v>
      </c>
      <c r="AC115" s="5">
        <f t="shared" ca="1" si="69"/>
        <v>466</v>
      </c>
      <c r="AD115" s="5">
        <f t="shared" ca="1" si="70"/>
        <v>506</v>
      </c>
      <c r="AE115" s="5">
        <f t="shared" ca="1" si="71"/>
        <v>429</v>
      </c>
      <c r="AF115" s="5">
        <f t="shared" ca="1" si="72"/>
        <v>474</v>
      </c>
      <c r="AG115" s="5">
        <f t="shared" ca="1" si="73"/>
        <v>381</v>
      </c>
      <c r="AH115" s="5">
        <f t="shared" ca="1" si="74"/>
        <v>418</v>
      </c>
      <c r="AI115" s="5">
        <f t="shared" ca="1" si="75"/>
        <v>427</v>
      </c>
      <c r="AJ115" s="5">
        <f t="shared" ca="1" si="76"/>
        <v>494</v>
      </c>
      <c r="AK115" s="5">
        <f t="shared" ca="1" si="77"/>
        <v>469</v>
      </c>
    </row>
    <row r="116" spans="1:37" x14ac:dyDescent="0.3">
      <c r="A116" s="35">
        <f>IF(Замеры!B113=0, " ", Замеры!B113)</f>
        <v>110</v>
      </c>
      <c r="B116" s="45" t="str">
        <f>Замеры!G113</f>
        <v xml:space="preserve">Группа от QF </v>
      </c>
      <c r="C116" s="45" t="str">
        <f>IF(Замеры!O113=0, " ", Замеры!O113)</f>
        <v xml:space="preserve"> </v>
      </c>
      <c r="D116" s="69" t="str">
        <f t="shared" si="78"/>
        <v xml:space="preserve"> </v>
      </c>
      <c r="E116" s="69" t="str">
        <f t="shared" si="79"/>
        <v xml:space="preserve"> </v>
      </c>
      <c r="F116" s="29" t="str">
        <f t="shared" si="54"/>
        <v>-</v>
      </c>
      <c r="G116" s="29" t="str">
        <f t="shared" si="55"/>
        <v>-</v>
      </c>
      <c r="H116" s="29" t="str">
        <f t="shared" si="56"/>
        <v>-</v>
      </c>
      <c r="I116" s="29" t="str">
        <f t="shared" si="57"/>
        <v>-</v>
      </c>
      <c r="J116" s="46" t="str">
        <f t="shared" si="58"/>
        <v>-</v>
      </c>
      <c r="K116" s="29" t="str">
        <f t="shared" si="59"/>
        <v>-</v>
      </c>
      <c r="L116" s="29" t="str">
        <f t="shared" si="60"/>
        <v>-</v>
      </c>
      <c r="M116" s="29" t="str">
        <f t="shared" si="61"/>
        <v>-</v>
      </c>
      <c r="N116" s="29" t="str">
        <f t="shared" si="62"/>
        <v>-</v>
      </c>
      <c r="O116" s="29" t="str">
        <f t="shared" si="63"/>
        <v>-</v>
      </c>
      <c r="P116" s="2">
        <f>Замеры!R113</f>
        <v>0</v>
      </c>
      <c r="S116" s="2">
        <f>Замеры!S113</f>
        <v>0</v>
      </c>
      <c r="T116" s="2" t="s">
        <v>72</v>
      </c>
      <c r="U116" s="2" t="b">
        <f t="shared" si="64"/>
        <v>0</v>
      </c>
      <c r="V116" s="2" t="b">
        <f t="shared" si="65"/>
        <v>0</v>
      </c>
      <c r="W116" s="2" t="b">
        <f t="shared" si="66"/>
        <v>0</v>
      </c>
      <c r="Y116" s="2">
        <f t="shared" ca="1" si="67"/>
        <v>35</v>
      </c>
      <c r="Z116" s="2">
        <f t="shared" ca="1" si="67"/>
        <v>37</v>
      </c>
      <c r="AA116" s="2">
        <f t="shared" ca="1" si="67"/>
        <v>22</v>
      </c>
      <c r="AB116" s="5">
        <f t="shared" ca="1" si="68"/>
        <v>269</v>
      </c>
      <c r="AC116" s="5">
        <f t="shared" ca="1" si="69"/>
        <v>258</v>
      </c>
      <c r="AD116" s="5">
        <f t="shared" ca="1" si="70"/>
        <v>295</v>
      </c>
      <c r="AE116" s="5">
        <f t="shared" ca="1" si="71"/>
        <v>354</v>
      </c>
      <c r="AF116" s="5">
        <f t="shared" ca="1" si="72"/>
        <v>312</v>
      </c>
      <c r="AG116" s="5">
        <f t="shared" ca="1" si="73"/>
        <v>303</v>
      </c>
      <c r="AH116" s="5">
        <f t="shared" ca="1" si="74"/>
        <v>362</v>
      </c>
      <c r="AI116" s="5">
        <f t="shared" ca="1" si="75"/>
        <v>261</v>
      </c>
      <c r="AJ116" s="5">
        <f t="shared" ca="1" si="76"/>
        <v>293</v>
      </c>
      <c r="AK116" s="5">
        <f t="shared" ca="1" si="77"/>
        <v>278</v>
      </c>
    </row>
    <row r="117" spans="1:37" x14ac:dyDescent="0.3">
      <c r="A117" s="35">
        <f>IF(Замеры!B114=0, " ", Замеры!B114)</f>
        <v>111</v>
      </c>
      <c r="B117" s="45" t="str">
        <f>Замеры!G114</f>
        <v xml:space="preserve">Группа от QF </v>
      </c>
      <c r="C117" s="45" t="str">
        <f>IF(Замеры!O114=0, " ", Замеры!O114)</f>
        <v xml:space="preserve"> </v>
      </c>
      <c r="D117" s="69" t="str">
        <f t="shared" si="78"/>
        <v xml:space="preserve"> </v>
      </c>
      <c r="E117" s="69" t="str">
        <f t="shared" si="79"/>
        <v xml:space="preserve"> </v>
      </c>
      <c r="F117" s="29" t="str">
        <f t="shared" si="54"/>
        <v>-</v>
      </c>
      <c r="G117" s="29" t="str">
        <f t="shared" si="55"/>
        <v>-</v>
      </c>
      <c r="H117" s="29" t="str">
        <f t="shared" si="56"/>
        <v>-</v>
      </c>
      <c r="I117" s="29" t="str">
        <f t="shared" si="57"/>
        <v>-</v>
      </c>
      <c r="J117" s="46" t="str">
        <f t="shared" si="58"/>
        <v>-</v>
      </c>
      <c r="K117" s="29" t="str">
        <f t="shared" si="59"/>
        <v>-</v>
      </c>
      <c r="L117" s="29" t="str">
        <f t="shared" si="60"/>
        <v>-</v>
      </c>
      <c r="M117" s="29" t="str">
        <f t="shared" si="61"/>
        <v>-</v>
      </c>
      <c r="N117" s="29" t="str">
        <f t="shared" si="62"/>
        <v>-</v>
      </c>
      <c r="O117" s="29" t="str">
        <f t="shared" si="63"/>
        <v>-</v>
      </c>
      <c r="P117" s="2">
        <f>Замеры!R114</f>
        <v>0</v>
      </c>
      <c r="S117" s="2">
        <f>Замеры!S114</f>
        <v>0</v>
      </c>
      <c r="T117" s="2" t="s">
        <v>72</v>
      </c>
      <c r="U117" s="2" t="b">
        <f t="shared" si="64"/>
        <v>0</v>
      </c>
      <c r="V117" s="2" t="b">
        <f t="shared" si="65"/>
        <v>0</v>
      </c>
      <c r="W117" s="2" t="b">
        <f t="shared" si="66"/>
        <v>0</v>
      </c>
      <c r="Y117" s="2">
        <f t="shared" ca="1" si="67"/>
        <v>21</v>
      </c>
      <c r="Z117" s="2">
        <f t="shared" ca="1" si="67"/>
        <v>22</v>
      </c>
      <c r="AA117" s="2">
        <f t="shared" ca="1" si="67"/>
        <v>42</v>
      </c>
      <c r="AB117" s="5">
        <f t="shared" ca="1" si="68"/>
        <v>532</v>
      </c>
      <c r="AC117" s="5">
        <f t="shared" ca="1" si="69"/>
        <v>532</v>
      </c>
      <c r="AD117" s="5">
        <f t="shared" ca="1" si="70"/>
        <v>436</v>
      </c>
      <c r="AE117" s="5">
        <f t="shared" ca="1" si="71"/>
        <v>518</v>
      </c>
      <c r="AF117" s="5">
        <f t="shared" ca="1" si="72"/>
        <v>557</v>
      </c>
      <c r="AG117" s="5">
        <f t="shared" ca="1" si="73"/>
        <v>541</v>
      </c>
      <c r="AH117" s="5">
        <f t="shared" ca="1" si="74"/>
        <v>444</v>
      </c>
      <c r="AI117" s="5">
        <f t="shared" ca="1" si="75"/>
        <v>531</v>
      </c>
      <c r="AJ117" s="5">
        <f t="shared" ca="1" si="76"/>
        <v>529</v>
      </c>
      <c r="AK117" s="5">
        <f t="shared" ca="1" si="77"/>
        <v>561</v>
      </c>
    </row>
    <row r="118" spans="1:37" x14ac:dyDescent="0.3">
      <c r="A118" s="35">
        <f>IF(Замеры!B115=0, " ", Замеры!B115)</f>
        <v>112</v>
      </c>
      <c r="B118" s="45" t="str">
        <f>Замеры!G115</f>
        <v xml:space="preserve">Группа от QF </v>
      </c>
      <c r="C118" s="45" t="str">
        <f>IF(Замеры!O115=0, " ", Замеры!O115)</f>
        <v xml:space="preserve"> </v>
      </c>
      <c r="D118" s="69" t="str">
        <f t="shared" si="78"/>
        <v xml:space="preserve"> </v>
      </c>
      <c r="E118" s="69" t="str">
        <f t="shared" si="79"/>
        <v xml:space="preserve"> </v>
      </c>
      <c r="F118" s="29" t="str">
        <f t="shared" si="54"/>
        <v>-</v>
      </c>
      <c r="G118" s="29" t="str">
        <f t="shared" si="55"/>
        <v>-</v>
      </c>
      <c r="H118" s="29" t="str">
        <f t="shared" si="56"/>
        <v>-</v>
      </c>
      <c r="I118" s="29" t="str">
        <f t="shared" si="57"/>
        <v>-</v>
      </c>
      <c r="J118" s="46" t="str">
        <f t="shared" si="58"/>
        <v>-</v>
      </c>
      <c r="K118" s="29" t="str">
        <f t="shared" si="59"/>
        <v>-</v>
      </c>
      <c r="L118" s="29" t="str">
        <f t="shared" si="60"/>
        <v>-</v>
      </c>
      <c r="M118" s="29" t="str">
        <f t="shared" si="61"/>
        <v>-</v>
      </c>
      <c r="N118" s="29" t="str">
        <f t="shared" si="62"/>
        <v>-</v>
      </c>
      <c r="O118" s="29" t="str">
        <f t="shared" si="63"/>
        <v>-</v>
      </c>
      <c r="P118" s="2">
        <f>Замеры!R115</f>
        <v>0</v>
      </c>
      <c r="S118" s="2">
        <f>Замеры!S115</f>
        <v>0</v>
      </c>
      <c r="T118" s="2" t="s">
        <v>72</v>
      </c>
      <c r="U118" s="2" t="b">
        <f t="shared" si="64"/>
        <v>0</v>
      </c>
      <c r="V118" s="2" t="b">
        <f t="shared" si="65"/>
        <v>0</v>
      </c>
      <c r="W118" s="2" t="b">
        <f t="shared" si="66"/>
        <v>0</v>
      </c>
      <c r="Y118" s="2">
        <f t="shared" ca="1" si="67"/>
        <v>41</v>
      </c>
      <c r="Z118" s="2">
        <f t="shared" ca="1" si="67"/>
        <v>38</v>
      </c>
      <c r="AA118" s="2">
        <f t="shared" ca="1" si="67"/>
        <v>34</v>
      </c>
      <c r="AB118" s="5">
        <f t="shared" ca="1" si="68"/>
        <v>347</v>
      </c>
      <c r="AC118" s="5">
        <f t="shared" ca="1" si="69"/>
        <v>430</v>
      </c>
      <c r="AD118" s="5">
        <f t="shared" ca="1" si="70"/>
        <v>465</v>
      </c>
      <c r="AE118" s="5">
        <f t="shared" ca="1" si="71"/>
        <v>452</v>
      </c>
      <c r="AF118" s="5">
        <f t="shared" ca="1" si="72"/>
        <v>412</v>
      </c>
      <c r="AG118" s="5">
        <f t="shared" ca="1" si="73"/>
        <v>376</v>
      </c>
      <c r="AH118" s="5">
        <f t="shared" ca="1" si="74"/>
        <v>384</v>
      </c>
      <c r="AI118" s="5">
        <f t="shared" ca="1" si="75"/>
        <v>460</v>
      </c>
      <c r="AJ118" s="5">
        <f t="shared" ca="1" si="76"/>
        <v>444</v>
      </c>
      <c r="AK118" s="5">
        <f t="shared" ca="1" si="77"/>
        <v>363</v>
      </c>
    </row>
    <row r="119" spans="1:37" x14ac:dyDescent="0.3">
      <c r="A119" s="35">
        <f>IF(Замеры!B116=0, " ", Замеры!B116)</f>
        <v>113</v>
      </c>
      <c r="B119" s="45" t="str">
        <f>Замеры!G116</f>
        <v xml:space="preserve">Группа от QF </v>
      </c>
      <c r="C119" s="45" t="str">
        <f>IF(Замеры!O116=0, " ", Замеры!O116)</f>
        <v xml:space="preserve"> </v>
      </c>
      <c r="D119" s="69" t="str">
        <f t="shared" si="78"/>
        <v xml:space="preserve"> </v>
      </c>
      <c r="E119" s="69" t="str">
        <f t="shared" si="79"/>
        <v xml:space="preserve"> </v>
      </c>
      <c r="F119" s="29" t="str">
        <f t="shared" si="54"/>
        <v>-</v>
      </c>
      <c r="G119" s="29" t="str">
        <f t="shared" si="55"/>
        <v>-</v>
      </c>
      <c r="H119" s="29" t="str">
        <f t="shared" si="56"/>
        <v>-</v>
      </c>
      <c r="I119" s="29" t="str">
        <f t="shared" si="57"/>
        <v>-</v>
      </c>
      <c r="J119" s="46" t="str">
        <f t="shared" si="58"/>
        <v>-</v>
      </c>
      <c r="K119" s="29" t="str">
        <f t="shared" si="59"/>
        <v>-</v>
      </c>
      <c r="L119" s="29" t="str">
        <f t="shared" si="60"/>
        <v>-</v>
      </c>
      <c r="M119" s="29" t="str">
        <f t="shared" si="61"/>
        <v>-</v>
      </c>
      <c r="N119" s="29" t="str">
        <f t="shared" si="62"/>
        <v>-</v>
      </c>
      <c r="O119" s="29" t="str">
        <f t="shared" si="63"/>
        <v>-</v>
      </c>
      <c r="P119" s="2">
        <f>Замеры!R116</f>
        <v>0</v>
      </c>
      <c r="S119" s="2">
        <f>Замеры!S116</f>
        <v>0</v>
      </c>
      <c r="T119" s="2" t="s">
        <v>72</v>
      </c>
      <c r="U119" s="2" t="b">
        <f t="shared" si="64"/>
        <v>0</v>
      </c>
      <c r="V119" s="2" t="b">
        <f t="shared" si="65"/>
        <v>0</v>
      </c>
      <c r="W119" s="2" t="b">
        <f t="shared" si="66"/>
        <v>0</v>
      </c>
      <c r="Y119" s="2">
        <f t="shared" ca="1" si="67"/>
        <v>31</v>
      </c>
      <c r="Z119" s="2">
        <f t="shared" ca="1" si="67"/>
        <v>33</v>
      </c>
      <c r="AA119" s="2">
        <f t="shared" ca="1" si="67"/>
        <v>32</v>
      </c>
      <c r="AB119" s="5">
        <f t="shared" ca="1" si="68"/>
        <v>419</v>
      </c>
      <c r="AC119" s="5">
        <f t="shared" ca="1" si="69"/>
        <v>411</v>
      </c>
      <c r="AD119" s="5">
        <f t="shared" ca="1" si="70"/>
        <v>451</v>
      </c>
      <c r="AE119" s="5">
        <f t="shared" ca="1" si="71"/>
        <v>417</v>
      </c>
      <c r="AF119" s="5">
        <f t="shared" ca="1" si="72"/>
        <v>365</v>
      </c>
      <c r="AG119" s="5">
        <f t="shared" ca="1" si="73"/>
        <v>401</v>
      </c>
      <c r="AH119" s="5">
        <f t="shared" ca="1" si="74"/>
        <v>396</v>
      </c>
      <c r="AI119" s="5">
        <f t="shared" ca="1" si="75"/>
        <v>446</v>
      </c>
      <c r="AJ119" s="5">
        <f t="shared" ca="1" si="76"/>
        <v>448</v>
      </c>
      <c r="AK119" s="5">
        <f t="shared" ca="1" si="77"/>
        <v>391</v>
      </c>
    </row>
    <row r="120" spans="1:37" x14ac:dyDescent="0.3">
      <c r="A120" s="35">
        <f>IF(Замеры!B117=0, " ", Замеры!B117)</f>
        <v>114</v>
      </c>
      <c r="B120" s="45" t="str">
        <f>Замеры!G117</f>
        <v xml:space="preserve">Группа от QF </v>
      </c>
      <c r="C120" s="45" t="str">
        <f>IF(Замеры!O117=0, " ", Замеры!O117)</f>
        <v xml:space="preserve"> </v>
      </c>
      <c r="D120" s="69" t="str">
        <f t="shared" si="78"/>
        <v xml:space="preserve"> </v>
      </c>
      <c r="E120" s="69" t="str">
        <f t="shared" si="79"/>
        <v xml:space="preserve"> </v>
      </c>
      <c r="F120" s="29" t="str">
        <f t="shared" si="54"/>
        <v>-</v>
      </c>
      <c r="G120" s="29" t="str">
        <f t="shared" si="55"/>
        <v>-</v>
      </c>
      <c r="H120" s="29" t="str">
        <f t="shared" si="56"/>
        <v>-</v>
      </c>
      <c r="I120" s="29" t="str">
        <f t="shared" si="57"/>
        <v>-</v>
      </c>
      <c r="J120" s="46" t="str">
        <f t="shared" si="58"/>
        <v>-</v>
      </c>
      <c r="K120" s="29" t="str">
        <f t="shared" si="59"/>
        <v>-</v>
      </c>
      <c r="L120" s="29" t="str">
        <f t="shared" si="60"/>
        <v>-</v>
      </c>
      <c r="M120" s="29" t="str">
        <f t="shared" si="61"/>
        <v>-</v>
      </c>
      <c r="N120" s="29" t="str">
        <f t="shared" si="62"/>
        <v>-</v>
      </c>
      <c r="O120" s="29" t="str">
        <f t="shared" si="63"/>
        <v>-</v>
      </c>
      <c r="P120" s="2">
        <f>Замеры!R117</f>
        <v>0</v>
      </c>
      <c r="S120" s="2">
        <f>Замеры!S117</f>
        <v>0</v>
      </c>
      <c r="T120" s="2" t="s">
        <v>72</v>
      </c>
      <c r="U120" s="2" t="b">
        <f t="shared" si="64"/>
        <v>0</v>
      </c>
      <c r="V120" s="2" t="b">
        <f t="shared" si="65"/>
        <v>0</v>
      </c>
      <c r="W120" s="2" t="b">
        <f t="shared" si="66"/>
        <v>0</v>
      </c>
      <c r="Y120" s="2">
        <f t="shared" ca="1" si="67"/>
        <v>24</v>
      </c>
      <c r="Z120" s="2">
        <f t="shared" ca="1" si="67"/>
        <v>34</v>
      </c>
      <c r="AA120" s="2">
        <f t="shared" ca="1" si="67"/>
        <v>32</v>
      </c>
      <c r="AB120" s="5">
        <f t="shared" ca="1" si="68"/>
        <v>470</v>
      </c>
      <c r="AC120" s="5">
        <f t="shared" ca="1" si="69"/>
        <v>406</v>
      </c>
      <c r="AD120" s="5">
        <f t="shared" ca="1" si="70"/>
        <v>405</v>
      </c>
      <c r="AE120" s="5">
        <f t="shared" ca="1" si="71"/>
        <v>378</v>
      </c>
      <c r="AF120" s="5">
        <f t="shared" ca="1" si="72"/>
        <v>465</v>
      </c>
      <c r="AG120" s="5">
        <f t="shared" ca="1" si="73"/>
        <v>377</v>
      </c>
      <c r="AH120" s="5">
        <f t="shared" ca="1" si="74"/>
        <v>460</v>
      </c>
      <c r="AI120" s="5">
        <f t="shared" ca="1" si="75"/>
        <v>375</v>
      </c>
      <c r="AJ120" s="5">
        <f t="shared" ca="1" si="76"/>
        <v>415</v>
      </c>
      <c r="AK120" s="5">
        <f t="shared" ca="1" si="77"/>
        <v>371</v>
      </c>
    </row>
    <row r="121" spans="1:37" x14ac:dyDescent="0.3">
      <c r="A121" s="35">
        <f>IF(Замеры!B118=0, " ", Замеры!B118)</f>
        <v>115</v>
      </c>
      <c r="B121" s="45" t="str">
        <f>Замеры!G118</f>
        <v xml:space="preserve">Группа от QF </v>
      </c>
      <c r="C121" s="45" t="str">
        <f>IF(Замеры!O118=0, " ", Замеры!O118)</f>
        <v xml:space="preserve"> </v>
      </c>
      <c r="D121" s="69" t="str">
        <f t="shared" si="78"/>
        <v xml:space="preserve"> </v>
      </c>
      <c r="E121" s="69" t="str">
        <f t="shared" si="79"/>
        <v xml:space="preserve"> </v>
      </c>
      <c r="F121" s="29" t="str">
        <f t="shared" si="54"/>
        <v>-</v>
      </c>
      <c r="G121" s="29" t="str">
        <f t="shared" si="55"/>
        <v>-</v>
      </c>
      <c r="H121" s="29" t="str">
        <f t="shared" si="56"/>
        <v>-</v>
      </c>
      <c r="I121" s="29" t="str">
        <f t="shared" si="57"/>
        <v>-</v>
      </c>
      <c r="J121" s="46" t="str">
        <f t="shared" si="58"/>
        <v>-</v>
      </c>
      <c r="K121" s="29" t="str">
        <f t="shared" si="59"/>
        <v>-</v>
      </c>
      <c r="L121" s="29" t="str">
        <f t="shared" si="60"/>
        <v>-</v>
      </c>
      <c r="M121" s="29" t="str">
        <f t="shared" si="61"/>
        <v>-</v>
      </c>
      <c r="N121" s="29" t="str">
        <f t="shared" si="62"/>
        <v>-</v>
      </c>
      <c r="O121" s="29" t="str">
        <f t="shared" si="63"/>
        <v>-</v>
      </c>
      <c r="P121" s="2">
        <f>Замеры!R118</f>
        <v>0</v>
      </c>
      <c r="S121" s="2">
        <f>Замеры!S118</f>
        <v>0</v>
      </c>
      <c r="T121" s="2" t="s">
        <v>72</v>
      </c>
      <c r="U121" s="2" t="b">
        <f t="shared" si="64"/>
        <v>0</v>
      </c>
      <c r="V121" s="2" t="b">
        <f t="shared" si="65"/>
        <v>0</v>
      </c>
      <c r="W121" s="2" t="b">
        <f t="shared" si="66"/>
        <v>0</v>
      </c>
      <c r="Y121" s="2">
        <f t="shared" ca="1" si="67"/>
        <v>29</v>
      </c>
      <c r="Z121" s="2">
        <f t="shared" ca="1" si="67"/>
        <v>34</v>
      </c>
      <c r="AA121" s="2">
        <f t="shared" ca="1" si="67"/>
        <v>48</v>
      </c>
      <c r="AB121" s="5">
        <f t="shared" ca="1" si="68"/>
        <v>613</v>
      </c>
      <c r="AC121" s="5">
        <f t="shared" ca="1" si="69"/>
        <v>491</v>
      </c>
      <c r="AD121" s="5">
        <f t="shared" ca="1" si="70"/>
        <v>538</v>
      </c>
      <c r="AE121" s="5">
        <f t="shared" ca="1" si="71"/>
        <v>615</v>
      </c>
      <c r="AF121" s="5">
        <f t="shared" ca="1" si="72"/>
        <v>581</v>
      </c>
      <c r="AG121" s="5">
        <f t="shared" ca="1" si="73"/>
        <v>628</v>
      </c>
      <c r="AH121" s="5">
        <f t="shared" ca="1" si="74"/>
        <v>538</v>
      </c>
      <c r="AI121" s="5">
        <f t="shared" ca="1" si="75"/>
        <v>486</v>
      </c>
      <c r="AJ121" s="5">
        <f t="shared" ca="1" si="76"/>
        <v>547</v>
      </c>
      <c r="AK121" s="5">
        <f t="shared" ca="1" si="77"/>
        <v>536</v>
      </c>
    </row>
    <row r="122" spans="1:37" x14ac:dyDescent="0.3">
      <c r="A122" s="35">
        <f>IF(Замеры!B119=0, " ", Замеры!B119)</f>
        <v>116</v>
      </c>
      <c r="B122" s="45" t="str">
        <f>Замеры!G119</f>
        <v xml:space="preserve">Группа от QF </v>
      </c>
      <c r="C122" s="45" t="str">
        <f>IF(Замеры!O119=0, " ", Замеры!O119)</f>
        <v xml:space="preserve"> </v>
      </c>
      <c r="D122" s="69" t="str">
        <f t="shared" si="78"/>
        <v xml:space="preserve"> </v>
      </c>
      <c r="E122" s="69" t="str">
        <f t="shared" si="79"/>
        <v xml:space="preserve"> </v>
      </c>
      <c r="F122" s="29" t="str">
        <f t="shared" si="54"/>
        <v>-</v>
      </c>
      <c r="G122" s="29" t="str">
        <f t="shared" si="55"/>
        <v>-</v>
      </c>
      <c r="H122" s="29" t="str">
        <f t="shared" si="56"/>
        <v>-</v>
      </c>
      <c r="I122" s="29" t="str">
        <f t="shared" si="57"/>
        <v>-</v>
      </c>
      <c r="J122" s="46" t="str">
        <f t="shared" si="58"/>
        <v>-</v>
      </c>
      <c r="K122" s="29" t="str">
        <f t="shared" si="59"/>
        <v>-</v>
      </c>
      <c r="L122" s="29" t="str">
        <f t="shared" si="60"/>
        <v>-</v>
      </c>
      <c r="M122" s="29" t="str">
        <f t="shared" si="61"/>
        <v>-</v>
      </c>
      <c r="N122" s="29" t="str">
        <f t="shared" si="62"/>
        <v>-</v>
      </c>
      <c r="O122" s="29" t="str">
        <f t="shared" si="63"/>
        <v>-</v>
      </c>
      <c r="P122" s="2">
        <f>Замеры!R119</f>
        <v>0</v>
      </c>
      <c r="S122" s="2">
        <f>Замеры!S119</f>
        <v>0</v>
      </c>
      <c r="T122" s="2" t="s">
        <v>72</v>
      </c>
      <c r="U122" s="2" t="b">
        <f t="shared" si="64"/>
        <v>0</v>
      </c>
      <c r="V122" s="2" t="b">
        <f t="shared" si="65"/>
        <v>0</v>
      </c>
      <c r="W122" s="2" t="b">
        <f t="shared" si="66"/>
        <v>0</v>
      </c>
      <c r="Y122" s="2">
        <f t="shared" ca="1" si="67"/>
        <v>31</v>
      </c>
      <c r="Z122" s="2">
        <f t="shared" ca="1" si="67"/>
        <v>45</v>
      </c>
      <c r="AA122" s="2">
        <f t="shared" ca="1" si="67"/>
        <v>44</v>
      </c>
      <c r="AB122" s="5">
        <f t="shared" ca="1" si="68"/>
        <v>451</v>
      </c>
      <c r="AC122" s="5">
        <f t="shared" ca="1" si="69"/>
        <v>473</v>
      </c>
      <c r="AD122" s="5">
        <f t="shared" ca="1" si="70"/>
        <v>528</v>
      </c>
      <c r="AE122" s="5">
        <f t="shared" ca="1" si="71"/>
        <v>551</v>
      </c>
      <c r="AF122" s="5">
        <f t="shared" ca="1" si="72"/>
        <v>589</v>
      </c>
      <c r="AG122" s="5">
        <f t="shared" ca="1" si="73"/>
        <v>496</v>
      </c>
      <c r="AH122" s="5">
        <f t="shared" ca="1" si="74"/>
        <v>537</v>
      </c>
      <c r="AI122" s="5">
        <f t="shared" ca="1" si="75"/>
        <v>505</v>
      </c>
      <c r="AJ122" s="5">
        <f t="shared" ca="1" si="76"/>
        <v>535</v>
      </c>
      <c r="AK122" s="5">
        <f t="shared" ca="1" si="77"/>
        <v>545</v>
      </c>
    </row>
    <row r="123" spans="1:37" x14ac:dyDescent="0.3">
      <c r="A123" s="35">
        <f>IF(Замеры!B120=0, " ", Замеры!B120)</f>
        <v>117</v>
      </c>
      <c r="B123" s="45" t="str">
        <f>Замеры!G120</f>
        <v xml:space="preserve">Группа от QF </v>
      </c>
      <c r="C123" s="45" t="str">
        <f>IF(Замеры!O120=0, " ", Замеры!O120)</f>
        <v xml:space="preserve"> </v>
      </c>
      <c r="D123" s="69" t="str">
        <f t="shared" si="78"/>
        <v xml:space="preserve"> </v>
      </c>
      <c r="E123" s="69" t="str">
        <f t="shared" si="79"/>
        <v xml:space="preserve"> </v>
      </c>
      <c r="F123" s="29" t="str">
        <f t="shared" si="54"/>
        <v>-</v>
      </c>
      <c r="G123" s="29" t="str">
        <f t="shared" si="55"/>
        <v>-</v>
      </c>
      <c r="H123" s="29" t="str">
        <f t="shared" si="56"/>
        <v>-</v>
      </c>
      <c r="I123" s="29" t="str">
        <f t="shared" si="57"/>
        <v>-</v>
      </c>
      <c r="J123" s="46" t="str">
        <f t="shared" si="58"/>
        <v>-</v>
      </c>
      <c r="K123" s="29" t="str">
        <f t="shared" si="59"/>
        <v>-</v>
      </c>
      <c r="L123" s="29" t="str">
        <f t="shared" si="60"/>
        <v>-</v>
      </c>
      <c r="M123" s="29" t="str">
        <f t="shared" si="61"/>
        <v>-</v>
      </c>
      <c r="N123" s="29" t="str">
        <f t="shared" si="62"/>
        <v>-</v>
      </c>
      <c r="O123" s="29" t="str">
        <f t="shared" si="63"/>
        <v>-</v>
      </c>
      <c r="P123" s="2">
        <f>Замеры!R120</f>
        <v>0</v>
      </c>
      <c r="S123" s="2">
        <f>Замеры!S120</f>
        <v>0</v>
      </c>
      <c r="T123" s="2" t="s">
        <v>72</v>
      </c>
      <c r="U123" s="2" t="b">
        <f t="shared" si="64"/>
        <v>0</v>
      </c>
      <c r="V123" s="2" t="b">
        <f t="shared" si="65"/>
        <v>0</v>
      </c>
      <c r="W123" s="2" t="b">
        <f t="shared" si="66"/>
        <v>0</v>
      </c>
      <c r="Y123" s="2">
        <f t="shared" ca="1" si="67"/>
        <v>44</v>
      </c>
      <c r="Z123" s="2">
        <f t="shared" ca="1" si="67"/>
        <v>46</v>
      </c>
      <c r="AA123" s="2">
        <f t="shared" ca="1" si="67"/>
        <v>42</v>
      </c>
      <c r="AB123" s="5">
        <f t="shared" ca="1" si="68"/>
        <v>564</v>
      </c>
      <c r="AC123" s="5">
        <f t="shared" ca="1" si="69"/>
        <v>487</v>
      </c>
      <c r="AD123" s="5">
        <f t="shared" ca="1" si="70"/>
        <v>439</v>
      </c>
      <c r="AE123" s="5">
        <f t="shared" ca="1" si="71"/>
        <v>483</v>
      </c>
      <c r="AF123" s="5">
        <f t="shared" ca="1" si="72"/>
        <v>441</v>
      </c>
      <c r="AG123" s="5">
        <f t="shared" ca="1" si="73"/>
        <v>569</v>
      </c>
      <c r="AH123" s="5">
        <f t="shared" ca="1" si="74"/>
        <v>539</v>
      </c>
      <c r="AI123" s="5">
        <f t="shared" ca="1" si="75"/>
        <v>507</v>
      </c>
      <c r="AJ123" s="5">
        <f t="shared" ca="1" si="76"/>
        <v>522</v>
      </c>
      <c r="AK123" s="5">
        <f t="shared" ca="1" si="77"/>
        <v>570</v>
      </c>
    </row>
    <row r="124" spans="1:37" x14ac:dyDescent="0.3">
      <c r="A124" s="35">
        <f>IF(Замеры!B121=0, " ", Замеры!B121)</f>
        <v>118</v>
      </c>
      <c r="B124" s="45" t="str">
        <f>Замеры!G121</f>
        <v xml:space="preserve">Группа от QF </v>
      </c>
      <c r="C124" s="45" t="str">
        <f>IF(Замеры!O121=0, " ", Замеры!O121)</f>
        <v xml:space="preserve"> </v>
      </c>
      <c r="D124" s="69" t="str">
        <f t="shared" si="78"/>
        <v xml:space="preserve"> </v>
      </c>
      <c r="E124" s="69" t="str">
        <f t="shared" si="79"/>
        <v xml:space="preserve"> </v>
      </c>
      <c r="F124" s="29" t="str">
        <f t="shared" si="54"/>
        <v>-</v>
      </c>
      <c r="G124" s="29" t="str">
        <f t="shared" si="55"/>
        <v>-</v>
      </c>
      <c r="H124" s="29" t="str">
        <f t="shared" si="56"/>
        <v>-</v>
      </c>
      <c r="I124" s="29" t="str">
        <f t="shared" si="57"/>
        <v>-</v>
      </c>
      <c r="J124" s="46" t="str">
        <f t="shared" si="58"/>
        <v>-</v>
      </c>
      <c r="K124" s="29" t="str">
        <f t="shared" si="59"/>
        <v>-</v>
      </c>
      <c r="L124" s="29" t="str">
        <f t="shared" si="60"/>
        <v>-</v>
      </c>
      <c r="M124" s="29" t="str">
        <f t="shared" si="61"/>
        <v>-</v>
      </c>
      <c r="N124" s="29" t="str">
        <f t="shared" si="62"/>
        <v>-</v>
      </c>
      <c r="O124" s="29" t="str">
        <f t="shared" si="63"/>
        <v>-</v>
      </c>
      <c r="P124" s="2">
        <f>Замеры!R121</f>
        <v>0</v>
      </c>
      <c r="S124" s="2">
        <f>Замеры!S121</f>
        <v>0</v>
      </c>
      <c r="T124" s="2" t="s">
        <v>72</v>
      </c>
      <c r="U124" s="2" t="b">
        <f t="shared" si="64"/>
        <v>0</v>
      </c>
      <c r="V124" s="2" t="b">
        <f t="shared" si="65"/>
        <v>0</v>
      </c>
      <c r="W124" s="2" t="b">
        <f t="shared" si="66"/>
        <v>0</v>
      </c>
      <c r="Y124" s="2">
        <f t="shared" ca="1" si="67"/>
        <v>36</v>
      </c>
      <c r="Z124" s="2">
        <f t="shared" ca="1" si="67"/>
        <v>34</v>
      </c>
      <c r="AA124" s="2">
        <f t="shared" ca="1" si="67"/>
        <v>31</v>
      </c>
      <c r="AB124" s="5">
        <f t="shared" ca="1" si="68"/>
        <v>403</v>
      </c>
      <c r="AC124" s="5">
        <f t="shared" ca="1" si="69"/>
        <v>346</v>
      </c>
      <c r="AD124" s="5">
        <f t="shared" ca="1" si="70"/>
        <v>453</v>
      </c>
      <c r="AE124" s="5">
        <f t="shared" ca="1" si="71"/>
        <v>343</v>
      </c>
      <c r="AF124" s="5">
        <f t="shared" ca="1" si="72"/>
        <v>342</v>
      </c>
      <c r="AG124" s="5">
        <f t="shared" ca="1" si="73"/>
        <v>351</v>
      </c>
      <c r="AH124" s="5">
        <f t="shared" ca="1" si="74"/>
        <v>337</v>
      </c>
      <c r="AI124" s="5">
        <f t="shared" ca="1" si="75"/>
        <v>408</v>
      </c>
      <c r="AJ124" s="5">
        <f t="shared" ca="1" si="76"/>
        <v>423</v>
      </c>
      <c r="AK124" s="5">
        <f t="shared" ca="1" si="77"/>
        <v>450</v>
      </c>
    </row>
    <row r="125" spans="1:37" x14ac:dyDescent="0.3">
      <c r="A125" s="35">
        <f>IF(Замеры!B122=0, " ", Замеры!B122)</f>
        <v>119</v>
      </c>
      <c r="B125" s="45" t="str">
        <f>Замеры!G122</f>
        <v xml:space="preserve">Группа от QF </v>
      </c>
      <c r="C125" s="45" t="str">
        <f>IF(Замеры!O122=0, " ", Замеры!O122)</f>
        <v xml:space="preserve"> </v>
      </c>
      <c r="D125" s="69" t="str">
        <f t="shared" si="78"/>
        <v xml:space="preserve"> </v>
      </c>
      <c r="E125" s="69" t="str">
        <f t="shared" si="79"/>
        <v xml:space="preserve"> </v>
      </c>
      <c r="F125" s="29" t="str">
        <f t="shared" si="54"/>
        <v>-</v>
      </c>
      <c r="G125" s="29" t="str">
        <f t="shared" si="55"/>
        <v>-</v>
      </c>
      <c r="H125" s="29" t="str">
        <f t="shared" si="56"/>
        <v>-</v>
      </c>
      <c r="I125" s="29" t="str">
        <f t="shared" si="57"/>
        <v>-</v>
      </c>
      <c r="J125" s="46" t="str">
        <f t="shared" si="58"/>
        <v>-</v>
      </c>
      <c r="K125" s="29" t="str">
        <f t="shared" si="59"/>
        <v>-</v>
      </c>
      <c r="L125" s="29" t="str">
        <f t="shared" si="60"/>
        <v>-</v>
      </c>
      <c r="M125" s="29" t="str">
        <f t="shared" si="61"/>
        <v>-</v>
      </c>
      <c r="N125" s="29" t="str">
        <f t="shared" si="62"/>
        <v>-</v>
      </c>
      <c r="O125" s="29" t="str">
        <f t="shared" si="63"/>
        <v>-</v>
      </c>
      <c r="P125" s="2">
        <f>Замеры!R122</f>
        <v>0</v>
      </c>
      <c r="S125" s="2">
        <f>Замеры!S122</f>
        <v>0</v>
      </c>
      <c r="T125" s="2" t="s">
        <v>72</v>
      </c>
      <c r="U125" s="2" t="b">
        <f t="shared" si="64"/>
        <v>0</v>
      </c>
      <c r="V125" s="2" t="b">
        <f t="shared" si="65"/>
        <v>0</v>
      </c>
      <c r="W125" s="2" t="b">
        <f t="shared" si="66"/>
        <v>0</v>
      </c>
      <c r="Y125" s="2">
        <f t="shared" ca="1" si="67"/>
        <v>38</v>
      </c>
      <c r="Z125" s="2">
        <f t="shared" ca="1" si="67"/>
        <v>39</v>
      </c>
      <c r="AA125" s="2">
        <f t="shared" ca="1" si="67"/>
        <v>49</v>
      </c>
      <c r="AB125" s="5">
        <f t="shared" ca="1" si="68"/>
        <v>628</v>
      </c>
      <c r="AC125" s="5">
        <f t="shared" ca="1" si="69"/>
        <v>585</v>
      </c>
      <c r="AD125" s="5">
        <f t="shared" ca="1" si="70"/>
        <v>554</v>
      </c>
      <c r="AE125" s="5">
        <f t="shared" ca="1" si="71"/>
        <v>537</v>
      </c>
      <c r="AF125" s="5">
        <f t="shared" ca="1" si="72"/>
        <v>510</v>
      </c>
      <c r="AG125" s="5">
        <f t="shared" ca="1" si="73"/>
        <v>593</v>
      </c>
      <c r="AH125" s="5">
        <f t="shared" ca="1" si="74"/>
        <v>504</v>
      </c>
      <c r="AI125" s="5">
        <f t="shared" ca="1" si="75"/>
        <v>604</v>
      </c>
      <c r="AJ125" s="5">
        <f t="shared" ca="1" si="76"/>
        <v>538</v>
      </c>
      <c r="AK125" s="5">
        <f t="shared" ca="1" si="77"/>
        <v>595</v>
      </c>
    </row>
    <row r="126" spans="1:37" x14ac:dyDescent="0.3">
      <c r="A126" s="35">
        <f>IF(Замеры!B123=0, " ", Замеры!B123)</f>
        <v>120</v>
      </c>
      <c r="B126" s="45" t="str">
        <f>Замеры!G123</f>
        <v xml:space="preserve">Группа от QF </v>
      </c>
      <c r="C126" s="45" t="str">
        <f>IF(Замеры!O123=0, " ", Замеры!O123)</f>
        <v xml:space="preserve"> </v>
      </c>
      <c r="D126" s="69" t="str">
        <f t="shared" si="78"/>
        <v xml:space="preserve"> </v>
      </c>
      <c r="E126" s="69" t="str">
        <f t="shared" si="79"/>
        <v xml:space="preserve"> </v>
      </c>
      <c r="F126" s="29" t="str">
        <f t="shared" si="54"/>
        <v>-</v>
      </c>
      <c r="G126" s="29" t="str">
        <f t="shared" si="55"/>
        <v>-</v>
      </c>
      <c r="H126" s="29" t="str">
        <f t="shared" si="56"/>
        <v>-</v>
      </c>
      <c r="I126" s="29" t="str">
        <f t="shared" si="57"/>
        <v>-</v>
      </c>
      <c r="J126" s="46" t="str">
        <f t="shared" si="58"/>
        <v>-</v>
      </c>
      <c r="K126" s="29" t="str">
        <f t="shared" si="59"/>
        <v>-</v>
      </c>
      <c r="L126" s="29" t="str">
        <f t="shared" si="60"/>
        <v>-</v>
      </c>
      <c r="M126" s="29" t="str">
        <f t="shared" si="61"/>
        <v>-</v>
      </c>
      <c r="N126" s="29" t="str">
        <f t="shared" si="62"/>
        <v>-</v>
      </c>
      <c r="O126" s="29" t="str">
        <f t="shared" si="63"/>
        <v>-</v>
      </c>
      <c r="P126" s="2">
        <f>Замеры!R123</f>
        <v>0</v>
      </c>
      <c r="S126" s="2">
        <f>Замеры!S123</f>
        <v>0</v>
      </c>
      <c r="T126" s="2" t="s">
        <v>72</v>
      </c>
      <c r="U126" s="2" t="b">
        <f t="shared" si="64"/>
        <v>0</v>
      </c>
      <c r="V126" s="2" t="b">
        <f t="shared" si="65"/>
        <v>0</v>
      </c>
      <c r="W126" s="2" t="b">
        <f t="shared" si="66"/>
        <v>0</v>
      </c>
      <c r="Y126" s="2">
        <f t="shared" ca="1" si="67"/>
        <v>28</v>
      </c>
      <c r="Z126" s="2">
        <f t="shared" ca="1" si="67"/>
        <v>29</v>
      </c>
      <c r="AA126" s="2">
        <f t="shared" ca="1" si="67"/>
        <v>35</v>
      </c>
      <c r="AB126" s="5">
        <f t="shared" ca="1" si="68"/>
        <v>385</v>
      </c>
      <c r="AC126" s="5">
        <f t="shared" ca="1" si="69"/>
        <v>486</v>
      </c>
      <c r="AD126" s="5">
        <f t="shared" ca="1" si="70"/>
        <v>462</v>
      </c>
      <c r="AE126" s="5">
        <f t="shared" ca="1" si="71"/>
        <v>405</v>
      </c>
      <c r="AF126" s="5">
        <f t="shared" ca="1" si="72"/>
        <v>463</v>
      </c>
      <c r="AG126" s="5">
        <f t="shared" ca="1" si="73"/>
        <v>356</v>
      </c>
      <c r="AH126" s="5">
        <f t="shared" ca="1" si="74"/>
        <v>405</v>
      </c>
      <c r="AI126" s="5">
        <f t="shared" ca="1" si="75"/>
        <v>439</v>
      </c>
      <c r="AJ126" s="5">
        <f t="shared" ca="1" si="76"/>
        <v>366</v>
      </c>
      <c r="AK126" s="5">
        <f t="shared" ca="1" si="77"/>
        <v>404</v>
      </c>
    </row>
    <row r="127" spans="1:37" x14ac:dyDescent="0.3">
      <c r="A127" s="35">
        <f>IF(Замеры!B124=0, " ", Замеры!B124)</f>
        <v>121</v>
      </c>
      <c r="B127" s="45" t="str">
        <f>Замеры!G124</f>
        <v xml:space="preserve">Группа от QF </v>
      </c>
      <c r="C127" s="45" t="str">
        <f>IF(Замеры!O124=0, " ", Замеры!O124)</f>
        <v xml:space="preserve"> </v>
      </c>
      <c r="D127" s="69" t="str">
        <f t="shared" si="78"/>
        <v xml:space="preserve"> </v>
      </c>
      <c r="E127" s="69" t="str">
        <f t="shared" si="79"/>
        <v xml:space="preserve"> </v>
      </c>
      <c r="F127" s="29" t="str">
        <f t="shared" si="54"/>
        <v>-</v>
      </c>
      <c r="G127" s="29" t="str">
        <f t="shared" si="55"/>
        <v>-</v>
      </c>
      <c r="H127" s="29" t="str">
        <f t="shared" si="56"/>
        <v>-</v>
      </c>
      <c r="I127" s="29" t="str">
        <f t="shared" si="57"/>
        <v>-</v>
      </c>
      <c r="J127" s="46" t="str">
        <f t="shared" si="58"/>
        <v>-</v>
      </c>
      <c r="K127" s="29" t="str">
        <f t="shared" si="59"/>
        <v>-</v>
      </c>
      <c r="L127" s="29" t="str">
        <f t="shared" si="60"/>
        <v>-</v>
      </c>
      <c r="M127" s="29" t="str">
        <f t="shared" si="61"/>
        <v>-</v>
      </c>
      <c r="N127" s="29" t="str">
        <f t="shared" si="62"/>
        <v>-</v>
      </c>
      <c r="O127" s="29" t="str">
        <f t="shared" si="63"/>
        <v>-</v>
      </c>
      <c r="P127" s="2">
        <f>Замеры!R124</f>
        <v>0</v>
      </c>
      <c r="S127" s="2">
        <f>Замеры!S124</f>
        <v>0</v>
      </c>
      <c r="T127" s="2" t="s">
        <v>72</v>
      </c>
      <c r="U127" s="2" t="b">
        <f t="shared" si="64"/>
        <v>0</v>
      </c>
      <c r="V127" s="2" t="b">
        <f t="shared" si="65"/>
        <v>0</v>
      </c>
      <c r="W127" s="2" t="b">
        <f t="shared" si="66"/>
        <v>0</v>
      </c>
      <c r="Y127" s="2">
        <f t="shared" ca="1" si="67"/>
        <v>35</v>
      </c>
      <c r="Z127" s="2">
        <f t="shared" ca="1" si="67"/>
        <v>36</v>
      </c>
      <c r="AA127" s="2">
        <f t="shared" ca="1" si="67"/>
        <v>34</v>
      </c>
      <c r="AB127" s="5">
        <f t="shared" ca="1" si="68"/>
        <v>432</v>
      </c>
      <c r="AC127" s="5">
        <f t="shared" ca="1" si="69"/>
        <v>355</v>
      </c>
      <c r="AD127" s="5">
        <f t="shared" ca="1" si="70"/>
        <v>473</v>
      </c>
      <c r="AE127" s="5">
        <f t="shared" ca="1" si="71"/>
        <v>397</v>
      </c>
      <c r="AF127" s="5">
        <f t="shared" ca="1" si="72"/>
        <v>408</v>
      </c>
      <c r="AG127" s="5">
        <f t="shared" ca="1" si="73"/>
        <v>464</v>
      </c>
      <c r="AH127" s="5">
        <f t="shared" ca="1" si="74"/>
        <v>369</v>
      </c>
      <c r="AI127" s="5">
        <f t="shared" ca="1" si="75"/>
        <v>422</v>
      </c>
      <c r="AJ127" s="5">
        <f t="shared" ca="1" si="76"/>
        <v>357</v>
      </c>
      <c r="AK127" s="5">
        <f t="shared" ca="1" si="77"/>
        <v>407</v>
      </c>
    </row>
    <row r="128" spans="1:37" x14ac:dyDescent="0.3">
      <c r="A128" s="35">
        <f>IF(Замеры!B125=0, " ", Замеры!B125)</f>
        <v>122</v>
      </c>
      <c r="B128" s="45" t="str">
        <f>Замеры!G125</f>
        <v xml:space="preserve">Группа от QF </v>
      </c>
      <c r="C128" s="45" t="str">
        <f>IF(Замеры!O125=0, " ", Замеры!O125)</f>
        <v xml:space="preserve"> </v>
      </c>
      <c r="D128" s="69" t="str">
        <f t="shared" si="78"/>
        <v xml:space="preserve"> </v>
      </c>
      <c r="E128" s="69" t="str">
        <f t="shared" si="79"/>
        <v xml:space="preserve"> </v>
      </c>
      <c r="F128" s="29" t="str">
        <f t="shared" si="54"/>
        <v>-</v>
      </c>
      <c r="G128" s="29" t="str">
        <f t="shared" si="55"/>
        <v>-</v>
      </c>
      <c r="H128" s="29" t="str">
        <f t="shared" si="56"/>
        <v>-</v>
      </c>
      <c r="I128" s="29" t="str">
        <f t="shared" si="57"/>
        <v>-</v>
      </c>
      <c r="J128" s="46" t="str">
        <f t="shared" si="58"/>
        <v>-</v>
      </c>
      <c r="K128" s="29" t="str">
        <f t="shared" si="59"/>
        <v>-</v>
      </c>
      <c r="L128" s="29" t="str">
        <f t="shared" si="60"/>
        <v>-</v>
      </c>
      <c r="M128" s="29" t="str">
        <f t="shared" si="61"/>
        <v>-</v>
      </c>
      <c r="N128" s="29" t="str">
        <f t="shared" si="62"/>
        <v>-</v>
      </c>
      <c r="O128" s="29" t="str">
        <f t="shared" si="63"/>
        <v>-</v>
      </c>
      <c r="P128" s="2">
        <f>Замеры!R125</f>
        <v>0</v>
      </c>
      <c r="S128" s="2">
        <f>Замеры!S125</f>
        <v>0</v>
      </c>
      <c r="T128" s="2" t="s">
        <v>72</v>
      </c>
      <c r="U128" s="2" t="b">
        <f t="shared" si="64"/>
        <v>0</v>
      </c>
      <c r="V128" s="2" t="b">
        <f t="shared" si="65"/>
        <v>0</v>
      </c>
      <c r="W128" s="2" t="b">
        <f t="shared" si="66"/>
        <v>0</v>
      </c>
      <c r="Y128" s="2">
        <f t="shared" ca="1" si="67"/>
        <v>42</v>
      </c>
      <c r="Z128" s="2">
        <f t="shared" ca="1" si="67"/>
        <v>37</v>
      </c>
      <c r="AA128" s="2">
        <f t="shared" ca="1" si="67"/>
        <v>45</v>
      </c>
      <c r="AB128" s="5">
        <f t="shared" ca="1" si="68"/>
        <v>567</v>
      </c>
      <c r="AC128" s="5">
        <f t="shared" ca="1" si="69"/>
        <v>591</v>
      </c>
      <c r="AD128" s="5">
        <f t="shared" ca="1" si="70"/>
        <v>503</v>
      </c>
      <c r="AE128" s="5">
        <f t="shared" ca="1" si="71"/>
        <v>535</v>
      </c>
      <c r="AF128" s="5">
        <f t="shared" ca="1" si="72"/>
        <v>483</v>
      </c>
      <c r="AG128" s="5">
        <f t="shared" ca="1" si="73"/>
        <v>463</v>
      </c>
      <c r="AH128" s="5">
        <f t="shared" ca="1" si="74"/>
        <v>469</v>
      </c>
      <c r="AI128" s="5">
        <f t="shared" ca="1" si="75"/>
        <v>489</v>
      </c>
      <c r="AJ128" s="5">
        <f t="shared" ca="1" si="76"/>
        <v>490</v>
      </c>
      <c r="AK128" s="5">
        <f t="shared" ca="1" si="77"/>
        <v>458</v>
      </c>
    </row>
    <row r="129" spans="1:37" x14ac:dyDescent="0.3">
      <c r="A129" s="35">
        <f>IF(Замеры!B126=0, " ", Замеры!B126)</f>
        <v>123</v>
      </c>
      <c r="B129" s="45" t="str">
        <f>Замеры!G126</f>
        <v xml:space="preserve">Группа от QF </v>
      </c>
      <c r="C129" s="45" t="str">
        <f>IF(Замеры!O126=0, " ", Замеры!O126)</f>
        <v xml:space="preserve"> </v>
      </c>
      <c r="D129" s="69" t="str">
        <f t="shared" si="78"/>
        <v xml:space="preserve"> </v>
      </c>
      <c r="E129" s="69" t="str">
        <f t="shared" si="79"/>
        <v xml:space="preserve"> </v>
      </c>
      <c r="F129" s="29" t="str">
        <f t="shared" si="54"/>
        <v>-</v>
      </c>
      <c r="G129" s="29" t="str">
        <f t="shared" si="55"/>
        <v>-</v>
      </c>
      <c r="H129" s="29" t="str">
        <f t="shared" si="56"/>
        <v>-</v>
      </c>
      <c r="I129" s="29" t="str">
        <f t="shared" si="57"/>
        <v>-</v>
      </c>
      <c r="J129" s="46" t="str">
        <f t="shared" si="58"/>
        <v>-</v>
      </c>
      <c r="K129" s="29" t="str">
        <f t="shared" si="59"/>
        <v>-</v>
      </c>
      <c r="L129" s="29" t="str">
        <f t="shared" si="60"/>
        <v>-</v>
      </c>
      <c r="M129" s="29" t="str">
        <f t="shared" si="61"/>
        <v>-</v>
      </c>
      <c r="N129" s="29" t="str">
        <f t="shared" si="62"/>
        <v>-</v>
      </c>
      <c r="O129" s="29" t="str">
        <f t="shared" si="63"/>
        <v>-</v>
      </c>
      <c r="P129" s="2">
        <f>Замеры!R126</f>
        <v>0</v>
      </c>
      <c r="S129" s="2">
        <f>Замеры!S126</f>
        <v>0</v>
      </c>
      <c r="T129" s="2" t="s">
        <v>72</v>
      </c>
      <c r="U129" s="2" t="b">
        <f t="shared" si="64"/>
        <v>0</v>
      </c>
      <c r="V129" s="2" t="b">
        <f t="shared" si="65"/>
        <v>0</v>
      </c>
      <c r="W129" s="2" t="b">
        <f t="shared" si="66"/>
        <v>0</v>
      </c>
      <c r="Y129" s="2">
        <f t="shared" ca="1" si="67"/>
        <v>21</v>
      </c>
      <c r="Z129" s="2">
        <f t="shared" ca="1" si="67"/>
        <v>21</v>
      </c>
      <c r="AA129" s="2">
        <f t="shared" ca="1" si="67"/>
        <v>47</v>
      </c>
      <c r="AB129" s="5">
        <f t="shared" ca="1" si="68"/>
        <v>558</v>
      </c>
      <c r="AC129" s="5">
        <f t="shared" ca="1" si="69"/>
        <v>549</v>
      </c>
      <c r="AD129" s="5">
        <f t="shared" ca="1" si="70"/>
        <v>561</v>
      </c>
      <c r="AE129" s="5">
        <f t="shared" ca="1" si="71"/>
        <v>561</v>
      </c>
      <c r="AF129" s="5">
        <f t="shared" ca="1" si="72"/>
        <v>503</v>
      </c>
      <c r="AG129" s="5">
        <f t="shared" ca="1" si="73"/>
        <v>498</v>
      </c>
      <c r="AH129" s="5">
        <f t="shared" ca="1" si="74"/>
        <v>540</v>
      </c>
      <c r="AI129" s="5">
        <f t="shared" ca="1" si="75"/>
        <v>566</v>
      </c>
      <c r="AJ129" s="5">
        <f t="shared" ca="1" si="76"/>
        <v>558</v>
      </c>
      <c r="AK129" s="5">
        <f t="shared" ca="1" si="77"/>
        <v>527</v>
      </c>
    </row>
    <row r="130" spans="1:37" x14ac:dyDescent="0.3">
      <c r="A130" s="35">
        <f>IF(Замеры!B127=0, " ", Замеры!B127)</f>
        <v>124</v>
      </c>
      <c r="B130" s="45" t="str">
        <f>Замеры!G127</f>
        <v xml:space="preserve">Группа от QF </v>
      </c>
      <c r="C130" s="45" t="str">
        <f>IF(Замеры!O127=0, " ", Замеры!O127)</f>
        <v xml:space="preserve"> </v>
      </c>
      <c r="D130" s="69" t="str">
        <f t="shared" si="78"/>
        <v xml:space="preserve"> </v>
      </c>
      <c r="E130" s="69" t="str">
        <f t="shared" si="79"/>
        <v xml:space="preserve"> </v>
      </c>
      <c r="F130" s="29" t="str">
        <f t="shared" si="54"/>
        <v>-</v>
      </c>
      <c r="G130" s="29" t="str">
        <f t="shared" si="55"/>
        <v>-</v>
      </c>
      <c r="H130" s="29" t="str">
        <f t="shared" si="56"/>
        <v>-</v>
      </c>
      <c r="I130" s="29" t="str">
        <f t="shared" si="57"/>
        <v>-</v>
      </c>
      <c r="J130" s="46" t="str">
        <f t="shared" si="58"/>
        <v>-</v>
      </c>
      <c r="K130" s="29" t="str">
        <f t="shared" si="59"/>
        <v>-</v>
      </c>
      <c r="L130" s="29" t="str">
        <f t="shared" si="60"/>
        <v>-</v>
      </c>
      <c r="M130" s="29" t="str">
        <f t="shared" si="61"/>
        <v>-</v>
      </c>
      <c r="N130" s="29" t="str">
        <f t="shared" si="62"/>
        <v>-</v>
      </c>
      <c r="O130" s="29" t="str">
        <f t="shared" si="63"/>
        <v>-</v>
      </c>
      <c r="P130" s="2">
        <f>Замеры!R127</f>
        <v>0</v>
      </c>
      <c r="S130" s="2">
        <f>Замеры!S127</f>
        <v>0</v>
      </c>
      <c r="T130" s="2" t="s">
        <v>72</v>
      </c>
      <c r="U130" s="2" t="b">
        <f t="shared" si="64"/>
        <v>0</v>
      </c>
      <c r="V130" s="2" t="b">
        <f t="shared" si="65"/>
        <v>0</v>
      </c>
      <c r="W130" s="2" t="b">
        <f t="shared" si="66"/>
        <v>0</v>
      </c>
      <c r="Y130" s="2">
        <f t="shared" ca="1" si="67"/>
        <v>24</v>
      </c>
      <c r="Z130" s="2">
        <f t="shared" ca="1" si="67"/>
        <v>41</v>
      </c>
      <c r="AA130" s="2">
        <f t="shared" ca="1" si="67"/>
        <v>45</v>
      </c>
      <c r="AB130" s="5">
        <f t="shared" ca="1" si="68"/>
        <v>507</v>
      </c>
      <c r="AC130" s="5">
        <f t="shared" ca="1" si="69"/>
        <v>461</v>
      </c>
      <c r="AD130" s="5">
        <f t="shared" ca="1" si="70"/>
        <v>518</v>
      </c>
      <c r="AE130" s="5">
        <f t="shared" ca="1" si="71"/>
        <v>456</v>
      </c>
      <c r="AF130" s="5">
        <f t="shared" ca="1" si="72"/>
        <v>477</v>
      </c>
      <c r="AG130" s="5">
        <f t="shared" ca="1" si="73"/>
        <v>588</v>
      </c>
      <c r="AH130" s="5">
        <f t="shared" ca="1" si="74"/>
        <v>506</v>
      </c>
      <c r="AI130" s="5">
        <f t="shared" ca="1" si="75"/>
        <v>558</v>
      </c>
      <c r="AJ130" s="5">
        <f t="shared" ca="1" si="76"/>
        <v>575</v>
      </c>
      <c r="AK130" s="5">
        <f t="shared" ca="1" si="77"/>
        <v>517</v>
      </c>
    </row>
    <row r="131" spans="1:37" x14ac:dyDescent="0.3">
      <c r="A131" s="35">
        <f>IF(Замеры!B128=0, " ", Замеры!B128)</f>
        <v>125</v>
      </c>
      <c r="B131" s="45" t="str">
        <f>Замеры!G128</f>
        <v xml:space="preserve">Группа от QF </v>
      </c>
      <c r="C131" s="45" t="str">
        <f>IF(Замеры!O128=0, " ", Замеры!O128)</f>
        <v xml:space="preserve"> </v>
      </c>
      <c r="D131" s="69" t="str">
        <f t="shared" si="78"/>
        <v xml:space="preserve"> </v>
      </c>
      <c r="E131" s="69" t="str">
        <f t="shared" si="79"/>
        <v xml:space="preserve"> </v>
      </c>
      <c r="F131" s="29" t="str">
        <f t="shared" si="54"/>
        <v>-</v>
      </c>
      <c r="G131" s="29" t="str">
        <f t="shared" si="55"/>
        <v>-</v>
      </c>
      <c r="H131" s="29" t="str">
        <f t="shared" si="56"/>
        <v>-</v>
      </c>
      <c r="I131" s="29" t="str">
        <f t="shared" si="57"/>
        <v>-</v>
      </c>
      <c r="J131" s="46" t="str">
        <f t="shared" si="58"/>
        <v>-</v>
      </c>
      <c r="K131" s="29" t="str">
        <f t="shared" si="59"/>
        <v>-</v>
      </c>
      <c r="L131" s="29" t="str">
        <f t="shared" si="60"/>
        <v>-</v>
      </c>
      <c r="M131" s="29" t="str">
        <f t="shared" si="61"/>
        <v>-</v>
      </c>
      <c r="N131" s="29" t="str">
        <f t="shared" si="62"/>
        <v>-</v>
      </c>
      <c r="O131" s="29" t="str">
        <f t="shared" si="63"/>
        <v>-</v>
      </c>
      <c r="P131" s="2">
        <f>Замеры!R128</f>
        <v>0</v>
      </c>
      <c r="S131" s="2">
        <f>Замеры!S128</f>
        <v>0</v>
      </c>
      <c r="T131" s="2" t="s">
        <v>72</v>
      </c>
      <c r="U131" s="2" t="b">
        <f t="shared" si="64"/>
        <v>0</v>
      </c>
      <c r="V131" s="2" t="b">
        <f t="shared" si="65"/>
        <v>0</v>
      </c>
      <c r="W131" s="2" t="b">
        <f t="shared" si="66"/>
        <v>0</v>
      </c>
      <c r="Y131" s="2">
        <f t="shared" ca="1" si="67"/>
        <v>35</v>
      </c>
      <c r="Z131" s="2">
        <f t="shared" ca="1" si="67"/>
        <v>40</v>
      </c>
      <c r="AA131" s="2">
        <f t="shared" ca="1" si="67"/>
        <v>43</v>
      </c>
      <c r="AB131" s="5">
        <f t="shared" ca="1" si="68"/>
        <v>438</v>
      </c>
      <c r="AC131" s="5">
        <f t="shared" ca="1" si="69"/>
        <v>549</v>
      </c>
      <c r="AD131" s="5">
        <f t="shared" ca="1" si="70"/>
        <v>462</v>
      </c>
      <c r="AE131" s="5">
        <f t="shared" ca="1" si="71"/>
        <v>477</v>
      </c>
      <c r="AF131" s="5">
        <f t="shared" ca="1" si="72"/>
        <v>448</v>
      </c>
      <c r="AG131" s="5">
        <f t="shared" ca="1" si="73"/>
        <v>499</v>
      </c>
      <c r="AH131" s="5">
        <f t="shared" ca="1" si="74"/>
        <v>538</v>
      </c>
      <c r="AI131" s="5">
        <f t="shared" ca="1" si="75"/>
        <v>471</v>
      </c>
      <c r="AJ131" s="5">
        <f t="shared" ca="1" si="76"/>
        <v>551</v>
      </c>
      <c r="AK131" s="5">
        <f t="shared" ca="1" si="77"/>
        <v>451</v>
      </c>
    </row>
    <row r="132" spans="1:37" x14ac:dyDescent="0.3">
      <c r="A132" s="35">
        <f>IF(Замеры!B129=0, " ", Замеры!B129)</f>
        <v>126</v>
      </c>
      <c r="B132" s="45" t="str">
        <f>Замеры!G129</f>
        <v xml:space="preserve">Группа от QF </v>
      </c>
      <c r="C132" s="45" t="str">
        <f>IF(Замеры!O129=0, " ", Замеры!O129)</f>
        <v xml:space="preserve"> </v>
      </c>
      <c r="D132" s="69" t="str">
        <f t="shared" si="78"/>
        <v xml:space="preserve"> </v>
      </c>
      <c r="E132" s="69" t="str">
        <f t="shared" si="79"/>
        <v xml:space="preserve"> </v>
      </c>
      <c r="F132" s="29" t="str">
        <f t="shared" si="54"/>
        <v>-</v>
      </c>
      <c r="G132" s="29" t="str">
        <f t="shared" si="55"/>
        <v>-</v>
      </c>
      <c r="H132" s="29" t="str">
        <f t="shared" si="56"/>
        <v>-</v>
      </c>
      <c r="I132" s="29" t="str">
        <f t="shared" si="57"/>
        <v>-</v>
      </c>
      <c r="J132" s="46" t="str">
        <f t="shared" si="58"/>
        <v>-</v>
      </c>
      <c r="K132" s="29" t="str">
        <f t="shared" si="59"/>
        <v>-</v>
      </c>
      <c r="L132" s="29" t="str">
        <f t="shared" si="60"/>
        <v>-</v>
      </c>
      <c r="M132" s="29" t="str">
        <f t="shared" si="61"/>
        <v>-</v>
      </c>
      <c r="N132" s="29" t="str">
        <f t="shared" si="62"/>
        <v>-</v>
      </c>
      <c r="O132" s="29" t="str">
        <f t="shared" si="63"/>
        <v>-</v>
      </c>
      <c r="P132" s="2">
        <f>Замеры!R129</f>
        <v>0</v>
      </c>
      <c r="S132" s="2">
        <f>Замеры!S129</f>
        <v>0</v>
      </c>
      <c r="T132" s="2" t="s">
        <v>72</v>
      </c>
      <c r="U132" s="2" t="b">
        <f t="shared" si="64"/>
        <v>0</v>
      </c>
      <c r="V132" s="2" t="b">
        <f t="shared" si="65"/>
        <v>0</v>
      </c>
      <c r="W132" s="2" t="b">
        <f t="shared" si="66"/>
        <v>0</v>
      </c>
      <c r="Y132" s="2">
        <f t="shared" ca="1" si="67"/>
        <v>26</v>
      </c>
      <c r="Z132" s="2">
        <f t="shared" ca="1" si="67"/>
        <v>44</v>
      </c>
      <c r="AA132" s="2">
        <f t="shared" ca="1" si="67"/>
        <v>36</v>
      </c>
      <c r="AB132" s="5">
        <f t="shared" ca="1" si="68"/>
        <v>465</v>
      </c>
      <c r="AC132" s="5">
        <f t="shared" ca="1" si="69"/>
        <v>498</v>
      </c>
      <c r="AD132" s="5">
        <f t="shared" ca="1" si="70"/>
        <v>417</v>
      </c>
      <c r="AE132" s="5">
        <f t="shared" ca="1" si="71"/>
        <v>463</v>
      </c>
      <c r="AF132" s="5">
        <f t="shared" ca="1" si="72"/>
        <v>500</v>
      </c>
      <c r="AG132" s="5">
        <f t="shared" ca="1" si="73"/>
        <v>412</v>
      </c>
      <c r="AH132" s="5">
        <f t="shared" ca="1" si="74"/>
        <v>430</v>
      </c>
      <c r="AI132" s="5">
        <f t="shared" ca="1" si="75"/>
        <v>486</v>
      </c>
      <c r="AJ132" s="5">
        <f t="shared" ca="1" si="76"/>
        <v>410</v>
      </c>
      <c r="AK132" s="5">
        <f t="shared" ca="1" si="77"/>
        <v>510</v>
      </c>
    </row>
    <row r="133" spans="1:37" x14ac:dyDescent="0.3">
      <c r="A133" s="35">
        <f>IF(Замеры!B130=0, " ", Замеры!B130)</f>
        <v>127</v>
      </c>
      <c r="B133" s="45" t="str">
        <f>Замеры!G130</f>
        <v xml:space="preserve">Группа от QF </v>
      </c>
      <c r="C133" s="45" t="str">
        <f>IF(Замеры!O130=0, " ", Замеры!O130)</f>
        <v xml:space="preserve"> </v>
      </c>
      <c r="D133" s="69" t="str">
        <f t="shared" si="78"/>
        <v xml:space="preserve"> </v>
      </c>
      <c r="E133" s="69" t="str">
        <f t="shared" si="79"/>
        <v xml:space="preserve"> </v>
      </c>
      <c r="F133" s="29" t="str">
        <f t="shared" si="54"/>
        <v>-</v>
      </c>
      <c r="G133" s="29" t="str">
        <f t="shared" si="55"/>
        <v>-</v>
      </c>
      <c r="H133" s="29" t="str">
        <f t="shared" si="56"/>
        <v>-</v>
      </c>
      <c r="I133" s="29" t="str">
        <f t="shared" si="57"/>
        <v>-</v>
      </c>
      <c r="J133" s="46" t="str">
        <f t="shared" si="58"/>
        <v>-</v>
      </c>
      <c r="K133" s="29" t="str">
        <f t="shared" si="59"/>
        <v>-</v>
      </c>
      <c r="L133" s="29" t="str">
        <f t="shared" si="60"/>
        <v>-</v>
      </c>
      <c r="M133" s="29" t="str">
        <f t="shared" si="61"/>
        <v>-</v>
      </c>
      <c r="N133" s="29" t="str">
        <f t="shared" si="62"/>
        <v>-</v>
      </c>
      <c r="O133" s="29" t="str">
        <f t="shared" si="63"/>
        <v>-</v>
      </c>
      <c r="P133" s="2">
        <f>Замеры!R130</f>
        <v>0</v>
      </c>
      <c r="S133" s="2">
        <f>Замеры!S130</f>
        <v>0</v>
      </c>
      <c r="T133" s="2" t="s">
        <v>72</v>
      </c>
      <c r="U133" s="2" t="b">
        <f t="shared" si="64"/>
        <v>0</v>
      </c>
      <c r="V133" s="2" t="b">
        <f t="shared" si="65"/>
        <v>0</v>
      </c>
      <c r="W133" s="2" t="b">
        <f t="shared" si="66"/>
        <v>0</v>
      </c>
      <c r="Y133" s="2">
        <f t="shared" ca="1" si="67"/>
        <v>42</v>
      </c>
      <c r="Z133" s="2">
        <f t="shared" ca="1" si="67"/>
        <v>27</v>
      </c>
      <c r="AA133" s="2">
        <f t="shared" ca="1" si="67"/>
        <v>47</v>
      </c>
      <c r="AB133" s="5">
        <f t="shared" ca="1" si="68"/>
        <v>565</v>
      </c>
      <c r="AC133" s="5">
        <f t="shared" ca="1" si="69"/>
        <v>524</v>
      </c>
      <c r="AD133" s="5">
        <f t="shared" ca="1" si="70"/>
        <v>555</v>
      </c>
      <c r="AE133" s="5">
        <f t="shared" ca="1" si="71"/>
        <v>612</v>
      </c>
      <c r="AF133" s="5">
        <f t="shared" ca="1" si="72"/>
        <v>505</v>
      </c>
      <c r="AG133" s="5">
        <f t="shared" ca="1" si="73"/>
        <v>522</v>
      </c>
      <c r="AH133" s="5">
        <f t="shared" ca="1" si="74"/>
        <v>534</v>
      </c>
      <c r="AI133" s="5">
        <f t="shared" ca="1" si="75"/>
        <v>579</v>
      </c>
      <c r="AJ133" s="5">
        <f t="shared" ca="1" si="76"/>
        <v>557</v>
      </c>
      <c r="AK133" s="5">
        <f t="shared" ca="1" si="77"/>
        <v>576</v>
      </c>
    </row>
    <row r="134" spans="1:37" x14ac:dyDescent="0.3">
      <c r="A134" s="35">
        <f>IF(Замеры!B131=0, " ", Замеры!B131)</f>
        <v>128</v>
      </c>
      <c r="B134" s="45" t="str">
        <f>Замеры!G131</f>
        <v xml:space="preserve">Группа от QF </v>
      </c>
      <c r="C134" s="45" t="str">
        <f>IF(Замеры!O131=0, " ", Замеры!O131)</f>
        <v xml:space="preserve"> </v>
      </c>
      <c r="D134" s="69" t="str">
        <f t="shared" si="78"/>
        <v xml:space="preserve"> </v>
      </c>
      <c r="E134" s="69" t="str">
        <f t="shared" si="79"/>
        <v xml:space="preserve"> </v>
      </c>
      <c r="F134" s="29" t="str">
        <f t="shared" si="54"/>
        <v>-</v>
      </c>
      <c r="G134" s="29" t="str">
        <f t="shared" si="55"/>
        <v>-</v>
      </c>
      <c r="H134" s="29" t="str">
        <f t="shared" si="56"/>
        <v>-</v>
      </c>
      <c r="I134" s="29" t="str">
        <f t="shared" si="57"/>
        <v>-</v>
      </c>
      <c r="J134" s="46" t="str">
        <f t="shared" si="58"/>
        <v>-</v>
      </c>
      <c r="K134" s="29" t="str">
        <f t="shared" si="59"/>
        <v>-</v>
      </c>
      <c r="L134" s="29" t="str">
        <f t="shared" si="60"/>
        <v>-</v>
      </c>
      <c r="M134" s="29" t="str">
        <f t="shared" si="61"/>
        <v>-</v>
      </c>
      <c r="N134" s="29" t="str">
        <f t="shared" si="62"/>
        <v>-</v>
      </c>
      <c r="O134" s="29" t="str">
        <f t="shared" si="63"/>
        <v>-</v>
      </c>
      <c r="P134" s="2">
        <f>Замеры!R131</f>
        <v>0</v>
      </c>
      <c r="S134" s="2">
        <f>Замеры!S131</f>
        <v>0</v>
      </c>
      <c r="T134" s="2" t="s">
        <v>72</v>
      </c>
      <c r="U134" s="2" t="b">
        <f t="shared" si="64"/>
        <v>0</v>
      </c>
      <c r="V134" s="2" t="b">
        <f t="shared" si="65"/>
        <v>0</v>
      </c>
      <c r="W134" s="2" t="b">
        <f t="shared" si="66"/>
        <v>0</v>
      </c>
      <c r="Y134" s="2">
        <f t="shared" ca="1" si="67"/>
        <v>31</v>
      </c>
      <c r="Z134" s="2">
        <f t="shared" ca="1" si="67"/>
        <v>45</v>
      </c>
      <c r="AA134" s="2">
        <f t="shared" ca="1" si="67"/>
        <v>44</v>
      </c>
      <c r="AB134" s="5">
        <f t="shared" ca="1" si="68"/>
        <v>580</v>
      </c>
      <c r="AC134" s="5">
        <f t="shared" ca="1" si="69"/>
        <v>468</v>
      </c>
      <c r="AD134" s="5">
        <f t="shared" ca="1" si="70"/>
        <v>490</v>
      </c>
      <c r="AE134" s="5">
        <f t="shared" ca="1" si="71"/>
        <v>503</v>
      </c>
      <c r="AF134" s="5">
        <f t="shared" ca="1" si="72"/>
        <v>472</v>
      </c>
      <c r="AG134" s="5">
        <f t="shared" ca="1" si="73"/>
        <v>451</v>
      </c>
      <c r="AH134" s="5">
        <f t="shared" ca="1" si="74"/>
        <v>581</v>
      </c>
      <c r="AI134" s="5">
        <f t="shared" ca="1" si="75"/>
        <v>499</v>
      </c>
      <c r="AJ134" s="5">
        <f t="shared" ca="1" si="76"/>
        <v>530</v>
      </c>
      <c r="AK134" s="5">
        <f t="shared" ca="1" si="77"/>
        <v>481</v>
      </c>
    </row>
    <row r="135" spans="1:37" x14ac:dyDescent="0.3">
      <c r="A135" s="35">
        <f>IF(Замеры!B132=0, " ", Замеры!B132)</f>
        <v>129</v>
      </c>
      <c r="B135" s="45" t="str">
        <f>Замеры!G132</f>
        <v xml:space="preserve">Группа от QF </v>
      </c>
      <c r="C135" s="45" t="str">
        <f>IF(Замеры!O132=0, " ", Замеры!O132)</f>
        <v xml:space="preserve"> </v>
      </c>
      <c r="D135" s="69" t="str">
        <f t="shared" si="78"/>
        <v xml:space="preserve"> </v>
      </c>
      <c r="E135" s="69" t="str">
        <f t="shared" si="79"/>
        <v xml:space="preserve"> </v>
      </c>
      <c r="F135" s="29" t="str">
        <f t="shared" ref="F135:F198" si="80">IF(OR(P135=$S$5,P135=$P$5),AB135,"-")</f>
        <v>-</v>
      </c>
      <c r="G135" s="29" t="str">
        <f t="shared" ref="G135:G198" si="81">IF(OR(P135=$S$5,P135=$Q$5),AC135,"-")</f>
        <v>-</v>
      </c>
      <c r="H135" s="29" t="str">
        <f t="shared" ref="H135:H198" si="82">IF(OR(P135=$S$5,P135=$R$5),AD135,"-")</f>
        <v>-</v>
      </c>
      <c r="I135" s="29" t="str">
        <f t="shared" ref="I135:I198" si="83">IF(OR(P135=$P$4,P135=$R$5,P135=$S$5,P135=$P$5),AE135,"-")</f>
        <v>-</v>
      </c>
      <c r="J135" s="46" t="str">
        <f t="shared" ref="J135:J198" si="84">IF(OR(P135=$P$5,P135=$Q$5,P135=$S$5,P135=$Q$4),AF135,"-")</f>
        <v>-</v>
      </c>
      <c r="K135" s="29" t="str">
        <f t="shared" ref="K135:K198" si="85">IF(OR(P135=$R$5,P135=$Q$5,P135=$R$4,P135=$S$5),AG135,"-")</f>
        <v>-</v>
      </c>
      <c r="L135" s="29" t="str">
        <f t="shared" ref="L135:L198" si="86">IF(I135=$T$4,T134,IF(S135=$S$4,AH135,IF(S135=$U$4,"-")))</f>
        <v>-</v>
      </c>
      <c r="M135" s="29" t="str">
        <f t="shared" ref="M135:M198" si="87">IF(J135=$T$4,T134,IF(S135=$S$4,AI135,IF(S135=$U$4,"-")))</f>
        <v>-</v>
      </c>
      <c r="N135" s="29" t="str">
        <f t="shared" ref="N135:N198" si="88">IF(K135=$T$4,T134,IF(S135=$S$4,AJ135,IF(S135=$U$4,"-")))</f>
        <v>-</v>
      </c>
      <c r="O135" s="29" t="str">
        <f t="shared" ref="O135:O198" si="89">IF(S135=$S$4,AK135,"-")</f>
        <v>-</v>
      </c>
      <c r="P135" s="2">
        <f>Замеры!R132</f>
        <v>0</v>
      </c>
      <c r="S135" s="2">
        <f>Замеры!S132</f>
        <v>0</v>
      </c>
      <c r="T135" s="2" t="s">
        <v>72</v>
      </c>
      <c r="U135" s="2" t="b">
        <f t="shared" ref="U135:U198" si="90">OR(P135=$S$5,P135=$P$5,P135=$R$5,P135=$P$4)</f>
        <v>0</v>
      </c>
      <c r="V135" s="2" t="b">
        <f t="shared" ref="V135:V198" si="91">OR(P135=$S$5,P135=$P$5,P135=$Q$5,P135=$Q$4)</f>
        <v>0</v>
      </c>
      <c r="W135" s="2" t="b">
        <f t="shared" ref="W135:W198" si="92">OR(P135=$Q$5,P135=$S$5,P135=$R$5,P135=$R$4)</f>
        <v>0</v>
      </c>
      <c r="Y135" s="2">
        <f t="shared" ref="Y135:AA198" ca="1" si="93">RANDBETWEEN($T$2,$T$3)</f>
        <v>29</v>
      </c>
      <c r="Z135" s="2">
        <f t="shared" ca="1" si="93"/>
        <v>37</v>
      </c>
      <c r="AA135" s="2">
        <f t="shared" ca="1" si="93"/>
        <v>45</v>
      </c>
      <c r="AB135" s="5">
        <f t="shared" ref="AB135:AB198" ca="1" si="94">RANDBETWEEN(AA135*10+5,AA135*10+150)</f>
        <v>563</v>
      </c>
      <c r="AC135" s="5">
        <f t="shared" ref="AC135:AC198" ca="1" si="95">RANDBETWEEN(AA135*10+5,AA135*10+150)</f>
        <v>558</v>
      </c>
      <c r="AD135" s="5">
        <f t="shared" ref="AD135:AD198" ca="1" si="96">RANDBETWEEN(AA135*10+5,AA135*10+150)</f>
        <v>462</v>
      </c>
      <c r="AE135" s="5">
        <f t="shared" ref="AE135:AE198" ca="1" si="97">RANDBETWEEN(AA135*10+5,AA135*10+150)</f>
        <v>470</v>
      </c>
      <c r="AF135" s="5">
        <f t="shared" ref="AF135:AF198" ca="1" si="98">RANDBETWEEN(AA135*10+5,AA135*10+150)</f>
        <v>503</v>
      </c>
      <c r="AG135" s="5">
        <f t="shared" ref="AG135:AG198" ca="1" si="99">RANDBETWEEN(AA135*10+5,AA135*10+150)</f>
        <v>515</v>
      </c>
      <c r="AH135" s="5">
        <f t="shared" ref="AH135:AH198" ca="1" si="100">RANDBETWEEN(AA135*10+5,AA135*10+150)</f>
        <v>493</v>
      </c>
      <c r="AI135" s="5">
        <f t="shared" ref="AI135:AI198" ca="1" si="101">RANDBETWEEN(AA135*10+5,AA135*10+150)</f>
        <v>551</v>
      </c>
      <c r="AJ135" s="5">
        <f t="shared" ref="AJ135:AJ198" ca="1" si="102">RANDBETWEEN(AA135*10+5,AA135*10+150)</f>
        <v>595</v>
      </c>
      <c r="AK135" s="5">
        <f t="shared" ref="AK135:AK198" ca="1" si="103">RANDBETWEEN(AA135*10+5,AA135*10+150)</f>
        <v>545</v>
      </c>
    </row>
    <row r="136" spans="1:37" x14ac:dyDescent="0.3">
      <c r="A136" s="35">
        <f>IF(Замеры!B133=0, " ", Замеры!B133)</f>
        <v>130</v>
      </c>
      <c r="B136" s="45" t="str">
        <f>Замеры!G133</f>
        <v xml:space="preserve">Группа от QF </v>
      </c>
      <c r="C136" s="45" t="str">
        <f>IF(Замеры!O133=0, " ", Замеры!O133)</f>
        <v xml:space="preserve"> </v>
      </c>
      <c r="D136" s="69" t="str">
        <f t="shared" si="78"/>
        <v xml:space="preserve"> </v>
      </c>
      <c r="E136" s="69" t="str">
        <f t="shared" si="79"/>
        <v xml:space="preserve"> </v>
      </c>
      <c r="F136" s="29" t="str">
        <f t="shared" si="80"/>
        <v>-</v>
      </c>
      <c r="G136" s="29" t="str">
        <f t="shared" si="81"/>
        <v>-</v>
      </c>
      <c r="H136" s="29" t="str">
        <f t="shared" si="82"/>
        <v>-</v>
      </c>
      <c r="I136" s="29" t="str">
        <f t="shared" si="83"/>
        <v>-</v>
      </c>
      <c r="J136" s="46" t="str">
        <f t="shared" si="84"/>
        <v>-</v>
      </c>
      <c r="K136" s="29" t="str">
        <f t="shared" si="85"/>
        <v>-</v>
      </c>
      <c r="L136" s="29" t="str">
        <f t="shared" si="86"/>
        <v>-</v>
      </c>
      <c r="M136" s="29" t="str">
        <f t="shared" si="87"/>
        <v>-</v>
      </c>
      <c r="N136" s="29" t="str">
        <f t="shared" si="88"/>
        <v>-</v>
      </c>
      <c r="O136" s="29" t="str">
        <f t="shared" si="89"/>
        <v>-</v>
      </c>
      <c r="P136" s="2">
        <f>Замеры!R133</f>
        <v>0</v>
      </c>
      <c r="S136" s="2">
        <f>Замеры!S133</f>
        <v>0</v>
      </c>
      <c r="T136" s="2" t="s">
        <v>72</v>
      </c>
      <c r="U136" s="2" t="b">
        <f t="shared" si="90"/>
        <v>0</v>
      </c>
      <c r="V136" s="2" t="b">
        <f t="shared" si="91"/>
        <v>0</v>
      </c>
      <c r="W136" s="2" t="b">
        <f t="shared" si="92"/>
        <v>0</v>
      </c>
      <c r="Y136" s="2">
        <f t="shared" ca="1" si="93"/>
        <v>29</v>
      </c>
      <c r="Z136" s="2">
        <f t="shared" ca="1" si="93"/>
        <v>42</v>
      </c>
      <c r="AA136" s="2">
        <f t="shared" ca="1" si="93"/>
        <v>31</v>
      </c>
      <c r="AB136" s="5">
        <f t="shared" ca="1" si="94"/>
        <v>451</v>
      </c>
      <c r="AC136" s="5">
        <f t="shared" ca="1" si="95"/>
        <v>365</v>
      </c>
      <c r="AD136" s="5">
        <f t="shared" ca="1" si="96"/>
        <v>400</v>
      </c>
      <c r="AE136" s="5">
        <f t="shared" ca="1" si="97"/>
        <v>345</v>
      </c>
      <c r="AF136" s="5">
        <f t="shared" ca="1" si="98"/>
        <v>457</v>
      </c>
      <c r="AG136" s="5">
        <f t="shared" ca="1" si="99"/>
        <v>339</v>
      </c>
      <c r="AH136" s="5">
        <f t="shared" ca="1" si="100"/>
        <v>449</v>
      </c>
      <c r="AI136" s="5">
        <f t="shared" ca="1" si="101"/>
        <v>333</v>
      </c>
      <c r="AJ136" s="5">
        <f t="shared" ca="1" si="102"/>
        <v>319</v>
      </c>
      <c r="AK136" s="5">
        <f t="shared" ca="1" si="103"/>
        <v>363</v>
      </c>
    </row>
    <row r="137" spans="1:37" x14ac:dyDescent="0.3">
      <c r="A137" s="35">
        <f>IF(Замеры!B134=0, " ", Замеры!B134)</f>
        <v>131</v>
      </c>
      <c r="B137" s="45" t="str">
        <f>Замеры!G134</f>
        <v xml:space="preserve">Группа от QF </v>
      </c>
      <c r="C137" s="45" t="str">
        <f>IF(Замеры!O134=0, " ", Замеры!O134)</f>
        <v xml:space="preserve"> </v>
      </c>
      <c r="D137" s="69" t="str">
        <f t="shared" si="78"/>
        <v xml:space="preserve"> </v>
      </c>
      <c r="E137" s="69" t="str">
        <f t="shared" si="79"/>
        <v xml:space="preserve"> </v>
      </c>
      <c r="F137" s="29" t="str">
        <f t="shared" si="80"/>
        <v>-</v>
      </c>
      <c r="G137" s="29" t="str">
        <f t="shared" si="81"/>
        <v>-</v>
      </c>
      <c r="H137" s="29" t="str">
        <f t="shared" si="82"/>
        <v>-</v>
      </c>
      <c r="I137" s="29" t="str">
        <f t="shared" si="83"/>
        <v>-</v>
      </c>
      <c r="J137" s="46" t="str">
        <f t="shared" si="84"/>
        <v>-</v>
      </c>
      <c r="K137" s="29" t="str">
        <f t="shared" si="85"/>
        <v>-</v>
      </c>
      <c r="L137" s="29" t="str">
        <f t="shared" si="86"/>
        <v>-</v>
      </c>
      <c r="M137" s="29" t="str">
        <f t="shared" si="87"/>
        <v>-</v>
      </c>
      <c r="N137" s="29" t="str">
        <f t="shared" si="88"/>
        <v>-</v>
      </c>
      <c r="O137" s="29" t="str">
        <f t="shared" si="89"/>
        <v>-</v>
      </c>
      <c r="P137" s="2">
        <f>Замеры!R134</f>
        <v>0</v>
      </c>
      <c r="S137" s="2">
        <f>Замеры!S134</f>
        <v>0</v>
      </c>
      <c r="T137" s="2" t="s">
        <v>72</v>
      </c>
      <c r="U137" s="2" t="b">
        <f t="shared" si="90"/>
        <v>0</v>
      </c>
      <c r="V137" s="2" t="b">
        <f t="shared" si="91"/>
        <v>0</v>
      </c>
      <c r="W137" s="2" t="b">
        <f t="shared" si="92"/>
        <v>0</v>
      </c>
      <c r="Y137" s="2">
        <f t="shared" ca="1" si="93"/>
        <v>35</v>
      </c>
      <c r="Z137" s="2">
        <f t="shared" ca="1" si="93"/>
        <v>35</v>
      </c>
      <c r="AA137" s="2">
        <f t="shared" ca="1" si="93"/>
        <v>48</v>
      </c>
      <c r="AB137" s="5">
        <f t="shared" ca="1" si="94"/>
        <v>530</v>
      </c>
      <c r="AC137" s="5">
        <f t="shared" ca="1" si="95"/>
        <v>515</v>
      </c>
      <c r="AD137" s="5">
        <f t="shared" ca="1" si="96"/>
        <v>542</v>
      </c>
      <c r="AE137" s="5">
        <f t="shared" ca="1" si="97"/>
        <v>572</v>
      </c>
      <c r="AF137" s="5">
        <f t="shared" ca="1" si="98"/>
        <v>621</v>
      </c>
      <c r="AG137" s="5">
        <f t="shared" ca="1" si="99"/>
        <v>523</v>
      </c>
      <c r="AH137" s="5">
        <f t="shared" ca="1" si="100"/>
        <v>600</v>
      </c>
      <c r="AI137" s="5">
        <f t="shared" ca="1" si="101"/>
        <v>607</v>
      </c>
      <c r="AJ137" s="5">
        <f t="shared" ca="1" si="102"/>
        <v>539</v>
      </c>
      <c r="AK137" s="5">
        <f t="shared" ca="1" si="103"/>
        <v>540</v>
      </c>
    </row>
    <row r="138" spans="1:37" x14ac:dyDescent="0.3">
      <c r="A138" s="35">
        <f>IF(Замеры!B135=0, " ", Замеры!B135)</f>
        <v>132</v>
      </c>
      <c r="B138" s="45" t="str">
        <f>Замеры!G135</f>
        <v xml:space="preserve">Группа от QF </v>
      </c>
      <c r="C138" s="45" t="str">
        <f>IF(Замеры!O135=0, " ", Замеры!O135)</f>
        <v xml:space="preserve"> </v>
      </c>
      <c r="D138" s="69" t="str">
        <f t="shared" si="78"/>
        <v xml:space="preserve"> </v>
      </c>
      <c r="E138" s="69" t="str">
        <f t="shared" si="79"/>
        <v xml:space="preserve"> </v>
      </c>
      <c r="F138" s="29" t="str">
        <f t="shared" si="80"/>
        <v>-</v>
      </c>
      <c r="G138" s="29" t="str">
        <f t="shared" si="81"/>
        <v>-</v>
      </c>
      <c r="H138" s="29" t="str">
        <f t="shared" si="82"/>
        <v>-</v>
      </c>
      <c r="I138" s="29" t="str">
        <f t="shared" si="83"/>
        <v>-</v>
      </c>
      <c r="J138" s="46" t="str">
        <f t="shared" si="84"/>
        <v>-</v>
      </c>
      <c r="K138" s="29" t="str">
        <f t="shared" si="85"/>
        <v>-</v>
      </c>
      <c r="L138" s="29" t="str">
        <f t="shared" si="86"/>
        <v>-</v>
      </c>
      <c r="M138" s="29" t="str">
        <f t="shared" si="87"/>
        <v>-</v>
      </c>
      <c r="N138" s="29" t="str">
        <f t="shared" si="88"/>
        <v>-</v>
      </c>
      <c r="O138" s="29" t="str">
        <f t="shared" si="89"/>
        <v>-</v>
      </c>
      <c r="P138" s="2">
        <f>Замеры!R135</f>
        <v>0</v>
      </c>
      <c r="S138" s="2">
        <f>Замеры!S135</f>
        <v>0</v>
      </c>
      <c r="T138" s="2" t="s">
        <v>72</v>
      </c>
      <c r="U138" s="2" t="b">
        <f t="shared" si="90"/>
        <v>0</v>
      </c>
      <c r="V138" s="2" t="b">
        <f t="shared" si="91"/>
        <v>0</v>
      </c>
      <c r="W138" s="2" t="b">
        <f t="shared" si="92"/>
        <v>0</v>
      </c>
      <c r="Y138" s="2">
        <f t="shared" ca="1" si="93"/>
        <v>36</v>
      </c>
      <c r="Z138" s="2">
        <f t="shared" ca="1" si="93"/>
        <v>26</v>
      </c>
      <c r="AA138" s="2">
        <f t="shared" ca="1" si="93"/>
        <v>48</v>
      </c>
      <c r="AB138" s="5">
        <f t="shared" ca="1" si="94"/>
        <v>520</v>
      </c>
      <c r="AC138" s="5">
        <f t="shared" ca="1" si="95"/>
        <v>512</v>
      </c>
      <c r="AD138" s="5">
        <f t="shared" ca="1" si="96"/>
        <v>597</v>
      </c>
      <c r="AE138" s="5">
        <f t="shared" ca="1" si="97"/>
        <v>529</v>
      </c>
      <c r="AF138" s="5">
        <f t="shared" ca="1" si="98"/>
        <v>489</v>
      </c>
      <c r="AG138" s="5">
        <f t="shared" ca="1" si="99"/>
        <v>560</v>
      </c>
      <c r="AH138" s="5">
        <f t="shared" ca="1" si="100"/>
        <v>601</v>
      </c>
      <c r="AI138" s="5">
        <f t="shared" ca="1" si="101"/>
        <v>553</v>
      </c>
      <c r="AJ138" s="5">
        <f t="shared" ca="1" si="102"/>
        <v>521</v>
      </c>
      <c r="AK138" s="5">
        <f t="shared" ca="1" si="103"/>
        <v>622</v>
      </c>
    </row>
    <row r="139" spans="1:37" x14ac:dyDescent="0.3">
      <c r="A139" s="35">
        <f>IF(Замеры!B136=0, " ", Замеры!B136)</f>
        <v>133</v>
      </c>
      <c r="B139" s="45" t="str">
        <f>Замеры!G136</f>
        <v xml:space="preserve">Группа от QF </v>
      </c>
      <c r="C139" s="45" t="str">
        <f>IF(Замеры!O136=0, " ", Замеры!O136)</f>
        <v xml:space="preserve"> </v>
      </c>
      <c r="D139" s="69" t="str">
        <f t="shared" ref="D139:D202" si="104">IF(P139=0, " ", 1000)</f>
        <v xml:space="preserve"> </v>
      </c>
      <c r="E139" s="69" t="str">
        <f t="shared" ref="E139:E202" si="105">IF(P139=0, " ", 0.5)</f>
        <v xml:space="preserve"> </v>
      </c>
      <c r="F139" s="29" t="str">
        <f t="shared" si="80"/>
        <v>-</v>
      </c>
      <c r="G139" s="29" t="str">
        <f t="shared" si="81"/>
        <v>-</v>
      </c>
      <c r="H139" s="29" t="str">
        <f t="shared" si="82"/>
        <v>-</v>
      </c>
      <c r="I139" s="29" t="str">
        <f t="shared" si="83"/>
        <v>-</v>
      </c>
      <c r="J139" s="46" t="str">
        <f t="shared" si="84"/>
        <v>-</v>
      </c>
      <c r="K139" s="29" t="str">
        <f t="shared" si="85"/>
        <v>-</v>
      </c>
      <c r="L139" s="29" t="str">
        <f t="shared" si="86"/>
        <v>-</v>
      </c>
      <c r="M139" s="29" t="str">
        <f t="shared" si="87"/>
        <v>-</v>
      </c>
      <c r="N139" s="29" t="str">
        <f t="shared" si="88"/>
        <v>-</v>
      </c>
      <c r="O139" s="29" t="str">
        <f t="shared" si="89"/>
        <v>-</v>
      </c>
      <c r="P139" s="2">
        <f>Замеры!R136</f>
        <v>0</v>
      </c>
      <c r="S139" s="2">
        <f>Замеры!S136</f>
        <v>0</v>
      </c>
      <c r="T139" s="2" t="s">
        <v>72</v>
      </c>
      <c r="U139" s="2" t="b">
        <f t="shared" si="90"/>
        <v>0</v>
      </c>
      <c r="V139" s="2" t="b">
        <f t="shared" si="91"/>
        <v>0</v>
      </c>
      <c r="W139" s="2" t="b">
        <f t="shared" si="92"/>
        <v>0</v>
      </c>
      <c r="Y139" s="2">
        <f t="shared" ca="1" si="93"/>
        <v>30</v>
      </c>
      <c r="Z139" s="2">
        <f t="shared" ca="1" si="93"/>
        <v>29</v>
      </c>
      <c r="AA139" s="2">
        <f t="shared" ca="1" si="93"/>
        <v>44</v>
      </c>
      <c r="AB139" s="5">
        <f t="shared" ca="1" si="94"/>
        <v>451</v>
      </c>
      <c r="AC139" s="5">
        <f t="shared" ca="1" si="95"/>
        <v>470</v>
      </c>
      <c r="AD139" s="5">
        <f t="shared" ca="1" si="96"/>
        <v>463</v>
      </c>
      <c r="AE139" s="5">
        <f t="shared" ca="1" si="97"/>
        <v>496</v>
      </c>
      <c r="AF139" s="5">
        <f t="shared" ca="1" si="98"/>
        <v>543</v>
      </c>
      <c r="AG139" s="5">
        <f t="shared" ca="1" si="99"/>
        <v>500</v>
      </c>
      <c r="AH139" s="5">
        <f t="shared" ca="1" si="100"/>
        <v>545</v>
      </c>
      <c r="AI139" s="5">
        <f t="shared" ca="1" si="101"/>
        <v>501</v>
      </c>
      <c r="AJ139" s="5">
        <f t="shared" ca="1" si="102"/>
        <v>494</v>
      </c>
      <c r="AK139" s="5">
        <f t="shared" ca="1" si="103"/>
        <v>533</v>
      </c>
    </row>
    <row r="140" spans="1:37" x14ac:dyDescent="0.3">
      <c r="A140" s="35">
        <f>IF(Замеры!B137=0, " ", Замеры!B137)</f>
        <v>134</v>
      </c>
      <c r="B140" s="45" t="str">
        <f>Замеры!G137</f>
        <v xml:space="preserve">Группа от QF </v>
      </c>
      <c r="C140" s="45" t="str">
        <f>IF(Замеры!O137=0, " ", Замеры!O137)</f>
        <v xml:space="preserve"> </v>
      </c>
      <c r="D140" s="69" t="str">
        <f t="shared" si="104"/>
        <v xml:space="preserve"> </v>
      </c>
      <c r="E140" s="69" t="str">
        <f t="shared" si="105"/>
        <v xml:space="preserve"> </v>
      </c>
      <c r="F140" s="29" t="str">
        <f t="shared" si="80"/>
        <v>-</v>
      </c>
      <c r="G140" s="29" t="str">
        <f t="shared" si="81"/>
        <v>-</v>
      </c>
      <c r="H140" s="29" t="str">
        <f t="shared" si="82"/>
        <v>-</v>
      </c>
      <c r="I140" s="29" t="str">
        <f t="shared" si="83"/>
        <v>-</v>
      </c>
      <c r="J140" s="46" t="str">
        <f t="shared" si="84"/>
        <v>-</v>
      </c>
      <c r="K140" s="29" t="str">
        <f t="shared" si="85"/>
        <v>-</v>
      </c>
      <c r="L140" s="29" t="str">
        <f t="shared" si="86"/>
        <v>-</v>
      </c>
      <c r="M140" s="29" t="str">
        <f t="shared" si="87"/>
        <v>-</v>
      </c>
      <c r="N140" s="29" t="str">
        <f t="shared" si="88"/>
        <v>-</v>
      </c>
      <c r="O140" s="29" t="str">
        <f t="shared" si="89"/>
        <v>-</v>
      </c>
      <c r="P140" s="2">
        <f>Замеры!R137</f>
        <v>0</v>
      </c>
      <c r="S140" s="2">
        <f>Замеры!S137</f>
        <v>0</v>
      </c>
      <c r="T140" s="2" t="s">
        <v>72</v>
      </c>
      <c r="U140" s="2" t="b">
        <f t="shared" si="90"/>
        <v>0</v>
      </c>
      <c r="V140" s="2" t="b">
        <f t="shared" si="91"/>
        <v>0</v>
      </c>
      <c r="W140" s="2" t="b">
        <f t="shared" si="92"/>
        <v>0</v>
      </c>
      <c r="Y140" s="2">
        <f t="shared" ca="1" si="93"/>
        <v>43</v>
      </c>
      <c r="Z140" s="2">
        <f t="shared" ca="1" si="93"/>
        <v>29</v>
      </c>
      <c r="AA140" s="2">
        <f t="shared" ca="1" si="93"/>
        <v>42</v>
      </c>
      <c r="AB140" s="5">
        <f t="shared" ca="1" si="94"/>
        <v>570</v>
      </c>
      <c r="AC140" s="5">
        <f t="shared" ca="1" si="95"/>
        <v>535</v>
      </c>
      <c r="AD140" s="5">
        <f t="shared" ca="1" si="96"/>
        <v>434</v>
      </c>
      <c r="AE140" s="5">
        <f t="shared" ca="1" si="97"/>
        <v>534</v>
      </c>
      <c r="AF140" s="5">
        <f t="shared" ca="1" si="98"/>
        <v>478</v>
      </c>
      <c r="AG140" s="5">
        <f t="shared" ca="1" si="99"/>
        <v>470</v>
      </c>
      <c r="AH140" s="5">
        <f t="shared" ca="1" si="100"/>
        <v>441</v>
      </c>
      <c r="AI140" s="5">
        <f t="shared" ca="1" si="101"/>
        <v>462</v>
      </c>
      <c r="AJ140" s="5">
        <f t="shared" ca="1" si="102"/>
        <v>430</v>
      </c>
      <c r="AK140" s="5">
        <f t="shared" ca="1" si="103"/>
        <v>443</v>
      </c>
    </row>
    <row r="141" spans="1:37" x14ac:dyDescent="0.3">
      <c r="A141" s="35">
        <f>IF(Замеры!B138=0, " ", Замеры!B138)</f>
        <v>135</v>
      </c>
      <c r="B141" s="45" t="str">
        <f>Замеры!G138</f>
        <v xml:space="preserve">Группа от QF </v>
      </c>
      <c r="C141" s="45" t="str">
        <f>IF(Замеры!O138=0, " ", Замеры!O138)</f>
        <v xml:space="preserve"> </v>
      </c>
      <c r="D141" s="69" t="str">
        <f t="shared" si="104"/>
        <v xml:space="preserve"> </v>
      </c>
      <c r="E141" s="69" t="str">
        <f t="shared" si="105"/>
        <v xml:space="preserve"> </v>
      </c>
      <c r="F141" s="29" t="str">
        <f t="shared" si="80"/>
        <v>-</v>
      </c>
      <c r="G141" s="29" t="str">
        <f t="shared" si="81"/>
        <v>-</v>
      </c>
      <c r="H141" s="29" t="str">
        <f t="shared" si="82"/>
        <v>-</v>
      </c>
      <c r="I141" s="29" t="str">
        <f t="shared" si="83"/>
        <v>-</v>
      </c>
      <c r="J141" s="46" t="str">
        <f t="shared" si="84"/>
        <v>-</v>
      </c>
      <c r="K141" s="29" t="str">
        <f t="shared" si="85"/>
        <v>-</v>
      </c>
      <c r="L141" s="29" t="str">
        <f t="shared" si="86"/>
        <v>-</v>
      </c>
      <c r="M141" s="29" t="str">
        <f t="shared" si="87"/>
        <v>-</v>
      </c>
      <c r="N141" s="29" t="str">
        <f t="shared" si="88"/>
        <v>-</v>
      </c>
      <c r="O141" s="29" t="str">
        <f t="shared" si="89"/>
        <v>-</v>
      </c>
      <c r="P141" s="2">
        <f>Замеры!R138</f>
        <v>0</v>
      </c>
      <c r="S141" s="2">
        <f>Замеры!S138</f>
        <v>0</v>
      </c>
      <c r="T141" s="2" t="s">
        <v>72</v>
      </c>
      <c r="U141" s="2" t="b">
        <f t="shared" si="90"/>
        <v>0</v>
      </c>
      <c r="V141" s="2" t="b">
        <f t="shared" si="91"/>
        <v>0</v>
      </c>
      <c r="W141" s="2" t="b">
        <f t="shared" si="92"/>
        <v>0</v>
      </c>
      <c r="Y141" s="2">
        <f t="shared" ca="1" si="93"/>
        <v>20</v>
      </c>
      <c r="Z141" s="2">
        <f t="shared" ca="1" si="93"/>
        <v>22</v>
      </c>
      <c r="AA141" s="2">
        <f t="shared" ca="1" si="93"/>
        <v>24</v>
      </c>
      <c r="AB141" s="5">
        <f t="shared" ca="1" si="94"/>
        <v>265</v>
      </c>
      <c r="AC141" s="5">
        <f t="shared" ca="1" si="95"/>
        <v>297</v>
      </c>
      <c r="AD141" s="5">
        <f t="shared" ca="1" si="96"/>
        <v>356</v>
      </c>
      <c r="AE141" s="5">
        <f t="shared" ca="1" si="97"/>
        <v>386</v>
      </c>
      <c r="AF141" s="5">
        <f t="shared" ca="1" si="98"/>
        <v>316</v>
      </c>
      <c r="AG141" s="5">
        <f t="shared" ca="1" si="99"/>
        <v>362</v>
      </c>
      <c r="AH141" s="5">
        <f t="shared" ca="1" si="100"/>
        <v>365</v>
      </c>
      <c r="AI141" s="5">
        <f t="shared" ca="1" si="101"/>
        <v>390</v>
      </c>
      <c r="AJ141" s="5">
        <f t="shared" ca="1" si="102"/>
        <v>288</v>
      </c>
      <c r="AK141" s="5">
        <f t="shared" ca="1" si="103"/>
        <v>265</v>
      </c>
    </row>
    <row r="142" spans="1:37" x14ac:dyDescent="0.3">
      <c r="A142" s="35">
        <f>IF(Замеры!B139=0, " ", Замеры!B139)</f>
        <v>136</v>
      </c>
      <c r="B142" s="45" t="str">
        <f>Замеры!G139</f>
        <v xml:space="preserve">Группа от QF </v>
      </c>
      <c r="C142" s="45" t="str">
        <f>IF(Замеры!O139=0, " ", Замеры!O139)</f>
        <v xml:space="preserve"> </v>
      </c>
      <c r="D142" s="69" t="str">
        <f t="shared" si="104"/>
        <v xml:space="preserve"> </v>
      </c>
      <c r="E142" s="69" t="str">
        <f t="shared" si="105"/>
        <v xml:space="preserve"> </v>
      </c>
      <c r="F142" s="29" t="str">
        <f t="shared" si="80"/>
        <v>-</v>
      </c>
      <c r="G142" s="29" t="str">
        <f t="shared" si="81"/>
        <v>-</v>
      </c>
      <c r="H142" s="29" t="str">
        <f t="shared" si="82"/>
        <v>-</v>
      </c>
      <c r="I142" s="29" t="str">
        <f t="shared" si="83"/>
        <v>-</v>
      </c>
      <c r="J142" s="46" t="str">
        <f t="shared" si="84"/>
        <v>-</v>
      </c>
      <c r="K142" s="29" t="str">
        <f t="shared" si="85"/>
        <v>-</v>
      </c>
      <c r="L142" s="29" t="str">
        <f t="shared" si="86"/>
        <v>-</v>
      </c>
      <c r="M142" s="29" t="str">
        <f t="shared" si="87"/>
        <v>-</v>
      </c>
      <c r="N142" s="29" t="str">
        <f t="shared" si="88"/>
        <v>-</v>
      </c>
      <c r="O142" s="29" t="str">
        <f t="shared" si="89"/>
        <v>-</v>
      </c>
      <c r="P142" s="2">
        <f>Замеры!R139</f>
        <v>0</v>
      </c>
      <c r="S142" s="2">
        <f>Замеры!S139</f>
        <v>0</v>
      </c>
      <c r="T142" s="2" t="s">
        <v>72</v>
      </c>
      <c r="U142" s="2" t="b">
        <f t="shared" si="90"/>
        <v>0</v>
      </c>
      <c r="V142" s="2" t="b">
        <f t="shared" si="91"/>
        <v>0</v>
      </c>
      <c r="W142" s="2" t="b">
        <f t="shared" si="92"/>
        <v>0</v>
      </c>
      <c r="Y142" s="2">
        <f t="shared" ca="1" si="93"/>
        <v>48</v>
      </c>
      <c r="Z142" s="2">
        <f t="shared" ca="1" si="93"/>
        <v>22</v>
      </c>
      <c r="AA142" s="2">
        <f t="shared" ca="1" si="93"/>
        <v>23</v>
      </c>
      <c r="AB142" s="5">
        <f t="shared" ca="1" si="94"/>
        <v>357</v>
      </c>
      <c r="AC142" s="5">
        <f t="shared" ca="1" si="95"/>
        <v>305</v>
      </c>
      <c r="AD142" s="5">
        <f t="shared" ca="1" si="96"/>
        <v>303</v>
      </c>
      <c r="AE142" s="5">
        <f t="shared" ca="1" si="97"/>
        <v>258</v>
      </c>
      <c r="AF142" s="5">
        <f t="shared" ca="1" si="98"/>
        <v>306</v>
      </c>
      <c r="AG142" s="5">
        <f t="shared" ca="1" si="99"/>
        <v>273</v>
      </c>
      <c r="AH142" s="5">
        <f t="shared" ca="1" si="100"/>
        <v>370</v>
      </c>
      <c r="AI142" s="5">
        <f t="shared" ca="1" si="101"/>
        <v>349</v>
      </c>
      <c r="AJ142" s="5">
        <f t="shared" ca="1" si="102"/>
        <v>303</v>
      </c>
      <c r="AK142" s="5">
        <f t="shared" ca="1" si="103"/>
        <v>340</v>
      </c>
    </row>
    <row r="143" spans="1:37" x14ac:dyDescent="0.3">
      <c r="A143" s="35">
        <f>IF(Замеры!B140=0, " ", Замеры!B140)</f>
        <v>137</v>
      </c>
      <c r="B143" s="45" t="str">
        <f>Замеры!G140</f>
        <v xml:space="preserve">Группа от QF </v>
      </c>
      <c r="C143" s="45" t="str">
        <f>IF(Замеры!O140=0, " ", Замеры!O140)</f>
        <v xml:space="preserve"> </v>
      </c>
      <c r="D143" s="69" t="str">
        <f t="shared" si="104"/>
        <v xml:space="preserve"> </v>
      </c>
      <c r="E143" s="69" t="str">
        <f t="shared" si="105"/>
        <v xml:space="preserve"> </v>
      </c>
      <c r="F143" s="29" t="str">
        <f t="shared" si="80"/>
        <v>-</v>
      </c>
      <c r="G143" s="29" t="str">
        <f t="shared" si="81"/>
        <v>-</v>
      </c>
      <c r="H143" s="29" t="str">
        <f t="shared" si="82"/>
        <v>-</v>
      </c>
      <c r="I143" s="29" t="str">
        <f t="shared" si="83"/>
        <v>-</v>
      </c>
      <c r="J143" s="46" t="str">
        <f t="shared" si="84"/>
        <v>-</v>
      </c>
      <c r="K143" s="29" t="str">
        <f t="shared" si="85"/>
        <v>-</v>
      </c>
      <c r="L143" s="29" t="str">
        <f t="shared" si="86"/>
        <v>-</v>
      </c>
      <c r="M143" s="29" t="str">
        <f t="shared" si="87"/>
        <v>-</v>
      </c>
      <c r="N143" s="29" t="str">
        <f t="shared" si="88"/>
        <v>-</v>
      </c>
      <c r="O143" s="29" t="str">
        <f t="shared" si="89"/>
        <v>-</v>
      </c>
      <c r="P143" s="2">
        <f>Замеры!R140</f>
        <v>0</v>
      </c>
      <c r="S143" s="2">
        <f>Замеры!S140</f>
        <v>0</v>
      </c>
      <c r="T143" s="2" t="s">
        <v>72</v>
      </c>
      <c r="U143" s="2" t="b">
        <f t="shared" si="90"/>
        <v>0</v>
      </c>
      <c r="V143" s="2" t="b">
        <f t="shared" si="91"/>
        <v>0</v>
      </c>
      <c r="W143" s="2" t="b">
        <f t="shared" si="92"/>
        <v>0</v>
      </c>
      <c r="Y143" s="2">
        <f t="shared" ca="1" si="93"/>
        <v>48</v>
      </c>
      <c r="Z143" s="2">
        <f t="shared" ca="1" si="93"/>
        <v>41</v>
      </c>
      <c r="AA143" s="2">
        <f t="shared" ca="1" si="93"/>
        <v>27</v>
      </c>
      <c r="AB143" s="5">
        <f t="shared" ca="1" si="94"/>
        <v>357</v>
      </c>
      <c r="AC143" s="5">
        <f t="shared" ca="1" si="95"/>
        <v>333</v>
      </c>
      <c r="AD143" s="5">
        <f t="shared" ca="1" si="96"/>
        <v>380</v>
      </c>
      <c r="AE143" s="5">
        <f t="shared" ca="1" si="97"/>
        <v>390</v>
      </c>
      <c r="AF143" s="5">
        <f t="shared" ca="1" si="98"/>
        <v>280</v>
      </c>
      <c r="AG143" s="5">
        <f t="shared" ca="1" si="99"/>
        <v>417</v>
      </c>
      <c r="AH143" s="5">
        <f t="shared" ca="1" si="100"/>
        <v>353</v>
      </c>
      <c r="AI143" s="5">
        <f t="shared" ca="1" si="101"/>
        <v>344</v>
      </c>
      <c r="AJ143" s="5">
        <f t="shared" ca="1" si="102"/>
        <v>410</v>
      </c>
      <c r="AK143" s="5">
        <f t="shared" ca="1" si="103"/>
        <v>372</v>
      </c>
    </row>
    <row r="144" spans="1:37" x14ac:dyDescent="0.3">
      <c r="A144" s="35">
        <f>IF(Замеры!B141=0, " ", Замеры!B141)</f>
        <v>138</v>
      </c>
      <c r="B144" s="45" t="str">
        <f>Замеры!G141</f>
        <v xml:space="preserve">Группа от QF </v>
      </c>
      <c r="C144" s="45" t="str">
        <f>IF(Замеры!O141=0, " ", Замеры!O141)</f>
        <v xml:space="preserve"> </v>
      </c>
      <c r="D144" s="69" t="str">
        <f t="shared" si="104"/>
        <v xml:space="preserve"> </v>
      </c>
      <c r="E144" s="69" t="str">
        <f t="shared" si="105"/>
        <v xml:space="preserve"> </v>
      </c>
      <c r="F144" s="29" t="str">
        <f t="shared" si="80"/>
        <v>-</v>
      </c>
      <c r="G144" s="29" t="str">
        <f t="shared" si="81"/>
        <v>-</v>
      </c>
      <c r="H144" s="29" t="str">
        <f t="shared" si="82"/>
        <v>-</v>
      </c>
      <c r="I144" s="29" t="str">
        <f t="shared" si="83"/>
        <v>-</v>
      </c>
      <c r="J144" s="46" t="str">
        <f t="shared" si="84"/>
        <v>-</v>
      </c>
      <c r="K144" s="29" t="str">
        <f t="shared" si="85"/>
        <v>-</v>
      </c>
      <c r="L144" s="29" t="str">
        <f t="shared" si="86"/>
        <v>-</v>
      </c>
      <c r="M144" s="29" t="str">
        <f t="shared" si="87"/>
        <v>-</v>
      </c>
      <c r="N144" s="29" t="str">
        <f t="shared" si="88"/>
        <v>-</v>
      </c>
      <c r="O144" s="29" t="str">
        <f t="shared" si="89"/>
        <v>-</v>
      </c>
      <c r="P144" s="2">
        <f>Замеры!R141</f>
        <v>0</v>
      </c>
      <c r="S144" s="2">
        <f>Замеры!S141</f>
        <v>0</v>
      </c>
      <c r="T144" s="2" t="s">
        <v>72</v>
      </c>
      <c r="U144" s="2" t="b">
        <f t="shared" si="90"/>
        <v>0</v>
      </c>
      <c r="V144" s="2" t="b">
        <f t="shared" si="91"/>
        <v>0</v>
      </c>
      <c r="W144" s="2" t="b">
        <f t="shared" si="92"/>
        <v>0</v>
      </c>
      <c r="Y144" s="2">
        <f t="shared" ca="1" si="93"/>
        <v>44</v>
      </c>
      <c r="Z144" s="2">
        <f t="shared" ca="1" si="93"/>
        <v>44</v>
      </c>
      <c r="AA144" s="2">
        <f t="shared" ca="1" si="93"/>
        <v>39</v>
      </c>
      <c r="AB144" s="5">
        <f t="shared" ca="1" si="94"/>
        <v>487</v>
      </c>
      <c r="AC144" s="5">
        <f t="shared" ca="1" si="95"/>
        <v>518</v>
      </c>
      <c r="AD144" s="5">
        <f t="shared" ca="1" si="96"/>
        <v>447</v>
      </c>
      <c r="AE144" s="5">
        <f t="shared" ca="1" si="97"/>
        <v>468</v>
      </c>
      <c r="AF144" s="5">
        <f t="shared" ca="1" si="98"/>
        <v>497</v>
      </c>
      <c r="AG144" s="5">
        <f t="shared" ca="1" si="99"/>
        <v>436</v>
      </c>
      <c r="AH144" s="5">
        <f t="shared" ca="1" si="100"/>
        <v>496</v>
      </c>
      <c r="AI144" s="5">
        <f t="shared" ca="1" si="101"/>
        <v>510</v>
      </c>
      <c r="AJ144" s="5">
        <f t="shared" ca="1" si="102"/>
        <v>437</v>
      </c>
      <c r="AK144" s="5">
        <f t="shared" ca="1" si="103"/>
        <v>456</v>
      </c>
    </row>
    <row r="145" spans="1:37" x14ac:dyDescent="0.3">
      <c r="A145" s="35">
        <f>IF(Замеры!B142=0, " ", Замеры!B142)</f>
        <v>139</v>
      </c>
      <c r="B145" s="45" t="str">
        <f>Замеры!G142</f>
        <v xml:space="preserve">Группа от QF </v>
      </c>
      <c r="C145" s="45" t="str">
        <f>IF(Замеры!O142=0, " ", Замеры!O142)</f>
        <v xml:space="preserve"> </v>
      </c>
      <c r="D145" s="69" t="str">
        <f t="shared" si="104"/>
        <v xml:space="preserve"> </v>
      </c>
      <c r="E145" s="69" t="str">
        <f t="shared" si="105"/>
        <v xml:space="preserve"> </v>
      </c>
      <c r="F145" s="29" t="str">
        <f t="shared" si="80"/>
        <v>-</v>
      </c>
      <c r="G145" s="29" t="str">
        <f t="shared" si="81"/>
        <v>-</v>
      </c>
      <c r="H145" s="29" t="str">
        <f t="shared" si="82"/>
        <v>-</v>
      </c>
      <c r="I145" s="29" t="str">
        <f t="shared" si="83"/>
        <v>-</v>
      </c>
      <c r="J145" s="46" t="str">
        <f t="shared" si="84"/>
        <v>-</v>
      </c>
      <c r="K145" s="29" t="str">
        <f t="shared" si="85"/>
        <v>-</v>
      </c>
      <c r="L145" s="29" t="str">
        <f t="shared" si="86"/>
        <v>-</v>
      </c>
      <c r="M145" s="29" t="str">
        <f t="shared" si="87"/>
        <v>-</v>
      </c>
      <c r="N145" s="29" t="str">
        <f t="shared" si="88"/>
        <v>-</v>
      </c>
      <c r="O145" s="29" t="str">
        <f t="shared" si="89"/>
        <v>-</v>
      </c>
      <c r="P145" s="2">
        <f>Замеры!R142</f>
        <v>0</v>
      </c>
      <c r="S145" s="2">
        <f>Замеры!S142</f>
        <v>0</v>
      </c>
      <c r="T145" s="2" t="s">
        <v>72</v>
      </c>
      <c r="U145" s="2" t="b">
        <f t="shared" si="90"/>
        <v>0</v>
      </c>
      <c r="V145" s="2" t="b">
        <f t="shared" si="91"/>
        <v>0</v>
      </c>
      <c r="W145" s="2" t="b">
        <f t="shared" si="92"/>
        <v>0</v>
      </c>
      <c r="Y145" s="2">
        <f t="shared" ca="1" si="93"/>
        <v>38</v>
      </c>
      <c r="Z145" s="2">
        <f t="shared" ca="1" si="93"/>
        <v>47</v>
      </c>
      <c r="AA145" s="2">
        <f t="shared" ca="1" si="93"/>
        <v>44</v>
      </c>
      <c r="AB145" s="5">
        <f t="shared" ca="1" si="94"/>
        <v>532</v>
      </c>
      <c r="AC145" s="5">
        <f t="shared" ca="1" si="95"/>
        <v>538</v>
      </c>
      <c r="AD145" s="5">
        <f t="shared" ca="1" si="96"/>
        <v>558</v>
      </c>
      <c r="AE145" s="5">
        <f t="shared" ca="1" si="97"/>
        <v>539</v>
      </c>
      <c r="AF145" s="5">
        <f t="shared" ca="1" si="98"/>
        <v>517</v>
      </c>
      <c r="AG145" s="5">
        <f t="shared" ca="1" si="99"/>
        <v>505</v>
      </c>
      <c r="AH145" s="5">
        <f t="shared" ca="1" si="100"/>
        <v>449</v>
      </c>
      <c r="AI145" s="5">
        <f t="shared" ca="1" si="101"/>
        <v>554</v>
      </c>
      <c r="AJ145" s="5">
        <f t="shared" ca="1" si="102"/>
        <v>536</v>
      </c>
      <c r="AK145" s="5">
        <f t="shared" ca="1" si="103"/>
        <v>520</v>
      </c>
    </row>
    <row r="146" spans="1:37" x14ac:dyDescent="0.3">
      <c r="A146" s="35">
        <f>IF(Замеры!B143=0, " ", Замеры!B143)</f>
        <v>140</v>
      </c>
      <c r="B146" s="45" t="str">
        <f>Замеры!G143</f>
        <v xml:space="preserve">Группа от QF </v>
      </c>
      <c r="C146" s="45" t="str">
        <f>IF(Замеры!O143=0, " ", Замеры!O143)</f>
        <v xml:space="preserve"> </v>
      </c>
      <c r="D146" s="69" t="str">
        <f t="shared" si="104"/>
        <v xml:space="preserve"> </v>
      </c>
      <c r="E146" s="69" t="str">
        <f t="shared" si="105"/>
        <v xml:space="preserve"> </v>
      </c>
      <c r="F146" s="29" t="str">
        <f t="shared" si="80"/>
        <v>-</v>
      </c>
      <c r="G146" s="29" t="str">
        <f t="shared" si="81"/>
        <v>-</v>
      </c>
      <c r="H146" s="29" t="str">
        <f t="shared" si="82"/>
        <v>-</v>
      </c>
      <c r="I146" s="29" t="str">
        <f t="shared" si="83"/>
        <v>-</v>
      </c>
      <c r="J146" s="46" t="str">
        <f t="shared" si="84"/>
        <v>-</v>
      </c>
      <c r="K146" s="29" t="str">
        <f t="shared" si="85"/>
        <v>-</v>
      </c>
      <c r="L146" s="29" t="str">
        <f t="shared" si="86"/>
        <v>-</v>
      </c>
      <c r="M146" s="29" t="str">
        <f t="shared" si="87"/>
        <v>-</v>
      </c>
      <c r="N146" s="29" t="str">
        <f t="shared" si="88"/>
        <v>-</v>
      </c>
      <c r="O146" s="29" t="str">
        <f t="shared" si="89"/>
        <v>-</v>
      </c>
      <c r="P146" s="2">
        <f>Замеры!R143</f>
        <v>0</v>
      </c>
      <c r="S146" s="2">
        <f>Замеры!S143</f>
        <v>0</v>
      </c>
      <c r="T146" s="2" t="s">
        <v>72</v>
      </c>
      <c r="U146" s="2" t="b">
        <f t="shared" si="90"/>
        <v>0</v>
      </c>
      <c r="V146" s="2" t="b">
        <f t="shared" si="91"/>
        <v>0</v>
      </c>
      <c r="W146" s="2" t="b">
        <f t="shared" si="92"/>
        <v>0</v>
      </c>
      <c r="Y146" s="2">
        <f t="shared" ca="1" si="93"/>
        <v>44</v>
      </c>
      <c r="Z146" s="2">
        <f t="shared" ca="1" si="93"/>
        <v>40</v>
      </c>
      <c r="AA146" s="2">
        <f t="shared" ca="1" si="93"/>
        <v>42</v>
      </c>
      <c r="AB146" s="5">
        <f t="shared" ca="1" si="94"/>
        <v>566</v>
      </c>
      <c r="AC146" s="5">
        <f t="shared" ca="1" si="95"/>
        <v>560</v>
      </c>
      <c r="AD146" s="5">
        <f t="shared" ca="1" si="96"/>
        <v>547</v>
      </c>
      <c r="AE146" s="5">
        <f t="shared" ca="1" si="97"/>
        <v>446</v>
      </c>
      <c r="AF146" s="5">
        <f t="shared" ca="1" si="98"/>
        <v>458</v>
      </c>
      <c r="AG146" s="5">
        <f t="shared" ca="1" si="99"/>
        <v>472</v>
      </c>
      <c r="AH146" s="5">
        <f t="shared" ca="1" si="100"/>
        <v>537</v>
      </c>
      <c r="AI146" s="5">
        <f t="shared" ca="1" si="101"/>
        <v>445</v>
      </c>
      <c r="AJ146" s="5">
        <f t="shared" ca="1" si="102"/>
        <v>470</v>
      </c>
      <c r="AK146" s="5">
        <f t="shared" ca="1" si="103"/>
        <v>456</v>
      </c>
    </row>
    <row r="147" spans="1:37" x14ac:dyDescent="0.3">
      <c r="A147" s="35">
        <f>IF(Замеры!B144=0, " ", Замеры!B144)</f>
        <v>141</v>
      </c>
      <c r="B147" s="45" t="str">
        <f>Замеры!G144</f>
        <v xml:space="preserve">Группа от QF </v>
      </c>
      <c r="C147" s="45" t="str">
        <f>IF(Замеры!O144=0, " ", Замеры!O144)</f>
        <v xml:space="preserve"> </v>
      </c>
      <c r="D147" s="69" t="str">
        <f t="shared" si="104"/>
        <v xml:space="preserve"> </v>
      </c>
      <c r="E147" s="69" t="str">
        <f t="shared" si="105"/>
        <v xml:space="preserve"> </v>
      </c>
      <c r="F147" s="29" t="str">
        <f t="shared" si="80"/>
        <v>-</v>
      </c>
      <c r="G147" s="29" t="str">
        <f t="shared" si="81"/>
        <v>-</v>
      </c>
      <c r="H147" s="29" t="str">
        <f t="shared" si="82"/>
        <v>-</v>
      </c>
      <c r="I147" s="29" t="str">
        <f t="shared" si="83"/>
        <v>-</v>
      </c>
      <c r="J147" s="46" t="str">
        <f t="shared" si="84"/>
        <v>-</v>
      </c>
      <c r="K147" s="29" t="str">
        <f t="shared" si="85"/>
        <v>-</v>
      </c>
      <c r="L147" s="29" t="str">
        <f t="shared" si="86"/>
        <v>-</v>
      </c>
      <c r="M147" s="29" t="str">
        <f t="shared" si="87"/>
        <v>-</v>
      </c>
      <c r="N147" s="29" t="str">
        <f t="shared" si="88"/>
        <v>-</v>
      </c>
      <c r="O147" s="29" t="str">
        <f t="shared" si="89"/>
        <v>-</v>
      </c>
      <c r="P147" s="2">
        <f>Замеры!R144</f>
        <v>0</v>
      </c>
      <c r="S147" s="2">
        <f>Замеры!S144</f>
        <v>0</v>
      </c>
      <c r="T147" s="2" t="s">
        <v>72</v>
      </c>
      <c r="U147" s="2" t="b">
        <f t="shared" si="90"/>
        <v>0</v>
      </c>
      <c r="V147" s="2" t="b">
        <f t="shared" si="91"/>
        <v>0</v>
      </c>
      <c r="W147" s="2" t="b">
        <f t="shared" si="92"/>
        <v>0</v>
      </c>
      <c r="Y147" s="2">
        <f t="shared" ca="1" si="93"/>
        <v>25</v>
      </c>
      <c r="Z147" s="2">
        <f t="shared" ca="1" si="93"/>
        <v>40</v>
      </c>
      <c r="AA147" s="2">
        <f t="shared" ca="1" si="93"/>
        <v>44</v>
      </c>
      <c r="AB147" s="5">
        <f t="shared" ca="1" si="94"/>
        <v>511</v>
      </c>
      <c r="AC147" s="5">
        <f t="shared" ca="1" si="95"/>
        <v>552</v>
      </c>
      <c r="AD147" s="5">
        <f t="shared" ca="1" si="96"/>
        <v>508</v>
      </c>
      <c r="AE147" s="5">
        <f t="shared" ca="1" si="97"/>
        <v>501</v>
      </c>
      <c r="AF147" s="5">
        <f t="shared" ca="1" si="98"/>
        <v>574</v>
      </c>
      <c r="AG147" s="5">
        <f t="shared" ca="1" si="99"/>
        <v>506</v>
      </c>
      <c r="AH147" s="5">
        <f t="shared" ca="1" si="100"/>
        <v>484</v>
      </c>
      <c r="AI147" s="5">
        <f t="shared" ca="1" si="101"/>
        <v>498</v>
      </c>
      <c r="AJ147" s="5">
        <f t="shared" ca="1" si="102"/>
        <v>523</v>
      </c>
      <c r="AK147" s="5">
        <f t="shared" ca="1" si="103"/>
        <v>522</v>
      </c>
    </row>
    <row r="148" spans="1:37" x14ac:dyDescent="0.3">
      <c r="A148" s="35">
        <f>IF(Замеры!B145=0, " ", Замеры!B145)</f>
        <v>142</v>
      </c>
      <c r="B148" s="45" t="str">
        <f>Замеры!G145</f>
        <v xml:space="preserve">Группа от QF </v>
      </c>
      <c r="C148" s="45" t="str">
        <f>IF(Замеры!O145=0, " ", Замеры!O145)</f>
        <v xml:space="preserve"> </v>
      </c>
      <c r="D148" s="69" t="str">
        <f t="shared" si="104"/>
        <v xml:space="preserve"> </v>
      </c>
      <c r="E148" s="69" t="str">
        <f t="shared" si="105"/>
        <v xml:space="preserve"> </v>
      </c>
      <c r="F148" s="29" t="str">
        <f t="shared" si="80"/>
        <v>-</v>
      </c>
      <c r="G148" s="29" t="str">
        <f t="shared" si="81"/>
        <v>-</v>
      </c>
      <c r="H148" s="29" t="str">
        <f t="shared" si="82"/>
        <v>-</v>
      </c>
      <c r="I148" s="29" t="str">
        <f t="shared" si="83"/>
        <v>-</v>
      </c>
      <c r="J148" s="46" t="str">
        <f t="shared" si="84"/>
        <v>-</v>
      </c>
      <c r="K148" s="29" t="str">
        <f t="shared" si="85"/>
        <v>-</v>
      </c>
      <c r="L148" s="29" t="str">
        <f t="shared" si="86"/>
        <v>-</v>
      </c>
      <c r="M148" s="29" t="str">
        <f t="shared" si="87"/>
        <v>-</v>
      </c>
      <c r="N148" s="29" t="str">
        <f t="shared" si="88"/>
        <v>-</v>
      </c>
      <c r="O148" s="29" t="str">
        <f t="shared" si="89"/>
        <v>-</v>
      </c>
      <c r="P148" s="2">
        <f>Замеры!R145</f>
        <v>0</v>
      </c>
      <c r="S148" s="2">
        <f>Замеры!S145</f>
        <v>0</v>
      </c>
      <c r="T148" s="2" t="s">
        <v>72</v>
      </c>
      <c r="U148" s="2" t="b">
        <f t="shared" si="90"/>
        <v>0</v>
      </c>
      <c r="V148" s="2" t="b">
        <f t="shared" si="91"/>
        <v>0</v>
      </c>
      <c r="W148" s="2" t="b">
        <f t="shared" si="92"/>
        <v>0</v>
      </c>
      <c r="Y148" s="2">
        <f t="shared" ca="1" si="93"/>
        <v>23</v>
      </c>
      <c r="Z148" s="2">
        <f t="shared" ca="1" si="93"/>
        <v>34</v>
      </c>
      <c r="AA148" s="2">
        <f t="shared" ca="1" si="93"/>
        <v>49</v>
      </c>
      <c r="AB148" s="5">
        <f t="shared" ca="1" si="94"/>
        <v>497</v>
      </c>
      <c r="AC148" s="5">
        <f t="shared" ca="1" si="95"/>
        <v>554</v>
      </c>
      <c r="AD148" s="5">
        <f t="shared" ca="1" si="96"/>
        <v>544</v>
      </c>
      <c r="AE148" s="5">
        <f t="shared" ca="1" si="97"/>
        <v>547</v>
      </c>
      <c r="AF148" s="5">
        <f t="shared" ca="1" si="98"/>
        <v>632</v>
      </c>
      <c r="AG148" s="5">
        <f t="shared" ca="1" si="99"/>
        <v>633</v>
      </c>
      <c r="AH148" s="5">
        <f t="shared" ca="1" si="100"/>
        <v>572</v>
      </c>
      <c r="AI148" s="5">
        <f t="shared" ca="1" si="101"/>
        <v>634</v>
      </c>
      <c r="AJ148" s="5">
        <f t="shared" ca="1" si="102"/>
        <v>535</v>
      </c>
      <c r="AK148" s="5">
        <f t="shared" ca="1" si="103"/>
        <v>518</v>
      </c>
    </row>
    <row r="149" spans="1:37" x14ac:dyDescent="0.3">
      <c r="A149" s="35">
        <f>IF(Замеры!B146=0, " ", Замеры!B146)</f>
        <v>143</v>
      </c>
      <c r="B149" s="45" t="str">
        <f>Замеры!G146</f>
        <v xml:space="preserve">Группа от QF </v>
      </c>
      <c r="C149" s="45" t="str">
        <f>IF(Замеры!O146=0, " ", Замеры!O146)</f>
        <v xml:space="preserve"> </v>
      </c>
      <c r="D149" s="69" t="str">
        <f t="shared" si="104"/>
        <v xml:space="preserve"> </v>
      </c>
      <c r="E149" s="69" t="str">
        <f t="shared" si="105"/>
        <v xml:space="preserve"> </v>
      </c>
      <c r="F149" s="29" t="str">
        <f t="shared" si="80"/>
        <v>-</v>
      </c>
      <c r="G149" s="29" t="str">
        <f t="shared" si="81"/>
        <v>-</v>
      </c>
      <c r="H149" s="29" t="str">
        <f t="shared" si="82"/>
        <v>-</v>
      </c>
      <c r="I149" s="29" t="str">
        <f t="shared" si="83"/>
        <v>-</v>
      </c>
      <c r="J149" s="46" t="str">
        <f t="shared" si="84"/>
        <v>-</v>
      </c>
      <c r="K149" s="29" t="str">
        <f t="shared" si="85"/>
        <v>-</v>
      </c>
      <c r="L149" s="29" t="str">
        <f t="shared" si="86"/>
        <v>-</v>
      </c>
      <c r="M149" s="29" t="str">
        <f t="shared" si="87"/>
        <v>-</v>
      </c>
      <c r="N149" s="29" t="str">
        <f t="shared" si="88"/>
        <v>-</v>
      </c>
      <c r="O149" s="29" t="str">
        <f t="shared" si="89"/>
        <v>-</v>
      </c>
      <c r="P149" s="2">
        <f>Замеры!R146</f>
        <v>0</v>
      </c>
      <c r="S149" s="2">
        <f>Замеры!S146</f>
        <v>0</v>
      </c>
      <c r="T149" s="2" t="s">
        <v>72</v>
      </c>
      <c r="U149" s="2" t="b">
        <f t="shared" si="90"/>
        <v>0</v>
      </c>
      <c r="V149" s="2" t="b">
        <f t="shared" si="91"/>
        <v>0</v>
      </c>
      <c r="W149" s="2" t="b">
        <f t="shared" si="92"/>
        <v>0</v>
      </c>
      <c r="Y149" s="2">
        <f t="shared" ca="1" si="93"/>
        <v>32</v>
      </c>
      <c r="Z149" s="2">
        <f t="shared" ca="1" si="93"/>
        <v>30</v>
      </c>
      <c r="AA149" s="2">
        <f t="shared" ca="1" si="93"/>
        <v>27</v>
      </c>
      <c r="AB149" s="5">
        <f t="shared" ca="1" si="94"/>
        <v>396</v>
      </c>
      <c r="AC149" s="5">
        <f t="shared" ca="1" si="95"/>
        <v>361</v>
      </c>
      <c r="AD149" s="5">
        <f t="shared" ca="1" si="96"/>
        <v>392</v>
      </c>
      <c r="AE149" s="5">
        <f t="shared" ca="1" si="97"/>
        <v>319</v>
      </c>
      <c r="AF149" s="5">
        <f t="shared" ca="1" si="98"/>
        <v>403</v>
      </c>
      <c r="AG149" s="5">
        <f t="shared" ca="1" si="99"/>
        <v>374</v>
      </c>
      <c r="AH149" s="5">
        <f t="shared" ca="1" si="100"/>
        <v>419</v>
      </c>
      <c r="AI149" s="5">
        <f t="shared" ca="1" si="101"/>
        <v>390</v>
      </c>
      <c r="AJ149" s="5">
        <f t="shared" ca="1" si="102"/>
        <v>391</v>
      </c>
      <c r="AK149" s="5">
        <f t="shared" ca="1" si="103"/>
        <v>308</v>
      </c>
    </row>
    <row r="150" spans="1:37" x14ac:dyDescent="0.3">
      <c r="A150" s="35">
        <f>IF(Замеры!B147=0, " ", Замеры!B147)</f>
        <v>144</v>
      </c>
      <c r="B150" s="45" t="str">
        <f>Замеры!G147</f>
        <v xml:space="preserve">Группа от QF </v>
      </c>
      <c r="C150" s="45" t="str">
        <f>IF(Замеры!O147=0, " ", Замеры!O147)</f>
        <v xml:space="preserve"> </v>
      </c>
      <c r="D150" s="69" t="str">
        <f t="shared" si="104"/>
        <v xml:space="preserve"> </v>
      </c>
      <c r="E150" s="69" t="str">
        <f t="shared" si="105"/>
        <v xml:space="preserve"> </v>
      </c>
      <c r="F150" s="29" t="str">
        <f t="shared" si="80"/>
        <v>-</v>
      </c>
      <c r="G150" s="29" t="str">
        <f t="shared" si="81"/>
        <v>-</v>
      </c>
      <c r="H150" s="29" t="str">
        <f t="shared" si="82"/>
        <v>-</v>
      </c>
      <c r="I150" s="29" t="str">
        <f t="shared" si="83"/>
        <v>-</v>
      </c>
      <c r="J150" s="46" t="str">
        <f t="shared" si="84"/>
        <v>-</v>
      </c>
      <c r="K150" s="29" t="str">
        <f t="shared" si="85"/>
        <v>-</v>
      </c>
      <c r="L150" s="29" t="str">
        <f t="shared" si="86"/>
        <v>-</v>
      </c>
      <c r="M150" s="29" t="str">
        <f t="shared" si="87"/>
        <v>-</v>
      </c>
      <c r="N150" s="29" t="str">
        <f t="shared" si="88"/>
        <v>-</v>
      </c>
      <c r="O150" s="29" t="str">
        <f t="shared" si="89"/>
        <v>-</v>
      </c>
      <c r="P150" s="2">
        <f>Замеры!R147</f>
        <v>0</v>
      </c>
      <c r="S150" s="2">
        <f>Замеры!S147</f>
        <v>0</v>
      </c>
      <c r="T150" s="2" t="s">
        <v>72</v>
      </c>
      <c r="U150" s="2" t="b">
        <f t="shared" si="90"/>
        <v>0</v>
      </c>
      <c r="V150" s="2" t="b">
        <f t="shared" si="91"/>
        <v>0</v>
      </c>
      <c r="W150" s="2" t="b">
        <f t="shared" si="92"/>
        <v>0</v>
      </c>
      <c r="Y150" s="2">
        <f t="shared" ca="1" si="93"/>
        <v>37</v>
      </c>
      <c r="Z150" s="2">
        <f t="shared" ca="1" si="93"/>
        <v>43</v>
      </c>
      <c r="AA150" s="2">
        <f t="shared" ca="1" si="93"/>
        <v>20</v>
      </c>
      <c r="AB150" s="5">
        <f t="shared" ca="1" si="94"/>
        <v>286</v>
      </c>
      <c r="AC150" s="5">
        <f t="shared" ca="1" si="95"/>
        <v>310</v>
      </c>
      <c r="AD150" s="5">
        <f t="shared" ca="1" si="96"/>
        <v>326</v>
      </c>
      <c r="AE150" s="5">
        <f t="shared" ca="1" si="97"/>
        <v>232</v>
      </c>
      <c r="AF150" s="5">
        <f t="shared" ca="1" si="98"/>
        <v>244</v>
      </c>
      <c r="AG150" s="5">
        <f t="shared" ca="1" si="99"/>
        <v>306</v>
      </c>
      <c r="AH150" s="5">
        <f t="shared" ca="1" si="100"/>
        <v>296</v>
      </c>
      <c r="AI150" s="5">
        <f t="shared" ca="1" si="101"/>
        <v>342</v>
      </c>
      <c r="AJ150" s="5">
        <f t="shared" ca="1" si="102"/>
        <v>315</v>
      </c>
      <c r="AK150" s="5">
        <f t="shared" ca="1" si="103"/>
        <v>251</v>
      </c>
    </row>
    <row r="151" spans="1:37" x14ac:dyDescent="0.3">
      <c r="A151" s="35">
        <f>IF(Замеры!B148=0, " ", Замеры!B148)</f>
        <v>145</v>
      </c>
      <c r="B151" s="45" t="str">
        <f>Замеры!G148</f>
        <v xml:space="preserve">Группа от QF </v>
      </c>
      <c r="C151" s="45" t="str">
        <f>IF(Замеры!O148=0, " ", Замеры!O148)</f>
        <v xml:space="preserve"> </v>
      </c>
      <c r="D151" s="69" t="str">
        <f t="shared" si="104"/>
        <v xml:space="preserve"> </v>
      </c>
      <c r="E151" s="69" t="str">
        <f t="shared" si="105"/>
        <v xml:space="preserve"> </v>
      </c>
      <c r="F151" s="29" t="str">
        <f t="shared" si="80"/>
        <v>-</v>
      </c>
      <c r="G151" s="29" t="str">
        <f t="shared" si="81"/>
        <v>-</v>
      </c>
      <c r="H151" s="29" t="str">
        <f t="shared" si="82"/>
        <v>-</v>
      </c>
      <c r="I151" s="29" t="str">
        <f t="shared" si="83"/>
        <v>-</v>
      </c>
      <c r="J151" s="46" t="str">
        <f t="shared" si="84"/>
        <v>-</v>
      </c>
      <c r="K151" s="29" t="str">
        <f t="shared" si="85"/>
        <v>-</v>
      </c>
      <c r="L151" s="29" t="str">
        <f t="shared" si="86"/>
        <v>-</v>
      </c>
      <c r="M151" s="29" t="str">
        <f t="shared" si="87"/>
        <v>-</v>
      </c>
      <c r="N151" s="29" t="str">
        <f t="shared" si="88"/>
        <v>-</v>
      </c>
      <c r="O151" s="29" t="str">
        <f t="shared" si="89"/>
        <v>-</v>
      </c>
      <c r="P151" s="2">
        <f>Замеры!R148</f>
        <v>0</v>
      </c>
      <c r="S151" s="2">
        <f>Замеры!S148</f>
        <v>0</v>
      </c>
      <c r="T151" s="2" t="s">
        <v>72</v>
      </c>
      <c r="U151" s="2" t="b">
        <f t="shared" si="90"/>
        <v>0</v>
      </c>
      <c r="V151" s="2" t="b">
        <f t="shared" si="91"/>
        <v>0</v>
      </c>
      <c r="W151" s="2" t="b">
        <f t="shared" si="92"/>
        <v>0</v>
      </c>
      <c r="Y151" s="2">
        <f t="shared" ca="1" si="93"/>
        <v>29</v>
      </c>
      <c r="Z151" s="2">
        <f t="shared" ca="1" si="93"/>
        <v>25</v>
      </c>
      <c r="AA151" s="2">
        <f t="shared" ca="1" si="93"/>
        <v>28</v>
      </c>
      <c r="AB151" s="5">
        <f t="shared" ca="1" si="94"/>
        <v>348</v>
      </c>
      <c r="AC151" s="5">
        <f t="shared" ca="1" si="95"/>
        <v>343</v>
      </c>
      <c r="AD151" s="5">
        <f t="shared" ca="1" si="96"/>
        <v>314</v>
      </c>
      <c r="AE151" s="5">
        <f t="shared" ca="1" si="97"/>
        <v>368</v>
      </c>
      <c r="AF151" s="5">
        <f t="shared" ca="1" si="98"/>
        <v>385</v>
      </c>
      <c r="AG151" s="5">
        <f t="shared" ca="1" si="99"/>
        <v>300</v>
      </c>
      <c r="AH151" s="5">
        <f t="shared" ca="1" si="100"/>
        <v>330</v>
      </c>
      <c r="AI151" s="5">
        <f t="shared" ca="1" si="101"/>
        <v>429</v>
      </c>
      <c r="AJ151" s="5">
        <f t="shared" ca="1" si="102"/>
        <v>320</v>
      </c>
      <c r="AK151" s="5">
        <f t="shared" ca="1" si="103"/>
        <v>368</v>
      </c>
    </row>
    <row r="152" spans="1:37" x14ac:dyDescent="0.3">
      <c r="A152" s="35">
        <f>IF(Замеры!B149=0, " ", Замеры!B149)</f>
        <v>146</v>
      </c>
      <c r="B152" s="45" t="str">
        <f>Замеры!G149</f>
        <v xml:space="preserve">Группа от QF </v>
      </c>
      <c r="C152" s="45" t="str">
        <f>IF(Замеры!O149=0, " ", Замеры!O149)</f>
        <v xml:space="preserve"> </v>
      </c>
      <c r="D152" s="69" t="str">
        <f t="shared" si="104"/>
        <v xml:space="preserve"> </v>
      </c>
      <c r="E152" s="69" t="str">
        <f t="shared" si="105"/>
        <v xml:space="preserve"> </v>
      </c>
      <c r="F152" s="29" t="str">
        <f t="shared" si="80"/>
        <v>-</v>
      </c>
      <c r="G152" s="29" t="str">
        <f t="shared" si="81"/>
        <v>-</v>
      </c>
      <c r="H152" s="29" t="str">
        <f t="shared" si="82"/>
        <v>-</v>
      </c>
      <c r="I152" s="29" t="str">
        <f t="shared" si="83"/>
        <v>-</v>
      </c>
      <c r="J152" s="46" t="str">
        <f t="shared" si="84"/>
        <v>-</v>
      </c>
      <c r="K152" s="29" t="str">
        <f t="shared" si="85"/>
        <v>-</v>
      </c>
      <c r="L152" s="29" t="str">
        <f t="shared" si="86"/>
        <v>-</v>
      </c>
      <c r="M152" s="29" t="str">
        <f t="shared" si="87"/>
        <v>-</v>
      </c>
      <c r="N152" s="29" t="str">
        <f t="shared" si="88"/>
        <v>-</v>
      </c>
      <c r="O152" s="29" t="str">
        <f t="shared" si="89"/>
        <v>-</v>
      </c>
      <c r="P152" s="2">
        <f>Замеры!R149</f>
        <v>0</v>
      </c>
      <c r="S152" s="2">
        <f>Замеры!S149</f>
        <v>0</v>
      </c>
      <c r="T152" s="2" t="s">
        <v>72</v>
      </c>
      <c r="U152" s="2" t="b">
        <f t="shared" si="90"/>
        <v>0</v>
      </c>
      <c r="V152" s="2" t="b">
        <f t="shared" si="91"/>
        <v>0</v>
      </c>
      <c r="W152" s="2" t="b">
        <f t="shared" si="92"/>
        <v>0</v>
      </c>
      <c r="Y152" s="2">
        <f t="shared" ca="1" si="93"/>
        <v>46</v>
      </c>
      <c r="Z152" s="2">
        <f t="shared" ca="1" si="93"/>
        <v>29</v>
      </c>
      <c r="AA152" s="2">
        <f t="shared" ca="1" si="93"/>
        <v>35</v>
      </c>
      <c r="AB152" s="5">
        <f t="shared" ca="1" si="94"/>
        <v>378</v>
      </c>
      <c r="AC152" s="5">
        <f t="shared" ca="1" si="95"/>
        <v>479</v>
      </c>
      <c r="AD152" s="5">
        <f t="shared" ca="1" si="96"/>
        <v>360</v>
      </c>
      <c r="AE152" s="5">
        <f t="shared" ca="1" si="97"/>
        <v>454</v>
      </c>
      <c r="AF152" s="5">
        <f t="shared" ca="1" si="98"/>
        <v>477</v>
      </c>
      <c r="AG152" s="5">
        <f t="shared" ca="1" si="99"/>
        <v>367</v>
      </c>
      <c r="AH152" s="5">
        <f t="shared" ca="1" si="100"/>
        <v>493</v>
      </c>
      <c r="AI152" s="5">
        <f t="shared" ca="1" si="101"/>
        <v>373</v>
      </c>
      <c r="AJ152" s="5">
        <f t="shared" ca="1" si="102"/>
        <v>359</v>
      </c>
      <c r="AK152" s="5">
        <f t="shared" ca="1" si="103"/>
        <v>422</v>
      </c>
    </row>
    <row r="153" spans="1:37" x14ac:dyDescent="0.3">
      <c r="A153" s="35">
        <f>IF(Замеры!B150=0, " ", Замеры!B150)</f>
        <v>147</v>
      </c>
      <c r="B153" s="45" t="str">
        <f>Замеры!G150</f>
        <v xml:space="preserve">Группа от QF </v>
      </c>
      <c r="C153" s="45" t="str">
        <f>IF(Замеры!O150=0, " ", Замеры!O150)</f>
        <v xml:space="preserve"> </v>
      </c>
      <c r="D153" s="69" t="str">
        <f t="shared" si="104"/>
        <v xml:space="preserve"> </v>
      </c>
      <c r="E153" s="69" t="str">
        <f t="shared" si="105"/>
        <v xml:space="preserve"> </v>
      </c>
      <c r="F153" s="29" t="str">
        <f t="shared" si="80"/>
        <v>-</v>
      </c>
      <c r="G153" s="29" t="str">
        <f t="shared" si="81"/>
        <v>-</v>
      </c>
      <c r="H153" s="29" t="str">
        <f t="shared" si="82"/>
        <v>-</v>
      </c>
      <c r="I153" s="29" t="str">
        <f t="shared" si="83"/>
        <v>-</v>
      </c>
      <c r="J153" s="46" t="str">
        <f t="shared" si="84"/>
        <v>-</v>
      </c>
      <c r="K153" s="29" t="str">
        <f t="shared" si="85"/>
        <v>-</v>
      </c>
      <c r="L153" s="29" t="str">
        <f t="shared" si="86"/>
        <v>-</v>
      </c>
      <c r="M153" s="29" t="str">
        <f t="shared" si="87"/>
        <v>-</v>
      </c>
      <c r="N153" s="29" t="str">
        <f t="shared" si="88"/>
        <v>-</v>
      </c>
      <c r="O153" s="29" t="str">
        <f t="shared" si="89"/>
        <v>-</v>
      </c>
      <c r="P153" s="2">
        <f>Замеры!R150</f>
        <v>0</v>
      </c>
      <c r="S153" s="2">
        <f>Замеры!S150</f>
        <v>0</v>
      </c>
      <c r="T153" s="2" t="s">
        <v>72</v>
      </c>
      <c r="U153" s="2" t="b">
        <f t="shared" si="90"/>
        <v>0</v>
      </c>
      <c r="V153" s="2" t="b">
        <f t="shared" si="91"/>
        <v>0</v>
      </c>
      <c r="W153" s="2" t="b">
        <f t="shared" si="92"/>
        <v>0</v>
      </c>
      <c r="Y153" s="2">
        <f t="shared" ca="1" si="93"/>
        <v>26</v>
      </c>
      <c r="Z153" s="2">
        <f t="shared" ca="1" si="93"/>
        <v>26</v>
      </c>
      <c r="AA153" s="2">
        <f t="shared" ca="1" si="93"/>
        <v>47</v>
      </c>
      <c r="AB153" s="5">
        <f t="shared" ca="1" si="94"/>
        <v>519</v>
      </c>
      <c r="AC153" s="5">
        <f t="shared" ca="1" si="95"/>
        <v>512</v>
      </c>
      <c r="AD153" s="5">
        <f t="shared" ca="1" si="96"/>
        <v>534</v>
      </c>
      <c r="AE153" s="5">
        <f t="shared" ca="1" si="97"/>
        <v>496</v>
      </c>
      <c r="AF153" s="5">
        <f t="shared" ca="1" si="98"/>
        <v>503</v>
      </c>
      <c r="AG153" s="5">
        <f t="shared" ca="1" si="99"/>
        <v>551</v>
      </c>
      <c r="AH153" s="5">
        <f t="shared" ca="1" si="100"/>
        <v>538</v>
      </c>
      <c r="AI153" s="5">
        <f t="shared" ca="1" si="101"/>
        <v>581</v>
      </c>
      <c r="AJ153" s="5">
        <f t="shared" ca="1" si="102"/>
        <v>495</v>
      </c>
      <c r="AK153" s="5">
        <f t="shared" ca="1" si="103"/>
        <v>519</v>
      </c>
    </row>
    <row r="154" spans="1:37" x14ac:dyDescent="0.3">
      <c r="A154" s="35">
        <f>IF(Замеры!B151=0, " ", Замеры!B151)</f>
        <v>148</v>
      </c>
      <c r="B154" s="45" t="str">
        <f>Замеры!G151</f>
        <v xml:space="preserve">Группа от QF </v>
      </c>
      <c r="C154" s="45" t="str">
        <f>IF(Замеры!O151=0, " ", Замеры!O151)</f>
        <v xml:space="preserve"> </v>
      </c>
      <c r="D154" s="69" t="str">
        <f t="shared" si="104"/>
        <v xml:space="preserve"> </v>
      </c>
      <c r="E154" s="69" t="str">
        <f t="shared" si="105"/>
        <v xml:space="preserve"> </v>
      </c>
      <c r="F154" s="29" t="str">
        <f t="shared" si="80"/>
        <v>-</v>
      </c>
      <c r="G154" s="29" t="str">
        <f t="shared" si="81"/>
        <v>-</v>
      </c>
      <c r="H154" s="29" t="str">
        <f t="shared" si="82"/>
        <v>-</v>
      </c>
      <c r="I154" s="29" t="str">
        <f t="shared" si="83"/>
        <v>-</v>
      </c>
      <c r="J154" s="46" t="str">
        <f t="shared" si="84"/>
        <v>-</v>
      </c>
      <c r="K154" s="29" t="str">
        <f t="shared" si="85"/>
        <v>-</v>
      </c>
      <c r="L154" s="29" t="str">
        <f t="shared" si="86"/>
        <v>-</v>
      </c>
      <c r="M154" s="29" t="str">
        <f t="shared" si="87"/>
        <v>-</v>
      </c>
      <c r="N154" s="29" t="str">
        <f t="shared" si="88"/>
        <v>-</v>
      </c>
      <c r="O154" s="29" t="str">
        <f t="shared" si="89"/>
        <v>-</v>
      </c>
      <c r="P154" s="2">
        <f>Замеры!R151</f>
        <v>0</v>
      </c>
      <c r="S154" s="2">
        <f>Замеры!S151</f>
        <v>0</v>
      </c>
      <c r="T154" s="2" t="s">
        <v>72</v>
      </c>
      <c r="U154" s="2" t="b">
        <f t="shared" si="90"/>
        <v>0</v>
      </c>
      <c r="V154" s="2" t="b">
        <f t="shared" si="91"/>
        <v>0</v>
      </c>
      <c r="W154" s="2" t="b">
        <f t="shared" si="92"/>
        <v>0</v>
      </c>
      <c r="Y154" s="2">
        <f t="shared" ca="1" si="93"/>
        <v>27</v>
      </c>
      <c r="Z154" s="2">
        <f t="shared" ca="1" si="93"/>
        <v>42</v>
      </c>
      <c r="AA154" s="2">
        <f t="shared" ca="1" si="93"/>
        <v>40</v>
      </c>
      <c r="AB154" s="5">
        <f t="shared" ca="1" si="94"/>
        <v>406</v>
      </c>
      <c r="AC154" s="5">
        <f t="shared" ca="1" si="95"/>
        <v>498</v>
      </c>
      <c r="AD154" s="5">
        <f t="shared" ca="1" si="96"/>
        <v>448</v>
      </c>
      <c r="AE154" s="5">
        <f t="shared" ca="1" si="97"/>
        <v>449</v>
      </c>
      <c r="AF154" s="5">
        <f t="shared" ca="1" si="98"/>
        <v>413</v>
      </c>
      <c r="AG154" s="5">
        <f t="shared" ca="1" si="99"/>
        <v>482</v>
      </c>
      <c r="AH154" s="5">
        <f t="shared" ca="1" si="100"/>
        <v>475</v>
      </c>
      <c r="AI154" s="5">
        <f t="shared" ca="1" si="101"/>
        <v>427</v>
      </c>
      <c r="AJ154" s="5">
        <f t="shared" ca="1" si="102"/>
        <v>524</v>
      </c>
      <c r="AK154" s="5">
        <f t="shared" ca="1" si="103"/>
        <v>446</v>
      </c>
    </row>
    <row r="155" spans="1:37" x14ac:dyDescent="0.3">
      <c r="A155" s="35">
        <f>IF(Замеры!B152=0, " ", Замеры!B152)</f>
        <v>149</v>
      </c>
      <c r="B155" s="45" t="str">
        <f>Замеры!G152</f>
        <v xml:space="preserve">Группа от QF </v>
      </c>
      <c r="C155" s="45" t="str">
        <f>IF(Замеры!O152=0, " ", Замеры!O152)</f>
        <v xml:space="preserve"> </v>
      </c>
      <c r="D155" s="69" t="str">
        <f t="shared" si="104"/>
        <v xml:space="preserve"> </v>
      </c>
      <c r="E155" s="69" t="str">
        <f t="shared" si="105"/>
        <v xml:space="preserve"> </v>
      </c>
      <c r="F155" s="29" t="str">
        <f t="shared" si="80"/>
        <v>-</v>
      </c>
      <c r="G155" s="29" t="str">
        <f t="shared" si="81"/>
        <v>-</v>
      </c>
      <c r="H155" s="29" t="str">
        <f t="shared" si="82"/>
        <v>-</v>
      </c>
      <c r="I155" s="29" t="str">
        <f t="shared" si="83"/>
        <v>-</v>
      </c>
      <c r="J155" s="46" t="str">
        <f t="shared" si="84"/>
        <v>-</v>
      </c>
      <c r="K155" s="29" t="str">
        <f t="shared" si="85"/>
        <v>-</v>
      </c>
      <c r="L155" s="29" t="str">
        <f t="shared" si="86"/>
        <v>-</v>
      </c>
      <c r="M155" s="29" t="str">
        <f t="shared" si="87"/>
        <v>-</v>
      </c>
      <c r="N155" s="29" t="str">
        <f t="shared" si="88"/>
        <v>-</v>
      </c>
      <c r="O155" s="29" t="str">
        <f t="shared" si="89"/>
        <v>-</v>
      </c>
      <c r="P155" s="2">
        <f>Замеры!R152</f>
        <v>0</v>
      </c>
      <c r="S155" s="2">
        <f>Замеры!S152</f>
        <v>0</v>
      </c>
      <c r="T155" s="2" t="s">
        <v>72</v>
      </c>
      <c r="U155" s="2" t="b">
        <f t="shared" si="90"/>
        <v>0</v>
      </c>
      <c r="V155" s="2" t="b">
        <f t="shared" si="91"/>
        <v>0</v>
      </c>
      <c r="W155" s="2" t="b">
        <f t="shared" si="92"/>
        <v>0</v>
      </c>
      <c r="Y155" s="2">
        <f t="shared" ca="1" si="93"/>
        <v>25</v>
      </c>
      <c r="Z155" s="2">
        <f t="shared" ca="1" si="93"/>
        <v>49</v>
      </c>
      <c r="AA155" s="2">
        <f t="shared" ca="1" si="93"/>
        <v>23</v>
      </c>
      <c r="AB155" s="5">
        <f t="shared" ca="1" si="94"/>
        <v>262</v>
      </c>
      <c r="AC155" s="5">
        <f t="shared" ca="1" si="95"/>
        <v>323</v>
      </c>
      <c r="AD155" s="5">
        <f t="shared" ca="1" si="96"/>
        <v>272</v>
      </c>
      <c r="AE155" s="5">
        <f t="shared" ca="1" si="97"/>
        <v>355</v>
      </c>
      <c r="AF155" s="5">
        <f t="shared" ca="1" si="98"/>
        <v>353</v>
      </c>
      <c r="AG155" s="5">
        <f t="shared" ca="1" si="99"/>
        <v>284</v>
      </c>
      <c r="AH155" s="5">
        <f t="shared" ca="1" si="100"/>
        <v>272</v>
      </c>
      <c r="AI155" s="5">
        <f t="shared" ca="1" si="101"/>
        <v>326</v>
      </c>
      <c r="AJ155" s="5">
        <f t="shared" ca="1" si="102"/>
        <v>242</v>
      </c>
      <c r="AK155" s="5">
        <f t="shared" ca="1" si="103"/>
        <v>301</v>
      </c>
    </row>
    <row r="156" spans="1:37" x14ac:dyDescent="0.3">
      <c r="A156" s="35">
        <f>IF(Замеры!B153=0, " ", Замеры!B153)</f>
        <v>150</v>
      </c>
      <c r="B156" s="45" t="str">
        <f>Замеры!G153</f>
        <v xml:space="preserve">Группа от QF </v>
      </c>
      <c r="C156" s="45" t="str">
        <f>IF(Замеры!O153=0, " ", Замеры!O153)</f>
        <v xml:space="preserve"> </v>
      </c>
      <c r="D156" s="69" t="str">
        <f t="shared" si="104"/>
        <v xml:space="preserve"> </v>
      </c>
      <c r="E156" s="69" t="str">
        <f t="shared" si="105"/>
        <v xml:space="preserve"> </v>
      </c>
      <c r="F156" s="29" t="str">
        <f t="shared" si="80"/>
        <v>-</v>
      </c>
      <c r="G156" s="29" t="str">
        <f t="shared" si="81"/>
        <v>-</v>
      </c>
      <c r="H156" s="29" t="str">
        <f t="shared" si="82"/>
        <v>-</v>
      </c>
      <c r="I156" s="29" t="str">
        <f t="shared" si="83"/>
        <v>-</v>
      </c>
      <c r="J156" s="46" t="str">
        <f t="shared" si="84"/>
        <v>-</v>
      </c>
      <c r="K156" s="29" t="str">
        <f t="shared" si="85"/>
        <v>-</v>
      </c>
      <c r="L156" s="29" t="str">
        <f t="shared" si="86"/>
        <v>-</v>
      </c>
      <c r="M156" s="29" t="str">
        <f t="shared" si="87"/>
        <v>-</v>
      </c>
      <c r="N156" s="29" t="str">
        <f t="shared" si="88"/>
        <v>-</v>
      </c>
      <c r="O156" s="29" t="str">
        <f t="shared" si="89"/>
        <v>-</v>
      </c>
      <c r="P156" s="2">
        <f>Замеры!R153</f>
        <v>0</v>
      </c>
      <c r="S156" s="2">
        <f>Замеры!S153</f>
        <v>0</v>
      </c>
      <c r="T156" s="2" t="s">
        <v>72</v>
      </c>
      <c r="U156" s="2" t="b">
        <f t="shared" si="90"/>
        <v>0</v>
      </c>
      <c r="V156" s="2" t="b">
        <f t="shared" si="91"/>
        <v>0</v>
      </c>
      <c r="W156" s="2" t="b">
        <f t="shared" si="92"/>
        <v>0</v>
      </c>
      <c r="Y156" s="2">
        <f t="shared" ca="1" si="93"/>
        <v>33</v>
      </c>
      <c r="Z156" s="2">
        <f t="shared" ca="1" si="93"/>
        <v>24</v>
      </c>
      <c r="AA156" s="2">
        <f t="shared" ca="1" si="93"/>
        <v>38</v>
      </c>
      <c r="AB156" s="5">
        <f t="shared" ca="1" si="94"/>
        <v>399</v>
      </c>
      <c r="AC156" s="5">
        <f t="shared" ca="1" si="95"/>
        <v>439</v>
      </c>
      <c r="AD156" s="5">
        <f t="shared" ca="1" si="96"/>
        <v>450</v>
      </c>
      <c r="AE156" s="5">
        <f t="shared" ca="1" si="97"/>
        <v>458</v>
      </c>
      <c r="AF156" s="5">
        <f t="shared" ca="1" si="98"/>
        <v>491</v>
      </c>
      <c r="AG156" s="5">
        <f t="shared" ca="1" si="99"/>
        <v>510</v>
      </c>
      <c r="AH156" s="5">
        <f t="shared" ca="1" si="100"/>
        <v>517</v>
      </c>
      <c r="AI156" s="5">
        <f t="shared" ca="1" si="101"/>
        <v>428</v>
      </c>
      <c r="AJ156" s="5">
        <f t="shared" ca="1" si="102"/>
        <v>404</v>
      </c>
      <c r="AK156" s="5">
        <f t="shared" ca="1" si="103"/>
        <v>430</v>
      </c>
    </row>
    <row r="157" spans="1:37" x14ac:dyDescent="0.3">
      <c r="A157" s="35">
        <f>IF(Замеры!B154=0, " ", Замеры!B154)</f>
        <v>151</v>
      </c>
      <c r="B157" s="45" t="str">
        <f>Замеры!G154</f>
        <v xml:space="preserve">Группа от QF </v>
      </c>
      <c r="C157" s="45" t="str">
        <f>IF(Замеры!O154=0, " ", Замеры!O154)</f>
        <v xml:space="preserve"> </v>
      </c>
      <c r="D157" s="69" t="str">
        <f t="shared" si="104"/>
        <v xml:space="preserve"> </v>
      </c>
      <c r="E157" s="69" t="str">
        <f t="shared" si="105"/>
        <v xml:space="preserve"> </v>
      </c>
      <c r="F157" s="29" t="str">
        <f t="shared" si="80"/>
        <v>-</v>
      </c>
      <c r="G157" s="29" t="str">
        <f t="shared" si="81"/>
        <v>-</v>
      </c>
      <c r="H157" s="29" t="str">
        <f t="shared" si="82"/>
        <v>-</v>
      </c>
      <c r="I157" s="29" t="str">
        <f t="shared" si="83"/>
        <v>-</v>
      </c>
      <c r="J157" s="46" t="str">
        <f t="shared" si="84"/>
        <v>-</v>
      </c>
      <c r="K157" s="29" t="str">
        <f t="shared" si="85"/>
        <v>-</v>
      </c>
      <c r="L157" s="29" t="str">
        <f t="shared" si="86"/>
        <v>-</v>
      </c>
      <c r="M157" s="29" t="str">
        <f t="shared" si="87"/>
        <v>-</v>
      </c>
      <c r="N157" s="29" t="str">
        <f t="shared" si="88"/>
        <v>-</v>
      </c>
      <c r="O157" s="29" t="str">
        <f t="shared" si="89"/>
        <v>-</v>
      </c>
      <c r="P157" s="2">
        <f>Замеры!R154</f>
        <v>0</v>
      </c>
      <c r="S157" s="2">
        <f>Замеры!S154</f>
        <v>0</v>
      </c>
      <c r="T157" s="2" t="s">
        <v>72</v>
      </c>
      <c r="U157" s="2" t="b">
        <f t="shared" si="90"/>
        <v>0</v>
      </c>
      <c r="V157" s="2" t="b">
        <f t="shared" si="91"/>
        <v>0</v>
      </c>
      <c r="W157" s="2" t="b">
        <f t="shared" si="92"/>
        <v>0</v>
      </c>
      <c r="Y157" s="2">
        <f t="shared" ca="1" si="93"/>
        <v>32</v>
      </c>
      <c r="Z157" s="2">
        <f t="shared" ca="1" si="93"/>
        <v>22</v>
      </c>
      <c r="AA157" s="2">
        <f t="shared" ca="1" si="93"/>
        <v>50</v>
      </c>
      <c r="AB157" s="5">
        <f t="shared" ca="1" si="94"/>
        <v>592</v>
      </c>
      <c r="AC157" s="5">
        <f t="shared" ca="1" si="95"/>
        <v>547</v>
      </c>
      <c r="AD157" s="5">
        <f t="shared" ca="1" si="96"/>
        <v>598</v>
      </c>
      <c r="AE157" s="5">
        <f t="shared" ca="1" si="97"/>
        <v>616</v>
      </c>
      <c r="AF157" s="5">
        <f t="shared" ca="1" si="98"/>
        <v>626</v>
      </c>
      <c r="AG157" s="5">
        <f t="shared" ca="1" si="99"/>
        <v>592</v>
      </c>
      <c r="AH157" s="5">
        <f t="shared" ca="1" si="100"/>
        <v>543</v>
      </c>
      <c r="AI157" s="5">
        <f t="shared" ca="1" si="101"/>
        <v>538</v>
      </c>
      <c r="AJ157" s="5">
        <f t="shared" ca="1" si="102"/>
        <v>580</v>
      </c>
      <c r="AK157" s="5">
        <f t="shared" ca="1" si="103"/>
        <v>551</v>
      </c>
    </row>
    <row r="158" spans="1:37" x14ac:dyDescent="0.3">
      <c r="A158" s="35">
        <f>IF(Замеры!B155=0, " ", Замеры!B155)</f>
        <v>152</v>
      </c>
      <c r="B158" s="45" t="str">
        <f>Замеры!G155</f>
        <v xml:space="preserve">Группа от QF </v>
      </c>
      <c r="C158" s="45" t="str">
        <f>IF(Замеры!O155=0, " ", Замеры!O155)</f>
        <v xml:space="preserve"> </v>
      </c>
      <c r="D158" s="69" t="str">
        <f t="shared" si="104"/>
        <v xml:space="preserve"> </v>
      </c>
      <c r="E158" s="69" t="str">
        <f t="shared" si="105"/>
        <v xml:space="preserve"> </v>
      </c>
      <c r="F158" s="29" t="str">
        <f t="shared" si="80"/>
        <v>-</v>
      </c>
      <c r="G158" s="29" t="str">
        <f t="shared" si="81"/>
        <v>-</v>
      </c>
      <c r="H158" s="29" t="str">
        <f t="shared" si="82"/>
        <v>-</v>
      </c>
      <c r="I158" s="29" t="str">
        <f t="shared" si="83"/>
        <v>-</v>
      </c>
      <c r="J158" s="46" t="str">
        <f t="shared" si="84"/>
        <v>-</v>
      </c>
      <c r="K158" s="29" t="str">
        <f t="shared" si="85"/>
        <v>-</v>
      </c>
      <c r="L158" s="29" t="str">
        <f t="shared" si="86"/>
        <v>-</v>
      </c>
      <c r="M158" s="29" t="str">
        <f t="shared" si="87"/>
        <v>-</v>
      </c>
      <c r="N158" s="29" t="str">
        <f t="shared" si="88"/>
        <v>-</v>
      </c>
      <c r="O158" s="29" t="str">
        <f t="shared" si="89"/>
        <v>-</v>
      </c>
      <c r="P158" s="2">
        <f>Замеры!R155</f>
        <v>0</v>
      </c>
      <c r="S158" s="2">
        <f>Замеры!S155</f>
        <v>0</v>
      </c>
      <c r="T158" s="2" t="s">
        <v>72</v>
      </c>
      <c r="U158" s="2" t="b">
        <f t="shared" si="90"/>
        <v>0</v>
      </c>
      <c r="V158" s="2" t="b">
        <f t="shared" si="91"/>
        <v>0</v>
      </c>
      <c r="W158" s="2" t="b">
        <f t="shared" si="92"/>
        <v>0</v>
      </c>
      <c r="Y158" s="2">
        <f t="shared" ca="1" si="93"/>
        <v>22</v>
      </c>
      <c r="Z158" s="2">
        <f t="shared" ca="1" si="93"/>
        <v>27</v>
      </c>
      <c r="AA158" s="2">
        <f t="shared" ca="1" si="93"/>
        <v>36</v>
      </c>
      <c r="AB158" s="5">
        <f t="shared" ca="1" si="94"/>
        <v>510</v>
      </c>
      <c r="AC158" s="5">
        <f t="shared" ca="1" si="95"/>
        <v>470</v>
      </c>
      <c r="AD158" s="5">
        <f t="shared" ca="1" si="96"/>
        <v>366</v>
      </c>
      <c r="AE158" s="5">
        <f t="shared" ca="1" si="97"/>
        <v>439</v>
      </c>
      <c r="AF158" s="5">
        <f t="shared" ca="1" si="98"/>
        <v>457</v>
      </c>
      <c r="AG158" s="5">
        <f t="shared" ca="1" si="99"/>
        <v>430</v>
      </c>
      <c r="AH158" s="5">
        <f t="shared" ca="1" si="100"/>
        <v>420</v>
      </c>
      <c r="AI158" s="5">
        <f t="shared" ca="1" si="101"/>
        <v>391</v>
      </c>
      <c r="AJ158" s="5">
        <f t="shared" ca="1" si="102"/>
        <v>428</v>
      </c>
      <c r="AK158" s="5">
        <f t="shared" ca="1" si="103"/>
        <v>376</v>
      </c>
    </row>
    <row r="159" spans="1:37" x14ac:dyDescent="0.3">
      <c r="A159" s="35">
        <f>IF(Замеры!B156=0, " ", Замеры!B156)</f>
        <v>153</v>
      </c>
      <c r="B159" s="45" t="str">
        <f>Замеры!G156</f>
        <v xml:space="preserve">Группа от QF </v>
      </c>
      <c r="C159" s="45" t="str">
        <f>IF(Замеры!O156=0, " ", Замеры!O156)</f>
        <v xml:space="preserve"> </v>
      </c>
      <c r="D159" s="69" t="str">
        <f t="shared" si="104"/>
        <v xml:space="preserve"> </v>
      </c>
      <c r="E159" s="69" t="str">
        <f t="shared" si="105"/>
        <v xml:space="preserve"> </v>
      </c>
      <c r="F159" s="29" t="str">
        <f t="shared" si="80"/>
        <v>-</v>
      </c>
      <c r="G159" s="29" t="str">
        <f t="shared" si="81"/>
        <v>-</v>
      </c>
      <c r="H159" s="29" t="str">
        <f t="shared" si="82"/>
        <v>-</v>
      </c>
      <c r="I159" s="29" t="str">
        <f t="shared" si="83"/>
        <v>-</v>
      </c>
      <c r="J159" s="46" t="str">
        <f t="shared" si="84"/>
        <v>-</v>
      </c>
      <c r="K159" s="29" t="str">
        <f t="shared" si="85"/>
        <v>-</v>
      </c>
      <c r="L159" s="29" t="str">
        <f t="shared" si="86"/>
        <v>-</v>
      </c>
      <c r="M159" s="29" t="str">
        <f t="shared" si="87"/>
        <v>-</v>
      </c>
      <c r="N159" s="29" t="str">
        <f t="shared" si="88"/>
        <v>-</v>
      </c>
      <c r="O159" s="29" t="str">
        <f t="shared" si="89"/>
        <v>-</v>
      </c>
      <c r="P159" s="2">
        <f>Замеры!R156</f>
        <v>0</v>
      </c>
      <c r="S159" s="2">
        <f>Замеры!S156</f>
        <v>0</v>
      </c>
      <c r="T159" s="2" t="s">
        <v>72</v>
      </c>
      <c r="U159" s="2" t="b">
        <f t="shared" si="90"/>
        <v>0</v>
      </c>
      <c r="V159" s="2" t="b">
        <f t="shared" si="91"/>
        <v>0</v>
      </c>
      <c r="W159" s="2" t="b">
        <f t="shared" si="92"/>
        <v>0</v>
      </c>
      <c r="Y159" s="2">
        <f t="shared" ca="1" si="93"/>
        <v>44</v>
      </c>
      <c r="Z159" s="2">
        <f t="shared" ca="1" si="93"/>
        <v>29</v>
      </c>
      <c r="AA159" s="2">
        <f t="shared" ca="1" si="93"/>
        <v>29</v>
      </c>
      <c r="AB159" s="5">
        <f t="shared" ca="1" si="94"/>
        <v>316</v>
      </c>
      <c r="AC159" s="5">
        <f t="shared" ca="1" si="95"/>
        <v>301</v>
      </c>
      <c r="AD159" s="5">
        <f t="shared" ca="1" si="96"/>
        <v>329</v>
      </c>
      <c r="AE159" s="5">
        <f t="shared" ca="1" si="97"/>
        <v>407</v>
      </c>
      <c r="AF159" s="5">
        <f t="shared" ca="1" si="98"/>
        <v>370</v>
      </c>
      <c r="AG159" s="5">
        <f t="shared" ca="1" si="99"/>
        <v>362</v>
      </c>
      <c r="AH159" s="5">
        <f t="shared" ca="1" si="100"/>
        <v>331</v>
      </c>
      <c r="AI159" s="5">
        <f t="shared" ca="1" si="101"/>
        <v>404</v>
      </c>
      <c r="AJ159" s="5">
        <f t="shared" ca="1" si="102"/>
        <v>324</v>
      </c>
      <c r="AK159" s="5">
        <f t="shared" ca="1" si="103"/>
        <v>325</v>
      </c>
    </row>
    <row r="160" spans="1:37" x14ac:dyDescent="0.3">
      <c r="A160" s="35">
        <f>IF(Замеры!B157=0, " ", Замеры!B157)</f>
        <v>154</v>
      </c>
      <c r="B160" s="45" t="str">
        <f>Замеры!G157</f>
        <v xml:space="preserve">Группа от QF </v>
      </c>
      <c r="C160" s="45" t="str">
        <f>IF(Замеры!O157=0, " ", Замеры!O157)</f>
        <v xml:space="preserve"> </v>
      </c>
      <c r="D160" s="69" t="str">
        <f t="shared" si="104"/>
        <v xml:space="preserve"> </v>
      </c>
      <c r="E160" s="69" t="str">
        <f t="shared" si="105"/>
        <v xml:space="preserve"> </v>
      </c>
      <c r="F160" s="29" t="str">
        <f t="shared" si="80"/>
        <v>-</v>
      </c>
      <c r="G160" s="29" t="str">
        <f t="shared" si="81"/>
        <v>-</v>
      </c>
      <c r="H160" s="29" t="str">
        <f t="shared" si="82"/>
        <v>-</v>
      </c>
      <c r="I160" s="29" t="str">
        <f t="shared" si="83"/>
        <v>-</v>
      </c>
      <c r="J160" s="46" t="str">
        <f t="shared" si="84"/>
        <v>-</v>
      </c>
      <c r="K160" s="29" t="str">
        <f t="shared" si="85"/>
        <v>-</v>
      </c>
      <c r="L160" s="29" t="str">
        <f t="shared" si="86"/>
        <v>-</v>
      </c>
      <c r="M160" s="29" t="str">
        <f t="shared" si="87"/>
        <v>-</v>
      </c>
      <c r="N160" s="29" t="str">
        <f t="shared" si="88"/>
        <v>-</v>
      </c>
      <c r="O160" s="29" t="str">
        <f t="shared" si="89"/>
        <v>-</v>
      </c>
      <c r="P160" s="2">
        <f>Замеры!R157</f>
        <v>0</v>
      </c>
      <c r="S160" s="2">
        <f>Замеры!S157</f>
        <v>0</v>
      </c>
      <c r="T160" s="2" t="s">
        <v>72</v>
      </c>
      <c r="U160" s="2" t="b">
        <f t="shared" si="90"/>
        <v>0</v>
      </c>
      <c r="V160" s="2" t="b">
        <f t="shared" si="91"/>
        <v>0</v>
      </c>
      <c r="W160" s="2" t="b">
        <f t="shared" si="92"/>
        <v>0</v>
      </c>
      <c r="Y160" s="2">
        <f t="shared" ca="1" si="93"/>
        <v>43</v>
      </c>
      <c r="Z160" s="2">
        <f t="shared" ca="1" si="93"/>
        <v>32</v>
      </c>
      <c r="AA160" s="2">
        <f t="shared" ca="1" si="93"/>
        <v>40</v>
      </c>
      <c r="AB160" s="5">
        <f t="shared" ca="1" si="94"/>
        <v>468</v>
      </c>
      <c r="AC160" s="5">
        <f t="shared" ca="1" si="95"/>
        <v>435</v>
      </c>
      <c r="AD160" s="5">
        <f t="shared" ca="1" si="96"/>
        <v>529</v>
      </c>
      <c r="AE160" s="5">
        <f t="shared" ca="1" si="97"/>
        <v>423</v>
      </c>
      <c r="AF160" s="5">
        <f t="shared" ca="1" si="98"/>
        <v>450</v>
      </c>
      <c r="AG160" s="5">
        <f t="shared" ca="1" si="99"/>
        <v>412</v>
      </c>
      <c r="AH160" s="5">
        <f t="shared" ca="1" si="100"/>
        <v>503</v>
      </c>
      <c r="AI160" s="5">
        <f t="shared" ca="1" si="101"/>
        <v>485</v>
      </c>
      <c r="AJ160" s="5">
        <f t="shared" ca="1" si="102"/>
        <v>536</v>
      </c>
      <c r="AK160" s="5">
        <f t="shared" ca="1" si="103"/>
        <v>437</v>
      </c>
    </row>
    <row r="161" spans="1:37" x14ac:dyDescent="0.3">
      <c r="A161" s="35">
        <f>IF(Замеры!B158=0, " ", Замеры!B158)</f>
        <v>155</v>
      </c>
      <c r="B161" s="45" t="str">
        <f>Замеры!G158</f>
        <v xml:space="preserve">Группа от QF </v>
      </c>
      <c r="C161" s="45" t="str">
        <f>IF(Замеры!O158=0, " ", Замеры!O158)</f>
        <v xml:space="preserve"> </v>
      </c>
      <c r="D161" s="69" t="str">
        <f t="shared" si="104"/>
        <v xml:space="preserve"> </v>
      </c>
      <c r="E161" s="69" t="str">
        <f t="shared" si="105"/>
        <v xml:space="preserve"> </v>
      </c>
      <c r="F161" s="29" t="str">
        <f t="shared" si="80"/>
        <v>-</v>
      </c>
      <c r="G161" s="29" t="str">
        <f t="shared" si="81"/>
        <v>-</v>
      </c>
      <c r="H161" s="29" t="str">
        <f t="shared" si="82"/>
        <v>-</v>
      </c>
      <c r="I161" s="29" t="str">
        <f t="shared" si="83"/>
        <v>-</v>
      </c>
      <c r="J161" s="46" t="str">
        <f t="shared" si="84"/>
        <v>-</v>
      </c>
      <c r="K161" s="29" t="str">
        <f t="shared" si="85"/>
        <v>-</v>
      </c>
      <c r="L161" s="29" t="str">
        <f t="shared" si="86"/>
        <v>-</v>
      </c>
      <c r="M161" s="29" t="str">
        <f t="shared" si="87"/>
        <v>-</v>
      </c>
      <c r="N161" s="29" t="str">
        <f t="shared" si="88"/>
        <v>-</v>
      </c>
      <c r="O161" s="29" t="str">
        <f t="shared" si="89"/>
        <v>-</v>
      </c>
      <c r="P161" s="2">
        <f>Замеры!R158</f>
        <v>0</v>
      </c>
      <c r="S161" s="2">
        <f>Замеры!S158</f>
        <v>0</v>
      </c>
      <c r="T161" s="2" t="s">
        <v>72</v>
      </c>
      <c r="U161" s="2" t="b">
        <f t="shared" si="90"/>
        <v>0</v>
      </c>
      <c r="V161" s="2" t="b">
        <f t="shared" si="91"/>
        <v>0</v>
      </c>
      <c r="W161" s="2" t="b">
        <f t="shared" si="92"/>
        <v>0</v>
      </c>
      <c r="Y161" s="2">
        <f t="shared" ca="1" si="93"/>
        <v>41</v>
      </c>
      <c r="Z161" s="2">
        <f t="shared" ca="1" si="93"/>
        <v>31</v>
      </c>
      <c r="AA161" s="2">
        <f t="shared" ca="1" si="93"/>
        <v>42</v>
      </c>
      <c r="AB161" s="5">
        <f t="shared" ca="1" si="94"/>
        <v>468</v>
      </c>
      <c r="AC161" s="5">
        <f t="shared" ca="1" si="95"/>
        <v>562</v>
      </c>
      <c r="AD161" s="5">
        <f t="shared" ca="1" si="96"/>
        <v>484</v>
      </c>
      <c r="AE161" s="5">
        <f t="shared" ca="1" si="97"/>
        <v>478</v>
      </c>
      <c r="AF161" s="5">
        <f t="shared" ca="1" si="98"/>
        <v>492</v>
      </c>
      <c r="AG161" s="5">
        <f t="shared" ca="1" si="99"/>
        <v>520</v>
      </c>
      <c r="AH161" s="5">
        <f t="shared" ca="1" si="100"/>
        <v>466</v>
      </c>
      <c r="AI161" s="5">
        <f t="shared" ca="1" si="101"/>
        <v>459</v>
      </c>
      <c r="AJ161" s="5">
        <f t="shared" ca="1" si="102"/>
        <v>468</v>
      </c>
      <c r="AK161" s="5">
        <f t="shared" ca="1" si="103"/>
        <v>545</v>
      </c>
    </row>
    <row r="162" spans="1:37" x14ac:dyDescent="0.3">
      <c r="A162" s="35">
        <f>IF(Замеры!B159=0, " ", Замеры!B159)</f>
        <v>156</v>
      </c>
      <c r="B162" s="45" t="str">
        <f>Замеры!G159</f>
        <v xml:space="preserve">Группа от QF </v>
      </c>
      <c r="C162" s="45" t="str">
        <f>IF(Замеры!O159=0, " ", Замеры!O159)</f>
        <v xml:space="preserve"> </v>
      </c>
      <c r="D162" s="69" t="str">
        <f t="shared" si="104"/>
        <v xml:space="preserve"> </v>
      </c>
      <c r="E162" s="69" t="str">
        <f t="shared" si="105"/>
        <v xml:space="preserve"> </v>
      </c>
      <c r="F162" s="29" t="str">
        <f t="shared" si="80"/>
        <v>-</v>
      </c>
      <c r="G162" s="29" t="str">
        <f t="shared" si="81"/>
        <v>-</v>
      </c>
      <c r="H162" s="29" t="str">
        <f t="shared" si="82"/>
        <v>-</v>
      </c>
      <c r="I162" s="29" t="str">
        <f t="shared" si="83"/>
        <v>-</v>
      </c>
      <c r="J162" s="46" t="str">
        <f t="shared" si="84"/>
        <v>-</v>
      </c>
      <c r="K162" s="29" t="str">
        <f t="shared" si="85"/>
        <v>-</v>
      </c>
      <c r="L162" s="29" t="str">
        <f t="shared" si="86"/>
        <v>-</v>
      </c>
      <c r="M162" s="29" t="str">
        <f t="shared" si="87"/>
        <v>-</v>
      </c>
      <c r="N162" s="29" t="str">
        <f t="shared" si="88"/>
        <v>-</v>
      </c>
      <c r="O162" s="29" t="str">
        <f t="shared" si="89"/>
        <v>-</v>
      </c>
      <c r="P162" s="2">
        <f>Замеры!R159</f>
        <v>0</v>
      </c>
      <c r="S162" s="2">
        <f>Замеры!S159</f>
        <v>0</v>
      </c>
      <c r="T162" s="2" t="s">
        <v>72</v>
      </c>
      <c r="U162" s="2" t="b">
        <f t="shared" si="90"/>
        <v>0</v>
      </c>
      <c r="V162" s="2" t="b">
        <f t="shared" si="91"/>
        <v>0</v>
      </c>
      <c r="W162" s="2" t="b">
        <f t="shared" si="92"/>
        <v>0</v>
      </c>
      <c r="Y162" s="2">
        <f t="shared" ca="1" si="93"/>
        <v>42</v>
      </c>
      <c r="Z162" s="2">
        <f t="shared" ca="1" si="93"/>
        <v>26</v>
      </c>
      <c r="AA162" s="2">
        <f t="shared" ca="1" si="93"/>
        <v>48</v>
      </c>
      <c r="AB162" s="5">
        <f t="shared" ca="1" si="94"/>
        <v>523</v>
      </c>
      <c r="AC162" s="5">
        <f t="shared" ca="1" si="95"/>
        <v>613</v>
      </c>
      <c r="AD162" s="5">
        <f t="shared" ca="1" si="96"/>
        <v>519</v>
      </c>
      <c r="AE162" s="5">
        <f t="shared" ca="1" si="97"/>
        <v>593</v>
      </c>
      <c r="AF162" s="5">
        <f t="shared" ca="1" si="98"/>
        <v>511</v>
      </c>
      <c r="AG162" s="5">
        <f t="shared" ca="1" si="99"/>
        <v>601</v>
      </c>
      <c r="AH162" s="5">
        <f t="shared" ca="1" si="100"/>
        <v>564</v>
      </c>
      <c r="AI162" s="5">
        <f t="shared" ca="1" si="101"/>
        <v>571</v>
      </c>
      <c r="AJ162" s="5">
        <f t="shared" ca="1" si="102"/>
        <v>605</v>
      </c>
      <c r="AK162" s="5">
        <f t="shared" ca="1" si="103"/>
        <v>497</v>
      </c>
    </row>
    <row r="163" spans="1:37" x14ac:dyDescent="0.3">
      <c r="A163" s="35">
        <f>IF(Замеры!B160=0, " ", Замеры!B160)</f>
        <v>157</v>
      </c>
      <c r="B163" s="45" t="str">
        <f>Замеры!G160</f>
        <v xml:space="preserve">Группа от QF </v>
      </c>
      <c r="C163" s="45" t="str">
        <f>IF(Замеры!O160=0, " ", Замеры!O160)</f>
        <v xml:space="preserve"> </v>
      </c>
      <c r="D163" s="69" t="str">
        <f t="shared" si="104"/>
        <v xml:space="preserve"> </v>
      </c>
      <c r="E163" s="69" t="str">
        <f t="shared" si="105"/>
        <v xml:space="preserve"> </v>
      </c>
      <c r="F163" s="29" t="str">
        <f t="shared" si="80"/>
        <v>-</v>
      </c>
      <c r="G163" s="29" t="str">
        <f t="shared" si="81"/>
        <v>-</v>
      </c>
      <c r="H163" s="29" t="str">
        <f t="shared" si="82"/>
        <v>-</v>
      </c>
      <c r="I163" s="29" t="str">
        <f t="shared" si="83"/>
        <v>-</v>
      </c>
      <c r="J163" s="46" t="str">
        <f t="shared" si="84"/>
        <v>-</v>
      </c>
      <c r="K163" s="29" t="str">
        <f t="shared" si="85"/>
        <v>-</v>
      </c>
      <c r="L163" s="29" t="str">
        <f t="shared" si="86"/>
        <v>-</v>
      </c>
      <c r="M163" s="29" t="str">
        <f t="shared" si="87"/>
        <v>-</v>
      </c>
      <c r="N163" s="29" t="str">
        <f t="shared" si="88"/>
        <v>-</v>
      </c>
      <c r="O163" s="29" t="str">
        <f t="shared" si="89"/>
        <v>-</v>
      </c>
      <c r="P163" s="2">
        <f>Замеры!R160</f>
        <v>0</v>
      </c>
      <c r="S163" s="2">
        <f>Замеры!S160</f>
        <v>0</v>
      </c>
      <c r="T163" s="2" t="s">
        <v>72</v>
      </c>
      <c r="U163" s="2" t="b">
        <f t="shared" si="90"/>
        <v>0</v>
      </c>
      <c r="V163" s="2" t="b">
        <f t="shared" si="91"/>
        <v>0</v>
      </c>
      <c r="W163" s="2" t="b">
        <f t="shared" si="92"/>
        <v>0</v>
      </c>
      <c r="Y163" s="2">
        <f t="shared" ca="1" si="93"/>
        <v>26</v>
      </c>
      <c r="Z163" s="2">
        <f t="shared" ca="1" si="93"/>
        <v>37</v>
      </c>
      <c r="AA163" s="2">
        <f t="shared" ca="1" si="93"/>
        <v>47</v>
      </c>
      <c r="AB163" s="5">
        <f t="shared" ca="1" si="94"/>
        <v>547</v>
      </c>
      <c r="AC163" s="5">
        <f t="shared" ca="1" si="95"/>
        <v>525</v>
      </c>
      <c r="AD163" s="5">
        <f t="shared" ca="1" si="96"/>
        <v>498</v>
      </c>
      <c r="AE163" s="5">
        <f t="shared" ca="1" si="97"/>
        <v>594</v>
      </c>
      <c r="AF163" s="5">
        <f t="shared" ca="1" si="98"/>
        <v>527</v>
      </c>
      <c r="AG163" s="5">
        <f t="shared" ca="1" si="99"/>
        <v>592</v>
      </c>
      <c r="AH163" s="5">
        <f t="shared" ca="1" si="100"/>
        <v>531</v>
      </c>
      <c r="AI163" s="5">
        <f t="shared" ca="1" si="101"/>
        <v>599</v>
      </c>
      <c r="AJ163" s="5">
        <f t="shared" ca="1" si="102"/>
        <v>601</v>
      </c>
      <c r="AK163" s="5">
        <f t="shared" ca="1" si="103"/>
        <v>544</v>
      </c>
    </row>
    <row r="164" spans="1:37" x14ac:dyDescent="0.3">
      <c r="A164" s="35">
        <f>IF(Замеры!B161=0, " ", Замеры!B161)</f>
        <v>158</v>
      </c>
      <c r="B164" s="45" t="str">
        <f>Замеры!G161</f>
        <v xml:space="preserve">Группа от QF </v>
      </c>
      <c r="C164" s="45" t="str">
        <f>IF(Замеры!O161=0, " ", Замеры!O161)</f>
        <v xml:space="preserve"> </v>
      </c>
      <c r="D164" s="69" t="str">
        <f t="shared" si="104"/>
        <v xml:space="preserve"> </v>
      </c>
      <c r="E164" s="69" t="str">
        <f t="shared" si="105"/>
        <v xml:space="preserve"> </v>
      </c>
      <c r="F164" s="29" t="str">
        <f t="shared" si="80"/>
        <v>-</v>
      </c>
      <c r="G164" s="29" t="str">
        <f t="shared" si="81"/>
        <v>-</v>
      </c>
      <c r="H164" s="29" t="str">
        <f t="shared" si="82"/>
        <v>-</v>
      </c>
      <c r="I164" s="29" t="str">
        <f t="shared" si="83"/>
        <v>-</v>
      </c>
      <c r="J164" s="46" t="str">
        <f t="shared" si="84"/>
        <v>-</v>
      </c>
      <c r="K164" s="29" t="str">
        <f t="shared" si="85"/>
        <v>-</v>
      </c>
      <c r="L164" s="29" t="str">
        <f t="shared" si="86"/>
        <v>-</v>
      </c>
      <c r="M164" s="29" t="str">
        <f t="shared" si="87"/>
        <v>-</v>
      </c>
      <c r="N164" s="29" t="str">
        <f t="shared" si="88"/>
        <v>-</v>
      </c>
      <c r="O164" s="29" t="str">
        <f t="shared" si="89"/>
        <v>-</v>
      </c>
      <c r="P164" s="2">
        <f>Замеры!R161</f>
        <v>0</v>
      </c>
      <c r="S164" s="2">
        <f>Замеры!S161</f>
        <v>0</v>
      </c>
      <c r="T164" s="2" t="s">
        <v>72</v>
      </c>
      <c r="U164" s="2" t="b">
        <f t="shared" si="90"/>
        <v>0</v>
      </c>
      <c r="V164" s="2" t="b">
        <f t="shared" si="91"/>
        <v>0</v>
      </c>
      <c r="W164" s="2" t="b">
        <f t="shared" si="92"/>
        <v>0</v>
      </c>
      <c r="Y164" s="2">
        <f t="shared" ca="1" si="93"/>
        <v>27</v>
      </c>
      <c r="Z164" s="2">
        <f t="shared" ca="1" si="93"/>
        <v>49</v>
      </c>
      <c r="AA164" s="2">
        <f t="shared" ca="1" si="93"/>
        <v>22</v>
      </c>
      <c r="AB164" s="5">
        <f t="shared" ca="1" si="94"/>
        <v>307</v>
      </c>
      <c r="AC164" s="5">
        <f t="shared" ca="1" si="95"/>
        <v>344</v>
      </c>
      <c r="AD164" s="5">
        <f t="shared" ca="1" si="96"/>
        <v>254</v>
      </c>
      <c r="AE164" s="5">
        <f t="shared" ca="1" si="97"/>
        <v>331</v>
      </c>
      <c r="AF164" s="5">
        <f t="shared" ca="1" si="98"/>
        <v>317</v>
      </c>
      <c r="AG164" s="5">
        <f t="shared" ca="1" si="99"/>
        <v>369</v>
      </c>
      <c r="AH164" s="5">
        <f t="shared" ca="1" si="100"/>
        <v>225</v>
      </c>
      <c r="AI164" s="5">
        <f t="shared" ca="1" si="101"/>
        <v>311</v>
      </c>
      <c r="AJ164" s="5">
        <f t="shared" ca="1" si="102"/>
        <v>227</v>
      </c>
      <c r="AK164" s="5">
        <f t="shared" ca="1" si="103"/>
        <v>261</v>
      </c>
    </row>
    <row r="165" spans="1:37" x14ac:dyDescent="0.3">
      <c r="A165" s="35">
        <f>IF(Замеры!B162=0, " ", Замеры!B162)</f>
        <v>159</v>
      </c>
      <c r="B165" s="45" t="str">
        <f>Замеры!G162</f>
        <v xml:space="preserve">Группа от QF </v>
      </c>
      <c r="C165" s="45" t="str">
        <f>IF(Замеры!O162=0, " ", Замеры!O162)</f>
        <v xml:space="preserve"> </v>
      </c>
      <c r="D165" s="69" t="str">
        <f t="shared" si="104"/>
        <v xml:space="preserve"> </v>
      </c>
      <c r="E165" s="69" t="str">
        <f t="shared" si="105"/>
        <v xml:space="preserve"> </v>
      </c>
      <c r="F165" s="29" t="str">
        <f t="shared" si="80"/>
        <v>-</v>
      </c>
      <c r="G165" s="29" t="str">
        <f t="shared" si="81"/>
        <v>-</v>
      </c>
      <c r="H165" s="29" t="str">
        <f t="shared" si="82"/>
        <v>-</v>
      </c>
      <c r="I165" s="29" t="str">
        <f t="shared" si="83"/>
        <v>-</v>
      </c>
      <c r="J165" s="46" t="str">
        <f t="shared" si="84"/>
        <v>-</v>
      </c>
      <c r="K165" s="29" t="str">
        <f t="shared" si="85"/>
        <v>-</v>
      </c>
      <c r="L165" s="29" t="str">
        <f t="shared" si="86"/>
        <v>-</v>
      </c>
      <c r="M165" s="29" t="str">
        <f t="shared" si="87"/>
        <v>-</v>
      </c>
      <c r="N165" s="29" t="str">
        <f t="shared" si="88"/>
        <v>-</v>
      </c>
      <c r="O165" s="29" t="str">
        <f t="shared" si="89"/>
        <v>-</v>
      </c>
      <c r="P165" s="2">
        <f>Замеры!R162</f>
        <v>0</v>
      </c>
      <c r="S165" s="2">
        <f>Замеры!S162</f>
        <v>0</v>
      </c>
      <c r="T165" s="2" t="s">
        <v>72</v>
      </c>
      <c r="U165" s="2" t="b">
        <f t="shared" si="90"/>
        <v>0</v>
      </c>
      <c r="V165" s="2" t="b">
        <f t="shared" si="91"/>
        <v>0</v>
      </c>
      <c r="W165" s="2" t="b">
        <f t="shared" si="92"/>
        <v>0</v>
      </c>
      <c r="Y165" s="2">
        <f t="shared" ca="1" si="93"/>
        <v>25</v>
      </c>
      <c r="Z165" s="2">
        <f t="shared" ca="1" si="93"/>
        <v>24</v>
      </c>
      <c r="AA165" s="2">
        <f t="shared" ca="1" si="93"/>
        <v>40</v>
      </c>
      <c r="AB165" s="5">
        <f t="shared" ca="1" si="94"/>
        <v>524</v>
      </c>
      <c r="AC165" s="5">
        <f t="shared" ca="1" si="95"/>
        <v>534</v>
      </c>
      <c r="AD165" s="5">
        <f t="shared" ca="1" si="96"/>
        <v>452</v>
      </c>
      <c r="AE165" s="5">
        <f t="shared" ca="1" si="97"/>
        <v>436</v>
      </c>
      <c r="AF165" s="5">
        <f t="shared" ca="1" si="98"/>
        <v>486</v>
      </c>
      <c r="AG165" s="5">
        <f t="shared" ca="1" si="99"/>
        <v>514</v>
      </c>
      <c r="AH165" s="5">
        <f t="shared" ca="1" si="100"/>
        <v>471</v>
      </c>
      <c r="AI165" s="5">
        <f t="shared" ca="1" si="101"/>
        <v>516</v>
      </c>
      <c r="AJ165" s="5">
        <f t="shared" ca="1" si="102"/>
        <v>535</v>
      </c>
      <c r="AK165" s="5">
        <f t="shared" ca="1" si="103"/>
        <v>549</v>
      </c>
    </row>
    <row r="166" spans="1:37" x14ac:dyDescent="0.3">
      <c r="A166" s="35">
        <f>IF(Замеры!B163=0, " ", Замеры!B163)</f>
        <v>160</v>
      </c>
      <c r="B166" s="45" t="str">
        <f>Замеры!G163</f>
        <v xml:space="preserve">Группа от QF </v>
      </c>
      <c r="C166" s="45" t="str">
        <f>IF(Замеры!O163=0, " ", Замеры!O163)</f>
        <v xml:space="preserve"> </v>
      </c>
      <c r="D166" s="69" t="str">
        <f t="shared" si="104"/>
        <v xml:space="preserve"> </v>
      </c>
      <c r="E166" s="69" t="str">
        <f t="shared" si="105"/>
        <v xml:space="preserve"> </v>
      </c>
      <c r="F166" s="29" t="str">
        <f t="shared" si="80"/>
        <v>-</v>
      </c>
      <c r="G166" s="29" t="str">
        <f t="shared" si="81"/>
        <v>-</v>
      </c>
      <c r="H166" s="29" t="str">
        <f t="shared" si="82"/>
        <v>-</v>
      </c>
      <c r="I166" s="29" t="str">
        <f t="shared" si="83"/>
        <v>-</v>
      </c>
      <c r="J166" s="46" t="str">
        <f t="shared" si="84"/>
        <v>-</v>
      </c>
      <c r="K166" s="29" t="str">
        <f t="shared" si="85"/>
        <v>-</v>
      </c>
      <c r="L166" s="29" t="str">
        <f t="shared" si="86"/>
        <v>-</v>
      </c>
      <c r="M166" s="29" t="str">
        <f t="shared" si="87"/>
        <v>-</v>
      </c>
      <c r="N166" s="29" t="str">
        <f t="shared" si="88"/>
        <v>-</v>
      </c>
      <c r="O166" s="29" t="str">
        <f t="shared" si="89"/>
        <v>-</v>
      </c>
      <c r="P166" s="2">
        <f>Замеры!R163</f>
        <v>0</v>
      </c>
      <c r="S166" s="2">
        <f>Замеры!S163</f>
        <v>0</v>
      </c>
      <c r="T166" s="2" t="s">
        <v>72</v>
      </c>
      <c r="U166" s="2" t="b">
        <f t="shared" si="90"/>
        <v>0</v>
      </c>
      <c r="V166" s="2" t="b">
        <f t="shared" si="91"/>
        <v>0</v>
      </c>
      <c r="W166" s="2" t="b">
        <f t="shared" si="92"/>
        <v>0</v>
      </c>
      <c r="Y166" s="2">
        <f t="shared" ca="1" si="93"/>
        <v>40</v>
      </c>
      <c r="Z166" s="2">
        <f t="shared" ca="1" si="93"/>
        <v>21</v>
      </c>
      <c r="AA166" s="2">
        <f t="shared" ca="1" si="93"/>
        <v>46</v>
      </c>
      <c r="AB166" s="5">
        <f t="shared" ca="1" si="94"/>
        <v>591</v>
      </c>
      <c r="AC166" s="5">
        <f t="shared" ca="1" si="95"/>
        <v>483</v>
      </c>
      <c r="AD166" s="5">
        <f t="shared" ca="1" si="96"/>
        <v>517</v>
      </c>
      <c r="AE166" s="5">
        <f t="shared" ca="1" si="97"/>
        <v>578</v>
      </c>
      <c r="AF166" s="5">
        <f t="shared" ca="1" si="98"/>
        <v>466</v>
      </c>
      <c r="AG166" s="5">
        <f t="shared" ca="1" si="99"/>
        <v>527</v>
      </c>
      <c r="AH166" s="5">
        <f t="shared" ca="1" si="100"/>
        <v>483</v>
      </c>
      <c r="AI166" s="5">
        <f t="shared" ca="1" si="101"/>
        <v>606</v>
      </c>
      <c r="AJ166" s="5">
        <f t="shared" ca="1" si="102"/>
        <v>552</v>
      </c>
      <c r="AK166" s="5">
        <f t="shared" ca="1" si="103"/>
        <v>468</v>
      </c>
    </row>
    <row r="167" spans="1:37" x14ac:dyDescent="0.3">
      <c r="A167" s="35">
        <f>IF(Замеры!B164=0, " ", Замеры!B164)</f>
        <v>161</v>
      </c>
      <c r="B167" s="45" t="str">
        <f>Замеры!G164</f>
        <v xml:space="preserve">Группа от QF </v>
      </c>
      <c r="C167" s="45" t="str">
        <f>IF(Замеры!O164=0, " ", Замеры!O164)</f>
        <v xml:space="preserve"> </v>
      </c>
      <c r="D167" s="69" t="str">
        <f t="shared" si="104"/>
        <v xml:space="preserve"> </v>
      </c>
      <c r="E167" s="69" t="str">
        <f t="shared" si="105"/>
        <v xml:space="preserve"> </v>
      </c>
      <c r="F167" s="29" t="str">
        <f t="shared" si="80"/>
        <v>-</v>
      </c>
      <c r="G167" s="29" t="str">
        <f t="shared" si="81"/>
        <v>-</v>
      </c>
      <c r="H167" s="29" t="str">
        <f t="shared" si="82"/>
        <v>-</v>
      </c>
      <c r="I167" s="29" t="str">
        <f t="shared" si="83"/>
        <v>-</v>
      </c>
      <c r="J167" s="46" t="str">
        <f t="shared" si="84"/>
        <v>-</v>
      </c>
      <c r="K167" s="29" t="str">
        <f t="shared" si="85"/>
        <v>-</v>
      </c>
      <c r="L167" s="29" t="str">
        <f t="shared" si="86"/>
        <v>-</v>
      </c>
      <c r="M167" s="29" t="str">
        <f t="shared" si="87"/>
        <v>-</v>
      </c>
      <c r="N167" s="29" t="str">
        <f t="shared" si="88"/>
        <v>-</v>
      </c>
      <c r="O167" s="29" t="str">
        <f t="shared" si="89"/>
        <v>-</v>
      </c>
      <c r="P167" s="2">
        <f>Замеры!R164</f>
        <v>0</v>
      </c>
      <c r="S167" s="2">
        <f>Замеры!S164</f>
        <v>0</v>
      </c>
      <c r="T167" s="2" t="s">
        <v>72</v>
      </c>
      <c r="U167" s="2" t="b">
        <f t="shared" si="90"/>
        <v>0</v>
      </c>
      <c r="V167" s="2" t="b">
        <f t="shared" si="91"/>
        <v>0</v>
      </c>
      <c r="W167" s="2" t="b">
        <f t="shared" si="92"/>
        <v>0</v>
      </c>
      <c r="Y167" s="2">
        <f t="shared" ca="1" si="93"/>
        <v>46</v>
      </c>
      <c r="Z167" s="2">
        <f t="shared" ca="1" si="93"/>
        <v>38</v>
      </c>
      <c r="AA167" s="2">
        <f t="shared" ca="1" si="93"/>
        <v>30</v>
      </c>
      <c r="AB167" s="5">
        <f t="shared" ca="1" si="94"/>
        <v>305</v>
      </c>
      <c r="AC167" s="5">
        <f t="shared" ca="1" si="95"/>
        <v>395</v>
      </c>
      <c r="AD167" s="5">
        <f t="shared" ca="1" si="96"/>
        <v>440</v>
      </c>
      <c r="AE167" s="5">
        <f t="shared" ca="1" si="97"/>
        <v>306</v>
      </c>
      <c r="AF167" s="5">
        <f t="shared" ca="1" si="98"/>
        <v>397</v>
      </c>
      <c r="AG167" s="5">
        <f t="shared" ca="1" si="99"/>
        <v>319</v>
      </c>
      <c r="AH167" s="5">
        <f t="shared" ca="1" si="100"/>
        <v>380</v>
      </c>
      <c r="AI167" s="5">
        <f t="shared" ca="1" si="101"/>
        <v>421</v>
      </c>
      <c r="AJ167" s="5">
        <f t="shared" ca="1" si="102"/>
        <v>311</v>
      </c>
      <c r="AK167" s="5">
        <f t="shared" ca="1" si="103"/>
        <v>424</v>
      </c>
    </row>
    <row r="168" spans="1:37" x14ac:dyDescent="0.3">
      <c r="A168" s="35">
        <f>IF(Замеры!B165=0, " ", Замеры!B165)</f>
        <v>162</v>
      </c>
      <c r="B168" s="45" t="str">
        <f>Замеры!G165</f>
        <v xml:space="preserve">Группа от QF </v>
      </c>
      <c r="C168" s="45" t="str">
        <f>IF(Замеры!O165=0, " ", Замеры!O165)</f>
        <v xml:space="preserve"> </v>
      </c>
      <c r="D168" s="69" t="str">
        <f t="shared" si="104"/>
        <v xml:space="preserve"> </v>
      </c>
      <c r="E168" s="69" t="str">
        <f t="shared" si="105"/>
        <v xml:space="preserve"> </v>
      </c>
      <c r="F168" s="29" t="str">
        <f t="shared" si="80"/>
        <v>-</v>
      </c>
      <c r="G168" s="29" t="str">
        <f t="shared" si="81"/>
        <v>-</v>
      </c>
      <c r="H168" s="29" t="str">
        <f t="shared" si="82"/>
        <v>-</v>
      </c>
      <c r="I168" s="29" t="str">
        <f t="shared" si="83"/>
        <v>-</v>
      </c>
      <c r="J168" s="46" t="str">
        <f t="shared" si="84"/>
        <v>-</v>
      </c>
      <c r="K168" s="29" t="str">
        <f t="shared" si="85"/>
        <v>-</v>
      </c>
      <c r="L168" s="29" t="str">
        <f t="shared" si="86"/>
        <v>-</v>
      </c>
      <c r="M168" s="29" t="str">
        <f t="shared" si="87"/>
        <v>-</v>
      </c>
      <c r="N168" s="29" t="str">
        <f t="shared" si="88"/>
        <v>-</v>
      </c>
      <c r="O168" s="29" t="str">
        <f t="shared" si="89"/>
        <v>-</v>
      </c>
      <c r="P168" s="2">
        <f>Замеры!R165</f>
        <v>0</v>
      </c>
      <c r="S168" s="2">
        <f>Замеры!S165</f>
        <v>0</v>
      </c>
      <c r="T168" s="2" t="s">
        <v>72</v>
      </c>
      <c r="U168" s="2" t="b">
        <f t="shared" si="90"/>
        <v>0</v>
      </c>
      <c r="V168" s="2" t="b">
        <f t="shared" si="91"/>
        <v>0</v>
      </c>
      <c r="W168" s="2" t="b">
        <f t="shared" si="92"/>
        <v>0</v>
      </c>
      <c r="Y168" s="2">
        <f t="shared" ca="1" si="93"/>
        <v>44</v>
      </c>
      <c r="Z168" s="2">
        <f t="shared" ca="1" si="93"/>
        <v>37</v>
      </c>
      <c r="AA168" s="2">
        <f t="shared" ca="1" si="93"/>
        <v>43</v>
      </c>
      <c r="AB168" s="5">
        <f t="shared" ca="1" si="94"/>
        <v>525</v>
      </c>
      <c r="AC168" s="5">
        <f t="shared" ca="1" si="95"/>
        <v>559</v>
      </c>
      <c r="AD168" s="5">
        <f t="shared" ca="1" si="96"/>
        <v>491</v>
      </c>
      <c r="AE168" s="5">
        <f t="shared" ca="1" si="97"/>
        <v>526</v>
      </c>
      <c r="AF168" s="5">
        <f t="shared" ca="1" si="98"/>
        <v>473</v>
      </c>
      <c r="AG168" s="5">
        <f t="shared" ca="1" si="99"/>
        <v>539</v>
      </c>
      <c r="AH168" s="5">
        <f t="shared" ca="1" si="100"/>
        <v>550</v>
      </c>
      <c r="AI168" s="5">
        <f t="shared" ca="1" si="101"/>
        <v>570</v>
      </c>
      <c r="AJ168" s="5">
        <f t="shared" ca="1" si="102"/>
        <v>528</v>
      </c>
      <c r="AK168" s="5">
        <f t="shared" ca="1" si="103"/>
        <v>470</v>
      </c>
    </row>
    <row r="169" spans="1:37" x14ac:dyDescent="0.3">
      <c r="A169" s="35">
        <f>IF(Замеры!B166=0, " ", Замеры!B166)</f>
        <v>163</v>
      </c>
      <c r="B169" s="45" t="str">
        <f>Замеры!G166</f>
        <v xml:space="preserve">Группа от QF </v>
      </c>
      <c r="C169" s="45" t="str">
        <f>IF(Замеры!O166=0, " ", Замеры!O166)</f>
        <v xml:space="preserve"> </v>
      </c>
      <c r="D169" s="69" t="str">
        <f t="shared" si="104"/>
        <v xml:space="preserve"> </v>
      </c>
      <c r="E169" s="69" t="str">
        <f t="shared" si="105"/>
        <v xml:space="preserve"> </v>
      </c>
      <c r="F169" s="29" t="str">
        <f t="shared" si="80"/>
        <v>-</v>
      </c>
      <c r="G169" s="29" t="str">
        <f t="shared" si="81"/>
        <v>-</v>
      </c>
      <c r="H169" s="29" t="str">
        <f t="shared" si="82"/>
        <v>-</v>
      </c>
      <c r="I169" s="29" t="str">
        <f t="shared" si="83"/>
        <v>-</v>
      </c>
      <c r="J169" s="46" t="str">
        <f t="shared" si="84"/>
        <v>-</v>
      </c>
      <c r="K169" s="29" t="str">
        <f t="shared" si="85"/>
        <v>-</v>
      </c>
      <c r="L169" s="29" t="str">
        <f t="shared" si="86"/>
        <v>-</v>
      </c>
      <c r="M169" s="29" t="str">
        <f t="shared" si="87"/>
        <v>-</v>
      </c>
      <c r="N169" s="29" t="str">
        <f t="shared" si="88"/>
        <v>-</v>
      </c>
      <c r="O169" s="29" t="str">
        <f t="shared" si="89"/>
        <v>-</v>
      </c>
      <c r="P169" s="2">
        <f>Замеры!R166</f>
        <v>0</v>
      </c>
      <c r="S169" s="2">
        <f>Замеры!S166</f>
        <v>0</v>
      </c>
      <c r="T169" s="2" t="s">
        <v>72</v>
      </c>
      <c r="U169" s="2" t="b">
        <f t="shared" si="90"/>
        <v>0</v>
      </c>
      <c r="V169" s="2" t="b">
        <f t="shared" si="91"/>
        <v>0</v>
      </c>
      <c r="W169" s="2" t="b">
        <f t="shared" si="92"/>
        <v>0</v>
      </c>
      <c r="Y169" s="2">
        <f t="shared" ca="1" si="93"/>
        <v>43</v>
      </c>
      <c r="Z169" s="2">
        <f t="shared" ca="1" si="93"/>
        <v>43</v>
      </c>
      <c r="AA169" s="2">
        <f t="shared" ca="1" si="93"/>
        <v>26</v>
      </c>
      <c r="AB169" s="5">
        <f t="shared" ca="1" si="94"/>
        <v>276</v>
      </c>
      <c r="AC169" s="5">
        <f t="shared" ca="1" si="95"/>
        <v>370</v>
      </c>
      <c r="AD169" s="5">
        <f t="shared" ca="1" si="96"/>
        <v>356</v>
      </c>
      <c r="AE169" s="5">
        <f t="shared" ca="1" si="97"/>
        <v>340</v>
      </c>
      <c r="AF169" s="5">
        <f t="shared" ca="1" si="98"/>
        <v>289</v>
      </c>
      <c r="AG169" s="5">
        <f t="shared" ca="1" si="99"/>
        <v>376</v>
      </c>
      <c r="AH169" s="5">
        <f t="shared" ca="1" si="100"/>
        <v>330</v>
      </c>
      <c r="AI169" s="5">
        <f t="shared" ca="1" si="101"/>
        <v>266</v>
      </c>
      <c r="AJ169" s="5">
        <f t="shared" ca="1" si="102"/>
        <v>323</v>
      </c>
      <c r="AK169" s="5">
        <f t="shared" ca="1" si="103"/>
        <v>402</v>
      </c>
    </row>
    <row r="170" spans="1:37" x14ac:dyDescent="0.3">
      <c r="A170" s="35">
        <f>IF(Замеры!B167=0, " ", Замеры!B167)</f>
        <v>164</v>
      </c>
      <c r="B170" s="45" t="str">
        <f>Замеры!G167</f>
        <v xml:space="preserve">Группа от QF </v>
      </c>
      <c r="C170" s="45" t="str">
        <f>IF(Замеры!O167=0, " ", Замеры!O167)</f>
        <v xml:space="preserve"> </v>
      </c>
      <c r="D170" s="69" t="str">
        <f t="shared" si="104"/>
        <v xml:space="preserve"> </v>
      </c>
      <c r="E170" s="69" t="str">
        <f t="shared" si="105"/>
        <v xml:space="preserve"> </v>
      </c>
      <c r="F170" s="29" t="str">
        <f t="shared" si="80"/>
        <v>-</v>
      </c>
      <c r="G170" s="29" t="str">
        <f t="shared" si="81"/>
        <v>-</v>
      </c>
      <c r="H170" s="29" t="str">
        <f t="shared" si="82"/>
        <v>-</v>
      </c>
      <c r="I170" s="29" t="str">
        <f t="shared" si="83"/>
        <v>-</v>
      </c>
      <c r="J170" s="46" t="str">
        <f t="shared" si="84"/>
        <v>-</v>
      </c>
      <c r="K170" s="29" t="str">
        <f t="shared" si="85"/>
        <v>-</v>
      </c>
      <c r="L170" s="29" t="str">
        <f t="shared" si="86"/>
        <v>-</v>
      </c>
      <c r="M170" s="29" t="str">
        <f t="shared" si="87"/>
        <v>-</v>
      </c>
      <c r="N170" s="29" t="str">
        <f t="shared" si="88"/>
        <v>-</v>
      </c>
      <c r="O170" s="29" t="str">
        <f t="shared" si="89"/>
        <v>-</v>
      </c>
      <c r="P170" s="2">
        <f>Замеры!R167</f>
        <v>0</v>
      </c>
      <c r="S170" s="2">
        <f>Замеры!S167</f>
        <v>0</v>
      </c>
      <c r="T170" s="2" t="s">
        <v>72</v>
      </c>
      <c r="U170" s="2" t="b">
        <f t="shared" si="90"/>
        <v>0</v>
      </c>
      <c r="V170" s="2" t="b">
        <f t="shared" si="91"/>
        <v>0</v>
      </c>
      <c r="W170" s="2" t="b">
        <f t="shared" si="92"/>
        <v>0</v>
      </c>
      <c r="Y170" s="2">
        <f t="shared" ca="1" si="93"/>
        <v>36</v>
      </c>
      <c r="Z170" s="2">
        <f t="shared" ca="1" si="93"/>
        <v>26</v>
      </c>
      <c r="AA170" s="2">
        <f t="shared" ca="1" si="93"/>
        <v>43</v>
      </c>
      <c r="AB170" s="5">
        <f t="shared" ca="1" si="94"/>
        <v>446</v>
      </c>
      <c r="AC170" s="5">
        <f t="shared" ca="1" si="95"/>
        <v>512</v>
      </c>
      <c r="AD170" s="5">
        <f t="shared" ca="1" si="96"/>
        <v>437</v>
      </c>
      <c r="AE170" s="5">
        <f t="shared" ca="1" si="97"/>
        <v>504</v>
      </c>
      <c r="AF170" s="5">
        <f t="shared" ca="1" si="98"/>
        <v>580</v>
      </c>
      <c r="AG170" s="5">
        <f t="shared" ca="1" si="99"/>
        <v>509</v>
      </c>
      <c r="AH170" s="5">
        <f t="shared" ca="1" si="100"/>
        <v>442</v>
      </c>
      <c r="AI170" s="5">
        <f t="shared" ca="1" si="101"/>
        <v>494</v>
      </c>
      <c r="AJ170" s="5">
        <f t="shared" ca="1" si="102"/>
        <v>474</v>
      </c>
      <c r="AK170" s="5">
        <f t="shared" ca="1" si="103"/>
        <v>515</v>
      </c>
    </row>
    <row r="171" spans="1:37" x14ac:dyDescent="0.3">
      <c r="A171" s="35">
        <f>IF(Замеры!B168=0, " ", Замеры!B168)</f>
        <v>165</v>
      </c>
      <c r="B171" s="45" t="str">
        <f>Замеры!G168</f>
        <v xml:space="preserve">Группа от QF </v>
      </c>
      <c r="C171" s="45" t="str">
        <f>IF(Замеры!O168=0, " ", Замеры!O168)</f>
        <v xml:space="preserve"> </v>
      </c>
      <c r="D171" s="69" t="str">
        <f t="shared" si="104"/>
        <v xml:space="preserve"> </v>
      </c>
      <c r="E171" s="69" t="str">
        <f t="shared" si="105"/>
        <v xml:space="preserve"> </v>
      </c>
      <c r="F171" s="29" t="str">
        <f t="shared" si="80"/>
        <v>-</v>
      </c>
      <c r="G171" s="29" t="str">
        <f t="shared" si="81"/>
        <v>-</v>
      </c>
      <c r="H171" s="29" t="str">
        <f t="shared" si="82"/>
        <v>-</v>
      </c>
      <c r="I171" s="29" t="str">
        <f t="shared" si="83"/>
        <v>-</v>
      </c>
      <c r="J171" s="46" t="str">
        <f t="shared" si="84"/>
        <v>-</v>
      </c>
      <c r="K171" s="29" t="str">
        <f t="shared" si="85"/>
        <v>-</v>
      </c>
      <c r="L171" s="29" t="str">
        <f t="shared" si="86"/>
        <v>-</v>
      </c>
      <c r="M171" s="29" t="str">
        <f t="shared" si="87"/>
        <v>-</v>
      </c>
      <c r="N171" s="29" t="str">
        <f t="shared" si="88"/>
        <v>-</v>
      </c>
      <c r="O171" s="29" t="str">
        <f t="shared" si="89"/>
        <v>-</v>
      </c>
      <c r="P171" s="2">
        <f>Замеры!R168</f>
        <v>0</v>
      </c>
      <c r="S171" s="2">
        <f>Замеры!S168</f>
        <v>0</v>
      </c>
      <c r="T171" s="2" t="s">
        <v>72</v>
      </c>
      <c r="U171" s="2" t="b">
        <f t="shared" si="90"/>
        <v>0</v>
      </c>
      <c r="V171" s="2" t="b">
        <f t="shared" si="91"/>
        <v>0</v>
      </c>
      <c r="W171" s="2" t="b">
        <f t="shared" si="92"/>
        <v>0</v>
      </c>
      <c r="Y171" s="2">
        <f t="shared" ca="1" si="93"/>
        <v>37</v>
      </c>
      <c r="Z171" s="2">
        <f t="shared" ca="1" si="93"/>
        <v>46</v>
      </c>
      <c r="AA171" s="2">
        <f t="shared" ca="1" si="93"/>
        <v>37</v>
      </c>
      <c r="AB171" s="5">
        <f t="shared" ca="1" si="94"/>
        <v>435</v>
      </c>
      <c r="AC171" s="5">
        <f t="shared" ca="1" si="95"/>
        <v>402</v>
      </c>
      <c r="AD171" s="5">
        <f t="shared" ca="1" si="96"/>
        <v>457</v>
      </c>
      <c r="AE171" s="5">
        <f t="shared" ca="1" si="97"/>
        <v>393</v>
      </c>
      <c r="AF171" s="5">
        <f t="shared" ca="1" si="98"/>
        <v>385</v>
      </c>
      <c r="AG171" s="5">
        <f t="shared" ca="1" si="99"/>
        <v>420</v>
      </c>
      <c r="AH171" s="5">
        <f t="shared" ca="1" si="100"/>
        <v>427</v>
      </c>
      <c r="AI171" s="5">
        <f t="shared" ca="1" si="101"/>
        <v>505</v>
      </c>
      <c r="AJ171" s="5">
        <f t="shared" ca="1" si="102"/>
        <v>491</v>
      </c>
      <c r="AK171" s="5">
        <f t="shared" ca="1" si="103"/>
        <v>412</v>
      </c>
    </row>
    <row r="172" spans="1:37" x14ac:dyDescent="0.3">
      <c r="A172" s="35">
        <f>IF(Замеры!B169=0, " ", Замеры!B169)</f>
        <v>166</v>
      </c>
      <c r="B172" s="45" t="str">
        <f>Замеры!G169</f>
        <v xml:space="preserve">Группа от QF </v>
      </c>
      <c r="C172" s="45" t="str">
        <f>IF(Замеры!O169=0, " ", Замеры!O169)</f>
        <v xml:space="preserve"> </v>
      </c>
      <c r="D172" s="69" t="str">
        <f t="shared" si="104"/>
        <v xml:space="preserve"> </v>
      </c>
      <c r="E172" s="69" t="str">
        <f t="shared" si="105"/>
        <v xml:space="preserve"> </v>
      </c>
      <c r="F172" s="29" t="str">
        <f t="shared" si="80"/>
        <v>-</v>
      </c>
      <c r="G172" s="29" t="str">
        <f t="shared" si="81"/>
        <v>-</v>
      </c>
      <c r="H172" s="29" t="str">
        <f t="shared" si="82"/>
        <v>-</v>
      </c>
      <c r="I172" s="29" t="str">
        <f t="shared" si="83"/>
        <v>-</v>
      </c>
      <c r="J172" s="46" t="str">
        <f t="shared" si="84"/>
        <v>-</v>
      </c>
      <c r="K172" s="29" t="str">
        <f t="shared" si="85"/>
        <v>-</v>
      </c>
      <c r="L172" s="29" t="str">
        <f t="shared" si="86"/>
        <v>-</v>
      </c>
      <c r="M172" s="29" t="str">
        <f t="shared" si="87"/>
        <v>-</v>
      </c>
      <c r="N172" s="29" t="str">
        <f t="shared" si="88"/>
        <v>-</v>
      </c>
      <c r="O172" s="29" t="str">
        <f t="shared" si="89"/>
        <v>-</v>
      </c>
      <c r="P172" s="2">
        <f>Замеры!R169</f>
        <v>0</v>
      </c>
      <c r="S172" s="2">
        <f>Замеры!S169</f>
        <v>0</v>
      </c>
      <c r="T172" s="2" t="s">
        <v>72</v>
      </c>
      <c r="U172" s="2" t="b">
        <f t="shared" si="90"/>
        <v>0</v>
      </c>
      <c r="V172" s="2" t="b">
        <f t="shared" si="91"/>
        <v>0</v>
      </c>
      <c r="W172" s="2" t="b">
        <f t="shared" si="92"/>
        <v>0</v>
      </c>
      <c r="Y172" s="2">
        <f t="shared" ca="1" si="93"/>
        <v>46</v>
      </c>
      <c r="Z172" s="2">
        <f t="shared" ca="1" si="93"/>
        <v>41</v>
      </c>
      <c r="AA172" s="2">
        <f t="shared" ca="1" si="93"/>
        <v>20</v>
      </c>
      <c r="AB172" s="5">
        <f t="shared" ca="1" si="94"/>
        <v>328</v>
      </c>
      <c r="AC172" s="5">
        <f t="shared" ca="1" si="95"/>
        <v>276</v>
      </c>
      <c r="AD172" s="5">
        <f t="shared" ca="1" si="96"/>
        <v>253</v>
      </c>
      <c r="AE172" s="5">
        <f t="shared" ca="1" si="97"/>
        <v>306</v>
      </c>
      <c r="AF172" s="5">
        <f t="shared" ca="1" si="98"/>
        <v>207</v>
      </c>
      <c r="AG172" s="5">
        <f t="shared" ca="1" si="99"/>
        <v>296</v>
      </c>
      <c r="AH172" s="5">
        <f t="shared" ca="1" si="100"/>
        <v>261</v>
      </c>
      <c r="AI172" s="5">
        <f t="shared" ca="1" si="101"/>
        <v>225</v>
      </c>
      <c r="AJ172" s="5">
        <f t="shared" ca="1" si="102"/>
        <v>265</v>
      </c>
      <c r="AK172" s="5">
        <f t="shared" ca="1" si="103"/>
        <v>340</v>
      </c>
    </row>
    <row r="173" spans="1:37" x14ac:dyDescent="0.3">
      <c r="A173" s="35">
        <f>IF(Замеры!B170=0, " ", Замеры!B170)</f>
        <v>167</v>
      </c>
      <c r="B173" s="45" t="str">
        <f>Замеры!G170</f>
        <v xml:space="preserve">Группа от QF </v>
      </c>
      <c r="C173" s="45" t="str">
        <f>IF(Замеры!O170=0, " ", Замеры!O170)</f>
        <v xml:space="preserve"> </v>
      </c>
      <c r="D173" s="69" t="str">
        <f t="shared" si="104"/>
        <v xml:space="preserve"> </v>
      </c>
      <c r="E173" s="69" t="str">
        <f t="shared" si="105"/>
        <v xml:space="preserve"> </v>
      </c>
      <c r="F173" s="29" t="str">
        <f t="shared" si="80"/>
        <v>-</v>
      </c>
      <c r="G173" s="29" t="str">
        <f t="shared" si="81"/>
        <v>-</v>
      </c>
      <c r="H173" s="29" t="str">
        <f t="shared" si="82"/>
        <v>-</v>
      </c>
      <c r="I173" s="29" t="str">
        <f t="shared" si="83"/>
        <v>-</v>
      </c>
      <c r="J173" s="46" t="str">
        <f t="shared" si="84"/>
        <v>-</v>
      </c>
      <c r="K173" s="29" t="str">
        <f t="shared" si="85"/>
        <v>-</v>
      </c>
      <c r="L173" s="29" t="str">
        <f t="shared" si="86"/>
        <v>-</v>
      </c>
      <c r="M173" s="29" t="str">
        <f t="shared" si="87"/>
        <v>-</v>
      </c>
      <c r="N173" s="29" t="str">
        <f t="shared" si="88"/>
        <v>-</v>
      </c>
      <c r="O173" s="29" t="str">
        <f t="shared" si="89"/>
        <v>-</v>
      </c>
      <c r="P173" s="2">
        <f>Замеры!R170</f>
        <v>0</v>
      </c>
      <c r="S173" s="2">
        <f>Замеры!S170</f>
        <v>0</v>
      </c>
      <c r="T173" s="2" t="s">
        <v>72</v>
      </c>
      <c r="U173" s="2" t="b">
        <f t="shared" si="90"/>
        <v>0</v>
      </c>
      <c r="V173" s="2" t="b">
        <f t="shared" si="91"/>
        <v>0</v>
      </c>
      <c r="W173" s="2" t="b">
        <f t="shared" si="92"/>
        <v>0</v>
      </c>
      <c r="Y173" s="2">
        <f t="shared" ca="1" si="93"/>
        <v>50</v>
      </c>
      <c r="Z173" s="2">
        <f t="shared" ca="1" si="93"/>
        <v>37</v>
      </c>
      <c r="AA173" s="2">
        <f t="shared" ca="1" si="93"/>
        <v>43</v>
      </c>
      <c r="AB173" s="5">
        <f t="shared" ca="1" si="94"/>
        <v>485</v>
      </c>
      <c r="AC173" s="5">
        <f t="shared" ca="1" si="95"/>
        <v>474</v>
      </c>
      <c r="AD173" s="5">
        <f t="shared" ca="1" si="96"/>
        <v>476</v>
      </c>
      <c r="AE173" s="5">
        <f t="shared" ca="1" si="97"/>
        <v>556</v>
      </c>
      <c r="AF173" s="5">
        <f t="shared" ca="1" si="98"/>
        <v>470</v>
      </c>
      <c r="AG173" s="5">
        <f t="shared" ca="1" si="99"/>
        <v>496</v>
      </c>
      <c r="AH173" s="5">
        <f t="shared" ca="1" si="100"/>
        <v>545</v>
      </c>
      <c r="AI173" s="5">
        <f t="shared" ca="1" si="101"/>
        <v>465</v>
      </c>
      <c r="AJ173" s="5">
        <f t="shared" ca="1" si="102"/>
        <v>492</v>
      </c>
      <c r="AK173" s="5">
        <f t="shared" ca="1" si="103"/>
        <v>489</v>
      </c>
    </row>
    <row r="174" spans="1:37" x14ac:dyDescent="0.3">
      <c r="A174" s="35">
        <f>IF(Замеры!B171=0, " ", Замеры!B171)</f>
        <v>168</v>
      </c>
      <c r="B174" s="45" t="str">
        <f>Замеры!G171</f>
        <v xml:space="preserve">Группа от QF </v>
      </c>
      <c r="C174" s="45" t="str">
        <f>IF(Замеры!O171=0, " ", Замеры!O171)</f>
        <v xml:space="preserve"> </v>
      </c>
      <c r="D174" s="69" t="str">
        <f t="shared" si="104"/>
        <v xml:space="preserve"> </v>
      </c>
      <c r="E174" s="69" t="str">
        <f t="shared" si="105"/>
        <v xml:space="preserve"> </v>
      </c>
      <c r="F174" s="29" t="str">
        <f t="shared" si="80"/>
        <v>-</v>
      </c>
      <c r="G174" s="29" t="str">
        <f t="shared" si="81"/>
        <v>-</v>
      </c>
      <c r="H174" s="29" t="str">
        <f t="shared" si="82"/>
        <v>-</v>
      </c>
      <c r="I174" s="29" t="str">
        <f t="shared" si="83"/>
        <v>-</v>
      </c>
      <c r="J174" s="46" t="str">
        <f t="shared" si="84"/>
        <v>-</v>
      </c>
      <c r="K174" s="29" t="str">
        <f t="shared" si="85"/>
        <v>-</v>
      </c>
      <c r="L174" s="29" t="str">
        <f t="shared" si="86"/>
        <v>-</v>
      </c>
      <c r="M174" s="29" t="str">
        <f t="shared" si="87"/>
        <v>-</v>
      </c>
      <c r="N174" s="29" t="str">
        <f t="shared" si="88"/>
        <v>-</v>
      </c>
      <c r="O174" s="29" t="str">
        <f t="shared" si="89"/>
        <v>-</v>
      </c>
      <c r="P174" s="2">
        <f>Замеры!R171</f>
        <v>0</v>
      </c>
      <c r="S174" s="2">
        <f>Замеры!S171</f>
        <v>0</v>
      </c>
      <c r="T174" s="2" t="s">
        <v>72</v>
      </c>
      <c r="U174" s="2" t="b">
        <f t="shared" si="90"/>
        <v>0</v>
      </c>
      <c r="V174" s="2" t="b">
        <f t="shared" si="91"/>
        <v>0</v>
      </c>
      <c r="W174" s="2" t="b">
        <f t="shared" si="92"/>
        <v>0</v>
      </c>
      <c r="Y174" s="2">
        <f t="shared" ca="1" si="93"/>
        <v>41</v>
      </c>
      <c r="Z174" s="2">
        <f t="shared" ca="1" si="93"/>
        <v>35</v>
      </c>
      <c r="AA174" s="2">
        <f t="shared" ca="1" si="93"/>
        <v>29</v>
      </c>
      <c r="AB174" s="5">
        <f t="shared" ca="1" si="94"/>
        <v>387</v>
      </c>
      <c r="AC174" s="5">
        <f t="shared" ca="1" si="95"/>
        <v>320</v>
      </c>
      <c r="AD174" s="5">
        <f t="shared" ca="1" si="96"/>
        <v>317</v>
      </c>
      <c r="AE174" s="5">
        <f t="shared" ca="1" si="97"/>
        <v>388</v>
      </c>
      <c r="AF174" s="5">
        <f t="shared" ca="1" si="98"/>
        <v>341</v>
      </c>
      <c r="AG174" s="5">
        <f t="shared" ca="1" si="99"/>
        <v>396</v>
      </c>
      <c r="AH174" s="5">
        <f t="shared" ca="1" si="100"/>
        <v>383</v>
      </c>
      <c r="AI174" s="5">
        <f t="shared" ca="1" si="101"/>
        <v>297</v>
      </c>
      <c r="AJ174" s="5">
        <f t="shared" ca="1" si="102"/>
        <v>340</v>
      </c>
      <c r="AK174" s="5">
        <f t="shared" ca="1" si="103"/>
        <v>313</v>
      </c>
    </row>
    <row r="175" spans="1:37" x14ac:dyDescent="0.3">
      <c r="A175" s="35">
        <f>IF(Замеры!B172=0, " ", Замеры!B172)</f>
        <v>169</v>
      </c>
      <c r="B175" s="45" t="str">
        <f>Замеры!G172</f>
        <v xml:space="preserve">Группа от QF </v>
      </c>
      <c r="C175" s="45" t="str">
        <f>IF(Замеры!O172=0, " ", Замеры!O172)</f>
        <v xml:space="preserve"> </v>
      </c>
      <c r="D175" s="69" t="str">
        <f t="shared" si="104"/>
        <v xml:space="preserve"> </v>
      </c>
      <c r="E175" s="69" t="str">
        <f t="shared" si="105"/>
        <v xml:space="preserve"> </v>
      </c>
      <c r="F175" s="29" t="str">
        <f t="shared" si="80"/>
        <v>-</v>
      </c>
      <c r="G175" s="29" t="str">
        <f t="shared" si="81"/>
        <v>-</v>
      </c>
      <c r="H175" s="29" t="str">
        <f t="shared" si="82"/>
        <v>-</v>
      </c>
      <c r="I175" s="29" t="str">
        <f t="shared" si="83"/>
        <v>-</v>
      </c>
      <c r="J175" s="46" t="str">
        <f t="shared" si="84"/>
        <v>-</v>
      </c>
      <c r="K175" s="29" t="str">
        <f t="shared" si="85"/>
        <v>-</v>
      </c>
      <c r="L175" s="29" t="str">
        <f t="shared" si="86"/>
        <v>-</v>
      </c>
      <c r="M175" s="29" t="str">
        <f t="shared" si="87"/>
        <v>-</v>
      </c>
      <c r="N175" s="29" t="str">
        <f t="shared" si="88"/>
        <v>-</v>
      </c>
      <c r="O175" s="29" t="str">
        <f t="shared" si="89"/>
        <v>-</v>
      </c>
      <c r="P175" s="2">
        <f>Замеры!R172</f>
        <v>0</v>
      </c>
      <c r="S175" s="2">
        <f>Замеры!S172</f>
        <v>0</v>
      </c>
      <c r="T175" s="2" t="s">
        <v>72</v>
      </c>
      <c r="U175" s="2" t="b">
        <f t="shared" si="90"/>
        <v>0</v>
      </c>
      <c r="V175" s="2" t="b">
        <f t="shared" si="91"/>
        <v>0</v>
      </c>
      <c r="W175" s="2" t="b">
        <f t="shared" si="92"/>
        <v>0</v>
      </c>
      <c r="Y175" s="2">
        <f t="shared" ca="1" si="93"/>
        <v>49</v>
      </c>
      <c r="Z175" s="2">
        <f t="shared" ca="1" si="93"/>
        <v>34</v>
      </c>
      <c r="AA175" s="2">
        <f t="shared" ca="1" si="93"/>
        <v>26</v>
      </c>
      <c r="AB175" s="5">
        <f t="shared" ca="1" si="94"/>
        <v>283</v>
      </c>
      <c r="AC175" s="5">
        <f t="shared" ca="1" si="95"/>
        <v>299</v>
      </c>
      <c r="AD175" s="5">
        <f t="shared" ca="1" si="96"/>
        <v>265</v>
      </c>
      <c r="AE175" s="5">
        <f t="shared" ca="1" si="97"/>
        <v>365</v>
      </c>
      <c r="AF175" s="5">
        <f t="shared" ca="1" si="98"/>
        <v>360</v>
      </c>
      <c r="AG175" s="5">
        <f t="shared" ca="1" si="99"/>
        <v>292</v>
      </c>
      <c r="AH175" s="5">
        <f t="shared" ca="1" si="100"/>
        <v>385</v>
      </c>
      <c r="AI175" s="5">
        <f t="shared" ca="1" si="101"/>
        <v>377</v>
      </c>
      <c r="AJ175" s="5">
        <f t="shared" ca="1" si="102"/>
        <v>272</v>
      </c>
      <c r="AK175" s="5">
        <f t="shared" ca="1" si="103"/>
        <v>311</v>
      </c>
    </row>
    <row r="176" spans="1:37" x14ac:dyDescent="0.3">
      <c r="A176" s="35">
        <f>IF(Замеры!B173=0, " ", Замеры!B173)</f>
        <v>170</v>
      </c>
      <c r="B176" s="45" t="str">
        <f>Замеры!G173</f>
        <v xml:space="preserve">Группа от QF </v>
      </c>
      <c r="C176" s="45" t="str">
        <f>IF(Замеры!O173=0, " ", Замеры!O173)</f>
        <v xml:space="preserve"> </v>
      </c>
      <c r="D176" s="69" t="str">
        <f t="shared" si="104"/>
        <v xml:space="preserve"> </v>
      </c>
      <c r="E176" s="69" t="str">
        <f t="shared" si="105"/>
        <v xml:space="preserve"> </v>
      </c>
      <c r="F176" s="29" t="str">
        <f t="shared" si="80"/>
        <v>-</v>
      </c>
      <c r="G176" s="29" t="str">
        <f t="shared" si="81"/>
        <v>-</v>
      </c>
      <c r="H176" s="29" t="str">
        <f t="shared" si="82"/>
        <v>-</v>
      </c>
      <c r="I176" s="29" t="str">
        <f t="shared" si="83"/>
        <v>-</v>
      </c>
      <c r="J176" s="46" t="str">
        <f t="shared" si="84"/>
        <v>-</v>
      </c>
      <c r="K176" s="29" t="str">
        <f t="shared" si="85"/>
        <v>-</v>
      </c>
      <c r="L176" s="29" t="str">
        <f t="shared" si="86"/>
        <v>-</v>
      </c>
      <c r="M176" s="29" t="str">
        <f t="shared" si="87"/>
        <v>-</v>
      </c>
      <c r="N176" s="29" t="str">
        <f t="shared" si="88"/>
        <v>-</v>
      </c>
      <c r="O176" s="29" t="str">
        <f t="shared" si="89"/>
        <v>-</v>
      </c>
      <c r="P176" s="2">
        <f>Замеры!R173</f>
        <v>0</v>
      </c>
      <c r="S176" s="2">
        <f>Замеры!S173</f>
        <v>0</v>
      </c>
      <c r="T176" s="2" t="s">
        <v>72</v>
      </c>
      <c r="U176" s="2" t="b">
        <f t="shared" si="90"/>
        <v>0</v>
      </c>
      <c r="V176" s="2" t="b">
        <f t="shared" si="91"/>
        <v>0</v>
      </c>
      <c r="W176" s="2" t="b">
        <f t="shared" si="92"/>
        <v>0</v>
      </c>
      <c r="Y176" s="2">
        <f t="shared" ca="1" si="93"/>
        <v>30</v>
      </c>
      <c r="Z176" s="2">
        <f t="shared" ca="1" si="93"/>
        <v>44</v>
      </c>
      <c r="AA176" s="2">
        <f t="shared" ca="1" si="93"/>
        <v>32</v>
      </c>
      <c r="AB176" s="5">
        <f t="shared" ca="1" si="94"/>
        <v>402</v>
      </c>
      <c r="AC176" s="5">
        <f t="shared" ca="1" si="95"/>
        <v>385</v>
      </c>
      <c r="AD176" s="5">
        <f t="shared" ca="1" si="96"/>
        <v>436</v>
      </c>
      <c r="AE176" s="5">
        <f t="shared" ca="1" si="97"/>
        <v>363</v>
      </c>
      <c r="AF176" s="5">
        <f t="shared" ca="1" si="98"/>
        <v>342</v>
      </c>
      <c r="AG176" s="5">
        <f t="shared" ca="1" si="99"/>
        <v>375</v>
      </c>
      <c r="AH176" s="5">
        <f t="shared" ca="1" si="100"/>
        <v>368</v>
      </c>
      <c r="AI176" s="5">
        <f t="shared" ca="1" si="101"/>
        <v>353</v>
      </c>
      <c r="AJ176" s="5">
        <f t="shared" ca="1" si="102"/>
        <v>424</v>
      </c>
      <c r="AK176" s="5">
        <f t="shared" ca="1" si="103"/>
        <v>340</v>
      </c>
    </row>
    <row r="177" spans="1:37" x14ac:dyDescent="0.3">
      <c r="A177" s="35">
        <f>IF(Замеры!B174=0, " ", Замеры!B174)</f>
        <v>171</v>
      </c>
      <c r="B177" s="45" t="str">
        <f>Замеры!G174</f>
        <v xml:space="preserve">Группа от QF </v>
      </c>
      <c r="C177" s="45" t="str">
        <f>IF(Замеры!O174=0, " ", Замеры!O174)</f>
        <v xml:space="preserve"> </v>
      </c>
      <c r="D177" s="69" t="str">
        <f t="shared" si="104"/>
        <v xml:space="preserve"> </v>
      </c>
      <c r="E177" s="69" t="str">
        <f t="shared" si="105"/>
        <v xml:space="preserve"> </v>
      </c>
      <c r="F177" s="29" t="str">
        <f t="shared" si="80"/>
        <v>-</v>
      </c>
      <c r="G177" s="29" t="str">
        <f t="shared" si="81"/>
        <v>-</v>
      </c>
      <c r="H177" s="29" t="str">
        <f t="shared" si="82"/>
        <v>-</v>
      </c>
      <c r="I177" s="29" t="str">
        <f t="shared" si="83"/>
        <v>-</v>
      </c>
      <c r="J177" s="46" t="str">
        <f t="shared" si="84"/>
        <v>-</v>
      </c>
      <c r="K177" s="29" t="str">
        <f t="shared" si="85"/>
        <v>-</v>
      </c>
      <c r="L177" s="29" t="str">
        <f t="shared" si="86"/>
        <v>-</v>
      </c>
      <c r="M177" s="29" t="str">
        <f t="shared" si="87"/>
        <v>-</v>
      </c>
      <c r="N177" s="29" t="str">
        <f t="shared" si="88"/>
        <v>-</v>
      </c>
      <c r="O177" s="29" t="str">
        <f t="shared" si="89"/>
        <v>-</v>
      </c>
      <c r="P177" s="2">
        <f>Замеры!R174</f>
        <v>0</v>
      </c>
      <c r="S177" s="2">
        <f>Замеры!S174</f>
        <v>0</v>
      </c>
      <c r="T177" s="2" t="s">
        <v>72</v>
      </c>
      <c r="U177" s="2" t="b">
        <f t="shared" si="90"/>
        <v>0</v>
      </c>
      <c r="V177" s="2" t="b">
        <f t="shared" si="91"/>
        <v>0</v>
      </c>
      <c r="W177" s="2" t="b">
        <f t="shared" si="92"/>
        <v>0</v>
      </c>
      <c r="Y177" s="2">
        <f t="shared" ca="1" si="93"/>
        <v>46</v>
      </c>
      <c r="Z177" s="2">
        <f t="shared" ca="1" si="93"/>
        <v>36</v>
      </c>
      <c r="AA177" s="2">
        <f t="shared" ca="1" si="93"/>
        <v>47</v>
      </c>
      <c r="AB177" s="5">
        <f t="shared" ca="1" si="94"/>
        <v>480</v>
      </c>
      <c r="AC177" s="5">
        <f t="shared" ca="1" si="95"/>
        <v>498</v>
      </c>
      <c r="AD177" s="5">
        <f t="shared" ca="1" si="96"/>
        <v>518</v>
      </c>
      <c r="AE177" s="5">
        <f t="shared" ca="1" si="97"/>
        <v>538</v>
      </c>
      <c r="AF177" s="5">
        <f t="shared" ca="1" si="98"/>
        <v>498</v>
      </c>
      <c r="AG177" s="5">
        <f t="shared" ca="1" si="99"/>
        <v>489</v>
      </c>
      <c r="AH177" s="5">
        <f t="shared" ca="1" si="100"/>
        <v>608</v>
      </c>
      <c r="AI177" s="5">
        <f t="shared" ca="1" si="101"/>
        <v>491</v>
      </c>
      <c r="AJ177" s="5">
        <f t="shared" ca="1" si="102"/>
        <v>567</v>
      </c>
      <c r="AK177" s="5">
        <f t="shared" ca="1" si="103"/>
        <v>550</v>
      </c>
    </row>
    <row r="178" spans="1:37" x14ac:dyDescent="0.3">
      <c r="A178" s="35">
        <f>IF(Замеры!B175=0, " ", Замеры!B175)</f>
        <v>172</v>
      </c>
      <c r="B178" s="45" t="str">
        <f>Замеры!G175</f>
        <v xml:space="preserve">Группа от QF </v>
      </c>
      <c r="C178" s="45" t="str">
        <f>IF(Замеры!O175=0, " ", Замеры!O175)</f>
        <v xml:space="preserve"> </v>
      </c>
      <c r="D178" s="69" t="str">
        <f t="shared" si="104"/>
        <v xml:space="preserve"> </v>
      </c>
      <c r="E178" s="69" t="str">
        <f t="shared" si="105"/>
        <v xml:space="preserve"> </v>
      </c>
      <c r="F178" s="29" t="str">
        <f t="shared" si="80"/>
        <v>-</v>
      </c>
      <c r="G178" s="29" t="str">
        <f t="shared" si="81"/>
        <v>-</v>
      </c>
      <c r="H178" s="29" t="str">
        <f t="shared" si="82"/>
        <v>-</v>
      </c>
      <c r="I178" s="29" t="str">
        <f t="shared" si="83"/>
        <v>-</v>
      </c>
      <c r="J178" s="46" t="str">
        <f t="shared" si="84"/>
        <v>-</v>
      </c>
      <c r="K178" s="29" t="str">
        <f t="shared" si="85"/>
        <v>-</v>
      </c>
      <c r="L178" s="29" t="str">
        <f t="shared" si="86"/>
        <v>-</v>
      </c>
      <c r="M178" s="29" t="str">
        <f t="shared" si="87"/>
        <v>-</v>
      </c>
      <c r="N178" s="29" t="str">
        <f t="shared" si="88"/>
        <v>-</v>
      </c>
      <c r="O178" s="29" t="str">
        <f t="shared" si="89"/>
        <v>-</v>
      </c>
      <c r="P178" s="2">
        <f>Замеры!R175</f>
        <v>0</v>
      </c>
      <c r="S178" s="2">
        <f>Замеры!S175</f>
        <v>0</v>
      </c>
      <c r="T178" s="2" t="s">
        <v>72</v>
      </c>
      <c r="U178" s="2" t="b">
        <f t="shared" si="90"/>
        <v>0</v>
      </c>
      <c r="V178" s="2" t="b">
        <f t="shared" si="91"/>
        <v>0</v>
      </c>
      <c r="W178" s="2" t="b">
        <f t="shared" si="92"/>
        <v>0</v>
      </c>
      <c r="Y178" s="2">
        <f t="shared" ca="1" si="93"/>
        <v>42</v>
      </c>
      <c r="Z178" s="2">
        <f t="shared" ca="1" si="93"/>
        <v>28</v>
      </c>
      <c r="AA178" s="2">
        <f t="shared" ca="1" si="93"/>
        <v>33</v>
      </c>
      <c r="AB178" s="5">
        <f t="shared" ca="1" si="94"/>
        <v>425</v>
      </c>
      <c r="AC178" s="5">
        <f t="shared" ca="1" si="95"/>
        <v>358</v>
      </c>
      <c r="AD178" s="5">
        <f t="shared" ca="1" si="96"/>
        <v>412</v>
      </c>
      <c r="AE178" s="5">
        <f t="shared" ca="1" si="97"/>
        <v>335</v>
      </c>
      <c r="AF178" s="5">
        <f t="shared" ca="1" si="98"/>
        <v>479</v>
      </c>
      <c r="AG178" s="5">
        <f t="shared" ca="1" si="99"/>
        <v>364</v>
      </c>
      <c r="AH178" s="5">
        <f t="shared" ca="1" si="100"/>
        <v>362</v>
      </c>
      <c r="AI178" s="5">
        <f t="shared" ca="1" si="101"/>
        <v>339</v>
      </c>
      <c r="AJ178" s="5">
        <f t="shared" ca="1" si="102"/>
        <v>407</v>
      </c>
      <c r="AK178" s="5">
        <f t="shared" ca="1" si="103"/>
        <v>399</v>
      </c>
    </row>
    <row r="179" spans="1:37" x14ac:dyDescent="0.3">
      <c r="A179" s="35">
        <f>IF(Замеры!B176=0, " ", Замеры!B176)</f>
        <v>173</v>
      </c>
      <c r="B179" s="45" t="str">
        <f>Замеры!G176</f>
        <v xml:space="preserve">Группа от QF </v>
      </c>
      <c r="C179" s="45" t="str">
        <f>IF(Замеры!O176=0, " ", Замеры!O176)</f>
        <v xml:space="preserve"> </v>
      </c>
      <c r="D179" s="69" t="str">
        <f t="shared" si="104"/>
        <v xml:space="preserve"> </v>
      </c>
      <c r="E179" s="69" t="str">
        <f t="shared" si="105"/>
        <v xml:space="preserve"> </v>
      </c>
      <c r="F179" s="29" t="str">
        <f t="shared" si="80"/>
        <v>-</v>
      </c>
      <c r="G179" s="29" t="str">
        <f t="shared" si="81"/>
        <v>-</v>
      </c>
      <c r="H179" s="29" t="str">
        <f t="shared" si="82"/>
        <v>-</v>
      </c>
      <c r="I179" s="29" t="str">
        <f t="shared" si="83"/>
        <v>-</v>
      </c>
      <c r="J179" s="46" t="str">
        <f t="shared" si="84"/>
        <v>-</v>
      </c>
      <c r="K179" s="29" t="str">
        <f t="shared" si="85"/>
        <v>-</v>
      </c>
      <c r="L179" s="29" t="str">
        <f t="shared" si="86"/>
        <v>-</v>
      </c>
      <c r="M179" s="29" t="str">
        <f t="shared" si="87"/>
        <v>-</v>
      </c>
      <c r="N179" s="29" t="str">
        <f t="shared" si="88"/>
        <v>-</v>
      </c>
      <c r="O179" s="29" t="str">
        <f t="shared" si="89"/>
        <v>-</v>
      </c>
      <c r="P179" s="2">
        <f>Замеры!R176</f>
        <v>0</v>
      </c>
      <c r="S179" s="2">
        <f>Замеры!S176</f>
        <v>0</v>
      </c>
      <c r="T179" s="2" t="s">
        <v>72</v>
      </c>
      <c r="U179" s="2" t="b">
        <f t="shared" si="90"/>
        <v>0</v>
      </c>
      <c r="V179" s="2" t="b">
        <f t="shared" si="91"/>
        <v>0</v>
      </c>
      <c r="W179" s="2" t="b">
        <f t="shared" si="92"/>
        <v>0</v>
      </c>
      <c r="Y179" s="2">
        <f t="shared" ca="1" si="93"/>
        <v>44</v>
      </c>
      <c r="Z179" s="2">
        <f t="shared" ca="1" si="93"/>
        <v>36</v>
      </c>
      <c r="AA179" s="2">
        <f t="shared" ca="1" si="93"/>
        <v>23</v>
      </c>
      <c r="AB179" s="5">
        <f t="shared" ca="1" si="94"/>
        <v>293</v>
      </c>
      <c r="AC179" s="5">
        <f t="shared" ca="1" si="95"/>
        <v>288</v>
      </c>
      <c r="AD179" s="5">
        <f t="shared" ca="1" si="96"/>
        <v>244</v>
      </c>
      <c r="AE179" s="5">
        <f t="shared" ca="1" si="97"/>
        <v>262</v>
      </c>
      <c r="AF179" s="5">
        <f t="shared" ca="1" si="98"/>
        <v>365</v>
      </c>
      <c r="AG179" s="5">
        <f t="shared" ca="1" si="99"/>
        <v>339</v>
      </c>
      <c r="AH179" s="5">
        <f t="shared" ca="1" si="100"/>
        <v>353</v>
      </c>
      <c r="AI179" s="5">
        <f t="shared" ca="1" si="101"/>
        <v>374</v>
      </c>
      <c r="AJ179" s="5">
        <f t="shared" ca="1" si="102"/>
        <v>369</v>
      </c>
      <c r="AK179" s="5">
        <f t="shared" ca="1" si="103"/>
        <v>360</v>
      </c>
    </row>
    <row r="180" spans="1:37" x14ac:dyDescent="0.3">
      <c r="A180" s="35">
        <f>IF(Замеры!B177=0, " ", Замеры!B177)</f>
        <v>174</v>
      </c>
      <c r="B180" s="45" t="str">
        <f>Замеры!G177</f>
        <v xml:space="preserve">Группа от QF </v>
      </c>
      <c r="C180" s="45" t="str">
        <f>IF(Замеры!O177=0, " ", Замеры!O177)</f>
        <v xml:space="preserve"> </v>
      </c>
      <c r="D180" s="69" t="str">
        <f t="shared" si="104"/>
        <v xml:space="preserve"> </v>
      </c>
      <c r="E180" s="69" t="str">
        <f t="shared" si="105"/>
        <v xml:space="preserve"> </v>
      </c>
      <c r="F180" s="29" t="str">
        <f t="shared" si="80"/>
        <v>-</v>
      </c>
      <c r="G180" s="29" t="str">
        <f t="shared" si="81"/>
        <v>-</v>
      </c>
      <c r="H180" s="29" t="str">
        <f t="shared" si="82"/>
        <v>-</v>
      </c>
      <c r="I180" s="29" t="str">
        <f t="shared" si="83"/>
        <v>-</v>
      </c>
      <c r="J180" s="46" t="str">
        <f t="shared" si="84"/>
        <v>-</v>
      </c>
      <c r="K180" s="29" t="str">
        <f t="shared" si="85"/>
        <v>-</v>
      </c>
      <c r="L180" s="29" t="str">
        <f t="shared" si="86"/>
        <v>-</v>
      </c>
      <c r="M180" s="29" t="str">
        <f t="shared" si="87"/>
        <v>-</v>
      </c>
      <c r="N180" s="29" t="str">
        <f t="shared" si="88"/>
        <v>-</v>
      </c>
      <c r="O180" s="29" t="str">
        <f t="shared" si="89"/>
        <v>-</v>
      </c>
      <c r="P180" s="2">
        <f>Замеры!R177</f>
        <v>0</v>
      </c>
      <c r="S180" s="2">
        <f>Замеры!S177</f>
        <v>0</v>
      </c>
      <c r="T180" s="2" t="s">
        <v>72</v>
      </c>
      <c r="U180" s="2" t="b">
        <f t="shared" si="90"/>
        <v>0</v>
      </c>
      <c r="V180" s="2" t="b">
        <f t="shared" si="91"/>
        <v>0</v>
      </c>
      <c r="W180" s="2" t="b">
        <f t="shared" si="92"/>
        <v>0</v>
      </c>
      <c r="Y180" s="2">
        <f t="shared" ca="1" si="93"/>
        <v>20</v>
      </c>
      <c r="Z180" s="2">
        <f t="shared" ca="1" si="93"/>
        <v>49</v>
      </c>
      <c r="AA180" s="2">
        <f t="shared" ca="1" si="93"/>
        <v>20</v>
      </c>
      <c r="AB180" s="5">
        <f t="shared" ca="1" si="94"/>
        <v>330</v>
      </c>
      <c r="AC180" s="5">
        <f t="shared" ca="1" si="95"/>
        <v>234</v>
      </c>
      <c r="AD180" s="5">
        <f t="shared" ca="1" si="96"/>
        <v>346</v>
      </c>
      <c r="AE180" s="5">
        <f t="shared" ca="1" si="97"/>
        <v>235</v>
      </c>
      <c r="AF180" s="5">
        <f t="shared" ca="1" si="98"/>
        <v>253</v>
      </c>
      <c r="AG180" s="5">
        <f t="shared" ca="1" si="99"/>
        <v>319</v>
      </c>
      <c r="AH180" s="5">
        <f t="shared" ca="1" si="100"/>
        <v>293</v>
      </c>
      <c r="AI180" s="5">
        <f t="shared" ca="1" si="101"/>
        <v>317</v>
      </c>
      <c r="AJ180" s="5">
        <f t="shared" ca="1" si="102"/>
        <v>288</v>
      </c>
      <c r="AK180" s="5">
        <f t="shared" ca="1" si="103"/>
        <v>323</v>
      </c>
    </row>
    <row r="181" spans="1:37" x14ac:dyDescent="0.3">
      <c r="A181" s="35">
        <f>IF(Замеры!B178=0, " ", Замеры!B178)</f>
        <v>175</v>
      </c>
      <c r="B181" s="45" t="str">
        <f>Замеры!G178</f>
        <v xml:space="preserve">Группа от QF </v>
      </c>
      <c r="C181" s="45" t="str">
        <f>IF(Замеры!O178=0, " ", Замеры!O178)</f>
        <v xml:space="preserve"> </v>
      </c>
      <c r="D181" s="69" t="str">
        <f t="shared" si="104"/>
        <v xml:space="preserve"> </v>
      </c>
      <c r="E181" s="69" t="str">
        <f t="shared" si="105"/>
        <v xml:space="preserve"> </v>
      </c>
      <c r="F181" s="29" t="str">
        <f t="shared" si="80"/>
        <v>-</v>
      </c>
      <c r="G181" s="29" t="str">
        <f t="shared" si="81"/>
        <v>-</v>
      </c>
      <c r="H181" s="29" t="str">
        <f t="shared" si="82"/>
        <v>-</v>
      </c>
      <c r="I181" s="29" t="str">
        <f t="shared" si="83"/>
        <v>-</v>
      </c>
      <c r="J181" s="46" t="str">
        <f t="shared" si="84"/>
        <v>-</v>
      </c>
      <c r="K181" s="29" t="str">
        <f t="shared" si="85"/>
        <v>-</v>
      </c>
      <c r="L181" s="29" t="str">
        <f t="shared" si="86"/>
        <v>-</v>
      </c>
      <c r="M181" s="29" t="str">
        <f t="shared" si="87"/>
        <v>-</v>
      </c>
      <c r="N181" s="29" t="str">
        <f t="shared" si="88"/>
        <v>-</v>
      </c>
      <c r="O181" s="29" t="str">
        <f t="shared" si="89"/>
        <v>-</v>
      </c>
      <c r="P181" s="2">
        <f>Замеры!R178</f>
        <v>0</v>
      </c>
      <c r="S181" s="2">
        <f>Замеры!S178</f>
        <v>0</v>
      </c>
      <c r="T181" s="2" t="s">
        <v>72</v>
      </c>
      <c r="U181" s="2" t="b">
        <f t="shared" si="90"/>
        <v>0</v>
      </c>
      <c r="V181" s="2" t="b">
        <f t="shared" si="91"/>
        <v>0</v>
      </c>
      <c r="W181" s="2" t="b">
        <f t="shared" si="92"/>
        <v>0</v>
      </c>
      <c r="Y181" s="2">
        <f t="shared" ca="1" si="93"/>
        <v>31</v>
      </c>
      <c r="Z181" s="2">
        <f t="shared" ca="1" si="93"/>
        <v>21</v>
      </c>
      <c r="AA181" s="2">
        <f t="shared" ca="1" si="93"/>
        <v>21</v>
      </c>
      <c r="AB181" s="5">
        <f t="shared" ca="1" si="94"/>
        <v>332</v>
      </c>
      <c r="AC181" s="5">
        <f t="shared" ca="1" si="95"/>
        <v>234</v>
      </c>
      <c r="AD181" s="5">
        <f t="shared" ca="1" si="96"/>
        <v>285</v>
      </c>
      <c r="AE181" s="5">
        <f t="shared" ca="1" si="97"/>
        <v>274</v>
      </c>
      <c r="AF181" s="5">
        <f t="shared" ca="1" si="98"/>
        <v>251</v>
      </c>
      <c r="AG181" s="5">
        <f t="shared" ca="1" si="99"/>
        <v>288</v>
      </c>
      <c r="AH181" s="5">
        <f t="shared" ca="1" si="100"/>
        <v>295</v>
      </c>
      <c r="AI181" s="5">
        <f t="shared" ca="1" si="101"/>
        <v>324</v>
      </c>
      <c r="AJ181" s="5">
        <f t="shared" ca="1" si="102"/>
        <v>264</v>
      </c>
      <c r="AK181" s="5">
        <f t="shared" ca="1" si="103"/>
        <v>329</v>
      </c>
    </row>
    <row r="182" spans="1:37" x14ac:dyDescent="0.3">
      <c r="A182" s="35">
        <f>IF(Замеры!B179=0, " ", Замеры!B179)</f>
        <v>176</v>
      </c>
      <c r="B182" s="45" t="str">
        <f>Замеры!G179</f>
        <v xml:space="preserve">Группа от QF </v>
      </c>
      <c r="C182" s="45" t="str">
        <f>IF(Замеры!O179=0, " ", Замеры!O179)</f>
        <v xml:space="preserve"> </v>
      </c>
      <c r="D182" s="69" t="str">
        <f t="shared" si="104"/>
        <v xml:space="preserve"> </v>
      </c>
      <c r="E182" s="69" t="str">
        <f t="shared" si="105"/>
        <v xml:space="preserve"> </v>
      </c>
      <c r="F182" s="29" t="str">
        <f t="shared" si="80"/>
        <v>-</v>
      </c>
      <c r="G182" s="29" t="str">
        <f t="shared" si="81"/>
        <v>-</v>
      </c>
      <c r="H182" s="29" t="str">
        <f t="shared" si="82"/>
        <v>-</v>
      </c>
      <c r="I182" s="29" t="str">
        <f t="shared" si="83"/>
        <v>-</v>
      </c>
      <c r="J182" s="46" t="str">
        <f t="shared" si="84"/>
        <v>-</v>
      </c>
      <c r="K182" s="29" t="str">
        <f t="shared" si="85"/>
        <v>-</v>
      </c>
      <c r="L182" s="29" t="str">
        <f t="shared" si="86"/>
        <v>-</v>
      </c>
      <c r="M182" s="29" t="str">
        <f t="shared" si="87"/>
        <v>-</v>
      </c>
      <c r="N182" s="29" t="str">
        <f t="shared" si="88"/>
        <v>-</v>
      </c>
      <c r="O182" s="29" t="str">
        <f t="shared" si="89"/>
        <v>-</v>
      </c>
      <c r="P182" s="2">
        <f>Замеры!R179</f>
        <v>0</v>
      </c>
      <c r="S182" s="2">
        <f>Замеры!S179</f>
        <v>0</v>
      </c>
      <c r="T182" s="2" t="s">
        <v>72</v>
      </c>
      <c r="U182" s="2" t="b">
        <f t="shared" si="90"/>
        <v>0</v>
      </c>
      <c r="V182" s="2" t="b">
        <f t="shared" si="91"/>
        <v>0</v>
      </c>
      <c r="W182" s="2" t="b">
        <f t="shared" si="92"/>
        <v>0</v>
      </c>
      <c r="Y182" s="2">
        <f t="shared" ca="1" si="93"/>
        <v>25</v>
      </c>
      <c r="Z182" s="2">
        <f t="shared" ca="1" si="93"/>
        <v>34</v>
      </c>
      <c r="AA182" s="2">
        <f t="shared" ca="1" si="93"/>
        <v>37</v>
      </c>
      <c r="AB182" s="5">
        <f t="shared" ca="1" si="94"/>
        <v>376</v>
      </c>
      <c r="AC182" s="5">
        <f t="shared" ca="1" si="95"/>
        <v>411</v>
      </c>
      <c r="AD182" s="5">
        <f t="shared" ca="1" si="96"/>
        <v>441</v>
      </c>
      <c r="AE182" s="5">
        <f t="shared" ca="1" si="97"/>
        <v>426</v>
      </c>
      <c r="AF182" s="5">
        <f t="shared" ca="1" si="98"/>
        <v>501</v>
      </c>
      <c r="AG182" s="5">
        <f t="shared" ca="1" si="99"/>
        <v>411</v>
      </c>
      <c r="AH182" s="5">
        <f t="shared" ca="1" si="100"/>
        <v>401</v>
      </c>
      <c r="AI182" s="5">
        <f t="shared" ca="1" si="101"/>
        <v>515</v>
      </c>
      <c r="AJ182" s="5">
        <f t="shared" ca="1" si="102"/>
        <v>484</v>
      </c>
      <c r="AK182" s="5">
        <f t="shared" ca="1" si="103"/>
        <v>438</v>
      </c>
    </row>
    <row r="183" spans="1:37" x14ac:dyDescent="0.3">
      <c r="A183" s="35">
        <f>IF(Замеры!B180=0, " ", Замеры!B180)</f>
        <v>177</v>
      </c>
      <c r="B183" s="45" t="str">
        <f>Замеры!G180</f>
        <v xml:space="preserve">Группа от QF </v>
      </c>
      <c r="C183" s="45" t="str">
        <f>IF(Замеры!O180=0, " ", Замеры!O180)</f>
        <v xml:space="preserve"> </v>
      </c>
      <c r="D183" s="69" t="str">
        <f t="shared" si="104"/>
        <v xml:space="preserve"> </v>
      </c>
      <c r="E183" s="69" t="str">
        <f t="shared" si="105"/>
        <v xml:space="preserve"> </v>
      </c>
      <c r="F183" s="29" t="str">
        <f t="shared" si="80"/>
        <v>-</v>
      </c>
      <c r="G183" s="29" t="str">
        <f t="shared" si="81"/>
        <v>-</v>
      </c>
      <c r="H183" s="29" t="str">
        <f t="shared" si="82"/>
        <v>-</v>
      </c>
      <c r="I183" s="29" t="str">
        <f t="shared" si="83"/>
        <v>-</v>
      </c>
      <c r="J183" s="46" t="str">
        <f t="shared" si="84"/>
        <v>-</v>
      </c>
      <c r="K183" s="29" t="str">
        <f t="shared" si="85"/>
        <v>-</v>
      </c>
      <c r="L183" s="29" t="str">
        <f t="shared" si="86"/>
        <v>-</v>
      </c>
      <c r="M183" s="29" t="str">
        <f t="shared" si="87"/>
        <v>-</v>
      </c>
      <c r="N183" s="29" t="str">
        <f t="shared" si="88"/>
        <v>-</v>
      </c>
      <c r="O183" s="29" t="str">
        <f t="shared" si="89"/>
        <v>-</v>
      </c>
      <c r="P183" s="2">
        <f>Замеры!R180</f>
        <v>0</v>
      </c>
      <c r="S183" s="2">
        <f>Замеры!S180</f>
        <v>0</v>
      </c>
      <c r="T183" s="2" t="s">
        <v>72</v>
      </c>
      <c r="U183" s="2" t="b">
        <f t="shared" si="90"/>
        <v>0</v>
      </c>
      <c r="V183" s="2" t="b">
        <f t="shared" si="91"/>
        <v>0</v>
      </c>
      <c r="W183" s="2" t="b">
        <f t="shared" si="92"/>
        <v>0</v>
      </c>
      <c r="Y183" s="2">
        <f t="shared" ca="1" si="93"/>
        <v>37</v>
      </c>
      <c r="Z183" s="2">
        <f t="shared" ca="1" si="93"/>
        <v>40</v>
      </c>
      <c r="AA183" s="2">
        <f t="shared" ca="1" si="93"/>
        <v>33</v>
      </c>
      <c r="AB183" s="5">
        <f t="shared" ca="1" si="94"/>
        <v>351</v>
      </c>
      <c r="AC183" s="5">
        <f t="shared" ca="1" si="95"/>
        <v>463</v>
      </c>
      <c r="AD183" s="5">
        <f t="shared" ca="1" si="96"/>
        <v>340</v>
      </c>
      <c r="AE183" s="5">
        <f t="shared" ca="1" si="97"/>
        <v>448</v>
      </c>
      <c r="AF183" s="5">
        <f t="shared" ca="1" si="98"/>
        <v>445</v>
      </c>
      <c r="AG183" s="5">
        <f t="shared" ca="1" si="99"/>
        <v>431</v>
      </c>
      <c r="AH183" s="5">
        <f t="shared" ca="1" si="100"/>
        <v>347</v>
      </c>
      <c r="AI183" s="5">
        <f t="shared" ca="1" si="101"/>
        <v>444</v>
      </c>
      <c r="AJ183" s="5">
        <f t="shared" ca="1" si="102"/>
        <v>434</v>
      </c>
      <c r="AK183" s="5">
        <f t="shared" ca="1" si="103"/>
        <v>433</v>
      </c>
    </row>
    <row r="184" spans="1:37" x14ac:dyDescent="0.3">
      <c r="A184" s="35">
        <f>IF(Замеры!B181=0, " ", Замеры!B181)</f>
        <v>178</v>
      </c>
      <c r="B184" s="45" t="str">
        <f>Замеры!G181</f>
        <v xml:space="preserve">Группа от QF </v>
      </c>
      <c r="C184" s="45" t="str">
        <f>IF(Замеры!O181=0, " ", Замеры!O181)</f>
        <v xml:space="preserve"> </v>
      </c>
      <c r="D184" s="69" t="str">
        <f t="shared" si="104"/>
        <v xml:space="preserve"> </v>
      </c>
      <c r="E184" s="69" t="str">
        <f t="shared" si="105"/>
        <v xml:space="preserve"> </v>
      </c>
      <c r="F184" s="29" t="str">
        <f t="shared" si="80"/>
        <v>-</v>
      </c>
      <c r="G184" s="29" t="str">
        <f t="shared" si="81"/>
        <v>-</v>
      </c>
      <c r="H184" s="29" t="str">
        <f t="shared" si="82"/>
        <v>-</v>
      </c>
      <c r="I184" s="29" t="str">
        <f t="shared" si="83"/>
        <v>-</v>
      </c>
      <c r="J184" s="46" t="str">
        <f t="shared" si="84"/>
        <v>-</v>
      </c>
      <c r="K184" s="29" t="str">
        <f t="shared" si="85"/>
        <v>-</v>
      </c>
      <c r="L184" s="29" t="str">
        <f t="shared" si="86"/>
        <v>-</v>
      </c>
      <c r="M184" s="29" t="str">
        <f t="shared" si="87"/>
        <v>-</v>
      </c>
      <c r="N184" s="29" t="str">
        <f t="shared" si="88"/>
        <v>-</v>
      </c>
      <c r="O184" s="29" t="str">
        <f t="shared" si="89"/>
        <v>-</v>
      </c>
      <c r="P184" s="2">
        <f>Замеры!R181</f>
        <v>0</v>
      </c>
      <c r="S184" s="2">
        <f>Замеры!S181</f>
        <v>0</v>
      </c>
      <c r="T184" s="2" t="s">
        <v>72</v>
      </c>
      <c r="U184" s="2" t="b">
        <f t="shared" si="90"/>
        <v>0</v>
      </c>
      <c r="V184" s="2" t="b">
        <f t="shared" si="91"/>
        <v>0</v>
      </c>
      <c r="W184" s="2" t="b">
        <f t="shared" si="92"/>
        <v>0</v>
      </c>
      <c r="Y184" s="2">
        <f t="shared" ca="1" si="93"/>
        <v>44</v>
      </c>
      <c r="Z184" s="2">
        <f t="shared" ca="1" si="93"/>
        <v>25</v>
      </c>
      <c r="AA184" s="2">
        <f t="shared" ca="1" si="93"/>
        <v>31</v>
      </c>
      <c r="AB184" s="5">
        <f t="shared" ca="1" si="94"/>
        <v>392</v>
      </c>
      <c r="AC184" s="5">
        <f t="shared" ca="1" si="95"/>
        <v>386</v>
      </c>
      <c r="AD184" s="5">
        <f t="shared" ca="1" si="96"/>
        <v>405</v>
      </c>
      <c r="AE184" s="5">
        <f t="shared" ca="1" si="97"/>
        <v>323</v>
      </c>
      <c r="AF184" s="5">
        <f t="shared" ca="1" si="98"/>
        <v>356</v>
      </c>
      <c r="AG184" s="5">
        <f t="shared" ca="1" si="99"/>
        <v>366</v>
      </c>
      <c r="AH184" s="5">
        <f t="shared" ca="1" si="100"/>
        <v>458</v>
      </c>
      <c r="AI184" s="5">
        <f t="shared" ca="1" si="101"/>
        <v>347</v>
      </c>
      <c r="AJ184" s="5">
        <f t="shared" ca="1" si="102"/>
        <v>379</v>
      </c>
      <c r="AK184" s="5">
        <f t="shared" ca="1" si="103"/>
        <v>431</v>
      </c>
    </row>
    <row r="185" spans="1:37" x14ac:dyDescent="0.3">
      <c r="A185" s="35">
        <f>IF(Замеры!B182=0, " ", Замеры!B182)</f>
        <v>179</v>
      </c>
      <c r="B185" s="45" t="str">
        <f>Замеры!G182</f>
        <v xml:space="preserve">Группа от QF </v>
      </c>
      <c r="C185" s="45" t="str">
        <f>IF(Замеры!O182=0, " ", Замеры!O182)</f>
        <v xml:space="preserve"> </v>
      </c>
      <c r="D185" s="69" t="str">
        <f t="shared" si="104"/>
        <v xml:space="preserve"> </v>
      </c>
      <c r="E185" s="69" t="str">
        <f t="shared" si="105"/>
        <v xml:space="preserve"> </v>
      </c>
      <c r="F185" s="29" t="str">
        <f t="shared" si="80"/>
        <v>-</v>
      </c>
      <c r="G185" s="29" t="str">
        <f t="shared" si="81"/>
        <v>-</v>
      </c>
      <c r="H185" s="29" t="str">
        <f t="shared" si="82"/>
        <v>-</v>
      </c>
      <c r="I185" s="29" t="str">
        <f t="shared" si="83"/>
        <v>-</v>
      </c>
      <c r="J185" s="46" t="str">
        <f t="shared" si="84"/>
        <v>-</v>
      </c>
      <c r="K185" s="29" t="str">
        <f t="shared" si="85"/>
        <v>-</v>
      </c>
      <c r="L185" s="29" t="str">
        <f t="shared" si="86"/>
        <v>-</v>
      </c>
      <c r="M185" s="29" t="str">
        <f t="shared" si="87"/>
        <v>-</v>
      </c>
      <c r="N185" s="29" t="str">
        <f t="shared" si="88"/>
        <v>-</v>
      </c>
      <c r="O185" s="29" t="str">
        <f t="shared" si="89"/>
        <v>-</v>
      </c>
      <c r="P185" s="2">
        <f>Замеры!R182</f>
        <v>0</v>
      </c>
      <c r="S185" s="2">
        <f>Замеры!S182</f>
        <v>0</v>
      </c>
      <c r="T185" s="2" t="s">
        <v>72</v>
      </c>
      <c r="U185" s="2" t="b">
        <f t="shared" si="90"/>
        <v>0</v>
      </c>
      <c r="V185" s="2" t="b">
        <f t="shared" si="91"/>
        <v>0</v>
      </c>
      <c r="W185" s="2" t="b">
        <f t="shared" si="92"/>
        <v>0</v>
      </c>
      <c r="Y185" s="2">
        <f t="shared" ca="1" si="93"/>
        <v>50</v>
      </c>
      <c r="Z185" s="2">
        <f t="shared" ca="1" si="93"/>
        <v>24</v>
      </c>
      <c r="AA185" s="2">
        <f t="shared" ca="1" si="93"/>
        <v>24</v>
      </c>
      <c r="AB185" s="5">
        <f t="shared" ca="1" si="94"/>
        <v>255</v>
      </c>
      <c r="AC185" s="5">
        <f t="shared" ca="1" si="95"/>
        <v>264</v>
      </c>
      <c r="AD185" s="5">
        <f t="shared" ca="1" si="96"/>
        <v>357</v>
      </c>
      <c r="AE185" s="5">
        <f t="shared" ca="1" si="97"/>
        <v>282</v>
      </c>
      <c r="AF185" s="5">
        <f t="shared" ca="1" si="98"/>
        <v>260</v>
      </c>
      <c r="AG185" s="5">
        <f t="shared" ca="1" si="99"/>
        <v>322</v>
      </c>
      <c r="AH185" s="5">
        <f t="shared" ca="1" si="100"/>
        <v>371</v>
      </c>
      <c r="AI185" s="5">
        <f t="shared" ca="1" si="101"/>
        <v>312</v>
      </c>
      <c r="AJ185" s="5">
        <f t="shared" ca="1" si="102"/>
        <v>322</v>
      </c>
      <c r="AK185" s="5">
        <f t="shared" ca="1" si="103"/>
        <v>372</v>
      </c>
    </row>
    <row r="186" spans="1:37" x14ac:dyDescent="0.3">
      <c r="A186" s="35">
        <f>IF(Замеры!B183=0, " ", Замеры!B183)</f>
        <v>180</v>
      </c>
      <c r="B186" s="45" t="str">
        <f>Замеры!G183</f>
        <v xml:space="preserve">Группа от QF </v>
      </c>
      <c r="C186" s="45" t="str">
        <f>IF(Замеры!O183=0, " ", Замеры!O183)</f>
        <v xml:space="preserve"> </v>
      </c>
      <c r="D186" s="69" t="str">
        <f t="shared" si="104"/>
        <v xml:space="preserve"> </v>
      </c>
      <c r="E186" s="69" t="str">
        <f t="shared" si="105"/>
        <v xml:space="preserve"> </v>
      </c>
      <c r="F186" s="29" t="str">
        <f t="shared" si="80"/>
        <v>-</v>
      </c>
      <c r="G186" s="29" t="str">
        <f t="shared" si="81"/>
        <v>-</v>
      </c>
      <c r="H186" s="29" t="str">
        <f t="shared" si="82"/>
        <v>-</v>
      </c>
      <c r="I186" s="29" t="str">
        <f t="shared" si="83"/>
        <v>-</v>
      </c>
      <c r="J186" s="46" t="str">
        <f t="shared" si="84"/>
        <v>-</v>
      </c>
      <c r="K186" s="29" t="str">
        <f t="shared" si="85"/>
        <v>-</v>
      </c>
      <c r="L186" s="29" t="str">
        <f t="shared" si="86"/>
        <v>-</v>
      </c>
      <c r="M186" s="29" t="str">
        <f t="shared" si="87"/>
        <v>-</v>
      </c>
      <c r="N186" s="29" t="str">
        <f t="shared" si="88"/>
        <v>-</v>
      </c>
      <c r="O186" s="29" t="str">
        <f t="shared" si="89"/>
        <v>-</v>
      </c>
      <c r="P186" s="2">
        <f>Замеры!R183</f>
        <v>0</v>
      </c>
      <c r="S186" s="2">
        <f>Замеры!S183</f>
        <v>0</v>
      </c>
      <c r="T186" s="2" t="s">
        <v>72</v>
      </c>
      <c r="U186" s="2" t="b">
        <f t="shared" si="90"/>
        <v>0</v>
      </c>
      <c r="V186" s="2" t="b">
        <f t="shared" si="91"/>
        <v>0</v>
      </c>
      <c r="W186" s="2" t="b">
        <f t="shared" si="92"/>
        <v>0</v>
      </c>
      <c r="Y186" s="2">
        <f t="shared" ca="1" si="93"/>
        <v>39</v>
      </c>
      <c r="Z186" s="2">
        <f t="shared" ca="1" si="93"/>
        <v>27</v>
      </c>
      <c r="AA186" s="2">
        <f t="shared" ca="1" si="93"/>
        <v>23</v>
      </c>
      <c r="AB186" s="5">
        <f t="shared" ca="1" si="94"/>
        <v>352</v>
      </c>
      <c r="AC186" s="5">
        <f t="shared" ca="1" si="95"/>
        <v>292</v>
      </c>
      <c r="AD186" s="5">
        <f t="shared" ca="1" si="96"/>
        <v>312</v>
      </c>
      <c r="AE186" s="5">
        <f t="shared" ca="1" si="97"/>
        <v>369</v>
      </c>
      <c r="AF186" s="5">
        <f t="shared" ca="1" si="98"/>
        <v>309</v>
      </c>
      <c r="AG186" s="5">
        <f t="shared" ca="1" si="99"/>
        <v>269</v>
      </c>
      <c r="AH186" s="5">
        <f t="shared" ca="1" si="100"/>
        <v>328</v>
      </c>
      <c r="AI186" s="5">
        <f t="shared" ca="1" si="101"/>
        <v>246</v>
      </c>
      <c r="AJ186" s="5">
        <f t="shared" ca="1" si="102"/>
        <v>265</v>
      </c>
      <c r="AK186" s="5">
        <f t="shared" ca="1" si="103"/>
        <v>260</v>
      </c>
    </row>
    <row r="187" spans="1:37" x14ac:dyDescent="0.3">
      <c r="A187" s="35">
        <f>IF(Замеры!B184=0, " ", Замеры!B184)</f>
        <v>181</v>
      </c>
      <c r="B187" s="45" t="str">
        <f>Замеры!G184</f>
        <v xml:space="preserve">Группа от QF </v>
      </c>
      <c r="C187" s="45" t="str">
        <f>IF(Замеры!O184=0, " ", Замеры!O184)</f>
        <v xml:space="preserve"> </v>
      </c>
      <c r="D187" s="69" t="str">
        <f t="shared" si="104"/>
        <v xml:space="preserve"> </v>
      </c>
      <c r="E187" s="69" t="str">
        <f t="shared" si="105"/>
        <v xml:space="preserve"> </v>
      </c>
      <c r="F187" s="29" t="str">
        <f t="shared" si="80"/>
        <v>-</v>
      </c>
      <c r="G187" s="29" t="str">
        <f t="shared" si="81"/>
        <v>-</v>
      </c>
      <c r="H187" s="29" t="str">
        <f t="shared" si="82"/>
        <v>-</v>
      </c>
      <c r="I187" s="29" t="str">
        <f t="shared" si="83"/>
        <v>-</v>
      </c>
      <c r="J187" s="46" t="str">
        <f t="shared" si="84"/>
        <v>-</v>
      </c>
      <c r="K187" s="29" t="str">
        <f t="shared" si="85"/>
        <v>-</v>
      </c>
      <c r="L187" s="29" t="str">
        <f t="shared" si="86"/>
        <v>-</v>
      </c>
      <c r="M187" s="29" t="str">
        <f t="shared" si="87"/>
        <v>-</v>
      </c>
      <c r="N187" s="29" t="str">
        <f t="shared" si="88"/>
        <v>-</v>
      </c>
      <c r="O187" s="29" t="str">
        <f t="shared" si="89"/>
        <v>-</v>
      </c>
      <c r="P187" s="2">
        <f>Замеры!R184</f>
        <v>0</v>
      </c>
      <c r="S187" s="2">
        <f>Замеры!S184</f>
        <v>0</v>
      </c>
      <c r="T187" s="2" t="s">
        <v>72</v>
      </c>
      <c r="U187" s="2" t="b">
        <f t="shared" si="90"/>
        <v>0</v>
      </c>
      <c r="V187" s="2" t="b">
        <f t="shared" si="91"/>
        <v>0</v>
      </c>
      <c r="W187" s="2" t="b">
        <f t="shared" si="92"/>
        <v>0</v>
      </c>
      <c r="Y187" s="2">
        <f t="shared" ca="1" si="93"/>
        <v>39</v>
      </c>
      <c r="Z187" s="2">
        <f t="shared" ca="1" si="93"/>
        <v>36</v>
      </c>
      <c r="AA187" s="2">
        <f t="shared" ca="1" si="93"/>
        <v>34</v>
      </c>
      <c r="AB187" s="5">
        <f t="shared" ca="1" si="94"/>
        <v>425</v>
      </c>
      <c r="AC187" s="5">
        <f t="shared" ca="1" si="95"/>
        <v>398</v>
      </c>
      <c r="AD187" s="5">
        <f t="shared" ca="1" si="96"/>
        <v>349</v>
      </c>
      <c r="AE187" s="5">
        <f t="shared" ca="1" si="97"/>
        <v>401</v>
      </c>
      <c r="AF187" s="5">
        <f t="shared" ca="1" si="98"/>
        <v>395</v>
      </c>
      <c r="AG187" s="5">
        <f t="shared" ca="1" si="99"/>
        <v>405</v>
      </c>
      <c r="AH187" s="5">
        <f t="shared" ca="1" si="100"/>
        <v>373</v>
      </c>
      <c r="AI187" s="5">
        <f t="shared" ca="1" si="101"/>
        <v>401</v>
      </c>
      <c r="AJ187" s="5">
        <f t="shared" ca="1" si="102"/>
        <v>345</v>
      </c>
      <c r="AK187" s="5">
        <f t="shared" ca="1" si="103"/>
        <v>364</v>
      </c>
    </row>
    <row r="188" spans="1:37" x14ac:dyDescent="0.3">
      <c r="A188" s="35">
        <f>IF(Замеры!B185=0, " ", Замеры!B185)</f>
        <v>182</v>
      </c>
      <c r="B188" s="45" t="str">
        <f>Замеры!G185</f>
        <v xml:space="preserve">Группа от QF </v>
      </c>
      <c r="C188" s="45" t="str">
        <f>IF(Замеры!O185=0, " ", Замеры!O185)</f>
        <v xml:space="preserve"> </v>
      </c>
      <c r="D188" s="69" t="str">
        <f t="shared" si="104"/>
        <v xml:space="preserve"> </v>
      </c>
      <c r="E188" s="69" t="str">
        <f t="shared" si="105"/>
        <v xml:space="preserve"> </v>
      </c>
      <c r="F188" s="29" t="str">
        <f t="shared" si="80"/>
        <v>-</v>
      </c>
      <c r="G188" s="29" t="str">
        <f t="shared" si="81"/>
        <v>-</v>
      </c>
      <c r="H188" s="29" t="str">
        <f t="shared" si="82"/>
        <v>-</v>
      </c>
      <c r="I188" s="29" t="str">
        <f t="shared" si="83"/>
        <v>-</v>
      </c>
      <c r="J188" s="46" t="str">
        <f t="shared" si="84"/>
        <v>-</v>
      </c>
      <c r="K188" s="29" t="str">
        <f t="shared" si="85"/>
        <v>-</v>
      </c>
      <c r="L188" s="29" t="str">
        <f t="shared" si="86"/>
        <v>-</v>
      </c>
      <c r="M188" s="29" t="str">
        <f t="shared" si="87"/>
        <v>-</v>
      </c>
      <c r="N188" s="29" t="str">
        <f t="shared" si="88"/>
        <v>-</v>
      </c>
      <c r="O188" s="29" t="str">
        <f t="shared" si="89"/>
        <v>-</v>
      </c>
      <c r="P188" s="2">
        <f>Замеры!R185</f>
        <v>0</v>
      </c>
      <c r="S188" s="2">
        <f>Замеры!S185</f>
        <v>0</v>
      </c>
      <c r="T188" s="2" t="s">
        <v>72</v>
      </c>
      <c r="U188" s="2" t="b">
        <f t="shared" si="90"/>
        <v>0</v>
      </c>
      <c r="V188" s="2" t="b">
        <f t="shared" si="91"/>
        <v>0</v>
      </c>
      <c r="W188" s="2" t="b">
        <f t="shared" si="92"/>
        <v>0</v>
      </c>
      <c r="Y188" s="2">
        <f t="shared" ca="1" si="93"/>
        <v>35</v>
      </c>
      <c r="Z188" s="2">
        <f t="shared" ca="1" si="93"/>
        <v>46</v>
      </c>
      <c r="AA188" s="2">
        <f t="shared" ca="1" si="93"/>
        <v>28</v>
      </c>
      <c r="AB188" s="5">
        <f t="shared" ca="1" si="94"/>
        <v>340</v>
      </c>
      <c r="AC188" s="5">
        <f t="shared" ca="1" si="95"/>
        <v>368</v>
      </c>
      <c r="AD188" s="5">
        <f t="shared" ca="1" si="96"/>
        <v>308</v>
      </c>
      <c r="AE188" s="5">
        <f t="shared" ca="1" si="97"/>
        <v>398</v>
      </c>
      <c r="AF188" s="5">
        <f t="shared" ca="1" si="98"/>
        <v>378</v>
      </c>
      <c r="AG188" s="5">
        <f t="shared" ca="1" si="99"/>
        <v>418</v>
      </c>
      <c r="AH188" s="5">
        <f t="shared" ca="1" si="100"/>
        <v>405</v>
      </c>
      <c r="AI188" s="5">
        <f t="shared" ca="1" si="101"/>
        <v>303</v>
      </c>
      <c r="AJ188" s="5">
        <f t="shared" ca="1" si="102"/>
        <v>382</v>
      </c>
      <c r="AK188" s="5">
        <f t="shared" ca="1" si="103"/>
        <v>377</v>
      </c>
    </row>
    <row r="189" spans="1:37" x14ac:dyDescent="0.3">
      <c r="A189" s="35">
        <f>IF(Замеры!B186=0, " ", Замеры!B186)</f>
        <v>183</v>
      </c>
      <c r="B189" s="45" t="str">
        <f>Замеры!G186</f>
        <v xml:space="preserve">Группа от QF </v>
      </c>
      <c r="C189" s="45" t="str">
        <f>IF(Замеры!O186=0, " ", Замеры!O186)</f>
        <v xml:space="preserve"> </v>
      </c>
      <c r="D189" s="69" t="str">
        <f t="shared" si="104"/>
        <v xml:space="preserve"> </v>
      </c>
      <c r="E189" s="69" t="str">
        <f t="shared" si="105"/>
        <v xml:space="preserve"> </v>
      </c>
      <c r="F189" s="29" t="str">
        <f t="shared" si="80"/>
        <v>-</v>
      </c>
      <c r="G189" s="29" t="str">
        <f t="shared" si="81"/>
        <v>-</v>
      </c>
      <c r="H189" s="29" t="str">
        <f t="shared" si="82"/>
        <v>-</v>
      </c>
      <c r="I189" s="29" t="str">
        <f t="shared" si="83"/>
        <v>-</v>
      </c>
      <c r="J189" s="46" t="str">
        <f t="shared" si="84"/>
        <v>-</v>
      </c>
      <c r="K189" s="29" t="str">
        <f t="shared" si="85"/>
        <v>-</v>
      </c>
      <c r="L189" s="29" t="str">
        <f t="shared" si="86"/>
        <v>-</v>
      </c>
      <c r="M189" s="29" t="str">
        <f t="shared" si="87"/>
        <v>-</v>
      </c>
      <c r="N189" s="29" t="str">
        <f t="shared" si="88"/>
        <v>-</v>
      </c>
      <c r="O189" s="29" t="str">
        <f t="shared" si="89"/>
        <v>-</v>
      </c>
      <c r="P189" s="2">
        <f>Замеры!R186</f>
        <v>0</v>
      </c>
      <c r="S189" s="2">
        <f>Замеры!S186</f>
        <v>0</v>
      </c>
      <c r="T189" s="2" t="s">
        <v>72</v>
      </c>
      <c r="U189" s="2" t="b">
        <f t="shared" si="90"/>
        <v>0</v>
      </c>
      <c r="V189" s="2" t="b">
        <f t="shared" si="91"/>
        <v>0</v>
      </c>
      <c r="W189" s="2" t="b">
        <f t="shared" si="92"/>
        <v>0</v>
      </c>
      <c r="Y189" s="2">
        <f t="shared" ca="1" si="93"/>
        <v>29</v>
      </c>
      <c r="Z189" s="2">
        <f t="shared" ca="1" si="93"/>
        <v>27</v>
      </c>
      <c r="AA189" s="2">
        <f t="shared" ca="1" si="93"/>
        <v>36</v>
      </c>
      <c r="AB189" s="5">
        <f t="shared" ca="1" si="94"/>
        <v>446</v>
      </c>
      <c r="AC189" s="5">
        <f t="shared" ca="1" si="95"/>
        <v>476</v>
      </c>
      <c r="AD189" s="5">
        <f t="shared" ca="1" si="96"/>
        <v>457</v>
      </c>
      <c r="AE189" s="5">
        <f t="shared" ca="1" si="97"/>
        <v>470</v>
      </c>
      <c r="AF189" s="5">
        <f t="shared" ca="1" si="98"/>
        <v>482</v>
      </c>
      <c r="AG189" s="5">
        <f t="shared" ca="1" si="99"/>
        <v>461</v>
      </c>
      <c r="AH189" s="5">
        <f t="shared" ca="1" si="100"/>
        <v>416</v>
      </c>
      <c r="AI189" s="5">
        <f t="shared" ca="1" si="101"/>
        <v>457</v>
      </c>
      <c r="AJ189" s="5">
        <f t="shared" ca="1" si="102"/>
        <v>377</v>
      </c>
      <c r="AK189" s="5">
        <f t="shared" ca="1" si="103"/>
        <v>392</v>
      </c>
    </row>
    <row r="190" spans="1:37" x14ac:dyDescent="0.3">
      <c r="A190" s="35">
        <f>IF(Замеры!B187=0, " ", Замеры!B187)</f>
        <v>184</v>
      </c>
      <c r="B190" s="45" t="str">
        <f>Замеры!G187</f>
        <v xml:space="preserve">Группа от QF </v>
      </c>
      <c r="C190" s="45" t="str">
        <f>IF(Замеры!O187=0, " ", Замеры!O187)</f>
        <v xml:space="preserve"> </v>
      </c>
      <c r="D190" s="69" t="str">
        <f t="shared" si="104"/>
        <v xml:space="preserve"> </v>
      </c>
      <c r="E190" s="69" t="str">
        <f t="shared" si="105"/>
        <v xml:space="preserve"> </v>
      </c>
      <c r="F190" s="29" t="str">
        <f t="shared" si="80"/>
        <v>-</v>
      </c>
      <c r="G190" s="29" t="str">
        <f t="shared" si="81"/>
        <v>-</v>
      </c>
      <c r="H190" s="29" t="str">
        <f t="shared" si="82"/>
        <v>-</v>
      </c>
      <c r="I190" s="29" t="str">
        <f t="shared" si="83"/>
        <v>-</v>
      </c>
      <c r="J190" s="46" t="str">
        <f t="shared" si="84"/>
        <v>-</v>
      </c>
      <c r="K190" s="29" t="str">
        <f t="shared" si="85"/>
        <v>-</v>
      </c>
      <c r="L190" s="29" t="str">
        <f t="shared" si="86"/>
        <v>-</v>
      </c>
      <c r="M190" s="29" t="str">
        <f t="shared" si="87"/>
        <v>-</v>
      </c>
      <c r="N190" s="29" t="str">
        <f t="shared" si="88"/>
        <v>-</v>
      </c>
      <c r="O190" s="29" t="str">
        <f t="shared" si="89"/>
        <v>-</v>
      </c>
      <c r="P190" s="2">
        <f>Замеры!R187</f>
        <v>0</v>
      </c>
      <c r="S190" s="2">
        <f>Замеры!S187</f>
        <v>0</v>
      </c>
      <c r="T190" s="2" t="s">
        <v>72</v>
      </c>
      <c r="U190" s="2" t="b">
        <f t="shared" si="90"/>
        <v>0</v>
      </c>
      <c r="V190" s="2" t="b">
        <f t="shared" si="91"/>
        <v>0</v>
      </c>
      <c r="W190" s="2" t="b">
        <f t="shared" si="92"/>
        <v>0</v>
      </c>
      <c r="Y190" s="2">
        <f t="shared" ca="1" si="93"/>
        <v>42</v>
      </c>
      <c r="Z190" s="2">
        <f t="shared" ca="1" si="93"/>
        <v>48</v>
      </c>
      <c r="AA190" s="2">
        <f t="shared" ca="1" si="93"/>
        <v>30</v>
      </c>
      <c r="AB190" s="5">
        <f t="shared" ca="1" si="94"/>
        <v>416</v>
      </c>
      <c r="AC190" s="5">
        <f t="shared" ca="1" si="95"/>
        <v>335</v>
      </c>
      <c r="AD190" s="5">
        <f t="shared" ca="1" si="96"/>
        <v>406</v>
      </c>
      <c r="AE190" s="5">
        <f t="shared" ca="1" si="97"/>
        <v>347</v>
      </c>
      <c r="AF190" s="5">
        <f t="shared" ca="1" si="98"/>
        <v>449</v>
      </c>
      <c r="AG190" s="5">
        <f t="shared" ca="1" si="99"/>
        <v>321</v>
      </c>
      <c r="AH190" s="5">
        <f t="shared" ca="1" si="100"/>
        <v>417</v>
      </c>
      <c r="AI190" s="5">
        <f t="shared" ca="1" si="101"/>
        <v>360</v>
      </c>
      <c r="AJ190" s="5">
        <f t="shared" ca="1" si="102"/>
        <v>422</v>
      </c>
      <c r="AK190" s="5">
        <f t="shared" ca="1" si="103"/>
        <v>447</v>
      </c>
    </row>
    <row r="191" spans="1:37" x14ac:dyDescent="0.3">
      <c r="A191" s="35">
        <f>IF(Замеры!B188=0, " ", Замеры!B188)</f>
        <v>185</v>
      </c>
      <c r="B191" s="45" t="str">
        <f>Замеры!G188</f>
        <v xml:space="preserve">Группа от QF </v>
      </c>
      <c r="C191" s="45" t="str">
        <f>IF(Замеры!O188=0, " ", Замеры!O188)</f>
        <v xml:space="preserve"> </v>
      </c>
      <c r="D191" s="69" t="str">
        <f t="shared" si="104"/>
        <v xml:space="preserve"> </v>
      </c>
      <c r="E191" s="69" t="str">
        <f t="shared" si="105"/>
        <v xml:space="preserve"> </v>
      </c>
      <c r="F191" s="29" t="str">
        <f t="shared" si="80"/>
        <v>-</v>
      </c>
      <c r="G191" s="29" t="str">
        <f t="shared" si="81"/>
        <v>-</v>
      </c>
      <c r="H191" s="29" t="str">
        <f t="shared" si="82"/>
        <v>-</v>
      </c>
      <c r="I191" s="29" t="str">
        <f t="shared" si="83"/>
        <v>-</v>
      </c>
      <c r="J191" s="46" t="str">
        <f t="shared" si="84"/>
        <v>-</v>
      </c>
      <c r="K191" s="29" t="str">
        <f t="shared" si="85"/>
        <v>-</v>
      </c>
      <c r="L191" s="29" t="str">
        <f t="shared" si="86"/>
        <v>-</v>
      </c>
      <c r="M191" s="29" t="str">
        <f t="shared" si="87"/>
        <v>-</v>
      </c>
      <c r="N191" s="29" t="str">
        <f t="shared" si="88"/>
        <v>-</v>
      </c>
      <c r="O191" s="29" t="str">
        <f t="shared" si="89"/>
        <v>-</v>
      </c>
      <c r="P191" s="2">
        <f>Замеры!R188</f>
        <v>0</v>
      </c>
      <c r="S191" s="2">
        <f>Замеры!S188</f>
        <v>0</v>
      </c>
      <c r="T191" s="2" t="s">
        <v>72</v>
      </c>
      <c r="U191" s="2" t="b">
        <f t="shared" si="90"/>
        <v>0</v>
      </c>
      <c r="V191" s="2" t="b">
        <f t="shared" si="91"/>
        <v>0</v>
      </c>
      <c r="W191" s="2" t="b">
        <f t="shared" si="92"/>
        <v>0</v>
      </c>
      <c r="Y191" s="2">
        <f t="shared" ca="1" si="93"/>
        <v>33</v>
      </c>
      <c r="Z191" s="2">
        <f t="shared" ca="1" si="93"/>
        <v>28</v>
      </c>
      <c r="AA191" s="2">
        <f t="shared" ca="1" si="93"/>
        <v>22</v>
      </c>
      <c r="AB191" s="5">
        <f t="shared" ca="1" si="94"/>
        <v>233</v>
      </c>
      <c r="AC191" s="5">
        <f t="shared" ca="1" si="95"/>
        <v>287</v>
      </c>
      <c r="AD191" s="5">
        <f t="shared" ca="1" si="96"/>
        <v>289</v>
      </c>
      <c r="AE191" s="5">
        <f t="shared" ca="1" si="97"/>
        <v>231</v>
      </c>
      <c r="AF191" s="5">
        <f t="shared" ca="1" si="98"/>
        <v>240</v>
      </c>
      <c r="AG191" s="5">
        <f t="shared" ca="1" si="99"/>
        <v>368</v>
      </c>
      <c r="AH191" s="5">
        <f t="shared" ca="1" si="100"/>
        <v>367</v>
      </c>
      <c r="AI191" s="5">
        <f t="shared" ca="1" si="101"/>
        <v>330</v>
      </c>
      <c r="AJ191" s="5">
        <f t="shared" ca="1" si="102"/>
        <v>324</v>
      </c>
      <c r="AK191" s="5">
        <f t="shared" ca="1" si="103"/>
        <v>370</v>
      </c>
    </row>
    <row r="192" spans="1:37" x14ac:dyDescent="0.3">
      <c r="A192" s="35">
        <f>IF(Замеры!B189=0, " ", Замеры!B189)</f>
        <v>186</v>
      </c>
      <c r="B192" s="45" t="str">
        <f>Замеры!G189</f>
        <v xml:space="preserve">Группа от QF </v>
      </c>
      <c r="C192" s="45" t="str">
        <f>IF(Замеры!O189=0, " ", Замеры!O189)</f>
        <v xml:space="preserve"> </v>
      </c>
      <c r="D192" s="69" t="str">
        <f t="shared" si="104"/>
        <v xml:space="preserve"> </v>
      </c>
      <c r="E192" s="69" t="str">
        <f t="shared" si="105"/>
        <v xml:space="preserve"> </v>
      </c>
      <c r="F192" s="29" t="str">
        <f t="shared" si="80"/>
        <v>-</v>
      </c>
      <c r="G192" s="29" t="str">
        <f t="shared" si="81"/>
        <v>-</v>
      </c>
      <c r="H192" s="29" t="str">
        <f t="shared" si="82"/>
        <v>-</v>
      </c>
      <c r="I192" s="29" t="str">
        <f t="shared" si="83"/>
        <v>-</v>
      </c>
      <c r="J192" s="46" t="str">
        <f t="shared" si="84"/>
        <v>-</v>
      </c>
      <c r="K192" s="29" t="str">
        <f t="shared" si="85"/>
        <v>-</v>
      </c>
      <c r="L192" s="29" t="str">
        <f t="shared" si="86"/>
        <v>-</v>
      </c>
      <c r="M192" s="29" t="str">
        <f t="shared" si="87"/>
        <v>-</v>
      </c>
      <c r="N192" s="29" t="str">
        <f t="shared" si="88"/>
        <v>-</v>
      </c>
      <c r="O192" s="29" t="str">
        <f t="shared" si="89"/>
        <v>-</v>
      </c>
      <c r="P192" s="2">
        <f>Замеры!R189</f>
        <v>0</v>
      </c>
      <c r="S192" s="2">
        <f>Замеры!S189</f>
        <v>0</v>
      </c>
      <c r="T192" s="2" t="s">
        <v>72</v>
      </c>
      <c r="U192" s="2" t="b">
        <f t="shared" si="90"/>
        <v>0</v>
      </c>
      <c r="V192" s="2" t="b">
        <f t="shared" si="91"/>
        <v>0</v>
      </c>
      <c r="W192" s="2" t="b">
        <f t="shared" si="92"/>
        <v>0</v>
      </c>
      <c r="Y192" s="2">
        <f t="shared" ca="1" si="93"/>
        <v>34</v>
      </c>
      <c r="Z192" s="2">
        <f t="shared" ca="1" si="93"/>
        <v>23</v>
      </c>
      <c r="AA192" s="2">
        <f t="shared" ca="1" si="93"/>
        <v>34</v>
      </c>
      <c r="AB192" s="5">
        <f t="shared" ca="1" si="94"/>
        <v>479</v>
      </c>
      <c r="AC192" s="5">
        <f t="shared" ca="1" si="95"/>
        <v>399</v>
      </c>
      <c r="AD192" s="5">
        <f t="shared" ca="1" si="96"/>
        <v>355</v>
      </c>
      <c r="AE192" s="5">
        <f t="shared" ca="1" si="97"/>
        <v>422</v>
      </c>
      <c r="AF192" s="5">
        <f t="shared" ca="1" si="98"/>
        <v>485</v>
      </c>
      <c r="AG192" s="5">
        <f t="shared" ca="1" si="99"/>
        <v>422</v>
      </c>
      <c r="AH192" s="5">
        <f t="shared" ca="1" si="100"/>
        <v>436</v>
      </c>
      <c r="AI192" s="5">
        <f t="shared" ca="1" si="101"/>
        <v>465</v>
      </c>
      <c r="AJ192" s="5">
        <f t="shared" ca="1" si="102"/>
        <v>358</v>
      </c>
      <c r="AK192" s="5">
        <f t="shared" ca="1" si="103"/>
        <v>360</v>
      </c>
    </row>
    <row r="193" spans="1:37" x14ac:dyDescent="0.3">
      <c r="A193" s="35">
        <f>IF(Замеры!B190=0, " ", Замеры!B190)</f>
        <v>187</v>
      </c>
      <c r="B193" s="45" t="str">
        <f>Замеры!G190</f>
        <v xml:space="preserve">Группа от QF </v>
      </c>
      <c r="C193" s="45" t="str">
        <f>IF(Замеры!O190=0, " ", Замеры!O190)</f>
        <v xml:space="preserve"> </v>
      </c>
      <c r="D193" s="69" t="str">
        <f t="shared" si="104"/>
        <v xml:space="preserve"> </v>
      </c>
      <c r="E193" s="69" t="str">
        <f t="shared" si="105"/>
        <v xml:space="preserve"> </v>
      </c>
      <c r="F193" s="29" t="str">
        <f t="shared" si="80"/>
        <v>-</v>
      </c>
      <c r="G193" s="29" t="str">
        <f t="shared" si="81"/>
        <v>-</v>
      </c>
      <c r="H193" s="29" t="str">
        <f t="shared" si="82"/>
        <v>-</v>
      </c>
      <c r="I193" s="29" t="str">
        <f t="shared" si="83"/>
        <v>-</v>
      </c>
      <c r="J193" s="46" t="str">
        <f t="shared" si="84"/>
        <v>-</v>
      </c>
      <c r="K193" s="29" t="str">
        <f t="shared" si="85"/>
        <v>-</v>
      </c>
      <c r="L193" s="29" t="str">
        <f t="shared" si="86"/>
        <v>-</v>
      </c>
      <c r="M193" s="29" t="str">
        <f t="shared" si="87"/>
        <v>-</v>
      </c>
      <c r="N193" s="29" t="str">
        <f t="shared" si="88"/>
        <v>-</v>
      </c>
      <c r="O193" s="29" t="str">
        <f t="shared" si="89"/>
        <v>-</v>
      </c>
      <c r="P193" s="2">
        <f>Замеры!R190</f>
        <v>0</v>
      </c>
      <c r="S193" s="2">
        <f>Замеры!S190</f>
        <v>0</v>
      </c>
      <c r="T193" s="2" t="s">
        <v>72</v>
      </c>
      <c r="U193" s="2" t="b">
        <f t="shared" si="90"/>
        <v>0</v>
      </c>
      <c r="V193" s="2" t="b">
        <f t="shared" si="91"/>
        <v>0</v>
      </c>
      <c r="W193" s="2" t="b">
        <f t="shared" si="92"/>
        <v>0</v>
      </c>
      <c r="Y193" s="2">
        <f t="shared" ca="1" si="93"/>
        <v>26</v>
      </c>
      <c r="Z193" s="2">
        <f t="shared" ca="1" si="93"/>
        <v>48</v>
      </c>
      <c r="AA193" s="2">
        <f t="shared" ca="1" si="93"/>
        <v>50</v>
      </c>
      <c r="AB193" s="5">
        <f t="shared" ca="1" si="94"/>
        <v>618</v>
      </c>
      <c r="AC193" s="5">
        <f t="shared" ca="1" si="95"/>
        <v>570</v>
      </c>
      <c r="AD193" s="5">
        <f t="shared" ca="1" si="96"/>
        <v>574</v>
      </c>
      <c r="AE193" s="5">
        <f t="shared" ca="1" si="97"/>
        <v>644</v>
      </c>
      <c r="AF193" s="5">
        <f t="shared" ca="1" si="98"/>
        <v>580</v>
      </c>
      <c r="AG193" s="5">
        <f t="shared" ca="1" si="99"/>
        <v>586</v>
      </c>
      <c r="AH193" s="5">
        <f t="shared" ca="1" si="100"/>
        <v>583</v>
      </c>
      <c r="AI193" s="5">
        <f t="shared" ca="1" si="101"/>
        <v>607</v>
      </c>
      <c r="AJ193" s="5">
        <f t="shared" ca="1" si="102"/>
        <v>623</v>
      </c>
      <c r="AK193" s="5">
        <f t="shared" ca="1" si="103"/>
        <v>519</v>
      </c>
    </row>
    <row r="194" spans="1:37" x14ac:dyDescent="0.3">
      <c r="A194" s="35">
        <f>IF(Замеры!B191=0, " ", Замеры!B191)</f>
        <v>188</v>
      </c>
      <c r="B194" s="45" t="str">
        <f>Замеры!G191</f>
        <v xml:space="preserve">Группа от QF </v>
      </c>
      <c r="C194" s="45" t="str">
        <f>IF(Замеры!O191=0, " ", Замеры!O191)</f>
        <v xml:space="preserve"> </v>
      </c>
      <c r="D194" s="69" t="str">
        <f t="shared" si="104"/>
        <v xml:space="preserve"> </v>
      </c>
      <c r="E194" s="69" t="str">
        <f t="shared" si="105"/>
        <v xml:space="preserve"> </v>
      </c>
      <c r="F194" s="29" t="str">
        <f t="shared" si="80"/>
        <v>-</v>
      </c>
      <c r="G194" s="29" t="str">
        <f t="shared" si="81"/>
        <v>-</v>
      </c>
      <c r="H194" s="29" t="str">
        <f t="shared" si="82"/>
        <v>-</v>
      </c>
      <c r="I194" s="29" t="str">
        <f t="shared" si="83"/>
        <v>-</v>
      </c>
      <c r="J194" s="46" t="str">
        <f t="shared" si="84"/>
        <v>-</v>
      </c>
      <c r="K194" s="29" t="str">
        <f t="shared" si="85"/>
        <v>-</v>
      </c>
      <c r="L194" s="29" t="str">
        <f t="shared" si="86"/>
        <v>-</v>
      </c>
      <c r="M194" s="29" t="str">
        <f t="shared" si="87"/>
        <v>-</v>
      </c>
      <c r="N194" s="29" t="str">
        <f t="shared" si="88"/>
        <v>-</v>
      </c>
      <c r="O194" s="29" t="str">
        <f t="shared" si="89"/>
        <v>-</v>
      </c>
      <c r="P194" s="2">
        <f>Замеры!R191</f>
        <v>0</v>
      </c>
      <c r="S194" s="2">
        <f>Замеры!S191</f>
        <v>0</v>
      </c>
      <c r="T194" s="2" t="s">
        <v>72</v>
      </c>
      <c r="U194" s="2" t="b">
        <f t="shared" si="90"/>
        <v>0</v>
      </c>
      <c r="V194" s="2" t="b">
        <f t="shared" si="91"/>
        <v>0</v>
      </c>
      <c r="W194" s="2" t="b">
        <f t="shared" si="92"/>
        <v>0</v>
      </c>
      <c r="Y194" s="2">
        <f t="shared" ca="1" si="93"/>
        <v>45</v>
      </c>
      <c r="Z194" s="2">
        <f t="shared" ca="1" si="93"/>
        <v>44</v>
      </c>
      <c r="AA194" s="2">
        <f t="shared" ca="1" si="93"/>
        <v>46</v>
      </c>
      <c r="AB194" s="5">
        <f t="shared" ca="1" si="94"/>
        <v>511</v>
      </c>
      <c r="AC194" s="5">
        <f t="shared" ca="1" si="95"/>
        <v>470</v>
      </c>
      <c r="AD194" s="5">
        <f t="shared" ca="1" si="96"/>
        <v>485</v>
      </c>
      <c r="AE194" s="5">
        <f t="shared" ca="1" si="97"/>
        <v>574</v>
      </c>
      <c r="AF194" s="5">
        <f t="shared" ca="1" si="98"/>
        <v>490</v>
      </c>
      <c r="AG194" s="5">
        <f t="shared" ca="1" si="99"/>
        <v>522</v>
      </c>
      <c r="AH194" s="5">
        <f t="shared" ca="1" si="100"/>
        <v>605</v>
      </c>
      <c r="AI194" s="5">
        <f t="shared" ca="1" si="101"/>
        <v>524</v>
      </c>
      <c r="AJ194" s="5">
        <f t="shared" ca="1" si="102"/>
        <v>476</v>
      </c>
      <c r="AK194" s="5">
        <f t="shared" ca="1" si="103"/>
        <v>486</v>
      </c>
    </row>
    <row r="195" spans="1:37" x14ac:dyDescent="0.3">
      <c r="A195" s="35">
        <f>IF(Замеры!B192=0, " ", Замеры!B192)</f>
        <v>189</v>
      </c>
      <c r="B195" s="45" t="str">
        <f>Замеры!G192</f>
        <v xml:space="preserve">Группа от QF </v>
      </c>
      <c r="C195" s="45" t="str">
        <f>IF(Замеры!O192=0, " ", Замеры!O192)</f>
        <v xml:space="preserve"> </v>
      </c>
      <c r="D195" s="69" t="str">
        <f t="shared" si="104"/>
        <v xml:space="preserve"> </v>
      </c>
      <c r="E195" s="69" t="str">
        <f t="shared" si="105"/>
        <v xml:space="preserve"> </v>
      </c>
      <c r="F195" s="29" t="str">
        <f t="shared" si="80"/>
        <v>-</v>
      </c>
      <c r="G195" s="29" t="str">
        <f t="shared" si="81"/>
        <v>-</v>
      </c>
      <c r="H195" s="29" t="str">
        <f t="shared" si="82"/>
        <v>-</v>
      </c>
      <c r="I195" s="29" t="str">
        <f t="shared" si="83"/>
        <v>-</v>
      </c>
      <c r="J195" s="46" t="str">
        <f t="shared" si="84"/>
        <v>-</v>
      </c>
      <c r="K195" s="29" t="str">
        <f t="shared" si="85"/>
        <v>-</v>
      </c>
      <c r="L195" s="29" t="str">
        <f t="shared" si="86"/>
        <v>-</v>
      </c>
      <c r="M195" s="29" t="str">
        <f t="shared" si="87"/>
        <v>-</v>
      </c>
      <c r="N195" s="29" t="str">
        <f t="shared" si="88"/>
        <v>-</v>
      </c>
      <c r="O195" s="29" t="str">
        <f t="shared" si="89"/>
        <v>-</v>
      </c>
      <c r="P195" s="2">
        <f>Замеры!R192</f>
        <v>0</v>
      </c>
      <c r="S195" s="2">
        <f>Замеры!S192</f>
        <v>0</v>
      </c>
      <c r="T195" s="2" t="s">
        <v>72</v>
      </c>
      <c r="U195" s="2" t="b">
        <f t="shared" si="90"/>
        <v>0</v>
      </c>
      <c r="V195" s="2" t="b">
        <f t="shared" si="91"/>
        <v>0</v>
      </c>
      <c r="W195" s="2" t="b">
        <f t="shared" si="92"/>
        <v>0</v>
      </c>
      <c r="Y195" s="2">
        <f t="shared" ca="1" si="93"/>
        <v>22</v>
      </c>
      <c r="Z195" s="2">
        <f t="shared" ca="1" si="93"/>
        <v>35</v>
      </c>
      <c r="AA195" s="2">
        <f t="shared" ca="1" si="93"/>
        <v>46</v>
      </c>
      <c r="AB195" s="5">
        <f t="shared" ca="1" si="94"/>
        <v>589</v>
      </c>
      <c r="AC195" s="5">
        <f t="shared" ca="1" si="95"/>
        <v>480</v>
      </c>
      <c r="AD195" s="5">
        <f t="shared" ca="1" si="96"/>
        <v>552</v>
      </c>
      <c r="AE195" s="5">
        <f t="shared" ca="1" si="97"/>
        <v>576</v>
      </c>
      <c r="AF195" s="5">
        <f t="shared" ca="1" si="98"/>
        <v>472</v>
      </c>
      <c r="AG195" s="5">
        <f t="shared" ca="1" si="99"/>
        <v>589</v>
      </c>
      <c r="AH195" s="5">
        <f t="shared" ca="1" si="100"/>
        <v>499</v>
      </c>
      <c r="AI195" s="5">
        <f t="shared" ca="1" si="101"/>
        <v>609</v>
      </c>
      <c r="AJ195" s="5">
        <f t="shared" ca="1" si="102"/>
        <v>567</v>
      </c>
      <c r="AK195" s="5">
        <f t="shared" ca="1" si="103"/>
        <v>502</v>
      </c>
    </row>
    <row r="196" spans="1:37" x14ac:dyDescent="0.3">
      <c r="A196" s="35">
        <f>IF(Замеры!B193=0, " ", Замеры!B193)</f>
        <v>190</v>
      </c>
      <c r="B196" s="45" t="str">
        <f>Замеры!G193</f>
        <v xml:space="preserve">Группа от QF </v>
      </c>
      <c r="C196" s="45" t="str">
        <f>IF(Замеры!O193=0, " ", Замеры!O193)</f>
        <v xml:space="preserve"> </v>
      </c>
      <c r="D196" s="69" t="str">
        <f t="shared" si="104"/>
        <v xml:space="preserve"> </v>
      </c>
      <c r="E196" s="69" t="str">
        <f t="shared" si="105"/>
        <v xml:space="preserve"> </v>
      </c>
      <c r="F196" s="29" t="str">
        <f t="shared" si="80"/>
        <v>-</v>
      </c>
      <c r="G196" s="29" t="str">
        <f t="shared" si="81"/>
        <v>-</v>
      </c>
      <c r="H196" s="29" t="str">
        <f t="shared" si="82"/>
        <v>-</v>
      </c>
      <c r="I196" s="29" t="str">
        <f t="shared" si="83"/>
        <v>-</v>
      </c>
      <c r="J196" s="46" t="str">
        <f t="shared" si="84"/>
        <v>-</v>
      </c>
      <c r="K196" s="29" t="str">
        <f t="shared" si="85"/>
        <v>-</v>
      </c>
      <c r="L196" s="29" t="str">
        <f t="shared" si="86"/>
        <v>-</v>
      </c>
      <c r="M196" s="29" t="str">
        <f t="shared" si="87"/>
        <v>-</v>
      </c>
      <c r="N196" s="29" t="str">
        <f t="shared" si="88"/>
        <v>-</v>
      </c>
      <c r="O196" s="29" t="str">
        <f t="shared" si="89"/>
        <v>-</v>
      </c>
      <c r="P196" s="2">
        <f>Замеры!R193</f>
        <v>0</v>
      </c>
      <c r="S196" s="2">
        <f>Замеры!S193</f>
        <v>0</v>
      </c>
      <c r="T196" s="2" t="s">
        <v>72</v>
      </c>
      <c r="U196" s="2" t="b">
        <f t="shared" si="90"/>
        <v>0</v>
      </c>
      <c r="V196" s="2" t="b">
        <f t="shared" si="91"/>
        <v>0</v>
      </c>
      <c r="W196" s="2" t="b">
        <f t="shared" si="92"/>
        <v>0</v>
      </c>
      <c r="Y196" s="2">
        <f t="shared" ca="1" si="93"/>
        <v>48</v>
      </c>
      <c r="Z196" s="2">
        <f t="shared" ca="1" si="93"/>
        <v>41</v>
      </c>
      <c r="AA196" s="2">
        <f t="shared" ca="1" si="93"/>
        <v>33</v>
      </c>
      <c r="AB196" s="5">
        <f t="shared" ca="1" si="94"/>
        <v>393</v>
      </c>
      <c r="AC196" s="5">
        <f t="shared" ca="1" si="95"/>
        <v>461</v>
      </c>
      <c r="AD196" s="5">
        <f t="shared" ca="1" si="96"/>
        <v>462</v>
      </c>
      <c r="AE196" s="5">
        <f t="shared" ca="1" si="97"/>
        <v>477</v>
      </c>
      <c r="AF196" s="5">
        <f t="shared" ca="1" si="98"/>
        <v>445</v>
      </c>
      <c r="AG196" s="5">
        <f t="shared" ca="1" si="99"/>
        <v>421</v>
      </c>
      <c r="AH196" s="5">
        <f t="shared" ca="1" si="100"/>
        <v>362</v>
      </c>
      <c r="AI196" s="5">
        <f t="shared" ca="1" si="101"/>
        <v>399</v>
      </c>
      <c r="AJ196" s="5">
        <f t="shared" ca="1" si="102"/>
        <v>441</v>
      </c>
      <c r="AK196" s="5">
        <f t="shared" ca="1" si="103"/>
        <v>454</v>
      </c>
    </row>
    <row r="197" spans="1:37" x14ac:dyDescent="0.3">
      <c r="A197" s="35">
        <f>IF(Замеры!B194=0, " ", Замеры!B194)</f>
        <v>191</v>
      </c>
      <c r="B197" s="45" t="str">
        <f>Замеры!G194</f>
        <v xml:space="preserve">Группа от QF </v>
      </c>
      <c r="C197" s="45" t="str">
        <f>IF(Замеры!O194=0, " ", Замеры!O194)</f>
        <v xml:space="preserve"> </v>
      </c>
      <c r="D197" s="69" t="str">
        <f t="shared" si="104"/>
        <v xml:space="preserve"> </v>
      </c>
      <c r="E197" s="69" t="str">
        <f t="shared" si="105"/>
        <v xml:space="preserve"> </v>
      </c>
      <c r="F197" s="29" t="str">
        <f t="shared" si="80"/>
        <v>-</v>
      </c>
      <c r="G197" s="29" t="str">
        <f t="shared" si="81"/>
        <v>-</v>
      </c>
      <c r="H197" s="29" t="str">
        <f t="shared" si="82"/>
        <v>-</v>
      </c>
      <c r="I197" s="29" t="str">
        <f t="shared" si="83"/>
        <v>-</v>
      </c>
      <c r="J197" s="46" t="str">
        <f t="shared" si="84"/>
        <v>-</v>
      </c>
      <c r="K197" s="29" t="str">
        <f t="shared" si="85"/>
        <v>-</v>
      </c>
      <c r="L197" s="29" t="str">
        <f t="shared" si="86"/>
        <v>-</v>
      </c>
      <c r="M197" s="29" t="str">
        <f t="shared" si="87"/>
        <v>-</v>
      </c>
      <c r="N197" s="29" t="str">
        <f t="shared" si="88"/>
        <v>-</v>
      </c>
      <c r="O197" s="29" t="str">
        <f t="shared" si="89"/>
        <v>-</v>
      </c>
      <c r="P197" s="2">
        <f>Замеры!R194</f>
        <v>0</v>
      </c>
      <c r="S197" s="2">
        <f>Замеры!S194</f>
        <v>0</v>
      </c>
      <c r="T197" s="2" t="s">
        <v>72</v>
      </c>
      <c r="U197" s="2" t="b">
        <f t="shared" si="90"/>
        <v>0</v>
      </c>
      <c r="V197" s="2" t="b">
        <f t="shared" si="91"/>
        <v>0</v>
      </c>
      <c r="W197" s="2" t="b">
        <f t="shared" si="92"/>
        <v>0</v>
      </c>
      <c r="Y197" s="2">
        <f t="shared" ca="1" si="93"/>
        <v>45</v>
      </c>
      <c r="Z197" s="2">
        <f t="shared" ca="1" si="93"/>
        <v>24</v>
      </c>
      <c r="AA197" s="2">
        <f t="shared" ca="1" si="93"/>
        <v>22</v>
      </c>
      <c r="AB197" s="5">
        <f t="shared" ca="1" si="94"/>
        <v>227</v>
      </c>
      <c r="AC197" s="5">
        <f t="shared" ca="1" si="95"/>
        <v>353</v>
      </c>
      <c r="AD197" s="5">
        <f t="shared" ca="1" si="96"/>
        <v>316</v>
      </c>
      <c r="AE197" s="5">
        <f t="shared" ca="1" si="97"/>
        <v>272</v>
      </c>
      <c r="AF197" s="5">
        <f t="shared" ca="1" si="98"/>
        <v>260</v>
      </c>
      <c r="AG197" s="5">
        <f t="shared" ca="1" si="99"/>
        <v>315</v>
      </c>
      <c r="AH197" s="5">
        <f t="shared" ca="1" si="100"/>
        <v>307</v>
      </c>
      <c r="AI197" s="5">
        <f t="shared" ca="1" si="101"/>
        <v>340</v>
      </c>
      <c r="AJ197" s="5">
        <f t="shared" ca="1" si="102"/>
        <v>356</v>
      </c>
      <c r="AK197" s="5">
        <f t="shared" ca="1" si="103"/>
        <v>237</v>
      </c>
    </row>
    <row r="198" spans="1:37" x14ac:dyDescent="0.3">
      <c r="A198" s="35">
        <f>IF(Замеры!B195=0, " ", Замеры!B195)</f>
        <v>192</v>
      </c>
      <c r="B198" s="45" t="str">
        <f>Замеры!G195</f>
        <v xml:space="preserve">Группа от QF </v>
      </c>
      <c r="C198" s="45" t="str">
        <f>IF(Замеры!O195=0, " ", Замеры!O195)</f>
        <v xml:space="preserve"> </v>
      </c>
      <c r="D198" s="69" t="str">
        <f t="shared" si="104"/>
        <v xml:space="preserve"> </v>
      </c>
      <c r="E198" s="69" t="str">
        <f t="shared" si="105"/>
        <v xml:space="preserve"> </v>
      </c>
      <c r="F198" s="29" t="str">
        <f t="shared" si="80"/>
        <v>-</v>
      </c>
      <c r="G198" s="29" t="str">
        <f t="shared" si="81"/>
        <v>-</v>
      </c>
      <c r="H198" s="29" t="str">
        <f t="shared" si="82"/>
        <v>-</v>
      </c>
      <c r="I198" s="29" t="str">
        <f t="shared" si="83"/>
        <v>-</v>
      </c>
      <c r="J198" s="46" t="str">
        <f t="shared" si="84"/>
        <v>-</v>
      </c>
      <c r="K198" s="29" t="str">
        <f t="shared" si="85"/>
        <v>-</v>
      </c>
      <c r="L198" s="29" t="str">
        <f t="shared" si="86"/>
        <v>-</v>
      </c>
      <c r="M198" s="29" t="str">
        <f t="shared" si="87"/>
        <v>-</v>
      </c>
      <c r="N198" s="29" t="str">
        <f t="shared" si="88"/>
        <v>-</v>
      </c>
      <c r="O198" s="29" t="str">
        <f t="shared" si="89"/>
        <v>-</v>
      </c>
      <c r="P198" s="2">
        <f>Замеры!R195</f>
        <v>0</v>
      </c>
      <c r="S198" s="2">
        <f>Замеры!S195</f>
        <v>0</v>
      </c>
      <c r="T198" s="2" t="s">
        <v>72</v>
      </c>
      <c r="U198" s="2" t="b">
        <f t="shared" si="90"/>
        <v>0</v>
      </c>
      <c r="V198" s="2" t="b">
        <f t="shared" si="91"/>
        <v>0</v>
      </c>
      <c r="W198" s="2" t="b">
        <f t="shared" si="92"/>
        <v>0</v>
      </c>
      <c r="Y198" s="2">
        <f t="shared" ca="1" si="93"/>
        <v>45</v>
      </c>
      <c r="Z198" s="2">
        <f t="shared" ca="1" si="93"/>
        <v>23</v>
      </c>
      <c r="AA198" s="2">
        <f t="shared" ca="1" si="93"/>
        <v>31</v>
      </c>
      <c r="AB198" s="5">
        <f t="shared" ca="1" si="94"/>
        <v>338</v>
      </c>
      <c r="AC198" s="5">
        <f t="shared" ca="1" si="95"/>
        <v>390</v>
      </c>
      <c r="AD198" s="5">
        <f t="shared" ca="1" si="96"/>
        <v>430</v>
      </c>
      <c r="AE198" s="5">
        <f t="shared" ca="1" si="97"/>
        <v>434</v>
      </c>
      <c r="AF198" s="5">
        <f t="shared" ca="1" si="98"/>
        <v>361</v>
      </c>
      <c r="AG198" s="5">
        <f t="shared" ca="1" si="99"/>
        <v>418</v>
      </c>
      <c r="AH198" s="5">
        <f t="shared" ca="1" si="100"/>
        <v>442</v>
      </c>
      <c r="AI198" s="5">
        <f t="shared" ca="1" si="101"/>
        <v>445</v>
      </c>
      <c r="AJ198" s="5">
        <f t="shared" ca="1" si="102"/>
        <v>367</v>
      </c>
      <c r="AK198" s="5">
        <f t="shared" ca="1" si="103"/>
        <v>350</v>
      </c>
    </row>
    <row r="199" spans="1:37" x14ac:dyDescent="0.3">
      <c r="A199" s="35">
        <f>IF(Замеры!B196=0, " ", Замеры!B196)</f>
        <v>193</v>
      </c>
      <c r="B199" s="45" t="str">
        <f>Замеры!G196</f>
        <v xml:space="preserve">Группа от QF </v>
      </c>
      <c r="C199" s="45" t="str">
        <f>IF(Замеры!O196=0, " ", Замеры!O196)</f>
        <v xml:space="preserve"> </v>
      </c>
      <c r="D199" s="69" t="str">
        <f t="shared" si="104"/>
        <v xml:space="preserve"> </v>
      </c>
      <c r="E199" s="69" t="str">
        <f t="shared" si="105"/>
        <v xml:space="preserve"> </v>
      </c>
      <c r="F199" s="29" t="str">
        <f t="shared" ref="F199:F262" si="106">IF(OR(P199=$S$5,P199=$P$5),AB199,"-")</f>
        <v>-</v>
      </c>
      <c r="G199" s="29" t="str">
        <f t="shared" ref="G199:G262" si="107">IF(OR(P199=$S$5,P199=$Q$5),AC199,"-")</f>
        <v>-</v>
      </c>
      <c r="H199" s="29" t="str">
        <f t="shared" ref="H199:H262" si="108">IF(OR(P199=$S$5,P199=$R$5),AD199,"-")</f>
        <v>-</v>
      </c>
      <c r="I199" s="29" t="str">
        <f t="shared" ref="I199:I262" si="109">IF(OR(P199=$P$4,P199=$R$5,P199=$S$5,P199=$P$5),AE199,"-")</f>
        <v>-</v>
      </c>
      <c r="J199" s="46" t="str">
        <f t="shared" ref="J199:J262" si="110">IF(OR(P199=$P$5,P199=$Q$5,P199=$S$5,P199=$Q$4),AF199,"-")</f>
        <v>-</v>
      </c>
      <c r="K199" s="29" t="str">
        <f t="shared" ref="K199:K262" si="111">IF(OR(P199=$R$5,P199=$Q$5,P199=$R$4,P199=$S$5),AG199,"-")</f>
        <v>-</v>
      </c>
      <c r="L199" s="29" t="str">
        <f t="shared" ref="L199:L262" si="112">IF(I199=$T$4,T198,IF(S199=$S$4,AH199,IF(S199=$U$4,"-")))</f>
        <v>-</v>
      </c>
      <c r="M199" s="29" t="str">
        <f t="shared" ref="M199:M262" si="113">IF(J199=$T$4,T198,IF(S199=$S$4,AI199,IF(S199=$U$4,"-")))</f>
        <v>-</v>
      </c>
      <c r="N199" s="29" t="str">
        <f t="shared" ref="N199:N262" si="114">IF(K199=$T$4,T198,IF(S199=$S$4,AJ199,IF(S199=$U$4,"-")))</f>
        <v>-</v>
      </c>
      <c r="O199" s="29" t="str">
        <f t="shared" ref="O199:O262" si="115">IF(S199=$S$4,AK199,"-")</f>
        <v>-</v>
      </c>
      <c r="P199" s="2">
        <f>Замеры!R196</f>
        <v>0</v>
      </c>
      <c r="S199" s="2">
        <f>Замеры!S196</f>
        <v>0</v>
      </c>
      <c r="T199" s="2" t="s">
        <v>72</v>
      </c>
      <c r="U199" s="2" t="b">
        <f t="shared" ref="U199:U262" si="116">OR(P199=$S$5,P199=$P$5,P199=$R$5,P199=$P$4)</f>
        <v>0</v>
      </c>
      <c r="V199" s="2" t="b">
        <f t="shared" ref="V199:V262" si="117">OR(P199=$S$5,P199=$P$5,P199=$Q$5,P199=$Q$4)</f>
        <v>0</v>
      </c>
      <c r="W199" s="2" t="b">
        <f t="shared" ref="W199:W262" si="118">OR(P199=$Q$5,P199=$S$5,P199=$R$5,P199=$R$4)</f>
        <v>0</v>
      </c>
      <c r="Y199" s="2">
        <f t="shared" ref="Y199:AA262" ca="1" si="119">RANDBETWEEN($T$2,$T$3)</f>
        <v>39</v>
      </c>
      <c r="Z199" s="2">
        <f t="shared" ca="1" si="119"/>
        <v>30</v>
      </c>
      <c r="AA199" s="2">
        <f t="shared" ca="1" si="119"/>
        <v>32</v>
      </c>
      <c r="AB199" s="5">
        <f t="shared" ref="AB199:AB262" ca="1" si="120">RANDBETWEEN(AA199*10+5,AA199*10+150)</f>
        <v>425</v>
      </c>
      <c r="AC199" s="5">
        <f t="shared" ref="AC199:AC262" ca="1" si="121">RANDBETWEEN(AA199*10+5,AA199*10+150)</f>
        <v>375</v>
      </c>
      <c r="AD199" s="5">
        <f t="shared" ref="AD199:AD262" ca="1" si="122">RANDBETWEEN(AA199*10+5,AA199*10+150)</f>
        <v>339</v>
      </c>
      <c r="AE199" s="5">
        <f t="shared" ref="AE199:AE262" ca="1" si="123">RANDBETWEEN(AA199*10+5,AA199*10+150)</f>
        <v>351</v>
      </c>
      <c r="AF199" s="5">
        <f t="shared" ref="AF199:AF262" ca="1" si="124">RANDBETWEEN(AA199*10+5,AA199*10+150)</f>
        <v>443</v>
      </c>
      <c r="AG199" s="5">
        <f t="shared" ref="AG199:AG262" ca="1" si="125">RANDBETWEEN(AA199*10+5,AA199*10+150)</f>
        <v>429</v>
      </c>
      <c r="AH199" s="5">
        <f t="shared" ref="AH199:AH262" ca="1" si="126">RANDBETWEEN(AA199*10+5,AA199*10+150)</f>
        <v>355</v>
      </c>
      <c r="AI199" s="5">
        <f t="shared" ref="AI199:AI262" ca="1" si="127">RANDBETWEEN(AA199*10+5,AA199*10+150)</f>
        <v>354</v>
      </c>
      <c r="AJ199" s="5">
        <f t="shared" ref="AJ199:AJ262" ca="1" si="128">RANDBETWEEN(AA199*10+5,AA199*10+150)</f>
        <v>372</v>
      </c>
      <c r="AK199" s="5">
        <f t="shared" ref="AK199:AK262" ca="1" si="129">RANDBETWEEN(AA199*10+5,AA199*10+150)</f>
        <v>344</v>
      </c>
    </row>
    <row r="200" spans="1:37" x14ac:dyDescent="0.3">
      <c r="A200" s="35">
        <f>IF(Замеры!B197=0, " ", Замеры!B197)</f>
        <v>194</v>
      </c>
      <c r="B200" s="45" t="str">
        <f>Замеры!G197</f>
        <v xml:space="preserve">Группа от QF </v>
      </c>
      <c r="C200" s="45" t="str">
        <f>IF(Замеры!O197=0, " ", Замеры!O197)</f>
        <v xml:space="preserve"> </v>
      </c>
      <c r="D200" s="69" t="str">
        <f t="shared" si="104"/>
        <v xml:space="preserve"> </v>
      </c>
      <c r="E200" s="69" t="str">
        <f t="shared" si="105"/>
        <v xml:space="preserve"> </v>
      </c>
      <c r="F200" s="29" t="str">
        <f t="shared" si="106"/>
        <v>-</v>
      </c>
      <c r="G200" s="29" t="str">
        <f t="shared" si="107"/>
        <v>-</v>
      </c>
      <c r="H200" s="29" t="str">
        <f t="shared" si="108"/>
        <v>-</v>
      </c>
      <c r="I200" s="29" t="str">
        <f t="shared" si="109"/>
        <v>-</v>
      </c>
      <c r="J200" s="46" t="str">
        <f t="shared" si="110"/>
        <v>-</v>
      </c>
      <c r="K200" s="29" t="str">
        <f t="shared" si="111"/>
        <v>-</v>
      </c>
      <c r="L200" s="29" t="str">
        <f t="shared" si="112"/>
        <v>-</v>
      </c>
      <c r="M200" s="29" t="str">
        <f t="shared" si="113"/>
        <v>-</v>
      </c>
      <c r="N200" s="29" t="str">
        <f t="shared" si="114"/>
        <v>-</v>
      </c>
      <c r="O200" s="29" t="str">
        <f t="shared" si="115"/>
        <v>-</v>
      </c>
      <c r="P200" s="2">
        <f>Замеры!R197</f>
        <v>0</v>
      </c>
      <c r="S200" s="2">
        <f>Замеры!S197</f>
        <v>0</v>
      </c>
      <c r="T200" s="2" t="s">
        <v>72</v>
      </c>
      <c r="U200" s="2" t="b">
        <f t="shared" si="116"/>
        <v>0</v>
      </c>
      <c r="V200" s="2" t="b">
        <f t="shared" si="117"/>
        <v>0</v>
      </c>
      <c r="W200" s="2" t="b">
        <f t="shared" si="118"/>
        <v>0</v>
      </c>
      <c r="Y200" s="2">
        <f t="shared" ca="1" si="119"/>
        <v>30</v>
      </c>
      <c r="Z200" s="2">
        <f t="shared" ca="1" si="119"/>
        <v>41</v>
      </c>
      <c r="AA200" s="2">
        <f t="shared" ca="1" si="119"/>
        <v>29</v>
      </c>
      <c r="AB200" s="5">
        <f t="shared" ca="1" si="120"/>
        <v>433</v>
      </c>
      <c r="AC200" s="5">
        <f t="shared" ca="1" si="121"/>
        <v>434</v>
      </c>
      <c r="AD200" s="5">
        <f t="shared" ca="1" si="122"/>
        <v>398</v>
      </c>
      <c r="AE200" s="5">
        <f t="shared" ca="1" si="123"/>
        <v>429</v>
      </c>
      <c r="AF200" s="5">
        <f t="shared" ca="1" si="124"/>
        <v>347</v>
      </c>
      <c r="AG200" s="5">
        <f t="shared" ca="1" si="125"/>
        <v>390</v>
      </c>
      <c r="AH200" s="5">
        <f t="shared" ca="1" si="126"/>
        <v>325</v>
      </c>
      <c r="AI200" s="5">
        <f t="shared" ca="1" si="127"/>
        <v>431</v>
      </c>
      <c r="AJ200" s="5">
        <f t="shared" ca="1" si="128"/>
        <v>312</v>
      </c>
      <c r="AK200" s="5">
        <f t="shared" ca="1" si="129"/>
        <v>435</v>
      </c>
    </row>
    <row r="201" spans="1:37" x14ac:dyDescent="0.3">
      <c r="A201" s="35">
        <f>IF(Замеры!B198=0, " ", Замеры!B198)</f>
        <v>195</v>
      </c>
      <c r="B201" s="45" t="str">
        <f>Замеры!G198</f>
        <v xml:space="preserve">Группа от QF </v>
      </c>
      <c r="C201" s="45" t="str">
        <f>IF(Замеры!O198=0, " ", Замеры!O198)</f>
        <v xml:space="preserve"> </v>
      </c>
      <c r="D201" s="69" t="str">
        <f t="shared" si="104"/>
        <v xml:space="preserve"> </v>
      </c>
      <c r="E201" s="69" t="str">
        <f t="shared" si="105"/>
        <v xml:space="preserve"> </v>
      </c>
      <c r="F201" s="29" t="str">
        <f t="shared" si="106"/>
        <v>-</v>
      </c>
      <c r="G201" s="29" t="str">
        <f t="shared" si="107"/>
        <v>-</v>
      </c>
      <c r="H201" s="29" t="str">
        <f t="shared" si="108"/>
        <v>-</v>
      </c>
      <c r="I201" s="29" t="str">
        <f t="shared" si="109"/>
        <v>-</v>
      </c>
      <c r="J201" s="46" t="str">
        <f t="shared" si="110"/>
        <v>-</v>
      </c>
      <c r="K201" s="29" t="str">
        <f t="shared" si="111"/>
        <v>-</v>
      </c>
      <c r="L201" s="29" t="str">
        <f t="shared" si="112"/>
        <v>-</v>
      </c>
      <c r="M201" s="29" t="str">
        <f t="shared" si="113"/>
        <v>-</v>
      </c>
      <c r="N201" s="29" t="str">
        <f t="shared" si="114"/>
        <v>-</v>
      </c>
      <c r="O201" s="29" t="str">
        <f t="shared" si="115"/>
        <v>-</v>
      </c>
      <c r="P201" s="2">
        <f>Замеры!R198</f>
        <v>0</v>
      </c>
      <c r="S201" s="2">
        <f>Замеры!S198</f>
        <v>0</v>
      </c>
      <c r="T201" s="2" t="s">
        <v>72</v>
      </c>
      <c r="U201" s="2" t="b">
        <f t="shared" si="116"/>
        <v>0</v>
      </c>
      <c r="V201" s="2" t="b">
        <f t="shared" si="117"/>
        <v>0</v>
      </c>
      <c r="W201" s="2" t="b">
        <f t="shared" si="118"/>
        <v>0</v>
      </c>
      <c r="Y201" s="2">
        <f t="shared" ca="1" si="119"/>
        <v>40</v>
      </c>
      <c r="Z201" s="2">
        <f t="shared" ca="1" si="119"/>
        <v>24</v>
      </c>
      <c r="AA201" s="2">
        <f t="shared" ca="1" si="119"/>
        <v>28</v>
      </c>
      <c r="AB201" s="5">
        <f t="shared" ca="1" si="120"/>
        <v>311</v>
      </c>
      <c r="AC201" s="5">
        <f t="shared" ca="1" si="121"/>
        <v>322</v>
      </c>
      <c r="AD201" s="5">
        <f t="shared" ca="1" si="122"/>
        <v>373</v>
      </c>
      <c r="AE201" s="5">
        <f t="shared" ca="1" si="123"/>
        <v>349</v>
      </c>
      <c r="AF201" s="5">
        <f t="shared" ca="1" si="124"/>
        <v>391</v>
      </c>
      <c r="AG201" s="5">
        <f t="shared" ca="1" si="125"/>
        <v>312</v>
      </c>
      <c r="AH201" s="5">
        <f t="shared" ca="1" si="126"/>
        <v>353</v>
      </c>
      <c r="AI201" s="5">
        <f t="shared" ca="1" si="127"/>
        <v>360</v>
      </c>
      <c r="AJ201" s="5">
        <f t="shared" ca="1" si="128"/>
        <v>413</v>
      </c>
      <c r="AK201" s="5">
        <f t="shared" ca="1" si="129"/>
        <v>363</v>
      </c>
    </row>
    <row r="202" spans="1:37" x14ac:dyDescent="0.3">
      <c r="A202" s="35">
        <f>IF(Замеры!B199=0, " ", Замеры!B199)</f>
        <v>196</v>
      </c>
      <c r="B202" s="45" t="str">
        <f>Замеры!G199</f>
        <v xml:space="preserve">Группа от QF </v>
      </c>
      <c r="C202" s="45" t="str">
        <f>IF(Замеры!O199=0, " ", Замеры!O199)</f>
        <v xml:space="preserve"> </v>
      </c>
      <c r="D202" s="69" t="str">
        <f t="shared" si="104"/>
        <v xml:space="preserve"> </v>
      </c>
      <c r="E202" s="69" t="str">
        <f t="shared" si="105"/>
        <v xml:space="preserve"> </v>
      </c>
      <c r="F202" s="29" t="str">
        <f t="shared" si="106"/>
        <v>-</v>
      </c>
      <c r="G202" s="29" t="str">
        <f t="shared" si="107"/>
        <v>-</v>
      </c>
      <c r="H202" s="29" t="str">
        <f t="shared" si="108"/>
        <v>-</v>
      </c>
      <c r="I202" s="29" t="str">
        <f t="shared" si="109"/>
        <v>-</v>
      </c>
      <c r="J202" s="46" t="str">
        <f t="shared" si="110"/>
        <v>-</v>
      </c>
      <c r="K202" s="29" t="str">
        <f t="shared" si="111"/>
        <v>-</v>
      </c>
      <c r="L202" s="29" t="str">
        <f t="shared" si="112"/>
        <v>-</v>
      </c>
      <c r="M202" s="29" t="str">
        <f t="shared" si="113"/>
        <v>-</v>
      </c>
      <c r="N202" s="29" t="str">
        <f t="shared" si="114"/>
        <v>-</v>
      </c>
      <c r="O202" s="29" t="str">
        <f t="shared" si="115"/>
        <v>-</v>
      </c>
      <c r="P202" s="2">
        <f>Замеры!R199</f>
        <v>0</v>
      </c>
      <c r="S202" s="2">
        <f>Замеры!S199</f>
        <v>0</v>
      </c>
      <c r="T202" s="2" t="s">
        <v>72</v>
      </c>
      <c r="U202" s="2" t="b">
        <f t="shared" si="116"/>
        <v>0</v>
      </c>
      <c r="V202" s="2" t="b">
        <f t="shared" si="117"/>
        <v>0</v>
      </c>
      <c r="W202" s="2" t="b">
        <f t="shared" si="118"/>
        <v>0</v>
      </c>
      <c r="Y202" s="2">
        <f t="shared" ca="1" si="119"/>
        <v>32</v>
      </c>
      <c r="Z202" s="2">
        <f t="shared" ca="1" si="119"/>
        <v>45</v>
      </c>
      <c r="AA202" s="2">
        <f t="shared" ca="1" si="119"/>
        <v>41</v>
      </c>
      <c r="AB202" s="5">
        <f t="shared" ca="1" si="120"/>
        <v>520</v>
      </c>
      <c r="AC202" s="5">
        <f t="shared" ca="1" si="121"/>
        <v>508</v>
      </c>
      <c r="AD202" s="5">
        <f t="shared" ca="1" si="122"/>
        <v>511</v>
      </c>
      <c r="AE202" s="5">
        <f t="shared" ca="1" si="123"/>
        <v>435</v>
      </c>
      <c r="AF202" s="5">
        <f t="shared" ca="1" si="124"/>
        <v>422</v>
      </c>
      <c r="AG202" s="5">
        <f t="shared" ca="1" si="125"/>
        <v>511</v>
      </c>
      <c r="AH202" s="5">
        <f t="shared" ca="1" si="126"/>
        <v>415</v>
      </c>
      <c r="AI202" s="5">
        <f t="shared" ca="1" si="127"/>
        <v>537</v>
      </c>
      <c r="AJ202" s="5">
        <f t="shared" ca="1" si="128"/>
        <v>450</v>
      </c>
      <c r="AK202" s="5">
        <f t="shared" ca="1" si="129"/>
        <v>417</v>
      </c>
    </row>
    <row r="203" spans="1:37" x14ac:dyDescent="0.3">
      <c r="A203" s="35">
        <f>IF(Замеры!B200=0, " ", Замеры!B200)</f>
        <v>197</v>
      </c>
      <c r="B203" s="45" t="str">
        <f>Замеры!G200</f>
        <v xml:space="preserve">Группа от QF </v>
      </c>
      <c r="C203" s="45" t="str">
        <f>IF(Замеры!O200=0, " ", Замеры!O200)</f>
        <v xml:space="preserve"> </v>
      </c>
      <c r="D203" s="69" t="str">
        <f t="shared" ref="D203:D266" si="130">IF(P203=0, " ", 1000)</f>
        <v xml:space="preserve"> </v>
      </c>
      <c r="E203" s="69" t="str">
        <f t="shared" ref="E203:E266" si="131">IF(P203=0, " ", 0.5)</f>
        <v xml:space="preserve"> </v>
      </c>
      <c r="F203" s="29" t="str">
        <f t="shared" si="106"/>
        <v>-</v>
      </c>
      <c r="G203" s="29" t="str">
        <f t="shared" si="107"/>
        <v>-</v>
      </c>
      <c r="H203" s="29" t="str">
        <f t="shared" si="108"/>
        <v>-</v>
      </c>
      <c r="I203" s="29" t="str">
        <f t="shared" si="109"/>
        <v>-</v>
      </c>
      <c r="J203" s="46" t="str">
        <f t="shared" si="110"/>
        <v>-</v>
      </c>
      <c r="K203" s="29" t="str">
        <f t="shared" si="111"/>
        <v>-</v>
      </c>
      <c r="L203" s="29" t="str">
        <f t="shared" si="112"/>
        <v>-</v>
      </c>
      <c r="M203" s="29" t="str">
        <f t="shared" si="113"/>
        <v>-</v>
      </c>
      <c r="N203" s="29" t="str">
        <f t="shared" si="114"/>
        <v>-</v>
      </c>
      <c r="O203" s="29" t="str">
        <f t="shared" si="115"/>
        <v>-</v>
      </c>
      <c r="P203" s="2">
        <f>Замеры!R200</f>
        <v>0</v>
      </c>
      <c r="S203" s="2">
        <f>Замеры!S200</f>
        <v>0</v>
      </c>
      <c r="T203" s="2" t="s">
        <v>72</v>
      </c>
      <c r="U203" s="2" t="b">
        <f t="shared" si="116"/>
        <v>0</v>
      </c>
      <c r="V203" s="2" t="b">
        <f t="shared" si="117"/>
        <v>0</v>
      </c>
      <c r="W203" s="2" t="b">
        <f t="shared" si="118"/>
        <v>0</v>
      </c>
      <c r="Y203" s="2">
        <f t="shared" ca="1" si="119"/>
        <v>33</v>
      </c>
      <c r="Z203" s="2">
        <f t="shared" ca="1" si="119"/>
        <v>46</v>
      </c>
      <c r="AA203" s="2">
        <f t="shared" ca="1" si="119"/>
        <v>45</v>
      </c>
      <c r="AB203" s="5">
        <f t="shared" ca="1" si="120"/>
        <v>501</v>
      </c>
      <c r="AC203" s="5">
        <f t="shared" ca="1" si="121"/>
        <v>596</v>
      </c>
      <c r="AD203" s="5">
        <f t="shared" ca="1" si="122"/>
        <v>559</v>
      </c>
      <c r="AE203" s="5">
        <f t="shared" ca="1" si="123"/>
        <v>560</v>
      </c>
      <c r="AF203" s="5">
        <f t="shared" ca="1" si="124"/>
        <v>577</v>
      </c>
      <c r="AG203" s="5">
        <f t="shared" ca="1" si="125"/>
        <v>502</v>
      </c>
      <c r="AH203" s="5">
        <f t="shared" ca="1" si="126"/>
        <v>472</v>
      </c>
      <c r="AI203" s="5">
        <f t="shared" ca="1" si="127"/>
        <v>583</v>
      </c>
      <c r="AJ203" s="5">
        <f t="shared" ca="1" si="128"/>
        <v>509</v>
      </c>
      <c r="AK203" s="5">
        <f t="shared" ca="1" si="129"/>
        <v>509</v>
      </c>
    </row>
    <row r="204" spans="1:37" x14ac:dyDescent="0.3">
      <c r="A204" s="35">
        <f>IF(Замеры!B201=0, " ", Замеры!B201)</f>
        <v>198</v>
      </c>
      <c r="B204" s="45" t="str">
        <f>Замеры!G201</f>
        <v xml:space="preserve">Группа от QF </v>
      </c>
      <c r="C204" s="45" t="str">
        <f>IF(Замеры!O201=0, " ", Замеры!O201)</f>
        <v xml:space="preserve"> </v>
      </c>
      <c r="D204" s="69" t="str">
        <f t="shared" si="130"/>
        <v xml:space="preserve"> </v>
      </c>
      <c r="E204" s="69" t="str">
        <f t="shared" si="131"/>
        <v xml:space="preserve"> </v>
      </c>
      <c r="F204" s="29" t="str">
        <f t="shared" si="106"/>
        <v>-</v>
      </c>
      <c r="G204" s="29" t="str">
        <f t="shared" si="107"/>
        <v>-</v>
      </c>
      <c r="H204" s="29" t="str">
        <f t="shared" si="108"/>
        <v>-</v>
      </c>
      <c r="I204" s="29" t="str">
        <f t="shared" si="109"/>
        <v>-</v>
      </c>
      <c r="J204" s="46" t="str">
        <f t="shared" si="110"/>
        <v>-</v>
      </c>
      <c r="K204" s="29" t="str">
        <f t="shared" si="111"/>
        <v>-</v>
      </c>
      <c r="L204" s="29" t="str">
        <f t="shared" si="112"/>
        <v>-</v>
      </c>
      <c r="M204" s="29" t="str">
        <f t="shared" si="113"/>
        <v>-</v>
      </c>
      <c r="N204" s="29" t="str">
        <f t="shared" si="114"/>
        <v>-</v>
      </c>
      <c r="O204" s="29" t="str">
        <f t="shared" si="115"/>
        <v>-</v>
      </c>
      <c r="P204" s="2">
        <f>Замеры!R201</f>
        <v>0</v>
      </c>
      <c r="S204" s="2">
        <f>Замеры!S201</f>
        <v>0</v>
      </c>
      <c r="T204" s="2" t="s">
        <v>72</v>
      </c>
      <c r="U204" s="2" t="b">
        <f t="shared" si="116"/>
        <v>0</v>
      </c>
      <c r="V204" s="2" t="b">
        <f t="shared" si="117"/>
        <v>0</v>
      </c>
      <c r="W204" s="2" t="b">
        <f t="shared" si="118"/>
        <v>0</v>
      </c>
      <c r="Y204" s="2">
        <f t="shared" ca="1" si="119"/>
        <v>41</v>
      </c>
      <c r="Z204" s="2">
        <f t="shared" ca="1" si="119"/>
        <v>20</v>
      </c>
      <c r="AA204" s="2">
        <f t="shared" ca="1" si="119"/>
        <v>31</v>
      </c>
      <c r="AB204" s="5">
        <f t="shared" ca="1" si="120"/>
        <v>441</v>
      </c>
      <c r="AC204" s="5">
        <f t="shared" ca="1" si="121"/>
        <v>443</v>
      </c>
      <c r="AD204" s="5">
        <f t="shared" ca="1" si="122"/>
        <v>339</v>
      </c>
      <c r="AE204" s="5">
        <f t="shared" ca="1" si="123"/>
        <v>381</v>
      </c>
      <c r="AF204" s="5">
        <f t="shared" ca="1" si="124"/>
        <v>447</v>
      </c>
      <c r="AG204" s="5">
        <f t="shared" ca="1" si="125"/>
        <v>354</v>
      </c>
      <c r="AH204" s="5">
        <f t="shared" ca="1" si="126"/>
        <v>418</v>
      </c>
      <c r="AI204" s="5">
        <f t="shared" ca="1" si="127"/>
        <v>372</v>
      </c>
      <c r="AJ204" s="5">
        <f t="shared" ca="1" si="128"/>
        <v>352</v>
      </c>
      <c r="AK204" s="5">
        <f t="shared" ca="1" si="129"/>
        <v>414</v>
      </c>
    </row>
    <row r="205" spans="1:37" x14ac:dyDescent="0.3">
      <c r="A205" s="35">
        <f>IF(Замеры!B202=0, " ", Замеры!B202)</f>
        <v>199</v>
      </c>
      <c r="B205" s="45" t="str">
        <f>Замеры!G202</f>
        <v xml:space="preserve">Группа от QF </v>
      </c>
      <c r="C205" s="45" t="str">
        <f>IF(Замеры!O202=0, " ", Замеры!O202)</f>
        <v xml:space="preserve"> </v>
      </c>
      <c r="D205" s="69" t="str">
        <f t="shared" si="130"/>
        <v xml:space="preserve"> </v>
      </c>
      <c r="E205" s="69" t="str">
        <f t="shared" si="131"/>
        <v xml:space="preserve"> </v>
      </c>
      <c r="F205" s="29" t="str">
        <f t="shared" si="106"/>
        <v>-</v>
      </c>
      <c r="G205" s="29" t="str">
        <f t="shared" si="107"/>
        <v>-</v>
      </c>
      <c r="H205" s="29" t="str">
        <f t="shared" si="108"/>
        <v>-</v>
      </c>
      <c r="I205" s="29" t="str">
        <f t="shared" si="109"/>
        <v>-</v>
      </c>
      <c r="J205" s="46" t="str">
        <f t="shared" si="110"/>
        <v>-</v>
      </c>
      <c r="K205" s="29" t="str">
        <f t="shared" si="111"/>
        <v>-</v>
      </c>
      <c r="L205" s="29" t="str">
        <f t="shared" si="112"/>
        <v>-</v>
      </c>
      <c r="M205" s="29" t="str">
        <f t="shared" si="113"/>
        <v>-</v>
      </c>
      <c r="N205" s="29" t="str">
        <f t="shared" si="114"/>
        <v>-</v>
      </c>
      <c r="O205" s="29" t="str">
        <f t="shared" si="115"/>
        <v>-</v>
      </c>
      <c r="P205" s="2">
        <f>Замеры!R202</f>
        <v>0</v>
      </c>
      <c r="S205" s="2">
        <f>Замеры!S202</f>
        <v>0</v>
      </c>
      <c r="T205" s="2" t="s">
        <v>72</v>
      </c>
      <c r="U205" s="2" t="b">
        <f t="shared" si="116"/>
        <v>0</v>
      </c>
      <c r="V205" s="2" t="b">
        <f t="shared" si="117"/>
        <v>0</v>
      </c>
      <c r="W205" s="2" t="b">
        <f t="shared" si="118"/>
        <v>0</v>
      </c>
      <c r="Y205" s="2">
        <f t="shared" ca="1" si="119"/>
        <v>41</v>
      </c>
      <c r="Z205" s="2">
        <f t="shared" ca="1" si="119"/>
        <v>22</v>
      </c>
      <c r="AA205" s="2">
        <f t="shared" ca="1" si="119"/>
        <v>22</v>
      </c>
      <c r="AB205" s="5">
        <f t="shared" ca="1" si="120"/>
        <v>333</v>
      </c>
      <c r="AC205" s="5">
        <f t="shared" ca="1" si="121"/>
        <v>252</v>
      </c>
      <c r="AD205" s="5">
        <f t="shared" ca="1" si="122"/>
        <v>245</v>
      </c>
      <c r="AE205" s="5">
        <f t="shared" ca="1" si="123"/>
        <v>330</v>
      </c>
      <c r="AF205" s="5">
        <f t="shared" ca="1" si="124"/>
        <v>347</v>
      </c>
      <c r="AG205" s="5">
        <f t="shared" ca="1" si="125"/>
        <v>358</v>
      </c>
      <c r="AH205" s="5">
        <f t="shared" ca="1" si="126"/>
        <v>329</v>
      </c>
      <c r="AI205" s="5">
        <f t="shared" ca="1" si="127"/>
        <v>327</v>
      </c>
      <c r="AJ205" s="5">
        <f t="shared" ca="1" si="128"/>
        <v>313</v>
      </c>
      <c r="AK205" s="5">
        <f t="shared" ca="1" si="129"/>
        <v>274</v>
      </c>
    </row>
    <row r="206" spans="1:37" x14ac:dyDescent="0.3">
      <c r="A206" s="35">
        <f>IF(Замеры!B203=0, " ", Замеры!B203)</f>
        <v>200</v>
      </c>
      <c r="B206" s="45" t="str">
        <f>Замеры!G203</f>
        <v xml:space="preserve">Группа от QF </v>
      </c>
      <c r="C206" s="45" t="str">
        <f>IF(Замеры!O203=0, " ", Замеры!O203)</f>
        <v xml:space="preserve"> </v>
      </c>
      <c r="D206" s="69" t="str">
        <f t="shared" si="130"/>
        <v xml:space="preserve"> </v>
      </c>
      <c r="E206" s="69" t="str">
        <f t="shared" si="131"/>
        <v xml:space="preserve"> </v>
      </c>
      <c r="F206" s="29" t="str">
        <f t="shared" si="106"/>
        <v>-</v>
      </c>
      <c r="G206" s="29" t="str">
        <f t="shared" si="107"/>
        <v>-</v>
      </c>
      <c r="H206" s="29" t="str">
        <f t="shared" si="108"/>
        <v>-</v>
      </c>
      <c r="I206" s="29" t="str">
        <f t="shared" si="109"/>
        <v>-</v>
      </c>
      <c r="J206" s="46" t="str">
        <f t="shared" si="110"/>
        <v>-</v>
      </c>
      <c r="K206" s="29" t="str">
        <f t="shared" si="111"/>
        <v>-</v>
      </c>
      <c r="L206" s="29" t="str">
        <f t="shared" si="112"/>
        <v>-</v>
      </c>
      <c r="M206" s="29" t="str">
        <f t="shared" si="113"/>
        <v>-</v>
      </c>
      <c r="N206" s="29" t="str">
        <f t="shared" si="114"/>
        <v>-</v>
      </c>
      <c r="O206" s="29" t="str">
        <f t="shared" si="115"/>
        <v>-</v>
      </c>
      <c r="P206" s="2">
        <f>Замеры!R203</f>
        <v>0</v>
      </c>
      <c r="S206" s="2">
        <f>Замеры!S203</f>
        <v>0</v>
      </c>
      <c r="T206" s="2" t="s">
        <v>72</v>
      </c>
      <c r="U206" s="2" t="b">
        <f t="shared" si="116"/>
        <v>0</v>
      </c>
      <c r="V206" s="2" t="b">
        <f t="shared" si="117"/>
        <v>0</v>
      </c>
      <c r="W206" s="2" t="b">
        <f t="shared" si="118"/>
        <v>0</v>
      </c>
      <c r="Y206" s="2">
        <f t="shared" ca="1" si="119"/>
        <v>50</v>
      </c>
      <c r="Z206" s="2">
        <f t="shared" ca="1" si="119"/>
        <v>23</v>
      </c>
      <c r="AA206" s="2">
        <f t="shared" ca="1" si="119"/>
        <v>27</v>
      </c>
      <c r="AB206" s="5">
        <f t="shared" ca="1" si="120"/>
        <v>343</v>
      </c>
      <c r="AC206" s="5">
        <f t="shared" ca="1" si="121"/>
        <v>406</v>
      </c>
      <c r="AD206" s="5">
        <f t="shared" ca="1" si="122"/>
        <v>348</v>
      </c>
      <c r="AE206" s="5">
        <f t="shared" ca="1" si="123"/>
        <v>320</v>
      </c>
      <c r="AF206" s="5">
        <f t="shared" ca="1" si="124"/>
        <v>304</v>
      </c>
      <c r="AG206" s="5">
        <f t="shared" ca="1" si="125"/>
        <v>359</v>
      </c>
      <c r="AH206" s="5">
        <f t="shared" ca="1" si="126"/>
        <v>315</v>
      </c>
      <c r="AI206" s="5">
        <f t="shared" ca="1" si="127"/>
        <v>315</v>
      </c>
      <c r="AJ206" s="5">
        <f t="shared" ca="1" si="128"/>
        <v>381</v>
      </c>
      <c r="AK206" s="5">
        <f t="shared" ca="1" si="129"/>
        <v>290</v>
      </c>
    </row>
    <row r="207" spans="1:37" x14ac:dyDescent="0.3">
      <c r="A207" s="35">
        <f>IF(Замеры!B204=0, " ", Замеры!B204)</f>
        <v>201</v>
      </c>
      <c r="B207" s="45" t="str">
        <f>Замеры!G204</f>
        <v xml:space="preserve">Группа от QF </v>
      </c>
      <c r="C207" s="45" t="str">
        <f>IF(Замеры!O204=0, " ", Замеры!O204)</f>
        <v xml:space="preserve"> </v>
      </c>
      <c r="D207" s="69" t="str">
        <f t="shared" si="130"/>
        <v xml:space="preserve"> </v>
      </c>
      <c r="E207" s="69" t="str">
        <f t="shared" si="131"/>
        <v xml:space="preserve"> </v>
      </c>
      <c r="F207" s="29" t="str">
        <f t="shared" si="106"/>
        <v>-</v>
      </c>
      <c r="G207" s="29" t="str">
        <f t="shared" si="107"/>
        <v>-</v>
      </c>
      <c r="H207" s="29" t="str">
        <f t="shared" si="108"/>
        <v>-</v>
      </c>
      <c r="I207" s="29" t="str">
        <f t="shared" si="109"/>
        <v>-</v>
      </c>
      <c r="J207" s="46" t="str">
        <f t="shared" si="110"/>
        <v>-</v>
      </c>
      <c r="K207" s="29" t="str">
        <f t="shared" si="111"/>
        <v>-</v>
      </c>
      <c r="L207" s="29" t="str">
        <f t="shared" si="112"/>
        <v>-</v>
      </c>
      <c r="M207" s="29" t="str">
        <f t="shared" si="113"/>
        <v>-</v>
      </c>
      <c r="N207" s="29" t="str">
        <f t="shared" si="114"/>
        <v>-</v>
      </c>
      <c r="O207" s="29" t="str">
        <f t="shared" si="115"/>
        <v>-</v>
      </c>
      <c r="P207" s="2">
        <f>Замеры!R204</f>
        <v>0</v>
      </c>
      <c r="S207" s="2">
        <f>Замеры!S204</f>
        <v>0</v>
      </c>
      <c r="T207" s="2" t="s">
        <v>72</v>
      </c>
      <c r="U207" s="2" t="b">
        <f t="shared" si="116"/>
        <v>0</v>
      </c>
      <c r="V207" s="2" t="b">
        <f t="shared" si="117"/>
        <v>0</v>
      </c>
      <c r="W207" s="2" t="b">
        <f t="shared" si="118"/>
        <v>0</v>
      </c>
      <c r="Y207" s="2">
        <f t="shared" ca="1" si="119"/>
        <v>23</v>
      </c>
      <c r="Z207" s="2">
        <f t="shared" ca="1" si="119"/>
        <v>44</v>
      </c>
      <c r="AA207" s="2">
        <f t="shared" ca="1" si="119"/>
        <v>32</v>
      </c>
      <c r="AB207" s="5">
        <f t="shared" ca="1" si="120"/>
        <v>378</v>
      </c>
      <c r="AC207" s="5">
        <f t="shared" ca="1" si="121"/>
        <v>352</v>
      </c>
      <c r="AD207" s="5">
        <f t="shared" ca="1" si="122"/>
        <v>421</v>
      </c>
      <c r="AE207" s="5">
        <f t="shared" ca="1" si="123"/>
        <v>392</v>
      </c>
      <c r="AF207" s="5">
        <f t="shared" ca="1" si="124"/>
        <v>387</v>
      </c>
      <c r="AG207" s="5">
        <f t="shared" ca="1" si="125"/>
        <v>379</v>
      </c>
      <c r="AH207" s="5">
        <f t="shared" ca="1" si="126"/>
        <v>462</v>
      </c>
      <c r="AI207" s="5">
        <f t="shared" ca="1" si="127"/>
        <v>432</v>
      </c>
      <c r="AJ207" s="5">
        <f t="shared" ca="1" si="128"/>
        <v>335</v>
      </c>
      <c r="AK207" s="5">
        <f t="shared" ca="1" si="129"/>
        <v>452</v>
      </c>
    </row>
    <row r="208" spans="1:37" x14ac:dyDescent="0.3">
      <c r="A208" s="35">
        <f>IF(Замеры!B205=0, " ", Замеры!B205)</f>
        <v>202</v>
      </c>
      <c r="B208" s="45" t="str">
        <f>Замеры!G205</f>
        <v xml:space="preserve">Группа от QF </v>
      </c>
      <c r="C208" s="45" t="str">
        <f>IF(Замеры!O205=0, " ", Замеры!O205)</f>
        <v xml:space="preserve"> </v>
      </c>
      <c r="D208" s="69" t="str">
        <f t="shared" si="130"/>
        <v xml:space="preserve"> </v>
      </c>
      <c r="E208" s="69" t="str">
        <f t="shared" si="131"/>
        <v xml:space="preserve"> </v>
      </c>
      <c r="F208" s="29" t="str">
        <f t="shared" si="106"/>
        <v>-</v>
      </c>
      <c r="G208" s="29" t="str">
        <f t="shared" si="107"/>
        <v>-</v>
      </c>
      <c r="H208" s="29" t="str">
        <f t="shared" si="108"/>
        <v>-</v>
      </c>
      <c r="I208" s="29" t="str">
        <f t="shared" si="109"/>
        <v>-</v>
      </c>
      <c r="J208" s="46" t="str">
        <f t="shared" si="110"/>
        <v>-</v>
      </c>
      <c r="K208" s="29" t="str">
        <f t="shared" si="111"/>
        <v>-</v>
      </c>
      <c r="L208" s="29" t="str">
        <f t="shared" si="112"/>
        <v>-</v>
      </c>
      <c r="M208" s="29" t="str">
        <f t="shared" si="113"/>
        <v>-</v>
      </c>
      <c r="N208" s="29" t="str">
        <f t="shared" si="114"/>
        <v>-</v>
      </c>
      <c r="O208" s="29" t="str">
        <f t="shared" si="115"/>
        <v>-</v>
      </c>
      <c r="P208" s="2">
        <f>Замеры!R205</f>
        <v>0</v>
      </c>
      <c r="S208" s="2">
        <f>Замеры!S205</f>
        <v>0</v>
      </c>
      <c r="T208" s="2" t="s">
        <v>72</v>
      </c>
      <c r="U208" s="2" t="b">
        <f t="shared" si="116"/>
        <v>0</v>
      </c>
      <c r="V208" s="2" t="b">
        <f t="shared" si="117"/>
        <v>0</v>
      </c>
      <c r="W208" s="2" t="b">
        <f t="shared" si="118"/>
        <v>0</v>
      </c>
      <c r="Y208" s="2">
        <f t="shared" ca="1" si="119"/>
        <v>46</v>
      </c>
      <c r="Z208" s="2">
        <f t="shared" ca="1" si="119"/>
        <v>21</v>
      </c>
      <c r="AA208" s="2">
        <f t="shared" ca="1" si="119"/>
        <v>26</v>
      </c>
      <c r="AB208" s="5">
        <f t="shared" ca="1" si="120"/>
        <v>340</v>
      </c>
      <c r="AC208" s="5">
        <f t="shared" ca="1" si="121"/>
        <v>277</v>
      </c>
      <c r="AD208" s="5">
        <f t="shared" ca="1" si="122"/>
        <v>313</v>
      </c>
      <c r="AE208" s="5">
        <f t="shared" ca="1" si="123"/>
        <v>330</v>
      </c>
      <c r="AF208" s="5">
        <f t="shared" ca="1" si="124"/>
        <v>341</v>
      </c>
      <c r="AG208" s="5">
        <f t="shared" ca="1" si="125"/>
        <v>355</v>
      </c>
      <c r="AH208" s="5">
        <f t="shared" ca="1" si="126"/>
        <v>328</v>
      </c>
      <c r="AI208" s="5">
        <f t="shared" ca="1" si="127"/>
        <v>372</v>
      </c>
      <c r="AJ208" s="5">
        <f t="shared" ca="1" si="128"/>
        <v>318</v>
      </c>
      <c r="AK208" s="5">
        <f t="shared" ca="1" si="129"/>
        <v>387</v>
      </c>
    </row>
    <row r="209" spans="1:37" x14ac:dyDescent="0.3">
      <c r="A209" s="35">
        <f>IF(Замеры!B206=0, " ", Замеры!B206)</f>
        <v>203</v>
      </c>
      <c r="B209" s="45" t="str">
        <f>Замеры!G206</f>
        <v xml:space="preserve">Группа от QF </v>
      </c>
      <c r="C209" s="45" t="str">
        <f>IF(Замеры!O206=0, " ", Замеры!O206)</f>
        <v xml:space="preserve"> </v>
      </c>
      <c r="D209" s="69" t="str">
        <f t="shared" si="130"/>
        <v xml:space="preserve"> </v>
      </c>
      <c r="E209" s="69" t="str">
        <f t="shared" si="131"/>
        <v xml:space="preserve"> </v>
      </c>
      <c r="F209" s="29" t="str">
        <f t="shared" si="106"/>
        <v>-</v>
      </c>
      <c r="G209" s="29" t="str">
        <f t="shared" si="107"/>
        <v>-</v>
      </c>
      <c r="H209" s="29" t="str">
        <f t="shared" si="108"/>
        <v>-</v>
      </c>
      <c r="I209" s="29" t="str">
        <f t="shared" si="109"/>
        <v>-</v>
      </c>
      <c r="J209" s="46" t="str">
        <f t="shared" si="110"/>
        <v>-</v>
      </c>
      <c r="K209" s="29" t="str">
        <f t="shared" si="111"/>
        <v>-</v>
      </c>
      <c r="L209" s="29" t="str">
        <f t="shared" si="112"/>
        <v>-</v>
      </c>
      <c r="M209" s="29" t="str">
        <f t="shared" si="113"/>
        <v>-</v>
      </c>
      <c r="N209" s="29" t="str">
        <f t="shared" si="114"/>
        <v>-</v>
      </c>
      <c r="O209" s="29" t="str">
        <f t="shared" si="115"/>
        <v>-</v>
      </c>
      <c r="P209" s="2">
        <f>Замеры!R206</f>
        <v>0</v>
      </c>
      <c r="S209" s="2">
        <f>Замеры!S206</f>
        <v>0</v>
      </c>
      <c r="T209" s="2" t="s">
        <v>72</v>
      </c>
      <c r="U209" s="2" t="b">
        <f t="shared" si="116"/>
        <v>0</v>
      </c>
      <c r="V209" s="2" t="b">
        <f t="shared" si="117"/>
        <v>0</v>
      </c>
      <c r="W209" s="2" t="b">
        <f t="shared" si="118"/>
        <v>0</v>
      </c>
      <c r="Y209" s="2">
        <f t="shared" ca="1" si="119"/>
        <v>30</v>
      </c>
      <c r="Z209" s="2">
        <f t="shared" ca="1" si="119"/>
        <v>31</v>
      </c>
      <c r="AA209" s="2">
        <f t="shared" ca="1" si="119"/>
        <v>33</v>
      </c>
      <c r="AB209" s="5">
        <f t="shared" ca="1" si="120"/>
        <v>394</v>
      </c>
      <c r="AC209" s="5">
        <f t="shared" ca="1" si="121"/>
        <v>387</v>
      </c>
      <c r="AD209" s="5">
        <f t="shared" ca="1" si="122"/>
        <v>445</v>
      </c>
      <c r="AE209" s="5">
        <f t="shared" ca="1" si="123"/>
        <v>397</v>
      </c>
      <c r="AF209" s="5">
        <f t="shared" ca="1" si="124"/>
        <v>423</v>
      </c>
      <c r="AG209" s="5">
        <f t="shared" ca="1" si="125"/>
        <v>434</v>
      </c>
      <c r="AH209" s="5">
        <f t="shared" ca="1" si="126"/>
        <v>459</v>
      </c>
      <c r="AI209" s="5">
        <f t="shared" ca="1" si="127"/>
        <v>352</v>
      </c>
      <c r="AJ209" s="5">
        <f t="shared" ca="1" si="128"/>
        <v>426</v>
      </c>
      <c r="AK209" s="5">
        <f t="shared" ca="1" si="129"/>
        <v>455</v>
      </c>
    </row>
    <row r="210" spans="1:37" x14ac:dyDescent="0.3">
      <c r="A210" s="35">
        <f>IF(Замеры!B207=0, " ", Замеры!B207)</f>
        <v>204</v>
      </c>
      <c r="B210" s="45" t="str">
        <f>Замеры!G207</f>
        <v xml:space="preserve">Группа от QF </v>
      </c>
      <c r="C210" s="45" t="str">
        <f>IF(Замеры!O207=0, " ", Замеры!O207)</f>
        <v xml:space="preserve"> </v>
      </c>
      <c r="D210" s="69" t="str">
        <f t="shared" si="130"/>
        <v xml:space="preserve"> </v>
      </c>
      <c r="E210" s="69" t="str">
        <f t="shared" si="131"/>
        <v xml:space="preserve"> </v>
      </c>
      <c r="F210" s="29" t="str">
        <f t="shared" si="106"/>
        <v>-</v>
      </c>
      <c r="G210" s="29" t="str">
        <f t="shared" si="107"/>
        <v>-</v>
      </c>
      <c r="H210" s="29" t="str">
        <f t="shared" si="108"/>
        <v>-</v>
      </c>
      <c r="I210" s="29" t="str">
        <f t="shared" si="109"/>
        <v>-</v>
      </c>
      <c r="J210" s="46" t="str">
        <f t="shared" si="110"/>
        <v>-</v>
      </c>
      <c r="K210" s="29" t="str">
        <f t="shared" si="111"/>
        <v>-</v>
      </c>
      <c r="L210" s="29" t="str">
        <f t="shared" si="112"/>
        <v>-</v>
      </c>
      <c r="M210" s="29" t="str">
        <f t="shared" si="113"/>
        <v>-</v>
      </c>
      <c r="N210" s="29" t="str">
        <f t="shared" si="114"/>
        <v>-</v>
      </c>
      <c r="O210" s="29" t="str">
        <f t="shared" si="115"/>
        <v>-</v>
      </c>
      <c r="P210" s="2">
        <f>Замеры!R207</f>
        <v>0</v>
      </c>
      <c r="S210" s="2">
        <f>Замеры!S207</f>
        <v>0</v>
      </c>
      <c r="T210" s="2" t="s">
        <v>72</v>
      </c>
      <c r="U210" s="2" t="b">
        <f t="shared" si="116"/>
        <v>0</v>
      </c>
      <c r="V210" s="2" t="b">
        <f t="shared" si="117"/>
        <v>0</v>
      </c>
      <c r="W210" s="2" t="b">
        <f t="shared" si="118"/>
        <v>0</v>
      </c>
      <c r="Y210" s="2">
        <f t="shared" ca="1" si="119"/>
        <v>37</v>
      </c>
      <c r="Z210" s="2">
        <f t="shared" ca="1" si="119"/>
        <v>22</v>
      </c>
      <c r="AA210" s="2">
        <f t="shared" ca="1" si="119"/>
        <v>32</v>
      </c>
      <c r="AB210" s="5">
        <f t="shared" ca="1" si="120"/>
        <v>423</v>
      </c>
      <c r="AC210" s="5">
        <f t="shared" ca="1" si="121"/>
        <v>411</v>
      </c>
      <c r="AD210" s="5">
        <f t="shared" ca="1" si="122"/>
        <v>443</v>
      </c>
      <c r="AE210" s="5">
        <f t="shared" ca="1" si="123"/>
        <v>427</v>
      </c>
      <c r="AF210" s="5">
        <f t="shared" ca="1" si="124"/>
        <v>416</v>
      </c>
      <c r="AG210" s="5">
        <f t="shared" ca="1" si="125"/>
        <v>431</v>
      </c>
      <c r="AH210" s="5">
        <f t="shared" ca="1" si="126"/>
        <v>444</v>
      </c>
      <c r="AI210" s="5">
        <f t="shared" ca="1" si="127"/>
        <v>360</v>
      </c>
      <c r="AJ210" s="5">
        <f t="shared" ca="1" si="128"/>
        <v>377</v>
      </c>
      <c r="AK210" s="5">
        <f t="shared" ca="1" si="129"/>
        <v>468</v>
      </c>
    </row>
    <row r="211" spans="1:37" x14ac:dyDescent="0.3">
      <c r="A211" s="35">
        <f>IF(Замеры!B208=0, " ", Замеры!B208)</f>
        <v>205</v>
      </c>
      <c r="B211" s="45" t="str">
        <f>Замеры!G208</f>
        <v xml:space="preserve">Группа от QF </v>
      </c>
      <c r="C211" s="45" t="str">
        <f>IF(Замеры!O208=0, " ", Замеры!O208)</f>
        <v xml:space="preserve"> </v>
      </c>
      <c r="D211" s="69" t="str">
        <f t="shared" si="130"/>
        <v xml:space="preserve"> </v>
      </c>
      <c r="E211" s="69" t="str">
        <f t="shared" si="131"/>
        <v xml:space="preserve"> </v>
      </c>
      <c r="F211" s="29" t="str">
        <f t="shared" si="106"/>
        <v>-</v>
      </c>
      <c r="G211" s="29" t="str">
        <f t="shared" si="107"/>
        <v>-</v>
      </c>
      <c r="H211" s="29" t="str">
        <f t="shared" si="108"/>
        <v>-</v>
      </c>
      <c r="I211" s="29" t="str">
        <f t="shared" si="109"/>
        <v>-</v>
      </c>
      <c r="J211" s="46" t="str">
        <f t="shared" si="110"/>
        <v>-</v>
      </c>
      <c r="K211" s="29" t="str">
        <f t="shared" si="111"/>
        <v>-</v>
      </c>
      <c r="L211" s="29" t="str">
        <f t="shared" si="112"/>
        <v>-</v>
      </c>
      <c r="M211" s="29" t="str">
        <f t="shared" si="113"/>
        <v>-</v>
      </c>
      <c r="N211" s="29" t="str">
        <f t="shared" si="114"/>
        <v>-</v>
      </c>
      <c r="O211" s="29" t="str">
        <f t="shared" si="115"/>
        <v>-</v>
      </c>
      <c r="P211" s="2">
        <f>Замеры!R208</f>
        <v>0</v>
      </c>
      <c r="S211" s="2">
        <f>Замеры!S208</f>
        <v>0</v>
      </c>
      <c r="T211" s="2" t="s">
        <v>72</v>
      </c>
      <c r="U211" s="2" t="b">
        <f t="shared" si="116"/>
        <v>0</v>
      </c>
      <c r="V211" s="2" t="b">
        <f t="shared" si="117"/>
        <v>0</v>
      </c>
      <c r="W211" s="2" t="b">
        <f t="shared" si="118"/>
        <v>0</v>
      </c>
      <c r="Y211" s="2">
        <f t="shared" ca="1" si="119"/>
        <v>34</v>
      </c>
      <c r="Z211" s="2">
        <f t="shared" ca="1" si="119"/>
        <v>45</v>
      </c>
      <c r="AA211" s="2">
        <f t="shared" ca="1" si="119"/>
        <v>30</v>
      </c>
      <c r="AB211" s="5">
        <f t="shared" ca="1" si="120"/>
        <v>321</v>
      </c>
      <c r="AC211" s="5">
        <f t="shared" ca="1" si="121"/>
        <v>332</v>
      </c>
      <c r="AD211" s="5">
        <f t="shared" ca="1" si="122"/>
        <v>327</v>
      </c>
      <c r="AE211" s="5">
        <f t="shared" ca="1" si="123"/>
        <v>433</v>
      </c>
      <c r="AF211" s="5">
        <f t="shared" ca="1" si="124"/>
        <v>336</v>
      </c>
      <c r="AG211" s="5">
        <f t="shared" ca="1" si="125"/>
        <v>306</v>
      </c>
      <c r="AH211" s="5">
        <f t="shared" ca="1" si="126"/>
        <v>425</v>
      </c>
      <c r="AI211" s="5">
        <f t="shared" ca="1" si="127"/>
        <v>393</v>
      </c>
      <c r="AJ211" s="5">
        <f t="shared" ca="1" si="128"/>
        <v>367</v>
      </c>
      <c r="AK211" s="5">
        <f t="shared" ca="1" si="129"/>
        <v>441</v>
      </c>
    </row>
    <row r="212" spans="1:37" x14ac:dyDescent="0.3">
      <c r="A212" s="35">
        <f>IF(Замеры!B209=0, " ", Замеры!B209)</f>
        <v>206</v>
      </c>
      <c r="B212" s="45" t="str">
        <f>Замеры!G209</f>
        <v xml:space="preserve">Группа от QF </v>
      </c>
      <c r="C212" s="45" t="str">
        <f>IF(Замеры!O209=0, " ", Замеры!O209)</f>
        <v xml:space="preserve"> </v>
      </c>
      <c r="D212" s="69" t="str">
        <f t="shared" si="130"/>
        <v xml:space="preserve"> </v>
      </c>
      <c r="E212" s="69" t="str">
        <f t="shared" si="131"/>
        <v xml:space="preserve"> </v>
      </c>
      <c r="F212" s="29" t="str">
        <f t="shared" si="106"/>
        <v>-</v>
      </c>
      <c r="G212" s="29" t="str">
        <f t="shared" si="107"/>
        <v>-</v>
      </c>
      <c r="H212" s="29" t="str">
        <f t="shared" si="108"/>
        <v>-</v>
      </c>
      <c r="I212" s="29" t="str">
        <f t="shared" si="109"/>
        <v>-</v>
      </c>
      <c r="J212" s="46" t="str">
        <f t="shared" si="110"/>
        <v>-</v>
      </c>
      <c r="K212" s="29" t="str">
        <f t="shared" si="111"/>
        <v>-</v>
      </c>
      <c r="L212" s="29" t="str">
        <f t="shared" si="112"/>
        <v>-</v>
      </c>
      <c r="M212" s="29" t="str">
        <f t="shared" si="113"/>
        <v>-</v>
      </c>
      <c r="N212" s="29" t="str">
        <f t="shared" si="114"/>
        <v>-</v>
      </c>
      <c r="O212" s="29" t="str">
        <f t="shared" si="115"/>
        <v>-</v>
      </c>
      <c r="P212" s="2">
        <f>Замеры!R209</f>
        <v>0</v>
      </c>
      <c r="S212" s="2">
        <f>Замеры!S209</f>
        <v>0</v>
      </c>
      <c r="T212" s="2" t="s">
        <v>72</v>
      </c>
      <c r="U212" s="2" t="b">
        <f t="shared" si="116"/>
        <v>0</v>
      </c>
      <c r="V212" s="2" t="b">
        <f t="shared" si="117"/>
        <v>0</v>
      </c>
      <c r="W212" s="2" t="b">
        <f t="shared" si="118"/>
        <v>0</v>
      </c>
      <c r="Y212" s="2">
        <f t="shared" ca="1" si="119"/>
        <v>47</v>
      </c>
      <c r="Z212" s="2">
        <f t="shared" ca="1" si="119"/>
        <v>26</v>
      </c>
      <c r="AA212" s="2">
        <f t="shared" ca="1" si="119"/>
        <v>31</v>
      </c>
      <c r="AB212" s="5">
        <f t="shared" ca="1" si="120"/>
        <v>386</v>
      </c>
      <c r="AC212" s="5">
        <f t="shared" ca="1" si="121"/>
        <v>388</v>
      </c>
      <c r="AD212" s="5">
        <f t="shared" ca="1" si="122"/>
        <v>436</v>
      </c>
      <c r="AE212" s="5">
        <f t="shared" ca="1" si="123"/>
        <v>392</v>
      </c>
      <c r="AF212" s="5">
        <f t="shared" ca="1" si="124"/>
        <v>421</v>
      </c>
      <c r="AG212" s="5">
        <f t="shared" ca="1" si="125"/>
        <v>352</v>
      </c>
      <c r="AH212" s="5">
        <f t="shared" ca="1" si="126"/>
        <v>430</v>
      </c>
      <c r="AI212" s="5">
        <f t="shared" ca="1" si="127"/>
        <v>449</v>
      </c>
      <c r="AJ212" s="5">
        <f t="shared" ca="1" si="128"/>
        <v>359</v>
      </c>
      <c r="AK212" s="5">
        <f t="shared" ca="1" si="129"/>
        <v>456</v>
      </c>
    </row>
    <row r="213" spans="1:37" x14ac:dyDescent="0.3">
      <c r="A213" s="35">
        <f>IF(Замеры!B210=0, " ", Замеры!B210)</f>
        <v>207</v>
      </c>
      <c r="B213" s="45" t="str">
        <f>Замеры!G210</f>
        <v xml:space="preserve">Группа от QF </v>
      </c>
      <c r="C213" s="45" t="str">
        <f>IF(Замеры!O210=0, " ", Замеры!O210)</f>
        <v xml:space="preserve"> </v>
      </c>
      <c r="D213" s="69" t="str">
        <f t="shared" si="130"/>
        <v xml:space="preserve"> </v>
      </c>
      <c r="E213" s="69" t="str">
        <f t="shared" si="131"/>
        <v xml:space="preserve"> </v>
      </c>
      <c r="F213" s="29" t="str">
        <f t="shared" si="106"/>
        <v>-</v>
      </c>
      <c r="G213" s="29" t="str">
        <f t="shared" si="107"/>
        <v>-</v>
      </c>
      <c r="H213" s="29" t="str">
        <f t="shared" si="108"/>
        <v>-</v>
      </c>
      <c r="I213" s="29" t="str">
        <f t="shared" si="109"/>
        <v>-</v>
      </c>
      <c r="J213" s="46" t="str">
        <f t="shared" si="110"/>
        <v>-</v>
      </c>
      <c r="K213" s="29" t="str">
        <f t="shared" si="111"/>
        <v>-</v>
      </c>
      <c r="L213" s="29" t="str">
        <f t="shared" si="112"/>
        <v>-</v>
      </c>
      <c r="M213" s="29" t="str">
        <f t="shared" si="113"/>
        <v>-</v>
      </c>
      <c r="N213" s="29" t="str">
        <f t="shared" si="114"/>
        <v>-</v>
      </c>
      <c r="O213" s="29" t="str">
        <f t="shared" si="115"/>
        <v>-</v>
      </c>
      <c r="P213" s="2">
        <f>Замеры!R210</f>
        <v>0</v>
      </c>
      <c r="S213" s="2">
        <f>Замеры!S210</f>
        <v>0</v>
      </c>
      <c r="T213" s="2" t="s">
        <v>72</v>
      </c>
      <c r="U213" s="2" t="b">
        <f t="shared" si="116"/>
        <v>0</v>
      </c>
      <c r="V213" s="2" t="b">
        <f t="shared" si="117"/>
        <v>0</v>
      </c>
      <c r="W213" s="2" t="b">
        <f t="shared" si="118"/>
        <v>0</v>
      </c>
      <c r="Y213" s="2">
        <f t="shared" ca="1" si="119"/>
        <v>34</v>
      </c>
      <c r="Z213" s="2">
        <f t="shared" ca="1" si="119"/>
        <v>24</v>
      </c>
      <c r="AA213" s="2">
        <f t="shared" ca="1" si="119"/>
        <v>34</v>
      </c>
      <c r="AB213" s="5">
        <f t="shared" ca="1" si="120"/>
        <v>450</v>
      </c>
      <c r="AC213" s="5">
        <f t="shared" ca="1" si="121"/>
        <v>480</v>
      </c>
      <c r="AD213" s="5">
        <f t="shared" ca="1" si="122"/>
        <v>418</v>
      </c>
      <c r="AE213" s="5">
        <f t="shared" ca="1" si="123"/>
        <v>433</v>
      </c>
      <c r="AF213" s="5">
        <f t="shared" ca="1" si="124"/>
        <v>434</v>
      </c>
      <c r="AG213" s="5">
        <f t="shared" ca="1" si="125"/>
        <v>385</v>
      </c>
      <c r="AH213" s="5">
        <f t="shared" ca="1" si="126"/>
        <v>346</v>
      </c>
      <c r="AI213" s="5">
        <f t="shared" ca="1" si="127"/>
        <v>437</v>
      </c>
      <c r="AJ213" s="5">
        <f t="shared" ca="1" si="128"/>
        <v>372</v>
      </c>
      <c r="AK213" s="5">
        <f t="shared" ca="1" si="129"/>
        <v>468</v>
      </c>
    </row>
    <row r="214" spans="1:37" x14ac:dyDescent="0.3">
      <c r="A214" s="35">
        <f>IF(Замеры!B211=0, " ", Замеры!B211)</f>
        <v>208</v>
      </c>
      <c r="B214" s="45" t="str">
        <f>Замеры!G211</f>
        <v xml:space="preserve">Группа от QF </v>
      </c>
      <c r="C214" s="45" t="str">
        <f>IF(Замеры!O211=0, " ", Замеры!O211)</f>
        <v xml:space="preserve"> </v>
      </c>
      <c r="D214" s="69" t="str">
        <f t="shared" si="130"/>
        <v xml:space="preserve"> </v>
      </c>
      <c r="E214" s="69" t="str">
        <f t="shared" si="131"/>
        <v xml:space="preserve"> </v>
      </c>
      <c r="F214" s="29" t="str">
        <f t="shared" si="106"/>
        <v>-</v>
      </c>
      <c r="G214" s="29" t="str">
        <f t="shared" si="107"/>
        <v>-</v>
      </c>
      <c r="H214" s="29" t="str">
        <f t="shared" si="108"/>
        <v>-</v>
      </c>
      <c r="I214" s="29" t="str">
        <f t="shared" si="109"/>
        <v>-</v>
      </c>
      <c r="J214" s="46" t="str">
        <f t="shared" si="110"/>
        <v>-</v>
      </c>
      <c r="K214" s="29" t="str">
        <f t="shared" si="111"/>
        <v>-</v>
      </c>
      <c r="L214" s="29" t="str">
        <f t="shared" si="112"/>
        <v>-</v>
      </c>
      <c r="M214" s="29" t="str">
        <f t="shared" si="113"/>
        <v>-</v>
      </c>
      <c r="N214" s="29" t="str">
        <f t="shared" si="114"/>
        <v>-</v>
      </c>
      <c r="O214" s="29" t="str">
        <f t="shared" si="115"/>
        <v>-</v>
      </c>
      <c r="P214" s="2">
        <f>Замеры!R211</f>
        <v>0</v>
      </c>
      <c r="S214" s="2">
        <f>Замеры!S211</f>
        <v>0</v>
      </c>
      <c r="T214" s="2" t="s">
        <v>72</v>
      </c>
      <c r="U214" s="2" t="b">
        <f t="shared" si="116"/>
        <v>0</v>
      </c>
      <c r="V214" s="2" t="b">
        <f t="shared" si="117"/>
        <v>0</v>
      </c>
      <c r="W214" s="2" t="b">
        <f t="shared" si="118"/>
        <v>0</v>
      </c>
      <c r="Y214" s="2">
        <f t="shared" ca="1" si="119"/>
        <v>40</v>
      </c>
      <c r="Z214" s="2">
        <f t="shared" ca="1" si="119"/>
        <v>31</v>
      </c>
      <c r="AA214" s="2">
        <f t="shared" ca="1" si="119"/>
        <v>36</v>
      </c>
      <c r="AB214" s="5">
        <f t="shared" ca="1" si="120"/>
        <v>427</v>
      </c>
      <c r="AC214" s="5">
        <f t="shared" ca="1" si="121"/>
        <v>385</v>
      </c>
      <c r="AD214" s="5">
        <f t="shared" ca="1" si="122"/>
        <v>441</v>
      </c>
      <c r="AE214" s="5">
        <f t="shared" ca="1" si="123"/>
        <v>503</v>
      </c>
      <c r="AF214" s="5">
        <f t="shared" ca="1" si="124"/>
        <v>377</v>
      </c>
      <c r="AG214" s="5">
        <f t="shared" ca="1" si="125"/>
        <v>473</v>
      </c>
      <c r="AH214" s="5">
        <f t="shared" ca="1" si="126"/>
        <v>452</v>
      </c>
      <c r="AI214" s="5">
        <f t="shared" ca="1" si="127"/>
        <v>500</v>
      </c>
      <c r="AJ214" s="5">
        <f t="shared" ca="1" si="128"/>
        <v>385</v>
      </c>
      <c r="AK214" s="5">
        <f t="shared" ca="1" si="129"/>
        <v>449</v>
      </c>
    </row>
    <row r="215" spans="1:37" x14ac:dyDescent="0.3">
      <c r="A215" s="35">
        <f>IF(Замеры!B212=0, " ", Замеры!B212)</f>
        <v>209</v>
      </c>
      <c r="B215" s="45" t="str">
        <f>Замеры!G212</f>
        <v xml:space="preserve">Группа от QF </v>
      </c>
      <c r="C215" s="45" t="str">
        <f>IF(Замеры!O212=0, " ", Замеры!O212)</f>
        <v xml:space="preserve"> </v>
      </c>
      <c r="D215" s="69" t="str">
        <f t="shared" si="130"/>
        <v xml:space="preserve"> </v>
      </c>
      <c r="E215" s="69" t="str">
        <f t="shared" si="131"/>
        <v xml:space="preserve"> </v>
      </c>
      <c r="F215" s="29" t="str">
        <f t="shared" si="106"/>
        <v>-</v>
      </c>
      <c r="G215" s="29" t="str">
        <f t="shared" si="107"/>
        <v>-</v>
      </c>
      <c r="H215" s="29" t="str">
        <f t="shared" si="108"/>
        <v>-</v>
      </c>
      <c r="I215" s="29" t="str">
        <f t="shared" si="109"/>
        <v>-</v>
      </c>
      <c r="J215" s="46" t="str">
        <f t="shared" si="110"/>
        <v>-</v>
      </c>
      <c r="K215" s="29" t="str">
        <f t="shared" si="111"/>
        <v>-</v>
      </c>
      <c r="L215" s="29" t="str">
        <f t="shared" si="112"/>
        <v>-</v>
      </c>
      <c r="M215" s="29" t="str">
        <f t="shared" si="113"/>
        <v>-</v>
      </c>
      <c r="N215" s="29" t="str">
        <f t="shared" si="114"/>
        <v>-</v>
      </c>
      <c r="O215" s="29" t="str">
        <f t="shared" si="115"/>
        <v>-</v>
      </c>
      <c r="P215" s="2">
        <f>Замеры!R212</f>
        <v>0</v>
      </c>
      <c r="S215" s="2">
        <f>Замеры!S212</f>
        <v>0</v>
      </c>
      <c r="T215" s="2" t="s">
        <v>72</v>
      </c>
      <c r="U215" s="2" t="b">
        <f t="shared" si="116"/>
        <v>0</v>
      </c>
      <c r="V215" s="2" t="b">
        <f t="shared" si="117"/>
        <v>0</v>
      </c>
      <c r="W215" s="2" t="b">
        <f t="shared" si="118"/>
        <v>0</v>
      </c>
      <c r="Y215" s="2">
        <f t="shared" ca="1" si="119"/>
        <v>25</v>
      </c>
      <c r="Z215" s="2">
        <f t="shared" ca="1" si="119"/>
        <v>45</v>
      </c>
      <c r="AA215" s="2">
        <f t="shared" ca="1" si="119"/>
        <v>44</v>
      </c>
      <c r="AB215" s="5">
        <f t="shared" ca="1" si="120"/>
        <v>526</v>
      </c>
      <c r="AC215" s="5">
        <f t="shared" ca="1" si="121"/>
        <v>590</v>
      </c>
      <c r="AD215" s="5">
        <f t="shared" ca="1" si="122"/>
        <v>560</v>
      </c>
      <c r="AE215" s="5">
        <f t="shared" ca="1" si="123"/>
        <v>522</v>
      </c>
      <c r="AF215" s="5">
        <f t="shared" ca="1" si="124"/>
        <v>462</v>
      </c>
      <c r="AG215" s="5">
        <f t="shared" ca="1" si="125"/>
        <v>452</v>
      </c>
      <c r="AH215" s="5">
        <f t="shared" ca="1" si="126"/>
        <v>559</v>
      </c>
      <c r="AI215" s="5">
        <f t="shared" ca="1" si="127"/>
        <v>550</v>
      </c>
      <c r="AJ215" s="5">
        <f t="shared" ca="1" si="128"/>
        <v>462</v>
      </c>
      <c r="AK215" s="5">
        <f t="shared" ca="1" si="129"/>
        <v>505</v>
      </c>
    </row>
    <row r="216" spans="1:37" x14ac:dyDescent="0.3">
      <c r="A216" s="35">
        <f>IF(Замеры!B213=0, " ", Замеры!B213)</f>
        <v>210</v>
      </c>
      <c r="B216" s="45" t="str">
        <f>Замеры!G213</f>
        <v xml:space="preserve">Группа от QF </v>
      </c>
      <c r="C216" s="45" t="str">
        <f>IF(Замеры!O213=0, " ", Замеры!O213)</f>
        <v xml:space="preserve"> </v>
      </c>
      <c r="D216" s="69" t="str">
        <f t="shared" si="130"/>
        <v xml:space="preserve"> </v>
      </c>
      <c r="E216" s="69" t="str">
        <f t="shared" si="131"/>
        <v xml:space="preserve"> </v>
      </c>
      <c r="F216" s="29" t="str">
        <f t="shared" si="106"/>
        <v>-</v>
      </c>
      <c r="G216" s="29" t="str">
        <f t="shared" si="107"/>
        <v>-</v>
      </c>
      <c r="H216" s="29" t="str">
        <f t="shared" si="108"/>
        <v>-</v>
      </c>
      <c r="I216" s="29" t="str">
        <f t="shared" si="109"/>
        <v>-</v>
      </c>
      <c r="J216" s="46" t="str">
        <f t="shared" si="110"/>
        <v>-</v>
      </c>
      <c r="K216" s="29" t="str">
        <f t="shared" si="111"/>
        <v>-</v>
      </c>
      <c r="L216" s="29" t="str">
        <f t="shared" si="112"/>
        <v>-</v>
      </c>
      <c r="M216" s="29" t="str">
        <f t="shared" si="113"/>
        <v>-</v>
      </c>
      <c r="N216" s="29" t="str">
        <f t="shared" si="114"/>
        <v>-</v>
      </c>
      <c r="O216" s="29" t="str">
        <f t="shared" si="115"/>
        <v>-</v>
      </c>
      <c r="P216" s="2">
        <f>Замеры!R213</f>
        <v>0</v>
      </c>
      <c r="S216" s="2">
        <f>Замеры!S213</f>
        <v>0</v>
      </c>
      <c r="T216" s="2" t="s">
        <v>72</v>
      </c>
      <c r="U216" s="2" t="b">
        <f t="shared" si="116"/>
        <v>0</v>
      </c>
      <c r="V216" s="2" t="b">
        <f t="shared" si="117"/>
        <v>0</v>
      </c>
      <c r="W216" s="2" t="b">
        <f t="shared" si="118"/>
        <v>0</v>
      </c>
      <c r="Y216" s="2">
        <f t="shared" ca="1" si="119"/>
        <v>33</v>
      </c>
      <c r="Z216" s="2">
        <f t="shared" ca="1" si="119"/>
        <v>35</v>
      </c>
      <c r="AA216" s="2">
        <f t="shared" ca="1" si="119"/>
        <v>32</v>
      </c>
      <c r="AB216" s="5">
        <f t="shared" ca="1" si="120"/>
        <v>430</v>
      </c>
      <c r="AC216" s="5">
        <f t="shared" ca="1" si="121"/>
        <v>397</v>
      </c>
      <c r="AD216" s="5">
        <f t="shared" ca="1" si="122"/>
        <v>450</v>
      </c>
      <c r="AE216" s="5">
        <f t="shared" ca="1" si="123"/>
        <v>353</v>
      </c>
      <c r="AF216" s="5">
        <f t="shared" ca="1" si="124"/>
        <v>369</v>
      </c>
      <c r="AG216" s="5">
        <f t="shared" ca="1" si="125"/>
        <v>403</v>
      </c>
      <c r="AH216" s="5">
        <f t="shared" ca="1" si="126"/>
        <v>438</v>
      </c>
      <c r="AI216" s="5">
        <f t="shared" ca="1" si="127"/>
        <v>382</v>
      </c>
      <c r="AJ216" s="5">
        <f t="shared" ca="1" si="128"/>
        <v>381</v>
      </c>
      <c r="AK216" s="5">
        <f t="shared" ca="1" si="129"/>
        <v>412</v>
      </c>
    </row>
    <row r="217" spans="1:37" x14ac:dyDescent="0.3">
      <c r="A217" s="35">
        <f>IF(Замеры!B214=0, " ", Замеры!B214)</f>
        <v>211</v>
      </c>
      <c r="B217" s="45" t="str">
        <f>Замеры!G214</f>
        <v xml:space="preserve">Группа от QF </v>
      </c>
      <c r="C217" s="45" t="str">
        <f>IF(Замеры!O214=0, " ", Замеры!O214)</f>
        <v xml:space="preserve"> </v>
      </c>
      <c r="D217" s="69" t="str">
        <f t="shared" si="130"/>
        <v xml:space="preserve"> </v>
      </c>
      <c r="E217" s="69" t="str">
        <f t="shared" si="131"/>
        <v xml:space="preserve"> </v>
      </c>
      <c r="F217" s="29" t="str">
        <f t="shared" si="106"/>
        <v>-</v>
      </c>
      <c r="G217" s="29" t="str">
        <f t="shared" si="107"/>
        <v>-</v>
      </c>
      <c r="H217" s="29" t="str">
        <f t="shared" si="108"/>
        <v>-</v>
      </c>
      <c r="I217" s="29" t="str">
        <f t="shared" si="109"/>
        <v>-</v>
      </c>
      <c r="J217" s="46" t="str">
        <f t="shared" si="110"/>
        <v>-</v>
      </c>
      <c r="K217" s="29" t="str">
        <f t="shared" si="111"/>
        <v>-</v>
      </c>
      <c r="L217" s="29" t="str">
        <f t="shared" si="112"/>
        <v>-</v>
      </c>
      <c r="M217" s="29" t="str">
        <f t="shared" si="113"/>
        <v>-</v>
      </c>
      <c r="N217" s="29" t="str">
        <f t="shared" si="114"/>
        <v>-</v>
      </c>
      <c r="O217" s="29" t="str">
        <f t="shared" si="115"/>
        <v>-</v>
      </c>
      <c r="P217" s="2">
        <f>Замеры!R214</f>
        <v>0</v>
      </c>
      <c r="S217" s="2">
        <f>Замеры!S214</f>
        <v>0</v>
      </c>
      <c r="T217" s="2" t="s">
        <v>72</v>
      </c>
      <c r="U217" s="2" t="b">
        <f t="shared" si="116"/>
        <v>0</v>
      </c>
      <c r="V217" s="2" t="b">
        <f t="shared" si="117"/>
        <v>0</v>
      </c>
      <c r="W217" s="2" t="b">
        <f t="shared" si="118"/>
        <v>0</v>
      </c>
      <c r="Y217" s="2">
        <f t="shared" ca="1" si="119"/>
        <v>45</v>
      </c>
      <c r="Z217" s="2">
        <f t="shared" ca="1" si="119"/>
        <v>41</v>
      </c>
      <c r="AA217" s="2">
        <f t="shared" ca="1" si="119"/>
        <v>37</v>
      </c>
      <c r="AB217" s="5">
        <f t="shared" ca="1" si="120"/>
        <v>458</v>
      </c>
      <c r="AC217" s="5">
        <f t="shared" ca="1" si="121"/>
        <v>376</v>
      </c>
      <c r="AD217" s="5">
        <f t="shared" ca="1" si="122"/>
        <v>407</v>
      </c>
      <c r="AE217" s="5">
        <f t="shared" ca="1" si="123"/>
        <v>378</v>
      </c>
      <c r="AF217" s="5">
        <f t="shared" ca="1" si="124"/>
        <v>493</v>
      </c>
      <c r="AG217" s="5">
        <f t="shared" ca="1" si="125"/>
        <v>456</v>
      </c>
      <c r="AH217" s="5">
        <f t="shared" ca="1" si="126"/>
        <v>493</v>
      </c>
      <c r="AI217" s="5">
        <f t="shared" ca="1" si="127"/>
        <v>499</v>
      </c>
      <c r="AJ217" s="5">
        <f t="shared" ca="1" si="128"/>
        <v>394</v>
      </c>
      <c r="AK217" s="5">
        <f t="shared" ca="1" si="129"/>
        <v>379</v>
      </c>
    </row>
    <row r="218" spans="1:37" x14ac:dyDescent="0.3">
      <c r="A218" s="35">
        <f>IF(Замеры!B215=0, " ", Замеры!B215)</f>
        <v>212</v>
      </c>
      <c r="B218" s="45" t="str">
        <f>Замеры!G215</f>
        <v xml:space="preserve">Группа от QF </v>
      </c>
      <c r="C218" s="45" t="str">
        <f>IF(Замеры!O215=0, " ", Замеры!O215)</f>
        <v xml:space="preserve"> </v>
      </c>
      <c r="D218" s="69" t="str">
        <f t="shared" si="130"/>
        <v xml:space="preserve"> </v>
      </c>
      <c r="E218" s="69" t="str">
        <f t="shared" si="131"/>
        <v xml:space="preserve"> </v>
      </c>
      <c r="F218" s="29" t="str">
        <f t="shared" si="106"/>
        <v>-</v>
      </c>
      <c r="G218" s="29" t="str">
        <f t="shared" si="107"/>
        <v>-</v>
      </c>
      <c r="H218" s="29" t="str">
        <f t="shared" si="108"/>
        <v>-</v>
      </c>
      <c r="I218" s="29" t="str">
        <f t="shared" si="109"/>
        <v>-</v>
      </c>
      <c r="J218" s="46" t="str">
        <f t="shared" si="110"/>
        <v>-</v>
      </c>
      <c r="K218" s="29" t="str">
        <f t="shared" si="111"/>
        <v>-</v>
      </c>
      <c r="L218" s="29" t="str">
        <f t="shared" si="112"/>
        <v>-</v>
      </c>
      <c r="M218" s="29" t="str">
        <f t="shared" si="113"/>
        <v>-</v>
      </c>
      <c r="N218" s="29" t="str">
        <f t="shared" si="114"/>
        <v>-</v>
      </c>
      <c r="O218" s="29" t="str">
        <f t="shared" si="115"/>
        <v>-</v>
      </c>
      <c r="P218" s="2">
        <f>Замеры!R215</f>
        <v>0</v>
      </c>
      <c r="S218" s="2">
        <f>Замеры!S215</f>
        <v>0</v>
      </c>
      <c r="T218" s="2" t="s">
        <v>72</v>
      </c>
      <c r="U218" s="2" t="b">
        <f t="shared" si="116"/>
        <v>0</v>
      </c>
      <c r="V218" s="2" t="b">
        <f t="shared" si="117"/>
        <v>0</v>
      </c>
      <c r="W218" s="2" t="b">
        <f t="shared" si="118"/>
        <v>0</v>
      </c>
      <c r="Y218" s="2">
        <f t="shared" ca="1" si="119"/>
        <v>50</v>
      </c>
      <c r="Z218" s="2">
        <f t="shared" ca="1" si="119"/>
        <v>23</v>
      </c>
      <c r="AA218" s="2">
        <f t="shared" ca="1" si="119"/>
        <v>49</v>
      </c>
      <c r="AB218" s="5">
        <f t="shared" ca="1" si="120"/>
        <v>554</v>
      </c>
      <c r="AC218" s="5">
        <f t="shared" ca="1" si="121"/>
        <v>537</v>
      </c>
      <c r="AD218" s="5">
        <f t="shared" ca="1" si="122"/>
        <v>548</v>
      </c>
      <c r="AE218" s="5">
        <f t="shared" ca="1" si="123"/>
        <v>550</v>
      </c>
      <c r="AF218" s="5">
        <f t="shared" ca="1" si="124"/>
        <v>603</v>
      </c>
      <c r="AG218" s="5">
        <f t="shared" ca="1" si="125"/>
        <v>533</v>
      </c>
      <c r="AH218" s="5">
        <f t="shared" ca="1" si="126"/>
        <v>554</v>
      </c>
      <c r="AI218" s="5">
        <f t="shared" ca="1" si="127"/>
        <v>599</v>
      </c>
      <c r="AJ218" s="5">
        <f t="shared" ca="1" si="128"/>
        <v>520</v>
      </c>
      <c r="AK218" s="5">
        <f t="shared" ca="1" si="129"/>
        <v>594</v>
      </c>
    </row>
    <row r="219" spans="1:37" x14ac:dyDescent="0.3">
      <c r="A219" s="35">
        <f>IF(Замеры!B216=0, " ", Замеры!B216)</f>
        <v>213</v>
      </c>
      <c r="B219" s="45" t="str">
        <f>Замеры!G216</f>
        <v xml:space="preserve">Группа от QF </v>
      </c>
      <c r="C219" s="45" t="str">
        <f>IF(Замеры!O216=0, " ", Замеры!O216)</f>
        <v xml:space="preserve"> </v>
      </c>
      <c r="D219" s="69" t="str">
        <f t="shared" si="130"/>
        <v xml:space="preserve"> </v>
      </c>
      <c r="E219" s="69" t="str">
        <f t="shared" si="131"/>
        <v xml:space="preserve"> </v>
      </c>
      <c r="F219" s="29" t="str">
        <f t="shared" si="106"/>
        <v>-</v>
      </c>
      <c r="G219" s="29" t="str">
        <f t="shared" si="107"/>
        <v>-</v>
      </c>
      <c r="H219" s="29" t="str">
        <f t="shared" si="108"/>
        <v>-</v>
      </c>
      <c r="I219" s="29" t="str">
        <f t="shared" si="109"/>
        <v>-</v>
      </c>
      <c r="J219" s="46" t="str">
        <f t="shared" si="110"/>
        <v>-</v>
      </c>
      <c r="K219" s="29" t="str">
        <f t="shared" si="111"/>
        <v>-</v>
      </c>
      <c r="L219" s="29" t="str">
        <f t="shared" si="112"/>
        <v>-</v>
      </c>
      <c r="M219" s="29" t="str">
        <f t="shared" si="113"/>
        <v>-</v>
      </c>
      <c r="N219" s="29" t="str">
        <f t="shared" si="114"/>
        <v>-</v>
      </c>
      <c r="O219" s="29" t="str">
        <f t="shared" si="115"/>
        <v>-</v>
      </c>
      <c r="P219" s="2">
        <f>Замеры!R216</f>
        <v>0</v>
      </c>
      <c r="S219" s="2">
        <f>Замеры!S216</f>
        <v>0</v>
      </c>
      <c r="T219" s="2" t="s">
        <v>72</v>
      </c>
      <c r="U219" s="2" t="b">
        <f t="shared" si="116"/>
        <v>0</v>
      </c>
      <c r="V219" s="2" t="b">
        <f t="shared" si="117"/>
        <v>0</v>
      </c>
      <c r="W219" s="2" t="b">
        <f t="shared" si="118"/>
        <v>0</v>
      </c>
      <c r="Y219" s="2">
        <f t="shared" ca="1" si="119"/>
        <v>32</v>
      </c>
      <c r="Z219" s="2">
        <f t="shared" ca="1" si="119"/>
        <v>50</v>
      </c>
      <c r="AA219" s="2">
        <f t="shared" ca="1" si="119"/>
        <v>40</v>
      </c>
      <c r="AB219" s="5">
        <f t="shared" ca="1" si="120"/>
        <v>469</v>
      </c>
      <c r="AC219" s="5">
        <f t="shared" ca="1" si="121"/>
        <v>511</v>
      </c>
      <c r="AD219" s="5">
        <f t="shared" ca="1" si="122"/>
        <v>533</v>
      </c>
      <c r="AE219" s="5">
        <f t="shared" ca="1" si="123"/>
        <v>510</v>
      </c>
      <c r="AF219" s="5">
        <f t="shared" ca="1" si="124"/>
        <v>443</v>
      </c>
      <c r="AG219" s="5">
        <f t="shared" ca="1" si="125"/>
        <v>449</v>
      </c>
      <c r="AH219" s="5">
        <f t="shared" ca="1" si="126"/>
        <v>449</v>
      </c>
      <c r="AI219" s="5">
        <f t="shared" ca="1" si="127"/>
        <v>527</v>
      </c>
      <c r="AJ219" s="5">
        <f t="shared" ca="1" si="128"/>
        <v>457</v>
      </c>
      <c r="AK219" s="5">
        <f t="shared" ca="1" si="129"/>
        <v>478</v>
      </c>
    </row>
    <row r="220" spans="1:37" x14ac:dyDescent="0.3">
      <c r="A220" s="35">
        <f>IF(Замеры!B217=0, " ", Замеры!B217)</f>
        <v>214</v>
      </c>
      <c r="B220" s="45" t="str">
        <f>Замеры!G217</f>
        <v xml:space="preserve">Группа от QF </v>
      </c>
      <c r="C220" s="45" t="str">
        <f>IF(Замеры!O217=0, " ", Замеры!O217)</f>
        <v xml:space="preserve"> </v>
      </c>
      <c r="D220" s="69" t="str">
        <f t="shared" si="130"/>
        <v xml:space="preserve"> </v>
      </c>
      <c r="E220" s="69" t="str">
        <f t="shared" si="131"/>
        <v xml:space="preserve"> </v>
      </c>
      <c r="F220" s="29" t="str">
        <f t="shared" si="106"/>
        <v>-</v>
      </c>
      <c r="G220" s="29" t="str">
        <f t="shared" si="107"/>
        <v>-</v>
      </c>
      <c r="H220" s="29" t="str">
        <f t="shared" si="108"/>
        <v>-</v>
      </c>
      <c r="I220" s="29" t="str">
        <f t="shared" si="109"/>
        <v>-</v>
      </c>
      <c r="J220" s="46" t="str">
        <f t="shared" si="110"/>
        <v>-</v>
      </c>
      <c r="K220" s="29" t="str">
        <f t="shared" si="111"/>
        <v>-</v>
      </c>
      <c r="L220" s="29" t="str">
        <f t="shared" si="112"/>
        <v>-</v>
      </c>
      <c r="M220" s="29" t="str">
        <f t="shared" si="113"/>
        <v>-</v>
      </c>
      <c r="N220" s="29" t="str">
        <f t="shared" si="114"/>
        <v>-</v>
      </c>
      <c r="O220" s="29" t="str">
        <f t="shared" si="115"/>
        <v>-</v>
      </c>
      <c r="P220" s="2">
        <f>Замеры!R217</f>
        <v>0</v>
      </c>
      <c r="S220" s="2">
        <f>Замеры!S217</f>
        <v>0</v>
      </c>
      <c r="T220" s="2" t="s">
        <v>72</v>
      </c>
      <c r="U220" s="2" t="b">
        <f t="shared" si="116"/>
        <v>0</v>
      </c>
      <c r="V220" s="2" t="b">
        <f t="shared" si="117"/>
        <v>0</v>
      </c>
      <c r="W220" s="2" t="b">
        <f t="shared" si="118"/>
        <v>0</v>
      </c>
      <c r="Y220" s="2">
        <f t="shared" ca="1" si="119"/>
        <v>27</v>
      </c>
      <c r="Z220" s="2">
        <f t="shared" ca="1" si="119"/>
        <v>29</v>
      </c>
      <c r="AA220" s="2">
        <f t="shared" ca="1" si="119"/>
        <v>20</v>
      </c>
      <c r="AB220" s="5">
        <f t="shared" ca="1" si="120"/>
        <v>219</v>
      </c>
      <c r="AC220" s="5">
        <f t="shared" ca="1" si="121"/>
        <v>212</v>
      </c>
      <c r="AD220" s="5">
        <f t="shared" ca="1" si="122"/>
        <v>232</v>
      </c>
      <c r="AE220" s="5">
        <f t="shared" ca="1" si="123"/>
        <v>215</v>
      </c>
      <c r="AF220" s="5">
        <f t="shared" ca="1" si="124"/>
        <v>227</v>
      </c>
      <c r="AG220" s="5">
        <f t="shared" ca="1" si="125"/>
        <v>307</v>
      </c>
      <c r="AH220" s="5">
        <f t="shared" ca="1" si="126"/>
        <v>321</v>
      </c>
      <c r="AI220" s="5">
        <f t="shared" ca="1" si="127"/>
        <v>299</v>
      </c>
      <c r="AJ220" s="5">
        <f t="shared" ca="1" si="128"/>
        <v>251</v>
      </c>
      <c r="AK220" s="5">
        <f t="shared" ca="1" si="129"/>
        <v>326</v>
      </c>
    </row>
    <row r="221" spans="1:37" x14ac:dyDescent="0.3">
      <c r="A221" s="35">
        <f>IF(Замеры!B218=0, " ", Замеры!B218)</f>
        <v>215</v>
      </c>
      <c r="B221" s="45" t="str">
        <f>Замеры!G218</f>
        <v xml:space="preserve">Группа от QF </v>
      </c>
      <c r="C221" s="45" t="str">
        <f>IF(Замеры!O218=0, " ", Замеры!O218)</f>
        <v xml:space="preserve"> </v>
      </c>
      <c r="D221" s="69" t="str">
        <f t="shared" si="130"/>
        <v xml:space="preserve"> </v>
      </c>
      <c r="E221" s="69" t="str">
        <f t="shared" si="131"/>
        <v xml:space="preserve"> </v>
      </c>
      <c r="F221" s="29" t="str">
        <f t="shared" si="106"/>
        <v>-</v>
      </c>
      <c r="G221" s="29" t="str">
        <f t="shared" si="107"/>
        <v>-</v>
      </c>
      <c r="H221" s="29" t="str">
        <f t="shared" si="108"/>
        <v>-</v>
      </c>
      <c r="I221" s="29" t="str">
        <f t="shared" si="109"/>
        <v>-</v>
      </c>
      <c r="J221" s="46" t="str">
        <f t="shared" si="110"/>
        <v>-</v>
      </c>
      <c r="K221" s="29" t="str">
        <f t="shared" si="111"/>
        <v>-</v>
      </c>
      <c r="L221" s="29" t="str">
        <f t="shared" si="112"/>
        <v>-</v>
      </c>
      <c r="M221" s="29" t="str">
        <f t="shared" si="113"/>
        <v>-</v>
      </c>
      <c r="N221" s="29" t="str">
        <f t="shared" si="114"/>
        <v>-</v>
      </c>
      <c r="O221" s="29" t="str">
        <f t="shared" si="115"/>
        <v>-</v>
      </c>
      <c r="P221" s="2">
        <f>Замеры!R218</f>
        <v>0</v>
      </c>
      <c r="S221" s="2">
        <f>Замеры!S218</f>
        <v>0</v>
      </c>
      <c r="T221" s="2" t="s">
        <v>72</v>
      </c>
      <c r="U221" s="2" t="b">
        <f t="shared" si="116"/>
        <v>0</v>
      </c>
      <c r="V221" s="2" t="b">
        <f t="shared" si="117"/>
        <v>0</v>
      </c>
      <c r="W221" s="2" t="b">
        <f t="shared" si="118"/>
        <v>0</v>
      </c>
      <c r="Y221" s="2">
        <f t="shared" ca="1" si="119"/>
        <v>21</v>
      </c>
      <c r="Z221" s="2">
        <f t="shared" ca="1" si="119"/>
        <v>25</v>
      </c>
      <c r="AA221" s="2">
        <f t="shared" ca="1" si="119"/>
        <v>23</v>
      </c>
      <c r="AB221" s="5">
        <f t="shared" ca="1" si="120"/>
        <v>303</v>
      </c>
      <c r="AC221" s="5">
        <f t="shared" ca="1" si="121"/>
        <v>253</v>
      </c>
      <c r="AD221" s="5">
        <f t="shared" ca="1" si="122"/>
        <v>373</v>
      </c>
      <c r="AE221" s="5">
        <f t="shared" ca="1" si="123"/>
        <v>308</v>
      </c>
      <c r="AF221" s="5">
        <f t="shared" ca="1" si="124"/>
        <v>246</v>
      </c>
      <c r="AG221" s="5">
        <f t="shared" ca="1" si="125"/>
        <v>340</v>
      </c>
      <c r="AH221" s="5">
        <f t="shared" ca="1" si="126"/>
        <v>304</v>
      </c>
      <c r="AI221" s="5">
        <f t="shared" ca="1" si="127"/>
        <v>309</v>
      </c>
      <c r="AJ221" s="5">
        <f t="shared" ca="1" si="128"/>
        <v>359</v>
      </c>
      <c r="AK221" s="5">
        <f t="shared" ca="1" si="129"/>
        <v>279</v>
      </c>
    </row>
    <row r="222" spans="1:37" x14ac:dyDescent="0.3">
      <c r="A222" s="35">
        <f>IF(Замеры!B219=0, " ", Замеры!B219)</f>
        <v>216</v>
      </c>
      <c r="B222" s="45" t="str">
        <f>Замеры!G219</f>
        <v xml:space="preserve">Группа от QF </v>
      </c>
      <c r="C222" s="45" t="str">
        <f>IF(Замеры!O219=0, " ", Замеры!O219)</f>
        <v xml:space="preserve"> </v>
      </c>
      <c r="D222" s="69" t="str">
        <f t="shared" si="130"/>
        <v xml:space="preserve"> </v>
      </c>
      <c r="E222" s="69" t="str">
        <f t="shared" si="131"/>
        <v xml:space="preserve"> </v>
      </c>
      <c r="F222" s="29" t="str">
        <f t="shared" si="106"/>
        <v>-</v>
      </c>
      <c r="G222" s="29" t="str">
        <f t="shared" si="107"/>
        <v>-</v>
      </c>
      <c r="H222" s="29" t="str">
        <f t="shared" si="108"/>
        <v>-</v>
      </c>
      <c r="I222" s="29" t="str">
        <f t="shared" si="109"/>
        <v>-</v>
      </c>
      <c r="J222" s="46" t="str">
        <f t="shared" si="110"/>
        <v>-</v>
      </c>
      <c r="K222" s="29" t="str">
        <f t="shared" si="111"/>
        <v>-</v>
      </c>
      <c r="L222" s="29" t="str">
        <f t="shared" si="112"/>
        <v>-</v>
      </c>
      <c r="M222" s="29" t="str">
        <f t="shared" si="113"/>
        <v>-</v>
      </c>
      <c r="N222" s="29" t="str">
        <f t="shared" si="114"/>
        <v>-</v>
      </c>
      <c r="O222" s="29" t="str">
        <f t="shared" si="115"/>
        <v>-</v>
      </c>
      <c r="P222" s="2">
        <f>Замеры!R219</f>
        <v>0</v>
      </c>
      <c r="S222" s="2">
        <f>Замеры!S219</f>
        <v>0</v>
      </c>
      <c r="T222" s="2" t="s">
        <v>72</v>
      </c>
      <c r="U222" s="2" t="b">
        <f t="shared" si="116"/>
        <v>0</v>
      </c>
      <c r="V222" s="2" t="b">
        <f t="shared" si="117"/>
        <v>0</v>
      </c>
      <c r="W222" s="2" t="b">
        <f t="shared" si="118"/>
        <v>0</v>
      </c>
      <c r="Y222" s="2">
        <f t="shared" ca="1" si="119"/>
        <v>20</v>
      </c>
      <c r="Z222" s="2">
        <f t="shared" ca="1" si="119"/>
        <v>21</v>
      </c>
      <c r="AA222" s="2">
        <f t="shared" ca="1" si="119"/>
        <v>46</v>
      </c>
      <c r="AB222" s="5">
        <f t="shared" ca="1" si="120"/>
        <v>576</v>
      </c>
      <c r="AC222" s="5">
        <f t="shared" ca="1" si="121"/>
        <v>505</v>
      </c>
      <c r="AD222" s="5">
        <f t="shared" ca="1" si="122"/>
        <v>495</v>
      </c>
      <c r="AE222" s="5">
        <f t="shared" ca="1" si="123"/>
        <v>579</v>
      </c>
      <c r="AF222" s="5">
        <f t="shared" ca="1" si="124"/>
        <v>479</v>
      </c>
      <c r="AG222" s="5">
        <f t="shared" ca="1" si="125"/>
        <v>599</v>
      </c>
      <c r="AH222" s="5">
        <f t="shared" ca="1" si="126"/>
        <v>538</v>
      </c>
      <c r="AI222" s="5">
        <f t="shared" ca="1" si="127"/>
        <v>532</v>
      </c>
      <c r="AJ222" s="5">
        <f t="shared" ca="1" si="128"/>
        <v>609</v>
      </c>
      <c r="AK222" s="5">
        <f t="shared" ca="1" si="129"/>
        <v>517</v>
      </c>
    </row>
    <row r="223" spans="1:37" x14ac:dyDescent="0.3">
      <c r="A223" s="35">
        <f>IF(Замеры!B220=0, " ", Замеры!B220)</f>
        <v>217</v>
      </c>
      <c r="B223" s="45" t="str">
        <f>Замеры!G220</f>
        <v xml:space="preserve">Группа от QF </v>
      </c>
      <c r="C223" s="45" t="str">
        <f>IF(Замеры!O220=0, " ", Замеры!O220)</f>
        <v xml:space="preserve"> </v>
      </c>
      <c r="D223" s="69" t="str">
        <f t="shared" si="130"/>
        <v xml:space="preserve"> </v>
      </c>
      <c r="E223" s="69" t="str">
        <f t="shared" si="131"/>
        <v xml:space="preserve"> </v>
      </c>
      <c r="F223" s="29" t="str">
        <f t="shared" si="106"/>
        <v>-</v>
      </c>
      <c r="G223" s="29" t="str">
        <f t="shared" si="107"/>
        <v>-</v>
      </c>
      <c r="H223" s="29" t="str">
        <f t="shared" si="108"/>
        <v>-</v>
      </c>
      <c r="I223" s="29" t="str">
        <f t="shared" si="109"/>
        <v>-</v>
      </c>
      <c r="J223" s="46" t="str">
        <f t="shared" si="110"/>
        <v>-</v>
      </c>
      <c r="K223" s="29" t="str">
        <f t="shared" si="111"/>
        <v>-</v>
      </c>
      <c r="L223" s="29" t="str">
        <f t="shared" si="112"/>
        <v>-</v>
      </c>
      <c r="M223" s="29" t="str">
        <f t="shared" si="113"/>
        <v>-</v>
      </c>
      <c r="N223" s="29" t="str">
        <f t="shared" si="114"/>
        <v>-</v>
      </c>
      <c r="O223" s="29" t="str">
        <f t="shared" si="115"/>
        <v>-</v>
      </c>
      <c r="P223" s="2">
        <f>Замеры!R220</f>
        <v>0</v>
      </c>
      <c r="S223" s="2">
        <f>Замеры!S220</f>
        <v>0</v>
      </c>
      <c r="T223" s="2" t="s">
        <v>72</v>
      </c>
      <c r="U223" s="2" t="b">
        <f t="shared" si="116"/>
        <v>0</v>
      </c>
      <c r="V223" s="2" t="b">
        <f t="shared" si="117"/>
        <v>0</v>
      </c>
      <c r="W223" s="2" t="b">
        <f t="shared" si="118"/>
        <v>0</v>
      </c>
      <c r="Y223" s="2">
        <f t="shared" ca="1" si="119"/>
        <v>37</v>
      </c>
      <c r="Z223" s="2">
        <f t="shared" ca="1" si="119"/>
        <v>27</v>
      </c>
      <c r="AA223" s="2">
        <f t="shared" ca="1" si="119"/>
        <v>27</v>
      </c>
      <c r="AB223" s="5">
        <f t="shared" ca="1" si="120"/>
        <v>355</v>
      </c>
      <c r="AC223" s="5">
        <f t="shared" ca="1" si="121"/>
        <v>383</v>
      </c>
      <c r="AD223" s="5">
        <f t="shared" ca="1" si="122"/>
        <v>405</v>
      </c>
      <c r="AE223" s="5">
        <f t="shared" ca="1" si="123"/>
        <v>281</v>
      </c>
      <c r="AF223" s="5">
        <f t="shared" ca="1" si="124"/>
        <v>305</v>
      </c>
      <c r="AG223" s="5">
        <f t="shared" ca="1" si="125"/>
        <v>314</v>
      </c>
      <c r="AH223" s="5">
        <f t="shared" ca="1" si="126"/>
        <v>399</v>
      </c>
      <c r="AI223" s="5">
        <f t="shared" ca="1" si="127"/>
        <v>348</v>
      </c>
      <c r="AJ223" s="5">
        <f t="shared" ca="1" si="128"/>
        <v>299</v>
      </c>
      <c r="AK223" s="5">
        <f t="shared" ca="1" si="129"/>
        <v>331</v>
      </c>
    </row>
    <row r="224" spans="1:37" x14ac:dyDescent="0.3">
      <c r="A224" s="35">
        <f>IF(Замеры!B221=0, " ", Замеры!B221)</f>
        <v>218</v>
      </c>
      <c r="B224" s="45" t="str">
        <f>Замеры!G221</f>
        <v xml:space="preserve">Группа от QF </v>
      </c>
      <c r="C224" s="45" t="str">
        <f>IF(Замеры!O221=0, " ", Замеры!O221)</f>
        <v xml:space="preserve"> </v>
      </c>
      <c r="D224" s="69" t="str">
        <f t="shared" si="130"/>
        <v xml:space="preserve"> </v>
      </c>
      <c r="E224" s="69" t="str">
        <f t="shared" si="131"/>
        <v xml:space="preserve"> </v>
      </c>
      <c r="F224" s="29" t="str">
        <f t="shared" si="106"/>
        <v>-</v>
      </c>
      <c r="G224" s="29" t="str">
        <f t="shared" si="107"/>
        <v>-</v>
      </c>
      <c r="H224" s="29" t="str">
        <f t="shared" si="108"/>
        <v>-</v>
      </c>
      <c r="I224" s="29" t="str">
        <f t="shared" si="109"/>
        <v>-</v>
      </c>
      <c r="J224" s="46" t="str">
        <f t="shared" si="110"/>
        <v>-</v>
      </c>
      <c r="K224" s="29" t="str">
        <f t="shared" si="111"/>
        <v>-</v>
      </c>
      <c r="L224" s="29" t="str">
        <f t="shared" si="112"/>
        <v>-</v>
      </c>
      <c r="M224" s="29" t="str">
        <f t="shared" si="113"/>
        <v>-</v>
      </c>
      <c r="N224" s="29" t="str">
        <f t="shared" si="114"/>
        <v>-</v>
      </c>
      <c r="O224" s="29" t="str">
        <f t="shared" si="115"/>
        <v>-</v>
      </c>
      <c r="P224" s="2">
        <f>Замеры!R221</f>
        <v>0</v>
      </c>
      <c r="S224" s="2">
        <f>Замеры!S221</f>
        <v>0</v>
      </c>
      <c r="T224" s="2" t="s">
        <v>72</v>
      </c>
      <c r="U224" s="2" t="b">
        <f t="shared" si="116"/>
        <v>0</v>
      </c>
      <c r="V224" s="2" t="b">
        <f t="shared" si="117"/>
        <v>0</v>
      </c>
      <c r="W224" s="2" t="b">
        <f t="shared" si="118"/>
        <v>0</v>
      </c>
      <c r="Y224" s="2">
        <f t="shared" ca="1" si="119"/>
        <v>21</v>
      </c>
      <c r="Z224" s="2">
        <f t="shared" ca="1" si="119"/>
        <v>42</v>
      </c>
      <c r="AA224" s="2">
        <f t="shared" ca="1" si="119"/>
        <v>32</v>
      </c>
      <c r="AB224" s="5">
        <f t="shared" ca="1" si="120"/>
        <v>418</v>
      </c>
      <c r="AC224" s="5">
        <f t="shared" ca="1" si="121"/>
        <v>349</v>
      </c>
      <c r="AD224" s="5">
        <f t="shared" ca="1" si="122"/>
        <v>364</v>
      </c>
      <c r="AE224" s="5">
        <f t="shared" ca="1" si="123"/>
        <v>357</v>
      </c>
      <c r="AF224" s="5">
        <f t="shared" ca="1" si="124"/>
        <v>386</v>
      </c>
      <c r="AG224" s="5">
        <f t="shared" ca="1" si="125"/>
        <v>408</v>
      </c>
      <c r="AH224" s="5">
        <f t="shared" ca="1" si="126"/>
        <v>470</v>
      </c>
      <c r="AI224" s="5">
        <f t="shared" ca="1" si="127"/>
        <v>451</v>
      </c>
      <c r="AJ224" s="5">
        <f t="shared" ca="1" si="128"/>
        <v>400</v>
      </c>
      <c r="AK224" s="5">
        <f t="shared" ca="1" si="129"/>
        <v>464</v>
      </c>
    </row>
    <row r="225" spans="1:37" x14ac:dyDescent="0.3">
      <c r="A225" s="35">
        <f>IF(Замеры!B222=0, " ", Замеры!B222)</f>
        <v>219</v>
      </c>
      <c r="B225" s="45" t="str">
        <f>Замеры!G222</f>
        <v xml:space="preserve">Группа от QF </v>
      </c>
      <c r="C225" s="45" t="str">
        <f>IF(Замеры!O222=0, " ", Замеры!O222)</f>
        <v xml:space="preserve"> </v>
      </c>
      <c r="D225" s="69" t="str">
        <f t="shared" si="130"/>
        <v xml:space="preserve"> </v>
      </c>
      <c r="E225" s="69" t="str">
        <f t="shared" si="131"/>
        <v xml:space="preserve"> </v>
      </c>
      <c r="F225" s="29" t="str">
        <f t="shared" si="106"/>
        <v>-</v>
      </c>
      <c r="G225" s="29" t="str">
        <f t="shared" si="107"/>
        <v>-</v>
      </c>
      <c r="H225" s="29" t="str">
        <f t="shared" si="108"/>
        <v>-</v>
      </c>
      <c r="I225" s="29" t="str">
        <f t="shared" si="109"/>
        <v>-</v>
      </c>
      <c r="J225" s="46" t="str">
        <f t="shared" si="110"/>
        <v>-</v>
      </c>
      <c r="K225" s="29" t="str">
        <f t="shared" si="111"/>
        <v>-</v>
      </c>
      <c r="L225" s="29" t="str">
        <f t="shared" si="112"/>
        <v>-</v>
      </c>
      <c r="M225" s="29" t="str">
        <f t="shared" si="113"/>
        <v>-</v>
      </c>
      <c r="N225" s="29" t="str">
        <f t="shared" si="114"/>
        <v>-</v>
      </c>
      <c r="O225" s="29" t="str">
        <f t="shared" si="115"/>
        <v>-</v>
      </c>
      <c r="P225" s="2">
        <f>Замеры!R222</f>
        <v>0</v>
      </c>
      <c r="S225" s="2">
        <f>Замеры!S222</f>
        <v>0</v>
      </c>
      <c r="T225" s="2" t="s">
        <v>72</v>
      </c>
      <c r="U225" s="2" t="b">
        <f t="shared" si="116"/>
        <v>0</v>
      </c>
      <c r="V225" s="2" t="b">
        <f t="shared" si="117"/>
        <v>0</v>
      </c>
      <c r="W225" s="2" t="b">
        <f t="shared" si="118"/>
        <v>0</v>
      </c>
      <c r="Y225" s="2">
        <f t="shared" ca="1" si="119"/>
        <v>26</v>
      </c>
      <c r="Z225" s="2">
        <f t="shared" ca="1" si="119"/>
        <v>48</v>
      </c>
      <c r="AA225" s="2">
        <f t="shared" ca="1" si="119"/>
        <v>36</v>
      </c>
      <c r="AB225" s="5">
        <f t="shared" ca="1" si="120"/>
        <v>407</v>
      </c>
      <c r="AC225" s="5">
        <f t="shared" ca="1" si="121"/>
        <v>404</v>
      </c>
      <c r="AD225" s="5">
        <f t="shared" ca="1" si="122"/>
        <v>451</v>
      </c>
      <c r="AE225" s="5">
        <f t="shared" ca="1" si="123"/>
        <v>479</v>
      </c>
      <c r="AF225" s="5">
        <f t="shared" ca="1" si="124"/>
        <v>384</v>
      </c>
      <c r="AG225" s="5">
        <f t="shared" ca="1" si="125"/>
        <v>488</v>
      </c>
      <c r="AH225" s="5">
        <f t="shared" ca="1" si="126"/>
        <v>505</v>
      </c>
      <c r="AI225" s="5">
        <f t="shared" ca="1" si="127"/>
        <v>405</v>
      </c>
      <c r="AJ225" s="5">
        <f t="shared" ca="1" si="128"/>
        <v>396</v>
      </c>
      <c r="AK225" s="5">
        <f t="shared" ca="1" si="129"/>
        <v>405</v>
      </c>
    </row>
    <row r="226" spans="1:37" x14ac:dyDescent="0.3">
      <c r="A226" s="35">
        <f>IF(Замеры!B223=0, " ", Замеры!B223)</f>
        <v>220</v>
      </c>
      <c r="B226" s="45" t="str">
        <f>Замеры!G223</f>
        <v xml:space="preserve">Группа от QF </v>
      </c>
      <c r="C226" s="45" t="str">
        <f>IF(Замеры!O223=0, " ", Замеры!O223)</f>
        <v xml:space="preserve"> </v>
      </c>
      <c r="D226" s="69" t="str">
        <f t="shared" si="130"/>
        <v xml:space="preserve"> </v>
      </c>
      <c r="E226" s="69" t="str">
        <f t="shared" si="131"/>
        <v xml:space="preserve"> </v>
      </c>
      <c r="F226" s="29" t="str">
        <f t="shared" si="106"/>
        <v>-</v>
      </c>
      <c r="G226" s="29" t="str">
        <f t="shared" si="107"/>
        <v>-</v>
      </c>
      <c r="H226" s="29" t="str">
        <f t="shared" si="108"/>
        <v>-</v>
      </c>
      <c r="I226" s="29" t="str">
        <f t="shared" si="109"/>
        <v>-</v>
      </c>
      <c r="J226" s="46" t="str">
        <f t="shared" si="110"/>
        <v>-</v>
      </c>
      <c r="K226" s="29" t="str">
        <f t="shared" si="111"/>
        <v>-</v>
      </c>
      <c r="L226" s="29" t="str">
        <f t="shared" si="112"/>
        <v>-</v>
      </c>
      <c r="M226" s="29" t="str">
        <f t="shared" si="113"/>
        <v>-</v>
      </c>
      <c r="N226" s="29" t="str">
        <f t="shared" si="114"/>
        <v>-</v>
      </c>
      <c r="O226" s="29" t="str">
        <f t="shared" si="115"/>
        <v>-</v>
      </c>
      <c r="P226" s="2">
        <f>Замеры!R223</f>
        <v>0</v>
      </c>
      <c r="S226" s="2">
        <f>Замеры!S223</f>
        <v>0</v>
      </c>
      <c r="T226" s="2" t="s">
        <v>72</v>
      </c>
      <c r="U226" s="2" t="b">
        <f t="shared" si="116"/>
        <v>0</v>
      </c>
      <c r="V226" s="2" t="b">
        <f t="shared" si="117"/>
        <v>0</v>
      </c>
      <c r="W226" s="2" t="b">
        <f t="shared" si="118"/>
        <v>0</v>
      </c>
      <c r="Y226" s="2">
        <f t="shared" ca="1" si="119"/>
        <v>20</v>
      </c>
      <c r="Z226" s="2">
        <f t="shared" ca="1" si="119"/>
        <v>31</v>
      </c>
      <c r="AA226" s="2">
        <f t="shared" ca="1" si="119"/>
        <v>24</v>
      </c>
      <c r="AB226" s="5">
        <f t="shared" ca="1" si="120"/>
        <v>297</v>
      </c>
      <c r="AC226" s="5">
        <f t="shared" ca="1" si="121"/>
        <v>292</v>
      </c>
      <c r="AD226" s="5">
        <f t="shared" ca="1" si="122"/>
        <v>309</v>
      </c>
      <c r="AE226" s="5">
        <f t="shared" ca="1" si="123"/>
        <v>287</v>
      </c>
      <c r="AF226" s="5">
        <f t="shared" ca="1" si="124"/>
        <v>297</v>
      </c>
      <c r="AG226" s="5">
        <f t="shared" ca="1" si="125"/>
        <v>312</v>
      </c>
      <c r="AH226" s="5">
        <f t="shared" ca="1" si="126"/>
        <v>271</v>
      </c>
      <c r="AI226" s="5">
        <f t="shared" ca="1" si="127"/>
        <v>266</v>
      </c>
      <c r="AJ226" s="5">
        <f t="shared" ca="1" si="128"/>
        <v>360</v>
      </c>
      <c r="AK226" s="5">
        <f t="shared" ca="1" si="129"/>
        <v>266</v>
      </c>
    </row>
    <row r="227" spans="1:37" x14ac:dyDescent="0.3">
      <c r="A227" s="35">
        <f>IF(Замеры!B224=0, " ", Замеры!B224)</f>
        <v>221</v>
      </c>
      <c r="B227" s="45" t="str">
        <f>Замеры!G224</f>
        <v xml:space="preserve">Группа от QF </v>
      </c>
      <c r="C227" s="45" t="str">
        <f>IF(Замеры!O224=0, " ", Замеры!O224)</f>
        <v xml:space="preserve"> </v>
      </c>
      <c r="D227" s="69" t="str">
        <f t="shared" si="130"/>
        <v xml:space="preserve"> </v>
      </c>
      <c r="E227" s="69" t="str">
        <f t="shared" si="131"/>
        <v xml:space="preserve"> </v>
      </c>
      <c r="F227" s="29" t="str">
        <f t="shared" si="106"/>
        <v>-</v>
      </c>
      <c r="G227" s="29" t="str">
        <f t="shared" si="107"/>
        <v>-</v>
      </c>
      <c r="H227" s="29" t="str">
        <f t="shared" si="108"/>
        <v>-</v>
      </c>
      <c r="I227" s="29" t="str">
        <f t="shared" si="109"/>
        <v>-</v>
      </c>
      <c r="J227" s="46" t="str">
        <f t="shared" si="110"/>
        <v>-</v>
      </c>
      <c r="K227" s="29" t="str">
        <f t="shared" si="111"/>
        <v>-</v>
      </c>
      <c r="L227" s="29" t="str">
        <f t="shared" si="112"/>
        <v>-</v>
      </c>
      <c r="M227" s="29" t="str">
        <f t="shared" si="113"/>
        <v>-</v>
      </c>
      <c r="N227" s="29" t="str">
        <f t="shared" si="114"/>
        <v>-</v>
      </c>
      <c r="O227" s="29" t="str">
        <f t="shared" si="115"/>
        <v>-</v>
      </c>
      <c r="P227" s="2">
        <f>Замеры!R224</f>
        <v>0</v>
      </c>
      <c r="S227" s="2">
        <f>Замеры!S224</f>
        <v>0</v>
      </c>
      <c r="T227" s="2" t="s">
        <v>72</v>
      </c>
      <c r="U227" s="2" t="b">
        <f t="shared" si="116"/>
        <v>0</v>
      </c>
      <c r="V227" s="2" t="b">
        <f t="shared" si="117"/>
        <v>0</v>
      </c>
      <c r="W227" s="2" t="b">
        <f t="shared" si="118"/>
        <v>0</v>
      </c>
      <c r="Y227" s="2">
        <f t="shared" ca="1" si="119"/>
        <v>37</v>
      </c>
      <c r="Z227" s="2">
        <f t="shared" ca="1" si="119"/>
        <v>47</v>
      </c>
      <c r="AA227" s="2">
        <f t="shared" ca="1" si="119"/>
        <v>27</v>
      </c>
      <c r="AB227" s="5">
        <f t="shared" ca="1" si="120"/>
        <v>359</v>
      </c>
      <c r="AC227" s="5">
        <f t="shared" ca="1" si="121"/>
        <v>327</v>
      </c>
      <c r="AD227" s="5">
        <f t="shared" ca="1" si="122"/>
        <v>318</v>
      </c>
      <c r="AE227" s="5">
        <f t="shared" ca="1" si="123"/>
        <v>408</v>
      </c>
      <c r="AF227" s="5">
        <f t="shared" ca="1" si="124"/>
        <v>396</v>
      </c>
      <c r="AG227" s="5">
        <f t="shared" ca="1" si="125"/>
        <v>341</v>
      </c>
      <c r="AH227" s="5">
        <f t="shared" ca="1" si="126"/>
        <v>313</v>
      </c>
      <c r="AI227" s="5">
        <f t="shared" ca="1" si="127"/>
        <v>282</v>
      </c>
      <c r="AJ227" s="5">
        <f t="shared" ca="1" si="128"/>
        <v>393</v>
      </c>
      <c r="AK227" s="5">
        <f t="shared" ca="1" si="129"/>
        <v>314</v>
      </c>
    </row>
    <row r="228" spans="1:37" x14ac:dyDescent="0.3">
      <c r="A228" s="35">
        <f>IF(Замеры!B225=0, " ", Замеры!B225)</f>
        <v>222</v>
      </c>
      <c r="B228" s="45" t="str">
        <f>Замеры!G225</f>
        <v xml:space="preserve">Группа от QF </v>
      </c>
      <c r="C228" s="45" t="str">
        <f>IF(Замеры!O225=0, " ", Замеры!O225)</f>
        <v xml:space="preserve"> </v>
      </c>
      <c r="D228" s="69" t="str">
        <f t="shared" si="130"/>
        <v xml:space="preserve"> </v>
      </c>
      <c r="E228" s="69" t="str">
        <f t="shared" si="131"/>
        <v xml:space="preserve"> </v>
      </c>
      <c r="F228" s="29" t="str">
        <f t="shared" si="106"/>
        <v>-</v>
      </c>
      <c r="G228" s="29" t="str">
        <f t="shared" si="107"/>
        <v>-</v>
      </c>
      <c r="H228" s="29" t="str">
        <f t="shared" si="108"/>
        <v>-</v>
      </c>
      <c r="I228" s="29" t="str">
        <f t="shared" si="109"/>
        <v>-</v>
      </c>
      <c r="J228" s="46" t="str">
        <f t="shared" si="110"/>
        <v>-</v>
      </c>
      <c r="K228" s="29" t="str">
        <f t="shared" si="111"/>
        <v>-</v>
      </c>
      <c r="L228" s="29" t="str">
        <f t="shared" si="112"/>
        <v>-</v>
      </c>
      <c r="M228" s="29" t="str">
        <f t="shared" si="113"/>
        <v>-</v>
      </c>
      <c r="N228" s="29" t="str">
        <f t="shared" si="114"/>
        <v>-</v>
      </c>
      <c r="O228" s="29" t="str">
        <f t="shared" si="115"/>
        <v>-</v>
      </c>
      <c r="P228" s="2">
        <f>Замеры!R225</f>
        <v>0</v>
      </c>
      <c r="S228" s="2">
        <f>Замеры!S225</f>
        <v>0</v>
      </c>
      <c r="T228" s="2" t="s">
        <v>72</v>
      </c>
      <c r="U228" s="2" t="b">
        <f t="shared" si="116"/>
        <v>0</v>
      </c>
      <c r="V228" s="2" t="b">
        <f t="shared" si="117"/>
        <v>0</v>
      </c>
      <c r="W228" s="2" t="b">
        <f t="shared" si="118"/>
        <v>0</v>
      </c>
      <c r="Y228" s="2">
        <f t="shared" ca="1" si="119"/>
        <v>29</v>
      </c>
      <c r="Z228" s="2">
        <f t="shared" ca="1" si="119"/>
        <v>34</v>
      </c>
      <c r="AA228" s="2">
        <f t="shared" ca="1" si="119"/>
        <v>37</v>
      </c>
      <c r="AB228" s="5">
        <f t="shared" ca="1" si="120"/>
        <v>507</v>
      </c>
      <c r="AC228" s="5">
        <f t="shared" ca="1" si="121"/>
        <v>461</v>
      </c>
      <c r="AD228" s="5">
        <f t="shared" ca="1" si="122"/>
        <v>493</v>
      </c>
      <c r="AE228" s="5">
        <f t="shared" ca="1" si="123"/>
        <v>416</v>
      </c>
      <c r="AF228" s="5">
        <f t="shared" ca="1" si="124"/>
        <v>477</v>
      </c>
      <c r="AG228" s="5">
        <f t="shared" ca="1" si="125"/>
        <v>418</v>
      </c>
      <c r="AH228" s="5">
        <f t="shared" ca="1" si="126"/>
        <v>420</v>
      </c>
      <c r="AI228" s="5">
        <f t="shared" ca="1" si="127"/>
        <v>509</v>
      </c>
      <c r="AJ228" s="5">
        <f t="shared" ca="1" si="128"/>
        <v>454</v>
      </c>
      <c r="AK228" s="5">
        <f t="shared" ca="1" si="129"/>
        <v>446</v>
      </c>
    </row>
    <row r="229" spans="1:37" x14ac:dyDescent="0.3">
      <c r="A229" s="35">
        <f>IF(Замеры!B226=0, " ", Замеры!B226)</f>
        <v>223</v>
      </c>
      <c r="B229" s="45" t="str">
        <f>Замеры!G226</f>
        <v xml:space="preserve">Группа от QF </v>
      </c>
      <c r="C229" s="45" t="str">
        <f>IF(Замеры!O226=0, " ", Замеры!O226)</f>
        <v xml:space="preserve"> </v>
      </c>
      <c r="D229" s="69" t="str">
        <f t="shared" si="130"/>
        <v xml:space="preserve"> </v>
      </c>
      <c r="E229" s="69" t="str">
        <f t="shared" si="131"/>
        <v xml:space="preserve"> </v>
      </c>
      <c r="F229" s="29" t="str">
        <f t="shared" si="106"/>
        <v>-</v>
      </c>
      <c r="G229" s="29" t="str">
        <f t="shared" si="107"/>
        <v>-</v>
      </c>
      <c r="H229" s="29" t="str">
        <f t="shared" si="108"/>
        <v>-</v>
      </c>
      <c r="I229" s="29" t="str">
        <f t="shared" si="109"/>
        <v>-</v>
      </c>
      <c r="J229" s="46" t="str">
        <f t="shared" si="110"/>
        <v>-</v>
      </c>
      <c r="K229" s="29" t="str">
        <f t="shared" si="111"/>
        <v>-</v>
      </c>
      <c r="L229" s="29" t="str">
        <f t="shared" si="112"/>
        <v>-</v>
      </c>
      <c r="M229" s="29" t="str">
        <f t="shared" si="113"/>
        <v>-</v>
      </c>
      <c r="N229" s="29" t="str">
        <f t="shared" si="114"/>
        <v>-</v>
      </c>
      <c r="O229" s="29" t="str">
        <f t="shared" si="115"/>
        <v>-</v>
      </c>
      <c r="P229" s="2">
        <f>Замеры!R226</f>
        <v>0</v>
      </c>
      <c r="S229" s="2">
        <f>Замеры!S226</f>
        <v>0</v>
      </c>
      <c r="T229" s="2" t="s">
        <v>72</v>
      </c>
      <c r="U229" s="2" t="b">
        <f t="shared" si="116"/>
        <v>0</v>
      </c>
      <c r="V229" s="2" t="b">
        <f t="shared" si="117"/>
        <v>0</v>
      </c>
      <c r="W229" s="2" t="b">
        <f t="shared" si="118"/>
        <v>0</v>
      </c>
      <c r="Y229" s="2">
        <f t="shared" ca="1" si="119"/>
        <v>24</v>
      </c>
      <c r="Z229" s="2">
        <f t="shared" ca="1" si="119"/>
        <v>39</v>
      </c>
      <c r="AA229" s="2">
        <f t="shared" ca="1" si="119"/>
        <v>25</v>
      </c>
      <c r="AB229" s="5">
        <f t="shared" ca="1" si="120"/>
        <v>373</v>
      </c>
      <c r="AC229" s="5">
        <f t="shared" ca="1" si="121"/>
        <v>316</v>
      </c>
      <c r="AD229" s="5">
        <f t="shared" ca="1" si="122"/>
        <v>285</v>
      </c>
      <c r="AE229" s="5">
        <f t="shared" ca="1" si="123"/>
        <v>388</v>
      </c>
      <c r="AF229" s="5">
        <f t="shared" ca="1" si="124"/>
        <v>282</v>
      </c>
      <c r="AG229" s="5">
        <f t="shared" ca="1" si="125"/>
        <v>261</v>
      </c>
      <c r="AH229" s="5">
        <f t="shared" ca="1" si="126"/>
        <v>353</v>
      </c>
      <c r="AI229" s="5">
        <f t="shared" ca="1" si="127"/>
        <v>400</v>
      </c>
      <c r="AJ229" s="5">
        <f t="shared" ca="1" si="128"/>
        <v>341</v>
      </c>
      <c r="AK229" s="5">
        <f t="shared" ca="1" si="129"/>
        <v>312</v>
      </c>
    </row>
    <row r="230" spans="1:37" x14ac:dyDescent="0.3">
      <c r="A230" s="35">
        <f>IF(Замеры!B227=0, " ", Замеры!B227)</f>
        <v>224</v>
      </c>
      <c r="B230" s="45" t="str">
        <f>Замеры!G227</f>
        <v xml:space="preserve">Группа от QF </v>
      </c>
      <c r="C230" s="45" t="str">
        <f>IF(Замеры!O227=0, " ", Замеры!O227)</f>
        <v xml:space="preserve"> </v>
      </c>
      <c r="D230" s="69" t="str">
        <f t="shared" si="130"/>
        <v xml:space="preserve"> </v>
      </c>
      <c r="E230" s="69" t="str">
        <f t="shared" si="131"/>
        <v xml:space="preserve"> </v>
      </c>
      <c r="F230" s="29" t="str">
        <f t="shared" si="106"/>
        <v>-</v>
      </c>
      <c r="G230" s="29" t="str">
        <f t="shared" si="107"/>
        <v>-</v>
      </c>
      <c r="H230" s="29" t="str">
        <f t="shared" si="108"/>
        <v>-</v>
      </c>
      <c r="I230" s="29" t="str">
        <f t="shared" si="109"/>
        <v>-</v>
      </c>
      <c r="J230" s="46" t="str">
        <f t="shared" si="110"/>
        <v>-</v>
      </c>
      <c r="K230" s="29" t="str">
        <f t="shared" si="111"/>
        <v>-</v>
      </c>
      <c r="L230" s="29" t="str">
        <f t="shared" si="112"/>
        <v>-</v>
      </c>
      <c r="M230" s="29" t="str">
        <f t="shared" si="113"/>
        <v>-</v>
      </c>
      <c r="N230" s="29" t="str">
        <f t="shared" si="114"/>
        <v>-</v>
      </c>
      <c r="O230" s="29" t="str">
        <f t="shared" si="115"/>
        <v>-</v>
      </c>
      <c r="P230" s="2">
        <f>Замеры!R227</f>
        <v>0</v>
      </c>
      <c r="S230" s="2">
        <f>Замеры!S227</f>
        <v>0</v>
      </c>
      <c r="T230" s="2" t="s">
        <v>72</v>
      </c>
      <c r="U230" s="2" t="b">
        <f t="shared" si="116"/>
        <v>0</v>
      </c>
      <c r="V230" s="2" t="b">
        <f t="shared" si="117"/>
        <v>0</v>
      </c>
      <c r="W230" s="2" t="b">
        <f t="shared" si="118"/>
        <v>0</v>
      </c>
      <c r="Y230" s="2">
        <f t="shared" ca="1" si="119"/>
        <v>50</v>
      </c>
      <c r="Z230" s="2">
        <f t="shared" ca="1" si="119"/>
        <v>40</v>
      </c>
      <c r="AA230" s="2">
        <f t="shared" ca="1" si="119"/>
        <v>34</v>
      </c>
      <c r="AB230" s="5">
        <f t="shared" ca="1" si="120"/>
        <v>437</v>
      </c>
      <c r="AC230" s="5">
        <f t="shared" ca="1" si="121"/>
        <v>360</v>
      </c>
      <c r="AD230" s="5">
        <f t="shared" ca="1" si="122"/>
        <v>361</v>
      </c>
      <c r="AE230" s="5">
        <f t="shared" ca="1" si="123"/>
        <v>443</v>
      </c>
      <c r="AF230" s="5">
        <f t="shared" ca="1" si="124"/>
        <v>385</v>
      </c>
      <c r="AG230" s="5">
        <f t="shared" ca="1" si="125"/>
        <v>462</v>
      </c>
      <c r="AH230" s="5">
        <f t="shared" ca="1" si="126"/>
        <v>423</v>
      </c>
      <c r="AI230" s="5">
        <f t="shared" ca="1" si="127"/>
        <v>484</v>
      </c>
      <c r="AJ230" s="5">
        <f t="shared" ca="1" si="128"/>
        <v>438</v>
      </c>
      <c r="AK230" s="5">
        <f t="shared" ca="1" si="129"/>
        <v>399</v>
      </c>
    </row>
    <row r="231" spans="1:37" x14ac:dyDescent="0.3">
      <c r="A231" s="35">
        <f>IF(Замеры!B228=0, " ", Замеры!B228)</f>
        <v>225</v>
      </c>
      <c r="B231" s="45" t="str">
        <f>Замеры!G228</f>
        <v xml:space="preserve">Группа от QF </v>
      </c>
      <c r="C231" s="45" t="str">
        <f>IF(Замеры!O228=0, " ", Замеры!O228)</f>
        <v xml:space="preserve"> </v>
      </c>
      <c r="D231" s="69" t="str">
        <f t="shared" si="130"/>
        <v xml:space="preserve"> </v>
      </c>
      <c r="E231" s="69" t="str">
        <f t="shared" si="131"/>
        <v xml:space="preserve"> </v>
      </c>
      <c r="F231" s="29" t="str">
        <f t="shared" si="106"/>
        <v>-</v>
      </c>
      <c r="G231" s="29" t="str">
        <f t="shared" si="107"/>
        <v>-</v>
      </c>
      <c r="H231" s="29" t="str">
        <f t="shared" si="108"/>
        <v>-</v>
      </c>
      <c r="I231" s="29" t="str">
        <f t="shared" si="109"/>
        <v>-</v>
      </c>
      <c r="J231" s="46" t="str">
        <f t="shared" si="110"/>
        <v>-</v>
      </c>
      <c r="K231" s="29" t="str">
        <f t="shared" si="111"/>
        <v>-</v>
      </c>
      <c r="L231" s="29" t="str">
        <f t="shared" si="112"/>
        <v>-</v>
      </c>
      <c r="M231" s="29" t="str">
        <f t="shared" si="113"/>
        <v>-</v>
      </c>
      <c r="N231" s="29" t="str">
        <f t="shared" si="114"/>
        <v>-</v>
      </c>
      <c r="O231" s="29" t="str">
        <f t="shared" si="115"/>
        <v>-</v>
      </c>
      <c r="P231" s="2">
        <f>Замеры!R228</f>
        <v>0</v>
      </c>
      <c r="S231" s="2">
        <f>Замеры!S228</f>
        <v>0</v>
      </c>
      <c r="T231" s="2" t="s">
        <v>72</v>
      </c>
      <c r="U231" s="2" t="b">
        <f t="shared" si="116"/>
        <v>0</v>
      </c>
      <c r="V231" s="2" t="b">
        <f t="shared" si="117"/>
        <v>0</v>
      </c>
      <c r="W231" s="2" t="b">
        <f t="shared" si="118"/>
        <v>0</v>
      </c>
      <c r="Y231" s="2">
        <f t="shared" ca="1" si="119"/>
        <v>42</v>
      </c>
      <c r="Z231" s="2">
        <f t="shared" ca="1" si="119"/>
        <v>33</v>
      </c>
      <c r="AA231" s="2">
        <f t="shared" ca="1" si="119"/>
        <v>25</v>
      </c>
      <c r="AB231" s="5">
        <f t="shared" ca="1" si="120"/>
        <v>306</v>
      </c>
      <c r="AC231" s="5">
        <f t="shared" ca="1" si="121"/>
        <v>278</v>
      </c>
      <c r="AD231" s="5">
        <f t="shared" ca="1" si="122"/>
        <v>318</v>
      </c>
      <c r="AE231" s="5">
        <f t="shared" ca="1" si="123"/>
        <v>299</v>
      </c>
      <c r="AF231" s="5">
        <f t="shared" ca="1" si="124"/>
        <v>295</v>
      </c>
      <c r="AG231" s="5">
        <f t="shared" ca="1" si="125"/>
        <v>265</v>
      </c>
      <c r="AH231" s="5">
        <f t="shared" ca="1" si="126"/>
        <v>302</v>
      </c>
      <c r="AI231" s="5">
        <f t="shared" ca="1" si="127"/>
        <v>297</v>
      </c>
      <c r="AJ231" s="5">
        <f t="shared" ca="1" si="128"/>
        <v>378</v>
      </c>
      <c r="AK231" s="5">
        <f t="shared" ca="1" si="129"/>
        <v>400</v>
      </c>
    </row>
    <row r="232" spans="1:37" x14ac:dyDescent="0.3">
      <c r="A232" s="35">
        <f>IF(Замеры!B229=0, " ", Замеры!B229)</f>
        <v>226</v>
      </c>
      <c r="B232" s="45" t="str">
        <f>Замеры!G229</f>
        <v xml:space="preserve">Группа от QF </v>
      </c>
      <c r="C232" s="45" t="str">
        <f>IF(Замеры!O229=0, " ", Замеры!O229)</f>
        <v xml:space="preserve"> </v>
      </c>
      <c r="D232" s="69" t="str">
        <f t="shared" si="130"/>
        <v xml:space="preserve"> </v>
      </c>
      <c r="E232" s="69" t="str">
        <f t="shared" si="131"/>
        <v xml:space="preserve"> </v>
      </c>
      <c r="F232" s="29" t="str">
        <f t="shared" si="106"/>
        <v>-</v>
      </c>
      <c r="G232" s="29" t="str">
        <f t="shared" si="107"/>
        <v>-</v>
      </c>
      <c r="H232" s="29" t="str">
        <f t="shared" si="108"/>
        <v>-</v>
      </c>
      <c r="I232" s="29" t="str">
        <f t="shared" si="109"/>
        <v>-</v>
      </c>
      <c r="J232" s="46" t="str">
        <f t="shared" si="110"/>
        <v>-</v>
      </c>
      <c r="K232" s="29" t="str">
        <f t="shared" si="111"/>
        <v>-</v>
      </c>
      <c r="L232" s="29" t="str">
        <f t="shared" si="112"/>
        <v>-</v>
      </c>
      <c r="M232" s="29" t="str">
        <f t="shared" si="113"/>
        <v>-</v>
      </c>
      <c r="N232" s="29" t="str">
        <f t="shared" si="114"/>
        <v>-</v>
      </c>
      <c r="O232" s="29" t="str">
        <f t="shared" si="115"/>
        <v>-</v>
      </c>
      <c r="P232" s="2">
        <f>Замеры!R229</f>
        <v>0</v>
      </c>
      <c r="S232" s="2">
        <f>Замеры!S229</f>
        <v>0</v>
      </c>
      <c r="T232" s="2" t="s">
        <v>72</v>
      </c>
      <c r="U232" s="2" t="b">
        <f t="shared" si="116"/>
        <v>0</v>
      </c>
      <c r="V232" s="2" t="b">
        <f t="shared" si="117"/>
        <v>0</v>
      </c>
      <c r="W232" s="2" t="b">
        <f t="shared" si="118"/>
        <v>0</v>
      </c>
      <c r="Y232" s="2">
        <f t="shared" ca="1" si="119"/>
        <v>23</v>
      </c>
      <c r="Z232" s="2">
        <f t="shared" ca="1" si="119"/>
        <v>34</v>
      </c>
      <c r="AA232" s="2">
        <f t="shared" ca="1" si="119"/>
        <v>50</v>
      </c>
      <c r="AB232" s="5">
        <f t="shared" ca="1" si="120"/>
        <v>522</v>
      </c>
      <c r="AC232" s="5">
        <f t="shared" ca="1" si="121"/>
        <v>599</v>
      </c>
      <c r="AD232" s="5">
        <f t="shared" ca="1" si="122"/>
        <v>636</v>
      </c>
      <c r="AE232" s="5">
        <f t="shared" ca="1" si="123"/>
        <v>628</v>
      </c>
      <c r="AF232" s="5">
        <f t="shared" ca="1" si="124"/>
        <v>565</v>
      </c>
      <c r="AG232" s="5">
        <f t="shared" ca="1" si="125"/>
        <v>594</v>
      </c>
      <c r="AH232" s="5">
        <f t="shared" ca="1" si="126"/>
        <v>592</v>
      </c>
      <c r="AI232" s="5">
        <f t="shared" ca="1" si="127"/>
        <v>523</v>
      </c>
      <c r="AJ232" s="5">
        <f t="shared" ca="1" si="128"/>
        <v>526</v>
      </c>
      <c r="AK232" s="5">
        <f t="shared" ca="1" si="129"/>
        <v>519</v>
      </c>
    </row>
    <row r="233" spans="1:37" x14ac:dyDescent="0.3">
      <c r="A233" s="35">
        <f>IF(Замеры!B230=0, " ", Замеры!B230)</f>
        <v>227</v>
      </c>
      <c r="B233" s="45" t="str">
        <f>Замеры!G230</f>
        <v xml:space="preserve">Группа от QF </v>
      </c>
      <c r="C233" s="45" t="str">
        <f>IF(Замеры!O230=0, " ", Замеры!O230)</f>
        <v xml:space="preserve"> </v>
      </c>
      <c r="D233" s="69" t="str">
        <f t="shared" si="130"/>
        <v xml:space="preserve"> </v>
      </c>
      <c r="E233" s="69" t="str">
        <f t="shared" si="131"/>
        <v xml:space="preserve"> </v>
      </c>
      <c r="F233" s="29" t="str">
        <f t="shared" si="106"/>
        <v>-</v>
      </c>
      <c r="G233" s="29" t="str">
        <f t="shared" si="107"/>
        <v>-</v>
      </c>
      <c r="H233" s="29" t="str">
        <f t="shared" si="108"/>
        <v>-</v>
      </c>
      <c r="I233" s="29" t="str">
        <f t="shared" si="109"/>
        <v>-</v>
      </c>
      <c r="J233" s="46" t="str">
        <f t="shared" si="110"/>
        <v>-</v>
      </c>
      <c r="K233" s="29" t="str">
        <f t="shared" si="111"/>
        <v>-</v>
      </c>
      <c r="L233" s="29" t="str">
        <f t="shared" si="112"/>
        <v>-</v>
      </c>
      <c r="M233" s="29" t="str">
        <f t="shared" si="113"/>
        <v>-</v>
      </c>
      <c r="N233" s="29" t="str">
        <f t="shared" si="114"/>
        <v>-</v>
      </c>
      <c r="O233" s="29" t="str">
        <f t="shared" si="115"/>
        <v>-</v>
      </c>
      <c r="P233" s="2">
        <f>Замеры!R230</f>
        <v>0</v>
      </c>
      <c r="S233" s="2">
        <f>Замеры!S230</f>
        <v>0</v>
      </c>
      <c r="T233" s="2" t="s">
        <v>72</v>
      </c>
      <c r="U233" s="2" t="b">
        <f t="shared" si="116"/>
        <v>0</v>
      </c>
      <c r="V233" s="2" t="b">
        <f t="shared" si="117"/>
        <v>0</v>
      </c>
      <c r="W233" s="2" t="b">
        <f t="shared" si="118"/>
        <v>0</v>
      </c>
      <c r="Y233" s="2">
        <f t="shared" ca="1" si="119"/>
        <v>28</v>
      </c>
      <c r="Z233" s="2">
        <f t="shared" ca="1" si="119"/>
        <v>24</v>
      </c>
      <c r="AA233" s="2">
        <f t="shared" ca="1" si="119"/>
        <v>43</v>
      </c>
      <c r="AB233" s="5">
        <f t="shared" ca="1" si="120"/>
        <v>475</v>
      </c>
      <c r="AC233" s="5">
        <f t="shared" ca="1" si="121"/>
        <v>556</v>
      </c>
      <c r="AD233" s="5">
        <f t="shared" ca="1" si="122"/>
        <v>531</v>
      </c>
      <c r="AE233" s="5">
        <f t="shared" ca="1" si="123"/>
        <v>458</v>
      </c>
      <c r="AF233" s="5">
        <f t="shared" ca="1" si="124"/>
        <v>556</v>
      </c>
      <c r="AG233" s="5">
        <f t="shared" ca="1" si="125"/>
        <v>457</v>
      </c>
      <c r="AH233" s="5">
        <f t="shared" ca="1" si="126"/>
        <v>545</v>
      </c>
      <c r="AI233" s="5">
        <f t="shared" ca="1" si="127"/>
        <v>557</v>
      </c>
      <c r="AJ233" s="5">
        <f t="shared" ca="1" si="128"/>
        <v>560</v>
      </c>
      <c r="AK233" s="5">
        <f t="shared" ca="1" si="129"/>
        <v>515</v>
      </c>
    </row>
    <row r="234" spans="1:37" x14ac:dyDescent="0.3">
      <c r="A234" s="35">
        <f>IF(Замеры!B231=0, " ", Замеры!B231)</f>
        <v>228</v>
      </c>
      <c r="B234" s="45" t="str">
        <f>Замеры!G231</f>
        <v xml:space="preserve">Группа от QF </v>
      </c>
      <c r="C234" s="45" t="str">
        <f>IF(Замеры!O231=0, " ", Замеры!O231)</f>
        <v xml:space="preserve"> </v>
      </c>
      <c r="D234" s="69" t="str">
        <f t="shared" si="130"/>
        <v xml:space="preserve"> </v>
      </c>
      <c r="E234" s="69" t="str">
        <f t="shared" si="131"/>
        <v xml:space="preserve"> </v>
      </c>
      <c r="F234" s="29" t="str">
        <f t="shared" si="106"/>
        <v>-</v>
      </c>
      <c r="G234" s="29" t="str">
        <f t="shared" si="107"/>
        <v>-</v>
      </c>
      <c r="H234" s="29" t="str">
        <f t="shared" si="108"/>
        <v>-</v>
      </c>
      <c r="I234" s="29" t="str">
        <f t="shared" si="109"/>
        <v>-</v>
      </c>
      <c r="J234" s="46" t="str">
        <f t="shared" si="110"/>
        <v>-</v>
      </c>
      <c r="K234" s="29" t="str">
        <f t="shared" si="111"/>
        <v>-</v>
      </c>
      <c r="L234" s="29" t="str">
        <f t="shared" si="112"/>
        <v>-</v>
      </c>
      <c r="M234" s="29" t="str">
        <f t="shared" si="113"/>
        <v>-</v>
      </c>
      <c r="N234" s="29" t="str">
        <f t="shared" si="114"/>
        <v>-</v>
      </c>
      <c r="O234" s="29" t="str">
        <f t="shared" si="115"/>
        <v>-</v>
      </c>
      <c r="P234" s="2">
        <f>Замеры!R231</f>
        <v>0</v>
      </c>
      <c r="S234" s="2">
        <f>Замеры!S231</f>
        <v>0</v>
      </c>
      <c r="T234" s="2" t="s">
        <v>72</v>
      </c>
      <c r="U234" s="2" t="b">
        <f t="shared" si="116"/>
        <v>0</v>
      </c>
      <c r="V234" s="2" t="b">
        <f t="shared" si="117"/>
        <v>0</v>
      </c>
      <c r="W234" s="2" t="b">
        <f t="shared" si="118"/>
        <v>0</v>
      </c>
      <c r="Y234" s="2">
        <f t="shared" ca="1" si="119"/>
        <v>45</v>
      </c>
      <c r="Z234" s="2">
        <f t="shared" ca="1" si="119"/>
        <v>48</v>
      </c>
      <c r="AA234" s="2">
        <f t="shared" ca="1" si="119"/>
        <v>27</v>
      </c>
      <c r="AB234" s="5">
        <f t="shared" ca="1" si="120"/>
        <v>354</v>
      </c>
      <c r="AC234" s="5">
        <f t="shared" ca="1" si="121"/>
        <v>296</v>
      </c>
      <c r="AD234" s="5">
        <f t="shared" ca="1" si="122"/>
        <v>298</v>
      </c>
      <c r="AE234" s="5">
        <f t="shared" ca="1" si="123"/>
        <v>310</v>
      </c>
      <c r="AF234" s="5">
        <f t="shared" ca="1" si="124"/>
        <v>280</v>
      </c>
      <c r="AG234" s="5">
        <f t="shared" ca="1" si="125"/>
        <v>286</v>
      </c>
      <c r="AH234" s="5">
        <f t="shared" ca="1" si="126"/>
        <v>285</v>
      </c>
      <c r="AI234" s="5">
        <f t="shared" ca="1" si="127"/>
        <v>394</v>
      </c>
      <c r="AJ234" s="5">
        <f t="shared" ca="1" si="128"/>
        <v>353</v>
      </c>
      <c r="AK234" s="5">
        <f t="shared" ca="1" si="129"/>
        <v>342</v>
      </c>
    </row>
    <row r="235" spans="1:37" x14ac:dyDescent="0.3">
      <c r="A235" s="35">
        <f>IF(Замеры!B232=0, " ", Замеры!B232)</f>
        <v>229</v>
      </c>
      <c r="B235" s="45" t="str">
        <f>Замеры!G232</f>
        <v xml:space="preserve">Группа от QF </v>
      </c>
      <c r="C235" s="45" t="str">
        <f>IF(Замеры!O232=0, " ", Замеры!O232)</f>
        <v xml:space="preserve"> </v>
      </c>
      <c r="D235" s="69" t="str">
        <f t="shared" si="130"/>
        <v xml:space="preserve"> </v>
      </c>
      <c r="E235" s="69" t="str">
        <f t="shared" si="131"/>
        <v xml:space="preserve"> </v>
      </c>
      <c r="F235" s="29" t="str">
        <f t="shared" si="106"/>
        <v>-</v>
      </c>
      <c r="G235" s="29" t="str">
        <f t="shared" si="107"/>
        <v>-</v>
      </c>
      <c r="H235" s="29" t="str">
        <f t="shared" si="108"/>
        <v>-</v>
      </c>
      <c r="I235" s="29" t="str">
        <f t="shared" si="109"/>
        <v>-</v>
      </c>
      <c r="J235" s="46" t="str">
        <f t="shared" si="110"/>
        <v>-</v>
      </c>
      <c r="K235" s="29" t="str">
        <f t="shared" si="111"/>
        <v>-</v>
      </c>
      <c r="L235" s="29" t="str">
        <f t="shared" si="112"/>
        <v>-</v>
      </c>
      <c r="M235" s="29" t="str">
        <f t="shared" si="113"/>
        <v>-</v>
      </c>
      <c r="N235" s="29" t="str">
        <f t="shared" si="114"/>
        <v>-</v>
      </c>
      <c r="O235" s="29" t="str">
        <f t="shared" si="115"/>
        <v>-</v>
      </c>
      <c r="P235" s="2">
        <f>Замеры!R232</f>
        <v>0</v>
      </c>
      <c r="S235" s="2">
        <f>Замеры!S232</f>
        <v>0</v>
      </c>
      <c r="T235" s="2" t="s">
        <v>72</v>
      </c>
      <c r="U235" s="2" t="b">
        <f t="shared" si="116"/>
        <v>0</v>
      </c>
      <c r="V235" s="2" t="b">
        <f t="shared" si="117"/>
        <v>0</v>
      </c>
      <c r="W235" s="2" t="b">
        <f t="shared" si="118"/>
        <v>0</v>
      </c>
      <c r="Y235" s="2">
        <f t="shared" ca="1" si="119"/>
        <v>41</v>
      </c>
      <c r="Z235" s="2">
        <f t="shared" ca="1" si="119"/>
        <v>22</v>
      </c>
      <c r="AA235" s="2">
        <f t="shared" ca="1" si="119"/>
        <v>37</v>
      </c>
      <c r="AB235" s="5">
        <f t="shared" ca="1" si="120"/>
        <v>427</v>
      </c>
      <c r="AC235" s="5">
        <f t="shared" ca="1" si="121"/>
        <v>473</v>
      </c>
      <c r="AD235" s="5">
        <f t="shared" ca="1" si="122"/>
        <v>379</v>
      </c>
      <c r="AE235" s="5">
        <f t="shared" ca="1" si="123"/>
        <v>475</v>
      </c>
      <c r="AF235" s="5">
        <f t="shared" ca="1" si="124"/>
        <v>450</v>
      </c>
      <c r="AG235" s="5">
        <f t="shared" ca="1" si="125"/>
        <v>413</v>
      </c>
      <c r="AH235" s="5">
        <f t="shared" ca="1" si="126"/>
        <v>424</v>
      </c>
      <c r="AI235" s="5">
        <f t="shared" ca="1" si="127"/>
        <v>408</v>
      </c>
      <c r="AJ235" s="5">
        <f t="shared" ca="1" si="128"/>
        <v>398</v>
      </c>
      <c r="AK235" s="5">
        <f t="shared" ca="1" si="129"/>
        <v>433</v>
      </c>
    </row>
    <row r="236" spans="1:37" x14ac:dyDescent="0.3">
      <c r="A236" s="35">
        <f>IF(Замеры!B233=0, " ", Замеры!B233)</f>
        <v>230</v>
      </c>
      <c r="B236" s="45" t="str">
        <f>Замеры!G233</f>
        <v xml:space="preserve">Группа от QF </v>
      </c>
      <c r="C236" s="45" t="str">
        <f>IF(Замеры!O233=0, " ", Замеры!O233)</f>
        <v xml:space="preserve"> </v>
      </c>
      <c r="D236" s="69" t="str">
        <f t="shared" si="130"/>
        <v xml:space="preserve"> </v>
      </c>
      <c r="E236" s="69" t="str">
        <f t="shared" si="131"/>
        <v xml:space="preserve"> </v>
      </c>
      <c r="F236" s="29" t="str">
        <f t="shared" si="106"/>
        <v>-</v>
      </c>
      <c r="G236" s="29" t="str">
        <f t="shared" si="107"/>
        <v>-</v>
      </c>
      <c r="H236" s="29" t="str">
        <f t="shared" si="108"/>
        <v>-</v>
      </c>
      <c r="I236" s="29" t="str">
        <f t="shared" si="109"/>
        <v>-</v>
      </c>
      <c r="J236" s="46" t="str">
        <f t="shared" si="110"/>
        <v>-</v>
      </c>
      <c r="K236" s="29" t="str">
        <f t="shared" si="111"/>
        <v>-</v>
      </c>
      <c r="L236" s="29" t="str">
        <f t="shared" si="112"/>
        <v>-</v>
      </c>
      <c r="M236" s="29" t="str">
        <f t="shared" si="113"/>
        <v>-</v>
      </c>
      <c r="N236" s="29" t="str">
        <f t="shared" si="114"/>
        <v>-</v>
      </c>
      <c r="O236" s="29" t="str">
        <f t="shared" si="115"/>
        <v>-</v>
      </c>
      <c r="P236" s="2">
        <f>Замеры!R233</f>
        <v>0</v>
      </c>
      <c r="S236" s="2">
        <f>Замеры!S233</f>
        <v>0</v>
      </c>
      <c r="T236" s="2" t="s">
        <v>72</v>
      </c>
      <c r="U236" s="2" t="b">
        <f t="shared" si="116"/>
        <v>0</v>
      </c>
      <c r="V236" s="2" t="b">
        <f t="shared" si="117"/>
        <v>0</v>
      </c>
      <c r="W236" s="2" t="b">
        <f t="shared" si="118"/>
        <v>0</v>
      </c>
      <c r="Y236" s="2">
        <f t="shared" ca="1" si="119"/>
        <v>20</v>
      </c>
      <c r="Z236" s="2">
        <f t="shared" ca="1" si="119"/>
        <v>42</v>
      </c>
      <c r="AA236" s="2">
        <f t="shared" ca="1" si="119"/>
        <v>22</v>
      </c>
      <c r="AB236" s="5">
        <f t="shared" ca="1" si="120"/>
        <v>322</v>
      </c>
      <c r="AC236" s="5">
        <f t="shared" ca="1" si="121"/>
        <v>262</v>
      </c>
      <c r="AD236" s="5">
        <f t="shared" ca="1" si="122"/>
        <v>236</v>
      </c>
      <c r="AE236" s="5">
        <f t="shared" ca="1" si="123"/>
        <v>247</v>
      </c>
      <c r="AF236" s="5">
        <f t="shared" ca="1" si="124"/>
        <v>319</v>
      </c>
      <c r="AG236" s="5">
        <f t="shared" ca="1" si="125"/>
        <v>265</v>
      </c>
      <c r="AH236" s="5">
        <f t="shared" ca="1" si="126"/>
        <v>313</v>
      </c>
      <c r="AI236" s="5">
        <f t="shared" ca="1" si="127"/>
        <v>324</v>
      </c>
      <c r="AJ236" s="5">
        <f t="shared" ca="1" si="128"/>
        <v>336</v>
      </c>
      <c r="AK236" s="5">
        <f t="shared" ca="1" si="129"/>
        <v>304</v>
      </c>
    </row>
    <row r="237" spans="1:37" x14ac:dyDescent="0.3">
      <c r="A237" s="35">
        <f>IF(Замеры!B234=0, " ", Замеры!B234)</f>
        <v>231</v>
      </c>
      <c r="B237" s="45" t="str">
        <f>Замеры!G234</f>
        <v xml:space="preserve">Группа от QF </v>
      </c>
      <c r="C237" s="45" t="str">
        <f>IF(Замеры!O234=0, " ", Замеры!O234)</f>
        <v xml:space="preserve"> </v>
      </c>
      <c r="D237" s="69" t="str">
        <f t="shared" si="130"/>
        <v xml:space="preserve"> </v>
      </c>
      <c r="E237" s="69" t="str">
        <f t="shared" si="131"/>
        <v xml:space="preserve"> </v>
      </c>
      <c r="F237" s="29" t="str">
        <f t="shared" si="106"/>
        <v>-</v>
      </c>
      <c r="G237" s="29" t="str">
        <f t="shared" si="107"/>
        <v>-</v>
      </c>
      <c r="H237" s="29" t="str">
        <f t="shared" si="108"/>
        <v>-</v>
      </c>
      <c r="I237" s="29" t="str">
        <f t="shared" si="109"/>
        <v>-</v>
      </c>
      <c r="J237" s="46" t="str">
        <f t="shared" si="110"/>
        <v>-</v>
      </c>
      <c r="K237" s="29" t="str">
        <f t="shared" si="111"/>
        <v>-</v>
      </c>
      <c r="L237" s="29" t="str">
        <f t="shared" si="112"/>
        <v>-</v>
      </c>
      <c r="M237" s="29" t="str">
        <f t="shared" si="113"/>
        <v>-</v>
      </c>
      <c r="N237" s="29" t="str">
        <f t="shared" si="114"/>
        <v>-</v>
      </c>
      <c r="O237" s="29" t="str">
        <f t="shared" si="115"/>
        <v>-</v>
      </c>
      <c r="P237" s="2">
        <f>Замеры!R234</f>
        <v>0</v>
      </c>
      <c r="S237" s="2">
        <f>Замеры!S234</f>
        <v>0</v>
      </c>
      <c r="T237" s="2" t="s">
        <v>72</v>
      </c>
      <c r="U237" s="2" t="b">
        <f t="shared" si="116"/>
        <v>0</v>
      </c>
      <c r="V237" s="2" t="b">
        <f t="shared" si="117"/>
        <v>0</v>
      </c>
      <c r="W237" s="2" t="b">
        <f t="shared" si="118"/>
        <v>0</v>
      </c>
      <c r="Y237" s="2">
        <f t="shared" ca="1" si="119"/>
        <v>21</v>
      </c>
      <c r="Z237" s="2">
        <f t="shared" ca="1" si="119"/>
        <v>43</v>
      </c>
      <c r="AA237" s="2">
        <f t="shared" ca="1" si="119"/>
        <v>21</v>
      </c>
      <c r="AB237" s="5">
        <f t="shared" ca="1" si="120"/>
        <v>318</v>
      </c>
      <c r="AC237" s="5">
        <f t="shared" ca="1" si="121"/>
        <v>356</v>
      </c>
      <c r="AD237" s="5">
        <f t="shared" ca="1" si="122"/>
        <v>253</v>
      </c>
      <c r="AE237" s="5">
        <f t="shared" ca="1" si="123"/>
        <v>241</v>
      </c>
      <c r="AF237" s="5">
        <f t="shared" ca="1" si="124"/>
        <v>219</v>
      </c>
      <c r="AG237" s="5">
        <f t="shared" ca="1" si="125"/>
        <v>332</v>
      </c>
      <c r="AH237" s="5">
        <f t="shared" ca="1" si="126"/>
        <v>247</v>
      </c>
      <c r="AI237" s="5">
        <f t="shared" ca="1" si="127"/>
        <v>275</v>
      </c>
      <c r="AJ237" s="5">
        <f t="shared" ca="1" si="128"/>
        <v>268</v>
      </c>
      <c r="AK237" s="5">
        <f t="shared" ca="1" si="129"/>
        <v>223</v>
      </c>
    </row>
    <row r="238" spans="1:37" x14ac:dyDescent="0.3">
      <c r="A238" s="35">
        <f>IF(Замеры!B235=0, " ", Замеры!B235)</f>
        <v>232</v>
      </c>
      <c r="B238" s="45" t="str">
        <f>Замеры!G235</f>
        <v xml:space="preserve">Группа от QF </v>
      </c>
      <c r="C238" s="45" t="str">
        <f>IF(Замеры!O235=0, " ", Замеры!O235)</f>
        <v xml:space="preserve"> </v>
      </c>
      <c r="D238" s="69" t="str">
        <f t="shared" si="130"/>
        <v xml:space="preserve"> </v>
      </c>
      <c r="E238" s="69" t="str">
        <f t="shared" si="131"/>
        <v xml:space="preserve"> </v>
      </c>
      <c r="F238" s="29" t="str">
        <f t="shared" si="106"/>
        <v>-</v>
      </c>
      <c r="G238" s="29" t="str">
        <f t="shared" si="107"/>
        <v>-</v>
      </c>
      <c r="H238" s="29" t="str">
        <f t="shared" si="108"/>
        <v>-</v>
      </c>
      <c r="I238" s="29" t="str">
        <f t="shared" si="109"/>
        <v>-</v>
      </c>
      <c r="J238" s="46" t="str">
        <f t="shared" si="110"/>
        <v>-</v>
      </c>
      <c r="K238" s="29" t="str">
        <f t="shared" si="111"/>
        <v>-</v>
      </c>
      <c r="L238" s="29" t="str">
        <f t="shared" si="112"/>
        <v>-</v>
      </c>
      <c r="M238" s="29" t="str">
        <f t="shared" si="113"/>
        <v>-</v>
      </c>
      <c r="N238" s="29" t="str">
        <f t="shared" si="114"/>
        <v>-</v>
      </c>
      <c r="O238" s="29" t="str">
        <f t="shared" si="115"/>
        <v>-</v>
      </c>
      <c r="P238" s="2">
        <f>Замеры!R235</f>
        <v>0</v>
      </c>
      <c r="S238" s="2">
        <f>Замеры!S235</f>
        <v>0</v>
      </c>
      <c r="T238" s="2" t="s">
        <v>72</v>
      </c>
      <c r="U238" s="2" t="b">
        <f t="shared" si="116"/>
        <v>0</v>
      </c>
      <c r="V238" s="2" t="b">
        <f t="shared" si="117"/>
        <v>0</v>
      </c>
      <c r="W238" s="2" t="b">
        <f t="shared" si="118"/>
        <v>0</v>
      </c>
      <c r="Y238" s="2">
        <f t="shared" ca="1" si="119"/>
        <v>23</v>
      </c>
      <c r="Z238" s="2">
        <f t="shared" ca="1" si="119"/>
        <v>26</v>
      </c>
      <c r="AA238" s="2">
        <f t="shared" ca="1" si="119"/>
        <v>41</v>
      </c>
      <c r="AB238" s="5">
        <f t="shared" ca="1" si="120"/>
        <v>540</v>
      </c>
      <c r="AC238" s="5">
        <f t="shared" ca="1" si="121"/>
        <v>435</v>
      </c>
      <c r="AD238" s="5">
        <f t="shared" ca="1" si="122"/>
        <v>438</v>
      </c>
      <c r="AE238" s="5">
        <f t="shared" ca="1" si="123"/>
        <v>514</v>
      </c>
      <c r="AF238" s="5">
        <f t="shared" ca="1" si="124"/>
        <v>420</v>
      </c>
      <c r="AG238" s="5">
        <f t="shared" ca="1" si="125"/>
        <v>502</v>
      </c>
      <c r="AH238" s="5">
        <f t="shared" ca="1" si="126"/>
        <v>508</v>
      </c>
      <c r="AI238" s="5">
        <f t="shared" ca="1" si="127"/>
        <v>420</v>
      </c>
      <c r="AJ238" s="5">
        <f t="shared" ca="1" si="128"/>
        <v>528</v>
      </c>
      <c r="AK238" s="5">
        <f t="shared" ca="1" si="129"/>
        <v>448</v>
      </c>
    </row>
    <row r="239" spans="1:37" x14ac:dyDescent="0.3">
      <c r="A239" s="35">
        <f>IF(Замеры!B236=0, " ", Замеры!B236)</f>
        <v>233</v>
      </c>
      <c r="B239" s="45" t="str">
        <f>Замеры!G236</f>
        <v xml:space="preserve">Группа от QF </v>
      </c>
      <c r="C239" s="45" t="str">
        <f>IF(Замеры!O236=0, " ", Замеры!O236)</f>
        <v xml:space="preserve"> </v>
      </c>
      <c r="D239" s="69" t="str">
        <f t="shared" si="130"/>
        <v xml:space="preserve"> </v>
      </c>
      <c r="E239" s="69" t="str">
        <f t="shared" si="131"/>
        <v xml:space="preserve"> </v>
      </c>
      <c r="F239" s="29" t="str">
        <f t="shared" si="106"/>
        <v>-</v>
      </c>
      <c r="G239" s="29" t="str">
        <f t="shared" si="107"/>
        <v>-</v>
      </c>
      <c r="H239" s="29" t="str">
        <f t="shared" si="108"/>
        <v>-</v>
      </c>
      <c r="I239" s="29" t="str">
        <f t="shared" si="109"/>
        <v>-</v>
      </c>
      <c r="J239" s="46" t="str">
        <f t="shared" si="110"/>
        <v>-</v>
      </c>
      <c r="K239" s="29" t="str">
        <f t="shared" si="111"/>
        <v>-</v>
      </c>
      <c r="L239" s="29" t="str">
        <f t="shared" si="112"/>
        <v>-</v>
      </c>
      <c r="M239" s="29" t="str">
        <f t="shared" si="113"/>
        <v>-</v>
      </c>
      <c r="N239" s="29" t="str">
        <f t="shared" si="114"/>
        <v>-</v>
      </c>
      <c r="O239" s="29" t="str">
        <f t="shared" si="115"/>
        <v>-</v>
      </c>
      <c r="P239" s="2">
        <f>Замеры!R236</f>
        <v>0</v>
      </c>
      <c r="S239" s="2">
        <f>Замеры!S236</f>
        <v>0</v>
      </c>
      <c r="T239" s="2" t="s">
        <v>72</v>
      </c>
      <c r="U239" s="2" t="b">
        <f t="shared" si="116"/>
        <v>0</v>
      </c>
      <c r="V239" s="2" t="b">
        <f t="shared" si="117"/>
        <v>0</v>
      </c>
      <c r="W239" s="2" t="b">
        <f t="shared" si="118"/>
        <v>0</v>
      </c>
      <c r="Y239" s="2">
        <f t="shared" ca="1" si="119"/>
        <v>48</v>
      </c>
      <c r="Z239" s="2">
        <f t="shared" ca="1" si="119"/>
        <v>41</v>
      </c>
      <c r="AA239" s="2">
        <f t="shared" ca="1" si="119"/>
        <v>45</v>
      </c>
      <c r="AB239" s="5">
        <f t="shared" ca="1" si="120"/>
        <v>573</v>
      </c>
      <c r="AC239" s="5">
        <f t="shared" ca="1" si="121"/>
        <v>517</v>
      </c>
      <c r="AD239" s="5">
        <f t="shared" ca="1" si="122"/>
        <v>575</v>
      </c>
      <c r="AE239" s="5">
        <f t="shared" ca="1" si="123"/>
        <v>582</v>
      </c>
      <c r="AF239" s="5">
        <f t="shared" ca="1" si="124"/>
        <v>556</v>
      </c>
      <c r="AG239" s="5">
        <f t="shared" ca="1" si="125"/>
        <v>556</v>
      </c>
      <c r="AH239" s="5">
        <f t="shared" ca="1" si="126"/>
        <v>553</v>
      </c>
      <c r="AI239" s="5">
        <f t="shared" ca="1" si="127"/>
        <v>522</v>
      </c>
      <c r="AJ239" s="5">
        <f t="shared" ca="1" si="128"/>
        <v>597</v>
      </c>
      <c r="AK239" s="5">
        <f t="shared" ca="1" si="129"/>
        <v>577</v>
      </c>
    </row>
    <row r="240" spans="1:37" x14ac:dyDescent="0.3">
      <c r="A240" s="35">
        <f>IF(Замеры!B237=0, " ", Замеры!B237)</f>
        <v>234</v>
      </c>
      <c r="B240" s="45" t="str">
        <f>Замеры!G237</f>
        <v xml:space="preserve">Группа от QF </v>
      </c>
      <c r="C240" s="45" t="str">
        <f>IF(Замеры!O237=0, " ", Замеры!O237)</f>
        <v xml:space="preserve"> </v>
      </c>
      <c r="D240" s="69" t="str">
        <f t="shared" si="130"/>
        <v xml:space="preserve"> </v>
      </c>
      <c r="E240" s="69" t="str">
        <f t="shared" si="131"/>
        <v xml:space="preserve"> </v>
      </c>
      <c r="F240" s="29" t="str">
        <f t="shared" si="106"/>
        <v>-</v>
      </c>
      <c r="G240" s="29" t="str">
        <f t="shared" si="107"/>
        <v>-</v>
      </c>
      <c r="H240" s="29" t="str">
        <f t="shared" si="108"/>
        <v>-</v>
      </c>
      <c r="I240" s="29" t="str">
        <f t="shared" si="109"/>
        <v>-</v>
      </c>
      <c r="J240" s="46" t="str">
        <f t="shared" si="110"/>
        <v>-</v>
      </c>
      <c r="K240" s="29" t="str">
        <f t="shared" si="111"/>
        <v>-</v>
      </c>
      <c r="L240" s="29" t="str">
        <f t="shared" si="112"/>
        <v>-</v>
      </c>
      <c r="M240" s="29" t="str">
        <f t="shared" si="113"/>
        <v>-</v>
      </c>
      <c r="N240" s="29" t="str">
        <f t="shared" si="114"/>
        <v>-</v>
      </c>
      <c r="O240" s="29" t="str">
        <f t="shared" si="115"/>
        <v>-</v>
      </c>
      <c r="P240" s="2">
        <f>Замеры!R237</f>
        <v>0</v>
      </c>
      <c r="S240" s="2">
        <f>Замеры!S237</f>
        <v>0</v>
      </c>
      <c r="T240" s="2" t="s">
        <v>72</v>
      </c>
      <c r="U240" s="2" t="b">
        <f t="shared" si="116"/>
        <v>0</v>
      </c>
      <c r="V240" s="2" t="b">
        <f t="shared" si="117"/>
        <v>0</v>
      </c>
      <c r="W240" s="2" t="b">
        <f t="shared" si="118"/>
        <v>0</v>
      </c>
      <c r="Y240" s="2">
        <f t="shared" ca="1" si="119"/>
        <v>42</v>
      </c>
      <c r="Z240" s="2">
        <f t="shared" ca="1" si="119"/>
        <v>41</v>
      </c>
      <c r="AA240" s="2">
        <f t="shared" ca="1" si="119"/>
        <v>47</v>
      </c>
      <c r="AB240" s="5">
        <f t="shared" ca="1" si="120"/>
        <v>585</v>
      </c>
      <c r="AC240" s="5">
        <f t="shared" ca="1" si="121"/>
        <v>501</v>
      </c>
      <c r="AD240" s="5">
        <f t="shared" ca="1" si="122"/>
        <v>518</v>
      </c>
      <c r="AE240" s="5">
        <f t="shared" ca="1" si="123"/>
        <v>582</v>
      </c>
      <c r="AF240" s="5">
        <f t="shared" ca="1" si="124"/>
        <v>479</v>
      </c>
      <c r="AG240" s="5">
        <f t="shared" ca="1" si="125"/>
        <v>615</v>
      </c>
      <c r="AH240" s="5">
        <f t="shared" ca="1" si="126"/>
        <v>603</v>
      </c>
      <c r="AI240" s="5">
        <f t="shared" ca="1" si="127"/>
        <v>522</v>
      </c>
      <c r="AJ240" s="5">
        <f t="shared" ca="1" si="128"/>
        <v>537</v>
      </c>
      <c r="AK240" s="5">
        <f t="shared" ca="1" si="129"/>
        <v>544</v>
      </c>
    </row>
    <row r="241" spans="1:37" x14ac:dyDescent="0.3">
      <c r="A241" s="35">
        <f>IF(Замеры!B238=0, " ", Замеры!B238)</f>
        <v>235</v>
      </c>
      <c r="B241" s="45" t="str">
        <f>Замеры!G238</f>
        <v xml:space="preserve">Группа от QF </v>
      </c>
      <c r="C241" s="45" t="str">
        <f>IF(Замеры!O238=0, " ", Замеры!O238)</f>
        <v xml:space="preserve"> </v>
      </c>
      <c r="D241" s="69" t="str">
        <f t="shared" si="130"/>
        <v xml:space="preserve"> </v>
      </c>
      <c r="E241" s="69" t="str">
        <f t="shared" si="131"/>
        <v xml:space="preserve"> </v>
      </c>
      <c r="F241" s="29" t="str">
        <f t="shared" si="106"/>
        <v>-</v>
      </c>
      <c r="G241" s="29" t="str">
        <f t="shared" si="107"/>
        <v>-</v>
      </c>
      <c r="H241" s="29" t="str">
        <f t="shared" si="108"/>
        <v>-</v>
      </c>
      <c r="I241" s="29" t="str">
        <f t="shared" si="109"/>
        <v>-</v>
      </c>
      <c r="J241" s="46" t="str">
        <f t="shared" si="110"/>
        <v>-</v>
      </c>
      <c r="K241" s="29" t="str">
        <f t="shared" si="111"/>
        <v>-</v>
      </c>
      <c r="L241" s="29" t="str">
        <f t="shared" si="112"/>
        <v>-</v>
      </c>
      <c r="M241" s="29" t="str">
        <f t="shared" si="113"/>
        <v>-</v>
      </c>
      <c r="N241" s="29" t="str">
        <f t="shared" si="114"/>
        <v>-</v>
      </c>
      <c r="O241" s="29" t="str">
        <f t="shared" si="115"/>
        <v>-</v>
      </c>
      <c r="P241" s="2">
        <f>Замеры!R238</f>
        <v>0</v>
      </c>
      <c r="S241" s="2">
        <f>Замеры!S238</f>
        <v>0</v>
      </c>
      <c r="T241" s="2" t="s">
        <v>72</v>
      </c>
      <c r="U241" s="2" t="b">
        <f t="shared" si="116"/>
        <v>0</v>
      </c>
      <c r="V241" s="2" t="b">
        <f t="shared" si="117"/>
        <v>0</v>
      </c>
      <c r="W241" s="2" t="b">
        <f t="shared" si="118"/>
        <v>0</v>
      </c>
      <c r="Y241" s="2">
        <f t="shared" ca="1" si="119"/>
        <v>38</v>
      </c>
      <c r="Z241" s="2">
        <f t="shared" ca="1" si="119"/>
        <v>33</v>
      </c>
      <c r="AA241" s="2">
        <f t="shared" ca="1" si="119"/>
        <v>35</v>
      </c>
      <c r="AB241" s="5">
        <f t="shared" ca="1" si="120"/>
        <v>414</v>
      </c>
      <c r="AC241" s="5">
        <f t="shared" ca="1" si="121"/>
        <v>441</v>
      </c>
      <c r="AD241" s="5">
        <f t="shared" ca="1" si="122"/>
        <v>432</v>
      </c>
      <c r="AE241" s="5">
        <f t="shared" ca="1" si="123"/>
        <v>459</v>
      </c>
      <c r="AF241" s="5">
        <f t="shared" ca="1" si="124"/>
        <v>369</v>
      </c>
      <c r="AG241" s="5">
        <f t="shared" ca="1" si="125"/>
        <v>453</v>
      </c>
      <c r="AH241" s="5">
        <f t="shared" ca="1" si="126"/>
        <v>491</v>
      </c>
      <c r="AI241" s="5">
        <f t="shared" ca="1" si="127"/>
        <v>494</v>
      </c>
      <c r="AJ241" s="5">
        <f t="shared" ca="1" si="128"/>
        <v>432</v>
      </c>
      <c r="AK241" s="5">
        <f t="shared" ca="1" si="129"/>
        <v>380</v>
      </c>
    </row>
    <row r="242" spans="1:37" x14ac:dyDescent="0.3">
      <c r="A242" s="35">
        <f>IF(Замеры!B239=0, " ", Замеры!B239)</f>
        <v>236</v>
      </c>
      <c r="B242" s="45" t="str">
        <f>Замеры!G239</f>
        <v xml:space="preserve">Группа от QF </v>
      </c>
      <c r="C242" s="45" t="str">
        <f>IF(Замеры!O239=0, " ", Замеры!O239)</f>
        <v xml:space="preserve"> </v>
      </c>
      <c r="D242" s="69" t="str">
        <f t="shared" si="130"/>
        <v xml:space="preserve"> </v>
      </c>
      <c r="E242" s="69" t="str">
        <f t="shared" si="131"/>
        <v xml:space="preserve"> </v>
      </c>
      <c r="F242" s="29" t="str">
        <f t="shared" si="106"/>
        <v>-</v>
      </c>
      <c r="G242" s="29" t="str">
        <f t="shared" si="107"/>
        <v>-</v>
      </c>
      <c r="H242" s="29" t="str">
        <f t="shared" si="108"/>
        <v>-</v>
      </c>
      <c r="I242" s="29" t="str">
        <f t="shared" si="109"/>
        <v>-</v>
      </c>
      <c r="J242" s="46" t="str">
        <f t="shared" si="110"/>
        <v>-</v>
      </c>
      <c r="K242" s="29" t="str">
        <f t="shared" si="111"/>
        <v>-</v>
      </c>
      <c r="L242" s="29" t="str">
        <f t="shared" si="112"/>
        <v>-</v>
      </c>
      <c r="M242" s="29" t="str">
        <f t="shared" si="113"/>
        <v>-</v>
      </c>
      <c r="N242" s="29" t="str">
        <f t="shared" si="114"/>
        <v>-</v>
      </c>
      <c r="O242" s="29" t="str">
        <f t="shared" si="115"/>
        <v>-</v>
      </c>
      <c r="P242" s="2">
        <f>Замеры!R239</f>
        <v>0</v>
      </c>
      <c r="S242" s="2">
        <f>Замеры!S239</f>
        <v>0</v>
      </c>
      <c r="T242" s="2" t="s">
        <v>72</v>
      </c>
      <c r="U242" s="2" t="b">
        <f t="shared" si="116"/>
        <v>0</v>
      </c>
      <c r="V242" s="2" t="b">
        <f t="shared" si="117"/>
        <v>0</v>
      </c>
      <c r="W242" s="2" t="b">
        <f t="shared" si="118"/>
        <v>0</v>
      </c>
      <c r="Y242" s="2">
        <f t="shared" ca="1" si="119"/>
        <v>31</v>
      </c>
      <c r="Z242" s="2">
        <f t="shared" ca="1" si="119"/>
        <v>46</v>
      </c>
      <c r="AA242" s="2">
        <f t="shared" ca="1" si="119"/>
        <v>50</v>
      </c>
      <c r="AB242" s="5">
        <f t="shared" ca="1" si="120"/>
        <v>523</v>
      </c>
      <c r="AC242" s="5">
        <f t="shared" ca="1" si="121"/>
        <v>645</v>
      </c>
      <c r="AD242" s="5">
        <f t="shared" ca="1" si="122"/>
        <v>573</v>
      </c>
      <c r="AE242" s="5">
        <f t="shared" ca="1" si="123"/>
        <v>610</v>
      </c>
      <c r="AF242" s="5">
        <f t="shared" ca="1" si="124"/>
        <v>627</v>
      </c>
      <c r="AG242" s="5">
        <f t="shared" ca="1" si="125"/>
        <v>613</v>
      </c>
      <c r="AH242" s="5">
        <f t="shared" ca="1" si="126"/>
        <v>561</v>
      </c>
      <c r="AI242" s="5">
        <f t="shared" ca="1" si="127"/>
        <v>623</v>
      </c>
      <c r="AJ242" s="5">
        <f t="shared" ca="1" si="128"/>
        <v>642</v>
      </c>
      <c r="AK242" s="5">
        <f t="shared" ca="1" si="129"/>
        <v>528</v>
      </c>
    </row>
    <row r="243" spans="1:37" x14ac:dyDescent="0.3">
      <c r="A243" s="35">
        <f>IF(Замеры!B240=0, " ", Замеры!B240)</f>
        <v>237</v>
      </c>
      <c r="B243" s="45" t="str">
        <f>Замеры!G240</f>
        <v xml:space="preserve">Группа от QF </v>
      </c>
      <c r="C243" s="45" t="str">
        <f>IF(Замеры!O240=0, " ", Замеры!O240)</f>
        <v xml:space="preserve"> </v>
      </c>
      <c r="D243" s="69" t="str">
        <f t="shared" si="130"/>
        <v xml:space="preserve"> </v>
      </c>
      <c r="E243" s="69" t="str">
        <f t="shared" si="131"/>
        <v xml:space="preserve"> </v>
      </c>
      <c r="F243" s="29" t="str">
        <f t="shared" si="106"/>
        <v>-</v>
      </c>
      <c r="G243" s="29" t="str">
        <f t="shared" si="107"/>
        <v>-</v>
      </c>
      <c r="H243" s="29" t="str">
        <f t="shared" si="108"/>
        <v>-</v>
      </c>
      <c r="I243" s="29" t="str">
        <f t="shared" si="109"/>
        <v>-</v>
      </c>
      <c r="J243" s="46" t="str">
        <f t="shared" si="110"/>
        <v>-</v>
      </c>
      <c r="K243" s="29" t="str">
        <f t="shared" si="111"/>
        <v>-</v>
      </c>
      <c r="L243" s="29" t="str">
        <f t="shared" si="112"/>
        <v>-</v>
      </c>
      <c r="M243" s="29" t="str">
        <f t="shared" si="113"/>
        <v>-</v>
      </c>
      <c r="N243" s="29" t="str">
        <f t="shared" si="114"/>
        <v>-</v>
      </c>
      <c r="O243" s="29" t="str">
        <f t="shared" si="115"/>
        <v>-</v>
      </c>
      <c r="P243" s="2">
        <f>Замеры!R240</f>
        <v>0</v>
      </c>
      <c r="S243" s="2">
        <f>Замеры!S240</f>
        <v>0</v>
      </c>
      <c r="T243" s="2" t="s">
        <v>72</v>
      </c>
      <c r="U243" s="2" t="b">
        <f t="shared" si="116"/>
        <v>0</v>
      </c>
      <c r="V243" s="2" t="b">
        <f t="shared" si="117"/>
        <v>0</v>
      </c>
      <c r="W243" s="2" t="b">
        <f t="shared" si="118"/>
        <v>0</v>
      </c>
      <c r="Y243" s="2">
        <f t="shared" ca="1" si="119"/>
        <v>45</v>
      </c>
      <c r="Z243" s="2">
        <f t="shared" ca="1" si="119"/>
        <v>46</v>
      </c>
      <c r="AA243" s="2">
        <f t="shared" ca="1" si="119"/>
        <v>48</v>
      </c>
      <c r="AB243" s="5">
        <f t="shared" ca="1" si="120"/>
        <v>533</v>
      </c>
      <c r="AC243" s="5">
        <f t="shared" ca="1" si="121"/>
        <v>623</v>
      </c>
      <c r="AD243" s="5">
        <f t="shared" ca="1" si="122"/>
        <v>622</v>
      </c>
      <c r="AE243" s="5">
        <f t="shared" ca="1" si="123"/>
        <v>573</v>
      </c>
      <c r="AF243" s="5">
        <f t="shared" ca="1" si="124"/>
        <v>562</v>
      </c>
      <c r="AG243" s="5">
        <f t="shared" ca="1" si="125"/>
        <v>499</v>
      </c>
      <c r="AH243" s="5">
        <f t="shared" ca="1" si="126"/>
        <v>590</v>
      </c>
      <c r="AI243" s="5">
        <f t="shared" ca="1" si="127"/>
        <v>535</v>
      </c>
      <c r="AJ243" s="5">
        <f t="shared" ca="1" si="128"/>
        <v>526</v>
      </c>
      <c r="AK243" s="5">
        <f t="shared" ca="1" si="129"/>
        <v>573</v>
      </c>
    </row>
    <row r="244" spans="1:37" x14ac:dyDescent="0.3">
      <c r="A244" s="35">
        <f>IF(Замеры!B241=0, " ", Замеры!B241)</f>
        <v>238</v>
      </c>
      <c r="B244" s="45" t="str">
        <f>Замеры!G241</f>
        <v xml:space="preserve">Группа от QF </v>
      </c>
      <c r="C244" s="45" t="str">
        <f>IF(Замеры!O241=0, " ", Замеры!O241)</f>
        <v xml:space="preserve"> </v>
      </c>
      <c r="D244" s="69" t="str">
        <f t="shared" si="130"/>
        <v xml:space="preserve"> </v>
      </c>
      <c r="E244" s="69" t="str">
        <f t="shared" si="131"/>
        <v xml:space="preserve"> </v>
      </c>
      <c r="F244" s="29" t="str">
        <f t="shared" si="106"/>
        <v>-</v>
      </c>
      <c r="G244" s="29" t="str">
        <f t="shared" si="107"/>
        <v>-</v>
      </c>
      <c r="H244" s="29" t="str">
        <f t="shared" si="108"/>
        <v>-</v>
      </c>
      <c r="I244" s="29" t="str">
        <f t="shared" si="109"/>
        <v>-</v>
      </c>
      <c r="J244" s="46" t="str">
        <f t="shared" si="110"/>
        <v>-</v>
      </c>
      <c r="K244" s="29" t="str">
        <f t="shared" si="111"/>
        <v>-</v>
      </c>
      <c r="L244" s="29" t="str">
        <f t="shared" si="112"/>
        <v>-</v>
      </c>
      <c r="M244" s="29" t="str">
        <f t="shared" si="113"/>
        <v>-</v>
      </c>
      <c r="N244" s="29" t="str">
        <f t="shared" si="114"/>
        <v>-</v>
      </c>
      <c r="O244" s="29" t="str">
        <f t="shared" si="115"/>
        <v>-</v>
      </c>
      <c r="P244" s="2">
        <f>Замеры!R241</f>
        <v>0</v>
      </c>
      <c r="S244" s="2">
        <f>Замеры!S241</f>
        <v>0</v>
      </c>
      <c r="T244" s="2" t="s">
        <v>72</v>
      </c>
      <c r="U244" s="2" t="b">
        <f t="shared" si="116"/>
        <v>0</v>
      </c>
      <c r="V244" s="2" t="b">
        <f t="shared" si="117"/>
        <v>0</v>
      </c>
      <c r="W244" s="2" t="b">
        <f t="shared" si="118"/>
        <v>0</v>
      </c>
      <c r="Y244" s="2">
        <f t="shared" ca="1" si="119"/>
        <v>27</v>
      </c>
      <c r="Z244" s="2">
        <f t="shared" ca="1" si="119"/>
        <v>36</v>
      </c>
      <c r="AA244" s="2">
        <f t="shared" ca="1" si="119"/>
        <v>48</v>
      </c>
      <c r="AB244" s="5">
        <f t="shared" ca="1" si="120"/>
        <v>558</v>
      </c>
      <c r="AC244" s="5">
        <f t="shared" ca="1" si="121"/>
        <v>503</v>
      </c>
      <c r="AD244" s="5">
        <f t="shared" ca="1" si="122"/>
        <v>570</v>
      </c>
      <c r="AE244" s="5">
        <f t="shared" ca="1" si="123"/>
        <v>603</v>
      </c>
      <c r="AF244" s="5">
        <f t="shared" ca="1" si="124"/>
        <v>621</v>
      </c>
      <c r="AG244" s="5">
        <f t="shared" ca="1" si="125"/>
        <v>538</v>
      </c>
      <c r="AH244" s="5">
        <f t="shared" ca="1" si="126"/>
        <v>544</v>
      </c>
      <c r="AI244" s="5">
        <f t="shared" ca="1" si="127"/>
        <v>531</v>
      </c>
      <c r="AJ244" s="5">
        <f t="shared" ca="1" si="128"/>
        <v>573</v>
      </c>
      <c r="AK244" s="5">
        <f t="shared" ca="1" si="129"/>
        <v>615</v>
      </c>
    </row>
    <row r="245" spans="1:37" x14ac:dyDescent="0.3">
      <c r="A245" s="35">
        <f>IF(Замеры!B242=0, " ", Замеры!B242)</f>
        <v>239</v>
      </c>
      <c r="B245" s="45" t="str">
        <f>Замеры!G242</f>
        <v xml:space="preserve">Группа от QF </v>
      </c>
      <c r="C245" s="45" t="str">
        <f>IF(Замеры!O242=0, " ", Замеры!O242)</f>
        <v xml:space="preserve"> </v>
      </c>
      <c r="D245" s="69" t="str">
        <f t="shared" si="130"/>
        <v xml:space="preserve"> </v>
      </c>
      <c r="E245" s="69" t="str">
        <f t="shared" si="131"/>
        <v xml:space="preserve"> </v>
      </c>
      <c r="F245" s="29" t="str">
        <f t="shared" si="106"/>
        <v>-</v>
      </c>
      <c r="G245" s="29" t="str">
        <f t="shared" si="107"/>
        <v>-</v>
      </c>
      <c r="H245" s="29" t="str">
        <f t="shared" si="108"/>
        <v>-</v>
      </c>
      <c r="I245" s="29" t="str">
        <f t="shared" si="109"/>
        <v>-</v>
      </c>
      <c r="J245" s="46" t="str">
        <f t="shared" si="110"/>
        <v>-</v>
      </c>
      <c r="K245" s="29" t="str">
        <f t="shared" si="111"/>
        <v>-</v>
      </c>
      <c r="L245" s="29" t="str">
        <f t="shared" si="112"/>
        <v>-</v>
      </c>
      <c r="M245" s="29" t="str">
        <f t="shared" si="113"/>
        <v>-</v>
      </c>
      <c r="N245" s="29" t="str">
        <f t="shared" si="114"/>
        <v>-</v>
      </c>
      <c r="O245" s="29" t="str">
        <f t="shared" si="115"/>
        <v>-</v>
      </c>
      <c r="P245" s="2">
        <f>Замеры!R242</f>
        <v>0</v>
      </c>
      <c r="S245" s="2">
        <f>Замеры!S242</f>
        <v>0</v>
      </c>
      <c r="T245" s="2" t="s">
        <v>72</v>
      </c>
      <c r="U245" s="2" t="b">
        <f t="shared" si="116"/>
        <v>0</v>
      </c>
      <c r="V245" s="2" t="b">
        <f t="shared" si="117"/>
        <v>0</v>
      </c>
      <c r="W245" s="2" t="b">
        <f t="shared" si="118"/>
        <v>0</v>
      </c>
      <c r="Y245" s="2">
        <f t="shared" ca="1" si="119"/>
        <v>22</v>
      </c>
      <c r="Z245" s="2">
        <f t="shared" ca="1" si="119"/>
        <v>35</v>
      </c>
      <c r="AA245" s="2">
        <f t="shared" ca="1" si="119"/>
        <v>50</v>
      </c>
      <c r="AB245" s="5">
        <f t="shared" ca="1" si="120"/>
        <v>561</v>
      </c>
      <c r="AC245" s="5">
        <f t="shared" ca="1" si="121"/>
        <v>571</v>
      </c>
      <c r="AD245" s="5">
        <f t="shared" ca="1" si="122"/>
        <v>513</v>
      </c>
      <c r="AE245" s="5">
        <f t="shared" ca="1" si="123"/>
        <v>641</v>
      </c>
      <c r="AF245" s="5">
        <f t="shared" ca="1" si="124"/>
        <v>594</v>
      </c>
      <c r="AG245" s="5">
        <f t="shared" ca="1" si="125"/>
        <v>516</v>
      </c>
      <c r="AH245" s="5">
        <f t="shared" ca="1" si="126"/>
        <v>631</v>
      </c>
      <c r="AI245" s="5">
        <f t="shared" ca="1" si="127"/>
        <v>518</v>
      </c>
      <c r="AJ245" s="5">
        <f t="shared" ca="1" si="128"/>
        <v>511</v>
      </c>
      <c r="AK245" s="5">
        <f t="shared" ca="1" si="129"/>
        <v>546</v>
      </c>
    </row>
    <row r="246" spans="1:37" x14ac:dyDescent="0.3">
      <c r="A246" s="35">
        <f>IF(Замеры!B243=0, " ", Замеры!B243)</f>
        <v>240</v>
      </c>
      <c r="B246" s="45" t="str">
        <f>Замеры!G243</f>
        <v xml:space="preserve">Группа от QF </v>
      </c>
      <c r="C246" s="45" t="str">
        <f>IF(Замеры!O243=0, " ", Замеры!O243)</f>
        <v xml:space="preserve"> </v>
      </c>
      <c r="D246" s="69" t="str">
        <f t="shared" si="130"/>
        <v xml:space="preserve"> </v>
      </c>
      <c r="E246" s="69" t="str">
        <f t="shared" si="131"/>
        <v xml:space="preserve"> </v>
      </c>
      <c r="F246" s="29" t="str">
        <f t="shared" si="106"/>
        <v>-</v>
      </c>
      <c r="G246" s="29" t="str">
        <f t="shared" si="107"/>
        <v>-</v>
      </c>
      <c r="H246" s="29" t="str">
        <f t="shared" si="108"/>
        <v>-</v>
      </c>
      <c r="I246" s="29" t="str">
        <f t="shared" si="109"/>
        <v>-</v>
      </c>
      <c r="J246" s="46" t="str">
        <f t="shared" si="110"/>
        <v>-</v>
      </c>
      <c r="K246" s="29" t="str">
        <f t="shared" si="111"/>
        <v>-</v>
      </c>
      <c r="L246" s="29" t="str">
        <f t="shared" si="112"/>
        <v>-</v>
      </c>
      <c r="M246" s="29" t="str">
        <f t="shared" si="113"/>
        <v>-</v>
      </c>
      <c r="N246" s="29" t="str">
        <f t="shared" si="114"/>
        <v>-</v>
      </c>
      <c r="O246" s="29" t="str">
        <f t="shared" si="115"/>
        <v>-</v>
      </c>
      <c r="P246" s="2">
        <f>Замеры!R243</f>
        <v>0</v>
      </c>
      <c r="S246" s="2">
        <f>Замеры!S243</f>
        <v>0</v>
      </c>
      <c r="T246" s="2" t="s">
        <v>72</v>
      </c>
      <c r="U246" s="2" t="b">
        <f t="shared" si="116"/>
        <v>0</v>
      </c>
      <c r="V246" s="2" t="b">
        <f t="shared" si="117"/>
        <v>0</v>
      </c>
      <c r="W246" s="2" t="b">
        <f t="shared" si="118"/>
        <v>0</v>
      </c>
      <c r="Y246" s="2">
        <f t="shared" ca="1" si="119"/>
        <v>46</v>
      </c>
      <c r="Z246" s="2">
        <f t="shared" ca="1" si="119"/>
        <v>32</v>
      </c>
      <c r="AA246" s="2">
        <f t="shared" ca="1" si="119"/>
        <v>20</v>
      </c>
      <c r="AB246" s="5">
        <f t="shared" ca="1" si="120"/>
        <v>341</v>
      </c>
      <c r="AC246" s="5">
        <f t="shared" ca="1" si="121"/>
        <v>241</v>
      </c>
      <c r="AD246" s="5">
        <f t="shared" ca="1" si="122"/>
        <v>330</v>
      </c>
      <c r="AE246" s="5">
        <f t="shared" ca="1" si="123"/>
        <v>255</v>
      </c>
      <c r="AF246" s="5">
        <f t="shared" ca="1" si="124"/>
        <v>259</v>
      </c>
      <c r="AG246" s="5">
        <f t="shared" ca="1" si="125"/>
        <v>320</v>
      </c>
      <c r="AH246" s="5">
        <f t="shared" ca="1" si="126"/>
        <v>347</v>
      </c>
      <c r="AI246" s="5">
        <f t="shared" ca="1" si="127"/>
        <v>226</v>
      </c>
      <c r="AJ246" s="5">
        <f t="shared" ca="1" si="128"/>
        <v>335</v>
      </c>
      <c r="AK246" s="5">
        <f t="shared" ca="1" si="129"/>
        <v>296</v>
      </c>
    </row>
    <row r="247" spans="1:37" x14ac:dyDescent="0.3">
      <c r="A247" s="35">
        <f>IF(Замеры!B244=0, " ", Замеры!B244)</f>
        <v>241</v>
      </c>
      <c r="B247" s="45" t="str">
        <f>Замеры!G244</f>
        <v xml:space="preserve">Группа от QF </v>
      </c>
      <c r="C247" s="45" t="str">
        <f>IF(Замеры!O244=0, " ", Замеры!O244)</f>
        <v xml:space="preserve"> </v>
      </c>
      <c r="D247" s="69" t="str">
        <f t="shared" si="130"/>
        <v xml:space="preserve"> </v>
      </c>
      <c r="E247" s="69" t="str">
        <f t="shared" si="131"/>
        <v xml:space="preserve"> </v>
      </c>
      <c r="F247" s="29" t="str">
        <f t="shared" si="106"/>
        <v>-</v>
      </c>
      <c r="G247" s="29" t="str">
        <f t="shared" si="107"/>
        <v>-</v>
      </c>
      <c r="H247" s="29" t="str">
        <f t="shared" si="108"/>
        <v>-</v>
      </c>
      <c r="I247" s="29" t="str">
        <f t="shared" si="109"/>
        <v>-</v>
      </c>
      <c r="J247" s="46" t="str">
        <f t="shared" si="110"/>
        <v>-</v>
      </c>
      <c r="K247" s="29" t="str">
        <f t="shared" si="111"/>
        <v>-</v>
      </c>
      <c r="L247" s="29" t="str">
        <f t="shared" si="112"/>
        <v>-</v>
      </c>
      <c r="M247" s="29" t="str">
        <f t="shared" si="113"/>
        <v>-</v>
      </c>
      <c r="N247" s="29" t="str">
        <f t="shared" si="114"/>
        <v>-</v>
      </c>
      <c r="O247" s="29" t="str">
        <f t="shared" si="115"/>
        <v>-</v>
      </c>
      <c r="P247" s="2">
        <f>Замеры!R244</f>
        <v>0</v>
      </c>
      <c r="S247" s="2">
        <f>Замеры!S244</f>
        <v>0</v>
      </c>
      <c r="T247" s="2" t="s">
        <v>72</v>
      </c>
      <c r="U247" s="2" t="b">
        <f t="shared" si="116"/>
        <v>0</v>
      </c>
      <c r="V247" s="2" t="b">
        <f t="shared" si="117"/>
        <v>0</v>
      </c>
      <c r="W247" s="2" t="b">
        <f t="shared" si="118"/>
        <v>0</v>
      </c>
      <c r="Y247" s="2">
        <f t="shared" ca="1" si="119"/>
        <v>27</v>
      </c>
      <c r="Z247" s="2">
        <f t="shared" ca="1" si="119"/>
        <v>20</v>
      </c>
      <c r="AA247" s="2">
        <f t="shared" ca="1" si="119"/>
        <v>45</v>
      </c>
      <c r="AB247" s="5">
        <f t="shared" ca="1" si="120"/>
        <v>540</v>
      </c>
      <c r="AC247" s="5">
        <f t="shared" ca="1" si="121"/>
        <v>587</v>
      </c>
      <c r="AD247" s="5">
        <f t="shared" ca="1" si="122"/>
        <v>546</v>
      </c>
      <c r="AE247" s="5">
        <f t="shared" ca="1" si="123"/>
        <v>528</v>
      </c>
      <c r="AF247" s="5">
        <f t="shared" ca="1" si="124"/>
        <v>580</v>
      </c>
      <c r="AG247" s="5">
        <f t="shared" ca="1" si="125"/>
        <v>597</v>
      </c>
      <c r="AH247" s="5">
        <f t="shared" ca="1" si="126"/>
        <v>561</v>
      </c>
      <c r="AI247" s="5">
        <f t="shared" ca="1" si="127"/>
        <v>509</v>
      </c>
      <c r="AJ247" s="5">
        <f t="shared" ca="1" si="128"/>
        <v>485</v>
      </c>
      <c r="AK247" s="5">
        <f t="shared" ca="1" si="129"/>
        <v>567</v>
      </c>
    </row>
    <row r="248" spans="1:37" x14ac:dyDescent="0.3">
      <c r="A248" s="35">
        <f>IF(Замеры!B245=0, " ", Замеры!B245)</f>
        <v>242</v>
      </c>
      <c r="B248" s="45" t="str">
        <f>Замеры!G245</f>
        <v xml:space="preserve">Группа от QF </v>
      </c>
      <c r="C248" s="45" t="str">
        <f>IF(Замеры!O245=0, " ", Замеры!O245)</f>
        <v xml:space="preserve"> </v>
      </c>
      <c r="D248" s="69" t="str">
        <f t="shared" si="130"/>
        <v xml:space="preserve"> </v>
      </c>
      <c r="E248" s="69" t="str">
        <f t="shared" si="131"/>
        <v xml:space="preserve"> </v>
      </c>
      <c r="F248" s="29" t="str">
        <f t="shared" si="106"/>
        <v>-</v>
      </c>
      <c r="G248" s="29" t="str">
        <f t="shared" si="107"/>
        <v>-</v>
      </c>
      <c r="H248" s="29" t="str">
        <f t="shared" si="108"/>
        <v>-</v>
      </c>
      <c r="I248" s="29" t="str">
        <f t="shared" si="109"/>
        <v>-</v>
      </c>
      <c r="J248" s="46" t="str">
        <f t="shared" si="110"/>
        <v>-</v>
      </c>
      <c r="K248" s="29" t="str">
        <f t="shared" si="111"/>
        <v>-</v>
      </c>
      <c r="L248" s="29" t="str">
        <f t="shared" si="112"/>
        <v>-</v>
      </c>
      <c r="M248" s="29" t="str">
        <f t="shared" si="113"/>
        <v>-</v>
      </c>
      <c r="N248" s="29" t="str">
        <f t="shared" si="114"/>
        <v>-</v>
      </c>
      <c r="O248" s="29" t="str">
        <f t="shared" si="115"/>
        <v>-</v>
      </c>
      <c r="P248" s="2">
        <f>Замеры!R245</f>
        <v>0</v>
      </c>
      <c r="S248" s="2">
        <f>Замеры!S245</f>
        <v>0</v>
      </c>
      <c r="T248" s="2" t="s">
        <v>72</v>
      </c>
      <c r="U248" s="2" t="b">
        <f t="shared" si="116"/>
        <v>0</v>
      </c>
      <c r="V248" s="2" t="b">
        <f t="shared" si="117"/>
        <v>0</v>
      </c>
      <c r="W248" s="2" t="b">
        <f t="shared" si="118"/>
        <v>0</v>
      </c>
      <c r="Y248" s="2">
        <f t="shared" ca="1" si="119"/>
        <v>36</v>
      </c>
      <c r="Z248" s="2">
        <f t="shared" ca="1" si="119"/>
        <v>39</v>
      </c>
      <c r="AA248" s="2">
        <f t="shared" ca="1" si="119"/>
        <v>25</v>
      </c>
      <c r="AB248" s="5">
        <f t="shared" ca="1" si="120"/>
        <v>352</v>
      </c>
      <c r="AC248" s="5">
        <f t="shared" ca="1" si="121"/>
        <v>301</v>
      </c>
      <c r="AD248" s="5">
        <f t="shared" ca="1" si="122"/>
        <v>312</v>
      </c>
      <c r="AE248" s="5">
        <f t="shared" ca="1" si="123"/>
        <v>379</v>
      </c>
      <c r="AF248" s="5">
        <f t="shared" ca="1" si="124"/>
        <v>329</v>
      </c>
      <c r="AG248" s="5">
        <f t="shared" ca="1" si="125"/>
        <v>333</v>
      </c>
      <c r="AH248" s="5">
        <f t="shared" ca="1" si="126"/>
        <v>259</v>
      </c>
      <c r="AI248" s="5">
        <f t="shared" ca="1" si="127"/>
        <v>370</v>
      </c>
      <c r="AJ248" s="5">
        <f t="shared" ca="1" si="128"/>
        <v>318</v>
      </c>
      <c r="AK248" s="5">
        <f t="shared" ca="1" si="129"/>
        <v>379</v>
      </c>
    </row>
    <row r="249" spans="1:37" x14ac:dyDescent="0.3">
      <c r="A249" s="35">
        <f>IF(Замеры!B246=0, " ", Замеры!B246)</f>
        <v>243</v>
      </c>
      <c r="B249" s="45" t="str">
        <f>Замеры!G246</f>
        <v xml:space="preserve">Группа от QF </v>
      </c>
      <c r="C249" s="45" t="str">
        <f>IF(Замеры!O246=0, " ", Замеры!O246)</f>
        <v xml:space="preserve"> </v>
      </c>
      <c r="D249" s="69" t="str">
        <f t="shared" si="130"/>
        <v xml:space="preserve"> </v>
      </c>
      <c r="E249" s="69" t="str">
        <f t="shared" si="131"/>
        <v xml:space="preserve"> </v>
      </c>
      <c r="F249" s="29" t="str">
        <f t="shared" si="106"/>
        <v>-</v>
      </c>
      <c r="G249" s="29" t="str">
        <f t="shared" si="107"/>
        <v>-</v>
      </c>
      <c r="H249" s="29" t="str">
        <f t="shared" si="108"/>
        <v>-</v>
      </c>
      <c r="I249" s="29" t="str">
        <f t="shared" si="109"/>
        <v>-</v>
      </c>
      <c r="J249" s="46" t="str">
        <f t="shared" si="110"/>
        <v>-</v>
      </c>
      <c r="K249" s="29" t="str">
        <f t="shared" si="111"/>
        <v>-</v>
      </c>
      <c r="L249" s="29" t="str">
        <f t="shared" si="112"/>
        <v>-</v>
      </c>
      <c r="M249" s="29" t="str">
        <f t="shared" si="113"/>
        <v>-</v>
      </c>
      <c r="N249" s="29" t="str">
        <f t="shared" si="114"/>
        <v>-</v>
      </c>
      <c r="O249" s="29" t="str">
        <f t="shared" si="115"/>
        <v>-</v>
      </c>
      <c r="P249" s="2">
        <f>Замеры!R246</f>
        <v>0</v>
      </c>
      <c r="S249" s="2">
        <f>Замеры!S246</f>
        <v>0</v>
      </c>
      <c r="T249" s="2" t="s">
        <v>72</v>
      </c>
      <c r="U249" s="2" t="b">
        <f t="shared" si="116"/>
        <v>0</v>
      </c>
      <c r="V249" s="2" t="b">
        <f t="shared" si="117"/>
        <v>0</v>
      </c>
      <c r="W249" s="2" t="b">
        <f t="shared" si="118"/>
        <v>0</v>
      </c>
      <c r="Y249" s="2">
        <f t="shared" ca="1" si="119"/>
        <v>23</v>
      </c>
      <c r="Z249" s="2">
        <f t="shared" ca="1" si="119"/>
        <v>32</v>
      </c>
      <c r="AA249" s="2">
        <f t="shared" ca="1" si="119"/>
        <v>41</v>
      </c>
      <c r="AB249" s="5">
        <f t="shared" ca="1" si="120"/>
        <v>531</v>
      </c>
      <c r="AC249" s="5">
        <f t="shared" ca="1" si="121"/>
        <v>470</v>
      </c>
      <c r="AD249" s="5">
        <f t="shared" ca="1" si="122"/>
        <v>523</v>
      </c>
      <c r="AE249" s="5">
        <f t="shared" ca="1" si="123"/>
        <v>445</v>
      </c>
      <c r="AF249" s="5">
        <f t="shared" ca="1" si="124"/>
        <v>439</v>
      </c>
      <c r="AG249" s="5">
        <f t="shared" ca="1" si="125"/>
        <v>498</v>
      </c>
      <c r="AH249" s="5">
        <f t="shared" ca="1" si="126"/>
        <v>518</v>
      </c>
      <c r="AI249" s="5">
        <f t="shared" ca="1" si="127"/>
        <v>457</v>
      </c>
      <c r="AJ249" s="5">
        <f t="shared" ca="1" si="128"/>
        <v>498</v>
      </c>
      <c r="AK249" s="5">
        <f t="shared" ca="1" si="129"/>
        <v>459</v>
      </c>
    </row>
    <row r="250" spans="1:37" x14ac:dyDescent="0.3">
      <c r="A250" s="35">
        <f>IF(Замеры!B247=0, " ", Замеры!B247)</f>
        <v>244</v>
      </c>
      <c r="B250" s="45" t="str">
        <f>Замеры!G247</f>
        <v xml:space="preserve">Группа от QF </v>
      </c>
      <c r="C250" s="45" t="str">
        <f>IF(Замеры!O247=0, " ", Замеры!O247)</f>
        <v xml:space="preserve"> </v>
      </c>
      <c r="D250" s="69" t="str">
        <f t="shared" si="130"/>
        <v xml:space="preserve"> </v>
      </c>
      <c r="E250" s="69" t="str">
        <f t="shared" si="131"/>
        <v xml:space="preserve"> </v>
      </c>
      <c r="F250" s="29" t="str">
        <f t="shared" si="106"/>
        <v>-</v>
      </c>
      <c r="G250" s="29" t="str">
        <f t="shared" si="107"/>
        <v>-</v>
      </c>
      <c r="H250" s="29" t="str">
        <f t="shared" si="108"/>
        <v>-</v>
      </c>
      <c r="I250" s="29" t="str">
        <f t="shared" si="109"/>
        <v>-</v>
      </c>
      <c r="J250" s="46" t="str">
        <f t="shared" si="110"/>
        <v>-</v>
      </c>
      <c r="K250" s="29" t="str">
        <f t="shared" si="111"/>
        <v>-</v>
      </c>
      <c r="L250" s="29" t="str">
        <f t="shared" si="112"/>
        <v>-</v>
      </c>
      <c r="M250" s="29" t="str">
        <f t="shared" si="113"/>
        <v>-</v>
      </c>
      <c r="N250" s="29" t="str">
        <f t="shared" si="114"/>
        <v>-</v>
      </c>
      <c r="O250" s="29" t="str">
        <f t="shared" si="115"/>
        <v>-</v>
      </c>
      <c r="P250" s="2">
        <f>Замеры!R247</f>
        <v>0</v>
      </c>
      <c r="S250" s="2">
        <f>Замеры!S247</f>
        <v>0</v>
      </c>
      <c r="T250" s="2" t="s">
        <v>72</v>
      </c>
      <c r="U250" s="2" t="b">
        <f t="shared" si="116"/>
        <v>0</v>
      </c>
      <c r="V250" s="2" t="b">
        <f t="shared" si="117"/>
        <v>0</v>
      </c>
      <c r="W250" s="2" t="b">
        <f t="shared" si="118"/>
        <v>0</v>
      </c>
      <c r="Y250" s="2">
        <f t="shared" ca="1" si="119"/>
        <v>24</v>
      </c>
      <c r="Z250" s="2">
        <f t="shared" ca="1" si="119"/>
        <v>38</v>
      </c>
      <c r="AA250" s="2">
        <f t="shared" ca="1" si="119"/>
        <v>35</v>
      </c>
      <c r="AB250" s="5">
        <f t="shared" ca="1" si="120"/>
        <v>462</v>
      </c>
      <c r="AC250" s="5">
        <f t="shared" ca="1" si="121"/>
        <v>369</v>
      </c>
      <c r="AD250" s="5">
        <f t="shared" ca="1" si="122"/>
        <v>458</v>
      </c>
      <c r="AE250" s="5">
        <f t="shared" ca="1" si="123"/>
        <v>380</v>
      </c>
      <c r="AF250" s="5">
        <f t="shared" ca="1" si="124"/>
        <v>463</v>
      </c>
      <c r="AG250" s="5">
        <f t="shared" ca="1" si="125"/>
        <v>414</v>
      </c>
      <c r="AH250" s="5">
        <f t="shared" ca="1" si="126"/>
        <v>417</v>
      </c>
      <c r="AI250" s="5">
        <f t="shared" ca="1" si="127"/>
        <v>401</v>
      </c>
      <c r="AJ250" s="5">
        <f t="shared" ca="1" si="128"/>
        <v>359</v>
      </c>
      <c r="AK250" s="5">
        <f t="shared" ca="1" si="129"/>
        <v>421</v>
      </c>
    </row>
    <row r="251" spans="1:37" x14ac:dyDescent="0.3">
      <c r="A251" s="35">
        <f>IF(Замеры!B248=0, " ", Замеры!B248)</f>
        <v>245</v>
      </c>
      <c r="B251" s="45" t="str">
        <f>Замеры!G248</f>
        <v xml:space="preserve">Группа от QF </v>
      </c>
      <c r="C251" s="45" t="str">
        <f>IF(Замеры!O248=0, " ", Замеры!O248)</f>
        <v xml:space="preserve"> </v>
      </c>
      <c r="D251" s="69" t="str">
        <f t="shared" si="130"/>
        <v xml:space="preserve"> </v>
      </c>
      <c r="E251" s="69" t="str">
        <f t="shared" si="131"/>
        <v xml:space="preserve"> </v>
      </c>
      <c r="F251" s="29" t="str">
        <f t="shared" si="106"/>
        <v>-</v>
      </c>
      <c r="G251" s="29" t="str">
        <f t="shared" si="107"/>
        <v>-</v>
      </c>
      <c r="H251" s="29" t="str">
        <f t="shared" si="108"/>
        <v>-</v>
      </c>
      <c r="I251" s="29" t="str">
        <f t="shared" si="109"/>
        <v>-</v>
      </c>
      <c r="J251" s="46" t="str">
        <f t="shared" si="110"/>
        <v>-</v>
      </c>
      <c r="K251" s="29" t="str">
        <f t="shared" si="111"/>
        <v>-</v>
      </c>
      <c r="L251" s="29" t="str">
        <f t="shared" si="112"/>
        <v>-</v>
      </c>
      <c r="M251" s="29" t="str">
        <f t="shared" si="113"/>
        <v>-</v>
      </c>
      <c r="N251" s="29" t="str">
        <f t="shared" si="114"/>
        <v>-</v>
      </c>
      <c r="O251" s="29" t="str">
        <f t="shared" si="115"/>
        <v>-</v>
      </c>
      <c r="P251" s="2">
        <f>Замеры!R248</f>
        <v>0</v>
      </c>
      <c r="S251" s="2">
        <f>Замеры!S248</f>
        <v>0</v>
      </c>
      <c r="T251" s="2" t="s">
        <v>72</v>
      </c>
      <c r="U251" s="2" t="b">
        <f t="shared" si="116"/>
        <v>0</v>
      </c>
      <c r="V251" s="2" t="b">
        <f t="shared" si="117"/>
        <v>0</v>
      </c>
      <c r="W251" s="2" t="b">
        <f t="shared" si="118"/>
        <v>0</v>
      </c>
      <c r="Y251" s="2">
        <f t="shared" ca="1" si="119"/>
        <v>27</v>
      </c>
      <c r="Z251" s="2">
        <f t="shared" ca="1" si="119"/>
        <v>49</v>
      </c>
      <c r="AA251" s="2">
        <f t="shared" ca="1" si="119"/>
        <v>23</v>
      </c>
      <c r="AB251" s="5">
        <f t="shared" ca="1" si="120"/>
        <v>356</v>
      </c>
      <c r="AC251" s="5">
        <f t="shared" ca="1" si="121"/>
        <v>378</v>
      </c>
      <c r="AD251" s="5">
        <f t="shared" ca="1" si="122"/>
        <v>284</v>
      </c>
      <c r="AE251" s="5">
        <f t="shared" ca="1" si="123"/>
        <v>362</v>
      </c>
      <c r="AF251" s="5">
        <f t="shared" ca="1" si="124"/>
        <v>379</v>
      </c>
      <c r="AG251" s="5">
        <f t="shared" ca="1" si="125"/>
        <v>273</v>
      </c>
      <c r="AH251" s="5">
        <f t="shared" ca="1" si="126"/>
        <v>361</v>
      </c>
      <c r="AI251" s="5">
        <f t="shared" ca="1" si="127"/>
        <v>359</v>
      </c>
      <c r="AJ251" s="5">
        <f t="shared" ca="1" si="128"/>
        <v>345</v>
      </c>
      <c r="AK251" s="5">
        <f t="shared" ca="1" si="129"/>
        <v>286</v>
      </c>
    </row>
    <row r="252" spans="1:37" x14ac:dyDescent="0.3">
      <c r="A252" s="35">
        <f>IF(Замеры!B249=0, " ", Замеры!B249)</f>
        <v>246</v>
      </c>
      <c r="B252" s="45" t="str">
        <f>Замеры!G249</f>
        <v xml:space="preserve">Группа от QF </v>
      </c>
      <c r="C252" s="45" t="str">
        <f>IF(Замеры!O249=0, " ", Замеры!O249)</f>
        <v xml:space="preserve"> </v>
      </c>
      <c r="D252" s="69" t="str">
        <f t="shared" si="130"/>
        <v xml:space="preserve"> </v>
      </c>
      <c r="E252" s="69" t="str">
        <f t="shared" si="131"/>
        <v xml:space="preserve"> </v>
      </c>
      <c r="F252" s="29" t="str">
        <f t="shared" si="106"/>
        <v>-</v>
      </c>
      <c r="G252" s="29" t="str">
        <f t="shared" si="107"/>
        <v>-</v>
      </c>
      <c r="H252" s="29" t="str">
        <f t="shared" si="108"/>
        <v>-</v>
      </c>
      <c r="I252" s="29" t="str">
        <f t="shared" si="109"/>
        <v>-</v>
      </c>
      <c r="J252" s="46" t="str">
        <f t="shared" si="110"/>
        <v>-</v>
      </c>
      <c r="K252" s="29" t="str">
        <f t="shared" si="111"/>
        <v>-</v>
      </c>
      <c r="L252" s="29" t="str">
        <f t="shared" si="112"/>
        <v>-</v>
      </c>
      <c r="M252" s="29" t="str">
        <f t="shared" si="113"/>
        <v>-</v>
      </c>
      <c r="N252" s="29" t="str">
        <f t="shared" si="114"/>
        <v>-</v>
      </c>
      <c r="O252" s="29" t="str">
        <f t="shared" si="115"/>
        <v>-</v>
      </c>
      <c r="P252" s="2">
        <f>Замеры!R249</f>
        <v>0</v>
      </c>
      <c r="S252" s="2">
        <f>Замеры!S249</f>
        <v>0</v>
      </c>
      <c r="T252" s="2" t="s">
        <v>72</v>
      </c>
      <c r="U252" s="2" t="b">
        <f t="shared" si="116"/>
        <v>0</v>
      </c>
      <c r="V252" s="2" t="b">
        <f t="shared" si="117"/>
        <v>0</v>
      </c>
      <c r="W252" s="2" t="b">
        <f t="shared" si="118"/>
        <v>0</v>
      </c>
      <c r="Y252" s="2">
        <f t="shared" ca="1" si="119"/>
        <v>23</v>
      </c>
      <c r="Z252" s="2">
        <f t="shared" ca="1" si="119"/>
        <v>50</v>
      </c>
      <c r="AA252" s="2">
        <f t="shared" ca="1" si="119"/>
        <v>48</v>
      </c>
      <c r="AB252" s="5">
        <f t="shared" ca="1" si="120"/>
        <v>529</v>
      </c>
      <c r="AC252" s="5">
        <f t="shared" ca="1" si="121"/>
        <v>615</v>
      </c>
      <c r="AD252" s="5">
        <f t="shared" ca="1" si="122"/>
        <v>497</v>
      </c>
      <c r="AE252" s="5">
        <f t="shared" ca="1" si="123"/>
        <v>623</v>
      </c>
      <c r="AF252" s="5">
        <f t="shared" ca="1" si="124"/>
        <v>585</v>
      </c>
      <c r="AG252" s="5">
        <f t="shared" ca="1" si="125"/>
        <v>611</v>
      </c>
      <c r="AH252" s="5">
        <f t="shared" ca="1" si="126"/>
        <v>595</v>
      </c>
      <c r="AI252" s="5">
        <f t="shared" ca="1" si="127"/>
        <v>580</v>
      </c>
      <c r="AJ252" s="5">
        <f t="shared" ca="1" si="128"/>
        <v>513</v>
      </c>
      <c r="AK252" s="5">
        <f t="shared" ca="1" si="129"/>
        <v>523</v>
      </c>
    </row>
    <row r="253" spans="1:37" x14ac:dyDescent="0.3">
      <c r="A253" s="35">
        <f>IF(Замеры!B250=0, " ", Замеры!B250)</f>
        <v>247</v>
      </c>
      <c r="B253" s="45" t="str">
        <f>Замеры!G250</f>
        <v xml:space="preserve">Группа от QF </v>
      </c>
      <c r="C253" s="45" t="str">
        <f>IF(Замеры!O250=0, " ", Замеры!O250)</f>
        <v xml:space="preserve"> </v>
      </c>
      <c r="D253" s="69" t="str">
        <f t="shared" si="130"/>
        <v xml:space="preserve"> </v>
      </c>
      <c r="E253" s="69" t="str">
        <f t="shared" si="131"/>
        <v xml:space="preserve"> </v>
      </c>
      <c r="F253" s="29" t="str">
        <f t="shared" si="106"/>
        <v>-</v>
      </c>
      <c r="G253" s="29" t="str">
        <f t="shared" si="107"/>
        <v>-</v>
      </c>
      <c r="H253" s="29" t="str">
        <f t="shared" si="108"/>
        <v>-</v>
      </c>
      <c r="I253" s="29" t="str">
        <f t="shared" si="109"/>
        <v>-</v>
      </c>
      <c r="J253" s="46" t="str">
        <f t="shared" si="110"/>
        <v>-</v>
      </c>
      <c r="K253" s="29" t="str">
        <f t="shared" si="111"/>
        <v>-</v>
      </c>
      <c r="L253" s="29" t="str">
        <f t="shared" si="112"/>
        <v>-</v>
      </c>
      <c r="M253" s="29" t="str">
        <f t="shared" si="113"/>
        <v>-</v>
      </c>
      <c r="N253" s="29" t="str">
        <f t="shared" si="114"/>
        <v>-</v>
      </c>
      <c r="O253" s="29" t="str">
        <f t="shared" si="115"/>
        <v>-</v>
      </c>
      <c r="P253" s="2">
        <f>Замеры!R250</f>
        <v>0</v>
      </c>
      <c r="S253" s="2">
        <f>Замеры!S250</f>
        <v>0</v>
      </c>
      <c r="T253" s="2" t="s">
        <v>72</v>
      </c>
      <c r="U253" s="2" t="b">
        <f t="shared" si="116"/>
        <v>0</v>
      </c>
      <c r="V253" s="2" t="b">
        <f t="shared" si="117"/>
        <v>0</v>
      </c>
      <c r="W253" s="2" t="b">
        <f t="shared" si="118"/>
        <v>0</v>
      </c>
      <c r="Y253" s="2">
        <f t="shared" ca="1" si="119"/>
        <v>45</v>
      </c>
      <c r="Z253" s="2">
        <f t="shared" ca="1" si="119"/>
        <v>29</v>
      </c>
      <c r="AA253" s="2">
        <f t="shared" ca="1" si="119"/>
        <v>39</v>
      </c>
      <c r="AB253" s="5">
        <f t="shared" ca="1" si="120"/>
        <v>525</v>
      </c>
      <c r="AC253" s="5">
        <f t="shared" ca="1" si="121"/>
        <v>405</v>
      </c>
      <c r="AD253" s="5">
        <f t="shared" ca="1" si="122"/>
        <v>462</v>
      </c>
      <c r="AE253" s="5">
        <f t="shared" ca="1" si="123"/>
        <v>400</v>
      </c>
      <c r="AF253" s="5">
        <f t="shared" ca="1" si="124"/>
        <v>475</v>
      </c>
      <c r="AG253" s="5">
        <f t="shared" ca="1" si="125"/>
        <v>425</v>
      </c>
      <c r="AH253" s="5">
        <f t="shared" ca="1" si="126"/>
        <v>503</v>
      </c>
      <c r="AI253" s="5">
        <f t="shared" ca="1" si="127"/>
        <v>416</v>
      </c>
      <c r="AJ253" s="5">
        <f t="shared" ca="1" si="128"/>
        <v>445</v>
      </c>
      <c r="AK253" s="5">
        <f t="shared" ca="1" si="129"/>
        <v>489</v>
      </c>
    </row>
    <row r="254" spans="1:37" x14ac:dyDescent="0.3">
      <c r="A254" s="35">
        <f>IF(Замеры!B251=0, " ", Замеры!B251)</f>
        <v>248</v>
      </c>
      <c r="B254" s="45" t="str">
        <f>Замеры!G251</f>
        <v xml:space="preserve">Группа от QF </v>
      </c>
      <c r="C254" s="45" t="str">
        <f>IF(Замеры!O251=0, " ", Замеры!O251)</f>
        <v xml:space="preserve"> </v>
      </c>
      <c r="D254" s="69" t="str">
        <f t="shared" si="130"/>
        <v xml:space="preserve"> </v>
      </c>
      <c r="E254" s="69" t="str">
        <f t="shared" si="131"/>
        <v xml:space="preserve"> </v>
      </c>
      <c r="F254" s="29" t="str">
        <f t="shared" si="106"/>
        <v>-</v>
      </c>
      <c r="G254" s="29" t="str">
        <f t="shared" si="107"/>
        <v>-</v>
      </c>
      <c r="H254" s="29" t="str">
        <f t="shared" si="108"/>
        <v>-</v>
      </c>
      <c r="I254" s="29" t="str">
        <f t="shared" si="109"/>
        <v>-</v>
      </c>
      <c r="J254" s="46" t="str">
        <f t="shared" si="110"/>
        <v>-</v>
      </c>
      <c r="K254" s="29" t="str">
        <f t="shared" si="111"/>
        <v>-</v>
      </c>
      <c r="L254" s="29" t="str">
        <f t="shared" si="112"/>
        <v>-</v>
      </c>
      <c r="M254" s="29" t="str">
        <f t="shared" si="113"/>
        <v>-</v>
      </c>
      <c r="N254" s="29" t="str">
        <f t="shared" si="114"/>
        <v>-</v>
      </c>
      <c r="O254" s="29" t="str">
        <f t="shared" si="115"/>
        <v>-</v>
      </c>
      <c r="P254" s="2">
        <f>Замеры!R251</f>
        <v>0</v>
      </c>
      <c r="S254" s="2">
        <f>Замеры!S251</f>
        <v>0</v>
      </c>
      <c r="T254" s="2" t="s">
        <v>72</v>
      </c>
      <c r="U254" s="2" t="b">
        <f t="shared" si="116"/>
        <v>0</v>
      </c>
      <c r="V254" s="2" t="b">
        <f t="shared" si="117"/>
        <v>0</v>
      </c>
      <c r="W254" s="2" t="b">
        <f t="shared" si="118"/>
        <v>0</v>
      </c>
      <c r="Y254" s="2">
        <f t="shared" ca="1" si="119"/>
        <v>32</v>
      </c>
      <c r="Z254" s="2">
        <f t="shared" ca="1" si="119"/>
        <v>31</v>
      </c>
      <c r="AA254" s="2">
        <f t="shared" ca="1" si="119"/>
        <v>45</v>
      </c>
      <c r="AB254" s="5">
        <f t="shared" ca="1" si="120"/>
        <v>570</v>
      </c>
      <c r="AC254" s="5">
        <f t="shared" ca="1" si="121"/>
        <v>474</v>
      </c>
      <c r="AD254" s="5">
        <f t="shared" ca="1" si="122"/>
        <v>511</v>
      </c>
      <c r="AE254" s="5">
        <f t="shared" ca="1" si="123"/>
        <v>599</v>
      </c>
      <c r="AF254" s="5">
        <f t="shared" ca="1" si="124"/>
        <v>565</v>
      </c>
      <c r="AG254" s="5">
        <f t="shared" ca="1" si="125"/>
        <v>456</v>
      </c>
      <c r="AH254" s="5">
        <f t="shared" ca="1" si="126"/>
        <v>543</v>
      </c>
      <c r="AI254" s="5">
        <f t="shared" ca="1" si="127"/>
        <v>468</v>
      </c>
      <c r="AJ254" s="5">
        <f t="shared" ca="1" si="128"/>
        <v>576</v>
      </c>
      <c r="AK254" s="5">
        <f t="shared" ca="1" si="129"/>
        <v>533</v>
      </c>
    </row>
    <row r="255" spans="1:37" x14ac:dyDescent="0.3">
      <c r="A255" s="35">
        <f>IF(Замеры!B252=0, " ", Замеры!B252)</f>
        <v>249</v>
      </c>
      <c r="B255" s="45" t="str">
        <f>Замеры!G252</f>
        <v xml:space="preserve">Группа от QF </v>
      </c>
      <c r="C255" s="45" t="str">
        <f>IF(Замеры!O252=0, " ", Замеры!O252)</f>
        <v xml:space="preserve"> </v>
      </c>
      <c r="D255" s="69" t="str">
        <f t="shared" si="130"/>
        <v xml:space="preserve"> </v>
      </c>
      <c r="E255" s="69" t="str">
        <f t="shared" si="131"/>
        <v xml:space="preserve"> </v>
      </c>
      <c r="F255" s="29" t="str">
        <f t="shared" si="106"/>
        <v>-</v>
      </c>
      <c r="G255" s="29" t="str">
        <f t="shared" si="107"/>
        <v>-</v>
      </c>
      <c r="H255" s="29" t="str">
        <f t="shared" si="108"/>
        <v>-</v>
      </c>
      <c r="I255" s="29" t="str">
        <f t="shared" si="109"/>
        <v>-</v>
      </c>
      <c r="J255" s="46" t="str">
        <f t="shared" si="110"/>
        <v>-</v>
      </c>
      <c r="K255" s="29" t="str">
        <f t="shared" si="111"/>
        <v>-</v>
      </c>
      <c r="L255" s="29" t="str">
        <f t="shared" si="112"/>
        <v>-</v>
      </c>
      <c r="M255" s="29" t="str">
        <f t="shared" si="113"/>
        <v>-</v>
      </c>
      <c r="N255" s="29" t="str">
        <f t="shared" si="114"/>
        <v>-</v>
      </c>
      <c r="O255" s="29" t="str">
        <f t="shared" si="115"/>
        <v>-</v>
      </c>
      <c r="P255" s="2">
        <f>Замеры!R252</f>
        <v>0</v>
      </c>
      <c r="S255" s="2">
        <f>Замеры!S252</f>
        <v>0</v>
      </c>
      <c r="T255" s="2" t="s">
        <v>72</v>
      </c>
      <c r="U255" s="2" t="b">
        <f t="shared" si="116"/>
        <v>0</v>
      </c>
      <c r="V255" s="2" t="b">
        <f t="shared" si="117"/>
        <v>0</v>
      </c>
      <c r="W255" s="2" t="b">
        <f t="shared" si="118"/>
        <v>0</v>
      </c>
      <c r="Y255" s="2">
        <f t="shared" ca="1" si="119"/>
        <v>24</v>
      </c>
      <c r="Z255" s="2">
        <f t="shared" ca="1" si="119"/>
        <v>31</v>
      </c>
      <c r="AA255" s="2">
        <f t="shared" ca="1" si="119"/>
        <v>25</v>
      </c>
      <c r="AB255" s="5">
        <f t="shared" ca="1" si="120"/>
        <v>390</v>
      </c>
      <c r="AC255" s="5">
        <f t="shared" ca="1" si="121"/>
        <v>352</v>
      </c>
      <c r="AD255" s="5">
        <f t="shared" ca="1" si="122"/>
        <v>303</v>
      </c>
      <c r="AE255" s="5">
        <f t="shared" ca="1" si="123"/>
        <v>333</v>
      </c>
      <c r="AF255" s="5">
        <f t="shared" ca="1" si="124"/>
        <v>283</v>
      </c>
      <c r="AG255" s="5">
        <f t="shared" ca="1" si="125"/>
        <v>361</v>
      </c>
      <c r="AH255" s="5">
        <f t="shared" ca="1" si="126"/>
        <v>325</v>
      </c>
      <c r="AI255" s="5">
        <f t="shared" ca="1" si="127"/>
        <v>356</v>
      </c>
      <c r="AJ255" s="5">
        <f t="shared" ca="1" si="128"/>
        <v>361</v>
      </c>
      <c r="AK255" s="5">
        <f t="shared" ca="1" si="129"/>
        <v>324</v>
      </c>
    </row>
    <row r="256" spans="1:37" x14ac:dyDescent="0.3">
      <c r="A256" s="35">
        <f>IF(Замеры!B253=0, " ", Замеры!B253)</f>
        <v>250</v>
      </c>
      <c r="B256" s="45" t="str">
        <f>Замеры!G253</f>
        <v xml:space="preserve">Группа от QF </v>
      </c>
      <c r="C256" s="45" t="str">
        <f>IF(Замеры!O253=0, " ", Замеры!O253)</f>
        <v xml:space="preserve"> </v>
      </c>
      <c r="D256" s="69" t="str">
        <f t="shared" si="130"/>
        <v xml:space="preserve"> </v>
      </c>
      <c r="E256" s="69" t="str">
        <f t="shared" si="131"/>
        <v xml:space="preserve"> </v>
      </c>
      <c r="F256" s="29" t="str">
        <f t="shared" si="106"/>
        <v>-</v>
      </c>
      <c r="G256" s="29" t="str">
        <f t="shared" si="107"/>
        <v>-</v>
      </c>
      <c r="H256" s="29" t="str">
        <f t="shared" si="108"/>
        <v>-</v>
      </c>
      <c r="I256" s="29" t="str">
        <f t="shared" si="109"/>
        <v>-</v>
      </c>
      <c r="J256" s="46" t="str">
        <f t="shared" si="110"/>
        <v>-</v>
      </c>
      <c r="K256" s="29" t="str">
        <f t="shared" si="111"/>
        <v>-</v>
      </c>
      <c r="L256" s="29" t="str">
        <f t="shared" si="112"/>
        <v>-</v>
      </c>
      <c r="M256" s="29" t="str">
        <f t="shared" si="113"/>
        <v>-</v>
      </c>
      <c r="N256" s="29" t="str">
        <f t="shared" si="114"/>
        <v>-</v>
      </c>
      <c r="O256" s="29" t="str">
        <f t="shared" si="115"/>
        <v>-</v>
      </c>
      <c r="P256" s="2">
        <f>Замеры!R253</f>
        <v>0</v>
      </c>
      <c r="S256" s="2">
        <f>Замеры!S253</f>
        <v>0</v>
      </c>
      <c r="T256" s="2" t="s">
        <v>72</v>
      </c>
      <c r="U256" s="2" t="b">
        <f t="shared" si="116"/>
        <v>0</v>
      </c>
      <c r="V256" s="2" t="b">
        <f t="shared" si="117"/>
        <v>0</v>
      </c>
      <c r="W256" s="2" t="b">
        <f t="shared" si="118"/>
        <v>0</v>
      </c>
      <c r="Y256" s="2">
        <f t="shared" ca="1" si="119"/>
        <v>34</v>
      </c>
      <c r="Z256" s="2">
        <f t="shared" ca="1" si="119"/>
        <v>40</v>
      </c>
      <c r="AA256" s="2">
        <f t="shared" ca="1" si="119"/>
        <v>34</v>
      </c>
      <c r="AB256" s="5">
        <f t="shared" ca="1" si="120"/>
        <v>410</v>
      </c>
      <c r="AC256" s="5">
        <f t="shared" ca="1" si="121"/>
        <v>474</v>
      </c>
      <c r="AD256" s="5">
        <f t="shared" ca="1" si="122"/>
        <v>413</v>
      </c>
      <c r="AE256" s="5">
        <f t="shared" ca="1" si="123"/>
        <v>406</v>
      </c>
      <c r="AF256" s="5">
        <f t="shared" ca="1" si="124"/>
        <v>475</v>
      </c>
      <c r="AG256" s="5">
        <f t="shared" ca="1" si="125"/>
        <v>476</v>
      </c>
      <c r="AH256" s="5">
        <f t="shared" ca="1" si="126"/>
        <v>418</v>
      </c>
      <c r="AI256" s="5">
        <f t="shared" ca="1" si="127"/>
        <v>444</v>
      </c>
      <c r="AJ256" s="5">
        <f t="shared" ca="1" si="128"/>
        <v>472</v>
      </c>
      <c r="AK256" s="5">
        <f t="shared" ca="1" si="129"/>
        <v>393</v>
      </c>
    </row>
    <row r="257" spans="1:37" x14ac:dyDescent="0.3">
      <c r="A257" s="35">
        <f>IF(Замеры!B254=0, " ", Замеры!B254)</f>
        <v>251</v>
      </c>
      <c r="B257" s="45" t="str">
        <f>Замеры!G254</f>
        <v xml:space="preserve">Группа от QF </v>
      </c>
      <c r="C257" s="45" t="str">
        <f>IF(Замеры!O254=0, " ", Замеры!O254)</f>
        <v xml:space="preserve"> </v>
      </c>
      <c r="D257" s="69" t="str">
        <f t="shared" si="130"/>
        <v xml:space="preserve"> </v>
      </c>
      <c r="E257" s="69" t="str">
        <f t="shared" si="131"/>
        <v xml:space="preserve"> </v>
      </c>
      <c r="F257" s="29" t="str">
        <f t="shared" si="106"/>
        <v>-</v>
      </c>
      <c r="G257" s="29" t="str">
        <f t="shared" si="107"/>
        <v>-</v>
      </c>
      <c r="H257" s="29" t="str">
        <f t="shared" si="108"/>
        <v>-</v>
      </c>
      <c r="I257" s="29" t="str">
        <f t="shared" si="109"/>
        <v>-</v>
      </c>
      <c r="J257" s="46" t="str">
        <f t="shared" si="110"/>
        <v>-</v>
      </c>
      <c r="K257" s="29" t="str">
        <f t="shared" si="111"/>
        <v>-</v>
      </c>
      <c r="L257" s="29" t="str">
        <f t="shared" si="112"/>
        <v>-</v>
      </c>
      <c r="M257" s="29" t="str">
        <f t="shared" si="113"/>
        <v>-</v>
      </c>
      <c r="N257" s="29" t="str">
        <f t="shared" si="114"/>
        <v>-</v>
      </c>
      <c r="O257" s="29" t="str">
        <f t="shared" si="115"/>
        <v>-</v>
      </c>
      <c r="P257" s="2">
        <f>Замеры!R254</f>
        <v>0</v>
      </c>
      <c r="S257" s="2">
        <f>Замеры!S254</f>
        <v>0</v>
      </c>
      <c r="T257" s="2" t="s">
        <v>72</v>
      </c>
      <c r="U257" s="2" t="b">
        <f t="shared" si="116"/>
        <v>0</v>
      </c>
      <c r="V257" s="2" t="b">
        <f t="shared" si="117"/>
        <v>0</v>
      </c>
      <c r="W257" s="2" t="b">
        <f t="shared" si="118"/>
        <v>0</v>
      </c>
      <c r="Y257" s="2">
        <f t="shared" ca="1" si="119"/>
        <v>31</v>
      </c>
      <c r="Z257" s="2">
        <f t="shared" ca="1" si="119"/>
        <v>48</v>
      </c>
      <c r="AA257" s="2">
        <f t="shared" ca="1" si="119"/>
        <v>41</v>
      </c>
      <c r="AB257" s="5">
        <f t="shared" ca="1" si="120"/>
        <v>519</v>
      </c>
      <c r="AC257" s="5">
        <f t="shared" ca="1" si="121"/>
        <v>484</v>
      </c>
      <c r="AD257" s="5">
        <f t="shared" ca="1" si="122"/>
        <v>522</v>
      </c>
      <c r="AE257" s="5">
        <f t="shared" ca="1" si="123"/>
        <v>553</v>
      </c>
      <c r="AF257" s="5">
        <f t="shared" ca="1" si="124"/>
        <v>533</v>
      </c>
      <c r="AG257" s="5">
        <f t="shared" ca="1" si="125"/>
        <v>437</v>
      </c>
      <c r="AH257" s="5">
        <f t="shared" ca="1" si="126"/>
        <v>540</v>
      </c>
      <c r="AI257" s="5">
        <f t="shared" ca="1" si="127"/>
        <v>503</v>
      </c>
      <c r="AJ257" s="5">
        <f t="shared" ca="1" si="128"/>
        <v>480</v>
      </c>
      <c r="AK257" s="5">
        <f t="shared" ca="1" si="129"/>
        <v>445</v>
      </c>
    </row>
    <row r="258" spans="1:37" x14ac:dyDescent="0.3">
      <c r="A258" s="35">
        <f>IF(Замеры!B255=0, " ", Замеры!B255)</f>
        <v>252</v>
      </c>
      <c r="B258" s="45" t="str">
        <f>Замеры!G255</f>
        <v xml:space="preserve">Группа от QF </v>
      </c>
      <c r="C258" s="45" t="str">
        <f>IF(Замеры!O255=0, " ", Замеры!O255)</f>
        <v xml:space="preserve"> </v>
      </c>
      <c r="D258" s="69" t="str">
        <f t="shared" si="130"/>
        <v xml:space="preserve"> </v>
      </c>
      <c r="E258" s="69" t="str">
        <f t="shared" si="131"/>
        <v xml:space="preserve"> </v>
      </c>
      <c r="F258" s="29" t="str">
        <f t="shared" si="106"/>
        <v>-</v>
      </c>
      <c r="G258" s="29" t="str">
        <f t="shared" si="107"/>
        <v>-</v>
      </c>
      <c r="H258" s="29" t="str">
        <f t="shared" si="108"/>
        <v>-</v>
      </c>
      <c r="I258" s="29" t="str">
        <f t="shared" si="109"/>
        <v>-</v>
      </c>
      <c r="J258" s="46" t="str">
        <f t="shared" si="110"/>
        <v>-</v>
      </c>
      <c r="K258" s="29" t="str">
        <f t="shared" si="111"/>
        <v>-</v>
      </c>
      <c r="L258" s="29" t="str">
        <f t="shared" si="112"/>
        <v>-</v>
      </c>
      <c r="M258" s="29" t="str">
        <f t="shared" si="113"/>
        <v>-</v>
      </c>
      <c r="N258" s="29" t="str">
        <f t="shared" si="114"/>
        <v>-</v>
      </c>
      <c r="O258" s="29" t="str">
        <f t="shared" si="115"/>
        <v>-</v>
      </c>
      <c r="P258" s="2">
        <f>Замеры!R255</f>
        <v>0</v>
      </c>
      <c r="S258" s="2">
        <f>Замеры!S255</f>
        <v>0</v>
      </c>
      <c r="T258" s="2" t="s">
        <v>72</v>
      </c>
      <c r="U258" s="2" t="b">
        <f t="shared" si="116"/>
        <v>0</v>
      </c>
      <c r="V258" s="2" t="b">
        <f t="shared" si="117"/>
        <v>0</v>
      </c>
      <c r="W258" s="2" t="b">
        <f t="shared" si="118"/>
        <v>0</v>
      </c>
      <c r="Y258" s="2">
        <f t="shared" ca="1" si="119"/>
        <v>34</v>
      </c>
      <c r="Z258" s="2">
        <f t="shared" ca="1" si="119"/>
        <v>43</v>
      </c>
      <c r="AA258" s="2">
        <f t="shared" ca="1" si="119"/>
        <v>41</v>
      </c>
      <c r="AB258" s="5">
        <f t="shared" ca="1" si="120"/>
        <v>441</v>
      </c>
      <c r="AC258" s="5">
        <f t="shared" ca="1" si="121"/>
        <v>431</v>
      </c>
      <c r="AD258" s="5">
        <f t="shared" ca="1" si="122"/>
        <v>548</v>
      </c>
      <c r="AE258" s="5">
        <f t="shared" ca="1" si="123"/>
        <v>494</v>
      </c>
      <c r="AF258" s="5">
        <f t="shared" ca="1" si="124"/>
        <v>474</v>
      </c>
      <c r="AG258" s="5">
        <f t="shared" ca="1" si="125"/>
        <v>416</v>
      </c>
      <c r="AH258" s="5">
        <f t="shared" ca="1" si="126"/>
        <v>505</v>
      </c>
      <c r="AI258" s="5">
        <f t="shared" ca="1" si="127"/>
        <v>431</v>
      </c>
      <c r="AJ258" s="5">
        <f t="shared" ca="1" si="128"/>
        <v>435</v>
      </c>
      <c r="AK258" s="5">
        <f t="shared" ca="1" si="129"/>
        <v>546</v>
      </c>
    </row>
    <row r="259" spans="1:37" x14ac:dyDescent="0.3">
      <c r="A259" s="35">
        <f>IF(Замеры!B256=0, " ", Замеры!B256)</f>
        <v>253</v>
      </c>
      <c r="B259" s="45" t="str">
        <f>Замеры!G256</f>
        <v xml:space="preserve">Группа от QF </v>
      </c>
      <c r="C259" s="45" t="str">
        <f>IF(Замеры!O256=0, " ", Замеры!O256)</f>
        <v xml:space="preserve"> </v>
      </c>
      <c r="D259" s="69" t="str">
        <f t="shared" si="130"/>
        <v xml:space="preserve"> </v>
      </c>
      <c r="E259" s="69" t="str">
        <f t="shared" si="131"/>
        <v xml:space="preserve"> </v>
      </c>
      <c r="F259" s="29" t="str">
        <f t="shared" si="106"/>
        <v>-</v>
      </c>
      <c r="G259" s="29" t="str">
        <f t="shared" si="107"/>
        <v>-</v>
      </c>
      <c r="H259" s="29" t="str">
        <f t="shared" si="108"/>
        <v>-</v>
      </c>
      <c r="I259" s="29" t="str">
        <f t="shared" si="109"/>
        <v>-</v>
      </c>
      <c r="J259" s="46" t="str">
        <f t="shared" si="110"/>
        <v>-</v>
      </c>
      <c r="K259" s="29" t="str">
        <f t="shared" si="111"/>
        <v>-</v>
      </c>
      <c r="L259" s="29" t="str">
        <f t="shared" si="112"/>
        <v>-</v>
      </c>
      <c r="M259" s="29" t="str">
        <f t="shared" si="113"/>
        <v>-</v>
      </c>
      <c r="N259" s="29" t="str">
        <f t="shared" si="114"/>
        <v>-</v>
      </c>
      <c r="O259" s="29" t="str">
        <f t="shared" si="115"/>
        <v>-</v>
      </c>
      <c r="P259" s="2">
        <f>Замеры!R256</f>
        <v>0</v>
      </c>
      <c r="S259" s="2">
        <f>Замеры!S256</f>
        <v>0</v>
      </c>
      <c r="T259" s="2" t="s">
        <v>72</v>
      </c>
      <c r="U259" s="2" t="b">
        <f t="shared" si="116"/>
        <v>0</v>
      </c>
      <c r="V259" s="2" t="b">
        <f t="shared" si="117"/>
        <v>0</v>
      </c>
      <c r="W259" s="2" t="b">
        <f t="shared" si="118"/>
        <v>0</v>
      </c>
      <c r="Y259" s="2">
        <f t="shared" ca="1" si="119"/>
        <v>36</v>
      </c>
      <c r="Z259" s="2">
        <f t="shared" ca="1" si="119"/>
        <v>30</v>
      </c>
      <c r="AA259" s="2">
        <f t="shared" ca="1" si="119"/>
        <v>20</v>
      </c>
      <c r="AB259" s="5">
        <f t="shared" ca="1" si="120"/>
        <v>273</v>
      </c>
      <c r="AC259" s="5">
        <f t="shared" ca="1" si="121"/>
        <v>333</v>
      </c>
      <c r="AD259" s="5">
        <f t="shared" ca="1" si="122"/>
        <v>223</v>
      </c>
      <c r="AE259" s="5">
        <f t="shared" ca="1" si="123"/>
        <v>268</v>
      </c>
      <c r="AF259" s="5">
        <f t="shared" ca="1" si="124"/>
        <v>336</v>
      </c>
      <c r="AG259" s="5">
        <f t="shared" ca="1" si="125"/>
        <v>260</v>
      </c>
      <c r="AH259" s="5">
        <f t="shared" ca="1" si="126"/>
        <v>231</v>
      </c>
      <c r="AI259" s="5">
        <f t="shared" ca="1" si="127"/>
        <v>230</v>
      </c>
      <c r="AJ259" s="5">
        <f t="shared" ca="1" si="128"/>
        <v>235</v>
      </c>
      <c r="AK259" s="5">
        <f t="shared" ca="1" si="129"/>
        <v>308</v>
      </c>
    </row>
    <row r="260" spans="1:37" x14ac:dyDescent="0.3">
      <c r="A260" s="35">
        <f>IF(Замеры!B257=0, " ", Замеры!B257)</f>
        <v>254</v>
      </c>
      <c r="B260" s="45" t="str">
        <f>Замеры!G257</f>
        <v xml:space="preserve">Группа от QF </v>
      </c>
      <c r="C260" s="45" t="str">
        <f>IF(Замеры!O257=0, " ", Замеры!O257)</f>
        <v xml:space="preserve"> </v>
      </c>
      <c r="D260" s="69" t="str">
        <f t="shared" si="130"/>
        <v xml:space="preserve"> </v>
      </c>
      <c r="E260" s="69" t="str">
        <f t="shared" si="131"/>
        <v xml:space="preserve"> </v>
      </c>
      <c r="F260" s="29" t="str">
        <f t="shared" si="106"/>
        <v>-</v>
      </c>
      <c r="G260" s="29" t="str">
        <f t="shared" si="107"/>
        <v>-</v>
      </c>
      <c r="H260" s="29" t="str">
        <f t="shared" si="108"/>
        <v>-</v>
      </c>
      <c r="I260" s="29" t="str">
        <f t="shared" si="109"/>
        <v>-</v>
      </c>
      <c r="J260" s="46" t="str">
        <f t="shared" si="110"/>
        <v>-</v>
      </c>
      <c r="K260" s="29" t="str">
        <f t="shared" si="111"/>
        <v>-</v>
      </c>
      <c r="L260" s="29" t="str">
        <f t="shared" si="112"/>
        <v>-</v>
      </c>
      <c r="M260" s="29" t="str">
        <f t="shared" si="113"/>
        <v>-</v>
      </c>
      <c r="N260" s="29" t="str">
        <f t="shared" si="114"/>
        <v>-</v>
      </c>
      <c r="O260" s="29" t="str">
        <f t="shared" si="115"/>
        <v>-</v>
      </c>
      <c r="P260" s="2">
        <f>Замеры!R257</f>
        <v>0</v>
      </c>
      <c r="S260" s="2">
        <f>Замеры!S257</f>
        <v>0</v>
      </c>
      <c r="T260" s="2" t="s">
        <v>72</v>
      </c>
      <c r="U260" s="2" t="b">
        <f t="shared" si="116"/>
        <v>0</v>
      </c>
      <c r="V260" s="2" t="b">
        <f t="shared" si="117"/>
        <v>0</v>
      </c>
      <c r="W260" s="2" t="b">
        <f t="shared" si="118"/>
        <v>0</v>
      </c>
      <c r="Y260" s="2">
        <f t="shared" ca="1" si="119"/>
        <v>35</v>
      </c>
      <c r="Z260" s="2">
        <f t="shared" ca="1" si="119"/>
        <v>47</v>
      </c>
      <c r="AA260" s="2">
        <f t="shared" ca="1" si="119"/>
        <v>37</v>
      </c>
      <c r="AB260" s="5">
        <f t="shared" ca="1" si="120"/>
        <v>406</v>
      </c>
      <c r="AC260" s="5">
        <f t="shared" ca="1" si="121"/>
        <v>424</v>
      </c>
      <c r="AD260" s="5">
        <f t="shared" ca="1" si="122"/>
        <v>380</v>
      </c>
      <c r="AE260" s="5">
        <f t="shared" ca="1" si="123"/>
        <v>412</v>
      </c>
      <c r="AF260" s="5">
        <f t="shared" ca="1" si="124"/>
        <v>456</v>
      </c>
      <c r="AG260" s="5">
        <f t="shared" ca="1" si="125"/>
        <v>455</v>
      </c>
      <c r="AH260" s="5">
        <f t="shared" ca="1" si="126"/>
        <v>492</v>
      </c>
      <c r="AI260" s="5">
        <f t="shared" ca="1" si="127"/>
        <v>451</v>
      </c>
      <c r="AJ260" s="5">
        <f t="shared" ca="1" si="128"/>
        <v>394</v>
      </c>
      <c r="AK260" s="5">
        <f t="shared" ca="1" si="129"/>
        <v>445</v>
      </c>
    </row>
    <row r="261" spans="1:37" x14ac:dyDescent="0.3">
      <c r="A261" s="35">
        <f>IF(Замеры!B258=0, " ", Замеры!B258)</f>
        <v>255</v>
      </c>
      <c r="B261" s="45" t="str">
        <f>Замеры!G258</f>
        <v xml:space="preserve">Группа от QF </v>
      </c>
      <c r="C261" s="45" t="str">
        <f>IF(Замеры!O258=0, " ", Замеры!O258)</f>
        <v xml:space="preserve"> </v>
      </c>
      <c r="D261" s="69" t="str">
        <f t="shared" si="130"/>
        <v xml:space="preserve"> </v>
      </c>
      <c r="E261" s="69" t="str">
        <f t="shared" si="131"/>
        <v xml:space="preserve"> </v>
      </c>
      <c r="F261" s="29" t="str">
        <f t="shared" si="106"/>
        <v>-</v>
      </c>
      <c r="G261" s="29" t="str">
        <f t="shared" si="107"/>
        <v>-</v>
      </c>
      <c r="H261" s="29" t="str">
        <f t="shared" si="108"/>
        <v>-</v>
      </c>
      <c r="I261" s="29" t="str">
        <f t="shared" si="109"/>
        <v>-</v>
      </c>
      <c r="J261" s="46" t="str">
        <f t="shared" si="110"/>
        <v>-</v>
      </c>
      <c r="K261" s="29" t="str">
        <f t="shared" si="111"/>
        <v>-</v>
      </c>
      <c r="L261" s="29" t="str">
        <f t="shared" si="112"/>
        <v>-</v>
      </c>
      <c r="M261" s="29" t="str">
        <f t="shared" si="113"/>
        <v>-</v>
      </c>
      <c r="N261" s="29" t="str">
        <f t="shared" si="114"/>
        <v>-</v>
      </c>
      <c r="O261" s="29" t="str">
        <f t="shared" si="115"/>
        <v>-</v>
      </c>
      <c r="P261" s="2">
        <f>Замеры!R258</f>
        <v>0</v>
      </c>
      <c r="S261" s="2">
        <f>Замеры!S258</f>
        <v>0</v>
      </c>
      <c r="T261" s="2" t="s">
        <v>72</v>
      </c>
      <c r="U261" s="2" t="b">
        <f t="shared" si="116"/>
        <v>0</v>
      </c>
      <c r="V261" s="2" t="b">
        <f t="shared" si="117"/>
        <v>0</v>
      </c>
      <c r="W261" s="2" t="b">
        <f t="shared" si="118"/>
        <v>0</v>
      </c>
      <c r="Y261" s="2">
        <f t="shared" ca="1" si="119"/>
        <v>44</v>
      </c>
      <c r="Z261" s="2">
        <f t="shared" ca="1" si="119"/>
        <v>40</v>
      </c>
      <c r="AA261" s="2">
        <f t="shared" ca="1" si="119"/>
        <v>38</v>
      </c>
      <c r="AB261" s="5">
        <f t="shared" ca="1" si="120"/>
        <v>418</v>
      </c>
      <c r="AC261" s="5">
        <f t="shared" ca="1" si="121"/>
        <v>453</v>
      </c>
      <c r="AD261" s="5">
        <f t="shared" ca="1" si="122"/>
        <v>512</v>
      </c>
      <c r="AE261" s="5">
        <f t="shared" ca="1" si="123"/>
        <v>473</v>
      </c>
      <c r="AF261" s="5">
        <f t="shared" ca="1" si="124"/>
        <v>420</v>
      </c>
      <c r="AG261" s="5">
        <f t="shared" ca="1" si="125"/>
        <v>409</v>
      </c>
      <c r="AH261" s="5">
        <f t="shared" ca="1" si="126"/>
        <v>390</v>
      </c>
      <c r="AI261" s="5">
        <f t="shared" ca="1" si="127"/>
        <v>434</v>
      </c>
      <c r="AJ261" s="5">
        <f t="shared" ca="1" si="128"/>
        <v>510</v>
      </c>
      <c r="AK261" s="5">
        <f t="shared" ca="1" si="129"/>
        <v>513</v>
      </c>
    </row>
    <row r="262" spans="1:37" x14ac:dyDescent="0.3">
      <c r="A262" s="35">
        <f>IF(Замеры!B259=0, " ", Замеры!B259)</f>
        <v>256</v>
      </c>
      <c r="B262" s="45" t="str">
        <f>Замеры!G259</f>
        <v xml:space="preserve">Группа от QF </v>
      </c>
      <c r="C262" s="45" t="str">
        <f>IF(Замеры!O259=0, " ", Замеры!O259)</f>
        <v xml:space="preserve"> </v>
      </c>
      <c r="D262" s="69" t="str">
        <f t="shared" si="130"/>
        <v xml:space="preserve"> </v>
      </c>
      <c r="E262" s="69" t="str">
        <f t="shared" si="131"/>
        <v xml:space="preserve"> </v>
      </c>
      <c r="F262" s="29" t="str">
        <f t="shared" si="106"/>
        <v>-</v>
      </c>
      <c r="G262" s="29" t="str">
        <f t="shared" si="107"/>
        <v>-</v>
      </c>
      <c r="H262" s="29" t="str">
        <f t="shared" si="108"/>
        <v>-</v>
      </c>
      <c r="I262" s="29" t="str">
        <f t="shared" si="109"/>
        <v>-</v>
      </c>
      <c r="J262" s="46" t="str">
        <f t="shared" si="110"/>
        <v>-</v>
      </c>
      <c r="K262" s="29" t="str">
        <f t="shared" si="111"/>
        <v>-</v>
      </c>
      <c r="L262" s="29" t="str">
        <f t="shared" si="112"/>
        <v>-</v>
      </c>
      <c r="M262" s="29" t="str">
        <f t="shared" si="113"/>
        <v>-</v>
      </c>
      <c r="N262" s="29" t="str">
        <f t="shared" si="114"/>
        <v>-</v>
      </c>
      <c r="O262" s="29" t="str">
        <f t="shared" si="115"/>
        <v>-</v>
      </c>
      <c r="P262" s="2">
        <f>Замеры!R259</f>
        <v>0</v>
      </c>
      <c r="S262" s="2">
        <f>Замеры!S259</f>
        <v>0</v>
      </c>
      <c r="T262" s="2" t="s">
        <v>72</v>
      </c>
      <c r="U262" s="2" t="b">
        <f t="shared" si="116"/>
        <v>0</v>
      </c>
      <c r="V262" s="2" t="b">
        <f t="shared" si="117"/>
        <v>0</v>
      </c>
      <c r="W262" s="2" t="b">
        <f t="shared" si="118"/>
        <v>0</v>
      </c>
      <c r="Y262" s="2">
        <f t="shared" ca="1" si="119"/>
        <v>38</v>
      </c>
      <c r="Z262" s="2">
        <f t="shared" ca="1" si="119"/>
        <v>48</v>
      </c>
      <c r="AA262" s="2">
        <f t="shared" ca="1" si="119"/>
        <v>38</v>
      </c>
      <c r="AB262" s="5">
        <f t="shared" ca="1" si="120"/>
        <v>451</v>
      </c>
      <c r="AC262" s="5">
        <f t="shared" ca="1" si="121"/>
        <v>400</v>
      </c>
      <c r="AD262" s="5">
        <f t="shared" ca="1" si="122"/>
        <v>399</v>
      </c>
      <c r="AE262" s="5">
        <f t="shared" ca="1" si="123"/>
        <v>524</v>
      </c>
      <c r="AF262" s="5">
        <f t="shared" ca="1" si="124"/>
        <v>408</v>
      </c>
      <c r="AG262" s="5">
        <f t="shared" ca="1" si="125"/>
        <v>499</v>
      </c>
      <c r="AH262" s="5">
        <f t="shared" ca="1" si="126"/>
        <v>421</v>
      </c>
      <c r="AI262" s="5">
        <f t="shared" ca="1" si="127"/>
        <v>462</v>
      </c>
      <c r="AJ262" s="5">
        <f t="shared" ca="1" si="128"/>
        <v>438</v>
      </c>
      <c r="AK262" s="5">
        <f t="shared" ca="1" si="129"/>
        <v>500</v>
      </c>
    </row>
    <row r="263" spans="1:37" x14ac:dyDescent="0.3">
      <c r="A263" s="35">
        <f>IF(Замеры!B260=0, " ", Замеры!B260)</f>
        <v>257</v>
      </c>
      <c r="B263" s="45" t="str">
        <f>Замеры!G260</f>
        <v xml:space="preserve">Группа от QF </v>
      </c>
      <c r="C263" s="45" t="str">
        <f>IF(Замеры!O260=0, " ", Замеры!O260)</f>
        <v xml:space="preserve"> </v>
      </c>
      <c r="D263" s="69" t="str">
        <f t="shared" si="130"/>
        <v xml:space="preserve"> </v>
      </c>
      <c r="E263" s="69" t="str">
        <f t="shared" si="131"/>
        <v xml:space="preserve"> </v>
      </c>
      <c r="F263" s="29" t="str">
        <f t="shared" ref="F263:F326" si="132">IF(OR(P263=$S$5,P263=$P$5),AB263,"-")</f>
        <v>-</v>
      </c>
      <c r="G263" s="29" t="str">
        <f t="shared" ref="G263:G326" si="133">IF(OR(P263=$S$5,P263=$Q$5),AC263,"-")</f>
        <v>-</v>
      </c>
      <c r="H263" s="29" t="str">
        <f t="shared" ref="H263:H326" si="134">IF(OR(P263=$S$5,P263=$R$5),AD263,"-")</f>
        <v>-</v>
      </c>
      <c r="I263" s="29" t="str">
        <f t="shared" ref="I263:I326" si="135">IF(OR(P263=$P$4,P263=$R$5,P263=$S$5,P263=$P$5),AE263,"-")</f>
        <v>-</v>
      </c>
      <c r="J263" s="46" t="str">
        <f t="shared" ref="J263:J326" si="136">IF(OR(P263=$P$5,P263=$Q$5,P263=$S$5,P263=$Q$4),AF263,"-")</f>
        <v>-</v>
      </c>
      <c r="K263" s="29" t="str">
        <f t="shared" ref="K263:K326" si="137">IF(OR(P263=$R$5,P263=$Q$5,P263=$R$4,P263=$S$5),AG263,"-")</f>
        <v>-</v>
      </c>
      <c r="L263" s="29" t="str">
        <f t="shared" ref="L263:L326" si="138">IF(I263=$T$4,T262,IF(S263=$S$4,AH263,IF(S263=$U$4,"-")))</f>
        <v>-</v>
      </c>
      <c r="M263" s="29" t="str">
        <f t="shared" ref="M263:M326" si="139">IF(J263=$T$4,T262,IF(S263=$S$4,AI263,IF(S263=$U$4,"-")))</f>
        <v>-</v>
      </c>
      <c r="N263" s="29" t="str">
        <f t="shared" ref="N263:N326" si="140">IF(K263=$T$4,T262,IF(S263=$S$4,AJ263,IF(S263=$U$4,"-")))</f>
        <v>-</v>
      </c>
      <c r="O263" s="29" t="str">
        <f t="shared" ref="O263:O326" si="141">IF(S263=$S$4,AK263,"-")</f>
        <v>-</v>
      </c>
      <c r="P263" s="2">
        <f>Замеры!R260</f>
        <v>0</v>
      </c>
      <c r="S263" s="2">
        <f>Замеры!S260</f>
        <v>0</v>
      </c>
      <c r="T263" s="2" t="s">
        <v>72</v>
      </c>
      <c r="U263" s="2" t="b">
        <f t="shared" ref="U263:U326" si="142">OR(P263=$S$5,P263=$P$5,P263=$R$5,P263=$P$4)</f>
        <v>0</v>
      </c>
      <c r="V263" s="2" t="b">
        <f t="shared" ref="V263:V326" si="143">OR(P263=$S$5,P263=$P$5,P263=$Q$5,P263=$Q$4)</f>
        <v>0</v>
      </c>
      <c r="W263" s="2" t="b">
        <f t="shared" ref="W263:W326" si="144">OR(P263=$Q$5,P263=$S$5,P263=$R$5,P263=$R$4)</f>
        <v>0</v>
      </c>
      <c r="Y263" s="2">
        <f t="shared" ref="Y263:AA326" ca="1" si="145">RANDBETWEEN($T$2,$T$3)</f>
        <v>25</v>
      </c>
      <c r="Z263" s="2">
        <f t="shared" ca="1" si="145"/>
        <v>40</v>
      </c>
      <c r="AA263" s="2">
        <f t="shared" ca="1" si="145"/>
        <v>27</v>
      </c>
      <c r="AB263" s="5">
        <f t="shared" ref="AB263:AB326" ca="1" si="146">RANDBETWEEN(AA263*10+5,AA263*10+150)</f>
        <v>414</v>
      </c>
      <c r="AC263" s="5">
        <f t="shared" ref="AC263:AC326" ca="1" si="147">RANDBETWEEN(AA263*10+5,AA263*10+150)</f>
        <v>296</v>
      </c>
      <c r="AD263" s="5">
        <f t="shared" ref="AD263:AD326" ca="1" si="148">RANDBETWEEN(AA263*10+5,AA263*10+150)</f>
        <v>383</v>
      </c>
      <c r="AE263" s="5">
        <f t="shared" ref="AE263:AE326" ca="1" si="149">RANDBETWEEN(AA263*10+5,AA263*10+150)</f>
        <v>337</v>
      </c>
      <c r="AF263" s="5">
        <f t="shared" ref="AF263:AF326" ca="1" si="150">RANDBETWEEN(AA263*10+5,AA263*10+150)</f>
        <v>304</v>
      </c>
      <c r="AG263" s="5">
        <f t="shared" ref="AG263:AG326" ca="1" si="151">RANDBETWEEN(AA263*10+5,AA263*10+150)</f>
        <v>298</v>
      </c>
      <c r="AH263" s="5">
        <f t="shared" ref="AH263:AH326" ca="1" si="152">RANDBETWEEN(AA263*10+5,AA263*10+150)</f>
        <v>399</v>
      </c>
      <c r="AI263" s="5">
        <f t="shared" ref="AI263:AI326" ca="1" si="153">RANDBETWEEN(AA263*10+5,AA263*10+150)</f>
        <v>350</v>
      </c>
      <c r="AJ263" s="5">
        <f t="shared" ref="AJ263:AJ326" ca="1" si="154">RANDBETWEEN(AA263*10+5,AA263*10+150)</f>
        <v>393</v>
      </c>
      <c r="AK263" s="5">
        <f t="shared" ref="AK263:AK326" ca="1" si="155">RANDBETWEEN(AA263*10+5,AA263*10+150)</f>
        <v>306</v>
      </c>
    </row>
    <row r="264" spans="1:37" x14ac:dyDescent="0.3">
      <c r="A264" s="35">
        <f>IF(Замеры!B261=0, " ", Замеры!B261)</f>
        <v>258</v>
      </c>
      <c r="B264" s="45" t="str">
        <f>Замеры!G261</f>
        <v xml:space="preserve">Группа от QF </v>
      </c>
      <c r="C264" s="45" t="str">
        <f>IF(Замеры!O261=0, " ", Замеры!O261)</f>
        <v xml:space="preserve"> </v>
      </c>
      <c r="D264" s="69" t="str">
        <f t="shared" si="130"/>
        <v xml:space="preserve"> </v>
      </c>
      <c r="E264" s="69" t="str">
        <f t="shared" si="131"/>
        <v xml:space="preserve"> </v>
      </c>
      <c r="F264" s="29" t="str">
        <f t="shared" si="132"/>
        <v>-</v>
      </c>
      <c r="G264" s="29" t="str">
        <f t="shared" si="133"/>
        <v>-</v>
      </c>
      <c r="H264" s="29" t="str">
        <f t="shared" si="134"/>
        <v>-</v>
      </c>
      <c r="I264" s="29" t="str">
        <f t="shared" si="135"/>
        <v>-</v>
      </c>
      <c r="J264" s="46" t="str">
        <f t="shared" si="136"/>
        <v>-</v>
      </c>
      <c r="K264" s="29" t="str">
        <f t="shared" si="137"/>
        <v>-</v>
      </c>
      <c r="L264" s="29" t="str">
        <f t="shared" si="138"/>
        <v>-</v>
      </c>
      <c r="M264" s="29" t="str">
        <f t="shared" si="139"/>
        <v>-</v>
      </c>
      <c r="N264" s="29" t="str">
        <f t="shared" si="140"/>
        <v>-</v>
      </c>
      <c r="O264" s="29" t="str">
        <f t="shared" si="141"/>
        <v>-</v>
      </c>
      <c r="P264" s="2">
        <f>Замеры!R261</f>
        <v>0</v>
      </c>
      <c r="S264" s="2">
        <f>Замеры!S261</f>
        <v>0</v>
      </c>
      <c r="T264" s="2" t="s">
        <v>72</v>
      </c>
      <c r="U264" s="2" t="b">
        <f t="shared" si="142"/>
        <v>0</v>
      </c>
      <c r="V264" s="2" t="b">
        <f t="shared" si="143"/>
        <v>0</v>
      </c>
      <c r="W264" s="2" t="b">
        <f t="shared" si="144"/>
        <v>0</v>
      </c>
      <c r="Y264" s="2">
        <f t="shared" ca="1" si="145"/>
        <v>42</v>
      </c>
      <c r="Z264" s="2">
        <f t="shared" ca="1" si="145"/>
        <v>46</v>
      </c>
      <c r="AA264" s="2">
        <f t="shared" ca="1" si="145"/>
        <v>48</v>
      </c>
      <c r="AB264" s="5">
        <f t="shared" ca="1" si="146"/>
        <v>619</v>
      </c>
      <c r="AC264" s="5">
        <f t="shared" ca="1" si="147"/>
        <v>556</v>
      </c>
      <c r="AD264" s="5">
        <f t="shared" ca="1" si="148"/>
        <v>617</v>
      </c>
      <c r="AE264" s="5">
        <f t="shared" ca="1" si="149"/>
        <v>539</v>
      </c>
      <c r="AF264" s="5">
        <f t="shared" ca="1" si="150"/>
        <v>564</v>
      </c>
      <c r="AG264" s="5">
        <f t="shared" ca="1" si="151"/>
        <v>542</v>
      </c>
      <c r="AH264" s="5">
        <f t="shared" ca="1" si="152"/>
        <v>517</v>
      </c>
      <c r="AI264" s="5">
        <f t="shared" ca="1" si="153"/>
        <v>599</v>
      </c>
      <c r="AJ264" s="5">
        <f t="shared" ca="1" si="154"/>
        <v>489</v>
      </c>
      <c r="AK264" s="5">
        <f t="shared" ca="1" si="155"/>
        <v>508</v>
      </c>
    </row>
    <row r="265" spans="1:37" x14ac:dyDescent="0.3">
      <c r="A265" s="35">
        <f>IF(Замеры!B262=0, " ", Замеры!B262)</f>
        <v>259</v>
      </c>
      <c r="B265" s="45" t="str">
        <f>Замеры!G262</f>
        <v xml:space="preserve">Группа от QF </v>
      </c>
      <c r="C265" s="45" t="str">
        <f>IF(Замеры!O262=0, " ", Замеры!O262)</f>
        <v xml:space="preserve"> </v>
      </c>
      <c r="D265" s="69" t="str">
        <f t="shared" si="130"/>
        <v xml:space="preserve"> </v>
      </c>
      <c r="E265" s="69" t="str">
        <f t="shared" si="131"/>
        <v xml:space="preserve"> </v>
      </c>
      <c r="F265" s="29" t="str">
        <f t="shared" si="132"/>
        <v>-</v>
      </c>
      <c r="G265" s="29" t="str">
        <f t="shared" si="133"/>
        <v>-</v>
      </c>
      <c r="H265" s="29" t="str">
        <f t="shared" si="134"/>
        <v>-</v>
      </c>
      <c r="I265" s="29" t="str">
        <f t="shared" si="135"/>
        <v>-</v>
      </c>
      <c r="J265" s="46" t="str">
        <f t="shared" si="136"/>
        <v>-</v>
      </c>
      <c r="K265" s="29" t="str">
        <f t="shared" si="137"/>
        <v>-</v>
      </c>
      <c r="L265" s="29" t="str">
        <f t="shared" si="138"/>
        <v>-</v>
      </c>
      <c r="M265" s="29" t="str">
        <f t="shared" si="139"/>
        <v>-</v>
      </c>
      <c r="N265" s="29" t="str">
        <f t="shared" si="140"/>
        <v>-</v>
      </c>
      <c r="O265" s="29" t="str">
        <f t="shared" si="141"/>
        <v>-</v>
      </c>
      <c r="P265" s="2">
        <f>Замеры!R262</f>
        <v>0</v>
      </c>
      <c r="S265" s="2">
        <f>Замеры!S262</f>
        <v>0</v>
      </c>
      <c r="T265" s="2" t="s">
        <v>72</v>
      </c>
      <c r="U265" s="2" t="b">
        <f t="shared" si="142"/>
        <v>0</v>
      </c>
      <c r="V265" s="2" t="b">
        <f t="shared" si="143"/>
        <v>0</v>
      </c>
      <c r="W265" s="2" t="b">
        <f t="shared" si="144"/>
        <v>0</v>
      </c>
      <c r="Y265" s="2">
        <f t="shared" ca="1" si="145"/>
        <v>34</v>
      </c>
      <c r="Z265" s="2">
        <f t="shared" ca="1" si="145"/>
        <v>26</v>
      </c>
      <c r="AA265" s="2">
        <f t="shared" ca="1" si="145"/>
        <v>38</v>
      </c>
      <c r="AB265" s="5">
        <f t="shared" ca="1" si="146"/>
        <v>423</v>
      </c>
      <c r="AC265" s="5">
        <f t="shared" ca="1" si="147"/>
        <v>480</v>
      </c>
      <c r="AD265" s="5">
        <f t="shared" ca="1" si="148"/>
        <v>502</v>
      </c>
      <c r="AE265" s="5">
        <f t="shared" ca="1" si="149"/>
        <v>427</v>
      </c>
      <c r="AF265" s="5">
        <f t="shared" ca="1" si="150"/>
        <v>481</v>
      </c>
      <c r="AG265" s="5">
        <f t="shared" ca="1" si="151"/>
        <v>400</v>
      </c>
      <c r="AH265" s="5">
        <f t="shared" ca="1" si="152"/>
        <v>522</v>
      </c>
      <c r="AI265" s="5">
        <f t="shared" ca="1" si="153"/>
        <v>432</v>
      </c>
      <c r="AJ265" s="5">
        <f t="shared" ca="1" si="154"/>
        <v>507</v>
      </c>
      <c r="AK265" s="5">
        <f t="shared" ca="1" si="155"/>
        <v>393</v>
      </c>
    </row>
    <row r="266" spans="1:37" x14ac:dyDescent="0.3">
      <c r="A266" s="35">
        <f>IF(Замеры!B263=0, " ", Замеры!B263)</f>
        <v>260</v>
      </c>
      <c r="B266" s="45" t="str">
        <f>Замеры!G263</f>
        <v xml:space="preserve">Группа от QF </v>
      </c>
      <c r="C266" s="45" t="str">
        <f>IF(Замеры!O263=0, " ", Замеры!O263)</f>
        <v xml:space="preserve"> </v>
      </c>
      <c r="D266" s="69" t="str">
        <f t="shared" si="130"/>
        <v xml:space="preserve"> </v>
      </c>
      <c r="E266" s="69" t="str">
        <f t="shared" si="131"/>
        <v xml:space="preserve"> </v>
      </c>
      <c r="F266" s="29" t="str">
        <f t="shared" si="132"/>
        <v>-</v>
      </c>
      <c r="G266" s="29" t="str">
        <f t="shared" si="133"/>
        <v>-</v>
      </c>
      <c r="H266" s="29" t="str">
        <f t="shared" si="134"/>
        <v>-</v>
      </c>
      <c r="I266" s="29" t="str">
        <f t="shared" si="135"/>
        <v>-</v>
      </c>
      <c r="J266" s="46" t="str">
        <f t="shared" si="136"/>
        <v>-</v>
      </c>
      <c r="K266" s="29" t="str">
        <f t="shared" si="137"/>
        <v>-</v>
      </c>
      <c r="L266" s="29" t="str">
        <f t="shared" si="138"/>
        <v>-</v>
      </c>
      <c r="M266" s="29" t="str">
        <f t="shared" si="139"/>
        <v>-</v>
      </c>
      <c r="N266" s="29" t="str">
        <f t="shared" si="140"/>
        <v>-</v>
      </c>
      <c r="O266" s="29" t="str">
        <f t="shared" si="141"/>
        <v>-</v>
      </c>
      <c r="P266" s="2">
        <f>Замеры!R263</f>
        <v>0</v>
      </c>
      <c r="S266" s="2">
        <f>Замеры!S263</f>
        <v>0</v>
      </c>
      <c r="T266" s="2" t="s">
        <v>72</v>
      </c>
      <c r="U266" s="2" t="b">
        <f t="shared" si="142"/>
        <v>0</v>
      </c>
      <c r="V266" s="2" t="b">
        <f t="shared" si="143"/>
        <v>0</v>
      </c>
      <c r="W266" s="2" t="b">
        <f t="shared" si="144"/>
        <v>0</v>
      </c>
      <c r="Y266" s="2">
        <f t="shared" ca="1" si="145"/>
        <v>28</v>
      </c>
      <c r="Z266" s="2">
        <f t="shared" ca="1" si="145"/>
        <v>49</v>
      </c>
      <c r="AA266" s="2">
        <f t="shared" ca="1" si="145"/>
        <v>24</v>
      </c>
      <c r="AB266" s="5">
        <f t="shared" ca="1" si="146"/>
        <v>295</v>
      </c>
      <c r="AC266" s="5">
        <f t="shared" ca="1" si="147"/>
        <v>246</v>
      </c>
      <c r="AD266" s="5">
        <f t="shared" ca="1" si="148"/>
        <v>274</v>
      </c>
      <c r="AE266" s="5">
        <f t="shared" ca="1" si="149"/>
        <v>317</v>
      </c>
      <c r="AF266" s="5">
        <f t="shared" ca="1" si="150"/>
        <v>348</v>
      </c>
      <c r="AG266" s="5">
        <f t="shared" ca="1" si="151"/>
        <v>353</v>
      </c>
      <c r="AH266" s="5">
        <f t="shared" ca="1" si="152"/>
        <v>246</v>
      </c>
      <c r="AI266" s="5">
        <f t="shared" ca="1" si="153"/>
        <v>257</v>
      </c>
      <c r="AJ266" s="5">
        <f t="shared" ca="1" si="154"/>
        <v>285</v>
      </c>
      <c r="AK266" s="5">
        <f t="shared" ca="1" si="155"/>
        <v>353</v>
      </c>
    </row>
    <row r="267" spans="1:37" x14ac:dyDescent="0.3">
      <c r="A267" s="35">
        <f>IF(Замеры!B264=0, " ", Замеры!B264)</f>
        <v>261</v>
      </c>
      <c r="B267" s="45" t="str">
        <f>Замеры!G264</f>
        <v xml:space="preserve">Группа от QF </v>
      </c>
      <c r="C267" s="45" t="str">
        <f>IF(Замеры!O264=0, " ", Замеры!O264)</f>
        <v xml:space="preserve"> </v>
      </c>
      <c r="D267" s="69" t="str">
        <f t="shared" ref="D267:D330" si="156">IF(P267=0, " ", 1000)</f>
        <v xml:space="preserve"> </v>
      </c>
      <c r="E267" s="69" t="str">
        <f t="shared" ref="E267:E330" si="157">IF(P267=0, " ", 0.5)</f>
        <v xml:space="preserve"> </v>
      </c>
      <c r="F267" s="29" t="str">
        <f t="shared" si="132"/>
        <v>-</v>
      </c>
      <c r="G267" s="29" t="str">
        <f t="shared" si="133"/>
        <v>-</v>
      </c>
      <c r="H267" s="29" t="str">
        <f t="shared" si="134"/>
        <v>-</v>
      </c>
      <c r="I267" s="29" t="str">
        <f t="shared" si="135"/>
        <v>-</v>
      </c>
      <c r="J267" s="46" t="str">
        <f t="shared" si="136"/>
        <v>-</v>
      </c>
      <c r="K267" s="29" t="str">
        <f t="shared" si="137"/>
        <v>-</v>
      </c>
      <c r="L267" s="29" t="str">
        <f t="shared" si="138"/>
        <v>-</v>
      </c>
      <c r="M267" s="29" t="str">
        <f t="shared" si="139"/>
        <v>-</v>
      </c>
      <c r="N267" s="29" t="str">
        <f t="shared" si="140"/>
        <v>-</v>
      </c>
      <c r="O267" s="29" t="str">
        <f t="shared" si="141"/>
        <v>-</v>
      </c>
      <c r="P267" s="2">
        <f>Замеры!R264</f>
        <v>0</v>
      </c>
      <c r="S267" s="2">
        <f>Замеры!S264</f>
        <v>0</v>
      </c>
      <c r="T267" s="2" t="s">
        <v>72</v>
      </c>
      <c r="U267" s="2" t="b">
        <f t="shared" si="142"/>
        <v>0</v>
      </c>
      <c r="V267" s="2" t="b">
        <f t="shared" si="143"/>
        <v>0</v>
      </c>
      <c r="W267" s="2" t="b">
        <f t="shared" si="144"/>
        <v>0</v>
      </c>
      <c r="Y267" s="2">
        <f t="shared" ca="1" si="145"/>
        <v>38</v>
      </c>
      <c r="Z267" s="2">
        <f t="shared" ca="1" si="145"/>
        <v>28</v>
      </c>
      <c r="AA267" s="2">
        <f t="shared" ca="1" si="145"/>
        <v>20</v>
      </c>
      <c r="AB267" s="5">
        <f t="shared" ca="1" si="146"/>
        <v>312</v>
      </c>
      <c r="AC267" s="5">
        <f t="shared" ca="1" si="147"/>
        <v>350</v>
      </c>
      <c r="AD267" s="5">
        <f t="shared" ca="1" si="148"/>
        <v>312</v>
      </c>
      <c r="AE267" s="5">
        <f t="shared" ca="1" si="149"/>
        <v>329</v>
      </c>
      <c r="AF267" s="5">
        <f t="shared" ca="1" si="150"/>
        <v>221</v>
      </c>
      <c r="AG267" s="5">
        <f t="shared" ca="1" si="151"/>
        <v>207</v>
      </c>
      <c r="AH267" s="5">
        <f t="shared" ca="1" si="152"/>
        <v>317</v>
      </c>
      <c r="AI267" s="5">
        <f t="shared" ca="1" si="153"/>
        <v>302</v>
      </c>
      <c r="AJ267" s="5">
        <f t="shared" ca="1" si="154"/>
        <v>281</v>
      </c>
      <c r="AK267" s="5">
        <f t="shared" ca="1" si="155"/>
        <v>322</v>
      </c>
    </row>
    <row r="268" spans="1:37" x14ac:dyDescent="0.3">
      <c r="A268" s="35">
        <f>IF(Замеры!B265=0, " ", Замеры!B265)</f>
        <v>262</v>
      </c>
      <c r="B268" s="45" t="str">
        <f>Замеры!G265</f>
        <v xml:space="preserve">Группа от QF </v>
      </c>
      <c r="C268" s="45" t="str">
        <f>IF(Замеры!O265=0, " ", Замеры!O265)</f>
        <v xml:space="preserve"> </v>
      </c>
      <c r="D268" s="69" t="str">
        <f t="shared" si="156"/>
        <v xml:space="preserve"> </v>
      </c>
      <c r="E268" s="69" t="str">
        <f t="shared" si="157"/>
        <v xml:space="preserve"> </v>
      </c>
      <c r="F268" s="29" t="str">
        <f t="shared" si="132"/>
        <v>-</v>
      </c>
      <c r="G268" s="29" t="str">
        <f t="shared" si="133"/>
        <v>-</v>
      </c>
      <c r="H268" s="29" t="str">
        <f t="shared" si="134"/>
        <v>-</v>
      </c>
      <c r="I268" s="29" t="str">
        <f t="shared" si="135"/>
        <v>-</v>
      </c>
      <c r="J268" s="46" t="str">
        <f t="shared" si="136"/>
        <v>-</v>
      </c>
      <c r="K268" s="29" t="str">
        <f t="shared" si="137"/>
        <v>-</v>
      </c>
      <c r="L268" s="29" t="str">
        <f t="shared" si="138"/>
        <v>-</v>
      </c>
      <c r="M268" s="29" t="str">
        <f t="shared" si="139"/>
        <v>-</v>
      </c>
      <c r="N268" s="29" t="str">
        <f t="shared" si="140"/>
        <v>-</v>
      </c>
      <c r="O268" s="29" t="str">
        <f t="shared" si="141"/>
        <v>-</v>
      </c>
      <c r="P268" s="2">
        <f>Замеры!R265</f>
        <v>0</v>
      </c>
      <c r="S268" s="2">
        <f>Замеры!S265</f>
        <v>0</v>
      </c>
      <c r="T268" s="2" t="s">
        <v>72</v>
      </c>
      <c r="U268" s="2" t="b">
        <f t="shared" si="142"/>
        <v>0</v>
      </c>
      <c r="V268" s="2" t="b">
        <f t="shared" si="143"/>
        <v>0</v>
      </c>
      <c r="W268" s="2" t="b">
        <f t="shared" si="144"/>
        <v>0</v>
      </c>
      <c r="Y268" s="2">
        <f t="shared" ca="1" si="145"/>
        <v>45</v>
      </c>
      <c r="Z268" s="2">
        <f t="shared" ca="1" si="145"/>
        <v>46</v>
      </c>
      <c r="AA268" s="2">
        <f t="shared" ca="1" si="145"/>
        <v>26</v>
      </c>
      <c r="AB268" s="5">
        <f t="shared" ca="1" si="146"/>
        <v>410</v>
      </c>
      <c r="AC268" s="5">
        <f t="shared" ca="1" si="147"/>
        <v>291</v>
      </c>
      <c r="AD268" s="5">
        <f t="shared" ca="1" si="148"/>
        <v>315</v>
      </c>
      <c r="AE268" s="5">
        <f t="shared" ca="1" si="149"/>
        <v>393</v>
      </c>
      <c r="AF268" s="5">
        <f t="shared" ca="1" si="150"/>
        <v>300</v>
      </c>
      <c r="AG268" s="5">
        <f t="shared" ca="1" si="151"/>
        <v>276</v>
      </c>
      <c r="AH268" s="5">
        <f t="shared" ca="1" si="152"/>
        <v>276</v>
      </c>
      <c r="AI268" s="5">
        <f t="shared" ca="1" si="153"/>
        <v>379</v>
      </c>
      <c r="AJ268" s="5">
        <f t="shared" ca="1" si="154"/>
        <v>392</v>
      </c>
      <c r="AK268" s="5">
        <f t="shared" ca="1" si="155"/>
        <v>269</v>
      </c>
    </row>
    <row r="269" spans="1:37" x14ac:dyDescent="0.3">
      <c r="A269" s="35">
        <f>IF(Замеры!B266=0, " ", Замеры!B266)</f>
        <v>263</v>
      </c>
      <c r="B269" s="45" t="str">
        <f>Замеры!G266</f>
        <v xml:space="preserve">Группа от QF </v>
      </c>
      <c r="C269" s="45" t="str">
        <f>IF(Замеры!O266=0, " ", Замеры!O266)</f>
        <v xml:space="preserve"> </v>
      </c>
      <c r="D269" s="69" t="str">
        <f t="shared" si="156"/>
        <v xml:space="preserve"> </v>
      </c>
      <c r="E269" s="69" t="str">
        <f t="shared" si="157"/>
        <v xml:space="preserve"> </v>
      </c>
      <c r="F269" s="29" t="str">
        <f t="shared" si="132"/>
        <v>-</v>
      </c>
      <c r="G269" s="29" t="str">
        <f t="shared" si="133"/>
        <v>-</v>
      </c>
      <c r="H269" s="29" t="str">
        <f t="shared" si="134"/>
        <v>-</v>
      </c>
      <c r="I269" s="29" t="str">
        <f t="shared" si="135"/>
        <v>-</v>
      </c>
      <c r="J269" s="46" t="str">
        <f t="shared" si="136"/>
        <v>-</v>
      </c>
      <c r="K269" s="29" t="str">
        <f t="shared" si="137"/>
        <v>-</v>
      </c>
      <c r="L269" s="29" t="str">
        <f t="shared" si="138"/>
        <v>-</v>
      </c>
      <c r="M269" s="29" t="str">
        <f t="shared" si="139"/>
        <v>-</v>
      </c>
      <c r="N269" s="29" t="str">
        <f t="shared" si="140"/>
        <v>-</v>
      </c>
      <c r="O269" s="29" t="str">
        <f t="shared" si="141"/>
        <v>-</v>
      </c>
      <c r="P269" s="2">
        <f>Замеры!R266</f>
        <v>0</v>
      </c>
      <c r="S269" s="2">
        <f>Замеры!S266</f>
        <v>0</v>
      </c>
      <c r="T269" s="2" t="s">
        <v>72</v>
      </c>
      <c r="U269" s="2" t="b">
        <f t="shared" si="142"/>
        <v>0</v>
      </c>
      <c r="V269" s="2" t="b">
        <f t="shared" si="143"/>
        <v>0</v>
      </c>
      <c r="W269" s="2" t="b">
        <f t="shared" si="144"/>
        <v>0</v>
      </c>
      <c r="Y269" s="2">
        <f t="shared" ca="1" si="145"/>
        <v>43</v>
      </c>
      <c r="Z269" s="2">
        <f t="shared" ca="1" si="145"/>
        <v>22</v>
      </c>
      <c r="AA269" s="2">
        <f t="shared" ca="1" si="145"/>
        <v>43</v>
      </c>
      <c r="AB269" s="5">
        <f t="shared" ca="1" si="146"/>
        <v>463</v>
      </c>
      <c r="AC269" s="5">
        <f t="shared" ca="1" si="147"/>
        <v>451</v>
      </c>
      <c r="AD269" s="5">
        <f t="shared" ca="1" si="148"/>
        <v>483</v>
      </c>
      <c r="AE269" s="5">
        <f t="shared" ca="1" si="149"/>
        <v>440</v>
      </c>
      <c r="AF269" s="5">
        <f t="shared" ca="1" si="150"/>
        <v>470</v>
      </c>
      <c r="AG269" s="5">
        <f t="shared" ca="1" si="151"/>
        <v>475</v>
      </c>
      <c r="AH269" s="5">
        <f t="shared" ca="1" si="152"/>
        <v>528</v>
      </c>
      <c r="AI269" s="5">
        <f t="shared" ca="1" si="153"/>
        <v>554</v>
      </c>
      <c r="AJ269" s="5">
        <f t="shared" ca="1" si="154"/>
        <v>572</v>
      </c>
      <c r="AK269" s="5">
        <f t="shared" ca="1" si="155"/>
        <v>465</v>
      </c>
    </row>
    <row r="270" spans="1:37" x14ac:dyDescent="0.3">
      <c r="A270" s="35">
        <f>IF(Замеры!B267=0, " ", Замеры!B267)</f>
        <v>264</v>
      </c>
      <c r="B270" s="45" t="str">
        <f>Замеры!G267</f>
        <v xml:space="preserve">Группа от QF </v>
      </c>
      <c r="C270" s="45" t="str">
        <f>IF(Замеры!O267=0, " ", Замеры!O267)</f>
        <v xml:space="preserve"> </v>
      </c>
      <c r="D270" s="69" t="str">
        <f t="shared" si="156"/>
        <v xml:space="preserve"> </v>
      </c>
      <c r="E270" s="69" t="str">
        <f t="shared" si="157"/>
        <v xml:space="preserve"> </v>
      </c>
      <c r="F270" s="29" t="str">
        <f t="shared" si="132"/>
        <v>-</v>
      </c>
      <c r="G270" s="29" t="str">
        <f t="shared" si="133"/>
        <v>-</v>
      </c>
      <c r="H270" s="29" t="str">
        <f t="shared" si="134"/>
        <v>-</v>
      </c>
      <c r="I270" s="29" t="str">
        <f t="shared" si="135"/>
        <v>-</v>
      </c>
      <c r="J270" s="46" t="str">
        <f t="shared" si="136"/>
        <v>-</v>
      </c>
      <c r="K270" s="29" t="str">
        <f t="shared" si="137"/>
        <v>-</v>
      </c>
      <c r="L270" s="29" t="str">
        <f t="shared" si="138"/>
        <v>-</v>
      </c>
      <c r="M270" s="29" t="str">
        <f t="shared" si="139"/>
        <v>-</v>
      </c>
      <c r="N270" s="29" t="str">
        <f t="shared" si="140"/>
        <v>-</v>
      </c>
      <c r="O270" s="29" t="str">
        <f t="shared" si="141"/>
        <v>-</v>
      </c>
      <c r="P270" s="2">
        <f>Замеры!R267</f>
        <v>0</v>
      </c>
      <c r="S270" s="2">
        <f>Замеры!S267</f>
        <v>0</v>
      </c>
      <c r="T270" s="2" t="s">
        <v>72</v>
      </c>
      <c r="U270" s="2" t="b">
        <f t="shared" si="142"/>
        <v>0</v>
      </c>
      <c r="V270" s="2" t="b">
        <f t="shared" si="143"/>
        <v>0</v>
      </c>
      <c r="W270" s="2" t="b">
        <f t="shared" si="144"/>
        <v>0</v>
      </c>
      <c r="Y270" s="2">
        <f t="shared" ca="1" si="145"/>
        <v>20</v>
      </c>
      <c r="Z270" s="2">
        <f t="shared" ca="1" si="145"/>
        <v>21</v>
      </c>
      <c r="AA270" s="2">
        <f t="shared" ca="1" si="145"/>
        <v>48</v>
      </c>
      <c r="AB270" s="5">
        <f t="shared" ca="1" si="146"/>
        <v>616</v>
      </c>
      <c r="AC270" s="5">
        <f t="shared" ca="1" si="147"/>
        <v>544</v>
      </c>
      <c r="AD270" s="5">
        <f t="shared" ca="1" si="148"/>
        <v>616</v>
      </c>
      <c r="AE270" s="5">
        <f t="shared" ca="1" si="149"/>
        <v>496</v>
      </c>
      <c r="AF270" s="5">
        <f t="shared" ca="1" si="150"/>
        <v>511</v>
      </c>
      <c r="AG270" s="5">
        <f t="shared" ca="1" si="151"/>
        <v>548</v>
      </c>
      <c r="AH270" s="5">
        <f t="shared" ca="1" si="152"/>
        <v>598</v>
      </c>
      <c r="AI270" s="5">
        <f t="shared" ca="1" si="153"/>
        <v>528</v>
      </c>
      <c r="AJ270" s="5">
        <f t="shared" ca="1" si="154"/>
        <v>608</v>
      </c>
      <c r="AK270" s="5">
        <f t="shared" ca="1" si="155"/>
        <v>503</v>
      </c>
    </row>
    <row r="271" spans="1:37" x14ac:dyDescent="0.3">
      <c r="A271" s="35">
        <f>IF(Замеры!B268=0, " ", Замеры!B268)</f>
        <v>265</v>
      </c>
      <c r="B271" s="45" t="str">
        <f>Замеры!G268</f>
        <v xml:space="preserve">Группа от QF </v>
      </c>
      <c r="C271" s="45" t="str">
        <f>IF(Замеры!O268=0, " ", Замеры!O268)</f>
        <v xml:space="preserve"> </v>
      </c>
      <c r="D271" s="69" t="str">
        <f t="shared" si="156"/>
        <v xml:space="preserve"> </v>
      </c>
      <c r="E271" s="69" t="str">
        <f t="shared" si="157"/>
        <v xml:space="preserve"> </v>
      </c>
      <c r="F271" s="29" t="str">
        <f t="shared" si="132"/>
        <v>-</v>
      </c>
      <c r="G271" s="29" t="str">
        <f t="shared" si="133"/>
        <v>-</v>
      </c>
      <c r="H271" s="29" t="str">
        <f t="shared" si="134"/>
        <v>-</v>
      </c>
      <c r="I271" s="29" t="str">
        <f t="shared" si="135"/>
        <v>-</v>
      </c>
      <c r="J271" s="46" t="str">
        <f t="shared" si="136"/>
        <v>-</v>
      </c>
      <c r="K271" s="29" t="str">
        <f t="shared" si="137"/>
        <v>-</v>
      </c>
      <c r="L271" s="29" t="str">
        <f t="shared" si="138"/>
        <v>-</v>
      </c>
      <c r="M271" s="29" t="str">
        <f t="shared" si="139"/>
        <v>-</v>
      </c>
      <c r="N271" s="29" t="str">
        <f t="shared" si="140"/>
        <v>-</v>
      </c>
      <c r="O271" s="29" t="str">
        <f t="shared" si="141"/>
        <v>-</v>
      </c>
      <c r="P271" s="2">
        <f>Замеры!R268</f>
        <v>0</v>
      </c>
      <c r="S271" s="2">
        <f>Замеры!S268</f>
        <v>0</v>
      </c>
      <c r="T271" s="2" t="s">
        <v>72</v>
      </c>
      <c r="U271" s="2" t="b">
        <f t="shared" si="142"/>
        <v>0</v>
      </c>
      <c r="V271" s="2" t="b">
        <f t="shared" si="143"/>
        <v>0</v>
      </c>
      <c r="W271" s="2" t="b">
        <f t="shared" si="144"/>
        <v>0</v>
      </c>
      <c r="Y271" s="2">
        <f t="shared" ca="1" si="145"/>
        <v>50</v>
      </c>
      <c r="Z271" s="2">
        <f t="shared" ca="1" si="145"/>
        <v>37</v>
      </c>
      <c r="AA271" s="2">
        <f t="shared" ca="1" si="145"/>
        <v>44</v>
      </c>
      <c r="AB271" s="5">
        <f t="shared" ca="1" si="146"/>
        <v>445</v>
      </c>
      <c r="AC271" s="5">
        <f t="shared" ca="1" si="147"/>
        <v>573</v>
      </c>
      <c r="AD271" s="5">
        <f t="shared" ca="1" si="148"/>
        <v>445</v>
      </c>
      <c r="AE271" s="5">
        <f t="shared" ca="1" si="149"/>
        <v>504</v>
      </c>
      <c r="AF271" s="5">
        <f t="shared" ca="1" si="150"/>
        <v>559</v>
      </c>
      <c r="AG271" s="5">
        <f t="shared" ca="1" si="151"/>
        <v>524</v>
      </c>
      <c r="AH271" s="5">
        <f t="shared" ca="1" si="152"/>
        <v>536</v>
      </c>
      <c r="AI271" s="5">
        <f t="shared" ca="1" si="153"/>
        <v>483</v>
      </c>
      <c r="AJ271" s="5">
        <f t="shared" ca="1" si="154"/>
        <v>467</v>
      </c>
      <c r="AK271" s="5">
        <f t="shared" ca="1" si="155"/>
        <v>546</v>
      </c>
    </row>
    <row r="272" spans="1:37" x14ac:dyDescent="0.3">
      <c r="A272" s="35">
        <f>IF(Замеры!B269=0, " ", Замеры!B269)</f>
        <v>266</v>
      </c>
      <c r="B272" s="45" t="str">
        <f>Замеры!G269</f>
        <v xml:space="preserve">Группа от QF </v>
      </c>
      <c r="C272" s="45" t="str">
        <f>IF(Замеры!O269=0, " ", Замеры!O269)</f>
        <v xml:space="preserve"> </v>
      </c>
      <c r="D272" s="69" t="str">
        <f t="shared" si="156"/>
        <v xml:space="preserve"> </v>
      </c>
      <c r="E272" s="69" t="str">
        <f t="shared" si="157"/>
        <v xml:space="preserve"> </v>
      </c>
      <c r="F272" s="29" t="str">
        <f t="shared" si="132"/>
        <v>-</v>
      </c>
      <c r="G272" s="29" t="str">
        <f t="shared" si="133"/>
        <v>-</v>
      </c>
      <c r="H272" s="29" t="str">
        <f t="shared" si="134"/>
        <v>-</v>
      </c>
      <c r="I272" s="29" t="str">
        <f t="shared" si="135"/>
        <v>-</v>
      </c>
      <c r="J272" s="46" t="str">
        <f t="shared" si="136"/>
        <v>-</v>
      </c>
      <c r="K272" s="29" t="str">
        <f t="shared" si="137"/>
        <v>-</v>
      </c>
      <c r="L272" s="29" t="str">
        <f t="shared" si="138"/>
        <v>-</v>
      </c>
      <c r="M272" s="29" t="str">
        <f t="shared" si="139"/>
        <v>-</v>
      </c>
      <c r="N272" s="29" t="str">
        <f t="shared" si="140"/>
        <v>-</v>
      </c>
      <c r="O272" s="29" t="str">
        <f t="shared" si="141"/>
        <v>-</v>
      </c>
      <c r="P272" s="2">
        <f>Замеры!R269</f>
        <v>0</v>
      </c>
      <c r="S272" s="2">
        <f>Замеры!S269</f>
        <v>0</v>
      </c>
      <c r="T272" s="2" t="s">
        <v>72</v>
      </c>
      <c r="U272" s="2" t="b">
        <f t="shared" si="142"/>
        <v>0</v>
      </c>
      <c r="V272" s="2" t="b">
        <f t="shared" si="143"/>
        <v>0</v>
      </c>
      <c r="W272" s="2" t="b">
        <f t="shared" si="144"/>
        <v>0</v>
      </c>
      <c r="Y272" s="2">
        <f t="shared" ca="1" si="145"/>
        <v>37</v>
      </c>
      <c r="Z272" s="2">
        <f t="shared" ca="1" si="145"/>
        <v>43</v>
      </c>
      <c r="AA272" s="2">
        <f t="shared" ca="1" si="145"/>
        <v>35</v>
      </c>
      <c r="AB272" s="5">
        <f t="shared" ca="1" si="146"/>
        <v>437</v>
      </c>
      <c r="AC272" s="5">
        <f t="shared" ca="1" si="147"/>
        <v>400</v>
      </c>
      <c r="AD272" s="5">
        <f t="shared" ca="1" si="148"/>
        <v>406</v>
      </c>
      <c r="AE272" s="5">
        <f t="shared" ca="1" si="149"/>
        <v>463</v>
      </c>
      <c r="AF272" s="5">
        <f t="shared" ca="1" si="150"/>
        <v>355</v>
      </c>
      <c r="AG272" s="5">
        <f t="shared" ca="1" si="151"/>
        <v>467</v>
      </c>
      <c r="AH272" s="5">
        <f t="shared" ca="1" si="152"/>
        <v>401</v>
      </c>
      <c r="AI272" s="5">
        <f t="shared" ca="1" si="153"/>
        <v>397</v>
      </c>
      <c r="AJ272" s="5">
        <f t="shared" ca="1" si="154"/>
        <v>441</v>
      </c>
      <c r="AK272" s="5">
        <f t="shared" ca="1" si="155"/>
        <v>417</v>
      </c>
    </row>
    <row r="273" spans="1:37" x14ac:dyDescent="0.3">
      <c r="A273" s="35">
        <f>IF(Замеры!B270=0, " ", Замеры!B270)</f>
        <v>267</v>
      </c>
      <c r="B273" s="45" t="str">
        <f>Замеры!G270</f>
        <v xml:space="preserve">Группа от QF </v>
      </c>
      <c r="C273" s="45" t="str">
        <f>IF(Замеры!O270=0, " ", Замеры!O270)</f>
        <v xml:space="preserve"> </v>
      </c>
      <c r="D273" s="69" t="str">
        <f t="shared" si="156"/>
        <v xml:space="preserve"> </v>
      </c>
      <c r="E273" s="69" t="str">
        <f t="shared" si="157"/>
        <v xml:space="preserve"> </v>
      </c>
      <c r="F273" s="29" t="str">
        <f t="shared" si="132"/>
        <v>-</v>
      </c>
      <c r="G273" s="29" t="str">
        <f t="shared" si="133"/>
        <v>-</v>
      </c>
      <c r="H273" s="29" t="str">
        <f t="shared" si="134"/>
        <v>-</v>
      </c>
      <c r="I273" s="29" t="str">
        <f t="shared" si="135"/>
        <v>-</v>
      </c>
      <c r="J273" s="46" t="str">
        <f t="shared" si="136"/>
        <v>-</v>
      </c>
      <c r="K273" s="29" t="str">
        <f t="shared" si="137"/>
        <v>-</v>
      </c>
      <c r="L273" s="29" t="str">
        <f t="shared" si="138"/>
        <v>-</v>
      </c>
      <c r="M273" s="29" t="str">
        <f t="shared" si="139"/>
        <v>-</v>
      </c>
      <c r="N273" s="29" t="str">
        <f t="shared" si="140"/>
        <v>-</v>
      </c>
      <c r="O273" s="29" t="str">
        <f t="shared" si="141"/>
        <v>-</v>
      </c>
      <c r="P273" s="2">
        <f>Замеры!R270</f>
        <v>0</v>
      </c>
      <c r="S273" s="2">
        <f>Замеры!S270</f>
        <v>0</v>
      </c>
      <c r="T273" s="2" t="s">
        <v>72</v>
      </c>
      <c r="U273" s="2" t="b">
        <f t="shared" si="142"/>
        <v>0</v>
      </c>
      <c r="V273" s="2" t="b">
        <f t="shared" si="143"/>
        <v>0</v>
      </c>
      <c r="W273" s="2" t="b">
        <f t="shared" si="144"/>
        <v>0</v>
      </c>
      <c r="Y273" s="2">
        <f t="shared" ca="1" si="145"/>
        <v>38</v>
      </c>
      <c r="Z273" s="2">
        <f t="shared" ca="1" si="145"/>
        <v>37</v>
      </c>
      <c r="AA273" s="2">
        <f t="shared" ca="1" si="145"/>
        <v>36</v>
      </c>
      <c r="AB273" s="5">
        <f t="shared" ca="1" si="146"/>
        <v>466</v>
      </c>
      <c r="AC273" s="5">
        <f t="shared" ca="1" si="147"/>
        <v>423</v>
      </c>
      <c r="AD273" s="5">
        <f t="shared" ca="1" si="148"/>
        <v>407</v>
      </c>
      <c r="AE273" s="5">
        <f t="shared" ca="1" si="149"/>
        <v>507</v>
      </c>
      <c r="AF273" s="5">
        <f t="shared" ca="1" si="150"/>
        <v>390</v>
      </c>
      <c r="AG273" s="5">
        <f t="shared" ca="1" si="151"/>
        <v>436</v>
      </c>
      <c r="AH273" s="5">
        <f t="shared" ca="1" si="152"/>
        <v>380</v>
      </c>
      <c r="AI273" s="5">
        <f t="shared" ca="1" si="153"/>
        <v>411</v>
      </c>
      <c r="AJ273" s="5">
        <f t="shared" ca="1" si="154"/>
        <v>476</v>
      </c>
      <c r="AK273" s="5">
        <f t="shared" ca="1" si="155"/>
        <v>480</v>
      </c>
    </row>
    <row r="274" spans="1:37" x14ac:dyDescent="0.3">
      <c r="A274" s="35">
        <f>IF(Замеры!B271=0, " ", Замеры!B271)</f>
        <v>268</v>
      </c>
      <c r="B274" s="45" t="str">
        <f>Замеры!G271</f>
        <v xml:space="preserve">Группа от QF </v>
      </c>
      <c r="C274" s="45" t="str">
        <f>IF(Замеры!O271=0, " ", Замеры!O271)</f>
        <v xml:space="preserve"> </v>
      </c>
      <c r="D274" s="69" t="str">
        <f t="shared" si="156"/>
        <v xml:space="preserve"> </v>
      </c>
      <c r="E274" s="69" t="str">
        <f t="shared" si="157"/>
        <v xml:space="preserve"> </v>
      </c>
      <c r="F274" s="29" t="str">
        <f t="shared" si="132"/>
        <v>-</v>
      </c>
      <c r="G274" s="29" t="str">
        <f t="shared" si="133"/>
        <v>-</v>
      </c>
      <c r="H274" s="29" t="str">
        <f t="shared" si="134"/>
        <v>-</v>
      </c>
      <c r="I274" s="29" t="str">
        <f t="shared" si="135"/>
        <v>-</v>
      </c>
      <c r="J274" s="46" t="str">
        <f t="shared" si="136"/>
        <v>-</v>
      </c>
      <c r="K274" s="29" t="str">
        <f t="shared" si="137"/>
        <v>-</v>
      </c>
      <c r="L274" s="29" t="str">
        <f t="shared" si="138"/>
        <v>-</v>
      </c>
      <c r="M274" s="29" t="str">
        <f t="shared" si="139"/>
        <v>-</v>
      </c>
      <c r="N274" s="29" t="str">
        <f t="shared" si="140"/>
        <v>-</v>
      </c>
      <c r="O274" s="29" t="str">
        <f t="shared" si="141"/>
        <v>-</v>
      </c>
      <c r="P274" s="2">
        <f>Замеры!R271</f>
        <v>0</v>
      </c>
      <c r="S274" s="2">
        <f>Замеры!S271</f>
        <v>0</v>
      </c>
      <c r="T274" s="2" t="s">
        <v>72</v>
      </c>
      <c r="U274" s="2" t="b">
        <f t="shared" si="142"/>
        <v>0</v>
      </c>
      <c r="V274" s="2" t="b">
        <f t="shared" si="143"/>
        <v>0</v>
      </c>
      <c r="W274" s="2" t="b">
        <f t="shared" si="144"/>
        <v>0</v>
      </c>
      <c r="Y274" s="2">
        <f t="shared" ca="1" si="145"/>
        <v>37</v>
      </c>
      <c r="Z274" s="2">
        <f t="shared" ca="1" si="145"/>
        <v>26</v>
      </c>
      <c r="AA274" s="2">
        <f t="shared" ca="1" si="145"/>
        <v>40</v>
      </c>
      <c r="AB274" s="5">
        <f t="shared" ca="1" si="146"/>
        <v>522</v>
      </c>
      <c r="AC274" s="5">
        <f t="shared" ca="1" si="147"/>
        <v>519</v>
      </c>
      <c r="AD274" s="5">
        <f t="shared" ca="1" si="148"/>
        <v>445</v>
      </c>
      <c r="AE274" s="5">
        <f t="shared" ca="1" si="149"/>
        <v>540</v>
      </c>
      <c r="AF274" s="5">
        <f t="shared" ca="1" si="150"/>
        <v>450</v>
      </c>
      <c r="AG274" s="5">
        <f t="shared" ca="1" si="151"/>
        <v>452</v>
      </c>
      <c r="AH274" s="5">
        <f t="shared" ca="1" si="152"/>
        <v>427</v>
      </c>
      <c r="AI274" s="5">
        <f t="shared" ca="1" si="153"/>
        <v>457</v>
      </c>
      <c r="AJ274" s="5">
        <f t="shared" ca="1" si="154"/>
        <v>418</v>
      </c>
      <c r="AK274" s="5">
        <f t="shared" ca="1" si="155"/>
        <v>449</v>
      </c>
    </row>
    <row r="275" spans="1:37" x14ac:dyDescent="0.3">
      <c r="A275" s="35">
        <f>IF(Замеры!B272=0, " ", Замеры!B272)</f>
        <v>269</v>
      </c>
      <c r="B275" s="45" t="str">
        <f>Замеры!G272</f>
        <v xml:space="preserve">Группа от QF </v>
      </c>
      <c r="C275" s="45" t="str">
        <f>IF(Замеры!O272=0, " ", Замеры!O272)</f>
        <v xml:space="preserve"> </v>
      </c>
      <c r="D275" s="69" t="str">
        <f t="shared" si="156"/>
        <v xml:space="preserve"> </v>
      </c>
      <c r="E275" s="69" t="str">
        <f t="shared" si="157"/>
        <v xml:space="preserve"> </v>
      </c>
      <c r="F275" s="29" t="str">
        <f t="shared" si="132"/>
        <v>-</v>
      </c>
      <c r="G275" s="29" t="str">
        <f t="shared" si="133"/>
        <v>-</v>
      </c>
      <c r="H275" s="29" t="str">
        <f t="shared" si="134"/>
        <v>-</v>
      </c>
      <c r="I275" s="29" t="str">
        <f t="shared" si="135"/>
        <v>-</v>
      </c>
      <c r="J275" s="46" t="str">
        <f t="shared" si="136"/>
        <v>-</v>
      </c>
      <c r="K275" s="29" t="str">
        <f t="shared" si="137"/>
        <v>-</v>
      </c>
      <c r="L275" s="29" t="str">
        <f t="shared" si="138"/>
        <v>-</v>
      </c>
      <c r="M275" s="29" t="str">
        <f t="shared" si="139"/>
        <v>-</v>
      </c>
      <c r="N275" s="29" t="str">
        <f t="shared" si="140"/>
        <v>-</v>
      </c>
      <c r="O275" s="29" t="str">
        <f t="shared" si="141"/>
        <v>-</v>
      </c>
      <c r="P275" s="2">
        <f>Замеры!R272</f>
        <v>0</v>
      </c>
      <c r="S275" s="2">
        <f>Замеры!S272</f>
        <v>0</v>
      </c>
      <c r="T275" s="2" t="s">
        <v>72</v>
      </c>
      <c r="U275" s="2" t="b">
        <f t="shared" si="142"/>
        <v>0</v>
      </c>
      <c r="V275" s="2" t="b">
        <f t="shared" si="143"/>
        <v>0</v>
      </c>
      <c r="W275" s="2" t="b">
        <f t="shared" si="144"/>
        <v>0</v>
      </c>
      <c r="Y275" s="2">
        <f t="shared" ca="1" si="145"/>
        <v>48</v>
      </c>
      <c r="Z275" s="2">
        <f t="shared" ca="1" si="145"/>
        <v>22</v>
      </c>
      <c r="AA275" s="2">
        <f t="shared" ca="1" si="145"/>
        <v>42</v>
      </c>
      <c r="AB275" s="5">
        <f t="shared" ca="1" si="146"/>
        <v>425</v>
      </c>
      <c r="AC275" s="5">
        <f t="shared" ca="1" si="147"/>
        <v>554</v>
      </c>
      <c r="AD275" s="5">
        <f t="shared" ca="1" si="148"/>
        <v>516</v>
      </c>
      <c r="AE275" s="5">
        <f t="shared" ca="1" si="149"/>
        <v>503</v>
      </c>
      <c r="AF275" s="5">
        <f t="shared" ca="1" si="150"/>
        <v>430</v>
      </c>
      <c r="AG275" s="5">
        <f t="shared" ca="1" si="151"/>
        <v>437</v>
      </c>
      <c r="AH275" s="5">
        <f t="shared" ca="1" si="152"/>
        <v>557</v>
      </c>
      <c r="AI275" s="5">
        <f t="shared" ca="1" si="153"/>
        <v>560</v>
      </c>
      <c r="AJ275" s="5">
        <f t="shared" ca="1" si="154"/>
        <v>427</v>
      </c>
      <c r="AK275" s="5">
        <f t="shared" ca="1" si="155"/>
        <v>567</v>
      </c>
    </row>
    <row r="276" spans="1:37" x14ac:dyDescent="0.3">
      <c r="A276" s="35">
        <f>IF(Замеры!B273=0, " ", Замеры!B273)</f>
        <v>270</v>
      </c>
      <c r="B276" s="45" t="str">
        <f>Замеры!G273</f>
        <v xml:space="preserve">Группа от QF </v>
      </c>
      <c r="C276" s="45" t="str">
        <f>IF(Замеры!O273=0, " ", Замеры!O273)</f>
        <v xml:space="preserve"> </v>
      </c>
      <c r="D276" s="69" t="str">
        <f t="shared" si="156"/>
        <v xml:space="preserve"> </v>
      </c>
      <c r="E276" s="69" t="str">
        <f t="shared" si="157"/>
        <v xml:space="preserve"> </v>
      </c>
      <c r="F276" s="29" t="str">
        <f t="shared" si="132"/>
        <v>-</v>
      </c>
      <c r="G276" s="29" t="str">
        <f t="shared" si="133"/>
        <v>-</v>
      </c>
      <c r="H276" s="29" t="str">
        <f t="shared" si="134"/>
        <v>-</v>
      </c>
      <c r="I276" s="29" t="str">
        <f t="shared" si="135"/>
        <v>-</v>
      </c>
      <c r="J276" s="46" t="str">
        <f t="shared" si="136"/>
        <v>-</v>
      </c>
      <c r="K276" s="29" t="str">
        <f t="shared" si="137"/>
        <v>-</v>
      </c>
      <c r="L276" s="29" t="str">
        <f t="shared" si="138"/>
        <v>-</v>
      </c>
      <c r="M276" s="29" t="str">
        <f t="shared" si="139"/>
        <v>-</v>
      </c>
      <c r="N276" s="29" t="str">
        <f t="shared" si="140"/>
        <v>-</v>
      </c>
      <c r="O276" s="29" t="str">
        <f t="shared" si="141"/>
        <v>-</v>
      </c>
      <c r="P276" s="2">
        <f>Замеры!R273</f>
        <v>0</v>
      </c>
      <c r="S276" s="2">
        <f>Замеры!S273</f>
        <v>0</v>
      </c>
      <c r="T276" s="2" t="s">
        <v>72</v>
      </c>
      <c r="U276" s="2" t="b">
        <f t="shared" si="142"/>
        <v>0</v>
      </c>
      <c r="V276" s="2" t="b">
        <f t="shared" si="143"/>
        <v>0</v>
      </c>
      <c r="W276" s="2" t="b">
        <f t="shared" si="144"/>
        <v>0</v>
      </c>
      <c r="Y276" s="2">
        <f t="shared" ca="1" si="145"/>
        <v>33</v>
      </c>
      <c r="Z276" s="2">
        <f t="shared" ca="1" si="145"/>
        <v>32</v>
      </c>
      <c r="AA276" s="2">
        <f t="shared" ca="1" si="145"/>
        <v>33</v>
      </c>
      <c r="AB276" s="5">
        <f t="shared" ca="1" si="146"/>
        <v>376</v>
      </c>
      <c r="AC276" s="5">
        <f t="shared" ca="1" si="147"/>
        <v>470</v>
      </c>
      <c r="AD276" s="5">
        <f t="shared" ca="1" si="148"/>
        <v>362</v>
      </c>
      <c r="AE276" s="5">
        <f t="shared" ca="1" si="149"/>
        <v>386</v>
      </c>
      <c r="AF276" s="5">
        <f t="shared" ca="1" si="150"/>
        <v>434</v>
      </c>
      <c r="AG276" s="5">
        <f t="shared" ca="1" si="151"/>
        <v>471</v>
      </c>
      <c r="AH276" s="5">
        <f t="shared" ca="1" si="152"/>
        <v>476</v>
      </c>
      <c r="AI276" s="5">
        <f t="shared" ca="1" si="153"/>
        <v>468</v>
      </c>
      <c r="AJ276" s="5">
        <f t="shared" ca="1" si="154"/>
        <v>400</v>
      </c>
      <c r="AK276" s="5">
        <f t="shared" ca="1" si="155"/>
        <v>438</v>
      </c>
    </row>
    <row r="277" spans="1:37" x14ac:dyDescent="0.3">
      <c r="A277" s="35">
        <f>IF(Замеры!B274=0, " ", Замеры!B274)</f>
        <v>271</v>
      </c>
      <c r="B277" s="45" t="str">
        <f>Замеры!G274</f>
        <v xml:space="preserve">Группа от QF </v>
      </c>
      <c r="C277" s="45" t="str">
        <f>IF(Замеры!O274=0, " ", Замеры!O274)</f>
        <v xml:space="preserve"> </v>
      </c>
      <c r="D277" s="69" t="str">
        <f t="shared" si="156"/>
        <v xml:space="preserve"> </v>
      </c>
      <c r="E277" s="69" t="str">
        <f t="shared" si="157"/>
        <v xml:space="preserve"> </v>
      </c>
      <c r="F277" s="29" t="str">
        <f t="shared" si="132"/>
        <v>-</v>
      </c>
      <c r="G277" s="29" t="str">
        <f t="shared" si="133"/>
        <v>-</v>
      </c>
      <c r="H277" s="29" t="str">
        <f t="shared" si="134"/>
        <v>-</v>
      </c>
      <c r="I277" s="29" t="str">
        <f t="shared" si="135"/>
        <v>-</v>
      </c>
      <c r="J277" s="46" t="str">
        <f t="shared" si="136"/>
        <v>-</v>
      </c>
      <c r="K277" s="29" t="str">
        <f t="shared" si="137"/>
        <v>-</v>
      </c>
      <c r="L277" s="29" t="str">
        <f t="shared" si="138"/>
        <v>-</v>
      </c>
      <c r="M277" s="29" t="str">
        <f t="shared" si="139"/>
        <v>-</v>
      </c>
      <c r="N277" s="29" t="str">
        <f t="shared" si="140"/>
        <v>-</v>
      </c>
      <c r="O277" s="29" t="str">
        <f t="shared" si="141"/>
        <v>-</v>
      </c>
      <c r="P277" s="2">
        <f>Замеры!R274</f>
        <v>0</v>
      </c>
      <c r="S277" s="2">
        <f>Замеры!S274</f>
        <v>0</v>
      </c>
      <c r="T277" s="2" t="s">
        <v>72</v>
      </c>
      <c r="U277" s="2" t="b">
        <f t="shared" si="142"/>
        <v>0</v>
      </c>
      <c r="V277" s="2" t="b">
        <f t="shared" si="143"/>
        <v>0</v>
      </c>
      <c r="W277" s="2" t="b">
        <f t="shared" si="144"/>
        <v>0</v>
      </c>
      <c r="Y277" s="2">
        <f t="shared" ca="1" si="145"/>
        <v>31</v>
      </c>
      <c r="Z277" s="2">
        <f t="shared" ca="1" si="145"/>
        <v>36</v>
      </c>
      <c r="AA277" s="2">
        <f t="shared" ca="1" si="145"/>
        <v>30</v>
      </c>
      <c r="AB277" s="5">
        <f t="shared" ca="1" si="146"/>
        <v>436</v>
      </c>
      <c r="AC277" s="5">
        <f t="shared" ca="1" si="147"/>
        <v>344</v>
      </c>
      <c r="AD277" s="5">
        <f t="shared" ca="1" si="148"/>
        <v>367</v>
      </c>
      <c r="AE277" s="5">
        <f t="shared" ca="1" si="149"/>
        <v>348</v>
      </c>
      <c r="AF277" s="5">
        <f t="shared" ca="1" si="150"/>
        <v>393</v>
      </c>
      <c r="AG277" s="5">
        <f t="shared" ca="1" si="151"/>
        <v>394</v>
      </c>
      <c r="AH277" s="5">
        <f t="shared" ca="1" si="152"/>
        <v>310</v>
      </c>
      <c r="AI277" s="5">
        <f t="shared" ca="1" si="153"/>
        <v>317</v>
      </c>
      <c r="AJ277" s="5">
        <f t="shared" ca="1" si="154"/>
        <v>445</v>
      </c>
      <c r="AK277" s="5">
        <f t="shared" ca="1" si="155"/>
        <v>404</v>
      </c>
    </row>
    <row r="278" spans="1:37" x14ac:dyDescent="0.3">
      <c r="A278" s="35">
        <f>IF(Замеры!B275=0, " ", Замеры!B275)</f>
        <v>272</v>
      </c>
      <c r="B278" s="45" t="str">
        <f>Замеры!G275</f>
        <v xml:space="preserve">Группа от QF </v>
      </c>
      <c r="C278" s="45" t="str">
        <f>IF(Замеры!O275=0, " ", Замеры!O275)</f>
        <v xml:space="preserve"> </v>
      </c>
      <c r="D278" s="69" t="str">
        <f t="shared" si="156"/>
        <v xml:space="preserve"> </v>
      </c>
      <c r="E278" s="69" t="str">
        <f t="shared" si="157"/>
        <v xml:space="preserve"> </v>
      </c>
      <c r="F278" s="29" t="str">
        <f t="shared" si="132"/>
        <v>-</v>
      </c>
      <c r="G278" s="29" t="str">
        <f t="shared" si="133"/>
        <v>-</v>
      </c>
      <c r="H278" s="29" t="str">
        <f t="shared" si="134"/>
        <v>-</v>
      </c>
      <c r="I278" s="29" t="str">
        <f t="shared" si="135"/>
        <v>-</v>
      </c>
      <c r="J278" s="46" t="str">
        <f t="shared" si="136"/>
        <v>-</v>
      </c>
      <c r="K278" s="29" t="str">
        <f t="shared" si="137"/>
        <v>-</v>
      </c>
      <c r="L278" s="29" t="str">
        <f t="shared" si="138"/>
        <v>-</v>
      </c>
      <c r="M278" s="29" t="str">
        <f t="shared" si="139"/>
        <v>-</v>
      </c>
      <c r="N278" s="29" t="str">
        <f t="shared" si="140"/>
        <v>-</v>
      </c>
      <c r="O278" s="29" t="str">
        <f t="shared" si="141"/>
        <v>-</v>
      </c>
      <c r="P278" s="2">
        <f>Замеры!R275</f>
        <v>0</v>
      </c>
      <c r="S278" s="2">
        <f>Замеры!S275</f>
        <v>0</v>
      </c>
      <c r="T278" s="2" t="s">
        <v>72</v>
      </c>
      <c r="U278" s="2" t="b">
        <f t="shared" si="142"/>
        <v>0</v>
      </c>
      <c r="V278" s="2" t="b">
        <f t="shared" si="143"/>
        <v>0</v>
      </c>
      <c r="W278" s="2" t="b">
        <f t="shared" si="144"/>
        <v>0</v>
      </c>
      <c r="Y278" s="2">
        <f t="shared" ca="1" si="145"/>
        <v>28</v>
      </c>
      <c r="Z278" s="2">
        <f t="shared" ca="1" si="145"/>
        <v>26</v>
      </c>
      <c r="AA278" s="2">
        <f t="shared" ca="1" si="145"/>
        <v>30</v>
      </c>
      <c r="AB278" s="5">
        <f t="shared" ca="1" si="146"/>
        <v>378</v>
      </c>
      <c r="AC278" s="5">
        <f t="shared" ca="1" si="147"/>
        <v>386</v>
      </c>
      <c r="AD278" s="5">
        <f t="shared" ca="1" si="148"/>
        <v>344</v>
      </c>
      <c r="AE278" s="5">
        <f t="shared" ca="1" si="149"/>
        <v>309</v>
      </c>
      <c r="AF278" s="5">
        <f t="shared" ca="1" si="150"/>
        <v>447</v>
      </c>
      <c r="AG278" s="5">
        <f t="shared" ca="1" si="151"/>
        <v>414</v>
      </c>
      <c r="AH278" s="5">
        <f t="shared" ca="1" si="152"/>
        <v>308</v>
      </c>
      <c r="AI278" s="5">
        <f t="shared" ca="1" si="153"/>
        <v>355</v>
      </c>
      <c r="AJ278" s="5">
        <f t="shared" ca="1" si="154"/>
        <v>327</v>
      </c>
      <c r="AK278" s="5">
        <f t="shared" ca="1" si="155"/>
        <v>328</v>
      </c>
    </row>
    <row r="279" spans="1:37" x14ac:dyDescent="0.3">
      <c r="A279" s="35">
        <f>IF(Замеры!B276=0, " ", Замеры!B276)</f>
        <v>273</v>
      </c>
      <c r="B279" s="45" t="str">
        <f>Замеры!G276</f>
        <v xml:space="preserve">Группа от QF </v>
      </c>
      <c r="C279" s="45" t="str">
        <f>IF(Замеры!O276=0, " ", Замеры!O276)</f>
        <v xml:space="preserve"> </v>
      </c>
      <c r="D279" s="69" t="str">
        <f t="shared" si="156"/>
        <v xml:space="preserve"> </v>
      </c>
      <c r="E279" s="69" t="str">
        <f t="shared" si="157"/>
        <v xml:space="preserve"> </v>
      </c>
      <c r="F279" s="29" t="str">
        <f t="shared" si="132"/>
        <v>-</v>
      </c>
      <c r="G279" s="29" t="str">
        <f t="shared" si="133"/>
        <v>-</v>
      </c>
      <c r="H279" s="29" t="str">
        <f t="shared" si="134"/>
        <v>-</v>
      </c>
      <c r="I279" s="29" t="str">
        <f t="shared" si="135"/>
        <v>-</v>
      </c>
      <c r="J279" s="46" t="str">
        <f t="shared" si="136"/>
        <v>-</v>
      </c>
      <c r="K279" s="29" t="str">
        <f t="shared" si="137"/>
        <v>-</v>
      </c>
      <c r="L279" s="29" t="str">
        <f t="shared" si="138"/>
        <v>-</v>
      </c>
      <c r="M279" s="29" t="str">
        <f t="shared" si="139"/>
        <v>-</v>
      </c>
      <c r="N279" s="29" t="str">
        <f t="shared" si="140"/>
        <v>-</v>
      </c>
      <c r="O279" s="29" t="str">
        <f t="shared" si="141"/>
        <v>-</v>
      </c>
      <c r="P279" s="2">
        <f>Замеры!R276</f>
        <v>0</v>
      </c>
      <c r="S279" s="2">
        <f>Замеры!S276</f>
        <v>0</v>
      </c>
      <c r="T279" s="2" t="s">
        <v>72</v>
      </c>
      <c r="U279" s="2" t="b">
        <f t="shared" si="142"/>
        <v>0</v>
      </c>
      <c r="V279" s="2" t="b">
        <f t="shared" si="143"/>
        <v>0</v>
      </c>
      <c r="W279" s="2" t="b">
        <f t="shared" si="144"/>
        <v>0</v>
      </c>
      <c r="Y279" s="2">
        <f t="shared" ca="1" si="145"/>
        <v>50</v>
      </c>
      <c r="Z279" s="2">
        <f t="shared" ca="1" si="145"/>
        <v>20</v>
      </c>
      <c r="AA279" s="2">
        <f t="shared" ca="1" si="145"/>
        <v>21</v>
      </c>
      <c r="AB279" s="5">
        <f t="shared" ca="1" si="146"/>
        <v>252</v>
      </c>
      <c r="AC279" s="5">
        <f t="shared" ca="1" si="147"/>
        <v>294</v>
      </c>
      <c r="AD279" s="5">
        <f t="shared" ca="1" si="148"/>
        <v>333</v>
      </c>
      <c r="AE279" s="5">
        <f t="shared" ca="1" si="149"/>
        <v>215</v>
      </c>
      <c r="AF279" s="5">
        <f t="shared" ca="1" si="150"/>
        <v>248</v>
      </c>
      <c r="AG279" s="5">
        <f t="shared" ca="1" si="151"/>
        <v>338</v>
      </c>
      <c r="AH279" s="5">
        <f t="shared" ca="1" si="152"/>
        <v>232</v>
      </c>
      <c r="AI279" s="5">
        <f t="shared" ca="1" si="153"/>
        <v>291</v>
      </c>
      <c r="AJ279" s="5">
        <f t="shared" ca="1" si="154"/>
        <v>272</v>
      </c>
      <c r="AK279" s="5">
        <f t="shared" ca="1" si="155"/>
        <v>287</v>
      </c>
    </row>
    <row r="280" spans="1:37" x14ac:dyDescent="0.3">
      <c r="A280" s="35">
        <f>IF(Замеры!B277=0, " ", Замеры!B277)</f>
        <v>274</v>
      </c>
      <c r="B280" s="45" t="str">
        <f>Замеры!G277</f>
        <v xml:space="preserve">Группа от QF </v>
      </c>
      <c r="C280" s="45" t="str">
        <f>IF(Замеры!O277=0, " ", Замеры!O277)</f>
        <v xml:space="preserve"> </v>
      </c>
      <c r="D280" s="69" t="str">
        <f t="shared" si="156"/>
        <v xml:space="preserve"> </v>
      </c>
      <c r="E280" s="69" t="str">
        <f t="shared" si="157"/>
        <v xml:space="preserve"> </v>
      </c>
      <c r="F280" s="29" t="str">
        <f t="shared" si="132"/>
        <v>-</v>
      </c>
      <c r="G280" s="29" t="str">
        <f t="shared" si="133"/>
        <v>-</v>
      </c>
      <c r="H280" s="29" t="str">
        <f t="shared" si="134"/>
        <v>-</v>
      </c>
      <c r="I280" s="29" t="str">
        <f t="shared" si="135"/>
        <v>-</v>
      </c>
      <c r="J280" s="46" t="str">
        <f t="shared" si="136"/>
        <v>-</v>
      </c>
      <c r="K280" s="29" t="str">
        <f t="shared" si="137"/>
        <v>-</v>
      </c>
      <c r="L280" s="29" t="str">
        <f t="shared" si="138"/>
        <v>-</v>
      </c>
      <c r="M280" s="29" t="str">
        <f t="shared" si="139"/>
        <v>-</v>
      </c>
      <c r="N280" s="29" t="str">
        <f t="shared" si="140"/>
        <v>-</v>
      </c>
      <c r="O280" s="29" t="str">
        <f t="shared" si="141"/>
        <v>-</v>
      </c>
      <c r="P280" s="2">
        <f>Замеры!R277</f>
        <v>0</v>
      </c>
      <c r="S280" s="2">
        <f>Замеры!S277</f>
        <v>0</v>
      </c>
      <c r="T280" s="2" t="s">
        <v>72</v>
      </c>
      <c r="U280" s="2" t="b">
        <f t="shared" si="142"/>
        <v>0</v>
      </c>
      <c r="V280" s="2" t="b">
        <f t="shared" si="143"/>
        <v>0</v>
      </c>
      <c r="W280" s="2" t="b">
        <f t="shared" si="144"/>
        <v>0</v>
      </c>
      <c r="Y280" s="2">
        <f t="shared" ca="1" si="145"/>
        <v>37</v>
      </c>
      <c r="Z280" s="2">
        <f t="shared" ca="1" si="145"/>
        <v>50</v>
      </c>
      <c r="AA280" s="2">
        <f t="shared" ca="1" si="145"/>
        <v>36</v>
      </c>
      <c r="AB280" s="5">
        <f t="shared" ca="1" si="146"/>
        <v>466</v>
      </c>
      <c r="AC280" s="5">
        <f t="shared" ca="1" si="147"/>
        <v>398</v>
      </c>
      <c r="AD280" s="5">
        <f t="shared" ca="1" si="148"/>
        <v>498</v>
      </c>
      <c r="AE280" s="5">
        <f t="shared" ca="1" si="149"/>
        <v>367</v>
      </c>
      <c r="AF280" s="5">
        <f t="shared" ca="1" si="150"/>
        <v>413</v>
      </c>
      <c r="AG280" s="5">
        <f t="shared" ca="1" si="151"/>
        <v>458</v>
      </c>
      <c r="AH280" s="5">
        <f t="shared" ca="1" si="152"/>
        <v>408</v>
      </c>
      <c r="AI280" s="5">
        <f t="shared" ca="1" si="153"/>
        <v>415</v>
      </c>
      <c r="AJ280" s="5">
        <f t="shared" ca="1" si="154"/>
        <v>468</v>
      </c>
      <c r="AK280" s="5">
        <f t="shared" ca="1" si="155"/>
        <v>490</v>
      </c>
    </row>
    <row r="281" spans="1:37" x14ac:dyDescent="0.3">
      <c r="A281" s="35">
        <f>IF(Замеры!B278=0, " ", Замеры!B278)</f>
        <v>275</v>
      </c>
      <c r="B281" s="45" t="str">
        <f>Замеры!G278</f>
        <v xml:space="preserve">Группа от QF </v>
      </c>
      <c r="C281" s="45" t="str">
        <f>IF(Замеры!O278=0, " ", Замеры!O278)</f>
        <v xml:space="preserve"> </v>
      </c>
      <c r="D281" s="69" t="str">
        <f t="shared" si="156"/>
        <v xml:space="preserve"> </v>
      </c>
      <c r="E281" s="69" t="str">
        <f t="shared" si="157"/>
        <v xml:space="preserve"> </v>
      </c>
      <c r="F281" s="29" t="str">
        <f t="shared" si="132"/>
        <v>-</v>
      </c>
      <c r="G281" s="29" t="str">
        <f t="shared" si="133"/>
        <v>-</v>
      </c>
      <c r="H281" s="29" t="str">
        <f t="shared" si="134"/>
        <v>-</v>
      </c>
      <c r="I281" s="29" t="str">
        <f t="shared" si="135"/>
        <v>-</v>
      </c>
      <c r="J281" s="46" t="str">
        <f t="shared" si="136"/>
        <v>-</v>
      </c>
      <c r="K281" s="29" t="str">
        <f t="shared" si="137"/>
        <v>-</v>
      </c>
      <c r="L281" s="29" t="str">
        <f t="shared" si="138"/>
        <v>-</v>
      </c>
      <c r="M281" s="29" t="str">
        <f t="shared" si="139"/>
        <v>-</v>
      </c>
      <c r="N281" s="29" t="str">
        <f t="shared" si="140"/>
        <v>-</v>
      </c>
      <c r="O281" s="29" t="str">
        <f t="shared" si="141"/>
        <v>-</v>
      </c>
      <c r="P281" s="2">
        <f>Замеры!R278</f>
        <v>0</v>
      </c>
      <c r="S281" s="2">
        <f>Замеры!S278</f>
        <v>0</v>
      </c>
      <c r="T281" s="2" t="s">
        <v>72</v>
      </c>
      <c r="U281" s="2" t="b">
        <f t="shared" si="142"/>
        <v>0</v>
      </c>
      <c r="V281" s="2" t="b">
        <f t="shared" si="143"/>
        <v>0</v>
      </c>
      <c r="W281" s="2" t="b">
        <f t="shared" si="144"/>
        <v>0</v>
      </c>
      <c r="Y281" s="2">
        <f t="shared" ca="1" si="145"/>
        <v>29</v>
      </c>
      <c r="Z281" s="2">
        <f t="shared" ca="1" si="145"/>
        <v>46</v>
      </c>
      <c r="AA281" s="2">
        <f t="shared" ca="1" si="145"/>
        <v>28</v>
      </c>
      <c r="AB281" s="5">
        <f t="shared" ca="1" si="146"/>
        <v>309</v>
      </c>
      <c r="AC281" s="5">
        <f t="shared" ca="1" si="147"/>
        <v>399</v>
      </c>
      <c r="AD281" s="5">
        <f t="shared" ca="1" si="148"/>
        <v>410</v>
      </c>
      <c r="AE281" s="5">
        <f t="shared" ca="1" si="149"/>
        <v>289</v>
      </c>
      <c r="AF281" s="5">
        <f t="shared" ca="1" si="150"/>
        <v>377</v>
      </c>
      <c r="AG281" s="5">
        <f t="shared" ca="1" si="151"/>
        <v>374</v>
      </c>
      <c r="AH281" s="5">
        <f t="shared" ca="1" si="152"/>
        <v>380</v>
      </c>
      <c r="AI281" s="5">
        <f t="shared" ca="1" si="153"/>
        <v>313</v>
      </c>
      <c r="AJ281" s="5">
        <f t="shared" ca="1" si="154"/>
        <v>303</v>
      </c>
      <c r="AK281" s="5">
        <f t="shared" ca="1" si="155"/>
        <v>312</v>
      </c>
    </row>
    <row r="282" spans="1:37" x14ac:dyDescent="0.3">
      <c r="A282" s="35">
        <f>IF(Замеры!B279=0, " ", Замеры!B279)</f>
        <v>276</v>
      </c>
      <c r="B282" s="45" t="str">
        <f>Замеры!G279</f>
        <v xml:space="preserve">Группа от QF </v>
      </c>
      <c r="C282" s="45" t="str">
        <f>IF(Замеры!O279=0, " ", Замеры!O279)</f>
        <v xml:space="preserve"> </v>
      </c>
      <c r="D282" s="69" t="str">
        <f t="shared" si="156"/>
        <v xml:space="preserve"> </v>
      </c>
      <c r="E282" s="69" t="str">
        <f t="shared" si="157"/>
        <v xml:space="preserve"> </v>
      </c>
      <c r="F282" s="29" t="str">
        <f t="shared" si="132"/>
        <v>-</v>
      </c>
      <c r="G282" s="29" t="str">
        <f t="shared" si="133"/>
        <v>-</v>
      </c>
      <c r="H282" s="29" t="str">
        <f t="shared" si="134"/>
        <v>-</v>
      </c>
      <c r="I282" s="29" t="str">
        <f t="shared" si="135"/>
        <v>-</v>
      </c>
      <c r="J282" s="46" t="str">
        <f t="shared" si="136"/>
        <v>-</v>
      </c>
      <c r="K282" s="29" t="str">
        <f t="shared" si="137"/>
        <v>-</v>
      </c>
      <c r="L282" s="29" t="str">
        <f t="shared" si="138"/>
        <v>-</v>
      </c>
      <c r="M282" s="29" t="str">
        <f t="shared" si="139"/>
        <v>-</v>
      </c>
      <c r="N282" s="29" t="str">
        <f t="shared" si="140"/>
        <v>-</v>
      </c>
      <c r="O282" s="29" t="str">
        <f t="shared" si="141"/>
        <v>-</v>
      </c>
      <c r="P282" s="2">
        <f>Замеры!R279</f>
        <v>0</v>
      </c>
      <c r="S282" s="2">
        <f>Замеры!S279</f>
        <v>0</v>
      </c>
      <c r="T282" s="2" t="s">
        <v>72</v>
      </c>
      <c r="U282" s="2" t="b">
        <f t="shared" si="142"/>
        <v>0</v>
      </c>
      <c r="V282" s="2" t="b">
        <f t="shared" si="143"/>
        <v>0</v>
      </c>
      <c r="W282" s="2" t="b">
        <f t="shared" si="144"/>
        <v>0</v>
      </c>
      <c r="Y282" s="2">
        <f t="shared" ca="1" si="145"/>
        <v>23</v>
      </c>
      <c r="Z282" s="2">
        <f t="shared" ca="1" si="145"/>
        <v>50</v>
      </c>
      <c r="AA282" s="2">
        <f t="shared" ca="1" si="145"/>
        <v>21</v>
      </c>
      <c r="AB282" s="5">
        <f t="shared" ca="1" si="146"/>
        <v>277</v>
      </c>
      <c r="AC282" s="5">
        <f t="shared" ca="1" si="147"/>
        <v>311</v>
      </c>
      <c r="AD282" s="5">
        <f t="shared" ca="1" si="148"/>
        <v>318</v>
      </c>
      <c r="AE282" s="5">
        <f t="shared" ca="1" si="149"/>
        <v>359</v>
      </c>
      <c r="AF282" s="5">
        <f t="shared" ca="1" si="150"/>
        <v>237</v>
      </c>
      <c r="AG282" s="5">
        <f t="shared" ca="1" si="151"/>
        <v>277</v>
      </c>
      <c r="AH282" s="5">
        <f t="shared" ca="1" si="152"/>
        <v>282</v>
      </c>
      <c r="AI282" s="5">
        <f t="shared" ca="1" si="153"/>
        <v>234</v>
      </c>
      <c r="AJ282" s="5">
        <f t="shared" ca="1" si="154"/>
        <v>248</v>
      </c>
      <c r="AK282" s="5">
        <f t="shared" ca="1" si="155"/>
        <v>269</v>
      </c>
    </row>
    <row r="283" spans="1:37" x14ac:dyDescent="0.3">
      <c r="A283" s="35">
        <f>IF(Замеры!B280=0, " ", Замеры!B280)</f>
        <v>277</v>
      </c>
      <c r="B283" s="45" t="str">
        <f>Замеры!G280</f>
        <v xml:space="preserve">Группа от QF </v>
      </c>
      <c r="C283" s="45" t="str">
        <f>IF(Замеры!O280=0, " ", Замеры!O280)</f>
        <v xml:space="preserve"> </v>
      </c>
      <c r="D283" s="69" t="str">
        <f t="shared" si="156"/>
        <v xml:space="preserve"> </v>
      </c>
      <c r="E283" s="69" t="str">
        <f t="shared" si="157"/>
        <v xml:space="preserve"> </v>
      </c>
      <c r="F283" s="29" t="str">
        <f t="shared" si="132"/>
        <v>-</v>
      </c>
      <c r="G283" s="29" t="str">
        <f t="shared" si="133"/>
        <v>-</v>
      </c>
      <c r="H283" s="29" t="str">
        <f t="shared" si="134"/>
        <v>-</v>
      </c>
      <c r="I283" s="29" t="str">
        <f t="shared" si="135"/>
        <v>-</v>
      </c>
      <c r="J283" s="46" t="str">
        <f t="shared" si="136"/>
        <v>-</v>
      </c>
      <c r="K283" s="29" t="str">
        <f t="shared" si="137"/>
        <v>-</v>
      </c>
      <c r="L283" s="29" t="str">
        <f t="shared" si="138"/>
        <v>-</v>
      </c>
      <c r="M283" s="29" t="str">
        <f t="shared" si="139"/>
        <v>-</v>
      </c>
      <c r="N283" s="29" t="str">
        <f t="shared" si="140"/>
        <v>-</v>
      </c>
      <c r="O283" s="29" t="str">
        <f t="shared" si="141"/>
        <v>-</v>
      </c>
      <c r="P283" s="2">
        <f>Замеры!R280</f>
        <v>0</v>
      </c>
      <c r="S283" s="2">
        <f>Замеры!S280</f>
        <v>0</v>
      </c>
      <c r="T283" s="2" t="s">
        <v>72</v>
      </c>
      <c r="U283" s="2" t="b">
        <f t="shared" si="142"/>
        <v>0</v>
      </c>
      <c r="V283" s="2" t="b">
        <f t="shared" si="143"/>
        <v>0</v>
      </c>
      <c r="W283" s="2" t="b">
        <f t="shared" si="144"/>
        <v>0</v>
      </c>
      <c r="Y283" s="2">
        <f t="shared" ca="1" si="145"/>
        <v>32</v>
      </c>
      <c r="Z283" s="2">
        <f t="shared" ca="1" si="145"/>
        <v>33</v>
      </c>
      <c r="AA283" s="2">
        <f t="shared" ca="1" si="145"/>
        <v>36</v>
      </c>
      <c r="AB283" s="5">
        <f t="shared" ca="1" si="146"/>
        <v>503</v>
      </c>
      <c r="AC283" s="5">
        <f t="shared" ca="1" si="147"/>
        <v>426</v>
      </c>
      <c r="AD283" s="5">
        <f t="shared" ca="1" si="148"/>
        <v>424</v>
      </c>
      <c r="AE283" s="5">
        <f t="shared" ca="1" si="149"/>
        <v>451</v>
      </c>
      <c r="AF283" s="5">
        <f t="shared" ca="1" si="150"/>
        <v>447</v>
      </c>
      <c r="AG283" s="5">
        <f t="shared" ca="1" si="151"/>
        <v>496</v>
      </c>
      <c r="AH283" s="5">
        <f t="shared" ca="1" si="152"/>
        <v>479</v>
      </c>
      <c r="AI283" s="5">
        <f t="shared" ca="1" si="153"/>
        <v>400</v>
      </c>
      <c r="AJ283" s="5">
        <f t="shared" ca="1" si="154"/>
        <v>448</v>
      </c>
      <c r="AK283" s="5">
        <f t="shared" ca="1" si="155"/>
        <v>467</v>
      </c>
    </row>
    <row r="284" spans="1:37" x14ac:dyDescent="0.3">
      <c r="A284" s="35">
        <f>IF(Замеры!B281=0, " ", Замеры!B281)</f>
        <v>278</v>
      </c>
      <c r="B284" s="45" t="str">
        <f>Замеры!G281</f>
        <v xml:space="preserve">Группа от QF </v>
      </c>
      <c r="C284" s="45" t="str">
        <f>IF(Замеры!O281=0, " ", Замеры!O281)</f>
        <v xml:space="preserve"> </v>
      </c>
      <c r="D284" s="69" t="str">
        <f t="shared" si="156"/>
        <v xml:space="preserve"> </v>
      </c>
      <c r="E284" s="69" t="str">
        <f t="shared" si="157"/>
        <v xml:space="preserve"> </v>
      </c>
      <c r="F284" s="29" t="str">
        <f t="shared" si="132"/>
        <v>-</v>
      </c>
      <c r="G284" s="29" t="str">
        <f t="shared" si="133"/>
        <v>-</v>
      </c>
      <c r="H284" s="29" t="str">
        <f t="shared" si="134"/>
        <v>-</v>
      </c>
      <c r="I284" s="29" t="str">
        <f t="shared" si="135"/>
        <v>-</v>
      </c>
      <c r="J284" s="46" t="str">
        <f t="shared" si="136"/>
        <v>-</v>
      </c>
      <c r="K284" s="29" t="str">
        <f t="shared" si="137"/>
        <v>-</v>
      </c>
      <c r="L284" s="29" t="str">
        <f t="shared" si="138"/>
        <v>-</v>
      </c>
      <c r="M284" s="29" t="str">
        <f t="shared" si="139"/>
        <v>-</v>
      </c>
      <c r="N284" s="29" t="str">
        <f t="shared" si="140"/>
        <v>-</v>
      </c>
      <c r="O284" s="29" t="str">
        <f t="shared" si="141"/>
        <v>-</v>
      </c>
      <c r="P284" s="2">
        <f>Замеры!R281</f>
        <v>0</v>
      </c>
      <c r="S284" s="2">
        <f>Замеры!S281</f>
        <v>0</v>
      </c>
      <c r="T284" s="2" t="s">
        <v>72</v>
      </c>
      <c r="U284" s="2" t="b">
        <f t="shared" si="142"/>
        <v>0</v>
      </c>
      <c r="V284" s="2" t="b">
        <f t="shared" si="143"/>
        <v>0</v>
      </c>
      <c r="W284" s="2" t="b">
        <f t="shared" si="144"/>
        <v>0</v>
      </c>
      <c r="Y284" s="2">
        <f t="shared" ca="1" si="145"/>
        <v>26</v>
      </c>
      <c r="Z284" s="2">
        <f t="shared" ca="1" si="145"/>
        <v>20</v>
      </c>
      <c r="AA284" s="2">
        <f t="shared" ca="1" si="145"/>
        <v>21</v>
      </c>
      <c r="AB284" s="5">
        <f t="shared" ca="1" si="146"/>
        <v>310</v>
      </c>
      <c r="AC284" s="5">
        <f t="shared" ca="1" si="147"/>
        <v>350</v>
      </c>
      <c r="AD284" s="5">
        <f t="shared" ca="1" si="148"/>
        <v>333</v>
      </c>
      <c r="AE284" s="5">
        <f t="shared" ca="1" si="149"/>
        <v>227</v>
      </c>
      <c r="AF284" s="5">
        <f t="shared" ca="1" si="150"/>
        <v>276</v>
      </c>
      <c r="AG284" s="5">
        <f t="shared" ca="1" si="151"/>
        <v>340</v>
      </c>
      <c r="AH284" s="5">
        <f t="shared" ca="1" si="152"/>
        <v>263</v>
      </c>
      <c r="AI284" s="5">
        <f t="shared" ca="1" si="153"/>
        <v>293</v>
      </c>
      <c r="AJ284" s="5">
        <f t="shared" ca="1" si="154"/>
        <v>230</v>
      </c>
      <c r="AK284" s="5">
        <f t="shared" ca="1" si="155"/>
        <v>328</v>
      </c>
    </row>
    <row r="285" spans="1:37" x14ac:dyDescent="0.3">
      <c r="A285" s="35">
        <f>IF(Замеры!B282=0, " ", Замеры!B282)</f>
        <v>279</v>
      </c>
      <c r="B285" s="45" t="str">
        <f>Замеры!G282</f>
        <v xml:space="preserve">Группа от QF </v>
      </c>
      <c r="C285" s="45" t="str">
        <f>IF(Замеры!O282=0, " ", Замеры!O282)</f>
        <v xml:space="preserve"> </v>
      </c>
      <c r="D285" s="69" t="str">
        <f t="shared" si="156"/>
        <v xml:space="preserve"> </v>
      </c>
      <c r="E285" s="69" t="str">
        <f t="shared" si="157"/>
        <v xml:space="preserve"> </v>
      </c>
      <c r="F285" s="29" t="str">
        <f t="shared" si="132"/>
        <v>-</v>
      </c>
      <c r="G285" s="29" t="str">
        <f t="shared" si="133"/>
        <v>-</v>
      </c>
      <c r="H285" s="29" t="str">
        <f t="shared" si="134"/>
        <v>-</v>
      </c>
      <c r="I285" s="29" t="str">
        <f t="shared" si="135"/>
        <v>-</v>
      </c>
      <c r="J285" s="46" t="str">
        <f t="shared" si="136"/>
        <v>-</v>
      </c>
      <c r="K285" s="29" t="str">
        <f t="shared" si="137"/>
        <v>-</v>
      </c>
      <c r="L285" s="29" t="str">
        <f t="shared" si="138"/>
        <v>-</v>
      </c>
      <c r="M285" s="29" t="str">
        <f t="shared" si="139"/>
        <v>-</v>
      </c>
      <c r="N285" s="29" t="str">
        <f t="shared" si="140"/>
        <v>-</v>
      </c>
      <c r="O285" s="29" t="str">
        <f t="shared" si="141"/>
        <v>-</v>
      </c>
      <c r="P285" s="2">
        <f>Замеры!R282</f>
        <v>0</v>
      </c>
      <c r="S285" s="2">
        <f>Замеры!S282</f>
        <v>0</v>
      </c>
      <c r="T285" s="2" t="s">
        <v>72</v>
      </c>
      <c r="U285" s="2" t="b">
        <f t="shared" si="142"/>
        <v>0</v>
      </c>
      <c r="V285" s="2" t="b">
        <f t="shared" si="143"/>
        <v>0</v>
      </c>
      <c r="W285" s="2" t="b">
        <f t="shared" si="144"/>
        <v>0</v>
      </c>
      <c r="Y285" s="2">
        <f t="shared" ca="1" si="145"/>
        <v>50</v>
      </c>
      <c r="Z285" s="2">
        <f t="shared" ca="1" si="145"/>
        <v>37</v>
      </c>
      <c r="AA285" s="2">
        <f t="shared" ca="1" si="145"/>
        <v>40</v>
      </c>
      <c r="AB285" s="5">
        <f t="shared" ca="1" si="146"/>
        <v>544</v>
      </c>
      <c r="AC285" s="5">
        <f t="shared" ca="1" si="147"/>
        <v>447</v>
      </c>
      <c r="AD285" s="5">
        <f t="shared" ca="1" si="148"/>
        <v>536</v>
      </c>
      <c r="AE285" s="5">
        <f t="shared" ca="1" si="149"/>
        <v>548</v>
      </c>
      <c r="AF285" s="5">
        <f t="shared" ca="1" si="150"/>
        <v>509</v>
      </c>
      <c r="AG285" s="5">
        <f t="shared" ca="1" si="151"/>
        <v>537</v>
      </c>
      <c r="AH285" s="5">
        <f t="shared" ca="1" si="152"/>
        <v>506</v>
      </c>
      <c r="AI285" s="5">
        <f t="shared" ca="1" si="153"/>
        <v>539</v>
      </c>
      <c r="AJ285" s="5">
        <f t="shared" ca="1" si="154"/>
        <v>415</v>
      </c>
      <c r="AK285" s="5">
        <f t="shared" ca="1" si="155"/>
        <v>489</v>
      </c>
    </row>
    <row r="286" spans="1:37" x14ac:dyDescent="0.3">
      <c r="A286" s="35">
        <f>IF(Замеры!B283=0, " ", Замеры!B283)</f>
        <v>280</v>
      </c>
      <c r="B286" s="45" t="str">
        <f>Замеры!G283</f>
        <v xml:space="preserve">Группа от QF </v>
      </c>
      <c r="C286" s="45" t="str">
        <f>IF(Замеры!O283=0, " ", Замеры!O283)</f>
        <v xml:space="preserve"> </v>
      </c>
      <c r="D286" s="69" t="str">
        <f t="shared" si="156"/>
        <v xml:space="preserve"> </v>
      </c>
      <c r="E286" s="69" t="str">
        <f t="shared" si="157"/>
        <v xml:space="preserve"> </v>
      </c>
      <c r="F286" s="29" t="str">
        <f t="shared" si="132"/>
        <v>-</v>
      </c>
      <c r="G286" s="29" t="str">
        <f t="shared" si="133"/>
        <v>-</v>
      </c>
      <c r="H286" s="29" t="str">
        <f t="shared" si="134"/>
        <v>-</v>
      </c>
      <c r="I286" s="29" t="str">
        <f t="shared" si="135"/>
        <v>-</v>
      </c>
      <c r="J286" s="46" t="str">
        <f t="shared" si="136"/>
        <v>-</v>
      </c>
      <c r="K286" s="29" t="str">
        <f t="shared" si="137"/>
        <v>-</v>
      </c>
      <c r="L286" s="29" t="str">
        <f t="shared" si="138"/>
        <v>-</v>
      </c>
      <c r="M286" s="29" t="str">
        <f t="shared" si="139"/>
        <v>-</v>
      </c>
      <c r="N286" s="29" t="str">
        <f t="shared" si="140"/>
        <v>-</v>
      </c>
      <c r="O286" s="29" t="str">
        <f t="shared" si="141"/>
        <v>-</v>
      </c>
      <c r="P286" s="2">
        <f>Замеры!R283</f>
        <v>0</v>
      </c>
      <c r="S286" s="2">
        <f>Замеры!S283</f>
        <v>0</v>
      </c>
      <c r="T286" s="2" t="s">
        <v>72</v>
      </c>
      <c r="U286" s="2" t="b">
        <f t="shared" si="142"/>
        <v>0</v>
      </c>
      <c r="V286" s="2" t="b">
        <f t="shared" si="143"/>
        <v>0</v>
      </c>
      <c r="W286" s="2" t="b">
        <f t="shared" si="144"/>
        <v>0</v>
      </c>
      <c r="Y286" s="2">
        <f t="shared" ca="1" si="145"/>
        <v>29</v>
      </c>
      <c r="Z286" s="2">
        <f t="shared" ca="1" si="145"/>
        <v>39</v>
      </c>
      <c r="AA286" s="2">
        <f t="shared" ca="1" si="145"/>
        <v>31</v>
      </c>
      <c r="AB286" s="5">
        <f t="shared" ca="1" si="146"/>
        <v>453</v>
      </c>
      <c r="AC286" s="5">
        <f t="shared" ca="1" si="147"/>
        <v>405</v>
      </c>
      <c r="AD286" s="5">
        <f t="shared" ca="1" si="148"/>
        <v>448</v>
      </c>
      <c r="AE286" s="5">
        <f t="shared" ca="1" si="149"/>
        <v>399</v>
      </c>
      <c r="AF286" s="5">
        <f t="shared" ca="1" si="150"/>
        <v>417</v>
      </c>
      <c r="AG286" s="5">
        <f t="shared" ca="1" si="151"/>
        <v>414</v>
      </c>
      <c r="AH286" s="5">
        <f t="shared" ca="1" si="152"/>
        <v>385</v>
      </c>
      <c r="AI286" s="5">
        <f t="shared" ca="1" si="153"/>
        <v>361</v>
      </c>
      <c r="AJ286" s="5">
        <f t="shared" ca="1" si="154"/>
        <v>353</v>
      </c>
      <c r="AK286" s="5">
        <f t="shared" ca="1" si="155"/>
        <v>402</v>
      </c>
    </row>
    <row r="287" spans="1:37" x14ac:dyDescent="0.3">
      <c r="A287" s="35">
        <f>IF(Замеры!B284=0, " ", Замеры!B284)</f>
        <v>281</v>
      </c>
      <c r="B287" s="45" t="str">
        <f>Замеры!G284</f>
        <v xml:space="preserve">Группа от QF </v>
      </c>
      <c r="C287" s="45" t="str">
        <f>IF(Замеры!O284=0, " ", Замеры!O284)</f>
        <v xml:space="preserve"> </v>
      </c>
      <c r="D287" s="69" t="str">
        <f t="shared" si="156"/>
        <v xml:space="preserve"> </v>
      </c>
      <c r="E287" s="69" t="str">
        <f t="shared" si="157"/>
        <v xml:space="preserve"> </v>
      </c>
      <c r="F287" s="29" t="str">
        <f t="shared" si="132"/>
        <v>-</v>
      </c>
      <c r="G287" s="29" t="str">
        <f t="shared" si="133"/>
        <v>-</v>
      </c>
      <c r="H287" s="29" t="str">
        <f t="shared" si="134"/>
        <v>-</v>
      </c>
      <c r="I287" s="29" t="str">
        <f t="shared" si="135"/>
        <v>-</v>
      </c>
      <c r="J287" s="46" t="str">
        <f t="shared" si="136"/>
        <v>-</v>
      </c>
      <c r="K287" s="29" t="str">
        <f t="shared" si="137"/>
        <v>-</v>
      </c>
      <c r="L287" s="29" t="str">
        <f t="shared" si="138"/>
        <v>-</v>
      </c>
      <c r="M287" s="29" t="str">
        <f t="shared" si="139"/>
        <v>-</v>
      </c>
      <c r="N287" s="29" t="str">
        <f t="shared" si="140"/>
        <v>-</v>
      </c>
      <c r="O287" s="29" t="str">
        <f t="shared" si="141"/>
        <v>-</v>
      </c>
      <c r="P287" s="2">
        <f>Замеры!R284</f>
        <v>0</v>
      </c>
      <c r="S287" s="2">
        <f>Замеры!S284</f>
        <v>0</v>
      </c>
      <c r="T287" s="2" t="s">
        <v>72</v>
      </c>
      <c r="U287" s="2" t="b">
        <f t="shared" si="142"/>
        <v>0</v>
      </c>
      <c r="V287" s="2" t="b">
        <f t="shared" si="143"/>
        <v>0</v>
      </c>
      <c r="W287" s="2" t="b">
        <f t="shared" si="144"/>
        <v>0</v>
      </c>
      <c r="Y287" s="2">
        <f t="shared" ca="1" si="145"/>
        <v>42</v>
      </c>
      <c r="Z287" s="2">
        <f t="shared" ca="1" si="145"/>
        <v>47</v>
      </c>
      <c r="AA287" s="2">
        <f t="shared" ca="1" si="145"/>
        <v>28</v>
      </c>
      <c r="AB287" s="5">
        <f t="shared" ca="1" si="146"/>
        <v>366</v>
      </c>
      <c r="AC287" s="5">
        <f t="shared" ca="1" si="147"/>
        <v>291</v>
      </c>
      <c r="AD287" s="5">
        <f t="shared" ca="1" si="148"/>
        <v>429</v>
      </c>
      <c r="AE287" s="5">
        <f t="shared" ca="1" si="149"/>
        <v>418</v>
      </c>
      <c r="AF287" s="5">
        <f t="shared" ca="1" si="150"/>
        <v>301</v>
      </c>
      <c r="AG287" s="5">
        <f t="shared" ca="1" si="151"/>
        <v>377</v>
      </c>
      <c r="AH287" s="5">
        <f t="shared" ca="1" si="152"/>
        <v>351</v>
      </c>
      <c r="AI287" s="5">
        <f t="shared" ca="1" si="153"/>
        <v>323</v>
      </c>
      <c r="AJ287" s="5">
        <f t="shared" ca="1" si="154"/>
        <v>385</v>
      </c>
      <c r="AK287" s="5">
        <f t="shared" ca="1" si="155"/>
        <v>389</v>
      </c>
    </row>
    <row r="288" spans="1:37" x14ac:dyDescent="0.3">
      <c r="A288" s="35">
        <f>IF(Замеры!B285=0, " ", Замеры!B285)</f>
        <v>282</v>
      </c>
      <c r="B288" s="45" t="str">
        <f>Замеры!G285</f>
        <v xml:space="preserve">Группа от QF </v>
      </c>
      <c r="C288" s="45" t="str">
        <f>IF(Замеры!O285=0, " ", Замеры!O285)</f>
        <v xml:space="preserve"> </v>
      </c>
      <c r="D288" s="69" t="str">
        <f t="shared" si="156"/>
        <v xml:space="preserve"> </v>
      </c>
      <c r="E288" s="69" t="str">
        <f t="shared" si="157"/>
        <v xml:space="preserve"> </v>
      </c>
      <c r="F288" s="29" t="str">
        <f t="shared" si="132"/>
        <v>-</v>
      </c>
      <c r="G288" s="29" t="str">
        <f t="shared" si="133"/>
        <v>-</v>
      </c>
      <c r="H288" s="29" t="str">
        <f t="shared" si="134"/>
        <v>-</v>
      </c>
      <c r="I288" s="29" t="str">
        <f t="shared" si="135"/>
        <v>-</v>
      </c>
      <c r="J288" s="46" t="str">
        <f t="shared" si="136"/>
        <v>-</v>
      </c>
      <c r="K288" s="29" t="str">
        <f t="shared" si="137"/>
        <v>-</v>
      </c>
      <c r="L288" s="29" t="str">
        <f t="shared" si="138"/>
        <v>-</v>
      </c>
      <c r="M288" s="29" t="str">
        <f t="shared" si="139"/>
        <v>-</v>
      </c>
      <c r="N288" s="29" t="str">
        <f t="shared" si="140"/>
        <v>-</v>
      </c>
      <c r="O288" s="29" t="str">
        <f t="shared" si="141"/>
        <v>-</v>
      </c>
      <c r="P288" s="2">
        <f>Замеры!R285</f>
        <v>0</v>
      </c>
      <c r="S288" s="2">
        <f>Замеры!S285</f>
        <v>0</v>
      </c>
      <c r="T288" s="2" t="s">
        <v>72</v>
      </c>
      <c r="U288" s="2" t="b">
        <f t="shared" si="142"/>
        <v>0</v>
      </c>
      <c r="V288" s="2" t="b">
        <f t="shared" si="143"/>
        <v>0</v>
      </c>
      <c r="W288" s="2" t="b">
        <f t="shared" si="144"/>
        <v>0</v>
      </c>
      <c r="Y288" s="2">
        <f t="shared" ca="1" si="145"/>
        <v>47</v>
      </c>
      <c r="Z288" s="2">
        <f t="shared" ca="1" si="145"/>
        <v>23</v>
      </c>
      <c r="AA288" s="2">
        <f t="shared" ca="1" si="145"/>
        <v>50</v>
      </c>
      <c r="AB288" s="5">
        <f t="shared" ca="1" si="146"/>
        <v>562</v>
      </c>
      <c r="AC288" s="5">
        <f t="shared" ca="1" si="147"/>
        <v>546</v>
      </c>
      <c r="AD288" s="5">
        <f t="shared" ca="1" si="148"/>
        <v>551</v>
      </c>
      <c r="AE288" s="5">
        <f t="shared" ca="1" si="149"/>
        <v>554</v>
      </c>
      <c r="AF288" s="5">
        <f t="shared" ca="1" si="150"/>
        <v>603</v>
      </c>
      <c r="AG288" s="5">
        <f t="shared" ca="1" si="151"/>
        <v>521</v>
      </c>
      <c r="AH288" s="5">
        <f t="shared" ca="1" si="152"/>
        <v>514</v>
      </c>
      <c r="AI288" s="5">
        <f t="shared" ca="1" si="153"/>
        <v>570</v>
      </c>
      <c r="AJ288" s="5">
        <f t="shared" ca="1" si="154"/>
        <v>607</v>
      </c>
      <c r="AK288" s="5">
        <f t="shared" ca="1" si="155"/>
        <v>629</v>
      </c>
    </row>
    <row r="289" spans="1:37" x14ac:dyDescent="0.3">
      <c r="A289" s="35">
        <f>IF(Замеры!B286=0, " ", Замеры!B286)</f>
        <v>283</v>
      </c>
      <c r="B289" s="45" t="str">
        <f>Замеры!G286</f>
        <v xml:space="preserve">Группа от QF </v>
      </c>
      <c r="C289" s="45" t="str">
        <f>IF(Замеры!O286=0, " ", Замеры!O286)</f>
        <v xml:space="preserve"> </v>
      </c>
      <c r="D289" s="69" t="str">
        <f t="shared" si="156"/>
        <v xml:space="preserve"> </v>
      </c>
      <c r="E289" s="69" t="str">
        <f t="shared" si="157"/>
        <v xml:space="preserve"> </v>
      </c>
      <c r="F289" s="29" t="str">
        <f t="shared" si="132"/>
        <v>-</v>
      </c>
      <c r="G289" s="29" t="str">
        <f t="shared" si="133"/>
        <v>-</v>
      </c>
      <c r="H289" s="29" t="str">
        <f t="shared" si="134"/>
        <v>-</v>
      </c>
      <c r="I289" s="29" t="str">
        <f t="shared" si="135"/>
        <v>-</v>
      </c>
      <c r="J289" s="46" t="str">
        <f t="shared" si="136"/>
        <v>-</v>
      </c>
      <c r="K289" s="29" t="str">
        <f t="shared" si="137"/>
        <v>-</v>
      </c>
      <c r="L289" s="29" t="str">
        <f t="shared" si="138"/>
        <v>-</v>
      </c>
      <c r="M289" s="29" t="str">
        <f t="shared" si="139"/>
        <v>-</v>
      </c>
      <c r="N289" s="29" t="str">
        <f t="shared" si="140"/>
        <v>-</v>
      </c>
      <c r="O289" s="29" t="str">
        <f t="shared" si="141"/>
        <v>-</v>
      </c>
      <c r="P289" s="2">
        <f>Замеры!R286</f>
        <v>0</v>
      </c>
      <c r="S289" s="2">
        <f>Замеры!S286</f>
        <v>0</v>
      </c>
      <c r="T289" s="2" t="s">
        <v>72</v>
      </c>
      <c r="U289" s="2" t="b">
        <f t="shared" si="142"/>
        <v>0</v>
      </c>
      <c r="V289" s="2" t="b">
        <f t="shared" si="143"/>
        <v>0</v>
      </c>
      <c r="W289" s="2" t="b">
        <f t="shared" si="144"/>
        <v>0</v>
      </c>
      <c r="Y289" s="2">
        <f t="shared" ca="1" si="145"/>
        <v>35</v>
      </c>
      <c r="Z289" s="2">
        <f t="shared" ca="1" si="145"/>
        <v>50</v>
      </c>
      <c r="AA289" s="2">
        <f t="shared" ca="1" si="145"/>
        <v>21</v>
      </c>
      <c r="AB289" s="5">
        <f t="shared" ca="1" si="146"/>
        <v>324</v>
      </c>
      <c r="AC289" s="5">
        <f t="shared" ca="1" si="147"/>
        <v>249</v>
      </c>
      <c r="AD289" s="5">
        <f t="shared" ca="1" si="148"/>
        <v>346</v>
      </c>
      <c r="AE289" s="5">
        <f t="shared" ca="1" si="149"/>
        <v>308</v>
      </c>
      <c r="AF289" s="5">
        <f t="shared" ca="1" si="150"/>
        <v>355</v>
      </c>
      <c r="AG289" s="5">
        <f t="shared" ca="1" si="151"/>
        <v>248</v>
      </c>
      <c r="AH289" s="5">
        <f t="shared" ca="1" si="152"/>
        <v>298</v>
      </c>
      <c r="AI289" s="5">
        <f t="shared" ca="1" si="153"/>
        <v>274</v>
      </c>
      <c r="AJ289" s="5">
        <f t="shared" ca="1" si="154"/>
        <v>287</v>
      </c>
      <c r="AK289" s="5">
        <f t="shared" ca="1" si="155"/>
        <v>337</v>
      </c>
    </row>
    <row r="290" spans="1:37" x14ac:dyDescent="0.3">
      <c r="A290" s="35">
        <f>IF(Замеры!B287=0, " ", Замеры!B287)</f>
        <v>284</v>
      </c>
      <c r="B290" s="45" t="str">
        <f>Замеры!G287</f>
        <v xml:space="preserve">Группа от QF </v>
      </c>
      <c r="C290" s="45" t="str">
        <f>IF(Замеры!O287=0, " ", Замеры!O287)</f>
        <v xml:space="preserve"> </v>
      </c>
      <c r="D290" s="69" t="str">
        <f t="shared" si="156"/>
        <v xml:space="preserve"> </v>
      </c>
      <c r="E290" s="69" t="str">
        <f t="shared" si="157"/>
        <v xml:space="preserve"> </v>
      </c>
      <c r="F290" s="29" t="str">
        <f t="shared" si="132"/>
        <v>-</v>
      </c>
      <c r="G290" s="29" t="str">
        <f t="shared" si="133"/>
        <v>-</v>
      </c>
      <c r="H290" s="29" t="str">
        <f t="shared" si="134"/>
        <v>-</v>
      </c>
      <c r="I290" s="29" t="str">
        <f t="shared" si="135"/>
        <v>-</v>
      </c>
      <c r="J290" s="46" t="str">
        <f t="shared" si="136"/>
        <v>-</v>
      </c>
      <c r="K290" s="29" t="str">
        <f t="shared" si="137"/>
        <v>-</v>
      </c>
      <c r="L290" s="29" t="str">
        <f t="shared" si="138"/>
        <v>-</v>
      </c>
      <c r="M290" s="29" t="str">
        <f t="shared" si="139"/>
        <v>-</v>
      </c>
      <c r="N290" s="29" t="str">
        <f t="shared" si="140"/>
        <v>-</v>
      </c>
      <c r="O290" s="29" t="str">
        <f t="shared" si="141"/>
        <v>-</v>
      </c>
      <c r="P290" s="2">
        <f>Замеры!R287</f>
        <v>0</v>
      </c>
      <c r="S290" s="2">
        <f>Замеры!S287</f>
        <v>0</v>
      </c>
      <c r="T290" s="2" t="s">
        <v>72</v>
      </c>
      <c r="U290" s="2" t="b">
        <f t="shared" si="142"/>
        <v>0</v>
      </c>
      <c r="V290" s="2" t="b">
        <f t="shared" si="143"/>
        <v>0</v>
      </c>
      <c r="W290" s="2" t="b">
        <f t="shared" si="144"/>
        <v>0</v>
      </c>
      <c r="Y290" s="2">
        <f t="shared" ca="1" si="145"/>
        <v>20</v>
      </c>
      <c r="Z290" s="2">
        <f t="shared" ca="1" si="145"/>
        <v>30</v>
      </c>
      <c r="AA290" s="2">
        <f t="shared" ca="1" si="145"/>
        <v>50</v>
      </c>
      <c r="AB290" s="5">
        <f t="shared" ca="1" si="146"/>
        <v>618</v>
      </c>
      <c r="AC290" s="5">
        <f t="shared" ca="1" si="147"/>
        <v>602</v>
      </c>
      <c r="AD290" s="5">
        <f t="shared" ca="1" si="148"/>
        <v>581</v>
      </c>
      <c r="AE290" s="5">
        <f t="shared" ca="1" si="149"/>
        <v>529</v>
      </c>
      <c r="AF290" s="5">
        <f t="shared" ca="1" si="150"/>
        <v>563</v>
      </c>
      <c r="AG290" s="5">
        <f t="shared" ca="1" si="151"/>
        <v>545</v>
      </c>
      <c r="AH290" s="5">
        <f t="shared" ca="1" si="152"/>
        <v>527</v>
      </c>
      <c r="AI290" s="5">
        <f t="shared" ca="1" si="153"/>
        <v>551</v>
      </c>
      <c r="AJ290" s="5">
        <f t="shared" ca="1" si="154"/>
        <v>633</v>
      </c>
      <c r="AK290" s="5">
        <f t="shared" ca="1" si="155"/>
        <v>571</v>
      </c>
    </row>
    <row r="291" spans="1:37" x14ac:dyDescent="0.3">
      <c r="A291" s="35">
        <f>IF(Замеры!B288=0, " ", Замеры!B288)</f>
        <v>285</v>
      </c>
      <c r="B291" s="45" t="str">
        <f>Замеры!G288</f>
        <v xml:space="preserve">Группа от QF </v>
      </c>
      <c r="C291" s="45" t="str">
        <f>IF(Замеры!O288=0, " ", Замеры!O288)</f>
        <v xml:space="preserve"> </v>
      </c>
      <c r="D291" s="69" t="str">
        <f t="shared" si="156"/>
        <v xml:space="preserve"> </v>
      </c>
      <c r="E291" s="69" t="str">
        <f t="shared" si="157"/>
        <v xml:space="preserve"> </v>
      </c>
      <c r="F291" s="29" t="str">
        <f t="shared" si="132"/>
        <v>-</v>
      </c>
      <c r="G291" s="29" t="str">
        <f t="shared" si="133"/>
        <v>-</v>
      </c>
      <c r="H291" s="29" t="str">
        <f t="shared" si="134"/>
        <v>-</v>
      </c>
      <c r="I291" s="29" t="str">
        <f t="shared" si="135"/>
        <v>-</v>
      </c>
      <c r="J291" s="46" t="str">
        <f t="shared" si="136"/>
        <v>-</v>
      </c>
      <c r="K291" s="29" t="str">
        <f t="shared" si="137"/>
        <v>-</v>
      </c>
      <c r="L291" s="29" t="str">
        <f t="shared" si="138"/>
        <v>-</v>
      </c>
      <c r="M291" s="29" t="str">
        <f t="shared" si="139"/>
        <v>-</v>
      </c>
      <c r="N291" s="29" t="str">
        <f t="shared" si="140"/>
        <v>-</v>
      </c>
      <c r="O291" s="29" t="str">
        <f t="shared" si="141"/>
        <v>-</v>
      </c>
      <c r="P291" s="2">
        <f>Замеры!R288</f>
        <v>0</v>
      </c>
      <c r="S291" s="2">
        <f>Замеры!S288</f>
        <v>0</v>
      </c>
      <c r="T291" s="2" t="s">
        <v>72</v>
      </c>
      <c r="U291" s="2" t="b">
        <f t="shared" si="142"/>
        <v>0</v>
      </c>
      <c r="V291" s="2" t="b">
        <f t="shared" si="143"/>
        <v>0</v>
      </c>
      <c r="W291" s="2" t="b">
        <f t="shared" si="144"/>
        <v>0</v>
      </c>
      <c r="Y291" s="2">
        <f t="shared" ca="1" si="145"/>
        <v>29</v>
      </c>
      <c r="Z291" s="2">
        <f t="shared" ca="1" si="145"/>
        <v>38</v>
      </c>
      <c r="AA291" s="2">
        <f t="shared" ca="1" si="145"/>
        <v>22</v>
      </c>
      <c r="AB291" s="5">
        <f t="shared" ca="1" si="146"/>
        <v>227</v>
      </c>
      <c r="AC291" s="5">
        <f t="shared" ca="1" si="147"/>
        <v>286</v>
      </c>
      <c r="AD291" s="5">
        <f t="shared" ca="1" si="148"/>
        <v>364</v>
      </c>
      <c r="AE291" s="5">
        <f t="shared" ca="1" si="149"/>
        <v>290</v>
      </c>
      <c r="AF291" s="5">
        <f t="shared" ca="1" si="150"/>
        <v>265</v>
      </c>
      <c r="AG291" s="5">
        <f t="shared" ca="1" si="151"/>
        <v>300</v>
      </c>
      <c r="AH291" s="5">
        <f t="shared" ca="1" si="152"/>
        <v>366</v>
      </c>
      <c r="AI291" s="5">
        <f t="shared" ca="1" si="153"/>
        <v>265</v>
      </c>
      <c r="AJ291" s="5">
        <f t="shared" ca="1" si="154"/>
        <v>234</v>
      </c>
      <c r="AK291" s="5">
        <f t="shared" ca="1" si="155"/>
        <v>301</v>
      </c>
    </row>
    <row r="292" spans="1:37" x14ac:dyDescent="0.3">
      <c r="A292" s="35">
        <f>IF(Замеры!B289=0, " ", Замеры!B289)</f>
        <v>286</v>
      </c>
      <c r="B292" s="45" t="str">
        <f>Замеры!G289</f>
        <v xml:space="preserve">Группа от QF </v>
      </c>
      <c r="C292" s="45" t="str">
        <f>IF(Замеры!O289=0, " ", Замеры!O289)</f>
        <v xml:space="preserve"> </v>
      </c>
      <c r="D292" s="69" t="str">
        <f t="shared" si="156"/>
        <v xml:space="preserve"> </v>
      </c>
      <c r="E292" s="69" t="str">
        <f t="shared" si="157"/>
        <v xml:space="preserve"> </v>
      </c>
      <c r="F292" s="29" t="str">
        <f t="shared" si="132"/>
        <v>-</v>
      </c>
      <c r="G292" s="29" t="str">
        <f t="shared" si="133"/>
        <v>-</v>
      </c>
      <c r="H292" s="29" t="str">
        <f t="shared" si="134"/>
        <v>-</v>
      </c>
      <c r="I292" s="29" t="str">
        <f t="shared" si="135"/>
        <v>-</v>
      </c>
      <c r="J292" s="46" t="str">
        <f t="shared" si="136"/>
        <v>-</v>
      </c>
      <c r="K292" s="29" t="str">
        <f t="shared" si="137"/>
        <v>-</v>
      </c>
      <c r="L292" s="29" t="str">
        <f t="shared" si="138"/>
        <v>-</v>
      </c>
      <c r="M292" s="29" t="str">
        <f t="shared" si="139"/>
        <v>-</v>
      </c>
      <c r="N292" s="29" t="str">
        <f t="shared" si="140"/>
        <v>-</v>
      </c>
      <c r="O292" s="29" t="str">
        <f t="shared" si="141"/>
        <v>-</v>
      </c>
      <c r="P292" s="2">
        <f>Замеры!R289</f>
        <v>0</v>
      </c>
      <c r="S292" s="2">
        <f>Замеры!S289</f>
        <v>0</v>
      </c>
      <c r="T292" s="2" t="s">
        <v>72</v>
      </c>
      <c r="U292" s="2" t="b">
        <f t="shared" si="142"/>
        <v>0</v>
      </c>
      <c r="V292" s="2" t="b">
        <f t="shared" si="143"/>
        <v>0</v>
      </c>
      <c r="W292" s="2" t="b">
        <f t="shared" si="144"/>
        <v>0</v>
      </c>
      <c r="Y292" s="2">
        <f t="shared" ca="1" si="145"/>
        <v>34</v>
      </c>
      <c r="Z292" s="2">
        <f t="shared" ca="1" si="145"/>
        <v>20</v>
      </c>
      <c r="AA292" s="2">
        <f t="shared" ca="1" si="145"/>
        <v>43</v>
      </c>
      <c r="AB292" s="5">
        <f t="shared" ca="1" si="146"/>
        <v>496</v>
      </c>
      <c r="AC292" s="5">
        <f t="shared" ca="1" si="147"/>
        <v>475</v>
      </c>
      <c r="AD292" s="5">
        <f t="shared" ca="1" si="148"/>
        <v>565</v>
      </c>
      <c r="AE292" s="5">
        <f t="shared" ca="1" si="149"/>
        <v>437</v>
      </c>
      <c r="AF292" s="5">
        <f t="shared" ca="1" si="150"/>
        <v>439</v>
      </c>
      <c r="AG292" s="5">
        <f t="shared" ca="1" si="151"/>
        <v>573</v>
      </c>
      <c r="AH292" s="5">
        <f t="shared" ca="1" si="152"/>
        <v>564</v>
      </c>
      <c r="AI292" s="5">
        <f t="shared" ca="1" si="153"/>
        <v>503</v>
      </c>
      <c r="AJ292" s="5">
        <f t="shared" ca="1" si="154"/>
        <v>534</v>
      </c>
      <c r="AK292" s="5">
        <f t="shared" ca="1" si="155"/>
        <v>465</v>
      </c>
    </row>
    <row r="293" spans="1:37" x14ac:dyDescent="0.3">
      <c r="A293" s="35">
        <f>IF(Замеры!B290=0, " ", Замеры!B290)</f>
        <v>287</v>
      </c>
      <c r="B293" s="45" t="str">
        <f>Замеры!G290</f>
        <v xml:space="preserve">Группа от QF </v>
      </c>
      <c r="C293" s="45" t="str">
        <f>IF(Замеры!O290=0, " ", Замеры!O290)</f>
        <v xml:space="preserve"> </v>
      </c>
      <c r="D293" s="69" t="str">
        <f t="shared" si="156"/>
        <v xml:space="preserve"> </v>
      </c>
      <c r="E293" s="69" t="str">
        <f t="shared" si="157"/>
        <v xml:space="preserve"> </v>
      </c>
      <c r="F293" s="29" t="str">
        <f t="shared" si="132"/>
        <v>-</v>
      </c>
      <c r="G293" s="29" t="str">
        <f t="shared" si="133"/>
        <v>-</v>
      </c>
      <c r="H293" s="29" t="str">
        <f t="shared" si="134"/>
        <v>-</v>
      </c>
      <c r="I293" s="29" t="str">
        <f t="shared" si="135"/>
        <v>-</v>
      </c>
      <c r="J293" s="46" t="str">
        <f t="shared" si="136"/>
        <v>-</v>
      </c>
      <c r="K293" s="29" t="str">
        <f t="shared" si="137"/>
        <v>-</v>
      </c>
      <c r="L293" s="29" t="str">
        <f t="shared" si="138"/>
        <v>-</v>
      </c>
      <c r="M293" s="29" t="str">
        <f t="shared" si="139"/>
        <v>-</v>
      </c>
      <c r="N293" s="29" t="str">
        <f t="shared" si="140"/>
        <v>-</v>
      </c>
      <c r="O293" s="29" t="str">
        <f t="shared" si="141"/>
        <v>-</v>
      </c>
      <c r="P293" s="2">
        <f>Замеры!R290</f>
        <v>0</v>
      </c>
      <c r="S293" s="2">
        <f>Замеры!S290</f>
        <v>0</v>
      </c>
      <c r="T293" s="2" t="s">
        <v>72</v>
      </c>
      <c r="U293" s="2" t="b">
        <f t="shared" si="142"/>
        <v>0</v>
      </c>
      <c r="V293" s="2" t="b">
        <f t="shared" si="143"/>
        <v>0</v>
      </c>
      <c r="W293" s="2" t="b">
        <f t="shared" si="144"/>
        <v>0</v>
      </c>
      <c r="Y293" s="2">
        <f t="shared" ca="1" si="145"/>
        <v>39</v>
      </c>
      <c r="Z293" s="2">
        <f t="shared" ca="1" si="145"/>
        <v>46</v>
      </c>
      <c r="AA293" s="2">
        <f t="shared" ca="1" si="145"/>
        <v>47</v>
      </c>
      <c r="AB293" s="5">
        <f t="shared" ca="1" si="146"/>
        <v>599</v>
      </c>
      <c r="AC293" s="5">
        <f t="shared" ca="1" si="147"/>
        <v>569</v>
      </c>
      <c r="AD293" s="5">
        <f t="shared" ca="1" si="148"/>
        <v>587</v>
      </c>
      <c r="AE293" s="5">
        <f t="shared" ca="1" si="149"/>
        <v>574</v>
      </c>
      <c r="AF293" s="5">
        <f t="shared" ca="1" si="150"/>
        <v>528</v>
      </c>
      <c r="AG293" s="5">
        <f t="shared" ca="1" si="151"/>
        <v>609</v>
      </c>
      <c r="AH293" s="5">
        <f t="shared" ca="1" si="152"/>
        <v>537</v>
      </c>
      <c r="AI293" s="5">
        <f t="shared" ca="1" si="153"/>
        <v>603</v>
      </c>
      <c r="AJ293" s="5">
        <f t="shared" ca="1" si="154"/>
        <v>508</v>
      </c>
      <c r="AK293" s="5">
        <f t="shared" ca="1" si="155"/>
        <v>507</v>
      </c>
    </row>
    <row r="294" spans="1:37" x14ac:dyDescent="0.3">
      <c r="A294" s="35">
        <f>IF(Замеры!B291=0, " ", Замеры!B291)</f>
        <v>288</v>
      </c>
      <c r="B294" s="45" t="str">
        <f>Замеры!G291</f>
        <v xml:space="preserve">Группа от QF </v>
      </c>
      <c r="C294" s="45" t="str">
        <f>IF(Замеры!O291=0, " ", Замеры!O291)</f>
        <v xml:space="preserve"> </v>
      </c>
      <c r="D294" s="69" t="str">
        <f t="shared" si="156"/>
        <v xml:space="preserve"> </v>
      </c>
      <c r="E294" s="69" t="str">
        <f t="shared" si="157"/>
        <v xml:space="preserve"> </v>
      </c>
      <c r="F294" s="29" t="str">
        <f t="shared" si="132"/>
        <v>-</v>
      </c>
      <c r="G294" s="29" t="str">
        <f t="shared" si="133"/>
        <v>-</v>
      </c>
      <c r="H294" s="29" t="str">
        <f t="shared" si="134"/>
        <v>-</v>
      </c>
      <c r="I294" s="29" t="str">
        <f t="shared" si="135"/>
        <v>-</v>
      </c>
      <c r="J294" s="46" t="str">
        <f t="shared" si="136"/>
        <v>-</v>
      </c>
      <c r="K294" s="29" t="str">
        <f t="shared" si="137"/>
        <v>-</v>
      </c>
      <c r="L294" s="29" t="str">
        <f t="shared" si="138"/>
        <v>-</v>
      </c>
      <c r="M294" s="29" t="str">
        <f t="shared" si="139"/>
        <v>-</v>
      </c>
      <c r="N294" s="29" t="str">
        <f t="shared" si="140"/>
        <v>-</v>
      </c>
      <c r="O294" s="29" t="str">
        <f t="shared" si="141"/>
        <v>-</v>
      </c>
      <c r="P294" s="2">
        <f>Замеры!R291</f>
        <v>0</v>
      </c>
      <c r="S294" s="2">
        <f>Замеры!S291</f>
        <v>0</v>
      </c>
      <c r="T294" s="2" t="s">
        <v>72</v>
      </c>
      <c r="U294" s="2" t="b">
        <f t="shared" si="142"/>
        <v>0</v>
      </c>
      <c r="V294" s="2" t="b">
        <f t="shared" si="143"/>
        <v>0</v>
      </c>
      <c r="W294" s="2" t="b">
        <f t="shared" si="144"/>
        <v>0</v>
      </c>
      <c r="Y294" s="2">
        <f t="shared" ca="1" si="145"/>
        <v>37</v>
      </c>
      <c r="Z294" s="2">
        <f t="shared" ca="1" si="145"/>
        <v>31</v>
      </c>
      <c r="AA294" s="2">
        <f t="shared" ca="1" si="145"/>
        <v>28</v>
      </c>
      <c r="AB294" s="5">
        <f t="shared" ca="1" si="146"/>
        <v>349</v>
      </c>
      <c r="AC294" s="5">
        <f t="shared" ca="1" si="147"/>
        <v>310</v>
      </c>
      <c r="AD294" s="5">
        <f t="shared" ca="1" si="148"/>
        <v>390</v>
      </c>
      <c r="AE294" s="5">
        <f t="shared" ca="1" si="149"/>
        <v>392</v>
      </c>
      <c r="AF294" s="5">
        <f t="shared" ca="1" si="150"/>
        <v>344</v>
      </c>
      <c r="AG294" s="5">
        <f t="shared" ca="1" si="151"/>
        <v>343</v>
      </c>
      <c r="AH294" s="5">
        <f t="shared" ca="1" si="152"/>
        <v>342</v>
      </c>
      <c r="AI294" s="5">
        <f t="shared" ca="1" si="153"/>
        <v>366</v>
      </c>
      <c r="AJ294" s="5">
        <f t="shared" ca="1" si="154"/>
        <v>346</v>
      </c>
      <c r="AK294" s="5">
        <f t="shared" ca="1" si="155"/>
        <v>383</v>
      </c>
    </row>
    <row r="295" spans="1:37" x14ac:dyDescent="0.3">
      <c r="A295" s="35">
        <f>IF(Замеры!B292=0, " ", Замеры!B292)</f>
        <v>289</v>
      </c>
      <c r="B295" s="45" t="str">
        <f>Замеры!G292</f>
        <v xml:space="preserve">Группа от QF </v>
      </c>
      <c r="C295" s="45" t="str">
        <f>IF(Замеры!O292=0, " ", Замеры!O292)</f>
        <v xml:space="preserve"> </v>
      </c>
      <c r="D295" s="69" t="str">
        <f t="shared" si="156"/>
        <v xml:space="preserve"> </v>
      </c>
      <c r="E295" s="69" t="str">
        <f t="shared" si="157"/>
        <v xml:space="preserve"> </v>
      </c>
      <c r="F295" s="29" t="str">
        <f t="shared" si="132"/>
        <v>-</v>
      </c>
      <c r="G295" s="29" t="str">
        <f t="shared" si="133"/>
        <v>-</v>
      </c>
      <c r="H295" s="29" t="str">
        <f t="shared" si="134"/>
        <v>-</v>
      </c>
      <c r="I295" s="29" t="str">
        <f t="shared" si="135"/>
        <v>-</v>
      </c>
      <c r="J295" s="46" t="str">
        <f t="shared" si="136"/>
        <v>-</v>
      </c>
      <c r="K295" s="29" t="str">
        <f t="shared" si="137"/>
        <v>-</v>
      </c>
      <c r="L295" s="29" t="str">
        <f t="shared" si="138"/>
        <v>-</v>
      </c>
      <c r="M295" s="29" t="str">
        <f t="shared" si="139"/>
        <v>-</v>
      </c>
      <c r="N295" s="29" t="str">
        <f t="shared" si="140"/>
        <v>-</v>
      </c>
      <c r="O295" s="29" t="str">
        <f t="shared" si="141"/>
        <v>-</v>
      </c>
      <c r="P295" s="2">
        <f>Замеры!R292</f>
        <v>0</v>
      </c>
      <c r="S295" s="2">
        <f>Замеры!S292</f>
        <v>0</v>
      </c>
      <c r="T295" s="2" t="s">
        <v>72</v>
      </c>
      <c r="U295" s="2" t="b">
        <f t="shared" si="142"/>
        <v>0</v>
      </c>
      <c r="V295" s="2" t="b">
        <f t="shared" si="143"/>
        <v>0</v>
      </c>
      <c r="W295" s="2" t="b">
        <f t="shared" si="144"/>
        <v>0</v>
      </c>
      <c r="Y295" s="2">
        <f t="shared" ca="1" si="145"/>
        <v>36</v>
      </c>
      <c r="Z295" s="2">
        <f t="shared" ca="1" si="145"/>
        <v>20</v>
      </c>
      <c r="AA295" s="2">
        <f t="shared" ca="1" si="145"/>
        <v>29</v>
      </c>
      <c r="AB295" s="5">
        <f t="shared" ca="1" si="146"/>
        <v>346</v>
      </c>
      <c r="AC295" s="5">
        <f t="shared" ca="1" si="147"/>
        <v>348</v>
      </c>
      <c r="AD295" s="5">
        <f t="shared" ca="1" si="148"/>
        <v>407</v>
      </c>
      <c r="AE295" s="5">
        <f t="shared" ca="1" si="149"/>
        <v>328</v>
      </c>
      <c r="AF295" s="5">
        <f t="shared" ca="1" si="150"/>
        <v>345</v>
      </c>
      <c r="AG295" s="5">
        <f t="shared" ca="1" si="151"/>
        <v>391</v>
      </c>
      <c r="AH295" s="5">
        <f t="shared" ca="1" si="152"/>
        <v>323</v>
      </c>
      <c r="AI295" s="5">
        <f t="shared" ca="1" si="153"/>
        <v>318</v>
      </c>
      <c r="AJ295" s="5">
        <f t="shared" ca="1" si="154"/>
        <v>414</v>
      </c>
      <c r="AK295" s="5">
        <f t="shared" ca="1" si="155"/>
        <v>324</v>
      </c>
    </row>
    <row r="296" spans="1:37" x14ac:dyDescent="0.3">
      <c r="A296" s="35">
        <f>IF(Замеры!B293=0, " ", Замеры!B293)</f>
        <v>290</v>
      </c>
      <c r="B296" s="45" t="str">
        <f>Замеры!G293</f>
        <v xml:space="preserve">Группа от QF </v>
      </c>
      <c r="C296" s="45" t="str">
        <f>IF(Замеры!O293=0, " ", Замеры!O293)</f>
        <v xml:space="preserve"> </v>
      </c>
      <c r="D296" s="69" t="str">
        <f t="shared" si="156"/>
        <v xml:space="preserve"> </v>
      </c>
      <c r="E296" s="69" t="str">
        <f t="shared" si="157"/>
        <v xml:space="preserve"> </v>
      </c>
      <c r="F296" s="29" t="str">
        <f t="shared" si="132"/>
        <v>-</v>
      </c>
      <c r="G296" s="29" t="str">
        <f t="shared" si="133"/>
        <v>-</v>
      </c>
      <c r="H296" s="29" t="str">
        <f t="shared" si="134"/>
        <v>-</v>
      </c>
      <c r="I296" s="29" t="str">
        <f t="shared" si="135"/>
        <v>-</v>
      </c>
      <c r="J296" s="46" t="str">
        <f t="shared" si="136"/>
        <v>-</v>
      </c>
      <c r="K296" s="29" t="str">
        <f t="shared" si="137"/>
        <v>-</v>
      </c>
      <c r="L296" s="29" t="str">
        <f t="shared" si="138"/>
        <v>-</v>
      </c>
      <c r="M296" s="29" t="str">
        <f t="shared" si="139"/>
        <v>-</v>
      </c>
      <c r="N296" s="29" t="str">
        <f t="shared" si="140"/>
        <v>-</v>
      </c>
      <c r="O296" s="29" t="str">
        <f t="shared" si="141"/>
        <v>-</v>
      </c>
      <c r="P296" s="2">
        <f>Замеры!R293</f>
        <v>0</v>
      </c>
      <c r="S296" s="2">
        <f>Замеры!S293</f>
        <v>0</v>
      </c>
      <c r="T296" s="2" t="s">
        <v>72</v>
      </c>
      <c r="U296" s="2" t="b">
        <f t="shared" si="142"/>
        <v>0</v>
      </c>
      <c r="V296" s="2" t="b">
        <f t="shared" si="143"/>
        <v>0</v>
      </c>
      <c r="W296" s="2" t="b">
        <f t="shared" si="144"/>
        <v>0</v>
      </c>
      <c r="Y296" s="2">
        <f t="shared" ca="1" si="145"/>
        <v>46</v>
      </c>
      <c r="Z296" s="2">
        <f t="shared" ca="1" si="145"/>
        <v>42</v>
      </c>
      <c r="AA296" s="2">
        <f t="shared" ca="1" si="145"/>
        <v>24</v>
      </c>
      <c r="AB296" s="5">
        <f t="shared" ca="1" si="146"/>
        <v>347</v>
      </c>
      <c r="AC296" s="5">
        <f t="shared" ca="1" si="147"/>
        <v>336</v>
      </c>
      <c r="AD296" s="5">
        <f t="shared" ca="1" si="148"/>
        <v>276</v>
      </c>
      <c r="AE296" s="5">
        <f t="shared" ca="1" si="149"/>
        <v>267</v>
      </c>
      <c r="AF296" s="5">
        <f t="shared" ca="1" si="150"/>
        <v>292</v>
      </c>
      <c r="AG296" s="5">
        <f t="shared" ca="1" si="151"/>
        <v>299</v>
      </c>
      <c r="AH296" s="5">
        <f t="shared" ca="1" si="152"/>
        <v>322</v>
      </c>
      <c r="AI296" s="5">
        <f t="shared" ca="1" si="153"/>
        <v>380</v>
      </c>
      <c r="AJ296" s="5">
        <f t="shared" ca="1" si="154"/>
        <v>386</v>
      </c>
      <c r="AK296" s="5">
        <f t="shared" ca="1" si="155"/>
        <v>319</v>
      </c>
    </row>
    <row r="297" spans="1:37" x14ac:dyDescent="0.3">
      <c r="A297" s="35">
        <f>IF(Замеры!B294=0, " ", Замеры!B294)</f>
        <v>291</v>
      </c>
      <c r="B297" s="45" t="str">
        <f>Замеры!G294</f>
        <v xml:space="preserve">Группа от QF </v>
      </c>
      <c r="C297" s="45" t="str">
        <f>IF(Замеры!O294=0, " ", Замеры!O294)</f>
        <v xml:space="preserve"> </v>
      </c>
      <c r="D297" s="69" t="str">
        <f t="shared" si="156"/>
        <v xml:space="preserve"> </v>
      </c>
      <c r="E297" s="69" t="str">
        <f t="shared" si="157"/>
        <v xml:space="preserve"> </v>
      </c>
      <c r="F297" s="29" t="str">
        <f t="shared" si="132"/>
        <v>-</v>
      </c>
      <c r="G297" s="29" t="str">
        <f t="shared" si="133"/>
        <v>-</v>
      </c>
      <c r="H297" s="29" t="str">
        <f t="shared" si="134"/>
        <v>-</v>
      </c>
      <c r="I297" s="29" t="str">
        <f t="shared" si="135"/>
        <v>-</v>
      </c>
      <c r="J297" s="46" t="str">
        <f t="shared" si="136"/>
        <v>-</v>
      </c>
      <c r="K297" s="29" t="str">
        <f t="shared" si="137"/>
        <v>-</v>
      </c>
      <c r="L297" s="29" t="str">
        <f t="shared" si="138"/>
        <v>-</v>
      </c>
      <c r="M297" s="29" t="str">
        <f t="shared" si="139"/>
        <v>-</v>
      </c>
      <c r="N297" s="29" t="str">
        <f t="shared" si="140"/>
        <v>-</v>
      </c>
      <c r="O297" s="29" t="str">
        <f t="shared" si="141"/>
        <v>-</v>
      </c>
      <c r="P297" s="2">
        <f>Замеры!R294</f>
        <v>0</v>
      </c>
      <c r="S297" s="2">
        <f>Замеры!S294</f>
        <v>0</v>
      </c>
      <c r="T297" s="2" t="s">
        <v>72</v>
      </c>
      <c r="U297" s="2" t="b">
        <f t="shared" si="142"/>
        <v>0</v>
      </c>
      <c r="V297" s="2" t="b">
        <f t="shared" si="143"/>
        <v>0</v>
      </c>
      <c r="W297" s="2" t="b">
        <f t="shared" si="144"/>
        <v>0</v>
      </c>
      <c r="Y297" s="2">
        <f t="shared" ca="1" si="145"/>
        <v>26</v>
      </c>
      <c r="Z297" s="2">
        <f t="shared" ca="1" si="145"/>
        <v>30</v>
      </c>
      <c r="AA297" s="2">
        <f t="shared" ca="1" si="145"/>
        <v>38</v>
      </c>
      <c r="AB297" s="5">
        <f t="shared" ca="1" si="146"/>
        <v>480</v>
      </c>
      <c r="AC297" s="5">
        <f t="shared" ca="1" si="147"/>
        <v>496</v>
      </c>
      <c r="AD297" s="5">
        <f t="shared" ca="1" si="148"/>
        <v>467</v>
      </c>
      <c r="AE297" s="5">
        <f t="shared" ca="1" si="149"/>
        <v>483</v>
      </c>
      <c r="AF297" s="5">
        <f t="shared" ca="1" si="150"/>
        <v>393</v>
      </c>
      <c r="AG297" s="5">
        <f t="shared" ca="1" si="151"/>
        <v>523</v>
      </c>
      <c r="AH297" s="5">
        <f t="shared" ca="1" si="152"/>
        <v>479</v>
      </c>
      <c r="AI297" s="5">
        <f t="shared" ca="1" si="153"/>
        <v>413</v>
      </c>
      <c r="AJ297" s="5">
        <f t="shared" ca="1" si="154"/>
        <v>492</v>
      </c>
      <c r="AK297" s="5">
        <f t="shared" ca="1" si="155"/>
        <v>482</v>
      </c>
    </row>
    <row r="298" spans="1:37" x14ac:dyDescent="0.3">
      <c r="A298" s="35">
        <f>IF(Замеры!B295=0, " ", Замеры!B295)</f>
        <v>292</v>
      </c>
      <c r="B298" s="45" t="str">
        <f>Замеры!G295</f>
        <v xml:space="preserve">Группа от QF </v>
      </c>
      <c r="C298" s="45" t="str">
        <f>IF(Замеры!O295=0, " ", Замеры!O295)</f>
        <v xml:space="preserve"> </v>
      </c>
      <c r="D298" s="69" t="str">
        <f t="shared" si="156"/>
        <v xml:space="preserve"> </v>
      </c>
      <c r="E298" s="69" t="str">
        <f t="shared" si="157"/>
        <v xml:space="preserve"> </v>
      </c>
      <c r="F298" s="29" t="str">
        <f t="shared" si="132"/>
        <v>-</v>
      </c>
      <c r="G298" s="29" t="str">
        <f t="shared" si="133"/>
        <v>-</v>
      </c>
      <c r="H298" s="29" t="str">
        <f t="shared" si="134"/>
        <v>-</v>
      </c>
      <c r="I298" s="29" t="str">
        <f t="shared" si="135"/>
        <v>-</v>
      </c>
      <c r="J298" s="46" t="str">
        <f t="shared" si="136"/>
        <v>-</v>
      </c>
      <c r="K298" s="29" t="str">
        <f t="shared" si="137"/>
        <v>-</v>
      </c>
      <c r="L298" s="29" t="str">
        <f t="shared" si="138"/>
        <v>-</v>
      </c>
      <c r="M298" s="29" t="str">
        <f t="shared" si="139"/>
        <v>-</v>
      </c>
      <c r="N298" s="29" t="str">
        <f t="shared" si="140"/>
        <v>-</v>
      </c>
      <c r="O298" s="29" t="str">
        <f t="shared" si="141"/>
        <v>-</v>
      </c>
      <c r="P298" s="2">
        <f>Замеры!R295</f>
        <v>0</v>
      </c>
      <c r="S298" s="2">
        <f>Замеры!S295</f>
        <v>0</v>
      </c>
      <c r="T298" s="2" t="s">
        <v>72</v>
      </c>
      <c r="U298" s="2" t="b">
        <f t="shared" si="142"/>
        <v>0</v>
      </c>
      <c r="V298" s="2" t="b">
        <f t="shared" si="143"/>
        <v>0</v>
      </c>
      <c r="W298" s="2" t="b">
        <f t="shared" si="144"/>
        <v>0</v>
      </c>
      <c r="Y298" s="2">
        <f t="shared" ca="1" si="145"/>
        <v>24</v>
      </c>
      <c r="Z298" s="2">
        <f t="shared" ca="1" si="145"/>
        <v>27</v>
      </c>
      <c r="AA298" s="2">
        <f t="shared" ca="1" si="145"/>
        <v>32</v>
      </c>
      <c r="AB298" s="5">
        <f t="shared" ca="1" si="146"/>
        <v>411</v>
      </c>
      <c r="AC298" s="5">
        <f t="shared" ca="1" si="147"/>
        <v>456</v>
      </c>
      <c r="AD298" s="5">
        <f t="shared" ca="1" si="148"/>
        <v>411</v>
      </c>
      <c r="AE298" s="5">
        <f t="shared" ca="1" si="149"/>
        <v>409</v>
      </c>
      <c r="AF298" s="5">
        <f t="shared" ca="1" si="150"/>
        <v>371</v>
      </c>
      <c r="AG298" s="5">
        <f t="shared" ca="1" si="151"/>
        <v>421</v>
      </c>
      <c r="AH298" s="5">
        <f t="shared" ca="1" si="152"/>
        <v>455</v>
      </c>
      <c r="AI298" s="5">
        <f t="shared" ca="1" si="153"/>
        <v>452</v>
      </c>
      <c r="AJ298" s="5">
        <f t="shared" ca="1" si="154"/>
        <v>426</v>
      </c>
      <c r="AK298" s="5">
        <f t="shared" ca="1" si="155"/>
        <v>423</v>
      </c>
    </row>
    <row r="299" spans="1:37" x14ac:dyDescent="0.3">
      <c r="A299" s="35">
        <f>IF(Замеры!B296=0, " ", Замеры!B296)</f>
        <v>293</v>
      </c>
      <c r="B299" s="45" t="str">
        <f>Замеры!G296</f>
        <v xml:space="preserve">Группа от QF </v>
      </c>
      <c r="C299" s="45" t="str">
        <f>IF(Замеры!O296=0, " ", Замеры!O296)</f>
        <v xml:space="preserve"> </v>
      </c>
      <c r="D299" s="69" t="str">
        <f t="shared" si="156"/>
        <v xml:space="preserve"> </v>
      </c>
      <c r="E299" s="69" t="str">
        <f t="shared" si="157"/>
        <v xml:space="preserve"> </v>
      </c>
      <c r="F299" s="29" t="str">
        <f t="shared" si="132"/>
        <v>-</v>
      </c>
      <c r="G299" s="29" t="str">
        <f t="shared" si="133"/>
        <v>-</v>
      </c>
      <c r="H299" s="29" t="str">
        <f t="shared" si="134"/>
        <v>-</v>
      </c>
      <c r="I299" s="29" t="str">
        <f t="shared" si="135"/>
        <v>-</v>
      </c>
      <c r="J299" s="46" t="str">
        <f t="shared" si="136"/>
        <v>-</v>
      </c>
      <c r="K299" s="29" t="str">
        <f t="shared" si="137"/>
        <v>-</v>
      </c>
      <c r="L299" s="29" t="str">
        <f t="shared" si="138"/>
        <v>-</v>
      </c>
      <c r="M299" s="29" t="str">
        <f t="shared" si="139"/>
        <v>-</v>
      </c>
      <c r="N299" s="29" t="str">
        <f t="shared" si="140"/>
        <v>-</v>
      </c>
      <c r="O299" s="29" t="str">
        <f t="shared" si="141"/>
        <v>-</v>
      </c>
      <c r="P299" s="2">
        <f>Замеры!R296</f>
        <v>0</v>
      </c>
      <c r="S299" s="2">
        <f>Замеры!S296</f>
        <v>0</v>
      </c>
      <c r="T299" s="2" t="s">
        <v>72</v>
      </c>
      <c r="U299" s="2" t="b">
        <f t="shared" si="142"/>
        <v>0</v>
      </c>
      <c r="V299" s="2" t="b">
        <f t="shared" si="143"/>
        <v>0</v>
      </c>
      <c r="W299" s="2" t="b">
        <f t="shared" si="144"/>
        <v>0</v>
      </c>
      <c r="Y299" s="2">
        <f t="shared" ca="1" si="145"/>
        <v>47</v>
      </c>
      <c r="Z299" s="2">
        <f t="shared" ca="1" si="145"/>
        <v>37</v>
      </c>
      <c r="AA299" s="2">
        <f t="shared" ca="1" si="145"/>
        <v>46</v>
      </c>
      <c r="AB299" s="5">
        <f t="shared" ca="1" si="146"/>
        <v>483</v>
      </c>
      <c r="AC299" s="5">
        <f t="shared" ca="1" si="147"/>
        <v>609</v>
      </c>
      <c r="AD299" s="5">
        <f t="shared" ca="1" si="148"/>
        <v>554</v>
      </c>
      <c r="AE299" s="5">
        <f t="shared" ca="1" si="149"/>
        <v>535</v>
      </c>
      <c r="AF299" s="5">
        <f t="shared" ca="1" si="150"/>
        <v>485</v>
      </c>
      <c r="AG299" s="5">
        <f t="shared" ca="1" si="151"/>
        <v>554</v>
      </c>
      <c r="AH299" s="5">
        <f t="shared" ca="1" si="152"/>
        <v>572</v>
      </c>
      <c r="AI299" s="5">
        <f t="shared" ca="1" si="153"/>
        <v>578</v>
      </c>
      <c r="AJ299" s="5">
        <f t="shared" ca="1" si="154"/>
        <v>575</v>
      </c>
      <c r="AK299" s="5">
        <f t="shared" ca="1" si="155"/>
        <v>604</v>
      </c>
    </row>
    <row r="300" spans="1:37" x14ac:dyDescent="0.3">
      <c r="A300" s="35">
        <f>IF(Замеры!B297=0, " ", Замеры!B297)</f>
        <v>294</v>
      </c>
      <c r="B300" s="45" t="str">
        <f>Замеры!G297</f>
        <v xml:space="preserve">Группа от QF </v>
      </c>
      <c r="C300" s="45" t="str">
        <f>IF(Замеры!O297=0, " ", Замеры!O297)</f>
        <v xml:space="preserve"> </v>
      </c>
      <c r="D300" s="69" t="str">
        <f t="shared" si="156"/>
        <v xml:space="preserve"> </v>
      </c>
      <c r="E300" s="69" t="str">
        <f t="shared" si="157"/>
        <v xml:space="preserve"> </v>
      </c>
      <c r="F300" s="29" t="str">
        <f t="shared" si="132"/>
        <v>-</v>
      </c>
      <c r="G300" s="29" t="str">
        <f t="shared" si="133"/>
        <v>-</v>
      </c>
      <c r="H300" s="29" t="str">
        <f t="shared" si="134"/>
        <v>-</v>
      </c>
      <c r="I300" s="29" t="str">
        <f t="shared" si="135"/>
        <v>-</v>
      </c>
      <c r="J300" s="46" t="str">
        <f t="shared" si="136"/>
        <v>-</v>
      </c>
      <c r="K300" s="29" t="str">
        <f t="shared" si="137"/>
        <v>-</v>
      </c>
      <c r="L300" s="29" t="str">
        <f t="shared" si="138"/>
        <v>-</v>
      </c>
      <c r="M300" s="29" t="str">
        <f t="shared" si="139"/>
        <v>-</v>
      </c>
      <c r="N300" s="29" t="str">
        <f t="shared" si="140"/>
        <v>-</v>
      </c>
      <c r="O300" s="29" t="str">
        <f t="shared" si="141"/>
        <v>-</v>
      </c>
      <c r="P300" s="2">
        <f>Замеры!R297</f>
        <v>0</v>
      </c>
      <c r="S300" s="2">
        <f>Замеры!S297</f>
        <v>0</v>
      </c>
      <c r="T300" s="2" t="s">
        <v>72</v>
      </c>
      <c r="U300" s="2" t="b">
        <f t="shared" si="142"/>
        <v>0</v>
      </c>
      <c r="V300" s="2" t="b">
        <f t="shared" si="143"/>
        <v>0</v>
      </c>
      <c r="W300" s="2" t="b">
        <f t="shared" si="144"/>
        <v>0</v>
      </c>
      <c r="Y300" s="2">
        <f t="shared" ca="1" si="145"/>
        <v>45</v>
      </c>
      <c r="Z300" s="2">
        <f t="shared" ca="1" si="145"/>
        <v>40</v>
      </c>
      <c r="AA300" s="2">
        <f t="shared" ca="1" si="145"/>
        <v>41</v>
      </c>
      <c r="AB300" s="5">
        <f t="shared" ca="1" si="146"/>
        <v>434</v>
      </c>
      <c r="AC300" s="5">
        <f t="shared" ca="1" si="147"/>
        <v>508</v>
      </c>
      <c r="AD300" s="5">
        <f t="shared" ca="1" si="148"/>
        <v>554</v>
      </c>
      <c r="AE300" s="5">
        <f t="shared" ca="1" si="149"/>
        <v>423</v>
      </c>
      <c r="AF300" s="5">
        <f t="shared" ca="1" si="150"/>
        <v>454</v>
      </c>
      <c r="AG300" s="5">
        <f t="shared" ca="1" si="151"/>
        <v>474</v>
      </c>
      <c r="AH300" s="5">
        <f t="shared" ca="1" si="152"/>
        <v>520</v>
      </c>
      <c r="AI300" s="5">
        <f t="shared" ca="1" si="153"/>
        <v>503</v>
      </c>
      <c r="AJ300" s="5">
        <f t="shared" ca="1" si="154"/>
        <v>539</v>
      </c>
      <c r="AK300" s="5">
        <f t="shared" ca="1" si="155"/>
        <v>467</v>
      </c>
    </row>
    <row r="301" spans="1:37" x14ac:dyDescent="0.3">
      <c r="A301" s="35">
        <f>IF(Замеры!B298=0, " ", Замеры!B298)</f>
        <v>295</v>
      </c>
      <c r="B301" s="45" t="str">
        <f>Замеры!G298</f>
        <v xml:space="preserve">Группа от QF </v>
      </c>
      <c r="C301" s="45" t="str">
        <f>IF(Замеры!O298=0, " ", Замеры!O298)</f>
        <v xml:space="preserve"> </v>
      </c>
      <c r="D301" s="69" t="str">
        <f t="shared" si="156"/>
        <v xml:space="preserve"> </v>
      </c>
      <c r="E301" s="69" t="str">
        <f t="shared" si="157"/>
        <v xml:space="preserve"> </v>
      </c>
      <c r="F301" s="29" t="str">
        <f t="shared" si="132"/>
        <v>-</v>
      </c>
      <c r="G301" s="29" t="str">
        <f t="shared" si="133"/>
        <v>-</v>
      </c>
      <c r="H301" s="29" t="str">
        <f t="shared" si="134"/>
        <v>-</v>
      </c>
      <c r="I301" s="29" t="str">
        <f t="shared" si="135"/>
        <v>-</v>
      </c>
      <c r="J301" s="46" t="str">
        <f t="shared" si="136"/>
        <v>-</v>
      </c>
      <c r="K301" s="29" t="str">
        <f t="shared" si="137"/>
        <v>-</v>
      </c>
      <c r="L301" s="29" t="str">
        <f t="shared" si="138"/>
        <v>-</v>
      </c>
      <c r="M301" s="29" t="str">
        <f t="shared" si="139"/>
        <v>-</v>
      </c>
      <c r="N301" s="29" t="str">
        <f t="shared" si="140"/>
        <v>-</v>
      </c>
      <c r="O301" s="29" t="str">
        <f t="shared" si="141"/>
        <v>-</v>
      </c>
      <c r="P301" s="2">
        <f>Замеры!R298</f>
        <v>0</v>
      </c>
      <c r="S301" s="2">
        <f>Замеры!S298</f>
        <v>0</v>
      </c>
      <c r="T301" s="2" t="s">
        <v>72</v>
      </c>
      <c r="U301" s="2" t="b">
        <f t="shared" si="142"/>
        <v>0</v>
      </c>
      <c r="V301" s="2" t="b">
        <f t="shared" si="143"/>
        <v>0</v>
      </c>
      <c r="W301" s="2" t="b">
        <f t="shared" si="144"/>
        <v>0</v>
      </c>
      <c r="Y301" s="2">
        <f t="shared" ca="1" si="145"/>
        <v>47</v>
      </c>
      <c r="Z301" s="2">
        <f t="shared" ca="1" si="145"/>
        <v>42</v>
      </c>
      <c r="AA301" s="2">
        <f t="shared" ca="1" si="145"/>
        <v>37</v>
      </c>
      <c r="AB301" s="5">
        <f t="shared" ca="1" si="146"/>
        <v>403</v>
      </c>
      <c r="AC301" s="5">
        <f t="shared" ca="1" si="147"/>
        <v>472</v>
      </c>
      <c r="AD301" s="5">
        <f t="shared" ca="1" si="148"/>
        <v>408</v>
      </c>
      <c r="AE301" s="5">
        <f t="shared" ca="1" si="149"/>
        <v>481</v>
      </c>
      <c r="AF301" s="5">
        <f t="shared" ca="1" si="150"/>
        <v>471</v>
      </c>
      <c r="AG301" s="5">
        <f t="shared" ca="1" si="151"/>
        <v>513</v>
      </c>
      <c r="AH301" s="5">
        <f t="shared" ca="1" si="152"/>
        <v>400</v>
      </c>
      <c r="AI301" s="5">
        <f t="shared" ca="1" si="153"/>
        <v>432</v>
      </c>
      <c r="AJ301" s="5">
        <f t="shared" ca="1" si="154"/>
        <v>486</v>
      </c>
      <c r="AK301" s="5">
        <f t="shared" ca="1" si="155"/>
        <v>380</v>
      </c>
    </row>
    <row r="302" spans="1:37" x14ac:dyDescent="0.3">
      <c r="A302" s="35">
        <f>IF(Замеры!B299=0, " ", Замеры!B299)</f>
        <v>296</v>
      </c>
      <c r="B302" s="45" t="str">
        <f>Замеры!G299</f>
        <v xml:space="preserve">Группа от QF </v>
      </c>
      <c r="C302" s="45" t="str">
        <f>IF(Замеры!O299=0, " ", Замеры!O299)</f>
        <v xml:space="preserve"> </v>
      </c>
      <c r="D302" s="69" t="str">
        <f t="shared" si="156"/>
        <v xml:space="preserve"> </v>
      </c>
      <c r="E302" s="69" t="str">
        <f t="shared" si="157"/>
        <v xml:space="preserve"> </v>
      </c>
      <c r="F302" s="29" t="str">
        <f t="shared" si="132"/>
        <v>-</v>
      </c>
      <c r="G302" s="29" t="str">
        <f t="shared" si="133"/>
        <v>-</v>
      </c>
      <c r="H302" s="29" t="str">
        <f t="shared" si="134"/>
        <v>-</v>
      </c>
      <c r="I302" s="29" t="str">
        <f t="shared" si="135"/>
        <v>-</v>
      </c>
      <c r="J302" s="46" t="str">
        <f t="shared" si="136"/>
        <v>-</v>
      </c>
      <c r="K302" s="29" t="str">
        <f t="shared" si="137"/>
        <v>-</v>
      </c>
      <c r="L302" s="29" t="str">
        <f t="shared" si="138"/>
        <v>-</v>
      </c>
      <c r="M302" s="29" t="str">
        <f t="shared" si="139"/>
        <v>-</v>
      </c>
      <c r="N302" s="29" t="str">
        <f t="shared" si="140"/>
        <v>-</v>
      </c>
      <c r="O302" s="29" t="str">
        <f t="shared" si="141"/>
        <v>-</v>
      </c>
      <c r="P302" s="2">
        <f>Замеры!R299</f>
        <v>0</v>
      </c>
      <c r="S302" s="2">
        <f>Замеры!S299</f>
        <v>0</v>
      </c>
      <c r="T302" s="2" t="s">
        <v>72</v>
      </c>
      <c r="U302" s="2" t="b">
        <f t="shared" si="142"/>
        <v>0</v>
      </c>
      <c r="V302" s="2" t="b">
        <f t="shared" si="143"/>
        <v>0</v>
      </c>
      <c r="W302" s="2" t="b">
        <f t="shared" si="144"/>
        <v>0</v>
      </c>
      <c r="Y302" s="2">
        <f t="shared" ca="1" si="145"/>
        <v>45</v>
      </c>
      <c r="Z302" s="2">
        <f t="shared" ca="1" si="145"/>
        <v>38</v>
      </c>
      <c r="AA302" s="2">
        <f t="shared" ca="1" si="145"/>
        <v>27</v>
      </c>
      <c r="AB302" s="5">
        <f t="shared" ca="1" si="146"/>
        <v>411</v>
      </c>
      <c r="AC302" s="5">
        <f t="shared" ca="1" si="147"/>
        <v>420</v>
      </c>
      <c r="AD302" s="5">
        <f t="shared" ca="1" si="148"/>
        <v>311</v>
      </c>
      <c r="AE302" s="5">
        <f t="shared" ca="1" si="149"/>
        <v>415</v>
      </c>
      <c r="AF302" s="5">
        <f t="shared" ca="1" si="150"/>
        <v>413</v>
      </c>
      <c r="AG302" s="5">
        <f t="shared" ca="1" si="151"/>
        <v>278</v>
      </c>
      <c r="AH302" s="5">
        <f t="shared" ca="1" si="152"/>
        <v>280</v>
      </c>
      <c r="AI302" s="5">
        <f t="shared" ca="1" si="153"/>
        <v>398</v>
      </c>
      <c r="AJ302" s="5">
        <f t="shared" ca="1" si="154"/>
        <v>355</v>
      </c>
      <c r="AK302" s="5">
        <f t="shared" ca="1" si="155"/>
        <v>384</v>
      </c>
    </row>
    <row r="303" spans="1:37" x14ac:dyDescent="0.3">
      <c r="A303" s="35">
        <f>IF(Замеры!B300=0, " ", Замеры!B300)</f>
        <v>297</v>
      </c>
      <c r="B303" s="45" t="str">
        <f>Замеры!G300</f>
        <v xml:space="preserve">Группа от QF </v>
      </c>
      <c r="C303" s="45" t="str">
        <f>IF(Замеры!O300=0, " ", Замеры!O300)</f>
        <v xml:space="preserve"> </v>
      </c>
      <c r="D303" s="69" t="str">
        <f t="shared" si="156"/>
        <v xml:space="preserve"> </v>
      </c>
      <c r="E303" s="69" t="str">
        <f t="shared" si="157"/>
        <v xml:space="preserve"> </v>
      </c>
      <c r="F303" s="29" t="str">
        <f t="shared" si="132"/>
        <v>-</v>
      </c>
      <c r="G303" s="29" t="str">
        <f t="shared" si="133"/>
        <v>-</v>
      </c>
      <c r="H303" s="29" t="str">
        <f t="shared" si="134"/>
        <v>-</v>
      </c>
      <c r="I303" s="29" t="str">
        <f t="shared" si="135"/>
        <v>-</v>
      </c>
      <c r="J303" s="46" t="str">
        <f t="shared" si="136"/>
        <v>-</v>
      </c>
      <c r="K303" s="29" t="str">
        <f t="shared" si="137"/>
        <v>-</v>
      </c>
      <c r="L303" s="29" t="str">
        <f t="shared" si="138"/>
        <v>-</v>
      </c>
      <c r="M303" s="29" t="str">
        <f t="shared" si="139"/>
        <v>-</v>
      </c>
      <c r="N303" s="29" t="str">
        <f t="shared" si="140"/>
        <v>-</v>
      </c>
      <c r="O303" s="29" t="str">
        <f t="shared" si="141"/>
        <v>-</v>
      </c>
      <c r="P303" s="2">
        <f>Замеры!R300</f>
        <v>0</v>
      </c>
      <c r="S303" s="2">
        <f>Замеры!S300</f>
        <v>0</v>
      </c>
      <c r="T303" s="2" t="s">
        <v>72</v>
      </c>
      <c r="U303" s="2" t="b">
        <f t="shared" si="142"/>
        <v>0</v>
      </c>
      <c r="V303" s="2" t="b">
        <f t="shared" si="143"/>
        <v>0</v>
      </c>
      <c r="W303" s="2" t="b">
        <f t="shared" si="144"/>
        <v>0</v>
      </c>
      <c r="Y303" s="2">
        <f t="shared" ca="1" si="145"/>
        <v>28</v>
      </c>
      <c r="Z303" s="2">
        <f t="shared" ca="1" si="145"/>
        <v>41</v>
      </c>
      <c r="AA303" s="2">
        <f t="shared" ca="1" si="145"/>
        <v>29</v>
      </c>
      <c r="AB303" s="5">
        <f t="shared" ca="1" si="146"/>
        <v>394</v>
      </c>
      <c r="AC303" s="5">
        <f t="shared" ca="1" si="147"/>
        <v>419</v>
      </c>
      <c r="AD303" s="5">
        <f t="shared" ca="1" si="148"/>
        <v>351</v>
      </c>
      <c r="AE303" s="5">
        <f t="shared" ca="1" si="149"/>
        <v>428</v>
      </c>
      <c r="AF303" s="5">
        <f t="shared" ca="1" si="150"/>
        <v>421</v>
      </c>
      <c r="AG303" s="5">
        <f t="shared" ca="1" si="151"/>
        <v>417</v>
      </c>
      <c r="AH303" s="5">
        <f t="shared" ca="1" si="152"/>
        <v>358</v>
      </c>
      <c r="AI303" s="5">
        <f t="shared" ca="1" si="153"/>
        <v>321</v>
      </c>
      <c r="AJ303" s="5">
        <f t="shared" ca="1" si="154"/>
        <v>375</v>
      </c>
      <c r="AK303" s="5">
        <f t="shared" ca="1" si="155"/>
        <v>416</v>
      </c>
    </row>
    <row r="304" spans="1:37" x14ac:dyDescent="0.3">
      <c r="A304" s="35">
        <f>IF(Замеры!B301=0, " ", Замеры!B301)</f>
        <v>298</v>
      </c>
      <c r="B304" s="45" t="str">
        <f>Замеры!G301</f>
        <v xml:space="preserve">Группа от QF </v>
      </c>
      <c r="C304" s="45" t="str">
        <f>IF(Замеры!O301=0, " ", Замеры!O301)</f>
        <v xml:space="preserve"> </v>
      </c>
      <c r="D304" s="69" t="str">
        <f t="shared" si="156"/>
        <v xml:space="preserve"> </v>
      </c>
      <c r="E304" s="69" t="str">
        <f t="shared" si="157"/>
        <v xml:space="preserve"> </v>
      </c>
      <c r="F304" s="29" t="str">
        <f t="shared" si="132"/>
        <v>-</v>
      </c>
      <c r="G304" s="29" t="str">
        <f t="shared" si="133"/>
        <v>-</v>
      </c>
      <c r="H304" s="29" t="str">
        <f t="shared" si="134"/>
        <v>-</v>
      </c>
      <c r="I304" s="29" t="str">
        <f t="shared" si="135"/>
        <v>-</v>
      </c>
      <c r="J304" s="46" t="str">
        <f t="shared" si="136"/>
        <v>-</v>
      </c>
      <c r="K304" s="29" t="str">
        <f t="shared" si="137"/>
        <v>-</v>
      </c>
      <c r="L304" s="29" t="str">
        <f t="shared" si="138"/>
        <v>-</v>
      </c>
      <c r="M304" s="29" t="str">
        <f t="shared" si="139"/>
        <v>-</v>
      </c>
      <c r="N304" s="29" t="str">
        <f t="shared" si="140"/>
        <v>-</v>
      </c>
      <c r="O304" s="29" t="str">
        <f t="shared" si="141"/>
        <v>-</v>
      </c>
      <c r="P304" s="2">
        <f>Замеры!R301</f>
        <v>0</v>
      </c>
      <c r="S304" s="2">
        <f>Замеры!S301</f>
        <v>0</v>
      </c>
      <c r="T304" s="2" t="s">
        <v>72</v>
      </c>
      <c r="U304" s="2" t="b">
        <f t="shared" si="142"/>
        <v>0</v>
      </c>
      <c r="V304" s="2" t="b">
        <f t="shared" si="143"/>
        <v>0</v>
      </c>
      <c r="W304" s="2" t="b">
        <f t="shared" si="144"/>
        <v>0</v>
      </c>
      <c r="Y304" s="2">
        <f t="shared" ca="1" si="145"/>
        <v>38</v>
      </c>
      <c r="Z304" s="2">
        <f t="shared" ca="1" si="145"/>
        <v>33</v>
      </c>
      <c r="AA304" s="2">
        <f t="shared" ca="1" si="145"/>
        <v>41</v>
      </c>
      <c r="AB304" s="5">
        <f t="shared" ca="1" si="146"/>
        <v>466</v>
      </c>
      <c r="AC304" s="5">
        <f t="shared" ca="1" si="147"/>
        <v>448</v>
      </c>
      <c r="AD304" s="5">
        <f t="shared" ca="1" si="148"/>
        <v>463</v>
      </c>
      <c r="AE304" s="5">
        <f t="shared" ca="1" si="149"/>
        <v>500</v>
      </c>
      <c r="AF304" s="5">
        <f t="shared" ca="1" si="150"/>
        <v>488</v>
      </c>
      <c r="AG304" s="5">
        <f t="shared" ca="1" si="151"/>
        <v>478</v>
      </c>
      <c r="AH304" s="5">
        <f t="shared" ca="1" si="152"/>
        <v>501</v>
      </c>
      <c r="AI304" s="5">
        <f t="shared" ca="1" si="153"/>
        <v>419</v>
      </c>
      <c r="AJ304" s="5">
        <f t="shared" ca="1" si="154"/>
        <v>446</v>
      </c>
      <c r="AK304" s="5">
        <f t="shared" ca="1" si="155"/>
        <v>508</v>
      </c>
    </row>
    <row r="305" spans="1:37" x14ac:dyDescent="0.3">
      <c r="A305" s="35">
        <f>IF(Замеры!B302=0, " ", Замеры!B302)</f>
        <v>299</v>
      </c>
      <c r="B305" s="45" t="str">
        <f>Замеры!G302</f>
        <v xml:space="preserve">Группа от QF </v>
      </c>
      <c r="C305" s="45" t="str">
        <f>IF(Замеры!O302=0, " ", Замеры!O302)</f>
        <v xml:space="preserve"> </v>
      </c>
      <c r="D305" s="69" t="str">
        <f t="shared" si="156"/>
        <v xml:space="preserve"> </v>
      </c>
      <c r="E305" s="69" t="str">
        <f t="shared" si="157"/>
        <v xml:space="preserve"> </v>
      </c>
      <c r="F305" s="29" t="str">
        <f t="shared" si="132"/>
        <v>-</v>
      </c>
      <c r="G305" s="29" t="str">
        <f t="shared" si="133"/>
        <v>-</v>
      </c>
      <c r="H305" s="29" t="str">
        <f t="shared" si="134"/>
        <v>-</v>
      </c>
      <c r="I305" s="29" t="str">
        <f t="shared" si="135"/>
        <v>-</v>
      </c>
      <c r="J305" s="46" t="str">
        <f t="shared" si="136"/>
        <v>-</v>
      </c>
      <c r="K305" s="29" t="str">
        <f t="shared" si="137"/>
        <v>-</v>
      </c>
      <c r="L305" s="29" t="str">
        <f t="shared" si="138"/>
        <v>-</v>
      </c>
      <c r="M305" s="29" t="str">
        <f t="shared" si="139"/>
        <v>-</v>
      </c>
      <c r="N305" s="29" t="str">
        <f t="shared" si="140"/>
        <v>-</v>
      </c>
      <c r="O305" s="29" t="str">
        <f t="shared" si="141"/>
        <v>-</v>
      </c>
      <c r="P305" s="2">
        <f>Замеры!R302</f>
        <v>0</v>
      </c>
      <c r="S305" s="2">
        <f>Замеры!S302</f>
        <v>0</v>
      </c>
      <c r="T305" s="2" t="s">
        <v>72</v>
      </c>
      <c r="U305" s="2" t="b">
        <f t="shared" si="142"/>
        <v>0</v>
      </c>
      <c r="V305" s="2" t="b">
        <f t="shared" si="143"/>
        <v>0</v>
      </c>
      <c r="W305" s="2" t="b">
        <f t="shared" si="144"/>
        <v>0</v>
      </c>
      <c r="Y305" s="2">
        <f t="shared" ca="1" si="145"/>
        <v>41</v>
      </c>
      <c r="Z305" s="2">
        <f t="shared" ca="1" si="145"/>
        <v>32</v>
      </c>
      <c r="AA305" s="2">
        <f t="shared" ca="1" si="145"/>
        <v>37</v>
      </c>
      <c r="AB305" s="5">
        <f t="shared" ca="1" si="146"/>
        <v>405</v>
      </c>
      <c r="AC305" s="5">
        <f t="shared" ca="1" si="147"/>
        <v>390</v>
      </c>
      <c r="AD305" s="5">
        <f t="shared" ca="1" si="148"/>
        <v>415</v>
      </c>
      <c r="AE305" s="5">
        <f t="shared" ca="1" si="149"/>
        <v>389</v>
      </c>
      <c r="AF305" s="5">
        <f t="shared" ca="1" si="150"/>
        <v>456</v>
      </c>
      <c r="AG305" s="5">
        <f t="shared" ca="1" si="151"/>
        <v>484</v>
      </c>
      <c r="AH305" s="5">
        <f t="shared" ca="1" si="152"/>
        <v>469</v>
      </c>
      <c r="AI305" s="5">
        <f t="shared" ca="1" si="153"/>
        <v>496</v>
      </c>
      <c r="AJ305" s="5">
        <f t="shared" ca="1" si="154"/>
        <v>455</v>
      </c>
      <c r="AK305" s="5">
        <f t="shared" ca="1" si="155"/>
        <v>452</v>
      </c>
    </row>
    <row r="306" spans="1:37" x14ac:dyDescent="0.3">
      <c r="A306" s="35">
        <f>IF(Замеры!B303=0, " ", Замеры!B303)</f>
        <v>300</v>
      </c>
      <c r="B306" s="45" t="str">
        <f>Замеры!G303</f>
        <v xml:space="preserve">Группа от QF </v>
      </c>
      <c r="C306" s="45" t="str">
        <f>IF(Замеры!O303=0, " ", Замеры!O303)</f>
        <v xml:space="preserve"> </v>
      </c>
      <c r="D306" s="69" t="str">
        <f t="shared" si="156"/>
        <v xml:space="preserve"> </v>
      </c>
      <c r="E306" s="69" t="str">
        <f t="shared" si="157"/>
        <v xml:space="preserve"> </v>
      </c>
      <c r="F306" s="29" t="str">
        <f t="shared" si="132"/>
        <v>-</v>
      </c>
      <c r="G306" s="29" t="str">
        <f t="shared" si="133"/>
        <v>-</v>
      </c>
      <c r="H306" s="29" t="str">
        <f t="shared" si="134"/>
        <v>-</v>
      </c>
      <c r="I306" s="29" t="str">
        <f t="shared" si="135"/>
        <v>-</v>
      </c>
      <c r="J306" s="46" t="str">
        <f t="shared" si="136"/>
        <v>-</v>
      </c>
      <c r="K306" s="29" t="str">
        <f t="shared" si="137"/>
        <v>-</v>
      </c>
      <c r="L306" s="29" t="str">
        <f t="shared" si="138"/>
        <v>-</v>
      </c>
      <c r="M306" s="29" t="str">
        <f t="shared" si="139"/>
        <v>-</v>
      </c>
      <c r="N306" s="29" t="str">
        <f t="shared" si="140"/>
        <v>-</v>
      </c>
      <c r="O306" s="29" t="str">
        <f t="shared" si="141"/>
        <v>-</v>
      </c>
      <c r="P306" s="2">
        <f>Замеры!R303</f>
        <v>0</v>
      </c>
      <c r="S306" s="2">
        <f>Замеры!S303</f>
        <v>0</v>
      </c>
      <c r="T306" s="2" t="s">
        <v>72</v>
      </c>
      <c r="U306" s="2" t="b">
        <f t="shared" si="142"/>
        <v>0</v>
      </c>
      <c r="V306" s="2" t="b">
        <f t="shared" si="143"/>
        <v>0</v>
      </c>
      <c r="W306" s="2" t="b">
        <f t="shared" si="144"/>
        <v>0</v>
      </c>
      <c r="Y306" s="2">
        <f t="shared" ca="1" si="145"/>
        <v>48</v>
      </c>
      <c r="Z306" s="2">
        <f t="shared" ca="1" si="145"/>
        <v>40</v>
      </c>
      <c r="AA306" s="2">
        <f t="shared" ca="1" si="145"/>
        <v>22</v>
      </c>
      <c r="AB306" s="5">
        <f t="shared" ca="1" si="146"/>
        <v>253</v>
      </c>
      <c r="AC306" s="5">
        <f t="shared" ca="1" si="147"/>
        <v>271</v>
      </c>
      <c r="AD306" s="5">
        <f t="shared" ca="1" si="148"/>
        <v>305</v>
      </c>
      <c r="AE306" s="5">
        <f t="shared" ca="1" si="149"/>
        <v>317</v>
      </c>
      <c r="AF306" s="5">
        <f t="shared" ca="1" si="150"/>
        <v>287</v>
      </c>
      <c r="AG306" s="5">
        <f t="shared" ca="1" si="151"/>
        <v>352</v>
      </c>
      <c r="AH306" s="5">
        <f t="shared" ca="1" si="152"/>
        <v>275</v>
      </c>
      <c r="AI306" s="5">
        <f t="shared" ca="1" si="153"/>
        <v>359</v>
      </c>
      <c r="AJ306" s="5">
        <f t="shared" ca="1" si="154"/>
        <v>328</v>
      </c>
      <c r="AK306" s="5">
        <f t="shared" ca="1" si="155"/>
        <v>278</v>
      </c>
    </row>
    <row r="307" spans="1:37" x14ac:dyDescent="0.3">
      <c r="A307" s="35">
        <f>IF(Замеры!B304=0, " ", Замеры!B304)</f>
        <v>301</v>
      </c>
      <c r="B307" s="45" t="str">
        <f>Замеры!G304</f>
        <v xml:space="preserve">Группа от QF </v>
      </c>
      <c r="C307" s="45" t="str">
        <f>IF(Замеры!O304=0, " ", Замеры!O304)</f>
        <v xml:space="preserve"> </v>
      </c>
      <c r="D307" s="69" t="str">
        <f t="shared" si="156"/>
        <v xml:space="preserve"> </v>
      </c>
      <c r="E307" s="69" t="str">
        <f t="shared" si="157"/>
        <v xml:space="preserve"> </v>
      </c>
      <c r="F307" s="29" t="str">
        <f t="shared" si="132"/>
        <v>-</v>
      </c>
      <c r="G307" s="29" t="str">
        <f t="shared" si="133"/>
        <v>-</v>
      </c>
      <c r="H307" s="29" t="str">
        <f t="shared" si="134"/>
        <v>-</v>
      </c>
      <c r="I307" s="29" t="str">
        <f t="shared" si="135"/>
        <v>-</v>
      </c>
      <c r="J307" s="46" t="str">
        <f t="shared" si="136"/>
        <v>-</v>
      </c>
      <c r="K307" s="29" t="str">
        <f t="shared" si="137"/>
        <v>-</v>
      </c>
      <c r="L307" s="29" t="str">
        <f t="shared" si="138"/>
        <v>-</v>
      </c>
      <c r="M307" s="29" t="str">
        <f t="shared" si="139"/>
        <v>-</v>
      </c>
      <c r="N307" s="29" t="str">
        <f t="shared" si="140"/>
        <v>-</v>
      </c>
      <c r="O307" s="29" t="str">
        <f t="shared" si="141"/>
        <v>-</v>
      </c>
      <c r="P307" s="2">
        <f>Замеры!R304</f>
        <v>0</v>
      </c>
      <c r="S307" s="2">
        <f>Замеры!S304</f>
        <v>0</v>
      </c>
      <c r="T307" s="2" t="s">
        <v>72</v>
      </c>
      <c r="U307" s="2" t="b">
        <f t="shared" si="142"/>
        <v>0</v>
      </c>
      <c r="V307" s="2" t="b">
        <f t="shared" si="143"/>
        <v>0</v>
      </c>
      <c r="W307" s="2" t="b">
        <f t="shared" si="144"/>
        <v>0</v>
      </c>
      <c r="Y307" s="2">
        <f t="shared" ca="1" si="145"/>
        <v>48</v>
      </c>
      <c r="Z307" s="2">
        <f t="shared" ca="1" si="145"/>
        <v>34</v>
      </c>
      <c r="AA307" s="2">
        <f t="shared" ca="1" si="145"/>
        <v>34</v>
      </c>
      <c r="AB307" s="5">
        <f t="shared" ca="1" si="146"/>
        <v>359</v>
      </c>
      <c r="AC307" s="5">
        <f t="shared" ca="1" si="147"/>
        <v>440</v>
      </c>
      <c r="AD307" s="5">
        <f t="shared" ca="1" si="148"/>
        <v>396</v>
      </c>
      <c r="AE307" s="5">
        <f t="shared" ca="1" si="149"/>
        <v>461</v>
      </c>
      <c r="AF307" s="5">
        <f t="shared" ca="1" si="150"/>
        <v>410</v>
      </c>
      <c r="AG307" s="5">
        <f t="shared" ca="1" si="151"/>
        <v>464</v>
      </c>
      <c r="AH307" s="5">
        <f t="shared" ca="1" si="152"/>
        <v>418</v>
      </c>
      <c r="AI307" s="5">
        <f t="shared" ca="1" si="153"/>
        <v>413</v>
      </c>
      <c r="AJ307" s="5">
        <f t="shared" ca="1" si="154"/>
        <v>454</v>
      </c>
      <c r="AK307" s="5">
        <f t="shared" ca="1" si="155"/>
        <v>384</v>
      </c>
    </row>
    <row r="308" spans="1:37" x14ac:dyDescent="0.3">
      <c r="A308" s="35">
        <f>IF(Замеры!B305=0, " ", Замеры!B305)</f>
        <v>302</v>
      </c>
      <c r="B308" s="45" t="str">
        <f>Замеры!G305</f>
        <v xml:space="preserve">Группа от QF </v>
      </c>
      <c r="C308" s="45" t="str">
        <f>IF(Замеры!O305=0, " ", Замеры!O305)</f>
        <v xml:space="preserve"> </v>
      </c>
      <c r="D308" s="69" t="str">
        <f t="shared" si="156"/>
        <v xml:space="preserve"> </v>
      </c>
      <c r="E308" s="69" t="str">
        <f t="shared" si="157"/>
        <v xml:space="preserve"> </v>
      </c>
      <c r="F308" s="29" t="str">
        <f t="shared" si="132"/>
        <v>-</v>
      </c>
      <c r="G308" s="29" t="str">
        <f t="shared" si="133"/>
        <v>-</v>
      </c>
      <c r="H308" s="29" t="str">
        <f t="shared" si="134"/>
        <v>-</v>
      </c>
      <c r="I308" s="29" t="str">
        <f t="shared" si="135"/>
        <v>-</v>
      </c>
      <c r="J308" s="46" t="str">
        <f t="shared" si="136"/>
        <v>-</v>
      </c>
      <c r="K308" s="29" t="str">
        <f t="shared" si="137"/>
        <v>-</v>
      </c>
      <c r="L308" s="29" t="str">
        <f t="shared" si="138"/>
        <v>-</v>
      </c>
      <c r="M308" s="29" t="str">
        <f t="shared" si="139"/>
        <v>-</v>
      </c>
      <c r="N308" s="29" t="str">
        <f t="shared" si="140"/>
        <v>-</v>
      </c>
      <c r="O308" s="29" t="str">
        <f t="shared" si="141"/>
        <v>-</v>
      </c>
      <c r="P308" s="2">
        <f>Замеры!R305</f>
        <v>0</v>
      </c>
      <c r="S308" s="2">
        <f>Замеры!S305</f>
        <v>0</v>
      </c>
      <c r="T308" s="2" t="s">
        <v>72</v>
      </c>
      <c r="U308" s="2" t="b">
        <f t="shared" si="142"/>
        <v>0</v>
      </c>
      <c r="V308" s="2" t="b">
        <f t="shared" si="143"/>
        <v>0</v>
      </c>
      <c r="W308" s="2" t="b">
        <f t="shared" si="144"/>
        <v>0</v>
      </c>
      <c r="Y308" s="2">
        <f t="shared" ca="1" si="145"/>
        <v>36</v>
      </c>
      <c r="Z308" s="2">
        <f t="shared" ca="1" si="145"/>
        <v>41</v>
      </c>
      <c r="AA308" s="2">
        <f t="shared" ca="1" si="145"/>
        <v>30</v>
      </c>
      <c r="AB308" s="5">
        <f t="shared" ca="1" si="146"/>
        <v>408</v>
      </c>
      <c r="AC308" s="5">
        <f t="shared" ca="1" si="147"/>
        <v>360</v>
      </c>
      <c r="AD308" s="5">
        <f t="shared" ca="1" si="148"/>
        <v>363</v>
      </c>
      <c r="AE308" s="5">
        <f t="shared" ca="1" si="149"/>
        <v>369</v>
      </c>
      <c r="AF308" s="5">
        <f t="shared" ca="1" si="150"/>
        <v>422</v>
      </c>
      <c r="AG308" s="5">
        <f t="shared" ca="1" si="151"/>
        <v>363</v>
      </c>
      <c r="AH308" s="5">
        <f t="shared" ca="1" si="152"/>
        <v>400</v>
      </c>
      <c r="AI308" s="5">
        <f t="shared" ca="1" si="153"/>
        <v>368</v>
      </c>
      <c r="AJ308" s="5">
        <f t="shared" ca="1" si="154"/>
        <v>423</v>
      </c>
      <c r="AK308" s="5">
        <f t="shared" ca="1" si="155"/>
        <v>373</v>
      </c>
    </row>
    <row r="309" spans="1:37" x14ac:dyDescent="0.3">
      <c r="A309" s="35">
        <f>IF(Замеры!B306=0, " ", Замеры!B306)</f>
        <v>303</v>
      </c>
      <c r="B309" s="45" t="str">
        <f>Замеры!G306</f>
        <v xml:space="preserve">Группа от QF </v>
      </c>
      <c r="C309" s="45" t="str">
        <f>IF(Замеры!O306=0, " ", Замеры!O306)</f>
        <v xml:space="preserve"> </v>
      </c>
      <c r="D309" s="69" t="str">
        <f t="shared" si="156"/>
        <v xml:space="preserve"> </v>
      </c>
      <c r="E309" s="69" t="str">
        <f t="shared" si="157"/>
        <v xml:space="preserve"> </v>
      </c>
      <c r="F309" s="29" t="str">
        <f t="shared" si="132"/>
        <v>-</v>
      </c>
      <c r="G309" s="29" t="str">
        <f t="shared" si="133"/>
        <v>-</v>
      </c>
      <c r="H309" s="29" t="str">
        <f t="shared" si="134"/>
        <v>-</v>
      </c>
      <c r="I309" s="29" t="str">
        <f t="shared" si="135"/>
        <v>-</v>
      </c>
      <c r="J309" s="46" t="str">
        <f t="shared" si="136"/>
        <v>-</v>
      </c>
      <c r="K309" s="29" t="str">
        <f t="shared" si="137"/>
        <v>-</v>
      </c>
      <c r="L309" s="29" t="str">
        <f t="shared" si="138"/>
        <v>-</v>
      </c>
      <c r="M309" s="29" t="str">
        <f t="shared" si="139"/>
        <v>-</v>
      </c>
      <c r="N309" s="29" t="str">
        <f t="shared" si="140"/>
        <v>-</v>
      </c>
      <c r="O309" s="29" t="str">
        <f t="shared" si="141"/>
        <v>-</v>
      </c>
      <c r="P309" s="2">
        <f>Замеры!R306</f>
        <v>0</v>
      </c>
      <c r="S309" s="2">
        <f>Замеры!S306</f>
        <v>0</v>
      </c>
      <c r="T309" s="2" t="s">
        <v>72</v>
      </c>
      <c r="U309" s="2" t="b">
        <f t="shared" si="142"/>
        <v>0</v>
      </c>
      <c r="V309" s="2" t="b">
        <f t="shared" si="143"/>
        <v>0</v>
      </c>
      <c r="W309" s="2" t="b">
        <f t="shared" si="144"/>
        <v>0</v>
      </c>
      <c r="Y309" s="2">
        <f t="shared" ca="1" si="145"/>
        <v>33</v>
      </c>
      <c r="Z309" s="2">
        <f t="shared" ca="1" si="145"/>
        <v>31</v>
      </c>
      <c r="AA309" s="2">
        <f t="shared" ca="1" si="145"/>
        <v>27</v>
      </c>
      <c r="AB309" s="5">
        <f t="shared" ca="1" si="146"/>
        <v>404</v>
      </c>
      <c r="AC309" s="5">
        <f t="shared" ca="1" si="147"/>
        <v>397</v>
      </c>
      <c r="AD309" s="5">
        <f t="shared" ca="1" si="148"/>
        <v>324</v>
      </c>
      <c r="AE309" s="5">
        <f t="shared" ca="1" si="149"/>
        <v>400</v>
      </c>
      <c r="AF309" s="5">
        <f t="shared" ca="1" si="150"/>
        <v>300</v>
      </c>
      <c r="AG309" s="5">
        <f t="shared" ca="1" si="151"/>
        <v>345</v>
      </c>
      <c r="AH309" s="5">
        <f t="shared" ca="1" si="152"/>
        <v>376</v>
      </c>
      <c r="AI309" s="5">
        <f t="shared" ca="1" si="153"/>
        <v>387</v>
      </c>
      <c r="AJ309" s="5">
        <f t="shared" ca="1" si="154"/>
        <v>384</v>
      </c>
      <c r="AK309" s="5">
        <f t="shared" ca="1" si="155"/>
        <v>296</v>
      </c>
    </row>
    <row r="310" spans="1:37" x14ac:dyDescent="0.3">
      <c r="A310" s="35">
        <f>IF(Замеры!B307=0, " ", Замеры!B307)</f>
        <v>304</v>
      </c>
      <c r="B310" s="45" t="str">
        <f>Замеры!G307</f>
        <v xml:space="preserve">Группа от QF </v>
      </c>
      <c r="C310" s="45" t="str">
        <f>IF(Замеры!O307=0, " ", Замеры!O307)</f>
        <v xml:space="preserve"> </v>
      </c>
      <c r="D310" s="69" t="str">
        <f t="shared" si="156"/>
        <v xml:space="preserve"> </v>
      </c>
      <c r="E310" s="69" t="str">
        <f t="shared" si="157"/>
        <v xml:space="preserve"> </v>
      </c>
      <c r="F310" s="29" t="str">
        <f t="shared" si="132"/>
        <v>-</v>
      </c>
      <c r="G310" s="29" t="str">
        <f t="shared" si="133"/>
        <v>-</v>
      </c>
      <c r="H310" s="29" t="str">
        <f t="shared" si="134"/>
        <v>-</v>
      </c>
      <c r="I310" s="29" t="str">
        <f t="shared" si="135"/>
        <v>-</v>
      </c>
      <c r="J310" s="46" t="str">
        <f t="shared" si="136"/>
        <v>-</v>
      </c>
      <c r="K310" s="29" t="str">
        <f t="shared" si="137"/>
        <v>-</v>
      </c>
      <c r="L310" s="29" t="str">
        <f t="shared" si="138"/>
        <v>-</v>
      </c>
      <c r="M310" s="29" t="str">
        <f t="shared" si="139"/>
        <v>-</v>
      </c>
      <c r="N310" s="29" t="str">
        <f t="shared" si="140"/>
        <v>-</v>
      </c>
      <c r="O310" s="29" t="str">
        <f t="shared" si="141"/>
        <v>-</v>
      </c>
      <c r="P310" s="2">
        <f>Замеры!R307</f>
        <v>0</v>
      </c>
      <c r="S310" s="2">
        <f>Замеры!S307</f>
        <v>0</v>
      </c>
      <c r="T310" s="2" t="s">
        <v>72</v>
      </c>
      <c r="U310" s="2" t="b">
        <f t="shared" si="142"/>
        <v>0</v>
      </c>
      <c r="V310" s="2" t="b">
        <f t="shared" si="143"/>
        <v>0</v>
      </c>
      <c r="W310" s="2" t="b">
        <f t="shared" si="144"/>
        <v>0</v>
      </c>
      <c r="Y310" s="2">
        <f t="shared" ca="1" si="145"/>
        <v>21</v>
      </c>
      <c r="Z310" s="2">
        <f t="shared" ca="1" si="145"/>
        <v>24</v>
      </c>
      <c r="AA310" s="2">
        <f t="shared" ca="1" si="145"/>
        <v>24</v>
      </c>
      <c r="AB310" s="5">
        <f t="shared" ca="1" si="146"/>
        <v>247</v>
      </c>
      <c r="AC310" s="5">
        <f t="shared" ca="1" si="147"/>
        <v>324</v>
      </c>
      <c r="AD310" s="5">
        <f t="shared" ca="1" si="148"/>
        <v>338</v>
      </c>
      <c r="AE310" s="5">
        <f t="shared" ca="1" si="149"/>
        <v>325</v>
      </c>
      <c r="AF310" s="5">
        <f t="shared" ca="1" si="150"/>
        <v>320</v>
      </c>
      <c r="AG310" s="5">
        <f t="shared" ca="1" si="151"/>
        <v>315</v>
      </c>
      <c r="AH310" s="5">
        <f t="shared" ca="1" si="152"/>
        <v>347</v>
      </c>
      <c r="AI310" s="5">
        <f t="shared" ca="1" si="153"/>
        <v>245</v>
      </c>
      <c r="AJ310" s="5">
        <f t="shared" ca="1" si="154"/>
        <v>253</v>
      </c>
      <c r="AK310" s="5">
        <f t="shared" ca="1" si="155"/>
        <v>344</v>
      </c>
    </row>
    <row r="311" spans="1:37" x14ac:dyDescent="0.3">
      <c r="A311" s="35">
        <f>IF(Замеры!B308=0, " ", Замеры!B308)</f>
        <v>305</v>
      </c>
      <c r="B311" s="45" t="str">
        <f>Замеры!G308</f>
        <v xml:space="preserve">Группа от QF </v>
      </c>
      <c r="C311" s="45" t="str">
        <f>IF(Замеры!O308=0, " ", Замеры!O308)</f>
        <v xml:space="preserve"> </v>
      </c>
      <c r="D311" s="69" t="str">
        <f t="shared" si="156"/>
        <v xml:space="preserve"> </v>
      </c>
      <c r="E311" s="69" t="str">
        <f t="shared" si="157"/>
        <v xml:space="preserve"> </v>
      </c>
      <c r="F311" s="29" t="str">
        <f t="shared" si="132"/>
        <v>-</v>
      </c>
      <c r="G311" s="29" t="str">
        <f t="shared" si="133"/>
        <v>-</v>
      </c>
      <c r="H311" s="29" t="str">
        <f t="shared" si="134"/>
        <v>-</v>
      </c>
      <c r="I311" s="29" t="str">
        <f t="shared" si="135"/>
        <v>-</v>
      </c>
      <c r="J311" s="46" t="str">
        <f t="shared" si="136"/>
        <v>-</v>
      </c>
      <c r="K311" s="29" t="str">
        <f t="shared" si="137"/>
        <v>-</v>
      </c>
      <c r="L311" s="29" t="str">
        <f t="shared" si="138"/>
        <v>-</v>
      </c>
      <c r="M311" s="29" t="str">
        <f t="shared" si="139"/>
        <v>-</v>
      </c>
      <c r="N311" s="29" t="str">
        <f t="shared" si="140"/>
        <v>-</v>
      </c>
      <c r="O311" s="29" t="str">
        <f t="shared" si="141"/>
        <v>-</v>
      </c>
      <c r="P311" s="2">
        <f>Замеры!R308</f>
        <v>0</v>
      </c>
      <c r="S311" s="2">
        <f>Замеры!S308</f>
        <v>0</v>
      </c>
      <c r="T311" s="2" t="s">
        <v>72</v>
      </c>
      <c r="U311" s="2" t="b">
        <f t="shared" si="142"/>
        <v>0</v>
      </c>
      <c r="V311" s="2" t="b">
        <f t="shared" si="143"/>
        <v>0</v>
      </c>
      <c r="W311" s="2" t="b">
        <f t="shared" si="144"/>
        <v>0</v>
      </c>
      <c r="Y311" s="2">
        <f t="shared" ca="1" si="145"/>
        <v>28</v>
      </c>
      <c r="Z311" s="2">
        <f t="shared" ca="1" si="145"/>
        <v>24</v>
      </c>
      <c r="AA311" s="2">
        <f t="shared" ca="1" si="145"/>
        <v>29</v>
      </c>
      <c r="AB311" s="5">
        <f t="shared" ca="1" si="146"/>
        <v>306</v>
      </c>
      <c r="AC311" s="5">
        <f t="shared" ca="1" si="147"/>
        <v>333</v>
      </c>
      <c r="AD311" s="5">
        <f t="shared" ca="1" si="148"/>
        <v>367</v>
      </c>
      <c r="AE311" s="5">
        <f t="shared" ca="1" si="149"/>
        <v>363</v>
      </c>
      <c r="AF311" s="5">
        <f t="shared" ca="1" si="150"/>
        <v>344</v>
      </c>
      <c r="AG311" s="5">
        <f t="shared" ca="1" si="151"/>
        <v>431</v>
      </c>
      <c r="AH311" s="5">
        <f t="shared" ca="1" si="152"/>
        <v>434</v>
      </c>
      <c r="AI311" s="5">
        <f t="shared" ca="1" si="153"/>
        <v>352</v>
      </c>
      <c r="AJ311" s="5">
        <f t="shared" ca="1" si="154"/>
        <v>423</v>
      </c>
      <c r="AK311" s="5">
        <f t="shared" ca="1" si="155"/>
        <v>400</v>
      </c>
    </row>
    <row r="312" spans="1:37" x14ac:dyDescent="0.3">
      <c r="A312" s="35">
        <f>IF(Замеры!B309=0, " ", Замеры!B309)</f>
        <v>306</v>
      </c>
      <c r="B312" s="45" t="str">
        <f>Замеры!G309</f>
        <v xml:space="preserve">Группа от QF </v>
      </c>
      <c r="C312" s="45" t="str">
        <f>IF(Замеры!O309=0, " ", Замеры!O309)</f>
        <v xml:space="preserve"> </v>
      </c>
      <c r="D312" s="69" t="str">
        <f t="shared" si="156"/>
        <v xml:space="preserve"> </v>
      </c>
      <c r="E312" s="69" t="str">
        <f t="shared" si="157"/>
        <v xml:space="preserve"> </v>
      </c>
      <c r="F312" s="29" t="str">
        <f t="shared" si="132"/>
        <v>-</v>
      </c>
      <c r="G312" s="29" t="str">
        <f t="shared" si="133"/>
        <v>-</v>
      </c>
      <c r="H312" s="29" t="str">
        <f t="shared" si="134"/>
        <v>-</v>
      </c>
      <c r="I312" s="29" t="str">
        <f t="shared" si="135"/>
        <v>-</v>
      </c>
      <c r="J312" s="46" t="str">
        <f t="shared" si="136"/>
        <v>-</v>
      </c>
      <c r="K312" s="29" t="str">
        <f t="shared" si="137"/>
        <v>-</v>
      </c>
      <c r="L312" s="29" t="str">
        <f t="shared" si="138"/>
        <v>-</v>
      </c>
      <c r="M312" s="29" t="str">
        <f t="shared" si="139"/>
        <v>-</v>
      </c>
      <c r="N312" s="29" t="str">
        <f t="shared" si="140"/>
        <v>-</v>
      </c>
      <c r="O312" s="29" t="str">
        <f t="shared" si="141"/>
        <v>-</v>
      </c>
      <c r="P312" s="2">
        <f>Замеры!R309</f>
        <v>0</v>
      </c>
      <c r="S312" s="2">
        <f>Замеры!S309</f>
        <v>0</v>
      </c>
      <c r="T312" s="2" t="s">
        <v>72</v>
      </c>
      <c r="U312" s="2" t="b">
        <f t="shared" si="142"/>
        <v>0</v>
      </c>
      <c r="V312" s="2" t="b">
        <f t="shared" si="143"/>
        <v>0</v>
      </c>
      <c r="W312" s="2" t="b">
        <f t="shared" si="144"/>
        <v>0</v>
      </c>
      <c r="Y312" s="2">
        <f t="shared" ca="1" si="145"/>
        <v>32</v>
      </c>
      <c r="Z312" s="2">
        <f t="shared" ca="1" si="145"/>
        <v>29</v>
      </c>
      <c r="AA312" s="2">
        <f t="shared" ca="1" si="145"/>
        <v>38</v>
      </c>
      <c r="AB312" s="5">
        <f t="shared" ca="1" si="146"/>
        <v>389</v>
      </c>
      <c r="AC312" s="5">
        <f t="shared" ca="1" si="147"/>
        <v>466</v>
      </c>
      <c r="AD312" s="5">
        <f t="shared" ca="1" si="148"/>
        <v>412</v>
      </c>
      <c r="AE312" s="5">
        <f t="shared" ca="1" si="149"/>
        <v>525</v>
      </c>
      <c r="AF312" s="5">
        <f t="shared" ca="1" si="150"/>
        <v>398</v>
      </c>
      <c r="AG312" s="5">
        <f t="shared" ca="1" si="151"/>
        <v>385</v>
      </c>
      <c r="AH312" s="5">
        <f t="shared" ca="1" si="152"/>
        <v>506</v>
      </c>
      <c r="AI312" s="5">
        <f t="shared" ca="1" si="153"/>
        <v>422</v>
      </c>
      <c r="AJ312" s="5">
        <f t="shared" ca="1" si="154"/>
        <v>394</v>
      </c>
      <c r="AK312" s="5">
        <f t="shared" ca="1" si="155"/>
        <v>461</v>
      </c>
    </row>
    <row r="313" spans="1:37" x14ac:dyDescent="0.3">
      <c r="A313" s="35">
        <f>IF(Замеры!B310=0, " ", Замеры!B310)</f>
        <v>307</v>
      </c>
      <c r="B313" s="45" t="str">
        <f>Замеры!G310</f>
        <v xml:space="preserve">Группа от QF </v>
      </c>
      <c r="C313" s="45" t="str">
        <f>IF(Замеры!O310=0, " ", Замеры!O310)</f>
        <v xml:space="preserve"> </v>
      </c>
      <c r="D313" s="69" t="str">
        <f t="shared" si="156"/>
        <v xml:space="preserve"> </v>
      </c>
      <c r="E313" s="69" t="str">
        <f t="shared" si="157"/>
        <v xml:space="preserve"> </v>
      </c>
      <c r="F313" s="29" t="str">
        <f t="shared" si="132"/>
        <v>-</v>
      </c>
      <c r="G313" s="29" t="str">
        <f t="shared" si="133"/>
        <v>-</v>
      </c>
      <c r="H313" s="29" t="str">
        <f t="shared" si="134"/>
        <v>-</v>
      </c>
      <c r="I313" s="29" t="str">
        <f t="shared" si="135"/>
        <v>-</v>
      </c>
      <c r="J313" s="46" t="str">
        <f t="shared" si="136"/>
        <v>-</v>
      </c>
      <c r="K313" s="29" t="str">
        <f t="shared" si="137"/>
        <v>-</v>
      </c>
      <c r="L313" s="29" t="str">
        <f t="shared" si="138"/>
        <v>-</v>
      </c>
      <c r="M313" s="29" t="str">
        <f t="shared" si="139"/>
        <v>-</v>
      </c>
      <c r="N313" s="29" t="str">
        <f t="shared" si="140"/>
        <v>-</v>
      </c>
      <c r="O313" s="29" t="str">
        <f t="shared" si="141"/>
        <v>-</v>
      </c>
      <c r="P313" s="2">
        <f>Замеры!R310</f>
        <v>0</v>
      </c>
      <c r="S313" s="2">
        <f>Замеры!S310</f>
        <v>0</v>
      </c>
      <c r="T313" s="2" t="s">
        <v>72</v>
      </c>
      <c r="U313" s="2" t="b">
        <f t="shared" si="142"/>
        <v>0</v>
      </c>
      <c r="V313" s="2" t="b">
        <f t="shared" si="143"/>
        <v>0</v>
      </c>
      <c r="W313" s="2" t="b">
        <f t="shared" si="144"/>
        <v>0</v>
      </c>
      <c r="Y313" s="2">
        <f t="shared" ca="1" si="145"/>
        <v>21</v>
      </c>
      <c r="Z313" s="2">
        <f t="shared" ca="1" si="145"/>
        <v>41</v>
      </c>
      <c r="AA313" s="2">
        <f t="shared" ca="1" si="145"/>
        <v>45</v>
      </c>
      <c r="AB313" s="5">
        <f t="shared" ca="1" si="146"/>
        <v>565</v>
      </c>
      <c r="AC313" s="5">
        <f t="shared" ca="1" si="147"/>
        <v>516</v>
      </c>
      <c r="AD313" s="5">
        <f t="shared" ca="1" si="148"/>
        <v>533</v>
      </c>
      <c r="AE313" s="5">
        <f t="shared" ca="1" si="149"/>
        <v>599</v>
      </c>
      <c r="AF313" s="5">
        <f t="shared" ca="1" si="150"/>
        <v>456</v>
      </c>
      <c r="AG313" s="5">
        <f t="shared" ca="1" si="151"/>
        <v>535</v>
      </c>
      <c r="AH313" s="5">
        <f t="shared" ca="1" si="152"/>
        <v>550</v>
      </c>
      <c r="AI313" s="5">
        <f t="shared" ca="1" si="153"/>
        <v>470</v>
      </c>
      <c r="AJ313" s="5">
        <f t="shared" ca="1" si="154"/>
        <v>540</v>
      </c>
      <c r="AK313" s="5">
        <f t="shared" ca="1" si="155"/>
        <v>532</v>
      </c>
    </row>
    <row r="314" spans="1:37" x14ac:dyDescent="0.3">
      <c r="A314" s="35">
        <f>IF(Замеры!B311=0, " ", Замеры!B311)</f>
        <v>308</v>
      </c>
      <c r="B314" s="45" t="str">
        <f>Замеры!G311</f>
        <v xml:space="preserve">Группа от QF </v>
      </c>
      <c r="C314" s="45" t="str">
        <f>IF(Замеры!O311=0, " ", Замеры!O311)</f>
        <v xml:space="preserve"> </v>
      </c>
      <c r="D314" s="69" t="str">
        <f t="shared" si="156"/>
        <v xml:space="preserve"> </v>
      </c>
      <c r="E314" s="69" t="str">
        <f t="shared" si="157"/>
        <v xml:space="preserve"> </v>
      </c>
      <c r="F314" s="29" t="str">
        <f t="shared" si="132"/>
        <v>-</v>
      </c>
      <c r="G314" s="29" t="str">
        <f t="shared" si="133"/>
        <v>-</v>
      </c>
      <c r="H314" s="29" t="str">
        <f t="shared" si="134"/>
        <v>-</v>
      </c>
      <c r="I314" s="29" t="str">
        <f t="shared" si="135"/>
        <v>-</v>
      </c>
      <c r="J314" s="46" t="str">
        <f t="shared" si="136"/>
        <v>-</v>
      </c>
      <c r="K314" s="29" t="str">
        <f t="shared" si="137"/>
        <v>-</v>
      </c>
      <c r="L314" s="29" t="str">
        <f t="shared" si="138"/>
        <v>-</v>
      </c>
      <c r="M314" s="29" t="str">
        <f t="shared" si="139"/>
        <v>-</v>
      </c>
      <c r="N314" s="29" t="str">
        <f t="shared" si="140"/>
        <v>-</v>
      </c>
      <c r="O314" s="29" t="str">
        <f t="shared" si="141"/>
        <v>-</v>
      </c>
      <c r="P314" s="2">
        <f>Замеры!R311</f>
        <v>0</v>
      </c>
      <c r="S314" s="2">
        <f>Замеры!S311</f>
        <v>0</v>
      </c>
      <c r="T314" s="2" t="s">
        <v>72</v>
      </c>
      <c r="U314" s="2" t="b">
        <f t="shared" si="142"/>
        <v>0</v>
      </c>
      <c r="V314" s="2" t="b">
        <f t="shared" si="143"/>
        <v>0</v>
      </c>
      <c r="W314" s="2" t="b">
        <f t="shared" si="144"/>
        <v>0</v>
      </c>
      <c r="Y314" s="2">
        <f t="shared" ca="1" si="145"/>
        <v>20</v>
      </c>
      <c r="Z314" s="2">
        <f t="shared" ca="1" si="145"/>
        <v>21</v>
      </c>
      <c r="AA314" s="2">
        <f t="shared" ca="1" si="145"/>
        <v>50</v>
      </c>
      <c r="AB314" s="5">
        <f t="shared" ca="1" si="146"/>
        <v>579</v>
      </c>
      <c r="AC314" s="5">
        <f t="shared" ca="1" si="147"/>
        <v>587</v>
      </c>
      <c r="AD314" s="5">
        <f t="shared" ca="1" si="148"/>
        <v>628</v>
      </c>
      <c r="AE314" s="5">
        <f t="shared" ca="1" si="149"/>
        <v>623</v>
      </c>
      <c r="AF314" s="5">
        <f t="shared" ca="1" si="150"/>
        <v>561</v>
      </c>
      <c r="AG314" s="5">
        <f t="shared" ca="1" si="151"/>
        <v>537</v>
      </c>
      <c r="AH314" s="5">
        <f t="shared" ca="1" si="152"/>
        <v>597</v>
      </c>
      <c r="AI314" s="5">
        <f t="shared" ca="1" si="153"/>
        <v>615</v>
      </c>
      <c r="AJ314" s="5">
        <f t="shared" ca="1" si="154"/>
        <v>623</v>
      </c>
      <c r="AK314" s="5">
        <f t="shared" ca="1" si="155"/>
        <v>590</v>
      </c>
    </row>
    <row r="315" spans="1:37" x14ac:dyDescent="0.3">
      <c r="A315" s="35">
        <f>IF(Замеры!B312=0, " ", Замеры!B312)</f>
        <v>309</v>
      </c>
      <c r="B315" s="45" t="str">
        <f>Замеры!G312</f>
        <v xml:space="preserve">Группа от QF </v>
      </c>
      <c r="C315" s="45" t="str">
        <f>IF(Замеры!O312=0, " ", Замеры!O312)</f>
        <v xml:space="preserve"> </v>
      </c>
      <c r="D315" s="69" t="str">
        <f t="shared" si="156"/>
        <v xml:space="preserve"> </v>
      </c>
      <c r="E315" s="69" t="str">
        <f t="shared" si="157"/>
        <v xml:space="preserve"> </v>
      </c>
      <c r="F315" s="29" t="str">
        <f t="shared" si="132"/>
        <v>-</v>
      </c>
      <c r="G315" s="29" t="str">
        <f t="shared" si="133"/>
        <v>-</v>
      </c>
      <c r="H315" s="29" t="str">
        <f t="shared" si="134"/>
        <v>-</v>
      </c>
      <c r="I315" s="29" t="str">
        <f t="shared" si="135"/>
        <v>-</v>
      </c>
      <c r="J315" s="46" t="str">
        <f t="shared" si="136"/>
        <v>-</v>
      </c>
      <c r="K315" s="29" t="str">
        <f t="shared" si="137"/>
        <v>-</v>
      </c>
      <c r="L315" s="29" t="str">
        <f t="shared" si="138"/>
        <v>-</v>
      </c>
      <c r="M315" s="29" t="str">
        <f t="shared" si="139"/>
        <v>-</v>
      </c>
      <c r="N315" s="29" t="str">
        <f t="shared" si="140"/>
        <v>-</v>
      </c>
      <c r="O315" s="29" t="str">
        <f t="shared" si="141"/>
        <v>-</v>
      </c>
      <c r="P315" s="2">
        <f>Замеры!R312</f>
        <v>0</v>
      </c>
      <c r="S315" s="2">
        <f>Замеры!S312</f>
        <v>0</v>
      </c>
      <c r="T315" s="2" t="s">
        <v>72</v>
      </c>
      <c r="U315" s="2" t="b">
        <f t="shared" si="142"/>
        <v>0</v>
      </c>
      <c r="V315" s="2" t="b">
        <f t="shared" si="143"/>
        <v>0</v>
      </c>
      <c r="W315" s="2" t="b">
        <f t="shared" si="144"/>
        <v>0</v>
      </c>
      <c r="Y315" s="2">
        <f t="shared" ca="1" si="145"/>
        <v>30</v>
      </c>
      <c r="Z315" s="2">
        <f t="shared" ca="1" si="145"/>
        <v>44</v>
      </c>
      <c r="AA315" s="2">
        <f t="shared" ca="1" si="145"/>
        <v>29</v>
      </c>
      <c r="AB315" s="5">
        <f t="shared" ca="1" si="146"/>
        <v>296</v>
      </c>
      <c r="AC315" s="5">
        <f t="shared" ca="1" si="147"/>
        <v>362</v>
      </c>
      <c r="AD315" s="5">
        <f t="shared" ca="1" si="148"/>
        <v>335</v>
      </c>
      <c r="AE315" s="5">
        <f t="shared" ca="1" si="149"/>
        <v>411</v>
      </c>
      <c r="AF315" s="5">
        <f t="shared" ca="1" si="150"/>
        <v>317</v>
      </c>
      <c r="AG315" s="5">
        <f t="shared" ca="1" si="151"/>
        <v>318</v>
      </c>
      <c r="AH315" s="5">
        <f t="shared" ca="1" si="152"/>
        <v>387</v>
      </c>
      <c r="AI315" s="5">
        <f t="shared" ca="1" si="153"/>
        <v>333</v>
      </c>
      <c r="AJ315" s="5">
        <f t="shared" ca="1" si="154"/>
        <v>424</v>
      </c>
      <c r="AK315" s="5">
        <f t="shared" ca="1" si="155"/>
        <v>361</v>
      </c>
    </row>
    <row r="316" spans="1:37" x14ac:dyDescent="0.3">
      <c r="A316" s="35">
        <f>IF(Замеры!B313=0, " ", Замеры!B313)</f>
        <v>310</v>
      </c>
      <c r="B316" s="45" t="str">
        <f>Замеры!G313</f>
        <v xml:space="preserve">Группа от QF </v>
      </c>
      <c r="C316" s="45" t="str">
        <f>IF(Замеры!O313=0, " ", Замеры!O313)</f>
        <v xml:space="preserve"> </v>
      </c>
      <c r="D316" s="69" t="str">
        <f t="shared" si="156"/>
        <v xml:space="preserve"> </v>
      </c>
      <c r="E316" s="69" t="str">
        <f t="shared" si="157"/>
        <v xml:space="preserve"> </v>
      </c>
      <c r="F316" s="29" t="str">
        <f t="shared" si="132"/>
        <v>-</v>
      </c>
      <c r="G316" s="29" t="str">
        <f t="shared" si="133"/>
        <v>-</v>
      </c>
      <c r="H316" s="29" t="str">
        <f t="shared" si="134"/>
        <v>-</v>
      </c>
      <c r="I316" s="29" t="str">
        <f t="shared" si="135"/>
        <v>-</v>
      </c>
      <c r="J316" s="46" t="str">
        <f t="shared" si="136"/>
        <v>-</v>
      </c>
      <c r="K316" s="29" t="str">
        <f t="shared" si="137"/>
        <v>-</v>
      </c>
      <c r="L316" s="29" t="str">
        <f t="shared" si="138"/>
        <v>-</v>
      </c>
      <c r="M316" s="29" t="str">
        <f t="shared" si="139"/>
        <v>-</v>
      </c>
      <c r="N316" s="29" t="str">
        <f t="shared" si="140"/>
        <v>-</v>
      </c>
      <c r="O316" s="29" t="str">
        <f t="shared" si="141"/>
        <v>-</v>
      </c>
      <c r="P316" s="2">
        <f>Замеры!R313</f>
        <v>0</v>
      </c>
      <c r="S316" s="2">
        <f>Замеры!S313</f>
        <v>0</v>
      </c>
      <c r="T316" s="2" t="s">
        <v>72</v>
      </c>
      <c r="U316" s="2" t="b">
        <f t="shared" si="142"/>
        <v>0</v>
      </c>
      <c r="V316" s="2" t="b">
        <f t="shared" si="143"/>
        <v>0</v>
      </c>
      <c r="W316" s="2" t="b">
        <f t="shared" si="144"/>
        <v>0</v>
      </c>
      <c r="Y316" s="2">
        <f t="shared" ca="1" si="145"/>
        <v>21</v>
      </c>
      <c r="Z316" s="2">
        <f t="shared" ca="1" si="145"/>
        <v>32</v>
      </c>
      <c r="AA316" s="2">
        <f t="shared" ca="1" si="145"/>
        <v>50</v>
      </c>
      <c r="AB316" s="5">
        <f t="shared" ca="1" si="146"/>
        <v>569</v>
      </c>
      <c r="AC316" s="5">
        <f t="shared" ca="1" si="147"/>
        <v>508</v>
      </c>
      <c r="AD316" s="5">
        <f t="shared" ca="1" si="148"/>
        <v>521</v>
      </c>
      <c r="AE316" s="5">
        <f t="shared" ca="1" si="149"/>
        <v>507</v>
      </c>
      <c r="AF316" s="5">
        <f t="shared" ca="1" si="150"/>
        <v>637</v>
      </c>
      <c r="AG316" s="5">
        <f t="shared" ca="1" si="151"/>
        <v>581</v>
      </c>
      <c r="AH316" s="5">
        <f t="shared" ca="1" si="152"/>
        <v>609</v>
      </c>
      <c r="AI316" s="5">
        <f t="shared" ca="1" si="153"/>
        <v>611</v>
      </c>
      <c r="AJ316" s="5">
        <f t="shared" ca="1" si="154"/>
        <v>596</v>
      </c>
      <c r="AK316" s="5">
        <f t="shared" ca="1" si="155"/>
        <v>611</v>
      </c>
    </row>
    <row r="317" spans="1:37" x14ac:dyDescent="0.3">
      <c r="A317" s="35">
        <f>IF(Замеры!B314=0, " ", Замеры!B314)</f>
        <v>311</v>
      </c>
      <c r="B317" s="45" t="str">
        <f>Замеры!G314</f>
        <v xml:space="preserve">Группа от QF </v>
      </c>
      <c r="C317" s="45" t="str">
        <f>IF(Замеры!O314=0, " ", Замеры!O314)</f>
        <v xml:space="preserve"> </v>
      </c>
      <c r="D317" s="69" t="str">
        <f t="shared" si="156"/>
        <v xml:space="preserve"> </v>
      </c>
      <c r="E317" s="69" t="str">
        <f t="shared" si="157"/>
        <v xml:space="preserve"> </v>
      </c>
      <c r="F317" s="29" t="str">
        <f t="shared" si="132"/>
        <v>-</v>
      </c>
      <c r="G317" s="29" t="str">
        <f t="shared" si="133"/>
        <v>-</v>
      </c>
      <c r="H317" s="29" t="str">
        <f t="shared" si="134"/>
        <v>-</v>
      </c>
      <c r="I317" s="29" t="str">
        <f t="shared" si="135"/>
        <v>-</v>
      </c>
      <c r="J317" s="46" t="str">
        <f t="shared" si="136"/>
        <v>-</v>
      </c>
      <c r="K317" s="29" t="str">
        <f t="shared" si="137"/>
        <v>-</v>
      </c>
      <c r="L317" s="29" t="str">
        <f t="shared" si="138"/>
        <v>-</v>
      </c>
      <c r="M317" s="29" t="str">
        <f t="shared" si="139"/>
        <v>-</v>
      </c>
      <c r="N317" s="29" t="str">
        <f t="shared" si="140"/>
        <v>-</v>
      </c>
      <c r="O317" s="29" t="str">
        <f t="shared" si="141"/>
        <v>-</v>
      </c>
      <c r="P317" s="2">
        <f>Замеры!R314</f>
        <v>0</v>
      </c>
      <c r="S317" s="2">
        <f>Замеры!S314</f>
        <v>0</v>
      </c>
      <c r="T317" s="2" t="s">
        <v>72</v>
      </c>
      <c r="U317" s="2" t="b">
        <f t="shared" si="142"/>
        <v>0</v>
      </c>
      <c r="V317" s="2" t="b">
        <f t="shared" si="143"/>
        <v>0</v>
      </c>
      <c r="W317" s="2" t="b">
        <f t="shared" si="144"/>
        <v>0</v>
      </c>
      <c r="Y317" s="2">
        <f t="shared" ca="1" si="145"/>
        <v>43</v>
      </c>
      <c r="Z317" s="2">
        <f t="shared" ca="1" si="145"/>
        <v>48</v>
      </c>
      <c r="AA317" s="2">
        <f t="shared" ca="1" si="145"/>
        <v>42</v>
      </c>
      <c r="AB317" s="5">
        <f t="shared" ca="1" si="146"/>
        <v>451</v>
      </c>
      <c r="AC317" s="5">
        <f t="shared" ca="1" si="147"/>
        <v>528</v>
      </c>
      <c r="AD317" s="5">
        <f t="shared" ca="1" si="148"/>
        <v>562</v>
      </c>
      <c r="AE317" s="5">
        <f t="shared" ca="1" si="149"/>
        <v>440</v>
      </c>
      <c r="AF317" s="5">
        <f t="shared" ca="1" si="150"/>
        <v>537</v>
      </c>
      <c r="AG317" s="5">
        <f t="shared" ca="1" si="151"/>
        <v>540</v>
      </c>
      <c r="AH317" s="5">
        <f t="shared" ca="1" si="152"/>
        <v>483</v>
      </c>
      <c r="AI317" s="5">
        <f t="shared" ca="1" si="153"/>
        <v>566</v>
      </c>
      <c r="AJ317" s="5">
        <f t="shared" ca="1" si="154"/>
        <v>542</v>
      </c>
      <c r="AK317" s="5">
        <f t="shared" ca="1" si="155"/>
        <v>551</v>
      </c>
    </row>
    <row r="318" spans="1:37" x14ac:dyDescent="0.3">
      <c r="A318" s="35">
        <f>IF(Замеры!B315=0, " ", Замеры!B315)</f>
        <v>312</v>
      </c>
      <c r="B318" s="45" t="str">
        <f>Замеры!G315</f>
        <v xml:space="preserve">Группа от QF </v>
      </c>
      <c r="C318" s="45" t="str">
        <f>IF(Замеры!O315=0, " ", Замеры!O315)</f>
        <v xml:space="preserve"> </v>
      </c>
      <c r="D318" s="69" t="str">
        <f t="shared" si="156"/>
        <v xml:space="preserve"> </v>
      </c>
      <c r="E318" s="69" t="str">
        <f t="shared" si="157"/>
        <v xml:space="preserve"> </v>
      </c>
      <c r="F318" s="29" t="str">
        <f t="shared" si="132"/>
        <v>-</v>
      </c>
      <c r="G318" s="29" t="str">
        <f t="shared" si="133"/>
        <v>-</v>
      </c>
      <c r="H318" s="29" t="str">
        <f t="shared" si="134"/>
        <v>-</v>
      </c>
      <c r="I318" s="29" t="str">
        <f t="shared" si="135"/>
        <v>-</v>
      </c>
      <c r="J318" s="46" t="str">
        <f t="shared" si="136"/>
        <v>-</v>
      </c>
      <c r="K318" s="29" t="str">
        <f t="shared" si="137"/>
        <v>-</v>
      </c>
      <c r="L318" s="29" t="str">
        <f t="shared" si="138"/>
        <v>-</v>
      </c>
      <c r="M318" s="29" t="str">
        <f t="shared" si="139"/>
        <v>-</v>
      </c>
      <c r="N318" s="29" t="str">
        <f t="shared" si="140"/>
        <v>-</v>
      </c>
      <c r="O318" s="29" t="str">
        <f t="shared" si="141"/>
        <v>-</v>
      </c>
      <c r="P318" s="2">
        <f>Замеры!R315</f>
        <v>0</v>
      </c>
      <c r="S318" s="2">
        <f>Замеры!S315</f>
        <v>0</v>
      </c>
      <c r="T318" s="2" t="s">
        <v>72</v>
      </c>
      <c r="U318" s="2" t="b">
        <f t="shared" si="142"/>
        <v>0</v>
      </c>
      <c r="V318" s="2" t="b">
        <f t="shared" si="143"/>
        <v>0</v>
      </c>
      <c r="W318" s="2" t="b">
        <f t="shared" si="144"/>
        <v>0</v>
      </c>
      <c r="Y318" s="2">
        <f t="shared" ca="1" si="145"/>
        <v>43</v>
      </c>
      <c r="Z318" s="2">
        <f t="shared" ca="1" si="145"/>
        <v>43</v>
      </c>
      <c r="AA318" s="2">
        <f t="shared" ca="1" si="145"/>
        <v>48</v>
      </c>
      <c r="AB318" s="5">
        <f t="shared" ca="1" si="146"/>
        <v>603</v>
      </c>
      <c r="AC318" s="5">
        <f t="shared" ca="1" si="147"/>
        <v>565</v>
      </c>
      <c r="AD318" s="5">
        <f t="shared" ca="1" si="148"/>
        <v>537</v>
      </c>
      <c r="AE318" s="5">
        <f t="shared" ca="1" si="149"/>
        <v>500</v>
      </c>
      <c r="AF318" s="5">
        <f t="shared" ca="1" si="150"/>
        <v>546</v>
      </c>
      <c r="AG318" s="5">
        <f t="shared" ca="1" si="151"/>
        <v>523</v>
      </c>
      <c r="AH318" s="5">
        <f t="shared" ca="1" si="152"/>
        <v>504</v>
      </c>
      <c r="AI318" s="5">
        <f t="shared" ca="1" si="153"/>
        <v>568</v>
      </c>
      <c r="AJ318" s="5">
        <f t="shared" ca="1" si="154"/>
        <v>564</v>
      </c>
      <c r="AK318" s="5">
        <f t="shared" ca="1" si="155"/>
        <v>539</v>
      </c>
    </row>
    <row r="319" spans="1:37" x14ac:dyDescent="0.3">
      <c r="A319" s="35">
        <f>IF(Замеры!B316=0, " ", Замеры!B316)</f>
        <v>313</v>
      </c>
      <c r="B319" s="45" t="str">
        <f>Замеры!G316</f>
        <v xml:space="preserve">Группа от QF </v>
      </c>
      <c r="C319" s="45" t="str">
        <f>IF(Замеры!O316=0, " ", Замеры!O316)</f>
        <v xml:space="preserve"> </v>
      </c>
      <c r="D319" s="69" t="str">
        <f t="shared" si="156"/>
        <v xml:space="preserve"> </v>
      </c>
      <c r="E319" s="69" t="str">
        <f t="shared" si="157"/>
        <v xml:space="preserve"> </v>
      </c>
      <c r="F319" s="29" t="str">
        <f t="shared" si="132"/>
        <v>-</v>
      </c>
      <c r="G319" s="29" t="str">
        <f t="shared" si="133"/>
        <v>-</v>
      </c>
      <c r="H319" s="29" t="str">
        <f t="shared" si="134"/>
        <v>-</v>
      </c>
      <c r="I319" s="29" t="str">
        <f t="shared" si="135"/>
        <v>-</v>
      </c>
      <c r="J319" s="46" t="str">
        <f t="shared" si="136"/>
        <v>-</v>
      </c>
      <c r="K319" s="29" t="str">
        <f t="shared" si="137"/>
        <v>-</v>
      </c>
      <c r="L319" s="29" t="str">
        <f t="shared" si="138"/>
        <v>-</v>
      </c>
      <c r="M319" s="29" t="str">
        <f t="shared" si="139"/>
        <v>-</v>
      </c>
      <c r="N319" s="29" t="str">
        <f t="shared" si="140"/>
        <v>-</v>
      </c>
      <c r="O319" s="29" t="str">
        <f t="shared" si="141"/>
        <v>-</v>
      </c>
      <c r="P319" s="2">
        <f>Замеры!R316</f>
        <v>0</v>
      </c>
      <c r="S319" s="2">
        <f>Замеры!S316</f>
        <v>0</v>
      </c>
      <c r="T319" s="2" t="s">
        <v>72</v>
      </c>
      <c r="U319" s="2" t="b">
        <f t="shared" si="142"/>
        <v>0</v>
      </c>
      <c r="V319" s="2" t="b">
        <f t="shared" si="143"/>
        <v>0</v>
      </c>
      <c r="W319" s="2" t="b">
        <f t="shared" si="144"/>
        <v>0</v>
      </c>
      <c r="Y319" s="2">
        <f t="shared" ca="1" si="145"/>
        <v>44</v>
      </c>
      <c r="Z319" s="2">
        <f t="shared" ca="1" si="145"/>
        <v>41</v>
      </c>
      <c r="AA319" s="2">
        <f t="shared" ca="1" si="145"/>
        <v>28</v>
      </c>
      <c r="AB319" s="5">
        <f t="shared" ca="1" si="146"/>
        <v>373</v>
      </c>
      <c r="AC319" s="5">
        <f t="shared" ca="1" si="147"/>
        <v>292</v>
      </c>
      <c r="AD319" s="5">
        <f t="shared" ca="1" si="148"/>
        <v>292</v>
      </c>
      <c r="AE319" s="5">
        <f t="shared" ca="1" si="149"/>
        <v>298</v>
      </c>
      <c r="AF319" s="5">
        <f t="shared" ca="1" si="150"/>
        <v>379</v>
      </c>
      <c r="AG319" s="5">
        <f t="shared" ca="1" si="151"/>
        <v>381</v>
      </c>
      <c r="AH319" s="5">
        <f t="shared" ca="1" si="152"/>
        <v>333</v>
      </c>
      <c r="AI319" s="5">
        <f t="shared" ca="1" si="153"/>
        <v>363</v>
      </c>
      <c r="AJ319" s="5">
        <f t="shared" ca="1" si="154"/>
        <v>350</v>
      </c>
      <c r="AK319" s="5">
        <f t="shared" ca="1" si="155"/>
        <v>306</v>
      </c>
    </row>
    <row r="320" spans="1:37" x14ac:dyDescent="0.3">
      <c r="A320" s="35">
        <f>IF(Замеры!B317=0, " ", Замеры!B317)</f>
        <v>314</v>
      </c>
      <c r="B320" s="45" t="str">
        <f>Замеры!G317</f>
        <v xml:space="preserve">Группа от QF </v>
      </c>
      <c r="C320" s="45" t="str">
        <f>IF(Замеры!O317=0, " ", Замеры!O317)</f>
        <v xml:space="preserve"> </v>
      </c>
      <c r="D320" s="69" t="str">
        <f t="shared" si="156"/>
        <v xml:space="preserve"> </v>
      </c>
      <c r="E320" s="69" t="str">
        <f t="shared" si="157"/>
        <v xml:space="preserve"> </v>
      </c>
      <c r="F320" s="29" t="str">
        <f t="shared" si="132"/>
        <v>-</v>
      </c>
      <c r="G320" s="29" t="str">
        <f t="shared" si="133"/>
        <v>-</v>
      </c>
      <c r="H320" s="29" t="str">
        <f t="shared" si="134"/>
        <v>-</v>
      </c>
      <c r="I320" s="29" t="str">
        <f t="shared" si="135"/>
        <v>-</v>
      </c>
      <c r="J320" s="46" t="str">
        <f t="shared" si="136"/>
        <v>-</v>
      </c>
      <c r="K320" s="29" t="str">
        <f t="shared" si="137"/>
        <v>-</v>
      </c>
      <c r="L320" s="29" t="str">
        <f t="shared" si="138"/>
        <v>-</v>
      </c>
      <c r="M320" s="29" t="str">
        <f t="shared" si="139"/>
        <v>-</v>
      </c>
      <c r="N320" s="29" t="str">
        <f t="shared" si="140"/>
        <v>-</v>
      </c>
      <c r="O320" s="29" t="str">
        <f t="shared" si="141"/>
        <v>-</v>
      </c>
      <c r="P320" s="2">
        <f>Замеры!R317</f>
        <v>0</v>
      </c>
      <c r="S320" s="2">
        <f>Замеры!S317</f>
        <v>0</v>
      </c>
      <c r="T320" s="2" t="s">
        <v>72</v>
      </c>
      <c r="U320" s="2" t="b">
        <f t="shared" si="142"/>
        <v>0</v>
      </c>
      <c r="V320" s="2" t="b">
        <f t="shared" si="143"/>
        <v>0</v>
      </c>
      <c r="W320" s="2" t="b">
        <f t="shared" si="144"/>
        <v>0</v>
      </c>
      <c r="Y320" s="2">
        <f t="shared" ca="1" si="145"/>
        <v>29</v>
      </c>
      <c r="Z320" s="2">
        <f t="shared" ca="1" si="145"/>
        <v>26</v>
      </c>
      <c r="AA320" s="2">
        <f t="shared" ca="1" si="145"/>
        <v>44</v>
      </c>
      <c r="AB320" s="5">
        <f t="shared" ca="1" si="146"/>
        <v>534</v>
      </c>
      <c r="AC320" s="5">
        <f t="shared" ca="1" si="147"/>
        <v>565</v>
      </c>
      <c r="AD320" s="5">
        <f t="shared" ca="1" si="148"/>
        <v>494</v>
      </c>
      <c r="AE320" s="5">
        <f t="shared" ca="1" si="149"/>
        <v>526</v>
      </c>
      <c r="AF320" s="5">
        <f t="shared" ca="1" si="150"/>
        <v>478</v>
      </c>
      <c r="AG320" s="5">
        <f t="shared" ca="1" si="151"/>
        <v>559</v>
      </c>
      <c r="AH320" s="5">
        <f t="shared" ca="1" si="152"/>
        <v>530</v>
      </c>
      <c r="AI320" s="5">
        <f t="shared" ca="1" si="153"/>
        <v>569</v>
      </c>
      <c r="AJ320" s="5">
        <f t="shared" ca="1" si="154"/>
        <v>544</v>
      </c>
      <c r="AK320" s="5">
        <f t="shared" ca="1" si="155"/>
        <v>448</v>
      </c>
    </row>
    <row r="321" spans="1:37" x14ac:dyDescent="0.3">
      <c r="A321" s="35">
        <f>IF(Замеры!B318=0, " ", Замеры!B318)</f>
        <v>315</v>
      </c>
      <c r="B321" s="45" t="str">
        <f>Замеры!G318</f>
        <v xml:space="preserve">Группа от QF </v>
      </c>
      <c r="C321" s="45" t="str">
        <f>IF(Замеры!O318=0, " ", Замеры!O318)</f>
        <v xml:space="preserve"> </v>
      </c>
      <c r="D321" s="69" t="str">
        <f t="shared" si="156"/>
        <v xml:space="preserve"> </v>
      </c>
      <c r="E321" s="69" t="str">
        <f t="shared" si="157"/>
        <v xml:space="preserve"> </v>
      </c>
      <c r="F321" s="29" t="str">
        <f t="shared" si="132"/>
        <v>-</v>
      </c>
      <c r="G321" s="29" t="str">
        <f t="shared" si="133"/>
        <v>-</v>
      </c>
      <c r="H321" s="29" t="str">
        <f t="shared" si="134"/>
        <v>-</v>
      </c>
      <c r="I321" s="29" t="str">
        <f t="shared" si="135"/>
        <v>-</v>
      </c>
      <c r="J321" s="46" t="str">
        <f t="shared" si="136"/>
        <v>-</v>
      </c>
      <c r="K321" s="29" t="str">
        <f t="shared" si="137"/>
        <v>-</v>
      </c>
      <c r="L321" s="29" t="str">
        <f t="shared" si="138"/>
        <v>-</v>
      </c>
      <c r="M321" s="29" t="str">
        <f t="shared" si="139"/>
        <v>-</v>
      </c>
      <c r="N321" s="29" t="str">
        <f t="shared" si="140"/>
        <v>-</v>
      </c>
      <c r="O321" s="29" t="str">
        <f t="shared" si="141"/>
        <v>-</v>
      </c>
      <c r="P321" s="2">
        <f>Замеры!R318</f>
        <v>0</v>
      </c>
      <c r="S321" s="2">
        <f>Замеры!S318</f>
        <v>0</v>
      </c>
      <c r="T321" s="2" t="s">
        <v>72</v>
      </c>
      <c r="U321" s="2" t="b">
        <f t="shared" si="142"/>
        <v>0</v>
      </c>
      <c r="V321" s="2" t="b">
        <f t="shared" si="143"/>
        <v>0</v>
      </c>
      <c r="W321" s="2" t="b">
        <f t="shared" si="144"/>
        <v>0</v>
      </c>
      <c r="Y321" s="2">
        <f t="shared" ca="1" si="145"/>
        <v>29</v>
      </c>
      <c r="Z321" s="2">
        <f t="shared" ca="1" si="145"/>
        <v>28</v>
      </c>
      <c r="AA321" s="2">
        <f t="shared" ca="1" si="145"/>
        <v>28</v>
      </c>
      <c r="AB321" s="5">
        <f t="shared" ca="1" si="146"/>
        <v>400</v>
      </c>
      <c r="AC321" s="5">
        <f t="shared" ca="1" si="147"/>
        <v>380</v>
      </c>
      <c r="AD321" s="5">
        <f t="shared" ca="1" si="148"/>
        <v>312</v>
      </c>
      <c r="AE321" s="5">
        <f t="shared" ca="1" si="149"/>
        <v>405</v>
      </c>
      <c r="AF321" s="5">
        <f t="shared" ca="1" si="150"/>
        <v>392</v>
      </c>
      <c r="AG321" s="5">
        <f t="shared" ca="1" si="151"/>
        <v>344</v>
      </c>
      <c r="AH321" s="5">
        <f t="shared" ca="1" si="152"/>
        <v>385</v>
      </c>
      <c r="AI321" s="5">
        <f t="shared" ca="1" si="153"/>
        <v>322</v>
      </c>
      <c r="AJ321" s="5">
        <f t="shared" ca="1" si="154"/>
        <v>315</v>
      </c>
      <c r="AK321" s="5">
        <f t="shared" ca="1" si="155"/>
        <v>379</v>
      </c>
    </row>
    <row r="322" spans="1:37" x14ac:dyDescent="0.3">
      <c r="A322" s="35">
        <f>IF(Замеры!B319=0, " ", Замеры!B319)</f>
        <v>316</v>
      </c>
      <c r="B322" s="45" t="str">
        <f>Замеры!G319</f>
        <v xml:space="preserve">Группа от QF </v>
      </c>
      <c r="C322" s="45" t="str">
        <f>IF(Замеры!O319=0, " ", Замеры!O319)</f>
        <v xml:space="preserve"> </v>
      </c>
      <c r="D322" s="69" t="str">
        <f t="shared" si="156"/>
        <v xml:space="preserve"> </v>
      </c>
      <c r="E322" s="69" t="str">
        <f t="shared" si="157"/>
        <v xml:space="preserve"> </v>
      </c>
      <c r="F322" s="29" t="str">
        <f t="shared" si="132"/>
        <v>-</v>
      </c>
      <c r="G322" s="29" t="str">
        <f t="shared" si="133"/>
        <v>-</v>
      </c>
      <c r="H322" s="29" t="str">
        <f t="shared" si="134"/>
        <v>-</v>
      </c>
      <c r="I322" s="29" t="str">
        <f t="shared" si="135"/>
        <v>-</v>
      </c>
      <c r="J322" s="46" t="str">
        <f t="shared" si="136"/>
        <v>-</v>
      </c>
      <c r="K322" s="29" t="str">
        <f t="shared" si="137"/>
        <v>-</v>
      </c>
      <c r="L322" s="29" t="str">
        <f t="shared" si="138"/>
        <v>-</v>
      </c>
      <c r="M322" s="29" t="str">
        <f t="shared" si="139"/>
        <v>-</v>
      </c>
      <c r="N322" s="29" t="str">
        <f t="shared" si="140"/>
        <v>-</v>
      </c>
      <c r="O322" s="29" t="str">
        <f t="shared" si="141"/>
        <v>-</v>
      </c>
      <c r="P322" s="2">
        <f>Замеры!R319</f>
        <v>0</v>
      </c>
      <c r="S322" s="2">
        <f>Замеры!S319</f>
        <v>0</v>
      </c>
      <c r="T322" s="2" t="s">
        <v>72</v>
      </c>
      <c r="U322" s="2" t="b">
        <f t="shared" si="142"/>
        <v>0</v>
      </c>
      <c r="V322" s="2" t="b">
        <f t="shared" si="143"/>
        <v>0</v>
      </c>
      <c r="W322" s="2" t="b">
        <f t="shared" si="144"/>
        <v>0</v>
      </c>
      <c r="Y322" s="2">
        <f t="shared" ca="1" si="145"/>
        <v>45</v>
      </c>
      <c r="Z322" s="2">
        <f t="shared" ca="1" si="145"/>
        <v>42</v>
      </c>
      <c r="AA322" s="2">
        <f t="shared" ca="1" si="145"/>
        <v>45</v>
      </c>
      <c r="AB322" s="5">
        <f t="shared" ca="1" si="146"/>
        <v>521</v>
      </c>
      <c r="AC322" s="5">
        <f t="shared" ca="1" si="147"/>
        <v>569</v>
      </c>
      <c r="AD322" s="5">
        <f t="shared" ca="1" si="148"/>
        <v>472</v>
      </c>
      <c r="AE322" s="5">
        <f t="shared" ca="1" si="149"/>
        <v>516</v>
      </c>
      <c r="AF322" s="5">
        <f t="shared" ca="1" si="150"/>
        <v>550</v>
      </c>
      <c r="AG322" s="5">
        <f t="shared" ca="1" si="151"/>
        <v>553</v>
      </c>
      <c r="AH322" s="5">
        <f t="shared" ca="1" si="152"/>
        <v>481</v>
      </c>
      <c r="AI322" s="5">
        <f t="shared" ca="1" si="153"/>
        <v>551</v>
      </c>
      <c r="AJ322" s="5">
        <f t="shared" ca="1" si="154"/>
        <v>589</v>
      </c>
      <c r="AK322" s="5">
        <f t="shared" ca="1" si="155"/>
        <v>528</v>
      </c>
    </row>
    <row r="323" spans="1:37" x14ac:dyDescent="0.3">
      <c r="A323" s="35">
        <f>IF(Замеры!B320=0, " ", Замеры!B320)</f>
        <v>317</v>
      </c>
      <c r="B323" s="45" t="str">
        <f>Замеры!G320</f>
        <v xml:space="preserve">Группа от QF </v>
      </c>
      <c r="C323" s="45" t="str">
        <f>IF(Замеры!O320=0, " ", Замеры!O320)</f>
        <v xml:space="preserve"> </v>
      </c>
      <c r="D323" s="69" t="str">
        <f t="shared" si="156"/>
        <v xml:space="preserve"> </v>
      </c>
      <c r="E323" s="69" t="str">
        <f t="shared" si="157"/>
        <v xml:space="preserve"> </v>
      </c>
      <c r="F323" s="29" t="str">
        <f t="shared" si="132"/>
        <v>-</v>
      </c>
      <c r="G323" s="29" t="str">
        <f t="shared" si="133"/>
        <v>-</v>
      </c>
      <c r="H323" s="29" t="str">
        <f t="shared" si="134"/>
        <v>-</v>
      </c>
      <c r="I323" s="29" t="str">
        <f t="shared" si="135"/>
        <v>-</v>
      </c>
      <c r="J323" s="46" t="str">
        <f t="shared" si="136"/>
        <v>-</v>
      </c>
      <c r="K323" s="29" t="str">
        <f t="shared" si="137"/>
        <v>-</v>
      </c>
      <c r="L323" s="29" t="str">
        <f t="shared" si="138"/>
        <v>-</v>
      </c>
      <c r="M323" s="29" t="str">
        <f t="shared" si="139"/>
        <v>-</v>
      </c>
      <c r="N323" s="29" t="str">
        <f t="shared" si="140"/>
        <v>-</v>
      </c>
      <c r="O323" s="29" t="str">
        <f t="shared" si="141"/>
        <v>-</v>
      </c>
      <c r="P323" s="2">
        <f>Замеры!R320</f>
        <v>0</v>
      </c>
      <c r="S323" s="2">
        <f>Замеры!S320</f>
        <v>0</v>
      </c>
      <c r="T323" s="2" t="s">
        <v>72</v>
      </c>
      <c r="U323" s="2" t="b">
        <f t="shared" si="142"/>
        <v>0</v>
      </c>
      <c r="V323" s="2" t="b">
        <f t="shared" si="143"/>
        <v>0</v>
      </c>
      <c r="W323" s="2" t="b">
        <f t="shared" si="144"/>
        <v>0</v>
      </c>
      <c r="Y323" s="2">
        <f t="shared" ca="1" si="145"/>
        <v>40</v>
      </c>
      <c r="Z323" s="2">
        <f t="shared" ca="1" si="145"/>
        <v>21</v>
      </c>
      <c r="AA323" s="2">
        <f t="shared" ca="1" si="145"/>
        <v>38</v>
      </c>
      <c r="AB323" s="5">
        <f t="shared" ca="1" si="146"/>
        <v>523</v>
      </c>
      <c r="AC323" s="5">
        <f t="shared" ca="1" si="147"/>
        <v>524</v>
      </c>
      <c r="AD323" s="5">
        <f t="shared" ca="1" si="148"/>
        <v>465</v>
      </c>
      <c r="AE323" s="5">
        <f t="shared" ca="1" si="149"/>
        <v>451</v>
      </c>
      <c r="AF323" s="5">
        <f t="shared" ca="1" si="150"/>
        <v>529</v>
      </c>
      <c r="AG323" s="5">
        <f t="shared" ca="1" si="151"/>
        <v>454</v>
      </c>
      <c r="AH323" s="5">
        <f t="shared" ca="1" si="152"/>
        <v>421</v>
      </c>
      <c r="AI323" s="5">
        <f t="shared" ca="1" si="153"/>
        <v>447</v>
      </c>
      <c r="AJ323" s="5">
        <f t="shared" ca="1" si="154"/>
        <v>505</v>
      </c>
      <c r="AK323" s="5">
        <f t="shared" ca="1" si="155"/>
        <v>408</v>
      </c>
    </row>
    <row r="324" spans="1:37" x14ac:dyDescent="0.3">
      <c r="A324" s="35">
        <f>IF(Замеры!B321=0, " ", Замеры!B321)</f>
        <v>318</v>
      </c>
      <c r="B324" s="45" t="str">
        <f>Замеры!G321</f>
        <v xml:space="preserve">Группа от QF </v>
      </c>
      <c r="C324" s="45" t="str">
        <f>IF(Замеры!O321=0, " ", Замеры!O321)</f>
        <v xml:space="preserve"> </v>
      </c>
      <c r="D324" s="69" t="str">
        <f t="shared" si="156"/>
        <v xml:space="preserve"> </v>
      </c>
      <c r="E324" s="69" t="str">
        <f t="shared" si="157"/>
        <v xml:space="preserve"> </v>
      </c>
      <c r="F324" s="29" t="str">
        <f t="shared" si="132"/>
        <v>-</v>
      </c>
      <c r="G324" s="29" t="str">
        <f t="shared" si="133"/>
        <v>-</v>
      </c>
      <c r="H324" s="29" t="str">
        <f t="shared" si="134"/>
        <v>-</v>
      </c>
      <c r="I324" s="29" t="str">
        <f t="shared" si="135"/>
        <v>-</v>
      </c>
      <c r="J324" s="46" t="str">
        <f t="shared" si="136"/>
        <v>-</v>
      </c>
      <c r="K324" s="29" t="str">
        <f t="shared" si="137"/>
        <v>-</v>
      </c>
      <c r="L324" s="29" t="str">
        <f t="shared" si="138"/>
        <v>-</v>
      </c>
      <c r="M324" s="29" t="str">
        <f t="shared" si="139"/>
        <v>-</v>
      </c>
      <c r="N324" s="29" t="str">
        <f t="shared" si="140"/>
        <v>-</v>
      </c>
      <c r="O324" s="29" t="str">
        <f t="shared" si="141"/>
        <v>-</v>
      </c>
      <c r="P324" s="2">
        <f>Замеры!R321</f>
        <v>0</v>
      </c>
      <c r="S324" s="2">
        <f>Замеры!S321</f>
        <v>0</v>
      </c>
      <c r="T324" s="2" t="s">
        <v>72</v>
      </c>
      <c r="U324" s="2" t="b">
        <f t="shared" si="142"/>
        <v>0</v>
      </c>
      <c r="V324" s="2" t="b">
        <f t="shared" si="143"/>
        <v>0</v>
      </c>
      <c r="W324" s="2" t="b">
        <f t="shared" si="144"/>
        <v>0</v>
      </c>
      <c r="Y324" s="2">
        <f t="shared" ca="1" si="145"/>
        <v>48</v>
      </c>
      <c r="Z324" s="2">
        <f t="shared" ca="1" si="145"/>
        <v>21</v>
      </c>
      <c r="AA324" s="2">
        <f t="shared" ca="1" si="145"/>
        <v>25</v>
      </c>
      <c r="AB324" s="5">
        <f t="shared" ca="1" si="146"/>
        <v>349</v>
      </c>
      <c r="AC324" s="5">
        <f t="shared" ca="1" si="147"/>
        <v>360</v>
      </c>
      <c r="AD324" s="5">
        <f t="shared" ca="1" si="148"/>
        <v>322</v>
      </c>
      <c r="AE324" s="5">
        <f t="shared" ca="1" si="149"/>
        <v>337</v>
      </c>
      <c r="AF324" s="5">
        <f t="shared" ca="1" si="150"/>
        <v>359</v>
      </c>
      <c r="AG324" s="5">
        <f t="shared" ca="1" si="151"/>
        <v>366</v>
      </c>
      <c r="AH324" s="5">
        <f t="shared" ca="1" si="152"/>
        <v>263</v>
      </c>
      <c r="AI324" s="5">
        <f t="shared" ca="1" si="153"/>
        <v>396</v>
      </c>
      <c r="AJ324" s="5">
        <f t="shared" ca="1" si="154"/>
        <v>359</v>
      </c>
      <c r="AK324" s="5">
        <f t="shared" ca="1" si="155"/>
        <v>297</v>
      </c>
    </row>
    <row r="325" spans="1:37" x14ac:dyDescent="0.3">
      <c r="A325" s="35">
        <f>IF(Замеры!B322=0, " ", Замеры!B322)</f>
        <v>319</v>
      </c>
      <c r="B325" s="45" t="str">
        <f>Замеры!G322</f>
        <v xml:space="preserve">Группа от QF </v>
      </c>
      <c r="C325" s="45" t="str">
        <f>IF(Замеры!O322=0, " ", Замеры!O322)</f>
        <v xml:space="preserve"> </v>
      </c>
      <c r="D325" s="69" t="str">
        <f t="shared" si="156"/>
        <v xml:space="preserve"> </v>
      </c>
      <c r="E325" s="69" t="str">
        <f t="shared" si="157"/>
        <v xml:space="preserve"> </v>
      </c>
      <c r="F325" s="29" t="str">
        <f t="shared" si="132"/>
        <v>-</v>
      </c>
      <c r="G325" s="29" t="str">
        <f t="shared" si="133"/>
        <v>-</v>
      </c>
      <c r="H325" s="29" t="str">
        <f t="shared" si="134"/>
        <v>-</v>
      </c>
      <c r="I325" s="29" t="str">
        <f t="shared" si="135"/>
        <v>-</v>
      </c>
      <c r="J325" s="46" t="str">
        <f t="shared" si="136"/>
        <v>-</v>
      </c>
      <c r="K325" s="29" t="str">
        <f t="shared" si="137"/>
        <v>-</v>
      </c>
      <c r="L325" s="29" t="str">
        <f t="shared" si="138"/>
        <v>-</v>
      </c>
      <c r="M325" s="29" t="str">
        <f t="shared" si="139"/>
        <v>-</v>
      </c>
      <c r="N325" s="29" t="str">
        <f t="shared" si="140"/>
        <v>-</v>
      </c>
      <c r="O325" s="29" t="str">
        <f t="shared" si="141"/>
        <v>-</v>
      </c>
      <c r="P325" s="2">
        <f>Замеры!R322</f>
        <v>0</v>
      </c>
      <c r="S325" s="2">
        <f>Замеры!S322</f>
        <v>0</v>
      </c>
      <c r="T325" s="2" t="s">
        <v>72</v>
      </c>
      <c r="U325" s="2" t="b">
        <f t="shared" si="142"/>
        <v>0</v>
      </c>
      <c r="V325" s="2" t="b">
        <f t="shared" si="143"/>
        <v>0</v>
      </c>
      <c r="W325" s="2" t="b">
        <f t="shared" si="144"/>
        <v>0</v>
      </c>
      <c r="Y325" s="2">
        <f t="shared" ca="1" si="145"/>
        <v>26</v>
      </c>
      <c r="Z325" s="2">
        <f t="shared" ca="1" si="145"/>
        <v>26</v>
      </c>
      <c r="AA325" s="2">
        <f t="shared" ca="1" si="145"/>
        <v>25</v>
      </c>
      <c r="AB325" s="5">
        <f t="shared" ca="1" si="146"/>
        <v>321</v>
      </c>
      <c r="AC325" s="5">
        <f t="shared" ca="1" si="147"/>
        <v>359</v>
      </c>
      <c r="AD325" s="5">
        <f t="shared" ca="1" si="148"/>
        <v>394</v>
      </c>
      <c r="AE325" s="5">
        <f t="shared" ca="1" si="149"/>
        <v>384</v>
      </c>
      <c r="AF325" s="5">
        <f t="shared" ca="1" si="150"/>
        <v>297</v>
      </c>
      <c r="AG325" s="5">
        <f t="shared" ca="1" si="151"/>
        <v>275</v>
      </c>
      <c r="AH325" s="5">
        <f t="shared" ca="1" si="152"/>
        <v>392</v>
      </c>
      <c r="AI325" s="5">
        <f t="shared" ca="1" si="153"/>
        <v>321</v>
      </c>
      <c r="AJ325" s="5">
        <f t="shared" ca="1" si="154"/>
        <v>397</v>
      </c>
      <c r="AK325" s="5">
        <f t="shared" ca="1" si="155"/>
        <v>277</v>
      </c>
    </row>
    <row r="326" spans="1:37" x14ac:dyDescent="0.3">
      <c r="A326" s="35">
        <f>IF(Замеры!B323=0, " ", Замеры!B323)</f>
        <v>320</v>
      </c>
      <c r="B326" s="45" t="str">
        <f>Замеры!G323</f>
        <v xml:space="preserve">Группа от QF </v>
      </c>
      <c r="C326" s="45" t="str">
        <f>IF(Замеры!O323=0, " ", Замеры!O323)</f>
        <v xml:space="preserve"> </v>
      </c>
      <c r="D326" s="69" t="str">
        <f t="shared" si="156"/>
        <v xml:space="preserve"> </v>
      </c>
      <c r="E326" s="69" t="str">
        <f t="shared" si="157"/>
        <v xml:space="preserve"> </v>
      </c>
      <c r="F326" s="29" t="str">
        <f t="shared" si="132"/>
        <v>-</v>
      </c>
      <c r="G326" s="29" t="str">
        <f t="shared" si="133"/>
        <v>-</v>
      </c>
      <c r="H326" s="29" t="str">
        <f t="shared" si="134"/>
        <v>-</v>
      </c>
      <c r="I326" s="29" t="str">
        <f t="shared" si="135"/>
        <v>-</v>
      </c>
      <c r="J326" s="46" t="str">
        <f t="shared" si="136"/>
        <v>-</v>
      </c>
      <c r="K326" s="29" t="str">
        <f t="shared" si="137"/>
        <v>-</v>
      </c>
      <c r="L326" s="29" t="str">
        <f t="shared" si="138"/>
        <v>-</v>
      </c>
      <c r="M326" s="29" t="str">
        <f t="shared" si="139"/>
        <v>-</v>
      </c>
      <c r="N326" s="29" t="str">
        <f t="shared" si="140"/>
        <v>-</v>
      </c>
      <c r="O326" s="29" t="str">
        <f t="shared" si="141"/>
        <v>-</v>
      </c>
      <c r="P326" s="2">
        <f>Замеры!R323</f>
        <v>0</v>
      </c>
      <c r="S326" s="2">
        <f>Замеры!S323</f>
        <v>0</v>
      </c>
      <c r="T326" s="2" t="s">
        <v>72</v>
      </c>
      <c r="U326" s="2" t="b">
        <f t="shared" si="142"/>
        <v>0</v>
      </c>
      <c r="V326" s="2" t="b">
        <f t="shared" si="143"/>
        <v>0</v>
      </c>
      <c r="W326" s="2" t="b">
        <f t="shared" si="144"/>
        <v>0</v>
      </c>
      <c r="Y326" s="2">
        <f t="shared" ca="1" si="145"/>
        <v>27</v>
      </c>
      <c r="Z326" s="2">
        <f t="shared" ca="1" si="145"/>
        <v>25</v>
      </c>
      <c r="AA326" s="2">
        <f t="shared" ca="1" si="145"/>
        <v>33</v>
      </c>
      <c r="AB326" s="5">
        <f t="shared" ca="1" si="146"/>
        <v>405</v>
      </c>
      <c r="AC326" s="5">
        <f t="shared" ca="1" si="147"/>
        <v>464</v>
      </c>
      <c r="AD326" s="5">
        <f t="shared" ca="1" si="148"/>
        <v>397</v>
      </c>
      <c r="AE326" s="5">
        <f t="shared" ca="1" si="149"/>
        <v>450</v>
      </c>
      <c r="AF326" s="5">
        <f t="shared" ca="1" si="150"/>
        <v>434</v>
      </c>
      <c r="AG326" s="5">
        <f t="shared" ca="1" si="151"/>
        <v>463</v>
      </c>
      <c r="AH326" s="5">
        <f t="shared" ca="1" si="152"/>
        <v>360</v>
      </c>
      <c r="AI326" s="5">
        <f t="shared" ca="1" si="153"/>
        <v>409</v>
      </c>
      <c r="AJ326" s="5">
        <f t="shared" ca="1" si="154"/>
        <v>346</v>
      </c>
      <c r="AK326" s="5">
        <f t="shared" ca="1" si="155"/>
        <v>337</v>
      </c>
    </row>
    <row r="327" spans="1:37" x14ac:dyDescent="0.3">
      <c r="A327" s="35">
        <f>IF(Замеры!B324=0, " ", Замеры!B324)</f>
        <v>321</v>
      </c>
      <c r="B327" s="45" t="str">
        <f>Замеры!G324</f>
        <v xml:space="preserve">Группа от QF </v>
      </c>
      <c r="C327" s="45" t="str">
        <f>IF(Замеры!O324=0, " ", Замеры!O324)</f>
        <v xml:space="preserve"> </v>
      </c>
      <c r="D327" s="69" t="str">
        <f t="shared" si="156"/>
        <v xml:space="preserve"> </v>
      </c>
      <c r="E327" s="69" t="str">
        <f t="shared" si="157"/>
        <v xml:space="preserve"> </v>
      </c>
      <c r="F327" s="29" t="str">
        <f t="shared" ref="F327:F390" si="158">IF(OR(P327=$S$5,P327=$P$5),AB327,"-")</f>
        <v>-</v>
      </c>
      <c r="G327" s="29" t="str">
        <f t="shared" ref="G327:G390" si="159">IF(OR(P327=$S$5,P327=$Q$5),AC327,"-")</f>
        <v>-</v>
      </c>
      <c r="H327" s="29" t="str">
        <f t="shared" ref="H327:H390" si="160">IF(OR(P327=$S$5,P327=$R$5),AD327,"-")</f>
        <v>-</v>
      </c>
      <c r="I327" s="29" t="str">
        <f t="shared" ref="I327:I390" si="161">IF(OR(P327=$P$4,P327=$R$5,P327=$S$5,P327=$P$5),AE327,"-")</f>
        <v>-</v>
      </c>
      <c r="J327" s="46" t="str">
        <f t="shared" ref="J327:J390" si="162">IF(OR(P327=$P$5,P327=$Q$5,P327=$S$5,P327=$Q$4),AF327,"-")</f>
        <v>-</v>
      </c>
      <c r="K327" s="29" t="str">
        <f t="shared" ref="K327:K390" si="163">IF(OR(P327=$R$5,P327=$Q$5,P327=$R$4,P327=$S$5),AG327,"-")</f>
        <v>-</v>
      </c>
      <c r="L327" s="29" t="str">
        <f t="shared" ref="L327:L390" si="164">IF(I327=$T$4,T326,IF(S327=$S$4,AH327,IF(S327=$U$4,"-")))</f>
        <v>-</v>
      </c>
      <c r="M327" s="29" t="str">
        <f t="shared" ref="M327:M390" si="165">IF(J327=$T$4,T326,IF(S327=$S$4,AI327,IF(S327=$U$4,"-")))</f>
        <v>-</v>
      </c>
      <c r="N327" s="29" t="str">
        <f t="shared" ref="N327:N390" si="166">IF(K327=$T$4,T326,IF(S327=$S$4,AJ327,IF(S327=$U$4,"-")))</f>
        <v>-</v>
      </c>
      <c r="O327" s="29" t="str">
        <f t="shared" ref="O327:O390" si="167">IF(S327=$S$4,AK327,"-")</f>
        <v>-</v>
      </c>
      <c r="P327" s="2">
        <f>Замеры!R324</f>
        <v>0</v>
      </c>
      <c r="S327" s="2">
        <f>Замеры!S324</f>
        <v>0</v>
      </c>
      <c r="T327" s="2" t="s">
        <v>72</v>
      </c>
      <c r="U327" s="2" t="b">
        <f t="shared" ref="U327:U390" si="168">OR(P327=$S$5,P327=$P$5,P327=$R$5,P327=$P$4)</f>
        <v>0</v>
      </c>
      <c r="V327" s="2" t="b">
        <f t="shared" ref="V327:V390" si="169">OR(P327=$S$5,P327=$P$5,P327=$Q$5,P327=$Q$4)</f>
        <v>0</v>
      </c>
      <c r="W327" s="2" t="b">
        <f t="shared" ref="W327:W390" si="170">OR(P327=$Q$5,P327=$S$5,P327=$R$5,P327=$R$4)</f>
        <v>0</v>
      </c>
      <c r="Y327" s="2">
        <f t="shared" ref="Y327:AA390" ca="1" si="171">RANDBETWEEN($T$2,$T$3)</f>
        <v>44</v>
      </c>
      <c r="Z327" s="2">
        <f t="shared" ca="1" si="171"/>
        <v>38</v>
      </c>
      <c r="AA327" s="2">
        <f t="shared" ca="1" si="171"/>
        <v>35</v>
      </c>
      <c r="AB327" s="5">
        <f t="shared" ref="AB327:AB390" ca="1" si="172">RANDBETWEEN(AA327*10+5,AA327*10+150)</f>
        <v>360</v>
      </c>
      <c r="AC327" s="5">
        <f t="shared" ref="AC327:AC390" ca="1" si="173">RANDBETWEEN(AA327*10+5,AA327*10+150)</f>
        <v>445</v>
      </c>
      <c r="AD327" s="5">
        <f t="shared" ref="AD327:AD390" ca="1" si="174">RANDBETWEEN(AA327*10+5,AA327*10+150)</f>
        <v>423</v>
      </c>
      <c r="AE327" s="5">
        <f t="shared" ref="AE327:AE390" ca="1" si="175">RANDBETWEEN(AA327*10+5,AA327*10+150)</f>
        <v>423</v>
      </c>
      <c r="AF327" s="5">
        <f t="shared" ref="AF327:AF390" ca="1" si="176">RANDBETWEEN(AA327*10+5,AA327*10+150)</f>
        <v>488</v>
      </c>
      <c r="AG327" s="5">
        <f t="shared" ref="AG327:AG390" ca="1" si="177">RANDBETWEEN(AA327*10+5,AA327*10+150)</f>
        <v>483</v>
      </c>
      <c r="AH327" s="5">
        <f t="shared" ref="AH327:AH390" ca="1" si="178">RANDBETWEEN(AA327*10+5,AA327*10+150)</f>
        <v>457</v>
      </c>
      <c r="AI327" s="5">
        <f t="shared" ref="AI327:AI390" ca="1" si="179">RANDBETWEEN(AA327*10+5,AA327*10+150)</f>
        <v>455</v>
      </c>
      <c r="AJ327" s="5">
        <f t="shared" ref="AJ327:AJ390" ca="1" si="180">RANDBETWEEN(AA327*10+5,AA327*10+150)</f>
        <v>472</v>
      </c>
      <c r="AK327" s="5">
        <f t="shared" ref="AK327:AK390" ca="1" si="181">RANDBETWEEN(AA327*10+5,AA327*10+150)</f>
        <v>362</v>
      </c>
    </row>
    <row r="328" spans="1:37" x14ac:dyDescent="0.3">
      <c r="A328" s="35">
        <f>IF(Замеры!B325=0, " ", Замеры!B325)</f>
        <v>322</v>
      </c>
      <c r="B328" s="45" t="str">
        <f>Замеры!G325</f>
        <v xml:space="preserve">Группа от QF </v>
      </c>
      <c r="C328" s="45" t="str">
        <f>IF(Замеры!O325=0, " ", Замеры!O325)</f>
        <v xml:space="preserve"> </v>
      </c>
      <c r="D328" s="69" t="str">
        <f t="shared" si="156"/>
        <v xml:space="preserve"> </v>
      </c>
      <c r="E328" s="69" t="str">
        <f t="shared" si="157"/>
        <v xml:space="preserve"> </v>
      </c>
      <c r="F328" s="29" t="str">
        <f t="shared" si="158"/>
        <v>-</v>
      </c>
      <c r="G328" s="29" t="str">
        <f t="shared" si="159"/>
        <v>-</v>
      </c>
      <c r="H328" s="29" t="str">
        <f t="shared" si="160"/>
        <v>-</v>
      </c>
      <c r="I328" s="29" t="str">
        <f t="shared" si="161"/>
        <v>-</v>
      </c>
      <c r="J328" s="46" t="str">
        <f t="shared" si="162"/>
        <v>-</v>
      </c>
      <c r="K328" s="29" t="str">
        <f t="shared" si="163"/>
        <v>-</v>
      </c>
      <c r="L328" s="29" t="str">
        <f t="shared" si="164"/>
        <v>-</v>
      </c>
      <c r="M328" s="29" t="str">
        <f t="shared" si="165"/>
        <v>-</v>
      </c>
      <c r="N328" s="29" t="str">
        <f t="shared" si="166"/>
        <v>-</v>
      </c>
      <c r="O328" s="29" t="str">
        <f t="shared" si="167"/>
        <v>-</v>
      </c>
      <c r="P328" s="2">
        <f>Замеры!R325</f>
        <v>0</v>
      </c>
      <c r="S328" s="2">
        <f>Замеры!S325</f>
        <v>0</v>
      </c>
      <c r="T328" s="2" t="s">
        <v>72</v>
      </c>
      <c r="U328" s="2" t="b">
        <f t="shared" si="168"/>
        <v>0</v>
      </c>
      <c r="V328" s="2" t="b">
        <f t="shared" si="169"/>
        <v>0</v>
      </c>
      <c r="W328" s="2" t="b">
        <f t="shared" si="170"/>
        <v>0</v>
      </c>
      <c r="Y328" s="2">
        <f t="shared" ca="1" si="171"/>
        <v>22</v>
      </c>
      <c r="Z328" s="2">
        <f t="shared" ca="1" si="171"/>
        <v>45</v>
      </c>
      <c r="AA328" s="2">
        <f t="shared" ca="1" si="171"/>
        <v>28</v>
      </c>
      <c r="AB328" s="5">
        <f t="shared" ca="1" si="172"/>
        <v>310</v>
      </c>
      <c r="AC328" s="5">
        <f t="shared" ca="1" si="173"/>
        <v>323</v>
      </c>
      <c r="AD328" s="5">
        <f t="shared" ca="1" si="174"/>
        <v>298</v>
      </c>
      <c r="AE328" s="5">
        <f t="shared" ca="1" si="175"/>
        <v>326</v>
      </c>
      <c r="AF328" s="5">
        <f t="shared" ca="1" si="176"/>
        <v>394</v>
      </c>
      <c r="AG328" s="5">
        <f t="shared" ca="1" si="177"/>
        <v>304</v>
      </c>
      <c r="AH328" s="5">
        <f t="shared" ca="1" si="178"/>
        <v>296</v>
      </c>
      <c r="AI328" s="5">
        <f t="shared" ca="1" si="179"/>
        <v>426</v>
      </c>
      <c r="AJ328" s="5">
        <f t="shared" ca="1" si="180"/>
        <v>367</v>
      </c>
      <c r="AK328" s="5">
        <f t="shared" ca="1" si="181"/>
        <v>417</v>
      </c>
    </row>
    <row r="329" spans="1:37" x14ac:dyDescent="0.3">
      <c r="A329" s="35">
        <f>IF(Замеры!B326=0, " ", Замеры!B326)</f>
        <v>323</v>
      </c>
      <c r="B329" s="45" t="str">
        <f>Замеры!G326</f>
        <v xml:space="preserve">Группа от QF </v>
      </c>
      <c r="C329" s="45" t="str">
        <f>IF(Замеры!O326=0, " ", Замеры!O326)</f>
        <v xml:space="preserve"> </v>
      </c>
      <c r="D329" s="69" t="str">
        <f t="shared" si="156"/>
        <v xml:space="preserve"> </v>
      </c>
      <c r="E329" s="69" t="str">
        <f t="shared" si="157"/>
        <v xml:space="preserve"> </v>
      </c>
      <c r="F329" s="29" t="str">
        <f t="shared" si="158"/>
        <v>-</v>
      </c>
      <c r="G329" s="29" t="str">
        <f t="shared" si="159"/>
        <v>-</v>
      </c>
      <c r="H329" s="29" t="str">
        <f t="shared" si="160"/>
        <v>-</v>
      </c>
      <c r="I329" s="29" t="str">
        <f t="shared" si="161"/>
        <v>-</v>
      </c>
      <c r="J329" s="46" t="str">
        <f t="shared" si="162"/>
        <v>-</v>
      </c>
      <c r="K329" s="29" t="str">
        <f t="shared" si="163"/>
        <v>-</v>
      </c>
      <c r="L329" s="29" t="str">
        <f t="shared" si="164"/>
        <v>-</v>
      </c>
      <c r="M329" s="29" t="str">
        <f t="shared" si="165"/>
        <v>-</v>
      </c>
      <c r="N329" s="29" t="str">
        <f t="shared" si="166"/>
        <v>-</v>
      </c>
      <c r="O329" s="29" t="str">
        <f t="shared" si="167"/>
        <v>-</v>
      </c>
      <c r="P329" s="2">
        <f>Замеры!R326</f>
        <v>0</v>
      </c>
      <c r="S329" s="2">
        <f>Замеры!S326</f>
        <v>0</v>
      </c>
      <c r="T329" s="2" t="s">
        <v>72</v>
      </c>
      <c r="U329" s="2" t="b">
        <f t="shared" si="168"/>
        <v>0</v>
      </c>
      <c r="V329" s="2" t="b">
        <f t="shared" si="169"/>
        <v>0</v>
      </c>
      <c r="W329" s="2" t="b">
        <f t="shared" si="170"/>
        <v>0</v>
      </c>
      <c r="Y329" s="2">
        <f t="shared" ca="1" si="171"/>
        <v>32</v>
      </c>
      <c r="Z329" s="2">
        <f t="shared" ca="1" si="171"/>
        <v>22</v>
      </c>
      <c r="AA329" s="2">
        <f t="shared" ca="1" si="171"/>
        <v>48</v>
      </c>
      <c r="AB329" s="5">
        <f t="shared" ca="1" si="172"/>
        <v>604</v>
      </c>
      <c r="AC329" s="5">
        <f t="shared" ca="1" si="173"/>
        <v>621</v>
      </c>
      <c r="AD329" s="5">
        <f t="shared" ca="1" si="174"/>
        <v>561</v>
      </c>
      <c r="AE329" s="5">
        <f t="shared" ca="1" si="175"/>
        <v>627</v>
      </c>
      <c r="AF329" s="5">
        <f t="shared" ca="1" si="176"/>
        <v>579</v>
      </c>
      <c r="AG329" s="5">
        <f t="shared" ca="1" si="177"/>
        <v>592</v>
      </c>
      <c r="AH329" s="5">
        <f t="shared" ca="1" si="178"/>
        <v>588</v>
      </c>
      <c r="AI329" s="5">
        <f t="shared" ca="1" si="179"/>
        <v>538</v>
      </c>
      <c r="AJ329" s="5">
        <f t="shared" ca="1" si="180"/>
        <v>617</v>
      </c>
      <c r="AK329" s="5">
        <f t="shared" ca="1" si="181"/>
        <v>553</v>
      </c>
    </row>
    <row r="330" spans="1:37" x14ac:dyDescent="0.3">
      <c r="A330" s="35">
        <f>IF(Замеры!B327=0, " ", Замеры!B327)</f>
        <v>324</v>
      </c>
      <c r="B330" s="45" t="str">
        <f>Замеры!G327</f>
        <v xml:space="preserve">Группа от QF </v>
      </c>
      <c r="C330" s="45" t="str">
        <f>IF(Замеры!O327=0, " ", Замеры!O327)</f>
        <v xml:space="preserve"> </v>
      </c>
      <c r="D330" s="69" t="str">
        <f t="shared" si="156"/>
        <v xml:space="preserve"> </v>
      </c>
      <c r="E330" s="69" t="str">
        <f t="shared" si="157"/>
        <v xml:space="preserve"> </v>
      </c>
      <c r="F330" s="29" t="str">
        <f t="shared" si="158"/>
        <v>-</v>
      </c>
      <c r="G330" s="29" t="str">
        <f t="shared" si="159"/>
        <v>-</v>
      </c>
      <c r="H330" s="29" t="str">
        <f t="shared" si="160"/>
        <v>-</v>
      </c>
      <c r="I330" s="29" t="str">
        <f t="shared" si="161"/>
        <v>-</v>
      </c>
      <c r="J330" s="46" t="str">
        <f t="shared" si="162"/>
        <v>-</v>
      </c>
      <c r="K330" s="29" t="str">
        <f t="shared" si="163"/>
        <v>-</v>
      </c>
      <c r="L330" s="29" t="str">
        <f t="shared" si="164"/>
        <v>-</v>
      </c>
      <c r="M330" s="29" t="str">
        <f t="shared" si="165"/>
        <v>-</v>
      </c>
      <c r="N330" s="29" t="str">
        <f t="shared" si="166"/>
        <v>-</v>
      </c>
      <c r="O330" s="29" t="str">
        <f t="shared" si="167"/>
        <v>-</v>
      </c>
      <c r="P330" s="2">
        <f>Замеры!R327</f>
        <v>0</v>
      </c>
      <c r="S330" s="2">
        <f>Замеры!S327</f>
        <v>0</v>
      </c>
      <c r="T330" s="2" t="s">
        <v>72</v>
      </c>
      <c r="U330" s="2" t="b">
        <f t="shared" si="168"/>
        <v>0</v>
      </c>
      <c r="V330" s="2" t="b">
        <f t="shared" si="169"/>
        <v>0</v>
      </c>
      <c r="W330" s="2" t="b">
        <f t="shared" si="170"/>
        <v>0</v>
      </c>
      <c r="Y330" s="2">
        <f t="shared" ca="1" si="171"/>
        <v>47</v>
      </c>
      <c r="Z330" s="2">
        <f t="shared" ca="1" si="171"/>
        <v>25</v>
      </c>
      <c r="AA330" s="2">
        <f t="shared" ca="1" si="171"/>
        <v>33</v>
      </c>
      <c r="AB330" s="5">
        <f t="shared" ca="1" si="172"/>
        <v>397</v>
      </c>
      <c r="AC330" s="5">
        <f t="shared" ca="1" si="173"/>
        <v>404</v>
      </c>
      <c r="AD330" s="5">
        <f t="shared" ca="1" si="174"/>
        <v>342</v>
      </c>
      <c r="AE330" s="5">
        <f t="shared" ca="1" si="175"/>
        <v>377</v>
      </c>
      <c r="AF330" s="5">
        <f t="shared" ca="1" si="176"/>
        <v>469</v>
      </c>
      <c r="AG330" s="5">
        <f t="shared" ca="1" si="177"/>
        <v>403</v>
      </c>
      <c r="AH330" s="5">
        <f t="shared" ca="1" si="178"/>
        <v>428</v>
      </c>
      <c r="AI330" s="5">
        <f t="shared" ca="1" si="179"/>
        <v>367</v>
      </c>
      <c r="AJ330" s="5">
        <f t="shared" ca="1" si="180"/>
        <v>433</v>
      </c>
      <c r="AK330" s="5">
        <f t="shared" ca="1" si="181"/>
        <v>430</v>
      </c>
    </row>
    <row r="331" spans="1:37" x14ac:dyDescent="0.3">
      <c r="A331" s="35">
        <f>IF(Замеры!B328=0, " ", Замеры!B328)</f>
        <v>325</v>
      </c>
      <c r="B331" s="45" t="str">
        <f>Замеры!G328</f>
        <v xml:space="preserve">Группа от QF </v>
      </c>
      <c r="C331" s="45" t="str">
        <f>IF(Замеры!O328=0, " ", Замеры!O328)</f>
        <v xml:space="preserve"> </v>
      </c>
      <c r="D331" s="69" t="str">
        <f t="shared" ref="D331:D394" si="182">IF(P331=0, " ", 1000)</f>
        <v xml:space="preserve"> </v>
      </c>
      <c r="E331" s="69" t="str">
        <f t="shared" ref="E331:E394" si="183">IF(P331=0, " ", 0.5)</f>
        <v xml:space="preserve"> </v>
      </c>
      <c r="F331" s="29" t="str">
        <f t="shared" si="158"/>
        <v>-</v>
      </c>
      <c r="G331" s="29" t="str">
        <f t="shared" si="159"/>
        <v>-</v>
      </c>
      <c r="H331" s="29" t="str">
        <f t="shared" si="160"/>
        <v>-</v>
      </c>
      <c r="I331" s="29" t="str">
        <f t="shared" si="161"/>
        <v>-</v>
      </c>
      <c r="J331" s="46" t="str">
        <f t="shared" si="162"/>
        <v>-</v>
      </c>
      <c r="K331" s="29" t="str">
        <f t="shared" si="163"/>
        <v>-</v>
      </c>
      <c r="L331" s="29" t="str">
        <f t="shared" si="164"/>
        <v>-</v>
      </c>
      <c r="M331" s="29" t="str">
        <f t="shared" si="165"/>
        <v>-</v>
      </c>
      <c r="N331" s="29" t="str">
        <f t="shared" si="166"/>
        <v>-</v>
      </c>
      <c r="O331" s="29" t="str">
        <f t="shared" si="167"/>
        <v>-</v>
      </c>
      <c r="P331" s="2">
        <f>Замеры!R328</f>
        <v>0</v>
      </c>
      <c r="S331" s="2">
        <f>Замеры!S328</f>
        <v>0</v>
      </c>
      <c r="T331" s="2" t="s">
        <v>72</v>
      </c>
      <c r="U331" s="2" t="b">
        <f t="shared" si="168"/>
        <v>0</v>
      </c>
      <c r="V331" s="2" t="b">
        <f t="shared" si="169"/>
        <v>0</v>
      </c>
      <c r="W331" s="2" t="b">
        <f t="shared" si="170"/>
        <v>0</v>
      </c>
      <c r="Y331" s="2">
        <f t="shared" ca="1" si="171"/>
        <v>27</v>
      </c>
      <c r="Z331" s="2">
        <f t="shared" ca="1" si="171"/>
        <v>30</v>
      </c>
      <c r="AA331" s="2">
        <f t="shared" ca="1" si="171"/>
        <v>48</v>
      </c>
      <c r="AB331" s="5">
        <f t="shared" ca="1" si="172"/>
        <v>583</v>
      </c>
      <c r="AC331" s="5">
        <f t="shared" ca="1" si="173"/>
        <v>585</v>
      </c>
      <c r="AD331" s="5">
        <f t="shared" ca="1" si="174"/>
        <v>566</v>
      </c>
      <c r="AE331" s="5">
        <f t="shared" ca="1" si="175"/>
        <v>554</v>
      </c>
      <c r="AF331" s="5">
        <f t="shared" ca="1" si="176"/>
        <v>552</v>
      </c>
      <c r="AG331" s="5">
        <f t="shared" ca="1" si="177"/>
        <v>502</v>
      </c>
      <c r="AH331" s="5">
        <f t="shared" ca="1" si="178"/>
        <v>564</v>
      </c>
      <c r="AI331" s="5">
        <f t="shared" ca="1" si="179"/>
        <v>588</v>
      </c>
      <c r="AJ331" s="5">
        <f t="shared" ca="1" si="180"/>
        <v>601</v>
      </c>
      <c r="AK331" s="5">
        <f t="shared" ca="1" si="181"/>
        <v>606</v>
      </c>
    </row>
    <row r="332" spans="1:37" x14ac:dyDescent="0.3">
      <c r="A332" s="35">
        <f>IF(Замеры!B329=0, " ", Замеры!B329)</f>
        <v>326</v>
      </c>
      <c r="B332" s="45" t="str">
        <f>Замеры!G329</f>
        <v xml:space="preserve">Группа от QF </v>
      </c>
      <c r="C332" s="45" t="str">
        <f>IF(Замеры!O329=0, " ", Замеры!O329)</f>
        <v xml:space="preserve"> </v>
      </c>
      <c r="D332" s="69" t="str">
        <f t="shared" si="182"/>
        <v xml:space="preserve"> </v>
      </c>
      <c r="E332" s="69" t="str">
        <f t="shared" si="183"/>
        <v xml:space="preserve"> </v>
      </c>
      <c r="F332" s="29" t="str">
        <f t="shared" si="158"/>
        <v>-</v>
      </c>
      <c r="G332" s="29" t="str">
        <f t="shared" si="159"/>
        <v>-</v>
      </c>
      <c r="H332" s="29" t="str">
        <f t="shared" si="160"/>
        <v>-</v>
      </c>
      <c r="I332" s="29" t="str">
        <f t="shared" si="161"/>
        <v>-</v>
      </c>
      <c r="J332" s="46" t="str">
        <f t="shared" si="162"/>
        <v>-</v>
      </c>
      <c r="K332" s="29" t="str">
        <f t="shared" si="163"/>
        <v>-</v>
      </c>
      <c r="L332" s="29" t="str">
        <f t="shared" si="164"/>
        <v>-</v>
      </c>
      <c r="M332" s="29" t="str">
        <f t="shared" si="165"/>
        <v>-</v>
      </c>
      <c r="N332" s="29" t="str">
        <f t="shared" si="166"/>
        <v>-</v>
      </c>
      <c r="O332" s="29" t="str">
        <f t="shared" si="167"/>
        <v>-</v>
      </c>
      <c r="P332" s="2">
        <f>Замеры!R329</f>
        <v>0</v>
      </c>
      <c r="S332" s="2">
        <f>Замеры!S329</f>
        <v>0</v>
      </c>
      <c r="T332" s="2" t="s">
        <v>72</v>
      </c>
      <c r="U332" s="2" t="b">
        <f t="shared" si="168"/>
        <v>0</v>
      </c>
      <c r="V332" s="2" t="b">
        <f t="shared" si="169"/>
        <v>0</v>
      </c>
      <c r="W332" s="2" t="b">
        <f t="shared" si="170"/>
        <v>0</v>
      </c>
      <c r="Y332" s="2">
        <f t="shared" ca="1" si="171"/>
        <v>26</v>
      </c>
      <c r="Z332" s="2">
        <f t="shared" ca="1" si="171"/>
        <v>34</v>
      </c>
      <c r="AA332" s="2">
        <f t="shared" ca="1" si="171"/>
        <v>30</v>
      </c>
      <c r="AB332" s="5">
        <f t="shared" ca="1" si="172"/>
        <v>351</v>
      </c>
      <c r="AC332" s="5">
        <f t="shared" ca="1" si="173"/>
        <v>386</v>
      </c>
      <c r="AD332" s="5">
        <f t="shared" ca="1" si="174"/>
        <v>421</v>
      </c>
      <c r="AE332" s="5">
        <f t="shared" ca="1" si="175"/>
        <v>320</v>
      </c>
      <c r="AF332" s="5">
        <f t="shared" ca="1" si="176"/>
        <v>409</v>
      </c>
      <c r="AG332" s="5">
        <f t="shared" ca="1" si="177"/>
        <v>310</v>
      </c>
      <c r="AH332" s="5">
        <f t="shared" ca="1" si="178"/>
        <v>410</v>
      </c>
      <c r="AI332" s="5">
        <f t="shared" ca="1" si="179"/>
        <v>311</v>
      </c>
      <c r="AJ332" s="5">
        <f t="shared" ca="1" si="180"/>
        <v>442</v>
      </c>
      <c r="AK332" s="5">
        <f t="shared" ca="1" si="181"/>
        <v>393</v>
      </c>
    </row>
    <row r="333" spans="1:37" x14ac:dyDescent="0.3">
      <c r="A333" s="35">
        <f>IF(Замеры!B330=0, " ", Замеры!B330)</f>
        <v>327</v>
      </c>
      <c r="B333" s="45" t="str">
        <f>Замеры!G330</f>
        <v xml:space="preserve">Группа от QF </v>
      </c>
      <c r="C333" s="45" t="str">
        <f>IF(Замеры!O330=0, " ", Замеры!O330)</f>
        <v xml:space="preserve"> </v>
      </c>
      <c r="D333" s="69" t="str">
        <f t="shared" si="182"/>
        <v xml:space="preserve"> </v>
      </c>
      <c r="E333" s="69" t="str">
        <f t="shared" si="183"/>
        <v xml:space="preserve"> </v>
      </c>
      <c r="F333" s="29" t="str">
        <f t="shared" si="158"/>
        <v>-</v>
      </c>
      <c r="G333" s="29" t="str">
        <f t="shared" si="159"/>
        <v>-</v>
      </c>
      <c r="H333" s="29" t="str">
        <f t="shared" si="160"/>
        <v>-</v>
      </c>
      <c r="I333" s="29" t="str">
        <f t="shared" si="161"/>
        <v>-</v>
      </c>
      <c r="J333" s="46" t="str">
        <f t="shared" si="162"/>
        <v>-</v>
      </c>
      <c r="K333" s="29" t="str">
        <f t="shared" si="163"/>
        <v>-</v>
      </c>
      <c r="L333" s="29" t="str">
        <f t="shared" si="164"/>
        <v>-</v>
      </c>
      <c r="M333" s="29" t="str">
        <f t="shared" si="165"/>
        <v>-</v>
      </c>
      <c r="N333" s="29" t="str">
        <f t="shared" si="166"/>
        <v>-</v>
      </c>
      <c r="O333" s="29" t="str">
        <f t="shared" si="167"/>
        <v>-</v>
      </c>
      <c r="P333" s="2">
        <f>Замеры!R330</f>
        <v>0</v>
      </c>
      <c r="S333" s="2">
        <f>Замеры!S330</f>
        <v>0</v>
      </c>
      <c r="T333" s="2" t="s">
        <v>72</v>
      </c>
      <c r="U333" s="2" t="b">
        <f t="shared" si="168"/>
        <v>0</v>
      </c>
      <c r="V333" s="2" t="b">
        <f t="shared" si="169"/>
        <v>0</v>
      </c>
      <c r="W333" s="2" t="b">
        <f t="shared" si="170"/>
        <v>0</v>
      </c>
      <c r="Y333" s="2">
        <f t="shared" ca="1" si="171"/>
        <v>23</v>
      </c>
      <c r="Z333" s="2">
        <f t="shared" ca="1" si="171"/>
        <v>27</v>
      </c>
      <c r="AA333" s="2">
        <f t="shared" ca="1" si="171"/>
        <v>26</v>
      </c>
      <c r="AB333" s="5">
        <f t="shared" ca="1" si="172"/>
        <v>377</v>
      </c>
      <c r="AC333" s="5">
        <f t="shared" ca="1" si="173"/>
        <v>278</v>
      </c>
      <c r="AD333" s="5">
        <f t="shared" ca="1" si="174"/>
        <v>319</v>
      </c>
      <c r="AE333" s="5">
        <f t="shared" ca="1" si="175"/>
        <v>322</v>
      </c>
      <c r="AF333" s="5">
        <f t="shared" ca="1" si="176"/>
        <v>313</v>
      </c>
      <c r="AG333" s="5">
        <f t="shared" ca="1" si="177"/>
        <v>373</v>
      </c>
      <c r="AH333" s="5">
        <f t="shared" ca="1" si="178"/>
        <v>312</v>
      </c>
      <c r="AI333" s="5">
        <f t="shared" ca="1" si="179"/>
        <v>324</v>
      </c>
      <c r="AJ333" s="5">
        <f t="shared" ca="1" si="180"/>
        <v>307</v>
      </c>
      <c r="AK333" s="5">
        <f t="shared" ca="1" si="181"/>
        <v>310</v>
      </c>
    </row>
    <row r="334" spans="1:37" x14ac:dyDescent="0.3">
      <c r="A334" s="35">
        <f>IF(Замеры!B331=0, " ", Замеры!B331)</f>
        <v>328</v>
      </c>
      <c r="B334" s="45" t="str">
        <f>Замеры!G331</f>
        <v xml:space="preserve">Группа от QF </v>
      </c>
      <c r="C334" s="45" t="str">
        <f>IF(Замеры!O331=0, " ", Замеры!O331)</f>
        <v xml:space="preserve"> </v>
      </c>
      <c r="D334" s="69" t="str">
        <f t="shared" si="182"/>
        <v xml:space="preserve"> </v>
      </c>
      <c r="E334" s="69" t="str">
        <f t="shared" si="183"/>
        <v xml:space="preserve"> </v>
      </c>
      <c r="F334" s="29" t="str">
        <f t="shared" si="158"/>
        <v>-</v>
      </c>
      <c r="G334" s="29" t="str">
        <f t="shared" si="159"/>
        <v>-</v>
      </c>
      <c r="H334" s="29" t="str">
        <f t="shared" si="160"/>
        <v>-</v>
      </c>
      <c r="I334" s="29" t="str">
        <f t="shared" si="161"/>
        <v>-</v>
      </c>
      <c r="J334" s="46" t="str">
        <f t="shared" si="162"/>
        <v>-</v>
      </c>
      <c r="K334" s="29" t="str">
        <f t="shared" si="163"/>
        <v>-</v>
      </c>
      <c r="L334" s="29" t="str">
        <f t="shared" si="164"/>
        <v>-</v>
      </c>
      <c r="M334" s="29" t="str">
        <f t="shared" si="165"/>
        <v>-</v>
      </c>
      <c r="N334" s="29" t="str">
        <f t="shared" si="166"/>
        <v>-</v>
      </c>
      <c r="O334" s="29" t="str">
        <f t="shared" si="167"/>
        <v>-</v>
      </c>
      <c r="P334" s="2">
        <f>Замеры!R331</f>
        <v>0</v>
      </c>
      <c r="S334" s="2">
        <f>Замеры!S331</f>
        <v>0</v>
      </c>
      <c r="T334" s="2" t="s">
        <v>72</v>
      </c>
      <c r="U334" s="2" t="b">
        <f t="shared" si="168"/>
        <v>0</v>
      </c>
      <c r="V334" s="2" t="b">
        <f t="shared" si="169"/>
        <v>0</v>
      </c>
      <c r="W334" s="2" t="b">
        <f t="shared" si="170"/>
        <v>0</v>
      </c>
      <c r="Y334" s="2">
        <f t="shared" ca="1" si="171"/>
        <v>42</v>
      </c>
      <c r="Z334" s="2">
        <f t="shared" ca="1" si="171"/>
        <v>31</v>
      </c>
      <c r="AA334" s="2">
        <f t="shared" ca="1" si="171"/>
        <v>24</v>
      </c>
      <c r="AB334" s="5">
        <f t="shared" ca="1" si="172"/>
        <v>254</v>
      </c>
      <c r="AC334" s="5">
        <f t="shared" ca="1" si="173"/>
        <v>330</v>
      </c>
      <c r="AD334" s="5">
        <f t="shared" ca="1" si="174"/>
        <v>319</v>
      </c>
      <c r="AE334" s="5">
        <f t="shared" ca="1" si="175"/>
        <v>342</v>
      </c>
      <c r="AF334" s="5">
        <f t="shared" ca="1" si="176"/>
        <v>383</v>
      </c>
      <c r="AG334" s="5">
        <f t="shared" ca="1" si="177"/>
        <v>250</v>
      </c>
      <c r="AH334" s="5">
        <f t="shared" ca="1" si="178"/>
        <v>312</v>
      </c>
      <c r="AI334" s="5">
        <f t="shared" ca="1" si="179"/>
        <v>276</v>
      </c>
      <c r="AJ334" s="5">
        <f t="shared" ca="1" si="180"/>
        <v>384</v>
      </c>
      <c r="AK334" s="5">
        <f t="shared" ca="1" si="181"/>
        <v>302</v>
      </c>
    </row>
    <row r="335" spans="1:37" x14ac:dyDescent="0.3">
      <c r="A335" s="35">
        <f>IF(Замеры!B332=0, " ", Замеры!B332)</f>
        <v>329</v>
      </c>
      <c r="B335" s="45" t="str">
        <f>Замеры!G332</f>
        <v xml:space="preserve">Группа от QF </v>
      </c>
      <c r="C335" s="45" t="str">
        <f>IF(Замеры!O332=0, " ", Замеры!O332)</f>
        <v xml:space="preserve"> </v>
      </c>
      <c r="D335" s="69" t="str">
        <f t="shared" si="182"/>
        <v xml:space="preserve"> </v>
      </c>
      <c r="E335" s="69" t="str">
        <f t="shared" si="183"/>
        <v xml:space="preserve"> </v>
      </c>
      <c r="F335" s="29" t="str">
        <f t="shared" si="158"/>
        <v>-</v>
      </c>
      <c r="G335" s="29" t="str">
        <f t="shared" si="159"/>
        <v>-</v>
      </c>
      <c r="H335" s="29" t="str">
        <f t="shared" si="160"/>
        <v>-</v>
      </c>
      <c r="I335" s="29" t="str">
        <f t="shared" si="161"/>
        <v>-</v>
      </c>
      <c r="J335" s="46" t="str">
        <f t="shared" si="162"/>
        <v>-</v>
      </c>
      <c r="K335" s="29" t="str">
        <f t="shared" si="163"/>
        <v>-</v>
      </c>
      <c r="L335" s="29" t="str">
        <f t="shared" si="164"/>
        <v>-</v>
      </c>
      <c r="M335" s="29" t="str">
        <f t="shared" si="165"/>
        <v>-</v>
      </c>
      <c r="N335" s="29" t="str">
        <f t="shared" si="166"/>
        <v>-</v>
      </c>
      <c r="O335" s="29" t="str">
        <f t="shared" si="167"/>
        <v>-</v>
      </c>
      <c r="P335" s="2">
        <f>Замеры!R332</f>
        <v>0</v>
      </c>
      <c r="S335" s="2">
        <f>Замеры!S332</f>
        <v>0</v>
      </c>
      <c r="T335" s="2" t="s">
        <v>72</v>
      </c>
      <c r="U335" s="2" t="b">
        <f t="shared" si="168"/>
        <v>0</v>
      </c>
      <c r="V335" s="2" t="b">
        <f t="shared" si="169"/>
        <v>0</v>
      </c>
      <c r="W335" s="2" t="b">
        <f t="shared" si="170"/>
        <v>0</v>
      </c>
      <c r="Y335" s="2">
        <f t="shared" ca="1" si="171"/>
        <v>41</v>
      </c>
      <c r="Z335" s="2">
        <f t="shared" ca="1" si="171"/>
        <v>44</v>
      </c>
      <c r="AA335" s="2">
        <f t="shared" ca="1" si="171"/>
        <v>40</v>
      </c>
      <c r="AB335" s="5">
        <f t="shared" ca="1" si="172"/>
        <v>506</v>
      </c>
      <c r="AC335" s="5">
        <f t="shared" ca="1" si="173"/>
        <v>525</v>
      </c>
      <c r="AD335" s="5">
        <f t="shared" ca="1" si="174"/>
        <v>434</v>
      </c>
      <c r="AE335" s="5">
        <f t="shared" ca="1" si="175"/>
        <v>506</v>
      </c>
      <c r="AF335" s="5">
        <f t="shared" ca="1" si="176"/>
        <v>458</v>
      </c>
      <c r="AG335" s="5">
        <f t="shared" ca="1" si="177"/>
        <v>423</v>
      </c>
      <c r="AH335" s="5">
        <f t="shared" ca="1" si="178"/>
        <v>459</v>
      </c>
      <c r="AI335" s="5">
        <f t="shared" ca="1" si="179"/>
        <v>475</v>
      </c>
      <c r="AJ335" s="5">
        <f t="shared" ca="1" si="180"/>
        <v>548</v>
      </c>
      <c r="AK335" s="5">
        <f t="shared" ca="1" si="181"/>
        <v>517</v>
      </c>
    </row>
    <row r="336" spans="1:37" x14ac:dyDescent="0.3">
      <c r="A336" s="35">
        <f>IF(Замеры!B333=0, " ", Замеры!B333)</f>
        <v>330</v>
      </c>
      <c r="B336" s="45" t="str">
        <f>Замеры!G333</f>
        <v xml:space="preserve">Группа от QF </v>
      </c>
      <c r="C336" s="45" t="str">
        <f>IF(Замеры!O333=0, " ", Замеры!O333)</f>
        <v xml:space="preserve"> </v>
      </c>
      <c r="D336" s="69" t="str">
        <f t="shared" si="182"/>
        <v xml:space="preserve"> </v>
      </c>
      <c r="E336" s="69" t="str">
        <f t="shared" si="183"/>
        <v xml:space="preserve"> </v>
      </c>
      <c r="F336" s="29" t="str">
        <f t="shared" si="158"/>
        <v>-</v>
      </c>
      <c r="G336" s="29" t="str">
        <f t="shared" si="159"/>
        <v>-</v>
      </c>
      <c r="H336" s="29" t="str">
        <f t="shared" si="160"/>
        <v>-</v>
      </c>
      <c r="I336" s="29" t="str">
        <f t="shared" si="161"/>
        <v>-</v>
      </c>
      <c r="J336" s="46" t="str">
        <f t="shared" si="162"/>
        <v>-</v>
      </c>
      <c r="K336" s="29" t="str">
        <f t="shared" si="163"/>
        <v>-</v>
      </c>
      <c r="L336" s="29" t="str">
        <f t="shared" si="164"/>
        <v>-</v>
      </c>
      <c r="M336" s="29" t="str">
        <f t="shared" si="165"/>
        <v>-</v>
      </c>
      <c r="N336" s="29" t="str">
        <f t="shared" si="166"/>
        <v>-</v>
      </c>
      <c r="O336" s="29" t="str">
        <f t="shared" si="167"/>
        <v>-</v>
      </c>
      <c r="P336" s="2">
        <f>Замеры!R333</f>
        <v>0</v>
      </c>
      <c r="S336" s="2">
        <f>Замеры!S333</f>
        <v>0</v>
      </c>
      <c r="T336" s="2" t="s">
        <v>72</v>
      </c>
      <c r="U336" s="2" t="b">
        <f t="shared" si="168"/>
        <v>0</v>
      </c>
      <c r="V336" s="2" t="b">
        <f t="shared" si="169"/>
        <v>0</v>
      </c>
      <c r="W336" s="2" t="b">
        <f t="shared" si="170"/>
        <v>0</v>
      </c>
      <c r="Y336" s="2">
        <f t="shared" ca="1" si="171"/>
        <v>45</v>
      </c>
      <c r="Z336" s="2">
        <f t="shared" ca="1" si="171"/>
        <v>47</v>
      </c>
      <c r="AA336" s="2">
        <f t="shared" ca="1" si="171"/>
        <v>34</v>
      </c>
      <c r="AB336" s="5">
        <f t="shared" ca="1" si="172"/>
        <v>472</v>
      </c>
      <c r="AC336" s="5">
        <f t="shared" ca="1" si="173"/>
        <v>462</v>
      </c>
      <c r="AD336" s="5">
        <f t="shared" ca="1" si="174"/>
        <v>387</v>
      </c>
      <c r="AE336" s="5">
        <f t="shared" ca="1" si="175"/>
        <v>406</v>
      </c>
      <c r="AF336" s="5">
        <f t="shared" ca="1" si="176"/>
        <v>394</v>
      </c>
      <c r="AG336" s="5">
        <f t="shared" ca="1" si="177"/>
        <v>443</v>
      </c>
      <c r="AH336" s="5">
        <f t="shared" ca="1" si="178"/>
        <v>425</v>
      </c>
      <c r="AI336" s="5">
        <f t="shared" ca="1" si="179"/>
        <v>414</v>
      </c>
      <c r="AJ336" s="5">
        <f t="shared" ca="1" si="180"/>
        <v>423</v>
      </c>
      <c r="AK336" s="5">
        <f t="shared" ca="1" si="181"/>
        <v>470</v>
      </c>
    </row>
    <row r="337" spans="1:37" x14ac:dyDescent="0.3">
      <c r="A337" s="35">
        <f>IF(Замеры!B334=0, " ", Замеры!B334)</f>
        <v>331</v>
      </c>
      <c r="B337" s="45" t="str">
        <f>Замеры!G334</f>
        <v xml:space="preserve">Группа от QF </v>
      </c>
      <c r="C337" s="45" t="str">
        <f>IF(Замеры!O334=0, " ", Замеры!O334)</f>
        <v xml:space="preserve"> </v>
      </c>
      <c r="D337" s="69" t="str">
        <f t="shared" si="182"/>
        <v xml:space="preserve"> </v>
      </c>
      <c r="E337" s="69" t="str">
        <f t="shared" si="183"/>
        <v xml:space="preserve"> </v>
      </c>
      <c r="F337" s="29" t="str">
        <f t="shared" si="158"/>
        <v>-</v>
      </c>
      <c r="G337" s="29" t="str">
        <f t="shared" si="159"/>
        <v>-</v>
      </c>
      <c r="H337" s="29" t="str">
        <f t="shared" si="160"/>
        <v>-</v>
      </c>
      <c r="I337" s="29" t="str">
        <f t="shared" si="161"/>
        <v>-</v>
      </c>
      <c r="J337" s="46" t="str">
        <f t="shared" si="162"/>
        <v>-</v>
      </c>
      <c r="K337" s="29" t="str">
        <f t="shared" si="163"/>
        <v>-</v>
      </c>
      <c r="L337" s="29" t="str">
        <f t="shared" si="164"/>
        <v>-</v>
      </c>
      <c r="M337" s="29" t="str">
        <f t="shared" si="165"/>
        <v>-</v>
      </c>
      <c r="N337" s="29" t="str">
        <f t="shared" si="166"/>
        <v>-</v>
      </c>
      <c r="O337" s="29" t="str">
        <f t="shared" si="167"/>
        <v>-</v>
      </c>
      <c r="P337" s="2">
        <f>Замеры!R334</f>
        <v>0</v>
      </c>
      <c r="S337" s="2">
        <f>Замеры!S334</f>
        <v>0</v>
      </c>
      <c r="T337" s="2" t="s">
        <v>72</v>
      </c>
      <c r="U337" s="2" t="b">
        <f t="shared" si="168"/>
        <v>0</v>
      </c>
      <c r="V337" s="2" t="b">
        <f t="shared" si="169"/>
        <v>0</v>
      </c>
      <c r="W337" s="2" t="b">
        <f t="shared" si="170"/>
        <v>0</v>
      </c>
      <c r="Y337" s="2">
        <f t="shared" ca="1" si="171"/>
        <v>48</v>
      </c>
      <c r="Z337" s="2">
        <f t="shared" ca="1" si="171"/>
        <v>39</v>
      </c>
      <c r="AA337" s="2">
        <f t="shared" ca="1" si="171"/>
        <v>35</v>
      </c>
      <c r="AB337" s="5">
        <f t="shared" ca="1" si="172"/>
        <v>461</v>
      </c>
      <c r="AC337" s="5">
        <f t="shared" ca="1" si="173"/>
        <v>394</v>
      </c>
      <c r="AD337" s="5">
        <f t="shared" ca="1" si="174"/>
        <v>396</v>
      </c>
      <c r="AE337" s="5">
        <f t="shared" ca="1" si="175"/>
        <v>443</v>
      </c>
      <c r="AF337" s="5">
        <f t="shared" ca="1" si="176"/>
        <v>355</v>
      </c>
      <c r="AG337" s="5">
        <f t="shared" ca="1" si="177"/>
        <v>385</v>
      </c>
      <c r="AH337" s="5">
        <f t="shared" ca="1" si="178"/>
        <v>440</v>
      </c>
      <c r="AI337" s="5">
        <f t="shared" ca="1" si="179"/>
        <v>473</v>
      </c>
      <c r="AJ337" s="5">
        <f t="shared" ca="1" si="180"/>
        <v>450</v>
      </c>
      <c r="AK337" s="5">
        <f t="shared" ca="1" si="181"/>
        <v>461</v>
      </c>
    </row>
    <row r="338" spans="1:37" x14ac:dyDescent="0.3">
      <c r="A338" s="35">
        <f>IF(Замеры!B335=0, " ", Замеры!B335)</f>
        <v>332</v>
      </c>
      <c r="B338" s="45" t="str">
        <f>Замеры!G335</f>
        <v xml:space="preserve">Группа от QF </v>
      </c>
      <c r="C338" s="45" t="str">
        <f>IF(Замеры!O335=0, " ", Замеры!O335)</f>
        <v xml:space="preserve"> </v>
      </c>
      <c r="D338" s="69" t="str">
        <f t="shared" si="182"/>
        <v xml:space="preserve"> </v>
      </c>
      <c r="E338" s="69" t="str">
        <f t="shared" si="183"/>
        <v xml:space="preserve"> </v>
      </c>
      <c r="F338" s="29" t="str">
        <f t="shared" si="158"/>
        <v>-</v>
      </c>
      <c r="G338" s="29" t="str">
        <f t="shared" si="159"/>
        <v>-</v>
      </c>
      <c r="H338" s="29" t="str">
        <f t="shared" si="160"/>
        <v>-</v>
      </c>
      <c r="I338" s="29" t="str">
        <f t="shared" si="161"/>
        <v>-</v>
      </c>
      <c r="J338" s="46" t="str">
        <f t="shared" si="162"/>
        <v>-</v>
      </c>
      <c r="K338" s="29" t="str">
        <f t="shared" si="163"/>
        <v>-</v>
      </c>
      <c r="L338" s="29" t="str">
        <f t="shared" si="164"/>
        <v>-</v>
      </c>
      <c r="M338" s="29" t="str">
        <f t="shared" si="165"/>
        <v>-</v>
      </c>
      <c r="N338" s="29" t="str">
        <f t="shared" si="166"/>
        <v>-</v>
      </c>
      <c r="O338" s="29" t="str">
        <f t="shared" si="167"/>
        <v>-</v>
      </c>
      <c r="P338" s="2">
        <f>Замеры!R335</f>
        <v>0</v>
      </c>
      <c r="S338" s="2">
        <f>Замеры!S335</f>
        <v>0</v>
      </c>
      <c r="T338" s="2" t="s">
        <v>72</v>
      </c>
      <c r="U338" s="2" t="b">
        <f t="shared" si="168"/>
        <v>0</v>
      </c>
      <c r="V338" s="2" t="b">
        <f t="shared" si="169"/>
        <v>0</v>
      </c>
      <c r="W338" s="2" t="b">
        <f t="shared" si="170"/>
        <v>0</v>
      </c>
      <c r="Y338" s="2">
        <f t="shared" ca="1" si="171"/>
        <v>35</v>
      </c>
      <c r="Z338" s="2">
        <f t="shared" ca="1" si="171"/>
        <v>26</v>
      </c>
      <c r="AA338" s="2">
        <f t="shared" ca="1" si="171"/>
        <v>34</v>
      </c>
      <c r="AB338" s="5">
        <f t="shared" ca="1" si="172"/>
        <v>393</v>
      </c>
      <c r="AC338" s="5">
        <f t="shared" ca="1" si="173"/>
        <v>417</v>
      </c>
      <c r="AD338" s="5">
        <f t="shared" ca="1" si="174"/>
        <v>490</v>
      </c>
      <c r="AE338" s="5">
        <f t="shared" ca="1" si="175"/>
        <v>387</v>
      </c>
      <c r="AF338" s="5">
        <f t="shared" ca="1" si="176"/>
        <v>456</v>
      </c>
      <c r="AG338" s="5">
        <f t="shared" ca="1" si="177"/>
        <v>373</v>
      </c>
      <c r="AH338" s="5">
        <f t="shared" ca="1" si="178"/>
        <v>379</v>
      </c>
      <c r="AI338" s="5">
        <f t="shared" ca="1" si="179"/>
        <v>393</v>
      </c>
      <c r="AJ338" s="5">
        <f t="shared" ca="1" si="180"/>
        <v>425</v>
      </c>
      <c r="AK338" s="5">
        <f t="shared" ca="1" si="181"/>
        <v>391</v>
      </c>
    </row>
    <row r="339" spans="1:37" x14ac:dyDescent="0.3">
      <c r="A339" s="35">
        <f>IF(Замеры!B336=0, " ", Замеры!B336)</f>
        <v>333</v>
      </c>
      <c r="B339" s="45" t="str">
        <f>Замеры!G336</f>
        <v xml:space="preserve">Группа от QF </v>
      </c>
      <c r="C339" s="45" t="str">
        <f>IF(Замеры!O336=0, " ", Замеры!O336)</f>
        <v xml:space="preserve"> </v>
      </c>
      <c r="D339" s="69" t="str">
        <f t="shared" si="182"/>
        <v xml:space="preserve"> </v>
      </c>
      <c r="E339" s="69" t="str">
        <f t="shared" si="183"/>
        <v xml:space="preserve"> </v>
      </c>
      <c r="F339" s="29" t="str">
        <f t="shared" si="158"/>
        <v>-</v>
      </c>
      <c r="G339" s="29" t="str">
        <f t="shared" si="159"/>
        <v>-</v>
      </c>
      <c r="H339" s="29" t="str">
        <f t="shared" si="160"/>
        <v>-</v>
      </c>
      <c r="I339" s="29" t="str">
        <f t="shared" si="161"/>
        <v>-</v>
      </c>
      <c r="J339" s="46" t="str">
        <f t="shared" si="162"/>
        <v>-</v>
      </c>
      <c r="K339" s="29" t="str">
        <f t="shared" si="163"/>
        <v>-</v>
      </c>
      <c r="L339" s="29" t="str">
        <f t="shared" si="164"/>
        <v>-</v>
      </c>
      <c r="M339" s="29" t="str">
        <f t="shared" si="165"/>
        <v>-</v>
      </c>
      <c r="N339" s="29" t="str">
        <f t="shared" si="166"/>
        <v>-</v>
      </c>
      <c r="O339" s="29" t="str">
        <f t="shared" si="167"/>
        <v>-</v>
      </c>
      <c r="P339" s="2">
        <f>Замеры!R336</f>
        <v>0</v>
      </c>
      <c r="S339" s="2">
        <f>Замеры!S336</f>
        <v>0</v>
      </c>
      <c r="T339" s="2" t="s">
        <v>72</v>
      </c>
      <c r="U339" s="2" t="b">
        <f t="shared" si="168"/>
        <v>0</v>
      </c>
      <c r="V339" s="2" t="b">
        <f t="shared" si="169"/>
        <v>0</v>
      </c>
      <c r="W339" s="2" t="b">
        <f t="shared" si="170"/>
        <v>0</v>
      </c>
      <c r="Y339" s="2">
        <f t="shared" ca="1" si="171"/>
        <v>48</v>
      </c>
      <c r="Z339" s="2">
        <f t="shared" ca="1" si="171"/>
        <v>34</v>
      </c>
      <c r="AA339" s="2">
        <f t="shared" ca="1" si="171"/>
        <v>26</v>
      </c>
      <c r="AB339" s="5">
        <f t="shared" ca="1" si="172"/>
        <v>306</v>
      </c>
      <c r="AC339" s="5">
        <f t="shared" ca="1" si="173"/>
        <v>377</v>
      </c>
      <c r="AD339" s="5">
        <f t="shared" ca="1" si="174"/>
        <v>374</v>
      </c>
      <c r="AE339" s="5">
        <f t="shared" ca="1" si="175"/>
        <v>404</v>
      </c>
      <c r="AF339" s="5">
        <f t="shared" ca="1" si="176"/>
        <v>408</v>
      </c>
      <c r="AG339" s="5">
        <f t="shared" ca="1" si="177"/>
        <v>366</v>
      </c>
      <c r="AH339" s="5">
        <f t="shared" ca="1" si="178"/>
        <v>270</v>
      </c>
      <c r="AI339" s="5">
        <f t="shared" ca="1" si="179"/>
        <v>369</v>
      </c>
      <c r="AJ339" s="5">
        <f t="shared" ca="1" si="180"/>
        <v>282</v>
      </c>
      <c r="AK339" s="5">
        <f t="shared" ca="1" si="181"/>
        <v>408</v>
      </c>
    </row>
    <row r="340" spans="1:37" x14ac:dyDescent="0.3">
      <c r="A340" s="35">
        <f>IF(Замеры!B337=0, " ", Замеры!B337)</f>
        <v>334</v>
      </c>
      <c r="B340" s="45" t="str">
        <f>Замеры!G337</f>
        <v xml:space="preserve">Группа от QF </v>
      </c>
      <c r="C340" s="45" t="str">
        <f>IF(Замеры!O337=0, " ", Замеры!O337)</f>
        <v xml:space="preserve"> </v>
      </c>
      <c r="D340" s="69" t="str">
        <f t="shared" si="182"/>
        <v xml:space="preserve"> </v>
      </c>
      <c r="E340" s="69" t="str">
        <f t="shared" si="183"/>
        <v xml:space="preserve"> </v>
      </c>
      <c r="F340" s="29" t="str">
        <f t="shared" si="158"/>
        <v>-</v>
      </c>
      <c r="G340" s="29" t="str">
        <f t="shared" si="159"/>
        <v>-</v>
      </c>
      <c r="H340" s="29" t="str">
        <f t="shared" si="160"/>
        <v>-</v>
      </c>
      <c r="I340" s="29" t="str">
        <f t="shared" si="161"/>
        <v>-</v>
      </c>
      <c r="J340" s="46" t="str">
        <f t="shared" si="162"/>
        <v>-</v>
      </c>
      <c r="K340" s="29" t="str">
        <f t="shared" si="163"/>
        <v>-</v>
      </c>
      <c r="L340" s="29" t="str">
        <f t="shared" si="164"/>
        <v>-</v>
      </c>
      <c r="M340" s="29" t="str">
        <f t="shared" si="165"/>
        <v>-</v>
      </c>
      <c r="N340" s="29" t="str">
        <f t="shared" si="166"/>
        <v>-</v>
      </c>
      <c r="O340" s="29" t="str">
        <f t="shared" si="167"/>
        <v>-</v>
      </c>
      <c r="P340" s="2">
        <f>Замеры!R337</f>
        <v>0</v>
      </c>
      <c r="S340" s="2">
        <f>Замеры!S337</f>
        <v>0</v>
      </c>
      <c r="T340" s="2" t="s">
        <v>72</v>
      </c>
      <c r="U340" s="2" t="b">
        <f t="shared" si="168"/>
        <v>0</v>
      </c>
      <c r="V340" s="2" t="b">
        <f t="shared" si="169"/>
        <v>0</v>
      </c>
      <c r="W340" s="2" t="b">
        <f t="shared" si="170"/>
        <v>0</v>
      </c>
      <c r="Y340" s="2">
        <f t="shared" ca="1" si="171"/>
        <v>20</v>
      </c>
      <c r="Z340" s="2">
        <f t="shared" ca="1" si="171"/>
        <v>20</v>
      </c>
      <c r="AA340" s="2">
        <f t="shared" ca="1" si="171"/>
        <v>23</v>
      </c>
      <c r="AB340" s="5">
        <f t="shared" ca="1" si="172"/>
        <v>286</v>
      </c>
      <c r="AC340" s="5">
        <f t="shared" ca="1" si="173"/>
        <v>304</v>
      </c>
      <c r="AD340" s="5">
        <f t="shared" ca="1" si="174"/>
        <v>350</v>
      </c>
      <c r="AE340" s="5">
        <f t="shared" ca="1" si="175"/>
        <v>317</v>
      </c>
      <c r="AF340" s="5">
        <f t="shared" ca="1" si="176"/>
        <v>330</v>
      </c>
      <c r="AG340" s="5">
        <f t="shared" ca="1" si="177"/>
        <v>315</v>
      </c>
      <c r="AH340" s="5">
        <f t="shared" ca="1" si="178"/>
        <v>333</v>
      </c>
      <c r="AI340" s="5">
        <f t="shared" ca="1" si="179"/>
        <v>295</v>
      </c>
      <c r="AJ340" s="5">
        <f t="shared" ca="1" si="180"/>
        <v>324</v>
      </c>
      <c r="AK340" s="5">
        <f t="shared" ca="1" si="181"/>
        <v>371</v>
      </c>
    </row>
    <row r="341" spans="1:37" x14ac:dyDescent="0.3">
      <c r="A341" s="35">
        <f>IF(Замеры!B338=0, " ", Замеры!B338)</f>
        <v>335</v>
      </c>
      <c r="B341" s="45" t="str">
        <f>Замеры!G338</f>
        <v xml:space="preserve">Группа от QF </v>
      </c>
      <c r="C341" s="45" t="str">
        <f>IF(Замеры!O338=0, " ", Замеры!O338)</f>
        <v xml:space="preserve"> </v>
      </c>
      <c r="D341" s="69" t="str">
        <f t="shared" si="182"/>
        <v xml:space="preserve"> </v>
      </c>
      <c r="E341" s="69" t="str">
        <f t="shared" si="183"/>
        <v xml:space="preserve"> </v>
      </c>
      <c r="F341" s="29" t="str">
        <f t="shared" si="158"/>
        <v>-</v>
      </c>
      <c r="G341" s="29" t="str">
        <f t="shared" si="159"/>
        <v>-</v>
      </c>
      <c r="H341" s="29" t="str">
        <f t="shared" si="160"/>
        <v>-</v>
      </c>
      <c r="I341" s="29" t="str">
        <f t="shared" si="161"/>
        <v>-</v>
      </c>
      <c r="J341" s="46" t="str">
        <f t="shared" si="162"/>
        <v>-</v>
      </c>
      <c r="K341" s="29" t="str">
        <f t="shared" si="163"/>
        <v>-</v>
      </c>
      <c r="L341" s="29" t="str">
        <f t="shared" si="164"/>
        <v>-</v>
      </c>
      <c r="M341" s="29" t="str">
        <f t="shared" si="165"/>
        <v>-</v>
      </c>
      <c r="N341" s="29" t="str">
        <f t="shared" si="166"/>
        <v>-</v>
      </c>
      <c r="O341" s="29" t="str">
        <f t="shared" si="167"/>
        <v>-</v>
      </c>
      <c r="P341" s="2">
        <f>Замеры!R338</f>
        <v>0</v>
      </c>
      <c r="S341" s="2">
        <f>Замеры!S338</f>
        <v>0</v>
      </c>
      <c r="T341" s="2" t="s">
        <v>72</v>
      </c>
      <c r="U341" s="2" t="b">
        <f t="shared" si="168"/>
        <v>0</v>
      </c>
      <c r="V341" s="2" t="b">
        <f t="shared" si="169"/>
        <v>0</v>
      </c>
      <c r="W341" s="2" t="b">
        <f t="shared" si="170"/>
        <v>0</v>
      </c>
      <c r="Y341" s="2">
        <f t="shared" ca="1" si="171"/>
        <v>20</v>
      </c>
      <c r="Z341" s="2">
        <f t="shared" ca="1" si="171"/>
        <v>50</v>
      </c>
      <c r="AA341" s="2">
        <f t="shared" ca="1" si="171"/>
        <v>20</v>
      </c>
      <c r="AB341" s="5">
        <f t="shared" ca="1" si="172"/>
        <v>307</v>
      </c>
      <c r="AC341" s="5">
        <f t="shared" ca="1" si="173"/>
        <v>309</v>
      </c>
      <c r="AD341" s="5">
        <f t="shared" ca="1" si="174"/>
        <v>223</v>
      </c>
      <c r="AE341" s="5">
        <f t="shared" ca="1" si="175"/>
        <v>205</v>
      </c>
      <c r="AF341" s="5">
        <f t="shared" ca="1" si="176"/>
        <v>209</v>
      </c>
      <c r="AG341" s="5">
        <f t="shared" ca="1" si="177"/>
        <v>285</v>
      </c>
      <c r="AH341" s="5">
        <f t="shared" ca="1" si="178"/>
        <v>280</v>
      </c>
      <c r="AI341" s="5">
        <f t="shared" ca="1" si="179"/>
        <v>332</v>
      </c>
      <c r="AJ341" s="5">
        <f t="shared" ca="1" si="180"/>
        <v>317</v>
      </c>
      <c r="AK341" s="5">
        <f t="shared" ca="1" si="181"/>
        <v>217</v>
      </c>
    </row>
    <row r="342" spans="1:37" x14ac:dyDescent="0.3">
      <c r="A342" s="35">
        <f>IF(Замеры!B339=0, " ", Замеры!B339)</f>
        <v>336</v>
      </c>
      <c r="B342" s="45" t="str">
        <f>Замеры!G339</f>
        <v xml:space="preserve">Группа от QF </v>
      </c>
      <c r="C342" s="45" t="str">
        <f>IF(Замеры!O339=0, " ", Замеры!O339)</f>
        <v xml:space="preserve"> </v>
      </c>
      <c r="D342" s="69" t="str">
        <f t="shared" si="182"/>
        <v xml:space="preserve"> </v>
      </c>
      <c r="E342" s="69" t="str">
        <f t="shared" si="183"/>
        <v xml:space="preserve"> </v>
      </c>
      <c r="F342" s="29" t="str">
        <f t="shared" si="158"/>
        <v>-</v>
      </c>
      <c r="G342" s="29" t="str">
        <f t="shared" si="159"/>
        <v>-</v>
      </c>
      <c r="H342" s="29" t="str">
        <f t="shared" si="160"/>
        <v>-</v>
      </c>
      <c r="I342" s="29" t="str">
        <f t="shared" si="161"/>
        <v>-</v>
      </c>
      <c r="J342" s="46" t="str">
        <f t="shared" si="162"/>
        <v>-</v>
      </c>
      <c r="K342" s="29" t="str">
        <f t="shared" si="163"/>
        <v>-</v>
      </c>
      <c r="L342" s="29" t="str">
        <f t="shared" si="164"/>
        <v>-</v>
      </c>
      <c r="M342" s="29" t="str">
        <f t="shared" si="165"/>
        <v>-</v>
      </c>
      <c r="N342" s="29" t="str">
        <f t="shared" si="166"/>
        <v>-</v>
      </c>
      <c r="O342" s="29" t="str">
        <f t="shared" si="167"/>
        <v>-</v>
      </c>
      <c r="P342" s="2">
        <f>Замеры!R339</f>
        <v>0</v>
      </c>
      <c r="S342" s="2">
        <f>Замеры!S339</f>
        <v>0</v>
      </c>
      <c r="T342" s="2" t="s">
        <v>72</v>
      </c>
      <c r="U342" s="2" t="b">
        <f t="shared" si="168"/>
        <v>0</v>
      </c>
      <c r="V342" s="2" t="b">
        <f t="shared" si="169"/>
        <v>0</v>
      </c>
      <c r="W342" s="2" t="b">
        <f t="shared" si="170"/>
        <v>0</v>
      </c>
      <c r="Y342" s="2">
        <f t="shared" ca="1" si="171"/>
        <v>50</v>
      </c>
      <c r="Z342" s="2">
        <f t="shared" ca="1" si="171"/>
        <v>24</v>
      </c>
      <c r="AA342" s="2">
        <f t="shared" ca="1" si="171"/>
        <v>34</v>
      </c>
      <c r="AB342" s="5">
        <f t="shared" ca="1" si="172"/>
        <v>453</v>
      </c>
      <c r="AC342" s="5">
        <f t="shared" ca="1" si="173"/>
        <v>473</v>
      </c>
      <c r="AD342" s="5">
        <f t="shared" ca="1" si="174"/>
        <v>467</v>
      </c>
      <c r="AE342" s="5">
        <f t="shared" ca="1" si="175"/>
        <v>418</v>
      </c>
      <c r="AF342" s="5">
        <f t="shared" ca="1" si="176"/>
        <v>456</v>
      </c>
      <c r="AG342" s="5">
        <f t="shared" ca="1" si="177"/>
        <v>401</v>
      </c>
      <c r="AH342" s="5">
        <f t="shared" ca="1" si="178"/>
        <v>385</v>
      </c>
      <c r="AI342" s="5">
        <f t="shared" ca="1" si="179"/>
        <v>436</v>
      </c>
      <c r="AJ342" s="5">
        <f t="shared" ca="1" si="180"/>
        <v>412</v>
      </c>
      <c r="AK342" s="5">
        <f t="shared" ca="1" si="181"/>
        <v>391</v>
      </c>
    </row>
    <row r="343" spans="1:37" x14ac:dyDescent="0.3">
      <c r="A343" s="35">
        <f>IF(Замеры!B340=0, " ", Замеры!B340)</f>
        <v>337</v>
      </c>
      <c r="B343" s="45" t="str">
        <f>Замеры!G340</f>
        <v xml:space="preserve">Группа от QF </v>
      </c>
      <c r="C343" s="45" t="str">
        <f>IF(Замеры!O340=0, " ", Замеры!O340)</f>
        <v xml:space="preserve"> </v>
      </c>
      <c r="D343" s="69" t="str">
        <f t="shared" si="182"/>
        <v xml:space="preserve"> </v>
      </c>
      <c r="E343" s="69" t="str">
        <f t="shared" si="183"/>
        <v xml:space="preserve"> </v>
      </c>
      <c r="F343" s="29" t="str">
        <f t="shared" si="158"/>
        <v>-</v>
      </c>
      <c r="G343" s="29" t="str">
        <f t="shared" si="159"/>
        <v>-</v>
      </c>
      <c r="H343" s="29" t="str">
        <f t="shared" si="160"/>
        <v>-</v>
      </c>
      <c r="I343" s="29" t="str">
        <f t="shared" si="161"/>
        <v>-</v>
      </c>
      <c r="J343" s="46" t="str">
        <f t="shared" si="162"/>
        <v>-</v>
      </c>
      <c r="K343" s="29" t="str">
        <f t="shared" si="163"/>
        <v>-</v>
      </c>
      <c r="L343" s="29" t="str">
        <f t="shared" si="164"/>
        <v>-</v>
      </c>
      <c r="M343" s="29" t="str">
        <f t="shared" si="165"/>
        <v>-</v>
      </c>
      <c r="N343" s="29" t="str">
        <f t="shared" si="166"/>
        <v>-</v>
      </c>
      <c r="O343" s="29" t="str">
        <f t="shared" si="167"/>
        <v>-</v>
      </c>
      <c r="P343" s="2">
        <f>Замеры!R340</f>
        <v>0</v>
      </c>
      <c r="S343" s="2">
        <f>Замеры!S340</f>
        <v>0</v>
      </c>
      <c r="T343" s="2" t="s">
        <v>72</v>
      </c>
      <c r="U343" s="2" t="b">
        <f t="shared" si="168"/>
        <v>0</v>
      </c>
      <c r="V343" s="2" t="b">
        <f t="shared" si="169"/>
        <v>0</v>
      </c>
      <c r="W343" s="2" t="b">
        <f t="shared" si="170"/>
        <v>0</v>
      </c>
      <c r="Y343" s="2">
        <f t="shared" ca="1" si="171"/>
        <v>22</v>
      </c>
      <c r="Z343" s="2">
        <f t="shared" ca="1" si="171"/>
        <v>34</v>
      </c>
      <c r="AA343" s="2">
        <f t="shared" ca="1" si="171"/>
        <v>21</v>
      </c>
      <c r="AB343" s="5">
        <f t="shared" ca="1" si="172"/>
        <v>328</v>
      </c>
      <c r="AC343" s="5">
        <f t="shared" ca="1" si="173"/>
        <v>358</v>
      </c>
      <c r="AD343" s="5">
        <f t="shared" ca="1" si="174"/>
        <v>238</v>
      </c>
      <c r="AE343" s="5">
        <f t="shared" ca="1" si="175"/>
        <v>261</v>
      </c>
      <c r="AF343" s="5">
        <f t="shared" ca="1" si="176"/>
        <v>352</v>
      </c>
      <c r="AG343" s="5">
        <f t="shared" ca="1" si="177"/>
        <v>303</v>
      </c>
      <c r="AH343" s="5">
        <f t="shared" ca="1" si="178"/>
        <v>253</v>
      </c>
      <c r="AI343" s="5">
        <f t="shared" ca="1" si="179"/>
        <v>356</v>
      </c>
      <c r="AJ343" s="5">
        <f t="shared" ca="1" si="180"/>
        <v>255</v>
      </c>
      <c r="AK343" s="5">
        <f t="shared" ca="1" si="181"/>
        <v>286</v>
      </c>
    </row>
    <row r="344" spans="1:37" x14ac:dyDescent="0.3">
      <c r="A344" s="35">
        <f>IF(Замеры!B341=0, " ", Замеры!B341)</f>
        <v>338</v>
      </c>
      <c r="B344" s="45" t="str">
        <f>Замеры!G341</f>
        <v xml:space="preserve">Группа от QF </v>
      </c>
      <c r="C344" s="45" t="str">
        <f>IF(Замеры!O341=0, " ", Замеры!O341)</f>
        <v xml:space="preserve"> </v>
      </c>
      <c r="D344" s="69" t="str">
        <f t="shared" si="182"/>
        <v xml:space="preserve"> </v>
      </c>
      <c r="E344" s="69" t="str">
        <f t="shared" si="183"/>
        <v xml:space="preserve"> </v>
      </c>
      <c r="F344" s="29" t="str">
        <f t="shared" si="158"/>
        <v>-</v>
      </c>
      <c r="G344" s="29" t="str">
        <f t="shared" si="159"/>
        <v>-</v>
      </c>
      <c r="H344" s="29" t="str">
        <f t="shared" si="160"/>
        <v>-</v>
      </c>
      <c r="I344" s="29" t="str">
        <f t="shared" si="161"/>
        <v>-</v>
      </c>
      <c r="J344" s="46" t="str">
        <f t="shared" si="162"/>
        <v>-</v>
      </c>
      <c r="K344" s="29" t="str">
        <f t="shared" si="163"/>
        <v>-</v>
      </c>
      <c r="L344" s="29" t="str">
        <f t="shared" si="164"/>
        <v>-</v>
      </c>
      <c r="M344" s="29" t="str">
        <f t="shared" si="165"/>
        <v>-</v>
      </c>
      <c r="N344" s="29" t="str">
        <f t="shared" si="166"/>
        <v>-</v>
      </c>
      <c r="O344" s="29" t="str">
        <f t="shared" si="167"/>
        <v>-</v>
      </c>
      <c r="P344" s="2">
        <f>Замеры!R341</f>
        <v>0</v>
      </c>
      <c r="S344" s="2">
        <f>Замеры!S341</f>
        <v>0</v>
      </c>
      <c r="T344" s="2" t="s">
        <v>72</v>
      </c>
      <c r="U344" s="2" t="b">
        <f t="shared" si="168"/>
        <v>0</v>
      </c>
      <c r="V344" s="2" t="b">
        <f t="shared" si="169"/>
        <v>0</v>
      </c>
      <c r="W344" s="2" t="b">
        <f t="shared" si="170"/>
        <v>0</v>
      </c>
      <c r="Y344" s="2">
        <f t="shared" ca="1" si="171"/>
        <v>21</v>
      </c>
      <c r="Z344" s="2">
        <f t="shared" ca="1" si="171"/>
        <v>27</v>
      </c>
      <c r="AA344" s="2">
        <f t="shared" ca="1" si="171"/>
        <v>26</v>
      </c>
      <c r="AB344" s="5">
        <f t="shared" ca="1" si="172"/>
        <v>310</v>
      </c>
      <c r="AC344" s="5">
        <f t="shared" ca="1" si="173"/>
        <v>345</v>
      </c>
      <c r="AD344" s="5">
        <f t="shared" ca="1" si="174"/>
        <v>374</v>
      </c>
      <c r="AE344" s="5">
        <f t="shared" ca="1" si="175"/>
        <v>381</v>
      </c>
      <c r="AF344" s="5">
        <f t="shared" ca="1" si="176"/>
        <v>407</v>
      </c>
      <c r="AG344" s="5">
        <f t="shared" ca="1" si="177"/>
        <v>401</v>
      </c>
      <c r="AH344" s="5">
        <f t="shared" ca="1" si="178"/>
        <v>354</v>
      </c>
      <c r="AI344" s="5">
        <f t="shared" ca="1" si="179"/>
        <v>271</v>
      </c>
      <c r="AJ344" s="5">
        <f t="shared" ca="1" si="180"/>
        <v>389</v>
      </c>
      <c r="AK344" s="5">
        <f t="shared" ca="1" si="181"/>
        <v>319</v>
      </c>
    </row>
    <row r="345" spans="1:37" x14ac:dyDescent="0.3">
      <c r="A345" s="35">
        <f>IF(Замеры!B342=0, " ", Замеры!B342)</f>
        <v>339</v>
      </c>
      <c r="B345" s="45" t="str">
        <f>Замеры!G342</f>
        <v xml:space="preserve">Группа от QF </v>
      </c>
      <c r="C345" s="45" t="str">
        <f>IF(Замеры!O342=0, " ", Замеры!O342)</f>
        <v xml:space="preserve"> </v>
      </c>
      <c r="D345" s="69" t="str">
        <f t="shared" si="182"/>
        <v xml:space="preserve"> </v>
      </c>
      <c r="E345" s="69" t="str">
        <f t="shared" si="183"/>
        <v xml:space="preserve"> </v>
      </c>
      <c r="F345" s="29" t="str">
        <f t="shared" si="158"/>
        <v>-</v>
      </c>
      <c r="G345" s="29" t="str">
        <f t="shared" si="159"/>
        <v>-</v>
      </c>
      <c r="H345" s="29" t="str">
        <f t="shared" si="160"/>
        <v>-</v>
      </c>
      <c r="I345" s="29" t="str">
        <f t="shared" si="161"/>
        <v>-</v>
      </c>
      <c r="J345" s="46" t="str">
        <f t="shared" si="162"/>
        <v>-</v>
      </c>
      <c r="K345" s="29" t="str">
        <f t="shared" si="163"/>
        <v>-</v>
      </c>
      <c r="L345" s="29" t="str">
        <f t="shared" si="164"/>
        <v>-</v>
      </c>
      <c r="M345" s="29" t="str">
        <f t="shared" si="165"/>
        <v>-</v>
      </c>
      <c r="N345" s="29" t="str">
        <f t="shared" si="166"/>
        <v>-</v>
      </c>
      <c r="O345" s="29" t="str">
        <f t="shared" si="167"/>
        <v>-</v>
      </c>
      <c r="P345" s="2">
        <f>Замеры!R342</f>
        <v>0</v>
      </c>
      <c r="S345" s="2">
        <f>Замеры!S342</f>
        <v>0</v>
      </c>
      <c r="T345" s="2" t="s">
        <v>72</v>
      </c>
      <c r="U345" s="2" t="b">
        <f t="shared" si="168"/>
        <v>0</v>
      </c>
      <c r="V345" s="2" t="b">
        <f t="shared" si="169"/>
        <v>0</v>
      </c>
      <c r="W345" s="2" t="b">
        <f t="shared" si="170"/>
        <v>0</v>
      </c>
      <c r="Y345" s="2">
        <f t="shared" ca="1" si="171"/>
        <v>35</v>
      </c>
      <c r="Z345" s="2">
        <f t="shared" ca="1" si="171"/>
        <v>36</v>
      </c>
      <c r="AA345" s="2">
        <f t="shared" ca="1" si="171"/>
        <v>34</v>
      </c>
      <c r="AB345" s="5">
        <f t="shared" ca="1" si="172"/>
        <v>444</v>
      </c>
      <c r="AC345" s="5">
        <f t="shared" ca="1" si="173"/>
        <v>416</v>
      </c>
      <c r="AD345" s="5">
        <f t="shared" ca="1" si="174"/>
        <v>364</v>
      </c>
      <c r="AE345" s="5">
        <f t="shared" ca="1" si="175"/>
        <v>398</v>
      </c>
      <c r="AF345" s="5">
        <f t="shared" ca="1" si="176"/>
        <v>479</v>
      </c>
      <c r="AG345" s="5">
        <f t="shared" ca="1" si="177"/>
        <v>402</v>
      </c>
      <c r="AH345" s="5">
        <f t="shared" ca="1" si="178"/>
        <v>484</v>
      </c>
      <c r="AI345" s="5">
        <f t="shared" ca="1" si="179"/>
        <v>458</v>
      </c>
      <c r="AJ345" s="5">
        <f t="shared" ca="1" si="180"/>
        <v>397</v>
      </c>
      <c r="AK345" s="5">
        <f t="shared" ca="1" si="181"/>
        <v>448</v>
      </c>
    </row>
    <row r="346" spans="1:37" x14ac:dyDescent="0.3">
      <c r="A346" s="35">
        <f>IF(Замеры!B343=0, " ", Замеры!B343)</f>
        <v>340</v>
      </c>
      <c r="B346" s="45" t="str">
        <f>Замеры!G343</f>
        <v xml:space="preserve">Группа от QF </v>
      </c>
      <c r="C346" s="45" t="str">
        <f>IF(Замеры!O343=0, " ", Замеры!O343)</f>
        <v xml:space="preserve"> </v>
      </c>
      <c r="D346" s="69" t="str">
        <f t="shared" si="182"/>
        <v xml:space="preserve"> </v>
      </c>
      <c r="E346" s="69" t="str">
        <f t="shared" si="183"/>
        <v xml:space="preserve"> </v>
      </c>
      <c r="F346" s="29" t="str">
        <f t="shared" si="158"/>
        <v>-</v>
      </c>
      <c r="G346" s="29" t="str">
        <f t="shared" si="159"/>
        <v>-</v>
      </c>
      <c r="H346" s="29" t="str">
        <f t="shared" si="160"/>
        <v>-</v>
      </c>
      <c r="I346" s="29" t="str">
        <f t="shared" si="161"/>
        <v>-</v>
      </c>
      <c r="J346" s="46" t="str">
        <f t="shared" si="162"/>
        <v>-</v>
      </c>
      <c r="K346" s="29" t="str">
        <f t="shared" si="163"/>
        <v>-</v>
      </c>
      <c r="L346" s="29" t="str">
        <f t="shared" si="164"/>
        <v>-</v>
      </c>
      <c r="M346" s="29" t="str">
        <f t="shared" si="165"/>
        <v>-</v>
      </c>
      <c r="N346" s="29" t="str">
        <f t="shared" si="166"/>
        <v>-</v>
      </c>
      <c r="O346" s="29" t="str">
        <f t="shared" si="167"/>
        <v>-</v>
      </c>
      <c r="P346" s="2">
        <f>Замеры!R343</f>
        <v>0</v>
      </c>
      <c r="S346" s="2">
        <f>Замеры!S343</f>
        <v>0</v>
      </c>
      <c r="T346" s="2" t="s">
        <v>72</v>
      </c>
      <c r="U346" s="2" t="b">
        <f t="shared" si="168"/>
        <v>0</v>
      </c>
      <c r="V346" s="2" t="b">
        <f t="shared" si="169"/>
        <v>0</v>
      </c>
      <c r="W346" s="2" t="b">
        <f t="shared" si="170"/>
        <v>0</v>
      </c>
      <c r="Y346" s="2">
        <f t="shared" ca="1" si="171"/>
        <v>28</v>
      </c>
      <c r="Z346" s="2">
        <f t="shared" ca="1" si="171"/>
        <v>35</v>
      </c>
      <c r="AA346" s="2">
        <f t="shared" ca="1" si="171"/>
        <v>31</v>
      </c>
      <c r="AB346" s="5">
        <f t="shared" ca="1" si="172"/>
        <v>457</v>
      </c>
      <c r="AC346" s="5">
        <f t="shared" ca="1" si="173"/>
        <v>405</v>
      </c>
      <c r="AD346" s="5">
        <f t="shared" ca="1" si="174"/>
        <v>321</v>
      </c>
      <c r="AE346" s="5">
        <f t="shared" ca="1" si="175"/>
        <v>435</v>
      </c>
      <c r="AF346" s="5">
        <f t="shared" ca="1" si="176"/>
        <v>321</v>
      </c>
      <c r="AG346" s="5">
        <f t="shared" ca="1" si="177"/>
        <v>433</v>
      </c>
      <c r="AH346" s="5">
        <f t="shared" ca="1" si="178"/>
        <v>385</v>
      </c>
      <c r="AI346" s="5">
        <f t="shared" ca="1" si="179"/>
        <v>425</v>
      </c>
      <c r="AJ346" s="5">
        <f t="shared" ca="1" si="180"/>
        <v>346</v>
      </c>
      <c r="AK346" s="5">
        <f t="shared" ca="1" si="181"/>
        <v>370</v>
      </c>
    </row>
    <row r="347" spans="1:37" x14ac:dyDescent="0.3">
      <c r="A347" s="35">
        <f>IF(Замеры!B344=0, " ", Замеры!B344)</f>
        <v>341</v>
      </c>
      <c r="B347" s="45" t="str">
        <f>Замеры!G344</f>
        <v xml:space="preserve">Группа от QF </v>
      </c>
      <c r="C347" s="45" t="str">
        <f>IF(Замеры!O344=0, " ", Замеры!O344)</f>
        <v xml:space="preserve"> </v>
      </c>
      <c r="D347" s="69" t="str">
        <f t="shared" si="182"/>
        <v xml:space="preserve"> </v>
      </c>
      <c r="E347" s="69" t="str">
        <f t="shared" si="183"/>
        <v xml:space="preserve"> </v>
      </c>
      <c r="F347" s="29" t="str">
        <f t="shared" si="158"/>
        <v>-</v>
      </c>
      <c r="G347" s="29" t="str">
        <f t="shared" si="159"/>
        <v>-</v>
      </c>
      <c r="H347" s="29" t="str">
        <f t="shared" si="160"/>
        <v>-</v>
      </c>
      <c r="I347" s="29" t="str">
        <f t="shared" si="161"/>
        <v>-</v>
      </c>
      <c r="J347" s="46" t="str">
        <f t="shared" si="162"/>
        <v>-</v>
      </c>
      <c r="K347" s="29" t="str">
        <f t="shared" si="163"/>
        <v>-</v>
      </c>
      <c r="L347" s="29" t="str">
        <f t="shared" si="164"/>
        <v>-</v>
      </c>
      <c r="M347" s="29" t="str">
        <f t="shared" si="165"/>
        <v>-</v>
      </c>
      <c r="N347" s="29" t="str">
        <f t="shared" si="166"/>
        <v>-</v>
      </c>
      <c r="O347" s="29" t="str">
        <f t="shared" si="167"/>
        <v>-</v>
      </c>
      <c r="P347" s="2">
        <f>Замеры!R344</f>
        <v>0</v>
      </c>
      <c r="S347" s="2">
        <f>Замеры!S344</f>
        <v>0</v>
      </c>
      <c r="T347" s="2" t="s">
        <v>72</v>
      </c>
      <c r="U347" s="2" t="b">
        <f t="shared" si="168"/>
        <v>0</v>
      </c>
      <c r="V347" s="2" t="b">
        <f t="shared" si="169"/>
        <v>0</v>
      </c>
      <c r="W347" s="2" t="b">
        <f t="shared" si="170"/>
        <v>0</v>
      </c>
      <c r="Y347" s="2">
        <f t="shared" ca="1" si="171"/>
        <v>45</v>
      </c>
      <c r="Z347" s="2">
        <f t="shared" ca="1" si="171"/>
        <v>28</v>
      </c>
      <c r="AA347" s="2">
        <f t="shared" ca="1" si="171"/>
        <v>22</v>
      </c>
      <c r="AB347" s="5">
        <f t="shared" ca="1" si="172"/>
        <v>368</v>
      </c>
      <c r="AC347" s="5">
        <f t="shared" ca="1" si="173"/>
        <v>349</v>
      </c>
      <c r="AD347" s="5">
        <f t="shared" ca="1" si="174"/>
        <v>324</v>
      </c>
      <c r="AE347" s="5">
        <f t="shared" ca="1" si="175"/>
        <v>259</v>
      </c>
      <c r="AF347" s="5">
        <f t="shared" ca="1" si="176"/>
        <v>336</v>
      </c>
      <c r="AG347" s="5">
        <f t="shared" ca="1" si="177"/>
        <v>289</v>
      </c>
      <c r="AH347" s="5">
        <f t="shared" ca="1" si="178"/>
        <v>266</v>
      </c>
      <c r="AI347" s="5">
        <f t="shared" ca="1" si="179"/>
        <v>356</v>
      </c>
      <c r="AJ347" s="5">
        <f t="shared" ca="1" si="180"/>
        <v>247</v>
      </c>
      <c r="AK347" s="5">
        <f t="shared" ca="1" si="181"/>
        <v>367</v>
      </c>
    </row>
    <row r="348" spans="1:37" x14ac:dyDescent="0.3">
      <c r="A348" s="35">
        <f>IF(Замеры!B345=0, " ", Замеры!B345)</f>
        <v>342</v>
      </c>
      <c r="B348" s="45" t="str">
        <f>Замеры!G345</f>
        <v xml:space="preserve">Группа от QF </v>
      </c>
      <c r="C348" s="45" t="str">
        <f>IF(Замеры!O345=0, " ", Замеры!O345)</f>
        <v xml:space="preserve"> </v>
      </c>
      <c r="D348" s="69" t="str">
        <f t="shared" si="182"/>
        <v xml:space="preserve"> </v>
      </c>
      <c r="E348" s="69" t="str">
        <f t="shared" si="183"/>
        <v xml:space="preserve"> </v>
      </c>
      <c r="F348" s="29" t="str">
        <f t="shared" si="158"/>
        <v>-</v>
      </c>
      <c r="G348" s="29" t="str">
        <f t="shared" si="159"/>
        <v>-</v>
      </c>
      <c r="H348" s="29" t="str">
        <f t="shared" si="160"/>
        <v>-</v>
      </c>
      <c r="I348" s="29" t="str">
        <f t="shared" si="161"/>
        <v>-</v>
      </c>
      <c r="J348" s="46" t="str">
        <f t="shared" si="162"/>
        <v>-</v>
      </c>
      <c r="K348" s="29" t="str">
        <f t="shared" si="163"/>
        <v>-</v>
      </c>
      <c r="L348" s="29" t="str">
        <f t="shared" si="164"/>
        <v>-</v>
      </c>
      <c r="M348" s="29" t="str">
        <f t="shared" si="165"/>
        <v>-</v>
      </c>
      <c r="N348" s="29" t="str">
        <f t="shared" si="166"/>
        <v>-</v>
      </c>
      <c r="O348" s="29" t="str">
        <f t="shared" si="167"/>
        <v>-</v>
      </c>
      <c r="P348" s="2">
        <f>Замеры!R345</f>
        <v>0</v>
      </c>
      <c r="S348" s="2">
        <f>Замеры!S345</f>
        <v>0</v>
      </c>
      <c r="T348" s="2" t="s">
        <v>72</v>
      </c>
      <c r="U348" s="2" t="b">
        <f t="shared" si="168"/>
        <v>0</v>
      </c>
      <c r="V348" s="2" t="b">
        <f t="shared" si="169"/>
        <v>0</v>
      </c>
      <c r="W348" s="2" t="b">
        <f t="shared" si="170"/>
        <v>0</v>
      </c>
      <c r="Y348" s="2">
        <f t="shared" ca="1" si="171"/>
        <v>44</v>
      </c>
      <c r="Z348" s="2">
        <f t="shared" ca="1" si="171"/>
        <v>20</v>
      </c>
      <c r="AA348" s="2">
        <f t="shared" ca="1" si="171"/>
        <v>25</v>
      </c>
      <c r="AB348" s="5">
        <f t="shared" ca="1" si="172"/>
        <v>355</v>
      </c>
      <c r="AC348" s="5">
        <f t="shared" ca="1" si="173"/>
        <v>269</v>
      </c>
      <c r="AD348" s="5">
        <f t="shared" ca="1" si="174"/>
        <v>335</v>
      </c>
      <c r="AE348" s="5">
        <f t="shared" ca="1" si="175"/>
        <v>282</v>
      </c>
      <c r="AF348" s="5">
        <f t="shared" ca="1" si="176"/>
        <v>367</v>
      </c>
      <c r="AG348" s="5">
        <f t="shared" ca="1" si="177"/>
        <v>318</v>
      </c>
      <c r="AH348" s="5">
        <f t="shared" ca="1" si="178"/>
        <v>381</v>
      </c>
      <c r="AI348" s="5">
        <f t="shared" ca="1" si="179"/>
        <v>398</v>
      </c>
      <c r="AJ348" s="5">
        <f t="shared" ca="1" si="180"/>
        <v>348</v>
      </c>
      <c r="AK348" s="5">
        <f t="shared" ca="1" si="181"/>
        <v>275</v>
      </c>
    </row>
    <row r="349" spans="1:37" x14ac:dyDescent="0.3">
      <c r="A349" s="35">
        <f>IF(Замеры!B346=0, " ", Замеры!B346)</f>
        <v>343</v>
      </c>
      <c r="B349" s="45" t="str">
        <f>Замеры!G346</f>
        <v xml:space="preserve">Группа от QF </v>
      </c>
      <c r="C349" s="45" t="str">
        <f>IF(Замеры!O346=0, " ", Замеры!O346)</f>
        <v xml:space="preserve"> </v>
      </c>
      <c r="D349" s="69" t="str">
        <f t="shared" si="182"/>
        <v xml:space="preserve"> </v>
      </c>
      <c r="E349" s="69" t="str">
        <f t="shared" si="183"/>
        <v xml:space="preserve"> </v>
      </c>
      <c r="F349" s="29" t="str">
        <f t="shared" si="158"/>
        <v>-</v>
      </c>
      <c r="G349" s="29" t="str">
        <f t="shared" si="159"/>
        <v>-</v>
      </c>
      <c r="H349" s="29" t="str">
        <f t="shared" si="160"/>
        <v>-</v>
      </c>
      <c r="I349" s="29" t="str">
        <f t="shared" si="161"/>
        <v>-</v>
      </c>
      <c r="J349" s="46" t="str">
        <f t="shared" si="162"/>
        <v>-</v>
      </c>
      <c r="K349" s="29" t="str">
        <f t="shared" si="163"/>
        <v>-</v>
      </c>
      <c r="L349" s="29" t="str">
        <f t="shared" si="164"/>
        <v>-</v>
      </c>
      <c r="M349" s="29" t="str">
        <f t="shared" si="165"/>
        <v>-</v>
      </c>
      <c r="N349" s="29" t="str">
        <f t="shared" si="166"/>
        <v>-</v>
      </c>
      <c r="O349" s="29" t="str">
        <f t="shared" si="167"/>
        <v>-</v>
      </c>
      <c r="P349" s="2">
        <f>Замеры!R346</f>
        <v>0</v>
      </c>
      <c r="S349" s="2">
        <f>Замеры!S346</f>
        <v>0</v>
      </c>
      <c r="T349" s="2" t="s">
        <v>72</v>
      </c>
      <c r="U349" s="2" t="b">
        <f t="shared" si="168"/>
        <v>0</v>
      </c>
      <c r="V349" s="2" t="b">
        <f t="shared" si="169"/>
        <v>0</v>
      </c>
      <c r="W349" s="2" t="b">
        <f t="shared" si="170"/>
        <v>0</v>
      </c>
      <c r="Y349" s="2">
        <f t="shared" ca="1" si="171"/>
        <v>44</v>
      </c>
      <c r="Z349" s="2">
        <f t="shared" ca="1" si="171"/>
        <v>29</v>
      </c>
      <c r="AA349" s="2">
        <f t="shared" ca="1" si="171"/>
        <v>38</v>
      </c>
      <c r="AB349" s="5">
        <f t="shared" ca="1" si="172"/>
        <v>510</v>
      </c>
      <c r="AC349" s="5">
        <f t="shared" ca="1" si="173"/>
        <v>423</v>
      </c>
      <c r="AD349" s="5">
        <f t="shared" ca="1" si="174"/>
        <v>468</v>
      </c>
      <c r="AE349" s="5">
        <f t="shared" ca="1" si="175"/>
        <v>497</v>
      </c>
      <c r="AF349" s="5">
        <f t="shared" ca="1" si="176"/>
        <v>476</v>
      </c>
      <c r="AG349" s="5">
        <f t="shared" ca="1" si="177"/>
        <v>488</v>
      </c>
      <c r="AH349" s="5">
        <f t="shared" ca="1" si="178"/>
        <v>512</v>
      </c>
      <c r="AI349" s="5">
        <f t="shared" ca="1" si="179"/>
        <v>415</v>
      </c>
      <c r="AJ349" s="5">
        <f t="shared" ca="1" si="180"/>
        <v>477</v>
      </c>
      <c r="AK349" s="5">
        <f t="shared" ca="1" si="181"/>
        <v>416</v>
      </c>
    </row>
    <row r="350" spans="1:37" x14ac:dyDescent="0.3">
      <c r="A350" s="35">
        <f>IF(Замеры!B347=0, " ", Замеры!B347)</f>
        <v>344</v>
      </c>
      <c r="B350" s="45" t="str">
        <f>Замеры!G347</f>
        <v xml:space="preserve">Группа от QF </v>
      </c>
      <c r="C350" s="45" t="str">
        <f>IF(Замеры!O347=0, " ", Замеры!O347)</f>
        <v xml:space="preserve"> </v>
      </c>
      <c r="D350" s="69" t="str">
        <f t="shared" si="182"/>
        <v xml:space="preserve"> </v>
      </c>
      <c r="E350" s="69" t="str">
        <f t="shared" si="183"/>
        <v xml:space="preserve"> </v>
      </c>
      <c r="F350" s="29" t="str">
        <f t="shared" si="158"/>
        <v>-</v>
      </c>
      <c r="G350" s="29" t="str">
        <f t="shared" si="159"/>
        <v>-</v>
      </c>
      <c r="H350" s="29" t="str">
        <f t="shared" si="160"/>
        <v>-</v>
      </c>
      <c r="I350" s="29" t="str">
        <f t="shared" si="161"/>
        <v>-</v>
      </c>
      <c r="J350" s="46" t="str">
        <f t="shared" si="162"/>
        <v>-</v>
      </c>
      <c r="K350" s="29" t="str">
        <f t="shared" si="163"/>
        <v>-</v>
      </c>
      <c r="L350" s="29" t="str">
        <f t="shared" si="164"/>
        <v>-</v>
      </c>
      <c r="M350" s="29" t="str">
        <f t="shared" si="165"/>
        <v>-</v>
      </c>
      <c r="N350" s="29" t="str">
        <f t="shared" si="166"/>
        <v>-</v>
      </c>
      <c r="O350" s="29" t="str">
        <f t="shared" si="167"/>
        <v>-</v>
      </c>
      <c r="P350" s="2">
        <f>Замеры!R347</f>
        <v>0</v>
      </c>
      <c r="S350" s="2">
        <f>Замеры!S347</f>
        <v>0</v>
      </c>
      <c r="T350" s="2" t="s">
        <v>72</v>
      </c>
      <c r="U350" s="2" t="b">
        <f t="shared" si="168"/>
        <v>0</v>
      </c>
      <c r="V350" s="2" t="b">
        <f t="shared" si="169"/>
        <v>0</v>
      </c>
      <c r="W350" s="2" t="b">
        <f t="shared" si="170"/>
        <v>0</v>
      </c>
      <c r="Y350" s="2">
        <f t="shared" ca="1" si="171"/>
        <v>38</v>
      </c>
      <c r="Z350" s="2">
        <f t="shared" ca="1" si="171"/>
        <v>40</v>
      </c>
      <c r="AA350" s="2">
        <f t="shared" ca="1" si="171"/>
        <v>46</v>
      </c>
      <c r="AB350" s="5">
        <f t="shared" ca="1" si="172"/>
        <v>553</v>
      </c>
      <c r="AC350" s="5">
        <f t="shared" ca="1" si="173"/>
        <v>503</v>
      </c>
      <c r="AD350" s="5">
        <f t="shared" ca="1" si="174"/>
        <v>567</v>
      </c>
      <c r="AE350" s="5">
        <f t="shared" ca="1" si="175"/>
        <v>469</v>
      </c>
      <c r="AF350" s="5">
        <f t="shared" ca="1" si="176"/>
        <v>609</v>
      </c>
      <c r="AG350" s="5">
        <f t="shared" ca="1" si="177"/>
        <v>568</v>
      </c>
      <c r="AH350" s="5">
        <f t="shared" ca="1" si="178"/>
        <v>567</v>
      </c>
      <c r="AI350" s="5">
        <f t="shared" ca="1" si="179"/>
        <v>498</v>
      </c>
      <c r="AJ350" s="5">
        <f t="shared" ca="1" si="180"/>
        <v>561</v>
      </c>
      <c r="AK350" s="5">
        <f t="shared" ca="1" si="181"/>
        <v>574</v>
      </c>
    </row>
    <row r="351" spans="1:37" x14ac:dyDescent="0.3">
      <c r="A351" s="35">
        <f>IF(Замеры!B348=0, " ", Замеры!B348)</f>
        <v>345</v>
      </c>
      <c r="B351" s="45" t="str">
        <f>Замеры!G348</f>
        <v xml:space="preserve">Группа от QF </v>
      </c>
      <c r="C351" s="45" t="str">
        <f>IF(Замеры!O348=0, " ", Замеры!O348)</f>
        <v xml:space="preserve"> </v>
      </c>
      <c r="D351" s="69" t="str">
        <f t="shared" si="182"/>
        <v xml:space="preserve"> </v>
      </c>
      <c r="E351" s="69" t="str">
        <f t="shared" si="183"/>
        <v xml:space="preserve"> </v>
      </c>
      <c r="F351" s="29" t="str">
        <f t="shared" si="158"/>
        <v>-</v>
      </c>
      <c r="G351" s="29" t="str">
        <f t="shared" si="159"/>
        <v>-</v>
      </c>
      <c r="H351" s="29" t="str">
        <f t="shared" si="160"/>
        <v>-</v>
      </c>
      <c r="I351" s="29" t="str">
        <f t="shared" si="161"/>
        <v>-</v>
      </c>
      <c r="J351" s="46" t="str">
        <f t="shared" si="162"/>
        <v>-</v>
      </c>
      <c r="K351" s="29" t="str">
        <f t="shared" si="163"/>
        <v>-</v>
      </c>
      <c r="L351" s="29" t="str">
        <f t="shared" si="164"/>
        <v>-</v>
      </c>
      <c r="M351" s="29" t="str">
        <f t="shared" si="165"/>
        <v>-</v>
      </c>
      <c r="N351" s="29" t="str">
        <f t="shared" si="166"/>
        <v>-</v>
      </c>
      <c r="O351" s="29" t="str">
        <f t="shared" si="167"/>
        <v>-</v>
      </c>
      <c r="P351" s="2">
        <f>Замеры!R348</f>
        <v>0</v>
      </c>
      <c r="S351" s="2">
        <f>Замеры!S348</f>
        <v>0</v>
      </c>
      <c r="T351" s="2" t="s">
        <v>72</v>
      </c>
      <c r="U351" s="2" t="b">
        <f t="shared" si="168"/>
        <v>0</v>
      </c>
      <c r="V351" s="2" t="b">
        <f t="shared" si="169"/>
        <v>0</v>
      </c>
      <c r="W351" s="2" t="b">
        <f t="shared" si="170"/>
        <v>0</v>
      </c>
      <c r="Y351" s="2">
        <f t="shared" ca="1" si="171"/>
        <v>21</v>
      </c>
      <c r="Z351" s="2">
        <f t="shared" ca="1" si="171"/>
        <v>50</v>
      </c>
      <c r="AA351" s="2">
        <f t="shared" ca="1" si="171"/>
        <v>34</v>
      </c>
      <c r="AB351" s="5">
        <f t="shared" ca="1" si="172"/>
        <v>369</v>
      </c>
      <c r="AC351" s="5">
        <f t="shared" ca="1" si="173"/>
        <v>426</v>
      </c>
      <c r="AD351" s="5">
        <f t="shared" ca="1" si="174"/>
        <v>370</v>
      </c>
      <c r="AE351" s="5">
        <f t="shared" ca="1" si="175"/>
        <v>471</v>
      </c>
      <c r="AF351" s="5">
        <f t="shared" ca="1" si="176"/>
        <v>463</v>
      </c>
      <c r="AG351" s="5">
        <f t="shared" ca="1" si="177"/>
        <v>381</v>
      </c>
      <c r="AH351" s="5">
        <f t="shared" ca="1" si="178"/>
        <v>359</v>
      </c>
      <c r="AI351" s="5">
        <f t="shared" ca="1" si="179"/>
        <v>378</v>
      </c>
      <c r="AJ351" s="5">
        <f t="shared" ca="1" si="180"/>
        <v>478</v>
      </c>
      <c r="AK351" s="5">
        <f t="shared" ca="1" si="181"/>
        <v>393</v>
      </c>
    </row>
    <row r="352" spans="1:37" x14ac:dyDescent="0.3">
      <c r="A352" s="35">
        <f>IF(Замеры!B349=0, " ", Замеры!B349)</f>
        <v>346</v>
      </c>
      <c r="B352" s="45" t="str">
        <f>Замеры!G349</f>
        <v xml:space="preserve">Группа от QF </v>
      </c>
      <c r="C352" s="45" t="str">
        <f>IF(Замеры!O349=0, " ", Замеры!O349)</f>
        <v xml:space="preserve"> </v>
      </c>
      <c r="D352" s="69" t="str">
        <f t="shared" si="182"/>
        <v xml:space="preserve"> </v>
      </c>
      <c r="E352" s="69" t="str">
        <f t="shared" si="183"/>
        <v xml:space="preserve"> </v>
      </c>
      <c r="F352" s="29" t="str">
        <f t="shared" si="158"/>
        <v>-</v>
      </c>
      <c r="G352" s="29" t="str">
        <f t="shared" si="159"/>
        <v>-</v>
      </c>
      <c r="H352" s="29" t="str">
        <f t="shared" si="160"/>
        <v>-</v>
      </c>
      <c r="I352" s="29" t="str">
        <f t="shared" si="161"/>
        <v>-</v>
      </c>
      <c r="J352" s="46" t="str">
        <f t="shared" si="162"/>
        <v>-</v>
      </c>
      <c r="K352" s="29" t="str">
        <f t="shared" si="163"/>
        <v>-</v>
      </c>
      <c r="L352" s="29" t="str">
        <f t="shared" si="164"/>
        <v>-</v>
      </c>
      <c r="M352" s="29" t="str">
        <f t="shared" si="165"/>
        <v>-</v>
      </c>
      <c r="N352" s="29" t="str">
        <f t="shared" si="166"/>
        <v>-</v>
      </c>
      <c r="O352" s="29" t="str">
        <f t="shared" si="167"/>
        <v>-</v>
      </c>
      <c r="P352" s="2">
        <f>Замеры!R349</f>
        <v>0</v>
      </c>
      <c r="S352" s="2">
        <f>Замеры!S349</f>
        <v>0</v>
      </c>
      <c r="T352" s="2" t="s">
        <v>72</v>
      </c>
      <c r="U352" s="2" t="b">
        <f t="shared" si="168"/>
        <v>0</v>
      </c>
      <c r="V352" s="2" t="b">
        <f t="shared" si="169"/>
        <v>0</v>
      </c>
      <c r="W352" s="2" t="b">
        <f t="shared" si="170"/>
        <v>0</v>
      </c>
      <c r="Y352" s="2">
        <f t="shared" ca="1" si="171"/>
        <v>35</v>
      </c>
      <c r="Z352" s="2">
        <f t="shared" ca="1" si="171"/>
        <v>36</v>
      </c>
      <c r="AA352" s="2">
        <f t="shared" ca="1" si="171"/>
        <v>47</v>
      </c>
      <c r="AB352" s="5">
        <f t="shared" ca="1" si="172"/>
        <v>536</v>
      </c>
      <c r="AC352" s="5">
        <f t="shared" ca="1" si="173"/>
        <v>595</v>
      </c>
      <c r="AD352" s="5">
        <f t="shared" ca="1" si="174"/>
        <v>522</v>
      </c>
      <c r="AE352" s="5">
        <f t="shared" ca="1" si="175"/>
        <v>511</v>
      </c>
      <c r="AF352" s="5">
        <f t="shared" ca="1" si="176"/>
        <v>515</v>
      </c>
      <c r="AG352" s="5">
        <f t="shared" ca="1" si="177"/>
        <v>556</v>
      </c>
      <c r="AH352" s="5">
        <f t="shared" ca="1" si="178"/>
        <v>497</v>
      </c>
      <c r="AI352" s="5">
        <f t="shared" ca="1" si="179"/>
        <v>561</v>
      </c>
      <c r="AJ352" s="5">
        <f t="shared" ca="1" si="180"/>
        <v>497</v>
      </c>
      <c r="AK352" s="5">
        <f t="shared" ca="1" si="181"/>
        <v>573</v>
      </c>
    </row>
    <row r="353" spans="1:37" x14ac:dyDescent="0.3">
      <c r="A353" s="35">
        <f>IF(Замеры!B350=0, " ", Замеры!B350)</f>
        <v>347</v>
      </c>
      <c r="B353" s="45" t="str">
        <f>Замеры!G350</f>
        <v xml:space="preserve">Группа от QF </v>
      </c>
      <c r="C353" s="45" t="str">
        <f>IF(Замеры!O350=0, " ", Замеры!O350)</f>
        <v xml:space="preserve"> </v>
      </c>
      <c r="D353" s="69" t="str">
        <f t="shared" si="182"/>
        <v xml:space="preserve"> </v>
      </c>
      <c r="E353" s="69" t="str">
        <f t="shared" si="183"/>
        <v xml:space="preserve"> </v>
      </c>
      <c r="F353" s="29" t="str">
        <f t="shared" si="158"/>
        <v>-</v>
      </c>
      <c r="G353" s="29" t="str">
        <f t="shared" si="159"/>
        <v>-</v>
      </c>
      <c r="H353" s="29" t="str">
        <f t="shared" si="160"/>
        <v>-</v>
      </c>
      <c r="I353" s="29" t="str">
        <f t="shared" si="161"/>
        <v>-</v>
      </c>
      <c r="J353" s="46" t="str">
        <f t="shared" si="162"/>
        <v>-</v>
      </c>
      <c r="K353" s="29" t="str">
        <f t="shared" si="163"/>
        <v>-</v>
      </c>
      <c r="L353" s="29" t="str">
        <f t="shared" si="164"/>
        <v>-</v>
      </c>
      <c r="M353" s="29" t="str">
        <f t="shared" si="165"/>
        <v>-</v>
      </c>
      <c r="N353" s="29" t="str">
        <f t="shared" si="166"/>
        <v>-</v>
      </c>
      <c r="O353" s="29" t="str">
        <f t="shared" si="167"/>
        <v>-</v>
      </c>
      <c r="P353" s="2">
        <f>Замеры!R350</f>
        <v>0</v>
      </c>
      <c r="S353" s="2">
        <f>Замеры!S350</f>
        <v>0</v>
      </c>
      <c r="T353" s="2" t="s">
        <v>72</v>
      </c>
      <c r="U353" s="2" t="b">
        <f t="shared" si="168"/>
        <v>0</v>
      </c>
      <c r="V353" s="2" t="b">
        <f t="shared" si="169"/>
        <v>0</v>
      </c>
      <c r="W353" s="2" t="b">
        <f t="shared" si="170"/>
        <v>0</v>
      </c>
      <c r="Y353" s="2">
        <f t="shared" ca="1" si="171"/>
        <v>39</v>
      </c>
      <c r="Z353" s="2">
        <f t="shared" ca="1" si="171"/>
        <v>43</v>
      </c>
      <c r="AA353" s="2">
        <f t="shared" ca="1" si="171"/>
        <v>47</v>
      </c>
      <c r="AB353" s="5">
        <f t="shared" ca="1" si="172"/>
        <v>548</v>
      </c>
      <c r="AC353" s="5">
        <f t="shared" ca="1" si="173"/>
        <v>498</v>
      </c>
      <c r="AD353" s="5">
        <f t="shared" ca="1" si="174"/>
        <v>556</v>
      </c>
      <c r="AE353" s="5">
        <f t="shared" ca="1" si="175"/>
        <v>478</v>
      </c>
      <c r="AF353" s="5">
        <f t="shared" ca="1" si="176"/>
        <v>485</v>
      </c>
      <c r="AG353" s="5">
        <f t="shared" ca="1" si="177"/>
        <v>601</v>
      </c>
      <c r="AH353" s="5">
        <f t="shared" ca="1" si="178"/>
        <v>476</v>
      </c>
      <c r="AI353" s="5">
        <f t="shared" ca="1" si="179"/>
        <v>492</v>
      </c>
      <c r="AJ353" s="5">
        <f t="shared" ca="1" si="180"/>
        <v>579</v>
      </c>
      <c r="AK353" s="5">
        <f t="shared" ca="1" si="181"/>
        <v>484</v>
      </c>
    </row>
    <row r="354" spans="1:37" x14ac:dyDescent="0.3">
      <c r="A354" s="35">
        <f>IF(Замеры!B351=0, " ", Замеры!B351)</f>
        <v>348</v>
      </c>
      <c r="B354" s="45" t="str">
        <f>Замеры!G351</f>
        <v xml:space="preserve">Группа от QF </v>
      </c>
      <c r="C354" s="45" t="str">
        <f>IF(Замеры!O351=0, " ", Замеры!O351)</f>
        <v xml:space="preserve"> </v>
      </c>
      <c r="D354" s="69" t="str">
        <f t="shared" si="182"/>
        <v xml:space="preserve"> </v>
      </c>
      <c r="E354" s="69" t="str">
        <f t="shared" si="183"/>
        <v xml:space="preserve"> </v>
      </c>
      <c r="F354" s="29" t="str">
        <f t="shared" si="158"/>
        <v>-</v>
      </c>
      <c r="G354" s="29" t="str">
        <f t="shared" si="159"/>
        <v>-</v>
      </c>
      <c r="H354" s="29" t="str">
        <f t="shared" si="160"/>
        <v>-</v>
      </c>
      <c r="I354" s="29" t="str">
        <f t="shared" si="161"/>
        <v>-</v>
      </c>
      <c r="J354" s="46" t="str">
        <f t="shared" si="162"/>
        <v>-</v>
      </c>
      <c r="K354" s="29" t="str">
        <f t="shared" si="163"/>
        <v>-</v>
      </c>
      <c r="L354" s="29" t="str">
        <f t="shared" si="164"/>
        <v>-</v>
      </c>
      <c r="M354" s="29" t="str">
        <f t="shared" si="165"/>
        <v>-</v>
      </c>
      <c r="N354" s="29" t="str">
        <f t="shared" si="166"/>
        <v>-</v>
      </c>
      <c r="O354" s="29" t="str">
        <f t="shared" si="167"/>
        <v>-</v>
      </c>
      <c r="P354" s="2">
        <f>Замеры!R351</f>
        <v>0</v>
      </c>
      <c r="S354" s="2">
        <f>Замеры!S351</f>
        <v>0</v>
      </c>
      <c r="T354" s="2" t="s">
        <v>72</v>
      </c>
      <c r="U354" s="2" t="b">
        <f t="shared" si="168"/>
        <v>0</v>
      </c>
      <c r="V354" s="2" t="b">
        <f t="shared" si="169"/>
        <v>0</v>
      </c>
      <c r="W354" s="2" t="b">
        <f t="shared" si="170"/>
        <v>0</v>
      </c>
      <c r="Y354" s="2">
        <f t="shared" ca="1" si="171"/>
        <v>23</v>
      </c>
      <c r="Z354" s="2">
        <f t="shared" ca="1" si="171"/>
        <v>38</v>
      </c>
      <c r="AA354" s="2">
        <f t="shared" ca="1" si="171"/>
        <v>43</v>
      </c>
      <c r="AB354" s="5">
        <f t="shared" ca="1" si="172"/>
        <v>452</v>
      </c>
      <c r="AC354" s="5">
        <f t="shared" ca="1" si="173"/>
        <v>488</v>
      </c>
      <c r="AD354" s="5">
        <f t="shared" ca="1" si="174"/>
        <v>471</v>
      </c>
      <c r="AE354" s="5">
        <f t="shared" ca="1" si="175"/>
        <v>552</v>
      </c>
      <c r="AF354" s="5">
        <f t="shared" ca="1" si="176"/>
        <v>508</v>
      </c>
      <c r="AG354" s="5">
        <f t="shared" ca="1" si="177"/>
        <v>492</v>
      </c>
      <c r="AH354" s="5">
        <f t="shared" ca="1" si="178"/>
        <v>500</v>
      </c>
      <c r="AI354" s="5">
        <f t="shared" ca="1" si="179"/>
        <v>466</v>
      </c>
      <c r="AJ354" s="5">
        <f t="shared" ca="1" si="180"/>
        <v>451</v>
      </c>
      <c r="AK354" s="5">
        <f t="shared" ca="1" si="181"/>
        <v>580</v>
      </c>
    </row>
    <row r="355" spans="1:37" x14ac:dyDescent="0.3">
      <c r="A355" s="35">
        <f>IF(Замеры!B352=0, " ", Замеры!B352)</f>
        <v>349</v>
      </c>
      <c r="B355" s="45" t="str">
        <f>Замеры!G352</f>
        <v xml:space="preserve">Группа от QF </v>
      </c>
      <c r="C355" s="45" t="str">
        <f>IF(Замеры!O352=0, " ", Замеры!O352)</f>
        <v xml:space="preserve"> </v>
      </c>
      <c r="D355" s="69" t="str">
        <f t="shared" si="182"/>
        <v xml:space="preserve"> </v>
      </c>
      <c r="E355" s="69" t="str">
        <f t="shared" si="183"/>
        <v xml:space="preserve"> </v>
      </c>
      <c r="F355" s="29" t="str">
        <f t="shared" si="158"/>
        <v>-</v>
      </c>
      <c r="G355" s="29" t="str">
        <f t="shared" si="159"/>
        <v>-</v>
      </c>
      <c r="H355" s="29" t="str">
        <f t="shared" si="160"/>
        <v>-</v>
      </c>
      <c r="I355" s="29" t="str">
        <f t="shared" si="161"/>
        <v>-</v>
      </c>
      <c r="J355" s="46" t="str">
        <f t="shared" si="162"/>
        <v>-</v>
      </c>
      <c r="K355" s="29" t="str">
        <f t="shared" si="163"/>
        <v>-</v>
      </c>
      <c r="L355" s="29" t="str">
        <f t="shared" si="164"/>
        <v>-</v>
      </c>
      <c r="M355" s="29" t="str">
        <f t="shared" si="165"/>
        <v>-</v>
      </c>
      <c r="N355" s="29" t="str">
        <f t="shared" si="166"/>
        <v>-</v>
      </c>
      <c r="O355" s="29" t="str">
        <f t="shared" si="167"/>
        <v>-</v>
      </c>
      <c r="P355" s="2">
        <f>Замеры!R352</f>
        <v>0</v>
      </c>
      <c r="S355" s="2">
        <f>Замеры!S352</f>
        <v>0</v>
      </c>
      <c r="T355" s="2" t="s">
        <v>72</v>
      </c>
      <c r="U355" s="2" t="b">
        <f t="shared" si="168"/>
        <v>0</v>
      </c>
      <c r="V355" s="2" t="b">
        <f t="shared" si="169"/>
        <v>0</v>
      </c>
      <c r="W355" s="2" t="b">
        <f t="shared" si="170"/>
        <v>0</v>
      </c>
      <c r="Y355" s="2">
        <f t="shared" ca="1" si="171"/>
        <v>25</v>
      </c>
      <c r="Z355" s="2">
        <f t="shared" ca="1" si="171"/>
        <v>47</v>
      </c>
      <c r="AA355" s="2">
        <f t="shared" ca="1" si="171"/>
        <v>47</v>
      </c>
      <c r="AB355" s="5">
        <f t="shared" ca="1" si="172"/>
        <v>514</v>
      </c>
      <c r="AC355" s="5">
        <f t="shared" ca="1" si="173"/>
        <v>611</v>
      </c>
      <c r="AD355" s="5">
        <f t="shared" ca="1" si="174"/>
        <v>571</v>
      </c>
      <c r="AE355" s="5">
        <f t="shared" ca="1" si="175"/>
        <v>604</v>
      </c>
      <c r="AF355" s="5">
        <f t="shared" ca="1" si="176"/>
        <v>591</v>
      </c>
      <c r="AG355" s="5">
        <f t="shared" ca="1" si="177"/>
        <v>607</v>
      </c>
      <c r="AH355" s="5">
        <f t="shared" ca="1" si="178"/>
        <v>586</v>
      </c>
      <c r="AI355" s="5">
        <f t="shared" ca="1" si="179"/>
        <v>609</v>
      </c>
      <c r="AJ355" s="5">
        <f t="shared" ca="1" si="180"/>
        <v>483</v>
      </c>
      <c r="AK355" s="5">
        <f t="shared" ca="1" si="181"/>
        <v>577</v>
      </c>
    </row>
    <row r="356" spans="1:37" x14ac:dyDescent="0.3">
      <c r="A356" s="35">
        <f>IF(Замеры!B353=0, " ", Замеры!B353)</f>
        <v>350</v>
      </c>
      <c r="B356" s="45" t="str">
        <f>Замеры!G353</f>
        <v xml:space="preserve">Группа от QF </v>
      </c>
      <c r="C356" s="45" t="str">
        <f>IF(Замеры!O353=0, " ", Замеры!O353)</f>
        <v xml:space="preserve"> </v>
      </c>
      <c r="D356" s="69" t="str">
        <f t="shared" si="182"/>
        <v xml:space="preserve"> </v>
      </c>
      <c r="E356" s="69" t="str">
        <f t="shared" si="183"/>
        <v xml:space="preserve"> </v>
      </c>
      <c r="F356" s="29" t="str">
        <f t="shared" si="158"/>
        <v>-</v>
      </c>
      <c r="G356" s="29" t="str">
        <f t="shared" si="159"/>
        <v>-</v>
      </c>
      <c r="H356" s="29" t="str">
        <f t="shared" si="160"/>
        <v>-</v>
      </c>
      <c r="I356" s="29" t="str">
        <f t="shared" si="161"/>
        <v>-</v>
      </c>
      <c r="J356" s="46" t="str">
        <f t="shared" si="162"/>
        <v>-</v>
      </c>
      <c r="K356" s="29" t="str">
        <f t="shared" si="163"/>
        <v>-</v>
      </c>
      <c r="L356" s="29" t="str">
        <f t="shared" si="164"/>
        <v>-</v>
      </c>
      <c r="M356" s="29" t="str">
        <f t="shared" si="165"/>
        <v>-</v>
      </c>
      <c r="N356" s="29" t="str">
        <f t="shared" si="166"/>
        <v>-</v>
      </c>
      <c r="O356" s="29" t="str">
        <f t="shared" si="167"/>
        <v>-</v>
      </c>
      <c r="P356" s="2">
        <f>Замеры!R353</f>
        <v>0</v>
      </c>
      <c r="S356" s="2">
        <f>Замеры!S353</f>
        <v>0</v>
      </c>
      <c r="T356" s="2" t="s">
        <v>72</v>
      </c>
      <c r="U356" s="2" t="b">
        <f t="shared" si="168"/>
        <v>0</v>
      </c>
      <c r="V356" s="2" t="b">
        <f t="shared" si="169"/>
        <v>0</v>
      </c>
      <c r="W356" s="2" t="b">
        <f t="shared" si="170"/>
        <v>0</v>
      </c>
      <c r="Y356" s="2">
        <f t="shared" ca="1" si="171"/>
        <v>27</v>
      </c>
      <c r="Z356" s="2">
        <f t="shared" ca="1" si="171"/>
        <v>41</v>
      </c>
      <c r="AA356" s="2">
        <f t="shared" ca="1" si="171"/>
        <v>46</v>
      </c>
      <c r="AB356" s="5">
        <f t="shared" ca="1" si="172"/>
        <v>538</v>
      </c>
      <c r="AC356" s="5">
        <f t="shared" ca="1" si="173"/>
        <v>582</v>
      </c>
      <c r="AD356" s="5">
        <f t="shared" ca="1" si="174"/>
        <v>487</v>
      </c>
      <c r="AE356" s="5">
        <f t="shared" ca="1" si="175"/>
        <v>584</v>
      </c>
      <c r="AF356" s="5">
        <f t="shared" ca="1" si="176"/>
        <v>509</v>
      </c>
      <c r="AG356" s="5">
        <f t="shared" ca="1" si="177"/>
        <v>541</v>
      </c>
      <c r="AH356" s="5">
        <f t="shared" ca="1" si="178"/>
        <v>607</v>
      </c>
      <c r="AI356" s="5">
        <f t="shared" ca="1" si="179"/>
        <v>558</v>
      </c>
      <c r="AJ356" s="5">
        <f t="shared" ca="1" si="180"/>
        <v>495</v>
      </c>
      <c r="AK356" s="5">
        <f t="shared" ca="1" si="181"/>
        <v>566</v>
      </c>
    </row>
    <row r="357" spans="1:37" x14ac:dyDescent="0.3">
      <c r="A357" s="35">
        <f>IF(Замеры!B354=0, " ", Замеры!B354)</f>
        <v>351</v>
      </c>
      <c r="B357" s="45" t="str">
        <f>Замеры!G354</f>
        <v xml:space="preserve">Группа от QF </v>
      </c>
      <c r="C357" s="45" t="str">
        <f>IF(Замеры!O354=0, " ", Замеры!O354)</f>
        <v xml:space="preserve"> </v>
      </c>
      <c r="D357" s="69" t="str">
        <f t="shared" si="182"/>
        <v xml:space="preserve"> </v>
      </c>
      <c r="E357" s="69" t="str">
        <f t="shared" si="183"/>
        <v xml:space="preserve"> </v>
      </c>
      <c r="F357" s="29" t="str">
        <f t="shared" si="158"/>
        <v>-</v>
      </c>
      <c r="G357" s="29" t="str">
        <f t="shared" si="159"/>
        <v>-</v>
      </c>
      <c r="H357" s="29" t="str">
        <f t="shared" si="160"/>
        <v>-</v>
      </c>
      <c r="I357" s="29" t="str">
        <f t="shared" si="161"/>
        <v>-</v>
      </c>
      <c r="J357" s="46" t="str">
        <f t="shared" si="162"/>
        <v>-</v>
      </c>
      <c r="K357" s="29" t="str">
        <f t="shared" si="163"/>
        <v>-</v>
      </c>
      <c r="L357" s="29" t="str">
        <f t="shared" si="164"/>
        <v>-</v>
      </c>
      <c r="M357" s="29" t="str">
        <f t="shared" si="165"/>
        <v>-</v>
      </c>
      <c r="N357" s="29" t="str">
        <f t="shared" si="166"/>
        <v>-</v>
      </c>
      <c r="O357" s="29" t="str">
        <f t="shared" si="167"/>
        <v>-</v>
      </c>
      <c r="P357" s="2">
        <f>Замеры!R354</f>
        <v>0</v>
      </c>
      <c r="S357" s="2">
        <f>Замеры!S354</f>
        <v>0</v>
      </c>
      <c r="T357" s="2" t="s">
        <v>72</v>
      </c>
      <c r="U357" s="2" t="b">
        <f t="shared" si="168"/>
        <v>0</v>
      </c>
      <c r="V357" s="2" t="b">
        <f t="shared" si="169"/>
        <v>0</v>
      </c>
      <c r="W357" s="2" t="b">
        <f t="shared" si="170"/>
        <v>0</v>
      </c>
      <c r="Y357" s="2">
        <f t="shared" ca="1" si="171"/>
        <v>27</v>
      </c>
      <c r="Z357" s="2">
        <f t="shared" ca="1" si="171"/>
        <v>39</v>
      </c>
      <c r="AA357" s="2">
        <f t="shared" ca="1" si="171"/>
        <v>34</v>
      </c>
      <c r="AB357" s="5">
        <f t="shared" ca="1" si="172"/>
        <v>393</v>
      </c>
      <c r="AC357" s="5">
        <f t="shared" ca="1" si="173"/>
        <v>357</v>
      </c>
      <c r="AD357" s="5">
        <f t="shared" ca="1" si="174"/>
        <v>420</v>
      </c>
      <c r="AE357" s="5">
        <f t="shared" ca="1" si="175"/>
        <v>364</v>
      </c>
      <c r="AF357" s="5">
        <f t="shared" ca="1" si="176"/>
        <v>414</v>
      </c>
      <c r="AG357" s="5">
        <f t="shared" ca="1" si="177"/>
        <v>406</v>
      </c>
      <c r="AH357" s="5">
        <f t="shared" ca="1" si="178"/>
        <v>381</v>
      </c>
      <c r="AI357" s="5">
        <f t="shared" ca="1" si="179"/>
        <v>434</v>
      </c>
      <c r="AJ357" s="5">
        <f t="shared" ca="1" si="180"/>
        <v>375</v>
      </c>
      <c r="AK357" s="5">
        <f t="shared" ca="1" si="181"/>
        <v>429</v>
      </c>
    </row>
    <row r="358" spans="1:37" x14ac:dyDescent="0.3">
      <c r="A358" s="35">
        <f>IF(Замеры!B355=0, " ", Замеры!B355)</f>
        <v>352</v>
      </c>
      <c r="B358" s="45" t="str">
        <f>Замеры!G355</f>
        <v xml:space="preserve">Группа от QF </v>
      </c>
      <c r="C358" s="45" t="str">
        <f>IF(Замеры!O355=0, " ", Замеры!O355)</f>
        <v xml:space="preserve"> </v>
      </c>
      <c r="D358" s="69" t="str">
        <f t="shared" si="182"/>
        <v xml:space="preserve"> </v>
      </c>
      <c r="E358" s="69" t="str">
        <f t="shared" si="183"/>
        <v xml:space="preserve"> </v>
      </c>
      <c r="F358" s="29" t="str">
        <f t="shared" si="158"/>
        <v>-</v>
      </c>
      <c r="G358" s="29" t="str">
        <f t="shared" si="159"/>
        <v>-</v>
      </c>
      <c r="H358" s="29" t="str">
        <f t="shared" si="160"/>
        <v>-</v>
      </c>
      <c r="I358" s="29" t="str">
        <f t="shared" si="161"/>
        <v>-</v>
      </c>
      <c r="J358" s="46" t="str">
        <f t="shared" si="162"/>
        <v>-</v>
      </c>
      <c r="K358" s="29" t="str">
        <f t="shared" si="163"/>
        <v>-</v>
      </c>
      <c r="L358" s="29" t="str">
        <f t="shared" si="164"/>
        <v>-</v>
      </c>
      <c r="M358" s="29" t="str">
        <f t="shared" si="165"/>
        <v>-</v>
      </c>
      <c r="N358" s="29" t="str">
        <f t="shared" si="166"/>
        <v>-</v>
      </c>
      <c r="O358" s="29" t="str">
        <f t="shared" si="167"/>
        <v>-</v>
      </c>
      <c r="P358" s="2">
        <f>Замеры!R355</f>
        <v>0</v>
      </c>
      <c r="S358" s="2">
        <f>Замеры!S355</f>
        <v>0</v>
      </c>
      <c r="T358" s="2" t="s">
        <v>72</v>
      </c>
      <c r="U358" s="2" t="b">
        <f t="shared" si="168"/>
        <v>0</v>
      </c>
      <c r="V358" s="2" t="b">
        <f t="shared" si="169"/>
        <v>0</v>
      </c>
      <c r="W358" s="2" t="b">
        <f t="shared" si="170"/>
        <v>0</v>
      </c>
      <c r="Y358" s="2">
        <f t="shared" ca="1" si="171"/>
        <v>22</v>
      </c>
      <c r="Z358" s="2">
        <f t="shared" ca="1" si="171"/>
        <v>37</v>
      </c>
      <c r="AA358" s="2">
        <f t="shared" ca="1" si="171"/>
        <v>32</v>
      </c>
      <c r="AB358" s="5">
        <f t="shared" ca="1" si="172"/>
        <v>388</v>
      </c>
      <c r="AC358" s="5">
        <f t="shared" ca="1" si="173"/>
        <v>393</v>
      </c>
      <c r="AD358" s="5">
        <f t="shared" ca="1" si="174"/>
        <v>443</v>
      </c>
      <c r="AE358" s="5">
        <f t="shared" ca="1" si="175"/>
        <v>366</v>
      </c>
      <c r="AF358" s="5">
        <f t="shared" ca="1" si="176"/>
        <v>406</v>
      </c>
      <c r="AG358" s="5">
        <f t="shared" ca="1" si="177"/>
        <v>362</v>
      </c>
      <c r="AH358" s="5">
        <f t="shared" ca="1" si="178"/>
        <v>381</v>
      </c>
      <c r="AI358" s="5">
        <f t="shared" ca="1" si="179"/>
        <v>463</v>
      </c>
      <c r="AJ358" s="5">
        <f t="shared" ca="1" si="180"/>
        <v>358</v>
      </c>
      <c r="AK358" s="5">
        <f t="shared" ca="1" si="181"/>
        <v>379</v>
      </c>
    </row>
    <row r="359" spans="1:37" x14ac:dyDescent="0.3">
      <c r="A359" s="35">
        <f>IF(Замеры!B356=0, " ", Замеры!B356)</f>
        <v>353</v>
      </c>
      <c r="B359" s="45" t="str">
        <f>Замеры!G356</f>
        <v xml:space="preserve">Группа от QF </v>
      </c>
      <c r="C359" s="45" t="str">
        <f>IF(Замеры!O356=0, " ", Замеры!O356)</f>
        <v xml:space="preserve"> </v>
      </c>
      <c r="D359" s="69" t="str">
        <f t="shared" si="182"/>
        <v xml:space="preserve"> </v>
      </c>
      <c r="E359" s="69" t="str">
        <f t="shared" si="183"/>
        <v xml:space="preserve"> </v>
      </c>
      <c r="F359" s="29" t="str">
        <f t="shared" si="158"/>
        <v>-</v>
      </c>
      <c r="G359" s="29" t="str">
        <f t="shared" si="159"/>
        <v>-</v>
      </c>
      <c r="H359" s="29" t="str">
        <f t="shared" si="160"/>
        <v>-</v>
      </c>
      <c r="I359" s="29" t="str">
        <f t="shared" si="161"/>
        <v>-</v>
      </c>
      <c r="J359" s="46" t="str">
        <f t="shared" si="162"/>
        <v>-</v>
      </c>
      <c r="K359" s="29" t="str">
        <f t="shared" si="163"/>
        <v>-</v>
      </c>
      <c r="L359" s="29" t="str">
        <f t="shared" si="164"/>
        <v>-</v>
      </c>
      <c r="M359" s="29" t="str">
        <f t="shared" si="165"/>
        <v>-</v>
      </c>
      <c r="N359" s="29" t="str">
        <f t="shared" si="166"/>
        <v>-</v>
      </c>
      <c r="O359" s="29" t="str">
        <f t="shared" si="167"/>
        <v>-</v>
      </c>
      <c r="P359" s="2">
        <f>Замеры!R356</f>
        <v>0</v>
      </c>
      <c r="S359" s="2">
        <f>Замеры!S356</f>
        <v>0</v>
      </c>
      <c r="T359" s="2" t="s">
        <v>72</v>
      </c>
      <c r="U359" s="2" t="b">
        <f t="shared" si="168"/>
        <v>0</v>
      </c>
      <c r="V359" s="2" t="b">
        <f t="shared" si="169"/>
        <v>0</v>
      </c>
      <c r="W359" s="2" t="b">
        <f t="shared" si="170"/>
        <v>0</v>
      </c>
      <c r="Y359" s="2">
        <f t="shared" ca="1" si="171"/>
        <v>24</v>
      </c>
      <c r="Z359" s="2">
        <f t="shared" ca="1" si="171"/>
        <v>45</v>
      </c>
      <c r="AA359" s="2">
        <f t="shared" ca="1" si="171"/>
        <v>28</v>
      </c>
      <c r="AB359" s="5">
        <f t="shared" ca="1" si="172"/>
        <v>356</v>
      </c>
      <c r="AC359" s="5">
        <f t="shared" ca="1" si="173"/>
        <v>313</v>
      </c>
      <c r="AD359" s="5">
        <f t="shared" ca="1" si="174"/>
        <v>299</v>
      </c>
      <c r="AE359" s="5">
        <f t="shared" ca="1" si="175"/>
        <v>338</v>
      </c>
      <c r="AF359" s="5">
        <f t="shared" ca="1" si="176"/>
        <v>376</v>
      </c>
      <c r="AG359" s="5">
        <f t="shared" ca="1" si="177"/>
        <v>342</v>
      </c>
      <c r="AH359" s="5">
        <f t="shared" ca="1" si="178"/>
        <v>402</v>
      </c>
      <c r="AI359" s="5">
        <f t="shared" ca="1" si="179"/>
        <v>346</v>
      </c>
      <c r="AJ359" s="5">
        <f t="shared" ca="1" si="180"/>
        <v>365</v>
      </c>
      <c r="AK359" s="5">
        <f t="shared" ca="1" si="181"/>
        <v>341</v>
      </c>
    </row>
    <row r="360" spans="1:37" x14ac:dyDescent="0.3">
      <c r="A360" s="35">
        <f>IF(Замеры!B357=0, " ", Замеры!B357)</f>
        <v>354</v>
      </c>
      <c r="B360" s="45" t="str">
        <f>Замеры!G357</f>
        <v xml:space="preserve">Группа от QF </v>
      </c>
      <c r="C360" s="45" t="str">
        <f>IF(Замеры!O357=0, " ", Замеры!O357)</f>
        <v xml:space="preserve"> </v>
      </c>
      <c r="D360" s="69" t="str">
        <f t="shared" si="182"/>
        <v xml:space="preserve"> </v>
      </c>
      <c r="E360" s="69" t="str">
        <f t="shared" si="183"/>
        <v xml:space="preserve"> </v>
      </c>
      <c r="F360" s="29" t="str">
        <f t="shared" si="158"/>
        <v>-</v>
      </c>
      <c r="G360" s="29" t="str">
        <f t="shared" si="159"/>
        <v>-</v>
      </c>
      <c r="H360" s="29" t="str">
        <f t="shared" si="160"/>
        <v>-</v>
      </c>
      <c r="I360" s="29" t="str">
        <f t="shared" si="161"/>
        <v>-</v>
      </c>
      <c r="J360" s="46" t="str">
        <f t="shared" si="162"/>
        <v>-</v>
      </c>
      <c r="K360" s="29" t="str">
        <f t="shared" si="163"/>
        <v>-</v>
      </c>
      <c r="L360" s="29" t="str">
        <f t="shared" si="164"/>
        <v>-</v>
      </c>
      <c r="M360" s="29" t="str">
        <f t="shared" si="165"/>
        <v>-</v>
      </c>
      <c r="N360" s="29" t="str">
        <f t="shared" si="166"/>
        <v>-</v>
      </c>
      <c r="O360" s="29" t="str">
        <f t="shared" si="167"/>
        <v>-</v>
      </c>
      <c r="P360" s="2">
        <f>Замеры!R357</f>
        <v>0</v>
      </c>
      <c r="S360" s="2">
        <f>Замеры!S357</f>
        <v>0</v>
      </c>
      <c r="T360" s="2" t="s">
        <v>72</v>
      </c>
      <c r="U360" s="2" t="b">
        <f t="shared" si="168"/>
        <v>0</v>
      </c>
      <c r="V360" s="2" t="b">
        <f t="shared" si="169"/>
        <v>0</v>
      </c>
      <c r="W360" s="2" t="b">
        <f t="shared" si="170"/>
        <v>0</v>
      </c>
      <c r="Y360" s="2">
        <f t="shared" ca="1" si="171"/>
        <v>27</v>
      </c>
      <c r="Z360" s="2">
        <f t="shared" ca="1" si="171"/>
        <v>24</v>
      </c>
      <c r="AA360" s="2">
        <f t="shared" ca="1" si="171"/>
        <v>26</v>
      </c>
      <c r="AB360" s="5">
        <f t="shared" ca="1" si="172"/>
        <v>281</v>
      </c>
      <c r="AC360" s="5">
        <f t="shared" ca="1" si="173"/>
        <v>270</v>
      </c>
      <c r="AD360" s="5">
        <f t="shared" ca="1" si="174"/>
        <v>340</v>
      </c>
      <c r="AE360" s="5">
        <f t="shared" ca="1" si="175"/>
        <v>323</v>
      </c>
      <c r="AF360" s="5">
        <f t="shared" ca="1" si="176"/>
        <v>289</v>
      </c>
      <c r="AG360" s="5">
        <f t="shared" ca="1" si="177"/>
        <v>272</v>
      </c>
      <c r="AH360" s="5">
        <f t="shared" ca="1" si="178"/>
        <v>317</v>
      </c>
      <c r="AI360" s="5">
        <f t="shared" ca="1" si="179"/>
        <v>283</v>
      </c>
      <c r="AJ360" s="5">
        <f t="shared" ca="1" si="180"/>
        <v>376</v>
      </c>
      <c r="AK360" s="5">
        <f t="shared" ca="1" si="181"/>
        <v>365</v>
      </c>
    </row>
    <row r="361" spans="1:37" x14ac:dyDescent="0.3">
      <c r="A361" s="35">
        <f>IF(Замеры!B358=0, " ", Замеры!B358)</f>
        <v>355</v>
      </c>
      <c r="B361" s="45" t="str">
        <f>Замеры!G358</f>
        <v xml:space="preserve">Группа от QF </v>
      </c>
      <c r="C361" s="45" t="str">
        <f>IF(Замеры!O358=0, " ", Замеры!O358)</f>
        <v xml:space="preserve"> </v>
      </c>
      <c r="D361" s="69" t="str">
        <f t="shared" si="182"/>
        <v xml:space="preserve"> </v>
      </c>
      <c r="E361" s="69" t="str">
        <f t="shared" si="183"/>
        <v xml:space="preserve"> </v>
      </c>
      <c r="F361" s="29" t="str">
        <f t="shared" si="158"/>
        <v>-</v>
      </c>
      <c r="G361" s="29" t="str">
        <f t="shared" si="159"/>
        <v>-</v>
      </c>
      <c r="H361" s="29" t="str">
        <f t="shared" si="160"/>
        <v>-</v>
      </c>
      <c r="I361" s="29" t="str">
        <f t="shared" si="161"/>
        <v>-</v>
      </c>
      <c r="J361" s="46" t="str">
        <f t="shared" si="162"/>
        <v>-</v>
      </c>
      <c r="K361" s="29" t="str">
        <f t="shared" si="163"/>
        <v>-</v>
      </c>
      <c r="L361" s="29" t="str">
        <f t="shared" si="164"/>
        <v>-</v>
      </c>
      <c r="M361" s="29" t="str">
        <f t="shared" si="165"/>
        <v>-</v>
      </c>
      <c r="N361" s="29" t="str">
        <f t="shared" si="166"/>
        <v>-</v>
      </c>
      <c r="O361" s="29" t="str">
        <f t="shared" si="167"/>
        <v>-</v>
      </c>
      <c r="P361" s="2">
        <f>Замеры!R358</f>
        <v>0</v>
      </c>
      <c r="S361" s="2">
        <f>Замеры!S358</f>
        <v>0</v>
      </c>
      <c r="T361" s="2" t="s">
        <v>72</v>
      </c>
      <c r="U361" s="2" t="b">
        <f t="shared" si="168"/>
        <v>0</v>
      </c>
      <c r="V361" s="2" t="b">
        <f t="shared" si="169"/>
        <v>0</v>
      </c>
      <c r="W361" s="2" t="b">
        <f t="shared" si="170"/>
        <v>0</v>
      </c>
      <c r="Y361" s="2">
        <f t="shared" ca="1" si="171"/>
        <v>34</v>
      </c>
      <c r="Z361" s="2">
        <f t="shared" ca="1" si="171"/>
        <v>29</v>
      </c>
      <c r="AA361" s="2">
        <f t="shared" ca="1" si="171"/>
        <v>43</v>
      </c>
      <c r="AB361" s="5">
        <f t="shared" ca="1" si="172"/>
        <v>483</v>
      </c>
      <c r="AC361" s="5">
        <f t="shared" ca="1" si="173"/>
        <v>436</v>
      </c>
      <c r="AD361" s="5">
        <f t="shared" ca="1" si="174"/>
        <v>551</v>
      </c>
      <c r="AE361" s="5">
        <f t="shared" ca="1" si="175"/>
        <v>488</v>
      </c>
      <c r="AF361" s="5">
        <f t="shared" ca="1" si="176"/>
        <v>445</v>
      </c>
      <c r="AG361" s="5">
        <f t="shared" ca="1" si="177"/>
        <v>497</v>
      </c>
      <c r="AH361" s="5">
        <f t="shared" ca="1" si="178"/>
        <v>572</v>
      </c>
      <c r="AI361" s="5">
        <f t="shared" ca="1" si="179"/>
        <v>519</v>
      </c>
      <c r="AJ361" s="5">
        <f t="shared" ca="1" si="180"/>
        <v>553</v>
      </c>
      <c r="AK361" s="5">
        <f t="shared" ca="1" si="181"/>
        <v>447</v>
      </c>
    </row>
    <row r="362" spans="1:37" x14ac:dyDescent="0.3">
      <c r="A362" s="35">
        <f>IF(Замеры!B359=0, " ", Замеры!B359)</f>
        <v>356</v>
      </c>
      <c r="B362" s="45" t="str">
        <f>Замеры!G359</f>
        <v xml:space="preserve">Группа от QF </v>
      </c>
      <c r="C362" s="45" t="str">
        <f>IF(Замеры!O359=0, " ", Замеры!O359)</f>
        <v xml:space="preserve"> </v>
      </c>
      <c r="D362" s="69" t="str">
        <f t="shared" si="182"/>
        <v xml:space="preserve"> </v>
      </c>
      <c r="E362" s="69" t="str">
        <f t="shared" si="183"/>
        <v xml:space="preserve"> </v>
      </c>
      <c r="F362" s="29" t="str">
        <f t="shared" si="158"/>
        <v>-</v>
      </c>
      <c r="G362" s="29" t="str">
        <f t="shared" si="159"/>
        <v>-</v>
      </c>
      <c r="H362" s="29" t="str">
        <f t="shared" si="160"/>
        <v>-</v>
      </c>
      <c r="I362" s="29" t="str">
        <f t="shared" si="161"/>
        <v>-</v>
      </c>
      <c r="J362" s="46" t="str">
        <f t="shared" si="162"/>
        <v>-</v>
      </c>
      <c r="K362" s="29" t="str">
        <f t="shared" si="163"/>
        <v>-</v>
      </c>
      <c r="L362" s="29" t="str">
        <f t="shared" si="164"/>
        <v>-</v>
      </c>
      <c r="M362" s="29" t="str">
        <f t="shared" si="165"/>
        <v>-</v>
      </c>
      <c r="N362" s="29" t="str">
        <f t="shared" si="166"/>
        <v>-</v>
      </c>
      <c r="O362" s="29" t="str">
        <f t="shared" si="167"/>
        <v>-</v>
      </c>
      <c r="P362" s="2">
        <f>Замеры!R359</f>
        <v>0</v>
      </c>
      <c r="S362" s="2">
        <f>Замеры!S359</f>
        <v>0</v>
      </c>
      <c r="T362" s="2" t="s">
        <v>72</v>
      </c>
      <c r="U362" s="2" t="b">
        <f t="shared" si="168"/>
        <v>0</v>
      </c>
      <c r="V362" s="2" t="b">
        <f t="shared" si="169"/>
        <v>0</v>
      </c>
      <c r="W362" s="2" t="b">
        <f t="shared" si="170"/>
        <v>0</v>
      </c>
      <c r="Y362" s="2">
        <f t="shared" ca="1" si="171"/>
        <v>50</v>
      </c>
      <c r="Z362" s="2">
        <f t="shared" ca="1" si="171"/>
        <v>22</v>
      </c>
      <c r="AA362" s="2">
        <f t="shared" ca="1" si="171"/>
        <v>27</v>
      </c>
      <c r="AB362" s="5">
        <f t="shared" ca="1" si="172"/>
        <v>416</v>
      </c>
      <c r="AC362" s="5">
        <f t="shared" ca="1" si="173"/>
        <v>351</v>
      </c>
      <c r="AD362" s="5">
        <f t="shared" ca="1" si="174"/>
        <v>288</v>
      </c>
      <c r="AE362" s="5">
        <f t="shared" ca="1" si="175"/>
        <v>324</v>
      </c>
      <c r="AF362" s="5">
        <f t="shared" ca="1" si="176"/>
        <v>324</v>
      </c>
      <c r="AG362" s="5">
        <f t="shared" ca="1" si="177"/>
        <v>308</v>
      </c>
      <c r="AH362" s="5">
        <f t="shared" ca="1" si="178"/>
        <v>350</v>
      </c>
      <c r="AI362" s="5">
        <f t="shared" ca="1" si="179"/>
        <v>369</v>
      </c>
      <c r="AJ362" s="5">
        <f t="shared" ca="1" si="180"/>
        <v>364</v>
      </c>
      <c r="AK362" s="5">
        <f t="shared" ca="1" si="181"/>
        <v>327</v>
      </c>
    </row>
    <row r="363" spans="1:37" x14ac:dyDescent="0.3">
      <c r="A363" s="35">
        <f>IF(Замеры!B360=0, " ", Замеры!B360)</f>
        <v>357</v>
      </c>
      <c r="B363" s="45" t="str">
        <f>Замеры!G360</f>
        <v xml:space="preserve">Группа от QF </v>
      </c>
      <c r="C363" s="45" t="str">
        <f>IF(Замеры!O360=0, " ", Замеры!O360)</f>
        <v xml:space="preserve"> </v>
      </c>
      <c r="D363" s="69" t="str">
        <f t="shared" si="182"/>
        <v xml:space="preserve"> </v>
      </c>
      <c r="E363" s="69" t="str">
        <f t="shared" si="183"/>
        <v xml:space="preserve"> </v>
      </c>
      <c r="F363" s="29" t="str">
        <f t="shared" si="158"/>
        <v>-</v>
      </c>
      <c r="G363" s="29" t="str">
        <f t="shared" si="159"/>
        <v>-</v>
      </c>
      <c r="H363" s="29" t="str">
        <f t="shared" si="160"/>
        <v>-</v>
      </c>
      <c r="I363" s="29" t="str">
        <f t="shared" si="161"/>
        <v>-</v>
      </c>
      <c r="J363" s="46" t="str">
        <f t="shared" si="162"/>
        <v>-</v>
      </c>
      <c r="K363" s="29" t="str">
        <f t="shared" si="163"/>
        <v>-</v>
      </c>
      <c r="L363" s="29" t="str">
        <f t="shared" si="164"/>
        <v>-</v>
      </c>
      <c r="M363" s="29" t="str">
        <f t="shared" si="165"/>
        <v>-</v>
      </c>
      <c r="N363" s="29" t="str">
        <f t="shared" si="166"/>
        <v>-</v>
      </c>
      <c r="O363" s="29" t="str">
        <f t="shared" si="167"/>
        <v>-</v>
      </c>
      <c r="P363" s="2">
        <f>Замеры!R360</f>
        <v>0</v>
      </c>
      <c r="S363" s="2">
        <f>Замеры!S360</f>
        <v>0</v>
      </c>
      <c r="T363" s="2" t="s">
        <v>72</v>
      </c>
      <c r="U363" s="2" t="b">
        <f t="shared" si="168"/>
        <v>0</v>
      </c>
      <c r="V363" s="2" t="b">
        <f t="shared" si="169"/>
        <v>0</v>
      </c>
      <c r="W363" s="2" t="b">
        <f t="shared" si="170"/>
        <v>0</v>
      </c>
      <c r="Y363" s="2">
        <f t="shared" ca="1" si="171"/>
        <v>45</v>
      </c>
      <c r="Z363" s="2">
        <f t="shared" ca="1" si="171"/>
        <v>27</v>
      </c>
      <c r="AA363" s="2">
        <f t="shared" ca="1" si="171"/>
        <v>48</v>
      </c>
      <c r="AB363" s="5">
        <f t="shared" ca="1" si="172"/>
        <v>542</v>
      </c>
      <c r="AC363" s="5">
        <f t="shared" ca="1" si="173"/>
        <v>623</v>
      </c>
      <c r="AD363" s="5">
        <f t="shared" ca="1" si="174"/>
        <v>621</v>
      </c>
      <c r="AE363" s="5">
        <f t="shared" ca="1" si="175"/>
        <v>624</v>
      </c>
      <c r="AF363" s="5">
        <f t="shared" ca="1" si="176"/>
        <v>594</v>
      </c>
      <c r="AG363" s="5">
        <f t="shared" ca="1" si="177"/>
        <v>560</v>
      </c>
      <c r="AH363" s="5">
        <f t="shared" ca="1" si="178"/>
        <v>560</v>
      </c>
      <c r="AI363" s="5">
        <f t="shared" ca="1" si="179"/>
        <v>489</v>
      </c>
      <c r="AJ363" s="5">
        <f t="shared" ca="1" si="180"/>
        <v>601</v>
      </c>
      <c r="AK363" s="5">
        <f t="shared" ca="1" si="181"/>
        <v>554</v>
      </c>
    </row>
    <row r="364" spans="1:37" x14ac:dyDescent="0.3">
      <c r="A364" s="35">
        <f>IF(Замеры!B361=0, " ", Замеры!B361)</f>
        <v>358</v>
      </c>
      <c r="B364" s="45" t="str">
        <f>Замеры!G361</f>
        <v xml:space="preserve">Группа от QF </v>
      </c>
      <c r="C364" s="45" t="str">
        <f>IF(Замеры!O361=0, " ", Замеры!O361)</f>
        <v xml:space="preserve"> </v>
      </c>
      <c r="D364" s="69" t="str">
        <f t="shared" si="182"/>
        <v xml:space="preserve"> </v>
      </c>
      <c r="E364" s="69" t="str">
        <f t="shared" si="183"/>
        <v xml:space="preserve"> </v>
      </c>
      <c r="F364" s="29" t="str">
        <f t="shared" si="158"/>
        <v>-</v>
      </c>
      <c r="G364" s="29" t="str">
        <f t="shared" si="159"/>
        <v>-</v>
      </c>
      <c r="H364" s="29" t="str">
        <f t="shared" si="160"/>
        <v>-</v>
      </c>
      <c r="I364" s="29" t="str">
        <f t="shared" si="161"/>
        <v>-</v>
      </c>
      <c r="J364" s="46" t="str">
        <f t="shared" si="162"/>
        <v>-</v>
      </c>
      <c r="K364" s="29" t="str">
        <f t="shared" si="163"/>
        <v>-</v>
      </c>
      <c r="L364" s="29" t="str">
        <f t="shared" si="164"/>
        <v>-</v>
      </c>
      <c r="M364" s="29" t="str">
        <f t="shared" si="165"/>
        <v>-</v>
      </c>
      <c r="N364" s="29" t="str">
        <f t="shared" si="166"/>
        <v>-</v>
      </c>
      <c r="O364" s="29" t="str">
        <f t="shared" si="167"/>
        <v>-</v>
      </c>
      <c r="P364" s="2">
        <f>Замеры!R361</f>
        <v>0</v>
      </c>
      <c r="S364" s="2">
        <f>Замеры!S361</f>
        <v>0</v>
      </c>
      <c r="T364" s="2" t="s">
        <v>72</v>
      </c>
      <c r="U364" s="2" t="b">
        <f t="shared" si="168"/>
        <v>0</v>
      </c>
      <c r="V364" s="2" t="b">
        <f t="shared" si="169"/>
        <v>0</v>
      </c>
      <c r="W364" s="2" t="b">
        <f t="shared" si="170"/>
        <v>0</v>
      </c>
      <c r="Y364" s="2">
        <f t="shared" ca="1" si="171"/>
        <v>45</v>
      </c>
      <c r="Z364" s="2">
        <f t="shared" ca="1" si="171"/>
        <v>35</v>
      </c>
      <c r="AA364" s="2">
        <f t="shared" ca="1" si="171"/>
        <v>42</v>
      </c>
      <c r="AB364" s="5">
        <f t="shared" ca="1" si="172"/>
        <v>443</v>
      </c>
      <c r="AC364" s="5">
        <f t="shared" ca="1" si="173"/>
        <v>480</v>
      </c>
      <c r="AD364" s="5">
        <f t="shared" ca="1" si="174"/>
        <v>478</v>
      </c>
      <c r="AE364" s="5">
        <f t="shared" ca="1" si="175"/>
        <v>434</v>
      </c>
      <c r="AF364" s="5">
        <f t="shared" ca="1" si="176"/>
        <v>551</v>
      </c>
      <c r="AG364" s="5">
        <f t="shared" ca="1" si="177"/>
        <v>566</v>
      </c>
      <c r="AH364" s="5">
        <f t="shared" ca="1" si="178"/>
        <v>486</v>
      </c>
      <c r="AI364" s="5">
        <f t="shared" ca="1" si="179"/>
        <v>503</v>
      </c>
      <c r="AJ364" s="5">
        <f t="shared" ca="1" si="180"/>
        <v>470</v>
      </c>
      <c r="AK364" s="5">
        <f t="shared" ca="1" si="181"/>
        <v>529</v>
      </c>
    </row>
    <row r="365" spans="1:37" x14ac:dyDescent="0.3">
      <c r="A365" s="35">
        <f>IF(Замеры!B362=0, " ", Замеры!B362)</f>
        <v>359</v>
      </c>
      <c r="B365" s="45" t="str">
        <f>Замеры!G362</f>
        <v xml:space="preserve">Группа от QF </v>
      </c>
      <c r="C365" s="45" t="str">
        <f>IF(Замеры!O362=0, " ", Замеры!O362)</f>
        <v xml:space="preserve"> </v>
      </c>
      <c r="D365" s="69" t="str">
        <f t="shared" si="182"/>
        <v xml:space="preserve"> </v>
      </c>
      <c r="E365" s="69" t="str">
        <f t="shared" si="183"/>
        <v xml:space="preserve"> </v>
      </c>
      <c r="F365" s="29" t="str">
        <f t="shared" si="158"/>
        <v>-</v>
      </c>
      <c r="G365" s="29" t="str">
        <f t="shared" si="159"/>
        <v>-</v>
      </c>
      <c r="H365" s="29" t="str">
        <f t="shared" si="160"/>
        <v>-</v>
      </c>
      <c r="I365" s="29" t="str">
        <f t="shared" si="161"/>
        <v>-</v>
      </c>
      <c r="J365" s="46" t="str">
        <f t="shared" si="162"/>
        <v>-</v>
      </c>
      <c r="K365" s="29" t="str">
        <f t="shared" si="163"/>
        <v>-</v>
      </c>
      <c r="L365" s="29" t="str">
        <f t="shared" si="164"/>
        <v>-</v>
      </c>
      <c r="M365" s="29" t="str">
        <f t="shared" si="165"/>
        <v>-</v>
      </c>
      <c r="N365" s="29" t="str">
        <f t="shared" si="166"/>
        <v>-</v>
      </c>
      <c r="O365" s="29" t="str">
        <f t="shared" si="167"/>
        <v>-</v>
      </c>
      <c r="P365" s="2">
        <f>Замеры!R362</f>
        <v>0</v>
      </c>
      <c r="S365" s="2">
        <f>Замеры!S362</f>
        <v>0</v>
      </c>
      <c r="T365" s="2" t="s">
        <v>72</v>
      </c>
      <c r="U365" s="2" t="b">
        <f t="shared" si="168"/>
        <v>0</v>
      </c>
      <c r="V365" s="2" t="b">
        <f t="shared" si="169"/>
        <v>0</v>
      </c>
      <c r="W365" s="2" t="b">
        <f t="shared" si="170"/>
        <v>0</v>
      </c>
      <c r="Y365" s="2">
        <f t="shared" ca="1" si="171"/>
        <v>46</v>
      </c>
      <c r="Z365" s="2">
        <f t="shared" ca="1" si="171"/>
        <v>33</v>
      </c>
      <c r="AA365" s="2">
        <f t="shared" ca="1" si="171"/>
        <v>26</v>
      </c>
      <c r="AB365" s="5">
        <f t="shared" ca="1" si="172"/>
        <v>389</v>
      </c>
      <c r="AC365" s="5">
        <f t="shared" ca="1" si="173"/>
        <v>409</v>
      </c>
      <c r="AD365" s="5">
        <f t="shared" ca="1" si="174"/>
        <v>367</v>
      </c>
      <c r="AE365" s="5">
        <f t="shared" ca="1" si="175"/>
        <v>289</v>
      </c>
      <c r="AF365" s="5">
        <f t="shared" ca="1" si="176"/>
        <v>338</v>
      </c>
      <c r="AG365" s="5">
        <f t="shared" ca="1" si="177"/>
        <v>390</v>
      </c>
      <c r="AH365" s="5">
        <f t="shared" ca="1" si="178"/>
        <v>286</v>
      </c>
      <c r="AI365" s="5">
        <f t="shared" ca="1" si="179"/>
        <v>407</v>
      </c>
      <c r="AJ365" s="5">
        <f t="shared" ca="1" si="180"/>
        <v>308</v>
      </c>
      <c r="AK365" s="5">
        <f t="shared" ca="1" si="181"/>
        <v>278</v>
      </c>
    </row>
    <row r="366" spans="1:37" x14ac:dyDescent="0.3">
      <c r="A366" s="35">
        <f>IF(Замеры!B363=0, " ", Замеры!B363)</f>
        <v>360</v>
      </c>
      <c r="B366" s="45" t="str">
        <f>Замеры!G363</f>
        <v xml:space="preserve">Группа от QF </v>
      </c>
      <c r="C366" s="45" t="str">
        <f>IF(Замеры!O363=0, " ", Замеры!O363)</f>
        <v xml:space="preserve"> </v>
      </c>
      <c r="D366" s="69" t="str">
        <f t="shared" si="182"/>
        <v xml:space="preserve"> </v>
      </c>
      <c r="E366" s="69" t="str">
        <f t="shared" si="183"/>
        <v xml:space="preserve"> </v>
      </c>
      <c r="F366" s="29" t="str">
        <f t="shared" si="158"/>
        <v>-</v>
      </c>
      <c r="G366" s="29" t="str">
        <f t="shared" si="159"/>
        <v>-</v>
      </c>
      <c r="H366" s="29" t="str">
        <f t="shared" si="160"/>
        <v>-</v>
      </c>
      <c r="I366" s="29" t="str">
        <f t="shared" si="161"/>
        <v>-</v>
      </c>
      <c r="J366" s="46" t="str">
        <f t="shared" si="162"/>
        <v>-</v>
      </c>
      <c r="K366" s="29" t="str">
        <f t="shared" si="163"/>
        <v>-</v>
      </c>
      <c r="L366" s="29" t="str">
        <f t="shared" si="164"/>
        <v>-</v>
      </c>
      <c r="M366" s="29" t="str">
        <f t="shared" si="165"/>
        <v>-</v>
      </c>
      <c r="N366" s="29" t="str">
        <f t="shared" si="166"/>
        <v>-</v>
      </c>
      <c r="O366" s="29" t="str">
        <f t="shared" si="167"/>
        <v>-</v>
      </c>
      <c r="P366" s="2">
        <f>Замеры!R363</f>
        <v>0</v>
      </c>
      <c r="S366" s="2">
        <f>Замеры!S363</f>
        <v>0</v>
      </c>
      <c r="T366" s="2" t="s">
        <v>72</v>
      </c>
      <c r="U366" s="2" t="b">
        <f t="shared" si="168"/>
        <v>0</v>
      </c>
      <c r="V366" s="2" t="b">
        <f t="shared" si="169"/>
        <v>0</v>
      </c>
      <c r="W366" s="2" t="b">
        <f t="shared" si="170"/>
        <v>0</v>
      </c>
      <c r="Y366" s="2">
        <f t="shared" ca="1" si="171"/>
        <v>34</v>
      </c>
      <c r="Z366" s="2">
        <f t="shared" ca="1" si="171"/>
        <v>46</v>
      </c>
      <c r="AA366" s="2">
        <f t="shared" ca="1" si="171"/>
        <v>43</v>
      </c>
      <c r="AB366" s="5">
        <f t="shared" ca="1" si="172"/>
        <v>503</v>
      </c>
      <c r="AC366" s="5">
        <f t="shared" ca="1" si="173"/>
        <v>495</v>
      </c>
      <c r="AD366" s="5">
        <f t="shared" ca="1" si="174"/>
        <v>570</v>
      </c>
      <c r="AE366" s="5">
        <f t="shared" ca="1" si="175"/>
        <v>435</v>
      </c>
      <c r="AF366" s="5">
        <f t="shared" ca="1" si="176"/>
        <v>510</v>
      </c>
      <c r="AG366" s="5">
        <f t="shared" ca="1" si="177"/>
        <v>483</v>
      </c>
      <c r="AH366" s="5">
        <f t="shared" ca="1" si="178"/>
        <v>435</v>
      </c>
      <c r="AI366" s="5">
        <f t="shared" ca="1" si="179"/>
        <v>455</v>
      </c>
      <c r="AJ366" s="5">
        <f t="shared" ca="1" si="180"/>
        <v>569</v>
      </c>
      <c r="AK366" s="5">
        <f t="shared" ca="1" si="181"/>
        <v>511</v>
      </c>
    </row>
    <row r="367" spans="1:37" x14ac:dyDescent="0.3">
      <c r="A367" s="35">
        <f>IF(Замеры!B364=0, " ", Замеры!B364)</f>
        <v>361</v>
      </c>
      <c r="B367" s="45" t="str">
        <f>Замеры!G364</f>
        <v xml:space="preserve">Группа от QF </v>
      </c>
      <c r="C367" s="45" t="str">
        <f>IF(Замеры!O364=0, " ", Замеры!O364)</f>
        <v xml:space="preserve"> </v>
      </c>
      <c r="D367" s="69" t="str">
        <f t="shared" si="182"/>
        <v xml:space="preserve"> </v>
      </c>
      <c r="E367" s="69" t="str">
        <f t="shared" si="183"/>
        <v xml:space="preserve"> </v>
      </c>
      <c r="F367" s="29" t="str">
        <f t="shared" si="158"/>
        <v>-</v>
      </c>
      <c r="G367" s="29" t="str">
        <f t="shared" si="159"/>
        <v>-</v>
      </c>
      <c r="H367" s="29" t="str">
        <f t="shared" si="160"/>
        <v>-</v>
      </c>
      <c r="I367" s="29" t="str">
        <f t="shared" si="161"/>
        <v>-</v>
      </c>
      <c r="J367" s="46" t="str">
        <f t="shared" si="162"/>
        <v>-</v>
      </c>
      <c r="K367" s="29" t="str">
        <f t="shared" si="163"/>
        <v>-</v>
      </c>
      <c r="L367" s="29" t="str">
        <f t="shared" si="164"/>
        <v>-</v>
      </c>
      <c r="M367" s="29" t="str">
        <f t="shared" si="165"/>
        <v>-</v>
      </c>
      <c r="N367" s="29" t="str">
        <f t="shared" si="166"/>
        <v>-</v>
      </c>
      <c r="O367" s="29" t="str">
        <f t="shared" si="167"/>
        <v>-</v>
      </c>
      <c r="P367" s="2">
        <f>Замеры!R364</f>
        <v>0</v>
      </c>
      <c r="S367" s="2">
        <f>Замеры!S364</f>
        <v>0</v>
      </c>
      <c r="T367" s="2" t="s">
        <v>72</v>
      </c>
      <c r="U367" s="2" t="b">
        <f t="shared" si="168"/>
        <v>0</v>
      </c>
      <c r="V367" s="2" t="b">
        <f t="shared" si="169"/>
        <v>0</v>
      </c>
      <c r="W367" s="2" t="b">
        <f t="shared" si="170"/>
        <v>0</v>
      </c>
      <c r="Y367" s="2">
        <f t="shared" ca="1" si="171"/>
        <v>34</v>
      </c>
      <c r="Z367" s="2">
        <f t="shared" ca="1" si="171"/>
        <v>38</v>
      </c>
      <c r="AA367" s="2">
        <f t="shared" ca="1" si="171"/>
        <v>42</v>
      </c>
      <c r="AB367" s="5">
        <f t="shared" ca="1" si="172"/>
        <v>466</v>
      </c>
      <c r="AC367" s="5">
        <f t="shared" ca="1" si="173"/>
        <v>567</v>
      </c>
      <c r="AD367" s="5">
        <f t="shared" ca="1" si="174"/>
        <v>531</v>
      </c>
      <c r="AE367" s="5">
        <f t="shared" ca="1" si="175"/>
        <v>520</v>
      </c>
      <c r="AF367" s="5">
        <f t="shared" ca="1" si="176"/>
        <v>563</v>
      </c>
      <c r="AG367" s="5">
        <f t="shared" ca="1" si="177"/>
        <v>450</v>
      </c>
      <c r="AH367" s="5">
        <f t="shared" ca="1" si="178"/>
        <v>502</v>
      </c>
      <c r="AI367" s="5">
        <f t="shared" ca="1" si="179"/>
        <v>534</v>
      </c>
      <c r="AJ367" s="5">
        <f t="shared" ca="1" si="180"/>
        <v>512</v>
      </c>
      <c r="AK367" s="5">
        <f t="shared" ca="1" si="181"/>
        <v>471</v>
      </c>
    </row>
    <row r="368" spans="1:37" x14ac:dyDescent="0.3">
      <c r="A368" s="35">
        <f>IF(Замеры!B365=0, " ", Замеры!B365)</f>
        <v>362</v>
      </c>
      <c r="B368" s="45" t="str">
        <f>Замеры!G365</f>
        <v xml:space="preserve">Группа от QF </v>
      </c>
      <c r="C368" s="45" t="str">
        <f>IF(Замеры!O365=0, " ", Замеры!O365)</f>
        <v xml:space="preserve"> </v>
      </c>
      <c r="D368" s="69" t="str">
        <f t="shared" si="182"/>
        <v xml:space="preserve"> </v>
      </c>
      <c r="E368" s="69" t="str">
        <f t="shared" si="183"/>
        <v xml:space="preserve"> </v>
      </c>
      <c r="F368" s="29" t="str">
        <f t="shared" si="158"/>
        <v>-</v>
      </c>
      <c r="G368" s="29" t="str">
        <f t="shared" si="159"/>
        <v>-</v>
      </c>
      <c r="H368" s="29" t="str">
        <f t="shared" si="160"/>
        <v>-</v>
      </c>
      <c r="I368" s="29" t="str">
        <f t="shared" si="161"/>
        <v>-</v>
      </c>
      <c r="J368" s="46" t="str">
        <f t="shared" si="162"/>
        <v>-</v>
      </c>
      <c r="K368" s="29" t="str">
        <f t="shared" si="163"/>
        <v>-</v>
      </c>
      <c r="L368" s="29" t="str">
        <f t="shared" si="164"/>
        <v>-</v>
      </c>
      <c r="M368" s="29" t="str">
        <f t="shared" si="165"/>
        <v>-</v>
      </c>
      <c r="N368" s="29" t="str">
        <f t="shared" si="166"/>
        <v>-</v>
      </c>
      <c r="O368" s="29" t="str">
        <f t="shared" si="167"/>
        <v>-</v>
      </c>
      <c r="P368" s="2">
        <f>Замеры!R365</f>
        <v>0</v>
      </c>
      <c r="S368" s="2">
        <f>Замеры!S365</f>
        <v>0</v>
      </c>
      <c r="T368" s="2" t="s">
        <v>72</v>
      </c>
      <c r="U368" s="2" t="b">
        <f t="shared" si="168"/>
        <v>0</v>
      </c>
      <c r="V368" s="2" t="b">
        <f t="shared" si="169"/>
        <v>0</v>
      </c>
      <c r="W368" s="2" t="b">
        <f t="shared" si="170"/>
        <v>0</v>
      </c>
      <c r="Y368" s="2">
        <f t="shared" ca="1" si="171"/>
        <v>45</v>
      </c>
      <c r="Z368" s="2">
        <f t="shared" ca="1" si="171"/>
        <v>30</v>
      </c>
      <c r="AA368" s="2">
        <f t="shared" ca="1" si="171"/>
        <v>39</v>
      </c>
      <c r="AB368" s="5">
        <f t="shared" ca="1" si="172"/>
        <v>514</v>
      </c>
      <c r="AC368" s="5">
        <f t="shared" ca="1" si="173"/>
        <v>453</v>
      </c>
      <c r="AD368" s="5">
        <f t="shared" ca="1" si="174"/>
        <v>439</v>
      </c>
      <c r="AE368" s="5">
        <f t="shared" ca="1" si="175"/>
        <v>507</v>
      </c>
      <c r="AF368" s="5">
        <f t="shared" ca="1" si="176"/>
        <v>408</v>
      </c>
      <c r="AG368" s="5">
        <f t="shared" ca="1" si="177"/>
        <v>539</v>
      </c>
      <c r="AH368" s="5">
        <f t="shared" ca="1" si="178"/>
        <v>478</v>
      </c>
      <c r="AI368" s="5">
        <f t="shared" ca="1" si="179"/>
        <v>502</v>
      </c>
      <c r="AJ368" s="5">
        <f t="shared" ca="1" si="180"/>
        <v>519</v>
      </c>
      <c r="AK368" s="5">
        <f t="shared" ca="1" si="181"/>
        <v>514</v>
      </c>
    </row>
    <row r="369" spans="1:37" x14ac:dyDescent="0.3">
      <c r="A369" s="35">
        <f>IF(Замеры!B366=0, " ", Замеры!B366)</f>
        <v>363</v>
      </c>
      <c r="B369" s="45" t="str">
        <f>Замеры!G366</f>
        <v xml:space="preserve">Группа от QF </v>
      </c>
      <c r="C369" s="45" t="str">
        <f>IF(Замеры!O366=0, " ", Замеры!O366)</f>
        <v xml:space="preserve"> </v>
      </c>
      <c r="D369" s="69" t="str">
        <f t="shared" si="182"/>
        <v xml:space="preserve"> </v>
      </c>
      <c r="E369" s="69" t="str">
        <f t="shared" si="183"/>
        <v xml:space="preserve"> </v>
      </c>
      <c r="F369" s="29" t="str">
        <f t="shared" si="158"/>
        <v>-</v>
      </c>
      <c r="G369" s="29" t="str">
        <f t="shared" si="159"/>
        <v>-</v>
      </c>
      <c r="H369" s="29" t="str">
        <f t="shared" si="160"/>
        <v>-</v>
      </c>
      <c r="I369" s="29" t="str">
        <f t="shared" si="161"/>
        <v>-</v>
      </c>
      <c r="J369" s="46" t="str">
        <f t="shared" si="162"/>
        <v>-</v>
      </c>
      <c r="K369" s="29" t="str">
        <f t="shared" si="163"/>
        <v>-</v>
      </c>
      <c r="L369" s="29" t="str">
        <f t="shared" si="164"/>
        <v>-</v>
      </c>
      <c r="M369" s="29" t="str">
        <f t="shared" si="165"/>
        <v>-</v>
      </c>
      <c r="N369" s="29" t="str">
        <f t="shared" si="166"/>
        <v>-</v>
      </c>
      <c r="O369" s="29" t="str">
        <f t="shared" si="167"/>
        <v>-</v>
      </c>
      <c r="P369" s="2">
        <f>Замеры!R366</f>
        <v>0</v>
      </c>
      <c r="S369" s="2">
        <f>Замеры!S366</f>
        <v>0</v>
      </c>
      <c r="T369" s="2" t="s">
        <v>72</v>
      </c>
      <c r="U369" s="2" t="b">
        <f t="shared" si="168"/>
        <v>0</v>
      </c>
      <c r="V369" s="2" t="b">
        <f t="shared" si="169"/>
        <v>0</v>
      </c>
      <c r="W369" s="2" t="b">
        <f t="shared" si="170"/>
        <v>0</v>
      </c>
      <c r="Y369" s="2">
        <f t="shared" ca="1" si="171"/>
        <v>35</v>
      </c>
      <c r="Z369" s="2">
        <f t="shared" ca="1" si="171"/>
        <v>50</v>
      </c>
      <c r="AA369" s="2">
        <f t="shared" ca="1" si="171"/>
        <v>29</v>
      </c>
      <c r="AB369" s="5">
        <f t="shared" ca="1" si="172"/>
        <v>440</v>
      </c>
      <c r="AC369" s="5">
        <f t="shared" ca="1" si="173"/>
        <v>295</v>
      </c>
      <c r="AD369" s="5">
        <f t="shared" ca="1" si="174"/>
        <v>374</v>
      </c>
      <c r="AE369" s="5">
        <f t="shared" ca="1" si="175"/>
        <v>365</v>
      </c>
      <c r="AF369" s="5">
        <f t="shared" ca="1" si="176"/>
        <v>365</v>
      </c>
      <c r="AG369" s="5">
        <f t="shared" ca="1" si="177"/>
        <v>347</v>
      </c>
      <c r="AH369" s="5">
        <f t="shared" ca="1" si="178"/>
        <v>439</v>
      </c>
      <c r="AI369" s="5">
        <f t="shared" ca="1" si="179"/>
        <v>342</v>
      </c>
      <c r="AJ369" s="5">
        <f t="shared" ca="1" si="180"/>
        <v>305</v>
      </c>
      <c r="AK369" s="5">
        <f t="shared" ca="1" si="181"/>
        <v>424</v>
      </c>
    </row>
    <row r="370" spans="1:37" x14ac:dyDescent="0.3">
      <c r="A370" s="35">
        <f>IF(Замеры!B367=0, " ", Замеры!B367)</f>
        <v>364</v>
      </c>
      <c r="B370" s="45" t="str">
        <f>Замеры!G367</f>
        <v xml:space="preserve">Группа от QF </v>
      </c>
      <c r="C370" s="45" t="str">
        <f>IF(Замеры!O367=0, " ", Замеры!O367)</f>
        <v xml:space="preserve"> </v>
      </c>
      <c r="D370" s="69" t="str">
        <f t="shared" si="182"/>
        <v xml:space="preserve"> </v>
      </c>
      <c r="E370" s="69" t="str">
        <f t="shared" si="183"/>
        <v xml:space="preserve"> </v>
      </c>
      <c r="F370" s="29" t="str">
        <f t="shared" si="158"/>
        <v>-</v>
      </c>
      <c r="G370" s="29" t="str">
        <f t="shared" si="159"/>
        <v>-</v>
      </c>
      <c r="H370" s="29" t="str">
        <f t="shared" si="160"/>
        <v>-</v>
      </c>
      <c r="I370" s="29" t="str">
        <f t="shared" si="161"/>
        <v>-</v>
      </c>
      <c r="J370" s="46" t="str">
        <f t="shared" si="162"/>
        <v>-</v>
      </c>
      <c r="K370" s="29" t="str">
        <f t="shared" si="163"/>
        <v>-</v>
      </c>
      <c r="L370" s="29" t="str">
        <f t="shared" si="164"/>
        <v>-</v>
      </c>
      <c r="M370" s="29" t="str">
        <f t="shared" si="165"/>
        <v>-</v>
      </c>
      <c r="N370" s="29" t="str">
        <f t="shared" si="166"/>
        <v>-</v>
      </c>
      <c r="O370" s="29" t="str">
        <f t="shared" si="167"/>
        <v>-</v>
      </c>
      <c r="P370" s="2">
        <f>Замеры!R367</f>
        <v>0</v>
      </c>
      <c r="S370" s="2">
        <f>Замеры!S367</f>
        <v>0</v>
      </c>
      <c r="T370" s="2" t="s">
        <v>72</v>
      </c>
      <c r="U370" s="2" t="b">
        <f t="shared" si="168"/>
        <v>0</v>
      </c>
      <c r="V370" s="2" t="b">
        <f t="shared" si="169"/>
        <v>0</v>
      </c>
      <c r="W370" s="2" t="b">
        <f t="shared" si="170"/>
        <v>0</v>
      </c>
      <c r="Y370" s="2">
        <f t="shared" ca="1" si="171"/>
        <v>24</v>
      </c>
      <c r="Z370" s="2">
        <f t="shared" ca="1" si="171"/>
        <v>45</v>
      </c>
      <c r="AA370" s="2">
        <f t="shared" ca="1" si="171"/>
        <v>48</v>
      </c>
      <c r="AB370" s="5">
        <f t="shared" ca="1" si="172"/>
        <v>585</v>
      </c>
      <c r="AC370" s="5">
        <f t="shared" ca="1" si="173"/>
        <v>527</v>
      </c>
      <c r="AD370" s="5">
        <f t="shared" ca="1" si="174"/>
        <v>563</v>
      </c>
      <c r="AE370" s="5">
        <f t="shared" ca="1" si="175"/>
        <v>610</v>
      </c>
      <c r="AF370" s="5">
        <f t="shared" ca="1" si="176"/>
        <v>600</v>
      </c>
      <c r="AG370" s="5">
        <f t="shared" ca="1" si="177"/>
        <v>585</v>
      </c>
      <c r="AH370" s="5">
        <f t="shared" ca="1" si="178"/>
        <v>560</v>
      </c>
      <c r="AI370" s="5">
        <f t="shared" ca="1" si="179"/>
        <v>579</v>
      </c>
      <c r="AJ370" s="5">
        <f t="shared" ca="1" si="180"/>
        <v>568</v>
      </c>
      <c r="AK370" s="5">
        <f t="shared" ca="1" si="181"/>
        <v>573</v>
      </c>
    </row>
    <row r="371" spans="1:37" x14ac:dyDescent="0.3">
      <c r="A371" s="35">
        <f>IF(Замеры!B368=0, " ", Замеры!B368)</f>
        <v>365</v>
      </c>
      <c r="B371" s="45" t="str">
        <f>Замеры!G368</f>
        <v xml:space="preserve">Группа от QF </v>
      </c>
      <c r="C371" s="45" t="str">
        <f>IF(Замеры!O368=0, " ", Замеры!O368)</f>
        <v xml:space="preserve"> </v>
      </c>
      <c r="D371" s="69" t="str">
        <f t="shared" si="182"/>
        <v xml:space="preserve"> </v>
      </c>
      <c r="E371" s="69" t="str">
        <f t="shared" si="183"/>
        <v xml:space="preserve"> </v>
      </c>
      <c r="F371" s="29" t="str">
        <f t="shared" si="158"/>
        <v>-</v>
      </c>
      <c r="G371" s="29" t="str">
        <f t="shared" si="159"/>
        <v>-</v>
      </c>
      <c r="H371" s="29" t="str">
        <f t="shared" si="160"/>
        <v>-</v>
      </c>
      <c r="I371" s="29" t="str">
        <f t="shared" si="161"/>
        <v>-</v>
      </c>
      <c r="J371" s="46" t="str">
        <f t="shared" si="162"/>
        <v>-</v>
      </c>
      <c r="K371" s="29" t="str">
        <f t="shared" si="163"/>
        <v>-</v>
      </c>
      <c r="L371" s="29" t="str">
        <f t="shared" si="164"/>
        <v>-</v>
      </c>
      <c r="M371" s="29" t="str">
        <f t="shared" si="165"/>
        <v>-</v>
      </c>
      <c r="N371" s="29" t="str">
        <f t="shared" si="166"/>
        <v>-</v>
      </c>
      <c r="O371" s="29" t="str">
        <f t="shared" si="167"/>
        <v>-</v>
      </c>
      <c r="P371" s="2">
        <f>Замеры!R368</f>
        <v>0</v>
      </c>
      <c r="S371" s="2">
        <f>Замеры!S368</f>
        <v>0</v>
      </c>
      <c r="T371" s="2" t="s">
        <v>72</v>
      </c>
      <c r="U371" s="2" t="b">
        <f t="shared" si="168"/>
        <v>0</v>
      </c>
      <c r="V371" s="2" t="b">
        <f t="shared" si="169"/>
        <v>0</v>
      </c>
      <c r="W371" s="2" t="b">
        <f t="shared" si="170"/>
        <v>0</v>
      </c>
      <c r="Y371" s="2">
        <f t="shared" ca="1" si="171"/>
        <v>39</v>
      </c>
      <c r="Z371" s="2">
        <f t="shared" ca="1" si="171"/>
        <v>30</v>
      </c>
      <c r="AA371" s="2">
        <f t="shared" ca="1" si="171"/>
        <v>46</v>
      </c>
      <c r="AB371" s="5">
        <f t="shared" ca="1" si="172"/>
        <v>595</v>
      </c>
      <c r="AC371" s="5">
        <f t="shared" ca="1" si="173"/>
        <v>503</v>
      </c>
      <c r="AD371" s="5">
        <f t="shared" ca="1" si="174"/>
        <v>475</v>
      </c>
      <c r="AE371" s="5">
        <f t="shared" ca="1" si="175"/>
        <v>517</v>
      </c>
      <c r="AF371" s="5">
        <f t="shared" ca="1" si="176"/>
        <v>557</v>
      </c>
      <c r="AG371" s="5">
        <f t="shared" ca="1" si="177"/>
        <v>545</v>
      </c>
      <c r="AH371" s="5">
        <f t="shared" ca="1" si="178"/>
        <v>471</v>
      </c>
      <c r="AI371" s="5">
        <f t="shared" ca="1" si="179"/>
        <v>591</v>
      </c>
      <c r="AJ371" s="5">
        <f t="shared" ca="1" si="180"/>
        <v>516</v>
      </c>
      <c r="AK371" s="5">
        <f t="shared" ca="1" si="181"/>
        <v>536</v>
      </c>
    </row>
    <row r="372" spans="1:37" x14ac:dyDescent="0.3">
      <c r="A372" s="35">
        <f>IF(Замеры!B369=0, " ", Замеры!B369)</f>
        <v>366</v>
      </c>
      <c r="B372" s="45" t="str">
        <f>Замеры!G369</f>
        <v xml:space="preserve">Группа от QF </v>
      </c>
      <c r="C372" s="45" t="str">
        <f>IF(Замеры!O369=0, " ", Замеры!O369)</f>
        <v xml:space="preserve"> </v>
      </c>
      <c r="D372" s="69" t="str">
        <f t="shared" si="182"/>
        <v xml:space="preserve"> </v>
      </c>
      <c r="E372" s="69" t="str">
        <f t="shared" si="183"/>
        <v xml:space="preserve"> </v>
      </c>
      <c r="F372" s="29" t="str">
        <f t="shared" si="158"/>
        <v>-</v>
      </c>
      <c r="G372" s="29" t="str">
        <f t="shared" si="159"/>
        <v>-</v>
      </c>
      <c r="H372" s="29" t="str">
        <f t="shared" si="160"/>
        <v>-</v>
      </c>
      <c r="I372" s="29" t="str">
        <f t="shared" si="161"/>
        <v>-</v>
      </c>
      <c r="J372" s="46" t="str">
        <f t="shared" si="162"/>
        <v>-</v>
      </c>
      <c r="K372" s="29" t="str">
        <f t="shared" si="163"/>
        <v>-</v>
      </c>
      <c r="L372" s="29" t="str">
        <f t="shared" si="164"/>
        <v>-</v>
      </c>
      <c r="M372" s="29" t="str">
        <f t="shared" si="165"/>
        <v>-</v>
      </c>
      <c r="N372" s="29" t="str">
        <f t="shared" si="166"/>
        <v>-</v>
      </c>
      <c r="O372" s="29" t="str">
        <f t="shared" si="167"/>
        <v>-</v>
      </c>
      <c r="P372" s="2">
        <f>Замеры!R369</f>
        <v>0</v>
      </c>
      <c r="S372" s="2">
        <f>Замеры!S369</f>
        <v>0</v>
      </c>
      <c r="T372" s="2" t="s">
        <v>72</v>
      </c>
      <c r="U372" s="2" t="b">
        <f t="shared" si="168"/>
        <v>0</v>
      </c>
      <c r="V372" s="2" t="b">
        <f t="shared" si="169"/>
        <v>0</v>
      </c>
      <c r="W372" s="2" t="b">
        <f t="shared" si="170"/>
        <v>0</v>
      </c>
      <c r="Y372" s="2">
        <f t="shared" ca="1" si="171"/>
        <v>43</v>
      </c>
      <c r="Z372" s="2">
        <f t="shared" ca="1" si="171"/>
        <v>46</v>
      </c>
      <c r="AA372" s="2">
        <f t="shared" ca="1" si="171"/>
        <v>38</v>
      </c>
      <c r="AB372" s="5">
        <f t="shared" ca="1" si="172"/>
        <v>521</v>
      </c>
      <c r="AC372" s="5">
        <f t="shared" ca="1" si="173"/>
        <v>407</v>
      </c>
      <c r="AD372" s="5">
        <f t="shared" ca="1" si="174"/>
        <v>453</v>
      </c>
      <c r="AE372" s="5">
        <f t="shared" ca="1" si="175"/>
        <v>525</v>
      </c>
      <c r="AF372" s="5">
        <f t="shared" ca="1" si="176"/>
        <v>417</v>
      </c>
      <c r="AG372" s="5">
        <f t="shared" ca="1" si="177"/>
        <v>424</v>
      </c>
      <c r="AH372" s="5">
        <f t="shared" ca="1" si="178"/>
        <v>402</v>
      </c>
      <c r="AI372" s="5">
        <f t="shared" ca="1" si="179"/>
        <v>412</v>
      </c>
      <c r="AJ372" s="5">
        <f t="shared" ca="1" si="180"/>
        <v>510</v>
      </c>
      <c r="AK372" s="5">
        <f t="shared" ca="1" si="181"/>
        <v>493</v>
      </c>
    </row>
    <row r="373" spans="1:37" x14ac:dyDescent="0.3">
      <c r="A373" s="35">
        <f>IF(Замеры!B370=0, " ", Замеры!B370)</f>
        <v>367</v>
      </c>
      <c r="B373" s="45" t="str">
        <f>Замеры!G370</f>
        <v xml:space="preserve">Группа от QF </v>
      </c>
      <c r="C373" s="45" t="str">
        <f>IF(Замеры!O370=0, " ", Замеры!O370)</f>
        <v xml:space="preserve"> </v>
      </c>
      <c r="D373" s="69" t="str">
        <f t="shared" si="182"/>
        <v xml:space="preserve"> </v>
      </c>
      <c r="E373" s="69" t="str">
        <f t="shared" si="183"/>
        <v xml:space="preserve"> </v>
      </c>
      <c r="F373" s="29" t="str">
        <f t="shared" si="158"/>
        <v>-</v>
      </c>
      <c r="G373" s="29" t="str">
        <f t="shared" si="159"/>
        <v>-</v>
      </c>
      <c r="H373" s="29" t="str">
        <f t="shared" si="160"/>
        <v>-</v>
      </c>
      <c r="I373" s="29" t="str">
        <f t="shared" si="161"/>
        <v>-</v>
      </c>
      <c r="J373" s="46" t="str">
        <f t="shared" si="162"/>
        <v>-</v>
      </c>
      <c r="K373" s="29" t="str">
        <f t="shared" si="163"/>
        <v>-</v>
      </c>
      <c r="L373" s="29" t="str">
        <f t="shared" si="164"/>
        <v>-</v>
      </c>
      <c r="M373" s="29" t="str">
        <f t="shared" si="165"/>
        <v>-</v>
      </c>
      <c r="N373" s="29" t="str">
        <f t="shared" si="166"/>
        <v>-</v>
      </c>
      <c r="O373" s="29" t="str">
        <f t="shared" si="167"/>
        <v>-</v>
      </c>
      <c r="P373" s="2">
        <f>Замеры!R370</f>
        <v>0</v>
      </c>
      <c r="S373" s="2">
        <f>Замеры!S370</f>
        <v>0</v>
      </c>
      <c r="T373" s="2" t="s">
        <v>72</v>
      </c>
      <c r="U373" s="2" t="b">
        <f t="shared" si="168"/>
        <v>0</v>
      </c>
      <c r="V373" s="2" t="b">
        <f t="shared" si="169"/>
        <v>0</v>
      </c>
      <c r="W373" s="2" t="b">
        <f t="shared" si="170"/>
        <v>0</v>
      </c>
      <c r="Y373" s="2">
        <f t="shared" ca="1" si="171"/>
        <v>41</v>
      </c>
      <c r="Z373" s="2">
        <f t="shared" ca="1" si="171"/>
        <v>24</v>
      </c>
      <c r="AA373" s="2">
        <f t="shared" ca="1" si="171"/>
        <v>23</v>
      </c>
      <c r="AB373" s="5">
        <f t="shared" ca="1" si="172"/>
        <v>330</v>
      </c>
      <c r="AC373" s="5">
        <f t="shared" ca="1" si="173"/>
        <v>377</v>
      </c>
      <c r="AD373" s="5">
        <f t="shared" ca="1" si="174"/>
        <v>273</v>
      </c>
      <c r="AE373" s="5">
        <f t="shared" ca="1" si="175"/>
        <v>241</v>
      </c>
      <c r="AF373" s="5">
        <f t="shared" ca="1" si="176"/>
        <v>359</v>
      </c>
      <c r="AG373" s="5">
        <f t="shared" ca="1" si="177"/>
        <v>371</v>
      </c>
      <c r="AH373" s="5">
        <f t="shared" ca="1" si="178"/>
        <v>345</v>
      </c>
      <c r="AI373" s="5">
        <f t="shared" ca="1" si="179"/>
        <v>251</v>
      </c>
      <c r="AJ373" s="5">
        <f t="shared" ca="1" si="180"/>
        <v>314</v>
      </c>
      <c r="AK373" s="5">
        <f t="shared" ca="1" si="181"/>
        <v>280</v>
      </c>
    </row>
    <row r="374" spans="1:37" x14ac:dyDescent="0.3">
      <c r="A374" s="35">
        <f>IF(Замеры!B371=0, " ", Замеры!B371)</f>
        <v>368</v>
      </c>
      <c r="B374" s="45" t="str">
        <f>Замеры!G371</f>
        <v xml:space="preserve">Группа от QF </v>
      </c>
      <c r="C374" s="45" t="str">
        <f>IF(Замеры!O371=0, " ", Замеры!O371)</f>
        <v xml:space="preserve"> </v>
      </c>
      <c r="D374" s="69" t="str">
        <f t="shared" si="182"/>
        <v xml:space="preserve"> </v>
      </c>
      <c r="E374" s="69" t="str">
        <f t="shared" si="183"/>
        <v xml:space="preserve"> </v>
      </c>
      <c r="F374" s="29" t="str">
        <f t="shared" si="158"/>
        <v>-</v>
      </c>
      <c r="G374" s="29" t="str">
        <f t="shared" si="159"/>
        <v>-</v>
      </c>
      <c r="H374" s="29" t="str">
        <f t="shared" si="160"/>
        <v>-</v>
      </c>
      <c r="I374" s="29" t="str">
        <f t="shared" si="161"/>
        <v>-</v>
      </c>
      <c r="J374" s="46" t="str">
        <f t="shared" si="162"/>
        <v>-</v>
      </c>
      <c r="K374" s="29" t="str">
        <f t="shared" si="163"/>
        <v>-</v>
      </c>
      <c r="L374" s="29" t="str">
        <f t="shared" si="164"/>
        <v>-</v>
      </c>
      <c r="M374" s="29" t="str">
        <f t="shared" si="165"/>
        <v>-</v>
      </c>
      <c r="N374" s="29" t="str">
        <f t="shared" si="166"/>
        <v>-</v>
      </c>
      <c r="O374" s="29" t="str">
        <f t="shared" si="167"/>
        <v>-</v>
      </c>
      <c r="P374" s="2">
        <f>Замеры!R371</f>
        <v>0</v>
      </c>
      <c r="S374" s="2">
        <f>Замеры!S371</f>
        <v>0</v>
      </c>
      <c r="T374" s="2" t="s">
        <v>72</v>
      </c>
      <c r="U374" s="2" t="b">
        <f t="shared" si="168"/>
        <v>0</v>
      </c>
      <c r="V374" s="2" t="b">
        <f t="shared" si="169"/>
        <v>0</v>
      </c>
      <c r="W374" s="2" t="b">
        <f t="shared" si="170"/>
        <v>0</v>
      </c>
      <c r="Y374" s="2">
        <f t="shared" ca="1" si="171"/>
        <v>46</v>
      </c>
      <c r="Z374" s="2">
        <f t="shared" ca="1" si="171"/>
        <v>29</v>
      </c>
      <c r="AA374" s="2">
        <f t="shared" ca="1" si="171"/>
        <v>28</v>
      </c>
      <c r="AB374" s="5">
        <f t="shared" ca="1" si="172"/>
        <v>293</v>
      </c>
      <c r="AC374" s="5">
        <f t="shared" ca="1" si="173"/>
        <v>344</v>
      </c>
      <c r="AD374" s="5">
        <f t="shared" ca="1" si="174"/>
        <v>349</v>
      </c>
      <c r="AE374" s="5">
        <f t="shared" ca="1" si="175"/>
        <v>286</v>
      </c>
      <c r="AF374" s="5">
        <f t="shared" ca="1" si="176"/>
        <v>346</v>
      </c>
      <c r="AG374" s="5">
        <f t="shared" ca="1" si="177"/>
        <v>396</v>
      </c>
      <c r="AH374" s="5">
        <f t="shared" ca="1" si="178"/>
        <v>319</v>
      </c>
      <c r="AI374" s="5">
        <f t="shared" ca="1" si="179"/>
        <v>375</v>
      </c>
      <c r="AJ374" s="5">
        <f t="shared" ca="1" si="180"/>
        <v>323</v>
      </c>
      <c r="AK374" s="5">
        <f t="shared" ca="1" si="181"/>
        <v>366</v>
      </c>
    </row>
    <row r="375" spans="1:37" x14ac:dyDescent="0.3">
      <c r="A375" s="35">
        <f>IF(Замеры!B372=0, " ", Замеры!B372)</f>
        <v>369</v>
      </c>
      <c r="B375" s="45" t="str">
        <f>Замеры!G372</f>
        <v xml:space="preserve">Группа от QF </v>
      </c>
      <c r="C375" s="45" t="str">
        <f>IF(Замеры!O372=0, " ", Замеры!O372)</f>
        <v xml:space="preserve"> </v>
      </c>
      <c r="D375" s="69" t="str">
        <f t="shared" si="182"/>
        <v xml:space="preserve"> </v>
      </c>
      <c r="E375" s="69" t="str">
        <f t="shared" si="183"/>
        <v xml:space="preserve"> </v>
      </c>
      <c r="F375" s="29" t="str">
        <f t="shared" si="158"/>
        <v>-</v>
      </c>
      <c r="G375" s="29" t="str">
        <f t="shared" si="159"/>
        <v>-</v>
      </c>
      <c r="H375" s="29" t="str">
        <f t="shared" si="160"/>
        <v>-</v>
      </c>
      <c r="I375" s="29" t="str">
        <f t="shared" si="161"/>
        <v>-</v>
      </c>
      <c r="J375" s="46" t="str">
        <f t="shared" si="162"/>
        <v>-</v>
      </c>
      <c r="K375" s="29" t="str">
        <f t="shared" si="163"/>
        <v>-</v>
      </c>
      <c r="L375" s="29" t="str">
        <f t="shared" si="164"/>
        <v>-</v>
      </c>
      <c r="M375" s="29" t="str">
        <f t="shared" si="165"/>
        <v>-</v>
      </c>
      <c r="N375" s="29" t="str">
        <f t="shared" si="166"/>
        <v>-</v>
      </c>
      <c r="O375" s="29" t="str">
        <f t="shared" si="167"/>
        <v>-</v>
      </c>
      <c r="P375" s="2">
        <f>Замеры!R372</f>
        <v>0</v>
      </c>
      <c r="S375" s="2">
        <f>Замеры!S372</f>
        <v>0</v>
      </c>
      <c r="T375" s="2" t="s">
        <v>72</v>
      </c>
      <c r="U375" s="2" t="b">
        <f t="shared" si="168"/>
        <v>0</v>
      </c>
      <c r="V375" s="2" t="b">
        <f t="shared" si="169"/>
        <v>0</v>
      </c>
      <c r="W375" s="2" t="b">
        <f t="shared" si="170"/>
        <v>0</v>
      </c>
      <c r="Y375" s="2">
        <f t="shared" ca="1" si="171"/>
        <v>21</v>
      </c>
      <c r="Z375" s="2">
        <f t="shared" ca="1" si="171"/>
        <v>47</v>
      </c>
      <c r="AA375" s="2">
        <f t="shared" ca="1" si="171"/>
        <v>36</v>
      </c>
      <c r="AB375" s="5">
        <f t="shared" ca="1" si="172"/>
        <v>456</v>
      </c>
      <c r="AC375" s="5">
        <f t="shared" ca="1" si="173"/>
        <v>501</v>
      </c>
      <c r="AD375" s="5">
        <f t="shared" ca="1" si="174"/>
        <v>427</v>
      </c>
      <c r="AE375" s="5">
        <f t="shared" ca="1" si="175"/>
        <v>377</v>
      </c>
      <c r="AF375" s="5">
        <f t="shared" ca="1" si="176"/>
        <v>424</v>
      </c>
      <c r="AG375" s="5">
        <f t="shared" ca="1" si="177"/>
        <v>479</v>
      </c>
      <c r="AH375" s="5">
        <f t="shared" ca="1" si="178"/>
        <v>470</v>
      </c>
      <c r="AI375" s="5">
        <f t="shared" ca="1" si="179"/>
        <v>415</v>
      </c>
      <c r="AJ375" s="5">
        <f t="shared" ca="1" si="180"/>
        <v>419</v>
      </c>
      <c r="AK375" s="5">
        <f t="shared" ca="1" si="181"/>
        <v>441</v>
      </c>
    </row>
    <row r="376" spans="1:37" x14ac:dyDescent="0.3">
      <c r="A376" s="35">
        <f>IF(Замеры!B373=0, " ", Замеры!B373)</f>
        <v>370</v>
      </c>
      <c r="B376" s="45" t="str">
        <f>Замеры!G373</f>
        <v xml:space="preserve">Группа от QF </v>
      </c>
      <c r="C376" s="45" t="str">
        <f>IF(Замеры!O373=0, " ", Замеры!O373)</f>
        <v xml:space="preserve"> </v>
      </c>
      <c r="D376" s="69" t="str">
        <f t="shared" si="182"/>
        <v xml:space="preserve"> </v>
      </c>
      <c r="E376" s="69" t="str">
        <f t="shared" si="183"/>
        <v xml:space="preserve"> </v>
      </c>
      <c r="F376" s="29" t="str">
        <f t="shared" si="158"/>
        <v>-</v>
      </c>
      <c r="G376" s="29" t="str">
        <f t="shared" si="159"/>
        <v>-</v>
      </c>
      <c r="H376" s="29" t="str">
        <f t="shared" si="160"/>
        <v>-</v>
      </c>
      <c r="I376" s="29" t="str">
        <f t="shared" si="161"/>
        <v>-</v>
      </c>
      <c r="J376" s="46" t="str">
        <f t="shared" si="162"/>
        <v>-</v>
      </c>
      <c r="K376" s="29" t="str">
        <f t="shared" si="163"/>
        <v>-</v>
      </c>
      <c r="L376" s="29" t="str">
        <f t="shared" si="164"/>
        <v>-</v>
      </c>
      <c r="M376" s="29" t="str">
        <f t="shared" si="165"/>
        <v>-</v>
      </c>
      <c r="N376" s="29" t="str">
        <f t="shared" si="166"/>
        <v>-</v>
      </c>
      <c r="O376" s="29" t="str">
        <f t="shared" si="167"/>
        <v>-</v>
      </c>
      <c r="P376" s="2">
        <f>Замеры!R373</f>
        <v>0</v>
      </c>
      <c r="S376" s="2">
        <f>Замеры!S373</f>
        <v>0</v>
      </c>
      <c r="T376" s="2" t="s">
        <v>72</v>
      </c>
      <c r="U376" s="2" t="b">
        <f t="shared" si="168"/>
        <v>0</v>
      </c>
      <c r="V376" s="2" t="b">
        <f t="shared" si="169"/>
        <v>0</v>
      </c>
      <c r="W376" s="2" t="b">
        <f t="shared" si="170"/>
        <v>0</v>
      </c>
      <c r="Y376" s="2">
        <f t="shared" ca="1" si="171"/>
        <v>45</v>
      </c>
      <c r="Z376" s="2">
        <f t="shared" ca="1" si="171"/>
        <v>43</v>
      </c>
      <c r="AA376" s="2">
        <f t="shared" ca="1" si="171"/>
        <v>22</v>
      </c>
      <c r="AB376" s="5">
        <f t="shared" ca="1" si="172"/>
        <v>349</v>
      </c>
      <c r="AC376" s="5">
        <f t="shared" ca="1" si="173"/>
        <v>289</v>
      </c>
      <c r="AD376" s="5">
        <f t="shared" ca="1" si="174"/>
        <v>344</v>
      </c>
      <c r="AE376" s="5">
        <f t="shared" ca="1" si="175"/>
        <v>315</v>
      </c>
      <c r="AF376" s="5">
        <f t="shared" ca="1" si="176"/>
        <v>368</v>
      </c>
      <c r="AG376" s="5">
        <f t="shared" ca="1" si="177"/>
        <v>335</v>
      </c>
      <c r="AH376" s="5">
        <f t="shared" ca="1" si="178"/>
        <v>316</v>
      </c>
      <c r="AI376" s="5">
        <f t="shared" ca="1" si="179"/>
        <v>333</v>
      </c>
      <c r="AJ376" s="5">
        <f t="shared" ca="1" si="180"/>
        <v>339</v>
      </c>
      <c r="AK376" s="5">
        <f t="shared" ca="1" si="181"/>
        <v>312</v>
      </c>
    </row>
    <row r="377" spans="1:37" x14ac:dyDescent="0.3">
      <c r="A377" s="35">
        <f>IF(Замеры!B374=0, " ", Замеры!B374)</f>
        <v>371</v>
      </c>
      <c r="B377" s="45" t="str">
        <f>Замеры!G374</f>
        <v xml:space="preserve">Группа от QF </v>
      </c>
      <c r="C377" s="45" t="str">
        <f>IF(Замеры!O374=0, " ", Замеры!O374)</f>
        <v xml:space="preserve"> </v>
      </c>
      <c r="D377" s="69" t="str">
        <f t="shared" si="182"/>
        <v xml:space="preserve"> </v>
      </c>
      <c r="E377" s="69" t="str">
        <f t="shared" si="183"/>
        <v xml:space="preserve"> </v>
      </c>
      <c r="F377" s="29" t="str">
        <f t="shared" si="158"/>
        <v>-</v>
      </c>
      <c r="G377" s="29" t="str">
        <f t="shared" si="159"/>
        <v>-</v>
      </c>
      <c r="H377" s="29" t="str">
        <f t="shared" si="160"/>
        <v>-</v>
      </c>
      <c r="I377" s="29" t="str">
        <f t="shared" si="161"/>
        <v>-</v>
      </c>
      <c r="J377" s="46" t="str">
        <f t="shared" si="162"/>
        <v>-</v>
      </c>
      <c r="K377" s="29" t="str">
        <f t="shared" si="163"/>
        <v>-</v>
      </c>
      <c r="L377" s="29" t="str">
        <f t="shared" si="164"/>
        <v>-</v>
      </c>
      <c r="M377" s="29" t="str">
        <f t="shared" si="165"/>
        <v>-</v>
      </c>
      <c r="N377" s="29" t="str">
        <f t="shared" si="166"/>
        <v>-</v>
      </c>
      <c r="O377" s="29" t="str">
        <f t="shared" si="167"/>
        <v>-</v>
      </c>
      <c r="P377" s="2">
        <f>Замеры!R374</f>
        <v>0</v>
      </c>
      <c r="S377" s="2">
        <f>Замеры!S374</f>
        <v>0</v>
      </c>
      <c r="T377" s="2" t="s">
        <v>72</v>
      </c>
      <c r="U377" s="2" t="b">
        <f t="shared" si="168"/>
        <v>0</v>
      </c>
      <c r="V377" s="2" t="b">
        <f t="shared" si="169"/>
        <v>0</v>
      </c>
      <c r="W377" s="2" t="b">
        <f t="shared" si="170"/>
        <v>0</v>
      </c>
      <c r="Y377" s="2">
        <f t="shared" ca="1" si="171"/>
        <v>48</v>
      </c>
      <c r="Z377" s="2">
        <f t="shared" ca="1" si="171"/>
        <v>40</v>
      </c>
      <c r="AA377" s="2">
        <f t="shared" ca="1" si="171"/>
        <v>48</v>
      </c>
      <c r="AB377" s="5">
        <f t="shared" ca="1" si="172"/>
        <v>490</v>
      </c>
      <c r="AC377" s="5">
        <f t="shared" ca="1" si="173"/>
        <v>571</v>
      </c>
      <c r="AD377" s="5">
        <f t="shared" ca="1" si="174"/>
        <v>501</v>
      </c>
      <c r="AE377" s="5">
        <f t="shared" ca="1" si="175"/>
        <v>548</v>
      </c>
      <c r="AF377" s="5">
        <f t="shared" ca="1" si="176"/>
        <v>574</v>
      </c>
      <c r="AG377" s="5">
        <f t="shared" ca="1" si="177"/>
        <v>499</v>
      </c>
      <c r="AH377" s="5">
        <f t="shared" ca="1" si="178"/>
        <v>498</v>
      </c>
      <c r="AI377" s="5">
        <f t="shared" ca="1" si="179"/>
        <v>561</v>
      </c>
      <c r="AJ377" s="5">
        <f t="shared" ca="1" si="180"/>
        <v>621</v>
      </c>
      <c r="AK377" s="5">
        <f t="shared" ca="1" si="181"/>
        <v>501</v>
      </c>
    </row>
    <row r="378" spans="1:37" x14ac:dyDescent="0.3">
      <c r="A378" s="35">
        <f>IF(Замеры!B375=0, " ", Замеры!B375)</f>
        <v>372</v>
      </c>
      <c r="B378" s="45" t="str">
        <f>Замеры!G375</f>
        <v xml:space="preserve">Группа от QF </v>
      </c>
      <c r="C378" s="45" t="str">
        <f>IF(Замеры!O375=0, " ", Замеры!O375)</f>
        <v xml:space="preserve"> </v>
      </c>
      <c r="D378" s="69" t="str">
        <f t="shared" si="182"/>
        <v xml:space="preserve"> </v>
      </c>
      <c r="E378" s="69" t="str">
        <f t="shared" si="183"/>
        <v xml:space="preserve"> </v>
      </c>
      <c r="F378" s="29" t="str">
        <f t="shared" si="158"/>
        <v>-</v>
      </c>
      <c r="G378" s="29" t="str">
        <f t="shared" si="159"/>
        <v>-</v>
      </c>
      <c r="H378" s="29" t="str">
        <f t="shared" si="160"/>
        <v>-</v>
      </c>
      <c r="I378" s="29" t="str">
        <f t="shared" si="161"/>
        <v>-</v>
      </c>
      <c r="J378" s="46" t="str">
        <f t="shared" si="162"/>
        <v>-</v>
      </c>
      <c r="K378" s="29" t="str">
        <f t="shared" si="163"/>
        <v>-</v>
      </c>
      <c r="L378" s="29" t="str">
        <f t="shared" si="164"/>
        <v>-</v>
      </c>
      <c r="M378" s="29" t="str">
        <f t="shared" si="165"/>
        <v>-</v>
      </c>
      <c r="N378" s="29" t="str">
        <f t="shared" si="166"/>
        <v>-</v>
      </c>
      <c r="O378" s="29" t="str">
        <f t="shared" si="167"/>
        <v>-</v>
      </c>
      <c r="P378" s="2">
        <f>Замеры!R375</f>
        <v>0</v>
      </c>
      <c r="S378" s="2">
        <f>Замеры!S375</f>
        <v>0</v>
      </c>
      <c r="T378" s="2" t="s">
        <v>72</v>
      </c>
      <c r="U378" s="2" t="b">
        <f t="shared" si="168"/>
        <v>0</v>
      </c>
      <c r="V378" s="2" t="b">
        <f t="shared" si="169"/>
        <v>0</v>
      </c>
      <c r="W378" s="2" t="b">
        <f t="shared" si="170"/>
        <v>0</v>
      </c>
      <c r="Y378" s="2">
        <f t="shared" ca="1" si="171"/>
        <v>34</v>
      </c>
      <c r="Z378" s="2">
        <f t="shared" ca="1" si="171"/>
        <v>34</v>
      </c>
      <c r="AA378" s="2">
        <f t="shared" ca="1" si="171"/>
        <v>42</v>
      </c>
      <c r="AB378" s="5">
        <f t="shared" ca="1" si="172"/>
        <v>528</v>
      </c>
      <c r="AC378" s="5">
        <f t="shared" ca="1" si="173"/>
        <v>453</v>
      </c>
      <c r="AD378" s="5">
        <f t="shared" ca="1" si="174"/>
        <v>497</v>
      </c>
      <c r="AE378" s="5">
        <f t="shared" ca="1" si="175"/>
        <v>517</v>
      </c>
      <c r="AF378" s="5">
        <f t="shared" ca="1" si="176"/>
        <v>524</v>
      </c>
      <c r="AG378" s="5">
        <f t="shared" ca="1" si="177"/>
        <v>515</v>
      </c>
      <c r="AH378" s="5">
        <f t="shared" ca="1" si="178"/>
        <v>558</v>
      </c>
      <c r="AI378" s="5">
        <f t="shared" ca="1" si="179"/>
        <v>485</v>
      </c>
      <c r="AJ378" s="5">
        <f t="shared" ca="1" si="180"/>
        <v>549</v>
      </c>
      <c r="AK378" s="5">
        <f t="shared" ca="1" si="181"/>
        <v>477</v>
      </c>
    </row>
    <row r="379" spans="1:37" x14ac:dyDescent="0.3">
      <c r="A379" s="35">
        <f>IF(Замеры!B376=0, " ", Замеры!B376)</f>
        <v>373</v>
      </c>
      <c r="B379" s="45" t="str">
        <f>Замеры!G376</f>
        <v xml:space="preserve">Группа от QF </v>
      </c>
      <c r="C379" s="45" t="str">
        <f>IF(Замеры!O376=0, " ", Замеры!O376)</f>
        <v xml:space="preserve"> </v>
      </c>
      <c r="D379" s="69" t="str">
        <f t="shared" si="182"/>
        <v xml:space="preserve"> </v>
      </c>
      <c r="E379" s="69" t="str">
        <f t="shared" si="183"/>
        <v xml:space="preserve"> </v>
      </c>
      <c r="F379" s="29" t="str">
        <f t="shared" si="158"/>
        <v>-</v>
      </c>
      <c r="G379" s="29" t="str">
        <f t="shared" si="159"/>
        <v>-</v>
      </c>
      <c r="H379" s="29" t="str">
        <f t="shared" si="160"/>
        <v>-</v>
      </c>
      <c r="I379" s="29" t="str">
        <f t="shared" si="161"/>
        <v>-</v>
      </c>
      <c r="J379" s="46" t="str">
        <f t="shared" si="162"/>
        <v>-</v>
      </c>
      <c r="K379" s="29" t="str">
        <f t="shared" si="163"/>
        <v>-</v>
      </c>
      <c r="L379" s="29" t="str">
        <f t="shared" si="164"/>
        <v>-</v>
      </c>
      <c r="M379" s="29" t="str">
        <f t="shared" si="165"/>
        <v>-</v>
      </c>
      <c r="N379" s="29" t="str">
        <f t="shared" si="166"/>
        <v>-</v>
      </c>
      <c r="O379" s="29" t="str">
        <f t="shared" si="167"/>
        <v>-</v>
      </c>
      <c r="P379" s="2">
        <f>Замеры!R376</f>
        <v>0</v>
      </c>
      <c r="S379" s="2">
        <f>Замеры!S376</f>
        <v>0</v>
      </c>
      <c r="T379" s="2" t="s">
        <v>72</v>
      </c>
      <c r="U379" s="2" t="b">
        <f t="shared" si="168"/>
        <v>0</v>
      </c>
      <c r="V379" s="2" t="b">
        <f t="shared" si="169"/>
        <v>0</v>
      </c>
      <c r="W379" s="2" t="b">
        <f t="shared" si="170"/>
        <v>0</v>
      </c>
      <c r="Y379" s="2">
        <f t="shared" ca="1" si="171"/>
        <v>48</v>
      </c>
      <c r="Z379" s="2">
        <f t="shared" ca="1" si="171"/>
        <v>33</v>
      </c>
      <c r="AA379" s="2">
        <f t="shared" ca="1" si="171"/>
        <v>23</v>
      </c>
      <c r="AB379" s="5">
        <f t="shared" ca="1" si="172"/>
        <v>313</v>
      </c>
      <c r="AC379" s="5">
        <f t="shared" ca="1" si="173"/>
        <v>303</v>
      </c>
      <c r="AD379" s="5">
        <f t="shared" ca="1" si="174"/>
        <v>276</v>
      </c>
      <c r="AE379" s="5">
        <f t="shared" ca="1" si="175"/>
        <v>293</v>
      </c>
      <c r="AF379" s="5">
        <f t="shared" ca="1" si="176"/>
        <v>367</v>
      </c>
      <c r="AG379" s="5">
        <f t="shared" ca="1" si="177"/>
        <v>239</v>
      </c>
      <c r="AH379" s="5">
        <f t="shared" ca="1" si="178"/>
        <v>311</v>
      </c>
      <c r="AI379" s="5">
        <f t="shared" ca="1" si="179"/>
        <v>239</v>
      </c>
      <c r="AJ379" s="5">
        <f t="shared" ca="1" si="180"/>
        <v>371</v>
      </c>
      <c r="AK379" s="5">
        <f t="shared" ca="1" si="181"/>
        <v>253</v>
      </c>
    </row>
    <row r="380" spans="1:37" x14ac:dyDescent="0.3">
      <c r="A380" s="35">
        <f>IF(Замеры!B377=0, " ", Замеры!B377)</f>
        <v>374</v>
      </c>
      <c r="B380" s="45" t="str">
        <f>Замеры!G377</f>
        <v xml:space="preserve">Группа от QF </v>
      </c>
      <c r="C380" s="45" t="str">
        <f>IF(Замеры!O377=0, " ", Замеры!O377)</f>
        <v xml:space="preserve"> </v>
      </c>
      <c r="D380" s="69" t="str">
        <f t="shared" si="182"/>
        <v xml:space="preserve"> </v>
      </c>
      <c r="E380" s="69" t="str">
        <f t="shared" si="183"/>
        <v xml:space="preserve"> </v>
      </c>
      <c r="F380" s="29" t="str">
        <f t="shared" si="158"/>
        <v>-</v>
      </c>
      <c r="G380" s="29" t="str">
        <f t="shared" si="159"/>
        <v>-</v>
      </c>
      <c r="H380" s="29" t="str">
        <f t="shared" si="160"/>
        <v>-</v>
      </c>
      <c r="I380" s="29" t="str">
        <f t="shared" si="161"/>
        <v>-</v>
      </c>
      <c r="J380" s="46" t="str">
        <f t="shared" si="162"/>
        <v>-</v>
      </c>
      <c r="K380" s="29" t="str">
        <f t="shared" si="163"/>
        <v>-</v>
      </c>
      <c r="L380" s="29" t="str">
        <f t="shared" si="164"/>
        <v>-</v>
      </c>
      <c r="M380" s="29" t="str">
        <f t="shared" si="165"/>
        <v>-</v>
      </c>
      <c r="N380" s="29" t="str">
        <f t="shared" si="166"/>
        <v>-</v>
      </c>
      <c r="O380" s="29" t="str">
        <f t="shared" si="167"/>
        <v>-</v>
      </c>
      <c r="P380" s="2">
        <f>Замеры!R377</f>
        <v>0</v>
      </c>
      <c r="S380" s="2">
        <f>Замеры!S377</f>
        <v>0</v>
      </c>
      <c r="T380" s="2" t="s">
        <v>72</v>
      </c>
      <c r="U380" s="2" t="b">
        <f t="shared" si="168"/>
        <v>0</v>
      </c>
      <c r="V380" s="2" t="b">
        <f t="shared" si="169"/>
        <v>0</v>
      </c>
      <c r="W380" s="2" t="b">
        <f t="shared" si="170"/>
        <v>0</v>
      </c>
      <c r="Y380" s="2">
        <f t="shared" ca="1" si="171"/>
        <v>29</v>
      </c>
      <c r="Z380" s="2">
        <f t="shared" ca="1" si="171"/>
        <v>44</v>
      </c>
      <c r="AA380" s="2">
        <f t="shared" ca="1" si="171"/>
        <v>29</v>
      </c>
      <c r="AB380" s="5">
        <f t="shared" ca="1" si="172"/>
        <v>361</v>
      </c>
      <c r="AC380" s="5">
        <f t="shared" ca="1" si="173"/>
        <v>424</v>
      </c>
      <c r="AD380" s="5">
        <f t="shared" ca="1" si="174"/>
        <v>346</v>
      </c>
      <c r="AE380" s="5">
        <f t="shared" ca="1" si="175"/>
        <v>355</v>
      </c>
      <c r="AF380" s="5">
        <f t="shared" ca="1" si="176"/>
        <v>437</v>
      </c>
      <c r="AG380" s="5">
        <f t="shared" ca="1" si="177"/>
        <v>439</v>
      </c>
      <c r="AH380" s="5">
        <f t="shared" ca="1" si="178"/>
        <v>351</v>
      </c>
      <c r="AI380" s="5">
        <f t="shared" ca="1" si="179"/>
        <v>313</v>
      </c>
      <c r="AJ380" s="5">
        <f t="shared" ca="1" si="180"/>
        <v>410</v>
      </c>
      <c r="AK380" s="5">
        <f t="shared" ca="1" si="181"/>
        <v>406</v>
      </c>
    </row>
    <row r="381" spans="1:37" x14ac:dyDescent="0.3">
      <c r="A381" s="35">
        <f>IF(Замеры!B378=0, " ", Замеры!B378)</f>
        <v>375</v>
      </c>
      <c r="B381" s="45" t="str">
        <f>Замеры!G378</f>
        <v xml:space="preserve">Группа от QF </v>
      </c>
      <c r="C381" s="45" t="str">
        <f>IF(Замеры!O378=0, " ", Замеры!O378)</f>
        <v xml:space="preserve"> </v>
      </c>
      <c r="D381" s="69" t="str">
        <f t="shared" si="182"/>
        <v xml:space="preserve"> </v>
      </c>
      <c r="E381" s="69" t="str">
        <f t="shared" si="183"/>
        <v xml:space="preserve"> </v>
      </c>
      <c r="F381" s="29" t="str">
        <f t="shared" si="158"/>
        <v>-</v>
      </c>
      <c r="G381" s="29" t="str">
        <f t="shared" si="159"/>
        <v>-</v>
      </c>
      <c r="H381" s="29" t="str">
        <f t="shared" si="160"/>
        <v>-</v>
      </c>
      <c r="I381" s="29" t="str">
        <f t="shared" si="161"/>
        <v>-</v>
      </c>
      <c r="J381" s="46" t="str">
        <f t="shared" si="162"/>
        <v>-</v>
      </c>
      <c r="K381" s="29" t="str">
        <f t="shared" si="163"/>
        <v>-</v>
      </c>
      <c r="L381" s="29" t="str">
        <f t="shared" si="164"/>
        <v>-</v>
      </c>
      <c r="M381" s="29" t="str">
        <f t="shared" si="165"/>
        <v>-</v>
      </c>
      <c r="N381" s="29" t="str">
        <f t="shared" si="166"/>
        <v>-</v>
      </c>
      <c r="O381" s="29" t="str">
        <f t="shared" si="167"/>
        <v>-</v>
      </c>
      <c r="P381" s="2">
        <f>Замеры!R378</f>
        <v>0</v>
      </c>
      <c r="S381" s="2">
        <f>Замеры!S378</f>
        <v>0</v>
      </c>
      <c r="T381" s="2" t="s">
        <v>72</v>
      </c>
      <c r="U381" s="2" t="b">
        <f t="shared" si="168"/>
        <v>0</v>
      </c>
      <c r="V381" s="2" t="b">
        <f t="shared" si="169"/>
        <v>0</v>
      </c>
      <c r="W381" s="2" t="b">
        <f t="shared" si="170"/>
        <v>0</v>
      </c>
      <c r="Y381" s="2">
        <f t="shared" ca="1" si="171"/>
        <v>44</v>
      </c>
      <c r="Z381" s="2">
        <f t="shared" ca="1" si="171"/>
        <v>34</v>
      </c>
      <c r="AA381" s="2">
        <f t="shared" ca="1" si="171"/>
        <v>37</v>
      </c>
      <c r="AB381" s="5">
        <f t="shared" ca="1" si="172"/>
        <v>482</v>
      </c>
      <c r="AC381" s="5">
        <f t="shared" ca="1" si="173"/>
        <v>493</v>
      </c>
      <c r="AD381" s="5">
        <f t="shared" ca="1" si="174"/>
        <v>407</v>
      </c>
      <c r="AE381" s="5">
        <f t="shared" ca="1" si="175"/>
        <v>503</v>
      </c>
      <c r="AF381" s="5">
        <f t="shared" ca="1" si="176"/>
        <v>514</v>
      </c>
      <c r="AG381" s="5">
        <f t="shared" ca="1" si="177"/>
        <v>398</v>
      </c>
      <c r="AH381" s="5">
        <f t="shared" ca="1" si="178"/>
        <v>432</v>
      </c>
      <c r="AI381" s="5">
        <f t="shared" ca="1" si="179"/>
        <v>456</v>
      </c>
      <c r="AJ381" s="5">
        <f t="shared" ca="1" si="180"/>
        <v>431</v>
      </c>
      <c r="AK381" s="5">
        <f t="shared" ca="1" si="181"/>
        <v>378</v>
      </c>
    </row>
    <row r="382" spans="1:37" x14ac:dyDescent="0.3">
      <c r="A382" s="35">
        <f>IF(Замеры!B379=0, " ", Замеры!B379)</f>
        <v>376</v>
      </c>
      <c r="B382" s="45" t="str">
        <f>Замеры!G379</f>
        <v xml:space="preserve">Группа от QF </v>
      </c>
      <c r="C382" s="45" t="str">
        <f>IF(Замеры!O379=0, " ", Замеры!O379)</f>
        <v xml:space="preserve"> </v>
      </c>
      <c r="D382" s="69" t="str">
        <f t="shared" si="182"/>
        <v xml:space="preserve"> </v>
      </c>
      <c r="E382" s="69" t="str">
        <f t="shared" si="183"/>
        <v xml:space="preserve"> </v>
      </c>
      <c r="F382" s="29" t="str">
        <f t="shared" si="158"/>
        <v>-</v>
      </c>
      <c r="G382" s="29" t="str">
        <f t="shared" si="159"/>
        <v>-</v>
      </c>
      <c r="H382" s="29" t="str">
        <f t="shared" si="160"/>
        <v>-</v>
      </c>
      <c r="I382" s="29" t="str">
        <f t="shared" si="161"/>
        <v>-</v>
      </c>
      <c r="J382" s="46" t="str">
        <f t="shared" si="162"/>
        <v>-</v>
      </c>
      <c r="K382" s="29" t="str">
        <f t="shared" si="163"/>
        <v>-</v>
      </c>
      <c r="L382" s="29" t="str">
        <f t="shared" si="164"/>
        <v>-</v>
      </c>
      <c r="M382" s="29" t="str">
        <f t="shared" si="165"/>
        <v>-</v>
      </c>
      <c r="N382" s="29" t="str">
        <f t="shared" si="166"/>
        <v>-</v>
      </c>
      <c r="O382" s="29" t="str">
        <f t="shared" si="167"/>
        <v>-</v>
      </c>
      <c r="P382" s="2">
        <f>Замеры!R379</f>
        <v>0</v>
      </c>
      <c r="S382" s="2">
        <f>Замеры!S379</f>
        <v>0</v>
      </c>
      <c r="T382" s="2" t="s">
        <v>72</v>
      </c>
      <c r="U382" s="2" t="b">
        <f t="shared" si="168"/>
        <v>0</v>
      </c>
      <c r="V382" s="2" t="b">
        <f t="shared" si="169"/>
        <v>0</v>
      </c>
      <c r="W382" s="2" t="b">
        <f t="shared" si="170"/>
        <v>0</v>
      </c>
      <c r="Y382" s="2">
        <f t="shared" ca="1" si="171"/>
        <v>47</v>
      </c>
      <c r="Z382" s="2">
        <f t="shared" ca="1" si="171"/>
        <v>20</v>
      </c>
      <c r="AA382" s="2">
        <f t="shared" ca="1" si="171"/>
        <v>27</v>
      </c>
      <c r="AB382" s="5">
        <f t="shared" ca="1" si="172"/>
        <v>353</v>
      </c>
      <c r="AC382" s="5">
        <f t="shared" ca="1" si="173"/>
        <v>328</v>
      </c>
      <c r="AD382" s="5">
        <f t="shared" ca="1" si="174"/>
        <v>352</v>
      </c>
      <c r="AE382" s="5">
        <f t="shared" ca="1" si="175"/>
        <v>333</v>
      </c>
      <c r="AF382" s="5">
        <f t="shared" ca="1" si="176"/>
        <v>316</v>
      </c>
      <c r="AG382" s="5">
        <f t="shared" ca="1" si="177"/>
        <v>418</v>
      </c>
      <c r="AH382" s="5">
        <f t="shared" ca="1" si="178"/>
        <v>326</v>
      </c>
      <c r="AI382" s="5">
        <f t="shared" ca="1" si="179"/>
        <v>390</v>
      </c>
      <c r="AJ382" s="5">
        <f t="shared" ca="1" si="180"/>
        <v>283</v>
      </c>
      <c r="AK382" s="5">
        <f t="shared" ca="1" si="181"/>
        <v>344</v>
      </c>
    </row>
    <row r="383" spans="1:37" x14ac:dyDescent="0.3">
      <c r="A383" s="35">
        <f>IF(Замеры!B380=0, " ", Замеры!B380)</f>
        <v>377</v>
      </c>
      <c r="B383" s="45" t="str">
        <f>Замеры!G380</f>
        <v xml:space="preserve">Группа от QF </v>
      </c>
      <c r="C383" s="45" t="str">
        <f>IF(Замеры!O380=0, " ", Замеры!O380)</f>
        <v xml:space="preserve"> </v>
      </c>
      <c r="D383" s="69" t="str">
        <f t="shared" si="182"/>
        <v xml:space="preserve"> </v>
      </c>
      <c r="E383" s="69" t="str">
        <f t="shared" si="183"/>
        <v xml:space="preserve"> </v>
      </c>
      <c r="F383" s="29" t="str">
        <f t="shared" si="158"/>
        <v>-</v>
      </c>
      <c r="G383" s="29" t="str">
        <f t="shared" si="159"/>
        <v>-</v>
      </c>
      <c r="H383" s="29" t="str">
        <f t="shared" si="160"/>
        <v>-</v>
      </c>
      <c r="I383" s="29" t="str">
        <f t="shared" si="161"/>
        <v>-</v>
      </c>
      <c r="J383" s="46" t="str">
        <f t="shared" si="162"/>
        <v>-</v>
      </c>
      <c r="K383" s="29" t="str">
        <f t="shared" si="163"/>
        <v>-</v>
      </c>
      <c r="L383" s="29" t="str">
        <f t="shared" si="164"/>
        <v>-</v>
      </c>
      <c r="M383" s="29" t="str">
        <f t="shared" si="165"/>
        <v>-</v>
      </c>
      <c r="N383" s="29" t="str">
        <f t="shared" si="166"/>
        <v>-</v>
      </c>
      <c r="O383" s="29" t="str">
        <f t="shared" si="167"/>
        <v>-</v>
      </c>
      <c r="P383" s="2">
        <f>Замеры!R380</f>
        <v>0</v>
      </c>
      <c r="S383" s="2">
        <f>Замеры!S380</f>
        <v>0</v>
      </c>
      <c r="T383" s="2" t="s">
        <v>72</v>
      </c>
      <c r="U383" s="2" t="b">
        <f t="shared" si="168"/>
        <v>0</v>
      </c>
      <c r="V383" s="2" t="b">
        <f t="shared" si="169"/>
        <v>0</v>
      </c>
      <c r="W383" s="2" t="b">
        <f t="shared" si="170"/>
        <v>0</v>
      </c>
      <c r="Y383" s="2">
        <f t="shared" ca="1" si="171"/>
        <v>47</v>
      </c>
      <c r="Z383" s="2">
        <f t="shared" ca="1" si="171"/>
        <v>36</v>
      </c>
      <c r="AA383" s="2">
        <f t="shared" ca="1" si="171"/>
        <v>26</v>
      </c>
      <c r="AB383" s="5">
        <f t="shared" ca="1" si="172"/>
        <v>384</v>
      </c>
      <c r="AC383" s="5">
        <f t="shared" ca="1" si="173"/>
        <v>388</v>
      </c>
      <c r="AD383" s="5">
        <f t="shared" ca="1" si="174"/>
        <v>273</v>
      </c>
      <c r="AE383" s="5">
        <f t="shared" ca="1" si="175"/>
        <v>406</v>
      </c>
      <c r="AF383" s="5">
        <f t="shared" ca="1" si="176"/>
        <v>357</v>
      </c>
      <c r="AG383" s="5">
        <f t="shared" ca="1" si="177"/>
        <v>380</v>
      </c>
      <c r="AH383" s="5">
        <f t="shared" ca="1" si="178"/>
        <v>311</v>
      </c>
      <c r="AI383" s="5">
        <f t="shared" ca="1" si="179"/>
        <v>391</v>
      </c>
      <c r="AJ383" s="5">
        <f t="shared" ca="1" si="180"/>
        <v>327</v>
      </c>
      <c r="AK383" s="5">
        <f t="shared" ca="1" si="181"/>
        <v>380</v>
      </c>
    </row>
    <row r="384" spans="1:37" x14ac:dyDescent="0.3">
      <c r="A384" s="35">
        <f>IF(Замеры!B381=0, " ", Замеры!B381)</f>
        <v>378</v>
      </c>
      <c r="B384" s="45" t="str">
        <f>Замеры!G381</f>
        <v xml:space="preserve">Группа от QF </v>
      </c>
      <c r="C384" s="45" t="str">
        <f>IF(Замеры!O381=0, " ", Замеры!O381)</f>
        <v xml:space="preserve"> </v>
      </c>
      <c r="D384" s="69" t="str">
        <f t="shared" si="182"/>
        <v xml:space="preserve"> </v>
      </c>
      <c r="E384" s="69" t="str">
        <f t="shared" si="183"/>
        <v xml:space="preserve"> </v>
      </c>
      <c r="F384" s="29" t="str">
        <f t="shared" si="158"/>
        <v>-</v>
      </c>
      <c r="G384" s="29" t="str">
        <f t="shared" si="159"/>
        <v>-</v>
      </c>
      <c r="H384" s="29" t="str">
        <f t="shared" si="160"/>
        <v>-</v>
      </c>
      <c r="I384" s="29" t="str">
        <f t="shared" si="161"/>
        <v>-</v>
      </c>
      <c r="J384" s="46" t="str">
        <f t="shared" si="162"/>
        <v>-</v>
      </c>
      <c r="K384" s="29" t="str">
        <f t="shared" si="163"/>
        <v>-</v>
      </c>
      <c r="L384" s="29" t="str">
        <f t="shared" si="164"/>
        <v>-</v>
      </c>
      <c r="M384" s="29" t="str">
        <f t="shared" si="165"/>
        <v>-</v>
      </c>
      <c r="N384" s="29" t="str">
        <f t="shared" si="166"/>
        <v>-</v>
      </c>
      <c r="O384" s="29" t="str">
        <f t="shared" si="167"/>
        <v>-</v>
      </c>
      <c r="P384" s="2">
        <f>Замеры!R381</f>
        <v>0</v>
      </c>
      <c r="S384" s="2">
        <f>Замеры!S381</f>
        <v>0</v>
      </c>
      <c r="T384" s="2" t="s">
        <v>72</v>
      </c>
      <c r="U384" s="2" t="b">
        <f t="shared" si="168"/>
        <v>0</v>
      </c>
      <c r="V384" s="2" t="b">
        <f t="shared" si="169"/>
        <v>0</v>
      </c>
      <c r="W384" s="2" t="b">
        <f t="shared" si="170"/>
        <v>0</v>
      </c>
      <c r="Y384" s="2">
        <f t="shared" ca="1" si="171"/>
        <v>35</v>
      </c>
      <c r="Z384" s="2">
        <f t="shared" ca="1" si="171"/>
        <v>30</v>
      </c>
      <c r="AA384" s="2">
        <f t="shared" ca="1" si="171"/>
        <v>22</v>
      </c>
      <c r="AB384" s="5">
        <f t="shared" ca="1" si="172"/>
        <v>290</v>
      </c>
      <c r="AC384" s="5">
        <f t="shared" ca="1" si="173"/>
        <v>334</v>
      </c>
      <c r="AD384" s="5">
        <f t="shared" ca="1" si="174"/>
        <v>246</v>
      </c>
      <c r="AE384" s="5">
        <f t="shared" ca="1" si="175"/>
        <v>335</v>
      </c>
      <c r="AF384" s="5">
        <f t="shared" ca="1" si="176"/>
        <v>322</v>
      </c>
      <c r="AG384" s="5">
        <f t="shared" ca="1" si="177"/>
        <v>247</v>
      </c>
      <c r="AH384" s="5">
        <f t="shared" ca="1" si="178"/>
        <v>293</v>
      </c>
      <c r="AI384" s="5">
        <f t="shared" ca="1" si="179"/>
        <v>316</v>
      </c>
      <c r="AJ384" s="5">
        <f t="shared" ca="1" si="180"/>
        <v>298</v>
      </c>
      <c r="AK384" s="5">
        <f t="shared" ca="1" si="181"/>
        <v>285</v>
      </c>
    </row>
    <row r="385" spans="1:37" x14ac:dyDescent="0.3">
      <c r="A385" s="35">
        <f>IF(Замеры!B382=0, " ", Замеры!B382)</f>
        <v>379</v>
      </c>
      <c r="B385" s="45" t="str">
        <f>Замеры!G382</f>
        <v xml:space="preserve">Группа от QF </v>
      </c>
      <c r="C385" s="45" t="str">
        <f>IF(Замеры!O382=0, " ", Замеры!O382)</f>
        <v xml:space="preserve"> </v>
      </c>
      <c r="D385" s="69" t="str">
        <f t="shared" si="182"/>
        <v xml:space="preserve"> </v>
      </c>
      <c r="E385" s="69" t="str">
        <f t="shared" si="183"/>
        <v xml:space="preserve"> </v>
      </c>
      <c r="F385" s="29" t="str">
        <f t="shared" si="158"/>
        <v>-</v>
      </c>
      <c r="G385" s="29" t="str">
        <f t="shared" si="159"/>
        <v>-</v>
      </c>
      <c r="H385" s="29" t="str">
        <f t="shared" si="160"/>
        <v>-</v>
      </c>
      <c r="I385" s="29" t="str">
        <f t="shared" si="161"/>
        <v>-</v>
      </c>
      <c r="J385" s="46" t="str">
        <f t="shared" si="162"/>
        <v>-</v>
      </c>
      <c r="K385" s="29" t="str">
        <f t="shared" si="163"/>
        <v>-</v>
      </c>
      <c r="L385" s="29" t="str">
        <f t="shared" si="164"/>
        <v>-</v>
      </c>
      <c r="M385" s="29" t="str">
        <f t="shared" si="165"/>
        <v>-</v>
      </c>
      <c r="N385" s="29" t="str">
        <f t="shared" si="166"/>
        <v>-</v>
      </c>
      <c r="O385" s="29" t="str">
        <f t="shared" si="167"/>
        <v>-</v>
      </c>
      <c r="P385" s="2">
        <f>Замеры!R382</f>
        <v>0</v>
      </c>
      <c r="S385" s="2">
        <f>Замеры!S382</f>
        <v>0</v>
      </c>
      <c r="T385" s="2" t="s">
        <v>72</v>
      </c>
      <c r="U385" s="2" t="b">
        <f t="shared" si="168"/>
        <v>0</v>
      </c>
      <c r="V385" s="2" t="b">
        <f t="shared" si="169"/>
        <v>0</v>
      </c>
      <c r="W385" s="2" t="b">
        <f t="shared" si="170"/>
        <v>0</v>
      </c>
      <c r="Y385" s="2">
        <f t="shared" ca="1" si="171"/>
        <v>34</v>
      </c>
      <c r="Z385" s="2">
        <f t="shared" ca="1" si="171"/>
        <v>34</v>
      </c>
      <c r="AA385" s="2">
        <f t="shared" ca="1" si="171"/>
        <v>40</v>
      </c>
      <c r="AB385" s="5">
        <f t="shared" ca="1" si="172"/>
        <v>454</v>
      </c>
      <c r="AC385" s="5">
        <f t="shared" ca="1" si="173"/>
        <v>487</v>
      </c>
      <c r="AD385" s="5">
        <f t="shared" ca="1" si="174"/>
        <v>533</v>
      </c>
      <c r="AE385" s="5">
        <f t="shared" ca="1" si="175"/>
        <v>478</v>
      </c>
      <c r="AF385" s="5">
        <f t="shared" ca="1" si="176"/>
        <v>524</v>
      </c>
      <c r="AG385" s="5">
        <f t="shared" ca="1" si="177"/>
        <v>506</v>
      </c>
      <c r="AH385" s="5">
        <f t="shared" ca="1" si="178"/>
        <v>412</v>
      </c>
      <c r="AI385" s="5">
        <f t="shared" ca="1" si="179"/>
        <v>427</v>
      </c>
      <c r="AJ385" s="5">
        <f t="shared" ca="1" si="180"/>
        <v>492</v>
      </c>
      <c r="AK385" s="5">
        <f t="shared" ca="1" si="181"/>
        <v>492</v>
      </c>
    </row>
    <row r="386" spans="1:37" x14ac:dyDescent="0.3">
      <c r="A386" s="35">
        <f>IF(Замеры!B383=0, " ", Замеры!B383)</f>
        <v>380</v>
      </c>
      <c r="B386" s="45" t="str">
        <f>Замеры!G383</f>
        <v xml:space="preserve">Группа от QF </v>
      </c>
      <c r="C386" s="45" t="str">
        <f>IF(Замеры!O383=0, " ", Замеры!O383)</f>
        <v xml:space="preserve"> </v>
      </c>
      <c r="D386" s="69" t="str">
        <f t="shared" si="182"/>
        <v xml:space="preserve"> </v>
      </c>
      <c r="E386" s="69" t="str">
        <f t="shared" si="183"/>
        <v xml:space="preserve"> </v>
      </c>
      <c r="F386" s="29" t="str">
        <f t="shared" si="158"/>
        <v>-</v>
      </c>
      <c r="G386" s="29" t="str">
        <f t="shared" si="159"/>
        <v>-</v>
      </c>
      <c r="H386" s="29" t="str">
        <f t="shared" si="160"/>
        <v>-</v>
      </c>
      <c r="I386" s="29" t="str">
        <f t="shared" si="161"/>
        <v>-</v>
      </c>
      <c r="J386" s="46" t="str">
        <f t="shared" si="162"/>
        <v>-</v>
      </c>
      <c r="K386" s="29" t="str">
        <f t="shared" si="163"/>
        <v>-</v>
      </c>
      <c r="L386" s="29" t="str">
        <f t="shared" si="164"/>
        <v>-</v>
      </c>
      <c r="M386" s="29" t="str">
        <f t="shared" si="165"/>
        <v>-</v>
      </c>
      <c r="N386" s="29" t="str">
        <f t="shared" si="166"/>
        <v>-</v>
      </c>
      <c r="O386" s="29" t="str">
        <f t="shared" si="167"/>
        <v>-</v>
      </c>
      <c r="P386" s="2">
        <f>Замеры!R383</f>
        <v>0</v>
      </c>
      <c r="S386" s="2">
        <f>Замеры!S383</f>
        <v>0</v>
      </c>
      <c r="T386" s="2" t="s">
        <v>72</v>
      </c>
      <c r="U386" s="2" t="b">
        <f t="shared" si="168"/>
        <v>0</v>
      </c>
      <c r="V386" s="2" t="b">
        <f t="shared" si="169"/>
        <v>0</v>
      </c>
      <c r="W386" s="2" t="b">
        <f t="shared" si="170"/>
        <v>0</v>
      </c>
      <c r="Y386" s="2">
        <f t="shared" ca="1" si="171"/>
        <v>46</v>
      </c>
      <c r="Z386" s="2">
        <f t="shared" ca="1" si="171"/>
        <v>24</v>
      </c>
      <c r="AA386" s="2">
        <f t="shared" ca="1" si="171"/>
        <v>32</v>
      </c>
      <c r="AB386" s="5">
        <f t="shared" ca="1" si="172"/>
        <v>376</v>
      </c>
      <c r="AC386" s="5">
        <f t="shared" ca="1" si="173"/>
        <v>445</v>
      </c>
      <c r="AD386" s="5">
        <f t="shared" ca="1" si="174"/>
        <v>453</v>
      </c>
      <c r="AE386" s="5">
        <f t="shared" ca="1" si="175"/>
        <v>333</v>
      </c>
      <c r="AF386" s="5">
        <f t="shared" ca="1" si="176"/>
        <v>363</v>
      </c>
      <c r="AG386" s="5">
        <f t="shared" ca="1" si="177"/>
        <v>343</v>
      </c>
      <c r="AH386" s="5">
        <f t="shared" ca="1" si="178"/>
        <v>434</v>
      </c>
      <c r="AI386" s="5">
        <f t="shared" ca="1" si="179"/>
        <v>386</v>
      </c>
      <c r="AJ386" s="5">
        <f t="shared" ca="1" si="180"/>
        <v>413</v>
      </c>
      <c r="AK386" s="5">
        <f t="shared" ca="1" si="181"/>
        <v>403</v>
      </c>
    </row>
    <row r="387" spans="1:37" x14ac:dyDescent="0.3">
      <c r="A387" s="35">
        <f>IF(Замеры!B384=0, " ", Замеры!B384)</f>
        <v>381</v>
      </c>
      <c r="B387" s="45" t="str">
        <f>Замеры!G384</f>
        <v xml:space="preserve">Группа от QF </v>
      </c>
      <c r="C387" s="45" t="str">
        <f>IF(Замеры!O384=0, " ", Замеры!O384)</f>
        <v xml:space="preserve"> </v>
      </c>
      <c r="D387" s="69" t="str">
        <f t="shared" si="182"/>
        <v xml:space="preserve"> </v>
      </c>
      <c r="E387" s="69" t="str">
        <f t="shared" si="183"/>
        <v xml:space="preserve"> </v>
      </c>
      <c r="F387" s="29" t="str">
        <f t="shared" si="158"/>
        <v>-</v>
      </c>
      <c r="G387" s="29" t="str">
        <f t="shared" si="159"/>
        <v>-</v>
      </c>
      <c r="H387" s="29" t="str">
        <f t="shared" si="160"/>
        <v>-</v>
      </c>
      <c r="I387" s="29" t="str">
        <f t="shared" si="161"/>
        <v>-</v>
      </c>
      <c r="J387" s="46" t="str">
        <f t="shared" si="162"/>
        <v>-</v>
      </c>
      <c r="K387" s="29" t="str">
        <f t="shared" si="163"/>
        <v>-</v>
      </c>
      <c r="L387" s="29" t="str">
        <f t="shared" si="164"/>
        <v>-</v>
      </c>
      <c r="M387" s="29" t="str">
        <f t="shared" si="165"/>
        <v>-</v>
      </c>
      <c r="N387" s="29" t="str">
        <f t="shared" si="166"/>
        <v>-</v>
      </c>
      <c r="O387" s="29" t="str">
        <f t="shared" si="167"/>
        <v>-</v>
      </c>
      <c r="P387" s="2">
        <f>Замеры!R384</f>
        <v>0</v>
      </c>
      <c r="S387" s="2">
        <f>Замеры!S384</f>
        <v>0</v>
      </c>
      <c r="T387" s="2" t="s">
        <v>72</v>
      </c>
      <c r="U387" s="2" t="b">
        <f t="shared" si="168"/>
        <v>0</v>
      </c>
      <c r="V387" s="2" t="b">
        <f t="shared" si="169"/>
        <v>0</v>
      </c>
      <c r="W387" s="2" t="b">
        <f t="shared" si="170"/>
        <v>0</v>
      </c>
      <c r="Y387" s="2">
        <f t="shared" ca="1" si="171"/>
        <v>24</v>
      </c>
      <c r="Z387" s="2">
        <f t="shared" ca="1" si="171"/>
        <v>46</v>
      </c>
      <c r="AA387" s="2">
        <f t="shared" ca="1" si="171"/>
        <v>42</v>
      </c>
      <c r="AB387" s="5">
        <f t="shared" ca="1" si="172"/>
        <v>516</v>
      </c>
      <c r="AC387" s="5">
        <f t="shared" ca="1" si="173"/>
        <v>435</v>
      </c>
      <c r="AD387" s="5">
        <f t="shared" ca="1" si="174"/>
        <v>562</v>
      </c>
      <c r="AE387" s="5">
        <f t="shared" ca="1" si="175"/>
        <v>425</v>
      </c>
      <c r="AF387" s="5">
        <f t="shared" ca="1" si="176"/>
        <v>553</v>
      </c>
      <c r="AG387" s="5">
        <f t="shared" ca="1" si="177"/>
        <v>508</v>
      </c>
      <c r="AH387" s="5">
        <f t="shared" ca="1" si="178"/>
        <v>558</v>
      </c>
      <c r="AI387" s="5">
        <f t="shared" ca="1" si="179"/>
        <v>470</v>
      </c>
      <c r="AJ387" s="5">
        <f t="shared" ca="1" si="180"/>
        <v>491</v>
      </c>
      <c r="AK387" s="5">
        <f t="shared" ca="1" si="181"/>
        <v>515</v>
      </c>
    </row>
    <row r="388" spans="1:37" x14ac:dyDescent="0.3">
      <c r="A388" s="35">
        <f>IF(Замеры!B385=0, " ", Замеры!B385)</f>
        <v>382</v>
      </c>
      <c r="B388" s="45" t="str">
        <f>Замеры!G385</f>
        <v xml:space="preserve">Группа от QF </v>
      </c>
      <c r="C388" s="45" t="str">
        <f>IF(Замеры!O385=0, " ", Замеры!O385)</f>
        <v xml:space="preserve"> </v>
      </c>
      <c r="D388" s="69" t="str">
        <f t="shared" si="182"/>
        <v xml:space="preserve"> </v>
      </c>
      <c r="E388" s="69" t="str">
        <f t="shared" si="183"/>
        <v xml:space="preserve"> </v>
      </c>
      <c r="F388" s="29" t="str">
        <f t="shared" si="158"/>
        <v>-</v>
      </c>
      <c r="G388" s="29" t="str">
        <f t="shared" si="159"/>
        <v>-</v>
      </c>
      <c r="H388" s="29" t="str">
        <f t="shared" si="160"/>
        <v>-</v>
      </c>
      <c r="I388" s="29" t="str">
        <f t="shared" si="161"/>
        <v>-</v>
      </c>
      <c r="J388" s="46" t="str">
        <f t="shared" si="162"/>
        <v>-</v>
      </c>
      <c r="K388" s="29" t="str">
        <f t="shared" si="163"/>
        <v>-</v>
      </c>
      <c r="L388" s="29" t="str">
        <f t="shared" si="164"/>
        <v>-</v>
      </c>
      <c r="M388" s="29" t="str">
        <f t="shared" si="165"/>
        <v>-</v>
      </c>
      <c r="N388" s="29" t="str">
        <f t="shared" si="166"/>
        <v>-</v>
      </c>
      <c r="O388" s="29" t="str">
        <f t="shared" si="167"/>
        <v>-</v>
      </c>
      <c r="P388" s="2">
        <f>Замеры!R385</f>
        <v>0</v>
      </c>
      <c r="S388" s="2">
        <f>Замеры!S385</f>
        <v>0</v>
      </c>
      <c r="T388" s="2" t="s">
        <v>72</v>
      </c>
      <c r="U388" s="2" t="b">
        <f t="shared" si="168"/>
        <v>0</v>
      </c>
      <c r="V388" s="2" t="b">
        <f t="shared" si="169"/>
        <v>0</v>
      </c>
      <c r="W388" s="2" t="b">
        <f t="shared" si="170"/>
        <v>0</v>
      </c>
      <c r="Y388" s="2">
        <f t="shared" ca="1" si="171"/>
        <v>34</v>
      </c>
      <c r="Z388" s="2">
        <f t="shared" ca="1" si="171"/>
        <v>44</v>
      </c>
      <c r="AA388" s="2">
        <f t="shared" ca="1" si="171"/>
        <v>25</v>
      </c>
      <c r="AB388" s="5">
        <f t="shared" ca="1" si="172"/>
        <v>299</v>
      </c>
      <c r="AC388" s="5">
        <f t="shared" ca="1" si="173"/>
        <v>283</v>
      </c>
      <c r="AD388" s="5">
        <f t="shared" ca="1" si="174"/>
        <v>277</v>
      </c>
      <c r="AE388" s="5">
        <f t="shared" ca="1" si="175"/>
        <v>375</v>
      </c>
      <c r="AF388" s="5">
        <f t="shared" ca="1" si="176"/>
        <v>323</v>
      </c>
      <c r="AG388" s="5">
        <f t="shared" ca="1" si="177"/>
        <v>261</v>
      </c>
      <c r="AH388" s="5">
        <f t="shared" ca="1" si="178"/>
        <v>398</v>
      </c>
      <c r="AI388" s="5">
        <f t="shared" ca="1" si="179"/>
        <v>335</v>
      </c>
      <c r="AJ388" s="5">
        <f t="shared" ca="1" si="180"/>
        <v>264</v>
      </c>
      <c r="AK388" s="5">
        <f t="shared" ca="1" si="181"/>
        <v>302</v>
      </c>
    </row>
    <row r="389" spans="1:37" x14ac:dyDescent="0.3">
      <c r="A389" s="35">
        <f>IF(Замеры!B386=0, " ", Замеры!B386)</f>
        <v>383</v>
      </c>
      <c r="B389" s="45" t="str">
        <f>Замеры!G386</f>
        <v xml:space="preserve">Группа от QF </v>
      </c>
      <c r="C389" s="45" t="str">
        <f>IF(Замеры!O386=0, " ", Замеры!O386)</f>
        <v xml:space="preserve"> </v>
      </c>
      <c r="D389" s="69" t="str">
        <f t="shared" si="182"/>
        <v xml:space="preserve"> </v>
      </c>
      <c r="E389" s="69" t="str">
        <f t="shared" si="183"/>
        <v xml:space="preserve"> </v>
      </c>
      <c r="F389" s="29" t="str">
        <f t="shared" si="158"/>
        <v>-</v>
      </c>
      <c r="G389" s="29" t="str">
        <f t="shared" si="159"/>
        <v>-</v>
      </c>
      <c r="H389" s="29" t="str">
        <f t="shared" si="160"/>
        <v>-</v>
      </c>
      <c r="I389" s="29" t="str">
        <f t="shared" si="161"/>
        <v>-</v>
      </c>
      <c r="J389" s="46" t="str">
        <f t="shared" si="162"/>
        <v>-</v>
      </c>
      <c r="K389" s="29" t="str">
        <f t="shared" si="163"/>
        <v>-</v>
      </c>
      <c r="L389" s="29" t="str">
        <f t="shared" si="164"/>
        <v>-</v>
      </c>
      <c r="M389" s="29" t="str">
        <f t="shared" si="165"/>
        <v>-</v>
      </c>
      <c r="N389" s="29" t="str">
        <f t="shared" si="166"/>
        <v>-</v>
      </c>
      <c r="O389" s="29" t="str">
        <f t="shared" si="167"/>
        <v>-</v>
      </c>
      <c r="P389" s="2">
        <f>Замеры!R386</f>
        <v>0</v>
      </c>
      <c r="S389" s="2">
        <f>Замеры!S386</f>
        <v>0</v>
      </c>
      <c r="T389" s="2" t="s">
        <v>72</v>
      </c>
      <c r="U389" s="2" t="b">
        <f t="shared" si="168"/>
        <v>0</v>
      </c>
      <c r="V389" s="2" t="b">
        <f t="shared" si="169"/>
        <v>0</v>
      </c>
      <c r="W389" s="2" t="b">
        <f t="shared" si="170"/>
        <v>0</v>
      </c>
      <c r="Y389" s="2">
        <f t="shared" ca="1" si="171"/>
        <v>39</v>
      </c>
      <c r="Z389" s="2">
        <f t="shared" ca="1" si="171"/>
        <v>47</v>
      </c>
      <c r="AA389" s="2">
        <f t="shared" ca="1" si="171"/>
        <v>42</v>
      </c>
      <c r="AB389" s="5">
        <f t="shared" ca="1" si="172"/>
        <v>526</v>
      </c>
      <c r="AC389" s="5">
        <f t="shared" ca="1" si="173"/>
        <v>570</v>
      </c>
      <c r="AD389" s="5">
        <f t="shared" ca="1" si="174"/>
        <v>470</v>
      </c>
      <c r="AE389" s="5">
        <f t="shared" ca="1" si="175"/>
        <v>532</v>
      </c>
      <c r="AF389" s="5">
        <f t="shared" ca="1" si="176"/>
        <v>528</v>
      </c>
      <c r="AG389" s="5">
        <f t="shared" ca="1" si="177"/>
        <v>526</v>
      </c>
      <c r="AH389" s="5">
        <f t="shared" ca="1" si="178"/>
        <v>564</v>
      </c>
      <c r="AI389" s="5">
        <f t="shared" ca="1" si="179"/>
        <v>498</v>
      </c>
      <c r="AJ389" s="5">
        <f t="shared" ca="1" si="180"/>
        <v>487</v>
      </c>
      <c r="AK389" s="5">
        <f t="shared" ca="1" si="181"/>
        <v>554</v>
      </c>
    </row>
    <row r="390" spans="1:37" x14ac:dyDescent="0.3">
      <c r="A390" s="35">
        <f>IF(Замеры!B387=0, " ", Замеры!B387)</f>
        <v>384</v>
      </c>
      <c r="B390" s="45" t="str">
        <f>Замеры!G387</f>
        <v xml:space="preserve">Группа от QF </v>
      </c>
      <c r="C390" s="45" t="str">
        <f>IF(Замеры!O387=0, " ", Замеры!O387)</f>
        <v xml:space="preserve"> </v>
      </c>
      <c r="D390" s="69" t="str">
        <f t="shared" si="182"/>
        <v xml:space="preserve"> </v>
      </c>
      <c r="E390" s="69" t="str">
        <f t="shared" si="183"/>
        <v xml:space="preserve"> </v>
      </c>
      <c r="F390" s="29" t="str">
        <f t="shared" si="158"/>
        <v>-</v>
      </c>
      <c r="G390" s="29" t="str">
        <f t="shared" si="159"/>
        <v>-</v>
      </c>
      <c r="H390" s="29" t="str">
        <f t="shared" si="160"/>
        <v>-</v>
      </c>
      <c r="I390" s="29" t="str">
        <f t="shared" si="161"/>
        <v>-</v>
      </c>
      <c r="J390" s="46" t="str">
        <f t="shared" si="162"/>
        <v>-</v>
      </c>
      <c r="K390" s="29" t="str">
        <f t="shared" si="163"/>
        <v>-</v>
      </c>
      <c r="L390" s="29" t="str">
        <f t="shared" si="164"/>
        <v>-</v>
      </c>
      <c r="M390" s="29" t="str">
        <f t="shared" si="165"/>
        <v>-</v>
      </c>
      <c r="N390" s="29" t="str">
        <f t="shared" si="166"/>
        <v>-</v>
      </c>
      <c r="O390" s="29" t="str">
        <f t="shared" si="167"/>
        <v>-</v>
      </c>
      <c r="P390" s="2">
        <f>Замеры!R387</f>
        <v>0</v>
      </c>
      <c r="S390" s="2">
        <f>Замеры!S387</f>
        <v>0</v>
      </c>
      <c r="T390" s="2" t="s">
        <v>72</v>
      </c>
      <c r="U390" s="2" t="b">
        <f t="shared" si="168"/>
        <v>0</v>
      </c>
      <c r="V390" s="2" t="b">
        <f t="shared" si="169"/>
        <v>0</v>
      </c>
      <c r="W390" s="2" t="b">
        <f t="shared" si="170"/>
        <v>0</v>
      </c>
      <c r="Y390" s="2">
        <f t="shared" ca="1" si="171"/>
        <v>49</v>
      </c>
      <c r="Z390" s="2">
        <f t="shared" ca="1" si="171"/>
        <v>25</v>
      </c>
      <c r="AA390" s="2">
        <f t="shared" ca="1" si="171"/>
        <v>27</v>
      </c>
      <c r="AB390" s="5">
        <f t="shared" ca="1" si="172"/>
        <v>338</v>
      </c>
      <c r="AC390" s="5">
        <f t="shared" ca="1" si="173"/>
        <v>339</v>
      </c>
      <c r="AD390" s="5">
        <f t="shared" ca="1" si="174"/>
        <v>392</v>
      </c>
      <c r="AE390" s="5">
        <f t="shared" ca="1" si="175"/>
        <v>342</v>
      </c>
      <c r="AF390" s="5">
        <f t="shared" ca="1" si="176"/>
        <v>397</v>
      </c>
      <c r="AG390" s="5">
        <f t="shared" ca="1" si="177"/>
        <v>308</v>
      </c>
      <c r="AH390" s="5">
        <f t="shared" ca="1" si="178"/>
        <v>357</v>
      </c>
      <c r="AI390" s="5">
        <f t="shared" ca="1" si="179"/>
        <v>353</v>
      </c>
      <c r="AJ390" s="5">
        <f t="shared" ca="1" si="180"/>
        <v>366</v>
      </c>
      <c r="AK390" s="5">
        <f t="shared" ca="1" si="181"/>
        <v>354</v>
      </c>
    </row>
    <row r="391" spans="1:37" x14ac:dyDescent="0.3">
      <c r="A391" s="35">
        <f>IF(Замеры!B388=0, " ", Замеры!B388)</f>
        <v>385</v>
      </c>
      <c r="B391" s="45" t="str">
        <f>Замеры!G388</f>
        <v xml:space="preserve">Группа от QF </v>
      </c>
      <c r="C391" s="45" t="str">
        <f>IF(Замеры!O388=0, " ", Замеры!O388)</f>
        <v xml:space="preserve"> </v>
      </c>
      <c r="D391" s="69" t="str">
        <f t="shared" si="182"/>
        <v xml:space="preserve"> </v>
      </c>
      <c r="E391" s="69" t="str">
        <f t="shared" si="183"/>
        <v xml:space="preserve"> </v>
      </c>
      <c r="F391" s="29" t="str">
        <f t="shared" ref="F391:F454" si="184">IF(OR(P391=$S$5,P391=$P$5),AB391,"-")</f>
        <v>-</v>
      </c>
      <c r="G391" s="29" t="str">
        <f t="shared" ref="G391:G454" si="185">IF(OR(P391=$S$5,P391=$Q$5),AC391,"-")</f>
        <v>-</v>
      </c>
      <c r="H391" s="29" t="str">
        <f t="shared" ref="H391:H454" si="186">IF(OR(P391=$S$5,P391=$R$5),AD391,"-")</f>
        <v>-</v>
      </c>
      <c r="I391" s="29" t="str">
        <f t="shared" ref="I391:I454" si="187">IF(OR(P391=$P$4,P391=$R$5,P391=$S$5,P391=$P$5),AE391,"-")</f>
        <v>-</v>
      </c>
      <c r="J391" s="46" t="str">
        <f t="shared" ref="J391:J454" si="188">IF(OR(P391=$P$5,P391=$Q$5,P391=$S$5,P391=$Q$4),AF391,"-")</f>
        <v>-</v>
      </c>
      <c r="K391" s="29" t="str">
        <f t="shared" ref="K391:K454" si="189">IF(OR(P391=$R$5,P391=$Q$5,P391=$R$4,P391=$S$5),AG391,"-")</f>
        <v>-</v>
      </c>
      <c r="L391" s="29" t="str">
        <f t="shared" ref="L391:L454" si="190">IF(I391=$T$4,T390,IF(S391=$S$4,AH391,IF(S391=$U$4,"-")))</f>
        <v>-</v>
      </c>
      <c r="M391" s="29" t="str">
        <f t="shared" ref="M391:M454" si="191">IF(J391=$T$4,T390,IF(S391=$S$4,AI391,IF(S391=$U$4,"-")))</f>
        <v>-</v>
      </c>
      <c r="N391" s="29" t="str">
        <f t="shared" ref="N391:N454" si="192">IF(K391=$T$4,T390,IF(S391=$S$4,AJ391,IF(S391=$U$4,"-")))</f>
        <v>-</v>
      </c>
      <c r="O391" s="29" t="str">
        <f t="shared" ref="O391:O454" si="193">IF(S391=$S$4,AK391,"-")</f>
        <v>-</v>
      </c>
      <c r="P391" s="2">
        <f>Замеры!R388</f>
        <v>0</v>
      </c>
      <c r="S391" s="2">
        <f>Замеры!S388</f>
        <v>0</v>
      </c>
      <c r="T391" s="2" t="s">
        <v>72</v>
      </c>
      <c r="U391" s="2" t="b">
        <f t="shared" ref="U391:U454" si="194">OR(P391=$S$5,P391=$P$5,P391=$R$5,P391=$P$4)</f>
        <v>0</v>
      </c>
      <c r="V391" s="2" t="b">
        <f t="shared" ref="V391:V454" si="195">OR(P391=$S$5,P391=$P$5,P391=$Q$5,P391=$Q$4)</f>
        <v>0</v>
      </c>
      <c r="W391" s="2" t="b">
        <f t="shared" ref="W391:W454" si="196">OR(P391=$Q$5,P391=$S$5,P391=$R$5,P391=$R$4)</f>
        <v>0</v>
      </c>
      <c r="Y391" s="2">
        <f t="shared" ref="Y391:AA454" ca="1" si="197">RANDBETWEEN($T$2,$T$3)</f>
        <v>34</v>
      </c>
      <c r="Z391" s="2">
        <f t="shared" ca="1" si="197"/>
        <v>32</v>
      </c>
      <c r="AA391" s="2">
        <f t="shared" ca="1" si="197"/>
        <v>49</v>
      </c>
      <c r="AB391" s="5">
        <f t="shared" ref="AB391:AB454" ca="1" si="198">RANDBETWEEN(AA391*10+5,AA391*10+150)</f>
        <v>610</v>
      </c>
      <c r="AC391" s="5">
        <f t="shared" ref="AC391:AC454" ca="1" si="199">RANDBETWEEN(AA391*10+5,AA391*10+150)</f>
        <v>619</v>
      </c>
      <c r="AD391" s="5">
        <f t="shared" ref="AD391:AD454" ca="1" si="200">RANDBETWEEN(AA391*10+5,AA391*10+150)</f>
        <v>599</v>
      </c>
      <c r="AE391" s="5">
        <f t="shared" ref="AE391:AE454" ca="1" si="201">RANDBETWEEN(AA391*10+5,AA391*10+150)</f>
        <v>577</v>
      </c>
      <c r="AF391" s="5">
        <f t="shared" ref="AF391:AF454" ca="1" si="202">RANDBETWEEN(AA391*10+5,AA391*10+150)</f>
        <v>549</v>
      </c>
      <c r="AG391" s="5">
        <f t="shared" ref="AG391:AG454" ca="1" si="203">RANDBETWEEN(AA391*10+5,AA391*10+150)</f>
        <v>514</v>
      </c>
      <c r="AH391" s="5">
        <f t="shared" ref="AH391:AH454" ca="1" si="204">RANDBETWEEN(AA391*10+5,AA391*10+150)</f>
        <v>585</v>
      </c>
      <c r="AI391" s="5">
        <f t="shared" ref="AI391:AI454" ca="1" si="205">RANDBETWEEN(AA391*10+5,AA391*10+150)</f>
        <v>636</v>
      </c>
      <c r="AJ391" s="5">
        <f t="shared" ref="AJ391:AJ454" ca="1" si="206">RANDBETWEEN(AA391*10+5,AA391*10+150)</f>
        <v>556</v>
      </c>
      <c r="AK391" s="5">
        <f t="shared" ref="AK391:AK454" ca="1" si="207">RANDBETWEEN(AA391*10+5,AA391*10+150)</f>
        <v>601</v>
      </c>
    </row>
    <row r="392" spans="1:37" x14ac:dyDescent="0.3">
      <c r="A392" s="35">
        <f>IF(Замеры!B389=0, " ", Замеры!B389)</f>
        <v>386</v>
      </c>
      <c r="B392" s="45" t="str">
        <f>Замеры!G389</f>
        <v xml:space="preserve">Группа от QF </v>
      </c>
      <c r="C392" s="45" t="str">
        <f>IF(Замеры!O389=0, " ", Замеры!O389)</f>
        <v xml:space="preserve"> </v>
      </c>
      <c r="D392" s="69" t="str">
        <f t="shared" si="182"/>
        <v xml:space="preserve"> </v>
      </c>
      <c r="E392" s="69" t="str">
        <f t="shared" si="183"/>
        <v xml:space="preserve"> </v>
      </c>
      <c r="F392" s="29" t="str">
        <f t="shared" si="184"/>
        <v>-</v>
      </c>
      <c r="G392" s="29" t="str">
        <f t="shared" si="185"/>
        <v>-</v>
      </c>
      <c r="H392" s="29" t="str">
        <f t="shared" si="186"/>
        <v>-</v>
      </c>
      <c r="I392" s="29" t="str">
        <f t="shared" si="187"/>
        <v>-</v>
      </c>
      <c r="J392" s="46" t="str">
        <f t="shared" si="188"/>
        <v>-</v>
      </c>
      <c r="K392" s="29" t="str">
        <f t="shared" si="189"/>
        <v>-</v>
      </c>
      <c r="L392" s="29" t="str">
        <f t="shared" si="190"/>
        <v>-</v>
      </c>
      <c r="M392" s="29" t="str">
        <f t="shared" si="191"/>
        <v>-</v>
      </c>
      <c r="N392" s="29" t="str">
        <f t="shared" si="192"/>
        <v>-</v>
      </c>
      <c r="O392" s="29" t="str">
        <f t="shared" si="193"/>
        <v>-</v>
      </c>
      <c r="P392" s="2">
        <f>Замеры!R389</f>
        <v>0</v>
      </c>
      <c r="S392" s="2">
        <f>Замеры!S389</f>
        <v>0</v>
      </c>
      <c r="T392" s="2" t="s">
        <v>72</v>
      </c>
      <c r="U392" s="2" t="b">
        <f t="shared" si="194"/>
        <v>0</v>
      </c>
      <c r="V392" s="2" t="b">
        <f t="shared" si="195"/>
        <v>0</v>
      </c>
      <c r="W392" s="2" t="b">
        <f t="shared" si="196"/>
        <v>0</v>
      </c>
      <c r="Y392" s="2">
        <f t="shared" ca="1" si="197"/>
        <v>41</v>
      </c>
      <c r="Z392" s="2">
        <f t="shared" ca="1" si="197"/>
        <v>29</v>
      </c>
      <c r="AA392" s="2">
        <f t="shared" ca="1" si="197"/>
        <v>34</v>
      </c>
      <c r="AB392" s="5">
        <f t="shared" ca="1" si="198"/>
        <v>404</v>
      </c>
      <c r="AC392" s="5">
        <f t="shared" ca="1" si="199"/>
        <v>406</v>
      </c>
      <c r="AD392" s="5">
        <f t="shared" ca="1" si="200"/>
        <v>376</v>
      </c>
      <c r="AE392" s="5">
        <f t="shared" ca="1" si="201"/>
        <v>420</v>
      </c>
      <c r="AF392" s="5">
        <f t="shared" ca="1" si="202"/>
        <v>427</v>
      </c>
      <c r="AG392" s="5">
        <f t="shared" ca="1" si="203"/>
        <v>485</v>
      </c>
      <c r="AH392" s="5">
        <f t="shared" ca="1" si="204"/>
        <v>350</v>
      </c>
      <c r="AI392" s="5">
        <f t="shared" ca="1" si="205"/>
        <v>420</v>
      </c>
      <c r="AJ392" s="5">
        <f t="shared" ca="1" si="206"/>
        <v>355</v>
      </c>
      <c r="AK392" s="5">
        <f t="shared" ca="1" si="207"/>
        <v>367</v>
      </c>
    </row>
    <row r="393" spans="1:37" x14ac:dyDescent="0.3">
      <c r="A393" s="35">
        <f>IF(Замеры!B390=0, " ", Замеры!B390)</f>
        <v>387</v>
      </c>
      <c r="B393" s="45" t="str">
        <f>Замеры!G390</f>
        <v xml:space="preserve">Группа от QF </v>
      </c>
      <c r="C393" s="45" t="str">
        <f>IF(Замеры!O390=0, " ", Замеры!O390)</f>
        <v xml:space="preserve"> </v>
      </c>
      <c r="D393" s="69" t="str">
        <f t="shared" si="182"/>
        <v xml:space="preserve"> </v>
      </c>
      <c r="E393" s="69" t="str">
        <f t="shared" si="183"/>
        <v xml:space="preserve"> </v>
      </c>
      <c r="F393" s="29" t="str">
        <f t="shared" si="184"/>
        <v>-</v>
      </c>
      <c r="G393" s="29" t="str">
        <f t="shared" si="185"/>
        <v>-</v>
      </c>
      <c r="H393" s="29" t="str">
        <f t="shared" si="186"/>
        <v>-</v>
      </c>
      <c r="I393" s="29" t="str">
        <f t="shared" si="187"/>
        <v>-</v>
      </c>
      <c r="J393" s="46" t="str">
        <f t="shared" si="188"/>
        <v>-</v>
      </c>
      <c r="K393" s="29" t="str">
        <f t="shared" si="189"/>
        <v>-</v>
      </c>
      <c r="L393" s="29" t="str">
        <f t="shared" si="190"/>
        <v>-</v>
      </c>
      <c r="M393" s="29" t="str">
        <f t="shared" si="191"/>
        <v>-</v>
      </c>
      <c r="N393" s="29" t="str">
        <f t="shared" si="192"/>
        <v>-</v>
      </c>
      <c r="O393" s="29" t="str">
        <f t="shared" si="193"/>
        <v>-</v>
      </c>
      <c r="P393" s="2">
        <f>Замеры!R390</f>
        <v>0</v>
      </c>
      <c r="S393" s="2">
        <f>Замеры!S390</f>
        <v>0</v>
      </c>
      <c r="T393" s="2" t="s">
        <v>72</v>
      </c>
      <c r="U393" s="2" t="b">
        <f t="shared" si="194"/>
        <v>0</v>
      </c>
      <c r="V393" s="2" t="b">
        <f t="shared" si="195"/>
        <v>0</v>
      </c>
      <c r="W393" s="2" t="b">
        <f t="shared" si="196"/>
        <v>0</v>
      </c>
      <c r="Y393" s="2">
        <f t="shared" ca="1" si="197"/>
        <v>31</v>
      </c>
      <c r="Z393" s="2">
        <f t="shared" ca="1" si="197"/>
        <v>43</v>
      </c>
      <c r="AA393" s="2">
        <f t="shared" ca="1" si="197"/>
        <v>24</v>
      </c>
      <c r="AB393" s="5">
        <f t="shared" ca="1" si="198"/>
        <v>383</v>
      </c>
      <c r="AC393" s="5">
        <f t="shared" ca="1" si="199"/>
        <v>297</v>
      </c>
      <c r="AD393" s="5">
        <f t="shared" ca="1" si="200"/>
        <v>300</v>
      </c>
      <c r="AE393" s="5">
        <f t="shared" ca="1" si="201"/>
        <v>367</v>
      </c>
      <c r="AF393" s="5">
        <f t="shared" ca="1" si="202"/>
        <v>341</v>
      </c>
      <c r="AG393" s="5">
        <f t="shared" ca="1" si="203"/>
        <v>284</v>
      </c>
      <c r="AH393" s="5">
        <f t="shared" ca="1" si="204"/>
        <v>292</v>
      </c>
      <c r="AI393" s="5">
        <f t="shared" ca="1" si="205"/>
        <v>310</v>
      </c>
      <c r="AJ393" s="5">
        <f t="shared" ca="1" si="206"/>
        <v>293</v>
      </c>
      <c r="AK393" s="5">
        <f t="shared" ca="1" si="207"/>
        <v>306</v>
      </c>
    </row>
    <row r="394" spans="1:37" x14ac:dyDescent="0.3">
      <c r="A394" s="35">
        <f>IF(Замеры!B391=0, " ", Замеры!B391)</f>
        <v>388</v>
      </c>
      <c r="B394" s="45" t="str">
        <f>Замеры!G391</f>
        <v xml:space="preserve">Группа от QF </v>
      </c>
      <c r="C394" s="45" t="str">
        <f>IF(Замеры!O391=0, " ", Замеры!O391)</f>
        <v xml:space="preserve"> </v>
      </c>
      <c r="D394" s="69" t="str">
        <f t="shared" si="182"/>
        <v xml:space="preserve"> </v>
      </c>
      <c r="E394" s="69" t="str">
        <f t="shared" si="183"/>
        <v xml:space="preserve"> </v>
      </c>
      <c r="F394" s="29" t="str">
        <f t="shared" si="184"/>
        <v>-</v>
      </c>
      <c r="G394" s="29" t="str">
        <f t="shared" si="185"/>
        <v>-</v>
      </c>
      <c r="H394" s="29" t="str">
        <f t="shared" si="186"/>
        <v>-</v>
      </c>
      <c r="I394" s="29" t="str">
        <f t="shared" si="187"/>
        <v>-</v>
      </c>
      <c r="J394" s="46" t="str">
        <f t="shared" si="188"/>
        <v>-</v>
      </c>
      <c r="K394" s="29" t="str">
        <f t="shared" si="189"/>
        <v>-</v>
      </c>
      <c r="L394" s="29" t="str">
        <f t="shared" si="190"/>
        <v>-</v>
      </c>
      <c r="M394" s="29" t="str">
        <f t="shared" si="191"/>
        <v>-</v>
      </c>
      <c r="N394" s="29" t="str">
        <f t="shared" si="192"/>
        <v>-</v>
      </c>
      <c r="O394" s="29" t="str">
        <f t="shared" si="193"/>
        <v>-</v>
      </c>
      <c r="P394" s="2">
        <f>Замеры!R391</f>
        <v>0</v>
      </c>
      <c r="S394" s="2">
        <f>Замеры!S391</f>
        <v>0</v>
      </c>
      <c r="T394" s="2" t="s">
        <v>72</v>
      </c>
      <c r="U394" s="2" t="b">
        <f t="shared" si="194"/>
        <v>0</v>
      </c>
      <c r="V394" s="2" t="b">
        <f t="shared" si="195"/>
        <v>0</v>
      </c>
      <c r="W394" s="2" t="b">
        <f t="shared" si="196"/>
        <v>0</v>
      </c>
      <c r="Y394" s="2">
        <f t="shared" ca="1" si="197"/>
        <v>29</v>
      </c>
      <c r="Z394" s="2">
        <f t="shared" ca="1" si="197"/>
        <v>24</v>
      </c>
      <c r="AA394" s="2">
        <f t="shared" ca="1" si="197"/>
        <v>31</v>
      </c>
      <c r="AB394" s="5">
        <f t="shared" ca="1" si="198"/>
        <v>399</v>
      </c>
      <c r="AC394" s="5">
        <f t="shared" ca="1" si="199"/>
        <v>327</v>
      </c>
      <c r="AD394" s="5">
        <f t="shared" ca="1" si="200"/>
        <v>435</v>
      </c>
      <c r="AE394" s="5">
        <f t="shared" ca="1" si="201"/>
        <v>365</v>
      </c>
      <c r="AF394" s="5">
        <f t="shared" ca="1" si="202"/>
        <v>334</v>
      </c>
      <c r="AG394" s="5">
        <f t="shared" ca="1" si="203"/>
        <v>378</v>
      </c>
      <c r="AH394" s="5">
        <f t="shared" ca="1" si="204"/>
        <v>447</v>
      </c>
      <c r="AI394" s="5">
        <f t="shared" ca="1" si="205"/>
        <v>452</v>
      </c>
      <c r="AJ394" s="5">
        <f t="shared" ca="1" si="206"/>
        <v>441</v>
      </c>
      <c r="AK394" s="5">
        <f t="shared" ca="1" si="207"/>
        <v>348</v>
      </c>
    </row>
    <row r="395" spans="1:37" x14ac:dyDescent="0.3">
      <c r="A395" s="35">
        <f>IF(Замеры!B392=0, " ", Замеры!B392)</f>
        <v>389</v>
      </c>
      <c r="B395" s="45" t="str">
        <f>Замеры!G392</f>
        <v xml:space="preserve">Группа от QF </v>
      </c>
      <c r="C395" s="45" t="str">
        <f>IF(Замеры!O392=0, " ", Замеры!O392)</f>
        <v xml:space="preserve"> </v>
      </c>
      <c r="D395" s="69" t="str">
        <f t="shared" ref="D395:D458" si="208">IF(P395=0, " ", 1000)</f>
        <v xml:space="preserve"> </v>
      </c>
      <c r="E395" s="69" t="str">
        <f t="shared" ref="E395:E458" si="209">IF(P395=0, " ", 0.5)</f>
        <v xml:space="preserve"> </v>
      </c>
      <c r="F395" s="29" t="str">
        <f t="shared" si="184"/>
        <v>-</v>
      </c>
      <c r="G395" s="29" t="str">
        <f t="shared" si="185"/>
        <v>-</v>
      </c>
      <c r="H395" s="29" t="str">
        <f t="shared" si="186"/>
        <v>-</v>
      </c>
      <c r="I395" s="29" t="str">
        <f t="shared" si="187"/>
        <v>-</v>
      </c>
      <c r="J395" s="46" t="str">
        <f t="shared" si="188"/>
        <v>-</v>
      </c>
      <c r="K395" s="29" t="str">
        <f t="shared" si="189"/>
        <v>-</v>
      </c>
      <c r="L395" s="29" t="str">
        <f t="shared" si="190"/>
        <v>-</v>
      </c>
      <c r="M395" s="29" t="str">
        <f t="shared" si="191"/>
        <v>-</v>
      </c>
      <c r="N395" s="29" t="str">
        <f t="shared" si="192"/>
        <v>-</v>
      </c>
      <c r="O395" s="29" t="str">
        <f t="shared" si="193"/>
        <v>-</v>
      </c>
      <c r="P395" s="2">
        <f>Замеры!R392</f>
        <v>0</v>
      </c>
      <c r="S395" s="2">
        <f>Замеры!S392</f>
        <v>0</v>
      </c>
      <c r="T395" s="2" t="s">
        <v>72</v>
      </c>
      <c r="U395" s="2" t="b">
        <f t="shared" si="194"/>
        <v>0</v>
      </c>
      <c r="V395" s="2" t="b">
        <f t="shared" si="195"/>
        <v>0</v>
      </c>
      <c r="W395" s="2" t="b">
        <f t="shared" si="196"/>
        <v>0</v>
      </c>
      <c r="Y395" s="2">
        <f t="shared" ca="1" si="197"/>
        <v>38</v>
      </c>
      <c r="Z395" s="2">
        <f t="shared" ca="1" si="197"/>
        <v>24</v>
      </c>
      <c r="AA395" s="2">
        <f t="shared" ca="1" si="197"/>
        <v>21</v>
      </c>
      <c r="AB395" s="5">
        <f t="shared" ca="1" si="198"/>
        <v>300</v>
      </c>
      <c r="AC395" s="5">
        <f t="shared" ca="1" si="199"/>
        <v>357</v>
      </c>
      <c r="AD395" s="5">
        <f t="shared" ca="1" si="200"/>
        <v>236</v>
      </c>
      <c r="AE395" s="5">
        <f t="shared" ca="1" si="201"/>
        <v>338</v>
      </c>
      <c r="AF395" s="5">
        <f t="shared" ca="1" si="202"/>
        <v>291</v>
      </c>
      <c r="AG395" s="5">
        <f t="shared" ca="1" si="203"/>
        <v>224</v>
      </c>
      <c r="AH395" s="5">
        <f t="shared" ca="1" si="204"/>
        <v>306</v>
      </c>
      <c r="AI395" s="5">
        <f t="shared" ca="1" si="205"/>
        <v>334</v>
      </c>
      <c r="AJ395" s="5">
        <f t="shared" ca="1" si="206"/>
        <v>216</v>
      </c>
      <c r="AK395" s="5">
        <f t="shared" ca="1" si="207"/>
        <v>223</v>
      </c>
    </row>
    <row r="396" spans="1:37" x14ac:dyDescent="0.3">
      <c r="A396" s="35">
        <f>IF(Замеры!B393=0, " ", Замеры!B393)</f>
        <v>390</v>
      </c>
      <c r="B396" s="45" t="str">
        <f>Замеры!G393</f>
        <v xml:space="preserve">Группа от QF </v>
      </c>
      <c r="C396" s="45" t="str">
        <f>IF(Замеры!O393=0, " ", Замеры!O393)</f>
        <v xml:space="preserve"> </v>
      </c>
      <c r="D396" s="69" t="str">
        <f t="shared" si="208"/>
        <v xml:space="preserve"> </v>
      </c>
      <c r="E396" s="69" t="str">
        <f t="shared" si="209"/>
        <v xml:space="preserve"> </v>
      </c>
      <c r="F396" s="29" t="str">
        <f t="shared" si="184"/>
        <v>-</v>
      </c>
      <c r="G396" s="29" t="str">
        <f t="shared" si="185"/>
        <v>-</v>
      </c>
      <c r="H396" s="29" t="str">
        <f t="shared" si="186"/>
        <v>-</v>
      </c>
      <c r="I396" s="29" t="str">
        <f t="shared" si="187"/>
        <v>-</v>
      </c>
      <c r="J396" s="46" t="str">
        <f t="shared" si="188"/>
        <v>-</v>
      </c>
      <c r="K396" s="29" t="str">
        <f t="shared" si="189"/>
        <v>-</v>
      </c>
      <c r="L396" s="29" t="str">
        <f t="shared" si="190"/>
        <v>-</v>
      </c>
      <c r="M396" s="29" t="str">
        <f t="shared" si="191"/>
        <v>-</v>
      </c>
      <c r="N396" s="29" t="str">
        <f t="shared" si="192"/>
        <v>-</v>
      </c>
      <c r="O396" s="29" t="str">
        <f t="shared" si="193"/>
        <v>-</v>
      </c>
      <c r="P396" s="2">
        <f>Замеры!R393</f>
        <v>0</v>
      </c>
      <c r="S396" s="2">
        <f>Замеры!S393</f>
        <v>0</v>
      </c>
      <c r="T396" s="2" t="s">
        <v>72</v>
      </c>
      <c r="U396" s="2" t="b">
        <f t="shared" si="194"/>
        <v>0</v>
      </c>
      <c r="V396" s="2" t="b">
        <f t="shared" si="195"/>
        <v>0</v>
      </c>
      <c r="W396" s="2" t="b">
        <f t="shared" si="196"/>
        <v>0</v>
      </c>
      <c r="Y396" s="2">
        <f t="shared" ca="1" si="197"/>
        <v>33</v>
      </c>
      <c r="Z396" s="2">
        <f t="shared" ca="1" si="197"/>
        <v>31</v>
      </c>
      <c r="AA396" s="2">
        <f t="shared" ca="1" si="197"/>
        <v>44</v>
      </c>
      <c r="AB396" s="5">
        <f t="shared" ca="1" si="198"/>
        <v>564</v>
      </c>
      <c r="AC396" s="5">
        <f t="shared" ca="1" si="199"/>
        <v>574</v>
      </c>
      <c r="AD396" s="5">
        <f t="shared" ca="1" si="200"/>
        <v>451</v>
      </c>
      <c r="AE396" s="5">
        <f t="shared" ca="1" si="201"/>
        <v>525</v>
      </c>
      <c r="AF396" s="5">
        <f t="shared" ca="1" si="202"/>
        <v>506</v>
      </c>
      <c r="AG396" s="5">
        <f t="shared" ca="1" si="203"/>
        <v>551</v>
      </c>
      <c r="AH396" s="5">
        <f t="shared" ca="1" si="204"/>
        <v>451</v>
      </c>
      <c r="AI396" s="5">
        <f t="shared" ca="1" si="205"/>
        <v>530</v>
      </c>
      <c r="AJ396" s="5">
        <f t="shared" ca="1" si="206"/>
        <v>541</v>
      </c>
      <c r="AK396" s="5">
        <f t="shared" ca="1" si="207"/>
        <v>549</v>
      </c>
    </row>
    <row r="397" spans="1:37" x14ac:dyDescent="0.3">
      <c r="A397" s="35">
        <f>IF(Замеры!B394=0, " ", Замеры!B394)</f>
        <v>391</v>
      </c>
      <c r="B397" s="45" t="str">
        <f>Замеры!G394</f>
        <v xml:space="preserve">Группа от QF </v>
      </c>
      <c r="C397" s="45" t="str">
        <f>IF(Замеры!O394=0, " ", Замеры!O394)</f>
        <v xml:space="preserve"> </v>
      </c>
      <c r="D397" s="69" t="str">
        <f t="shared" si="208"/>
        <v xml:space="preserve"> </v>
      </c>
      <c r="E397" s="69" t="str">
        <f t="shared" si="209"/>
        <v xml:space="preserve"> </v>
      </c>
      <c r="F397" s="29" t="str">
        <f t="shared" si="184"/>
        <v>-</v>
      </c>
      <c r="G397" s="29" t="str">
        <f t="shared" si="185"/>
        <v>-</v>
      </c>
      <c r="H397" s="29" t="str">
        <f t="shared" si="186"/>
        <v>-</v>
      </c>
      <c r="I397" s="29" t="str">
        <f t="shared" si="187"/>
        <v>-</v>
      </c>
      <c r="J397" s="46" t="str">
        <f t="shared" si="188"/>
        <v>-</v>
      </c>
      <c r="K397" s="29" t="str">
        <f t="shared" si="189"/>
        <v>-</v>
      </c>
      <c r="L397" s="29" t="str">
        <f t="shared" si="190"/>
        <v>-</v>
      </c>
      <c r="M397" s="29" t="str">
        <f t="shared" si="191"/>
        <v>-</v>
      </c>
      <c r="N397" s="29" t="str">
        <f t="shared" si="192"/>
        <v>-</v>
      </c>
      <c r="O397" s="29" t="str">
        <f t="shared" si="193"/>
        <v>-</v>
      </c>
      <c r="P397" s="2">
        <f>Замеры!R394</f>
        <v>0</v>
      </c>
      <c r="S397" s="2">
        <f>Замеры!S394</f>
        <v>0</v>
      </c>
      <c r="T397" s="2" t="s">
        <v>72</v>
      </c>
      <c r="U397" s="2" t="b">
        <f t="shared" si="194"/>
        <v>0</v>
      </c>
      <c r="V397" s="2" t="b">
        <f t="shared" si="195"/>
        <v>0</v>
      </c>
      <c r="W397" s="2" t="b">
        <f t="shared" si="196"/>
        <v>0</v>
      </c>
      <c r="Y397" s="2">
        <f t="shared" ca="1" si="197"/>
        <v>39</v>
      </c>
      <c r="Z397" s="2">
        <f t="shared" ca="1" si="197"/>
        <v>35</v>
      </c>
      <c r="AA397" s="2">
        <f t="shared" ca="1" si="197"/>
        <v>47</v>
      </c>
      <c r="AB397" s="5">
        <f t="shared" ca="1" si="198"/>
        <v>514</v>
      </c>
      <c r="AC397" s="5">
        <f t="shared" ca="1" si="199"/>
        <v>586</v>
      </c>
      <c r="AD397" s="5">
        <f t="shared" ca="1" si="200"/>
        <v>582</v>
      </c>
      <c r="AE397" s="5">
        <f t="shared" ca="1" si="201"/>
        <v>615</v>
      </c>
      <c r="AF397" s="5">
        <f t="shared" ca="1" si="202"/>
        <v>567</v>
      </c>
      <c r="AG397" s="5">
        <f t="shared" ca="1" si="203"/>
        <v>556</v>
      </c>
      <c r="AH397" s="5">
        <f t="shared" ca="1" si="204"/>
        <v>531</v>
      </c>
      <c r="AI397" s="5">
        <f t="shared" ca="1" si="205"/>
        <v>569</v>
      </c>
      <c r="AJ397" s="5">
        <f t="shared" ca="1" si="206"/>
        <v>482</v>
      </c>
      <c r="AK397" s="5">
        <f t="shared" ca="1" si="207"/>
        <v>529</v>
      </c>
    </row>
    <row r="398" spans="1:37" x14ac:dyDescent="0.3">
      <c r="A398" s="35">
        <f>IF(Замеры!B395=0, " ", Замеры!B395)</f>
        <v>392</v>
      </c>
      <c r="B398" s="45" t="str">
        <f>Замеры!G395</f>
        <v xml:space="preserve">Группа от QF </v>
      </c>
      <c r="C398" s="45" t="str">
        <f>IF(Замеры!O395=0, " ", Замеры!O395)</f>
        <v xml:space="preserve"> </v>
      </c>
      <c r="D398" s="69" t="str">
        <f t="shared" si="208"/>
        <v xml:space="preserve"> </v>
      </c>
      <c r="E398" s="69" t="str">
        <f t="shared" si="209"/>
        <v xml:space="preserve"> </v>
      </c>
      <c r="F398" s="29" t="str">
        <f t="shared" si="184"/>
        <v>-</v>
      </c>
      <c r="G398" s="29" t="str">
        <f t="shared" si="185"/>
        <v>-</v>
      </c>
      <c r="H398" s="29" t="str">
        <f t="shared" si="186"/>
        <v>-</v>
      </c>
      <c r="I398" s="29" t="str">
        <f t="shared" si="187"/>
        <v>-</v>
      </c>
      <c r="J398" s="46" t="str">
        <f t="shared" si="188"/>
        <v>-</v>
      </c>
      <c r="K398" s="29" t="str">
        <f t="shared" si="189"/>
        <v>-</v>
      </c>
      <c r="L398" s="29" t="str">
        <f t="shared" si="190"/>
        <v>-</v>
      </c>
      <c r="M398" s="29" t="str">
        <f t="shared" si="191"/>
        <v>-</v>
      </c>
      <c r="N398" s="29" t="str">
        <f t="shared" si="192"/>
        <v>-</v>
      </c>
      <c r="O398" s="29" t="str">
        <f t="shared" si="193"/>
        <v>-</v>
      </c>
      <c r="P398" s="2">
        <f>Замеры!R395</f>
        <v>0</v>
      </c>
      <c r="S398" s="2">
        <f>Замеры!S395</f>
        <v>0</v>
      </c>
      <c r="T398" s="2" t="s">
        <v>72</v>
      </c>
      <c r="U398" s="2" t="b">
        <f t="shared" si="194"/>
        <v>0</v>
      </c>
      <c r="V398" s="2" t="b">
        <f t="shared" si="195"/>
        <v>0</v>
      </c>
      <c r="W398" s="2" t="b">
        <f t="shared" si="196"/>
        <v>0</v>
      </c>
      <c r="Y398" s="2">
        <f t="shared" ca="1" si="197"/>
        <v>40</v>
      </c>
      <c r="Z398" s="2">
        <f t="shared" ca="1" si="197"/>
        <v>42</v>
      </c>
      <c r="AA398" s="2">
        <f t="shared" ca="1" si="197"/>
        <v>40</v>
      </c>
      <c r="AB398" s="5">
        <f t="shared" ca="1" si="198"/>
        <v>457</v>
      </c>
      <c r="AC398" s="5">
        <f t="shared" ca="1" si="199"/>
        <v>408</v>
      </c>
      <c r="AD398" s="5">
        <f t="shared" ca="1" si="200"/>
        <v>495</v>
      </c>
      <c r="AE398" s="5">
        <f t="shared" ca="1" si="201"/>
        <v>434</v>
      </c>
      <c r="AF398" s="5">
        <f t="shared" ca="1" si="202"/>
        <v>502</v>
      </c>
      <c r="AG398" s="5">
        <f t="shared" ca="1" si="203"/>
        <v>550</v>
      </c>
      <c r="AH398" s="5">
        <f t="shared" ca="1" si="204"/>
        <v>509</v>
      </c>
      <c r="AI398" s="5">
        <f t="shared" ca="1" si="205"/>
        <v>528</v>
      </c>
      <c r="AJ398" s="5">
        <f t="shared" ca="1" si="206"/>
        <v>473</v>
      </c>
      <c r="AK398" s="5">
        <f t="shared" ca="1" si="207"/>
        <v>431</v>
      </c>
    </row>
    <row r="399" spans="1:37" x14ac:dyDescent="0.3">
      <c r="A399" s="35">
        <f>IF(Замеры!B396=0, " ", Замеры!B396)</f>
        <v>393</v>
      </c>
      <c r="B399" s="45" t="str">
        <f>Замеры!G396</f>
        <v xml:space="preserve">Группа от QF </v>
      </c>
      <c r="C399" s="45" t="str">
        <f>IF(Замеры!O396=0, " ", Замеры!O396)</f>
        <v xml:space="preserve"> </v>
      </c>
      <c r="D399" s="69" t="str">
        <f t="shared" si="208"/>
        <v xml:space="preserve"> </v>
      </c>
      <c r="E399" s="69" t="str">
        <f t="shared" si="209"/>
        <v xml:space="preserve"> </v>
      </c>
      <c r="F399" s="29" t="str">
        <f t="shared" si="184"/>
        <v>-</v>
      </c>
      <c r="G399" s="29" t="str">
        <f t="shared" si="185"/>
        <v>-</v>
      </c>
      <c r="H399" s="29" t="str">
        <f t="shared" si="186"/>
        <v>-</v>
      </c>
      <c r="I399" s="29" t="str">
        <f t="shared" si="187"/>
        <v>-</v>
      </c>
      <c r="J399" s="46" t="str">
        <f t="shared" si="188"/>
        <v>-</v>
      </c>
      <c r="K399" s="29" t="str">
        <f t="shared" si="189"/>
        <v>-</v>
      </c>
      <c r="L399" s="29" t="str">
        <f t="shared" si="190"/>
        <v>-</v>
      </c>
      <c r="M399" s="29" t="str">
        <f t="shared" si="191"/>
        <v>-</v>
      </c>
      <c r="N399" s="29" t="str">
        <f t="shared" si="192"/>
        <v>-</v>
      </c>
      <c r="O399" s="29" t="str">
        <f t="shared" si="193"/>
        <v>-</v>
      </c>
      <c r="P399" s="2">
        <f>Замеры!R396</f>
        <v>0</v>
      </c>
      <c r="S399" s="2">
        <f>Замеры!S396</f>
        <v>0</v>
      </c>
      <c r="T399" s="2" t="s">
        <v>72</v>
      </c>
      <c r="U399" s="2" t="b">
        <f t="shared" si="194"/>
        <v>0</v>
      </c>
      <c r="V399" s="2" t="b">
        <f t="shared" si="195"/>
        <v>0</v>
      </c>
      <c r="W399" s="2" t="b">
        <f t="shared" si="196"/>
        <v>0</v>
      </c>
      <c r="Y399" s="2">
        <f t="shared" ca="1" si="197"/>
        <v>37</v>
      </c>
      <c r="Z399" s="2">
        <f t="shared" ca="1" si="197"/>
        <v>22</v>
      </c>
      <c r="AA399" s="2">
        <f t="shared" ca="1" si="197"/>
        <v>26</v>
      </c>
      <c r="AB399" s="5">
        <f t="shared" ca="1" si="198"/>
        <v>325</v>
      </c>
      <c r="AC399" s="5">
        <f t="shared" ca="1" si="199"/>
        <v>369</v>
      </c>
      <c r="AD399" s="5">
        <f t="shared" ca="1" si="200"/>
        <v>291</v>
      </c>
      <c r="AE399" s="5">
        <f t="shared" ca="1" si="201"/>
        <v>370</v>
      </c>
      <c r="AF399" s="5">
        <f t="shared" ca="1" si="202"/>
        <v>330</v>
      </c>
      <c r="AG399" s="5">
        <f t="shared" ca="1" si="203"/>
        <v>288</v>
      </c>
      <c r="AH399" s="5">
        <f t="shared" ca="1" si="204"/>
        <v>324</v>
      </c>
      <c r="AI399" s="5">
        <f t="shared" ca="1" si="205"/>
        <v>360</v>
      </c>
      <c r="AJ399" s="5">
        <f t="shared" ca="1" si="206"/>
        <v>305</v>
      </c>
      <c r="AK399" s="5">
        <f t="shared" ca="1" si="207"/>
        <v>291</v>
      </c>
    </row>
    <row r="400" spans="1:37" x14ac:dyDescent="0.3">
      <c r="A400" s="35">
        <f>IF(Замеры!B397=0, " ", Замеры!B397)</f>
        <v>394</v>
      </c>
      <c r="B400" s="45" t="str">
        <f>Замеры!G397</f>
        <v xml:space="preserve">Группа от QF </v>
      </c>
      <c r="C400" s="45" t="str">
        <f>IF(Замеры!O397=0, " ", Замеры!O397)</f>
        <v xml:space="preserve"> </v>
      </c>
      <c r="D400" s="69" t="str">
        <f t="shared" si="208"/>
        <v xml:space="preserve"> </v>
      </c>
      <c r="E400" s="69" t="str">
        <f t="shared" si="209"/>
        <v xml:space="preserve"> </v>
      </c>
      <c r="F400" s="29" t="str">
        <f t="shared" si="184"/>
        <v>-</v>
      </c>
      <c r="G400" s="29" t="str">
        <f t="shared" si="185"/>
        <v>-</v>
      </c>
      <c r="H400" s="29" t="str">
        <f t="shared" si="186"/>
        <v>-</v>
      </c>
      <c r="I400" s="29" t="str">
        <f t="shared" si="187"/>
        <v>-</v>
      </c>
      <c r="J400" s="46" t="str">
        <f t="shared" si="188"/>
        <v>-</v>
      </c>
      <c r="K400" s="29" t="str">
        <f t="shared" si="189"/>
        <v>-</v>
      </c>
      <c r="L400" s="29" t="str">
        <f t="shared" si="190"/>
        <v>-</v>
      </c>
      <c r="M400" s="29" t="str">
        <f t="shared" si="191"/>
        <v>-</v>
      </c>
      <c r="N400" s="29" t="str">
        <f t="shared" si="192"/>
        <v>-</v>
      </c>
      <c r="O400" s="29" t="str">
        <f t="shared" si="193"/>
        <v>-</v>
      </c>
      <c r="P400" s="2">
        <f>Замеры!R397</f>
        <v>0</v>
      </c>
      <c r="S400" s="2">
        <f>Замеры!S397</f>
        <v>0</v>
      </c>
      <c r="T400" s="2" t="s">
        <v>72</v>
      </c>
      <c r="U400" s="2" t="b">
        <f t="shared" si="194"/>
        <v>0</v>
      </c>
      <c r="V400" s="2" t="b">
        <f t="shared" si="195"/>
        <v>0</v>
      </c>
      <c r="W400" s="2" t="b">
        <f t="shared" si="196"/>
        <v>0</v>
      </c>
      <c r="Y400" s="2">
        <f t="shared" ca="1" si="197"/>
        <v>25</v>
      </c>
      <c r="Z400" s="2">
        <f t="shared" ca="1" si="197"/>
        <v>21</v>
      </c>
      <c r="AA400" s="2">
        <f t="shared" ca="1" si="197"/>
        <v>40</v>
      </c>
      <c r="AB400" s="5">
        <f t="shared" ca="1" si="198"/>
        <v>417</v>
      </c>
      <c r="AC400" s="5">
        <f t="shared" ca="1" si="199"/>
        <v>541</v>
      </c>
      <c r="AD400" s="5">
        <f t="shared" ca="1" si="200"/>
        <v>547</v>
      </c>
      <c r="AE400" s="5">
        <f t="shared" ca="1" si="201"/>
        <v>480</v>
      </c>
      <c r="AF400" s="5">
        <f t="shared" ca="1" si="202"/>
        <v>415</v>
      </c>
      <c r="AG400" s="5">
        <f t="shared" ca="1" si="203"/>
        <v>422</v>
      </c>
      <c r="AH400" s="5">
        <f t="shared" ca="1" si="204"/>
        <v>471</v>
      </c>
      <c r="AI400" s="5">
        <f t="shared" ca="1" si="205"/>
        <v>487</v>
      </c>
      <c r="AJ400" s="5">
        <f t="shared" ca="1" si="206"/>
        <v>474</v>
      </c>
      <c r="AK400" s="5">
        <f t="shared" ca="1" si="207"/>
        <v>462</v>
      </c>
    </row>
    <row r="401" spans="1:37" x14ac:dyDescent="0.3">
      <c r="A401" s="35">
        <f>IF(Замеры!B398=0, " ", Замеры!B398)</f>
        <v>395</v>
      </c>
      <c r="B401" s="45" t="str">
        <f>Замеры!G398</f>
        <v xml:space="preserve">Группа от QF </v>
      </c>
      <c r="C401" s="45" t="str">
        <f>IF(Замеры!O398=0, " ", Замеры!O398)</f>
        <v xml:space="preserve"> </v>
      </c>
      <c r="D401" s="69" t="str">
        <f t="shared" si="208"/>
        <v xml:space="preserve"> </v>
      </c>
      <c r="E401" s="69" t="str">
        <f t="shared" si="209"/>
        <v xml:space="preserve"> </v>
      </c>
      <c r="F401" s="29" t="str">
        <f t="shared" si="184"/>
        <v>-</v>
      </c>
      <c r="G401" s="29" t="str">
        <f t="shared" si="185"/>
        <v>-</v>
      </c>
      <c r="H401" s="29" t="str">
        <f t="shared" si="186"/>
        <v>-</v>
      </c>
      <c r="I401" s="29" t="str">
        <f t="shared" si="187"/>
        <v>-</v>
      </c>
      <c r="J401" s="46" t="str">
        <f t="shared" si="188"/>
        <v>-</v>
      </c>
      <c r="K401" s="29" t="str">
        <f t="shared" si="189"/>
        <v>-</v>
      </c>
      <c r="L401" s="29" t="str">
        <f t="shared" si="190"/>
        <v>-</v>
      </c>
      <c r="M401" s="29" t="str">
        <f t="shared" si="191"/>
        <v>-</v>
      </c>
      <c r="N401" s="29" t="str">
        <f t="shared" si="192"/>
        <v>-</v>
      </c>
      <c r="O401" s="29" t="str">
        <f t="shared" si="193"/>
        <v>-</v>
      </c>
      <c r="P401" s="2">
        <f>Замеры!R398</f>
        <v>0</v>
      </c>
      <c r="S401" s="2">
        <f>Замеры!S398</f>
        <v>0</v>
      </c>
      <c r="T401" s="2" t="s">
        <v>72</v>
      </c>
      <c r="U401" s="2" t="b">
        <f t="shared" si="194"/>
        <v>0</v>
      </c>
      <c r="V401" s="2" t="b">
        <f t="shared" si="195"/>
        <v>0</v>
      </c>
      <c r="W401" s="2" t="b">
        <f t="shared" si="196"/>
        <v>0</v>
      </c>
      <c r="Y401" s="2">
        <f t="shared" ca="1" si="197"/>
        <v>40</v>
      </c>
      <c r="Z401" s="2">
        <f t="shared" ca="1" si="197"/>
        <v>47</v>
      </c>
      <c r="AA401" s="2">
        <f t="shared" ca="1" si="197"/>
        <v>29</v>
      </c>
      <c r="AB401" s="5">
        <f t="shared" ca="1" si="198"/>
        <v>375</v>
      </c>
      <c r="AC401" s="5">
        <f t="shared" ca="1" si="199"/>
        <v>385</v>
      </c>
      <c r="AD401" s="5">
        <f t="shared" ca="1" si="200"/>
        <v>324</v>
      </c>
      <c r="AE401" s="5">
        <f t="shared" ca="1" si="201"/>
        <v>439</v>
      </c>
      <c r="AF401" s="5">
        <f t="shared" ca="1" si="202"/>
        <v>402</v>
      </c>
      <c r="AG401" s="5">
        <f t="shared" ca="1" si="203"/>
        <v>435</v>
      </c>
      <c r="AH401" s="5">
        <f t="shared" ca="1" si="204"/>
        <v>295</v>
      </c>
      <c r="AI401" s="5">
        <f t="shared" ca="1" si="205"/>
        <v>339</v>
      </c>
      <c r="AJ401" s="5">
        <f t="shared" ca="1" si="206"/>
        <v>407</v>
      </c>
      <c r="AK401" s="5">
        <f t="shared" ca="1" si="207"/>
        <v>415</v>
      </c>
    </row>
    <row r="402" spans="1:37" x14ac:dyDescent="0.3">
      <c r="A402" s="35">
        <f>IF(Замеры!B399=0, " ", Замеры!B399)</f>
        <v>396</v>
      </c>
      <c r="B402" s="45" t="str">
        <f>Замеры!G399</f>
        <v xml:space="preserve">Группа от QF </v>
      </c>
      <c r="C402" s="45" t="str">
        <f>IF(Замеры!O399=0, " ", Замеры!O399)</f>
        <v xml:space="preserve"> </v>
      </c>
      <c r="D402" s="69" t="str">
        <f t="shared" si="208"/>
        <v xml:space="preserve"> </v>
      </c>
      <c r="E402" s="69" t="str">
        <f t="shared" si="209"/>
        <v xml:space="preserve"> </v>
      </c>
      <c r="F402" s="29" t="str">
        <f t="shared" si="184"/>
        <v>-</v>
      </c>
      <c r="G402" s="29" t="str">
        <f t="shared" si="185"/>
        <v>-</v>
      </c>
      <c r="H402" s="29" t="str">
        <f t="shared" si="186"/>
        <v>-</v>
      </c>
      <c r="I402" s="29" t="str">
        <f t="shared" si="187"/>
        <v>-</v>
      </c>
      <c r="J402" s="46" t="str">
        <f t="shared" si="188"/>
        <v>-</v>
      </c>
      <c r="K402" s="29" t="str">
        <f t="shared" si="189"/>
        <v>-</v>
      </c>
      <c r="L402" s="29" t="str">
        <f t="shared" si="190"/>
        <v>-</v>
      </c>
      <c r="M402" s="29" t="str">
        <f t="shared" si="191"/>
        <v>-</v>
      </c>
      <c r="N402" s="29" t="str">
        <f t="shared" si="192"/>
        <v>-</v>
      </c>
      <c r="O402" s="29" t="str">
        <f t="shared" si="193"/>
        <v>-</v>
      </c>
      <c r="P402" s="2">
        <f>Замеры!R399</f>
        <v>0</v>
      </c>
      <c r="S402" s="2">
        <f>Замеры!S399</f>
        <v>0</v>
      </c>
      <c r="T402" s="2" t="s">
        <v>72</v>
      </c>
      <c r="U402" s="2" t="b">
        <f t="shared" si="194"/>
        <v>0</v>
      </c>
      <c r="V402" s="2" t="b">
        <f t="shared" si="195"/>
        <v>0</v>
      </c>
      <c r="W402" s="2" t="b">
        <f t="shared" si="196"/>
        <v>0</v>
      </c>
      <c r="Y402" s="2">
        <f t="shared" ca="1" si="197"/>
        <v>44</v>
      </c>
      <c r="Z402" s="2">
        <f t="shared" ca="1" si="197"/>
        <v>35</v>
      </c>
      <c r="AA402" s="2">
        <f t="shared" ca="1" si="197"/>
        <v>30</v>
      </c>
      <c r="AB402" s="5">
        <f t="shared" ca="1" si="198"/>
        <v>375</v>
      </c>
      <c r="AC402" s="5">
        <f t="shared" ca="1" si="199"/>
        <v>437</v>
      </c>
      <c r="AD402" s="5">
        <f t="shared" ca="1" si="200"/>
        <v>444</v>
      </c>
      <c r="AE402" s="5">
        <f t="shared" ca="1" si="201"/>
        <v>371</v>
      </c>
      <c r="AF402" s="5">
        <f t="shared" ca="1" si="202"/>
        <v>422</v>
      </c>
      <c r="AG402" s="5">
        <f t="shared" ca="1" si="203"/>
        <v>355</v>
      </c>
      <c r="AH402" s="5">
        <f t="shared" ca="1" si="204"/>
        <v>330</v>
      </c>
      <c r="AI402" s="5">
        <f t="shared" ca="1" si="205"/>
        <v>450</v>
      </c>
      <c r="AJ402" s="5">
        <f t="shared" ca="1" si="206"/>
        <v>419</v>
      </c>
      <c r="AK402" s="5">
        <f t="shared" ca="1" si="207"/>
        <v>305</v>
      </c>
    </row>
    <row r="403" spans="1:37" x14ac:dyDescent="0.3">
      <c r="A403" s="35">
        <f>IF(Замеры!B400=0, " ", Замеры!B400)</f>
        <v>397</v>
      </c>
      <c r="B403" s="45" t="str">
        <f>Замеры!G400</f>
        <v xml:space="preserve">Группа от QF </v>
      </c>
      <c r="C403" s="45" t="str">
        <f>IF(Замеры!O400=0, " ", Замеры!O400)</f>
        <v xml:space="preserve"> </v>
      </c>
      <c r="D403" s="69" t="str">
        <f t="shared" si="208"/>
        <v xml:space="preserve"> </v>
      </c>
      <c r="E403" s="69" t="str">
        <f t="shared" si="209"/>
        <v xml:space="preserve"> </v>
      </c>
      <c r="F403" s="29" t="str">
        <f t="shared" si="184"/>
        <v>-</v>
      </c>
      <c r="G403" s="29" t="str">
        <f t="shared" si="185"/>
        <v>-</v>
      </c>
      <c r="H403" s="29" t="str">
        <f t="shared" si="186"/>
        <v>-</v>
      </c>
      <c r="I403" s="29" t="str">
        <f t="shared" si="187"/>
        <v>-</v>
      </c>
      <c r="J403" s="46" t="str">
        <f t="shared" si="188"/>
        <v>-</v>
      </c>
      <c r="K403" s="29" t="str">
        <f t="shared" si="189"/>
        <v>-</v>
      </c>
      <c r="L403" s="29" t="str">
        <f t="shared" si="190"/>
        <v>-</v>
      </c>
      <c r="M403" s="29" t="str">
        <f t="shared" si="191"/>
        <v>-</v>
      </c>
      <c r="N403" s="29" t="str">
        <f t="shared" si="192"/>
        <v>-</v>
      </c>
      <c r="O403" s="29" t="str">
        <f t="shared" si="193"/>
        <v>-</v>
      </c>
      <c r="P403" s="2">
        <f>Замеры!R400</f>
        <v>0</v>
      </c>
      <c r="S403" s="2">
        <f>Замеры!S400</f>
        <v>0</v>
      </c>
      <c r="T403" s="2" t="s">
        <v>72</v>
      </c>
      <c r="U403" s="2" t="b">
        <f t="shared" si="194"/>
        <v>0</v>
      </c>
      <c r="V403" s="2" t="b">
        <f t="shared" si="195"/>
        <v>0</v>
      </c>
      <c r="W403" s="2" t="b">
        <f t="shared" si="196"/>
        <v>0</v>
      </c>
      <c r="Y403" s="2">
        <f t="shared" ca="1" si="197"/>
        <v>44</v>
      </c>
      <c r="Z403" s="2">
        <f t="shared" ca="1" si="197"/>
        <v>45</v>
      </c>
      <c r="AA403" s="2">
        <f t="shared" ca="1" si="197"/>
        <v>42</v>
      </c>
      <c r="AB403" s="5">
        <f t="shared" ca="1" si="198"/>
        <v>546</v>
      </c>
      <c r="AC403" s="5">
        <f t="shared" ca="1" si="199"/>
        <v>444</v>
      </c>
      <c r="AD403" s="5">
        <f t="shared" ca="1" si="200"/>
        <v>548</v>
      </c>
      <c r="AE403" s="5">
        <f t="shared" ca="1" si="201"/>
        <v>543</v>
      </c>
      <c r="AF403" s="5">
        <f t="shared" ca="1" si="202"/>
        <v>462</v>
      </c>
      <c r="AG403" s="5">
        <f t="shared" ca="1" si="203"/>
        <v>450</v>
      </c>
      <c r="AH403" s="5">
        <f t="shared" ca="1" si="204"/>
        <v>520</v>
      </c>
      <c r="AI403" s="5">
        <f t="shared" ca="1" si="205"/>
        <v>520</v>
      </c>
      <c r="AJ403" s="5">
        <f t="shared" ca="1" si="206"/>
        <v>433</v>
      </c>
      <c r="AK403" s="5">
        <f t="shared" ca="1" si="207"/>
        <v>466</v>
      </c>
    </row>
    <row r="404" spans="1:37" x14ac:dyDescent="0.3">
      <c r="A404" s="35">
        <f>IF(Замеры!B401=0, " ", Замеры!B401)</f>
        <v>398</v>
      </c>
      <c r="B404" s="45" t="str">
        <f>Замеры!G401</f>
        <v xml:space="preserve">Группа от QF </v>
      </c>
      <c r="C404" s="45" t="str">
        <f>IF(Замеры!O401=0, " ", Замеры!O401)</f>
        <v xml:space="preserve"> </v>
      </c>
      <c r="D404" s="69" t="str">
        <f t="shared" si="208"/>
        <v xml:space="preserve"> </v>
      </c>
      <c r="E404" s="69" t="str">
        <f t="shared" si="209"/>
        <v xml:space="preserve"> </v>
      </c>
      <c r="F404" s="29" t="str">
        <f t="shared" si="184"/>
        <v>-</v>
      </c>
      <c r="G404" s="29" t="str">
        <f t="shared" si="185"/>
        <v>-</v>
      </c>
      <c r="H404" s="29" t="str">
        <f t="shared" si="186"/>
        <v>-</v>
      </c>
      <c r="I404" s="29" t="str">
        <f t="shared" si="187"/>
        <v>-</v>
      </c>
      <c r="J404" s="46" t="str">
        <f t="shared" si="188"/>
        <v>-</v>
      </c>
      <c r="K404" s="29" t="str">
        <f t="shared" si="189"/>
        <v>-</v>
      </c>
      <c r="L404" s="29" t="str">
        <f t="shared" si="190"/>
        <v>-</v>
      </c>
      <c r="M404" s="29" t="str">
        <f t="shared" si="191"/>
        <v>-</v>
      </c>
      <c r="N404" s="29" t="str">
        <f t="shared" si="192"/>
        <v>-</v>
      </c>
      <c r="O404" s="29" t="str">
        <f t="shared" si="193"/>
        <v>-</v>
      </c>
      <c r="P404" s="2">
        <f>Замеры!R401</f>
        <v>0</v>
      </c>
      <c r="S404" s="2">
        <f>Замеры!S401</f>
        <v>0</v>
      </c>
      <c r="T404" s="2" t="s">
        <v>72</v>
      </c>
      <c r="U404" s="2" t="b">
        <f t="shared" si="194"/>
        <v>0</v>
      </c>
      <c r="V404" s="2" t="b">
        <f t="shared" si="195"/>
        <v>0</v>
      </c>
      <c r="W404" s="2" t="b">
        <f t="shared" si="196"/>
        <v>0</v>
      </c>
      <c r="Y404" s="2">
        <f t="shared" ca="1" si="197"/>
        <v>34</v>
      </c>
      <c r="Z404" s="2">
        <f t="shared" ca="1" si="197"/>
        <v>36</v>
      </c>
      <c r="AA404" s="2">
        <f t="shared" ca="1" si="197"/>
        <v>24</v>
      </c>
      <c r="AB404" s="5">
        <f t="shared" ca="1" si="198"/>
        <v>299</v>
      </c>
      <c r="AC404" s="5">
        <f t="shared" ca="1" si="199"/>
        <v>248</v>
      </c>
      <c r="AD404" s="5">
        <f t="shared" ca="1" si="200"/>
        <v>255</v>
      </c>
      <c r="AE404" s="5">
        <f t="shared" ca="1" si="201"/>
        <v>249</v>
      </c>
      <c r="AF404" s="5">
        <f t="shared" ca="1" si="202"/>
        <v>357</v>
      </c>
      <c r="AG404" s="5">
        <f t="shared" ca="1" si="203"/>
        <v>293</v>
      </c>
      <c r="AH404" s="5">
        <f t="shared" ca="1" si="204"/>
        <v>356</v>
      </c>
      <c r="AI404" s="5">
        <f t="shared" ca="1" si="205"/>
        <v>337</v>
      </c>
      <c r="AJ404" s="5">
        <f t="shared" ca="1" si="206"/>
        <v>382</v>
      </c>
      <c r="AK404" s="5">
        <f t="shared" ca="1" si="207"/>
        <v>353</v>
      </c>
    </row>
    <row r="405" spans="1:37" x14ac:dyDescent="0.3">
      <c r="A405" s="35">
        <f>IF(Замеры!B402=0, " ", Замеры!B402)</f>
        <v>399</v>
      </c>
      <c r="B405" s="45" t="str">
        <f>Замеры!G402</f>
        <v xml:space="preserve">Группа от QF </v>
      </c>
      <c r="C405" s="45" t="str">
        <f>IF(Замеры!O402=0, " ", Замеры!O402)</f>
        <v xml:space="preserve"> </v>
      </c>
      <c r="D405" s="69" t="str">
        <f t="shared" si="208"/>
        <v xml:space="preserve"> </v>
      </c>
      <c r="E405" s="69" t="str">
        <f t="shared" si="209"/>
        <v xml:space="preserve"> </v>
      </c>
      <c r="F405" s="29" t="str">
        <f t="shared" si="184"/>
        <v>-</v>
      </c>
      <c r="G405" s="29" t="str">
        <f t="shared" si="185"/>
        <v>-</v>
      </c>
      <c r="H405" s="29" t="str">
        <f t="shared" si="186"/>
        <v>-</v>
      </c>
      <c r="I405" s="29" t="str">
        <f t="shared" si="187"/>
        <v>-</v>
      </c>
      <c r="J405" s="46" t="str">
        <f t="shared" si="188"/>
        <v>-</v>
      </c>
      <c r="K405" s="29" t="str">
        <f t="shared" si="189"/>
        <v>-</v>
      </c>
      <c r="L405" s="29" t="str">
        <f t="shared" si="190"/>
        <v>-</v>
      </c>
      <c r="M405" s="29" t="str">
        <f t="shared" si="191"/>
        <v>-</v>
      </c>
      <c r="N405" s="29" t="str">
        <f t="shared" si="192"/>
        <v>-</v>
      </c>
      <c r="O405" s="29" t="str">
        <f t="shared" si="193"/>
        <v>-</v>
      </c>
      <c r="P405" s="2">
        <f>Замеры!R402</f>
        <v>0</v>
      </c>
      <c r="S405" s="2">
        <f>Замеры!S402</f>
        <v>0</v>
      </c>
      <c r="T405" s="2" t="s">
        <v>72</v>
      </c>
      <c r="U405" s="2" t="b">
        <f t="shared" si="194"/>
        <v>0</v>
      </c>
      <c r="V405" s="2" t="b">
        <f t="shared" si="195"/>
        <v>0</v>
      </c>
      <c r="W405" s="2" t="b">
        <f t="shared" si="196"/>
        <v>0</v>
      </c>
      <c r="Y405" s="2">
        <f t="shared" ca="1" si="197"/>
        <v>20</v>
      </c>
      <c r="Z405" s="2">
        <f t="shared" ca="1" si="197"/>
        <v>37</v>
      </c>
      <c r="AA405" s="2">
        <f t="shared" ca="1" si="197"/>
        <v>36</v>
      </c>
      <c r="AB405" s="5">
        <f t="shared" ca="1" si="198"/>
        <v>402</v>
      </c>
      <c r="AC405" s="5">
        <f t="shared" ca="1" si="199"/>
        <v>397</v>
      </c>
      <c r="AD405" s="5">
        <f t="shared" ca="1" si="200"/>
        <v>475</v>
      </c>
      <c r="AE405" s="5">
        <f t="shared" ca="1" si="201"/>
        <v>508</v>
      </c>
      <c r="AF405" s="5">
        <f t="shared" ca="1" si="202"/>
        <v>482</v>
      </c>
      <c r="AG405" s="5">
        <f t="shared" ca="1" si="203"/>
        <v>443</v>
      </c>
      <c r="AH405" s="5">
        <f t="shared" ca="1" si="204"/>
        <v>490</v>
      </c>
      <c r="AI405" s="5">
        <f t="shared" ca="1" si="205"/>
        <v>431</v>
      </c>
      <c r="AJ405" s="5">
        <f t="shared" ca="1" si="206"/>
        <v>409</v>
      </c>
      <c r="AK405" s="5">
        <f t="shared" ca="1" si="207"/>
        <v>477</v>
      </c>
    </row>
    <row r="406" spans="1:37" x14ac:dyDescent="0.3">
      <c r="A406" s="35">
        <f>IF(Замеры!B403=0, " ", Замеры!B403)</f>
        <v>400</v>
      </c>
      <c r="B406" s="45" t="str">
        <f>Замеры!G403</f>
        <v xml:space="preserve">Группа от QF </v>
      </c>
      <c r="C406" s="45" t="str">
        <f>IF(Замеры!O403=0, " ", Замеры!O403)</f>
        <v xml:space="preserve"> </v>
      </c>
      <c r="D406" s="69" t="str">
        <f t="shared" si="208"/>
        <v xml:space="preserve"> </v>
      </c>
      <c r="E406" s="69" t="str">
        <f t="shared" si="209"/>
        <v xml:space="preserve"> </v>
      </c>
      <c r="F406" s="29" t="str">
        <f t="shared" si="184"/>
        <v>-</v>
      </c>
      <c r="G406" s="29" t="str">
        <f t="shared" si="185"/>
        <v>-</v>
      </c>
      <c r="H406" s="29" t="str">
        <f t="shared" si="186"/>
        <v>-</v>
      </c>
      <c r="I406" s="29" t="str">
        <f t="shared" si="187"/>
        <v>-</v>
      </c>
      <c r="J406" s="46" t="str">
        <f t="shared" si="188"/>
        <v>-</v>
      </c>
      <c r="K406" s="29" t="str">
        <f t="shared" si="189"/>
        <v>-</v>
      </c>
      <c r="L406" s="29" t="str">
        <f t="shared" si="190"/>
        <v>-</v>
      </c>
      <c r="M406" s="29" t="str">
        <f t="shared" si="191"/>
        <v>-</v>
      </c>
      <c r="N406" s="29" t="str">
        <f t="shared" si="192"/>
        <v>-</v>
      </c>
      <c r="O406" s="29" t="str">
        <f t="shared" si="193"/>
        <v>-</v>
      </c>
      <c r="P406" s="2">
        <f>Замеры!R403</f>
        <v>0</v>
      </c>
      <c r="S406" s="2">
        <f>Замеры!S403</f>
        <v>0</v>
      </c>
      <c r="T406" s="2" t="s">
        <v>72</v>
      </c>
      <c r="U406" s="2" t="b">
        <f t="shared" si="194"/>
        <v>0</v>
      </c>
      <c r="V406" s="2" t="b">
        <f t="shared" si="195"/>
        <v>0</v>
      </c>
      <c r="W406" s="2" t="b">
        <f t="shared" si="196"/>
        <v>0</v>
      </c>
      <c r="Y406" s="2">
        <f t="shared" ca="1" si="197"/>
        <v>44</v>
      </c>
      <c r="Z406" s="2">
        <f t="shared" ca="1" si="197"/>
        <v>20</v>
      </c>
      <c r="AA406" s="2">
        <f t="shared" ca="1" si="197"/>
        <v>22</v>
      </c>
      <c r="AB406" s="5">
        <f t="shared" ca="1" si="198"/>
        <v>268</v>
      </c>
      <c r="AC406" s="5">
        <f t="shared" ca="1" si="199"/>
        <v>332</v>
      </c>
      <c r="AD406" s="5">
        <f t="shared" ca="1" si="200"/>
        <v>254</v>
      </c>
      <c r="AE406" s="5">
        <f t="shared" ca="1" si="201"/>
        <v>227</v>
      </c>
      <c r="AF406" s="5">
        <f t="shared" ca="1" si="202"/>
        <v>233</v>
      </c>
      <c r="AG406" s="5">
        <f t="shared" ca="1" si="203"/>
        <v>249</v>
      </c>
      <c r="AH406" s="5">
        <f t="shared" ca="1" si="204"/>
        <v>355</v>
      </c>
      <c r="AI406" s="5">
        <f t="shared" ca="1" si="205"/>
        <v>343</v>
      </c>
      <c r="AJ406" s="5">
        <f t="shared" ca="1" si="206"/>
        <v>247</v>
      </c>
      <c r="AK406" s="5">
        <f t="shared" ca="1" si="207"/>
        <v>255</v>
      </c>
    </row>
    <row r="407" spans="1:37" x14ac:dyDescent="0.3">
      <c r="A407" s="35">
        <f>IF(Замеры!B404=0, " ", Замеры!B404)</f>
        <v>401</v>
      </c>
      <c r="B407" s="45" t="str">
        <f>Замеры!G404</f>
        <v xml:space="preserve">Группа от QF </v>
      </c>
      <c r="C407" s="45" t="str">
        <f>IF(Замеры!O404=0, " ", Замеры!O404)</f>
        <v xml:space="preserve"> </v>
      </c>
      <c r="D407" s="69" t="str">
        <f t="shared" si="208"/>
        <v xml:space="preserve"> </v>
      </c>
      <c r="E407" s="69" t="str">
        <f t="shared" si="209"/>
        <v xml:space="preserve"> </v>
      </c>
      <c r="F407" s="29" t="str">
        <f t="shared" si="184"/>
        <v>-</v>
      </c>
      <c r="G407" s="29" t="str">
        <f t="shared" si="185"/>
        <v>-</v>
      </c>
      <c r="H407" s="29" t="str">
        <f t="shared" si="186"/>
        <v>-</v>
      </c>
      <c r="I407" s="29" t="str">
        <f t="shared" si="187"/>
        <v>-</v>
      </c>
      <c r="J407" s="46" t="str">
        <f t="shared" si="188"/>
        <v>-</v>
      </c>
      <c r="K407" s="29" t="str">
        <f t="shared" si="189"/>
        <v>-</v>
      </c>
      <c r="L407" s="29" t="str">
        <f t="shared" si="190"/>
        <v>-</v>
      </c>
      <c r="M407" s="29" t="str">
        <f t="shared" si="191"/>
        <v>-</v>
      </c>
      <c r="N407" s="29" t="str">
        <f t="shared" si="192"/>
        <v>-</v>
      </c>
      <c r="O407" s="29" t="str">
        <f t="shared" si="193"/>
        <v>-</v>
      </c>
      <c r="P407" s="2">
        <f>Замеры!R404</f>
        <v>0</v>
      </c>
      <c r="S407" s="2">
        <f>Замеры!S404</f>
        <v>0</v>
      </c>
      <c r="T407" s="2" t="s">
        <v>72</v>
      </c>
      <c r="U407" s="2" t="b">
        <f t="shared" si="194"/>
        <v>0</v>
      </c>
      <c r="V407" s="2" t="b">
        <f t="shared" si="195"/>
        <v>0</v>
      </c>
      <c r="W407" s="2" t="b">
        <f t="shared" si="196"/>
        <v>0</v>
      </c>
      <c r="Y407" s="2">
        <f t="shared" ca="1" si="197"/>
        <v>21</v>
      </c>
      <c r="Z407" s="2">
        <f t="shared" ca="1" si="197"/>
        <v>44</v>
      </c>
      <c r="AA407" s="2">
        <f t="shared" ca="1" si="197"/>
        <v>30</v>
      </c>
      <c r="AB407" s="5">
        <f t="shared" ca="1" si="198"/>
        <v>374</v>
      </c>
      <c r="AC407" s="5">
        <f t="shared" ca="1" si="199"/>
        <v>410</v>
      </c>
      <c r="AD407" s="5">
        <f t="shared" ca="1" si="200"/>
        <v>408</v>
      </c>
      <c r="AE407" s="5">
        <f t="shared" ca="1" si="201"/>
        <v>407</v>
      </c>
      <c r="AF407" s="5">
        <f t="shared" ca="1" si="202"/>
        <v>336</v>
      </c>
      <c r="AG407" s="5">
        <f t="shared" ca="1" si="203"/>
        <v>401</v>
      </c>
      <c r="AH407" s="5">
        <f t="shared" ca="1" si="204"/>
        <v>306</v>
      </c>
      <c r="AI407" s="5">
        <f t="shared" ca="1" si="205"/>
        <v>378</v>
      </c>
      <c r="AJ407" s="5">
        <f t="shared" ca="1" si="206"/>
        <v>374</v>
      </c>
      <c r="AK407" s="5">
        <f t="shared" ca="1" si="207"/>
        <v>422</v>
      </c>
    </row>
    <row r="408" spans="1:37" x14ac:dyDescent="0.3">
      <c r="A408" s="35">
        <f>IF(Замеры!B405=0, " ", Замеры!B405)</f>
        <v>402</v>
      </c>
      <c r="B408" s="45" t="str">
        <f>Замеры!G405</f>
        <v xml:space="preserve">Группа от QF </v>
      </c>
      <c r="C408" s="45" t="str">
        <f>IF(Замеры!O405=0, " ", Замеры!O405)</f>
        <v xml:space="preserve"> </v>
      </c>
      <c r="D408" s="69" t="str">
        <f t="shared" si="208"/>
        <v xml:space="preserve"> </v>
      </c>
      <c r="E408" s="69" t="str">
        <f t="shared" si="209"/>
        <v xml:space="preserve"> </v>
      </c>
      <c r="F408" s="29" t="str">
        <f t="shared" si="184"/>
        <v>-</v>
      </c>
      <c r="G408" s="29" t="str">
        <f t="shared" si="185"/>
        <v>-</v>
      </c>
      <c r="H408" s="29" t="str">
        <f t="shared" si="186"/>
        <v>-</v>
      </c>
      <c r="I408" s="29" t="str">
        <f t="shared" si="187"/>
        <v>-</v>
      </c>
      <c r="J408" s="46" t="str">
        <f t="shared" si="188"/>
        <v>-</v>
      </c>
      <c r="K408" s="29" t="str">
        <f t="shared" si="189"/>
        <v>-</v>
      </c>
      <c r="L408" s="29" t="str">
        <f t="shared" si="190"/>
        <v>-</v>
      </c>
      <c r="M408" s="29" t="str">
        <f t="shared" si="191"/>
        <v>-</v>
      </c>
      <c r="N408" s="29" t="str">
        <f t="shared" si="192"/>
        <v>-</v>
      </c>
      <c r="O408" s="29" t="str">
        <f t="shared" si="193"/>
        <v>-</v>
      </c>
      <c r="P408" s="2">
        <f>Замеры!R405</f>
        <v>0</v>
      </c>
      <c r="S408" s="2">
        <f>Замеры!S405</f>
        <v>0</v>
      </c>
      <c r="T408" s="2" t="s">
        <v>72</v>
      </c>
      <c r="U408" s="2" t="b">
        <f t="shared" si="194"/>
        <v>0</v>
      </c>
      <c r="V408" s="2" t="b">
        <f t="shared" si="195"/>
        <v>0</v>
      </c>
      <c r="W408" s="2" t="b">
        <f t="shared" si="196"/>
        <v>0</v>
      </c>
      <c r="Y408" s="2">
        <f t="shared" ca="1" si="197"/>
        <v>20</v>
      </c>
      <c r="Z408" s="2">
        <f t="shared" ca="1" si="197"/>
        <v>30</v>
      </c>
      <c r="AA408" s="2">
        <f t="shared" ca="1" si="197"/>
        <v>24</v>
      </c>
      <c r="AB408" s="5">
        <f t="shared" ca="1" si="198"/>
        <v>375</v>
      </c>
      <c r="AC408" s="5">
        <f t="shared" ca="1" si="199"/>
        <v>346</v>
      </c>
      <c r="AD408" s="5">
        <f t="shared" ca="1" si="200"/>
        <v>252</v>
      </c>
      <c r="AE408" s="5">
        <f t="shared" ca="1" si="201"/>
        <v>260</v>
      </c>
      <c r="AF408" s="5">
        <f t="shared" ca="1" si="202"/>
        <v>350</v>
      </c>
      <c r="AG408" s="5">
        <f t="shared" ca="1" si="203"/>
        <v>330</v>
      </c>
      <c r="AH408" s="5">
        <f t="shared" ca="1" si="204"/>
        <v>347</v>
      </c>
      <c r="AI408" s="5">
        <f t="shared" ca="1" si="205"/>
        <v>325</v>
      </c>
      <c r="AJ408" s="5">
        <f t="shared" ca="1" si="206"/>
        <v>352</v>
      </c>
      <c r="AK408" s="5">
        <f t="shared" ca="1" si="207"/>
        <v>327</v>
      </c>
    </row>
    <row r="409" spans="1:37" x14ac:dyDescent="0.3">
      <c r="A409" s="35">
        <f>IF(Замеры!B406=0, " ", Замеры!B406)</f>
        <v>403</v>
      </c>
      <c r="B409" s="45" t="str">
        <f>Замеры!G406</f>
        <v xml:space="preserve">Группа от QF </v>
      </c>
      <c r="C409" s="45" t="str">
        <f>IF(Замеры!O406=0, " ", Замеры!O406)</f>
        <v xml:space="preserve"> </v>
      </c>
      <c r="D409" s="69" t="str">
        <f t="shared" si="208"/>
        <v xml:space="preserve"> </v>
      </c>
      <c r="E409" s="69" t="str">
        <f t="shared" si="209"/>
        <v xml:space="preserve"> </v>
      </c>
      <c r="F409" s="29" t="str">
        <f t="shared" si="184"/>
        <v>-</v>
      </c>
      <c r="G409" s="29" t="str">
        <f t="shared" si="185"/>
        <v>-</v>
      </c>
      <c r="H409" s="29" t="str">
        <f t="shared" si="186"/>
        <v>-</v>
      </c>
      <c r="I409" s="29" t="str">
        <f t="shared" si="187"/>
        <v>-</v>
      </c>
      <c r="J409" s="46" t="str">
        <f t="shared" si="188"/>
        <v>-</v>
      </c>
      <c r="K409" s="29" t="str">
        <f t="shared" si="189"/>
        <v>-</v>
      </c>
      <c r="L409" s="29" t="str">
        <f t="shared" si="190"/>
        <v>-</v>
      </c>
      <c r="M409" s="29" t="str">
        <f t="shared" si="191"/>
        <v>-</v>
      </c>
      <c r="N409" s="29" t="str">
        <f t="shared" si="192"/>
        <v>-</v>
      </c>
      <c r="O409" s="29" t="str">
        <f t="shared" si="193"/>
        <v>-</v>
      </c>
      <c r="P409" s="2">
        <f>Замеры!R406</f>
        <v>0</v>
      </c>
      <c r="S409" s="2">
        <f>Замеры!S406</f>
        <v>0</v>
      </c>
      <c r="T409" s="2" t="s">
        <v>72</v>
      </c>
      <c r="U409" s="2" t="b">
        <f t="shared" si="194"/>
        <v>0</v>
      </c>
      <c r="V409" s="2" t="b">
        <f t="shared" si="195"/>
        <v>0</v>
      </c>
      <c r="W409" s="2" t="b">
        <f t="shared" si="196"/>
        <v>0</v>
      </c>
      <c r="Y409" s="2">
        <f t="shared" ca="1" si="197"/>
        <v>48</v>
      </c>
      <c r="Z409" s="2">
        <f t="shared" ca="1" si="197"/>
        <v>41</v>
      </c>
      <c r="AA409" s="2">
        <f t="shared" ca="1" si="197"/>
        <v>26</v>
      </c>
      <c r="AB409" s="5">
        <f t="shared" ca="1" si="198"/>
        <v>343</v>
      </c>
      <c r="AC409" s="5">
        <f t="shared" ca="1" si="199"/>
        <v>322</v>
      </c>
      <c r="AD409" s="5">
        <f t="shared" ca="1" si="200"/>
        <v>280</v>
      </c>
      <c r="AE409" s="5">
        <f t="shared" ca="1" si="201"/>
        <v>337</v>
      </c>
      <c r="AF409" s="5">
        <f t="shared" ca="1" si="202"/>
        <v>360</v>
      </c>
      <c r="AG409" s="5">
        <f t="shared" ca="1" si="203"/>
        <v>320</v>
      </c>
      <c r="AH409" s="5">
        <f t="shared" ca="1" si="204"/>
        <v>295</v>
      </c>
      <c r="AI409" s="5">
        <f t="shared" ca="1" si="205"/>
        <v>296</v>
      </c>
      <c r="AJ409" s="5">
        <f t="shared" ca="1" si="206"/>
        <v>336</v>
      </c>
      <c r="AK409" s="5">
        <f t="shared" ca="1" si="207"/>
        <v>408</v>
      </c>
    </row>
    <row r="410" spans="1:37" x14ac:dyDescent="0.3">
      <c r="A410" s="35">
        <f>IF(Замеры!B407=0, " ", Замеры!B407)</f>
        <v>404</v>
      </c>
      <c r="B410" s="45" t="str">
        <f>Замеры!G407</f>
        <v xml:space="preserve">Группа от QF </v>
      </c>
      <c r="C410" s="45" t="str">
        <f>IF(Замеры!O407=0, " ", Замеры!O407)</f>
        <v xml:space="preserve"> </v>
      </c>
      <c r="D410" s="69" t="str">
        <f t="shared" si="208"/>
        <v xml:space="preserve"> </v>
      </c>
      <c r="E410" s="69" t="str">
        <f t="shared" si="209"/>
        <v xml:space="preserve"> </v>
      </c>
      <c r="F410" s="29" t="str">
        <f t="shared" si="184"/>
        <v>-</v>
      </c>
      <c r="G410" s="29" t="str">
        <f t="shared" si="185"/>
        <v>-</v>
      </c>
      <c r="H410" s="29" t="str">
        <f t="shared" si="186"/>
        <v>-</v>
      </c>
      <c r="I410" s="29" t="str">
        <f t="shared" si="187"/>
        <v>-</v>
      </c>
      <c r="J410" s="46" t="str">
        <f t="shared" si="188"/>
        <v>-</v>
      </c>
      <c r="K410" s="29" t="str">
        <f t="shared" si="189"/>
        <v>-</v>
      </c>
      <c r="L410" s="29" t="str">
        <f t="shared" si="190"/>
        <v>-</v>
      </c>
      <c r="M410" s="29" t="str">
        <f t="shared" si="191"/>
        <v>-</v>
      </c>
      <c r="N410" s="29" t="str">
        <f t="shared" si="192"/>
        <v>-</v>
      </c>
      <c r="O410" s="29" t="str">
        <f t="shared" si="193"/>
        <v>-</v>
      </c>
      <c r="P410" s="2">
        <f>Замеры!R407</f>
        <v>0</v>
      </c>
      <c r="S410" s="2">
        <f>Замеры!S407</f>
        <v>0</v>
      </c>
      <c r="T410" s="2" t="s">
        <v>72</v>
      </c>
      <c r="U410" s="2" t="b">
        <f t="shared" si="194"/>
        <v>0</v>
      </c>
      <c r="V410" s="2" t="b">
        <f t="shared" si="195"/>
        <v>0</v>
      </c>
      <c r="W410" s="2" t="b">
        <f t="shared" si="196"/>
        <v>0</v>
      </c>
      <c r="Y410" s="2">
        <f t="shared" ca="1" si="197"/>
        <v>30</v>
      </c>
      <c r="Z410" s="2">
        <f t="shared" ca="1" si="197"/>
        <v>46</v>
      </c>
      <c r="AA410" s="2">
        <f t="shared" ca="1" si="197"/>
        <v>42</v>
      </c>
      <c r="AB410" s="5">
        <f t="shared" ca="1" si="198"/>
        <v>475</v>
      </c>
      <c r="AC410" s="5">
        <f t="shared" ca="1" si="199"/>
        <v>549</v>
      </c>
      <c r="AD410" s="5">
        <f t="shared" ca="1" si="200"/>
        <v>527</v>
      </c>
      <c r="AE410" s="5">
        <f t="shared" ca="1" si="201"/>
        <v>434</v>
      </c>
      <c r="AF410" s="5">
        <f t="shared" ca="1" si="202"/>
        <v>477</v>
      </c>
      <c r="AG410" s="5">
        <f t="shared" ca="1" si="203"/>
        <v>437</v>
      </c>
      <c r="AH410" s="5">
        <f t="shared" ca="1" si="204"/>
        <v>501</v>
      </c>
      <c r="AI410" s="5">
        <f t="shared" ca="1" si="205"/>
        <v>558</v>
      </c>
      <c r="AJ410" s="5">
        <f t="shared" ca="1" si="206"/>
        <v>516</v>
      </c>
      <c r="AK410" s="5">
        <f t="shared" ca="1" si="207"/>
        <v>521</v>
      </c>
    </row>
    <row r="411" spans="1:37" x14ac:dyDescent="0.3">
      <c r="A411" s="35">
        <f>IF(Замеры!B408=0, " ", Замеры!B408)</f>
        <v>405</v>
      </c>
      <c r="B411" s="45" t="str">
        <f>Замеры!G408</f>
        <v xml:space="preserve">Группа от QF </v>
      </c>
      <c r="C411" s="45" t="str">
        <f>IF(Замеры!O408=0, " ", Замеры!O408)</f>
        <v xml:space="preserve"> </v>
      </c>
      <c r="D411" s="69" t="str">
        <f t="shared" si="208"/>
        <v xml:space="preserve"> </v>
      </c>
      <c r="E411" s="69" t="str">
        <f t="shared" si="209"/>
        <v xml:space="preserve"> </v>
      </c>
      <c r="F411" s="29" t="str">
        <f t="shared" si="184"/>
        <v>-</v>
      </c>
      <c r="G411" s="29" t="str">
        <f t="shared" si="185"/>
        <v>-</v>
      </c>
      <c r="H411" s="29" t="str">
        <f t="shared" si="186"/>
        <v>-</v>
      </c>
      <c r="I411" s="29" t="str">
        <f t="shared" si="187"/>
        <v>-</v>
      </c>
      <c r="J411" s="46" t="str">
        <f t="shared" si="188"/>
        <v>-</v>
      </c>
      <c r="K411" s="29" t="str">
        <f t="shared" si="189"/>
        <v>-</v>
      </c>
      <c r="L411" s="29" t="str">
        <f t="shared" si="190"/>
        <v>-</v>
      </c>
      <c r="M411" s="29" t="str">
        <f t="shared" si="191"/>
        <v>-</v>
      </c>
      <c r="N411" s="29" t="str">
        <f t="shared" si="192"/>
        <v>-</v>
      </c>
      <c r="O411" s="29" t="str">
        <f t="shared" si="193"/>
        <v>-</v>
      </c>
      <c r="P411" s="2">
        <f>Замеры!R408</f>
        <v>0</v>
      </c>
      <c r="S411" s="2">
        <f>Замеры!S408</f>
        <v>0</v>
      </c>
      <c r="T411" s="2" t="s">
        <v>72</v>
      </c>
      <c r="U411" s="2" t="b">
        <f t="shared" si="194"/>
        <v>0</v>
      </c>
      <c r="V411" s="2" t="b">
        <f t="shared" si="195"/>
        <v>0</v>
      </c>
      <c r="W411" s="2" t="b">
        <f t="shared" si="196"/>
        <v>0</v>
      </c>
      <c r="Y411" s="2">
        <f t="shared" ca="1" si="197"/>
        <v>30</v>
      </c>
      <c r="Z411" s="2">
        <f t="shared" ca="1" si="197"/>
        <v>32</v>
      </c>
      <c r="AA411" s="2">
        <f t="shared" ca="1" si="197"/>
        <v>36</v>
      </c>
      <c r="AB411" s="5">
        <f t="shared" ca="1" si="198"/>
        <v>404</v>
      </c>
      <c r="AC411" s="5">
        <f t="shared" ca="1" si="199"/>
        <v>500</v>
      </c>
      <c r="AD411" s="5">
        <f t="shared" ca="1" si="200"/>
        <v>446</v>
      </c>
      <c r="AE411" s="5">
        <f t="shared" ca="1" si="201"/>
        <v>425</v>
      </c>
      <c r="AF411" s="5">
        <f t="shared" ca="1" si="202"/>
        <v>422</v>
      </c>
      <c r="AG411" s="5">
        <f t="shared" ca="1" si="203"/>
        <v>414</v>
      </c>
      <c r="AH411" s="5">
        <f t="shared" ca="1" si="204"/>
        <v>418</v>
      </c>
      <c r="AI411" s="5">
        <f t="shared" ca="1" si="205"/>
        <v>366</v>
      </c>
      <c r="AJ411" s="5">
        <f t="shared" ca="1" si="206"/>
        <v>497</v>
      </c>
      <c r="AK411" s="5">
        <f t="shared" ca="1" si="207"/>
        <v>406</v>
      </c>
    </row>
    <row r="412" spans="1:37" x14ac:dyDescent="0.3">
      <c r="A412" s="35">
        <f>IF(Замеры!B409=0, " ", Замеры!B409)</f>
        <v>406</v>
      </c>
      <c r="B412" s="45" t="str">
        <f>Замеры!G409</f>
        <v xml:space="preserve">Группа от QF </v>
      </c>
      <c r="C412" s="45" t="str">
        <f>IF(Замеры!O409=0, " ", Замеры!O409)</f>
        <v xml:space="preserve"> </v>
      </c>
      <c r="D412" s="69" t="str">
        <f t="shared" si="208"/>
        <v xml:space="preserve"> </v>
      </c>
      <c r="E412" s="69" t="str">
        <f t="shared" si="209"/>
        <v xml:space="preserve"> </v>
      </c>
      <c r="F412" s="29" t="str">
        <f t="shared" si="184"/>
        <v>-</v>
      </c>
      <c r="G412" s="29" t="str">
        <f t="shared" si="185"/>
        <v>-</v>
      </c>
      <c r="H412" s="29" t="str">
        <f t="shared" si="186"/>
        <v>-</v>
      </c>
      <c r="I412" s="29" t="str">
        <f t="shared" si="187"/>
        <v>-</v>
      </c>
      <c r="J412" s="46" t="str">
        <f t="shared" si="188"/>
        <v>-</v>
      </c>
      <c r="K412" s="29" t="str">
        <f t="shared" si="189"/>
        <v>-</v>
      </c>
      <c r="L412" s="29" t="str">
        <f t="shared" si="190"/>
        <v>-</v>
      </c>
      <c r="M412" s="29" t="str">
        <f t="shared" si="191"/>
        <v>-</v>
      </c>
      <c r="N412" s="29" t="str">
        <f t="shared" si="192"/>
        <v>-</v>
      </c>
      <c r="O412" s="29" t="str">
        <f t="shared" si="193"/>
        <v>-</v>
      </c>
      <c r="P412" s="2">
        <f>Замеры!R409</f>
        <v>0</v>
      </c>
      <c r="S412" s="2">
        <f>Замеры!S409</f>
        <v>0</v>
      </c>
      <c r="T412" s="2" t="s">
        <v>72</v>
      </c>
      <c r="U412" s="2" t="b">
        <f t="shared" si="194"/>
        <v>0</v>
      </c>
      <c r="V412" s="2" t="b">
        <f t="shared" si="195"/>
        <v>0</v>
      </c>
      <c r="W412" s="2" t="b">
        <f t="shared" si="196"/>
        <v>0</v>
      </c>
      <c r="Y412" s="2">
        <f t="shared" ca="1" si="197"/>
        <v>28</v>
      </c>
      <c r="Z412" s="2">
        <f t="shared" ca="1" si="197"/>
        <v>23</v>
      </c>
      <c r="AA412" s="2">
        <f t="shared" ca="1" si="197"/>
        <v>20</v>
      </c>
      <c r="AB412" s="5">
        <f t="shared" ca="1" si="198"/>
        <v>281</v>
      </c>
      <c r="AC412" s="5">
        <f t="shared" ca="1" si="199"/>
        <v>209</v>
      </c>
      <c r="AD412" s="5">
        <f t="shared" ca="1" si="200"/>
        <v>298</v>
      </c>
      <c r="AE412" s="5">
        <f t="shared" ca="1" si="201"/>
        <v>341</v>
      </c>
      <c r="AF412" s="5">
        <f t="shared" ca="1" si="202"/>
        <v>317</v>
      </c>
      <c r="AG412" s="5">
        <f t="shared" ca="1" si="203"/>
        <v>205</v>
      </c>
      <c r="AH412" s="5">
        <f t="shared" ca="1" si="204"/>
        <v>310</v>
      </c>
      <c r="AI412" s="5">
        <f t="shared" ca="1" si="205"/>
        <v>279</v>
      </c>
      <c r="AJ412" s="5">
        <f t="shared" ca="1" si="206"/>
        <v>270</v>
      </c>
      <c r="AK412" s="5">
        <f t="shared" ca="1" si="207"/>
        <v>242</v>
      </c>
    </row>
    <row r="413" spans="1:37" x14ac:dyDescent="0.3">
      <c r="A413" s="35">
        <f>IF(Замеры!B410=0, " ", Замеры!B410)</f>
        <v>407</v>
      </c>
      <c r="B413" s="45" t="str">
        <f>Замеры!G410</f>
        <v xml:space="preserve">Группа от QF </v>
      </c>
      <c r="C413" s="45" t="str">
        <f>IF(Замеры!O410=0, " ", Замеры!O410)</f>
        <v xml:space="preserve"> </v>
      </c>
      <c r="D413" s="69" t="str">
        <f t="shared" si="208"/>
        <v xml:space="preserve"> </v>
      </c>
      <c r="E413" s="69" t="str">
        <f t="shared" si="209"/>
        <v xml:space="preserve"> </v>
      </c>
      <c r="F413" s="29" t="str">
        <f t="shared" si="184"/>
        <v>-</v>
      </c>
      <c r="G413" s="29" t="str">
        <f t="shared" si="185"/>
        <v>-</v>
      </c>
      <c r="H413" s="29" t="str">
        <f t="shared" si="186"/>
        <v>-</v>
      </c>
      <c r="I413" s="29" t="str">
        <f t="shared" si="187"/>
        <v>-</v>
      </c>
      <c r="J413" s="46" t="str">
        <f t="shared" si="188"/>
        <v>-</v>
      </c>
      <c r="K413" s="29" t="str">
        <f t="shared" si="189"/>
        <v>-</v>
      </c>
      <c r="L413" s="29" t="str">
        <f t="shared" si="190"/>
        <v>-</v>
      </c>
      <c r="M413" s="29" t="str">
        <f t="shared" si="191"/>
        <v>-</v>
      </c>
      <c r="N413" s="29" t="str">
        <f t="shared" si="192"/>
        <v>-</v>
      </c>
      <c r="O413" s="29" t="str">
        <f t="shared" si="193"/>
        <v>-</v>
      </c>
      <c r="P413" s="2">
        <f>Замеры!R410</f>
        <v>0</v>
      </c>
      <c r="S413" s="2">
        <f>Замеры!S410</f>
        <v>0</v>
      </c>
      <c r="T413" s="2" t="s">
        <v>72</v>
      </c>
      <c r="U413" s="2" t="b">
        <f t="shared" si="194"/>
        <v>0</v>
      </c>
      <c r="V413" s="2" t="b">
        <f t="shared" si="195"/>
        <v>0</v>
      </c>
      <c r="W413" s="2" t="b">
        <f t="shared" si="196"/>
        <v>0</v>
      </c>
      <c r="Y413" s="2">
        <f t="shared" ca="1" si="197"/>
        <v>48</v>
      </c>
      <c r="Z413" s="2">
        <f t="shared" ca="1" si="197"/>
        <v>31</v>
      </c>
      <c r="AA413" s="2">
        <f t="shared" ca="1" si="197"/>
        <v>24</v>
      </c>
      <c r="AB413" s="5">
        <f t="shared" ca="1" si="198"/>
        <v>357</v>
      </c>
      <c r="AC413" s="5">
        <f t="shared" ca="1" si="199"/>
        <v>310</v>
      </c>
      <c r="AD413" s="5">
        <f t="shared" ca="1" si="200"/>
        <v>353</v>
      </c>
      <c r="AE413" s="5">
        <f t="shared" ca="1" si="201"/>
        <v>311</v>
      </c>
      <c r="AF413" s="5">
        <f t="shared" ca="1" si="202"/>
        <v>294</v>
      </c>
      <c r="AG413" s="5">
        <f t="shared" ca="1" si="203"/>
        <v>353</v>
      </c>
      <c r="AH413" s="5">
        <f t="shared" ca="1" si="204"/>
        <v>267</v>
      </c>
      <c r="AI413" s="5">
        <f t="shared" ca="1" si="205"/>
        <v>248</v>
      </c>
      <c r="AJ413" s="5">
        <f t="shared" ca="1" si="206"/>
        <v>351</v>
      </c>
      <c r="AK413" s="5">
        <f t="shared" ca="1" si="207"/>
        <v>389</v>
      </c>
    </row>
    <row r="414" spans="1:37" x14ac:dyDescent="0.3">
      <c r="A414" s="35">
        <f>IF(Замеры!B411=0, " ", Замеры!B411)</f>
        <v>408</v>
      </c>
      <c r="B414" s="45" t="str">
        <f>Замеры!G411</f>
        <v xml:space="preserve">Группа от QF </v>
      </c>
      <c r="C414" s="45" t="str">
        <f>IF(Замеры!O411=0, " ", Замеры!O411)</f>
        <v xml:space="preserve"> </v>
      </c>
      <c r="D414" s="69" t="str">
        <f t="shared" si="208"/>
        <v xml:space="preserve"> </v>
      </c>
      <c r="E414" s="69" t="str">
        <f t="shared" si="209"/>
        <v xml:space="preserve"> </v>
      </c>
      <c r="F414" s="29" t="str">
        <f t="shared" si="184"/>
        <v>-</v>
      </c>
      <c r="G414" s="29" t="str">
        <f t="shared" si="185"/>
        <v>-</v>
      </c>
      <c r="H414" s="29" t="str">
        <f t="shared" si="186"/>
        <v>-</v>
      </c>
      <c r="I414" s="29" t="str">
        <f t="shared" si="187"/>
        <v>-</v>
      </c>
      <c r="J414" s="46" t="str">
        <f t="shared" si="188"/>
        <v>-</v>
      </c>
      <c r="K414" s="29" t="str">
        <f t="shared" si="189"/>
        <v>-</v>
      </c>
      <c r="L414" s="29" t="str">
        <f t="shared" si="190"/>
        <v>-</v>
      </c>
      <c r="M414" s="29" t="str">
        <f t="shared" si="191"/>
        <v>-</v>
      </c>
      <c r="N414" s="29" t="str">
        <f t="shared" si="192"/>
        <v>-</v>
      </c>
      <c r="O414" s="29" t="str">
        <f t="shared" si="193"/>
        <v>-</v>
      </c>
      <c r="P414" s="2">
        <f>Замеры!R411</f>
        <v>0</v>
      </c>
      <c r="S414" s="2">
        <f>Замеры!S411</f>
        <v>0</v>
      </c>
      <c r="T414" s="2" t="s">
        <v>72</v>
      </c>
      <c r="U414" s="2" t="b">
        <f t="shared" si="194"/>
        <v>0</v>
      </c>
      <c r="V414" s="2" t="b">
        <f t="shared" si="195"/>
        <v>0</v>
      </c>
      <c r="W414" s="2" t="b">
        <f t="shared" si="196"/>
        <v>0</v>
      </c>
      <c r="Y414" s="2">
        <f t="shared" ca="1" si="197"/>
        <v>26</v>
      </c>
      <c r="Z414" s="2">
        <f t="shared" ca="1" si="197"/>
        <v>21</v>
      </c>
      <c r="AA414" s="2">
        <f t="shared" ca="1" si="197"/>
        <v>28</v>
      </c>
      <c r="AB414" s="5">
        <f t="shared" ca="1" si="198"/>
        <v>343</v>
      </c>
      <c r="AC414" s="5">
        <f t="shared" ca="1" si="199"/>
        <v>371</v>
      </c>
      <c r="AD414" s="5">
        <f t="shared" ca="1" si="200"/>
        <v>397</v>
      </c>
      <c r="AE414" s="5">
        <f t="shared" ca="1" si="201"/>
        <v>298</v>
      </c>
      <c r="AF414" s="5">
        <f t="shared" ca="1" si="202"/>
        <v>312</v>
      </c>
      <c r="AG414" s="5">
        <f t="shared" ca="1" si="203"/>
        <v>307</v>
      </c>
      <c r="AH414" s="5">
        <f t="shared" ca="1" si="204"/>
        <v>315</v>
      </c>
      <c r="AI414" s="5">
        <f t="shared" ca="1" si="205"/>
        <v>341</v>
      </c>
      <c r="AJ414" s="5">
        <f t="shared" ca="1" si="206"/>
        <v>338</v>
      </c>
      <c r="AK414" s="5">
        <f t="shared" ca="1" si="207"/>
        <v>413</v>
      </c>
    </row>
    <row r="415" spans="1:37" x14ac:dyDescent="0.3">
      <c r="A415" s="35">
        <f>IF(Замеры!B412=0, " ", Замеры!B412)</f>
        <v>409</v>
      </c>
      <c r="B415" s="45" t="str">
        <f>Замеры!G412</f>
        <v xml:space="preserve">Группа от QF </v>
      </c>
      <c r="C415" s="45" t="str">
        <f>IF(Замеры!O412=0, " ", Замеры!O412)</f>
        <v xml:space="preserve"> </v>
      </c>
      <c r="D415" s="69" t="str">
        <f t="shared" si="208"/>
        <v xml:space="preserve"> </v>
      </c>
      <c r="E415" s="69" t="str">
        <f t="shared" si="209"/>
        <v xml:space="preserve"> </v>
      </c>
      <c r="F415" s="29" t="str">
        <f t="shared" si="184"/>
        <v>-</v>
      </c>
      <c r="G415" s="29" t="str">
        <f t="shared" si="185"/>
        <v>-</v>
      </c>
      <c r="H415" s="29" t="str">
        <f t="shared" si="186"/>
        <v>-</v>
      </c>
      <c r="I415" s="29" t="str">
        <f t="shared" si="187"/>
        <v>-</v>
      </c>
      <c r="J415" s="46" t="str">
        <f t="shared" si="188"/>
        <v>-</v>
      </c>
      <c r="K415" s="29" t="str">
        <f t="shared" si="189"/>
        <v>-</v>
      </c>
      <c r="L415" s="29" t="str">
        <f t="shared" si="190"/>
        <v>-</v>
      </c>
      <c r="M415" s="29" t="str">
        <f t="shared" si="191"/>
        <v>-</v>
      </c>
      <c r="N415" s="29" t="str">
        <f t="shared" si="192"/>
        <v>-</v>
      </c>
      <c r="O415" s="29" t="str">
        <f t="shared" si="193"/>
        <v>-</v>
      </c>
      <c r="P415" s="2">
        <f>Замеры!R412</f>
        <v>0</v>
      </c>
      <c r="S415" s="2">
        <f>Замеры!S412</f>
        <v>0</v>
      </c>
      <c r="T415" s="2" t="s">
        <v>72</v>
      </c>
      <c r="U415" s="2" t="b">
        <f t="shared" si="194"/>
        <v>0</v>
      </c>
      <c r="V415" s="2" t="b">
        <f t="shared" si="195"/>
        <v>0</v>
      </c>
      <c r="W415" s="2" t="b">
        <f t="shared" si="196"/>
        <v>0</v>
      </c>
      <c r="Y415" s="2">
        <f t="shared" ca="1" si="197"/>
        <v>47</v>
      </c>
      <c r="Z415" s="2">
        <f t="shared" ca="1" si="197"/>
        <v>32</v>
      </c>
      <c r="AA415" s="2">
        <f t="shared" ca="1" si="197"/>
        <v>44</v>
      </c>
      <c r="AB415" s="5">
        <f t="shared" ca="1" si="198"/>
        <v>588</v>
      </c>
      <c r="AC415" s="5">
        <f t="shared" ca="1" si="199"/>
        <v>590</v>
      </c>
      <c r="AD415" s="5">
        <f t="shared" ca="1" si="200"/>
        <v>541</v>
      </c>
      <c r="AE415" s="5">
        <f t="shared" ca="1" si="201"/>
        <v>551</v>
      </c>
      <c r="AF415" s="5">
        <f t="shared" ca="1" si="202"/>
        <v>488</v>
      </c>
      <c r="AG415" s="5">
        <f t="shared" ca="1" si="203"/>
        <v>487</v>
      </c>
      <c r="AH415" s="5">
        <f t="shared" ca="1" si="204"/>
        <v>528</v>
      </c>
      <c r="AI415" s="5">
        <f t="shared" ca="1" si="205"/>
        <v>480</v>
      </c>
      <c r="AJ415" s="5">
        <f t="shared" ca="1" si="206"/>
        <v>551</v>
      </c>
      <c r="AK415" s="5">
        <f t="shared" ca="1" si="207"/>
        <v>566</v>
      </c>
    </row>
    <row r="416" spans="1:37" x14ac:dyDescent="0.3">
      <c r="A416" s="35">
        <f>IF(Замеры!B413=0, " ", Замеры!B413)</f>
        <v>410</v>
      </c>
      <c r="B416" s="45" t="str">
        <f>Замеры!G413</f>
        <v xml:space="preserve">Группа от QF </v>
      </c>
      <c r="C416" s="45" t="str">
        <f>IF(Замеры!O413=0, " ", Замеры!O413)</f>
        <v xml:space="preserve"> </v>
      </c>
      <c r="D416" s="69" t="str">
        <f t="shared" si="208"/>
        <v xml:space="preserve"> </v>
      </c>
      <c r="E416" s="69" t="str">
        <f t="shared" si="209"/>
        <v xml:space="preserve"> </v>
      </c>
      <c r="F416" s="29" t="str">
        <f t="shared" si="184"/>
        <v>-</v>
      </c>
      <c r="G416" s="29" t="str">
        <f t="shared" si="185"/>
        <v>-</v>
      </c>
      <c r="H416" s="29" t="str">
        <f t="shared" si="186"/>
        <v>-</v>
      </c>
      <c r="I416" s="29" t="str">
        <f t="shared" si="187"/>
        <v>-</v>
      </c>
      <c r="J416" s="46" t="str">
        <f t="shared" si="188"/>
        <v>-</v>
      </c>
      <c r="K416" s="29" t="str">
        <f t="shared" si="189"/>
        <v>-</v>
      </c>
      <c r="L416" s="29" t="str">
        <f t="shared" si="190"/>
        <v>-</v>
      </c>
      <c r="M416" s="29" t="str">
        <f t="shared" si="191"/>
        <v>-</v>
      </c>
      <c r="N416" s="29" t="str">
        <f t="shared" si="192"/>
        <v>-</v>
      </c>
      <c r="O416" s="29" t="str">
        <f t="shared" si="193"/>
        <v>-</v>
      </c>
      <c r="P416" s="2">
        <f>Замеры!R413</f>
        <v>0</v>
      </c>
      <c r="S416" s="2">
        <f>Замеры!S413</f>
        <v>0</v>
      </c>
      <c r="T416" s="2" t="s">
        <v>72</v>
      </c>
      <c r="U416" s="2" t="b">
        <f t="shared" si="194"/>
        <v>0</v>
      </c>
      <c r="V416" s="2" t="b">
        <f t="shared" si="195"/>
        <v>0</v>
      </c>
      <c r="W416" s="2" t="b">
        <f t="shared" si="196"/>
        <v>0</v>
      </c>
      <c r="Y416" s="2">
        <f t="shared" ca="1" si="197"/>
        <v>26</v>
      </c>
      <c r="Z416" s="2">
        <f t="shared" ca="1" si="197"/>
        <v>20</v>
      </c>
      <c r="AA416" s="2">
        <f t="shared" ca="1" si="197"/>
        <v>47</v>
      </c>
      <c r="AB416" s="5">
        <f t="shared" ca="1" si="198"/>
        <v>487</v>
      </c>
      <c r="AC416" s="5">
        <f t="shared" ca="1" si="199"/>
        <v>568</v>
      </c>
      <c r="AD416" s="5">
        <f t="shared" ca="1" si="200"/>
        <v>501</v>
      </c>
      <c r="AE416" s="5">
        <f t="shared" ca="1" si="201"/>
        <v>519</v>
      </c>
      <c r="AF416" s="5">
        <f t="shared" ca="1" si="202"/>
        <v>481</v>
      </c>
      <c r="AG416" s="5">
        <f t="shared" ca="1" si="203"/>
        <v>564</v>
      </c>
      <c r="AH416" s="5">
        <f t="shared" ca="1" si="204"/>
        <v>519</v>
      </c>
      <c r="AI416" s="5">
        <f t="shared" ca="1" si="205"/>
        <v>607</v>
      </c>
      <c r="AJ416" s="5">
        <f t="shared" ca="1" si="206"/>
        <v>503</v>
      </c>
      <c r="AK416" s="5">
        <f t="shared" ca="1" si="207"/>
        <v>476</v>
      </c>
    </row>
    <row r="417" spans="1:37" x14ac:dyDescent="0.3">
      <c r="A417" s="35">
        <f>IF(Замеры!B414=0, " ", Замеры!B414)</f>
        <v>411</v>
      </c>
      <c r="B417" s="45" t="str">
        <f>Замеры!G414</f>
        <v xml:space="preserve">Группа от QF </v>
      </c>
      <c r="C417" s="45" t="str">
        <f>IF(Замеры!O414=0, " ", Замеры!O414)</f>
        <v xml:space="preserve"> </v>
      </c>
      <c r="D417" s="69" t="str">
        <f t="shared" si="208"/>
        <v xml:space="preserve"> </v>
      </c>
      <c r="E417" s="69" t="str">
        <f t="shared" si="209"/>
        <v xml:space="preserve"> </v>
      </c>
      <c r="F417" s="29" t="str">
        <f t="shared" si="184"/>
        <v>-</v>
      </c>
      <c r="G417" s="29" t="str">
        <f t="shared" si="185"/>
        <v>-</v>
      </c>
      <c r="H417" s="29" t="str">
        <f t="shared" si="186"/>
        <v>-</v>
      </c>
      <c r="I417" s="29" t="str">
        <f t="shared" si="187"/>
        <v>-</v>
      </c>
      <c r="J417" s="46" t="str">
        <f t="shared" si="188"/>
        <v>-</v>
      </c>
      <c r="K417" s="29" t="str">
        <f t="shared" si="189"/>
        <v>-</v>
      </c>
      <c r="L417" s="29" t="str">
        <f t="shared" si="190"/>
        <v>-</v>
      </c>
      <c r="M417" s="29" t="str">
        <f t="shared" si="191"/>
        <v>-</v>
      </c>
      <c r="N417" s="29" t="str">
        <f t="shared" si="192"/>
        <v>-</v>
      </c>
      <c r="O417" s="29" t="str">
        <f t="shared" si="193"/>
        <v>-</v>
      </c>
      <c r="P417" s="2">
        <f>Замеры!R414</f>
        <v>0</v>
      </c>
      <c r="S417" s="2">
        <f>Замеры!S414</f>
        <v>0</v>
      </c>
      <c r="T417" s="2" t="s">
        <v>72</v>
      </c>
      <c r="U417" s="2" t="b">
        <f t="shared" si="194"/>
        <v>0</v>
      </c>
      <c r="V417" s="2" t="b">
        <f t="shared" si="195"/>
        <v>0</v>
      </c>
      <c r="W417" s="2" t="b">
        <f t="shared" si="196"/>
        <v>0</v>
      </c>
      <c r="Y417" s="2">
        <f t="shared" ca="1" si="197"/>
        <v>38</v>
      </c>
      <c r="Z417" s="2">
        <f t="shared" ca="1" si="197"/>
        <v>22</v>
      </c>
      <c r="AA417" s="2">
        <f t="shared" ca="1" si="197"/>
        <v>24</v>
      </c>
      <c r="AB417" s="5">
        <f t="shared" ca="1" si="198"/>
        <v>304</v>
      </c>
      <c r="AC417" s="5">
        <f t="shared" ca="1" si="199"/>
        <v>297</v>
      </c>
      <c r="AD417" s="5">
        <f t="shared" ca="1" si="200"/>
        <v>267</v>
      </c>
      <c r="AE417" s="5">
        <f t="shared" ca="1" si="201"/>
        <v>349</v>
      </c>
      <c r="AF417" s="5">
        <f t="shared" ca="1" si="202"/>
        <v>268</v>
      </c>
      <c r="AG417" s="5">
        <f t="shared" ca="1" si="203"/>
        <v>269</v>
      </c>
      <c r="AH417" s="5">
        <f t="shared" ca="1" si="204"/>
        <v>258</v>
      </c>
      <c r="AI417" s="5">
        <f t="shared" ca="1" si="205"/>
        <v>371</v>
      </c>
      <c r="AJ417" s="5">
        <f t="shared" ca="1" si="206"/>
        <v>364</v>
      </c>
      <c r="AK417" s="5">
        <f t="shared" ca="1" si="207"/>
        <v>318</v>
      </c>
    </row>
    <row r="418" spans="1:37" x14ac:dyDescent="0.3">
      <c r="A418" s="35">
        <f>IF(Замеры!B415=0, " ", Замеры!B415)</f>
        <v>412</v>
      </c>
      <c r="B418" s="45" t="str">
        <f>Замеры!G415</f>
        <v xml:space="preserve">Группа от QF </v>
      </c>
      <c r="C418" s="45" t="str">
        <f>IF(Замеры!O415=0, " ", Замеры!O415)</f>
        <v xml:space="preserve"> </v>
      </c>
      <c r="D418" s="69" t="str">
        <f t="shared" si="208"/>
        <v xml:space="preserve"> </v>
      </c>
      <c r="E418" s="69" t="str">
        <f t="shared" si="209"/>
        <v xml:space="preserve"> </v>
      </c>
      <c r="F418" s="29" t="str">
        <f t="shared" si="184"/>
        <v>-</v>
      </c>
      <c r="G418" s="29" t="str">
        <f t="shared" si="185"/>
        <v>-</v>
      </c>
      <c r="H418" s="29" t="str">
        <f t="shared" si="186"/>
        <v>-</v>
      </c>
      <c r="I418" s="29" t="str">
        <f t="shared" si="187"/>
        <v>-</v>
      </c>
      <c r="J418" s="46" t="str">
        <f t="shared" si="188"/>
        <v>-</v>
      </c>
      <c r="K418" s="29" t="str">
        <f t="shared" si="189"/>
        <v>-</v>
      </c>
      <c r="L418" s="29" t="str">
        <f t="shared" si="190"/>
        <v>-</v>
      </c>
      <c r="M418" s="29" t="str">
        <f t="shared" si="191"/>
        <v>-</v>
      </c>
      <c r="N418" s="29" t="str">
        <f t="shared" si="192"/>
        <v>-</v>
      </c>
      <c r="O418" s="29" t="str">
        <f t="shared" si="193"/>
        <v>-</v>
      </c>
      <c r="P418" s="2">
        <f>Замеры!R415</f>
        <v>0</v>
      </c>
      <c r="S418" s="2">
        <f>Замеры!S415</f>
        <v>0</v>
      </c>
      <c r="T418" s="2" t="s">
        <v>72</v>
      </c>
      <c r="U418" s="2" t="b">
        <f t="shared" si="194"/>
        <v>0</v>
      </c>
      <c r="V418" s="2" t="b">
        <f t="shared" si="195"/>
        <v>0</v>
      </c>
      <c r="W418" s="2" t="b">
        <f t="shared" si="196"/>
        <v>0</v>
      </c>
      <c r="Y418" s="2">
        <f t="shared" ca="1" si="197"/>
        <v>40</v>
      </c>
      <c r="Z418" s="2">
        <f t="shared" ca="1" si="197"/>
        <v>33</v>
      </c>
      <c r="AA418" s="2">
        <f t="shared" ca="1" si="197"/>
        <v>40</v>
      </c>
      <c r="AB418" s="5">
        <f t="shared" ca="1" si="198"/>
        <v>416</v>
      </c>
      <c r="AC418" s="5">
        <f t="shared" ca="1" si="199"/>
        <v>516</v>
      </c>
      <c r="AD418" s="5">
        <f t="shared" ca="1" si="200"/>
        <v>527</v>
      </c>
      <c r="AE418" s="5">
        <f t="shared" ca="1" si="201"/>
        <v>522</v>
      </c>
      <c r="AF418" s="5">
        <f t="shared" ca="1" si="202"/>
        <v>416</v>
      </c>
      <c r="AG418" s="5">
        <f t="shared" ca="1" si="203"/>
        <v>512</v>
      </c>
      <c r="AH418" s="5">
        <f t="shared" ca="1" si="204"/>
        <v>469</v>
      </c>
      <c r="AI418" s="5">
        <f t="shared" ca="1" si="205"/>
        <v>522</v>
      </c>
      <c r="AJ418" s="5">
        <f t="shared" ca="1" si="206"/>
        <v>512</v>
      </c>
      <c r="AK418" s="5">
        <f t="shared" ca="1" si="207"/>
        <v>522</v>
      </c>
    </row>
    <row r="419" spans="1:37" x14ac:dyDescent="0.3">
      <c r="A419" s="35">
        <f>IF(Замеры!B416=0, " ", Замеры!B416)</f>
        <v>413</v>
      </c>
      <c r="B419" s="45" t="str">
        <f>Замеры!G416</f>
        <v xml:space="preserve">Группа от QF </v>
      </c>
      <c r="C419" s="45" t="str">
        <f>IF(Замеры!O416=0, " ", Замеры!O416)</f>
        <v xml:space="preserve"> </v>
      </c>
      <c r="D419" s="69" t="str">
        <f t="shared" si="208"/>
        <v xml:space="preserve"> </v>
      </c>
      <c r="E419" s="69" t="str">
        <f t="shared" si="209"/>
        <v xml:space="preserve"> </v>
      </c>
      <c r="F419" s="29" t="str">
        <f t="shared" si="184"/>
        <v>-</v>
      </c>
      <c r="G419" s="29" t="str">
        <f t="shared" si="185"/>
        <v>-</v>
      </c>
      <c r="H419" s="29" t="str">
        <f t="shared" si="186"/>
        <v>-</v>
      </c>
      <c r="I419" s="29" t="str">
        <f t="shared" si="187"/>
        <v>-</v>
      </c>
      <c r="J419" s="46" t="str">
        <f t="shared" si="188"/>
        <v>-</v>
      </c>
      <c r="K419" s="29" t="str">
        <f t="shared" si="189"/>
        <v>-</v>
      </c>
      <c r="L419" s="29" t="str">
        <f t="shared" si="190"/>
        <v>-</v>
      </c>
      <c r="M419" s="29" t="str">
        <f t="shared" si="191"/>
        <v>-</v>
      </c>
      <c r="N419" s="29" t="str">
        <f t="shared" si="192"/>
        <v>-</v>
      </c>
      <c r="O419" s="29" t="str">
        <f t="shared" si="193"/>
        <v>-</v>
      </c>
      <c r="P419" s="2">
        <f>Замеры!R416</f>
        <v>0</v>
      </c>
      <c r="S419" s="2">
        <f>Замеры!S416</f>
        <v>0</v>
      </c>
      <c r="T419" s="2" t="s">
        <v>72</v>
      </c>
      <c r="U419" s="2" t="b">
        <f t="shared" si="194"/>
        <v>0</v>
      </c>
      <c r="V419" s="2" t="b">
        <f t="shared" si="195"/>
        <v>0</v>
      </c>
      <c r="W419" s="2" t="b">
        <f t="shared" si="196"/>
        <v>0</v>
      </c>
      <c r="Y419" s="2">
        <f t="shared" ca="1" si="197"/>
        <v>38</v>
      </c>
      <c r="Z419" s="2">
        <f t="shared" ca="1" si="197"/>
        <v>48</v>
      </c>
      <c r="AA419" s="2">
        <f t="shared" ca="1" si="197"/>
        <v>30</v>
      </c>
      <c r="AB419" s="5">
        <f t="shared" ca="1" si="198"/>
        <v>441</v>
      </c>
      <c r="AC419" s="5">
        <f t="shared" ca="1" si="199"/>
        <v>350</v>
      </c>
      <c r="AD419" s="5">
        <f t="shared" ca="1" si="200"/>
        <v>394</v>
      </c>
      <c r="AE419" s="5">
        <f t="shared" ca="1" si="201"/>
        <v>333</v>
      </c>
      <c r="AF419" s="5">
        <f t="shared" ca="1" si="202"/>
        <v>417</v>
      </c>
      <c r="AG419" s="5">
        <f t="shared" ca="1" si="203"/>
        <v>381</v>
      </c>
      <c r="AH419" s="5">
        <f t="shared" ca="1" si="204"/>
        <v>400</v>
      </c>
      <c r="AI419" s="5">
        <f t="shared" ca="1" si="205"/>
        <v>343</v>
      </c>
      <c r="AJ419" s="5">
        <f t="shared" ca="1" si="206"/>
        <v>426</v>
      </c>
      <c r="AK419" s="5">
        <f t="shared" ca="1" si="207"/>
        <v>353</v>
      </c>
    </row>
    <row r="420" spans="1:37" x14ac:dyDescent="0.3">
      <c r="A420" s="35">
        <f>IF(Замеры!B417=0, " ", Замеры!B417)</f>
        <v>414</v>
      </c>
      <c r="B420" s="45" t="str">
        <f>Замеры!G417</f>
        <v xml:space="preserve">Группа от QF </v>
      </c>
      <c r="C420" s="45" t="str">
        <f>IF(Замеры!O417=0, " ", Замеры!O417)</f>
        <v xml:space="preserve"> </v>
      </c>
      <c r="D420" s="69" t="str">
        <f t="shared" si="208"/>
        <v xml:space="preserve"> </v>
      </c>
      <c r="E420" s="69" t="str">
        <f t="shared" si="209"/>
        <v xml:space="preserve"> </v>
      </c>
      <c r="F420" s="29" t="str">
        <f t="shared" si="184"/>
        <v>-</v>
      </c>
      <c r="G420" s="29" t="str">
        <f t="shared" si="185"/>
        <v>-</v>
      </c>
      <c r="H420" s="29" t="str">
        <f t="shared" si="186"/>
        <v>-</v>
      </c>
      <c r="I420" s="29" t="str">
        <f t="shared" si="187"/>
        <v>-</v>
      </c>
      <c r="J420" s="46" t="str">
        <f t="shared" si="188"/>
        <v>-</v>
      </c>
      <c r="K420" s="29" t="str">
        <f t="shared" si="189"/>
        <v>-</v>
      </c>
      <c r="L420" s="29" t="str">
        <f t="shared" si="190"/>
        <v>-</v>
      </c>
      <c r="M420" s="29" t="str">
        <f t="shared" si="191"/>
        <v>-</v>
      </c>
      <c r="N420" s="29" t="str">
        <f t="shared" si="192"/>
        <v>-</v>
      </c>
      <c r="O420" s="29" t="str">
        <f t="shared" si="193"/>
        <v>-</v>
      </c>
      <c r="P420" s="2">
        <f>Замеры!R417</f>
        <v>0</v>
      </c>
      <c r="S420" s="2">
        <f>Замеры!S417</f>
        <v>0</v>
      </c>
      <c r="T420" s="2" t="s">
        <v>72</v>
      </c>
      <c r="U420" s="2" t="b">
        <f t="shared" si="194"/>
        <v>0</v>
      </c>
      <c r="V420" s="2" t="b">
        <f t="shared" si="195"/>
        <v>0</v>
      </c>
      <c r="W420" s="2" t="b">
        <f t="shared" si="196"/>
        <v>0</v>
      </c>
      <c r="Y420" s="2">
        <f t="shared" ca="1" si="197"/>
        <v>24</v>
      </c>
      <c r="Z420" s="2">
        <f t="shared" ca="1" si="197"/>
        <v>43</v>
      </c>
      <c r="AA420" s="2">
        <f t="shared" ca="1" si="197"/>
        <v>40</v>
      </c>
      <c r="AB420" s="5">
        <f t="shared" ca="1" si="198"/>
        <v>434</v>
      </c>
      <c r="AC420" s="5">
        <f t="shared" ca="1" si="199"/>
        <v>453</v>
      </c>
      <c r="AD420" s="5">
        <f t="shared" ca="1" si="200"/>
        <v>503</v>
      </c>
      <c r="AE420" s="5">
        <f t="shared" ca="1" si="201"/>
        <v>488</v>
      </c>
      <c r="AF420" s="5">
        <f t="shared" ca="1" si="202"/>
        <v>452</v>
      </c>
      <c r="AG420" s="5">
        <f t="shared" ca="1" si="203"/>
        <v>409</v>
      </c>
      <c r="AH420" s="5">
        <f t="shared" ca="1" si="204"/>
        <v>498</v>
      </c>
      <c r="AI420" s="5">
        <f t="shared" ca="1" si="205"/>
        <v>516</v>
      </c>
      <c r="AJ420" s="5">
        <f t="shared" ca="1" si="206"/>
        <v>416</v>
      </c>
      <c r="AK420" s="5">
        <f t="shared" ca="1" si="207"/>
        <v>466</v>
      </c>
    </row>
    <row r="421" spans="1:37" x14ac:dyDescent="0.3">
      <c r="A421" s="35">
        <f>IF(Замеры!B418=0, " ", Замеры!B418)</f>
        <v>415</v>
      </c>
      <c r="B421" s="45" t="str">
        <f>Замеры!G418</f>
        <v xml:space="preserve">Группа от QF </v>
      </c>
      <c r="C421" s="45" t="str">
        <f>IF(Замеры!O418=0, " ", Замеры!O418)</f>
        <v xml:space="preserve"> </v>
      </c>
      <c r="D421" s="69" t="str">
        <f t="shared" si="208"/>
        <v xml:space="preserve"> </v>
      </c>
      <c r="E421" s="69" t="str">
        <f t="shared" si="209"/>
        <v xml:space="preserve"> </v>
      </c>
      <c r="F421" s="29" t="str">
        <f t="shared" si="184"/>
        <v>-</v>
      </c>
      <c r="G421" s="29" t="str">
        <f t="shared" si="185"/>
        <v>-</v>
      </c>
      <c r="H421" s="29" t="str">
        <f t="shared" si="186"/>
        <v>-</v>
      </c>
      <c r="I421" s="29" t="str">
        <f t="shared" si="187"/>
        <v>-</v>
      </c>
      <c r="J421" s="46" t="str">
        <f t="shared" si="188"/>
        <v>-</v>
      </c>
      <c r="K421" s="29" t="str">
        <f t="shared" si="189"/>
        <v>-</v>
      </c>
      <c r="L421" s="29" t="str">
        <f t="shared" si="190"/>
        <v>-</v>
      </c>
      <c r="M421" s="29" t="str">
        <f t="shared" si="191"/>
        <v>-</v>
      </c>
      <c r="N421" s="29" t="str">
        <f t="shared" si="192"/>
        <v>-</v>
      </c>
      <c r="O421" s="29" t="str">
        <f t="shared" si="193"/>
        <v>-</v>
      </c>
      <c r="P421" s="2">
        <f>Замеры!R418</f>
        <v>0</v>
      </c>
      <c r="S421" s="2">
        <f>Замеры!S418</f>
        <v>0</v>
      </c>
      <c r="T421" s="2" t="s">
        <v>72</v>
      </c>
      <c r="U421" s="2" t="b">
        <f t="shared" si="194"/>
        <v>0</v>
      </c>
      <c r="V421" s="2" t="b">
        <f t="shared" si="195"/>
        <v>0</v>
      </c>
      <c r="W421" s="2" t="b">
        <f t="shared" si="196"/>
        <v>0</v>
      </c>
      <c r="Y421" s="2">
        <f t="shared" ca="1" si="197"/>
        <v>39</v>
      </c>
      <c r="Z421" s="2">
        <f t="shared" ca="1" si="197"/>
        <v>29</v>
      </c>
      <c r="AA421" s="2">
        <f t="shared" ca="1" si="197"/>
        <v>38</v>
      </c>
      <c r="AB421" s="5">
        <f t="shared" ca="1" si="198"/>
        <v>425</v>
      </c>
      <c r="AC421" s="5">
        <f t="shared" ca="1" si="199"/>
        <v>458</v>
      </c>
      <c r="AD421" s="5">
        <f t="shared" ca="1" si="200"/>
        <v>459</v>
      </c>
      <c r="AE421" s="5">
        <f t="shared" ca="1" si="201"/>
        <v>444</v>
      </c>
      <c r="AF421" s="5">
        <f t="shared" ca="1" si="202"/>
        <v>510</v>
      </c>
      <c r="AG421" s="5">
        <f t="shared" ca="1" si="203"/>
        <v>385</v>
      </c>
      <c r="AH421" s="5">
        <f t="shared" ca="1" si="204"/>
        <v>438</v>
      </c>
      <c r="AI421" s="5">
        <f t="shared" ca="1" si="205"/>
        <v>405</v>
      </c>
      <c r="AJ421" s="5">
        <f t="shared" ca="1" si="206"/>
        <v>447</v>
      </c>
      <c r="AK421" s="5">
        <f t="shared" ca="1" si="207"/>
        <v>513</v>
      </c>
    </row>
    <row r="422" spans="1:37" x14ac:dyDescent="0.3">
      <c r="A422" s="35">
        <f>IF(Замеры!B419=0, " ", Замеры!B419)</f>
        <v>416</v>
      </c>
      <c r="B422" s="45" t="str">
        <f>Замеры!G419</f>
        <v xml:space="preserve">Группа от QF </v>
      </c>
      <c r="C422" s="45" t="str">
        <f>IF(Замеры!O419=0, " ", Замеры!O419)</f>
        <v xml:space="preserve"> </v>
      </c>
      <c r="D422" s="69" t="str">
        <f t="shared" si="208"/>
        <v xml:space="preserve"> </v>
      </c>
      <c r="E422" s="69" t="str">
        <f t="shared" si="209"/>
        <v xml:space="preserve"> </v>
      </c>
      <c r="F422" s="29" t="str">
        <f t="shared" si="184"/>
        <v>-</v>
      </c>
      <c r="G422" s="29" t="str">
        <f t="shared" si="185"/>
        <v>-</v>
      </c>
      <c r="H422" s="29" t="str">
        <f t="shared" si="186"/>
        <v>-</v>
      </c>
      <c r="I422" s="29" t="str">
        <f t="shared" si="187"/>
        <v>-</v>
      </c>
      <c r="J422" s="46" t="str">
        <f t="shared" si="188"/>
        <v>-</v>
      </c>
      <c r="K422" s="29" t="str">
        <f t="shared" si="189"/>
        <v>-</v>
      </c>
      <c r="L422" s="29" t="str">
        <f t="shared" si="190"/>
        <v>-</v>
      </c>
      <c r="M422" s="29" t="str">
        <f t="shared" si="191"/>
        <v>-</v>
      </c>
      <c r="N422" s="29" t="str">
        <f t="shared" si="192"/>
        <v>-</v>
      </c>
      <c r="O422" s="29" t="str">
        <f t="shared" si="193"/>
        <v>-</v>
      </c>
      <c r="P422" s="2">
        <f>Замеры!R419</f>
        <v>0</v>
      </c>
      <c r="S422" s="2">
        <f>Замеры!S419</f>
        <v>0</v>
      </c>
      <c r="T422" s="2" t="s">
        <v>72</v>
      </c>
      <c r="U422" s="2" t="b">
        <f t="shared" si="194"/>
        <v>0</v>
      </c>
      <c r="V422" s="2" t="b">
        <f t="shared" si="195"/>
        <v>0</v>
      </c>
      <c r="W422" s="2" t="b">
        <f t="shared" si="196"/>
        <v>0</v>
      </c>
      <c r="Y422" s="2">
        <f t="shared" ca="1" si="197"/>
        <v>49</v>
      </c>
      <c r="Z422" s="2">
        <f t="shared" ca="1" si="197"/>
        <v>45</v>
      </c>
      <c r="AA422" s="2">
        <f t="shared" ca="1" si="197"/>
        <v>20</v>
      </c>
      <c r="AB422" s="5">
        <f t="shared" ca="1" si="198"/>
        <v>299</v>
      </c>
      <c r="AC422" s="5">
        <f t="shared" ca="1" si="199"/>
        <v>289</v>
      </c>
      <c r="AD422" s="5">
        <f t="shared" ca="1" si="200"/>
        <v>253</v>
      </c>
      <c r="AE422" s="5">
        <f t="shared" ca="1" si="201"/>
        <v>317</v>
      </c>
      <c r="AF422" s="5">
        <f t="shared" ca="1" si="202"/>
        <v>286</v>
      </c>
      <c r="AG422" s="5">
        <f t="shared" ca="1" si="203"/>
        <v>242</v>
      </c>
      <c r="AH422" s="5">
        <f t="shared" ca="1" si="204"/>
        <v>311</v>
      </c>
      <c r="AI422" s="5">
        <f t="shared" ca="1" si="205"/>
        <v>220</v>
      </c>
      <c r="AJ422" s="5">
        <f t="shared" ca="1" si="206"/>
        <v>231</v>
      </c>
      <c r="AK422" s="5">
        <f t="shared" ca="1" si="207"/>
        <v>269</v>
      </c>
    </row>
    <row r="423" spans="1:37" x14ac:dyDescent="0.3">
      <c r="A423" s="35">
        <f>IF(Замеры!B420=0, " ", Замеры!B420)</f>
        <v>417</v>
      </c>
      <c r="B423" s="45" t="str">
        <f>Замеры!G420</f>
        <v xml:space="preserve">Группа от QF </v>
      </c>
      <c r="C423" s="45" t="str">
        <f>IF(Замеры!O420=0, " ", Замеры!O420)</f>
        <v xml:space="preserve"> </v>
      </c>
      <c r="D423" s="69" t="str">
        <f t="shared" si="208"/>
        <v xml:space="preserve"> </v>
      </c>
      <c r="E423" s="69" t="str">
        <f t="shared" si="209"/>
        <v xml:space="preserve"> </v>
      </c>
      <c r="F423" s="29" t="str">
        <f t="shared" si="184"/>
        <v>-</v>
      </c>
      <c r="G423" s="29" t="str">
        <f t="shared" si="185"/>
        <v>-</v>
      </c>
      <c r="H423" s="29" t="str">
        <f t="shared" si="186"/>
        <v>-</v>
      </c>
      <c r="I423" s="29" t="str">
        <f t="shared" si="187"/>
        <v>-</v>
      </c>
      <c r="J423" s="46" t="str">
        <f t="shared" si="188"/>
        <v>-</v>
      </c>
      <c r="K423" s="29" t="str">
        <f t="shared" si="189"/>
        <v>-</v>
      </c>
      <c r="L423" s="29" t="str">
        <f t="shared" si="190"/>
        <v>-</v>
      </c>
      <c r="M423" s="29" t="str">
        <f t="shared" si="191"/>
        <v>-</v>
      </c>
      <c r="N423" s="29" t="str">
        <f t="shared" si="192"/>
        <v>-</v>
      </c>
      <c r="O423" s="29" t="str">
        <f t="shared" si="193"/>
        <v>-</v>
      </c>
      <c r="P423" s="2">
        <f>Замеры!R420</f>
        <v>0</v>
      </c>
      <c r="S423" s="2">
        <f>Замеры!S420</f>
        <v>0</v>
      </c>
      <c r="T423" s="2" t="s">
        <v>72</v>
      </c>
      <c r="U423" s="2" t="b">
        <f t="shared" si="194"/>
        <v>0</v>
      </c>
      <c r="V423" s="2" t="b">
        <f t="shared" si="195"/>
        <v>0</v>
      </c>
      <c r="W423" s="2" t="b">
        <f t="shared" si="196"/>
        <v>0</v>
      </c>
      <c r="Y423" s="2">
        <f t="shared" ca="1" si="197"/>
        <v>37</v>
      </c>
      <c r="Z423" s="2">
        <f t="shared" ca="1" si="197"/>
        <v>20</v>
      </c>
      <c r="AA423" s="2">
        <f t="shared" ca="1" si="197"/>
        <v>26</v>
      </c>
      <c r="AB423" s="5">
        <f t="shared" ca="1" si="198"/>
        <v>390</v>
      </c>
      <c r="AC423" s="5">
        <f t="shared" ca="1" si="199"/>
        <v>322</v>
      </c>
      <c r="AD423" s="5">
        <f t="shared" ca="1" si="200"/>
        <v>369</v>
      </c>
      <c r="AE423" s="5">
        <f t="shared" ca="1" si="201"/>
        <v>358</v>
      </c>
      <c r="AF423" s="5">
        <f t="shared" ca="1" si="202"/>
        <v>270</v>
      </c>
      <c r="AG423" s="5">
        <f t="shared" ca="1" si="203"/>
        <v>351</v>
      </c>
      <c r="AH423" s="5">
        <f t="shared" ca="1" si="204"/>
        <v>306</v>
      </c>
      <c r="AI423" s="5">
        <f t="shared" ca="1" si="205"/>
        <v>353</v>
      </c>
      <c r="AJ423" s="5">
        <f t="shared" ca="1" si="206"/>
        <v>285</v>
      </c>
      <c r="AK423" s="5">
        <f t="shared" ca="1" si="207"/>
        <v>403</v>
      </c>
    </row>
    <row r="424" spans="1:37" x14ac:dyDescent="0.3">
      <c r="A424" s="35">
        <f>IF(Замеры!B421=0, " ", Замеры!B421)</f>
        <v>418</v>
      </c>
      <c r="B424" s="45" t="str">
        <f>Замеры!G421</f>
        <v xml:space="preserve">Группа от QF </v>
      </c>
      <c r="C424" s="45" t="str">
        <f>IF(Замеры!O421=0, " ", Замеры!O421)</f>
        <v xml:space="preserve"> </v>
      </c>
      <c r="D424" s="69" t="str">
        <f t="shared" si="208"/>
        <v xml:space="preserve"> </v>
      </c>
      <c r="E424" s="69" t="str">
        <f t="shared" si="209"/>
        <v xml:space="preserve"> </v>
      </c>
      <c r="F424" s="29" t="str">
        <f t="shared" si="184"/>
        <v>-</v>
      </c>
      <c r="G424" s="29" t="str">
        <f t="shared" si="185"/>
        <v>-</v>
      </c>
      <c r="H424" s="29" t="str">
        <f t="shared" si="186"/>
        <v>-</v>
      </c>
      <c r="I424" s="29" t="str">
        <f t="shared" si="187"/>
        <v>-</v>
      </c>
      <c r="J424" s="46" t="str">
        <f t="shared" si="188"/>
        <v>-</v>
      </c>
      <c r="K424" s="29" t="str">
        <f t="shared" si="189"/>
        <v>-</v>
      </c>
      <c r="L424" s="29" t="str">
        <f t="shared" si="190"/>
        <v>-</v>
      </c>
      <c r="M424" s="29" t="str">
        <f t="shared" si="191"/>
        <v>-</v>
      </c>
      <c r="N424" s="29" t="str">
        <f t="shared" si="192"/>
        <v>-</v>
      </c>
      <c r="O424" s="29" t="str">
        <f t="shared" si="193"/>
        <v>-</v>
      </c>
      <c r="P424" s="2">
        <f>Замеры!R421</f>
        <v>0</v>
      </c>
      <c r="S424" s="2">
        <f>Замеры!S421</f>
        <v>0</v>
      </c>
      <c r="T424" s="2" t="s">
        <v>72</v>
      </c>
      <c r="U424" s="2" t="b">
        <f t="shared" si="194"/>
        <v>0</v>
      </c>
      <c r="V424" s="2" t="b">
        <f t="shared" si="195"/>
        <v>0</v>
      </c>
      <c r="W424" s="2" t="b">
        <f t="shared" si="196"/>
        <v>0</v>
      </c>
      <c r="Y424" s="2">
        <f t="shared" ca="1" si="197"/>
        <v>29</v>
      </c>
      <c r="Z424" s="2">
        <f t="shared" ca="1" si="197"/>
        <v>33</v>
      </c>
      <c r="AA424" s="2">
        <f t="shared" ca="1" si="197"/>
        <v>23</v>
      </c>
      <c r="AB424" s="5">
        <f t="shared" ca="1" si="198"/>
        <v>332</v>
      </c>
      <c r="AC424" s="5">
        <f t="shared" ca="1" si="199"/>
        <v>326</v>
      </c>
      <c r="AD424" s="5">
        <f t="shared" ca="1" si="200"/>
        <v>341</v>
      </c>
      <c r="AE424" s="5">
        <f t="shared" ca="1" si="201"/>
        <v>337</v>
      </c>
      <c r="AF424" s="5">
        <f t="shared" ca="1" si="202"/>
        <v>290</v>
      </c>
      <c r="AG424" s="5">
        <f t="shared" ca="1" si="203"/>
        <v>336</v>
      </c>
      <c r="AH424" s="5">
        <f t="shared" ca="1" si="204"/>
        <v>256</v>
      </c>
      <c r="AI424" s="5">
        <f t="shared" ca="1" si="205"/>
        <v>271</v>
      </c>
      <c r="AJ424" s="5">
        <f t="shared" ca="1" si="206"/>
        <v>357</v>
      </c>
      <c r="AK424" s="5">
        <f t="shared" ca="1" si="207"/>
        <v>325</v>
      </c>
    </row>
    <row r="425" spans="1:37" x14ac:dyDescent="0.3">
      <c r="A425" s="35">
        <f>IF(Замеры!B422=0, " ", Замеры!B422)</f>
        <v>419</v>
      </c>
      <c r="B425" s="45" t="str">
        <f>Замеры!G422</f>
        <v xml:space="preserve">Группа от QF </v>
      </c>
      <c r="C425" s="45" t="str">
        <f>IF(Замеры!O422=0, " ", Замеры!O422)</f>
        <v xml:space="preserve"> </v>
      </c>
      <c r="D425" s="69" t="str">
        <f t="shared" si="208"/>
        <v xml:space="preserve"> </v>
      </c>
      <c r="E425" s="69" t="str">
        <f t="shared" si="209"/>
        <v xml:space="preserve"> </v>
      </c>
      <c r="F425" s="29" t="str">
        <f t="shared" si="184"/>
        <v>-</v>
      </c>
      <c r="G425" s="29" t="str">
        <f t="shared" si="185"/>
        <v>-</v>
      </c>
      <c r="H425" s="29" t="str">
        <f t="shared" si="186"/>
        <v>-</v>
      </c>
      <c r="I425" s="29" t="str">
        <f t="shared" si="187"/>
        <v>-</v>
      </c>
      <c r="J425" s="46" t="str">
        <f t="shared" si="188"/>
        <v>-</v>
      </c>
      <c r="K425" s="29" t="str">
        <f t="shared" si="189"/>
        <v>-</v>
      </c>
      <c r="L425" s="29" t="str">
        <f t="shared" si="190"/>
        <v>-</v>
      </c>
      <c r="M425" s="29" t="str">
        <f t="shared" si="191"/>
        <v>-</v>
      </c>
      <c r="N425" s="29" t="str">
        <f t="shared" si="192"/>
        <v>-</v>
      </c>
      <c r="O425" s="29" t="str">
        <f t="shared" si="193"/>
        <v>-</v>
      </c>
      <c r="P425" s="2">
        <f>Замеры!R422</f>
        <v>0</v>
      </c>
      <c r="S425" s="2">
        <f>Замеры!S422</f>
        <v>0</v>
      </c>
      <c r="T425" s="2" t="s">
        <v>72</v>
      </c>
      <c r="U425" s="2" t="b">
        <f t="shared" si="194"/>
        <v>0</v>
      </c>
      <c r="V425" s="2" t="b">
        <f t="shared" si="195"/>
        <v>0</v>
      </c>
      <c r="W425" s="2" t="b">
        <f t="shared" si="196"/>
        <v>0</v>
      </c>
      <c r="Y425" s="2">
        <f t="shared" ca="1" si="197"/>
        <v>33</v>
      </c>
      <c r="Z425" s="2">
        <f t="shared" ca="1" si="197"/>
        <v>26</v>
      </c>
      <c r="AA425" s="2">
        <f t="shared" ca="1" si="197"/>
        <v>48</v>
      </c>
      <c r="AB425" s="5">
        <f t="shared" ca="1" si="198"/>
        <v>627</v>
      </c>
      <c r="AC425" s="5">
        <f t="shared" ca="1" si="199"/>
        <v>517</v>
      </c>
      <c r="AD425" s="5">
        <f t="shared" ca="1" si="200"/>
        <v>533</v>
      </c>
      <c r="AE425" s="5">
        <f t="shared" ca="1" si="201"/>
        <v>505</v>
      </c>
      <c r="AF425" s="5">
        <f t="shared" ca="1" si="202"/>
        <v>617</v>
      </c>
      <c r="AG425" s="5">
        <f t="shared" ca="1" si="203"/>
        <v>554</v>
      </c>
      <c r="AH425" s="5">
        <f t="shared" ca="1" si="204"/>
        <v>605</v>
      </c>
      <c r="AI425" s="5">
        <f t="shared" ca="1" si="205"/>
        <v>542</v>
      </c>
      <c r="AJ425" s="5">
        <f t="shared" ca="1" si="206"/>
        <v>556</v>
      </c>
      <c r="AK425" s="5">
        <f t="shared" ca="1" si="207"/>
        <v>610</v>
      </c>
    </row>
    <row r="426" spans="1:37" x14ac:dyDescent="0.3">
      <c r="A426" s="35">
        <f>IF(Замеры!B423=0, " ", Замеры!B423)</f>
        <v>420</v>
      </c>
      <c r="B426" s="45" t="str">
        <f>Замеры!G423</f>
        <v xml:space="preserve">Группа от QF </v>
      </c>
      <c r="C426" s="45" t="str">
        <f>IF(Замеры!O423=0, " ", Замеры!O423)</f>
        <v xml:space="preserve"> </v>
      </c>
      <c r="D426" s="69" t="str">
        <f t="shared" si="208"/>
        <v xml:space="preserve"> </v>
      </c>
      <c r="E426" s="69" t="str">
        <f t="shared" si="209"/>
        <v xml:space="preserve"> </v>
      </c>
      <c r="F426" s="29" t="str">
        <f t="shared" si="184"/>
        <v>-</v>
      </c>
      <c r="G426" s="29" t="str">
        <f t="shared" si="185"/>
        <v>-</v>
      </c>
      <c r="H426" s="29" t="str">
        <f t="shared" si="186"/>
        <v>-</v>
      </c>
      <c r="I426" s="29" t="str">
        <f t="shared" si="187"/>
        <v>-</v>
      </c>
      <c r="J426" s="46" t="str">
        <f t="shared" si="188"/>
        <v>-</v>
      </c>
      <c r="K426" s="29" t="str">
        <f t="shared" si="189"/>
        <v>-</v>
      </c>
      <c r="L426" s="29" t="str">
        <f t="shared" si="190"/>
        <v>-</v>
      </c>
      <c r="M426" s="29" t="str">
        <f t="shared" si="191"/>
        <v>-</v>
      </c>
      <c r="N426" s="29" t="str">
        <f t="shared" si="192"/>
        <v>-</v>
      </c>
      <c r="O426" s="29" t="str">
        <f t="shared" si="193"/>
        <v>-</v>
      </c>
      <c r="P426" s="2">
        <f>Замеры!R423</f>
        <v>0</v>
      </c>
      <c r="S426" s="2">
        <f>Замеры!S423</f>
        <v>0</v>
      </c>
      <c r="T426" s="2" t="s">
        <v>72</v>
      </c>
      <c r="U426" s="2" t="b">
        <f t="shared" si="194"/>
        <v>0</v>
      </c>
      <c r="V426" s="2" t="b">
        <f t="shared" si="195"/>
        <v>0</v>
      </c>
      <c r="W426" s="2" t="b">
        <f t="shared" si="196"/>
        <v>0</v>
      </c>
      <c r="Y426" s="2">
        <f t="shared" ca="1" si="197"/>
        <v>25</v>
      </c>
      <c r="Z426" s="2">
        <f t="shared" ca="1" si="197"/>
        <v>46</v>
      </c>
      <c r="AA426" s="2">
        <f t="shared" ca="1" si="197"/>
        <v>39</v>
      </c>
      <c r="AB426" s="5">
        <f t="shared" ca="1" si="198"/>
        <v>515</v>
      </c>
      <c r="AC426" s="5">
        <f t="shared" ca="1" si="199"/>
        <v>471</v>
      </c>
      <c r="AD426" s="5">
        <f t="shared" ca="1" si="200"/>
        <v>449</v>
      </c>
      <c r="AE426" s="5">
        <f t="shared" ca="1" si="201"/>
        <v>473</v>
      </c>
      <c r="AF426" s="5">
        <f t="shared" ca="1" si="202"/>
        <v>497</v>
      </c>
      <c r="AG426" s="5">
        <f t="shared" ca="1" si="203"/>
        <v>466</v>
      </c>
      <c r="AH426" s="5">
        <f t="shared" ca="1" si="204"/>
        <v>404</v>
      </c>
      <c r="AI426" s="5">
        <f t="shared" ca="1" si="205"/>
        <v>494</v>
      </c>
      <c r="AJ426" s="5">
        <f t="shared" ca="1" si="206"/>
        <v>515</v>
      </c>
      <c r="AK426" s="5">
        <f t="shared" ca="1" si="207"/>
        <v>476</v>
      </c>
    </row>
    <row r="427" spans="1:37" x14ac:dyDescent="0.3">
      <c r="A427" s="35">
        <f>IF(Замеры!B424=0, " ", Замеры!B424)</f>
        <v>421</v>
      </c>
      <c r="B427" s="45" t="str">
        <f>Замеры!G424</f>
        <v xml:space="preserve">Группа от QF </v>
      </c>
      <c r="C427" s="45" t="str">
        <f>IF(Замеры!O424=0, " ", Замеры!O424)</f>
        <v xml:space="preserve"> </v>
      </c>
      <c r="D427" s="69" t="str">
        <f t="shared" si="208"/>
        <v xml:space="preserve"> </v>
      </c>
      <c r="E427" s="69" t="str">
        <f t="shared" si="209"/>
        <v xml:space="preserve"> </v>
      </c>
      <c r="F427" s="29" t="str">
        <f t="shared" si="184"/>
        <v>-</v>
      </c>
      <c r="G427" s="29" t="str">
        <f t="shared" si="185"/>
        <v>-</v>
      </c>
      <c r="H427" s="29" t="str">
        <f t="shared" si="186"/>
        <v>-</v>
      </c>
      <c r="I427" s="29" t="str">
        <f t="shared" si="187"/>
        <v>-</v>
      </c>
      <c r="J427" s="46" t="str">
        <f t="shared" si="188"/>
        <v>-</v>
      </c>
      <c r="K427" s="29" t="str">
        <f t="shared" si="189"/>
        <v>-</v>
      </c>
      <c r="L427" s="29" t="str">
        <f t="shared" si="190"/>
        <v>-</v>
      </c>
      <c r="M427" s="29" t="str">
        <f t="shared" si="191"/>
        <v>-</v>
      </c>
      <c r="N427" s="29" t="str">
        <f t="shared" si="192"/>
        <v>-</v>
      </c>
      <c r="O427" s="29" t="str">
        <f t="shared" si="193"/>
        <v>-</v>
      </c>
      <c r="P427" s="2">
        <f>Замеры!R424</f>
        <v>0</v>
      </c>
      <c r="S427" s="2">
        <f>Замеры!S424</f>
        <v>0</v>
      </c>
      <c r="T427" s="2" t="s">
        <v>72</v>
      </c>
      <c r="U427" s="2" t="b">
        <f t="shared" si="194"/>
        <v>0</v>
      </c>
      <c r="V427" s="2" t="b">
        <f t="shared" si="195"/>
        <v>0</v>
      </c>
      <c r="W427" s="2" t="b">
        <f t="shared" si="196"/>
        <v>0</v>
      </c>
      <c r="Y427" s="2">
        <f t="shared" ca="1" si="197"/>
        <v>38</v>
      </c>
      <c r="Z427" s="2">
        <f t="shared" ca="1" si="197"/>
        <v>38</v>
      </c>
      <c r="AA427" s="2">
        <f t="shared" ca="1" si="197"/>
        <v>27</v>
      </c>
      <c r="AB427" s="5">
        <f t="shared" ca="1" si="198"/>
        <v>356</v>
      </c>
      <c r="AC427" s="5">
        <f t="shared" ca="1" si="199"/>
        <v>378</v>
      </c>
      <c r="AD427" s="5">
        <f t="shared" ca="1" si="200"/>
        <v>305</v>
      </c>
      <c r="AE427" s="5">
        <f t="shared" ca="1" si="201"/>
        <v>371</v>
      </c>
      <c r="AF427" s="5">
        <f t="shared" ca="1" si="202"/>
        <v>358</v>
      </c>
      <c r="AG427" s="5">
        <f t="shared" ca="1" si="203"/>
        <v>309</v>
      </c>
      <c r="AH427" s="5">
        <f t="shared" ca="1" si="204"/>
        <v>400</v>
      </c>
      <c r="AI427" s="5">
        <f t="shared" ca="1" si="205"/>
        <v>299</v>
      </c>
      <c r="AJ427" s="5">
        <f t="shared" ca="1" si="206"/>
        <v>317</v>
      </c>
      <c r="AK427" s="5">
        <f t="shared" ca="1" si="207"/>
        <v>289</v>
      </c>
    </row>
    <row r="428" spans="1:37" x14ac:dyDescent="0.3">
      <c r="A428" s="35">
        <f>IF(Замеры!B425=0, " ", Замеры!B425)</f>
        <v>422</v>
      </c>
      <c r="B428" s="45" t="str">
        <f>Замеры!G425</f>
        <v xml:space="preserve">Группа от QF </v>
      </c>
      <c r="C428" s="45" t="str">
        <f>IF(Замеры!O425=0, " ", Замеры!O425)</f>
        <v xml:space="preserve"> </v>
      </c>
      <c r="D428" s="69" t="str">
        <f t="shared" si="208"/>
        <v xml:space="preserve"> </v>
      </c>
      <c r="E428" s="69" t="str">
        <f t="shared" si="209"/>
        <v xml:space="preserve"> </v>
      </c>
      <c r="F428" s="29" t="str">
        <f t="shared" si="184"/>
        <v>-</v>
      </c>
      <c r="G428" s="29" t="str">
        <f t="shared" si="185"/>
        <v>-</v>
      </c>
      <c r="H428" s="29" t="str">
        <f t="shared" si="186"/>
        <v>-</v>
      </c>
      <c r="I428" s="29" t="str">
        <f t="shared" si="187"/>
        <v>-</v>
      </c>
      <c r="J428" s="46" t="str">
        <f t="shared" si="188"/>
        <v>-</v>
      </c>
      <c r="K428" s="29" t="str">
        <f t="shared" si="189"/>
        <v>-</v>
      </c>
      <c r="L428" s="29" t="str">
        <f t="shared" si="190"/>
        <v>-</v>
      </c>
      <c r="M428" s="29" t="str">
        <f t="shared" si="191"/>
        <v>-</v>
      </c>
      <c r="N428" s="29" t="str">
        <f t="shared" si="192"/>
        <v>-</v>
      </c>
      <c r="O428" s="29" t="str">
        <f t="shared" si="193"/>
        <v>-</v>
      </c>
      <c r="P428" s="2">
        <f>Замеры!R425</f>
        <v>0</v>
      </c>
      <c r="S428" s="2">
        <f>Замеры!S425</f>
        <v>0</v>
      </c>
      <c r="T428" s="2" t="s">
        <v>72</v>
      </c>
      <c r="U428" s="2" t="b">
        <f t="shared" si="194"/>
        <v>0</v>
      </c>
      <c r="V428" s="2" t="b">
        <f t="shared" si="195"/>
        <v>0</v>
      </c>
      <c r="W428" s="2" t="b">
        <f t="shared" si="196"/>
        <v>0</v>
      </c>
      <c r="Y428" s="2">
        <f t="shared" ca="1" si="197"/>
        <v>48</v>
      </c>
      <c r="Z428" s="2">
        <f t="shared" ca="1" si="197"/>
        <v>49</v>
      </c>
      <c r="AA428" s="2">
        <f t="shared" ca="1" si="197"/>
        <v>32</v>
      </c>
      <c r="AB428" s="5">
        <f t="shared" ca="1" si="198"/>
        <v>418</v>
      </c>
      <c r="AC428" s="5">
        <f t="shared" ca="1" si="199"/>
        <v>367</v>
      </c>
      <c r="AD428" s="5">
        <f t="shared" ca="1" si="200"/>
        <v>392</v>
      </c>
      <c r="AE428" s="5">
        <f t="shared" ca="1" si="201"/>
        <v>441</v>
      </c>
      <c r="AF428" s="5">
        <f t="shared" ca="1" si="202"/>
        <v>388</v>
      </c>
      <c r="AG428" s="5">
        <f t="shared" ca="1" si="203"/>
        <v>397</v>
      </c>
      <c r="AH428" s="5">
        <f t="shared" ca="1" si="204"/>
        <v>361</v>
      </c>
      <c r="AI428" s="5">
        <f t="shared" ca="1" si="205"/>
        <v>470</v>
      </c>
      <c r="AJ428" s="5">
        <f t="shared" ca="1" si="206"/>
        <v>401</v>
      </c>
      <c r="AK428" s="5">
        <f t="shared" ca="1" si="207"/>
        <v>384</v>
      </c>
    </row>
    <row r="429" spans="1:37" x14ac:dyDescent="0.3">
      <c r="A429" s="35">
        <f>IF(Замеры!B426=0, " ", Замеры!B426)</f>
        <v>423</v>
      </c>
      <c r="B429" s="45" t="str">
        <f>Замеры!G426</f>
        <v xml:space="preserve">Группа от QF </v>
      </c>
      <c r="C429" s="45" t="str">
        <f>IF(Замеры!O426=0, " ", Замеры!O426)</f>
        <v xml:space="preserve"> </v>
      </c>
      <c r="D429" s="69" t="str">
        <f t="shared" si="208"/>
        <v xml:space="preserve"> </v>
      </c>
      <c r="E429" s="69" t="str">
        <f t="shared" si="209"/>
        <v xml:space="preserve"> </v>
      </c>
      <c r="F429" s="29" t="str">
        <f t="shared" si="184"/>
        <v>-</v>
      </c>
      <c r="G429" s="29" t="str">
        <f t="shared" si="185"/>
        <v>-</v>
      </c>
      <c r="H429" s="29" t="str">
        <f t="shared" si="186"/>
        <v>-</v>
      </c>
      <c r="I429" s="29" t="str">
        <f t="shared" si="187"/>
        <v>-</v>
      </c>
      <c r="J429" s="46" t="str">
        <f t="shared" si="188"/>
        <v>-</v>
      </c>
      <c r="K429" s="29" t="str">
        <f t="shared" si="189"/>
        <v>-</v>
      </c>
      <c r="L429" s="29" t="str">
        <f t="shared" si="190"/>
        <v>-</v>
      </c>
      <c r="M429" s="29" t="str">
        <f t="shared" si="191"/>
        <v>-</v>
      </c>
      <c r="N429" s="29" t="str">
        <f t="shared" si="192"/>
        <v>-</v>
      </c>
      <c r="O429" s="29" t="str">
        <f t="shared" si="193"/>
        <v>-</v>
      </c>
      <c r="P429" s="2">
        <f>Замеры!R426</f>
        <v>0</v>
      </c>
      <c r="S429" s="2">
        <f>Замеры!S426</f>
        <v>0</v>
      </c>
      <c r="T429" s="2" t="s">
        <v>72</v>
      </c>
      <c r="U429" s="2" t="b">
        <f t="shared" si="194"/>
        <v>0</v>
      </c>
      <c r="V429" s="2" t="b">
        <f t="shared" si="195"/>
        <v>0</v>
      </c>
      <c r="W429" s="2" t="b">
        <f t="shared" si="196"/>
        <v>0</v>
      </c>
      <c r="Y429" s="2">
        <f t="shared" ca="1" si="197"/>
        <v>38</v>
      </c>
      <c r="Z429" s="2">
        <f t="shared" ca="1" si="197"/>
        <v>47</v>
      </c>
      <c r="AA429" s="2">
        <f t="shared" ca="1" si="197"/>
        <v>27</v>
      </c>
      <c r="AB429" s="5">
        <f t="shared" ca="1" si="198"/>
        <v>347</v>
      </c>
      <c r="AC429" s="5">
        <f t="shared" ca="1" si="199"/>
        <v>362</v>
      </c>
      <c r="AD429" s="5">
        <f t="shared" ca="1" si="200"/>
        <v>317</v>
      </c>
      <c r="AE429" s="5">
        <f t="shared" ca="1" si="201"/>
        <v>317</v>
      </c>
      <c r="AF429" s="5">
        <f t="shared" ca="1" si="202"/>
        <v>389</v>
      </c>
      <c r="AG429" s="5">
        <f t="shared" ca="1" si="203"/>
        <v>404</v>
      </c>
      <c r="AH429" s="5">
        <f t="shared" ca="1" si="204"/>
        <v>412</v>
      </c>
      <c r="AI429" s="5">
        <f t="shared" ca="1" si="205"/>
        <v>293</v>
      </c>
      <c r="AJ429" s="5">
        <f t="shared" ca="1" si="206"/>
        <v>366</v>
      </c>
      <c r="AK429" s="5">
        <f t="shared" ca="1" si="207"/>
        <v>399</v>
      </c>
    </row>
    <row r="430" spans="1:37" x14ac:dyDescent="0.3">
      <c r="A430" s="35">
        <f>IF(Замеры!B427=0, " ", Замеры!B427)</f>
        <v>424</v>
      </c>
      <c r="B430" s="45" t="str">
        <f>Замеры!G427</f>
        <v xml:space="preserve">Группа от QF </v>
      </c>
      <c r="C430" s="45" t="str">
        <f>IF(Замеры!O427=0, " ", Замеры!O427)</f>
        <v xml:space="preserve"> </v>
      </c>
      <c r="D430" s="69" t="str">
        <f t="shared" si="208"/>
        <v xml:space="preserve"> </v>
      </c>
      <c r="E430" s="69" t="str">
        <f t="shared" si="209"/>
        <v xml:space="preserve"> </v>
      </c>
      <c r="F430" s="29" t="str">
        <f t="shared" si="184"/>
        <v>-</v>
      </c>
      <c r="G430" s="29" t="str">
        <f t="shared" si="185"/>
        <v>-</v>
      </c>
      <c r="H430" s="29" t="str">
        <f t="shared" si="186"/>
        <v>-</v>
      </c>
      <c r="I430" s="29" t="str">
        <f t="shared" si="187"/>
        <v>-</v>
      </c>
      <c r="J430" s="46" t="str">
        <f t="shared" si="188"/>
        <v>-</v>
      </c>
      <c r="K430" s="29" t="str">
        <f t="shared" si="189"/>
        <v>-</v>
      </c>
      <c r="L430" s="29" t="str">
        <f t="shared" si="190"/>
        <v>-</v>
      </c>
      <c r="M430" s="29" t="str">
        <f t="shared" si="191"/>
        <v>-</v>
      </c>
      <c r="N430" s="29" t="str">
        <f t="shared" si="192"/>
        <v>-</v>
      </c>
      <c r="O430" s="29" t="str">
        <f t="shared" si="193"/>
        <v>-</v>
      </c>
      <c r="P430" s="2">
        <f>Замеры!R427</f>
        <v>0</v>
      </c>
      <c r="S430" s="2">
        <f>Замеры!S427</f>
        <v>0</v>
      </c>
      <c r="T430" s="2" t="s">
        <v>72</v>
      </c>
      <c r="U430" s="2" t="b">
        <f t="shared" si="194"/>
        <v>0</v>
      </c>
      <c r="V430" s="2" t="b">
        <f t="shared" si="195"/>
        <v>0</v>
      </c>
      <c r="W430" s="2" t="b">
        <f t="shared" si="196"/>
        <v>0</v>
      </c>
      <c r="Y430" s="2">
        <f t="shared" ca="1" si="197"/>
        <v>24</v>
      </c>
      <c r="Z430" s="2">
        <f t="shared" ca="1" si="197"/>
        <v>32</v>
      </c>
      <c r="AA430" s="2">
        <f t="shared" ca="1" si="197"/>
        <v>39</v>
      </c>
      <c r="AB430" s="5">
        <f t="shared" ca="1" si="198"/>
        <v>458</v>
      </c>
      <c r="AC430" s="5">
        <f t="shared" ca="1" si="199"/>
        <v>447</v>
      </c>
      <c r="AD430" s="5">
        <f t="shared" ca="1" si="200"/>
        <v>489</v>
      </c>
      <c r="AE430" s="5">
        <f t="shared" ca="1" si="201"/>
        <v>416</v>
      </c>
      <c r="AF430" s="5">
        <f t="shared" ca="1" si="202"/>
        <v>537</v>
      </c>
      <c r="AG430" s="5">
        <f t="shared" ca="1" si="203"/>
        <v>499</v>
      </c>
      <c r="AH430" s="5">
        <f t="shared" ca="1" si="204"/>
        <v>443</v>
      </c>
      <c r="AI430" s="5">
        <f t="shared" ca="1" si="205"/>
        <v>499</v>
      </c>
      <c r="AJ430" s="5">
        <f t="shared" ca="1" si="206"/>
        <v>397</v>
      </c>
      <c r="AK430" s="5">
        <f t="shared" ca="1" si="207"/>
        <v>426</v>
      </c>
    </row>
    <row r="431" spans="1:37" x14ac:dyDescent="0.3">
      <c r="A431" s="35">
        <f>IF(Замеры!B428=0, " ", Замеры!B428)</f>
        <v>425</v>
      </c>
      <c r="B431" s="45" t="str">
        <f>Замеры!G428</f>
        <v xml:space="preserve">Группа от QF </v>
      </c>
      <c r="C431" s="45" t="str">
        <f>IF(Замеры!O428=0, " ", Замеры!O428)</f>
        <v xml:space="preserve"> </v>
      </c>
      <c r="D431" s="69" t="str">
        <f t="shared" si="208"/>
        <v xml:space="preserve"> </v>
      </c>
      <c r="E431" s="69" t="str">
        <f t="shared" si="209"/>
        <v xml:space="preserve"> </v>
      </c>
      <c r="F431" s="29" t="str">
        <f t="shared" si="184"/>
        <v>-</v>
      </c>
      <c r="G431" s="29" t="str">
        <f t="shared" si="185"/>
        <v>-</v>
      </c>
      <c r="H431" s="29" t="str">
        <f t="shared" si="186"/>
        <v>-</v>
      </c>
      <c r="I431" s="29" t="str">
        <f t="shared" si="187"/>
        <v>-</v>
      </c>
      <c r="J431" s="46" t="str">
        <f t="shared" si="188"/>
        <v>-</v>
      </c>
      <c r="K431" s="29" t="str">
        <f t="shared" si="189"/>
        <v>-</v>
      </c>
      <c r="L431" s="29" t="str">
        <f t="shared" si="190"/>
        <v>-</v>
      </c>
      <c r="M431" s="29" t="str">
        <f t="shared" si="191"/>
        <v>-</v>
      </c>
      <c r="N431" s="29" t="str">
        <f t="shared" si="192"/>
        <v>-</v>
      </c>
      <c r="O431" s="29" t="str">
        <f t="shared" si="193"/>
        <v>-</v>
      </c>
      <c r="P431" s="2">
        <f>Замеры!R428</f>
        <v>0</v>
      </c>
      <c r="S431" s="2">
        <f>Замеры!S428</f>
        <v>0</v>
      </c>
      <c r="T431" s="2" t="s">
        <v>72</v>
      </c>
      <c r="U431" s="2" t="b">
        <f t="shared" si="194"/>
        <v>0</v>
      </c>
      <c r="V431" s="2" t="b">
        <f t="shared" si="195"/>
        <v>0</v>
      </c>
      <c r="W431" s="2" t="b">
        <f t="shared" si="196"/>
        <v>0</v>
      </c>
      <c r="Y431" s="2">
        <f t="shared" ca="1" si="197"/>
        <v>35</v>
      </c>
      <c r="Z431" s="2">
        <f t="shared" ca="1" si="197"/>
        <v>30</v>
      </c>
      <c r="AA431" s="2">
        <f t="shared" ca="1" si="197"/>
        <v>27</v>
      </c>
      <c r="AB431" s="5">
        <f t="shared" ca="1" si="198"/>
        <v>358</v>
      </c>
      <c r="AC431" s="5">
        <f t="shared" ca="1" si="199"/>
        <v>289</v>
      </c>
      <c r="AD431" s="5">
        <f t="shared" ca="1" si="200"/>
        <v>413</v>
      </c>
      <c r="AE431" s="5">
        <f t="shared" ca="1" si="201"/>
        <v>413</v>
      </c>
      <c r="AF431" s="5">
        <f t="shared" ca="1" si="202"/>
        <v>340</v>
      </c>
      <c r="AG431" s="5">
        <f t="shared" ca="1" si="203"/>
        <v>389</v>
      </c>
      <c r="AH431" s="5">
        <f t="shared" ca="1" si="204"/>
        <v>296</v>
      </c>
      <c r="AI431" s="5">
        <f t="shared" ca="1" si="205"/>
        <v>364</v>
      </c>
      <c r="AJ431" s="5">
        <f t="shared" ca="1" si="206"/>
        <v>337</v>
      </c>
      <c r="AK431" s="5">
        <f t="shared" ca="1" si="207"/>
        <v>306</v>
      </c>
    </row>
    <row r="432" spans="1:37" x14ac:dyDescent="0.3">
      <c r="A432" s="35">
        <f>IF(Замеры!B429=0, " ", Замеры!B429)</f>
        <v>426</v>
      </c>
      <c r="B432" s="45" t="str">
        <f>Замеры!G429</f>
        <v xml:space="preserve">Группа от QF </v>
      </c>
      <c r="C432" s="45" t="str">
        <f>IF(Замеры!O429=0, " ", Замеры!O429)</f>
        <v xml:space="preserve"> </v>
      </c>
      <c r="D432" s="69" t="str">
        <f t="shared" si="208"/>
        <v xml:space="preserve"> </v>
      </c>
      <c r="E432" s="69" t="str">
        <f t="shared" si="209"/>
        <v xml:space="preserve"> </v>
      </c>
      <c r="F432" s="29" t="str">
        <f t="shared" si="184"/>
        <v>-</v>
      </c>
      <c r="G432" s="29" t="str">
        <f t="shared" si="185"/>
        <v>-</v>
      </c>
      <c r="H432" s="29" t="str">
        <f t="shared" si="186"/>
        <v>-</v>
      </c>
      <c r="I432" s="29" t="str">
        <f t="shared" si="187"/>
        <v>-</v>
      </c>
      <c r="J432" s="46" t="str">
        <f t="shared" si="188"/>
        <v>-</v>
      </c>
      <c r="K432" s="29" t="str">
        <f t="shared" si="189"/>
        <v>-</v>
      </c>
      <c r="L432" s="29" t="str">
        <f t="shared" si="190"/>
        <v>-</v>
      </c>
      <c r="M432" s="29" t="str">
        <f t="shared" si="191"/>
        <v>-</v>
      </c>
      <c r="N432" s="29" t="str">
        <f t="shared" si="192"/>
        <v>-</v>
      </c>
      <c r="O432" s="29" t="str">
        <f t="shared" si="193"/>
        <v>-</v>
      </c>
      <c r="P432" s="2">
        <f>Замеры!R429</f>
        <v>0</v>
      </c>
      <c r="S432" s="2">
        <f>Замеры!S429</f>
        <v>0</v>
      </c>
      <c r="T432" s="2" t="s">
        <v>72</v>
      </c>
      <c r="U432" s="2" t="b">
        <f t="shared" si="194"/>
        <v>0</v>
      </c>
      <c r="V432" s="2" t="b">
        <f t="shared" si="195"/>
        <v>0</v>
      </c>
      <c r="W432" s="2" t="b">
        <f t="shared" si="196"/>
        <v>0</v>
      </c>
      <c r="Y432" s="2">
        <f t="shared" ca="1" si="197"/>
        <v>22</v>
      </c>
      <c r="Z432" s="2">
        <f t="shared" ca="1" si="197"/>
        <v>30</v>
      </c>
      <c r="AA432" s="2">
        <f t="shared" ca="1" si="197"/>
        <v>39</v>
      </c>
      <c r="AB432" s="5">
        <f t="shared" ca="1" si="198"/>
        <v>421</v>
      </c>
      <c r="AC432" s="5">
        <f t="shared" ca="1" si="199"/>
        <v>472</v>
      </c>
      <c r="AD432" s="5">
        <f t="shared" ca="1" si="200"/>
        <v>539</v>
      </c>
      <c r="AE432" s="5">
        <f t="shared" ca="1" si="201"/>
        <v>411</v>
      </c>
      <c r="AF432" s="5">
        <f t="shared" ca="1" si="202"/>
        <v>474</v>
      </c>
      <c r="AG432" s="5">
        <f t="shared" ca="1" si="203"/>
        <v>491</v>
      </c>
      <c r="AH432" s="5">
        <f t="shared" ca="1" si="204"/>
        <v>437</v>
      </c>
      <c r="AI432" s="5">
        <f t="shared" ca="1" si="205"/>
        <v>508</v>
      </c>
      <c r="AJ432" s="5">
        <f t="shared" ca="1" si="206"/>
        <v>466</v>
      </c>
      <c r="AK432" s="5">
        <f t="shared" ca="1" si="207"/>
        <v>413</v>
      </c>
    </row>
    <row r="433" spans="1:37" x14ac:dyDescent="0.3">
      <c r="A433" s="35">
        <f>IF(Замеры!B430=0, " ", Замеры!B430)</f>
        <v>427</v>
      </c>
      <c r="B433" s="45" t="str">
        <f>Замеры!G430</f>
        <v xml:space="preserve">Группа от QF </v>
      </c>
      <c r="C433" s="45" t="str">
        <f>IF(Замеры!O430=0, " ", Замеры!O430)</f>
        <v xml:space="preserve"> </v>
      </c>
      <c r="D433" s="69" t="str">
        <f t="shared" si="208"/>
        <v xml:space="preserve"> </v>
      </c>
      <c r="E433" s="69" t="str">
        <f t="shared" si="209"/>
        <v xml:space="preserve"> </v>
      </c>
      <c r="F433" s="29" t="str">
        <f t="shared" si="184"/>
        <v>-</v>
      </c>
      <c r="G433" s="29" t="str">
        <f t="shared" si="185"/>
        <v>-</v>
      </c>
      <c r="H433" s="29" t="str">
        <f t="shared" si="186"/>
        <v>-</v>
      </c>
      <c r="I433" s="29" t="str">
        <f t="shared" si="187"/>
        <v>-</v>
      </c>
      <c r="J433" s="46" t="str">
        <f t="shared" si="188"/>
        <v>-</v>
      </c>
      <c r="K433" s="29" t="str">
        <f t="shared" si="189"/>
        <v>-</v>
      </c>
      <c r="L433" s="29" t="str">
        <f t="shared" si="190"/>
        <v>-</v>
      </c>
      <c r="M433" s="29" t="str">
        <f t="shared" si="191"/>
        <v>-</v>
      </c>
      <c r="N433" s="29" t="str">
        <f t="shared" si="192"/>
        <v>-</v>
      </c>
      <c r="O433" s="29" t="str">
        <f t="shared" si="193"/>
        <v>-</v>
      </c>
      <c r="P433" s="2">
        <f>Замеры!R430</f>
        <v>0</v>
      </c>
      <c r="S433" s="2">
        <f>Замеры!S430</f>
        <v>0</v>
      </c>
      <c r="T433" s="2" t="s">
        <v>72</v>
      </c>
      <c r="U433" s="2" t="b">
        <f t="shared" si="194"/>
        <v>0</v>
      </c>
      <c r="V433" s="2" t="b">
        <f t="shared" si="195"/>
        <v>0</v>
      </c>
      <c r="W433" s="2" t="b">
        <f t="shared" si="196"/>
        <v>0</v>
      </c>
      <c r="Y433" s="2">
        <f t="shared" ca="1" si="197"/>
        <v>43</v>
      </c>
      <c r="Z433" s="2">
        <f t="shared" ca="1" si="197"/>
        <v>49</v>
      </c>
      <c r="AA433" s="2">
        <f t="shared" ca="1" si="197"/>
        <v>50</v>
      </c>
      <c r="AB433" s="5">
        <f t="shared" ca="1" si="198"/>
        <v>642</v>
      </c>
      <c r="AC433" s="5">
        <f t="shared" ca="1" si="199"/>
        <v>617</v>
      </c>
      <c r="AD433" s="5">
        <f t="shared" ca="1" si="200"/>
        <v>507</v>
      </c>
      <c r="AE433" s="5">
        <f t="shared" ca="1" si="201"/>
        <v>623</v>
      </c>
      <c r="AF433" s="5">
        <f t="shared" ca="1" si="202"/>
        <v>510</v>
      </c>
      <c r="AG433" s="5">
        <f t="shared" ca="1" si="203"/>
        <v>597</v>
      </c>
      <c r="AH433" s="5">
        <f t="shared" ca="1" si="204"/>
        <v>512</v>
      </c>
      <c r="AI433" s="5">
        <f t="shared" ca="1" si="205"/>
        <v>556</v>
      </c>
      <c r="AJ433" s="5">
        <f t="shared" ca="1" si="206"/>
        <v>546</v>
      </c>
      <c r="AK433" s="5">
        <f t="shared" ca="1" si="207"/>
        <v>650</v>
      </c>
    </row>
    <row r="434" spans="1:37" x14ac:dyDescent="0.3">
      <c r="A434" s="35">
        <f>IF(Замеры!B431=0, " ", Замеры!B431)</f>
        <v>428</v>
      </c>
      <c r="B434" s="45" t="str">
        <f>Замеры!G431</f>
        <v xml:space="preserve">Группа от QF </v>
      </c>
      <c r="C434" s="45" t="str">
        <f>IF(Замеры!O431=0, " ", Замеры!O431)</f>
        <v xml:space="preserve"> </v>
      </c>
      <c r="D434" s="69" t="str">
        <f t="shared" si="208"/>
        <v xml:space="preserve"> </v>
      </c>
      <c r="E434" s="69" t="str">
        <f t="shared" si="209"/>
        <v xml:space="preserve"> </v>
      </c>
      <c r="F434" s="29" t="str">
        <f t="shared" si="184"/>
        <v>-</v>
      </c>
      <c r="G434" s="29" t="str">
        <f t="shared" si="185"/>
        <v>-</v>
      </c>
      <c r="H434" s="29" t="str">
        <f t="shared" si="186"/>
        <v>-</v>
      </c>
      <c r="I434" s="29" t="str">
        <f t="shared" si="187"/>
        <v>-</v>
      </c>
      <c r="J434" s="46" t="str">
        <f t="shared" si="188"/>
        <v>-</v>
      </c>
      <c r="K434" s="29" t="str">
        <f t="shared" si="189"/>
        <v>-</v>
      </c>
      <c r="L434" s="29" t="str">
        <f t="shared" si="190"/>
        <v>-</v>
      </c>
      <c r="M434" s="29" t="str">
        <f t="shared" si="191"/>
        <v>-</v>
      </c>
      <c r="N434" s="29" t="str">
        <f t="shared" si="192"/>
        <v>-</v>
      </c>
      <c r="O434" s="29" t="str">
        <f t="shared" si="193"/>
        <v>-</v>
      </c>
      <c r="P434" s="2">
        <f>Замеры!R431</f>
        <v>0</v>
      </c>
      <c r="S434" s="2">
        <f>Замеры!S431</f>
        <v>0</v>
      </c>
      <c r="T434" s="2" t="s">
        <v>72</v>
      </c>
      <c r="U434" s="2" t="b">
        <f t="shared" si="194"/>
        <v>0</v>
      </c>
      <c r="V434" s="2" t="b">
        <f t="shared" si="195"/>
        <v>0</v>
      </c>
      <c r="W434" s="2" t="b">
        <f t="shared" si="196"/>
        <v>0</v>
      </c>
      <c r="Y434" s="2">
        <f t="shared" ca="1" si="197"/>
        <v>23</v>
      </c>
      <c r="Z434" s="2">
        <f t="shared" ca="1" si="197"/>
        <v>43</v>
      </c>
      <c r="AA434" s="2">
        <f t="shared" ca="1" si="197"/>
        <v>37</v>
      </c>
      <c r="AB434" s="5">
        <f t="shared" ca="1" si="198"/>
        <v>385</v>
      </c>
      <c r="AC434" s="5">
        <f t="shared" ca="1" si="199"/>
        <v>460</v>
      </c>
      <c r="AD434" s="5">
        <f t="shared" ca="1" si="200"/>
        <v>419</v>
      </c>
      <c r="AE434" s="5">
        <f t="shared" ca="1" si="201"/>
        <v>434</v>
      </c>
      <c r="AF434" s="5">
        <f t="shared" ca="1" si="202"/>
        <v>468</v>
      </c>
      <c r="AG434" s="5">
        <f t="shared" ca="1" si="203"/>
        <v>450</v>
      </c>
      <c r="AH434" s="5">
        <f t="shared" ca="1" si="204"/>
        <v>497</v>
      </c>
      <c r="AI434" s="5">
        <f t="shared" ca="1" si="205"/>
        <v>466</v>
      </c>
      <c r="AJ434" s="5">
        <f t="shared" ca="1" si="206"/>
        <v>413</v>
      </c>
      <c r="AK434" s="5">
        <f t="shared" ca="1" si="207"/>
        <v>480</v>
      </c>
    </row>
    <row r="435" spans="1:37" x14ac:dyDescent="0.3">
      <c r="A435" s="35">
        <f>IF(Замеры!B432=0, " ", Замеры!B432)</f>
        <v>429</v>
      </c>
      <c r="B435" s="45" t="str">
        <f>Замеры!G432</f>
        <v xml:space="preserve">Группа от QF </v>
      </c>
      <c r="C435" s="45" t="str">
        <f>IF(Замеры!O432=0, " ", Замеры!O432)</f>
        <v xml:space="preserve"> </v>
      </c>
      <c r="D435" s="69" t="str">
        <f t="shared" si="208"/>
        <v xml:space="preserve"> </v>
      </c>
      <c r="E435" s="69" t="str">
        <f t="shared" si="209"/>
        <v xml:space="preserve"> </v>
      </c>
      <c r="F435" s="29" t="str">
        <f t="shared" si="184"/>
        <v>-</v>
      </c>
      <c r="G435" s="29" t="str">
        <f t="shared" si="185"/>
        <v>-</v>
      </c>
      <c r="H435" s="29" t="str">
        <f t="shared" si="186"/>
        <v>-</v>
      </c>
      <c r="I435" s="29" t="str">
        <f t="shared" si="187"/>
        <v>-</v>
      </c>
      <c r="J435" s="46" t="str">
        <f t="shared" si="188"/>
        <v>-</v>
      </c>
      <c r="K435" s="29" t="str">
        <f t="shared" si="189"/>
        <v>-</v>
      </c>
      <c r="L435" s="29" t="str">
        <f t="shared" si="190"/>
        <v>-</v>
      </c>
      <c r="M435" s="29" t="str">
        <f t="shared" si="191"/>
        <v>-</v>
      </c>
      <c r="N435" s="29" t="str">
        <f t="shared" si="192"/>
        <v>-</v>
      </c>
      <c r="O435" s="29" t="str">
        <f t="shared" si="193"/>
        <v>-</v>
      </c>
      <c r="P435" s="2">
        <f>Замеры!R432</f>
        <v>0</v>
      </c>
      <c r="S435" s="2">
        <f>Замеры!S432</f>
        <v>0</v>
      </c>
      <c r="T435" s="2" t="s">
        <v>72</v>
      </c>
      <c r="U435" s="2" t="b">
        <f t="shared" si="194"/>
        <v>0</v>
      </c>
      <c r="V435" s="2" t="b">
        <f t="shared" si="195"/>
        <v>0</v>
      </c>
      <c r="W435" s="2" t="b">
        <f t="shared" si="196"/>
        <v>0</v>
      </c>
      <c r="Y435" s="2">
        <f t="shared" ca="1" si="197"/>
        <v>35</v>
      </c>
      <c r="Z435" s="2">
        <f t="shared" ca="1" si="197"/>
        <v>22</v>
      </c>
      <c r="AA435" s="2">
        <f t="shared" ca="1" si="197"/>
        <v>33</v>
      </c>
      <c r="AB435" s="5">
        <f t="shared" ca="1" si="198"/>
        <v>465</v>
      </c>
      <c r="AC435" s="5">
        <f t="shared" ca="1" si="199"/>
        <v>454</v>
      </c>
      <c r="AD435" s="5">
        <f t="shared" ca="1" si="200"/>
        <v>397</v>
      </c>
      <c r="AE435" s="5">
        <f t="shared" ca="1" si="201"/>
        <v>420</v>
      </c>
      <c r="AF435" s="5">
        <f t="shared" ca="1" si="202"/>
        <v>466</v>
      </c>
      <c r="AG435" s="5">
        <f t="shared" ca="1" si="203"/>
        <v>382</v>
      </c>
      <c r="AH435" s="5">
        <f t="shared" ca="1" si="204"/>
        <v>356</v>
      </c>
      <c r="AI435" s="5">
        <f t="shared" ca="1" si="205"/>
        <v>350</v>
      </c>
      <c r="AJ435" s="5">
        <f t="shared" ca="1" si="206"/>
        <v>427</v>
      </c>
      <c r="AK435" s="5">
        <f t="shared" ca="1" si="207"/>
        <v>373</v>
      </c>
    </row>
    <row r="436" spans="1:37" x14ac:dyDescent="0.3">
      <c r="A436" s="35">
        <f>IF(Замеры!B433=0, " ", Замеры!B433)</f>
        <v>430</v>
      </c>
      <c r="B436" s="45" t="str">
        <f>Замеры!G433</f>
        <v xml:space="preserve">Группа от QF </v>
      </c>
      <c r="C436" s="45" t="str">
        <f>IF(Замеры!O433=0, " ", Замеры!O433)</f>
        <v xml:space="preserve"> </v>
      </c>
      <c r="D436" s="69" t="str">
        <f t="shared" si="208"/>
        <v xml:space="preserve"> </v>
      </c>
      <c r="E436" s="69" t="str">
        <f t="shared" si="209"/>
        <v xml:space="preserve"> </v>
      </c>
      <c r="F436" s="29" t="str">
        <f t="shared" si="184"/>
        <v>-</v>
      </c>
      <c r="G436" s="29" t="str">
        <f t="shared" si="185"/>
        <v>-</v>
      </c>
      <c r="H436" s="29" t="str">
        <f t="shared" si="186"/>
        <v>-</v>
      </c>
      <c r="I436" s="29" t="str">
        <f t="shared" si="187"/>
        <v>-</v>
      </c>
      <c r="J436" s="46" t="str">
        <f t="shared" si="188"/>
        <v>-</v>
      </c>
      <c r="K436" s="29" t="str">
        <f t="shared" si="189"/>
        <v>-</v>
      </c>
      <c r="L436" s="29" t="str">
        <f t="shared" si="190"/>
        <v>-</v>
      </c>
      <c r="M436" s="29" t="str">
        <f t="shared" si="191"/>
        <v>-</v>
      </c>
      <c r="N436" s="29" t="str">
        <f t="shared" si="192"/>
        <v>-</v>
      </c>
      <c r="O436" s="29" t="str">
        <f t="shared" si="193"/>
        <v>-</v>
      </c>
      <c r="P436" s="2">
        <f>Замеры!R433</f>
        <v>0</v>
      </c>
      <c r="S436" s="2">
        <f>Замеры!S433</f>
        <v>0</v>
      </c>
      <c r="T436" s="2" t="s">
        <v>72</v>
      </c>
      <c r="U436" s="2" t="b">
        <f t="shared" si="194"/>
        <v>0</v>
      </c>
      <c r="V436" s="2" t="b">
        <f t="shared" si="195"/>
        <v>0</v>
      </c>
      <c r="W436" s="2" t="b">
        <f t="shared" si="196"/>
        <v>0</v>
      </c>
      <c r="Y436" s="2">
        <f t="shared" ca="1" si="197"/>
        <v>34</v>
      </c>
      <c r="Z436" s="2">
        <f t="shared" ca="1" si="197"/>
        <v>23</v>
      </c>
      <c r="AA436" s="2">
        <f t="shared" ca="1" si="197"/>
        <v>22</v>
      </c>
      <c r="AB436" s="5">
        <f t="shared" ca="1" si="198"/>
        <v>274</v>
      </c>
      <c r="AC436" s="5">
        <f t="shared" ca="1" si="199"/>
        <v>236</v>
      </c>
      <c r="AD436" s="5">
        <f t="shared" ca="1" si="200"/>
        <v>239</v>
      </c>
      <c r="AE436" s="5">
        <f t="shared" ca="1" si="201"/>
        <v>358</v>
      </c>
      <c r="AF436" s="5">
        <f t="shared" ca="1" si="202"/>
        <v>262</v>
      </c>
      <c r="AG436" s="5">
        <f t="shared" ca="1" si="203"/>
        <v>332</v>
      </c>
      <c r="AH436" s="5">
        <f t="shared" ca="1" si="204"/>
        <v>332</v>
      </c>
      <c r="AI436" s="5">
        <f t="shared" ca="1" si="205"/>
        <v>355</v>
      </c>
      <c r="AJ436" s="5">
        <f t="shared" ca="1" si="206"/>
        <v>325</v>
      </c>
      <c r="AK436" s="5">
        <f t="shared" ca="1" si="207"/>
        <v>309</v>
      </c>
    </row>
    <row r="437" spans="1:37" x14ac:dyDescent="0.3">
      <c r="A437" s="35">
        <f>IF(Замеры!B434=0, " ", Замеры!B434)</f>
        <v>431</v>
      </c>
      <c r="B437" s="45" t="str">
        <f>Замеры!G434</f>
        <v xml:space="preserve">Группа от QF </v>
      </c>
      <c r="C437" s="45" t="str">
        <f>IF(Замеры!O434=0, " ", Замеры!O434)</f>
        <v xml:space="preserve"> </v>
      </c>
      <c r="D437" s="69" t="str">
        <f t="shared" si="208"/>
        <v xml:space="preserve"> </v>
      </c>
      <c r="E437" s="69" t="str">
        <f t="shared" si="209"/>
        <v xml:space="preserve"> </v>
      </c>
      <c r="F437" s="29" t="str">
        <f t="shared" si="184"/>
        <v>-</v>
      </c>
      <c r="G437" s="29" t="str">
        <f t="shared" si="185"/>
        <v>-</v>
      </c>
      <c r="H437" s="29" t="str">
        <f t="shared" si="186"/>
        <v>-</v>
      </c>
      <c r="I437" s="29" t="str">
        <f t="shared" si="187"/>
        <v>-</v>
      </c>
      <c r="J437" s="46" t="str">
        <f t="shared" si="188"/>
        <v>-</v>
      </c>
      <c r="K437" s="29" t="str">
        <f t="shared" si="189"/>
        <v>-</v>
      </c>
      <c r="L437" s="29" t="str">
        <f t="shared" si="190"/>
        <v>-</v>
      </c>
      <c r="M437" s="29" t="str">
        <f t="shared" si="191"/>
        <v>-</v>
      </c>
      <c r="N437" s="29" t="str">
        <f t="shared" si="192"/>
        <v>-</v>
      </c>
      <c r="O437" s="29" t="str">
        <f t="shared" si="193"/>
        <v>-</v>
      </c>
      <c r="P437" s="2">
        <f>Замеры!R434</f>
        <v>0</v>
      </c>
      <c r="S437" s="2">
        <f>Замеры!S434</f>
        <v>0</v>
      </c>
      <c r="T437" s="2" t="s">
        <v>72</v>
      </c>
      <c r="U437" s="2" t="b">
        <f t="shared" si="194"/>
        <v>0</v>
      </c>
      <c r="V437" s="2" t="b">
        <f t="shared" si="195"/>
        <v>0</v>
      </c>
      <c r="W437" s="2" t="b">
        <f t="shared" si="196"/>
        <v>0</v>
      </c>
      <c r="Y437" s="2">
        <f t="shared" ca="1" si="197"/>
        <v>33</v>
      </c>
      <c r="Z437" s="2">
        <f t="shared" ca="1" si="197"/>
        <v>32</v>
      </c>
      <c r="AA437" s="2">
        <f t="shared" ca="1" si="197"/>
        <v>22</v>
      </c>
      <c r="AB437" s="5">
        <f t="shared" ca="1" si="198"/>
        <v>230</v>
      </c>
      <c r="AC437" s="5">
        <f t="shared" ca="1" si="199"/>
        <v>364</v>
      </c>
      <c r="AD437" s="5">
        <f t="shared" ca="1" si="200"/>
        <v>309</v>
      </c>
      <c r="AE437" s="5">
        <f t="shared" ca="1" si="201"/>
        <v>369</v>
      </c>
      <c r="AF437" s="5">
        <f t="shared" ca="1" si="202"/>
        <v>293</v>
      </c>
      <c r="AG437" s="5">
        <f t="shared" ca="1" si="203"/>
        <v>240</v>
      </c>
      <c r="AH437" s="5">
        <f t="shared" ca="1" si="204"/>
        <v>309</v>
      </c>
      <c r="AI437" s="5">
        <f t="shared" ca="1" si="205"/>
        <v>228</v>
      </c>
      <c r="AJ437" s="5">
        <f t="shared" ca="1" si="206"/>
        <v>337</v>
      </c>
      <c r="AK437" s="5">
        <f t="shared" ca="1" si="207"/>
        <v>352</v>
      </c>
    </row>
    <row r="438" spans="1:37" x14ac:dyDescent="0.3">
      <c r="A438" s="35">
        <f>IF(Замеры!B435=0, " ", Замеры!B435)</f>
        <v>432</v>
      </c>
      <c r="B438" s="45" t="str">
        <f>Замеры!G435</f>
        <v xml:space="preserve">Группа от QF </v>
      </c>
      <c r="C438" s="45" t="str">
        <f>IF(Замеры!O435=0, " ", Замеры!O435)</f>
        <v xml:space="preserve"> </v>
      </c>
      <c r="D438" s="69" t="str">
        <f t="shared" si="208"/>
        <v xml:space="preserve"> </v>
      </c>
      <c r="E438" s="69" t="str">
        <f t="shared" si="209"/>
        <v xml:space="preserve"> </v>
      </c>
      <c r="F438" s="29" t="str">
        <f t="shared" si="184"/>
        <v>-</v>
      </c>
      <c r="G438" s="29" t="str">
        <f t="shared" si="185"/>
        <v>-</v>
      </c>
      <c r="H438" s="29" t="str">
        <f t="shared" si="186"/>
        <v>-</v>
      </c>
      <c r="I438" s="29" t="str">
        <f t="shared" si="187"/>
        <v>-</v>
      </c>
      <c r="J438" s="46" t="str">
        <f t="shared" si="188"/>
        <v>-</v>
      </c>
      <c r="K438" s="29" t="str">
        <f t="shared" si="189"/>
        <v>-</v>
      </c>
      <c r="L438" s="29" t="str">
        <f t="shared" si="190"/>
        <v>-</v>
      </c>
      <c r="M438" s="29" t="str">
        <f t="shared" si="191"/>
        <v>-</v>
      </c>
      <c r="N438" s="29" t="str">
        <f t="shared" si="192"/>
        <v>-</v>
      </c>
      <c r="O438" s="29" t="str">
        <f t="shared" si="193"/>
        <v>-</v>
      </c>
      <c r="P438" s="2">
        <f>Замеры!R435</f>
        <v>0</v>
      </c>
      <c r="S438" s="2">
        <f>Замеры!S435</f>
        <v>0</v>
      </c>
      <c r="T438" s="2" t="s">
        <v>72</v>
      </c>
      <c r="U438" s="2" t="b">
        <f t="shared" si="194"/>
        <v>0</v>
      </c>
      <c r="V438" s="2" t="b">
        <f t="shared" si="195"/>
        <v>0</v>
      </c>
      <c r="W438" s="2" t="b">
        <f t="shared" si="196"/>
        <v>0</v>
      </c>
      <c r="Y438" s="2">
        <f t="shared" ca="1" si="197"/>
        <v>47</v>
      </c>
      <c r="Z438" s="2">
        <f t="shared" ca="1" si="197"/>
        <v>34</v>
      </c>
      <c r="AA438" s="2">
        <f t="shared" ca="1" si="197"/>
        <v>44</v>
      </c>
      <c r="AB438" s="5">
        <f t="shared" ca="1" si="198"/>
        <v>457</v>
      </c>
      <c r="AC438" s="5">
        <f t="shared" ca="1" si="199"/>
        <v>564</v>
      </c>
      <c r="AD438" s="5">
        <f t="shared" ca="1" si="200"/>
        <v>580</v>
      </c>
      <c r="AE438" s="5">
        <f t="shared" ca="1" si="201"/>
        <v>523</v>
      </c>
      <c r="AF438" s="5">
        <f t="shared" ca="1" si="202"/>
        <v>486</v>
      </c>
      <c r="AG438" s="5">
        <f t="shared" ca="1" si="203"/>
        <v>564</v>
      </c>
      <c r="AH438" s="5">
        <f t="shared" ca="1" si="204"/>
        <v>531</v>
      </c>
      <c r="AI438" s="5">
        <f t="shared" ca="1" si="205"/>
        <v>572</v>
      </c>
      <c r="AJ438" s="5">
        <f t="shared" ca="1" si="206"/>
        <v>492</v>
      </c>
      <c r="AK438" s="5">
        <f t="shared" ca="1" si="207"/>
        <v>515</v>
      </c>
    </row>
    <row r="439" spans="1:37" x14ac:dyDescent="0.3">
      <c r="A439" s="35">
        <f>IF(Замеры!B436=0, " ", Замеры!B436)</f>
        <v>433</v>
      </c>
      <c r="B439" s="45" t="str">
        <f>Замеры!G436</f>
        <v xml:space="preserve">Группа от QF </v>
      </c>
      <c r="C439" s="45" t="str">
        <f>IF(Замеры!O436=0, " ", Замеры!O436)</f>
        <v xml:space="preserve"> </v>
      </c>
      <c r="D439" s="69" t="str">
        <f t="shared" si="208"/>
        <v xml:space="preserve"> </v>
      </c>
      <c r="E439" s="69" t="str">
        <f t="shared" si="209"/>
        <v xml:space="preserve"> </v>
      </c>
      <c r="F439" s="29" t="str">
        <f t="shared" si="184"/>
        <v>-</v>
      </c>
      <c r="G439" s="29" t="str">
        <f t="shared" si="185"/>
        <v>-</v>
      </c>
      <c r="H439" s="29" t="str">
        <f t="shared" si="186"/>
        <v>-</v>
      </c>
      <c r="I439" s="29" t="str">
        <f t="shared" si="187"/>
        <v>-</v>
      </c>
      <c r="J439" s="46" t="str">
        <f t="shared" si="188"/>
        <v>-</v>
      </c>
      <c r="K439" s="29" t="str">
        <f t="shared" si="189"/>
        <v>-</v>
      </c>
      <c r="L439" s="29" t="str">
        <f t="shared" si="190"/>
        <v>-</v>
      </c>
      <c r="M439" s="29" t="str">
        <f t="shared" si="191"/>
        <v>-</v>
      </c>
      <c r="N439" s="29" t="str">
        <f t="shared" si="192"/>
        <v>-</v>
      </c>
      <c r="O439" s="29" t="str">
        <f t="shared" si="193"/>
        <v>-</v>
      </c>
      <c r="P439" s="2">
        <f>Замеры!R436</f>
        <v>0</v>
      </c>
      <c r="S439" s="2">
        <f>Замеры!S436</f>
        <v>0</v>
      </c>
      <c r="T439" s="2" t="s">
        <v>72</v>
      </c>
      <c r="U439" s="2" t="b">
        <f t="shared" si="194"/>
        <v>0</v>
      </c>
      <c r="V439" s="2" t="b">
        <f t="shared" si="195"/>
        <v>0</v>
      </c>
      <c r="W439" s="2" t="b">
        <f t="shared" si="196"/>
        <v>0</v>
      </c>
      <c r="Y439" s="2">
        <f t="shared" ca="1" si="197"/>
        <v>39</v>
      </c>
      <c r="Z439" s="2">
        <f t="shared" ca="1" si="197"/>
        <v>21</v>
      </c>
      <c r="AA439" s="2">
        <f t="shared" ca="1" si="197"/>
        <v>42</v>
      </c>
      <c r="AB439" s="5">
        <f t="shared" ca="1" si="198"/>
        <v>558</v>
      </c>
      <c r="AC439" s="5">
        <f t="shared" ca="1" si="199"/>
        <v>462</v>
      </c>
      <c r="AD439" s="5">
        <f t="shared" ca="1" si="200"/>
        <v>479</v>
      </c>
      <c r="AE439" s="5">
        <f t="shared" ca="1" si="201"/>
        <v>532</v>
      </c>
      <c r="AF439" s="5">
        <f t="shared" ca="1" si="202"/>
        <v>485</v>
      </c>
      <c r="AG439" s="5">
        <f t="shared" ca="1" si="203"/>
        <v>450</v>
      </c>
      <c r="AH439" s="5">
        <f t="shared" ca="1" si="204"/>
        <v>557</v>
      </c>
      <c r="AI439" s="5">
        <f t="shared" ca="1" si="205"/>
        <v>457</v>
      </c>
      <c r="AJ439" s="5">
        <f t="shared" ca="1" si="206"/>
        <v>563</v>
      </c>
      <c r="AK439" s="5">
        <f t="shared" ca="1" si="207"/>
        <v>505</v>
      </c>
    </row>
    <row r="440" spans="1:37" x14ac:dyDescent="0.3">
      <c r="A440" s="35">
        <f>IF(Замеры!B437=0, " ", Замеры!B437)</f>
        <v>434</v>
      </c>
      <c r="B440" s="45" t="str">
        <f>Замеры!G437</f>
        <v xml:space="preserve">Группа от QF </v>
      </c>
      <c r="C440" s="45" t="str">
        <f>IF(Замеры!O437=0, " ", Замеры!O437)</f>
        <v xml:space="preserve"> </v>
      </c>
      <c r="D440" s="69" t="str">
        <f t="shared" si="208"/>
        <v xml:space="preserve"> </v>
      </c>
      <c r="E440" s="69" t="str">
        <f t="shared" si="209"/>
        <v xml:space="preserve"> </v>
      </c>
      <c r="F440" s="29" t="str">
        <f t="shared" si="184"/>
        <v>-</v>
      </c>
      <c r="G440" s="29" t="str">
        <f t="shared" si="185"/>
        <v>-</v>
      </c>
      <c r="H440" s="29" t="str">
        <f t="shared" si="186"/>
        <v>-</v>
      </c>
      <c r="I440" s="29" t="str">
        <f t="shared" si="187"/>
        <v>-</v>
      </c>
      <c r="J440" s="46" t="str">
        <f t="shared" si="188"/>
        <v>-</v>
      </c>
      <c r="K440" s="29" t="str">
        <f t="shared" si="189"/>
        <v>-</v>
      </c>
      <c r="L440" s="29" t="str">
        <f t="shared" si="190"/>
        <v>-</v>
      </c>
      <c r="M440" s="29" t="str">
        <f t="shared" si="191"/>
        <v>-</v>
      </c>
      <c r="N440" s="29" t="str">
        <f t="shared" si="192"/>
        <v>-</v>
      </c>
      <c r="O440" s="29" t="str">
        <f t="shared" si="193"/>
        <v>-</v>
      </c>
      <c r="P440" s="2">
        <f>Замеры!R437</f>
        <v>0</v>
      </c>
      <c r="S440" s="2">
        <f>Замеры!S437</f>
        <v>0</v>
      </c>
      <c r="T440" s="2" t="s">
        <v>72</v>
      </c>
      <c r="U440" s="2" t="b">
        <f t="shared" si="194"/>
        <v>0</v>
      </c>
      <c r="V440" s="2" t="b">
        <f t="shared" si="195"/>
        <v>0</v>
      </c>
      <c r="W440" s="2" t="b">
        <f t="shared" si="196"/>
        <v>0</v>
      </c>
      <c r="Y440" s="2">
        <f t="shared" ca="1" si="197"/>
        <v>40</v>
      </c>
      <c r="Z440" s="2">
        <f t="shared" ca="1" si="197"/>
        <v>44</v>
      </c>
      <c r="AA440" s="2">
        <f t="shared" ca="1" si="197"/>
        <v>27</v>
      </c>
      <c r="AB440" s="5">
        <f t="shared" ca="1" si="198"/>
        <v>374</v>
      </c>
      <c r="AC440" s="5">
        <f t="shared" ca="1" si="199"/>
        <v>394</v>
      </c>
      <c r="AD440" s="5">
        <f t="shared" ca="1" si="200"/>
        <v>354</v>
      </c>
      <c r="AE440" s="5">
        <f t="shared" ca="1" si="201"/>
        <v>413</v>
      </c>
      <c r="AF440" s="5">
        <f t="shared" ca="1" si="202"/>
        <v>290</v>
      </c>
      <c r="AG440" s="5">
        <f t="shared" ca="1" si="203"/>
        <v>307</v>
      </c>
      <c r="AH440" s="5">
        <f t="shared" ca="1" si="204"/>
        <v>322</v>
      </c>
      <c r="AI440" s="5">
        <f t="shared" ca="1" si="205"/>
        <v>318</v>
      </c>
      <c r="AJ440" s="5">
        <f t="shared" ca="1" si="206"/>
        <v>291</v>
      </c>
      <c r="AK440" s="5">
        <f t="shared" ca="1" si="207"/>
        <v>386</v>
      </c>
    </row>
    <row r="441" spans="1:37" x14ac:dyDescent="0.3">
      <c r="A441" s="35">
        <f>IF(Замеры!B438=0, " ", Замеры!B438)</f>
        <v>435</v>
      </c>
      <c r="B441" s="45" t="str">
        <f>Замеры!G438</f>
        <v xml:space="preserve">Группа от QF </v>
      </c>
      <c r="C441" s="45" t="str">
        <f>IF(Замеры!O438=0, " ", Замеры!O438)</f>
        <v xml:space="preserve"> </v>
      </c>
      <c r="D441" s="69" t="str">
        <f t="shared" si="208"/>
        <v xml:space="preserve"> </v>
      </c>
      <c r="E441" s="69" t="str">
        <f t="shared" si="209"/>
        <v xml:space="preserve"> </v>
      </c>
      <c r="F441" s="29" t="str">
        <f t="shared" si="184"/>
        <v>-</v>
      </c>
      <c r="G441" s="29" t="str">
        <f t="shared" si="185"/>
        <v>-</v>
      </c>
      <c r="H441" s="29" t="str">
        <f t="shared" si="186"/>
        <v>-</v>
      </c>
      <c r="I441" s="29" t="str">
        <f t="shared" si="187"/>
        <v>-</v>
      </c>
      <c r="J441" s="46" t="str">
        <f t="shared" si="188"/>
        <v>-</v>
      </c>
      <c r="K441" s="29" t="str">
        <f t="shared" si="189"/>
        <v>-</v>
      </c>
      <c r="L441" s="29" t="str">
        <f t="shared" si="190"/>
        <v>-</v>
      </c>
      <c r="M441" s="29" t="str">
        <f t="shared" si="191"/>
        <v>-</v>
      </c>
      <c r="N441" s="29" t="str">
        <f t="shared" si="192"/>
        <v>-</v>
      </c>
      <c r="O441" s="29" t="str">
        <f t="shared" si="193"/>
        <v>-</v>
      </c>
      <c r="P441" s="2">
        <f>Замеры!R438</f>
        <v>0</v>
      </c>
      <c r="S441" s="2">
        <f>Замеры!S438</f>
        <v>0</v>
      </c>
      <c r="T441" s="2" t="s">
        <v>72</v>
      </c>
      <c r="U441" s="2" t="b">
        <f t="shared" si="194"/>
        <v>0</v>
      </c>
      <c r="V441" s="2" t="b">
        <f t="shared" si="195"/>
        <v>0</v>
      </c>
      <c r="W441" s="2" t="b">
        <f t="shared" si="196"/>
        <v>0</v>
      </c>
      <c r="Y441" s="2">
        <f t="shared" ca="1" si="197"/>
        <v>38</v>
      </c>
      <c r="Z441" s="2">
        <f t="shared" ca="1" si="197"/>
        <v>38</v>
      </c>
      <c r="AA441" s="2">
        <f t="shared" ca="1" si="197"/>
        <v>30</v>
      </c>
      <c r="AB441" s="5">
        <f t="shared" ca="1" si="198"/>
        <v>325</v>
      </c>
      <c r="AC441" s="5">
        <f t="shared" ca="1" si="199"/>
        <v>306</v>
      </c>
      <c r="AD441" s="5">
        <f t="shared" ca="1" si="200"/>
        <v>389</v>
      </c>
      <c r="AE441" s="5">
        <f t="shared" ca="1" si="201"/>
        <v>364</v>
      </c>
      <c r="AF441" s="5">
        <f t="shared" ca="1" si="202"/>
        <v>376</v>
      </c>
      <c r="AG441" s="5">
        <f t="shared" ca="1" si="203"/>
        <v>433</v>
      </c>
      <c r="AH441" s="5">
        <f t="shared" ca="1" si="204"/>
        <v>339</v>
      </c>
      <c r="AI441" s="5">
        <f t="shared" ca="1" si="205"/>
        <v>396</v>
      </c>
      <c r="AJ441" s="5">
        <f t="shared" ca="1" si="206"/>
        <v>438</v>
      </c>
      <c r="AK441" s="5">
        <f t="shared" ca="1" si="207"/>
        <v>432</v>
      </c>
    </row>
    <row r="442" spans="1:37" x14ac:dyDescent="0.3">
      <c r="A442" s="35">
        <f>IF(Замеры!B439=0, " ", Замеры!B439)</f>
        <v>436</v>
      </c>
      <c r="B442" s="45" t="str">
        <f>Замеры!G439</f>
        <v xml:space="preserve">Группа от QF </v>
      </c>
      <c r="C442" s="45" t="str">
        <f>IF(Замеры!O439=0, " ", Замеры!O439)</f>
        <v xml:space="preserve"> </v>
      </c>
      <c r="D442" s="69" t="str">
        <f t="shared" si="208"/>
        <v xml:space="preserve"> </v>
      </c>
      <c r="E442" s="69" t="str">
        <f t="shared" si="209"/>
        <v xml:space="preserve"> </v>
      </c>
      <c r="F442" s="29" t="str">
        <f t="shared" si="184"/>
        <v>-</v>
      </c>
      <c r="G442" s="29" t="str">
        <f t="shared" si="185"/>
        <v>-</v>
      </c>
      <c r="H442" s="29" t="str">
        <f t="shared" si="186"/>
        <v>-</v>
      </c>
      <c r="I442" s="29" t="str">
        <f t="shared" si="187"/>
        <v>-</v>
      </c>
      <c r="J442" s="46" t="str">
        <f t="shared" si="188"/>
        <v>-</v>
      </c>
      <c r="K442" s="29" t="str">
        <f t="shared" si="189"/>
        <v>-</v>
      </c>
      <c r="L442" s="29" t="str">
        <f t="shared" si="190"/>
        <v>-</v>
      </c>
      <c r="M442" s="29" t="str">
        <f t="shared" si="191"/>
        <v>-</v>
      </c>
      <c r="N442" s="29" t="str">
        <f t="shared" si="192"/>
        <v>-</v>
      </c>
      <c r="O442" s="29" t="str">
        <f t="shared" si="193"/>
        <v>-</v>
      </c>
      <c r="P442" s="2">
        <f>Замеры!R439</f>
        <v>0</v>
      </c>
      <c r="S442" s="2">
        <f>Замеры!S439</f>
        <v>0</v>
      </c>
      <c r="T442" s="2" t="s">
        <v>72</v>
      </c>
      <c r="U442" s="2" t="b">
        <f t="shared" si="194"/>
        <v>0</v>
      </c>
      <c r="V442" s="2" t="b">
        <f t="shared" si="195"/>
        <v>0</v>
      </c>
      <c r="W442" s="2" t="b">
        <f t="shared" si="196"/>
        <v>0</v>
      </c>
      <c r="Y442" s="2">
        <f t="shared" ca="1" si="197"/>
        <v>26</v>
      </c>
      <c r="Z442" s="2">
        <f t="shared" ca="1" si="197"/>
        <v>47</v>
      </c>
      <c r="AA442" s="2">
        <f t="shared" ca="1" si="197"/>
        <v>50</v>
      </c>
      <c r="AB442" s="5">
        <f t="shared" ca="1" si="198"/>
        <v>640</v>
      </c>
      <c r="AC442" s="5">
        <f t="shared" ca="1" si="199"/>
        <v>647</v>
      </c>
      <c r="AD442" s="5">
        <f t="shared" ca="1" si="200"/>
        <v>565</v>
      </c>
      <c r="AE442" s="5">
        <f t="shared" ca="1" si="201"/>
        <v>570</v>
      </c>
      <c r="AF442" s="5">
        <f t="shared" ca="1" si="202"/>
        <v>526</v>
      </c>
      <c r="AG442" s="5">
        <f t="shared" ca="1" si="203"/>
        <v>607</v>
      </c>
      <c r="AH442" s="5">
        <f t="shared" ca="1" si="204"/>
        <v>506</v>
      </c>
      <c r="AI442" s="5">
        <f t="shared" ca="1" si="205"/>
        <v>574</v>
      </c>
      <c r="AJ442" s="5">
        <f t="shared" ca="1" si="206"/>
        <v>532</v>
      </c>
      <c r="AK442" s="5">
        <f t="shared" ca="1" si="207"/>
        <v>575</v>
      </c>
    </row>
    <row r="443" spans="1:37" x14ac:dyDescent="0.3">
      <c r="A443" s="35">
        <f>IF(Замеры!B440=0, " ", Замеры!B440)</f>
        <v>437</v>
      </c>
      <c r="B443" s="45" t="str">
        <f>Замеры!G440</f>
        <v xml:space="preserve">Группа от QF </v>
      </c>
      <c r="C443" s="45" t="str">
        <f>IF(Замеры!O440=0, " ", Замеры!O440)</f>
        <v xml:space="preserve"> </v>
      </c>
      <c r="D443" s="69" t="str">
        <f t="shared" si="208"/>
        <v xml:space="preserve"> </v>
      </c>
      <c r="E443" s="69" t="str">
        <f t="shared" si="209"/>
        <v xml:space="preserve"> </v>
      </c>
      <c r="F443" s="29" t="str">
        <f t="shared" si="184"/>
        <v>-</v>
      </c>
      <c r="G443" s="29" t="str">
        <f t="shared" si="185"/>
        <v>-</v>
      </c>
      <c r="H443" s="29" t="str">
        <f t="shared" si="186"/>
        <v>-</v>
      </c>
      <c r="I443" s="29" t="str">
        <f t="shared" si="187"/>
        <v>-</v>
      </c>
      <c r="J443" s="46" t="str">
        <f t="shared" si="188"/>
        <v>-</v>
      </c>
      <c r="K443" s="29" t="str">
        <f t="shared" si="189"/>
        <v>-</v>
      </c>
      <c r="L443" s="29" t="str">
        <f t="shared" si="190"/>
        <v>-</v>
      </c>
      <c r="M443" s="29" t="str">
        <f t="shared" si="191"/>
        <v>-</v>
      </c>
      <c r="N443" s="29" t="str">
        <f t="shared" si="192"/>
        <v>-</v>
      </c>
      <c r="O443" s="29" t="str">
        <f t="shared" si="193"/>
        <v>-</v>
      </c>
      <c r="P443" s="2">
        <f>Замеры!R440</f>
        <v>0</v>
      </c>
      <c r="S443" s="2">
        <f>Замеры!S440</f>
        <v>0</v>
      </c>
      <c r="T443" s="2" t="s">
        <v>72</v>
      </c>
      <c r="U443" s="2" t="b">
        <f t="shared" si="194"/>
        <v>0</v>
      </c>
      <c r="V443" s="2" t="b">
        <f t="shared" si="195"/>
        <v>0</v>
      </c>
      <c r="W443" s="2" t="b">
        <f t="shared" si="196"/>
        <v>0</v>
      </c>
      <c r="Y443" s="2">
        <f t="shared" ca="1" si="197"/>
        <v>33</v>
      </c>
      <c r="Z443" s="2">
        <f t="shared" ca="1" si="197"/>
        <v>33</v>
      </c>
      <c r="AA443" s="2">
        <f t="shared" ca="1" si="197"/>
        <v>50</v>
      </c>
      <c r="AB443" s="5">
        <f t="shared" ca="1" si="198"/>
        <v>514</v>
      </c>
      <c r="AC443" s="5">
        <f t="shared" ca="1" si="199"/>
        <v>625</v>
      </c>
      <c r="AD443" s="5">
        <f t="shared" ca="1" si="200"/>
        <v>529</v>
      </c>
      <c r="AE443" s="5">
        <f t="shared" ca="1" si="201"/>
        <v>525</v>
      </c>
      <c r="AF443" s="5">
        <f t="shared" ca="1" si="202"/>
        <v>536</v>
      </c>
      <c r="AG443" s="5">
        <f t="shared" ca="1" si="203"/>
        <v>585</v>
      </c>
      <c r="AH443" s="5">
        <f t="shared" ca="1" si="204"/>
        <v>646</v>
      </c>
      <c r="AI443" s="5">
        <f t="shared" ca="1" si="205"/>
        <v>551</v>
      </c>
      <c r="AJ443" s="5">
        <f t="shared" ca="1" si="206"/>
        <v>586</v>
      </c>
      <c r="AK443" s="5">
        <f t="shared" ca="1" si="207"/>
        <v>626</v>
      </c>
    </row>
    <row r="444" spans="1:37" x14ac:dyDescent="0.3">
      <c r="A444" s="35">
        <f>IF(Замеры!B441=0, " ", Замеры!B441)</f>
        <v>438</v>
      </c>
      <c r="B444" s="45" t="str">
        <f>Замеры!G441</f>
        <v xml:space="preserve">Группа от QF </v>
      </c>
      <c r="C444" s="45" t="str">
        <f>IF(Замеры!O441=0, " ", Замеры!O441)</f>
        <v xml:space="preserve"> </v>
      </c>
      <c r="D444" s="69" t="str">
        <f t="shared" si="208"/>
        <v xml:space="preserve"> </v>
      </c>
      <c r="E444" s="69" t="str">
        <f t="shared" si="209"/>
        <v xml:space="preserve"> </v>
      </c>
      <c r="F444" s="29" t="str">
        <f t="shared" si="184"/>
        <v>-</v>
      </c>
      <c r="G444" s="29" t="str">
        <f t="shared" si="185"/>
        <v>-</v>
      </c>
      <c r="H444" s="29" t="str">
        <f t="shared" si="186"/>
        <v>-</v>
      </c>
      <c r="I444" s="29" t="str">
        <f t="shared" si="187"/>
        <v>-</v>
      </c>
      <c r="J444" s="46" t="str">
        <f t="shared" si="188"/>
        <v>-</v>
      </c>
      <c r="K444" s="29" t="str">
        <f t="shared" si="189"/>
        <v>-</v>
      </c>
      <c r="L444" s="29" t="str">
        <f t="shared" si="190"/>
        <v>-</v>
      </c>
      <c r="M444" s="29" t="str">
        <f t="shared" si="191"/>
        <v>-</v>
      </c>
      <c r="N444" s="29" t="str">
        <f t="shared" si="192"/>
        <v>-</v>
      </c>
      <c r="O444" s="29" t="str">
        <f t="shared" si="193"/>
        <v>-</v>
      </c>
      <c r="P444" s="2">
        <f>Замеры!R441</f>
        <v>0</v>
      </c>
      <c r="S444" s="2">
        <f>Замеры!S441</f>
        <v>0</v>
      </c>
      <c r="T444" s="2" t="s">
        <v>72</v>
      </c>
      <c r="U444" s="2" t="b">
        <f t="shared" si="194"/>
        <v>0</v>
      </c>
      <c r="V444" s="2" t="b">
        <f t="shared" si="195"/>
        <v>0</v>
      </c>
      <c r="W444" s="2" t="b">
        <f t="shared" si="196"/>
        <v>0</v>
      </c>
      <c r="Y444" s="2">
        <f t="shared" ca="1" si="197"/>
        <v>33</v>
      </c>
      <c r="Z444" s="2">
        <f t="shared" ca="1" si="197"/>
        <v>30</v>
      </c>
      <c r="AA444" s="2">
        <f t="shared" ca="1" si="197"/>
        <v>24</v>
      </c>
      <c r="AB444" s="5">
        <f t="shared" ca="1" si="198"/>
        <v>320</v>
      </c>
      <c r="AC444" s="5">
        <f t="shared" ca="1" si="199"/>
        <v>349</v>
      </c>
      <c r="AD444" s="5">
        <f t="shared" ca="1" si="200"/>
        <v>333</v>
      </c>
      <c r="AE444" s="5">
        <f t="shared" ca="1" si="201"/>
        <v>319</v>
      </c>
      <c r="AF444" s="5">
        <f t="shared" ca="1" si="202"/>
        <v>357</v>
      </c>
      <c r="AG444" s="5">
        <f t="shared" ca="1" si="203"/>
        <v>309</v>
      </c>
      <c r="AH444" s="5">
        <f t="shared" ca="1" si="204"/>
        <v>288</v>
      </c>
      <c r="AI444" s="5">
        <f t="shared" ca="1" si="205"/>
        <v>311</v>
      </c>
      <c r="AJ444" s="5">
        <f t="shared" ca="1" si="206"/>
        <v>247</v>
      </c>
      <c r="AK444" s="5">
        <f t="shared" ca="1" si="207"/>
        <v>371</v>
      </c>
    </row>
    <row r="445" spans="1:37" x14ac:dyDescent="0.3">
      <c r="A445" s="35">
        <f>IF(Замеры!B442=0, " ", Замеры!B442)</f>
        <v>439</v>
      </c>
      <c r="B445" s="45" t="str">
        <f>Замеры!G442</f>
        <v xml:space="preserve">Группа от QF </v>
      </c>
      <c r="C445" s="45" t="str">
        <f>IF(Замеры!O442=0, " ", Замеры!O442)</f>
        <v xml:space="preserve"> </v>
      </c>
      <c r="D445" s="69" t="str">
        <f t="shared" si="208"/>
        <v xml:space="preserve"> </v>
      </c>
      <c r="E445" s="69" t="str">
        <f t="shared" si="209"/>
        <v xml:space="preserve"> </v>
      </c>
      <c r="F445" s="29" t="str">
        <f t="shared" si="184"/>
        <v>-</v>
      </c>
      <c r="G445" s="29" t="str">
        <f t="shared" si="185"/>
        <v>-</v>
      </c>
      <c r="H445" s="29" t="str">
        <f t="shared" si="186"/>
        <v>-</v>
      </c>
      <c r="I445" s="29" t="str">
        <f t="shared" si="187"/>
        <v>-</v>
      </c>
      <c r="J445" s="46" t="str">
        <f t="shared" si="188"/>
        <v>-</v>
      </c>
      <c r="K445" s="29" t="str">
        <f t="shared" si="189"/>
        <v>-</v>
      </c>
      <c r="L445" s="29" t="str">
        <f t="shared" si="190"/>
        <v>-</v>
      </c>
      <c r="M445" s="29" t="str">
        <f t="shared" si="191"/>
        <v>-</v>
      </c>
      <c r="N445" s="29" t="str">
        <f t="shared" si="192"/>
        <v>-</v>
      </c>
      <c r="O445" s="29" t="str">
        <f t="shared" si="193"/>
        <v>-</v>
      </c>
      <c r="P445" s="2">
        <f>Замеры!R442</f>
        <v>0</v>
      </c>
      <c r="S445" s="2">
        <f>Замеры!S442</f>
        <v>0</v>
      </c>
      <c r="T445" s="2" t="s">
        <v>72</v>
      </c>
      <c r="U445" s="2" t="b">
        <f t="shared" si="194"/>
        <v>0</v>
      </c>
      <c r="V445" s="2" t="b">
        <f t="shared" si="195"/>
        <v>0</v>
      </c>
      <c r="W445" s="2" t="b">
        <f t="shared" si="196"/>
        <v>0</v>
      </c>
      <c r="Y445" s="2">
        <f t="shared" ca="1" si="197"/>
        <v>23</v>
      </c>
      <c r="Z445" s="2">
        <f t="shared" ca="1" si="197"/>
        <v>48</v>
      </c>
      <c r="AA445" s="2">
        <f t="shared" ca="1" si="197"/>
        <v>48</v>
      </c>
      <c r="AB445" s="5">
        <f t="shared" ca="1" si="198"/>
        <v>580</v>
      </c>
      <c r="AC445" s="5">
        <f t="shared" ca="1" si="199"/>
        <v>578</v>
      </c>
      <c r="AD445" s="5">
        <f t="shared" ca="1" si="200"/>
        <v>504</v>
      </c>
      <c r="AE445" s="5">
        <f t="shared" ca="1" si="201"/>
        <v>495</v>
      </c>
      <c r="AF445" s="5">
        <f t="shared" ca="1" si="202"/>
        <v>539</v>
      </c>
      <c r="AG445" s="5">
        <f t="shared" ca="1" si="203"/>
        <v>532</v>
      </c>
      <c r="AH445" s="5">
        <f t="shared" ca="1" si="204"/>
        <v>489</v>
      </c>
      <c r="AI445" s="5">
        <f t="shared" ca="1" si="205"/>
        <v>619</v>
      </c>
      <c r="AJ445" s="5">
        <f t="shared" ca="1" si="206"/>
        <v>490</v>
      </c>
      <c r="AK445" s="5">
        <f t="shared" ca="1" si="207"/>
        <v>626</v>
      </c>
    </row>
    <row r="446" spans="1:37" x14ac:dyDescent="0.3">
      <c r="A446" s="35">
        <f>IF(Замеры!B443=0, " ", Замеры!B443)</f>
        <v>440</v>
      </c>
      <c r="B446" s="45" t="str">
        <f>Замеры!G443</f>
        <v xml:space="preserve">Группа от QF </v>
      </c>
      <c r="C446" s="45" t="str">
        <f>IF(Замеры!O443=0, " ", Замеры!O443)</f>
        <v xml:space="preserve"> </v>
      </c>
      <c r="D446" s="69" t="str">
        <f t="shared" si="208"/>
        <v xml:space="preserve"> </v>
      </c>
      <c r="E446" s="69" t="str">
        <f t="shared" si="209"/>
        <v xml:space="preserve"> </v>
      </c>
      <c r="F446" s="29" t="str">
        <f t="shared" si="184"/>
        <v>-</v>
      </c>
      <c r="G446" s="29" t="str">
        <f t="shared" si="185"/>
        <v>-</v>
      </c>
      <c r="H446" s="29" t="str">
        <f t="shared" si="186"/>
        <v>-</v>
      </c>
      <c r="I446" s="29" t="str">
        <f t="shared" si="187"/>
        <v>-</v>
      </c>
      <c r="J446" s="46" t="str">
        <f t="shared" si="188"/>
        <v>-</v>
      </c>
      <c r="K446" s="29" t="str">
        <f t="shared" si="189"/>
        <v>-</v>
      </c>
      <c r="L446" s="29" t="str">
        <f t="shared" si="190"/>
        <v>-</v>
      </c>
      <c r="M446" s="29" t="str">
        <f t="shared" si="191"/>
        <v>-</v>
      </c>
      <c r="N446" s="29" t="str">
        <f t="shared" si="192"/>
        <v>-</v>
      </c>
      <c r="O446" s="29" t="str">
        <f t="shared" si="193"/>
        <v>-</v>
      </c>
      <c r="P446" s="2">
        <f>Замеры!R443</f>
        <v>0</v>
      </c>
      <c r="S446" s="2">
        <f>Замеры!S443</f>
        <v>0</v>
      </c>
      <c r="T446" s="2" t="s">
        <v>72</v>
      </c>
      <c r="U446" s="2" t="b">
        <f t="shared" si="194"/>
        <v>0</v>
      </c>
      <c r="V446" s="2" t="b">
        <f t="shared" si="195"/>
        <v>0</v>
      </c>
      <c r="W446" s="2" t="b">
        <f t="shared" si="196"/>
        <v>0</v>
      </c>
      <c r="Y446" s="2">
        <f t="shared" ca="1" si="197"/>
        <v>39</v>
      </c>
      <c r="Z446" s="2">
        <f t="shared" ca="1" si="197"/>
        <v>37</v>
      </c>
      <c r="AA446" s="2">
        <f t="shared" ca="1" si="197"/>
        <v>32</v>
      </c>
      <c r="AB446" s="5">
        <f t="shared" ca="1" si="198"/>
        <v>448</v>
      </c>
      <c r="AC446" s="5">
        <f t="shared" ca="1" si="199"/>
        <v>351</v>
      </c>
      <c r="AD446" s="5">
        <f t="shared" ca="1" si="200"/>
        <v>434</v>
      </c>
      <c r="AE446" s="5">
        <f t="shared" ca="1" si="201"/>
        <v>374</v>
      </c>
      <c r="AF446" s="5">
        <f t="shared" ca="1" si="202"/>
        <v>359</v>
      </c>
      <c r="AG446" s="5">
        <f t="shared" ca="1" si="203"/>
        <v>376</v>
      </c>
      <c r="AH446" s="5">
        <f t="shared" ca="1" si="204"/>
        <v>415</v>
      </c>
      <c r="AI446" s="5">
        <f t="shared" ca="1" si="205"/>
        <v>332</v>
      </c>
      <c r="AJ446" s="5">
        <f t="shared" ca="1" si="206"/>
        <v>372</v>
      </c>
      <c r="AK446" s="5">
        <f t="shared" ca="1" si="207"/>
        <v>325</v>
      </c>
    </row>
    <row r="447" spans="1:37" x14ac:dyDescent="0.3">
      <c r="A447" s="35">
        <f>IF(Замеры!B444=0, " ", Замеры!B444)</f>
        <v>441</v>
      </c>
      <c r="B447" s="45" t="str">
        <f>Замеры!G444</f>
        <v xml:space="preserve">Группа от QF </v>
      </c>
      <c r="C447" s="45" t="str">
        <f>IF(Замеры!O444=0, " ", Замеры!O444)</f>
        <v xml:space="preserve"> </v>
      </c>
      <c r="D447" s="69" t="str">
        <f t="shared" si="208"/>
        <v xml:space="preserve"> </v>
      </c>
      <c r="E447" s="69" t="str">
        <f t="shared" si="209"/>
        <v xml:space="preserve"> </v>
      </c>
      <c r="F447" s="29" t="str">
        <f t="shared" si="184"/>
        <v>-</v>
      </c>
      <c r="G447" s="29" t="str">
        <f t="shared" si="185"/>
        <v>-</v>
      </c>
      <c r="H447" s="29" t="str">
        <f t="shared" si="186"/>
        <v>-</v>
      </c>
      <c r="I447" s="29" t="str">
        <f t="shared" si="187"/>
        <v>-</v>
      </c>
      <c r="J447" s="46" t="str">
        <f t="shared" si="188"/>
        <v>-</v>
      </c>
      <c r="K447" s="29" t="str">
        <f t="shared" si="189"/>
        <v>-</v>
      </c>
      <c r="L447" s="29" t="str">
        <f t="shared" si="190"/>
        <v>-</v>
      </c>
      <c r="M447" s="29" t="str">
        <f t="shared" si="191"/>
        <v>-</v>
      </c>
      <c r="N447" s="29" t="str">
        <f t="shared" si="192"/>
        <v>-</v>
      </c>
      <c r="O447" s="29" t="str">
        <f t="shared" si="193"/>
        <v>-</v>
      </c>
      <c r="P447" s="2">
        <f>Замеры!R444</f>
        <v>0</v>
      </c>
      <c r="S447" s="2">
        <f>Замеры!S444</f>
        <v>0</v>
      </c>
      <c r="T447" s="2" t="s">
        <v>72</v>
      </c>
      <c r="U447" s="2" t="b">
        <f t="shared" si="194"/>
        <v>0</v>
      </c>
      <c r="V447" s="2" t="b">
        <f t="shared" si="195"/>
        <v>0</v>
      </c>
      <c r="W447" s="2" t="b">
        <f t="shared" si="196"/>
        <v>0</v>
      </c>
      <c r="Y447" s="2">
        <f t="shared" ca="1" si="197"/>
        <v>43</v>
      </c>
      <c r="Z447" s="2">
        <f t="shared" ca="1" si="197"/>
        <v>22</v>
      </c>
      <c r="AA447" s="2">
        <f t="shared" ca="1" si="197"/>
        <v>22</v>
      </c>
      <c r="AB447" s="5">
        <f t="shared" ca="1" si="198"/>
        <v>329</v>
      </c>
      <c r="AC447" s="5">
        <f t="shared" ca="1" si="199"/>
        <v>320</v>
      </c>
      <c r="AD447" s="5">
        <f t="shared" ca="1" si="200"/>
        <v>261</v>
      </c>
      <c r="AE447" s="5">
        <f t="shared" ca="1" si="201"/>
        <v>273</v>
      </c>
      <c r="AF447" s="5">
        <f t="shared" ca="1" si="202"/>
        <v>323</v>
      </c>
      <c r="AG447" s="5">
        <f t="shared" ca="1" si="203"/>
        <v>307</v>
      </c>
      <c r="AH447" s="5">
        <f t="shared" ca="1" si="204"/>
        <v>331</v>
      </c>
      <c r="AI447" s="5">
        <f t="shared" ca="1" si="205"/>
        <v>237</v>
      </c>
      <c r="AJ447" s="5">
        <f t="shared" ca="1" si="206"/>
        <v>351</v>
      </c>
      <c r="AK447" s="5">
        <f t="shared" ca="1" si="207"/>
        <v>365</v>
      </c>
    </row>
    <row r="448" spans="1:37" x14ac:dyDescent="0.3">
      <c r="A448" s="35">
        <f>IF(Замеры!B445=0, " ", Замеры!B445)</f>
        <v>442</v>
      </c>
      <c r="B448" s="45" t="str">
        <f>Замеры!G445</f>
        <v xml:space="preserve">Группа от QF </v>
      </c>
      <c r="C448" s="45" t="str">
        <f>IF(Замеры!O445=0, " ", Замеры!O445)</f>
        <v xml:space="preserve"> </v>
      </c>
      <c r="D448" s="69" t="str">
        <f t="shared" si="208"/>
        <v xml:space="preserve"> </v>
      </c>
      <c r="E448" s="69" t="str">
        <f t="shared" si="209"/>
        <v xml:space="preserve"> </v>
      </c>
      <c r="F448" s="29" t="str">
        <f t="shared" si="184"/>
        <v>-</v>
      </c>
      <c r="G448" s="29" t="str">
        <f t="shared" si="185"/>
        <v>-</v>
      </c>
      <c r="H448" s="29" t="str">
        <f t="shared" si="186"/>
        <v>-</v>
      </c>
      <c r="I448" s="29" t="str">
        <f t="shared" si="187"/>
        <v>-</v>
      </c>
      <c r="J448" s="46" t="str">
        <f t="shared" si="188"/>
        <v>-</v>
      </c>
      <c r="K448" s="29" t="str">
        <f t="shared" si="189"/>
        <v>-</v>
      </c>
      <c r="L448" s="29" t="str">
        <f t="shared" si="190"/>
        <v>-</v>
      </c>
      <c r="M448" s="29" t="str">
        <f t="shared" si="191"/>
        <v>-</v>
      </c>
      <c r="N448" s="29" t="str">
        <f t="shared" si="192"/>
        <v>-</v>
      </c>
      <c r="O448" s="29" t="str">
        <f t="shared" si="193"/>
        <v>-</v>
      </c>
      <c r="P448" s="2">
        <f>Замеры!R445</f>
        <v>0</v>
      </c>
      <c r="S448" s="2">
        <f>Замеры!S445</f>
        <v>0</v>
      </c>
      <c r="T448" s="2" t="s">
        <v>72</v>
      </c>
      <c r="U448" s="2" t="b">
        <f t="shared" si="194"/>
        <v>0</v>
      </c>
      <c r="V448" s="2" t="b">
        <f t="shared" si="195"/>
        <v>0</v>
      </c>
      <c r="W448" s="2" t="b">
        <f t="shared" si="196"/>
        <v>0</v>
      </c>
      <c r="Y448" s="2">
        <f t="shared" ca="1" si="197"/>
        <v>50</v>
      </c>
      <c r="Z448" s="2">
        <f t="shared" ca="1" si="197"/>
        <v>41</v>
      </c>
      <c r="AA448" s="2">
        <f t="shared" ca="1" si="197"/>
        <v>39</v>
      </c>
      <c r="AB448" s="5">
        <f t="shared" ca="1" si="198"/>
        <v>397</v>
      </c>
      <c r="AC448" s="5">
        <f t="shared" ca="1" si="199"/>
        <v>422</v>
      </c>
      <c r="AD448" s="5">
        <f t="shared" ca="1" si="200"/>
        <v>486</v>
      </c>
      <c r="AE448" s="5">
        <f t="shared" ca="1" si="201"/>
        <v>429</v>
      </c>
      <c r="AF448" s="5">
        <f t="shared" ca="1" si="202"/>
        <v>463</v>
      </c>
      <c r="AG448" s="5">
        <f t="shared" ca="1" si="203"/>
        <v>490</v>
      </c>
      <c r="AH448" s="5">
        <f t="shared" ca="1" si="204"/>
        <v>484</v>
      </c>
      <c r="AI448" s="5">
        <f t="shared" ca="1" si="205"/>
        <v>447</v>
      </c>
      <c r="AJ448" s="5">
        <f t="shared" ca="1" si="206"/>
        <v>452</v>
      </c>
      <c r="AK448" s="5">
        <f t="shared" ca="1" si="207"/>
        <v>466</v>
      </c>
    </row>
    <row r="449" spans="1:37" x14ac:dyDescent="0.3">
      <c r="A449" s="35">
        <f>IF(Замеры!B446=0, " ", Замеры!B446)</f>
        <v>443</v>
      </c>
      <c r="B449" s="45" t="str">
        <f>Замеры!G446</f>
        <v xml:space="preserve">Группа от QF </v>
      </c>
      <c r="C449" s="45" t="str">
        <f>IF(Замеры!O446=0, " ", Замеры!O446)</f>
        <v xml:space="preserve"> </v>
      </c>
      <c r="D449" s="69" t="str">
        <f t="shared" si="208"/>
        <v xml:space="preserve"> </v>
      </c>
      <c r="E449" s="69" t="str">
        <f t="shared" si="209"/>
        <v xml:space="preserve"> </v>
      </c>
      <c r="F449" s="29" t="str">
        <f t="shared" si="184"/>
        <v>-</v>
      </c>
      <c r="G449" s="29" t="str">
        <f t="shared" si="185"/>
        <v>-</v>
      </c>
      <c r="H449" s="29" t="str">
        <f t="shared" si="186"/>
        <v>-</v>
      </c>
      <c r="I449" s="29" t="str">
        <f t="shared" si="187"/>
        <v>-</v>
      </c>
      <c r="J449" s="46" t="str">
        <f t="shared" si="188"/>
        <v>-</v>
      </c>
      <c r="K449" s="29" t="str">
        <f t="shared" si="189"/>
        <v>-</v>
      </c>
      <c r="L449" s="29" t="str">
        <f t="shared" si="190"/>
        <v>-</v>
      </c>
      <c r="M449" s="29" t="str">
        <f t="shared" si="191"/>
        <v>-</v>
      </c>
      <c r="N449" s="29" t="str">
        <f t="shared" si="192"/>
        <v>-</v>
      </c>
      <c r="O449" s="29" t="str">
        <f t="shared" si="193"/>
        <v>-</v>
      </c>
      <c r="P449" s="2">
        <f>Замеры!R446</f>
        <v>0</v>
      </c>
      <c r="S449" s="2">
        <f>Замеры!S446</f>
        <v>0</v>
      </c>
      <c r="T449" s="2" t="s">
        <v>72</v>
      </c>
      <c r="U449" s="2" t="b">
        <f t="shared" si="194"/>
        <v>0</v>
      </c>
      <c r="V449" s="2" t="b">
        <f t="shared" si="195"/>
        <v>0</v>
      </c>
      <c r="W449" s="2" t="b">
        <f t="shared" si="196"/>
        <v>0</v>
      </c>
      <c r="Y449" s="2">
        <f t="shared" ca="1" si="197"/>
        <v>46</v>
      </c>
      <c r="Z449" s="2">
        <f t="shared" ca="1" si="197"/>
        <v>35</v>
      </c>
      <c r="AA449" s="2">
        <f t="shared" ca="1" si="197"/>
        <v>45</v>
      </c>
      <c r="AB449" s="5">
        <f t="shared" ca="1" si="198"/>
        <v>459</v>
      </c>
      <c r="AC449" s="5">
        <f t="shared" ca="1" si="199"/>
        <v>477</v>
      </c>
      <c r="AD449" s="5">
        <f t="shared" ca="1" si="200"/>
        <v>544</v>
      </c>
      <c r="AE449" s="5">
        <f t="shared" ca="1" si="201"/>
        <v>458</v>
      </c>
      <c r="AF449" s="5">
        <f t="shared" ca="1" si="202"/>
        <v>587</v>
      </c>
      <c r="AG449" s="5">
        <f t="shared" ca="1" si="203"/>
        <v>483</v>
      </c>
      <c r="AH449" s="5">
        <f t="shared" ca="1" si="204"/>
        <v>530</v>
      </c>
      <c r="AI449" s="5">
        <f t="shared" ca="1" si="205"/>
        <v>513</v>
      </c>
      <c r="AJ449" s="5">
        <f t="shared" ca="1" si="206"/>
        <v>560</v>
      </c>
      <c r="AK449" s="5">
        <f t="shared" ca="1" si="207"/>
        <v>471</v>
      </c>
    </row>
    <row r="450" spans="1:37" x14ac:dyDescent="0.3">
      <c r="A450" s="35">
        <f>IF(Замеры!B447=0, " ", Замеры!B447)</f>
        <v>444</v>
      </c>
      <c r="B450" s="45" t="str">
        <f>Замеры!G447</f>
        <v xml:space="preserve">Группа от QF </v>
      </c>
      <c r="C450" s="45" t="str">
        <f>IF(Замеры!O447=0, " ", Замеры!O447)</f>
        <v xml:space="preserve"> </v>
      </c>
      <c r="D450" s="69" t="str">
        <f t="shared" si="208"/>
        <v xml:space="preserve"> </v>
      </c>
      <c r="E450" s="69" t="str">
        <f t="shared" si="209"/>
        <v xml:space="preserve"> </v>
      </c>
      <c r="F450" s="29" t="str">
        <f t="shared" si="184"/>
        <v>-</v>
      </c>
      <c r="G450" s="29" t="str">
        <f t="shared" si="185"/>
        <v>-</v>
      </c>
      <c r="H450" s="29" t="str">
        <f t="shared" si="186"/>
        <v>-</v>
      </c>
      <c r="I450" s="29" t="str">
        <f t="shared" si="187"/>
        <v>-</v>
      </c>
      <c r="J450" s="46" t="str">
        <f t="shared" si="188"/>
        <v>-</v>
      </c>
      <c r="K450" s="29" t="str">
        <f t="shared" si="189"/>
        <v>-</v>
      </c>
      <c r="L450" s="29" t="str">
        <f t="shared" si="190"/>
        <v>-</v>
      </c>
      <c r="M450" s="29" t="str">
        <f t="shared" si="191"/>
        <v>-</v>
      </c>
      <c r="N450" s="29" t="str">
        <f t="shared" si="192"/>
        <v>-</v>
      </c>
      <c r="O450" s="29" t="str">
        <f t="shared" si="193"/>
        <v>-</v>
      </c>
      <c r="P450" s="2">
        <f>Замеры!R447</f>
        <v>0</v>
      </c>
      <c r="S450" s="2">
        <f>Замеры!S447</f>
        <v>0</v>
      </c>
      <c r="T450" s="2" t="s">
        <v>72</v>
      </c>
      <c r="U450" s="2" t="b">
        <f t="shared" si="194"/>
        <v>0</v>
      </c>
      <c r="V450" s="2" t="b">
        <f t="shared" si="195"/>
        <v>0</v>
      </c>
      <c r="W450" s="2" t="b">
        <f t="shared" si="196"/>
        <v>0</v>
      </c>
      <c r="Y450" s="2">
        <f t="shared" ca="1" si="197"/>
        <v>27</v>
      </c>
      <c r="Z450" s="2">
        <f t="shared" ca="1" si="197"/>
        <v>26</v>
      </c>
      <c r="AA450" s="2">
        <f t="shared" ca="1" si="197"/>
        <v>28</v>
      </c>
      <c r="AB450" s="5">
        <f t="shared" ca="1" si="198"/>
        <v>364</v>
      </c>
      <c r="AC450" s="5">
        <f t="shared" ca="1" si="199"/>
        <v>292</v>
      </c>
      <c r="AD450" s="5">
        <f t="shared" ca="1" si="200"/>
        <v>354</v>
      </c>
      <c r="AE450" s="5">
        <f t="shared" ca="1" si="201"/>
        <v>376</v>
      </c>
      <c r="AF450" s="5">
        <f t="shared" ca="1" si="202"/>
        <v>334</v>
      </c>
      <c r="AG450" s="5">
        <f t="shared" ca="1" si="203"/>
        <v>303</v>
      </c>
      <c r="AH450" s="5">
        <f t="shared" ca="1" si="204"/>
        <v>425</v>
      </c>
      <c r="AI450" s="5">
        <f t="shared" ca="1" si="205"/>
        <v>377</v>
      </c>
      <c r="AJ450" s="5">
        <f t="shared" ca="1" si="206"/>
        <v>396</v>
      </c>
      <c r="AK450" s="5">
        <f t="shared" ca="1" si="207"/>
        <v>314</v>
      </c>
    </row>
    <row r="451" spans="1:37" x14ac:dyDescent="0.3">
      <c r="A451" s="35">
        <f>IF(Замеры!B448=0, " ", Замеры!B448)</f>
        <v>445</v>
      </c>
      <c r="B451" s="45" t="str">
        <f>Замеры!G448</f>
        <v xml:space="preserve">Группа от QF </v>
      </c>
      <c r="C451" s="45" t="str">
        <f>IF(Замеры!O448=0, " ", Замеры!O448)</f>
        <v xml:space="preserve"> </v>
      </c>
      <c r="D451" s="69" t="str">
        <f t="shared" si="208"/>
        <v xml:space="preserve"> </v>
      </c>
      <c r="E451" s="69" t="str">
        <f t="shared" si="209"/>
        <v xml:space="preserve"> </v>
      </c>
      <c r="F451" s="29" t="str">
        <f t="shared" si="184"/>
        <v>-</v>
      </c>
      <c r="G451" s="29" t="str">
        <f t="shared" si="185"/>
        <v>-</v>
      </c>
      <c r="H451" s="29" t="str">
        <f t="shared" si="186"/>
        <v>-</v>
      </c>
      <c r="I451" s="29" t="str">
        <f t="shared" si="187"/>
        <v>-</v>
      </c>
      <c r="J451" s="46" t="str">
        <f t="shared" si="188"/>
        <v>-</v>
      </c>
      <c r="K451" s="29" t="str">
        <f t="shared" si="189"/>
        <v>-</v>
      </c>
      <c r="L451" s="29" t="str">
        <f t="shared" si="190"/>
        <v>-</v>
      </c>
      <c r="M451" s="29" t="str">
        <f t="shared" si="191"/>
        <v>-</v>
      </c>
      <c r="N451" s="29" t="str">
        <f t="shared" si="192"/>
        <v>-</v>
      </c>
      <c r="O451" s="29" t="str">
        <f t="shared" si="193"/>
        <v>-</v>
      </c>
      <c r="P451" s="2">
        <f>Замеры!R448</f>
        <v>0</v>
      </c>
      <c r="S451" s="2">
        <f>Замеры!S448</f>
        <v>0</v>
      </c>
      <c r="T451" s="2" t="s">
        <v>72</v>
      </c>
      <c r="U451" s="2" t="b">
        <f t="shared" si="194"/>
        <v>0</v>
      </c>
      <c r="V451" s="2" t="b">
        <f t="shared" si="195"/>
        <v>0</v>
      </c>
      <c r="W451" s="2" t="b">
        <f t="shared" si="196"/>
        <v>0</v>
      </c>
      <c r="Y451" s="2">
        <f t="shared" ca="1" si="197"/>
        <v>33</v>
      </c>
      <c r="Z451" s="2">
        <f t="shared" ca="1" si="197"/>
        <v>48</v>
      </c>
      <c r="AA451" s="2">
        <f t="shared" ca="1" si="197"/>
        <v>21</v>
      </c>
      <c r="AB451" s="5">
        <f t="shared" ca="1" si="198"/>
        <v>318</v>
      </c>
      <c r="AC451" s="5">
        <f t="shared" ca="1" si="199"/>
        <v>229</v>
      </c>
      <c r="AD451" s="5">
        <f t="shared" ca="1" si="200"/>
        <v>240</v>
      </c>
      <c r="AE451" s="5">
        <f t="shared" ca="1" si="201"/>
        <v>300</v>
      </c>
      <c r="AF451" s="5">
        <f t="shared" ca="1" si="202"/>
        <v>297</v>
      </c>
      <c r="AG451" s="5">
        <f t="shared" ca="1" si="203"/>
        <v>255</v>
      </c>
      <c r="AH451" s="5">
        <f t="shared" ca="1" si="204"/>
        <v>279</v>
      </c>
      <c r="AI451" s="5">
        <f t="shared" ca="1" si="205"/>
        <v>221</v>
      </c>
      <c r="AJ451" s="5">
        <f t="shared" ca="1" si="206"/>
        <v>302</v>
      </c>
      <c r="AK451" s="5">
        <f t="shared" ca="1" si="207"/>
        <v>218</v>
      </c>
    </row>
    <row r="452" spans="1:37" x14ac:dyDescent="0.3">
      <c r="A452" s="35">
        <f>IF(Замеры!B449=0, " ", Замеры!B449)</f>
        <v>446</v>
      </c>
      <c r="B452" s="45" t="str">
        <f>Замеры!G449</f>
        <v xml:space="preserve">Группа от QF </v>
      </c>
      <c r="C452" s="45" t="str">
        <f>IF(Замеры!O449=0, " ", Замеры!O449)</f>
        <v xml:space="preserve"> </v>
      </c>
      <c r="D452" s="69" t="str">
        <f t="shared" si="208"/>
        <v xml:space="preserve"> </v>
      </c>
      <c r="E452" s="69" t="str">
        <f t="shared" si="209"/>
        <v xml:space="preserve"> </v>
      </c>
      <c r="F452" s="29" t="str">
        <f t="shared" si="184"/>
        <v>-</v>
      </c>
      <c r="G452" s="29" t="str">
        <f t="shared" si="185"/>
        <v>-</v>
      </c>
      <c r="H452" s="29" t="str">
        <f t="shared" si="186"/>
        <v>-</v>
      </c>
      <c r="I452" s="29" t="str">
        <f t="shared" si="187"/>
        <v>-</v>
      </c>
      <c r="J452" s="46" t="str">
        <f t="shared" si="188"/>
        <v>-</v>
      </c>
      <c r="K452" s="29" t="str">
        <f t="shared" si="189"/>
        <v>-</v>
      </c>
      <c r="L452" s="29" t="str">
        <f t="shared" si="190"/>
        <v>-</v>
      </c>
      <c r="M452" s="29" t="str">
        <f t="shared" si="191"/>
        <v>-</v>
      </c>
      <c r="N452" s="29" t="str">
        <f t="shared" si="192"/>
        <v>-</v>
      </c>
      <c r="O452" s="29" t="str">
        <f t="shared" si="193"/>
        <v>-</v>
      </c>
      <c r="P452" s="2">
        <f>Замеры!R449</f>
        <v>0</v>
      </c>
      <c r="S452" s="2">
        <f>Замеры!S449</f>
        <v>0</v>
      </c>
      <c r="T452" s="2" t="s">
        <v>72</v>
      </c>
      <c r="U452" s="2" t="b">
        <f t="shared" si="194"/>
        <v>0</v>
      </c>
      <c r="V452" s="2" t="b">
        <f t="shared" si="195"/>
        <v>0</v>
      </c>
      <c r="W452" s="2" t="b">
        <f t="shared" si="196"/>
        <v>0</v>
      </c>
      <c r="Y452" s="2">
        <f t="shared" ca="1" si="197"/>
        <v>21</v>
      </c>
      <c r="Z452" s="2">
        <f t="shared" ca="1" si="197"/>
        <v>41</v>
      </c>
      <c r="AA452" s="2">
        <f t="shared" ca="1" si="197"/>
        <v>32</v>
      </c>
      <c r="AB452" s="5">
        <f t="shared" ca="1" si="198"/>
        <v>368</v>
      </c>
      <c r="AC452" s="5">
        <f t="shared" ca="1" si="199"/>
        <v>434</v>
      </c>
      <c r="AD452" s="5">
        <f t="shared" ca="1" si="200"/>
        <v>375</v>
      </c>
      <c r="AE452" s="5">
        <f t="shared" ca="1" si="201"/>
        <v>369</v>
      </c>
      <c r="AF452" s="5">
        <f t="shared" ca="1" si="202"/>
        <v>467</v>
      </c>
      <c r="AG452" s="5">
        <f t="shared" ca="1" si="203"/>
        <v>422</v>
      </c>
      <c r="AH452" s="5">
        <f t="shared" ca="1" si="204"/>
        <v>409</v>
      </c>
      <c r="AI452" s="5">
        <f t="shared" ca="1" si="205"/>
        <v>379</v>
      </c>
      <c r="AJ452" s="5">
        <f t="shared" ca="1" si="206"/>
        <v>419</v>
      </c>
      <c r="AK452" s="5">
        <f t="shared" ca="1" si="207"/>
        <v>459</v>
      </c>
    </row>
    <row r="453" spans="1:37" x14ac:dyDescent="0.3">
      <c r="A453" s="35">
        <f>IF(Замеры!B450=0, " ", Замеры!B450)</f>
        <v>447</v>
      </c>
      <c r="B453" s="45" t="str">
        <f>Замеры!G450</f>
        <v xml:space="preserve">Группа от QF </v>
      </c>
      <c r="C453" s="45" t="str">
        <f>IF(Замеры!O450=0, " ", Замеры!O450)</f>
        <v xml:space="preserve"> </v>
      </c>
      <c r="D453" s="69" t="str">
        <f t="shared" si="208"/>
        <v xml:space="preserve"> </v>
      </c>
      <c r="E453" s="69" t="str">
        <f t="shared" si="209"/>
        <v xml:space="preserve"> </v>
      </c>
      <c r="F453" s="29" t="str">
        <f t="shared" si="184"/>
        <v>-</v>
      </c>
      <c r="G453" s="29" t="str">
        <f t="shared" si="185"/>
        <v>-</v>
      </c>
      <c r="H453" s="29" t="str">
        <f t="shared" si="186"/>
        <v>-</v>
      </c>
      <c r="I453" s="29" t="str">
        <f t="shared" si="187"/>
        <v>-</v>
      </c>
      <c r="J453" s="46" t="str">
        <f t="shared" si="188"/>
        <v>-</v>
      </c>
      <c r="K453" s="29" t="str">
        <f t="shared" si="189"/>
        <v>-</v>
      </c>
      <c r="L453" s="29" t="str">
        <f t="shared" si="190"/>
        <v>-</v>
      </c>
      <c r="M453" s="29" t="str">
        <f t="shared" si="191"/>
        <v>-</v>
      </c>
      <c r="N453" s="29" t="str">
        <f t="shared" si="192"/>
        <v>-</v>
      </c>
      <c r="O453" s="29" t="str">
        <f t="shared" si="193"/>
        <v>-</v>
      </c>
      <c r="P453" s="2">
        <f>Замеры!R450</f>
        <v>0</v>
      </c>
      <c r="S453" s="2">
        <f>Замеры!S450</f>
        <v>0</v>
      </c>
      <c r="T453" s="2" t="s">
        <v>72</v>
      </c>
      <c r="U453" s="2" t="b">
        <f t="shared" si="194"/>
        <v>0</v>
      </c>
      <c r="V453" s="2" t="b">
        <f t="shared" si="195"/>
        <v>0</v>
      </c>
      <c r="W453" s="2" t="b">
        <f t="shared" si="196"/>
        <v>0</v>
      </c>
      <c r="Y453" s="2">
        <f t="shared" ca="1" si="197"/>
        <v>41</v>
      </c>
      <c r="Z453" s="2">
        <f t="shared" ca="1" si="197"/>
        <v>36</v>
      </c>
      <c r="AA453" s="2">
        <f t="shared" ca="1" si="197"/>
        <v>24</v>
      </c>
      <c r="AB453" s="5">
        <f t="shared" ca="1" si="198"/>
        <v>389</v>
      </c>
      <c r="AC453" s="5">
        <f t="shared" ca="1" si="199"/>
        <v>342</v>
      </c>
      <c r="AD453" s="5">
        <f t="shared" ca="1" si="200"/>
        <v>311</v>
      </c>
      <c r="AE453" s="5">
        <f t="shared" ca="1" si="201"/>
        <v>338</v>
      </c>
      <c r="AF453" s="5">
        <f t="shared" ca="1" si="202"/>
        <v>381</v>
      </c>
      <c r="AG453" s="5">
        <f t="shared" ca="1" si="203"/>
        <v>276</v>
      </c>
      <c r="AH453" s="5">
        <f t="shared" ca="1" si="204"/>
        <v>339</v>
      </c>
      <c r="AI453" s="5">
        <f t="shared" ca="1" si="205"/>
        <v>273</v>
      </c>
      <c r="AJ453" s="5">
        <f t="shared" ca="1" si="206"/>
        <v>335</v>
      </c>
      <c r="AK453" s="5">
        <f t="shared" ca="1" si="207"/>
        <v>294</v>
      </c>
    </row>
    <row r="454" spans="1:37" x14ac:dyDescent="0.3">
      <c r="A454" s="35">
        <f>IF(Замеры!B451=0, " ", Замеры!B451)</f>
        <v>448</v>
      </c>
      <c r="B454" s="45" t="str">
        <f>Замеры!G451</f>
        <v xml:space="preserve">Группа от QF </v>
      </c>
      <c r="C454" s="45" t="str">
        <f>IF(Замеры!O451=0, " ", Замеры!O451)</f>
        <v xml:space="preserve"> </v>
      </c>
      <c r="D454" s="69" t="str">
        <f t="shared" si="208"/>
        <v xml:space="preserve"> </v>
      </c>
      <c r="E454" s="69" t="str">
        <f t="shared" si="209"/>
        <v xml:space="preserve"> </v>
      </c>
      <c r="F454" s="29" t="str">
        <f t="shared" si="184"/>
        <v>-</v>
      </c>
      <c r="G454" s="29" t="str">
        <f t="shared" si="185"/>
        <v>-</v>
      </c>
      <c r="H454" s="29" t="str">
        <f t="shared" si="186"/>
        <v>-</v>
      </c>
      <c r="I454" s="29" t="str">
        <f t="shared" si="187"/>
        <v>-</v>
      </c>
      <c r="J454" s="46" t="str">
        <f t="shared" si="188"/>
        <v>-</v>
      </c>
      <c r="K454" s="29" t="str">
        <f t="shared" si="189"/>
        <v>-</v>
      </c>
      <c r="L454" s="29" t="str">
        <f t="shared" si="190"/>
        <v>-</v>
      </c>
      <c r="M454" s="29" t="str">
        <f t="shared" si="191"/>
        <v>-</v>
      </c>
      <c r="N454" s="29" t="str">
        <f t="shared" si="192"/>
        <v>-</v>
      </c>
      <c r="O454" s="29" t="str">
        <f t="shared" si="193"/>
        <v>-</v>
      </c>
      <c r="P454" s="2">
        <f>Замеры!R451</f>
        <v>0</v>
      </c>
      <c r="S454" s="2">
        <f>Замеры!S451</f>
        <v>0</v>
      </c>
      <c r="T454" s="2" t="s">
        <v>72</v>
      </c>
      <c r="U454" s="2" t="b">
        <f t="shared" si="194"/>
        <v>0</v>
      </c>
      <c r="V454" s="2" t="b">
        <f t="shared" si="195"/>
        <v>0</v>
      </c>
      <c r="W454" s="2" t="b">
        <f t="shared" si="196"/>
        <v>0</v>
      </c>
      <c r="Y454" s="2">
        <f t="shared" ca="1" si="197"/>
        <v>47</v>
      </c>
      <c r="Z454" s="2">
        <f t="shared" ca="1" si="197"/>
        <v>36</v>
      </c>
      <c r="AA454" s="2">
        <f t="shared" ca="1" si="197"/>
        <v>45</v>
      </c>
      <c r="AB454" s="5">
        <f t="shared" ca="1" si="198"/>
        <v>567</v>
      </c>
      <c r="AC454" s="5">
        <f t="shared" ca="1" si="199"/>
        <v>462</v>
      </c>
      <c r="AD454" s="5">
        <f t="shared" ca="1" si="200"/>
        <v>570</v>
      </c>
      <c r="AE454" s="5">
        <f t="shared" ca="1" si="201"/>
        <v>543</v>
      </c>
      <c r="AF454" s="5">
        <f t="shared" ca="1" si="202"/>
        <v>479</v>
      </c>
      <c r="AG454" s="5">
        <f t="shared" ca="1" si="203"/>
        <v>559</v>
      </c>
      <c r="AH454" s="5">
        <f t="shared" ca="1" si="204"/>
        <v>526</v>
      </c>
      <c r="AI454" s="5">
        <f t="shared" ca="1" si="205"/>
        <v>531</v>
      </c>
      <c r="AJ454" s="5">
        <f t="shared" ca="1" si="206"/>
        <v>481</v>
      </c>
      <c r="AK454" s="5">
        <f t="shared" ca="1" si="207"/>
        <v>570</v>
      </c>
    </row>
    <row r="455" spans="1:37" x14ac:dyDescent="0.3">
      <c r="A455" s="35">
        <f>IF(Замеры!B452=0, " ", Замеры!B452)</f>
        <v>449</v>
      </c>
      <c r="B455" s="45" t="str">
        <f>Замеры!G452</f>
        <v xml:space="preserve">Группа от QF </v>
      </c>
      <c r="C455" s="45" t="str">
        <f>IF(Замеры!O452=0, " ", Замеры!O452)</f>
        <v xml:space="preserve"> </v>
      </c>
      <c r="D455" s="69" t="str">
        <f t="shared" si="208"/>
        <v xml:space="preserve"> </v>
      </c>
      <c r="E455" s="69" t="str">
        <f t="shared" si="209"/>
        <v xml:space="preserve"> </v>
      </c>
      <c r="F455" s="29" t="str">
        <f t="shared" ref="F455:F518" si="210">IF(OR(P455=$S$5,P455=$P$5),AB455,"-")</f>
        <v>-</v>
      </c>
      <c r="G455" s="29" t="str">
        <f t="shared" ref="G455:G518" si="211">IF(OR(P455=$S$5,P455=$Q$5),AC455,"-")</f>
        <v>-</v>
      </c>
      <c r="H455" s="29" t="str">
        <f t="shared" ref="H455:H518" si="212">IF(OR(P455=$S$5,P455=$R$5),AD455,"-")</f>
        <v>-</v>
      </c>
      <c r="I455" s="29" t="str">
        <f t="shared" ref="I455:I518" si="213">IF(OR(P455=$P$4,P455=$R$5,P455=$S$5,P455=$P$5),AE455,"-")</f>
        <v>-</v>
      </c>
      <c r="J455" s="46" t="str">
        <f t="shared" ref="J455:J518" si="214">IF(OR(P455=$P$5,P455=$Q$5,P455=$S$5,P455=$Q$4),AF455,"-")</f>
        <v>-</v>
      </c>
      <c r="K455" s="29" t="str">
        <f t="shared" ref="K455:K518" si="215">IF(OR(P455=$R$5,P455=$Q$5,P455=$R$4,P455=$S$5),AG455,"-")</f>
        <v>-</v>
      </c>
      <c r="L455" s="29" t="str">
        <f t="shared" ref="L455:L518" si="216">IF(I455=$T$4,T454,IF(S455=$S$4,AH455,IF(S455=$U$4,"-")))</f>
        <v>-</v>
      </c>
      <c r="M455" s="29" t="str">
        <f t="shared" ref="M455:M518" si="217">IF(J455=$T$4,T454,IF(S455=$S$4,AI455,IF(S455=$U$4,"-")))</f>
        <v>-</v>
      </c>
      <c r="N455" s="29" t="str">
        <f t="shared" ref="N455:N518" si="218">IF(K455=$T$4,T454,IF(S455=$S$4,AJ455,IF(S455=$U$4,"-")))</f>
        <v>-</v>
      </c>
      <c r="O455" s="29" t="str">
        <f t="shared" ref="O455:O518" si="219">IF(S455=$S$4,AK455,"-")</f>
        <v>-</v>
      </c>
      <c r="P455" s="2">
        <f>Замеры!R452</f>
        <v>0</v>
      </c>
      <c r="S455" s="2">
        <f>Замеры!S452</f>
        <v>0</v>
      </c>
      <c r="T455" s="2" t="s">
        <v>72</v>
      </c>
      <c r="U455" s="2" t="b">
        <f t="shared" ref="U455:U518" si="220">OR(P455=$S$5,P455=$P$5,P455=$R$5,P455=$P$4)</f>
        <v>0</v>
      </c>
      <c r="V455" s="2" t="b">
        <f t="shared" ref="V455:V518" si="221">OR(P455=$S$5,P455=$P$5,P455=$Q$5,P455=$Q$4)</f>
        <v>0</v>
      </c>
      <c r="W455" s="2" t="b">
        <f t="shared" ref="W455:W518" si="222">OR(P455=$Q$5,P455=$S$5,P455=$R$5,P455=$R$4)</f>
        <v>0</v>
      </c>
      <c r="Y455" s="2">
        <f t="shared" ref="Y455:AA518" ca="1" si="223">RANDBETWEEN($T$2,$T$3)</f>
        <v>21</v>
      </c>
      <c r="Z455" s="2">
        <f t="shared" ca="1" si="223"/>
        <v>37</v>
      </c>
      <c r="AA455" s="2">
        <f t="shared" ca="1" si="223"/>
        <v>44</v>
      </c>
      <c r="AB455" s="5">
        <f t="shared" ref="AB455:AB518" ca="1" si="224">RANDBETWEEN(AA455*10+5,AA455*10+150)</f>
        <v>505</v>
      </c>
      <c r="AC455" s="5">
        <f t="shared" ref="AC455:AC518" ca="1" si="225">RANDBETWEEN(AA455*10+5,AA455*10+150)</f>
        <v>471</v>
      </c>
      <c r="AD455" s="5">
        <f t="shared" ref="AD455:AD518" ca="1" si="226">RANDBETWEEN(AA455*10+5,AA455*10+150)</f>
        <v>551</v>
      </c>
      <c r="AE455" s="5">
        <f t="shared" ref="AE455:AE518" ca="1" si="227">RANDBETWEEN(AA455*10+5,AA455*10+150)</f>
        <v>541</v>
      </c>
      <c r="AF455" s="5">
        <f t="shared" ref="AF455:AF518" ca="1" si="228">RANDBETWEEN(AA455*10+5,AA455*10+150)</f>
        <v>520</v>
      </c>
      <c r="AG455" s="5">
        <f t="shared" ref="AG455:AG518" ca="1" si="229">RANDBETWEEN(AA455*10+5,AA455*10+150)</f>
        <v>585</v>
      </c>
      <c r="AH455" s="5">
        <f t="shared" ref="AH455:AH518" ca="1" si="230">RANDBETWEEN(AA455*10+5,AA455*10+150)</f>
        <v>498</v>
      </c>
      <c r="AI455" s="5">
        <f t="shared" ref="AI455:AI518" ca="1" si="231">RANDBETWEEN(AA455*10+5,AA455*10+150)</f>
        <v>587</v>
      </c>
      <c r="AJ455" s="5">
        <f t="shared" ref="AJ455:AJ518" ca="1" si="232">RANDBETWEEN(AA455*10+5,AA455*10+150)</f>
        <v>496</v>
      </c>
      <c r="AK455" s="5">
        <f t="shared" ref="AK455:AK518" ca="1" si="233">RANDBETWEEN(AA455*10+5,AA455*10+150)</f>
        <v>567</v>
      </c>
    </row>
    <row r="456" spans="1:37" x14ac:dyDescent="0.3">
      <c r="A456" s="35">
        <f>IF(Замеры!B453=0, " ", Замеры!B453)</f>
        <v>450</v>
      </c>
      <c r="B456" s="45" t="str">
        <f>Замеры!G453</f>
        <v xml:space="preserve">Группа от QF </v>
      </c>
      <c r="C456" s="45" t="str">
        <f>IF(Замеры!O453=0, " ", Замеры!O453)</f>
        <v xml:space="preserve"> </v>
      </c>
      <c r="D456" s="69" t="str">
        <f t="shared" si="208"/>
        <v xml:space="preserve"> </v>
      </c>
      <c r="E456" s="69" t="str">
        <f t="shared" si="209"/>
        <v xml:space="preserve"> </v>
      </c>
      <c r="F456" s="29" t="str">
        <f t="shared" si="210"/>
        <v>-</v>
      </c>
      <c r="G456" s="29" t="str">
        <f t="shared" si="211"/>
        <v>-</v>
      </c>
      <c r="H456" s="29" t="str">
        <f t="shared" si="212"/>
        <v>-</v>
      </c>
      <c r="I456" s="29" t="str">
        <f t="shared" si="213"/>
        <v>-</v>
      </c>
      <c r="J456" s="46" t="str">
        <f t="shared" si="214"/>
        <v>-</v>
      </c>
      <c r="K456" s="29" t="str">
        <f t="shared" si="215"/>
        <v>-</v>
      </c>
      <c r="L456" s="29" t="str">
        <f t="shared" si="216"/>
        <v>-</v>
      </c>
      <c r="M456" s="29" t="str">
        <f t="shared" si="217"/>
        <v>-</v>
      </c>
      <c r="N456" s="29" t="str">
        <f t="shared" si="218"/>
        <v>-</v>
      </c>
      <c r="O456" s="29" t="str">
        <f t="shared" si="219"/>
        <v>-</v>
      </c>
      <c r="P456" s="2">
        <f>Замеры!R453</f>
        <v>0</v>
      </c>
      <c r="S456" s="2">
        <f>Замеры!S453</f>
        <v>0</v>
      </c>
      <c r="T456" s="2" t="s">
        <v>72</v>
      </c>
      <c r="U456" s="2" t="b">
        <f t="shared" si="220"/>
        <v>0</v>
      </c>
      <c r="V456" s="2" t="b">
        <f t="shared" si="221"/>
        <v>0</v>
      </c>
      <c r="W456" s="2" t="b">
        <f t="shared" si="222"/>
        <v>0</v>
      </c>
      <c r="Y456" s="2">
        <f t="shared" ca="1" si="223"/>
        <v>28</v>
      </c>
      <c r="Z456" s="2">
        <f t="shared" ca="1" si="223"/>
        <v>23</v>
      </c>
      <c r="AA456" s="2">
        <f t="shared" ca="1" si="223"/>
        <v>31</v>
      </c>
      <c r="AB456" s="5">
        <f t="shared" ca="1" si="224"/>
        <v>341</v>
      </c>
      <c r="AC456" s="5">
        <f t="shared" ca="1" si="225"/>
        <v>453</v>
      </c>
      <c r="AD456" s="5">
        <f t="shared" ca="1" si="226"/>
        <v>392</v>
      </c>
      <c r="AE456" s="5">
        <f t="shared" ca="1" si="227"/>
        <v>336</v>
      </c>
      <c r="AF456" s="5">
        <f t="shared" ca="1" si="228"/>
        <v>405</v>
      </c>
      <c r="AG456" s="5">
        <f t="shared" ca="1" si="229"/>
        <v>423</v>
      </c>
      <c r="AH456" s="5">
        <f t="shared" ca="1" si="230"/>
        <v>444</v>
      </c>
      <c r="AI456" s="5">
        <f t="shared" ca="1" si="231"/>
        <v>418</v>
      </c>
      <c r="AJ456" s="5">
        <f t="shared" ca="1" si="232"/>
        <v>346</v>
      </c>
      <c r="AK456" s="5">
        <f t="shared" ca="1" si="233"/>
        <v>376</v>
      </c>
    </row>
    <row r="457" spans="1:37" x14ac:dyDescent="0.3">
      <c r="A457" s="35">
        <f>IF(Замеры!B454=0, " ", Замеры!B454)</f>
        <v>451</v>
      </c>
      <c r="B457" s="45" t="str">
        <f>Замеры!G454</f>
        <v xml:space="preserve">Группа от QF </v>
      </c>
      <c r="C457" s="45" t="str">
        <f>IF(Замеры!O454=0, " ", Замеры!O454)</f>
        <v xml:space="preserve"> </v>
      </c>
      <c r="D457" s="69" t="str">
        <f t="shared" si="208"/>
        <v xml:space="preserve"> </v>
      </c>
      <c r="E457" s="69" t="str">
        <f t="shared" si="209"/>
        <v xml:space="preserve"> </v>
      </c>
      <c r="F457" s="29" t="str">
        <f t="shared" si="210"/>
        <v>-</v>
      </c>
      <c r="G457" s="29" t="str">
        <f t="shared" si="211"/>
        <v>-</v>
      </c>
      <c r="H457" s="29" t="str">
        <f t="shared" si="212"/>
        <v>-</v>
      </c>
      <c r="I457" s="29" t="str">
        <f t="shared" si="213"/>
        <v>-</v>
      </c>
      <c r="J457" s="46" t="str">
        <f t="shared" si="214"/>
        <v>-</v>
      </c>
      <c r="K457" s="29" t="str">
        <f t="shared" si="215"/>
        <v>-</v>
      </c>
      <c r="L457" s="29" t="str">
        <f t="shared" si="216"/>
        <v>-</v>
      </c>
      <c r="M457" s="29" t="str">
        <f t="shared" si="217"/>
        <v>-</v>
      </c>
      <c r="N457" s="29" t="str">
        <f t="shared" si="218"/>
        <v>-</v>
      </c>
      <c r="O457" s="29" t="str">
        <f t="shared" si="219"/>
        <v>-</v>
      </c>
      <c r="P457" s="2">
        <f>Замеры!R454</f>
        <v>0</v>
      </c>
      <c r="S457" s="2">
        <f>Замеры!S454</f>
        <v>0</v>
      </c>
      <c r="T457" s="2" t="s">
        <v>72</v>
      </c>
      <c r="U457" s="2" t="b">
        <f t="shared" si="220"/>
        <v>0</v>
      </c>
      <c r="V457" s="2" t="b">
        <f t="shared" si="221"/>
        <v>0</v>
      </c>
      <c r="W457" s="2" t="b">
        <f t="shared" si="222"/>
        <v>0</v>
      </c>
      <c r="Y457" s="2">
        <f t="shared" ca="1" si="223"/>
        <v>36</v>
      </c>
      <c r="Z457" s="2">
        <f t="shared" ca="1" si="223"/>
        <v>21</v>
      </c>
      <c r="AA457" s="2">
        <f t="shared" ca="1" si="223"/>
        <v>26</v>
      </c>
      <c r="AB457" s="5">
        <f t="shared" ca="1" si="224"/>
        <v>335</v>
      </c>
      <c r="AC457" s="5">
        <f t="shared" ca="1" si="225"/>
        <v>274</v>
      </c>
      <c r="AD457" s="5">
        <f t="shared" ca="1" si="226"/>
        <v>330</v>
      </c>
      <c r="AE457" s="5">
        <f t="shared" ca="1" si="227"/>
        <v>282</v>
      </c>
      <c r="AF457" s="5">
        <f t="shared" ca="1" si="228"/>
        <v>288</v>
      </c>
      <c r="AG457" s="5">
        <f t="shared" ca="1" si="229"/>
        <v>327</v>
      </c>
      <c r="AH457" s="5">
        <f t="shared" ca="1" si="230"/>
        <v>330</v>
      </c>
      <c r="AI457" s="5">
        <f t="shared" ca="1" si="231"/>
        <v>304</v>
      </c>
      <c r="AJ457" s="5">
        <f t="shared" ca="1" si="232"/>
        <v>328</v>
      </c>
      <c r="AK457" s="5">
        <f t="shared" ca="1" si="233"/>
        <v>382</v>
      </c>
    </row>
    <row r="458" spans="1:37" x14ac:dyDescent="0.3">
      <c r="A458" s="35">
        <f>IF(Замеры!B455=0, " ", Замеры!B455)</f>
        <v>452</v>
      </c>
      <c r="B458" s="45" t="str">
        <f>Замеры!G455</f>
        <v xml:space="preserve">Группа от QF </v>
      </c>
      <c r="C458" s="45" t="str">
        <f>IF(Замеры!O455=0, " ", Замеры!O455)</f>
        <v xml:space="preserve"> </v>
      </c>
      <c r="D458" s="69" t="str">
        <f t="shared" si="208"/>
        <v xml:space="preserve"> </v>
      </c>
      <c r="E458" s="69" t="str">
        <f t="shared" si="209"/>
        <v xml:space="preserve"> </v>
      </c>
      <c r="F458" s="29" t="str">
        <f t="shared" si="210"/>
        <v>-</v>
      </c>
      <c r="G458" s="29" t="str">
        <f t="shared" si="211"/>
        <v>-</v>
      </c>
      <c r="H458" s="29" t="str">
        <f t="shared" si="212"/>
        <v>-</v>
      </c>
      <c r="I458" s="29" t="str">
        <f t="shared" si="213"/>
        <v>-</v>
      </c>
      <c r="J458" s="46" t="str">
        <f t="shared" si="214"/>
        <v>-</v>
      </c>
      <c r="K458" s="29" t="str">
        <f t="shared" si="215"/>
        <v>-</v>
      </c>
      <c r="L458" s="29" t="str">
        <f t="shared" si="216"/>
        <v>-</v>
      </c>
      <c r="M458" s="29" t="str">
        <f t="shared" si="217"/>
        <v>-</v>
      </c>
      <c r="N458" s="29" t="str">
        <f t="shared" si="218"/>
        <v>-</v>
      </c>
      <c r="O458" s="29" t="str">
        <f t="shared" si="219"/>
        <v>-</v>
      </c>
      <c r="P458" s="2">
        <f>Замеры!R455</f>
        <v>0</v>
      </c>
      <c r="S458" s="2">
        <f>Замеры!S455</f>
        <v>0</v>
      </c>
      <c r="T458" s="2" t="s">
        <v>72</v>
      </c>
      <c r="U458" s="2" t="b">
        <f t="shared" si="220"/>
        <v>0</v>
      </c>
      <c r="V458" s="2" t="b">
        <f t="shared" si="221"/>
        <v>0</v>
      </c>
      <c r="W458" s="2" t="b">
        <f t="shared" si="222"/>
        <v>0</v>
      </c>
      <c r="Y458" s="2">
        <f t="shared" ca="1" si="223"/>
        <v>41</v>
      </c>
      <c r="Z458" s="2">
        <f t="shared" ca="1" si="223"/>
        <v>33</v>
      </c>
      <c r="AA458" s="2">
        <f t="shared" ca="1" si="223"/>
        <v>26</v>
      </c>
      <c r="AB458" s="5">
        <f t="shared" ca="1" si="224"/>
        <v>287</v>
      </c>
      <c r="AC458" s="5">
        <f t="shared" ca="1" si="225"/>
        <v>266</v>
      </c>
      <c r="AD458" s="5">
        <f t="shared" ca="1" si="226"/>
        <v>347</v>
      </c>
      <c r="AE458" s="5">
        <f t="shared" ca="1" si="227"/>
        <v>386</v>
      </c>
      <c r="AF458" s="5">
        <f t="shared" ca="1" si="228"/>
        <v>399</v>
      </c>
      <c r="AG458" s="5">
        <f t="shared" ca="1" si="229"/>
        <v>392</v>
      </c>
      <c r="AH458" s="5">
        <f t="shared" ca="1" si="230"/>
        <v>374</v>
      </c>
      <c r="AI458" s="5">
        <f t="shared" ca="1" si="231"/>
        <v>381</v>
      </c>
      <c r="AJ458" s="5">
        <f t="shared" ca="1" si="232"/>
        <v>278</v>
      </c>
      <c r="AK458" s="5">
        <f t="shared" ca="1" si="233"/>
        <v>309</v>
      </c>
    </row>
    <row r="459" spans="1:37" x14ac:dyDescent="0.3">
      <c r="A459" s="35">
        <f>IF(Замеры!B456=0, " ", Замеры!B456)</f>
        <v>453</v>
      </c>
      <c r="B459" s="45" t="str">
        <f>Замеры!G456</f>
        <v xml:space="preserve">Группа от QF </v>
      </c>
      <c r="C459" s="45" t="str">
        <f>IF(Замеры!O456=0, " ", Замеры!O456)</f>
        <v xml:space="preserve"> </v>
      </c>
      <c r="D459" s="69" t="str">
        <f t="shared" ref="D459:D522" si="234">IF(P459=0, " ", 1000)</f>
        <v xml:space="preserve"> </v>
      </c>
      <c r="E459" s="69" t="str">
        <f t="shared" ref="E459:E522" si="235">IF(P459=0, " ", 0.5)</f>
        <v xml:space="preserve"> </v>
      </c>
      <c r="F459" s="29" t="str">
        <f t="shared" si="210"/>
        <v>-</v>
      </c>
      <c r="G459" s="29" t="str">
        <f t="shared" si="211"/>
        <v>-</v>
      </c>
      <c r="H459" s="29" t="str">
        <f t="shared" si="212"/>
        <v>-</v>
      </c>
      <c r="I459" s="29" t="str">
        <f t="shared" si="213"/>
        <v>-</v>
      </c>
      <c r="J459" s="46" t="str">
        <f t="shared" si="214"/>
        <v>-</v>
      </c>
      <c r="K459" s="29" t="str">
        <f t="shared" si="215"/>
        <v>-</v>
      </c>
      <c r="L459" s="29" t="str">
        <f t="shared" si="216"/>
        <v>-</v>
      </c>
      <c r="M459" s="29" t="str">
        <f t="shared" si="217"/>
        <v>-</v>
      </c>
      <c r="N459" s="29" t="str">
        <f t="shared" si="218"/>
        <v>-</v>
      </c>
      <c r="O459" s="29" t="str">
        <f t="shared" si="219"/>
        <v>-</v>
      </c>
      <c r="P459" s="2">
        <f>Замеры!R456</f>
        <v>0</v>
      </c>
      <c r="S459" s="2">
        <f>Замеры!S456</f>
        <v>0</v>
      </c>
      <c r="T459" s="2" t="s">
        <v>72</v>
      </c>
      <c r="U459" s="2" t="b">
        <f t="shared" si="220"/>
        <v>0</v>
      </c>
      <c r="V459" s="2" t="b">
        <f t="shared" si="221"/>
        <v>0</v>
      </c>
      <c r="W459" s="2" t="b">
        <f t="shared" si="222"/>
        <v>0</v>
      </c>
      <c r="Y459" s="2">
        <f t="shared" ca="1" si="223"/>
        <v>20</v>
      </c>
      <c r="Z459" s="2">
        <f t="shared" ca="1" si="223"/>
        <v>21</v>
      </c>
      <c r="AA459" s="2">
        <f t="shared" ca="1" si="223"/>
        <v>45</v>
      </c>
      <c r="AB459" s="5">
        <f t="shared" ca="1" si="224"/>
        <v>585</v>
      </c>
      <c r="AC459" s="5">
        <f t="shared" ca="1" si="225"/>
        <v>568</v>
      </c>
      <c r="AD459" s="5">
        <f t="shared" ca="1" si="226"/>
        <v>522</v>
      </c>
      <c r="AE459" s="5">
        <f t="shared" ca="1" si="227"/>
        <v>492</v>
      </c>
      <c r="AF459" s="5">
        <f t="shared" ca="1" si="228"/>
        <v>479</v>
      </c>
      <c r="AG459" s="5">
        <f t="shared" ca="1" si="229"/>
        <v>573</v>
      </c>
      <c r="AH459" s="5">
        <f t="shared" ca="1" si="230"/>
        <v>486</v>
      </c>
      <c r="AI459" s="5">
        <f t="shared" ca="1" si="231"/>
        <v>544</v>
      </c>
      <c r="AJ459" s="5">
        <f t="shared" ca="1" si="232"/>
        <v>461</v>
      </c>
      <c r="AK459" s="5">
        <f t="shared" ca="1" si="233"/>
        <v>543</v>
      </c>
    </row>
    <row r="460" spans="1:37" x14ac:dyDescent="0.3">
      <c r="A460" s="35">
        <f>IF(Замеры!B457=0, " ", Замеры!B457)</f>
        <v>454</v>
      </c>
      <c r="B460" s="45" t="str">
        <f>Замеры!G457</f>
        <v xml:space="preserve">Группа от QF </v>
      </c>
      <c r="C460" s="45" t="str">
        <f>IF(Замеры!O457=0, " ", Замеры!O457)</f>
        <v xml:space="preserve"> </v>
      </c>
      <c r="D460" s="69" t="str">
        <f t="shared" si="234"/>
        <v xml:space="preserve"> </v>
      </c>
      <c r="E460" s="69" t="str">
        <f t="shared" si="235"/>
        <v xml:space="preserve"> </v>
      </c>
      <c r="F460" s="29" t="str">
        <f t="shared" si="210"/>
        <v>-</v>
      </c>
      <c r="G460" s="29" t="str">
        <f t="shared" si="211"/>
        <v>-</v>
      </c>
      <c r="H460" s="29" t="str">
        <f t="shared" si="212"/>
        <v>-</v>
      </c>
      <c r="I460" s="29" t="str">
        <f t="shared" si="213"/>
        <v>-</v>
      </c>
      <c r="J460" s="46" t="str">
        <f t="shared" si="214"/>
        <v>-</v>
      </c>
      <c r="K460" s="29" t="str">
        <f t="shared" si="215"/>
        <v>-</v>
      </c>
      <c r="L460" s="29" t="str">
        <f t="shared" si="216"/>
        <v>-</v>
      </c>
      <c r="M460" s="29" t="str">
        <f t="shared" si="217"/>
        <v>-</v>
      </c>
      <c r="N460" s="29" t="str">
        <f t="shared" si="218"/>
        <v>-</v>
      </c>
      <c r="O460" s="29" t="str">
        <f t="shared" si="219"/>
        <v>-</v>
      </c>
      <c r="P460" s="2">
        <f>Замеры!R457</f>
        <v>0</v>
      </c>
      <c r="S460" s="2">
        <f>Замеры!S457</f>
        <v>0</v>
      </c>
      <c r="T460" s="2" t="s">
        <v>72</v>
      </c>
      <c r="U460" s="2" t="b">
        <f t="shared" si="220"/>
        <v>0</v>
      </c>
      <c r="V460" s="2" t="b">
        <f t="shared" si="221"/>
        <v>0</v>
      </c>
      <c r="W460" s="2" t="b">
        <f t="shared" si="222"/>
        <v>0</v>
      </c>
      <c r="Y460" s="2">
        <f t="shared" ca="1" si="223"/>
        <v>21</v>
      </c>
      <c r="Z460" s="2">
        <f t="shared" ca="1" si="223"/>
        <v>27</v>
      </c>
      <c r="AA460" s="2">
        <f t="shared" ca="1" si="223"/>
        <v>41</v>
      </c>
      <c r="AB460" s="5">
        <f t="shared" ca="1" si="224"/>
        <v>481</v>
      </c>
      <c r="AC460" s="5">
        <f t="shared" ca="1" si="225"/>
        <v>528</v>
      </c>
      <c r="AD460" s="5">
        <f t="shared" ca="1" si="226"/>
        <v>462</v>
      </c>
      <c r="AE460" s="5">
        <f t="shared" ca="1" si="227"/>
        <v>452</v>
      </c>
      <c r="AF460" s="5">
        <f t="shared" ca="1" si="228"/>
        <v>509</v>
      </c>
      <c r="AG460" s="5">
        <f t="shared" ca="1" si="229"/>
        <v>523</v>
      </c>
      <c r="AH460" s="5">
        <f t="shared" ca="1" si="230"/>
        <v>426</v>
      </c>
      <c r="AI460" s="5">
        <f t="shared" ca="1" si="231"/>
        <v>460</v>
      </c>
      <c r="AJ460" s="5">
        <f t="shared" ca="1" si="232"/>
        <v>430</v>
      </c>
      <c r="AK460" s="5">
        <f t="shared" ca="1" si="233"/>
        <v>416</v>
      </c>
    </row>
    <row r="461" spans="1:37" x14ac:dyDescent="0.3">
      <c r="A461" s="35">
        <f>IF(Замеры!B458=0, " ", Замеры!B458)</f>
        <v>455</v>
      </c>
      <c r="B461" s="45" t="str">
        <f>Замеры!G458</f>
        <v xml:space="preserve">Группа от QF </v>
      </c>
      <c r="C461" s="45" t="str">
        <f>IF(Замеры!O458=0, " ", Замеры!O458)</f>
        <v xml:space="preserve"> </v>
      </c>
      <c r="D461" s="69" t="str">
        <f t="shared" si="234"/>
        <v xml:space="preserve"> </v>
      </c>
      <c r="E461" s="69" t="str">
        <f t="shared" si="235"/>
        <v xml:space="preserve"> </v>
      </c>
      <c r="F461" s="29" t="str">
        <f t="shared" si="210"/>
        <v>-</v>
      </c>
      <c r="G461" s="29" t="str">
        <f t="shared" si="211"/>
        <v>-</v>
      </c>
      <c r="H461" s="29" t="str">
        <f t="shared" si="212"/>
        <v>-</v>
      </c>
      <c r="I461" s="29" t="str">
        <f t="shared" si="213"/>
        <v>-</v>
      </c>
      <c r="J461" s="46" t="str">
        <f t="shared" si="214"/>
        <v>-</v>
      </c>
      <c r="K461" s="29" t="str">
        <f t="shared" si="215"/>
        <v>-</v>
      </c>
      <c r="L461" s="29" t="str">
        <f t="shared" si="216"/>
        <v>-</v>
      </c>
      <c r="M461" s="29" t="str">
        <f t="shared" si="217"/>
        <v>-</v>
      </c>
      <c r="N461" s="29" t="str">
        <f t="shared" si="218"/>
        <v>-</v>
      </c>
      <c r="O461" s="29" t="str">
        <f t="shared" si="219"/>
        <v>-</v>
      </c>
      <c r="P461" s="2">
        <f>Замеры!R458</f>
        <v>0</v>
      </c>
      <c r="S461" s="2">
        <f>Замеры!S458</f>
        <v>0</v>
      </c>
      <c r="T461" s="2" t="s">
        <v>72</v>
      </c>
      <c r="U461" s="2" t="b">
        <f t="shared" si="220"/>
        <v>0</v>
      </c>
      <c r="V461" s="2" t="b">
        <f t="shared" si="221"/>
        <v>0</v>
      </c>
      <c r="W461" s="2" t="b">
        <f t="shared" si="222"/>
        <v>0</v>
      </c>
      <c r="Y461" s="2">
        <f t="shared" ca="1" si="223"/>
        <v>41</v>
      </c>
      <c r="Z461" s="2">
        <f t="shared" ca="1" si="223"/>
        <v>40</v>
      </c>
      <c r="AA461" s="2">
        <f t="shared" ca="1" si="223"/>
        <v>44</v>
      </c>
      <c r="AB461" s="5">
        <f t="shared" ca="1" si="224"/>
        <v>490</v>
      </c>
      <c r="AC461" s="5">
        <f t="shared" ca="1" si="225"/>
        <v>570</v>
      </c>
      <c r="AD461" s="5">
        <f t="shared" ca="1" si="226"/>
        <v>586</v>
      </c>
      <c r="AE461" s="5">
        <f t="shared" ca="1" si="227"/>
        <v>564</v>
      </c>
      <c r="AF461" s="5">
        <f t="shared" ca="1" si="228"/>
        <v>550</v>
      </c>
      <c r="AG461" s="5">
        <f t="shared" ca="1" si="229"/>
        <v>473</v>
      </c>
      <c r="AH461" s="5">
        <f t="shared" ca="1" si="230"/>
        <v>496</v>
      </c>
      <c r="AI461" s="5">
        <f t="shared" ca="1" si="231"/>
        <v>490</v>
      </c>
      <c r="AJ461" s="5">
        <f t="shared" ca="1" si="232"/>
        <v>462</v>
      </c>
      <c r="AK461" s="5">
        <f t="shared" ca="1" si="233"/>
        <v>456</v>
      </c>
    </row>
    <row r="462" spans="1:37" x14ac:dyDescent="0.3">
      <c r="A462" s="35">
        <f>IF(Замеры!B459=0, " ", Замеры!B459)</f>
        <v>456</v>
      </c>
      <c r="B462" s="45" t="str">
        <f>Замеры!G459</f>
        <v xml:space="preserve">Группа от QF </v>
      </c>
      <c r="C462" s="45" t="str">
        <f>IF(Замеры!O459=0, " ", Замеры!O459)</f>
        <v xml:space="preserve"> </v>
      </c>
      <c r="D462" s="69" t="str">
        <f t="shared" si="234"/>
        <v xml:space="preserve"> </v>
      </c>
      <c r="E462" s="69" t="str">
        <f t="shared" si="235"/>
        <v xml:space="preserve"> </v>
      </c>
      <c r="F462" s="29" t="str">
        <f t="shared" si="210"/>
        <v>-</v>
      </c>
      <c r="G462" s="29" t="str">
        <f t="shared" si="211"/>
        <v>-</v>
      </c>
      <c r="H462" s="29" t="str">
        <f t="shared" si="212"/>
        <v>-</v>
      </c>
      <c r="I462" s="29" t="str">
        <f t="shared" si="213"/>
        <v>-</v>
      </c>
      <c r="J462" s="46" t="str">
        <f t="shared" si="214"/>
        <v>-</v>
      </c>
      <c r="K462" s="29" t="str">
        <f t="shared" si="215"/>
        <v>-</v>
      </c>
      <c r="L462" s="29" t="str">
        <f t="shared" si="216"/>
        <v>-</v>
      </c>
      <c r="M462" s="29" t="str">
        <f t="shared" si="217"/>
        <v>-</v>
      </c>
      <c r="N462" s="29" t="str">
        <f t="shared" si="218"/>
        <v>-</v>
      </c>
      <c r="O462" s="29" t="str">
        <f t="shared" si="219"/>
        <v>-</v>
      </c>
      <c r="P462" s="2">
        <f>Замеры!R459</f>
        <v>0</v>
      </c>
      <c r="S462" s="2">
        <f>Замеры!S459</f>
        <v>0</v>
      </c>
      <c r="T462" s="2" t="s">
        <v>72</v>
      </c>
      <c r="U462" s="2" t="b">
        <f t="shared" si="220"/>
        <v>0</v>
      </c>
      <c r="V462" s="2" t="b">
        <f t="shared" si="221"/>
        <v>0</v>
      </c>
      <c r="W462" s="2" t="b">
        <f t="shared" si="222"/>
        <v>0</v>
      </c>
      <c r="Y462" s="2">
        <f t="shared" ca="1" si="223"/>
        <v>35</v>
      </c>
      <c r="Z462" s="2">
        <f t="shared" ca="1" si="223"/>
        <v>26</v>
      </c>
      <c r="AA462" s="2">
        <f t="shared" ca="1" si="223"/>
        <v>43</v>
      </c>
      <c r="AB462" s="5">
        <f t="shared" ca="1" si="224"/>
        <v>552</v>
      </c>
      <c r="AC462" s="5">
        <f t="shared" ca="1" si="225"/>
        <v>453</v>
      </c>
      <c r="AD462" s="5">
        <f t="shared" ca="1" si="226"/>
        <v>532</v>
      </c>
      <c r="AE462" s="5">
        <f t="shared" ca="1" si="227"/>
        <v>553</v>
      </c>
      <c r="AF462" s="5">
        <f t="shared" ca="1" si="228"/>
        <v>441</v>
      </c>
      <c r="AG462" s="5">
        <f t="shared" ca="1" si="229"/>
        <v>495</v>
      </c>
      <c r="AH462" s="5">
        <f t="shared" ca="1" si="230"/>
        <v>564</v>
      </c>
      <c r="AI462" s="5">
        <f t="shared" ca="1" si="231"/>
        <v>455</v>
      </c>
      <c r="AJ462" s="5">
        <f t="shared" ca="1" si="232"/>
        <v>471</v>
      </c>
      <c r="AK462" s="5">
        <f t="shared" ca="1" si="233"/>
        <v>525</v>
      </c>
    </row>
    <row r="463" spans="1:37" x14ac:dyDescent="0.3">
      <c r="A463" s="35">
        <f>IF(Замеры!B460=0, " ", Замеры!B460)</f>
        <v>457</v>
      </c>
      <c r="B463" s="45" t="str">
        <f>Замеры!G460</f>
        <v xml:space="preserve">Группа от QF </v>
      </c>
      <c r="C463" s="45" t="str">
        <f>IF(Замеры!O460=0, " ", Замеры!O460)</f>
        <v xml:space="preserve"> </v>
      </c>
      <c r="D463" s="69" t="str">
        <f t="shared" si="234"/>
        <v xml:space="preserve"> </v>
      </c>
      <c r="E463" s="69" t="str">
        <f t="shared" si="235"/>
        <v xml:space="preserve"> </v>
      </c>
      <c r="F463" s="29" t="str">
        <f t="shared" si="210"/>
        <v>-</v>
      </c>
      <c r="G463" s="29" t="str">
        <f t="shared" si="211"/>
        <v>-</v>
      </c>
      <c r="H463" s="29" t="str">
        <f t="shared" si="212"/>
        <v>-</v>
      </c>
      <c r="I463" s="29" t="str">
        <f t="shared" si="213"/>
        <v>-</v>
      </c>
      <c r="J463" s="46" t="str">
        <f t="shared" si="214"/>
        <v>-</v>
      </c>
      <c r="K463" s="29" t="str">
        <f t="shared" si="215"/>
        <v>-</v>
      </c>
      <c r="L463" s="29" t="str">
        <f t="shared" si="216"/>
        <v>-</v>
      </c>
      <c r="M463" s="29" t="str">
        <f t="shared" si="217"/>
        <v>-</v>
      </c>
      <c r="N463" s="29" t="str">
        <f t="shared" si="218"/>
        <v>-</v>
      </c>
      <c r="O463" s="29" t="str">
        <f t="shared" si="219"/>
        <v>-</v>
      </c>
      <c r="P463" s="2">
        <f>Замеры!R460</f>
        <v>0</v>
      </c>
      <c r="S463" s="2">
        <f>Замеры!S460</f>
        <v>0</v>
      </c>
      <c r="T463" s="2" t="s">
        <v>72</v>
      </c>
      <c r="U463" s="2" t="b">
        <f t="shared" si="220"/>
        <v>0</v>
      </c>
      <c r="V463" s="2" t="b">
        <f t="shared" si="221"/>
        <v>0</v>
      </c>
      <c r="W463" s="2" t="b">
        <f t="shared" si="222"/>
        <v>0</v>
      </c>
      <c r="Y463" s="2">
        <f t="shared" ca="1" si="223"/>
        <v>45</v>
      </c>
      <c r="Z463" s="2">
        <f t="shared" ca="1" si="223"/>
        <v>47</v>
      </c>
      <c r="AA463" s="2">
        <f t="shared" ca="1" si="223"/>
        <v>49</v>
      </c>
      <c r="AB463" s="5">
        <f t="shared" ca="1" si="224"/>
        <v>611</v>
      </c>
      <c r="AC463" s="5">
        <f t="shared" ca="1" si="225"/>
        <v>510</v>
      </c>
      <c r="AD463" s="5">
        <f t="shared" ca="1" si="226"/>
        <v>527</v>
      </c>
      <c r="AE463" s="5">
        <f t="shared" ca="1" si="227"/>
        <v>515</v>
      </c>
      <c r="AF463" s="5">
        <f t="shared" ca="1" si="228"/>
        <v>564</v>
      </c>
      <c r="AG463" s="5">
        <f t="shared" ca="1" si="229"/>
        <v>571</v>
      </c>
      <c r="AH463" s="5">
        <f t="shared" ca="1" si="230"/>
        <v>579</v>
      </c>
      <c r="AI463" s="5">
        <f t="shared" ca="1" si="231"/>
        <v>498</v>
      </c>
      <c r="AJ463" s="5">
        <f t="shared" ca="1" si="232"/>
        <v>583</v>
      </c>
      <c r="AK463" s="5">
        <f t="shared" ca="1" si="233"/>
        <v>522</v>
      </c>
    </row>
    <row r="464" spans="1:37" x14ac:dyDescent="0.3">
      <c r="A464" s="35">
        <f>IF(Замеры!B461=0, " ", Замеры!B461)</f>
        <v>458</v>
      </c>
      <c r="B464" s="45" t="str">
        <f>Замеры!G461</f>
        <v xml:space="preserve">Группа от QF </v>
      </c>
      <c r="C464" s="45" t="str">
        <f>IF(Замеры!O461=0, " ", Замеры!O461)</f>
        <v xml:space="preserve"> </v>
      </c>
      <c r="D464" s="69" t="str">
        <f t="shared" si="234"/>
        <v xml:space="preserve"> </v>
      </c>
      <c r="E464" s="69" t="str">
        <f t="shared" si="235"/>
        <v xml:space="preserve"> </v>
      </c>
      <c r="F464" s="29" t="str">
        <f t="shared" si="210"/>
        <v>-</v>
      </c>
      <c r="G464" s="29" t="str">
        <f t="shared" si="211"/>
        <v>-</v>
      </c>
      <c r="H464" s="29" t="str">
        <f t="shared" si="212"/>
        <v>-</v>
      </c>
      <c r="I464" s="29" t="str">
        <f t="shared" si="213"/>
        <v>-</v>
      </c>
      <c r="J464" s="46" t="str">
        <f t="shared" si="214"/>
        <v>-</v>
      </c>
      <c r="K464" s="29" t="str">
        <f t="shared" si="215"/>
        <v>-</v>
      </c>
      <c r="L464" s="29" t="str">
        <f t="shared" si="216"/>
        <v>-</v>
      </c>
      <c r="M464" s="29" t="str">
        <f t="shared" si="217"/>
        <v>-</v>
      </c>
      <c r="N464" s="29" t="str">
        <f t="shared" si="218"/>
        <v>-</v>
      </c>
      <c r="O464" s="29" t="str">
        <f t="shared" si="219"/>
        <v>-</v>
      </c>
      <c r="P464" s="2">
        <f>Замеры!R461</f>
        <v>0</v>
      </c>
      <c r="S464" s="2">
        <f>Замеры!S461</f>
        <v>0</v>
      </c>
      <c r="T464" s="2" t="s">
        <v>72</v>
      </c>
      <c r="U464" s="2" t="b">
        <f t="shared" si="220"/>
        <v>0</v>
      </c>
      <c r="V464" s="2" t="b">
        <f t="shared" si="221"/>
        <v>0</v>
      </c>
      <c r="W464" s="2" t="b">
        <f t="shared" si="222"/>
        <v>0</v>
      </c>
      <c r="Y464" s="2">
        <f t="shared" ca="1" si="223"/>
        <v>42</v>
      </c>
      <c r="Z464" s="2">
        <f t="shared" ca="1" si="223"/>
        <v>42</v>
      </c>
      <c r="AA464" s="2">
        <f t="shared" ca="1" si="223"/>
        <v>31</v>
      </c>
      <c r="AB464" s="5">
        <f t="shared" ca="1" si="224"/>
        <v>460</v>
      </c>
      <c r="AC464" s="5">
        <f t="shared" ca="1" si="225"/>
        <v>374</v>
      </c>
      <c r="AD464" s="5">
        <f t="shared" ca="1" si="226"/>
        <v>319</v>
      </c>
      <c r="AE464" s="5">
        <f t="shared" ca="1" si="227"/>
        <v>359</v>
      </c>
      <c r="AF464" s="5">
        <f t="shared" ca="1" si="228"/>
        <v>389</v>
      </c>
      <c r="AG464" s="5">
        <f t="shared" ca="1" si="229"/>
        <v>360</v>
      </c>
      <c r="AH464" s="5">
        <f t="shared" ca="1" si="230"/>
        <v>317</v>
      </c>
      <c r="AI464" s="5">
        <f t="shared" ca="1" si="231"/>
        <v>381</v>
      </c>
      <c r="AJ464" s="5">
        <f t="shared" ca="1" si="232"/>
        <v>337</v>
      </c>
      <c r="AK464" s="5">
        <f t="shared" ca="1" si="233"/>
        <v>362</v>
      </c>
    </row>
    <row r="465" spans="1:37" x14ac:dyDescent="0.3">
      <c r="A465" s="35">
        <f>IF(Замеры!B462=0, " ", Замеры!B462)</f>
        <v>459</v>
      </c>
      <c r="B465" s="45" t="str">
        <f>Замеры!G462</f>
        <v xml:space="preserve">Группа от QF </v>
      </c>
      <c r="C465" s="45" t="str">
        <f>IF(Замеры!O462=0, " ", Замеры!O462)</f>
        <v xml:space="preserve"> </v>
      </c>
      <c r="D465" s="69" t="str">
        <f t="shared" si="234"/>
        <v xml:space="preserve"> </v>
      </c>
      <c r="E465" s="69" t="str">
        <f t="shared" si="235"/>
        <v xml:space="preserve"> </v>
      </c>
      <c r="F465" s="29" t="str">
        <f t="shared" si="210"/>
        <v>-</v>
      </c>
      <c r="G465" s="29" t="str">
        <f t="shared" si="211"/>
        <v>-</v>
      </c>
      <c r="H465" s="29" t="str">
        <f t="shared" si="212"/>
        <v>-</v>
      </c>
      <c r="I465" s="29" t="str">
        <f t="shared" si="213"/>
        <v>-</v>
      </c>
      <c r="J465" s="46" t="str">
        <f t="shared" si="214"/>
        <v>-</v>
      </c>
      <c r="K465" s="29" t="str">
        <f t="shared" si="215"/>
        <v>-</v>
      </c>
      <c r="L465" s="29" t="str">
        <f t="shared" si="216"/>
        <v>-</v>
      </c>
      <c r="M465" s="29" t="str">
        <f t="shared" si="217"/>
        <v>-</v>
      </c>
      <c r="N465" s="29" t="str">
        <f t="shared" si="218"/>
        <v>-</v>
      </c>
      <c r="O465" s="29" t="str">
        <f t="shared" si="219"/>
        <v>-</v>
      </c>
      <c r="P465" s="2">
        <f>Замеры!R462</f>
        <v>0</v>
      </c>
      <c r="S465" s="2">
        <f>Замеры!S462</f>
        <v>0</v>
      </c>
      <c r="T465" s="2" t="s">
        <v>72</v>
      </c>
      <c r="U465" s="2" t="b">
        <f t="shared" si="220"/>
        <v>0</v>
      </c>
      <c r="V465" s="2" t="b">
        <f t="shared" si="221"/>
        <v>0</v>
      </c>
      <c r="W465" s="2" t="b">
        <f t="shared" si="222"/>
        <v>0</v>
      </c>
      <c r="Y465" s="2">
        <f t="shared" ca="1" si="223"/>
        <v>25</v>
      </c>
      <c r="Z465" s="2">
        <f t="shared" ca="1" si="223"/>
        <v>32</v>
      </c>
      <c r="AA465" s="2">
        <f t="shared" ca="1" si="223"/>
        <v>40</v>
      </c>
      <c r="AB465" s="5">
        <f t="shared" ca="1" si="224"/>
        <v>468</v>
      </c>
      <c r="AC465" s="5">
        <f t="shared" ca="1" si="225"/>
        <v>479</v>
      </c>
      <c r="AD465" s="5">
        <f t="shared" ca="1" si="226"/>
        <v>498</v>
      </c>
      <c r="AE465" s="5">
        <f t="shared" ca="1" si="227"/>
        <v>546</v>
      </c>
      <c r="AF465" s="5">
        <f t="shared" ca="1" si="228"/>
        <v>491</v>
      </c>
      <c r="AG465" s="5">
        <f t="shared" ca="1" si="229"/>
        <v>433</v>
      </c>
      <c r="AH465" s="5">
        <f t="shared" ca="1" si="230"/>
        <v>459</v>
      </c>
      <c r="AI465" s="5">
        <f t="shared" ca="1" si="231"/>
        <v>444</v>
      </c>
      <c r="AJ465" s="5">
        <f t="shared" ca="1" si="232"/>
        <v>467</v>
      </c>
      <c r="AK465" s="5">
        <f t="shared" ca="1" si="233"/>
        <v>547</v>
      </c>
    </row>
    <row r="466" spans="1:37" x14ac:dyDescent="0.3">
      <c r="A466" s="35">
        <f>IF(Замеры!B463=0, " ", Замеры!B463)</f>
        <v>460</v>
      </c>
      <c r="B466" s="45" t="str">
        <f>Замеры!G463</f>
        <v xml:space="preserve">Группа от QF </v>
      </c>
      <c r="C466" s="45" t="str">
        <f>IF(Замеры!O463=0, " ", Замеры!O463)</f>
        <v xml:space="preserve"> </v>
      </c>
      <c r="D466" s="69" t="str">
        <f t="shared" si="234"/>
        <v xml:space="preserve"> </v>
      </c>
      <c r="E466" s="69" t="str">
        <f t="shared" si="235"/>
        <v xml:space="preserve"> </v>
      </c>
      <c r="F466" s="29" t="str">
        <f t="shared" si="210"/>
        <v>-</v>
      </c>
      <c r="G466" s="29" t="str">
        <f t="shared" si="211"/>
        <v>-</v>
      </c>
      <c r="H466" s="29" t="str">
        <f t="shared" si="212"/>
        <v>-</v>
      </c>
      <c r="I466" s="29" t="str">
        <f t="shared" si="213"/>
        <v>-</v>
      </c>
      <c r="J466" s="46" t="str">
        <f t="shared" si="214"/>
        <v>-</v>
      </c>
      <c r="K466" s="29" t="str">
        <f t="shared" si="215"/>
        <v>-</v>
      </c>
      <c r="L466" s="29" t="str">
        <f t="shared" si="216"/>
        <v>-</v>
      </c>
      <c r="M466" s="29" t="str">
        <f t="shared" si="217"/>
        <v>-</v>
      </c>
      <c r="N466" s="29" t="str">
        <f t="shared" si="218"/>
        <v>-</v>
      </c>
      <c r="O466" s="29" t="str">
        <f t="shared" si="219"/>
        <v>-</v>
      </c>
      <c r="P466" s="2">
        <f>Замеры!R463</f>
        <v>0</v>
      </c>
      <c r="S466" s="2">
        <f>Замеры!S463</f>
        <v>0</v>
      </c>
      <c r="T466" s="2" t="s">
        <v>72</v>
      </c>
      <c r="U466" s="2" t="b">
        <f t="shared" si="220"/>
        <v>0</v>
      </c>
      <c r="V466" s="2" t="b">
        <f t="shared" si="221"/>
        <v>0</v>
      </c>
      <c r="W466" s="2" t="b">
        <f t="shared" si="222"/>
        <v>0</v>
      </c>
      <c r="Y466" s="2">
        <f t="shared" ca="1" si="223"/>
        <v>44</v>
      </c>
      <c r="Z466" s="2">
        <f t="shared" ca="1" si="223"/>
        <v>41</v>
      </c>
      <c r="AA466" s="2">
        <f t="shared" ca="1" si="223"/>
        <v>39</v>
      </c>
      <c r="AB466" s="5">
        <f t="shared" ca="1" si="224"/>
        <v>516</v>
      </c>
      <c r="AC466" s="5">
        <f t="shared" ca="1" si="225"/>
        <v>464</v>
      </c>
      <c r="AD466" s="5">
        <f t="shared" ca="1" si="226"/>
        <v>493</v>
      </c>
      <c r="AE466" s="5">
        <f t="shared" ca="1" si="227"/>
        <v>457</v>
      </c>
      <c r="AF466" s="5">
        <f t="shared" ca="1" si="228"/>
        <v>509</v>
      </c>
      <c r="AG466" s="5">
        <f t="shared" ca="1" si="229"/>
        <v>518</v>
      </c>
      <c r="AH466" s="5">
        <f t="shared" ca="1" si="230"/>
        <v>400</v>
      </c>
      <c r="AI466" s="5">
        <f t="shared" ca="1" si="231"/>
        <v>404</v>
      </c>
      <c r="AJ466" s="5">
        <f t="shared" ca="1" si="232"/>
        <v>402</v>
      </c>
      <c r="AK466" s="5">
        <f t="shared" ca="1" si="233"/>
        <v>418</v>
      </c>
    </row>
    <row r="467" spans="1:37" x14ac:dyDescent="0.3">
      <c r="A467" s="35">
        <f>IF(Замеры!B464=0, " ", Замеры!B464)</f>
        <v>461</v>
      </c>
      <c r="B467" s="45" t="str">
        <f>Замеры!G464</f>
        <v xml:space="preserve">Группа от QF </v>
      </c>
      <c r="C467" s="45" t="str">
        <f>IF(Замеры!O464=0, " ", Замеры!O464)</f>
        <v xml:space="preserve"> </v>
      </c>
      <c r="D467" s="69" t="str">
        <f t="shared" si="234"/>
        <v xml:space="preserve"> </v>
      </c>
      <c r="E467" s="69" t="str">
        <f t="shared" si="235"/>
        <v xml:space="preserve"> </v>
      </c>
      <c r="F467" s="29" t="str">
        <f t="shared" si="210"/>
        <v>-</v>
      </c>
      <c r="G467" s="29" t="str">
        <f t="shared" si="211"/>
        <v>-</v>
      </c>
      <c r="H467" s="29" t="str">
        <f t="shared" si="212"/>
        <v>-</v>
      </c>
      <c r="I467" s="29" t="str">
        <f t="shared" si="213"/>
        <v>-</v>
      </c>
      <c r="J467" s="46" t="str">
        <f t="shared" si="214"/>
        <v>-</v>
      </c>
      <c r="K467" s="29" t="str">
        <f t="shared" si="215"/>
        <v>-</v>
      </c>
      <c r="L467" s="29" t="str">
        <f t="shared" si="216"/>
        <v>-</v>
      </c>
      <c r="M467" s="29" t="str">
        <f t="shared" si="217"/>
        <v>-</v>
      </c>
      <c r="N467" s="29" t="str">
        <f t="shared" si="218"/>
        <v>-</v>
      </c>
      <c r="O467" s="29" t="str">
        <f t="shared" si="219"/>
        <v>-</v>
      </c>
      <c r="P467" s="2">
        <f>Замеры!R464</f>
        <v>0</v>
      </c>
      <c r="S467" s="2">
        <f>Замеры!S464</f>
        <v>0</v>
      </c>
      <c r="T467" s="2" t="s">
        <v>72</v>
      </c>
      <c r="U467" s="2" t="b">
        <f t="shared" si="220"/>
        <v>0</v>
      </c>
      <c r="V467" s="2" t="b">
        <f t="shared" si="221"/>
        <v>0</v>
      </c>
      <c r="W467" s="2" t="b">
        <f t="shared" si="222"/>
        <v>0</v>
      </c>
      <c r="Y467" s="2">
        <f t="shared" ca="1" si="223"/>
        <v>21</v>
      </c>
      <c r="Z467" s="2">
        <f t="shared" ca="1" si="223"/>
        <v>24</v>
      </c>
      <c r="AA467" s="2">
        <f t="shared" ca="1" si="223"/>
        <v>23</v>
      </c>
      <c r="AB467" s="5">
        <f t="shared" ca="1" si="224"/>
        <v>295</v>
      </c>
      <c r="AC467" s="5">
        <f t="shared" ca="1" si="225"/>
        <v>355</v>
      </c>
      <c r="AD467" s="5">
        <f t="shared" ca="1" si="226"/>
        <v>372</v>
      </c>
      <c r="AE467" s="5">
        <f t="shared" ca="1" si="227"/>
        <v>373</v>
      </c>
      <c r="AF467" s="5">
        <f t="shared" ca="1" si="228"/>
        <v>372</v>
      </c>
      <c r="AG467" s="5">
        <f t="shared" ca="1" si="229"/>
        <v>377</v>
      </c>
      <c r="AH467" s="5">
        <f t="shared" ca="1" si="230"/>
        <v>276</v>
      </c>
      <c r="AI467" s="5">
        <f t="shared" ca="1" si="231"/>
        <v>294</v>
      </c>
      <c r="AJ467" s="5">
        <f t="shared" ca="1" si="232"/>
        <v>356</v>
      </c>
      <c r="AK467" s="5">
        <f t="shared" ca="1" si="233"/>
        <v>306</v>
      </c>
    </row>
    <row r="468" spans="1:37" x14ac:dyDescent="0.3">
      <c r="A468" s="35">
        <f>IF(Замеры!B465=0, " ", Замеры!B465)</f>
        <v>462</v>
      </c>
      <c r="B468" s="45" t="str">
        <f>Замеры!G465</f>
        <v xml:space="preserve">Группа от QF </v>
      </c>
      <c r="C468" s="45" t="str">
        <f>IF(Замеры!O465=0, " ", Замеры!O465)</f>
        <v xml:space="preserve"> </v>
      </c>
      <c r="D468" s="69" t="str">
        <f t="shared" si="234"/>
        <v xml:space="preserve"> </v>
      </c>
      <c r="E468" s="69" t="str">
        <f t="shared" si="235"/>
        <v xml:space="preserve"> </v>
      </c>
      <c r="F468" s="29" t="str">
        <f t="shared" si="210"/>
        <v>-</v>
      </c>
      <c r="G468" s="29" t="str">
        <f t="shared" si="211"/>
        <v>-</v>
      </c>
      <c r="H468" s="29" t="str">
        <f t="shared" si="212"/>
        <v>-</v>
      </c>
      <c r="I468" s="29" t="str">
        <f t="shared" si="213"/>
        <v>-</v>
      </c>
      <c r="J468" s="46" t="str">
        <f t="shared" si="214"/>
        <v>-</v>
      </c>
      <c r="K468" s="29" t="str">
        <f t="shared" si="215"/>
        <v>-</v>
      </c>
      <c r="L468" s="29" t="str">
        <f t="shared" si="216"/>
        <v>-</v>
      </c>
      <c r="M468" s="29" t="str">
        <f t="shared" si="217"/>
        <v>-</v>
      </c>
      <c r="N468" s="29" t="str">
        <f t="shared" si="218"/>
        <v>-</v>
      </c>
      <c r="O468" s="29" t="str">
        <f t="shared" si="219"/>
        <v>-</v>
      </c>
      <c r="P468" s="2">
        <f>Замеры!R465</f>
        <v>0</v>
      </c>
      <c r="S468" s="2">
        <f>Замеры!S465</f>
        <v>0</v>
      </c>
      <c r="T468" s="2" t="s">
        <v>72</v>
      </c>
      <c r="U468" s="2" t="b">
        <f t="shared" si="220"/>
        <v>0</v>
      </c>
      <c r="V468" s="2" t="b">
        <f t="shared" si="221"/>
        <v>0</v>
      </c>
      <c r="W468" s="2" t="b">
        <f t="shared" si="222"/>
        <v>0</v>
      </c>
      <c r="Y468" s="2">
        <f t="shared" ca="1" si="223"/>
        <v>20</v>
      </c>
      <c r="Z468" s="2">
        <f t="shared" ca="1" si="223"/>
        <v>41</v>
      </c>
      <c r="AA468" s="2">
        <f t="shared" ca="1" si="223"/>
        <v>45</v>
      </c>
      <c r="AB468" s="5">
        <f t="shared" ca="1" si="224"/>
        <v>574</v>
      </c>
      <c r="AC468" s="5">
        <f t="shared" ca="1" si="225"/>
        <v>513</v>
      </c>
      <c r="AD468" s="5">
        <f t="shared" ca="1" si="226"/>
        <v>526</v>
      </c>
      <c r="AE468" s="5">
        <f t="shared" ca="1" si="227"/>
        <v>585</v>
      </c>
      <c r="AF468" s="5">
        <f t="shared" ca="1" si="228"/>
        <v>464</v>
      </c>
      <c r="AG468" s="5">
        <f t="shared" ca="1" si="229"/>
        <v>563</v>
      </c>
      <c r="AH468" s="5">
        <f t="shared" ca="1" si="230"/>
        <v>593</v>
      </c>
      <c r="AI468" s="5">
        <f t="shared" ca="1" si="231"/>
        <v>542</v>
      </c>
      <c r="AJ468" s="5">
        <f t="shared" ca="1" si="232"/>
        <v>497</v>
      </c>
      <c r="AK468" s="5">
        <f t="shared" ca="1" si="233"/>
        <v>488</v>
      </c>
    </row>
    <row r="469" spans="1:37" x14ac:dyDescent="0.3">
      <c r="A469" s="35">
        <f>IF(Замеры!B466=0, " ", Замеры!B466)</f>
        <v>463</v>
      </c>
      <c r="B469" s="45" t="str">
        <f>Замеры!G466</f>
        <v xml:space="preserve">Группа от QF </v>
      </c>
      <c r="C469" s="45" t="str">
        <f>IF(Замеры!O466=0, " ", Замеры!O466)</f>
        <v xml:space="preserve"> </v>
      </c>
      <c r="D469" s="69" t="str">
        <f t="shared" si="234"/>
        <v xml:space="preserve"> </v>
      </c>
      <c r="E469" s="69" t="str">
        <f t="shared" si="235"/>
        <v xml:space="preserve"> </v>
      </c>
      <c r="F469" s="29" t="str">
        <f t="shared" si="210"/>
        <v>-</v>
      </c>
      <c r="G469" s="29" t="str">
        <f t="shared" si="211"/>
        <v>-</v>
      </c>
      <c r="H469" s="29" t="str">
        <f t="shared" si="212"/>
        <v>-</v>
      </c>
      <c r="I469" s="29" t="str">
        <f t="shared" si="213"/>
        <v>-</v>
      </c>
      <c r="J469" s="46" t="str">
        <f t="shared" si="214"/>
        <v>-</v>
      </c>
      <c r="K469" s="29" t="str">
        <f t="shared" si="215"/>
        <v>-</v>
      </c>
      <c r="L469" s="29" t="str">
        <f t="shared" si="216"/>
        <v>-</v>
      </c>
      <c r="M469" s="29" t="str">
        <f t="shared" si="217"/>
        <v>-</v>
      </c>
      <c r="N469" s="29" t="str">
        <f t="shared" si="218"/>
        <v>-</v>
      </c>
      <c r="O469" s="29" t="str">
        <f t="shared" si="219"/>
        <v>-</v>
      </c>
      <c r="P469" s="2">
        <f>Замеры!R466</f>
        <v>0</v>
      </c>
      <c r="S469" s="2">
        <f>Замеры!S466</f>
        <v>0</v>
      </c>
      <c r="T469" s="2" t="s">
        <v>72</v>
      </c>
      <c r="U469" s="2" t="b">
        <f t="shared" si="220"/>
        <v>0</v>
      </c>
      <c r="V469" s="2" t="b">
        <f t="shared" si="221"/>
        <v>0</v>
      </c>
      <c r="W469" s="2" t="b">
        <f t="shared" si="222"/>
        <v>0</v>
      </c>
      <c r="Y469" s="2">
        <f t="shared" ca="1" si="223"/>
        <v>41</v>
      </c>
      <c r="Z469" s="2">
        <f t="shared" ca="1" si="223"/>
        <v>30</v>
      </c>
      <c r="AA469" s="2">
        <f t="shared" ca="1" si="223"/>
        <v>21</v>
      </c>
      <c r="AB469" s="5">
        <f t="shared" ca="1" si="224"/>
        <v>327</v>
      </c>
      <c r="AC469" s="5">
        <f t="shared" ca="1" si="225"/>
        <v>329</v>
      </c>
      <c r="AD469" s="5">
        <f t="shared" ca="1" si="226"/>
        <v>263</v>
      </c>
      <c r="AE469" s="5">
        <f t="shared" ca="1" si="227"/>
        <v>309</v>
      </c>
      <c r="AF469" s="5">
        <f t="shared" ca="1" si="228"/>
        <v>273</v>
      </c>
      <c r="AG469" s="5">
        <f t="shared" ca="1" si="229"/>
        <v>284</v>
      </c>
      <c r="AH469" s="5">
        <f t="shared" ca="1" si="230"/>
        <v>344</v>
      </c>
      <c r="AI469" s="5">
        <f t="shared" ca="1" si="231"/>
        <v>343</v>
      </c>
      <c r="AJ469" s="5">
        <f t="shared" ca="1" si="232"/>
        <v>303</v>
      </c>
      <c r="AK469" s="5">
        <f t="shared" ca="1" si="233"/>
        <v>329</v>
      </c>
    </row>
    <row r="470" spans="1:37" x14ac:dyDescent="0.3">
      <c r="A470" s="35">
        <f>IF(Замеры!B467=0, " ", Замеры!B467)</f>
        <v>464</v>
      </c>
      <c r="B470" s="45" t="str">
        <f>Замеры!G467</f>
        <v xml:space="preserve">Группа от QF </v>
      </c>
      <c r="C470" s="45" t="str">
        <f>IF(Замеры!O467=0, " ", Замеры!O467)</f>
        <v xml:space="preserve"> </v>
      </c>
      <c r="D470" s="69" t="str">
        <f t="shared" si="234"/>
        <v xml:space="preserve"> </v>
      </c>
      <c r="E470" s="69" t="str">
        <f t="shared" si="235"/>
        <v xml:space="preserve"> </v>
      </c>
      <c r="F470" s="29" t="str">
        <f t="shared" si="210"/>
        <v>-</v>
      </c>
      <c r="G470" s="29" t="str">
        <f t="shared" si="211"/>
        <v>-</v>
      </c>
      <c r="H470" s="29" t="str">
        <f t="shared" si="212"/>
        <v>-</v>
      </c>
      <c r="I470" s="29" t="str">
        <f t="shared" si="213"/>
        <v>-</v>
      </c>
      <c r="J470" s="46" t="str">
        <f t="shared" si="214"/>
        <v>-</v>
      </c>
      <c r="K470" s="29" t="str">
        <f t="shared" si="215"/>
        <v>-</v>
      </c>
      <c r="L470" s="29" t="str">
        <f t="shared" si="216"/>
        <v>-</v>
      </c>
      <c r="M470" s="29" t="str">
        <f t="shared" si="217"/>
        <v>-</v>
      </c>
      <c r="N470" s="29" t="str">
        <f t="shared" si="218"/>
        <v>-</v>
      </c>
      <c r="O470" s="29" t="str">
        <f t="shared" si="219"/>
        <v>-</v>
      </c>
      <c r="P470" s="2">
        <f>Замеры!R467</f>
        <v>0</v>
      </c>
      <c r="S470" s="2">
        <f>Замеры!S467</f>
        <v>0</v>
      </c>
      <c r="T470" s="2" t="s">
        <v>72</v>
      </c>
      <c r="U470" s="2" t="b">
        <f t="shared" si="220"/>
        <v>0</v>
      </c>
      <c r="V470" s="2" t="b">
        <f t="shared" si="221"/>
        <v>0</v>
      </c>
      <c r="W470" s="2" t="b">
        <f t="shared" si="222"/>
        <v>0</v>
      </c>
      <c r="Y470" s="2">
        <f t="shared" ca="1" si="223"/>
        <v>29</v>
      </c>
      <c r="Z470" s="2">
        <f t="shared" ca="1" si="223"/>
        <v>47</v>
      </c>
      <c r="AA470" s="2">
        <f t="shared" ca="1" si="223"/>
        <v>26</v>
      </c>
      <c r="AB470" s="5">
        <f t="shared" ca="1" si="224"/>
        <v>296</v>
      </c>
      <c r="AC470" s="5">
        <f t="shared" ca="1" si="225"/>
        <v>376</v>
      </c>
      <c r="AD470" s="5">
        <f t="shared" ca="1" si="226"/>
        <v>391</v>
      </c>
      <c r="AE470" s="5">
        <f t="shared" ca="1" si="227"/>
        <v>383</v>
      </c>
      <c r="AF470" s="5">
        <f t="shared" ca="1" si="228"/>
        <v>283</v>
      </c>
      <c r="AG470" s="5">
        <f t="shared" ca="1" si="229"/>
        <v>325</v>
      </c>
      <c r="AH470" s="5">
        <f t="shared" ca="1" si="230"/>
        <v>338</v>
      </c>
      <c r="AI470" s="5">
        <f t="shared" ca="1" si="231"/>
        <v>352</v>
      </c>
      <c r="AJ470" s="5">
        <f t="shared" ca="1" si="232"/>
        <v>349</v>
      </c>
      <c r="AK470" s="5">
        <f t="shared" ca="1" si="233"/>
        <v>302</v>
      </c>
    </row>
    <row r="471" spans="1:37" x14ac:dyDescent="0.3">
      <c r="A471" s="35">
        <f>IF(Замеры!B468=0, " ", Замеры!B468)</f>
        <v>465</v>
      </c>
      <c r="B471" s="45" t="str">
        <f>Замеры!G468</f>
        <v xml:space="preserve">Группа от QF </v>
      </c>
      <c r="C471" s="45" t="str">
        <f>IF(Замеры!O468=0, " ", Замеры!O468)</f>
        <v xml:space="preserve"> </v>
      </c>
      <c r="D471" s="69" t="str">
        <f t="shared" si="234"/>
        <v xml:space="preserve"> </v>
      </c>
      <c r="E471" s="69" t="str">
        <f t="shared" si="235"/>
        <v xml:space="preserve"> </v>
      </c>
      <c r="F471" s="29" t="str">
        <f t="shared" si="210"/>
        <v>-</v>
      </c>
      <c r="G471" s="29" t="str">
        <f t="shared" si="211"/>
        <v>-</v>
      </c>
      <c r="H471" s="29" t="str">
        <f t="shared" si="212"/>
        <v>-</v>
      </c>
      <c r="I471" s="29" t="str">
        <f t="shared" si="213"/>
        <v>-</v>
      </c>
      <c r="J471" s="46" t="str">
        <f t="shared" si="214"/>
        <v>-</v>
      </c>
      <c r="K471" s="29" t="str">
        <f t="shared" si="215"/>
        <v>-</v>
      </c>
      <c r="L471" s="29" t="str">
        <f t="shared" si="216"/>
        <v>-</v>
      </c>
      <c r="M471" s="29" t="str">
        <f t="shared" si="217"/>
        <v>-</v>
      </c>
      <c r="N471" s="29" t="str">
        <f t="shared" si="218"/>
        <v>-</v>
      </c>
      <c r="O471" s="29" t="str">
        <f t="shared" si="219"/>
        <v>-</v>
      </c>
      <c r="P471" s="2">
        <f>Замеры!R468</f>
        <v>0</v>
      </c>
      <c r="S471" s="2">
        <f>Замеры!S468</f>
        <v>0</v>
      </c>
      <c r="T471" s="2" t="s">
        <v>72</v>
      </c>
      <c r="U471" s="2" t="b">
        <f t="shared" si="220"/>
        <v>0</v>
      </c>
      <c r="V471" s="2" t="b">
        <f t="shared" si="221"/>
        <v>0</v>
      </c>
      <c r="W471" s="2" t="b">
        <f t="shared" si="222"/>
        <v>0</v>
      </c>
      <c r="Y471" s="2">
        <f t="shared" ca="1" si="223"/>
        <v>46</v>
      </c>
      <c r="Z471" s="2">
        <f t="shared" ca="1" si="223"/>
        <v>20</v>
      </c>
      <c r="AA471" s="2">
        <f t="shared" ca="1" si="223"/>
        <v>37</v>
      </c>
      <c r="AB471" s="5">
        <f t="shared" ca="1" si="224"/>
        <v>440</v>
      </c>
      <c r="AC471" s="5">
        <f t="shared" ca="1" si="225"/>
        <v>406</v>
      </c>
      <c r="AD471" s="5">
        <f t="shared" ca="1" si="226"/>
        <v>427</v>
      </c>
      <c r="AE471" s="5">
        <f t="shared" ca="1" si="227"/>
        <v>480</v>
      </c>
      <c r="AF471" s="5">
        <f t="shared" ca="1" si="228"/>
        <v>399</v>
      </c>
      <c r="AG471" s="5">
        <f t="shared" ca="1" si="229"/>
        <v>491</v>
      </c>
      <c r="AH471" s="5">
        <f t="shared" ca="1" si="230"/>
        <v>511</v>
      </c>
      <c r="AI471" s="5">
        <f t="shared" ca="1" si="231"/>
        <v>443</v>
      </c>
      <c r="AJ471" s="5">
        <f t="shared" ca="1" si="232"/>
        <v>471</v>
      </c>
      <c r="AK471" s="5">
        <f t="shared" ca="1" si="233"/>
        <v>508</v>
      </c>
    </row>
    <row r="472" spans="1:37" x14ac:dyDescent="0.3">
      <c r="A472" s="35">
        <f>IF(Замеры!B469=0, " ", Замеры!B469)</f>
        <v>466</v>
      </c>
      <c r="B472" s="45" t="str">
        <f>Замеры!G469</f>
        <v xml:space="preserve">Группа от QF </v>
      </c>
      <c r="C472" s="45" t="str">
        <f>IF(Замеры!O469=0, " ", Замеры!O469)</f>
        <v xml:space="preserve"> </v>
      </c>
      <c r="D472" s="69" t="str">
        <f t="shared" si="234"/>
        <v xml:space="preserve"> </v>
      </c>
      <c r="E472" s="69" t="str">
        <f t="shared" si="235"/>
        <v xml:space="preserve"> </v>
      </c>
      <c r="F472" s="29" t="str">
        <f t="shared" si="210"/>
        <v>-</v>
      </c>
      <c r="G472" s="29" t="str">
        <f t="shared" si="211"/>
        <v>-</v>
      </c>
      <c r="H472" s="29" t="str">
        <f t="shared" si="212"/>
        <v>-</v>
      </c>
      <c r="I472" s="29" t="str">
        <f t="shared" si="213"/>
        <v>-</v>
      </c>
      <c r="J472" s="46" t="str">
        <f t="shared" si="214"/>
        <v>-</v>
      </c>
      <c r="K472" s="29" t="str">
        <f t="shared" si="215"/>
        <v>-</v>
      </c>
      <c r="L472" s="29" t="str">
        <f t="shared" si="216"/>
        <v>-</v>
      </c>
      <c r="M472" s="29" t="str">
        <f t="shared" si="217"/>
        <v>-</v>
      </c>
      <c r="N472" s="29" t="str">
        <f t="shared" si="218"/>
        <v>-</v>
      </c>
      <c r="O472" s="29" t="str">
        <f t="shared" si="219"/>
        <v>-</v>
      </c>
      <c r="P472" s="2">
        <f>Замеры!R469</f>
        <v>0</v>
      </c>
      <c r="S472" s="2">
        <f>Замеры!S469</f>
        <v>0</v>
      </c>
      <c r="T472" s="2" t="s">
        <v>72</v>
      </c>
      <c r="U472" s="2" t="b">
        <f t="shared" si="220"/>
        <v>0</v>
      </c>
      <c r="V472" s="2" t="b">
        <f t="shared" si="221"/>
        <v>0</v>
      </c>
      <c r="W472" s="2" t="b">
        <f t="shared" si="222"/>
        <v>0</v>
      </c>
      <c r="Y472" s="2">
        <f t="shared" ca="1" si="223"/>
        <v>42</v>
      </c>
      <c r="Z472" s="2">
        <f t="shared" ca="1" si="223"/>
        <v>22</v>
      </c>
      <c r="AA472" s="2">
        <f t="shared" ca="1" si="223"/>
        <v>37</v>
      </c>
      <c r="AB472" s="5">
        <f t="shared" ca="1" si="224"/>
        <v>491</v>
      </c>
      <c r="AC472" s="5">
        <f t="shared" ca="1" si="225"/>
        <v>455</v>
      </c>
      <c r="AD472" s="5">
        <f t="shared" ca="1" si="226"/>
        <v>422</v>
      </c>
      <c r="AE472" s="5">
        <f t="shared" ca="1" si="227"/>
        <v>400</v>
      </c>
      <c r="AF472" s="5">
        <f t="shared" ca="1" si="228"/>
        <v>450</v>
      </c>
      <c r="AG472" s="5">
        <f t="shared" ca="1" si="229"/>
        <v>509</v>
      </c>
      <c r="AH472" s="5">
        <f t="shared" ca="1" si="230"/>
        <v>451</v>
      </c>
      <c r="AI472" s="5">
        <f t="shared" ca="1" si="231"/>
        <v>478</v>
      </c>
      <c r="AJ472" s="5">
        <f t="shared" ca="1" si="232"/>
        <v>417</v>
      </c>
      <c r="AK472" s="5">
        <f t="shared" ca="1" si="233"/>
        <v>466</v>
      </c>
    </row>
    <row r="473" spans="1:37" x14ac:dyDescent="0.3">
      <c r="A473" s="35">
        <f>IF(Замеры!B470=0, " ", Замеры!B470)</f>
        <v>467</v>
      </c>
      <c r="B473" s="45" t="str">
        <f>Замеры!G470</f>
        <v xml:space="preserve">Группа от QF </v>
      </c>
      <c r="C473" s="45" t="str">
        <f>IF(Замеры!O470=0, " ", Замеры!O470)</f>
        <v xml:space="preserve"> </v>
      </c>
      <c r="D473" s="69" t="str">
        <f t="shared" si="234"/>
        <v xml:space="preserve"> </v>
      </c>
      <c r="E473" s="69" t="str">
        <f t="shared" si="235"/>
        <v xml:space="preserve"> </v>
      </c>
      <c r="F473" s="29" t="str">
        <f t="shared" si="210"/>
        <v>-</v>
      </c>
      <c r="G473" s="29" t="str">
        <f t="shared" si="211"/>
        <v>-</v>
      </c>
      <c r="H473" s="29" t="str">
        <f t="shared" si="212"/>
        <v>-</v>
      </c>
      <c r="I473" s="29" t="str">
        <f t="shared" si="213"/>
        <v>-</v>
      </c>
      <c r="J473" s="46" t="str">
        <f t="shared" si="214"/>
        <v>-</v>
      </c>
      <c r="K473" s="29" t="str">
        <f t="shared" si="215"/>
        <v>-</v>
      </c>
      <c r="L473" s="29" t="str">
        <f t="shared" si="216"/>
        <v>-</v>
      </c>
      <c r="M473" s="29" t="str">
        <f t="shared" si="217"/>
        <v>-</v>
      </c>
      <c r="N473" s="29" t="str">
        <f t="shared" si="218"/>
        <v>-</v>
      </c>
      <c r="O473" s="29" t="str">
        <f t="shared" si="219"/>
        <v>-</v>
      </c>
      <c r="P473" s="2">
        <f>Замеры!R470</f>
        <v>0</v>
      </c>
      <c r="S473" s="2">
        <f>Замеры!S470</f>
        <v>0</v>
      </c>
      <c r="T473" s="2" t="s">
        <v>72</v>
      </c>
      <c r="U473" s="2" t="b">
        <f t="shared" si="220"/>
        <v>0</v>
      </c>
      <c r="V473" s="2" t="b">
        <f t="shared" si="221"/>
        <v>0</v>
      </c>
      <c r="W473" s="2" t="b">
        <f t="shared" si="222"/>
        <v>0</v>
      </c>
      <c r="Y473" s="2">
        <f t="shared" ca="1" si="223"/>
        <v>20</v>
      </c>
      <c r="Z473" s="2">
        <f t="shared" ca="1" si="223"/>
        <v>20</v>
      </c>
      <c r="AA473" s="2">
        <f t="shared" ca="1" si="223"/>
        <v>23</v>
      </c>
      <c r="AB473" s="5">
        <f t="shared" ca="1" si="224"/>
        <v>357</v>
      </c>
      <c r="AC473" s="5">
        <f t="shared" ca="1" si="225"/>
        <v>236</v>
      </c>
      <c r="AD473" s="5">
        <f t="shared" ca="1" si="226"/>
        <v>337</v>
      </c>
      <c r="AE473" s="5">
        <f t="shared" ca="1" si="227"/>
        <v>355</v>
      </c>
      <c r="AF473" s="5">
        <f t="shared" ca="1" si="228"/>
        <v>244</v>
      </c>
      <c r="AG473" s="5">
        <f t="shared" ca="1" si="229"/>
        <v>325</v>
      </c>
      <c r="AH473" s="5">
        <f t="shared" ca="1" si="230"/>
        <v>290</v>
      </c>
      <c r="AI473" s="5">
        <f t="shared" ca="1" si="231"/>
        <v>314</v>
      </c>
      <c r="AJ473" s="5">
        <f t="shared" ca="1" si="232"/>
        <v>375</v>
      </c>
      <c r="AK473" s="5">
        <f t="shared" ca="1" si="233"/>
        <v>349</v>
      </c>
    </row>
    <row r="474" spans="1:37" x14ac:dyDescent="0.3">
      <c r="A474" s="35">
        <f>IF(Замеры!B471=0, " ", Замеры!B471)</f>
        <v>468</v>
      </c>
      <c r="B474" s="45" t="str">
        <f>Замеры!G471</f>
        <v xml:space="preserve">Группа от QF </v>
      </c>
      <c r="C474" s="45" t="str">
        <f>IF(Замеры!O471=0, " ", Замеры!O471)</f>
        <v xml:space="preserve"> </v>
      </c>
      <c r="D474" s="69" t="str">
        <f t="shared" si="234"/>
        <v xml:space="preserve"> </v>
      </c>
      <c r="E474" s="69" t="str">
        <f t="shared" si="235"/>
        <v xml:space="preserve"> </v>
      </c>
      <c r="F474" s="29" t="str">
        <f t="shared" si="210"/>
        <v>-</v>
      </c>
      <c r="G474" s="29" t="str">
        <f t="shared" si="211"/>
        <v>-</v>
      </c>
      <c r="H474" s="29" t="str">
        <f t="shared" si="212"/>
        <v>-</v>
      </c>
      <c r="I474" s="29" t="str">
        <f t="shared" si="213"/>
        <v>-</v>
      </c>
      <c r="J474" s="46" t="str">
        <f t="shared" si="214"/>
        <v>-</v>
      </c>
      <c r="K474" s="29" t="str">
        <f t="shared" si="215"/>
        <v>-</v>
      </c>
      <c r="L474" s="29" t="str">
        <f t="shared" si="216"/>
        <v>-</v>
      </c>
      <c r="M474" s="29" t="str">
        <f t="shared" si="217"/>
        <v>-</v>
      </c>
      <c r="N474" s="29" t="str">
        <f t="shared" si="218"/>
        <v>-</v>
      </c>
      <c r="O474" s="29" t="str">
        <f t="shared" si="219"/>
        <v>-</v>
      </c>
      <c r="P474" s="2">
        <f>Замеры!R471</f>
        <v>0</v>
      </c>
      <c r="S474" s="2">
        <f>Замеры!S471</f>
        <v>0</v>
      </c>
      <c r="T474" s="2" t="s">
        <v>72</v>
      </c>
      <c r="U474" s="2" t="b">
        <f t="shared" si="220"/>
        <v>0</v>
      </c>
      <c r="V474" s="2" t="b">
        <f t="shared" si="221"/>
        <v>0</v>
      </c>
      <c r="W474" s="2" t="b">
        <f t="shared" si="222"/>
        <v>0</v>
      </c>
      <c r="Y474" s="2">
        <f t="shared" ca="1" si="223"/>
        <v>45</v>
      </c>
      <c r="Z474" s="2">
        <f t="shared" ca="1" si="223"/>
        <v>37</v>
      </c>
      <c r="AA474" s="2">
        <f t="shared" ca="1" si="223"/>
        <v>32</v>
      </c>
      <c r="AB474" s="5">
        <f t="shared" ca="1" si="224"/>
        <v>466</v>
      </c>
      <c r="AC474" s="5">
        <f t="shared" ca="1" si="225"/>
        <v>346</v>
      </c>
      <c r="AD474" s="5">
        <f t="shared" ca="1" si="226"/>
        <v>457</v>
      </c>
      <c r="AE474" s="5">
        <f t="shared" ca="1" si="227"/>
        <v>416</v>
      </c>
      <c r="AF474" s="5">
        <f t="shared" ca="1" si="228"/>
        <v>404</v>
      </c>
      <c r="AG474" s="5">
        <f t="shared" ca="1" si="229"/>
        <v>440</v>
      </c>
      <c r="AH474" s="5">
        <f t="shared" ca="1" si="230"/>
        <v>402</v>
      </c>
      <c r="AI474" s="5">
        <f t="shared" ca="1" si="231"/>
        <v>444</v>
      </c>
      <c r="AJ474" s="5">
        <f t="shared" ca="1" si="232"/>
        <v>389</v>
      </c>
      <c r="AK474" s="5">
        <f t="shared" ca="1" si="233"/>
        <v>410</v>
      </c>
    </row>
    <row r="475" spans="1:37" x14ac:dyDescent="0.3">
      <c r="A475" s="35">
        <f>IF(Замеры!B472=0, " ", Замеры!B472)</f>
        <v>469</v>
      </c>
      <c r="B475" s="45" t="str">
        <f>Замеры!G472</f>
        <v xml:space="preserve">Группа от QF </v>
      </c>
      <c r="C475" s="45" t="str">
        <f>IF(Замеры!O472=0, " ", Замеры!O472)</f>
        <v xml:space="preserve"> </v>
      </c>
      <c r="D475" s="69" t="str">
        <f t="shared" si="234"/>
        <v xml:space="preserve"> </v>
      </c>
      <c r="E475" s="69" t="str">
        <f t="shared" si="235"/>
        <v xml:space="preserve"> </v>
      </c>
      <c r="F475" s="29" t="str">
        <f t="shared" si="210"/>
        <v>-</v>
      </c>
      <c r="G475" s="29" t="str">
        <f t="shared" si="211"/>
        <v>-</v>
      </c>
      <c r="H475" s="29" t="str">
        <f t="shared" si="212"/>
        <v>-</v>
      </c>
      <c r="I475" s="29" t="str">
        <f t="shared" si="213"/>
        <v>-</v>
      </c>
      <c r="J475" s="46" t="str">
        <f t="shared" si="214"/>
        <v>-</v>
      </c>
      <c r="K475" s="29" t="str">
        <f t="shared" si="215"/>
        <v>-</v>
      </c>
      <c r="L475" s="29" t="str">
        <f t="shared" si="216"/>
        <v>-</v>
      </c>
      <c r="M475" s="29" t="str">
        <f t="shared" si="217"/>
        <v>-</v>
      </c>
      <c r="N475" s="29" t="str">
        <f t="shared" si="218"/>
        <v>-</v>
      </c>
      <c r="O475" s="29" t="str">
        <f t="shared" si="219"/>
        <v>-</v>
      </c>
      <c r="P475" s="2">
        <f>Замеры!R472</f>
        <v>0</v>
      </c>
      <c r="S475" s="2">
        <f>Замеры!S472</f>
        <v>0</v>
      </c>
      <c r="T475" s="2" t="s">
        <v>72</v>
      </c>
      <c r="U475" s="2" t="b">
        <f t="shared" si="220"/>
        <v>0</v>
      </c>
      <c r="V475" s="2" t="b">
        <f t="shared" si="221"/>
        <v>0</v>
      </c>
      <c r="W475" s="2" t="b">
        <f t="shared" si="222"/>
        <v>0</v>
      </c>
      <c r="Y475" s="2">
        <f t="shared" ca="1" si="223"/>
        <v>36</v>
      </c>
      <c r="Z475" s="2">
        <f t="shared" ca="1" si="223"/>
        <v>24</v>
      </c>
      <c r="AA475" s="2">
        <f t="shared" ca="1" si="223"/>
        <v>23</v>
      </c>
      <c r="AB475" s="5">
        <f t="shared" ca="1" si="224"/>
        <v>264</v>
      </c>
      <c r="AC475" s="5">
        <f t="shared" ca="1" si="225"/>
        <v>356</v>
      </c>
      <c r="AD475" s="5">
        <f t="shared" ca="1" si="226"/>
        <v>366</v>
      </c>
      <c r="AE475" s="5">
        <f t="shared" ca="1" si="227"/>
        <v>343</v>
      </c>
      <c r="AF475" s="5">
        <f t="shared" ca="1" si="228"/>
        <v>367</v>
      </c>
      <c r="AG475" s="5">
        <f t="shared" ca="1" si="229"/>
        <v>251</v>
      </c>
      <c r="AH475" s="5">
        <f t="shared" ca="1" si="230"/>
        <v>300</v>
      </c>
      <c r="AI475" s="5">
        <f t="shared" ca="1" si="231"/>
        <v>330</v>
      </c>
      <c r="AJ475" s="5">
        <f t="shared" ca="1" si="232"/>
        <v>290</v>
      </c>
      <c r="AK475" s="5">
        <f t="shared" ca="1" si="233"/>
        <v>268</v>
      </c>
    </row>
    <row r="476" spans="1:37" x14ac:dyDescent="0.3">
      <c r="A476" s="35">
        <f>IF(Замеры!B473=0, " ", Замеры!B473)</f>
        <v>470</v>
      </c>
      <c r="B476" s="45" t="str">
        <f>Замеры!G473</f>
        <v xml:space="preserve">Группа от QF </v>
      </c>
      <c r="C476" s="45" t="str">
        <f>IF(Замеры!O473=0, " ", Замеры!O473)</f>
        <v xml:space="preserve"> </v>
      </c>
      <c r="D476" s="69" t="str">
        <f t="shared" si="234"/>
        <v xml:space="preserve"> </v>
      </c>
      <c r="E476" s="69" t="str">
        <f t="shared" si="235"/>
        <v xml:space="preserve"> </v>
      </c>
      <c r="F476" s="29" t="str">
        <f t="shared" si="210"/>
        <v>-</v>
      </c>
      <c r="G476" s="29" t="str">
        <f t="shared" si="211"/>
        <v>-</v>
      </c>
      <c r="H476" s="29" t="str">
        <f t="shared" si="212"/>
        <v>-</v>
      </c>
      <c r="I476" s="29" t="str">
        <f t="shared" si="213"/>
        <v>-</v>
      </c>
      <c r="J476" s="46" t="str">
        <f t="shared" si="214"/>
        <v>-</v>
      </c>
      <c r="K476" s="29" t="str">
        <f t="shared" si="215"/>
        <v>-</v>
      </c>
      <c r="L476" s="29" t="str">
        <f t="shared" si="216"/>
        <v>-</v>
      </c>
      <c r="M476" s="29" t="str">
        <f t="shared" si="217"/>
        <v>-</v>
      </c>
      <c r="N476" s="29" t="str">
        <f t="shared" si="218"/>
        <v>-</v>
      </c>
      <c r="O476" s="29" t="str">
        <f t="shared" si="219"/>
        <v>-</v>
      </c>
      <c r="P476" s="2">
        <f>Замеры!R473</f>
        <v>0</v>
      </c>
      <c r="S476" s="2">
        <f>Замеры!S473</f>
        <v>0</v>
      </c>
      <c r="T476" s="2" t="s">
        <v>72</v>
      </c>
      <c r="U476" s="2" t="b">
        <f t="shared" si="220"/>
        <v>0</v>
      </c>
      <c r="V476" s="2" t="b">
        <f t="shared" si="221"/>
        <v>0</v>
      </c>
      <c r="W476" s="2" t="b">
        <f t="shared" si="222"/>
        <v>0</v>
      </c>
      <c r="Y476" s="2">
        <f t="shared" ca="1" si="223"/>
        <v>33</v>
      </c>
      <c r="Z476" s="2">
        <f t="shared" ca="1" si="223"/>
        <v>25</v>
      </c>
      <c r="AA476" s="2">
        <f t="shared" ca="1" si="223"/>
        <v>20</v>
      </c>
      <c r="AB476" s="5">
        <f t="shared" ca="1" si="224"/>
        <v>311</v>
      </c>
      <c r="AC476" s="5">
        <f t="shared" ca="1" si="225"/>
        <v>233</v>
      </c>
      <c r="AD476" s="5">
        <f t="shared" ca="1" si="226"/>
        <v>253</v>
      </c>
      <c r="AE476" s="5">
        <f t="shared" ca="1" si="227"/>
        <v>349</v>
      </c>
      <c r="AF476" s="5">
        <f t="shared" ca="1" si="228"/>
        <v>337</v>
      </c>
      <c r="AG476" s="5">
        <f t="shared" ca="1" si="229"/>
        <v>299</v>
      </c>
      <c r="AH476" s="5">
        <f t="shared" ca="1" si="230"/>
        <v>338</v>
      </c>
      <c r="AI476" s="5">
        <f t="shared" ca="1" si="231"/>
        <v>213</v>
      </c>
      <c r="AJ476" s="5">
        <f t="shared" ca="1" si="232"/>
        <v>335</v>
      </c>
      <c r="AK476" s="5">
        <f t="shared" ca="1" si="233"/>
        <v>345</v>
      </c>
    </row>
    <row r="477" spans="1:37" x14ac:dyDescent="0.3">
      <c r="A477" s="35">
        <f>IF(Замеры!B474=0, " ", Замеры!B474)</f>
        <v>471</v>
      </c>
      <c r="B477" s="45" t="str">
        <f>Замеры!G474</f>
        <v xml:space="preserve">Группа от QF </v>
      </c>
      <c r="C477" s="45" t="str">
        <f>IF(Замеры!O474=0, " ", Замеры!O474)</f>
        <v xml:space="preserve"> </v>
      </c>
      <c r="D477" s="69" t="str">
        <f t="shared" si="234"/>
        <v xml:space="preserve"> </v>
      </c>
      <c r="E477" s="69" t="str">
        <f t="shared" si="235"/>
        <v xml:space="preserve"> </v>
      </c>
      <c r="F477" s="29" t="str">
        <f t="shared" si="210"/>
        <v>-</v>
      </c>
      <c r="G477" s="29" t="str">
        <f t="shared" si="211"/>
        <v>-</v>
      </c>
      <c r="H477" s="29" t="str">
        <f t="shared" si="212"/>
        <v>-</v>
      </c>
      <c r="I477" s="29" t="str">
        <f t="shared" si="213"/>
        <v>-</v>
      </c>
      <c r="J477" s="46" t="str">
        <f t="shared" si="214"/>
        <v>-</v>
      </c>
      <c r="K477" s="29" t="str">
        <f t="shared" si="215"/>
        <v>-</v>
      </c>
      <c r="L477" s="29" t="str">
        <f t="shared" si="216"/>
        <v>-</v>
      </c>
      <c r="M477" s="29" t="str">
        <f t="shared" si="217"/>
        <v>-</v>
      </c>
      <c r="N477" s="29" t="str">
        <f t="shared" si="218"/>
        <v>-</v>
      </c>
      <c r="O477" s="29" t="str">
        <f t="shared" si="219"/>
        <v>-</v>
      </c>
      <c r="P477" s="2">
        <f>Замеры!R474</f>
        <v>0</v>
      </c>
      <c r="S477" s="2">
        <f>Замеры!S474</f>
        <v>0</v>
      </c>
      <c r="T477" s="2" t="s">
        <v>72</v>
      </c>
      <c r="U477" s="2" t="b">
        <f t="shared" si="220"/>
        <v>0</v>
      </c>
      <c r="V477" s="2" t="b">
        <f t="shared" si="221"/>
        <v>0</v>
      </c>
      <c r="W477" s="2" t="b">
        <f t="shared" si="222"/>
        <v>0</v>
      </c>
      <c r="Y477" s="2">
        <f t="shared" ca="1" si="223"/>
        <v>27</v>
      </c>
      <c r="Z477" s="2">
        <f t="shared" ca="1" si="223"/>
        <v>43</v>
      </c>
      <c r="AA477" s="2">
        <f t="shared" ca="1" si="223"/>
        <v>20</v>
      </c>
      <c r="AB477" s="5">
        <f t="shared" ca="1" si="224"/>
        <v>272</v>
      </c>
      <c r="AC477" s="5">
        <f t="shared" ca="1" si="225"/>
        <v>238</v>
      </c>
      <c r="AD477" s="5">
        <f t="shared" ca="1" si="226"/>
        <v>207</v>
      </c>
      <c r="AE477" s="5">
        <f t="shared" ca="1" si="227"/>
        <v>310</v>
      </c>
      <c r="AF477" s="5">
        <f t="shared" ca="1" si="228"/>
        <v>323</v>
      </c>
      <c r="AG477" s="5">
        <f t="shared" ca="1" si="229"/>
        <v>255</v>
      </c>
      <c r="AH477" s="5">
        <f t="shared" ca="1" si="230"/>
        <v>301</v>
      </c>
      <c r="AI477" s="5">
        <f t="shared" ca="1" si="231"/>
        <v>344</v>
      </c>
      <c r="AJ477" s="5">
        <f t="shared" ca="1" si="232"/>
        <v>304</v>
      </c>
      <c r="AK477" s="5">
        <f t="shared" ca="1" si="233"/>
        <v>309</v>
      </c>
    </row>
    <row r="478" spans="1:37" x14ac:dyDescent="0.3">
      <c r="A478" s="35">
        <f>IF(Замеры!B475=0, " ", Замеры!B475)</f>
        <v>472</v>
      </c>
      <c r="B478" s="45" t="str">
        <f>Замеры!G475</f>
        <v xml:space="preserve">Группа от QF </v>
      </c>
      <c r="C478" s="45" t="str">
        <f>IF(Замеры!O475=0, " ", Замеры!O475)</f>
        <v xml:space="preserve"> </v>
      </c>
      <c r="D478" s="69" t="str">
        <f t="shared" si="234"/>
        <v xml:space="preserve"> </v>
      </c>
      <c r="E478" s="69" t="str">
        <f t="shared" si="235"/>
        <v xml:space="preserve"> </v>
      </c>
      <c r="F478" s="29" t="str">
        <f t="shared" si="210"/>
        <v>-</v>
      </c>
      <c r="G478" s="29" t="str">
        <f t="shared" si="211"/>
        <v>-</v>
      </c>
      <c r="H478" s="29" t="str">
        <f t="shared" si="212"/>
        <v>-</v>
      </c>
      <c r="I478" s="29" t="str">
        <f t="shared" si="213"/>
        <v>-</v>
      </c>
      <c r="J478" s="46" t="str">
        <f t="shared" si="214"/>
        <v>-</v>
      </c>
      <c r="K478" s="29" t="str">
        <f t="shared" si="215"/>
        <v>-</v>
      </c>
      <c r="L478" s="29" t="str">
        <f t="shared" si="216"/>
        <v>-</v>
      </c>
      <c r="M478" s="29" t="str">
        <f t="shared" si="217"/>
        <v>-</v>
      </c>
      <c r="N478" s="29" t="str">
        <f t="shared" si="218"/>
        <v>-</v>
      </c>
      <c r="O478" s="29" t="str">
        <f t="shared" si="219"/>
        <v>-</v>
      </c>
      <c r="P478" s="2">
        <f>Замеры!R475</f>
        <v>0</v>
      </c>
      <c r="S478" s="2">
        <f>Замеры!S475</f>
        <v>0</v>
      </c>
      <c r="T478" s="2" t="s">
        <v>72</v>
      </c>
      <c r="U478" s="2" t="b">
        <f t="shared" si="220"/>
        <v>0</v>
      </c>
      <c r="V478" s="2" t="b">
        <f t="shared" si="221"/>
        <v>0</v>
      </c>
      <c r="W478" s="2" t="b">
        <f t="shared" si="222"/>
        <v>0</v>
      </c>
      <c r="Y478" s="2">
        <f t="shared" ca="1" si="223"/>
        <v>40</v>
      </c>
      <c r="Z478" s="2">
        <f t="shared" ca="1" si="223"/>
        <v>34</v>
      </c>
      <c r="AA478" s="2">
        <f t="shared" ca="1" si="223"/>
        <v>25</v>
      </c>
      <c r="AB478" s="5">
        <f t="shared" ca="1" si="224"/>
        <v>356</v>
      </c>
      <c r="AC478" s="5">
        <f t="shared" ca="1" si="225"/>
        <v>333</v>
      </c>
      <c r="AD478" s="5">
        <f t="shared" ca="1" si="226"/>
        <v>374</v>
      </c>
      <c r="AE478" s="5">
        <f t="shared" ca="1" si="227"/>
        <v>268</v>
      </c>
      <c r="AF478" s="5">
        <f t="shared" ca="1" si="228"/>
        <v>256</v>
      </c>
      <c r="AG478" s="5">
        <f t="shared" ca="1" si="229"/>
        <v>261</v>
      </c>
      <c r="AH478" s="5">
        <f t="shared" ca="1" si="230"/>
        <v>292</v>
      </c>
      <c r="AI478" s="5">
        <f t="shared" ca="1" si="231"/>
        <v>330</v>
      </c>
      <c r="AJ478" s="5">
        <f t="shared" ca="1" si="232"/>
        <v>345</v>
      </c>
      <c r="AK478" s="5">
        <f t="shared" ca="1" si="233"/>
        <v>351</v>
      </c>
    </row>
    <row r="479" spans="1:37" x14ac:dyDescent="0.3">
      <c r="A479" s="35">
        <f>IF(Замеры!B476=0, " ", Замеры!B476)</f>
        <v>473</v>
      </c>
      <c r="B479" s="45" t="str">
        <f>Замеры!G476</f>
        <v xml:space="preserve">Группа от QF </v>
      </c>
      <c r="C479" s="45" t="str">
        <f>IF(Замеры!O476=0, " ", Замеры!O476)</f>
        <v xml:space="preserve"> </v>
      </c>
      <c r="D479" s="69" t="str">
        <f t="shared" si="234"/>
        <v xml:space="preserve"> </v>
      </c>
      <c r="E479" s="69" t="str">
        <f t="shared" si="235"/>
        <v xml:space="preserve"> </v>
      </c>
      <c r="F479" s="29" t="str">
        <f t="shared" si="210"/>
        <v>-</v>
      </c>
      <c r="G479" s="29" t="str">
        <f t="shared" si="211"/>
        <v>-</v>
      </c>
      <c r="H479" s="29" t="str">
        <f t="shared" si="212"/>
        <v>-</v>
      </c>
      <c r="I479" s="29" t="str">
        <f t="shared" si="213"/>
        <v>-</v>
      </c>
      <c r="J479" s="46" t="str">
        <f t="shared" si="214"/>
        <v>-</v>
      </c>
      <c r="K479" s="29" t="str">
        <f t="shared" si="215"/>
        <v>-</v>
      </c>
      <c r="L479" s="29" t="str">
        <f t="shared" si="216"/>
        <v>-</v>
      </c>
      <c r="M479" s="29" t="str">
        <f t="shared" si="217"/>
        <v>-</v>
      </c>
      <c r="N479" s="29" t="str">
        <f t="shared" si="218"/>
        <v>-</v>
      </c>
      <c r="O479" s="29" t="str">
        <f t="shared" si="219"/>
        <v>-</v>
      </c>
      <c r="P479" s="2">
        <f>Замеры!R476</f>
        <v>0</v>
      </c>
      <c r="S479" s="2">
        <f>Замеры!S476</f>
        <v>0</v>
      </c>
      <c r="T479" s="2" t="s">
        <v>72</v>
      </c>
      <c r="U479" s="2" t="b">
        <f t="shared" si="220"/>
        <v>0</v>
      </c>
      <c r="V479" s="2" t="b">
        <f t="shared" si="221"/>
        <v>0</v>
      </c>
      <c r="W479" s="2" t="b">
        <f t="shared" si="222"/>
        <v>0</v>
      </c>
      <c r="Y479" s="2">
        <f t="shared" ca="1" si="223"/>
        <v>47</v>
      </c>
      <c r="Z479" s="2">
        <f t="shared" ca="1" si="223"/>
        <v>38</v>
      </c>
      <c r="AA479" s="2">
        <f t="shared" ca="1" si="223"/>
        <v>45</v>
      </c>
      <c r="AB479" s="5">
        <f t="shared" ca="1" si="224"/>
        <v>532</v>
      </c>
      <c r="AC479" s="5">
        <f t="shared" ca="1" si="225"/>
        <v>593</v>
      </c>
      <c r="AD479" s="5">
        <f t="shared" ca="1" si="226"/>
        <v>586</v>
      </c>
      <c r="AE479" s="5">
        <f t="shared" ca="1" si="227"/>
        <v>559</v>
      </c>
      <c r="AF479" s="5">
        <f t="shared" ca="1" si="228"/>
        <v>478</v>
      </c>
      <c r="AG479" s="5">
        <f t="shared" ca="1" si="229"/>
        <v>565</v>
      </c>
      <c r="AH479" s="5">
        <f t="shared" ca="1" si="230"/>
        <v>591</v>
      </c>
      <c r="AI479" s="5">
        <f t="shared" ca="1" si="231"/>
        <v>599</v>
      </c>
      <c r="AJ479" s="5">
        <f t="shared" ca="1" si="232"/>
        <v>496</v>
      </c>
      <c r="AK479" s="5">
        <f t="shared" ca="1" si="233"/>
        <v>548</v>
      </c>
    </row>
    <row r="480" spans="1:37" x14ac:dyDescent="0.3">
      <c r="A480" s="35">
        <f>IF(Замеры!B477=0, " ", Замеры!B477)</f>
        <v>474</v>
      </c>
      <c r="B480" s="45" t="str">
        <f>Замеры!G477</f>
        <v xml:space="preserve">Группа от QF </v>
      </c>
      <c r="C480" s="45" t="str">
        <f>IF(Замеры!O477=0, " ", Замеры!O477)</f>
        <v xml:space="preserve"> </v>
      </c>
      <c r="D480" s="69" t="str">
        <f t="shared" si="234"/>
        <v xml:space="preserve"> </v>
      </c>
      <c r="E480" s="69" t="str">
        <f t="shared" si="235"/>
        <v xml:space="preserve"> </v>
      </c>
      <c r="F480" s="29" t="str">
        <f t="shared" si="210"/>
        <v>-</v>
      </c>
      <c r="G480" s="29" t="str">
        <f t="shared" si="211"/>
        <v>-</v>
      </c>
      <c r="H480" s="29" t="str">
        <f t="shared" si="212"/>
        <v>-</v>
      </c>
      <c r="I480" s="29" t="str">
        <f t="shared" si="213"/>
        <v>-</v>
      </c>
      <c r="J480" s="46" t="str">
        <f t="shared" si="214"/>
        <v>-</v>
      </c>
      <c r="K480" s="29" t="str">
        <f t="shared" si="215"/>
        <v>-</v>
      </c>
      <c r="L480" s="29" t="str">
        <f t="shared" si="216"/>
        <v>-</v>
      </c>
      <c r="M480" s="29" t="str">
        <f t="shared" si="217"/>
        <v>-</v>
      </c>
      <c r="N480" s="29" t="str">
        <f t="shared" si="218"/>
        <v>-</v>
      </c>
      <c r="O480" s="29" t="str">
        <f t="shared" si="219"/>
        <v>-</v>
      </c>
      <c r="P480" s="2">
        <f>Замеры!R477</f>
        <v>0</v>
      </c>
      <c r="S480" s="2">
        <f>Замеры!S477</f>
        <v>0</v>
      </c>
      <c r="T480" s="2" t="s">
        <v>72</v>
      </c>
      <c r="U480" s="2" t="b">
        <f t="shared" si="220"/>
        <v>0</v>
      </c>
      <c r="V480" s="2" t="b">
        <f t="shared" si="221"/>
        <v>0</v>
      </c>
      <c r="W480" s="2" t="b">
        <f t="shared" si="222"/>
        <v>0</v>
      </c>
      <c r="Y480" s="2">
        <f t="shared" ca="1" si="223"/>
        <v>28</v>
      </c>
      <c r="Z480" s="2">
        <f t="shared" ca="1" si="223"/>
        <v>48</v>
      </c>
      <c r="AA480" s="2">
        <f t="shared" ca="1" si="223"/>
        <v>44</v>
      </c>
      <c r="AB480" s="5">
        <f t="shared" ca="1" si="224"/>
        <v>540</v>
      </c>
      <c r="AC480" s="5">
        <f t="shared" ca="1" si="225"/>
        <v>531</v>
      </c>
      <c r="AD480" s="5">
        <f t="shared" ca="1" si="226"/>
        <v>588</v>
      </c>
      <c r="AE480" s="5">
        <f t="shared" ca="1" si="227"/>
        <v>511</v>
      </c>
      <c r="AF480" s="5">
        <f t="shared" ca="1" si="228"/>
        <v>510</v>
      </c>
      <c r="AG480" s="5">
        <f t="shared" ca="1" si="229"/>
        <v>556</v>
      </c>
      <c r="AH480" s="5">
        <f t="shared" ca="1" si="230"/>
        <v>495</v>
      </c>
      <c r="AI480" s="5">
        <f t="shared" ca="1" si="231"/>
        <v>453</v>
      </c>
      <c r="AJ480" s="5">
        <f t="shared" ca="1" si="232"/>
        <v>456</v>
      </c>
      <c r="AK480" s="5">
        <f t="shared" ca="1" si="233"/>
        <v>566</v>
      </c>
    </row>
    <row r="481" spans="1:37" x14ac:dyDescent="0.3">
      <c r="A481" s="35">
        <f>IF(Замеры!B478=0, " ", Замеры!B478)</f>
        <v>475</v>
      </c>
      <c r="B481" s="45" t="str">
        <f>Замеры!G478</f>
        <v xml:space="preserve">Группа от QF </v>
      </c>
      <c r="C481" s="45" t="str">
        <f>IF(Замеры!O478=0, " ", Замеры!O478)</f>
        <v xml:space="preserve"> </v>
      </c>
      <c r="D481" s="69" t="str">
        <f t="shared" si="234"/>
        <v xml:space="preserve"> </v>
      </c>
      <c r="E481" s="69" t="str">
        <f t="shared" si="235"/>
        <v xml:space="preserve"> </v>
      </c>
      <c r="F481" s="29" t="str">
        <f t="shared" si="210"/>
        <v>-</v>
      </c>
      <c r="G481" s="29" t="str">
        <f t="shared" si="211"/>
        <v>-</v>
      </c>
      <c r="H481" s="29" t="str">
        <f t="shared" si="212"/>
        <v>-</v>
      </c>
      <c r="I481" s="29" t="str">
        <f t="shared" si="213"/>
        <v>-</v>
      </c>
      <c r="J481" s="46" t="str">
        <f t="shared" si="214"/>
        <v>-</v>
      </c>
      <c r="K481" s="29" t="str">
        <f t="shared" si="215"/>
        <v>-</v>
      </c>
      <c r="L481" s="29" t="str">
        <f t="shared" si="216"/>
        <v>-</v>
      </c>
      <c r="M481" s="29" t="str">
        <f t="shared" si="217"/>
        <v>-</v>
      </c>
      <c r="N481" s="29" t="str">
        <f t="shared" si="218"/>
        <v>-</v>
      </c>
      <c r="O481" s="29" t="str">
        <f t="shared" si="219"/>
        <v>-</v>
      </c>
      <c r="P481" s="2">
        <f>Замеры!R478</f>
        <v>0</v>
      </c>
      <c r="S481" s="2">
        <f>Замеры!S478</f>
        <v>0</v>
      </c>
      <c r="T481" s="2" t="s">
        <v>72</v>
      </c>
      <c r="U481" s="2" t="b">
        <f t="shared" si="220"/>
        <v>0</v>
      </c>
      <c r="V481" s="2" t="b">
        <f t="shared" si="221"/>
        <v>0</v>
      </c>
      <c r="W481" s="2" t="b">
        <f t="shared" si="222"/>
        <v>0</v>
      </c>
      <c r="Y481" s="2">
        <f t="shared" ca="1" si="223"/>
        <v>34</v>
      </c>
      <c r="Z481" s="2">
        <f t="shared" ca="1" si="223"/>
        <v>35</v>
      </c>
      <c r="AA481" s="2">
        <f t="shared" ca="1" si="223"/>
        <v>26</v>
      </c>
      <c r="AB481" s="5">
        <f t="shared" ca="1" si="224"/>
        <v>398</v>
      </c>
      <c r="AC481" s="5">
        <f t="shared" ca="1" si="225"/>
        <v>392</v>
      </c>
      <c r="AD481" s="5">
        <f t="shared" ca="1" si="226"/>
        <v>285</v>
      </c>
      <c r="AE481" s="5">
        <f t="shared" ca="1" si="227"/>
        <v>291</v>
      </c>
      <c r="AF481" s="5">
        <f t="shared" ca="1" si="228"/>
        <v>369</v>
      </c>
      <c r="AG481" s="5">
        <f t="shared" ca="1" si="229"/>
        <v>322</v>
      </c>
      <c r="AH481" s="5">
        <f t="shared" ca="1" si="230"/>
        <v>319</v>
      </c>
      <c r="AI481" s="5">
        <f t="shared" ca="1" si="231"/>
        <v>332</v>
      </c>
      <c r="AJ481" s="5">
        <f t="shared" ca="1" si="232"/>
        <v>296</v>
      </c>
      <c r="AK481" s="5">
        <f t="shared" ca="1" si="233"/>
        <v>344</v>
      </c>
    </row>
    <row r="482" spans="1:37" x14ac:dyDescent="0.3">
      <c r="A482" s="35">
        <f>IF(Замеры!B479=0, " ", Замеры!B479)</f>
        <v>476</v>
      </c>
      <c r="B482" s="45" t="str">
        <f>Замеры!G479</f>
        <v xml:space="preserve">Группа от QF </v>
      </c>
      <c r="C482" s="45" t="str">
        <f>IF(Замеры!O479=0, " ", Замеры!O479)</f>
        <v xml:space="preserve"> </v>
      </c>
      <c r="D482" s="69" t="str">
        <f t="shared" si="234"/>
        <v xml:space="preserve"> </v>
      </c>
      <c r="E482" s="69" t="str">
        <f t="shared" si="235"/>
        <v xml:space="preserve"> </v>
      </c>
      <c r="F482" s="29" t="str">
        <f t="shared" si="210"/>
        <v>-</v>
      </c>
      <c r="G482" s="29" t="str">
        <f t="shared" si="211"/>
        <v>-</v>
      </c>
      <c r="H482" s="29" t="str">
        <f t="shared" si="212"/>
        <v>-</v>
      </c>
      <c r="I482" s="29" t="str">
        <f t="shared" si="213"/>
        <v>-</v>
      </c>
      <c r="J482" s="46" t="str">
        <f t="shared" si="214"/>
        <v>-</v>
      </c>
      <c r="K482" s="29" t="str">
        <f t="shared" si="215"/>
        <v>-</v>
      </c>
      <c r="L482" s="29" t="str">
        <f t="shared" si="216"/>
        <v>-</v>
      </c>
      <c r="M482" s="29" t="str">
        <f t="shared" si="217"/>
        <v>-</v>
      </c>
      <c r="N482" s="29" t="str">
        <f t="shared" si="218"/>
        <v>-</v>
      </c>
      <c r="O482" s="29" t="str">
        <f t="shared" si="219"/>
        <v>-</v>
      </c>
      <c r="P482" s="2">
        <f>Замеры!R479</f>
        <v>0</v>
      </c>
      <c r="S482" s="2">
        <f>Замеры!S479</f>
        <v>0</v>
      </c>
      <c r="T482" s="2" t="s">
        <v>72</v>
      </c>
      <c r="U482" s="2" t="b">
        <f t="shared" si="220"/>
        <v>0</v>
      </c>
      <c r="V482" s="2" t="b">
        <f t="shared" si="221"/>
        <v>0</v>
      </c>
      <c r="W482" s="2" t="b">
        <f t="shared" si="222"/>
        <v>0</v>
      </c>
      <c r="Y482" s="2">
        <f t="shared" ca="1" si="223"/>
        <v>48</v>
      </c>
      <c r="Z482" s="2">
        <f t="shared" ca="1" si="223"/>
        <v>28</v>
      </c>
      <c r="AA482" s="2">
        <f t="shared" ca="1" si="223"/>
        <v>37</v>
      </c>
      <c r="AB482" s="5">
        <f t="shared" ca="1" si="224"/>
        <v>434</v>
      </c>
      <c r="AC482" s="5">
        <f t="shared" ca="1" si="225"/>
        <v>458</v>
      </c>
      <c r="AD482" s="5">
        <f t="shared" ca="1" si="226"/>
        <v>441</v>
      </c>
      <c r="AE482" s="5">
        <f t="shared" ca="1" si="227"/>
        <v>410</v>
      </c>
      <c r="AF482" s="5">
        <f t="shared" ca="1" si="228"/>
        <v>512</v>
      </c>
      <c r="AG482" s="5">
        <f t="shared" ca="1" si="229"/>
        <v>386</v>
      </c>
      <c r="AH482" s="5">
        <f t="shared" ca="1" si="230"/>
        <v>475</v>
      </c>
      <c r="AI482" s="5">
        <f t="shared" ca="1" si="231"/>
        <v>447</v>
      </c>
      <c r="AJ482" s="5">
        <f t="shared" ca="1" si="232"/>
        <v>429</v>
      </c>
      <c r="AK482" s="5">
        <f t="shared" ca="1" si="233"/>
        <v>519</v>
      </c>
    </row>
    <row r="483" spans="1:37" x14ac:dyDescent="0.3">
      <c r="A483" s="35">
        <f>IF(Замеры!B480=0, " ", Замеры!B480)</f>
        <v>477</v>
      </c>
      <c r="B483" s="45" t="str">
        <f>Замеры!G480</f>
        <v xml:space="preserve">Группа от QF </v>
      </c>
      <c r="C483" s="45" t="str">
        <f>IF(Замеры!O480=0, " ", Замеры!O480)</f>
        <v xml:space="preserve"> </v>
      </c>
      <c r="D483" s="69" t="str">
        <f t="shared" si="234"/>
        <v xml:space="preserve"> </v>
      </c>
      <c r="E483" s="69" t="str">
        <f t="shared" si="235"/>
        <v xml:space="preserve"> </v>
      </c>
      <c r="F483" s="29" t="str">
        <f t="shared" si="210"/>
        <v>-</v>
      </c>
      <c r="G483" s="29" t="str">
        <f t="shared" si="211"/>
        <v>-</v>
      </c>
      <c r="H483" s="29" t="str">
        <f t="shared" si="212"/>
        <v>-</v>
      </c>
      <c r="I483" s="29" t="str">
        <f t="shared" si="213"/>
        <v>-</v>
      </c>
      <c r="J483" s="46" t="str">
        <f t="shared" si="214"/>
        <v>-</v>
      </c>
      <c r="K483" s="29" t="str">
        <f t="shared" si="215"/>
        <v>-</v>
      </c>
      <c r="L483" s="29" t="str">
        <f t="shared" si="216"/>
        <v>-</v>
      </c>
      <c r="M483" s="29" t="str">
        <f t="shared" si="217"/>
        <v>-</v>
      </c>
      <c r="N483" s="29" t="str">
        <f t="shared" si="218"/>
        <v>-</v>
      </c>
      <c r="O483" s="29" t="str">
        <f t="shared" si="219"/>
        <v>-</v>
      </c>
      <c r="P483" s="2">
        <f>Замеры!R480</f>
        <v>0</v>
      </c>
      <c r="S483" s="2">
        <f>Замеры!S480</f>
        <v>0</v>
      </c>
      <c r="T483" s="2" t="s">
        <v>72</v>
      </c>
      <c r="U483" s="2" t="b">
        <f t="shared" si="220"/>
        <v>0</v>
      </c>
      <c r="V483" s="2" t="b">
        <f t="shared" si="221"/>
        <v>0</v>
      </c>
      <c r="W483" s="2" t="b">
        <f t="shared" si="222"/>
        <v>0</v>
      </c>
      <c r="Y483" s="2">
        <f t="shared" ca="1" si="223"/>
        <v>36</v>
      </c>
      <c r="Z483" s="2">
        <f t="shared" ca="1" si="223"/>
        <v>24</v>
      </c>
      <c r="AA483" s="2">
        <f t="shared" ca="1" si="223"/>
        <v>29</v>
      </c>
      <c r="AB483" s="5">
        <f t="shared" ca="1" si="224"/>
        <v>361</v>
      </c>
      <c r="AC483" s="5">
        <f t="shared" ca="1" si="225"/>
        <v>439</v>
      </c>
      <c r="AD483" s="5">
        <f t="shared" ca="1" si="226"/>
        <v>422</v>
      </c>
      <c r="AE483" s="5">
        <f t="shared" ca="1" si="227"/>
        <v>415</v>
      </c>
      <c r="AF483" s="5">
        <f t="shared" ca="1" si="228"/>
        <v>354</v>
      </c>
      <c r="AG483" s="5">
        <f t="shared" ca="1" si="229"/>
        <v>377</v>
      </c>
      <c r="AH483" s="5">
        <f t="shared" ca="1" si="230"/>
        <v>308</v>
      </c>
      <c r="AI483" s="5">
        <f t="shared" ca="1" si="231"/>
        <v>365</v>
      </c>
      <c r="AJ483" s="5">
        <f t="shared" ca="1" si="232"/>
        <v>376</v>
      </c>
      <c r="AK483" s="5">
        <f t="shared" ca="1" si="233"/>
        <v>358</v>
      </c>
    </row>
    <row r="484" spans="1:37" x14ac:dyDescent="0.3">
      <c r="A484" s="35">
        <f>IF(Замеры!B481=0, " ", Замеры!B481)</f>
        <v>478</v>
      </c>
      <c r="B484" s="45" t="str">
        <f>Замеры!G481</f>
        <v xml:space="preserve">Группа от QF </v>
      </c>
      <c r="C484" s="45" t="str">
        <f>IF(Замеры!O481=0, " ", Замеры!O481)</f>
        <v xml:space="preserve"> </v>
      </c>
      <c r="D484" s="69" t="str">
        <f t="shared" si="234"/>
        <v xml:space="preserve"> </v>
      </c>
      <c r="E484" s="69" t="str">
        <f t="shared" si="235"/>
        <v xml:space="preserve"> </v>
      </c>
      <c r="F484" s="29" t="str">
        <f t="shared" si="210"/>
        <v>-</v>
      </c>
      <c r="G484" s="29" t="str">
        <f t="shared" si="211"/>
        <v>-</v>
      </c>
      <c r="H484" s="29" t="str">
        <f t="shared" si="212"/>
        <v>-</v>
      </c>
      <c r="I484" s="29" t="str">
        <f t="shared" si="213"/>
        <v>-</v>
      </c>
      <c r="J484" s="46" t="str">
        <f t="shared" si="214"/>
        <v>-</v>
      </c>
      <c r="K484" s="29" t="str">
        <f t="shared" si="215"/>
        <v>-</v>
      </c>
      <c r="L484" s="29" t="str">
        <f t="shared" si="216"/>
        <v>-</v>
      </c>
      <c r="M484" s="29" t="str">
        <f t="shared" si="217"/>
        <v>-</v>
      </c>
      <c r="N484" s="29" t="str">
        <f t="shared" si="218"/>
        <v>-</v>
      </c>
      <c r="O484" s="29" t="str">
        <f t="shared" si="219"/>
        <v>-</v>
      </c>
      <c r="P484" s="2">
        <f>Замеры!R481</f>
        <v>0</v>
      </c>
      <c r="S484" s="2">
        <f>Замеры!S481</f>
        <v>0</v>
      </c>
      <c r="T484" s="2" t="s">
        <v>72</v>
      </c>
      <c r="U484" s="2" t="b">
        <f t="shared" si="220"/>
        <v>0</v>
      </c>
      <c r="V484" s="2" t="b">
        <f t="shared" si="221"/>
        <v>0</v>
      </c>
      <c r="W484" s="2" t="b">
        <f t="shared" si="222"/>
        <v>0</v>
      </c>
      <c r="Y484" s="2">
        <f t="shared" ca="1" si="223"/>
        <v>50</v>
      </c>
      <c r="Z484" s="2">
        <f t="shared" ca="1" si="223"/>
        <v>44</v>
      </c>
      <c r="AA484" s="2">
        <f t="shared" ca="1" si="223"/>
        <v>21</v>
      </c>
      <c r="AB484" s="5">
        <f t="shared" ca="1" si="224"/>
        <v>268</v>
      </c>
      <c r="AC484" s="5">
        <f t="shared" ca="1" si="225"/>
        <v>306</v>
      </c>
      <c r="AD484" s="5">
        <f t="shared" ca="1" si="226"/>
        <v>320</v>
      </c>
      <c r="AE484" s="5">
        <f t="shared" ca="1" si="227"/>
        <v>318</v>
      </c>
      <c r="AF484" s="5">
        <f t="shared" ca="1" si="228"/>
        <v>332</v>
      </c>
      <c r="AG484" s="5">
        <f t="shared" ca="1" si="229"/>
        <v>272</v>
      </c>
      <c r="AH484" s="5">
        <f t="shared" ca="1" si="230"/>
        <v>270</v>
      </c>
      <c r="AI484" s="5">
        <f t="shared" ca="1" si="231"/>
        <v>248</v>
      </c>
      <c r="AJ484" s="5">
        <f t="shared" ca="1" si="232"/>
        <v>308</v>
      </c>
      <c r="AK484" s="5">
        <f t="shared" ca="1" si="233"/>
        <v>241</v>
      </c>
    </row>
    <row r="485" spans="1:37" x14ac:dyDescent="0.3">
      <c r="A485" s="35">
        <f>IF(Замеры!B482=0, " ", Замеры!B482)</f>
        <v>479</v>
      </c>
      <c r="B485" s="45" t="str">
        <f>Замеры!G482</f>
        <v xml:space="preserve">Группа от QF </v>
      </c>
      <c r="C485" s="45" t="str">
        <f>IF(Замеры!O482=0, " ", Замеры!O482)</f>
        <v xml:space="preserve"> </v>
      </c>
      <c r="D485" s="69" t="str">
        <f t="shared" si="234"/>
        <v xml:space="preserve"> </v>
      </c>
      <c r="E485" s="69" t="str">
        <f t="shared" si="235"/>
        <v xml:space="preserve"> </v>
      </c>
      <c r="F485" s="29" t="str">
        <f t="shared" si="210"/>
        <v>-</v>
      </c>
      <c r="G485" s="29" t="str">
        <f t="shared" si="211"/>
        <v>-</v>
      </c>
      <c r="H485" s="29" t="str">
        <f t="shared" si="212"/>
        <v>-</v>
      </c>
      <c r="I485" s="29" t="str">
        <f t="shared" si="213"/>
        <v>-</v>
      </c>
      <c r="J485" s="46" t="str">
        <f t="shared" si="214"/>
        <v>-</v>
      </c>
      <c r="K485" s="29" t="str">
        <f t="shared" si="215"/>
        <v>-</v>
      </c>
      <c r="L485" s="29" t="str">
        <f t="shared" si="216"/>
        <v>-</v>
      </c>
      <c r="M485" s="29" t="str">
        <f t="shared" si="217"/>
        <v>-</v>
      </c>
      <c r="N485" s="29" t="str">
        <f t="shared" si="218"/>
        <v>-</v>
      </c>
      <c r="O485" s="29" t="str">
        <f t="shared" si="219"/>
        <v>-</v>
      </c>
      <c r="P485" s="2">
        <f>Замеры!R482</f>
        <v>0</v>
      </c>
      <c r="S485" s="2">
        <f>Замеры!S482</f>
        <v>0</v>
      </c>
      <c r="T485" s="2" t="s">
        <v>72</v>
      </c>
      <c r="U485" s="2" t="b">
        <f t="shared" si="220"/>
        <v>0</v>
      </c>
      <c r="V485" s="2" t="b">
        <f t="shared" si="221"/>
        <v>0</v>
      </c>
      <c r="W485" s="2" t="b">
        <f t="shared" si="222"/>
        <v>0</v>
      </c>
      <c r="Y485" s="2">
        <f t="shared" ca="1" si="223"/>
        <v>30</v>
      </c>
      <c r="Z485" s="2">
        <f t="shared" ca="1" si="223"/>
        <v>25</v>
      </c>
      <c r="AA485" s="2">
        <f t="shared" ca="1" si="223"/>
        <v>26</v>
      </c>
      <c r="AB485" s="5">
        <f t="shared" ca="1" si="224"/>
        <v>406</v>
      </c>
      <c r="AC485" s="5">
        <f t="shared" ca="1" si="225"/>
        <v>285</v>
      </c>
      <c r="AD485" s="5">
        <f t="shared" ca="1" si="226"/>
        <v>388</v>
      </c>
      <c r="AE485" s="5">
        <f t="shared" ca="1" si="227"/>
        <v>322</v>
      </c>
      <c r="AF485" s="5">
        <f t="shared" ca="1" si="228"/>
        <v>350</v>
      </c>
      <c r="AG485" s="5">
        <f t="shared" ca="1" si="229"/>
        <v>398</v>
      </c>
      <c r="AH485" s="5">
        <f t="shared" ca="1" si="230"/>
        <v>307</v>
      </c>
      <c r="AI485" s="5">
        <f t="shared" ca="1" si="231"/>
        <v>288</v>
      </c>
      <c r="AJ485" s="5">
        <f t="shared" ca="1" si="232"/>
        <v>266</v>
      </c>
      <c r="AK485" s="5">
        <f t="shared" ca="1" si="233"/>
        <v>383</v>
      </c>
    </row>
    <row r="486" spans="1:37" x14ac:dyDescent="0.3">
      <c r="A486" s="35">
        <f>IF(Замеры!B483=0, " ", Замеры!B483)</f>
        <v>480</v>
      </c>
      <c r="B486" s="45" t="str">
        <f>Замеры!G483</f>
        <v xml:space="preserve">Группа от QF </v>
      </c>
      <c r="C486" s="45" t="str">
        <f>IF(Замеры!O483=0, " ", Замеры!O483)</f>
        <v xml:space="preserve"> </v>
      </c>
      <c r="D486" s="69" t="str">
        <f t="shared" si="234"/>
        <v xml:space="preserve"> </v>
      </c>
      <c r="E486" s="69" t="str">
        <f t="shared" si="235"/>
        <v xml:space="preserve"> </v>
      </c>
      <c r="F486" s="29" t="str">
        <f t="shared" si="210"/>
        <v>-</v>
      </c>
      <c r="G486" s="29" t="str">
        <f t="shared" si="211"/>
        <v>-</v>
      </c>
      <c r="H486" s="29" t="str">
        <f t="shared" si="212"/>
        <v>-</v>
      </c>
      <c r="I486" s="29" t="str">
        <f t="shared" si="213"/>
        <v>-</v>
      </c>
      <c r="J486" s="46" t="str">
        <f t="shared" si="214"/>
        <v>-</v>
      </c>
      <c r="K486" s="29" t="str">
        <f t="shared" si="215"/>
        <v>-</v>
      </c>
      <c r="L486" s="29" t="str">
        <f t="shared" si="216"/>
        <v>-</v>
      </c>
      <c r="M486" s="29" t="str">
        <f t="shared" si="217"/>
        <v>-</v>
      </c>
      <c r="N486" s="29" t="str">
        <f t="shared" si="218"/>
        <v>-</v>
      </c>
      <c r="O486" s="29" t="str">
        <f t="shared" si="219"/>
        <v>-</v>
      </c>
      <c r="P486" s="2">
        <f>Замеры!R483</f>
        <v>0</v>
      </c>
      <c r="S486" s="2">
        <f>Замеры!S483</f>
        <v>0</v>
      </c>
      <c r="T486" s="2" t="s">
        <v>72</v>
      </c>
      <c r="U486" s="2" t="b">
        <f t="shared" si="220"/>
        <v>0</v>
      </c>
      <c r="V486" s="2" t="b">
        <f t="shared" si="221"/>
        <v>0</v>
      </c>
      <c r="W486" s="2" t="b">
        <f t="shared" si="222"/>
        <v>0</v>
      </c>
      <c r="Y486" s="2">
        <f t="shared" ca="1" si="223"/>
        <v>30</v>
      </c>
      <c r="Z486" s="2">
        <f t="shared" ca="1" si="223"/>
        <v>23</v>
      </c>
      <c r="AA486" s="2">
        <f t="shared" ca="1" si="223"/>
        <v>25</v>
      </c>
      <c r="AB486" s="5">
        <f t="shared" ca="1" si="224"/>
        <v>273</v>
      </c>
      <c r="AC486" s="5">
        <f t="shared" ca="1" si="225"/>
        <v>389</v>
      </c>
      <c r="AD486" s="5">
        <f t="shared" ca="1" si="226"/>
        <v>336</v>
      </c>
      <c r="AE486" s="5">
        <f t="shared" ca="1" si="227"/>
        <v>309</v>
      </c>
      <c r="AF486" s="5">
        <f t="shared" ca="1" si="228"/>
        <v>280</v>
      </c>
      <c r="AG486" s="5">
        <f t="shared" ca="1" si="229"/>
        <v>353</v>
      </c>
      <c r="AH486" s="5">
        <f t="shared" ca="1" si="230"/>
        <v>391</v>
      </c>
      <c r="AI486" s="5">
        <f t="shared" ca="1" si="231"/>
        <v>290</v>
      </c>
      <c r="AJ486" s="5">
        <f t="shared" ca="1" si="232"/>
        <v>329</v>
      </c>
      <c r="AK486" s="5">
        <f t="shared" ca="1" si="233"/>
        <v>306</v>
      </c>
    </row>
    <row r="487" spans="1:37" x14ac:dyDescent="0.3">
      <c r="A487" s="35">
        <f>IF(Замеры!B484=0, " ", Замеры!B484)</f>
        <v>481</v>
      </c>
      <c r="B487" s="45" t="str">
        <f>Замеры!G484</f>
        <v xml:space="preserve">Группа от QF </v>
      </c>
      <c r="C487" s="45" t="str">
        <f>IF(Замеры!O484=0, " ", Замеры!O484)</f>
        <v xml:space="preserve"> </v>
      </c>
      <c r="D487" s="69" t="str">
        <f t="shared" si="234"/>
        <v xml:space="preserve"> </v>
      </c>
      <c r="E487" s="69" t="str">
        <f t="shared" si="235"/>
        <v xml:space="preserve"> </v>
      </c>
      <c r="F487" s="29" t="str">
        <f t="shared" si="210"/>
        <v>-</v>
      </c>
      <c r="G487" s="29" t="str">
        <f t="shared" si="211"/>
        <v>-</v>
      </c>
      <c r="H487" s="29" t="str">
        <f t="shared" si="212"/>
        <v>-</v>
      </c>
      <c r="I487" s="29" t="str">
        <f t="shared" si="213"/>
        <v>-</v>
      </c>
      <c r="J487" s="46" t="str">
        <f t="shared" si="214"/>
        <v>-</v>
      </c>
      <c r="K487" s="29" t="str">
        <f t="shared" si="215"/>
        <v>-</v>
      </c>
      <c r="L487" s="29" t="str">
        <f t="shared" si="216"/>
        <v>-</v>
      </c>
      <c r="M487" s="29" t="str">
        <f t="shared" si="217"/>
        <v>-</v>
      </c>
      <c r="N487" s="29" t="str">
        <f t="shared" si="218"/>
        <v>-</v>
      </c>
      <c r="O487" s="29" t="str">
        <f t="shared" si="219"/>
        <v>-</v>
      </c>
      <c r="P487" s="2">
        <f>Замеры!R484</f>
        <v>0</v>
      </c>
      <c r="S487" s="2">
        <f>Замеры!S484</f>
        <v>0</v>
      </c>
      <c r="T487" s="2" t="s">
        <v>72</v>
      </c>
      <c r="U487" s="2" t="b">
        <f t="shared" si="220"/>
        <v>0</v>
      </c>
      <c r="V487" s="2" t="b">
        <f t="shared" si="221"/>
        <v>0</v>
      </c>
      <c r="W487" s="2" t="b">
        <f t="shared" si="222"/>
        <v>0</v>
      </c>
      <c r="Y487" s="2">
        <f t="shared" ca="1" si="223"/>
        <v>21</v>
      </c>
      <c r="Z487" s="2">
        <f t="shared" ca="1" si="223"/>
        <v>31</v>
      </c>
      <c r="AA487" s="2">
        <f t="shared" ca="1" si="223"/>
        <v>23</v>
      </c>
      <c r="AB487" s="5">
        <f t="shared" ca="1" si="224"/>
        <v>299</v>
      </c>
      <c r="AC487" s="5">
        <f t="shared" ca="1" si="225"/>
        <v>335</v>
      </c>
      <c r="AD487" s="5">
        <f t="shared" ca="1" si="226"/>
        <v>376</v>
      </c>
      <c r="AE487" s="5">
        <f t="shared" ca="1" si="227"/>
        <v>373</v>
      </c>
      <c r="AF487" s="5">
        <f t="shared" ca="1" si="228"/>
        <v>306</v>
      </c>
      <c r="AG487" s="5">
        <f t="shared" ca="1" si="229"/>
        <v>246</v>
      </c>
      <c r="AH487" s="5">
        <f t="shared" ca="1" si="230"/>
        <v>327</v>
      </c>
      <c r="AI487" s="5">
        <f t="shared" ca="1" si="231"/>
        <v>245</v>
      </c>
      <c r="AJ487" s="5">
        <f t="shared" ca="1" si="232"/>
        <v>287</v>
      </c>
      <c r="AK487" s="5">
        <f t="shared" ca="1" si="233"/>
        <v>296</v>
      </c>
    </row>
    <row r="488" spans="1:37" x14ac:dyDescent="0.3">
      <c r="A488" s="35">
        <f>IF(Замеры!B485=0, " ", Замеры!B485)</f>
        <v>482</v>
      </c>
      <c r="B488" s="45" t="str">
        <f>Замеры!G485</f>
        <v xml:space="preserve">Группа от QF </v>
      </c>
      <c r="C488" s="45" t="str">
        <f>IF(Замеры!O485=0, " ", Замеры!O485)</f>
        <v xml:space="preserve"> </v>
      </c>
      <c r="D488" s="69" t="str">
        <f t="shared" si="234"/>
        <v xml:space="preserve"> </v>
      </c>
      <c r="E488" s="69" t="str">
        <f t="shared" si="235"/>
        <v xml:space="preserve"> </v>
      </c>
      <c r="F488" s="29" t="str">
        <f t="shared" si="210"/>
        <v>-</v>
      </c>
      <c r="G488" s="29" t="str">
        <f t="shared" si="211"/>
        <v>-</v>
      </c>
      <c r="H488" s="29" t="str">
        <f t="shared" si="212"/>
        <v>-</v>
      </c>
      <c r="I488" s="29" t="str">
        <f t="shared" si="213"/>
        <v>-</v>
      </c>
      <c r="J488" s="46" t="str">
        <f t="shared" si="214"/>
        <v>-</v>
      </c>
      <c r="K488" s="29" t="str">
        <f t="shared" si="215"/>
        <v>-</v>
      </c>
      <c r="L488" s="29" t="str">
        <f t="shared" si="216"/>
        <v>-</v>
      </c>
      <c r="M488" s="29" t="str">
        <f t="shared" si="217"/>
        <v>-</v>
      </c>
      <c r="N488" s="29" t="str">
        <f t="shared" si="218"/>
        <v>-</v>
      </c>
      <c r="O488" s="29" t="str">
        <f t="shared" si="219"/>
        <v>-</v>
      </c>
      <c r="P488" s="2">
        <f>Замеры!R485</f>
        <v>0</v>
      </c>
      <c r="S488" s="2">
        <f>Замеры!S485</f>
        <v>0</v>
      </c>
      <c r="T488" s="2" t="s">
        <v>72</v>
      </c>
      <c r="U488" s="2" t="b">
        <f t="shared" si="220"/>
        <v>0</v>
      </c>
      <c r="V488" s="2" t="b">
        <f t="shared" si="221"/>
        <v>0</v>
      </c>
      <c r="W488" s="2" t="b">
        <f t="shared" si="222"/>
        <v>0</v>
      </c>
      <c r="Y488" s="2">
        <f t="shared" ca="1" si="223"/>
        <v>20</v>
      </c>
      <c r="Z488" s="2">
        <f t="shared" ca="1" si="223"/>
        <v>25</v>
      </c>
      <c r="AA488" s="2">
        <f t="shared" ca="1" si="223"/>
        <v>26</v>
      </c>
      <c r="AB488" s="5">
        <f t="shared" ca="1" si="224"/>
        <v>315</v>
      </c>
      <c r="AC488" s="5">
        <f t="shared" ca="1" si="225"/>
        <v>344</v>
      </c>
      <c r="AD488" s="5">
        <f t="shared" ca="1" si="226"/>
        <v>318</v>
      </c>
      <c r="AE488" s="5">
        <f t="shared" ca="1" si="227"/>
        <v>381</v>
      </c>
      <c r="AF488" s="5">
        <f t="shared" ca="1" si="228"/>
        <v>273</v>
      </c>
      <c r="AG488" s="5">
        <f t="shared" ca="1" si="229"/>
        <v>344</v>
      </c>
      <c r="AH488" s="5">
        <f t="shared" ca="1" si="230"/>
        <v>333</v>
      </c>
      <c r="AI488" s="5">
        <f t="shared" ca="1" si="231"/>
        <v>361</v>
      </c>
      <c r="AJ488" s="5">
        <f t="shared" ca="1" si="232"/>
        <v>286</v>
      </c>
      <c r="AK488" s="5">
        <f t="shared" ca="1" si="233"/>
        <v>407</v>
      </c>
    </row>
    <row r="489" spans="1:37" x14ac:dyDescent="0.3">
      <c r="A489" s="35">
        <f>IF(Замеры!B486=0, " ", Замеры!B486)</f>
        <v>483</v>
      </c>
      <c r="B489" s="45" t="str">
        <f>Замеры!G486</f>
        <v xml:space="preserve">Группа от QF </v>
      </c>
      <c r="C489" s="45" t="str">
        <f>IF(Замеры!O486=0, " ", Замеры!O486)</f>
        <v xml:space="preserve"> </v>
      </c>
      <c r="D489" s="69" t="str">
        <f t="shared" si="234"/>
        <v xml:space="preserve"> </v>
      </c>
      <c r="E489" s="69" t="str">
        <f t="shared" si="235"/>
        <v xml:space="preserve"> </v>
      </c>
      <c r="F489" s="29" t="str">
        <f t="shared" si="210"/>
        <v>-</v>
      </c>
      <c r="G489" s="29" t="str">
        <f t="shared" si="211"/>
        <v>-</v>
      </c>
      <c r="H489" s="29" t="str">
        <f t="shared" si="212"/>
        <v>-</v>
      </c>
      <c r="I489" s="29" t="str">
        <f t="shared" si="213"/>
        <v>-</v>
      </c>
      <c r="J489" s="46" t="str">
        <f t="shared" si="214"/>
        <v>-</v>
      </c>
      <c r="K489" s="29" t="str">
        <f t="shared" si="215"/>
        <v>-</v>
      </c>
      <c r="L489" s="29" t="str">
        <f t="shared" si="216"/>
        <v>-</v>
      </c>
      <c r="M489" s="29" t="str">
        <f t="shared" si="217"/>
        <v>-</v>
      </c>
      <c r="N489" s="29" t="str">
        <f t="shared" si="218"/>
        <v>-</v>
      </c>
      <c r="O489" s="29" t="str">
        <f t="shared" si="219"/>
        <v>-</v>
      </c>
      <c r="P489" s="2">
        <f>Замеры!R486</f>
        <v>0</v>
      </c>
      <c r="S489" s="2">
        <f>Замеры!S486</f>
        <v>0</v>
      </c>
      <c r="T489" s="2" t="s">
        <v>72</v>
      </c>
      <c r="U489" s="2" t="b">
        <f t="shared" si="220"/>
        <v>0</v>
      </c>
      <c r="V489" s="2" t="b">
        <f t="shared" si="221"/>
        <v>0</v>
      </c>
      <c r="W489" s="2" t="b">
        <f t="shared" si="222"/>
        <v>0</v>
      </c>
      <c r="Y489" s="2">
        <f t="shared" ca="1" si="223"/>
        <v>50</v>
      </c>
      <c r="Z489" s="2">
        <f t="shared" ca="1" si="223"/>
        <v>20</v>
      </c>
      <c r="AA489" s="2">
        <f t="shared" ca="1" si="223"/>
        <v>45</v>
      </c>
      <c r="AB489" s="5">
        <f t="shared" ca="1" si="224"/>
        <v>521</v>
      </c>
      <c r="AC489" s="5">
        <f t="shared" ca="1" si="225"/>
        <v>462</v>
      </c>
      <c r="AD489" s="5">
        <f t="shared" ca="1" si="226"/>
        <v>600</v>
      </c>
      <c r="AE489" s="5">
        <f t="shared" ca="1" si="227"/>
        <v>495</v>
      </c>
      <c r="AF489" s="5">
        <f t="shared" ca="1" si="228"/>
        <v>474</v>
      </c>
      <c r="AG489" s="5">
        <f t="shared" ca="1" si="229"/>
        <v>474</v>
      </c>
      <c r="AH489" s="5">
        <f t="shared" ca="1" si="230"/>
        <v>556</v>
      </c>
      <c r="AI489" s="5">
        <f t="shared" ca="1" si="231"/>
        <v>521</v>
      </c>
      <c r="AJ489" s="5">
        <f t="shared" ca="1" si="232"/>
        <v>504</v>
      </c>
      <c r="AK489" s="5">
        <f t="shared" ca="1" si="233"/>
        <v>486</v>
      </c>
    </row>
    <row r="490" spans="1:37" x14ac:dyDescent="0.3">
      <c r="A490" s="35">
        <f>IF(Замеры!B487=0, " ", Замеры!B487)</f>
        <v>484</v>
      </c>
      <c r="B490" s="45" t="str">
        <f>Замеры!G487</f>
        <v xml:space="preserve">Группа от QF </v>
      </c>
      <c r="C490" s="45" t="str">
        <f>IF(Замеры!O487=0, " ", Замеры!O487)</f>
        <v xml:space="preserve"> </v>
      </c>
      <c r="D490" s="69" t="str">
        <f t="shared" si="234"/>
        <v xml:space="preserve"> </v>
      </c>
      <c r="E490" s="69" t="str">
        <f t="shared" si="235"/>
        <v xml:space="preserve"> </v>
      </c>
      <c r="F490" s="29" t="str">
        <f t="shared" si="210"/>
        <v>-</v>
      </c>
      <c r="G490" s="29" t="str">
        <f t="shared" si="211"/>
        <v>-</v>
      </c>
      <c r="H490" s="29" t="str">
        <f t="shared" si="212"/>
        <v>-</v>
      </c>
      <c r="I490" s="29" t="str">
        <f t="shared" si="213"/>
        <v>-</v>
      </c>
      <c r="J490" s="46" t="str">
        <f t="shared" si="214"/>
        <v>-</v>
      </c>
      <c r="K490" s="29" t="str">
        <f t="shared" si="215"/>
        <v>-</v>
      </c>
      <c r="L490" s="29" t="str">
        <f t="shared" si="216"/>
        <v>-</v>
      </c>
      <c r="M490" s="29" t="str">
        <f t="shared" si="217"/>
        <v>-</v>
      </c>
      <c r="N490" s="29" t="str">
        <f t="shared" si="218"/>
        <v>-</v>
      </c>
      <c r="O490" s="29" t="str">
        <f t="shared" si="219"/>
        <v>-</v>
      </c>
      <c r="P490" s="2">
        <f>Замеры!R487</f>
        <v>0</v>
      </c>
      <c r="S490" s="2">
        <f>Замеры!S487</f>
        <v>0</v>
      </c>
      <c r="T490" s="2" t="s">
        <v>72</v>
      </c>
      <c r="U490" s="2" t="b">
        <f t="shared" si="220"/>
        <v>0</v>
      </c>
      <c r="V490" s="2" t="b">
        <f t="shared" si="221"/>
        <v>0</v>
      </c>
      <c r="W490" s="2" t="b">
        <f t="shared" si="222"/>
        <v>0</v>
      </c>
      <c r="Y490" s="2">
        <f t="shared" ca="1" si="223"/>
        <v>50</v>
      </c>
      <c r="Z490" s="2">
        <f t="shared" ca="1" si="223"/>
        <v>50</v>
      </c>
      <c r="AA490" s="2">
        <f t="shared" ca="1" si="223"/>
        <v>50</v>
      </c>
      <c r="AB490" s="5">
        <f t="shared" ca="1" si="224"/>
        <v>519</v>
      </c>
      <c r="AC490" s="5">
        <f t="shared" ca="1" si="225"/>
        <v>590</v>
      </c>
      <c r="AD490" s="5">
        <f t="shared" ca="1" si="226"/>
        <v>601</v>
      </c>
      <c r="AE490" s="5">
        <f t="shared" ca="1" si="227"/>
        <v>592</v>
      </c>
      <c r="AF490" s="5">
        <f t="shared" ca="1" si="228"/>
        <v>559</v>
      </c>
      <c r="AG490" s="5">
        <f t="shared" ca="1" si="229"/>
        <v>530</v>
      </c>
      <c r="AH490" s="5">
        <f t="shared" ca="1" si="230"/>
        <v>609</v>
      </c>
      <c r="AI490" s="5">
        <f t="shared" ca="1" si="231"/>
        <v>591</v>
      </c>
      <c r="AJ490" s="5">
        <f t="shared" ca="1" si="232"/>
        <v>605</v>
      </c>
      <c r="AK490" s="5">
        <f t="shared" ca="1" si="233"/>
        <v>648</v>
      </c>
    </row>
    <row r="491" spans="1:37" x14ac:dyDescent="0.3">
      <c r="A491" s="35">
        <f>IF(Замеры!B488=0, " ", Замеры!B488)</f>
        <v>485</v>
      </c>
      <c r="B491" s="45" t="str">
        <f>Замеры!G488</f>
        <v xml:space="preserve">Группа от QF </v>
      </c>
      <c r="C491" s="45" t="str">
        <f>IF(Замеры!O488=0, " ", Замеры!O488)</f>
        <v xml:space="preserve"> </v>
      </c>
      <c r="D491" s="69" t="str">
        <f t="shared" si="234"/>
        <v xml:space="preserve"> </v>
      </c>
      <c r="E491" s="69" t="str">
        <f t="shared" si="235"/>
        <v xml:space="preserve"> </v>
      </c>
      <c r="F491" s="29" t="str">
        <f t="shared" si="210"/>
        <v>-</v>
      </c>
      <c r="G491" s="29" t="str">
        <f t="shared" si="211"/>
        <v>-</v>
      </c>
      <c r="H491" s="29" t="str">
        <f t="shared" si="212"/>
        <v>-</v>
      </c>
      <c r="I491" s="29" t="str">
        <f t="shared" si="213"/>
        <v>-</v>
      </c>
      <c r="J491" s="46" t="str">
        <f t="shared" si="214"/>
        <v>-</v>
      </c>
      <c r="K491" s="29" t="str">
        <f t="shared" si="215"/>
        <v>-</v>
      </c>
      <c r="L491" s="29" t="str">
        <f t="shared" si="216"/>
        <v>-</v>
      </c>
      <c r="M491" s="29" t="str">
        <f t="shared" si="217"/>
        <v>-</v>
      </c>
      <c r="N491" s="29" t="str">
        <f t="shared" si="218"/>
        <v>-</v>
      </c>
      <c r="O491" s="29" t="str">
        <f t="shared" si="219"/>
        <v>-</v>
      </c>
      <c r="P491" s="2">
        <f>Замеры!R488</f>
        <v>0</v>
      </c>
      <c r="S491" s="2">
        <f>Замеры!S488</f>
        <v>0</v>
      </c>
      <c r="T491" s="2" t="s">
        <v>72</v>
      </c>
      <c r="U491" s="2" t="b">
        <f t="shared" si="220"/>
        <v>0</v>
      </c>
      <c r="V491" s="2" t="b">
        <f t="shared" si="221"/>
        <v>0</v>
      </c>
      <c r="W491" s="2" t="b">
        <f t="shared" si="222"/>
        <v>0</v>
      </c>
      <c r="Y491" s="2">
        <f t="shared" ca="1" si="223"/>
        <v>30</v>
      </c>
      <c r="Z491" s="2">
        <f t="shared" ca="1" si="223"/>
        <v>30</v>
      </c>
      <c r="AA491" s="2">
        <f t="shared" ca="1" si="223"/>
        <v>47</v>
      </c>
      <c r="AB491" s="5">
        <f t="shared" ca="1" si="224"/>
        <v>531</v>
      </c>
      <c r="AC491" s="5">
        <f t="shared" ca="1" si="225"/>
        <v>491</v>
      </c>
      <c r="AD491" s="5">
        <f t="shared" ca="1" si="226"/>
        <v>576</v>
      </c>
      <c r="AE491" s="5">
        <f t="shared" ca="1" si="227"/>
        <v>495</v>
      </c>
      <c r="AF491" s="5">
        <f t="shared" ca="1" si="228"/>
        <v>556</v>
      </c>
      <c r="AG491" s="5">
        <f t="shared" ca="1" si="229"/>
        <v>618</v>
      </c>
      <c r="AH491" s="5">
        <f t="shared" ca="1" si="230"/>
        <v>489</v>
      </c>
      <c r="AI491" s="5">
        <f t="shared" ca="1" si="231"/>
        <v>547</v>
      </c>
      <c r="AJ491" s="5">
        <f t="shared" ca="1" si="232"/>
        <v>549</v>
      </c>
      <c r="AK491" s="5">
        <f t="shared" ca="1" si="233"/>
        <v>561</v>
      </c>
    </row>
    <row r="492" spans="1:37" x14ac:dyDescent="0.3">
      <c r="A492" s="35">
        <f>IF(Замеры!B489=0, " ", Замеры!B489)</f>
        <v>486</v>
      </c>
      <c r="B492" s="45" t="str">
        <f>Замеры!G489</f>
        <v xml:space="preserve">Группа от QF </v>
      </c>
      <c r="C492" s="45" t="str">
        <f>IF(Замеры!O489=0, " ", Замеры!O489)</f>
        <v xml:space="preserve"> </v>
      </c>
      <c r="D492" s="69" t="str">
        <f t="shared" si="234"/>
        <v xml:space="preserve"> </v>
      </c>
      <c r="E492" s="69" t="str">
        <f t="shared" si="235"/>
        <v xml:space="preserve"> </v>
      </c>
      <c r="F492" s="29" t="str">
        <f t="shared" si="210"/>
        <v>-</v>
      </c>
      <c r="G492" s="29" t="str">
        <f t="shared" si="211"/>
        <v>-</v>
      </c>
      <c r="H492" s="29" t="str">
        <f t="shared" si="212"/>
        <v>-</v>
      </c>
      <c r="I492" s="29" t="str">
        <f t="shared" si="213"/>
        <v>-</v>
      </c>
      <c r="J492" s="46" t="str">
        <f t="shared" si="214"/>
        <v>-</v>
      </c>
      <c r="K492" s="29" t="str">
        <f t="shared" si="215"/>
        <v>-</v>
      </c>
      <c r="L492" s="29" t="str">
        <f t="shared" si="216"/>
        <v>-</v>
      </c>
      <c r="M492" s="29" t="str">
        <f t="shared" si="217"/>
        <v>-</v>
      </c>
      <c r="N492" s="29" t="str">
        <f t="shared" si="218"/>
        <v>-</v>
      </c>
      <c r="O492" s="29" t="str">
        <f t="shared" si="219"/>
        <v>-</v>
      </c>
      <c r="P492" s="2">
        <f>Замеры!R489</f>
        <v>0</v>
      </c>
      <c r="S492" s="2">
        <f>Замеры!S489</f>
        <v>0</v>
      </c>
      <c r="T492" s="2" t="s">
        <v>72</v>
      </c>
      <c r="U492" s="2" t="b">
        <f t="shared" si="220"/>
        <v>0</v>
      </c>
      <c r="V492" s="2" t="b">
        <f t="shared" si="221"/>
        <v>0</v>
      </c>
      <c r="W492" s="2" t="b">
        <f t="shared" si="222"/>
        <v>0</v>
      </c>
      <c r="Y492" s="2">
        <f t="shared" ca="1" si="223"/>
        <v>26</v>
      </c>
      <c r="Z492" s="2">
        <f t="shared" ca="1" si="223"/>
        <v>40</v>
      </c>
      <c r="AA492" s="2">
        <f t="shared" ca="1" si="223"/>
        <v>33</v>
      </c>
      <c r="AB492" s="5">
        <f t="shared" ca="1" si="224"/>
        <v>456</v>
      </c>
      <c r="AC492" s="5">
        <f t="shared" ca="1" si="225"/>
        <v>447</v>
      </c>
      <c r="AD492" s="5">
        <f t="shared" ca="1" si="226"/>
        <v>432</v>
      </c>
      <c r="AE492" s="5">
        <f t="shared" ca="1" si="227"/>
        <v>412</v>
      </c>
      <c r="AF492" s="5">
        <f t="shared" ca="1" si="228"/>
        <v>369</v>
      </c>
      <c r="AG492" s="5">
        <f t="shared" ca="1" si="229"/>
        <v>384</v>
      </c>
      <c r="AH492" s="5">
        <f t="shared" ca="1" si="230"/>
        <v>439</v>
      </c>
      <c r="AI492" s="5">
        <f t="shared" ca="1" si="231"/>
        <v>438</v>
      </c>
      <c r="AJ492" s="5">
        <f t="shared" ca="1" si="232"/>
        <v>411</v>
      </c>
      <c r="AK492" s="5">
        <f t="shared" ca="1" si="233"/>
        <v>407</v>
      </c>
    </row>
    <row r="493" spans="1:37" x14ac:dyDescent="0.3">
      <c r="A493" s="35">
        <f>IF(Замеры!B490=0, " ", Замеры!B490)</f>
        <v>487</v>
      </c>
      <c r="B493" s="45" t="str">
        <f>Замеры!G490</f>
        <v xml:space="preserve">Группа от QF </v>
      </c>
      <c r="C493" s="45" t="str">
        <f>IF(Замеры!O490=0, " ", Замеры!O490)</f>
        <v xml:space="preserve"> </v>
      </c>
      <c r="D493" s="69" t="str">
        <f t="shared" si="234"/>
        <v xml:space="preserve"> </v>
      </c>
      <c r="E493" s="69" t="str">
        <f t="shared" si="235"/>
        <v xml:space="preserve"> </v>
      </c>
      <c r="F493" s="29" t="str">
        <f t="shared" si="210"/>
        <v>-</v>
      </c>
      <c r="G493" s="29" t="str">
        <f t="shared" si="211"/>
        <v>-</v>
      </c>
      <c r="H493" s="29" t="str">
        <f t="shared" si="212"/>
        <v>-</v>
      </c>
      <c r="I493" s="29" t="str">
        <f t="shared" si="213"/>
        <v>-</v>
      </c>
      <c r="J493" s="46" t="str">
        <f t="shared" si="214"/>
        <v>-</v>
      </c>
      <c r="K493" s="29" t="str">
        <f t="shared" si="215"/>
        <v>-</v>
      </c>
      <c r="L493" s="29" t="str">
        <f t="shared" si="216"/>
        <v>-</v>
      </c>
      <c r="M493" s="29" t="str">
        <f t="shared" si="217"/>
        <v>-</v>
      </c>
      <c r="N493" s="29" t="str">
        <f t="shared" si="218"/>
        <v>-</v>
      </c>
      <c r="O493" s="29" t="str">
        <f t="shared" si="219"/>
        <v>-</v>
      </c>
      <c r="P493" s="2">
        <f>Замеры!R490</f>
        <v>0</v>
      </c>
      <c r="S493" s="2">
        <f>Замеры!S490</f>
        <v>0</v>
      </c>
      <c r="T493" s="2" t="s">
        <v>72</v>
      </c>
      <c r="U493" s="2" t="b">
        <f t="shared" si="220"/>
        <v>0</v>
      </c>
      <c r="V493" s="2" t="b">
        <f t="shared" si="221"/>
        <v>0</v>
      </c>
      <c r="W493" s="2" t="b">
        <f t="shared" si="222"/>
        <v>0</v>
      </c>
      <c r="Y493" s="2">
        <f t="shared" ca="1" si="223"/>
        <v>42</v>
      </c>
      <c r="Z493" s="2">
        <f t="shared" ca="1" si="223"/>
        <v>31</v>
      </c>
      <c r="AA493" s="2">
        <f t="shared" ca="1" si="223"/>
        <v>43</v>
      </c>
      <c r="AB493" s="5">
        <f t="shared" ca="1" si="224"/>
        <v>461</v>
      </c>
      <c r="AC493" s="5">
        <f t="shared" ca="1" si="225"/>
        <v>447</v>
      </c>
      <c r="AD493" s="5">
        <f t="shared" ca="1" si="226"/>
        <v>538</v>
      </c>
      <c r="AE493" s="5">
        <f t="shared" ca="1" si="227"/>
        <v>442</v>
      </c>
      <c r="AF493" s="5">
        <f t="shared" ca="1" si="228"/>
        <v>537</v>
      </c>
      <c r="AG493" s="5">
        <f t="shared" ca="1" si="229"/>
        <v>444</v>
      </c>
      <c r="AH493" s="5">
        <f t="shared" ca="1" si="230"/>
        <v>537</v>
      </c>
      <c r="AI493" s="5">
        <f t="shared" ca="1" si="231"/>
        <v>546</v>
      </c>
      <c r="AJ493" s="5">
        <f t="shared" ca="1" si="232"/>
        <v>445</v>
      </c>
      <c r="AK493" s="5">
        <f t="shared" ca="1" si="233"/>
        <v>547</v>
      </c>
    </row>
    <row r="494" spans="1:37" x14ac:dyDescent="0.3">
      <c r="A494" s="35">
        <f>IF(Замеры!B491=0, " ", Замеры!B491)</f>
        <v>488</v>
      </c>
      <c r="B494" s="45" t="str">
        <f>Замеры!G491</f>
        <v xml:space="preserve">Группа от QF </v>
      </c>
      <c r="C494" s="45" t="str">
        <f>IF(Замеры!O491=0, " ", Замеры!O491)</f>
        <v xml:space="preserve"> </v>
      </c>
      <c r="D494" s="69" t="str">
        <f t="shared" si="234"/>
        <v xml:space="preserve"> </v>
      </c>
      <c r="E494" s="69" t="str">
        <f t="shared" si="235"/>
        <v xml:space="preserve"> </v>
      </c>
      <c r="F494" s="29" t="str">
        <f t="shared" si="210"/>
        <v>-</v>
      </c>
      <c r="G494" s="29" t="str">
        <f t="shared" si="211"/>
        <v>-</v>
      </c>
      <c r="H494" s="29" t="str">
        <f t="shared" si="212"/>
        <v>-</v>
      </c>
      <c r="I494" s="29" t="str">
        <f t="shared" si="213"/>
        <v>-</v>
      </c>
      <c r="J494" s="46" t="str">
        <f t="shared" si="214"/>
        <v>-</v>
      </c>
      <c r="K494" s="29" t="str">
        <f t="shared" si="215"/>
        <v>-</v>
      </c>
      <c r="L494" s="29" t="str">
        <f t="shared" si="216"/>
        <v>-</v>
      </c>
      <c r="M494" s="29" t="str">
        <f t="shared" si="217"/>
        <v>-</v>
      </c>
      <c r="N494" s="29" t="str">
        <f t="shared" si="218"/>
        <v>-</v>
      </c>
      <c r="O494" s="29" t="str">
        <f t="shared" si="219"/>
        <v>-</v>
      </c>
      <c r="P494" s="2">
        <f>Замеры!R491</f>
        <v>0</v>
      </c>
      <c r="S494" s="2">
        <f>Замеры!S491</f>
        <v>0</v>
      </c>
      <c r="T494" s="2" t="s">
        <v>72</v>
      </c>
      <c r="U494" s="2" t="b">
        <f t="shared" si="220"/>
        <v>0</v>
      </c>
      <c r="V494" s="2" t="b">
        <f t="shared" si="221"/>
        <v>0</v>
      </c>
      <c r="W494" s="2" t="b">
        <f t="shared" si="222"/>
        <v>0</v>
      </c>
      <c r="Y494" s="2">
        <f t="shared" ca="1" si="223"/>
        <v>35</v>
      </c>
      <c r="Z494" s="2">
        <f t="shared" ca="1" si="223"/>
        <v>21</v>
      </c>
      <c r="AA494" s="2">
        <f t="shared" ca="1" si="223"/>
        <v>23</v>
      </c>
      <c r="AB494" s="5">
        <f t="shared" ca="1" si="224"/>
        <v>249</v>
      </c>
      <c r="AC494" s="5">
        <f t="shared" ca="1" si="225"/>
        <v>374</v>
      </c>
      <c r="AD494" s="5">
        <f t="shared" ca="1" si="226"/>
        <v>322</v>
      </c>
      <c r="AE494" s="5">
        <f t="shared" ca="1" si="227"/>
        <v>283</v>
      </c>
      <c r="AF494" s="5">
        <f t="shared" ca="1" si="228"/>
        <v>353</v>
      </c>
      <c r="AG494" s="5">
        <f t="shared" ca="1" si="229"/>
        <v>333</v>
      </c>
      <c r="AH494" s="5">
        <f t="shared" ca="1" si="230"/>
        <v>296</v>
      </c>
      <c r="AI494" s="5">
        <f t="shared" ca="1" si="231"/>
        <v>345</v>
      </c>
      <c r="AJ494" s="5">
        <f t="shared" ca="1" si="232"/>
        <v>345</v>
      </c>
      <c r="AK494" s="5">
        <f t="shared" ca="1" si="233"/>
        <v>303</v>
      </c>
    </row>
    <row r="495" spans="1:37" x14ac:dyDescent="0.3">
      <c r="A495" s="35">
        <f>IF(Замеры!B492=0, " ", Замеры!B492)</f>
        <v>489</v>
      </c>
      <c r="B495" s="45" t="str">
        <f>Замеры!G492</f>
        <v xml:space="preserve">Группа от QF </v>
      </c>
      <c r="C495" s="45" t="str">
        <f>IF(Замеры!O492=0, " ", Замеры!O492)</f>
        <v xml:space="preserve"> </v>
      </c>
      <c r="D495" s="69" t="str">
        <f t="shared" si="234"/>
        <v xml:space="preserve"> </v>
      </c>
      <c r="E495" s="69" t="str">
        <f t="shared" si="235"/>
        <v xml:space="preserve"> </v>
      </c>
      <c r="F495" s="29" t="str">
        <f t="shared" si="210"/>
        <v>-</v>
      </c>
      <c r="G495" s="29" t="str">
        <f t="shared" si="211"/>
        <v>-</v>
      </c>
      <c r="H495" s="29" t="str">
        <f t="shared" si="212"/>
        <v>-</v>
      </c>
      <c r="I495" s="29" t="str">
        <f t="shared" si="213"/>
        <v>-</v>
      </c>
      <c r="J495" s="46" t="str">
        <f t="shared" si="214"/>
        <v>-</v>
      </c>
      <c r="K495" s="29" t="str">
        <f t="shared" si="215"/>
        <v>-</v>
      </c>
      <c r="L495" s="29" t="str">
        <f t="shared" si="216"/>
        <v>-</v>
      </c>
      <c r="M495" s="29" t="str">
        <f t="shared" si="217"/>
        <v>-</v>
      </c>
      <c r="N495" s="29" t="str">
        <f t="shared" si="218"/>
        <v>-</v>
      </c>
      <c r="O495" s="29" t="str">
        <f t="shared" si="219"/>
        <v>-</v>
      </c>
      <c r="P495" s="2">
        <f>Замеры!R492</f>
        <v>0</v>
      </c>
      <c r="S495" s="2">
        <f>Замеры!S492</f>
        <v>0</v>
      </c>
      <c r="T495" s="2" t="s">
        <v>72</v>
      </c>
      <c r="U495" s="2" t="b">
        <f t="shared" si="220"/>
        <v>0</v>
      </c>
      <c r="V495" s="2" t="b">
        <f t="shared" si="221"/>
        <v>0</v>
      </c>
      <c r="W495" s="2" t="b">
        <f t="shared" si="222"/>
        <v>0</v>
      </c>
      <c r="Y495" s="2">
        <f t="shared" ca="1" si="223"/>
        <v>45</v>
      </c>
      <c r="Z495" s="2">
        <f t="shared" ca="1" si="223"/>
        <v>44</v>
      </c>
      <c r="AA495" s="2">
        <f t="shared" ca="1" si="223"/>
        <v>48</v>
      </c>
      <c r="AB495" s="5">
        <f t="shared" ca="1" si="224"/>
        <v>548</v>
      </c>
      <c r="AC495" s="5">
        <f t="shared" ca="1" si="225"/>
        <v>541</v>
      </c>
      <c r="AD495" s="5">
        <f t="shared" ca="1" si="226"/>
        <v>616</v>
      </c>
      <c r="AE495" s="5">
        <f t="shared" ca="1" si="227"/>
        <v>594</v>
      </c>
      <c r="AF495" s="5">
        <f t="shared" ca="1" si="228"/>
        <v>513</v>
      </c>
      <c r="AG495" s="5">
        <f t="shared" ca="1" si="229"/>
        <v>516</v>
      </c>
      <c r="AH495" s="5">
        <f t="shared" ca="1" si="230"/>
        <v>582</v>
      </c>
      <c r="AI495" s="5">
        <f t="shared" ca="1" si="231"/>
        <v>551</v>
      </c>
      <c r="AJ495" s="5">
        <f t="shared" ca="1" si="232"/>
        <v>556</v>
      </c>
      <c r="AK495" s="5">
        <f t="shared" ca="1" si="233"/>
        <v>555</v>
      </c>
    </row>
    <row r="496" spans="1:37" x14ac:dyDescent="0.3">
      <c r="A496" s="35">
        <f>IF(Замеры!B493=0, " ", Замеры!B493)</f>
        <v>490</v>
      </c>
      <c r="B496" s="45" t="str">
        <f>Замеры!G493</f>
        <v xml:space="preserve">Группа от QF </v>
      </c>
      <c r="C496" s="45" t="str">
        <f>IF(Замеры!O493=0, " ", Замеры!O493)</f>
        <v xml:space="preserve"> </v>
      </c>
      <c r="D496" s="69" t="str">
        <f t="shared" si="234"/>
        <v xml:space="preserve"> </v>
      </c>
      <c r="E496" s="69" t="str">
        <f t="shared" si="235"/>
        <v xml:space="preserve"> </v>
      </c>
      <c r="F496" s="29" t="str">
        <f t="shared" si="210"/>
        <v>-</v>
      </c>
      <c r="G496" s="29" t="str">
        <f t="shared" si="211"/>
        <v>-</v>
      </c>
      <c r="H496" s="29" t="str">
        <f t="shared" si="212"/>
        <v>-</v>
      </c>
      <c r="I496" s="29" t="str">
        <f t="shared" si="213"/>
        <v>-</v>
      </c>
      <c r="J496" s="46" t="str">
        <f t="shared" si="214"/>
        <v>-</v>
      </c>
      <c r="K496" s="29" t="str">
        <f t="shared" si="215"/>
        <v>-</v>
      </c>
      <c r="L496" s="29" t="str">
        <f t="shared" si="216"/>
        <v>-</v>
      </c>
      <c r="M496" s="29" t="str">
        <f t="shared" si="217"/>
        <v>-</v>
      </c>
      <c r="N496" s="29" t="str">
        <f t="shared" si="218"/>
        <v>-</v>
      </c>
      <c r="O496" s="29" t="str">
        <f t="shared" si="219"/>
        <v>-</v>
      </c>
      <c r="P496" s="2">
        <f>Замеры!R493</f>
        <v>0</v>
      </c>
      <c r="S496" s="2">
        <f>Замеры!S493</f>
        <v>0</v>
      </c>
      <c r="T496" s="2" t="s">
        <v>72</v>
      </c>
      <c r="U496" s="2" t="b">
        <f t="shared" si="220"/>
        <v>0</v>
      </c>
      <c r="V496" s="2" t="b">
        <f t="shared" si="221"/>
        <v>0</v>
      </c>
      <c r="W496" s="2" t="b">
        <f t="shared" si="222"/>
        <v>0</v>
      </c>
      <c r="Y496" s="2">
        <f t="shared" ca="1" si="223"/>
        <v>22</v>
      </c>
      <c r="Z496" s="2">
        <f t="shared" ca="1" si="223"/>
        <v>42</v>
      </c>
      <c r="AA496" s="2">
        <f t="shared" ca="1" si="223"/>
        <v>38</v>
      </c>
      <c r="AB496" s="5">
        <f t="shared" ca="1" si="224"/>
        <v>487</v>
      </c>
      <c r="AC496" s="5">
        <f t="shared" ca="1" si="225"/>
        <v>446</v>
      </c>
      <c r="AD496" s="5">
        <f t="shared" ca="1" si="226"/>
        <v>410</v>
      </c>
      <c r="AE496" s="5">
        <f t="shared" ca="1" si="227"/>
        <v>402</v>
      </c>
      <c r="AF496" s="5">
        <f t="shared" ca="1" si="228"/>
        <v>444</v>
      </c>
      <c r="AG496" s="5">
        <f t="shared" ca="1" si="229"/>
        <v>412</v>
      </c>
      <c r="AH496" s="5">
        <f t="shared" ca="1" si="230"/>
        <v>512</v>
      </c>
      <c r="AI496" s="5">
        <f t="shared" ca="1" si="231"/>
        <v>391</v>
      </c>
      <c r="AJ496" s="5">
        <f t="shared" ca="1" si="232"/>
        <v>469</v>
      </c>
      <c r="AK496" s="5">
        <f t="shared" ca="1" si="233"/>
        <v>505</v>
      </c>
    </row>
    <row r="497" spans="1:37" x14ac:dyDescent="0.3">
      <c r="A497" s="35">
        <f>IF(Замеры!B494=0, " ", Замеры!B494)</f>
        <v>491</v>
      </c>
      <c r="B497" s="45" t="str">
        <f>Замеры!G494</f>
        <v xml:space="preserve">Группа от QF </v>
      </c>
      <c r="C497" s="45" t="str">
        <f>IF(Замеры!O494=0, " ", Замеры!O494)</f>
        <v xml:space="preserve"> </v>
      </c>
      <c r="D497" s="69" t="str">
        <f t="shared" si="234"/>
        <v xml:space="preserve"> </v>
      </c>
      <c r="E497" s="69" t="str">
        <f t="shared" si="235"/>
        <v xml:space="preserve"> </v>
      </c>
      <c r="F497" s="29" t="str">
        <f t="shared" si="210"/>
        <v>-</v>
      </c>
      <c r="G497" s="29" t="str">
        <f t="shared" si="211"/>
        <v>-</v>
      </c>
      <c r="H497" s="29" t="str">
        <f t="shared" si="212"/>
        <v>-</v>
      </c>
      <c r="I497" s="29" t="str">
        <f t="shared" si="213"/>
        <v>-</v>
      </c>
      <c r="J497" s="46" t="str">
        <f t="shared" si="214"/>
        <v>-</v>
      </c>
      <c r="K497" s="29" t="str">
        <f t="shared" si="215"/>
        <v>-</v>
      </c>
      <c r="L497" s="29" t="str">
        <f t="shared" si="216"/>
        <v>-</v>
      </c>
      <c r="M497" s="29" t="str">
        <f t="shared" si="217"/>
        <v>-</v>
      </c>
      <c r="N497" s="29" t="str">
        <f t="shared" si="218"/>
        <v>-</v>
      </c>
      <c r="O497" s="29" t="str">
        <f t="shared" si="219"/>
        <v>-</v>
      </c>
      <c r="P497" s="2">
        <f>Замеры!R494</f>
        <v>0</v>
      </c>
      <c r="S497" s="2">
        <f>Замеры!S494</f>
        <v>0</v>
      </c>
      <c r="T497" s="2" t="s">
        <v>72</v>
      </c>
      <c r="U497" s="2" t="b">
        <f t="shared" si="220"/>
        <v>0</v>
      </c>
      <c r="V497" s="2" t="b">
        <f t="shared" si="221"/>
        <v>0</v>
      </c>
      <c r="W497" s="2" t="b">
        <f t="shared" si="222"/>
        <v>0</v>
      </c>
      <c r="Y497" s="2">
        <f t="shared" ca="1" si="223"/>
        <v>41</v>
      </c>
      <c r="Z497" s="2">
        <f t="shared" ca="1" si="223"/>
        <v>33</v>
      </c>
      <c r="AA497" s="2">
        <f t="shared" ca="1" si="223"/>
        <v>48</v>
      </c>
      <c r="AB497" s="5">
        <f t="shared" ca="1" si="224"/>
        <v>571</v>
      </c>
      <c r="AC497" s="5">
        <f t="shared" ca="1" si="225"/>
        <v>548</v>
      </c>
      <c r="AD497" s="5">
        <f t="shared" ca="1" si="226"/>
        <v>579</v>
      </c>
      <c r="AE497" s="5">
        <f t="shared" ca="1" si="227"/>
        <v>485</v>
      </c>
      <c r="AF497" s="5">
        <f t="shared" ca="1" si="228"/>
        <v>557</v>
      </c>
      <c r="AG497" s="5">
        <f t="shared" ca="1" si="229"/>
        <v>551</v>
      </c>
      <c r="AH497" s="5">
        <f t="shared" ca="1" si="230"/>
        <v>519</v>
      </c>
      <c r="AI497" s="5">
        <f t="shared" ca="1" si="231"/>
        <v>497</v>
      </c>
      <c r="AJ497" s="5">
        <f t="shared" ca="1" si="232"/>
        <v>604</v>
      </c>
      <c r="AK497" s="5">
        <f t="shared" ca="1" si="233"/>
        <v>623</v>
      </c>
    </row>
    <row r="498" spans="1:37" x14ac:dyDescent="0.3">
      <c r="A498" s="35">
        <f>IF(Замеры!B495=0, " ", Замеры!B495)</f>
        <v>492</v>
      </c>
      <c r="B498" s="45" t="str">
        <f>Замеры!G495</f>
        <v xml:space="preserve">Группа от QF </v>
      </c>
      <c r="C498" s="45" t="str">
        <f>IF(Замеры!O495=0, " ", Замеры!O495)</f>
        <v xml:space="preserve"> </v>
      </c>
      <c r="D498" s="69" t="str">
        <f t="shared" si="234"/>
        <v xml:space="preserve"> </v>
      </c>
      <c r="E498" s="69" t="str">
        <f t="shared" si="235"/>
        <v xml:space="preserve"> </v>
      </c>
      <c r="F498" s="29" t="str">
        <f t="shared" si="210"/>
        <v>-</v>
      </c>
      <c r="G498" s="29" t="str">
        <f t="shared" si="211"/>
        <v>-</v>
      </c>
      <c r="H498" s="29" t="str">
        <f t="shared" si="212"/>
        <v>-</v>
      </c>
      <c r="I498" s="29" t="str">
        <f t="shared" si="213"/>
        <v>-</v>
      </c>
      <c r="J498" s="46" t="str">
        <f t="shared" si="214"/>
        <v>-</v>
      </c>
      <c r="K498" s="29" t="str">
        <f t="shared" si="215"/>
        <v>-</v>
      </c>
      <c r="L498" s="29" t="str">
        <f t="shared" si="216"/>
        <v>-</v>
      </c>
      <c r="M498" s="29" t="str">
        <f t="shared" si="217"/>
        <v>-</v>
      </c>
      <c r="N498" s="29" t="str">
        <f t="shared" si="218"/>
        <v>-</v>
      </c>
      <c r="O498" s="29" t="str">
        <f t="shared" si="219"/>
        <v>-</v>
      </c>
      <c r="P498" s="2">
        <f>Замеры!R495</f>
        <v>0</v>
      </c>
      <c r="S498" s="2">
        <f>Замеры!S495</f>
        <v>0</v>
      </c>
      <c r="T498" s="2" t="s">
        <v>72</v>
      </c>
      <c r="U498" s="2" t="b">
        <f t="shared" si="220"/>
        <v>0</v>
      </c>
      <c r="V498" s="2" t="b">
        <f t="shared" si="221"/>
        <v>0</v>
      </c>
      <c r="W498" s="2" t="b">
        <f t="shared" si="222"/>
        <v>0</v>
      </c>
      <c r="Y498" s="2">
        <f t="shared" ca="1" si="223"/>
        <v>36</v>
      </c>
      <c r="Z498" s="2">
        <f t="shared" ca="1" si="223"/>
        <v>34</v>
      </c>
      <c r="AA498" s="2">
        <f t="shared" ca="1" si="223"/>
        <v>46</v>
      </c>
      <c r="AB498" s="5">
        <f t="shared" ca="1" si="224"/>
        <v>494</v>
      </c>
      <c r="AC498" s="5">
        <f t="shared" ca="1" si="225"/>
        <v>556</v>
      </c>
      <c r="AD498" s="5">
        <f t="shared" ca="1" si="226"/>
        <v>497</v>
      </c>
      <c r="AE498" s="5">
        <f t="shared" ca="1" si="227"/>
        <v>593</v>
      </c>
      <c r="AF498" s="5">
        <f t="shared" ca="1" si="228"/>
        <v>560</v>
      </c>
      <c r="AG498" s="5">
        <f t="shared" ca="1" si="229"/>
        <v>505</v>
      </c>
      <c r="AH498" s="5">
        <f t="shared" ca="1" si="230"/>
        <v>490</v>
      </c>
      <c r="AI498" s="5">
        <f t="shared" ca="1" si="231"/>
        <v>585</v>
      </c>
      <c r="AJ498" s="5">
        <f t="shared" ca="1" si="232"/>
        <v>609</v>
      </c>
      <c r="AK498" s="5">
        <f t="shared" ca="1" si="233"/>
        <v>554</v>
      </c>
    </row>
    <row r="499" spans="1:37" x14ac:dyDescent="0.3">
      <c r="A499" s="35">
        <f>IF(Замеры!B496=0, " ", Замеры!B496)</f>
        <v>493</v>
      </c>
      <c r="B499" s="45" t="str">
        <f>Замеры!G496</f>
        <v xml:space="preserve">Группа от QF </v>
      </c>
      <c r="C499" s="45" t="str">
        <f>IF(Замеры!O496=0, " ", Замеры!O496)</f>
        <v xml:space="preserve"> </v>
      </c>
      <c r="D499" s="69" t="str">
        <f t="shared" si="234"/>
        <v xml:space="preserve"> </v>
      </c>
      <c r="E499" s="69" t="str">
        <f t="shared" si="235"/>
        <v xml:space="preserve"> </v>
      </c>
      <c r="F499" s="29" t="str">
        <f t="shared" si="210"/>
        <v>-</v>
      </c>
      <c r="G499" s="29" t="str">
        <f t="shared" si="211"/>
        <v>-</v>
      </c>
      <c r="H499" s="29" t="str">
        <f t="shared" si="212"/>
        <v>-</v>
      </c>
      <c r="I499" s="29" t="str">
        <f t="shared" si="213"/>
        <v>-</v>
      </c>
      <c r="J499" s="46" t="str">
        <f t="shared" si="214"/>
        <v>-</v>
      </c>
      <c r="K499" s="29" t="str">
        <f t="shared" si="215"/>
        <v>-</v>
      </c>
      <c r="L499" s="29" t="str">
        <f t="shared" si="216"/>
        <v>-</v>
      </c>
      <c r="M499" s="29" t="str">
        <f t="shared" si="217"/>
        <v>-</v>
      </c>
      <c r="N499" s="29" t="str">
        <f t="shared" si="218"/>
        <v>-</v>
      </c>
      <c r="O499" s="29" t="str">
        <f t="shared" si="219"/>
        <v>-</v>
      </c>
      <c r="P499" s="2">
        <f>Замеры!R496</f>
        <v>0</v>
      </c>
      <c r="S499" s="2">
        <f>Замеры!S496</f>
        <v>0</v>
      </c>
      <c r="T499" s="2" t="s">
        <v>72</v>
      </c>
      <c r="U499" s="2" t="b">
        <f t="shared" si="220"/>
        <v>0</v>
      </c>
      <c r="V499" s="2" t="b">
        <f t="shared" si="221"/>
        <v>0</v>
      </c>
      <c r="W499" s="2" t="b">
        <f t="shared" si="222"/>
        <v>0</v>
      </c>
      <c r="Y499" s="2">
        <f t="shared" ca="1" si="223"/>
        <v>20</v>
      </c>
      <c r="Z499" s="2">
        <f t="shared" ca="1" si="223"/>
        <v>29</v>
      </c>
      <c r="AA499" s="2">
        <f t="shared" ca="1" si="223"/>
        <v>32</v>
      </c>
      <c r="AB499" s="5">
        <f t="shared" ca="1" si="224"/>
        <v>442</v>
      </c>
      <c r="AC499" s="5">
        <f t="shared" ca="1" si="225"/>
        <v>469</v>
      </c>
      <c r="AD499" s="5">
        <f t="shared" ca="1" si="226"/>
        <v>330</v>
      </c>
      <c r="AE499" s="5">
        <f t="shared" ca="1" si="227"/>
        <v>406</v>
      </c>
      <c r="AF499" s="5">
        <f t="shared" ca="1" si="228"/>
        <v>430</v>
      </c>
      <c r="AG499" s="5">
        <f t="shared" ca="1" si="229"/>
        <v>325</v>
      </c>
      <c r="AH499" s="5">
        <f t="shared" ca="1" si="230"/>
        <v>347</v>
      </c>
      <c r="AI499" s="5">
        <f t="shared" ca="1" si="231"/>
        <v>336</v>
      </c>
      <c r="AJ499" s="5">
        <f t="shared" ca="1" si="232"/>
        <v>381</v>
      </c>
      <c r="AK499" s="5">
        <f t="shared" ca="1" si="233"/>
        <v>447</v>
      </c>
    </row>
    <row r="500" spans="1:37" x14ac:dyDescent="0.3">
      <c r="A500" s="35">
        <f>IF(Замеры!B497=0, " ", Замеры!B497)</f>
        <v>494</v>
      </c>
      <c r="B500" s="45" t="str">
        <f>Замеры!G497</f>
        <v xml:space="preserve">Группа от QF </v>
      </c>
      <c r="C500" s="45" t="str">
        <f>IF(Замеры!O497=0, " ", Замеры!O497)</f>
        <v xml:space="preserve"> </v>
      </c>
      <c r="D500" s="69" t="str">
        <f t="shared" si="234"/>
        <v xml:space="preserve"> </v>
      </c>
      <c r="E500" s="69" t="str">
        <f t="shared" si="235"/>
        <v xml:space="preserve"> </v>
      </c>
      <c r="F500" s="29" t="str">
        <f t="shared" si="210"/>
        <v>-</v>
      </c>
      <c r="G500" s="29" t="str">
        <f t="shared" si="211"/>
        <v>-</v>
      </c>
      <c r="H500" s="29" t="str">
        <f t="shared" si="212"/>
        <v>-</v>
      </c>
      <c r="I500" s="29" t="str">
        <f t="shared" si="213"/>
        <v>-</v>
      </c>
      <c r="J500" s="46" t="str">
        <f t="shared" si="214"/>
        <v>-</v>
      </c>
      <c r="K500" s="29" t="str">
        <f t="shared" si="215"/>
        <v>-</v>
      </c>
      <c r="L500" s="29" t="str">
        <f t="shared" si="216"/>
        <v>-</v>
      </c>
      <c r="M500" s="29" t="str">
        <f t="shared" si="217"/>
        <v>-</v>
      </c>
      <c r="N500" s="29" t="str">
        <f t="shared" si="218"/>
        <v>-</v>
      </c>
      <c r="O500" s="29" t="str">
        <f t="shared" si="219"/>
        <v>-</v>
      </c>
      <c r="P500" s="2">
        <f>Замеры!R497</f>
        <v>0</v>
      </c>
      <c r="S500" s="2">
        <f>Замеры!S497</f>
        <v>0</v>
      </c>
      <c r="T500" s="2" t="s">
        <v>72</v>
      </c>
      <c r="U500" s="2" t="b">
        <f t="shared" si="220"/>
        <v>0</v>
      </c>
      <c r="V500" s="2" t="b">
        <f t="shared" si="221"/>
        <v>0</v>
      </c>
      <c r="W500" s="2" t="b">
        <f t="shared" si="222"/>
        <v>0</v>
      </c>
      <c r="Y500" s="2">
        <f t="shared" ca="1" si="223"/>
        <v>41</v>
      </c>
      <c r="Z500" s="2">
        <f t="shared" ca="1" si="223"/>
        <v>23</v>
      </c>
      <c r="AA500" s="2">
        <f t="shared" ca="1" si="223"/>
        <v>36</v>
      </c>
      <c r="AB500" s="5">
        <f t="shared" ca="1" si="224"/>
        <v>424</v>
      </c>
      <c r="AC500" s="5">
        <f t="shared" ca="1" si="225"/>
        <v>415</v>
      </c>
      <c r="AD500" s="5">
        <f t="shared" ca="1" si="226"/>
        <v>477</v>
      </c>
      <c r="AE500" s="5">
        <f t="shared" ca="1" si="227"/>
        <v>435</v>
      </c>
      <c r="AF500" s="5">
        <f t="shared" ca="1" si="228"/>
        <v>421</v>
      </c>
      <c r="AG500" s="5">
        <f t="shared" ca="1" si="229"/>
        <v>431</v>
      </c>
      <c r="AH500" s="5">
        <f t="shared" ca="1" si="230"/>
        <v>447</v>
      </c>
      <c r="AI500" s="5">
        <f t="shared" ca="1" si="231"/>
        <v>431</v>
      </c>
      <c r="AJ500" s="5">
        <f t="shared" ca="1" si="232"/>
        <v>376</v>
      </c>
      <c r="AK500" s="5">
        <f t="shared" ca="1" si="233"/>
        <v>466</v>
      </c>
    </row>
    <row r="501" spans="1:37" x14ac:dyDescent="0.3">
      <c r="A501" s="35">
        <f>IF(Замеры!B498=0, " ", Замеры!B498)</f>
        <v>495</v>
      </c>
      <c r="B501" s="45" t="str">
        <f>Замеры!G498</f>
        <v xml:space="preserve">Группа от QF </v>
      </c>
      <c r="C501" s="45" t="str">
        <f>IF(Замеры!O498=0, " ", Замеры!O498)</f>
        <v xml:space="preserve"> </v>
      </c>
      <c r="D501" s="69" t="str">
        <f t="shared" si="234"/>
        <v xml:space="preserve"> </v>
      </c>
      <c r="E501" s="69" t="str">
        <f t="shared" si="235"/>
        <v xml:space="preserve"> </v>
      </c>
      <c r="F501" s="29" t="str">
        <f t="shared" si="210"/>
        <v>-</v>
      </c>
      <c r="G501" s="29" t="str">
        <f t="shared" si="211"/>
        <v>-</v>
      </c>
      <c r="H501" s="29" t="str">
        <f t="shared" si="212"/>
        <v>-</v>
      </c>
      <c r="I501" s="29" t="str">
        <f t="shared" si="213"/>
        <v>-</v>
      </c>
      <c r="J501" s="46" t="str">
        <f t="shared" si="214"/>
        <v>-</v>
      </c>
      <c r="K501" s="29" t="str">
        <f t="shared" si="215"/>
        <v>-</v>
      </c>
      <c r="L501" s="29" t="str">
        <f t="shared" si="216"/>
        <v>-</v>
      </c>
      <c r="M501" s="29" t="str">
        <f t="shared" si="217"/>
        <v>-</v>
      </c>
      <c r="N501" s="29" t="str">
        <f t="shared" si="218"/>
        <v>-</v>
      </c>
      <c r="O501" s="29" t="str">
        <f t="shared" si="219"/>
        <v>-</v>
      </c>
      <c r="P501" s="2">
        <f>Замеры!R498</f>
        <v>0</v>
      </c>
      <c r="S501" s="2">
        <f>Замеры!S498</f>
        <v>0</v>
      </c>
      <c r="T501" s="2" t="s">
        <v>72</v>
      </c>
      <c r="U501" s="2" t="b">
        <f t="shared" si="220"/>
        <v>0</v>
      </c>
      <c r="V501" s="2" t="b">
        <f t="shared" si="221"/>
        <v>0</v>
      </c>
      <c r="W501" s="2" t="b">
        <f t="shared" si="222"/>
        <v>0</v>
      </c>
      <c r="Y501" s="2">
        <f t="shared" ca="1" si="223"/>
        <v>21</v>
      </c>
      <c r="Z501" s="2">
        <f t="shared" ca="1" si="223"/>
        <v>40</v>
      </c>
      <c r="AA501" s="2">
        <f t="shared" ca="1" si="223"/>
        <v>44</v>
      </c>
      <c r="AB501" s="5">
        <f t="shared" ca="1" si="224"/>
        <v>562</v>
      </c>
      <c r="AC501" s="5">
        <f t="shared" ca="1" si="225"/>
        <v>544</v>
      </c>
      <c r="AD501" s="5">
        <f t="shared" ca="1" si="226"/>
        <v>457</v>
      </c>
      <c r="AE501" s="5">
        <f t="shared" ca="1" si="227"/>
        <v>456</v>
      </c>
      <c r="AF501" s="5">
        <f t="shared" ca="1" si="228"/>
        <v>540</v>
      </c>
      <c r="AG501" s="5">
        <f t="shared" ca="1" si="229"/>
        <v>500</v>
      </c>
      <c r="AH501" s="5">
        <f t="shared" ca="1" si="230"/>
        <v>558</v>
      </c>
      <c r="AI501" s="5">
        <f t="shared" ca="1" si="231"/>
        <v>581</v>
      </c>
      <c r="AJ501" s="5">
        <f t="shared" ca="1" si="232"/>
        <v>551</v>
      </c>
      <c r="AK501" s="5">
        <f t="shared" ca="1" si="233"/>
        <v>489</v>
      </c>
    </row>
    <row r="502" spans="1:37" x14ac:dyDescent="0.3">
      <c r="A502" s="35">
        <f>IF(Замеры!B499=0, " ", Замеры!B499)</f>
        <v>496</v>
      </c>
      <c r="B502" s="45" t="str">
        <f>Замеры!G499</f>
        <v xml:space="preserve">Группа от QF </v>
      </c>
      <c r="C502" s="45" t="str">
        <f>IF(Замеры!O499=0, " ", Замеры!O499)</f>
        <v xml:space="preserve"> </v>
      </c>
      <c r="D502" s="69" t="str">
        <f t="shared" si="234"/>
        <v xml:space="preserve"> </v>
      </c>
      <c r="E502" s="69" t="str">
        <f t="shared" si="235"/>
        <v xml:space="preserve"> </v>
      </c>
      <c r="F502" s="29" t="str">
        <f t="shared" si="210"/>
        <v>-</v>
      </c>
      <c r="G502" s="29" t="str">
        <f t="shared" si="211"/>
        <v>-</v>
      </c>
      <c r="H502" s="29" t="str">
        <f t="shared" si="212"/>
        <v>-</v>
      </c>
      <c r="I502" s="29" t="str">
        <f t="shared" si="213"/>
        <v>-</v>
      </c>
      <c r="J502" s="46" t="str">
        <f t="shared" si="214"/>
        <v>-</v>
      </c>
      <c r="K502" s="29" t="str">
        <f t="shared" si="215"/>
        <v>-</v>
      </c>
      <c r="L502" s="29" t="str">
        <f t="shared" si="216"/>
        <v>-</v>
      </c>
      <c r="M502" s="29" t="str">
        <f t="shared" si="217"/>
        <v>-</v>
      </c>
      <c r="N502" s="29" t="str">
        <f t="shared" si="218"/>
        <v>-</v>
      </c>
      <c r="O502" s="29" t="str">
        <f t="shared" si="219"/>
        <v>-</v>
      </c>
      <c r="P502" s="2">
        <f>Замеры!R499</f>
        <v>0</v>
      </c>
      <c r="S502" s="2">
        <f>Замеры!S499</f>
        <v>0</v>
      </c>
      <c r="T502" s="2" t="s">
        <v>72</v>
      </c>
      <c r="U502" s="2" t="b">
        <f t="shared" si="220"/>
        <v>0</v>
      </c>
      <c r="V502" s="2" t="b">
        <f t="shared" si="221"/>
        <v>0</v>
      </c>
      <c r="W502" s="2" t="b">
        <f t="shared" si="222"/>
        <v>0</v>
      </c>
      <c r="Y502" s="2">
        <f t="shared" ca="1" si="223"/>
        <v>37</v>
      </c>
      <c r="Z502" s="2">
        <f t="shared" ca="1" si="223"/>
        <v>29</v>
      </c>
      <c r="AA502" s="2">
        <f t="shared" ca="1" si="223"/>
        <v>26</v>
      </c>
      <c r="AB502" s="5">
        <f t="shared" ca="1" si="224"/>
        <v>283</v>
      </c>
      <c r="AC502" s="5">
        <f t="shared" ca="1" si="225"/>
        <v>353</v>
      </c>
      <c r="AD502" s="5">
        <f t="shared" ca="1" si="226"/>
        <v>273</v>
      </c>
      <c r="AE502" s="5">
        <f t="shared" ca="1" si="227"/>
        <v>357</v>
      </c>
      <c r="AF502" s="5">
        <f t="shared" ca="1" si="228"/>
        <v>390</v>
      </c>
      <c r="AG502" s="5">
        <f t="shared" ca="1" si="229"/>
        <v>299</v>
      </c>
      <c r="AH502" s="5">
        <f t="shared" ca="1" si="230"/>
        <v>338</v>
      </c>
      <c r="AI502" s="5">
        <f t="shared" ca="1" si="231"/>
        <v>382</v>
      </c>
      <c r="AJ502" s="5">
        <f t="shared" ca="1" si="232"/>
        <v>282</v>
      </c>
      <c r="AK502" s="5">
        <f t="shared" ca="1" si="233"/>
        <v>409</v>
      </c>
    </row>
    <row r="503" spans="1:37" x14ac:dyDescent="0.3">
      <c r="A503" s="35">
        <f>IF(Замеры!B500=0, " ", Замеры!B500)</f>
        <v>497</v>
      </c>
      <c r="B503" s="45" t="str">
        <f>Замеры!G500</f>
        <v xml:space="preserve">Группа от QF </v>
      </c>
      <c r="C503" s="45" t="str">
        <f>IF(Замеры!O500=0, " ", Замеры!O500)</f>
        <v xml:space="preserve"> </v>
      </c>
      <c r="D503" s="69" t="str">
        <f t="shared" si="234"/>
        <v xml:space="preserve"> </v>
      </c>
      <c r="E503" s="69" t="str">
        <f t="shared" si="235"/>
        <v xml:space="preserve"> </v>
      </c>
      <c r="F503" s="29" t="str">
        <f t="shared" si="210"/>
        <v>-</v>
      </c>
      <c r="G503" s="29" t="str">
        <f t="shared" si="211"/>
        <v>-</v>
      </c>
      <c r="H503" s="29" t="str">
        <f t="shared" si="212"/>
        <v>-</v>
      </c>
      <c r="I503" s="29" t="str">
        <f t="shared" si="213"/>
        <v>-</v>
      </c>
      <c r="J503" s="46" t="str">
        <f t="shared" si="214"/>
        <v>-</v>
      </c>
      <c r="K503" s="29" t="str">
        <f t="shared" si="215"/>
        <v>-</v>
      </c>
      <c r="L503" s="29" t="str">
        <f t="shared" si="216"/>
        <v>-</v>
      </c>
      <c r="M503" s="29" t="str">
        <f t="shared" si="217"/>
        <v>-</v>
      </c>
      <c r="N503" s="29" t="str">
        <f t="shared" si="218"/>
        <v>-</v>
      </c>
      <c r="O503" s="29" t="str">
        <f t="shared" si="219"/>
        <v>-</v>
      </c>
      <c r="P503" s="2">
        <f>Замеры!R500</f>
        <v>0</v>
      </c>
      <c r="S503" s="2">
        <f>Замеры!S500</f>
        <v>0</v>
      </c>
      <c r="T503" s="2" t="s">
        <v>72</v>
      </c>
      <c r="U503" s="2" t="b">
        <f t="shared" si="220"/>
        <v>0</v>
      </c>
      <c r="V503" s="2" t="b">
        <f t="shared" si="221"/>
        <v>0</v>
      </c>
      <c r="W503" s="2" t="b">
        <f t="shared" si="222"/>
        <v>0</v>
      </c>
      <c r="Y503" s="2">
        <f t="shared" ca="1" si="223"/>
        <v>27</v>
      </c>
      <c r="Z503" s="2">
        <f t="shared" ca="1" si="223"/>
        <v>43</v>
      </c>
      <c r="AA503" s="2">
        <f t="shared" ca="1" si="223"/>
        <v>31</v>
      </c>
      <c r="AB503" s="5">
        <f t="shared" ca="1" si="224"/>
        <v>419</v>
      </c>
      <c r="AC503" s="5">
        <f t="shared" ca="1" si="225"/>
        <v>439</v>
      </c>
      <c r="AD503" s="5">
        <f t="shared" ca="1" si="226"/>
        <v>319</v>
      </c>
      <c r="AE503" s="5">
        <f t="shared" ca="1" si="227"/>
        <v>451</v>
      </c>
      <c r="AF503" s="5">
        <f t="shared" ca="1" si="228"/>
        <v>406</v>
      </c>
      <c r="AG503" s="5">
        <f t="shared" ca="1" si="229"/>
        <v>328</v>
      </c>
      <c r="AH503" s="5">
        <f t="shared" ca="1" si="230"/>
        <v>361</v>
      </c>
      <c r="AI503" s="5">
        <f t="shared" ca="1" si="231"/>
        <v>420</v>
      </c>
      <c r="AJ503" s="5">
        <f t="shared" ca="1" si="232"/>
        <v>433</v>
      </c>
      <c r="AK503" s="5">
        <f t="shared" ca="1" si="233"/>
        <v>344</v>
      </c>
    </row>
    <row r="504" spans="1:37" x14ac:dyDescent="0.3">
      <c r="A504" s="35">
        <f>IF(Замеры!B501=0, " ", Замеры!B501)</f>
        <v>498</v>
      </c>
      <c r="B504" s="45" t="str">
        <f>Замеры!G501</f>
        <v xml:space="preserve">Группа от QF </v>
      </c>
      <c r="C504" s="45" t="str">
        <f>IF(Замеры!O501=0, " ", Замеры!O501)</f>
        <v xml:space="preserve"> </v>
      </c>
      <c r="D504" s="69" t="str">
        <f t="shared" si="234"/>
        <v xml:space="preserve"> </v>
      </c>
      <c r="E504" s="69" t="str">
        <f t="shared" si="235"/>
        <v xml:space="preserve"> </v>
      </c>
      <c r="F504" s="29" t="str">
        <f t="shared" si="210"/>
        <v>-</v>
      </c>
      <c r="G504" s="29" t="str">
        <f t="shared" si="211"/>
        <v>-</v>
      </c>
      <c r="H504" s="29" t="str">
        <f t="shared" si="212"/>
        <v>-</v>
      </c>
      <c r="I504" s="29" t="str">
        <f t="shared" si="213"/>
        <v>-</v>
      </c>
      <c r="J504" s="46" t="str">
        <f t="shared" si="214"/>
        <v>-</v>
      </c>
      <c r="K504" s="29" t="str">
        <f t="shared" si="215"/>
        <v>-</v>
      </c>
      <c r="L504" s="29" t="str">
        <f t="shared" si="216"/>
        <v>-</v>
      </c>
      <c r="M504" s="29" t="str">
        <f t="shared" si="217"/>
        <v>-</v>
      </c>
      <c r="N504" s="29" t="str">
        <f t="shared" si="218"/>
        <v>-</v>
      </c>
      <c r="O504" s="29" t="str">
        <f t="shared" si="219"/>
        <v>-</v>
      </c>
      <c r="P504" s="2">
        <f>Замеры!R501</f>
        <v>0</v>
      </c>
      <c r="S504" s="2">
        <f>Замеры!S501</f>
        <v>0</v>
      </c>
      <c r="T504" s="2" t="s">
        <v>72</v>
      </c>
      <c r="U504" s="2" t="b">
        <f t="shared" si="220"/>
        <v>0</v>
      </c>
      <c r="V504" s="2" t="b">
        <f t="shared" si="221"/>
        <v>0</v>
      </c>
      <c r="W504" s="2" t="b">
        <f t="shared" si="222"/>
        <v>0</v>
      </c>
      <c r="Y504" s="2">
        <f t="shared" ca="1" si="223"/>
        <v>39</v>
      </c>
      <c r="Z504" s="2">
        <f t="shared" ca="1" si="223"/>
        <v>22</v>
      </c>
      <c r="AA504" s="2">
        <f t="shared" ca="1" si="223"/>
        <v>44</v>
      </c>
      <c r="AB504" s="5">
        <f t="shared" ca="1" si="224"/>
        <v>492</v>
      </c>
      <c r="AC504" s="5">
        <f t="shared" ca="1" si="225"/>
        <v>501</v>
      </c>
      <c r="AD504" s="5">
        <f t="shared" ca="1" si="226"/>
        <v>499</v>
      </c>
      <c r="AE504" s="5">
        <f t="shared" ca="1" si="227"/>
        <v>466</v>
      </c>
      <c r="AF504" s="5">
        <f t="shared" ca="1" si="228"/>
        <v>516</v>
      </c>
      <c r="AG504" s="5">
        <f t="shared" ca="1" si="229"/>
        <v>506</v>
      </c>
      <c r="AH504" s="5">
        <f t="shared" ca="1" si="230"/>
        <v>549</v>
      </c>
      <c r="AI504" s="5">
        <f t="shared" ca="1" si="231"/>
        <v>557</v>
      </c>
      <c r="AJ504" s="5">
        <f t="shared" ca="1" si="232"/>
        <v>503</v>
      </c>
      <c r="AK504" s="5">
        <f t="shared" ca="1" si="233"/>
        <v>512</v>
      </c>
    </row>
    <row r="505" spans="1:37" x14ac:dyDescent="0.3">
      <c r="A505" s="35">
        <f>IF(Замеры!B502=0, " ", Замеры!B502)</f>
        <v>499</v>
      </c>
      <c r="B505" s="45" t="str">
        <f>Замеры!G502</f>
        <v xml:space="preserve">Группа от QF </v>
      </c>
      <c r="C505" s="45" t="str">
        <f>IF(Замеры!O502=0, " ", Замеры!O502)</f>
        <v xml:space="preserve"> </v>
      </c>
      <c r="D505" s="69" t="str">
        <f t="shared" si="234"/>
        <v xml:space="preserve"> </v>
      </c>
      <c r="E505" s="69" t="str">
        <f t="shared" si="235"/>
        <v xml:space="preserve"> </v>
      </c>
      <c r="F505" s="29" t="str">
        <f t="shared" si="210"/>
        <v>-</v>
      </c>
      <c r="G505" s="29" t="str">
        <f t="shared" si="211"/>
        <v>-</v>
      </c>
      <c r="H505" s="29" t="str">
        <f t="shared" si="212"/>
        <v>-</v>
      </c>
      <c r="I505" s="29" t="str">
        <f t="shared" si="213"/>
        <v>-</v>
      </c>
      <c r="J505" s="46" t="str">
        <f t="shared" si="214"/>
        <v>-</v>
      </c>
      <c r="K505" s="29" t="str">
        <f t="shared" si="215"/>
        <v>-</v>
      </c>
      <c r="L505" s="29" t="str">
        <f t="shared" si="216"/>
        <v>-</v>
      </c>
      <c r="M505" s="29" t="str">
        <f t="shared" si="217"/>
        <v>-</v>
      </c>
      <c r="N505" s="29" t="str">
        <f t="shared" si="218"/>
        <v>-</v>
      </c>
      <c r="O505" s="29" t="str">
        <f t="shared" si="219"/>
        <v>-</v>
      </c>
      <c r="P505" s="2">
        <f>Замеры!R502</f>
        <v>0</v>
      </c>
      <c r="S505" s="2">
        <f>Замеры!S502</f>
        <v>0</v>
      </c>
      <c r="T505" s="2" t="s">
        <v>72</v>
      </c>
      <c r="U505" s="2" t="b">
        <f t="shared" si="220"/>
        <v>0</v>
      </c>
      <c r="V505" s="2" t="b">
        <f t="shared" si="221"/>
        <v>0</v>
      </c>
      <c r="W505" s="2" t="b">
        <f t="shared" si="222"/>
        <v>0</v>
      </c>
      <c r="Y505" s="2">
        <f t="shared" ca="1" si="223"/>
        <v>35</v>
      </c>
      <c r="Z505" s="2">
        <f t="shared" ca="1" si="223"/>
        <v>32</v>
      </c>
      <c r="AA505" s="2">
        <f t="shared" ca="1" si="223"/>
        <v>40</v>
      </c>
      <c r="AB505" s="5">
        <f t="shared" ca="1" si="224"/>
        <v>507</v>
      </c>
      <c r="AC505" s="5">
        <f t="shared" ca="1" si="225"/>
        <v>542</v>
      </c>
      <c r="AD505" s="5">
        <f t="shared" ca="1" si="226"/>
        <v>517</v>
      </c>
      <c r="AE505" s="5">
        <f t="shared" ca="1" si="227"/>
        <v>425</v>
      </c>
      <c r="AF505" s="5">
        <f t="shared" ca="1" si="228"/>
        <v>416</v>
      </c>
      <c r="AG505" s="5">
        <f t="shared" ca="1" si="229"/>
        <v>533</v>
      </c>
      <c r="AH505" s="5">
        <f t="shared" ca="1" si="230"/>
        <v>528</v>
      </c>
      <c r="AI505" s="5">
        <f t="shared" ca="1" si="231"/>
        <v>435</v>
      </c>
      <c r="AJ505" s="5">
        <f t="shared" ca="1" si="232"/>
        <v>433</v>
      </c>
      <c r="AK505" s="5">
        <f t="shared" ca="1" si="233"/>
        <v>514</v>
      </c>
    </row>
    <row r="506" spans="1:37" x14ac:dyDescent="0.3">
      <c r="A506" s="35">
        <f>IF(Замеры!B503=0, " ", Замеры!B503)</f>
        <v>500</v>
      </c>
      <c r="B506" s="45" t="str">
        <f>Замеры!G503</f>
        <v xml:space="preserve">Группа от QF </v>
      </c>
      <c r="C506" s="45" t="str">
        <f>IF(Замеры!O503=0, " ", Замеры!O503)</f>
        <v xml:space="preserve"> </v>
      </c>
      <c r="D506" s="69" t="str">
        <f t="shared" si="234"/>
        <v xml:space="preserve"> </v>
      </c>
      <c r="E506" s="69" t="str">
        <f t="shared" si="235"/>
        <v xml:space="preserve"> </v>
      </c>
      <c r="F506" s="29" t="str">
        <f t="shared" si="210"/>
        <v>-</v>
      </c>
      <c r="G506" s="29" t="str">
        <f t="shared" si="211"/>
        <v>-</v>
      </c>
      <c r="H506" s="29" t="str">
        <f t="shared" si="212"/>
        <v>-</v>
      </c>
      <c r="I506" s="29" t="str">
        <f t="shared" si="213"/>
        <v>-</v>
      </c>
      <c r="J506" s="46" t="str">
        <f t="shared" si="214"/>
        <v>-</v>
      </c>
      <c r="K506" s="29" t="str">
        <f t="shared" si="215"/>
        <v>-</v>
      </c>
      <c r="L506" s="29" t="str">
        <f t="shared" si="216"/>
        <v>-</v>
      </c>
      <c r="M506" s="29" t="str">
        <f t="shared" si="217"/>
        <v>-</v>
      </c>
      <c r="N506" s="29" t="str">
        <f t="shared" si="218"/>
        <v>-</v>
      </c>
      <c r="O506" s="29" t="str">
        <f t="shared" si="219"/>
        <v>-</v>
      </c>
      <c r="P506" s="2">
        <f>Замеры!R503</f>
        <v>0</v>
      </c>
      <c r="S506" s="2">
        <f>Замеры!S503</f>
        <v>0</v>
      </c>
      <c r="T506" s="2" t="s">
        <v>72</v>
      </c>
      <c r="U506" s="2" t="b">
        <f t="shared" si="220"/>
        <v>0</v>
      </c>
      <c r="V506" s="2" t="b">
        <f t="shared" si="221"/>
        <v>0</v>
      </c>
      <c r="W506" s="2" t="b">
        <f t="shared" si="222"/>
        <v>0</v>
      </c>
      <c r="Y506" s="2">
        <f t="shared" ca="1" si="223"/>
        <v>43</v>
      </c>
      <c r="Z506" s="2">
        <f t="shared" ca="1" si="223"/>
        <v>42</v>
      </c>
      <c r="AA506" s="2">
        <f t="shared" ca="1" si="223"/>
        <v>47</v>
      </c>
      <c r="AB506" s="5">
        <f t="shared" ca="1" si="224"/>
        <v>541</v>
      </c>
      <c r="AC506" s="5">
        <f t="shared" ca="1" si="225"/>
        <v>523</v>
      </c>
      <c r="AD506" s="5">
        <f t="shared" ca="1" si="226"/>
        <v>487</v>
      </c>
      <c r="AE506" s="5">
        <f t="shared" ca="1" si="227"/>
        <v>603</v>
      </c>
      <c r="AF506" s="5">
        <f t="shared" ca="1" si="228"/>
        <v>534</v>
      </c>
      <c r="AG506" s="5">
        <f t="shared" ca="1" si="229"/>
        <v>568</v>
      </c>
      <c r="AH506" s="5">
        <f t="shared" ca="1" si="230"/>
        <v>519</v>
      </c>
      <c r="AI506" s="5">
        <f t="shared" ca="1" si="231"/>
        <v>586</v>
      </c>
      <c r="AJ506" s="5">
        <f t="shared" ca="1" si="232"/>
        <v>498</v>
      </c>
      <c r="AK506" s="5">
        <f t="shared" ca="1" si="233"/>
        <v>604</v>
      </c>
    </row>
    <row r="507" spans="1:37" x14ac:dyDescent="0.3">
      <c r="A507" s="35">
        <f>IF(Замеры!B504=0, " ", Замеры!B504)</f>
        <v>501</v>
      </c>
      <c r="B507" s="45" t="str">
        <f>Замеры!G504</f>
        <v xml:space="preserve">Группа от QF </v>
      </c>
      <c r="C507" s="45" t="str">
        <f>IF(Замеры!O504=0, " ", Замеры!O504)</f>
        <v xml:space="preserve"> </v>
      </c>
      <c r="D507" s="69" t="str">
        <f t="shared" si="234"/>
        <v xml:space="preserve"> </v>
      </c>
      <c r="E507" s="69" t="str">
        <f t="shared" si="235"/>
        <v xml:space="preserve"> </v>
      </c>
      <c r="F507" s="29" t="str">
        <f t="shared" si="210"/>
        <v>-</v>
      </c>
      <c r="G507" s="29" t="str">
        <f t="shared" si="211"/>
        <v>-</v>
      </c>
      <c r="H507" s="29" t="str">
        <f t="shared" si="212"/>
        <v>-</v>
      </c>
      <c r="I507" s="29" t="str">
        <f t="shared" si="213"/>
        <v>-</v>
      </c>
      <c r="J507" s="46" t="str">
        <f t="shared" si="214"/>
        <v>-</v>
      </c>
      <c r="K507" s="29" t="str">
        <f t="shared" si="215"/>
        <v>-</v>
      </c>
      <c r="L507" s="29" t="str">
        <f t="shared" si="216"/>
        <v>-</v>
      </c>
      <c r="M507" s="29" t="str">
        <f t="shared" si="217"/>
        <v>-</v>
      </c>
      <c r="N507" s="29" t="str">
        <f t="shared" si="218"/>
        <v>-</v>
      </c>
      <c r="O507" s="29" t="str">
        <f t="shared" si="219"/>
        <v>-</v>
      </c>
      <c r="P507" s="2">
        <f>Замеры!R504</f>
        <v>0</v>
      </c>
      <c r="S507" s="2">
        <f>Замеры!S504</f>
        <v>0</v>
      </c>
      <c r="T507" s="2" t="s">
        <v>72</v>
      </c>
      <c r="U507" s="2" t="b">
        <f t="shared" si="220"/>
        <v>0</v>
      </c>
      <c r="V507" s="2" t="b">
        <f t="shared" si="221"/>
        <v>0</v>
      </c>
      <c r="W507" s="2" t="b">
        <f t="shared" si="222"/>
        <v>0</v>
      </c>
      <c r="Y507" s="2">
        <f t="shared" ca="1" si="223"/>
        <v>34</v>
      </c>
      <c r="Z507" s="2">
        <f t="shared" ca="1" si="223"/>
        <v>50</v>
      </c>
      <c r="AA507" s="2">
        <f t="shared" ca="1" si="223"/>
        <v>40</v>
      </c>
      <c r="AB507" s="5">
        <f t="shared" ca="1" si="224"/>
        <v>548</v>
      </c>
      <c r="AC507" s="5">
        <f t="shared" ca="1" si="225"/>
        <v>485</v>
      </c>
      <c r="AD507" s="5">
        <f t="shared" ca="1" si="226"/>
        <v>485</v>
      </c>
      <c r="AE507" s="5">
        <f t="shared" ca="1" si="227"/>
        <v>406</v>
      </c>
      <c r="AF507" s="5">
        <f t="shared" ca="1" si="228"/>
        <v>481</v>
      </c>
      <c r="AG507" s="5">
        <f t="shared" ca="1" si="229"/>
        <v>439</v>
      </c>
      <c r="AH507" s="5">
        <f t="shared" ca="1" si="230"/>
        <v>534</v>
      </c>
      <c r="AI507" s="5">
        <f t="shared" ca="1" si="231"/>
        <v>491</v>
      </c>
      <c r="AJ507" s="5">
        <f t="shared" ca="1" si="232"/>
        <v>524</v>
      </c>
      <c r="AK507" s="5">
        <f t="shared" ca="1" si="233"/>
        <v>530</v>
      </c>
    </row>
    <row r="508" spans="1:37" x14ac:dyDescent="0.3">
      <c r="A508" s="35">
        <f>IF(Замеры!B505=0, " ", Замеры!B505)</f>
        <v>502</v>
      </c>
      <c r="B508" s="45" t="str">
        <f>Замеры!G505</f>
        <v xml:space="preserve">Группа от QF </v>
      </c>
      <c r="C508" s="45" t="str">
        <f>IF(Замеры!O505=0, " ", Замеры!O505)</f>
        <v xml:space="preserve"> </v>
      </c>
      <c r="D508" s="69" t="str">
        <f t="shared" si="234"/>
        <v xml:space="preserve"> </v>
      </c>
      <c r="E508" s="69" t="str">
        <f t="shared" si="235"/>
        <v xml:space="preserve"> </v>
      </c>
      <c r="F508" s="29" t="str">
        <f t="shared" si="210"/>
        <v>-</v>
      </c>
      <c r="G508" s="29" t="str">
        <f t="shared" si="211"/>
        <v>-</v>
      </c>
      <c r="H508" s="29" t="str">
        <f t="shared" si="212"/>
        <v>-</v>
      </c>
      <c r="I508" s="29" t="str">
        <f t="shared" si="213"/>
        <v>-</v>
      </c>
      <c r="J508" s="46" t="str">
        <f t="shared" si="214"/>
        <v>-</v>
      </c>
      <c r="K508" s="29" t="str">
        <f t="shared" si="215"/>
        <v>-</v>
      </c>
      <c r="L508" s="29" t="str">
        <f t="shared" si="216"/>
        <v>-</v>
      </c>
      <c r="M508" s="29" t="str">
        <f t="shared" si="217"/>
        <v>-</v>
      </c>
      <c r="N508" s="29" t="str">
        <f t="shared" si="218"/>
        <v>-</v>
      </c>
      <c r="O508" s="29" t="str">
        <f t="shared" si="219"/>
        <v>-</v>
      </c>
      <c r="P508" s="2">
        <f>Замеры!R505</f>
        <v>0</v>
      </c>
      <c r="S508" s="2">
        <f>Замеры!S505</f>
        <v>0</v>
      </c>
      <c r="T508" s="2" t="s">
        <v>72</v>
      </c>
      <c r="U508" s="2" t="b">
        <f t="shared" si="220"/>
        <v>0</v>
      </c>
      <c r="V508" s="2" t="b">
        <f t="shared" si="221"/>
        <v>0</v>
      </c>
      <c r="W508" s="2" t="b">
        <f t="shared" si="222"/>
        <v>0</v>
      </c>
      <c r="Y508" s="2">
        <f t="shared" ca="1" si="223"/>
        <v>28</v>
      </c>
      <c r="Z508" s="2">
        <f t="shared" ca="1" si="223"/>
        <v>24</v>
      </c>
      <c r="AA508" s="2">
        <f t="shared" ca="1" si="223"/>
        <v>46</v>
      </c>
      <c r="AB508" s="5">
        <f t="shared" ca="1" si="224"/>
        <v>600</v>
      </c>
      <c r="AC508" s="5">
        <f t="shared" ca="1" si="225"/>
        <v>591</v>
      </c>
      <c r="AD508" s="5">
        <f t="shared" ca="1" si="226"/>
        <v>490</v>
      </c>
      <c r="AE508" s="5">
        <f t="shared" ca="1" si="227"/>
        <v>479</v>
      </c>
      <c r="AF508" s="5">
        <f t="shared" ca="1" si="228"/>
        <v>516</v>
      </c>
      <c r="AG508" s="5">
        <f t="shared" ca="1" si="229"/>
        <v>605</v>
      </c>
      <c r="AH508" s="5">
        <f t="shared" ca="1" si="230"/>
        <v>554</v>
      </c>
      <c r="AI508" s="5">
        <f t="shared" ca="1" si="231"/>
        <v>579</v>
      </c>
      <c r="AJ508" s="5">
        <f t="shared" ca="1" si="232"/>
        <v>541</v>
      </c>
      <c r="AK508" s="5">
        <f t="shared" ca="1" si="233"/>
        <v>537</v>
      </c>
    </row>
    <row r="509" spans="1:37" x14ac:dyDescent="0.3">
      <c r="A509" s="35">
        <f>IF(Замеры!B506=0, " ", Замеры!B506)</f>
        <v>503</v>
      </c>
      <c r="B509" s="45" t="str">
        <f>Замеры!G506</f>
        <v xml:space="preserve">Группа от QF </v>
      </c>
      <c r="C509" s="45" t="str">
        <f>IF(Замеры!O506=0, " ", Замеры!O506)</f>
        <v xml:space="preserve"> </v>
      </c>
      <c r="D509" s="69" t="str">
        <f t="shared" si="234"/>
        <v xml:space="preserve"> </v>
      </c>
      <c r="E509" s="69" t="str">
        <f t="shared" si="235"/>
        <v xml:space="preserve"> </v>
      </c>
      <c r="F509" s="29" t="str">
        <f t="shared" si="210"/>
        <v>-</v>
      </c>
      <c r="G509" s="29" t="str">
        <f t="shared" si="211"/>
        <v>-</v>
      </c>
      <c r="H509" s="29" t="str">
        <f t="shared" si="212"/>
        <v>-</v>
      </c>
      <c r="I509" s="29" t="str">
        <f t="shared" si="213"/>
        <v>-</v>
      </c>
      <c r="J509" s="46" t="str">
        <f t="shared" si="214"/>
        <v>-</v>
      </c>
      <c r="K509" s="29" t="str">
        <f t="shared" si="215"/>
        <v>-</v>
      </c>
      <c r="L509" s="29" t="str">
        <f t="shared" si="216"/>
        <v>-</v>
      </c>
      <c r="M509" s="29" t="str">
        <f t="shared" si="217"/>
        <v>-</v>
      </c>
      <c r="N509" s="29" t="str">
        <f t="shared" si="218"/>
        <v>-</v>
      </c>
      <c r="O509" s="29" t="str">
        <f t="shared" si="219"/>
        <v>-</v>
      </c>
      <c r="P509" s="2">
        <f>Замеры!R506</f>
        <v>0</v>
      </c>
      <c r="S509" s="2">
        <f>Замеры!S506</f>
        <v>0</v>
      </c>
      <c r="T509" s="2" t="s">
        <v>72</v>
      </c>
      <c r="U509" s="2" t="b">
        <f t="shared" si="220"/>
        <v>0</v>
      </c>
      <c r="V509" s="2" t="b">
        <f t="shared" si="221"/>
        <v>0</v>
      </c>
      <c r="W509" s="2" t="b">
        <f t="shared" si="222"/>
        <v>0</v>
      </c>
      <c r="Y509" s="2">
        <f t="shared" ca="1" si="223"/>
        <v>33</v>
      </c>
      <c r="Z509" s="2">
        <f t="shared" ca="1" si="223"/>
        <v>20</v>
      </c>
      <c r="AA509" s="2">
        <f t="shared" ca="1" si="223"/>
        <v>42</v>
      </c>
      <c r="AB509" s="5">
        <f t="shared" ca="1" si="224"/>
        <v>520</v>
      </c>
      <c r="AC509" s="5">
        <f t="shared" ca="1" si="225"/>
        <v>521</v>
      </c>
      <c r="AD509" s="5">
        <f t="shared" ca="1" si="226"/>
        <v>452</v>
      </c>
      <c r="AE509" s="5">
        <f t="shared" ca="1" si="227"/>
        <v>540</v>
      </c>
      <c r="AF509" s="5">
        <f t="shared" ca="1" si="228"/>
        <v>564</v>
      </c>
      <c r="AG509" s="5">
        <f t="shared" ca="1" si="229"/>
        <v>476</v>
      </c>
      <c r="AH509" s="5">
        <f t="shared" ca="1" si="230"/>
        <v>505</v>
      </c>
      <c r="AI509" s="5">
        <f t="shared" ca="1" si="231"/>
        <v>428</v>
      </c>
      <c r="AJ509" s="5">
        <f t="shared" ca="1" si="232"/>
        <v>449</v>
      </c>
      <c r="AK509" s="5">
        <f t="shared" ca="1" si="233"/>
        <v>427</v>
      </c>
    </row>
    <row r="510" spans="1:37" x14ac:dyDescent="0.3">
      <c r="A510" s="35">
        <f>IF(Замеры!B507=0, " ", Замеры!B507)</f>
        <v>504</v>
      </c>
      <c r="B510" s="45" t="str">
        <f>Замеры!G507</f>
        <v xml:space="preserve">Группа от QF </v>
      </c>
      <c r="C510" s="45" t="str">
        <f>IF(Замеры!O507=0, " ", Замеры!O507)</f>
        <v xml:space="preserve"> </v>
      </c>
      <c r="D510" s="69" t="str">
        <f t="shared" si="234"/>
        <v xml:space="preserve"> </v>
      </c>
      <c r="E510" s="69" t="str">
        <f t="shared" si="235"/>
        <v xml:space="preserve"> </v>
      </c>
      <c r="F510" s="29" t="str">
        <f t="shared" si="210"/>
        <v>-</v>
      </c>
      <c r="G510" s="29" t="str">
        <f t="shared" si="211"/>
        <v>-</v>
      </c>
      <c r="H510" s="29" t="str">
        <f t="shared" si="212"/>
        <v>-</v>
      </c>
      <c r="I510" s="29" t="str">
        <f t="shared" si="213"/>
        <v>-</v>
      </c>
      <c r="J510" s="46" t="str">
        <f t="shared" si="214"/>
        <v>-</v>
      </c>
      <c r="K510" s="29" t="str">
        <f t="shared" si="215"/>
        <v>-</v>
      </c>
      <c r="L510" s="29" t="str">
        <f t="shared" si="216"/>
        <v>-</v>
      </c>
      <c r="M510" s="29" t="str">
        <f t="shared" si="217"/>
        <v>-</v>
      </c>
      <c r="N510" s="29" t="str">
        <f t="shared" si="218"/>
        <v>-</v>
      </c>
      <c r="O510" s="29" t="str">
        <f t="shared" si="219"/>
        <v>-</v>
      </c>
      <c r="P510" s="2">
        <f>Замеры!R507</f>
        <v>0</v>
      </c>
      <c r="S510" s="2">
        <f>Замеры!S507</f>
        <v>0</v>
      </c>
      <c r="T510" s="2" t="s">
        <v>72</v>
      </c>
      <c r="U510" s="2" t="b">
        <f t="shared" si="220"/>
        <v>0</v>
      </c>
      <c r="V510" s="2" t="b">
        <f t="shared" si="221"/>
        <v>0</v>
      </c>
      <c r="W510" s="2" t="b">
        <f t="shared" si="222"/>
        <v>0</v>
      </c>
      <c r="Y510" s="2">
        <f t="shared" ca="1" si="223"/>
        <v>39</v>
      </c>
      <c r="Z510" s="2">
        <f t="shared" ca="1" si="223"/>
        <v>25</v>
      </c>
      <c r="AA510" s="2">
        <f t="shared" ca="1" si="223"/>
        <v>34</v>
      </c>
      <c r="AB510" s="5">
        <f t="shared" ca="1" si="224"/>
        <v>408</v>
      </c>
      <c r="AC510" s="5">
        <f t="shared" ca="1" si="225"/>
        <v>358</v>
      </c>
      <c r="AD510" s="5">
        <f t="shared" ca="1" si="226"/>
        <v>378</v>
      </c>
      <c r="AE510" s="5">
        <f t="shared" ca="1" si="227"/>
        <v>391</v>
      </c>
      <c r="AF510" s="5">
        <f t="shared" ca="1" si="228"/>
        <v>481</v>
      </c>
      <c r="AG510" s="5">
        <f t="shared" ca="1" si="229"/>
        <v>396</v>
      </c>
      <c r="AH510" s="5">
        <f t="shared" ca="1" si="230"/>
        <v>420</v>
      </c>
      <c r="AI510" s="5">
        <f t="shared" ca="1" si="231"/>
        <v>478</v>
      </c>
      <c r="AJ510" s="5">
        <f t="shared" ca="1" si="232"/>
        <v>478</v>
      </c>
      <c r="AK510" s="5">
        <f t="shared" ca="1" si="233"/>
        <v>413</v>
      </c>
    </row>
    <row r="511" spans="1:37" x14ac:dyDescent="0.3">
      <c r="A511" s="35">
        <f>IF(Замеры!B508=0, " ", Замеры!B508)</f>
        <v>505</v>
      </c>
      <c r="B511" s="45" t="str">
        <f>Замеры!G508</f>
        <v xml:space="preserve">Группа от QF </v>
      </c>
      <c r="C511" s="45" t="str">
        <f>IF(Замеры!O508=0, " ", Замеры!O508)</f>
        <v xml:space="preserve"> </v>
      </c>
      <c r="D511" s="69" t="str">
        <f t="shared" si="234"/>
        <v xml:space="preserve"> </v>
      </c>
      <c r="E511" s="69" t="str">
        <f t="shared" si="235"/>
        <v xml:space="preserve"> </v>
      </c>
      <c r="F511" s="29" t="str">
        <f t="shared" si="210"/>
        <v>-</v>
      </c>
      <c r="G511" s="29" t="str">
        <f t="shared" si="211"/>
        <v>-</v>
      </c>
      <c r="H511" s="29" t="str">
        <f t="shared" si="212"/>
        <v>-</v>
      </c>
      <c r="I511" s="29" t="str">
        <f t="shared" si="213"/>
        <v>-</v>
      </c>
      <c r="J511" s="46" t="str">
        <f t="shared" si="214"/>
        <v>-</v>
      </c>
      <c r="K511" s="29" t="str">
        <f t="shared" si="215"/>
        <v>-</v>
      </c>
      <c r="L511" s="29" t="str">
        <f t="shared" si="216"/>
        <v>-</v>
      </c>
      <c r="M511" s="29" t="str">
        <f t="shared" si="217"/>
        <v>-</v>
      </c>
      <c r="N511" s="29" t="str">
        <f t="shared" si="218"/>
        <v>-</v>
      </c>
      <c r="O511" s="29" t="str">
        <f t="shared" si="219"/>
        <v>-</v>
      </c>
      <c r="P511" s="2">
        <f>Замеры!R508</f>
        <v>0</v>
      </c>
      <c r="S511" s="2">
        <f>Замеры!S508</f>
        <v>0</v>
      </c>
      <c r="T511" s="2" t="s">
        <v>72</v>
      </c>
      <c r="U511" s="2" t="b">
        <f t="shared" si="220"/>
        <v>0</v>
      </c>
      <c r="V511" s="2" t="b">
        <f t="shared" si="221"/>
        <v>0</v>
      </c>
      <c r="W511" s="2" t="b">
        <f t="shared" si="222"/>
        <v>0</v>
      </c>
      <c r="Y511" s="2">
        <f t="shared" ca="1" si="223"/>
        <v>50</v>
      </c>
      <c r="Z511" s="2">
        <f t="shared" ca="1" si="223"/>
        <v>30</v>
      </c>
      <c r="AA511" s="2">
        <f t="shared" ca="1" si="223"/>
        <v>27</v>
      </c>
      <c r="AB511" s="5">
        <f t="shared" ca="1" si="224"/>
        <v>403</v>
      </c>
      <c r="AC511" s="5">
        <f t="shared" ca="1" si="225"/>
        <v>285</v>
      </c>
      <c r="AD511" s="5">
        <f t="shared" ca="1" si="226"/>
        <v>318</v>
      </c>
      <c r="AE511" s="5">
        <f t="shared" ca="1" si="227"/>
        <v>354</v>
      </c>
      <c r="AF511" s="5">
        <f t="shared" ca="1" si="228"/>
        <v>363</v>
      </c>
      <c r="AG511" s="5">
        <f t="shared" ca="1" si="229"/>
        <v>293</v>
      </c>
      <c r="AH511" s="5">
        <f t="shared" ca="1" si="230"/>
        <v>407</v>
      </c>
      <c r="AI511" s="5">
        <f t="shared" ca="1" si="231"/>
        <v>352</v>
      </c>
      <c r="AJ511" s="5">
        <f t="shared" ca="1" si="232"/>
        <v>368</v>
      </c>
      <c r="AK511" s="5">
        <f t="shared" ca="1" si="233"/>
        <v>300</v>
      </c>
    </row>
    <row r="512" spans="1:37" x14ac:dyDescent="0.3">
      <c r="A512" s="35">
        <f>IF(Замеры!B509=0, " ", Замеры!B509)</f>
        <v>506</v>
      </c>
      <c r="B512" s="45" t="str">
        <f>Замеры!G509</f>
        <v xml:space="preserve">Группа от QF </v>
      </c>
      <c r="C512" s="45" t="str">
        <f>IF(Замеры!O509=0, " ", Замеры!O509)</f>
        <v xml:space="preserve"> </v>
      </c>
      <c r="D512" s="69" t="str">
        <f t="shared" si="234"/>
        <v xml:space="preserve"> </v>
      </c>
      <c r="E512" s="69" t="str">
        <f t="shared" si="235"/>
        <v xml:space="preserve"> </v>
      </c>
      <c r="F512" s="29" t="str">
        <f t="shared" si="210"/>
        <v>-</v>
      </c>
      <c r="G512" s="29" t="str">
        <f t="shared" si="211"/>
        <v>-</v>
      </c>
      <c r="H512" s="29" t="str">
        <f t="shared" si="212"/>
        <v>-</v>
      </c>
      <c r="I512" s="29" t="str">
        <f t="shared" si="213"/>
        <v>-</v>
      </c>
      <c r="J512" s="46" t="str">
        <f t="shared" si="214"/>
        <v>-</v>
      </c>
      <c r="K512" s="29" t="str">
        <f t="shared" si="215"/>
        <v>-</v>
      </c>
      <c r="L512" s="29" t="str">
        <f t="shared" si="216"/>
        <v>-</v>
      </c>
      <c r="M512" s="29" t="str">
        <f t="shared" si="217"/>
        <v>-</v>
      </c>
      <c r="N512" s="29" t="str">
        <f t="shared" si="218"/>
        <v>-</v>
      </c>
      <c r="O512" s="29" t="str">
        <f t="shared" si="219"/>
        <v>-</v>
      </c>
      <c r="P512" s="2">
        <f>Замеры!R509</f>
        <v>0</v>
      </c>
      <c r="S512" s="2">
        <f>Замеры!S509</f>
        <v>0</v>
      </c>
      <c r="T512" s="2" t="s">
        <v>72</v>
      </c>
      <c r="U512" s="2" t="b">
        <f t="shared" si="220"/>
        <v>0</v>
      </c>
      <c r="V512" s="2" t="b">
        <f t="shared" si="221"/>
        <v>0</v>
      </c>
      <c r="W512" s="2" t="b">
        <f t="shared" si="222"/>
        <v>0</v>
      </c>
      <c r="Y512" s="2">
        <f t="shared" ca="1" si="223"/>
        <v>27</v>
      </c>
      <c r="Z512" s="2">
        <f t="shared" ca="1" si="223"/>
        <v>31</v>
      </c>
      <c r="AA512" s="2">
        <f t="shared" ca="1" si="223"/>
        <v>28</v>
      </c>
      <c r="AB512" s="5">
        <f t="shared" ca="1" si="224"/>
        <v>339</v>
      </c>
      <c r="AC512" s="5">
        <f t="shared" ca="1" si="225"/>
        <v>336</v>
      </c>
      <c r="AD512" s="5">
        <f t="shared" ca="1" si="226"/>
        <v>382</v>
      </c>
      <c r="AE512" s="5">
        <f t="shared" ca="1" si="227"/>
        <v>333</v>
      </c>
      <c r="AF512" s="5">
        <f t="shared" ca="1" si="228"/>
        <v>304</v>
      </c>
      <c r="AG512" s="5">
        <f t="shared" ca="1" si="229"/>
        <v>402</v>
      </c>
      <c r="AH512" s="5">
        <f t="shared" ca="1" si="230"/>
        <v>417</v>
      </c>
      <c r="AI512" s="5">
        <f t="shared" ca="1" si="231"/>
        <v>312</v>
      </c>
      <c r="AJ512" s="5">
        <f t="shared" ca="1" si="232"/>
        <v>295</v>
      </c>
      <c r="AK512" s="5">
        <f t="shared" ca="1" si="233"/>
        <v>380</v>
      </c>
    </row>
    <row r="513" spans="1:37" x14ac:dyDescent="0.3">
      <c r="A513" s="35">
        <f>IF(Замеры!B510=0, " ", Замеры!B510)</f>
        <v>507</v>
      </c>
      <c r="B513" s="45" t="str">
        <f>Замеры!G510</f>
        <v xml:space="preserve">Группа от QF </v>
      </c>
      <c r="C513" s="45" t="str">
        <f>IF(Замеры!O510=0, " ", Замеры!O510)</f>
        <v xml:space="preserve"> </v>
      </c>
      <c r="D513" s="69" t="str">
        <f t="shared" si="234"/>
        <v xml:space="preserve"> </v>
      </c>
      <c r="E513" s="69" t="str">
        <f t="shared" si="235"/>
        <v xml:space="preserve"> </v>
      </c>
      <c r="F513" s="29" t="str">
        <f t="shared" si="210"/>
        <v>-</v>
      </c>
      <c r="G513" s="29" t="str">
        <f t="shared" si="211"/>
        <v>-</v>
      </c>
      <c r="H513" s="29" t="str">
        <f t="shared" si="212"/>
        <v>-</v>
      </c>
      <c r="I513" s="29" t="str">
        <f t="shared" si="213"/>
        <v>-</v>
      </c>
      <c r="J513" s="46" t="str">
        <f t="shared" si="214"/>
        <v>-</v>
      </c>
      <c r="K513" s="29" t="str">
        <f t="shared" si="215"/>
        <v>-</v>
      </c>
      <c r="L513" s="29" t="str">
        <f t="shared" si="216"/>
        <v>-</v>
      </c>
      <c r="M513" s="29" t="str">
        <f t="shared" si="217"/>
        <v>-</v>
      </c>
      <c r="N513" s="29" t="str">
        <f t="shared" si="218"/>
        <v>-</v>
      </c>
      <c r="O513" s="29" t="str">
        <f t="shared" si="219"/>
        <v>-</v>
      </c>
      <c r="P513" s="2">
        <f>Замеры!R510</f>
        <v>0</v>
      </c>
      <c r="S513" s="2">
        <f>Замеры!S510</f>
        <v>0</v>
      </c>
      <c r="T513" s="2" t="s">
        <v>72</v>
      </c>
      <c r="U513" s="2" t="b">
        <f t="shared" si="220"/>
        <v>0</v>
      </c>
      <c r="V513" s="2" t="b">
        <f t="shared" si="221"/>
        <v>0</v>
      </c>
      <c r="W513" s="2" t="b">
        <f t="shared" si="222"/>
        <v>0</v>
      </c>
      <c r="Y513" s="2">
        <f t="shared" ca="1" si="223"/>
        <v>46</v>
      </c>
      <c r="Z513" s="2">
        <f t="shared" ca="1" si="223"/>
        <v>28</v>
      </c>
      <c r="AA513" s="2">
        <f t="shared" ca="1" si="223"/>
        <v>40</v>
      </c>
      <c r="AB513" s="5">
        <f t="shared" ca="1" si="224"/>
        <v>525</v>
      </c>
      <c r="AC513" s="5">
        <f t="shared" ca="1" si="225"/>
        <v>447</v>
      </c>
      <c r="AD513" s="5">
        <f t="shared" ca="1" si="226"/>
        <v>423</v>
      </c>
      <c r="AE513" s="5">
        <f t="shared" ca="1" si="227"/>
        <v>449</v>
      </c>
      <c r="AF513" s="5">
        <f t="shared" ca="1" si="228"/>
        <v>432</v>
      </c>
      <c r="AG513" s="5">
        <f t="shared" ca="1" si="229"/>
        <v>524</v>
      </c>
      <c r="AH513" s="5">
        <f t="shared" ca="1" si="230"/>
        <v>460</v>
      </c>
      <c r="AI513" s="5">
        <f t="shared" ca="1" si="231"/>
        <v>532</v>
      </c>
      <c r="AJ513" s="5">
        <f t="shared" ca="1" si="232"/>
        <v>467</v>
      </c>
      <c r="AK513" s="5">
        <f t="shared" ca="1" si="233"/>
        <v>472</v>
      </c>
    </row>
    <row r="514" spans="1:37" x14ac:dyDescent="0.3">
      <c r="A514" s="35">
        <f>IF(Замеры!B511=0, " ", Замеры!B511)</f>
        <v>508</v>
      </c>
      <c r="B514" s="45" t="str">
        <f>Замеры!G511</f>
        <v xml:space="preserve">Группа от QF </v>
      </c>
      <c r="C514" s="45" t="str">
        <f>IF(Замеры!O511=0, " ", Замеры!O511)</f>
        <v xml:space="preserve"> </v>
      </c>
      <c r="D514" s="69" t="str">
        <f t="shared" si="234"/>
        <v xml:space="preserve"> </v>
      </c>
      <c r="E514" s="69" t="str">
        <f t="shared" si="235"/>
        <v xml:space="preserve"> </v>
      </c>
      <c r="F514" s="29" t="str">
        <f t="shared" si="210"/>
        <v>-</v>
      </c>
      <c r="G514" s="29" t="str">
        <f t="shared" si="211"/>
        <v>-</v>
      </c>
      <c r="H514" s="29" t="str">
        <f t="shared" si="212"/>
        <v>-</v>
      </c>
      <c r="I514" s="29" t="str">
        <f t="shared" si="213"/>
        <v>-</v>
      </c>
      <c r="J514" s="46" t="str">
        <f t="shared" si="214"/>
        <v>-</v>
      </c>
      <c r="K514" s="29" t="str">
        <f t="shared" si="215"/>
        <v>-</v>
      </c>
      <c r="L514" s="29" t="str">
        <f t="shared" si="216"/>
        <v>-</v>
      </c>
      <c r="M514" s="29" t="str">
        <f t="shared" si="217"/>
        <v>-</v>
      </c>
      <c r="N514" s="29" t="str">
        <f t="shared" si="218"/>
        <v>-</v>
      </c>
      <c r="O514" s="29" t="str">
        <f t="shared" si="219"/>
        <v>-</v>
      </c>
      <c r="P514" s="2">
        <f>Замеры!R511</f>
        <v>0</v>
      </c>
      <c r="S514" s="2">
        <f>Замеры!S511</f>
        <v>0</v>
      </c>
      <c r="T514" s="2" t="s">
        <v>72</v>
      </c>
      <c r="U514" s="2" t="b">
        <f t="shared" si="220"/>
        <v>0</v>
      </c>
      <c r="V514" s="2" t="b">
        <f t="shared" si="221"/>
        <v>0</v>
      </c>
      <c r="W514" s="2" t="b">
        <f t="shared" si="222"/>
        <v>0</v>
      </c>
      <c r="Y514" s="2">
        <f t="shared" ca="1" si="223"/>
        <v>45</v>
      </c>
      <c r="Z514" s="2">
        <f t="shared" ca="1" si="223"/>
        <v>23</v>
      </c>
      <c r="AA514" s="2">
        <f t="shared" ca="1" si="223"/>
        <v>28</v>
      </c>
      <c r="AB514" s="5">
        <f t="shared" ca="1" si="224"/>
        <v>419</v>
      </c>
      <c r="AC514" s="5">
        <f t="shared" ca="1" si="225"/>
        <v>351</v>
      </c>
      <c r="AD514" s="5">
        <f t="shared" ca="1" si="226"/>
        <v>411</v>
      </c>
      <c r="AE514" s="5">
        <f t="shared" ca="1" si="227"/>
        <v>345</v>
      </c>
      <c r="AF514" s="5">
        <f t="shared" ca="1" si="228"/>
        <v>285</v>
      </c>
      <c r="AG514" s="5">
        <f t="shared" ca="1" si="229"/>
        <v>315</v>
      </c>
      <c r="AH514" s="5">
        <f t="shared" ca="1" si="230"/>
        <v>312</v>
      </c>
      <c r="AI514" s="5">
        <f t="shared" ca="1" si="231"/>
        <v>412</v>
      </c>
      <c r="AJ514" s="5">
        <f t="shared" ca="1" si="232"/>
        <v>312</v>
      </c>
      <c r="AK514" s="5">
        <f t="shared" ca="1" si="233"/>
        <v>290</v>
      </c>
    </row>
    <row r="515" spans="1:37" x14ac:dyDescent="0.3">
      <c r="A515" s="35">
        <f>IF(Замеры!B512=0, " ", Замеры!B512)</f>
        <v>509</v>
      </c>
      <c r="B515" s="45" t="str">
        <f>Замеры!G512</f>
        <v xml:space="preserve">Группа от QF </v>
      </c>
      <c r="C515" s="45" t="str">
        <f>IF(Замеры!O512=0, " ", Замеры!O512)</f>
        <v xml:space="preserve"> </v>
      </c>
      <c r="D515" s="69" t="str">
        <f t="shared" si="234"/>
        <v xml:space="preserve"> </v>
      </c>
      <c r="E515" s="69" t="str">
        <f t="shared" si="235"/>
        <v xml:space="preserve"> </v>
      </c>
      <c r="F515" s="29" t="str">
        <f t="shared" si="210"/>
        <v>-</v>
      </c>
      <c r="G515" s="29" t="str">
        <f t="shared" si="211"/>
        <v>-</v>
      </c>
      <c r="H515" s="29" t="str">
        <f t="shared" si="212"/>
        <v>-</v>
      </c>
      <c r="I515" s="29" t="str">
        <f t="shared" si="213"/>
        <v>-</v>
      </c>
      <c r="J515" s="46" t="str">
        <f t="shared" si="214"/>
        <v>-</v>
      </c>
      <c r="K515" s="29" t="str">
        <f t="shared" si="215"/>
        <v>-</v>
      </c>
      <c r="L515" s="29" t="str">
        <f t="shared" si="216"/>
        <v>-</v>
      </c>
      <c r="M515" s="29" t="str">
        <f t="shared" si="217"/>
        <v>-</v>
      </c>
      <c r="N515" s="29" t="str">
        <f t="shared" si="218"/>
        <v>-</v>
      </c>
      <c r="O515" s="29" t="str">
        <f t="shared" si="219"/>
        <v>-</v>
      </c>
      <c r="P515" s="2">
        <f>Замеры!R512</f>
        <v>0</v>
      </c>
      <c r="S515" s="2">
        <f>Замеры!S512</f>
        <v>0</v>
      </c>
      <c r="T515" s="2" t="s">
        <v>72</v>
      </c>
      <c r="U515" s="2" t="b">
        <f t="shared" si="220"/>
        <v>0</v>
      </c>
      <c r="V515" s="2" t="b">
        <f t="shared" si="221"/>
        <v>0</v>
      </c>
      <c r="W515" s="2" t="b">
        <f t="shared" si="222"/>
        <v>0</v>
      </c>
      <c r="Y515" s="2">
        <f t="shared" ca="1" si="223"/>
        <v>38</v>
      </c>
      <c r="Z515" s="2">
        <f t="shared" ca="1" si="223"/>
        <v>25</v>
      </c>
      <c r="AA515" s="2">
        <f t="shared" ca="1" si="223"/>
        <v>30</v>
      </c>
      <c r="AB515" s="5">
        <f t="shared" ca="1" si="224"/>
        <v>336</v>
      </c>
      <c r="AC515" s="5">
        <f t="shared" ca="1" si="225"/>
        <v>307</v>
      </c>
      <c r="AD515" s="5">
        <f t="shared" ca="1" si="226"/>
        <v>317</v>
      </c>
      <c r="AE515" s="5">
        <f t="shared" ca="1" si="227"/>
        <v>450</v>
      </c>
      <c r="AF515" s="5">
        <f t="shared" ca="1" si="228"/>
        <v>356</v>
      </c>
      <c r="AG515" s="5">
        <f t="shared" ca="1" si="229"/>
        <v>426</v>
      </c>
      <c r="AH515" s="5">
        <f t="shared" ca="1" si="230"/>
        <v>345</v>
      </c>
      <c r="AI515" s="5">
        <f t="shared" ca="1" si="231"/>
        <v>331</v>
      </c>
      <c r="AJ515" s="5">
        <f t="shared" ca="1" si="232"/>
        <v>404</v>
      </c>
      <c r="AK515" s="5">
        <f t="shared" ca="1" si="233"/>
        <v>439</v>
      </c>
    </row>
    <row r="516" spans="1:37" x14ac:dyDescent="0.3">
      <c r="A516" s="35">
        <f>IF(Замеры!B513=0, " ", Замеры!B513)</f>
        <v>510</v>
      </c>
      <c r="B516" s="45" t="str">
        <f>Замеры!G513</f>
        <v xml:space="preserve">Группа от QF </v>
      </c>
      <c r="C516" s="45" t="str">
        <f>IF(Замеры!O513=0, " ", Замеры!O513)</f>
        <v xml:space="preserve"> </v>
      </c>
      <c r="D516" s="69" t="str">
        <f t="shared" si="234"/>
        <v xml:space="preserve"> </v>
      </c>
      <c r="E516" s="69" t="str">
        <f t="shared" si="235"/>
        <v xml:space="preserve"> </v>
      </c>
      <c r="F516" s="29" t="str">
        <f t="shared" si="210"/>
        <v>-</v>
      </c>
      <c r="G516" s="29" t="str">
        <f t="shared" si="211"/>
        <v>-</v>
      </c>
      <c r="H516" s="29" t="str">
        <f t="shared" si="212"/>
        <v>-</v>
      </c>
      <c r="I516" s="29" t="str">
        <f t="shared" si="213"/>
        <v>-</v>
      </c>
      <c r="J516" s="46" t="str">
        <f t="shared" si="214"/>
        <v>-</v>
      </c>
      <c r="K516" s="29" t="str">
        <f t="shared" si="215"/>
        <v>-</v>
      </c>
      <c r="L516" s="29" t="str">
        <f t="shared" si="216"/>
        <v>-</v>
      </c>
      <c r="M516" s="29" t="str">
        <f t="shared" si="217"/>
        <v>-</v>
      </c>
      <c r="N516" s="29" t="str">
        <f t="shared" si="218"/>
        <v>-</v>
      </c>
      <c r="O516" s="29" t="str">
        <f t="shared" si="219"/>
        <v>-</v>
      </c>
      <c r="P516" s="2">
        <f>Замеры!R513</f>
        <v>0</v>
      </c>
      <c r="S516" s="2">
        <f>Замеры!S513</f>
        <v>0</v>
      </c>
      <c r="T516" s="2" t="s">
        <v>72</v>
      </c>
      <c r="U516" s="2" t="b">
        <f t="shared" si="220"/>
        <v>0</v>
      </c>
      <c r="V516" s="2" t="b">
        <f t="shared" si="221"/>
        <v>0</v>
      </c>
      <c r="W516" s="2" t="b">
        <f t="shared" si="222"/>
        <v>0</v>
      </c>
      <c r="Y516" s="2">
        <f t="shared" ca="1" si="223"/>
        <v>47</v>
      </c>
      <c r="Z516" s="2">
        <f t="shared" ca="1" si="223"/>
        <v>46</v>
      </c>
      <c r="AA516" s="2">
        <f t="shared" ca="1" si="223"/>
        <v>25</v>
      </c>
      <c r="AB516" s="5">
        <f t="shared" ca="1" si="224"/>
        <v>375</v>
      </c>
      <c r="AC516" s="5">
        <f t="shared" ca="1" si="225"/>
        <v>311</v>
      </c>
      <c r="AD516" s="5">
        <f t="shared" ca="1" si="226"/>
        <v>310</v>
      </c>
      <c r="AE516" s="5">
        <f t="shared" ca="1" si="227"/>
        <v>285</v>
      </c>
      <c r="AF516" s="5">
        <f t="shared" ca="1" si="228"/>
        <v>260</v>
      </c>
      <c r="AG516" s="5">
        <f t="shared" ca="1" si="229"/>
        <v>389</v>
      </c>
      <c r="AH516" s="5">
        <f t="shared" ca="1" si="230"/>
        <v>349</v>
      </c>
      <c r="AI516" s="5">
        <f t="shared" ca="1" si="231"/>
        <v>364</v>
      </c>
      <c r="AJ516" s="5">
        <f t="shared" ca="1" si="232"/>
        <v>268</v>
      </c>
      <c r="AK516" s="5">
        <f t="shared" ca="1" si="233"/>
        <v>303</v>
      </c>
    </row>
    <row r="517" spans="1:37" x14ac:dyDescent="0.3">
      <c r="A517" s="35">
        <f>IF(Замеры!B514=0, " ", Замеры!B514)</f>
        <v>511</v>
      </c>
      <c r="B517" s="45" t="str">
        <f>Замеры!G514</f>
        <v xml:space="preserve">Группа от QF </v>
      </c>
      <c r="C517" s="45" t="str">
        <f>IF(Замеры!O514=0, " ", Замеры!O514)</f>
        <v xml:space="preserve"> </v>
      </c>
      <c r="D517" s="69" t="str">
        <f t="shared" si="234"/>
        <v xml:space="preserve"> </v>
      </c>
      <c r="E517" s="69" t="str">
        <f t="shared" si="235"/>
        <v xml:space="preserve"> </v>
      </c>
      <c r="F517" s="29" t="str">
        <f t="shared" si="210"/>
        <v>-</v>
      </c>
      <c r="G517" s="29" t="str">
        <f t="shared" si="211"/>
        <v>-</v>
      </c>
      <c r="H517" s="29" t="str">
        <f t="shared" si="212"/>
        <v>-</v>
      </c>
      <c r="I517" s="29" t="str">
        <f t="shared" si="213"/>
        <v>-</v>
      </c>
      <c r="J517" s="46" t="str">
        <f t="shared" si="214"/>
        <v>-</v>
      </c>
      <c r="K517" s="29" t="str">
        <f t="shared" si="215"/>
        <v>-</v>
      </c>
      <c r="L517" s="29" t="str">
        <f t="shared" si="216"/>
        <v>-</v>
      </c>
      <c r="M517" s="29" t="str">
        <f t="shared" si="217"/>
        <v>-</v>
      </c>
      <c r="N517" s="29" t="str">
        <f t="shared" si="218"/>
        <v>-</v>
      </c>
      <c r="O517" s="29" t="str">
        <f t="shared" si="219"/>
        <v>-</v>
      </c>
      <c r="P517" s="2">
        <f>Замеры!R514</f>
        <v>0</v>
      </c>
      <c r="S517" s="2">
        <f>Замеры!S514</f>
        <v>0</v>
      </c>
      <c r="T517" s="2" t="s">
        <v>72</v>
      </c>
      <c r="U517" s="2" t="b">
        <f t="shared" si="220"/>
        <v>0</v>
      </c>
      <c r="V517" s="2" t="b">
        <f t="shared" si="221"/>
        <v>0</v>
      </c>
      <c r="W517" s="2" t="b">
        <f t="shared" si="222"/>
        <v>0</v>
      </c>
      <c r="Y517" s="2">
        <f t="shared" ca="1" si="223"/>
        <v>37</v>
      </c>
      <c r="Z517" s="2">
        <f t="shared" ca="1" si="223"/>
        <v>20</v>
      </c>
      <c r="AA517" s="2">
        <f t="shared" ca="1" si="223"/>
        <v>50</v>
      </c>
      <c r="AB517" s="5">
        <f t="shared" ca="1" si="224"/>
        <v>505</v>
      </c>
      <c r="AC517" s="5">
        <f t="shared" ca="1" si="225"/>
        <v>579</v>
      </c>
      <c r="AD517" s="5">
        <f t="shared" ca="1" si="226"/>
        <v>582</v>
      </c>
      <c r="AE517" s="5">
        <f t="shared" ca="1" si="227"/>
        <v>536</v>
      </c>
      <c r="AF517" s="5">
        <f t="shared" ca="1" si="228"/>
        <v>526</v>
      </c>
      <c r="AG517" s="5">
        <f t="shared" ca="1" si="229"/>
        <v>523</v>
      </c>
      <c r="AH517" s="5">
        <f t="shared" ca="1" si="230"/>
        <v>558</v>
      </c>
      <c r="AI517" s="5">
        <f t="shared" ca="1" si="231"/>
        <v>560</v>
      </c>
      <c r="AJ517" s="5">
        <f t="shared" ca="1" si="232"/>
        <v>537</v>
      </c>
      <c r="AK517" s="5">
        <f t="shared" ca="1" si="233"/>
        <v>574</v>
      </c>
    </row>
    <row r="518" spans="1:37" x14ac:dyDescent="0.3">
      <c r="A518" s="35">
        <f>IF(Замеры!B515=0, " ", Замеры!B515)</f>
        <v>512</v>
      </c>
      <c r="B518" s="45" t="str">
        <f>Замеры!G515</f>
        <v xml:space="preserve">Группа от QF </v>
      </c>
      <c r="C518" s="45" t="str">
        <f>IF(Замеры!O515=0, " ", Замеры!O515)</f>
        <v xml:space="preserve"> </v>
      </c>
      <c r="D518" s="69" t="str">
        <f t="shared" si="234"/>
        <v xml:space="preserve"> </v>
      </c>
      <c r="E518" s="69" t="str">
        <f t="shared" si="235"/>
        <v xml:space="preserve"> </v>
      </c>
      <c r="F518" s="29" t="str">
        <f t="shared" si="210"/>
        <v>-</v>
      </c>
      <c r="G518" s="29" t="str">
        <f t="shared" si="211"/>
        <v>-</v>
      </c>
      <c r="H518" s="29" t="str">
        <f t="shared" si="212"/>
        <v>-</v>
      </c>
      <c r="I518" s="29" t="str">
        <f t="shared" si="213"/>
        <v>-</v>
      </c>
      <c r="J518" s="46" t="str">
        <f t="shared" si="214"/>
        <v>-</v>
      </c>
      <c r="K518" s="29" t="str">
        <f t="shared" si="215"/>
        <v>-</v>
      </c>
      <c r="L518" s="29" t="str">
        <f t="shared" si="216"/>
        <v>-</v>
      </c>
      <c r="M518" s="29" t="str">
        <f t="shared" si="217"/>
        <v>-</v>
      </c>
      <c r="N518" s="29" t="str">
        <f t="shared" si="218"/>
        <v>-</v>
      </c>
      <c r="O518" s="29" t="str">
        <f t="shared" si="219"/>
        <v>-</v>
      </c>
      <c r="P518" s="2">
        <f>Замеры!R515</f>
        <v>0</v>
      </c>
      <c r="S518" s="2">
        <f>Замеры!S515</f>
        <v>0</v>
      </c>
      <c r="T518" s="2" t="s">
        <v>72</v>
      </c>
      <c r="U518" s="2" t="b">
        <f t="shared" si="220"/>
        <v>0</v>
      </c>
      <c r="V518" s="2" t="b">
        <f t="shared" si="221"/>
        <v>0</v>
      </c>
      <c r="W518" s="2" t="b">
        <f t="shared" si="222"/>
        <v>0</v>
      </c>
      <c r="Y518" s="2">
        <f t="shared" ca="1" si="223"/>
        <v>45</v>
      </c>
      <c r="Z518" s="2">
        <f t="shared" ca="1" si="223"/>
        <v>33</v>
      </c>
      <c r="AA518" s="2">
        <f t="shared" ca="1" si="223"/>
        <v>28</v>
      </c>
      <c r="AB518" s="5">
        <f t="shared" ca="1" si="224"/>
        <v>406</v>
      </c>
      <c r="AC518" s="5">
        <f t="shared" ca="1" si="225"/>
        <v>397</v>
      </c>
      <c r="AD518" s="5">
        <f t="shared" ca="1" si="226"/>
        <v>372</v>
      </c>
      <c r="AE518" s="5">
        <f t="shared" ca="1" si="227"/>
        <v>318</v>
      </c>
      <c r="AF518" s="5">
        <f t="shared" ca="1" si="228"/>
        <v>374</v>
      </c>
      <c r="AG518" s="5">
        <f t="shared" ca="1" si="229"/>
        <v>324</v>
      </c>
      <c r="AH518" s="5">
        <f t="shared" ca="1" si="230"/>
        <v>377</v>
      </c>
      <c r="AI518" s="5">
        <f t="shared" ca="1" si="231"/>
        <v>414</v>
      </c>
      <c r="AJ518" s="5">
        <f t="shared" ca="1" si="232"/>
        <v>316</v>
      </c>
      <c r="AK518" s="5">
        <f t="shared" ca="1" si="233"/>
        <v>310</v>
      </c>
    </row>
    <row r="519" spans="1:37" x14ac:dyDescent="0.3">
      <c r="A519" s="35">
        <f>IF(Замеры!B516=0, " ", Замеры!B516)</f>
        <v>513</v>
      </c>
      <c r="B519" s="45" t="str">
        <f>Замеры!G516</f>
        <v xml:space="preserve">Группа от QF </v>
      </c>
      <c r="C519" s="45" t="str">
        <f>IF(Замеры!O516=0, " ", Замеры!O516)</f>
        <v xml:space="preserve"> </v>
      </c>
      <c r="D519" s="69" t="str">
        <f t="shared" si="234"/>
        <v xml:space="preserve"> </v>
      </c>
      <c r="E519" s="69" t="str">
        <f t="shared" si="235"/>
        <v xml:space="preserve"> </v>
      </c>
      <c r="F519" s="29" t="str">
        <f t="shared" ref="F519:F582" si="236">IF(OR(P519=$S$5,P519=$P$5),AB519,"-")</f>
        <v>-</v>
      </c>
      <c r="G519" s="29" t="str">
        <f t="shared" ref="G519:G582" si="237">IF(OR(P519=$S$5,P519=$Q$5),AC519,"-")</f>
        <v>-</v>
      </c>
      <c r="H519" s="29" t="str">
        <f t="shared" ref="H519:H582" si="238">IF(OR(P519=$S$5,P519=$R$5),AD519,"-")</f>
        <v>-</v>
      </c>
      <c r="I519" s="29" t="str">
        <f t="shared" ref="I519:I582" si="239">IF(OR(P519=$P$4,P519=$R$5,P519=$S$5,P519=$P$5),AE519,"-")</f>
        <v>-</v>
      </c>
      <c r="J519" s="46" t="str">
        <f t="shared" ref="J519:J582" si="240">IF(OR(P519=$P$5,P519=$Q$5,P519=$S$5,P519=$Q$4),AF519,"-")</f>
        <v>-</v>
      </c>
      <c r="K519" s="29" t="str">
        <f t="shared" ref="K519:K582" si="241">IF(OR(P519=$R$5,P519=$Q$5,P519=$R$4,P519=$S$5),AG519,"-")</f>
        <v>-</v>
      </c>
      <c r="L519" s="29" t="str">
        <f t="shared" ref="L519:L582" si="242">IF(I519=$T$4,T518,IF(S519=$S$4,AH519,IF(S519=$U$4,"-")))</f>
        <v>-</v>
      </c>
      <c r="M519" s="29" t="str">
        <f t="shared" ref="M519:M582" si="243">IF(J519=$T$4,T518,IF(S519=$S$4,AI519,IF(S519=$U$4,"-")))</f>
        <v>-</v>
      </c>
      <c r="N519" s="29" t="str">
        <f t="shared" ref="N519:N582" si="244">IF(K519=$T$4,T518,IF(S519=$S$4,AJ519,IF(S519=$U$4,"-")))</f>
        <v>-</v>
      </c>
      <c r="O519" s="29" t="str">
        <f t="shared" ref="O519:O582" si="245">IF(S519=$S$4,AK519,"-")</f>
        <v>-</v>
      </c>
      <c r="P519" s="2">
        <f>Замеры!R516</f>
        <v>0</v>
      </c>
      <c r="S519" s="2">
        <f>Замеры!S516</f>
        <v>0</v>
      </c>
      <c r="T519" s="2" t="s">
        <v>72</v>
      </c>
      <c r="U519" s="2" t="b">
        <f t="shared" ref="U519:U582" si="246">OR(P519=$S$5,P519=$P$5,P519=$R$5,P519=$P$4)</f>
        <v>0</v>
      </c>
      <c r="V519" s="2" t="b">
        <f t="shared" ref="V519:V582" si="247">OR(P519=$S$5,P519=$P$5,P519=$Q$5,P519=$Q$4)</f>
        <v>0</v>
      </c>
      <c r="W519" s="2" t="b">
        <f t="shared" ref="W519:W582" si="248">OR(P519=$Q$5,P519=$S$5,P519=$R$5,P519=$R$4)</f>
        <v>0</v>
      </c>
      <c r="Y519" s="2">
        <f t="shared" ref="Y519:AA582" ca="1" si="249">RANDBETWEEN($T$2,$T$3)</f>
        <v>38</v>
      </c>
      <c r="Z519" s="2">
        <f t="shared" ca="1" si="249"/>
        <v>28</v>
      </c>
      <c r="AA519" s="2">
        <f t="shared" ca="1" si="249"/>
        <v>49</v>
      </c>
      <c r="AB519" s="5">
        <f t="shared" ref="AB519:AB582" ca="1" si="250">RANDBETWEEN(AA519*10+5,AA519*10+150)</f>
        <v>511</v>
      </c>
      <c r="AC519" s="5">
        <f t="shared" ref="AC519:AC582" ca="1" si="251">RANDBETWEEN(AA519*10+5,AA519*10+150)</f>
        <v>596</v>
      </c>
      <c r="AD519" s="5">
        <f t="shared" ref="AD519:AD582" ca="1" si="252">RANDBETWEEN(AA519*10+5,AA519*10+150)</f>
        <v>534</v>
      </c>
      <c r="AE519" s="5">
        <f t="shared" ref="AE519:AE582" ca="1" si="253">RANDBETWEEN(AA519*10+5,AA519*10+150)</f>
        <v>629</v>
      </c>
      <c r="AF519" s="5">
        <f t="shared" ref="AF519:AF582" ca="1" si="254">RANDBETWEEN(AA519*10+5,AA519*10+150)</f>
        <v>549</v>
      </c>
      <c r="AG519" s="5">
        <f t="shared" ref="AG519:AG582" ca="1" si="255">RANDBETWEEN(AA519*10+5,AA519*10+150)</f>
        <v>553</v>
      </c>
      <c r="AH519" s="5">
        <f t="shared" ref="AH519:AH582" ca="1" si="256">RANDBETWEEN(AA519*10+5,AA519*10+150)</f>
        <v>557</v>
      </c>
      <c r="AI519" s="5">
        <f t="shared" ref="AI519:AI582" ca="1" si="257">RANDBETWEEN(AA519*10+5,AA519*10+150)</f>
        <v>546</v>
      </c>
      <c r="AJ519" s="5">
        <f t="shared" ref="AJ519:AJ582" ca="1" si="258">RANDBETWEEN(AA519*10+5,AA519*10+150)</f>
        <v>584</v>
      </c>
      <c r="AK519" s="5">
        <f t="shared" ref="AK519:AK582" ca="1" si="259">RANDBETWEEN(AA519*10+5,AA519*10+150)</f>
        <v>548</v>
      </c>
    </row>
    <row r="520" spans="1:37" x14ac:dyDescent="0.3">
      <c r="A520" s="35">
        <f>IF(Замеры!B517=0, " ", Замеры!B517)</f>
        <v>514</v>
      </c>
      <c r="B520" s="45" t="str">
        <f>Замеры!G517</f>
        <v xml:space="preserve">Группа от QF </v>
      </c>
      <c r="C520" s="45" t="str">
        <f>IF(Замеры!O517=0, " ", Замеры!O517)</f>
        <v xml:space="preserve"> </v>
      </c>
      <c r="D520" s="69" t="str">
        <f t="shared" si="234"/>
        <v xml:space="preserve"> </v>
      </c>
      <c r="E520" s="69" t="str">
        <f t="shared" si="235"/>
        <v xml:space="preserve"> </v>
      </c>
      <c r="F520" s="29" t="str">
        <f t="shared" si="236"/>
        <v>-</v>
      </c>
      <c r="G520" s="29" t="str">
        <f t="shared" si="237"/>
        <v>-</v>
      </c>
      <c r="H520" s="29" t="str">
        <f t="shared" si="238"/>
        <v>-</v>
      </c>
      <c r="I520" s="29" t="str">
        <f t="shared" si="239"/>
        <v>-</v>
      </c>
      <c r="J520" s="46" t="str">
        <f t="shared" si="240"/>
        <v>-</v>
      </c>
      <c r="K520" s="29" t="str">
        <f t="shared" si="241"/>
        <v>-</v>
      </c>
      <c r="L520" s="29" t="str">
        <f t="shared" si="242"/>
        <v>-</v>
      </c>
      <c r="M520" s="29" t="str">
        <f t="shared" si="243"/>
        <v>-</v>
      </c>
      <c r="N520" s="29" t="str">
        <f t="shared" si="244"/>
        <v>-</v>
      </c>
      <c r="O520" s="29" t="str">
        <f t="shared" si="245"/>
        <v>-</v>
      </c>
      <c r="P520" s="2">
        <f>Замеры!R517</f>
        <v>0</v>
      </c>
      <c r="S520" s="2">
        <f>Замеры!S517</f>
        <v>0</v>
      </c>
      <c r="T520" s="2" t="s">
        <v>72</v>
      </c>
      <c r="U520" s="2" t="b">
        <f t="shared" si="246"/>
        <v>0</v>
      </c>
      <c r="V520" s="2" t="b">
        <f t="shared" si="247"/>
        <v>0</v>
      </c>
      <c r="W520" s="2" t="b">
        <f t="shared" si="248"/>
        <v>0</v>
      </c>
      <c r="Y520" s="2">
        <f t="shared" ca="1" si="249"/>
        <v>29</v>
      </c>
      <c r="Z520" s="2">
        <f t="shared" ca="1" si="249"/>
        <v>34</v>
      </c>
      <c r="AA520" s="2">
        <f t="shared" ca="1" si="249"/>
        <v>32</v>
      </c>
      <c r="AB520" s="5">
        <f t="shared" ca="1" si="250"/>
        <v>439</v>
      </c>
      <c r="AC520" s="5">
        <f t="shared" ca="1" si="251"/>
        <v>337</v>
      </c>
      <c r="AD520" s="5">
        <f t="shared" ca="1" si="252"/>
        <v>410</v>
      </c>
      <c r="AE520" s="5">
        <f t="shared" ca="1" si="253"/>
        <v>393</v>
      </c>
      <c r="AF520" s="5">
        <f t="shared" ca="1" si="254"/>
        <v>435</v>
      </c>
      <c r="AG520" s="5">
        <f t="shared" ca="1" si="255"/>
        <v>354</v>
      </c>
      <c r="AH520" s="5">
        <f t="shared" ca="1" si="256"/>
        <v>411</v>
      </c>
      <c r="AI520" s="5">
        <f t="shared" ca="1" si="257"/>
        <v>367</v>
      </c>
      <c r="AJ520" s="5">
        <f t="shared" ca="1" si="258"/>
        <v>372</v>
      </c>
      <c r="AK520" s="5">
        <f t="shared" ca="1" si="259"/>
        <v>353</v>
      </c>
    </row>
    <row r="521" spans="1:37" x14ac:dyDescent="0.3">
      <c r="A521" s="35">
        <f>IF(Замеры!B518=0, " ", Замеры!B518)</f>
        <v>515</v>
      </c>
      <c r="B521" s="45" t="str">
        <f>Замеры!G518</f>
        <v xml:space="preserve">Группа от QF </v>
      </c>
      <c r="C521" s="45" t="str">
        <f>IF(Замеры!O518=0, " ", Замеры!O518)</f>
        <v xml:space="preserve"> </v>
      </c>
      <c r="D521" s="69" t="str">
        <f t="shared" si="234"/>
        <v xml:space="preserve"> </v>
      </c>
      <c r="E521" s="69" t="str">
        <f t="shared" si="235"/>
        <v xml:space="preserve"> </v>
      </c>
      <c r="F521" s="29" t="str">
        <f t="shared" si="236"/>
        <v>-</v>
      </c>
      <c r="G521" s="29" t="str">
        <f t="shared" si="237"/>
        <v>-</v>
      </c>
      <c r="H521" s="29" t="str">
        <f t="shared" si="238"/>
        <v>-</v>
      </c>
      <c r="I521" s="29" t="str">
        <f t="shared" si="239"/>
        <v>-</v>
      </c>
      <c r="J521" s="46" t="str">
        <f t="shared" si="240"/>
        <v>-</v>
      </c>
      <c r="K521" s="29" t="str">
        <f t="shared" si="241"/>
        <v>-</v>
      </c>
      <c r="L521" s="29" t="str">
        <f t="shared" si="242"/>
        <v>-</v>
      </c>
      <c r="M521" s="29" t="str">
        <f t="shared" si="243"/>
        <v>-</v>
      </c>
      <c r="N521" s="29" t="str">
        <f t="shared" si="244"/>
        <v>-</v>
      </c>
      <c r="O521" s="29" t="str">
        <f t="shared" si="245"/>
        <v>-</v>
      </c>
      <c r="P521" s="2">
        <f>Замеры!R518</f>
        <v>0</v>
      </c>
      <c r="S521" s="2">
        <f>Замеры!S518</f>
        <v>0</v>
      </c>
      <c r="T521" s="2" t="s">
        <v>72</v>
      </c>
      <c r="U521" s="2" t="b">
        <f t="shared" si="246"/>
        <v>0</v>
      </c>
      <c r="V521" s="2" t="b">
        <f t="shared" si="247"/>
        <v>0</v>
      </c>
      <c r="W521" s="2" t="b">
        <f t="shared" si="248"/>
        <v>0</v>
      </c>
      <c r="Y521" s="2">
        <f t="shared" ca="1" si="249"/>
        <v>30</v>
      </c>
      <c r="Z521" s="2">
        <f t="shared" ca="1" si="249"/>
        <v>46</v>
      </c>
      <c r="AA521" s="2">
        <f t="shared" ca="1" si="249"/>
        <v>22</v>
      </c>
      <c r="AB521" s="5">
        <f t="shared" ca="1" si="250"/>
        <v>297</v>
      </c>
      <c r="AC521" s="5">
        <f t="shared" ca="1" si="251"/>
        <v>369</v>
      </c>
      <c r="AD521" s="5">
        <f t="shared" ca="1" si="252"/>
        <v>283</v>
      </c>
      <c r="AE521" s="5">
        <f t="shared" ca="1" si="253"/>
        <v>302</v>
      </c>
      <c r="AF521" s="5">
        <f t="shared" ca="1" si="254"/>
        <v>249</v>
      </c>
      <c r="AG521" s="5">
        <f t="shared" ca="1" si="255"/>
        <v>353</v>
      </c>
      <c r="AH521" s="5">
        <f t="shared" ca="1" si="256"/>
        <v>343</v>
      </c>
      <c r="AI521" s="5">
        <f t="shared" ca="1" si="257"/>
        <v>301</v>
      </c>
      <c r="AJ521" s="5">
        <f t="shared" ca="1" si="258"/>
        <v>366</v>
      </c>
      <c r="AK521" s="5">
        <f t="shared" ca="1" si="259"/>
        <v>304</v>
      </c>
    </row>
    <row r="522" spans="1:37" x14ac:dyDescent="0.3">
      <c r="A522" s="35">
        <f>IF(Замеры!B519=0, " ", Замеры!B519)</f>
        <v>516</v>
      </c>
      <c r="B522" s="45" t="str">
        <f>Замеры!G519</f>
        <v xml:space="preserve">Группа от QF </v>
      </c>
      <c r="C522" s="45" t="str">
        <f>IF(Замеры!O519=0, " ", Замеры!O519)</f>
        <v xml:space="preserve"> </v>
      </c>
      <c r="D522" s="69" t="str">
        <f t="shared" si="234"/>
        <v xml:space="preserve"> </v>
      </c>
      <c r="E522" s="69" t="str">
        <f t="shared" si="235"/>
        <v xml:space="preserve"> </v>
      </c>
      <c r="F522" s="29" t="str">
        <f t="shared" si="236"/>
        <v>-</v>
      </c>
      <c r="G522" s="29" t="str">
        <f t="shared" si="237"/>
        <v>-</v>
      </c>
      <c r="H522" s="29" t="str">
        <f t="shared" si="238"/>
        <v>-</v>
      </c>
      <c r="I522" s="29" t="str">
        <f t="shared" si="239"/>
        <v>-</v>
      </c>
      <c r="J522" s="46" t="str">
        <f t="shared" si="240"/>
        <v>-</v>
      </c>
      <c r="K522" s="29" t="str">
        <f t="shared" si="241"/>
        <v>-</v>
      </c>
      <c r="L522" s="29" t="str">
        <f t="shared" si="242"/>
        <v>-</v>
      </c>
      <c r="M522" s="29" t="str">
        <f t="shared" si="243"/>
        <v>-</v>
      </c>
      <c r="N522" s="29" t="str">
        <f t="shared" si="244"/>
        <v>-</v>
      </c>
      <c r="O522" s="29" t="str">
        <f t="shared" si="245"/>
        <v>-</v>
      </c>
      <c r="P522" s="2">
        <f>Замеры!R519</f>
        <v>0</v>
      </c>
      <c r="S522" s="2">
        <f>Замеры!S519</f>
        <v>0</v>
      </c>
      <c r="T522" s="2" t="s">
        <v>72</v>
      </c>
      <c r="U522" s="2" t="b">
        <f t="shared" si="246"/>
        <v>0</v>
      </c>
      <c r="V522" s="2" t="b">
        <f t="shared" si="247"/>
        <v>0</v>
      </c>
      <c r="W522" s="2" t="b">
        <f t="shared" si="248"/>
        <v>0</v>
      </c>
      <c r="Y522" s="2">
        <f t="shared" ca="1" si="249"/>
        <v>49</v>
      </c>
      <c r="Z522" s="2">
        <f t="shared" ca="1" si="249"/>
        <v>37</v>
      </c>
      <c r="AA522" s="2">
        <f t="shared" ca="1" si="249"/>
        <v>40</v>
      </c>
      <c r="AB522" s="5">
        <f t="shared" ca="1" si="250"/>
        <v>533</v>
      </c>
      <c r="AC522" s="5">
        <f t="shared" ca="1" si="251"/>
        <v>475</v>
      </c>
      <c r="AD522" s="5">
        <f t="shared" ca="1" si="252"/>
        <v>538</v>
      </c>
      <c r="AE522" s="5">
        <f t="shared" ca="1" si="253"/>
        <v>484</v>
      </c>
      <c r="AF522" s="5">
        <f t="shared" ca="1" si="254"/>
        <v>493</v>
      </c>
      <c r="AG522" s="5">
        <f t="shared" ca="1" si="255"/>
        <v>408</v>
      </c>
      <c r="AH522" s="5">
        <f t="shared" ca="1" si="256"/>
        <v>444</v>
      </c>
      <c r="AI522" s="5">
        <f t="shared" ca="1" si="257"/>
        <v>486</v>
      </c>
      <c r="AJ522" s="5">
        <f t="shared" ca="1" si="258"/>
        <v>424</v>
      </c>
      <c r="AK522" s="5">
        <f t="shared" ca="1" si="259"/>
        <v>420</v>
      </c>
    </row>
    <row r="523" spans="1:37" x14ac:dyDescent="0.3">
      <c r="A523" s="35">
        <f>IF(Замеры!B520=0, " ", Замеры!B520)</f>
        <v>517</v>
      </c>
      <c r="B523" s="45" t="str">
        <f>Замеры!G520</f>
        <v xml:space="preserve">Группа от QF </v>
      </c>
      <c r="C523" s="45" t="str">
        <f>IF(Замеры!O520=0, " ", Замеры!O520)</f>
        <v xml:space="preserve"> </v>
      </c>
      <c r="D523" s="69" t="str">
        <f t="shared" ref="D523:D586" si="260">IF(P523=0, " ", 1000)</f>
        <v xml:space="preserve"> </v>
      </c>
      <c r="E523" s="69" t="str">
        <f t="shared" ref="E523:E586" si="261">IF(P523=0, " ", 0.5)</f>
        <v xml:space="preserve"> </v>
      </c>
      <c r="F523" s="29" t="str">
        <f t="shared" si="236"/>
        <v>-</v>
      </c>
      <c r="G523" s="29" t="str">
        <f t="shared" si="237"/>
        <v>-</v>
      </c>
      <c r="H523" s="29" t="str">
        <f t="shared" si="238"/>
        <v>-</v>
      </c>
      <c r="I523" s="29" t="str">
        <f t="shared" si="239"/>
        <v>-</v>
      </c>
      <c r="J523" s="46" t="str">
        <f t="shared" si="240"/>
        <v>-</v>
      </c>
      <c r="K523" s="29" t="str">
        <f t="shared" si="241"/>
        <v>-</v>
      </c>
      <c r="L523" s="29" t="str">
        <f t="shared" si="242"/>
        <v>-</v>
      </c>
      <c r="M523" s="29" t="str">
        <f t="shared" si="243"/>
        <v>-</v>
      </c>
      <c r="N523" s="29" t="str">
        <f t="shared" si="244"/>
        <v>-</v>
      </c>
      <c r="O523" s="29" t="str">
        <f t="shared" si="245"/>
        <v>-</v>
      </c>
      <c r="P523" s="2">
        <f>Замеры!R520</f>
        <v>0</v>
      </c>
      <c r="S523" s="2">
        <f>Замеры!S520</f>
        <v>0</v>
      </c>
      <c r="T523" s="2" t="s">
        <v>72</v>
      </c>
      <c r="U523" s="2" t="b">
        <f t="shared" si="246"/>
        <v>0</v>
      </c>
      <c r="V523" s="2" t="b">
        <f t="shared" si="247"/>
        <v>0</v>
      </c>
      <c r="W523" s="2" t="b">
        <f t="shared" si="248"/>
        <v>0</v>
      </c>
      <c r="Y523" s="2">
        <f t="shared" ca="1" si="249"/>
        <v>21</v>
      </c>
      <c r="Z523" s="2">
        <f t="shared" ca="1" si="249"/>
        <v>50</v>
      </c>
      <c r="AA523" s="2">
        <f t="shared" ca="1" si="249"/>
        <v>43</v>
      </c>
      <c r="AB523" s="5">
        <f t="shared" ca="1" si="250"/>
        <v>464</v>
      </c>
      <c r="AC523" s="5">
        <f t="shared" ca="1" si="251"/>
        <v>493</v>
      </c>
      <c r="AD523" s="5">
        <f t="shared" ca="1" si="252"/>
        <v>453</v>
      </c>
      <c r="AE523" s="5">
        <f t="shared" ca="1" si="253"/>
        <v>467</v>
      </c>
      <c r="AF523" s="5">
        <f t="shared" ca="1" si="254"/>
        <v>525</v>
      </c>
      <c r="AG523" s="5">
        <f t="shared" ca="1" si="255"/>
        <v>494</v>
      </c>
      <c r="AH523" s="5">
        <f t="shared" ca="1" si="256"/>
        <v>538</v>
      </c>
      <c r="AI523" s="5">
        <f t="shared" ca="1" si="257"/>
        <v>521</v>
      </c>
      <c r="AJ523" s="5">
        <f t="shared" ca="1" si="258"/>
        <v>533</v>
      </c>
      <c r="AK523" s="5">
        <f t="shared" ca="1" si="259"/>
        <v>538</v>
      </c>
    </row>
    <row r="524" spans="1:37" x14ac:dyDescent="0.3">
      <c r="A524" s="35">
        <f>IF(Замеры!B521=0, " ", Замеры!B521)</f>
        <v>518</v>
      </c>
      <c r="B524" s="45" t="str">
        <f>Замеры!G521</f>
        <v xml:space="preserve">Группа от QF </v>
      </c>
      <c r="C524" s="45" t="str">
        <f>IF(Замеры!O521=0, " ", Замеры!O521)</f>
        <v xml:space="preserve"> </v>
      </c>
      <c r="D524" s="69" t="str">
        <f t="shared" si="260"/>
        <v xml:space="preserve"> </v>
      </c>
      <c r="E524" s="69" t="str">
        <f t="shared" si="261"/>
        <v xml:space="preserve"> </v>
      </c>
      <c r="F524" s="29" t="str">
        <f t="shared" si="236"/>
        <v>-</v>
      </c>
      <c r="G524" s="29" t="str">
        <f t="shared" si="237"/>
        <v>-</v>
      </c>
      <c r="H524" s="29" t="str">
        <f t="shared" si="238"/>
        <v>-</v>
      </c>
      <c r="I524" s="29" t="str">
        <f t="shared" si="239"/>
        <v>-</v>
      </c>
      <c r="J524" s="46" t="str">
        <f t="shared" si="240"/>
        <v>-</v>
      </c>
      <c r="K524" s="29" t="str">
        <f t="shared" si="241"/>
        <v>-</v>
      </c>
      <c r="L524" s="29" t="str">
        <f t="shared" si="242"/>
        <v>-</v>
      </c>
      <c r="M524" s="29" t="str">
        <f t="shared" si="243"/>
        <v>-</v>
      </c>
      <c r="N524" s="29" t="str">
        <f t="shared" si="244"/>
        <v>-</v>
      </c>
      <c r="O524" s="29" t="str">
        <f t="shared" si="245"/>
        <v>-</v>
      </c>
      <c r="P524" s="2">
        <f>Замеры!R521</f>
        <v>0</v>
      </c>
      <c r="S524" s="2">
        <f>Замеры!S521</f>
        <v>0</v>
      </c>
      <c r="T524" s="2" t="s">
        <v>72</v>
      </c>
      <c r="U524" s="2" t="b">
        <f t="shared" si="246"/>
        <v>0</v>
      </c>
      <c r="V524" s="2" t="b">
        <f t="shared" si="247"/>
        <v>0</v>
      </c>
      <c r="W524" s="2" t="b">
        <f t="shared" si="248"/>
        <v>0</v>
      </c>
      <c r="Y524" s="2">
        <f t="shared" ca="1" si="249"/>
        <v>34</v>
      </c>
      <c r="Z524" s="2">
        <f t="shared" ca="1" si="249"/>
        <v>36</v>
      </c>
      <c r="AA524" s="2">
        <f t="shared" ca="1" si="249"/>
        <v>50</v>
      </c>
      <c r="AB524" s="5">
        <f t="shared" ca="1" si="250"/>
        <v>534</v>
      </c>
      <c r="AC524" s="5">
        <f t="shared" ca="1" si="251"/>
        <v>626</v>
      </c>
      <c r="AD524" s="5">
        <f t="shared" ca="1" si="252"/>
        <v>558</v>
      </c>
      <c r="AE524" s="5">
        <f t="shared" ca="1" si="253"/>
        <v>635</v>
      </c>
      <c r="AF524" s="5">
        <f t="shared" ca="1" si="254"/>
        <v>561</v>
      </c>
      <c r="AG524" s="5">
        <f t="shared" ca="1" si="255"/>
        <v>526</v>
      </c>
      <c r="AH524" s="5">
        <f t="shared" ca="1" si="256"/>
        <v>533</v>
      </c>
      <c r="AI524" s="5">
        <f t="shared" ca="1" si="257"/>
        <v>604</v>
      </c>
      <c r="AJ524" s="5">
        <f t="shared" ca="1" si="258"/>
        <v>511</v>
      </c>
      <c r="AK524" s="5">
        <f t="shared" ca="1" si="259"/>
        <v>644</v>
      </c>
    </row>
    <row r="525" spans="1:37" x14ac:dyDescent="0.3">
      <c r="A525" s="35">
        <f>IF(Замеры!B522=0, " ", Замеры!B522)</f>
        <v>519</v>
      </c>
      <c r="B525" s="45" t="str">
        <f>Замеры!G522</f>
        <v xml:space="preserve">Группа от QF </v>
      </c>
      <c r="C525" s="45" t="str">
        <f>IF(Замеры!O522=0, " ", Замеры!O522)</f>
        <v xml:space="preserve"> </v>
      </c>
      <c r="D525" s="69" t="str">
        <f t="shared" si="260"/>
        <v xml:space="preserve"> </v>
      </c>
      <c r="E525" s="69" t="str">
        <f t="shared" si="261"/>
        <v xml:space="preserve"> </v>
      </c>
      <c r="F525" s="29" t="str">
        <f t="shared" si="236"/>
        <v>-</v>
      </c>
      <c r="G525" s="29" t="str">
        <f t="shared" si="237"/>
        <v>-</v>
      </c>
      <c r="H525" s="29" t="str">
        <f t="shared" si="238"/>
        <v>-</v>
      </c>
      <c r="I525" s="29" t="str">
        <f t="shared" si="239"/>
        <v>-</v>
      </c>
      <c r="J525" s="46" t="str">
        <f t="shared" si="240"/>
        <v>-</v>
      </c>
      <c r="K525" s="29" t="str">
        <f t="shared" si="241"/>
        <v>-</v>
      </c>
      <c r="L525" s="29" t="str">
        <f t="shared" si="242"/>
        <v>-</v>
      </c>
      <c r="M525" s="29" t="str">
        <f t="shared" si="243"/>
        <v>-</v>
      </c>
      <c r="N525" s="29" t="str">
        <f t="shared" si="244"/>
        <v>-</v>
      </c>
      <c r="O525" s="29" t="str">
        <f t="shared" si="245"/>
        <v>-</v>
      </c>
      <c r="P525" s="2">
        <f>Замеры!R522</f>
        <v>0</v>
      </c>
      <c r="S525" s="2">
        <f>Замеры!S522</f>
        <v>0</v>
      </c>
      <c r="T525" s="2" t="s">
        <v>72</v>
      </c>
      <c r="U525" s="2" t="b">
        <f t="shared" si="246"/>
        <v>0</v>
      </c>
      <c r="V525" s="2" t="b">
        <f t="shared" si="247"/>
        <v>0</v>
      </c>
      <c r="W525" s="2" t="b">
        <f t="shared" si="248"/>
        <v>0</v>
      </c>
      <c r="Y525" s="2">
        <f t="shared" ca="1" si="249"/>
        <v>47</v>
      </c>
      <c r="Z525" s="2">
        <f t="shared" ca="1" si="249"/>
        <v>42</v>
      </c>
      <c r="AA525" s="2">
        <f t="shared" ca="1" si="249"/>
        <v>33</v>
      </c>
      <c r="AB525" s="5">
        <f t="shared" ca="1" si="250"/>
        <v>438</v>
      </c>
      <c r="AC525" s="5">
        <f t="shared" ca="1" si="251"/>
        <v>465</v>
      </c>
      <c r="AD525" s="5">
        <f t="shared" ca="1" si="252"/>
        <v>437</v>
      </c>
      <c r="AE525" s="5">
        <f t="shared" ca="1" si="253"/>
        <v>396</v>
      </c>
      <c r="AF525" s="5">
        <f t="shared" ca="1" si="254"/>
        <v>345</v>
      </c>
      <c r="AG525" s="5">
        <f t="shared" ca="1" si="255"/>
        <v>458</v>
      </c>
      <c r="AH525" s="5">
        <f t="shared" ca="1" si="256"/>
        <v>378</v>
      </c>
      <c r="AI525" s="5">
        <f t="shared" ca="1" si="257"/>
        <v>366</v>
      </c>
      <c r="AJ525" s="5">
        <f t="shared" ca="1" si="258"/>
        <v>437</v>
      </c>
      <c r="AK525" s="5">
        <f t="shared" ca="1" si="259"/>
        <v>404</v>
      </c>
    </row>
    <row r="526" spans="1:37" x14ac:dyDescent="0.3">
      <c r="A526" s="35">
        <f>IF(Замеры!B523=0, " ", Замеры!B523)</f>
        <v>520</v>
      </c>
      <c r="B526" s="45" t="str">
        <f>Замеры!G523</f>
        <v xml:space="preserve">Группа от QF </v>
      </c>
      <c r="C526" s="45" t="str">
        <f>IF(Замеры!O523=0, " ", Замеры!O523)</f>
        <v xml:space="preserve"> </v>
      </c>
      <c r="D526" s="69" t="str">
        <f t="shared" si="260"/>
        <v xml:space="preserve"> </v>
      </c>
      <c r="E526" s="69" t="str">
        <f t="shared" si="261"/>
        <v xml:space="preserve"> </v>
      </c>
      <c r="F526" s="29" t="str">
        <f t="shared" si="236"/>
        <v>-</v>
      </c>
      <c r="G526" s="29" t="str">
        <f t="shared" si="237"/>
        <v>-</v>
      </c>
      <c r="H526" s="29" t="str">
        <f t="shared" si="238"/>
        <v>-</v>
      </c>
      <c r="I526" s="29" t="str">
        <f t="shared" si="239"/>
        <v>-</v>
      </c>
      <c r="J526" s="46" t="str">
        <f t="shared" si="240"/>
        <v>-</v>
      </c>
      <c r="K526" s="29" t="str">
        <f t="shared" si="241"/>
        <v>-</v>
      </c>
      <c r="L526" s="29" t="str">
        <f t="shared" si="242"/>
        <v>-</v>
      </c>
      <c r="M526" s="29" t="str">
        <f t="shared" si="243"/>
        <v>-</v>
      </c>
      <c r="N526" s="29" t="str">
        <f t="shared" si="244"/>
        <v>-</v>
      </c>
      <c r="O526" s="29" t="str">
        <f t="shared" si="245"/>
        <v>-</v>
      </c>
      <c r="P526" s="2">
        <f>Замеры!R523</f>
        <v>0</v>
      </c>
      <c r="S526" s="2">
        <f>Замеры!S523</f>
        <v>0</v>
      </c>
      <c r="T526" s="2" t="s">
        <v>72</v>
      </c>
      <c r="U526" s="2" t="b">
        <f t="shared" si="246"/>
        <v>0</v>
      </c>
      <c r="V526" s="2" t="b">
        <f t="shared" si="247"/>
        <v>0</v>
      </c>
      <c r="W526" s="2" t="b">
        <f t="shared" si="248"/>
        <v>0</v>
      </c>
      <c r="Y526" s="2">
        <f t="shared" ca="1" si="249"/>
        <v>30</v>
      </c>
      <c r="Z526" s="2">
        <f t="shared" ca="1" si="249"/>
        <v>35</v>
      </c>
      <c r="AA526" s="2">
        <f t="shared" ca="1" si="249"/>
        <v>28</v>
      </c>
      <c r="AB526" s="5">
        <f t="shared" ca="1" si="250"/>
        <v>387</v>
      </c>
      <c r="AC526" s="5">
        <f t="shared" ca="1" si="251"/>
        <v>343</v>
      </c>
      <c r="AD526" s="5">
        <f t="shared" ca="1" si="252"/>
        <v>327</v>
      </c>
      <c r="AE526" s="5">
        <f t="shared" ca="1" si="253"/>
        <v>400</v>
      </c>
      <c r="AF526" s="5">
        <f t="shared" ca="1" si="254"/>
        <v>373</v>
      </c>
      <c r="AG526" s="5">
        <f t="shared" ca="1" si="255"/>
        <v>377</v>
      </c>
      <c r="AH526" s="5">
        <f t="shared" ca="1" si="256"/>
        <v>330</v>
      </c>
      <c r="AI526" s="5">
        <f t="shared" ca="1" si="257"/>
        <v>314</v>
      </c>
      <c r="AJ526" s="5">
        <f t="shared" ca="1" si="258"/>
        <v>352</v>
      </c>
      <c r="AK526" s="5">
        <f t="shared" ca="1" si="259"/>
        <v>308</v>
      </c>
    </row>
    <row r="527" spans="1:37" x14ac:dyDescent="0.3">
      <c r="A527" s="35">
        <f>IF(Замеры!B524=0, " ", Замеры!B524)</f>
        <v>521</v>
      </c>
      <c r="B527" s="45" t="str">
        <f>Замеры!G524</f>
        <v xml:space="preserve">Группа от QF </v>
      </c>
      <c r="C527" s="45" t="str">
        <f>IF(Замеры!O524=0, " ", Замеры!O524)</f>
        <v xml:space="preserve"> </v>
      </c>
      <c r="D527" s="69" t="str">
        <f t="shared" si="260"/>
        <v xml:space="preserve"> </v>
      </c>
      <c r="E527" s="69" t="str">
        <f t="shared" si="261"/>
        <v xml:space="preserve"> </v>
      </c>
      <c r="F527" s="29" t="str">
        <f t="shared" si="236"/>
        <v>-</v>
      </c>
      <c r="G527" s="29" t="str">
        <f t="shared" si="237"/>
        <v>-</v>
      </c>
      <c r="H527" s="29" t="str">
        <f t="shared" si="238"/>
        <v>-</v>
      </c>
      <c r="I527" s="29" t="str">
        <f t="shared" si="239"/>
        <v>-</v>
      </c>
      <c r="J527" s="46" t="str">
        <f t="shared" si="240"/>
        <v>-</v>
      </c>
      <c r="K527" s="29" t="str">
        <f t="shared" si="241"/>
        <v>-</v>
      </c>
      <c r="L527" s="29" t="str">
        <f t="shared" si="242"/>
        <v>-</v>
      </c>
      <c r="M527" s="29" t="str">
        <f t="shared" si="243"/>
        <v>-</v>
      </c>
      <c r="N527" s="29" t="str">
        <f t="shared" si="244"/>
        <v>-</v>
      </c>
      <c r="O527" s="29" t="str">
        <f t="shared" si="245"/>
        <v>-</v>
      </c>
      <c r="P527" s="2">
        <f>Замеры!R524</f>
        <v>0</v>
      </c>
      <c r="S527" s="2">
        <f>Замеры!S524</f>
        <v>0</v>
      </c>
      <c r="T527" s="2" t="s">
        <v>72</v>
      </c>
      <c r="U527" s="2" t="b">
        <f t="shared" si="246"/>
        <v>0</v>
      </c>
      <c r="V527" s="2" t="b">
        <f t="shared" si="247"/>
        <v>0</v>
      </c>
      <c r="W527" s="2" t="b">
        <f t="shared" si="248"/>
        <v>0</v>
      </c>
      <c r="Y527" s="2">
        <f t="shared" ca="1" si="249"/>
        <v>47</v>
      </c>
      <c r="Z527" s="2">
        <f t="shared" ca="1" si="249"/>
        <v>24</v>
      </c>
      <c r="AA527" s="2">
        <f t="shared" ca="1" si="249"/>
        <v>23</v>
      </c>
      <c r="AB527" s="5">
        <f t="shared" ca="1" si="250"/>
        <v>359</v>
      </c>
      <c r="AC527" s="5">
        <f t="shared" ca="1" si="251"/>
        <v>300</v>
      </c>
      <c r="AD527" s="5">
        <f t="shared" ca="1" si="252"/>
        <v>254</v>
      </c>
      <c r="AE527" s="5">
        <f t="shared" ca="1" si="253"/>
        <v>329</v>
      </c>
      <c r="AF527" s="5">
        <f t="shared" ca="1" si="254"/>
        <v>322</v>
      </c>
      <c r="AG527" s="5">
        <f t="shared" ca="1" si="255"/>
        <v>243</v>
      </c>
      <c r="AH527" s="5">
        <f t="shared" ca="1" si="256"/>
        <v>318</v>
      </c>
      <c r="AI527" s="5">
        <f t="shared" ca="1" si="257"/>
        <v>303</v>
      </c>
      <c r="AJ527" s="5">
        <f t="shared" ca="1" si="258"/>
        <v>240</v>
      </c>
      <c r="AK527" s="5">
        <f t="shared" ca="1" si="259"/>
        <v>279</v>
      </c>
    </row>
    <row r="528" spans="1:37" x14ac:dyDescent="0.3">
      <c r="A528" s="35">
        <f>IF(Замеры!B525=0, " ", Замеры!B525)</f>
        <v>522</v>
      </c>
      <c r="B528" s="45" t="str">
        <f>Замеры!G525</f>
        <v xml:space="preserve">Группа от QF </v>
      </c>
      <c r="C528" s="45" t="str">
        <f>IF(Замеры!O525=0, " ", Замеры!O525)</f>
        <v xml:space="preserve"> </v>
      </c>
      <c r="D528" s="69" t="str">
        <f t="shared" si="260"/>
        <v xml:space="preserve"> </v>
      </c>
      <c r="E528" s="69" t="str">
        <f t="shared" si="261"/>
        <v xml:space="preserve"> </v>
      </c>
      <c r="F528" s="29" t="str">
        <f t="shared" si="236"/>
        <v>-</v>
      </c>
      <c r="G528" s="29" t="str">
        <f t="shared" si="237"/>
        <v>-</v>
      </c>
      <c r="H528" s="29" t="str">
        <f t="shared" si="238"/>
        <v>-</v>
      </c>
      <c r="I528" s="29" t="str">
        <f t="shared" si="239"/>
        <v>-</v>
      </c>
      <c r="J528" s="46" t="str">
        <f t="shared" si="240"/>
        <v>-</v>
      </c>
      <c r="K528" s="29" t="str">
        <f t="shared" si="241"/>
        <v>-</v>
      </c>
      <c r="L528" s="29" t="str">
        <f t="shared" si="242"/>
        <v>-</v>
      </c>
      <c r="M528" s="29" t="str">
        <f t="shared" si="243"/>
        <v>-</v>
      </c>
      <c r="N528" s="29" t="str">
        <f t="shared" si="244"/>
        <v>-</v>
      </c>
      <c r="O528" s="29" t="str">
        <f t="shared" si="245"/>
        <v>-</v>
      </c>
      <c r="P528" s="2">
        <f>Замеры!R525</f>
        <v>0</v>
      </c>
      <c r="S528" s="2">
        <f>Замеры!S525</f>
        <v>0</v>
      </c>
      <c r="T528" s="2" t="s">
        <v>72</v>
      </c>
      <c r="U528" s="2" t="b">
        <f t="shared" si="246"/>
        <v>0</v>
      </c>
      <c r="V528" s="2" t="b">
        <f t="shared" si="247"/>
        <v>0</v>
      </c>
      <c r="W528" s="2" t="b">
        <f t="shared" si="248"/>
        <v>0</v>
      </c>
      <c r="Y528" s="2">
        <f t="shared" ca="1" si="249"/>
        <v>33</v>
      </c>
      <c r="Z528" s="2">
        <f t="shared" ca="1" si="249"/>
        <v>30</v>
      </c>
      <c r="AA528" s="2">
        <f t="shared" ca="1" si="249"/>
        <v>44</v>
      </c>
      <c r="AB528" s="5">
        <f t="shared" ca="1" si="250"/>
        <v>577</v>
      </c>
      <c r="AC528" s="5">
        <f t="shared" ca="1" si="251"/>
        <v>580</v>
      </c>
      <c r="AD528" s="5">
        <f t="shared" ca="1" si="252"/>
        <v>583</v>
      </c>
      <c r="AE528" s="5">
        <f t="shared" ca="1" si="253"/>
        <v>518</v>
      </c>
      <c r="AF528" s="5">
        <f t="shared" ca="1" si="254"/>
        <v>567</v>
      </c>
      <c r="AG528" s="5">
        <f t="shared" ca="1" si="255"/>
        <v>527</v>
      </c>
      <c r="AH528" s="5">
        <f t="shared" ca="1" si="256"/>
        <v>569</v>
      </c>
      <c r="AI528" s="5">
        <f t="shared" ca="1" si="257"/>
        <v>455</v>
      </c>
      <c r="AJ528" s="5">
        <f t="shared" ca="1" si="258"/>
        <v>509</v>
      </c>
      <c r="AK528" s="5">
        <f t="shared" ca="1" si="259"/>
        <v>514</v>
      </c>
    </row>
    <row r="529" spans="1:37" x14ac:dyDescent="0.3">
      <c r="A529" s="35">
        <f>IF(Замеры!B526=0, " ", Замеры!B526)</f>
        <v>523</v>
      </c>
      <c r="B529" s="45" t="str">
        <f>Замеры!G526</f>
        <v xml:space="preserve">Группа от QF </v>
      </c>
      <c r="C529" s="45" t="str">
        <f>IF(Замеры!O526=0, " ", Замеры!O526)</f>
        <v xml:space="preserve"> </v>
      </c>
      <c r="D529" s="69" t="str">
        <f t="shared" si="260"/>
        <v xml:space="preserve"> </v>
      </c>
      <c r="E529" s="69" t="str">
        <f t="shared" si="261"/>
        <v xml:space="preserve"> </v>
      </c>
      <c r="F529" s="29" t="str">
        <f t="shared" si="236"/>
        <v>-</v>
      </c>
      <c r="G529" s="29" t="str">
        <f t="shared" si="237"/>
        <v>-</v>
      </c>
      <c r="H529" s="29" t="str">
        <f t="shared" si="238"/>
        <v>-</v>
      </c>
      <c r="I529" s="29" t="str">
        <f t="shared" si="239"/>
        <v>-</v>
      </c>
      <c r="J529" s="46" t="str">
        <f t="shared" si="240"/>
        <v>-</v>
      </c>
      <c r="K529" s="29" t="str">
        <f t="shared" si="241"/>
        <v>-</v>
      </c>
      <c r="L529" s="29" t="str">
        <f t="shared" si="242"/>
        <v>-</v>
      </c>
      <c r="M529" s="29" t="str">
        <f t="shared" si="243"/>
        <v>-</v>
      </c>
      <c r="N529" s="29" t="str">
        <f t="shared" si="244"/>
        <v>-</v>
      </c>
      <c r="O529" s="29" t="str">
        <f t="shared" si="245"/>
        <v>-</v>
      </c>
      <c r="P529" s="2">
        <f>Замеры!R526</f>
        <v>0</v>
      </c>
      <c r="S529" s="2">
        <f>Замеры!S526</f>
        <v>0</v>
      </c>
      <c r="T529" s="2" t="s">
        <v>72</v>
      </c>
      <c r="U529" s="2" t="b">
        <f t="shared" si="246"/>
        <v>0</v>
      </c>
      <c r="V529" s="2" t="b">
        <f t="shared" si="247"/>
        <v>0</v>
      </c>
      <c r="W529" s="2" t="b">
        <f t="shared" si="248"/>
        <v>0</v>
      </c>
      <c r="Y529" s="2">
        <f t="shared" ca="1" si="249"/>
        <v>35</v>
      </c>
      <c r="Z529" s="2">
        <f t="shared" ca="1" si="249"/>
        <v>42</v>
      </c>
      <c r="AA529" s="2">
        <f t="shared" ca="1" si="249"/>
        <v>37</v>
      </c>
      <c r="AB529" s="5">
        <f t="shared" ca="1" si="250"/>
        <v>420</v>
      </c>
      <c r="AC529" s="5">
        <f t="shared" ca="1" si="251"/>
        <v>476</v>
      </c>
      <c r="AD529" s="5">
        <f t="shared" ca="1" si="252"/>
        <v>423</v>
      </c>
      <c r="AE529" s="5">
        <f t="shared" ca="1" si="253"/>
        <v>451</v>
      </c>
      <c r="AF529" s="5">
        <f t="shared" ca="1" si="254"/>
        <v>413</v>
      </c>
      <c r="AG529" s="5">
        <f t="shared" ca="1" si="255"/>
        <v>453</v>
      </c>
      <c r="AH529" s="5">
        <f t="shared" ca="1" si="256"/>
        <v>459</v>
      </c>
      <c r="AI529" s="5">
        <f t="shared" ca="1" si="257"/>
        <v>441</v>
      </c>
      <c r="AJ529" s="5">
        <f t="shared" ca="1" si="258"/>
        <v>469</v>
      </c>
      <c r="AK529" s="5">
        <f t="shared" ca="1" si="259"/>
        <v>408</v>
      </c>
    </row>
    <row r="530" spans="1:37" x14ac:dyDescent="0.3">
      <c r="A530" s="35">
        <f>IF(Замеры!B527=0, " ", Замеры!B527)</f>
        <v>524</v>
      </c>
      <c r="B530" s="45" t="str">
        <f>Замеры!G527</f>
        <v xml:space="preserve">Группа от QF </v>
      </c>
      <c r="C530" s="45" t="str">
        <f>IF(Замеры!O527=0, " ", Замеры!O527)</f>
        <v xml:space="preserve"> </v>
      </c>
      <c r="D530" s="69" t="str">
        <f t="shared" si="260"/>
        <v xml:space="preserve"> </v>
      </c>
      <c r="E530" s="69" t="str">
        <f t="shared" si="261"/>
        <v xml:space="preserve"> </v>
      </c>
      <c r="F530" s="29" t="str">
        <f t="shared" si="236"/>
        <v>-</v>
      </c>
      <c r="G530" s="29" t="str">
        <f t="shared" si="237"/>
        <v>-</v>
      </c>
      <c r="H530" s="29" t="str">
        <f t="shared" si="238"/>
        <v>-</v>
      </c>
      <c r="I530" s="29" t="str">
        <f t="shared" si="239"/>
        <v>-</v>
      </c>
      <c r="J530" s="46" t="str">
        <f t="shared" si="240"/>
        <v>-</v>
      </c>
      <c r="K530" s="29" t="str">
        <f t="shared" si="241"/>
        <v>-</v>
      </c>
      <c r="L530" s="29" t="str">
        <f t="shared" si="242"/>
        <v>-</v>
      </c>
      <c r="M530" s="29" t="str">
        <f t="shared" si="243"/>
        <v>-</v>
      </c>
      <c r="N530" s="29" t="str">
        <f t="shared" si="244"/>
        <v>-</v>
      </c>
      <c r="O530" s="29" t="str">
        <f t="shared" si="245"/>
        <v>-</v>
      </c>
      <c r="P530" s="2">
        <f>Замеры!R527</f>
        <v>0</v>
      </c>
      <c r="S530" s="2">
        <f>Замеры!S527</f>
        <v>0</v>
      </c>
      <c r="T530" s="2" t="s">
        <v>72</v>
      </c>
      <c r="U530" s="2" t="b">
        <f t="shared" si="246"/>
        <v>0</v>
      </c>
      <c r="V530" s="2" t="b">
        <f t="shared" si="247"/>
        <v>0</v>
      </c>
      <c r="W530" s="2" t="b">
        <f t="shared" si="248"/>
        <v>0</v>
      </c>
      <c r="Y530" s="2">
        <f t="shared" ca="1" si="249"/>
        <v>48</v>
      </c>
      <c r="Z530" s="2">
        <f t="shared" ca="1" si="249"/>
        <v>49</v>
      </c>
      <c r="AA530" s="2">
        <f t="shared" ca="1" si="249"/>
        <v>30</v>
      </c>
      <c r="AB530" s="5">
        <f t="shared" ca="1" si="250"/>
        <v>406</v>
      </c>
      <c r="AC530" s="5">
        <f t="shared" ca="1" si="251"/>
        <v>306</v>
      </c>
      <c r="AD530" s="5">
        <f t="shared" ca="1" si="252"/>
        <v>333</v>
      </c>
      <c r="AE530" s="5">
        <f t="shared" ca="1" si="253"/>
        <v>417</v>
      </c>
      <c r="AF530" s="5">
        <f t="shared" ca="1" si="254"/>
        <v>378</v>
      </c>
      <c r="AG530" s="5">
        <f t="shared" ca="1" si="255"/>
        <v>427</v>
      </c>
      <c r="AH530" s="5">
        <f t="shared" ca="1" si="256"/>
        <v>339</v>
      </c>
      <c r="AI530" s="5">
        <f t="shared" ca="1" si="257"/>
        <v>394</v>
      </c>
      <c r="AJ530" s="5">
        <f t="shared" ca="1" si="258"/>
        <v>418</v>
      </c>
      <c r="AK530" s="5">
        <f t="shared" ca="1" si="259"/>
        <v>427</v>
      </c>
    </row>
    <row r="531" spans="1:37" x14ac:dyDescent="0.3">
      <c r="A531" s="35">
        <f>IF(Замеры!B528=0, " ", Замеры!B528)</f>
        <v>525</v>
      </c>
      <c r="B531" s="45" t="str">
        <f>Замеры!G528</f>
        <v xml:space="preserve">Группа от QF </v>
      </c>
      <c r="C531" s="45" t="str">
        <f>IF(Замеры!O528=0, " ", Замеры!O528)</f>
        <v xml:space="preserve"> </v>
      </c>
      <c r="D531" s="69" t="str">
        <f t="shared" si="260"/>
        <v xml:space="preserve"> </v>
      </c>
      <c r="E531" s="69" t="str">
        <f t="shared" si="261"/>
        <v xml:space="preserve"> </v>
      </c>
      <c r="F531" s="29" t="str">
        <f t="shared" si="236"/>
        <v>-</v>
      </c>
      <c r="G531" s="29" t="str">
        <f t="shared" si="237"/>
        <v>-</v>
      </c>
      <c r="H531" s="29" t="str">
        <f t="shared" si="238"/>
        <v>-</v>
      </c>
      <c r="I531" s="29" t="str">
        <f t="shared" si="239"/>
        <v>-</v>
      </c>
      <c r="J531" s="46" t="str">
        <f t="shared" si="240"/>
        <v>-</v>
      </c>
      <c r="K531" s="29" t="str">
        <f t="shared" si="241"/>
        <v>-</v>
      </c>
      <c r="L531" s="29" t="str">
        <f t="shared" si="242"/>
        <v>-</v>
      </c>
      <c r="M531" s="29" t="str">
        <f t="shared" si="243"/>
        <v>-</v>
      </c>
      <c r="N531" s="29" t="str">
        <f t="shared" si="244"/>
        <v>-</v>
      </c>
      <c r="O531" s="29" t="str">
        <f t="shared" si="245"/>
        <v>-</v>
      </c>
      <c r="P531" s="2">
        <f>Замеры!R528</f>
        <v>0</v>
      </c>
      <c r="S531" s="2">
        <f>Замеры!S528</f>
        <v>0</v>
      </c>
      <c r="T531" s="2" t="s">
        <v>72</v>
      </c>
      <c r="U531" s="2" t="b">
        <f t="shared" si="246"/>
        <v>0</v>
      </c>
      <c r="V531" s="2" t="b">
        <f t="shared" si="247"/>
        <v>0</v>
      </c>
      <c r="W531" s="2" t="b">
        <f t="shared" si="248"/>
        <v>0</v>
      </c>
      <c r="Y531" s="2">
        <f t="shared" ca="1" si="249"/>
        <v>28</v>
      </c>
      <c r="Z531" s="2">
        <f t="shared" ca="1" si="249"/>
        <v>32</v>
      </c>
      <c r="AA531" s="2">
        <f t="shared" ca="1" si="249"/>
        <v>45</v>
      </c>
      <c r="AB531" s="5">
        <f t="shared" ca="1" si="250"/>
        <v>476</v>
      </c>
      <c r="AC531" s="5">
        <f t="shared" ca="1" si="251"/>
        <v>596</v>
      </c>
      <c r="AD531" s="5">
        <f t="shared" ca="1" si="252"/>
        <v>509</v>
      </c>
      <c r="AE531" s="5">
        <f t="shared" ca="1" si="253"/>
        <v>482</v>
      </c>
      <c r="AF531" s="5">
        <f t="shared" ca="1" si="254"/>
        <v>457</v>
      </c>
      <c r="AG531" s="5">
        <f t="shared" ca="1" si="255"/>
        <v>501</v>
      </c>
      <c r="AH531" s="5">
        <f t="shared" ca="1" si="256"/>
        <v>487</v>
      </c>
      <c r="AI531" s="5">
        <f t="shared" ca="1" si="257"/>
        <v>484</v>
      </c>
      <c r="AJ531" s="5">
        <f t="shared" ca="1" si="258"/>
        <v>599</v>
      </c>
      <c r="AK531" s="5">
        <f t="shared" ca="1" si="259"/>
        <v>593</v>
      </c>
    </row>
    <row r="532" spans="1:37" x14ac:dyDescent="0.3">
      <c r="A532" s="35">
        <f>IF(Замеры!B529=0, " ", Замеры!B529)</f>
        <v>526</v>
      </c>
      <c r="B532" s="45" t="str">
        <f>Замеры!G529</f>
        <v xml:space="preserve">Группа от QF </v>
      </c>
      <c r="C532" s="45" t="str">
        <f>IF(Замеры!O529=0, " ", Замеры!O529)</f>
        <v xml:space="preserve"> </v>
      </c>
      <c r="D532" s="69" t="str">
        <f t="shared" si="260"/>
        <v xml:space="preserve"> </v>
      </c>
      <c r="E532" s="69" t="str">
        <f t="shared" si="261"/>
        <v xml:space="preserve"> </v>
      </c>
      <c r="F532" s="29" t="str">
        <f t="shared" si="236"/>
        <v>-</v>
      </c>
      <c r="G532" s="29" t="str">
        <f t="shared" si="237"/>
        <v>-</v>
      </c>
      <c r="H532" s="29" t="str">
        <f t="shared" si="238"/>
        <v>-</v>
      </c>
      <c r="I532" s="29" t="str">
        <f t="shared" si="239"/>
        <v>-</v>
      </c>
      <c r="J532" s="46" t="str">
        <f t="shared" si="240"/>
        <v>-</v>
      </c>
      <c r="K532" s="29" t="str">
        <f t="shared" si="241"/>
        <v>-</v>
      </c>
      <c r="L532" s="29" t="str">
        <f t="shared" si="242"/>
        <v>-</v>
      </c>
      <c r="M532" s="29" t="str">
        <f t="shared" si="243"/>
        <v>-</v>
      </c>
      <c r="N532" s="29" t="str">
        <f t="shared" si="244"/>
        <v>-</v>
      </c>
      <c r="O532" s="29" t="str">
        <f t="shared" si="245"/>
        <v>-</v>
      </c>
      <c r="P532" s="2">
        <f>Замеры!R529</f>
        <v>0</v>
      </c>
      <c r="S532" s="2">
        <f>Замеры!S529</f>
        <v>0</v>
      </c>
      <c r="T532" s="2" t="s">
        <v>72</v>
      </c>
      <c r="U532" s="2" t="b">
        <f t="shared" si="246"/>
        <v>0</v>
      </c>
      <c r="V532" s="2" t="b">
        <f t="shared" si="247"/>
        <v>0</v>
      </c>
      <c r="W532" s="2" t="b">
        <f t="shared" si="248"/>
        <v>0</v>
      </c>
      <c r="Y532" s="2">
        <f t="shared" ca="1" si="249"/>
        <v>27</v>
      </c>
      <c r="Z532" s="2">
        <f t="shared" ca="1" si="249"/>
        <v>37</v>
      </c>
      <c r="AA532" s="2">
        <f t="shared" ca="1" si="249"/>
        <v>34</v>
      </c>
      <c r="AB532" s="5">
        <f t="shared" ca="1" si="250"/>
        <v>471</v>
      </c>
      <c r="AC532" s="5">
        <f t="shared" ca="1" si="251"/>
        <v>400</v>
      </c>
      <c r="AD532" s="5">
        <f t="shared" ca="1" si="252"/>
        <v>426</v>
      </c>
      <c r="AE532" s="5">
        <f t="shared" ca="1" si="253"/>
        <v>449</v>
      </c>
      <c r="AF532" s="5">
        <f t="shared" ca="1" si="254"/>
        <v>383</v>
      </c>
      <c r="AG532" s="5">
        <f t="shared" ca="1" si="255"/>
        <v>404</v>
      </c>
      <c r="AH532" s="5">
        <f t="shared" ca="1" si="256"/>
        <v>448</v>
      </c>
      <c r="AI532" s="5">
        <f t="shared" ca="1" si="257"/>
        <v>366</v>
      </c>
      <c r="AJ532" s="5">
        <f t="shared" ca="1" si="258"/>
        <v>455</v>
      </c>
      <c r="AK532" s="5">
        <f t="shared" ca="1" si="259"/>
        <v>367</v>
      </c>
    </row>
    <row r="533" spans="1:37" x14ac:dyDescent="0.3">
      <c r="A533" s="35">
        <f>IF(Замеры!B530=0, " ", Замеры!B530)</f>
        <v>527</v>
      </c>
      <c r="B533" s="45" t="str">
        <f>Замеры!G530</f>
        <v xml:space="preserve">Группа от QF </v>
      </c>
      <c r="C533" s="45" t="str">
        <f>IF(Замеры!O530=0, " ", Замеры!O530)</f>
        <v xml:space="preserve"> </v>
      </c>
      <c r="D533" s="69" t="str">
        <f t="shared" si="260"/>
        <v xml:space="preserve"> </v>
      </c>
      <c r="E533" s="69" t="str">
        <f t="shared" si="261"/>
        <v xml:space="preserve"> </v>
      </c>
      <c r="F533" s="29" t="str">
        <f t="shared" si="236"/>
        <v>-</v>
      </c>
      <c r="G533" s="29" t="str">
        <f t="shared" si="237"/>
        <v>-</v>
      </c>
      <c r="H533" s="29" t="str">
        <f t="shared" si="238"/>
        <v>-</v>
      </c>
      <c r="I533" s="29" t="str">
        <f t="shared" si="239"/>
        <v>-</v>
      </c>
      <c r="J533" s="46" t="str">
        <f t="shared" si="240"/>
        <v>-</v>
      </c>
      <c r="K533" s="29" t="str">
        <f t="shared" si="241"/>
        <v>-</v>
      </c>
      <c r="L533" s="29" t="str">
        <f t="shared" si="242"/>
        <v>-</v>
      </c>
      <c r="M533" s="29" t="str">
        <f t="shared" si="243"/>
        <v>-</v>
      </c>
      <c r="N533" s="29" t="str">
        <f t="shared" si="244"/>
        <v>-</v>
      </c>
      <c r="O533" s="29" t="str">
        <f t="shared" si="245"/>
        <v>-</v>
      </c>
      <c r="P533" s="2">
        <f>Замеры!R530</f>
        <v>0</v>
      </c>
      <c r="S533" s="2">
        <f>Замеры!S530</f>
        <v>0</v>
      </c>
      <c r="T533" s="2" t="s">
        <v>72</v>
      </c>
      <c r="U533" s="2" t="b">
        <f t="shared" si="246"/>
        <v>0</v>
      </c>
      <c r="V533" s="2" t="b">
        <f t="shared" si="247"/>
        <v>0</v>
      </c>
      <c r="W533" s="2" t="b">
        <f t="shared" si="248"/>
        <v>0</v>
      </c>
      <c r="Y533" s="2">
        <f t="shared" ca="1" si="249"/>
        <v>43</v>
      </c>
      <c r="Z533" s="2">
        <f t="shared" ca="1" si="249"/>
        <v>40</v>
      </c>
      <c r="AA533" s="2">
        <f t="shared" ca="1" si="249"/>
        <v>33</v>
      </c>
      <c r="AB533" s="5">
        <f t="shared" ca="1" si="250"/>
        <v>342</v>
      </c>
      <c r="AC533" s="5">
        <f t="shared" ca="1" si="251"/>
        <v>457</v>
      </c>
      <c r="AD533" s="5">
        <f t="shared" ca="1" si="252"/>
        <v>434</v>
      </c>
      <c r="AE533" s="5">
        <f t="shared" ca="1" si="253"/>
        <v>475</v>
      </c>
      <c r="AF533" s="5">
        <f t="shared" ca="1" si="254"/>
        <v>438</v>
      </c>
      <c r="AG533" s="5">
        <f t="shared" ca="1" si="255"/>
        <v>414</v>
      </c>
      <c r="AH533" s="5">
        <f t="shared" ca="1" si="256"/>
        <v>379</v>
      </c>
      <c r="AI533" s="5">
        <f t="shared" ca="1" si="257"/>
        <v>440</v>
      </c>
      <c r="AJ533" s="5">
        <f t="shared" ca="1" si="258"/>
        <v>337</v>
      </c>
      <c r="AK533" s="5">
        <f t="shared" ca="1" si="259"/>
        <v>467</v>
      </c>
    </row>
    <row r="534" spans="1:37" x14ac:dyDescent="0.3">
      <c r="A534" s="35">
        <f>IF(Замеры!B531=0, " ", Замеры!B531)</f>
        <v>528</v>
      </c>
      <c r="B534" s="45" t="str">
        <f>Замеры!G531</f>
        <v xml:space="preserve">Группа от QF </v>
      </c>
      <c r="C534" s="45" t="str">
        <f>IF(Замеры!O531=0, " ", Замеры!O531)</f>
        <v xml:space="preserve"> </v>
      </c>
      <c r="D534" s="69" t="str">
        <f t="shared" si="260"/>
        <v xml:space="preserve"> </v>
      </c>
      <c r="E534" s="69" t="str">
        <f t="shared" si="261"/>
        <v xml:space="preserve"> </v>
      </c>
      <c r="F534" s="29" t="str">
        <f t="shared" si="236"/>
        <v>-</v>
      </c>
      <c r="G534" s="29" t="str">
        <f t="shared" si="237"/>
        <v>-</v>
      </c>
      <c r="H534" s="29" t="str">
        <f t="shared" si="238"/>
        <v>-</v>
      </c>
      <c r="I534" s="29" t="str">
        <f t="shared" si="239"/>
        <v>-</v>
      </c>
      <c r="J534" s="46" t="str">
        <f t="shared" si="240"/>
        <v>-</v>
      </c>
      <c r="K534" s="29" t="str">
        <f t="shared" si="241"/>
        <v>-</v>
      </c>
      <c r="L534" s="29" t="str">
        <f t="shared" si="242"/>
        <v>-</v>
      </c>
      <c r="M534" s="29" t="str">
        <f t="shared" si="243"/>
        <v>-</v>
      </c>
      <c r="N534" s="29" t="str">
        <f t="shared" si="244"/>
        <v>-</v>
      </c>
      <c r="O534" s="29" t="str">
        <f t="shared" si="245"/>
        <v>-</v>
      </c>
      <c r="P534" s="2">
        <f>Замеры!R531</f>
        <v>0</v>
      </c>
      <c r="S534" s="2">
        <f>Замеры!S531</f>
        <v>0</v>
      </c>
      <c r="T534" s="2" t="s">
        <v>72</v>
      </c>
      <c r="U534" s="2" t="b">
        <f t="shared" si="246"/>
        <v>0</v>
      </c>
      <c r="V534" s="2" t="b">
        <f t="shared" si="247"/>
        <v>0</v>
      </c>
      <c r="W534" s="2" t="b">
        <f t="shared" si="248"/>
        <v>0</v>
      </c>
      <c r="Y534" s="2">
        <f t="shared" ca="1" si="249"/>
        <v>34</v>
      </c>
      <c r="Z534" s="2">
        <f t="shared" ca="1" si="249"/>
        <v>32</v>
      </c>
      <c r="AA534" s="2">
        <f t="shared" ca="1" si="249"/>
        <v>21</v>
      </c>
      <c r="AB534" s="5">
        <f t="shared" ca="1" si="250"/>
        <v>229</v>
      </c>
      <c r="AC534" s="5">
        <f t="shared" ca="1" si="251"/>
        <v>225</v>
      </c>
      <c r="AD534" s="5">
        <f t="shared" ca="1" si="252"/>
        <v>299</v>
      </c>
      <c r="AE534" s="5">
        <f t="shared" ca="1" si="253"/>
        <v>338</v>
      </c>
      <c r="AF534" s="5">
        <f t="shared" ca="1" si="254"/>
        <v>252</v>
      </c>
      <c r="AG534" s="5">
        <f t="shared" ca="1" si="255"/>
        <v>283</v>
      </c>
      <c r="AH534" s="5">
        <f t="shared" ca="1" si="256"/>
        <v>336</v>
      </c>
      <c r="AI534" s="5">
        <f t="shared" ca="1" si="257"/>
        <v>228</v>
      </c>
      <c r="AJ534" s="5">
        <f t="shared" ca="1" si="258"/>
        <v>258</v>
      </c>
      <c r="AK534" s="5">
        <f t="shared" ca="1" si="259"/>
        <v>324</v>
      </c>
    </row>
    <row r="535" spans="1:37" x14ac:dyDescent="0.3">
      <c r="A535" s="35">
        <f>IF(Замеры!B532=0, " ", Замеры!B532)</f>
        <v>529</v>
      </c>
      <c r="B535" s="45" t="str">
        <f>Замеры!G532</f>
        <v xml:space="preserve">Группа от QF </v>
      </c>
      <c r="C535" s="45" t="str">
        <f>IF(Замеры!O532=0, " ", Замеры!O532)</f>
        <v xml:space="preserve"> </v>
      </c>
      <c r="D535" s="69" t="str">
        <f t="shared" si="260"/>
        <v xml:space="preserve"> </v>
      </c>
      <c r="E535" s="69" t="str">
        <f t="shared" si="261"/>
        <v xml:space="preserve"> </v>
      </c>
      <c r="F535" s="29" t="str">
        <f t="shared" si="236"/>
        <v>-</v>
      </c>
      <c r="G535" s="29" t="str">
        <f t="shared" si="237"/>
        <v>-</v>
      </c>
      <c r="H535" s="29" t="str">
        <f t="shared" si="238"/>
        <v>-</v>
      </c>
      <c r="I535" s="29" t="str">
        <f t="shared" si="239"/>
        <v>-</v>
      </c>
      <c r="J535" s="46" t="str">
        <f t="shared" si="240"/>
        <v>-</v>
      </c>
      <c r="K535" s="29" t="str">
        <f t="shared" si="241"/>
        <v>-</v>
      </c>
      <c r="L535" s="29" t="str">
        <f t="shared" si="242"/>
        <v>-</v>
      </c>
      <c r="M535" s="29" t="str">
        <f t="shared" si="243"/>
        <v>-</v>
      </c>
      <c r="N535" s="29" t="str">
        <f t="shared" si="244"/>
        <v>-</v>
      </c>
      <c r="O535" s="29" t="str">
        <f t="shared" si="245"/>
        <v>-</v>
      </c>
      <c r="P535" s="2">
        <f>Замеры!R532</f>
        <v>0</v>
      </c>
      <c r="S535" s="2">
        <f>Замеры!S532</f>
        <v>0</v>
      </c>
      <c r="T535" s="2" t="s">
        <v>72</v>
      </c>
      <c r="U535" s="2" t="b">
        <f t="shared" si="246"/>
        <v>0</v>
      </c>
      <c r="V535" s="2" t="b">
        <f t="shared" si="247"/>
        <v>0</v>
      </c>
      <c r="W535" s="2" t="b">
        <f t="shared" si="248"/>
        <v>0</v>
      </c>
      <c r="Y535" s="2">
        <f t="shared" ca="1" si="249"/>
        <v>48</v>
      </c>
      <c r="Z535" s="2">
        <f t="shared" ca="1" si="249"/>
        <v>45</v>
      </c>
      <c r="AA535" s="2">
        <f t="shared" ca="1" si="249"/>
        <v>43</v>
      </c>
      <c r="AB535" s="5">
        <f t="shared" ca="1" si="250"/>
        <v>459</v>
      </c>
      <c r="AC535" s="5">
        <f t="shared" ca="1" si="251"/>
        <v>529</v>
      </c>
      <c r="AD535" s="5">
        <f t="shared" ca="1" si="252"/>
        <v>511</v>
      </c>
      <c r="AE535" s="5">
        <f t="shared" ca="1" si="253"/>
        <v>487</v>
      </c>
      <c r="AF535" s="5">
        <f t="shared" ca="1" si="254"/>
        <v>557</v>
      </c>
      <c r="AG535" s="5">
        <f t="shared" ca="1" si="255"/>
        <v>444</v>
      </c>
      <c r="AH535" s="5">
        <f t="shared" ca="1" si="256"/>
        <v>551</v>
      </c>
      <c r="AI535" s="5">
        <f t="shared" ca="1" si="257"/>
        <v>552</v>
      </c>
      <c r="AJ535" s="5">
        <f t="shared" ca="1" si="258"/>
        <v>481</v>
      </c>
      <c r="AK535" s="5">
        <f t="shared" ca="1" si="259"/>
        <v>535</v>
      </c>
    </row>
    <row r="536" spans="1:37" x14ac:dyDescent="0.3">
      <c r="A536" s="35">
        <f>IF(Замеры!B533=0, " ", Замеры!B533)</f>
        <v>530</v>
      </c>
      <c r="B536" s="45" t="str">
        <f>Замеры!G533</f>
        <v xml:space="preserve">Группа от QF </v>
      </c>
      <c r="C536" s="45" t="str">
        <f>IF(Замеры!O533=0, " ", Замеры!O533)</f>
        <v xml:space="preserve"> </v>
      </c>
      <c r="D536" s="69" t="str">
        <f t="shared" si="260"/>
        <v xml:space="preserve"> </v>
      </c>
      <c r="E536" s="69" t="str">
        <f t="shared" si="261"/>
        <v xml:space="preserve"> </v>
      </c>
      <c r="F536" s="29" t="str">
        <f t="shared" si="236"/>
        <v>-</v>
      </c>
      <c r="G536" s="29" t="str">
        <f t="shared" si="237"/>
        <v>-</v>
      </c>
      <c r="H536" s="29" t="str">
        <f t="shared" si="238"/>
        <v>-</v>
      </c>
      <c r="I536" s="29" t="str">
        <f t="shared" si="239"/>
        <v>-</v>
      </c>
      <c r="J536" s="46" t="str">
        <f t="shared" si="240"/>
        <v>-</v>
      </c>
      <c r="K536" s="29" t="str">
        <f t="shared" si="241"/>
        <v>-</v>
      </c>
      <c r="L536" s="29" t="str">
        <f t="shared" si="242"/>
        <v>-</v>
      </c>
      <c r="M536" s="29" t="str">
        <f t="shared" si="243"/>
        <v>-</v>
      </c>
      <c r="N536" s="29" t="str">
        <f t="shared" si="244"/>
        <v>-</v>
      </c>
      <c r="O536" s="29" t="str">
        <f t="shared" si="245"/>
        <v>-</v>
      </c>
      <c r="P536" s="2">
        <f>Замеры!R533</f>
        <v>0</v>
      </c>
      <c r="S536" s="2">
        <f>Замеры!S533</f>
        <v>0</v>
      </c>
      <c r="T536" s="2" t="s">
        <v>72</v>
      </c>
      <c r="U536" s="2" t="b">
        <f t="shared" si="246"/>
        <v>0</v>
      </c>
      <c r="V536" s="2" t="b">
        <f t="shared" si="247"/>
        <v>0</v>
      </c>
      <c r="W536" s="2" t="b">
        <f t="shared" si="248"/>
        <v>0</v>
      </c>
      <c r="Y536" s="2">
        <f t="shared" ca="1" si="249"/>
        <v>30</v>
      </c>
      <c r="Z536" s="2">
        <f t="shared" ca="1" si="249"/>
        <v>21</v>
      </c>
      <c r="AA536" s="2">
        <f t="shared" ca="1" si="249"/>
        <v>24</v>
      </c>
      <c r="AB536" s="5">
        <f t="shared" ca="1" si="250"/>
        <v>386</v>
      </c>
      <c r="AC536" s="5">
        <f t="shared" ca="1" si="251"/>
        <v>321</v>
      </c>
      <c r="AD536" s="5">
        <f t="shared" ca="1" si="252"/>
        <v>365</v>
      </c>
      <c r="AE536" s="5">
        <f t="shared" ca="1" si="253"/>
        <v>287</v>
      </c>
      <c r="AF536" s="5">
        <f t="shared" ca="1" si="254"/>
        <v>335</v>
      </c>
      <c r="AG536" s="5">
        <f t="shared" ca="1" si="255"/>
        <v>374</v>
      </c>
      <c r="AH536" s="5">
        <f t="shared" ca="1" si="256"/>
        <v>282</v>
      </c>
      <c r="AI536" s="5">
        <f t="shared" ca="1" si="257"/>
        <v>307</v>
      </c>
      <c r="AJ536" s="5">
        <f t="shared" ca="1" si="258"/>
        <v>388</v>
      </c>
      <c r="AK536" s="5">
        <f t="shared" ca="1" si="259"/>
        <v>252</v>
      </c>
    </row>
    <row r="537" spans="1:37" x14ac:dyDescent="0.3">
      <c r="A537" s="35">
        <f>IF(Замеры!B534=0, " ", Замеры!B534)</f>
        <v>531</v>
      </c>
      <c r="B537" s="45" t="str">
        <f>Замеры!G534</f>
        <v xml:space="preserve">Группа от QF </v>
      </c>
      <c r="C537" s="45" t="str">
        <f>IF(Замеры!O534=0, " ", Замеры!O534)</f>
        <v xml:space="preserve"> </v>
      </c>
      <c r="D537" s="69" t="str">
        <f t="shared" si="260"/>
        <v xml:space="preserve"> </v>
      </c>
      <c r="E537" s="69" t="str">
        <f t="shared" si="261"/>
        <v xml:space="preserve"> </v>
      </c>
      <c r="F537" s="29" t="str">
        <f t="shared" si="236"/>
        <v>-</v>
      </c>
      <c r="G537" s="29" t="str">
        <f t="shared" si="237"/>
        <v>-</v>
      </c>
      <c r="H537" s="29" t="str">
        <f t="shared" si="238"/>
        <v>-</v>
      </c>
      <c r="I537" s="29" t="str">
        <f t="shared" si="239"/>
        <v>-</v>
      </c>
      <c r="J537" s="46" t="str">
        <f t="shared" si="240"/>
        <v>-</v>
      </c>
      <c r="K537" s="29" t="str">
        <f t="shared" si="241"/>
        <v>-</v>
      </c>
      <c r="L537" s="29" t="str">
        <f t="shared" si="242"/>
        <v>-</v>
      </c>
      <c r="M537" s="29" t="str">
        <f t="shared" si="243"/>
        <v>-</v>
      </c>
      <c r="N537" s="29" t="str">
        <f t="shared" si="244"/>
        <v>-</v>
      </c>
      <c r="O537" s="29" t="str">
        <f t="shared" si="245"/>
        <v>-</v>
      </c>
      <c r="P537" s="2">
        <f>Замеры!R534</f>
        <v>0</v>
      </c>
      <c r="S537" s="2">
        <f>Замеры!S534</f>
        <v>0</v>
      </c>
      <c r="T537" s="2" t="s">
        <v>72</v>
      </c>
      <c r="U537" s="2" t="b">
        <f t="shared" si="246"/>
        <v>0</v>
      </c>
      <c r="V537" s="2" t="b">
        <f t="shared" si="247"/>
        <v>0</v>
      </c>
      <c r="W537" s="2" t="b">
        <f t="shared" si="248"/>
        <v>0</v>
      </c>
      <c r="Y537" s="2">
        <f t="shared" ca="1" si="249"/>
        <v>47</v>
      </c>
      <c r="Z537" s="2">
        <f t="shared" ca="1" si="249"/>
        <v>25</v>
      </c>
      <c r="AA537" s="2">
        <f t="shared" ca="1" si="249"/>
        <v>24</v>
      </c>
      <c r="AB537" s="5">
        <f t="shared" ca="1" si="250"/>
        <v>272</v>
      </c>
      <c r="AC537" s="5">
        <f t="shared" ca="1" si="251"/>
        <v>372</v>
      </c>
      <c r="AD537" s="5">
        <f t="shared" ca="1" si="252"/>
        <v>373</v>
      </c>
      <c r="AE537" s="5">
        <f t="shared" ca="1" si="253"/>
        <v>321</v>
      </c>
      <c r="AF537" s="5">
        <f t="shared" ca="1" si="254"/>
        <v>245</v>
      </c>
      <c r="AG537" s="5">
        <f t="shared" ca="1" si="255"/>
        <v>343</v>
      </c>
      <c r="AH537" s="5">
        <f t="shared" ca="1" si="256"/>
        <v>259</v>
      </c>
      <c r="AI537" s="5">
        <f t="shared" ca="1" si="257"/>
        <v>312</v>
      </c>
      <c r="AJ537" s="5">
        <f t="shared" ca="1" si="258"/>
        <v>332</v>
      </c>
      <c r="AK537" s="5">
        <f t="shared" ca="1" si="259"/>
        <v>338</v>
      </c>
    </row>
    <row r="538" spans="1:37" x14ac:dyDescent="0.3">
      <c r="A538" s="35">
        <f>IF(Замеры!B535=0, " ", Замеры!B535)</f>
        <v>532</v>
      </c>
      <c r="B538" s="45" t="str">
        <f>Замеры!G535</f>
        <v xml:space="preserve">Группа от QF </v>
      </c>
      <c r="C538" s="45" t="str">
        <f>IF(Замеры!O535=0, " ", Замеры!O535)</f>
        <v xml:space="preserve"> </v>
      </c>
      <c r="D538" s="69" t="str">
        <f t="shared" si="260"/>
        <v xml:space="preserve"> </v>
      </c>
      <c r="E538" s="69" t="str">
        <f t="shared" si="261"/>
        <v xml:space="preserve"> </v>
      </c>
      <c r="F538" s="29" t="str">
        <f t="shared" si="236"/>
        <v>-</v>
      </c>
      <c r="G538" s="29" t="str">
        <f t="shared" si="237"/>
        <v>-</v>
      </c>
      <c r="H538" s="29" t="str">
        <f t="shared" si="238"/>
        <v>-</v>
      </c>
      <c r="I538" s="29" t="str">
        <f t="shared" si="239"/>
        <v>-</v>
      </c>
      <c r="J538" s="46" t="str">
        <f t="shared" si="240"/>
        <v>-</v>
      </c>
      <c r="K538" s="29" t="str">
        <f t="shared" si="241"/>
        <v>-</v>
      </c>
      <c r="L538" s="29" t="str">
        <f t="shared" si="242"/>
        <v>-</v>
      </c>
      <c r="M538" s="29" t="str">
        <f t="shared" si="243"/>
        <v>-</v>
      </c>
      <c r="N538" s="29" t="str">
        <f t="shared" si="244"/>
        <v>-</v>
      </c>
      <c r="O538" s="29" t="str">
        <f t="shared" si="245"/>
        <v>-</v>
      </c>
      <c r="P538" s="2">
        <f>Замеры!R535</f>
        <v>0</v>
      </c>
      <c r="S538" s="2">
        <f>Замеры!S535</f>
        <v>0</v>
      </c>
      <c r="T538" s="2" t="s">
        <v>72</v>
      </c>
      <c r="U538" s="2" t="b">
        <f t="shared" si="246"/>
        <v>0</v>
      </c>
      <c r="V538" s="2" t="b">
        <f t="shared" si="247"/>
        <v>0</v>
      </c>
      <c r="W538" s="2" t="b">
        <f t="shared" si="248"/>
        <v>0</v>
      </c>
      <c r="Y538" s="2">
        <f t="shared" ca="1" si="249"/>
        <v>44</v>
      </c>
      <c r="Z538" s="2">
        <f t="shared" ca="1" si="249"/>
        <v>36</v>
      </c>
      <c r="AA538" s="2">
        <f t="shared" ca="1" si="249"/>
        <v>48</v>
      </c>
      <c r="AB538" s="5">
        <f t="shared" ca="1" si="250"/>
        <v>548</v>
      </c>
      <c r="AC538" s="5">
        <f t="shared" ca="1" si="251"/>
        <v>611</v>
      </c>
      <c r="AD538" s="5">
        <f t="shared" ca="1" si="252"/>
        <v>533</v>
      </c>
      <c r="AE538" s="5">
        <f t="shared" ca="1" si="253"/>
        <v>620</v>
      </c>
      <c r="AF538" s="5">
        <f t="shared" ca="1" si="254"/>
        <v>543</v>
      </c>
      <c r="AG538" s="5">
        <f t="shared" ca="1" si="255"/>
        <v>525</v>
      </c>
      <c r="AH538" s="5">
        <f t="shared" ca="1" si="256"/>
        <v>559</v>
      </c>
      <c r="AI538" s="5">
        <f t="shared" ca="1" si="257"/>
        <v>531</v>
      </c>
      <c r="AJ538" s="5">
        <f t="shared" ca="1" si="258"/>
        <v>583</v>
      </c>
      <c r="AK538" s="5">
        <f t="shared" ca="1" si="259"/>
        <v>585</v>
      </c>
    </row>
    <row r="539" spans="1:37" x14ac:dyDescent="0.3">
      <c r="A539" s="35">
        <f>IF(Замеры!B536=0, " ", Замеры!B536)</f>
        <v>533</v>
      </c>
      <c r="B539" s="45" t="str">
        <f>Замеры!G536</f>
        <v xml:space="preserve">Группа от QF </v>
      </c>
      <c r="C539" s="45" t="str">
        <f>IF(Замеры!O536=0, " ", Замеры!O536)</f>
        <v xml:space="preserve"> </v>
      </c>
      <c r="D539" s="69" t="str">
        <f t="shared" si="260"/>
        <v xml:space="preserve"> </v>
      </c>
      <c r="E539" s="69" t="str">
        <f t="shared" si="261"/>
        <v xml:space="preserve"> </v>
      </c>
      <c r="F539" s="29" t="str">
        <f t="shared" si="236"/>
        <v>-</v>
      </c>
      <c r="G539" s="29" t="str">
        <f t="shared" si="237"/>
        <v>-</v>
      </c>
      <c r="H539" s="29" t="str">
        <f t="shared" si="238"/>
        <v>-</v>
      </c>
      <c r="I539" s="29" t="str">
        <f t="shared" si="239"/>
        <v>-</v>
      </c>
      <c r="J539" s="46" t="str">
        <f t="shared" si="240"/>
        <v>-</v>
      </c>
      <c r="K539" s="29" t="str">
        <f t="shared" si="241"/>
        <v>-</v>
      </c>
      <c r="L539" s="29" t="str">
        <f t="shared" si="242"/>
        <v>-</v>
      </c>
      <c r="M539" s="29" t="str">
        <f t="shared" si="243"/>
        <v>-</v>
      </c>
      <c r="N539" s="29" t="str">
        <f t="shared" si="244"/>
        <v>-</v>
      </c>
      <c r="O539" s="29" t="str">
        <f t="shared" si="245"/>
        <v>-</v>
      </c>
      <c r="P539" s="2">
        <f>Замеры!R536</f>
        <v>0</v>
      </c>
      <c r="S539" s="2">
        <f>Замеры!S536</f>
        <v>0</v>
      </c>
      <c r="T539" s="2" t="s">
        <v>72</v>
      </c>
      <c r="U539" s="2" t="b">
        <f t="shared" si="246"/>
        <v>0</v>
      </c>
      <c r="V539" s="2" t="b">
        <f t="shared" si="247"/>
        <v>0</v>
      </c>
      <c r="W539" s="2" t="b">
        <f t="shared" si="248"/>
        <v>0</v>
      </c>
      <c r="Y539" s="2">
        <f t="shared" ca="1" si="249"/>
        <v>37</v>
      </c>
      <c r="Z539" s="2">
        <f t="shared" ca="1" si="249"/>
        <v>29</v>
      </c>
      <c r="AA539" s="2">
        <f t="shared" ca="1" si="249"/>
        <v>31</v>
      </c>
      <c r="AB539" s="5">
        <f t="shared" ca="1" si="250"/>
        <v>356</v>
      </c>
      <c r="AC539" s="5">
        <f t="shared" ca="1" si="251"/>
        <v>419</v>
      </c>
      <c r="AD539" s="5">
        <f t="shared" ca="1" si="252"/>
        <v>394</v>
      </c>
      <c r="AE539" s="5">
        <f t="shared" ca="1" si="253"/>
        <v>447</v>
      </c>
      <c r="AF539" s="5">
        <f t="shared" ca="1" si="254"/>
        <v>460</v>
      </c>
      <c r="AG539" s="5">
        <f t="shared" ca="1" si="255"/>
        <v>340</v>
      </c>
      <c r="AH539" s="5">
        <f t="shared" ca="1" si="256"/>
        <v>317</v>
      </c>
      <c r="AI539" s="5">
        <f t="shared" ca="1" si="257"/>
        <v>369</v>
      </c>
      <c r="AJ539" s="5">
        <f t="shared" ca="1" si="258"/>
        <v>395</v>
      </c>
      <c r="AK539" s="5">
        <f t="shared" ca="1" si="259"/>
        <v>339</v>
      </c>
    </row>
    <row r="540" spans="1:37" x14ac:dyDescent="0.3">
      <c r="A540" s="35">
        <f>IF(Замеры!B537=0, " ", Замеры!B537)</f>
        <v>534</v>
      </c>
      <c r="B540" s="45" t="str">
        <f>Замеры!G537</f>
        <v xml:space="preserve">Группа от QF </v>
      </c>
      <c r="C540" s="45" t="str">
        <f>IF(Замеры!O537=0, " ", Замеры!O537)</f>
        <v xml:space="preserve"> </v>
      </c>
      <c r="D540" s="69" t="str">
        <f t="shared" si="260"/>
        <v xml:space="preserve"> </v>
      </c>
      <c r="E540" s="69" t="str">
        <f t="shared" si="261"/>
        <v xml:space="preserve"> </v>
      </c>
      <c r="F540" s="29" t="str">
        <f t="shared" si="236"/>
        <v>-</v>
      </c>
      <c r="G540" s="29" t="str">
        <f t="shared" si="237"/>
        <v>-</v>
      </c>
      <c r="H540" s="29" t="str">
        <f t="shared" si="238"/>
        <v>-</v>
      </c>
      <c r="I540" s="29" t="str">
        <f t="shared" si="239"/>
        <v>-</v>
      </c>
      <c r="J540" s="46" t="str">
        <f t="shared" si="240"/>
        <v>-</v>
      </c>
      <c r="K540" s="29" t="str">
        <f t="shared" si="241"/>
        <v>-</v>
      </c>
      <c r="L540" s="29" t="str">
        <f t="shared" si="242"/>
        <v>-</v>
      </c>
      <c r="M540" s="29" t="str">
        <f t="shared" si="243"/>
        <v>-</v>
      </c>
      <c r="N540" s="29" t="str">
        <f t="shared" si="244"/>
        <v>-</v>
      </c>
      <c r="O540" s="29" t="str">
        <f t="shared" si="245"/>
        <v>-</v>
      </c>
      <c r="P540" s="2">
        <f>Замеры!R537</f>
        <v>0</v>
      </c>
      <c r="S540" s="2">
        <f>Замеры!S537</f>
        <v>0</v>
      </c>
      <c r="T540" s="2" t="s">
        <v>72</v>
      </c>
      <c r="U540" s="2" t="b">
        <f t="shared" si="246"/>
        <v>0</v>
      </c>
      <c r="V540" s="2" t="b">
        <f t="shared" si="247"/>
        <v>0</v>
      </c>
      <c r="W540" s="2" t="b">
        <f t="shared" si="248"/>
        <v>0</v>
      </c>
      <c r="Y540" s="2">
        <f t="shared" ca="1" si="249"/>
        <v>43</v>
      </c>
      <c r="Z540" s="2">
        <f t="shared" ca="1" si="249"/>
        <v>41</v>
      </c>
      <c r="AA540" s="2">
        <f t="shared" ca="1" si="249"/>
        <v>42</v>
      </c>
      <c r="AB540" s="5">
        <f t="shared" ca="1" si="250"/>
        <v>511</v>
      </c>
      <c r="AC540" s="5">
        <f t="shared" ca="1" si="251"/>
        <v>440</v>
      </c>
      <c r="AD540" s="5">
        <f t="shared" ca="1" si="252"/>
        <v>495</v>
      </c>
      <c r="AE540" s="5">
        <f t="shared" ca="1" si="253"/>
        <v>543</v>
      </c>
      <c r="AF540" s="5">
        <f t="shared" ca="1" si="254"/>
        <v>519</v>
      </c>
      <c r="AG540" s="5">
        <f t="shared" ca="1" si="255"/>
        <v>428</v>
      </c>
      <c r="AH540" s="5">
        <f t="shared" ca="1" si="256"/>
        <v>445</v>
      </c>
      <c r="AI540" s="5">
        <f t="shared" ca="1" si="257"/>
        <v>467</v>
      </c>
      <c r="AJ540" s="5">
        <f t="shared" ca="1" si="258"/>
        <v>496</v>
      </c>
      <c r="AK540" s="5">
        <f t="shared" ca="1" si="259"/>
        <v>463</v>
      </c>
    </row>
    <row r="541" spans="1:37" x14ac:dyDescent="0.3">
      <c r="A541" s="35">
        <f>IF(Замеры!B538=0, " ", Замеры!B538)</f>
        <v>535</v>
      </c>
      <c r="B541" s="45" t="str">
        <f>Замеры!G538</f>
        <v xml:space="preserve">Группа от QF </v>
      </c>
      <c r="C541" s="45" t="str">
        <f>IF(Замеры!O538=0, " ", Замеры!O538)</f>
        <v xml:space="preserve"> </v>
      </c>
      <c r="D541" s="69" t="str">
        <f t="shared" si="260"/>
        <v xml:space="preserve"> </v>
      </c>
      <c r="E541" s="69" t="str">
        <f t="shared" si="261"/>
        <v xml:space="preserve"> </v>
      </c>
      <c r="F541" s="29" t="str">
        <f t="shared" si="236"/>
        <v>-</v>
      </c>
      <c r="G541" s="29" t="str">
        <f t="shared" si="237"/>
        <v>-</v>
      </c>
      <c r="H541" s="29" t="str">
        <f t="shared" si="238"/>
        <v>-</v>
      </c>
      <c r="I541" s="29" t="str">
        <f t="shared" si="239"/>
        <v>-</v>
      </c>
      <c r="J541" s="46" t="str">
        <f t="shared" si="240"/>
        <v>-</v>
      </c>
      <c r="K541" s="29" t="str">
        <f t="shared" si="241"/>
        <v>-</v>
      </c>
      <c r="L541" s="29" t="str">
        <f t="shared" si="242"/>
        <v>-</v>
      </c>
      <c r="M541" s="29" t="str">
        <f t="shared" si="243"/>
        <v>-</v>
      </c>
      <c r="N541" s="29" t="str">
        <f t="shared" si="244"/>
        <v>-</v>
      </c>
      <c r="O541" s="29" t="str">
        <f t="shared" si="245"/>
        <v>-</v>
      </c>
      <c r="P541" s="2">
        <f>Замеры!R538</f>
        <v>0</v>
      </c>
      <c r="S541" s="2">
        <f>Замеры!S538</f>
        <v>0</v>
      </c>
      <c r="T541" s="2" t="s">
        <v>72</v>
      </c>
      <c r="U541" s="2" t="b">
        <f t="shared" si="246"/>
        <v>0</v>
      </c>
      <c r="V541" s="2" t="b">
        <f t="shared" si="247"/>
        <v>0</v>
      </c>
      <c r="W541" s="2" t="b">
        <f t="shared" si="248"/>
        <v>0</v>
      </c>
      <c r="Y541" s="2">
        <f t="shared" ca="1" si="249"/>
        <v>25</v>
      </c>
      <c r="Z541" s="2">
        <f t="shared" ca="1" si="249"/>
        <v>20</v>
      </c>
      <c r="AA541" s="2">
        <f t="shared" ca="1" si="249"/>
        <v>27</v>
      </c>
      <c r="AB541" s="5">
        <f t="shared" ca="1" si="250"/>
        <v>388</v>
      </c>
      <c r="AC541" s="5">
        <f t="shared" ca="1" si="251"/>
        <v>318</v>
      </c>
      <c r="AD541" s="5">
        <f t="shared" ca="1" si="252"/>
        <v>349</v>
      </c>
      <c r="AE541" s="5">
        <f t="shared" ca="1" si="253"/>
        <v>283</v>
      </c>
      <c r="AF541" s="5">
        <f t="shared" ca="1" si="254"/>
        <v>412</v>
      </c>
      <c r="AG541" s="5">
        <f t="shared" ca="1" si="255"/>
        <v>309</v>
      </c>
      <c r="AH541" s="5">
        <f t="shared" ca="1" si="256"/>
        <v>373</v>
      </c>
      <c r="AI541" s="5">
        <f t="shared" ca="1" si="257"/>
        <v>381</v>
      </c>
      <c r="AJ541" s="5">
        <f t="shared" ca="1" si="258"/>
        <v>378</v>
      </c>
      <c r="AK541" s="5">
        <f t="shared" ca="1" si="259"/>
        <v>391</v>
      </c>
    </row>
    <row r="542" spans="1:37" x14ac:dyDescent="0.3">
      <c r="A542" s="35">
        <f>IF(Замеры!B539=0, " ", Замеры!B539)</f>
        <v>536</v>
      </c>
      <c r="B542" s="45" t="str">
        <f>Замеры!G539</f>
        <v xml:space="preserve">Группа от QF </v>
      </c>
      <c r="C542" s="45" t="str">
        <f>IF(Замеры!O539=0, " ", Замеры!O539)</f>
        <v xml:space="preserve"> </v>
      </c>
      <c r="D542" s="69" t="str">
        <f t="shared" si="260"/>
        <v xml:space="preserve"> </v>
      </c>
      <c r="E542" s="69" t="str">
        <f t="shared" si="261"/>
        <v xml:space="preserve"> </v>
      </c>
      <c r="F542" s="29" t="str">
        <f t="shared" si="236"/>
        <v>-</v>
      </c>
      <c r="G542" s="29" t="str">
        <f t="shared" si="237"/>
        <v>-</v>
      </c>
      <c r="H542" s="29" t="str">
        <f t="shared" si="238"/>
        <v>-</v>
      </c>
      <c r="I542" s="29" t="str">
        <f t="shared" si="239"/>
        <v>-</v>
      </c>
      <c r="J542" s="46" t="str">
        <f t="shared" si="240"/>
        <v>-</v>
      </c>
      <c r="K542" s="29" t="str">
        <f t="shared" si="241"/>
        <v>-</v>
      </c>
      <c r="L542" s="29" t="str">
        <f t="shared" si="242"/>
        <v>-</v>
      </c>
      <c r="M542" s="29" t="str">
        <f t="shared" si="243"/>
        <v>-</v>
      </c>
      <c r="N542" s="29" t="str">
        <f t="shared" si="244"/>
        <v>-</v>
      </c>
      <c r="O542" s="29" t="str">
        <f t="shared" si="245"/>
        <v>-</v>
      </c>
      <c r="P542" s="2">
        <f>Замеры!R539</f>
        <v>0</v>
      </c>
      <c r="S542" s="2">
        <f>Замеры!S539</f>
        <v>0</v>
      </c>
      <c r="T542" s="2" t="s">
        <v>72</v>
      </c>
      <c r="U542" s="2" t="b">
        <f t="shared" si="246"/>
        <v>0</v>
      </c>
      <c r="V542" s="2" t="b">
        <f t="shared" si="247"/>
        <v>0</v>
      </c>
      <c r="W542" s="2" t="b">
        <f t="shared" si="248"/>
        <v>0</v>
      </c>
      <c r="Y542" s="2">
        <f t="shared" ca="1" si="249"/>
        <v>46</v>
      </c>
      <c r="Z542" s="2">
        <f t="shared" ca="1" si="249"/>
        <v>31</v>
      </c>
      <c r="AA542" s="2">
        <f t="shared" ca="1" si="249"/>
        <v>44</v>
      </c>
      <c r="AB542" s="5">
        <f t="shared" ca="1" si="250"/>
        <v>448</v>
      </c>
      <c r="AC542" s="5">
        <f t="shared" ca="1" si="251"/>
        <v>500</v>
      </c>
      <c r="AD542" s="5">
        <f t="shared" ca="1" si="252"/>
        <v>500</v>
      </c>
      <c r="AE542" s="5">
        <f t="shared" ca="1" si="253"/>
        <v>483</v>
      </c>
      <c r="AF542" s="5">
        <f t="shared" ca="1" si="254"/>
        <v>553</v>
      </c>
      <c r="AG542" s="5">
        <f t="shared" ca="1" si="255"/>
        <v>482</v>
      </c>
      <c r="AH542" s="5">
        <f t="shared" ca="1" si="256"/>
        <v>586</v>
      </c>
      <c r="AI542" s="5">
        <f t="shared" ca="1" si="257"/>
        <v>496</v>
      </c>
      <c r="AJ542" s="5">
        <f t="shared" ca="1" si="258"/>
        <v>581</v>
      </c>
      <c r="AK542" s="5">
        <f t="shared" ca="1" si="259"/>
        <v>556</v>
      </c>
    </row>
    <row r="543" spans="1:37" x14ac:dyDescent="0.3">
      <c r="A543" s="35">
        <f>IF(Замеры!B540=0, " ", Замеры!B540)</f>
        <v>537</v>
      </c>
      <c r="B543" s="45" t="str">
        <f>Замеры!G540</f>
        <v xml:space="preserve">Группа от QF </v>
      </c>
      <c r="C543" s="45" t="str">
        <f>IF(Замеры!O540=0, " ", Замеры!O540)</f>
        <v xml:space="preserve"> </v>
      </c>
      <c r="D543" s="69" t="str">
        <f t="shared" si="260"/>
        <v xml:space="preserve"> </v>
      </c>
      <c r="E543" s="69" t="str">
        <f t="shared" si="261"/>
        <v xml:space="preserve"> </v>
      </c>
      <c r="F543" s="29" t="str">
        <f t="shared" si="236"/>
        <v>-</v>
      </c>
      <c r="G543" s="29" t="str">
        <f t="shared" si="237"/>
        <v>-</v>
      </c>
      <c r="H543" s="29" t="str">
        <f t="shared" si="238"/>
        <v>-</v>
      </c>
      <c r="I543" s="29" t="str">
        <f t="shared" si="239"/>
        <v>-</v>
      </c>
      <c r="J543" s="46" t="str">
        <f t="shared" si="240"/>
        <v>-</v>
      </c>
      <c r="K543" s="29" t="str">
        <f t="shared" si="241"/>
        <v>-</v>
      </c>
      <c r="L543" s="29" t="str">
        <f t="shared" si="242"/>
        <v>-</v>
      </c>
      <c r="M543" s="29" t="str">
        <f t="shared" si="243"/>
        <v>-</v>
      </c>
      <c r="N543" s="29" t="str">
        <f t="shared" si="244"/>
        <v>-</v>
      </c>
      <c r="O543" s="29" t="str">
        <f t="shared" si="245"/>
        <v>-</v>
      </c>
      <c r="P543" s="2">
        <f>Замеры!R540</f>
        <v>0</v>
      </c>
      <c r="S543" s="2">
        <f>Замеры!S540</f>
        <v>0</v>
      </c>
      <c r="T543" s="2" t="s">
        <v>72</v>
      </c>
      <c r="U543" s="2" t="b">
        <f t="shared" si="246"/>
        <v>0</v>
      </c>
      <c r="V543" s="2" t="b">
        <f t="shared" si="247"/>
        <v>0</v>
      </c>
      <c r="W543" s="2" t="b">
        <f t="shared" si="248"/>
        <v>0</v>
      </c>
      <c r="Y543" s="2">
        <f t="shared" ca="1" si="249"/>
        <v>50</v>
      </c>
      <c r="Z543" s="2">
        <f t="shared" ca="1" si="249"/>
        <v>22</v>
      </c>
      <c r="AA543" s="2">
        <f t="shared" ca="1" si="249"/>
        <v>34</v>
      </c>
      <c r="AB543" s="5">
        <f t="shared" ca="1" si="250"/>
        <v>423</v>
      </c>
      <c r="AC543" s="5">
        <f t="shared" ca="1" si="251"/>
        <v>356</v>
      </c>
      <c r="AD543" s="5">
        <f t="shared" ca="1" si="252"/>
        <v>402</v>
      </c>
      <c r="AE543" s="5">
        <f t="shared" ca="1" si="253"/>
        <v>443</v>
      </c>
      <c r="AF543" s="5">
        <f t="shared" ca="1" si="254"/>
        <v>384</v>
      </c>
      <c r="AG543" s="5">
        <f t="shared" ca="1" si="255"/>
        <v>351</v>
      </c>
      <c r="AH543" s="5">
        <f t="shared" ca="1" si="256"/>
        <v>385</v>
      </c>
      <c r="AI543" s="5">
        <f t="shared" ca="1" si="257"/>
        <v>346</v>
      </c>
      <c r="AJ543" s="5">
        <f t="shared" ca="1" si="258"/>
        <v>437</v>
      </c>
      <c r="AK543" s="5">
        <f t="shared" ca="1" si="259"/>
        <v>454</v>
      </c>
    </row>
    <row r="544" spans="1:37" x14ac:dyDescent="0.3">
      <c r="A544" s="35">
        <f>IF(Замеры!B541=0, " ", Замеры!B541)</f>
        <v>538</v>
      </c>
      <c r="B544" s="45" t="str">
        <f>Замеры!G541</f>
        <v xml:space="preserve">Группа от QF </v>
      </c>
      <c r="C544" s="45" t="str">
        <f>IF(Замеры!O541=0, " ", Замеры!O541)</f>
        <v xml:space="preserve"> </v>
      </c>
      <c r="D544" s="69" t="str">
        <f t="shared" si="260"/>
        <v xml:space="preserve"> </v>
      </c>
      <c r="E544" s="69" t="str">
        <f t="shared" si="261"/>
        <v xml:space="preserve"> </v>
      </c>
      <c r="F544" s="29" t="str">
        <f t="shared" si="236"/>
        <v>-</v>
      </c>
      <c r="G544" s="29" t="str">
        <f t="shared" si="237"/>
        <v>-</v>
      </c>
      <c r="H544" s="29" t="str">
        <f t="shared" si="238"/>
        <v>-</v>
      </c>
      <c r="I544" s="29" t="str">
        <f t="shared" si="239"/>
        <v>-</v>
      </c>
      <c r="J544" s="46" t="str">
        <f t="shared" si="240"/>
        <v>-</v>
      </c>
      <c r="K544" s="29" t="str">
        <f t="shared" si="241"/>
        <v>-</v>
      </c>
      <c r="L544" s="29" t="str">
        <f t="shared" si="242"/>
        <v>-</v>
      </c>
      <c r="M544" s="29" t="str">
        <f t="shared" si="243"/>
        <v>-</v>
      </c>
      <c r="N544" s="29" t="str">
        <f t="shared" si="244"/>
        <v>-</v>
      </c>
      <c r="O544" s="29" t="str">
        <f t="shared" si="245"/>
        <v>-</v>
      </c>
      <c r="P544" s="2">
        <f>Замеры!R541</f>
        <v>0</v>
      </c>
      <c r="S544" s="2">
        <f>Замеры!S541</f>
        <v>0</v>
      </c>
      <c r="T544" s="2" t="s">
        <v>72</v>
      </c>
      <c r="U544" s="2" t="b">
        <f t="shared" si="246"/>
        <v>0</v>
      </c>
      <c r="V544" s="2" t="b">
        <f t="shared" si="247"/>
        <v>0</v>
      </c>
      <c r="W544" s="2" t="b">
        <f t="shared" si="248"/>
        <v>0</v>
      </c>
      <c r="Y544" s="2">
        <f t="shared" ca="1" si="249"/>
        <v>33</v>
      </c>
      <c r="Z544" s="2">
        <f t="shared" ca="1" si="249"/>
        <v>38</v>
      </c>
      <c r="AA544" s="2">
        <f t="shared" ca="1" si="249"/>
        <v>23</v>
      </c>
      <c r="AB544" s="5">
        <f t="shared" ca="1" si="250"/>
        <v>290</v>
      </c>
      <c r="AC544" s="5">
        <f t="shared" ca="1" si="251"/>
        <v>268</v>
      </c>
      <c r="AD544" s="5">
        <f t="shared" ca="1" si="252"/>
        <v>321</v>
      </c>
      <c r="AE544" s="5">
        <f t="shared" ca="1" si="253"/>
        <v>252</v>
      </c>
      <c r="AF544" s="5">
        <f t="shared" ca="1" si="254"/>
        <v>297</v>
      </c>
      <c r="AG544" s="5">
        <f t="shared" ca="1" si="255"/>
        <v>351</v>
      </c>
      <c r="AH544" s="5">
        <f t="shared" ca="1" si="256"/>
        <v>379</v>
      </c>
      <c r="AI544" s="5">
        <f t="shared" ca="1" si="257"/>
        <v>315</v>
      </c>
      <c r="AJ544" s="5">
        <f t="shared" ca="1" si="258"/>
        <v>266</v>
      </c>
      <c r="AK544" s="5">
        <f t="shared" ca="1" si="259"/>
        <v>378</v>
      </c>
    </row>
    <row r="545" spans="1:37" x14ac:dyDescent="0.3">
      <c r="A545" s="35">
        <f>IF(Замеры!B542=0, " ", Замеры!B542)</f>
        <v>539</v>
      </c>
      <c r="B545" s="45" t="str">
        <f>Замеры!G542</f>
        <v xml:space="preserve">Группа от QF </v>
      </c>
      <c r="C545" s="45" t="str">
        <f>IF(Замеры!O542=0, " ", Замеры!O542)</f>
        <v xml:space="preserve"> </v>
      </c>
      <c r="D545" s="69" t="str">
        <f t="shared" si="260"/>
        <v xml:space="preserve"> </v>
      </c>
      <c r="E545" s="69" t="str">
        <f t="shared" si="261"/>
        <v xml:space="preserve"> </v>
      </c>
      <c r="F545" s="29" t="str">
        <f t="shared" si="236"/>
        <v>-</v>
      </c>
      <c r="G545" s="29" t="str">
        <f t="shared" si="237"/>
        <v>-</v>
      </c>
      <c r="H545" s="29" t="str">
        <f t="shared" si="238"/>
        <v>-</v>
      </c>
      <c r="I545" s="29" t="str">
        <f t="shared" si="239"/>
        <v>-</v>
      </c>
      <c r="J545" s="46" t="str">
        <f t="shared" si="240"/>
        <v>-</v>
      </c>
      <c r="K545" s="29" t="str">
        <f t="shared" si="241"/>
        <v>-</v>
      </c>
      <c r="L545" s="29" t="str">
        <f t="shared" si="242"/>
        <v>-</v>
      </c>
      <c r="M545" s="29" t="str">
        <f t="shared" si="243"/>
        <v>-</v>
      </c>
      <c r="N545" s="29" t="str">
        <f t="shared" si="244"/>
        <v>-</v>
      </c>
      <c r="O545" s="29" t="str">
        <f t="shared" si="245"/>
        <v>-</v>
      </c>
      <c r="P545" s="2">
        <f>Замеры!R542</f>
        <v>0</v>
      </c>
      <c r="S545" s="2">
        <f>Замеры!S542</f>
        <v>0</v>
      </c>
      <c r="T545" s="2" t="s">
        <v>72</v>
      </c>
      <c r="U545" s="2" t="b">
        <f t="shared" si="246"/>
        <v>0</v>
      </c>
      <c r="V545" s="2" t="b">
        <f t="shared" si="247"/>
        <v>0</v>
      </c>
      <c r="W545" s="2" t="b">
        <f t="shared" si="248"/>
        <v>0</v>
      </c>
      <c r="Y545" s="2">
        <f t="shared" ca="1" si="249"/>
        <v>34</v>
      </c>
      <c r="Z545" s="2">
        <f t="shared" ca="1" si="249"/>
        <v>46</v>
      </c>
      <c r="AA545" s="2">
        <f t="shared" ca="1" si="249"/>
        <v>41</v>
      </c>
      <c r="AB545" s="5">
        <f t="shared" ca="1" si="250"/>
        <v>547</v>
      </c>
      <c r="AC545" s="5">
        <f t="shared" ca="1" si="251"/>
        <v>525</v>
      </c>
      <c r="AD545" s="5">
        <f t="shared" ca="1" si="252"/>
        <v>503</v>
      </c>
      <c r="AE545" s="5">
        <f t="shared" ca="1" si="253"/>
        <v>443</v>
      </c>
      <c r="AF545" s="5">
        <f t="shared" ca="1" si="254"/>
        <v>458</v>
      </c>
      <c r="AG545" s="5">
        <f t="shared" ca="1" si="255"/>
        <v>462</v>
      </c>
      <c r="AH545" s="5">
        <f t="shared" ca="1" si="256"/>
        <v>525</v>
      </c>
      <c r="AI545" s="5">
        <f t="shared" ca="1" si="257"/>
        <v>544</v>
      </c>
      <c r="AJ545" s="5">
        <f t="shared" ca="1" si="258"/>
        <v>556</v>
      </c>
      <c r="AK545" s="5">
        <f t="shared" ca="1" si="259"/>
        <v>418</v>
      </c>
    </row>
    <row r="546" spans="1:37" x14ac:dyDescent="0.3">
      <c r="A546" s="35">
        <f>IF(Замеры!B543=0, " ", Замеры!B543)</f>
        <v>540</v>
      </c>
      <c r="B546" s="45" t="str">
        <f>Замеры!G543</f>
        <v xml:space="preserve">Группа от QF </v>
      </c>
      <c r="C546" s="45" t="str">
        <f>IF(Замеры!O543=0, " ", Замеры!O543)</f>
        <v xml:space="preserve"> </v>
      </c>
      <c r="D546" s="69" t="str">
        <f t="shared" si="260"/>
        <v xml:space="preserve"> </v>
      </c>
      <c r="E546" s="69" t="str">
        <f t="shared" si="261"/>
        <v xml:space="preserve"> </v>
      </c>
      <c r="F546" s="29" t="str">
        <f t="shared" si="236"/>
        <v>-</v>
      </c>
      <c r="G546" s="29" t="str">
        <f t="shared" si="237"/>
        <v>-</v>
      </c>
      <c r="H546" s="29" t="str">
        <f t="shared" si="238"/>
        <v>-</v>
      </c>
      <c r="I546" s="29" t="str">
        <f t="shared" si="239"/>
        <v>-</v>
      </c>
      <c r="J546" s="46" t="str">
        <f t="shared" si="240"/>
        <v>-</v>
      </c>
      <c r="K546" s="29" t="str">
        <f t="shared" si="241"/>
        <v>-</v>
      </c>
      <c r="L546" s="29" t="str">
        <f t="shared" si="242"/>
        <v>-</v>
      </c>
      <c r="M546" s="29" t="str">
        <f t="shared" si="243"/>
        <v>-</v>
      </c>
      <c r="N546" s="29" t="str">
        <f t="shared" si="244"/>
        <v>-</v>
      </c>
      <c r="O546" s="29" t="str">
        <f t="shared" si="245"/>
        <v>-</v>
      </c>
      <c r="P546" s="2">
        <f>Замеры!R543</f>
        <v>0</v>
      </c>
      <c r="S546" s="2">
        <f>Замеры!S543</f>
        <v>0</v>
      </c>
      <c r="T546" s="2" t="s">
        <v>72</v>
      </c>
      <c r="U546" s="2" t="b">
        <f t="shared" si="246"/>
        <v>0</v>
      </c>
      <c r="V546" s="2" t="b">
        <f t="shared" si="247"/>
        <v>0</v>
      </c>
      <c r="W546" s="2" t="b">
        <f t="shared" si="248"/>
        <v>0</v>
      </c>
      <c r="Y546" s="2">
        <f t="shared" ca="1" si="249"/>
        <v>49</v>
      </c>
      <c r="Z546" s="2">
        <f t="shared" ca="1" si="249"/>
        <v>30</v>
      </c>
      <c r="AA546" s="2">
        <f t="shared" ca="1" si="249"/>
        <v>31</v>
      </c>
      <c r="AB546" s="5">
        <f t="shared" ca="1" si="250"/>
        <v>401</v>
      </c>
      <c r="AC546" s="5">
        <f t="shared" ca="1" si="251"/>
        <v>423</v>
      </c>
      <c r="AD546" s="5">
        <f t="shared" ca="1" si="252"/>
        <v>357</v>
      </c>
      <c r="AE546" s="5">
        <f t="shared" ca="1" si="253"/>
        <v>376</v>
      </c>
      <c r="AF546" s="5">
        <f t="shared" ca="1" si="254"/>
        <v>356</v>
      </c>
      <c r="AG546" s="5">
        <f t="shared" ca="1" si="255"/>
        <v>325</v>
      </c>
      <c r="AH546" s="5">
        <f t="shared" ca="1" si="256"/>
        <v>453</v>
      </c>
      <c r="AI546" s="5">
        <f t="shared" ca="1" si="257"/>
        <v>328</v>
      </c>
      <c r="AJ546" s="5">
        <f t="shared" ca="1" si="258"/>
        <v>414</v>
      </c>
      <c r="AK546" s="5">
        <f t="shared" ca="1" si="259"/>
        <v>388</v>
      </c>
    </row>
    <row r="547" spans="1:37" x14ac:dyDescent="0.3">
      <c r="A547" s="35">
        <f>IF(Замеры!B544=0, " ", Замеры!B544)</f>
        <v>541</v>
      </c>
      <c r="B547" s="45" t="str">
        <f>Замеры!G544</f>
        <v xml:space="preserve">Группа от QF </v>
      </c>
      <c r="C547" s="45" t="str">
        <f>IF(Замеры!O544=0, " ", Замеры!O544)</f>
        <v xml:space="preserve"> </v>
      </c>
      <c r="D547" s="69" t="str">
        <f t="shared" si="260"/>
        <v xml:space="preserve"> </v>
      </c>
      <c r="E547" s="69" t="str">
        <f t="shared" si="261"/>
        <v xml:space="preserve"> </v>
      </c>
      <c r="F547" s="29" t="str">
        <f t="shared" si="236"/>
        <v>-</v>
      </c>
      <c r="G547" s="29" t="str">
        <f t="shared" si="237"/>
        <v>-</v>
      </c>
      <c r="H547" s="29" t="str">
        <f t="shared" si="238"/>
        <v>-</v>
      </c>
      <c r="I547" s="29" t="str">
        <f t="shared" si="239"/>
        <v>-</v>
      </c>
      <c r="J547" s="46" t="str">
        <f t="shared" si="240"/>
        <v>-</v>
      </c>
      <c r="K547" s="29" t="str">
        <f t="shared" si="241"/>
        <v>-</v>
      </c>
      <c r="L547" s="29" t="str">
        <f t="shared" si="242"/>
        <v>-</v>
      </c>
      <c r="M547" s="29" t="str">
        <f t="shared" si="243"/>
        <v>-</v>
      </c>
      <c r="N547" s="29" t="str">
        <f t="shared" si="244"/>
        <v>-</v>
      </c>
      <c r="O547" s="29" t="str">
        <f t="shared" si="245"/>
        <v>-</v>
      </c>
      <c r="P547" s="2">
        <f>Замеры!R544</f>
        <v>0</v>
      </c>
      <c r="S547" s="2">
        <f>Замеры!S544</f>
        <v>0</v>
      </c>
      <c r="T547" s="2" t="s">
        <v>72</v>
      </c>
      <c r="U547" s="2" t="b">
        <f t="shared" si="246"/>
        <v>0</v>
      </c>
      <c r="V547" s="2" t="b">
        <f t="shared" si="247"/>
        <v>0</v>
      </c>
      <c r="W547" s="2" t="b">
        <f t="shared" si="248"/>
        <v>0</v>
      </c>
      <c r="Y547" s="2">
        <f t="shared" ca="1" si="249"/>
        <v>37</v>
      </c>
      <c r="Z547" s="2">
        <f t="shared" ca="1" si="249"/>
        <v>36</v>
      </c>
      <c r="AA547" s="2">
        <f t="shared" ca="1" si="249"/>
        <v>23</v>
      </c>
      <c r="AB547" s="5">
        <f t="shared" ca="1" si="250"/>
        <v>342</v>
      </c>
      <c r="AC547" s="5">
        <f t="shared" ca="1" si="251"/>
        <v>265</v>
      </c>
      <c r="AD547" s="5">
        <f t="shared" ca="1" si="252"/>
        <v>241</v>
      </c>
      <c r="AE547" s="5">
        <f t="shared" ca="1" si="253"/>
        <v>296</v>
      </c>
      <c r="AF547" s="5">
        <f t="shared" ca="1" si="254"/>
        <v>355</v>
      </c>
      <c r="AG547" s="5">
        <f t="shared" ca="1" si="255"/>
        <v>342</v>
      </c>
      <c r="AH547" s="5">
        <f t="shared" ca="1" si="256"/>
        <v>263</v>
      </c>
      <c r="AI547" s="5">
        <f t="shared" ca="1" si="257"/>
        <v>273</v>
      </c>
      <c r="AJ547" s="5">
        <f t="shared" ca="1" si="258"/>
        <v>374</v>
      </c>
      <c r="AK547" s="5">
        <f t="shared" ca="1" si="259"/>
        <v>377</v>
      </c>
    </row>
    <row r="548" spans="1:37" x14ac:dyDescent="0.3">
      <c r="A548" s="35">
        <f>IF(Замеры!B545=0, " ", Замеры!B545)</f>
        <v>542</v>
      </c>
      <c r="B548" s="45" t="str">
        <f>Замеры!G545</f>
        <v xml:space="preserve">Группа от QF </v>
      </c>
      <c r="C548" s="45" t="str">
        <f>IF(Замеры!O545=0, " ", Замеры!O545)</f>
        <v xml:space="preserve"> </v>
      </c>
      <c r="D548" s="69" t="str">
        <f t="shared" si="260"/>
        <v xml:space="preserve"> </v>
      </c>
      <c r="E548" s="69" t="str">
        <f t="shared" si="261"/>
        <v xml:space="preserve"> </v>
      </c>
      <c r="F548" s="29" t="str">
        <f t="shared" si="236"/>
        <v>-</v>
      </c>
      <c r="G548" s="29" t="str">
        <f t="shared" si="237"/>
        <v>-</v>
      </c>
      <c r="H548" s="29" t="str">
        <f t="shared" si="238"/>
        <v>-</v>
      </c>
      <c r="I548" s="29" t="str">
        <f t="shared" si="239"/>
        <v>-</v>
      </c>
      <c r="J548" s="46" t="str">
        <f t="shared" si="240"/>
        <v>-</v>
      </c>
      <c r="K548" s="29" t="str">
        <f t="shared" si="241"/>
        <v>-</v>
      </c>
      <c r="L548" s="29" t="str">
        <f t="shared" si="242"/>
        <v>-</v>
      </c>
      <c r="M548" s="29" t="str">
        <f t="shared" si="243"/>
        <v>-</v>
      </c>
      <c r="N548" s="29" t="str">
        <f t="shared" si="244"/>
        <v>-</v>
      </c>
      <c r="O548" s="29" t="str">
        <f t="shared" si="245"/>
        <v>-</v>
      </c>
      <c r="P548" s="2">
        <f>Замеры!R545</f>
        <v>0</v>
      </c>
      <c r="S548" s="2">
        <f>Замеры!S545</f>
        <v>0</v>
      </c>
      <c r="T548" s="2" t="s">
        <v>72</v>
      </c>
      <c r="U548" s="2" t="b">
        <f t="shared" si="246"/>
        <v>0</v>
      </c>
      <c r="V548" s="2" t="b">
        <f t="shared" si="247"/>
        <v>0</v>
      </c>
      <c r="W548" s="2" t="b">
        <f t="shared" si="248"/>
        <v>0</v>
      </c>
      <c r="Y548" s="2">
        <f t="shared" ca="1" si="249"/>
        <v>31</v>
      </c>
      <c r="Z548" s="2">
        <f t="shared" ca="1" si="249"/>
        <v>27</v>
      </c>
      <c r="AA548" s="2">
        <f t="shared" ca="1" si="249"/>
        <v>45</v>
      </c>
      <c r="AB548" s="5">
        <f t="shared" ca="1" si="250"/>
        <v>473</v>
      </c>
      <c r="AC548" s="5">
        <f t="shared" ca="1" si="251"/>
        <v>554</v>
      </c>
      <c r="AD548" s="5">
        <f t="shared" ca="1" si="252"/>
        <v>497</v>
      </c>
      <c r="AE548" s="5">
        <f t="shared" ca="1" si="253"/>
        <v>502</v>
      </c>
      <c r="AF548" s="5">
        <f t="shared" ca="1" si="254"/>
        <v>473</v>
      </c>
      <c r="AG548" s="5">
        <f t="shared" ca="1" si="255"/>
        <v>595</v>
      </c>
      <c r="AH548" s="5">
        <f t="shared" ca="1" si="256"/>
        <v>584</v>
      </c>
      <c r="AI548" s="5">
        <f t="shared" ca="1" si="257"/>
        <v>468</v>
      </c>
      <c r="AJ548" s="5">
        <f t="shared" ca="1" si="258"/>
        <v>523</v>
      </c>
      <c r="AK548" s="5">
        <f t="shared" ca="1" si="259"/>
        <v>593</v>
      </c>
    </row>
    <row r="549" spans="1:37" x14ac:dyDescent="0.3">
      <c r="A549" s="35">
        <f>IF(Замеры!B546=0, " ", Замеры!B546)</f>
        <v>543</v>
      </c>
      <c r="B549" s="45" t="str">
        <f>Замеры!G546</f>
        <v xml:space="preserve">Группа от QF </v>
      </c>
      <c r="C549" s="45" t="str">
        <f>IF(Замеры!O546=0, " ", Замеры!O546)</f>
        <v xml:space="preserve"> </v>
      </c>
      <c r="D549" s="69" t="str">
        <f t="shared" si="260"/>
        <v xml:space="preserve"> </v>
      </c>
      <c r="E549" s="69" t="str">
        <f t="shared" si="261"/>
        <v xml:space="preserve"> </v>
      </c>
      <c r="F549" s="29" t="str">
        <f t="shared" si="236"/>
        <v>-</v>
      </c>
      <c r="G549" s="29" t="str">
        <f t="shared" si="237"/>
        <v>-</v>
      </c>
      <c r="H549" s="29" t="str">
        <f t="shared" si="238"/>
        <v>-</v>
      </c>
      <c r="I549" s="29" t="str">
        <f t="shared" si="239"/>
        <v>-</v>
      </c>
      <c r="J549" s="46" t="str">
        <f t="shared" si="240"/>
        <v>-</v>
      </c>
      <c r="K549" s="29" t="str">
        <f t="shared" si="241"/>
        <v>-</v>
      </c>
      <c r="L549" s="29" t="str">
        <f t="shared" si="242"/>
        <v>-</v>
      </c>
      <c r="M549" s="29" t="str">
        <f t="shared" si="243"/>
        <v>-</v>
      </c>
      <c r="N549" s="29" t="str">
        <f t="shared" si="244"/>
        <v>-</v>
      </c>
      <c r="O549" s="29" t="str">
        <f t="shared" si="245"/>
        <v>-</v>
      </c>
      <c r="P549" s="2">
        <f>Замеры!R546</f>
        <v>0</v>
      </c>
      <c r="S549" s="2">
        <f>Замеры!S546</f>
        <v>0</v>
      </c>
      <c r="T549" s="2" t="s">
        <v>72</v>
      </c>
      <c r="U549" s="2" t="b">
        <f t="shared" si="246"/>
        <v>0</v>
      </c>
      <c r="V549" s="2" t="b">
        <f t="shared" si="247"/>
        <v>0</v>
      </c>
      <c r="W549" s="2" t="b">
        <f t="shared" si="248"/>
        <v>0</v>
      </c>
      <c r="Y549" s="2">
        <f t="shared" ca="1" si="249"/>
        <v>48</v>
      </c>
      <c r="Z549" s="2">
        <f t="shared" ca="1" si="249"/>
        <v>35</v>
      </c>
      <c r="AA549" s="2">
        <f t="shared" ca="1" si="249"/>
        <v>30</v>
      </c>
      <c r="AB549" s="5">
        <f t="shared" ca="1" si="250"/>
        <v>382</v>
      </c>
      <c r="AC549" s="5">
        <f t="shared" ca="1" si="251"/>
        <v>347</v>
      </c>
      <c r="AD549" s="5">
        <f t="shared" ca="1" si="252"/>
        <v>390</v>
      </c>
      <c r="AE549" s="5">
        <f t="shared" ca="1" si="253"/>
        <v>360</v>
      </c>
      <c r="AF549" s="5">
        <f t="shared" ca="1" si="254"/>
        <v>450</v>
      </c>
      <c r="AG549" s="5">
        <f t="shared" ca="1" si="255"/>
        <v>446</v>
      </c>
      <c r="AH549" s="5">
        <f t="shared" ca="1" si="256"/>
        <v>418</v>
      </c>
      <c r="AI549" s="5">
        <f t="shared" ca="1" si="257"/>
        <v>345</v>
      </c>
      <c r="AJ549" s="5">
        <f t="shared" ca="1" si="258"/>
        <v>406</v>
      </c>
      <c r="AK549" s="5">
        <f t="shared" ca="1" si="259"/>
        <v>344</v>
      </c>
    </row>
    <row r="550" spans="1:37" x14ac:dyDescent="0.3">
      <c r="A550" s="35">
        <f>IF(Замеры!B547=0, " ", Замеры!B547)</f>
        <v>544</v>
      </c>
      <c r="B550" s="45" t="str">
        <f>Замеры!G547</f>
        <v xml:space="preserve">Группа от QF </v>
      </c>
      <c r="C550" s="45" t="str">
        <f>IF(Замеры!O547=0, " ", Замеры!O547)</f>
        <v xml:space="preserve"> </v>
      </c>
      <c r="D550" s="69" t="str">
        <f t="shared" si="260"/>
        <v xml:space="preserve"> </v>
      </c>
      <c r="E550" s="69" t="str">
        <f t="shared" si="261"/>
        <v xml:space="preserve"> </v>
      </c>
      <c r="F550" s="29" t="str">
        <f t="shared" si="236"/>
        <v>-</v>
      </c>
      <c r="G550" s="29" t="str">
        <f t="shared" si="237"/>
        <v>-</v>
      </c>
      <c r="H550" s="29" t="str">
        <f t="shared" si="238"/>
        <v>-</v>
      </c>
      <c r="I550" s="29" t="str">
        <f t="shared" si="239"/>
        <v>-</v>
      </c>
      <c r="J550" s="46" t="str">
        <f t="shared" si="240"/>
        <v>-</v>
      </c>
      <c r="K550" s="29" t="str">
        <f t="shared" si="241"/>
        <v>-</v>
      </c>
      <c r="L550" s="29" t="str">
        <f t="shared" si="242"/>
        <v>-</v>
      </c>
      <c r="M550" s="29" t="str">
        <f t="shared" si="243"/>
        <v>-</v>
      </c>
      <c r="N550" s="29" t="str">
        <f t="shared" si="244"/>
        <v>-</v>
      </c>
      <c r="O550" s="29" t="str">
        <f t="shared" si="245"/>
        <v>-</v>
      </c>
      <c r="P550" s="2">
        <f>Замеры!R547</f>
        <v>0</v>
      </c>
      <c r="S550" s="2">
        <f>Замеры!S547</f>
        <v>0</v>
      </c>
      <c r="T550" s="2" t="s">
        <v>72</v>
      </c>
      <c r="U550" s="2" t="b">
        <f t="shared" si="246"/>
        <v>0</v>
      </c>
      <c r="V550" s="2" t="b">
        <f t="shared" si="247"/>
        <v>0</v>
      </c>
      <c r="W550" s="2" t="b">
        <f t="shared" si="248"/>
        <v>0</v>
      </c>
      <c r="Y550" s="2">
        <f t="shared" ca="1" si="249"/>
        <v>42</v>
      </c>
      <c r="Z550" s="2">
        <f t="shared" ca="1" si="249"/>
        <v>29</v>
      </c>
      <c r="AA550" s="2">
        <f t="shared" ca="1" si="249"/>
        <v>49</v>
      </c>
      <c r="AB550" s="5">
        <f t="shared" ca="1" si="250"/>
        <v>609</v>
      </c>
      <c r="AC550" s="5">
        <f t="shared" ca="1" si="251"/>
        <v>536</v>
      </c>
      <c r="AD550" s="5">
        <f t="shared" ca="1" si="252"/>
        <v>569</v>
      </c>
      <c r="AE550" s="5">
        <f t="shared" ca="1" si="253"/>
        <v>523</v>
      </c>
      <c r="AF550" s="5">
        <f t="shared" ca="1" si="254"/>
        <v>611</v>
      </c>
      <c r="AG550" s="5">
        <f t="shared" ca="1" si="255"/>
        <v>559</v>
      </c>
      <c r="AH550" s="5">
        <f t="shared" ca="1" si="256"/>
        <v>593</v>
      </c>
      <c r="AI550" s="5">
        <f t="shared" ca="1" si="257"/>
        <v>574</v>
      </c>
      <c r="AJ550" s="5">
        <f t="shared" ca="1" si="258"/>
        <v>603</v>
      </c>
      <c r="AK550" s="5">
        <f t="shared" ca="1" si="259"/>
        <v>637</v>
      </c>
    </row>
    <row r="551" spans="1:37" x14ac:dyDescent="0.3">
      <c r="A551" s="35">
        <f>IF(Замеры!B548=0, " ", Замеры!B548)</f>
        <v>545</v>
      </c>
      <c r="B551" s="45" t="str">
        <f>Замеры!G548</f>
        <v xml:space="preserve">Группа от QF </v>
      </c>
      <c r="C551" s="45" t="str">
        <f>IF(Замеры!O548=0, " ", Замеры!O548)</f>
        <v xml:space="preserve"> </v>
      </c>
      <c r="D551" s="69" t="str">
        <f t="shared" si="260"/>
        <v xml:space="preserve"> </v>
      </c>
      <c r="E551" s="69" t="str">
        <f t="shared" si="261"/>
        <v xml:space="preserve"> </v>
      </c>
      <c r="F551" s="29" t="str">
        <f t="shared" si="236"/>
        <v>-</v>
      </c>
      <c r="G551" s="29" t="str">
        <f t="shared" si="237"/>
        <v>-</v>
      </c>
      <c r="H551" s="29" t="str">
        <f t="shared" si="238"/>
        <v>-</v>
      </c>
      <c r="I551" s="29" t="str">
        <f t="shared" si="239"/>
        <v>-</v>
      </c>
      <c r="J551" s="46" t="str">
        <f t="shared" si="240"/>
        <v>-</v>
      </c>
      <c r="K551" s="29" t="str">
        <f t="shared" si="241"/>
        <v>-</v>
      </c>
      <c r="L551" s="29" t="str">
        <f t="shared" si="242"/>
        <v>-</v>
      </c>
      <c r="M551" s="29" t="str">
        <f t="shared" si="243"/>
        <v>-</v>
      </c>
      <c r="N551" s="29" t="str">
        <f t="shared" si="244"/>
        <v>-</v>
      </c>
      <c r="O551" s="29" t="str">
        <f t="shared" si="245"/>
        <v>-</v>
      </c>
      <c r="P551" s="2">
        <f>Замеры!R548</f>
        <v>0</v>
      </c>
      <c r="S551" s="2">
        <f>Замеры!S548</f>
        <v>0</v>
      </c>
      <c r="T551" s="2" t="s">
        <v>72</v>
      </c>
      <c r="U551" s="2" t="b">
        <f t="shared" si="246"/>
        <v>0</v>
      </c>
      <c r="V551" s="2" t="b">
        <f t="shared" si="247"/>
        <v>0</v>
      </c>
      <c r="W551" s="2" t="b">
        <f t="shared" si="248"/>
        <v>0</v>
      </c>
      <c r="Y551" s="2">
        <f t="shared" ca="1" si="249"/>
        <v>50</v>
      </c>
      <c r="Z551" s="2">
        <f t="shared" ca="1" si="249"/>
        <v>38</v>
      </c>
      <c r="AA551" s="2">
        <f t="shared" ca="1" si="249"/>
        <v>41</v>
      </c>
      <c r="AB551" s="5">
        <f t="shared" ca="1" si="250"/>
        <v>460</v>
      </c>
      <c r="AC551" s="5">
        <f t="shared" ca="1" si="251"/>
        <v>446</v>
      </c>
      <c r="AD551" s="5">
        <f t="shared" ca="1" si="252"/>
        <v>496</v>
      </c>
      <c r="AE551" s="5">
        <f t="shared" ca="1" si="253"/>
        <v>437</v>
      </c>
      <c r="AF551" s="5">
        <f t="shared" ca="1" si="254"/>
        <v>520</v>
      </c>
      <c r="AG551" s="5">
        <f t="shared" ca="1" si="255"/>
        <v>420</v>
      </c>
      <c r="AH551" s="5">
        <f t="shared" ca="1" si="256"/>
        <v>512</v>
      </c>
      <c r="AI551" s="5">
        <f t="shared" ca="1" si="257"/>
        <v>474</v>
      </c>
      <c r="AJ551" s="5">
        <f t="shared" ca="1" si="258"/>
        <v>421</v>
      </c>
      <c r="AK551" s="5">
        <f t="shared" ca="1" si="259"/>
        <v>523</v>
      </c>
    </row>
    <row r="552" spans="1:37" x14ac:dyDescent="0.3">
      <c r="A552" s="35">
        <f>IF(Замеры!B549=0, " ", Замеры!B549)</f>
        <v>546</v>
      </c>
      <c r="B552" s="45" t="str">
        <f>Замеры!G549</f>
        <v xml:space="preserve">Группа от QF </v>
      </c>
      <c r="C552" s="45" t="str">
        <f>IF(Замеры!O549=0, " ", Замеры!O549)</f>
        <v xml:space="preserve"> </v>
      </c>
      <c r="D552" s="69" t="str">
        <f t="shared" si="260"/>
        <v xml:space="preserve"> </v>
      </c>
      <c r="E552" s="69" t="str">
        <f t="shared" si="261"/>
        <v xml:space="preserve"> </v>
      </c>
      <c r="F552" s="29" t="str">
        <f t="shared" si="236"/>
        <v>-</v>
      </c>
      <c r="G552" s="29" t="str">
        <f t="shared" si="237"/>
        <v>-</v>
      </c>
      <c r="H552" s="29" t="str">
        <f t="shared" si="238"/>
        <v>-</v>
      </c>
      <c r="I552" s="29" t="str">
        <f t="shared" si="239"/>
        <v>-</v>
      </c>
      <c r="J552" s="46" t="str">
        <f t="shared" si="240"/>
        <v>-</v>
      </c>
      <c r="K552" s="29" t="str">
        <f t="shared" si="241"/>
        <v>-</v>
      </c>
      <c r="L552" s="29" t="str">
        <f t="shared" si="242"/>
        <v>-</v>
      </c>
      <c r="M552" s="29" t="str">
        <f t="shared" si="243"/>
        <v>-</v>
      </c>
      <c r="N552" s="29" t="str">
        <f t="shared" si="244"/>
        <v>-</v>
      </c>
      <c r="O552" s="29" t="str">
        <f t="shared" si="245"/>
        <v>-</v>
      </c>
      <c r="P552" s="2">
        <f>Замеры!R549</f>
        <v>0</v>
      </c>
      <c r="S552" s="2">
        <f>Замеры!S549</f>
        <v>0</v>
      </c>
      <c r="T552" s="2" t="s">
        <v>72</v>
      </c>
      <c r="U552" s="2" t="b">
        <f t="shared" si="246"/>
        <v>0</v>
      </c>
      <c r="V552" s="2" t="b">
        <f t="shared" si="247"/>
        <v>0</v>
      </c>
      <c r="W552" s="2" t="b">
        <f t="shared" si="248"/>
        <v>0</v>
      </c>
      <c r="Y552" s="2">
        <f t="shared" ca="1" si="249"/>
        <v>46</v>
      </c>
      <c r="Z552" s="2">
        <f t="shared" ca="1" si="249"/>
        <v>29</v>
      </c>
      <c r="AA552" s="2">
        <f t="shared" ca="1" si="249"/>
        <v>27</v>
      </c>
      <c r="AB552" s="5">
        <f t="shared" ca="1" si="250"/>
        <v>347</v>
      </c>
      <c r="AC552" s="5">
        <f t="shared" ca="1" si="251"/>
        <v>366</v>
      </c>
      <c r="AD552" s="5">
        <f t="shared" ca="1" si="252"/>
        <v>402</v>
      </c>
      <c r="AE552" s="5">
        <f t="shared" ca="1" si="253"/>
        <v>332</v>
      </c>
      <c r="AF552" s="5">
        <f t="shared" ca="1" si="254"/>
        <v>297</v>
      </c>
      <c r="AG552" s="5">
        <f t="shared" ca="1" si="255"/>
        <v>337</v>
      </c>
      <c r="AH552" s="5">
        <f t="shared" ca="1" si="256"/>
        <v>325</v>
      </c>
      <c r="AI552" s="5">
        <f t="shared" ca="1" si="257"/>
        <v>353</v>
      </c>
      <c r="AJ552" s="5">
        <f t="shared" ca="1" si="258"/>
        <v>373</v>
      </c>
      <c r="AK552" s="5">
        <f t="shared" ca="1" si="259"/>
        <v>285</v>
      </c>
    </row>
    <row r="553" spans="1:37" x14ac:dyDescent="0.3">
      <c r="A553" s="35">
        <f>IF(Замеры!B550=0, " ", Замеры!B550)</f>
        <v>547</v>
      </c>
      <c r="B553" s="45" t="str">
        <f>Замеры!G550</f>
        <v xml:space="preserve">Группа от QF </v>
      </c>
      <c r="C553" s="45" t="str">
        <f>IF(Замеры!O550=0, " ", Замеры!O550)</f>
        <v xml:space="preserve"> </v>
      </c>
      <c r="D553" s="69" t="str">
        <f t="shared" si="260"/>
        <v xml:space="preserve"> </v>
      </c>
      <c r="E553" s="69" t="str">
        <f t="shared" si="261"/>
        <v xml:space="preserve"> </v>
      </c>
      <c r="F553" s="29" t="str">
        <f t="shared" si="236"/>
        <v>-</v>
      </c>
      <c r="G553" s="29" t="str">
        <f t="shared" si="237"/>
        <v>-</v>
      </c>
      <c r="H553" s="29" t="str">
        <f t="shared" si="238"/>
        <v>-</v>
      </c>
      <c r="I553" s="29" t="str">
        <f t="shared" si="239"/>
        <v>-</v>
      </c>
      <c r="J553" s="46" t="str">
        <f t="shared" si="240"/>
        <v>-</v>
      </c>
      <c r="K553" s="29" t="str">
        <f t="shared" si="241"/>
        <v>-</v>
      </c>
      <c r="L553" s="29" t="str">
        <f t="shared" si="242"/>
        <v>-</v>
      </c>
      <c r="M553" s="29" t="str">
        <f t="shared" si="243"/>
        <v>-</v>
      </c>
      <c r="N553" s="29" t="str">
        <f t="shared" si="244"/>
        <v>-</v>
      </c>
      <c r="O553" s="29" t="str">
        <f t="shared" si="245"/>
        <v>-</v>
      </c>
      <c r="P553" s="2">
        <f>Замеры!R550</f>
        <v>0</v>
      </c>
      <c r="S553" s="2">
        <f>Замеры!S550</f>
        <v>0</v>
      </c>
      <c r="T553" s="2" t="s">
        <v>72</v>
      </c>
      <c r="U553" s="2" t="b">
        <f t="shared" si="246"/>
        <v>0</v>
      </c>
      <c r="V553" s="2" t="b">
        <f t="shared" si="247"/>
        <v>0</v>
      </c>
      <c r="W553" s="2" t="b">
        <f t="shared" si="248"/>
        <v>0</v>
      </c>
      <c r="Y553" s="2">
        <f t="shared" ca="1" si="249"/>
        <v>36</v>
      </c>
      <c r="Z553" s="2">
        <f t="shared" ca="1" si="249"/>
        <v>40</v>
      </c>
      <c r="AA553" s="2">
        <f t="shared" ca="1" si="249"/>
        <v>23</v>
      </c>
      <c r="AB553" s="5">
        <f t="shared" ca="1" si="250"/>
        <v>256</v>
      </c>
      <c r="AC553" s="5">
        <f t="shared" ca="1" si="251"/>
        <v>268</v>
      </c>
      <c r="AD553" s="5">
        <f t="shared" ca="1" si="252"/>
        <v>350</v>
      </c>
      <c r="AE553" s="5">
        <f t="shared" ca="1" si="253"/>
        <v>269</v>
      </c>
      <c r="AF553" s="5">
        <f t="shared" ca="1" si="254"/>
        <v>316</v>
      </c>
      <c r="AG553" s="5">
        <f t="shared" ca="1" si="255"/>
        <v>236</v>
      </c>
      <c r="AH553" s="5">
        <f t="shared" ca="1" si="256"/>
        <v>359</v>
      </c>
      <c r="AI553" s="5">
        <f t="shared" ca="1" si="257"/>
        <v>347</v>
      </c>
      <c r="AJ553" s="5">
        <f t="shared" ca="1" si="258"/>
        <v>276</v>
      </c>
      <c r="AK553" s="5">
        <f t="shared" ca="1" si="259"/>
        <v>272</v>
      </c>
    </row>
    <row r="554" spans="1:37" x14ac:dyDescent="0.3">
      <c r="A554" s="35">
        <f>IF(Замеры!B551=0, " ", Замеры!B551)</f>
        <v>548</v>
      </c>
      <c r="B554" s="45" t="str">
        <f>Замеры!G551</f>
        <v xml:space="preserve">Группа от QF </v>
      </c>
      <c r="C554" s="45" t="str">
        <f>IF(Замеры!O551=0, " ", Замеры!O551)</f>
        <v xml:space="preserve"> </v>
      </c>
      <c r="D554" s="69" t="str">
        <f t="shared" si="260"/>
        <v xml:space="preserve"> </v>
      </c>
      <c r="E554" s="69" t="str">
        <f t="shared" si="261"/>
        <v xml:space="preserve"> </v>
      </c>
      <c r="F554" s="29" t="str">
        <f t="shared" si="236"/>
        <v>-</v>
      </c>
      <c r="G554" s="29" t="str">
        <f t="shared" si="237"/>
        <v>-</v>
      </c>
      <c r="H554" s="29" t="str">
        <f t="shared" si="238"/>
        <v>-</v>
      </c>
      <c r="I554" s="29" t="str">
        <f t="shared" si="239"/>
        <v>-</v>
      </c>
      <c r="J554" s="46" t="str">
        <f t="shared" si="240"/>
        <v>-</v>
      </c>
      <c r="K554" s="29" t="str">
        <f t="shared" si="241"/>
        <v>-</v>
      </c>
      <c r="L554" s="29" t="str">
        <f t="shared" si="242"/>
        <v>-</v>
      </c>
      <c r="M554" s="29" t="str">
        <f t="shared" si="243"/>
        <v>-</v>
      </c>
      <c r="N554" s="29" t="str">
        <f t="shared" si="244"/>
        <v>-</v>
      </c>
      <c r="O554" s="29" t="str">
        <f t="shared" si="245"/>
        <v>-</v>
      </c>
      <c r="P554" s="2">
        <f>Замеры!R551</f>
        <v>0</v>
      </c>
      <c r="S554" s="2">
        <f>Замеры!S551</f>
        <v>0</v>
      </c>
      <c r="T554" s="2" t="s">
        <v>72</v>
      </c>
      <c r="U554" s="2" t="b">
        <f t="shared" si="246"/>
        <v>0</v>
      </c>
      <c r="V554" s="2" t="b">
        <f t="shared" si="247"/>
        <v>0</v>
      </c>
      <c r="W554" s="2" t="b">
        <f t="shared" si="248"/>
        <v>0</v>
      </c>
      <c r="Y554" s="2">
        <f t="shared" ca="1" si="249"/>
        <v>43</v>
      </c>
      <c r="Z554" s="2">
        <f t="shared" ca="1" si="249"/>
        <v>21</v>
      </c>
      <c r="AA554" s="2">
        <f t="shared" ca="1" si="249"/>
        <v>50</v>
      </c>
      <c r="AB554" s="5">
        <f t="shared" ca="1" si="250"/>
        <v>592</v>
      </c>
      <c r="AC554" s="5">
        <f t="shared" ca="1" si="251"/>
        <v>611</v>
      </c>
      <c r="AD554" s="5">
        <f t="shared" ca="1" si="252"/>
        <v>630</v>
      </c>
      <c r="AE554" s="5">
        <f t="shared" ca="1" si="253"/>
        <v>594</v>
      </c>
      <c r="AF554" s="5">
        <f t="shared" ca="1" si="254"/>
        <v>586</v>
      </c>
      <c r="AG554" s="5">
        <f t="shared" ca="1" si="255"/>
        <v>594</v>
      </c>
      <c r="AH554" s="5">
        <f t="shared" ca="1" si="256"/>
        <v>579</v>
      </c>
      <c r="AI554" s="5">
        <f t="shared" ca="1" si="257"/>
        <v>647</v>
      </c>
      <c r="AJ554" s="5">
        <f t="shared" ca="1" si="258"/>
        <v>538</v>
      </c>
      <c r="AK554" s="5">
        <f t="shared" ca="1" si="259"/>
        <v>635</v>
      </c>
    </row>
    <row r="555" spans="1:37" x14ac:dyDescent="0.3">
      <c r="A555" s="35">
        <f>IF(Замеры!B552=0, " ", Замеры!B552)</f>
        <v>549</v>
      </c>
      <c r="B555" s="45" t="str">
        <f>Замеры!G552</f>
        <v xml:space="preserve">Группа от QF </v>
      </c>
      <c r="C555" s="45" t="str">
        <f>IF(Замеры!O552=0, " ", Замеры!O552)</f>
        <v xml:space="preserve"> </v>
      </c>
      <c r="D555" s="69" t="str">
        <f t="shared" si="260"/>
        <v xml:space="preserve"> </v>
      </c>
      <c r="E555" s="69" t="str">
        <f t="shared" si="261"/>
        <v xml:space="preserve"> </v>
      </c>
      <c r="F555" s="29" t="str">
        <f t="shared" si="236"/>
        <v>-</v>
      </c>
      <c r="G555" s="29" t="str">
        <f t="shared" si="237"/>
        <v>-</v>
      </c>
      <c r="H555" s="29" t="str">
        <f t="shared" si="238"/>
        <v>-</v>
      </c>
      <c r="I555" s="29" t="str">
        <f t="shared" si="239"/>
        <v>-</v>
      </c>
      <c r="J555" s="46" t="str">
        <f t="shared" si="240"/>
        <v>-</v>
      </c>
      <c r="K555" s="29" t="str">
        <f t="shared" si="241"/>
        <v>-</v>
      </c>
      <c r="L555" s="29" t="str">
        <f t="shared" si="242"/>
        <v>-</v>
      </c>
      <c r="M555" s="29" t="str">
        <f t="shared" si="243"/>
        <v>-</v>
      </c>
      <c r="N555" s="29" t="str">
        <f t="shared" si="244"/>
        <v>-</v>
      </c>
      <c r="O555" s="29" t="str">
        <f t="shared" si="245"/>
        <v>-</v>
      </c>
      <c r="P555" s="2">
        <f>Замеры!R552</f>
        <v>0</v>
      </c>
      <c r="S555" s="2">
        <f>Замеры!S552</f>
        <v>0</v>
      </c>
      <c r="T555" s="2" t="s">
        <v>72</v>
      </c>
      <c r="U555" s="2" t="b">
        <f t="shared" si="246"/>
        <v>0</v>
      </c>
      <c r="V555" s="2" t="b">
        <f t="shared" si="247"/>
        <v>0</v>
      </c>
      <c r="W555" s="2" t="b">
        <f t="shared" si="248"/>
        <v>0</v>
      </c>
      <c r="Y555" s="2">
        <f t="shared" ca="1" si="249"/>
        <v>23</v>
      </c>
      <c r="Z555" s="2">
        <f t="shared" ca="1" si="249"/>
        <v>47</v>
      </c>
      <c r="AA555" s="2">
        <f t="shared" ca="1" si="249"/>
        <v>24</v>
      </c>
      <c r="AB555" s="5">
        <f t="shared" ca="1" si="250"/>
        <v>370</v>
      </c>
      <c r="AC555" s="5">
        <f t="shared" ca="1" si="251"/>
        <v>277</v>
      </c>
      <c r="AD555" s="5">
        <f t="shared" ca="1" si="252"/>
        <v>317</v>
      </c>
      <c r="AE555" s="5">
        <f t="shared" ca="1" si="253"/>
        <v>385</v>
      </c>
      <c r="AF555" s="5">
        <f t="shared" ca="1" si="254"/>
        <v>316</v>
      </c>
      <c r="AG555" s="5">
        <f t="shared" ca="1" si="255"/>
        <v>298</v>
      </c>
      <c r="AH555" s="5">
        <f t="shared" ca="1" si="256"/>
        <v>262</v>
      </c>
      <c r="AI555" s="5">
        <f t="shared" ca="1" si="257"/>
        <v>256</v>
      </c>
      <c r="AJ555" s="5">
        <f t="shared" ca="1" si="258"/>
        <v>350</v>
      </c>
      <c r="AK555" s="5">
        <f t="shared" ca="1" si="259"/>
        <v>285</v>
      </c>
    </row>
    <row r="556" spans="1:37" x14ac:dyDescent="0.3">
      <c r="A556" s="35">
        <f>IF(Замеры!B553=0, " ", Замеры!B553)</f>
        <v>550</v>
      </c>
      <c r="B556" s="45" t="str">
        <f>Замеры!G553</f>
        <v xml:space="preserve">Группа от QF </v>
      </c>
      <c r="C556" s="45" t="str">
        <f>IF(Замеры!O553=0, " ", Замеры!O553)</f>
        <v xml:space="preserve"> </v>
      </c>
      <c r="D556" s="69" t="str">
        <f t="shared" si="260"/>
        <v xml:space="preserve"> </v>
      </c>
      <c r="E556" s="69" t="str">
        <f t="shared" si="261"/>
        <v xml:space="preserve"> </v>
      </c>
      <c r="F556" s="29" t="str">
        <f t="shared" si="236"/>
        <v>-</v>
      </c>
      <c r="G556" s="29" t="str">
        <f t="shared" si="237"/>
        <v>-</v>
      </c>
      <c r="H556" s="29" t="str">
        <f t="shared" si="238"/>
        <v>-</v>
      </c>
      <c r="I556" s="29" t="str">
        <f t="shared" si="239"/>
        <v>-</v>
      </c>
      <c r="J556" s="46" t="str">
        <f t="shared" si="240"/>
        <v>-</v>
      </c>
      <c r="K556" s="29" t="str">
        <f t="shared" si="241"/>
        <v>-</v>
      </c>
      <c r="L556" s="29" t="str">
        <f t="shared" si="242"/>
        <v>-</v>
      </c>
      <c r="M556" s="29" t="str">
        <f t="shared" si="243"/>
        <v>-</v>
      </c>
      <c r="N556" s="29" t="str">
        <f t="shared" si="244"/>
        <v>-</v>
      </c>
      <c r="O556" s="29" t="str">
        <f t="shared" si="245"/>
        <v>-</v>
      </c>
      <c r="P556" s="2">
        <f>Замеры!R553</f>
        <v>0</v>
      </c>
      <c r="S556" s="2">
        <f>Замеры!S553</f>
        <v>0</v>
      </c>
      <c r="T556" s="2" t="s">
        <v>72</v>
      </c>
      <c r="U556" s="2" t="b">
        <f t="shared" si="246"/>
        <v>0</v>
      </c>
      <c r="V556" s="2" t="b">
        <f t="shared" si="247"/>
        <v>0</v>
      </c>
      <c r="W556" s="2" t="b">
        <f t="shared" si="248"/>
        <v>0</v>
      </c>
      <c r="Y556" s="2">
        <f t="shared" ca="1" si="249"/>
        <v>24</v>
      </c>
      <c r="Z556" s="2">
        <f t="shared" ca="1" si="249"/>
        <v>37</v>
      </c>
      <c r="AA556" s="2">
        <f t="shared" ca="1" si="249"/>
        <v>33</v>
      </c>
      <c r="AB556" s="5">
        <f t="shared" ca="1" si="250"/>
        <v>433</v>
      </c>
      <c r="AC556" s="5">
        <f t="shared" ca="1" si="251"/>
        <v>354</v>
      </c>
      <c r="AD556" s="5">
        <f t="shared" ca="1" si="252"/>
        <v>468</v>
      </c>
      <c r="AE556" s="5">
        <f t="shared" ca="1" si="253"/>
        <v>475</v>
      </c>
      <c r="AF556" s="5">
        <f t="shared" ca="1" si="254"/>
        <v>446</v>
      </c>
      <c r="AG556" s="5">
        <f t="shared" ca="1" si="255"/>
        <v>472</v>
      </c>
      <c r="AH556" s="5">
        <f t="shared" ca="1" si="256"/>
        <v>343</v>
      </c>
      <c r="AI556" s="5">
        <f t="shared" ca="1" si="257"/>
        <v>356</v>
      </c>
      <c r="AJ556" s="5">
        <f t="shared" ca="1" si="258"/>
        <v>455</v>
      </c>
      <c r="AK556" s="5">
        <f t="shared" ca="1" si="259"/>
        <v>396</v>
      </c>
    </row>
    <row r="557" spans="1:37" x14ac:dyDescent="0.3">
      <c r="A557" s="35">
        <f>IF(Замеры!B554=0, " ", Замеры!B554)</f>
        <v>551</v>
      </c>
      <c r="B557" s="45" t="str">
        <f>Замеры!G554</f>
        <v xml:space="preserve">Группа от QF </v>
      </c>
      <c r="C557" s="45" t="str">
        <f>IF(Замеры!O554=0, " ", Замеры!O554)</f>
        <v xml:space="preserve"> </v>
      </c>
      <c r="D557" s="69" t="str">
        <f t="shared" si="260"/>
        <v xml:space="preserve"> </v>
      </c>
      <c r="E557" s="69" t="str">
        <f t="shared" si="261"/>
        <v xml:space="preserve"> </v>
      </c>
      <c r="F557" s="29" t="str">
        <f t="shared" si="236"/>
        <v>-</v>
      </c>
      <c r="G557" s="29" t="str">
        <f t="shared" si="237"/>
        <v>-</v>
      </c>
      <c r="H557" s="29" t="str">
        <f t="shared" si="238"/>
        <v>-</v>
      </c>
      <c r="I557" s="29" t="str">
        <f t="shared" si="239"/>
        <v>-</v>
      </c>
      <c r="J557" s="46" t="str">
        <f t="shared" si="240"/>
        <v>-</v>
      </c>
      <c r="K557" s="29" t="str">
        <f t="shared" si="241"/>
        <v>-</v>
      </c>
      <c r="L557" s="29" t="str">
        <f t="shared" si="242"/>
        <v>-</v>
      </c>
      <c r="M557" s="29" t="str">
        <f t="shared" si="243"/>
        <v>-</v>
      </c>
      <c r="N557" s="29" t="str">
        <f t="shared" si="244"/>
        <v>-</v>
      </c>
      <c r="O557" s="29" t="str">
        <f t="shared" si="245"/>
        <v>-</v>
      </c>
      <c r="P557" s="2">
        <f>Замеры!R554</f>
        <v>0</v>
      </c>
      <c r="S557" s="2">
        <f>Замеры!S554</f>
        <v>0</v>
      </c>
      <c r="T557" s="2" t="s">
        <v>72</v>
      </c>
      <c r="U557" s="2" t="b">
        <f t="shared" si="246"/>
        <v>0</v>
      </c>
      <c r="V557" s="2" t="b">
        <f t="shared" si="247"/>
        <v>0</v>
      </c>
      <c r="W557" s="2" t="b">
        <f t="shared" si="248"/>
        <v>0</v>
      </c>
      <c r="Y557" s="2">
        <f t="shared" ca="1" si="249"/>
        <v>42</v>
      </c>
      <c r="Z557" s="2">
        <f t="shared" ca="1" si="249"/>
        <v>26</v>
      </c>
      <c r="AA557" s="2">
        <f t="shared" ca="1" si="249"/>
        <v>21</v>
      </c>
      <c r="AB557" s="5">
        <f t="shared" ca="1" si="250"/>
        <v>346</v>
      </c>
      <c r="AC557" s="5">
        <f t="shared" ca="1" si="251"/>
        <v>244</v>
      </c>
      <c r="AD557" s="5">
        <f t="shared" ca="1" si="252"/>
        <v>243</v>
      </c>
      <c r="AE557" s="5">
        <f t="shared" ca="1" si="253"/>
        <v>293</v>
      </c>
      <c r="AF557" s="5">
        <f t="shared" ca="1" si="254"/>
        <v>266</v>
      </c>
      <c r="AG557" s="5">
        <f t="shared" ca="1" si="255"/>
        <v>303</v>
      </c>
      <c r="AH557" s="5">
        <f t="shared" ca="1" si="256"/>
        <v>354</v>
      </c>
      <c r="AI557" s="5">
        <f t="shared" ca="1" si="257"/>
        <v>335</v>
      </c>
      <c r="AJ557" s="5">
        <f t="shared" ca="1" si="258"/>
        <v>266</v>
      </c>
      <c r="AK557" s="5">
        <f t="shared" ca="1" si="259"/>
        <v>281</v>
      </c>
    </row>
    <row r="558" spans="1:37" x14ac:dyDescent="0.3">
      <c r="A558" s="35">
        <f>IF(Замеры!B555=0, " ", Замеры!B555)</f>
        <v>552</v>
      </c>
      <c r="B558" s="45" t="str">
        <f>Замеры!G555</f>
        <v xml:space="preserve">Группа от QF </v>
      </c>
      <c r="C558" s="45" t="str">
        <f>IF(Замеры!O555=0, " ", Замеры!O555)</f>
        <v xml:space="preserve"> </v>
      </c>
      <c r="D558" s="69" t="str">
        <f t="shared" si="260"/>
        <v xml:space="preserve"> </v>
      </c>
      <c r="E558" s="69" t="str">
        <f t="shared" si="261"/>
        <v xml:space="preserve"> </v>
      </c>
      <c r="F558" s="29" t="str">
        <f t="shared" si="236"/>
        <v>-</v>
      </c>
      <c r="G558" s="29" t="str">
        <f t="shared" si="237"/>
        <v>-</v>
      </c>
      <c r="H558" s="29" t="str">
        <f t="shared" si="238"/>
        <v>-</v>
      </c>
      <c r="I558" s="29" t="str">
        <f t="shared" si="239"/>
        <v>-</v>
      </c>
      <c r="J558" s="46" t="str">
        <f t="shared" si="240"/>
        <v>-</v>
      </c>
      <c r="K558" s="29" t="str">
        <f t="shared" si="241"/>
        <v>-</v>
      </c>
      <c r="L558" s="29" t="str">
        <f t="shared" si="242"/>
        <v>-</v>
      </c>
      <c r="M558" s="29" t="str">
        <f t="shared" si="243"/>
        <v>-</v>
      </c>
      <c r="N558" s="29" t="str">
        <f t="shared" si="244"/>
        <v>-</v>
      </c>
      <c r="O558" s="29" t="str">
        <f t="shared" si="245"/>
        <v>-</v>
      </c>
      <c r="P558" s="2">
        <f>Замеры!R555</f>
        <v>0</v>
      </c>
      <c r="S558" s="2">
        <f>Замеры!S555</f>
        <v>0</v>
      </c>
      <c r="T558" s="2" t="s">
        <v>72</v>
      </c>
      <c r="U558" s="2" t="b">
        <f t="shared" si="246"/>
        <v>0</v>
      </c>
      <c r="V558" s="2" t="b">
        <f t="shared" si="247"/>
        <v>0</v>
      </c>
      <c r="W558" s="2" t="b">
        <f t="shared" si="248"/>
        <v>0</v>
      </c>
      <c r="Y558" s="2">
        <f t="shared" ca="1" si="249"/>
        <v>45</v>
      </c>
      <c r="Z558" s="2">
        <f t="shared" ca="1" si="249"/>
        <v>36</v>
      </c>
      <c r="AA558" s="2">
        <f t="shared" ca="1" si="249"/>
        <v>21</v>
      </c>
      <c r="AB558" s="5">
        <f t="shared" ca="1" si="250"/>
        <v>320</v>
      </c>
      <c r="AC558" s="5">
        <f t="shared" ca="1" si="251"/>
        <v>217</v>
      </c>
      <c r="AD558" s="5">
        <f t="shared" ca="1" si="252"/>
        <v>248</v>
      </c>
      <c r="AE558" s="5">
        <f t="shared" ca="1" si="253"/>
        <v>265</v>
      </c>
      <c r="AF558" s="5">
        <f t="shared" ca="1" si="254"/>
        <v>311</v>
      </c>
      <c r="AG558" s="5">
        <f t="shared" ca="1" si="255"/>
        <v>292</v>
      </c>
      <c r="AH558" s="5">
        <f t="shared" ca="1" si="256"/>
        <v>260</v>
      </c>
      <c r="AI558" s="5">
        <f t="shared" ca="1" si="257"/>
        <v>317</v>
      </c>
      <c r="AJ558" s="5">
        <f t="shared" ca="1" si="258"/>
        <v>250</v>
      </c>
      <c r="AK558" s="5">
        <f t="shared" ca="1" si="259"/>
        <v>276</v>
      </c>
    </row>
    <row r="559" spans="1:37" x14ac:dyDescent="0.3">
      <c r="A559" s="35">
        <f>IF(Замеры!B556=0, " ", Замеры!B556)</f>
        <v>553</v>
      </c>
      <c r="B559" s="45" t="str">
        <f>Замеры!G556</f>
        <v xml:space="preserve">Группа от QF </v>
      </c>
      <c r="C559" s="45" t="str">
        <f>IF(Замеры!O556=0, " ", Замеры!O556)</f>
        <v xml:space="preserve"> </v>
      </c>
      <c r="D559" s="69" t="str">
        <f t="shared" si="260"/>
        <v xml:space="preserve"> </v>
      </c>
      <c r="E559" s="69" t="str">
        <f t="shared" si="261"/>
        <v xml:space="preserve"> </v>
      </c>
      <c r="F559" s="29" t="str">
        <f t="shared" si="236"/>
        <v>-</v>
      </c>
      <c r="G559" s="29" t="str">
        <f t="shared" si="237"/>
        <v>-</v>
      </c>
      <c r="H559" s="29" t="str">
        <f t="shared" si="238"/>
        <v>-</v>
      </c>
      <c r="I559" s="29" t="str">
        <f t="shared" si="239"/>
        <v>-</v>
      </c>
      <c r="J559" s="46" t="str">
        <f t="shared" si="240"/>
        <v>-</v>
      </c>
      <c r="K559" s="29" t="str">
        <f t="shared" si="241"/>
        <v>-</v>
      </c>
      <c r="L559" s="29" t="str">
        <f t="shared" si="242"/>
        <v>-</v>
      </c>
      <c r="M559" s="29" t="str">
        <f t="shared" si="243"/>
        <v>-</v>
      </c>
      <c r="N559" s="29" t="str">
        <f t="shared" si="244"/>
        <v>-</v>
      </c>
      <c r="O559" s="29" t="str">
        <f t="shared" si="245"/>
        <v>-</v>
      </c>
      <c r="P559" s="2">
        <f>Замеры!R556</f>
        <v>0</v>
      </c>
      <c r="S559" s="2">
        <f>Замеры!S556</f>
        <v>0</v>
      </c>
      <c r="T559" s="2" t="s">
        <v>72</v>
      </c>
      <c r="U559" s="2" t="b">
        <f t="shared" si="246"/>
        <v>0</v>
      </c>
      <c r="V559" s="2" t="b">
        <f t="shared" si="247"/>
        <v>0</v>
      </c>
      <c r="W559" s="2" t="b">
        <f t="shared" si="248"/>
        <v>0</v>
      </c>
      <c r="Y559" s="2">
        <f t="shared" ca="1" si="249"/>
        <v>25</v>
      </c>
      <c r="Z559" s="2">
        <f t="shared" ca="1" si="249"/>
        <v>42</v>
      </c>
      <c r="AA559" s="2">
        <f t="shared" ca="1" si="249"/>
        <v>30</v>
      </c>
      <c r="AB559" s="5">
        <f t="shared" ca="1" si="250"/>
        <v>365</v>
      </c>
      <c r="AC559" s="5">
        <f t="shared" ca="1" si="251"/>
        <v>348</v>
      </c>
      <c r="AD559" s="5">
        <f t="shared" ca="1" si="252"/>
        <v>446</v>
      </c>
      <c r="AE559" s="5">
        <f t="shared" ca="1" si="253"/>
        <v>436</v>
      </c>
      <c r="AF559" s="5">
        <f t="shared" ca="1" si="254"/>
        <v>325</v>
      </c>
      <c r="AG559" s="5">
        <f t="shared" ca="1" si="255"/>
        <v>397</v>
      </c>
      <c r="AH559" s="5">
        <f t="shared" ca="1" si="256"/>
        <v>419</v>
      </c>
      <c r="AI559" s="5">
        <f t="shared" ca="1" si="257"/>
        <v>368</v>
      </c>
      <c r="AJ559" s="5">
        <f t="shared" ca="1" si="258"/>
        <v>351</v>
      </c>
      <c r="AK559" s="5">
        <f t="shared" ca="1" si="259"/>
        <v>368</v>
      </c>
    </row>
    <row r="560" spans="1:37" x14ac:dyDescent="0.3">
      <c r="A560" s="35">
        <f>IF(Замеры!B557=0, " ", Замеры!B557)</f>
        <v>554</v>
      </c>
      <c r="B560" s="45" t="str">
        <f>Замеры!G557</f>
        <v xml:space="preserve">Группа от QF </v>
      </c>
      <c r="C560" s="45" t="str">
        <f>IF(Замеры!O557=0, " ", Замеры!O557)</f>
        <v xml:space="preserve"> </v>
      </c>
      <c r="D560" s="69" t="str">
        <f t="shared" si="260"/>
        <v xml:space="preserve"> </v>
      </c>
      <c r="E560" s="69" t="str">
        <f t="shared" si="261"/>
        <v xml:space="preserve"> </v>
      </c>
      <c r="F560" s="29" t="str">
        <f t="shared" si="236"/>
        <v>-</v>
      </c>
      <c r="G560" s="29" t="str">
        <f t="shared" si="237"/>
        <v>-</v>
      </c>
      <c r="H560" s="29" t="str">
        <f t="shared" si="238"/>
        <v>-</v>
      </c>
      <c r="I560" s="29" t="str">
        <f t="shared" si="239"/>
        <v>-</v>
      </c>
      <c r="J560" s="46" t="str">
        <f t="shared" si="240"/>
        <v>-</v>
      </c>
      <c r="K560" s="29" t="str">
        <f t="shared" si="241"/>
        <v>-</v>
      </c>
      <c r="L560" s="29" t="str">
        <f t="shared" si="242"/>
        <v>-</v>
      </c>
      <c r="M560" s="29" t="str">
        <f t="shared" si="243"/>
        <v>-</v>
      </c>
      <c r="N560" s="29" t="str">
        <f t="shared" si="244"/>
        <v>-</v>
      </c>
      <c r="O560" s="29" t="str">
        <f t="shared" si="245"/>
        <v>-</v>
      </c>
      <c r="P560" s="2">
        <f>Замеры!R557</f>
        <v>0</v>
      </c>
      <c r="S560" s="2">
        <f>Замеры!S557</f>
        <v>0</v>
      </c>
      <c r="T560" s="2" t="s">
        <v>72</v>
      </c>
      <c r="U560" s="2" t="b">
        <f t="shared" si="246"/>
        <v>0</v>
      </c>
      <c r="V560" s="2" t="b">
        <f t="shared" si="247"/>
        <v>0</v>
      </c>
      <c r="W560" s="2" t="b">
        <f t="shared" si="248"/>
        <v>0</v>
      </c>
      <c r="Y560" s="2">
        <f t="shared" ca="1" si="249"/>
        <v>32</v>
      </c>
      <c r="Z560" s="2">
        <f t="shared" ca="1" si="249"/>
        <v>41</v>
      </c>
      <c r="AA560" s="2">
        <f t="shared" ca="1" si="249"/>
        <v>43</v>
      </c>
      <c r="AB560" s="5">
        <f t="shared" ca="1" si="250"/>
        <v>504</v>
      </c>
      <c r="AC560" s="5">
        <f t="shared" ca="1" si="251"/>
        <v>544</v>
      </c>
      <c r="AD560" s="5">
        <f t="shared" ca="1" si="252"/>
        <v>535</v>
      </c>
      <c r="AE560" s="5">
        <f t="shared" ca="1" si="253"/>
        <v>478</v>
      </c>
      <c r="AF560" s="5">
        <f t="shared" ca="1" si="254"/>
        <v>563</v>
      </c>
      <c r="AG560" s="5">
        <f t="shared" ca="1" si="255"/>
        <v>496</v>
      </c>
      <c r="AH560" s="5">
        <f t="shared" ca="1" si="256"/>
        <v>477</v>
      </c>
      <c r="AI560" s="5">
        <f t="shared" ca="1" si="257"/>
        <v>491</v>
      </c>
      <c r="AJ560" s="5">
        <f t="shared" ca="1" si="258"/>
        <v>550</v>
      </c>
      <c r="AK560" s="5">
        <f t="shared" ca="1" si="259"/>
        <v>490</v>
      </c>
    </row>
    <row r="561" spans="1:37" x14ac:dyDescent="0.3">
      <c r="A561" s="35">
        <f>IF(Замеры!B558=0, " ", Замеры!B558)</f>
        <v>555</v>
      </c>
      <c r="B561" s="45" t="str">
        <f>Замеры!G558</f>
        <v xml:space="preserve">Группа от QF </v>
      </c>
      <c r="C561" s="45" t="str">
        <f>IF(Замеры!O558=0, " ", Замеры!O558)</f>
        <v xml:space="preserve"> </v>
      </c>
      <c r="D561" s="69" t="str">
        <f t="shared" si="260"/>
        <v xml:space="preserve"> </v>
      </c>
      <c r="E561" s="69" t="str">
        <f t="shared" si="261"/>
        <v xml:space="preserve"> </v>
      </c>
      <c r="F561" s="29" t="str">
        <f t="shared" si="236"/>
        <v>-</v>
      </c>
      <c r="G561" s="29" t="str">
        <f t="shared" si="237"/>
        <v>-</v>
      </c>
      <c r="H561" s="29" t="str">
        <f t="shared" si="238"/>
        <v>-</v>
      </c>
      <c r="I561" s="29" t="str">
        <f t="shared" si="239"/>
        <v>-</v>
      </c>
      <c r="J561" s="46" t="str">
        <f t="shared" si="240"/>
        <v>-</v>
      </c>
      <c r="K561" s="29" t="str">
        <f t="shared" si="241"/>
        <v>-</v>
      </c>
      <c r="L561" s="29" t="str">
        <f t="shared" si="242"/>
        <v>-</v>
      </c>
      <c r="M561" s="29" t="str">
        <f t="shared" si="243"/>
        <v>-</v>
      </c>
      <c r="N561" s="29" t="str">
        <f t="shared" si="244"/>
        <v>-</v>
      </c>
      <c r="O561" s="29" t="str">
        <f t="shared" si="245"/>
        <v>-</v>
      </c>
      <c r="P561" s="2">
        <f>Замеры!R558</f>
        <v>0</v>
      </c>
      <c r="S561" s="2">
        <f>Замеры!S558</f>
        <v>0</v>
      </c>
      <c r="T561" s="2" t="s">
        <v>72</v>
      </c>
      <c r="U561" s="2" t="b">
        <f t="shared" si="246"/>
        <v>0</v>
      </c>
      <c r="V561" s="2" t="b">
        <f t="shared" si="247"/>
        <v>0</v>
      </c>
      <c r="W561" s="2" t="b">
        <f t="shared" si="248"/>
        <v>0</v>
      </c>
      <c r="Y561" s="2">
        <f t="shared" ca="1" si="249"/>
        <v>41</v>
      </c>
      <c r="Z561" s="2">
        <f t="shared" ca="1" si="249"/>
        <v>35</v>
      </c>
      <c r="AA561" s="2">
        <f t="shared" ca="1" si="249"/>
        <v>41</v>
      </c>
      <c r="AB561" s="5">
        <f t="shared" ca="1" si="250"/>
        <v>521</v>
      </c>
      <c r="AC561" s="5">
        <f t="shared" ca="1" si="251"/>
        <v>437</v>
      </c>
      <c r="AD561" s="5">
        <f t="shared" ca="1" si="252"/>
        <v>523</v>
      </c>
      <c r="AE561" s="5">
        <f t="shared" ca="1" si="253"/>
        <v>497</v>
      </c>
      <c r="AF561" s="5">
        <f t="shared" ca="1" si="254"/>
        <v>449</v>
      </c>
      <c r="AG561" s="5">
        <f t="shared" ca="1" si="255"/>
        <v>551</v>
      </c>
      <c r="AH561" s="5">
        <f t="shared" ca="1" si="256"/>
        <v>429</v>
      </c>
      <c r="AI561" s="5">
        <f t="shared" ca="1" si="257"/>
        <v>513</v>
      </c>
      <c r="AJ561" s="5">
        <f t="shared" ca="1" si="258"/>
        <v>489</v>
      </c>
      <c r="AK561" s="5">
        <f t="shared" ca="1" si="259"/>
        <v>547</v>
      </c>
    </row>
    <row r="562" spans="1:37" x14ac:dyDescent="0.3">
      <c r="A562" s="35">
        <f>IF(Замеры!B559=0, " ", Замеры!B559)</f>
        <v>556</v>
      </c>
      <c r="B562" s="45" t="str">
        <f>Замеры!G559</f>
        <v xml:space="preserve">Группа от QF </v>
      </c>
      <c r="C562" s="45" t="str">
        <f>IF(Замеры!O559=0, " ", Замеры!O559)</f>
        <v xml:space="preserve"> </v>
      </c>
      <c r="D562" s="69" t="str">
        <f t="shared" si="260"/>
        <v xml:space="preserve"> </v>
      </c>
      <c r="E562" s="69" t="str">
        <f t="shared" si="261"/>
        <v xml:space="preserve"> </v>
      </c>
      <c r="F562" s="29" t="str">
        <f t="shared" si="236"/>
        <v>-</v>
      </c>
      <c r="G562" s="29" t="str">
        <f t="shared" si="237"/>
        <v>-</v>
      </c>
      <c r="H562" s="29" t="str">
        <f t="shared" si="238"/>
        <v>-</v>
      </c>
      <c r="I562" s="29" t="str">
        <f t="shared" si="239"/>
        <v>-</v>
      </c>
      <c r="J562" s="46" t="str">
        <f t="shared" si="240"/>
        <v>-</v>
      </c>
      <c r="K562" s="29" t="str">
        <f t="shared" si="241"/>
        <v>-</v>
      </c>
      <c r="L562" s="29" t="str">
        <f t="shared" si="242"/>
        <v>-</v>
      </c>
      <c r="M562" s="29" t="str">
        <f t="shared" si="243"/>
        <v>-</v>
      </c>
      <c r="N562" s="29" t="str">
        <f t="shared" si="244"/>
        <v>-</v>
      </c>
      <c r="O562" s="29" t="str">
        <f t="shared" si="245"/>
        <v>-</v>
      </c>
      <c r="P562" s="2">
        <f>Замеры!R559</f>
        <v>0</v>
      </c>
      <c r="S562" s="2">
        <f>Замеры!S559</f>
        <v>0</v>
      </c>
      <c r="T562" s="2" t="s">
        <v>72</v>
      </c>
      <c r="U562" s="2" t="b">
        <f t="shared" si="246"/>
        <v>0</v>
      </c>
      <c r="V562" s="2" t="b">
        <f t="shared" si="247"/>
        <v>0</v>
      </c>
      <c r="W562" s="2" t="b">
        <f t="shared" si="248"/>
        <v>0</v>
      </c>
      <c r="Y562" s="2">
        <f t="shared" ca="1" si="249"/>
        <v>21</v>
      </c>
      <c r="Z562" s="2">
        <f t="shared" ca="1" si="249"/>
        <v>42</v>
      </c>
      <c r="AA562" s="2">
        <f t="shared" ca="1" si="249"/>
        <v>26</v>
      </c>
      <c r="AB562" s="5">
        <f t="shared" ca="1" si="250"/>
        <v>397</v>
      </c>
      <c r="AC562" s="5">
        <f t="shared" ca="1" si="251"/>
        <v>357</v>
      </c>
      <c r="AD562" s="5">
        <f t="shared" ca="1" si="252"/>
        <v>289</v>
      </c>
      <c r="AE562" s="5">
        <f t="shared" ca="1" si="253"/>
        <v>374</v>
      </c>
      <c r="AF562" s="5">
        <f t="shared" ca="1" si="254"/>
        <v>304</v>
      </c>
      <c r="AG562" s="5">
        <f t="shared" ca="1" si="255"/>
        <v>374</v>
      </c>
      <c r="AH562" s="5">
        <f t="shared" ca="1" si="256"/>
        <v>334</v>
      </c>
      <c r="AI562" s="5">
        <f t="shared" ca="1" si="257"/>
        <v>303</v>
      </c>
      <c r="AJ562" s="5">
        <f t="shared" ca="1" si="258"/>
        <v>369</v>
      </c>
      <c r="AK562" s="5">
        <f t="shared" ca="1" si="259"/>
        <v>342</v>
      </c>
    </row>
    <row r="563" spans="1:37" x14ac:dyDescent="0.3">
      <c r="A563" s="35">
        <f>IF(Замеры!B560=0, " ", Замеры!B560)</f>
        <v>557</v>
      </c>
      <c r="B563" s="45" t="str">
        <f>Замеры!G560</f>
        <v xml:space="preserve">Группа от QF </v>
      </c>
      <c r="C563" s="45" t="str">
        <f>IF(Замеры!O560=0, " ", Замеры!O560)</f>
        <v xml:space="preserve"> </v>
      </c>
      <c r="D563" s="69" t="str">
        <f t="shared" si="260"/>
        <v xml:space="preserve"> </v>
      </c>
      <c r="E563" s="69" t="str">
        <f t="shared" si="261"/>
        <v xml:space="preserve"> </v>
      </c>
      <c r="F563" s="29" t="str">
        <f t="shared" si="236"/>
        <v>-</v>
      </c>
      <c r="G563" s="29" t="str">
        <f t="shared" si="237"/>
        <v>-</v>
      </c>
      <c r="H563" s="29" t="str">
        <f t="shared" si="238"/>
        <v>-</v>
      </c>
      <c r="I563" s="29" t="str">
        <f t="shared" si="239"/>
        <v>-</v>
      </c>
      <c r="J563" s="46" t="str">
        <f t="shared" si="240"/>
        <v>-</v>
      </c>
      <c r="K563" s="29" t="str">
        <f t="shared" si="241"/>
        <v>-</v>
      </c>
      <c r="L563" s="29" t="str">
        <f t="shared" si="242"/>
        <v>-</v>
      </c>
      <c r="M563" s="29" t="str">
        <f t="shared" si="243"/>
        <v>-</v>
      </c>
      <c r="N563" s="29" t="str">
        <f t="shared" si="244"/>
        <v>-</v>
      </c>
      <c r="O563" s="29" t="str">
        <f t="shared" si="245"/>
        <v>-</v>
      </c>
      <c r="P563" s="2">
        <f>Замеры!R560</f>
        <v>0</v>
      </c>
      <c r="S563" s="2">
        <f>Замеры!S560</f>
        <v>0</v>
      </c>
      <c r="T563" s="2" t="s">
        <v>72</v>
      </c>
      <c r="U563" s="2" t="b">
        <f t="shared" si="246"/>
        <v>0</v>
      </c>
      <c r="V563" s="2" t="b">
        <f t="shared" si="247"/>
        <v>0</v>
      </c>
      <c r="W563" s="2" t="b">
        <f t="shared" si="248"/>
        <v>0</v>
      </c>
      <c r="Y563" s="2">
        <f t="shared" ca="1" si="249"/>
        <v>33</v>
      </c>
      <c r="Z563" s="2">
        <f t="shared" ca="1" si="249"/>
        <v>37</v>
      </c>
      <c r="AA563" s="2">
        <f t="shared" ca="1" si="249"/>
        <v>30</v>
      </c>
      <c r="AB563" s="5">
        <f t="shared" ca="1" si="250"/>
        <v>370</v>
      </c>
      <c r="AC563" s="5">
        <f t="shared" ca="1" si="251"/>
        <v>325</v>
      </c>
      <c r="AD563" s="5">
        <f t="shared" ca="1" si="252"/>
        <v>372</v>
      </c>
      <c r="AE563" s="5">
        <f t="shared" ca="1" si="253"/>
        <v>363</v>
      </c>
      <c r="AF563" s="5">
        <f t="shared" ca="1" si="254"/>
        <v>420</v>
      </c>
      <c r="AG563" s="5">
        <f t="shared" ca="1" si="255"/>
        <v>380</v>
      </c>
      <c r="AH563" s="5">
        <f t="shared" ca="1" si="256"/>
        <v>425</v>
      </c>
      <c r="AI563" s="5">
        <f t="shared" ca="1" si="257"/>
        <v>419</v>
      </c>
      <c r="AJ563" s="5">
        <f t="shared" ca="1" si="258"/>
        <v>416</v>
      </c>
      <c r="AK563" s="5">
        <f t="shared" ca="1" si="259"/>
        <v>339</v>
      </c>
    </row>
    <row r="564" spans="1:37" x14ac:dyDescent="0.3">
      <c r="A564" s="35">
        <f>IF(Замеры!B561=0, " ", Замеры!B561)</f>
        <v>558</v>
      </c>
      <c r="B564" s="45" t="str">
        <f>Замеры!G561</f>
        <v xml:space="preserve">Группа от QF </v>
      </c>
      <c r="C564" s="45" t="str">
        <f>IF(Замеры!O561=0, " ", Замеры!O561)</f>
        <v xml:space="preserve"> </v>
      </c>
      <c r="D564" s="69" t="str">
        <f t="shared" si="260"/>
        <v xml:space="preserve"> </v>
      </c>
      <c r="E564" s="69" t="str">
        <f t="shared" si="261"/>
        <v xml:space="preserve"> </v>
      </c>
      <c r="F564" s="29" t="str">
        <f t="shared" si="236"/>
        <v>-</v>
      </c>
      <c r="G564" s="29" t="str">
        <f t="shared" si="237"/>
        <v>-</v>
      </c>
      <c r="H564" s="29" t="str">
        <f t="shared" si="238"/>
        <v>-</v>
      </c>
      <c r="I564" s="29" t="str">
        <f t="shared" si="239"/>
        <v>-</v>
      </c>
      <c r="J564" s="46" t="str">
        <f t="shared" si="240"/>
        <v>-</v>
      </c>
      <c r="K564" s="29" t="str">
        <f t="shared" si="241"/>
        <v>-</v>
      </c>
      <c r="L564" s="29" t="str">
        <f t="shared" si="242"/>
        <v>-</v>
      </c>
      <c r="M564" s="29" t="str">
        <f t="shared" si="243"/>
        <v>-</v>
      </c>
      <c r="N564" s="29" t="str">
        <f t="shared" si="244"/>
        <v>-</v>
      </c>
      <c r="O564" s="29" t="str">
        <f t="shared" si="245"/>
        <v>-</v>
      </c>
      <c r="P564" s="2">
        <f>Замеры!R561</f>
        <v>0</v>
      </c>
      <c r="S564" s="2">
        <f>Замеры!S561</f>
        <v>0</v>
      </c>
      <c r="T564" s="2" t="s">
        <v>72</v>
      </c>
      <c r="U564" s="2" t="b">
        <f t="shared" si="246"/>
        <v>0</v>
      </c>
      <c r="V564" s="2" t="b">
        <f t="shared" si="247"/>
        <v>0</v>
      </c>
      <c r="W564" s="2" t="b">
        <f t="shared" si="248"/>
        <v>0</v>
      </c>
      <c r="Y564" s="2">
        <f t="shared" ca="1" si="249"/>
        <v>24</v>
      </c>
      <c r="Z564" s="2">
        <f t="shared" ca="1" si="249"/>
        <v>48</v>
      </c>
      <c r="AA564" s="2">
        <f t="shared" ca="1" si="249"/>
        <v>21</v>
      </c>
      <c r="AB564" s="5">
        <f t="shared" ca="1" si="250"/>
        <v>266</v>
      </c>
      <c r="AC564" s="5">
        <f t="shared" ca="1" si="251"/>
        <v>237</v>
      </c>
      <c r="AD564" s="5">
        <f t="shared" ca="1" si="252"/>
        <v>282</v>
      </c>
      <c r="AE564" s="5">
        <f t="shared" ca="1" si="253"/>
        <v>264</v>
      </c>
      <c r="AF564" s="5">
        <f t="shared" ca="1" si="254"/>
        <v>282</v>
      </c>
      <c r="AG564" s="5">
        <f t="shared" ca="1" si="255"/>
        <v>359</v>
      </c>
      <c r="AH564" s="5">
        <f t="shared" ca="1" si="256"/>
        <v>233</v>
      </c>
      <c r="AI564" s="5">
        <f t="shared" ca="1" si="257"/>
        <v>242</v>
      </c>
      <c r="AJ564" s="5">
        <f t="shared" ca="1" si="258"/>
        <v>346</v>
      </c>
      <c r="AK564" s="5">
        <f t="shared" ca="1" si="259"/>
        <v>240</v>
      </c>
    </row>
    <row r="565" spans="1:37" x14ac:dyDescent="0.3">
      <c r="A565" s="35">
        <f>IF(Замеры!B562=0, " ", Замеры!B562)</f>
        <v>559</v>
      </c>
      <c r="B565" s="45" t="str">
        <f>Замеры!G562</f>
        <v xml:space="preserve">Группа от QF </v>
      </c>
      <c r="C565" s="45" t="str">
        <f>IF(Замеры!O562=0, " ", Замеры!O562)</f>
        <v xml:space="preserve"> </v>
      </c>
      <c r="D565" s="69" t="str">
        <f t="shared" si="260"/>
        <v xml:space="preserve"> </v>
      </c>
      <c r="E565" s="69" t="str">
        <f t="shared" si="261"/>
        <v xml:space="preserve"> </v>
      </c>
      <c r="F565" s="29" t="str">
        <f t="shared" si="236"/>
        <v>-</v>
      </c>
      <c r="G565" s="29" t="str">
        <f t="shared" si="237"/>
        <v>-</v>
      </c>
      <c r="H565" s="29" t="str">
        <f t="shared" si="238"/>
        <v>-</v>
      </c>
      <c r="I565" s="29" t="str">
        <f t="shared" si="239"/>
        <v>-</v>
      </c>
      <c r="J565" s="46" t="str">
        <f t="shared" si="240"/>
        <v>-</v>
      </c>
      <c r="K565" s="29" t="str">
        <f t="shared" si="241"/>
        <v>-</v>
      </c>
      <c r="L565" s="29" t="str">
        <f t="shared" si="242"/>
        <v>-</v>
      </c>
      <c r="M565" s="29" t="str">
        <f t="shared" si="243"/>
        <v>-</v>
      </c>
      <c r="N565" s="29" t="str">
        <f t="shared" si="244"/>
        <v>-</v>
      </c>
      <c r="O565" s="29" t="str">
        <f t="shared" si="245"/>
        <v>-</v>
      </c>
      <c r="P565" s="2">
        <f>Замеры!R562</f>
        <v>0</v>
      </c>
      <c r="S565" s="2">
        <f>Замеры!S562</f>
        <v>0</v>
      </c>
      <c r="T565" s="2" t="s">
        <v>72</v>
      </c>
      <c r="U565" s="2" t="b">
        <f t="shared" si="246"/>
        <v>0</v>
      </c>
      <c r="V565" s="2" t="b">
        <f t="shared" si="247"/>
        <v>0</v>
      </c>
      <c r="W565" s="2" t="b">
        <f t="shared" si="248"/>
        <v>0</v>
      </c>
      <c r="Y565" s="2">
        <f t="shared" ca="1" si="249"/>
        <v>31</v>
      </c>
      <c r="Z565" s="2">
        <f t="shared" ca="1" si="249"/>
        <v>38</v>
      </c>
      <c r="AA565" s="2">
        <f t="shared" ca="1" si="249"/>
        <v>21</v>
      </c>
      <c r="AB565" s="5">
        <f t="shared" ca="1" si="250"/>
        <v>257</v>
      </c>
      <c r="AC565" s="5">
        <f t="shared" ca="1" si="251"/>
        <v>352</v>
      </c>
      <c r="AD565" s="5">
        <f t="shared" ca="1" si="252"/>
        <v>320</v>
      </c>
      <c r="AE565" s="5">
        <f t="shared" ca="1" si="253"/>
        <v>252</v>
      </c>
      <c r="AF565" s="5">
        <f t="shared" ca="1" si="254"/>
        <v>304</v>
      </c>
      <c r="AG565" s="5">
        <f t="shared" ca="1" si="255"/>
        <v>336</v>
      </c>
      <c r="AH565" s="5">
        <f t="shared" ca="1" si="256"/>
        <v>245</v>
      </c>
      <c r="AI565" s="5">
        <f t="shared" ca="1" si="257"/>
        <v>304</v>
      </c>
      <c r="AJ565" s="5">
        <f t="shared" ca="1" si="258"/>
        <v>303</v>
      </c>
      <c r="AK565" s="5">
        <f t="shared" ca="1" si="259"/>
        <v>354</v>
      </c>
    </row>
    <row r="566" spans="1:37" x14ac:dyDescent="0.3">
      <c r="A566" s="35">
        <f>IF(Замеры!B563=0, " ", Замеры!B563)</f>
        <v>560</v>
      </c>
      <c r="B566" s="45" t="str">
        <f>Замеры!G563</f>
        <v xml:space="preserve">Группа от QF </v>
      </c>
      <c r="C566" s="45" t="str">
        <f>IF(Замеры!O563=0, " ", Замеры!O563)</f>
        <v xml:space="preserve"> </v>
      </c>
      <c r="D566" s="69" t="str">
        <f t="shared" si="260"/>
        <v xml:space="preserve"> </v>
      </c>
      <c r="E566" s="69" t="str">
        <f t="shared" si="261"/>
        <v xml:space="preserve"> </v>
      </c>
      <c r="F566" s="29" t="str">
        <f t="shared" si="236"/>
        <v>-</v>
      </c>
      <c r="G566" s="29" t="str">
        <f t="shared" si="237"/>
        <v>-</v>
      </c>
      <c r="H566" s="29" t="str">
        <f t="shared" si="238"/>
        <v>-</v>
      </c>
      <c r="I566" s="29" t="str">
        <f t="shared" si="239"/>
        <v>-</v>
      </c>
      <c r="J566" s="46" t="str">
        <f t="shared" si="240"/>
        <v>-</v>
      </c>
      <c r="K566" s="29" t="str">
        <f t="shared" si="241"/>
        <v>-</v>
      </c>
      <c r="L566" s="29" t="str">
        <f t="shared" si="242"/>
        <v>-</v>
      </c>
      <c r="M566" s="29" t="str">
        <f t="shared" si="243"/>
        <v>-</v>
      </c>
      <c r="N566" s="29" t="str">
        <f t="shared" si="244"/>
        <v>-</v>
      </c>
      <c r="O566" s="29" t="str">
        <f t="shared" si="245"/>
        <v>-</v>
      </c>
      <c r="P566" s="2">
        <f>Замеры!R563</f>
        <v>0</v>
      </c>
      <c r="S566" s="2">
        <f>Замеры!S563</f>
        <v>0</v>
      </c>
      <c r="T566" s="2" t="s">
        <v>72</v>
      </c>
      <c r="U566" s="2" t="b">
        <f t="shared" si="246"/>
        <v>0</v>
      </c>
      <c r="V566" s="2" t="b">
        <f t="shared" si="247"/>
        <v>0</v>
      </c>
      <c r="W566" s="2" t="b">
        <f t="shared" si="248"/>
        <v>0</v>
      </c>
      <c r="Y566" s="2">
        <f t="shared" ca="1" si="249"/>
        <v>29</v>
      </c>
      <c r="Z566" s="2">
        <f t="shared" ca="1" si="249"/>
        <v>38</v>
      </c>
      <c r="AA566" s="2">
        <f t="shared" ca="1" si="249"/>
        <v>37</v>
      </c>
      <c r="AB566" s="5">
        <f t="shared" ca="1" si="250"/>
        <v>501</v>
      </c>
      <c r="AC566" s="5">
        <f t="shared" ca="1" si="251"/>
        <v>466</v>
      </c>
      <c r="AD566" s="5">
        <f t="shared" ca="1" si="252"/>
        <v>384</v>
      </c>
      <c r="AE566" s="5">
        <f t="shared" ca="1" si="253"/>
        <v>439</v>
      </c>
      <c r="AF566" s="5">
        <f t="shared" ca="1" si="254"/>
        <v>470</v>
      </c>
      <c r="AG566" s="5">
        <f t="shared" ca="1" si="255"/>
        <v>497</v>
      </c>
      <c r="AH566" s="5">
        <f t="shared" ca="1" si="256"/>
        <v>487</v>
      </c>
      <c r="AI566" s="5">
        <f t="shared" ca="1" si="257"/>
        <v>467</v>
      </c>
      <c r="AJ566" s="5">
        <f t="shared" ca="1" si="258"/>
        <v>397</v>
      </c>
      <c r="AK566" s="5">
        <f t="shared" ca="1" si="259"/>
        <v>440</v>
      </c>
    </row>
    <row r="567" spans="1:37" x14ac:dyDescent="0.3">
      <c r="A567" s="35">
        <f>IF(Замеры!B564=0, " ", Замеры!B564)</f>
        <v>561</v>
      </c>
      <c r="B567" s="45" t="str">
        <f>Замеры!G564</f>
        <v xml:space="preserve">Группа от QF </v>
      </c>
      <c r="C567" s="45" t="str">
        <f>IF(Замеры!O564=0, " ", Замеры!O564)</f>
        <v xml:space="preserve"> </v>
      </c>
      <c r="D567" s="69" t="str">
        <f t="shared" si="260"/>
        <v xml:space="preserve"> </v>
      </c>
      <c r="E567" s="69" t="str">
        <f t="shared" si="261"/>
        <v xml:space="preserve"> </v>
      </c>
      <c r="F567" s="29" t="str">
        <f t="shared" si="236"/>
        <v>-</v>
      </c>
      <c r="G567" s="29" t="str">
        <f t="shared" si="237"/>
        <v>-</v>
      </c>
      <c r="H567" s="29" t="str">
        <f t="shared" si="238"/>
        <v>-</v>
      </c>
      <c r="I567" s="29" t="str">
        <f t="shared" si="239"/>
        <v>-</v>
      </c>
      <c r="J567" s="46" t="str">
        <f t="shared" si="240"/>
        <v>-</v>
      </c>
      <c r="K567" s="29" t="str">
        <f t="shared" si="241"/>
        <v>-</v>
      </c>
      <c r="L567" s="29" t="str">
        <f t="shared" si="242"/>
        <v>-</v>
      </c>
      <c r="M567" s="29" t="str">
        <f t="shared" si="243"/>
        <v>-</v>
      </c>
      <c r="N567" s="29" t="str">
        <f t="shared" si="244"/>
        <v>-</v>
      </c>
      <c r="O567" s="29" t="str">
        <f t="shared" si="245"/>
        <v>-</v>
      </c>
      <c r="P567" s="2">
        <f>Замеры!R564</f>
        <v>0</v>
      </c>
      <c r="S567" s="2">
        <f>Замеры!S564</f>
        <v>0</v>
      </c>
      <c r="T567" s="2" t="s">
        <v>72</v>
      </c>
      <c r="U567" s="2" t="b">
        <f t="shared" si="246"/>
        <v>0</v>
      </c>
      <c r="V567" s="2" t="b">
        <f t="shared" si="247"/>
        <v>0</v>
      </c>
      <c r="W567" s="2" t="b">
        <f t="shared" si="248"/>
        <v>0</v>
      </c>
      <c r="Y567" s="2">
        <f t="shared" ca="1" si="249"/>
        <v>34</v>
      </c>
      <c r="Z567" s="2">
        <f t="shared" ca="1" si="249"/>
        <v>48</v>
      </c>
      <c r="AA567" s="2">
        <f t="shared" ca="1" si="249"/>
        <v>30</v>
      </c>
      <c r="AB567" s="5">
        <f t="shared" ca="1" si="250"/>
        <v>434</v>
      </c>
      <c r="AC567" s="5">
        <f t="shared" ca="1" si="251"/>
        <v>362</v>
      </c>
      <c r="AD567" s="5">
        <f t="shared" ca="1" si="252"/>
        <v>420</v>
      </c>
      <c r="AE567" s="5">
        <f t="shared" ca="1" si="253"/>
        <v>352</v>
      </c>
      <c r="AF567" s="5">
        <f t="shared" ca="1" si="254"/>
        <v>323</v>
      </c>
      <c r="AG567" s="5">
        <f t="shared" ca="1" si="255"/>
        <v>350</v>
      </c>
      <c r="AH567" s="5">
        <f t="shared" ca="1" si="256"/>
        <v>369</v>
      </c>
      <c r="AI567" s="5">
        <f t="shared" ca="1" si="257"/>
        <v>422</v>
      </c>
      <c r="AJ567" s="5">
        <f t="shared" ca="1" si="258"/>
        <v>334</v>
      </c>
      <c r="AK567" s="5">
        <f t="shared" ca="1" si="259"/>
        <v>432</v>
      </c>
    </row>
    <row r="568" spans="1:37" x14ac:dyDescent="0.3">
      <c r="A568" s="35">
        <f>IF(Замеры!B565=0, " ", Замеры!B565)</f>
        <v>562</v>
      </c>
      <c r="B568" s="45" t="str">
        <f>Замеры!G565</f>
        <v xml:space="preserve">Группа от QF </v>
      </c>
      <c r="C568" s="45" t="str">
        <f>IF(Замеры!O565=0, " ", Замеры!O565)</f>
        <v xml:space="preserve"> </v>
      </c>
      <c r="D568" s="69" t="str">
        <f t="shared" si="260"/>
        <v xml:space="preserve"> </v>
      </c>
      <c r="E568" s="69" t="str">
        <f t="shared" si="261"/>
        <v xml:space="preserve"> </v>
      </c>
      <c r="F568" s="29" t="str">
        <f t="shared" si="236"/>
        <v>-</v>
      </c>
      <c r="G568" s="29" t="str">
        <f t="shared" si="237"/>
        <v>-</v>
      </c>
      <c r="H568" s="29" t="str">
        <f t="shared" si="238"/>
        <v>-</v>
      </c>
      <c r="I568" s="29" t="str">
        <f t="shared" si="239"/>
        <v>-</v>
      </c>
      <c r="J568" s="46" t="str">
        <f t="shared" si="240"/>
        <v>-</v>
      </c>
      <c r="K568" s="29" t="str">
        <f t="shared" si="241"/>
        <v>-</v>
      </c>
      <c r="L568" s="29" t="str">
        <f t="shared" si="242"/>
        <v>-</v>
      </c>
      <c r="M568" s="29" t="str">
        <f t="shared" si="243"/>
        <v>-</v>
      </c>
      <c r="N568" s="29" t="str">
        <f t="shared" si="244"/>
        <v>-</v>
      </c>
      <c r="O568" s="29" t="str">
        <f t="shared" si="245"/>
        <v>-</v>
      </c>
      <c r="P568" s="2">
        <f>Замеры!R565</f>
        <v>0</v>
      </c>
      <c r="S568" s="2">
        <f>Замеры!S565</f>
        <v>0</v>
      </c>
      <c r="T568" s="2" t="s">
        <v>72</v>
      </c>
      <c r="U568" s="2" t="b">
        <f t="shared" si="246"/>
        <v>0</v>
      </c>
      <c r="V568" s="2" t="b">
        <f t="shared" si="247"/>
        <v>0</v>
      </c>
      <c r="W568" s="2" t="b">
        <f t="shared" si="248"/>
        <v>0</v>
      </c>
      <c r="Y568" s="2">
        <f t="shared" ca="1" si="249"/>
        <v>20</v>
      </c>
      <c r="Z568" s="2">
        <f t="shared" ca="1" si="249"/>
        <v>32</v>
      </c>
      <c r="AA568" s="2">
        <f t="shared" ca="1" si="249"/>
        <v>46</v>
      </c>
      <c r="AB568" s="5">
        <f t="shared" ca="1" si="250"/>
        <v>601</v>
      </c>
      <c r="AC568" s="5">
        <f t="shared" ca="1" si="251"/>
        <v>491</v>
      </c>
      <c r="AD568" s="5">
        <f t="shared" ca="1" si="252"/>
        <v>545</v>
      </c>
      <c r="AE568" s="5">
        <f t="shared" ca="1" si="253"/>
        <v>515</v>
      </c>
      <c r="AF568" s="5">
        <f t="shared" ca="1" si="254"/>
        <v>600</v>
      </c>
      <c r="AG568" s="5">
        <f t="shared" ca="1" si="255"/>
        <v>566</v>
      </c>
      <c r="AH568" s="5">
        <f t="shared" ca="1" si="256"/>
        <v>578</v>
      </c>
      <c r="AI568" s="5">
        <f t="shared" ca="1" si="257"/>
        <v>543</v>
      </c>
      <c r="AJ568" s="5">
        <f t="shared" ca="1" si="258"/>
        <v>578</v>
      </c>
      <c r="AK568" s="5">
        <f t="shared" ca="1" si="259"/>
        <v>521</v>
      </c>
    </row>
    <row r="569" spans="1:37" x14ac:dyDescent="0.3">
      <c r="A569" s="35">
        <f>IF(Замеры!B566=0, " ", Замеры!B566)</f>
        <v>563</v>
      </c>
      <c r="B569" s="45" t="str">
        <f>Замеры!G566</f>
        <v xml:space="preserve">Группа от QF </v>
      </c>
      <c r="C569" s="45" t="str">
        <f>IF(Замеры!O566=0, " ", Замеры!O566)</f>
        <v xml:space="preserve"> </v>
      </c>
      <c r="D569" s="69" t="str">
        <f t="shared" si="260"/>
        <v xml:space="preserve"> </v>
      </c>
      <c r="E569" s="69" t="str">
        <f t="shared" si="261"/>
        <v xml:space="preserve"> </v>
      </c>
      <c r="F569" s="29" t="str">
        <f t="shared" si="236"/>
        <v>-</v>
      </c>
      <c r="G569" s="29" t="str">
        <f t="shared" si="237"/>
        <v>-</v>
      </c>
      <c r="H569" s="29" t="str">
        <f t="shared" si="238"/>
        <v>-</v>
      </c>
      <c r="I569" s="29" t="str">
        <f t="shared" si="239"/>
        <v>-</v>
      </c>
      <c r="J569" s="46" t="str">
        <f t="shared" si="240"/>
        <v>-</v>
      </c>
      <c r="K569" s="29" t="str">
        <f t="shared" si="241"/>
        <v>-</v>
      </c>
      <c r="L569" s="29" t="str">
        <f t="shared" si="242"/>
        <v>-</v>
      </c>
      <c r="M569" s="29" t="str">
        <f t="shared" si="243"/>
        <v>-</v>
      </c>
      <c r="N569" s="29" t="str">
        <f t="shared" si="244"/>
        <v>-</v>
      </c>
      <c r="O569" s="29" t="str">
        <f t="shared" si="245"/>
        <v>-</v>
      </c>
      <c r="P569" s="2">
        <f>Замеры!R566</f>
        <v>0</v>
      </c>
      <c r="S569" s="2">
        <f>Замеры!S566</f>
        <v>0</v>
      </c>
      <c r="T569" s="2" t="s">
        <v>72</v>
      </c>
      <c r="U569" s="2" t="b">
        <f t="shared" si="246"/>
        <v>0</v>
      </c>
      <c r="V569" s="2" t="b">
        <f t="shared" si="247"/>
        <v>0</v>
      </c>
      <c r="W569" s="2" t="b">
        <f t="shared" si="248"/>
        <v>0</v>
      </c>
      <c r="Y569" s="2">
        <f t="shared" ca="1" si="249"/>
        <v>49</v>
      </c>
      <c r="Z569" s="2">
        <f t="shared" ca="1" si="249"/>
        <v>46</v>
      </c>
      <c r="AA569" s="2">
        <f t="shared" ca="1" si="249"/>
        <v>22</v>
      </c>
      <c r="AB569" s="5">
        <f t="shared" ca="1" si="250"/>
        <v>260</v>
      </c>
      <c r="AC569" s="5">
        <f t="shared" ca="1" si="251"/>
        <v>341</v>
      </c>
      <c r="AD569" s="5">
        <f t="shared" ca="1" si="252"/>
        <v>328</v>
      </c>
      <c r="AE569" s="5">
        <f t="shared" ca="1" si="253"/>
        <v>314</v>
      </c>
      <c r="AF569" s="5">
        <f t="shared" ca="1" si="254"/>
        <v>314</v>
      </c>
      <c r="AG569" s="5">
        <f t="shared" ca="1" si="255"/>
        <v>249</v>
      </c>
      <c r="AH569" s="5">
        <f t="shared" ca="1" si="256"/>
        <v>253</v>
      </c>
      <c r="AI569" s="5">
        <f t="shared" ca="1" si="257"/>
        <v>265</v>
      </c>
      <c r="AJ569" s="5">
        <f t="shared" ca="1" si="258"/>
        <v>363</v>
      </c>
      <c r="AK569" s="5">
        <f t="shared" ca="1" si="259"/>
        <v>242</v>
      </c>
    </row>
    <row r="570" spans="1:37" x14ac:dyDescent="0.3">
      <c r="A570" s="35">
        <f>IF(Замеры!B567=0, " ", Замеры!B567)</f>
        <v>564</v>
      </c>
      <c r="B570" s="45" t="str">
        <f>Замеры!G567</f>
        <v xml:space="preserve">Группа от QF </v>
      </c>
      <c r="C570" s="45" t="str">
        <f>IF(Замеры!O567=0, " ", Замеры!O567)</f>
        <v xml:space="preserve"> </v>
      </c>
      <c r="D570" s="69" t="str">
        <f t="shared" si="260"/>
        <v xml:space="preserve"> </v>
      </c>
      <c r="E570" s="69" t="str">
        <f t="shared" si="261"/>
        <v xml:space="preserve"> </v>
      </c>
      <c r="F570" s="29" t="str">
        <f t="shared" si="236"/>
        <v>-</v>
      </c>
      <c r="G570" s="29" t="str">
        <f t="shared" si="237"/>
        <v>-</v>
      </c>
      <c r="H570" s="29" t="str">
        <f t="shared" si="238"/>
        <v>-</v>
      </c>
      <c r="I570" s="29" t="str">
        <f t="shared" si="239"/>
        <v>-</v>
      </c>
      <c r="J570" s="46" t="str">
        <f t="shared" si="240"/>
        <v>-</v>
      </c>
      <c r="K570" s="29" t="str">
        <f t="shared" si="241"/>
        <v>-</v>
      </c>
      <c r="L570" s="29" t="str">
        <f t="shared" si="242"/>
        <v>-</v>
      </c>
      <c r="M570" s="29" t="str">
        <f t="shared" si="243"/>
        <v>-</v>
      </c>
      <c r="N570" s="29" t="str">
        <f t="shared" si="244"/>
        <v>-</v>
      </c>
      <c r="O570" s="29" t="str">
        <f t="shared" si="245"/>
        <v>-</v>
      </c>
      <c r="P570" s="2">
        <f>Замеры!R567</f>
        <v>0</v>
      </c>
      <c r="S570" s="2">
        <f>Замеры!S567</f>
        <v>0</v>
      </c>
      <c r="T570" s="2" t="s">
        <v>72</v>
      </c>
      <c r="U570" s="2" t="b">
        <f t="shared" si="246"/>
        <v>0</v>
      </c>
      <c r="V570" s="2" t="b">
        <f t="shared" si="247"/>
        <v>0</v>
      </c>
      <c r="W570" s="2" t="b">
        <f t="shared" si="248"/>
        <v>0</v>
      </c>
      <c r="Y570" s="2">
        <f t="shared" ca="1" si="249"/>
        <v>34</v>
      </c>
      <c r="Z570" s="2">
        <f t="shared" ca="1" si="249"/>
        <v>22</v>
      </c>
      <c r="AA570" s="2">
        <f t="shared" ca="1" si="249"/>
        <v>45</v>
      </c>
      <c r="AB570" s="5">
        <f t="shared" ca="1" si="250"/>
        <v>584</v>
      </c>
      <c r="AC570" s="5">
        <f t="shared" ca="1" si="251"/>
        <v>542</v>
      </c>
      <c r="AD570" s="5">
        <f t="shared" ca="1" si="252"/>
        <v>455</v>
      </c>
      <c r="AE570" s="5">
        <f t="shared" ca="1" si="253"/>
        <v>495</v>
      </c>
      <c r="AF570" s="5">
        <f t="shared" ca="1" si="254"/>
        <v>551</v>
      </c>
      <c r="AG570" s="5">
        <f t="shared" ca="1" si="255"/>
        <v>545</v>
      </c>
      <c r="AH570" s="5">
        <f t="shared" ca="1" si="256"/>
        <v>569</v>
      </c>
      <c r="AI570" s="5">
        <f t="shared" ca="1" si="257"/>
        <v>480</v>
      </c>
      <c r="AJ570" s="5">
        <f t="shared" ca="1" si="258"/>
        <v>456</v>
      </c>
      <c r="AK570" s="5">
        <f t="shared" ca="1" si="259"/>
        <v>585</v>
      </c>
    </row>
    <row r="571" spans="1:37" x14ac:dyDescent="0.3">
      <c r="A571" s="35">
        <f>IF(Замеры!B568=0, " ", Замеры!B568)</f>
        <v>565</v>
      </c>
      <c r="B571" s="45" t="str">
        <f>Замеры!G568</f>
        <v xml:space="preserve">Группа от QF </v>
      </c>
      <c r="C571" s="45" t="str">
        <f>IF(Замеры!O568=0, " ", Замеры!O568)</f>
        <v xml:space="preserve"> </v>
      </c>
      <c r="D571" s="69" t="str">
        <f t="shared" si="260"/>
        <v xml:space="preserve"> </v>
      </c>
      <c r="E571" s="69" t="str">
        <f t="shared" si="261"/>
        <v xml:space="preserve"> </v>
      </c>
      <c r="F571" s="29" t="str">
        <f t="shared" si="236"/>
        <v>-</v>
      </c>
      <c r="G571" s="29" t="str">
        <f t="shared" si="237"/>
        <v>-</v>
      </c>
      <c r="H571" s="29" t="str">
        <f t="shared" si="238"/>
        <v>-</v>
      </c>
      <c r="I571" s="29" t="str">
        <f t="shared" si="239"/>
        <v>-</v>
      </c>
      <c r="J571" s="46" t="str">
        <f t="shared" si="240"/>
        <v>-</v>
      </c>
      <c r="K571" s="29" t="str">
        <f t="shared" si="241"/>
        <v>-</v>
      </c>
      <c r="L571" s="29" t="str">
        <f t="shared" si="242"/>
        <v>-</v>
      </c>
      <c r="M571" s="29" t="str">
        <f t="shared" si="243"/>
        <v>-</v>
      </c>
      <c r="N571" s="29" t="str">
        <f t="shared" si="244"/>
        <v>-</v>
      </c>
      <c r="O571" s="29" t="str">
        <f t="shared" si="245"/>
        <v>-</v>
      </c>
      <c r="P571" s="2">
        <f>Замеры!R568</f>
        <v>0</v>
      </c>
      <c r="S571" s="2">
        <f>Замеры!S568</f>
        <v>0</v>
      </c>
      <c r="T571" s="2" t="s">
        <v>72</v>
      </c>
      <c r="U571" s="2" t="b">
        <f t="shared" si="246"/>
        <v>0</v>
      </c>
      <c r="V571" s="2" t="b">
        <f t="shared" si="247"/>
        <v>0</v>
      </c>
      <c r="W571" s="2" t="b">
        <f t="shared" si="248"/>
        <v>0</v>
      </c>
      <c r="Y571" s="2">
        <f t="shared" ca="1" si="249"/>
        <v>39</v>
      </c>
      <c r="Z571" s="2">
        <f t="shared" ca="1" si="249"/>
        <v>25</v>
      </c>
      <c r="AA571" s="2">
        <f t="shared" ca="1" si="249"/>
        <v>31</v>
      </c>
      <c r="AB571" s="5">
        <f t="shared" ca="1" si="250"/>
        <v>316</v>
      </c>
      <c r="AC571" s="5">
        <f t="shared" ca="1" si="251"/>
        <v>449</v>
      </c>
      <c r="AD571" s="5">
        <f t="shared" ca="1" si="252"/>
        <v>320</v>
      </c>
      <c r="AE571" s="5">
        <f t="shared" ca="1" si="253"/>
        <v>318</v>
      </c>
      <c r="AF571" s="5">
        <f t="shared" ca="1" si="254"/>
        <v>455</v>
      </c>
      <c r="AG571" s="5">
        <f t="shared" ca="1" si="255"/>
        <v>453</v>
      </c>
      <c r="AH571" s="5">
        <f t="shared" ca="1" si="256"/>
        <v>397</v>
      </c>
      <c r="AI571" s="5">
        <f t="shared" ca="1" si="257"/>
        <v>421</v>
      </c>
      <c r="AJ571" s="5">
        <f t="shared" ca="1" si="258"/>
        <v>397</v>
      </c>
      <c r="AK571" s="5">
        <f t="shared" ca="1" si="259"/>
        <v>384</v>
      </c>
    </row>
    <row r="572" spans="1:37" x14ac:dyDescent="0.3">
      <c r="A572" s="35">
        <f>IF(Замеры!B569=0, " ", Замеры!B569)</f>
        <v>566</v>
      </c>
      <c r="B572" s="45" t="str">
        <f>Замеры!G569</f>
        <v xml:space="preserve">Группа от QF </v>
      </c>
      <c r="C572" s="45" t="str">
        <f>IF(Замеры!O569=0, " ", Замеры!O569)</f>
        <v xml:space="preserve"> </v>
      </c>
      <c r="D572" s="69" t="str">
        <f t="shared" si="260"/>
        <v xml:space="preserve"> </v>
      </c>
      <c r="E572" s="69" t="str">
        <f t="shared" si="261"/>
        <v xml:space="preserve"> </v>
      </c>
      <c r="F572" s="29" t="str">
        <f t="shared" si="236"/>
        <v>-</v>
      </c>
      <c r="G572" s="29" t="str">
        <f t="shared" si="237"/>
        <v>-</v>
      </c>
      <c r="H572" s="29" t="str">
        <f t="shared" si="238"/>
        <v>-</v>
      </c>
      <c r="I572" s="29" t="str">
        <f t="shared" si="239"/>
        <v>-</v>
      </c>
      <c r="J572" s="46" t="str">
        <f t="shared" si="240"/>
        <v>-</v>
      </c>
      <c r="K572" s="29" t="str">
        <f t="shared" si="241"/>
        <v>-</v>
      </c>
      <c r="L572" s="29" t="str">
        <f t="shared" si="242"/>
        <v>-</v>
      </c>
      <c r="M572" s="29" t="str">
        <f t="shared" si="243"/>
        <v>-</v>
      </c>
      <c r="N572" s="29" t="str">
        <f t="shared" si="244"/>
        <v>-</v>
      </c>
      <c r="O572" s="29" t="str">
        <f t="shared" si="245"/>
        <v>-</v>
      </c>
      <c r="P572" s="2">
        <f>Замеры!R569</f>
        <v>0</v>
      </c>
      <c r="S572" s="2">
        <f>Замеры!S569</f>
        <v>0</v>
      </c>
      <c r="T572" s="2" t="s">
        <v>72</v>
      </c>
      <c r="U572" s="2" t="b">
        <f t="shared" si="246"/>
        <v>0</v>
      </c>
      <c r="V572" s="2" t="b">
        <f t="shared" si="247"/>
        <v>0</v>
      </c>
      <c r="W572" s="2" t="b">
        <f t="shared" si="248"/>
        <v>0</v>
      </c>
      <c r="Y572" s="2">
        <f t="shared" ca="1" si="249"/>
        <v>36</v>
      </c>
      <c r="Z572" s="2">
        <f t="shared" ca="1" si="249"/>
        <v>48</v>
      </c>
      <c r="AA572" s="2">
        <f t="shared" ca="1" si="249"/>
        <v>31</v>
      </c>
      <c r="AB572" s="5">
        <f t="shared" ca="1" si="250"/>
        <v>326</v>
      </c>
      <c r="AC572" s="5">
        <f t="shared" ca="1" si="251"/>
        <v>339</v>
      </c>
      <c r="AD572" s="5">
        <f t="shared" ca="1" si="252"/>
        <v>357</v>
      </c>
      <c r="AE572" s="5">
        <f t="shared" ca="1" si="253"/>
        <v>457</v>
      </c>
      <c r="AF572" s="5">
        <f t="shared" ca="1" si="254"/>
        <v>433</v>
      </c>
      <c r="AG572" s="5">
        <f t="shared" ca="1" si="255"/>
        <v>370</v>
      </c>
      <c r="AH572" s="5">
        <f t="shared" ca="1" si="256"/>
        <v>374</v>
      </c>
      <c r="AI572" s="5">
        <f t="shared" ca="1" si="257"/>
        <v>370</v>
      </c>
      <c r="AJ572" s="5">
        <f t="shared" ca="1" si="258"/>
        <v>330</v>
      </c>
      <c r="AK572" s="5">
        <f t="shared" ca="1" si="259"/>
        <v>450</v>
      </c>
    </row>
    <row r="573" spans="1:37" x14ac:dyDescent="0.3">
      <c r="A573" s="35">
        <f>IF(Замеры!B570=0, " ", Замеры!B570)</f>
        <v>567</v>
      </c>
      <c r="B573" s="45" t="str">
        <f>Замеры!G570</f>
        <v xml:space="preserve">Группа от QF </v>
      </c>
      <c r="C573" s="45" t="str">
        <f>IF(Замеры!O570=0, " ", Замеры!O570)</f>
        <v xml:space="preserve"> </v>
      </c>
      <c r="D573" s="69" t="str">
        <f t="shared" si="260"/>
        <v xml:space="preserve"> </v>
      </c>
      <c r="E573" s="69" t="str">
        <f t="shared" si="261"/>
        <v xml:space="preserve"> </v>
      </c>
      <c r="F573" s="29" t="str">
        <f t="shared" si="236"/>
        <v>-</v>
      </c>
      <c r="G573" s="29" t="str">
        <f t="shared" si="237"/>
        <v>-</v>
      </c>
      <c r="H573" s="29" t="str">
        <f t="shared" si="238"/>
        <v>-</v>
      </c>
      <c r="I573" s="29" t="str">
        <f t="shared" si="239"/>
        <v>-</v>
      </c>
      <c r="J573" s="46" t="str">
        <f t="shared" si="240"/>
        <v>-</v>
      </c>
      <c r="K573" s="29" t="str">
        <f t="shared" si="241"/>
        <v>-</v>
      </c>
      <c r="L573" s="29" t="str">
        <f t="shared" si="242"/>
        <v>-</v>
      </c>
      <c r="M573" s="29" t="str">
        <f t="shared" si="243"/>
        <v>-</v>
      </c>
      <c r="N573" s="29" t="str">
        <f t="shared" si="244"/>
        <v>-</v>
      </c>
      <c r="O573" s="29" t="str">
        <f t="shared" si="245"/>
        <v>-</v>
      </c>
      <c r="P573" s="2">
        <f>Замеры!R570</f>
        <v>0</v>
      </c>
      <c r="S573" s="2">
        <f>Замеры!S570</f>
        <v>0</v>
      </c>
      <c r="T573" s="2" t="s">
        <v>72</v>
      </c>
      <c r="U573" s="2" t="b">
        <f t="shared" si="246"/>
        <v>0</v>
      </c>
      <c r="V573" s="2" t="b">
        <f t="shared" si="247"/>
        <v>0</v>
      </c>
      <c r="W573" s="2" t="b">
        <f t="shared" si="248"/>
        <v>0</v>
      </c>
      <c r="Y573" s="2">
        <f t="shared" ca="1" si="249"/>
        <v>50</v>
      </c>
      <c r="Z573" s="2">
        <f t="shared" ca="1" si="249"/>
        <v>43</v>
      </c>
      <c r="AA573" s="2">
        <f t="shared" ca="1" si="249"/>
        <v>45</v>
      </c>
      <c r="AB573" s="5">
        <f t="shared" ca="1" si="250"/>
        <v>521</v>
      </c>
      <c r="AC573" s="5">
        <f t="shared" ca="1" si="251"/>
        <v>566</v>
      </c>
      <c r="AD573" s="5">
        <f t="shared" ca="1" si="252"/>
        <v>462</v>
      </c>
      <c r="AE573" s="5">
        <f t="shared" ca="1" si="253"/>
        <v>519</v>
      </c>
      <c r="AF573" s="5">
        <f t="shared" ca="1" si="254"/>
        <v>465</v>
      </c>
      <c r="AG573" s="5">
        <f t="shared" ca="1" si="255"/>
        <v>583</v>
      </c>
      <c r="AH573" s="5">
        <f t="shared" ca="1" si="256"/>
        <v>546</v>
      </c>
      <c r="AI573" s="5">
        <f t="shared" ca="1" si="257"/>
        <v>595</v>
      </c>
      <c r="AJ573" s="5">
        <f t="shared" ca="1" si="258"/>
        <v>509</v>
      </c>
      <c r="AK573" s="5">
        <f t="shared" ca="1" si="259"/>
        <v>561</v>
      </c>
    </row>
    <row r="574" spans="1:37" x14ac:dyDescent="0.3">
      <c r="A574" s="35">
        <f>IF(Замеры!B571=0, " ", Замеры!B571)</f>
        <v>568</v>
      </c>
      <c r="B574" s="45" t="str">
        <f>Замеры!G571</f>
        <v xml:space="preserve">Группа от QF </v>
      </c>
      <c r="C574" s="45" t="str">
        <f>IF(Замеры!O571=0, " ", Замеры!O571)</f>
        <v xml:space="preserve"> </v>
      </c>
      <c r="D574" s="69" t="str">
        <f t="shared" si="260"/>
        <v xml:space="preserve"> </v>
      </c>
      <c r="E574" s="69" t="str">
        <f t="shared" si="261"/>
        <v xml:space="preserve"> </v>
      </c>
      <c r="F574" s="29" t="str">
        <f t="shared" si="236"/>
        <v>-</v>
      </c>
      <c r="G574" s="29" t="str">
        <f t="shared" si="237"/>
        <v>-</v>
      </c>
      <c r="H574" s="29" t="str">
        <f t="shared" si="238"/>
        <v>-</v>
      </c>
      <c r="I574" s="29" t="str">
        <f t="shared" si="239"/>
        <v>-</v>
      </c>
      <c r="J574" s="46" t="str">
        <f t="shared" si="240"/>
        <v>-</v>
      </c>
      <c r="K574" s="29" t="str">
        <f t="shared" si="241"/>
        <v>-</v>
      </c>
      <c r="L574" s="29" t="str">
        <f t="shared" si="242"/>
        <v>-</v>
      </c>
      <c r="M574" s="29" t="str">
        <f t="shared" si="243"/>
        <v>-</v>
      </c>
      <c r="N574" s="29" t="str">
        <f t="shared" si="244"/>
        <v>-</v>
      </c>
      <c r="O574" s="29" t="str">
        <f t="shared" si="245"/>
        <v>-</v>
      </c>
      <c r="P574" s="2">
        <f>Замеры!R571</f>
        <v>0</v>
      </c>
      <c r="S574" s="2">
        <f>Замеры!S571</f>
        <v>0</v>
      </c>
      <c r="T574" s="2" t="s">
        <v>72</v>
      </c>
      <c r="U574" s="2" t="b">
        <f t="shared" si="246"/>
        <v>0</v>
      </c>
      <c r="V574" s="2" t="b">
        <f t="shared" si="247"/>
        <v>0</v>
      </c>
      <c r="W574" s="2" t="b">
        <f t="shared" si="248"/>
        <v>0</v>
      </c>
      <c r="Y574" s="2">
        <f t="shared" ca="1" si="249"/>
        <v>50</v>
      </c>
      <c r="Z574" s="2">
        <f t="shared" ca="1" si="249"/>
        <v>27</v>
      </c>
      <c r="AA574" s="2">
        <f t="shared" ca="1" si="249"/>
        <v>34</v>
      </c>
      <c r="AB574" s="5">
        <f t="shared" ca="1" si="250"/>
        <v>490</v>
      </c>
      <c r="AC574" s="5">
        <f t="shared" ca="1" si="251"/>
        <v>466</v>
      </c>
      <c r="AD574" s="5">
        <f t="shared" ca="1" si="252"/>
        <v>465</v>
      </c>
      <c r="AE574" s="5">
        <f t="shared" ca="1" si="253"/>
        <v>382</v>
      </c>
      <c r="AF574" s="5">
        <f t="shared" ca="1" si="254"/>
        <v>451</v>
      </c>
      <c r="AG574" s="5">
        <f t="shared" ca="1" si="255"/>
        <v>481</v>
      </c>
      <c r="AH574" s="5">
        <f t="shared" ca="1" si="256"/>
        <v>362</v>
      </c>
      <c r="AI574" s="5">
        <f t="shared" ca="1" si="257"/>
        <v>435</v>
      </c>
      <c r="AJ574" s="5">
        <f t="shared" ca="1" si="258"/>
        <v>457</v>
      </c>
      <c r="AK574" s="5">
        <f t="shared" ca="1" si="259"/>
        <v>431</v>
      </c>
    </row>
    <row r="575" spans="1:37" x14ac:dyDescent="0.3">
      <c r="A575" s="35">
        <f>IF(Замеры!B572=0, " ", Замеры!B572)</f>
        <v>569</v>
      </c>
      <c r="B575" s="45" t="str">
        <f>Замеры!G572</f>
        <v xml:space="preserve">Группа от QF </v>
      </c>
      <c r="C575" s="45" t="str">
        <f>IF(Замеры!O572=0, " ", Замеры!O572)</f>
        <v xml:space="preserve"> </v>
      </c>
      <c r="D575" s="69" t="str">
        <f t="shared" si="260"/>
        <v xml:space="preserve"> </v>
      </c>
      <c r="E575" s="69" t="str">
        <f t="shared" si="261"/>
        <v xml:space="preserve"> </v>
      </c>
      <c r="F575" s="29" t="str">
        <f t="shared" si="236"/>
        <v>-</v>
      </c>
      <c r="G575" s="29" t="str">
        <f t="shared" si="237"/>
        <v>-</v>
      </c>
      <c r="H575" s="29" t="str">
        <f t="shared" si="238"/>
        <v>-</v>
      </c>
      <c r="I575" s="29" t="str">
        <f t="shared" si="239"/>
        <v>-</v>
      </c>
      <c r="J575" s="46" t="str">
        <f t="shared" si="240"/>
        <v>-</v>
      </c>
      <c r="K575" s="29" t="str">
        <f t="shared" si="241"/>
        <v>-</v>
      </c>
      <c r="L575" s="29" t="str">
        <f t="shared" si="242"/>
        <v>-</v>
      </c>
      <c r="M575" s="29" t="str">
        <f t="shared" si="243"/>
        <v>-</v>
      </c>
      <c r="N575" s="29" t="str">
        <f t="shared" si="244"/>
        <v>-</v>
      </c>
      <c r="O575" s="29" t="str">
        <f t="shared" si="245"/>
        <v>-</v>
      </c>
      <c r="P575" s="2">
        <f>Замеры!R572</f>
        <v>0</v>
      </c>
      <c r="S575" s="2">
        <f>Замеры!S572</f>
        <v>0</v>
      </c>
      <c r="T575" s="2" t="s">
        <v>72</v>
      </c>
      <c r="U575" s="2" t="b">
        <f t="shared" si="246"/>
        <v>0</v>
      </c>
      <c r="V575" s="2" t="b">
        <f t="shared" si="247"/>
        <v>0</v>
      </c>
      <c r="W575" s="2" t="b">
        <f t="shared" si="248"/>
        <v>0</v>
      </c>
      <c r="Y575" s="2">
        <f t="shared" ca="1" si="249"/>
        <v>42</v>
      </c>
      <c r="Z575" s="2">
        <f t="shared" ca="1" si="249"/>
        <v>38</v>
      </c>
      <c r="AA575" s="2">
        <f t="shared" ca="1" si="249"/>
        <v>28</v>
      </c>
      <c r="AB575" s="5">
        <f t="shared" ca="1" si="250"/>
        <v>317</v>
      </c>
      <c r="AC575" s="5">
        <f t="shared" ca="1" si="251"/>
        <v>289</v>
      </c>
      <c r="AD575" s="5">
        <f t="shared" ca="1" si="252"/>
        <v>420</v>
      </c>
      <c r="AE575" s="5">
        <f t="shared" ca="1" si="253"/>
        <v>299</v>
      </c>
      <c r="AF575" s="5">
        <f t="shared" ca="1" si="254"/>
        <v>419</v>
      </c>
      <c r="AG575" s="5">
        <f t="shared" ca="1" si="255"/>
        <v>400</v>
      </c>
      <c r="AH575" s="5">
        <f t="shared" ca="1" si="256"/>
        <v>313</v>
      </c>
      <c r="AI575" s="5">
        <f t="shared" ca="1" si="257"/>
        <v>296</v>
      </c>
      <c r="AJ575" s="5">
        <f t="shared" ca="1" si="258"/>
        <v>302</v>
      </c>
      <c r="AK575" s="5">
        <f t="shared" ca="1" si="259"/>
        <v>288</v>
      </c>
    </row>
    <row r="576" spans="1:37" x14ac:dyDescent="0.3">
      <c r="A576" s="35">
        <f>IF(Замеры!B573=0, " ", Замеры!B573)</f>
        <v>570</v>
      </c>
      <c r="B576" s="45" t="str">
        <f>Замеры!G573</f>
        <v xml:space="preserve">Группа от QF </v>
      </c>
      <c r="C576" s="45" t="str">
        <f>IF(Замеры!O573=0, " ", Замеры!O573)</f>
        <v xml:space="preserve"> </v>
      </c>
      <c r="D576" s="69" t="str">
        <f t="shared" si="260"/>
        <v xml:space="preserve"> </v>
      </c>
      <c r="E576" s="69" t="str">
        <f t="shared" si="261"/>
        <v xml:space="preserve"> </v>
      </c>
      <c r="F576" s="29" t="str">
        <f t="shared" si="236"/>
        <v>-</v>
      </c>
      <c r="G576" s="29" t="str">
        <f t="shared" si="237"/>
        <v>-</v>
      </c>
      <c r="H576" s="29" t="str">
        <f t="shared" si="238"/>
        <v>-</v>
      </c>
      <c r="I576" s="29" t="str">
        <f t="shared" si="239"/>
        <v>-</v>
      </c>
      <c r="J576" s="46" t="str">
        <f t="shared" si="240"/>
        <v>-</v>
      </c>
      <c r="K576" s="29" t="str">
        <f t="shared" si="241"/>
        <v>-</v>
      </c>
      <c r="L576" s="29" t="str">
        <f t="shared" si="242"/>
        <v>-</v>
      </c>
      <c r="M576" s="29" t="str">
        <f t="shared" si="243"/>
        <v>-</v>
      </c>
      <c r="N576" s="29" t="str">
        <f t="shared" si="244"/>
        <v>-</v>
      </c>
      <c r="O576" s="29" t="str">
        <f t="shared" si="245"/>
        <v>-</v>
      </c>
      <c r="P576" s="2">
        <f>Замеры!R573</f>
        <v>0</v>
      </c>
      <c r="S576" s="2">
        <f>Замеры!S573</f>
        <v>0</v>
      </c>
      <c r="T576" s="2" t="s">
        <v>72</v>
      </c>
      <c r="U576" s="2" t="b">
        <f t="shared" si="246"/>
        <v>0</v>
      </c>
      <c r="V576" s="2" t="b">
        <f t="shared" si="247"/>
        <v>0</v>
      </c>
      <c r="W576" s="2" t="b">
        <f t="shared" si="248"/>
        <v>0</v>
      </c>
      <c r="Y576" s="2">
        <f t="shared" ca="1" si="249"/>
        <v>21</v>
      </c>
      <c r="Z576" s="2">
        <f t="shared" ca="1" si="249"/>
        <v>34</v>
      </c>
      <c r="AA576" s="2">
        <f t="shared" ca="1" si="249"/>
        <v>20</v>
      </c>
      <c r="AB576" s="5">
        <f t="shared" ca="1" si="250"/>
        <v>232</v>
      </c>
      <c r="AC576" s="5">
        <f t="shared" ca="1" si="251"/>
        <v>268</v>
      </c>
      <c r="AD576" s="5">
        <f t="shared" ca="1" si="252"/>
        <v>239</v>
      </c>
      <c r="AE576" s="5">
        <f t="shared" ca="1" si="253"/>
        <v>339</v>
      </c>
      <c r="AF576" s="5">
        <f t="shared" ca="1" si="254"/>
        <v>306</v>
      </c>
      <c r="AG576" s="5">
        <f t="shared" ca="1" si="255"/>
        <v>345</v>
      </c>
      <c r="AH576" s="5">
        <f t="shared" ca="1" si="256"/>
        <v>249</v>
      </c>
      <c r="AI576" s="5">
        <f t="shared" ca="1" si="257"/>
        <v>220</v>
      </c>
      <c r="AJ576" s="5">
        <f t="shared" ca="1" si="258"/>
        <v>246</v>
      </c>
      <c r="AK576" s="5">
        <f t="shared" ca="1" si="259"/>
        <v>292</v>
      </c>
    </row>
    <row r="577" spans="1:37" x14ac:dyDescent="0.3">
      <c r="A577" s="35">
        <f>IF(Замеры!B574=0, " ", Замеры!B574)</f>
        <v>571</v>
      </c>
      <c r="B577" s="45" t="str">
        <f>Замеры!G574</f>
        <v xml:space="preserve">Группа от QF </v>
      </c>
      <c r="C577" s="45" t="str">
        <f>IF(Замеры!O574=0, " ", Замеры!O574)</f>
        <v xml:space="preserve"> </v>
      </c>
      <c r="D577" s="69" t="str">
        <f t="shared" si="260"/>
        <v xml:space="preserve"> </v>
      </c>
      <c r="E577" s="69" t="str">
        <f t="shared" si="261"/>
        <v xml:space="preserve"> </v>
      </c>
      <c r="F577" s="29" t="str">
        <f t="shared" si="236"/>
        <v>-</v>
      </c>
      <c r="G577" s="29" t="str">
        <f t="shared" si="237"/>
        <v>-</v>
      </c>
      <c r="H577" s="29" t="str">
        <f t="shared" si="238"/>
        <v>-</v>
      </c>
      <c r="I577" s="29" t="str">
        <f t="shared" si="239"/>
        <v>-</v>
      </c>
      <c r="J577" s="46" t="str">
        <f t="shared" si="240"/>
        <v>-</v>
      </c>
      <c r="K577" s="29" t="str">
        <f t="shared" si="241"/>
        <v>-</v>
      </c>
      <c r="L577" s="29" t="str">
        <f t="shared" si="242"/>
        <v>-</v>
      </c>
      <c r="M577" s="29" t="str">
        <f t="shared" si="243"/>
        <v>-</v>
      </c>
      <c r="N577" s="29" t="str">
        <f t="shared" si="244"/>
        <v>-</v>
      </c>
      <c r="O577" s="29" t="str">
        <f t="shared" si="245"/>
        <v>-</v>
      </c>
      <c r="P577" s="2">
        <f>Замеры!R574</f>
        <v>0</v>
      </c>
      <c r="S577" s="2">
        <f>Замеры!S574</f>
        <v>0</v>
      </c>
      <c r="T577" s="2" t="s">
        <v>72</v>
      </c>
      <c r="U577" s="2" t="b">
        <f t="shared" si="246"/>
        <v>0</v>
      </c>
      <c r="V577" s="2" t="b">
        <f t="shared" si="247"/>
        <v>0</v>
      </c>
      <c r="W577" s="2" t="b">
        <f t="shared" si="248"/>
        <v>0</v>
      </c>
      <c r="Y577" s="2">
        <f t="shared" ca="1" si="249"/>
        <v>48</v>
      </c>
      <c r="Z577" s="2">
        <f t="shared" ca="1" si="249"/>
        <v>43</v>
      </c>
      <c r="AA577" s="2">
        <f t="shared" ca="1" si="249"/>
        <v>48</v>
      </c>
      <c r="AB577" s="5">
        <f t="shared" ca="1" si="250"/>
        <v>599</v>
      </c>
      <c r="AC577" s="5">
        <f t="shared" ca="1" si="251"/>
        <v>574</v>
      </c>
      <c r="AD577" s="5">
        <f t="shared" ca="1" si="252"/>
        <v>528</v>
      </c>
      <c r="AE577" s="5">
        <f t="shared" ca="1" si="253"/>
        <v>512</v>
      </c>
      <c r="AF577" s="5">
        <f t="shared" ca="1" si="254"/>
        <v>592</v>
      </c>
      <c r="AG577" s="5">
        <f t="shared" ca="1" si="255"/>
        <v>518</v>
      </c>
      <c r="AH577" s="5">
        <f t="shared" ca="1" si="256"/>
        <v>629</v>
      </c>
      <c r="AI577" s="5">
        <f t="shared" ca="1" si="257"/>
        <v>579</v>
      </c>
      <c r="AJ577" s="5">
        <f t="shared" ca="1" si="258"/>
        <v>586</v>
      </c>
      <c r="AK577" s="5">
        <f t="shared" ca="1" si="259"/>
        <v>502</v>
      </c>
    </row>
    <row r="578" spans="1:37" x14ac:dyDescent="0.3">
      <c r="A578" s="35">
        <f>IF(Замеры!B575=0, " ", Замеры!B575)</f>
        <v>572</v>
      </c>
      <c r="B578" s="45" t="str">
        <f>Замеры!G575</f>
        <v xml:space="preserve">Группа от QF </v>
      </c>
      <c r="C578" s="45" t="str">
        <f>IF(Замеры!O575=0, " ", Замеры!O575)</f>
        <v xml:space="preserve"> </v>
      </c>
      <c r="D578" s="69" t="str">
        <f t="shared" si="260"/>
        <v xml:space="preserve"> </v>
      </c>
      <c r="E578" s="69" t="str">
        <f t="shared" si="261"/>
        <v xml:space="preserve"> </v>
      </c>
      <c r="F578" s="29" t="str">
        <f t="shared" si="236"/>
        <v>-</v>
      </c>
      <c r="G578" s="29" t="str">
        <f t="shared" si="237"/>
        <v>-</v>
      </c>
      <c r="H578" s="29" t="str">
        <f t="shared" si="238"/>
        <v>-</v>
      </c>
      <c r="I578" s="29" t="str">
        <f t="shared" si="239"/>
        <v>-</v>
      </c>
      <c r="J578" s="46" t="str">
        <f t="shared" si="240"/>
        <v>-</v>
      </c>
      <c r="K578" s="29" t="str">
        <f t="shared" si="241"/>
        <v>-</v>
      </c>
      <c r="L578" s="29" t="str">
        <f t="shared" si="242"/>
        <v>-</v>
      </c>
      <c r="M578" s="29" t="str">
        <f t="shared" si="243"/>
        <v>-</v>
      </c>
      <c r="N578" s="29" t="str">
        <f t="shared" si="244"/>
        <v>-</v>
      </c>
      <c r="O578" s="29" t="str">
        <f t="shared" si="245"/>
        <v>-</v>
      </c>
      <c r="P578" s="2">
        <f>Замеры!R575</f>
        <v>0</v>
      </c>
      <c r="S578" s="2">
        <f>Замеры!S575</f>
        <v>0</v>
      </c>
      <c r="T578" s="2" t="s">
        <v>72</v>
      </c>
      <c r="U578" s="2" t="b">
        <f t="shared" si="246"/>
        <v>0</v>
      </c>
      <c r="V578" s="2" t="b">
        <f t="shared" si="247"/>
        <v>0</v>
      </c>
      <c r="W578" s="2" t="b">
        <f t="shared" si="248"/>
        <v>0</v>
      </c>
      <c r="Y578" s="2">
        <f t="shared" ca="1" si="249"/>
        <v>35</v>
      </c>
      <c r="Z578" s="2">
        <f t="shared" ca="1" si="249"/>
        <v>46</v>
      </c>
      <c r="AA578" s="2">
        <f t="shared" ca="1" si="249"/>
        <v>45</v>
      </c>
      <c r="AB578" s="5">
        <f t="shared" ca="1" si="250"/>
        <v>461</v>
      </c>
      <c r="AC578" s="5">
        <f t="shared" ca="1" si="251"/>
        <v>507</v>
      </c>
      <c r="AD578" s="5">
        <f t="shared" ca="1" si="252"/>
        <v>508</v>
      </c>
      <c r="AE578" s="5">
        <f t="shared" ca="1" si="253"/>
        <v>489</v>
      </c>
      <c r="AF578" s="5">
        <f t="shared" ca="1" si="254"/>
        <v>581</v>
      </c>
      <c r="AG578" s="5">
        <f t="shared" ca="1" si="255"/>
        <v>513</v>
      </c>
      <c r="AH578" s="5">
        <f t="shared" ca="1" si="256"/>
        <v>529</v>
      </c>
      <c r="AI578" s="5">
        <f t="shared" ca="1" si="257"/>
        <v>554</v>
      </c>
      <c r="AJ578" s="5">
        <f t="shared" ca="1" si="258"/>
        <v>573</v>
      </c>
      <c r="AK578" s="5">
        <f t="shared" ca="1" si="259"/>
        <v>569</v>
      </c>
    </row>
    <row r="579" spans="1:37" x14ac:dyDescent="0.3">
      <c r="A579" s="35">
        <f>IF(Замеры!B576=0, " ", Замеры!B576)</f>
        <v>573</v>
      </c>
      <c r="B579" s="45" t="str">
        <f>Замеры!G576</f>
        <v xml:space="preserve">Группа от QF </v>
      </c>
      <c r="C579" s="45" t="str">
        <f>IF(Замеры!O576=0, " ", Замеры!O576)</f>
        <v xml:space="preserve"> </v>
      </c>
      <c r="D579" s="69" t="str">
        <f t="shared" si="260"/>
        <v xml:space="preserve"> </v>
      </c>
      <c r="E579" s="69" t="str">
        <f t="shared" si="261"/>
        <v xml:space="preserve"> </v>
      </c>
      <c r="F579" s="29" t="str">
        <f t="shared" si="236"/>
        <v>-</v>
      </c>
      <c r="G579" s="29" t="str">
        <f t="shared" si="237"/>
        <v>-</v>
      </c>
      <c r="H579" s="29" t="str">
        <f t="shared" si="238"/>
        <v>-</v>
      </c>
      <c r="I579" s="29" t="str">
        <f t="shared" si="239"/>
        <v>-</v>
      </c>
      <c r="J579" s="46" t="str">
        <f t="shared" si="240"/>
        <v>-</v>
      </c>
      <c r="K579" s="29" t="str">
        <f t="shared" si="241"/>
        <v>-</v>
      </c>
      <c r="L579" s="29" t="str">
        <f t="shared" si="242"/>
        <v>-</v>
      </c>
      <c r="M579" s="29" t="str">
        <f t="shared" si="243"/>
        <v>-</v>
      </c>
      <c r="N579" s="29" t="str">
        <f t="shared" si="244"/>
        <v>-</v>
      </c>
      <c r="O579" s="29" t="str">
        <f t="shared" si="245"/>
        <v>-</v>
      </c>
      <c r="P579" s="2">
        <f>Замеры!R576</f>
        <v>0</v>
      </c>
      <c r="S579" s="2">
        <f>Замеры!S576</f>
        <v>0</v>
      </c>
      <c r="T579" s="2" t="s">
        <v>72</v>
      </c>
      <c r="U579" s="2" t="b">
        <f t="shared" si="246"/>
        <v>0</v>
      </c>
      <c r="V579" s="2" t="b">
        <f t="shared" si="247"/>
        <v>0</v>
      </c>
      <c r="W579" s="2" t="b">
        <f t="shared" si="248"/>
        <v>0</v>
      </c>
      <c r="Y579" s="2">
        <f t="shared" ca="1" si="249"/>
        <v>39</v>
      </c>
      <c r="Z579" s="2">
        <f t="shared" ca="1" si="249"/>
        <v>23</v>
      </c>
      <c r="AA579" s="2">
        <f t="shared" ca="1" si="249"/>
        <v>34</v>
      </c>
      <c r="AB579" s="5">
        <f t="shared" ca="1" si="250"/>
        <v>391</v>
      </c>
      <c r="AC579" s="5">
        <f t="shared" ca="1" si="251"/>
        <v>382</v>
      </c>
      <c r="AD579" s="5">
        <f t="shared" ca="1" si="252"/>
        <v>387</v>
      </c>
      <c r="AE579" s="5">
        <f t="shared" ca="1" si="253"/>
        <v>437</v>
      </c>
      <c r="AF579" s="5">
        <f t="shared" ca="1" si="254"/>
        <v>440</v>
      </c>
      <c r="AG579" s="5">
        <f t="shared" ca="1" si="255"/>
        <v>411</v>
      </c>
      <c r="AH579" s="5">
        <f t="shared" ca="1" si="256"/>
        <v>476</v>
      </c>
      <c r="AI579" s="5">
        <f t="shared" ca="1" si="257"/>
        <v>364</v>
      </c>
      <c r="AJ579" s="5">
        <f t="shared" ca="1" si="258"/>
        <v>450</v>
      </c>
      <c r="AK579" s="5">
        <f t="shared" ca="1" si="259"/>
        <v>486</v>
      </c>
    </row>
    <row r="580" spans="1:37" x14ac:dyDescent="0.3">
      <c r="A580" s="35">
        <f>IF(Замеры!B577=0, " ", Замеры!B577)</f>
        <v>574</v>
      </c>
      <c r="B580" s="45" t="str">
        <f>Замеры!G577</f>
        <v xml:space="preserve">Группа от QF </v>
      </c>
      <c r="C580" s="45" t="str">
        <f>IF(Замеры!O577=0, " ", Замеры!O577)</f>
        <v xml:space="preserve"> </v>
      </c>
      <c r="D580" s="69" t="str">
        <f t="shared" si="260"/>
        <v xml:space="preserve"> </v>
      </c>
      <c r="E580" s="69" t="str">
        <f t="shared" si="261"/>
        <v xml:space="preserve"> </v>
      </c>
      <c r="F580" s="29" t="str">
        <f t="shared" si="236"/>
        <v>-</v>
      </c>
      <c r="G580" s="29" t="str">
        <f t="shared" si="237"/>
        <v>-</v>
      </c>
      <c r="H580" s="29" t="str">
        <f t="shared" si="238"/>
        <v>-</v>
      </c>
      <c r="I580" s="29" t="str">
        <f t="shared" si="239"/>
        <v>-</v>
      </c>
      <c r="J580" s="46" t="str">
        <f t="shared" si="240"/>
        <v>-</v>
      </c>
      <c r="K580" s="29" t="str">
        <f t="shared" si="241"/>
        <v>-</v>
      </c>
      <c r="L580" s="29" t="str">
        <f t="shared" si="242"/>
        <v>-</v>
      </c>
      <c r="M580" s="29" t="str">
        <f t="shared" si="243"/>
        <v>-</v>
      </c>
      <c r="N580" s="29" t="str">
        <f t="shared" si="244"/>
        <v>-</v>
      </c>
      <c r="O580" s="29" t="str">
        <f t="shared" si="245"/>
        <v>-</v>
      </c>
      <c r="P580" s="2">
        <f>Замеры!R577</f>
        <v>0</v>
      </c>
      <c r="S580" s="2">
        <f>Замеры!S577</f>
        <v>0</v>
      </c>
      <c r="T580" s="2" t="s">
        <v>72</v>
      </c>
      <c r="U580" s="2" t="b">
        <f t="shared" si="246"/>
        <v>0</v>
      </c>
      <c r="V580" s="2" t="b">
        <f t="shared" si="247"/>
        <v>0</v>
      </c>
      <c r="W580" s="2" t="b">
        <f t="shared" si="248"/>
        <v>0</v>
      </c>
      <c r="Y580" s="2">
        <f t="shared" ca="1" si="249"/>
        <v>50</v>
      </c>
      <c r="Z580" s="2">
        <f t="shared" ca="1" si="249"/>
        <v>43</v>
      </c>
      <c r="AA580" s="2">
        <f t="shared" ca="1" si="249"/>
        <v>41</v>
      </c>
      <c r="AB580" s="5">
        <f t="shared" ca="1" si="250"/>
        <v>473</v>
      </c>
      <c r="AC580" s="5">
        <f t="shared" ca="1" si="251"/>
        <v>522</v>
      </c>
      <c r="AD580" s="5">
        <f t="shared" ca="1" si="252"/>
        <v>435</v>
      </c>
      <c r="AE580" s="5">
        <f t="shared" ca="1" si="253"/>
        <v>417</v>
      </c>
      <c r="AF580" s="5">
        <f t="shared" ca="1" si="254"/>
        <v>456</v>
      </c>
      <c r="AG580" s="5">
        <f t="shared" ca="1" si="255"/>
        <v>524</v>
      </c>
      <c r="AH580" s="5">
        <f t="shared" ca="1" si="256"/>
        <v>517</v>
      </c>
      <c r="AI580" s="5">
        <f t="shared" ca="1" si="257"/>
        <v>488</v>
      </c>
      <c r="AJ580" s="5">
        <f t="shared" ca="1" si="258"/>
        <v>498</v>
      </c>
      <c r="AK580" s="5">
        <f t="shared" ca="1" si="259"/>
        <v>459</v>
      </c>
    </row>
    <row r="581" spans="1:37" x14ac:dyDescent="0.3">
      <c r="A581" s="35">
        <f>IF(Замеры!B578=0, " ", Замеры!B578)</f>
        <v>575</v>
      </c>
      <c r="B581" s="45" t="str">
        <f>Замеры!G578</f>
        <v xml:space="preserve">Группа от QF </v>
      </c>
      <c r="C581" s="45" t="str">
        <f>IF(Замеры!O578=0, " ", Замеры!O578)</f>
        <v xml:space="preserve"> </v>
      </c>
      <c r="D581" s="69" t="str">
        <f t="shared" si="260"/>
        <v xml:space="preserve"> </v>
      </c>
      <c r="E581" s="69" t="str">
        <f t="shared" si="261"/>
        <v xml:space="preserve"> </v>
      </c>
      <c r="F581" s="29" t="str">
        <f t="shared" si="236"/>
        <v>-</v>
      </c>
      <c r="G581" s="29" t="str">
        <f t="shared" si="237"/>
        <v>-</v>
      </c>
      <c r="H581" s="29" t="str">
        <f t="shared" si="238"/>
        <v>-</v>
      </c>
      <c r="I581" s="29" t="str">
        <f t="shared" si="239"/>
        <v>-</v>
      </c>
      <c r="J581" s="46" t="str">
        <f t="shared" si="240"/>
        <v>-</v>
      </c>
      <c r="K581" s="29" t="str">
        <f t="shared" si="241"/>
        <v>-</v>
      </c>
      <c r="L581" s="29" t="str">
        <f t="shared" si="242"/>
        <v>-</v>
      </c>
      <c r="M581" s="29" t="str">
        <f t="shared" si="243"/>
        <v>-</v>
      </c>
      <c r="N581" s="29" t="str">
        <f t="shared" si="244"/>
        <v>-</v>
      </c>
      <c r="O581" s="29" t="str">
        <f t="shared" si="245"/>
        <v>-</v>
      </c>
      <c r="P581" s="2">
        <f>Замеры!R578</f>
        <v>0</v>
      </c>
      <c r="S581" s="2">
        <f>Замеры!S578</f>
        <v>0</v>
      </c>
      <c r="T581" s="2" t="s">
        <v>72</v>
      </c>
      <c r="U581" s="2" t="b">
        <f t="shared" si="246"/>
        <v>0</v>
      </c>
      <c r="V581" s="2" t="b">
        <f t="shared" si="247"/>
        <v>0</v>
      </c>
      <c r="W581" s="2" t="b">
        <f t="shared" si="248"/>
        <v>0</v>
      </c>
      <c r="Y581" s="2">
        <f t="shared" ca="1" si="249"/>
        <v>38</v>
      </c>
      <c r="Z581" s="2">
        <f t="shared" ca="1" si="249"/>
        <v>31</v>
      </c>
      <c r="AA581" s="2">
        <f t="shared" ca="1" si="249"/>
        <v>33</v>
      </c>
      <c r="AB581" s="5">
        <f t="shared" ca="1" si="250"/>
        <v>344</v>
      </c>
      <c r="AC581" s="5">
        <f t="shared" ca="1" si="251"/>
        <v>367</v>
      </c>
      <c r="AD581" s="5">
        <f t="shared" ca="1" si="252"/>
        <v>370</v>
      </c>
      <c r="AE581" s="5">
        <f t="shared" ca="1" si="253"/>
        <v>415</v>
      </c>
      <c r="AF581" s="5">
        <f t="shared" ca="1" si="254"/>
        <v>366</v>
      </c>
      <c r="AG581" s="5">
        <f t="shared" ca="1" si="255"/>
        <v>435</v>
      </c>
      <c r="AH581" s="5">
        <f t="shared" ca="1" si="256"/>
        <v>472</v>
      </c>
      <c r="AI581" s="5">
        <f t="shared" ca="1" si="257"/>
        <v>390</v>
      </c>
      <c r="AJ581" s="5">
        <f t="shared" ca="1" si="258"/>
        <v>447</v>
      </c>
      <c r="AK581" s="5">
        <f t="shared" ca="1" si="259"/>
        <v>391</v>
      </c>
    </row>
    <row r="582" spans="1:37" x14ac:dyDescent="0.3">
      <c r="A582" s="35">
        <f>IF(Замеры!B579=0, " ", Замеры!B579)</f>
        <v>576</v>
      </c>
      <c r="B582" s="45" t="str">
        <f>Замеры!G579</f>
        <v xml:space="preserve">Группа от QF </v>
      </c>
      <c r="C582" s="45" t="str">
        <f>IF(Замеры!O579=0, " ", Замеры!O579)</f>
        <v xml:space="preserve"> </v>
      </c>
      <c r="D582" s="69" t="str">
        <f t="shared" si="260"/>
        <v xml:space="preserve"> </v>
      </c>
      <c r="E582" s="69" t="str">
        <f t="shared" si="261"/>
        <v xml:space="preserve"> </v>
      </c>
      <c r="F582" s="29" t="str">
        <f t="shared" si="236"/>
        <v>-</v>
      </c>
      <c r="G582" s="29" t="str">
        <f t="shared" si="237"/>
        <v>-</v>
      </c>
      <c r="H582" s="29" t="str">
        <f t="shared" si="238"/>
        <v>-</v>
      </c>
      <c r="I582" s="29" t="str">
        <f t="shared" si="239"/>
        <v>-</v>
      </c>
      <c r="J582" s="46" t="str">
        <f t="shared" si="240"/>
        <v>-</v>
      </c>
      <c r="K582" s="29" t="str">
        <f t="shared" si="241"/>
        <v>-</v>
      </c>
      <c r="L582" s="29" t="str">
        <f t="shared" si="242"/>
        <v>-</v>
      </c>
      <c r="M582" s="29" t="str">
        <f t="shared" si="243"/>
        <v>-</v>
      </c>
      <c r="N582" s="29" t="str">
        <f t="shared" si="244"/>
        <v>-</v>
      </c>
      <c r="O582" s="29" t="str">
        <f t="shared" si="245"/>
        <v>-</v>
      </c>
      <c r="P582" s="2">
        <f>Замеры!R579</f>
        <v>0</v>
      </c>
      <c r="S582" s="2">
        <f>Замеры!S579</f>
        <v>0</v>
      </c>
      <c r="T582" s="2" t="s">
        <v>72</v>
      </c>
      <c r="U582" s="2" t="b">
        <f t="shared" si="246"/>
        <v>0</v>
      </c>
      <c r="V582" s="2" t="b">
        <f t="shared" si="247"/>
        <v>0</v>
      </c>
      <c r="W582" s="2" t="b">
        <f t="shared" si="248"/>
        <v>0</v>
      </c>
      <c r="Y582" s="2">
        <f t="shared" ca="1" si="249"/>
        <v>48</v>
      </c>
      <c r="Z582" s="2">
        <f t="shared" ca="1" si="249"/>
        <v>43</v>
      </c>
      <c r="AA582" s="2">
        <f t="shared" ca="1" si="249"/>
        <v>45</v>
      </c>
      <c r="AB582" s="5">
        <f t="shared" ca="1" si="250"/>
        <v>458</v>
      </c>
      <c r="AC582" s="5">
        <f t="shared" ca="1" si="251"/>
        <v>558</v>
      </c>
      <c r="AD582" s="5">
        <f t="shared" ca="1" si="252"/>
        <v>521</v>
      </c>
      <c r="AE582" s="5">
        <f t="shared" ca="1" si="253"/>
        <v>466</v>
      </c>
      <c r="AF582" s="5">
        <f t="shared" ca="1" si="254"/>
        <v>579</v>
      </c>
      <c r="AG582" s="5">
        <f t="shared" ca="1" si="255"/>
        <v>477</v>
      </c>
      <c r="AH582" s="5">
        <f t="shared" ca="1" si="256"/>
        <v>589</v>
      </c>
      <c r="AI582" s="5">
        <f t="shared" ca="1" si="257"/>
        <v>598</v>
      </c>
      <c r="AJ582" s="5">
        <f t="shared" ca="1" si="258"/>
        <v>572</v>
      </c>
      <c r="AK582" s="5">
        <f t="shared" ca="1" si="259"/>
        <v>502</v>
      </c>
    </row>
    <row r="583" spans="1:37" x14ac:dyDescent="0.3">
      <c r="A583" s="35">
        <f>IF(Замеры!B580=0, " ", Замеры!B580)</f>
        <v>577</v>
      </c>
      <c r="B583" s="45" t="str">
        <f>Замеры!G580</f>
        <v xml:space="preserve">Группа от QF </v>
      </c>
      <c r="C583" s="45" t="str">
        <f>IF(Замеры!O580=0, " ", Замеры!O580)</f>
        <v xml:space="preserve"> </v>
      </c>
      <c r="D583" s="69" t="str">
        <f t="shared" si="260"/>
        <v xml:space="preserve"> </v>
      </c>
      <c r="E583" s="69" t="str">
        <f t="shared" si="261"/>
        <v xml:space="preserve"> </v>
      </c>
      <c r="F583" s="29" t="str">
        <f t="shared" ref="F583:F646" si="262">IF(OR(P583=$S$5,P583=$P$5),AB583,"-")</f>
        <v>-</v>
      </c>
      <c r="G583" s="29" t="str">
        <f t="shared" ref="G583:G646" si="263">IF(OR(P583=$S$5,P583=$Q$5),AC583,"-")</f>
        <v>-</v>
      </c>
      <c r="H583" s="29" t="str">
        <f t="shared" ref="H583:H646" si="264">IF(OR(P583=$S$5,P583=$R$5),AD583,"-")</f>
        <v>-</v>
      </c>
      <c r="I583" s="29" t="str">
        <f t="shared" ref="I583:I646" si="265">IF(OR(P583=$P$4,P583=$R$5,P583=$S$5,P583=$P$5),AE583,"-")</f>
        <v>-</v>
      </c>
      <c r="J583" s="46" t="str">
        <f t="shared" ref="J583:J646" si="266">IF(OR(P583=$P$5,P583=$Q$5,P583=$S$5,P583=$Q$4),AF583,"-")</f>
        <v>-</v>
      </c>
      <c r="K583" s="29" t="str">
        <f t="shared" ref="K583:K646" si="267">IF(OR(P583=$R$5,P583=$Q$5,P583=$R$4,P583=$S$5),AG583,"-")</f>
        <v>-</v>
      </c>
      <c r="L583" s="29" t="str">
        <f t="shared" ref="L583:L646" si="268">IF(I583=$T$4,T582,IF(S583=$S$4,AH583,IF(S583=$U$4,"-")))</f>
        <v>-</v>
      </c>
      <c r="M583" s="29" t="str">
        <f t="shared" ref="M583:M646" si="269">IF(J583=$T$4,T582,IF(S583=$S$4,AI583,IF(S583=$U$4,"-")))</f>
        <v>-</v>
      </c>
      <c r="N583" s="29" t="str">
        <f t="shared" ref="N583:N646" si="270">IF(K583=$T$4,T582,IF(S583=$S$4,AJ583,IF(S583=$U$4,"-")))</f>
        <v>-</v>
      </c>
      <c r="O583" s="29" t="str">
        <f t="shared" ref="O583:O646" si="271">IF(S583=$S$4,AK583,"-")</f>
        <v>-</v>
      </c>
      <c r="P583" s="2">
        <f>Замеры!R580</f>
        <v>0</v>
      </c>
      <c r="S583" s="2">
        <f>Замеры!S580</f>
        <v>0</v>
      </c>
      <c r="T583" s="2" t="s">
        <v>72</v>
      </c>
      <c r="U583" s="2" t="b">
        <f t="shared" ref="U583:U646" si="272">OR(P583=$S$5,P583=$P$5,P583=$R$5,P583=$P$4)</f>
        <v>0</v>
      </c>
      <c r="V583" s="2" t="b">
        <f t="shared" ref="V583:V646" si="273">OR(P583=$S$5,P583=$P$5,P583=$Q$5,P583=$Q$4)</f>
        <v>0</v>
      </c>
      <c r="W583" s="2" t="b">
        <f t="shared" ref="W583:W646" si="274">OR(P583=$Q$5,P583=$S$5,P583=$R$5,P583=$R$4)</f>
        <v>0</v>
      </c>
      <c r="Y583" s="2">
        <f t="shared" ref="Y583:AA646" ca="1" si="275">RANDBETWEEN($T$2,$T$3)</f>
        <v>38</v>
      </c>
      <c r="Z583" s="2">
        <f t="shared" ca="1" si="275"/>
        <v>47</v>
      </c>
      <c r="AA583" s="2">
        <f t="shared" ca="1" si="275"/>
        <v>32</v>
      </c>
      <c r="AB583" s="5">
        <f t="shared" ref="AB583:AB646" ca="1" si="276">RANDBETWEEN(AA583*10+5,AA583*10+150)</f>
        <v>444</v>
      </c>
      <c r="AC583" s="5">
        <f t="shared" ref="AC583:AC646" ca="1" si="277">RANDBETWEEN(AA583*10+5,AA583*10+150)</f>
        <v>365</v>
      </c>
      <c r="AD583" s="5">
        <f t="shared" ref="AD583:AD646" ca="1" si="278">RANDBETWEEN(AA583*10+5,AA583*10+150)</f>
        <v>343</v>
      </c>
      <c r="AE583" s="5">
        <f t="shared" ref="AE583:AE646" ca="1" si="279">RANDBETWEEN(AA583*10+5,AA583*10+150)</f>
        <v>464</v>
      </c>
      <c r="AF583" s="5">
        <f t="shared" ref="AF583:AF646" ca="1" si="280">RANDBETWEEN(AA583*10+5,AA583*10+150)</f>
        <v>373</v>
      </c>
      <c r="AG583" s="5">
        <f t="shared" ref="AG583:AG646" ca="1" si="281">RANDBETWEEN(AA583*10+5,AA583*10+150)</f>
        <v>366</v>
      </c>
      <c r="AH583" s="5">
        <f t="shared" ref="AH583:AH646" ca="1" si="282">RANDBETWEEN(AA583*10+5,AA583*10+150)</f>
        <v>398</v>
      </c>
      <c r="AI583" s="5">
        <f t="shared" ref="AI583:AI646" ca="1" si="283">RANDBETWEEN(AA583*10+5,AA583*10+150)</f>
        <v>432</v>
      </c>
      <c r="AJ583" s="5">
        <f t="shared" ref="AJ583:AJ646" ca="1" si="284">RANDBETWEEN(AA583*10+5,AA583*10+150)</f>
        <v>453</v>
      </c>
      <c r="AK583" s="5">
        <f t="shared" ref="AK583:AK646" ca="1" si="285">RANDBETWEEN(AA583*10+5,AA583*10+150)</f>
        <v>361</v>
      </c>
    </row>
    <row r="584" spans="1:37" x14ac:dyDescent="0.3">
      <c r="A584" s="35">
        <f>IF(Замеры!B581=0, " ", Замеры!B581)</f>
        <v>578</v>
      </c>
      <c r="B584" s="45" t="str">
        <f>Замеры!G581</f>
        <v xml:space="preserve">Группа от QF </v>
      </c>
      <c r="C584" s="45" t="str">
        <f>IF(Замеры!O581=0, " ", Замеры!O581)</f>
        <v xml:space="preserve"> </v>
      </c>
      <c r="D584" s="69" t="str">
        <f t="shared" si="260"/>
        <v xml:space="preserve"> </v>
      </c>
      <c r="E584" s="69" t="str">
        <f t="shared" si="261"/>
        <v xml:space="preserve"> </v>
      </c>
      <c r="F584" s="29" t="str">
        <f t="shared" si="262"/>
        <v>-</v>
      </c>
      <c r="G584" s="29" t="str">
        <f t="shared" si="263"/>
        <v>-</v>
      </c>
      <c r="H584" s="29" t="str">
        <f t="shared" si="264"/>
        <v>-</v>
      </c>
      <c r="I584" s="29" t="str">
        <f t="shared" si="265"/>
        <v>-</v>
      </c>
      <c r="J584" s="46" t="str">
        <f t="shared" si="266"/>
        <v>-</v>
      </c>
      <c r="K584" s="29" t="str">
        <f t="shared" si="267"/>
        <v>-</v>
      </c>
      <c r="L584" s="29" t="str">
        <f t="shared" si="268"/>
        <v>-</v>
      </c>
      <c r="M584" s="29" t="str">
        <f t="shared" si="269"/>
        <v>-</v>
      </c>
      <c r="N584" s="29" t="str">
        <f t="shared" si="270"/>
        <v>-</v>
      </c>
      <c r="O584" s="29" t="str">
        <f t="shared" si="271"/>
        <v>-</v>
      </c>
      <c r="P584" s="2">
        <f>Замеры!R581</f>
        <v>0</v>
      </c>
      <c r="S584" s="2">
        <f>Замеры!S581</f>
        <v>0</v>
      </c>
      <c r="T584" s="2" t="s">
        <v>72</v>
      </c>
      <c r="U584" s="2" t="b">
        <f t="shared" si="272"/>
        <v>0</v>
      </c>
      <c r="V584" s="2" t="b">
        <f t="shared" si="273"/>
        <v>0</v>
      </c>
      <c r="W584" s="2" t="b">
        <f t="shared" si="274"/>
        <v>0</v>
      </c>
      <c r="Y584" s="2">
        <f t="shared" ca="1" si="275"/>
        <v>32</v>
      </c>
      <c r="Z584" s="2">
        <f t="shared" ca="1" si="275"/>
        <v>32</v>
      </c>
      <c r="AA584" s="2">
        <f t="shared" ca="1" si="275"/>
        <v>39</v>
      </c>
      <c r="AB584" s="5">
        <f t="shared" ca="1" si="276"/>
        <v>426</v>
      </c>
      <c r="AC584" s="5">
        <f t="shared" ca="1" si="277"/>
        <v>432</v>
      </c>
      <c r="AD584" s="5">
        <f t="shared" ca="1" si="278"/>
        <v>488</v>
      </c>
      <c r="AE584" s="5">
        <f t="shared" ca="1" si="279"/>
        <v>411</v>
      </c>
      <c r="AF584" s="5">
        <f t="shared" ca="1" si="280"/>
        <v>463</v>
      </c>
      <c r="AG584" s="5">
        <f t="shared" ca="1" si="281"/>
        <v>508</v>
      </c>
      <c r="AH584" s="5">
        <f t="shared" ca="1" si="282"/>
        <v>422</v>
      </c>
      <c r="AI584" s="5">
        <f t="shared" ca="1" si="283"/>
        <v>514</v>
      </c>
      <c r="AJ584" s="5">
        <f t="shared" ca="1" si="284"/>
        <v>400</v>
      </c>
      <c r="AK584" s="5">
        <f t="shared" ca="1" si="285"/>
        <v>399</v>
      </c>
    </row>
    <row r="585" spans="1:37" x14ac:dyDescent="0.3">
      <c r="A585" s="35">
        <f>IF(Замеры!B582=0, " ", Замеры!B582)</f>
        <v>579</v>
      </c>
      <c r="B585" s="45" t="str">
        <f>Замеры!G582</f>
        <v xml:space="preserve">Группа от QF </v>
      </c>
      <c r="C585" s="45" t="str">
        <f>IF(Замеры!O582=0, " ", Замеры!O582)</f>
        <v xml:space="preserve"> </v>
      </c>
      <c r="D585" s="69" t="str">
        <f t="shared" si="260"/>
        <v xml:space="preserve"> </v>
      </c>
      <c r="E585" s="69" t="str">
        <f t="shared" si="261"/>
        <v xml:space="preserve"> </v>
      </c>
      <c r="F585" s="29" t="str">
        <f t="shared" si="262"/>
        <v>-</v>
      </c>
      <c r="G585" s="29" t="str">
        <f t="shared" si="263"/>
        <v>-</v>
      </c>
      <c r="H585" s="29" t="str">
        <f t="shared" si="264"/>
        <v>-</v>
      </c>
      <c r="I585" s="29" t="str">
        <f t="shared" si="265"/>
        <v>-</v>
      </c>
      <c r="J585" s="46" t="str">
        <f t="shared" si="266"/>
        <v>-</v>
      </c>
      <c r="K585" s="29" t="str">
        <f t="shared" si="267"/>
        <v>-</v>
      </c>
      <c r="L585" s="29" t="str">
        <f t="shared" si="268"/>
        <v>-</v>
      </c>
      <c r="M585" s="29" t="str">
        <f t="shared" si="269"/>
        <v>-</v>
      </c>
      <c r="N585" s="29" t="str">
        <f t="shared" si="270"/>
        <v>-</v>
      </c>
      <c r="O585" s="29" t="str">
        <f t="shared" si="271"/>
        <v>-</v>
      </c>
      <c r="P585" s="2">
        <f>Замеры!R582</f>
        <v>0</v>
      </c>
      <c r="S585" s="2">
        <f>Замеры!S582</f>
        <v>0</v>
      </c>
      <c r="T585" s="2" t="s">
        <v>72</v>
      </c>
      <c r="U585" s="2" t="b">
        <f t="shared" si="272"/>
        <v>0</v>
      </c>
      <c r="V585" s="2" t="b">
        <f t="shared" si="273"/>
        <v>0</v>
      </c>
      <c r="W585" s="2" t="b">
        <f t="shared" si="274"/>
        <v>0</v>
      </c>
      <c r="Y585" s="2">
        <f t="shared" ca="1" si="275"/>
        <v>20</v>
      </c>
      <c r="Z585" s="2">
        <f t="shared" ca="1" si="275"/>
        <v>47</v>
      </c>
      <c r="AA585" s="2">
        <f t="shared" ca="1" si="275"/>
        <v>30</v>
      </c>
      <c r="AB585" s="5">
        <f t="shared" ca="1" si="276"/>
        <v>362</v>
      </c>
      <c r="AC585" s="5">
        <f t="shared" ca="1" si="277"/>
        <v>427</v>
      </c>
      <c r="AD585" s="5">
        <f t="shared" ca="1" si="278"/>
        <v>395</v>
      </c>
      <c r="AE585" s="5">
        <f t="shared" ca="1" si="279"/>
        <v>400</v>
      </c>
      <c r="AF585" s="5">
        <f t="shared" ca="1" si="280"/>
        <v>343</v>
      </c>
      <c r="AG585" s="5">
        <f t="shared" ca="1" si="281"/>
        <v>346</v>
      </c>
      <c r="AH585" s="5">
        <f t="shared" ca="1" si="282"/>
        <v>313</v>
      </c>
      <c r="AI585" s="5">
        <f t="shared" ca="1" si="283"/>
        <v>318</v>
      </c>
      <c r="AJ585" s="5">
        <f t="shared" ca="1" si="284"/>
        <v>404</v>
      </c>
      <c r="AK585" s="5">
        <f t="shared" ca="1" si="285"/>
        <v>365</v>
      </c>
    </row>
    <row r="586" spans="1:37" x14ac:dyDescent="0.3">
      <c r="A586" s="35">
        <f>IF(Замеры!B583=0, " ", Замеры!B583)</f>
        <v>580</v>
      </c>
      <c r="B586" s="45" t="str">
        <f>Замеры!G583</f>
        <v xml:space="preserve">Группа от QF </v>
      </c>
      <c r="C586" s="45" t="str">
        <f>IF(Замеры!O583=0, " ", Замеры!O583)</f>
        <v xml:space="preserve"> </v>
      </c>
      <c r="D586" s="69" t="str">
        <f t="shared" si="260"/>
        <v xml:space="preserve"> </v>
      </c>
      <c r="E586" s="69" t="str">
        <f t="shared" si="261"/>
        <v xml:space="preserve"> </v>
      </c>
      <c r="F586" s="29" t="str">
        <f t="shared" si="262"/>
        <v>-</v>
      </c>
      <c r="G586" s="29" t="str">
        <f t="shared" si="263"/>
        <v>-</v>
      </c>
      <c r="H586" s="29" t="str">
        <f t="shared" si="264"/>
        <v>-</v>
      </c>
      <c r="I586" s="29" t="str">
        <f t="shared" si="265"/>
        <v>-</v>
      </c>
      <c r="J586" s="46" t="str">
        <f t="shared" si="266"/>
        <v>-</v>
      </c>
      <c r="K586" s="29" t="str">
        <f t="shared" si="267"/>
        <v>-</v>
      </c>
      <c r="L586" s="29" t="str">
        <f t="shared" si="268"/>
        <v>-</v>
      </c>
      <c r="M586" s="29" t="str">
        <f t="shared" si="269"/>
        <v>-</v>
      </c>
      <c r="N586" s="29" t="str">
        <f t="shared" si="270"/>
        <v>-</v>
      </c>
      <c r="O586" s="29" t="str">
        <f t="shared" si="271"/>
        <v>-</v>
      </c>
      <c r="P586" s="2">
        <f>Замеры!R583</f>
        <v>0</v>
      </c>
      <c r="S586" s="2">
        <f>Замеры!S583</f>
        <v>0</v>
      </c>
      <c r="T586" s="2" t="s">
        <v>72</v>
      </c>
      <c r="U586" s="2" t="b">
        <f t="shared" si="272"/>
        <v>0</v>
      </c>
      <c r="V586" s="2" t="b">
        <f t="shared" si="273"/>
        <v>0</v>
      </c>
      <c r="W586" s="2" t="b">
        <f t="shared" si="274"/>
        <v>0</v>
      </c>
      <c r="Y586" s="2">
        <f t="shared" ca="1" si="275"/>
        <v>26</v>
      </c>
      <c r="Z586" s="2">
        <f t="shared" ca="1" si="275"/>
        <v>49</v>
      </c>
      <c r="AA586" s="2">
        <f t="shared" ca="1" si="275"/>
        <v>45</v>
      </c>
      <c r="AB586" s="5">
        <f t="shared" ca="1" si="276"/>
        <v>573</v>
      </c>
      <c r="AC586" s="5">
        <f t="shared" ca="1" si="277"/>
        <v>534</v>
      </c>
      <c r="AD586" s="5">
        <f t="shared" ca="1" si="278"/>
        <v>464</v>
      </c>
      <c r="AE586" s="5">
        <f t="shared" ca="1" si="279"/>
        <v>498</v>
      </c>
      <c r="AF586" s="5">
        <f t="shared" ca="1" si="280"/>
        <v>588</v>
      </c>
      <c r="AG586" s="5">
        <f t="shared" ca="1" si="281"/>
        <v>464</v>
      </c>
      <c r="AH586" s="5">
        <f t="shared" ca="1" si="282"/>
        <v>523</v>
      </c>
      <c r="AI586" s="5">
        <f t="shared" ca="1" si="283"/>
        <v>562</v>
      </c>
      <c r="AJ586" s="5">
        <f t="shared" ca="1" si="284"/>
        <v>467</v>
      </c>
      <c r="AK586" s="5">
        <f t="shared" ca="1" si="285"/>
        <v>570</v>
      </c>
    </row>
    <row r="587" spans="1:37" x14ac:dyDescent="0.3">
      <c r="A587" s="35">
        <f>IF(Замеры!B584=0, " ", Замеры!B584)</f>
        <v>581</v>
      </c>
      <c r="B587" s="45" t="str">
        <f>Замеры!G584</f>
        <v xml:space="preserve">Группа от QF </v>
      </c>
      <c r="C587" s="45" t="str">
        <f>IF(Замеры!O584=0, " ", Замеры!O584)</f>
        <v xml:space="preserve"> </v>
      </c>
      <c r="D587" s="69" t="str">
        <f t="shared" ref="D587:D650" si="286">IF(P587=0, " ", 1000)</f>
        <v xml:space="preserve"> </v>
      </c>
      <c r="E587" s="69" t="str">
        <f t="shared" ref="E587:E650" si="287">IF(P587=0, " ", 0.5)</f>
        <v xml:space="preserve"> </v>
      </c>
      <c r="F587" s="29" t="str">
        <f t="shared" si="262"/>
        <v>-</v>
      </c>
      <c r="G587" s="29" t="str">
        <f t="shared" si="263"/>
        <v>-</v>
      </c>
      <c r="H587" s="29" t="str">
        <f t="shared" si="264"/>
        <v>-</v>
      </c>
      <c r="I587" s="29" t="str">
        <f t="shared" si="265"/>
        <v>-</v>
      </c>
      <c r="J587" s="46" t="str">
        <f t="shared" si="266"/>
        <v>-</v>
      </c>
      <c r="K587" s="29" t="str">
        <f t="shared" si="267"/>
        <v>-</v>
      </c>
      <c r="L587" s="29" t="str">
        <f t="shared" si="268"/>
        <v>-</v>
      </c>
      <c r="M587" s="29" t="str">
        <f t="shared" si="269"/>
        <v>-</v>
      </c>
      <c r="N587" s="29" t="str">
        <f t="shared" si="270"/>
        <v>-</v>
      </c>
      <c r="O587" s="29" t="str">
        <f t="shared" si="271"/>
        <v>-</v>
      </c>
      <c r="P587" s="2">
        <f>Замеры!R584</f>
        <v>0</v>
      </c>
      <c r="S587" s="2">
        <f>Замеры!S584</f>
        <v>0</v>
      </c>
      <c r="T587" s="2" t="s">
        <v>72</v>
      </c>
      <c r="U587" s="2" t="b">
        <f t="shared" si="272"/>
        <v>0</v>
      </c>
      <c r="V587" s="2" t="b">
        <f t="shared" si="273"/>
        <v>0</v>
      </c>
      <c r="W587" s="2" t="b">
        <f t="shared" si="274"/>
        <v>0</v>
      </c>
      <c r="Y587" s="2">
        <f t="shared" ca="1" si="275"/>
        <v>20</v>
      </c>
      <c r="Z587" s="2">
        <f t="shared" ca="1" si="275"/>
        <v>36</v>
      </c>
      <c r="AA587" s="2">
        <f t="shared" ca="1" si="275"/>
        <v>39</v>
      </c>
      <c r="AB587" s="5">
        <f t="shared" ca="1" si="276"/>
        <v>479</v>
      </c>
      <c r="AC587" s="5">
        <f t="shared" ca="1" si="277"/>
        <v>428</v>
      </c>
      <c r="AD587" s="5">
        <f t="shared" ca="1" si="278"/>
        <v>453</v>
      </c>
      <c r="AE587" s="5">
        <f t="shared" ca="1" si="279"/>
        <v>448</v>
      </c>
      <c r="AF587" s="5">
        <f t="shared" ca="1" si="280"/>
        <v>398</v>
      </c>
      <c r="AG587" s="5">
        <f t="shared" ca="1" si="281"/>
        <v>471</v>
      </c>
      <c r="AH587" s="5">
        <f t="shared" ca="1" si="282"/>
        <v>509</v>
      </c>
      <c r="AI587" s="5">
        <f t="shared" ca="1" si="283"/>
        <v>523</v>
      </c>
      <c r="AJ587" s="5">
        <f t="shared" ca="1" si="284"/>
        <v>455</v>
      </c>
      <c r="AK587" s="5">
        <f t="shared" ca="1" si="285"/>
        <v>421</v>
      </c>
    </row>
    <row r="588" spans="1:37" x14ac:dyDescent="0.3">
      <c r="A588" s="35">
        <f>IF(Замеры!B585=0, " ", Замеры!B585)</f>
        <v>582</v>
      </c>
      <c r="B588" s="45" t="str">
        <f>Замеры!G585</f>
        <v xml:space="preserve">Группа от QF </v>
      </c>
      <c r="C588" s="45" t="str">
        <f>IF(Замеры!O585=0, " ", Замеры!O585)</f>
        <v xml:space="preserve"> </v>
      </c>
      <c r="D588" s="69" t="str">
        <f t="shared" si="286"/>
        <v xml:space="preserve"> </v>
      </c>
      <c r="E588" s="69" t="str">
        <f t="shared" si="287"/>
        <v xml:space="preserve"> </v>
      </c>
      <c r="F588" s="29" t="str">
        <f t="shared" si="262"/>
        <v>-</v>
      </c>
      <c r="G588" s="29" t="str">
        <f t="shared" si="263"/>
        <v>-</v>
      </c>
      <c r="H588" s="29" t="str">
        <f t="shared" si="264"/>
        <v>-</v>
      </c>
      <c r="I588" s="29" t="str">
        <f t="shared" si="265"/>
        <v>-</v>
      </c>
      <c r="J588" s="46" t="str">
        <f t="shared" si="266"/>
        <v>-</v>
      </c>
      <c r="K588" s="29" t="str">
        <f t="shared" si="267"/>
        <v>-</v>
      </c>
      <c r="L588" s="29" t="str">
        <f t="shared" si="268"/>
        <v>-</v>
      </c>
      <c r="M588" s="29" t="str">
        <f t="shared" si="269"/>
        <v>-</v>
      </c>
      <c r="N588" s="29" t="str">
        <f t="shared" si="270"/>
        <v>-</v>
      </c>
      <c r="O588" s="29" t="str">
        <f t="shared" si="271"/>
        <v>-</v>
      </c>
      <c r="P588" s="2">
        <f>Замеры!R585</f>
        <v>0</v>
      </c>
      <c r="S588" s="2">
        <f>Замеры!S585</f>
        <v>0</v>
      </c>
      <c r="T588" s="2" t="s">
        <v>72</v>
      </c>
      <c r="U588" s="2" t="b">
        <f t="shared" si="272"/>
        <v>0</v>
      </c>
      <c r="V588" s="2" t="b">
        <f t="shared" si="273"/>
        <v>0</v>
      </c>
      <c r="W588" s="2" t="b">
        <f t="shared" si="274"/>
        <v>0</v>
      </c>
      <c r="Y588" s="2">
        <f t="shared" ca="1" si="275"/>
        <v>27</v>
      </c>
      <c r="Z588" s="2">
        <f t="shared" ca="1" si="275"/>
        <v>36</v>
      </c>
      <c r="AA588" s="2">
        <f t="shared" ca="1" si="275"/>
        <v>25</v>
      </c>
      <c r="AB588" s="5">
        <f t="shared" ca="1" si="276"/>
        <v>300</v>
      </c>
      <c r="AC588" s="5">
        <f t="shared" ca="1" si="277"/>
        <v>299</v>
      </c>
      <c r="AD588" s="5">
        <f t="shared" ca="1" si="278"/>
        <v>347</v>
      </c>
      <c r="AE588" s="5">
        <f t="shared" ca="1" si="279"/>
        <v>351</v>
      </c>
      <c r="AF588" s="5">
        <f t="shared" ca="1" si="280"/>
        <v>326</v>
      </c>
      <c r="AG588" s="5">
        <f t="shared" ca="1" si="281"/>
        <v>324</v>
      </c>
      <c r="AH588" s="5">
        <f t="shared" ca="1" si="282"/>
        <v>311</v>
      </c>
      <c r="AI588" s="5">
        <f t="shared" ca="1" si="283"/>
        <v>321</v>
      </c>
      <c r="AJ588" s="5">
        <f t="shared" ca="1" si="284"/>
        <v>361</v>
      </c>
      <c r="AK588" s="5">
        <f t="shared" ca="1" si="285"/>
        <v>265</v>
      </c>
    </row>
    <row r="589" spans="1:37" x14ac:dyDescent="0.3">
      <c r="A589" s="35">
        <f>IF(Замеры!B586=0, " ", Замеры!B586)</f>
        <v>583</v>
      </c>
      <c r="B589" s="45" t="str">
        <f>Замеры!G586</f>
        <v xml:space="preserve">Группа от QF </v>
      </c>
      <c r="C589" s="45" t="str">
        <f>IF(Замеры!O586=0, " ", Замеры!O586)</f>
        <v xml:space="preserve"> </v>
      </c>
      <c r="D589" s="69" t="str">
        <f t="shared" si="286"/>
        <v xml:space="preserve"> </v>
      </c>
      <c r="E589" s="69" t="str">
        <f t="shared" si="287"/>
        <v xml:space="preserve"> </v>
      </c>
      <c r="F589" s="29" t="str">
        <f t="shared" si="262"/>
        <v>-</v>
      </c>
      <c r="G589" s="29" t="str">
        <f t="shared" si="263"/>
        <v>-</v>
      </c>
      <c r="H589" s="29" t="str">
        <f t="shared" si="264"/>
        <v>-</v>
      </c>
      <c r="I589" s="29" t="str">
        <f t="shared" si="265"/>
        <v>-</v>
      </c>
      <c r="J589" s="46" t="str">
        <f t="shared" si="266"/>
        <v>-</v>
      </c>
      <c r="K589" s="29" t="str">
        <f t="shared" si="267"/>
        <v>-</v>
      </c>
      <c r="L589" s="29" t="str">
        <f t="shared" si="268"/>
        <v>-</v>
      </c>
      <c r="M589" s="29" t="str">
        <f t="shared" si="269"/>
        <v>-</v>
      </c>
      <c r="N589" s="29" t="str">
        <f t="shared" si="270"/>
        <v>-</v>
      </c>
      <c r="O589" s="29" t="str">
        <f t="shared" si="271"/>
        <v>-</v>
      </c>
      <c r="P589" s="2">
        <f>Замеры!R586</f>
        <v>0</v>
      </c>
      <c r="S589" s="2">
        <f>Замеры!S586</f>
        <v>0</v>
      </c>
      <c r="T589" s="2" t="s">
        <v>72</v>
      </c>
      <c r="U589" s="2" t="b">
        <f t="shared" si="272"/>
        <v>0</v>
      </c>
      <c r="V589" s="2" t="b">
        <f t="shared" si="273"/>
        <v>0</v>
      </c>
      <c r="W589" s="2" t="b">
        <f t="shared" si="274"/>
        <v>0</v>
      </c>
      <c r="Y589" s="2">
        <f t="shared" ca="1" si="275"/>
        <v>46</v>
      </c>
      <c r="Z589" s="2">
        <f t="shared" ca="1" si="275"/>
        <v>44</v>
      </c>
      <c r="AA589" s="2">
        <f t="shared" ca="1" si="275"/>
        <v>21</v>
      </c>
      <c r="AB589" s="5">
        <f t="shared" ca="1" si="276"/>
        <v>268</v>
      </c>
      <c r="AC589" s="5">
        <f t="shared" ca="1" si="277"/>
        <v>323</v>
      </c>
      <c r="AD589" s="5">
        <f t="shared" ca="1" si="278"/>
        <v>253</v>
      </c>
      <c r="AE589" s="5">
        <f t="shared" ca="1" si="279"/>
        <v>359</v>
      </c>
      <c r="AF589" s="5">
        <f t="shared" ca="1" si="280"/>
        <v>348</v>
      </c>
      <c r="AG589" s="5">
        <f t="shared" ca="1" si="281"/>
        <v>355</v>
      </c>
      <c r="AH589" s="5">
        <f t="shared" ca="1" si="282"/>
        <v>264</v>
      </c>
      <c r="AI589" s="5">
        <f t="shared" ca="1" si="283"/>
        <v>287</v>
      </c>
      <c r="AJ589" s="5">
        <f t="shared" ca="1" si="284"/>
        <v>239</v>
      </c>
      <c r="AK589" s="5">
        <f t="shared" ca="1" si="285"/>
        <v>233</v>
      </c>
    </row>
    <row r="590" spans="1:37" x14ac:dyDescent="0.3">
      <c r="A590" s="35">
        <f>IF(Замеры!B587=0, " ", Замеры!B587)</f>
        <v>584</v>
      </c>
      <c r="B590" s="45" t="str">
        <f>Замеры!G587</f>
        <v xml:space="preserve">Группа от QF </v>
      </c>
      <c r="C590" s="45" t="str">
        <f>IF(Замеры!O587=0, " ", Замеры!O587)</f>
        <v xml:space="preserve"> </v>
      </c>
      <c r="D590" s="69" t="str">
        <f t="shared" si="286"/>
        <v xml:space="preserve"> </v>
      </c>
      <c r="E590" s="69" t="str">
        <f t="shared" si="287"/>
        <v xml:space="preserve"> </v>
      </c>
      <c r="F590" s="29" t="str">
        <f t="shared" si="262"/>
        <v>-</v>
      </c>
      <c r="G590" s="29" t="str">
        <f t="shared" si="263"/>
        <v>-</v>
      </c>
      <c r="H590" s="29" t="str">
        <f t="shared" si="264"/>
        <v>-</v>
      </c>
      <c r="I590" s="29" t="str">
        <f t="shared" si="265"/>
        <v>-</v>
      </c>
      <c r="J590" s="46" t="str">
        <f t="shared" si="266"/>
        <v>-</v>
      </c>
      <c r="K590" s="29" t="str">
        <f t="shared" si="267"/>
        <v>-</v>
      </c>
      <c r="L590" s="29" t="str">
        <f t="shared" si="268"/>
        <v>-</v>
      </c>
      <c r="M590" s="29" t="str">
        <f t="shared" si="269"/>
        <v>-</v>
      </c>
      <c r="N590" s="29" t="str">
        <f t="shared" si="270"/>
        <v>-</v>
      </c>
      <c r="O590" s="29" t="str">
        <f t="shared" si="271"/>
        <v>-</v>
      </c>
      <c r="P590" s="2">
        <f>Замеры!R587</f>
        <v>0</v>
      </c>
      <c r="S590" s="2">
        <f>Замеры!S587</f>
        <v>0</v>
      </c>
      <c r="T590" s="2" t="s">
        <v>72</v>
      </c>
      <c r="U590" s="2" t="b">
        <f t="shared" si="272"/>
        <v>0</v>
      </c>
      <c r="V590" s="2" t="b">
        <f t="shared" si="273"/>
        <v>0</v>
      </c>
      <c r="W590" s="2" t="b">
        <f t="shared" si="274"/>
        <v>0</v>
      </c>
      <c r="Y590" s="2">
        <f t="shared" ca="1" si="275"/>
        <v>44</v>
      </c>
      <c r="Z590" s="2">
        <f t="shared" ca="1" si="275"/>
        <v>20</v>
      </c>
      <c r="AA590" s="2">
        <f t="shared" ca="1" si="275"/>
        <v>43</v>
      </c>
      <c r="AB590" s="5">
        <f t="shared" ca="1" si="276"/>
        <v>557</v>
      </c>
      <c r="AC590" s="5">
        <f t="shared" ca="1" si="277"/>
        <v>531</v>
      </c>
      <c r="AD590" s="5">
        <f t="shared" ca="1" si="278"/>
        <v>488</v>
      </c>
      <c r="AE590" s="5">
        <f t="shared" ca="1" si="279"/>
        <v>487</v>
      </c>
      <c r="AF590" s="5">
        <f t="shared" ca="1" si="280"/>
        <v>473</v>
      </c>
      <c r="AG590" s="5">
        <f t="shared" ca="1" si="281"/>
        <v>494</v>
      </c>
      <c r="AH590" s="5">
        <f t="shared" ca="1" si="282"/>
        <v>559</v>
      </c>
      <c r="AI590" s="5">
        <f t="shared" ca="1" si="283"/>
        <v>578</v>
      </c>
      <c r="AJ590" s="5">
        <f t="shared" ca="1" si="284"/>
        <v>514</v>
      </c>
      <c r="AK590" s="5">
        <f t="shared" ca="1" si="285"/>
        <v>567</v>
      </c>
    </row>
    <row r="591" spans="1:37" x14ac:dyDescent="0.3">
      <c r="A591" s="35">
        <f>IF(Замеры!B588=0, " ", Замеры!B588)</f>
        <v>585</v>
      </c>
      <c r="B591" s="45" t="str">
        <f>Замеры!G588</f>
        <v xml:space="preserve">Группа от QF </v>
      </c>
      <c r="C591" s="45" t="str">
        <f>IF(Замеры!O588=0, " ", Замеры!O588)</f>
        <v xml:space="preserve"> </v>
      </c>
      <c r="D591" s="69" t="str">
        <f t="shared" si="286"/>
        <v xml:space="preserve"> </v>
      </c>
      <c r="E591" s="69" t="str">
        <f t="shared" si="287"/>
        <v xml:space="preserve"> </v>
      </c>
      <c r="F591" s="29" t="str">
        <f t="shared" si="262"/>
        <v>-</v>
      </c>
      <c r="G591" s="29" t="str">
        <f t="shared" si="263"/>
        <v>-</v>
      </c>
      <c r="H591" s="29" t="str">
        <f t="shared" si="264"/>
        <v>-</v>
      </c>
      <c r="I591" s="29" t="str">
        <f t="shared" si="265"/>
        <v>-</v>
      </c>
      <c r="J591" s="46" t="str">
        <f t="shared" si="266"/>
        <v>-</v>
      </c>
      <c r="K591" s="29" t="str">
        <f t="shared" si="267"/>
        <v>-</v>
      </c>
      <c r="L591" s="29" t="str">
        <f t="shared" si="268"/>
        <v>-</v>
      </c>
      <c r="M591" s="29" t="str">
        <f t="shared" si="269"/>
        <v>-</v>
      </c>
      <c r="N591" s="29" t="str">
        <f t="shared" si="270"/>
        <v>-</v>
      </c>
      <c r="O591" s="29" t="str">
        <f t="shared" si="271"/>
        <v>-</v>
      </c>
      <c r="P591" s="2">
        <f>Замеры!R588</f>
        <v>0</v>
      </c>
      <c r="S591" s="2">
        <f>Замеры!S588</f>
        <v>0</v>
      </c>
      <c r="T591" s="2" t="s">
        <v>72</v>
      </c>
      <c r="U591" s="2" t="b">
        <f t="shared" si="272"/>
        <v>0</v>
      </c>
      <c r="V591" s="2" t="b">
        <f t="shared" si="273"/>
        <v>0</v>
      </c>
      <c r="W591" s="2" t="b">
        <f t="shared" si="274"/>
        <v>0</v>
      </c>
      <c r="Y591" s="2">
        <f t="shared" ca="1" si="275"/>
        <v>38</v>
      </c>
      <c r="Z591" s="2">
        <f t="shared" ca="1" si="275"/>
        <v>31</v>
      </c>
      <c r="AA591" s="2">
        <f t="shared" ca="1" si="275"/>
        <v>21</v>
      </c>
      <c r="AB591" s="5">
        <f t="shared" ca="1" si="276"/>
        <v>349</v>
      </c>
      <c r="AC591" s="5">
        <f t="shared" ca="1" si="277"/>
        <v>242</v>
      </c>
      <c r="AD591" s="5">
        <f t="shared" ca="1" si="278"/>
        <v>274</v>
      </c>
      <c r="AE591" s="5">
        <f t="shared" ca="1" si="279"/>
        <v>249</v>
      </c>
      <c r="AF591" s="5">
        <f t="shared" ca="1" si="280"/>
        <v>295</v>
      </c>
      <c r="AG591" s="5">
        <f t="shared" ca="1" si="281"/>
        <v>247</v>
      </c>
      <c r="AH591" s="5">
        <f t="shared" ca="1" si="282"/>
        <v>221</v>
      </c>
      <c r="AI591" s="5">
        <f t="shared" ca="1" si="283"/>
        <v>296</v>
      </c>
      <c r="AJ591" s="5">
        <f t="shared" ca="1" si="284"/>
        <v>310</v>
      </c>
      <c r="AK591" s="5">
        <f t="shared" ca="1" si="285"/>
        <v>341</v>
      </c>
    </row>
    <row r="592" spans="1:37" x14ac:dyDescent="0.3">
      <c r="A592" s="35">
        <f>IF(Замеры!B589=0, " ", Замеры!B589)</f>
        <v>586</v>
      </c>
      <c r="B592" s="45" t="str">
        <f>Замеры!G589</f>
        <v xml:space="preserve">Группа от QF </v>
      </c>
      <c r="C592" s="45" t="str">
        <f>IF(Замеры!O589=0, " ", Замеры!O589)</f>
        <v xml:space="preserve"> </v>
      </c>
      <c r="D592" s="69" t="str">
        <f t="shared" si="286"/>
        <v xml:space="preserve"> </v>
      </c>
      <c r="E592" s="69" t="str">
        <f t="shared" si="287"/>
        <v xml:space="preserve"> </v>
      </c>
      <c r="F592" s="29" t="str">
        <f t="shared" si="262"/>
        <v>-</v>
      </c>
      <c r="G592" s="29" t="str">
        <f t="shared" si="263"/>
        <v>-</v>
      </c>
      <c r="H592" s="29" t="str">
        <f t="shared" si="264"/>
        <v>-</v>
      </c>
      <c r="I592" s="29" t="str">
        <f t="shared" si="265"/>
        <v>-</v>
      </c>
      <c r="J592" s="46" t="str">
        <f t="shared" si="266"/>
        <v>-</v>
      </c>
      <c r="K592" s="29" t="str">
        <f t="shared" si="267"/>
        <v>-</v>
      </c>
      <c r="L592" s="29" t="str">
        <f t="shared" si="268"/>
        <v>-</v>
      </c>
      <c r="M592" s="29" t="str">
        <f t="shared" si="269"/>
        <v>-</v>
      </c>
      <c r="N592" s="29" t="str">
        <f t="shared" si="270"/>
        <v>-</v>
      </c>
      <c r="O592" s="29" t="str">
        <f t="shared" si="271"/>
        <v>-</v>
      </c>
      <c r="P592" s="2">
        <f>Замеры!R589</f>
        <v>0</v>
      </c>
      <c r="S592" s="2">
        <f>Замеры!S589</f>
        <v>0</v>
      </c>
      <c r="T592" s="2" t="s">
        <v>72</v>
      </c>
      <c r="U592" s="2" t="b">
        <f t="shared" si="272"/>
        <v>0</v>
      </c>
      <c r="V592" s="2" t="b">
        <f t="shared" si="273"/>
        <v>0</v>
      </c>
      <c r="W592" s="2" t="b">
        <f t="shared" si="274"/>
        <v>0</v>
      </c>
      <c r="Y592" s="2">
        <f t="shared" ca="1" si="275"/>
        <v>45</v>
      </c>
      <c r="Z592" s="2">
        <f t="shared" ca="1" si="275"/>
        <v>42</v>
      </c>
      <c r="AA592" s="2">
        <f t="shared" ca="1" si="275"/>
        <v>26</v>
      </c>
      <c r="AB592" s="5">
        <f t="shared" ca="1" si="276"/>
        <v>349</v>
      </c>
      <c r="AC592" s="5">
        <f t="shared" ca="1" si="277"/>
        <v>391</v>
      </c>
      <c r="AD592" s="5">
        <f t="shared" ca="1" si="278"/>
        <v>320</v>
      </c>
      <c r="AE592" s="5">
        <f t="shared" ca="1" si="279"/>
        <v>325</v>
      </c>
      <c r="AF592" s="5">
        <f t="shared" ca="1" si="280"/>
        <v>327</v>
      </c>
      <c r="AG592" s="5">
        <f t="shared" ca="1" si="281"/>
        <v>368</v>
      </c>
      <c r="AH592" s="5">
        <f t="shared" ca="1" si="282"/>
        <v>276</v>
      </c>
      <c r="AI592" s="5">
        <f t="shared" ca="1" si="283"/>
        <v>287</v>
      </c>
      <c r="AJ592" s="5">
        <f t="shared" ca="1" si="284"/>
        <v>315</v>
      </c>
      <c r="AK592" s="5">
        <f t="shared" ca="1" si="285"/>
        <v>320</v>
      </c>
    </row>
    <row r="593" spans="1:37" x14ac:dyDescent="0.3">
      <c r="A593" s="35">
        <f>IF(Замеры!B590=0, " ", Замеры!B590)</f>
        <v>587</v>
      </c>
      <c r="B593" s="45" t="str">
        <f>Замеры!G590</f>
        <v xml:space="preserve">Группа от QF </v>
      </c>
      <c r="C593" s="45" t="str">
        <f>IF(Замеры!O590=0, " ", Замеры!O590)</f>
        <v xml:space="preserve"> </v>
      </c>
      <c r="D593" s="69" t="str">
        <f t="shared" si="286"/>
        <v xml:space="preserve"> </v>
      </c>
      <c r="E593" s="69" t="str">
        <f t="shared" si="287"/>
        <v xml:space="preserve"> </v>
      </c>
      <c r="F593" s="29" t="str">
        <f t="shared" si="262"/>
        <v>-</v>
      </c>
      <c r="G593" s="29" t="str">
        <f t="shared" si="263"/>
        <v>-</v>
      </c>
      <c r="H593" s="29" t="str">
        <f t="shared" si="264"/>
        <v>-</v>
      </c>
      <c r="I593" s="29" t="str">
        <f t="shared" si="265"/>
        <v>-</v>
      </c>
      <c r="J593" s="46" t="str">
        <f t="shared" si="266"/>
        <v>-</v>
      </c>
      <c r="K593" s="29" t="str">
        <f t="shared" si="267"/>
        <v>-</v>
      </c>
      <c r="L593" s="29" t="str">
        <f t="shared" si="268"/>
        <v>-</v>
      </c>
      <c r="M593" s="29" t="str">
        <f t="shared" si="269"/>
        <v>-</v>
      </c>
      <c r="N593" s="29" t="str">
        <f t="shared" si="270"/>
        <v>-</v>
      </c>
      <c r="O593" s="29" t="str">
        <f t="shared" si="271"/>
        <v>-</v>
      </c>
      <c r="P593" s="2">
        <f>Замеры!R590</f>
        <v>0</v>
      </c>
      <c r="S593" s="2">
        <f>Замеры!S590</f>
        <v>0</v>
      </c>
      <c r="T593" s="2" t="s">
        <v>72</v>
      </c>
      <c r="U593" s="2" t="b">
        <f t="shared" si="272"/>
        <v>0</v>
      </c>
      <c r="V593" s="2" t="b">
        <f t="shared" si="273"/>
        <v>0</v>
      </c>
      <c r="W593" s="2" t="b">
        <f t="shared" si="274"/>
        <v>0</v>
      </c>
      <c r="Y593" s="2">
        <f t="shared" ca="1" si="275"/>
        <v>50</v>
      </c>
      <c r="Z593" s="2">
        <f t="shared" ca="1" si="275"/>
        <v>37</v>
      </c>
      <c r="AA593" s="2">
        <f t="shared" ca="1" si="275"/>
        <v>35</v>
      </c>
      <c r="AB593" s="5">
        <f t="shared" ca="1" si="276"/>
        <v>469</v>
      </c>
      <c r="AC593" s="5">
        <f t="shared" ca="1" si="277"/>
        <v>430</v>
      </c>
      <c r="AD593" s="5">
        <f t="shared" ca="1" si="278"/>
        <v>430</v>
      </c>
      <c r="AE593" s="5">
        <f t="shared" ca="1" si="279"/>
        <v>405</v>
      </c>
      <c r="AF593" s="5">
        <f t="shared" ca="1" si="280"/>
        <v>453</v>
      </c>
      <c r="AG593" s="5">
        <f t="shared" ca="1" si="281"/>
        <v>482</v>
      </c>
      <c r="AH593" s="5">
        <f t="shared" ca="1" si="282"/>
        <v>457</v>
      </c>
      <c r="AI593" s="5">
        <f t="shared" ca="1" si="283"/>
        <v>403</v>
      </c>
      <c r="AJ593" s="5">
        <f t="shared" ca="1" si="284"/>
        <v>393</v>
      </c>
      <c r="AK593" s="5">
        <f t="shared" ca="1" si="285"/>
        <v>381</v>
      </c>
    </row>
    <row r="594" spans="1:37" x14ac:dyDescent="0.3">
      <c r="A594" s="35">
        <f>IF(Замеры!B591=0, " ", Замеры!B591)</f>
        <v>588</v>
      </c>
      <c r="B594" s="45" t="str">
        <f>Замеры!G591</f>
        <v xml:space="preserve">Группа от QF </v>
      </c>
      <c r="C594" s="45" t="str">
        <f>IF(Замеры!O591=0, " ", Замеры!O591)</f>
        <v xml:space="preserve"> </v>
      </c>
      <c r="D594" s="69" t="str">
        <f t="shared" si="286"/>
        <v xml:space="preserve"> </v>
      </c>
      <c r="E594" s="69" t="str">
        <f t="shared" si="287"/>
        <v xml:space="preserve"> </v>
      </c>
      <c r="F594" s="29" t="str">
        <f t="shared" si="262"/>
        <v>-</v>
      </c>
      <c r="G594" s="29" t="str">
        <f t="shared" si="263"/>
        <v>-</v>
      </c>
      <c r="H594" s="29" t="str">
        <f t="shared" si="264"/>
        <v>-</v>
      </c>
      <c r="I594" s="29" t="str">
        <f t="shared" si="265"/>
        <v>-</v>
      </c>
      <c r="J594" s="46" t="str">
        <f t="shared" si="266"/>
        <v>-</v>
      </c>
      <c r="K594" s="29" t="str">
        <f t="shared" si="267"/>
        <v>-</v>
      </c>
      <c r="L594" s="29" t="str">
        <f t="shared" si="268"/>
        <v>-</v>
      </c>
      <c r="M594" s="29" t="str">
        <f t="shared" si="269"/>
        <v>-</v>
      </c>
      <c r="N594" s="29" t="str">
        <f t="shared" si="270"/>
        <v>-</v>
      </c>
      <c r="O594" s="29" t="str">
        <f t="shared" si="271"/>
        <v>-</v>
      </c>
      <c r="P594" s="2">
        <f>Замеры!R591</f>
        <v>0</v>
      </c>
      <c r="S594" s="2">
        <f>Замеры!S591</f>
        <v>0</v>
      </c>
      <c r="T594" s="2" t="s">
        <v>72</v>
      </c>
      <c r="U594" s="2" t="b">
        <f t="shared" si="272"/>
        <v>0</v>
      </c>
      <c r="V594" s="2" t="b">
        <f t="shared" si="273"/>
        <v>0</v>
      </c>
      <c r="W594" s="2" t="b">
        <f t="shared" si="274"/>
        <v>0</v>
      </c>
      <c r="Y594" s="2">
        <f t="shared" ca="1" si="275"/>
        <v>49</v>
      </c>
      <c r="Z594" s="2">
        <f t="shared" ca="1" si="275"/>
        <v>34</v>
      </c>
      <c r="AA594" s="2">
        <f t="shared" ca="1" si="275"/>
        <v>38</v>
      </c>
      <c r="AB594" s="5">
        <f t="shared" ca="1" si="276"/>
        <v>411</v>
      </c>
      <c r="AC594" s="5">
        <f t="shared" ca="1" si="277"/>
        <v>521</v>
      </c>
      <c r="AD594" s="5">
        <f t="shared" ca="1" si="278"/>
        <v>405</v>
      </c>
      <c r="AE594" s="5">
        <f t="shared" ca="1" si="279"/>
        <v>391</v>
      </c>
      <c r="AF594" s="5">
        <f t="shared" ca="1" si="280"/>
        <v>390</v>
      </c>
      <c r="AG594" s="5">
        <f t="shared" ca="1" si="281"/>
        <v>486</v>
      </c>
      <c r="AH594" s="5">
        <f t="shared" ca="1" si="282"/>
        <v>484</v>
      </c>
      <c r="AI594" s="5">
        <f t="shared" ca="1" si="283"/>
        <v>521</v>
      </c>
      <c r="AJ594" s="5">
        <f t="shared" ca="1" si="284"/>
        <v>413</v>
      </c>
      <c r="AK594" s="5">
        <f t="shared" ca="1" si="285"/>
        <v>461</v>
      </c>
    </row>
    <row r="595" spans="1:37" x14ac:dyDescent="0.3">
      <c r="A595" s="35">
        <f>IF(Замеры!B592=0, " ", Замеры!B592)</f>
        <v>589</v>
      </c>
      <c r="B595" s="45" t="str">
        <f>Замеры!G592</f>
        <v xml:space="preserve">Группа от QF </v>
      </c>
      <c r="C595" s="45" t="str">
        <f>IF(Замеры!O592=0, " ", Замеры!O592)</f>
        <v xml:space="preserve"> </v>
      </c>
      <c r="D595" s="69" t="str">
        <f t="shared" si="286"/>
        <v xml:space="preserve"> </v>
      </c>
      <c r="E595" s="69" t="str">
        <f t="shared" si="287"/>
        <v xml:space="preserve"> </v>
      </c>
      <c r="F595" s="29" t="str">
        <f t="shared" si="262"/>
        <v>-</v>
      </c>
      <c r="G595" s="29" t="str">
        <f t="shared" si="263"/>
        <v>-</v>
      </c>
      <c r="H595" s="29" t="str">
        <f t="shared" si="264"/>
        <v>-</v>
      </c>
      <c r="I595" s="29" t="str">
        <f t="shared" si="265"/>
        <v>-</v>
      </c>
      <c r="J595" s="46" t="str">
        <f t="shared" si="266"/>
        <v>-</v>
      </c>
      <c r="K595" s="29" t="str">
        <f t="shared" si="267"/>
        <v>-</v>
      </c>
      <c r="L595" s="29" t="str">
        <f t="shared" si="268"/>
        <v>-</v>
      </c>
      <c r="M595" s="29" t="str">
        <f t="shared" si="269"/>
        <v>-</v>
      </c>
      <c r="N595" s="29" t="str">
        <f t="shared" si="270"/>
        <v>-</v>
      </c>
      <c r="O595" s="29" t="str">
        <f t="shared" si="271"/>
        <v>-</v>
      </c>
      <c r="P595" s="2">
        <f>Замеры!R592</f>
        <v>0</v>
      </c>
      <c r="S595" s="2">
        <f>Замеры!S592</f>
        <v>0</v>
      </c>
      <c r="T595" s="2" t="s">
        <v>72</v>
      </c>
      <c r="U595" s="2" t="b">
        <f t="shared" si="272"/>
        <v>0</v>
      </c>
      <c r="V595" s="2" t="b">
        <f t="shared" si="273"/>
        <v>0</v>
      </c>
      <c r="W595" s="2" t="b">
        <f t="shared" si="274"/>
        <v>0</v>
      </c>
      <c r="Y595" s="2">
        <f t="shared" ca="1" si="275"/>
        <v>34</v>
      </c>
      <c r="Z595" s="2">
        <f t="shared" ca="1" si="275"/>
        <v>44</v>
      </c>
      <c r="AA595" s="2">
        <f t="shared" ca="1" si="275"/>
        <v>45</v>
      </c>
      <c r="AB595" s="5">
        <f t="shared" ca="1" si="276"/>
        <v>545</v>
      </c>
      <c r="AC595" s="5">
        <f t="shared" ca="1" si="277"/>
        <v>460</v>
      </c>
      <c r="AD595" s="5">
        <f t="shared" ca="1" si="278"/>
        <v>527</v>
      </c>
      <c r="AE595" s="5">
        <f t="shared" ca="1" si="279"/>
        <v>490</v>
      </c>
      <c r="AF595" s="5">
        <f t="shared" ca="1" si="280"/>
        <v>600</v>
      </c>
      <c r="AG595" s="5">
        <f t="shared" ca="1" si="281"/>
        <v>548</v>
      </c>
      <c r="AH595" s="5">
        <f t="shared" ca="1" si="282"/>
        <v>499</v>
      </c>
      <c r="AI595" s="5">
        <f t="shared" ca="1" si="283"/>
        <v>501</v>
      </c>
      <c r="AJ595" s="5">
        <f t="shared" ca="1" si="284"/>
        <v>582</v>
      </c>
      <c r="AK595" s="5">
        <f t="shared" ca="1" si="285"/>
        <v>594</v>
      </c>
    </row>
    <row r="596" spans="1:37" x14ac:dyDescent="0.3">
      <c r="A596" s="35">
        <f>IF(Замеры!B593=0, " ", Замеры!B593)</f>
        <v>590</v>
      </c>
      <c r="B596" s="45" t="str">
        <f>Замеры!G593</f>
        <v xml:space="preserve">Группа от QF </v>
      </c>
      <c r="C596" s="45" t="str">
        <f>IF(Замеры!O593=0, " ", Замеры!O593)</f>
        <v xml:space="preserve"> </v>
      </c>
      <c r="D596" s="69" t="str">
        <f t="shared" si="286"/>
        <v xml:space="preserve"> </v>
      </c>
      <c r="E596" s="69" t="str">
        <f t="shared" si="287"/>
        <v xml:space="preserve"> </v>
      </c>
      <c r="F596" s="29" t="str">
        <f t="shared" si="262"/>
        <v>-</v>
      </c>
      <c r="G596" s="29" t="str">
        <f t="shared" si="263"/>
        <v>-</v>
      </c>
      <c r="H596" s="29" t="str">
        <f t="shared" si="264"/>
        <v>-</v>
      </c>
      <c r="I596" s="29" t="str">
        <f t="shared" si="265"/>
        <v>-</v>
      </c>
      <c r="J596" s="46" t="str">
        <f t="shared" si="266"/>
        <v>-</v>
      </c>
      <c r="K596" s="29" t="str">
        <f t="shared" si="267"/>
        <v>-</v>
      </c>
      <c r="L596" s="29" t="str">
        <f t="shared" si="268"/>
        <v>-</v>
      </c>
      <c r="M596" s="29" t="str">
        <f t="shared" si="269"/>
        <v>-</v>
      </c>
      <c r="N596" s="29" t="str">
        <f t="shared" si="270"/>
        <v>-</v>
      </c>
      <c r="O596" s="29" t="str">
        <f t="shared" si="271"/>
        <v>-</v>
      </c>
      <c r="P596" s="2">
        <f>Замеры!R593</f>
        <v>0</v>
      </c>
      <c r="S596" s="2">
        <f>Замеры!S593</f>
        <v>0</v>
      </c>
      <c r="T596" s="2" t="s">
        <v>72</v>
      </c>
      <c r="U596" s="2" t="b">
        <f t="shared" si="272"/>
        <v>0</v>
      </c>
      <c r="V596" s="2" t="b">
        <f t="shared" si="273"/>
        <v>0</v>
      </c>
      <c r="W596" s="2" t="b">
        <f t="shared" si="274"/>
        <v>0</v>
      </c>
      <c r="Y596" s="2">
        <f t="shared" ca="1" si="275"/>
        <v>20</v>
      </c>
      <c r="Z596" s="2">
        <f t="shared" ca="1" si="275"/>
        <v>35</v>
      </c>
      <c r="AA596" s="2">
        <f t="shared" ca="1" si="275"/>
        <v>36</v>
      </c>
      <c r="AB596" s="5">
        <f t="shared" ca="1" si="276"/>
        <v>394</v>
      </c>
      <c r="AC596" s="5">
        <f t="shared" ca="1" si="277"/>
        <v>398</v>
      </c>
      <c r="AD596" s="5">
        <f t="shared" ca="1" si="278"/>
        <v>389</v>
      </c>
      <c r="AE596" s="5">
        <f t="shared" ca="1" si="279"/>
        <v>387</v>
      </c>
      <c r="AF596" s="5">
        <f t="shared" ca="1" si="280"/>
        <v>449</v>
      </c>
      <c r="AG596" s="5">
        <f t="shared" ca="1" si="281"/>
        <v>463</v>
      </c>
      <c r="AH596" s="5">
        <f t="shared" ca="1" si="282"/>
        <v>450</v>
      </c>
      <c r="AI596" s="5">
        <f t="shared" ca="1" si="283"/>
        <v>366</v>
      </c>
      <c r="AJ596" s="5">
        <f t="shared" ca="1" si="284"/>
        <v>503</v>
      </c>
      <c r="AK596" s="5">
        <f t="shared" ca="1" si="285"/>
        <v>493</v>
      </c>
    </row>
    <row r="597" spans="1:37" x14ac:dyDescent="0.3">
      <c r="A597" s="35">
        <f>IF(Замеры!B594=0, " ", Замеры!B594)</f>
        <v>591</v>
      </c>
      <c r="B597" s="45" t="str">
        <f>Замеры!G594</f>
        <v xml:space="preserve">Группа от QF </v>
      </c>
      <c r="C597" s="45" t="str">
        <f>IF(Замеры!O594=0, " ", Замеры!O594)</f>
        <v xml:space="preserve"> </v>
      </c>
      <c r="D597" s="69" t="str">
        <f t="shared" si="286"/>
        <v xml:space="preserve"> </v>
      </c>
      <c r="E597" s="69" t="str">
        <f t="shared" si="287"/>
        <v xml:space="preserve"> </v>
      </c>
      <c r="F597" s="29" t="str">
        <f t="shared" si="262"/>
        <v>-</v>
      </c>
      <c r="G597" s="29" t="str">
        <f t="shared" si="263"/>
        <v>-</v>
      </c>
      <c r="H597" s="29" t="str">
        <f t="shared" si="264"/>
        <v>-</v>
      </c>
      <c r="I597" s="29" t="str">
        <f t="shared" si="265"/>
        <v>-</v>
      </c>
      <c r="J597" s="46" t="str">
        <f t="shared" si="266"/>
        <v>-</v>
      </c>
      <c r="K597" s="29" t="str">
        <f t="shared" si="267"/>
        <v>-</v>
      </c>
      <c r="L597" s="29" t="str">
        <f t="shared" si="268"/>
        <v>-</v>
      </c>
      <c r="M597" s="29" t="str">
        <f t="shared" si="269"/>
        <v>-</v>
      </c>
      <c r="N597" s="29" t="str">
        <f t="shared" si="270"/>
        <v>-</v>
      </c>
      <c r="O597" s="29" t="str">
        <f t="shared" si="271"/>
        <v>-</v>
      </c>
      <c r="P597" s="2">
        <f>Замеры!R594</f>
        <v>0</v>
      </c>
      <c r="S597" s="2">
        <f>Замеры!S594</f>
        <v>0</v>
      </c>
      <c r="T597" s="2" t="s">
        <v>72</v>
      </c>
      <c r="U597" s="2" t="b">
        <f t="shared" si="272"/>
        <v>0</v>
      </c>
      <c r="V597" s="2" t="b">
        <f t="shared" si="273"/>
        <v>0</v>
      </c>
      <c r="W597" s="2" t="b">
        <f t="shared" si="274"/>
        <v>0</v>
      </c>
      <c r="Y597" s="2">
        <f t="shared" ca="1" si="275"/>
        <v>35</v>
      </c>
      <c r="Z597" s="2">
        <f t="shared" ca="1" si="275"/>
        <v>36</v>
      </c>
      <c r="AA597" s="2">
        <f t="shared" ca="1" si="275"/>
        <v>32</v>
      </c>
      <c r="AB597" s="5">
        <f t="shared" ca="1" si="276"/>
        <v>441</v>
      </c>
      <c r="AC597" s="5">
        <f t="shared" ca="1" si="277"/>
        <v>451</v>
      </c>
      <c r="AD597" s="5">
        <f t="shared" ca="1" si="278"/>
        <v>433</v>
      </c>
      <c r="AE597" s="5">
        <f t="shared" ca="1" si="279"/>
        <v>415</v>
      </c>
      <c r="AF597" s="5">
        <f t="shared" ca="1" si="280"/>
        <v>329</v>
      </c>
      <c r="AG597" s="5">
        <f t="shared" ca="1" si="281"/>
        <v>386</v>
      </c>
      <c r="AH597" s="5">
        <f t="shared" ca="1" si="282"/>
        <v>407</v>
      </c>
      <c r="AI597" s="5">
        <f t="shared" ca="1" si="283"/>
        <v>419</v>
      </c>
      <c r="AJ597" s="5">
        <f t="shared" ca="1" si="284"/>
        <v>340</v>
      </c>
      <c r="AK597" s="5">
        <f t="shared" ca="1" si="285"/>
        <v>457</v>
      </c>
    </row>
    <row r="598" spans="1:37" x14ac:dyDescent="0.3">
      <c r="A598" s="35">
        <f>IF(Замеры!B595=0, " ", Замеры!B595)</f>
        <v>592</v>
      </c>
      <c r="B598" s="45" t="str">
        <f>Замеры!G595</f>
        <v xml:space="preserve">Группа от QF </v>
      </c>
      <c r="C598" s="45" t="str">
        <f>IF(Замеры!O595=0, " ", Замеры!O595)</f>
        <v xml:space="preserve"> </v>
      </c>
      <c r="D598" s="69" t="str">
        <f t="shared" si="286"/>
        <v xml:space="preserve"> </v>
      </c>
      <c r="E598" s="69" t="str">
        <f t="shared" si="287"/>
        <v xml:space="preserve"> </v>
      </c>
      <c r="F598" s="29" t="str">
        <f t="shared" si="262"/>
        <v>-</v>
      </c>
      <c r="G598" s="29" t="str">
        <f t="shared" si="263"/>
        <v>-</v>
      </c>
      <c r="H598" s="29" t="str">
        <f t="shared" si="264"/>
        <v>-</v>
      </c>
      <c r="I598" s="29" t="str">
        <f t="shared" si="265"/>
        <v>-</v>
      </c>
      <c r="J598" s="46" t="str">
        <f t="shared" si="266"/>
        <v>-</v>
      </c>
      <c r="K598" s="29" t="str">
        <f t="shared" si="267"/>
        <v>-</v>
      </c>
      <c r="L598" s="29" t="str">
        <f t="shared" si="268"/>
        <v>-</v>
      </c>
      <c r="M598" s="29" t="str">
        <f t="shared" si="269"/>
        <v>-</v>
      </c>
      <c r="N598" s="29" t="str">
        <f t="shared" si="270"/>
        <v>-</v>
      </c>
      <c r="O598" s="29" t="str">
        <f t="shared" si="271"/>
        <v>-</v>
      </c>
      <c r="P598" s="2">
        <f>Замеры!R595</f>
        <v>0</v>
      </c>
      <c r="S598" s="2">
        <f>Замеры!S595</f>
        <v>0</v>
      </c>
      <c r="T598" s="2" t="s">
        <v>72</v>
      </c>
      <c r="U598" s="2" t="b">
        <f t="shared" si="272"/>
        <v>0</v>
      </c>
      <c r="V598" s="2" t="b">
        <f t="shared" si="273"/>
        <v>0</v>
      </c>
      <c r="W598" s="2" t="b">
        <f t="shared" si="274"/>
        <v>0</v>
      </c>
      <c r="Y598" s="2">
        <f t="shared" ca="1" si="275"/>
        <v>22</v>
      </c>
      <c r="Z598" s="2">
        <f t="shared" ca="1" si="275"/>
        <v>45</v>
      </c>
      <c r="AA598" s="2">
        <f t="shared" ca="1" si="275"/>
        <v>25</v>
      </c>
      <c r="AB598" s="5">
        <f t="shared" ca="1" si="276"/>
        <v>291</v>
      </c>
      <c r="AC598" s="5">
        <f t="shared" ca="1" si="277"/>
        <v>310</v>
      </c>
      <c r="AD598" s="5">
        <f t="shared" ca="1" si="278"/>
        <v>275</v>
      </c>
      <c r="AE598" s="5">
        <f t="shared" ca="1" si="279"/>
        <v>307</v>
      </c>
      <c r="AF598" s="5">
        <f t="shared" ca="1" si="280"/>
        <v>356</v>
      </c>
      <c r="AG598" s="5">
        <f t="shared" ca="1" si="281"/>
        <v>364</v>
      </c>
      <c r="AH598" s="5">
        <f t="shared" ca="1" si="282"/>
        <v>293</v>
      </c>
      <c r="AI598" s="5">
        <f t="shared" ca="1" si="283"/>
        <v>400</v>
      </c>
      <c r="AJ598" s="5">
        <f t="shared" ca="1" si="284"/>
        <v>398</v>
      </c>
      <c r="AK598" s="5">
        <f t="shared" ca="1" si="285"/>
        <v>341</v>
      </c>
    </row>
    <row r="599" spans="1:37" x14ac:dyDescent="0.3">
      <c r="A599" s="35">
        <f>IF(Замеры!B596=0, " ", Замеры!B596)</f>
        <v>593</v>
      </c>
      <c r="B599" s="45" t="str">
        <f>Замеры!G596</f>
        <v xml:space="preserve">Группа от QF </v>
      </c>
      <c r="C599" s="45" t="str">
        <f>IF(Замеры!O596=0, " ", Замеры!O596)</f>
        <v xml:space="preserve"> </v>
      </c>
      <c r="D599" s="69" t="str">
        <f t="shared" si="286"/>
        <v xml:space="preserve"> </v>
      </c>
      <c r="E599" s="69" t="str">
        <f t="shared" si="287"/>
        <v xml:space="preserve"> </v>
      </c>
      <c r="F599" s="29" t="str">
        <f t="shared" si="262"/>
        <v>-</v>
      </c>
      <c r="G599" s="29" t="str">
        <f t="shared" si="263"/>
        <v>-</v>
      </c>
      <c r="H599" s="29" t="str">
        <f t="shared" si="264"/>
        <v>-</v>
      </c>
      <c r="I599" s="29" t="str">
        <f t="shared" si="265"/>
        <v>-</v>
      </c>
      <c r="J599" s="46" t="str">
        <f t="shared" si="266"/>
        <v>-</v>
      </c>
      <c r="K599" s="29" t="str">
        <f t="shared" si="267"/>
        <v>-</v>
      </c>
      <c r="L599" s="29" t="str">
        <f t="shared" si="268"/>
        <v>-</v>
      </c>
      <c r="M599" s="29" t="str">
        <f t="shared" si="269"/>
        <v>-</v>
      </c>
      <c r="N599" s="29" t="str">
        <f t="shared" si="270"/>
        <v>-</v>
      </c>
      <c r="O599" s="29" t="str">
        <f t="shared" si="271"/>
        <v>-</v>
      </c>
      <c r="P599" s="2">
        <f>Замеры!R596</f>
        <v>0</v>
      </c>
      <c r="S599" s="2">
        <f>Замеры!S596</f>
        <v>0</v>
      </c>
      <c r="T599" s="2" t="s">
        <v>72</v>
      </c>
      <c r="U599" s="2" t="b">
        <f t="shared" si="272"/>
        <v>0</v>
      </c>
      <c r="V599" s="2" t="b">
        <f t="shared" si="273"/>
        <v>0</v>
      </c>
      <c r="W599" s="2" t="b">
        <f t="shared" si="274"/>
        <v>0</v>
      </c>
      <c r="Y599" s="2">
        <f t="shared" ca="1" si="275"/>
        <v>22</v>
      </c>
      <c r="Z599" s="2">
        <f t="shared" ca="1" si="275"/>
        <v>24</v>
      </c>
      <c r="AA599" s="2">
        <f t="shared" ca="1" si="275"/>
        <v>31</v>
      </c>
      <c r="AB599" s="5">
        <f t="shared" ca="1" si="276"/>
        <v>406</v>
      </c>
      <c r="AC599" s="5">
        <f t="shared" ca="1" si="277"/>
        <v>323</v>
      </c>
      <c r="AD599" s="5">
        <f t="shared" ca="1" si="278"/>
        <v>379</v>
      </c>
      <c r="AE599" s="5">
        <f t="shared" ca="1" si="279"/>
        <v>457</v>
      </c>
      <c r="AF599" s="5">
        <f t="shared" ca="1" si="280"/>
        <v>350</v>
      </c>
      <c r="AG599" s="5">
        <f t="shared" ca="1" si="281"/>
        <v>378</v>
      </c>
      <c r="AH599" s="5">
        <f t="shared" ca="1" si="282"/>
        <v>392</v>
      </c>
      <c r="AI599" s="5">
        <f t="shared" ca="1" si="283"/>
        <v>367</v>
      </c>
      <c r="AJ599" s="5">
        <f t="shared" ca="1" si="284"/>
        <v>394</v>
      </c>
      <c r="AK599" s="5">
        <f t="shared" ca="1" si="285"/>
        <v>346</v>
      </c>
    </row>
    <row r="600" spans="1:37" x14ac:dyDescent="0.3">
      <c r="A600" s="35">
        <f>IF(Замеры!B597=0, " ", Замеры!B597)</f>
        <v>594</v>
      </c>
      <c r="B600" s="45" t="str">
        <f>Замеры!G597</f>
        <v xml:space="preserve">Группа от QF </v>
      </c>
      <c r="C600" s="45" t="str">
        <f>IF(Замеры!O597=0, " ", Замеры!O597)</f>
        <v xml:space="preserve"> </v>
      </c>
      <c r="D600" s="69" t="str">
        <f t="shared" si="286"/>
        <v xml:space="preserve"> </v>
      </c>
      <c r="E600" s="69" t="str">
        <f t="shared" si="287"/>
        <v xml:space="preserve"> </v>
      </c>
      <c r="F600" s="29" t="str">
        <f t="shared" si="262"/>
        <v>-</v>
      </c>
      <c r="G600" s="29" t="str">
        <f t="shared" si="263"/>
        <v>-</v>
      </c>
      <c r="H600" s="29" t="str">
        <f t="shared" si="264"/>
        <v>-</v>
      </c>
      <c r="I600" s="29" t="str">
        <f t="shared" si="265"/>
        <v>-</v>
      </c>
      <c r="J600" s="46" t="str">
        <f t="shared" si="266"/>
        <v>-</v>
      </c>
      <c r="K600" s="29" t="str">
        <f t="shared" si="267"/>
        <v>-</v>
      </c>
      <c r="L600" s="29" t="str">
        <f t="shared" si="268"/>
        <v>-</v>
      </c>
      <c r="M600" s="29" t="str">
        <f t="shared" si="269"/>
        <v>-</v>
      </c>
      <c r="N600" s="29" t="str">
        <f t="shared" si="270"/>
        <v>-</v>
      </c>
      <c r="O600" s="29" t="str">
        <f t="shared" si="271"/>
        <v>-</v>
      </c>
      <c r="P600" s="2">
        <f>Замеры!R597</f>
        <v>0</v>
      </c>
      <c r="S600" s="2">
        <f>Замеры!S597</f>
        <v>0</v>
      </c>
      <c r="T600" s="2" t="s">
        <v>72</v>
      </c>
      <c r="U600" s="2" t="b">
        <f t="shared" si="272"/>
        <v>0</v>
      </c>
      <c r="V600" s="2" t="b">
        <f t="shared" si="273"/>
        <v>0</v>
      </c>
      <c r="W600" s="2" t="b">
        <f t="shared" si="274"/>
        <v>0</v>
      </c>
      <c r="Y600" s="2">
        <f t="shared" ca="1" si="275"/>
        <v>48</v>
      </c>
      <c r="Z600" s="2">
        <f t="shared" ca="1" si="275"/>
        <v>33</v>
      </c>
      <c r="AA600" s="2">
        <f t="shared" ca="1" si="275"/>
        <v>27</v>
      </c>
      <c r="AB600" s="5">
        <f t="shared" ca="1" si="276"/>
        <v>377</v>
      </c>
      <c r="AC600" s="5">
        <f t="shared" ca="1" si="277"/>
        <v>419</v>
      </c>
      <c r="AD600" s="5">
        <f t="shared" ca="1" si="278"/>
        <v>380</v>
      </c>
      <c r="AE600" s="5">
        <f t="shared" ca="1" si="279"/>
        <v>404</v>
      </c>
      <c r="AF600" s="5">
        <f t="shared" ca="1" si="280"/>
        <v>281</v>
      </c>
      <c r="AG600" s="5">
        <f t="shared" ca="1" si="281"/>
        <v>299</v>
      </c>
      <c r="AH600" s="5">
        <f t="shared" ca="1" si="282"/>
        <v>340</v>
      </c>
      <c r="AI600" s="5">
        <f t="shared" ca="1" si="283"/>
        <v>387</v>
      </c>
      <c r="AJ600" s="5">
        <f t="shared" ca="1" si="284"/>
        <v>320</v>
      </c>
      <c r="AK600" s="5">
        <f t="shared" ca="1" si="285"/>
        <v>376</v>
      </c>
    </row>
    <row r="601" spans="1:37" x14ac:dyDescent="0.3">
      <c r="A601" s="35">
        <f>IF(Замеры!B598=0, " ", Замеры!B598)</f>
        <v>595</v>
      </c>
      <c r="B601" s="45" t="str">
        <f>Замеры!G598</f>
        <v xml:space="preserve">Группа от QF </v>
      </c>
      <c r="C601" s="45" t="str">
        <f>IF(Замеры!O598=0, " ", Замеры!O598)</f>
        <v xml:space="preserve"> </v>
      </c>
      <c r="D601" s="69" t="str">
        <f t="shared" si="286"/>
        <v xml:space="preserve"> </v>
      </c>
      <c r="E601" s="69" t="str">
        <f t="shared" si="287"/>
        <v xml:space="preserve"> </v>
      </c>
      <c r="F601" s="29" t="str">
        <f t="shared" si="262"/>
        <v>-</v>
      </c>
      <c r="G601" s="29" t="str">
        <f t="shared" si="263"/>
        <v>-</v>
      </c>
      <c r="H601" s="29" t="str">
        <f t="shared" si="264"/>
        <v>-</v>
      </c>
      <c r="I601" s="29" t="str">
        <f t="shared" si="265"/>
        <v>-</v>
      </c>
      <c r="J601" s="46" t="str">
        <f t="shared" si="266"/>
        <v>-</v>
      </c>
      <c r="K601" s="29" t="str">
        <f t="shared" si="267"/>
        <v>-</v>
      </c>
      <c r="L601" s="29" t="str">
        <f t="shared" si="268"/>
        <v>-</v>
      </c>
      <c r="M601" s="29" t="str">
        <f t="shared" si="269"/>
        <v>-</v>
      </c>
      <c r="N601" s="29" t="str">
        <f t="shared" si="270"/>
        <v>-</v>
      </c>
      <c r="O601" s="29" t="str">
        <f t="shared" si="271"/>
        <v>-</v>
      </c>
      <c r="P601" s="2">
        <f>Замеры!R598</f>
        <v>0</v>
      </c>
      <c r="S601" s="2">
        <f>Замеры!S598</f>
        <v>0</v>
      </c>
      <c r="T601" s="2" t="s">
        <v>72</v>
      </c>
      <c r="U601" s="2" t="b">
        <f t="shared" si="272"/>
        <v>0</v>
      </c>
      <c r="V601" s="2" t="b">
        <f t="shared" si="273"/>
        <v>0</v>
      </c>
      <c r="W601" s="2" t="b">
        <f t="shared" si="274"/>
        <v>0</v>
      </c>
      <c r="Y601" s="2">
        <f t="shared" ca="1" si="275"/>
        <v>44</v>
      </c>
      <c r="Z601" s="2">
        <f t="shared" ca="1" si="275"/>
        <v>24</v>
      </c>
      <c r="AA601" s="2">
        <f t="shared" ca="1" si="275"/>
        <v>35</v>
      </c>
      <c r="AB601" s="5">
        <f t="shared" ca="1" si="276"/>
        <v>416</v>
      </c>
      <c r="AC601" s="5">
        <f t="shared" ca="1" si="277"/>
        <v>403</v>
      </c>
      <c r="AD601" s="5">
        <f t="shared" ca="1" si="278"/>
        <v>423</v>
      </c>
      <c r="AE601" s="5">
        <f t="shared" ca="1" si="279"/>
        <v>383</v>
      </c>
      <c r="AF601" s="5">
        <f t="shared" ca="1" si="280"/>
        <v>430</v>
      </c>
      <c r="AG601" s="5">
        <f t="shared" ca="1" si="281"/>
        <v>395</v>
      </c>
      <c r="AH601" s="5">
        <f t="shared" ca="1" si="282"/>
        <v>355</v>
      </c>
      <c r="AI601" s="5">
        <f t="shared" ca="1" si="283"/>
        <v>410</v>
      </c>
      <c r="AJ601" s="5">
        <f t="shared" ca="1" si="284"/>
        <v>398</v>
      </c>
      <c r="AK601" s="5">
        <f t="shared" ca="1" si="285"/>
        <v>383</v>
      </c>
    </row>
    <row r="602" spans="1:37" x14ac:dyDescent="0.3">
      <c r="A602" s="35">
        <f>IF(Замеры!B599=0, " ", Замеры!B599)</f>
        <v>596</v>
      </c>
      <c r="B602" s="45" t="str">
        <f>Замеры!G599</f>
        <v xml:space="preserve">Группа от QF </v>
      </c>
      <c r="C602" s="45" t="str">
        <f>IF(Замеры!O599=0, " ", Замеры!O599)</f>
        <v xml:space="preserve"> </v>
      </c>
      <c r="D602" s="69" t="str">
        <f t="shared" si="286"/>
        <v xml:space="preserve"> </v>
      </c>
      <c r="E602" s="69" t="str">
        <f t="shared" si="287"/>
        <v xml:space="preserve"> </v>
      </c>
      <c r="F602" s="29" t="str">
        <f t="shared" si="262"/>
        <v>-</v>
      </c>
      <c r="G602" s="29" t="str">
        <f t="shared" si="263"/>
        <v>-</v>
      </c>
      <c r="H602" s="29" t="str">
        <f t="shared" si="264"/>
        <v>-</v>
      </c>
      <c r="I602" s="29" t="str">
        <f t="shared" si="265"/>
        <v>-</v>
      </c>
      <c r="J602" s="46" t="str">
        <f t="shared" si="266"/>
        <v>-</v>
      </c>
      <c r="K602" s="29" t="str">
        <f t="shared" si="267"/>
        <v>-</v>
      </c>
      <c r="L602" s="29" t="str">
        <f t="shared" si="268"/>
        <v>-</v>
      </c>
      <c r="M602" s="29" t="str">
        <f t="shared" si="269"/>
        <v>-</v>
      </c>
      <c r="N602" s="29" t="str">
        <f t="shared" si="270"/>
        <v>-</v>
      </c>
      <c r="O602" s="29" t="str">
        <f t="shared" si="271"/>
        <v>-</v>
      </c>
      <c r="P602" s="2">
        <f>Замеры!R599</f>
        <v>0</v>
      </c>
      <c r="S602" s="2">
        <f>Замеры!S599</f>
        <v>0</v>
      </c>
      <c r="T602" s="2" t="s">
        <v>72</v>
      </c>
      <c r="U602" s="2" t="b">
        <f t="shared" si="272"/>
        <v>0</v>
      </c>
      <c r="V602" s="2" t="b">
        <f t="shared" si="273"/>
        <v>0</v>
      </c>
      <c r="W602" s="2" t="b">
        <f t="shared" si="274"/>
        <v>0</v>
      </c>
      <c r="Y602" s="2">
        <f t="shared" ca="1" si="275"/>
        <v>41</v>
      </c>
      <c r="Z602" s="2">
        <f t="shared" ca="1" si="275"/>
        <v>32</v>
      </c>
      <c r="AA602" s="2">
        <f t="shared" ca="1" si="275"/>
        <v>35</v>
      </c>
      <c r="AB602" s="5">
        <f t="shared" ca="1" si="276"/>
        <v>371</v>
      </c>
      <c r="AC602" s="5">
        <f t="shared" ca="1" si="277"/>
        <v>404</v>
      </c>
      <c r="AD602" s="5">
        <f t="shared" ca="1" si="278"/>
        <v>379</v>
      </c>
      <c r="AE602" s="5">
        <f t="shared" ca="1" si="279"/>
        <v>405</v>
      </c>
      <c r="AF602" s="5">
        <f t="shared" ca="1" si="280"/>
        <v>442</v>
      </c>
      <c r="AG602" s="5">
        <f t="shared" ca="1" si="281"/>
        <v>398</v>
      </c>
      <c r="AH602" s="5">
        <f t="shared" ca="1" si="282"/>
        <v>426</v>
      </c>
      <c r="AI602" s="5">
        <f t="shared" ca="1" si="283"/>
        <v>386</v>
      </c>
      <c r="AJ602" s="5">
        <f t="shared" ca="1" si="284"/>
        <v>469</v>
      </c>
      <c r="AK602" s="5">
        <f t="shared" ca="1" si="285"/>
        <v>499</v>
      </c>
    </row>
    <row r="603" spans="1:37" x14ac:dyDescent="0.3">
      <c r="A603" s="35">
        <f>IF(Замеры!B600=0, " ", Замеры!B600)</f>
        <v>597</v>
      </c>
      <c r="B603" s="45" t="str">
        <f>Замеры!G600</f>
        <v xml:space="preserve">Группа от QF </v>
      </c>
      <c r="C603" s="45" t="str">
        <f>IF(Замеры!O600=0, " ", Замеры!O600)</f>
        <v xml:space="preserve"> </v>
      </c>
      <c r="D603" s="69" t="str">
        <f t="shared" si="286"/>
        <v xml:space="preserve"> </v>
      </c>
      <c r="E603" s="69" t="str">
        <f t="shared" si="287"/>
        <v xml:space="preserve"> </v>
      </c>
      <c r="F603" s="29" t="str">
        <f t="shared" si="262"/>
        <v>-</v>
      </c>
      <c r="G603" s="29" t="str">
        <f t="shared" si="263"/>
        <v>-</v>
      </c>
      <c r="H603" s="29" t="str">
        <f t="shared" si="264"/>
        <v>-</v>
      </c>
      <c r="I603" s="29" t="str">
        <f t="shared" si="265"/>
        <v>-</v>
      </c>
      <c r="J603" s="46" t="str">
        <f t="shared" si="266"/>
        <v>-</v>
      </c>
      <c r="K603" s="29" t="str">
        <f t="shared" si="267"/>
        <v>-</v>
      </c>
      <c r="L603" s="29" t="str">
        <f t="shared" si="268"/>
        <v>-</v>
      </c>
      <c r="M603" s="29" t="str">
        <f t="shared" si="269"/>
        <v>-</v>
      </c>
      <c r="N603" s="29" t="str">
        <f t="shared" si="270"/>
        <v>-</v>
      </c>
      <c r="O603" s="29" t="str">
        <f t="shared" si="271"/>
        <v>-</v>
      </c>
      <c r="P603" s="2">
        <f>Замеры!R600</f>
        <v>0</v>
      </c>
      <c r="S603" s="2">
        <f>Замеры!S600</f>
        <v>0</v>
      </c>
      <c r="T603" s="2" t="s">
        <v>72</v>
      </c>
      <c r="U603" s="2" t="b">
        <f t="shared" si="272"/>
        <v>0</v>
      </c>
      <c r="V603" s="2" t="b">
        <f t="shared" si="273"/>
        <v>0</v>
      </c>
      <c r="W603" s="2" t="b">
        <f t="shared" si="274"/>
        <v>0</v>
      </c>
      <c r="Y603" s="2">
        <f t="shared" ca="1" si="275"/>
        <v>43</v>
      </c>
      <c r="Z603" s="2">
        <f t="shared" ca="1" si="275"/>
        <v>36</v>
      </c>
      <c r="AA603" s="2">
        <f t="shared" ca="1" si="275"/>
        <v>48</v>
      </c>
      <c r="AB603" s="5">
        <f t="shared" ca="1" si="276"/>
        <v>550</v>
      </c>
      <c r="AC603" s="5">
        <f t="shared" ca="1" si="277"/>
        <v>591</v>
      </c>
      <c r="AD603" s="5">
        <f t="shared" ca="1" si="278"/>
        <v>585</v>
      </c>
      <c r="AE603" s="5">
        <f t="shared" ca="1" si="279"/>
        <v>522</v>
      </c>
      <c r="AF603" s="5">
        <f t="shared" ca="1" si="280"/>
        <v>507</v>
      </c>
      <c r="AG603" s="5">
        <f t="shared" ca="1" si="281"/>
        <v>533</v>
      </c>
      <c r="AH603" s="5">
        <f t="shared" ca="1" si="282"/>
        <v>609</v>
      </c>
      <c r="AI603" s="5">
        <f t="shared" ca="1" si="283"/>
        <v>589</v>
      </c>
      <c r="AJ603" s="5">
        <f t="shared" ca="1" si="284"/>
        <v>534</v>
      </c>
      <c r="AK603" s="5">
        <f t="shared" ca="1" si="285"/>
        <v>584</v>
      </c>
    </row>
    <row r="604" spans="1:37" x14ac:dyDescent="0.3">
      <c r="A604" s="35">
        <f>IF(Замеры!B601=0, " ", Замеры!B601)</f>
        <v>598</v>
      </c>
      <c r="B604" s="45" t="str">
        <f>Замеры!G601</f>
        <v xml:space="preserve">Группа от QF </v>
      </c>
      <c r="C604" s="45" t="str">
        <f>IF(Замеры!O601=0, " ", Замеры!O601)</f>
        <v xml:space="preserve"> </v>
      </c>
      <c r="D604" s="69" t="str">
        <f t="shared" si="286"/>
        <v xml:space="preserve"> </v>
      </c>
      <c r="E604" s="69" t="str">
        <f t="shared" si="287"/>
        <v xml:space="preserve"> </v>
      </c>
      <c r="F604" s="29" t="str">
        <f t="shared" si="262"/>
        <v>-</v>
      </c>
      <c r="G604" s="29" t="str">
        <f t="shared" si="263"/>
        <v>-</v>
      </c>
      <c r="H604" s="29" t="str">
        <f t="shared" si="264"/>
        <v>-</v>
      </c>
      <c r="I604" s="29" t="str">
        <f t="shared" si="265"/>
        <v>-</v>
      </c>
      <c r="J604" s="46" t="str">
        <f t="shared" si="266"/>
        <v>-</v>
      </c>
      <c r="K604" s="29" t="str">
        <f t="shared" si="267"/>
        <v>-</v>
      </c>
      <c r="L604" s="29" t="str">
        <f t="shared" si="268"/>
        <v>-</v>
      </c>
      <c r="M604" s="29" t="str">
        <f t="shared" si="269"/>
        <v>-</v>
      </c>
      <c r="N604" s="29" t="str">
        <f t="shared" si="270"/>
        <v>-</v>
      </c>
      <c r="O604" s="29" t="str">
        <f t="shared" si="271"/>
        <v>-</v>
      </c>
      <c r="P604" s="2">
        <f>Замеры!R601</f>
        <v>0</v>
      </c>
      <c r="S604" s="2">
        <f>Замеры!S601</f>
        <v>0</v>
      </c>
      <c r="T604" s="2" t="s">
        <v>72</v>
      </c>
      <c r="U604" s="2" t="b">
        <f t="shared" si="272"/>
        <v>0</v>
      </c>
      <c r="V604" s="2" t="b">
        <f t="shared" si="273"/>
        <v>0</v>
      </c>
      <c r="W604" s="2" t="b">
        <f t="shared" si="274"/>
        <v>0</v>
      </c>
      <c r="Y604" s="2">
        <f t="shared" ca="1" si="275"/>
        <v>22</v>
      </c>
      <c r="Z604" s="2">
        <f t="shared" ca="1" si="275"/>
        <v>28</v>
      </c>
      <c r="AA604" s="2">
        <f t="shared" ca="1" si="275"/>
        <v>36</v>
      </c>
      <c r="AB604" s="5">
        <f t="shared" ca="1" si="276"/>
        <v>461</v>
      </c>
      <c r="AC604" s="5">
        <f t="shared" ca="1" si="277"/>
        <v>378</v>
      </c>
      <c r="AD604" s="5">
        <f t="shared" ca="1" si="278"/>
        <v>438</v>
      </c>
      <c r="AE604" s="5">
        <f t="shared" ca="1" si="279"/>
        <v>446</v>
      </c>
      <c r="AF604" s="5">
        <f t="shared" ca="1" si="280"/>
        <v>483</v>
      </c>
      <c r="AG604" s="5">
        <f t="shared" ca="1" si="281"/>
        <v>418</v>
      </c>
      <c r="AH604" s="5">
        <f t="shared" ca="1" si="282"/>
        <v>509</v>
      </c>
      <c r="AI604" s="5">
        <f t="shared" ca="1" si="283"/>
        <v>416</v>
      </c>
      <c r="AJ604" s="5">
        <f t="shared" ca="1" si="284"/>
        <v>397</v>
      </c>
      <c r="AK604" s="5">
        <f t="shared" ca="1" si="285"/>
        <v>366</v>
      </c>
    </row>
    <row r="605" spans="1:37" x14ac:dyDescent="0.3">
      <c r="A605" s="35">
        <f>IF(Замеры!B602=0, " ", Замеры!B602)</f>
        <v>599</v>
      </c>
      <c r="B605" s="45" t="str">
        <f>Замеры!G602</f>
        <v xml:space="preserve">Группа от QF </v>
      </c>
      <c r="C605" s="45" t="str">
        <f>IF(Замеры!O602=0, " ", Замеры!O602)</f>
        <v xml:space="preserve"> </v>
      </c>
      <c r="D605" s="69" t="str">
        <f t="shared" si="286"/>
        <v xml:space="preserve"> </v>
      </c>
      <c r="E605" s="69" t="str">
        <f t="shared" si="287"/>
        <v xml:space="preserve"> </v>
      </c>
      <c r="F605" s="29" t="str">
        <f t="shared" si="262"/>
        <v>-</v>
      </c>
      <c r="G605" s="29" t="str">
        <f t="shared" si="263"/>
        <v>-</v>
      </c>
      <c r="H605" s="29" t="str">
        <f t="shared" si="264"/>
        <v>-</v>
      </c>
      <c r="I605" s="29" t="str">
        <f t="shared" si="265"/>
        <v>-</v>
      </c>
      <c r="J605" s="46" t="str">
        <f t="shared" si="266"/>
        <v>-</v>
      </c>
      <c r="K605" s="29" t="str">
        <f t="shared" si="267"/>
        <v>-</v>
      </c>
      <c r="L605" s="29" t="str">
        <f t="shared" si="268"/>
        <v>-</v>
      </c>
      <c r="M605" s="29" t="str">
        <f t="shared" si="269"/>
        <v>-</v>
      </c>
      <c r="N605" s="29" t="str">
        <f t="shared" si="270"/>
        <v>-</v>
      </c>
      <c r="O605" s="29" t="str">
        <f t="shared" si="271"/>
        <v>-</v>
      </c>
      <c r="P605" s="2">
        <f>Замеры!R602</f>
        <v>0</v>
      </c>
      <c r="S605" s="2">
        <f>Замеры!S602</f>
        <v>0</v>
      </c>
      <c r="T605" s="2" t="s">
        <v>72</v>
      </c>
      <c r="U605" s="2" t="b">
        <f t="shared" si="272"/>
        <v>0</v>
      </c>
      <c r="V605" s="2" t="b">
        <f t="shared" si="273"/>
        <v>0</v>
      </c>
      <c r="W605" s="2" t="b">
        <f t="shared" si="274"/>
        <v>0</v>
      </c>
      <c r="Y605" s="2">
        <f t="shared" ca="1" si="275"/>
        <v>27</v>
      </c>
      <c r="Z605" s="2">
        <f t="shared" ca="1" si="275"/>
        <v>50</v>
      </c>
      <c r="AA605" s="2">
        <f t="shared" ca="1" si="275"/>
        <v>46</v>
      </c>
      <c r="AB605" s="5">
        <f t="shared" ca="1" si="276"/>
        <v>489</v>
      </c>
      <c r="AC605" s="5">
        <f t="shared" ca="1" si="277"/>
        <v>511</v>
      </c>
      <c r="AD605" s="5">
        <f t="shared" ca="1" si="278"/>
        <v>589</v>
      </c>
      <c r="AE605" s="5">
        <f t="shared" ca="1" si="279"/>
        <v>473</v>
      </c>
      <c r="AF605" s="5">
        <f t="shared" ca="1" si="280"/>
        <v>524</v>
      </c>
      <c r="AG605" s="5">
        <f t="shared" ca="1" si="281"/>
        <v>474</v>
      </c>
      <c r="AH605" s="5">
        <f t="shared" ca="1" si="282"/>
        <v>528</v>
      </c>
      <c r="AI605" s="5">
        <f t="shared" ca="1" si="283"/>
        <v>610</v>
      </c>
      <c r="AJ605" s="5">
        <f t="shared" ca="1" si="284"/>
        <v>515</v>
      </c>
      <c r="AK605" s="5">
        <f t="shared" ca="1" si="285"/>
        <v>520</v>
      </c>
    </row>
    <row r="606" spans="1:37" x14ac:dyDescent="0.3">
      <c r="A606" s="35">
        <f>IF(Замеры!B603=0, " ", Замеры!B603)</f>
        <v>600</v>
      </c>
      <c r="B606" s="45" t="str">
        <f>Замеры!G603</f>
        <v xml:space="preserve">Группа от QF </v>
      </c>
      <c r="C606" s="45" t="str">
        <f>IF(Замеры!O603=0, " ", Замеры!O603)</f>
        <v xml:space="preserve"> </v>
      </c>
      <c r="D606" s="69" t="str">
        <f t="shared" si="286"/>
        <v xml:space="preserve"> </v>
      </c>
      <c r="E606" s="69" t="str">
        <f t="shared" si="287"/>
        <v xml:space="preserve"> </v>
      </c>
      <c r="F606" s="29" t="str">
        <f t="shared" si="262"/>
        <v>-</v>
      </c>
      <c r="G606" s="29" t="str">
        <f t="shared" si="263"/>
        <v>-</v>
      </c>
      <c r="H606" s="29" t="str">
        <f t="shared" si="264"/>
        <v>-</v>
      </c>
      <c r="I606" s="29" t="str">
        <f t="shared" si="265"/>
        <v>-</v>
      </c>
      <c r="J606" s="46" t="str">
        <f t="shared" si="266"/>
        <v>-</v>
      </c>
      <c r="K606" s="29" t="str">
        <f t="shared" si="267"/>
        <v>-</v>
      </c>
      <c r="L606" s="29" t="str">
        <f t="shared" si="268"/>
        <v>-</v>
      </c>
      <c r="M606" s="29" t="str">
        <f t="shared" si="269"/>
        <v>-</v>
      </c>
      <c r="N606" s="29" t="str">
        <f t="shared" si="270"/>
        <v>-</v>
      </c>
      <c r="O606" s="29" t="str">
        <f t="shared" si="271"/>
        <v>-</v>
      </c>
      <c r="P606" s="2">
        <f>Замеры!R603</f>
        <v>0</v>
      </c>
      <c r="S606" s="2">
        <f>Замеры!S603</f>
        <v>0</v>
      </c>
      <c r="T606" s="2" t="s">
        <v>72</v>
      </c>
      <c r="U606" s="2" t="b">
        <f t="shared" si="272"/>
        <v>0</v>
      </c>
      <c r="V606" s="2" t="b">
        <f t="shared" si="273"/>
        <v>0</v>
      </c>
      <c r="W606" s="2" t="b">
        <f t="shared" si="274"/>
        <v>0</v>
      </c>
      <c r="Y606" s="2">
        <f t="shared" ca="1" si="275"/>
        <v>48</v>
      </c>
      <c r="Z606" s="2">
        <f t="shared" ca="1" si="275"/>
        <v>48</v>
      </c>
      <c r="AA606" s="2">
        <f t="shared" ca="1" si="275"/>
        <v>37</v>
      </c>
      <c r="AB606" s="5">
        <f t="shared" ca="1" si="276"/>
        <v>472</v>
      </c>
      <c r="AC606" s="5">
        <f t="shared" ca="1" si="277"/>
        <v>475</v>
      </c>
      <c r="AD606" s="5">
        <f t="shared" ca="1" si="278"/>
        <v>396</v>
      </c>
      <c r="AE606" s="5">
        <f t="shared" ca="1" si="279"/>
        <v>504</v>
      </c>
      <c r="AF606" s="5">
        <f t="shared" ca="1" si="280"/>
        <v>432</v>
      </c>
      <c r="AG606" s="5">
        <f t="shared" ca="1" si="281"/>
        <v>433</v>
      </c>
      <c r="AH606" s="5">
        <f t="shared" ca="1" si="282"/>
        <v>498</v>
      </c>
      <c r="AI606" s="5">
        <f t="shared" ca="1" si="283"/>
        <v>508</v>
      </c>
      <c r="AJ606" s="5">
        <f t="shared" ca="1" si="284"/>
        <v>376</v>
      </c>
      <c r="AK606" s="5">
        <f t="shared" ca="1" si="285"/>
        <v>480</v>
      </c>
    </row>
    <row r="607" spans="1:37" x14ac:dyDescent="0.3">
      <c r="A607" s="35">
        <f>IF(Замеры!B604=0, " ", Замеры!B604)</f>
        <v>601</v>
      </c>
      <c r="B607" s="45" t="str">
        <f>Замеры!G604</f>
        <v xml:space="preserve">Группа от QF </v>
      </c>
      <c r="C607" s="45" t="str">
        <f>IF(Замеры!O604=0, " ", Замеры!O604)</f>
        <v xml:space="preserve"> </v>
      </c>
      <c r="D607" s="69" t="str">
        <f t="shared" si="286"/>
        <v xml:space="preserve"> </v>
      </c>
      <c r="E607" s="69" t="str">
        <f t="shared" si="287"/>
        <v xml:space="preserve"> </v>
      </c>
      <c r="F607" s="29" t="str">
        <f t="shared" si="262"/>
        <v>-</v>
      </c>
      <c r="G607" s="29" t="str">
        <f t="shared" si="263"/>
        <v>-</v>
      </c>
      <c r="H607" s="29" t="str">
        <f t="shared" si="264"/>
        <v>-</v>
      </c>
      <c r="I607" s="29" t="str">
        <f t="shared" si="265"/>
        <v>-</v>
      </c>
      <c r="J607" s="46" t="str">
        <f t="shared" si="266"/>
        <v>-</v>
      </c>
      <c r="K607" s="29" t="str">
        <f t="shared" si="267"/>
        <v>-</v>
      </c>
      <c r="L607" s="29" t="str">
        <f t="shared" si="268"/>
        <v>-</v>
      </c>
      <c r="M607" s="29" t="str">
        <f t="shared" si="269"/>
        <v>-</v>
      </c>
      <c r="N607" s="29" t="str">
        <f t="shared" si="270"/>
        <v>-</v>
      </c>
      <c r="O607" s="29" t="str">
        <f t="shared" si="271"/>
        <v>-</v>
      </c>
      <c r="P607" s="2">
        <f>Замеры!R604</f>
        <v>0</v>
      </c>
      <c r="S607" s="2">
        <f>Замеры!S604</f>
        <v>0</v>
      </c>
      <c r="T607" s="2" t="s">
        <v>72</v>
      </c>
      <c r="U607" s="2" t="b">
        <f t="shared" si="272"/>
        <v>0</v>
      </c>
      <c r="V607" s="2" t="b">
        <f t="shared" si="273"/>
        <v>0</v>
      </c>
      <c r="W607" s="2" t="b">
        <f t="shared" si="274"/>
        <v>0</v>
      </c>
      <c r="Y607" s="2">
        <f t="shared" ca="1" si="275"/>
        <v>21</v>
      </c>
      <c r="Z607" s="2">
        <f t="shared" ca="1" si="275"/>
        <v>22</v>
      </c>
      <c r="AA607" s="2">
        <f t="shared" ca="1" si="275"/>
        <v>30</v>
      </c>
      <c r="AB607" s="5">
        <f t="shared" ca="1" si="276"/>
        <v>331</v>
      </c>
      <c r="AC607" s="5">
        <f t="shared" ca="1" si="277"/>
        <v>308</v>
      </c>
      <c r="AD607" s="5">
        <f t="shared" ca="1" si="278"/>
        <v>319</v>
      </c>
      <c r="AE607" s="5">
        <f t="shared" ca="1" si="279"/>
        <v>383</v>
      </c>
      <c r="AF607" s="5">
        <f t="shared" ca="1" si="280"/>
        <v>386</v>
      </c>
      <c r="AG607" s="5">
        <f t="shared" ca="1" si="281"/>
        <v>420</v>
      </c>
      <c r="AH607" s="5">
        <f t="shared" ca="1" si="282"/>
        <v>377</v>
      </c>
      <c r="AI607" s="5">
        <f t="shared" ca="1" si="283"/>
        <v>379</v>
      </c>
      <c r="AJ607" s="5">
        <f t="shared" ca="1" si="284"/>
        <v>446</v>
      </c>
      <c r="AK607" s="5">
        <f t="shared" ca="1" si="285"/>
        <v>405</v>
      </c>
    </row>
    <row r="608" spans="1:37" x14ac:dyDescent="0.3">
      <c r="A608" s="35">
        <f>IF(Замеры!B605=0, " ", Замеры!B605)</f>
        <v>602</v>
      </c>
      <c r="B608" s="45" t="str">
        <f>Замеры!G605</f>
        <v xml:space="preserve">Группа от QF </v>
      </c>
      <c r="C608" s="45" t="str">
        <f>IF(Замеры!O605=0, " ", Замеры!O605)</f>
        <v xml:space="preserve"> </v>
      </c>
      <c r="D608" s="69" t="str">
        <f t="shared" si="286"/>
        <v xml:space="preserve"> </v>
      </c>
      <c r="E608" s="69" t="str">
        <f t="shared" si="287"/>
        <v xml:space="preserve"> </v>
      </c>
      <c r="F608" s="29" t="str">
        <f t="shared" si="262"/>
        <v>-</v>
      </c>
      <c r="G608" s="29" t="str">
        <f t="shared" si="263"/>
        <v>-</v>
      </c>
      <c r="H608" s="29" t="str">
        <f t="shared" si="264"/>
        <v>-</v>
      </c>
      <c r="I608" s="29" t="str">
        <f t="shared" si="265"/>
        <v>-</v>
      </c>
      <c r="J608" s="46" t="str">
        <f t="shared" si="266"/>
        <v>-</v>
      </c>
      <c r="K608" s="29" t="str">
        <f t="shared" si="267"/>
        <v>-</v>
      </c>
      <c r="L608" s="29" t="str">
        <f t="shared" si="268"/>
        <v>-</v>
      </c>
      <c r="M608" s="29" t="str">
        <f t="shared" si="269"/>
        <v>-</v>
      </c>
      <c r="N608" s="29" t="str">
        <f t="shared" si="270"/>
        <v>-</v>
      </c>
      <c r="O608" s="29" t="str">
        <f t="shared" si="271"/>
        <v>-</v>
      </c>
      <c r="P608" s="2">
        <f>Замеры!R605</f>
        <v>0</v>
      </c>
      <c r="S608" s="2">
        <f>Замеры!S605</f>
        <v>0</v>
      </c>
      <c r="T608" s="2" t="s">
        <v>72</v>
      </c>
      <c r="U608" s="2" t="b">
        <f t="shared" si="272"/>
        <v>0</v>
      </c>
      <c r="V608" s="2" t="b">
        <f t="shared" si="273"/>
        <v>0</v>
      </c>
      <c r="W608" s="2" t="b">
        <f t="shared" si="274"/>
        <v>0</v>
      </c>
      <c r="Y608" s="2">
        <f t="shared" ca="1" si="275"/>
        <v>35</v>
      </c>
      <c r="Z608" s="2">
        <f t="shared" ca="1" si="275"/>
        <v>28</v>
      </c>
      <c r="AA608" s="2">
        <f t="shared" ca="1" si="275"/>
        <v>31</v>
      </c>
      <c r="AB608" s="5">
        <f t="shared" ca="1" si="276"/>
        <v>349</v>
      </c>
      <c r="AC608" s="5">
        <f t="shared" ca="1" si="277"/>
        <v>444</v>
      </c>
      <c r="AD608" s="5">
        <f t="shared" ca="1" si="278"/>
        <v>441</v>
      </c>
      <c r="AE608" s="5">
        <f t="shared" ca="1" si="279"/>
        <v>346</v>
      </c>
      <c r="AF608" s="5">
        <f t="shared" ca="1" si="280"/>
        <v>397</v>
      </c>
      <c r="AG608" s="5">
        <f t="shared" ca="1" si="281"/>
        <v>437</v>
      </c>
      <c r="AH608" s="5">
        <f t="shared" ca="1" si="282"/>
        <v>392</v>
      </c>
      <c r="AI608" s="5">
        <f t="shared" ca="1" si="283"/>
        <v>424</v>
      </c>
      <c r="AJ608" s="5">
        <f t="shared" ca="1" si="284"/>
        <v>403</v>
      </c>
      <c r="AK608" s="5">
        <f t="shared" ca="1" si="285"/>
        <v>442</v>
      </c>
    </row>
    <row r="609" spans="1:37" x14ac:dyDescent="0.3">
      <c r="A609" s="35">
        <f>IF(Замеры!B606=0, " ", Замеры!B606)</f>
        <v>603</v>
      </c>
      <c r="B609" s="45" t="str">
        <f>Замеры!G606</f>
        <v xml:space="preserve">Группа от QF </v>
      </c>
      <c r="C609" s="45" t="str">
        <f>IF(Замеры!O606=0, " ", Замеры!O606)</f>
        <v xml:space="preserve"> </v>
      </c>
      <c r="D609" s="69" t="str">
        <f t="shared" si="286"/>
        <v xml:space="preserve"> </v>
      </c>
      <c r="E609" s="69" t="str">
        <f t="shared" si="287"/>
        <v xml:space="preserve"> </v>
      </c>
      <c r="F609" s="29" t="str">
        <f t="shared" si="262"/>
        <v>-</v>
      </c>
      <c r="G609" s="29" t="str">
        <f t="shared" si="263"/>
        <v>-</v>
      </c>
      <c r="H609" s="29" t="str">
        <f t="shared" si="264"/>
        <v>-</v>
      </c>
      <c r="I609" s="29" t="str">
        <f t="shared" si="265"/>
        <v>-</v>
      </c>
      <c r="J609" s="46" t="str">
        <f t="shared" si="266"/>
        <v>-</v>
      </c>
      <c r="K609" s="29" t="str">
        <f t="shared" si="267"/>
        <v>-</v>
      </c>
      <c r="L609" s="29" t="str">
        <f t="shared" si="268"/>
        <v>-</v>
      </c>
      <c r="M609" s="29" t="str">
        <f t="shared" si="269"/>
        <v>-</v>
      </c>
      <c r="N609" s="29" t="str">
        <f t="shared" si="270"/>
        <v>-</v>
      </c>
      <c r="O609" s="29" t="str">
        <f t="shared" si="271"/>
        <v>-</v>
      </c>
      <c r="P609" s="2">
        <f>Замеры!R606</f>
        <v>0</v>
      </c>
      <c r="S609" s="2">
        <f>Замеры!S606</f>
        <v>0</v>
      </c>
      <c r="T609" s="2" t="s">
        <v>72</v>
      </c>
      <c r="U609" s="2" t="b">
        <f t="shared" si="272"/>
        <v>0</v>
      </c>
      <c r="V609" s="2" t="b">
        <f t="shared" si="273"/>
        <v>0</v>
      </c>
      <c r="W609" s="2" t="b">
        <f t="shared" si="274"/>
        <v>0</v>
      </c>
      <c r="Y609" s="2">
        <f t="shared" ca="1" si="275"/>
        <v>26</v>
      </c>
      <c r="Z609" s="2">
        <f t="shared" ca="1" si="275"/>
        <v>34</v>
      </c>
      <c r="AA609" s="2">
        <f t="shared" ca="1" si="275"/>
        <v>47</v>
      </c>
      <c r="AB609" s="5">
        <f t="shared" ca="1" si="276"/>
        <v>479</v>
      </c>
      <c r="AC609" s="5">
        <f t="shared" ca="1" si="277"/>
        <v>535</v>
      </c>
      <c r="AD609" s="5">
        <f t="shared" ca="1" si="278"/>
        <v>497</v>
      </c>
      <c r="AE609" s="5">
        <f t="shared" ca="1" si="279"/>
        <v>503</v>
      </c>
      <c r="AF609" s="5">
        <f t="shared" ca="1" si="280"/>
        <v>543</v>
      </c>
      <c r="AG609" s="5">
        <f t="shared" ca="1" si="281"/>
        <v>500</v>
      </c>
      <c r="AH609" s="5">
        <f t="shared" ca="1" si="282"/>
        <v>525</v>
      </c>
      <c r="AI609" s="5">
        <f t="shared" ca="1" si="283"/>
        <v>590</v>
      </c>
      <c r="AJ609" s="5">
        <f t="shared" ca="1" si="284"/>
        <v>602</v>
      </c>
      <c r="AK609" s="5">
        <f t="shared" ca="1" si="285"/>
        <v>530</v>
      </c>
    </row>
    <row r="610" spans="1:37" x14ac:dyDescent="0.3">
      <c r="A610" s="35">
        <f>IF(Замеры!B607=0, " ", Замеры!B607)</f>
        <v>604</v>
      </c>
      <c r="B610" s="45" t="str">
        <f>Замеры!G607</f>
        <v xml:space="preserve">Группа от QF </v>
      </c>
      <c r="C610" s="45" t="str">
        <f>IF(Замеры!O607=0, " ", Замеры!O607)</f>
        <v xml:space="preserve"> </v>
      </c>
      <c r="D610" s="69" t="str">
        <f t="shared" si="286"/>
        <v xml:space="preserve"> </v>
      </c>
      <c r="E610" s="69" t="str">
        <f t="shared" si="287"/>
        <v xml:space="preserve"> </v>
      </c>
      <c r="F610" s="29" t="str">
        <f t="shared" si="262"/>
        <v>-</v>
      </c>
      <c r="G610" s="29" t="str">
        <f t="shared" si="263"/>
        <v>-</v>
      </c>
      <c r="H610" s="29" t="str">
        <f t="shared" si="264"/>
        <v>-</v>
      </c>
      <c r="I610" s="29" t="str">
        <f t="shared" si="265"/>
        <v>-</v>
      </c>
      <c r="J610" s="46" t="str">
        <f t="shared" si="266"/>
        <v>-</v>
      </c>
      <c r="K610" s="29" t="str">
        <f t="shared" si="267"/>
        <v>-</v>
      </c>
      <c r="L610" s="29" t="str">
        <f t="shared" si="268"/>
        <v>-</v>
      </c>
      <c r="M610" s="29" t="str">
        <f t="shared" si="269"/>
        <v>-</v>
      </c>
      <c r="N610" s="29" t="str">
        <f t="shared" si="270"/>
        <v>-</v>
      </c>
      <c r="O610" s="29" t="str">
        <f t="shared" si="271"/>
        <v>-</v>
      </c>
      <c r="P610" s="2">
        <f>Замеры!R607</f>
        <v>0</v>
      </c>
      <c r="S610" s="2">
        <f>Замеры!S607</f>
        <v>0</v>
      </c>
      <c r="T610" s="2" t="s">
        <v>72</v>
      </c>
      <c r="U610" s="2" t="b">
        <f t="shared" si="272"/>
        <v>0</v>
      </c>
      <c r="V610" s="2" t="b">
        <f t="shared" si="273"/>
        <v>0</v>
      </c>
      <c r="W610" s="2" t="b">
        <f t="shared" si="274"/>
        <v>0</v>
      </c>
      <c r="Y610" s="2">
        <f t="shared" ca="1" si="275"/>
        <v>43</v>
      </c>
      <c r="Z610" s="2">
        <f t="shared" ca="1" si="275"/>
        <v>40</v>
      </c>
      <c r="AA610" s="2">
        <f t="shared" ca="1" si="275"/>
        <v>44</v>
      </c>
      <c r="AB610" s="5">
        <f t="shared" ca="1" si="276"/>
        <v>451</v>
      </c>
      <c r="AC610" s="5">
        <f t="shared" ca="1" si="277"/>
        <v>589</v>
      </c>
      <c r="AD610" s="5">
        <f t="shared" ca="1" si="278"/>
        <v>543</v>
      </c>
      <c r="AE610" s="5">
        <f t="shared" ca="1" si="279"/>
        <v>447</v>
      </c>
      <c r="AF610" s="5">
        <f t="shared" ca="1" si="280"/>
        <v>577</v>
      </c>
      <c r="AG610" s="5">
        <f t="shared" ca="1" si="281"/>
        <v>528</v>
      </c>
      <c r="AH610" s="5">
        <f t="shared" ca="1" si="282"/>
        <v>567</v>
      </c>
      <c r="AI610" s="5">
        <f t="shared" ca="1" si="283"/>
        <v>509</v>
      </c>
      <c r="AJ610" s="5">
        <f t="shared" ca="1" si="284"/>
        <v>544</v>
      </c>
      <c r="AK610" s="5">
        <f t="shared" ca="1" si="285"/>
        <v>464</v>
      </c>
    </row>
    <row r="611" spans="1:37" x14ac:dyDescent="0.3">
      <c r="A611" s="35">
        <f>IF(Замеры!B608=0, " ", Замеры!B608)</f>
        <v>605</v>
      </c>
      <c r="B611" s="45" t="str">
        <f>Замеры!G608</f>
        <v xml:space="preserve">Группа от QF </v>
      </c>
      <c r="C611" s="45" t="str">
        <f>IF(Замеры!O608=0, " ", Замеры!O608)</f>
        <v xml:space="preserve"> </v>
      </c>
      <c r="D611" s="69" t="str">
        <f t="shared" si="286"/>
        <v xml:space="preserve"> </v>
      </c>
      <c r="E611" s="69" t="str">
        <f t="shared" si="287"/>
        <v xml:space="preserve"> </v>
      </c>
      <c r="F611" s="29" t="str">
        <f t="shared" si="262"/>
        <v>-</v>
      </c>
      <c r="G611" s="29" t="str">
        <f t="shared" si="263"/>
        <v>-</v>
      </c>
      <c r="H611" s="29" t="str">
        <f t="shared" si="264"/>
        <v>-</v>
      </c>
      <c r="I611" s="29" t="str">
        <f t="shared" si="265"/>
        <v>-</v>
      </c>
      <c r="J611" s="46" t="str">
        <f t="shared" si="266"/>
        <v>-</v>
      </c>
      <c r="K611" s="29" t="str">
        <f t="shared" si="267"/>
        <v>-</v>
      </c>
      <c r="L611" s="29" t="str">
        <f t="shared" si="268"/>
        <v>-</v>
      </c>
      <c r="M611" s="29" t="str">
        <f t="shared" si="269"/>
        <v>-</v>
      </c>
      <c r="N611" s="29" t="str">
        <f t="shared" si="270"/>
        <v>-</v>
      </c>
      <c r="O611" s="29" t="str">
        <f t="shared" si="271"/>
        <v>-</v>
      </c>
      <c r="P611" s="2">
        <f>Замеры!R608</f>
        <v>0</v>
      </c>
      <c r="S611" s="2">
        <f>Замеры!S608</f>
        <v>0</v>
      </c>
      <c r="T611" s="2" t="s">
        <v>72</v>
      </c>
      <c r="U611" s="2" t="b">
        <f t="shared" si="272"/>
        <v>0</v>
      </c>
      <c r="V611" s="2" t="b">
        <f t="shared" si="273"/>
        <v>0</v>
      </c>
      <c r="W611" s="2" t="b">
        <f t="shared" si="274"/>
        <v>0</v>
      </c>
      <c r="Y611" s="2">
        <f t="shared" ca="1" si="275"/>
        <v>38</v>
      </c>
      <c r="Z611" s="2">
        <f t="shared" ca="1" si="275"/>
        <v>43</v>
      </c>
      <c r="AA611" s="2">
        <f t="shared" ca="1" si="275"/>
        <v>25</v>
      </c>
      <c r="AB611" s="5">
        <f t="shared" ca="1" si="276"/>
        <v>320</v>
      </c>
      <c r="AC611" s="5">
        <f t="shared" ca="1" si="277"/>
        <v>307</v>
      </c>
      <c r="AD611" s="5">
        <f t="shared" ca="1" si="278"/>
        <v>337</v>
      </c>
      <c r="AE611" s="5">
        <f t="shared" ca="1" si="279"/>
        <v>278</v>
      </c>
      <c r="AF611" s="5">
        <f t="shared" ca="1" si="280"/>
        <v>368</v>
      </c>
      <c r="AG611" s="5">
        <f t="shared" ca="1" si="281"/>
        <v>334</v>
      </c>
      <c r="AH611" s="5">
        <f t="shared" ca="1" si="282"/>
        <v>326</v>
      </c>
      <c r="AI611" s="5">
        <f t="shared" ca="1" si="283"/>
        <v>390</v>
      </c>
      <c r="AJ611" s="5">
        <f t="shared" ca="1" si="284"/>
        <v>261</v>
      </c>
      <c r="AK611" s="5">
        <f t="shared" ca="1" si="285"/>
        <v>373</v>
      </c>
    </row>
    <row r="612" spans="1:37" x14ac:dyDescent="0.3">
      <c r="A612" s="35">
        <f>IF(Замеры!B609=0, " ", Замеры!B609)</f>
        <v>606</v>
      </c>
      <c r="B612" s="45" t="str">
        <f>Замеры!G609</f>
        <v xml:space="preserve">Группа от QF </v>
      </c>
      <c r="C612" s="45" t="str">
        <f>IF(Замеры!O609=0, " ", Замеры!O609)</f>
        <v xml:space="preserve"> </v>
      </c>
      <c r="D612" s="69" t="str">
        <f t="shared" si="286"/>
        <v xml:space="preserve"> </v>
      </c>
      <c r="E612" s="69" t="str">
        <f t="shared" si="287"/>
        <v xml:space="preserve"> </v>
      </c>
      <c r="F612" s="29" t="str">
        <f t="shared" si="262"/>
        <v>-</v>
      </c>
      <c r="G612" s="29" t="str">
        <f t="shared" si="263"/>
        <v>-</v>
      </c>
      <c r="H612" s="29" t="str">
        <f t="shared" si="264"/>
        <v>-</v>
      </c>
      <c r="I612" s="29" t="str">
        <f t="shared" si="265"/>
        <v>-</v>
      </c>
      <c r="J612" s="46" t="str">
        <f t="shared" si="266"/>
        <v>-</v>
      </c>
      <c r="K612" s="29" t="str">
        <f t="shared" si="267"/>
        <v>-</v>
      </c>
      <c r="L612" s="29" t="str">
        <f t="shared" si="268"/>
        <v>-</v>
      </c>
      <c r="M612" s="29" t="str">
        <f t="shared" si="269"/>
        <v>-</v>
      </c>
      <c r="N612" s="29" t="str">
        <f t="shared" si="270"/>
        <v>-</v>
      </c>
      <c r="O612" s="29" t="str">
        <f t="shared" si="271"/>
        <v>-</v>
      </c>
      <c r="P612" s="2">
        <f>Замеры!R609</f>
        <v>0</v>
      </c>
      <c r="S612" s="2">
        <f>Замеры!S609</f>
        <v>0</v>
      </c>
      <c r="T612" s="2" t="s">
        <v>72</v>
      </c>
      <c r="U612" s="2" t="b">
        <f t="shared" si="272"/>
        <v>0</v>
      </c>
      <c r="V612" s="2" t="b">
        <f t="shared" si="273"/>
        <v>0</v>
      </c>
      <c r="W612" s="2" t="b">
        <f t="shared" si="274"/>
        <v>0</v>
      </c>
      <c r="Y612" s="2">
        <f t="shared" ca="1" si="275"/>
        <v>25</v>
      </c>
      <c r="Z612" s="2">
        <f t="shared" ca="1" si="275"/>
        <v>26</v>
      </c>
      <c r="AA612" s="2">
        <f t="shared" ca="1" si="275"/>
        <v>22</v>
      </c>
      <c r="AB612" s="5">
        <f t="shared" ca="1" si="276"/>
        <v>341</v>
      </c>
      <c r="AC612" s="5">
        <f t="shared" ca="1" si="277"/>
        <v>306</v>
      </c>
      <c r="AD612" s="5">
        <f t="shared" ca="1" si="278"/>
        <v>339</v>
      </c>
      <c r="AE612" s="5">
        <f t="shared" ca="1" si="279"/>
        <v>347</v>
      </c>
      <c r="AF612" s="5">
        <f t="shared" ca="1" si="280"/>
        <v>284</v>
      </c>
      <c r="AG612" s="5">
        <f t="shared" ca="1" si="281"/>
        <v>256</v>
      </c>
      <c r="AH612" s="5">
        <f t="shared" ca="1" si="282"/>
        <v>336</v>
      </c>
      <c r="AI612" s="5">
        <f t="shared" ca="1" si="283"/>
        <v>226</v>
      </c>
      <c r="AJ612" s="5">
        <f t="shared" ca="1" si="284"/>
        <v>234</v>
      </c>
      <c r="AK612" s="5">
        <f t="shared" ca="1" si="285"/>
        <v>350</v>
      </c>
    </row>
    <row r="613" spans="1:37" x14ac:dyDescent="0.3">
      <c r="A613" s="35">
        <f>IF(Замеры!B610=0, " ", Замеры!B610)</f>
        <v>607</v>
      </c>
      <c r="B613" s="45" t="str">
        <f>Замеры!G610</f>
        <v xml:space="preserve">Группа от QF </v>
      </c>
      <c r="C613" s="45" t="str">
        <f>IF(Замеры!O610=0, " ", Замеры!O610)</f>
        <v xml:space="preserve"> </v>
      </c>
      <c r="D613" s="69" t="str">
        <f t="shared" si="286"/>
        <v xml:space="preserve"> </v>
      </c>
      <c r="E613" s="69" t="str">
        <f t="shared" si="287"/>
        <v xml:space="preserve"> </v>
      </c>
      <c r="F613" s="29" t="str">
        <f t="shared" si="262"/>
        <v>-</v>
      </c>
      <c r="G613" s="29" t="str">
        <f t="shared" si="263"/>
        <v>-</v>
      </c>
      <c r="H613" s="29" t="str">
        <f t="shared" si="264"/>
        <v>-</v>
      </c>
      <c r="I613" s="29" t="str">
        <f t="shared" si="265"/>
        <v>-</v>
      </c>
      <c r="J613" s="46" t="str">
        <f t="shared" si="266"/>
        <v>-</v>
      </c>
      <c r="K613" s="29" t="str">
        <f t="shared" si="267"/>
        <v>-</v>
      </c>
      <c r="L613" s="29" t="str">
        <f t="shared" si="268"/>
        <v>-</v>
      </c>
      <c r="M613" s="29" t="str">
        <f t="shared" si="269"/>
        <v>-</v>
      </c>
      <c r="N613" s="29" t="str">
        <f t="shared" si="270"/>
        <v>-</v>
      </c>
      <c r="O613" s="29" t="str">
        <f t="shared" si="271"/>
        <v>-</v>
      </c>
      <c r="P613" s="2">
        <f>Замеры!R610</f>
        <v>0</v>
      </c>
      <c r="S613" s="2">
        <f>Замеры!S610</f>
        <v>0</v>
      </c>
      <c r="T613" s="2" t="s">
        <v>72</v>
      </c>
      <c r="U613" s="2" t="b">
        <f t="shared" si="272"/>
        <v>0</v>
      </c>
      <c r="V613" s="2" t="b">
        <f t="shared" si="273"/>
        <v>0</v>
      </c>
      <c r="W613" s="2" t="b">
        <f t="shared" si="274"/>
        <v>0</v>
      </c>
      <c r="Y613" s="2">
        <f t="shared" ca="1" si="275"/>
        <v>48</v>
      </c>
      <c r="Z613" s="2">
        <f t="shared" ca="1" si="275"/>
        <v>28</v>
      </c>
      <c r="AA613" s="2">
        <f t="shared" ca="1" si="275"/>
        <v>45</v>
      </c>
      <c r="AB613" s="5">
        <f t="shared" ca="1" si="276"/>
        <v>482</v>
      </c>
      <c r="AC613" s="5">
        <f t="shared" ca="1" si="277"/>
        <v>483</v>
      </c>
      <c r="AD613" s="5">
        <f t="shared" ca="1" si="278"/>
        <v>456</v>
      </c>
      <c r="AE613" s="5">
        <f t="shared" ca="1" si="279"/>
        <v>555</v>
      </c>
      <c r="AF613" s="5">
        <f t="shared" ca="1" si="280"/>
        <v>474</v>
      </c>
      <c r="AG613" s="5">
        <f t="shared" ca="1" si="281"/>
        <v>535</v>
      </c>
      <c r="AH613" s="5">
        <f t="shared" ca="1" si="282"/>
        <v>460</v>
      </c>
      <c r="AI613" s="5">
        <f t="shared" ca="1" si="283"/>
        <v>499</v>
      </c>
      <c r="AJ613" s="5">
        <f t="shared" ca="1" si="284"/>
        <v>560</v>
      </c>
      <c r="AK613" s="5">
        <f t="shared" ca="1" si="285"/>
        <v>488</v>
      </c>
    </row>
    <row r="614" spans="1:37" x14ac:dyDescent="0.3">
      <c r="A614" s="35">
        <f>IF(Замеры!B611=0, " ", Замеры!B611)</f>
        <v>608</v>
      </c>
      <c r="B614" s="45" t="str">
        <f>Замеры!G611</f>
        <v xml:space="preserve">Группа от QF </v>
      </c>
      <c r="C614" s="45" t="str">
        <f>IF(Замеры!O611=0, " ", Замеры!O611)</f>
        <v xml:space="preserve"> </v>
      </c>
      <c r="D614" s="69" t="str">
        <f t="shared" si="286"/>
        <v xml:space="preserve"> </v>
      </c>
      <c r="E614" s="69" t="str">
        <f t="shared" si="287"/>
        <v xml:space="preserve"> </v>
      </c>
      <c r="F614" s="29" t="str">
        <f t="shared" si="262"/>
        <v>-</v>
      </c>
      <c r="G614" s="29" t="str">
        <f t="shared" si="263"/>
        <v>-</v>
      </c>
      <c r="H614" s="29" t="str">
        <f t="shared" si="264"/>
        <v>-</v>
      </c>
      <c r="I614" s="29" t="str">
        <f t="shared" si="265"/>
        <v>-</v>
      </c>
      <c r="J614" s="46" t="str">
        <f t="shared" si="266"/>
        <v>-</v>
      </c>
      <c r="K614" s="29" t="str">
        <f t="shared" si="267"/>
        <v>-</v>
      </c>
      <c r="L614" s="29" t="str">
        <f t="shared" si="268"/>
        <v>-</v>
      </c>
      <c r="M614" s="29" t="str">
        <f t="shared" si="269"/>
        <v>-</v>
      </c>
      <c r="N614" s="29" t="str">
        <f t="shared" si="270"/>
        <v>-</v>
      </c>
      <c r="O614" s="29" t="str">
        <f t="shared" si="271"/>
        <v>-</v>
      </c>
      <c r="P614" s="2">
        <f>Замеры!R611</f>
        <v>0</v>
      </c>
      <c r="S614" s="2">
        <f>Замеры!S611</f>
        <v>0</v>
      </c>
      <c r="T614" s="2" t="s">
        <v>72</v>
      </c>
      <c r="U614" s="2" t="b">
        <f t="shared" si="272"/>
        <v>0</v>
      </c>
      <c r="V614" s="2" t="b">
        <f t="shared" si="273"/>
        <v>0</v>
      </c>
      <c r="W614" s="2" t="b">
        <f t="shared" si="274"/>
        <v>0</v>
      </c>
      <c r="Y614" s="2">
        <f t="shared" ca="1" si="275"/>
        <v>41</v>
      </c>
      <c r="Z614" s="2">
        <f t="shared" ca="1" si="275"/>
        <v>32</v>
      </c>
      <c r="AA614" s="2">
        <f t="shared" ca="1" si="275"/>
        <v>36</v>
      </c>
      <c r="AB614" s="5">
        <f t="shared" ca="1" si="276"/>
        <v>468</v>
      </c>
      <c r="AC614" s="5">
        <f t="shared" ca="1" si="277"/>
        <v>440</v>
      </c>
      <c r="AD614" s="5">
        <f t="shared" ca="1" si="278"/>
        <v>448</v>
      </c>
      <c r="AE614" s="5">
        <f t="shared" ca="1" si="279"/>
        <v>404</v>
      </c>
      <c r="AF614" s="5">
        <f t="shared" ca="1" si="280"/>
        <v>415</v>
      </c>
      <c r="AG614" s="5">
        <f t="shared" ca="1" si="281"/>
        <v>498</v>
      </c>
      <c r="AH614" s="5">
        <f t="shared" ca="1" si="282"/>
        <v>476</v>
      </c>
      <c r="AI614" s="5">
        <f t="shared" ca="1" si="283"/>
        <v>486</v>
      </c>
      <c r="AJ614" s="5">
        <f t="shared" ca="1" si="284"/>
        <v>502</v>
      </c>
      <c r="AK614" s="5">
        <f t="shared" ca="1" si="285"/>
        <v>410</v>
      </c>
    </row>
    <row r="615" spans="1:37" x14ac:dyDescent="0.3">
      <c r="A615" s="35">
        <f>IF(Замеры!B612=0, " ", Замеры!B612)</f>
        <v>609</v>
      </c>
      <c r="B615" s="45" t="str">
        <f>Замеры!G612</f>
        <v xml:space="preserve">Группа от QF </v>
      </c>
      <c r="C615" s="45" t="str">
        <f>IF(Замеры!O612=0, " ", Замеры!O612)</f>
        <v xml:space="preserve"> </v>
      </c>
      <c r="D615" s="69" t="str">
        <f t="shared" si="286"/>
        <v xml:space="preserve"> </v>
      </c>
      <c r="E615" s="69" t="str">
        <f t="shared" si="287"/>
        <v xml:space="preserve"> </v>
      </c>
      <c r="F615" s="29" t="str">
        <f t="shared" si="262"/>
        <v>-</v>
      </c>
      <c r="G615" s="29" t="str">
        <f t="shared" si="263"/>
        <v>-</v>
      </c>
      <c r="H615" s="29" t="str">
        <f t="shared" si="264"/>
        <v>-</v>
      </c>
      <c r="I615" s="29" t="str">
        <f t="shared" si="265"/>
        <v>-</v>
      </c>
      <c r="J615" s="46" t="str">
        <f t="shared" si="266"/>
        <v>-</v>
      </c>
      <c r="K615" s="29" t="str">
        <f t="shared" si="267"/>
        <v>-</v>
      </c>
      <c r="L615" s="29" t="str">
        <f t="shared" si="268"/>
        <v>-</v>
      </c>
      <c r="M615" s="29" t="str">
        <f t="shared" si="269"/>
        <v>-</v>
      </c>
      <c r="N615" s="29" t="str">
        <f t="shared" si="270"/>
        <v>-</v>
      </c>
      <c r="O615" s="29" t="str">
        <f t="shared" si="271"/>
        <v>-</v>
      </c>
      <c r="P615" s="2">
        <f>Замеры!R612</f>
        <v>0</v>
      </c>
      <c r="S615" s="2">
        <f>Замеры!S612</f>
        <v>0</v>
      </c>
      <c r="T615" s="2" t="s">
        <v>72</v>
      </c>
      <c r="U615" s="2" t="b">
        <f t="shared" si="272"/>
        <v>0</v>
      </c>
      <c r="V615" s="2" t="b">
        <f t="shared" si="273"/>
        <v>0</v>
      </c>
      <c r="W615" s="2" t="b">
        <f t="shared" si="274"/>
        <v>0</v>
      </c>
      <c r="Y615" s="2">
        <f t="shared" ca="1" si="275"/>
        <v>31</v>
      </c>
      <c r="Z615" s="2">
        <f t="shared" ca="1" si="275"/>
        <v>25</v>
      </c>
      <c r="AA615" s="2">
        <f t="shared" ca="1" si="275"/>
        <v>50</v>
      </c>
      <c r="AB615" s="5">
        <f t="shared" ca="1" si="276"/>
        <v>573</v>
      </c>
      <c r="AC615" s="5">
        <f t="shared" ca="1" si="277"/>
        <v>632</v>
      </c>
      <c r="AD615" s="5">
        <f t="shared" ca="1" si="278"/>
        <v>538</v>
      </c>
      <c r="AE615" s="5">
        <f t="shared" ca="1" si="279"/>
        <v>595</v>
      </c>
      <c r="AF615" s="5">
        <f t="shared" ca="1" si="280"/>
        <v>639</v>
      </c>
      <c r="AG615" s="5">
        <f t="shared" ca="1" si="281"/>
        <v>517</v>
      </c>
      <c r="AH615" s="5">
        <f t="shared" ca="1" si="282"/>
        <v>619</v>
      </c>
      <c r="AI615" s="5">
        <f t="shared" ca="1" si="283"/>
        <v>642</v>
      </c>
      <c r="AJ615" s="5">
        <f t="shared" ca="1" si="284"/>
        <v>642</v>
      </c>
      <c r="AK615" s="5">
        <f t="shared" ca="1" si="285"/>
        <v>551</v>
      </c>
    </row>
    <row r="616" spans="1:37" x14ac:dyDescent="0.3">
      <c r="A616" s="35">
        <f>IF(Замеры!B613=0, " ", Замеры!B613)</f>
        <v>610</v>
      </c>
      <c r="B616" s="45" t="str">
        <f>Замеры!G613</f>
        <v xml:space="preserve">Группа от QF </v>
      </c>
      <c r="C616" s="45" t="str">
        <f>IF(Замеры!O613=0, " ", Замеры!O613)</f>
        <v xml:space="preserve"> </v>
      </c>
      <c r="D616" s="69" t="str">
        <f t="shared" si="286"/>
        <v xml:space="preserve"> </v>
      </c>
      <c r="E616" s="69" t="str">
        <f t="shared" si="287"/>
        <v xml:space="preserve"> </v>
      </c>
      <c r="F616" s="29" t="str">
        <f t="shared" si="262"/>
        <v>-</v>
      </c>
      <c r="G616" s="29" t="str">
        <f t="shared" si="263"/>
        <v>-</v>
      </c>
      <c r="H616" s="29" t="str">
        <f t="shared" si="264"/>
        <v>-</v>
      </c>
      <c r="I616" s="29" t="str">
        <f t="shared" si="265"/>
        <v>-</v>
      </c>
      <c r="J616" s="46" t="str">
        <f t="shared" si="266"/>
        <v>-</v>
      </c>
      <c r="K616" s="29" t="str">
        <f t="shared" si="267"/>
        <v>-</v>
      </c>
      <c r="L616" s="29" t="str">
        <f t="shared" si="268"/>
        <v>-</v>
      </c>
      <c r="M616" s="29" t="str">
        <f t="shared" si="269"/>
        <v>-</v>
      </c>
      <c r="N616" s="29" t="str">
        <f t="shared" si="270"/>
        <v>-</v>
      </c>
      <c r="O616" s="29" t="str">
        <f t="shared" si="271"/>
        <v>-</v>
      </c>
      <c r="P616" s="2">
        <f>Замеры!R613</f>
        <v>0</v>
      </c>
      <c r="S616" s="2">
        <f>Замеры!S613</f>
        <v>0</v>
      </c>
      <c r="T616" s="2" t="s">
        <v>72</v>
      </c>
      <c r="U616" s="2" t="b">
        <f t="shared" si="272"/>
        <v>0</v>
      </c>
      <c r="V616" s="2" t="b">
        <f t="shared" si="273"/>
        <v>0</v>
      </c>
      <c r="W616" s="2" t="b">
        <f t="shared" si="274"/>
        <v>0</v>
      </c>
      <c r="Y616" s="2">
        <f t="shared" ca="1" si="275"/>
        <v>44</v>
      </c>
      <c r="Z616" s="2">
        <f t="shared" ca="1" si="275"/>
        <v>37</v>
      </c>
      <c r="AA616" s="2">
        <f t="shared" ca="1" si="275"/>
        <v>21</v>
      </c>
      <c r="AB616" s="5">
        <f t="shared" ca="1" si="276"/>
        <v>325</v>
      </c>
      <c r="AC616" s="5">
        <f t="shared" ca="1" si="277"/>
        <v>261</v>
      </c>
      <c r="AD616" s="5">
        <f t="shared" ca="1" si="278"/>
        <v>311</v>
      </c>
      <c r="AE616" s="5">
        <f t="shared" ca="1" si="279"/>
        <v>348</v>
      </c>
      <c r="AF616" s="5">
        <f t="shared" ca="1" si="280"/>
        <v>348</v>
      </c>
      <c r="AG616" s="5">
        <f t="shared" ca="1" si="281"/>
        <v>284</v>
      </c>
      <c r="AH616" s="5">
        <f t="shared" ca="1" si="282"/>
        <v>256</v>
      </c>
      <c r="AI616" s="5">
        <f t="shared" ca="1" si="283"/>
        <v>358</v>
      </c>
      <c r="AJ616" s="5">
        <f t="shared" ca="1" si="284"/>
        <v>258</v>
      </c>
      <c r="AK616" s="5">
        <f t="shared" ca="1" si="285"/>
        <v>306</v>
      </c>
    </row>
    <row r="617" spans="1:37" x14ac:dyDescent="0.3">
      <c r="A617" s="35">
        <f>IF(Замеры!B614=0, " ", Замеры!B614)</f>
        <v>611</v>
      </c>
      <c r="B617" s="45" t="str">
        <f>Замеры!G614</f>
        <v xml:space="preserve">Группа от QF </v>
      </c>
      <c r="C617" s="45" t="str">
        <f>IF(Замеры!O614=0, " ", Замеры!O614)</f>
        <v xml:space="preserve"> </v>
      </c>
      <c r="D617" s="69" t="str">
        <f t="shared" si="286"/>
        <v xml:space="preserve"> </v>
      </c>
      <c r="E617" s="69" t="str">
        <f t="shared" si="287"/>
        <v xml:space="preserve"> </v>
      </c>
      <c r="F617" s="29" t="str">
        <f t="shared" si="262"/>
        <v>-</v>
      </c>
      <c r="G617" s="29" t="str">
        <f t="shared" si="263"/>
        <v>-</v>
      </c>
      <c r="H617" s="29" t="str">
        <f t="shared" si="264"/>
        <v>-</v>
      </c>
      <c r="I617" s="29" t="str">
        <f t="shared" si="265"/>
        <v>-</v>
      </c>
      <c r="J617" s="46" t="str">
        <f t="shared" si="266"/>
        <v>-</v>
      </c>
      <c r="K617" s="29" t="str">
        <f t="shared" si="267"/>
        <v>-</v>
      </c>
      <c r="L617" s="29" t="str">
        <f t="shared" si="268"/>
        <v>-</v>
      </c>
      <c r="M617" s="29" t="str">
        <f t="shared" si="269"/>
        <v>-</v>
      </c>
      <c r="N617" s="29" t="str">
        <f t="shared" si="270"/>
        <v>-</v>
      </c>
      <c r="O617" s="29" t="str">
        <f t="shared" si="271"/>
        <v>-</v>
      </c>
      <c r="P617" s="2">
        <f>Замеры!R614</f>
        <v>0</v>
      </c>
      <c r="S617" s="2">
        <f>Замеры!S614</f>
        <v>0</v>
      </c>
      <c r="T617" s="2" t="s">
        <v>72</v>
      </c>
      <c r="U617" s="2" t="b">
        <f t="shared" si="272"/>
        <v>0</v>
      </c>
      <c r="V617" s="2" t="b">
        <f t="shared" si="273"/>
        <v>0</v>
      </c>
      <c r="W617" s="2" t="b">
        <f t="shared" si="274"/>
        <v>0</v>
      </c>
      <c r="Y617" s="2">
        <f t="shared" ca="1" si="275"/>
        <v>26</v>
      </c>
      <c r="Z617" s="2">
        <f t="shared" ca="1" si="275"/>
        <v>45</v>
      </c>
      <c r="AA617" s="2">
        <f t="shared" ca="1" si="275"/>
        <v>44</v>
      </c>
      <c r="AB617" s="5">
        <f t="shared" ca="1" si="276"/>
        <v>446</v>
      </c>
      <c r="AC617" s="5">
        <f t="shared" ca="1" si="277"/>
        <v>561</v>
      </c>
      <c r="AD617" s="5">
        <f t="shared" ca="1" si="278"/>
        <v>476</v>
      </c>
      <c r="AE617" s="5">
        <f t="shared" ca="1" si="279"/>
        <v>573</v>
      </c>
      <c r="AF617" s="5">
        <f t="shared" ca="1" si="280"/>
        <v>455</v>
      </c>
      <c r="AG617" s="5">
        <f t="shared" ca="1" si="281"/>
        <v>576</v>
      </c>
      <c r="AH617" s="5">
        <f t="shared" ca="1" si="282"/>
        <v>477</v>
      </c>
      <c r="AI617" s="5">
        <f t="shared" ca="1" si="283"/>
        <v>507</v>
      </c>
      <c r="AJ617" s="5">
        <f t="shared" ca="1" si="284"/>
        <v>574</v>
      </c>
      <c r="AK617" s="5">
        <f t="shared" ca="1" si="285"/>
        <v>497</v>
      </c>
    </row>
    <row r="618" spans="1:37" x14ac:dyDescent="0.3">
      <c r="A618" s="35">
        <f>IF(Замеры!B615=0, " ", Замеры!B615)</f>
        <v>612</v>
      </c>
      <c r="B618" s="45" t="str">
        <f>Замеры!G615</f>
        <v xml:space="preserve">Группа от QF </v>
      </c>
      <c r="C618" s="45" t="str">
        <f>IF(Замеры!O615=0, " ", Замеры!O615)</f>
        <v xml:space="preserve"> </v>
      </c>
      <c r="D618" s="69" t="str">
        <f t="shared" si="286"/>
        <v xml:space="preserve"> </v>
      </c>
      <c r="E618" s="69" t="str">
        <f t="shared" si="287"/>
        <v xml:space="preserve"> </v>
      </c>
      <c r="F618" s="29" t="str">
        <f t="shared" si="262"/>
        <v>-</v>
      </c>
      <c r="G618" s="29" t="str">
        <f t="shared" si="263"/>
        <v>-</v>
      </c>
      <c r="H618" s="29" t="str">
        <f t="shared" si="264"/>
        <v>-</v>
      </c>
      <c r="I618" s="29" t="str">
        <f t="shared" si="265"/>
        <v>-</v>
      </c>
      <c r="J618" s="46" t="str">
        <f t="shared" si="266"/>
        <v>-</v>
      </c>
      <c r="K618" s="29" t="str">
        <f t="shared" si="267"/>
        <v>-</v>
      </c>
      <c r="L618" s="29" t="str">
        <f t="shared" si="268"/>
        <v>-</v>
      </c>
      <c r="M618" s="29" t="str">
        <f t="shared" si="269"/>
        <v>-</v>
      </c>
      <c r="N618" s="29" t="str">
        <f t="shared" si="270"/>
        <v>-</v>
      </c>
      <c r="O618" s="29" t="str">
        <f t="shared" si="271"/>
        <v>-</v>
      </c>
      <c r="P618" s="2">
        <f>Замеры!R615</f>
        <v>0</v>
      </c>
      <c r="S618" s="2">
        <f>Замеры!S615</f>
        <v>0</v>
      </c>
      <c r="T618" s="2" t="s">
        <v>72</v>
      </c>
      <c r="U618" s="2" t="b">
        <f t="shared" si="272"/>
        <v>0</v>
      </c>
      <c r="V618" s="2" t="b">
        <f t="shared" si="273"/>
        <v>0</v>
      </c>
      <c r="W618" s="2" t="b">
        <f t="shared" si="274"/>
        <v>0</v>
      </c>
      <c r="Y618" s="2">
        <f t="shared" ca="1" si="275"/>
        <v>25</v>
      </c>
      <c r="Z618" s="2">
        <f t="shared" ca="1" si="275"/>
        <v>48</v>
      </c>
      <c r="AA618" s="2">
        <f t="shared" ca="1" si="275"/>
        <v>25</v>
      </c>
      <c r="AB618" s="5">
        <f t="shared" ca="1" si="276"/>
        <v>260</v>
      </c>
      <c r="AC618" s="5">
        <f t="shared" ca="1" si="277"/>
        <v>331</v>
      </c>
      <c r="AD618" s="5">
        <f t="shared" ca="1" si="278"/>
        <v>354</v>
      </c>
      <c r="AE618" s="5">
        <f t="shared" ca="1" si="279"/>
        <v>330</v>
      </c>
      <c r="AF618" s="5">
        <f t="shared" ca="1" si="280"/>
        <v>264</v>
      </c>
      <c r="AG618" s="5">
        <f t="shared" ca="1" si="281"/>
        <v>341</v>
      </c>
      <c r="AH618" s="5">
        <f t="shared" ca="1" si="282"/>
        <v>381</v>
      </c>
      <c r="AI618" s="5">
        <f t="shared" ca="1" si="283"/>
        <v>373</v>
      </c>
      <c r="AJ618" s="5">
        <f t="shared" ca="1" si="284"/>
        <v>397</v>
      </c>
      <c r="AK618" s="5">
        <f t="shared" ca="1" si="285"/>
        <v>294</v>
      </c>
    </row>
    <row r="619" spans="1:37" x14ac:dyDescent="0.3">
      <c r="A619" s="35">
        <f>IF(Замеры!B616=0, " ", Замеры!B616)</f>
        <v>613</v>
      </c>
      <c r="B619" s="45" t="str">
        <f>Замеры!G616</f>
        <v xml:space="preserve">Группа от QF </v>
      </c>
      <c r="C619" s="45" t="str">
        <f>IF(Замеры!O616=0, " ", Замеры!O616)</f>
        <v xml:space="preserve"> </v>
      </c>
      <c r="D619" s="69" t="str">
        <f t="shared" si="286"/>
        <v xml:space="preserve"> </v>
      </c>
      <c r="E619" s="69" t="str">
        <f t="shared" si="287"/>
        <v xml:space="preserve"> </v>
      </c>
      <c r="F619" s="29" t="str">
        <f t="shared" si="262"/>
        <v>-</v>
      </c>
      <c r="G619" s="29" t="str">
        <f t="shared" si="263"/>
        <v>-</v>
      </c>
      <c r="H619" s="29" t="str">
        <f t="shared" si="264"/>
        <v>-</v>
      </c>
      <c r="I619" s="29" t="str">
        <f t="shared" si="265"/>
        <v>-</v>
      </c>
      <c r="J619" s="46" t="str">
        <f t="shared" si="266"/>
        <v>-</v>
      </c>
      <c r="K619" s="29" t="str">
        <f t="shared" si="267"/>
        <v>-</v>
      </c>
      <c r="L619" s="29" t="str">
        <f t="shared" si="268"/>
        <v>-</v>
      </c>
      <c r="M619" s="29" t="str">
        <f t="shared" si="269"/>
        <v>-</v>
      </c>
      <c r="N619" s="29" t="str">
        <f t="shared" si="270"/>
        <v>-</v>
      </c>
      <c r="O619" s="29" t="str">
        <f t="shared" si="271"/>
        <v>-</v>
      </c>
      <c r="P619" s="2">
        <f>Замеры!R616</f>
        <v>0</v>
      </c>
      <c r="S619" s="2">
        <f>Замеры!S616</f>
        <v>0</v>
      </c>
      <c r="T619" s="2" t="s">
        <v>72</v>
      </c>
      <c r="U619" s="2" t="b">
        <f t="shared" si="272"/>
        <v>0</v>
      </c>
      <c r="V619" s="2" t="b">
        <f t="shared" si="273"/>
        <v>0</v>
      </c>
      <c r="W619" s="2" t="b">
        <f t="shared" si="274"/>
        <v>0</v>
      </c>
      <c r="Y619" s="2">
        <f t="shared" ca="1" si="275"/>
        <v>30</v>
      </c>
      <c r="Z619" s="2">
        <f t="shared" ca="1" si="275"/>
        <v>40</v>
      </c>
      <c r="AA619" s="2">
        <f t="shared" ca="1" si="275"/>
        <v>29</v>
      </c>
      <c r="AB619" s="5">
        <f t="shared" ca="1" si="276"/>
        <v>342</v>
      </c>
      <c r="AC619" s="5">
        <f t="shared" ca="1" si="277"/>
        <v>326</v>
      </c>
      <c r="AD619" s="5">
        <f t="shared" ca="1" si="278"/>
        <v>406</v>
      </c>
      <c r="AE619" s="5">
        <f t="shared" ca="1" si="279"/>
        <v>415</v>
      </c>
      <c r="AF619" s="5">
        <f t="shared" ca="1" si="280"/>
        <v>357</v>
      </c>
      <c r="AG619" s="5">
        <f t="shared" ca="1" si="281"/>
        <v>377</v>
      </c>
      <c r="AH619" s="5">
        <f t="shared" ca="1" si="282"/>
        <v>301</v>
      </c>
      <c r="AI619" s="5">
        <f t="shared" ca="1" si="283"/>
        <v>425</v>
      </c>
      <c r="AJ619" s="5">
        <f t="shared" ca="1" si="284"/>
        <v>417</v>
      </c>
      <c r="AK619" s="5">
        <f t="shared" ca="1" si="285"/>
        <v>354</v>
      </c>
    </row>
    <row r="620" spans="1:37" x14ac:dyDescent="0.3">
      <c r="A620" s="35">
        <f>IF(Замеры!B617=0, " ", Замеры!B617)</f>
        <v>614</v>
      </c>
      <c r="B620" s="45" t="str">
        <f>Замеры!G617</f>
        <v xml:space="preserve">Группа от QF </v>
      </c>
      <c r="C620" s="45" t="str">
        <f>IF(Замеры!O617=0, " ", Замеры!O617)</f>
        <v xml:space="preserve"> </v>
      </c>
      <c r="D620" s="69" t="str">
        <f t="shared" si="286"/>
        <v xml:space="preserve"> </v>
      </c>
      <c r="E620" s="69" t="str">
        <f t="shared" si="287"/>
        <v xml:space="preserve"> </v>
      </c>
      <c r="F620" s="29" t="str">
        <f t="shared" si="262"/>
        <v>-</v>
      </c>
      <c r="G620" s="29" t="str">
        <f t="shared" si="263"/>
        <v>-</v>
      </c>
      <c r="H620" s="29" t="str">
        <f t="shared" si="264"/>
        <v>-</v>
      </c>
      <c r="I620" s="29" t="str">
        <f t="shared" si="265"/>
        <v>-</v>
      </c>
      <c r="J620" s="46" t="str">
        <f t="shared" si="266"/>
        <v>-</v>
      </c>
      <c r="K620" s="29" t="str">
        <f t="shared" si="267"/>
        <v>-</v>
      </c>
      <c r="L620" s="29" t="str">
        <f t="shared" si="268"/>
        <v>-</v>
      </c>
      <c r="M620" s="29" t="str">
        <f t="shared" si="269"/>
        <v>-</v>
      </c>
      <c r="N620" s="29" t="str">
        <f t="shared" si="270"/>
        <v>-</v>
      </c>
      <c r="O620" s="29" t="str">
        <f t="shared" si="271"/>
        <v>-</v>
      </c>
      <c r="P620" s="2">
        <f>Замеры!R617</f>
        <v>0</v>
      </c>
      <c r="S620" s="2">
        <f>Замеры!S617</f>
        <v>0</v>
      </c>
      <c r="T620" s="2" t="s">
        <v>72</v>
      </c>
      <c r="U620" s="2" t="b">
        <f t="shared" si="272"/>
        <v>0</v>
      </c>
      <c r="V620" s="2" t="b">
        <f t="shared" si="273"/>
        <v>0</v>
      </c>
      <c r="W620" s="2" t="b">
        <f t="shared" si="274"/>
        <v>0</v>
      </c>
      <c r="Y620" s="2">
        <f t="shared" ca="1" si="275"/>
        <v>33</v>
      </c>
      <c r="Z620" s="2">
        <f t="shared" ca="1" si="275"/>
        <v>35</v>
      </c>
      <c r="AA620" s="2">
        <f t="shared" ca="1" si="275"/>
        <v>37</v>
      </c>
      <c r="AB620" s="5">
        <f t="shared" ca="1" si="276"/>
        <v>437</v>
      </c>
      <c r="AC620" s="5">
        <f t="shared" ca="1" si="277"/>
        <v>379</v>
      </c>
      <c r="AD620" s="5">
        <f t="shared" ca="1" si="278"/>
        <v>391</v>
      </c>
      <c r="AE620" s="5">
        <f t="shared" ca="1" si="279"/>
        <v>420</v>
      </c>
      <c r="AF620" s="5">
        <f t="shared" ca="1" si="280"/>
        <v>496</v>
      </c>
      <c r="AG620" s="5">
        <f t="shared" ca="1" si="281"/>
        <v>431</v>
      </c>
      <c r="AH620" s="5">
        <f t="shared" ca="1" si="282"/>
        <v>486</v>
      </c>
      <c r="AI620" s="5">
        <f t="shared" ca="1" si="283"/>
        <v>385</v>
      </c>
      <c r="AJ620" s="5">
        <f t="shared" ca="1" si="284"/>
        <v>514</v>
      </c>
      <c r="AK620" s="5">
        <f t="shared" ca="1" si="285"/>
        <v>464</v>
      </c>
    </row>
    <row r="621" spans="1:37" x14ac:dyDescent="0.3">
      <c r="A621" s="35">
        <f>IF(Замеры!B618=0, " ", Замеры!B618)</f>
        <v>615</v>
      </c>
      <c r="B621" s="45" t="str">
        <f>Замеры!G618</f>
        <v xml:space="preserve">Группа от QF </v>
      </c>
      <c r="C621" s="45" t="str">
        <f>IF(Замеры!O618=0, " ", Замеры!O618)</f>
        <v xml:space="preserve"> </v>
      </c>
      <c r="D621" s="69" t="str">
        <f t="shared" si="286"/>
        <v xml:space="preserve"> </v>
      </c>
      <c r="E621" s="69" t="str">
        <f t="shared" si="287"/>
        <v xml:space="preserve"> </v>
      </c>
      <c r="F621" s="29" t="str">
        <f t="shared" si="262"/>
        <v>-</v>
      </c>
      <c r="G621" s="29" t="str">
        <f t="shared" si="263"/>
        <v>-</v>
      </c>
      <c r="H621" s="29" t="str">
        <f t="shared" si="264"/>
        <v>-</v>
      </c>
      <c r="I621" s="29" t="str">
        <f t="shared" si="265"/>
        <v>-</v>
      </c>
      <c r="J621" s="46" t="str">
        <f t="shared" si="266"/>
        <v>-</v>
      </c>
      <c r="K621" s="29" t="str">
        <f t="shared" si="267"/>
        <v>-</v>
      </c>
      <c r="L621" s="29" t="str">
        <f t="shared" si="268"/>
        <v>-</v>
      </c>
      <c r="M621" s="29" t="str">
        <f t="shared" si="269"/>
        <v>-</v>
      </c>
      <c r="N621" s="29" t="str">
        <f t="shared" si="270"/>
        <v>-</v>
      </c>
      <c r="O621" s="29" t="str">
        <f t="shared" si="271"/>
        <v>-</v>
      </c>
      <c r="P621" s="2">
        <f>Замеры!R618</f>
        <v>0</v>
      </c>
      <c r="S621" s="2">
        <f>Замеры!S618</f>
        <v>0</v>
      </c>
      <c r="T621" s="2" t="s">
        <v>72</v>
      </c>
      <c r="U621" s="2" t="b">
        <f t="shared" si="272"/>
        <v>0</v>
      </c>
      <c r="V621" s="2" t="b">
        <f t="shared" si="273"/>
        <v>0</v>
      </c>
      <c r="W621" s="2" t="b">
        <f t="shared" si="274"/>
        <v>0</v>
      </c>
      <c r="Y621" s="2">
        <f t="shared" ca="1" si="275"/>
        <v>36</v>
      </c>
      <c r="Z621" s="2">
        <f t="shared" ca="1" si="275"/>
        <v>34</v>
      </c>
      <c r="AA621" s="2">
        <f t="shared" ca="1" si="275"/>
        <v>26</v>
      </c>
      <c r="AB621" s="5">
        <f t="shared" ca="1" si="276"/>
        <v>341</v>
      </c>
      <c r="AC621" s="5">
        <f t="shared" ca="1" si="277"/>
        <v>301</v>
      </c>
      <c r="AD621" s="5">
        <f t="shared" ca="1" si="278"/>
        <v>348</v>
      </c>
      <c r="AE621" s="5">
        <f t="shared" ca="1" si="279"/>
        <v>271</v>
      </c>
      <c r="AF621" s="5">
        <f t="shared" ca="1" si="280"/>
        <v>389</v>
      </c>
      <c r="AG621" s="5">
        <f t="shared" ca="1" si="281"/>
        <v>350</v>
      </c>
      <c r="AH621" s="5">
        <f t="shared" ca="1" si="282"/>
        <v>375</v>
      </c>
      <c r="AI621" s="5">
        <f t="shared" ca="1" si="283"/>
        <v>319</v>
      </c>
      <c r="AJ621" s="5">
        <f t="shared" ca="1" si="284"/>
        <v>408</v>
      </c>
      <c r="AK621" s="5">
        <f t="shared" ca="1" si="285"/>
        <v>388</v>
      </c>
    </row>
    <row r="622" spans="1:37" x14ac:dyDescent="0.3">
      <c r="A622" s="35">
        <f>IF(Замеры!B619=0, " ", Замеры!B619)</f>
        <v>616</v>
      </c>
      <c r="B622" s="45" t="str">
        <f>Замеры!G619</f>
        <v xml:space="preserve">Группа от QF </v>
      </c>
      <c r="C622" s="45" t="str">
        <f>IF(Замеры!O619=0, " ", Замеры!O619)</f>
        <v xml:space="preserve"> </v>
      </c>
      <c r="D622" s="69" t="str">
        <f t="shared" si="286"/>
        <v xml:space="preserve"> </v>
      </c>
      <c r="E622" s="69" t="str">
        <f t="shared" si="287"/>
        <v xml:space="preserve"> </v>
      </c>
      <c r="F622" s="29" t="str">
        <f t="shared" si="262"/>
        <v>-</v>
      </c>
      <c r="G622" s="29" t="str">
        <f t="shared" si="263"/>
        <v>-</v>
      </c>
      <c r="H622" s="29" t="str">
        <f t="shared" si="264"/>
        <v>-</v>
      </c>
      <c r="I622" s="29" t="str">
        <f t="shared" si="265"/>
        <v>-</v>
      </c>
      <c r="J622" s="46" t="str">
        <f t="shared" si="266"/>
        <v>-</v>
      </c>
      <c r="K622" s="29" t="str">
        <f t="shared" si="267"/>
        <v>-</v>
      </c>
      <c r="L622" s="29" t="str">
        <f t="shared" si="268"/>
        <v>-</v>
      </c>
      <c r="M622" s="29" t="str">
        <f t="shared" si="269"/>
        <v>-</v>
      </c>
      <c r="N622" s="29" t="str">
        <f t="shared" si="270"/>
        <v>-</v>
      </c>
      <c r="O622" s="29" t="str">
        <f t="shared" si="271"/>
        <v>-</v>
      </c>
      <c r="P622" s="2">
        <f>Замеры!R619</f>
        <v>0</v>
      </c>
      <c r="S622" s="2">
        <f>Замеры!S619</f>
        <v>0</v>
      </c>
      <c r="T622" s="2" t="s">
        <v>72</v>
      </c>
      <c r="U622" s="2" t="b">
        <f t="shared" si="272"/>
        <v>0</v>
      </c>
      <c r="V622" s="2" t="b">
        <f t="shared" si="273"/>
        <v>0</v>
      </c>
      <c r="W622" s="2" t="b">
        <f t="shared" si="274"/>
        <v>0</v>
      </c>
      <c r="Y622" s="2">
        <f t="shared" ca="1" si="275"/>
        <v>48</v>
      </c>
      <c r="Z622" s="2">
        <f t="shared" ca="1" si="275"/>
        <v>27</v>
      </c>
      <c r="AA622" s="2">
        <f t="shared" ca="1" si="275"/>
        <v>30</v>
      </c>
      <c r="AB622" s="5">
        <f t="shared" ca="1" si="276"/>
        <v>422</v>
      </c>
      <c r="AC622" s="5">
        <f t="shared" ca="1" si="277"/>
        <v>439</v>
      </c>
      <c r="AD622" s="5">
        <f t="shared" ca="1" si="278"/>
        <v>419</v>
      </c>
      <c r="AE622" s="5">
        <f t="shared" ca="1" si="279"/>
        <v>321</v>
      </c>
      <c r="AF622" s="5">
        <f t="shared" ca="1" si="280"/>
        <v>436</v>
      </c>
      <c r="AG622" s="5">
        <f t="shared" ca="1" si="281"/>
        <v>366</v>
      </c>
      <c r="AH622" s="5">
        <f t="shared" ca="1" si="282"/>
        <v>327</v>
      </c>
      <c r="AI622" s="5">
        <f t="shared" ca="1" si="283"/>
        <v>400</v>
      </c>
      <c r="AJ622" s="5">
        <f t="shared" ca="1" si="284"/>
        <v>409</v>
      </c>
      <c r="AK622" s="5">
        <f t="shared" ca="1" si="285"/>
        <v>315</v>
      </c>
    </row>
    <row r="623" spans="1:37" x14ac:dyDescent="0.3">
      <c r="A623" s="35">
        <f>IF(Замеры!B620=0, " ", Замеры!B620)</f>
        <v>617</v>
      </c>
      <c r="B623" s="45" t="str">
        <f>Замеры!G620</f>
        <v xml:space="preserve">Группа от QF </v>
      </c>
      <c r="C623" s="45" t="str">
        <f>IF(Замеры!O620=0, " ", Замеры!O620)</f>
        <v xml:space="preserve"> </v>
      </c>
      <c r="D623" s="69" t="str">
        <f t="shared" si="286"/>
        <v xml:space="preserve"> </v>
      </c>
      <c r="E623" s="69" t="str">
        <f t="shared" si="287"/>
        <v xml:space="preserve"> </v>
      </c>
      <c r="F623" s="29" t="str">
        <f t="shared" si="262"/>
        <v>-</v>
      </c>
      <c r="G623" s="29" t="str">
        <f t="shared" si="263"/>
        <v>-</v>
      </c>
      <c r="H623" s="29" t="str">
        <f t="shared" si="264"/>
        <v>-</v>
      </c>
      <c r="I623" s="29" t="str">
        <f t="shared" si="265"/>
        <v>-</v>
      </c>
      <c r="J623" s="46" t="str">
        <f t="shared" si="266"/>
        <v>-</v>
      </c>
      <c r="K623" s="29" t="str">
        <f t="shared" si="267"/>
        <v>-</v>
      </c>
      <c r="L623" s="29" t="str">
        <f t="shared" si="268"/>
        <v>-</v>
      </c>
      <c r="M623" s="29" t="str">
        <f t="shared" si="269"/>
        <v>-</v>
      </c>
      <c r="N623" s="29" t="str">
        <f t="shared" si="270"/>
        <v>-</v>
      </c>
      <c r="O623" s="29" t="str">
        <f t="shared" si="271"/>
        <v>-</v>
      </c>
      <c r="P623" s="2">
        <f>Замеры!R620</f>
        <v>0</v>
      </c>
      <c r="S623" s="2">
        <f>Замеры!S620</f>
        <v>0</v>
      </c>
      <c r="T623" s="2" t="s">
        <v>72</v>
      </c>
      <c r="U623" s="2" t="b">
        <f t="shared" si="272"/>
        <v>0</v>
      </c>
      <c r="V623" s="2" t="b">
        <f t="shared" si="273"/>
        <v>0</v>
      </c>
      <c r="W623" s="2" t="b">
        <f t="shared" si="274"/>
        <v>0</v>
      </c>
      <c r="Y623" s="2">
        <f t="shared" ca="1" si="275"/>
        <v>21</v>
      </c>
      <c r="Z623" s="2">
        <f t="shared" ca="1" si="275"/>
        <v>28</v>
      </c>
      <c r="AA623" s="2">
        <f t="shared" ca="1" si="275"/>
        <v>31</v>
      </c>
      <c r="AB623" s="5">
        <f t="shared" ca="1" si="276"/>
        <v>455</v>
      </c>
      <c r="AC623" s="5">
        <f t="shared" ca="1" si="277"/>
        <v>399</v>
      </c>
      <c r="AD623" s="5">
        <f t="shared" ca="1" si="278"/>
        <v>416</v>
      </c>
      <c r="AE623" s="5">
        <f t="shared" ca="1" si="279"/>
        <v>407</v>
      </c>
      <c r="AF623" s="5">
        <f t="shared" ca="1" si="280"/>
        <v>355</v>
      </c>
      <c r="AG623" s="5">
        <f t="shared" ca="1" si="281"/>
        <v>419</v>
      </c>
      <c r="AH623" s="5">
        <f t="shared" ca="1" si="282"/>
        <v>330</v>
      </c>
      <c r="AI623" s="5">
        <f t="shared" ca="1" si="283"/>
        <v>443</v>
      </c>
      <c r="AJ623" s="5">
        <f t="shared" ca="1" si="284"/>
        <v>391</v>
      </c>
      <c r="AK623" s="5">
        <f t="shared" ca="1" si="285"/>
        <v>347</v>
      </c>
    </row>
    <row r="624" spans="1:37" x14ac:dyDescent="0.3">
      <c r="A624" s="35">
        <f>IF(Замеры!B621=0, " ", Замеры!B621)</f>
        <v>618</v>
      </c>
      <c r="B624" s="45" t="str">
        <f>Замеры!G621</f>
        <v xml:space="preserve">Группа от QF </v>
      </c>
      <c r="C624" s="45" t="str">
        <f>IF(Замеры!O621=0, " ", Замеры!O621)</f>
        <v xml:space="preserve"> </v>
      </c>
      <c r="D624" s="69" t="str">
        <f t="shared" si="286"/>
        <v xml:space="preserve"> </v>
      </c>
      <c r="E624" s="69" t="str">
        <f t="shared" si="287"/>
        <v xml:space="preserve"> </v>
      </c>
      <c r="F624" s="29" t="str">
        <f t="shared" si="262"/>
        <v>-</v>
      </c>
      <c r="G624" s="29" t="str">
        <f t="shared" si="263"/>
        <v>-</v>
      </c>
      <c r="H624" s="29" t="str">
        <f t="shared" si="264"/>
        <v>-</v>
      </c>
      <c r="I624" s="29" t="str">
        <f t="shared" si="265"/>
        <v>-</v>
      </c>
      <c r="J624" s="46" t="str">
        <f t="shared" si="266"/>
        <v>-</v>
      </c>
      <c r="K624" s="29" t="str">
        <f t="shared" si="267"/>
        <v>-</v>
      </c>
      <c r="L624" s="29" t="str">
        <f t="shared" si="268"/>
        <v>-</v>
      </c>
      <c r="M624" s="29" t="str">
        <f t="shared" si="269"/>
        <v>-</v>
      </c>
      <c r="N624" s="29" t="str">
        <f t="shared" si="270"/>
        <v>-</v>
      </c>
      <c r="O624" s="29" t="str">
        <f t="shared" si="271"/>
        <v>-</v>
      </c>
      <c r="P624" s="2">
        <f>Замеры!R621</f>
        <v>0</v>
      </c>
      <c r="S624" s="2">
        <f>Замеры!S621</f>
        <v>0</v>
      </c>
      <c r="T624" s="2" t="s">
        <v>72</v>
      </c>
      <c r="U624" s="2" t="b">
        <f t="shared" si="272"/>
        <v>0</v>
      </c>
      <c r="V624" s="2" t="b">
        <f t="shared" si="273"/>
        <v>0</v>
      </c>
      <c r="W624" s="2" t="b">
        <f t="shared" si="274"/>
        <v>0</v>
      </c>
      <c r="Y624" s="2">
        <f t="shared" ca="1" si="275"/>
        <v>38</v>
      </c>
      <c r="Z624" s="2">
        <f t="shared" ca="1" si="275"/>
        <v>49</v>
      </c>
      <c r="AA624" s="2">
        <f t="shared" ca="1" si="275"/>
        <v>37</v>
      </c>
      <c r="AB624" s="5">
        <f t="shared" ca="1" si="276"/>
        <v>444</v>
      </c>
      <c r="AC624" s="5">
        <f t="shared" ca="1" si="277"/>
        <v>429</v>
      </c>
      <c r="AD624" s="5">
        <f t="shared" ca="1" si="278"/>
        <v>404</v>
      </c>
      <c r="AE624" s="5">
        <f t="shared" ca="1" si="279"/>
        <v>478</v>
      </c>
      <c r="AF624" s="5">
        <f t="shared" ca="1" si="280"/>
        <v>491</v>
      </c>
      <c r="AG624" s="5">
        <f t="shared" ca="1" si="281"/>
        <v>506</v>
      </c>
      <c r="AH624" s="5">
        <f t="shared" ca="1" si="282"/>
        <v>421</v>
      </c>
      <c r="AI624" s="5">
        <f t="shared" ca="1" si="283"/>
        <v>514</v>
      </c>
      <c r="AJ624" s="5">
        <f t="shared" ca="1" si="284"/>
        <v>462</v>
      </c>
      <c r="AK624" s="5">
        <f t="shared" ca="1" si="285"/>
        <v>384</v>
      </c>
    </row>
    <row r="625" spans="1:37" x14ac:dyDescent="0.3">
      <c r="A625" s="35">
        <f>IF(Замеры!B622=0, " ", Замеры!B622)</f>
        <v>619</v>
      </c>
      <c r="B625" s="45" t="str">
        <f>Замеры!G622</f>
        <v xml:space="preserve">Группа от QF </v>
      </c>
      <c r="C625" s="45" t="str">
        <f>IF(Замеры!O622=0, " ", Замеры!O622)</f>
        <v xml:space="preserve"> </v>
      </c>
      <c r="D625" s="69" t="str">
        <f t="shared" si="286"/>
        <v xml:space="preserve"> </v>
      </c>
      <c r="E625" s="69" t="str">
        <f t="shared" si="287"/>
        <v xml:space="preserve"> </v>
      </c>
      <c r="F625" s="29" t="str">
        <f t="shared" si="262"/>
        <v>-</v>
      </c>
      <c r="G625" s="29" t="str">
        <f t="shared" si="263"/>
        <v>-</v>
      </c>
      <c r="H625" s="29" t="str">
        <f t="shared" si="264"/>
        <v>-</v>
      </c>
      <c r="I625" s="29" t="str">
        <f t="shared" si="265"/>
        <v>-</v>
      </c>
      <c r="J625" s="46" t="str">
        <f t="shared" si="266"/>
        <v>-</v>
      </c>
      <c r="K625" s="29" t="str">
        <f t="shared" si="267"/>
        <v>-</v>
      </c>
      <c r="L625" s="29" t="str">
        <f t="shared" si="268"/>
        <v>-</v>
      </c>
      <c r="M625" s="29" t="str">
        <f t="shared" si="269"/>
        <v>-</v>
      </c>
      <c r="N625" s="29" t="str">
        <f t="shared" si="270"/>
        <v>-</v>
      </c>
      <c r="O625" s="29" t="str">
        <f t="shared" si="271"/>
        <v>-</v>
      </c>
      <c r="P625" s="2">
        <f>Замеры!R622</f>
        <v>0</v>
      </c>
      <c r="S625" s="2">
        <f>Замеры!S622</f>
        <v>0</v>
      </c>
      <c r="T625" s="2" t="s">
        <v>72</v>
      </c>
      <c r="U625" s="2" t="b">
        <f t="shared" si="272"/>
        <v>0</v>
      </c>
      <c r="V625" s="2" t="b">
        <f t="shared" si="273"/>
        <v>0</v>
      </c>
      <c r="W625" s="2" t="b">
        <f t="shared" si="274"/>
        <v>0</v>
      </c>
      <c r="Y625" s="2">
        <f t="shared" ca="1" si="275"/>
        <v>41</v>
      </c>
      <c r="Z625" s="2">
        <f t="shared" ca="1" si="275"/>
        <v>45</v>
      </c>
      <c r="AA625" s="2">
        <f t="shared" ca="1" si="275"/>
        <v>23</v>
      </c>
      <c r="AB625" s="5">
        <f t="shared" ca="1" si="276"/>
        <v>256</v>
      </c>
      <c r="AC625" s="5">
        <f t="shared" ca="1" si="277"/>
        <v>331</v>
      </c>
      <c r="AD625" s="5">
        <f t="shared" ca="1" si="278"/>
        <v>358</v>
      </c>
      <c r="AE625" s="5">
        <f t="shared" ca="1" si="279"/>
        <v>314</v>
      </c>
      <c r="AF625" s="5">
        <f t="shared" ca="1" si="280"/>
        <v>289</v>
      </c>
      <c r="AG625" s="5">
        <f t="shared" ca="1" si="281"/>
        <v>361</v>
      </c>
      <c r="AH625" s="5">
        <f t="shared" ca="1" si="282"/>
        <v>329</v>
      </c>
      <c r="AI625" s="5">
        <f t="shared" ca="1" si="283"/>
        <v>296</v>
      </c>
      <c r="AJ625" s="5">
        <f t="shared" ca="1" si="284"/>
        <v>342</v>
      </c>
      <c r="AK625" s="5">
        <f t="shared" ca="1" si="285"/>
        <v>313</v>
      </c>
    </row>
    <row r="626" spans="1:37" x14ac:dyDescent="0.3">
      <c r="A626" s="35">
        <f>IF(Замеры!B623=0, " ", Замеры!B623)</f>
        <v>620</v>
      </c>
      <c r="B626" s="45" t="str">
        <f>Замеры!G623</f>
        <v xml:space="preserve">Группа от QF </v>
      </c>
      <c r="C626" s="45" t="str">
        <f>IF(Замеры!O623=0, " ", Замеры!O623)</f>
        <v xml:space="preserve"> </v>
      </c>
      <c r="D626" s="69" t="str">
        <f t="shared" si="286"/>
        <v xml:space="preserve"> </v>
      </c>
      <c r="E626" s="69" t="str">
        <f t="shared" si="287"/>
        <v xml:space="preserve"> </v>
      </c>
      <c r="F626" s="29" t="str">
        <f t="shared" si="262"/>
        <v>-</v>
      </c>
      <c r="G626" s="29" t="str">
        <f t="shared" si="263"/>
        <v>-</v>
      </c>
      <c r="H626" s="29" t="str">
        <f t="shared" si="264"/>
        <v>-</v>
      </c>
      <c r="I626" s="29" t="str">
        <f t="shared" si="265"/>
        <v>-</v>
      </c>
      <c r="J626" s="46" t="str">
        <f t="shared" si="266"/>
        <v>-</v>
      </c>
      <c r="K626" s="29" t="str">
        <f t="shared" si="267"/>
        <v>-</v>
      </c>
      <c r="L626" s="29" t="str">
        <f t="shared" si="268"/>
        <v>-</v>
      </c>
      <c r="M626" s="29" t="str">
        <f t="shared" si="269"/>
        <v>-</v>
      </c>
      <c r="N626" s="29" t="str">
        <f t="shared" si="270"/>
        <v>-</v>
      </c>
      <c r="O626" s="29" t="str">
        <f t="shared" si="271"/>
        <v>-</v>
      </c>
      <c r="P626" s="2">
        <f>Замеры!R623</f>
        <v>0</v>
      </c>
      <c r="S626" s="2">
        <f>Замеры!S623</f>
        <v>0</v>
      </c>
      <c r="T626" s="2" t="s">
        <v>72</v>
      </c>
      <c r="U626" s="2" t="b">
        <f t="shared" si="272"/>
        <v>0</v>
      </c>
      <c r="V626" s="2" t="b">
        <f t="shared" si="273"/>
        <v>0</v>
      </c>
      <c r="W626" s="2" t="b">
        <f t="shared" si="274"/>
        <v>0</v>
      </c>
      <c r="Y626" s="2">
        <f t="shared" ca="1" si="275"/>
        <v>29</v>
      </c>
      <c r="Z626" s="2">
        <f t="shared" ca="1" si="275"/>
        <v>41</v>
      </c>
      <c r="AA626" s="2">
        <f t="shared" ca="1" si="275"/>
        <v>50</v>
      </c>
      <c r="AB626" s="5">
        <f t="shared" ca="1" si="276"/>
        <v>597</v>
      </c>
      <c r="AC626" s="5">
        <f t="shared" ca="1" si="277"/>
        <v>582</v>
      </c>
      <c r="AD626" s="5">
        <f t="shared" ca="1" si="278"/>
        <v>563</v>
      </c>
      <c r="AE626" s="5">
        <f t="shared" ca="1" si="279"/>
        <v>536</v>
      </c>
      <c r="AF626" s="5">
        <f t="shared" ca="1" si="280"/>
        <v>579</v>
      </c>
      <c r="AG626" s="5">
        <f t="shared" ca="1" si="281"/>
        <v>644</v>
      </c>
      <c r="AH626" s="5">
        <f t="shared" ca="1" si="282"/>
        <v>583</v>
      </c>
      <c r="AI626" s="5">
        <f t="shared" ca="1" si="283"/>
        <v>550</v>
      </c>
      <c r="AJ626" s="5">
        <f t="shared" ca="1" si="284"/>
        <v>573</v>
      </c>
      <c r="AK626" s="5">
        <f t="shared" ca="1" si="285"/>
        <v>631</v>
      </c>
    </row>
    <row r="627" spans="1:37" x14ac:dyDescent="0.3">
      <c r="A627" s="35">
        <f>IF(Замеры!B624=0, " ", Замеры!B624)</f>
        <v>621</v>
      </c>
      <c r="B627" s="45" t="str">
        <f>Замеры!G624</f>
        <v xml:space="preserve">Группа от QF </v>
      </c>
      <c r="C627" s="45" t="str">
        <f>IF(Замеры!O624=0, " ", Замеры!O624)</f>
        <v xml:space="preserve"> </v>
      </c>
      <c r="D627" s="69" t="str">
        <f t="shared" si="286"/>
        <v xml:space="preserve"> </v>
      </c>
      <c r="E627" s="69" t="str">
        <f t="shared" si="287"/>
        <v xml:space="preserve"> </v>
      </c>
      <c r="F627" s="29" t="str">
        <f t="shared" si="262"/>
        <v>-</v>
      </c>
      <c r="G627" s="29" t="str">
        <f t="shared" si="263"/>
        <v>-</v>
      </c>
      <c r="H627" s="29" t="str">
        <f t="shared" si="264"/>
        <v>-</v>
      </c>
      <c r="I627" s="29" t="str">
        <f t="shared" si="265"/>
        <v>-</v>
      </c>
      <c r="J627" s="46" t="str">
        <f t="shared" si="266"/>
        <v>-</v>
      </c>
      <c r="K627" s="29" t="str">
        <f t="shared" si="267"/>
        <v>-</v>
      </c>
      <c r="L627" s="29" t="str">
        <f t="shared" si="268"/>
        <v>-</v>
      </c>
      <c r="M627" s="29" t="str">
        <f t="shared" si="269"/>
        <v>-</v>
      </c>
      <c r="N627" s="29" t="str">
        <f t="shared" si="270"/>
        <v>-</v>
      </c>
      <c r="O627" s="29" t="str">
        <f t="shared" si="271"/>
        <v>-</v>
      </c>
      <c r="P627" s="2">
        <f>Замеры!R624</f>
        <v>0</v>
      </c>
      <c r="S627" s="2">
        <f>Замеры!S624</f>
        <v>0</v>
      </c>
      <c r="T627" s="2" t="s">
        <v>72</v>
      </c>
      <c r="U627" s="2" t="b">
        <f t="shared" si="272"/>
        <v>0</v>
      </c>
      <c r="V627" s="2" t="b">
        <f t="shared" si="273"/>
        <v>0</v>
      </c>
      <c r="W627" s="2" t="b">
        <f t="shared" si="274"/>
        <v>0</v>
      </c>
      <c r="Y627" s="2">
        <f t="shared" ca="1" si="275"/>
        <v>27</v>
      </c>
      <c r="Z627" s="2">
        <f t="shared" ca="1" si="275"/>
        <v>46</v>
      </c>
      <c r="AA627" s="2">
        <f t="shared" ca="1" si="275"/>
        <v>25</v>
      </c>
      <c r="AB627" s="5">
        <f t="shared" ca="1" si="276"/>
        <v>338</v>
      </c>
      <c r="AC627" s="5">
        <f t="shared" ca="1" si="277"/>
        <v>344</v>
      </c>
      <c r="AD627" s="5">
        <f t="shared" ca="1" si="278"/>
        <v>259</v>
      </c>
      <c r="AE627" s="5">
        <f t="shared" ca="1" si="279"/>
        <v>381</v>
      </c>
      <c r="AF627" s="5">
        <f t="shared" ca="1" si="280"/>
        <v>260</v>
      </c>
      <c r="AG627" s="5">
        <f t="shared" ca="1" si="281"/>
        <v>338</v>
      </c>
      <c r="AH627" s="5">
        <f t="shared" ca="1" si="282"/>
        <v>390</v>
      </c>
      <c r="AI627" s="5">
        <f t="shared" ca="1" si="283"/>
        <v>286</v>
      </c>
      <c r="AJ627" s="5">
        <f t="shared" ca="1" si="284"/>
        <v>274</v>
      </c>
      <c r="AK627" s="5">
        <f t="shared" ca="1" si="285"/>
        <v>332</v>
      </c>
    </row>
    <row r="628" spans="1:37" x14ac:dyDescent="0.3">
      <c r="A628" s="35">
        <f>IF(Замеры!B625=0, " ", Замеры!B625)</f>
        <v>622</v>
      </c>
      <c r="B628" s="45" t="str">
        <f>Замеры!G625</f>
        <v xml:space="preserve">Группа от QF </v>
      </c>
      <c r="C628" s="45" t="str">
        <f>IF(Замеры!O625=0, " ", Замеры!O625)</f>
        <v xml:space="preserve"> </v>
      </c>
      <c r="D628" s="69" t="str">
        <f t="shared" si="286"/>
        <v xml:space="preserve"> </v>
      </c>
      <c r="E628" s="69" t="str">
        <f t="shared" si="287"/>
        <v xml:space="preserve"> </v>
      </c>
      <c r="F628" s="29" t="str">
        <f t="shared" si="262"/>
        <v>-</v>
      </c>
      <c r="G628" s="29" t="str">
        <f t="shared" si="263"/>
        <v>-</v>
      </c>
      <c r="H628" s="29" t="str">
        <f t="shared" si="264"/>
        <v>-</v>
      </c>
      <c r="I628" s="29" t="str">
        <f t="shared" si="265"/>
        <v>-</v>
      </c>
      <c r="J628" s="46" t="str">
        <f t="shared" si="266"/>
        <v>-</v>
      </c>
      <c r="K628" s="29" t="str">
        <f t="shared" si="267"/>
        <v>-</v>
      </c>
      <c r="L628" s="29" t="str">
        <f t="shared" si="268"/>
        <v>-</v>
      </c>
      <c r="M628" s="29" t="str">
        <f t="shared" si="269"/>
        <v>-</v>
      </c>
      <c r="N628" s="29" t="str">
        <f t="shared" si="270"/>
        <v>-</v>
      </c>
      <c r="O628" s="29" t="str">
        <f t="shared" si="271"/>
        <v>-</v>
      </c>
      <c r="P628" s="2">
        <f>Замеры!R625</f>
        <v>0</v>
      </c>
      <c r="S628" s="2">
        <f>Замеры!S625</f>
        <v>0</v>
      </c>
      <c r="T628" s="2" t="s">
        <v>72</v>
      </c>
      <c r="U628" s="2" t="b">
        <f t="shared" si="272"/>
        <v>0</v>
      </c>
      <c r="V628" s="2" t="b">
        <f t="shared" si="273"/>
        <v>0</v>
      </c>
      <c r="W628" s="2" t="b">
        <f t="shared" si="274"/>
        <v>0</v>
      </c>
      <c r="Y628" s="2">
        <f t="shared" ca="1" si="275"/>
        <v>40</v>
      </c>
      <c r="Z628" s="2">
        <f t="shared" ca="1" si="275"/>
        <v>43</v>
      </c>
      <c r="AA628" s="2">
        <f t="shared" ca="1" si="275"/>
        <v>35</v>
      </c>
      <c r="AB628" s="5">
        <f t="shared" ca="1" si="276"/>
        <v>445</v>
      </c>
      <c r="AC628" s="5">
        <f t="shared" ca="1" si="277"/>
        <v>422</v>
      </c>
      <c r="AD628" s="5">
        <f t="shared" ca="1" si="278"/>
        <v>464</v>
      </c>
      <c r="AE628" s="5">
        <f t="shared" ca="1" si="279"/>
        <v>490</v>
      </c>
      <c r="AF628" s="5">
        <f t="shared" ca="1" si="280"/>
        <v>493</v>
      </c>
      <c r="AG628" s="5">
        <f t="shared" ca="1" si="281"/>
        <v>431</v>
      </c>
      <c r="AH628" s="5">
        <f t="shared" ca="1" si="282"/>
        <v>498</v>
      </c>
      <c r="AI628" s="5">
        <f t="shared" ca="1" si="283"/>
        <v>464</v>
      </c>
      <c r="AJ628" s="5">
        <f t="shared" ca="1" si="284"/>
        <v>464</v>
      </c>
      <c r="AK628" s="5">
        <f t="shared" ca="1" si="285"/>
        <v>473</v>
      </c>
    </row>
    <row r="629" spans="1:37" x14ac:dyDescent="0.3">
      <c r="A629" s="35">
        <f>IF(Замеры!B626=0, " ", Замеры!B626)</f>
        <v>623</v>
      </c>
      <c r="B629" s="45" t="str">
        <f>Замеры!G626</f>
        <v xml:space="preserve">Группа от QF </v>
      </c>
      <c r="C629" s="45" t="str">
        <f>IF(Замеры!O626=0, " ", Замеры!O626)</f>
        <v xml:space="preserve"> </v>
      </c>
      <c r="D629" s="69" t="str">
        <f t="shared" si="286"/>
        <v xml:space="preserve"> </v>
      </c>
      <c r="E629" s="69" t="str">
        <f t="shared" si="287"/>
        <v xml:space="preserve"> </v>
      </c>
      <c r="F629" s="29" t="str">
        <f t="shared" si="262"/>
        <v>-</v>
      </c>
      <c r="G629" s="29" t="str">
        <f t="shared" si="263"/>
        <v>-</v>
      </c>
      <c r="H629" s="29" t="str">
        <f t="shared" si="264"/>
        <v>-</v>
      </c>
      <c r="I629" s="29" t="str">
        <f t="shared" si="265"/>
        <v>-</v>
      </c>
      <c r="J629" s="46" t="str">
        <f t="shared" si="266"/>
        <v>-</v>
      </c>
      <c r="K629" s="29" t="str">
        <f t="shared" si="267"/>
        <v>-</v>
      </c>
      <c r="L629" s="29" t="str">
        <f t="shared" si="268"/>
        <v>-</v>
      </c>
      <c r="M629" s="29" t="str">
        <f t="shared" si="269"/>
        <v>-</v>
      </c>
      <c r="N629" s="29" t="str">
        <f t="shared" si="270"/>
        <v>-</v>
      </c>
      <c r="O629" s="29" t="str">
        <f t="shared" si="271"/>
        <v>-</v>
      </c>
      <c r="P629" s="2">
        <f>Замеры!R626</f>
        <v>0</v>
      </c>
      <c r="S629" s="2">
        <f>Замеры!S626</f>
        <v>0</v>
      </c>
      <c r="T629" s="2" t="s">
        <v>72</v>
      </c>
      <c r="U629" s="2" t="b">
        <f t="shared" si="272"/>
        <v>0</v>
      </c>
      <c r="V629" s="2" t="b">
        <f t="shared" si="273"/>
        <v>0</v>
      </c>
      <c r="W629" s="2" t="b">
        <f t="shared" si="274"/>
        <v>0</v>
      </c>
      <c r="Y629" s="2">
        <f t="shared" ca="1" si="275"/>
        <v>22</v>
      </c>
      <c r="Z629" s="2">
        <f t="shared" ca="1" si="275"/>
        <v>23</v>
      </c>
      <c r="AA629" s="2">
        <f t="shared" ca="1" si="275"/>
        <v>32</v>
      </c>
      <c r="AB629" s="5">
        <f t="shared" ca="1" si="276"/>
        <v>369</v>
      </c>
      <c r="AC629" s="5">
        <f t="shared" ca="1" si="277"/>
        <v>448</v>
      </c>
      <c r="AD629" s="5">
        <f t="shared" ca="1" si="278"/>
        <v>461</v>
      </c>
      <c r="AE629" s="5">
        <f t="shared" ca="1" si="279"/>
        <v>356</v>
      </c>
      <c r="AF629" s="5">
        <f t="shared" ca="1" si="280"/>
        <v>432</v>
      </c>
      <c r="AG629" s="5">
        <f t="shared" ca="1" si="281"/>
        <v>408</v>
      </c>
      <c r="AH629" s="5">
        <f t="shared" ca="1" si="282"/>
        <v>419</v>
      </c>
      <c r="AI629" s="5">
        <f t="shared" ca="1" si="283"/>
        <v>355</v>
      </c>
      <c r="AJ629" s="5">
        <f t="shared" ca="1" si="284"/>
        <v>441</v>
      </c>
      <c r="AK629" s="5">
        <f t="shared" ca="1" si="285"/>
        <v>369</v>
      </c>
    </row>
    <row r="630" spans="1:37" x14ac:dyDescent="0.3">
      <c r="A630" s="35">
        <f>IF(Замеры!B627=0, " ", Замеры!B627)</f>
        <v>624</v>
      </c>
      <c r="B630" s="45" t="str">
        <f>Замеры!G627</f>
        <v xml:space="preserve">Группа от QF </v>
      </c>
      <c r="C630" s="45" t="str">
        <f>IF(Замеры!O627=0, " ", Замеры!O627)</f>
        <v xml:space="preserve"> </v>
      </c>
      <c r="D630" s="69" t="str">
        <f t="shared" si="286"/>
        <v xml:space="preserve"> </v>
      </c>
      <c r="E630" s="69" t="str">
        <f t="shared" si="287"/>
        <v xml:space="preserve"> </v>
      </c>
      <c r="F630" s="29" t="str">
        <f t="shared" si="262"/>
        <v>-</v>
      </c>
      <c r="G630" s="29" t="str">
        <f t="shared" si="263"/>
        <v>-</v>
      </c>
      <c r="H630" s="29" t="str">
        <f t="shared" si="264"/>
        <v>-</v>
      </c>
      <c r="I630" s="29" t="str">
        <f t="shared" si="265"/>
        <v>-</v>
      </c>
      <c r="J630" s="46" t="str">
        <f t="shared" si="266"/>
        <v>-</v>
      </c>
      <c r="K630" s="29" t="str">
        <f t="shared" si="267"/>
        <v>-</v>
      </c>
      <c r="L630" s="29" t="str">
        <f t="shared" si="268"/>
        <v>-</v>
      </c>
      <c r="M630" s="29" t="str">
        <f t="shared" si="269"/>
        <v>-</v>
      </c>
      <c r="N630" s="29" t="str">
        <f t="shared" si="270"/>
        <v>-</v>
      </c>
      <c r="O630" s="29" t="str">
        <f t="shared" si="271"/>
        <v>-</v>
      </c>
      <c r="P630" s="2">
        <f>Замеры!R627</f>
        <v>0</v>
      </c>
      <c r="S630" s="2">
        <f>Замеры!S627</f>
        <v>0</v>
      </c>
      <c r="T630" s="2" t="s">
        <v>72</v>
      </c>
      <c r="U630" s="2" t="b">
        <f t="shared" si="272"/>
        <v>0</v>
      </c>
      <c r="V630" s="2" t="b">
        <f t="shared" si="273"/>
        <v>0</v>
      </c>
      <c r="W630" s="2" t="b">
        <f t="shared" si="274"/>
        <v>0</v>
      </c>
      <c r="Y630" s="2">
        <f t="shared" ca="1" si="275"/>
        <v>44</v>
      </c>
      <c r="Z630" s="2">
        <f t="shared" ca="1" si="275"/>
        <v>23</v>
      </c>
      <c r="AA630" s="2">
        <f t="shared" ca="1" si="275"/>
        <v>36</v>
      </c>
      <c r="AB630" s="5">
        <f t="shared" ca="1" si="276"/>
        <v>447</v>
      </c>
      <c r="AC630" s="5">
        <f t="shared" ca="1" si="277"/>
        <v>435</v>
      </c>
      <c r="AD630" s="5">
        <f t="shared" ca="1" si="278"/>
        <v>437</v>
      </c>
      <c r="AE630" s="5">
        <f t="shared" ca="1" si="279"/>
        <v>386</v>
      </c>
      <c r="AF630" s="5">
        <f t="shared" ca="1" si="280"/>
        <v>501</v>
      </c>
      <c r="AG630" s="5">
        <f t="shared" ca="1" si="281"/>
        <v>431</v>
      </c>
      <c r="AH630" s="5">
        <f t="shared" ca="1" si="282"/>
        <v>411</v>
      </c>
      <c r="AI630" s="5">
        <f t="shared" ca="1" si="283"/>
        <v>418</v>
      </c>
      <c r="AJ630" s="5">
        <f t="shared" ca="1" si="284"/>
        <v>447</v>
      </c>
      <c r="AK630" s="5">
        <f t="shared" ca="1" si="285"/>
        <v>369</v>
      </c>
    </row>
    <row r="631" spans="1:37" x14ac:dyDescent="0.3">
      <c r="A631" s="35">
        <f>IF(Замеры!B628=0, " ", Замеры!B628)</f>
        <v>625</v>
      </c>
      <c r="B631" s="45" t="str">
        <f>Замеры!G628</f>
        <v xml:space="preserve">Группа от QF </v>
      </c>
      <c r="C631" s="45" t="str">
        <f>IF(Замеры!O628=0, " ", Замеры!O628)</f>
        <v xml:space="preserve"> </v>
      </c>
      <c r="D631" s="69" t="str">
        <f t="shared" si="286"/>
        <v xml:space="preserve"> </v>
      </c>
      <c r="E631" s="69" t="str">
        <f t="shared" si="287"/>
        <v xml:space="preserve"> </v>
      </c>
      <c r="F631" s="29" t="str">
        <f t="shared" si="262"/>
        <v>-</v>
      </c>
      <c r="G631" s="29" t="str">
        <f t="shared" si="263"/>
        <v>-</v>
      </c>
      <c r="H631" s="29" t="str">
        <f t="shared" si="264"/>
        <v>-</v>
      </c>
      <c r="I631" s="29" t="str">
        <f t="shared" si="265"/>
        <v>-</v>
      </c>
      <c r="J631" s="46" t="str">
        <f t="shared" si="266"/>
        <v>-</v>
      </c>
      <c r="K631" s="29" t="str">
        <f t="shared" si="267"/>
        <v>-</v>
      </c>
      <c r="L631" s="29" t="str">
        <f t="shared" si="268"/>
        <v>-</v>
      </c>
      <c r="M631" s="29" t="str">
        <f t="shared" si="269"/>
        <v>-</v>
      </c>
      <c r="N631" s="29" t="str">
        <f t="shared" si="270"/>
        <v>-</v>
      </c>
      <c r="O631" s="29" t="str">
        <f t="shared" si="271"/>
        <v>-</v>
      </c>
      <c r="P631" s="2">
        <f>Замеры!R628</f>
        <v>0</v>
      </c>
      <c r="S631" s="2">
        <f>Замеры!S628</f>
        <v>0</v>
      </c>
      <c r="T631" s="2" t="s">
        <v>72</v>
      </c>
      <c r="U631" s="2" t="b">
        <f t="shared" si="272"/>
        <v>0</v>
      </c>
      <c r="V631" s="2" t="b">
        <f t="shared" si="273"/>
        <v>0</v>
      </c>
      <c r="W631" s="2" t="b">
        <f t="shared" si="274"/>
        <v>0</v>
      </c>
      <c r="Y631" s="2">
        <f t="shared" ca="1" si="275"/>
        <v>22</v>
      </c>
      <c r="Z631" s="2">
        <f t="shared" ca="1" si="275"/>
        <v>46</v>
      </c>
      <c r="AA631" s="2">
        <f t="shared" ca="1" si="275"/>
        <v>34</v>
      </c>
      <c r="AB631" s="5">
        <f t="shared" ca="1" si="276"/>
        <v>374</v>
      </c>
      <c r="AC631" s="5">
        <f t="shared" ca="1" si="277"/>
        <v>489</v>
      </c>
      <c r="AD631" s="5">
        <f t="shared" ca="1" si="278"/>
        <v>427</v>
      </c>
      <c r="AE631" s="5">
        <f t="shared" ca="1" si="279"/>
        <v>354</v>
      </c>
      <c r="AF631" s="5">
        <f t="shared" ca="1" si="280"/>
        <v>370</v>
      </c>
      <c r="AG631" s="5">
        <f t="shared" ca="1" si="281"/>
        <v>483</v>
      </c>
      <c r="AH631" s="5">
        <f t="shared" ca="1" si="282"/>
        <v>368</v>
      </c>
      <c r="AI631" s="5">
        <f t="shared" ca="1" si="283"/>
        <v>414</v>
      </c>
      <c r="AJ631" s="5">
        <f t="shared" ca="1" si="284"/>
        <v>483</v>
      </c>
      <c r="AK631" s="5">
        <f t="shared" ca="1" si="285"/>
        <v>478</v>
      </c>
    </row>
    <row r="632" spans="1:37" x14ac:dyDescent="0.3">
      <c r="A632" s="35">
        <f>IF(Замеры!B629=0, " ", Замеры!B629)</f>
        <v>626</v>
      </c>
      <c r="B632" s="45" t="str">
        <f>Замеры!G629</f>
        <v xml:space="preserve">Группа от QF </v>
      </c>
      <c r="C632" s="45" t="str">
        <f>IF(Замеры!O629=0, " ", Замеры!O629)</f>
        <v xml:space="preserve"> </v>
      </c>
      <c r="D632" s="69" t="str">
        <f t="shared" si="286"/>
        <v xml:space="preserve"> </v>
      </c>
      <c r="E632" s="69" t="str">
        <f t="shared" si="287"/>
        <v xml:space="preserve"> </v>
      </c>
      <c r="F632" s="29" t="str">
        <f t="shared" si="262"/>
        <v>-</v>
      </c>
      <c r="G632" s="29" t="str">
        <f t="shared" si="263"/>
        <v>-</v>
      </c>
      <c r="H632" s="29" t="str">
        <f t="shared" si="264"/>
        <v>-</v>
      </c>
      <c r="I632" s="29" t="str">
        <f t="shared" si="265"/>
        <v>-</v>
      </c>
      <c r="J632" s="46" t="str">
        <f t="shared" si="266"/>
        <v>-</v>
      </c>
      <c r="K632" s="29" t="str">
        <f t="shared" si="267"/>
        <v>-</v>
      </c>
      <c r="L632" s="29" t="str">
        <f t="shared" si="268"/>
        <v>-</v>
      </c>
      <c r="M632" s="29" t="str">
        <f t="shared" si="269"/>
        <v>-</v>
      </c>
      <c r="N632" s="29" t="str">
        <f t="shared" si="270"/>
        <v>-</v>
      </c>
      <c r="O632" s="29" t="str">
        <f t="shared" si="271"/>
        <v>-</v>
      </c>
      <c r="P632" s="2">
        <f>Замеры!R629</f>
        <v>0</v>
      </c>
      <c r="S632" s="2">
        <f>Замеры!S629</f>
        <v>0</v>
      </c>
      <c r="T632" s="2" t="s">
        <v>72</v>
      </c>
      <c r="U632" s="2" t="b">
        <f t="shared" si="272"/>
        <v>0</v>
      </c>
      <c r="V632" s="2" t="b">
        <f t="shared" si="273"/>
        <v>0</v>
      </c>
      <c r="W632" s="2" t="b">
        <f t="shared" si="274"/>
        <v>0</v>
      </c>
      <c r="Y632" s="2">
        <f t="shared" ca="1" si="275"/>
        <v>48</v>
      </c>
      <c r="Z632" s="2">
        <f t="shared" ca="1" si="275"/>
        <v>21</v>
      </c>
      <c r="AA632" s="2">
        <f t="shared" ca="1" si="275"/>
        <v>26</v>
      </c>
      <c r="AB632" s="5">
        <f t="shared" ca="1" si="276"/>
        <v>324</v>
      </c>
      <c r="AC632" s="5">
        <f t="shared" ca="1" si="277"/>
        <v>366</v>
      </c>
      <c r="AD632" s="5">
        <f t="shared" ca="1" si="278"/>
        <v>276</v>
      </c>
      <c r="AE632" s="5">
        <f t="shared" ca="1" si="279"/>
        <v>359</v>
      </c>
      <c r="AF632" s="5">
        <f t="shared" ca="1" si="280"/>
        <v>310</v>
      </c>
      <c r="AG632" s="5">
        <f t="shared" ca="1" si="281"/>
        <v>285</v>
      </c>
      <c r="AH632" s="5">
        <f t="shared" ca="1" si="282"/>
        <v>407</v>
      </c>
      <c r="AI632" s="5">
        <f t="shared" ca="1" si="283"/>
        <v>316</v>
      </c>
      <c r="AJ632" s="5">
        <f t="shared" ca="1" si="284"/>
        <v>321</v>
      </c>
      <c r="AK632" s="5">
        <f t="shared" ca="1" si="285"/>
        <v>352</v>
      </c>
    </row>
    <row r="633" spans="1:37" x14ac:dyDescent="0.3">
      <c r="A633" s="35">
        <f>IF(Замеры!B630=0, " ", Замеры!B630)</f>
        <v>627</v>
      </c>
      <c r="B633" s="45" t="str">
        <f>Замеры!G630</f>
        <v xml:space="preserve">Группа от QF </v>
      </c>
      <c r="C633" s="45" t="str">
        <f>IF(Замеры!O630=0, " ", Замеры!O630)</f>
        <v xml:space="preserve"> </v>
      </c>
      <c r="D633" s="69" t="str">
        <f t="shared" si="286"/>
        <v xml:space="preserve"> </v>
      </c>
      <c r="E633" s="69" t="str">
        <f t="shared" si="287"/>
        <v xml:space="preserve"> </v>
      </c>
      <c r="F633" s="29" t="str">
        <f t="shared" si="262"/>
        <v>-</v>
      </c>
      <c r="G633" s="29" t="str">
        <f t="shared" si="263"/>
        <v>-</v>
      </c>
      <c r="H633" s="29" t="str">
        <f t="shared" si="264"/>
        <v>-</v>
      </c>
      <c r="I633" s="29" t="str">
        <f t="shared" si="265"/>
        <v>-</v>
      </c>
      <c r="J633" s="46" t="str">
        <f t="shared" si="266"/>
        <v>-</v>
      </c>
      <c r="K633" s="29" t="str">
        <f t="shared" si="267"/>
        <v>-</v>
      </c>
      <c r="L633" s="29" t="str">
        <f t="shared" si="268"/>
        <v>-</v>
      </c>
      <c r="M633" s="29" t="str">
        <f t="shared" si="269"/>
        <v>-</v>
      </c>
      <c r="N633" s="29" t="str">
        <f t="shared" si="270"/>
        <v>-</v>
      </c>
      <c r="O633" s="29" t="str">
        <f t="shared" si="271"/>
        <v>-</v>
      </c>
      <c r="P633" s="2">
        <f>Замеры!R630</f>
        <v>0</v>
      </c>
      <c r="S633" s="2">
        <f>Замеры!S630</f>
        <v>0</v>
      </c>
      <c r="T633" s="2" t="s">
        <v>72</v>
      </c>
      <c r="U633" s="2" t="b">
        <f t="shared" si="272"/>
        <v>0</v>
      </c>
      <c r="V633" s="2" t="b">
        <f t="shared" si="273"/>
        <v>0</v>
      </c>
      <c r="W633" s="2" t="b">
        <f t="shared" si="274"/>
        <v>0</v>
      </c>
      <c r="Y633" s="2">
        <f t="shared" ca="1" si="275"/>
        <v>40</v>
      </c>
      <c r="Z633" s="2">
        <f t="shared" ca="1" si="275"/>
        <v>39</v>
      </c>
      <c r="AA633" s="2">
        <f t="shared" ca="1" si="275"/>
        <v>50</v>
      </c>
      <c r="AB633" s="5">
        <f t="shared" ca="1" si="276"/>
        <v>594</v>
      </c>
      <c r="AC633" s="5">
        <f t="shared" ca="1" si="277"/>
        <v>618</v>
      </c>
      <c r="AD633" s="5">
        <f t="shared" ca="1" si="278"/>
        <v>576</v>
      </c>
      <c r="AE633" s="5">
        <f t="shared" ca="1" si="279"/>
        <v>648</v>
      </c>
      <c r="AF633" s="5">
        <f t="shared" ca="1" si="280"/>
        <v>650</v>
      </c>
      <c r="AG633" s="5">
        <f t="shared" ca="1" si="281"/>
        <v>510</v>
      </c>
      <c r="AH633" s="5">
        <f t="shared" ca="1" si="282"/>
        <v>639</v>
      </c>
      <c r="AI633" s="5">
        <f t="shared" ca="1" si="283"/>
        <v>506</v>
      </c>
      <c r="AJ633" s="5">
        <f t="shared" ca="1" si="284"/>
        <v>608</v>
      </c>
      <c r="AK633" s="5">
        <f t="shared" ca="1" si="285"/>
        <v>572</v>
      </c>
    </row>
    <row r="634" spans="1:37" x14ac:dyDescent="0.3">
      <c r="A634" s="35">
        <f>IF(Замеры!B631=0, " ", Замеры!B631)</f>
        <v>628</v>
      </c>
      <c r="B634" s="45" t="str">
        <f>Замеры!G631</f>
        <v xml:space="preserve">Группа от QF </v>
      </c>
      <c r="C634" s="45" t="str">
        <f>IF(Замеры!O631=0, " ", Замеры!O631)</f>
        <v xml:space="preserve"> </v>
      </c>
      <c r="D634" s="69" t="str">
        <f t="shared" si="286"/>
        <v xml:space="preserve"> </v>
      </c>
      <c r="E634" s="69" t="str">
        <f t="shared" si="287"/>
        <v xml:space="preserve"> </v>
      </c>
      <c r="F634" s="29" t="str">
        <f t="shared" si="262"/>
        <v>-</v>
      </c>
      <c r="G634" s="29" t="str">
        <f t="shared" si="263"/>
        <v>-</v>
      </c>
      <c r="H634" s="29" t="str">
        <f t="shared" si="264"/>
        <v>-</v>
      </c>
      <c r="I634" s="29" t="str">
        <f t="shared" si="265"/>
        <v>-</v>
      </c>
      <c r="J634" s="46" t="str">
        <f t="shared" si="266"/>
        <v>-</v>
      </c>
      <c r="K634" s="29" t="str">
        <f t="shared" si="267"/>
        <v>-</v>
      </c>
      <c r="L634" s="29" t="str">
        <f t="shared" si="268"/>
        <v>-</v>
      </c>
      <c r="M634" s="29" t="str">
        <f t="shared" si="269"/>
        <v>-</v>
      </c>
      <c r="N634" s="29" t="str">
        <f t="shared" si="270"/>
        <v>-</v>
      </c>
      <c r="O634" s="29" t="str">
        <f t="shared" si="271"/>
        <v>-</v>
      </c>
      <c r="P634" s="2">
        <f>Замеры!R631</f>
        <v>0</v>
      </c>
      <c r="S634" s="2">
        <f>Замеры!S631</f>
        <v>0</v>
      </c>
      <c r="T634" s="2" t="s">
        <v>72</v>
      </c>
      <c r="U634" s="2" t="b">
        <f t="shared" si="272"/>
        <v>0</v>
      </c>
      <c r="V634" s="2" t="b">
        <f t="shared" si="273"/>
        <v>0</v>
      </c>
      <c r="W634" s="2" t="b">
        <f t="shared" si="274"/>
        <v>0</v>
      </c>
      <c r="Y634" s="2">
        <f t="shared" ca="1" si="275"/>
        <v>47</v>
      </c>
      <c r="Z634" s="2">
        <f t="shared" ca="1" si="275"/>
        <v>31</v>
      </c>
      <c r="AA634" s="2">
        <f t="shared" ca="1" si="275"/>
        <v>34</v>
      </c>
      <c r="AB634" s="5">
        <f t="shared" ca="1" si="276"/>
        <v>472</v>
      </c>
      <c r="AC634" s="5">
        <f t="shared" ca="1" si="277"/>
        <v>465</v>
      </c>
      <c r="AD634" s="5">
        <f t="shared" ca="1" si="278"/>
        <v>453</v>
      </c>
      <c r="AE634" s="5">
        <f t="shared" ca="1" si="279"/>
        <v>383</v>
      </c>
      <c r="AF634" s="5">
        <f t="shared" ca="1" si="280"/>
        <v>377</v>
      </c>
      <c r="AG634" s="5">
        <f t="shared" ca="1" si="281"/>
        <v>352</v>
      </c>
      <c r="AH634" s="5">
        <f t="shared" ca="1" si="282"/>
        <v>408</v>
      </c>
      <c r="AI634" s="5">
        <f t="shared" ca="1" si="283"/>
        <v>353</v>
      </c>
      <c r="AJ634" s="5">
        <f t="shared" ca="1" si="284"/>
        <v>396</v>
      </c>
      <c r="AK634" s="5">
        <f t="shared" ca="1" si="285"/>
        <v>406</v>
      </c>
    </row>
    <row r="635" spans="1:37" x14ac:dyDescent="0.3">
      <c r="A635" s="35">
        <f>IF(Замеры!B632=0, " ", Замеры!B632)</f>
        <v>629</v>
      </c>
      <c r="B635" s="45" t="str">
        <f>Замеры!G632</f>
        <v xml:space="preserve">Группа от QF </v>
      </c>
      <c r="C635" s="45" t="str">
        <f>IF(Замеры!O632=0, " ", Замеры!O632)</f>
        <v xml:space="preserve"> </v>
      </c>
      <c r="D635" s="69" t="str">
        <f t="shared" si="286"/>
        <v xml:space="preserve"> </v>
      </c>
      <c r="E635" s="69" t="str">
        <f t="shared" si="287"/>
        <v xml:space="preserve"> </v>
      </c>
      <c r="F635" s="29" t="str">
        <f t="shared" si="262"/>
        <v>-</v>
      </c>
      <c r="G635" s="29" t="str">
        <f t="shared" si="263"/>
        <v>-</v>
      </c>
      <c r="H635" s="29" t="str">
        <f t="shared" si="264"/>
        <v>-</v>
      </c>
      <c r="I635" s="29" t="str">
        <f t="shared" si="265"/>
        <v>-</v>
      </c>
      <c r="J635" s="46" t="str">
        <f t="shared" si="266"/>
        <v>-</v>
      </c>
      <c r="K635" s="29" t="str">
        <f t="shared" si="267"/>
        <v>-</v>
      </c>
      <c r="L635" s="29" t="str">
        <f t="shared" si="268"/>
        <v>-</v>
      </c>
      <c r="M635" s="29" t="str">
        <f t="shared" si="269"/>
        <v>-</v>
      </c>
      <c r="N635" s="29" t="str">
        <f t="shared" si="270"/>
        <v>-</v>
      </c>
      <c r="O635" s="29" t="str">
        <f t="shared" si="271"/>
        <v>-</v>
      </c>
      <c r="P635" s="2">
        <f>Замеры!R632</f>
        <v>0</v>
      </c>
      <c r="S635" s="2">
        <f>Замеры!S632</f>
        <v>0</v>
      </c>
      <c r="T635" s="2" t="s">
        <v>72</v>
      </c>
      <c r="U635" s="2" t="b">
        <f t="shared" si="272"/>
        <v>0</v>
      </c>
      <c r="V635" s="2" t="b">
        <f t="shared" si="273"/>
        <v>0</v>
      </c>
      <c r="W635" s="2" t="b">
        <f t="shared" si="274"/>
        <v>0</v>
      </c>
      <c r="Y635" s="2">
        <f t="shared" ca="1" si="275"/>
        <v>24</v>
      </c>
      <c r="Z635" s="2">
        <f t="shared" ca="1" si="275"/>
        <v>41</v>
      </c>
      <c r="AA635" s="2">
        <f t="shared" ca="1" si="275"/>
        <v>24</v>
      </c>
      <c r="AB635" s="5">
        <f t="shared" ca="1" si="276"/>
        <v>296</v>
      </c>
      <c r="AC635" s="5">
        <f t="shared" ca="1" si="277"/>
        <v>297</v>
      </c>
      <c r="AD635" s="5">
        <f t="shared" ca="1" si="278"/>
        <v>278</v>
      </c>
      <c r="AE635" s="5">
        <f t="shared" ca="1" si="279"/>
        <v>348</v>
      </c>
      <c r="AF635" s="5">
        <f t="shared" ca="1" si="280"/>
        <v>281</v>
      </c>
      <c r="AG635" s="5">
        <f t="shared" ca="1" si="281"/>
        <v>308</v>
      </c>
      <c r="AH635" s="5">
        <f t="shared" ca="1" si="282"/>
        <v>372</v>
      </c>
      <c r="AI635" s="5">
        <f t="shared" ca="1" si="283"/>
        <v>349</v>
      </c>
      <c r="AJ635" s="5">
        <f t="shared" ca="1" si="284"/>
        <v>263</v>
      </c>
      <c r="AK635" s="5">
        <f t="shared" ca="1" si="285"/>
        <v>348</v>
      </c>
    </row>
    <row r="636" spans="1:37" x14ac:dyDescent="0.3">
      <c r="A636" s="35">
        <f>IF(Замеры!B633=0, " ", Замеры!B633)</f>
        <v>630</v>
      </c>
      <c r="B636" s="45" t="str">
        <f>Замеры!G633</f>
        <v xml:space="preserve">Группа от QF </v>
      </c>
      <c r="C636" s="45" t="str">
        <f>IF(Замеры!O633=0, " ", Замеры!O633)</f>
        <v xml:space="preserve"> </v>
      </c>
      <c r="D636" s="69" t="str">
        <f t="shared" si="286"/>
        <v xml:space="preserve"> </v>
      </c>
      <c r="E636" s="69" t="str">
        <f t="shared" si="287"/>
        <v xml:space="preserve"> </v>
      </c>
      <c r="F636" s="29" t="str">
        <f t="shared" si="262"/>
        <v>-</v>
      </c>
      <c r="G636" s="29" t="str">
        <f t="shared" si="263"/>
        <v>-</v>
      </c>
      <c r="H636" s="29" t="str">
        <f t="shared" si="264"/>
        <v>-</v>
      </c>
      <c r="I636" s="29" t="str">
        <f t="shared" si="265"/>
        <v>-</v>
      </c>
      <c r="J636" s="46" t="str">
        <f t="shared" si="266"/>
        <v>-</v>
      </c>
      <c r="K636" s="29" t="str">
        <f t="shared" si="267"/>
        <v>-</v>
      </c>
      <c r="L636" s="29" t="str">
        <f t="shared" si="268"/>
        <v>-</v>
      </c>
      <c r="M636" s="29" t="str">
        <f t="shared" si="269"/>
        <v>-</v>
      </c>
      <c r="N636" s="29" t="str">
        <f t="shared" si="270"/>
        <v>-</v>
      </c>
      <c r="O636" s="29" t="str">
        <f t="shared" si="271"/>
        <v>-</v>
      </c>
      <c r="P636" s="2">
        <f>Замеры!R633</f>
        <v>0</v>
      </c>
      <c r="S636" s="2">
        <f>Замеры!S633</f>
        <v>0</v>
      </c>
      <c r="T636" s="2" t="s">
        <v>72</v>
      </c>
      <c r="U636" s="2" t="b">
        <f t="shared" si="272"/>
        <v>0</v>
      </c>
      <c r="V636" s="2" t="b">
        <f t="shared" si="273"/>
        <v>0</v>
      </c>
      <c r="W636" s="2" t="b">
        <f t="shared" si="274"/>
        <v>0</v>
      </c>
      <c r="Y636" s="2">
        <f t="shared" ca="1" si="275"/>
        <v>45</v>
      </c>
      <c r="Z636" s="2">
        <f t="shared" ca="1" si="275"/>
        <v>39</v>
      </c>
      <c r="AA636" s="2">
        <f t="shared" ca="1" si="275"/>
        <v>43</v>
      </c>
      <c r="AB636" s="5">
        <f t="shared" ca="1" si="276"/>
        <v>538</v>
      </c>
      <c r="AC636" s="5">
        <f t="shared" ca="1" si="277"/>
        <v>536</v>
      </c>
      <c r="AD636" s="5">
        <f t="shared" ca="1" si="278"/>
        <v>451</v>
      </c>
      <c r="AE636" s="5">
        <f t="shared" ca="1" si="279"/>
        <v>523</v>
      </c>
      <c r="AF636" s="5">
        <f t="shared" ca="1" si="280"/>
        <v>474</v>
      </c>
      <c r="AG636" s="5">
        <f t="shared" ca="1" si="281"/>
        <v>486</v>
      </c>
      <c r="AH636" s="5">
        <f t="shared" ca="1" si="282"/>
        <v>480</v>
      </c>
      <c r="AI636" s="5">
        <f t="shared" ca="1" si="283"/>
        <v>461</v>
      </c>
      <c r="AJ636" s="5">
        <f t="shared" ca="1" si="284"/>
        <v>461</v>
      </c>
      <c r="AK636" s="5">
        <f t="shared" ca="1" si="285"/>
        <v>480</v>
      </c>
    </row>
    <row r="637" spans="1:37" x14ac:dyDescent="0.3">
      <c r="A637" s="35">
        <f>IF(Замеры!B634=0, " ", Замеры!B634)</f>
        <v>631</v>
      </c>
      <c r="B637" s="45" t="str">
        <f>Замеры!G634</f>
        <v xml:space="preserve">Группа от QF </v>
      </c>
      <c r="C637" s="45" t="str">
        <f>IF(Замеры!O634=0, " ", Замеры!O634)</f>
        <v xml:space="preserve"> </v>
      </c>
      <c r="D637" s="69" t="str">
        <f t="shared" si="286"/>
        <v xml:space="preserve"> </v>
      </c>
      <c r="E637" s="69" t="str">
        <f t="shared" si="287"/>
        <v xml:space="preserve"> </v>
      </c>
      <c r="F637" s="29" t="str">
        <f t="shared" si="262"/>
        <v>-</v>
      </c>
      <c r="G637" s="29" t="str">
        <f t="shared" si="263"/>
        <v>-</v>
      </c>
      <c r="H637" s="29" t="str">
        <f t="shared" si="264"/>
        <v>-</v>
      </c>
      <c r="I637" s="29" t="str">
        <f t="shared" si="265"/>
        <v>-</v>
      </c>
      <c r="J637" s="46" t="str">
        <f t="shared" si="266"/>
        <v>-</v>
      </c>
      <c r="K637" s="29" t="str">
        <f t="shared" si="267"/>
        <v>-</v>
      </c>
      <c r="L637" s="29" t="str">
        <f t="shared" si="268"/>
        <v>-</v>
      </c>
      <c r="M637" s="29" t="str">
        <f t="shared" si="269"/>
        <v>-</v>
      </c>
      <c r="N637" s="29" t="str">
        <f t="shared" si="270"/>
        <v>-</v>
      </c>
      <c r="O637" s="29" t="str">
        <f t="shared" si="271"/>
        <v>-</v>
      </c>
      <c r="P637" s="2">
        <f>Замеры!R634</f>
        <v>0</v>
      </c>
      <c r="S637" s="2">
        <f>Замеры!S634</f>
        <v>0</v>
      </c>
      <c r="T637" s="2" t="s">
        <v>72</v>
      </c>
      <c r="U637" s="2" t="b">
        <f t="shared" si="272"/>
        <v>0</v>
      </c>
      <c r="V637" s="2" t="b">
        <f t="shared" si="273"/>
        <v>0</v>
      </c>
      <c r="W637" s="2" t="b">
        <f t="shared" si="274"/>
        <v>0</v>
      </c>
      <c r="Y637" s="2">
        <f t="shared" ca="1" si="275"/>
        <v>24</v>
      </c>
      <c r="Z637" s="2">
        <f t="shared" ca="1" si="275"/>
        <v>45</v>
      </c>
      <c r="AA637" s="2">
        <f t="shared" ca="1" si="275"/>
        <v>27</v>
      </c>
      <c r="AB637" s="5">
        <f t="shared" ca="1" si="276"/>
        <v>290</v>
      </c>
      <c r="AC637" s="5">
        <f t="shared" ca="1" si="277"/>
        <v>323</v>
      </c>
      <c r="AD637" s="5">
        <f t="shared" ca="1" si="278"/>
        <v>289</v>
      </c>
      <c r="AE637" s="5">
        <f t="shared" ca="1" si="279"/>
        <v>363</v>
      </c>
      <c r="AF637" s="5">
        <f t="shared" ca="1" si="280"/>
        <v>356</v>
      </c>
      <c r="AG637" s="5">
        <f t="shared" ca="1" si="281"/>
        <v>311</v>
      </c>
      <c r="AH637" s="5">
        <f t="shared" ca="1" si="282"/>
        <v>405</v>
      </c>
      <c r="AI637" s="5">
        <f t="shared" ca="1" si="283"/>
        <v>310</v>
      </c>
      <c r="AJ637" s="5">
        <f t="shared" ca="1" si="284"/>
        <v>303</v>
      </c>
      <c r="AK637" s="5">
        <f t="shared" ca="1" si="285"/>
        <v>317</v>
      </c>
    </row>
    <row r="638" spans="1:37" x14ac:dyDescent="0.3">
      <c r="A638" s="35">
        <f>IF(Замеры!B635=0, " ", Замеры!B635)</f>
        <v>632</v>
      </c>
      <c r="B638" s="45" t="str">
        <f>Замеры!G635</f>
        <v xml:space="preserve">Группа от QF </v>
      </c>
      <c r="C638" s="45" t="str">
        <f>IF(Замеры!O635=0, " ", Замеры!O635)</f>
        <v xml:space="preserve"> </v>
      </c>
      <c r="D638" s="69" t="str">
        <f t="shared" si="286"/>
        <v xml:space="preserve"> </v>
      </c>
      <c r="E638" s="69" t="str">
        <f t="shared" si="287"/>
        <v xml:space="preserve"> </v>
      </c>
      <c r="F638" s="29" t="str">
        <f t="shared" si="262"/>
        <v>-</v>
      </c>
      <c r="G638" s="29" t="str">
        <f t="shared" si="263"/>
        <v>-</v>
      </c>
      <c r="H638" s="29" t="str">
        <f t="shared" si="264"/>
        <v>-</v>
      </c>
      <c r="I638" s="29" t="str">
        <f t="shared" si="265"/>
        <v>-</v>
      </c>
      <c r="J638" s="46" t="str">
        <f t="shared" si="266"/>
        <v>-</v>
      </c>
      <c r="K638" s="29" t="str">
        <f t="shared" si="267"/>
        <v>-</v>
      </c>
      <c r="L638" s="29" t="str">
        <f t="shared" si="268"/>
        <v>-</v>
      </c>
      <c r="M638" s="29" t="str">
        <f t="shared" si="269"/>
        <v>-</v>
      </c>
      <c r="N638" s="29" t="str">
        <f t="shared" si="270"/>
        <v>-</v>
      </c>
      <c r="O638" s="29" t="str">
        <f t="shared" si="271"/>
        <v>-</v>
      </c>
      <c r="P638" s="2">
        <f>Замеры!R635</f>
        <v>0</v>
      </c>
      <c r="S638" s="2">
        <f>Замеры!S635</f>
        <v>0</v>
      </c>
      <c r="T638" s="2" t="s">
        <v>72</v>
      </c>
      <c r="U638" s="2" t="b">
        <f t="shared" si="272"/>
        <v>0</v>
      </c>
      <c r="V638" s="2" t="b">
        <f t="shared" si="273"/>
        <v>0</v>
      </c>
      <c r="W638" s="2" t="b">
        <f t="shared" si="274"/>
        <v>0</v>
      </c>
      <c r="Y638" s="2">
        <f t="shared" ca="1" si="275"/>
        <v>20</v>
      </c>
      <c r="Z638" s="2">
        <f t="shared" ca="1" si="275"/>
        <v>38</v>
      </c>
      <c r="AA638" s="2">
        <f t="shared" ca="1" si="275"/>
        <v>40</v>
      </c>
      <c r="AB638" s="5">
        <f t="shared" ca="1" si="276"/>
        <v>528</v>
      </c>
      <c r="AC638" s="5">
        <f t="shared" ca="1" si="277"/>
        <v>546</v>
      </c>
      <c r="AD638" s="5">
        <f t="shared" ca="1" si="278"/>
        <v>506</v>
      </c>
      <c r="AE638" s="5">
        <f t="shared" ca="1" si="279"/>
        <v>516</v>
      </c>
      <c r="AF638" s="5">
        <f t="shared" ca="1" si="280"/>
        <v>436</v>
      </c>
      <c r="AG638" s="5">
        <f t="shared" ca="1" si="281"/>
        <v>486</v>
      </c>
      <c r="AH638" s="5">
        <f t="shared" ca="1" si="282"/>
        <v>501</v>
      </c>
      <c r="AI638" s="5">
        <f t="shared" ca="1" si="283"/>
        <v>490</v>
      </c>
      <c r="AJ638" s="5">
        <f t="shared" ca="1" si="284"/>
        <v>408</v>
      </c>
      <c r="AK638" s="5">
        <f t="shared" ca="1" si="285"/>
        <v>457</v>
      </c>
    </row>
    <row r="639" spans="1:37" x14ac:dyDescent="0.3">
      <c r="A639" s="35">
        <f>IF(Замеры!B636=0, " ", Замеры!B636)</f>
        <v>633</v>
      </c>
      <c r="B639" s="45" t="str">
        <f>Замеры!G636</f>
        <v xml:space="preserve">Группа от QF </v>
      </c>
      <c r="C639" s="45" t="str">
        <f>IF(Замеры!O636=0, " ", Замеры!O636)</f>
        <v xml:space="preserve"> </v>
      </c>
      <c r="D639" s="69" t="str">
        <f t="shared" si="286"/>
        <v xml:space="preserve"> </v>
      </c>
      <c r="E639" s="69" t="str">
        <f t="shared" si="287"/>
        <v xml:space="preserve"> </v>
      </c>
      <c r="F639" s="29" t="str">
        <f t="shared" si="262"/>
        <v>-</v>
      </c>
      <c r="G639" s="29" t="str">
        <f t="shared" si="263"/>
        <v>-</v>
      </c>
      <c r="H639" s="29" t="str">
        <f t="shared" si="264"/>
        <v>-</v>
      </c>
      <c r="I639" s="29" t="str">
        <f t="shared" si="265"/>
        <v>-</v>
      </c>
      <c r="J639" s="46" t="str">
        <f t="shared" si="266"/>
        <v>-</v>
      </c>
      <c r="K639" s="29" t="str">
        <f t="shared" si="267"/>
        <v>-</v>
      </c>
      <c r="L639" s="29" t="str">
        <f t="shared" si="268"/>
        <v>-</v>
      </c>
      <c r="M639" s="29" t="str">
        <f t="shared" si="269"/>
        <v>-</v>
      </c>
      <c r="N639" s="29" t="str">
        <f t="shared" si="270"/>
        <v>-</v>
      </c>
      <c r="O639" s="29" t="str">
        <f t="shared" si="271"/>
        <v>-</v>
      </c>
      <c r="P639" s="2">
        <f>Замеры!R636</f>
        <v>0</v>
      </c>
      <c r="S639" s="2">
        <f>Замеры!S636</f>
        <v>0</v>
      </c>
      <c r="T639" s="2" t="s">
        <v>72</v>
      </c>
      <c r="U639" s="2" t="b">
        <f t="shared" si="272"/>
        <v>0</v>
      </c>
      <c r="V639" s="2" t="b">
        <f t="shared" si="273"/>
        <v>0</v>
      </c>
      <c r="W639" s="2" t="b">
        <f t="shared" si="274"/>
        <v>0</v>
      </c>
      <c r="Y639" s="2">
        <f t="shared" ca="1" si="275"/>
        <v>46</v>
      </c>
      <c r="Z639" s="2">
        <f t="shared" ca="1" si="275"/>
        <v>48</v>
      </c>
      <c r="AA639" s="2">
        <f t="shared" ca="1" si="275"/>
        <v>39</v>
      </c>
      <c r="AB639" s="5">
        <f t="shared" ca="1" si="276"/>
        <v>400</v>
      </c>
      <c r="AC639" s="5">
        <f t="shared" ca="1" si="277"/>
        <v>499</v>
      </c>
      <c r="AD639" s="5">
        <f t="shared" ca="1" si="278"/>
        <v>412</v>
      </c>
      <c r="AE639" s="5">
        <f t="shared" ca="1" si="279"/>
        <v>417</v>
      </c>
      <c r="AF639" s="5">
        <f t="shared" ca="1" si="280"/>
        <v>477</v>
      </c>
      <c r="AG639" s="5">
        <f t="shared" ca="1" si="281"/>
        <v>410</v>
      </c>
      <c r="AH639" s="5">
        <f t="shared" ca="1" si="282"/>
        <v>510</v>
      </c>
      <c r="AI639" s="5">
        <f t="shared" ca="1" si="283"/>
        <v>514</v>
      </c>
      <c r="AJ639" s="5">
        <f t="shared" ca="1" si="284"/>
        <v>422</v>
      </c>
      <c r="AK639" s="5">
        <f t="shared" ca="1" si="285"/>
        <v>509</v>
      </c>
    </row>
    <row r="640" spans="1:37" x14ac:dyDescent="0.3">
      <c r="A640" s="35">
        <f>IF(Замеры!B637=0, " ", Замеры!B637)</f>
        <v>634</v>
      </c>
      <c r="B640" s="45" t="str">
        <f>Замеры!G637</f>
        <v xml:space="preserve">Группа от QF </v>
      </c>
      <c r="C640" s="45" t="str">
        <f>IF(Замеры!O637=0, " ", Замеры!O637)</f>
        <v xml:space="preserve"> </v>
      </c>
      <c r="D640" s="69" t="str">
        <f t="shared" si="286"/>
        <v xml:space="preserve"> </v>
      </c>
      <c r="E640" s="69" t="str">
        <f t="shared" si="287"/>
        <v xml:space="preserve"> </v>
      </c>
      <c r="F640" s="29" t="str">
        <f t="shared" si="262"/>
        <v>-</v>
      </c>
      <c r="G640" s="29" t="str">
        <f t="shared" si="263"/>
        <v>-</v>
      </c>
      <c r="H640" s="29" t="str">
        <f t="shared" si="264"/>
        <v>-</v>
      </c>
      <c r="I640" s="29" t="str">
        <f t="shared" si="265"/>
        <v>-</v>
      </c>
      <c r="J640" s="46" t="str">
        <f t="shared" si="266"/>
        <v>-</v>
      </c>
      <c r="K640" s="29" t="str">
        <f t="shared" si="267"/>
        <v>-</v>
      </c>
      <c r="L640" s="29" t="str">
        <f t="shared" si="268"/>
        <v>-</v>
      </c>
      <c r="M640" s="29" t="str">
        <f t="shared" si="269"/>
        <v>-</v>
      </c>
      <c r="N640" s="29" t="str">
        <f t="shared" si="270"/>
        <v>-</v>
      </c>
      <c r="O640" s="29" t="str">
        <f t="shared" si="271"/>
        <v>-</v>
      </c>
      <c r="P640" s="2">
        <f>Замеры!R637</f>
        <v>0</v>
      </c>
      <c r="S640" s="2">
        <f>Замеры!S637</f>
        <v>0</v>
      </c>
      <c r="T640" s="2" t="s">
        <v>72</v>
      </c>
      <c r="U640" s="2" t="b">
        <f t="shared" si="272"/>
        <v>0</v>
      </c>
      <c r="V640" s="2" t="b">
        <f t="shared" si="273"/>
        <v>0</v>
      </c>
      <c r="W640" s="2" t="b">
        <f t="shared" si="274"/>
        <v>0</v>
      </c>
      <c r="Y640" s="2">
        <f t="shared" ca="1" si="275"/>
        <v>30</v>
      </c>
      <c r="Z640" s="2">
        <f t="shared" ca="1" si="275"/>
        <v>43</v>
      </c>
      <c r="AA640" s="2">
        <f t="shared" ca="1" si="275"/>
        <v>23</v>
      </c>
      <c r="AB640" s="5">
        <f t="shared" ca="1" si="276"/>
        <v>327</v>
      </c>
      <c r="AC640" s="5">
        <f t="shared" ca="1" si="277"/>
        <v>287</v>
      </c>
      <c r="AD640" s="5">
        <f t="shared" ca="1" si="278"/>
        <v>302</v>
      </c>
      <c r="AE640" s="5">
        <f t="shared" ca="1" si="279"/>
        <v>310</v>
      </c>
      <c r="AF640" s="5">
        <f t="shared" ca="1" si="280"/>
        <v>364</v>
      </c>
      <c r="AG640" s="5">
        <f t="shared" ca="1" si="281"/>
        <v>359</v>
      </c>
      <c r="AH640" s="5">
        <f t="shared" ca="1" si="282"/>
        <v>235</v>
      </c>
      <c r="AI640" s="5">
        <f t="shared" ca="1" si="283"/>
        <v>322</v>
      </c>
      <c r="AJ640" s="5">
        <f t="shared" ca="1" si="284"/>
        <v>370</v>
      </c>
      <c r="AK640" s="5">
        <f t="shared" ca="1" si="285"/>
        <v>287</v>
      </c>
    </row>
    <row r="641" spans="1:37" x14ac:dyDescent="0.3">
      <c r="A641" s="35">
        <f>IF(Замеры!B638=0, " ", Замеры!B638)</f>
        <v>635</v>
      </c>
      <c r="B641" s="45" t="str">
        <f>Замеры!G638</f>
        <v xml:space="preserve">Группа от QF </v>
      </c>
      <c r="C641" s="45" t="str">
        <f>IF(Замеры!O638=0, " ", Замеры!O638)</f>
        <v xml:space="preserve"> </v>
      </c>
      <c r="D641" s="69" t="str">
        <f t="shared" si="286"/>
        <v xml:space="preserve"> </v>
      </c>
      <c r="E641" s="69" t="str">
        <f t="shared" si="287"/>
        <v xml:space="preserve"> </v>
      </c>
      <c r="F641" s="29" t="str">
        <f t="shared" si="262"/>
        <v>-</v>
      </c>
      <c r="G641" s="29" t="str">
        <f t="shared" si="263"/>
        <v>-</v>
      </c>
      <c r="H641" s="29" t="str">
        <f t="shared" si="264"/>
        <v>-</v>
      </c>
      <c r="I641" s="29" t="str">
        <f t="shared" si="265"/>
        <v>-</v>
      </c>
      <c r="J641" s="46" t="str">
        <f t="shared" si="266"/>
        <v>-</v>
      </c>
      <c r="K641" s="29" t="str">
        <f t="shared" si="267"/>
        <v>-</v>
      </c>
      <c r="L641" s="29" t="str">
        <f t="shared" si="268"/>
        <v>-</v>
      </c>
      <c r="M641" s="29" t="str">
        <f t="shared" si="269"/>
        <v>-</v>
      </c>
      <c r="N641" s="29" t="str">
        <f t="shared" si="270"/>
        <v>-</v>
      </c>
      <c r="O641" s="29" t="str">
        <f t="shared" si="271"/>
        <v>-</v>
      </c>
      <c r="P641" s="2">
        <f>Замеры!R638</f>
        <v>0</v>
      </c>
      <c r="S641" s="2">
        <f>Замеры!S638</f>
        <v>0</v>
      </c>
      <c r="T641" s="2" t="s">
        <v>72</v>
      </c>
      <c r="U641" s="2" t="b">
        <f t="shared" si="272"/>
        <v>0</v>
      </c>
      <c r="V641" s="2" t="b">
        <f t="shared" si="273"/>
        <v>0</v>
      </c>
      <c r="W641" s="2" t="b">
        <f t="shared" si="274"/>
        <v>0</v>
      </c>
      <c r="Y641" s="2">
        <f t="shared" ca="1" si="275"/>
        <v>40</v>
      </c>
      <c r="Z641" s="2">
        <f t="shared" ca="1" si="275"/>
        <v>25</v>
      </c>
      <c r="AA641" s="2">
        <f t="shared" ca="1" si="275"/>
        <v>39</v>
      </c>
      <c r="AB641" s="5">
        <f t="shared" ca="1" si="276"/>
        <v>400</v>
      </c>
      <c r="AC641" s="5">
        <f t="shared" ca="1" si="277"/>
        <v>507</v>
      </c>
      <c r="AD641" s="5">
        <f t="shared" ca="1" si="278"/>
        <v>430</v>
      </c>
      <c r="AE641" s="5">
        <f t="shared" ca="1" si="279"/>
        <v>445</v>
      </c>
      <c r="AF641" s="5">
        <f t="shared" ca="1" si="280"/>
        <v>453</v>
      </c>
      <c r="AG641" s="5">
        <f t="shared" ca="1" si="281"/>
        <v>451</v>
      </c>
      <c r="AH641" s="5">
        <f t="shared" ca="1" si="282"/>
        <v>448</v>
      </c>
      <c r="AI641" s="5">
        <f t="shared" ca="1" si="283"/>
        <v>425</v>
      </c>
      <c r="AJ641" s="5">
        <f t="shared" ca="1" si="284"/>
        <v>406</v>
      </c>
      <c r="AK641" s="5">
        <f t="shared" ca="1" si="285"/>
        <v>506</v>
      </c>
    </row>
    <row r="642" spans="1:37" x14ac:dyDescent="0.3">
      <c r="A642" s="35">
        <f>IF(Замеры!B639=0, " ", Замеры!B639)</f>
        <v>636</v>
      </c>
      <c r="B642" s="45" t="str">
        <f>Замеры!G639</f>
        <v xml:space="preserve">Группа от QF </v>
      </c>
      <c r="C642" s="45" t="str">
        <f>IF(Замеры!O639=0, " ", Замеры!O639)</f>
        <v xml:space="preserve"> </v>
      </c>
      <c r="D642" s="69" t="str">
        <f t="shared" si="286"/>
        <v xml:space="preserve"> </v>
      </c>
      <c r="E642" s="69" t="str">
        <f t="shared" si="287"/>
        <v xml:space="preserve"> </v>
      </c>
      <c r="F642" s="29" t="str">
        <f t="shared" si="262"/>
        <v>-</v>
      </c>
      <c r="G642" s="29" t="str">
        <f t="shared" si="263"/>
        <v>-</v>
      </c>
      <c r="H642" s="29" t="str">
        <f t="shared" si="264"/>
        <v>-</v>
      </c>
      <c r="I642" s="29" t="str">
        <f t="shared" si="265"/>
        <v>-</v>
      </c>
      <c r="J642" s="46" t="str">
        <f t="shared" si="266"/>
        <v>-</v>
      </c>
      <c r="K642" s="29" t="str">
        <f t="shared" si="267"/>
        <v>-</v>
      </c>
      <c r="L642" s="29" t="str">
        <f t="shared" si="268"/>
        <v>-</v>
      </c>
      <c r="M642" s="29" t="str">
        <f t="shared" si="269"/>
        <v>-</v>
      </c>
      <c r="N642" s="29" t="str">
        <f t="shared" si="270"/>
        <v>-</v>
      </c>
      <c r="O642" s="29" t="str">
        <f t="shared" si="271"/>
        <v>-</v>
      </c>
      <c r="P642" s="2">
        <f>Замеры!R639</f>
        <v>0</v>
      </c>
      <c r="S642" s="2">
        <f>Замеры!S639</f>
        <v>0</v>
      </c>
      <c r="T642" s="2" t="s">
        <v>72</v>
      </c>
      <c r="U642" s="2" t="b">
        <f t="shared" si="272"/>
        <v>0</v>
      </c>
      <c r="V642" s="2" t="b">
        <f t="shared" si="273"/>
        <v>0</v>
      </c>
      <c r="W642" s="2" t="b">
        <f t="shared" si="274"/>
        <v>0</v>
      </c>
      <c r="Y642" s="2">
        <f t="shared" ca="1" si="275"/>
        <v>29</v>
      </c>
      <c r="Z642" s="2">
        <f t="shared" ca="1" si="275"/>
        <v>42</v>
      </c>
      <c r="AA642" s="2">
        <f t="shared" ca="1" si="275"/>
        <v>40</v>
      </c>
      <c r="AB642" s="5">
        <f t="shared" ca="1" si="276"/>
        <v>500</v>
      </c>
      <c r="AC642" s="5">
        <f t="shared" ca="1" si="277"/>
        <v>420</v>
      </c>
      <c r="AD642" s="5">
        <f t="shared" ca="1" si="278"/>
        <v>472</v>
      </c>
      <c r="AE642" s="5">
        <f t="shared" ca="1" si="279"/>
        <v>421</v>
      </c>
      <c r="AF642" s="5">
        <f t="shared" ca="1" si="280"/>
        <v>424</v>
      </c>
      <c r="AG642" s="5">
        <f t="shared" ca="1" si="281"/>
        <v>408</v>
      </c>
      <c r="AH642" s="5">
        <f t="shared" ca="1" si="282"/>
        <v>412</v>
      </c>
      <c r="AI642" s="5">
        <f t="shared" ca="1" si="283"/>
        <v>471</v>
      </c>
      <c r="AJ642" s="5">
        <f t="shared" ca="1" si="284"/>
        <v>470</v>
      </c>
      <c r="AK642" s="5">
        <f t="shared" ca="1" si="285"/>
        <v>508</v>
      </c>
    </row>
    <row r="643" spans="1:37" x14ac:dyDescent="0.3">
      <c r="A643" s="35">
        <f>IF(Замеры!B640=0, " ", Замеры!B640)</f>
        <v>637</v>
      </c>
      <c r="B643" s="45" t="str">
        <f>Замеры!G640</f>
        <v xml:space="preserve">Группа от QF </v>
      </c>
      <c r="C643" s="45" t="str">
        <f>IF(Замеры!O640=0, " ", Замеры!O640)</f>
        <v xml:space="preserve"> </v>
      </c>
      <c r="D643" s="69" t="str">
        <f t="shared" si="286"/>
        <v xml:space="preserve"> </v>
      </c>
      <c r="E643" s="69" t="str">
        <f t="shared" si="287"/>
        <v xml:space="preserve"> </v>
      </c>
      <c r="F643" s="29" t="str">
        <f t="shared" si="262"/>
        <v>-</v>
      </c>
      <c r="G643" s="29" t="str">
        <f t="shared" si="263"/>
        <v>-</v>
      </c>
      <c r="H643" s="29" t="str">
        <f t="shared" si="264"/>
        <v>-</v>
      </c>
      <c r="I643" s="29" t="str">
        <f t="shared" si="265"/>
        <v>-</v>
      </c>
      <c r="J643" s="46" t="str">
        <f t="shared" si="266"/>
        <v>-</v>
      </c>
      <c r="K643" s="29" t="str">
        <f t="shared" si="267"/>
        <v>-</v>
      </c>
      <c r="L643" s="29" t="str">
        <f t="shared" si="268"/>
        <v>-</v>
      </c>
      <c r="M643" s="29" t="str">
        <f t="shared" si="269"/>
        <v>-</v>
      </c>
      <c r="N643" s="29" t="str">
        <f t="shared" si="270"/>
        <v>-</v>
      </c>
      <c r="O643" s="29" t="str">
        <f t="shared" si="271"/>
        <v>-</v>
      </c>
      <c r="P643" s="2">
        <f>Замеры!R640</f>
        <v>0</v>
      </c>
      <c r="S643" s="2">
        <f>Замеры!S640</f>
        <v>0</v>
      </c>
      <c r="T643" s="2" t="s">
        <v>72</v>
      </c>
      <c r="U643" s="2" t="b">
        <f t="shared" si="272"/>
        <v>0</v>
      </c>
      <c r="V643" s="2" t="b">
        <f t="shared" si="273"/>
        <v>0</v>
      </c>
      <c r="W643" s="2" t="b">
        <f t="shared" si="274"/>
        <v>0</v>
      </c>
      <c r="Y643" s="2">
        <f t="shared" ca="1" si="275"/>
        <v>20</v>
      </c>
      <c r="Z643" s="2">
        <f t="shared" ca="1" si="275"/>
        <v>22</v>
      </c>
      <c r="AA643" s="2">
        <f t="shared" ca="1" si="275"/>
        <v>50</v>
      </c>
      <c r="AB643" s="5">
        <f t="shared" ca="1" si="276"/>
        <v>518</v>
      </c>
      <c r="AC643" s="5">
        <f t="shared" ca="1" si="277"/>
        <v>622</v>
      </c>
      <c r="AD643" s="5">
        <f t="shared" ca="1" si="278"/>
        <v>554</v>
      </c>
      <c r="AE643" s="5">
        <f t="shared" ca="1" si="279"/>
        <v>593</v>
      </c>
      <c r="AF643" s="5">
        <f t="shared" ca="1" si="280"/>
        <v>614</v>
      </c>
      <c r="AG643" s="5">
        <f t="shared" ca="1" si="281"/>
        <v>582</v>
      </c>
      <c r="AH643" s="5">
        <f t="shared" ca="1" si="282"/>
        <v>635</v>
      </c>
      <c r="AI643" s="5">
        <f t="shared" ca="1" si="283"/>
        <v>641</v>
      </c>
      <c r="AJ643" s="5">
        <f t="shared" ca="1" si="284"/>
        <v>567</v>
      </c>
      <c r="AK643" s="5">
        <f t="shared" ca="1" si="285"/>
        <v>505</v>
      </c>
    </row>
    <row r="644" spans="1:37" x14ac:dyDescent="0.3">
      <c r="A644" s="35">
        <f>IF(Замеры!B641=0, " ", Замеры!B641)</f>
        <v>638</v>
      </c>
      <c r="B644" s="45" t="str">
        <f>Замеры!G641</f>
        <v xml:space="preserve">Группа от QF </v>
      </c>
      <c r="C644" s="45" t="str">
        <f>IF(Замеры!O641=0, " ", Замеры!O641)</f>
        <v xml:space="preserve"> </v>
      </c>
      <c r="D644" s="69" t="str">
        <f t="shared" si="286"/>
        <v xml:space="preserve"> </v>
      </c>
      <c r="E644" s="69" t="str">
        <f t="shared" si="287"/>
        <v xml:space="preserve"> </v>
      </c>
      <c r="F644" s="29" t="str">
        <f t="shared" si="262"/>
        <v>-</v>
      </c>
      <c r="G644" s="29" t="str">
        <f t="shared" si="263"/>
        <v>-</v>
      </c>
      <c r="H644" s="29" t="str">
        <f t="shared" si="264"/>
        <v>-</v>
      </c>
      <c r="I644" s="29" t="str">
        <f t="shared" si="265"/>
        <v>-</v>
      </c>
      <c r="J644" s="46" t="str">
        <f t="shared" si="266"/>
        <v>-</v>
      </c>
      <c r="K644" s="29" t="str">
        <f t="shared" si="267"/>
        <v>-</v>
      </c>
      <c r="L644" s="29" t="str">
        <f t="shared" si="268"/>
        <v>-</v>
      </c>
      <c r="M644" s="29" t="str">
        <f t="shared" si="269"/>
        <v>-</v>
      </c>
      <c r="N644" s="29" t="str">
        <f t="shared" si="270"/>
        <v>-</v>
      </c>
      <c r="O644" s="29" t="str">
        <f t="shared" si="271"/>
        <v>-</v>
      </c>
      <c r="P644" s="2">
        <f>Замеры!R641</f>
        <v>0</v>
      </c>
      <c r="S644" s="2">
        <f>Замеры!S641</f>
        <v>0</v>
      </c>
      <c r="T644" s="2" t="s">
        <v>72</v>
      </c>
      <c r="U644" s="2" t="b">
        <f t="shared" si="272"/>
        <v>0</v>
      </c>
      <c r="V644" s="2" t="b">
        <f t="shared" si="273"/>
        <v>0</v>
      </c>
      <c r="W644" s="2" t="b">
        <f t="shared" si="274"/>
        <v>0</v>
      </c>
      <c r="Y644" s="2">
        <f t="shared" ca="1" si="275"/>
        <v>29</v>
      </c>
      <c r="Z644" s="2">
        <f t="shared" ca="1" si="275"/>
        <v>32</v>
      </c>
      <c r="AA644" s="2">
        <f t="shared" ca="1" si="275"/>
        <v>33</v>
      </c>
      <c r="AB644" s="5">
        <f t="shared" ca="1" si="276"/>
        <v>382</v>
      </c>
      <c r="AC644" s="5">
        <f t="shared" ca="1" si="277"/>
        <v>394</v>
      </c>
      <c r="AD644" s="5">
        <f t="shared" ca="1" si="278"/>
        <v>407</v>
      </c>
      <c r="AE644" s="5">
        <f t="shared" ca="1" si="279"/>
        <v>413</v>
      </c>
      <c r="AF644" s="5">
        <f t="shared" ca="1" si="280"/>
        <v>373</v>
      </c>
      <c r="AG644" s="5">
        <f t="shared" ca="1" si="281"/>
        <v>438</v>
      </c>
      <c r="AH644" s="5">
        <f t="shared" ca="1" si="282"/>
        <v>397</v>
      </c>
      <c r="AI644" s="5">
        <f t="shared" ca="1" si="283"/>
        <v>480</v>
      </c>
      <c r="AJ644" s="5">
        <f t="shared" ca="1" si="284"/>
        <v>440</v>
      </c>
      <c r="AK644" s="5">
        <f t="shared" ca="1" si="285"/>
        <v>478</v>
      </c>
    </row>
    <row r="645" spans="1:37" x14ac:dyDescent="0.3">
      <c r="A645" s="35">
        <f>IF(Замеры!B642=0, " ", Замеры!B642)</f>
        <v>639</v>
      </c>
      <c r="B645" s="45" t="str">
        <f>Замеры!G642</f>
        <v xml:space="preserve">Группа от QF </v>
      </c>
      <c r="C645" s="45" t="str">
        <f>IF(Замеры!O642=0, " ", Замеры!O642)</f>
        <v xml:space="preserve"> </v>
      </c>
      <c r="D645" s="69" t="str">
        <f t="shared" si="286"/>
        <v xml:space="preserve"> </v>
      </c>
      <c r="E645" s="69" t="str">
        <f t="shared" si="287"/>
        <v xml:space="preserve"> </v>
      </c>
      <c r="F645" s="29" t="str">
        <f t="shared" si="262"/>
        <v>-</v>
      </c>
      <c r="G645" s="29" t="str">
        <f t="shared" si="263"/>
        <v>-</v>
      </c>
      <c r="H645" s="29" t="str">
        <f t="shared" si="264"/>
        <v>-</v>
      </c>
      <c r="I645" s="29" t="str">
        <f t="shared" si="265"/>
        <v>-</v>
      </c>
      <c r="J645" s="46" t="str">
        <f t="shared" si="266"/>
        <v>-</v>
      </c>
      <c r="K645" s="29" t="str">
        <f t="shared" si="267"/>
        <v>-</v>
      </c>
      <c r="L645" s="29" t="str">
        <f t="shared" si="268"/>
        <v>-</v>
      </c>
      <c r="M645" s="29" t="str">
        <f t="shared" si="269"/>
        <v>-</v>
      </c>
      <c r="N645" s="29" t="str">
        <f t="shared" si="270"/>
        <v>-</v>
      </c>
      <c r="O645" s="29" t="str">
        <f t="shared" si="271"/>
        <v>-</v>
      </c>
      <c r="P645" s="2">
        <f>Замеры!R642</f>
        <v>0</v>
      </c>
      <c r="S645" s="2">
        <f>Замеры!S642</f>
        <v>0</v>
      </c>
      <c r="T645" s="2" t="s">
        <v>72</v>
      </c>
      <c r="U645" s="2" t="b">
        <f t="shared" si="272"/>
        <v>0</v>
      </c>
      <c r="V645" s="2" t="b">
        <f t="shared" si="273"/>
        <v>0</v>
      </c>
      <c r="W645" s="2" t="b">
        <f t="shared" si="274"/>
        <v>0</v>
      </c>
      <c r="Y645" s="2">
        <f t="shared" ca="1" si="275"/>
        <v>39</v>
      </c>
      <c r="Z645" s="2">
        <f t="shared" ca="1" si="275"/>
        <v>34</v>
      </c>
      <c r="AA645" s="2">
        <f t="shared" ca="1" si="275"/>
        <v>43</v>
      </c>
      <c r="AB645" s="5">
        <f t="shared" ca="1" si="276"/>
        <v>578</v>
      </c>
      <c r="AC645" s="5">
        <f t="shared" ca="1" si="277"/>
        <v>438</v>
      </c>
      <c r="AD645" s="5">
        <f t="shared" ca="1" si="278"/>
        <v>435</v>
      </c>
      <c r="AE645" s="5">
        <f t="shared" ca="1" si="279"/>
        <v>469</v>
      </c>
      <c r="AF645" s="5">
        <f t="shared" ca="1" si="280"/>
        <v>494</v>
      </c>
      <c r="AG645" s="5">
        <f t="shared" ca="1" si="281"/>
        <v>558</v>
      </c>
      <c r="AH645" s="5">
        <f t="shared" ca="1" si="282"/>
        <v>524</v>
      </c>
      <c r="AI645" s="5">
        <f t="shared" ca="1" si="283"/>
        <v>462</v>
      </c>
      <c r="AJ645" s="5">
        <f t="shared" ca="1" si="284"/>
        <v>564</v>
      </c>
      <c r="AK645" s="5">
        <f t="shared" ca="1" si="285"/>
        <v>551</v>
      </c>
    </row>
    <row r="646" spans="1:37" x14ac:dyDescent="0.3">
      <c r="A646" s="35">
        <f>IF(Замеры!B643=0, " ", Замеры!B643)</f>
        <v>640</v>
      </c>
      <c r="B646" s="45" t="str">
        <f>Замеры!G643</f>
        <v xml:space="preserve">Группа от QF </v>
      </c>
      <c r="C646" s="45" t="str">
        <f>IF(Замеры!O643=0, " ", Замеры!O643)</f>
        <v xml:space="preserve"> </v>
      </c>
      <c r="D646" s="69" t="str">
        <f t="shared" si="286"/>
        <v xml:space="preserve"> </v>
      </c>
      <c r="E646" s="69" t="str">
        <f t="shared" si="287"/>
        <v xml:space="preserve"> </v>
      </c>
      <c r="F646" s="29" t="str">
        <f t="shared" si="262"/>
        <v>-</v>
      </c>
      <c r="G646" s="29" t="str">
        <f t="shared" si="263"/>
        <v>-</v>
      </c>
      <c r="H646" s="29" t="str">
        <f t="shared" si="264"/>
        <v>-</v>
      </c>
      <c r="I646" s="29" t="str">
        <f t="shared" si="265"/>
        <v>-</v>
      </c>
      <c r="J646" s="46" t="str">
        <f t="shared" si="266"/>
        <v>-</v>
      </c>
      <c r="K646" s="29" t="str">
        <f t="shared" si="267"/>
        <v>-</v>
      </c>
      <c r="L646" s="29" t="str">
        <f t="shared" si="268"/>
        <v>-</v>
      </c>
      <c r="M646" s="29" t="str">
        <f t="shared" si="269"/>
        <v>-</v>
      </c>
      <c r="N646" s="29" t="str">
        <f t="shared" si="270"/>
        <v>-</v>
      </c>
      <c r="O646" s="29" t="str">
        <f t="shared" si="271"/>
        <v>-</v>
      </c>
      <c r="P646" s="2">
        <f>Замеры!R643</f>
        <v>0</v>
      </c>
      <c r="S646" s="2">
        <f>Замеры!S643</f>
        <v>0</v>
      </c>
      <c r="T646" s="2" t="s">
        <v>72</v>
      </c>
      <c r="U646" s="2" t="b">
        <f t="shared" si="272"/>
        <v>0</v>
      </c>
      <c r="V646" s="2" t="b">
        <f t="shared" si="273"/>
        <v>0</v>
      </c>
      <c r="W646" s="2" t="b">
        <f t="shared" si="274"/>
        <v>0</v>
      </c>
      <c r="Y646" s="2">
        <f t="shared" ca="1" si="275"/>
        <v>32</v>
      </c>
      <c r="Z646" s="2">
        <f t="shared" ca="1" si="275"/>
        <v>23</v>
      </c>
      <c r="AA646" s="2">
        <f t="shared" ca="1" si="275"/>
        <v>25</v>
      </c>
      <c r="AB646" s="5">
        <f t="shared" ca="1" si="276"/>
        <v>387</v>
      </c>
      <c r="AC646" s="5">
        <f t="shared" ca="1" si="277"/>
        <v>265</v>
      </c>
      <c r="AD646" s="5">
        <f t="shared" ca="1" si="278"/>
        <v>365</v>
      </c>
      <c r="AE646" s="5">
        <f t="shared" ca="1" si="279"/>
        <v>376</v>
      </c>
      <c r="AF646" s="5">
        <f t="shared" ca="1" si="280"/>
        <v>361</v>
      </c>
      <c r="AG646" s="5">
        <f t="shared" ca="1" si="281"/>
        <v>390</v>
      </c>
      <c r="AH646" s="5">
        <f t="shared" ca="1" si="282"/>
        <v>354</v>
      </c>
      <c r="AI646" s="5">
        <f t="shared" ca="1" si="283"/>
        <v>284</v>
      </c>
      <c r="AJ646" s="5">
        <f t="shared" ca="1" si="284"/>
        <v>291</v>
      </c>
      <c r="AK646" s="5">
        <f t="shared" ca="1" si="285"/>
        <v>362</v>
      </c>
    </row>
    <row r="647" spans="1:37" x14ac:dyDescent="0.3">
      <c r="A647" s="35">
        <f>IF(Замеры!B644=0, " ", Замеры!B644)</f>
        <v>641</v>
      </c>
      <c r="B647" s="45" t="str">
        <f>Замеры!G644</f>
        <v xml:space="preserve">Группа от QF </v>
      </c>
      <c r="C647" s="45" t="str">
        <f>IF(Замеры!O644=0, " ", Замеры!O644)</f>
        <v xml:space="preserve"> </v>
      </c>
      <c r="D647" s="69" t="str">
        <f t="shared" si="286"/>
        <v xml:space="preserve"> </v>
      </c>
      <c r="E647" s="69" t="str">
        <f t="shared" si="287"/>
        <v xml:space="preserve"> </v>
      </c>
      <c r="F647" s="29" t="str">
        <f t="shared" ref="F647:F710" si="288">IF(OR(P647=$S$5,P647=$P$5),AB647,"-")</f>
        <v>-</v>
      </c>
      <c r="G647" s="29" t="str">
        <f t="shared" ref="G647:G710" si="289">IF(OR(P647=$S$5,P647=$Q$5),AC647,"-")</f>
        <v>-</v>
      </c>
      <c r="H647" s="29" t="str">
        <f t="shared" ref="H647:H710" si="290">IF(OR(P647=$S$5,P647=$R$5),AD647,"-")</f>
        <v>-</v>
      </c>
      <c r="I647" s="29" t="str">
        <f t="shared" ref="I647:I710" si="291">IF(OR(P647=$P$4,P647=$R$5,P647=$S$5,P647=$P$5),AE647,"-")</f>
        <v>-</v>
      </c>
      <c r="J647" s="46" t="str">
        <f t="shared" ref="J647:J710" si="292">IF(OR(P647=$P$5,P647=$Q$5,P647=$S$5,P647=$Q$4),AF647,"-")</f>
        <v>-</v>
      </c>
      <c r="K647" s="29" t="str">
        <f t="shared" ref="K647:K710" si="293">IF(OR(P647=$R$5,P647=$Q$5,P647=$R$4,P647=$S$5),AG647,"-")</f>
        <v>-</v>
      </c>
      <c r="L647" s="29" t="str">
        <f t="shared" ref="L647:L710" si="294">IF(I647=$T$4,T646,IF(S647=$S$4,AH647,IF(S647=$U$4,"-")))</f>
        <v>-</v>
      </c>
      <c r="M647" s="29" t="str">
        <f t="shared" ref="M647:M710" si="295">IF(J647=$T$4,T646,IF(S647=$S$4,AI647,IF(S647=$U$4,"-")))</f>
        <v>-</v>
      </c>
      <c r="N647" s="29" t="str">
        <f t="shared" ref="N647:N710" si="296">IF(K647=$T$4,T646,IF(S647=$S$4,AJ647,IF(S647=$U$4,"-")))</f>
        <v>-</v>
      </c>
      <c r="O647" s="29" t="str">
        <f t="shared" ref="O647:O710" si="297">IF(S647=$S$4,AK647,"-")</f>
        <v>-</v>
      </c>
      <c r="P647" s="2">
        <f>Замеры!R644</f>
        <v>0</v>
      </c>
      <c r="S647" s="2">
        <f>Замеры!S644</f>
        <v>0</v>
      </c>
      <c r="T647" s="2" t="s">
        <v>72</v>
      </c>
      <c r="U647" s="2" t="b">
        <f t="shared" ref="U647:U710" si="298">OR(P647=$S$5,P647=$P$5,P647=$R$5,P647=$P$4)</f>
        <v>0</v>
      </c>
      <c r="V647" s="2" t="b">
        <f t="shared" ref="V647:V710" si="299">OR(P647=$S$5,P647=$P$5,P647=$Q$5,P647=$Q$4)</f>
        <v>0</v>
      </c>
      <c r="W647" s="2" t="b">
        <f t="shared" ref="W647:W710" si="300">OR(P647=$Q$5,P647=$S$5,P647=$R$5,P647=$R$4)</f>
        <v>0</v>
      </c>
      <c r="Y647" s="2">
        <f t="shared" ref="Y647:AA710" ca="1" si="301">RANDBETWEEN($T$2,$T$3)</f>
        <v>30</v>
      </c>
      <c r="Z647" s="2">
        <f t="shared" ca="1" si="301"/>
        <v>48</v>
      </c>
      <c r="AA647" s="2">
        <f t="shared" ca="1" si="301"/>
        <v>44</v>
      </c>
      <c r="AB647" s="5">
        <f t="shared" ref="AB647:AB710" ca="1" si="302">RANDBETWEEN(AA647*10+5,AA647*10+150)</f>
        <v>526</v>
      </c>
      <c r="AC647" s="5">
        <f t="shared" ref="AC647:AC710" ca="1" si="303">RANDBETWEEN(AA647*10+5,AA647*10+150)</f>
        <v>586</v>
      </c>
      <c r="AD647" s="5">
        <f t="shared" ref="AD647:AD710" ca="1" si="304">RANDBETWEEN(AA647*10+5,AA647*10+150)</f>
        <v>553</v>
      </c>
      <c r="AE647" s="5">
        <f t="shared" ref="AE647:AE710" ca="1" si="305">RANDBETWEEN(AA647*10+5,AA647*10+150)</f>
        <v>463</v>
      </c>
      <c r="AF647" s="5">
        <f t="shared" ref="AF647:AF710" ca="1" si="306">RANDBETWEEN(AA647*10+5,AA647*10+150)</f>
        <v>507</v>
      </c>
      <c r="AG647" s="5">
        <f t="shared" ref="AG647:AG710" ca="1" si="307">RANDBETWEEN(AA647*10+5,AA647*10+150)</f>
        <v>477</v>
      </c>
      <c r="AH647" s="5">
        <f t="shared" ref="AH647:AH710" ca="1" si="308">RANDBETWEEN(AA647*10+5,AA647*10+150)</f>
        <v>509</v>
      </c>
      <c r="AI647" s="5">
        <f t="shared" ref="AI647:AI710" ca="1" si="309">RANDBETWEEN(AA647*10+5,AA647*10+150)</f>
        <v>577</v>
      </c>
      <c r="AJ647" s="5">
        <f t="shared" ref="AJ647:AJ710" ca="1" si="310">RANDBETWEEN(AA647*10+5,AA647*10+150)</f>
        <v>483</v>
      </c>
      <c r="AK647" s="5">
        <f t="shared" ref="AK647:AK710" ca="1" si="311">RANDBETWEEN(AA647*10+5,AA647*10+150)</f>
        <v>544</v>
      </c>
    </row>
    <row r="648" spans="1:37" x14ac:dyDescent="0.3">
      <c r="A648" s="35">
        <f>IF(Замеры!B645=0, " ", Замеры!B645)</f>
        <v>642</v>
      </c>
      <c r="B648" s="45" t="str">
        <f>Замеры!G645</f>
        <v xml:space="preserve">Группа от QF </v>
      </c>
      <c r="C648" s="45" t="str">
        <f>IF(Замеры!O645=0, " ", Замеры!O645)</f>
        <v xml:space="preserve"> </v>
      </c>
      <c r="D648" s="69" t="str">
        <f t="shared" si="286"/>
        <v xml:space="preserve"> </v>
      </c>
      <c r="E648" s="69" t="str">
        <f t="shared" si="287"/>
        <v xml:space="preserve"> </v>
      </c>
      <c r="F648" s="29" t="str">
        <f t="shared" si="288"/>
        <v>-</v>
      </c>
      <c r="G648" s="29" t="str">
        <f t="shared" si="289"/>
        <v>-</v>
      </c>
      <c r="H648" s="29" t="str">
        <f t="shared" si="290"/>
        <v>-</v>
      </c>
      <c r="I648" s="29" t="str">
        <f t="shared" si="291"/>
        <v>-</v>
      </c>
      <c r="J648" s="46" t="str">
        <f t="shared" si="292"/>
        <v>-</v>
      </c>
      <c r="K648" s="29" t="str">
        <f t="shared" si="293"/>
        <v>-</v>
      </c>
      <c r="L648" s="29" t="str">
        <f t="shared" si="294"/>
        <v>-</v>
      </c>
      <c r="M648" s="29" t="str">
        <f t="shared" si="295"/>
        <v>-</v>
      </c>
      <c r="N648" s="29" t="str">
        <f t="shared" si="296"/>
        <v>-</v>
      </c>
      <c r="O648" s="29" t="str">
        <f t="shared" si="297"/>
        <v>-</v>
      </c>
      <c r="P648" s="2">
        <f>Замеры!R645</f>
        <v>0</v>
      </c>
      <c r="S648" s="2">
        <f>Замеры!S645</f>
        <v>0</v>
      </c>
      <c r="T648" s="2" t="s">
        <v>72</v>
      </c>
      <c r="U648" s="2" t="b">
        <f t="shared" si="298"/>
        <v>0</v>
      </c>
      <c r="V648" s="2" t="b">
        <f t="shared" si="299"/>
        <v>0</v>
      </c>
      <c r="W648" s="2" t="b">
        <f t="shared" si="300"/>
        <v>0</v>
      </c>
      <c r="Y648" s="2">
        <f t="shared" ca="1" si="301"/>
        <v>39</v>
      </c>
      <c r="Z648" s="2">
        <f t="shared" ca="1" si="301"/>
        <v>43</v>
      </c>
      <c r="AA648" s="2">
        <f t="shared" ca="1" si="301"/>
        <v>20</v>
      </c>
      <c r="AB648" s="5">
        <f t="shared" ca="1" si="302"/>
        <v>232</v>
      </c>
      <c r="AC648" s="5">
        <f t="shared" ca="1" si="303"/>
        <v>229</v>
      </c>
      <c r="AD648" s="5">
        <f t="shared" ca="1" si="304"/>
        <v>219</v>
      </c>
      <c r="AE648" s="5">
        <f t="shared" ca="1" si="305"/>
        <v>298</v>
      </c>
      <c r="AF648" s="5">
        <f t="shared" ca="1" si="306"/>
        <v>306</v>
      </c>
      <c r="AG648" s="5">
        <f t="shared" ca="1" si="307"/>
        <v>226</v>
      </c>
      <c r="AH648" s="5">
        <f t="shared" ca="1" si="308"/>
        <v>324</v>
      </c>
      <c r="AI648" s="5">
        <f t="shared" ca="1" si="309"/>
        <v>346</v>
      </c>
      <c r="AJ648" s="5">
        <f t="shared" ca="1" si="310"/>
        <v>307</v>
      </c>
      <c r="AK648" s="5">
        <f t="shared" ca="1" si="311"/>
        <v>236</v>
      </c>
    </row>
    <row r="649" spans="1:37" x14ac:dyDescent="0.3">
      <c r="A649" s="35">
        <f>IF(Замеры!B646=0, " ", Замеры!B646)</f>
        <v>643</v>
      </c>
      <c r="B649" s="45" t="str">
        <f>Замеры!G646</f>
        <v xml:space="preserve">Группа от QF </v>
      </c>
      <c r="C649" s="45" t="str">
        <f>IF(Замеры!O646=0, " ", Замеры!O646)</f>
        <v xml:space="preserve"> </v>
      </c>
      <c r="D649" s="69" t="str">
        <f t="shared" si="286"/>
        <v xml:space="preserve"> </v>
      </c>
      <c r="E649" s="69" t="str">
        <f t="shared" si="287"/>
        <v xml:space="preserve"> </v>
      </c>
      <c r="F649" s="29" t="str">
        <f t="shared" si="288"/>
        <v>-</v>
      </c>
      <c r="G649" s="29" t="str">
        <f t="shared" si="289"/>
        <v>-</v>
      </c>
      <c r="H649" s="29" t="str">
        <f t="shared" si="290"/>
        <v>-</v>
      </c>
      <c r="I649" s="29" t="str">
        <f t="shared" si="291"/>
        <v>-</v>
      </c>
      <c r="J649" s="46" t="str">
        <f t="shared" si="292"/>
        <v>-</v>
      </c>
      <c r="K649" s="29" t="str">
        <f t="shared" si="293"/>
        <v>-</v>
      </c>
      <c r="L649" s="29" t="str">
        <f t="shared" si="294"/>
        <v>-</v>
      </c>
      <c r="M649" s="29" t="str">
        <f t="shared" si="295"/>
        <v>-</v>
      </c>
      <c r="N649" s="29" t="str">
        <f t="shared" si="296"/>
        <v>-</v>
      </c>
      <c r="O649" s="29" t="str">
        <f t="shared" si="297"/>
        <v>-</v>
      </c>
      <c r="P649" s="2">
        <f>Замеры!R646</f>
        <v>0</v>
      </c>
      <c r="S649" s="2">
        <f>Замеры!S646</f>
        <v>0</v>
      </c>
      <c r="T649" s="2" t="s">
        <v>72</v>
      </c>
      <c r="U649" s="2" t="b">
        <f t="shared" si="298"/>
        <v>0</v>
      </c>
      <c r="V649" s="2" t="b">
        <f t="shared" si="299"/>
        <v>0</v>
      </c>
      <c r="W649" s="2" t="b">
        <f t="shared" si="300"/>
        <v>0</v>
      </c>
      <c r="Y649" s="2">
        <f t="shared" ca="1" si="301"/>
        <v>50</v>
      </c>
      <c r="Z649" s="2">
        <f t="shared" ca="1" si="301"/>
        <v>29</v>
      </c>
      <c r="AA649" s="2">
        <f t="shared" ca="1" si="301"/>
        <v>39</v>
      </c>
      <c r="AB649" s="5">
        <f t="shared" ca="1" si="302"/>
        <v>482</v>
      </c>
      <c r="AC649" s="5">
        <f t="shared" ca="1" si="303"/>
        <v>523</v>
      </c>
      <c r="AD649" s="5">
        <f t="shared" ca="1" si="304"/>
        <v>466</v>
      </c>
      <c r="AE649" s="5">
        <f t="shared" ca="1" si="305"/>
        <v>437</v>
      </c>
      <c r="AF649" s="5">
        <f t="shared" ca="1" si="306"/>
        <v>518</v>
      </c>
      <c r="AG649" s="5">
        <f t="shared" ca="1" si="307"/>
        <v>479</v>
      </c>
      <c r="AH649" s="5">
        <f t="shared" ca="1" si="308"/>
        <v>414</v>
      </c>
      <c r="AI649" s="5">
        <f t="shared" ca="1" si="309"/>
        <v>440</v>
      </c>
      <c r="AJ649" s="5">
        <f t="shared" ca="1" si="310"/>
        <v>461</v>
      </c>
      <c r="AK649" s="5">
        <f t="shared" ca="1" si="311"/>
        <v>471</v>
      </c>
    </row>
    <row r="650" spans="1:37" x14ac:dyDescent="0.3">
      <c r="A650" s="35">
        <f>IF(Замеры!B647=0, " ", Замеры!B647)</f>
        <v>644</v>
      </c>
      <c r="B650" s="45" t="str">
        <f>Замеры!G647</f>
        <v xml:space="preserve">Группа от QF </v>
      </c>
      <c r="C650" s="45" t="str">
        <f>IF(Замеры!O647=0, " ", Замеры!O647)</f>
        <v xml:space="preserve"> </v>
      </c>
      <c r="D650" s="69" t="str">
        <f t="shared" si="286"/>
        <v xml:space="preserve"> </v>
      </c>
      <c r="E650" s="69" t="str">
        <f t="shared" si="287"/>
        <v xml:space="preserve"> </v>
      </c>
      <c r="F650" s="29" t="str">
        <f t="shared" si="288"/>
        <v>-</v>
      </c>
      <c r="G650" s="29" t="str">
        <f t="shared" si="289"/>
        <v>-</v>
      </c>
      <c r="H650" s="29" t="str">
        <f t="shared" si="290"/>
        <v>-</v>
      </c>
      <c r="I650" s="29" t="str">
        <f t="shared" si="291"/>
        <v>-</v>
      </c>
      <c r="J650" s="46" t="str">
        <f t="shared" si="292"/>
        <v>-</v>
      </c>
      <c r="K650" s="29" t="str">
        <f t="shared" si="293"/>
        <v>-</v>
      </c>
      <c r="L650" s="29" t="str">
        <f t="shared" si="294"/>
        <v>-</v>
      </c>
      <c r="M650" s="29" t="str">
        <f t="shared" si="295"/>
        <v>-</v>
      </c>
      <c r="N650" s="29" t="str">
        <f t="shared" si="296"/>
        <v>-</v>
      </c>
      <c r="O650" s="29" t="str">
        <f t="shared" si="297"/>
        <v>-</v>
      </c>
      <c r="P650" s="2">
        <f>Замеры!R647</f>
        <v>0</v>
      </c>
      <c r="S650" s="2">
        <f>Замеры!S647</f>
        <v>0</v>
      </c>
      <c r="T650" s="2" t="s">
        <v>72</v>
      </c>
      <c r="U650" s="2" t="b">
        <f t="shared" si="298"/>
        <v>0</v>
      </c>
      <c r="V650" s="2" t="b">
        <f t="shared" si="299"/>
        <v>0</v>
      </c>
      <c r="W650" s="2" t="b">
        <f t="shared" si="300"/>
        <v>0</v>
      </c>
      <c r="Y650" s="2">
        <f t="shared" ca="1" si="301"/>
        <v>26</v>
      </c>
      <c r="Z650" s="2">
        <f t="shared" ca="1" si="301"/>
        <v>20</v>
      </c>
      <c r="AA650" s="2">
        <f t="shared" ca="1" si="301"/>
        <v>44</v>
      </c>
      <c r="AB650" s="5">
        <f t="shared" ca="1" si="302"/>
        <v>525</v>
      </c>
      <c r="AC650" s="5">
        <f t="shared" ca="1" si="303"/>
        <v>588</v>
      </c>
      <c r="AD650" s="5">
        <f t="shared" ca="1" si="304"/>
        <v>457</v>
      </c>
      <c r="AE650" s="5">
        <f t="shared" ca="1" si="305"/>
        <v>511</v>
      </c>
      <c r="AF650" s="5">
        <f t="shared" ca="1" si="306"/>
        <v>446</v>
      </c>
      <c r="AG650" s="5">
        <f t="shared" ca="1" si="307"/>
        <v>468</v>
      </c>
      <c r="AH650" s="5">
        <f t="shared" ca="1" si="308"/>
        <v>503</v>
      </c>
      <c r="AI650" s="5">
        <f t="shared" ca="1" si="309"/>
        <v>511</v>
      </c>
      <c r="AJ650" s="5">
        <f t="shared" ca="1" si="310"/>
        <v>567</v>
      </c>
      <c r="AK650" s="5">
        <f t="shared" ca="1" si="311"/>
        <v>507</v>
      </c>
    </row>
    <row r="651" spans="1:37" x14ac:dyDescent="0.3">
      <c r="A651" s="35">
        <f>IF(Замеры!B648=0, " ", Замеры!B648)</f>
        <v>645</v>
      </c>
      <c r="B651" s="45" t="str">
        <f>Замеры!G648</f>
        <v xml:space="preserve">Группа от QF </v>
      </c>
      <c r="C651" s="45" t="str">
        <f>IF(Замеры!O648=0, " ", Замеры!O648)</f>
        <v xml:space="preserve"> </v>
      </c>
      <c r="D651" s="69" t="str">
        <f t="shared" ref="D651:D714" si="312">IF(P651=0, " ", 1000)</f>
        <v xml:space="preserve"> </v>
      </c>
      <c r="E651" s="69" t="str">
        <f t="shared" ref="E651:E714" si="313">IF(P651=0, " ", 0.5)</f>
        <v xml:space="preserve"> </v>
      </c>
      <c r="F651" s="29" t="str">
        <f t="shared" si="288"/>
        <v>-</v>
      </c>
      <c r="G651" s="29" t="str">
        <f t="shared" si="289"/>
        <v>-</v>
      </c>
      <c r="H651" s="29" t="str">
        <f t="shared" si="290"/>
        <v>-</v>
      </c>
      <c r="I651" s="29" t="str">
        <f t="shared" si="291"/>
        <v>-</v>
      </c>
      <c r="J651" s="46" t="str">
        <f t="shared" si="292"/>
        <v>-</v>
      </c>
      <c r="K651" s="29" t="str">
        <f t="shared" si="293"/>
        <v>-</v>
      </c>
      <c r="L651" s="29" t="str">
        <f t="shared" si="294"/>
        <v>-</v>
      </c>
      <c r="M651" s="29" t="str">
        <f t="shared" si="295"/>
        <v>-</v>
      </c>
      <c r="N651" s="29" t="str">
        <f t="shared" si="296"/>
        <v>-</v>
      </c>
      <c r="O651" s="29" t="str">
        <f t="shared" si="297"/>
        <v>-</v>
      </c>
      <c r="P651" s="2">
        <f>Замеры!R648</f>
        <v>0</v>
      </c>
      <c r="S651" s="2">
        <f>Замеры!S648</f>
        <v>0</v>
      </c>
      <c r="T651" s="2" t="s">
        <v>72</v>
      </c>
      <c r="U651" s="2" t="b">
        <f t="shared" si="298"/>
        <v>0</v>
      </c>
      <c r="V651" s="2" t="b">
        <f t="shared" si="299"/>
        <v>0</v>
      </c>
      <c r="W651" s="2" t="b">
        <f t="shared" si="300"/>
        <v>0</v>
      </c>
      <c r="Y651" s="2">
        <f t="shared" ca="1" si="301"/>
        <v>34</v>
      </c>
      <c r="Z651" s="2">
        <f t="shared" ca="1" si="301"/>
        <v>41</v>
      </c>
      <c r="AA651" s="2">
        <f t="shared" ca="1" si="301"/>
        <v>50</v>
      </c>
      <c r="AB651" s="5">
        <f t="shared" ca="1" si="302"/>
        <v>628</v>
      </c>
      <c r="AC651" s="5">
        <f t="shared" ca="1" si="303"/>
        <v>585</v>
      </c>
      <c r="AD651" s="5">
        <f t="shared" ca="1" si="304"/>
        <v>522</v>
      </c>
      <c r="AE651" s="5">
        <f t="shared" ca="1" si="305"/>
        <v>544</v>
      </c>
      <c r="AF651" s="5">
        <f t="shared" ca="1" si="306"/>
        <v>549</v>
      </c>
      <c r="AG651" s="5">
        <f t="shared" ca="1" si="307"/>
        <v>575</v>
      </c>
      <c r="AH651" s="5">
        <f t="shared" ca="1" si="308"/>
        <v>606</v>
      </c>
      <c r="AI651" s="5">
        <f t="shared" ca="1" si="309"/>
        <v>571</v>
      </c>
      <c r="AJ651" s="5">
        <f t="shared" ca="1" si="310"/>
        <v>586</v>
      </c>
      <c r="AK651" s="5">
        <f t="shared" ca="1" si="311"/>
        <v>549</v>
      </c>
    </row>
    <row r="652" spans="1:37" x14ac:dyDescent="0.3">
      <c r="A652" s="35">
        <f>IF(Замеры!B649=0, " ", Замеры!B649)</f>
        <v>646</v>
      </c>
      <c r="B652" s="45" t="str">
        <f>Замеры!G649</f>
        <v xml:space="preserve">Группа от QF </v>
      </c>
      <c r="C652" s="45" t="str">
        <f>IF(Замеры!O649=0, " ", Замеры!O649)</f>
        <v xml:space="preserve"> </v>
      </c>
      <c r="D652" s="69" t="str">
        <f t="shared" si="312"/>
        <v xml:space="preserve"> </v>
      </c>
      <c r="E652" s="69" t="str">
        <f t="shared" si="313"/>
        <v xml:space="preserve"> </v>
      </c>
      <c r="F652" s="29" t="str">
        <f t="shared" si="288"/>
        <v>-</v>
      </c>
      <c r="G652" s="29" t="str">
        <f t="shared" si="289"/>
        <v>-</v>
      </c>
      <c r="H652" s="29" t="str">
        <f t="shared" si="290"/>
        <v>-</v>
      </c>
      <c r="I652" s="29" t="str">
        <f t="shared" si="291"/>
        <v>-</v>
      </c>
      <c r="J652" s="46" t="str">
        <f t="shared" si="292"/>
        <v>-</v>
      </c>
      <c r="K652" s="29" t="str">
        <f t="shared" si="293"/>
        <v>-</v>
      </c>
      <c r="L652" s="29" t="str">
        <f t="shared" si="294"/>
        <v>-</v>
      </c>
      <c r="M652" s="29" t="str">
        <f t="shared" si="295"/>
        <v>-</v>
      </c>
      <c r="N652" s="29" t="str">
        <f t="shared" si="296"/>
        <v>-</v>
      </c>
      <c r="O652" s="29" t="str">
        <f t="shared" si="297"/>
        <v>-</v>
      </c>
      <c r="P652" s="2">
        <f>Замеры!R649</f>
        <v>0</v>
      </c>
      <c r="S652" s="2">
        <f>Замеры!S649</f>
        <v>0</v>
      </c>
      <c r="T652" s="2" t="s">
        <v>72</v>
      </c>
      <c r="U652" s="2" t="b">
        <f t="shared" si="298"/>
        <v>0</v>
      </c>
      <c r="V652" s="2" t="b">
        <f t="shared" si="299"/>
        <v>0</v>
      </c>
      <c r="W652" s="2" t="b">
        <f t="shared" si="300"/>
        <v>0</v>
      </c>
      <c r="Y652" s="2">
        <f t="shared" ca="1" si="301"/>
        <v>26</v>
      </c>
      <c r="Z652" s="2">
        <f t="shared" ca="1" si="301"/>
        <v>47</v>
      </c>
      <c r="AA652" s="2">
        <f t="shared" ca="1" si="301"/>
        <v>46</v>
      </c>
      <c r="AB652" s="5">
        <f t="shared" ca="1" si="302"/>
        <v>479</v>
      </c>
      <c r="AC652" s="5">
        <f t="shared" ca="1" si="303"/>
        <v>535</v>
      </c>
      <c r="AD652" s="5">
        <f t="shared" ca="1" si="304"/>
        <v>571</v>
      </c>
      <c r="AE652" s="5">
        <f t="shared" ca="1" si="305"/>
        <v>557</v>
      </c>
      <c r="AF652" s="5">
        <f t="shared" ca="1" si="306"/>
        <v>532</v>
      </c>
      <c r="AG652" s="5">
        <f t="shared" ca="1" si="307"/>
        <v>472</v>
      </c>
      <c r="AH652" s="5">
        <f t="shared" ca="1" si="308"/>
        <v>560</v>
      </c>
      <c r="AI652" s="5">
        <f t="shared" ca="1" si="309"/>
        <v>556</v>
      </c>
      <c r="AJ652" s="5">
        <f t="shared" ca="1" si="310"/>
        <v>522</v>
      </c>
      <c r="AK652" s="5">
        <f t="shared" ca="1" si="311"/>
        <v>572</v>
      </c>
    </row>
    <row r="653" spans="1:37" x14ac:dyDescent="0.3">
      <c r="A653" s="35">
        <f>IF(Замеры!B650=0, " ", Замеры!B650)</f>
        <v>647</v>
      </c>
      <c r="B653" s="45" t="str">
        <f>Замеры!G650</f>
        <v xml:space="preserve">Группа от QF </v>
      </c>
      <c r="C653" s="45" t="str">
        <f>IF(Замеры!O650=0, " ", Замеры!O650)</f>
        <v xml:space="preserve"> </v>
      </c>
      <c r="D653" s="69" t="str">
        <f t="shared" si="312"/>
        <v xml:space="preserve"> </v>
      </c>
      <c r="E653" s="69" t="str">
        <f t="shared" si="313"/>
        <v xml:space="preserve"> </v>
      </c>
      <c r="F653" s="29" t="str">
        <f t="shared" si="288"/>
        <v>-</v>
      </c>
      <c r="G653" s="29" t="str">
        <f t="shared" si="289"/>
        <v>-</v>
      </c>
      <c r="H653" s="29" t="str">
        <f t="shared" si="290"/>
        <v>-</v>
      </c>
      <c r="I653" s="29" t="str">
        <f t="shared" si="291"/>
        <v>-</v>
      </c>
      <c r="J653" s="46" t="str">
        <f t="shared" si="292"/>
        <v>-</v>
      </c>
      <c r="K653" s="29" t="str">
        <f t="shared" si="293"/>
        <v>-</v>
      </c>
      <c r="L653" s="29" t="str">
        <f t="shared" si="294"/>
        <v>-</v>
      </c>
      <c r="M653" s="29" t="str">
        <f t="shared" si="295"/>
        <v>-</v>
      </c>
      <c r="N653" s="29" t="str">
        <f t="shared" si="296"/>
        <v>-</v>
      </c>
      <c r="O653" s="29" t="str">
        <f t="shared" si="297"/>
        <v>-</v>
      </c>
      <c r="P653" s="2">
        <f>Замеры!R650</f>
        <v>0</v>
      </c>
      <c r="S653" s="2">
        <f>Замеры!S650</f>
        <v>0</v>
      </c>
      <c r="T653" s="2" t="s">
        <v>72</v>
      </c>
      <c r="U653" s="2" t="b">
        <f t="shared" si="298"/>
        <v>0</v>
      </c>
      <c r="V653" s="2" t="b">
        <f t="shared" si="299"/>
        <v>0</v>
      </c>
      <c r="W653" s="2" t="b">
        <f t="shared" si="300"/>
        <v>0</v>
      </c>
      <c r="Y653" s="2">
        <f t="shared" ca="1" si="301"/>
        <v>46</v>
      </c>
      <c r="Z653" s="2">
        <f t="shared" ca="1" si="301"/>
        <v>24</v>
      </c>
      <c r="AA653" s="2">
        <f t="shared" ca="1" si="301"/>
        <v>21</v>
      </c>
      <c r="AB653" s="5">
        <f t="shared" ca="1" si="302"/>
        <v>316</v>
      </c>
      <c r="AC653" s="5">
        <f t="shared" ca="1" si="303"/>
        <v>262</v>
      </c>
      <c r="AD653" s="5">
        <f t="shared" ca="1" si="304"/>
        <v>259</v>
      </c>
      <c r="AE653" s="5">
        <f t="shared" ca="1" si="305"/>
        <v>215</v>
      </c>
      <c r="AF653" s="5">
        <f t="shared" ca="1" si="306"/>
        <v>255</v>
      </c>
      <c r="AG653" s="5">
        <f t="shared" ca="1" si="307"/>
        <v>237</v>
      </c>
      <c r="AH653" s="5">
        <f t="shared" ca="1" si="308"/>
        <v>244</v>
      </c>
      <c r="AI653" s="5">
        <f t="shared" ca="1" si="309"/>
        <v>280</v>
      </c>
      <c r="AJ653" s="5">
        <f t="shared" ca="1" si="310"/>
        <v>216</v>
      </c>
      <c r="AK653" s="5">
        <f t="shared" ca="1" si="311"/>
        <v>293</v>
      </c>
    </row>
    <row r="654" spans="1:37" x14ac:dyDescent="0.3">
      <c r="A654" s="35">
        <f>IF(Замеры!B651=0, " ", Замеры!B651)</f>
        <v>648</v>
      </c>
      <c r="B654" s="45" t="str">
        <f>Замеры!G651</f>
        <v xml:space="preserve">Группа от QF </v>
      </c>
      <c r="C654" s="45" t="str">
        <f>IF(Замеры!O651=0, " ", Замеры!O651)</f>
        <v xml:space="preserve"> </v>
      </c>
      <c r="D654" s="69" t="str">
        <f t="shared" si="312"/>
        <v xml:space="preserve"> </v>
      </c>
      <c r="E654" s="69" t="str">
        <f t="shared" si="313"/>
        <v xml:space="preserve"> </v>
      </c>
      <c r="F654" s="29" t="str">
        <f t="shared" si="288"/>
        <v>-</v>
      </c>
      <c r="G654" s="29" t="str">
        <f t="shared" si="289"/>
        <v>-</v>
      </c>
      <c r="H654" s="29" t="str">
        <f t="shared" si="290"/>
        <v>-</v>
      </c>
      <c r="I654" s="29" t="str">
        <f t="shared" si="291"/>
        <v>-</v>
      </c>
      <c r="J654" s="46" t="str">
        <f t="shared" si="292"/>
        <v>-</v>
      </c>
      <c r="K654" s="29" t="str">
        <f t="shared" si="293"/>
        <v>-</v>
      </c>
      <c r="L654" s="29" t="str">
        <f t="shared" si="294"/>
        <v>-</v>
      </c>
      <c r="M654" s="29" t="str">
        <f t="shared" si="295"/>
        <v>-</v>
      </c>
      <c r="N654" s="29" t="str">
        <f t="shared" si="296"/>
        <v>-</v>
      </c>
      <c r="O654" s="29" t="str">
        <f t="shared" si="297"/>
        <v>-</v>
      </c>
      <c r="P654" s="2">
        <f>Замеры!R651</f>
        <v>0</v>
      </c>
      <c r="S654" s="2">
        <f>Замеры!S651</f>
        <v>0</v>
      </c>
      <c r="T654" s="2" t="s">
        <v>72</v>
      </c>
      <c r="U654" s="2" t="b">
        <f t="shared" si="298"/>
        <v>0</v>
      </c>
      <c r="V654" s="2" t="b">
        <f t="shared" si="299"/>
        <v>0</v>
      </c>
      <c r="W654" s="2" t="b">
        <f t="shared" si="300"/>
        <v>0</v>
      </c>
      <c r="Y654" s="2">
        <f t="shared" ca="1" si="301"/>
        <v>34</v>
      </c>
      <c r="Z654" s="2">
        <f t="shared" ca="1" si="301"/>
        <v>47</v>
      </c>
      <c r="AA654" s="2">
        <f t="shared" ca="1" si="301"/>
        <v>23</v>
      </c>
      <c r="AB654" s="5">
        <f t="shared" ca="1" si="302"/>
        <v>347</v>
      </c>
      <c r="AC654" s="5">
        <f t="shared" ca="1" si="303"/>
        <v>287</v>
      </c>
      <c r="AD654" s="5">
        <f t="shared" ca="1" si="304"/>
        <v>312</v>
      </c>
      <c r="AE654" s="5">
        <f t="shared" ca="1" si="305"/>
        <v>339</v>
      </c>
      <c r="AF654" s="5">
        <f t="shared" ca="1" si="306"/>
        <v>303</v>
      </c>
      <c r="AG654" s="5">
        <f t="shared" ca="1" si="307"/>
        <v>235</v>
      </c>
      <c r="AH654" s="5">
        <f t="shared" ca="1" si="308"/>
        <v>341</v>
      </c>
      <c r="AI654" s="5">
        <f t="shared" ca="1" si="309"/>
        <v>319</v>
      </c>
      <c r="AJ654" s="5">
        <f t="shared" ca="1" si="310"/>
        <v>356</v>
      </c>
      <c r="AK654" s="5">
        <f t="shared" ca="1" si="311"/>
        <v>354</v>
      </c>
    </row>
    <row r="655" spans="1:37" x14ac:dyDescent="0.3">
      <c r="A655" s="35">
        <f>IF(Замеры!B652=0, " ", Замеры!B652)</f>
        <v>649</v>
      </c>
      <c r="B655" s="45" t="str">
        <f>Замеры!G652</f>
        <v xml:space="preserve">Группа от QF </v>
      </c>
      <c r="C655" s="45" t="str">
        <f>IF(Замеры!O652=0, " ", Замеры!O652)</f>
        <v xml:space="preserve"> </v>
      </c>
      <c r="D655" s="69" t="str">
        <f t="shared" si="312"/>
        <v xml:space="preserve"> </v>
      </c>
      <c r="E655" s="69" t="str">
        <f t="shared" si="313"/>
        <v xml:space="preserve"> </v>
      </c>
      <c r="F655" s="29" t="str">
        <f t="shared" si="288"/>
        <v>-</v>
      </c>
      <c r="G655" s="29" t="str">
        <f t="shared" si="289"/>
        <v>-</v>
      </c>
      <c r="H655" s="29" t="str">
        <f t="shared" si="290"/>
        <v>-</v>
      </c>
      <c r="I655" s="29" t="str">
        <f t="shared" si="291"/>
        <v>-</v>
      </c>
      <c r="J655" s="46" t="str">
        <f t="shared" si="292"/>
        <v>-</v>
      </c>
      <c r="K655" s="29" t="str">
        <f t="shared" si="293"/>
        <v>-</v>
      </c>
      <c r="L655" s="29" t="str">
        <f t="shared" si="294"/>
        <v>-</v>
      </c>
      <c r="M655" s="29" t="str">
        <f t="shared" si="295"/>
        <v>-</v>
      </c>
      <c r="N655" s="29" t="str">
        <f t="shared" si="296"/>
        <v>-</v>
      </c>
      <c r="O655" s="29" t="str">
        <f t="shared" si="297"/>
        <v>-</v>
      </c>
      <c r="P655" s="2">
        <f>Замеры!R652</f>
        <v>0</v>
      </c>
      <c r="S655" s="2">
        <f>Замеры!S652</f>
        <v>0</v>
      </c>
      <c r="T655" s="2" t="s">
        <v>72</v>
      </c>
      <c r="U655" s="2" t="b">
        <f t="shared" si="298"/>
        <v>0</v>
      </c>
      <c r="V655" s="2" t="b">
        <f t="shared" si="299"/>
        <v>0</v>
      </c>
      <c r="W655" s="2" t="b">
        <f t="shared" si="300"/>
        <v>0</v>
      </c>
      <c r="Y655" s="2">
        <f t="shared" ca="1" si="301"/>
        <v>44</v>
      </c>
      <c r="Z655" s="2">
        <f t="shared" ca="1" si="301"/>
        <v>27</v>
      </c>
      <c r="AA655" s="2">
        <f t="shared" ca="1" si="301"/>
        <v>21</v>
      </c>
      <c r="AB655" s="5">
        <f t="shared" ca="1" si="302"/>
        <v>297</v>
      </c>
      <c r="AC655" s="5">
        <f t="shared" ca="1" si="303"/>
        <v>262</v>
      </c>
      <c r="AD655" s="5">
        <f t="shared" ca="1" si="304"/>
        <v>340</v>
      </c>
      <c r="AE655" s="5">
        <f t="shared" ca="1" si="305"/>
        <v>337</v>
      </c>
      <c r="AF655" s="5">
        <f t="shared" ca="1" si="306"/>
        <v>305</v>
      </c>
      <c r="AG655" s="5">
        <f t="shared" ca="1" si="307"/>
        <v>309</v>
      </c>
      <c r="AH655" s="5">
        <f t="shared" ca="1" si="308"/>
        <v>276</v>
      </c>
      <c r="AI655" s="5">
        <f t="shared" ca="1" si="309"/>
        <v>246</v>
      </c>
      <c r="AJ655" s="5">
        <f t="shared" ca="1" si="310"/>
        <v>270</v>
      </c>
      <c r="AK655" s="5">
        <f t="shared" ca="1" si="311"/>
        <v>259</v>
      </c>
    </row>
    <row r="656" spans="1:37" x14ac:dyDescent="0.3">
      <c r="A656" s="35">
        <f>IF(Замеры!B653=0, " ", Замеры!B653)</f>
        <v>650</v>
      </c>
      <c r="B656" s="45" t="str">
        <f>Замеры!G653</f>
        <v xml:space="preserve">Группа от QF </v>
      </c>
      <c r="C656" s="45" t="str">
        <f>IF(Замеры!O653=0, " ", Замеры!O653)</f>
        <v xml:space="preserve"> </v>
      </c>
      <c r="D656" s="69" t="str">
        <f t="shared" si="312"/>
        <v xml:space="preserve"> </v>
      </c>
      <c r="E656" s="69" t="str">
        <f t="shared" si="313"/>
        <v xml:space="preserve"> </v>
      </c>
      <c r="F656" s="29" t="str">
        <f t="shared" si="288"/>
        <v>-</v>
      </c>
      <c r="G656" s="29" t="str">
        <f t="shared" si="289"/>
        <v>-</v>
      </c>
      <c r="H656" s="29" t="str">
        <f t="shared" si="290"/>
        <v>-</v>
      </c>
      <c r="I656" s="29" t="str">
        <f t="shared" si="291"/>
        <v>-</v>
      </c>
      <c r="J656" s="46" t="str">
        <f t="shared" si="292"/>
        <v>-</v>
      </c>
      <c r="K656" s="29" t="str">
        <f t="shared" si="293"/>
        <v>-</v>
      </c>
      <c r="L656" s="29" t="str">
        <f t="shared" si="294"/>
        <v>-</v>
      </c>
      <c r="M656" s="29" t="str">
        <f t="shared" si="295"/>
        <v>-</v>
      </c>
      <c r="N656" s="29" t="str">
        <f t="shared" si="296"/>
        <v>-</v>
      </c>
      <c r="O656" s="29" t="str">
        <f t="shared" si="297"/>
        <v>-</v>
      </c>
      <c r="P656" s="2">
        <f>Замеры!R653</f>
        <v>0</v>
      </c>
      <c r="S656" s="2">
        <f>Замеры!S653</f>
        <v>0</v>
      </c>
      <c r="T656" s="2" t="s">
        <v>72</v>
      </c>
      <c r="U656" s="2" t="b">
        <f t="shared" si="298"/>
        <v>0</v>
      </c>
      <c r="V656" s="2" t="b">
        <f t="shared" si="299"/>
        <v>0</v>
      </c>
      <c r="W656" s="2" t="b">
        <f t="shared" si="300"/>
        <v>0</v>
      </c>
      <c r="Y656" s="2">
        <f t="shared" ca="1" si="301"/>
        <v>26</v>
      </c>
      <c r="Z656" s="2">
        <f t="shared" ca="1" si="301"/>
        <v>26</v>
      </c>
      <c r="AA656" s="2">
        <f t="shared" ca="1" si="301"/>
        <v>48</v>
      </c>
      <c r="AB656" s="5">
        <f t="shared" ca="1" si="302"/>
        <v>494</v>
      </c>
      <c r="AC656" s="5">
        <f t="shared" ca="1" si="303"/>
        <v>528</v>
      </c>
      <c r="AD656" s="5">
        <f t="shared" ca="1" si="304"/>
        <v>503</v>
      </c>
      <c r="AE656" s="5">
        <f t="shared" ca="1" si="305"/>
        <v>625</v>
      </c>
      <c r="AF656" s="5">
        <f t="shared" ca="1" si="306"/>
        <v>559</v>
      </c>
      <c r="AG656" s="5">
        <f t="shared" ca="1" si="307"/>
        <v>492</v>
      </c>
      <c r="AH656" s="5">
        <f t="shared" ca="1" si="308"/>
        <v>536</v>
      </c>
      <c r="AI656" s="5">
        <f t="shared" ca="1" si="309"/>
        <v>624</v>
      </c>
      <c r="AJ656" s="5">
        <f t="shared" ca="1" si="310"/>
        <v>607</v>
      </c>
      <c r="AK656" s="5">
        <f t="shared" ca="1" si="311"/>
        <v>513</v>
      </c>
    </row>
    <row r="657" spans="1:37" x14ac:dyDescent="0.3">
      <c r="A657" s="35">
        <f>IF(Замеры!B654=0, " ", Замеры!B654)</f>
        <v>651</v>
      </c>
      <c r="B657" s="45" t="str">
        <f>Замеры!G654</f>
        <v xml:space="preserve">Группа от QF </v>
      </c>
      <c r="C657" s="45" t="str">
        <f>IF(Замеры!O654=0, " ", Замеры!O654)</f>
        <v xml:space="preserve"> </v>
      </c>
      <c r="D657" s="69" t="str">
        <f t="shared" si="312"/>
        <v xml:space="preserve"> </v>
      </c>
      <c r="E657" s="69" t="str">
        <f t="shared" si="313"/>
        <v xml:space="preserve"> </v>
      </c>
      <c r="F657" s="29" t="str">
        <f t="shared" si="288"/>
        <v>-</v>
      </c>
      <c r="G657" s="29" t="str">
        <f t="shared" si="289"/>
        <v>-</v>
      </c>
      <c r="H657" s="29" t="str">
        <f t="shared" si="290"/>
        <v>-</v>
      </c>
      <c r="I657" s="29" t="str">
        <f t="shared" si="291"/>
        <v>-</v>
      </c>
      <c r="J657" s="46" t="str">
        <f t="shared" si="292"/>
        <v>-</v>
      </c>
      <c r="K657" s="29" t="str">
        <f t="shared" si="293"/>
        <v>-</v>
      </c>
      <c r="L657" s="29" t="str">
        <f t="shared" si="294"/>
        <v>-</v>
      </c>
      <c r="M657" s="29" t="str">
        <f t="shared" si="295"/>
        <v>-</v>
      </c>
      <c r="N657" s="29" t="str">
        <f t="shared" si="296"/>
        <v>-</v>
      </c>
      <c r="O657" s="29" t="str">
        <f t="shared" si="297"/>
        <v>-</v>
      </c>
      <c r="P657" s="2">
        <f>Замеры!R654</f>
        <v>0</v>
      </c>
      <c r="S657" s="2">
        <f>Замеры!S654</f>
        <v>0</v>
      </c>
      <c r="T657" s="2" t="s">
        <v>72</v>
      </c>
      <c r="U657" s="2" t="b">
        <f t="shared" si="298"/>
        <v>0</v>
      </c>
      <c r="V657" s="2" t="b">
        <f t="shared" si="299"/>
        <v>0</v>
      </c>
      <c r="W657" s="2" t="b">
        <f t="shared" si="300"/>
        <v>0</v>
      </c>
      <c r="Y657" s="2">
        <f t="shared" ca="1" si="301"/>
        <v>36</v>
      </c>
      <c r="Z657" s="2">
        <f t="shared" ca="1" si="301"/>
        <v>48</v>
      </c>
      <c r="AA657" s="2">
        <f t="shared" ca="1" si="301"/>
        <v>23</v>
      </c>
      <c r="AB657" s="5">
        <f t="shared" ca="1" si="302"/>
        <v>315</v>
      </c>
      <c r="AC657" s="5">
        <f t="shared" ca="1" si="303"/>
        <v>337</v>
      </c>
      <c r="AD657" s="5">
        <f t="shared" ca="1" si="304"/>
        <v>287</v>
      </c>
      <c r="AE657" s="5">
        <f t="shared" ca="1" si="305"/>
        <v>330</v>
      </c>
      <c r="AF657" s="5">
        <f t="shared" ca="1" si="306"/>
        <v>303</v>
      </c>
      <c r="AG657" s="5">
        <f t="shared" ca="1" si="307"/>
        <v>289</v>
      </c>
      <c r="AH657" s="5">
        <f t="shared" ca="1" si="308"/>
        <v>249</v>
      </c>
      <c r="AI657" s="5">
        <f t="shared" ca="1" si="309"/>
        <v>240</v>
      </c>
      <c r="AJ657" s="5">
        <f t="shared" ca="1" si="310"/>
        <v>339</v>
      </c>
      <c r="AK657" s="5">
        <f t="shared" ca="1" si="311"/>
        <v>356</v>
      </c>
    </row>
    <row r="658" spans="1:37" x14ac:dyDescent="0.3">
      <c r="A658" s="35">
        <f>IF(Замеры!B655=0, " ", Замеры!B655)</f>
        <v>652</v>
      </c>
      <c r="B658" s="45" t="str">
        <f>Замеры!G655</f>
        <v xml:space="preserve">Группа от QF </v>
      </c>
      <c r="C658" s="45" t="str">
        <f>IF(Замеры!O655=0, " ", Замеры!O655)</f>
        <v xml:space="preserve"> </v>
      </c>
      <c r="D658" s="69" t="str">
        <f t="shared" si="312"/>
        <v xml:space="preserve"> </v>
      </c>
      <c r="E658" s="69" t="str">
        <f t="shared" si="313"/>
        <v xml:space="preserve"> </v>
      </c>
      <c r="F658" s="29" t="str">
        <f t="shared" si="288"/>
        <v>-</v>
      </c>
      <c r="G658" s="29" t="str">
        <f t="shared" si="289"/>
        <v>-</v>
      </c>
      <c r="H658" s="29" t="str">
        <f t="shared" si="290"/>
        <v>-</v>
      </c>
      <c r="I658" s="29" t="str">
        <f t="shared" si="291"/>
        <v>-</v>
      </c>
      <c r="J658" s="46" t="str">
        <f t="shared" si="292"/>
        <v>-</v>
      </c>
      <c r="K658" s="29" t="str">
        <f t="shared" si="293"/>
        <v>-</v>
      </c>
      <c r="L658" s="29" t="str">
        <f t="shared" si="294"/>
        <v>-</v>
      </c>
      <c r="M658" s="29" t="str">
        <f t="shared" si="295"/>
        <v>-</v>
      </c>
      <c r="N658" s="29" t="str">
        <f t="shared" si="296"/>
        <v>-</v>
      </c>
      <c r="O658" s="29" t="str">
        <f t="shared" si="297"/>
        <v>-</v>
      </c>
      <c r="P658" s="2">
        <f>Замеры!R655</f>
        <v>0</v>
      </c>
      <c r="S658" s="2">
        <f>Замеры!S655</f>
        <v>0</v>
      </c>
      <c r="T658" s="2" t="s">
        <v>72</v>
      </c>
      <c r="U658" s="2" t="b">
        <f t="shared" si="298"/>
        <v>0</v>
      </c>
      <c r="V658" s="2" t="b">
        <f t="shared" si="299"/>
        <v>0</v>
      </c>
      <c r="W658" s="2" t="b">
        <f t="shared" si="300"/>
        <v>0</v>
      </c>
      <c r="Y658" s="2">
        <f t="shared" ca="1" si="301"/>
        <v>42</v>
      </c>
      <c r="Z658" s="2">
        <f t="shared" ca="1" si="301"/>
        <v>21</v>
      </c>
      <c r="AA658" s="2">
        <f t="shared" ca="1" si="301"/>
        <v>35</v>
      </c>
      <c r="AB658" s="5">
        <f t="shared" ca="1" si="302"/>
        <v>387</v>
      </c>
      <c r="AC658" s="5">
        <f t="shared" ca="1" si="303"/>
        <v>382</v>
      </c>
      <c r="AD658" s="5">
        <f t="shared" ca="1" si="304"/>
        <v>387</v>
      </c>
      <c r="AE658" s="5">
        <f t="shared" ca="1" si="305"/>
        <v>472</v>
      </c>
      <c r="AF658" s="5">
        <f t="shared" ca="1" si="306"/>
        <v>425</v>
      </c>
      <c r="AG658" s="5">
        <f t="shared" ca="1" si="307"/>
        <v>496</v>
      </c>
      <c r="AH658" s="5">
        <f t="shared" ca="1" si="308"/>
        <v>463</v>
      </c>
      <c r="AI658" s="5">
        <f t="shared" ca="1" si="309"/>
        <v>496</v>
      </c>
      <c r="AJ658" s="5">
        <f t="shared" ca="1" si="310"/>
        <v>359</v>
      </c>
      <c r="AK658" s="5">
        <f t="shared" ca="1" si="311"/>
        <v>403</v>
      </c>
    </row>
    <row r="659" spans="1:37" x14ac:dyDescent="0.3">
      <c r="A659" s="35">
        <f>IF(Замеры!B656=0, " ", Замеры!B656)</f>
        <v>653</v>
      </c>
      <c r="B659" s="45" t="str">
        <f>Замеры!G656</f>
        <v xml:space="preserve">Группа от QF </v>
      </c>
      <c r="C659" s="45" t="str">
        <f>IF(Замеры!O656=0, " ", Замеры!O656)</f>
        <v xml:space="preserve"> </v>
      </c>
      <c r="D659" s="69" t="str">
        <f t="shared" si="312"/>
        <v xml:space="preserve"> </v>
      </c>
      <c r="E659" s="69" t="str">
        <f t="shared" si="313"/>
        <v xml:space="preserve"> </v>
      </c>
      <c r="F659" s="29" t="str">
        <f t="shared" si="288"/>
        <v>-</v>
      </c>
      <c r="G659" s="29" t="str">
        <f t="shared" si="289"/>
        <v>-</v>
      </c>
      <c r="H659" s="29" t="str">
        <f t="shared" si="290"/>
        <v>-</v>
      </c>
      <c r="I659" s="29" t="str">
        <f t="shared" si="291"/>
        <v>-</v>
      </c>
      <c r="J659" s="46" t="str">
        <f t="shared" si="292"/>
        <v>-</v>
      </c>
      <c r="K659" s="29" t="str">
        <f t="shared" si="293"/>
        <v>-</v>
      </c>
      <c r="L659" s="29" t="str">
        <f t="shared" si="294"/>
        <v>-</v>
      </c>
      <c r="M659" s="29" t="str">
        <f t="shared" si="295"/>
        <v>-</v>
      </c>
      <c r="N659" s="29" t="str">
        <f t="shared" si="296"/>
        <v>-</v>
      </c>
      <c r="O659" s="29" t="str">
        <f t="shared" si="297"/>
        <v>-</v>
      </c>
      <c r="P659" s="2">
        <f>Замеры!R656</f>
        <v>0</v>
      </c>
      <c r="S659" s="2">
        <f>Замеры!S656</f>
        <v>0</v>
      </c>
      <c r="T659" s="2" t="s">
        <v>72</v>
      </c>
      <c r="U659" s="2" t="b">
        <f t="shared" si="298"/>
        <v>0</v>
      </c>
      <c r="V659" s="2" t="b">
        <f t="shared" si="299"/>
        <v>0</v>
      </c>
      <c r="W659" s="2" t="b">
        <f t="shared" si="300"/>
        <v>0</v>
      </c>
      <c r="Y659" s="2">
        <f t="shared" ca="1" si="301"/>
        <v>43</v>
      </c>
      <c r="Z659" s="2">
        <f t="shared" ca="1" si="301"/>
        <v>40</v>
      </c>
      <c r="AA659" s="2">
        <f t="shared" ca="1" si="301"/>
        <v>33</v>
      </c>
      <c r="AB659" s="5">
        <f t="shared" ca="1" si="302"/>
        <v>357</v>
      </c>
      <c r="AC659" s="5">
        <f t="shared" ca="1" si="303"/>
        <v>399</v>
      </c>
      <c r="AD659" s="5">
        <f t="shared" ca="1" si="304"/>
        <v>356</v>
      </c>
      <c r="AE659" s="5">
        <f t="shared" ca="1" si="305"/>
        <v>477</v>
      </c>
      <c r="AF659" s="5">
        <f t="shared" ca="1" si="306"/>
        <v>366</v>
      </c>
      <c r="AG659" s="5">
        <f t="shared" ca="1" si="307"/>
        <v>383</v>
      </c>
      <c r="AH659" s="5">
        <f t="shared" ca="1" si="308"/>
        <v>458</v>
      </c>
      <c r="AI659" s="5">
        <f t="shared" ca="1" si="309"/>
        <v>459</v>
      </c>
      <c r="AJ659" s="5">
        <f t="shared" ca="1" si="310"/>
        <v>426</v>
      </c>
      <c r="AK659" s="5">
        <f t="shared" ca="1" si="311"/>
        <v>358</v>
      </c>
    </row>
    <row r="660" spans="1:37" x14ac:dyDescent="0.3">
      <c r="A660" s="35">
        <f>IF(Замеры!B657=0, " ", Замеры!B657)</f>
        <v>654</v>
      </c>
      <c r="B660" s="45" t="str">
        <f>Замеры!G657</f>
        <v xml:space="preserve">Группа от QF </v>
      </c>
      <c r="C660" s="45" t="str">
        <f>IF(Замеры!O657=0, " ", Замеры!O657)</f>
        <v xml:space="preserve"> </v>
      </c>
      <c r="D660" s="69" t="str">
        <f t="shared" si="312"/>
        <v xml:space="preserve"> </v>
      </c>
      <c r="E660" s="69" t="str">
        <f t="shared" si="313"/>
        <v xml:space="preserve"> </v>
      </c>
      <c r="F660" s="29" t="str">
        <f t="shared" si="288"/>
        <v>-</v>
      </c>
      <c r="G660" s="29" t="str">
        <f t="shared" si="289"/>
        <v>-</v>
      </c>
      <c r="H660" s="29" t="str">
        <f t="shared" si="290"/>
        <v>-</v>
      </c>
      <c r="I660" s="29" t="str">
        <f t="shared" si="291"/>
        <v>-</v>
      </c>
      <c r="J660" s="46" t="str">
        <f t="shared" si="292"/>
        <v>-</v>
      </c>
      <c r="K660" s="29" t="str">
        <f t="shared" si="293"/>
        <v>-</v>
      </c>
      <c r="L660" s="29" t="str">
        <f t="shared" si="294"/>
        <v>-</v>
      </c>
      <c r="M660" s="29" t="str">
        <f t="shared" si="295"/>
        <v>-</v>
      </c>
      <c r="N660" s="29" t="str">
        <f t="shared" si="296"/>
        <v>-</v>
      </c>
      <c r="O660" s="29" t="str">
        <f t="shared" si="297"/>
        <v>-</v>
      </c>
      <c r="P660" s="2">
        <f>Замеры!R657</f>
        <v>0</v>
      </c>
      <c r="S660" s="2">
        <f>Замеры!S657</f>
        <v>0</v>
      </c>
      <c r="T660" s="2" t="s">
        <v>72</v>
      </c>
      <c r="U660" s="2" t="b">
        <f t="shared" si="298"/>
        <v>0</v>
      </c>
      <c r="V660" s="2" t="b">
        <f t="shared" si="299"/>
        <v>0</v>
      </c>
      <c r="W660" s="2" t="b">
        <f t="shared" si="300"/>
        <v>0</v>
      </c>
      <c r="Y660" s="2">
        <f t="shared" ca="1" si="301"/>
        <v>40</v>
      </c>
      <c r="Z660" s="2">
        <f t="shared" ca="1" si="301"/>
        <v>28</v>
      </c>
      <c r="AA660" s="2">
        <f t="shared" ca="1" si="301"/>
        <v>25</v>
      </c>
      <c r="AB660" s="5">
        <f t="shared" ca="1" si="302"/>
        <v>321</v>
      </c>
      <c r="AC660" s="5">
        <f t="shared" ca="1" si="303"/>
        <v>335</v>
      </c>
      <c r="AD660" s="5">
        <f t="shared" ca="1" si="304"/>
        <v>257</v>
      </c>
      <c r="AE660" s="5">
        <f t="shared" ca="1" si="305"/>
        <v>322</v>
      </c>
      <c r="AF660" s="5">
        <f t="shared" ca="1" si="306"/>
        <v>390</v>
      </c>
      <c r="AG660" s="5">
        <f t="shared" ca="1" si="307"/>
        <v>369</v>
      </c>
      <c r="AH660" s="5">
        <f t="shared" ca="1" si="308"/>
        <v>261</v>
      </c>
      <c r="AI660" s="5">
        <f t="shared" ca="1" si="309"/>
        <v>296</v>
      </c>
      <c r="AJ660" s="5">
        <f t="shared" ca="1" si="310"/>
        <v>328</v>
      </c>
      <c r="AK660" s="5">
        <f t="shared" ca="1" si="311"/>
        <v>258</v>
      </c>
    </row>
    <row r="661" spans="1:37" x14ac:dyDescent="0.3">
      <c r="A661" s="35">
        <f>IF(Замеры!B658=0, " ", Замеры!B658)</f>
        <v>655</v>
      </c>
      <c r="B661" s="45" t="str">
        <f>Замеры!G658</f>
        <v xml:space="preserve">Группа от QF </v>
      </c>
      <c r="C661" s="45" t="str">
        <f>IF(Замеры!O658=0, " ", Замеры!O658)</f>
        <v xml:space="preserve"> </v>
      </c>
      <c r="D661" s="69" t="str">
        <f t="shared" si="312"/>
        <v xml:space="preserve"> </v>
      </c>
      <c r="E661" s="69" t="str">
        <f t="shared" si="313"/>
        <v xml:space="preserve"> </v>
      </c>
      <c r="F661" s="29" t="str">
        <f t="shared" si="288"/>
        <v>-</v>
      </c>
      <c r="G661" s="29" t="str">
        <f t="shared" si="289"/>
        <v>-</v>
      </c>
      <c r="H661" s="29" t="str">
        <f t="shared" si="290"/>
        <v>-</v>
      </c>
      <c r="I661" s="29" t="str">
        <f t="shared" si="291"/>
        <v>-</v>
      </c>
      <c r="J661" s="46" t="str">
        <f t="shared" si="292"/>
        <v>-</v>
      </c>
      <c r="K661" s="29" t="str">
        <f t="shared" si="293"/>
        <v>-</v>
      </c>
      <c r="L661" s="29" t="str">
        <f t="shared" si="294"/>
        <v>-</v>
      </c>
      <c r="M661" s="29" t="str">
        <f t="shared" si="295"/>
        <v>-</v>
      </c>
      <c r="N661" s="29" t="str">
        <f t="shared" si="296"/>
        <v>-</v>
      </c>
      <c r="O661" s="29" t="str">
        <f t="shared" si="297"/>
        <v>-</v>
      </c>
      <c r="P661" s="2">
        <f>Замеры!R658</f>
        <v>0</v>
      </c>
      <c r="S661" s="2">
        <f>Замеры!S658</f>
        <v>0</v>
      </c>
      <c r="T661" s="2" t="s">
        <v>72</v>
      </c>
      <c r="U661" s="2" t="b">
        <f t="shared" si="298"/>
        <v>0</v>
      </c>
      <c r="V661" s="2" t="b">
        <f t="shared" si="299"/>
        <v>0</v>
      </c>
      <c r="W661" s="2" t="b">
        <f t="shared" si="300"/>
        <v>0</v>
      </c>
      <c r="Y661" s="2">
        <f t="shared" ca="1" si="301"/>
        <v>25</v>
      </c>
      <c r="Z661" s="2">
        <f t="shared" ca="1" si="301"/>
        <v>50</v>
      </c>
      <c r="AA661" s="2">
        <f t="shared" ca="1" si="301"/>
        <v>36</v>
      </c>
      <c r="AB661" s="5">
        <f t="shared" ca="1" si="302"/>
        <v>375</v>
      </c>
      <c r="AC661" s="5">
        <f t="shared" ca="1" si="303"/>
        <v>452</v>
      </c>
      <c r="AD661" s="5">
        <f t="shared" ca="1" si="304"/>
        <v>421</v>
      </c>
      <c r="AE661" s="5">
        <f t="shared" ca="1" si="305"/>
        <v>409</v>
      </c>
      <c r="AF661" s="5">
        <f t="shared" ca="1" si="306"/>
        <v>465</v>
      </c>
      <c r="AG661" s="5">
        <f t="shared" ca="1" si="307"/>
        <v>484</v>
      </c>
      <c r="AH661" s="5">
        <f t="shared" ca="1" si="308"/>
        <v>384</v>
      </c>
      <c r="AI661" s="5">
        <f t="shared" ca="1" si="309"/>
        <v>400</v>
      </c>
      <c r="AJ661" s="5">
        <f t="shared" ca="1" si="310"/>
        <v>449</v>
      </c>
      <c r="AK661" s="5">
        <f t="shared" ca="1" si="311"/>
        <v>403</v>
      </c>
    </row>
    <row r="662" spans="1:37" x14ac:dyDescent="0.3">
      <c r="A662" s="35">
        <f>IF(Замеры!B659=0, " ", Замеры!B659)</f>
        <v>656</v>
      </c>
      <c r="B662" s="45" t="str">
        <f>Замеры!G659</f>
        <v xml:space="preserve">Группа от QF </v>
      </c>
      <c r="C662" s="45" t="str">
        <f>IF(Замеры!O659=0, " ", Замеры!O659)</f>
        <v xml:space="preserve"> </v>
      </c>
      <c r="D662" s="69" t="str">
        <f t="shared" si="312"/>
        <v xml:space="preserve"> </v>
      </c>
      <c r="E662" s="69" t="str">
        <f t="shared" si="313"/>
        <v xml:space="preserve"> </v>
      </c>
      <c r="F662" s="29" t="str">
        <f t="shared" si="288"/>
        <v>-</v>
      </c>
      <c r="G662" s="29" t="str">
        <f t="shared" si="289"/>
        <v>-</v>
      </c>
      <c r="H662" s="29" t="str">
        <f t="shared" si="290"/>
        <v>-</v>
      </c>
      <c r="I662" s="29" t="str">
        <f t="shared" si="291"/>
        <v>-</v>
      </c>
      <c r="J662" s="46" t="str">
        <f t="shared" si="292"/>
        <v>-</v>
      </c>
      <c r="K662" s="29" t="str">
        <f t="shared" si="293"/>
        <v>-</v>
      </c>
      <c r="L662" s="29" t="str">
        <f t="shared" si="294"/>
        <v>-</v>
      </c>
      <c r="M662" s="29" t="str">
        <f t="shared" si="295"/>
        <v>-</v>
      </c>
      <c r="N662" s="29" t="str">
        <f t="shared" si="296"/>
        <v>-</v>
      </c>
      <c r="O662" s="29" t="str">
        <f t="shared" si="297"/>
        <v>-</v>
      </c>
      <c r="P662" s="2">
        <f>Замеры!R659</f>
        <v>0</v>
      </c>
      <c r="S662" s="2">
        <f>Замеры!S659</f>
        <v>0</v>
      </c>
      <c r="T662" s="2" t="s">
        <v>72</v>
      </c>
      <c r="U662" s="2" t="b">
        <f t="shared" si="298"/>
        <v>0</v>
      </c>
      <c r="V662" s="2" t="b">
        <f t="shared" si="299"/>
        <v>0</v>
      </c>
      <c r="W662" s="2" t="b">
        <f t="shared" si="300"/>
        <v>0</v>
      </c>
      <c r="Y662" s="2">
        <f t="shared" ca="1" si="301"/>
        <v>23</v>
      </c>
      <c r="Z662" s="2">
        <f t="shared" ca="1" si="301"/>
        <v>20</v>
      </c>
      <c r="AA662" s="2">
        <f t="shared" ca="1" si="301"/>
        <v>34</v>
      </c>
      <c r="AB662" s="5">
        <f t="shared" ca="1" si="302"/>
        <v>383</v>
      </c>
      <c r="AC662" s="5">
        <f t="shared" ca="1" si="303"/>
        <v>389</v>
      </c>
      <c r="AD662" s="5">
        <f t="shared" ca="1" si="304"/>
        <v>407</v>
      </c>
      <c r="AE662" s="5">
        <f t="shared" ca="1" si="305"/>
        <v>433</v>
      </c>
      <c r="AF662" s="5">
        <f t="shared" ca="1" si="306"/>
        <v>413</v>
      </c>
      <c r="AG662" s="5">
        <f t="shared" ca="1" si="307"/>
        <v>399</v>
      </c>
      <c r="AH662" s="5">
        <f t="shared" ca="1" si="308"/>
        <v>400</v>
      </c>
      <c r="AI662" s="5">
        <f t="shared" ca="1" si="309"/>
        <v>389</v>
      </c>
      <c r="AJ662" s="5">
        <f t="shared" ca="1" si="310"/>
        <v>398</v>
      </c>
      <c r="AK662" s="5">
        <f t="shared" ca="1" si="311"/>
        <v>356</v>
      </c>
    </row>
    <row r="663" spans="1:37" x14ac:dyDescent="0.3">
      <c r="A663" s="35">
        <f>IF(Замеры!B660=0, " ", Замеры!B660)</f>
        <v>657</v>
      </c>
      <c r="B663" s="45" t="str">
        <f>Замеры!G660</f>
        <v xml:space="preserve">Группа от QF </v>
      </c>
      <c r="C663" s="45" t="str">
        <f>IF(Замеры!O660=0, " ", Замеры!O660)</f>
        <v xml:space="preserve"> </v>
      </c>
      <c r="D663" s="69" t="str">
        <f t="shared" si="312"/>
        <v xml:space="preserve"> </v>
      </c>
      <c r="E663" s="69" t="str">
        <f t="shared" si="313"/>
        <v xml:space="preserve"> </v>
      </c>
      <c r="F663" s="29" t="str">
        <f t="shared" si="288"/>
        <v>-</v>
      </c>
      <c r="G663" s="29" t="str">
        <f t="shared" si="289"/>
        <v>-</v>
      </c>
      <c r="H663" s="29" t="str">
        <f t="shared" si="290"/>
        <v>-</v>
      </c>
      <c r="I663" s="29" t="str">
        <f t="shared" si="291"/>
        <v>-</v>
      </c>
      <c r="J663" s="46" t="str">
        <f t="shared" si="292"/>
        <v>-</v>
      </c>
      <c r="K663" s="29" t="str">
        <f t="shared" si="293"/>
        <v>-</v>
      </c>
      <c r="L663" s="29" t="str">
        <f t="shared" si="294"/>
        <v>-</v>
      </c>
      <c r="M663" s="29" t="str">
        <f t="shared" si="295"/>
        <v>-</v>
      </c>
      <c r="N663" s="29" t="str">
        <f t="shared" si="296"/>
        <v>-</v>
      </c>
      <c r="O663" s="29" t="str">
        <f t="shared" si="297"/>
        <v>-</v>
      </c>
      <c r="P663" s="2">
        <f>Замеры!R660</f>
        <v>0</v>
      </c>
      <c r="S663" s="2">
        <f>Замеры!S660</f>
        <v>0</v>
      </c>
      <c r="T663" s="2" t="s">
        <v>72</v>
      </c>
      <c r="U663" s="2" t="b">
        <f t="shared" si="298"/>
        <v>0</v>
      </c>
      <c r="V663" s="2" t="b">
        <f t="shared" si="299"/>
        <v>0</v>
      </c>
      <c r="W663" s="2" t="b">
        <f t="shared" si="300"/>
        <v>0</v>
      </c>
      <c r="Y663" s="2">
        <f t="shared" ca="1" si="301"/>
        <v>32</v>
      </c>
      <c r="Z663" s="2">
        <f t="shared" ca="1" si="301"/>
        <v>42</v>
      </c>
      <c r="AA663" s="2">
        <f t="shared" ca="1" si="301"/>
        <v>43</v>
      </c>
      <c r="AB663" s="5">
        <f t="shared" ca="1" si="302"/>
        <v>568</v>
      </c>
      <c r="AC663" s="5">
        <f t="shared" ca="1" si="303"/>
        <v>475</v>
      </c>
      <c r="AD663" s="5">
        <f t="shared" ca="1" si="304"/>
        <v>482</v>
      </c>
      <c r="AE663" s="5">
        <f t="shared" ca="1" si="305"/>
        <v>500</v>
      </c>
      <c r="AF663" s="5">
        <f t="shared" ca="1" si="306"/>
        <v>483</v>
      </c>
      <c r="AG663" s="5">
        <f t="shared" ca="1" si="307"/>
        <v>524</v>
      </c>
      <c r="AH663" s="5">
        <f t="shared" ca="1" si="308"/>
        <v>469</v>
      </c>
      <c r="AI663" s="5">
        <f t="shared" ca="1" si="309"/>
        <v>464</v>
      </c>
      <c r="AJ663" s="5">
        <f t="shared" ca="1" si="310"/>
        <v>552</v>
      </c>
      <c r="AK663" s="5">
        <f t="shared" ca="1" si="311"/>
        <v>517</v>
      </c>
    </row>
    <row r="664" spans="1:37" x14ac:dyDescent="0.3">
      <c r="A664" s="35">
        <f>IF(Замеры!B661=0, " ", Замеры!B661)</f>
        <v>658</v>
      </c>
      <c r="B664" s="45" t="str">
        <f>Замеры!G661</f>
        <v xml:space="preserve">Группа от QF </v>
      </c>
      <c r="C664" s="45" t="str">
        <f>IF(Замеры!O661=0, " ", Замеры!O661)</f>
        <v xml:space="preserve"> </v>
      </c>
      <c r="D664" s="69" t="str">
        <f t="shared" si="312"/>
        <v xml:space="preserve"> </v>
      </c>
      <c r="E664" s="69" t="str">
        <f t="shared" si="313"/>
        <v xml:space="preserve"> </v>
      </c>
      <c r="F664" s="29" t="str">
        <f t="shared" si="288"/>
        <v>-</v>
      </c>
      <c r="G664" s="29" t="str">
        <f t="shared" si="289"/>
        <v>-</v>
      </c>
      <c r="H664" s="29" t="str">
        <f t="shared" si="290"/>
        <v>-</v>
      </c>
      <c r="I664" s="29" t="str">
        <f t="shared" si="291"/>
        <v>-</v>
      </c>
      <c r="J664" s="46" t="str">
        <f t="shared" si="292"/>
        <v>-</v>
      </c>
      <c r="K664" s="29" t="str">
        <f t="shared" si="293"/>
        <v>-</v>
      </c>
      <c r="L664" s="29" t="str">
        <f t="shared" si="294"/>
        <v>-</v>
      </c>
      <c r="M664" s="29" t="str">
        <f t="shared" si="295"/>
        <v>-</v>
      </c>
      <c r="N664" s="29" t="str">
        <f t="shared" si="296"/>
        <v>-</v>
      </c>
      <c r="O664" s="29" t="str">
        <f t="shared" si="297"/>
        <v>-</v>
      </c>
      <c r="P664" s="2">
        <f>Замеры!R661</f>
        <v>0</v>
      </c>
      <c r="S664" s="2">
        <f>Замеры!S661</f>
        <v>0</v>
      </c>
      <c r="T664" s="2" t="s">
        <v>72</v>
      </c>
      <c r="U664" s="2" t="b">
        <f t="shared" si="298"/>
        <v>0</v>
      </c>
      <c r="V664" s="2" t="b">
        <f t="shared" si="299"/>
        <v>0</v>
      </c>
      <c r="W664" s="2" t="b">
        <f t="shared" si="300"/>
        <v>0</v>
      </c>
      <c r="Y664" s="2">
        <f t="shared" ca="1" si="301"/>
        <v>31</v>
      </c>
      <c r="Z664" s="2">
        <f t="shared" ca="1" si="301"/>
        <v>27</v>
      </c>
      <c r="AA664" s="2">
        <f t="shared" ca="1" si="301"/>
        <v>33</v>
      </c>
      <c r="AB664" s="5">
        <f t="shared" ca="1" si="302"/>
        <v>366</v>
      </c>
      <c r="AC664" s="5">
        <f t="shared" ca="1" si="303"/>
        <v>355</v>
      </c>
      <c r="AD664" s="5">
        <f t="shared" ca="1" si="304"/>
        <v>337</v>
      </c>
      <c r="AE664" s="5">
        <f t="shared" ca="1" si="305"/>
        <v>455</v>
      </c>
      <c r="AF664" s="5">
        <f t="shared" ca="1" si="306"/>
        <v>380</v>
      </c>
      <c r="AG664" s="5">
        <f t="shared" ca="1" si="307"/>
        <v>419</v>
      </c>
      <c r="AH664" s="5">
        <f t="shared" ca="1" si="308"/>
        <v>349</v>
      </c>
      <c r="AI664" s="5">
        <f t="shared" ca="1" si="309"/>
        <v>340</v>
      </c>
      <c r="AJ664" s="5">
        <f t="shared" ca="1" si="310"/>
        <v>374</v>
      </c>
      <c r="AK664" s="5">
        <f t="shared" ca="1" si="311"/>
        <v>416</v>
      </c>
    </row>
    <row r="665" spans="1:37" x14ac:dyDescent="0.3">
      <c r="A665" s="35">
        <f>IF(Замеры!B662=0, " ", Замеры!B662)</f>
        <v>659</v>
      </c>
      <c r="B665" s="45" t="str">
        <f>Замеры!G662</f>
        <v xml:space="preserve">Группа от QF </v>
      </c>
      <c r="C665" s="45" t="str">
        <f>IF(Замеры!O662=0, " ", Замеры!O662)</f>
        <v xml:space="preserve"> </v>
      </c>
      <c r="D665" s="69" t="str">
        <f t="shared" si="312"/>
        <v xml:space="preserve"> </v>
      </c>
      <c r="E665" s="69" t="str">
        <f t="shared" si="313"/>
        <v xml:space="preserve"> </v>
      </c>
      <c r="F665" s="29" t="str">
        <f t="shared" si="288"/>
        <v>-</v>
      </c>
      <c r="G665" s="29" t="str">
        <f t="shared" si="289"/>
        <v>-</v>
      </c>
      <c r="H665" s="29" t="str">
        <f t="shared" si="290"/>
        <v>-</v>
      </c>
      <c r="I665" s="29" t="str">
        <f t="shared" si="291"/>
        <v>-</v>
      </c>
      <c r="J665" s="46" t="str">
        <f t="shared" si="292"/>
        <v>-</v>
      </c>
      <c r="K665" s="29" t="str">
        <f t="shared" si="293"/>
        <v>-</v>
      </c>
      <c r="L665" s="29" t="str">
        <f t="shared" si="294"/>
        <v>-</v>
      </c>
      <c r="M665" s="29" t="str">
        <f t="shared" si="295"/>
        <v>-</v>
      </c>
      <c r="N665" s="29" t="str">
        <f t="shared" si="296"/>
        <v>-</v>
      </c>
      <c r="O665" s="29" t="str">
        <f t="shared" si="297"/>
        <v>-</v>
      </c>
      <c r="P665" s="2">
        <f>Замеры!R662</f>
        <v>0</v>
      </c>
      <c r="S665" s="2">
        <f>Замеры!S662</f>
        <v>0</v>
      </c>
      <c r="T665" s="2" t="s">
        <v>72</v>
      </c>
      <c r="U665" s="2" t="b">
        <f t="shared" si="298"/>
        <v>0</v>
      </c>
      <c r="V665" s="2" t="b">
        <f t="shared" si="299"/>
        <v>0</v>
      </c>
      <c r="W665" s="2" t="b">
        <f t="shared" si="300"/>
        <v>0</v>
      </c>
      <c r="Y665" s="2">
        <f t="shared" ca="1" si="301"/>
        <v>22</v>
      </c>
      <c r="Z665" s="2">
        <f t="shared" ca="1" si="301"/>
        <v>22</v>
      </c>
      <c r="AA665" s="2">
        <f t="shared" ca="1" si="301"/>
        <v>31</v>
      </c>
      <c r="AB665" s="5">
        <f t="shared" ca="1" si="302"/>
        <v>331</v>
      </c>
      <c r="AC665" s="5">
        <f t="shared" ca="1" si="303"/>
        <v>361</v>
      </c>
      <c r="AD665" s="5">
        <f t="shared" ca="1" si="304"/>
        <v>358</v>
      </c>
      <c r="AE665" s="5">
        <f t="shared" ca="1" si="305"/>
        <v>364</v>
      </c>
      <c r="AF665" s="5">
        <f t="shared" ca="1" si="306"/>
        <v>360</v>
      </c>
      <c r="AG665" s="5">
        <f t="shared" ca="1" si="307"/>
        <v>361</v>
      </c>
      <c r="AH665" s="5">
        <f t="shared" ca="1" si="308"/>
        <v>443</v>
      </c>
      <c r="AI665" s="5">
        <f t="shared" ca="1" si="309"/>
        <v>355</v>
      </c>
      <c r="AJ665" s="5">
        <f t="shared" ca="1" si="310"/>
        <v>455</v>
      </c>
      <c r="AK665" s="5">
        <f t="shared" ca="1" si="311"/>
        <v>439</v>
      </c>
    </row>
    <row r="666" spans="1:37" x14ac:dyDescent="0.3">
      <c r="A666" s="35">
        <f>IF(Замеры!B663=0, " ", Замеры!B663)</f>
        <v>660</v>
      </c>
      <c r="B666" s="45" t="str">
        <f>Замеры!G663</f>
        <v xml:space="preserve">Группа от QF </v>
      </c>
      <c r="C666" s="45" t="str">
        <f>IF(Замеры!O663=0, " ", Замеры!O663)</f>
        <v xml:space="preserve"> </v>
      </c>
      <c r="D666" s="69" t="str">
        <f t="shared" si="312"/>
        <v xml:space="preserve"> </v>
      </c>
      <c r="E666" s="69" t="str">
        <f t="shared" si="313"/>
        <v xml:space="preserve"> </v>
      </c>
      <c r="F666" s="29" t="str">
        <f t="shared" si="288"/>
        <v>-</v>
      </c>
      <c r="G666" s="29" t="str">
        <f t="shared" si="289"/>
        <v>-</v>
      </c>
      <c r="H666" s="29" t="str">
        <f t="shared" si="290"/>
        <v>-</v>
      </c>
      <c r="I666" s="29" t="str">
        <f t="shared" si="291"/>
        <v>-</v>
      </c>
      <c r="J666" s="46" t="str">
        <f t="shared" si="292"/>
        <v>-</v>
      </c>
      <c r="K666" s="29" t="str">
        <f t="shared" si="293"/>
        <v>-</v>
      </c>
      <c r="L666" s="29" t="str">
        <f t="shared" si="294"/>
        <v>-</v>
      </c>
      <c r="M666" s="29" t="str">
        <f t="shared" si="295"/>
        <v>-</v>
      </c>
      <c r="N666" s="29" t="str">
        <f t="shared" si="296"/>
        <v>-</v>
      </c>
      <c r="O666" s="29" t="str">
        <f t="shared" si="297"/>
        <v>-</v>
      </c>
      <c r="P666" s="2">
        <f>Замеры!R663</f>
        <v>0</v>
      </c>
      <c r="S666" s="2">
        <f>Замеры!S663</f>
        <v>0</v>
      </c>
      <c r="T666" s="2" t="s">
        <v>72</v>
      </c>
      <c r="U666" s="2" t="b">
        <f t="shared" si="298"/>
        <v>0</v>
      </c>
      <c r="V666" s="2" t="b">
        <f t="shared" si="299"/>
        <v>0</v>
      </c>
      <c r="W666" s="2" t="b">
        <f t="shared" si="300"/>
        <v>0</v>
      </c>
      <c r="Y666" s="2">
        <f t="shared" ca="1" si="301"/>
        <v>25</v>
      </c>
      <c r="Z666" s="2">
        <f t="shared" ca="1" si="301"/>
        <v>35</v>
      </c>
      <c r="AA666" s="2">
        <f t="shared" ca="1" si="301"/>
        <v>48</v>
      </c>
      <c r="AB666" s="5">
        <f t="shared" ca="1" si="302"/>
        <v>509</v>
      </c>
      <c r="AC666" s="5">
        <f t="shared" ca="1" si="303"/>
        <v>496</v>
      </c>
      <c r="AD666" s="5">
        <f t="shared" ca="1" si="304"/>
        <v>606</v>
      </c>
      <c r="AE666" s="5">
        <f t="shared" ca="1" si="305"/>
        <v>509</v>
      </c>
      <c r="AF666" s="5">
        <f t="shared" ca="1" si="306"/>
        <v>585</v>
      </c>
      <c r="AG666" s="5">
        <f t="shared" ca="1" si="307"/>
        <v>515</v>
      </c>
      <c r="AH666" s="5">
        <f t="shared" ca="1" si="308"/>
        <v>548</v>
      </c>
      <c r="AI666" s="5">
        <f t="shared" ca="1" si="309"/>
        <v>508</v>
      </c>
      <c r="AJ666" s="5">
        <f t="shared" ca="1" si="310"/>
        <v>560</v>
      </c>
      <c r="AK666" s="5">
        <f t="shared" ca="1" si="311"/>
        <v>571</v>
      </c>
    </row>
    <row r="667" spans="1:37" x14ac:dyDescent="0.3">
      <c r="A667" s="35">
        <f>IF(Замеры!B664=0, " ", Замеры!B664)</f>
        <v>661</v>
      </c>
      <c r="B667" s="45" t="str">
        <f>Замеры!G664</f>
        <v xml:space="preserve">Группа от QF </v>
      </c>
      <c r="C667" s="45" t="str">
        <f>IF(Замеры!O664=0, " ", Замеры!O664)</f>
        <v xml:space="preserve"> </v>
      </c>
      <c r="D667" s="69" t="str">
        <f t="shared" si="312"/>
        <v xml:space="preserve"> </v>
      </c>
      <c r="E667" s="69" t="str">
        <f t="shared" si="313"/>
        <v xml:space="preserve"> </v>
      </c>
      <c r="F667" s="29" t="str">
        <f t="shared" si="288"/>
        <v>-</v>
      </c>
      <c r="G667" s="29" t="str">
        <f t="shared" si="289"/>
        <v>-</v>
      </c>
      <c r="H667" s="29" t="str">
        <f t="shared" si="290"/>
        <v>-</v>
      </c>
      <c r="I667" s="29" t="str">
        <f t="shared" si="291"/>
        <v>-</v>
      </c>
      <c r="J667" s="46" t="str">
        <f t="shared" si="292"/>
        <v>-</v>
      </c>
      <c r="K667" s="29" t="str">
        <f t="shared" si="293"/>
        <v>-</v>
      </c>
      <c r="L667" s="29" t="str">
        <f t="shared" si="294"/>
        <v>-</v>
      </c>
      <c r="M667" s="29" t="str">
        <f t="shared" si="295"/>
        <v>-</v>
      </c>
      <c r="N667" s="29" t="str">
        <f t="shared" si="296"/>
        <v>-</v>
      </c>
      <c r="O667" s="29" t="str">
        <f t="shared" si="297"/>
        <v>-</v>
      </c>
      <c r="P667" s="2">
        <f>Замеры!R664</f>
        <v>0</v>
      </c>
      <c r="S667" s="2">
        <f>Замеры!S664</f>
        <v>0</v>
      </c>
      <c r="T667" s="2" t="s">
        <v>72</v>
      </c>
      <c r="U667" s="2" t="b">
        <f t="shared" si="298"/>
        <v>0</v>
      </c>
      <c r="V667" s="2" t="b">
        <f t="shared" si="299"/>
        <v>0</v>
      </c>
      <c r="W667" s="2" t="b">
        <f t="shared" si="300"/>
        <v>0</v>
      </c>
      <c r="Y667" s="2">
        <f t="shared" ca="1" si="301"/>
        <v>21</v>
      </c>
      <c r="Z667" s="2">
        <f t="shared" ca="1" si="301"/>
        <v>47</v>
      </c>
      <c r="AA667" s="2">
        <f t="shared" ca="1" si="301"/>
        <v>26</v>
      </c>
      <c r="AB667" s="5">
        <f t="shared" ca="1" si="302"/>
        <v>398</v>
      </c>
      <c r="AC667" s="5">
        <f t="shared" ca="1" si="303"/>
        <v>398</v>
      </c>
      <c r="AD667" s="5">
        <f t="shared" ca="1" si="304"/>
        <v>269</v>
      </c>
      <c r="AE667" s="5">
        <f t="shared" ca="1" si="305"/>
        <v>333</v>
      </c>
      <c r="AF667" s="5">
        <f t="shared" ca="1" si="306"/>
        <v>410</v>
      </c>
      <c r="AG667" s="5">
        <f t="shared" ca="1" si="307"/>
        <v>321</v>
      </c>
      <c r="AH667" s="5">
        <f t="shared" ca="1" si="308"/>
        <v>316</v>
      </c>
      <c r="AI667" s="5">
        <f t="shared" ca="1" si="309"/>
        <v>392</v>
      </c>
      <c r="AJ667" s="5">
        <f t="shared" ca="1" si="310"/>
        <v>391</v>
      </c>
      <c r="AK667" s="5">
        <f t="shared" ca="1" si="311"/>
        <v>342</v>
      </c>
    </row>
    <row r="668" spans="1:37" x14ac:dyDescent="0.3">
      <c r="A668" s="35">
        <f>IF(Замеры!B665=0, " ", Замеры!B665)</f>
        <v>662</v>
      </c>
      <c r="B668" s="45" t="str">
        <f>Замеры!G665</f>
        <v xml:space="preserve">Группа от QF </v>
      </c>
      <c r="C668" s="45" t="str">
        <f>IF(Замеры!O665=0, " ", Замеры!O665)</f>
        <v xml:space="preserve"> </v>
      </c>
      <c r="D668" s="69" t="str">
        <f t="shared" si="312"/>
        <v xml:space="preserve"> </v>
      </c>
      <c r="E668" s="69" t="str">
        <f t="shared" si="313"/>
        <v xml:space="preserve"> </v>
      </c>
      <c r="F668" s="29" t="str">
        <f t="shared" si="288"/>
        <v>-</v>
      </c>
      <c r="G668" s="29" t="str">
        <f t="shared" si="289"/>
        <v>-</v>
      </c>
      <c r="H668" s="29" t="str">
        <f t="shared" si="290"/>
        <v>-</v>
      </c>
      <c r="I668" s="29" t="str">
        <f t="shared" si="291"/>
        <v>-</v>
      </c>
      <c r="J668" s="46" t="str">
        <f t="shared" si="292"/>
        <v>-</v>
      </c>
      <c r="K668" s="29" t="str">
        <f t="shared" si="293"/>
        <v>-</v>
      </c>
      <c r="L668" s="29" t="str">
        <f t="shared" si="294"/>
        <v>-</v>
      </c>
      <c r="M668" s="29" t="str">
        <f t="shared" si="295"/>
        <v>-</v>
      </c>
      <c r="N668" s="29" t="str">
        <f t="shared" si="296"/>
        <v>-</v>
      </c>
      <c r="O668" s="29" t="str">
        <f t="shared" si="297"/>
        <v>-</v>
      </c>
      <c r="P668" s="2">
        <f>Замеры!R665</f>
        <v>0</v>
      </c>
      <c r="S668" s="2">
        <f>Замеры!S665</f>
        <v>0</v>
      </c>
      <c r="T668" s="2" t="s">
        <v>72</v>
      </c>
      <c r="U668" s="2" t="b">
        <f t="shared" si="298"/>
        <v>0</v>
      </c>
      <c r="V668" s="2" t="b">
        <f t="shared" si="299"/>
        <v>0</v>
      </c>
      <c r="W668" s="2" t="b">
        <f t="shared" si="300"/>
        <v>0</v>
      </c>
      <c r="Y668" s="2">
        <f t="shared" ca="1" si="301"/>
        <v>24</v>
      </c>
      <c r="Z668" s="2">
        <f t="shared" ca="1" si="301"/>
        <v>28</v>
      </c>
      <c r="AA668" s="2">
        <f t="shared" ca="1" si="301"/>
        <v>36</v>
      </c>
      <c r="AB668" s="5">
        <f t="shared" ca="1" si="302"/>
        <v>421</v>
      </c>
      <c r="AC668" s="5">
        <f t="shared" ca="1" si="303"/>
        <v>452</v>
      </c>
      <c r="AD668" s="5">
        <f t="shared" ca="1" si="304"/>
        <v>439</v>
      </c>
      <c r="AE668" s="5">
        <f t="shared" ca="1" si="305"/>
        <v>413</v>
      </c>
      <c r="AF668" s="5">
        <f t="shared" ca="1" si="306"/>
        <v>497</v>
      </c>
      <c r="AG668" s="5">
        <f t="shared" ca="1" si="307"/>
        <v>484</v>
      </c>
      <c r="AH668" s="5">
        <f t="shared" ca="1" si="308"/>
        <v>408</v>
      </c>
      <c r="AI668" s="5">
        <f t="shared" ca="1" si="309"/>
        <v>384</v>
      </c>
      <c r="AJ668" s="5">
        <f t="shared" ca="1" si="310"/>
        <v>474</v>
      </c>
      <c r="AK668" s="5">
        <f t="shared" ca="1" si="311"/>
        <v>493</v>
      </c>
    </row>
    <row r="669" spans="1:37" x14ac:dyDescent="0.3">
      <c r="A669" s="35">
        <f>IF(Замеры!B666=0, " ", Замеры!B666)</f>
        <v>663</v>
      </c>
      <c r="B669" s="45" t="str">
        <f>Замеры!G666</f>
        <v xml:space="preserve">Группа от QF </v>
      </c>
      <c r="C669" s="45" t="str">
        <f>IF(Замеры!O666=0, " ", Замеры!O666)</f>
        <v xml:space="preserve"> </v>
      </c>
      <c r="D669" s="69" t="str">
        <f t="shared" si="312"/>
        <v xml:space="preserve"> </v>
      </c>
      <c r="E669" s="69" t="str">
        <f t="shared" si="313"/>
        <v xml:space="preserve"> </v>
      </c>
      <c r="F669" s="29" t="str">
        <f t="shared" si="288"/>
        <v>-</v>
      </c>
      <c r="G669" s="29" t="str">
        <f t="shared" si="289"/>
        <v>-</v>
      </c>
      <c r="H669" s="29" t="str">
        <f t="shared" si="290"/>
        <v>-</v>
      </c>
      <c r="I669" s="29" t="str">
        <f t="shared" si="291"/>
        <v>-</v>
      </c>
      <c r="J669" s="46" t="str">
        <f t="shared" si="292"/>
        <v>-</v>
      </c>
      <c r="K669" s="29" t="str">
        <f t="shared" si="293"/>
        <v>-</v>
      </c>
      <c r="L669" s="29" t="str">
        <f t="shared" si="294"/>
        <v>-</v>
      </c>
      <c r="M669" s="29" t="str">
        <f t="shared" si="295"/>
        <v>-</v>
      </c>
      <c r="N669" s="29" t="str">
        <f t="shared" si="296"/>
        <v>-</v>
      </c>
      <c r="O669" s="29" t="str">
        <f t="shared" si="297"/>
        <v>-</v>
      </c>
      <c r="P669" s="2">
        <f>Замеры!R666</f>
        <v>0</v>
      </c>
      <c r="S669" s="2">
        <f>Замеры!S666</f>
        <v>0</v>
      </c>
      <c r="T669" s="2" t="s">
        <v>72</v>
      </c>
      <c r="U669" s="2" t="b">
        <f t="shared" si="298"/>
        <v>0</v>
      </c>
      <c r="V669" s="2" t="b">
        <f t="shared" si="299"/>
        <v>0</v>
      </c>
      <c r="W669" s="2" t="b">
        <f t="shared" si="300"/>
        <v>0</v>
      </c>
      <c r="Y669" s="2">
        <f t="shared" ca="1" si="301"/>
        <v>45</v>
      </c>
      <c r="Z669" s="2">
        <f t="shared" ca="1" si="301"/>
        <v>22</v>
      </c>
      <c r="AA669" s="2">
        <f t="shared" ca="1" si="301"/>
        <v>23</v>
      </c>
      <c r="AB669" s="5">
        <f t="shared" ca="1" si="302"/>
        <v>324</v>
      </c>
      <c r="AC669" s="5">
        <f t="shared" ca="1" si="303"/>
        <v>345</v>
      </c>
      <c r="AD669" s="5">
        <f t="shared" ca="1" si="304"/>
        <v>379</v>
      </c>
      <c r="AE669" s="5">
        <f t="shared" ca="1" si="305"/>
        <v>246</v>
      </c>
      <c r="AF669" s="5">
        <f t="shared" ca="1" si="306"/>
        <v>294</v>
      </c>
      <c r="AG669" s="5">
        <f t="shared" ca="1" si="307"/>
        <v>366</v>
      </c>
      <c r="AH669" s="5">
        <f t="shared" ca="1" si="308"/>
        <v>269</v>
      </c>
      <c r="AI669" s="5">
        <f t="shared" ca="1" si="309"/>
        <v>315</v>
      </c>
      <c r="AJ669" s="5">
        <f t="shared" ca="1" si="310"/>
        <v>325</v>
      </c>
      <c r="AK669" s="5">
        <f t="shared" ca="1" si="311"/>
        <v>364</v>
      </c>
    </row>
    <row r="670" spans="1:37" x14ac:dyDescent="0.3">
      <c r="A670" s="35">
        <f>IF(Замеры!B667=0, " ", Замеры!B667)</f>
        <v>664</v>
      </c>
      <c r="B670" s="45" t="str">
        <f>Замеры!G667</f>
        <v xml:space="preserve">Группа от QF </v>
      </c>
      <c r="C670" s="45" t="str">
        <f>IF(Замеры!O667=0, " ", Замеры!O667)</f>
        <v xml:space="preserve"> </v>
      </c>
      <c r="D670" s="69" t="str">
        <f t="shared" si="312"/>
        <v xml:space="preserve"> </v>
      </c>
      <c r="E670" s="69" t="str">
        <f t="shared" si="313"/>
        <v xml:space="preserve"> </v>
      </c>
      <c r="F670" s="29" t="str">
        <f t="shared" si="288"/>
        <v>-</v>
      </c>
      <c r="G670" s="29" t="str">
        <f t="shared" si="289"/>
        <v>-</v>
      </c>
      <c r="H670" s="29" t="str">
        <f t="shared" si="290"/>
        <v>-</v>
      </c>
      <c r="I670" s="29" t="str">
        <f t="shared" si="291"/>
        <v>-</v>
      </c>
      <c r="J670" s="46" t="str">
        <f t="shared" si="292"/>
        <v>-</v>
      </c>
      <c r="K670" s="29" t="str">
        <f t="shared" si="293"/>
        <v>-</v>
      </c>
      <c r="L670" s="29" t="str">
        <f t="shared" si="294"/>
        <v>-</v>
      </c>
      <c r="M670" s="29" t="str">
        <f t="shared" si="295"/>
        <v>-</v>
      </c>
      <c r="N670" s="29" t="str">
        <f t="shared" si="296"/>
        <v>-</v>
      </c>
      <c r="O670" s="29" t="str">
        <f t="shared" si="297"/>
        <v>-</v>
      </c>
      <c r="P670" s="2">
        <f>Замеры!R667</f>
        <v>0</v>
      </c>
      <c r="S670" s="2">
        <f>Замеры!S667</f>
        <v>0</v>
      </c>
      <c r="T670" s="2" t="s">
        <v>72</v>
      </c>
      <c r="U670" s="2" t="b">
        <f t="shared" si="298"/>
        <v>0</v>
      </c>
      <c r="V670" s="2" t="b">
        <f t="shared" si="299"/>
        <v>0</v>
      </c>
      <c r="W670" s="2" t="b">
        <f t="shared" si="300"/>
        <v>0</v>
      </c>
      <c r="Y670" s="2">
        <f t="shared" ca="1" si="301"/>
        <v>44</v>
      </c>
      <c r="Z670" s="2">
        <f t="shared" ca="1" si="301"/>
        <v>24</v>
      </c>
      <c r="AA670" s="2">
        <f t="shared" ca="1" si="301"/>
        <v>45</v>
      </c>
      <c r="AB670" s="5">
        <f t="shared" ca="1" si="302"/>
        <v>489</v>
      </c>
      <c r="AC670" s="5">
        <f t="shared" ca="1" si="303"/>
        <v>469</v>
      </c>
      <c r="AD670" s="5">
        <f t="shared" ca="1" si="304"/>
        <v>523</v>
      </c>
      <c r="AE670" s="5">
        <f t="shared" ca="1" si="305"/>
        <v>536</v>
      </c>
      <c r="AF670" s="5">
        <f t="shared" ca="1" si="306"/>
        <v>558</v>
      </c>
      <c r="AG670" s="5">
        <f t="shared" ca="1" si="307"/>
        <v>544</v>
      </c>
      <c r="AH670" s="5">
        <f t="shared" ca="1" si="308"/>
        <v>531</v>
      </c>
      <c r="AI670" s="5">
        <f t="shared" ca="1" si="309"/>
        <v>556</v>
      </c>
      <c r="AJ670" s="5">
        <f t="shared" ca="1" si="310"/>
        <v>479</v>
      </c>
      <c r="AK670" s="5">
        <f t="shared" ca="1" si="311"/>
        <v>528</v>
      </c>
    </row>
    <row r="671" spans="1:37" x14ac:dyDescent="0.3">
      <c r="A671" s="35">
        <f>IF(Замеры!B668=0, " ", Замеры!B668)</f>
        <v>665</v>
      </c>
      <c r="B671" s="45" t="str">
        <f>Замеры!G668</f>
        <v xml:space="preserve">Группа от QF </v>
      </c>
      <c r="C671" s="45" t="str">
        <f>IF(Замеры!O668=0, " ", Замеры!O668)</f>
        <v xml:space="preserve"> </v>
      </c>
      <c r="D671" s="69" t="str">
        <f t="shared" si="312"/>
        <v xml:space="preserve"> </v>
      </c>
      <c r="E671" s="69" t="str">
        <f t="shared" si="313"/>
        <v xml:space="preserve"> </v>
      </c>
      <c r="F671" s="29" t="str">
        <f t="shared" si="288"/>
        <v>-</v>
      </c>
      <c r="G671" s="29" t="str">
        <f t="shared" si="289"/>
        <v>-</v>
      </c>
      <c r="H671" s="29" t="str">
        <f t="shared" si="290"/>
        <v>-</v>
      </c>
      <c r="I671" s="29" t="str">
        <f t="shared" si="291"/>
        <v>-</v>
      </c>
      <c r="J671" s="46" t="str">
        <f t="shared" si="292"/>
        <v>-</v>
      </c>
      <c r="K671" s="29" t="str">
        <f t="shared" si="293"/>
        <v>-</v>
      </c>
      <c r="L671" s="29" t="str">
        <f t="shared" si="294"/>
        <v>-</v>
      </c>
      <c r="M671" s="29" t="str">
        <f t="shared" si="295"/>
        <v>-</v>
      </c>
      <c r="N671" s="29" t="str">
        <f t="shared" si="296"/>
        <v>-</v>
      </c>
      <c r="O671" s="29" t="str">
        <f t="shared" si="297"/>
        <v>-</v>
      </c>
      <c r="P671" s="2">
        <f>Замеры!R668</f>
        <v>0</v>
      </c>
      <c r="S671" s="2">
        <f>Замеры!S668</f>
        <v>0</v>
      </c>
      <c r="T671" s="2" t="s">
        <v>72</v>
      </c>
      <c r="U671" s="2" t="b">
        <f t="shared" si="298"/>
        <v>0</v>
      </c>
      <c r="V671" s="2" t="b">
        <f t="shared" si="299"/>
        <v>0</v>
      </c>
      <c r="W671" s="2" t="b">
        <f t="shared" si="300"/>
        <v>0</v>
      </c>
      <c r="Y671" s="2">
        <f t="shared" ca="1" si="301"/>
        <v>39</v>
      </c>
      <c r="Z671" s="2">
        <f t="shared" ca="1" si="301"/>
        <v>21</v>
      </c>
      <c r="AA671" s="2">
        <f t="shared" ca="1" si="301"/>
        <v>50</v>
      </c>
      <c r="AB671" s="5">
        <f t="shared" ca="1" si="302"/>
        <v>530</v>
      </c>
      <c r="AC671" s="5">
        <f t="shared" ca="1" si="303"/>
        <v>534</v>
      </c>
      <c r="AD671" s="5">
        <f t="shared" ca="1" si="304"/>
        <v>538</v>
      </c>
      <c r="AE671" s="5">
        <f t="shared" ca="1" si="305"/>
        <v>612</v>
      </c>
      <c r="AF671" s="5">
        <f t="shared" ca="1" si="306"/>
        <v>519</v>
      </c>
      <c r="AG671" s="5">
        <f t="shared" ca="1" si="307"/>
        <v>645</v>
      </c>
      <c r="AH671" s="5">
        <f t="shared" ca="1" si="308"/>
        <v>549</v>
      </c>
      <c r="AI671" s="5">
        <f t="shared" ca="1" si="309"/>
        <v>572</v>
      </c>
      <c r="AJ671" s="5">
        <f t="shared" ca="1" si="310"/>
        <v>649</v>
      </c>
      <c r="AK671" s="5">
        <f t="shared" ca="1" si="311"/>
        <v>598</v>
      </c>
    </row>
    <row r="672" spans="1:37" x14ac:dyDescent="0.3">
      <c r="A672" s="35">
        <f>IF(Замеры!B669=0, " ", Замеры!B669)</f>
        <v>666</v>
      </c>
      <c r="B672" s="45" t="str">
        <f>Замеры!G669</f>
        <v xml:space="preserve">Группа от QF </v>
      </c>
      <c r="C672" s="45" t="str">
        <f>IF(Замеры!O669=0, " ", Замеры!O669)</f>
        <v xml:space="preserve"> </v>
      </c>
      <c r="D672" s="69" t="str">
        <f t="shared" si="312"/>
        <v xml:space="preserve"> </v>
      </c>
      <c r="E672" s="69" t="str">
        <f t="shared" si="313"/>
        <v xml:space="preserve"> </v>
      </c>
      <c r="F672" s="29" t="str">
        <f t="shared" si="288"/>
        <v>-</v>
      </c>
      <c r="G672" s="29" t="str">
        <f t="shared" si="289"/>
        <v>-</v>
      </c>
      <c r="H672" s="29" t="str">
        <f t="shared" si="290"/>
        <v>-</v>
      </c>
      <c r="I672" s="29" t="str">
        <f t="shared" si="291"/>
        <v>-</v>
      </c>
      <c r="J672" s="46" t="str">
        <f t="shared" si="292"/>
        <v>-</v>
      </c>
      <c r="K672" s="29" t="str">
        <f t="shared" si="293"/>
        <v>-</v>
      </c>
      <c r="L672" s="29" t="str">
        <f t="shared" si="294"/>
        <v>-</v>
      </c>
      <c r="M672" s="29" t="str">
        <f t="shared" si="295"/>
        <v>-</v>
      </c>
      <c r="N672" s="29" t="str">
        <f t="shared" si="296"/>
        <v>-</v>
      </c>
      <c r="O672" s="29" t="str">
        <f t="shared" si="297"/>
        <v>-</v>
      </c>
      <c r="P672" s="2">
        <f>Замеры!R669</f>
        <v>0</v>
      </c>
      <c r="S672" s="2">
        <f>Замеры!S669</f>
        <v>0</v>
      </c>
      <c r="T672" s="2" t="s">
        <v>72</v>
      </c>
      <c r="U672" s="2" t="b">
        <f t="shared" si="298"/>
        <v>0</v>
      </c>
      <c r="V672" s="2" t="b">
        <f t="shared" si="299"/>
        <v>0</v>
      </c>
      <c r="W672" s="2" t="b">
        <f t="shared" si="300"/>
        <v>0</v>
      </c>
      <c r="Y672" s="2">
        <f t="shared" ca="1" si="301"/>
        <v>43</v>
      </c>
      <c r="Z672" s="2">
        <f t="shared" ca="1" si="301"/>
        <v>41</v>
      </c>
      <c r="AA672" s="2">
        <f t="shared" ca="1" si="301"/>
        <v>40</v>
      </c>
      <c r="AB672" s="5">
        <f t="shared" ca="1" si="302"/>
        <v>448</v>
      </c>
      <c r="AC672" s="5">
        <f t="shared" ca="1" si="303"/>
        <v>542</v>
      </c>
      <c r="AD672" s="5">
        <f t="shared" ca="1" si="304"/>
        <v>461</v>
      </c>
      <c r="AE672" s="5">
        <f t="shared" ca="1" si="305"/>
        <v>549</v>
      </c>
      <c r="AF672" s="5">
        <f t="shared" ca="1" si="306"/>
        <v>449</v>
      </c>
      <c r="AG672" s="5">
        <f t="shared" ca="1" si="307"/>
        <v>464</v>
      </c>
      <c r="AH672" s="5">
        <f t="shared" ca="1" si="308"/>
        <v>542</v>
      </c>
      <c r="AI672" s="5">
        <f t="shared" ca="1" si="309"/>
        <v>511</v>
      </c>
      <c r="AJ672" s="5">
        <f t="shared" ca="1" si="310"/>
        <v>505</v>
      </c>
      <c r="AK672" s="5">
        <f t="shared" ca="1" si="311"/>
        <v>528</v>
      </c>
    </row>
    <row r="673" spans="1:37" x14ac:dyDescent="0.3">
      <c r="A673" s="35">
        <f>IF(Замеры!B670=0, " ", Замеры!B670)</f>
        <v>667</v>
      </c>
      <c r="B673" s="45" t="str">
        <f>Замеры!G670</f>
        <v xml:space="preserve">Группа от QF </v>
      </c>
      <c r="C673" s="45" t="str">
        <f>IF(Замеры!O670=0, " ", Замеры!O670)</f>
        <v xml:space="preserve"> </v>
      </c>
      <c r="D673" s="69" t="str">
        <f t="shared" si="312"/>
        <v xml:space="preserve"> </v>
      </c>
      <c r="E673" s="69" t="str">
        <f t="shared" si="313"/>
        <v xml:space="preserve"> </v>
      </c>
      <c r="F673" s="29" t="str">
        <f t="shared" si="288"/>
        <v>-</v>
      </c>
      <c r="G673" s="29" t="str">
        <f t="shared" si="289"/>
        <v>-</v>
      </c>
      <c r="H673" s="29" t="str">
        <f t="shared" si="290"/>
        <v>-</v>
      </c>
      <c r="I673" s="29" t="str">
        <f t="shared" si="291"/>
        <v>-</v>
      </c>
      <c r="J673" s="46" t="str">
        <f t="shared" si="292"/>
        <v>-</v>
      </c>
      <c r="K673" s="29" t="str">
        <f t="shared" si="293"/>
        <v>-</v>
      </c>
      <c r="L673" s="29" t="str">
        <f t="shared" si="294"/>
        <v>-</v>
      </c>
      <c r="M673" s="29" t="str">
        <f t="shared" si="295"/>
        <v>-</v>
      </c>
      <c r="N673" s="29" t="str">
        <f t="shared" si="296"/>
        <v>-</v>
      </c>
      <c r="O673" s="29" t="str">
        <f t="shared" si="297"/>
        <v>-</v>
      </c>
      <c r="P673" s="2">
        <f>Замеры!R670</f>
        <v>0</v>
      </c>
      <c r="S673" s="2">
        <f>Замеры!S670</f>
        <v>0</v>
      </c>
      <c r="T673" s="2" t="s">
        <v>72</v>
      </c>
      <c r="U673" s="2" t="b">
        <f t="shared" si="298"/>
        <v>0</v>
      </c>
      <c r="V673" s="2" t="b">
        <f t="shared" si="299"/>
        <v>0</v>
      </c>
      <c r="W673" s="2" t="b">
        <f t="shared" si="300"/>
        <v>0</v>
      </c>
      <c r="Y673" s="2">
        <f t="shared" ca="1" si="301"/>
        <v>34</v>
      </c>
      <c r="Z673" s="2">
        <f t="shared" ca="1" si="301"/>
        <v>22</v>
      </c>
      <c r="AA673" s="2">
        <f t="shared" ca="1" si="301"/>
        <v>45</v>
      </c>
      <c r="AB673" s="5">
        <f t="shared" ca="1" si="302"/>
        <v>500</v>
      </c>
      <c r="AC673" s="5">
        <f t="shared" ca="1" si="303"/>
        <v>565</v>
      </c>
      <c r="AD673" s="5">
        <f t="shared" ca="1" si="304"/>
        <v>593</v>
      </c>
      <c r="AE673" s="5">
        <f t="shared" ca="1" si="305"/>
        <v>455</v>
      </c>
      <c r="AF673" s="5">
        <f t="shared" ca="1" si="306"/>
        <v>540</v>
      </c>
      <c r="AG673" s="5">
        <f t="shared" ca="1" si="307"/>
        <v>541</v>
      </c>
      <c r="AH673" s="5">
        <f t="shared" ca="1" si="308"/>
        <v>524</v>
      </c>
      <c r="AI673" s="5">
        <f t="shared" ca="1" si="309"/>
        <v>516</v>
      </c>
      <c r="AJ673" s="5">
        <f t="shared" ca="1" si="310"/>
        <v>506</v>
      </c>
      <c r="AK673" s="5">
        <f t="shared" ca="1" si="311"/>
        <v>482</v>
      </c>
    </row>
    <row r="674" spans="1:37" x14ac:dyDescent="0.3">
      <c r="A674" s="35">
        <f>IF(Замеры!B671=0, " ", Замеры!B671)</f>
        <v>668</v>
      </c>
      <c r="B674" s="45" t="str">
        <f>Замеры!G671</f>
        <v xml:space="preserve">Группа от QF </v>
      </c>
      <c r="C674" s="45" t="str">
        <f>IF(Замеры!O671=0, " ", Замеры!O671)</f>
        <v xml:space="preserve"> </v>
      </c>
      <c r="D674" s="69" t="str">
        <f t="shared" si="312"/>
        <v xml:space="preserve"> </v>
      </c>
      <c r="E674" s="69" t="str">
        <f t="shared" si="313"/>
        <v xml:space="preserve"> </v>
      </c>
      <c r="F674" s="29" t="str">
        <f t="shared" si="288"/>
        <v>-</v>
      </c>
      <c r="G674" s="29" t="str">
        <f t="shared" si="289"/>
        <v>-</v>
      </c>
      <c r="H674" s="29" t="str">
        <f t="shared" si="290"/>
        <v>-</v>
      </c>
      <c r="I674" s="29" t="str">
        <f t="shared" si="291"/>
        <v>-</v>
      </c>
      <c r="J674" s="46" t="str">
        <f t="shared" si="292"/>
        <v>-</v>
      </c>
      <c r="K674" s="29" t="str">
        <f t="shared" si="293"/>
        <v>-</v>
      </c>
      <c r="L674" s="29" t="str">
        <f t="shared" si="294"/>
        <v>-</v>
      </c>
      <c r="M674" s="29" t="str">
        <f t="shared" si="295"/>
        <v>-</v>
      </c>
      <c r="N674" s="29" t="str">
        <f t="shared" si="296"/>
        <v>-</v>
      </c>
      <c r="O674" s="29" t="str">
        <f t="shared" si="297"/>
        <v>-</v>
      </c>
      <c r="P674" s="2">
        <f>Замеры!R671</f>
        <v>0</v>
      </c>
      <c r="S674" s="2">
        <f>Замеры!S671</f>
        <v>0</v>
      </c>
      <c r="T674" s="2" t="s">
        <v>72</v>
      </c>
      <c r="U674" s="2" t="b">
        <f t="shared" si="298"/>
        <v>0</v>
      </c>
      <c r="V674" s="2" t="b">
        <f t="shared" si="299"/>
        <v>0</v>
      </c>
      <c r="W674" s="2" t="b">
        <f t="shared" si="300"/>
        <v>0</v>
      </c>
      <c r="Y674" s="2">
        <f t="shared" ca="1" si="301"/>
        <v>26</v>
      </c>
      <c r="Z674" s="2">
        <f t="shared" ca="1" si="301"/>
        <v>48</v>
      </c>
      <c r="AA674" s="2">
        <f t="shared" ca="1" si="301"/>
        <v>20</v>
      </c>
      <c r="AB674" s="5">
        <f t="shared" ca="1" si="302"/>
        <v>223</v>
      </c>
      <c r="AC674" s="5">
        <f t="shared" ca="1" si="303"/>
        <v>211</v>
      </c>
      <c r="AD674" s="5">
        <f t="shared" ca="1" si="304"/>
        <v>339</v>
      </c>
      <c r="AE674" s="5">
        <f t="shared" ca="1" si="305"/>
        <v>329</v>
      </c>
      <c r="AF674" s="5">
        <f t="shared" ca="1" si="306"/>
        <v>332</v>
      </c>
      <c r="AG674" s="5">
        <f t="shared" ca="1" si="307"/>
        <v>229</v>
      </c>
      <c r="AH674" s="5">
        <f t="shared" ca="1" si="308"/>
        <v>314</v>
      </c>
      <c r="AI674" s="5">
        <f t="shared" ca="1" si="309"/>
        <v>319</v>
      </c>
      <c r="AJ674" s="5">
        <f t="shared" ca="1" si="310"/>
        <v>314</v>
      </c>
      <c r="AK674" s="5">
        <f t="shared" ca="1" si="311"/>
        <v>320</v>
      </c>
    </row>
    <row r="675" spans="1:37" x14ac:dyDescent="0.3">
      <c r="A675" s="35">
        <f>IF(Замеры!B672=0, " ", Замеры!B672)</f>
        <v>669</v>
      </c>
      <c r="B675" s="45" t="str">
        <f>Замеры!G672</f>
        <v xml:space="preserve">Группа от QF </v>
      </c>
      <c r="C675" s="45" t="str">
        <f>IF(Замеры!O672=0, " ", Замеры!O672)</f>
        <v xml:space="preserve"> </v>
      </c>
      <c r="D675" s="69" t="str">
        <f t="shared" si="312"/>
        <v xml:space="preserve"> </v>
      </c>
      <c r="E675" s="69" t="str">
        <f t="shared" si="313"/>
        <v xml:space="preserve"> </v>
      </c>
      <c r="F675" s="29" t="str">
        <f t="shared" si="288"/>
        <v>-</v>
      </c>
      <c r="G675" s="29" t="str">
        <f t="shared" si="289"/>
        <v>-</v>
      </c>
      <c r="H675" s="29" t="str">
        <f t="shared" si="290"/>
        <v>-</v>
      </c>
      <c r="I675" s="29" t="str">
        <f t="shared" si="291"/>
        <v>-</v>
      </c>
      <c r="J675" s="46" t="str">
        <f t="shared" si="292"/>
        <v>-</v>
      </c>
      <c r="K675" s="29" t="str">
        <f t="shared" si="293"/>
        <v>-</v>
      </c>
      <c r="L675" s="29" t="str">
        <f t="shared" si="294"/>
        <v>-</v>
      </c>
      <c r="M675" s="29" t="str">
        <f t="shared" si="295"/>
        <v>-</v>
      </c>
      <c r="N675" s="29" t="str">
        <f t="shared" si="296"/>
        <v>-</v>
      </c>
      <c r="O675" s="29" t="str">
        <f t="shared" si="297"/>
        <v>-</v>
      </c>
      <c r="P675" s="2">
        <f>Замеры!R672</f>
        <v>0</v>
      </c>
      <c r="S675" s="2">
        <f>Замеры!S672</f>
        <v>0</v>
      </c>
      <c r="T675" s="2" t="s">
        <v>72</v>
      </c>
      <c r="U675" s="2" t="b">
        <f t="shared" si="298"/>
        <v>0</v>
      </c>
      <c r="V675" s="2" t="b">
        <f t="shared" si="299"/>
        <v>0</v>
      </c>
      <c r="W675" s="2" t="b">
        <f t="shared" si="300"/>
        <v>0</v>
      </c>
      <c r="Y675" s="2">
        <f t="shared" ca="1" si="301"/>
        <v>20</v>
      </c>
      <c r="Z675" s="2">
        <f t="shared" ca="1" si="301"/>
        <v>38</v>
      </c>
      <c r="AA675" s="2">
        <f t="shared" ca="1" si="301"/>
        <v>24</v>
      </c>
      <c r="AB675" s="5">
        <f t="shared" ca="1" si="302"/>
        <v>336</v>
      </c>
      <c r="AC675" s="5">
        <f t="shared" ca="1" si="303"/>
        <v>311</v>
      </c>
      <c r="AD675" s="5">
        <f t="shared" ca="1" si="304"/>
        <v>326</v>
      </c>
      <c r="AE675" s="5">
        <f t="shared" ca="1" si="305"/>
        <v>375</v>
      </c>
      <c r="AF675" s="5">
        <f t="shared" ca="1" si="306"/>
        <v>338</v>
      </c>
      <c r="AG675" s="5">
        <f t="shared" ca="1" si="307"/>
        <v>257</v>
      </c>
      <c r="AH675" s="5">
        <f t="shared" ca="1" si="308"/>
        <v>278</v>
      </c>
      <c r="AI675" s="5">
        <f t="shared" ca="1" si="309"/>
        <v>380</v>
      </c>
      <c r="AJ675" s="5">
        <f t="shared" ca="1" si="310"/>
        <v>263</v>
      </c>
      <c r="AK675" s="5">
        <f t="shared" ca="1" si="311"/>
        <v>373</v>
      </c>
    </row>
    <row r="676" spans="1:37" x14ac:dyDescent="0.3">
      <c r="A676" s="35">
        <f>IF(Замеры!B673=0, " ", Замеры!B673)</f>
        <v>670</v>
      </c>
      <c r="B676" s="45" t="str">
        <f>Замеры!G673</f>
        <v xml:space="preserve">Группа от QF </v>
      </c>
      <c r="C676" s="45" t="str">
        <f>IF(Замеры!O673=0, " ", Замеры!O673)</f>
        <v xml:space="preserve"> </v>
      </c>
      <c r="D676" s="69" t="str">
        <f t="shared" si="312"/>
        <v xml:space="preserve"> </v>
      </c>
      <c r="E676" s="69" t="str">
        <f t="shared" si="313"/>
        <v xml:space="preserve"> </v>
      </c>
      <c r="F676" s="29" t="str">
        <f t="shared" si="288"/>
        <v>-</v>
      </c>
      <c r="G676" s="29" t="str">
        <f t="shared" si="289"/>
        <v>-</v>
      </c>
      <c r="H676" s="29" t="str">
        <f t="shared" si="290"/>
        <v>-</v>
      </c>
      <c r="I676" s="29" t="str">
        <f t="shared" si="291"/>
        <v>-</v>
      </c>
      <c r="J676" s="46" t="str">
        <f t="shared" si="292"/>
        <v>-</v>
      </c>
      <c r="K676" s="29" t="str">
        <f t="shared" si="293"/>
        <v>-</v>
      </c>
      <c r="L676" s="29" t="str">
        <f t="shared" si="294"/>
        <v>-</v>
      </c>
      <c r="M676" s="29" t="str">
        <f t="shared" si="295"/>
        <v>-</v>
      </c>
      <c r="N676" s="29" t="str">
        <f t="shared" si="296"/>
        <v>-</v>
      </c>
      <c r="O676" s="29" t="str">
        <f t="shared" si="297"/>
        <v>-</v>
      </c>
      <c r="P676" s="2">
        <f>Замеры!R673</f>
        <v>0</v>
      </c>
      <c r="S676" s="2">
        <f>Замеры!S673</f>
        <v>0</v>
      </c>
      <c r="T676" s="2" t="s">
        <v>72</v>
      </c>
      <c r="U676" s="2" t="b">
        <f t="shared" si="298"/>
        <v>0</v>
      </c>
      <c r="V676" s="2" t="b">
        <f t="shared" si="299"/>
        <v>0</v>
      </c>
      <c r="W676" s="2" t="b">
        <f t="shared" si="300"/>
        <v>0</v>
      </c>
      <c r="Y676" s="2">
        <f t="shared" ca="1" si="301"/>
        <v>20</v>
      </c>
      <c r="Z676" s="2">
        <f t="shared" ca="1" si="301"/>
        <v>49</v>
      </c>
      <c r="AA676" s="2">
        <f t="shared" ca="1" si="301"/>
        <v>39</v>
      </c>
      <c r="AB676" s="5">
        <f t="shared" ca="1" si="302"/>
        <v>398</v>
      </c>
      <c r="AC676" s="5">
        <f t="shared" ca="1" si="303"/>
        <v>510</v>
      </c>
      <c r="AD676" s="5">
        <f t="shared" ca="1" si="304"/>
        <v>459</v>
      </c>
      <c r="AE676" s="5">
        <f t="shared" ca="1" si="305"/>
        <v>515</v>
      </c>
      <c r="AF676" s="5">
        <f t="shared" ca="1" si="306"/>
        <v>455</v>
      </c>
      <c r="AG676" s="5">
        <f t="shared" ca="1" si="307"/>
        <v>510</v>
      </c>
      <c r="AH676" s="5">
        <f t="shared" ca="1" si="308"/>
        <v>414</v>
      </c>
      <c r="AI676" s="5">
        <f t="shared" ca="1" si="309"/>
        <v>489</v>
      </c>
      <c r="AJ676" s="5">
        <f t="shared" ca="1" si="310"/>
        <v>509</v>
      </c>
      <c r="AK676" s="5">
        <f t="shared" ca="1" si="311"/>
        <v>499</v>
      </c>
    </row>
    <row r="677" spans="1:37" x14ac:dyDescent="0.3">
      <c r="A677" s="35">
        <f>IF(Замеры!B674=0, " ", Замеры!B674)</f>
        <v>671</v>
      </c>
      <c r="B677" s="45" t="str">
        <f>Замеры!G674</f>
        <v xml:space="preserve">Группа от QF </v>
      </c>
      <c r="C677" s="45" t="str">
        <f>IF(Замеры!O674=0, " ", Замеры!O674)</f>
        <v xml:space="preserve"> </v>
      </c>
      <c r="D677" s="69" t="str">
        <f t="shared" si="312"/>
        <v xml:space="preserve"> </v>
      </c>
      <c r="E677" s="69" t="str">
        <f t="shared" si="313"/>
        <v xml:space="preserve"> </v>
      </c>
      <c r="F677" s="29" t="str">
        <f t="shared" si="288"/>
        <v>-</v>
      </c>
      <c r="G677" s="29" t="str">
        <f t="shared" si="289"/>
        <v>-</v>
      </c>
      <c r="H677" s="29" t="str">
        <f t="shared" si="290"/>
        <v>-</v>
      </c>
      <c r="I677" s="29" t="str">
        <f t="shared" si="291"/>
        <v>-</v>
      </c>
      <c r="J677" s="46" t="str">
        <f t="shared" si="292"/>
        <v>-</v>
      </c>
      <c r="K677" s="29" t="str">
        <f t="shared" si="293"/>
        <v>-</v>
      </c>
      <c r="L677" s="29" t="str">
        <f t="shared" si="294"/>
        <v>-</v>
      </c>
      <c r="M677" s="29" t="str">
        <f t="shared" si="295"/>
        <v>-</v>
      </c>
      <c r="N677" s="29" t="str">
        <f t="shared" si="296"/>
        <v>-</v>
      </c>
      <c r="O677" s="29" t="str">
        <f t="shared" si="297"/>
        <v>-</v>
      </c>
      <c r="P677" s="2">
        <f>Замеры!R674</f>
        <v>0</v>
      </c>
      <c r="S677" s="2">
        <f>Замеры!S674</f>
        <v>0</v>
      </c>
      <c r="T677" s="2" t="s">
        <v>72</v>
      </c>
      <c r="U677" s="2" t="b">
        <f t="shared" si="298"/>
        <v>0</v>
      </c>
      <c r="V677" s="2" t="b">
        <f t="shared" si="299"/>
        <v>0</v>
      </c>
      <c r="W677" s="2" t="b">
        <f t="shared" si="300"/>
        <v>0</v>
      </c>
      <c r="Y677" s="2">
        <f t="shared" ca="1" si="301"/>
        <v>44</v>
      </c>
      <c r="Z677" s="2">
        <f t="shared" ca="1" si="301"/>
        <v>33</v>
      </c>
      <c r="AA677" s="2">
        <f t="shared" ca="1" si="301"/>
        <v>50</v>
      </c>
      <c r="AB677" s="5">
        <f t="shared" ca="1" si="302"/>
        <v>639</v>
      </c>
      <c r="AC677" s="5">
        <f t="shared" ca="1" si="303"/>
        <v>598</v>
      </c>
      <c r="AD677" s="5">
        <f t="shared" ca="1" si="304"/>
        <v>593</v>
      </c>
      <c r="AE677" s="5">
        <f t="shared" ca="1" si="305"/>
        <v>534</v>
      </c>
      <c r="AF677" s="5">
        <f t="shared" ca="1" si="306"/>
        <v>620</v>
      </c>
      <c r="AG677" s="5">
        <f t="shared" ca="1" si="307"/>
        <v>569</v>
      </c>
      <c r="AH677" s="5">
        <f t="shared" ca="1" si="308"/>
        <v>578</v>
      </c>
      <c r="AI677" s="5">
        <f t="shared" ca="1" si="309"/>
        <v>554</v>
      </c>
      <c r="AJ677" s="5">
        <f t="shared" ca="1" si="310"/>
        <v>621</v>
      </c>
      <c r="AK677" s="5">
        <f t="shared" ca="1" si="311"/>
        <v>546</v>
      </c>
    </row>
    <row r="678" spans="1:37" x14ac:dyDescent="0.3">
      <c r="A678" s="35">
        <f>IF(Замеры!B675=0, " ", Замеры!B675)</f>
        <v>672</v>
      </c>
      <c r="B678" s="45" t="str">
        <f>Замеры!G675</f>
        <v xml:space="preserve">Группа от QF </v>
      </c>
      <c r="C678" s="45" t="str">
        <f>IF(Замеры!O675=0, " ", Замеры!O675)</f>
        <v xml:space="preserve"> </v>
      </c>
      <c r="D678" s="69" t="str">
        <f t="shared" si="312"/>
        <v xml:space="preserve"> </v>
      </c>
      <c r="E678" s="69" t="str">
        <f t="shared" si="313"/>
        <v xml:space="preserve"> </v>
      </c>
      <c r="F678" s="29" t="str">
        <f t="shared" si="288"/>
        <v>-</v>
      </c>
      <c r="G678" s="29" t="str">
        <f t="shared" si="289"/>
        <v>-</v>
      </c>
      <c r="H678" s="29" t="str">
        <f t="shared" si="290"/>
        <v>-</v>
      </c>
      <c r="I678" s="29" t="str">
        <f t="shared" si="291"/>
        <v>-</v>
      </c>
      <c r="J678" s="46" t="str">
        <f t="shared" si="292"/>
        <v>-</v>
      </c>
      <c r="K678" s="29" t="str">
        <f t="shared" si="293"/>
        <v>-</v>
      </c>
      <c r="L678" s="29" t="str">
        <f t="shared" si="294"/>
        <v>-</v>
      </c>
      <c r="M678" s="29" t="str">
        <f t="shared" si="295"/>
        <v>-</v>
      </c>
      <c r="N678" s="29" t="str">
        <f t="shared" si="296"/>
        <v>-</v>
      </c>
      <c r="O678" s="29" t="str">
        <f t="shared" si="297"/>
        <v>-</v>
      </c>
      <c r="P678" s="2">
        <f>Замеры!R675</f>
        <v>0</v>
      </c>
      <c r="S678" s="2">
        <f>Замеры!S675</f>
        <v>0</v>
      </c>
      <c r="T678" s="2" t="s">
        <v>72</v>
      </c>
      <c r="U678" s="2" t="b">
        <f t="shared" si="298"/>
        <v>0</v>
      </c>
      <c r="V678" s="2" t="b">
        <f t="shared" si="299"/>
        <v>0</v>
      </c>
      <c r="W678" s="2" t="b">
        <f t="shared" si="300"/>
        <v>0</v>
      </c>
      <c r="Y678" s="2">
        <f t="shared" ca="1" si="301"/>
        <v>46</v>
      </c>
      <c r="Z678" s="2">
        <f t="shared" ca="1" si="301"/>
        <v>37</v>
      </c>
      <c r="AA678" s="2">
        <f t="shared" ca="1" si="301"/>
        <v>24</v>
      </c>
      <c r="AB678" s="5">
        <f t="shared" ca="1" si="302"/>
        <v>265</v>
      </c>
      <c r="AC678" s="5">
        <f t="shared" ca="1" si="303"/>
        <v>351</v>
      </c>
      <c r="AD678" s="5">
        <f t="shared" ca="1" si="304"/>
        <v>275</v>
      </c>
      <c r="AE678" s="5">
        <f t="shared" ca="1" si="305"/>
        <v>346</v>
      </c>
      <c r="AF678" s="5">
        <f t="shared" ca="1" si="306"/>
        <v>267</v>
      </c>
      <c r="AG678" s="5">
        <f t="shared" ca="1" si="307"/>
        <v>359</v>
      </c>
      <c r="AH678" s="5">
        <f t="shared" ca="1" si="308"/>
        <v>381</v>
      </c>
      <c r="AI678" s="5">
        <f t="shared" ca="1" si="309"/>
        <v>266</v>
      </c>
      <c r="AJ678" s="5">
        <f t="shared" ca="1" si="310"/>
        <v>335</v>
      </c>
      <c r="AK678" s="5">
        <f t="shared" ca="1" si="311"/>
        <v>279</v>
      </c>
    </row>
    <row r="679" spans="1:37" x14ac:dyDescent="0.3">
      <c r="A679" s="35">
        <f>IF(Замеры!B676=0, " ", Замеры!B676)</f>
        <v>673</v>
      </c>
      <c r="B679" s="45" t="str">
        <f>Замеры!G676</f>
        <v xml:space="preserve">Группа от QF </v>
      </c>
      <c r="C679" s="45" t="str">
        <f>IF(Замеры!O676=0, " ", Замеры!O676)</f>
        <v xml:space="preserve"> </v>
      </c>
      <c r="D679" s="69" t="str">
        <f t="shared" si="312"/>
        <v xml:space="preserve"> </v>
      </c>
      <c r="E679" s="69" t="str">
        <f t="shared" si="313"/>
        <v xml:space="preserve"> </v>
      </c>
      <c r="F679" s="29" t="str">
        <f t="shared" si="288"/>
        <v>-</v>
      </c>
      <c r="G679" s="29" t="str">
        <f t="shared" si="289"/>
        <v>-</v>
      </c>
      <c r="H679" s="29" t="str">
        <f t="shared" si="290"/>
        <v>-</v>
      </c>
      <c r="I679" s="29" t="str">
        <f t="shared" si="291"/>
        <v>-</v>
      </c>
      <c r="J679" s="46" t="str">
        <f t="shared" si="292"/>
        <v>-</v>
      </c>
      <c r="K679" s="29" t="str">
        <f t="shared" si="293"/>
        <v>-</v>
      </c>
      <c r="L679" s="29" t="str">
        <f t="shared" si="294"/>
        <v>-</v>
      </c>
      <c r="M679" s="29" t="str">
        <f t="shared" si="295"/>
        <v>-</v>
      </c>
      <c r="N679" s="29" t="str">
        <f t="shared" si="296"/>
        <v>-</v>
      </c>
      <c r="O679" s="29" t="str">
        <f t="shared" si="297"/>
        <v>-</v>
      </c>
      <c r="P679" s="2">
        <f>Замеры!R676</f>
        <v>0</v>
      </c>
      <c r="S679" s="2">
        <f>Замеры!S676</f>
        <v>0</v>
      </c>
      <c r="T679" s="2" t="s">
        <v>72</v>
      </c>
      <c r="U679" s="2" t="b">
        <f t="shared" si="298"/>
        <v>0</v>
      </c>
      <c r="V679" s="2" t="b">
        <f t="shared" si="299"/>
        <v>0</v>
      </c>
      <c r="W679" s="2" t="b">
        <f t="shared" si="300"/>
        <v>0</v>
      </c>
      <c r="Y679" s="2">
        <f t="shared" ca="1" si="301"/>
        <v>45</v>
      </c>
      <c r="Z679" s="2">
        <f t="shared" ca="1" si="301"/>
        <v>35</v>
      </c>
      <c r="AA679" s="2">
        <f t="shared" ca="1" si="301"/>
        <v>25</v>
      </c>
      <c r="AB679" s="5">
        <f t="shared" ca="1" si="302"/>
        <v>284</v>
      </c>
      <c r="AC679" s="5">
        <f t="shared" ca="1" si="303"/>
        <v>339</v>
      </c>
      <c r="AD679" s="5">
        <f t="shared" ca="1" si="304"/>
        <v>287</v>
      </c>
      <c r="AE679" s="5">
        <f t="shared" ca="1" si="305"/>
        <v>368</v>
      </c>
      <c r="AF679" s="5">
        <f t="shared" ca="1" si="306"/>
        <v>311</v>
      </c>
      <c r="AG679" s="5">
        <f t="shared" ca="1" si="307"/>
        <v>298</v>
      </c>
      <c r="AH679" s="5">
        <f t="shared" ca="1" si="308"/>
        <v>291</v>
      </c>
      <c r="AI679" s="5">
        <f t="shared" ca="1" si="309"/>
        <v>358</v>
      </c>
      <c r="AJ679" s="5">
        <f t="shared" ca="1" si="310"/>
        <v>385</v>
      </c>
      <c r="AK679" s="5">
        <f t="shared" ca="1" si="311"/>
        <v>299</v>
      </c>
    </row>
    <row r="680" spans="1:37" x14ac:dyDescent="0.3">
      <c r="A680" s="35">
        <f>IF(Замеры!B677=0, " ", Замеры!B677)</f>
        <v>674</v>
      </c>
      <c r="B680" s="45" t="str">
        <f>Замеры!G677</f>
        <v xml:space="preserve">Группа от QF </v>
      </c>
      <c r="C680" s="45" t="str">
        <f>IF(Замеры!O677=0, " ", Замеры!O677)</f>
        <v xml:space="preserve"> </v>
      </c>
      <c r="D680" s="69" t="str">
        <f t="shared" si="312"/>
        <v xml:space="preserve"> </v>
      </c>
      <c r="E680" s="69" t="str">
        <f t="shared" si="313"/>
        <v xml:space="preserve"> </v>
      </c>
      <c r="F680" s="29" t="str">
        <f t="shared" si="288"/>
        <v>-</v>
      </c>
      <c r="G680" s="29" t="str">
        <f t="shared" si="289"/>
        <v>-</v>
      </c>
      <c r="H680" s="29" t="str">
        <f t="shared" si="290"/>
        <v>-</v>
      </c>
      <c r="I680" s="29" t="str">
        <f t="shared" si="291"/>
        <v>-</v>
      </c>
      <c r="J680" s="46" t="str">
        <f t="shared" si="292"/>
        <v>-</v>
      </c>
      <c r="K680" s="29" t="str">
        <f t="shared" si="293"/>
        <v>-</v>
      </c>
      <c r="L680" s="29" t="str">
        <f t="shared" si="294"/>
        <v>-</v>
      </c>
      <c r="M680" s="29" t="str">
        <f t="shared" si="295"/>
        <v>-</v>
      </c>
      <c r="N680" s="29" t="str">
        <f t="shared" si="296"/>
        <v>-</v>
      </c>
      <c r="O680" s="29" t="str">
        <f t="shared" si="297"/>
        <v>-</v>
      </c>
      <c r="P680" s="2">
        <f>Замеры!R677</f>
        <v>0</v>
      </c>
      <c r="S680" s="2">
        <f>Замеры!S677</f>
        <v>0</v>
      </c>
      <c r="T680" s="2" t="s">
        <v>72</v>
      </c>
      <c r="U680" s="2" t="b">
        <f t="shared" si="298"/>
        <v>0</v>
      </c>
      <c r="V680" s="2" t="b">
        <f t="shared" si="299"/>
        <v>0</v>
      </c>
      <c r="W680" s="2" t="b">
        <f t="shared" si="300"/>
        <v>0</v>
      </c>
      <c r="Y680" s="2">
        <f t="shared" ca="1" si="301"/>
        <v>47</v>
      </c>
      <c r="Z680" s="2">
        <f t="shared" ca="1" si="301"/>
        <v>20</v>
      </c>
      <c r="AA680" s="2">
        <f t="shared" ca="1" si="301"/>
        <v>24</v>
      </c>
      <c r="AB680" s="5">
        <f t="shared" ca="1" si="302"/>
        <v>377</v>
      </c>
      <c r="AC680" s="5">
        <f t="shared" ca="1" si="303"/>
        <v>352</v>
      </c>
      <c r="AD680" s="5">
        <f t="shared" ca="1" si="304"/>
        <v>323</v>
      </c>
      <c r="AE680" s="5">
        <f t="shared" ca="1" si="305"/>
        <v>305</v>
      </c>
      <c r="AF680" s="5">
        <f t="shared" ca="1" si="306"/>
        <v>371</v>
      </c>
      <c r="AG680" s="5">
        <f t="shared" ca="1" si="307"/>
        <v>360</v>
      </c>
      <c r="AH680" s="5">
        <f t="shared" ca="1" si="308"/>
        <v>309</v>
      </c>
      <c r="AI680" s="5">
        <f t="shared" ca="1" si="309"/>
        <v>364</v>
      </c>
      <c r="AJ680" s="5">
        <f t="shared" ca="1" si="310"/>
        <v>256</v>
      </c>
      <c r="AK680" s="5">
        <f t="shared" ca="1" si="311"/>
        <v>376</v>
      </c>
    </row>
    <row r="681" spans="1:37" x14ac:dyDescent="0.3">
      <c r="A681" s="35">
        <f>IF(Замеры!B678=0, " ", Замеры!B678)</f>
        <v>675</v>
      </c>
      <c r="B681" s="45" t="str">
        <f>Замеры!G678</f>
        <v xml:space="preserve">Группа от QF </v>
      </c>
      <c r="C681" s="45" t="str">
        <f>IF(Замеры!O678=0, " ", Замеры!O678)</f>
        <v xml:space="preserve"> </v>
      </c>
      <c r="D681" s="69" t="str">
        <f t="shared" si="312"/>
        <v xml:space="preserve"> </v>
      </c>
      <c r="E681" s="69" t="str">
        <f t="shared" si="313"/>
        <v xml:space="preserve"> </v>
      </c>
      <c r="F681" s="29" t="str">
        <f t="shared" si="288"/>
        <v>-</v>
      </c>
      <c r="G681" s="29" t="str">
        <f t="shared" si="289"/>
        <v>-</v>
      </c>
      <c r="H681" s="29" t="str">
        <f t="shared" si="290"/>
        <v>-</v>
      </c>
      <c r="I681" s="29" t="str">
        <f t="shared" si="291"/>
        <v>-</v>
      </c>
      <c r="J681" s="46" t="str">
        <f t="shared" si="292"/>
        <v>-</v>
      </c>
      <c r="K681" s="29" t="str">
        <f t="shared" si="293"/>
        <v>-</v>
      </c>
      <c r="L681" s="29" t="str">
        <f t="shared" si="294"/>
        <v>-</v>
      </c>
      <c r="M681" s="29" t="str">
        <f t="shared" si="295"/>
        <v>-</v>
      </c>
      <c r="N681" s="29" t="str">
        <f t="shared" si="296"/>
        <v>-</v>
      </c>
      <c r="O681" s="29" t="str">
        <f t="shared" si="297"/>
        <v>-</v>
      </c>
      <c r="P681" s="2">
        <f>Замеры!R678</f>
        <v>0</v>
      </c>
      <c r="S681" s="2">
        <f>Замеры!S678</f>
        <v>0</v>
      </c>
      <c r="T681" s="2" t="s">
        <v>72</v>
      </c>
      <c r="U681" s="2" t="b">
        <f t="shared" si="298"/>
        <v>0</v>
      </c>
      <c r="V681" s="2" t="b">
        <f t="shared" si="299"/>
        <v>0</v>
      </c>
      <c r="W681" s="2" t="b">
        <f t="shared" si="300"/>
        <v>0</v>
      </c>
      <c r="Y681" s="2">
        <f t="shared" ca="1" si="301"/>
        <v>24</v>
      </c>
      <c r="Z681" s="2">
        <f t="shared" ca="1" si="301"/>
        <v>38</v>
      </c>
      <c r="AA681" s="2">
        <f t="shared" ca="1" si="301"/>
        <v>38</v>
      </c>
      <c r="AB681" s="5">
        <f t="shared" ca="1" si="302"/>
        <v>416</v>
      </c>
      <c r="AC681" s="5">
        <f t="shared" ca="1" si="303"/>
        <v>526</v>
      </c>
      <c r="AD681" s="5">
        <f t="shared" ca="1" si="304"/>
        <v>421</v>
      </c>
      <c r="AE681" s="5">
        <f t="shared" ca="1" si="305"/>
        <v>443</v>
      </c>
      <c r="AF681" s="5">
        <f t="shared" ca="1" si="306"/>
        <v>476</v>
      </c>
      <c r="AG681" s="5">
        <f t="shared" ca="1" si="307"/>
        <v>497</v>
      </c>
      <c r="AH681" s="5">
        <f t="shared" ca="1" si="308"/>
        <v>512</v>
      </c>
      <c r="AI681" s="5">
        <f t="shared" ca="1" si="309"/>
        <v>501</v>
      </c>
      <c r="AJ681" s="5">
        <f t="shared" ca="1" si="310"/>
        <v>401</v>
      </c>
      <c r="AK681" s="5">
        <f t="shared" ca="1" si="311"/>
        <v>419</v>
      </c>
    </row>
    <row r="682" spans="1:37" x14ac:dyDescent="0.3">
      <c r="A682" s="35">
        <f>IF(Замеры!B679=0, " ", Замеры!B679)</f>
        <v>676</v>
      </c>
      <c r="B682" s="45" t="str">
        <f>Замеры!G679</f>
        <v xml:space="preserve">Группа от QF </v>
      </c>
      <c r="C682" s="45" t="str">
        <f>IF(Замеры!O679=0, " ", Замеры!O679)</f>
        <v xml:space="preserve"> </v>
      </c>
      <c r="D682" s="69" t="str">
        <f t="shared" si="312"/>
        <v xml:space="preserve"> </v>
      </c>
      <c r="E682" s="69" t="str">
        <f t="shared" si="313"/>
        <v xml:space="preserve"> </v>
      </c>
      <c r="F682" s="29" t="str">
        <f t="shared" si="288"/>
        <v>-</v>
      </c>
      <c r="G682" s="29" t="str">
        <f t="shared" si="289"/>
        <v>-</v>
      </c>
      <c r="H682" s="29" t="str">
        <f t="shared" si="290"/>
        <v>-</v>
      </c>
      <c r="I682" s="29" t="str">
        <f t="shared" si="291"/>
        <v>-</v>
      </c>
      <c r="J682" s="46" t="str">
        <f t="shared" si="292"/>
        <v>-</v>
      </c>
      <c r="K682" s="29" t="str">
        <f t="shared" si="293"/>
        <v>-</v>
      </c>
      <c r="L682" s="29" t="str">
        <f t="shared" si="294"/>
        <v>-</v>
      </c>
      <c r="M682" s="29" t="str">
        <f t="shared" si="295"/>
        <v>-</v>
      </c>
      <c r="N682" s="29" t="str">
        <f t="shared" si="296"/>
        <v>-</v>
      </c>
      <c r="O682" s="29" t="str">
        <f t="shared" si="297"/>
        <v>-</v>
      </c>
      <c r="P682" s="2">
        <f>Замеры!R679</f>
        <v>0</v>
      </c>
      <c r="S682" s="2">
        <f>Замеры!S679</f>
        <v>0</v>
      </c>
      <c r="T682" s="2" t="s">
        <v>72</v>
      </c>
      <c r="U682" s="2" t="b">
        <f t="shared" si="298"/>
        <v>0</v>
      </c>
      <c r="V682" s="2" t="b">
        <f t="shared" si="299"/>
        <v>0</v>
      </c>
      <c r="W682" s="2" t="b">
        <f t="shared" si="300"/>
        <v>0</v>
      </c>
      <c r="Y682" s="2">
        <f t="shared" ca="1" si="301"/>
        <v>23</v>
      </c>
      <c r="Z682" s="2">
        <f t="shared" ca="1" si="301"/>
        <v>42</v>
      </c>
      <c r="AA682" s="2">
        <f t="shared" ca="1" si="301"/>
        <v>48</v>
      </c>
      <c r="AB682" s="5">
        <f t="shared" ca="1" si="302"/>
        <v>570</v>
      </c>
      <c r="AC682" s="5">
        <f t="shared" ca="1" si="303"/>
        <v>530</v>
      </c>
      <c r="AD682" s="5">
        <f t="shared" ca="1" si="304"/>
        <v>507</v>
      </c>
      <c r="AE682" s="5">
        <f t="shared" ca="1" si="305"/>
        <v>572</v>
      </c>
      <c r="AF682" s="5">
        <f t="shared" ca="1" si="306"/>
        <v>599</v>
      </c>
      <c r="AG682" s="5">
        <f t="shared" ca="1" si="307"/>
        <v>559</v>
      </c>
      <c r="AH682" s="5">
        <f t="shared" ca="1" si="308"/>
        <v>550</v>
      </c>
      <c r="AI682" s="5">
        <f t="shared" ca="1" si="309"/>
        <v>546</v>
      </c>
      <c r="AJ682" s="5">
        <f t="shared" ca="1" si="310"/>
        <v>614</v>
      </c>
      <c r="AK682" s="5">
        <f t="shared" ca="1" si="311"/>
        <v>563</v>
      </c>
    </row>
    <row r="683" spans="1:37" x14ac:dyDescent="0.3">
      <c r="A683" s="35">
        <f>IF(Замеры!B680=0, " ", Замеры!B680)</f>
        <v>677</v>
      </c>
      <c r="B683" s="45" t="str">
        <f>Замеры!G680</f>
        <v xml:space="preserve">Группа от QF </v>
      </c>
      <c r="C683" s="45" t="str">
        <f>IF(Замеры!O680=0, " ", Замеры!O680)</f>
        <v xml:space="preserve"> </v>
      </c>
      <c r="D683" s="69" t="str">
        <f t="shared" si="312"/>
        <v xml:space="preserve"> </v>
      </c>
      <c r="E683" s="69" t="str">
        <f t="shared" si="313"/>
        <v xml:space="preserve"> </v>
      </c>
      <c r="F683" s="29" t="str">
        <f t="shared" si="288"/>
        <v>-</v>
      </c>
      <c r="G683" s="29" t="str">
        <f t="shared" si="289"/>
        <v>-</v>
      </c>
      <c r="H683" s="29" t="str">
        <f t="shared" si="290"/>
        <v>-</v>
      </c>
      <c r="I683" s="29" t="str">
        <f t="shared" si="291"/>
        <v>-</v>
      </c>
      <c r="J683" s="46" t="str">
        <f t="shared" si="292"/>
        <v>-</v>
      </c>
      <c r="K683" s="29" t="str">
        <f t="shared" si="293"/>
        <v>-</v>
      </c>
      <c r="L683" s="29" t="str">
        <f t="shared" si="294"/>
        <v>-</v>
      </c>
      <c r="M683" s="29" t="str">
        <f t="shared" si="295"/>
        <v>-</v>
      </c>
      <c r="N683" s="29" t="str">
        <f t="shared" si="296"/>
        <v>-</v>
      </c>
      <c r="O683" s="29" t="str">
        <f t="shared" si="297"/>
        <v>-</v>
      </c>
      <c r="P683" s="2">
        <f>Замеры!R680</f>
        <v>0</v>
      </c>
      <c r="S683" s="2">
        <f>Замеры!S680</f>
        <v>0</v>
      </c>
      <c r="T683" s="2" t="s">
        <v>72</v>
      </c>
      <c r="U683" s="2" t="b">
        <f t="shared" si="298"/>
        <v>0</v>
      </c>
      <c r="V683" s="2" t="b">
        <f t="shared" si="299"/>
        <v>0</v>
      </c>
      <c r="W683" s="2" t="b">
        <f t="shared" si="300"/>
        <v>0</v>
      </c>
      <c r="Y683" s="2">
        <f t="shared" ca="1" si="301"/>
        <v>37</v>
      </c>
      <c r="Z683" s="2">
        <f t="shared" ca="1" si="301"/>
        <v>25</v>
      </c>
      <c r="AA683" s="2">
        <f t="shared" ca="1" si="301"/>
        <v>49</v>
      </c>
      <c r="AB683" s="5">
        <f t="shared" ca="1" si="302"/>
        <v>508</v>
      </c>
      <c r="AC683" s="5">
        <f t="shared" ca="1" si="303"/>
        <v>541</v>
      </c>
      <c r="AD683" s="5">
        <f t="shared" ca="1" si="304"/>
        <v>564</v>
      </c>
      <c r="AE683" s="5">
        <f t="shared" ca="1" si="305"/>
        <v>534</v>
      </c>
      <c r="AF683" s="5">
        <f t="shared" ca="1" si="306"/>
        <v>535</v>
      </c>
      <c r="AG683" s="5">
        <f t="shared" ca="1" si="307"/>
        <v>516</v>
      </c>
      <c r="AH683" s="5">
        <f t="shared" ca="1" si="308"/>
        <v>519</v>
      </c>
      <c r="AI683" s="5">
        <f t="shared" ca="1" si="309"/>
        <v>621</v>
      </c>
      <c r="AJ683" s="5">
        <f t="shared" ca="1" si="310"/>
        <v>535</v>
      </c>
      <c r="AK683" s="5">
        <f t="shared" ca="1" si="311"/>
        <v>633</v>
      </c>
    </row>
    <row r="684" spans="1:37" x14ac:dyDescent="0.3">
      <c r="A684" s="35">
        <f>IF(Замеры!B681=0, " ", Замеры!B681)</f>
        <v>678</v>
      </c>
      <c r="B684" s="45" t="str">
        <f>Замеры!G681</f>
        <v xml:space="preserve">Группа от QF </v>
      </c>
      <c r="C684" s="45" t="str">
        <f>IF(Замеры!O681=0, " ", Замеры!O681)</f>
        <v xml:space="preserve"> </v>
      </c>
      <c r="D684" s="69" t="str">
        <f t="shared" si="312"/>
        <v xml:space="preserve"> </v>
      </c>
      <c r="E684" s="69" t="str">
        <f t="shared" si="313"/>
        <v xml:space="preserve"> </v>
      </c>
      <c r="F684" s="29" t="str">
        <f t="shared" si="288"/>
        <v>-</v>
      </c>
      <c r="G684" s="29" t="str">
        <f t="shared" si="289"/>
        <v>-</v>
      </c>
      <c r="H684" s="29" t="str">
        <f t="shared" si="290"/>
        <v>-</v>
      </c>
      <c r="I684" s="29" t="str">
        <f t="shared" si="291"/>
        <v>-</v>
      </c>
      <c r="J684" s="46" t="str">
        <f t="shared" si="292"/>
        <v>-</v>
      </c>
      <c r="K684" s="29" t="str">
        <f t="shared" si="293"/>
        <v>-</v>
      </c>
      <c r="L684" s="29" t="str">
        <f t="shared" si="294"/>
        <v>-</v>
      </c>
      <c r="M684" s="29" t="str">
        <f t="shared" si="295"/>
        <v>-</v>
      </c>
      <c r="N684" s="29" t="str">
        <f t="shared" si="296"/>
        <v>-</v>
      </c>
      <c r="O684" s="29" t="str">
        <f t="shared" si="297"/>
        <v>-</v>
      </c>
      <c r="P684" s="2">
        <f>Замеры!R681</f>
        <v>0</v>
      </c>
      <c r="S684" s="2">
        <f>Замеры!S681</f>
        <v>0</v>
      </c>
      <c r="T684" s="2" t="s">
        <v>72</v>
      </c>
      <c r="U684" s="2" t="b">
        <f t="shared" si="298"/>
        <v>0</v>
      </c>
      <c r="V684" s="2" t="b">
        <f t="shared" si="299"/>
        <v>0</v>
      </c>
      <c r="W684" s="2" t="b">
        <f t="shared" si="300"/>
        <v>0</v>
      </c>
      <c r="Y684" s="2">
        <f t="shared" ca="1" si="301"/>
        <v>25</v>
      </c>
      <c r="Z684" s="2">
        <f t="shared" ca="1" si="301"/>
        <v>41</v>
      </c>
      <c r="AA684" s="2">
        <f t="shared" ca="1" si="301"/>
        <v>28</v>
      </c>
      <c r="AB684" s="5">
        <f t="shared" ca="1" si="302"/>
        <v>426</v>
      </c>
      <c r="AC684" s="5">
        <f t="shared" ca="1" si="303"/>
        <v>357</v>
      </c>
      <c r="AD684" s="5">
        <f t="shared" ca="1" si="304"/>
        <v>297</v>
      </c>
      <c r="AE684" s="5">
        <f t="shared" ca="1" si="305"/>
        <v>378</v>
      </c>
      <c r="AF684" s="5">
        <f t="shared" ca="1" si="306"/>
        <v>330</v>
      </c>
      <c r="AG684" s="5">
        <f t="shared" ca="1" si="307"/>
        <v>406</v>
      </c>
      <c r="AH684" s="5">
        <f t="shared" ca="1" si="308"/>
        <v>339</v>
      </c>
      <c r="AI684" s="5">
        <f t="shared" ca="1" si="309"/>
        <v>370</v>
      </c>
      <c r="AJ684" s="5">
        <f t="shared" ca="1" si="310"/>
        <v>382</v>
      </c>
      <c r="AK684" s="5">
        <f t="shared" ca="1" si="311"/>
        <v>415</v>
      </c>
    </row>
    <row r="685" spans="1:37" x14ac:dyDescent="0.3">
      <c r="A685" s="35">
        <f>IF(Замеры!B682=0, " ", Замеры!B682)</f>
        <v>679</v>
      </c>
      <c r="B685" s="45" t="str">
        <f>Замеры!G682</f>
        <v xml:space="preserve">Группа от QF </v>
      </c>
      <c r="C685" s="45" t="str">
        <f>IF(Замеры!O682=0, " ", Замеры!O682)</f>
        <v xml:space="preserve"> </v>
      </c>
      <c r="D685" s="69" t="str">
        <f t="shared" si="312"/>
        <v xml:space="preserve"> </v>
      </c>
      <c r="E685" s="69" t="str">
        <f t="shared" si="313"/>
        <v xml:space="preserve"> </v>
      </c>
      <c r="F685" s="29" t="str">
        <f t="shared" si="288"/>
        <v>-</v>
      </c>
      <c r="G685" s="29" t="str">
        <f t="shared" si="289"/>
        <v>-</v>
      </c>
      <c r="H685" s="29" t="str">
        <f t="shared" si="290"/>
        <v>-</v>
      </c>
      <c r="I685" s="29" t="str">
        <f t="shared" si="291"/>
        <v>-</v>
      </c>
      <c r="J685" s="46" t="str">
        <f t="shared" si="292"/>
        <v>-</v>
      </c>
      <c r="K685" s="29" t="str">
        <f t="shared" si="293"/>
        <v>-</v>
      </c>
      <c r="L685" s="29" t="str">
        <f t="shared" si="294"/>
        <v>-</v>
      </c>
      <c r="M685" s="29" t="str">
        <f t="shared" si="295"/>
        <v>-</v>
      </c>
      <c r="N685" s="29" t="str">
        <f t="shared" si="296"/>
        <v>-</v>
      </c>
      <c r="O685" s="29" t="str">
        <f t="shared" si="297"/>
        <v>-</v>
      </c>
      <c r="P685" s="2">
        <f>Замеры!R682</f>
        <v>0</v>
      </c>
      <c r="S685" s="2">
        <f>Замеры!S682</f>
        <v>0</v>
      </c>
      <c r="T685" s="2" t="s">
        <v>72</v>
      </c>
      <c r="U685" s="2" t="b">
        <f t="shared" si="298"/>
        <v>0</v>
      </c>
      <c r="V685" s="2" t="b">
        <f t="shared" si="299"/>
        <v>0</v>
      </c>
      <c r="W685" s="2" t="b">
        <f t="shared" si="300"/>
        <v>0</v>
      </c>
      <c r="Y685" s="2">
        <f t="shared" ca="1" si="301"/>
        <v>24</v>
      </c>
      <c r="Z685" s="2">
        <f t="shared" ca="1" si="301"/>
        <v>31</v>
      </c>
      <c r="AA685" s="2">
        <f t="shared" ca="1" si="301"/>
        <v>26</v>
      </c>
      <c r="AB685" s="5">
        <f t="shared" ca="1" si="302"/>
        <v>337</v>
      </c>
      <c r="AC685" s="5">
        <f t="shared" ca="1" si="303"/>
        <v>379</v>
      </c>
      <c r="AD685" s="5">
        <f t="shared" ca="1" si="304"/>
        <v>292</v>
      </c>
      <c r="AE685" s="5">
        <f t="shared" ca="1" si="305"/>
        <v>280</v>
      </c>
      <c r="AF685" s="5">
        <f t="shared" ca="1" si="306"/>
        <v>298</v>
      </c>
      <c r="AG685" s="5">
        <f t="shared" ca="1" si="307"/>
        <v>367</v>
      </c>
      <c r="AH685" s="5">
        <f t="shared" ca="1" si="308"/>
        <v>277</v>
      </c>
      <c r="AI685" s="5">
        <f t="shared" ca="1" si="309"/>
        <v>350</v>
      </c>
      <c r="AJ685" s="5">
        <f t="shared" ca="1" si="310"/>
        <v>290</v>
      </c>
      <c r="AK685" s="5">
        <f t="shared" ca="1" si="311"/>
        <v>375</v>
      </c>
    </row>
    <row r="686" spans="1:37" x14ac:dyDescent="0.3">
      <c r="A686" s="35">
        <f>IF(Замеры!B683=0, " ", Замеры!B683)</f>
        <v>680</v>
      </c>
      <c r="B686" s="45" t="str">
        <f>Замеры!G683</f>
        <v xml:space="preserve">Группа от QF </v>
      </c>
      <c r="C686" s="45" t="str">
        <f>IF(Замеры!O683=0, " ", Замеры!O683)</f>
        <v xml:space="preserve"> </v>
      </c>
      <c r="D686" s="69" t="str">
        <f t="shared" si="312"/>
        <v xml:space="preserve"> </v>
      </c>
      <c r="E686" s="69" t="str">
        <f t="shared" si="313"/>
        <v xml:space="preserve"> </v>
      </c>
      <c r="F686" s="29" t="str">
        <f t="shared" si="288"/>
        <v>-</v>
      </c>
      <c r="G686" s="29" t="str">
        <f t="shared" si="289"/>
        <v>-</v>
      </c>
      <c r="H686" s="29" t="str">
        <f t="shared" si="290"/>
        <v>-</v>
      </c>
      <c r="I686" s="29" t="str">
        <f t="shared" si="291"/>
        <v>-</v>
      </c>
      <c r="J686" s="46" t="str">
        <f t="shared" si="292"/>
        <v>-</v>
      </c>
      <c r="K686" s="29" t="str">
        <f t="shared" si="293"/>
        <v>-</v>
      </c>
      <c r="L686" s="29" t="str">
        <f t="shared" si="294"/>
        <v>-</v>
      </c>
      <c r="M686" s="29" t="str">
        <f t="shared" si="295"/>
        <v>-</v>
      </c>
      <c r="N686" s="29" t="str">
        <f t="shared" si="296"/>
        <v>-</v>
      </c>
      <c r="O686" s="29" t="str">
        <f t="shared" si="297"/>
        <v>-</v>
      </c>
      <c r="P686" s="2">
        <f>Замеры!R683</f>
        <v>0</v>
      </c>
      <c r="S686" s="2">
        <f>Замеры!S683</f>
        <v>0</v>
      </c>
      <c r="T686" s="2" t="s">
        <v>72</v>
      </c>
      <c r="U686" s="2" t="b">
        <f t="shared" si="298"/>
        <v>0</v>
      </c>
      <c r="V686" s="2" t="b">
        <f t="shared" si="299"/>
        <v>0</v>
      </c>
      <c r="W686" s="2" t="b">
        <f t="shared" si="300"/>
        <v>0</v>
      </c>
      <c r="Y686" s="2">
        <f t="shared" ca="1" si="301"/>
        <v>20</v>
      </c>
      <c r="Z686" s="2">
        <f t="shared" ca="1" si="301"/>
        <v>33</v>
      </c>
      <c r="AA686" s="2">
        <f t="shared" ca="1" si="301"/>
        <v>36</v>
      </c>
      <c r="AB686" s="5">
        <f t="shared" ca="1" si="302"/>
        <v>432</v>
      </c>
      <c r="AC686" s="5">
        <f t="shared" ca="1" si="303"/>
        <v>393</v>
      </c>
      <c r="AD686" s="5">
        <f t="shared" ca="1" si="304"/>
        <v>481</v>
      </c>
      <c r="AE686" s="5">
        <f t="shared" ca="1" si="305"/>
        <v>437</v>
      </c>
      <c r="AF686" s="5">
        <f t="shared" ca="1" si="306"/>
        <v>401</v>
      </c>
      <c r="AG686" s="5">
        <f t="shared" ca="1" si="307"/>
        <v>480</v>
      </c>
      <c r="AH686" s="5">
        <f t="shared" ca="1" si="308"/>
        <v>440</v>
      </c>
      <c r="AI686" s="5">
        <f t="shared" ca="1" si="309"/>
        <v>493</v>
      </c>
      <c r="AJ686" s="5">
        <f t="shared" ca="1" si="310"/>
        <v>472</v>
      </c>
      <c r="AK686" s="5">
        <f t="shared" ca="1" si="311"/>
        <v>432</v>
      </c>
    </row>
    <row r="687" spans="1:37" x14ac:dyDescent="0.3">
      <c r="A687" s="35">
        <f>IF(Замеры!B684=0, " ", Замеры!B684)</f>
        <v>681</v>
      </c>
      <c r="B687" s="45" t="str">
        <f>Замеры!G684</f>
        <v xml:space="preserve">Группа от QF </v>
      </c>
      <c r="C687" s="45" t="str">
        <f>IF(Замеры!O684=0, " ", Замеры!O684)</f>
        <v xml:space="preserve"> </v>
      </c>
      <c r="D687" s="69" t="str">
        <f t="shared" si="312"/>
        <v xml:space="preserve"> </v>
      </c>
      <c r="E687" s="69" t="str">
        <f t="shared" si="313"/>
        <v xml:space="preserve"> </v>
      </c>
      <c r="F687" s="29" t="str">
        <f t="shared" si="288"/>
        <v>-</v>
      </c>
      <c r="G687" s="29" t="str">
        <f t="shared" si="289"/>
        <v>-</v>
      </c>
      <c r="H687" s="29" t="str">
        <f t="shared" si="290"/>
        <v>-</v>
      </c>
      <c r="I687" s="29" t="str">
        <f t="shared" si="291"/>
        <v>-</v>
      </c>
      <c r="J687" s="46" t="str">
        <f t="shared" si="292"/>
        <v>-</v>
      </c>
      <c r="K687" s="29" t="str">
        <f t="shared" si="293"/>
        <v>-</v>
      </c>
      <c r="L687" s="29" t="str">
        <f t="shared" si="294"/>
        <v>-</v>
      </c>
      <c r="M687" s="29" t="str">
        <f t="shared" si="295"/>
        <v>-</v>
      </c>
      <c r="N687" s="29" t="str">
        <f t="shared" si="296"/>
        <v>-</v>
      </c>
      <c r="O687" s="29" t="str">
        <f t="shared" si="297"/>
        <v>-</v>
      </c>
      <c r="P687" s="2">
        <f>Замеры!R684</f>
        <v>0</v>
      </c>
      <c r="S687" s="2">
        <f>Замеры!S684</f>
        <v>0</v>
      </c>
      <c r="T687" s="2" t="s">
        <v>72</v>
      </c>
      <c r="U687" s="2" t="b">
        <f t="shared" si="298"/>
        <v>0</v>
      </c>
      <c r="V687" s="2" t="b">
        <f t="shared" si="299"/>
        <v>0</v>
      </c>
      <c r="W687" s="2" t="b">
        <f t="shared" si="300"/>
        <v>0</v>
      </c>
      <c r="Y687" s="2">
        <f t="shared" ca="1" si="301"/>
        <v>46</v>
      </c>
      <c r="Z687" s="2">
        <f t="shared" ca="1" si="301"/>
        <v>44</v>
      </c>
      <c r="AA687" s="2">
        <f t="shared" ca="1" si="301"/>
        <v>39</v>
      </c>
      <c r="AB687" s="5">
        <f t="shared" ca="1" si="302"/>
        <v>410</v>
      </c>
      <c r="AC687" s="5">
        <f t="shared" ca="1" si="303"/>
        <v>444</v>
      </c>
      <c r="AD687" s="5">
        <f t="shared" ca="1" si="304"/>
        <v>502</v>
      </c>
      <c r="AE687" s="5">
        <f t="shared" ca="1" si="305"/>
        <v>503</v>
      </c>
      <c r="AF687" s="5">
        <f t="shared" ca="1" si="306"/>
        <v>441</v>
      </c>
      <c r="AG687" s="5">
        <f t="shared" ca="1" si="307"/>
        <v>405</v>
      </c>
      <c r="AH687" s="5">
        <f t="shared" ca="1" si="308"/>
        <v>398</v>
      </c>
      <c r="AI687" s="5">
        <f t="shared" ca="1" si="309"/>
        <v>443</v>
      </c>
      <c r="AJ687" s="5">
        <f t="shared" ca="1" si="310"/>
        <v>528</v>
      </c>
      <c r="AK687" s="5">
        <f t="shared" ca="1" si="311"/>
        <v>420</v>
      </c>
    </row>
    <row r="688" spans="1:37" x14ac:dyDescent="0.3">
      <c r="A688" s="35">
        <f>IF(Замеры!B685=0, " ", Замеры!B685)</f>
        <v>682</v>
      </c>
      <c r="B688" s="45" t="str">
        <f>Замеры!G685</f>
        <v xml:space="preserve">Группа от QF </v>
      </c>
      <c r="C688" s="45" t="str">
        <f>IF(Замеры!O685=0, " ", Замеры!O685)</f>
        <v xml:space="preserve"> </v>
      </c>
      <c r="D688" s="69" t="str">
        <f t="shared" si="312"/>
        <v xml:space="preserve"> </v>
      </c>
      <c r="E688" s="69" t="str">
        <f t="shared" si="313"/>
        <v xml:space="preserve"> </v>
      </c>
      <c r="F688" s="29" t="str">
        <f t="shared" si="288"/>
        <v>-</v>
      </c>
      <c r="G688" s="29" t="str">
        <f t="shared" si="289"/>
        <v>-</v>
      </c>
      <c r="H688" s="29" t="str">
        <f t="shared" si="290"/>
        <v>-</v>
      </c>
      <c r="I688" s="29" t="str">
        <f t="shared" si="291"/>
        <v>-</v>
      </c>
      <c r="J688" s="46" t="str">
        <f t="shared" si="292"/>
        <v>-</v>
      </c>
      <c r="K688" s="29" t="str">
        <f t="shared" si="293"/>
        <v>-</v>
      </c>
      <c r="L688" s="29" t="str">
        <f t="shared" si="294"/>
        <v>-</v>
      </c>
      <c r="M688" s="29" t="str">
        <f t="shared" si="295"/>
        <v>-</v>
      </c>
      <c r="N688" s="29" t="str">
        <f t="shared" si="296"/>
        <v>-</v>
      </c>
      <c r="O688" s="29" t="str">
        <f t="shared" si="297"/>
        <v>-</v>
      </c>
      <c r="P688" s="2">
        <f>Замеры!R685</f>
        <v>0</v>
      </c>
      <c r="S688" s="2">
        <f>Замеры!S685</f>
        <v>0</v>
      </c>
      <c r="T688" s="2" t="s">
        <v>72</v>
      </c>
      <c r="U688" s="2" t="b">
        <f t="shared" si="298"/>
        <v>0</v>
      </c>
      <c r="V688" s="2" t="b">
        <f t="shared" si="299"/>
        <v>0</v>
      </c>
      <c r="W688" s="2" t="b">
        <f t="shared" si="300"/>
        <v>0</v>
      </c>
      <c r="Y688" s="2">
        <f t="shared" ca="1" si="301"/>
        <v>41</v>
      </c>
      <c r="Z688" s="2">
        <f t="shared" ca="1" si="301"/>
        <v>23</v>
      </c>
      <c r="AA688" s="2">
        <f t="shared" ca="1" si="301"/>
        <v>34</v>
      </c>
      <c r="AB688" s="5">
        <f t="shared" ca="1" si="302"/>
        <v>484</v>
      </c>
      <c r="AC688" s="5">
        <f t="shared" ca="1" si="303"/>
        <v>436</v>
      </c>
      <c r="AD688" s="5">
        <f t="shared" ca="1" si="304"/>
        <v>473</v>
      </c>
      <c r="AE688" s="5">
        <f t="shared" ca="1" si="305"/>
        <v>478</v>
      </c>
      <c r="AF688" s="5">
        <f t="shared" ca="1" si="306"/>
        <v>403</v>
      </c>
      <c r="AG688" s="5">
        <f t="shared" ca="1" si="307"/>
        <v>475</v>
      </c>
      <c r="AH688" s="5">
        <f t="shared" ca="1" si="308"/>
        <v>431</v>
      </c>
      <c r="AI688" s="5">
        <f t="shared" ca="1" si="309"/>
        <v>458</v>
      </c>
      <c r="AJ688" s="5">
        <f t="shared" ca="1" si="310"/>
        <v>383</v>
      </c>
      <c r="AK688" s="5">
        <f t="shared" ca="1" si="311"/>
        <v>389</v>
      </c>
    </row>
    <row r="689" spans="1:37" x14ac:dyDescent="0.3">
      <c r="A689" s="35">
        <f>IF(Замеры!B686=0, " ", Замеры!B686)</f>
        <v>683</v>
      </c>
      <c r="B689" s="45" t="str">
        <f>Замеры!G686</f>
        <v xml:space="preserve">Группа от QF </v>
      </c>
      <c r="C689" s="45" t="str">
        <f>IF(Замеры!O686=0, " ", Замеры!O686)</f>
        <v xml:space="preserve"> </v>
      </c>
      <c r="D689" s="69" t="str">
        <f t="shared" si="312"/>
        <v xml:space="preserve"> </v>
      </c>
      <c r="E689" s="69" t="str">
        <f t="shared" si="313"/>
        <v xml:space="preserve"> </v>
      </c>
      <c r="F689" s="29" t="str">
        <f t="shared" si="288"/>
        <v>-</v>
      </c>
      <c r="G689" s="29" t="str">
        <f t="shared" si="289"/>
        <v>-</v>
      </c>
      <c r="H689" s="29" t="str">
        <f t="shared" si="290"/>
        <v>-</v>
      </c>
      <c r="I689" s="29" t="str">
        <f t="shared" si="291"/>
        <v>-</v>
      </c>
      <c r="J689" s="46" t="str">
        <f t="shared" si="292"/>
        <v>-</v>
      </c>
      <c r="K689" s="29" t="str">
        <f t="shared" si="293"/>
        <v>-</v>
      </c>
      <c r="L689" s="29" t="str">
        <f t="shared" si="294"/>
        <v>-</v>
      </c>
      <c r="M689" s="29" t="str">
        <f t="shared" si="295"/>
        <v>-</v>
      </c>
      <c r="N689" s="29" t="str">
        <f t="shared" si="296"/>
        <v>-</v>
      </c>
      <c r="O689" s="29" t="str">
        <f t="shared" si="297"/>
        <v>-</v>
      </c>
      <c r="P689" s="2">
        <f>Замеры!R686</f>
        <v>0</v>
      </c>
      <c r="S689" s="2">
        <f>Замеры!S686</f>
        <v>0</v>
      </c>
      <c r="T689" s="2" t="s">
        <v>72</v>
      </c>
      <c r="U689" s="2" t="b">
        <f t="shared" si="298"/>
        <v>0</v>
      </c>
      <c r="V689" s="2" t="b">
        <f t="shared" si="299"/>
        <v>0</v>
      </c>
      <c r="W689" s="2" t="b">
        <f t="shared" si="300"/>
        <v>0</v>
      </c>
      <c r="Y689" s="2">
        <f t="shared" ca="1" si="301"/>
        <v>41</v>
      </c>
      <c r="Z689" s="2">
        <f t="shared" ca="1" si="301"/>
        <v>41</v>
      </c>
      <c r="AA689" s="2">
        <f t="shared" ca="1" si="301"/>
        <v>44</v>
      </c>
      <c r="AB689" s="5">
        <f t="shared" ca="1" si="302"/>
        <v>552</v>
      </c>
      <c r="AC689" s="5">
        <f t="shared" ca="1" si="303"/>
        <v>528</v>
      </c>
      <c r="AD689" s="5">
        <f t="shared" ca="1" si="304"/>
        <v>517</v>
      </c>
      <c r="AE689" s="5">
        <f t="shared" ca="1" si="305"/>
        <v>454</v>
      </c>
      <c r="AF689" s="5">
        <f t="shared" ca="1" si="306"/>
        <v>551</v>
      </c>
      <c r="AG689" s="5">
        <f t="shared" ca="1" si="307"/>
        <v>555</v>
      </c>
      <c r="AH689" s="5">
        <f t="shared" ca="1" si="308"/>
        <v>541</v>
      </c>
      <c r="AI689" s="5">
        <f t="shared" ca="1" si="309"/>
        <v>503</v>
      </c>
      <c r="AJ689" s="5">
        <f t="shared" ca="1" si="310"/>
        <v>576</v>
      </c>
      <c r="AK689" s="5">
        <f t="shared" ca="1" si="311"/>
        <v>522</v>
      </c>
    </row>
    <row r="690" spans="1:37" x14ac:dyDescent="0.3">
      <c r="A690" s="35">
        <f>IF(Замеры!B687=0, " ", Замеры!B687)</f>
        <v>684</v>
      </c>
      <c r="B690" s="45" t="str">
        <f>Замеры!G687</f>
        <v xml:space="preserve">Группа от QF </v>
      </c>
      <c r="C690" s="45" t="str">
        <f>IF(Замеры!O687=0, " ", Замеры!O687)</f>
        <v xml:space="preserve"> </v>
      </c>
      <c r="D690" s="69" t="str">
        <f t="shared" si="312"/>
        <v xml:space="preserve"> </v>
      </c>
      <c r="E690" s="69" t="str">
        <f t="shared" si="313"/>
        <v xml:space="preserve"> </v>
      </c>
      <c r="F690" s="29" t="str">
        <f t="shared" si="288"/>
        <v>-</v>
      </c>
      <c r="G690" s="29" t="str">
        <f t="shared" si="289"/>
        <v>-</v>
      </c>
      <c r="H690" s="29" t="str">
        <f t="shared" si="290"/>
        <v>-</v>
      </c>
      <c r="I690" s="29" t="str">
        <f t="shared" si="291"/>
        <v>-</v>
      </c>
      <c r="J690" s="46" t="str">
        <f t="shared" si="292"/>
        <v>-</v>
      </c>
      <c r="K690" s="29" t="str">
        <f t="shared" si="293"/>
        <v>-</v>
      </c>
      <c r="L690" s="29" t="str">
        <f t="shared" si="294"/>
        <v>-</v>
      </c>
      <c r="M690" s="29" t="str">
        <f t="shared" si="295"/>
        <v>-</v>
      </c>
      <c r="N690" s="29" t="str">
        <f t="shared" si="296"/>
        <v>-</v>
      </c>
      <c r="O690" s="29" t="str">
        <f t="shared" si="297"/>
        <v>-</v>
      </c>
      <c r="P690" s="2">
        <f>Замеры!R687</f>
        <v>0</v>
      </c>
      <c r="S690" s="2">
        <f>Замеры!S687</f>
        <v>0</v>
      </c>
      <c r="T690" s="2" t="s">
        <v>72</v>
      </c>
      <c r="U690" s="2" t="b">
        <f t="shared" si="298"/>
        <v>0</v>
      </c>
      <c r="V690" s="2" t="b">
        <f t="shared" si="299"/>
        <v>0</v>
      </c>
      <c r="W690" s="2" t="b">
        <f t="shared" si="300"/>
        <v>0</v>
      </c>
      <c r="Y690" s="2">
        <f t="shared" ca="1" si="301"/>
        <v>39</v>
      </c>
      <c r="Z690" s="2">
        <f t="shared" ca="1" si="301"/>
        <v>50</v>
      </c>
      <c r="AA690" s="2">
        <f t="shared" ca="1" si="301"/>
        <v>27</v>
      </c>
      <c r="AB690" s="5">
        <f t="shared" ca="1" si="302"/>
        <v>404</v>
      </c>
      <c r="AC690" s="5">
        <f t="shared" ca="1" si="303"/>
        <v>294</v>
      </c>
      <c r="AD690" s="5">
        <f t="shared" ca="1" si="304"/>
        <v>299</v>
      </c>
      <c r="AE690" s="5">
        <f t="shared" ca="1" si="305"/>
        <v>290</v>
      </c>
      <c r="AF690" s="5">
        <f t="shared" ca="1" si="306"/>
        <v>345</v>
      </c>
      <c r="AG690" s="5">
        <f t="shared" ca="1" si="307"/>
        <v>308</v>
      </c>
      <c r="AH690" s="5">
        <f t="shared" ca="1" si="308"/>
        <v>345</v>
      </c>
      <c r="AI690" s="5">
        <f t="shared" ca="1" si="309"/>
        <v>322</v>
      </c>
      <c r="AJ690" s="5">
        <f t="shared" ca="1" si="310"/>
        <v>406</v>
      </c>
      <c r="AK690" s="5">
        <f t="shared" ca="1" si="311"/>
        <v>372</v>
      </c>
    </row>
    <row r="691" spans="1:37" x14ac:dyDescent="0.3">
      <c r="A691" s="35">
        <f>IF(Замеры!B688=0, " ", Замеры!B688)</f>
        <v>685</v>
      </c>
      <c r="B691" s="45" t="str">
        <f>Замеры!G688</f>
        <v xml:space="preserve">Группа от QF </v>
      </c>
      <c r="C691" s="45" t="str">
        <f>IF(Замеры!O688=0, " ", Замеры!O688)</f>
        <v xml:space="preserve"> </v>
      </c>
      <c r="D691" s="69" t="str">
        <f t="shared" si="312"/>
        <v xml:space="preserve"> </v>
      </c>
      <c r="E691" s="69" t="str">
        <f t="shared" si="313"/>
        <v xml:space="preserve"> </v>
      </c>
      <c r="F691" s="29" t="str">
        <f t="shared" si="288"/>
        <v>-</v>
      </c>
      <c r="G691" s="29" t="str">
        <f t="shared" si="289"/>
        <v>-</v>
      </c>
      <c r="H691" s="29" t="str">
        <f t="shared" si="290"/>
        <v>-</v>
      </c>
      <c r="I691" s="29" t="str">
        <f t="shared" si="291"/>
        <v>-</v>
      </c>
      <c r="J691" s="46" t="str">
        <f t="shared" si="292"/>
        <v>-</v>
      </c>
      <c r="K691" s="29" t="str">
        <f t="shared" si="293"/>
        <v>-</v>
      </c>
      <c r="L691" s="29" t="str">
        <f t="shared" si="294"/>
        <v>-</v>
      </c>
      <c r="M691" s="29" t="str">
        <f t="shared" si="295"/>
        <v>-</v>
      </c>
      <c r="N691" s="29" t="str">
        <f t="shared" si="296"/>
        <v>-</v>
      </c>
      <c r="O691" s="29" t="str">
        <f t="shared" si="297"/>
        <v>-</v>
      </c>
      <c r="P691" s="2">
        <f>Замеры!R688</f>
        <v>0</v>
      </c>
      <c r="S691" s="2">
        <f>Замеры!S688</f>
        <v>0</v>
      </c>
      <c r="T691" s="2" t="s">
        <v>72</v>
      </c>
      <c r="U691" s="2" t="b">
        <f t="shared" si="298"/>
        <v>0</v>
      </c>
      <c r="V691" s="2" t="b">
        <f t="shared" si="299"/>
        <v>0</v>
      </c>
      <c r="W691" s="2" t="b">
        <f t="shared" si="300"/>
        <v>0</v>
      </c>
      <c r="Y691" s="2">
        <f t="shared" ca="1" si="301"/>
        <v>41</v>
      </c>
      <c r="Z691" s="2">
        <f t="shared" ca="1" si="301"/>
        <v>34</v>
      </c>
      <c r="AA691" s="2">
        <f t="shared" ca="1" si="301"/>
        <v>43</v>
      </c>
      <c r="AB691" s="5">
        <f t="shared" ca="1" si="302"/>
        <v>502</v>
      </c>
      <c r="AC691" s="5">
        <f t="shared" ca="1" si="303"/>
        <v>475</v>
      </c>
      <c r="AD691" s="5">
        <f t="shared" ca="1" si="304"/>
        <v>562</v>
      </c>
      <c r="AE691" s="5">
        <f t="shared" ca="1" si="305"/>
        <v>491</v>
      </c>
      <c r="AF691" s="5">
        <f t="shared" ca="1" si="306"/>
        <v>444</v>
      </c>
      <c r="AG691" s="5">
        <f t="shared" ca="1" si="307"/>
        <v>510</v>
      </c>
      <c r="AH691" s="5">
        <f t="shared" ca="1" si="308"/>
        <v>437</v>
      </c>
      <c r="AI691" s="5">
        <f t="shared" ca="1" si="309"/>
        <v>514</v>
      </c>
      <c r="AJ691" s="5">
        <f t="shared" ca="1" si="310"/>
        <v>570</v>
      </c>
      <c r="AK691" s="5">
        <f t="shared" ca="1" si="311"/>
        <v>559</v>
      </c>
    </row>
    <row r="692" spans="1:37" x14ac:dyDescent="0.3">
      <c r="A692" s="35">
        <f>IF(Замеры!B689=0, " ", Замеры!B689)</f>
        <v>686</v>
      </c>
      <c r="B692" s="45" t="str">
        <f>Замеры!G689</f>
        <v xml:space="preserve">Группа от QF </v>
      </c>
      <c r="C692" s="45" t="str">
        <f>IF(Замеры!O689=0, " ", Замеры!O689)</f>
        <v xml:space="preserve"> </v>
      </c>
      <c r="D692" s="69" t="str">
        <f t="shared" si="312"/>
        <v xml:space="preserve"> </v>
      </c>
      <c r="E692" s="69" t="str">
        <f t="shared" si="313"/>
        <v xml:space="preserve"> </v>
      </c>
      <c r="F692" s="29" t="str">
        <f t="shared" si="288"/>
        <v>-</v>
      </c>
      <c r="G692" s="29" t="str">
        <f t="shared" si="289"/>
        <v>-</v>
      </c>
      <c r="H692" s="29" t="str">
        <f t="shared" si="290"/>
        <v>-</v>
      </c>
      <c r="I692" s="29" t="str">
        <f t="shared" si="291"/>
        <v>-</v>
      </c>
      <c r="J692" s="46" t="str">
        <f t="shared" si="292"/>
        <v>-</v>
      </c>
      <c r="K692" s="29" t="str">
        <f t="shared" si="293"/>
        <v>-</v>
      </c>
      <c r="L692" s="29" t="str">
        <f t="shared" si="294"/>
        <v>-</v>
      </c>
      <c r="M692" s="29" t="str">
        <f t="shared" si="295"/>
        <v>-</v>
      </c>
      <c r="N692" s="29" t="str">
        <f t="shared" si="296"/>
        <v>-</v>
      </c>
      <c r="O692" s="29" t="str">
        <f t="shared" si="297"/>
        <v>-</v>
      </c>
      <c r="P692" s="2">
        <f>Замеры!R689</f>
        <v>0</v>
      </c>
      <c r="S692" s="2">
        <f>Замеры!S689</f>
        <v>0</v>
      </c>
      <c r="T692" s="2" t="s">
        <v>72</v>
      </c>
      <c r="U692" s="2" t="b">
        <f t="shared" si="298"/>
        <v>0</v>
      </c>
      <c r="V692" s="2" t="b">
        <f t="shared" si="299"/>
        <v>0</v>
      </c>
      <c r="W692" s="2" t="b">
        <f t="shared" si="300"/>
        <v>0</v>
      </c>
      <c r="Y692" s="2">
        <f t="shared" ca="1" si="301"/>
        <v>35</v>
      </c>
      <c r="Z692" s="2">
        <f t="shared" ca="1" si="301"/>
        <v>46</v>
      </c>
      <c r="AA692" s="2">
        <f t="shared" ca="1" si="301"/>
        <v>50</v>
      </c>
      <c r="AB692" s="5">
        <f t="shared" ca="1" si="302"/>
        <v>602</v>
      </c>
      <c r="AC692" s="5">
        <f t="shared" ca="1" si="303"/>
        <v>528</v>
      </c>
      <c r="AD692" s="5">
        <f t="shared" ca="1" si="304"/>
        <v>528</v>
      </c>
      <c r="AE692" s="5">
        <f t="shared" ca="1" si="305"/>
        <v>642</v>
      </c>
      <c r="AF692" s="5">
        <f t="shared" ca="1" si="306"/>
        <v>560</v>
      </c>
      <c r="AG692" s="5">
        <f t="shared" ca="1" si="307"/>
        <v>579</v>
      </c>
      <c r="AH692" s="5">
        <f t="shared" ca="1" si="308"/>
        <v>626</v>
      </c>
      <c r="AI692" s="5">
        <f t="shared" ca="1" si="309"/>
        <v>518</v>
      </c>
      <c r="AJ692" s="5">
        <f t="shared" ca="1" si="310"/>
        <v>639</v>
      </c>
      <c r="AK692" s="5">
        <f t="shared" ca="1" si="311"/>
        <v>528</v>
      </c>
    </row>
    <row r="693" spans="1:37" x14ac:dyDescent="0.3">
      <c r="A693" s="35">
        <f>IF(Замеры!B690=0, " ", Замеры!B690)</f>
        <v>687</v>
      </c>
      <c r="B693" s="45" t="str">
        <f>Замеры!G690</f>
        <v xml:space="preserve">Группа от QF </v>
      </c>
      <c r="C693" s="45" t="str">
        <f>IF(Замеры!O690=0, " ", Замеры!O690)</f>
        <v xml:space="preserve"> </v>
      </c>
      <c r="D693" s="69" t="str">
        <f t="shared" si="312"/>
        <v xml:space="preserve"> </v>
      </c>
      <c r="E693" s="69" t="str">
        <f t="shared" si="313"/>
        <v xml:space="preserve"> </v>
      </c>
      <c r="F693" s="29" t="str">
        <f t="shared" si="288"/>
        <v>-</v>
      </c>
      <c r="G693" s="29" t="str">
        <f t="shared" si="289"/>
        <v>-</v>
      </c>
      <c r="H693" s="29" t="str">
        <f t="shared" si="290"/>
        <v>-</v>
      </c>
      <c r="I693" s="29" t="str">
        <f t="shared" si="291"/>
        <v>-</v>
      </c>
      <c r="J693" s="46" t="str">
        <f t="shared" si="292"/>
        <v>-</v>
      </c>
      <c r="K693" s="29" t="str">
        <f t="shared" si="293"/>
        <v>-</v>
      </c>
      <c r="L693" s="29" t="str">
        <f t="shared" si="294"/>
        <v>-</v>
      </c>
      <c r="M693" s="29" t="str">
        <f t="shared" si="295"/>
        <v>-</v>
      </c>
      <c r="N693" s="29" t="str">
        <f t="shared" si="296"/>
        <v>-</v>
      </c>
      <c r="O693" s="29" t="str">
        <f t="shared" si="297"/>
        <v>-</v>
      </c>
      <c r="P693" s="2">
        <f>Замеры!R690</f>
        <v>0</v>
      </c>
      <c r="S693" s="2">
        <f>Замеры!S690</f>
        <v>0</v>
      </c>
      <c r="T693" s="2" t="s">
        <v>72</v>
      </c>
      <c r="U693" s="2" t="b">
        <f t="shared" si="298"/>
        <v>0</v>
      </c>
      <c r="V693" s="2" t="b">
        <f t="shared" si="299"/>
        <v>0</v>
      </c>
      <c r="W693" s="2" t="b">
        <f t="shared" si="300"/>
        <v>0</v>
      </c>
      <c r="Y693" s="2">
        <f t="shared" ca="1" si="301"/>
        <v>45</v>
      </c>
      <c r="Z693" s="2">
        <f t="shared" ca="1" si="301"/>
        <v>43</v>
      </c>
      <c r="AA693" s="2">
        <f t="shared" ca="1" si="301"/>
        <v>26</v>
      </c>
      <c r="AB693" s="5">
        <f t="shared" ca="1" si="302"/>
        <v>377</v>
      </c>
      <c r="AC693" s="5">
        <f t="shared" ca="1" si="303"/>
        <v>394</v>
      </c>
      <c r="AD693" s="5">
        <f t="shared" ca="1" si="304"/>
        <v>286</v>
      </c>
      <c r="AE693" s="5">
        <f t="shared" ca="1" si="305"/>
        <v>392</v>
      </c>
      <c r="AF693" s="5">
        <f t="shared" ca="1" si="306"/>
        <v>368</v>
      </c>
      <c r="AG693" s="5">
        <f t="shared" ca="1" si="307"/>
        <v>379</v>
      </c>
      <c r="AH693" s="5">
        <f t="shared" ca="1" si="308"/>
        <v>361</v>
      </c>
      <c r="AI693" s="5">
        <f t="shared" ca="1" si="309"/>
        <v>402</v>
      </c>
      <c r="AJ693" s="5">
        <f t="shared" ca="1" si="310"/>
        <v>354</v>
      </c>
      <c r="AK693" s="5">
        <f t="shared" ca="1" si="311"/>
        <v>268</v>
      </c>
    </row>
    <row r="694" spans="1:37" x14ac:dyDescent="0.3">
      <c r="A694" s="35">
        <f>IF(Замеры!B691=0, " ", Замеры!B691)</f>
        <v>688</v>
      </c>
      <c r="B694" s="45" t="str">
        <f>Замеры!G691</f>
        <v xml:space="preserve">Группа от QF </v>
      </c>
      <c r="C694" s="45" t="str">
        <f>IF(Замеры!O691=0, " ", Замеры!O691)</f>
        <v xml:space="preserve"> </v>
      </c>
      <c r="D694" s="69" t="str">
        <f t="shared" si="312"/>
        <v xml:space="preserve"> </v>
      </c>
      <c r="E694" s="69" t="str">
        <f t="shared" si="313"/>
        <v xml:space="preserve"> </v>
      </c>
      <c r="F694" s="29" t="str">
        <f t="shared" si="288"/>
        <v>-</v>
      </c>
      <c r="G694" s="29" t="str">
        <f t="shared" si="289"/>
        <v>-</v>
      </c>
      <c r="H694" s="29" t="str">
        <f t="shared" si="290"/>
        <v>-</v>
      </c>
      <c r="I694" s="29" t="str">
        <f t="shared" si="291"/>
        <v>-</v>
      </c>
      <c r="J694" s="46" t="str">
        <f t="shared" si="292"/>
        <v>-</v>
      </c>
      <c r="K694" s="29" t="str">
        <f t="shared" si="293"/>
        <v>-</v>
      </c>
      <c r="L694" s="29" t="str">
        <f t="shared" si="294"/>
        <v>-</v>
      </c>
      <c r="M694" s="29" t="str">
        <f t="shared" si="295"/>
        <v>-</v>
      </c>
      <c r="N694" s="29" t="str">
        <f t="shared" si="296"/>
        <v>-</v>
      </c>
      <c r="O694" s="29" t="str">
        <f t="shared" si="297"/>
        <v>-</v>
      </c>
      <c r="P694" s="2">
        <f>Замеры!R691</f>
        <v>0</v>
      </c>
      <c r="S694" s="2">
        <f>Замеры!S691</f>
        <v>0</v>
      </c>
      <c r="T694" s="2" t="s">
        <v>72</v>
      </c>
      <c r="U694" s="2" t="b">
        <f t="shared" si="298"/>
        <v>0</v>
      </c>
      <c r="V694" s="2" t="b">
        <f t="shared" si="299"/>
        <v>0</v>
      </c>
      <c r="W694" s="2" t="b">
        <f t="shared" si="300"/>
        <v>0</v>
      </c>
      <c r="Y694" s="2">
        <f t="shared" ca="1" si="301"/>
        <v>34</v>
      </c>
      <c r="Z694" s="2">
        <f t="shared" ca="1" si="301"/>
        <v>47</v>
      </c>
      <c r="AA694" s="2">
        <f t="shared" ca="1" si="301"/>
        <v>48</v>
      </c>
      <c r="AB694" s="5">
        <f t="shared" ca="1" si="302"/>
        <v>535</v>
      </c>
      <c r="AC694" s="5">
        <f t="shared" ca="1" si="303"/>
        <v>533</v>
      </c>
      <c r="AD694" s="5">
        <f t="shared" ca="1" si="304"/>
        <v>603</v>
      </c>
      <c r="AE694" s="5">
        <f t="shared" ca="1" si="305"/>
        <v>545</v>
      </c>
      <c r="AF694" s="5">
        <f t="shared" ca="1" si="306"/>
        <v>537</v>
      </c>
      <c r="AG694" s="5">
        <f t="shared" ca="1" si="307"/>
        <v>516</v>
      </c>
      <c r="AH694" s="5">
        <f t="shared" ca="1" si="308"/>
        <v>577</v>
      </c>
      <c r="AI694" s="5">
        <f t="shared" ca="1" si="309"/>
        <v>519</v>
      </c>
      <c r="AJ694" s="5">
        <f t="shared" ca="1" si="310"/>
        <v>524</v>
      </c>
      <c r="AK694" s="5">
        <f t="shared" ca="1" si="311"/>
        <v>551</v>
      </c>
    </row>
    <row r="695" spans="1:37" x14ac:dyDescent="0.3">
      <c r="A695" s="35">
        <f>IF(Замеры!B692=0, " ", Замеры!B692)</f>
        <v>689</v>
      </c>
      <c r="B695" s="45" t="str">
        <f>Замеры!G692</f>
        <v xml:space="preserve">Группа от QF </v>
      </c>
      <c r="C695" s="45" t="str">
        <f>IF(Замеры!O692=0, " ", Замеры!O692)</f>
        <v xml:space="preserve"> </v>
      </c>
      <c r="D695" s="69" t="str">
        <f t="shared" si="312"/>
        <v xml:space="preserve"> </v>
      </c>
      <c r="E695" s="69" t="str">
        <f t="shared" si="313"/>
        <v xml:space="preserve"> </v>
      </c>
      <c r="F695" s="29" t="str">
        <f t="shared" si="288"/>
        <v>-</v>
      </c>
      <c r="G695" s="29" t="str">
        <f t="shared" si="289"/>
        <v>-</v>
      </c>
      <c r="H695" s="29" t="str">
        <f t="shared" si="290"/>
        <v>-</v>
      </c>
      <c r="I695" s="29" t="str">
        <f t="shared" si="291"/>
        <v>-</v>
      </c>
      <c r="J695" s="46" t="str">
        <f t="shared" si="292"/>
        <v>-</v>
      </c>
      <c r="K695" s="29" t="str">
        <f t="shared" si="293"/>
        <v>-</v>
      </c>
      <c r="L695" s="29" t="str">
        <f t="shared" si="294"/>
        <v>-</v>
      </c>
      <c r="M695" s="29" t="str">
        <f t="shared" si="295"/>
        <v>-</v>
      </c>
      <c r="N695" s="29" t="str">
        <f t="shared" si="296"/>
        <v>-</v>
      </c>
      <c r="O695" s="29" t="str">
        <f t="shared" si="297"/>
        <v>-</v>
      </c>
      <c r="P695" s="2">
        <f>Замеры!R692</f>
        <v>0</v>
      </c>
      <c r="S695" s="2">
        <f>Замеры!S692</f>
        <v>0</v>
      </c>
      <c r="T695" s="2" t="s">
        <v>72</v>
      </c>
      <c r="U695" s="2" t="b">
        <f t="shared" si="298"/>
        <v>0</v>
      </c>
      <c r="V695" s="2" t="b">
        <f t="shared" si="299"/>
        <v>0</v>
      </c>
      <c r="W695" s="2" t="b">
        <f t="shared" si="300"/>
        <v>0</v>
      </c>
      <c r="Y695" s="2">
        <f t="shared" ca="1" si="301"/>
        <v>41</v>
      </c>
      <c r="Z695" s="2">
        <f t="shared" ca="1" si="301"/>
        <v>31</v>
      </c>
      <c r="AA695" s="2">
        <f t="shared" ca="1" si="301"/>
        <v>29</v>
      </c>
      <c r="AB695" s="5">
        <f t="shared" ca="1" si="302"/>
        <v>401</v>
      </c>
      <c r="AC695" s="5">
        <f t="shared" ca="1" si="303"/>
        <v>365</v>
      </c>
      <c r="AD695" s="5">
        <f t="shared" ca="1" si="304"/>
        <v>303</v>
      </c>
      <c r="AE695" s="5">
        <f t="shared" ca="1" si="305"/>
        <v>346</v>
      </c>
      <c r="AF695" s="5">
        <f t="shared" ca="1" si="306"/>
        <v>417</v>
      </c>
      <c r="AG695" s="5">
        <f t="shared" ca="1" si="307"/>
        <v>340</v>
      </c>
      <c r="AH695" s="5">
        <f t="shared" ca="1" si="308"/>
        <v>397</v>
      </c>
      <c r="AI695" s="5">
        <f t="shared" ca="1" si="309"/>
        <v>353</v>
      </c>
      <c r="AJ695" s="5">
        <f t="shared" ca="1" si="310"/>
        <v>430</v>
      </c>
      <c r="AK695" s="5">
        <f t="shared" ca="1" si="311"/>
        <v>387</v>
      </c>
    </row>
    <row r="696" spans="1:37" x14ac:dyDescent="0.3">
      <c r="A696" s="35">
        <f>IF(Замеры!B693=0, " ", Замеры!B693)</f>
        <v>690</v>
      </c>
      <c r="B696" s="45" t="str">
        <f>Замеры!G693</f>
        <v xml:space="preserve">Группа от QF </v>
      </c>
      <c r="C696" s="45" t="str">
        <f>IF(Замеры!O693=0, " ", Замеры!O693)</f>
        <v xml:space="preserve"> </v>
      </c>
      <c r="D696" s="69" t="str">
        <f t="shared" si="312"/>
        <v xml:space="preserve"> </v>
      </c>
      <c r="E696" s="69" t="str">
        <f t="shared" si="313"/>
        <v xml:space="preserve"> </v>
      </c>
      <c r="F696" s="29" t="str">
        <f t="shared" si="288"/>
        <v>-</v>
      </c>
      <c r="G696" s="29" t="str">
        <f t="shared" si="289"/>
        <v>-</v>
      </c>
      <c r="H696" s="29" t="str">
        <f t="shared" si="290"/>
        <v>-</v>
      </c>
      <c r="I696" s="29" t="str">
        <f t="shared" si="291"/>
        <v>-</v>
      </c>
      <c r="J696" s="46" t="str">
        <f t="shared" si="292"/>
        <v>-</v>
      </c>
      <c r="K696" s="29" t="str">
        <f t="shared" si="293"/>
        <v>-</v>
      </c>
      <c r="L696" s="29" t="str">
        <f t="shared" si="294"/>
        <v>-</v>
      </c>
      <c r="M696" s="29" t="str">
        <f t="shared" si="295"/>
        <v>-</v>
      </c>
      <c r="N696" s="29" t="str">
        <f t="shared" si="296"/>
        <v>-</v>
      </c>
      <c r="O696" s="29" t="str">
        <f t="shared" si="297"/>
        <v>-</v>
      </c>
      <c r="P696" s="2">
        <f>Замеры!R693</f>
        <v>0</v>
      </c>
      <c r="S696" s="2">
        <f>Замеры!S693</f>
        <v>0</v>
      </c>
      <c r="T696" s="2" t="s">
        <v>72</v>
      </c>
      <c r="U696" s="2" t="b">
        <f t="shared" si="298"/>
        <v>0</v>
      </c>
      <c r="V696" s="2" t="b">
        <f t="shared" si="299"/>
        <v>0</v>
      </c>
      <c r="W696" s="2" t="b">
        <f t="shared" si="300"/>
        <v>0</v>
      </c>
      <c r="Y696" s="2">
        <f t="shared" ca="1" si="301"/>
        <v>23</v>
      </c>
      <c r="Z696" s="2">
        <f t="shared" ca="1" si="301"/>
        <v>29</v>
      </c>
      <c r="AA696" s="2">
        <f t="shared" ca="1" si="301"/>
        <v>22</v>
      </c>
      <c r="AB696" s="5">
        <f t="shared" ca="1" si="302"/>
        <v>294</v>
      </c>
      <c r="AC696" s="5">
        <f t="shared" ca="1" si="303"/>
        <v>273</v>
      </c>
      <c r="AD696" s="5">
        <f t="shared" ca="1" si="304"/>
        <v>368</v>
      </c>
      <c r="AE696" s="5">
        <f t="shared" ca="1" si="305"/>
        <v>253</v>
      </c>
      <c r="AF696" s="5">
        <f t="shared" ca="1" si="306"/>
        <v>301</v>
      </c>
      <c r="AG696" s="5">
        <f t="shared" ca="1" si="307"/>
        <v>330</v>
      </c>
      <c r="AH696" s="5">
        <f t="shared" ca="1" si="308"/>
        <v>337</v>
      </c>
      <c r="AI696" s="5">
        <f t="shared" ca="1" si="309"/>
        <v>249</v>
      </c>
      <c r="AJ696" s="5">
        <f t="shared" ca="1" si="310"/>
        <v>237</v>
      </c>
      <c r="AK696" s="5">
        <f t="shared" ca="1" si="311"/>
        <v>369</v>
      </c>
    </row>
    <row r="697" spans="1:37" x14ac:dyDescent="0.3">
      <c r="A697" s="35">
        <f>IF(Замеры!B694=0, " ", Замеры!B694)</f>
        <v>691</v>
      </c>
      <c r="B697" s="45" t="str">
        <f>Замеры!G694</f>
        <v xml:space="preserve">Группа от QF </v>
      </c>
      <c r="C697" s="45" t="str">
        <f>IF(Замеры!O694=0, " ", Замеры!O694)</f>
        <v xml:space="preserve"> </v>
      </c>
      <c r="D697" s="69" t="str">
        <f t="shared" si="312"/>
        <v xml:space="preserve"> </v>
      </c>
      <c r="E697" s="69" t="str">
        <f t="shared" si="313"/>
        <v xml:space="preserve"> </v>
      </c>
      <c r="F697" s="29" t="str">
        <f t="shared" si="288"/>
        <v>-</v>
      </c>
      <c r="G697" s="29" t="str">
        <f t="shared" si="289"/>
        <v>-</v>
      </c>
      <c r="H697" s="29" t="str">
        <f t="shared" si="290"/>
        <v>-</v>
      </c>
      <c r="I697" s="29" t="str">
        <f t="shared" si="291"/>
        <v>-</v>
      </c>
      <c r="J697" s="46" t="str">
        <f t="shared" si="292"/>
        <v>-</v>
      </c>
      <c r="K697" s="29" t="str">
        <f t="shared" si="293"/>
        <v>-</v>
      </c>
      <c r="L697" s="29" t="str">
        <f t="shared" si="294"/>
        <v>-</v>
      </c>
      <c r="M697" s="29" t="str">
        <f t="shared" si="295"/>
        <v>-</v>
      </c>
      <c r="N697" s="29" t="str">
        <f t="shared" si="296"/>
        <v>-</v>
      </c>
      <c r="O697" s="29" t="str">
        <f t="shared" si="297"/>
        <v>-</v>
      </c>
      <c r="P697" s="2">
        <f>Замеры!R694</f>
        <v>0</v>
      </c>
      <c r="S697" s="2">
        <f>Замеры!S694</f>
        <v>0</v>
      </c>
      <c r="T697" s="2" t="s">
        <v>72</v>
      </c>
      <c r="U697" s="2" t="b">
        <f t="shared" si="298"/>
        <v>0</v>
      </c>
      <c r="V697" s="2" t="b">
        <f t="shared" si="299"/>
        <v>0</v>
      </c>
      <c r="W697" s="2" t="b">
        <f t="shared" si="300"/>
        <v>0</v>
      </c>
      <c r="Y697" s="2">
        <f t="shared" ca="1" si="301"/>
        <v>49</v>
      </c>
      <c r="Z697" s="2">
        <f t="shared" ca="1" si="301"/>
        <v>46</v>
      </c>
      <c r="AA697" s="2">
        <f t="shared" ca="1" si="301"/>
        <v>41</v>
      </c>
      <c r="AB697" s="5">
        <f t="shared" ca="1" si="302"/>
        <v>527</v>
      </c>
      <c r="AC697" s="5">
        <f t="shared" ca="1" si="303"/>
        <v>550</v>
      </c>
      <c r="AD697" s="5">
        <f t="shared" ca="1" si="304"/>
        <v>454</v>
      </c>
      <c r="AE697" s="5">
        <f t="shared" ca="1" si="305"/>
        <v>537</v>
      </c>
      <c r="AF697" s="5">
        <f t="shared" ca="1" si="306"/>
        <v>554</v>
      </c>
      <c r="AG697" s="5">
        <f t="shared" ca="1" si="307"/>
        <v>521</v>
      </c>
      <c r="AH697" s="5">
        <f t="shared" ca="1" si="308"/>
        <v>502</v>
      </c>
      <c r="AI697" s="5">
        <f t="shared" ca="1" si="309"/>
        <v>482</v>
      </c>
      <c r="AJ697" s="5">
        <f t="shared" ca="1" si="310"/>
        <v>498</v>
      </c>
      <c r="AK697" s="5">
        <f t="shared" ca="1" si="311"/>
        <v>560</v>
      </c>
    </row>
    <row r="698" spans="1:37" x14ac:dyDescent="0.3">
      <c r="A698" s="35">
        <f>IF(Замеры!B695=0, " ", Замеры!B695)</f>
        <v>692</v>
      </c>
      <c r="B698" s="45" t="str">
        <f>Замеры!G695</f>
        <v xml:space="preserve">Группа от QF </v>
      </c>
      <c r="C698" s="45" t="str">
        <f>IF(Замеры!O695=0, " ", Замеры!O695)</f>
        <v xml:space="preserve"> </v>
      </c>
      <c r="D698" s="69" t="str">
        <f t="shared" si="312"/>
        <v xml:space="preserve"> </v>
      </c>
      <c r="E698" s="69" t="str">
        <f t="shared" si="313"/>
        <v xml:space="preserve"> </v>
      </c>
      <c r="F698" s="29" t="str">
        <f t="shared" si="288"/>
        <v>-</v>
      </c>
      <c r="G698" s="29" t="str">
        <f t="shared" si="289"/>
        <v>-</v>
      </c>
      <c r="H698" s="29" t="str">
        <f t="shared" si="290"/>
        <v>-</v>
      </c>
      <c r="I698" s="29" t="str">
        <f t="shared" si="291"/>
        <v>-</v>
      </c>
      <c r="J698" s="46" t="str">
        <f t="shared" si="292"/>
        <v>-</v>
      </c>
      <c r="K698" s="29" t="str">
        <f t="shared" si="293"/>
        <v>-</v>
      </c>
      <c r="L698" s="29" t="str">
        <f t="shared" si="294"/>
        <v>-</v>
      </c>
      <c r="M698" s="29" t="str">
        <f t="shared" si="295"/>
        <v>-</v>
      </c>
      <c r="N698" s="29" t="str">
        <f t="shared" si="296"/>
        <v>-</v>
      </c>
      <c r="O698" s="29" t="str">
        <f t="shared" si="297"/>
        <v>-</v>
      </c>
      <c r="P698" s="2">
        <f>Замеры!R695</f>
        <v>0</v>
      </c>
      <c r="S698" s="2">
        <f>Замеры!S695</f>
        <v>0</v>
      </c>
      <c r="T698" s="2" t="s">
        <v>72</v>
      </c>
      <c r="U698" s="2" t="b">
        <f t="shared" si="298"/>
        <v>0</v>
      </c>
      <c r="V698" s="2" t="b">
        <f t="shared" si="299"/>
        <v>0</v>
      </c>
      <c r="W698" s="2" t="b">
        <f t="shared" si="300"/>
        <v>0</v>
      </c>
      <c r="Y698" s="2">
        <f t="shared" ca="1" si="301"/>
        <v>26</v>
      </c>
      <c r="Z698" s="2">
        <f t="shared" ca="1" si="301"/>
        <v>32</v>
      </c>
      <c r="AA698" s="2">
        <f t="shared" ca="1" si="301"/>
        <v>29</v>
      </c>
      <c r="AB698" s="5">
        <f t="shared" ca="1" si="302"/>
        <v>439</v>
      </c>
      <c r="AC698" s="5">
        <f t="shared" ca="1" si="303"/>
        <v>356</v>
      </c>
      <c r="AD698" s="5">
        <f t="shared" ca="1" si="304"/>
        <v>397</v>
      </c>
      <c r="AE698" s="5">
        <f t="shared" ca="1" si="305"/>
        <v>381</v>
      </c>
      <c r="AF698" s="5">
        <f t="shared" ca="1" si="306"/>
        <v>363</v>
      </c>
      <c r="AG698" s="5">
        <f t="shared" ca="1" si="307"/>
        <v>386</v>
      </c>
      <c r="AH698" s="5">
        <f t="shared" ca="1" si="308"/>
        <v>319</v>
      </c>
      <c r="AI698" s="5">
        <f t="shared" ca="1" si="309"/>
        <v>398</v>
      </c>
      <c r="AJ698" s="5">
        <f t="shared" ca="1" si="310"/>
        <v>387</v>
      </c>
      <c r="AK698" s="5">
        <f t="shared" ca="1" si="311"/>
        <v>323</v>
      </c>
    </row>
    <row r="699" spans="1:37" x14ac:dyDescent="0.3">
      <c r="A699" s="35">
        <f>IF(Замеры!B696=0, " ", Замеры!B696)</f>
        <v>693</v>
      </c>
      <c r="B699" s="45" t="str">
        <f>Замеры!G696</f>
        <v xml:space="preserve">Группа от QF </v>
      </c>
      <c r="C699" s="45" t="str">
        <f>IF(Замеры!O696=0, " ", Замеры!O696)</f>
        <v xml:space="preserve"> </v>
      </c>
      <c r="D699" s="69" t="str">
        <f t="shared" si="312"/>
        <v xml:space="preserve"> </v>
      </c>
      <c r="E699" s="69" t="str">
        <f t="shared" si="313"/>
        <v xml:space="preserve"> </v>
      </c>
      <c r="F699" s="29" t="str">
        <f t="shared" si="288"/>
        <v>-</v>
      </c>
      <c r="G699" s="29" t="str">
        <f t="shared" si="289"/>
        <v>-</v>
      </c>
      <c r="H699" s="29" t="str">
        <f t="shared" si="290"/>
        <v>-</v>
      </c>
      <c r="I699" s="29" t="str">
        <f t="shared" si="291"/>
        <v>-</v>
      </c>
      <c r="J699" s="46" t="str">
        <f t="shared" si="292"/>
        <v>-</v>
      </c>
      <c r="K699" s="29" t="str">
        <f t="shared" si="293"/>
        <v>-</v>
      </c>
      <c r="L699" s="29" t="str">
        <f t="shared" si="294"/>
        <v>-</v>
      </c>
      <c r="M699" s="29" t="str">
        <f t="shared" si="295"/>
        <v>-</v>
      </c>
      <c r="N699" s="29" t="str">
        <f t="shared" si="296"/>
        <v>-</v>
      </c>
      <c r="O699" s="29" t="str">
        <f t="shared" si="297"/>
        <v>-</v>
      </c>
      <c r="P699" s="2">
        <f>Замеры!R696</f>
        <v>0</v>
      </c>
      <c r="S699" s="2">
        <f>Замеры!S696</f>
        <v>0</v>
      </c>
      <c r="T699" s="2" t="s">
        <v>72</v>
      </c>
      <c r="U699" s="2" t="b">
        <f t="shared" si="298"/>
        <v>0</v>
      </c>
      <c r="V699" s="2" t="b">
        <f t="shared" si="299"/>
        <v>0</v>
      </c>
      <c r="W699" s="2" t="b">
        <f t="shared" si="300"/>
        <v>0</v>
      </c>
      <c r="Y699" s="2">
        <f t="shared" ca="1" si="301"/>
        <v>29</v>
      </c>
      <c r="Z699" s="2">
        <f t="shared" ca="1" si="301"/>
        <v>41</v>
      </c>
      <c r="AA699" s="2">
        <f t="shared" ca="1" si="301"/>
        <v>41</v>
      </c>
      <c r="AB699" s="5">
        <f t="shared" ca="1" si="302"/>
        <v>516</v>
      </c>
      <c r="AC699" s="5">
        <f t="shared" ca="1" si="303"/>
        <v>509</v>
      </c>
      <c r="AD699" s="5">
        <f t="shared" ca="1" si="304"/>
        <v>511</v>
      </c>
      <c r="AE699" s="5">
        <f t="shared" ca="1" si="305"/>
        <v>508</v>
      </c>
      <c r="AF699" s="5">
        <f t="shared" ca="1" si="306"/>
        <v>435</v>
      </c>
      <c r="AG699" s="5">
        <f t="shared" ca="1" si="307"/>
        <v>471</v>
      </c>
      <c r="AH699" s="5">
        <f t="shared" ca="1" si="308"/>
        <v>439</v>
      </c>
      <c r="AI699" s="5">
        <f t="shared" ca="1" si="309"/>
        <v>559</v>
      </c>
      <c r="AJ699" s="5">
        <f t="shared" ca="1" si="310"/>
        <v>444</v>
      </c>
      <c r="AK699" s="5">
        <f t="shared" ca="1" si="311"/>
        <v>539</v>
      </c>
    </row>
    <row r="700" spans="1:37" x14ac:dyDescent="0.3">
      <c r="A700" s="35">
        <f>IF(Замеры!B697=0, " ", Замеры!B697)</f>
        <v>694</v>
      </c>
      <c r="B700" s="45" t="str">
        <f>Замеры!G697</f>
        <v xml:space="preserve">Группа от QF </v>
      </c>
      <c r="C700" s="45" t="str">
        <f>IF(Замеры!O697=0, " ", Замеры!O697)</f>
        <v xml:space="preserve"> </v>
      </c>
      <c r="D700" s="69" t="str">
        <f t="shared" si="312"/>
        <v xml:space="preserve"> </v>
      </c>
      <c r="E700" s="69" t="str">
        <f t="shared" si="313"/>
        <v xml:space="preserve"> </v>
      </c>
      <c r="F700" s="29" t="str">
        <f t="shared" si="288"/>
        <v>-</v>
      </c>
      <c r="G700" s="29" t="str">
        <f t="shared" si="289"/>
        <v>-</v>
      </c>
      <c r="H700" s="29" t="str">
        <f t="shared" si="290"/>
        <v>-</v>
      </c>
      <c r="I700" s="29" t="str">
        <f t="shared" si="291"/>
        <v>-</v>
      </c>
      <c r="J700" s="46" t="str">
        <f t="shared" si="292"/>
        <v>-</v>
      </c>
      <c r="K700" s="29" t="str">
        <f t="shared" si="293"/>
        <v>-</v>
      </c>
      <c r="L700" s="29" t="str">
        <f t="shared" si="294"/>
        <v>-</v>
      </c>
      <c r="M700" s="29" t="str">
        <f t="shared" si="295"/>
        <v>-</v>
      </c>
      <c r="N700" s="29" t="str">
        <f t="shared" si="296"/>
        <v>-</v>
      </c>
      <c r="O700" s="29" t="str">
        <f t="shared" si="297"/>
        <v>-</v>
      </c>
      <c r="P700" s="2">
        <f>Замеры!R697</f>
        <v>0</v>
      </c>
      <c r="S700" s="2">
        <f>Замеры!S697</f>
        <v>0</v>
      </c>
      <c r="T700" s="2" t="s">
        <v>72</v>
      </c>
      <c r="U700" s="2" t="b">
        <f t="shared" si="298"/>
        <v>0</v>
      </c>
      <c r="V700" s="2" t="b">
        <f t="shared" si="299"/>
        <v>0</v>
      </c>
      <c r="W700" s="2" t="b">
        <f t="shared" si="300"/>
        <v>0</v>
      </c>
      <c r="Y700" s="2">
        <f t="shared" ca="1" si="301"/>
        <v>37</v>
      </c>
      <c r="Z700" s="2">
        <f t="shared" ca="1" si="301"/>
        <v>20</v>
      </c>
      <c r="AA700" s="2">
        <f t="shared" ca="1" si="301"/>
        <v>25</v>
      </c>
      <c r="AB700" s="5">
        <f t="shared" ca="1" si="302"/>
        <v>320</v>
      </c>
      <c r="AC700" s="5">
        <f t="shared" ca="1" si="303"/>
        <v>280</v>
      </c>
      <c r="AD700" s="5">
        <f t="shared" ca="1" si="304"/>
        <v>367</v>
      </c>
      <c r="AE700" s="5">
        <f t="shared" ca="1" si="305"/>
        <v>261</v>
      </c>
      <c r="AF700" s="5">
        <f t="shared" ca="1" si="306"/>
        <v>329</v>
      </c>
      <c r="AG700" s="5">
        <f t="shared" ca="1" si="307"/>
        <v>369</v>
      </c>
      <c r="AH700" s="5">
        <f t="shared" ca="1" si="308"/>
        <v>349</v>
      </c>
      <c r="AI700" s="5">
        <f t="shared" ca="1" si="309"/>
        <v>267</v>
      </c>
      <c r="AJ700" s="5">
        <f t="shared" ca="1" si="310"/>
        <v>389</v>
      </c>
      <c r="AK700" s="5">
        <f t="shared" ca="1" si="311"/>
        <v>263</v>
      </c>
    </row>
    <row r="701" spans="1:37" x14ac:dyDescent="0.3">
      <c r="A701" s="35">
        <f>IF(Замеры!B698=0, " ", Замеры!B698)</f>
        <v>695</v>
      </c>
      <c r="B701" s="45" t="str">
        <f>Замеры!G698</f>
        <v xml:space="preserve">Группа от QF </v>
      </c>
      <c r="C701" s="45" t="str">
        <f>IF(Замеры!O698=0, " ", Замеры!O698)</f>
        <v xml:space="preserve"> </v>
      </c>
      <c r="D701" s="69" t="str">
        <f t="shared" si="312"/>
        <v xml:space="preserve"> </v>
      </c>
      <c r="E701" s="69" t="str">
        <f t="shared" si="313"/>
        <v xml:space="preserve"> </v>
      </c>
      <c r="F701" s="29" t="str">
        <f t="shared" si="288"/>
        <v>-</v>
      </c>
      <c r="G701" s="29" t="str">
        <f t="shared" si="289"/>
        <v>-</v>
      </c>
      <c r="H701" s="29" t="str">
        <f t="shared" si="290"/>
        <v>-</v>
      </c>
      <c r="I701" s="29" t="str">
        <f t="shared" si="291"/>
        <v>-</v>
      </c>
      <c r="J701" s="46" t="str">
        <f t="shared" si="292"/>
        <v>-</v>
      </c>
      <c r="K701" s="29" t="str">
        <f t="shared" si="293"/>
        <v>-</v>
      </c>
      <c r="L701" s="29" t="str">
        <f t="shared" si="294"/>
        <v>-</v>
      </c>
      <c r="M701" s="29" t="str">
        <f t="shared" si="295"/>
        <v>-</v>
      </c>
      <c r="N701" s="29" t="str">
        <f t="shared" si="296"/>
        <v>-</v>
      </c>
      <c r="O701" s="29" t="str">
        <f t="shared" si="297"/>
        <v>-</v>
      </c>
      <c r="P701" s="2">
        <f>Замеры!R698</f>
        <v>0</v>
      </c>
      <c r="S701" s="2">
        <f>Замеры!S698</f>
        <v>0</v>
      </c>
      <c r="T701" s="2" t="s">
        <v>72</v>
      </c>
      <c r="U701" s="2" t="b">
        <f t="shared" si="298"/>
        <v>0</v>
      </c>
      <c r="V701" s="2" t="b">
        <f t="shared" si="299"/>
        <v>0</v>
      </c>
      <c r="W701" s="2" t="b">
        <f t="shared" si="300"/>
        <v>0</v>
      </c>
      <c r="Y701" s="2">
        <f t="shared" ca="1" si="301"/>
        <v>41</v>
      </c>
      <c r="Z701" s="2">
        <f t="shared" ca="1" si="301"/>
        <v>26</v>
      </c>
      <c r="AA701" s="2">
        <f t="shared" ca="1" si="301"/>
        <v>38</v>
      </c>
      <c r="AB701" s="5">
        <f t="shared" ca="1" si="302"/>
        <v>391</v>
      </c>
      <c r="AC701" s="5">
        <f t="shared" ca="1" si="303"/>
        <v>513</v>
      </c>
      <c r="AD701" s="5">
        <f t="shared" ca="1" si="304"/>
        <v>510</v>
      </c>
      <c r="AE701" s="5">
        <f t="shared" ca="1" si="305"/>
        <v>426</v>
      </c>
      <c r="AF701" s="5">
        <f t="shared" ca="1" si="306"/>
        <v>457</v>
      </c>
      <c r="AG701" s="5">
        <f t="shared" ca="1" si="307"/>
        <v>407</v>
      </c>
      <c r="AH701" s="5">
        <f t="shared" ca="1" si="308"/>
        <v>470</v>
      </c>
      <c r="AI701" s="5">
        <f t="shared" ca="1" si="309"/>
        <v>438</v>
      </c>
      <c r="AJ701" s="5">
        <f t="shared" ca="1" si="310"/>
        <v>462</v>
      </c>
      <c r="AK701" s="5">
        <f t="shared" ca="1" si="311"/>
        <v>517</v>
      </c>
    </row>
    <row r="702" spans="1:37" x14ac:dyDescent="0.3">
      <c r="A702" s="35">
        <f>IF(Замеры!B699=0, " ", Замеры!B699)</f>
        <v>696</v>
      </c>
      <c r="B702" s="45" t="str">
        <f>Замеры!G699</f>
        <v xml:space="preserve">Группа от QF </v>
      </c>
      <c r="C702" s="45" t="str">
        <f>IF(Замеры!O699=0, " ", Замеры!O699)</f>
        <v xml:space="preserve"> </v>
      </c>
      <c r="D702" s="69" t="str">
        <f t="shared" si="312"/>
        <v xml:space="preserve"> </v>
      </c>
      <c r="E702" s="69" t="str">
        <f t="shared" si="313"/>
        <v xml:space="preserve"> </v>
      </c>
      <c r="F702" s="29" t="str">
        <f t="shared" si="288"/>
        <v>-</v>
      </c>
      <c r="G702" s="29" t="str">
        <f t="shared" si="289"/>
        <v>-</v>
      </c>
      <c r="H702" s="29" t="str">
        <f t="shared" si="290"/>
        <v>-</v>
      </c>
      <c r="I702" s="29" t="str">
        <f t="shared" si="291"/>
        <v>-</v>
      </c>
      <c r="J702" s="46" t="str">
        <f t="shared" si="292"/>
        <v>-</v>
      </c>
      <c r="K702" s="29" t="str">
        <f t="shared" si="293"/>
        <v>-</v>
      </c>
      <c r="L702" s="29" t="str">
        <f t="shared" si="294"/>
        <v>-</v>
      </c>
      <c r="M702" s="29" t="str">
        <f t="shared" si="295"/>
        <v>-</v>
      </c>
      <c r="N702" s="29" t="str">
        <f t="shared" si="296"/>
        <v>-</v>
      </c>
      <c r="O702" s="29" t="str">
        <f t="shared" si="297"/>
        <v>-</v>
      </c>
      <c r="P702" s="2">
        <f>Замеры!R699</f>
        <v>0</v>
      </c>
      <c r="S702" s="2">
        <f>Замеры!S699</f>
        <v>0</v>
      </c>
      <c r="T702" s="2" t="s">
        <v>72</v>
      </c>
      <c r="U702" s="2" t="b">
        <f t="shared" si="298"/>
        <v>0</v>
      </c>
      <c r="V702" s="2" t="b">
        <f t="shared" si="299"/>
        <v>0</v>
      </c>
      <c r="W702" s="2" t="b">
        <f t="shared" si="300"/>
        <v>0</v>
      </c>
      <c r="Y702" s="2">
        <f t="shared" ca="1" si="301"/>
        <v>27</v>
      </c>
      <c r="Z702" s="2">
        <f t="shared" ca="1" si="301"/>
        <v>37</v>
      </c>
      <c r="AA702" s="2">
        <f t="shared" ca="1" si="301"/>
        <v>23</v>
      </c>
      <c r="AB702" s="5">
        <f t="shared" ca="1" si="302"/>
        <v>308</v>
      </c>
      <c r="AC702" s="5">
        <f t="shared" ca="1" si="303"/>
        <v>272</v>
      </c>
      <c r="AD702" s="5">
        <f t="shared" ca="1" si="304"/>
        <v>303</v>
      </c>
      <c r="AE702" s="5">
        <f t="shared" ca="1" si="305"/>
        <v>326</v>
      </c>
      <c r="AF702" s="5">
        <f t="shared" ca="1" si="306"/>
        <v>337</v>
      </c>
      <c r="AG702" s="5">
        <f t="shared" ca="1" si="307"/>
        <v>240</v>
      </c>
      <c r="AH702" s="5">
        <f t="shared" ca="1" si="308"/>
        <v>246</v>
      </c>
      <c r="AI702" s="5">
        <f t="shared" ca="1" si="309"/>
        <v>240</v>
      </c>
      <c r="AJ702" s="5">
        <f t="shared" ca="1" si="310"/>
        <v>368</v>
      </c>
      <c r="AK702" s="5">
        <f t="shared" ca="1" si="311"/>
        <v>343</v>
      </c>
    </row>
    <row r="703" spans="1:37" x14ac:dyDescent="0.3">
      <c r="A703" s="35">
        <f>IF(Замеры!B700=0, " ", Замеры!B700)</f>
        <v>697</v>
      </c>
      <c r="B703" s="45" t="str">
        <f>Замеры!G700</f>
        <v xml:space="preserve">Группа от QF </v>
      </c>
      <c r="C703" s="45" t="str">
        <f>IF(Замеры!O700=0, " ", Замеры!O700)</f>
        <v xml:space="preserve"> </v>
      </c>
      <c r="D703" s="69" t="str">
        <f t="shared" si="312"/>
        <v xml:space="preserve"> </v>
      </c>
      <c r="E703" s="69" t="str">
        <f t="shared" si="313"/>
        <v xml:space="preserve"> </v>
      </c>
      <c r="F703" s="29" t="str">
        <f t="shared" si="288"/>
        <v>-</v>
      </c>
      <c r="G703" s="29" t="str">
        <f t="shared" si="289"/>
        <v>-</v>
      </c>
      <c r="H703" s="29" t="str">
        <f t="shared" si="290"/>
        <v>-</v>
      </c>
      <c r="I703" s="29" t="str">
        <f t="shared" si="291"/>
        <v>-</v>
      </c>
      <c r="J703" s="46" t="str">
        <f t="shared" si="292"/>
        <v>-</v>
      </c>
      <c r="K703" s="29" t="str">
        <f t="shared" si="293"/>
        <v>-</v>
      </c>
      <c r="L703" s="29" t="str">
        <f t="shared" si="294"/>
        <v>-</v>
      </c>
      <c r="M703" s="29" t="str">
        <f t="shared" si="295"/>
        <v>-</v>
      </c>
      <c r="N703" s="29" t="str">
        <f t="shared" si="296"/>
        <v>-</v>
      </c>
      <c r="O703" s="29" t="str">
        <f t="shared" si="297"/>
        <v>-</v>
      </c>
      <c r="P703" s="2">
        <f>Замеры!R700</f>
        <v>0</v>
      </c>
      <c r="S703" s="2">
        <f>Замеры!S700</f>
        <v>0</v>
      </c>
      <c r="T703" s="2" t="s">
        <v>72</v>
      </c>
      <c r="U703" s="2" t="b">
        <f t="shared" si="298"/>
        <v>0</v>
      </c>
      <c r="V703" s="2" t="b">
        <f t="shared" si="299"/>
        <v>0</v>
      </c>
      <c r="W703" s="2" t="b">
        <f t="shared" si="300"/>
        <v>0</v>
      </c>
      <c r="Y703" s="2">
        <f t="shared" ca="1" si="301"/>
        <v>27</v>
      </c>
      <c r="Z703" s="2">
        <f t="shared" ca="1" si="301"/>
        <v>43</v>
      </c>
      <c r="AA703" s="2">
        <f t="shared" ca="1" si="301"/>
        <v>48</v>
      </c>
      <c r="AB703" s="5">
        <f t="shared" ca="1" si="302"/>
        <v>550</v>
      </c>
      <c r="AC703" s="5">
        <f t="shared" ca="1" si="303"/>
        <v>560</v>
      </c>
      <c r="AD703" s="5">
        <f t="shared" ca="1" si="304"/>
        <v>549</v>
      </c>
      <c r="AE703" s="5">
        <f t="shared" ca="1" si="305"/>
        <v>597</v>
      </c>
      <c r="AF703" s="5">
        <f t="shared" ca="1" si="306"/>
        <v>489</v>
      </c>
      <c r="AG703" s="5">
        <f t="shared" ca="1" si="307"/>
        <v>610</v>
      </c>
      <c r="AH703" s="5">
        <f t="shared" ca="1" si="308"/>
        <v>513</v>
      </c>
      <c r="AI703" s="5">
        <f t="shared" ca="1" si="309"/>
        <v>505</v>
      </c>
      <c r="AJ703" s="5">
        <f t="shared" ca="1" si="310"/>
        <v>489</v>
      </c>
      <c r="AK703" s="5">
        <f t="shared" ca="1" si="311"/>
        <v>538</v>
      </c>
    </row>
    <row r="704" spans="1:37" x14ac:dyDescent="0.3">
      <c r="A704" s="35">
        <f>IF(Замеры!B701=0, " ", Замеры!B701)</f>
        <v>698</v>
      </c>
      <c r="B704" s="45" t="str">
        <f>Замеры!G701</f>
        <v xml:space="preserve">Группа от QF </v>
      </c>
      <c r="C704" s="45" t="str">
        <f>IF(Замеры!O701=0, " ", Замеры!O701)</f>
        <v xml:space="preserve"> </v>
      </c>
      <c r="D704" s="69" t="str">
        <f t="shared" si="312"/>
        <v xml:space="preserve"> </v>
      </c>
      <c r="E704" s="69" t="str">
        <f t="shared" si="313"/>
        <v xml:space="preserve"> </v>
      </c>
      <c r="F704" s="29" t="str">
        <f t="shared" si="288"/>
        <v>-</v>
      </c>
      <c r="G704" s="29" t="str">
        <f t="shared" si="289"/>
        <v>-</v>
      </c>
      <c r="H704" s="29" t="str">
        <f t="shared" si="290"/>
        <v>-</v>
      </c>
      <c r="I704" s="29" t="str">
        <f t="shared" si="291"/>
        <v>-</v>
      </c>
      <c r="J704" s="46" t="str">
        <f t="shared" si="292"/>
        <v>-</v>
      </c>
      <c r="K704" s="29" t="str">
        <f t="shared" si="293"/>
        <v>-</v>
      </c>
      <c r="L704" s="29" t="str">
        <f t="shared" si="294"/>
        <v>-</v>
      </c>
      <c r="M704" s="29" t="str">
        <f t="shared" si="295"/>
        <v>-</v>
      </c>
      <c r="N704" s="29" t="str">
        <f t="shared" si="296"/>
        <v>-</v>
      </c>
      <c r="O704" s="29" t="str">
        <f t="shared" si="297"/>
        <v>-</v>
      </c>
      <c r="P704" s="2">
        <f>Замеры!R701</f>
        <v>0</v>
      </c>
      <c r="S704" s="2">
        <f>Замеры!S701</f>
        <v>0</v>
      </c>
      <c r="T704" s="2" t="s">
        <v>72</v>
      </c>
      <c r="U704" s="2" t="b">
        <f t="shared" si="298"/>
        <v>0</v>
      </c>
      <c r="V704" s="2" t="b">
        <f t="shared" si="299"/>
        <v>0</v>
      </c>
      <c r="W704" s="2" t="b">
        <f t="shared" si="300"/>
        <v>0</v>
      </c>
      <c r="Y704" s="2">
        <f t="shared" ca="1" si="301"/>
        <v>50</v>
      </c>
      <c r="Z704" s="2">
        <f t="shared" ca="1" si="301"/>
        <v>30</v>
      </c>
      <c r="AA704" s="2">
        <f t="shared" ca="1" si="301"/>
        <v>28</v>
      </c>
      <c r="AB704" s="5">
        <f t="shared" ca="1" si="302"/>
        <v>296</v>
      </c>
      <c r="AC704" s="5">
        <f t="shared" ca="1" si="303"/>
        <v>424</v>
      </c>
      <c r="AD704" s="5">
        <f t="shared" ca="1" si="304"/>
        <v>416</v>
      </c>
      <c r="AE704" s="5">
        <f t="shared" ca="1" si="305"/>
        <v>368</v>
      </c>
      <c r="AF704" s="5">
        <f t="shared" ca="1" si="306"/>
        <v>407</v>
      </c>
      <c r="AG704" s="5">
        <f t="shared" ca="1" si="307"/>
        <v>352</v>
      </c>
      <c r="AH704" s="5">
        <f t="shared" ca="1" si="308"/>
        <v>286</v>
      </c>
      <c r="AI704" s="5">
        <f t="shared" ca="1" si="309"/>
        <v>411</v>
      </c>
      <c r="AJ704" s="5">
        <f t="shared" ca="1" si="310"/>
        <v>419</v>
      </c>
      <c r="AK704" s="5">
        <f t="shared" ca="1" si="311"/>
        <v>303</v>
      </c>
    </row>
    <row r="705" spans="1:37" x14ac:dyDescent="0.3">
      <c r="A705" s="35">
        <f>IF(Замеры!B702=0, " ", Замеры!B702)</f>
        <v>699</v>
      </c>
      <c r="B705" s="45" t="str">
        <f>Замеры!G702</f>
        <v xml:space="preserve">Группа от QF </v>
      </c>
      <c r="C705" s="45" t="str">
        <f>IF(Замеры!O702=0, " ", Замеры!O702)</f>
        <v xml:space="preserve"> </v>
      </c>
      <c r="D705" s="69" t="str">
        <f t="shared" si="312"/>
        <v xml:space="preserve"> </v>
      </c>
      <c r="E705" s="69" t="str">
        <f t="shared" si="313"/>
        <v xml:space="preserve"> </v>
      </c>
      <c r="F705" s="29" t="str">
        <f t="shared" si="288"/>
        <v>-</v>
      </c>
      <c r="G705" s="29" t="str">
        <f t="shared" si="289"/>
        <v>-</v>
      </c>
      <c r="H705" s="29" t="str">
        <f t="shared" si="290"/>
        <v>-</v>
      </c>
      <c r="I705" s="29" t="str">
        <f t="shared" si="291"/>
        <v>-</v>
      </c>
      <c r="J705" s="46" t="str">
        <f t="shared" si="292"/>
        <v>-</v>
      </c>
      <c r="K705" s="29" t="str">
        <f t="shared" si="293"/>
        <v>-</v>
      </c>
      <c r="L705" s="29" t="str">
        <f t="shared" si="294"/>
        <v>-</v>
      </c>
      <c r="M705" s="29" t="str">
        <f t="shared" si="295"/>
        <v>-</v>
      </c>
      <c r="N705" s="29" t="str">
        <f t="shared" si="296"/>
        <v>-</v>
      </c>
      <c r="O705" s="29" t="str">
        <f t="shared" si="297"/>
        <v>-</v>
      </c>
      <c r="P705" s="2">
        <f>Замеры!R702</f>
        <v>0</v>
      </c>
      <c r="S705" s="2">
        <f>Замеры!S702</f>
        <v>0</v>
      </c>
      <c r="T705" s="2" t="s">
        <v>72</v>
      </c>
      <c r="U705" s="2" t="b">
        <f t="shared" si="298"/>
        <v>0</v>
      </c>
      <c r="V705" s="2" t="b">
        <f t="shared" si="299"/>
        <v>0</v>
      </c>
      <c r="W705" s="2" t="b">
        <f t="shared" si="300"/>
        <v>0</v>
      </c>
      <c r="Y705" s="2">
        <f t="shared" ca="1" si="301"/>
        <v>20</v>
      </c>
      <c r="Z705" s="2">
        <f t="shared" ca="1" si="301"/>
        <v>42</v>
      </c>
      <c r="AA705" s="2">
        <f t="shared" ca="1" si="301"/>
        <v>44</v>
      </c>
      <c r="AB705" s="5">
        <f t="shared" ca="1" si="302"/>
        <v>518</v>
      </c>
      <c r="AC705" s="5">
        <f t="shared" ca="1" si="303"/>
        <v>517</v>
      </c>
      <c r="AD705" s="5">
        <f t="shared" ca="1" si="304"/>
        <v>555</v>
      </c>
      <c r="AE705" s="5">
        <f t="shared" ca="1" si="305"/>
        <v>580</v>
      </c>
      <c r="AF705" s="5">
        <f t="shared" ca="1" si="306"/>
        <v>552</v>
      </c>
      <c r="AG705" s="5">
        <f t="shared" ca="1" si="307"/>
        <v>551</v>
      </c>
      <c r="AH705" s="5">
        <f t="shared" ca="1" si="308"/>
        <v>544</v>
      </c>
      <c r="AI705" s="5">
        <f t="shared" ca="1" si="309"/>
        <v>519</v>
      </c>
      <c r="AJ705" s="5">
        <f t="shared" ca="1" si="310"/>
        <v>458</v>
      </c>
      <c r="AK705" s="5">
        <f t="shared" ca="1" si="311"/>
        <v>582</v>
      </c>
    </row>
    <row r="706" spans="1:37" x14ac:dyDescent="0.3">
      <c r="A706" s="35">
        <f>IF(Замеры!B703=0, " ", Замеры!B703)</f>
        <v>700</v>
      </c>
      <c r="B706" s="45" t="str">
        <f>Замеры!G703</f>
        <v xml:space="preserve">Группа от QF </v>
      </c>
      <c r="C706" s="45" t="str">
        <f>IF(Замеры!O703=0, " ", Замеры!O703)</f>
        <v xml:space="preserve"> </v>
      </c>
      <c r="D706" s="69" t="str">
        <f t="shared" si="312"/>
        <v xml:space="preserve"> </v>
      </c>
      <c r="E706" s="69" t="str">
        <f t="shared" si="313"/>
        <v xml:space="preserve"> </v>
      </c>
      <c r="F706" s="29" t="str">
        <f t="shared" si="288"/>
        <v>-</v>
      </c>
      <c r="G706" s="29" t="str">
        <f t="shared" si="289"/>
        <v>-</v>
      </c>
      <c r="H706" s="29" t="str">
        <f t="shared" si="290"/>
        <v>-</v>
      </c>
      <c r="I706" s="29" t="str">
        <f t="shared" si="291"/>
        <v>-</v>
      </c>
      <c r="J706" s="46" t="str">
        <f t="shared" si="292"/>
        <v>-</v>
      </c>
      <c r="K706" s="29" t="str">
        <f t="shared" si="293"/>
        <v>-</v>
      </c>
      <c r="L706" s="29" t="str">
        <f t="shared" si="294"/>
        <v>-</v>
      </c>
      <c r="M706" s="29" t="str">
        <f t="shared" si="295"/>
        <v>-</v>
      </c>
      <c r="N706" s="29" t="str">
        <f t="shared" si="296"/>
        <v>-</v>
      </c>
      <c r="O706" s="29" t="str">
        <f t="shared" si="297"/>
        <v>-</v>
      </c>
      <c r="P706" s="2">
        <f>Замеры!R703</f>
        <v>0</v>
      </c>
      <c r="S706" s="2">
        <f>Замеры!S703</f>
        <v>0</v>
      </c>
      <c r="T706" s="2" t="s">
        <v>72</v>
      </c>
      <c r="U706" s="2" t="b">
        <f t="shared" si="298"/>
        <v>0</v>
      </c>
      <c r="V706" s="2" t="b">
        <f t="shared" si="299"/>
        <v>0</v>
      </c>
      <c r="W706" s="2" t="b">
        <f t="shared" si="300"/>
        <v>0</v>
      </c>
      <c r="Y706" s="2">
        <f t="shared" ca="1" si="301"/>
        <v>48</v>
      </c>
      <c r="Z706" s="2">
        <f t="shared" ca="1" si="301"/>
        <v>26</v>
      </c>
      <c r="AA706" s="2">
        <f t="shared" ca="1" si="301"/>
        <v>29</v>
      </c>
      <c r="AB706" s="5">
        <f t="shared" ca="1" si="302"/>
        <v>327</v>
      </c>
      <c r="AC706" s="5">
        <f t="shared" ca="1" si="303"/>
        <v>437</v>
      </c>
      <c r="AD706" s="5">
        <f t="shared" ca="1" si="304"/>
        <v>397</v>
      </c>
      <c r="AE706" s="5">
        <f t="shared" ca="1" si="305"/>
        <v>429</v>
      </c>
      <c r="AF706" s="5">
        <f t="shared" ca="1" si="306"/>
        <v>350</v>
      </c>
      <c r="AG706" s="5">
        <f t="shared" ca="1" si="307"/>
        <v>384</v>
      </c>
      <c r="AH706" s="5">
        <f t="shared" ca="1" si="308"/>
        <v>338</v>
      </c>
      <c r="AI706" s="5">
        <f t="shared" ca="1" si="309"/>
        <v>343</v>
      </c>
      <c r="AJ706" s="5">
        <f t="shared" ca="1" si="310"/>
        <v>440</v>
      </c>
      <c r="AK706" s="5">
        <f t="shared" ca="1" si="311"/>
        <v>338</v>
      </c>
    </row>
    <row r="707" spans="1:37" x14ac:dyDescent="0.3">
      <c r="A707" s="35">
        <f>IF(Замеры!B704=0, " ", Замеры!B704)</f>
        <v>701</v>
      </c>
      <c r="B707" s="45" t="str">
        <f>Замеры!G704</f>
        <v xml:space="preserve">Группа от QF </v>
      </c>
      <c r="C707" s="45" t="str">
        <f>IF(Замеры!O704=0, " ", Замеры!O704)</f>
        <v xml:space="preserve"> </v>
      </c>
      <c r="D707" s="69" t="str">
        <f t="shared" si="312"/>
        <v xml:space="preserve"> </v>
      </c>
      <c r="E707" s="69" t="str">
        <f t="shared" si="313"/>
        <v xml:space="preserve"> </v>
      </c>
      <c r="F707" s="29" t="str">
        <f t="shared" si="288"/>
        <v>-</v>
      </c>
      <c r="G707" s="29" t="str">
        <f t="shared" si="289"/>
        <v>-</v>
      </c>
      <c r="H707" s="29" t="str">
        <f t="shared" si="290"/>
        <v>-</v>
      </c>
      <c r="I707" s="29" t="str">
        <f t="shared" si="291"/>
        <v>-</v>
      </c>
      <c r="J707" s="46" t="str">
        <f t="shared" si="292"/>
        <v>-</v>
      </c>
      <c r="K707" s="29" t="str">
        <f t="shared" si="293"/>
        <v>-</v>
      </c>
      <c r="L707" s="29" t="str">
        <f t="shared" si="294"/>
        <v>-</v>
      </c>
      <c r="M707" s="29" t="str">
        <f t="shared" si="295"/>
        <v>-</v>
      </c>
      <c r="N707" s="29" t="str">
        <f t="shared" si="296"/>
        <v>-</v>
      </c>
      <c r="O707" s="29" t="str">
        <f t="shared" si="297"/>
        <v>-</v>
      </c>
      <c r="P707" s="2">
        <f>Замеры!R704</f>
        <v>0</v>
      </c>
      <c r="S707" s="2">
        <f>Замеры!S704</f>
        <v>0</v>
      </c>
      <c r="T707" s="2" t="s">
        <v>72</v>
      </c>
      <c r="U707" s="2" t="b">
        <f t="shared" si="298"/>
        <v>0</v>
      </c>
      <c r="V707" s="2" t="b">
        <f t="shared" si="299"/>
        <v>0</v>
      </c>
      <c r="W707" s="2" t="b">
        <f t="shared" si="300"/>
        <v>0</v>
      </c>
      <c r="Y707" s="2">
        <f t="shared" ca="1" si="301"/>
        <v>42</v>
      </c>
      <c r="Z707" s="2">
        <f t="shared" ca="1" si="301"/>
        <v>42</v>
      </c>
      <c r="AA707" s="2">
        <f t="shared" ca="1" si="301"/>
        <v>44</v>
      </c>
      <c r="AB707" s="5">
        <f t="shared" ca="1" si="302"/>
        <v>561</v>
      </c>
      <c r="AC707" s="5">
        <f t="shared" ca="1" si="303"/>
        <v>491</v>
      </c>
      <c r="AD707" s="5">
        <f t="shared" ca="1" si="304"/>
        <v>460</v>
      </c>
      <c r="AE707" s="5">
        <f t="shared" ca="1" si="305"/>
        <v>517</v>
      </c>
      <c r="AF707" s="5">
        <f t="shared" ca="1" si="306"/>
        <v>467</v>
      </c>
      <c r="AG707" s="5">
        <f t="shared" ca="1" si="307"/>
        <v>540</v>
      </c>
      <c r="AH707" s="5">
        <f t="shared" ca="1" si="308"/>
        <v>516</v>
      </c>
      <c r="AI707" s="5">
        <f t="shared" ca="1" si="309"/>
        <v>575</v>
      </c>
      <c r="AJ707" s="5">
        <f t="shared" ca="1" si="310"/>
        <v>450</v>
      </c>
      <c r="AK707" s="5">
        <f t="shared" ca="1" si="311"/>
        <v>464</v>
      </c>
    </row>
    <row r="708" spans="1:37" x14ac:dyDescent="0.3">
      <c r="A708" s="35">
        <f>IF(Замеры!B705=0, " ", Замеры!B705)</f>
        <v>702</v>
      </c>
      <c r="B708" s="45" t="str">
        <f>Замеры!G705</f>
        <v xml:space="preserve">Группа от QF </v>
      </c>
      <c r="C708" s="45" t="str">
        <f>IF(Замеры!O705=0, " ", Замеры!O705)</f>
        <v xml:space="preserve"> </v>
      </c>
      <c r="D708" s="69" t="str">
        <f t="shared" si="312"/>
        <v xml:space="preserve"> </v>
      </c>
      <c r="E708" s="69" t="str">
        <f t="shared" si="313"/>
        <v xml:space="preserve"> </v>
      </c>
      <c r="F708" s="29" t="str">
        <f t="shared" si="288"/>
        <v>-</v>
      </c>
      <c r="G708" s="29" t="str">
        <f t="shared" si="289"/>
        <v>-</v>
      </c>
      <c r="H708" s="29" t="str">
        <f t="shared" si="290"/>
        <v>-</v>
      </c>
      <c r="I708" s="29" t="str">
        <f t="shared" si="291"/>
        <v>-</v>
      </c>
      <c r="J708" s="46" t="str">
        <f t="shared" si="292"/>
        <v>-</v>
      </c>
      <c r="K708" s="29" t="str">
        <f t="shared" si="293"/>
        <v>-</v>
      </c>
      <c r="L708" s="29" t="str">
        <f t="shared" si="294"/>
        <v>-</v>
      </c>
      <c r="M708" s="29" t="str">
        <f t="shared" si="295"/>
        <v>-</v>
      </c>
      <c r="N708" s="29" t="str">
        <f t="shared" si="296"/>
        <v>-</v>
      </c>
      <c r="O708" s="29" t="str">
        <f t="shared" si="297"/>
        <v>-</v>
      </c>
      <c r="P708" s="2">
        <f>Замеры!R705</f>
        <v>0</v>
      </c>
      <c r="S708" s="2">
        <f>Замеры!S705</f>
        <v>0</v>
      </c>
      <c r="T708" s="2" t="s">
        <v>72</v>
      </c>
      <c r="U708" s="2" t="b">
        <f t="shared" si="298"/>
        <v>0</v>
      </c>
      <c r="V708" s="2" t="b">
        <f t="shared" si="299"/>
        <v>0</v>
      </c>
      <c r="W708" s="2" t="b">
        <f t="shared" si="300"/>
        <v>0</v>
      </c>
      <c r="Y708" s="2">
        <f t="shared" ca="1" si="301"/>
        <v>44</v>
      </c>
      <c r="Z708" s="2">
        <f t="shared" ca="1" si="301"/>
        <v>39</v>
      </c>
      <c r="AA708" s="2">
        <f t="shared" ca="1" si="301"/>
        <v>32</v>
      </c>
      <c r="AB708" s="5">
        <f t="shared" ca="1" si="302"/>
        <v>462</v>
      </c>
      <c r="AC708" s="5">
        <f t="shared" ca="1" si="303"/>
        <v>408</v>
      </c>
      <c r="AD708" s="5">
        <f t="shared" ca="1" si="304"/>
        <v>423</v>
      </c>
      <c r="AE708" s="5">
        <f t="shared" ca="1" si="305"/>
        <v>396</v>
      </c>
      <c r="AF708" s="5">
        <f t="shared" ca="1" si="306"/>
        <v>412</v>
      </c>
      <c r="AG708" s="5">
        <f t="shared" ca="1" si="307"/>
        <v>445</v>
      </c>
      <c r="AH708" s="5">
        <f t="shared" ca="1" si="308"/>
        <v>386</v>
      </c>
      <c r="AI708" s="5">
        <f t="shared" ca="1" si="309"/>
        <v>328</v>
      </c>
      <c r="AJ708" s="5">
        <f t="shared" ca="1" si="310"/>
        <v>335</v>
      </c>
      <c r="AK708" s="5">
        <f t="shared" ca="1" si="311"/>
        <v>352</v>
      </c>
    </row>
    <row r="709" spans="1:37" x14ac:dyDescent="0.3">
      <c r="A709" s="35">
        <f>IF(Замеры!B706=0, " ", Замеры!B706)</f>
        <v>703</v>
      </c>
      <c r="B709" s="45" t="str">
        <f>Замеры!G706</f>
        <v xml:space="preserve">Группа от QF </v>
      </c>
      <c r="C709" s="45" t="str">
        <f>IF(Замеры!O706=0, " ", Замеры!O706)</f>
        <v xml:space="preserve"> </v>
      </c>
      <c r="D709" s="69" t="str">
        <f t="shared" si="312"/>
        <v xml:space="preserve"> </v>
      </c>
      <c r="E709" s="69" t="str">
        <f t="shared" si="313"/>
        <v xml:space="preserve"> </v>
      </c>
      <c r="F709" s="29" t="str">
        <f t="shared" si="288"/>
        <v>-</v>
      </c>
      <c r="G709" s="29" t="str">
        <f t="shared" si="289"/>
        <v>-</v>
      </c>
      <c r="H709" s="29" t="str">
        <f t="shared" si="290"/>
        <v>-</v>
      </c>
      <c r="I709" s="29" t="str">
        <f t="shared" si="291"/>
        <v>-</v>
      </c>
      <c r="J709" s="46" t="str">
        <f t="shared" si="292"/>
        <v>-</v>
      </c>
      <c r="K709" s="29" t="str">
        <f t="shared" si="293"/>
        <v>-</v>
      </c>
      <c r="L709" s="29" t="str">
        <f t="shared" si="294"/>
        <v>-</v>
      </c>
      <c r="M709" s="29" t="str">
        <f t="shared" si="295"/>
        <v>-</v>
      </c>
      <c r="N709" s="29" t="str">
        <f t="shared" si="296"/>
        <v>-</v>
      </c>
      <c r="O709" s="29" t="str">
        <f t="shared" si="297"/>
        <v>-</v>
      </c>
      <c r="P709" s="2">
        <f>Замеры!R706</f>
        <v>0</v>
      </c>
      <c r="S709" s="2">
        <f>Замеры!S706</f>
        <v>0</v>
      </c>
      <c r="T709" s="2" t="s">
        <v>72</v>
      </c>
      <c r="U709" s="2" t="b">
        <f t="shared" si="298"/>
        <v>0</v>
      </c>
      <c r="V709" s="2" t="b">
        <f t="shared" si="299"/>
        <v>0</v>
      </c>
      <c r="W709" s="2" t="b">
        <f t="shared" si="300"/>
        <v>0</v>
      </c>
      <c r="Y709" s="2">
        <f t="shared" ca="1" si="301"/>
        <v>26</v>
      </c>
      <c r="Z709" s="2">
        <f t="shared" ca="1" si="301"/>
        <v>45</v>
      </c>
      <c r="AA709" s="2">
        <f t="shared" ca="1" si="301"/>
        <v>50</v>
      </c>
      <c r="AB709" s="5">
        <f t="shared" ca="1" si="302"/>
        <v>609</v>
      </c>
      <c r="AC709" s="5">
        <f t="shared" ca="1" si="303"/>
        <v>535</v>
      </c>
      <c r="AD709" s="5">
        <f t="shared" ca="1" si="304"/>
        <v>560</v>
      </c>
      <c r="AE709" s="5">
        <f t="shared" ca="1" si="305"/>
        <v>548</v>
      </c>
      <c r="AF709" s="5">
        <f t="shared" ca="1" si="306"/>
        <v>536</v>
      </c>
      <c r="AG709" s="5">
        <f t="shared" ca="1" si="307"/>
        <v>561</v>
      </c>
      <c r="AH709" s="5">
        <f t="shared" ca="1" si="308"/>
        <v>578</v>
      </c>
      <c r="AI709" s="5">
        <f t="shared" ca="1" si="309"/>
        <v>551</v>
      </c>
      <c r="AJ709" s="5">
        <f t="shared" ca="1" si="310"/>
        <v>539</v>
      </c>
      <c r="AK709" s="5">
        <f t="shared" ca="1" si="311"/>
        <v>595</v>
      </c>
    </row>
    <row r="710" spans="1:37" x14ac:dyDescent="0.3">
      <c r="A710" s="35">
        <f>IF(Замеры!B707=0, " ", Замеры!B707)</f>
        <v>704</v>
      </c>
      <c r="B710" s="45" t="str">
        <f>Замеры!G707</f>
        <v xml:space="preserve">Группа от QF </v>
      </c>
      <c r="C710" s="45" t="str">
        <f>IF(Замеры!O707=0, " ", Замеры!O707)</f>
        <v xml:space="preserve"> </v>
      </c>
      <c r="D710" s="69" t="str">
        <f t="shared" si="312"/>
        <v xml:space="preserve"> </v>
      </c>
      <c r="E710" s="69" t="str">
        <f t="shared" si="313"/>
        <v xml:space="preserve"> </v>
      </c>
      <c r="F710" s="29" t="str">
        <f t="shared" si="288"/>
        <v>-</v>
      </c>
      <c r="G710" s="29" t="str">
        <f t="shared" si="289"/>
        <v>-</v>
      </c>
      <c r="H710" s="29" t="str">
        <f t="shared" si="290"/>
        <v>-</v>
      </c>
      <c r="I710" s="29" t="str">
        <f t="shared" si="291"/>
        <v>-</v>
      </c>
      <c r="J710" s="46" t="str">
        <f t="shared" si="292"/>
        <v>-</v>
      </c>
      <c r="K710" s="29" t="str">
        <f t="shared" si="293"/>
        <v>-</v>
      </c>
      <c r="L710" s="29" t="str">
        <f t="shared" si="294"/>
        <v>-</v>
      </c>
      <c r="M710" s="29" t="str">
        <f t="shared" si="295"/>
        <v>-</v>
      </c>
      <c r="N710" s="29" t="str">
        <f t="shared" si="296"/>
        <v>-</v>
      </c>
      <c r="O710" s="29" t="str">
        <f t="shared" si="297"/>
        <v>-</v>
      </c>
      <c r="P710" s="2">
        <f>Замеры!R707</f>
        <v>0</v>
      </c>
      <c r="S710" s="2">
        <f>Замеры!S707</f>
        <v>0</v>
      </c>
      <c r="T710" s="2" t="s">
        <v>72</v>
      </c>
      <c r="U710" s="2" t="b">
        <f t="shared" si="298"/>
        <v>0</v>
      </c>
      <c r="V710" s="2" t="b">
        <f t="shared" si="299"/>
        <v>0</v>
      </c>
      <c r="W710" s="2" t="b">
        <f t="shared" si="300"/>
        <v>0</v>
      </c>
      <c r="Y710" s="2">
        <f t="shared" ca="1" si="301"/>
        <v>24</v>
      </c>
      <c r="Z710" s="2">
        <f t="shared" ca="1" si="301"/>
        <v>43</v>
      </c>
      <c r="AA710" s="2">
        <f t="shared" ca="1" si="301"/>
        <v>34</v>
      </c>
      <c r="AB710" s="5">
        <f t="shared" ca="1" si="302"/>
        <v>477</v>
      </c>
      <c r="AC710" s="5">
        <f t="shared" ca="1" si="303"/>
        <v>383</v>
      </c>
      <c r="AD710" s="5">
        <f t="shared" ca="1" si="304"/>
        <v>448</v>
      </c>
      <c r="AE710" s="5">
        <f t="shared" ca="1" si="305"/>
        <v>402</v>
      </c>
      <c r="AF710" s="5">
        <f t="shared" ca="1" si="306"/>
        <v>392</v>
      </c>
      <c r="AG710" s="5">
        <f t="shared" ca="1" si="307"/>
        <v>426</v>
      </c>
      <c r="AH710" s="5">
        <f t="shared" ca="1" si="308"/>
        <v>457</v>
      </c>
      <c r="AI710" s="5">
        <f t="shared" ca="1" si="309"/>
        <v>354</v>
      </c>
      <c r="AJ710" s="5">
        <f t="shared" ca="1" si="310"/>
        <v>371</v>
      </c>
      <c r="AK710" s="5">
        <f t="shared" ca="1" si="311"/>
        <v>460</v>
      </c>
    </row>
    <row r="711" spans="1:37" x14ac:dyDescent="0.3">
      <c r="A711" s="35">
        <f>IF(Замеры!B708=0, " ", Замеры!B708)</f>
        <v>705</v>
      </c>
      <c r="B711" s="45" t="str">
        <f>Замеры!G708</f>
        <v xml:space="preserve">Группа от QF </v>
      </c>
      <c r="C711" s="45" t="str">
        <f>IF(Замеры!O708=0, " ", Замеры!O708)</f>
        <v xml:space="preserve"> </v>
      </c>
      <c r="D711" s="69" t="str">
        <f t="shared" si="312"/>
        <v xml:space="preserve"> </v>
      </c>
      <c r="E711" s="69" t="str">
        <f t="shared" si="313"/>
        <v xml:space="preserve"> </v>
      </c>
      <c r="F711" s="29" t="str">
        <f t="shared" ref="F711:F774" si="314">IF(OR(P711=$S$5,P711=$P$5),AB711,"-")</f>
        <v>-</v>
      </c>
      <c r="G711" s="29" t="str">
        <f t="shared" ref="G711:G774" si="315">IF(OR(P711=$S$5,P711=$Q$5),AC711,"-")</f>
        <v>-</v>
      </c>
      <c r="H711" s="29" t="str">
        <f t="shared" ref="H711:H774" si="316">IF(OR(P711=$S$5,P711=$R$5),AD711,"-")</f>
        <v>-</v>
      </c>
      <c r="I711" s="29" t="str">
        <f t="shared" ref="I711:I774" si="317">IF(OR(P711=$P$4,P711=$R$5,P711=$S$5,P711=$P$5),AE711,"-")</f>
        <v>-</v>
      </c>
      <c r="J711" s="46" t="str">
        <f t="shared" ref="J711:J774" si="318">IF(OR(P711=$P$5,P711=$Q$5,P711=$S$5,P711=$Q$4),AF711,"-")</f>
        <v>-</v>
      </c>
      <c r="K711" s="29" t="str">
        <f t="shared" ref="K711:K774" si="319">IF(OR(P711=$R$5,P711=$Q$5,P711=$R$4,P711=$S$5),AG711,"-")</f>
        <v>-</v>
      </c>
      <c r="L711" s="29" t="str">
        <f t="shared" ref="L711:L774" si="320">IF(I711=$T$4,T710,IF(S711=$S$4,AH711,IF(S711=$U$4,"-")))</f>
        <v>-</v>
      </c>
      <c r="M711" s="29" t="str">
        <f t="shared" ref="M711:M774" si="321">IF(J711=$T$4,T710,IF(S711=$S$4,AI711,IF(S711=$U$4,"-")))</f>
        <v>-</v>
      </c>
      <c r="N711" s="29" t="str">
        <f t="shared" ref="N711:N774" si="322">IF(K711=$T$4,T710,IF(S711=$S$4,AJ711,IF(S711=$U$4,"-")))</f>
        <v>-</v>
      </c>
      <c r="O711" s="29" t="str">
        <f t="shared" ref="O711:O774" si="323">IF(S711=$S$4,AK711,"-")</f>
        <v>-</v>
      </c>
      <c r="P711" s="2">
        <f>Замеры!R708</f>
        <v>0</v>
      </c>
      <c r="S711" s="2">
        <f>Замеры!S708</f>
        <v>0</v>
      </c>
      <c r="T711" s="2" t="s">
        <v>72</v>
      </c>
      <c r="U711" s="2" t="b">
        <f t="shared" ref="U711:U774" si="324">OR(P711=$S$5,P711=$P$5,P711=$R$5,P711=$P$4)</f>
        <v>0</v>
      </c>
      <c r="V711" s="2" t="b">
        <f t="shared" ref="V711:V774" si="325">OR(P711=$S$5,P711=$P$5,P711=$Q$5,P711=$Q$4)</f>
        <v>0</v>
      </c>
      <c r="W711" s="2" t="b">
        <f t="shared" ref="W711:W774" si="326">OR(P711=$Q$5,P711=$S$5,P711=$R$5,P711=$R$4)</f>
        <v>0</v>
      </c>
      <c r="Y711" s="2">
        <f t="shared" ref="Y711:AA774" ca="1" si="327">RANDBETWEEN($T$2,$T$3)</f>
        <v>42</v>
      </c>
      <c r="Z711" s="2">
        <f t="shared" ca="1" si="327"/>
        <v>24</v>
      </c>
      <c r="AA711" s="2">
        <f t="shared" ca="1" si="327"/>
        <v>49</v>
      </c>
      <c r="AB711" s="5">
        <f t="shared" ref="AB711:AB774" ca="1" si="328">RANDBETWEEN(AA711*10+5,AA711*10+150)</f>
        <v>524</v>
      </c>
      <c r="AC711" s="5">
        <f t="shared" ref="AC711:AC774" ca="1" si="329">RANDBETWEEN(AA711*10+5,AA711*10+150)</f>
        <v>619</v>
      </c>
      <c r="AD711" s="5">
        <f t="shared" ref="AD711:AD774" ca="1" si="330">RANDBETWEEN(AA711*10+5,AA711*10+150)</f>
        <v>596</v>
      </c>
      <c r="AE711" s="5">
        <f t="shared" ref="AE711:AE774" ca="1" si="331">RANDBETWEEN(AA711*10+5,AA711*10+150)</f>
        <v>611</v>
      </c>
      <c r="AF711" s="5">
        <f t="shared" ref="AF711:AF774" ca="1" si="332">RANDBETWEEN(AA711*10+5,AA711*10+150)</f>
        <v>501</v>
      </c>
      <c r="AG711" s="5">
        <f t="shared" ref="AG711:AG774" ca="1" si="333">RANDBETWEEN(AA711*10+5,AA711*10+150)</f>
        <v>526</v>
      </c>
      <c r="AH711" s="5">
        <f t="shared" ref="AH711:AH774" ca="1" si="334">RANDBETWEEN(AA711*10+5,AA711*10+150)</f>
        <v>529</v>
      </c>
      <c r="AI711" s="5">
        <f t="shared" ref="AI711:AI774" ca="1" si="335">RANDBETWEEN(AA711*10+5,AA711*10+150)</f>
        <v>609</v>
      </c>
      <c r="AJ711" s="5">
        <f t="shared" ref="AJ711:AJ774" ca="1" si="336">RANDBETWEEN(AA711*10+5,AA711*10+150)</f>
        <v>574</v>
      </c>
      <c r="AK711" s="5">
        <f t="shared" ref="AK711:AK774" ca="1" si="337">RANDBETWEEN(AA711*10+5,AA711*10+150)</f>
        <v>629</v>
      </c>
    </row>
    <row r="712" spans="1:37" x14ac:dyDescent="0.3">
      <c r="A712" s="35">
        <f>IF(Замеры!B709=0, " ", Замеры!B709)</f>
        <v>706</v>
      </c>
      <c r="B712" s="45" t="str">
        <f>Замеры!G709</f>
        <v xml:space="preserve">Группа от QF </v>
      </c>
      <c r="C712" s="45" t="str">
        <f>IF(Замеры!O709=0, " ", Замеры!O709)</f>
        <v xml:space="preserve"> </v>
      </c>
      <c r="D712" s="69" t="str">
        <f t="shared" si="312"/>
        <v xml:space="preserve"> </v>
      </c>
      <c r="E712" s="69" t="str">
        <f t="shared" si="313"/>
        <v xml:space="preserve"> </v>
      </c>
      <c r="F712" s="29" t="str">
        <f t="shared" si="314"/>
        <v>-</v>
      </c>
      <c r="G712" s="29" t="str">
        <f t="shared" si="315"/>
        <v>-</v>
      </c>
      <c r="H712" s="29" t="str">
        <f t="shared" si="316"/>
        <v>-</v>
      </c>
      <c r="I712" s="29" t="str">
        <f t="shared" si="317"/>
        <v>-</v>
      </c>
      <c r="J712" s="46" t="str">
        <f t="shared" si="318"/>
        <v>-</v>
      </c>
      <c r="K712" s="29" t="str">
        <f t="shared" si="319"/>
        <v>-</v>
      </c>
      <c r="L712" s="29" t="str">
        <f t="shared" si="320"/>
        <v>-</v>
      </c>
      <c r="M712" s="29" t="str">
        <f t="shared" si="321"/>
        <v>-</v>
      </c>
      <c r="N712" s="29" t="str">
        <f t="shared" si="322"/>
        <v>-</v>
      </c>
      <c r="O712" s="29" t="str">
        <f t="shared" si="323"/>
        <v>-</v>
      </c>
      <c r="P712" s="2">
        <f>Замеры!R709</f>
        <v>0</v>
      </c>
      <c r="S712" s="2">
        <f>Замеры!S709</f>
        <v>0</v>
      </c>
      <c r="T712" s="2" t="s">
        <v>72</v>
      </c>
      <c r="U712" s="2" t="b">
        <f t="shared" si="324"/>
        <v>0</v>
      </c>
      <c r="V712" s="2" t="b">
        <f t="shared" si="325"/>
        <v>0</v>
      </c>
      <c r="W712" s="2" t="b">
        <f t="shared" si="326"/>
        <v>0</v>
      </c>
      <c r="Y712" s="2">
        <f t="shared" ca="1" si="327"/>
        <v>38</v>
      </c>
      <c r="Z712" s="2">
        <f t="shared" ca="1" si="327"/>
        <v>24</v>
      </c>
      <c r="AA712" s="2">
        <f t="shared" ca="1" si="327"/>
        <v>23</v>
      </c>
      <c r="AB712" s="5">
        <f t="shared" ca="1" si="328"/>
        <v>276</v>
      </c>
      <c r="AC712" s="5">
        <f t="shared" ca="1" si="329"/>
        <v>342</v>
      </c>
      <c r="AD712" s="5">
        <f t="shared" ca="1" si="330"/>
        <v>351</v>
      </c>
      <c r="AE712" s="5">
        <f t="shared" ca="1" si="331"/>
        <v>378</v>
      </c>
      <c r="AF712" s="5">
        <f t="shared" ca="1" si="332"/>
        <v>275</v>
      </c>
      <c r="AG712" s="5">
        <f t="shared" ca="1" si="333"/>
        <v>315</v>
      </c>
      <c r="AH712" s="5">
        <f t="shared" ca="1" si="334"/>
        <v>348</v>
      </c>
      <c r="AI712" s="5">
        <f t="shared" ca="1" si="335"/>
        <v>238</v>
      </c>
      <c r="AJ712" s="5">
        <f t="shared" ca="1" si="336"/>
        <v>319</v>
      </c>
      <c r="AK712" s="5">
        <f t="shared" ca="1" si="337"/>
        <v>244</v>
      </c>
    </row>
    <row r="713" spans="1:37" x14ac:dyDescent="0.3">
      <c r="A713" s="35">
        <f>IF(Замеры!B710=0, " ", Замеры!B710)</f>
        <v>707</v>
      </c>
      <c r="B713" s="45" t="str">
        <f>Замеры!G710</f>
        <v xml:space="preserve">Группа от QF </v>
      </c>
      <c r="C713" s="45" t="str">
        <f>IF(Замеры!O710=0, " ", Замеры!O710)</f>
        <v xml:space="preserve"> </v>
      </c>
      <c r="D713" s="69" t="str">
        <f t="shared" si="312"/>
        <v xml:space="preserve"> </v>
      </c>
      <c r="E713" s="69" t="str">
        <f t="shared" si="313"/>
        <v xml:space="preserve"> </v>
      </c>
      <c r="F713" s="29" t="str">
        <f t="shared" si="314"/>
        <v>-</v>
      </c>
      <c r="G713" s="29" t="str">
        <f t="shared" si="315"/>
        <v>-</v>
      </c>
      <c r="H713" s="29" t="str">
        <f t="shared" si="316"/>
        <v>-</v>
      </c>
      <c r="I713" s="29" t="str">
        <f t="shared" si="317"/>
        <v>-</v>
      </c>
      <c r="J713" s="46" t="str">
        <f t="shared" si="318"/>
        <v>-</v>
      </c>
      <c r="K713" s="29" t="str">
        <f t="shared" si="319"/>
        <v>-</v>
      </c>
      <c r="L713" s="29" t="str">
        <f t="shared" si="320"/>
        <v>-</v>
      </c>
      <c r="M713" s="29" t="str">
        <f t="shared" si="321"/>
        <v>-</v>
      </c>
      <c r="N713" s="29" t="str">
        <f t="shared" si="322"/>
        <v>-</v>
      </c>
      <c r="O713" s="29" t="str">
        <f t="shared" si="323"/>
        <v>-</v>
      </c>
      <c r="P713" s="2">
        <f>Замеры!R710</f>
        <v>0</v>
      </c>
      <c r="S713" s="2">
        <f>Замеры!S710</f>
        <v>0</v>
      </c>
      <c r="T713" s="2" t="s">
        <v>72</v>
      </c>
      <c r="U713" s="2" t="b">
        <f t="shared" si="324"/>
        <v>0</v>
      </c>
      <c r="V713" s="2" t="b">
        <f t="shared" si="325"/>
        <v>0</v>
      </c>
      <c r="W713" s="2" t="b">
        <f t="shared" si="326"/>
        <v>0</v>
      </c>
      <c r="Y713" s="2">
        <f t="shared" ca="1" si="327"/>
        <v>41</v>
      </c>
      <c r="Z713" s="2">
        <f t="shared" ca="1" si="327"/>
        <v>40</v>
      </c>
      <c r="AA713" s="2">
        <f t="shared" ca="1" si="327"/>
        <v>31</v>
      </c>
      <c r="AB713" s="5">
        <f t="shared" ca="1" si="328"/>
        <v>392</v>
      </c>
      <c r="AC713" s="5">
        <f t="shared" ca="1" si="329"/>
        <v>390</v>
      </c>
      <c r="AD713" s="5">
        <f t="shared" ca="1" si="330"/>
        <v>459</v>
      </c>
      <c r="AE713" s="5">
        <f t="shared" ca="1" si="331"/>
        <v>354</v>
      </c>
      <c r="AF713" s="5">
        <f t="shared" ca="1" si="332"/>
        <v>430</v>
      </c>
      <c r="AG713" s="5">
        <f t="shared" ca="1" si="333"/>
        <v>366</v>
      </c>
      <c r="AH713" s="5">
        <f t="shared" ca="1" si="334"/>
        <v>353</v>
      </c>
      <c r="AI713" s="5">
        <f t="shared" ca="1" si="335"/>
        <v>329</v>
      </c>
      <c r="AJ713" s="5">
        <f t="shared" ca="1" si="336"/>
        <v>324</v>
      </c>
      <c r="AK713" s="5">
        <f t="shared" ca="1" si="337"/>
        <v>324</v>
      </c>
    </row>
    <row r="714" spans="1:37" x14ac:dyDescent="0.3">
      <c r="A714" s="35">
        <f>IF(Замеры!B711=0, " ", Замеры!B711)</f>
        <v>708</v>
      </c>
      <c r="B714" s="45" t="str">
        <f>Замеры!G711</f>
        <v xml:space="preserve">Группа от QF </v>
      </c>
      <c r="C714" s="45" t="str">
        <f>IF(Замеры!O711=0, " ", Замеры!O711)</f>
        <v xml:space="preserve"> </v>
      </c>
      <c r="D714" s="69" t="str">
        <f t="shared" si="312"/>
        <v xml:space="preserve"> </v>
      </c>
      <c r="E714" s="69" t="str">
        <f t="shared" si="313"/>
        <v xml:space="preserve"> </v>
      </c>
      <c r="F714" s="29" t="str">
        <f t="shared" si="314"/>
        <v>-</v>
      </c>
      <c r="G714" s="29" t="str">
        <f t="shared" si="315"/>
        <v>-</v>
      </c>
      <c r="H714" s="29" t="str">
        <f t="shared" si="316"/>
        <v>-</v>
      </c>
      <c r="I714" s="29" t="str">
        <f t="shared" si="317"/>
        <v>-</v>
      </c>
      <c r="J714" s="46" t="str">
        <f t="shared" si="318"/>
        <v>-</v>
      </c>
      <c r="K714" s="29" t="str">
        <f t="shared" si="319"/>
        <v>-</v>
      </c>
      <c r="L714" s="29" t="str">
        <f t="shared" si="320"/>
        <v>-</v>
      </c>
      <c r="M714" s="29" t="str">
        <f t="shared" si="321"/>
        <v>-</v>
      </c>
      <c r="N714" s="29" t="str">
        <f t="shared" si="322"/>
        <v>-</v>
      </c>
      <c r="O714" s="29" t="str">
        <f t="shared" si="323"/>
        <v>-</v>
      </c>
      <c r="P714" s="2">
        <f>Замеры!R711</f>
        <v>0</v>
      </c>
      <c r="S714" s="2">
        <f>Замеры!S711</f>
        <v>0</v>
      </c>
      <c r="T714" s="2" t="s">
        <v>72</v>
      </c>
      <c r="U714" s="2" t="b">
        <f t="shared" si="324"/>
        <v>0</v>
      </c>
      <c r="V714" s="2" t="b">
        <f t="shared" si="325"/>
        <v>0</v>
      </c>
      <c r="W714" s="2" t="b">
        <f t="shared" si="326"/>
        <v>0</v>
      </c>
      <c r="Y714" s="2">
        <f t="shared" ca="1" si="327"/>
        <v>24</v>
      </c>
      <c r="Z714" s="2">
        <f t="shared" ca="1" si="327"/>
        <v>41</v>
      </c>
      <c r="AA714" s="2">
        <f t="shared" ca="1" si="327"/>
        <v>28</v>
      </c>
      <c r="AB714" s="5">
        <f t="shared" ca="1" si="328"/>
        <v>372</v>
      </c>
      <c r="AC714" s="5">
        <f t="shared" ca="1" si="329"/>
        <v>423</v>
      </c>
      <c r="AD714" s="5">
        <f t="shared" ca="1" si="330"/>
        <v>418</v>
      </c>
      <c r="AE714" s="5">
        <f t="shared" ca="1" si="331"/>
        <v>373</v>
      </c>
      <c r="AF714" s="5">
        <f t="shared" ca="1" si="332"/>
        <v>294</v>
      </c>
      <c r="AG714" s="5">
        <f t="shared" ca="1" si="333"/>
        <v>417</v>
      </c>
      <c r="AH714" s="5">
        <f t="shared" ca="1" si="334"/>
        <v>326</v>
      </c>
      <c r="AI714" s="5">
        <f t="shared" ca="1" si="335"/>
        <v>308</v>
      </c>
      <c r="AJ714" s="5">
        <f t="shared" ca="1" si="336"/>
        <v>373</v>
      </c>
      <c r="AK714" s="5">
        <f t="shared" ca="1" si="337"/>
        <v>429</v>
      </c>
    </row>
    <row r="715" spans="1:37" x14ac:dyDescent="0.3">
      <c r="A715" s="35">
        <f>IF(Замеры!B712=0, " ", Замеры!B712)</f>
        <v>709</v>
      </c>
      <c r="B715" s="45" t="str">
        <f>Замеры!G712</f>
        <v xml:space="preserve">Группа от QF </v>
      </c>
      <c r="C715" s="45" t="str">
        <f>IF(Замеры!O712=0, " ", Замеры!O712)</f>
        <v xml:space="preserve"> </v>
      </c>
      <c r="D715" s="69" t="str">
        <f t="shared" ref="D715:D778" si="338">IF(P715=0, " ", 1000)</f>
        <v xml:space="preserve"> </v>
      </c>
      <c r="E715" s="69" t="str">
        <f t="shared" ref="E715:E778" si="339">IF(P715=0, " ", 0.5)</f>
        <v xml:space="preserve"> </v>
      </c>
      <c r="F715" s="29" t="str">
        <f t="shared" si="314"/>
        <v>-</v>
      </c>
      <c r="G715" s="29" t="str">
        <f t="shared" si="315"/>
        <v>-</v>
      </c>
      <c r="H715" s="29" t="str">
        <f t="shared" si="316"/>
        <v>-</v>
      </c>
      <c r="I715" s="29" t="str">
        <f t="shared" si="317"/>
        <v>-</v>
      </c>
      <c r="J715" s="46" t="str">
        <f t="shared" si="318"/>
        <v>-</v>
      </c>
      <c r="K715" s="29" t="str">
        <f t="shared" si="319"/>
        <v>-</v>
      </c>
      <c r="L715" s="29" t="str">
        <f t="shared" si="320"/>
        <v>-</v>
      </c>
      <c r="M715" s="29" t="str">
        <f t="shared" si="321"/>
        <v>-</v>
      </c>
      <c r="N715" s="29" t="str">
        <f t="shared" si="322"/>
        <v>-</v>
      </c>
      <c r="O715" s="29" t="str">
        <f t="shared" si="323"/>
        <v>-</v>
      </c>
      <c r="P715" s="2">
        <f>Замеры!R712</f>
        <v>0</v>
      </c>
      <c r="S715" s="2">
        <f>Замеры!S712</f>
        <v>0</v>
      </c>
      <c r="T715" s="2" t="s">
        <v>72</v>
      </c>
      <c r="U715" s="2" t="b">
        <f t="shared" si="324"/>
        <v>0</v>
      </c>
      <c r="V715" s="2" t="b">
        <f t="shared" si="325"/>
        <v>0</v>
      </c>
      <c r="W715" s="2" t="b">
        <f t="shared" si="326"/>
        <v>0</v>
      </c>
      <c r="Y715" s="2">
        <f t="shared" ca="1" si="327"/>
        <v>21</v>
      </c>
      <c r="Z715" s="2">
        <f t="shared" ca="1" si="327"/>
        <v>21</v>
      </c>
      <c r="AA715" s="2">
        <f t="shared" ca="1" si="327"/>
        <v>20</v>
      </c>
      <c r="AB715" s="5">
        <f t="shared" ca="1" si="328"/>
        <v>249</v>
      </c>
      <c r="AC715" s="5">
        <f t="shared" ca="1" si="329"/>
        <v>233</v>
      </c>
      <c r="AD715" s="5">
        <f t="shared" ca="1" si="330"/>
        <v>224</v>
      </c>
      <c r="AE715" s="5">
        <f t="shared" ca="1" si="331"/>
        <v>206</v>
      </c>
      <c r="AF715" s="5">
        <f t="shared" ca="1" si="332"/>
        <v>255</v>
      </c>
      <c r="AG715" s="5">
        <f t="shared" ca="1" si="333"/>
        <v>220</v>
      </c>
      <c r="AH715" s="5">
        <f t="shared" ca="1" si="334"/>
        <v>299</v>
      </c>
      <c r="AI715" s="5">
        <f t="shared" ca="1" si="335"/>
        <v>219</v>
      </c>
      <c r="AJ715" s="5">
        <f t="shared" ca="1" si="336"/>
        <v>295</v>
      </c>
      <c r="AK715" s="5">
        <f t="shared" ca="1" si="337"/>
        <v>246</v>
      </c>
    </row>
    <row r="716" spans="1:37" x14ac:dyDescent="0.3">
      <c r="A716" s="35">
        <f>IF(Замеры!B713=0, " ", Замеры!B713)</f>
        <v>710</v>
      </c>
      <c r="B716" s="45" t="str">
        <f>Замеры!G713</f>
        <v xml:space="preserve">Группа от QF </v>
      </c>
      <c r="C716" s="45" t="str">
        <f>IF(Замеры!O713=0, " ", Замеры!O713)</f>
        <v xml:space="preserve"> </v>
      </c>
      <c r="D716" s="69" t="str">
        <f t="shared" si="338"/>
        <v xml:space="preserve"> </v>
      </c>
      <c r="E716" s="69" t="str">
        <f t="shared" si="339"/>
        <v xml:space="preserve"> </v>
      </c>
      <c r="F716" s="29" t="str">
        <f t="shared" si="314"/>
        <v>-</v>
      </c>
      <c r="G716" s="29" t="str">
        <f t="shared" si="315"/>
        <v>-</v>
      </c>
      <c r="H716" s="29" t="str">
        <f t="shared" si="316"/>
        <v>-</v>
      </c>
      <c r="I716" s="29" t="str">
        <f t="shared" si="317"/>
        <v>-</v>
      </c>
      <c r="J716" s="46" t="str">
        <f t="shared" si="318"/>
        <v>-</v>
      </c>
      <c r="K716" s="29" t="str">
        <f t="shared" si="319"/>
        <v>-</v>
      </c>
      <c r="L716" s="29" t="str">
        <f t="shared" si="320"/>
        <v>-</v>
      </c>
      <c r="M716" s="29" t="str">
        <f t="shared" si="321"/>
        <v>-</v>
      </c>
      <c r="N716" s="29" t="str">
        <f t="shared" si="322"/>
        <v>-</v>
      </c>
      <c r="O716" s="29" t="str">
        <f t="shared" si="323"/>
        <v>-</v>
      </c>
      <c r="P716" s="2">
        <f>Замеры!R713</f>
        <v>0</v>
      </c>
      <c r="S716" s="2">
        <f>Замеры!S713</f>
        <v>0</v>
      </c>
      <c r="T716" s="2" t="s">
        <v>72</v>
      </c>
      <c r="U716" s="2" t="b">
        <f t="shared" si="324"/>
        <v>0</v>
      </c>
      <c r="V716" s="2" t="b">
        <f t="shared" si="325"/>
        <v>0</v>
      </c>
      <c r="W716" s="2" t="b">
        <f t="shared" si="326"/>
        <v>0</v>
      </c>
      <c r="Y716" s="2">
        <f t="shared" ca="1" si="327"/>
        <v>49</v>
      </c>
      <c r="Z716" s="2">
        <f t="shared" ca="1" si="327"/>
        <v>36</v>
      </c>
      <c r="AA716" s="2">
        <f t="shared" ca="1" si="327"/>
        <v>29</v>
      </c>
      <c r="AB716" s="5">
        <f t="shared" ca="1" si="328"/>
        <v>335</v>
      </c>
      <c r="AC716" s="5">
        <f t="shared" ca="1" si="329"/>
        <v>399</v>
      </c>
      <c r="AD716" s="5">
        <f t="shared" ca="1" si="330"/>
        <v>409</v>
      </c>
      <c r="AE716" s="5">
        <f t="shared" ca="1" si="331"/>
        <v>408</v>
      </c>
      <c r="AF716" s="5">
        <f t="shared" ca="1" si="332"/>
        <v>385</v>
      </c>
      <c r="AG716" s="5">
        <f t="shared" ca="1" si="333"/>
        <v>346</v>
      </c>
      <c r="AH716" s="5">
        <f t="shared" ca="1" si="334"/>
        <v>371</v>
      </c>
      <c r="AI716" s="5">
        <f t="shared" ca="1" si="335"/>
        <v>336</v>
      </c>
      <c r="AJ716" s="5">
        <f t="shared" ca="1" si="336"/>
        <v>363</v>
      </c>
      <c r="AK716" s="5">
        <f t="shared" ca="1" si="337"/>
        <v>387</v>
      </c>
    </row>
    <row r="717" spans="1:37" x14ac:dyDescent="0.3">
      <c r="A717" s="35">
        <f>IF(Замеры!B714=0, " ", Замеры!B714)</f>
        <v>711</v>
      </c>
      <c r="B717" s="45" t="str">
        <f>Замеры!G714</f>
        <v xml:space="preserve">Группа от QF </v>
      </c>
      <c r="C717" s="45" t="str">
        <f>IF(Замеры!O714=0, " ", Замеры!O714)</f>
        <v xml:space="preserve"> </v>
      </c>
      <c r="D717" s="69" t="str">
        <f t="shared" si="338"/>
        <v xml:space="preserve"> </v>
      </c>
      <c r="E717" s="69" t="str">
        <f t="shared" si="339"/>
        <v xml:space="preserve"> </v>
      </c>
      <c r="F717" s="29" t="str">
        <f t="shared" si="314"/>
        <v>-</v>
      </c>
      <c r="G717" s="29" t="str">
        <f t="shared" si="315"/>
        <v>-</v>
      </c>
      <c r="H717" s="29" t="str">
        <f t="shared" si="316"/>
        <v>-</v>
      </c>
      <c r="I717" s="29" t="str">
        <f t="shared" si="317"/>
        <v>-</v>
      </c>
      <c r="J717" s="46" t="str">
        <f t="shared" si="318"/>
        <v>-</v>
      </c>
      <c r="K717" s="29" t="str">
        <f t="shared" si="319"/>
        <v>-</v>
      </c>
      <c r="L717" s="29" t="str">
        <f t="shared" si="320"/>
        <v>-</v>
      </c>
      <c r="M717" s="29" t="str">
        <f t="shared" si="321"/>
        <v>-</v>
      </c>
      <c r="N717" s="29" t="str">
        <f t="shared" si="322"/>
        <v>-</v>
      </c>
      <c r="O717" s="29" t="str">
        <f t="shared" si="323"/>
        <v>-</v>
      </c>
      <c r="P717" s="2">
        <f>Замеры!R714</f>
        <v>0</v>
      </c>
      <c r="S717" s="2">
        <f>Замеры!S714</f>
        <v>0</v>
      </c>
      <c r="T717" s="2" t="s">
        <v>72</v>
      </c>
      <c r="U717" s="2" t="b">
        <f t="shared" si="324"/>
        <v>0</v>
      </c>
      <c r="V717" s="2" t="b">
        <f t="shared" si="325"/>
        <v>0</v>
      </c>
      <c r="W717" s="2" t="b">
        <f t="shared" si="326"/>
        <v>0</v>
      </c>
      <c r="Y717" s="2">
        <f t="shared" ca="1" si="327"/>
        <v>44</v>
      </c>
      <c r="Z717" s="2">
        <f t="shared" ca="1" si="327"/>
        <v>22</v>
      </c>
      <c r="AA717" s="2">
        <f t="shared" ca="1" si="327"/>
        <v>26</v>
      </c>
      <c r="AB717" s="5">
        <f t="shared" ca="1" si="328"/>
        <v>349</v>
      </c>
      <c r="AC717" s="5">
        <f t="shared" ca="1" si="329"/>
        <v>283</v>
      </c>
      <c r="AD717" s="5">
        <f t="shared" ca="1" si="330"/>
        <v>348</v>
      </c>
      <c r="AE717" s="5">
        <f t="shared" ca="1" si="331"/>
        <v>406</v>
      </c>
      <c r="AF717" s="5">
        <f t="shared" ca="1" si="332"/>
        <v>273</v>
      </c>
      <c r="AG717" s="5">
        <f t="shared" ca="1" si="333"/>
        <v>311</v>
      </c>
      <c r="AH717" s="5">
        <f t="shared" ca="1" si="334"/>
        <v>381</v>
      </c>
      <c r="AI717" s="5">
        <f t="shared" ca="1" si="335"/>
        <v>381</v>
      </c>
      <c r="AJ717" s="5">
        <f t="shared" ca="1" si="336"/>
        <v>401</v>
      </c>
      <c r="AK717" s="5">
        <f t="shared" ca="1" si="337"/>
        <v>384</v>
      </c>
    </row>
    <row r="718" spans="1:37" x14ac:dyDescent="0.3">
      <c r="A718" s="35">
        <f>IF(Замеры!B715=0, " ", Замеры!B715)</f>
        <v>712</v>
      </c>
      <c r="B718" s="45" t="str">
        <f>Замеры!G715</f>
        <v xml:space="preserve">Группа от QF </v>
      </c>
      <c r="C718" s="45" t="str">
        <f>IF(Замеры!O715=0, " ", Замеры!O715)</f>
        <v xml:space="preserve"> </v>
      </c>
      <c r="D718" s="69" t="str">
        <f t="shared" si="338"/>
        <v xml:space="preserve"> </v>
      </c>
      <c r="E718" s="69" t="str">
        <f t="shared" si="339"/>
        <v xml:space="preserve"> </v>
      </c>
      <c r="F718" s="29" t="str">
        <f t="shared" si="314"/>
        <v>-</v>
      </c>
      <c r="G718" s="29" t="str">
        <f t="shared" si="315"/>
        <v>-</v>
      </c>
      <c r="H718" s="29" t="str">
        <f t="shared" si="316"/>
        <v>-</v>
      </c>
      <c r="I718" s="29" t="str">
        <f t="shared" si="317"/>
        <v>-</v>
      </c>
      <c r="J718" s="46" t="str">
        <f t="shared" si="318"/>
        <v>-</v>
      </c>
      <c r="K718" s="29" t="str">
        <f t="shared" si="319"/>
        <v>-</v>
      </c>
      <c r="L718" s="29" t="str">
        <f t="shared" si="320"/>
        <v>-</v>
      </c>
      <c r="M718" s="29" t="str">
        <f t="shared" si="321"/>
        <v>-</v>
      </c>
      <c r="N718" s="29" t="str">
        <f t="shared" si="322"/>
        <v>-</v>
      </c>
      <c r="O718" s="29" t="str">
        <f t="shared" si="323"/>
        <v>-</v>
      </c>
      <c r="P718" s="2">
        <f>Замеры!R715</f>
        <v>0</v>
      </c>
      <c r="S718" s="2">
        <f>Замеры!S715</f>
        <v>0</v>
      </c>
      <c r="T718" s="2" t="s">
        <v>72</v>
      </c>
      <c r="U718" s="2" t="b">
        <f t="shared" si="324"/>
        <v>0</v>
      </c>
      <c r="V718" s="2" t="b">
        <f t="shared" si="325"/>
        <v>0</v>
      </c>
      <c r="W718" s="2" t="b">
        <f t="shared" si="326"/>
        <v>0</v>
      </c>
      <c r="Y718" s="2">
        <f t="shared" ca="1" si="327"/>
        <v>20</v>
      </c>
      <c r="Z718" s="2">
        <f t="shared" ca="1" si="327"/>
        <v>32</v>
      </c>
      <c r="AA718" s="2">
        <f t="shared" ca="1" si="327"/>
        <v>41</v>
      </c>
      <c r="AB718" s="5">
        <f t="shared" ca="1" si="328"/>
        <v>467</v>
      </c>
      <c r="AC718" s="5">
        <f t="shared" ca="1" si="329"/>
        <v>451</v>
      </c>
      <c r="AD718" s="5">
        <f t="shared" ca="1" si="330"/>
        <v>442</v>
      </c>
      <c r="AE718" s="5">
        <f t="shared" ca="1" si="331"/>
        <v>556</v>
      </c>
      <c r="AF718" s="5">
        <f t="shared" ca="1" si="332"/>
        <v>479</v>
      </c>
      <c r="AG718" s="5">
        <f t="shared" ca="1" si="333"/>
        <v>441</v>
      </c>
      <c r="AH718" s="5">
        <f t="shared" ca="1" si="334"/>
        <v>497</v>
      </c>
      <c r="AI718" s="5">
        <f t="shared" ca="1" si="335"/>
        <v>545</v>
      </c>
      <c r="AJ718" s="5">
        <f t="shared" ca="1" si="336"/>
        <v>490</v>
      </c>
      <c r="AK718" s="5">
        <f t="shared" ca="1" si="337"/>
        <v>423</v>
      </c>
    </row>
    <row r="719" spans="1:37" x14ac:dyDescent="0.3">
      <c r="A719" s="35">
        <f>IF(Замеры!B716=0, " ", Замеры!B716)</f>
        <v>713</v>
      </c>
      <c r="B719" s="45" t="str">
        <f>Замеры!G716</f>
        <v xml:space="preserve">Группа от QF </v>
      </c>
      <c r="C719" s="45" t="str">
        <f>IF(Замеры!O716=0, " ", Замеры!O716)</f>
        <v xml:space="preserve"> </v>
      </c>
      <c r="D719" s="69" t="str">
        <f t="shared" si="338"/>
        <v xml:space="preserve"> </v>
      </c>
      <c r="E719" s="69" t="str">
        <f t="shared" si="339"/>
        <v xml:space="preserve"> </v>
      </c>
      <c r="F719" s="29" t="str">
        <f t="shared" si="314"/>
        <v>-</v>
      </c>
      <c r="G719" s="29" t="str">
        <f t="shared" si="315"/>
        <v>-</v>
      </c>
      <c r="H719" s="29" t="str">
        <f t="shared" si="316"/>
        <v>-</v>
      </c>
      <c r="I719" s="29" t="str">
        <f t="shared" si="317"/>
        <v>-</v>
      </c>
      <c r="J719" s="46" t="str">
        <f t="shared" si="318"/>
        <v>-</v>
      </c>
      <c r="K719" s="29" t="str">
        <f t="shared" si="319"/>
        <v>-</v>
      </c>
      <c r="L719" s="29" t="str">
        <f t="shared" si="320"/>
        <v>-</v>
      </c>
      <c r="M719" s="29" t="str">
        <f t="shared" si="321"/>
        <v>-</v>
      </c>
      <c r="N719" s="29" t="str">
        <f t="shared" si="322"/>
        <v>-</v>
      </c>
      <c r="O719" s="29" t="str">
        <f t="shared" si="323"/>
        <v>-</v>
      </c>
      <c r="P719" s="2">
        <f>Замеры!R716</f>
        <v>0</v>
      </c>
      <c r="S719" s="2">
        <f>Замеры!S716</f>
        <v>0</v>
      </c>
      <c r="T719" s="2" t="s">
        <v>72</v>
      </c>
      <c r="U719" s="2" t="b">
        <f t="shared" si="324"/>
        <v>0</v>
      </c>
      <c r="V719" s="2" t="b">
        <f t="shared" si="325"/>
        <v>0</v>
      </c>
      <c r="W719" s="2" t="b">
        <f t="shared" si="326"/>
        <v>0</v>
      </c>
      <c r="Y719" s="2">
        <f t="shared" ca="1" si="327"/>
        <v>34</v>
      </c>
      <c r="Z719" s="2">
        <f t="shared" ca="1" si="327"/>
        <v>40</v>
      </c>
      <c r="AA719" s="2">
        <f t="shared" ca="1" si="327"/>
        <v>30</v>
      </c>
      <c r="AB719" s="5">
        <f t="shared" ca="1" si="328"/>
        <v>378</v>
      </c>
      <c r="AC719" s="5">
        <f t="shared" ca="1" si="329"/>
        <v>448</v>
      </c>
      <c r="AD719" s="5">
        <f t="shared" ca="1" si="330"/>
        <v>442</v>
      </c>
      <c r="AE719" s="5">
        <f t="shared" ca="1" si="331"/>
        <v>390</v>
      </c>
      <c r="AF719" s="5">
        <f t="shared" ca="1" si="332"/>
        <v>410</v>
      </c>
      <c r="AG719" s="5">
        <f t="shared" ca="1" si="333"/>
        <v>407</v>
      </c>
      <c r="AH719" s="5">
        <f t="shared" ca="1" si="334"/>
        <v>402</v>
      </c>
      <c r="AI719" s="5">
        <f t="shared" ca="1" si="335"/>
        <v>340</v>
      </c>
      <c r="AJ719" s="5">
        <f t="shared" ca="1" si="336"/>
        <v>429</v>
      </c>
      <c r="AK719" s="5">
        <f t="shared" ca="1" si="337"/>
        <v>334</v>
      </c>
    </row>
    <row r="720" spans="1:37" x14ac:dyDescent="0.3">
      <c r="A720" s="35">
        <f>IF(Замеры!B717=0, " ", Замеры!B717)</f>
        <v>714</v>
      </c>
      <c r="B720" s="45" t="str">
        <f>Замеры!G717</f>
        <v xml:space="preserve">Группа от QF </v>
      </c>
      <c r="C720" s="45" t="str">
        <f>IF(Замеры!O717=0, " ", Замеры!O717)</f>
        <v xml:space="preserve"> </v>
      </c>
      <c r="D720" s="69" t="str">
        <f t="shared" si="338"/>
        <v xml:space="preserve"> </v>
      </c>
      <c r="E720" s="69" t="str">
        <f t="shared" si="339"/>
        <v xml:space="preserve"> </v>
      </c>
      <c r="F720" s="29" t="str">
        <f t="shared" si="314"/>
        <v>-</v>
      </c>
      <c r="G720" s="29" t="str">
        <f t="shared" si="315"/>
        <v>-</v>
      </c>
      <c r="H720" s="29" t="str">
        <f t="shared" si="316"/>
        <v>-</v>
      </c>
      <c r="I720" s="29" t="str">
        <f t="shared" si="317"/>
        <v>-</v>
      </c>
      <c r="J720" s="46" t="str">
        <f t="shared" si="318"/>
        <v>-</v>
      </c>
      <c r="K720" s="29" t="str">
        <f t="shared" si="319"/>
        <v>-</v>
      </c>
      <c r="L720" s="29" t="str">
        <f t="shared" si="320"/>
        <v>-</v>
      </c>
      <c r="M720" s="29" t="str">
        <f t="shared" si="321"/>
        <v>-</v>
      </c>
      <c r="N720" s="29" t="str">
        <f t="shared" si="322"/>
        <v>-</v>
      </c>
      <c r="O720" s="29" t="str">
        <f t="shared" si="323"/>
        <v>-</v>
      </c>
      <c r="P720" s="2">
        <f>Замеры!R717</f>
        <v>0</v>
      </c>
      <c r="S720" s="2">
        <f>Замеры!S717</f>
        <v>0</v>
      </c>
      <c r="T720" s="2" t="s">
        <v>72</v>
      </c>
      <c r="U720" s="2" t="b">
        <f t="shared" si="324"/>
        <v>0</v>
      </c>
      <c r="V720" s="2" t="b">
        <f t="shared" si="325"/>
        <v>0</v>
      </c>
      <c r="W720" s="2" t="b">
        <f t="shared" si="326"/>
        <v>0</v>
      </c>
      <c r="Y720" s="2">
        <f t="shared" ca="1" si="327"/>
        <v>22</v>
      </c>
      <c r="Z720" s="2">
        <f t="shared" ca="1" si="327"/>
        <v>37</v>
      </c>
      <c r="AA720" s="2">
        <f t="shared" ca="1" si="327"/>
        <v>43</v>
      </c>
      <c r="AB720" s="5">
        <f t="shared" ca="1" si="328"/>
        <v>547</v>
      </c>
      <c r="AC720" s="5">
        <f t="shared" ca="1" si="329"/>
        <v>578</v>
      </c>
      <c r="AD720" s="5">
        <f t="shared" ca="1" si="330"/>
        <v>519</v>
      </c>
      <c r="AE720" s="5">
        <f t="shared" ca="1" si="331"/>
        <v>518</v>
      </c>
      <c r="AF720" s="5">
        <f t="shared" ca="1" si="332"/>
        <v>520</v>
      </c>
      <c r="AG720" s="5">
        <f t="shared" ca="1" si="333"/>
        <v>553</v>
      </c>
      <c r="AH720" s="5">
        <f t="shared" ca="1" si="334"/>
        <v>492</v>
      </c>
      <c r="AI720" s="5">
        <f t="shared" ca="1" si="335"/>
        <v>516</v>
      </c>
      <c r="AJ720" s="5">
        <f t="shared" ca="1" si="336"/>
        <v>514</v>
      </c>
      <c r="AK720" s="5">
        <f t="shared" ca="1" si="337"/>
        <v>455</v>
      </c>
    </row>
    <row r="721" spans="1:37" x14ac:dyDescent="0.3">
      <c r="A721" s="35">
        <f>IF(Замеры!B718=0, " ", Замеры!B718)</f>
        <v>715</v>
      </c>
      <c r="B721" s="45" t="str">
        <f>Замеры!G718</f>
        <v xml:space="preserve">Группа от QF </v>
      </c>
      <c r="C721" s="45" t="str">
        <f>IF(Замеры!O718=0, " ", Замеры!O718)</f>
        <v xml:space="preserve"> </v>
      </c>
      <c r="D721" s="69" t="str">
        <f t="shared" si="338"/>
        <v xml:space="preserve"> </v>
      </c>
      <c r="E721" s="69" t="str">
        <f t="shared" si="339"/>
        <v xml:space="preserve"> </v>
      </c>
      <c r="F721" s="29" t="str">
        <f t="shared" si="314"/>
        <v>-</v>
      </c>
      <c r="G721" s="29" t="str">
        <f t="shared" si="315"/>
        <v>-</v>
      </c>
      <c r="H721" s="29" t="str">
        <f t="shared" si="316"/>
        <v>-</v>
      </c>
      <c r="I721" s="29" t="str">
        <f t="shared" si="317"/>
        <v>-</v>
      </c>
      <c r="J721" s="46" t="str">
        <f t="shared" si="318"/>
        <v>-</v>
      </c>
      <c r="K721" s="29" t="str">
        <f t="shared" si="319"/>
        <v>-</v>
      </c>
      <c r="L721" s="29" t="str">
        <f t="shared" si="320"/>
        <v>-</v>
      </c>
      <c r="M721" s="29" t="str">
        <f t="shared" si="321"/>
        <v>-</v>
      </c>
      <c r="N721" s="29" t="str">
        <f t="shared" si="322"/>
        <v>-</v>
      </c>
      <c r="O721" s="29" t="str">
        <f t="shared" si="323"/>
        <v>-</v>
      </c>
      <c r="P721" s="2">
        <f>Замеры!R718</f>
        <v>0</v>
      </c>
      <c r="S721" s="2">
        <f>Замеры!S718</f>
        <v>0</v>
      </c>
      <c r="T721" s="2" t="s">
        <v>72</v>
      </c>
      <c r="U721" s="2" t="b">
        <f t="shared" si="324"/>
        <v>0</v>
      </c>
      <c r="V721" s="2" t="b">
        <f t="shared" si="325"/>
        <v>0</v>
      </c>
      <c r="W721" s="2" t="b">
        <f t="shared" si="326"/>
        <v>0</v>
      </c>
      <c r="Y721" s="2">
        <f t="shared" ca="1" si="327"/>
        <v>34</v>
      </c>
      <c r="Z721" s="2">
        <f t="shared" ca="1" si="327"/>
        <v>23</v>
      </c>
      <c r="AA721" s="2">
        <f t="shared" ca="1" si="327"/>
        <v>45</v>
      </c>
      <c r="AB721" s="5">
        <f t="shared" ca="1" si="328"/>
        <v>580</v>
      </c>
      <c r="AC721" s="5">
        <f t="shared" ca="1" si="329"/>
        <v>571</v>
      </c>
      <c r="AD721" s="5">
        <f t="shared" ca="1" si="330"/>
        <v>558</v>
      </c>
      <c r="AE721" s="5">
        <f t="shared" ca="1" si="331"/>
        <v>554</v>
      </c>
      <c r="AF721" s="5">
        <f t="shared" ca="1" si="332"/>
        <v>594</v>
      </c>
      <c r="AG721" s="5">
        <f t="shared" ca="1" si="333"/>
        <v>519</v>
      </c>
      <c r="AH721" s="5">
        <f t="shared" ca="1" si="334"/>
        <v>561</v>
      </c>
      <c r="AI721" s="5">
        <f t="shared" ca="1" si="335"/>
        <v>511</v>
      </c>
      <c r="AJ721" s="5">
        <f t="shared" ca="1" si="336"/>
        <v>529</v>
      </c>
      <c r="AK721" s="5">
        <f t="shared" ca="1" si="337"/>
        <v>587</v>
      </c>
    </row>
    <row r="722" spans="1:37" x14ac:dyDescent="0.3">
      <c r="A722" s="35">
        <f>IF(Замеры!B719=0, " ", Замеры!B719)</f>
        <v>716</v>
      </c>
      <c r="B722" s="45" t="str">
        <f>Замеры!G719</f>
        <v xml:space="preserve">Группа от QF </v>
      </c>
      <c r="C722" s="45" t="str">
        <f>IF(Замеры!O719=0, " ", Замеры!O719)</f>
        <v xml:space="preserve"> </v>
      </c>
      <c r="D722" s="69" t="str">
        <f t="shared" si="338"/>
        <v xml:space="preserve"> </v>
      </c>
      <c r="E722" s="69" t="str">
        <f t="shared" si="339"/>
        <v xml:space="preserve"> </v>
      </c>
      <c r="F722" s="29" t="str">
        <f t="shared" si="314"/>
        <v>-</v>
      </c>
      <c r="G722" s="29" t="str">
        <f t="shared" si="315"/>
        <v>-</v>
      </c>
      <c r="H722" s="29" t="str">
        <f t="shared" si="316"/>
        <v>-</v>
      </c>
      <c r="I722" s="29" t="str">
        <f t="shared" si="317"/>
        <v>-</v>
      </c>
      <c r="J722" s="46" t="str">
        <f t="shared" si="318"/>
        <v>-</v>
      </c>
      <c r="K722" s="29" t="str">
        <f t="shared" si="319"/>
        <v>-</v>
      </c>
      <c r="L722" s="29" t="str">
        <f t="shared" si="320"/>
        <v>-</v>
      </c>
      <c r="M722" s="29" t="str">
        <f t="shared" si="321"/>
        <v>-</v>
      </c>
      <c r="N722" s="29" t="str">
        <f t="shared" si="322"/>
        <v>-</v>
      </c>
      <c r="O722" s="29" t="str">
        <f t="shared" si="323"/>
        <v>-</v>
      </c>
      <c r="P722" s="2">
        <f>Замеры!R719</f>
        <v>0</v>
      </c>
      <c r="S722" s="2">
        <f>Замеры!S719</f>
        <v>0</v>
      </c>
      <c r="T722" s="2" t="s">
        <v>72</v>
      </c>
      <c r="U722" s="2" t="b">
        <f t="shared" si="324"/>
        <v>0</v>
      </c>
      <c r="V722" s="2" t="b">
        <f t="shared" si="325"/>
        <v>0</v>
      </c>
      <c r="W722" s="2" t="b">
        <f t="shared" si="326"/>
        <v>0</v>
      </c>
      <c r="Y722" s="2">
        <f t="shared" ca="1" si="327"/>
        <v>39</v>
      </c>
      <c r="Z722" s="2">
        <f t="shared" ca="1" si="327"/>
        <v>39</v>
      </c>
      <c r="AA722" s="2">
        <f t="shared" ca="1" si="327"/>
        <v>37</v>
      </c>
      <c r="AB722" s="5">
        <f t="shared" ca="1" si="328"/>
        <v>403</v>
      </c>
      <c r="AC722" s="5">
        <f t="shared" ca="1" si="329"/>
        <v>414</v>
      </c>
      <c r="AD722" s="5">
        <f t="shared" ca="1" si="330"/>
        <v>511</v>
      </c>
      <c r="AE722" s="5">
        <f t="shared" ca="1" si="331"/>
        <v>497</v>
      </c>
      <c r="AF722" s="5">
        <f t="shared" ca="1" si="332"/>
        <v>420</v>
      </c>
      <c r="AG722" s="5">
        <f t="shared" ca="1" si="333"/>
        <v>409</v>
      </c>
      <c r="AH722" s="5">
        <f t="shared" ca="1" si="334"/>
        <v>450</v>
      </c>
      <c r="AI722" s="5">
        <f t="shared" ca="1" si="335"/>
        <v>438</v>
      </c>
      <c r="AJ722" s="5">
        <f t="shared" ca="1" si="336"/>
        <v>421</v>
      </c>
      <c r="AK722" s="5">
        <f t="shared" ca="1" si="337"/>
        <v>394</v>
      </c>
    </row>
    <row r="723" spans="1:37" x14ac:dyDescent="0.3">
      <c r="A723" s="35">
        <f>IF(Замеры!B720=0, " ", Замеры!B720)</f>
        <v>717</v>
      </c>
      <c r="B723" s="45" t="str">
        <f>Замеры!G720</f>
        <v xml:space="preserve">Группа от QF </v>
      </c>
      <c r="C723" s="45" t="str">
        <f>IF(Замеры!O720=0, " ", Замеры!O720)</f>
        <v xml:space="preserve"> </v>
      </c>
      <c r="D723" s="69" t="str">
        <f t="shared" si="338"/>
        <v xml:space="preserve"> </v>
      </c>
      <c r="E723" s="69" t="str">
        <f t="shared" si="339"/>
        <v xml:space="preserve"> </v>
      </c>
      <c r="F723" s="29" t="str">
        <f t="shared" si="314"/>
        <v>-</v>
      </c>
      <c r="G723" s="29" t="str">
        <f t="shared" si="315"/>
        <v>-</v>
      </c>
      <c r="H723" s="29" t="str">
        <f t="shared" si="316"/>
        <v>-</v>
      </c>
      <c r="I723" s="29" t="str">
        <f t="shared" si="317"/>
        <v>-</v>
      </c>
      <c r="J723" s="46" t="str">
        <f t="shared" si="318"/>
        <v>-</v>
      </c>
      <c r="K723" s="29" t="str">
        <f t="shared" si="319"/>
        <v>-</v>
      </c>
      <c r="L723" s="29" t="str">
        <f t="shared" si="320"/>
        <v>-</v>
      </c>
      <c r="M723" s="29" t="str">
        <f t="shared" si="321"/>
        <v>-</v>
      </c>
      <c r="N723" s="29" t="str">
        <f t="shared" si="322"/>
        <v>-</v>
      </c>
      <c r="O723" s="29" t="str">
        <f t="shared" si="323"/>
        <v>-</v>
      </c>
      <c r="P723" s="2">
        <f>Замеры!R720</f>
        <v>0</v>
      </c>
      <c r="S723" s="2">
        <f>Замеры!S720</f>
        <v>0</v>
      </c>
      <c r="T723" s="2" t="s">
        <v>72</v>
      </c>
      <c r="U723" s="2" t="b">
        <f t="shared" si="324"/>
        <v>0</v>
      </c>
      <c r="V723" s="2" t="b">
        <f t="shared" si="325"/>
        <v>0</v>
      </c>
      <c r="W723" s="2" t="b">
        <f t="shared" si="326"/>
        <v>0</v>
      </c>
      <c r="Y723" s="2">
        <f t="shared" ca="1" si="327"/>
        <v>20</v>
      </c>
      <c r="Z723" s="2">
        <f t="shared" ca="1" si="327"/>
        <v>26</v>
      </c>
      <c r="AA723" s="2">
        <f t="shared" ca="1" si="327"/>
        <v>25</v>
      </c>
      <c r="AB723" s="5">
        <f t="shared" ca="1" si="328"/>
        <v>316</v>
      </c>
      <c r="AC723" s="5">
        <f t="shared" ca="1" si="329"/>
        <v>359</v>
      </c>
      <c r="AD723" s="5">
        <f t="shared" ca="1" si="330"/>
        <v>369</v>
      </c>
      <c r="AE723" s="5">
        <f t="shared" ca="1" si="331"/>
        <v>380</v>
      </c>
      <c r="AF723" s="5">
        <f t="shared" ca="1" si="332"/>
        <v>311</v>
      </c>
      <c r="AG723" s="5">
        <f t="shared" ca="1" si="333"/>
        <v>336</v>
      </c>
      <c r="AH723" s="5">
        <f t="shared" ca="1" si="334"/>
        <v>301</v>
      </c>
      <c r="AI723" s="5">
        <f t="shared" ca="1" si="335"/>
        <v>378</v>
      </c>
      <c r="AJ723" s="5">
        <f t="shared" ca="1" si="336"/>
        <v>386</v>
      </c>
      <c r="AK723" s="5">
        <f t="shared" ca="1" si="337"/>
        <v>274</v>
      </c>
    </row>
    <row r="724" spans="1:37" x14ac:dyDescent="0.3">
      <c r="A724" s="35">
        <f>IF(Замеры!B721=0, " ", Замеры!B721)</f>
        <v>718</v>
      </c>
      <c r="B724" s="45" t="str">
        <f>Замеры!G721</f>
        <v xml:space="preserve">Группа от QF </v>
      </c>
      <c r="C724" s="45" t="str">
        <f>IF(Замеры!O721=0, " ", Замеры!O721)</f>
        <v xml:space="preserve"> </v>
      </c>
      <c r="D724" s="69" t="str">
        <f t="shared" si="338"/>
        <v xml:space="preserve"> </v>
      </c>
      <c r="E724" s="69" t="str">
        <f t="shared" si="339"/>
        <v xml:space="preserve"> </v>
      </c>
      <c r="F724" s="29" t="str">
        <f t="shared" si="314"/>
        <v>-</v>
      </c>
      <c r="G724" s="29" t="str">
        <f t="shared" si="315"/>
        <v>-</v>
      </c>
      <c r="H724" s="29" t="str">
        <f t="shared" si="316"/>
        <v>-</v>
      </c>
      <c r="I724" s="29" t="str">
        <f t="shared" si="317"/>
        <v>-</v>
      </c>
      <c r="J724" s="46" t="str">
        <f t="shared" si="318"/>
        <v>-</v>
      </c>
      <c r="K724" s="29" t="str">
        <f t="shared" si="319"/>
        <v>-</v>
      </c>
      <c r="L724" s="29" t="str">
        <f t="shared" si="320"/>
        <v>-</v>
      </c>
      <c r="M724" s="29" t="str">
        <f t="shared" si="321"/>
        <v>-</v>
      </c>
      <c r="N724" s="29" t="str">
        <f t="shared" si="322"/>
        <v>-</v>
      </c>
      <c r="O724" s="29" t="str">
        <f t="shared" si="323"/>
        <v>-</v>
      </c>
      <c r="P724" s="2">
        <f>Замеры!R721</f>
        <v>0</v>
      </c>
      <c r="S724" s="2">
        <f>Замеры!S721</f>
        <v>0</v>
      </c>
      <c r="T724" s="2" t="s">
        <v>72</v>
      </c>
      <c r="U724" s="2" t="b">
        <f t="shared" si="324"/>
        <v>0</v>
      </c>
      <c r="V724" s="2" t="b">
        <f t="shared" si="325"/>
        <v>0</v>
      </c>
      <c r="W724" s="2" t="b">
        <f t="shared" si="326"/>
        <v>0</v>
      </c>
      <c r="Y724" s="2">
        <f t="shared" ca="1" si="327"/>
        <v>30</v>
      </c>
      <c r="Z724" s="2">
        <f t="shared" ca="1" si="327"/>
        <v>23</v>
      </c>
      <c r="AA724" s="2">
        <f t="shared" ca="1" si="327"/>
        <v>27</v>
      </c>
      <c r="AB724" s="5">
        <f t="shared" ca="1" si="328"/>
        <v>411</v>
      </c>
      <c r="AC724" s="5">
        <f t="shared" ca="1" si="329"/>
        <v>344</v>
      </c>
      <c r="AD724" s="5">
        <f t="shared" ca="1" si="330"/>
        <v>405</v>
      </c>
      <c r="AE724" s="5">
        <f t="shared" ca="1" si="331"/>
        <v>412</v>
      </c>
      <c r="AF724" s="5">
        <f t="shared" ca="1" si="332"/>
        <v>413</v>
      </c>
      <c r="AG724" s="5">
        <f t="shared" ca="1" si="333"/>
        <v>303</v>
      </c>
      <c r="AH724" s="5">
        <f t="shared" ca="1" si="334"/>
        <v>402</v>
      </c>
      <c r="AI724" s="5">
        <f t="shared" ca="1" si="335"/>
        <v>415</v>
      </c>
      <c r="AJ724" s="5">
        <f t="shared" ca="1" si="336"/>
        <v>357</v>
      </c>
      <c r="AK724" s="5">
        <f t="shared" ca="1" si="337"/>
        <v>411</v>
      </c>
    </row>
    <row r="725" spans="1:37" x14ac:dyDescent="0.3">
      <c r="A725" s="35">
        <f>IF(Замеры!B722=0, " ", Замеры!B722)</f>
        <v>719</v>
      </c>
      <c r="B725" s="45" t="str">
        <f>Замеры!G722</f>
        <v xml:space="preserve">Группа от QF </v>
      </c>
      <c r="C725" s="45" t="str">
        <f>IF(Замеры!O722=0, " ", Замеры!O722)</f>
        <v xml:space="preserve"> </v>
      </c>
      <c r="D725" s="69" t="str">
        <f t="shared" si="338"/>
        <v xml:space="preserve"> </v>
      </c>
      <c r="E725" s="69" t="str">
        <f t="shared" si="339"/>
        <v xml:space="preserve"> </v>
      </c>
      <c r="F725" s="29" t="str">
        <f t="shared" si="314"/>
        <v>-</v>
      </c>
      <c r="G725" s="29" t="str">
        <f t="shared" si="315"/>
        <v>-</v>
      </c>
      <c r="H725" s="29" t="str">
        <f t="shared" si="316"/>
        <v>-</v>
      </c>
      <c r="I725" s="29" t="str">
        <f t="shared" si="317"/>
        <v>-</v>
      </c>
      <c r="J725" s="46" t="str">
        <f t="shared" si="318"/>
        <v>-</v>
      </c>
      <c r="K725" s="29" t="str">
        <f t="shared" si="319"/>
        <v>-</v>
      </c>
      <c r="L725" s="29" t="str">
        <f t="shared" si="320"/>
        <v>-</v>
      </c>
      <c r="M725" s="29" t="str">
        <f t="shared" si="321"/>
        <v>-</v>
      </c>
      <c r="N725" s="29" t="str">
        <f t="shared" si="322"/>
        <v>-</v>
      </c>
      <c r="O725" s="29" t="str">
        <f t="shared" si="323"/>
        <v>-</v>
      </c>
      <c r="P725" s="2">
        <f>Замеры!R722</f>
        <v>0</v>
      </c>
      <c r="S725" s="2">
        <f>Замеры!S722</f>
        <v>0</v>
      </c>
      <c r="T725" s="2" t="s">
        <v>72</v>
      </c>
      <c r="U725" s="2" t="b">
        <f t="shared" si="324"/>
        <v>0</v>
      </c>
      <c r="V725" s="2" t="b">
        <f t="shared" si="325"/>
        <v>0</v>
      </c>
      <c r="W725" s="2" t="b">
        <f t="shared" si="326"/>
        <v>0</v>
      </c>
      <c r="Y725" s="2">
        <f t="shared" ca="1" si="327"/>
        <v>38</v>
      </c>
      <c r="Z725" s="2">
        <f t="shared" ca="1" si="327"/>
        <v>47</v>
      </c>
      <c r="AA725" s="2">
        <f t="shared" ca="1" si="327"/>
        <v>21</v>
      </c>
      <c r="AB725" s="5">
        <f t="shared" ca="1" si="328"/>
        <v>326</v>
      </c>
      <c r="AC725" s="5">
        <f t="shared" ca="1" si="329"/>
        <v>301</v>
      </c>
      <c r="AD725" s="5">
        <f t="shared" ca="1" si="330"/>
        <v>292</v>
      </c>
      <c r="AE725" s="5">
        <f t="shared" ca="1" si="331"/>
        <v>215</v>
      </c>
      <c r="AF725" s="5">
        <f t="shared" ca="1" si="332"/>
        <v>266</v>
      </c>
      <c r="AG725" s="5">
        <f t="shared" ca="1" si="333"/>
        <v>306</v>
      </c>
      <c r="AH725" s="5">
        <f t="shared" ca="1" si="334"/>
        <v>293</v>
      </c>
      <c r="AI725" s="5">
        <f t="shared" ca="1" si="335"/>
        <v>324</v>
      </c>
      <c r="AJ725" s="5">
        <f t="shared" ca="1" si="336"/>
        <v>218</v>
      </c>
      <c r="AK725" s="5">
        <f t="shared" ca="1" si="337"/>
        <v>240</v>
      </c>
    </row>
    <row r="726" spans="1:37" x14ac:dyDescent="0.3">
      <c r="A726" s="35">
        <f>IF(Замеры!B723=0, " ", Замеры!B723)</f>
        <v>720</v>
      </c>
      <c r="B726" s="45" t="str">
        <f>Замеры!G723</f>
        <v xml:space="preserve">Группа от QF </v>
      </c>
      <c r="C726" s="45" t="str">
        <f>IF(Замеры!O723=0, " ", Замеры!O723)</f>
        <v xml:space="preserve"> </v>
      </c>
      <c r="D726" s="69" t="str">
        <f t="shared" si="338"/>
        <v xml:space="preserve"> </v>
      </c>
      <c r="E726" s="69" t="str">
        <f t="shared" si="339"/>
        <v xml:space="preserve"> </v>
      </c>
      <c r="F726" s="29" t="str">
        <f t="shared" si="314"/>
        <v>-</v>
      </c>
      <c r="G726" s="29" t="str">
        <f t="shared" si="315"/>
        <v>-</v>
      </c>
      <c r="H726" s="29" t="str">
        <f t="shared" si="316"/>
        <v>-</v>
      </c>
      <c r="I726" s="29" t="str">
        <f t="shared" si="317"/>
        <v>-</v>
      </c>
      <c r="J726" s="46" t="str">
        <f t="shared" si="318"/>
        <v>-</v>
      </c>
      <c r="K726" s="29" t="str">
        <f t="shared" si="319"/>
        <v>-</v>
      </c>
      <c r="L726" s="29" t="str">
        <f t="shared" si="320"/>
        <v>-</v>
      </c>
      <c r="M726" s="29" t="str">
        <f t="shared" si="321"/>
        <v>-</v>
      </c>
      <c r="N726" s="29" t="str">
        <f t="shared" si="322"/>
        <v>-</v>
      </c>
      <c r="O726" s="29" t="str">
        <f t="shared" si="323"/>
        <v>-</v>
      </c>
      <c r="P726" s="2">
        <f>Замеры!R723</f>
        <v>0</v>
      </c>
      <c r="S726" s="2">
        <f>Замеры!S723</f>
        <v>0</v>
      </c>
      <c r="T726" s="2" t="s">
        <v>72</v>
      </c>
      <c r="U726" s="2" t="b">
        <f t="shared" si="324"/>
        <v>0</v>
      </c>
      <c r="V726" s="2" t="b">
        <f t="shared" si="325"/>
        <v>0</v>
      </c>
      <c r="W726" s="2" t="b">
        <f t="shared" si="326"/>
        <v>0</v>
      </c>
      <c r="Y726" s="2">
        <f t="shared" ca="1" si="327"/>
        <v>41</v>
      </c>
      <c r="Z726" s="2">
        <f t="shared" ca="1" si="327"/>
        <v>36</v>
      </c>
      <c r="AA726" s="2">
        <f t="shared" ca="1" si="327"/>
        <v>27</v>
      </c>
      <c r="AB726" s="5">
        <f t="shared" ca="1" si="328"/>
        <v>416</v>
      </c>
      <c r="AC726" s="5">
        <f t="shared" ca="1" si="329"/>
        <v>374</v>
      </c>
      <c r="AD726" s="5">
        <f t="shared" ca="1" si="330"/>
        <v>366</v>
      </c>
      <c r="AE726" s="5">
        <f t="shared" ca="1" si="331"/>
        <v>294</v>
      </c>
      <c r="AF726" s="5">
        <f t="shared" ca="1" si="332"/>
        <v>389</v>
      </c>
      <c r="AG726" s="5">
        <f t="shared" ca="1" si="333"/>
        <v>329</v>
      </c>
      <c r="AH726" s="5">
        <f t="shared" ca="1" si="334"/>
        <v>371</v>
      </c>
      <c r="AI726" s="5">
        <f t="shared" ca="1" si="335"/>
        <v>307</v>
      </c>
      <c r="AJ726" s="5">
        <f t="shared" ca="1" si="336"/>
        <v>337</v>
      </c>
      <c r="AK726" s="5">
        <f t="shared" ca="1" si="337"/>
        <v>305</v>
      </c>
    </row>
    <row r="727" spans="1:37" x14ac:dyDescent="0.3">
      <c r="A727" s="35">
        <f>IF(Замеры!B724=0, " ", Замеры!B724)</f>
        <v>721</v>
      </c>
      <c r="B727" s="45" t="str">
        <f>Замеры!G724</f>
        <v xml:space="preserve">Группа от QF </v>
      </c>
      <c r="C727" s="45" t="str">
        <f>IF(Замеры!O724=0, " ", Замеры!O724)</f>
        <v xml:space="preserve"> </v>
      </c>
      <c r="D727" s="69" t="str">
        <f t="shared" si="338"/>
        <v xml:space="preserve"> </v>
      </c>
      <c r="E727" s="69" t="str">
        <f t="shared" si="339"/>
        <v xml:space="preserve"> </v>
      </c>
      <c r="F727" s="29" t="str">
        <f t="shared" si="314"/>
        <v>-</v>
      </c>
      <c r="G727" s="29" t="str">
        <f t="shared" si="315"/>
        <v>-</v>
      </c>
      <c r="H727" s="29" t="str">
        <f t="shared" si="316"/>
        <v>-</v>
      </c>
      <c r="I727" s="29" t="str">
        <f t="shared" si="317"/>
        <v>-</v>
      </c>
      <c r="J727" s="46" t="str">
        <f t="shared" si="318"/>
        <v>-</v>
      </c>
      <c r="K727" s="29" t="str">
        <f t="shared" si="319"/>
        <v>-</v>
      </c>
      <c r="L727" s="29" t="str">
        <f t="shared" si="320"/>
        <v>-</v>
      </c>
      <c r="M727" s="29" t="str">
        <f t="shared" si="321"/>
        <v>-</v>
      </c>
      <c r="N727" s="29" t="str">
        <f t="shared" si="322"/>
        <v>-</v>
      </c>
      <c r="O727" s="29" t="str">
        <f t="shared" si="323"/>
        <v>-</v>
      </c>
      <c r="P727" s="2">
        <f>Замеры!R724</f>
        <v>0</v>
      </c>
      <c r="S727" s="2">
        <f>Замеры!S724</f>
        <v>0</v>
      </c>
      <c r="T727" s="2" t="s">
        <v>72</v>
      </c>
      <c r="U727" s="2" t="b">
        <f t="shared" si="324"/>
        <v>0</v>
      </c>
      <c r="V727" s="2" t="b">
        <f t="shared" si="325"/>
        <v>0</v>
      </c>
      <c r="W727" s="2" t="b">
        <f t="shared" si="326"/>
        <v>0</v>
      </c>
      <c r="Y727" s="2">
        <f t="shared" ca="1" si="327"/>
        <v>24</v>
      </c>
      <c r="Z727" s="2">
        <f t="shared" ca="1" si="327"/>
        <v>47</v>
      </c>
      <c r="AA727" s="2">
        <f t="shared" ca="1" si="327"/>
        <v>41</v>
      </c>
      <c r="AB727" s="5">
        <f t="shared" ca="1" si="328"/>
        <v>443</v>
      </c>
      <c r="AC727" s="5">
        <f t="shared" ca="1" si="329"/>
        <v>486</v>
      </c>
      <c r="AD727" s="5">
        <f t="shared" ca="1" si="330"/>
        <v>452</v>
      </c>
      <c r="AE727" s="5">
        <f t="shared" ca="1" si="331"/>
        <v>504</v>
      </c>
      <c r="AF727" s="5">
        <f t="shared" ca="1" si="332"/>
        <v>542</v>
      </c>
      <c r="AG727" s="5">
        <f t="shared" ca="1" si="333"/>
        <v>549</v>
      </c>
      <c r="AH727" s="5">
        <f t="shared" ca="1" si="334"/>
        <v>552</v>
      </c>
      <c r="AI727" s="5">
        <f t="shared" ca="1" si="335"/>
        <v>431</v>
      </c>
      <c r="AJ727" s="5">
        <f t="shared" ca="1" si="336"/>
        <v>474</v>
      </c>
      <c r="AK727" s="5">
        <f t="shared" ca="1" si="337"/>
        <v>437</v>
      </c>
    </row>
    <row r="728" spans="1:37" x14ac:dyDescent="0.3">
      <c r="A728" s="35">
        <f>IF(Замеры!B725=0, " ", Замеры!B725)</f>
        <v>722</v>
      </c>
      <c r="B728" s="45" t="str">
        <f>Замеры!G725</f>
        <v xml:space="preserve">Группа от QF </v>
      </c>
      <c r="C728" s="45" t="str">
        <f>IF(Замеры!O725=0, " ", Замеры!O725)</f>
        <v xml:space="preserve"> </v>
      </c>
      <c r="D728" s="69" t="str">
        <f t="shared" si="338"/>
        <v xml:space="preserve"> </v>
      </c>
      <c r="E728" s="69" t="str">
        <f t="shared" si="339"/>
        <v xml:space="preserve"> </v>
      </c>
      <c r="F728" s="29" t="str">
        <f t="shared" si="314"/>
        <v>-</v>
      </c>
      <c r="G728" s="29" t="str">
        <f t="shared" si="315"/>
        <v>-</v>
      </c>
      <c r="H728" s="29" t="str">
        <f t="shared" si="316"/>
        <v>-</v>
      </c>
      <c r="I728" s="29" t="str">
        <f t="shared" si="317"/>
        <v>-</v>
      </c>
      <c r="J728" s="46" t="str">
        <f t="shared" si="318"/>
        <v>-</v>
      </c>
      <c r="K728" s="29" t="str">
        <f t="shared" si="319"/>
        <v>-</v>
      </c>
      <c r="L728" s="29" t="str">
        <f t="shared" si="320"/>
        <v>-</v>
      </c>
      <c r="M728" s="29" t="str">
        <f t="shared" si="321"/>
        <v>-</v>
      </c>
      <c r="N728" s="29" t="str">
        <f t="shared" si="322"/>
        <v>-</v>
      </c>
      <c r="O728" s="29" t="str">
        <f t="shared" si="323"/>
        <v>-</v>
      </c>
      <c r="P728" s="2">
        <f>Замеры!R725</f>
        <v>0</v>
      </c>
      <c r="S728" s="2">
        <f>Замеры!S725</f>
        <v>0</v>
      </c>
      <c r="T728" s="2" t="s">
        <v>72</v>
      </c>
      <c r="U728" s="2" t="b">
        <f t="shared" si="324"/>
        <v>0</v>
      </c>
      <c r="V728" s="2" t="b">
        <f t="shared" si="325"/>
        <v>0</v>
      </c>
      <c r="W728" s="2" t="b">
        <f t="shared" si="326"/>
        <v>0</v>
      </c>
      <c r="Y728" s="2">
        <f t="shared" ca="1" si="327"/>
        <v>50</v>
      </c>
      <c r="Z728" s="2">
        <f t="shared" ca="1" si="327"/>
        <v>37</v>
      </c>
      <c r="AA728" s="2">
        <f t="shared" ca="1" si="327"/>
        <v>26</v>
      </c>
      <c r="AB728" s="5">
        <f t="shared" ca="1" si="328"/>
        <v>397</v>
      </c>
      <c r="AC728" s="5">
        <f t="shared" ca="1" si="329"/>
        <v>378</v>
      </c>
      <c r="AD728" s="5">
        <f t="shared" ca="1" si="330"/>
        <v>404</v>
      </c>
      <c r="AE728" s="5">
        <f t="shared" ca="1" si="331"/>
        <v>314</v>
      </c>
      <c r="AF728" s="5">
        <f t="shared" ca="1" si="332"/>
        <v>307</v>
      </c>
      <c r="AG728" s="5">
        <f t="shared" ca="1" si="333"/>
        <v>304</v>
      </c>
      <c r="AH728" s="5">
        <f t="shared" ca="1" si="334"/>
        <v>341</v>
      </c>
      <c r="AI728" s="5">
        <f t="shared" ca="1" si="335"/>
        <v>288</v>
      </c>
      <c r="AJ728" s="5">
        <f t="shared" ca="1" si="336"/>
        <v>372</v>
      </c>
      <c r="AK728" s="5">
        <f t="shared" ca="1" si="337"/>
        <v>341</v>
      </c>
    </row>
    <row r="729" spans="1:37" x14ac:dyDescent="0.3">
      <c r="A729" s="35">
        <f>IF(Замеры!B726=0, " ", Замеры!B726)</f>
        <v>723</v>
      </c>
      <c r="B729" s="45" t="str">
        <f>Замеры!G726</f>
        <v xml:space="preserve">Группа от QF </v>
      </c>
      <c r="C729" s="45" t="str">
        <f>IF(Замеры!O726=0, " ", Замеры!O726)</f>
        <v xml:space="preserve"> </v>
      </c>
      <c r="D729" s="69" t="str">
        <f t="shared" si="338"/>
        <v xml:space="preserve"> </v>
      </c>
      <c r="E729" s="69" t="str">
        <f t="shared" si="339"/>
        <v xml:space="preserve"> </v>
      </c>
      <c r="F729" s="29" t="str">
        <f t="shared" si="314"/>
        <v>-</v>
      </c>
      <c r="G729" s="29" t="str">
        <f t="shared" si="315"/>
        <v>-</v>
      </c>
      <c r="H729" s="29" t="str">
        <f t="shared" si="316"/>
        <v>-</v>
      </c>
      <c r="I729" s="29" t="str">
        <f t="shared" si="317"/>
        <v>-</v>
      </c>
      <c r="J729" s="46" t="str">
        <f t="shared" si="318"/>
        <v>-</v>
      </c>
      <c r="K729" s="29" t="str">
        <f t="shared" si="319"/>
        <v>-</v>
      </c>
      <c r="L729" s="29" t="str">
        <f t="shared" si="320"/>
        <v>-</v>
      </c>
      <c r="M729" s="29" t="str">
        <f t="shared" si="321"/>
        <v>-</v>
      </c>
      <c r="N729" s="29" t="str">
        <f t="shared" si="322"/>
        <v>-</v>
      </c>
      <c r="O729" s="29" t="str">
        <f t="shared" si="323"/>
        <v>-</v>
      </c>
      <c r="P729" s="2">
        <f>Замеры!R726</f>
        <v>0</v>
      </c>
      <c r="S729" s="2">
        <f>Замеры!S726</f>
        <v>0</v>
      </c>
      <c r="T729" s="2" t="s">
        <v>72</v>
      </c>
      <c r="U729" s="2" t="b">
        <f t="shared" si="324"/>
        <v>0</v>
      </c>
      <c r="V729" s="2" t="b">
        <f t="shared" si="325"/>
        <v>0</v>
      </c>
      <c r="W729" s="2" t="b">
        <f t="shared" si="326"/>
        <v>0</v>
      </c>
      <c r="Y729" s="2">
        <f t="shared" ca="1" si="327"/>
        <v>49</v>
      </c>
      <c r="Z729" s="2">
        <f t="shared" ca="1" si="327"/>
        <v>26</v>
      </c>
      <c r="AA729" s="2">
        <f t="shared" ca="1" si="327"/>
        <v>35</v>
      </c>
      <c r="AB729" s="5">
        <f t="shared" ca="1" si="328"/>
        <v>400</v>
      </c>
      <c r="AC729" s="5">
        <f t="shared" ca="1" si="329"/>
        <v>368</v>
      </c>
      <c r="AD729" s="5">
        <f t="shared" ca="1" si="330"/>
        <v>424</v>
      </c>
      <c r="AE729" s="5">
        <f t="shared" ca="1" si="331"/>
        <v>428</v>
      </c>
      <c r="AF729" s="5">
        <f t="shared" ca="1" si="332"/>
        <v>453</v>
      </c>
      <c r="AG729" s="5">
        <f t="shared" ca="1" si="333"/>
        <v>384</v>
      </c>
      <c r="AH729" s="5">
        <f t="shared" ca="1" si="334"/>
        <v>415</v>
      </c>
      <c r="AI729" s="5">
        <f t="shared" ca="1" si="335"/>
        <v>360</v>
      </c>
      <c r="AJ729" s="5">
        <f t="shared" ca="1" si="336"/>
        <v>423</v>
      </c>
      <c r="AK729" s="5">
        <f t="shared" ca="1" si="337"/>
        <v>433</v>
      </c>
    </row>
    <row r="730" spans="1:37" x14ac:dyDescent="0.3">
      <c r="A730" s="35">
        <f>IF(Замеры!B727=0, " ", Замеры!B727)</f>
        <v>724</v>
      </c>
      <c r="B730" s="45" t="str">
        <f>Замеры!G727</f>
        <v xml:space="preserve">Группа от QF </v>
      </c>
      <c r="C730" s="45" t="str">
        <f>IF(Замеры!O727=0, " ", Замеры!O727)</f>
        <v xml:space="preserve"> </v>
      </c>
      <c r="D730" s="69" t="str">
        <f t="shared" si="338"/>
        <v xml:space="preserve"> </v>
      </c>
      <c r="E730" s="69" t="str">
        <f t="shared" si="339"/>
        <v xml:space="preserve"> </v>
      </c>
      <c r="F730" s="29" t="str">
        <f t="shared" si="314"/>
        <v>-</v>
      </c>
      <c r="G730" s="29" t="str">
        <f t="shared" si="315"/>
        <v>-</v>
      </c>
      <c r="H730" s="29" t="str">
        <f t="shared" si="316"/>
        <v>-</v>
      </c>
      <c r="I730" s="29" t="str">
        <f t="shared" si="317"/>
        <v>-</v>
      </c>
      <c r="J730" s="46" t="str">
        <f t="shared" si="318"/>
        <v>-</v>
      </c>
      <c r="K730" s="29" t="str">
        <f t="shared" si="319"/>
        <v>-</v>
      </c>
      <c r="L730" s="29" t="str">
        <f t="shared" si="320"/>
        <v>-</v>
      </c>
      <c r="M730" s="29" t="str">
        <f t="shared" si="321"/>
        <v>-</v>
      </c>
      <c r="N730" s="29" t="str">
        <f t="shared" si="322"/>
        <v>-</v>
      </c>
      <c r="O730" s="29" t="str">
        <f t="shared" si="323"/>
        <v>-</v>
      </c>
      <c r="P730" s="2">
        <f>Замеры!R727</f>
        <v>0</v>
      </c>
      <c r="S730" s="2">
        <f>Замеры!S727</f>
        <v>0</v>
      </c>
      <c r="T730" s="2" t="s">
        <v>72</v>
      </c>
      <c r="U730" s="2" t="b">
        <f t="shared" si="324"/>
        <v>0</v>
      </c>
      <c r="V730" s="2" t="b">
        <f t="shared" si="325"/>
        <v>0</v>
      </c>
      <c r="W730" s="2" t="b">
        <f t="shared" si="326"/>
        <v>0</v>
      </c>
      <c r="Y730" s="2">
        <f t="shared" ca="1" si="327"/>
        <v>39</v>
      </c>
      <c r="Z730" s="2">
        <f t="shared" ca="1" si="327"/>
        <v>43</v>
      </c>
      <c r="AA730" s="2">
        <f t="shared" ca="1" si="327"/>
        <v>47</v>
      </c>
      <c r="AB730" s="5">
        <f t="shared" ca="1" si="328"/>
        <v>602</v>
      </c>
      <c r="AC730" s="5">
        <f t="shared" ca="1" si="329"/>
        <v>526</v>
      </c>
      <c r="AD730" s="5">
        <f t="shared" ca="1" si="330"/>
        <v>489</v>
      </c>
      <c r="AE730" s="5">
        <f t="shared" ca="1" si="331"/>
        <v>478</v>
      </c>
      <c r="AF730" s="5">
        <f t="shared" ca="1" si="332"/>
        <v>607</v>
      </c>
      <c r="AG730" s="5">
        <f t="shared" ca="1" si="333"/>
        <v>508</v>
      </c>
      <c r="AH730" s="5">
        <f t="shared" ca="1" si="334"/>
        <v>576</v>
      </c>
      <c r="AI730" s="5">
        <f t="shared" ca="1" si="335"/>
        <v>548</v>
      </c>
      <c r="AJ730" s="5">
        <f t="shared" ca="1" si="336"/>
        <v>517</v>
      </c>
      <c r="AK730" s="5">
        <f t="shared" ca="1" si="337"/>
        <v>543</v>
      </c>
    </row>
    <row r="731" spans="1:37" x14ac:dyDescent="0.3">
      <c r="A731" s="35">
        <f>IF(Замеры!B728=0, " ", Замеры!B728)</f>
        <v>725</v>
      </c>
      <c r="B731" s="45" t="str">
        <f>Замеры!G728</f>
        <v xml:space="preserve">Группа от QF </v>
      </c>
      <c r="C731" s="45" t="str">
        <f>IF(Замеры!O728=0, " ", Замеры!O728)</f>
        <v xml:space="preserve"> </v>
      </c>
      <c r="D731" s="69" t="str">
        <f t="shared" si="338"/>
        <v xml:space="preserve"> </v>
      </c>
      <c r="E731" s="69" t="str">
        <f t="shared" si="339"/>
        <v xml:space="preserve"> </v>
      </c>
      <c r="F731" s="29" t="str">
        <f t="shared" si="314"/>
        <v>-</v>
      </c>
      <c r="G731" s="29" t="str">
        <f t="shared" si="315"/>
        <v>-</v>
      </c>
      <c r="H731" s="29" t="str">
        <f t="shared" si="316"/>
        <v>-</v>
      </c>
      <c r="I731" s="29" t="str">
        <f t="shared" si="317"/>
        <v>-</v>
      </c>
      <c r="J731" s="46" t="str">
        <f t="shared" si="318"/>
        <v>-</v>
      </c>
      <c r="K731" s="29" t="str">
        <f t="shared" si="319"/>
        <v>-</v>
      </c>
      <c r="L731" s="29" t="str">
        <f t="shared" si="320"/>
        <v>-</v>
      </c>
      <c r="M731" s="29" t="str">
        <f t="shared" si="321"/>
        <v>-</v>
      </c>
      <c r="N731" s="29" t="str">
        <f t="shared" si="322"/>
        <v>-</v>
      </c>
      <c r="O731" s="29" t="str">
        <f t="shared" si="323"/>
        <v>-</v>
      </c>
      <c r="P731" s="2">
        <f>Замеры!R728</f>
        <v>0</v>
      </c>
      <c r="S731" s="2">
        <f>Замеры!S728</f>
        <v>0</v>
      </c>
      <c r="T731" s="2" t="s">
        <v>72</v>
      </c>
      <c r="U731" s="2" t="b">
        <f t="shared" si="324"/>
        <v>0</v>
      </c>
      <c r="V731" s="2" t="b">
        <f t="shared" si="325"/>
        <v>0</v>
      </c>
      <c r="W731" s="2" t="b">
        <f t="shared" si="326"/>
        <v>0</v>
      </c>
      <c r="Y731" s="2">
        <f t="shared" ca="1" si="327"/>
        <v>22</v>
      </c>
      <c r="Z731" s="2">
        <f t="shared" ca="1" si="327"/>
        <v>28</v>
      </c>
      <c r="AA731" s="2">
        <f t="shared" ca="1" si="327"/>
        <v>45</v>
      </c>
      <c r="AB731" s="5">
        <f t="shared" ca="1" si="328"/>
        <v>509</v>
      </c>
      <c r="AC731" s="5">
        <f t="shared" ca="1" si="329"/>
        <v>536</v>
      </c>
      <c r="AD731" s="5">
        <f t="shared" ca="1" si="330"/>
        <v>519</v>
      </c>
      <c r="AE731" s="5">
        <f t="shared" ca="1" si="331"/>
        <v>570</v>
      </c>
      <c r="AF731" s="5">
        <f t="shared" ca="1" si="332"/>
        <v>482</v>
      </c>
      <c r="AG731" s="5">
        <f t="shared" ca="1" si="333"/>
        <v>560</v>
      </c>
      <c r="AH731" s="5">
        <f t="shared" ca="1" si="334"/>
        <v>522</v>
      </c>
      <c r="AI731" s="5">
        <f t="shared" ca="1" si="335"/>
        <v>492</v>
      </c>
      <c r="AJ731" s="5">
        <f t="shared" ca="1" si="336"/>
        <v>465</v>
      </c>
      <c r="AK731" s="5">
        <f t="shared" ca="1" si="337"/>
        <v>506</v>
      </c>
    </row>
    <row r="732" spans="1:37" x14ac:dyDescent="0.3">
      <c r="A732" s="35">
        <f>IF(Замеры!B729=0, " ", Замеры!B729)</f>
        <v>726</v>
      </c>
      <c r="B732" s="45" t="str">
        <f>Замеры!G729</f>
        <v xml:space="preserve">Группа от QF </v>
      </c>
      <c r="C732" s="45" t="str">
        <f>IF(Замеры!O729=0, " ", Замеры!O729)</f>
        <v xml:space="preserve"> </v>
      </c>
      <c r="D732" s="69" t="str">
        <f t="shared" si="338"/>
        <v xml:space="preserve"> </v>
      </c>
      <c r="E732" s="69" t="str">
        <f t="shared" si="339"/>
        <v xml:space="preserve"> </v>
      </c>
      <c r="F732" s="29" t="str">
        <f t="shared" si="314"/>
        <v>-</v>
      </c>
      <c r="G732" s="29" t="str">
        <f t="shared" si="315"/>
        <v>-</v>
      </c>
      <c r="H732" s="29" t="str">
        <f t="shared" si="316"/>
        <v>-</v>
      </c>
      <c r="I732" s="29" t="str">
        <f t="shared" si="317"/>
        <v>-</v>
      </c>
      <c r="J732" s="46" t="str">
        <f t="shared" si="318"/>
        <v>-</v>
      </c>
      <c r="K732" s="29" t="str">
        <f t="shared" si="319"/>
        <v>-</v>
      </c>
      <c r="L732" s="29" t="str">
        <f t="shared" si="320"/>
        <v>-</v>
      </c>
      <c r="M732" s="29" t="str">
        <f t="shared" si="321"/>
        <v>-</v>
      </c>
      <c r="N732" s="29" t="str">
        <f t="shared" si="322"/>
        <v>-</v>
      </c>
      <c r="O732" s="29" t="str">
        <f t="shared" si="323"/>
        <v>-</v>
      </c>
      <c r="P732" s="2">
        <f>Замеры!R729</f>
        <v>0</v>
      </c>
      <c r="S732" s="2">
        <f>Замеры!S729</f>
        <v>0</v>
      </c>
      <c r="T732" s="2" t="s">
        <v>72</v>
      </c>
      <c r="U732" s="2" t="b">
        <f t="shared" si="324"/>
        <v>0</v>
      </c>
      <c r="V732" s="2" t="b">
        <f t="shared" si="325"/>
        <v>0</v>
      </c>
      <c r="W732" s="2" t="b">
        <f t="shared" si="326"/>
        <v>0</v>
      </c>
      <c r="Y732" s="2">
        <f t="shared" ca="1" si="327"/>
        <v>20</v>
      </c>
      <c r="Z732" s="2">
        <f t="shared" ca="1" si="327"/>
        <v>23</v>
      </c>
      <c r="AA732" s="2">
        <f t="shared" ca="1" si="327"/>
        <v>32</v>
      </c>
      <c r="AB732" s="5">
        <f t="shared" ca="1" si="328"/>
        <v>449</v>
      </c>
      <c r="AC732" s="5">
        <f t="shared" ca="1" si="329"/>
        <v>334</v>
      </c>
      <c r="AD732" s="5">
        <f t="shared" ca="1" si="330"/>
        <v>430</v>
      </c>
      <c r="AE732" s="5">
        <f t="shared" ca="1" si="331"/>
        <v>354</v>
      </c>
      <c r="AF732" s="5">
        <f t="shared" ca="1" si="332"/>
        <v>467</v>
      </c>
      <c r="AG732" s="5">
        <f t="shared" ca="1" si="333"/>
        <v>465</v>
      </c>
      <c r="AH732" s="5">
        <f t="shared" ca="1" si="334"/>
        <v>466</v>
      </c>
      <c r="AI732" s="5">
        <f t="shared" ca="1" si="335"/>
        <v>437</v>
      </c>
      <c r="AJ732" s="5">
        <f t="shared" ca="1" si="336"/>
        <v>382</v>
      </c>
      <c r="AK732" s="5">
        <f t="shared" ca="1" si="337"/>
        <v>363</v>
      </c>
    </row>
    <row r="733" spans="1:37" x14ac:dyDescent="0.3">
      <c r="A733" s="35">
        <f>IF(Замеры!B730=0, " ", Замеры!B730)</f>
        <v>727</v>
      </c>
      <c r="B733" s="45" t="str">
        <f>Замеры!G730</f>
        <v xml:space="preserve">Группа от QF </v>
      </c>
      <c r="C733" s="45" t="str">
        <f>IF(Замеры!O730=0, " ", Замеры!O730)</f>
        <v xml:space="preserve"> </v>
      </c>
      <c r="D733" s="69" t="str">
        <f t="shared" si="338"/>
        <v xml:space="preserve"> </v>
      </c>
      <c r="E733" s="69" t="str">
        <f t="shared" si="339"/>
        <v xml:space="preserve"> </v>
      </c>
      <c r="F733" s="29" t="str">
        <f t="shared" si="314"/>
        <v>-</v>
      </c>
      <c r="G733" s="29" t="str">
        <f t="shared" si="315"/>
        <v>-</v>
      </c>
      <c r="H733" s="29" t="str">
        <f t="shared" si="316"/>
        <v>-</v>
      </c>
      <c r="I733" s="29" t="str">
        <f t="shared" si="317"/>
        <v>-</v>
      </c>
      <c r="J733" s="46" t="str">
        <f t="shared" si="318"/>
        <v>-</v>
      </c>
      <c r="K733" s="29" t="str">
        <f t="shared" si="319"/>
        <v>-</v>
      </c>
      <c r="L733" s="29" t="str">
        <f t="shared" si="320"/>
        <v>-</v>
      </c>
      <c r="M733" s="29" t="str">
        <f t="shared" si="321"/>
        <v>-</v>
      </c>
      <c r="N733" s="29" t="str">
        <f t="shared" si="322"/>
        <v>-</v>
      </c>
      <c r="O733" s="29" t="str">
        <f t="shared" si="323"/>
        <v>-</v>
      </c>
      <c r="P733" s="2">
        <f>Замеры!R730</f>
        <v>0</v>
      </c>
      <c r="S733" s="2">
        <f>Замеры!S730</f>
        <v>0</v>
      </c>
      <c r="T733" s="2" t="s">
        <v>72</v>
      </c>
      <c r="U733" s="2" t="b">
        <f t="shared" si="324"/>
        <v>0</v>
      </c>
      <c r="V733" s="2" t="b">
        <f t="shared" si="325"/>
        <v>0</v>
      </c>
      <c r="W733" s="2" t="b">
        <f t="shared" si="326"/>
        <v>0</v>
      </c>
      <c r="Y733" s="2">
        <f t="shared" ca="1" si="327"/>
        <v>26</v>
      </c>
      <c r="Z733" s="2">
        <f t="shared" ca="1" si="327"/>
        <v>34</v>
      </c>
      <c r="AA733" s="2">
        <f t="shared" ca="1" si="327"/>
        <v>23</v>
      </c>
      <c r="AB733" s="5">
        <f t="shared" ca="1" si="328"/>
        <v>354</v>
      </c>
      <c r="AC733" s="5">
        <f t="shared" ca="1" si="329"/>
        <v>289</v>
      </c>
      <c r="AD733" s="5">
        <f t="shared" ca="1" si="330"/>
        <v>289</v>
      </c>
      <c r="AE733" s="5">
        <f t="shared" ca="1" si="331"/>
        <v>254</v>
      </c>
      <c r="AF733" s="5">
        <f t="shared" ca="1" si="332"/>
        <v>330</v>
      </c>
      <c r="AG733" s="5">
        <f t="shared" ca="1" si="333"/>
        <v>263</v>
      </c>
      <c r="AH733" s="5">
        <f t="shared" ca="1" si="334"/>
        <v>340</v>
      </c>
      <c r="AI733" s="5">
        <f t="shared" ca="1" si="335"/>
        <v>317</v>
      </c>
      <c r="AJ733" s="5">
        <f t="shared" ca="1" si="336"/>
        <v>377</v>
      </c>
      <c r="AK733" s="5">
        <f t="shared" ca="1" si="337"/>
        <v>340</v>
      </c>
    </row>
    <row r="734" spans="1:37" x14ac:dyDescent="0.3">
      <c r="A734" s="35">
        <f>IF(Замеры!B731=0, " ", Замеры!B731)</f>
        <v>728</v>
      </c>
      <c r="B734" s="45" t="str">
        <f>Замеры!G731</f>
        <v xml:space="preserve">Группа от QF </v>
      </c>
      <c r="C734" s="45" t="str">
        <f>IF(Замеры!O731=0, " ", Замеры!O731)</f>
        <v xml:space="preserve"> </v>
      </c>
      <c r="D734" s="69" t="str">
        <f t="shared" si="338"/>
        <v xml:space="preserve"> </v>
      </c>
      <c r="E734" s="69" t="str">
        <f t="shared" si="339"/>
        <v xml:space="preserve"> </v>
      </c>
      <c r="F734" s="29" t="str">
        <f t="shared" si="314"/>
        <v>-</v>
      </c>
      <c r="G734" s="29" t="str">
        <f t="shared" si="315"/>
        <v>-</v>
      </c>
      <c r="H734" s="29" t="str">
        <f t="shared" si="316"/>
        <v>-</v>
      </c>
      <c r="I734" s="29" t="str">
        <f t="shared" si="317"/>
        <v>-</v>
      </c>
      <c r="J734" s="46" t="str">
        <f t="shared" si="318"/>
        <v>-</v>
      </c>
      <c r="K734" s="29" t="str">
        <f t="shared" si="319"/>
        <v>-</v>
      </c>
      <c r="L734" s="29" t="str">
        <f t="shared" si="320"/>
        <v>-</v>
      </c>
      <c r="M734" s="29" t="str">
        <f t="shared" si="321"/>
        <v>-</v>
      </c>
      <c r="N734" s="29" t="str">
        <f t="shared" si="322"/>
        <v>-</v>
      </c>
      <c r="O734" s="29" t="str">
        <f t="shared" si="323"/>
        <v>-</v>
      </c>
      <c r="P734" s="2">
        <f>Замеры!R731</f>
        <v>0</v>
      </c>
      <c r="S734" s="2">
        <f>Замеры!S731</f>
        <v>0</v>
      </c>
      <c r="T734" s="2" t="s">
        <v>72</v>
      </c>
      <c r="U734" s="2" t="b">
        <f t="shared" si="324"/>
        <v>0</v>
      </c>
      <c r="V734" s="2" t="b">
        <f t="shared" si="325"/>
        <v>0</v>
      </c>
      <c r="W734" s="2" t="b">
        <f t="shared" si="326"/>
        <v>0</v>
      </c>
      <c r="Y734" s="2">
        <f t="shared" ca="1" si="327"/>
        <v>41</v>
      </c>
      <c r="Z734" s="2">
        <f t="shared" ca="1" si="327"/>
        <v>20</v>
      </c>
      <c r="AA734" s="2">
        <f t="shared" ca="1" si="327"/>
        <v>42</v>
      </c>
      <c r="AB734" s="5">
        <f t="shared" ca="1" si="328"/>
        <v>473</v>
      </c>
      <c r="AC734" s="5">
        <f t="shared" ca="1" si="329"/>
        <v>570</v>
      </c>
      <c r="AD734" s="5">
        <f t="shared" ca="1" si="330"/>
        <v>521</v>
      </c>
      <c r="AE734" s="5">
        <f t="shared" ca="1" si="331"/>
        <v>483</v>
      </c>
      <c r="AF734" s="5">
        <f t="shared" ca="1" si="332"/>
        <v>448</v>
      </c>
      <c r="AG734" s="5">
        <f t="shared" ca="1" si="333"/>
        <v>438</v>
      </c>
      <c r="AH734" s="5">
        <f t="shared" ca="1" si="334"/>
        <v>490</v>
      </c>
      <c r="AI734" s="5">
        <f t="shared" ca="1" si="335"/>
        <v>512</v>
      </c>
      <c r="AJ734" s="5">
        <f t="shared" ca="1" si="336"/>
        <v>481</v>
      </c>
      <c r="AK734" s="5">
        <f t="shared" ca="1" si="337"/>
        <v>509</v>
      </c>
    </row>
    <row r="735" spans="1:37" x14ac:dyDescent="0.3">
      <c r="A735" s="35">
        <f>IF(Замеры!B732=0, " ", Замеры!B732)</f>
        <v>729</v>
      </c>
      <c r="B735" s="45" t="str">
        <f>Замеры!G732</f>
        <v xml:space="preserve">Группа от QF </v>
      </c>
      <c r="C735" s="45" t="str">
        <f>IF(Замеры!O732=0, " ", Замеры!O732)</f>
        <v xml:space="preserve"> </v>
      </c>
      <c r="D735" s="69" t="str">
        <f t="shared" si="338"/>
        <v xml:space="preserve"> </v>
      </c>
      <c r="E735" s="69" t="str">
        <f t="shared" si="339"/>
        <v xml:space="preserve"> </v>
      </c>
      <c r="F735" s="29" t="str">
        <f t="shared" si="314"/>
        <v>-</v>
      </c>
      <c r="G735" s="29" t="str">
        <f t="shared" si="315"/>
        <v>-</v>
      </c>
      <c r="H735" s="29" t="str">
        <f t="shared" si="316"/>
        <v>-</v>
      </c>
      <c r="I735" s="29" t="str">
        <f t="shared" si="317"/>
        <v>-</v>
      </c>
      <c r="J735" s="46" t="str">
        <f t="shared" si="318"/>
        <v>-</v>
      </c>
      <c r="K735" s="29" t="str">
        <f t="shared" si="319"/>
        <v>-</v>
      </c>
      <c r="L735" s="29" t="str">
        <f t="shared" si="320"/>
        <v>-</v>
      </c>
      <c r="M735" s="29" t="str">
        <f t="shared" si="321"/>
        <v>-</v>
      </c>
      <c r="N735" s="29" t="str">
        <f t="shared" si="322"/>
        <v>-</v>
      </c>
      <c r="O735" s="29" t="str">
        <f t="shared" si="323"/>
        <v>-</v>
      </c>
      <c r="P735" s="2">
        <f>Замеры!R732</f>
        <v>0</v>
      </c>
      <c r="S735" s="2">
        <f>Замеры!S732</f>
        <v>0</v>
      </c>
      <c r="T735" s="2" t="s">
        <v>72</v>
      </c>
      <c r="U735" s="2" t="b">
        <f t="shared" si="324"/>
        <v>0</v>
      </c>
      <c r="V735" s="2" t="b">
        <f t="shared" si="325"/>
        <v>0</v>
      </c>
      <c r="W735" s="2" t="b">
        <f t="shared" si="326"/>
        <v>0</v>
      </c>
      <c r="Y735" s="2">
        <f t="shared" ca="1" si="327"/>
        <v>34</v>
      </c>
      <c r="Z735" s="2">
        <f t="shared" ca="1" si="327"/>
        <v>35</v>
      </c>
      <c r="AA735" s="2">
        <f t="shared" ca="1" si="327"/>
        <v>31</v>
      </c>
      <c r="AB735" s="5">
        <f t="shared" ca="1" si="328"/>
        <v>459</v>
      </c>
      <c r="AC735" s="5">
        <f t="shared" ca="1" si="329"/>
        <v>333</v>
      </c>
      <c r="AD735" s="5">
        <f t="shared" ca="1" si="330"/>
        <v>330</v>
      </c>
      <c r="AE735" s="5">
        <f t="shared" ca="1" si="331"/>
        <v>389</v>
      </c>
      <c r="AF735" s="5">
        <f t="shared" ca="1" si="332"/>
        <v>327</v>
      </c>
      <c r="AG735" s="5">
        <f t="shared" ca="1" si="333"/>
        <v>414</v>
      </c>
      <c r="AH735" s="5">
        <f t="shared" ca="1" si="334"/>
        <v>347</v>
      </c>
      <c r="AI735" s="5">
        <f t="shared" ca="1" si="335"/>
        <v>359</v>
      </c>
      <c r="AJ735" s="5">
        <f t="shared" ca="1" si="336"/>
        <v>438</v>
      </c>
      <c r="AK735" s="5">
        <f t="shared" ca="1" si="337"/>
        <v>454</v>
      </c>
    </row>
    <row r="736" spans="1:37" x14ac:dyDescent="0.3">
      <c r="A736" s="35">
        <f>IF(Замеры!B733=0, " ", Замеры!B733)</f>
        <v>730</v>
      </c>
      <c r="B736" s="45" t="str">
        <f>Замеры!G733</f>
        <v xml:space="preserve">Группа от QF </v>
      </c>
      <c r="C736" s="45" t="str">
        <f>IF(Замеры!O733=0, " ", Замеры!O733)</f>
        <v xml:space="preserve"> </v>
      </c>
      <c r="D736" s="69" t="str">
        <f t="shared" si="338"/>
        <v xml:space="preserve"> </v>
      </c>
      <c r="E736" s="69" t="str">
        <f t="shared" si="339"/>
        <v xml:space="preserve"> </v>
      </c>
      <c r="F736" s="29" t="str">
        <f t="shared" si="314"/>
        <v>-</v>
      </c>
      <c r="G736" s="29" t="str">
        <f t="shared" si="315"/>
        <v>-</v>
      </c>
      <c r="H736" s="29" t="str">
        <f t="shared" si="316"/>
        <v>-</v>
      </c>
      <c r="I736" s="29" t="str">
        <f t="shared" si="317"/>
        <v>-</v>
      </c>
      <c r="J736" s="46" t="str">
        <f t="shared" si="318"/>
        <v>-</v>
      </c>
      <c r="K736" s="29" t="str">
        <f t="shared" si="319"/>
        <v>-</v>
      </c>
      <c r="L736" s="29" t="str">
        <f t="shared" si="320"/>
        <v>-</v>
      </c>
      <c r="M736" s="29" t="str">
        <f t="shared" si="321"/>
        <v>-</v>
      </c>
      <c r="N736" s="29" t="str">
        <f t="shared" si="322"/>
        <v>-</v>
      </c>
      <c r="O736" s="29" t="str">
        <f t="shared" si="323"/>
        <v>-</v>
      </c>
      <c r="P736" s="2">
        <f>Замеры!R733</f>
        <v>0</v>
      </c>
      <c r="S736" s="2">
        <f>Замеры!S733</f>
        <v>0</v>
      </c>
      <c r="T736" s="2" t="s">
        <v>72</v>
      </c>
      <c r="U736" s="2" t="b">
        <f t="shared" si="324"/>
        <v>0</v>
      </c>
      <c r="V736" s="2" t="b">
        <f t="shared" si="325"/>
        <v>0</v>
      </c>
      <c r="W736" s="2" t="b">
        <f t="shared" si="326"/>
        <v>0</v>
      </c>
      <c r="Y736" s="2">
        <f t="shared" ca="1" si="327"/>
        <v>35</v>
      </c>
      <c r="Z736" s="2">
        <f t="shared" ca="1" si="327"/>
        <v>31</v>
      </c>
      <c r="AA736" s="2">
        <f t="shared" ca="1" si="327"/>
        <v>46</v>
      </c>
      <c r="AB736" s="5">
        <f t="shared" ca="1" si="328"/>
        <v>594</v>
      </c>
      <c r="AC736" s="5">
        <f t="shared" ca="1" si="329"/>
        <v>569</v>
      </c>
      <c r="AD736" s="5">
        <f t="shared" ca="1" si="330"/>
        <v>531</v>
      </c>
      <c r="AE736" s="5">
        <f t="shared" ca="1" si="331"/>
        <v>564</v>
      </c>
      <c r="AF736" s="5">
        <f t="shared" ca="1" si="332"/>
        <v>556</v>
      </c>
      <c r="AG736" s="5">
        <f t="shared" ca="1" si="333"/>
        <v>586</v>
      </c>
      <c r="AH736" s="5">
        <f t="shared" ca="1" si="334"/>
        <v>544</v>
      </c>
      <c r="AI736" s="5">
        <f t="shared" ca="1" si="335"/>
        <v>534</v>
      </c>
      <c r="AJ736" s="5">
        <f t="shared" ca="1" si="336"/>
        <v>582</v>
      </c>
      <c r="AK736" s="5">
        <f t="shared" ca="1" si="337"/>
        <v>471</v>
      </c>
    </row>
    <row r="737" spans="1:37" x14ac:dyDescent="0.3">
      <c r="A737" s="35">
        <f>IF(Замеры!B734=0, " ", Замеры!B734)</f>
        <v>731</v>
      </c>
      <c r="B737" s="45" t="str">
        <f>Замеры!G734</f>
        <v xml:space="preserve">Группа от QF </v>
      </c>
      <c r="C737" s="45" t="str">
        <f>IF(Замеры!O734=0, " ", Замеры!O734)</f>
        <v xml:space="preserve"> </v>
      </c>
      <c r="D737" s="69" t="str">
        <f t="shared" si="338"/>
        <v xml:space="preserve"> </v>
      </c>
      <c r="E737" s="69" t="str">
        <f t="shared" si="339"/>
        <v xml:space="preserve"> </v>
      </c>
      <c r="F737" s="29" t="str">
        <f t="shared" si="314"/>
        <v>-</v>
      </c>
      <c r="G737" s="29" t="str">
        <f t="shared" si="315"/>
        <v>-</v>
      </c>
      <c r="H737" s="29" t="str">
        <f t="shared" si="316"/>
        <v>-</v>
      </c>
      <c r="I737" s="29" t="str">
        <f t="shared" si="317"/>
        <v>-</v>
      </c>
      <c r="J737" s="46" t="str">
        <f t="shared" si="318"/>
        <v>-</v>
      </c>
      <c r="K737" s="29" t="str">
        <f t="shared" si="319"/>
        <v>-</v>
      </c>
      <c r="L737" s="29" t="str">
        <f t="shared" si="320"/>
        <v>-</v>
      </c>
      <c r="M737" s="29" t="str">
        <f t="shared" si="321"/>
        <v>-</v>
      </c>
      <c r="N737" s="29" t="str">
        <f t="shared" si="322"/>
        <v>-</v>
      </c>
      <c r="O737" s="29" t="str">
        <f t="shared" si="323"/>
        <v>-</v>
      </c>
      <c r="P737" s="2">
        <f>Замеры!R734</f>
        <v>0</v>
      </c>
      <c r="S737" s="2">
        <f>Замеры!S734</f>
        <v>0</v>
      </c>
      <c r="T737" s="2" t="s">
        <v>72</v>
      </c>
      <c r="U737" s="2" t="b">
        <f t="shared" si="324"/>
        <v>0</v>
      </c>
      <c r="V737" s="2" t="b">
        <f t="shared" si="325"/>
        <v>0</v>
      </c>
      <c r="W737" s="2" t="b">
        <f t="shared" si="326"/>
        <v>0</v>
      </c>
      <c r="Y737" s="2">
        <f t="shared" ca="1" si="327"/>
        <v>49</v>
      </c>
      <c r="Z737" s="2">
        <f t="shared" ca="1" si="327"/>
        <v>32</v>
      </c>
      <c r="AA737" s="2">
        <f t="shared" ca="1" si="327"/>
        <v>45</v>
      </c>
      <c r="AB737" s="5">
        <f t="shared" ca="1" si="328"/>
        <v>484</v>
      </c>
      <c r="AC737" s="5">
        <f t="shared" ca="1" si="329"/>
        <v>589</v>
      </c>
      <c r="AD737" s="5">
        <f t="shared" ca="1" si="330"/>
        <v>514</v>
      </c>
      <c r="AE737" s="5">
        <f t="shared" ca="1" si="331"/>
        <v>567</v>
      </c>
      <c r="AF737" s="5">
        <f t="shared" ca="1" si="332"/>
        <v>505</v>
      </c>
      <c r="AG737" s="5">
        <f t="shared" ca="1" si="333"/>
        <v>543</v>
      </c>
      <c r="AH737" s="5">
        <f t="shared" ca="1" si="334"/>
        <v>541</v>
      </c>
      <c r="AI737" s="5">
        <f t="shared" ca="1" si="335"/>
        <v>517</v>
      </c>
      <c r="AJ737" s="5">
        <f t="shared" ca="1" si="336"/>
        <v>496</v>
      </c>
      <c r="AK737" s="5">
        <f t="shared" ca="1" si="337"/>
        <v>528</v>
      </c>
    </row>
    <row r="738" spans="1:37" x14ac:dyDescent="0.3">
      <c r="A738" s="35">
        <f>IF(Замеры!B735=0, " ", Замеры!B735)</f>
        <v>732</v>
      </c>
      <c r="B738" s="45" t="str">
        <f>Замеры!G735</f>
        <v xml:space="preserve">Группа от QF </v>
      </c>
      <c r="C738" s="45" t="str">
        <f>IF(Замеры!O735=0, " ", Замеры!O735)</f>
        <v xml:space="preserve"> </v>
      </c>
      <c r="D738" s="69" t="str">
        <f t="shared" si="338"/>
        <v xml:space="preserve"> </v>
      </c>
      <c r="E738" s="69" t="str">
        <f t="shared" si="339"/>
        <v xml:space="preserve"> </v>
      </c>
      <c r="F738" s="29" t="str">
        <f t="shared" si="314"/>
        <v>-</v>
      </c>
      <c r="G738" s="29" t="str">
        <f t="shared" si="315"/>
        <v>-</v>
      </c>
      <c r="H738" s="29" t="str">
        <f t="shared" si="316"/>
        <v>-</v>
      </c>
      <c r="I738" s="29" t="str">
        <f t="shared" si="317"/>
        <v>-</v>
      </c>
      <c r="J738" s="46" t="str">
        <f t="shared" si="318"/>
        <v>-</v>
      </c>
      <c r="K738" s="29" t="str">
        <f t="shared" si="319"/>
        <v>-</v>
      </c>
      <c r="L738" s="29" t="str">
        <f t="shared" si="320"/>
        <v>-</v>
      </c>
      <c r="M738" s="29" t="str">
        <f t="shared" si="321"/>
        <v>-</v>
      </c>
      <c r="N738" s="29" t="str">
        <f t="shared" si="322"/>
        <v>-</v>
      </c>
      <c r="O738" s="29" t="str">
        <f t="shared" si="323"/>
        <v>-</v>
      </c>
      <c r="P738" s="2">
        <f>Замеры!R735</f>
        <v>0</v>
      </c>
      <c r="S738" s="2">
        <f>Замеры!S735</f>
        <v>0</v>
      </c>
      <c r="T738" s="2" t="s">
        <v>72</v>
      </c>
      <c r="U738" s="2" t="b">
        <f t="shared" si="324"/>
        <v>0</v>
      </c>
      <c r="V738" s="2" t="b">
        <f t="shared" si="325"/>
        <v>0</v>
      </c>
      <c r="W738" s="2" t="b">
        <f t="shared" si="326"/>
        <v>0</v>
      </c>
      <c r="Y738" s="2">
        <f t="shared" ca="1" si="327"/>
        <v>45</v>
      </c>
      <c r="Z738" s="2">
        <f t="shared" ca="1" si="327"/>
        <v>30</v>
      </c>
      <c r="AA738" s="2">
        <f t="shared" ca="1" si="327"/>
        <v>29</v>
      </c>
      <c r="AB738" s="5">
        <f t="shared" ca="1" si="328"/>
        <v>356</v>
      </c>
      <c r="AC738" s="5">
        <f t="shared" ca="1" si="329"/>
        <v>389</v>
      </c>
      <c r="AD738" s="5">
        <f t="shared" ca="1" si="330"/>
        <v>366</v>
      </c>
      <c r="AE738" s="5">
        <f t="shared" ca="1" si="331"/>
        <v>418</v>
      </c>
      <c r="AF738" s="5">
        <f t="shared" ca="1" si="332"/>
        <v>318</v>
      </c>
      <c r="AG738" s="5">
        <f t="shared" ca="1" si="333"/>
        <v>424</v>
      </c>
      <c r="AH738" s="5">
        <f t="shared" ca="1" si="334"/>
        <v>434</v>
      </c>
      <c r="AI738" s="5">
        <f t="shared" ca="1" si="335"/>
        <v>410</v>
      </c>
      <c r="AJ738" s="5">
        <f t="shared" ca="1" si="336"/>
        <v>295</v>
      </c>
      <c r="AK738" s="5">
        <f t="shared" ca="1" si="337"/>
        <v>397</v>
      </c>
    </row>
    <row r="739" spans="1:37" x14ac:dyDescent="0.3">
      <c r="A739" s="35">
        <f>IF(Замеры!B736=0, " ", Замеры!B736)</f>
        <v>733</v>
      </c>
      <c r="B739" s="45" t="str">
        <f>Замеры!G736</f>
        <v xml:space="preserve">Группа от QF </v>
      </c>
      <c r="C739" s="45" t="str">
        <f>IF(Замеры!O736=0, " ", Замеры!O736)</f>
        <v xml:space="preserve"> </v>
      </c>
      <c r="D739" s="69" t="str">
        <f t="shared" si="338"/>
        <v xml:space="preserve"> </v>
      </c>
      <c r="E739" s="69" t="str">
        <f t="shared" si="339"/>
        <v xml:space="preserve"> </v>
      </c>
      <c r="F739" s="29" t="str">
        <f t="shared" si="314"/>
        <v>-</v>
      </c>
      <c r="G739" s="29" t="str">
        <f t="shared" si="315"/>
        <v>-</v>
      </c>
      <c r="H739" s="29" t="str">
        <f t="shared" si="316"/>
        <v>-</v>
      </c>
      <c r="I739" s="29" t="str">
        <f t="shared" si="317"/>
        <v>-</v>
      </c>
      <c r="J739" s="46" t="str">
        <f t="shared" si="318"/>
        <v>-</v>
      </c>
      <c r="K739" s="29" t="str">
        <f t="shared" si="319"/>
        <v>-</v>
      </c>
      <c r="L739" s="29" t="str">
        <f t="shared" si="320"/>
        <v>-</v>
      </c>
      <c r="M739" s="29" t="str">
        <f t="shared" si="321"/>
        <v>-</v>
      </c>
      <c r="N739" s="29" t="str">
        <f t="shared" si="322"/>
        <v>-</v>
      </c>
      <c r="O739" s="29" t="str">
        <f t="shared" si="323"/>
        <v>-</v>
      </c>
      <c r="P739" s="2">
        <f>Замеры!R736</f>
        <v>0</v>
      </c>
      <c r="S739" s="2">
        <f>Замеры!S736</f>
        <v>0</v>
      </c>
      <c r="T739" s="2" t="s">
        <v>72</v>
      </c>
      <c r="U739" s="2" t="b">
        <f t="shared" si="324"/>
        <v>0</v>
      </c>
      <c r="V739" s="2" t="b">
        <f t="shared" si="325"/>
        <v>0</v>
      </c>
      <c r="W739" s="2" t="b">
        <f t="shared" si="326"/>
        <v>0</v>
      </c>
      <c r="Y739" s="2">
        <f t="shared" ca="1" si="327"/>
        <v>31</v>
      </c>
      <c r="Z739" s="2">
        <f t="shared" ca="1" si="327"/>
        <v>46</v>
      </c>
      <c r="AA739" s="2">
        <f t="shared" ca="1" si="327"/>
        <v>31</v>
      </c>
      <c r="AB739" s="5">
        <f t="shared" ca="1" si="328"/>
        <v>404</v>
      </c>
      <c r="AC739" s="5">
        <f t="shared" ca="1" si="329"/>
        <v>383</v>
      </c>
      <c r="AD739" s="5">
        <f t="shared" ca="1" si="330"/>
        <v>456</v>
      </c>
      <c r="AE739" s="5">
        <f t="shared" ca="1" si="331"/>
        <v>341</v>
      </c>
      <c r="AF739" s="5">
        <f t="shared" ca="1" si="332"/>
        <v>435</v>
      </c>
      <c r="AG739" s="5">
        <f t="shared" ca="1" si="333"/>
        <v>406</v>
      </c>
      <c r="AH739" s="5">
        <f t="shared" ca="1" si="334"/>
        <v>402</v>
      </c>
      <c r="AI739" s="5">
        <f t="shared" ca="1" si="335"/>
        <v>435</v>
      </c>
      <c r="AJ739" s="5">
        <f t="shared" ca="1" si="336"/>
        <v>431</v>
      </c>
      <c r="AK739" s="5">
        <f t="shared" ca="1" si="337"/>
        <v>350</v>
      </c>
    </row>
    <row r="740" spans="1:37" x14ac:dyDescent="0.3">
      <c r="A740" s="35">
        <f>IF(Замеры!B737=0, " ", Замеры!B737)</f>
        <v>734</v>
      </c>
      <c r="B740" s="45" t="str">
        <f>Замеры!G737</f>
        <v xml:space="preserve">Группа от QF </v>
      </c>
      <c r="C740" s="45" t="str">
        <f>IF(Замеры!O737=0, " ", Замеры!O737)</f>
        <v xml:space="preserve"> </v>
      </c>
      <c r="D740" s="69" t="str">
        <f t="shared" si="338"/>
        <v xml:space="preserve"> </v>
      </c>
      <c r="E740" s="69" t="str">
        <f t="shared" si="339"/>
        <v xml:space="preserve"> </v>
      </c>
      <c r="F740" s="29" t="str">
        <f t="shared" si="314"/>
        <v>-</v>
      </c>
      <c r="G740" s="29" t="str">
        <f t="shared" si="315"/>
        <v>-</v>
      </c>
      <c r="H740" s="29" t="str">
        <f t="shared" si="316"/>
        <v>-</v>
      </c>
      <c r="I740" s="29" t="str">
        <f t="shared" si="317"/>
        <v>-</v>
      </c>
      <c r="J740" s="46" t="str">
        <f t="shared" si="318"/>
        <v>-</v>
      </c>
      <c r="K740" s="29" t="str">
        <f t="shared" si="319"/>
        <v>-</v>
      </c>
      <c r="L740" s="29" t="str">
        <f t="shared" si="320"/>
        <v>-</v>
      </c>
      <c r="M740" s="29" t="str">
        <f t="shared" si="321"/>
        <v>-</v>
      </c>
      <c r="N740" s="29" t="str">
        <f t="shared" si="322"/>
        <v>-</v>
      </c>
      <c r="O740" s="29" t="str">
        <f t="shared" si="323"/>
        <v>-</v>
      </c>
      <c r="P740" s="2">
        <f>Замеры!R737</f>
        <v>0</v>
      </c>
      <c r="S740" s="2">
        <f>Замеры!S737</f>
        <v>0</v>
      </c>
      <c r="T740" s="2" t="s">
        <v>72</v>
      </c>
      <c r="U740" s="2" t="b">
        <f t="shared" si="324"/>
        <v>0</v>
      </c>
      <c r="V740" s="2" t="b">
        <f t="shared" si="325"/>
        <v>0</v>
      </c>
      <c r="W740" s="2" t="b">
        <f t="shared" si="326"/>
        <v>0</v>
      </c>
      <c r="Y740" s="2">
        <f t="shared" ca="1" si="327"/>
        <v>36</v>
      </c>
      <c r="Z740" s="2">
        <f t="shared" ca="1" si="327"/>
        <v>40</v>
      </c>
      <c r="AA740" s="2">
        <f t="shared" ca="1" si="327"/>
        <v>40</v>
      </c>
      <c r="AB740" s="5">
        <f t="shared" ca="1" si="328"/>
        <v>446</v>
      </c>
      <c r="AC740" s="5">
        <f t="shared" ca="1" si="329"/>
        <v>458</v>
      </c>
      <c r="AD740" s="5">
        <f t="shared" ca="1" si="330"/>
        <v>539</v>
      </c>
      <c r="AE740" s="5">
        <f t="shared" ca="1" si="331"/>
        <v>532</v>
      </c>
      <c r="AF740" s="5">
        <f t="shared" ca="1" si="332"/>
        <v>527</v>
      </c>
      <c r="AG740" s="5">
        <f t="shared" ca="1" si="333"/>
        <v>549</v>
      </c>
      <c r="AH740" s="5">
        <f t="shared" ca="1" si="334"/>
        <v>547</v>
      </c>
      <c r="AI740" s="5">
        <f t="shared" ca="1" si="335"/>
        <v>540</v>
      </c>
      <c r="AJ740" s="5">
        <f t="shared" ca="1" si="336"/>
        <v>490</v>
      </c>
      <c r="AK740" s="5">
        <f t="shared" ca="1" si="337"/>
        <v>532</v>
      </c>
    </row>
    <row r="741" spans="1:37" x14ac:dyDescent="0.3">
      <c r="A741" s="35">
        <f>IF(Замеры!B738=0, " ", Замеры!B738)</f>
        <v>735</v>
      </c>
      <c r="B741" s="45" t="str">
        <f>Замеры!G738</f>
        <v xml:space="preserve">Группа от QF </v>
      </c>
      <c r="C741" s="45" t="str">
        <f>IF(Замеры!O738=0, " ", Замеры!O738)</f>
        <v xml:space="preserve"> </v>
      </c>
      <c r="D741" s="69" t="str">
        <f t="shared" si="338"/>
        <v xml:space="preserve"> </v>
      </c>
      <c r="E741" s="69" t="str">
        <f t="shared" si="339"/>
        <v xml:space="preserve"> </v>
      </c>
      <c r="F741" s="29" t="str">
        <f t="shared" si="314"/>
        <v>-</v>
      </c>
      <c r="G741" s="29" t="str">
        <f t="shared" si="315"/>
        <v>-</v>
      </c>
      <c r="H741" s="29" t="str">
        <f t="shared" si="316"/>
        <v>-</v>
      </c>
      <c r="I741" s="29" t="str">
        <f t="shared" si="317"/>
        <v>-</v>
      </c>
      <c r="J741" s="46" t="str">
        <f t="shared" si="318"/>
        <v>-</v>
      </c>
      <c r="K741" s="29" t="str">
        <f t="shared" si="319"/>
        <v>-</v>
      </c>
      <c r="L741" s="29" t="str">
        <f t="shared" si="320"/>
        <v>-</v>
      </c>
      <c r="M741" s="29" t="str">
        <f t="shared" si="321"/>
        <v>-</v>
      </c>
      <c r="N741" s="29" t="str">
        <f t="shared" si="322"/>
        <v>-</v>
      </c>
      <c r="O741" s="29" t="str">
        <f t="shared" si="323"/>
        <v>-</v>
      </c>
      <c r="P741" s="2">
        <f>Замеры!R738</f>
        <v>0</v>
      </c>
      <c r="S741" s="2">
        <f>Замеры!S738</f>
        <v>0</v>
      </c>
      <c r="T741" s="2" t="s">
        <v>72</v>
      </c>
      <c r="U741" s="2" t="b">
        <f t="shared" si="324"/>
        <v>0</v>
      </c>
      <c r="V741" s="2" t="b">
        <f t="shared" si="325"/>
        <v>0</v>
      </c>
      <c r="W741" s="2" t="b">
        <f t="shared" si="326"/>
        <v>0</v>
      </c>
      <c r="Y741" s="2">
        <f t="shared" ca="1" si="327"/>
        <v>20</v>
      </c>
      <c r="Z741" s="2">
        <f t="shared" ca="1" si="327"/>
        <v>39</v>
      </c>
      <c r="AA741" s="2">
        <f t="shared" ca="1" si="327"/>
        <v>45</v>
      </c>
      <c r="AB741" s="5">
        <f t="shared" ca="1" si="328"/>
        <v>467</v>
      </c>
      <c r="AC741" s="5">
        <f t="shared" ca="1" si="329"/>
        <v>593</v>
      </c>
      <c r="AD741" s="5">
        <f t="shared" ca="1" si="330"/>
        <v>531</v>
      </c>
      <c r="AE741" s="5">
        <f t="shared" ca="1" si="331"/>
        <v>565</v>
      </c>
      <c r="AF741" s="5">
        <f t="shared" ca="1" si="332"/>
        <v>482</v>
      </c>
      <c r="AG741" s="5">
        <f t="shared" ca="1" si="333"/>
        <v>475</v>
      </c>
      <c r="AH741" s="5">
        <f t="shared" ca="1" si="334"/>
        <v>582</v>
      </c>
      <c r="AI741" s="5">
        <f t="shared" ca="1" si="335"/>
        <v>518</v>
      </c>
      <c r="AJ741" s="5">
        <f t="shared" ca="1" si="336"/>
        <v>574</v>
      </c>
      <c r="AK741" s="5">
        <f t="shared" ca="1" si="337"/>
        <v>569</v>
      </c>
    </row>
    <row r="742" spans="1:37" x14ac:dyDescent="0.3">
      <c r="A742" s="35">
        <f>IF(Замеры!B739=0, " ", Замеры!B739)</f>
        <v>736</v>
      </c>
      <c r="B742" s="45" t="str">
        <f>Замеры!G739</f>
        <v xml:space="preserve">Группа от QF </v>
      </c>
      <c r="C742" s="45" t="str">
        <f>IF(Замеры!O739=0, " ", Замеры!O739)</f>
        <v xml:space="preserve"> </v>
      </c>
      <c r="D742" s="69" t="str">
        <f t="shared" si="338"/>
        <v xml:space="preserve"> </v>
      </c>
      <c r="E742" s="69" t="str">
        <f t="shared" si="339"/>
        <v xml:space="preserve"> </v>
      </c>
      <c r="F742" s="29" t="str">
        <f t="shared" si="314"/>
        <v>-</v>
      </c>
      <c r="G742" s="29" t="str">
        <f t="shared" si="315"/>
        <v>-</v>
      </c>
      <c r="H742" s="29" t="str">
        <f t="shared" si="316"/>
        <v>-</v>
      </c>
      <c r="I742" s="29" t="str">
        <f t="shared" si="317"/>
        <v>-</v>
      </c>
      <c r="J742" s="46" t="str">
        <f t="shared" si="318"/>
        <v>-</v>
      </c>
      <c r="K742" s="29" t="str">
        <f t="shared" si="319"/>
        <v>-</v>
      </c>
      <c r="L742" s="29" t="str">
        <f t="shared" si="320"/>
        <v>-</v>
      </c>
      <c r="M742" s="29" t="str">
        <f t="shared" si="321"/>
        <v>-</v>
      </c>
      <c r="N742" s="29" t="str">
        <f t="shared" si="322"/>
        <v>-</v>
      </c>
      <c r="O742" s="29" t="str">
        <f t="shared" si="323"/>
        <v>-</v>
      </c>
      <c r="P742" s="2">
        <f>Замеры!R739</f>
        <v>0</v>
      </c>
      <c r="S742" s="2">
        <f>Замеры!S739</f>
        <v>0</v>
      </c>
      <c r="T742" s="2" t="s">
        <v>72</v>
      </c>
      <c r="U742" s="2" t="b">
        <f t="shared" si="324"/>
        <v>0</v>
      </c>
      <c r="V742" s="2" t="b">
        <f t="shared" si="325"/>
        <v>0</v>
      </c>
      <c r="W742" s="2" t="b">
        <f t="shared" si="326"/>
        <v>0</v>
      </c>
      <c r="Y742" s="2">
        <f t="shared" ca="1" si="327"/>
        <v>31</v>
      </c>
      <c r="Z742" s="2">
        <f t="shared" ca="1" si="327"/>
        <v>35</v>
      </c>
      <c r="AA742" s="2">
        <f t="shared" ca="1" si="327"/>
        <v>23</v>
      </c>
      <c r="AB742" s="5">
        <f t="shared" ca="1" si="328"/>
        <v>289</v>
      </c>
      <c r="AC742" s="5">
        <f t="shared" ca="1" si="329"/>
        <v>318</v>
      </c>
      <c r="AD742" s="5">
        <f t="shared" ca="1" si="330"/>
        <v>308</v>
      </c>
      <c r="AE742" s="5">
        <f t="shared" ca="1" si="331"/>
        <v>272</v>
      </c>
      <c r="AF742" s="5">
        <f t="shared" ca="1" si="332"/>
        <v>315</v>
      </c>
      <c r="AG742" s="5">
        <f t="shared" ca="1" si="333"/>
        <v>311</v>
      </c>
      <c r="AH742" s="5">
        <f t="shared" ca="1" si="334"/>
        <v>380</v>
      </c>
      <c r="AI742" s="5">
        <f t="shared" ca="1" si="335"/>
        <v>264</v>
      </c>
      <c r="AJ742" s="5">
        <f t="shared" ca="1" si="336"/>
        <v>245</v>
      </c>
      <c r="AK742" s="5">
        <f t="shared" ca="1" si="337"/>
        <v>310</v>
      </c>
    </row>
    <row r="743" spans="1:37" x14ac:dyDescent="0.3">
      <c r="A743" s="35">
        <f>IF(Замеры!B740=0, " ", Замеры!B740)</f>
        <v>737</v>
      </c>
      <c r="B743" s="45" t="str">
        <f>Замеры!G740</f>
        <v xml:space="preserve">Группа от QF </v>
      </c>
      <c r="C743" s="45" t="str">
        <f>IF(Замеры!O740=0, " ", Замеры!O740)</f>
        <v xml:space="preserve"> </v>
      </c>
      <c r="D743" s="69" t="str">
        <f t="shared" si="338"/>
        <v xml:space="preserve"> </v>
      </c>
      <c r="E743" s="69" t="str">
        <f t="shared" si="339"/>
        <v xml:space="preserve"> </v>
      </c>
      <c r="F743" s="29" t="str">
        <f t="shared" si="314"/>
        <v>-</v>
      </c>
      <c r="G743" s="29" t="str">
        <f t="shared" si="315"/>
        <v>-</v>
      </c>
      <c r="H743" s="29" t="str">
        <f t="shared" si="316"/>
        <v>-</v>
      </c>
      <c r="I743" s="29" t="str">
        <f t="shared" si="317"/>
        <v>-</v>
      </c>
      <c r="J743" s="46" t="str">
        <f t="shared" si="318"/>
        <v>-</v>
      </c>
      <c r="K743" s="29" t="str">
        <f t="shared" si="319"/>
        <v>-</v>
      </c>
      <c r="L743" s="29" t="str">
        <f t="shared" si="320"/>
        <v>-</v>
      </c>
      <c r="M743" s="29" t="str">
        <f t="shared" si="321"/>
        <v>-</v>
      </c>
      <c r="N743" s="29" t="str">
        <f t="shared" si="322"/>
        <v>-</v>
      </c>
      <c r="O743" s="29" t="str">
        <f t="shared" si="323"/>
        <v>-</v>
      </c>
      <c r="P743" s="2">
        <f>Замеры!R740</f>
        <v>0</v>
      </c>
      <c r="S743" s="2">
        <f>Замеры!S740</f>
        <v>0</v>
      </c>
      <c r="T743" s="2" t="s">
        <v>72</v>
      </c>
      <c r="U743" s="2" t="b">
        <f t="shared" si="324"/>
        <v>0</v>
      </c>
      <c r="V743" s="2" t="b">
        <f t="shared" si="325"/>
        <v>0</v>
      </c>
      <c r="W743" s="2" t="b">
        <f t="shared" si="326"/>
        <v>0</v>
      </c>
      <c r="Y743" s="2">
        <f t="shared" ca="1" si="327"/>
        <v>33</v>
      </c>
      <c r="Z743" s="2">
        <f t="shared" ca="1" si="327"/>
        <v>20</v>
      </c>
      <c r="AA743" s="2">
        <f t="shared" ca="1" si="327"/>
        <v>44</v>
      </c>
      <c r="AB743" s="5">
        <f t="shared" ca="1" si="328"/>
        <v>588</v>
      </c>
      <c r="AC743" s="5">
        <f t="shared" ca="1" si="329"/>
        <v>562</v>
      </c>
      <c r="AD743" s="5">
        <f t="shared" ca="1" si="330"/>
        <v>518</v>
      </c>
      <c r="AE743" s="5">
        <f t="shared" ca="1" si="331"/>
        <v>543</v>
      </c>
      <c r="AF743" s="5">
        <f t="shared" ca="1" si="332"/>
        <v>479</v>
      </c>
      <c r="AG743" s="5">
        <f t="shared" ca="1" si="333"/>
        <v>513</v>
      </c>
      <c r="AH743" s="5">
        <f t="shared" ca="1" si="334"/>
        <v>586</v>
      </c>
      <c r="AI743" s="5">
        <f t="shared" ca="1" si="335"/>
        <v>467</v>
      </c>
      <c r="AJ743" s="5">
        <f t="shared" ca="1" si="336"/>
        <v>552</v>
      </c>
      <c r="AK743" s="5">
        <f t="shared" ca="1" si="337"/>
        <v>579</v>
      </c>
    </row>
    <row r="744" spans="1:37" x14ac:dyDescent="0.3">
      <c r="A744" s="35">
        <f>IF(Замеры!B741=0, " ", Замеры!B741)</f>
        <v>738</v>
      </c>
      <c r="B744" s="45" t="str">
        <f>Замеры!G741</f>
        <v xml:space="preserve">Группа от QF </v>
      </c>
      <c r="C744" s="45" t="str">
        <f>IF(Замеры!O741=0, " ", Замеры!O741)</f>
        <v xml:space="preserve"> </v>
      </c>
      <c r="D744" s="69" t="str">
        <f t="shared" si="338"/>
        <v xml:space="preserve"> </v>
      </c>
      <c r="E744" s="69" t="str">
        <f t="shared" si="339"/>
        <v xml:space="preserve"> </v>
      </c>
      <c r="F744" s="29" t="str">
        <f t="shared" si="314"/>
        <v>-</v>
      </c>
      <c r="G744" s="29" t="str">
        <f t="shared" si="315"/>
        <v>-</v>
      </c>
      <c r="H744" s="29" t="str">
        <f t="shared" si="316"/>
        <v>-</v>
      </c>
      <c r="I744" s="29" t="str">
        <f t="shared" si="317"/>
        <v>-</v>
      </c>
      <c r="J744" s="46" t="str">
        <f t="shared" si="318"/>
        <v>-</v>
      </c>
      <c r="K744" s="29" t="str">
        <f t="shared" si="319"/>
        <v>-</v>
      </c>
      <c r="L744" s="29" t="str">
        <f t="shared" si="320"/>
        <v>-</v>
      </c>
      <c r="M744" s="29" t="str">
        <f t="shared" si="321"/>
        <v>-</v>
      </c>
      <c r="N744" s="29" t="str">
        <f t="shared" si="322"/>
        <v>-</v>
      </c>
      <c r="O744" s="29" t="str">
        <f t="shared" si="323"/>
        <v>-</v>
      </c>
      <c r="P744" s="2">
        <f>Замеры!R741</f>
        <v>0</v>
      </c>
      <c r="S744" s="2">
        <f>Замеры!S741</f>
        <v>0</v>
      </c>
      <c r="T744" s="2" t="s">
        <v>72</v>
      </c>
      <c r="U744" s="2" t="b">
        <f t="shared" si="324"/>
        <v>0</v>
      </c>
      <c r="V744" s="2" t="b">
        <f t="shared" si="325"/>
        <v>0</v>
      </c>
      <c r="W744" s="2" t="b">
        <f t="shared" si="326"/>
        <v>0</v>
      </c>
      <c r="Y744" s="2">
        <f t="shared" ca="1" si="327"/>
        <v>20</v>
      </c>
      <c r="Z744" s="2">
        <f t="shared" ca="1" si="327"/>
        <v>41</v>
      </c>
      <c r="AA744" s="2">
        <f t="shared" ca="1" si="327"/>
        <v>32</v>
      </c>
      <c r="AB744" s="5">
        <f t="shared" ca="1" si="328"/>
        <v>352</v>
      </c>
      <c r="AC744" s="5">
        <f t="shared" ca="1" si="329"/>
        <v>365</v>
      </c>
      <c r="AD744" s="5">
        <f t="shared" ca="1" si="330"/>
        <v>353</v>
      </c>
      <c r="AE744" s="5">
        <f t="shared" ca="1" si="331"/>
        <v>360</v>
      </c>
      <c r="AF744" s="5">
        <f t="shared" ca="1" si="332"/>
        <v>333</v>
      </c>
      <c r="AG744" s="5">
        <f t="shared" ca="1" si="333"/>
        <v>385</v>
      </c>
      <c r="AH744" s="5">
        <f t="shared" ca="1" si="334"/>
        <v>427</v>
      </c>
      <c r="AI744" s="5">
        <f t="shared" ca="1" si="335"/>
        <v>407</v>
      </c>
      <c r="AJ744" s="5">
        <f t="shared" ca="1" si="336"/>
        <v>440</v>
      </c>
      <c r="AK744" s="5">
        <f t="shared" ca="1" si="337"/>
        <v>347</v>
      </c>
    </row>
    <row r="745" spans="1:37" x14ac:dyDescent="0.3">
      <c r="A745" s="35">
        <f>IF(Замеры!B742=0, " ", Замеры!B742)</f>
        <v>739</v>
      </c>
      <c r="B745" s="45" t="str">
        <f>Замеры!G742</f>
        <v xml:space="preserve">Группа от QF </v>
      </c>
      <c r="C745" s="45" t="str">
        <f>IF(Замеры!O742=0, " ", Замеры!O742)</f>
        <v xml:space="preserve"> </v>
      </c>
      <c r="D745" s="69" t="str">
        <f t="shared" si="338"/>
        <v xml:space="preserve"> </v>
      </c>
      <c r="E745" s="69" t="str">
        <f t="shared" si="339"/>
        <v xml:space="preserve"> </v>
      </c>
      <c r="F745" s="29" t="str">
        <f t="shared" si="314"/>
        <v>-</v>
      </c>
      <c r="G745" s="29" t="str">
        <f t="shared" si="315"/>
        <v>-</v>
      </c>
      <c r="H745" s="29" t="str">
        <f t="shared" si="316"/>
        <v>-</v>
      </c>
      <c r="I745" s="29" t="str">
        <f t="shared" si="317"/>
        <v>-</v>
      </c>
      <c r="J745" s="46" t="str">
        <f t="shared" si="318"/>
        <v>-</v>
      </c>
      <c r="K745" s="29" t="str">
        <f t="shared" si="319"/>
        <v>-</v>
      </c>
      <c r="L745" s="29" t="str">
        <f t="shared" si="320"/>
        <v>-</v>
      </c>
      <c r="M745" s="29" t="str">
        <f t="shared" si="321"/>
        <v>-</v>
      </c>
      <c r="N745" s="29" t="str">
        <f t="shared" si="322"/>
        <v>-</v>
      </c>
      <c r="O745" s="29" t="str">
        <f t="shared" si="323"/>
        <v>-</v>
      </c>
      <c r="P745" s="2">
        <f>Замеры!R742</f>
        <v>0</v>
      </c>
      <c r="S745" s="2">
        <f>Замеры!S742</f>
        <v>0</v>
      </c>
      <c r="T745" s="2" t="s">
        <v>72</v>
      </c>
      <c r="U745" s="2" t="b">
        <f t="shared" si="324"/>
        <v>0</v>
      </c>
      <c r="V745" s="2" t="b">
        <f t="shared" si="325"/>
        <v>0</v>
      </c>
      <c r="W745" s="2" t="b">
        <f t="shared" si="326"/>
        <v>0</v>
      </c>
      <c r="Y745" s="2">
        <f t="shared" ca="1" si="327"/>
        <v>34</v>
      </c>
      <c r="Z745" s="2">
        <f t="shared" ca="1" si="327"/>
        <v>31</v>
      </c>
      <c r="AA745" s="2">
        <f t="shared" ca="1" si="327"/>
        <v>30</v>
      </c>
      <c r="AB745" s="5">
        <f t="shared" ca="1" si="328"/>
        <v>340</v>
      </c>
      <c r="AC745" s="5">
        <f t="shared" ca="1" si="329"/>
        <v>439</v>
      </c>
      <c r="AD745" s="5">
        <f t="shared" ca="1" si="330"/>
        <v>412</v>
      </c>
      <c r="AE745" s="5">
        <f t="shared" ca="1" si="331"/>
        <v>323</v>
      </c>
      <c r="AF745" s="5">
        <f t="shared" ca="1" si="332"/>
        <v>440</v>
      </c>
      <c r="AG745" s="5">
        <f t="shared" ca="1" si="333"/>
        <v>433</v>
      </c>
      <c r="AH745" s="5">
        <f t="shared" ca="1" si="334"/>
        <v>434</v>
      </c>
      <c r="AI745" s="5">
        <f t="shared" ca="1" si="335"/>
        <v>397</v>
      </c>
      <c r="AJ745" s="5">
        <f t="shared" ca="1" si="336"/>
        <v>431</v>
      </c>
      <c r="AK745" s="5">
        <f t="shared" ca="1" si="337"/>
        <v>305</v>
      </c>
    </row>
    <row r="746" spans="1:37" x14ac:dyDescent="0.3">
      <c r="A746" s="35">
        <f>IF(Замеры!B743=0, " ", Замеры!B743)</f>
        <v>740</v>
      </c>
      <c r="B746" s="45" t="str">
        <f>Замеры!G743</f>
        <v xml:space="preserve">Группа от QF </v>
      </c>
      <c r="C746" s="45" t="str">
        <f>IF(Замеры!O743=0, " ", Замеры!O743)</f>
        <v xml:space="preserve"> </v>
      </c>
      <c r="D746" s="69" t="str">
        <f t="shared" si="338"/>
        <v xml:space="preserve"> </v>
      </c>
      <c r="E746" s="69" t="str">
        <f t="shared" si="339"/>
        <v xml:space="preserve"> </v>
      </c>
      <c r="F746" s="29" t="str">
        <f t="shared" si="314"/>
        <v>-</v>
      </c>
      <c r="G746" s="29" t="str">
        <f t="shared" si="315"/>
        <v>-</v>
      </c>
      <c r="H746" s="29" t="str">
        <f t="shared" si="316"/>
        <v>-</v>
      </c>
      <c r="I746" s="29" t="str">
        <f t="shared" si="317"/>
        <v>-</v>
      </c>
      <c r="J746" s="46" t="str">
        <f t="shared" si="318"/>
        <v>-</v>
      </c>
      <c r="K746" s="29" t="str">
        <f t="shared" si="319"/>
        <v>-</v>
      </c>
      <c r="L746" s="29" t="str">
        <f t="shared" si="320"/>
        <v>-</v>
      </c>
      <c r="M746" s="29" t="str">
        <f t="shared" si="321"/>
        <v>-</v>
      </c>
      <c r="N746" s="29" t="str">
        <f t="shared" si="322"/>
        <v>-</v>
      </c>
      <c r="O746" s="29" t="str">
        <f t="shared" si="323"/>
        <v>-</v>
      </c>
      <c r="P746" s="2">
        <f>Замеры!R743</f>
        <v>0</v>
      </c>
      <c r="S746" s="2">
        <f>Замеры!S743</f>
        <v>0</v>
      </c>
      <c r="T746" s="2" t="s">
        <v>72</v>
      </c>
      <c r="U746" s="2" t="b">
        <f t="shared" si="324"/>
        <v>0</v>
      </c>
      <c r="V746" s="2" t="b">
        <f t="shared" si="325"/>
        <v>0</v>
      </c>
      <c r="W746" s="2" t="b">
        <f t="shared" si="326"/>
        <v>0</v>
      </c>
      <c r="Y746" s="2">
        <f t="shared" ca="1" si="327"/>
        <v>35</v>
      </c>
      <c r="Z746" s="2">
        <f t="shared" ca="1" si="327"/>
        <v>20</v>
      </c>
      <c r="AA746" s="2">
        <f t="shared" ca="1" si="327"/>
        <v>25</v>
      </c>
      <c r="AB746" s="5">
        <f t="shared" ca="1" si="328"/>
        <v>272</v>
      </c>
      <c r="AC746" s="5">
        <f t="shared" ca="1" si="329"/>
        <v>387</v>
      </c>
      <c r="AD746" s="5">
        <f t="shared" ca="1" si="330"/>
        <v>269</v>
      </c>
      <c r="AE746" s="5">
        <f t="shared" ca="1" si="331"/>
        <v>325</v>
      </c>
      <c r="AF746" s="5">
        <f t="shared" ca="1" si="332"/>
        <v>347</v>
      </c>
      <c r="AG746" s="5">
        <f t="shared" ca="1" si="333"/>
        <v>393</v>
      </c>
      <c r="AH746" s="5">
        <f t="shared" ca="1" si="334"/>
        <v>380</v>
      </c>
      <c r="AI746" s="5">
        <f t="shared" ca="1" si="335"/>
        <v>383</v>
      </c>
      <c r="AJ746" s="5">
        <f t="shared" ca="1" si="336"/>
        <v>356</v>
      </c>
      <c r="AK746" s="5">
        <f t="shared" ca="1" si="337"/>
        <v>277</v>
      </c>
    </row>
    <row r="747" spans="1:37" x14ac:dyDescent="0.3">
      <c r="A747" s="35">
        <f>IF(Замеры!B744=0, " ", Замеры!B744)</f>
        <v>741</v>
      </c>
      <c r="B747" s="45" t="str">
        <f>Замеры!G744</f>
        <v xml:space="preserve">Группа от QF </v>
      </c>
      <c r="C747" s="45" t="str">
        <f>IF(Замеры!O744=0, " ", Замеры!O744)</f>
        <v xml:space="preserve"> </v>
      </c>
      <c r="D747" s="69" t="str">
        <f t="shared" si="338"/>
        <v xml:space="preserve"> </v>
      </c>
      <c r="E747" s="69" t="str">
        <f t="shared" si="339"/>
        <v xml:space="preserve"> </v>
      </c>
      <c r="F747" s="29" t="str">
        <f t="shared" si="314"/>
        <v>-</v>
      </c>
      <c r="G747" s="29" t="str">
        <f t="shared" si="315"/>
        <v>-</v>
      </c>
      <c r="H747" s="29" t="str">
        <f t="shared" si="316"/>
        <v>-</v>
      </c>
      <c r="I747" s="29" t="str">
        <f t="shared" si="317"/>
        <v>-</v>
      </c>
      <c r="J747" s="46" t="str">
        <f t="shared" si="318"/>
        <v>-</v>
      </c>
      <c r="K747" s="29" t="str">
        <f t="shared" si="319"/>
        <v>-</v>
      </c>
      <c r="L747" s="29" t="str">
        <f t="shared" si="320"/>
        <v>-</v>
      </c>
      <c r="M747" s="29" t="str">
        <f t="shared" si="321"/>
        <v>-</v>
      </c>
      <c r="N747" s="29" t="str">
        <f t="shared" si="322"/>
        <v>-</v>
      </c>
      <c r="O747" s="29" t="str">
        <f t="shared" si="323"/>
        <v>-</v>
      </c>
      <c r="P747" s="2">
        <f>Замеры!R744</f>
        <v>0</v>
      </c>
      <c r="S747" s="2">
        <f>Замеры!S744</f>
        <v>0</v>
      </c>
      <c r="T747" s="2" t="s">
        <v>72</v>
      </c>
      <c r="U747" s="2" t="b">
        <f t="shared" si="324"/>
        <v>0</v>
      </c>
      <c r="V747" s="2" t="b">
        <f t="shared" si="325"/>
        <v>0</v>
      </c>
      <c r="W747" s="2" t="b">
        <f t="shared" si="326"/>
        <v>0</v>
      </c>
      <c r="Y747" s="2">
        <f t="shared" ca="1" si="327"/>
        <v>48</v>
      </c>
      <c r="Z747" s="2">
        <f t="shared" ca="1" si="327"/>
        <v>33</v>
      </c>
      <c r="AA747" s="2">
        <f t="shared" ca="1" si="327"/>
        <v>37</v>
      </c>
      <c r="AB747" s="5">
        <f t="shared" ca="1" si="328"/>
        <v>399</v>
      </c>
      <c r="AC747" s="5">
        <f t="shared" ca="1" si="329"/>
        <v>473</v>
      </c>
      <c r="AD747" s="5">
        <f t="shared" ca="1" si="330"/>
        <v>455</v>
      </c>
      <c r="AE747" s="5">
        <f t="shared" ca="1" si="331"/>
        <v>488</v>
      </c>
      <c r="AF747" s="5">
        <f t="shared" ca="1" si="332"/>
        <v>390</v>
      </c>
      <c r="AG747" s="5">
        <f t="shared" ca="1" si="333"/>
        <v>396</v>
      </c>
      <c r="AH747" s="5">
        <f t="shared" ca="1" si="334"/>
        <v>423</v>
      </c>
      <c r="AI747" s="5">
        <f t="shared" ca="1" si="335"/>
        <v>435</v>
      </c>
      <c r="AJ747" s="5">
        <f t="shared" ca="1" si="336"/>
        <v>423</v>
      </c>
      <c r="AK747" s="5">
        <f t="shared" ca="1" si="337"/>
        <v>411</v>
      </c>
    </row>
    <row r="748" spans="1:37" x14ac:dyDescent="0.3">
      <c r="A748" s="35">
        <f>IF(Замеры!B745=0, " ", Замеры!B745)</f>
        <v>742</v>
      </c>
      <c r="B748" s="45" t="str">
        <f>Замеры!G745</f>
        <v xml:space="preserve">Группа от QF </v>
      </c>
      <c r="C748" s="45" t="str">
        <f>IF(Замеры!O745=0, " ", Замеры!O745)</f>
        <v xml:space="preserve"> </v>
      </c>
      <c r="D748" s="69" t="str">
        <f t="shared" si="338"/>
        <v xml:space="preserve"> </v>
      </c>
      <c r="E748" s="69" t="str">
        <f t="shared" si="339"/>
        <v xml:space="preserve"> </v>
      </c>
      <c r="F748" s="29" t="str">
        <f t="shared" si="314"/>
        <v>-</v>
      </c>
      <c r="G748" s="29" t="str">
        <f t="shared" si="315"/>
        <v>-</v>
      </c>
      <c r="H748" s="29" t="str">
        <f t="shared" si="316"/>
        <v>-</v>
      </c>
      <c r="I748" s="29" t="str">
        <f t="shared" si="317"/>
        <v>-</v>
      </c>
      <c r="J748" s="46" t="str">
        <f t="shared" si="318"/>
        <v>-</v>
      </c>
      <c r="K748" s="29" t="str">
        <f t="shared" si="319"/>
        <v>-</v>
      </c>
      <c r="L748" s="29" t="str">
        <f t="shared" si="320"/>
        <v>-</v>
      </c>
      <c r="M748" s="29" t="str">
        <f t="shared" si="321"/>
        <v>-</v>
      </c>
      <c r="N748" s="29" t="str">
        <f t="shared" si="322"/>
        <v>-</v>
      </c>
      <c r="O748" s="29" t="str">
        <f t="shared" si="323"/>
        <v>-</v>
      </c>
      <c r="P748" s="2">
        <f>Замеры!R745</f>
        <v>0</v>
      </c>
      <c r="S748" s="2">
        <f>Замеры!S745</f>
        <v>0</v>
      </c>
      <c r="T748" s="2" t="s">
        <v>72</v>
      </c>
      <c r="U748" s="2" t="b">
        <f t="shared" si="324"/>
        <v>0</v>
      </c>
      <c r="V748" s="2" t="b">
        <f t="shared" si="325"/>
        <v>0</v>
      </c>
      <c r="W748" s="2" t="b">
        <f t="shared" si="326"/>
        <v>0</v>
      </c>
      <c r="Y748" s="2">
        <f t="shared" ca="1" si="327"/>
        <v>47</v>
      </c>
      <c r="Z748" s="2">
        <f t="shared" ca="1" si="327"/>
        <v>29</v>
      </c>
      <c r="AA748" s="2">
        <f t="shared" ca="1" si="327"/>
        <v>42</v>
      </c>
      <c r="AB748" s="5">
        <f t="shared" ca="1" si="328"/>
        <v>462</v>
      </c>
      <c r="AC748" s="5">
        <f t="shared" ca="1" si="329"/>
        <v>517</v>
      </c>
      <c r="AD748" s="5">
        <f t="shared" ca="1" si="330"/>
        <v>440</v>
      </c>
      <c r="AE748" s="5">
        <f t="shared" ca="1" si="331"/>
        <v>455</v>
      </c>
      <c r="AF748" s="5">
        <f t="shared" ca="1" si="332"/>
        <v>492</v>
      </c>
      <c r="AG748" s="5">
        <f t="shared" ca="1" si="333"/>
        <v>550</v>
      </c>
      <c r="AH748" s="5">
        <f t="shared" ca="1" si="334"/>
        <v>441</v>
      </c>
      <c r="AI748" s="5">
        <f t="shared" ca="1" si="335"/>
        <v>459</v>
      </c>
      <c r="AJ748" s="5">
        <f t="shared" ca="1" si="336"/>
        <v>431</v>
      </c>
      <c r="AK748" s="5">
        <f t="shared" ca="1" si="337"/>
        <v>550</v>
      </c>
    </row>
    <row r="749" spans="1:37" x14ac:dyDescent="0.3">
      <c r="A749" s="35">
        <f>IF(Замеры!B746=0, " ", Замеры!B746)</f>
        <v>743</v>
      </c>
      <c r="B749" s="45" t="str">
        <f>Замеры!G746</f>
        <v xml:space="preserve">Группа от QF </v>
      </c>
      <c r="C749" s="45" t="str">
        <f>IF(Замеры!O746=0, " ", Замеры!O746)</f>
        <v xml:space="preserve"> </v>
      </c>
      <c r="D749" s="69" t="str">
        <f t="shared" si="338"/>
        <v xml:space="preserve"> </v>
      </c>
      <c r="E749" s="69" t="str">
        <f t="shared" si="339"/>
        <v xml:space="preserve"> </v>
      </c>
      <c r="F749" s="29" t="str">
        <f t="shared" si="314"/>
        <v>-</v>
      </c>
      <c r="G749" s="29" t="str">
        <f t="shared" si="315"/>
        <v>-</v>
      </c>
      <c r="H749" s="29" t="str">
        <f t="shared" si="316"/>
        <v>-</v>
      </c>
      <c r="I749" s="29" t="str">
        <f t="shared" si="317"/>
        <v>-</v>
      </c>
      <c r="J749" s="46" t="str">
        <f t="shared" si="318"/>
        <v>-</v>
      </c>
      <c r="K749" s="29" t="str">
        <f t="shared" si="319"/>
        <v>-</v>
      </c>
      <c r="L749" s="29" t="str">
        <f t="shared" si="320"/>
        <v>-</v>
      </c>
      <c r="M749" s="29" t="str">
        <f t="shared" si="321"/>
        <v>-</v>
      </c>
      <c r="N749" s="29" t="str">
        <f t="shared" si="322"/>
        <v>-</v>
      </c>
      <c r="O749" s="29" t="str">
        <f t="shared" si="323"/>
        <v>-</v>
      </c>
      <c r="P749" s="2">
        <f>Замеры!R746</f>
        <v>0</v>
      </c>
      <c r="S749" s="2">
        <f>Замеры!S746</f>
        <v>0</v>
      </c>
      <c r="T749" s="2" t="s">
        <v>72</v>
      </c>
      <c r="U749" s="2" t="b">
        <f t="shared" si="324"/>
        <v>0</v>
      </c>
      <c r="V749" s="2" t="b">
        <f t="shared" si="325"/>
        <v>0</v>
      </c>
      <c r="W749" s="2" t="b">
        <f t="shared" si="326"/>
        <v>0</v>
      </c>
      <c r="Y749" s="2">
        <f t="shared" ca="1" si="327"/>
        <v>21</v>
      </c>
      <c r="Z749" s="2">
        <f t="shared" ca="1" si="327"/>
        <v>39</v>
      </c>
      <c r="AA749" s="2">
        <f t="shared" ca="1" si="327"/>
        <v>31</v>
      </c>
      <c r="AB749" s="5">
        <f t="shared" ca="1" si="328"/>
        <v>436</v>
      </c>
      <c r="AC749" s="5">
        <f t="shared" ca="1" si="329"/>
        <v>387</v>
      </c>
      <c r="AD749" s="5">
        <f t="shared" ca="1" si="330"/>
        <v>365</v>
      </c>
      <c r="AE749" s="5">
        <f t="shared" ca="1" si="331"/>
        <v>415</v>
      </c>
      <c r="AF749" s="5">
        <f t="shared" ca="1" si="332"/>
        <v>422</v>
      </c>
      <c r="AG749" s="5">
        <f t="shared" ca="1" si="333"/>
        <v>373</v>
      </c>
      <c r="AH749" s="5">
        <f t="shared" ca="1" si="334"/>
        <v>435</v>
      </c>
      <c r="AI749" s="5">
        <f t="shared" ca="1" si="335"/>
        <v>416</v>
      </c>
      <c r="AJ749" s="5">
        <f t="shared" ca="1" si="336"/>
        <v>396</v>
      </c>
      <c r="AK749" s="5">
        <f t="shared" ca="1" si="337"/>
        <v>368</v>
      </c>
    </row>
    <row r="750" spans="1:37" x14ac:dyDescent="0.3">
      <c r="A750" s="35">
        <f>IF(Замеры!B747=0, " ", Замеры!B747)</f>
        <v>744</v>
      </c>
      <c r="B750" s="45" t="str">
        <f>Замеры!G747</f>
        <v xml:space="preserve">Группа от QF </v>
      </c>
      <c r="C750" s="45" t="str">
        <f>IF(Замеры!O747=0, " ", Замеры!O747)</f>
        <v xml:space="preserve"> </v>
      </c>
      <c r="D750" s="69" t="str">
        <f t="shared" si="338"/>
        <v xml:space="preserve"> </v>
      </c>
      <c r="E750" s="69" t="str">
        <f t="shared" si="339"/>
        <v xml:space="preserve"> </v>
      </c>
      <c r="F750" s="29" t="str">
        <f t="shared" si="314"/>
        <v>-</v>
      </c>
      <c r="G750" s="29" t="str">
        <f t="shared" si="315"/>
        <v>-</v>
      </c>
      <c r="H750" s="29" t="str">
        <f t="shared" si="316"/>
        <v>-</v>
      </c>
      <c r="I750" s="29" t="str">
        <f t="shared" si="317"/>
        <v>-</v>
      </c>
      <c r="J750" s="46" t="str">
        <f t="shared" si="318"/>
        <v>-</v>
      </c>
      <c r="K750" s="29" t="str">
        <f t="shared" si="319"/>
        <v>-</v>
      </c>
      <c r="L750" s="29" t="str">
        <f t="shared" si="320"/>
        <v>-</v>
      </c>
      <c r="M750" s="29" t="str">
        <f t="shared" si="321"/>
        <v>-</v>
      </c>
      <c r="N750" s="29" t="str">
        <f t="shared" si="322"/>
        <v>-</v>
      </c>
      <c r="O750" s="29" t="str">
        <f t="shared" si="323"/>
        <v>-</v>
      </c>
      <c r="P750" s="2">
        <f>Замеры!R747</f>
        <v>0</v>
      </c>
      <c r="S750" s="2">
        <f>Замеры!S747</f>
        <v>0</v>
      </c>
      <c r="T750" s="2" t="s">
        <v>72</v>
      </c>
      <c r="U750" s="2" t="b">
        <f t="shared" si="324"/>
        <v>0</v>
      </c>
      <c r="V750" s="2" t="b">
        <f t="shared" si="325"/>
        <v>0</v>
      </c>
      <c r="W750" s="2" t="b">
        <f t="shared" si="326"/>
        <v>0</v>
      </c>
      <c r="Y750" s="2">
        <f t="shared" ca="1" si="327"/>
        <v>47</v>
      </c>
      <c r="Z750" s="2">
        <f t="shared" ca="1" si="327"/>
        <v>38</v>
      </c>
      <c r="AA750" s="2">
        <f t="shared" ca="1" si="327"/>
        <v>37</v>
      </c>
      <c r="AB750" s="5">
        <f t="shared" ca="1" si="328"/>
        <v>509</v>
      </c>
      <c r="AC750" s="5">
        <f t="shared" ca="1" si="329"/>
        <v>507</v>
      </c>
      <c r="AD750" s="5">
        <f t="shared" ca="1" si="330"/>
        <v>491</v>
      </c>
      <c r="AE750" s="5">
        <f t="shared" ca="1" si="331"/>
        <v>450</v>
      </c>
      <c r="AF750" s="5">
        <f t="shared" ca="1" si="332"/>
        <v>509</v>
      </c>
      <c r="AG750" s="5">
        <f t="shared" ca="1" si="333"/>
        <v>385</v>
      </c>
      <c r="AH750" s="5">
        <f t="shared" ca="1" si="334"/>
        <v>481</v>
      </c>
      <c r="AI750" s="5">
        <f t="shared" ca="1" si="335"/>
        <v>514</v>
      </c>
      <c r="AJ750" s="5">
        <f t="shared" ca="1" si="336"/>
        <v>426</v>
      </c>
      <c r="AK750" s="5">
        <f t="shared" ca="1" si="337"/>
        <v>443</v>
      </c>
    </row>
    <row r="751" spans="1:37" x14ac:dyDescent="0.3">
      <c r="A751" s="35">
        <f>IF(Замеры!B748=0, " ", Замеры!B748)</f>
        <v>745</v>
      </c>
      <c r="B751" s="45" t="str">
        <f>Замеры!G748</f>
        <v xml:space="preserve">Группа от QF </v>
      </c>
      <c r="C751" s="45" t="str">
        <f>IF(Замеры!O748=0, " ", Замеры!O748)</f>
        <v xml:space="preserve"> </v>
      </c>
      <c r="D751" s="69" t="str">
        <f t="shared" si="338"/>
        <v xml:space="preserve"> </v>
      </c>
      <c r="E751" s="69" t="str">
        <f t="shared" si="339"/>
        <v xml:space="preserve"> </v>
      </c>
      <c r="F751" s="29" t="str">
        <f t="shared" si="314"/>
        <v>-</v>
      </c>
      <c r="G751" s="29" t="str">
        <f t="shared" si="315"/>
        <v>-</v>
      </c>
      <c r="H751" s="29" t="str">
        <f t="shared" si="316"/>
        <v>-</v>
      </c>
      <c r="I751" s="29" t="str">
        <f t="shared" si="317"/>
        <v>-</v>
      </c>
      <c r="J751" s="46" t="str">
        <f t="shared" si="318"/>
        <v>-</v>
      </c>
      <c r="K751" s="29" t="str">
        <f t="shared" si="319"/>
        <v>-</v>
      </c>
      <c r="L751" s="29" t="str">
        <f t="shared" si="320"/>
        <v>-</v>
      </c>
      <c r="M751" s="29" t="str">
        <f t="shared" si="321"/>
        <v>-</v>
      </c>
      <c r="N751" s="29" t="str">
        <f t="shared" si="322"/>
        <v>-</v>
      </c>
      <c r="O751" s="29" t="str">
        <f t="shared" si="323"/>
        <v>-</v>
      </c>
      <c r="P751" s="2">
        <f>Замеры!R748</f>
        <v>0</v>
      </c>
      <c r="S751" s="2">
        <f>Замеры!S748</f>
        <v>0</v>
      </c>
      <c r="T751" s="2" t="s">
        <v>72</v>
      </c>
      <c r="U751" s="2" t="b">
        <f t="shared" si="324"/>
        <v>0</v>
      </c>
      <c r="V751" s="2" t="b">
        <f t="shared" si="325"/>
        <v>0</v>
      </c>
      <c r="W751" s="2" t="b">
        <f t="shared" si="326"/>
        <v>0</v>
      </c>
      <c r="Y751" s="2">
        <f t="shared" ca="1" si="327"/>
        <v>22</v>
      </c>
      <c r="Z751" s="2">
        <f t="shared" ca="1" si="327"/>
        <v>45</v>
      </c>
      <c r="AA751" s="2">
        <f t="shared" ca="1" si="327"/>
        <v>23</v>
      </c>
      <c r="AB751" s="5">
        <f t="shared" ca="1" si="328"/>
        <v>307</v>
      </c>
      <c r="AC751" s="5">
        <f t="shared" ca="1" si="329"/>
        <v>294</v>
      </c>
      <c r="AD751" s="5">
        <f t="shared" ca="1" si="330"/>
        <v>328</v>
      </c>
      <c r="AE751" s="5">
        <f t="shared" ca="1" si="331"/>
        <v>319</v>
      </c>
      <c r="AF751" s="5">
        <f t="shared" ca="1" si="332"/>
        <v>333</v>
      </c>
      <c r="AG751" s="5">
        <f t="shared" ca="1" si="333"/>
        <v>375</v>
      </c>
      <c r="AH751" s="5">
        <f t="shared" ca="1" si="334"/>
        <v>320</v>
      </c>
      <c r="AI751" s="5">
        <f t="shared" ca="1" si="335"/>
        <v>241</v>
      </c>
      <c r="AJ751" s="5">
        <f t="shared" ca="1" si="336"/>
        <v>316</v>
      </c>
      <c r="AK751" s="5">
        <f t="shared" ca="1" si="337"/>
        <v>327</v>
      </c>
    </row>
    <row r="752" spans="1:37" x14ac:dyDescent="0.3">
      <c r="A752" s="35">
        <f>IF(Замеры!B749=0, " ", Замеры!B749)</f>
        <v>746</v>
      </c>
      <c r="B752" s="45" t="str">
        <f>Замеры!G749</f>
        <v xml:space="preserve">Группа от QF </v>
      </c>
      <c r="C752" s="45" t="str">
        <f>IF(Замеры!O749=0, " ", Замеры!O749)</f>
        <v xml:space="preserve"> </v>
      </c>
      <c r="D752" s="69" t="str">
        <f t="shared" si="338"/>
        <v xml:space="preserve"> </v>
      </c>
      <c r="E752" s="69" t="str">
        <f t="shared" si="339"/>
        <v xml:space="preserve"> </v>
      </c>
      <c r="F752" s="29" t="str">
        <f t="shared" si="314"/>
        <v>-</v>
      </c>
      <c r="G752" s="29" t="str">
        <f t="shared" si="315"/>
        <v>-</v>
      </c>
      <c r="H752" s="29" t="str">
        <f t="shared" si="316"/>
        <v>-</v>
      </c>
      <c r="I752" s="29" t="str">
        <f t="shared" si="317"/>
        <v>-</v>
      </c>
      <c r="J752" s="46" t="str">
        <f t="shared" si="318"/>
        <v>-</v>
      </c>
      <c r="K752" s="29" t="str">
        <f t="shared" si="319"/>
        <v>-</v>
      </c>
      <c r="L752" s="29" t="str">
        <f t="shared" si="320"/>
        <v>-</v>
      </c>
      <c r="M752" s="29" t="str">
        <f t="shared" si="321"/>
        <v>-</v>
      </c>
      <c r="N752" s="29" t="str">
        <f t="shared" si="322"/>
        <v>-</v>
      </c>
      <c r="O752" s="29" t="str">
        <f t="shared" si="323"/>
        <v>-</v>
      </c>
      <c r="P752" s="2">
        <f>Замеры!R749</f>
        <v>0</v>
      </c>
      <c r="S752" s="2">
        <f>Замеры!S749</f>
        <v>0</v>
      </c>
      <c r="T752" s="2" t="s">
        <v>72</v>
      </c>
      <c r="U752" s="2" t="b">
        <f t="shared" si="324"/>
        <v>0</v>
      </c>
      <c r="V752" s="2" t="b">
        <f t="shared" si="325"/>
        <v>0</v>
      </c>
      <c r="W752" s="2" t="b">
        <f t="shared" si="326"/>
        <v>0</v>
      </c>
      <c r="Y752" s="2">
        <f t="shared" ca="1" si="327"/>
        <v>22</v>
      </c>
      <c r="Z752" s="2">
        <f t="shared" ca="1" si="327"/>
        <v>31</v>
      </c>
      <c r="AA752" s="2">
        <f t="shared" ca="1" si="327"/>
        <v>25</v>
      </c>
      <c r="AB752" s="5">
        <f t="shared" ca="1" si="328"/>
        <v>390</v>
      </c>
      <c r="AC752" s="5">
        <f t="shared" ca="1" si="329"/>
        <v>326</v>
      </c>
      <c r="AD752" s="5">
        <f t="shared" ca="1" si="330"/>
        <v>379</v>
      </c>
      <c r="AE752" s="5">
        <f t="shared" ca="1" si="331"/>
        <v>326</v>
      </c>
      <c r="AF752" s="5">
        <f t="shared" ca="1" si="332"/>
        <v>363</v>
      </c>
      <c r="AG752" s="5">
        <f t="shared" ca="1" si="333"/>
        <v>369</v>
      </c>
      <c r="AH752" s="5">
        <f t="shared" ca="1" si="334"/>
        <v>279</v>
      </c>
      <c r="AI752" s="5">
        <f t="shared" ca="1" si="335"/>
        <v>310</v>
      </c>
      <c r="AJ752" s="5">
        <f t="shared" ca="1" si="336"/>
        <v>318</v>
      </c>
      <c r="AK752" s="5">
        <f t="shared" ca="1" si="337"/>
        <v>294</v>
      </c>
    </row>
    <row r="753" spans="1:37" x14ac:dyDescent="0.3">
      <c r="A753" s="35">
        <f>IF(Замеры!B750=0, " ", Замеры!B750)</f>
        <v>747</v>
      </c>
      <c r="B753" s="45" t="str">
        <f>Замеры!G750</f>
        <v xml:space="preserve">Группа от QF </v>
      </c>
      <c r="C753" s="45" t="str">
        <f>IF(Замеры!O750=0, " ", Замеры!O750)</f>
        <v xml:space="preserve"> </v>
      </c>
      <c r="D753" s="69" t="str">
        <f t="shared" si="338"/>
        <v xml:space="preserve"> </v>
      </c>
      <c r="E753" s="69" t="str">
        <f t="shared" si="339"/>
        <v xml:space="preserve"> </v>
      </c>
      <c r="F753" s="29" t="str">
        <f t="shared" si="314"/>
        <v>-</v>
      </c>
      <c r="G753" s="29" t="str">
        <f t="shared" si="315"/>
        <v>-</v>
      </c>
      <c r="H753" s="29" t="str">
        <f t="shared" si="316"/>
        <v>-</v>
      </c>
      <c r="I753" s="29" t="str">
        <f t="shared" si="317"/>
        <v>-</v>
      </c>
      <c r="J753" s="46" t="str">
        <f t="shared" si="318"/>
        <v>-</v>
      </c>
      <c r="K753" s="29" t="str">
        <f t="shared" si="319"/>
        <v>-</v>
      </c>
      <c r="L753" s="29" t="str">
        <f t="shared" si="320"/>
        <v>-</v>
      </c>
      <c r="M753" s="29" t="str">
        <f t="shared" si="321"/>
        <v>-</v>
      </c>
      <c r="N753" s="29" t="str">
        <f t="shared" si="322"/>
        <v>-</v>
      </c>
      <c r="O753" s="29" t="str">
        <f t="shared" si="323"/>
        <v>-</v>
      </c>
      <c r="P753" s="2">
        <f>Замеры!R750</f>
        <v>0</v>
      </c>
      <c r="S753" s="2">
        <f>Замеры!S750</f>
        <v>0</v>
      </c>
      <c r="T753" s="2" t="s">
        <v>72</v>
      </c>
      <c r="U753" s="2" t="b">
        <f t="shared" si="324"/>
        <v>0</v>
      </c>
      <c r="V753" s="2" t="b">
        <f t="shared" si="325"/>
        <v>0</v>
      </c>
      <c r="W753" s="2" t="b">
        <f t="shared" si="326"/>
        <v>0</v>
      </c>
      <c r="Y753" s="2">
        <f t="shared" ca="1" si="327"/>
        <v>37</v>
      </c>
      <c r="Z753" s="2">
        <f t="shared" ca="1" si="327"/>
        <v>22</v>
      </c>
      <c r="AA753" s="2">
        <f t="shared" ca="1" si="327"/>
        <v>22</v>
      </c>
      <c r="AB753" s="5">
        <f t="shared" ca="1" si="328"/>
        <v>271</v>
      </c>
      <c r="AC753" s="5">
        <f t="shared" ca="1" si="329"/>
        <v>293</v>
      </c>
      <c r="AD753" s="5">
        <f t="shared" ca="1" si="330"/>
        <v>255</v>
      </c>
      <c r="AE753" s="5">
        <f t="shared" ca="1" si="331"/>
        <v>271</v>
      </c>
      <c r="AF753" s="5">
        <f t="shared" ca="1" si="332"/>
        <v>303</v>
      </c>
      <c r="AG753" s="5">
        <f t="shared" ca="1" si="333"/>
        <v>340</v>
      </c>
      <c r="AH753" s="5">
        <f t="shared" ca="1" si="334"/>
        <v>251</v>
      </c>
      <c r="AI753" s="5">
        <f t="shared" ca="1" si="335"/>
        <v>362</v>
      </c>
      <c r="AJ753" s="5">
        <f t="shared" ca="1" si="336"/>
        <v>249</v>
      </c>
      <c r="AK753" s="5">
        <f t="shared" ca="1" si="337"/>
        <v>368</v>
      </c>
    </row>
    <row r="754" spans="1:37" x14ac:dyDescent="0.3">
      <c r="A754" s="35">
        <f>IF(Замеры!B751=0, " ", Замеры!B751)</f>
        <v>748</v>
      </c>
      <c r="B754" s="45" t="str">
        <f>Замеры!G751</f>
        <v xml:space="preserve">Группа от QF </v>
      </c>
      <c r="C754" s="45" t="str">
        <f>IF(Замеры!O751=0, " ", Замеры!O751)</f>
        <v xml:space="preserve"> </v>
      </c>
      <c r="D754" s="69" t="str">
        <f t="shared" si="338"/>
        <v xml:space="preserve"> </v>
      </c>
      <c r="E754" s="69" t="str">
        <f t="shared" si="339"/>
        <v xml:space="preserve"> </v>
      </c>
      <c r="F754" s="29" t="str">
        <f t="shared" si="314"/>
        <v>-</v>
      </c>
      <c r="G754" s="29" t="str">
        <f t="shared" si="315"/>
        <v>-</v>
      </c>
      <c r="H754" s="29" t="str">
        <f t="shared" si="316"/>
        <v>-</v>
      </c>
      <c r="I754" s="29" t="str">
        <f t="shared" si="317"/>
        <v>-</v>
      </c>
      <c r="J754" s="46" t="str">
        <f t="shared" si="318"/>
        <v>-</v>
      </c>
      <c r="K754" s="29" t="str">
        <f t="shared" si="319"/>
        <v>-</v>
      </c>
      <c r="L754" s="29" t="str">
        <f t="shared" si="320"/>
        <v>-</v>
      </c>
      <c r="M754" s="29" t="str">
        <f t="shared" si="321"/>
        <v>-</v>
      </c>
      <c r="N754" s="29" t="str">
        <f t="shared" si="322"/>
        <v>-</v>
      </c>
      <c r="O754" s="29" t="str">
        <f t="shared" si="323"/>
        <v>-</v>
      </c>
      <c r="P754" s="2">
        <f>Замеры!R751</f>
        <v>0</v>
      </c>
      <c r="S754" s="2">
        <f>Замеры!S751</f>
        <v>0</v>
      </c>
      <c r="T754" s="2" t="s">
        <v>72</v>
      </c>
      <c r="U754" s="2" t="b">
        <f t="shared" si="324"/>
        <v>0</v>
      </c>
      <c r="V754" s="2" t="b">
        <f t="shared" si="325"/>
        <v>0</v>
      </c>
      <c r="W754" s="2" t="b">
        <f t="shared" si="326"/>
        <v>0</v>
      </c>
      <c r="Y754" s="2">
        <f t="shared" ca="1" si="327"/>
        <v>48</v>
      </c>
      <c r="Z754" s="2">
        <f t="shared" ca="1" si="327"/>
        <v>50</v>
      </c>
      <c r="AA754" s="2">
        <f t="shared" ca="1" si="327"/>
        <v>35</v>
      </c>
      <c r="AB754" s="5">
        <f t="shared" ca="1" si="328"/>
        <v>397</v>
      </c>
      <c r="AC754" s="5">
        <f t="shared" ca="1" si="329"/>
        <v>415</v>
      </c>
      <c r="AD754" s="5">
        <f t="shared" ca="1" si="330"/>
        <v>372</v>
      </c>
      <c r="AE754" s="5">
        <f t="shared" ca="1" si="331"/>
        <v>439</v>
      </c>
      <c r="AF754" s="5">
        <f t="shared" ca="1" si="332"/>
        <v>360</v>
      </c>
      <c r="AG754" s="5">
        <f t="shared" ca="1" si="333"/>
        <v>367</v>
      </c>
      <c r="AH754" s="5">
        <f t="shared" ca="1" si="334"/>
        <v>478</v>
      </c>
      <c r="AI754" s="5">
        <f t="shared" ca="1" si="335"/>
        <v>383</v>
      </c>
      <c r="AJ754" s="5">
        <f t="shared" ca="1" si="336"/>
        <v>428</v>
      </c>
      <c r="AK754" s="5">
        <f t="shared" ca="1" si="337"/>
        <v>362</v>
      </c>
    </row>
    <row r="755" spans="1:37" x14ac:dyDescent="0.3">
      <c r="A755" s="35">
        <f>IF(Замеры!B752=0, " ", Замеры!B752)</f>
        <v>749</v>
      </c>
      <c r="B755" s="45" t="str">
        <f>Замеры!G752</f>
        <v xml:space="preserve">Группа от QF </v>
      </c>
      <c r="C755" s="45" t="str">
        <f>IF(Замеры!O752=0, " ", Замеры!O752)</f>
        <v xml:space="preserve"> </v>
      </c>
      <c r="D755" s="69" t="str">
        <f t="shared" si="338"/>
        <v xml:space="preserve"> </v>
      </c>
      <c r="E755" s="69" t="str">
        <f t="shared" si="339"/>
        <v xml:space="preserve"> </v>
      </c>
      <c r="F755" s="29" t="str">
        <f t="shared" si="314"/>
        <v>-</v>
      </c>
      <c r="G755" s="29" t="str">
        <f t="shared" si="315"/>
        <v>-</v>
      </c>
      <c r="H755" s="29" t="str">
        <f t="shared" si="316"/>
        <v>-</v>
      </c>
      <c r="I755" s="29" t="str">
        <f t="shared" si="317"/>
        <v>-</v>
      </c>
      <c r="J755" s="46" t="str">
        <f t="shared" si="318"/>
        <v>-</v>
      </c>
      <c r="K755" s="29" t="str">
        <f t="shared" si="319"/>
        <v>-</v>
      </c>
      <c r="L755" s="29" t="str">
        <f t="shared" si="320"/>
        <v>-</v>
      </c>
      <c r="M755" s="29" t="str">
        <f t="shared" si="321"/>
        <v>-</v>
      </c>
      <c r="N755" s="29" t="str">
        <f t="shared" si="322"/>
        <v>-</v>
      </c>
      <c r="O755" s="29" t="str">
        <f t="shared" si="323"/>
        <v>-</v>
      </c>
      <c r="P755" s="2">
        <f>Замеры!R752</f>
        <v>0</v>
      </c>
      <c r="S755" s="2">
        <f>Замеры!S752</f>
        <v>0</v>
      </c>
      <c r="T755" s="2" t="s">
        <v>72</v>
      </c>
      <c r="U755" s="2" t="b">
        <f t="shared" si="324"/>
        <v>0</v>
      </c>
      <c r="V755" s="2" t="b">
        <f t="shared" si="325"/>
        <v>0</v>
      </c>
      <c r="W755" s="2" t="b">
        <f t="shared" si="326"/>
        <v>0</v>
      </c>
      <c r="Y755" s="2">
        <f t="shared" ca="1" si="327"/>
        <v>27</v>
      </c>
      <c r="Z755" s="2">
        <f t="shared" ca="1" si="327"/>
        <v>22</v>
      </c>
      <c r="AA755" s="2">
        <f t="shared" ca="1" si="327"/>
        <v>32</v>
      </c>
      <c r="AB755" s="5">
        <f t="shared" ca="1" si="328"/>
        <v>410</v>
      </c>
      <c r="AC755" s="5">
        <f t="shared" ca="1" si="329"/>
        <v>433</v>
      </c>
      <c r="AD755" s="5">
        <f t="shared" ca="1" si="330"/>
        <v>409</v>
      </c>
      <c r="AE755" s="5">
        <f t="shared" ca="1" si="331"/>
        <v>460</v>
      </c>
      <c r="AF755" s="5">
        <f t="shared" ca="1" si="332"/>
        <v>418</v>
      </c>
      <c r="AG755" s="5">
        <f t="shared" ca="1" si="333"/>
        <v>428</v>
      </c>
      <c r="AH755" s="5">
        <f t="shared" ca="1" si="334"/>
        <v>433</v>
      </c>
      <c r="AI755" s="5">
        <f t="shared" ca="1" si="335"/>
        <v>337</v>
      </c>
      <c r="AJ755" s="5">
        <f t="shared" ca="1" si="336"/>
        <v>446</v>
      </c>
      <c r="AK755" s="5">
        <f t="shared" ca="1" si="337"/>
        <v>364</v>
      </c>
    </row>
    <row r="756" spans="1:37" x14ac:dyDescent="0.3">
      <c r="A756" s="35">
        <f>IF(Замеры!B753=0, " ", Замеры!B753)</f>
        <v>750</v>
      </c>
      <c r="B756" s="45" t="str">
        <f>Замеры!G753</f>
        <v xml:space="preserve">Группа от QF </v>
      </c>
      <c r="C756" s="45" t="str">
        <f>IF(Замеры!O753=0, " ", Замеры!O753)</f>
        <v xml:space="preserve"> </v>
      </c>
      <c r="D756" s="69" t="str">
        <f t="shared" si="338"/>
        <v xml:space="preserve"> </v>
      </c>
      <c r="E756" s="69" t="str">
        <f t="shared" si="339"/>
        <v xml:space="preserve"> </v>
      </c>
      <c r="F756" s="29" t="str">
        <f t="shared" si="314"/>
        <v>-</v>
      </c>
      <c r="G756" s="29" t="str">
        <f t="shared" si="315"/>
        <v>-</v>
      </c>
      <c r="H756" s="29" t="str">
        <f t="shared" si="316"/>
        <v>-</v>
      </c>
      <c r="I756" s="29" t="str">
        <f t="shared" si="317"/>
        <v>-</v>
      </c>
      <c r="J756" s="46" t="str">
        <f t="shared" si="318"/>
        <v>-</v>
      </c>
      <c r="K756" s="29" t="str">
        <f t="shared" si="319"/>
        <v>-</v>
      </c>
      <c r="L756" s="29" t="str">
        <f t="shared" si="320"/>
        <v>-</v>
      </c>
      <c r="M756" s="29" t="str">
        <f t="shared" si="321"/>
        <v>-</v>
      </c>
      <c r="N756" s="29" t="str">
        <f t="shared" si="322"/>
        <v>-</v>
      </c>
      <c r="O756" s="29" t="str">
        <f t="shared" si="323"/>
        <v>-</v>
      </c>
      <c r="P756" s="2">
        <f>Замеры!R753</f>
        <v>0</v>
      </c>
      <c r="S756" s="2">
        <f>Замеры!S753</f>
        <v>0</v>
      </c>
      <c r="T756" s="2" t="s">
        <v>72</v>
      </c>
      <c r="U756" s="2" t="b">
        <f t="shared" si="324"/>
        <v>0</v>
      </c>
      <c r="V756" s="2" t="b">
        <f t="shared" si="325"/>
        <v>0</v>
      </c>
      <c r="W756" s="2" t="b">
        <f t="shared" si="326"/>
        <v>0</v>
      </c>
      <c r="Y756" s="2">
        <f t="shared" ca="1" si="327"/>
        <v>42</v>
      </c>
      <c r="Z756" s="2">
        <f t="shared" ca="1" si="327"/>
        <v>49</v>
      </c>
      <c r="AA756" s="2">
        <f t="shared" ca="1" si="327"/>
        <v>22</v>
      </c>
      <c r="AB756" s="5">
        <f t="shared" ca="1" si="328"/>
        <v>231</v>
      </c>
      <c r="AC756" s="5">
        <f t="shared" ca="1" si="329"/>
        <v>366</v>
      </c>
      <c r="AD756" s="5">
        <f t="shared" ca="1" si="330"/>
        <v>240</v>
      </c>
      <c r="AE756" s="5">
        <f t="shared" ca="1" si="331"/>
        <v>289</v>
      </c>
      <c r="AF756" s="5">
        <f t="shared" ca="1" si="332"/>
        <v>242</v>
      </c>
      <c r="AG756" s="5">
        <f t="shared" ca="1" si="333"/>
        <v>297</v>
      </c>
      <c r="AH756" s="5">
        <f t="shared" ca="1" si="334"/>
        <v>227</v>
      </c>
      <c r="AI756" s="5">
        <f t="shared" ca="1" si="335"/>
        <v>312</v>
      </c>
      <c r="AJ756" s="5">
        <f t="shared" ca="1" si="336"/>
        <v>225</v>
      </c>
      <c r="AK756" s="5">
        <f t="shared" ca="1" si="337"/>
        <v>332</v>
      </c>
    </row>
    <row r="757" spans="1:37" x14ac:dyDescent="0.3">
      <c r="A757" s="35">
        <f>IF(Замеры!B754=0, " ", Замеры!B754)</f>
        <v>751</v>
      </c>
      <c r="B757" s="45" t="str">
        <f>Замеры!G754</f>
        <v xml:space="preserve">Группа от QF </v>
      </c>
      <c r="C757" s="45" t="str">
        <f>IF(Замеры!O754=0, " ", Замеры!O754)</f>
        <v xml:space="preserve"> </v>
      </c>
      <c r="D757" s="69" t="str">
        <f t="shared" si="338"/>
        <v xml:space="preserve"> </v>
      </c>
      <c r="E757" s="69" t="str">
        <f t="shared" si="339"/>
        <v xml:space="preserve"> </v>
      </c>
      <c r="F757" s="29" t="str">
        <f t="shared" si="314"/>
        <v>-</v>
      </c>
      <c r="G757" s="29" t="str">
        <f t="shared" si="315"/>
        <v>-</v>
      </c>
      <c r="H757" s="29" t="str">
        <f t="shared" si="316"/>
        <v>-</v>
      </c>
      <c r="I757" s="29" t="str">
        <f t="shared" si="317"/>
        <v>-</v>
      </c>
      <c r="J757" s="46" t="str">
        <f t="shared" si="318"/>
        <v>-</v>
      </c>
      <c r="K757" s="29" t="str">
        <f t="shared" si="319"/>
        <v>-</v>
      </c>
      <c r="L757" s="29" t="str">
        <f t="shared" si="320"/>
        <v>-</v>
      </c>
      <c r="M757" s="29" t="str">
        <f t="shared" si="321"/>
        <v>-</v>
      </c>
      <c r="N757" s="29" t="str">
        <f t="shared" si="322"/>
        <v>-</v>
      </c>
      <c r="O757" s="29" t="str">
        <f t="shared" si="323"/>
        <v>-</v>
      </c>
      <c r="P757" s="2">
        <f>Замеры!R754</f>
        <v>0</v>
      </c>
      <c r="S757" s="2">
        <f>Замеры!S754</f>
        <v>0</v>
      </c>
      <c r="T757" s="2" t="s">
        <v>72</v>
      </c>
      <c r="U757" s="2" t="b">
        <f t="shared" si="324"/>
        <v>0</v>
      </c>
      <c r="V757" s="2" t="b">
        <f t="shared" si="325"/>
        <v>0</v>
      </c>
      <c r="W757" s="2" t="b">
        <f t="shared" si="326"/>
        <v>0</v>
      </c>
      <c r="Y757" s="2">
        <f t="shared" ca="1" si="327"/>
        <v>47</v>
      </c>
      <c r="Z757" s="2">
        <f t="shared" ca="1" si="327"/>
        <v>41</v>
      </c>
      <c r="AA757" s="2">
        <f t="shared" ca="1" si="327"/>
        <v>40</v>
      </c>
      <c r="AB757" s="5">
        <f t="shared" ca="1" si="328"/>
        <v>511</v>
      </c>
      <c r="AC757" s="5">
        <f t="shared" ca="1" si="329"/>
        <v>442</v>
      </c>
      <c r="AD757" s="5">
        <f t="shared" ca="1" si="330"/>
        <v>456</v>
      </c>
      <c r="AE757" s="5">
        <f t="shared" ca="1" si="331"/>
        <v>550</v>
      </c>
      <c r="AF757" s="5">
        <f t="shared" ca="1" si="332"/>
        <v>442</v>
      </c>
      <c r="AG757" s="5">
        <f t="shared" ca="1" si="333"/>
        <v>408</v>
      </c>
      <c r="AH757" s="5">
        <f t="shared" ca="1" si="334"/>
        <v>478</v>
      </c>
      <c r="AI757" s="5">
        <f t="shared" ca="1" si="335"/>
        <v>446</v>
      </c>
      <c r="AJ757" s="5">
        <f t="shared" ca="1" si="336"/>
        <v>536</v>
      </c>
      <c r="AK757" s="5">
        <f t="shared" ca="1" si="337"/>
        <v>529</v>
      </c>
    </row>
    <row r="758" spans="1:37" x14ac:dyDescent="0.3">
      <c r="A758" s="35">
        <f>IF(Замеры!B755=0, " ", Замеры!B755)</f>
        <v>752</v>
      </c>
      <c r="B758" s="45" t="str">
        <f>Замеры!G755</f>
        <v xml:space="preserve">Группа от QF </v>
      </c>
      <c r="C758" s="45" t="str">
        <f>IF(Замеры!O755=0, " ", Замеры!O755)</f>
        <v xml:space="preserve"> </v>
      </c>
      <c r="D758" s="69" t="str">
        <f t="shared" si="338"/>
        <v xml:space="preserve"> </v>
      </c>
      <c r="E758" s="69" t="str">
        <f t="shared" si="339"/>
        <v xml:space="preserve"> </v>
      </c>
      <c r="F758" s="29" t="str">
        <f t="shared" si="314"/>
        <v>-</v>
      </c>
      <c r="G758" s="29" t="str">
        <f t="shared" si="315"/>
        <v>-</v>
      </c>
      <c r="H758" s="29" t="str">
        <f t="shared" si="316"/>
        <v>-</v>
      </c>
      <c r="I758" s="29" t="str">
        <f t="shared" si="317"/>
        <v>-</v>
      </c>
      <c r="J758" s="46" t="str">
        <f t="shared" si="318"/>
        <v>-</v>
      </c>
      <c r="K758" s="29" t="str">
        <f t="shared" si="319"/>
        <v>-</v>
      </c>
      <c r="L758" s="29" t="str">
        <f t="shared" si="320"/>
        <v>-</v>
      </c>
      <c r="M758" s="29" t="str">
        <f t="shared" si="321"/>
        <v>-</v>
      </c>
      <c r="N758" s="29" t="str">
        <f t="shared" si="322"/>
        <v>-</v>
      </c>
      <c r="O758" s="29" t="str">
        <f t="shared" si="323"/>
        <v>-</v>
      </c>
      <c r="P758" s="2">
        <f>Замеры!R755</f>
        <v>0</v>
      </c>
      <c r="S758" s="2">
        <f>Замеры!S755</f>
        <v>0</v>
      </c>
      <c r="T758" s="2" t="s">
        <v>72</v>
      </c>
      <c r="U758" s="2" t="b">
        <f t="shared" si="324"/>
        <v>0</v>
      </c>
      <c r="V758" s="2" t="b">
        <f t="shared" si="325"/>
        <v>0</v>
      </c>
      <c r="W758" s="2" t="b">
        <f t="shared" si="326"/>
        <v>0</v>
      </c>
      <c r="Y758" s="2">
        <f t="shared" ca="1" si="327"/>
        <v>35</v>
      </c>
      <c r="Z758" s="2">
        <f t="shared" ca="1" si="327"/>
        <v>48</v>
      </c>
      <c r="AA758" s="2">
        <f t="shared" ca="1" si="327"/>
        <v>38</v>
      </c>
      <c r="AB758" s="5">
        <f t="shared" ca="1" si="328"/>
        <v>497</v>
      </c>
      <c r="AC758" s="5">
        <f t="shared" ca="1" si="329"/>
        <v>450</v>
      </c>
      <c r="AD758" s="5">
        <f t="shared" ca="1" si="330"/>
        <v>464</v>
      </c>
      <c r="AE758" s="5">
        <f t="shared" ca="1" si="331"/>
        <v>474</v>
      </c>
      <c r="AF758" s="5">
        <f t="shared" ca="1" si="332"/>
        <v>503</v>
      </c>
      <c r="AG758" s="5">
        <f t="shared" ca="1" si="333"/>
        <v>438</v>
      </c>
      <c r="AH758" s="5">
        <f t="shared" ca="1" si="334"/>
        <v>476</v>
      </c>
      <c r="AI758" s="5">
        <f t="shared" ca="1" si="335"/>
        <v>463</v>
      </c>
      <c r="AJ758" s="5">
        <f t="shared" ca="1" si="336"/>
        <v>435</v>
      </c>
      <c r="AK758" s="5">
        <f t="shared" ca="1" si="337"/>
        <v>509</v>
      </c>
    </row>
    <row r="759" spans="1:37" x14ac:dyDescent="0.3">
      <c r="A759" s="35">
        <f>IF(Замеры!B756=0, " ", Замеры!B756)</f>
        <v>753</v>
      </c>
      <c r="B759" s="45" t="str">
        <f>Замеры!G756</f>
        <v xml:space="preserve">Группа от QF </v>
      </c>
      <c r="C759" s="45" t="str">
        <f>IF(Замеры!O756=0, " ", Замеры!O756)</f>
        <v xml:space="preserve"> </v>
      </c>
      <c r="D759" s="69" t="str">
        <f t="shared" si="338"/>
        <v xml:space="preserve"> </v>
      </c>
      <c r="E759" s="69" t="str">
        <f t="shared" si="339"/>
        <v xml:space="preserve"> </v>
      </c>
      <c r="F759" s="29" t="str">
        <f t="shared" si="314"/>
        <v>-</v>
      </c>
      <c r="G759" s="29" t="str">
        <f t="shared" si="315"/>
        <v>-</v>
      </c>
      <c r="H759" s="29" t="str">
        <f t="shared" si="316"/>
        <v>-</v>
      </c>
      <c r="I759" s="29" t="str">
        <f t="shared" si="317"/>
        <v>-</v>
      </c>
      <c r="J759" s="46" t="str">
        <f t="shared" si="318"/>
        <v>-</v>
      </c>
      <c r="K759" s="29" t="str">
        <f t="shared" si="319"/>
        <v>-</v>
      </c>
      <c r="L759" s="29" t="str">
        <f t="shared" si="320"/>
        <v>-</v>
      </c>
      <c r="M759" s="29" t="str">
        <f t="shared" si="321"/>
        <v>-</v>
      </c>
      <c r="N759" s="29" t="str">
        <f t="shared" si="322"/>
        <v>-</v>
      </c>
      <c r="O759" s="29" t="str">
        <f t="shared" si="323"/>
        <v>-</v>
      </c>
      <c r="P759" s="2">
        <f>Замеры!R756</f>
        <v>0</v>
      </c>
      <c r="S759" s="2">
        <f>Замеры!S756</f>
        <v>0</v>
      </c>
      <c r="T759" s="2" t="s">
        <v>72</v>
      </c>
      <c r="U759" s="2" t="b">
        <f t="shared" si="324"/>
        <v>0</v>
      </c>
      <c r="V759" s="2" t="b">
        <f t="shared" si="325"/>
        <v>0</v>
      </c>
      <c r="W759" s="2" t="b">
        <f t="shared" si="326"/>
        <v>0</v>
      </c>
      <c r="Y759" s="2">
        <f t="shared" ca="1" si="327"/>
        <v>35</v>
      </c>
      <c r="Z759" s="2">
        <f t="shared" ca="1" si="327"/>
        <v>43</v>
      </c>
      <c r="AA759" s="2">
        <f t="shared" ca="1" si="327"/>
        <v>30</v>
      </c>
      <c r="AB759" s="5">
        <f t="shared" ca="1" si="328"/>
        <v>322</v>
      </c>
      <c r="AC759" s="5">
        <f t="shared" ca="1" si="329"/>
        <v>418</v>
      </c>
      <c r="AD759" s="5">
        <f t="shared" ca="1" si="330"/>
        <v>449</v>
      </c>
      <c r="AE759" s="5">
        <f t="shared" ca="1" si="331"/>
        <v>410</v>
      </c>
      <c r="AF759" s="5">
        <f t="shared" ca="1" si="332"/>
        <v>327</v>
      </c>
      <c r="AG759" s="5">
        <f t="shared" ca="1" si="333"/>
        <v>409</v>
      </c>
      <c r="AH759" s="5">
        <f t="shared" ca="1" si="334"/>
        <v>450</v>
      </c>
      <c r="AI759" s="5">
        <f t="shared" ca="1" si="335"/>
        <v>355</v>
      </c>
      <c r="AJ759" s="5">
        <f t="shared" ca="1" si="336"/>
        <v>403</v>
      </c>
      <c r="AK759" s="5">
        <f t="shared" ca="1" si="337"/>
        <v>380</v>
      </c>
    </row>
    <row r="760" spans="1:37" x14ac:dyDescent="0.3">
      <c r="A760" s="35">
        <f>IF(Замеры!B757=0, " ", Замеры!B757)</f>
        <v>754</v>
      </c>
      <c r="B760" s="45" t="str">
        <f>Замеры!G757</f>
        <v xml:space="preserve">Группа от QF </v>
      </c>
      <c r="C760" s="45" t="str">
        <f>IF(Замеры!O757=0, " ", Замеры!O757)</f>
        <v xml:space="preserve"> </v>
      </c>
      <c r="D760" s="69" t="str">
        <f t="shared" si="338"/>
        <v xml:space="preserve"> </v>
      </c>
      <c r="E760" s="69" t="str">
        <f t="shared" si="339"/>
        <v xml:space="preserve"> </v>
      </c>
      <c r="F760" s="29" t="str">
        <f t="shared" si="314"/>
        <v>-</v>
      </c>
      <c r="G760" s="29" t="str">
        <f t="shared" si="315"/>
        <v>-</v>
      </c>
      <c r="H760" s="29" t="str">
        <f t="shared" si="316"/>
        <v>-</v>
      </c>
      <c r="I760" s="29" t="str">
        <f t="shared" si="317"/>
        <v>-</v>
      </c>
      <c r="J760" s="46" t="str">
        <f t="shared" si="318"/>
        <v>-</v>
      </c>
      <c r="K760" s="29" t="str">
        <f t="shared" si="319"/>
        <v>-</v>
      </c>
      <c r="L760" s="29" t="str">
        <f t="shared" si="320"/>
        <v>-</v>
      </c>
      <c r="M760" s="29" t="str">
        <f t="shared" si="321"/>
        <v>-</v>
      </c>
      <c r="N760" s="29" t="str">
        <f t="shared" si="322"/>
        <v>-</v>
      </c>
      <c r="O760" s="29" t="str">
        <f t="shared" si="323"/>
        <v>-</v>
      </c>
      <c r="P760" s="2">
        <f>Замеры!R757</f>
        <v>0</v>
      </c>
      <c r="S760" s="2">
        <f>Замеры!S757</f>
        <v>0</v>
      </c>
      <c r="T760" s="2" t="s">
        <v>72</v>
      </c>
      <c r="U760" s="2" t="b">
        <f t="shared" si="324"/>
        <v>0</v>
      </c>
      <c r="V760" s="2" t="b">
        <f t="shared" si="325"/>
        <v>0</v>
      </c>
      <c r="W760" s="2" t="b">
        <f t="shared" si="326"/>
        <v>0</v>
      </c>
      <c r="Y760" s="2">
        <f t="shared" ca="1" si="327"/>
        <v>49</v>
      </c>
      <c r="Z760" s="2">
        <f t="shared" ca="1" si="327"/>
        <v>36</v>
      </c>
      <c r="AA760" s="2">
        <f t="shared" ca="1" si="327"/>
        <v>26</v>
      </c>
      <c r="AB760" s="5">
        <f t="shared" ca="1" si="328"/>
        <v>377</v>
      </c>
      <c r="AC760" s="5">
        <f t="shared" ca="1" si="329"/>
        <v>405</v>
      </c>
      <c r="AD760" s="5">
        <f t="shared" ca="1" si="330"/>
        <v>397</v>
      </c>
      <c r="AE760" s="5">
        <f t="shared" ca="1" si="331"/>
        <v>313</v>
      </c>
      <c r="AF760" s="5">
        <f t="shared" ca="1" si="332"/>
        <v>383</v>
      </c>
      <c r="AG760" s="5">
        <f t="shared" ca="1" si="333"/>
        <v>318</v>
      </c>
      <c r="AH760" s="5">
        <f t="shared" ca="1" si="334"/>
        <v>324</v>
      </c>
      <c r="AI760" s="5">
        <f t="shared" ca="1" si="335"/>
        <v>336</v>
      </c>
      <c r="AJ760" s="5">
        <f t="shared" ca="1" si="336"/>
        <v>337</v>
      </c>
      <c r="AK760" s="5">
        <f t="shared" ca="1" si="337"/>
        <v>309</v>
      </c>
    </row>
    <row r="761" spans="1:37" x14ac:dyDescent="0.3">
      <c r="A761" s="35">
        <f>IF(Замеры!B758=0, " ", Замеры!B758)</f>
        <v>755</v>
      </c>
      <c r="B761" s="45" t="str">
        <f>Замеры!G758</f>
        <v xml:space="preserve">Группа от QF </v>
      </c>
      <c r="C761" s="45" t="str">
        <f>IF(Замеры!O758=0, " ", Замеры!O758)</f>
        <v xml:space="preserve"> </v>
      </c>
      <c r="D761" s="69" t="str">
        <f t="shared" si="338"/>
        <v xml:space="preserve"> </v>
      </c>
      <c r="E761" s="69" t="str">
        <f t="shared" si="339"/>
        <v xml:space="preserve"> </v>
      </c>
      <c r="F761" s="29" t="str">
        <f t="shared" si="314"/>
        <v>-</v>
      </c>
      <c r="G761" s="29" t="str">
        <f t="shared" si="315"/>
        <v>-</v>
      </c>
      <c r="H761" s="29" t="str">
        <f t="shared" si="316"/>
        <v>-</v>
      </c>
      <c r="I761" s="29" t="str">
        <f t="shared" si="317"/>
        <v>-</v>
      </c>
      <c r="J761" s="46" t="str">
        <f t="shared" si="318"/>
        <v>-</v>
      </c>
      <c r="K761" s="29" t="str">
        <f t="shared" si="319"/>
        <v>-</v>
      </c>
      <c r="L761" s="29" t="str">
        <f t="shared" si="320"/>
        <v>-</v>
      </c>
      <c r="M761" s="29" t="str">
        <f t="shared" si="321"/>
        <v>-</v>
      </c>
      <c r="N761" s="29" t="str">
        <f t="shared" si="322"/>
        <v>-</v>
      </c>
      <c r="O761" s="29" t="str">
        <f t="shared" si="323"/>
        <v>-</v>
      </c>
      <c r="P761" s="2">
        <f>Замеры!R758</f>
        <v>0</v>
      </c>
      <c r="S761" s="2">
        <f>Замеры!S758</f>
        <v>0</v>
      </c>
      <c r="T761" s="2" t="s">
        <v>72</v>
      </c>
      <c r="U761" s="2" t="b">
        <f t="shared" si="324"/>
        <v>0</v>
      </c>
      <c r="V761" s="2" t="b">
        <f t="shared" si="325"/>
        <v>0</v>
      </c>
      <c r="W761" s="2" t="b">
        <f t="shared" si="326"/>
        <v>0</v>
      </c>
      <c r="Y761" s="2">
        <f t="shared" ca="1" si="327"/>
        <v>41</v>
      </c>
      <c r="Z761" s="2">
        <f t="shared" ca="1" si="327"/>
        <v>26</v>
      </c>
      <c r="AA761" s="2">
        <f t="shared" ca="1" si="327"/>
        <v>21</v>
      </c>
      <c r="AB761" s="5">
        <f t="shared" ca="1" si="328"/>
        <v>281</v>
      </c>
      <c r="AC761" s="5">
        <f t="shared" ca="1" si="329"/>
        <v>275</v>
      </c>
      <c r="AD761" s="5">
        <f t="shared" ca="1" si="330"/>
        <v>267</v>
      </c>
      <c r="AE761" s="5">
        <f t="shared" ca="1" si="331"/>
        <v>284</v>
      </c>
      <c r="AF761" s="5">
        <f t="shared" ca="1" si="332"/>
        <v>331</v>
      </c>
      <c r="AG761" s="5">
        <f t="shared" ca="1" si="333"/>
        <v>308</v>
      </c>
      <c r="AH761" s="5">
        <f t="shared" ca="1" si="334"/>
        <v>227</v>
      </c>
      <c r="AI761" s="5">
        <f t="shared" ca="1" si="335"/>
        <v>247</v>
      </c>
      <c r="AJ761" s="5">
        <f t="shared" ca="1" si="336"/>
        <v>344</v>
      </c>
      <c r="AK761" s="5">
        <f t="shared" ca="1" si="337"/>
        <v>260</v>
      </c>
    </row>
    <row r="762" spans="1:37" x14ac:dyDescent="0.3">
      <c r="A762" s="35">
        <f>IF(Замеры!B759=0, " ", Замеры!B759)</f>
        <v>756</v>
      </c>
      <c r="B762" s="45" t="str">
        <f>Замеры!G759</f>
        <v xml:space="preserve">Группа от QF </v>
      </c>
      <c r="C762" s="45" t="str">
        <f>IF(Замеры!O759=0, " ", Замеры!O759)</f>
        <v xml:space="preserve"> </v>
      </c>
      <c r="D762" s="69" t="str">
        <f t="shared" si="338"/>
        <v xml:space="preserve"> </v>
      </c>
      <c r="E762" s="69" t="str">
        <f t="shared" si="339"/>
        <v xml:space="preserve"> </v>
      </c>
      <c r="F762" s="29" t="str">
        <f t="shared" si="314"/>
        <v>-</v>
      </c>
      <c r="G762" s="29" t="str">
        <f t="shared" si="315"/>
        <v>-</v>
      </c>
      <c r="H762" s="29" t="str">
        <f t="shared" si="316"/>
        <v>-</v>
      </c>
      <c r="I762" s="29" t="str">
        <f t="shared" si="317"/>
        <v>-</v>
      </c>
      <c r="J762" s="46" t="str">
        <f t="shared" si="318"/>
        <v>-</v>
      </c>
      <c r="K762" s="29" t="str">
        <f t="shared" si="319"/>
        <v>-</v>
      </c>
      <c r="L762" s="29" t="str">
        <f t="shared" si="320"/>
        <v>-</v>
      </c>
      <c r="M762" s="29" t="str">
        <f t="shared" si="321"/>
        <v>-</v>
      </c>
      <c r="N762" s="29" t="str">
        <f t="shared" si="322"/>
        <v>-</v>
      </c>
      <c r="O762" s="29" t="str">
        <f t="shared" si="323"/>
        <v>-</v>
      </c>
      <c r="P762" s="2">
        <f>Замеры!R759</f>
        <v>0</v>
      </c>
      <c r="S762" s="2">
        <f>Замеры!S759</f>
        <v>0</v>
      </c>
      <c r="T762" s="2" t="s">
        <v>72</v>
      </c>
      <c r="U762" s="2" t="b">
        <f t="shared" si="324"/>
        <v>0</v>
      </c>
      <c r="V762" s="2" t="b">
        <f t="shared" si="325"/>
        <v>0</v>
      </c>
      <c r="W762" s="2" t="b">
        <f t="shared" si="326"/>
        <v>0</v>
      </c>
      <c r="Y762" s="2">
        <f t="shared" ca="1" si="327"/>
        <v>24</v>
      </c>
      <c r="Z762" s="2">
        <f t="shared" ca="1" si="327"/>
        <v>37</v>
      </c>
      <c r="AA762" s="2">
        <f t="shared" ca="1" si="327"/>
        <v>34</v>
      </c>
      <c r="AB762" s="5">
        <f t="shared" ca="1" si="328"/>
        <v>421</v>
      </c>
      <c r="AC762" s="5">
        <f t="shared" ca="1" si="329"/>
        <v>359</v>
      </c>
      <c r="AD762" s="5">
        <f t="shared" ca="1" si="330"/>
        <v>426</v>
      </c>
      <c r="AE762" s="5">
        <f t="shared" ca="1" si="331"/>
        <v>476</v>
      </c>
      <c r="AF762" s="5">
        <f t="shared" ca="1" si="332"/>
        <v>395</v>
      </c>
      <c r="AG762" s="5">
        <f t="shared" ca="1" si="333"/>
        <v>428</v>
      </c>
      <c r="AH762" s="5">
        <f t="shared" ca="1" si="334"/>
        <v>436</v>
      </c>
      <c r="AI762" s="5">
        <f t="shared" ca="1" si="335"/>
        <v>409</v>
      </c>
      <c r="AJ762" s="5">
        <f t="shared" ca="1" si="336"/>
        <v>440</v>
      </c>
      <c r="AK762" s="5">
        <f t="shared" ca="1" si="337"/>
        <v>363</v>
      </c>
    </row>
    <row r="763" spans="1:37" x14ac:dyDescent="0.3">
      <c r="A763" s="35">
        <f>IF(Замеры!B760=0, " ", Замеры!B760)</f>
        <v>757</v>
      </c>
      <c r="B763" s="45" t="str">
        <f>Замеры!G760</f>
        <v xml:space="preserve">Группа от QF </v>
      </c>
      <c r="C763" s="45" t="str">
        <f>IF(Замеры!O760=0, " ", Замеры!O760)</f>
        <v xml:space="preserve"> </v>
      </c>
      <c r="D763" s="69" t="str">
        <f t="shared" si="338"/>
        <v xml:space="preserve"> </v>
      </c>
      <c r="E763" s="69" t="str">
        <f t="shared" si="339"/>
        <v xml:space="preserve"> </v>
      </c>
      <c r="F763" s="29" t="str">
        <f t="shared" si="314"/>
        <v>-</v>
      </c>
      <c r="G763" s="29" t="str">
        <f t="shared" si="315"/>
        <v>-</v>
      </c>
      <c r="H763" s="29" t="str">
        <f t="shared" si="316"/>
        <v>-</v>
      </c>
      <c r="I763" s="29" t="str">
        <f t="shared" si="317"/>
        <v>-</v>
      </c>
      <c r="J763" s="46" t="str">
        <f t="shared" si="318"/>
        <v>-</v>
      </c>
      <c r="K763" s="29" t="str">
        <f t="shared" si="319"/>
        <v>-</v>
      </c>
      <c r="L763" s="29" t="str">
        <f t="shared" si="320"/>
        <v>-</v>
      </c>
      <c r="M763" s="29" t="str">
        <f t="shared" si="321"/>
        <v>-</v>
      </c>
      <c r="N763" s="29" t="str">
        <f t="shared" si="322"/>
        <v>-</v>
      </c>
      <c r="O763" s="29" t="str">
        <f t="shared" si="323"/>
        <v>-</v>
      </c>
      <c r="P763" s="2">
        <f>Замеры!R760</f>
        <v>0</v>
      </c>
      <c r="S763" s="2">
        <f>Замеры!S760</f>
        <v>0</v>
      </c>
      <c r="T763" s="2" t="s">
        <v>72</v>
      </c>
      <c r="U763" s="2" t="b">
        <f t="shared" si="324"/>
        <v>0</v>
      </c>
      <c r="V763" s="2" t="b">
        <f t="shared" si="325"/>
        <v>0</v>
      </c>
      <c r="W763" s="2" t="b">
        <f t="shared" si="326"/>
        <v>0</v>
      </c>
      <c r="Y763" s="2">
        <f t="shared" ca="1" si="327"/>
        <v>24</v>
      </c>
      <c r="Z763" s="2">
        <f t="shared" ca="1" si="327"/>
        <v>50</v>
      </c>
      <c r="AA763" s="2">
        <f t="shared" ca="1" si="327"/>
        <v>40</v>
      </c>
      <c r="AB763" s="5">
        <f t="shared" ca="1" si="328"/>
        <v>487</v>
      </c>
      <c r="AC763" s="5">
        <f t="shared" ca="1" si="329"/>
        <v>533</v>
      </c>
      <c r="AD763" s="5">
        <f t="shared" ca="1" si="330"/>
        <v>467</v>
      </c>
      <c r="AE763" s="5">
        <f t="shared" ca="1" si="331"/>
        <v>411</v>
      </c>
      <c r="AF763" s="5">
        <f t="shared" ca="1" si="332"/>
        <v>453</v>
      </c>
      <c r="AG763" s="5">
        <f t="shared" ca="1" si="333"/>
        <v>550</v>
      </c>
      <c r="AH763" s="5">
        <f t="shared" ca="1" si="334"/>
        <v>493</v>
      </c>
      <c r="AI763" s="5">
        <f t="shared" ca="1" si="335"/>
        <v>454</v>
      </c>
      <c r="AJ763" s="5">
        <f t="shared" ca="1" si="336"/>
        <v>409</v>
      </c>
      <c r="AK763" s="5">
        <f t="shared" ca="1" si="337"/>
        <v>453</v>
      </c>
    </row>
    <row r="764" spans="1:37" x14ac:dyDescent="0.3">
      <c r="A764" s="35">
        <f>IF(Замеры!B761=0, " ", Замеры!B761)</f>
        <v>758</v>
      </c>
      <c r="B764" s="45" t="str">
        <f>Замеры!G761</f>
        <v xml:space="preserve">Группа от QF </v>
      </c>
      <c r="C764" s="45" t="str">
        <f>IF(Замеры!O761=0, " ", Замеры!O761)</f>
        <v xml:space="preserve"> </v>
      </c>
      <c r="D764" s="69" t="str">
        <f t="shared" si="338"/>
        <v xml:space="preserve"> </v>
      </c>
      <c r="E764" s="69" t="str">
        <f t="shared" si="339"/>
        <v xml:space="preserve"> </v>
      </c>
      <c r="F764" s="29" t="str">
        <f t="shared" si="314"/>
        <v>-</v>
      </c>
      <c r="G764" s="29" t="str">
        <f t="shared" si="315"/>
        <v>-</v>
      </c>
      <c r="H764" s="29" t="str">
        <f t="shared" si="316"/>
        <v>-</v>
      </c>
      <c r="I764" s="29" t="str">
        <f t="shared" si="317"/>
        <v>-</v>
      </c>
      <c r="J764" s="46" t="str">
        <f t="shared" si="318"/>
        <v>-</v>
      </c>
      <c r="K764" s="29" t="str">
        <f t="shared" si="319"/>
        <v>-</v>
      </c>
      <c r="L764" s="29" t="str">
        <f t="shared" si="320"/>
        <v>-</v>
      </c>
      <c r="M764" s="29" t="str">
        <f t="shared" si="321"/>
        <v>-</v>
      </c>
      <c r="N764" s="29" t="str">
        <f t="shared" si="322"/>
        <v>-</v>
      </c>
      <c r="O764" s="29" t="str">
        <f t="shared" si="323"/>
        <v>-</v>
      </c>
      <c r="P764" s="2">
        <f>Замеры!R761</f>
        <v>0</v>
      </c>
      <c r="S764" s="2">
        <f>Замеры!S761</f>
        <v>0</v>
      </c>
      <c r="T764" s="2" t="s">
        <v>72</v>
      </c>
      <c r="U764" s="2" t="b">
        <f t="shared" si="324"/>
        <v>0</v>
      </c>
      <c r="V764" s="2" t="b">
        <f t="shared" si="325"/>
        <v>0</v>
      </c>
      <c r="W764" s="2" t="b">
        <f t="shared" si="326"/>
        <v>0</v>
      </c>
      <c r="Y764" s="2">
        <f t="shared" ca="1" si="327"/>
        <v>28</v>
      </c>
      <c r="Z764" s="2">
        <f t="shared" ca="1" si="327"/>
        <v>42</v>
      </c>
      <c r="AA764" s="2">
        <f t="shared" ca="1" si="327"/>
        <v>49</v>
      </c>
      <c r="AB764" s="5">
        <f t="shared" ca="1" si="328"/>
        <v>620</v>
      </c>
      <c r="AC764" s="5">
        <f t="shared" ca="1" si="329"/>
        <v>525</v>
      </c>
      <c r="AD764" s="5">
        <f t="shared" ca="1" si="330"/>
        <v>637</v>
      </c>
      <c r="AE764" s="5">
        <f t="shared" ca="1" si="331"/>
        <v>606</v>
      </c>
      <c r="AF764" s="5">
        <f t="shared" ca="1" si="332"/>
        <v>506</v>
      </c>
      <c r="AG764" s="5">
        <f t="shared" ca="1" si="333"/>
        <v>504</v>
      </c>
      <c r="AH764" s="5">
        <f t="shared" ca="1" si="334"/>
        <v>561</v>
      </c>
      <c r="AI764" s="5">
        <f t="shared" ca="1" si="335"/>
        <v>528</v>
      </c>
      <c r="AJ764" s="5">
        <f t="shared" ca="1" si="336"/>
        <v>592</v>
      </c>
      <c r="AK764" s="5">
        <f t="shared" ca="1" si="337"/>
        <v>616</v>
      </c>
    </row>
    <row r="765" spans="1:37" x14ac:dyDescent="0.3">
      <c r="A765" s="35">
        <f>IF(Замеры!B762=0, " ", Замеры!B762)</f>
        <v>759</v>
      </c>
      <c r="B765" s="45" t="str">
        <f>Замеры!G762</f>
        <v xml:space="preserve">Группа от QF </v>
      </c>
      <c r="C765" s="45" t="str">
        <f>IF(Замеры!O762=0, " ", Замеры!O762)</f>
        <v xml:space="preserve"> </v>
      </c>
      <c r="D765" s="69" t="str">
        <f t="shared" si="338"/>
        <v xml:space="preserve"> </v>
      </c>
      <c r="E765" s="69" t="str">
        <f t="shared" si="339"/>
        <v xml:space="preserve"> </v>
      </c>
      <c r="F765" s="29" t="str">
        <f t="shared" si="314"/>
        <v>-</v>
      </c>
      <c r="G765" s="29" t="str">
        <f t="shared" si="315"/>
        <v>-</v>
      </c>
      <c r="H765" s="29" t="str">
        <f t="shared" si="316"/>
        <v>-</v>
      </c>
      <c r="I765" s="29" t="str">
        <f t="shared" si="317"/>
        <v>-</v>
      </c>
      <c r="J765" s="46" t="str">
        <f t="shared" si="318"/>
        <v>-</v>
      </c>
      <c r="K765" s="29" t="str">
        <f t="shared" si="319"/>
        <v>-</v>
      </c>
      <c r="L765" s="29" t="str">
        <f t="shared" si="320"/>
        <v>-</v>
      </c>
      <c r="M765" s="29" t="str">
        <f t="shared" si="321"/>
        <v>-</v>
      </c>
      <c r="N765" s="29" t="str">
        <f t="shared" si="322"/>
        <v>-</v>
      </c>
      <c r="O765" s="29" t="str">
        <f t="shared" si="323"/>
        <v>-</v>
      </c>
      <c r="P765" s="2">
        <f>Замеры!R762</f>
        <v>0</v>
      </c>
      <c r="S765" s="2">
        <f>Замеры!S762</f>
        <v>0</v>
      </c>
      <c r="T765" s="2" t="s">
        <v>72</v>
      </c>
      <c r="U765" s="2" t="b">
        <f t="shared" si="324"/>
        <v>0</v>
      </c>
      <c r="V765" s="2" t="b">
        <f t="shared" si="325"/>
        <v>0</v>
      </c>
      <c r="W765" s="2" t="b">
        <f t="shared" si="326"/>
        <v>0</v>
      </c>
      <c r="Y765" s="2">
        <f t="shared" ca="1" si="327"/>
        <v>21</v>
      </c>
      <c r="Z765" s="2">
        <f t="shared" ca="1" si="327"/>
        <v>50</v>
      </c>
      <c r="AA765" s="2">
        <f t="shared" ca="1" si="327"/>
        <v>38</v>
      </c>
      <c r="AB765" s="5">
        <f t="shared" ca="1" si="328"/>
        <v>489</v>
      </c>
      <c r="AC765" s="5">
        <f t="shared" ca="1" si="329"/>
        <v>450</v>
      </c>
      <c r="AD765" s="5">
        <f t="shared" ca="1" si="330"/>
        <v>526</v>
      </c>
      <c r="AE765" s="5">
        <f t="shared" ca="1" si="331"/>
        <v>451</v>
      </c>
      <c r="AF765" s="5">
        <f t="shared" ca="1" si="332"/>
        <v>514</v>
      </c>
      <c r="AG765" s="5">
        <f t="shared" ca="1" si="333"/>
        <v>496</v>
      </c>
      <c r="AH765" s="5">
        <f t="shared" ca="1" si="334"/>
        <v>394</v>
      </c>
      <c r="AI765" s="5">
        <f t="shared" ca="1" si="335"/>
        <v>399</v>
      </c>
      <c r="AJ765" s="5">
        <f t="shared" ca="1" si="336"/>
        <v>518</v>
      </c>
      <c r="AK765" s="5">
        <f t="shared" ca="1" si="337"/>
        <v>507</v>
      </c>
    </row>
    <row r="766" spans="1:37" x14ac:dyDescent="0.3">
      <c r="A766" s="35">
        <f>IF(Замеры!B763=0, " ", Замеры!B763)</f>
        <v>760</v>
      </c>
      <c r="B766" s="45" t="str">
        <f>Замеры!G763</f>
        <v xml:space="preserve">Группа от QF </v>
      </c>
      <c r="C766" s="45" t="str">
        <f>IF(Замеры!O763=0, " ", Замеры!O763)</f>
        <v xml:space="preserve"> </v>
      </c>
      <c r="D766" s="69" t="str">
        <f t="shared" si="338"/>
        <v xml:space="preserve"> </v>
      </c>
      <c r="E766" s="69" t="str">
        <f t="shared" si="339"/>
        <v xml:space="preserve"> </v>
      </c>
      <c r="F766" s="29" t="str">
        <f t="shared" si="314"/>
        <v>-</v>
      </c>
      <c r="G766" s="29" t="str">
        <f t="shared" si="315"/>
        <v>-</v>
      </c>
      <c r="H766" s="29" t="str">
        <f t="shared" si="316"/>
        <v>-</v>
      </c>
      <c r="I766" s="29" t="str">
        <f t="shared" si="317"/>
        <v>-</v>
      </c>
      <c r="J766" s="46" t="str">
        <f t="shared" si="318"/>
        <v>-</v>
      </c>
      <c r="K766" s="29" t="str">
        <f t="shared" si="319"/>
        <v>-</v>
      </c>
      <c r="L766" s="29" t="str">
        <f t="shared" si="320"/>
        <v>-</v>
      </c>
      <c r="M766" s="29" t="str">
        <f t="shared" si="321"/>
        <v>-</v>
      </c>
      <c r="N766" s="29" t="str">
        <f t="shared" si="322"/>
        <v>-</v>
      </c>
      <c r="O766" s="29" t="str">
        <f t="shared" si="323"/>
        <v>-</v>
      </c>
      <c r="P766" s="2">
        <f>Замеры!R763</f>
        <v>0</v>
      </c>
      <c r="S766" s="2">
        <f>Замеры!S763</f>
        <v>0</v>
      </c>
      <c r="T766" s="2" t="s">
        <v>72</v>
      </c>
      <c r="U766" s="2" t="b">
        <f t="shared" si="324"/>
        <v>0</v>
      </c>
      <c r="V766" s="2" t="b">
        <f t="shared" si="325"/>
        <v>0</v>
      </c>
      <c r="W766" s="2" t="b">
        <f t="shared" si="326"/>
        <v>0</v>
      </c>
      <c r="Y766" s="2">
        <f t="shared" ca="1" si="327"/>
        <v>40</v>
      </c>
      <c r="Z766" s="2">
        <f t="shared" ca="1" si="327"/>
        <v>34</v>
      </c>
      <c r="AA766" s="2">
        <f t="shared" ca="1" si="327"/>
        <v>34</v>
      </c>
      <c r="AB766" s="5">
        <f t="shared" ca="1" si="328"/>
        <v>434</v>
      </c>
      <c r="AC766" s="5">
        <f t="shared" ca="1" si="329"/>
        <v>448</v>
      </c>
      <c r="AD766" s="5">
        <f t="shared" ca="1" si="330"/>
        <v>480</v>
      </c>
      <c r="AE766" s="5">
        <f t="shared" ca="1" si="331"/>
        <v>383</v>
      </c>
      <c r="AF766" s="5">
        <f t="shared" ca="1" si="332"/>
        <v>416</v>
      </c>
      <c r="AG766" s="5">
        <f t="shared" ca="1" si="333"/>
        <v>412</v>
      </c>
      <c r="AH766" s="5">
        <f t="shared" ca="1" si="334"/>
        <v>383</v>
      </c>
      <c r="AI766" s="5">
        <f t="shared" ca="1" si="335"/>
        <v>467</v>
      </c>
      <c r="AJ766" s="5">
        <f t="shared" ca="1" si="336"/>
        <v>421</v>
      </c>
      <c r="AK766" s="5">
        <f t="shared" ca="1" si="337"/>
        <v>411</v>
      </c>
    </row>
    <row r="767" spans="1:37" x14ac:dyDescent="0.3">
      <c r="A767" s="35">
        <f>IF(Замеры!B764=0, " ", Замеры!B764)</f>
        <v>761</v>
      </c>
      <c r="B767" s="45" t="str">
        <f>Замеры!G764</f>
        <v xml:space="preserve">Группа от QF </v>
      </c>
      <c r="C767" s="45" t="str">
        <f>IF(Замеры!O764=0, " ", Замеры!O764)</f>
        <v xml:space="preserve"> </v>
      </c>
      <c r="D767" s="69" t="str">
        <f t="shared" si="338"/>
        <v xml:space="preserve"> </v>
      </c>
      <c r="E767" s="69" t="str">
        <f t="shared" si="339"/>
        <v xml:space="preserve"> </v>
      </c>
      <c r="F767" s="29" t="str">
        <f t="shared" si="314"/>
        <v>-</v>
      </c>
      <c r="G767" s="29" t="str">
        <f t="shared" si="315"/>
        <v>-</v>
      </c>
      <c r="H767" s="29" t="str">
        <f t="shared" si="316"/>
        <v>-</v>
      </c>
      <c r="I767" s="29" t="str">
        <f t="shared" si="317"/>
        <v>-</v>
      </c>
      <c r="J767" s="46" t="str">
        <f t="shared" si="318"/>
        <v>-</v>
      </c>
      <c r="K767" s="29" t="str">
        <f t="shared" si="319"/>
        <v>-</v>
      </c>
      <c r="L767" s="29" t="str">
        <f t="shared" si="320"/>
        <v>-</v>
      </c>
      <c r="M767" s="29" t="str">
        <f t="shared" si="321"/>
        <v>-</v>
      </c>
      <c r="N767" s="29" t="str">
        <f t="shared" si="322"/>
        <v>-</v>
      </c>
      <c r="O767" s="29" t="str">
        <f t="shared" si="323"/>
        <v>-</v>
      </c>
      <c r="P767" s="2">
        <f>Замеры!R764</f>
        <v>0</v>
      </c>
      <c r="S767" s="2">
        <f>Замеры!S764</f>
        <v>0</v>
      </c>
      <c r="T767" s="2" t="s">
        <v>72</v>
      </c>
      <c r="U767" s="2" t="b">
        <f t="shared" si="324"/>
        <v>0</v>
      </c>
      <c r="V767" s="2" t="b">
        <f t="shared" si="325"/>
        <v>0</v>
      </c>
      <c r="W767" s="2" t="b">
        <f t="shared" si="326"/>
        <v>0</v>
      </c>
      <c r="Y767" s="2">
        <f t="shared" ca="1" si="327"/>
        <v>44</v>
      </c>
      <c r="Z767" s="2">
        <f t="shared" ca="1" si="327"/>
        <v>35</v>
      </c>
      <c r="AA767" s="2">
        <f t="shared" ca="1" si="327"/>
        <v>37</v>
      </c>
      <c r="AB767" s="5">
        <f t="shared" ca="1" si="328"/>
        <v>434</v>
      </c>
      <c r="AC767" s="5">
        <f t="shared" ca="1" si="329"/>
        <v>401</v>
      </c>
      <c r="AD767" s="5">
        <f t="shared" ca="1" si="330"/>
        <v>458</v>
      </c>
      <c r="AE767" s="5">
        <f t="shared" ca="1" si="331"/>
        <v>441</v>
      </c>
      <c r="AF767" s="5">
        <f t="shared" ca="1" si="332"/>
        <v>507</v>
      </c>
      <c r="AG767" s="5">
        <f t="shared" ca="1" si="333"/>
        <v>379</v>
      </c>
      <c r="AH767" s="5">
        <f t="shared" ca="1" si="334"/>
        <v>375</v>
      </c>
      <c r="AI767" s="5">
        <f t="shared" ca="1" si="335"/>
        <v>409</v>
      </c>
      <c r="AJ767" s="5">
        <f t="shared" ca="1" si="336"/>
        <v>470</v>
      </c>
      <c r="AK767" s="5">
        <f t="shared" ca="1" si="337"/>
        <v>519</v>
      </c>
    </row>
    <row r="768" spans="1:37" x14ac:dyDescent="0.3">
      <c r="A768" s="35">
        <f>IF(Замеры!B765=0, " ", Замеры!B765)</f>
        <v>762</v>
      </c>
      <c r="B768" s="45" t="str">
        <f>Замеры!G765</f>
        <v xml:space="preserve">Группа от QF </v>
      </c>
      <c r="C768" s="45" t="str">
        <f>IF(Замеры!O765=0, " ", Замеры!O765)</f>
        <v xml:space="preserve"> </v>
      </c>
      <c r="D768" s="69" t="str">
        <f t="shared" si="338"/>
        <v xml:space="preserve"> </v>
      </c>
      <c r="E768" s="69" t="str">
        <f t="shared" si="339"/>
        <v xml:space="preserve"> </v>
      </c>
      <c r="F768" s="29" t="str">
        <f t="shared" si="314"/>
        <v>-</v>
      </c>
      <c r="G768" s="29" t="str">
        <f t="shared" si="315"/>
        <v>-</v>
      </c>
      <c r="H768" s="29" t="str">
        <f t="shared" si="316"/>
        <v>-</v>
      </c>
      <c r="I768" s="29" t="str">
        <f t="shared" si="317"/>
        <v>-</v>
      </c>
      <c r="J768" s="46" t="str">
        <f t="shared" si="318"/>
        <v>-</v>
      </c>
      <c r="K768" s="29" t="str">
        <f t="shared" si="319"/>
        <v>-</v>
      </c>
      <c r="L768" s="29" t="str">
        <f t="shared" si="320"/>
        <v>-</v>
      </c>
      <c r="M768" s="29" t="str">
        <f t="shared" si="321"/>
        <v>-</v>
      </c>
      <c r="N768" s="29" t="str">
        <f t="shared" si="322"/>
        <v>-</v>
      </c>
      <c r="O768" s="29" t="str">
        <f t="shared" si="323"/>
        <v>-</v>
      </c>
      <c r="P768" s="2">
        <f>Замеры!R765</f>
        <v>0</v>
      </c>
      <c r="S768" s="2">
        <f>Замеры!S765</f>
        <v>0</v>
      </c>
      <c r="T768" s="2" t="s">
        <v>72</v>
      </c>
      <c r="U768" s="2" t="b">
        <f t="shared" si="324"/>
        <v>0</v>
      </c>
      <c r="V768" s="2" t="b">
        <f t="shared" si="325"/>
        <v>0</v>
      </c>
      <c r="W768" s="2" t="b">
        <f t="shared" si="326"/>
        <v>0</v>
      </c>
      <c r="Y768" s="2">
        <f t="shared" ca="1" si="327"/>
        <v>32</v>
      </c>
      <c r="Z768" s="2">
        <f t="shared" ca="1" si="327"/>
        <v>36</v>
      </c>
      <c r="AA768" s="2">
        <f t="shared" ca="1" si="327"/>
        <v>20</v>
      </c>
      <c r="AB768" s="5">
        <f t="shared" ca="1" si="328"/>
        <v>344</v>
      </c>
      <c r="AC768" s="5">
        <f t="shared" ca="1" si="329"/>
        <v>343</v>
      </c>
      <c r="AD768" s="5">
        <f t="shared" ca="1" si="330"/>
        <v>320</v>
      </c>
      <c r="AE768" s="5">
        <f t="shared" ca="1" si="331"/>
        <v>309</v>
      </c>
      <c r="AF768" s="5">
        <f t="shared" ca="1" si="332"/>
        <v>248</v>
      </c>
      <c r="AG768" s="5">
        <f t="shared" ca="1" si="333"/>
        <v>324</v>
      </c>
      <c r="AH768" s="5">
        <f t="shared" ca="1" si="334"/>
        <v>332</v>
      </c>
      <c r="AI768" s="5">
        <f t="shared" ca="1" si="335"/>
        <v>328</v>
      </c>
      <c r="AJ768" s="5">
        <f t="shared" ca="1" si="336"/>
        <v>229</v>
      </c>
      <c r="AK768" s="5">
        <f t="shared" ca="1" si="337"/>
        <v>310</v>
      </c>
    </row>
    <row r="769" spans="1:37" x14ac:dyDescent="0.3">
      <c r="A769" s="35">
        <f>IF(Замеры!B766=0, " ", Замеры!B766)</f>
        <v>763</v>
      </c>
      <c r="B769" s="45" t="str">
        <f>Замеры!G766</f>
        <v xml:space="preserve">Группа от QF </v>
      </c>
      <c r="C769" s="45" t="str">
        <f>IF(Замеры!O766=0, " ", Замеры!O766)</f>
        <v xml:space="preserve"> </v>
      </c>
      <c r="D769" s="69" t="str">
        <f t="shared" si="338"/>
        <v xml:space="preserve"> </v>
      </c>
      <c r="E769" s="69" t="str">
        <f t="shared" si="339"/>
        <v xml:space="preserve"> </v>
      </c>
      <c r="F769" s="29" t="str">
        <f t="shared" si="314"/>
        <v>-</v>
      </c>
      <c r="G769" s="29" t="str">
        <f t="shared" si="315"/>
        <v>-</v>
      </c>
      <c r="H769" s="29" t="str">
        <f t="shared" si="316"/>
        <v>-</v>
      </c>
      <c r="I769" s="29" t="str">
        <f t="shared" si="317"/>
        <v>-</v>
      </c>
      <c r="J769" s="46" t="str">
        <f t="shared" si="318"/>
        <v>-</v>
      </c>
      <c r="K769" s="29" t="str">
        <f t="shared" si="319"/>
        <v>-</v>
      </c>
      <c r="L769" s="29" t="str">
        <f t="shared" si="320"/>
        <v>-</v>
      </c>
      <c r="M769" s="29" t="str">
        <f t="shared" si="321"/>
        <v>-</v>
      </c>
      <c r="N769" s="29" t="str">
        <f t="shared" si="322"/>
        <v>-</v>
      </c>
      <c r="O769" s="29" t="str">
        <f t="shared" si="323"/>
        <v>-</v>
      </c>
      <c r="P769" s="2">
        <f>Замеры!R766</f>
        <v>0</v>
      </c>
      <c r="S769" s="2">
        <f>Замеры!S766</f>
        <v>0</v>
      </c>
      <c r="T769" s="2" t="s">
        <v>72</v>
      </c>
      <c r="U769" s="2" t="b">
        <f t="shared" si="324"/>
        <v>0</v>
      </c>
      <c r="V769" s="2" t="b">
        <f t="shared" si="325"/>
        <v>0</v>
      </c>
      <c r="W769" s="2" t="b">
        <f t="shared" si="326"/>
        <v>0</v>
      </c>
      <c r="Y769" s="2">
        <f t="shared" ca="1" si="327"/>
        <v>31</v>
      </c>
      <c r="Z769" s="2">
        <f t="shared" ca="1" si="327"/>
        <v>27</v>
      </c>
      <c r="AA769" s="2">
        <f t="shared" ca="1" si="327"/>
        <v>33</v>
      </c>
      <c r="AB769" s="5">
        <f t="shared" ca="1" si="328"/>
        <v>372</v>
      </c>
      <c r="AC769" s="5">
        <f t="shared" ca="1" si="329"/>
        <v>410</v>
      </c>
      <c r="AD769" s="5">
        <f t="shared" ca="1" si="330"/>
        <v>459</v>
      </c>
      <c r="AE769" s="5">
        <f t="shared" ca="1" si="331"/>
        <v>400</v>
      </c>
      <c r="AF769" s="5">
        <f t="shared" ca="1" si="332"/>
        <v>349</v>
      </c>
      <c r="AG769" s="5">
        <f t="shared" ca="1" si="333"/>
        <v>380</v>
      </c>
      <c r="AH769" s="5">
        <f t="shared" ca="1" si="334"/>
        <v>387</v>
      </c>
      <c r="AI769" s="5">
        <f t="shared" ca="1" si="335"/>
        <v>413</v>
      </c>
      <c r="AJ769" s="5">
        <f t="shared" ca="1" si="336"/>
        <v>349</v>
      </c>
      <c r="AK769" s="5">
        <f t="shared" ca="1" si="337"/>
        <v>395</v>
      </c>
    </row>
    <row r="770" spans="1:37" x14ac:dyDescent="0.3">
      <c r="A770" s="35">
        <f>IF(Замеры!B767=0, " ", Замеры!B767)</f>
        <v>764</v>
      </c>
      <c r="B770" s="45" t="str">
        <f>Замеры!G767</f>
        <v xml:space="preserve">Группа от QF </v>
      </c>
      <c r="C770" s="45" t="str">
        <f>IF(Замеры!O767=0, " ", Замеры!O767)</f>
        <v xml:space="preserve"> </v>
      </c>
      <c r="D770" s="69" t="str">
        <f t="shared" si="338"/>
        <v xml:space="preserve"> </v>
      </c>
      <c r="E770" s="69" t="str">
        <f t="shared" si="339"/>
        <v xml:space="preserve"> </v>
      </c>
      <c r="F770" s="29" t="str">
        <f t="shared" si="314"/>
        <v>-</v>
      </c>
      <c r="G770" s="29" t="str">
        <f t="shared" si="315"/>
        <v>-</v>
      </c>
      <c r="H770" s="29" t="str">
        <f t="shared" si="316"/>
        <v>-</v>
      </c>
      <c r="I770" s="29" t="str">
        <f t="shared" si="317"/>
        <v>-</v>
      </c>
      <c r="J770" s="46" t="str">
        <f t="shared" si="318"/>
        <v>-</v>
      </c>
      <c r="K770" s="29" t="str">
        <f t="shared" si="319"/>
        <v>-</v>
      </c>
      <c r="L770" s="29" t="str">
        <f t="shared" si="320"/>
        <v>-</v>
      </c>
      <c r="M770" s="29" t="str">
        <f t="shared" si="321"/>
        <v>-</v>
      </c>
      <c r="N770" s="29" t="str">
        <f t="shared" si="322"/>
        <v>-</v>
      </c>
      <c r="O770" s="29" t="str">
        <f t="shared" si="323"/>
        <v>-</v>
      </c>
      <c r="P770" s="2">
        <f>Замеры!R767</f>
        <v>0</v>
      </c>
      <c r="S770" s="2">
        <f>Замеры!S767</f>
        <v>0</v>
      </c>
      <c r="T770" s="2" t="s">
        <v>72</v>
      </c>
      <c r="U770" s="2" t="b">
        <f t="shared" si="324"/>
        <v>0</v>
      </c>
      <c r="V770" s="2" t="b">
        <f t="shared" si="325"/>
        <v>0</v>
      </c>
      <c r="W770" s="2" t="b">
        <f t="shared" si="326"/>
        <v>0</v>
      </c>
      <c r="Y770" s="2">
        <f t="shared" ca="1" si="327"/>
        <v>23</v>
      </c>
      <c r="Z770" s="2">
        <f t="shared" ca="1" si="327"/>
        <v>32</v>
      </c>
      <c r="AA770" s="2">
        <f t="shared" ca="1" si="327"/>
        <v>28</v>
      </c>
      <c r="AB770" s="5">
        <f t="shared" ca="1" si="328"/>
        <v>357</v>
      </c>
      <c r="AC770" s="5">
        <f t="shared" ca="1" si="329"/>
        <v>388</v>
      </c>
      <c r="AD770" s="5">
        <f t="shared" ca="1" si="330"/>
        <v>411</v>
      </c>
      <c r="AE770" s="5">
        <f t="shared" ca="1" si="331"/>
        <v>313</v>
      </c>
      <c r="AF770" s="5">
        <f t="shared" ca="1" si="332"/>
        <v>324</v>
      </c>
      <c r="AG770" s="5">
        <f t="shared" ca="1" si="333"/>
        <v>334</v>
      </c>
      <c r="AH770" s="5">
        <f t="shared" ca="1" si="334"/>
        <v>417</v>
      </c>
      <c r="AI770" s="5">
        <f t="shared" ca="1" si="335"/>
        <v>366</v>
      </c>
      <c r="AJ770" s="5">
        <f t="shared" ca="1" si="336"/>
        <v>423</v>
      </c>
      <c r="AK770" s="5">
        <f t="shared" ca="1" si="337"/>
        <v>353</v>
      </c>
    </row>
    <row r="771" spans="1:37" x14ac:dyDescent="0.3">
      <c r="A771" s="35">
        <f>IF(Замеры!B768=0, " ", Замеры!B768)</f>
        <v>765</v>
      </c>
      <c r="B771" s="45" t="str">
        <f>Замеры!G768</f>
        <v xml:space="preserve">Группа от QF </v>
      </c>
      <c r="C771" s="45" t="str">
        <f>IF(Замеры!O768=0, " ", Замеры!O768)</f>
        <v xml:space="preserve"> </v>
      </c>
      <c r="D771" s="69" t="str">
        <f t="shared" si="338"/>
        <v xml:space="preserve"> </v>
      </c>
      <c r="E771" s="69" t="str">
        <f t="shared" si="339"/>
        <v xml:space="preserve"> </v>
      </c>
      <c r="F771" s="29" t="str">
        <f t="shared" si="314"/>
        <v>-</v>
      </c>
      <c r="G771" s="29" t="str">
        <f t="shared" si="315"/>
        <v>-</v>
      </c>
      <c r="H771" s="29" t="str">
        <f t="shared" si="316"/>
        <v>-</v>
      </c>
      <c r="I771" s="29" t="str">
        <f t="shared" si="317"/>
        <v>-</v>
      </c>
      <c r="J771" s="46" t="str">
        <f t="shared" si="318"/>
        <v>-</v>
      </c>
      <c r="K771" s="29" t="str">
        <f t="shared" si="319"/>
        <v>-</v>
      </c>
      <c r="L771" s="29" t="str">
        <f t="shared" si="320"/>
        <v>-</v>
      </c>
      <c r="M771" s="29" t="str">
        <f t="shared" si="321"/>
        <v>-</v>
      </c>
      <c r="N771" s="29" t="str">
        <f t="shared" si="322"/>
        <v>-</v>
      </c>
      <c r="O771" s="29" t="str">
        <f t="shared" si="323"/>
        <v>-</v>
      </c>
      <c r="P771" s="2">
        <f>Замеры!R768</f>
        <v>0</v>
      </c>
      <c r="S771" s="2">
        <f>Замеры!S768</f>
        <v>0</v>
      </c>
      <c r="T771" s="2" t="s">
        <v>72</v>
      </c>
      <c r="U771" s="2" t="b">
        <f t="shared" si="324"/>
        <v>0</v>
      </c>
      <c r="V771" s="2" t="b">
        <f t="shared" si="325"/>
        <v>0</v>
      </c>
      <c r="W771" s="2" t="b">
        <f t="shared" si="326"/>
        <v>0</v>
      </c>
      <c r="Y771" s="2">
        <f t="shared" ca="1" si="327"/>
        <v>24</v>
      </c>
      <c r="Z771" s="2">
        <f t="shared" ca="1" si="327"/>
        <v>46</v>
      </c>
      <c r="AA771" s="2">
        <f t="shared" ca="1" si="327"/>
        <v>32</v>
      </c>
      <c r="AB771" s="5">
        <f t="shared" ca="1" si="328"/>
        <v>440</v>
      </c>
      <c r="AC771" s="5">
        <f t="shared" ca="1" si="329"/>
        <v>404</v>
      </c>
      <c r="AD771" s="5">
        <f t="shared" ca="1" si="330"/>
        <v>371</v>
      </c>
      <c r="AE771" s="5">
        <f t="shared" ca="1" si="331"/>
        <v>433</v>
      </c>
      <c r="AF771" s="5">
        <f t="shared" ca="1" si="332"/>
        <v>388</v>
      </c>
      <c r="AG771" s="5">
        <f t="shared" ca="1" si="333"/>
        <v>426</v>
      </c>
      <c r="AH771" s="5">
        <f t="shared" ca="1" si="334"/>
        <v>414</v>
      </c>
      <c r="AI771" s="5">
        <f t="shared" ca="1" si="335"/>
        <v>388</v>
      </c>
      <c r="AJ771" s="5">
        <f t="shared" ca="1" si="336"/>
        <v>356</v>
      </c>
      <c r="AK771" s="5">
        <f t="shared" ca="1" si="337"/>
        <v>393</v>
      </c>
    </row>
    <row r="772" spans="1:37" x14ac:dyDescent="0.3">
      <c r="A772" s="35">
        <f>IF(Замеры!B769=0, " ", Замеры!B769)</f>
        <v>766</v>
      </c>
      <c r="B772" s="45" t="str">
        <f>Замеры!G769</f>
        <v xml:space="preserve">Группа от QF </v>
      </c>
      <c r="C772" s="45" t="str">
        <f>IF(Замеры!O769=0, " ", Замеры!O769)</f>
        <v xml:space="preserve"> </v>
      </c>
      <c r="D772" s="69" t="str">
        <f t="shared" si="338"/>
        <v xml:space="preserve"> </v>
      </c>
      <c r="E772" s="69" t="str">
        <f t="shared" si="339"/>
        <v xml:space="preserve"> </v>
      </c>
      <c r="F772" s="29" t="str">
        <f t="shared" si="314"/>
        <v>-</v>
      </c>
      <c r="G772" s="29" t="str">
        <f t="shared" si="315"/>
        <v>-</v>
      </c>
      <c r="H772" s="29" t="str">
        <f t="shared" si="316"/>
        <v>-</v>
      </c>
      <c r="I772" s="29" t="str">
        <f t="shared" si="317"/>
        <v>-</v>
      </c>
      <c r="J772" s="46" t="str">
        <f t="shared" si="318"/>
        <v>-</v>
      </c>
      <c r="K772" s="29" t="str">
        <f t="shared" si="319"/>
        <v>-</v>
      </c>
      <c r="L772" s="29" t="str">
        <f t="shared" si="320"/>
        <v>-</v>
      </c>
      <c r="M772" s="29" t="str">
        <f t="shared" si="321"/>
        <v>-</v>
      </c>
      <c r="N772" s="29" t="str">
        <f t="shared" si="322"/>
        <v>-</v>
      </c>
      <c r="O772" s="29" t="str">
        <f t="shared" si="323"/>
        <v>-</v>
      </c>
      <c r="P772" s="2">
        <f>Замеры!R769</f>
        <v>0</v>
      </c>
      <c r="S772" s="2">
        <f>Замеры!S769</f>
        <v>0</v>
      </c>
      <c r="T772" s="2" t="s">
        <v>72</v>
      </c>
      <c r="U772" s="2" t="b">
        <f t="shared" si="324"/>
        <v>0</v>
      </c>
      <c r="V772" s="2" t="b">
        <f t="shared" si="325"/>
        <v>0</v>
      </c>
      <c r="W772" s="2" t="b">
        <f t="shared" si="326"/>
        <v>0</v>
      </c>
      <c r="Y772" s="2">
        <f t="shared" ca="1" si="327"/>
        <v>31</v>
      </c>
      <c r="Z772" s="2">
        <f t="shared" ca="1" si="327"/>
        <v>39</v>
      </c>
      <c r="AA772" s="2">
        <f t="shared" ca="1" si="327"/>
        <v>29</v>
      </c>
      <c r="AB772" s="5">
        <f t="shared" ca="1" si="328"/>
        <v>416</v>
      </c>
      <c r="AC772" s="5">
        <f t="shared" ca="1" si="329"/>
        <v>351</v>
      </c>
      <c r="AD772" s="5">
        <f t="shared" ca="1" si="330"/>
        <v>406</v>
      </c>
      <c r="AE772" s="5">
        <f t="shared" ca="1" si="331"/>
        <v>295</v>
      </c>
      <c r="AF772" s="5">
        <f t="shared" ca="1" si="332"/>
        <v>355</v>
      </c>
      <c r="AG772" s="5">
        <f t="shared" ca="1" si="333"/>
        <v>384</v>
      </c>
      <c r="AH772" s="5">
        <f t="shared" ca="1" si="334"/>
        <v>432</v>
      </c>
      <c r="AI772" s="5">
        <f t="shared" ca="1" si="335"/>
        <v>363</v>
      </c>
      <c r="AJ772" s="5">
        <f t="shared" ca="1" si="336"/>
        <v>324</v>
      </c>
      <c r="AK772" s="5">
        <f t="shared" ca="1" si="337"/>
        <v>434</v>
      </c>
    </row>
    <row r="773" spans="1:37" x14ac:dyDescent="0.3">
      <c r="A773" s="35">
        <f>IF(Замеры!B770=0, " ", Замеры!B770)</f>
        <v>767</v>
      </c>
      <c r="B773" s="45" t="str">
        <f>Замеры!G770</f>
        <v xml:space="preserve">Группа от QF </v>
      </c>
      <c r="C773" s="45" t="str">
        <f>IF(Замеры!O770=0, " ", Замеры!O770)</f>
        <v xml:space="preserve"> </v>
      </c>
      <c r="D773" s="69" t="str">
        <f t="shared" si="338"/>
        <v xml:space="preserve"> </v>
      </c>
      <c r="E773" s="69" t="str">
        <f t="shared" si="339"/>
        <v xml:space="preserve"> </v>
      </c>
      <c r="F773" s="29" t="str">
        <f t="shared" si="314"/>
        <v>-</v>
      </c>
      <c r="G773" s="29" t="str">
        <f t="shared" si="315"/>
        <v>-</v>
      </c>
      <c r="H773" s="29" t="str">
        <f t="shared" si="316"/>
        <v>-</v>
      </c>
      <c r="I773" s="29" t="str">
        <f t="shared" si="317"/>
        <v>-</v>
      </c>
      <c r="J773" s="46" t="str">
        <f t="shared" si="318"/>
        <v>-</v>
      </c>
      <c r="K773" s="29" t="str">
        <f t="shared" si="319"/>
        <v>-</v>
      </c>
      <c r="L773" s="29" t="str">
        <f t="shared" si="320"/>
        <v>-</v>
      </c>
      <c r="M773" s="29" t="str">
        <f t="shared" si="321"/>
        <v>-</v>
      </c>
      <c r="N773" s="29" t="str">
        <f t="shared" si="322"/>
        <v>-</v>
      </c>
      <c r="O773" s="29" t="str">
        <f t="shared" si="323"/>
        <v>-</v>
      </c>
      <c r="P773" s="2">
        <f>Замеры!R770</f>
        <v>0</v>
      </c>
      <c r="S773" s="2">
        <f>Замеры!S770</f>
        <v>0</v>
      </c>
      <c r="T773" s="2" t="s">
        <v>72</v>
      </c>
      <c r="U773" s="2" t="b">
        <f t="shared" si="324"/>
        <v>0</v>
      </c>
      <c r="V773" s="2" t="b">
        <f t="shared" si="325"/>
        <v>0</v>
      </c>
      <c r="W773" s="2" t="b">
        <f t="shared" si="326"/>
        <v>0</v>
      </c>
      <c r="Y773" s="2">
        <f t="shared" ca="1" si="327"/>
        <v>36</v>
      </c>
      <c r="Z773" s="2">
        <f t="shared" ca="1" si="327"/>
        <v>24</v>
      </c>
      <c r="AA773" s="2">
        <f t="shared" ca="1" si="327"/>
        <v>38</v>
      </c>
      <c r="AB773" s="5">
        <f t="shared" ca="1" si="328"/>
        <v>490</v>
      </c>
      <c r="AC773" s="5">
        <f t="shared" ca="1" si="329"/>
        <v>390</v>
      </c>
      <c r="AD773" s="5">
        <f t="shared" ca="1" si="330"/>
        <v>387</v>
      </c>
      <c r="AE773" s="5">
        <f t="shared" ca="1" si="331"/>
        <v>495</v>
      </c>
      <c r="AF773" s="5">
        <f t="shared" ca="1" si="332"/>
        <v>435</v>
      </c>
      <c r="AG773" s="5">
        <f t="shared" ca="1" si="333"/>
        <v>395</v>
      </c>
      <c r="AH773" s="5">
        <f t="shared" ca="1" si="334"/>
        <v>406</v>
      </c>
      <c r="AI773" s="5">
        <f t="shared" ca="1" si="335"/>
        <v>449</v>
      </c>
      <c r="AJ773" s="5">
        <f t="shared" ca="1" si="336"/>
        <v>482</v>
      </c>
      <c r="AK773" s="5">
        <f t="shared" ca="1" si="337"/>
        <v>449</v>
      </c>
    </row>
    <row r="774" spans="1:37" x14ac:dyDescent="0.3">
      <c r="A774" s="35">
        <f>IF(Замеры!B771=0, " ", Замеры!B771)</f>
        <v>768</v>
      </c>
      <c r="B774" s="45" t="str">
        <f>Замеры!G771</f>
        <v xml:space="preserve">Группа от QF </v>
      </c>
      <c r="C774" s="45" t="str">
        <f>IF(Замеры!O771=0, " ", Замеры!O771)</f>
        <v xml:space="preserve"> </v>
      </c>
      <c r="D774" s="69" t="str">
        <f t="shared" si="338"/>
        <v xml:space="preserve"> </v>
      </c>
      <c r="E774" s="69" t="str">
        <f t="shared" si="339"/>
        <v xml:space="preserve"> </v>
      </c>
      <c r="F774" s="29" t="str">
        <f t="shared" si="314"/>
        <v>-</v>
      </c>
      <c r="G774" s="29" t="str">
        <f t="shared" si="315"/>
        <v>-</v>
      </c>
      <c r="H774" s="29" t="str">
        <f t="shared" si="316"/>
        <v>-</v>
      </c>
      <c r="I774" s="29" t="str">
        <f t="shared" si="317"/>
        <v>-</v>
      </c>
      <c r="J774" s="46" t="str">
        <f t="shared" si="318"/>
        <v>-</v>
      </c>
      <c r="K774" s="29" t="str">
        <f t="shared" si="319"/>
        <v>-</v>
      </c>
      <c r="L774" s="29" t="str">
        <f t="shared" si="320"/>
        <v>-</v>
      </c>
      <c r="M774" s="29" t="str">
        <f t="shared" si="321"/>
        <v>-</v>
      </c>
      <c r="N774" s="29" t="str">
        <f t="shared" si="322"/>
        <v>-</v>
      </c>
      <c r="O774" s="29" t="str">
        <f t="shared" si="323"/>
        <v>-</v>
      </c>
      <c r="P774" s="2">
        <f>Замеры!R771</f>
        <v>0</v>
      </c>
      <c r="S774" s="2">
        <f>Замеры!S771</f>
        <v>0</v>
      </c>
      <c r="T774" s="2" t="s">
        <v>72</v>
      </c>
      <c r="U774" s="2" t="b">
        <f t="shared" si="324"/>
        <v>0</v>
      </c>
      <c r="V774" s="2" t="b">
        <f t="shared" si="325"/>
        <v>0</v>
      </c>
      <c r="W774" s="2" t="b">
        <f t="shared" si="326"/>
        <v>0</v>
      </c>
      <c r="Y774" s="2">
        <f t="shared" ca="1" si="327"/>
        <v>22</v>
      </c>
      <c r="Z774" s="2">
        <f t="shared" ca="1" si="327"/>
        <v>45</v>
      </c>
      <c r="AA774" s="2">
        <f t="shared" ca="1" si="327"/>
        <v>37</v>
      </c>
      <c r="AB774" s="5">
        <f t="shared" ca="1" si="328"/>
        <v>507</v>
      </c>
      <c r="AC774" s="5">
        <f t="shared" ca="1" si="329"/>
        <v>468</v>
      </c>
      <c r="AD774" s="5">
        <f t="shared" ca="1" si="330"/>
        <v>438</v>
      </c>
      <c r="AE774" s="5">
        <f t="shared" ca="1" si="331"/>
        <v>484</v>
      </c>
      <c r="AF774" s="5">
        <f t="shared" ca="1" si="332"/>
        <v>428</v>
      </c>
      <c r="AG774" s="5">
        <f t="shared" ca="1" si="333"/>
        <v>398</v>
      </c>
      <c r="AH774" s="5">
        <f t="shared" ca="1" si="334"/>
        <v>487</v>
      </c>
      <c r="AI774" s="5">
        <f t="shared" ca="1" si="335"/>
        <v>386</v>
      </c>
      <c r="AJ774" s="5">
        <f t="shared" ca="1" si="336"/>
        <v>414</v>
      </c>
      <c r="AK774" s="5">
        <f t="shared" ca="1" si="337"/>
        <v>493</v>
      </c>
    </row>
    <row r="775" spans="1:37" x14ac:dyDescent="0.3">
      <c r="A775" s="35">
        <f>IF(Замеры!B772=0, " ", Замеры!B772)</f>
        <v>769</v>
      </c>
      <c r="B775" s="45" t="str">
        <f>Замеры!G772</f>
        <v xml:space="preserve">Группа от QF </v>
      </c>
      <c r="C775" s="45" t="str">
        <f>IF(Замеры!O772=0, " ", Замеры!O772)</f>
        <v xml:space="preserve"> </v>
      </c>
      <c r="D775" s="69" t="str">
        <f t="shared" si="338"/>
        <v xml:space="preserve"> </v>
      </c>
      <c r="E775" s="69" t="str">
        <f t="shared" si="339"/>
        <v xml:space="preserve"> </v>
      </c>
      <c r="F775" s="29" t="str">
        <f t="shared" ref="F775:F838" si="340">IF(OR(P775=$S$5,P775=$P$5),AB775,"-")</f>
        <v>-</v>
      </c>
      <c r="G775" s="29" t="str">
        <f t="shared" ref="G775:G838" si="341">IF(OR(P775=$S$5,P775=$Q$5),AC775,"-")</f>
        <v>-</v>
      </c>
      <c r="H775" s="29" t="str">
        <f t="shared" ref="H775:H838" si="342">IF(OR(P775=$S$5,P775=$R$5),AD775,"-")</f>
        <v>-</v>
      </c>
      <c r="I775" s="29" t="str">
        <f t="shared" ref="I775:I838" si="343">IF(OR(P775=$P$4,P775=$R$5,P775=$S$5,P775=$P$5),AE775,"-")</f>
        <v>-</v>
      </c>
      <c r="J775" s="46" t="str">
        <f t="shared" ref="J775:J838" si="344">IF(OR(P775=$P$5,P775=$Q$5,P775=$S$5,P775=$Q$4),AF775,"-")</f>
        <v>-</v>
      </c>
      <c r="K775" s="29" t="str">
        <f t="shared" ref="K775:K838" si="345">IF(OR(P775=$R$5,P775=$Q$5,P775=$R$4,P775=$S$5),AG775,"-")</f>
        <v>-</v>
      </c>
      <c r="L775" s="29" t="str">
        <f t="shared" ref="L775:L838" si="346">IF(I775=$T$4,T774,IF(S775=$S$4,AH775,IF(S775=$U$4,"-")))</f>
        <v>-</v>
      </c>
      <c r="M775" s="29" t="str">
        <f t="shared" ref="M775:M838" si="347">IF(J775=$T$4,T774,IF(S775=$S$4,AI775,IF(S775=$U$4,"-")))</f>
        <v>-</v>
      </c>
      <c r="N775" s="29" t="str">
        <f t="shared" ref="N775:N838" si="348">IF(K775=$T$4,T774,IF(S775=$S$4,AJ775,IF(S775=$U$4,"-")))</f>
        <v>-</v>
      </c>
      <c r="O775" s="29" t="str">
        <f t="shared" ref="O775:O838" si="349">IF(S775=$S$4,AK775,"-")</f>
        <v>-</v>
      </c>
      <c r="P775" s="2">
        <f>Замеры!R772</f>
        <v>0</v>
      </c>
      <c r="S775" s="2">
        <f>Замеры!S772</f>
        <v>0</v>
      </c>
      <c r="T775" s="2" t="s">
        <v>72</v>
      </c>
      <c r="U775" s="2" t="b">
        <f t="shared" ref="U775:U838" si="350">OR(P775=$S$5,P775=$P$5,P775=$R$5,P775=$P$4)</f>
        <v>0</v>
      </c>
      <c r="V775" s="2" t="b">
        <f t="shared" ref="V775:V838" si="351">OR(P775=$S$5,P775=$P$5,P775=$Q$5,P775=$Q$4)</f>
        <v>0</v>
      </c>
      <c r="W775" s="2" t="b">
        <f t="shared" ref="W775:W838" si="352">OR(P775=$Q$5,P775=$S$5,P775=$R$5,P775=$R$4)</f>
        <v>0</v>
      </c>
      <c r="Y775" s="2">
        <f t="shared" ref="Y775:AA838" ca="1" si="353">RANDBETWEEN($T$2,$T$3)</f>
        <v>39</v>
      </c>
      <c r="Z775" s="2">
        <f t="shared" ca="1" si="353"/>
        <v>24</v>
      </c>
      <c r="AA775" s="2">
        <f t="shared" ca="1" si="353"/>
        <v>37</v>
      </c>
      <c r="AB775" s="5">
        <f t="shared" ref="AB775:AB838" ca="1" si="354">RANDBETWEEN(AA775*10+5,AA775*10+150)</f>
        <v>409</v>
      </c>
      <c r="AC775" s="5">
        <f t="shared" ref="AC775:AC838" ca="1" si="355">RANDBETWEEN(AA775*10+5,AA775*10+150)</f>
        <v>517</v>
      </c>
      <c r="AD775" s="5">
        <f t="shared" ref="AD775:AD838" ca="1" si="356">RANDBETWEEN(AA775*10+5,AA775*10+150)</f>
        <v>430</v>
      </c>
      <c r="AE775" s="5">
        <f t="shared" ref="AE775:AE838" ca="1" si="357">RANDBETWEEN(AA775*10+5,AA775*10+150)</f>
        <v>448</v>
      </c>
      <c r="AF775" s="5">
        <f t="shared" ref="AF775:AF838" ca="1" si="358">RANDBETWEEN(AA775*10+5,AA775*10+150)</f>
        <v>514</v>
      </c>
      <c r="AG775" s="5">
        <f t="shared" ref="AG775:AG838" ca="1" si="359">RANDBETWEEN(AA775*10+5,AA775*10+150)</f>
        <v>384</v>
      </c>
      <c r="AH775" s="5">
        <f t="shared" ref="AH775:AH838" ca="1" si="360">RANDBETWEEN(AA775*10+5,AA775*10+150)</f>
        <v>391</v>
      </c>
      <c r="AI775" s="5">
        <f t="shared" ref="AI775:AI838" ca="1" si="361">RANDBETWEEN(AA775*10+5,AA775*10+150)</f>
        <v>385</v>
      </c>
      <c r="AJ775" s="5">
        <f t="shared" ref="AJ775:AJ838" ca="1" si="362">RANDBETWEEN(AA775*10+5,AA775*10+150)</f>
        <v>383</v>
      </c>
      <c r="AK775" s="5">
        <f t="shared" ref="AK775:AK838" ca="1" si="363">RANDBETWEEN(AA775*10+5,AA775*10+150)</f>
        <v>410</v>
      </c>
    </row>
    <row r="776" spans="1:37" x14ac:dyDescent="0.3">
      <c r="A776" s="35">
        <f>IF(Замеры!B773=0, " ", Замеры!B773)</f>
        <v>770</v>
      </c>
      <c r="B776" s="45" t="str">
        <f>Замеры!G773</f>
        <v xml:space="preserve">Группа от QF </v>
      </c>
      <c r="C776" s="45" t="str">
        <f>IF(Замеры!O773=0, " ", Замеры!O773)</f>
        <v xml:space="preserve"> </v>
      </c>
      <c r="D776" s="69" t="str">
        <f t="shared" si="338"/>
        <v xml:space="preserve"> </v>
      </c>
      <c r="E776" s="69" t="str">
        <f t="shared" si="339"/>
        <v xml:space="preserve"> </v>
      </c>
      <c r="F776" s="29" t="str">
        <f t="shared" si="340"/>
        <v>-</v>
      </c>
      <c r="G776" s="29" t="str">
        <f t="shared" si="341"/>
        <v>-</v>
      </c>
      <c r="H776" s="29" t="str">
        <f t="shared" si="342"/>
        <v>-</v>
      </c>
      <c r="I776" s="29" t="str">
        <f t="shared" si="343"/>
        <v>-</v>
      </c>
      <c r="J776" s="46" t="str">
        <f t="shared" si="344"/>
        <v>-</v>
      </c>
      <c r="K776" s="29" t="str">
        <f t="shared" si="345"/>
        <v>-</v>
      </c>
      <c r="L776" s="29" t="str">
        <f t="shared" si="346"/>
        <v>-</v>
      </c>
      <c r="M776" s="29" t="str">
        <f t="shared" si="347"/>
        <v>-</v>
      </c>
      <c r="N776" s="29" t="str">
        <f t="shared" si="348"/>
        <v>-</v>
      </c>
      <c r="O776" s="29" t="str">
        <f t="shared" si="349"/>
        <v>-</v>
      </c>
      <c r="P776" s="2">
        <f>Замеры!R773</f>
        <v>0</v>
      </c>
      <c r="S776" s="2">
        <f>Замеры!S773</f>
        <v>0</v>
      </c>
      <c r="T776" s="2" t="s">
        <v>72</v>
      </c>
      <c r="U776" s="2" t="b">
        <f t="shared" si="350"/>
        <v>0</v>
      </c>
      <c r="V776" s="2" t="b">
        <f t="shared" si="351"/>
        <v>0</v>
      </c>
      <c r="W776" s="2" t="b">
        <f t="shared" si="352"/>
        <v>0</v>
      </c>
      <c r="Y776" s="2">
        <f t="shared" ca="1" si="353"/>
        <v>31</v>
      </c>
      <c r="Z776" s="2">
        <f t="shared" ca="1" si="353"/>
        <v>44</v>
      </c>
      <c r="AA776" s="2">
        <f t="shared" ca="1" si="353"/>
        <v>37</v>
      </c>
      <c r="AB776" s="5">
        <f t="shared" ca="1" si="354"/>
        <v>392</v>
      </c>
      <c r="AC776" s="5">
        <f t="shared" ca="1" si="355"/>
        <v>398</v>
      </c>
      <c r="AD776" s="5">
        <f t="shared" ca="1" si="356"/>
        <v>430</v>
      </c>
      <c r="AE776" s="5">
        <f t="shared" ca="1" si="357"/>
        <v>500</v>
      </c>
      <c r="AF776" s="5">
        <f t="shared" ca="1" si="358"/>
        <v>510</v>
      </c>
      <c r="AG776" s="5">
        <f t="shared" ca="1" si="359"/>
        <v>509</v>
      </c>
      <c r="AH776" s="5">
        <f t="shared" ca="1" si="360"/>
        <v>435</v>
      </c>
      <c r="AI776" s="5">
        <f t="shared" ca="1" si="361"/>
        <v>386</v>
      </c>
      <c r="AJ776" s="5">
        <f t="shared" ca="1" si="362"/>
        <v>500</v>
      </c>
      <c r="AK776" s="5">
        <f t="shared" ca="1" si="363"/>
        <v>404</v>
      </c>
    </row>
    <row r="777" spans="1:37" x14ac:dyDescent="0.3">
      <c r="A777" s="35">
        <f>IF(Замеры!B774=0, " ", Замеры!B774)</f>
        <v>771</v>
      </c>
      <c r="B777" s="45" t="str">
        <f>Замеры!G774</f>
        <v xml:space="preserve">Группа от QF </v>
      </c>
      <c r="C777" s="45" t="str">
        <f>IF(Замеры!O774=0, " ", Замеры!O774)</f>
        <v xml:space="preserve"> </v>
      </c>
      <c r="D777" s="69" t="str">
        <f t="shared" si="338"/>
        <v xml:space="preserve"> </v>
      </c>
      <c r="E777" s="69" t="str">
        <f t="shared" si="339"/>
        <v xml:space="preserve"> </v>
      </c>
      <c r="F777" s="29" t="str">
        <f t="shared" si="340"/>
        <v>-</v>
      </c>
      <c r="G777" s="29" t="str">
        <f t="shared" si="341"/>
        <v>-</v>
      </c>
      <c r="H777" s="29" t="str">
        <f t="shared" si="342"/>
        <v>-</v>
      </c>
      <c r="I777" s="29" t="str">
        <f t="shared" si="343"/>
        <v>-</v>
      </c>
      <c r="J777" s="46" t="str">
        <f t="shared" si="344"/>
        <v>-</v>
      </c>
      <c r="K777" s="29" t="str">
        <f t="shared" si="345"/>
        <v>-</v>
      </c>
      <c r="L777" s="29" t="str">
        <f t="shared" si="346"/>
        <v>-</v>
      </c>
      <c r="M777" s="29" t="str">
        <f t="shared" si="347"/>
        <v>-</v>
      </c>
      <c r="N777" s="29" t="str">
        <f t="shared" si="348"/>
        <v>-</v>
      </c>
      <c r="O777" s="29" t="str">
        <f t="shared" si="349"/>
        <v>-</v>
      </c>
      <c r="P777" s="2">
        <f>Замеры!R774</f>
        <v>0</v>
      </c>
      <c r="S777" s="2">
        <f>Замеры!S774</f>
        <v>0</v>
      </c>
      <c r="T777" s="2" t="s">
        <v>72</v>
      </c>
      <c r="U777" s="2" t="b">
        <f t="shared" si="350"/>
        <v>0</v>
      </c>
      <c r="V777" s="2" t="b">
        <f t="shared" si="351"/>
        <v>0</v>
      </c>
      <c r="W777" s="2" t="b">
        <f t="shared" si="352"/>
        <v>0</v>
      </c>
      <c r="Y777" s="2">
        <f t="shared" ca="1" si="353"/>
        <v>43</v>
      </c>
      <c r="Z777" s="2">
        <f t="shared" ca="1" si="353"/>
        <v>24</v>
      </c>
      <c r="AA777" s="2">
        <f t="shared" ca="1" si="353"/>
        <v>45</v>
      </c>
      <c r="AB777" s="5">
        <f t="shared" ca="1" si="354"/>
        <v>470</v>
      </c>
      <c r="AC777" s="5">
        <f t="shared" ca="1" si="355"/>
        <v>589</v>
      </c>
      <c r="AD777" s="5">
        <f t="shared" ca="1" si="356"/>
        <v>521</v>
      </c>
      <c r="AE777" s="5">
        <f t="shared" ca="1" si="357"/>
        <v>485</v>
      </c>
      <c r="AF777" s="5">
        <f t="shared" ca="1" si="358"/>
        <v>489</v>
      </c>
      <c r="AG777" s="5">
        <f t="shared" ca="1" si="359"/>
        <v>561</v>
      </c>
      <c r="AH777" s="5">
        <f t="shared" ca="1" si="360"/>
        <v>472</v>
      </c>
      <c r="AI777" s="5">
        <f t="shared" ca="1" si="361"/>
        <v>505</v>
      </c>
      <c r="AJ777" s="5">
        <f t="shared" ca="1" si="362"/>
        <v>484</v>
      </c>
      <c r="AK777" s="5">
        <f t="shared" ca="1" si="363"/>
        <v>598</v>
      </c>
    </row>
    <row r="778" spans="1:37" x14ac:dyDescent="0.3">
      <c r="A778" s="35">
        <f>IF(Замеры!B775=0, " ", Замеры!B775)</f>
        <v>772</v>
      </c>
      <c r="B778" s="45" t="str">
        <f>Замеры!G775</f>
        <v xml:space="preserve">Группа от QF </v>
      </c>
      <c r="C778" s="45" t="str">
        <f>IF(Замеры!O775=0, " ", Замеры!O775)</f>
        <v xml:space="preserve"> </v>
      </c>
      <c r="D778" s="69" t="str">
        <f t="shared" si="338"/>
        <v xml:space="preserve"> </v>
      </c>
      <c r="E778" s="69" t="str">
        <f t="shared" si="339"/>
        <v xml:space="preserve"> </v>
      </c>
      <c r="F778" s="29" t="str">
        <f t="shared" si="340"/>
        <v>-</v>
      </c>
      <c r="G778" s="29" t="str">
        <f t="shared" si="341"/>
        <v>-</v>
      </c>
      <c r="H778" s="29" t="str">
        <f t="shared" si="342"/>
        <v>-</v>
      </c>
      <c r="I778" s="29" t="str">
        <f t="shared" si="343"/>
        <v>-</v>
      </c>
      <c r="J778" s="46" t="str">
        <f t="shared" si="344"/>
        <v>-</v>
      </c>
      <c r="K778" s="29" t="str">
        <f t="shared" si="345"/>
        <v>-</v>
      </c>
      <c r="L778" s="29" t="str">
        <f t="shared" si="346"/>
        <v>-</v>
      </c>
      <c r="M778" s="29" t="str">
        <f t="shared" si="347"/>
        <v>-</v>
      </c>
      <c r="N778" s="29" t="str">
        <f t="shared" si="348"/>
        <v>-</v>
      </c>
      <c r="O778" s="29" t="str">
        <f t="shared" si="349"/>
        <v>-</v>
      </c>
      <c r="P778" s="2">
        <f>Замеры!R775</f>
        <v>0</v>
      </c>
      <c r="S778" s="2">
        <f>Замеры!S775</f>
        <v>0</v>
      </c>
      <c r="T778" s="2" t="s">
        <v>72</v>
      </c>
      <c r="U778" s="2" t="b">
        <f t="shared" si="350"/>
        <v>0</v>
      </c>
      <c r="V778" s="2" t="b">
        <f t="shared" si="351"/>
        <v>0</v>
      </c>
      <c r="W778" s="2" t="b">
        <f t="shared" si="352"/>
        <v>0</v>
      </c>
      <c r="Y778" s="2">
        <f t="shared" ca="1" si="353"/>
        <v>42</v>
      </c>
      <c r="Z778" s="2">
        <f t="shared" ca="1" si="353"/>
        <v>46</v>
      </c>
      <c r="AA778" s="2">
        <f t="shared" ca="1" si="353"/>
        <v>47</v>
      </c>
      <c r="AB778" s="5">
        <f t="shared" ca="1" si="354"/>
        <v>525</v>
      </c>
      <c r="AC778" s="5">
        <f t="shared" ca="1" si="355"/>
        <v>527</v>
      </c>
      <c r="AD778" s="5">
        <f t="shared" ca="1" si="356"/>
        <v>504</v>
      </c>
      <c r="AE778" s="5">
        <f t="shared" ca="1" si="357"/>
        <v>486</v>
      </c>
      <c r="AF778" s="5">
        <f t="shared" ca="1" si="358"/>
        <v>487</v>
      </c>
      <c r="AG778" s="5">
        <f t="shared" ca="1" si="359"/>
        <v>541</v>
      </c>
      <c r="AH778" s="5">
        <f t="shared" ca="1" si="360"/>
        <v>616</v>
      </c>
      <c r="AI778" s="5">
        <f t="shared" ca="1" si="361"/>
        <v>596</v>
      </c>
      <c r="AJ778" s="5">
        <f t="shared" ca="1" si="362"/>
        <v>519</v>
      </c>
      <c r="AK778" s="5">
        <f t="shared" ca="1" si="363"/>
        <v>619</v>
      </c>
    </row>
    <row r="779" spans="1:37" x14ac:dyDescent="0.3">
      <c r="A779" s="35">
        <f>IF(Замеры!B776=0, " ", Замеры!B776)</f>
        <v>773</v>
      </c>
      <c r="B779" s="45" t="str">
        <f>Замеры!G776</f>
        <v xml:space="preserve">Группа от QF </v>
      </c>
      <c r="C779" s="45" t="str">
        <f>IF(Замеры!O776=0, " ", Замеры!O776)</f>
        <v xml:space="preserve"> </v>
      </c>
      <c r="D779" s="69" t="str">
        <f t="shared" ref="D779:D842" si="364">IF(P779=0, " ", 1000)</f>
        <v xml:space="preserve"> </v>
      </c>
      <c r="E779" s="69" t="str">
        <f t="shared" ref="E779:E842" si="365">IF(P779=0, " ", 0.5)</f>
        <v xml:space="preserve"> </v>
      </c>
      <c r="F779" s="29" t="str">
        <f t="shared" si="340"/>
        <v>-</v>
      </c>
      <c r="G779" s="29" t="str">
        <f t="shared" si="341"/>
        <v>-</v>
      </c>
      <c r="H779" s="29" t="str">
        <f t="shared" si="342"/>
        <v>-</v>
      </c>
      <c r="I779" s="29" t="str">
        <f t="shared" si="343"/>
        <v>-</v>
      </c>
      <c r="J779" s="46" t="str">
        <f t="shared" si="344"/>
        <v>-</v>
      </c>
      <c r="K779" s="29" t="str">
        <f t="shared" si="345"/>
        <v>-</v>
      </c>
      <c r="L779" s="29" t="str">
        <f t="shared" si="346"/>
        <v>-</v>
      </c>
      <c r="M779" s="29" t="str">
        <f t="shared" si="347"/>
        <v>-</v>
      </c>
      <c r="N779" s="29" t="str">
        <f t="shared" si="348"/>
        <v>-</v>
      </c>
      <c r="O779" s="29" t="str">
        <f t="shared" si="349"/>
        <v>-</v>
      </c>
      <c r="P779" s="2">
        <f>Замеры!R776</f>
        <v>0</v>
      </c>
      <c r="S779" s="2">
        <f>Замеры!S776</f>
        <v>0</v>
      </c>
      <c r="T779" s="2" t="s">
        <v>72</v>
      </c>
      <c r="U779" s="2" t="b">
        <f t="shared" si="350"/>
        <v>0</v>
      </c>
      <c r="V779" s="2" t="b">
        <f t="shared" si="351"/>
        <v>0</v>
      </c>
      <c r="W779" s="2" t="b">
        <f t="shared" si="352"/>
        <v>0</v>
      </c>
      <c r="Y779" s="2">
        <f t="shared" ca="1" si="353"/>
        <v>23</v>
      </c>
      <c r="Z779" s="2">
        <f t="shared" ca="1" si="353"/>
        <v>47</v>
      </c>
      <c r="AA779" s="2">
        <f t="shared" ca="1" si="353"/>
        <v>20</v>
      </c>
      <c r="AB779" s="5">
        <f t="shared" ca="1" si="354"/>
        <v>294</v>
      </c>
      <c r="AC779" s="5">
        <f t="shared" ca="1" si="355"/>
        <v>258</v>
      </c>
      <c r="AD779" s="5">
        <f t="shared" ca="1" si="356"/>
        <v>305</v>
      </c>
      <c r="AE779" s="5">
        <f t="shared" ca="1" si="357"/>
        <v>212</v>
      </c>
      <c r="AF779" s="5">
        <f t="shared" ca="1" si="358"/>
        <v>334</v>
      </c>
      <c r="AG779" s="5">
        <f t="shared" ca="1" si="359"/>
        <v>307</v>
      </c>
      <c r="AH779" s="5">
        <f t="shared" ca="1" si="360"/>
        <v>347</v>
      </c>
      <c r="AI779" s="5">
        <f t="shared" ca="1" si="361"/>
        <v>249</v>
      </c>
      <c r="AJ779" s="5">
        <f t="shared" ca="1" si="362"/>
        <v>343</v>
      </c>
      <c r="AK779" s="5">
        <f t="shared" ca="1" si="363"/>
        <v>339</v>
      </c>
    </row>
    <row r="780" spans="1:37" x14ac:dyDescent="0.3">
      <c r="A780" s="35">
        <f>IF(Замеры!B777=0, " ", Замеры!B777)</f>
        <v>774</v>
      </c>
      <c r="B780" s="45" t="str">
        <f>Замеры!G777</f>
        <v xml:space="preserve">Группа от QF </v>
      </c>
      <c r="C780" s="45" t="str">
        <f>IF(Замеры!O777=0, " ", Замеры!O777)</f>
        <v xml:space="preserve"> </v>
      </c>
      <c r="D780" s="69" t="str">
        <f t="shared" si="364"/>
        <v xml:space="preserve"> </v>
      </c>
      <c r="E780" s="69" t="str">
        <f t="shared" si="365"/>
        <v xml:space="preserve"> </v>
      </c>
      <c r="F780" s="29" t="str">
        <f t="shared" si="340"/>
        <v>-</v>
      </c>
      <c r="G780" s="29" t="str">
        <f t="shared" si="341"/>
        <v>-</v>
      </c>
      <c r="H780" s="29" t="str">
        <f t="shared" si="342"/>
        <v>-</v>
      </c>
      <c r="I780" s="29" t="str">
        <f t="shared" si="343"/>
        <v>-</v>
      </c>
      <c r="J780" s="46" t="str">
        <f t="shared" si="344"/>
        <v>-</v>
      </c>
      <c r="K780" s="29" t="str">
        <f t="shared" si="345"/>
        <v>-</v>
      </c>
      <c r="L780" s="29" t="str">
        <f t="shared" si="346"/>
        <v>-</v>
      </c>
      <c r="M780" s="29" t="str">
        <f t="shared" si="347"/>
        <v>-</v>
      </c>
      <c r="N780" s="29" t="str">
        <f t="shared" si="348"/>
        <v>-</v>
      </c>
      <c r="O780" s="29" t="str">
        <f t="shared" si="349"/>
        <v>-</v>
      </c>
      <c r="P780" s="2">
        <f>Замеры!R777</f>
        <v>0</v>
      </c>
      <c r="S780" s="2">
        <f>Замеры!S777</f>
        <v>0</v>
      </c>
      <c r="T780" s="2" t="s">
        <v>72</v>
      </c>
      <c r="U780" s="2" t="b">
        <f t="shared" si="350"/>
        <v>0</v>
      </c>
      <c r="V780" s="2" t="b">
        <f t="shared" si="351"/>
        <v>0</v>
      </c>
      <c r="W780" s="2" t="b">
        <f t="shared" si="352"/>
        <v>0</v>
      </c>
      <c r="Y780" s="2">
        <f t="shared" ca="1" si="353"/>
        <v>23</v>
      </c>
      <c r="Z780" s="2">
        <f t="shared" ca="1" si="353"/>
        <v>37</v>
      </c>
      <c r="AA780" s="2">
        <f t="shared" ca="1" si="353"/>
        <v>46</v>
      </c>
      <c r="AB780" s="5">
        <f t="shared" ca="1" si="354"/>
        <v>519</v>
      </c>
      <c r="AC780" s="5">
        <f t="shared" ca="1" si="355"/>
        <v>474</v>
      </c>
      <c r="AD780" s="5">
        <f t="shared" ca="1" si="356"/>
        <v>501</v>
      </c>
      <c r="AE780" s="5">
        <f t="shared" ca="1" si="357"/>
        <v>545</v>
      </c>
      <c r="AF780" s="5">
        <f t="shared" ca="1" si="358"/>
        <v>507</v>
      </c>
      <c r="AG780" s="5">
        <f t="shared" ca="1" si="359"/>
        <v>535</v>
      </c>
      <c r="AH780" s="5">
        <f t="shared" ca="1" si="360"/>
        <v>601</v>
      </c>
      <c r="AI780" s="5">
        <f t="shared" ca="1" si="361"/>
        <v>579</v>
      </c>
      <c r="AJ780" s="5">
        <f t="shared" ca="1" si="362"/>
        <v>560</v>
      </c>
      <c r="AK780" s="5">
        <f t="shared" ca="1" si="363"/>
        <v>594</v>
      </c>
    </row>
    <row r="781" spans="1:37" x14ac:dyDescent="0.3">
      <c r="A781" s="35">
        <f>IF(Замеры!B778=0, " ", Замеры!B778)</f>
        <v>775</v>
      </c>
      <c r="B781" s="45" t="str">
        <f>Замеры!G778</f>
        <v xml:space="preserve">Группа от QF </v>
      </c>
      <c r="C781" s="45" t="str">
        <f>IF(Замеры!O778=0, " ", Замеры!O778)</f>
        <v xml:space="preserve"> </v>
      </c>
      <c r="D781" s="69" t="str">
        <f t="shared" si="364"/>
        <v xml:space="preserve"> </v>
      </c>
      <c r="E781" s="69" t="str">
        <f t="shared" si="365"/>
        <v xml:space="preserve"> </v>
      </c>
      <c r="F781" s="29" t="str">
        <f t="shared" si="340"/>
        <v>-</v>
      </c>
      <c r="G781" s="29" t="str">
        <f t="shared" si="341"/>
        <v>-</v>
      </c>
      <c r="H781" s="29" t="str">
        <f t="shared" si="342"/>
        <v>-</v>
      </c>
      <c r="I781" s="29" t="str">
        <f t="shared" si="343"/>
        <v>-</v>
      </c>
      <c r="J781" s="46" t="str">
        <f t="shared" si="344"/>
        <v>-</v>
      </c>
      <c r="K781" s="29" t="str">
        <f t="shared" si="345"/>
        <v>-</v>
      </c>
      <c r="L781" s="29" t="str">
        <f t="shared" si="346"/>
        <v>-</v>
      </c>
      <c r="M781" s="29" t="str">
        <f t="shared" si="347"/>
        <v>-</v>
      </c>
      <c r="N781" s="29" t="str">
        <f t="shared" si="348"/>
        <v>-</v>
      </c>
      <c r="O781" s="29" t="str">
        <f t="shared" si="349"/>
        <v>-</v>
      </c>
      <c r="P781" s="2">
        <f>Замеры!R778</f>
        <v>0</v>
      </c>
      <c r="S781" s="2">
        <f>Замеры!S778</f>
        <v>0</v>
      </c>
      <c r="T781" s="2" t="s">
        <v>72</v>
      </c>
      <c r="U781" s="2" t="b">
        <f t="shared" si="350"/>
        <v>0</v>
      </c>
      <c r="V781" s="2" t="b">
        <f t="shared" si="351"/>
        <v>0</v>
      </c>
      <c r="W781" s="2" t="b">
        <f t="shared" si="352"/>
        <v>0</v>
      </c>
      <c r="Y781" s="2">
        <f t="shared" ca="1" si="353"/>
        <v>33</v>
      </c>
      <c r="Z781" s="2">
        <f t="shared" ca="1" si="353"/>
        <v>38</v>
      </c>
      <c r="AA781" s="2">
        <f t="shared" ca="1" si="353"/>
        <v>47</v>
      </c>
      <c r="AB781" s="5">
        <f t="shared" ca="1" si="354"/>
        <v>577</v>
      </c>
      <c r="AC781" s="5">
        <f t="shared" ca="1" si="355"/>
        <v>555</v>
      </c>
      <c r="AD781" s="5">
        <f t="shared" ca="1" si="356"/>
        <v>619</v>
      </c>
      <c r="AE781" s="5">
        <f t="shared" ca="1" si="357"/>
        <v>528</v>
      </c>
      <c r="AF781" s="5">
        <f t="shared" ca="1" si="358"/>
        <v>569</v>
      </c>
      <c r="AG781" s="5">
        <f t="shared" ca="1" si="359"/>
        <v>533</v>
      </c>
      <c r="AH781" s="5">
        <f t="shared" ca="1" si="360"/>
        <v>591</v>
      </c>
      <c r="AI781" s="5">
        <f t="shared" ca="1" si="361"/>
        <v>498</v>
      </c>
      <c r="AJ781" s="5">
        <f t="shared" ca="1" si="362"/>
        <v>550</v>
      </c>
      <c r="AK781" s="5">
        <f t="shared" ca="1" si="363"/>
        <v>586</v>
      </c>
    </row>
    <row r="782" spans="1:37" x14ac:dyDescent="0.3">
      <c r="A782" s="35">
        <f>IF(Замеры!B779=0, " ", Замеры!B779)</f>
        <v>776</v>
      </c>
      <c r="B782" s="45" t="str">
        <f>Замеры!G779</f>
        <v xml:space="preserve">Группа от QF </v>
      </c>
      <c r="C782" s="45" t="str">
        <f>IF(Замеры!O779=0, " ", Замеры!O779)</f>
        <v xml:space="preserve"> </v>
      </c>
      <c r="D782" s="69" t="str">
        <f t="shared" si="364"/>
        <v xml:space="preserve"> </v>
      </c>
      <c r="E782" s="69" t="str">
        <f t="shared" si="365"/>
        <v xml:space="preserve"> </v>
      </c>
      <c r="F782" s="29" t="str">
        <f t="shared" si="340"/>
        <v>-</v>
      </c>
      <c r="G782" s="29" t="str">
        <f t="shared" si="341"/>
        <v>-</v>
      </c>
      <c r="H782" s="29" t="str">
        <f t="shared" si="342"/>
        <v>-</v>
      </c>
      <c r="I782" s="29" t="str">
        <f t="shared" si="343"/>
        <v>-</v>
      </c>
      <c r="J782" s="46" t="str">
        <f t="shared" si="344"/>
        <v>-</v>
      </c>
      <c r="K782" s="29" t="str">
        <f t="shared" si="345"/>
        <v>-</v>
      </c>
      <c r="L782" s="29" t="str">
        <f t="shared" si="346"/>
        <v>-</v>
      </c>
      <c r="M782" s="29" t="str">
        <f t="shared" si="347"/>
        <v>-</v>
      </c>
      <c r="N782" s="29" t="str">
        <f t="shared" si="348"/>
        <v>-</v>
      </c>
      <c r="O782" s="29" t="str">
        <f t="shared" si="349"/>
        <v>-</v>
      </c>
      <c r="P782" s="2">
        <f>Замеры!R779</f>
        <v>0</v>
      </c>
      <c r="S782" s="2">
        <f>Замеры!S779</f>
        <v>0</v>
      </c>
      <c r="T782" s="2" t="s">
        <v>72</v>
      </c>
      <c r="U782" s="2" t="b">
        <f t="shared" si="350"/>
        <v>0</v>
      </c>
      <c r="V782" s="2" t="b">
        <f t="shared" si="351"/>
        <v>0</v>
      </c>
      <c r="W782" s="2" t="b">
        <f t="shared" si="352"/>
        <v>0</v>
      </c>
      <c r="Y782" s="2">
        <f t="shared" ca="1" si="353"/>
        <v>28</v>
      </c>
      <c r="Z782" s="2">
        <f t="shared" ca="1" si="353"/>
        <v>31</v>
      </c>
      <c r="AA782" s="2">
        <f t="shared" ca="1" si="353"/>
        <v>34</v>
      </c>
      <c r="AB782" s="5">
        <f t="shared" ca="1" si="354"/>
        <v>461</v>
      </c>
      <c r="AC782" s="5">
        <f t="shared" ca="1" si="355"/>
        <v>374</v>
      </c>
      <c r="AD782" s="5">
        <f t="shared" ca="1" si="356"/>
        <v>454</v>
      </c>
      <c r="AE782" s="5">
        <f t="shared" ca="1" si="357"/>
        <v>379</v>
      </c>
      <c r="AF782" s="5">
        <f t="shared" ca="1" si="358"/>
        <v>428</v>
      </c>
      <c r="AG782" s="5">
        <f t="shared" ca="1" si="359"/>
        <v>363</v>
      </c>
      <c r="AH782" s="5">
        <f t="shared" ca="1" si="360"/>
        <v>347</v>
      </c>
      <c r="AI782" s="5">
        <f t="shared" ca="1" si="361"/>
        <v>408</v>
      </c>
      <c r="AJ782" s="5">
        <f t="shared" ca="1" si="362"/>
        <v>428</v>
      </c>
      <c r="AK782" s="5">
        <f t="shared" ca="1" si="363"/>
        <v>437</v>
      </c>
    </row>
    <row r="783" spans="1:37" x14ac:dyDescent="0.3">
      <c r="A783" s="35">
        <f>IF(Замеры!B780=0, " ", Замеры!B780)</f>
        <v>777</v>
      </c>
      <c r="B783" s="45" t="str">
        <f>Замеры!G780</f>
        <v xml:space="preserve">Группа от QF </v>
      </c>
      <c r="C783" s="45" t="str">
        <f>IF(Замеры!O780=0, " ", Замеры!O780)</f>
        <v xml:space="preserve"> </v>
      </c>
      <c r="D783" s="69" t="str">
        <f t="shared" si="364"/>
        <v xml:space="preserve"> </v>
      </c>
      <c r="E783" s="69" t="str">
        <f t="shared" si="365"/>
        <v xml:space="preserve"> </v>
      </c>
      <c r="F783" s="29" t="str">
        <f t="shared" si="340"/>
        <v>-</v>
      </c>
      <c r="G783" s="29" t="str">
        <f t="shared" si="341"/>
        <v>-</v>
      </c>
      <c r="H783" s="29" t="str">
        <f t="shared" si="342"/>
        <v>-</v>
      </c>
      <c r="I783" s="29" t="str">
        <f t="shared" si="343"/>
        <v>-</v>
      </c>
      <c r="J783" s="46" t="str">
        <f t="shared" si="344"/>
        <v>-</v>
      </c>
      <c r="K783" s="29" t="str">
        <f t="shared" si="345"/>
        <v>-</v>
      </c>
      <c r="L783" s="29" t="str">
        <f t="shared" si="346"/>
        <v>-</v>
      </c>
      <c r="M783" s="29" t="str">
        <f t="shared" si="347"/>
        <v>-</v>
      </c>
      <c r="N783" s="29" t="str">
        <f t="shared" si="348"/>
        <v>-</v>
      </c>
      <c r="O783" s="29" t="str">
        <f t="shared" si="349"/>
        <v>-</v>
      </c>
      <c r="P783" s="2">
        <f>Замеры!R780</f>
        <v>0</v>
      </c>
      <c r="S783" s="2">
        <f>Замеры!S780</f>
        <v>0</v>
      </c>
      <c r="T783" s="2" t="s">
        <v>72</v>
      </c>
      <c r="U783" s="2" t="b">
        <f t="shared" si="350"/>
        <v>0</v>
      </c>
      <c r="V783" s="2" t="b">
        <f t="shared" si="351"/>
        <v>0</v>
      </c>
      <c r="W783" s="2" t="b">
        <f t="shared" si="352"/>
        <v>0</v>
      </c>
      <c r="Y783" s="2">
        <f t="shared" ca="1" si="353"/>
        <v>43</v>
      </c>
      <c r="Z783" s="2">
        <f t="shared" ca="1" si="353"/>
        <v>20</v>
      </c>
      <c r="AA783" s="2">
        <f t="shared" ca="1" si="353"/>
        <v>42</v>
      </c>
      <c r="AB783" s="5">
        <f t="shared" ca="1" si="354"/>
        <v>525</v>
      </c>
      <c r="AC783" s="5">
        <f t="shared" ca="1" si="355"/>
        <v>433</v>
      </c>
      <c r="AD783" s="5">
        <f t="shared" ca="1" si="356"/>
        <v>529</v>
      </c>
      <c r="AE783" s="5">
        <f t="shared" ca="1" si="357"/>
        <v>549</v>
      </c>
      <c r="AF783" s="5">
        <f t="shared" ca="1" si="358"/>
        <v>449</v>
      </c>
      <c r="AG783" s="5">
        <f t="shared" ca="1" si="359"/>
        <v>488</v>
      </c>
      <c r="AH783" s="5">
        <f t="shared" ca="1" si="360"/>
        <v>547</v>
      </c>
      <c r="AI783" s="5">
        <f t="shared" ca="1" si="361"/>
        <v>485</v>
      </c>
      <c r="AJ783" s="5">
        <f t="shared" ca="1" si="362"/>
        <v>434</v>
      </c>
      <c r="AK783" s="5">
        <f t="shared" ca="1" si="363"/>
        <v>484</v>
      </c>
    </row>
    <row r="784" spans="1:37" x14ac:dyDescent="0.3">
      <c r="A784" s="35">
        <f>IF(Замеры!B781=0, " ", Замеры!B781)</f>
        <v>778</v>
      </c>
      <c r="B784" s="45" t="str">
        <f>Замеры!G781</f>
        <v xml:space="preserve">Группа от QF </v>
      </c>
      <c r="C784" s="45" t="str">
        <f>IF(Замеры!O781=0, " ", Замеры!O781)</f>
        <v xml:space="preserve"> </v>
      </c>
      <c r="D784" s="69" t="str">
        <f t="shared" si="364"/>
        <v xml:space="preserve"> </v>
      </c>
      <c r="E784" s="69" t="str">
        <f t="shared" si="365"/>
        <v xml:space="preserve"> </v>
      </c>
      <c r="F784" s="29" t="str">
        <f t="shared" si="340"/>
        <v>-</v>
      </c>
      <c r="G784" s="29" t="str">
        <f t="shared" si="341"/>
        <v>-</v>
      </c>
      <c r="H784" s="29" t="str">
        <f t="shared" si="342"/>
        <v>-</v>
      </c>
      <c r="I784" s="29" t="str">
        <f t="shared" si="343"/>
        <v>-</v>
      </c>
      <c r="J784" s="46" t="str">
        <f t="shared" si="344"/>
        <v>-</v>
      </c>
      <c r="K784" s="29" t="str">
        <f t="shared" si="345"/>
        <v>-</v>
      </c>
      <c r="L784" s="29" t="str">
        <f t="shared" si="346"/>
        <v>-</v>
      </c>
      <c r="M784" s="29" t="str">
        <f t="shared" si="347"/>
        <v>-</v>
      </c>
      <c r="N784" s="29" t="str">
        <f t="shared" si="348"/>
        <v>-</v>
      </c>
      <c r="O784" s="29" t="str">
        <f t="shared" si="349"/>
        <v>-</v>
      </c>
      <c r="P784" s="2">
        <f>Замеры!R781</f>
        <v>0</v>
      </c>
      <c r="S784" s="2">
        <f>Замеры!S781</f>
        <v>0</v>
      </c>
      <c r="T784" s="2" t="s">
        <v>72</v>
      </c>
      <c r="U784" s="2" t="b">
        <f t="shared" si="350"/>
        <v>0</v>
      </c>
      <c r="V784" s="2" t="b">
        <f t="shared" si="351"/>
        <v>0</v>
      </c>
      <c r="W784" s="2" t="b">
        <f t="shared" si="352"/>
        <v>0</v>
      </c>
      <c r="Y784" s="2">
        <f t="shared" ca="1" si="353"/>
        <v>40</v>
      </c>
      <c r="Z784" s="2">
        <f t="shared" ca="1" si="353"/>
        <v>30</v>
      </c>
      <c r="AA784" s="2">
        <f t="shared" ca="1" si="353"/>
        <v>39</v>
      </c>
      <c r="AB784" s="5">
        <f t="shared" ca="1" si="354"/>
        <v>490</v>
      </c>
      <c r="AC784" s="5">
        <f t="shared" ca="1" si="355"/>
        <v>450</v>
      </c>
      <c r="AD784" s="5">
        <f t="shared" ca="1" si="356"/>
        <v>491</v>
      </c>
      <c r="AE784" s="5">
        <f t="shared" ca="1" si="357"/>
        <v>450</v>
      </c>
      <c r="AF784" s="5">
        <f t="shared" ca="1" si="358"/>
        <v>437</v>
      </c>
      <c r="AG784" s="5">
        <f t="shared" ca="1" si="359"/>
        <v>404</v>
      </c>
      <c r="AH784" s="5">
        <f t="shared" ca="1" si="360"/>
        <v>408</v>
      </c>
      <c r="AI784" s="5">
        <f t="shared" ca="1" si="361"/>
        <v>526</v>
      </c>
      <c r="AJ784" s="5">
        <f t="shared" ca="1" si="362"/>
        <v>492</v>
      </c>
      <c r="AK784" s="5">
        <f t="shared" ca="1" si="363"/>
        <v>536</v>
      </c>
    </row>
    <row r="785" spans="1:37" x14ac:dyDescent="0.3">
      <c r="A785" s="35">
        <f>IF(Замеры!B782=0, " ", Замеры!B782)</f>
        <v>779</v>
      </c>
      <c r="B785" s="45" t="str">
        <f>Замеры!G782</f>
        <v xml:space="preserve">Группа от QF </v>
      </c>
      <c r="C785" s="45" t="str">
        <f>IF(Замеры!O782=0, " ", Замеры!O782)</f>
        <v xml:space="preserve"> </v>
      </c>
      <c r="D785" s="69" t="str">
        <f t="shared" si="364"/>
        <v xml:space="preserve"> </v>
      </c>
      <c r="E785" s="69" t="str">
        <f t="shared" si="365"/>
        <v xml:space="preserve"> </v>
      </c>
      <c r="F785" s="29" t="str">
        <f t="shared" si="340"/>
        <v>-</v>
      </c>
      <c r="G785" s="29" t="str">
        <f t="shared" si="341"/>
        <v>-</v>
      </c>
      <c r="H785" s="29" t="str">
        <f t="shared" si="342"/>
        <v>-</v>
      </c>
      <c r="I785" s="29" t="str">
        <f t="shared" si="343"/>
        <v>-</v>
      </c>
      <c r="J785" s="46" t="str">
        <f t="shared" si="344"/>
        <v>-</v>
      </c>
      <c r="K785" s="29" t="str">
        <f t="shared" si="345"/>
        <v>-</v>
      </c>
      <c r="L785" s="29" t="str">
        <f t="shared" si="346"/>
        <v>-</v>
      </c>
      <c r="M785" s="29" t="str">
        <f t="shared" si="347"/>
        <v>-</v>
      </c>
      <c r="N785" s="29" t="str">
        <f t="shared" si="348"/>
        <v>-</v>
      </c>
      <c r="O785" s="29" t="str">
        <f t="shared" si="349"/>
        <v>-</v>
      </c>
      <c r="P785" s="2">
        <f>Замеры!R782</f>
        <v>0</v>
      </c>
      <c r="S785" s="2">
        <f>Замеры!S782</f>
        <v>0</v>
      </c>
      <c r="T785" s="2" t="s">
        <v>72</v>
      </c>
      <c r="U785" s="2" t="b">
        <f t="shared" si="350"/>
        <v>0</v>
      </c>
      <c r="V785" s="2" t="b">
        <f t="shared" si="351"/>
        <v>0</v>
      </c>
      <c r="W785" s="2" t="b">
        <f t="shared" si="352"/>
        <v>0</v>
      </c>
      <c r="Y785" s="2">
        <f t="shared" ca="1" si="353"/>
        <v>26</v>
      </c>
      <c r="Z785" s="2">
        <f t="shared" ca="1" si="353"/>
        <v>47</v>
      </c>
      <c r="AA785" s="2">
        <f t="shared" ca="1" si="353"/>
        <v>33</v>
      </c>
      <c r="AB785" s="5">
        <f t="shared" ca="1" si="354"/>
        <v>427</v>
      </c>
      <c r="AC785" s="5">
        <f t="shared" ca="1" si="355"/>
        <v>468</v>
      </c>
      <c r="AD785" s="5">
        <f t="shared" ca="1" si="356"/>
        <v>400</v>
      </c>
      <c r="AE785" s="5">
        <f t="shared" ca="1" si="357"/>
        <v>411</v>
      </c>
      <c r="AF785" s="5">
        <f t="shared" ca="1" si="358"/>
        <v>377</v>
      </c>
      <c r="AG785" s="5">
        <f t="shared" ca="1" si="359"/>
        <v>403</v>
      </c>
      <c r="AH785" s="5">
        <f t="shared" ca="1" si="360"/>
        <v>378</v>
      </c>
      <c r="AI785" s="5">
        <f t="shared" ca="1" si="361"/>
        <v>398</v>
      </c>
      <c r="AJ785" s="5">
        <f t="shared" ca="1" si="362"/>
        <v>425</v>
      </c>
      <c r="AK785" s="5">
        <f t="shared" ca="1" si="363"/>
        <v>464</v>
      </c>
    </row>
    <row r="786" spans="1:37" x14ac:dyDescent="0.3">
      <c r="A786" s="35">
        <f>IF(Замеры!B783=0, " ", Замеры!B783)</f>
        <v>780</v>
      </c>
      <c r="B786" s="45" t="str">
        <f>Замеры!G783</f>
        <v xml:space="preserve">Группа от QF </v>
      </c>
      <c r="C786" s="45" t="str">
        <f>IF(Замеры!O783=0, " ", Замеры!O783)</f>
        <v xml:space="preserve"> </v>
      </c>
      <c r="D786" s="69" t="str">
        <f t="shared" si="364"/>
        <v xml:space="preserve"> </v>
      </c>
      <c r="E786" s="69" t="str">
        <f t="shared" si="365"/>
        <v xml:space="preserve"> </v>
      </c>
      <c r="F786" s="29" t="str">
        <f t="shared" si="340"/>
        <v>-</v>
      </c>
      <c r="G786" s="29" t="str">
        <f t="shared" si="341"/>
        <v>-</v>
      </c>
      <c r="H786" s="29" t="str">
        <f t="shared" si="342"/>
        <v>-</v>
      </c>
      <c r="I786" s="29" t="str">
        <f t="shared" si="343"/>
        <v>-</v>
      </c>
      <c r="J786" s="46" t="str">
        <f t="shared" si="344"/>
        <v>-</v>
      </c>
      <c r="K786" s="29" t="str">
        <f t="shared" si="345"/>
        <v>-</v>
      </c>
      <c r="L786" s="29" t="str">
        <f t="shared" si="346"/>
        <v>-</v>
      </c>
      <c r="M786" s="29" t="str">
        <f t="shared" si="347"/>
        <v>-</v>
      </c>
      <c r="N786" s="29" t="str">
        <f t="shared" si="348"/>
        <v>-</v>
      </c>
      <c r="O786" s="29" t="str">
        <f t="shared" si="349"/>
        <v>-</v>
      </c>
      <c r="P786" s="2">
        <f>Замеры!R783</f>
        <v>0</v>
      </c>
      <c r="S786" s="2">
        <f>Замеры!S783</f>
        <v>0</v>
      </c>
      <c r="T786" s="2" t="s">
        <v>72</v>
      </c>
      <c r="U786" s="2" t="b">
        <f t="shared" si="350"/>
        <v>0</v>
      </c>
      <c r="V786" s="2" t="b">
        <f t="shared" si="351"/>
        <v>0</v>
      </c>
      <c r="W786" s="2" t="b">
        <f t="shared" si="352"/>
        <v>0</v>
      </c>
      <c r="Y786" s="2">
        <f t="shared" ca="1" si="353"/>
        <v>33</v>
      </c>
      <c r="Z786" s="2">
        <f t="shared" ca="1" si="353"/>
        <v>39</v>
      </c>
      <c r="AA786" s="2">
        <f t="shared" ca="1" si="353"/>
        <v>47</v>
      </c>
      <c r="AB786" s="5">
        <f t="shared" ca="1" si="354"/>
        <v>477</v>
      </c>
      <c r="AC786" s="5">
        <f t="shared" ca="1" si="355"/>
        <v>571</v>
      </c>
      <c r="AD786" s="5">
        <f t="shared" ca="1" si="356"/>
        <v>618</v>
      </c>
      <c r="AE786" s="5">
        <f t="shared" ca="1" si="357"/>
        <v>569</v>
      </c>
      <c r="AF786" s="5">
        <f t="shared" ca="1" si="358"/>
        <v>520</v>
      </c>
      <c r="AG786" s="5">
        <f t="shared" ca="1" si="359"/>
        <v>480</v>
      </c>
      <c r="AH786" s="5">
        <f t="shared" ca="1" si="360"/>
        <v>571</v>
      </c>
      <c r="AI786" s="5">
        <f t="shared" ca="1" si="361"/>
        <v>522</v>
      </c>
      <c r="AJ786" s="5">
        <f t="shared" ca="1" si="362"/>
        <v>586</v>
      </c>
      <c r="AK786" s="5">
        <f t="shared" ca="1" si="363"/>
        <v>569</v>
      </c>
    </row>
    <row r="787" spans="1:37" x14ac:dyDescent="0.3">
      <c r="A787" s="35">
        <f>IF(Замеры!B784=0, " ", Замеры!B784)</f>
        <v>781</v>
      </c>
      <c r="B787" s="45" t="str">
        <f>Замеры!G784</f>
        <v xml:space="preserve">Группа от QF </v>
      </c>
      <c r="C787" s="45" t="str">
        <f>IF(Замеры!O784=0, " ", Замеры!O784)</f>
        <v xml:space="preserve"> </v>
      </c>
      <c r="D787" s="69" t="str">
        <f t="shared" si="364"/>
        <v xml:space="preserve"> </v>
      </c>
      <c r="E787" s="69" t="str">
        <f t="shared" si="365"/>
        <v xml:space="preserve"> </v>
      </c>
      <c r="F787" s="29" t="str">
        <f t="shared" si="340"/>
        <v>-</v>
      </c>
      <c r="G787" s="29" t="str">
        <f t="shared" si="341"/>
        <v>-</v>
      </c>
      <c r="H787" s="29" t="str">
        <f t="shared" si="342"/>
        <v>-</v>
      </c>
      <c r="I787" s="29" t="str">
        <f t="shared" si="343"/>
        <v>-</v>
      </c>
      <c r="J787" s="46" t="str">
        <f t="shared" si="344"/>
        <v>-</v>
      </c>
      <c r="K787" s="29" t="str">
        <f t="shared" si="345"/>
        <v>-</v>
      </c>
      <c r="L787" s="29" t="str">
        <f t="shared" si="346"/>
        <v>-</v>
      </c>
      <c r="M787" s="29" t="str">
        <f t="shared" si="347"/>
        <v>-</v>
      </c>
      <c r="N787" s="29" t="str">
        <f t="shared" si="348"/>
        <v>-</v>
      </c>
      <c r="O787" s="29" t="str">
        <f t="shared" si="349"/>
        <v>-</v>
      </c>
      <c r="P787" s="2">
        <f>Замеры!R784</f>
        <v>0</v>
      </c>
      <c r="S787" s="2">
        <f>Замеры!S784</f>
        <v>0</v>
      </c>
      <c r="T787" s="2" t="s">
        <v>72</v>
      </c>
      <c r="U787" s="2" t="b">
        <f t="shared" si="350"/>
        <v>0</v>
      </c>
      <c r="V787" s="2" t="b">
        <f t="shared" si="351"/>
        <v>0</v>
      </c>
      <c r="W787" s="2" t="b">
        <f t="shared" si="352"/>
        <v>0</v>
      </c>
      <c r="Y787" s="2">
        <f t="shared" ca="1" si="353"/>
        <v>27</v>
      </c>
      <c r="Z787" s="2">
        <f t="shared" ca="1" si="353"/>
        <v>24</v>
      </c>
      <c r="AA787" s="2">
        <f t="shared" ca="1" si="353"/>
        <v>29</v>
      </c>
      <c r="AB787" s="5">
        <f t="shared" ca="1" si="354"/>
        <v>402</v>
      </c>
      <c r="AC787" s="5">
        <f t="shared" ca="1" si="355"/>
        <v>324</v>
      </c>
      <c r="AD787" s="5">
        <f t="shared" ca="1" si="356"/>
        <v>398</v>
      </c>
      <c r="AE787" s="5">
        <f t="shared" ca="1" si="357"/>
        <v>431</v>
      </c>
      <c r="AF787" s="5">
        <f t="shared" ca="1" si="358"/>
        <v>379</v>
      </c>
      <c r="AG787" s="5">
        <f t="shared" ca="1" si="359"/>
        <v>316</v>
      </c>
      <c r="AH787" s="5">
        <f t="shared" ca="1" si="360"/>
        <v>299</v>
      </c>
      <c r="AI787" s="5">
        <f t="shared" ca="1" si="361"/>
        <v>440</v>
      </c>
      <c r="AJ787" s="5">
        <f t="shared" ca="1" si="362"/>
        <v>381</v>
      </c>
      <c r="AK787" s="5">
        <f t="shared" ca="1" si="363"/>
        <v>396</v>
      </c>
    </row>
    <row r="788" spans="1:37" x14ac:dyDescent="0.3">
      <c r="A788" s="35">
        <f>IF(Замеры!B785=0, " ", Замеры!B785)</f>
        <v>782</v>
      </c>
      <c r="B788" s="45" t="str">
        <f>Замеры!G785</f>
        <v xml:space="preserve">Группа от QF </v>
      </c>
      <c r="C788" s="45" t="str">
        <f>IF(Замеры!O785=0, " ", Замеры!O785)</f>
        <v xml:space="preserve"> </v>
      </c>
      <c r="D788" s="69" t="str">
        <f t="shared" si="364"/>
        <v xml:space="preserve"> </v>
      </c>
      <c r="E788" s="69" t="str">
        <f t="shared" si="365"/>
        <v xml:space="preserve"> </v>
      </c>
      <c r="F788" s="29" t="str">
        <f t="shared" si="340"/>
        <v>-</v>
      </c>
      <c r="G788" s="29" t="str">
        <f t="shared" si="341"/>
        <v>-</v>
      </c>
      <c r="H788" s="29" t="str">
        <f t="shared" si="342"/>
        <v>-</v>
      </c>
      <c r="I788" s="29" t="str">
        <f t="shared" si="343"/>
        <v>-</v>
      </c>
      <c r="J788" s="46" t="str">
        <f t="shared" si="344"/>
        <v>-</v>
      </c>
      <c r="K788" s="29" t="str">
        <f t="shared" si="345"/>
        <v>-</v>
      </c>
      <c r="L788" s="29" t="str">
        <f t="shared" si="346"/>
        <v>-</v>
      </c>
      <c r="M788" s="29" t="str">
        <f t="shared" si="347"/>
        <v>-</v>
      </c>
      <c r="N788" s="29" t="str">
        <f t="shared" si="348"/>
        <v>-</v>
      </c>
      <c r="O788" s="29" t="str">
        <f t="shared" si="349"/>
        <v>-</v>
      </c>
      <c r="P788" s="2">
        <f>Замеры!R785</f>
        <v>0</v>
      </c>
      <c r="S788" s="2">
        <f>Замеры!S785</f>
        <v>0</v>
      </c>
      <c r="T788" s="2" t="s">
        <v>72</v>
      </c>
      <c r="U788" s="2" t="b">
        <f t="shared" si="350"/>
        <v>0</v>
      </c>
      <c r="V788" s="2" t="b">
        <f t="shared" si="351"/>
        <v>0</v>
      </c>
      <c r="W788" s="2" t="b">
        <f t="shared" si="352"/>
        <v>0</v>
      </c>
      <c r="Y788" s="2">
        <f t="shared" ca="1" si="353"/>
        <v>28</v>
      </c>
      <c r="Z788" s="2">
        <f t="shared" ca="1" si="353"/>
        <v>39</v>
      </c>
      <c r="AA788" s="2">
        <f t="shared" ca="1" si="353"/>
        <v>45</v>
      </c>
      <c r="AB788" s="5">
        <f t="shared" ca="1" si="354"/>
        <v>552</v>
      </c>
      <c r="AC788" s="5">
        <f t="shared" ca="1" si="355"/>
        <v>583</v>
      </c>
      <c r="AD788" s="5">
        <f t="shared" ca="1" si="356"/>
        <v>541</v>
      </c>
      <c r="AE788" s="5">
        <f t="shared" ca="1" si="357"/>
        <v>590</v>
      </c>
      <c r="AF788" s="5">
        <f t="shared" ca="1" si="358"/>
        <v>594</v>
      </c>
      <c r="AG788" s="5">
        <f t="shared" ca="1" si="359"/>
        <v>565</v>
      </c>
      <c r="AH788" s="5">
        <f t="shared" ca="1" si="360"/>
        <v>475</v>
      </c>
      <c r="AI788" s="5">
        <f t="shared" ca="1" si="361"/>
        <v>544</v>
      </c>
      <c r="AJ788" s="5">
        <f t="shared" ca="1" si="362"/>
        <v>474</v>
      </c>
      <c r="AK788" s="5">
        <f t="shared" ca="1" si="363"/>
        <v>508</v>
      </c>
    </row>
    <row r="789" spans="1:37" x14ac:dyDescent="0.3">
      <c r="A789" s="35">
        <f>IF(Замеры!B786=0, " ", Замеры!B786)</f>
        <v>783</v>
      </c>
      <c r="B789" s="45" t="str">
        <f>Замеры!G786</f>
        <v xml:space="preserve">Группа от QF </v>
      </c>
      <c r="C789" s="45" t="str">
        <f>IF(Замеры!O786=0, " ", Замеры!O786)</f>
        <v xml:space="preserve"> </v>
      </c>
      <c r="D789" s="69" t="str">
        <f t="shared" si="364"/>
        <v xml:space="preserve"> </v>
      </c>
      <c r="E789" s="69" t="str">
        <f t="shared" si="365"/>
        <v xml:space="preserve"> </v>
      </c>
      <c r="F789" s="29" t="str">
        <f t="shared" si="340"/>
        <v>-</v>
      </c>
      <c r="G789" s="29" t="str">
        <f t="shared" si="341"/>
        <v>-</v>
      </c>
      <c r="H789" s="29" t="str">
        <f t="shared" si="342"/>
        <v>-</v>
      </c>
      <c r="I789" s="29" t="str">
        <f t="shared" si="343"/>
        <v>-</v>
      </c>
      <c r="J789" s="46" t="str">
        <f t="shared" si="344"/>
        <v>-</v>
      </c>
      <c r="K789" s="29" t="str">
        <f t="shared" si="345"/>
        <v>-</v>
      </c>
      <c r="L789" s="29" t="str">
        <f t="shared" si="346"/>
        <v>-</v>
      </c>
      <c r="M789" s="29" t="str">
        <f t="shared" si="347"/>
        <v>-</v>
      </c>
      <c r="N789" s="29" t="str">
        <f t="shared" si="348"/>
        <v>-</v>
      </c>
      <c r="O789" s="29" t="str">
        <f t="shared" si="349"/>
        <v>-</v>
      </c>
      <c r="P789" s="2">
        <f>Замеры!R786</f>
        <v>0</v>
      </c>
      <c r="S789" s="2">
        <f>Замеры!S786</f>
        <v>0</v>
      </c>
      <c r="T789" s="2" t="s">
        <v>72</v>
      </c>
      <c r="U789" s="2" t="b">
        <f t="shared" si="350"/>
        <v>0</v>
      </c>
      <c r="V789" s="2" t="b">
        <f t="shared" si="351"/>
        <v>0</v>
      </c>
      <c r="W789" s="2" t="b">
        <f t="shared" si="352"/>
        <v>0</v>
      </c>
      <c r="Y789" s="2">
        <f t="shared" ca="1" si="353"/>
        <v>49</v>
      </c>
      <c r="Z789" s="2">
        <f t="shared" ca="1" si="353"/>
        <v>36</v>
      </c>
      <c r="AA789" s="2">
        <f t="shared" ca="1" si="353"/>
        <v>31</v>
      </c>
      <c r="AB789" s="5">
        <f t="shared" ca="1" si="354"/>
        <v>377</v>
      </c>
      <c r="AC789" s="5">
        <f t="shared" ca="1" si="355"/>
        <v>429</v>
      </c>
      <c r="AD789" s="5">
        <f t="shared" ca="1" si="356"/>
        <v>384</v>
      </c>
      <c r="AE789" s="5">
        <f t="shared" ca="1" si="357"/>
        <v>407</v>
      </c>
      <c r="AF789" s="5">
        <f t="shared" ca="1" si="358"/>
        <v>379</v>
      </c>
      <c r="AG789" s="5">
        <f t="shared" ca="1" si="359"/>
        <v>357</v>
      </c>
      <c r="AH789" s="5">
        <f t="shared" ca="1" si="360"/>
        <v>330</v>
      </c>
      <c r="AI789" s="5">
        <f t="shared" ca="1" si="361"/>
        <v>374</v>
      </c>
      <c r="AJ789" s="5">
        <f t="shared" ca="1" si="362"/>
        <v>376</v>
      </c>
      <c r="AK789" s="5">
        <f t="shared" ca="1" si="363"/>
        <v>326</v>
      </c>
    </row>
    <row r="790" spans="1:37" x14ac:dyDescent="0.3">
      <c r="A790" s="35">
        <f>IF(Замеры!B787=0, " ", Замеры!B787)</f>
        <v>784</v>
      </c>
      <c r="B790" s="45" t="str">
        <f>Замеры!G787</f>
        <v xml:space="preserve">Группа от QF </v>
      </c>
      <c r="C790" s="45" t="str">
        <f>IF(Замеры!O787=0, " ", Замеры!O787)</f>
        <v xml:space="preserve"> </v>
      </c>
      <c r="D790" s="69" t="str">
        <f t="shared" si="364"/>
        <v xml:space="preserve"> </v>
      </c>
      <c r="E790" s="69" t="str">
        <f t="shared" si="365"/>
        <v xml:space="preserve"> </v>
      </c>
      <c r="F790" s="29" t="str">
        <f t="shared" si="340"/>
        <v>-</v>
      </c>
      <c r="G790" s="29" t="str">
        <f t="shared" si="341"/>
        <v>-</v>
      </c>
      <c r="H790" s="29" t="str">
        <f t="shared" si="342"/>
        <v>-</v>
      </c>
      <c r="I790" s="29" t="str">
        <f t="shared" si="343"/>
        <v>-</v>
      </c>
      <c r="J790" s="46" t="str">
        <f t="shared" si="344"/>
        <v>-</v>
      </c>
      <c r="K790" s="29" t="str">
        <f t="shared" si="345"/>
        <v>-</v>
      </c>
      <c r="L790" s="29" t="str">
        <f t="shared" si="346"/>
        <v>-</v>
      </c>
      <c r="M790" s="29" t="str">
        <f t="shared" si="347"/>
        <v>-</v>
      </c>
      <c r="N790" s="29" t="str">
        <f t="shared" si="348"/>
        <v>-</v>
      </c>
      <c r="O790" s="29" t="str">
        <f t="shared" si="349"/>
        <v>-</v>
      </c>
      <c r="P790" s="2">
        <f>Замеры!R787</f>
        <v>0</v>
      </c>
      <c r="S790" s="2">
        <f>Замеры!S787</f>
        <v>0</v>
      </c>
      <c r="T790" s="2" t="s">
        <v>72</v>
      </c>
      <c r="U790" s="2" t="b">
        <f t="shared" si="350"/>
        <v>0</v>
      </c>
      <c r="V790" s="2" t="b">
        <f t="shared" si="351"/>
        <v>0</v>
      </c>
      <c r="W790" s="2" t="b">
        <f t="shared" si="352"/>
        <v>0</v>
      </c>
      <c r="Y790" s="2">
        <f t="shared" ca="1" si="353"/>
        <v>46</v>
      </c>
      <c r="Z790" s="2">
        <f t="shared" ca="1" si="353"/>
        <v>42</v>
      </c>
      <c r="AA790" s="2">
        <f t="shared" ca="1" si="353"/>
        <v>47</v>
      </c>
      <c r="AB790" s="5">
        <f t="shared" ca="1" si="354"/>
        <v>617</v>
      </c>
      <c r="AC790" s="5">
        <f t="shared" ca="1" si="355"/>
        <v>504</v>
      </c>
      <c r="AD790" s="5">
        <f t="shared" ca="1" si="356"/>
        <v>588</v>
      </c>
      <c r="AE790" s="5">
        <f t="shared" ca="1" si="357"/>
        <v>547</v>
      </c>
      <c r="AF790" s="5">
        <f t="shared" ca="1" si="358"/>
        <v>524</v>
      </c>
      <c r="AG790" s="5">
        <f t="shared" ca="1" si="359"/>
        <v>556</v>
      </c>
      <c r="AH790" s="5">
        <f t="shared" ca="1" si="360"/>
        <v>498</v>
      </c>
      <c r="AI790" s="5">
        <f t="shared" ca="1" si="361"/>
        <v>522</v>
      </c>
      <c r="AJ790" s="5">
        <f t="shared" ca="1" si="362"/>
        <v>577</v>
      </c>
      <c r="AK790" s="5">
        <f t="shared" ca="1" si="363"/>
        <v>508</v>
      </c>
    </row>
    <row r="791" spans="1:37" x14ac:dyDescent="0.3">
      <c r="A791" s="35">
        <f>IF(Замеры!B788=0, " ", Замеры!B788)</f>
        <v>785</v>
      </c>
      <c r="B791" s="45" t="str">
        <f>Замеры!G788</f>
        <v xml:space="preserve">Группа от QF </v>
      </c>
      <c r="C791" s="45" t="str">
        <f>IF(Замеры!O788=0, " ", Замеры!O788)</f>
        <v xml:space="preserve"> </v>
      </c>
      <c r="D791" s="69" t="str">
        <f t="shared" si="364"/>
        <v xml:space="preserve"> </v>
      </c>
      <c r="E791" s="69" t="str">
        <f t="shared" si="365"/>
        <v xml:space="preserve"> </v>
      </c>
      <c r="F791" s="29" t="str">
        <f t="shared" si="340"/>
        <v>-</v>
      </c>
      <c r="G791" s="29" t="str">
        <f t="shared" si="341"/>
        <v>-</v>
      </c>
      <c r="H791" s="29" t="str">
        <f t="shared" si="342"/>
        <v>-</v>
      </c>
      <c r="I791" s="29" t="str">
        <f t="shared" si="343"/>
        <v>-</v>
      </c>
      <c r="J791" s="46" t="str">
        <f t="shared" si="344"/>
        <v>-</v>
      </c>
      <c r="K791" s="29" t="str">
        <f t="shared" si="345"/>
        <v>-</v>
      </c>
      <c r="L791" s="29" t="str">
        <f t="shared" si="346"/>
        <v>-</v>
      </c>
      <c r="M791" s="29" t="str">
        <f t="shared" si="347"/>
        <v>-</v>
      </c>
      <c r="N791" s="29" t="str">
        <f t="shared" si="348"/>
        <v>-</v>
      </c>
      <c r="O791" s="29" t="str">
        <f t="shared" si="349"/>
        <v>-</v>
      </c>
      <c r="P791" s="2">
        <f>Замеры!R788</f>
        <v>0</v>
      </c>
      <c r="S791" s="2">
        <f>Замеры!S788</f>
        <v>0</v>
      </c>
      <c r="T791" s="2" t="s">
        <v>72</v>
      </c>
      <c r="U791" s="2" t="b">
        <f t="shared" si="350"/>
        <v>0</v>
      </c>
      <c r="V791" s="2" t="b">
        <f t="shared" si="351"/>
        <v>0</v>
      </c>
      <c r="W791" s="2" t="b">
        <f t="shared" si="352"/>
        <v>0</v>
      </c>
      <c r="Y791" s="2">
        <f t="shared" ca="1" si="353"/>
        <v>31</v>
      </c>
      <c r="Z791" s="2">
        <f t="shared" ca="1" si="353"/>
        <v>21</v>
      </c>
      <c r="AA791" s="2">
        <f t="shared" ca="1" si="353"/>
        <v>35</v>
      </c>
      <c r="AB791" s="5">
        <f t="shared" ca="1" si="354"/>
        <v>435</v>
      </c>
      <c r="AC791" s="5">
        <f t="shared" ca="1" si="355"/>
        <v>498</v>
      </c>
      <c r="AD791" s="5">
        <f t="shared" ca="1" si="356"/>
        <v>406</v>
      </c>
      <c r="AE791" s="5">
        <f t="shared" ca="1" si="357"/>
        <v>455</v>
      </c>
      <c r="AF791" s="5">
        <f t="shared" ca="1" si="358"/>
        <v>375</v>
      </c>
      <c r="AG791" s="5">
        <f t="shared" ca="1" si="359"/>
        <v>361</v>
      </c>
      <c r="AH791" s="5">
        <f t="shared" ca="1" si="360"/>
        <v>376</v>
      </c>
      <c r="AI791" s="5">
        <f t="shared" ca="1" si="361"/>
        <v>399</v>
      </c>
      <c r="AJ791" s="5">
        <f t="shared" ca="1" si="362"/>
        <v>369</v>
      </c>
      <c r="AK791" s="5">
        <f t="shared" ca="1" si="363"/>
        <v>401</v>
      </c>
    </row>
    <row r="792" spans="1:37" x14ac:dyDescent="0.3">
      <c r="A792" s="35">
        <f>IF(Замеры!B789=0, " ", Замеры!B789)</f>
        <v>786</v>
      </c>
      <c r="B792" s="45" t="str">
        <f>Замеры!G789</f>
        <v xml:space="preserve">Группа от QF </v>
      </c>
      <c r="C792" s="45" t="str">
        <f>IF(Замеры!O789=0, " ", Замеры!O789)</f>
        <v xml:space="preserve"> </v>
      </c>
      <c r="D792" s="69" t="str">
        <f t="shared" si="364"/>
        <v xml:space="preserve"> </v>
      </c>
      <c r="E792" s="69" t="str">
        <f t="shared" si="365"/>
        <v xml:space="preserve"> </v>
      </c>
      <c r="F792" s="29" t="str">
        <f t="shared" si="340"/>
        <v>-</v>
      </c>
      <c r="G792" s="29" t="str">
        <f t="shared" si="341"/>
        <v>-</v>
      </c>
      <c r="H792" s="29" t="str">
        <f t="shared" si="342"/>
        <v>-</v>
      </c>
      <c r="I792" s="29" t="str">
        <f t="shared" si="343"/>
        <v>-</v>
      </c>
      <c r="J792" s="46" t="str">
        <f t="shared" si="344"/>
        <v>-</v>
      </c>
      <c r="K792" s="29" t="str">
        <f t="shared" si="345"/>
        <v>-</v>
      </c>
      <c r="L792" s="29" t="str">
        <f t="shared" si="346"/>
        <v>-</v>
      </c>
      <c r="M792" s="29" t="str">
        <f t="shared" si="347"/>
        <v>-</v>
      </c>
      <c r="N792" s="29" t="str">
        <f t="shared" si="348"/>
        <v>-</v>
      </c>
      <c r="O792" s="29" t="str">
        <f t="shared" si="349"/>
        <v>-</v>
      </c>
      <c r="P792" s="2">
        <f>Замеры!R789</f>
        <v>0</v>
      </c>
      <c r="S792" s="2">
        <f>Замеры!S789</f>
        <v>0</v>
      </c>
      <c r="T792" s="2" t="s">
        <v>72</v>
      </c>
      <c r="U792" s="2" t="b">
        <f t="shared" si="350"/>
        <v>0</v>
      </c>
      <c r="V792" s="2" t="b">
        <f t="shared" si="351"/>
        <v>0</v>
      </c>
      <c r="W792" s="2" t="b">
        <f t="shared" si="352"/>
        <v>0</v>
      </c>
      <c r="Y792" s="2">
        <f t="shared" ca="1" si="353"/>
        <v>32</v>
      </c>
      <c r="Z792" s="2">
        <f t="shared" ca="1" si="353"/>
        <v>48</v>
      </c>
      <c r="AA792" s="2">
        <f t="shared" ca="1" si="353"/>
        <v>42</v>
      </c>
      <c r="AB792" s="5">
        <f t="shared" ca="1" si="354"/>
        <v>460</v>
      </c>
      <c r="AC792" s="5">
        <f t="shared" ca="1" si="355"/>
        <v>450</v>
      </c>
      <c r="AD792" s="5">
        <f t="shared" ca="1" si="356"/>
        <v>532</v>
      </c>
      <c r="AE792" s="5">
        <f t="shared" ca="1" si="357"/>
        <v>457</v>
      </c>
      <c r="AF792" s="5">
        <f t="shared" ca="1" si="358"/>
        <v>565</v>
      </c>
      <c r="AG792" s="5">
        <f t="shared" ca="1" si="359"/>
        <v>444</v>
      </c>
      <c r="AH792" s="5">
        <f t="shared" ca="1" si="360"/>
        <v>516</v>
      </c>
      <c r="AI792" s="5">
        <f t="shared" ca="1" si="361"/>
        <v>531</v>
      </c>
      <c r="AJ792" s="5">
        <f t="shared" ca="1" si="362"/>
        <v>564</v>
      </c>
      <c r="AK792" s="5">
        <f t="shared" ca="1" si="363"/>
        <v>553</v>
      </c>
    </row>
    <row r="793" spans="1:37" x14ac:dyDescent="0.3">
      <c r="A793" s="35">
        <f>IF(Замеры!B790=0, " ", Замеры!B790)</f>
        <v>787</v>
      </c>
      <c r="B793" s="45" t="str">
        <f>Замеры!G790</f>
        <v xml:space="preserve">Группа от QF </v>
      </c>
      <c r="C793" s="45" t="str">
        <f>IF(Замеры!O790=0, " ", Замеры!O790)</f>
        <v xml:space="preserve"> </v>
      </c>
      <c r="D793" s="69" t="str">
        <f t="shared" si="364"/>
        <v xml:space="preserve"> </v>
      </c>
      <c r="E793" s="69" t="str">
        <f t="shared" si="365"/>
        <v xml:space="preserve"> </v>
      </c>
      <c r="F793" s="29" t="str">
        <f t="shared" si="340"/>
        <v>-</v>
      </c>
      <c r="G793" s="29" t="str">
        <f t="shared" si="341"/>
        <v>-</v>
      </c>
      <c r="H793" s="29" t="str">
        <f t="shared" si="342"/>
        <v>-</v>
      </c>
      <c r="I793" s="29" t="str">
        <f t="shared" si="343"/>
        <v>-</v>
      </c>
      <c r="J793" s="46" t="str">
        <f t="shared" si="344"/>
        <v>-</v>
      </c>
      <c r="K793" s="29" t="str">
        <f t="shared" si="345"/>
        <v>-</v>
      </c>
      <c r="L793" s="29" t="str">
        <f t="shared" si="346"/>
        <v>-</v>
      </c>
      <c r="M793" s="29" t="str">
        <f t="shared" si="347"/>
        <v>-</v>
      </c>
      <c r="N793" s="29" t="str">
        <f t="shared" si="348"/>
        <v>-</v>
      </c>
      <c r="O793" s="29" t="str">
        <f t="shared" si="349"/>
        <v>-</v>
      </c>
      <c r="P793" s="2">
        <f>Замеры!R790</f>
        <v>0</v>
      </c>
      <c r="S793" s="2">
        <f>Замеры!S790</f>
        <v>0</v>
      </c>
      <c r="T793" s="2" t="s">
        <v>72</v>
      </c>
      <c r="U793" s="2" t="b">
        <f t="shared" si="350"/>
        <v>0</v>
      </c>
      <c r="V793" s="2" t="b">
        <f t="shared" si="351"/>
        <v>0</v>
      </c>
      <c r="W793" s="2" t="b">
        <f t="shared" si="352"/>
        <v>0</v>
      </c>
      <c r="Y793" s="2">
        <f t="shared" ca="1" si="353"/>
        <v>22</v>
      </c>
      <c r="Z793" s="2">
        <f t="shared" ca="1" si="353"/>
        <v>41</v>
      </c>
      <c r="AA793" s="2">
        <f t="shared" ca="1" si="353"/>
        <v>36</v>
      </c>
      <c r="AB793" s="5">
        <f t="shared" ca="1" si="354"/>
        <v>383</v>
      </c>
      <c r="AC793" s="5">
        <f t="shared" ca="1" si="355"/>
        <v>395</v>
      </c>
      <c r="AD793" s="5">
        <f t="shared" ca="1" si="356"/>
        <v>506</v>
      </c>
      <c r="AE793" s="5">
        <f t="shared" ca="1" si="357"/>
        <v>449</v>
      </c>
      <c r="AF793" s="5">
        <f t="shared" ca="1" si="358"/>
        <v>397</v>
      </c>
      <c r="AG793" s="5">
        <f t="shared" ca="1" si="359"/>
        <v>368</v>
      </c>
      <c r="AH793" s="5">
        <f t="shared" ca="1" si="360"/>
        <v>394</v>
      </c>
      <c r="AI793" s="5">
        <f t="shared" ca="1" si="361"/>
        <v>460</v>
      </c>
      <c r="AJ793" s="5">
        <f t="shared" ca="1" si="362"/>
        <v>507</v>
      </c>
      <c r="AK793" s="5">
        <f t="shared" ca="1" si="363"/>
        <v>383</v>
      </c>
    </row>
    <row r="794" spans="1:37" x14ac:dyDescent="0.3">
      <c r="A794" s="35">
        <f>IF(Замеры!B791=0, " ", Замеры!B791)</f>
        <v>788</v>
      </c>
      <c r="B794" s="45" t="str">
        <f>Замеры!G791</f>
        <v xml:space="preserve">Группа от QF </v>
      </c>
      <c r="C794" s="45" t="str">
        <f>IF(Замеры!O791=0, " ", Замеры!O791)</f>
        <v xml:space="preserve"> </v>
      </c>
      <c r="D794" s="69" t="str">
        <f t="shared" si="364"/>
        <v xml:space="preserve"> </v>
      </c>
      <c r="E794" s="69" t="str">
        <f t="shared" si="365"/>
        <v xml:space="preserve"> </v>
      </c>
      <c r="F794" s="29" t="str">
        <f t="shared" si="340"/>
        <v>-</v>
      </c>
      <c r="G794" s="29" t="str">
        <f t="shared" si="341"/>
        <v>-</v>
      </c>
      <c r="H794" s="29" t="str">
        <f t="shared" si="342"/>
        <v>-</v>
      </c>
      <c r="I794" s="29" t="str">
        <f t="shared" si="343"/>
        <v>-</v>
      </c>
      <c r="J794" s="46" t="str">
        <f t="shared" si="344"/>
        <v>-</v>
      </c>
      <c r="K794" s="29" t="str">
        <f t="shared" si="345"/>
        <v>-</v>
      </c>
      <c r="L794" s="29" t="str">
        <f t="shared" si="346"/>
        <v>-</v>
      </c>
      <c r="M794" s="29" t="str">
        <f t="shared" si="347"/>
        <v>-</v>
      </c>
      <c r="N794" s="29" t="str">
        <f t="shared" si="348"/>
        <v>-</v>
      </c>
      <c r="O794" s="29" t="str">
        <f t="shared" si="349"/>
        <v>-</v>
      </c>
      <c r="P794" s="2">
        <f>Замеры!R791</f>
        <v>0</v>
      </c>
      <c r="S794" s="2">
        <f>Замеры!S791</f>
        <v>0</v>
      </c>
      <c r="T794" s="2" t="s">
        <v>72</v>
      </c>
      <c r="U794" s="2" t="b">
        <f t="shared" si="350"/>
        <v>0</v>
      </c>
      <c r="V794" s="2" t="b">
        <f t="shared" si="351"/>
        <v>0</v>
      </c>
      <c r="W794" s="2" t="b">
        <f t="shared" si="352"/>
        <v>0</v>
      </c>
      <c r="Y794" s="2">
        <f t="shared" ca="1" si="353"/>
        <v>44</v>
      </c>
      <c r="Z794" s="2">
        <f t="shared" ca="1" si="353"/>
        <v>43</v>
      </c>
      <c r="AA794" s="2">
        <f t="shared" ca="1" si="353"/>
        <v>31</v>
      </c>
      <c r="AB794" s="5">
        <f t="shared" ca="1" si="354"/>
        <v>317</v>
      </c>
      <c r="AC794" s="5">
        <f t="shared" ca="1" si="355"/>
        <v>355</v>
      </c>
      <c r="AD794" s="5">
        <f t="shared" ca="1" si="356"/>
        <v>388</v>
      </c>
      <c r="AE794" s="5">
        <f t="shared" ca="1" si="357"/>
        <v>327</v>
      </c>
      <c r="AF794" s="5">
        <f t="shared" ca="1" si="358"/>
        <v>414</v>
      </c>
      <c r="AG794" s="5">
        <f t="shared" ca="1" si="359"/>
        <v>359</v>
      </c>
      <c r="AH794" s="5">
        <f t="shared" ca="1" si="360"/>
        <v>449</v>
      </c>
      <c r="AI794" s="5">
        <f t="shared" ca="1" si="361"/>
        <v>372</v>
      </c>
      <c r="AJ794" s="5">
        <f t="shared" ca="1" si="362"/>
        <v>446</v>
      </c>
      <c r="AK794" s="5">
        <f t="shared" ca="1" si="363"/>
        <v>412</v>
      </c>
    </row>
    <row r="795" spans="1:37" x14ac:dyDescent="0.3">
      <c r="A795" s="35">
        <f>IF(Замеры!B792=0, " ", Замеры!B792)</f>
        <v>789</v>
      </c>
      <c r="B795" s="45" t="str">
        <f>Замеры!G792</f>
        <v xml:space="preserve">Группа от QF </v>
      </c>
      <c r="C795" s="45" t="str">
        <f>IF(Замеры!O792=0, " ", Замеры!O792)</f>
        <v xml:space="preserve"> </v>
      </c>
      <c r="D795" s="69" t="str">
        <f t="shared" si="364"/>
        <v xml:space="preserve"> </v>
      </c>
      <c r="E795" s="69" t="str">
        <f t="shared" si="365"/>
        <v xml:space="preserve"> </v>
      </c>
      <c r="F795" s="29" t="str">
        <f t="shared" si="340"/>
        <v>-</v>
      </c>
      <c r="G795" s="29" t="str">
        <f t="shared" si="341"/>
        <v>-</v>
      </c>
      <c r="H795" s="29" t="str">
        <f t="shared" si="342"/>
        <v>-</v>
      </c>
      <c r="I795" s="29" t="str">
        <f t="shared" si="343"/>
        <v>-</v>
      </c>
      <c r="J795" s="46" t="str">
        <f t="shared" si="344"/>
        <v>-</v>
      </c>
      <c r="K795" s="29" t="str">
        <f t="shared" si="345"/>
        <v>-</v>
      </c>
      <c r="L795" s="29" t="str">
        <f t="shared" si="346"/>
        <v>-</v>
      </c>
      <c r="M795" s="29" t="str">
        <f t="shared" si="347"/>
        <v>-</v>
      </c>
      <c r="N795" s="29" t="str">
        <f t="shared" si="348"/>
        <v>-</v>
      </c>
      <c r="O795" s="29" t="str">
        <f t="shared" si="349"/>
        <v>-</v>
      </c>
      <c r="P795" s="2">
        <f>Замеры!R792</f>
        <v>0</v>
      </c>
      <c r="S795" s="2">
        <f>Замеры!S792</f>
        <v>0</v>
      </c>
      <c r="T795" s="2" t="s">
        <v>72</v>
      </c>
      <c r="U795" s="2" t="b">
        <f t="shared" si="350"/>
        <v>0</v>
      </c>
      <c r="V795" s="2" t="b">
        <f t="shared" si="351"/>
        <v>0</v>
      </c>
      <c r="W795" s="2" t="b">
        <f t="shared" si="352"/>
        <v>0</v>
      </c>
      <c r="Y795" s="2">
        <f t="shared" ca="1" si="353"/>
        <v>40</v>
      </c>
      <c r="Z795" s="2">
        <f t="shared" ca="1" si="353"/>
        <v>45</v>
      </c>
      <c r="AA795" s="2">
        <f t="shared" ca="1" si="353"/>
        <v>21</v>
      </c>
      <c r="AB795" s="5">
        <f t="shared" ca="1" si="354"/>
        <v>267</v>
      </c>
      <c r="AC795" s="5">
        <f t="shared" ca="1" si="355"/>
        <v>245</v>
      </c>
      <c r="AD795" s="5">
        <f t="shared" ca="1" si="356"/>
        <v>317</v>
      </c>
      <c r="AE795" s="5">
        <f t="shared" ca="1" si="357"/>
        <v>271</v>
      </c>
      <c r="AF795" s="5">
        <f t="shared" ca="1" si="358"/>
        <v>245</v>
      </c>
      <c r="AG795" s="5">
        <f t="shared" ca="1" si="359"/>
        <v>358</v>
      </c>
      <c r="AH795" s="5">
        <f t="shared" ca="1" si="360"/>
        <v>252</v>
      </c>
      <c r="AI795" s="5">
        <f t="shared" ca="1" si="361"/>
        <v>327</v>
      </c>
      <c r="AJ795" s="5">
        <f t="shared" ca="1" si="362"/>
        <v>310</v>
      </c>
      <c r="AK795" s="5">
        <f t="shared" ca="1" si="363"/>
        <v>224</v>
      </c>
    </row>
    <row r="796" spans="1:37" x14ac:dyDescent="0.3">
      <c r="A796" s="35">
        <f>IF(Замеры!B793=0, " ", Замеры!B793)</f>
        <v>790</v>
      </c>
      <c r="B796" s="45" t="str">
        <f>Замеры!G793</f>
        <v xml:space="preserve">Группа от QF </v>
      </c>
      <c r="C796" s="45" t="str">
        <f>IF(Замеры!O793=0, " ", Замеры!O793)</f>
        <v xml:space="preserve"> </v>
      </c>
      <c r="D796" s="69" t="str">
        <f t="shared" si="364"/>
        <v xml:space="preserve"> </v>
      </c>
      <c r="E796" s="69" t="str">
        <f t="shared" si="365"/>
        <v xml:space="preserve"> </v>
      </c>
      <c r="F796" s="29" t="str">
        <f t="shared" si="340"/>
        <v>-</v>
      </c>
      <c r="G796" s="29" t="str">
        <f t="shared" si="341"/>
        <v>-</v>
      </c>
      <c r="H796" s="29" t="str">
        <f t="shared" si="342"/>
        <v>-</v>
      </c>
      <c r="I796" s="29" t="str">
        <f t="shared" si="343"/>
        <v>-</v>
      </c>
      <c r="J796" s="46" t="str">
        <f t="shared" si="344"/>
        <v>-</v>
      </c>
      <c r="K796" s="29" t="str">
        <f t="shared" si="345"/>
        <v>-</v>
      </c>
      <c r="L796" s="29" t="str">
        <f t="shared" si="346"/>
        <v>-</v>
      </c>
      <c r="M796" s="29" t="str">
        <f t="shared" si="347"/>
        <v>-</v>
      </c>
      <c r="N796" s="29" t="str">
        <f t="shared" si="348"/>
        <v>-</v>
      </c>
      <c r="O796" s="29" t="str">
        <f t="shared" si="349"/>
        <v>-</v>
      </c>
      <c r="P796" s="2">
        <f>Замеры!R793</f>
        <v>0</v>
      </c>
      <c r="S796" s="2">
        <f>Замеры!S793</f>
        <v>0</v>
      </c>
      <c r="T796" s="2" t="s">
        <v>72</v>
      </c>
      <c r="U796" s="2" t="b">
        <f t="shared" si="350"/>
        <v>0</v>
      </c>
      <c r="V796" s="2" t="b">
        <f t="shared" si="351"/>
        <v>0</v>
      </c>
      <c r="W796" s="2" t="b">
        <f t="shared" si="352"/>
        <v>0</v>
      </c>
      <c r="Y796" s="2">
        <f t="shared" ca="1" si="353"/>
        <v>35</v>
      </c>
      <c r="Z796" s="2">
        <f t="shared" ca="1" si="353"/>
        <v>35</v>
      </c>
      <c r="AA796" s="2">
        <f t="shared" ca="1" si="353"/>
        <v>30</v>
      </c>
      <c r="AB796" s="5">
        <f t="shared" ca="1" si="354"/>
        <v>329</v>
      </c>
      <c r="AC796" s="5">
        <f t="shared" ca="1" si="355"/>
        <v>351</v>
      </c>
      <c r="AD796" s="5">
        <f t="shared" ca="1" si="356"/>
        <v>417</v>
      </c>
      <c r="AE796" s="5">
        <f t="shared" ca="1" si="357"/>
        <v>338</v>
      </c>
      <c r="AF796" s="5">
        <f t="shared" ca="1" si="358"/>
        <v>325</v>
      </c>
      <c r="AG796" s="5">
        <f t="shared" ca="1" si="359"/>
        <v>369</v>
      </c>
      <c r="AH796" s="5">
        <f t="shared" ca="1" si="360"/>
        <v>348</v>
      </c>
      <c r="AI796" s="5">
        <f t="shared" ca="1" si="361"/>
        <v>378</v>
      </c>
      <c r="AJ796" s="5">
        <f t="shared" ca="1" si="362"/>
        <v>332</v>
      </c>
      <c r="AK796" s="5">
        <f t="shared" ca="1" si="363"/>
        <v>374</v>
      </c>
    </row>
    <row r="797" spans="1:37" x14ac:dyDescent="0.3">
      <c r="A797" s="35">
        <f>IF(Замеры!B794=0, " ", Замеры!B794)</f>
        <v>791</v>
      </c>
      <c r="B797" s="45" t="str">
        <f>Замеры!G794</f>
        <v xml:space="preserve">Группа от QF </v>
      </c>
      <c r="C797" s="45" t="str">
        <f>IF(Замеры!O794=0, " ", Замеры!O794)</f>
        <v xml:space="preserve"> </v>
      </c>
      <c r="D797" s="69" t="str">
        <f t="shared" si="364"/>
        <v xml:space="preserve"> </v>
      </c>
      <c r="E797" s="69" t="str">
        <f t="shared" si="365"/>
        <v xml:space="preserve"> </v>
      </c>
      <c r="F797" s="29" t="str">
        <f t="shared" si="340"/>
        <v>-</v>
      </c>
      <c r="G797" s="29" t="str">
        <f t="shared" si="341"/>
        <v>-</v>
      </c>
      <c r="H797" s="29" t="str">
        <f t="shared" si="342"/>
        <v>-</v>
      </c>
      <c r="I797" s="29" t="str">
        <f t="shared" si="343"/>
        <v>-</v>
      </c>
      <c r="J797" s="46" t="str">
        <f t="shared" si="344"/>
        <v>-</v>
      </c>
      <c r="K797" s="29" t="str">
        <f t="shared" si="345"/>
        <v>-</v>
      </c>
      <c r="L797" s="29" t="str">
        <f t="shared" si="346"/>
        <v>-</v>
      </c>
      <c r="M797" s="29" t="str">
        <f t="shared" si="347"/>
        <v>-</v>
      </c>
      <c r="N797" s="29" t="str">
        <f t="shared" si="348"/>
        <v>-</v>
      </c>
      <c r="O797" s="29" t="str">
        <f t="shared" si="349"/>
        <v>-</v>
      </c>
      <c r="P797" s="2">
        <f>Замеры!R794</f>
        <v>0</v>
      </c>
      <c r="S797" s="2">
        <f>Замеры!S794</f>
        <v>0</v>
      </c>
      <c r="T797" s="2" t="s">
        <v>72</v>
      </c>
      <c r="U797" s="2" t="b">
        <f t="shared" si="350"/>
        <v>0</v>
      </c>
      <c r="V797" s="2" t="b">
        <f t="shared" si="351"/>
        <v>0</v>
      </c>
      <c r="W797" s="2" t="b">
        <f t="shared" si="352"/>
        <v>0</v>
      </c>
      <c r="Y797" s="2">
        <f t="shared" ca="1" si="353"/>
        <v>29</v>
      </c>
      <c r="Z797" s="2">
        <f t="shared" ca="1" si="353"/>
        <v>30</v>
      </c>
      <c r="AA797" s="2">
        <f t="shared" ca="1" si="353"/>
        <v>50</v>
      </c>
      <c r="AB797" s="5">
        <f t="shared" ca="1" si="354"/>
        <v>573</v>
      </c>
      <c r="AC797" s="5">
        <f t="shared" ca="1" si="355"/>
        <v>626</v>
      </c>
      <c r="AD797" s="5">
        <f t="shared" ca="1" si="356"/>
        <v>561</v>
      </c>
      <c r="AE797" s="5">
        <f t="shared" ca="1" si="357"/>
        <v>629</v>
      </c>
      <c r="AF797" s="5">
        <f t="shared" ca="1" si="358"/>
        <v>635</v>
      </c>
      <c r="AG797" s="5">
        <f t="shared" ca="1" si="359"/>
        <v>541</v>
      </c>
      <c r="AH797" s="5">
        <f t="shared" ca="1" si="360"/>
        <v>634</v>
      </c>
      <c r="AI797" s="5">
        <f t="shared" ca="1" si="361"/>
        <v>547</v>
      </c>
      <c r="AJ797" s="5">
        <f t="shared" ca="1" si="362"/>
        <v>601</v>
      </c>
      <c r="AK797" s="5">
        <f t="shared" ca="1" si="363"/>
        <v>544</v>
      </c>
    </row>
    <row r="798" spans="1:37" x14ac:dyDescent="0.3">
      <c r="A798" s="35">
        <f>IF(Замеры!B795=0, " ", Замеры!B795)</f>
        <v>792</v>
      </c>
      <c r="B798" s="45" t="str">
        <f>Замеры!G795</f>
        <v xml:space="preserve">Группа от QF </v>
      </c>
      <c r="C798" s="45" t="str">
        <f>IF(Замеры!O795=0, " ", Замеры!O795)</f>
        <v xml:space="preserve"> </v>
      </c>
      <c r="D798" s="69" t="str">
        <f t="shared" si="364"/>
        <v xml:space="preserve"> </v>
      </c>
      <c r="E798" s="69" t="str">
        <f t="shared" si="365"/>
        <v xml:space="preserve"> </v>
      </c>
      <c r="F798" s="29" t="str">
        <f t="shared" si="340"/>
        <v>-</v>
      </c>
      <c r="G798" s="29" t="str">
        <f t="shared" si="341"/>
        <v>-</v>
      </c>
      <c r="H798" s="29" t="str">
        <f t="shared" si="342"/>
        <v>-</v>
      </c>
      <c r="I798" s="29" t="str">
        <f t="shared" si="343"/>
        <v>-</v>
      </c>
      <c r="J798" s="46" t="str">
        <f t="shared" si="344"/>
        <v>-</v>
      </c>
      <c r="K798" s="29" t="str">
        <f t="shared" si="345"/>
        <v>-</v>
      </c>
      <c r="L798" s="29" t="str">
        <f t="shared" si="346"/>
        <v>-</v>
      </c>
      <c r="M798" s="29" t="str">
        <f t="shared" si="347"/>
        <v>-</v>
      </c>
      <c r="N798" s="29" t="str">
        <f t="shared" si="348"/>
        <v>-</v>
      </c>
      <c r="O798" s="29" t="str">
        <f t="shared" si="349"/>
        <v>-</v>
      </c>
      <c r="P798" s="2">
        <f>Замеры!R795</f>
        <v>0</v>
      </c>
      <c r="S798" s="2">
        <f>Замеры!S795</f>
        <v>0</v>
      </c>
      <c r="T798" s="2" t="s">
        <v>72</v>
      </c>
      <c r="U798" s="2" t="b">
        <f t="shared" si="350"/>
        <v>0</v>
      </c>
      <c r="V798" s="2" t="b">
        <f t="shared" si="351"/>
        <v>0</v>
      </c>
      <c r="W798" s="2" t="b">
        <f t="shared" si="352"/>
        <v>0</v>
      </c>
      <c r="Y798" s="2">
        <f t="shared" ca="1" si="353"/>
        <v>21</v>
      </c>
      <c r="Z798" s="2">
        <f t="shared" ca="1" si="353"/>
        <v>44</v>
      </c>
      <c r="AA798" s="2">
        <f t="shared" ca="1" si="353"/>
        <v>23</v>
      </c>
      <c r="AB798" s="5">
        <f t="shared" ca="1" si="354"/>
        <v>270</v>
      </c>
      <c r="AC798" s="5">
        <f t="shared" ca="1" si="355"/>
        <v>332</v>
      </c>
      <c r="AD798" s="5">
        <f t="shared" ca="1" si="356"/>
        <v>329</v>
      </c>
      <c r="AE798" s="5">
        <f t="shared" ca="1" si="357"/>
        <v>320</v>
      </c>
      <c r="AF798" s="5">
        <f t="shared" ca="1" si="358"/>
        <v>374</v>
      </c>
      <c r="AG798" s="5">
        <f t="shared" ca="1" si="359"/>
        <v>309</v>
      </c>
      <c r="AH798" s="5">
        <f t="shared" ca="1" si="360"/>
        <v>325</v>
      </c>
      <c r="AI798" s="5">
        <f t="shared" ca="1" si="361"/>
        <v>322</v>
      </c>
      <c r="AJ798" s="5">
        <f t="shared" ca="1" si="362"/>
        <v>282</v>
      </c>
      <c r="AK798" s="5">
        <f t="shared" ca="1" si="363"/>
        <v>283</v>
      </c>
    </row>
    <row r="799" spans="1:37" x14ac:dyDescent="0.3">
      <c r="A799" s="35">
        <f>IF(Замеры!B796=0, " ", Замеры!B796)</f>
        <v>793</v>
      </c>
      <c r="B799" s="45" t="str">
        <f>Замеры!G796</f>
        <v xml:space="preserve">Группа от QF </v>
      </c>
      <c r="C799" s="45" t="str">
        <f>IF(Замеры!O796=0, " ", Замеры!O796)</f>
        <v xml:space="preserve"> </v>
      </c>
      <c r="D799" s="69" t="str">
        <f t="shared" si="364"/>
        <v xml:space="preserve"> </v>
      </c>
      <c r="E799" s="69" t="str">
        <f t="shared" si="365"/>
        <v xml:space="preserve"> </v>
      </c>
      <c r="F799" s="29" t="str">
        <f t="shared" si="340"/>
        <v>-</v>
      </c>
      <c r="G799" s="29" t="str">
        <f t="shared" si="341"/>
        <v>-</v>
      </c>
      <c r="H799" s="29" t="str">
        <f t="shared" si="342"/>
        <v>-</v>
      </c>
      <c r="I799" s="29" t="str">
        <f t="shared" si="343"/>
        <v>-</v>
      </c>
      <c r="J799" s="46" t="str">
        <f t="shared" si="344"/>
        <v>-</v>
      </c>
      <c r="K799" s="29" t="str">
        <f t="shared" si="345"/>
        <v>-</v>
      </c>
      <c r="L799" s="29" t="str">
        <f t="shared" si="346"/>
        <v>-</v>
      </c>
      <c r="M799" s="29" t="str">
        <f t="shared" si="347"/>
        <v>-</v>
      </c>
      <c r="N799" s="29" t="str">
        <f t="shared" si="348"/>
        <v>-</v>
      </c>
      <c r="O799" s="29" t="str">
        <f t="shared" si="349"/>
        <v>-</v>
      </c>
      <c r="P799" s="2">
        <f>Замеры!R796</f>
        <v>0</v>
      </c>
      <c r="S799" s="2">
        <f>Замеры!S796</f>
        <v>0</v>
      </c>
      <c r="T799" s="2" t="s">
        <v>72</v>
      </c>
      <c r="U799" s="2" t="b">
        <f t="shared" si="350"/>
        <v>0</v>
      </c>
      <c r="V799" s="2" t="b">
        <f t="shared" si="351"/>
        <v>0</v>
      </c>
      <c r="W799" s="2" t="b">
        <f t="shared" si="352"/>
        <v>0</v>
      </c>
      <c r="Y799" s="2">
        <f t="shared" ca="1" si="353"/>
        <v>50</v>
      </c>
      <c r="Z799" s="2">
        <f t="shared" ca="1" si="353"/>
        <v>48</v>
      </c>
      <c r="AA799" s="2">
        <f t="shared" ca="1" si="353"/>
        <v>33</v>
      </c>
      <c r="AB799" s="5">
        <f t="shared" ca="1" si="354"/>
        <v>441</v>
      </c>
      <c r="AC799" s="5">
        <f t="shared" ca="1" si="355"/>
        <v>439</v>
      </c>
      <c r="AD799" s="5">
        <f t="shared" ca="1" si="356"/>
        <v>355</v>
      </c>
      <c r="AE799" s="5">
        <f t="shared" ca="1" si="357"/>
        <v>410</v>
      </c>
      <c r="AF799" s="5">
        <f t="shared" ca="1" si="358"/>
        <v>456</v>
      </c>
      <c r="AG799" s="5">
        <f t="shared" ca="1" si="359"/>
        <v>413</v>
      </c>
      <c r="AH799" s="5">
        <f t="shared" ca="1" si="360"/>
        <v>469</v>
      </c>
      <c r="AI799" s="5">
        <f t="shared" ca="1" si="361"/>
        <v>455</v>
      </c>
      <c r="AJ799" s="5">
        <f t="shared" ca="1" si="362"/>
        <v>367</v>
      </c>
      <c r="AK799" s="5">
        <f t="shared" ca="1" si="363"/>
        <v>438</v>
      </c>
    </row>
    <row r="800" spans="1:37" x14ac:dyDescent="0.3">
      <c r="A800" s="35">
        <f>IF(Замеры!B797=0, " ", Замеры!B797)</f>
        <v>794</v>
      </c>
      <c r="B800" s="45" t="str">
        <f>Замеры!G797</f>
        <v xml:space="preserve">Группа от QF </v>
      </c>
      <c r="C800" s="45" t="str">
        <f>IF(Замеры!O797=0, " ", Замеры!O797)</f>
        <v xml:space="preserve"> </v>
      </c>
      <c r="D800" s="69" t="str">
        <f t="shared" si="364"/>
        <v xml:space="preserve"> </v>
      </c>
      <c r="E800" s="69" t="str">
        <f t="shared" si="365"/>
        <v xml:space="preserve"> </v>
      </c>
      <c r="F800" s="29" t="str">
        <f t="shared" si="340"/>
        <v>-</v>
      </c>
      <c r="G800" s="29" t="str">
        <f t="shared" si="341"/>
        <v>-</v>
      </c>
      <c r="H800" s="29" t="str">
        <f t="shared" si="342"/>
        <v>-</v>
      </c>
      <c r="I800" s="29" t="str">
        <f t="shared" si="343"/>
        <v>-</v>
      </c>
      <c r="J800" s="46" t="str">
        <f t="shared" si="344"/>
        <v>-</v>
      </c>
      <c r="K800" s="29" t="str">
        <f t="shared" si="345"/>
        <v>-</v>
      </c>
      <c r="L800" s="29" t="str">
        <f t="shared" si="346"/>
        <v>-</v>
      </c>
      <c r="M800" s="29" t="str">
        <f t="shared" si="347"/>
        <v>-</v>
      </c>
      <c r="N800" s="29" t="str">
        <f t="shared" si="348"/>
        <v>-</v>
      </c>
      <c r="O800" s="29" t="str">
        <f t="shared" si="349"/>
        <v>-</v>
      </c>
      <c r="P800" s="2">
        <f>Замеры!R797</f>
        <v>0</v>
      </c>
      <c r="S800" s="2">
        <f>Замеры!S797</f>
        <v>0</v>
      </c>
      <c r="T800" s="2" t="s">
        <v>72</v>
      </c>
      <c r="U800" s="2" t="b">
        <f t="shared" si="350"/>
        <v>0</v>
      </c>
      <c r="V800" s="2" t="b">
        <f t="shared" si="351"/>
        <v>0</v>
      </c>
      <c r="W800" s="2" t="b">
        <f t="shared" si="352"/>
        <v>0</v>
      </c>
      <c r="Y800" s="2">
        <f t="shared" ca="1" si="353"/>
        <v>38</v>
      </c>
      <c r="Z800" s="2">
        <f t="shared" ca="1" si="353"/>
        <v>21</v>
      </c>
      <c r="AA800" s="2">
        <f t="shared" ca="1" si="353"/>
        <v>22</v>
      </c>
      <c r="AB800" s="5">
        <f t="shared" ca="1" si="354"/>
        <v>335</v>
      </c>
      <c r="AC800" s="5">
        <f t="shared" ca="1" si="355"/>
        <v>329</v>
      </c>
      <c r="AD800" s="5">
        <f t="shared" ca="1" si="356"/>
        <v>269</v>
      </c>
      <c r="AE800" s="5">
        <f t="shared" ca="1" si="357"/>
        <v>286</v>
      </c>
      <c r="AF800" s="5">
        <f t="shared" ca="1" si="358"/>
        <v>315</v>
      </c>
      <c r="AG800" s="5">
        <f t="shared" ca="1" si="359"/>
        <v>328</v>
      </c>
      <c r="AH800" s="5">
        <f t="shared" ca="1" si="360"/>
        <v>359</v>
      </c>
      <c r="AI800" s="5">
        <f t="shared" ca="1" si="361"/>
        <v>288</v>
      </c>
      <c r="AJ800" s="5">
        <f t="shared" ca="1" si="362"/>
        <v>297</v>
      </c>
      <c r="AK800" s="5">
        <f t="shared" ca="1" si="363"/>
        <v>328</v>
      </c>
    </row>
    <row r="801" spans="1:37" x14ac:dyDescent="0.3">
      <c r="A801" s="35">
        <f>IF(Замеры!B798=0, " ", Замеры!B798)</f>
        <v>795</v>
      </c>
      <c r="B801" s="45" t="str">
        <f>Замеры!G798</f>
        <v xml:space="preserve">Группа от QF </v>
      </c>
      <c r="C801" s="45" t="str">
        <f>IF(Замеры!O798=0, " ", Замеры!O798)</f>
        <v xml:space="preserve"> </v>
      </c>
      <c r="D801" s="69" t="str">
        <f t="shared" si="364"/>
        <v xml:space="preserve"> </v>
      </c>
      <c r="E801" s="69" t="str">
        <f t="shared" si="365"/>
        <v xml:space="preserve"> </v>
      </c>
      <c r="F801" s="29" t="str">
        <f t="shared" si="340"/>
        <v>-</v>
      </c>
      <c r="G801" s="29" t="str">
        <f t="shared" si="341"/>
        <v>-</v>
      </c>
      <c r="H801" s="29" t="str">
        <f t="shared" si="342"/>
        <v>-</v>
      </c>
      <c r="I801" s="29" t="str">
        <f t="shared" si="343"/>
        <v>-</v>
      </c>
      <c r="J801" s="46" t="str">
        <f t="shared" si="344"/>
        <v>-</v>
      </c>
      <c r="K801" s="29" t="str">
        <f t="shared" si="345"/>
        <v>-</v>
      </c>
      <c r="L801" s="29" t="str">
        <f t="shared" si="346"/>
        <v>-</v>
      </c>
      <c r="M801" s="29" t="str">
        <f t="shared" si="347"/>
        <v>-</v>
      </c>
      <c r="N801" s="29" t="str">
        <f t="shared" si="348"/>
        <v>-</v>
      </c>
      <c r="O801" s="29" t="str">
        <f t="shared" si="349"/>
        <v>-</v>
      </c>
      <c r="P801" s="2">
        <f>Замеры!R798</f>
        <v>0</v>
      </c>
      <c r="S801" s="2">
        <f>Замеры!S798</f>
        <v>0</v>
      </c>
      <c r="T801" s="2" t="s">
        <v>72</v>
      </c>
      <c r="U801" s="2" t="b">
        <f t="shared" si="350"/>
        <v>0</v>
      </c>
      <c r="V801" s="2" t="b">
        <f t="shared" si="351"/>
        <v>0</v>
      </c>
      <c r="W801" s="2" t="b">
        <f t="shared" si="352"/>
        <v>0</v>
      </c>
      <c r="Y801" s="2">
        <f t="shared" ca="1" si="353"/>
        <v>46</v>
      </c>
      <c r="Z801" s="2">
        <f t="shared" ca="1" si="353"/>
        <v>30</v>
      </c>
      <c r="AA801" s="2">
        <f t="shared" ca="1" si="353"/>
        <v>39</v>
      </c>
      <c r="AB801" s="5">
        <f t="shared" ca="1" si="354"/>
        <v>510</v>
      </c>
      <c r="AC801" s="5">
        <f t="shared" ca="1" si="355"/>
        <v>434</v>
      </c>
      <c r="AD801" s="5">
        <f t="shared" ca="1" si="356"/>
        <v>486</v>
      </c>
      <c r="AE801" s="5">
        <f t="shared" ca="1" si="357"/>
        <v>458</v>
      </c>
      <c r="AF801" s="5">
        <f t="shared" ca="1" si="358"/>
        <v>403</v>
      </c>
      <c r="AG801" s="5">
        <f t="shared" ca="1" si="359"/>
        <v>498</v>
      </c>
      <c r="AH801" s="5">
        <f t="shared" ca="1" si="360"/>
        <v>404</v>
      </c>
      <c r="AI801" s="5">
        <f t="shared" ca="1" si="361"/>
        <v>525</v>
      </c>
      <c r="AJ801" s="5">
        <f t="shared" ca="1" si="362"/>
        <v>406</v>
      </c>
      <c r="AK801" s="5">
        <f t="shared" ca="1" si="363"/>
        <v>532</v>
      </c>
    </row>
    <row r="802" spans="1:37" x14ac:dyDescent="0.3">
      <c r="A802" s="35">
        <f>IF(Замеры!B799=0, " ", Замеры!B799)</f>
        <v>796</v>
      </c>
      <c r="B802" s="45" t="str">
        <f>Замеры!G799</f>
        <v xml:space="preserve">Группа от QF </v>
      </c>
      <c r="C802" s="45" t="str">
        <f>IF(Замеры!O799=0, " ", Замеры!O799)</f>
        <v xml:space="preserve"> </v>
      </c>
      <c r="D802" s="69" t="str">
        <f t="shared" si="364"/>
        <v xml:space="preserve"> </v>
      </c>
      <c r="E802" s="69" t="str">
        <f t="shared" si="365"/>
        <v xml:space="preserve"> </v>
      </c>
      <c r="F802" s="29" t="str">
        <f t="shared" si="340"/>
        <v>-</v>
      </c>
      <c r="G802" s="29" t="str">
        <f t="shared" si="341"/>
        <v>-</v>
      </c>
      <c r="H802" s="29" t="str">
        <f t="shared" si="342"/>
        <v>-</v>
      </c>
      <c r="I802" s="29" t="str">
        <f t="shared" si="343"/>
        <v>-</v>
      </c>
      <c r="J802" s="46" t="str">
        <f t="shared" si="344"/>
        <v>-</v>
      </c>
      <c r="K802" s="29" t="str">
        <f t="shared" si="345"/>
        <v>-</v>
      </c>
      <c r="L802" s="29" t="str">
        <f t="shared" si="346"/>
        <v>-</v>
      </c>
      <c r="M802" s="29" t="str">
        <f t="shared" si="347"/>
        <v>-</v>
      </c>
      <c r="N802" s="29" t="str">
        <f t="shared" si="348"/>
        <v>-</v>
      </c>
      <c r="O802" s="29" t="str">
        <f t="shared" si="349"/>
        <v>-</v>
      </c>
      <c r="P802" s="2">
        <f>Замеры!R799</f>
        <v>0</v>
      </c>
      <c r="S802" s="2">
        <f>Замеры!S799</f>
        <v>0</v>
      </c>
      <c r="T802" s="2" t="s">
        <v>72</v>
      </c>
      <c r="U802" s="2" t="b">
        <f t="shared" si="350"/>
        <v>0</v>
      </c>
      <c r="V802" s="2" t="b">
        <f t="shared" si="351"/>
        <v>0</v>
      </c>
      <c r="W802" s="2" t="b">
        <f t="shared" si="352"/>
        <v>0</v>
      </c>
      <c r="Y802" s="2">
        <f t="shared" ca="1" si="353"/>
        <v>36</v>
      </c>
      <c r="Z802" s="2">
        <f t="shared" ca="1" si="353"/>
        <v>29</v>
      </c>
      <c r="AA802" s="2">
        <f t="shared" ca="1" si="353"/>
        <v>33</v>
      </c>
      <c r="AB802" s="5">
        <f t="shared" ca="1" si="354"/>
        <v>409</v>
      </c>
      <c r="AC802" s="5">
        <f t="shared" ca="1" si="355"/>
        <v>468</v>
      </c>
      <c r="AD802" s="5">
        <f t="shared" ca="1" si="356"/>
        <v>353</v>
      </c>
      <c r="AE802" s="5">
        <f t="shared" ca="1" si="357"/>
        <v>348</v>
      </c>
      <c r="AF802" s="5">
        <f t="shared" ca="1" si="358"/>
        <v>379</v>
      </c>
      <c r="AG802" s="5">
        <f t="shared" ca="1" si="359"/>
        <v>369</v>
      </c>
      <c r="AH802" s="5">
        <f t="shared" ca="1" si="360"/>
        <v>375</v>
      </c>
      <c r="AI802" s="5">
        <f t="shared" ca="1" si="361"/>
        <v>421</v>
      </c>
      <c r="AJ802" s="5">
        <f t="shared" ca="1" si="362"/>
        <v>399</v>
      </c>
      <c r="AK802" s="5">
        <f t="shared" ca="1" si="363"/>
        <v>394</v>
      </c>
    </row>
    <row r="803" spans="1:37" x14ac:dyDescent="0.3">
      <c r="A803" s="35">
        <f>IF(Замеры!B800=0, " ", Замеры!B800)</f>
        <v>797</v>
      </c>
      <c r="B803" s="45" t="str">
        <f>Замеры!G800</f>
        <v xml:space="preserve">Группа от QF </v>
      </c>
      <c r="C803" s="45" t="str">
        <f>IF(Замеры!O800=0, " ", Замеры!O800)</f>
        <v xml:space="preserve"> </v>
      </c>
      <c r="D803" s="69" t="str">
        <f t="shared" si="364"/>
        <v xml:space="preserve"> </v>
      </c>
      <c r="E803" s="69" t="str">
        <f t="shared" si="365"/>
        <v xml:space="preserve"> </v>
      </c>
      <c r="F803" s="29" t="str">
        <f t="shared" si="340"/>
        <v>-</v>
      </c>
      <c r="G803" s="29" t="str">
        <f t="shared" si="341"/>
        <v>-</v>
      </c>
      <c r="H803" s="29" t="str">
        <f t="shared" si="342"/>
        <v>-</v>
      </c>
      <c r="I803" s="29" t="str">
        <f t="shared" si="343"/>
        <v>-</v>
      </c>
      <c r="J803" s="46" t="str">
        <f t="shared" si="344"/>
        <v>-</v>
      </c>
      <c r="K803" s="29" t="str">
        <f t="shared" si="345"/>
        <v>-</v>
      </c>
      <c r="L803" s="29" t="str">
        <f t="shared" si="346"/>
        <v>-</v>
      </c>
      <c r="M803" s="29" t="str">
        <f t="shared" si="347"/>
        <v>-</v>
      </c>
      <c r="N803" s="29" t="str">
        <f t="shared" si="348"/>
        <v>-</v>
      </c>
      <c r="O803" s="29" t="str">
        <f t="shared" si="349"/>
        <v>-</v>
      </c>
      <c r="P803" s="2">
        <f>Замеры!R800</f>
        <v>0</v>
      </c>
      <c r="S803" s="2">
        <f>Замеры!S800</f>
        <v>0</v>
      </c>
      <c r="T803" s="2" t="s">
        <v>72</v>
      </c>
      <c r="U803" s="2" t="b">
        <f t="shared" si="350"/>
        <v>0</v>
      </c>
      <c r="V803" s="2" t="b">
        <f t="shared" si="351"/>
        <v>0</v>
      </c>
      <c r="W803" s="2" t="b">
        <f t="shared" si="352"/>
        <v>0</v>
      </c>
      <c r="Y803" s="2">
        <f t="shared" ca="1" si="353"/>
        <v>39</v>
      </c>
      <c r="Z803" s="2">
        <f t="shared" ca="1" si="353"/>
        <v>40</v>
      </c>
      <c r="AA803" s="2">
        <f t="shared" ca="1" si="353"/>
        <v>48</v>
      </c>
      <c r="AB803" s="5">
        <f t="shared" ca="1" si="354"/>
        <v>618</v>
      </c>
      <c r="AC803" s="5">
        <f t="shared" ca="1" si="355"/>
        <v>537</v>
      </c>
      <c r="AD803" s="5">
        <f t="shared" ca="1" si="356"/>
        <v>582</v>
      </c>
      <c r="AE803" s="5">
        <f t="shared" ca="1" si="357"/>
        <v>580</v>
      </c>
      <c r="AF803" s="5">
        <f t="shared" ca="1" si="358"/>
        <v>492</v>
      </c>
      <c r="AG803" s="5">
        <f t="shared" ca="1" si="359"/>
        <v>511</v>
      </c>
      <c r="AH803" s="5">
        <f t="shared" ca="1" si="360"/>
        <v>496</v>
      </c>
      <c r="AI803" s="5">
        <f t="shared" ca="1" si="361"/>
        <v>496</v>
      </c>
      <c r="AJ803" s="5">
        <f t="shared" ca="1" si="362"/>
        <v>604</v>
      </c>
      <c r="AK803" s="5">
        <f t="shared" ca="1" si="363"/>
        <v>544</v>
      </c>
    </row>
    <row r="804" spans="1:37" x14ac:dyDescent="0.3">
      <c r="A804" s="35">
        <f>IF(Замеры!B801=0, " ", Замеры!B801)</f>
        <v>798</v>
      </c>
      <c r="B804" s="45" t="str">
        <f>Замеры!G801</f>
        <v xml:space="preserve">Группа от QF </v>
      </c>
      <c r="C804" s="45" t="str">
        <f>IF(Замеры!O801=0, " ", Замеры!O801)</f>
        <v xml:space="preserve"> </v>
      </c>
      <c r="D804" s="69" t="str">
        <f t="shared" si="364"/>
        <v xml:space="preserve"> </v>
      </c>
      <c r="E804" s="69" t="str">
        <f t="shared" si="365"/>
        <v xml:space="preserve"> </v>
      </c>
      <c r="F804" s="29" t="str">
        <f t="shared" si="340"/>
        <v>-</v>
      </c>
      <c r="G804" s="29" t="str">
        <f t="shared" si="341"/>
        <v>-</v>
      </c>
      <c r="H804" s="29" t="str">
        <f t="shared" si="342"/>
        <v>-</v>
      </c>
      <c r="I804" s="29" t="str">
        <f t="shared" si="343"/>
        <v>-</v>
      </c>
      <c r="J804" s="46" t="str">
        <f t="shared" si="344"/>
        <v>-</v>
      </c>
      <c r="K804" s="29" t="str">
        <f t="shared" si="345"/>
        <v>-</v>
      </c>
      <c r="L804" s="29" t="str">
        <f t="shared" si="346"/>
        <v>-</v>
      </c>
      <c r="M804" s="29" t="str">
        <f t="shared" si="347"/>
        <v>-</v>
      </c>
      <c r="N804" s="29" t="str">
        <f t="shared" si="348"/>
        <v>-</v>
      </c>
      <c r="O804" s="29" t="str">
        <f t="shared" si="349"/>
        <v>-</v>
      </c>
      <c r="P804" s="2">
        <f>Замеры!R801</f>
        <v>0</v>
      </c>
      <c r="S804" s="2">
        <f>Замеры!S801</f>
        <v>0</v>
      </c>
      <c r="T804" s="2" t="s">
        <v>72</v>
      </c>
      <c r="U804" s="2" t="b">
        <f t="shared" si="350"/>
        <v>0</v>
      </c>
      <c r="V804" s="2" t="b">
        <f t="shared" si="351"/>
        <v>0</v>
      </c>
      <c r="W804" s="2" t="b">
        <f t="shared" si="352"/>
        <v>0</v>
      </c>
      <c r="Y804" s="2">
        <f t="shared" ca="1" si="353"/>
        <v>26</v>
      </c>
      <c r="Z804" s="2">
        <f t="shared" ca="1" si="353"/>
        <v>49</v>
      </c>
      <c r="AA804" s="2">
        <f t="shared" ca="1" si="353"/>
        <v>39</v>
      </c>
      <c r="AB804" s="5">
        <f t="shared" ca="1" si="354"/>
        <v>403</v>
      </c>
      <c r="AC804" s="5">
        <f t="shared" ca="1" si="355"/>
        <v>515</v>
      </c>
      <c r="AD804" s="5">
        <f t="shared" ca="1" si="356"/>
        <v>511</v>
      </c>
      <c r="AE804" s="5">
        <f t="shared" ca="1" si="357"/>
        <v>524</v>
      </c>
      <c r="AF804" s="5">
        <f t="shared" ca="1" si="358"/>
        <v>492</v>
      </c>
      <c r="AG804" s="5">
        <f t="shared" ca="1" si="359"/>
        <v>432</v>
      </c>
      <c r="AH804" s="5">
        <f t="shared" ca="1" si="360"/>
        <v>497</v>
      </c>
      <c r="AI804" s="5">
        <f t="shared" ca="1" si="361"/>
        <v>479</v>
      </c>
      <c r="AJ804" s="5">
        <f t="shared" ca="1" si="362"/>
        <v>453</v>
      </c>
      <c r="AK804" s="5">
        <f t="shared" ca="1" si="363"/>
        <v>483</v>
      </c>
    </row>
    <row r="805" spans="1:37" x14ac:dyDescent="0.3">
      <c r="A805" s="35">
        <f>IF(Замеры!B802=0, " ", Замеры!B802)</f>
        <v>799</v>
      </c>
      <c r="B805" s="45" t="str">
        <f>Замеры!G802</f>
        <v xml:space="preserve">Группа от QF </v>
      </c>
      <c r="C805" s="45" t="str">
        <f>IF(Замеры!O802=0, " ", Замеры!O802)</f>
        <v xml:space="preserve"> </v>
      </c>
      <c r="D805" s="69" t="str">
        <f t="shared" si="364"/>
        <v xml:space="preserve"> </v>
      </c>
      <c r="E805" s="69" t="str">
        <f t="shared" si="365"/>
        <v xml:space="preserve"> </v>
      </c>
      <c r="F805" s="29" t="str">
        <f t="shared" si="340"/>
        <v>-</v>
      </c>
      <c r="G805" s="29" t="str">
        <f t="shared" si="341"/>
        <v>-</v>
      </c>
      <c r="H805" s="29" t="str">
        <f t="shared" si="342"/>
        <v>-</v>
      </c>
      <c r="I805" s="29" t="str">
        <f t="shared" si="343"/>
        <v>-</v>
      </c>
      <c r="J805" s="46" t="str">
        <f t="shared" si="344"/>
        <v>-</v>
      </c>
      <c r="K805" s="29" t="str">
        <f t="shared" si="345"/>
        <v>-</v>
      </c>
      <c r="L805" s="29" t="str">
        <f t="shared" si="346"/>
        <v>-</v>
      </c>
      <c r="M805" s="29" t="str">
        <f t="shared" si="347"/>
        <v>-</v>
      </c>
      <c r="N805" s="29" t="str">
        <f t="shared" si="348"/>
        <v>-</v>
      </c>
      <c r="O805" s="29" t="str">
        <f t="shared" si="349"/>
        <v>-</v>
      </c>
      <c r="P805" s="2">
        <f>Замеры!R802</f>
        <v>0</v>
      </c>
      <c r="S805" s="2">
        <f>Замеры!S802</f>
        <v>0</v>
      </c>
      <c r="T805" s="2" t="s">
        <v>72</v>
      </c>
      <c r="U805" s="2" t="b">
        <f t="shared" si="350"/>
        <v>0</v>
      </c>
      <c r="V805" s="2" t="b">
        <f t="shared" si="351"/>
        <v>0</v>
      </c>
      <c r="W805" s="2" t="b">
        <f t="shared" si="352"/>
        <v>0</v>
      </c>
      <c r="Y805" s="2">
        <f t="shared" ca="1" si="353"/>
        <v>45</v>
      </c>
      <c r="Z805" s="2">
        <f t="shared" ca="1" si="353"/>
        <v>39</v>
      </c>
      <c r="AA805" s="2">
        <f t="shared" ca="1" si="353"/>
        <v>38</v>
      </c>
      <c r="AB805" s="5">
        <f t="shared" ca="1" si="354"/>
        <v>428</v>
      </c>
      <c r="AC805" s="5">
        <f t="shared" ca="1" si="355"/>
        <v>430</v>
      </c>
      <c r="AD805" s="5">
        <f t="shared" ca="1" si="356"/>
        <v>482</v>
      </c>
      <c r="AE805" s="5">
        <f t="shared" ca="1" si="357"/>
        <v>395</v>
      </c>
      <c r="AF805" s="5">
        <f t="shared" ca="1" si="358"/>
        <v>496</v>
      </c>
      <c r="AG805" s="5">
        <f t="shared" ca="1" si="359"/>
        <v>433</v>
      </c>
      <c r="AH805" s="5">
        <f t="shared" ca="1" si="360"/>
        <v>428</v>
      </c>
      <c r="AI805" s="5">
        <f t="shared" ca="1" si="361"/>
        <v>526</v>
      </c>
      <c r="AJ805" s="5">
        <f t="shared" ca="1" si="362"/>
        <v>413</v>
      </c>
      <c r="AK805" s="5">
        <f t="shared" ca="1" si="363"/>
        <v>463</v>
      </c>
    </row>
    <row r="806" spans="1:37" x14ac:dyDescent="0.3">
      <c r="A806" s="35">
        <f>IF(Замеры!B803=0, " ", Замеры!B803)</f>
        <v>800</v>
      </c>
      <c r="B806" s="45" t="str">
        <f>Замеры!G803</f>
        <v xml:space="preserve">Группа от QF </v>
      </c>
      <c r="C806" s="45" t="str">
        <f>IF(Замеры!O803=0, " ", Замеры!O803)</f>
        <v xml:space="preserve"> </v>
      </c>
      <c r="D806" s="69" t="str">
        <f t="shared" si="364"/>
        <v xml:space="preserve"> </v>
      </c>
      <c r="E806" s="69" t="str">
        <f t="shared" si="365"/>
        <v xml:space="preserve"> </v>
      </c>
      <c r="F806" s="29" t="str">
        <f t="shared" si="340"/>
        <v>-</v>
      </c>
      <c r="G806" s="29" t="str">
        <f t="shared" si="341"/>
        <v>-</v>
      </c>
      <c r="H806" s="29" t="str">
        <f t="shared" si="342"/>
        <v>-</v>
      </c>
      <c r="I806" s="29" t="str">
        <f t="shared" si="343"/>
        <v>-</v>
      </c>
      <c r="J806" s="46" t="str">
        <f t="shared" si="344"/>
        <v>-</v>
      </c>
      <c r="K806" s="29" t="str">
        <f t="shared" si="345"/>
        <v>-</v>
      </c>
      <c r="L806" s="29" t="str">
        <f t="shared" si="346"/>
        <v>-</v>
      </c>
      <c r="M806" s="29" t="str">
        <f t="shared" si="347"/>
        <v>-</v>
      </c>
      <c r="N806" s="29" t="str">
        <f t="shared" si="348"/>
        <v>-</v>
      </c>
      <c r="O806" s="29" t="str">
        <f t="shared" si="349"/>
        <v>-</v>
      </c>
      <c r="P806" s="2">
        <f>Замеры!R803</f>
        <v>0</v>
      </c>
      <c r="S806" s="2">
        <f>Замеры!S803</f>
        <v>0</v>
      </c>
      <c r="T806" s="2" t="s">
        <v>72</v>
      </c>
      <c r="U806" s="2" t="b">
        <f t="shared" si="350"/>
        <v>0</v>
      </c>
      <c r="V806" s="2" t="b">
        <f t="shared" si="351"/>
        <v>0</v>
      </c>
      <c r="W806" s="2" t="b">
        <f t="shared" si="352"/>
        <v>0</v>
      </c>
      <c r="Y806" s="2">
        <f t="shared" ca="1" si="353"/>
        <v>21</v>
      </c>
      <c r="Z806" s="2">
        <f t="shared" ca="1" si="353"/>
        <v>38</v>
      </c>
      <c r="AA806" s="2">
        <f t="shared" ca="1" si="353"/>
        <v>31</v>
      </c>
      <c r="AB806" s="5">
        <f t="shared" ca="1" si="354"/>
        <v>443</v>
      </c>
      <c r="AC806" s="5">
        <f t="shared" ca="1" si="355"/>
        <v>398</v>
      </c>
      <c r="AD806" s="5">
        <f t="shared" ca="1" si="356"/>
        <v>386</v>
      </c>
      <c r="AE806" s="5">
        <f t="shared" ca="1" si="357"/>
        <v>334</v>
      </c>
      <c r="AF806" s="5">
        <f t="shared" ca="1" si="358"/>
        <v>411</v>
      </c>
      <c r="AG806" s="5">
        <f t="shared" ca="1" si="359"/>
        <v>343</v>
      </c>
      <c r="AH806" s="5">
        <f t="shared" ca="1" si="360"/>
        <v>361</v>
      </c>
      <c r="AI806" s="5">
        <f t="shared" ca="1" si="361"/>
        <v>316</v>
      </c>
      <c r="AJ806" s="5">
        <f t="shared" ca="1" si="362"/>
        <v>343</v>
      </c>
      <c r="AK806" s="5">
        <f t="shared" ca="1" si="363"/>
        <v>402</v>
      </c>
    </row>
    <row r="807" spans="1:37" x14ac:dyDescent="0.3">
      <c r="A807" s="35">
        <f>IF(Замеры!B804=0, " ", Замеры!B804)</f>
        <v>801</v>
      </c>
      <c r="B807" s="45" t="str">
        <f>Замеры!G804</f>
        <v xml:space="preserve">Группа от QF </v>
      </c>
      <c r="C807" s="45" t="str">
        <f>IF(Замеры!O804=0, " ", Замеры!O804)</f>
        <v xml:space="preserve"> </v>
      </c>
      <c r="D807" s="69" t="str">
        <f t="shared" si="364"/>
        <v xml:space="preserve"> </v>
      </c>
      <c r="E807" s="69" t="str">
        <f t="shared" si="365"/>
        <v xml:space="preserve"> </v>
      </c>
      <c r="F807" s="29" t="str">
        <f t="shared" si="340"/>
        <v>-</v>
      </c>
      <c r="G807" s="29" t="str">
        <f t="shared" si="341"/>
        <v>-</v>
      </c>
      <c r="H807" s="29" t="str">
        <f t="shared" si="342"/>
        <v>-</v>
      </c>
      <c r="I807" s="29" t="str">
        <f t="shared" si="343"/>
        <v>-</v>
      </c>
      <c r="J807" s="46" t="str">
        <f t="shared" si="344"/>
        <v>-</v>
      </c>
      <c r="K807" s="29" t="str">
        <f t="shared" si="345"/>
        <v>-</v>
      </c>
      <c r="L807" s="29" t="str">
        <f t="shared" si="346"/>
        <v>-</v>
      </c>
      <c r="M807" s="29" t="str">
        <f t="shared" si="347"/>
        <v>-</v>
      </c>
      <c r="N807" s="29" t="str">
        <f t="shared" si="348"/>
        <v>-</v>
      </c>
      <c r="O807" s="29" t="str">
        <f t="shared" si="349"/>
        <v>-</v>
      </c>
      <c r="P807" s="2">
        <f>Замеры!R804</f>
        <v>0</v>
      </c>
      <c r="S807" s="2">
        <f>Замеры!S804</f>
        <v>0</v>
      </c>
      <c r="T807" s="2" t="s">
        <v>72</v>
      </c>
      <c r="U807" s="2" t="b">
        <f t="shared" si="350"/>
        <v>0</v>
      </c>
      <c r="V807" s="2" t="b">
        <f t="shared" si="351"/>
        <v>0</v>
      </c>
      <c r="W807" s="2" t="b">
        <f t="shared" si="352"/>
        <v>0</v>
      </c>
      <c r="Y807" s="2">
        <f t="shared" ca="1" si="353"/>
        <v>44</v>
      </c>
      <c r="Z807" s="2">
        <f t="shared" ca="1" si="353"/>
        <v>47</v>
      </c>
      <c r="AA807" s="2">
        <f t="shared" ca="1" si="353"/>
        <v>43</v>
      </c>
      <c r="AB807" s="5">
        <f t="shared" ca="1" si="354"/>
        <v>504</v>
      </c>
      <c r="AC807" s="5">
        <f t="shared" ca="1" si="355"/>
        <v>494</v>
      </c>
      <c r="AD807" s="5">
        <f t="shared" ca="1" si="356"/>
        <v>573</v>
      </c>
      <c r="AE807" s="5">
        <f t="shared" ca="1" si="357"/>
        <v>533</v>
      </c>
      <c r="AF807" s="5">
        <f t="shared" ca="1" si="358"/>
        <v>463</v>
      </c>
      <c r="AG807" s="5">
        <f t="shared" ca="1" si="359"/>
        <v>469</v>
      </c>
      <c r="AH807" s="5">
        <f t="shared" ca="1" si="360"/>
        <v>523</v>
      </c>
      <c r="AI807" s="5">
        <f t="shared" ca="1" si="361"/>
        <v>564</v>
      </c>
      <c r="AJ807" s="5">
        <f t="shared" ca="1" si="362"/>
        <v>513</v>
      </c>
      <c r="AK807" s="5">
        <f t="shared" ca="1" si="363"/>
        <v>547</v>
      </c>
    </row>
    <row r="808" spans="1:37" x14ac:dyDescent="0.3">
      <c r="A808" s="35">
        <f>IF(Замеры!B805=0, " ", Замеры!B805)</f>
        <v>802</v>
      </c>
      <c r="B808" s="45" t="str">
        <f>Замеры!G805</f>
        <v xml:space="preserve">Группа от QF </v>
      </c>
      <c r="C808" s="45" t="str">
        <f>IF(Замеры!O805=0, " ", Замеры!O805)</f>
        <v xml:space="preserve"> </v>
      </c>
      <c r="D808" s="69" t="str">
        <f t="shared" si="364"/>
        <v xml:space="preserve"> </v>
      </c>
      <c r="E808" s="69" t="str">
        <f t="shared" si="365"/>
        <v xml:space="preserve"> </v>
      </c>
      <c r="F808" s="29" t="str">
        <f t="shared" si="340"/>
        <v>-</v>
      </c>
      <c r="G808" s="29" t="str">
        <f t="shared" si="341"/>
        <v>-</v>
      </c>
      <c r="H808" s="29" t="str">
        <f t="shared" si="342"/>
        <v>-</v>
      </c>
      <c r="I808" s="29" t="str">
        <f t="shared" si="343"/>
        <v>-</v>
      </c>
      <c r="J808" s="46" t="str">
        <f t="shared" si="344"/>
        <v>-</v>
      </c>
      <c r="K808" s="29" t="str">
        <f t="shared" si="345"/>
        <v>-</v>
      </c>
      <c r="L808" s="29" t="str">
        <f t="shared" si="346"/>
        <v>-</v>
      </c>
      <c r="M808" s="29" t="str">
        <f t="shared" si="347"/>
        <v>-</v>
      </c>
      <c r="N808" s="29" t="str">
        <f t="shared" si="348"/>
        <v>-</v>
      </c>
      <c r="O808" s="29" t="str">
        <f t="shared" si="349"/>
        <v>-</v>
      </c>
      <c r="P808" s="2">
        <f>Замеры!R805</f>
        <v>0</v>
      </c>
      <c r="S808" s="2">
        <f>Замеры!S805</f>
        <v>0</v>
      </c>
      <c r="T808" s="2" t="s">
        <v>72</v>
      </c>
      <c r="U808" s="2" t="b">
        <f t="shared" si="350"/>
        <v>0</v>
      </c>
      <c r="V808" s="2" t="b">
        <f t="shared" si="351"/>
        <v>0</v>
      </c>
      <c r="W808" s="2" t="b">
        <f t="shared" si="352"/>
        <v>0</v>
      </c>
      <c r="Y808" s="2">
        <f t="shared" ca="1" si="353"/>
        <v>31</v>
      </c>
      <c r="Z808" s="2">
        <f t="shared" ca="1" si="353"/>
        <v>22</v>
      </c>
      <c r="AA808" s="2">
        <f t="shared" ca="1" si="353"/>
        <v>44</v>
      </c>
      <c r="AB808" s="5">
        <f t="shared" ca="1" si="354"/>
        <v>499</v>
      </c>
      <c r="AC808" s="5">
        <f t="shared" ca="1" si="355"/>
        <v>586</v>
      </c>
      <c r="AD808" s="5">
        <f t="shared" ca="1" si="356"/>
        <v>563</v>
      </c>
      <c r="AE808" s="5">
        <f t="shared" ca="1" si="357"/>
        <v>570</v>
      </c>
      <c r="AF808" s="5">
        <f t="shared" ca="1" si="358"/>
        <v>515</v>
      </c>
      <c r="AG808" s="5">
        <f t="shared" ca="1" si="359"/>
        <v>518</v>
      </c>
      <c r="AH808" s="5">
        <f t="shared" ca="1" si="360"/>
        <v>456</v>
      </c>
      <c r="AI808" s="5">
        <f t="shared" ca="1" si="361"/>
        <v>447</v>
      </c>
      <c r="AJ808" s="5">
        <f t="shared" ca="1" si="362"/>
        <v>551</v>
      </c>
      <c r="AK808" s="5">
        <f t="shared" ca="1" si="363"/>
        <v>478</v>
      </c>
    </row>
    <row r="809" spans="1:37" x14ac:dyDescent="0.3">
      <c r="A809" s="35">
        <f>IF(Замеры!B806=0, " ", Замеры!B806)</f>
        <v>803</v>
      </c>
      <c r="B809" s="45" t="str">
        <f>Замеры!G806</f>
        <v xml:space="preserve">Группа от QF </v>
      </c>
      <c r="C809" s="45" t="str">
        <f>IF(Замеры!O806=0, " ", Замеры!O806)</f>
        <v xml:space="preserve"> </v>
      </c>
      <c r="D809" s="69" t="str">
        <f t="shared" si="364"/>
        <v xml:space="preserve"> </v>
      </c>
      <c r="E809" s="69" t="str">
        <f t="shared" si="365"/>
        <v xml:space="preserve"> </v>
      </c>
      <c r="F809" s="29" t="str">
        <f t="shared" si="340"/>
        <v>-</v>
      </c>
      <c r="G809" s="29" t="str">
        <f t="shared" si="341"/>
        <v>-</v>
      </c>
      <c r="H809" s="29" t="str">
        <f t="shared" si="342"/>
        <v>-</v>
      </c>
      <c r="I809" s="29" t="str">
        <f t="shared" si="343"/>
        <v>-</v>
      </c>
      <c r="J809" s="46" t="str">
        <f t="shared" si="344"/>
        <v>-</v>
      </c>
      <c r="K809" s="29" t="str">
        <f t="shared" si="345"/>
        <v>-</v>
      </c>
      <c r="L809" s="29" t="str">
        <f t="shared" si="346"/>
        <v>-</v>
      </c>
      <c r="M809" s="29" t="str">
        <f t="shared" si="347"/>
        <v>-</v>
      </c>
      <c r="N809" s="29" t="str">
        <f t="shared" si="348"/>
        <v>-</v>
      </c>
      <c r="O809" s="29" t="str">
        <f t="shared" si="349"/>
        <v>-</v>
      </c>
      <c r="P809" s="2">
        <f>Замеры!R806</f>
        <v>0</v>
      </c>
      <c r="S809" s="2">
        <f>Замеры!S806</f>
        <v>0</v>
      </c>
      <c r="T809" s="2" t="s">
        <v>72</v>
      </c>
      <c r="U809" s="2" t="b">
        <f t="shared" si="350"/>
        <v>0</v>
      </c>
      <c r="V809" s="2" t="b">
        <f t="shared" si="351"/>
        <v>0</v>
      </c>
      <c r="W809" s="2" t="b">
        <f t="shared" si="352"/>
        <v>0</v>
      </c>
      <c r="Y809" s="2">
        <f t="shared" ca="1" si="353"/>
        <v>20</v>
      </c>
      <c r="Z809" s="2">
        <f t="shared" ca="1" si="353"/>
        <v>43</v>
      </c>
      <c r="AA809" s="2">
        <f t="shared" ca="1" si="353"/>
        <v>43</v>
      </c>
      <c r="AB809" s="5">
        <f t="shared" ca="1" si="354"/>
        <v>494</v>
      </c>
      <c r="AC809" s="5">
        <f t="shared" ca="1" si="355"/>
        <v>449</v>
      </c>
      <c r="AD809" s="5">
        <f t="shared" ca="1" si="356"/>
        <v>495</v>
      </c>
      <c r="AE809" s="5">
        <f t="shared" ca="1" si="357"/>
        <v>493</v>
      </c>
      <c r="AF809" s="5">
        <f t="shared" ca="1" si="358"/>
        <v>508</v>
      </c>
      <c r="AG809" s="5">
        <f t="shared" ca="1" si="359"/>
        <v>446</v>
      </c>
      <c r="AH809" s="5">
        <f t="shared" ca="1" si="360"/>
        <v>504</v>
      </c>
      <c r="AI809" s="5">
        <f t="shared" ca="1" si="361"/>
        <v>540</v>
      </c>
      <c r="AJ809" s="5">
        <f t="shared" ca="1" si="362"/>
        <v>541</v>
      </c>
      <c r="AK809" s="5">
        <f t="shared" ca="1" si="363"/>
        <v>521</v>
      </c>
    </row>
    <row r="810" spans="1:37" x14ac:dyDescent="0.3">
      <c r="A810" s="35">
        <f>IF(Замеры!B807=0, " ", Замеры!B807)</f>
        <v>804</v>
      </c>
      <c r="B810" s="45" t="str">
        <f>Замеры!G807</f>
        <v xml:space="preserve">Группа от QF </v>
      </c>
      <c r="C810" s="45" t="str">
        <f>IF(Замеры!O807=0, " ", Замеры!O807)</f>
        <v xml:space="preserve"> </v>
      </c>
      <c r="D810" s="69" t="str">
        <f t="shared" si="364"/>
        <v xml:space="preserve"> </v>
      </c>
      <c r="E810" s="69" t="str">
        <f t="shared" si="365"/>
        <v xml:space="preserve"> </v>
      </c>
      <c r="F810" s="29" t="str">
        <f t="shared" si="340"/>
        <v>-</v>
      </c>
      <c r="G810" s="29" t="str">
        <f t="shared" si="341"/>
        <v>-</v>
      </c>
      <c r="H810" s="29" t="str">
        <f t="shared" si="342"/>
        <v>-</v>
      </c>
      <c r="I810" s="29" t="str">
        <f t="shared" si="343"/>
        <v>-</v>
      </c>
      <c r="J810" s="46" t="str">
        <f t="shared" si="344"/>
        <v>-</v>
      </c>
      <c r="K810" s="29" t="str">
        <f t="shared" si="345"/>
        <v>-</v>
      </c>
      <c r="L810" s="29" t="str">
        <f t="shared" si="346"/>
        <v>-</v>
      </c>
      <c r="M810" s="29" t="str">
        <f t="shared" si="347"/>
        <v>-</v>
      </c>
      <c r="N810" s="29" t="str">
        <f t="shared" si="348"/>
        <v>-</v>
      </c>
      <c r="O810" s="29" t="str">
        <f t="shared" si="349"/>
        <v>-</v>
      </c>
      <c r="P810" s="2">
        <f>Замеры!R807</f>
        <v>0</v>
      </c>
      <c r="S810" s="2">
        <f>Замеры!S807</f>
        <v>0</v>
      </c>
      <c r="T810" s="2" t="s">
        <v>72</v>
      </c>
      <c r="U810" s="2" t="b">
        <f t="shared" si="350"/>
        <v>0</v>
      </c>
      <c r="V810" s="2" t="b">
        <f t="shared" si="351"/>
        <v>0</v>
      </c>
      <c r="W810" s="2" t="b">
        <f t="shared" si="352"/>
        <v>0</v>
      </c>
      <c r="Y810" s="2">
        <f t="shared" ca="1" si="353"/>
        <v>25</v>
      </c>
      <c r="Z810" s="2">
        <f t="shared" ca="1" si="353"/>
        <v>45</v>
      </c>
      <c r="AA810" s="2">
        <f t="shared" ca="1" si="353"/>
        <v>36</v>
      </c>
      <c r="AB810" s="5">
        <f t="shared" ca="1" si="354"/>
        <v>433</v>
      </c>
      <c r="AC810" s="5">
        <f t="shared" ca="1" si="355"/>
        <v>424</v>
      </c>
      <c r="AD810" s="5">
        <f t="shared" ca="1" si="356"/>
        <v>372</v>
      </c>
      <c r="AE810" s="5">
        <f t="shared" ca="1" si="357"/>
        <v>418</v>
      </c>
      <c r="AF810" s="5">
        <f t="shared" ca="1" si="358"/>
        <v>475</v>
      </c>
      <c r="AG810" s="5">
        <f t="shared" ca="1" si="359"/>
        <v>463</v>
      </c>
      <c r="AH810" s="5">
        <f t="shared" ca="1" si="360"/>
        <v>401</v>
      </c>
      <c r="AI810" s="5">
        <f t="shared" ca="1" si="361"/>
        <v>456</v>
      </c>
      <c r="AJ810" s="5">
        <f t="shared" ca="1" si="362"/>
        <v>463</v>
      </c>
      <c r="AK810" s="5">
        <f t="shared" ca="1" si="363"/>
        <v>417</v>
      </c>
    </row>
    <row r="811" spans="1:37" x14ac:dyDescent="0.3">
      <c r="A811" s="35">
        <f>IF(Замеры!B808=0, " ", Замеры!B808)</f>
        <v>805</v>
      </c>
      <c r="B811" s="45" t="str">
        <f>Замеры!G808</f>
        <v xml:space="preserve">Группа от QF </v>
      </c>
      <c r="C811" s="45" t="str">
        <f>IF(Замеры!O808=0, " ", Замеры!O808)</f>
        <v xml:space="preserve"> </v>
      </c>
      <c r="D811" s="69" t="str">
        <f t="shared" si="364"/>
        <v xml:space="preserve"> </v>
      </c>
      <c r="E811" s="69" t="str">
        <f t="shared" si="365"/>
        <v xml:space="preserve"> </v>
      </c>
      <c r="F811" s="29" t="str">
        <f t="shared" si="340"/>
        <v>-</v>
      </c>
      <c r="G811" s="29" t="str">
        <f t="shared" si="341"/>
        <v>-</v>
      </c>
      <c r="H811" s="29" t="str">
        <f t="shared" si="342"/>
        <v>-</v>
      </c>
      <c r="I811" s="29" t="str">
        <f t="shared" si="343"/>
        <v>-</v>
      </c>
      <c r="J811" s="46" t="str">
        <f t="shared" si="344"/>
        <v>-</v>
      </c>
      <c r="K811" s="29" t="str">
        <f t="shared" si="345"/>
        <v>-</v>
      </c>
      <c r="L811" s="29" t="str">
        <f t="shared" si="346"/>
        <v>-</v>
      </c>
      <c r="M811" s="29" t="str">
        <f t="shared" si="347"/>
        <v>-</v>
      </c>
      <c r="N811" s="29" t="str">
        <f t="shared" si="348"/>
        <v>-</v>
      </c>
      <c r="O811" s="29" t="str">
        <f t="shared" si="349"/>
        <v>-</v>
      </c>
      <c r="P811" s="2">
        <f>Замеры!R808</f>
        <v>0</v>
      </c>
      <c r="S811" s="2">
        <f>Замеры!S808</f>
        <v>0</v>
      </c>
      <c r="T811" s="2" t="s">
        <v>72</v>
      </c>
      <c r="U811" s="2" t="b">
        <f t="shared" si="350"/>
        <v>0</v>
      </c>
      <c r="V811" s="2" t="b">
        <f t="shared" si="351"/>
        <v>0</v>
      </c>
      <c r="W811" s="2" t="b">
        <f t="shared" si="352"/>
        <v>0</v>
      </c>
      <c r="Y811" s="2">
        <f t="shared" ca="1" si="353"/>
        <v>24</v>
      </c>
      <c r="Z811" s="2">
        <f t="shared" ca="1" si="353"/>
        <v>30</v>
      </c>
      <c r="AA811" s="2">
        <f t="shared" ca="1" si="353"/>
        <v>33</v>
      </c>
      <c r="AB811" s="5">
        <f t="shared" ca="1" si="354"/>
        <v>451</v>
      </c>
      <c r="AC811" s="5">
        <f t="shared" ca="1" si="355"/>
        <v>342</v>
      </c>
      <c r="AD811" s="5">
        <f t="shared" ca="1" si="356"/>
        <v>349</v>
      </c>
      <c r="AE811" s="5">
        <f t="shared" ca="1" si="357"/>
        <v>469</v>
      </c>
      <c r="AF811" s="5">
        <f t="shared" ca="1" si="358"/>
        <v>381</v>
      </c>
      <c r="AG811" s="5">
        <f t="shared" ca="1" si="359"/>
        <v>473</v>
      </c>
      <c r="AH811" s="5">
        <f t="shared" ca="1" si="360"/>
        <v>367</v>
      </c>
      <c r="AI811" s="5">
        <f t="shared" ca="1" si="361"/>
        <v>350</v>
      </c>
      <c r="AJ811" s="5">
        <f t="shared" ca="1" si="362"/>
        <v>414</v>
      </c>
      <c r="AK811" s="5">
        <f t="shared" ca="1" si="363"/>
        <v>363</v>
      </c>
    </row>
    <row r="812" spans="1:37" x14ac:dyDescent="0.3">
      <c r="A812" s="35">
        <f>IF(Замеры!B809=0, " ", Замеры!B809)</f>
        <v>806</v>
      </c>
      <c r="B812" s="45" t="str">
        <f>Замеры!G809</f>
        <v xml:space="preserve">Группа от QF </v>
      </c>
      <c r="C812" s="45" t="str">
        <f>IF(Замеры!O809=0, " ", Замеры!O809)</f>
        <v xml:space="preserve"> </v>
      </c>
      <c r="D812" s="69" t="str">
        <f t="shared" si="364"/>
        <v xml:space="preserve"> </v>
      </c>
      <c r="E812" s="69" t="str">
        <f t="shared" si="365"/>
        <v xml:space="preserve"> </v>
      </c>
      <c r="F812" s="29" t="str">
        <f t="shared" si="340"/>
        <v>-</v>
      </c>
      <c r="G812" s="29" t="str">
        <f t="shared" si="341"/>
        <v>-</v>
      </c>
      <c r="H812" s="29" t="str">
        <f t="shared" si="342"/>
        <v>-</v>
      </c>
      <c r="I812" s="29" t="str">
        <f t="shared" si="343"/>
        <v>-</v>
      </c>
      <c r="J812" s="46" t="str">
        <f t="shared" si="344"/>
        <v>-</v>
      </c>
      <c r="K812" s="29" t="str">
        <f t="shared" si="345"/>
        <v>-</v>
      </c>
      <c r="L812" s="29" t="str">
        <f t="shared" si="346"/>
        <v>-</v>
      </c>
      <c r="M812" s="29" t="str">
        <f t="shared" si="347"/>
        <v>-</v>
      </c>
      <c r="N812" s="29" t="str">
        <f t="shared" si="348"/>
        <v>-</v>
      </c>
      <c r="O812" s="29" t="str">
        <f t="shared" si="349"/>
        <v>-</v>
      </c>
      <c r="P812" s="2">
        <f>Замеры!R809</f>
        <v>0</v>
      </c>
      <c r="S812" s="2">
        <f>Замеры!S809</f>
        <v>0</v>
      </c>
      <c r="T812" s="2" t="s">
        <v>72</v>
      </c>
      <c r="U812" s="2" t="b">
        <f t="shared" si="350"/>
        <v>0</v>
      </c>
      <c r="V812" s="2" t="b">
        <f t="shared" si="351"/>
        <v>0</v>
      </c>
      <c r="W812" s="2" t="b">
        <f t="shared" si="352"/>
        <v>0</v>
      </c>
      <c r="Y812" s="2">
        <f t="shared" ca="1" si="353"/>
        <v>25</v>
      </c>
      <c r="Z812" s="2">
        <f t="shared" ca="1" si="353"/>
        <v>47</v>
      </c>
      <c r="AA812" s="2">
        <f t="shared" ca="1" si="353"/>
        <v>36</v>
      </c>
      <c r="AB812" s="5">
        <f t="shared" ca="1" si="354"/>
        <v>488</v>
      </c>
      <c r="AC812" s="5">
        <f t="shared" ca="1" si="355"/>
        <v>427</v>
      </c>
      <c r="AD812" s="5">
        <f t="shared" ca="1" si="356"/>
        <v>472</v>
      </c>
      <c r="AE812" s="5">
        <f t="shared" ca="1" si="357"/>
        <v>386</v>
      </c>
      <c r="AF812" s="5">
        <f t="shared" ca="1" si="358"/>
        <v>388</v>
      </c>
      <c r="AG812" s="5">
        <f t="shared" ca="1" si="359"/>
        <v>461</v>
      </c>
      <c r="AH812" s="5">
        <f t="shared" ca="1" si="360"/>
        <v>434</v>
      </c>
      <c r="AI812" s="5">
        <f t="shared" ca="1" si="361"/>
        <v>473</v>
      </c>
      <c r="AJ812" s="5">
        <f t="shared" ca="1" si="362"/>
        <v>443</v>
      </c>
      <c r="AK812" s="5">
        <f t="shared" ca="1" si="363"/>
        <v>473</v>
      </c>
    </row>
    <row r="813" spans="1:37" x14ac:dyDescent="0.3">
      <c r="A813" s="35">
        <f>IF(Замеры!B810=0, " ", Замеры!B810)</f>
        <v>807</v>
      </c>
      <c r="B813" s="45" t="str">
        <f>Замеры!G810</f>
        <v xml:space="preserve">Группа от QF </v>
      </c>
      <c r="C813" s="45" t="str">
        <f>IF(Замеры!O810=0, " ", Замеры!O810)</f>
        <v xml:space="preserve"> </v>
      </c>
      <c r="D813" s="69" t="str">
        <f t="shared" si="364"/>
        <v xml:space="preserve"> </v>
      </c>
      <c r="E813" s="69" t="str">
        <f t="shared" si="365"/>
        <v xml:space="preserve"> </v>
      </c>
      <c r="F813" s="29" t="str">
        <f t="shared" si="340"/>
        <v>-</v>
      </c>
      <c r="G813" s="29" t="str">
        <f t="shared" si="341"/>
        <v>-</v>
      </c>
      <c r="H813" s="29" t="str">
        <f t="shared" si="342"/>
        <v>-</v>
      </c>
      <c r="I813" s="29" t="str">
        <f t="shared" si="343"/>
        <v>-</v>
      </c>
      <c r="J813" s="46" t="str">
        <f t="shared" si="344"/>
        <v>-</v>
      </c>
      <c r="K813" s="29" t="str">
        <f t="shared" si="345"/>
        <v>-</v>
      </c>
      <c r="L813" s="29" t="str">
        <f t="shared" si="346"/>
        <v>-</v>
      </c>
      <c r="M813" s="29" t="str">
        <f t="shared" si="347"/>
        <v>-</v>
      </c>
      <c r="N813" s="29" t="str">
        <f t="shared" si="348"/>
        <v>-</v>
      </c>
      <c r="O813" s="29" t="str">
        <f t="shared" si="349"/>
        <v>-</v>
      </c>
      <c r="P813" s="2">
        <f>Замеры!R810</f>
        <v>0</v>
      </c>
      <c r="S813" s="2">
        <f>Замеры!S810</f>
        <v>0</v>
      </c>
      <c r="T813" s="2" t="s">
        <v>72</v>
      </c>
      <c r="U813" s="2" t="b">
        <f t="shared" si="350"/>
        <v>0</v>
      </c>
      <c r="V813" s="2" t="b">
        <f t="shared" si="351"/>
        <v>0</v>
      </c>
      <c r="W813" s="2" t="b">
        <f t="shared" si="352"/>
        <v>0</v>
      </c>
      <c r="Y813" s="2">
        <f t="shared" ca="1" si="353"/>
        <v>25</v>
      </c>
      <c r="Z813" s="2">
        <f t="shared" ca="1" si="353"/>
        <v>22</v>
      </c>
      <c r="AA813" s="2">
        <f t="shared" ca="1" si="353"/>
        <v>33</v>
      </c>
      <c r="AB813" s="5">
        <f t="shared" ca="1" si="354"/>
        <v>355</v>
      </c>
      <c r="AC813" s="5">
        <f t="shared" ca="1" si="355"/>
        <v>407</v>
      </c>
      <c r="AD813" s="5">
        <f t="shared" ca="1" si="356"/>
        <v>421</v>
      </c>
      <c r="AE813" s="5">
        <f t="shared" ca="1" si="357"/>
        <v>455</v>
      </c>
      <c r="AF813" s="5">
        <f t="shared" ca="1" si="358"/>
        <v>437</v>
      </c>
      <c r="AG813" s="5">
        <f t="shared" ca="1" si="359"/>
        <v>468</v>
      </c>
      <c r="AH813" s="5">
        <f t="shared" ca="1" si="360"/>
        <v>420</v>
      </c>
      <c r="AI813" s="5">
        <f t="shared" ca="1" si="361"/>
        <v>467</v>
      </c>
      <c r="AJ813" s="5">
        <f t="shared" ca="1" si="362"/>
        <v>480</v>
      </c>
      <c r="AK813" s="5">
        <f t="shared" ca="1" si="363"/>
        <v>426</v>
      </c>
    </row>
    <row r="814" spans="1:37" x14ac:dyDescent="0.3">
      <c r="A814" s="35">
        <f>IF(Замеры!B811=0, " ", Замеры!B811)</f>
        <v>808</v>
      </c>
      <c r="B814" s="45" t="str">
        <f>Замеры!G811</f>
        <v xml:space="preserve">Группа от QF </v>
      </c>
      <c r="C814" s="45" t="str">
        <f>IF(Замеры!O811=0, " ", Замеры!O811)</f>
        <v xml:space="preserve"> </v>
      </c>
      <c r="D814" s="69" t="str">
        <f t="shared" si="364"/>
        <v xml:space="preserve"> </v>
      </c>
      <c r="E814" s="69" t="str">
        <f t="shared" si="365"/>
        <v xml:space="preserve"> </v>
      </c>
      <c r="F814" s="29" t="str">
        <f t="shared" si="340"/>
        <v>-</v>
      </c>
      <c r="G814" s="29" t="str">
        <f t="shared" si="341"/>
        <v>-</v>
      </c>
      <c r="H814" s="29" t="str">
        <f t="shared" si="342"/>
        <v>-</v>
      </c>
      <c r="I814" s="29" t="str">
        <f t="shared" si="343"/>
        <v>-</v>
      </c>
      <c r="J814" s="46" t="str">
        <f t="shared" si="344"/>
        <v>-</v>
      </c>
      <c r="K814" s="29" t="str">
        <f t="shared" si="345"/>
        <v>-</v>
      </c>
      <c r="L814" s="29" t="str">
        <f t="shared" si="346"/>
        <v>-</v>
      </c>
      <c r="M814" s="29" t="str">
        <f t="shared" si="347"/>
        <v>-</v>
      </c>
      <c r="N814" s="29" t="str">
        <f t="shared" si="348"/>
        <v>-</v>
      </c>
      <c r="O814" s="29" t="str">
        <f t="shared" si="349"/>
        <v>-</v>
      </c>
      <c r="P814" s="2">
        <f>Замеры!R811</f>
        <v>0</v>
      </c>
      <c r="S814" s="2">
        <f>Замеры!S811</f>
        <v>0</v>
      </c>
      <c r="T814" s="2" t="s">
        <v>72</v>
      </c>
      <c r="U814" s="2" t="b">
        <f t="shared" si="350"/>
        <v>0</v>
      </c>
      <c r="V814" s="2" t="b">
        <f t="shared" si="351"/>
        <v>0</v>
      </c>
      <c r="W814" s="2" t="b">
        <f t="shared" si="352"/>
        <v>0</v>
      </c>
      <c r="Y814" s="2">
        <f t="shared" ca="1" si="353"/>
        <v>21</v>
      </c>
      <c r="Z814" s="2">
        <f t="shared" ca="1" si="353"/>
        <v>22</v>
      </c>
      <c r="AA814" s="2">
        <f t="shared" ca="1" si="353"/>
        <v>38</v>
      </c>
      <c r="AB814" s="5">
        <f t="shared" ca="1" si="354"/>
        <v>520</v>
      </c>
      <c r="AC814" s="5">
        <f t="shared" ca="1" si="355"/>
        <v>476</v>
      </c>
      <c r="AD814" s="5">
        <f t="shared" ca="1" si="356"/>
        <v>449</v>
      </c>
      <c r="AE814" s="5">
        <f t="shared" ca="1" si="357"/>
        <v>447</v>
      </c>
      <c r="AF814" s="5">
        <f t="shared" ca="1" si="358"/>
        <v>519</v>
      </c>
      <c r="AG814" s="5">
        <f t="shared" ca="1" si="359"/>
        <v>426</v>
      </c>
      <c r="AH814" s="5">
        <f t="shared" ca="1" si="360"/>
        <v>461</v>
      </c>
      <c r="AI814" s="5">
        <f t="shared" ca="1" si="361"/>
        <v>463</v>
      </c>
      <c r="AJ814" s="5">
        <f t="shared" ca="1" si="362"/>
        <v>494</v>
      </c>
      <c r="AK814" s="5">
        <f t="shared" ca="1" si="363"/>
        <v>485</v>
      </c>
    </row>
    <row r="815" spans="1:37" x14ac:dyDescent="0.3">
      <c r="A815" s="35">
        <f>IF(Замеры!B812=0, " ", Замеры!B812)</f>
        <v>809</v>
      </c>
      <c r="B815" s="45" t="str">
        <f>Замеры!G812</f>
        <v xml:space="preserve">Группа от QF </v>
      </c>
      <c r="C815" s="45" t="str">
        <f>IF(Замеры!O812=0, " ", Замеры!O812)</f>
        <v xml:space="preserve"> </v>
      </c>
      <c r="D815" s="69" t="str">
        <f t="shared" si="364"/>
        <v xml:space="preserve"> </v>
      </c>
      <c r="E815" s="69" t="str">
        <f t="shared" si="365"/>
        <v xml:space="preserve"> </v>
      </c>
      <c r="F815" s="29" t="str">
        <f t="shared" si="340"/>
        <v>-</v>
      </c>
      <c r="G815" s="29" t="str">
        <f t="shared" si="341"/>
        <v>-</v>
      </c>
      <c r="H815" s="29" t="str">
        <f t="shared" si="342"/>
        <v>-</v>
      </c>
      <c r="I815" s="29" t="str">
        <f t="shared" si="343"/>
        <v>-</v>
      </c>
      <c r="J815" s="46" t="str">
        <f t="shared" si="344"/>
        <v>-</v>
      </c>
      <c r="K815" s="29" t="str">
        <f t="shared" si="345"/>
        <v>-</v>
      </c>
      <c r="L815" s="29" t="str">
        <f t="shared" si="346"/>
        <v>-</v>
      </c>
      <c r="M815" s="29" t="str">
        <f t="shared" si="347"/>
        <v>-</v>
      </c>
      <c r="N815" s="29" t="str">
        <f t="shared" si="348"/>
        <v>-</v>
      </c>
      <c r="O815" s="29" t="str">
        <f t="shared" si="349"/>
        <v>-</v>
      </c>
      <c r="P815" s="2">
        <f>Замеры!R812</f>
        <v>0</v>
      </c>
      <c r="S815" s="2">
        <f>Замеры!S812</f>
        <v>0</v>
      </c>
      <c r="T815" s="2" t="s">
        <v>72</v>
      </c>
      <c r="U815" s="2" t="b">
        <f t="shared" si="350"/>
        <v>0</v>
      </c>
      <c r="V815" s="2" t="b">
        <f t="shared" si="351"/>
        <v>0</v>
      </c>
      <c r="W815" s="2" t="b">
        <f t="shared" si="352"/>
        <v>0</v>
      </c>
      <c r="Y815" s="2">
        <f t="shared" ca="1" si="353"/>
        <v>49</v>
      </c>
      <c r="Z815" s="2">
        <f t="shared" ca="1" si="353"/>
        <v>34</v>
      </c>
      <c r="AA815" s="2">
        <f t="shared" ca="1" si="353"/>
        <v>39</v>
      </c>
      <c r="AB815" s="5">
        <f t="shared" ca="1" si="354"/>
        <v>538</v>
      </c>
      <c r="AC815" s="5">
        <f t="shared" ca="1" si="355"/>
        <v>482</v>
      </c>
      <c r="AD815" s="5">
        <f t="shared" ca="1" si="356"/>
        <v>396</v>
      </c>
      <c r="AE815" s="5">
        <f t="shared" ca="1" si="357"/>
        <v>513</v>
      </c>
      <c r="AF815" s="5">
        <f t="shared" ca="1" si="358"/>
        <v>493</v>
      </c>
      <c r="AG815" s="5">
        <f t="shared" ca="1" si="359"/>
        <v>423</v>
      </c>
      <c r="AH815" s="5">
        <f t="shared" ca="1" si="360"/>
        <v>434</v>
      </c>
      <c r="AI815" s="5">
        <f t="shared" ca="1" si="361"/>
        <v>494</v>
      </c>
      <c r="AJ815" s="5">
        <f t="shared" ca="1" si="362"/>
        <v>432</v>
      </c>
      <c r="AK815" s="5">
        <f t="shared" ca="1" si="363"/>
        <v>470</v>
      </c>
    </row>
    <row r="816" spans="1:37" x14ac:dyDescent="0.3">
      <c r="A816" s="35">
        <f>IF(Замеры!B813=0, " ", Замеры!B813)</f>
        <v>810</v>
      </c>
      <c r="B816" s="45" t="str">
        <f>Замеры!G813</f>
        <v xml:space="preserve">Группа от QF </v>
      </c>
      <c r="C816" s="45" t="str">
        <f>IF(Замеры!O813=0, " ", Замеры!O813)</f>
        <v xml:space="preserve"> </v>
      </c>
      <c r="D816" s="69" t="str">
        <f t="shared" si="364"/>
        <v xml:space="preserve"> </v>
      </c>
      <c r="E816" s="69" t="str">
        <f t="shared" si="365"/>
        <v xml:space="preserve"> </v>
      </c>
      <c r="F816" s="29" t="str">
        <f t="shared" si="340"/>
        <v>-</v>
      </c>
      <c r="G816" s="29" t="str">
        <f t="shared" si="341"/>
        <v>-</v>
      </c>
      <c r="H816" s="29" t="str">
        <f t="shared" si="342"/>
        <v>-</v>
      </c>
      <c r="I816" s="29" t="str">
        <f t="shared" si="343"/>
        <v>-</v>
      </c>
      <c r="J816" s="46" t="str">
        <f t="shared" si="344"/>
        <v>-</v>
      </c>
      <c r="K816" s="29" t="str">
        <f t="shared" si="345"/>
        <v>-</v>
      </c>
      <c r="L816" s="29" t="str">
        <f t="shared" si="346"/>
        <v>-</v>
      </c>
      <c r="M816" s="29" t="str">
        <f t="shared" si="347"/>
        <v>-</v>
      </c>
      <c r="N816" s="29" t="str">
        <f t="shared" si="348"/>
        <v>-</v>
      </c>
      <c r="O816" s="29" t="str">
        <f t="shared" si="349"/>
        <v>-</v>
      </c>
      <c r="P816" s="2">
        <f>Замеры!R813</f>
        <v>0</v>
      </c>
      <c r="S816" s="2">
        <f>Замеры!S813</f>
        <v>0</v>
      </c>
      <c r="T816" s="2" t="s">
        <v>72</v>
      </c>
      <c r="U816" s="2" t="b">
        <f t="shared" si="350"/>
        <v>0</v>
      </c>
      <c r="V816" s="2" t="b">
        <f t="shared" si="351"/>
        <v>0</v>
      </c>
      <c r="W816" s="2" t="b">
        <f t="shared" si="352"/>
        <v>0</v>
      </c>
      <c r="Y816" s="2">
        <f t="shared" ca="1" si="353"/>
        <v>26</v>
      </c>
      <c r="Z816" s="2">
        <f t="shared" ca="1" si="353"/>
        <v>39</v>
      </c>
      <c r="AA816" s="2">
        <f t="shared" ca="1" si="353"/>
        <v>29</v>
      </c>
      <c r="AB816" s="5">
        <f t="shared" ca="1" si="354"/>
        <v>386</v>
      </c>
      <c r="AC816" s="5">
        <f t="shared" ca="1" si="355"/>
        <v>375</v>
      </c>
      <c r="AD816" s="5">
        <f t="shared" ca="1" si="356"/>
        <v>424</v>
      </c>
      <c r="AE816" s="5">
        <f t="shared" ca="1" si="357"/>
        <v>427</v>
      </c>
      <c r="AF816" s="5">
        <f t="shared" ca="1" si="358"/>
        <v>433</v>
      </c>
      <c r="AG816" s="5">
        <f t="shared" ca="1" si="359"/>
        <v>395</v>
      </c>
      <c r="AH816" s="5">
        <f t="shared" ca="1" si="360"/>
        <v>369</v>
      </c>
      <c r="AI816" s="5">
        <f t="shared" ca="1" si="361"/>
        <v>364</v>
      </c>
      <c r="AJ816" s="5">
        <f t="shared" ca="1" si="362"/>
        <v>423</v>
      </c>
      <c r="AK816" s="5">
        <f t="shared" ca="1" si="363"/>
        <v>419</v>
      </c>
    </row>
    <row r="817" spans="1:37" x14ac:dyDescent="0.3">
      <c r="A817" s="35">
        <f>IF(Замеры!B814=0, " ", Замеры!B814)</f>
        <v>811</v>
      </c>
      <c r="B817" s="45" t="str">
        <f>Замеры!G814</f>
        <v xml:space="preserve">Группа от QF </v>
      </c>
      <c r="C817" s="45" t="str">
        <f>IF(Замеры!O814=0, " ", Замеры!O814)</f>
        <v xml:space="preserve"> </v>
      </c>
      <c r="D817" s="69" t="str">
        <f t="shared" si="364"/>
        <v xml:space="preserve"> </v>
      </c>
      <c r="E817" s="69" t="str">
        <f t="shared" si="365"/>
        <v xml:space="preserve"> </v>
      </c>
      <c r="F817" s="29" t="str">
        <f t="shared" si="340"/>
        <v>-</v>
      </c>
      <c r="G817" s="29" t="str">
        <f t="shared" si="341"/>
        <v>-</v>
      </c>
      <c r="H817" s="29" t="str">
        <f t="shared" si="342"/>
        <v>-</v>
      </c>
      <c r="I817" s="29" t="str">
        <f t="shared" si="343"/>
        <v>-</v>
      </c>
      <c r="J817" s="46" t="str">
        <f t="shared" si="344"/>
        <v>-</v>
      </c>
      <c r="K817" s="29" t="str">
        <f t="shared" si="345"/>
        <v>-</v>
      </c>
      <c r="L817" s="29" t="str">
        <f t="shared" si="346"/>
        <v>-</v>
      </c>
      <c r="M817" s="29" t="str">
        <f t="shared" si="347"/>
        <v>-</v>
      </c>
      <c r="N817" s="29" t="str">
        <f t="shared" si="348"/>
        <v>-</v>
      </c>
      <c r="O817" s="29" t="str">
        <f t="shared" si="349"/>
        <v>-</v>
      </c>
      <c r="P817" s="2">
        <f>Замеры!R814</f>
        <v>0</v>
      </c>
      <c r="S817" s="2">
        <f>Замеры!S814</f>
        <v>0</v>
      </c>
      <c r="T817" s="2" t="s">
        <v>72</v>
      </c>
      <c r="U817" s="2" t="b">
        <f t="shared" si="350"/>
        <v>0</v>
      </c>
      <c r="V817" s="2" t="b">
        <f t="shared" si="351"/>
        <v>0</v>
      </c>
      <c r="W817" s="2" t="b">
        <f t="shared" si="352"/>
        <v>0</v>
      </c>
      <c r="Y817" s="2">
        <f t="shared" ca="1" si="353"/>
        <v>28</v>
      </c>
      <c r="Z817" s="2">
        <f t="shared" ca="1" si="353"/>
        <v>21</v>
      </c>
      <c r="AA817" s="2">
        <f t="shared" ca="1" si="353"/>
        <v>26</v>
      </c>
      <c r="AB817" s="5">
        <f t="shared" ca="1" si="354"/>
        <v>271</v>
      </c>
      <c r="AC817" s="5">
        <f t="shared" ca="1" si="355"/>
        <v>355</v>
      </c>
      <c r="AD817" s="5">
        <f t="shared" ca="1" si="356"/>
        <v>339</v>
      </c>
      <c r="AE817" s="5">
        <f t="shared" ca="1" si="357"/>
        <v>369</v>
      </c>
      <c r="AF817" s="5">
        <f t="shared" ca="1" si="358"/>
        <v>324</v>
      </c>
      <c r="AG817" s="5">
        <f t="shared" ca="1" si="359"/>
        <v>319</v>
      </c>
      <c r="AH817" s="5">
        <f t="shared" ca="1" si="360"/>
        <v>345</v>
      </c>
      <c r="AI817" s="5">
        <f t="shared" ca="1" si="361"/>
        <v>358</v>
      </c>
      <c r="AJ817" s="5">
        <f t="shared" ca="1" si="362"/>
        <v>327</v>
      </c>
      <c r="AK817" s="5">
        <f t="shared" ca="1" si="363"/>
        <v>332</v>
      </c>
    </row>
    <row r="818" spans="1:37" x14ac:dyDescent="0.3">
      <c r="A818" s="35">
        <f>IF(Замеры!B815=0, " ", Замеры!B815)</f>
        <v>812</v>
      </c>
      <c r="B818" s="45" t="str">
        <f>Замеры!G815</f>
        <v xml:space="preserve">Группа от QF </v>
      </c>
      <c r="C818" s="45" t="str">
        <f>IF(Замеры!O815=0, " ", Замеры!O815)</f>
        <v xml:space="preserve"> </v>
      </c>
      <c r="D818" s="69" t="str">
        <f t="shared" si="364"/>
        <v xml:space="preserve"> </v>
      </c>
      <c r="E818" s="69" t="str">
        <f t="shared" si="365"/>
        <v xml:space="preserve"> </v>
      </c>
      <c r="F818" s="29" t="str">
        <f t="shared" si="340"/>
        <v>-</v>
      </c>
      <c r="G818" s="29" t="str">
        <f t="shared" si="341"/>
        <v>-</v>
      </c>
      <c r="H818" s="29" t="str">
        <f t="shared" si="342"/>
        <v>-</v>
      </c>
      <c r="I818" s="29" t="str">
        <f t="shared" si="343"/>
        <v>-</v>
      </c>
      <c r="J818" s="46" t="str">
        <f t="shared" si="344"/>
        <v>-</v>
      </c>
      <c r="K818" s="29" t="str">
        <f t="shared" si="345"/>
        <v>-</v>
      </c>
      <c r="L818" s="29" t="str">
        <f t="shared" si="346"/>
        <v>-</v>
      </c>
      <c r="M818" s="29" t="str">
        <f t="shared" si="347"/>
        <v>-</v>
      </c>
      <c r="N818" s="29" t="str">
        <f t="shared" si="348"/>
        <v>-</v>
      </c>
      <c r="O818" s="29" t="str">
        <f t="shared" si="349"/>
        <v>-</v>
      </c>
      <c r="P818" s="2">
        <f>Замеры!R815</f>
        <v>0</v>
      </c>
      <c r="S818" s="2">
        <f>Замеры!S815</f>
        <v>0</v>
      </c>
      <c r="T818" s="2" t="s">
        <v>72</v>
      </c>
      <c r="U818" s="2" t="b">
        <f t="shared" si="350"/>
        <v>0</v>
      </c>
      <c r="V818" s="2" t="b">
        <f t="shared" si="351"/>
        <v>0</v>
      </c>
      <c r="W818" s="2" t="b">
        <f t="shared" si="352"/>
        <v>0</v>
      </c>
      <c r="Y818" s="2">
        <f t="shared" ca="1" si="353"/>
        <v>48</v>
      </c>
      <c r="Z818" s="2">
        <f t="shared" ca="1" si="353"/>
        <v>43</v>
      </c>
      <c r="AA818" s="2">
        <f t="shared" ca="1" si="353"/>
        <v>30</v>
      </c>
      <c r="AB818" s="5">
        <f t="shared" ca="1" si="354"/>
        <v>406</v>
      </c>
      <c r="AC818" s="5">
        <f t="shared" ca="1" si="355"/>
        <v>339</v>
      </c>
      <c r="AD818" s="5">
        <f t="shared" ca="1" si="356"/>
        <v>353</v>
      </c>
      <c r="AE818" s="5">
        <f t="shared" ca="1" si="357"/>
        <v>427</v>
      </c>
      <c r="AF818" s="5">
        <f t="shared" ca="1" si="358"/>
        <v>415</v>
      </c>
      <c r="AG818" s="5">
        <f t="shared" ca="1" si="359"/>
        <v>338</v>
      </c>
      <c r="AH818" s="5">
        <f t="shared" ca="1" si="360"/>
        <v>418</v>
      </c>
      <c r="AI818" s="5">
        <f t="shared" ca="1" si="361"/>
        <v>311</v>
      </c>
      <c r="AJ818" s="5">
        <f t="shared" ca="1" si="362"/>
        <v>341</v>
      </c>
      <c r="AK818" s="5">
        <f t="shared" ca="1" si="363"/>
        <v>361</v>
      </c>
    </row>
    <row r="819" spans="1:37" x14ac:dyDescent="0.3">
      <c r="A819" s="35">
        <f>IF(Замеры!B816=0, " ", Замеры!B816)</f>
        <v>813</v>
      </c>
      <c r="B819" s="45" t="str">
        <f>Замеры!G816</f>
        <v xml:space="preserve">Группа от QF </v>
      </c>
      <c r="C819" s="45" t="str">
        <f>IF(Замеры!O816=0, " ", Замеры!O816)</f>
        <v xml:space="preserve"> </v>
      </c>
      <c r="D819" s="69" t="str">
        <f t="shared" si="364"/>
        <v xml:space="preserve"> </v>
      </c>
      <c r="E819" s="69" t="str">
        <f t="shared" si="365"/>
        <v xml:space="preserve"> </v>
      </c>
      <c r="F819" s="29" t="str">
        <f t="shared" si="340"/>
        <v>-</v>
      </c>
      <c r="G819" s="29" t="str">
        <f t="shared" si="341"/>
        <v>-</v>
      </c>
      <c r="H819" s="29" t="str">
        <f t="shared" si="342"/>
        <v>-</v>
      </c>
      <c r="I819" s="29" t="str">
        <f t="shared" si="343"/>
        <v>-</v>
      </c>
      <c r="J819" s="46" t="str">
        <f t="shared" si="344"/>
        <v>-</v>
      </c>
      <c r="K819" s="29" t="str">
        <f t="shared" si="345"/>
        <v>-</v>
      </c>
      <c r="L819" s="29" t="str">
        <f t="shared" si="346"/>
        <v>-</v>
      </c>
      <c r="M819" s="29" t="str">
        <f t="shared" si="347"/>
        <v>-</v>
      </c>
      <c r="N819" s="29" t="str">
        <f t="shared" si="348"/>
        <v>-</v>
      </c>
      <c r="O819" s="29" t="str">
        <f t="shared" si="349"/>
        <v>-</v>
      </c>
      <c r="P819" s="2">
        <f>Замеры!R816</f>
        <v>0</v>
      </c>
      <c r="S819" s="2">
        <f>Замеры!S816</f>
        <v>0</v>
      </c>
      <c r="T819" s="2" t="s">
        <v>72</v>
      </c>
      <c r="U819" s="2" t="b">
        <f t="shared" si="350"/>
        <v>0</v>
      </c>
      <c r="V819" s="2" t="b">
        <f t="shared" si="351"/>
        <v>0</v>
      </c>
      <c r="W819" s="2" t="b">
        <f t="shared" si="352"/>
        <v>0</v>
      </c>
      <c r="Y819" s="2">
        <f t="shared" ca="1" si="353"/>
        <v>23</v>
      </c>
      <c r="Z819" s="2">
        <f t="shared" ca="1" si="353"/>
        <v>48</v>
      </c>
      <c r="AA819" s="2">
        <f t="shared" ca="1" si="353"/>
        <v>50</v>
      </c>
      <c r="AB819" s="5">
        <f t="shared" ca="1" si="354"/>
        <v>535</v>
      </c>
      <c r="AC819" s="5">
        <f t="shared" ca="1" si="355"/>
        <v>516</v>
      </c>
      <c r="AD819" s="5">
        <f t="shared" ca="1" si="356"/>
        <v>592</v>
      </c>
      <c r="AE819" s="5">
        <f t="shared" ca="1" si="357"/>
        <v>571</v>
      </c>
      <c r="AF819" s="5">
        <f t="shared" ca="1" si="358"/>
        <v>621</v>
      </c>
      <c r="AG819" s="5">
        <f t="shared" ca="1" si="359"/>
        <v>590</v>
      </c>
      <c r="AH819" s="5">
        <f t="shared" ca="1" si="360"/>
        <v>639</v>
      </c>
      <c r="AI819" s="5">
        <f t="shared" ca="1" si="361"/>
        <v>625</v>
      </c>
      <c r="AJ819" s="5">
        <f t="shared" ca="1" si="362"/>
        <v>560</v>
      </c>
      <c r="AK819" s="5">
        <f t="shared" ca="1" si="363"/>
        <v>565</v>
      </c>
    </row>
    <row r="820" spans="1:37" x14ac:dyDescent="0.3">
      <c r="A820" s="35">
        <f>IF(Замеры!B817=0, " ", Замеры!B817)</f>
        <v>814</v>
      </c>
      <c r="B820" s="45" t="str">
        <f>Замеры!G817</f>
        <v xml:space="preserve">Группа от QF </v>
      </c>
      <c r="C820" s="45" t="str">
        <f>IF(Замеры!O817=0, " ", Замеры!O817)</f>
        <v xml:space="preserve"> </v>
      </c>
      <c r="D820" s="69" t="str">
        <f t="shared" si="364"/>
        <v xml:space="preserve"> </v>
      </c>
      <c r="E820" s="69" t="str">
        <f t="shared" si="365"/>
        <v xml:space="preserve"> </v>
      </c>
      <c r="F820" s="29" t="str">
        <f t="shared" si="340"/>
        <v>-</v>
      </c>
      <c r="G820" s="29" t="str">
        <f t="shared" si="341"/>
        <v>-</v>
      </c>
      <c r="H820" s="29" t="str">
        <f t="shared" si="342"/>
        <v>-</v>
      </c>
      <c r="I820" s="29" t="str">
        <f t="shared" si="343"/>
        <v>-</v>
      </c>
      <c r="J820" s="46" t="str">
        <f t="shared" si="344"/>
        <v>-</v>
      </c>
      <c r="K820" s="29" t="str">
        <f t="shared" si="345"/>
        <v>-</v>
      </c>
      <c r="L820" s="29" t="str">
        <f t="shared" si="346"/>
        <v>-</v>
      </c>
      <c r="M820" s="29" t="str">
        <f t="shared" si="347"/>
        <v>-</v>
      </c>
      <c r="N820" s="29" t="str">
        <f t="shared" si="348"/>
        <v>-</v>
      </c>
      <c r="O820" s="29" t="str">
        <f t="shared" si="349"/>
        <v>-</v>
      </c>
      <c r="P820" s="2">
        <f>Замеры!R817</f>
        <v>0</v>
      </c>
      <c r="S820" s="2">
        <f>Замеры!S817</f>
        <v>0</v>
      </c>
      <c r="T820" s="2" t="s">
        <v>72</v>
      </c>
      <c r="U820" s="2" t="b">
        <f t="shared" si="350"/>
        <v>0</v>
      </c>
      <c r="V820" s="2" t="b">
        <f t="shared" si="351"/>
        <v>0</v>
      </c>
      <c r="W820" s="2" t="b">
        <f t="shared" si="352"/>
        <v>0</v>
      </c>
      <c r="Y820" s="2">
        <f t="shared" ca="1" si="353"/>
        <v>41</v>
      </c>
      <c r="Z820" s="2">
        <f t="shared" ca="1" si="353"/>
        <v>21</v>
      </c>
      <c r="AA820" s="2">
        <f t="shared" ca="1" si="353"/>
        <v>24</v>
      </c>
      <c r="AB820" s="5">
        <f t="shared" ca="1" si="354"/>
        <v>326</v>
      </c>
      <c r="AC820" s="5">
        <f t="shared" ca="1" si="355"/>
        <v>250</v>
      </c>
      <c r="AD820" s="5">
        <f t="shared" ca="1" si="356"/>
        <v>343</v>
      </c>
      <c r="AE820" s="5">
        <f t="shared" ca="1" si="357"/>
        <v>265</v>
      </c>
      <c r="AF820" s="5">
        <f t="shared" ca="1" si="358"/>
        <v>331</v>
      </c>
      <c r="AG820" s="5">
        <f t="shared" ca="1" si="359"/>
        <v>341</v>
      </c>
      <c r="AH820" s="5">
        <f t="shared" ca="1" si="360"/>
        <v>385</v>
      </c>
      <c r="AI820" s="5">
        <f t="shared" ca="1" si="361"/>
        <v>325</v>
      </c>
      <c r="AJ820" s="5">
        <f t="shared" ca="1" si="362"/>
        <v>246</v>
      </c>
      <c r="AK820" s="5">
        <f t="shared" ca="1" si="363"/>
        <v>353</v>
      </c>
    </row>
    <row r="821" spans="1:37" x14ac:dyDescent="0.3">
      <c r="A821" s="35">
        <f>IF(Замеры!B818=0, " ", Замеры!B818)</f>
        <v>815</v>
      </c>
      <c r="B821" s="45" t="str">
        <f>Замеры!G818</f>
        <v xml:space="preserve">Группа от QF </v>
      </c>
      <c r="C821" s="45" t="str">
        <f>IF(Замеры!O818=0, " ", Замеры!O818)</f>
        <v xml:space="preserve"> </v>
      </c>
      <c r="D821" s="69" t="str">
        <f t="shared" si="364"/>
        <v xml:space="preserve"> </v>
      </c>
      <c r="E821" s="69" t="str">
        <f t="shared" si="365"/>
        <v xml:space="preserve"> </v>
      </c>
      <c r="F821" s="29" t="str">
        <f t="shared" si="340"/>
        <v>-</v>
      </c>
      <c r="G821" s="29" t="str">
        <f t="shared" si="341"/>
        <v>-</v>
      </c>
      <c r="H821" s="29" t="str">
        <f t="shared" si="342"/>
        <v>-</v>
      </c>
      <c r="I821" s="29" t="str">
        <f t="shared" si="343"/>
        <v>-</v>
      </c>
      <c r="J821" s="46" t="str">
        <f t="shared" si="344"/>
        <v>-</v>
      </c>
      <c r="K821" s="29" t="str">
        <f t="shared" si="345"/>
        <v>-</v>
      </c>
      <c r="L821" s="29" t="str">
        <f t="shared" si="346"/>
        <v>-</v>
      </c>
      <c r="M821" s="29" t="str">
        <f t="shared" si="347"/>
        <v>-</v>
      </c>
      <c r="N821" s="29" t="str">
        <f t="shared" si="348"/>
        <v>-</v>
      </c>
      <c r="O821" s="29" t="str">
        <f t="shared" si="349"/>
        <v>-</v>
      </c>
      <c r="P821" s="2">
        <f>Замеры!R818</f>
        <v>0</v>
      </c>
      <c r="S821" s="2">
        <f>Замеры!S818</f>
        <v>0</v>
      </c>
      <c r="T821" s="2" t="s">
        <v>72</v>
      </c>
      <c r="U821" s="2" t="b">
        <f t="shared" si="350"/>
        <v>0</v>
      </c>
      <c r="V821" s="2" t="b">
        <f t="shared" si="351"/>
        <v>0</v>
      </c>
      <c r="W821" s="2" t="b">
        <f t="shared" si="352"/>
        <v>0</v>
      </c>
      <c r="Y821" s="2">
        <f t="shared" ca="1" si="353"/>
        <v>23</v>
      </c>
      <c r="Z821" s="2">
        <f t="shared" ca="1" si="353"/>
        <v>28</v>
      </c>
      <c r="AA821" s="2">
        <f t="shared" ca="1" si="353"/>
        <v>37</v>
      </c>
      <c r="AB821" s="5">
        <f t="shared" ca="1" si="354"/>
        <v>380</v>
      </c>
      <c r="AC821" s="5">
        <f t="shared" ca="1" si="355"/>
        <v>517</v>
      </c>
      <c r="AD821" s="5">
        <f t="shared" ca="1" si="356"/>
        <v>418</v>
      </c>
      <c r="AE821" s="5">
        <f t="shared" ca="1" si="357"/>
        <v>501</v>
      </c>
      <c r="AF821" s="5">
        <f t="shared" ca="1" si="358"/>
        <v>476</v>
      </c>
      <c r="AG821" s="5">
        <f t="shared" ca="1" si="359"/>
        <v>502</v>
      </c>
      <c r="AH821" s="5">
        <f t="shared" ca="1" si="360"/>
        <v>448</v>
      </c>
      <c r="AI821" s="5">
        <f t="shared" ca="1" si="361"/>
        <v>493</v>
      </c>
      <c r="AJ821" s="5">
        <f t="shared" ca="1" si="362"/>
        <v>423</v>
      </c>
      <c r="AK821" s="5">
        <f t="shared" ca="1" si="363"/>
        <v>507</v>
      </c>
    </row>
    <row r="822" spans="1:37" x14ac:dyDescent="0.3">
      <c r="A822" s="35">
        <f>IF(Замеры!B819=0, " ", Замеры!B819)</f>
        <v>816</v>
      </c>
      <c r="B822" s="45" t="str">
        <f>Замеры!G819</f>
        <v xml:space="preserve">Группа от QF </v>
      </c>
      <c r="C822" s="45" t="str">
        <f>IF(Замеры!O819=0, " ", Замеры!O819)</f>
        <v xml:space="preserve"> </v>
      </c>
      <c r="D822" s="69" t="str">
        <f t="shared" si="364"/>
        <v xml:space="preserve"> </v>
      </c>
      <c r="E822" s="69" t="str">
        <f t="shared" si="365"/>
        <v xml:space="preserve"> </v>
      </c>
      <c r="F822" s="29" t="str">
        <f t="shared" si="340"/>
        <v>-</v>
      </c>
      <c r="G822" s="29" t="str">
        <f t="shared" si="341"/>
        <v>-</v>
      </c>
      <c r="H822" s="29" t="str">
        <f t="shared" si="342"/>
        <v>-</v>
      </c>
      <c r="I822" s="29" t="str">
        <f t="shared" si="343"/>
        <v>-</v>
      </c>
      <c r="J822" s="46" t="str">
        <f t="shared" si="344"/>
        <v>-</v>
      </c>
      <c r="K822" s="29" t="str">
        <f t="shared" si="345"/>
        <v>-</v>
      </c>
      <c r="L822" s="29" t="str">
        <f t="shared" si="346"/>
        <v>-</v>
      </c>
      <c r="M822" s="29" t="str">
        <f t="shared" si="347"/>
        <v>-</v>
      </c>
      <c r="N822" s="29" t="str">
        <f t="shared" si="348"/>
        <v>-</v>
      </c>
      <c r="O822" s="29" t="str">
        <f t="shared" si="349"/>
        <v>-</v>
      </c>
      <c r="P822" s="2">
        <f>Замеры!R819</f>
        <v>0</v>
      </c>
      <c r="S822" s="2">
        <f>Замеры!S819</f>
        <v>0</v>
      </c>
      <c r="T822" s="2" t="s">
        <v>72</v>
      </c>
      <c r="U822" s="2" t="b">
        <f t="shared" si="350"/>
        <v>0</v>
      </c>
      <c r="V822" s="2" t="b">
        <f t="shared" si="351"/>
        <v>0</v>
      </c>
      <c r="W822" s="2" t="b">
        <f t="shared" si="352"/>
        <v>0</v>
      </c>
      <c r="Y822" s="2">
        <f t="shared" ca="1" si="353"/>
        <v>37</v>
      </c>
      <c r="Z822" s="2">
        <f t="shared" ca="1" si="353"/>
        <v>40</v>
      </c>
      <c r="AA822" s="2">
        <f t="shared" ca="1" si="353"/>
        <v>31</v>
      </c>
      <c r="AB822" s="5">
        <f t="shared" ca="1" si="354"/>
        <v>355</v>
      </c>
      <c r="AC822" s="5">
        <f t="shared" ca="1" si="355"/>
        <v>391</v>
      </c>
      <c r="AD822" s="5">
        <f t="shared" ca="1" si="356"/>
        <v>376</v>
      </c>
      <c r="AE822" s="5">
        <f t="shared" ca="1" si="357"/>
        <v>404</v>
      </c>
      <c r="AF822" s="5">
        <f t="shared" ca="1" si="358"/>
        <v>455</v>
      </c>
      <c r="AG822" s="5">
        <f t="shared" ca="1" si="359"/>
        <v>349</v>
      </c>
      <c r="AH822" s="5">
        <f t="shared" ca="1" si="360"/>
        <v>455</v>
      </c>
      <c r="AI822" s="5">
        <f t="shared" ca="1" si="361"/>
        <v>460</v>
      </c>
      <c r="AJ822" s="5">
        <f t="shared" ca="1" si="362"/>
        <v>439</v>
      </c>
      <c r="AK822" s="5">
        <f t="shared" ca="1" si="363"/>
        <v>366</v>
      </c>
    </row>
    <row r="823" spans="1:37" x14ac:dyDescent="0.3">
      <c r="A823" s="35">
        <f>IF(Замеры!B820=0, " ", Замеры!B820)</f>
        <v>817</v>
      </c>
      <c r="B823" s="45" t="str">
        <f>Замеры!G820</f>
        <v xml:space="preserve">Группа от QF </v>
      </c>
      <c r="C823" s="45" t="str">
        <f>IF(Замеры!O820=0, " ", Замеры!O820)</f>
        <v xml:space="preserve"> </v>
      </c>
      <c r="D823" s="69" t="str">
        <f t="shared" si="364"/>
        <v xml:space="preserve"> </v>
      </c>
      <c r="E823" s="69" t="str">
        <f t="shared" si="365"/>
        <v xml:space="preserve"> </v>
      </c>
      <c r="F823" s="29" t="str">
        <f t="shared" si="340"/>
        <v>-</v>
      </c>
      <c r="G823" s="29" t="str">
        <f t="shared" si="341"/>
        <v>-</v>
      </c>
      <c r="H823" s="29" t="str">
        <f t="shared" si="342"/>
        <v>-</v>
      </c>
      <c r="I823" s="29" t="str">
        <f t="shared" si="343"/>
        <v>-</v>
      </c>
      <c r="J823" s="46" t="str">
        <f t="shared" si="344"/>
        <v>-</v>
      </c>
      <c r="K823" s="29" t="str">
        <f t="shared" si="345"/>
        <v>-</v>
      </c>
      <c r="L823" s="29" t="str">
        <f t="shared" si="346"/>
        <v>-</v>
      </c>
      <c r="M823" s="29" t="str">
        <f t="shared" si="347"/>
        <v>-</v>
      </c>
      <c r="N823" s="29" t="str">
        <f t="shared" si="348"/>
        <v>-</v>
      </c>
      <c r="O823" s="29" t="str">
        <f t="shared" si="349"/>
        <v>-</v>
      </c>
      <c r="P823" s="2">
        <f>Замеры!R820</f>
        <v>0</v>
      </c>
      <c r="S823" s="2">
        <f>Замеры!S820</f>
        <v>0</v>
      </c>
      <c r="T823" s="2" t="s">
        <v>72</v>
      </c>
      <c r="U823" s="2" t="b">
        <f t="shared" si="350"/>
        <v>0</v>
      </c>
      <c r="V823" s="2" t="b">
        <f t="shared" si="351"/>
        <v>0</v>
      </c>
      <c r="W823" s="2" t="b">
        <f t="shared" si="352"/>
        <v>0</v>
      </c>
      <c r="Y823" s="2">
        <f t="shared" ca="1" si="353"/>
        <v>32</v>
      </c>
      <c r="Z823" s="2">
        <f t="shared" ca="1" si="353"/>
        <v>46</v>
      </c>
      <c r="AA823" s="2">
        <f t="shared" ca="1" si="353"/>
        <v>37</v>
      </c>
      <c r="AB823" s="5">
        <f t="shared" ca="1" si="354"/>
        <v>472</v>
      </c>
      <c r="AC823" s="5">
        <f t="shared" ca="1" si="355"/>
        <v>495</v>
      </c>
      <c r="AD823" s="5">
        <f t="shared" ca="1" si="356"/>
        <v>500</v>
      </c>
      <c r="AE823" s="5">
        <f t="shared" ca="1" si="357"/>
        <v>401</v>
      </c>
      <c r="AF823" s="5">
        <f t="shared" ca="1" si="358"/>
        <v>394</v>
      </c>
      <c r="AG823" s="5">
        <f t="shared" ca="1" si="359"/>
        <v>455</v>
      </c>
      <c r="AH823" s="5">
        <f t="shared" ca="1" si="360"/>
        <v>381</v>
      </c>
      <c r="AI823" s="5">
        <f t="shared" ca="1" si="361"/>
        <v>397</v>
      </c>
      <c r="AJ823" s="5">
        <f t="shared" ca="1" si="362"/>
        <v>465</v>
      </c>
      <c r="AK823" s="5">
        <f t="shared" ca="1" si="363"/>
        <v>379</v>
      </c>
    </row>
    <row r="824" spans="1:37" x14ac:dyDescent="0.3">
      <c r="A824" s="35">
        <f>IF(Замеры!B821=0, " ", Замеры!B821)</f>
        <v>818</v>
      </c>
      <c r="B824" s="45" t="str">
        <f>Замеры!G821</f>
        <v xml:space="preserve">Группа от QF </v>
      </c>
      <c r="C824" s="45" t="str">
        <f>IF(Замеры!O821=0, " ", Замеры!O821)</f>
        <v xml:space="preserve"> </v>
      </c>
      <c r="D824" s="69" t="str">
        <f t="shared" si="364"/>
        <v xml:space="preserve"> </v>
      </c>
      <c r="E824" s="69" t="str">
        <f t="shared" si="365"/>
        <v xml:space="preserve"> </v>
      </c>
      <c r="F824" s="29" t="str">
        <f t="shared" si="340"/>
        <v>-</v>
      </c>
      <c r="G824" s="29" t="str">
        <f t="shared" si="341"/>
        <v>-</v>
      </c>
      <c r="H824" s="29" t="str">
        <f t="shared" si="342"/>
        <v>-</v>
      </c>
      <c r="I824" s="29" t="str">
        <f t="shared" si="343"/>
        <v>-</v>
      </c>
      <c r="J824" s="46" t="str">
        <f t="shared" si="344"/>
        <v>-</v>
      </c>
      <c r="K824" s="29" t="str">
        <f t="shared" si="345"/>
        <v>-</v>
      </c>
      <c r="L824" s="29" t="str">
        <f t="shared" si="346"/>
        <v>-</v>
      </c>
      <c r="M824" s="29" t="str">
        <f t="shared" si="347"/>
        <v>-</v>
      </c>
      <c r="N824" s="29" t="str">
        <f t="shared" si="348"/>
        <v>-</v>
      </c>
      <c r="O824" s="29" t="str">
        <f t="shared" si="349"/>
        <v>-</v>
      </c>
      <c r="P824" s="2">
        <f>Замеры!R821</f>
        <v>0</v>
      </c>
      <c r="S824" s="2">
        <f>Замеры!S821</f>
        <v>0</v>
      </c>
      <c r="T824" s="2" t="s">
        <v>72</v>
      </c>
      <c r="U824" s="2" t="b">
        <f t="shared" si="350"/>
        <v>0</v>
      </c>
      <c r="V824" s="2" t="b">
        <f t="shared" si="351"/>
        <v>0</v>
      </c>
      <c r="W824" s="2" t="b">
        <f t="shared" si="352"/>
        <v>0</v>
      </c>
      <c r="Y824" s="2">
        <f t="shared" ca="1" si="353"/>
        <v>44</v>
      </c>
      <c r="Z824" s="2">
        <f t="shared" ca="1" si="353"/>
        <v>38</v>
      </c>
      <c r="AA824" s="2">
        <f t="shared" ca="1" si="353"/>
        <v>22</v>
      </c>
      <c r="AB824" s="5">
        <f t="shared" ca="1" si="354"/>
        <v>315</v>
      </c>
      <c r="AC824" s="5">
        <f t="shared" ca="1" si="355"/>
        <v>274</v>
      </c>
      <c r="AD824" s="5">
        <f t="shared" ca="1" si="356"/>
        <v>244</v>
      </c>
      <c r="AE824" s="5">
        <f t="shared" ca="1" si="357"/>
        <v>366</v>
      </c>
      <c r="AF824" s="5">
        <f t="shared" ca="1" si="358"/>
        <v>325</v>
      </c>
      <c r="AG824" s="5">
        <f t="shared" ca="1" si="359"/>
        <v>311</v>
      </c>
      <c r="AH824" s="5">
        <f t="shared" ca="1" si="360"/>
        <v>313</v>
      </c>
      <c r="AI824" s="5">
        <f t="shared" ca="1" si="361"/>
        <v>346</v>
      </c>
      <c r="AJ824" s="5">
        <f t="shared" ca="1" si="362"/>
        <v>363</v>
      </c>
      <c r="AK824" s="5">
        <f t="shared" ca="1" si="363"/>
        <v>293</v>
      </c>
    </row>
    <row r="825" spans="1:37" x14ac:dyDescent="0.3">
      <c r="A825" s="35">
        <f>IF(Замеры!B822=0, " ", Замеры!B822)</f>
        <v>819</v>
      </c>
      <c r="B825" s="45" t="str">
        <f>Замеры!G822</f>
        <v xml:space="preserve">Группа от QF </v>
      </c>
      <c r="C825" s="45" t="str">
        <f>IF(Замеры!O822=0, " ", Замеры!O822)</f>
        <v xml:space="preserve"> </v>
      </c>
      <c r="D825" s="69" t="str">
        <f t="shared" si="364"/>
        <v xml:space="preserve"> </v>
      </c>
      <c r="E825" s="69" t="str">
        <f t="shared" si="365"/>
        <v xml:space="preserve"> </v>
      </c>
      <c r="F825" s="29" t="str">
        <f t="shared" si="340"/>
        <v>-</v>
      </c>
      <c r="G825" s="29" t="str">
        <f t="shared" si="341"/>
        <v>-</v>
      </c>
      <c r="H825" s="29" t="str">
        <f t="shared" si="342"/>
        <v>-</v>
      </c>
      <c r="I825" s="29" t="str">
        <f t="shared" si="343"/>
        <v>-</v>
      </c>
      <c r="J825" s="46" t="str">
        <f t="shared" si="344"/>
        <v>-</v>
      </c>
      <c r="K825" s="29" t="str">
        <f t="shared" si="345"/>
        <v>-</v>
      </c>
      <c r="L825" s="29" t="str">
        <f t="shared" si="346"/>
        <v>-</v>
      </c>
      <c r="M825" s="29" t="str">
        <f t="shared" si="347"/>
        <v>-</v>
      </c>
      <c r="N825" s="29" t="str">
        <f t="shared" si="348"/>
        <v>-</v>
      </c>
      <c r="O825" s="29" t="str">
        <f t="shared" si="349"/>
        <v>-</v>
      </c>
      <c r="P825" s="2">
        <f>Замеры!R822</f>
        <v>0</v>
      </c>
      <c r="S825" s="2">
        <f>Замеры!S822</f>
        <v>0</v>
      </c>
      <c r="T825" s="2" t="s">
        <v>72</v>
      </c>
      <c r="U825" s="2" t="b">
        <f t="shared" si="350"/>
        <v>0</v>
      </c>
      <c r="V825" s="2" t="b">
        <f t="shared" si="351"/>
        <v>0</v>
      </c>
      <c r="W825" s="2" t="b">
        <f t="shared" si="352"/>
        <v>0</v>
      </c>
      <c r="Y825" s="2">
        <f t="shared" ca="1" si="353"/>
        <v>46</v>
      </c>
      <c r="Z825" s="2">
        <f t="shared" ca="1" si="353"/>
        <v>20</v>
      </c>
      <c r="AA825" s="2">
        <f t="shared" ca="1" si="353"/>
        <v>21</v>
      </c>
      <c r="AB825" s="5">
        <f t="shared" ca="1" si="354"/>
        <v>230</v>
      </c>
      <c r="AC825" s="5">
        <f t="shared" ca="1" si="355"/>
        <v>231</v>
      </c>
      <c r="AD825" s="5">
        <f t="shared" ca="1" si="356"/>
        <v>317</v>
      </c>
      <c r="AE825" s="5">
        <f t="shared" ca="1" si="357"/>
        <v>346</v>
      </c>
      <c r="AF825" s="5">
        <f t="shared" ca="1" si="358"/>
        <v>278</v>
      </c>
      <c r="AG825" s="5">
        <f t="shared" ca="1" si="359"/>
        <v>290</v>
      </c>
      <c r="AH825" s="5">
        <f t="shared" ca="1" si="360"/>
        <v>345</v>
      </c>
      <c r="AI825" s="5">
        <f t="shared" ca="1" si="361"/>
        <v>222</v>
      </c>
      <c r="AJ825" s="5">
        <f t="shared" ca="1" si="362"/>
        <v>266</v>
      </c>
      <c r="AK825" s="5">
        <f t="shared" ca="1" si="363"/>
        <v>320</v>
      </c>
    </row>
    <row r="826" spans="1:37" x14ac:dyDescent="0.3">
      <c r="A826" s="35">
        <f>IF(Замеры!B823=0, " ", Замеры!B823)</f>
        <v>820</v>
      </c>
      <c r="B826" s="45" t="str">
        <f>Замеры!G823</f>
        <v xml:space="preserve">Группа от QF </v>
      </c>
      <c r="C826" s="45" t="str">
        <f>IF(Замеры!O823=0, " ", Замеры!O823)</f>
        <v xml:space="preserve"> </v>
      </c>
      <c r="D826" s="69" t="str">
        <f t="shared" si="364"/>
        <v xml:space="preserve"> </v>
      </c>
      <c r="E826" s="69" t="str">
        <f t="shared" si="365"/>
        <v xml:space="preserve"> </v>
      </c>
      <c r="F826" s="29" t="str">
        <f t="shared" si="340"/>
        <v>-</v>
      </c>
      <c r="G826" s="29" t="str">
        <f t="shared" si="341"/>
        <v>-</v>
      </c>
      <c r="H826" s="29" t="str">
        <f t="shared" si="342"/>
        <v>-</v>
      </c>
      <c r="I826" s="29" t="str">
        <f t="shared" si="343"/>
        <v>-</v>
      </c>
      <c r="J826" s="46" t="str">
        <f t="shared" si="344"/>
        <v>-</v>
      </c>
      <c r="K826" s="29" t="str">
        <f t="shared" si="345"/>
        <v>-</v>
      </c>
      <c r="L826" s="29" t="str">
        <f t="shared" si="346"/>
        <v>-</v>
      </c>
      <c r="M826" s="29" t="str">
        <f t="shared" si="347"/>
        <v>-</v>
      </c>
      <c r="N826" s="29" t="str">
        <f t="shared" si="348"/>
        <v>-</v>
      </c>
      <c r="O826" s="29" t="str">
        <f t="shared" si="349"/>
        <v>-</v>
      </c>
      <c r="P826" s="2">
        <f>Замеры!R823</f>
        <v>0</v>
      </c>
      <c r="S826" s="2">
        <f>Замеры!S823</f>
        <v>0</v>
      </c>
      <c r="T826" s="2" t="s">
        <v>72</v>
      </c>
      <c r="U826" s="2" t="b">
        <f t="shared" si="350"/>
        <v>0</v>
      </c>
      <c r="V826" s="2" t="b">
        <f t="shared" si="351"/>
        <v>0</v>
      </c>
      <c r="W826" s="2" t="b">
        <f t="shared" si="352"/>
        <v>0</v>
      </c>
      <c r="Y826" s="2">
        <f t="shared" ca="1" si="353"/>
        <v>31</v>
      </c>
      <c r="Z826" s="2">
        <f t="shared" ca="1" si="353"/>
        <v>39</v>
      </c>
      <c r="AA826" s="2">
        <f t="shared" ca="1" si="353"/>
        <v>28</v>
      </c>
      <c r="AB826" s="5">
        <f t="shared" ca="1" si="354"/>
        <v>332</v>
      </c>
      <c r="AC826" s="5">
        <f t="shared" ca="1" si="355"/>
        <v>285</v>
      </c>
      <c r="AD826" s="5">
        <f t="shared" ca="1" si="356"/>
        <v>311</v>
      </c>
      <c r="AE826" s="5">
        <f t="shared" ca="1" si="357"/>
        <v>298</v>
      </c>
      <c r="AF826" s="5">
        <f t="shared" ca="1" si="358"/>
        <v>384</v>
      </c>
      <c r="AG826" s="5">
        <f t="shared" ca="1" si="359"/>
        <v>371</v>
      </c>
      <c r="AH826" s="5">
        <f t="shared" ca="1" si="360"/>
        <v>411</v>
      </c>
      <c r="AI826" s="5">
        <f t="shared" ca="1" si="361"/>
        <v>316</v>
      </c>
      <c r="AJ826" s="5">
        <f t="shared" ca="1" si="362"/>
        <v>285</v>
      </c>
      <c r="AK826" s="5">
        <f t="shared" ca="1" si="363"/>
        <v>356</v>
      </c>
    </row>
    <row r="827" spans="1:37" x14ac:dyDescent="0.3">
      <c r="A827" s="35">
        <f>IF(Замеры!B824=0, " ", Замеры!B824)</f>
        <v>821</v>
      </c>
      <c r="B827" s="45" t="str">
        <f>Замеры!G824</f>
        <v xml:space="preserve">Группа от QF </v>
      </c>
      <c r="C827" s="45" t="str">
        <f>IF(Замеры!O824=0, " ", Замеры!O824)</f>
        <v xml:space="preserve"> </v>
      </c>
      <c r="D827" s="69" t="str">
        <f t="shared" si="364"/>
        <v xml:space="preserve"> </v>
      </c>
      <c r="E827" s="69" t="str">
        <f t="shared" si="365"/>
        <v xml:space="preserve"> </v>
      </c>
      <c r="F827" s="29" t="str">
        <f t="shared" si="340"/>
        <v>-</v>
      </c>
      <c r="G827" s="29" t="str">
        <f t="shared" si="341"/>
        <v>-</v>
      </c>
      <c r="H827" s="29" t="str">
        <f t="shared" si="342"/>
        <v>-</v>
      </c>
      <c r="I827" s="29" t="str">
        <f t="shared" si="343"/>
        <v>-</v>
      </c>
      <c r="J827" s="46" t="str">
        <f t="shared" si="344"/>
        <v>-</v>
      </c>
      <c r="K827" s="29" t="str">
        <f t="shared" si="345"/>
        <v>-</v>
      </c>
      <c r="L827" s="29" t="str">
        <f t="shared" si="346"/>
        <v>-</v>
      </c>
      <c r="M827" s="29" t="str">
        <f t="shared" si="347"/>
        <v>-</v>
      </c>
      <c r="N827" s="29" t="str">
        <f t="shared" si="348"/>
        <v>-</v>
      </c>
      <c r="O827" s="29" t="str">
        <f t="shared" si="349"/>
        <v>-</v>
      </c>
      <c r="P827" s="2">
        <f>Замеры!R824</f>
        <v>0</v>
      </c>
      <c r="S827" s="2">
        <f>Замеры!S824</f>
        <v>0</v>
      </c>
      <c r="T827" s="2" t="s">
        <v>72</v>
      </c>
      <c r="U827" s="2" t="b">
        <f t="shared" si="350"/>
        <v>0</v>
      </c>
      <c r="V827" s="2" t="b">
        <f t="shared" si="351"/>
        <v>0</v>
      </c>
      <c r="W827" s="2" t="b">
        <f t="shared" si="352"/>
        <v>0</v>
      </c>
      <c r="Y827" s="2">
        <f t="shared" ca="1" si="353"/>
        <v>22</v>
      </c>
      <c r="Z827" s="2">
        <f t="shared" ca="1" si="353"/>
        <v>35</v>
      </c>
      <c r="AA827" s="2">
        <f t="shared" ca="1" si="353"/>
        <v>46</v>
      </c>
      <c r="AB827" s="5">
        <f t="shared" ca="1" si="354"/>
        <v>499</v>
      </c>
      <c r="AC827" s="5">
        <f t="shared" ca="1" si="355"/>
        <v>548</v>
      </c>
      <c r="AD827" s="5">
        <f t="shared" ca="1" si="356"/>
        <v>587</v>
      </c>
      <c r="AE827" s="5">
        <f t="shared" ca="1" si="357"/>
        <v>531</v>
      </c>
      <c r="AF827" s="5">
        <f t="shared" ca="1" si="358"/>
        <v>503</v>
      </c>
      <c r="AG827" s="5">
        <f t="shared" ca="1" si="359"/>
        <v>562</v>
      </c>
      <c r="AH827" s="5">
        <f t="shared" ca="1" si="360"/>
        <v>586</v>
      </c>
      <c r="AI827" s="5">
        <f t="shared" ca="1" si="361"/>
        <v>526</v>
      </c>
      <c r="AJ827" s="5">
        <f t="shared" ca="1" si="362"/>
        <v>548</v>
      </c>
      <c r="AK827" s="5">
        <f t="shared" ca="1" si="363"/>
        <v>586</v>
      </c>
    </row>
    <row r="828" spans="1:37" x14ac:dyDescent="0.3">
      <c r="A828" s="35">
        <f>IF(Замеры!B825=0, " ", Замеры!B825)</f>
        <v>822</v>
      </c>
      <c r="B828" s="45" t="str">
        <f>Замеры!G825</f>
        <v xml:space="preserve">Группа от QF </v>
      </c>
      <c r="C828" s="45" t="str">
        <f>IF(Замеры!O825=0, " ", Замеры!O825)</f>
        <v xml:space="preserve"> </v>
      </c>
      <c r="D828" s="69" t="str">
        <f t="shared" si="364"/>
        <v xml:space="preserve"> </v>
      </c>
      <c r="E828" s="69" t="str">
        <f t="shared" si="365"/>
        <v xml:space="preserve"> </v>
      </c>
      <c r="F828" s="29" t="str">
        <f t="shared" si="340"/>
        <v>-</v>
      </c>
      <c r="G828" s="29" t="str">
        <f t="shared" si="341"/>
        <v>-</v>
      </c>
      <c r="H828" s="29" t="str">
        <f t="shared" si="342"/>
        <v>-</v>
      </c>
      <c r="I828" s="29" t="str">
        <f t="shared" si="343"/>
        <v>-</v>
      </c>
      <c r="J828" s="46" t="str">
        <f t="shared" si="344"/>
        <v>-</v>
      </c>
      <c r="K828" s="29" t="str">
        <f t="shared" si="345"/>
        <v>-</v>
      </c>
      <c r="L828" s="29" t="str">
        <f t="shared" si="346"/>
        <v>-</v>
      </c>
      <c r="M828" s="29" t="str">
        <f t="shared" si="347"/>
        <v>-</v>
      </c>
      <c r="N828" s="29" t="str">
        <f t="shared" si="348"/>
        <v>-</v>
      </c>
      <c r="O828" s="29" t="str">
        <f t="shared" si="349"/>
        <v>-</v>
      </c>
      <c r="P828" s="2">
        <f>Замеры!R825</f>
        <v>0</v>
      </c>
      <c r="S828" s="2">
        <f>Замеры!S825</f>
        <v>0</v>
      </c>
      <c r="T828" s="2" t="s">
        <v>72</v>
      </c>
      <c r="U828" s="2" t="b">
        <f t="shared" si="350"/>
        <v>0</v>
      </c>
      <c r="V828" s="2" t="b">
        <f t="shared" si="351"/>
        <v>0</v>
      </c>
      <c r="W828" s="2" t="b">
        <f t="shared" si="352"/>
        <v>0</v>
      </c>
      <c r="Y828" s="2">
        <f t="shared" ca="1" si="353"/>
        <v>22</v>
      </c>
      <c r="Z828" s="2">
        <f t="shared" ca="1" si="353"/>
        <v>43</v>
      </c>
      <c r="AA828" s="2">
        <f t="shared" ca="1" si="353"/>
        <v>46</v>
      </c>
      <c r="AB828" s="5">
        <f t="shared" ca="1" si="354"/>
        <v>589</v>
      </c>
      <c r="AC828" s="5">
        <f t="shared" ca="1" si="355"/>
        <v>551</v>
      </c>
      <c r="AD828" s="5">
        <f t="shared" ca="1" si="356"/>
        <v>565</v>
      </c>
      <c r="AE828" s="5">
        <f t="shared" ca="1" si="357"/>
        <v>518</v>
      </c>
      <c r="AF828" s="5">
        <f t="shared" ca="1" si="358"/>
        <v>572</v>
      </c>
      <c r="AG828" s="5">
        <f t="shared" ca="1" si="359"/>
        <v>535</v>
      </c>
      <c r="AH828" s="5">
        <f t="shared" ca="1" si="360"/>
        <v>511</v>
      </c>
      <c r="AI828" s="5">
        <f t="shared" ca="1" si="361"/>
        <v>588</v>
      </c>
      <c r="AJ828" s="5">
        <f t="shared" ca="1" si="362"/>
        <v>483</v>
      </c>
      <c r="AK828" s="5">
        <f t="shared" ca="1" si="363"/>
        <v>586</v>
      </c>
    </row>
    <row r="829" spans="1:37" x14ac:dyDescent="0.3">
      <c r="A829" s="35">
        <f>IF(Замеры!B826=0, " ", Замеры!B826)</f>
        <v>823</v>
      </c>
      <c r="B829" s="45" t="str">
        <f>Замеры!G826</f>
        <v xml:space="preserve">Группа от QF </v>
      </c>
      <c r="C829" s="45" t="str">
        <f>IF(Замеры!O826=0, " ", Замеры!O826)</f>
        <v xml:space="preserve"> </v>
      </c>
      <c r="D829" s="69" t="str">
        <f t="shared" si="364"/>
        <v xml:space="preserve"> </v>
      </c>
      <c r="E829" s="69" t="str">
        <f t="shared" si="365"/>
        <v xml:space="preserve"> </v>
      </c>
      <c r="F829" s="29" t="str">
        <f t="shared" si="340"/>
        <v>-</v>
      </c>
      <c r="G829" s="29" t="str">
        <f t="shared" si="341"/>
        <v>-</v>
      </c>
      <c r="H829" s="29" t="str">
        <f t="shared" si="342"/>
        <v>-</v>
      </c>
      <c r="I829" s="29" t="str">
        <f t="shared" si="343"/>
        <v>-</v>
      </c>
      <c r="J829" s="46" t="str">
        <f t="shared" si="344"/>
        <v>-</v>
      </c>
      <c r="K829" s="29" t="str">
        <f t="shared" si="345"/>
        <v>-</v>
      </c>
      <c r="L829" s="29" t="str">
        <f t="shared" si="346"/>
        <v>-</v>
      </c>
      <c r="M829" s="29" t="str">
        <f t="shared" si="347"/>
        <v>-</v>
      </c>
      <c r="N829" s="29" t="str">
        <f t="shared" si="348"/>
        <v>-</v>
      </c>
      <c r="O829" s="29" t="str">
        <f t="shared" si="349"/>
        <v>-</v>
      </c>
      <c r="P829" s="2">
        <f>Замеры!R826</f>
        <v>0</v>
      </c>
      <c r="S829" s="2">
        <f>Замеры!S826</f>
        <v>0</v>
      </c>
      <c r="T829" s="2" t="s">
        <v>72</v>
      </c>
      <c r="U829" s="2" t="b">
        <f t="shared" si="350"/>
        <v>0</v>
      </c>
      <c r="V829" s="2" t="b">
        <f t="shared" si="351"/>
        <v>0</v>
      </c>
      <c r="W829" s="2" t="b">
        <f t="shared" si="352"/>
        <v>0</v>
      </c>
      <c r="Y829" s="2">
        <f t="shared" ca="1" si="353"/>
        <v>46</v>
      </c>
      <c r="Z829" s="2">
        <f t="shared" ca="1" si="353"/>
        <v>30</v>
      </c>
      <c r="AA829" s="2">
        <f t="shared" ca="1" si="353"/>
        <v>48</v>
      </c>
      <c r="AB829" s="5">
        <f t="shared" ca="1" si="354"/>
        <v>540</v>
      </c>
      <c r="AC829" s="5">
        <f t="shared" ca="1" si="355"/>
        <v>579</v>
      </c>
      <c r="AD829" s="5">
        <f t="shared" ca="1" si="356"/>
        <v>554</v>
      </c>
      <c r="AE829" s="5">
        <f t="shared" ca="1" si="357"/>
        <v>554</v>
      </c>
      <c r="AF829" s="5">
        <f t="shared" ca="1" si="358"/>
        <v>621</v>
      </c>
      <c r="AG829" s="5">
        <f t="shared" ca="1" si="359"/>
        <v>489</v>
      </c>
      <c r="AH829" s="5">
        <f t="shared" ca="1" si="360"/>
        <v>507</v>
      </c>
      <c r="AI829" s="5">
        <f t="shared" ca="1" si="361"/>
        <v>576</v>
      </c>
      <c r="AJ829" s="5">
        <f t="shared" ca="1" si="362"/>
        <v>575</v>
      </c>
      <c r="AK829" s="5">
        <f t="shared" ca="1" si="363"/>
        <v>523</v>
      </c>
    </row>
    <row r="830" spans="1:37" x14ac:dyDescent="0.3">
      <c r="A830" s="35">
        <f>IF(Замеры!B827=0, " ", Замеры!B827)</f>
        <v>824</v>
      </c>
      <c r="B830" s="45" t="str">
        <f>Замеры!G827</f>
        <v xml:space="preserve">Группа от QF </v>
      </c>
      <c r="C830" s="45" t="str">
        <f>IF(Замеры!O827=0, " ", Замеры!O827)</f>
        <v xml:space="preserve"> </v>
      </c>
      <c r="D830" s="69" t="str">
        <f t="shared" si="364"/>
        <v xml:space="preserve"> </v>
      </c>
      <c r="E830" s="69" t="str">
        <f t="shared" si="365"/>
        <v xml:space="preserve"> </v>
      </c>
      <c r="F830" s="29" t="str">
        <f t="shared" si="340"/>
        <v>-</v>
      </c>
      <c r="G830" s="29" t="str">
        <f t="shared" si="341"/>
        <v>-</v>
      </c>
      <c r="H830" s="29" t="str">
        <f t="shared" si="342"/>
        <v>-</v>
      </c>
      <c r="I830" s="29" t="str">
        <f t="shared" si="343"/>
        <v>-</v>
      </c>
      <c r="J830" s="46" t="str">
        <f t="shared" si="344"/>
        <v>-</v>
      </c>
      <c r="K830" s="29" t="str">
        <f t="shared" si="345"/>
        <v>-</v>
      </c>
      <c r="L830" s="29" t="str">
        <f t="shared" si="346"/>
        <v>-</v>
      </c>
      <c r="M830" s="29" t="str">
        <f t="shared" si="347"/>
        <v>-</v>
      </c>
      <c r="N830" s="29" t="str">
        <f t="shared" si="348"/>
        <v>-</v>
      </c>
      <c r="O830" s="29" t="str">
        <f t="shared" si="349"/>
        <v>-</v>
      </c>
      <c r="P830" s="2">
        <f>Замеры!R827</f>
        <v>0</v>
      </c>
      <c r="S830" s="2">
        <f>Замеры!S827</f>
        <v>0</v>
      </c>
      <c r="T830" s="2" t="s">
        <v>72</v>
      </c>
      <c r="U830" s="2" t="b">
        <f t="shared" si="350"/>
        <v>0</v>
      </c>
      <c r="V830" s="2" t="b">
        <f t="shared" si="351"/>
        <v>0</v>
      </c>
      <c r="W830" s="2" t="b">
        <f t="shared" si="352"/>
        <v>0</v>
      </c>
      <c r="Y830" s="2">
        <f t="shared" ca="1" si="353"/>
        <v>45</v>
      </c>
      <c r="Z830" s="2">
        <f t="shared" ca="1" si="353"/>
        <v>20</v>
      </c>
      <c r="AA830" s="2">
        <f t="shared" ca="1" si="353"/>
        <v>38</v>
      </c>
      <c r="AB830" s="5">
        <f t="shared" ca="1" si="354"/>
        <v>440</v>
      </c>
      <c r="AC830" s="5">
        <f t="shared" ca="1" si="355"/>
        <v>490</v>
      </c>
      <c r="AD830" s="5">
        <f t="shared" ca="1" si="356"/>
        <v>443</v>
      </c>
      <c r="AE830" s="5">
        <f t="shared" ca="1" si="357"/>
        <v>394</v>
      </c>
      <c r="AF830" s="5">
        <f t="shared" ca="1" si="358"/>
        <v>478</v>
      </c>
      <c r="AG830" s="5">
        <f t="shared" ca="1" si="359"/>
        <v>386</v>
      </c>
      <c r="AH830" s="5">
        <f t="shared" ca="1" si="360"/>
        <v>492</v>
      </c>
      <c r="AI830" s="5">
        <f t="shared" ca="1" si="361"/>
        <v>513</v>
      </c>
      <c r="AJ830" s="5">
        <f t="shared" ca="1" si="362"/>
        <v>524</v>
      </c>
      <c r="AK830" s="5">
        <f t="shared" ca="1" si="363"/>
        <v>433</v>
      </c>
    </row>
    <row r="831" spans="1:37" x14ac:dyDescent="0.3">
      <c r="A831" s="35">
        <f>IF(Замеры!B828=0, " ", Замеры!B828)</f>
        <v>825</v>
      </c>
      <c r="B831" s="45" t="str">
        <f>Замеры!G828</f>
        <v xml:space="preserve">Группа от QF </v>
      </c>
      <c r="C831" s="45" t="str">
        <f>IF(Замеры!O828=0, " ", Замеры!O828)</f>
        <v xml:space="preserve"> </v>
      </c>
      <c r="D831" s="69" t="str">
        <f t="shared" si="364"/>
        <v xml:space="preserve"> </v>
      </c>
      <c r="E831" s="69" t="str">
        <f t="shared" si="365"/>
        <v xml:space="preserve"> </v>
      </c>
      <c r="F831" s="29" t="str">
        <f t="shared" si="340"/>
        <v>-</v>
      </c>
      <c r="G831" s="29" t="str">
        <f t="shared" si="341"/>
        <v>-</v>
      </c>
      <c r="H831" s="29" t="str">
        <f t="shared" si="342"/>
        <v>-</v>
      </c>
      <c r="I831" s="29" t="str">
        <f t="shared" si="343"/>
        <v>-</v>
      </c>
      <c r="J831" s="46" t="str">
        <f t="shared" si="344"/>
        <v>-</v>
      </c>
      <c r="K831" s="29" t="str">
        <f t="shared" si="345"/>
        <v>-</v>
      </c>
      <c r="L831" s="29" t="str">
        <f t="shared" si="346"/>
        <v>-</v>
      </c>
      <c r="M831" s="29" t="str">
        <f t="shared" si="347"/>
        <v>-</v>
      </c>
      <c r="N831" s="29" t="str">
        <f t="shared" si="348"/>
        <v>-</v>
      </c>
      <c r="O831" s="29" t="str">
        <f t="shared" si="349"/>
        <v>-</v>
      </c>
      <c r="P831" s="2">
        <f>Замеры!R828</f>
        <v>0</v>
      </c>
      <c r="S831" s="2">
        <f>Замеры!S828</f>
        <v>0</v>
      </c>
      <c r="T831" s="2" t="s">
        <v>72</v>
      </c>
      <c r="U831" s="2" t="b">
        <f t="shared" si="350"/>
        <v>0</v>
      </c>
      <c r="V831" s="2" t="b">
        <f t="shared" si="351"/>
        <v>0</v>
      </c>
      <c r="W831" s="2" t="b">
        <f t="shared" si="352"/>
        <v>0</v>
      </c>
      <c r="Y831" s="2">
        <f t="shared" ca="1" si="353"/>
        <v>33</v>
      </c>
      <c r="Z831" s="2">
        <f t="shared" ca="1" si="353"/>
        <v>38</v>
      </c>
      <c r="AA831" s="2">
        <f t="shared" ca="1" si="353"/>
        <v>25</v>
      </c>
      <c r="AB831" s="5">
        <f t="shared" ca="1" si="354"/>
        <v>380</v>
      </c>
      <c r="AC831" s="5">
        <f t="shared" ca="1" si="355"/>
        <v>296</v>
      </c>
      <c r="AD831" s="5">
        <f t="shared" ca="1" si="356"/>
        <v>343</v>
      </c>
      <c r="AE831" s="5">
        <f t="shared" ca="1" si="357"/>
        <v>278</v>
      </c>
      <c r="AF831" s="5">
        <f t="shared" ca="1" si="358"/>
        <v>293</v>
      </c>
      <c r="AG831" s="5">
        <f t="shared" ca="1" si="359"/>
        <v>309</v>
      </c>
      <c r="AH831" s="5">
        <f t="shared" ca="1" si="360"/>
        <v>303</v>
      </c>
      <c r="AI831" s="5">
        <f t="shared" ca="1" si="361"/>
        <v>279</v>
      </c>
      <c r="AJ831" s="5">
        <f t="shared" ca="1" si="362"/>
        <v>313</v>
      </c>
      <c r="AK831" s="5">
        <f t="shared" ca="1" si="363"/>
        <v>352</v>
      </c>
    </row>
    <row r="832" spans="1:37" x14ac:dyDescent="0.3">
      <c r="A832" s="35">
        <f>IF(Замеры!B829=0, " ", Замеры!B829)</f>
        <v>826</v>
      </c>
      <c r="B832" s="45" t="str">
        <f>Замеры!G829</f>
        <v xml:space="preserve">Группа от QF </v>
      </c>
      <c r="C832" s="45" t="str">
        <f>IF(Замеры!O829=0, " ", Замеры!O829)</f>
        <v xml:space="preserve"> </v>
      </c>
      <c r="D832" s="69" t="str">
        <f t="shared" si="364"/>
        <v xml:space="preserve"> </v>
      </c>
      <c r="E832" s="69" t="str">
        <f t="shared" si="365"/>
        <v xml:space="preserve"> </v>
      </c>
      <c r="F832" s="29" t="str">
        <f t="shared" si="340"/>
        <v>-</v>
      </c>
      <c r="G832" s="29" t="str">
        <f t="shared" si="341"/>
        <v>-</v>
      </c>
      <c r="H832" s="29" t="str">
        <f t="shared" si="342"/>
        <v>-</v>
      </c>
      <c r="I832" s="29" t="str">
        <f t="shared" si="343"/>
        <v>-</v>
      </c>
      <c r="J832" s="46" t="str">
        <f t="shared" si="344"/>
        <v>-</v>
      </c>
      <c r="K832" s="29" t="str">
        <f t="shared" si="345"/>
        <v>-</v>
      </c>
      <c r="L832" s="29" t="str">
        <f t="shared" si="346"/>
        <v>-</v>
      </c>
      <c r="M832" s="29" t="str">
        <f t="shared" si="347"/>
        <v>-</v>
      </c>
      <c r="N832" s="29" t="str">
        <f t="shared" si="348"/>
        <v>-</v>
      </c>
      <c r="O832" s="29" t="str">
        <f t="shared" si="349"/>
        <v>-</v>
      </c>
      <c r="P832" s="2">
        <f>Замеры!R829</f>
        <v>0</v>
      </c>
      <c r="S832" s="2">
        <f>Замеры!S829</f>
        <v>0</v>
      </c>
      <c r="T832" s="2" t="s">
        <v>72</v>
      </c>
      <c r="U832" s="2" t="b">
        <f t="shared" si="350"/>
        <v>0</v>
      </c>
      <c r="V832" s="2" t="b">
        <f t="shared" si="351"/>
        <v>0</v>
      </c>
      <c r="W832" s="2" t="b">
        <f t="shared" si="352"/>
        <v>0</v>
      </c>
      <c r="Y832" s="2">
        <f t="shared" ca="1" si="353"/>
        <v>37</v>
      </c>
      <c r="Z832" s="2">
        <f t="shared" ca="1" si="353"/>
        <v>34</v>
      </c>
      <c r="AA832" s="2">
        <f t="shared" ca="1" si="353"/>
        <v>31</v>
      </c>
      <c r="AB832" s="5">
        <f t="shared" ca="1" si="354"/>
        <v>410</v>
      </c>
      <c r="AC832" s="5">
        <f t="shared" ca="1" si="355"/>
        <v>342</v>
      </c>
      <c r="AD832" s="5">
        <f t="shared" ca="1" si="356"/>
        <v>459</v>
      </c>
      <c r="AE832" s="5">
        <f t="shared" ca="1" si="357"/>
        <v>399</v>
      </c>
      <c r="AF832" s="5">
        <f t="shared" ca="1" si="358"/>
        <v>339</v>
      </c>
      <c r="AG832" s="5">
        <f t="shared" ca="1" si="359"/>
        <v>381</v>
      </c>
      <c r="AH832" s="5">
        <f t="shared" ca="1" si="360"/>
        <v>355</v>
      </c>
      <c r="AI832" s="5">
        <f t="shared" ca="1" si="361"/>
        <v>321</v>
      </c>
      <c r="AJ832" s="5">
        <f t="shared" ca="1" si="362"/>
        <v>367</v>
      </c>
      <c r="AK832" s="5">
        <f t="shared" ca="1" si="363"/>
        <v>418</v>
      </c>
    </row>
    <row r="833" spans="1:37" x14ac:dyDescent="0.3">
      <c r="A833" s="35">
        <f>IF(Замеры!B830=0, " ", Замеры!B830)</f>
        <v>827</v>
      </c>
      <c r="B833" s="45" t="str">
        <f>Замеры!G830</f>
        <v xml:space="preserve">Группа от QF </v>
      </c>
      <c r="C833" s="45" t="str">
        <f>IF(Замеры!O830=0, " ", Замеры!O830)</f>
        <v xml:space="preserve"> </v>
      </c>
      <c r="D833" s="69" t="str">
        <f t="shared" si="364"/>
        <v xml:space="preserve"> </v>
      </c>
      <c r="E833" s="69" t="str">
        <f t="shared" si="365"/>
        <v xml:space="preserve"> </v>
      </c>
      <c r="F833" s="29" t="str">
        <f t="shared" si="340"/>
        <v>-</v>
      </c>
      <c r="G833" s="29" t="str">
        <f t="shared" si="341"/>
        <v>-</v>
      </c>
      <c r="H833" s="29" t="str">
        <f t="shared" si="342"/>
        <v>-</v>
      </c>
      <c r="I833" s="29" t="str">
        <f t="shared" si="343"/>
        <v>-</v>
      </c>
      <c r="J833" s="46" t="str">
        <f t="shared" si="344"/>
        <v>-</v>
      </c>
      <c r="K833" s="29" t="str">
        <f t="shared" si="345"/>
        <v>-</v>
      </c>
      <c r="L833" s="29" t="str">
        <f t="shared" si="346"/>
        <v>-</v>
      </c>
      <c r="M833" s="29" t="str">
        <f t="shared" si="347"/>
        <v>-</v>
      </c>
      <c r="N833" s="29" t="str">
        <f t="shared" si="348"/>
        <v>-</v>
      </c>
      <c r="O833" s="29" t="str">
        <f t="shared" si="349"/>
        <v>-</v>
      </c>
      <c r="P833" s="2">
        <f>Замеры!R830</f>
        <v>0</v>
      </c>
      <c r="S833" s="2">
        <f>Замеры!S830</f>
        <v>0</v>
      </c>
      <c r="T833" s="2" t="s">
        <v>72</v>
      </c>
      <c r="U833" s="2" t="b">
        <f t="shared" si="350"/>
        <v>0</v>
      </c>
      <c r="V833" s="2" t="b">
        <f t="shared" si="351"/>
        <v>0</v>
      </c>
      <c r="W833" s="2" t="b">
        <f t="shared" si="352"/>
        <v>0</v>
      </c>
      <c r="Y833" s="2">
        <f t="shared" ca="1" si="353"/>
        <v>26</v>
      </c>
      <c r="Z833" s="2">
        <f t="shared" ca="1" si="353"/>
        <v>37</v>
      </c>
      <c r="AA833" s="2">
        <f t="shared" ca="1" si="353"/>
        <v>42</v>
      </c>
      <c r="AB833" s="5">
        <f t="shared" ca="1" si="354"/>
        <v>565</v>
      </c>
      <c r="AC833" s="5">
        <f t="shared" ca="1" si="355"/>
        <v>498</v>
      </c>
      <c r="AD833" s="5">
        <f t="shared" ca="1" si="356"/>
        <v>528</v>
      </c>
      <c r="AE833" s="5">
        <f t="shared" ca="1" si="357"/>
        <v>435</v>
      </c>
      <c r="AF833" s="5">
        <f t="shared" ca="1" si="358"/>
        <v>429</v>
      </c>
      <c r="AG833" s="5">
        <f t="shared" ca="1" si="359"/>
        <v>556</v>
      </c>
      <c r="AH833" s="5">
        <f t="shared" ca="1" si="360"/>
        <v>435</v>
      </c>
      <c r="AI833" s="5">
        <f t="shared" ca="1" si="361"/>
        <v>516</v>
      </c>
      <c r="AJ833" s="5">
        <f t="shared" ca="1" si="362"/>
        <v>562</v>
      </c>
      <c r="AK833" s="5">
        <f t="shared" ca="1" si="363"/>
        <v>567</v>
      </c>
    </row>
    <row r="834" spans="1:37" x14ac:dyDescent="0.3">
      <c r="A834" s="35">
        <f>IF(Замеры!B831=0, " ", Замеры!B831)</f>
        <v>828</v>
      </c>
      <c r="B834" s="45" t="str">
        <f>Замеры!G831</f>
        <v xml:space="preserve">Группа от QF </v>
      </c>
      <c r="C834" s="45" t="str">
        <f>IF(Замеры!O831=0, " ", Замеры!O831)</f>
        <v xml:space="preserve"> </v>
      </c>
      <c r="D834" s="69" t="str">
        <f t="shared" si="364"/>
        <v xml:space="preserve"> </v>
      </c>
      <c r="E834" s="69" t="str">
        <f t="shared" si="365"/>
        <v xml:space="preserve"> </v>
      </c>
      <c r="F834" s="29" t="str">
        <f t="shared" si="340"/>
        <v>-</v>
      </c>
      <c r="G834" s="29" t="str">
        <f t="shared" si="341"/>
        <v>-</v>
      </c>
      <c r="H834" s="29" t="str">
        <f t="shared" si="342"/>
        <v>-</v>
      </c>
      <c r="I834" s="29" t="str">
        <f t="shared" si="343"/>
        <v>-</v>
      </c>
      <c r="J834" s="46" t="str">
        <f t="shared" si="344"/>
        <v>-</v>
      </c>
      <c r="K834" s="29" t="str">
        <f t="shared" si="345"/>
        <v>-</v>
      </c>
      <c r="L834" s="29" t="str">
        <f t="shared" si="346"/>
        <v>-</v>
      </c>
      <c r="M834" s="29" t="str">
        <f t="shared" si="347"/>
        <v>-</v>
      </c>
      <c r="N834" s="29" t="str">
        <f t="shared" si="348"/>
        <v>-</v>
      </c>
      <c r="O834" s="29" t="str">
        <f t="shared" si="349"/>
        <v>-</v>
      </c>
      <c r="P834" s="2">
        <f>Замеры!R831</f>
        <v>0</v>
      </c>
      <c r="S834" s="2">
        <f>Замеры!S831</f>
        <v>0</v>
      </c>
      <c r="T834" s="2" t="s">
        <v>72</v>
      </c>
      <c r="U834" s="2" t="b">
        <f t="shared" si="350"/>
        <v>0</v>
      </c>
      <c r="V834" s="2" t="b">
        <f t="shared" si="351"/>
        <v>0</v>
      </c>
      <c r="W834" s="2" t="b">
        <f t="shared" si="352"/>
        <v>0</v>
      </c>
      <c r="Y834" s="2">
        <f t="shared" ca="1" si="353"/>
        <v>34</v>
      </c>
      <c r="Z834" s="2">
        <f t="shared" ca="1" si="353"/>
        <v>47</v>
      </c>
      <c r="AA834" s="2">
        <f t="shared" ca="1" si="353"/>
        <v>45</v>
      </c>
      <c r="AB834" s="5">
        <f t="shared" ca="1" si="354"/>
        <v>587</v>
      </c>
      <c r="AC834" s="5">
        <f t="shared" ca="1" si="355"/>
        <v>600</v>
      </c>
      <c r="AD834" s="5">
        <f t="shared" ca="1" si="356"/>
        <v>533</v>
      </c>
      <c r="AE834" s="5">
        <f t="shared" ca="1" si="357"/>
        <v>498</v>
      </c>
      <c r="AF834" s="5">
        <f t="shared" ca="1" si="358"/>
        <v>525</v>
      </c>
      <c r="AG834" s="5">
        <f t="shared" ca="1" si="359"/>
        <v>585</v>
      </c>
      <c r="AH834" s="5">
        <f t="shared" ca="1" si="360"/>
        <v>576</v>
      </c>
      <c r="AI834" s="5">
        <f t="shared" ca="1" si="361"/>
        <v>600</v>
      </c>
      <c r="AJ834" s="5">
        <f t="shared" ca="1" si="362"/>
        <v>515</v>
      </c>
      <c r="AK834" s="5">
        <f t="shared" ca="1" si="363"/>
        <v>557</v>
      </c>
    </row>
    <row r="835" spans="1:37" x14ac:dyDescent="0.3">
      <c r="A835" s="35">
        <f>IF(Замеры!B832=0, " ", Замеры!B832)</f>
        <v>829</v>
      </c>
      <c r="B835" s="45" t="str">
        <f>Замеры!G832</f>
        <v xml:space="preserve">Группа от QF </v>
      </c>
      <c r="C835" s="45" t="str">
        <f>IF(Замеры!O832=0, " ", Замеры!O832)</f>
        <v xml:space="preserve"> </v>
      </c>
      <c r="D835" s="69" t="str">
        <f t="shared" si="364"/>
        <v xml:space="preserve"> </v>
      </c>
      <c r="E835" s="69" t="str">
        <f t="shared" si="365"/>
        <v xml:space="preserve"> </v>
      </c>
      <c r="F835" s="29" t="str">
        <f t="shared" si="340"/>
        <v>-</v>
      </c>
      <c r="G835" s="29" t="str">
        <f t="shared" si="341"/>
        <v>-</v>
      </c>
      <c r="H835" s="29" t="str">
        <f t="shared" si="342"/>
        <v>-</v>
      </c>
      <c r="I835" s="29" t="str">
        <f t="shared" si="343"/>
        <v>-</v>
      </c>
      <c r="J835" s="46" t="str">
        <f t="shared" si="344"/>
        <v>-</v>
      </c>
      <c r="K835" s="29" t="str">
        <f t="shared" si="345"/>
        <v>-</v>
      </c>
      <c r="L835" s="29" t="str">
        <f t="shared" si="346"/>
        <v>-</v>
      </c>
      <c r="M835" s="29" t="str">
        <f t="shared" si="347"/>
        <v>-</v>
      </c>
      <c r="N835" s="29" t="str">
        <f t="shared" si="348"/>
        <v>-</v>
      </c>
      <c r="O835" s="29" t="str">
        <f t="shared" si="349"/>
        <v>-</v>
      </c>
      <c r="P835" s="2">
        <f>Замеры!R832</f>
        <v>0</v>
      </c>
      <c r="S835" s="2">
        <f>Замеры!S832</f>
        <v>0</v>
      </c>
      <c r="T835" s="2" t="s">
        <v>72</v>
      </c>
      <c r="U835" s="2" t="b">
        <f t="shared" si="350"/>
        <v>0</v>
      </c>
      <c r="V835" s="2" t="b">
        <f t="shared" si="351"/>
        <v>0</v>
      </c>
      <c r="W835" s="2" t="b">
        <f t="shared" si="352"/>
        <v>0</v>
      </c>
      <c r="Y835" s="2">
        <f t="shared" ca="1" si="353"/>
        <v>39</v>
      </c>
      <c r="Z835" s="2">
        <f t="shared" ca="1" si="353"/>
        <v>25</v>
      </c>
      <c r="AA835" s="2">
        <f t="shared" ca="1" si="353"/>
        <v>25</v>
      </c>
      <c r="AB835" s="5">
        <f t="shared" ca="1" si="354"/>
        <v>261</v>
      </c>
      <c r="AC835" s="5">
        <f t="shared" ca="1" si="355"/>
        <v>315</v>
      </c>
      <c r="AD835" s="5">
        <f t="shared" ca="1" si="356"/>
        <v>260</v>
      </c>
      <c r="AE835" s="5">
        <f t="shared" ca="1" si="357"/>
        <v>359</v>
      </c>
      <c r="AF835" s="5">
        <f t="shared" ca="1" si="358"/>
        <v>374</v>
      </c>
      <c r="AG835" s="5">
        <f t="shared" ca="1" si="359"/>
        <v>390</v>
      </c>
      <c r="AH835" s="5">
        <f t="shared" ca="1" si="360"/>
        <v>343</v>
      </c>
      <c r="AI835" s="5">
        <f t="shared" ca="1" si="361"/>
        <v>320</v>
      </c>
      <c r="AJ835" s="5">
        <f t="shared" ca="1" si="362"/>
        <v>364</v>
      </c>
      <c r="AK835" s="5">
        <f t="shared" ca="1" si="363"/>
        <v>307</v>
      </c>
    </row>
    <row r="836" spans="1:37" x14ac:dyDescent="0.3">
      <c r="A836" s="35">
        <f>IF(Замеры!B833=0, " ", Замеры!B833)</f>
        <v>830</v>
      </c>
      <c r="B836" s="45" t="str">
        <f>Замеры!G833</f>
        <v xml:space="preserve">Группа от QF </v>
      </c>
      <c r="C836" s="45" t="str">
        <f>IF(Замеры!O833=0, " ", Замеры!O833)</f>
        <v xml:space="preserve"> </v>
      </c>
      <c r="D836" s="69" t="str">
        <f t="shared" si="364"/>
        <v xml:space="preserve"> </v>
      </c>
      <c r="E836" s="69" t="str">
        <f t="shared" si="365"/>
        <v xml:space="preserve"> </v>
      </c>
      <c r="F836" s="29" t="str">
        <f t="shared" si="340"/>
        <v>-</v>
      </c>
      <c r="G836" s="29" t="str">
        <f t="shared" si="341"/>
        <v>-</v>
      </c>
      <c r="H836" s="29" t="str">
        <f t="shared" si="342"/>
        <v>-</v>
      </c>
      <c r="I836" s="29" t="str">
        <f t="shared" si="343"/>
        <v>-</v>
      </c>
      <c r="J836" s="46" t="str">
        <f t="shared" si="344"/>
        <v>-</v>
      </c>
      <c r="K836" s="29" t="str">
        <f t="shared" si="345"/>
        <v>-</v>
      </c>
      <c r="L836" s="29" t="str">
        <f t="shared" si="346"/>
        <v>-</v>
      </c>
      <c r="M836" s="29" t="str">
        <f t="shared" si="347"/>
        <v>-</v>
      </c>
      <c r="N836" s="29" t="str">
        <f t="shared" si="348"/>
        <v>-</v>
      </c>
      <c r="O836" s="29" t="str">
        <f t="shared" si="349"/>
        <v>-</v>
      </c>
      <c r="P836" s="2">
        <f>Замеры!R833</f>
        <v>0</v>
      </c>
      <c r="S836" s="2">
        <f>Замеры!S833</f>
        <v>0</v>
      </c>
      <c r="T836" s="2" t="s">
        <v>72</v>
      </c>
      <c r="U836" s="2" t="b">
        <f t="shared" si="350"/>
        <v>0</v>
      </c>
      <c r="V836" s="2" t="b">
        <f t="shared" si="351"/>
        <v>0</v>
      </c>
      <c r="W836" s="2" t="b">
        <f t="shared" si="352"/>
        <v>0</v>
      </c>
      <c r="Y836" s="2">
        <f t="shared" ca="1" si="353"/>
        <v>41</v>
      </c>
      <c r="Z836" s="2">
        <f t="shared" ca="1" si="353"/>
        <v>27</v>
      </c>
      <c r="AA836" s="2">
        <f t="shared" ca="1" si="353"/>
        <v>45</v>
      </c>
      <c r="AB836" s="5">
        <f t="shared" ca="1" si="354"/>
        <v>599</v>
      </c>
      <c r="AC836" s="5">
        <f t="shared" ca="1" si="355"/>
        <v>539</v>
      </c>
      <c r="AD836" s="5">
        <f t="shared" ca="1" si="356"/>
        <v>457</v>
      </c>
      <c r="AE836" s="5">
        <f t="shared" ca="1" si="357"/>
        <v>566</v>
      </c>
      <c r="AF836" s="5">
        <f t="shared" ca="1" si="358"/>
        <v>595</v>
      </c>
      <c r="AG836" s="5">
        <f t="shared" ca="1" si="359"/>
        <v>537</v>
      </c>
      <c r="AH836" s="5">
        <f t="shared" ca="1" si="360"/>
        <v>543</v>
      </c>
      <c r="AI836" s="5">
        <f t="shared" ca="1" si="361"/>
        <v>491</v>
      </c>
      <c r="AJ836" s="5">
        <f t="shared" ca="1" si="362"/>
        <v>559</v>
      </c>
      <c r="AK836" s="5">
        <f t="shared" ca="1" si="363"/>
        <v>507</v>
      </c>
    </row>
    <row r="837" spans="1:37" x14ac:dyDescent="0.3">
      <c r="A837" s="35">
        <f>IF(Замеры!B834=0, " ", Замеры!B834)</f>
        <v>831</v>
      </c>
      <c r="B837" s="45" t="str">
        <f>Замеры!G834</f>
        <v xml:space="preserve">Группа от QF </v>
      </c>
      <c r="C837" s="45" t="str">
        <f>IF(Замеры!O834=0, " ", Замеры!O834)</f>
        <v xml:space="preserve"> </v>
      </c>
      <c r="D837" s="69" t="str">
        <f t="shared" si="364"/>
        <v xml:space="preserve"> </v>
      </c>
      <c r="E837" s="69" t="str">
        <f t="shared" si="365"/>
        <v xml:space="preserve"> </v>
      </c>
      <c r="F837" s="29" t="str">
        <f t="shared" si="340"/>
        <v>-</v>
      </c>
      <c r="G837" s="29" t="str">
        <f t="shared" si="341"/>
        <v>-</v>
      </c>
      <c r="H837" s="29" t="str">
        <f t="shared" si="342"/>
        <v>-</v>
      </c>
      <c r="I837" s="29" t="str">
        <f t="shared" si="343"/>
        <v>-</v>
      </c>
      <c r="J837" s="46" t="str">
        <f t="shared" si="344"/>
        <v>-</v>
      </c>
      <c r="K837" s="29" t="str">
        <f t="shared" si="345"/>
        <v>-</v>
      </c>
      <c r="L837" s="29" t="str">
        <f t="shared" si="346"/>
        <v>-</v>
      </c>
      <c r="M837" s="29" t="str">
        <f t="shared" si="347"/>
        <v>-</v>
      </c>
      <c r="N837" s="29" t="str">
        <f t="shared" si="348"/>
        <v>-</v>
      </c>
      <c r="O837" s="29" t="str">
        <f t="shared" si="349"/>
        <v>-</v>
      </c>
      <c r="P837" s="2">
        <f>Замеры!R834</f>
        <v>0</v>
      </c>
      <c r="S837" s="2">
        <f>Замеры!S834</f>
        <v>0</v>
      </c>
      <c r="T837" s="2" t="s">
        <v>72</v>
      </c>
      <c r="U837" s="2" t="b">
        <f t="shared" si="350"/>
        <v>0</v>
      </c>
      <c r="V837" s="2" t="b">
        <f t="shared" si="351"/>
        <v>0</v>
      </c>
      <c r="W837" s="2" t="b">
        <f t="shared" si="352"/>
        <v>0</v>
      </c>
      <c r="Y837" s="2">
        <f t="shared" ca="1" si="353"/>
        <v>50</v>
      </c>
      <c r="Z837" s="2">
        <f t="shared" ca="1" si="353"/>
        <v>37</v>
      </c>
      <c r="AA837" s="2">
        <f t="shared" ca="1" si="353"/>
        <v>37</v>
      </c>
      <c r="AB837" s="5">
        <f t="shared" ca="1" si="354"/>
        <v>433</v>
      </c>
      <c r="AC837" s="5">
        <f t="shared" ca="1" si="355"/>
        <v>446</v>
      </c>
      <c r="AD837" s="5">
        <f t="shared" ca="1" si="356"/>
        <v>392</v>
      </c>
      <c r="AE837" s="5">
        <f t="shared" ca="1" si="357"/>
        <v>377</v>
      </c>
      <c r="AF837" s="5">
        <f t="shared" ca="1" si="358"/>
        <v>393</v>
      </c>
      <c r="AG837" s="5">
        <f t="shared" ca="1" si="359"/>
        <v>445</v>
      </c>
      <c r="AH837" s="5">
        <f t="shared" ca="1" si="360"/>
        <v>513</v>
      </c>
      <c r="AI837" s="5">
        <f t="shared" ca="1" si="361"/>
        <v>427</v>
      </c>
      <c r="AJ837" s="5">
        <f t="shared" ca="1" si="362"/>
        <v>383</v>
      </c>
      <c r="AK837" s="5">
        <f t="shared" ca="1" si="363"/>
        <v>474</v>
      </c>
    </row>
    <row r="838" spans="1:37" x14ac:dyDescent="0.3">
      <c r="A838" s="35">
        <f>IF(Замеры!B835=0, " ", Замеры!B835)</f>
        <v>832</v>
      </c>
      <c r="B838" s="45" t="str">
        <f>Замеры!G835</f>
        <v xml:space="preserve">Группа от QF </v>
      </c>
      <c r="C838" s="45" t="str">
        <f>IF(Замеры!O835=0, " ", Замеры!O835)</f>
        <v xml:space="preserve"> </v>
      </c>
      <c r="D838" s="69" t="str">
        <f t="shared" si="364"/>
        <v xml:space="preserve"> </v>
      </c>
      <c r="E838" s="69" t="str">
        <f t="shared" si="365"/>
        <v xml:space="preserve"> </v>
      </c>
      <c r="F838" s="29" t="str">
        <f t="shared" si="340"/>
        <v>-</v>
      </c>
      <c r="G838" s="29" t="str">
        <f t="shared" si="341"/>
        <v>-</v>
      </c>
      <c r="H838" s="29" t="str">
        <f t="shared" si="342"/>
        <v>-</v>
      </c>
      <c r="I838" s="29" t="str">
        <f t="shared" si="343"/>
        <v>-</v>
      </c>
      <c r="J838" s="46" t="str">
        <f t="shared" si="344"/>
        <v>-</v>
      </c>
      <c r="K838" s="29" t="str">
        <f t="shared" si="345"/>
        <v>-</v>
      </c>
      <c r="L838" s="29" t="str">
        <f t="shared" si="346"/>
        <v>-</v>
      </c>
      <c r="M838" s="29" t="str">
        <f t="shared" si="347"/>
        <v>-</v>
      </c>
      <c r="N838" s="29" t="str">
        <f t="shared" si="348"/>
        <v>-</v>
      </c>
      <c r="O838" s="29" t="str">
        <f t="shared" si="349"/>
        <v>-</v>
      </c>
      <c r="P838" s="2">
        <f>Замеры!R835</f>
        <v>0</v>
      </c>
      <c r="S838" s="2">
        <f>Замеры!S835</f>
        <v>0</v>
      </c>
      <c r="T838" s="2" t="s">
        <v>72</v>
      </c>
      <c r="U838" s="2" t="b">
        <f t="shared" si="350"/>
        <v>0</v>
      </c>
      <c r="V838" s="2" t="b">
        <f t="shared" si="351"/>
        <v>0</v>
      </c>
      <c r="W838" s="2" t="b">
        <f t="shared" si="352"/>
        <v>0</v>
      </c>
      <c r="Y838" s="2">
        <f t="shared" ca="1" si="353"/>
        <v>37</v>
      </c>
      <c r="Z838" s="2">
        <f t="shared" ca="1" si="353"/>
        <v>35</v>
      </c>
      <c r="AA838" s="2">
        <f t="shared" ca="1" si="353"/>
        <v>27</v>
      </c>
      <c r="AB838" s="5">
        <f t="shared" ca="1" si="354"/>
        <v>381</v>
      </c>
      <c r="AC838" s="5">
        <f t="shared" ca="1" si="355"/>
        <v>417</v>
      </c>
      <c r="AD838" s="5">
        <f t="shared" ca="1" si="356"/>
        <v>400</v>
      </c>
      <c r="AE838" s="5">
        <f t="shared" ca="1" si="357"/>
        <v>410</v>
      </c>
      <c r="AF838" s="5">
        <f t="shared" ca="1" si="358"/>
        <v>305</v>
      </c>
      <c r="AG838" s="5">
        <f t="shared" ca="1" si="359"/>
        <v>403</v>
      </c>
      <c r="AH838" s="5">
        <f t="shared" ca="1" si="360"/>
        <v>403</v>
      </c>
      <c r="AI838" s="5">
        <f t="shared" ca="1" si="361"/>
        <v>284</v>
      </c>
      <c r="AJ838" s="5">
        <f t="shared" ca="1" si="362"/>
        <v>281</v>
      </c>
      <c r="AK838" s="5">
        <f t="shared" ca="1" si="363"/>
        <v>352</v>
      </c>
    </row>
    <row r="839" spans="1:37" x14ac:dyDescent="0.3">
      <c r="A839" s="35">
        <f>IF(Замеры!B836=0, " ", Замеры!B836)</f>
        <v>833</v>
      </c>
      <c r="B839" s="45" t="str">
        <f>Замеры!G836</f>
        <v xml:space="preserve">Группа от QF </v>
      </c>
      <c r="C839" s="45" t="str">
        <f>IF(Замеры!O836=0, " ", Замеры!O836)</f>
        <v xml:space="preserve"> </v>
      </c>
      <c r="D839" s="69" t="str">
        <f t="shared" si="364"/>
        <v xml:space="preserve"> </v>
      </c>
      <c r="E839" s="69" t="str">
        <f t="shared" si="365"/>
        <v xml:space="preserve"> </v>
      </c>
      <c r="F839" s="29" t="str">
        <f t="shared" ref="F839:F902" si="366">IF(OR(P839=$S$5,P839=$P$5),AB839,"-")</f>
        <v>-</v>
      </c>
      <c r="G839" s="29" t="str">
        <f t="shared" ref="G839:G902" si="367">IF(OR(P839=$S$5,P839=$Q$5),AC839,"-")</f>
        <v>-</v>
      </c>
      <c r="H839" s="29" t="str">
        <f t="shared" ref="H839:H902" si="368">IF(OR(P839=$S$5,P839=$R$5),AD839,"-")</f>
        <v>-</v>
      </c>
      <c r="I839" s="29" t="str">
        <f t="shared" ref="I839:I902" si="369">IF(OR(P839=$P$4,P839=$R$5,P839=$S$5,P839=$P$5),AE839,"-")</f>
        <v>-</v>
      </c>
      <c r="J839" s="46" t="str">
        <f t="shared" ref="J839:J902" si="370">IF(OR(P839=$P$5,P839=$Q$5,P839=$S$5,P839=$Q$4),AF839,"-")</f>
        <v>-</v>
      </c>
      <c r="K839" s="29" t="str">
        <f t="shared" ref="K839:K902" si="371">IF(OR(P839=$R$5,P839=$Q$5,P839=$R$4,P839=$S$5),AG839,"-")</f>
        <v>-</v>
      </c>
      <c r="L839" s="29" t="str">
        <f t="shared" ref="L839:L902" si="372">IF(I839=$T$4,T838,IF(S839=$S$4,AH839,IF(S839=$U$4,"-")))</f>
        <v>-</v>
      </c>
      <c r="M839" s="29" t="str">
        <f t="shared" ref="M839:M902" si="373">IF(J839=$T$4,T838,IF(S839=$S$4,AI839,IF(S839=$U$4,"-")))</f>
        <v>-</v>
      </c>
      <c r="N839" s="29" t="str">
        <f t="shared" ref="N839:N902" si="374">IF(K839=$T$4,T838,IF(S839=$S$4,AJ839,IF(S839=$U$4,"-")))</f>
        <v>-</v>
      </c>
      <c r="O839" s="29" t="str">
        <f t="shared" ref="O839:O902" si="375">IF(S839=$S$4,AK839,"-")</f>
        <v>-</v>
      </c>
      <c r="P839" s="2">
        <f>Замеры!R836</f>
        <v>0</v>
      </c>
      <c r="S839" s="2">
        <f>Замеры!S836</f>
        <v>0</v>
      </c>
      <c r="T839" s="2" t="s">
        <v>72</v>
      </c>
      <c r="U839" s="2" t="b">
        <f t="shared" ref="U839:U902" si="376">OR(P839=$S$5,P839=$P$5,P839=$R$5,P839=$P$4)</f>
        <v>0</v>
      </c>
      <c r="V839" s="2" t="b">
        <f t="shared" ref="V839:V902" si="377">OR(P839=$S$5,P839=$P$5,P839=$Q$5,P839=$Q$4)</f>
        <v>0</v>
      </c>
      <c r="W839" s="2" t="b">
        <f t="shared" ref="W839:W902" si="378">OR(P839=$Q$5,P839=$S$5,P839=$R$5,P839=$R$4)</f>
        <v>0</v>
      </c>
      <c r="Y839" s="2">
        <f t="shared" ref="Y839:AA902" ca="1" si="379">RANDBETWEEN($T$2,$T$3)</f>
        <v>42</v>
      </c>
      <c r="Z839" s="2">
        <f t="shared" ca="1" si="379"/>
        <v>42</v>
      </c>
      <c r="AA839" s="2">
        <f t="shared" ca="1" si="379"/>
        <v>41</v>
      </c>
      <c r="AB839" s="5">
        <f t="shared" ref="AB839:AB902" ca="1" si="380">RANDBETWEEN(AA839*10+5,AA839*10+150)</f>
        <v>541</v>
      </c>
      <c r="AC839" s="5">
        <f t="shared" ref="AC839:AC902" ca="1" si="381">RANDBETWEEN(AA839*10+5,AA839*10+150)</f>
        <v>516</v>
      </c>
      <c r="AD839" s="5">
        <f t="shared" ref="AD839:AD902" ca="1" si="382">RANDBETWEEN(AA839*10+5,AA839*10+150)</f>
        <v>426</v>
      </c>
      <c r="AE839" s="5">
        <f t="shared" ref="AE839:AE902" ca="1" si="383">RANDBETWEEN(AA839*10+5,AA839*10+150)</f>
        <v>457</v>
      </c>
      <c r="AF839" s="5">
        <f t="shared" ref="AF839:AF902" ca="1" si="384">RANDBETWEEN(AA839*10+5,AA839*10+150)</f>
        <v>558</v>
      </c>
      <c r="AG839" s="5">
        <f t="shared" ref="AG839:AG902" ca="1" si="385">RANDBETWEEN(AA839*10+5,AA839*10+150)</f>
        <v>535</v>
      </c>
      <c r="AH839" s="5">
        <f t="shared" ref="AH839:AH902" ca="1" si="386">RANDBETWEEN(AA839*10+5,AA839*10+150)</f>
        <v>455</v>
      </c>
      <c r="AI839" s="5">
        <f t="shared" ref="AI839:AI902" ca="1" si="387">RANDBETWEEN(AA839*10+5,AA839*10+150)</f>
        <v>523</v>
      </c>
      <c r="AJ839" s="5">
        <f t="shared" ref="AJ839:AJ902" ca="1" si="388">RANDBETWEEN(AA839*10+5,AA839*10+150)</f>
        <v>555</v>
      </c>
      <c r="AK839" s="5">
        <f t="shared" ref="AK839:AK902" ca="1" si="389">RANDBETWEEN(AA839*10+5,AA839*10+150)</f>
        <v>542</v>
      </c>
    </row>
    <row r="840" spans="1:37" x14ac:dyDescent="0.3">
      <c r="A840" s="35">
        <f>IF(Замеры!B837=0, " ", Замеры!B837)</f>
        <v>834</v>
      </c>
      <c r="B840" s="45" t="str">
        <f>Замеры!G837</f>
        <v xml:space="preserve">Группа от QF </v>
      </c>
      <c r="C840" s="45" t="str">
        <f>IF(Замеры!O837=0, " ", Замеры!O837)</f>
        <v xml:space="preserve"> </v>
      </c>
      <c r="D840" s="69" t="str">
        <f t="shared" si="364"/>
        <v xml:space="preserve"> </v>
      </c>
      <c r="E840" s="69" t="str">
        <f t="shared" si="365"/>
        <v xml:space="preserve"> </v>
      </c>
      <c r="F840" s="29" t="str">
        <f t="shared" si="366"/>
        <v>-</v>
      </c>
      <c r="G840" s="29" t="str">
        <f t="shared" si="367"/>
        <v>-</v>
      </c>
      <c r="H840" s="29" t="str">
        <f t="shared" si="368"/>
        <v>-</v>
      </c>
      <c r="I840" s="29" t="str">
        <f t="shared" si="369"/>
        <v>-</v>
      </c>
      <c r="J840" s="46" t="str">
        <f t="shared" si="370"/>
        <v>-</v>
      </c>
      <c r="K840" s="29" t="str">
        <f t="shared" si="371"/>
        <v>-</v>
      </c>
      <c r="L840" s="29" t="str">
        <f t="shared" si="372"/>
        <v>-</v>
      </c>
      <c r="M840" s="29" t="str">
        <f t="shared" si="373"/>
        <v>-</v>
      </c>
      <c r="N840" s="29" t="str">
        <f t="shared" si="374"/>
        <v>-</v>
      </c>
      <c r="O840" s="29" t="str">
        <f t="shared" si="375"/>
        <v>-</v>
      </c>
      <c r="P840" s="2">
        <f>Замеры!R837</f>
        <v>0</v>
      </c>
      <c r="S840" s="2">
        <f>Замеры!S837</f>
        <v>0</v>
      </c>
      <c r="T840" s="2" t="s">
        <v>72</v>
      </c>
      <c r="U840" s="2" t="b">
        <f t="shared" si="376"/>
        <v>0</v>
      </c>
      <c r="V840" s="2" t="b">
        <f t="shared" si="377"/>
        <v>0</v>
      </c>
      <c r="W840" s="2" t="b">
        <f t="shared" si="378"/>
        <v>0</v>
      </c>
      <c r="Y840" s="2">
        <f t="shared" ca="1" si="379"/>
        <v>34</v>
      </c>
      <c r="Z840" s="2">
        <f t="shared" ca="1" si="379"/>
        <v>43</v>
      </c>
      <c r="AA840" s="2">
        <f t="shared" ca="1" si="379"/>
        <v>30</v>
      </c>
      <c r="AB840" s="5">
        <f t="shared" ca="1" si="380"/>
        <v>378</v>
      </c>
      <c r="AC840" s="5">
        <f t="shared" ca="1" si="381"/>
        <v>389</v>
      </c>
      <c r="AD840" s="5">
        <f t="shared" ca="1" si="382"/>
        <v>356</v>
      </c>
      <c r="AE840" s="5">
        <f t="shared" ca="1" si="383"/>
        <v>393</v>
      </c>
      <c r="AF840" s="5">
        <f t="shared" ca="1" si="384"/>
        <v>437</v>
      </c>
      <c r="AG840" s="5">
        <f t="shared" ca="1" si="385"/>
        <v>369</v>
      </c>
      <c r="AH840" s="5">
        <f t="shared" ca="1" si="386"/>
        <v>327</v>
      </c>
      <c r="AI840" s="5">
        <f t="shared" ca="1" si="387"/>
        <v>367</v>
      </c>
      <c r="AJ840" s="5">
        <f t="shared" ca="1" si="388"/>
        <v>422</v>
      </c>
      <c r="AK840" s="5">
        <f t="shared" ca="1" si="389"/>
        <v>344</v>
      </c>
    </row>
    <row r="841" spans="1:37" x14ac:dyDescent="0.3">
      <c r="A841" s="35">
        <f>IF(Замеры!B838=0, " ", Замеры!B838)</f>
        <v>835</v>
      </c>
      <c r="B841" s="45" t="str">
        <f>Замеры!G838</f>
        <v xml:space="preserve">Группа от QF </v>
      </c>
      <c r="C841" s="45" t="str">
        <f>IF(Замеры!O838=0, " ", Замеры!O838)</f>
        <v xml:space="preserve"> </v>
      </c>
      <c r="D841" s="69" t="str">
        <f t="shared" si="364"/>
        <v xml:space="preserve"> </v>
      </c>
      <c r="E841" s="69" t="str">
        <f t="shared" si="365"/>
        <v xml:space="preserve"> </v>
      </c>
      <c r="F841" s="29" t="str">
        <f t="shared" si="366"/>
        <v>-</v>
      </c>
      <c r="G841" s="29" t="str">
        <f t="shared" si="367"/>
        <v>-</v>
      </c>
      <c r="H841" s="29" t="str">
        <f t="shared" si="368"/>
        <v>-</v>
      </c>
      <c r="I841" s="29" t="str">
        <f t="shared" si="369"/>
        <v>-</v>
      </c>
      <c r="J841" s="46" t="str">
        <f t="shared" si="370"/>
        <v>-</v>
      </c>
      <c r="K841" s="29" t="str">
        <f t="shared" si="371"/>
        <v>-</v>
      </c>
      <c r="L841" s="29" t="str">
        <f t="shared" si="372"/>
        <v>-</v>
      </c>
      <c r="M841" s="29" t="str">
        <f t="shared" si="373"/>
        <v>-</v>
      </c>
      <c r="N841" s="29" t="str">
        <f t="shared" si="374"/>
        <v>-</v>
      </c>
      <c r="O841" s="29" t="str">
        <f t="shared" si="375"/>
        <v>-</v>
      </c>
      <c r="P841" s="2">
        <f>Замеры!R838</f>
        <v>0</v>
      </c>
      <c r="S841" s="2">
        <f>Замеры!S838</f>
        <v>0</v>
      </c>
      <c r="T841" s="2" t="s">
        <v>72</v>
      </c>
      <c r="U841" s="2" t="b">
        <f t="shared" si="376"/>
        <v>0</v>
      </c>
      <c r="V841" s="2" t="b">
        <f t="shared" si="377"/>
        <v>0</v>
      </c>
      <c r="W841" s="2" t="b">
        <f t="shared" si="378"/>
        <v>0</v>
      </c>
      <c r="Y841" s="2">
        <f t="shared" ca="1" si="379"/>
        <v>31</v>
      </c>
      <c r="Z841" s="2">
        <f t="shared" ca="1" si="379"/>
        <v>45</v>
      </c>
      <c r="AA841" s="2">
        <f t="shared" ca="1" si="379"/>
        <v>48</v>
      </c>
      <c r="AB841" s="5">
        <f t="shared" ca="1" si="380"/>
        <v>572</v>
      </c>
      <c r="AC841" s="5">
        <f t="shared" ca="1" si="381"/>
        <v>546</v>
      </c>
      <c r="AD841" s="5">
        <f t="shared" ca="1" si="382"/>
        <v>584</v>
      </c>
      <c r="AE841" s="5">
        <f t="shared" ca="1" si="383"/>
        <v>606</v>
      </c>
      <c r="AF841" s="5">
        <f t="shared" ca="1" si="384"/>
        <v>514</v>
      </c>
      <c r="AG841" s="5">
        <f t="shared" ca="1" si="385"/>
        <v>548</v>
      </c>
      <c r="AH841" s="5">
        <f t="shared" ca="1" si="386"/>
        <v>574</v>
      </c>
      <c r="AI841" s="5">
        <f t="shared" ca="1" si="387"/>
        <v>630</v>
      </c>
      <c r="AJ841" s="5">
        <f t="shared" ca="1" si="388"/>
        <v>571</v>
      </c>
      <c r="AK841" s="5">
        <f t="shared" ca="1" si="389"/>
        <v>536</v>
      </c>
    </row>
    <row r="842" spans="1:37" x14ac:dyDescent="0.3">
      <c r="A842" s="35">
        <f>IF(Замеры!B839=0, " ", Замеры!B839)</f>
        <v>836</v>
      </c>
      <c r="B842" s="45" t="str">
        <f>Замеры!G839</f>
        <v xml:space="preserve">Группа от QF </v>
      </c>
      <c r="C842" s="45" t="str">
        <f>IF(Замеры!O839=0, " ", Замеры!O839)</f>
        <v xml:space="preserve"> </v>
      </c>
      <c r="D842" s="69" t="str">
        <f t="shared" si="364"/>
        <v xml:space="preserve"> </v>
      </c>
      <c r="E842" s="69" t="str">
        <f t="shared" si="365"/>
        <v xml:space="preserve"> </v>
      </c>
      <c r="F842" s="29" t="str">
        <f t="shared" si="366"/>
        <v>-</v>
      </c>
      <c r="G842" s="29" t="str">
        <f t="shared" si="367"/>
        <v>-</v>
      </c>
      <c r="H842" s="29" t="str">
        <f t="shared" si="368"/>
        <v>-</v>
      </c>
      <c r="I842" s="29" t="str">
        <f t="shared" si="369"/>
        <v>-</v>
      </c>
      <c r="J842" s="46" t="str">
        <f t="shared" si="370"/>
        <v>-</v>
      </c>
      <c r="K842" s="29" t="str">
        <f t="shared" si="371"/>
        <v>-</v>
      </c>
      <c r="L842" s="29" t="str">
        <f t="shared" si="372"/>
        <v>-</v>
      </c>
      <c r="M842" s="29" t="str">
        <f t="shared" si="373"/>
        <v>-</v>
      </c>
      <c r="N842" s="29" t="str">
        <f t="shared" si="374"/>
        <v>-</v>
      </c>
      <c r="O842" s="29" t="str">
        <f t="shared" si="375"/>
        <v>-</v>
      </c>
      <c r="P842" s="2">
        <f>Замеры!R839</f>
        <v>0</v>
      </c>
      <c r="S842" s="2">
        <f>Замеры!S839</f>
        <v>0</v>
      </c>
      <c r="T842" s="2" t="s">
        <v>72</v>
      </c>
      <c r="U842" s="2" t="b">
        <f t="shared" si="376"/>
        <v>0</v>
      </c>
      <c r="V842" s="2" t="b">
        <f t="shared" si="377"/>
        <v>0</v>
      </c>
      <c r="W842" s="2" t="b">
        <f t="shared" si="378"/>
        <v>0</v>
      </c>
      <c r="Y842" s="2">
        <f t="shared" ca="1" si="379"/>
        <v>36</v>
      </c>
      <c r="Z842" s="2">
        <f t="shared" ca="1" si="379"/>
        <v>49</v>
      </c>
      <c r="AA842" s="2">
        <f t="shared" ca="1" si="379"/>
        <v>20</v>
      </c>
      <c r="AB842" s="5">
        <f t="shared" ca="1" si="380"/>
        <v>207</v>
      </c>
      <c r="AC842" s="5">
        <f t="shared" ca="1" si="381"/>
        <v>348</v>
      </c>
      <c r="AD842" s="5">
        <f t="shared" ca="1" si="382"/>
        <v>274</v>
      </c>
      <c r="AE842" s="5">
        <f t="shared" ca="1" si="383"/>
        <v>241</v>
      </c>
      <c r="AF842" s="5">
        <f t="shared" ca="1" si="384"/>
        <v>223</v>
      </c>
      <c r="AG842" s="5">
        <f t="shared" ca="1" si="385"/>
        <v>275</v>
      </c>
      <c r="AH842" s="5">
        <f t="shared" ca="1" si="386"/>
        <v>208</v>
      </c>
      <c r="AI842" s="5">
        <f t="shared" ca="1" si="387"/>
        <v>209</v>
      </c>
      <c r="AJ842" s="5">
        <f t="shared" ca="1" si="388"/>
        <v>281</v>
      </c>
      <c r="AK842" s="5">
        <f t="shared" ca="1" si="389"/>
        <v>266</v>
      </c>
    </row>
    <row r="843" spans="1:37" x14ac:dyDescent="0.3">
      <c r="A843" s="35">
        <f>IF(Замеры!B840=0, " ", Замеры!B840)</f>
        <v>837</v>
      </c>
      <c r="B843" s="45" t="str">
        <f>Замеры!G840</f>
        <v xml:space="preserve">Группа от QF </v>
      </c>
      <c r="C843" s="45" t="str">
        <f>IF(Замеры!O840=0, " ", Замеры!O840)</f>
        <v xml:space="preserve"> </v>
      </c>
      <c r="D843" s="69" t="str">
        <f t="shared" ref="D843:D906" si="390">IF(P843=0, " ", 1000)</f>
        <v xml:space="preserve"> </v>
      </c>
      <c r="E843" s="69" t="str">
        <f t="shared" ref="E843:E906" si="391">IF(P843=0, " ", 0.5)</f>
        <v xml:space="preserve"> </v>
      </c>
      <c r="F843" s="29" t="str">
        <f t="shared" si="366"/>
        <v>-</v>
      </c>
      <c r="G843" s="29" t="str">
        <f t="shared" si="367"/>
        <v>-</v>
      </c>
      <c r="H843" s="29" t="str">
        <f t="shared" si="368"/>
        <v>-</v>
      </c>
      <c r="I843" s="29" t="str">
        <f t="shared" si="369"/>
        <v>-</v>
      </c>
      <c r="J843" s="46" t="str">
        <f t="shared" si="370"/>
        <v>-</v>
      </c>
      <c r="K843" s="29" t="str">
        <f t="shared" si="371"/>
        <v>-</v>
      </c>
      <c r="L843" s="29" t="str">
        <f t="shared" si="372"/>
        <v>-</v>
      </c>
      <c r="M843" s="29" t="str">
        <f t="shared" si="373"/>
        <v>-</v>
      </c>
      <c r="N843" s="29" t="str">
        <f t="shared" si="374"/>
        <v>-</v>
      </c>
      <c r="O843" s="29" t="str">
        <f t="shared" si="375"/>
        <v>-</v>
      </c>
      <c r="P843" s="2">
        <f>Замеры!R840</f>
        <v>0</v>
      </c>
      <c r="S843" s="2">
        <f>Замеры!S840</f>
        <v>0</v>
      </c>
      <c r="T843" s="2" t="s">
        <v>72</v>
      </c>
      <c r="U843" s="2" t="b">
        <f t="shared" si="376"/>
        <v>0</v>
      </c>
      <c r="V843" s="2" t="b">
        <f t="shared" si="377"/>
        <v>0</v>
      </c>
      <c r="W843" s="2" t="b">
        <f t="shared" si="378"/>
        <v>0</v>
      </c>
      <c r="Y843" s="2">
        <f t="shared" ca="1" si="379"/>
        <v>21</v>
      </c>
      <c r="Z843" s="2">
        <f t="shared" ca="1" si="379"/>
        <v>32</v>
      </c>
      <c r="AA843" s="2">
        <f t="shared" ca="1" si="379"/>
        <v>48</v>
      </c>
      <c r="AB843" s="5">
        <f t="shared" ca="1" si="380"/>
        <v>492</v>
      </c>
      <c r="AC843" s="5">
        <f t="shared" ca="1" si="381"/>
        <v>573</v>
      </c>
      <c r="AD843" s="5">
        <f t="shared" ca="1" si="382"/>
        <v>488</v>
      </c>
      <c r="AE843" s="5">
        <f t="shared" ca="1" si="383"/>
        <v>622</v>
      </c>
      <c r="AF843" s="5">
        <f t="shared" ca="1" si="384"/>
        <v>617</v>
      </c>
      <c r="AG843" s="5">
        <f t="shared" ca="1" si="385"/>
        <v>573</v>
      </c>
      <c r="AH843" s="5">
        <f t="shared" ca="1" si="386"/>
        <v>545</v>
      </c>
      <c r="AI843" s="5">
        <f t="shared" ca="1" si="387"/>
        <v>615</v>
      </c>
      <c r="AJ843" s="5">
        <f t="shared" ca="1" si="388"/>
        <v>521</v>
      </c>
      <c r="AK843" s="5">
        <f t="shared" ca="1" si="389"/>
        <v>507</v>
      </c>
    </row>
    <row r="844" spans="1:37" x14ac:dyDescent="0.3">
      <c r="A844" s="35">
        <f>IF(Замеры!B841=0, " ", Замеры!B841)</f>
        <v>838</v>
      </c>
      <c r="B844" s="45" t="str">
        <f>Замеры!G841</f>
        <v xml:space="preserve">Группа от QF </v>
      </c>
      <c r="C844" s="45" t="str">
        <f>IF(Замеры!O841=0, " ", Замеры!O841)</f>
        <v xml:space="preserve"> </v>
      </c>
      <c r="D844" s="69" t="str">
        <f t="shared" si="390"/>
        <v xml:space="preserve"> </v>
      </c>
      <c r="E844" s="69" t="str">
        <f t="shared" si="391"/>
        <v xml:space="preserve"> </v>
      </c>
      <c r="F844" s="29" t="str">
        <f t="shared" si="366"/>
        <v>-</v>
      </c>
      <c r="G844" s="29" t="str">
        <f t="shared" si="367"/>
        <v>-</v>
      </c>
      <c r="H844" s="29" t="str">
        <f t="shared" si="368"/>
        <v>-</v>
      </c>
      <c r="I844" s="29" t="str">
        <f t="shared" si="369"/>
        <v>-</v>
      </c>
      <c r="J844" s="46" t="str">
        <f t="shared" si="370"/>
        <v>-</v>
      </c>
      <c r="K844" s="29" t="str">
        <f t="shared" si="371"/>
        <v>-</v>
      </c>
      <c r="L844" s="29" t="str">
        <f t="shared" si="372"/>
        <v>-</v>
      </c>
      <c r="M844" s="29" t="str">
        <f t="shared" si="373"/>
        <v>-</v>
      </c>
      <c r="N844" s="29" t="str">
        <f t="shared" si="374"/>
        <v>-</v>
      </c>
      <c r="O844" s="29" t="str">
        <f t="shared" si="375"/>
        <v>-</v>
      </c>
      <c r="P844" s="2">
        <f>Замеры!R841</f>
        <v>0</v>
      </c>
      <c r="S844" s="2">
        <f>Замеры!S841</f>
        <v>0</v>
      </c>
      <c r="T844" s="2" t="s">
        <v>72</v>
      </c>
      <c r="U844" s="2" t="b">
        <f t="shared" si="376"/>
        <v>0</v>
      </c>
      <c r="V844" s="2" t="b">
        <f t="shared" si="377"/>
        <v>0</v>
      </c>
      <c r="W844" s="2" t="b">
        <f t="shared" si="378"/>
        <v>0</v>
      </c>
      <c r="Y844" s="2">
        <f t="shared" ca="1" si="379"/>
        <v>47</v>
      </c>
      <c r="Z844" s="2">
        <f t="shared" ca="1" si="379"/>
        <v>26</v>
      </c>
      <c r="AA844" s="2">
        <f t="shared" ca="1" si="379"/>
        <v>37</v>
      </c>
      <c r="AB844" s="5">
        <f t="shared" ca="1" si="380"/>
        <v>389</v>
      </c>
      <c r="AC844" s="5">
        <f t="shared" ca="1" si="381"/>
        <v>475</v>
      </c>
      <c r="AD844" s="5">
        <f t="shared" ca="1" si="382"/>
        <v>492</v>
      </c>
      <c r="AE844" s="5">
        <f t="shared" ca="1" si="383"/>
        <v>405</v>
      </c>
      <c r="AF844" s="5">
        <f t="shared" ca="1" si="384"/>
        <v>421</v>
      </c>
      <c r="AG844" s="5">
        <f t="shared" ca="1" si="385"/>
        <v>418</v>
      </c>
      <c r="AH844" s="5">
        <f t="shared" ca="1" si="386"/>
        <v>465</v>
      </c>
      <c r="AI844" s="5">
        <f t="shared" ca="1" si="387"/>
        <v>383</v>
      </c>
      <c r="AJ844" s="5">
        <f t="shared" ca="1" si="388"/>
        <v>497</v>
      </c>
      <c r="AK844" s="5">
        <f t="shared" ca="1" si="389"/>
        <v>395</v>
      </c>
    </row>
    <row r="845" spans="1:37" x14ac:dyDescent="0.3">
      <c r="A845" s="35">
        <f>IF(Замеры!B842=0, " ", Замеры!B842)</f>
        <v>839</v>
      </c>
      <c r="B845" s="45" t="str">
        <f>Замеры!G842</f>
        <v xml:space="preserve">Группа от QF </v>
      </c>
      <c r="C845" s="45" t="str">
        <f>IF(Замеры!O842=0, " ", Замеры!O842)</f>
        <v xml:space="preserve"> </v>
      </c>
      <c r="D845" s="69" t="str">
        <f t="shared" si="390"/>
        <v xml:space="preserve"> </v>
      </c>
      <c r="E845" s="69" t="str">
        <f t="shared" si="391"/>
        <v xml:space="preserve"> </v>
      </c>
      <c r="F845" s="29" t="str">
        <f t="shared" si="366"/>
        <v>-</v>
      </c>
      <c r="G845" s="29" t="str">
        <f t="shared" si="367"/>
        <v>-</v>
      </c>
      <c r="H845" s="29" t="str">
        <f t="shared" si="368"/>
        <v>-</v>
      </c>
      <c r="I845" s="29" t="str">
        <f t="shared" si="369"/>
        <v>-</v>
      </c>
      <c r="J845" s="46" t="str">
        <f t="shared" si="370"/>
        <v>-</v>
      </c>
      <c r="K845" s="29" t="str">
        <f t="shared" si="371"/>
        <v>-</v>
      </c>
      <c r="L845" s="29" t="str">
        <f t="shared" si="372"/>
        <v>-</v>
      </c>
      <c r="M845" s="29" t="str">
        <f t="shared" si="373"/>
        <v>-</v>
      </c>
      <c r="N845" s="29" t="str">
        <f t="shared" si="374"/>
        <v>-</v>
      </c>
      <c r="O845" s="29" t="str">
        <f t="shared" si="375"/>
        <v>-</v>
      </c>
      <c r="P845" s="2">
        <f>Замеры!R842</f>
        <v>0</v>
      </c>
      <c r="S845" s="2">
        <f>Замеры!S842</f>
        <v>0</v>
      </c>
      <c r="T845" s="2" t="s">
        <v>72</v>
      </c>
      <c r="U845" s="2" t="b">
        <f t="shared" si="376"/>
        <v>0</v>
      </c>
      <c r="V845" s="2" t="b">
        <f t="shared" si="377"/>
        <v>0</v>
      </c>
      <c r="W845" s="2" t="b">
        <f t="shared" si="378"/>
        <v>0</v>
      </c>
      <c r="Y845" s="2">
        <f t="shared" ca="1" si="379"/>
        <v>42</v>
      </c>
      <c r="Z845" s="2">
        <f t="shared" ca="1" si="379"/>
        <v>45</v>
      </c>
      <c r="AA845" s="2">
        <f t="shared" ca="1" si="379"/>
        <v>27</v>
      </c>
      <c r="AB845" s="5">
        <f t="shared" ca="1" si="380"/>
        <v>353</v>
      </c>
      <c r="AC845" s="5">
        <f t="shared" ca="1" si="381"/>
        <v>307</v>
      </c>
      <c r="AD845" s="5">
        <f t="shared" ca="1" si="382"/>
        <v>387</v>
      </c>
      <c r="AE845" s="5">
        <f t="shared" ca="1" si="383"/>
        <v>395</v>
      </c>
      <c r="AF845" s="5">
        <f t="shared" ca="1" si="384"/>
        <v>353</v>
      </c>
      <c r="AG845" s="5">
        <f t="shared" ca="1" si="385"/>
        <v>389</v>
      </c>
      <c r="AH845" s="5">
        <f t="shared" ca="1" si="386"/>
        <v>289</v>
      </c>
      <c r="AI845" s="5">
        <f t="shared" ca="1" si="387"/>
        <v>386</v>
      </c>
      <c r="AJ845" s="5">
        <f t="shared" ca="1" si="388"/>
        <v>387</v>
      </c>
      <c r="AK845" s="5">
        <f t="shared" ca="1" si="389"/>
        <v>367</v>
      </c>
    </row>
    <row r="846" spans="1:37" x14ac:dyDescent="0.3">
      <c r="A846" s="35">
        <f>IF(Замеры!B843=0, " ", Замеры!B843)</f>
        <v>840</v>
      </c>
      <c r="B846" s="45" t="str">
        <f>Замеры!G843</f>
        <v xml:space="preserve">Группа от QF </v>
      </c>
      <c r="C846" s="45" t="str">
        <f>IF(Замеры!O843=0, " ", Замеры!O843)</f>
        <v xml:space="preserve"> </v>
      </c>
      <c r="D846" s="69" t="str">
        <f t="shared" si="390"/>
        <v xml:space="preserve"> </v>
      </c>
      <c r="E846" s="69" t="str">
        <f t="shared" si="391"/>
        <v xml:space="preserve"> </v>
      </c>
      <c r="F846" s="29" t="str">
        <f t="shared" si="366"/>
        <v>-</v>
      </c>
      <c r="G846" s="29" t="str">
        <f t="shared" si="367"/>
        <v>-</v>
      </c>
      <c r="H846" s="29" t="str">
        <f t="shared" si="368"/>
        <v>-</v>
      </c>
      <c r="I846" s="29" t="str">
        <f t="shared" si="369"/>
        <v>-</v>
      </c>
      <c r="J846" s="46" t="str">
        <f t="shared" si="370"/>
        <v>-</v>
      </c>
      <c r="K846" s="29" t="str">
        <f t="shared" si="371"/>
        <v>-</v>
      </c>
      <c r="L846" s="29" t="str">
        <f t="shared" si="372"/>
        <v>-</v>
      </c>
      <c r="M846" s="29" t="str">
        <f t="shared" si="373"/>
        <v>-</v>
      </c>
      <c r="N846" s="29" t="str">
        <f t="shared" si="374"/>
        <v>-</v>
      </c>
      <c r="O846" s="29" t="str">
        <f t="shared" si="375"/>
        <v>-</v>
      </c>
      <c r="P846" s="2">
        <f>Замеры!R843</f>
        <v>0</v>
      </c>
      <c r="S846" s="2">
        <f>Замеры!S843</f>
        <v>0</v>
      </c>
      <c r="T846" s="2" t="s">
        <v>72</v>
      </c>
      <c r="U846" s="2" t="b">
        <f t="shared" si="376"/>
        <v>0</v>
      </c>
      <c r="V846" s="2" t="b">
        <f t="shared" si="377"/>
        <v>0</v>
      </c>
      <c r="W846" s="2" t="b">
        <f t="shared" si="378"/>
        <v>0</v>
      </c>
      <c r="Y846" s="2">
        <f t="shared" ca="1" si="379"/>
        <v>41</v>
      </c>
      <c r="Z846" s="2">
        <f t="shared" ca="1" si="379"/>
        <v>20</v>
      </c>
      <c r="AA846" s="2">
        <f t="shared" ca="1" si="379"/>
        <v>46</v>
      </c>
      <c r="AB846" s="5">
        <f t="shared" ca="1" si="380"/>
        <v>495</v>
      </c>
      <c r="AC846" s="5">
        <f t="shared" ca="1" si="381"/>
        <v>496</v>
      </c>
      <c r="AD846" s="5">
        <f t="shared" ca="1" si="382"/>
        <v>600</v>
      </c>
      <c r="AE846" s="5">
        <f t="shared" ca="1" si="383"/>
        <v>509</v>
      </c>
      <c r="AF846" s="5">
        <f t="shared" ca="1" si="384"/>
        <v>601</v>
      </c>
      <c r="AG846" s="5">
        <f t="shared" ca="1" si="385"/>
        <v>588</v>
      </c>
      <c r="AH846" s="5">
        <f t="shared" ca="1" si="386"/>
        <v>480</v>
      </c>
      <c r="AI846" s="5">
        <f t="shared" ca="1" si="387"/>
        <v>525</v>
      </c>
      <c r="AJ846" s="5">
        <f t="shared" ca="1" si="388"/>
        <v>534</v>
      </c>
      <c r="AK846" s="5">
        <f t="shared" ca="1" si="389"/>
        <v>477</v>
      </c>
    </row>
    <row r="847" spans="1:37" x14ac:dyDescent="0.3">
      <c r="A847" s="35">
        <f>IF(Замеры!B844=0, " ", Замеры!B844)</f>
        <v>841</v>
      </c>
      <c r="B847" s="45" t="str">
        <f>Замеры!G844</f>
        <v xml:space="preserve">Группа от QF </v>
      </c>
      <c r="C847" s="45" t="str">
        <f>IF(Замеры!O844=0, " ", Замеры!O844)</f>
        <v xml:space="preserve"> </v>
      </c>
      <c r="D847" s="69" t="str">
        <f t="shared" si="390"/>
        <v xml:space="preserve"> </v>
      </c>
      <c r="E847" s="69" t="str">
        <f t="shared" si="391"/>
        <v xml:space="preserve"> </v>
      </c>
      <c r="F847" s="29" t="str">
        <f t="shared" si="366"/>
        <v>-</v>
      </c>
      <c r="G847" s="29" t="str">
        <f t="shared" si="367"/>
        <v>-</v>
      </c>
      <c r="H847" s="29" t="str">
        <f t="shared" si="368"/>
        <v>-</v>
      </c>
      <c r="I847" s="29" t="str">
        <f t="shared" si="369"/>
        <v>-</v>
      </c>
      <c r="J847" s="46" t="str">
        <f t="shared" si="370"/>
        <v>-</v>
      </c>
      <c r="K847" s="29" t="str">
        <f t="shared" si="371"/>
        <v>-</v>
      </c>
      <c r="L847" s="29" t="str">
        <f t="shared" si="372"/>
        <v>-</v>
      </c>
      <c r="M847" s="29" t="str">
        <f t="shared" si="373"/>
        <v>-</v>
      </c>
      <c r="N847" s="29" t="str">
        <f t="shared" si="374"/>
        <v>-</v>
      </c>
      <c r="O847" s="29" t="str">
        <f t="shared" si="375"/>
        <v>-</v>
      </c>
      <c r="P847" s="2">
        <f>Замеры!R844</f>
        <v>0</v>
      </c>
      <c r="S847" s="2">
        <f>Замеры!S844</f>
        <v>0</v>
      </c>
      <c r="T847" s="2" t="s">
        <v>72</v>
      </c>
      <c r="U847" s="2" t="b">
        <f t="shared" si="376"/>
        <v>0</v>
      </c>
      <c r="V847" s="2" t="b">
        <f t="shared" si="377"/>
        <v>0</v>
      </c>
      <c r="W847" s="2" t="b">
        <f t="shared" si="378"/>
        <v>0</v>
      </c>
      <c r="Y847" s="2">
        <f t="shared" ca="1" si="379"/>
        <v>44</v>
      </c>
      <c r="Z847" s="2">
        <f t="shared" ca="1" si="379"/>
        <v>35</v>
      </c>
      <c r="AA847" s="2">
        <f t="shared" ca="1" si="379"/>
        <v>31</v>
      </c>
      <c r="AB847" s="5">
        <f t="shared" ca="1" si="380"/>
        <v>334</v>
      </c>
      <c r="AC847" s="5">
        <f t="shared" ca="1" si="381"/>
        <v>381</v>
      </c>
      <c r="AD847" s="5">
        <f t="shared" ca="1" si="382"/>
        <v>458</v>
      </c>
      <c r="AE847" s="5">
        <f t="shared" ca="1" si="383"/>
        <v>445</v>
      </c>
      <c r="AF847" s="5">
        <f t="shared" ca="1" si="384"/>
        <v>381</v>
      </c>
      <c r="AG847" s="5">
        <f t="shared" ca="1" si="385"/>
        <v>382</v>
      </c>
      <c r="AH847" s="5">
        <f t="shared" ca="1" si="386"/>
        <v>374</v>
      </c>
      <c r="AI847" s="5">
        <f t="shared" ca="1" si="387"/>
        <v>359</v>
      </c>
      <c r="AJ847" s="5">
        <f t="shared" ca="1" si="388"/>
        <v>454</v>
      </c>
      <c r="AK847" s="5">
        <f t="shared" ca="1" si="389"/>
        <v>379</v>
      </c>
    </row>
    <row r="848" spans="1:37" x14ac:dyDescent="0.3">
      <c r="A848" s="35">
        <f>IF(Замеры!B845=0, " ", Замеры!B845)</f>
        <v>842</v>
      </c>
      <c r="B848" s="45" t="str">
        <f>Замеры!G845</f>
        <v xml:space="preserve">Группа от QF </v>
      </c>
      <c r="C848" s="45" t="str">
        <f>IF(Замеры!O845=0, " ", Замеры!O845)</f>
        <v xml:space="preserve"> </v>
      </c>
      <c r="D848" s="69" t="str">
        <f t="shared" si="390"/>
        <v xml:space="preserve"> </v>
      </c>
      <c r="E848" s="69" t="str">
        <f t="shared" si="391"/>
        <v xml:space="preserve"> </v>
      </c>
      <c r="F848" s="29" t="str">
        <f t="shared" si="366"/>
        <v>-</v>
      </c>
      <c r="G848" s="29" t="str">
        <f t="shared" si="367"/>
        <v>-</v>
      </c>
      <c r="H848" s="29" t="str">
        <f t="shared" si="368"/>
        <v>-</v>
      </c>
      <c r="I848" s="29" t="str">
        <f t="shared" si="369"/>
        <v>-</v>
      </c>
      <c r="J848" s="46" t="str">
        <f t="shared" si="370"/>
        <v>-</v>
      </c>
      <c r="K848" s="29" t="str">
        <f t="shared" si="371"/>
        <v>-</v>
      </c>
      <c r="L848" s="29" t="str">
        <f t="shared" si="372"/>
        <v>-</v>
      </c>
      <c r="M848" s="29" t="str">
        <f t="shared" si="373"/>
        <v>-</v>
      </c>
      <c r="N848" s="29" t="str">
        <f t="shared" si="374"/>
        <v>-</v>
      </c>
      <c r="O848" s="29" t="str">
        <f t="shared" si="375"/>
        <v>-</v>
      </c>
      <c r="P848" s="2">
        <f>Замеры!R845</f>
        <v>0</v>
      </c>
      <c r="S848" s="2">
        <f>Замеры!S845</f>
        <v>0</v>
      </c>
      <c r="T848" s="2" t="s">
        <v>72</v>
      </c>
      <c r="U848" s="2" t="b">
        <f t="shared" si="376"/>
        <v>0</v>
      </c>
      <c r="V848" s="2" t="b">
        <f t="shared" si="377"/>
        <v>0</v>
      </c>
      <c r="W848" s="2" t="b">
        <f t="shared" si="378"/>
        <v>0</v>
      </c>
      <c r="Y848" s="2">
        <f t="shared" ca="1" si="379"/>
        <v>24</v>
      </c>
      <c r="Z848" s="2">
        <f t="shared" ca="1" si="379"/>
        <v>40</v>
      </c>
      <c r="AA848" s="2">
        <f t="shared" ca="1" si="379"/>
        <v>50</v>
      </c>
      <c r="AB848" s="5">
        <f t="shared" ca="1" si="380"/>
        <v>506</v>
      </c>
      <c r="AC848" s="5">
        <f t="shared" ca="1" si="381"/>
        <v>619</v>
      </c>
      <c r="AD848" s="5">
        <f t="shared" ca="1" si="382"/>
        <v>557</v>
      </c>
      <c r="AE848" s="5">
        <f t="shared" ca="1" si="383"/>
        <v>596</v>
      </c>
      <c r="AF848" s="5">
        <f t="shared" ca="1" si="384"/>
        <v>597</v>
      </c>
      <c r="AG848" s="5">
        <f t="shared" ca="1" si="385"/>
        <v>561</v>
      </c>
      <c r="AH848" s="5">
        <f t="shared" ca="1" si="386"/>
        <v>510</v>
      </c>
      <c r="AI848" s="5">
        <f t="shared" ca="1" si="387"/>
        <v>611</v>
      </c>
      <c r="AJ848" s="5">
        <f t="shared" ca="1" si="388"/>
        <v>527</v>
      </c>
      <c r="AK848" s="5">
        <f t="shared" ca="1" si="389"/>
        <v>636</v>
      </c>
    </row>
    <row r="849" spans="1:37" x14ac:dyDescent="0.3">
      <c r="A849" s="35">
        <f>IF(Замеры!B846=0, " ", Замеры!B846)</f>
        <v>843</v>
      </c>
      <c r="B849" s="45" t="str">
        <f>Замеры!G846</f>
        <v xml:space="preserve">Группа от QF </v>
      </c>
      <c r="C849" s="45" t="str">
        <f>IF(Замеры!O846=0, " ", Замеры!O846)</f>
        <v xml:space="preserve"> </v>
      </c>
      <c r="D849" s="69" t="str">
        <f t="shared" si="390"/>
        <v xml:space="preserve"> </v>
      </c>
      <c r="E849" s="69" t="str">
        <f t="shared" si="391"/>
        <v xml:space="preserve"> </v>
      </c>
      <c r="F849" s="29" t="str">
        <f t="shared" si="366"/>
        <v>-</v>
      </c>
      <c r="G849" s="29" t="str">
        <f t="shared" si="367"/>
        <v>-</v>
      </c>
      <c r="H849" s="29" t="str">
        <f t="shared" si="368"/>
        <v>-</v>
      </c>
      <c r="I849" s="29" t="str">
        <f t="shared" si="369"/>
        <v>-</v>
      </c>
      <c r="J849" s="46" t="str">
        <f t="shared" si="370"/>
        <v>-</v>
      </c>
      <c r="K849" s="29" t="str">
        <f t="shared" si="371"/>
        <v>-</v>
      </c>
      <c r="L849" s="29" t="str">
        <f t="shared" si="372"/>
        <v>-</v>
      </c>
      <c r="M849" s="29" t="str">
        <f t="shared" si="373"/>
        <v>-</v>
      </c>
      <c r="N849" s="29" t="str">
        <f t="shared" si="374"/>
        <v>-</v>
      </c>
      <c r="O849" s="29" t="str">
        <f t="shared" si="375"/>
        <v>-</v>
      </c>
      <c r="P849" s="2">
        <f>Замеры!R846</f>
        <v>0</v>
      </c>
      <c r="S849" s="2">
        <f>Замеры!S846</f>
        <v>0</v>
      </c>
      <c r="T849" s="2" t="s">
        <v>72</v>
      </c>
      <c r="U849" s="2" t="b">
        <f t="shared" si="376"/>
        <v>0</v>
      </c>
      <c r="V849" s="2" t="b">
        <f t="shared" si="377"/>
        <v>0</v>
      </c>
      <c r="W849" s="2" t="b">
        <f t="shared" si="378"/>
        <v>0</v>
      </c>
      <c r="Y849" s="2">
        <f t="shared" ca="1" si="379"/>
        <v>48</v>
      </c>
      <c r="Z849" s="2">
        <f t="shared" ca="1" si="379"/>
        <v>32</v>
      </c>
      <c r="AA849" s="2">
        <f t="shared" ca="1" si="379"/>
        <v>45</v>
      </c>
      <c r="AB849" s="5">
        <f t="shared" ca="1" si="380"/>
        <v>472</v>
      </c>
      <c r="AC849" s="5">
        <f t="shared" ca="1" si="381"/>
        <v>600</v>
      </c>
      <c r="AD849" s="5">
        <f t="shared" ca="1" si="382"/>
        <v>484</v>
      </c>
      <c r="AE849" s="5">
        <f t="shared" ca="1" si="383"/>
        <v>595</v>
      </c>
      <c r="AF849" s="5">
        <f t="shared" ca="1" si="384"/>
        <v>574</v>
      </c>
      <c r="AG849" s="5">
        <f t="shared" ca="1" si="385"/>
        <v>565</v>
      </c>
      <c r="AH849" s="5">
        <f t="shared" ca="1" si="386"/>
        <v>521</v>
      </c>
      <c r="AI849" s="5">
        <f t="shared" ca="1" si="387"/>
        <v>515</v>
      </c>
      <c r="AJ849" s="5">
        <f t="shared" ca="1" si="388"/>
        <v>552</v>
      </c>
      <c r="AK849" s="5">
        <f t="shared" ca="1" si="389"/>
        <v>543</v>
      </c>
    </row>
    <row r="850" spans="1:37" x14ac:dyDescent="0.3">
      <c r="A850" s="35">
        <f>IF(Замеры!B847=0, " ", Замеры!B847)</f>
        <v>844</v>
      </c>
      <c r="B850" s="45" t="str">
        <f>Замеры!G847</f>
        <v xml:space="preserve">Группа от QF </v>
      </c>
      <c r="C850" s="45" t="str">
        <f>IF(Замеры!O847=0, " ", Замеры!O847)</f>
        <v xml:space="preserve"> </v>
      </c>
      <c r="D850" s="69" t="str">
        <f t="shared" si="390"/>
        <v xml:space="preserve"> </v>
      </c>
      <c r="E850" s="69" t="str">
        <f t="shared" si="391"/>
        <v xml:space="preserve"> </v>
      </c>
      <c r="F850" s="29" t="str">
        <f t="shared" si="366"/>
        <v>-</v>
      </c>
      <c r="G850" s="29" t="str">
        <f t="shared" si="367"/>
        <v>-</v>
      </c>
      <c r="H850" s="29" t="str">
        <f t="shared" si="368"/>
        <v>-</v>
      </c>
      <c r="I850" s="29" t="str">
        <f t="shared" si="369"/>
        <v>-</v>
      </c>
      <c r="J850" s="46" t="str">
        <f t="shared" si="370"/>
        <v>-</v>
      </c>
      <c r="K850" s="29" t="str">
        <f t="shared" si="371"/>
        <v>-</v>
      </c>
      <c r="L850" s="29" t="str">
        <f t="shared" si="372"/>
        <v>-</v>
      </c>
      <c r="M850" s="29" t="str">
        <f t="shared" si="373"/>
        <v>-</v>
      </c>
      <c r="N850" s="29" t="str">
        <f t="shared" si="374"/>
        <v>-</v>
      </c>
      <c r="O850" s="29" t="str">
        <f t="shared" si="375"/>
        <v>-</v>
      </c>
      <c r="P850" s="2">
        <f>Замеры!R847</f>
        <v>0</v>
      </c>
      <c r="S850" s="2">
        <f>Замеры!S847</f>
        <v>0</v>
      </c>
      <c r="T850" s="2" t="s">
        <v>72</v>
      </c>
      <c r="U850" s="2" t="b">
        <f t="shared" si="376"/>
        <v>0</v>
      </c>
      <c r="V850" s="2" t="b">
        <f t="shared" si="377"/>
        <v>0</v>
      </c>
      <c r="W850" s="2" t="b">
        <f t="shared" si="378"/>
        <v>0</v>
      </c>
      <c r="Y850" s="2">
        <f t="shared" ca="1" si="379"/>
        <v>26</v>
      </c>
      <c r="Z850" s="2">
        <f t="shared" ca="1" si="379"/>
        <v>29</v>
      </c>
      <c r="AA850" s="2">
        <f t="shared" ca="1" si="379"/>
        <v>40</v>
      </c>
      <c r="AB850" s="5">
        <f t="shared" ca="1" si="380"/>
        <v>409</v>
      </c>
      <c r="AC850" s="5">
        <f t="shared" ca="1" si="381"/>
        <v>428</v>
      </c>
      <c r="AD850" s="5">
        <f t="shared" ca="1" si="382"/>
        <v>497</v>
      </c>
      <c r="AE850" s="5">
        <f t="shared" ca="1" si="383"/>
        <v>434</v>
      </c>
      <c r="AF850" s="5">
        <f t="shared" ca="1" si="384"/>
        <v>424</v>
      </c>
      <c r="AG850" s="5">
        <f t="shared" ca="1" si="385"/>
        <v>506</v>
      </c>
      <c r="AH850" s="5">
        <f t="shared" ca="1" si="386"/>
        <v>414</v>
      </c>
      <c r="AI850" s="5">
        <f t="shared" ca="1" si="387"/>
        <v>486</v>
      </c>
      <c r="AJ850" s="5">
        <f t="shared" ca="1" si="388"/>
        <v>500</v>
      </c>
      <c r="AK850" s="5">
        <f t="shared" ca="1" si="389"/>
        <v>440</v>
      </c>
    </row>
    <row r="851" spans="1:37" x14ac:dyDescent="0.3">
      <c r="A851" s="35">
        <f>IF(Замеры!B848=0, " ", Замеры!B848)</f>
        <v>845</v>
      </c>
      <c r="B851" s="45" t="str">
        <f>Замеры!G848</f>
        <v xml:space="preserve">Группа от QF </v>
      </c>
      <c r="C851" s="45" t="str">
        <f>IF(Замеры!O848=0, " ", Замеры!O848)</f>
        <v xml:space="preserve"> </v>
      </c>
      <c r="D851" s="69" t="str">
        <f t="shared" si="390"/>
        <v xml:space="preserve"> </v>
      </c>
      <c r="E851" s="69" t="str">
        <f t="shared" si="391"/>
        <v xml:space="preserve"> </v>
      </c>
      <c r="F851" s="29" t="str">
        <f t="shared" si="366"/>
        <v>-</v>
      </c>
      <c r="G851" s="29" t="str">
        <f t="shared" si="367"/>
        <v>-</v>
      </c>
      <c r="H851" s="29" t="str">
        <f t="shared" si="368"/>
        <v>-</v>
      </c>
      <c r="I851" s="29" t="str">
        <f t="shared" si="369"/>
        <v>-</v>
      </c>
      <c r="J851" s="46" t="str">
        <f t="shared" si="370"/>
        <v>-</v>
      </c>
      <c r="K851" s="29" t="str">
        <f t="shared" si="371"/>
        <v>-</v>
      </c>
      <c r="L851" s="29" t="str">
        <f t="shared" si="372"/>
        <v>-</v>
      </c>
      <c r="M851" s="29" t="str">
        <f t="shared" si="373"/>
        <v>-</v>
      </c>
      <c r="N851" s="29" t="str">
        <f t="shared" si="374"/>
        <v>-</v>
      </c>
      <c r="O851" s="29" t="str">
        <f t="shared" si="375"/>
        <v>-</v>
      </c>
      <c r="P851" s="2">
        <f>Замеры!R848</f>
        <v>0</v>
      </c>
      <c r="S851" s="2">
        <f>Замеры!S848</f>
        <v>0</v>
      </c>
      <c r="T851" s="2" t="s">
        <v>72</v>
      </c>
      <c r="U851" s="2" t="b">
        <f t="shared" si="376"/>
        <v>0</v>
      </c>
      <c r="V851" s="2" t="b">
        <f t="shared" si="377"/>
        <v>0</v>
      </c>
      <c r="W851" s="2" t="b">
        <f t="shared" si="378"/>
        <v>0</v>
      </c>
      <c r="Y851" s="2">
        <f t="shared" ca="1" si="379"/>
        <v>46</v>
      </c>
      <c r="Z851" s="2">
        <f t="shared" ca="1" si="379"/>
        <v>20</v>
      </c>
      <c r="AA851" s="2">
        <f t="shared" ca="1" si="379"/>
        <v>20</v>
      </c>
      <c r="AB851" s="5">
        <f t="shared" ca="1" si="380"/>
        <v>309</v>
      </c>
      <c r="AC851" s="5">
        <f t="shared" ca="1" si="381"/>
        <v>206</v>
      </c>
      <c r="AD851" s="5">
        <f t="shared" ca="1" si="382"/>
        <v>241</v>
      </c>
      <c r="AE851" s="5">
        <f t="shared" ca="1" si="383"/>
        <v>300</v>
      </c>
      <c r="AF851" s="5">
        <f t="shared" ca="1" si="384"/>
        <v>239</v>
      </c>
      <c r="AG851" s="5">
        <f t="shared" ca="1" si="385"/>
        <v>241</v>
      </c>
      <c r="AH851" s="5">
        <f t="shared" ca="1" si="386"/>
        <v>231</v>
      </c>
      <c r="AI851" s="5">
        <f t="shared" ca="1" si="387"/>
        <v>323</v>
      </c>
      <c r="AJ851" s="5">
        <f t="shared" ca="1" si="388"/>
        <v>342</v>
      </c>
      <c r="AK851" s="5">
        <f t="shared" ca="1" si="389"/>
        <v>228</v>
      </c>
    </row>
    <row r="852" spans="1:37" x14ac:dyDescent="0.3">
      <c r="A852" s="35">
        <f>IF(Замеры!B849=0, " ", Замеры!B849)</f>
        <v>846</v>
      </c>
      <c r="B852" s="45" t="str">
        <f>Замеры!G849</f>
        <v xml:space="preserve">Группа от QF </v>
      </c>
      <c r="C852" s="45" t="str">
        <f>IF(Замеры!O849=0, " ", Замеры!O849)</f>
        <v xml:space="preserve"> </v>
      </c>
      <c r="D852" s="69" t="str">
        <f t="shared" si="390"/>
        <v xml:space="preserve"> </v>
      </c>
      <c r="E852" s="69" t="str">
        <f t="shared" si="391"/>
        <v xml:space="preserve"> </v>
      </c>
      <c r="F852" s="29" t="str">
        <f t="shared" si="366"/>
        <v>-</v>
      </c>
      <c r="G852" s="29" t="str">
        <f t="shared" si="367"/>
        <v>-</v>
      </c>
      <c r="H852" s="29" t="str">
        <f t="shared" si="368"/>
        <v>-</v>
      </c>
      <c r="I852" s="29" t="str">
        <f t="shared" si="369"/>
        <v>-</v>
      </c>
      <c r="J852" s="46" t="str">
        <f t="shared" si="370"/>
        <v>-</v>
      </c>
      <c r="K852" s="29" t="str">
        <f t="shared" si="371"/>
        <v>-</v>
      </c>
      <c r="L852" s="29" t="str">
        <f t="shared" si="372"/>
        <v>-</v>
      </c>
      <c r="M852" s="29" t="str">
        <f t="shared" si="373"/>
        <v>-</v>
      </c>
      <c r="N852" s="29" t="str">
        <f t="shared" si="374"/>
        <v>-</v>
      </c>
      <c r="O852" s="29" t="str">
        <f t="shared" si="375"/>
        <v>-</v>
      </c>
      <c r="P852" s="2">
        <f>Замеры!R849</f>
        <v>0</v>
      </c>
      <c r="S852" s="2">
        <f>Замеры!S849</f>
        <v>0</v>
      </c>
      <c r="T852" s="2" t="s">
        <v>72</v>
      </c>
      <c r="U852" s="2" t="b">
        <f t="shared" si="376"/>
        <v>0</v>
      </c>
      <c r="V852" s="2" t="b">
        <f t="shared" si="377"/>
        <v>0</v>
      </c>
      <c r="W852" s="2" t="b">
        <f t="shared" si="378"/>
        <v>0</v>
      </c>
      <c r="Y852" s="2">
        <f t="shared" ca="1" si="379"/>
        <v>20</v>
      </c>
      <c r="Z852" s="2">
        <f t="shared" ca="1" si="379"/>
        <v>47</v>
      </c>
      <c r="AA852" s="2">
        <f t="shared" ca="1" si="379"/>
        <v>40</v>
      </c>
      <c r="AB852" s="5">
        <f t="shared" ca="1" si="380"/>
        <v>421</v>
      </c>
      <c r="AC852" s="5">
        <f t="shared" ca="1" si="381"/>
        <v>421</v>
      </c>
      <c r="AD852" s="5">
        <f t="shared" ca="1" si="382"/>
        <v>550</v>
      </c>
      <c r="AE852" s="5">
        <f t="shared" ca="1" si="383"/>
        <v>417</v>
      </c>
      <c r="AF852" s="5">
        <f t="shared" ca="1" si="384"/>
        <v>479</v>
      </c>
      <c r="AG852" s="5">
        <f t="shared" ca="1" si="385"/>
        <v>413</v>
      </c>
      <c r="AH852" s="5">
        <f t="shared" ca="1" si="386"/>
        <v>543</v>
      </c>
      <c r="AI852" s="5">
        <f t="shared" ca="1" si="387"/>
        <v>524</v>
      </c>
      <c r="AJ852" s="5">
        <f t="shared" ca="1" si="388"/>
        <v>527</v>
      </c>
      <c r="AK852" s="5">
        <f t="shared" ca="1" si="389"/>
        <v>461</v>
      </c>
    </row>
    <row r="853" spans="1:37" x14ac:dyDescent="0.3">
      <c r="A853" s="35">
        <f>IF(Замеры!B850=0, " ", Замеры!B850)</f>
        <v>847</v>
      </c>
      <c r="B853" s="45" t="str">
        <f>Замеры!G850</f>
        <v xml:space="preserve">Группа от QF </v>
      </c>
      <c r="C853" s="45" t="str">
        <f>IF(Замеры!O850=0, " ", Замеры!O850)</f>
        <v xml:space="preserve"> </v>
      </c>
      <c r="D853" s="69" t="str">
        <f t="shared" si="390"/>
        <v xml:space="preserve"> </v>
      </c>
      <c r="E853" s="69" t="str">
        <f t="shared" si="391"/>
        <v xml:space="preserve"> </v>
      </c>
      <c r="F853" s="29" t="str">
        <f t="shared" si="366"/>
        <v>-</v>
      </c>
      <c r="G853" s="29" t="str">
        <f t="shared" si="367"/>
        <v>-</v>
      </c>
      <c r="H853" s="29" t="str">
        <f t="shared" si="368"/>
        <v>-</v>
      </c>
      <c r="I853" s="29" t="str">
        <f t="shared" si="369"/>
        <v>-</v>
      </c>
      <c r="J853" s="46" t="str">
        <f t="shared" si="370"/>
        <v>-</v>
      </c>
      <c r="K853" s="29" t="str">
        <f t="shared" si="371"/>
        <v>-</v>
      </c>
      <c r="L853" s="29" t="str">
        <f t="shared" si="372"/>
        <v>-</v>
      </c>
      <c r="M853" s="29" t="str">
        <f t="shared" si="373"/>
        <v>-</v>
      </c>
      <c r="N853" s="29" t="str">
        <f t="shared" si="374"/>
        <v>-</v>
      </c>
      <c r="O853" s="29" t="str">
        <f t="shared" si="375"/>
        <v>-</v>
      </c>
      <c r="P853" s="2">
        <f>Замеры!R850</f>
        <v>0</v>
      </c>
      <c r="S853" s="2">
        <f>Замеры!S850</f>
        <v>0</v>
      </c>
      <c r="T853" s="2" t="s">
        <v>72</v>
      </c>
      <c r="U853" s="2" t="b">
        <f t="shared" si="376"/>
        <v>0</v>
      </c>
      <c r="V853" s="2" t="b">
        <f t="shared" si="377"/>
        <v>0</v>
      </c>
      <c r="W853" s="2" t="b">
        <f t="shared" si="378"/>
        <v>0</v>
      </c>
      <c r="Y853" s="2">
        <f t="shared" ca="1" si="379"/>
        <v>38</v>
      </c>
      <c r="Z853" s="2">
        <f t="shared" ca="1" si="379"/>
        <v>48</v>
      </c>
      <c r="AA853" s="2">
        <f t="shared" ca="1" si="379"/>
        <v>21</v>
      </c>
      <c r="AB853" s="5">
        <f t="shared" ca="1" si="380"/>
        <v>349</v>
      </c>
      <c r="AC853" s="5">
        <f t="shared" ca="1" si="381"/>
        <v>336</v>
      </c>
      <c r="AD853" s="5">
        <f t="shared" ca="1" si="382"/>
        <v>229</v>
      </c>
      <c r="AE853" s="5">
        <f t="shared" ca="1" si="383"/>
        <v>243</v>
      </c>
      <c r="AF853" s="5">
        <f t="shared" ca="1" si="384"/>
        <v>342</v>
      </c>
      <c r="AG853" s="5">
        <f t="shared" ca="1" si="385"/>
        <v>332</v>
      </c>
      <c r="AH853" s="5">
        <f t="shared" ca="1" si="386"/>
        <v>348</v>
      </c>
      <c r="AI853" s="5">
        <f t="shared" ca="1" si="387"/>
        <v>336</v>
      </c>
      <c r="AJ853" s="5">
        <f t="shared" ca="1" si="388"/>
        <v>292</v>
      </c>
      <c r="AK853" s="5">
        <f t="shared" ca="1" si="389"/>
        <v>347</v>
      </c>
    </row>
    <row r="854" spans="1:37" x14ac:dyDescent="0.3">
      <c r="A854" s="35">
        <f>IF(Замеры!B851=0, " ", Замеры!B851)</f>
        <v>848</v>
      </c>
      <c r="B854" s="45" t="str">
        <f>Замеры!G851</f>
        <v xml:space="preserve">Группа от QF </v>
      </c>
      <c r="C854" s="45" t="str">
        <f>IF(Замеры!O851=0, " ", Замеры!O851)</f>
        <v xml:space="preserve"> </v>
      </c>
      <c r="D854" s="69" t="str">
        <f t="shared" si="390"/>
        <v xml:space="preserve"> </v>
      </c>
      <c r="E854" s="69" t="str">
        <f t="shared" si="391"/>
        <v xml:space="preserve"> </v>
      </c>
      <c r="F854" s="29" t="str">
        <f t="shared" si="366"/>
        <v>-</v>
      </c>
      <c r="G854" s="29" t="str">
        <f t="shared" si="367"/>
        <v>-</v>
      </c>
      <c r="H854" s="29" t="str">
        <f t="shared" si="368"/>
        <v>-</v>
      </c>
      <c r="I854" s="29" t="str">
        <f t="shared" si="369"/>
        <v>-</v>
      </c>
      <c r="J854" s="46" t="str">
        <f t="shared" si="370"/>
        <v>-</v>
      </c>
      <c r="K854" s="29" t="str">
        <f t="shared" si="371"/>
        <v>-</v>
      </c>
      <c r="L854" s="29" t="str">
        <f t="shared" si="372"/>
        <v>-</v>
      </c>
      <c r="M854" s="29" t="str">
        <f t="shared" si="373"/>
        <v>-</v>
      </c>
      <c r="N854" s="29" t="str">
        <f t="shared" si="374"/>
        <v>-</v>
      </c>
      <c r="O854" s="29" t="str">
        <f t="shared" si="375"/>
        <v>-</v>
      </c>
      <c r="P854" s="2">
        <f>Замеры!R851</f>
        <v>0</v>
      </c>
      <c r="S854" s="2">
        <f>Замеры!S851</f>
        <v>0</v>
      </c>
      <c r="T854" s="2" t="s">
        <v>72</v>
      </c>
      <c r="U854" s="2" t="b">
        <f t="shared" si="376"/>
        <v>0</v>
      </c>
      <c r="V854" s="2" t="b">
        <f t="shared" si="377"/>
        <v>0</v>
      </c>
      <c r="W854" s="2" t="b">
        <f t="shared" si="378"/>
        <v>0</v>
      </c>
      <c r="Y854" s="2">
        <f t="shared" ca="1" si="379"/>
        <v>35</v>
      </c>
      <c r="Z854" s="2">
        <f t="shared" ca="1" si="379"/>
        <v>36</v>
      </c>
      <c r="AA854" s="2">
        <f t="shared" ca="1" si="379"/>
        <v>47</v>
      </c>
      <c r="AB854" s="5">
        <f t="shared" ca="1" si="380"/>
        <v>584</v>
      </c>
      <c r="AC854" s="5">
        <f t="shared" ca="1" si="381"/>
        <v>531</v>
      </c>
      <c r="AD854" s="5">
        <f t="shared" ca="1" si="382"/>
        <v>481</v>
      </c>
      <c r="AE854" s="5">
        <f t="shared" ca="1" si="383"/>
        <v>489</v>
      </c>
      <c r="AF854" s="5">
        <f t="shared" ca="1" si="384"/>
        <v>477</v>
      </c>
      <c r="AG854" s="5">
        <f t="shared" ca="1" si="385"/>
        <v>553</v>
      </c>
      <c r="AH854" s="5">
        <f t="shared" ca="1" si="386"/>
        <v>620</v>
      </c>
      <c r="AI854" s="5">
        <f t="shared" ca="1" si="387"/>
        <v>582</v>
      </c>
      <c r="AJ854" s="5">
        <f t="shared" ca="1" si="388"/>
        <v>523</v>
      </c>
      <c r="AK854" s="5">
        <f t="shared" ca="1" si="389"/>
        <v>535</v>
      </c>
    </row>
    <row r="855" spans="1:37" x14ac:dyDescent="0.3">
      <c r="A855" s="35">
        <f>IF(Замеры!B852=0, " ", Замеры!B852)</f>
        <v>849</v>
      </c>
      <c r="B855" s="45" t="str">
        <f>Замеры!G852</f>
        <v xml:space="preserve">Группа от QF </v>
      </c>
      <c r="C855" s="45" t="str">
        <f>IF(Замеры!O852=0, " ", Замеры!O852)</f>
        <v xml:space="preserve"> </v>
      </c>
      <c r="D855" s="69" t="str">
        <f t="shared" si="390"/>
        <v xml:space="preserve"> </v>
      </c>
      <c r="E855" s="69" t="str">
        <f t="shared" si="391"/>
        <v xml:space="preserve"> </v>
      </c>
      <c r="F855" s="29" t="str">
        <f t="shared" si="366"/>
        <v>-</v>
      </c>
      <c r="G855" s="29" t="str">
        <f t="shared" si="367"/>
        <v>-</v>
      </c>
      <c r="H855" s="29" t="str">
        <f t="shared" si="368"/>
        <v>-</v>
      </c>
      <c r="I855" s="29" t="str">
        <f t="shared" si="369"/>
        <v>-</v>
      </c>
      <c r="J855" s="46" t="str">
        <f t="shared" si="370"/>
        <v>-</v>
      </c>
      <c r="K855" s="29" t="str">
        <f t="shared" si="371"/>
        <v>-</v>
      </c>
      <c r="L855" s="29" t="str">
        <f t="shared" si="372"/>
        <v>-</v>
      </c>
      <c r="M855" s="29" t="str">
        <f t="shared" si="373"/>
        <v>-</v>
      </c>
      <c r="N855" s="29" t="str">
        <f t="shared" si="374"/>
        <v>-</v>
      </c>
      <c r="O855" s="29" t="str">
        <f t="shared" si="375"/>
        <v>-</v>
      </c>
      <c r="P855" s="2">
        <f>Замеры!R852</f>
        <v>0</v>
      </c>
      <c r="S855" s="2">
        <f>Замеры!S852</f>
        <v>0</v>
      </c>
      <c r="T855" s="2" t="s">
        <v>72</v>
      </c>
      <c r="U855" s="2" t="b">
        <f t="shared" si="376"/>
        <v>0</v>
      </c>
      <c r="V855" s="2" t="b">
        <f t="shared" si="377"/>
        <v>0</v>
      </c>
      <c r="W855" s="2" t="b">
        <f t="shared" si="378"/>
        <v>0</v>
      </c>
      <c r="Y855" s="2">
        <f t="shared" ca="1" si="379"/>
        <v>30</v>
      </c>
      <c r="Z855" s="2">
        <f t="shared" ca="1" si="379"/>
        <v>47</v>
      </c>
      <c r="AA855" s="2">
        <f t="shared" ca="1" si="379"/>
        <v>41</v>
      </c>
      <c r="AB855" s="5">
        <f t="shared" ca="1" si="380"/>
        <v>519</v>
      </c>
      <c r="AC855" s="5">
        <f t="shared" ca="1" si="381"/>
        <v>457</v>
      </c>
      <c r="AD855" s="5">
        <f t="shared" ca="1" si="382"/>
        <v>430</v>
      </c>
      <c r="AE855" s="5">
        <f t="shared" ca="1" si="383"/>
        <v>493</v>
      </c>
      <c r="AF855" s="5">
        <f t="shared" ca="1" si="384"/>
        <v>512</v>
      </c>
      <c r="AG855" s="5">
        <f t="shared" ca="1" si="385"/>
        <v>497</v>
      </c>
      <c r="AH855" s="5">
        <f t="shared" ca="1" si="386"/>
        <v>415</v>
      </c>
      <c r="AI855" s="5">
        <f t="shared" ca="1" si="387"/>
        <v>534</v>
      </c>
      <c r="AJ855" s="5">
        <f t="shared" ca="1" si="388"/>
        <v>499</v>
      </c>
      <c r="AK855" s="5">
        <f t="shared" ca="1" si="389"/>
        <v>546</v>
      </c>
    </row>
    <row r="856" spans="1:37" x14ac:dyDescent="0.3">
      <c r="A856" s="35">
        <f>IF(Замеры!B853=0, " ", Замеры!B853)</f>
        <v>850</v>
      </c>
      <c r="B856" s="45" t="str">
        <f>Замеры!G853</f>
        <v xml:space="preserve">Группа от QF </v>
      </c>
      <c r="C856" s="45" t="str">
        <f>IF(Замеры!O853=0, " ", Замеры!O853)</f>
        <v xml:space="preserve"> </v>
      </c>
      <c r="D856" s="69" t="str">
        <f t="shared" si="390"/>
        <v xml:space="preserve"> </v>
      </c>
      <c r="E856" s="69" t="str">
        <f t="shared" si="391"/>
        <v xml:space="preserve"> </v>
      </c>
      <c r="F856" s="29" t="str">
        <f t="shared" si="366"/>
        <v>-</v>
      </c>
      <c r="G856" s="29" t="str">
        <f t="shared" si="367"/>
        <v>-</v>
      </c>
      <c r="H856" s="29" t="str">
        <f t="shared" si="368"/>
        <v>-</v>
      </c>
      <c r="I856" s="29" t="str">
        <f t="shared" si="369"/>
        <v>-</v>
      </c>
      <c r="J856" s="46" t="str">
        <f t="shared" si="370"/>
        <v>-</v>
      </c>
      <c r="K856" s="29" t="str">
        <f t="shared" si="371"/>
        <v>-</v>
      </c>
      <c r="L856" s="29" t="str">
        <f t="shared" si="372"/>
        <v>-</v>
      </c>
      <c r="M856" s="29" t="str">
        <f t="shared" si="373"/>
        <v>-</v>
      </c>
      <c r="N856" s="29" t="str">
        <f t="shared" si="374"/>
        <v>-</v>
      </c>
      <c r="O856" s="29" t="str">
        <f t="shared" si="375"/>
        <v>-</v>
      </c>
      <c r="P856" s="2">
        <f>Замеры!R853</f>
        <v>0</v>
      </c>
      <c r="S856" s="2">
        <f>Замеры!S853</f>
        <v>0</v>
      </c>
      <c r="T856" s="2" t="s">
        <v>72</v>
      </c>
      <c r="U856" s="2" t="b">
        <f t="shared" si="376"/>
        <v>0</v>
      </c>
      <c r="V856" s="2" t="b">
        <f t="shared" si="377"/>
        <v>0</v>
      </c>
      <c r="W856" s="2" t="b">
        <f t="shared" si="378"/>
        <v>0</v>
      </c>
      <c r="Y856" s="2">
        <f t="shared" ca="1" si="379"/>
        <v>40</v>
      </c>
      <c r="Z856" s="2">
        <f t="shared" ca="1" si="379"/>
        <v>29</v>
      </c>
      <c r="AA856" s="2">
        <f t="shared" ca="1" si="379"/>
        <v>22</v>
      </c>
      <c r="AB856" s="5">
        <f t="shared" ca="1" si="380"/>
        <v>271</v>
      </c>
      <c r="AC856" s="5">
        <f t="shared" ca="1" si="381"/>
        <v>267</v>
      </c>
      <c r="AD856" s="5">
        <f t="shared" ca="1" si="382"/>
        <v>338</v>
      </c>
      <c r="AE856" s="5">
        <f t="shared" ca="1" si="383"/>
        <v>270</v>
      </c>
      <c r="AF856" s="5">
        <f t="shared" ca="1" si="384"/>
        <v>260</v>
      </c>
      <c r="AG856" s="5">
        <f t="shared" ca="1" si="385"/>
        <v>250</v>
      </c>
      <c r="AH856" s="5">
        <f t="shared" ca="1" si="386"/>
        <v>234</v>
      </c>
      <c r="AI856" s="5">
        <f t="shared" ca="1" si="387"/>
        <v>308</v>
      </c>
      <c r="AJ856" s="5">
        <f t="shared" ca="1" si="388"/>
        <v>265</v>
      </c>
      <c r="AK856" s="5">
        <f t="shared" ca="1" si="389"/>
        <v>257</v>
      </c>
    </row>
    <row r="857" spans="1:37" x14ac:dyDescent="0.3">
      <c r="A857" s="35">
        <f>IF(Замеры!B854=0, " ", Замеры!B854)</f>
        <v>851</v>
      </c>
      <c r="B857" s="45" t="str">
        <f>Замеры!G854</f>
        <v xml:space="preserve">Группа от QF </v>
      </c>
      <c r="C857" s="45" t="str">
        <f>IF(Замеры!O854=0, " ", Замеры!O854)</f>
        <v xml:space="preserve"> </v>
      </c>
      <c r="D857" s="69" t="str">
        <f t="shared" si="390"/>
        <v xml:space="preserve"> </v>
      </c>
      <c r="E857" s="69" t="str">
        <f t="shared" si="391"/>
        <v xml:space="preserve"> </v>
      </c>
      <c r="F857" s="29" t="str">
        <f t="shared" si="366"/>
        <v>-</v>
      </c>
      <c r="G857" s="29" t="str">
        <f t="shared" si="367"/>
        <v>-</v>
      </c>
      <c r="H857" s="29" t="str">
        <f t="shared" si="368"/>
        <v>-</v>
      </c>
      <c r="I857" s="29" t="str">
        <f t="shared" si="369"/>
        <v>-</v>
      </c>
      <c r="J857" s="46" t="str">
        <f t="shared" si="370"/>
        <v>-</v>
      </c>
      <c r="K857" s="29" t="str">
        <f t="shared" si="371"/>
        <v>-</v>
      </c>
      <c r="L857" s="29" t="str">
        <f t="shared" si="372"/>
        <v>-</v>
      </c>
      <c r="M857" s="29" t="str">
        <f t="shared" si="373"/>
        <v>-</v>
      </c>
      <c r="N857" s="29" t="str">
        <f t="shared" si="374"/>
        <v>-</v>
      </c>
      <c r="O857" s="29" t="str">
        <f t="shared" si="375"/>
        <v>-</v>
      </c>
      <c r="P857" s="2">
        <f>Замеры!R854</f>
        <v>0</v>
      </c>
      <c r="S857" s="2">
        <f>Замеры!S854</f>
        <v>0</v>
      </c>
      <c r="T857" s="2" t="s">
        <v>72</v>
      </c>
      <c r="U857" s="2" t="b">
        <f t="shared" si="376"/>
        <v>0</v>
      </c>
      <c r="V857" s="2" t="b">
        <f t="shared" si="377"/>
        <v>0</v>
      </c>
      <c r="W857" s="2" t="b">
        <f t="shared" si="378"/>
        <v>0</v>
      </c>
      <c r="Y857" s="2">
        <f t="shared" ca="1" si="379"/>
        <v>50</v>
      </c>
      <c r="Z857" s="2">
        <f t="shared" ca="1" si="379"/>
        <v>43</v>
      </c>
      <c r="AA857" s="2">
        <f t="shared" ca="1" si="379"/>
        <v>35</v>
      </c>
      <c r="AB857" s="5">
        <f t="shared" ca="1" si="380"/>
        <v>457</v>
      </c>
      <c r="AC857" s="5">
        <f t="shared" ca="1" si="381"/>
        <v>438</v>
      </c>
      <c r="AD857" s="5">
        <f t="shared" ca="1" si="382"/>
        <v>355</v>
      </c>
      <c r="AE857" s="5">
        <f t="shared" ca="1" si="383"/>
        <v>480</v>
      </c>
      <c r="AF857" s="5">
        <f t="shared" ca="1" si="384"/>
        <v>391</v>
      </c>
      <c r="AG857" s="5">
        <f t="shared" ca="1" si="385"/>
        <v>362</v>
      </c>
      <c r="AH857" s="5">
        <f t="shared" ca="1" si="386"/>
        <v>407</v>
      </c>
      <c r="AI857" s="5">
        <f t="shared" ca="1" si="387"/>
        <v>411</v>
      </c>
      <c r="AJ857" s="5">
        <f t="shared" ca="1" si="388"/>
        <v>416</v>
      </c>
      <c r="AK857" s="5">
        <f t="shared" ca="1" si="389"/>
        <v>446</v>
      </c>
    </row>
    <row r="858" spans="1:37" x14ac:dyDescent="0.3">
      <c r="A858" s="35">
        <f>IF(Замеры!B855=0, " ", Замеры!B855)</f>
        <v>852</v>
      </c>
      <c r="B858" s="45" t="str">
        <f>Замеры!G855</f>
        <v xml:space="preserve">Группа от QF </v>
      </c>
      <c r="C858" s="45" t="str">
        <f>IF(Замеры!O855=0, " ", Замеры!O855)</f>
        <v xml:space="preserve"> </v>
      </c>
      <c r="D858" s="69" t="str">
        <f t="shared" si="390"/>
        <v xml:space="preserve"> </v>
      </c>
      <c r="E858" s="69" t="str">
        <f t="shared" si="391"/>
        <v xml:space="preserve"> </v>
      </c>
      <c r="F858" s="29" t="str">
        <f t="shared" si="366"/>
        <v>-</v>
      </c>
      <c r="G858" s="29" t="str">
        <f t="shared" si="367"/>
        <v>-</v>
      </c>
      <c r="H858" s="29" t="str">
        <f t="shared" si="368"/>
        <v>-</v>
      </c>
      <c r="I858" s="29" t="str">
        <f t="shared" si="369"/>
        <v>-</v>
      </c>
      <c r="J858" s="46" t="str">
        <f t="shared" si="370"/>
        <v>-</v>
      </c>
      <c r="K858" s="29" t="str">
        <f t="shared" si="371"/>
        <v>-</v>
      </c>
      <c r="L858" s="29" t="str">
        <f t="shared" si="372"/>
        <v>-</v>
      </c>
      <c r="M858" s="29" t="str">
        <f t="shared" si="373"/>
        <v>-</v>
      </c>
      <c r="N858" s="29" t="str">
        <f t="shared" si="374"/>
        <v>-</v>
      </c>
      <c r="O858" s="29" t="str">
        <f t="shared" si="375"/>
        <v>-</v>
      </c>
      <c r="P858" s="2">
        <f>Замеры!R855</f>
        <v>0</v>
      </c>
      <c r="S858" s="2">
        <f>Замеры!S855</f>
        <v>0</v>
      </c>
      <c r="T858" s="2" t="s">
        <v>72</v>
      </c>
      <c r="U858" s="2" t="b">
        <f t="shared" si="376"/>
        <v>0</v>
      </c>
      <c r="V858" s="2" t="b">
        <f t="shared" si="377"/>
        <v>0</v>
      </c>
      <c r="W858" s="2" t="b">
        <f t="shared" si="378"/>
        <v>0</v>
      </c>
      <c r="Y858" s="2">
        <f t="shared" ca="1" si="379"/>
        <v>49</v>
      </c>
      <c r="Z858" s="2">
        <f t="shared" ca="1" si="379"/>
        <v>49</v>
      </c>
      <c r="AA858" s="2">
        <f t="shared" ca="1" si="379"/>
        <v>33</v>
      </c>
      <c r="AB858" s="5">
        <f t="shared" ca="1" si="380"/>
        <v>405</v>
      </c>
      <c r="AC858" s="5">
        <f t="shared" ca="1" si="381"/>
        <v>393</v>
      </c>
      <c r="AD858" s="5">
        <f t="shared" ca="1" si="382"/>
        <v>408</v>
      </c>
      <c r="AE858" s="5">
        <f t="shared" ca="1" si="383"/>
        <v>434</v>
      </c>
      <c r="AF858" s="5">
        <f t="shared" ca="1" si="384"/>
        <v>466</v>
      </c>
      <c r="AG858" s="5">
        <f t="shared" ca="1" si="385"/>
        <v>360</v>
      </c>
      <c r="AH858" s="5">
        <f t="shared" ca="1" si="386"/>
        <v>408</v>
      </c>
      <c r="AI858" s="5">
        <f t="shared" ca="1" si="387"/>
        <v>446</v>
      </c>
      <c r="AJ858" s="5">
        <f t="shared" ca="1" si="388"/>
        <v>402</v>
      </c>
      <c r="AK858" s="5">
        <f t="shared" ca="1" si="389"/>
        <v>404</v>
      </c>
    </row>
    <row r="859" spans="1:37" x14ac:dyDescent="0.3">
      <c r="A859" s="35">
        <f>IF(Замеры!B856=0, " ", Замеры!B856)</f>
        <v>853</v>
      </c>
      <c r="B859" s="45" t="str">
        <f>Замеры!G856</f>
        <v xml:space="preserve">Группа от QF </v>
      </c>
      <c r="C859" s="45" t="str">
        <f>IF(Замеры!O856=0, " ", Замеры!O856)</f>
        <v xml:space="preserve"> </v>
      </c>
      <c r="D859" s="69" t="str">
        <f t="shared" si="390"/>
        <v xml:space="preserve"> </v>
      </c>
      <c r="E859" s="69" t="str">
        <f t="shared" si="391"/>
        <v xml:space="preserve"> </v>
      </c>
      <c r="F859" s="29" t="str">
        <f t="shared" si="366"/>
        <v>-</v>
      </c>
      <c r="G859" s="29" t="str">
        <f t="shared" si="367"/>
        <v>-</v>
      </c>
      <c r="H859" s="29" t="str">
        <f t="shared" si="368"/>
        <v>-</v>
      </c>
      <c r="I859" s="29" t="str">
        <f t="shared" si="369"/>
        <v>-</v>
      </c>
      <c r="J859" s="46" t="str">
        <f t="shared" si="370"/>
        <v>-</v>
      </c>
      <c r="K859" s="29" t="str">
        <f t="shared" si="371"/>
        <v>-</v>
      </c>
      <c r="L859" s="29" t="str">
        <f t="shared" si="372"/>
        <v>-</v>
      </c>
      <c r="M859" s="29" t="str">
        <f t="shared" si="373"/>
        <v>-</v>
      </c>
      <c r="N859" s="29" t="str">
        <f t="shared" si="374"/>
        <v>-</v>
      </c>
      <c r="O859" s="29" t="str">
        <f t="shared" si="375"/>
        <v>-</v>
      </c>
      <c r="P859" s="2">
        <f>Замеры!R856</f>
        <v>0</v>
      </c>
      <c r="S859" s="2">
        <f>Замеры!S856</f>
        <v>0</v>
      </c>
      <c r="T859" s="2" t="s">
        <v>72</v>
      </c>
      <c r="U859" s="2" t="b">
        <f t="shared" si="376"/>
        <v>0</v>
      </c>
      <c r="V859" s="2" t="b">
        <f t="shared" si="377"/>
        <v>0</v>
      </c>
      <c r="W859" s="2" t="b">
        <f t="shared" si="378"/>
        <v>0</v>
      </c>
      <c r="Y859" s="2">
        <f t="shared" ca="1" si="379"/>
        <v>41</v>
      </c>
      <c r="Z859" s="2">
        <f t="shared" ca="1" si="379"/>
        <v>32</v>
      </c>
      <c r="AA859" s="2">
        <f t="shared" ca="1" si="379"/>
        <v>41</v>
      </c>
      <c r="AB859" s="5">
        <f t="shared" ca="1" si="380"/>
        <v>448</v>
      </c>
      <c r="AC859" s="5">
        <f t="shared" ca="1" si="381"/>
        <v>456</v>
      </c>
      <c r="AD859" s="5">
        <f t="shared" ca="1" si="382"/>
        <v>492</v>
      </c>
      <c r="AE859" s="5">
        <f t="shared" ca="1" si="383"/>
        <v>471</v>
      </c>
      <c r="AF859" s="5">
        <f t="shared" ca="1" si="384"/>
        <v>512</v>
      </c>
      <c r="AG859" s="5">
        <f t="shared" ca="1" si="385"/>
        <v>539</v>
      </c>
      <c r="AH859" s="5">
        <f t="shared" ca="1" si="386"/>
        <v>438</v>
      </c>
      <c r="AI859" s="5">
        <f t="shared" ca="1" si="387"/>
        <v>526</v>
      </c>
      <c r="AJ859" s="5">
        <f t="shared" ca="1" si="388"/>
        <v>530</v>
      </c>
      <c r="AK859" s="5">
        <f t="shared" ca="1" si="389"/>
        <v>428</v>
      </c>
    </row>
    <row r="860" spans="1:37" x14ac:dyDescent="0.3">
      <c r="A860" s="35">
        <f>IF(Замеры!B857=0, " ", Замеры!B857)</f>
        <v>854</v>
      </c>
      <c r="B860" s="45" t="str">
        <f>Замеры!G857</f>
        <v xml:space="preserve">Группа от QF </v>
      </c>
      <c r="C860" s="45" t="str">
        <f>IF(Замеры!O857=0, " ", Замеры!O857)</f>
        <v xml:space="preserve"> </v>
      </c>
      <c r="D860" s="69" t="str">
        <f t="shared" si="390"/>
        <v xml:space="preserve"> </v>
      </c>
      <c r="E860" s="69" t="str">
        <f t="shared" si="391"/>
        <v xml:space="preserve"> </v>
      </c>
      <c r="F860" s="29" t="str">
        <f t="shared" si="366"/>
        <v>-</v>
      </c>
      <c r="G860" s="29" t="str">
        <f t="shared" si="367"/>
        <v>-</v>
      </c>
      <c r="H860" s="29" t="str">
        <f t="shared" si="368"/>
        <v>-</v>
      </c>
      <c r="I860" s="29" t="str">
        <f t="shared" si="369"/>
        <v>-</v>
      </c>
      <c r="J860" s="46" t="str">
        <f t="shared" si="370"/>
        <v>-</v>
      </c>
      <c r="K860" s="29" t="str">
        <f t="shared" si="371"/>
        <v>-</v>
      </c>
      <c r="L860" s="29" t="str">
        <f t="shared" si="372"/>
        <v>-</v>
      </c>
      <c r="M860" s="29" t="str">
        <f t="shared" si="373"/>
        <v>-</v>
      </c>
      <c r="N860" s="29" t="str">
        <f t="shared" si="374"/>
        <v>-</v>
      </c>
      <c r="O860" s="29" t="str">
        <f t="shared" si="375"/>
        <v>-</v>
      </c>
      <c r="P860" s="2">
        <f>Замеры!R857</f>
        <v>0</v>
      </c>
      <c r="S860" s="2">
        <f>Замеры!S857</f>
        <v>0</v>
      </c>
      <c r="T860" s="2" t="s">
        <v>72</v>
      </c>
      <c r="U860" s="2" t="b">
        <f t="shared" si="376"/>
        <v>0</v>
      </c>
      <c r="V860" s="2" t="b">
        <f t="shared" si="377"/>
        <v>0</v>
      </c>
      <c r="W860" s="2" t="b">
        <f t="shared" si="378"/>
        <v>0</v>
      </c>
      <c r="Y860" s="2">
        <f t="shared" ca="1" si="379"/>
        <v>50</v>
      </c>
      <c r="Z860" s="2">
        <f t="shared" ca="1" si="379"/>
        <v>21</v>
      </c>
      <c r="AA860" s="2">
        <f t="shared" ca="1" si="379"/>
        <v>45</v>
      </c>
      <c r="AB860" s="5">
        <f t="shared" ca="1" si="380"/>
        <v>587</v>
      </c>
      <c r="AC860" s="5">
        <f t="shared" ca="1" si="381"/>
        <v>591</v>
      </c>
      <c r="AD860" s="5">
        <f t="shared" ca="1" si="382"/>
        <v>489</v>
      </c>
      <c r="AE860" s="5">
        <f t="shared" ca="1" si="383"/>
        <v>525</v>
      </c>
      <c r="AF860" s="5">
        <f t="shared" ca="1" si="384"/>
        <v>466</v>
      </c>
      <c r="AG860" s="5">
        <f t="shared" ca="1" si="385"/>
        <v>575</v>
      </c>
      <c r="AH860" s="5">
        <f t="shared" ca="1" si="386"/>
        <v>589</v>
      </c>
      <c r="AI860" s="5">
        <f t="shared" ca="1" si="387"/>
        <v>536</v>
      </c>
      <c r="AJ860" s="5">
        <f t="shared" ca="1" si="388"/>
        <v>478</v>
      </c>
      <c r="AK860" s="5">
        <f t="shared" ca="1" si="389"/>
        <v>487</v>
      </c>
    </row>
    <row r="861" spans="1:37" x14ac:dyDescent="0.3">
      <c r="A861" s="35">
        <f>IF(Замеры!B858=0, " ", Замеры!B858)</f>
        <v>855</v>
      </c>
      <c r="B861" s="45" t="str">
        <f>Замеры!G858</f>
        <v xml:space="preserve">Группа от QF </v>
      </c>
      <c r="C861" s="45" t="str">
        <f>IF(Замеры!O858=0, " ", Замеры!O858)</f>
        <v xml:space="preserve"> </v>
      </c>
      <c r="D861" s="69" t="str">
        <f t="shared" si="390"/>
        <v xml:space="preserve"> </v>
      </c>
      <c r="E861" s="69" t="str">
        <f t="shared" si="391"/>
        <v xml:space="preserve"> </v>
      </c>
      <c r="F861" s="29" t="str">
        <f t="shared" si="366"/>
        <v>-</v>
      </c>
      <c r="G861" s="29" t="str">
        <f t="shared" si="367"/>
        <v>-</v>
      </c>
      <c r="H861" s="29" t="str">
        <f t="shared" si="368"/>
        <v>-</v>
      </c>
      <c r="I861" s="29" t="str">
        <f t="shared" si="369"/>
        <v>-</v>
      </c>
      <c r="J861" s="46" t="str">
        <f t="shared" si="370"/>
        <v>-</v>
      </c>
      <c r="K861" s="29" t="str">
        <f t="shared" si="371"/>
        <v>-</v>
      </c>
      <c r="L861" s="29" t="str">
        <f t="shared" si="372"/>
        <v>-</v>
      </c>
      <c r="M861" s="29" t="str">
        <f t="shared" si="373"/>
        <v>-</v>
      </c>
      <c r="N861" s="29" t="str">
        <f t="shared" si="374"/>
        <v>-</v>
      </c>
      <c r="O861" s="29" t="str">
        <f t="shared" si="375"/>
        <v>-</v>
      </c>
      <c r="P861" s="2">
        <f>Замеры!R858</f>
        <v>0</v>
      </c>
      <c r="S861" s="2">
        <f>Замеры!S858</f>
        <v>0</v>
      </c>
      <c r="T861" s="2" t="s">
        <v>72</v>
      </c>
      <c r="U861" s="2" t="b">
        <f t="shared" si="376"/>
        <v>0</v>
      </c>
      <c r="V861" s="2" t="b">
        <f t="shared" si="377"/>
        <v>0</v>
      </c>
      <c r="W861" s="2" t="b">
        <f t="shared" si="378"/>
        <v>0</v>
      </c>
      <c r="Y861" s="2">
        <f t="shared" ca="1" si="379"/>
        <v>20</v>
      </c>
      <c r="Z861" s="2">
        <f t="shared" ca="1" si="379"/>
        <v>49</v>
      </c>
      <c r="AA861" s="2">
        <f t="shared" ca="1" si="379"/>
        <v>24</v>
      </c>
      <c r="AB861" s="5">
        <f t="shared" ca="1" si="380"/>
        <v>291</v>
      </c>
      <c r="AC861" s="5">
        <f t="shared" ca="1" si="381"/>
        <v>298</v>
      </c>
      <c r="AD861" s="5">
        <f t="shared" ca="1" si="382"/>
        <v>345</v>
      </c>
      <c r="AE861" s="5">
        <f t="shared" ca="1" si="383"/>
        <v>271</v>
      </c>
      <c r="AF861" s="5">
        <f t="shared" ca="1" si="384"/>
        <v>340</v>
      </c>
      <c r="AG861" s="5">
        <f t="shared" ca="1" si="385"/>
        <v>373</v>
      </c>
      <c r="AH861" s="5">
        <f t="shared" ca="1" si="386"/>
        <v>327</v>
      </c>
      <c r="AI861" s="5">
        <f t="shared" ca="1" si="387"/>
        <v>379</v>
      </c>
      <c r="AJ861" s="5">
        <f t="shared" ca="1" si="388"/>
        <v>272</v>
      </c>
      <c r="AK861" s="5">
        <f t="shared" ca="1" si="389"/>
        <v>283</v>
      </c>
    </row>
    <row r="862" spans="1:37" x14ac:dyDescent="0.3">
      <c r="A862" s="35">
        <f>IF(Замеры!B859=0, " ", Замеры!B859)</f>
        <v>856</v>
      </c>
      <c r="B862" s="45" t="str">
        <f>Замеры!G859</f>
        <v xml:space="preserve">Группа от QF </v>
      </c>
      <c r="C862" s="45" t="str">
        <f>IF(Замеры!O859=0, " ", Замеры!O859)</f>
        <v xml:space="preserve"> </v>
      </c>
      <c r="D862" s="69" t="str">
        <f t="shared" si="390"/>
        <v xml:space="preserve"> </v>
      </c>
      <c r="E862" s="69" t="str">
        <f t="shared" si="391"/>
        <v xml:space="preserve"> </v>
      </c>
      <c r="F862" s="29" t="str">
        <f t="shared" si="366"/>
        <v>-</v>
      </c>
      <c r="G862" s="29" t="str">
        <f t="shared" si="367"/>
        <v>-</v>
      </c>
      <c r="H862" s="29" t="str">
        <f t="shared" si="368"/>
        <v>-</v>
      </c>
      <c r="I862" s="29" t="str">
        <f t="shared" si="369"/>
        <v>-</v>
      </c>
      <c r="J862" s="46" t="str">
        <f t="shared" si="370"/>
        <v>-</v>
      </c>
      <c r="K862" s="29" t="str">
        <f t="shared" si="371"/>
        <v>-</v>
      </c>
      <c r="L862" s="29" t="str">
        <f t="shared" si="372"/>
        <v>-</v>
      </c>
      <c r="M862" s="29" t="str">
        <f t="shared" si="373"/>
        <v>-</v>
      </c>
      <c r="N862" s="29" t="str">
        <f t="shared" si="374"/>
        <v>-</v>
      </c>
      <c r="O862" s="29" t="str">
        <f t="shared" si="375"/>
        <v>-</v>
      </c>
      <c r="P862" s="2">
        <f>Замеры!R859</f>
        <v>0</v>
      </c>
      <c r="S862" s="2">
        <f>Замеры!S859</f>
        <v>0</v>
      </c>
      <c r="T862" s="2" t="s">
        <v>72</v>
      </c>
      <c r="U862" s="2" t="b">
        <f t="shared" si="376"/>
        <v>0</v>
      </c>
      <c r="V862" s="2" t="b">
        <f t="shared" si="377"/>
        <v>0</v>
      </c>
      <c r="W862" s="2" t="b">
        <f t="shared" si="378"/>
        <v>0</v>
      </c>
      <c r="Y862" s="2">
        <f t="shared" ca="1" si="379"/>
        <v>32</v>
      </c>
      <c r="Z862" s="2">
        <f t="shared" ca="1" si="379"/>
        <v>50</v>
      </c>
      <c r="AA862" s="2">
        <f t="shared" ca="1" si="379"/>
        <v>41</v>
      </c>
      <c r="AB862" s="5">
        <f t="shared" ca="1" si="380"/>
        <v>423</v>
      </c>
      <c r="AC862" s="5">
        <f t="shared" ca="1" si="381"/>
        <v>486</v>
      </c>
      <c r="AD862" s="5">
        <f t="shared" ca="1" si="382"/>
        <v>512</v>
      </c>
      <c r="AE862" s="5">
        <f t="shared" ca="1" si="383"/>
        <v>426</v>
      </c>
      <c r="AF862" s="5">
        <f t="shared" ca="1" si="384"/>
        <v>494</v>
      </c>
      <c r="AG862" s="5">
        <f t="shared" ca="1" si="385"/>
        <v>551</v>
      </c>
      <c r="AH862" s="5">
        <f t="shared" ca="1" si="386"/>
        <v>490</v>
      </c>
      <c r="AI862" s="5">
        <f t="shared" ca="1" si="387"/>
        <v>477</v>
      </c>
      <c r="AJ862" s="5">
        <f t="shared" ca="1" si="388"/>
        <v>518</v>
      </c>
      <c r="AK862" s="5">
        <f t="shared" ca="1" si="389"/>
        <v>459</v>
      </c>
    </row>
    <row r="863" spans="1:37" x14ac:dyDescent="0.3">
      <c r="A863" s="35">
        <f>IF(Замеры!B860=0, " ", Замеры!B860)</f>
        <v>857</v>
      </c>
      <c r="B863" s="45" t="str">
        <f>Замеры!G860</f>
        <v xml:space="preserve">Группа от QF </v>
      </c>
      <c r="C863" s="45" t="str">
        <f>IF(Замеры!O860=0, " ", Замеры!O860)</f>
        <v xml:space="preserve"> </v>
      </c>
      <c r="D863" s="69" t="str">
        <f t="shared" si="390"/>
        <v xml:space="preserve"> </v>
      </c>
      <c r="E863" s="69" t="str">
        <f t="shared" si="391"/>
        <v xml:space="preserve"> </v>
      </c>
      <c r="F863" s="29" t="str">
        <f t="shared" si="366"/>
        <v>-</v>
      </c>
      <c r="G863" s="29" t="str">
        <f t="shared" si="367"/>
        <v>-</v>
      </c>
      <c r="H863" s="29" t="str">
        <f t="shared" si="368"/>
        <v>-</v>
      </c>
      <c r="I863" s="29" t="str">
        <f t="shared" si="369"/>
        <v>-</v>
      </c>
      <c r="J863" s="46" t="str">
        <f t="shared" si="370"/>
        <v>-</v>
      </c>
      <c r="K863" s="29" t="str">
        <f t="shared" si="371"/>
        <v>-</v>
      </c>
      <c r="L863" s="29" t="str">
        <f t="shared" si="372"/>
        <v>-</v>
      </c>
      <c r="M863" s="29" t="str">
        <f t="shared" si="373"/>
        <v>-</v>
      </c>
      <c r="N863" s="29" t="str">
        <f t="shared" si="374"/>
        <v>-</v>
      </c>
      <c r="O863" s="29" t="str">
        <f t="shared" si="375"/>
        <v>-</v>
      </c>
      <c r="P863" s="2">
        <f>Замеры!R860</f>
        <v>0</v>
      </c>
      <c r="S863" s="2">
        <f>Замеры!S860</f>
        <v>0</v>
      </c>
      <c r="T863" s="2" t="s">
        <v>72</v>
      </c>
      <c r="U863" s="2" t="b">
        <f t="shared" si="376"/>
        <v>0</v>
      </c>
      <c r="V863" s="2" t="b">
        <f t="shared" si="377"/>
        <v>0</v>
      </c>
      <c r="W863" s="2" t="b">
        <f t="shared" si="378"/>
        <v>0</v>
      </c>
      <c r="Y863" s="2">
        <f t="shared" ca="1" si="379"/>
        <v>41</v>
      </c>
      <c r="Z863" s="2">
        <f t="shared" ca="1" si="379"/>
        <v>46</v>
      </c>
      <c r="AA863" s="2">
        <f t="shared" ca="1" si="379"/>
        <v>29</v>
      </c>
      <c r="AB863" s="5">
        <f t="shared" ca="1" si="380"/>
        <v>353</v>
      </c>
      <c r="AC863" s="5">
        <f t="shared" ca="1" si="381"/>
        <v>440</v>
      </c>
      <c r="AD863" s="5">
        <f t="shared" ca="1" si="382"/>
        <v>326</v>
      </c>
      <c r="AE863" s="5">
        <f t="shared" ca="1" si="383"/>
        <v>359</v>
      </c>
      <c r="AF863" s="5">
        <f t="shared" ca="1" si="384"/>
        <v>389</v>
      </c>
      <c r="AG863" s="5">
        <f t="shared" ca="1" si="385"/>
        <v>381</v>
      </c>
      <c r="AH863" s="5">
        <f t="shared" ca="1" si="386"/>
        <v>338</v>
      </c>
      <c r="AI863" s="5">
        <f t="shared" ca="1" si="387"/>
        <v>395</v>
      </c>
      <c r="AJ863" s="5">
        <f t="shared" ca="1" si="388"/>
        <v>330</v>
      </c>
      <c r="AK863" s="5">
        <f t="shared" ca="1" si="389"/>
        <v>425</v>
      </c>
    </row>
    <row r="864" spans="1:37" x14ac:dyDescent="0.3">
      <c r="A864" s="35">
        <f>IF(Замеры!B861=0, " ", Замеры!B861)</f>
        <v>858</v>
      </c>
      <c r="B864" s="45" t="str">
        <f>Замеры!G861</f>
        <v xml:space="preserve">Группа от QF </v>
      </c>
      <c r="C864" s="45" t="str">
        <f>IF(Замеры!O861=0, " ", Замеры!O861)</f>
        <v xml:space="preserve"> </v>
      </c>
      <c r="D864" s="69" t="str">
        <f t="shared" si="390"/>
        <v xml:space="preserve"> </v>
      </c>
      <c r="E864" s="69" t="str">
        <f t="shared" si="391"/>
        <v xml:space="preserve"> </v>
      </c>
      <c r="F864" s="29" t="str">
        <f t="shared" si="366"/>
        <v>-</v>
      </c>
      <c r="G864" s="29" t="str">
        <f t="shared" si="367"/>
        <v>-</v>
      </c>
      <c r="H864" s="29" t="str">
        <f t="shared" si="368"/>
        <v>-</v>
      </c>
      <c r="I864" s="29" t="str">
        <f t="shared" si="369"/>
        <v>-</v>
      </c>
      <c r="J864" s="46" t="str">
        <f t="shared" si="370"/>
        <v>-</v>
      </c>
      <c r="K864" s="29" t="str">
        <f t="shared" si="371"/>
        <v>-</v>
      </c>
      <c r="L864" s="29" t="str">
        <f t="shared" si="372"/>
        <v>-</v>
      </c>
      <c r="M864" s="29" t="str">
        <f t="shared" si="373"/>
        <v>-</v>
      </c>
      <c r="N864" s="29" t="str">
        <f t="shared" si="374"/>
        <v>-</v>
      </c>
      <c r="O864" s="29" t="str">
        <f t="shared" si="375"/>
        <v>-</v>
      </c>
      <c r="P864" s="2">
        <f>Замеры!R861</f>
        <v>0</v>
      </c>
      <c r="S864" s="2">
        <f>Замеры!S861</f>
        <v>0</v>
      </c>
      <c r="T864" s="2" t="s">
        <v>72</v>
      </c>
      <c r="U864" s="2" t="b">
        <f t="shared" si="376"/>
        <v>0</v>
      </c>
      <c r="V864" s="2" t="b">
        <f t="shared" si="377"/>
        <v>0</v>
      </c>
      <c r="W864" s="2" t="b">
        <f t="shared" si="378"/>
        <v>0</v>
      </c>
      <c r="Y864" s="2">
        <f t="shared" ca="1" si="379"/>
        <v>31</v>
      </c>
      <c r="Z864" s="2">
        <f t="shared" ca="1" si="379"/>
        <v>27</v>
      </c>
      <c r="AA864" s="2">
        <f t="shared" ca="1" si="379"/>
        <v>34</v>
      </c>
      <c r="AB864" s="5">
        <f t="shared" ca="1" si="380"/>
        <v>471</v>
      </c>
      <c r="AC864" s="5">
        <f t="shared" ca="1" si="381"/>
        <v>478</v>
      </c>
      <c r="AD864" s="5">
        <f t="shared" ca="1" si="382"/>
        <v>396</v>
      </c>
      <c r="AE864" s="5">
        <f t="shared" ca="1" si="383"/>
        <v>417</v>
      </c>
      <c r="AF864" s="5">
        <f t="shared" ca="1" si="384"/>
        <v>402</v>
      </c>
      <c r="AG864" s="5">
        <f t="shared" ca="1" si="385"/>
        <v>367</v>
      </c>
      <c r="AH864" s="5">
        <f t="shared" ca="1" si="386"/>
        <v>407</v>
      </c>
      <c r="AI864" s="5">
        <f t="shared" ca="1" si="387"/>
        <v>391</v>
      </c>
      <c r="AJ864" s="5">
        <f t="shared" ca="1" si="388"/>
        <v>432</v>
      </c>
      <c r="AK864" s="5">
        <f t="shared" ca="1" si="389"/>
        <v>388</v>
      </c>
    </row>
    <row r="865" spans="1:37" x14ac:dyDescent="0.3">
      <c r="A865" s="35">
        <f>IF(Замеры!B862=0, " ", Замеры!B862)</f>
        <v>859</v>
      </c>
      <c r="B865" s="45" t="str">
        <f>Замеры!G862</f>
        <v xml:space="preserve">Группа от QF </v>
      </c>
      <c r="C865" s="45" t="str">
        <f>IF(Замеры!O862=0, " ", Замеры!O862)</f>
        <v xml:space="preserve"> </v>
      </c>
      <c r="D865" s="69" t="str">
        <f t="shared" si="390"/>
        <v xml:space="preserve"> </v>
      </c>
      <c r="E865" s="69" t="str">
        <f t="shared" si="391"/>
        <v xml:space="preserve"> </v>
      </c>
      <c r="F865" s="29" t="str">
        <f t="shared" si="366"/>
        <v>-</v>
      </c>
      <c r="G865" s="29" t="str">
        <f t="shared" si="367"/>
        <v>-</v>
      </c>
      <c r="H865" s="29" t="str">
        <f t="shared" si="368"/>
        <v>-</v>
      </c>
      <c r="I865" s="29" t="str">
        <f t="shared" si="369"/>
        <v>-</v>
      </c>
      <c r="J865" s="46" t="str">
        <f t="shared" si="370"/>
        <v>-</v>
      </c>
      <c r="K865" s="29" t="str">
        <f t="shared" si="371"/>
        <v>-</v>
      </c>
      <c r="L865" s="29" t="str">
        <f t="shared" si="372"/>
        <v>-</v>
      </c>
      <c r="M865" s="29" t="str">
        <f t="shared" si="373"/>
        <v>-</v>
      </c>
      <c r="N865" s="29" t="str">
        <f t="shared" si="374"/>
        <v>-</v>
      </c>
      <c r="O865" s="29" t="str">
        <f t="shared" si="375"/>
        <v>-</v>
      </c>
      <c r="P865" s="2">
        <f>Замеры!R862</f>
        <v>0</v>
      </c>
      <c r="S865" s="2">
        <f>Замеры!S862</f>
        <v>0</v>
      </c>
      <c r="T865" s="2" t="s">
        <v>72</v>
      </c>
      <c r="U865" s="2" t="b">
        <f t="shared" si="376"/>
        <v>0</v>
      </c>
      <c r="V865" s="2" t="b">
        <f t="shared" si="377"/>
        <v>0</v>
      </c>
      <c r="W865" s="2" t="b">
        <f t="shared" si="378"/>
        <v>0</v>
      </c>
      <c r="Y865" s="2">
        <f t="shared" ca="1" si="379"/>
        <v>42</v>
      </c>
      <c r="Z865" s="2">
        <f t="shared" ca="1" si="379"/>
        <v>48</v>
      </c>
      <c r="AA865" s="2">
        <f t="shared" ca="1" si="379"/>
        <v>25</v>
      </c>
      <c r="AB865" s="5">
        <f t="shared" ca="1" si="380"/>
        <v>388</v>
      </c>
      <c r="AC865" s="5">
        <f t="shared" ca="1" si="381"/>
        <v>361</v>
      </c>
      <c r="AD865" s="5">
        <f t="shared" ca="1" si="382"/>
        <v>366</v>
      </c>
      <c r="AE865" s="5">
        <f t="shared" ca="1" si="383"/>
        <v>286</v>
      </c>
      <c r="AF865" s="5">
        <f t="shared" ca="1" si="384"/>
        <v>278</v>
      </c>
      <c r="AG865" s="5">
        <f t="shared" ca="1" si="385"/>
        <v>280</v>
      </c>
      <c r="AH865" s="5">
        <f t="shared" ca="1" si="386"/>
        <v>303</v>
      </c>
      <c r="AI865" s="5">
        <f t="shared" ca="1" si="387"/>
        <v>391</v>
      </c>
      <c r="AJ865" s="5">
        <f t="shared" ca="1" si="388"/>
        <v>354</v>
      </c>
      <c r="AK865" s="5">
        <f t="shared" ca="1" si="389"/>
        <v>259</v>
      </c>
    </row>
    <row r="866" spans="1:37" x14ac:dyDescent="0.3">
      <c r="A866" s="35">
        <f>IF(Замеры!B863=0, " ", Замеры!B863)</f>
        <v>860</v>
      </c>
      <c r="B866" s="45" t="str">
        <f>Замеры!G863</f>
        <v xml:space="preserve">Группа от QF </v>
      </c>
      <c r="C866" s="45" t="str">
        <f>IF(Замеры!O863=0, " ", Замеры!O863)</f>
        <v xml:space="preserve"> </v>
      </c>
      <c r="D866" s="69" t="str">
        <f t="shared" si="390"/>
        <v xml:space="preserve"> </v>
      </c>
      <c r="E866" s="69" t="str">
        <f t="shared" si="391"/>
        <v xml:space="preserve"> </v>
      </c>
      <c r="F866" s="29" t="str">
        <f t="shared" si="366"/>
        <v>-</v>
      </c>
      <c r="G866" s="29" t="str">
        <f t="shared" si="367"/>
        <v>-</v>
      </c>
      <c r="H866" s="29" t="str">
        <f t="shared" si="368"/>
        <v>-</v>
      </c>
      <c r="I866" s="29" t="str">
        <f t="shared" si="369"/>
        <v>-</v>
      </c>
      <c r="J866" s="46" t="str">
        <f t="shared" si="370"/>
        <v>-</v>
      </c>
      <c r="K866" s="29" t="str">
        <f t="shared" si="371"/>
        <v>-</v>
      </c>
      <c r="L866" s="29" t="str">
        <f t="shared" si="372"/>
        <v>-</v>
      </c>
      <c r="M866" s="29" t="str">
        <f t="shared" si="373"/>
        <v>-</v>
      </c>
      <c r="N866" s="29" t="str">
        <f t="shared" si="374"/>
        <v>-</v>
      </c>
      <c r="O866" s="29" t="str">
        <f t="shared" si="375"/>
        <v>-</v>
      </c>
      <c r="P866" s="2">
        <f>Замеры!R863</f>
        <v>0</v>
      </c>
      <c r="S866" s="2">
        <f>Замеры!S863</f>
        <v>0</v>
      </c>
      <c r="T866" s="2" t="s">
        <v>72</v>
      </c>
      <c r="U866" s="2" t="b">
        <f t="shared" si="376"/>
        <v>0</v>
      </c>
      <c r="V866" s="2" t="b">
        <f t="shared" si="377"/>
        <v>0</v>
      </c>
      <c r="W866" s="2" t="b">
        <f t="shared" si="378"/>
        <v>0</v>
      </c>
      <c r="Y866" s="2">
        <f t="shared" ca="1" si="379"/>
        <v>49</v>
      </c>
      <c r="Z866" s="2">
        <f t="shared" ca="1" si="379"/>
        <v>33</v>
      </c>
      <c r="AA866" s="2">
        <f t="shared" ca="1" si="379"/>
        <v>24</v>
      </c>
      <c r="AB866" s="5">
        <f t="shared" ca="1" si="380"/>
        <v>245</v>
      </c>
      <c r="AC866" s="5">
        <f t="shared" ca="1" si="381"/>
        <v>284</v>
      </c>
      <c r="AD866" s="5">
        <f t="shared" ca="1" si="382"/>
        <v>258</v>
      </c>
      <c r="AE866" s="5">
        <f t="shared" ca="1" si="383"/>
        <v>294</v>
      </c>
      <c r="AF866" s="5">
        <f t="shared" ca="1" si="384"/>
        <v>328</v>
      </c>
      <c r="AG866" s="5">
        <f t="shared" ca="1" si="385"/>
        <v>298</v>
      </c>
      <c r="AH866" s="5">
        <f t="shared" ca="1" si="386"/>
        <v>387</v>
      </c>
      <c r="AI866" s="5">
        <f t="shared" ca="1" si="387"/>
        <v>256</v>
      </c>
      <c r="AJ866" s="5">
        <f t="shared" ca="1" si="388"/>
        <v>315</v>
      </c>
      <c r="AK866" s="5">
        <f t="shared" ca="1" si="389"/>
        <v>368</v>
      </c>
    </row>
    <row r="867" spans="1:37" x14ac:dyDescent="0.3">
      <c r="A867" s="35">
        <f>IF(Замеры!B864=0, " ", Замеры!B864)</f>
        <v>861</v>
      </c>
      <c r="B867" s="45" t="str">
        <f>Замеры!G864</f>
        <v xml:space="preserve">Группа от QF </v>
      </c>
      <c r="C867" s="45" t="str">
        <f>IF(Замеры!O864=0, " ", Замеры!O864)</f>
        <v xml:space="preserve"> </v>
      </c>
      <c r="D867" s="69" t="str">
        <f t="shared" si="390"/>
        <v xml:space="preserve"> </v>
      </c>
      <c r="E867" s="69" t="str">
        <f t="shared" si="391"/>
        <v xml:space="preserve"> </v>
      </c>
      <c r="F867" s="29" t="str">
        <f t="shared" si="366"/>
        <v>-</v>
      </c>
      <c r="G867" s="29" t="str">
        <f t="shared" si="367"/>
        <v>-</v>
      </c>
      <c r="H867" s="29" t="str">
        <f t="shared" si="368"/>
        <v>-</v>
      </c>
      <c r="I867" s="29" t="str">
        <f t="shared" si="369"/>
        <v>-</v>
      </c>
      <c r="J867" s="46" t="str">
        <f t="shared" si="370"/>
        <v>-</v>
      </c>
      <c r="K867" s="29" t="str">
        <f t="shared" si="371"/>
        <v>-</v>
      </c>
      <c r="L867" s="29" t="str">
        <f t="shared" si="372"/>
        <v>-</v>
      </c>
      <c r="M867" s="29" t="str">
        <f t="shared" si="373"/>
        <v>-</v>
      </c>
      <c r="N867" s="29" t="str">
        <f t="shared" si="374"/>
        <v>-</v>
      </c>
      <c r="O867" s="29" t="str">
        <f t="shared" si="375"/>
        <v>-</v>
      </c>
      <c r="P867" s="2">
        <f>Замеры!R864</f>
        <v>0</v>
      </c>
      <c r="S867" s="2">
        <f>Замеры!S864</f>
        <v>0</v>
      </c>
      <c r="T867" s="2" t="s">
        <v>72</v>
      </c>
      <c r="U867" s="2" t="b">
        <f t="shared" si="376"/>
        <v>0</v>
      </c>
      <c r="V867" s="2" t="b">
        <f t="shared" si="377"/>
        <v>0</v>
      </c>
      <c r="W867" s="2" t="b">
        <f t="shared" si="378"/>
        <v>0</v>
      </c>
      <c r="Y867" s="2">
        <f t="shared" ca="1" si="379"/>
        <v>21</v>
      </c>
      <c r="Z867" s="2">
        <f t="shared" ca="1" si="379"/>
        <v>50</v>
      </c>
      <c r="AA867" s="2">
        <f t="shared" ca="1" si="379"/>
        <v>44</v>
      </c>
      <c r="AB867" s="5">
        <f t="shared" ca="1" si="380"/>
        <v>559</v>
      </c>
      <c r="AC867" s="5">
        <f t="shared" ca="1" si="381"/>
        <v>486</v>
      </c>
      <c r="AD867" s="5">
        <f t="shared" ca="1" si="382"/>
        <v>461</v>
      </c>
      <c r="AE867" s="5">
        <f t="shared" ca="1" si="383"/>
        <v>528</v>
      </c>
      <c r="AF867" s="5">
        <f t="shared" ca="1" si="384"/>
        <v>506</v>
      </c>
      <c r="AG867" s="5">
        <f t="shared" ca="1" si="385"/>
        <v>522</v>
      </c>
      <c r="AH867" s="5">
        <f t="shared" ca="1" si="386"/>
        <v>510</v>
      </c>
      <c r="AI867" s="5">
        <f t="shared" ca="1" si="387"/>
        <v>551</v>
      </c>
      <c r="AJ867" s="5">
        <f t="shared" ca="1" si="388"/>
        <v>519</v>
      </c>
      <c r="AK867" s="5">
        <f t="shared" ca="1" si="389"/>
        <v>537</v>
      </c>
    </row>
    <row r="868" spans="1:37" x14ac:dyDescent="0.3">
      <c r="A868" s="35">
        <f>IF(Замеры!B865=0, " ", Замеры!B865)</f>
        <v>862</v>
      </c>
      <c r="B868" s="45" t="str">
        <f>Замеры!G865</f>
        <v xml:space="preserve">Группа от QF </v>
      </c>
      <c r="C868" s="45" t="str">
        <f>IF(Замеры!O865=0, " ", Замеры!O865)</f>
        <v xml:space="preserve"> </v>
      </c>
      <c r="D868" s="69" t="str">
        <f t="shared" si="390"/>
        <v xml:space="preserve"> </v>
      </c>
      <c r="E868" s="69" t="str">
        <f t="shared" si="391"/>
        <v xml:space="preserve"> </v>
      </c>
      <c r="F868" s="29" t="str">
        <f t="shared" si="366"/>
        <v>-</v>
      </c>
      <c r="G868" s="29" t="str">
        <f t="shared" si="367"/>
        <v>-</v>
      </c>
      <c r="H868" s="29" t="str">
        <f t="shared" si="368"/>
        <v>-</v>
      </c>
      <c r="I868" s="29" t="str">
        <f t="shared" si="369"/>
        <v>-</v>
      </c>
      <c r="J868" s="46" t="str">
        <f t="shared" si="370"/>
        <v>-</v>
      </c>
      <c r="K868" s="29" t="str">
        <f t="shared" si="371"/>
        <v>-</v>
      </c>
      <c r="L868" s="29" t="str">
        <f t="shared" si="372"/>
        <v>-</v>
      </c>
      <c r="M868" s="29" t="str">
        <f t="shared" si="373"/>
        <v>-</v>
      </c>
      <c r="N868" s="29" t="str">
        <f t="shared" si="374"/>
        <v>-</v>
      </c>
      <c r="O868" s="29" t="str">
        <f t="shared" si="375"/>
        <v>-</v>
      </c>
      <c r="P868" s="2">
        <f>Замеры!R865</f>
        <v>0</v>
      </c>
      <c r="S868" s="2">
        <f>Замеры!S865</f>
        <v>0</v>
      </c>
      <c r="T868" s="2" t="s">
        <v>72</v>
      </c>
      <c r="U868" s="2" t="b">
        <f t="shared" si="376"/>
        <v>0</v>
      </c>
      <c r="V868" s="2" t="b">
        <f t="shared" si="377"/>
        <v>0</v>
      </c>
      <c r="W868" s="2" t="b">
        <f t="shared" si="378"/>
        <v>0</v>
      </c>
      <c r="Y868" s="2">
        <f t="shared" ca="1" si="379"/>
        <v>49</v>
      </c>
      <c r="Z868" s="2">
        <f t="shared" ca="1" si="379"/>
        <v>42</v>
      </c>
      <c r="AA868" s="2">
        <f t="shared" ca="1" si="379"/>
        <v>37</v>
      </c>
      <c r="AB868" s="5">
        <f t="shared" ca="1" si="380"/>
        <v>375</v>
      </c>
      <c r="AC868" s="5">
        <f t="shared" ca="1" si="381"/>
        <v>434</v>
      </c>
      <c r="AD868" s="5">
        <f t="shared" ca="1" si="382"/>
        <v>453</v>
      </c>
      <c r="AE868" s="5">
        <f t="shared" ca="1" si="383"/>
        <v>451</v>
      </c>
      <c r="AF868" s="5">
        <f t="shared" ca="1" si="384"/>
        <v>485</v>
      </c>
      <c r="AG868" s="5">
        <f t="shared" ca="1" si="385"/>
        <v>419</v>
      </c>
      <c r="AH868" s="5">
        <f t="shared" ca="1" si="386"/>
        <v>453</v>
      </c>
      <c r="AI868" s="5">
        <f t="shared" ca="1" si="387"/>
        <v>414</v>
      </c>
      <c r="AJ868" s="5">
        <f t="shared" ca="1" si="388"/>
        <v>515</v>
      </c>
      <c r="AK868" s="5">
        <f t="shared" ca="1" si="389"/>
        <v>406</v>
      </c>
    </row>
    <row r="869" spans="1:37" x14ac:dyDescent="0.3">
      <c r="A869" s="35">
        <f>IF(Замеры!B866=0, " ", Замеры!B866)</f>
        <v>863</v>
      </c>
      <c r="B869" s="45" t="str">
        <f>Замеры!G866</f>
        <v xml:space="preserve">Группа от QF </v>
      </c>
      <c r="C869" s="45" t="str">
        <f>IF(Замеры!O866=0, " ", Замеры!O866)</f>
        <v xml:space="preserve"> </v>
      </c>
      <c r="D869" s="69" t="str">
        <f t="shared" si="390"/>
        <v xml:space="preserve"> </v>
      </c>
      <c r="E869" s="69" t="str">
        <f t="shared" si="391"/>
        <v xml:space="preserve"> </v>
      </c>
      <c r="F869" s="29" t="str">
        <f t="shared" si="366"/>
        <v>-</v>
      </c>
      <c r="G869" s="29" t="str">
        <f t="shared" si="367"/>
        <v>-</v>
      </c>
      <c r="H869" s="29" t="str">
        <f t="shared" si="368"/>
        <v>-</v>
      </c>
      <c r="I869" s="29" t="str">
        <f t="shared" si="369"/>
        <v>-</v>
      </c>
      <c r="J869" s="46" t="str">
        <f t="shared" si="370"/>
        <v>-</v>
      </c>
      <c r="K869" s="29" t="str">
        <f t="shared" si="371"/>
        <v>-</v>
      </c>
      <c r="L869" s="29" t="str">
        <f t="shared" si="372"/>
        <v>-</v>
      </c>
      <c r="M869" s="29" t="str">
        <f t="shared" si="373"/>
        <v>-</v>
      </c>
      <c r="N869" s="29" t="str">
        <f t="shared" si="374"/>
        <v>-</v>
      </c>
      <c r="O869" s="29" t="str">
        <f t="shared" si="375"/>
        <v>-</v>
      </c>
      <c r="P869" s="2">
        <f>Замеры!R866</f>
        <v>0</v>
      </c>
      <c r="S869" s="2">
        <f>Замеры!S866</f>
        <v>0</v>
      </c>
      <c r="T869" s="2" t="s">
        <v>72</v>
      </c>
      <c r="U869" s="2" t="b">
        <f t="shared" si="376"/>
        <v>0</v>
      </c>
      <c r="V869" s="2" t="b">
        <f t="shared" si="377"/>
        <v>0</v>
      </c>
      <c r="W869" s="2" t="b">
        <f t="shared" si="378"/>
        <v>0</v>
      </c>
      <c r="Y869" s="2">
        <f t="shared" ca="1" si="379"/>
        <v>28</v>
      </c>
      <c r="Z869" s="2">
        <f t="shared" ca="1" si="379"/>
        <v>38</v>
      </c>
      <c r="AA869" s="2">
        <f t="shared" ca="1" si="379"/>
        <v>48</v>
      </c>
      <c r="AB869" s="5">
        <f t="shared" ca="1" si="380"/>
        <v>609</v>
      </c>
      <c r="AC869" s="5">
        <f t="shared" ca="1" si="381"/>
        <v>610</v>
      </c>
      <c r="AD869" s="5">
        <f t="shared" ca="1" si="382"/>
        <v>590</v>
      </c>
      <c r="AE869" s="5">
        <f t="shared" ca="1" si="383"/>
        <v>593</v>
      </c>
      <c r="AF869" s="5">
        <f t="shared" ca="1" si="384"/>
        <v>549</v>
      </c>
      <c r="AG869" s="5">
        <f t="shared" ca="1" si="385"/>
        <v>600</v>
      </c>
      <c r="AH869" s="5">
        <f t="shared" ca="1" si="386"/>
        <v>600</v>
      </c>
      <c r="AI869" s="5">
        <f t="shared" ca="1" si="387"/>
        <v>511</v>
      </c>
      <c r="AJ869" s="5">
        <f t="shared" ca="1" si="388"/>
        <v>530</v>
      </c>
      <c r="AK869" s="5">
        <f t="shared" ca="1" si="389"/>
        <v>612</v>
      </c>
    </row>
    <row r="870" spans="1:37" x14ac:dyDescent="0.3">
      <c r="A870" s="35">
        <f>IF(Замеры!B867=0, " ", Замеры!B867)</f>
        <v>864</v>
      </c>
      <c r="B870" s="45" t="str">
        <f>Замеры!G867</f>
        <v xml:space="preserve">Группа от QF </v>
      </c>
      <c r="C870" s="45" t="str">
        <f>IF(Замеры!O867=0, " ", Замеры!O867)</f>
        <v xml:space="preserve"> </v>
      </c>
      <c r="D870" s="69" t="str">
        <f t="shared" si="390"/>
        <v xml:space="preserve"> </v>
      </c>
      <c r="E870" s="69" t="str">
        <f t="shared" si="391"/>
        <v xml:space="preserve"> </v>
      </c>
      <c r="F870" s="29" t="str">
        <f t="shared" si="366"/>
        <v>-</v>
      </c>
      <c r="G870" s="29" t="str">
        <f t="shared" si="367"/>
        <v>-</v>
      </c>
      <c r="H870" s="29" t="str">
        <f t="shared" si="368"/>
        <v>-</v>
      </c>
      <c r="I870" s="29" t="str">
        <f t="shared" si="369"/>
        <v>-</v>
      </c>
      <c r="J870" s="46" t="str">
        <f t="shared" si="370"/>
        <v>-</v>
      </c>
      <c r="K870" s="29" t="str">
        <f t="shared" si="371"/>
        <v>-</v>
      </c>
      <c r="L870" s="29" t="str">
        <f t="shared" si="372"/>
        <v>-</v>
      </c>
      <c r="M870" s="29" t="str">
        <f t="shared" si="373"/>
        <v>-</v>
      </c>
      <c r="N870" s="29" t="str">
        <f t="shared" si="374"/>
        <v>-</v>
      </c>
      <c r="O870" s="29" t="str">
        <f t="shared" si="375"/>
        <v>-</v>
      </c>
      <c r="P870" s="2">
        <f>Замеры!R867</f>
        <v>0</v>
      </c>
      <c r="S870" s="2">
        <f>Замеры!S867</f>
        <v>0</v>
      </c>
      <c r="T870" s="2" t="s">
        <v>72</v>
      </c>
      <c r="U870" s="2" t="b">
        <f t="shared" si="376"/>
        <v>0</v>
      </c>
      <c r="V870" s="2" t="b">
        <f t="shared" si="377"/>
        <v>0</v>
      </c>
      <c r="W870" s="2" t="b">
        <f t="shared" si="378"/>
        <v>0</v>
      </c>
      <c r="Y870" s="2">
        <f t="shared" ca="1" si="379"/>
        <v>40</v>
      </c>
      <c r="Z870" s="2">
        <f t="shared" ca="1" si="379"/>
        <v>40</v>
      </c>
      <c r="AA870" s="2">
        <f t="shared" ca="1" si="379"/>
        <v>43</v>
      </c>
      <c r="AB870" s="5">
        <f t="shared" ca="1" si="380"/>
        <v>538</v>
      </c>
      <c r="AC870" s="5">
        <f t="shared" ca="1" si="381"/>
        <v>499</v>
      </c>
      <c r="AD870" s="5">
        <f t="shared" ca="1" si="382"/>
        <v>558</v>
      </c>
      <c r="AE870" s="5">
        <f t="shared" ca="1" si="383"/>
        <v>487</v>
      </c>
      <c r="AF870" s="5">
        <f t="shared" ca="1" si="384"/>
        <v>545</v>
      </c>
      <c r="AG870" s="5">
        <f t="shared" ca="1" si="385"/>
        <v>513</v>
      </c>
      <c r="AH870" s="5">
        <f t="shared" ca="1" si="386"/>
        <v>524</v>
      </c>
      <c r="AI870" s="5">
        <f t="shared" ca="1" si="387"/>
        <v>444</v>
      </c>
      <c r="AJ870" s="5">
        <f t="shared" ca="1" si="388"/>
        <v>452</v>
      </c>
      <c r="AK870" s="5">
        <f t="shared" ca="1" si="389"/>
        <v>446</v>
      </c>
    </row>
    <row r="871" spans="1:37" x14ac:dyDescent="0.3">
      <c r="A871" s="35">
        <f>IF(Замеры!B868=0, " ", Замеры!B868)</f>
        <v>865</v>
      </c>
      <c r="B871" s="45" t="str">
        <f>Замеры!G868</f>
        <v xml:space="preserve">Группа от QF </v>
      </c>
      <c r="C871" s="45" t="str">
        <f>IF(Замеры!O868=0, " ", Замеры!O868)</f>
        <v xml:space="preserve"> </v>
      </c>
      <c r="D871" s="69" t="str">
        <f t="shared" si="390"/>
        <v xml:space="preserve"> </v>
      </c>
      <c r="E871" s="69" t="str">
        <f t="shared" si="391"/>
        <v xml:space="preserve"> </v>
      </c>
      <c r="F871" s="29" t="str">
        <f t="shared" si="366"/>
        <v>-</v>
      </c>
      <c r="G871" s="29" t="str">
        <f t="shared" si="367"/>
        <v>-</v>
      </c>
      <c r="H871" s="29" t="str">
        <f t="shared" si="368"/>
        <v>-</v>
      </c>
      <c r="I871" s="29" t="str">
        <f t="shared" si="369"/>
        <v>-</v>
      </c>
      <c r="J871" s="46" t="str">
        <f t="shared" si="370"/>
        <v>-</v>
      </c>
      <c r="K871" s="29" t="str">
        <f t="shared" si="371"/>
        <v>-</v>
      </c>
      <c r="L871" s="29" t="str">
        <f t="shared" si="372"/>
        <v>-</v>
      </c>
      <c r="M871" s="29" t="str">
        <f t="shared" si="373"/>
        <v>-</v>
      </c>
      <c r="N871" s="29" t="str">
        <f t="shared" si="374"/>
        <v>-</v>
      </c>
      <c r="O871" s="29" t="str">
        <f t="shared" si="375"/>
        <v>-</v>
      </c>
      <c r="P871" s="2">
        <f>Замеры!R868</f>
        <v>0</v>
      </c>
      <c r="S871" s="2">
        <f>Замеры!S868</f>
        <v>0</v>
      </c>
      <c r="T871" s="2" t="s">
        <v>72</v>
      </c>
      <c r="U871" s="2" t="b">
        <f t="shared" si="376"/>
        <v>0</v>
      </c>
      <c r="V871" s="2" t="b">
        <f t="shared" si="377"/>
        <v>0</v>
      </c>
      <c r="W871" s="2" t="b">
        <f t="shared" si="378"/>
        <v>0</v>
      </c>
      <c r="Y871" s="2">
        <f t="shared" ca="1" si="379"/>
        <v>25</v>
      </c>
      <c r="Z871" s="2">
        <f t="shared" ca="1" si="379"/>
        <v>25</v>
      </c>
      <c r="AA871" s="2">
        <f t="shared" ca="1" si="379"/>
        <v>40</v>
      </c>
      <c r="AB871" s="5">
        <f t="shared" ca="1" si="380"/>
        <v>537</v>
      </c>
      <c r="AC871" s="5">
        <f t="shared" ca="1" si="381"/>
        <v>544</v>
      </c>
      <c r="AD871" s="5">
        <f t="shared" ca="1" si="382"/>
        <v>446</v>
      </c>
      <c r="AE871" s="5">
        <f t="shared" ca="1" si="383"/>
        <v>418</v>
      </c>
      <c r="AF871" s="5">
        <f t="shared" ca="1" si="384"/>
        <v>425</v>
      </c>
      <c r="AG871" s="5">
        <f t="shared" ca="1" si="385"/>
        <v>479</v>
      </c>
      <c r="AH871" s="5">
        <f t="shared" ca="1" si="386"/>
        <v>456</v>
      </c>
      <c r="AI871" s="5">
        <f t="shared" ca="1" si="387"/>
        <v>453</v>
      </c>
      <c r="AJ871" s="5">
        <f t="shared" ca="1" si="388"/>
        <v>437</v>
      </c>
      <c r="AK871" s="5">
        <f t="shared" ca="1" si="389"/>
        <v>418</v>
      </c>
    </row>
    <row r="872" spans="1:37" x14ac:dyDescent="0.3">
      <c r="A872" s="35">
        <f>IF(Замеры!B869=0, " ", Замеры!B869)</f>
        <v>866</v>
      </c>
      <c r="B872" s="45" t="str">
        <f>Замеры!G869</f>
        <v xml:space="preserve">Группа от QF </v>
      </c>
      <c r="C872" s="45" t="str">
        <f>IF(Замеры!O869=0, " ", Замеры!O869)</f>
        <v xml:space="preserve"> </v>
      </c>
      <c r="D872" s="69" t="str">
        <f t="shared" si="390"/>
        <v xml:space="preserve"> </v>
      </c>
      <c r="E872" s="69" t="str">
        <f t="shared" si="391"/>
        <v xml:space="preserve"> </v>
      </c>
      <c r="F872" s="29" t="str">
        <f t="shared" si="366"/>
        <v>-</v>
      </c>
      <c r="G872" s="29" t="str">
        <f t="shared" si="367"/>
        <v>-</v>
      </c>
      <c r="H872" s="29" t="str">
        <f t="shared" si="368"/>
        <v>-</v>
      </c>
      <c r="I872" s="29" t="str">
        <f t="shared" si="369"/>
        <v>-</v>
      </c>
      <c r="J872" s="46" t="str">
        <f t="shared" si="370"/>
        <v>-</v>
      </c>
      <c r="K872" s="29" t="str">
        <f t="shared" si="371"/>
        <v>-</v>
      </c>
      <c r="L872" s="29" t="str">
        <f t="shared" si="372"/>
        <v>-</v>
      </c>
      <c r="M872" s="29" t="str">
        <f t="shared" si="373"/>
        <v>-</v>
      </c>
      <c r="N872" s="29" t="str">
        <f t="shared" si="374"/>
        <v>-</v>
      </c>
      <c r="O872" s="29" t="str">
        <f t="shared" si="375"/>
        <v>-</v>
      </c>
      <c r="P872" s="2">
        <f>Замеры!R869</f>
        <v>0</v>
      </c>
      <c r="S872" s="2">
        <f>Замеры!S869</f>
        <v>0</v>
      </c>
      <c r="T872" s="2" t="s">
        <v>72</v>
      </c>
      <c r="U872" s="2" t="b">
        <f t="shared" si="376"/>
        <v>0</v>
      </c>
      <c r="V872" s="2" t="b">
        <f t="shared" si="377"/>
        <v>0</v>
      </c>
      <c r="W872" s="2" t="b">
        <f t="shared" si="378"/>
        <v>0</v>
      </c>
      <c r="Y872" s="2">
        <f t="shared" ca="1" si="379"/>
        <v>22</v>
      </c>
      <c r="Z872" s="2">
        <f t="shared" ca="1" si="379"/>
        <v>49</v>
      </c>
      <c r="AA872" s="2">
        <f t="shared" ca="1" si="379"/>
        <v>34</v>
      </c>
      <c r="AB872" s="5">
        <f t="shared" ca="1" si="380"/>
        <v>436</v>
      </c>
      <c r="AC872" s="5">
        <f t="shared" ca="1" si="381"/>
        <v>403</v>
      </c>
      <c r="AD872" s="5">
        <f t="shared" ca="1" si="382"/>
        <v>396</v>
      </c>
      <c r="AE872" s="5">
        <f t="shared" ca="1" si="383"/>
        <v>432</v>
      </c>
      <c r="AF872" s="5">
        <f t="shared" ca="1" si="384"/>
        <v>428</v>
      </c>
      <c r="AG872" s="5">
        <f t="shared" ca="1" si="385"/>
        <v>437</v>
      </c>
      <c r="AH872" s="5">
        <f t="shared" ca="1" si="386"/>
        <v>473</v>
      </c>
      <c r="AI872" s="5">
        <f t="shared" ca="1" si="387"/>
        <v>490</v>
      </c>
      <c r="AJ872" s="5">
        <f t="shared" ca="1" si="388"/>
        <v>438</v>
      </c>
      <c r="AK872" s="5">
        <f t="shared" ca="1" si="389"/>
        <v>376</v>
      </c>
    </row>
    <row r="873" spans="1:37" x14ac:dyDescent="0.3">
      <c r="A873" s="35">
        <f>IF(Замеры!B870=0, " ", Замеры!B870)</f>
        <v>867</v>
      </c>
      <c r="B873" s="45" t="str">
        <f>Замеры!G870</f>
        <v xml:space="preserve">Группа от QF </v>
      </c>
      <c r="C873" s="45" t="str">
        <f>IF(Замеры!O870=0, " ", Замеры!O870)</f>
        <v xml:space="preserve"> </v>
      </c>
      <c r="D873" s="69" t="str">
        <f t="shared" si="390"/>
        <v xml:space="preserve"> </v>
      </c>
      <c r="E873" s="69" t="str">
        <f t="shared" si="391"/>
        <v xml:space="preserve"> </v>
      </c>
      <c r="F873" s="29" t="str">
        <f t="shared" si="366"/>
        <v>-</v>
      </c>
      <c r="G873" s="29" t="str">
        <f t="shared" si="367"/>
        <v>-</v>
      </c>
      <c r="H873" s="29" t="str">
        <f t="shared" si="368"/>
        <v>-</v>
      </c>
      <c r="I873" s="29" t="str">
        <f t="shared" si="369"/>
        <v>-</v>
      </c>
      <c r="J873" s="46" t="str">
        <f t="shared" si="370"/>
        <v>-</v>
      </c>
      <c r="K873" s="29" t="str">
        <f t="shared" si="371"/>
        <v>-</v>
      </c>
      <c r="L873" s="29" t="str">
        <f t="shared" si="372"/>
        <v>-</v>
      </c>
      <c r="M873" s="29" t="str">
        <f t="shared" si="373"/>
        <v>-</v>
      </c>
      <c r="N873" s="29" t="str">
        <f t="shared" si="374"/>
        <v>-</v>
      </c>
      <c r="O873" s="29" t="str">
        <f t="shared" si="375"/>
        <v>-</v>
      </c>
      <c r="P873" s="2">
        <f>Замеры!R870</f>
        <v>0</v>
      </c>
      <c r="S873" s="2">
        <f>Замеры!S870</f>
        <v>0</v>
      </c>
      <c r="T873" s="2" t="s">
        <v>72</v>
      </c>
      <c r="U873" s="2" t="b">
        <f t="shared" si="376"/>
        <v>0</v>
      </c>
      <c r="V873" s="2" t="b">
        <f t="shared" si="377"/>
        <v>0</v>
      </c>
      <c r="W873" s="2" t="b">
        <f t="shared" si="378"/>
        <v>0</v>
      </c>
      <c r="Y873" s="2">
        <f t="shared" ca="1" si="379"/>
        <v>50</v>
      </c>
      <c r="Z873" s="2">
        <f t="shared" ca="1" si="379"/>
        <v>24</v>
      </c>
      <c r="AA873" s="2">
        <f t="shared" ca="1" si="379"/>
        <v>43</v>
      </c>
      <c r="AB873" s="5">
        <f t="shared" ca="1" si="380"/>
        <v>474</v>
      </c>
      <c r="AC873" s="5">
        <f t="shared" ca="1" si="381"/>
        <v>536</v>
      </c>
      <c r="AD873" s="5">
        <f t="shared" ca="1" si="382"/>
        <v>572</v>
      </c>
      <c r="AE873" s="5">
        <f t="shared" ca="1" si="383"/>
        <v>443</v>
      </c>
      <c r="AF873" s="5">
        <f t="shared" ca="1" si="384"/>
        <v>558</v>
      </c>
      <c r="AG873" s="5">
        <f t="shared" ca="1" si="385"/>
        <v>454</v>
      </c>
      <c r="AH873" s="5">
        <f t="shared" ca="1" si="386"/>
        <v>479</v>
      </c>
      <c r="AI873" s="5">
        <f t="shared" ca="1" si="387"/>
        <v>536</v>
      </c>
      <c r="AJ873" s="5">
        <f t="shared" ca="1" si="388"/>
        <v>495</v>
      </c>
      <c r="AK873" s="5">
        <f t="shared" ca="1" si="389"/>
        <v>553</v>
      </c>
    </row>
    <row r="874" spans="1:37" x14ac:dyDescent="0.3">
      <c r="A874" s="35">
        <f>IF(Замеры!B871=0, " ", Замеры!B871)</f>
        <v>868</v>
      </c>
      <c r="B874" s="45" t="str">
        <f>Замеры!G871</f>
        <v xml:space="preserve">Группа от QF </v>
      </c>
      <c r="C874" s="45" t="str">
        <f>IF(Замеры!O871=0, " ", Замеры!O871)</f>
        <v xml:space="preserve"> </v>
      </c>
      <c r="D874" s="69" t="str">
        <f t="shared" si="390"/>
        <v xml:space="preserve"> </v>
      </c>
      <c r="E874" s="69" t="str">
        <f t="shared" si="391"/>
        <v xml:space="preserve"> </v>
      </c>
      <c r="F874" s="29" t="str">
        <f t="shared" si="366"/>
        <v>-</v>
      </c>
      <c r="G874" s="29" t="str">
        <f t="shared" si="367"/>
        <v>-</v>
      </c>
      <c r="H874" s="29" t="str">
        <f t="shared" si="368"/>
        <v>-</v>
      </c>
      <c r="I874" s="29" t="str">
        <f t="shared" si="369"/>
        <v>-</v>
      </c>
      <c r="J874" s="46" t="str">
        <f t="shared" si="370"/>
        <v>-</v>
      </c>
      <c r="K874" s="29" t="str">
        <f t="shared" si="371"/>
        <v>-</v>
      </c>
      <c r="L874" s="29" t="str">
        <f t="shared" si="372"/>
        <v>-</v>
      </c>
      <c r="M874" s="29" t="str">
        <f t="shared" si="373"/>
        <v>-</v>
      </c>
      <c r="N874" s="29" t="str">
        <f t="shared" si="374"/>
        <v>-</v>
      </c>
      <c r="O874" s="29" t="str">
        <f t="shared" si="375"/>
        <v>-</v>
      </c>
      <c r="P874" s="2">
        <f>Замеры!R871</f>
        <v>0</v>
      </c>
      <c r="S874" s="2">
        <f>Замеры!S871</f>
        <v>0</v>
      </c>
      <c r="T874" s="2" t="s">
        <v>72</v>
      </c>
      <c r="U874" s="2" t="b">
        <f t="shared" si="376"/>
        <v>0</v>
      </c>
      <c r="V874" s="2" t="b">
        <f t="shared" si="377"/>
        <v>0</v>
      </c>
      <c r="W874" s="2" t="b">
        <f t="shared" si="378"/>
        <v>0</v>
      </c>
      <c r="Y874" s="2">
        <f t="shared" ca="1" si="379"/>
        <v>25</v>
      </c>
      <c r="Z874" s="2">
        <f t="shared" ca="1" si="379"/>
        <v>26</v>
      </c>
      <c r="AA874" s="2">
        <f t="shared" ca="1" si="379"/>
        <v>50</v>
      </c>
      <c r="AB874" s="5">
        <f t="shared" ca="1" si="380"/>
        <v>558</v>
      </c>
      <c r="AC874" s="5">
        <f t="shared" ca="1" si="381"/>
        <v>603</v>
      </c>
      <c r="AD874" s="5">
        <f t="shared" ca="1" si="382"/>
        <v>646</v>
      </c>
      <c r="AE874" s="5">
        <f t="shared" ca="1" si="383"/>
        <v>571</v>
      </c>
      <c r="AF874" s="5">
        <f t="shared" ca="1" si="384"/>
        <v>560</v>
      </c>
      <c r="AG874" s="5">
        <f t="shared" ca="1" si="385"/>
        <v>516</v>
      </c>
      <c r="AH874" s="5">
        <f t="shared" ca="1" si="386"/>
        <v>619</v>
      </c>
      <c r="AI874" s="5">
        <f t="shared" ca="1" si="387"/>
        <v>515</v>
      </c>
      <c r="AJ874" s="5">
        <f t="shared" ca="1" si="388"/>
        <v>629</v>
      </c>
      <c r="AK874" s="5">
        <f t="shared" ca="1" si="389"/>
        <v>577</v>
      </c>
    </row>
    <row r="875" spans="1:37" x14ac:dyDescent="0.3">
      <c r="A875" s="35">
        <f>IF(Замеры!B872=0, " ", Замеры!B872)</f>
        <v>869</v>
      </c>
      <c r="B875" s="45" t="str">
        <f>Замеры!G872</f>
        <v xml:space="preserve">Группа от QF </v>
      </c>
      <c r="C875" s="45" t="str">
        <f>IF(Замеры!O872=0, " ", Замеры!O872)</f>
        <v xml:space="preserve"> </v>
      </c>
      <c r="D875" s="69" t="str">
        <f t="shared" si="390"/>
        <v xml:space="preserve"> </v>
      </c>
      <c r="E875" s="69" t="str">
        <f t="shared" si="391"/>
        <v xml:space="preserve"> </v>
      </c>
      <c r="F875" s="29" t="str">
        <f t="shared" si="366"/>
        <v>-</v>
      </c>
      <c r="G875" s="29" t="str">
        <f t="shared" si="367"/>
        <v>-</v>
      </c>
      <c r="H875" s="29" t="str">
        <f t="shared" si="368"/>
        <v>-</v>
      </c>
      <c r="I875" s="29" t="str">
        <f t="shared" si="369"/>
        <v>-</v>
      </c>
      <c r="J875" s="46" t="str">
        <f t="shared" si="370"/>
        <v>-</v>
      </c>
      <c r="K875" s="29" t="str">
        <f t="shared" si="371"/>
        <v>-</v>
      </c>
      <c r="L875" s="29" t="str">
        <f t="shared" si="372"/>
        <v>-</v>
      </c>
      <c r="M875" s="29" t="str">
        <f t="shared" si="373"/>
        <v>-</v>
      </c>
      <c r="N875" s="29" t="str">
        <f t="shared" si="374"/>
        <v>-</v>
      </c>
      <c r="O875" s="29" t="str">
        <f t="shared" si="375"/>
        <v>-</v>
      </c>
      <c r="P875" s="2">
        <f>Замеры!R872</f>
        <v>0</v>
      </c>
      <c r="S875" s="2">
        <f>Замеры!S872</f>
        <v>0</v>
      </c>
      <c r="T875" s="2" t="s">
        <v>72</v>
      </c>
      <c r="U875" s="2" t="b">
        <f t="shared" si="376"/>
        <v>0</v>
      </c>
      <c r="V875" s="2" t="b">
        <f t="shared" si="377"/>
        <v>0</v>
      </c>
      <c r="W875" s="2" t="b">
        <f t="shared" si="378"/>
        <v>0</v>
      </c>
      <c r="Y875" s="2">
        <f t="shared" ca="1" si="379"/>
        <v>32</v>
      </c>
      <c r="Z875" s="2">
        <f t="shared" ca="1" si="379"/>
        <v>33</v>
      </c>
      <c r="AA875" s="2">
        <f t="shared" ca="1" si="379"/>
        <v>49</v>
      </c>
      <c r="AB875" s="5">
        <f t="shared" ca="1" si="380"/>
        <v>617</v>
      </c>
      <c r="AC875" s="5">
        <f t="shared" ca="1" si="381"/>
        <v>600</v>
      </c>
      <c r="AD875" s="5">
        <f t="shared" ca="1" si="382"/>
        <v>522</v>
      </c>
      <c r="AE875" s="5">
        <f t="shared" ca="1" si="383"/>
        <v>505</v>
      </c>
      <c r="AF875" s="5">
        <f t="shared" ca="1" si="384"/>
        <v>495</v>
      </c>
      <c r="AG875" s="5">
        <f t="shared" ca="1" si="385"/>
        <v>521</v>
      </c>
      <c r="AH875" s="5">
        <f t="shared" ca="1" si="386"/>
        <v>533</v>
      </c>
      <c r="AI875" s="5">
        <f t="shared" ca="1" si="387"/>
        <v>628</v>
      </c>
      <c r="AJ875" s="5">
        <f t="shared" ca="1" si="388"/>
        <v>595</v>
      </c>
      <c r="AK875" s="5">
        <f t="shared" ca="1" si="389"/>
        <v>569</v>
      </c>
    </row>
    <row r="876" spans="1:37" x14ac:dyDescent="0.3">
      <c r="A876" s="35">
        <f>IF(Замеры!B873=0, " ", Замеры!B873)</f>
        <v>870</v>
      </c>
      <c r="B876" s="45" t="str">
        <f>Замеры!G873</f>
        <v xml:space="preserve">Группа от QF </v>
      </c>
      <c r="C876" s="45" t="str">
        <f>IF(Замеры!O873=0, " ", Замеры!O873)</f>
        <v xml:space="preserve"> </v>
      </c>
      <c r="D876" s="69" t="str">
        <f t="shared" si="390"/>
        <v xml:space="preserve"> </v>
      </c>
      <c r="E876" s="69" t="str">
        <f t="shared" si="391"/>
        <v xml:space="preserve"> </v>
      </c>
      <c r="F876" s="29" t="str">
        <f t="shared" si="366"/>
        <v>-</v>
      </c>
      <c r="G876" s="29" t="str">
        <f t="shared" si="367"/>
        <v>-</v>
      </c>
      <c r="H876" s="29" t="str">
        <f t="shared" si="368"/>
        <v>-</v>
      </c>
      <c r="I876" s="29" t="str">
        <f t="shared" si="369"/>
        <v>-</v>
      </c>
      <c r="J876" s="46" t="str">
        <f t="shared" si="370"/>
        <v>-</v>
      </c>
      <c r="K876" s="29" t="str">
        <f t="shared" si="371"/>
        <v>-</v>
      </c>
      <c r="L876" s="29" t="str">
        <f t="shared" si="372"/>
        <v>-</v>
      </c>
      <c r="M876" s="29" t="str">
        <f t="shared" si="373"/>
        <v>-</v>
      </c>
      <c r="N876" s="29" t="str">
        <f t="shared" si="374"/>
        <v>-</v>
      </c>
      <c r="O876" s="29" t="str">
        <f t="shared" si="375"/>
        <v>-</v>
      </c>
      <c r="P876" s="2">
        <f>Замеры!R873</f>
        <v>0</v>
      </c>
      <c r="S876" s="2">
        <f>Замеры!S873</f>
        <v>0</v>
      </c>
      <c r="T876" s="2" t="s">
        <v>72</v>
      </c>
      <c r="U876" s="2" t="b">
        <f t="shared" si="376"/>
        <v>0</v>
      </c>
      <c r="V876" s="2" t="b">
        <f t="shared" si="377"/>
        <v>0</v>
      </c>
      <c r="W876" s="2" t="b">
        <f t="shared" si="378"/>
        <v>0</v>
      </c>
      <c r="Y876" s="2">
        <f t="shared" ca="1" si="379"/>
        <v>43</v>
      </c>
      <c r="Z876" s="2">
        <f t="shared" ca="1" si="379"/>
        <v>32</v>
      </c>
      <c r="AA876" s="2">
        <f t="shared" ca="1" si="379"/>
        <v>25</v>
      </c>
      <c r="AB876" s="5">
        <f t="shared" ca="1" si="380"/>
        <v>397</v>
      </c>
      <c r="AC876" s="5">
        <f t="shared" ca="1" si="381"/>
        <v>308</v>
      </c>
      <c r="AD876" s="5">
        <f t="shared" ca="1" si="382"/>
        <v>346</v>
      </c>
      <c r="AE876" s="5">
        <f t="shared" ca="1" si="383"/>
        <v>395</v>
      </c>
      <c r="AF876" s="5">
        <f t="shared" ca="1" si="384"/>
        <v>336</v>
      </c>
      <c r="AG876" s="5">
        <f t="shared" ca="1" si="385"/>
        <v>366</v>
      </c>
      <c r="AH876" s="5">
        <f t="shared" ca="1" si="386"/>
        <v>336</v>
      </c>
      <c r="AI876" s="5">
        <f t="shared" ca="1" si="387"/>
        <v>327</v>
      </c>
      <c r="AJ876" s="5">
        <f t="shared" ca="1" si="388"/>
        <v>292</v>
      </c>
      <c r="AK876" s="5">
        <f t="shared" ca="1" si="389"/>
        <v>258</v>
      </c>
    </row>
    <row r="877" spans="1:37" x14ac:dyDescent="0.3">
      <c r="A877" s="35">
        <f>IF(Замеры!B874=0, " ", Замеры!B874)</f>
        <v>871</v>
      </c>
      <c r="B877" s="45" t="str">
        <f>Замеры!G874</f>
        <v xml:space="preserve">Группа от QF </v>
      </c>
      <c r="C877" s="45" t="str">
        <f>IF(Замеры!O874=0, " ", Замеры!O874)</f>
        <v xml:space="preserve"> </v>
      </c>
      <c r="D877" s="69" t="str">
        <f t="shared" si="390"/>
        <v xml:space="preserve"> </v>
      </c>
      <c r="E877" s="69" t="str">
        <f t="shared" si="391"/>
        <v xml:space="preserve"> </v>
      </c>
      <c r="F877" s="29" t="str">
        <f t="shared" si="366"/>
        <v>-</v>
      </c>
      <c r="G877" s="29" t="str">
        <f t="shared" si="367"/>
        <v>-</v>
      </c>
      <c r="H877" s="29" t="str">
        <f t="shared" si="368"/>
        <v>-</v>
      </c>
      <c r="I877" s="29" t="str">
        <f t="shared" si="369"/>
        <v>-</v>
      </c>
      <c r="J877" s="46" t="str">
        <f t="shared" si="370"/>
        <v>-</v>
      </c>
      <c r="K877" s="29" t="str">
        <f t="shared" si="371"/>
        <v>-</v>
      </c>
      <c r="L877" s="29" t="str">
        <f t="shared" si="372"/>
        <v>-</v>
      </c>
      <c r="M877" s="29" t="str">
        <f t="shared" si="373"/>
        <v>-</v>
      </c>
      <c r="N877" s="29" t="str">
        <f t="shared" si="374"/>
        <v>-</v>
      </c>
      <c r="O877" s="29" t="str">
        <f t="shared" si="375"/>
        <v>-</v>
      </c>
      <c r="P877" s="2">
        <f>Замеры!R874</f>
        <v>0</v>
      </c>
      <c r="S877" s="2">
        <f>Замеры!S874</f>
        <v>0</v>
      </c>
      <c r="T877" s="2" t="s">
        <v>72</v>
      </c>
      <c r="U877" s="2" t="b">
        <f t="shared" si="376"/>
        <v>0</v>
      </c>
      <c r="V877" s="2" t="b">
        <f t="shared" si="377"/>
        <v>0</v>
      </c>
      <c r="W877" s="2" t="b">
        <f t="shared" si="378"/>
        <v>0</v>
      </c>
      <c r="Y877" s="2">
        <f t="shared" ca="1" si="379"/>
        <v>22</v>
      </c>
      <c r="Z877" s="2">
        <f t="shared" ca="1" si="379"/>
        <v>24</v>
      </c>
      <c r="AA877" s="2">
        <f t="shared" ca="1" si="379"/>
        <v>43</v>
      </c>
      <c r="AB877" s="5">
        <f t="shared" ca="1" si="380"/>
        <v>465</v>
      </c>
      <c r="AC877" s="5">
        <f t="shared" ca="1" si="381"/>
        <v>500</v>
      </c>
      <c r="AD877" s="5">
        <f t="shared" ca="1" si="382"/>
        <v>485</v>
      </c>
      <c r="AE877" s="5">
        <f t="shared" ca="1" si="383"/>
        <v>468</v>
      </c>
      <c r="AF877" s="5">
        <f t="shared" ca="1" si="384"/>
        <v>508</v>
      </c>
      <c r="AG877" s="5">
        <f t="shared" ca="1" si="385"/>
        <v>507</v>
      </c>
      <c r="AH877" s="5">
        <f t="shared" ca="1" si="386"/>
        <v>463</v>
      </c>
      <c r="AI877" s="5">
        <f t="shared" ca="1" si="387"/>
        <v>439</v>
      </c>
      <c r="AJ877" s="5">
        <f t="shared" ca="1" si="388"/>
        <v>538</v>
      </c>
      <c r="AK877" s="5">
        <f t="shared" ca="1" si="389"/>
        <v>476</v>
      </c>
    </row>
    <row r="878" spans="1:37" x14ac:dyDescent="0.3">
      <c r="A878" s="35">
        <f>IF(Замеры!B875=0, " ", Замеры!B875)</f>
        <v>872</v>
      </c>
      <c r="B878" s="45" t="str">
        <f>Замеры!G875</f>
        <v xml:space="preserve">Группа от QF </v>
      </c>
      <c r="C878" s="45" t="str">
        <f>IF(Замеры!O875=0, " ", Замеры!O875)</f>
        <v xml:space="preserve"> </v>
      </c>
      <c r="D878" s="69" t="str">
        <f t="shared" si="390"/>
        <v xml:space="preserve"> </v>
      </c>
      <c r="E878" s="69" t="str">
        <f t="shared" si="391"/>
        <v xml:space="preserve"> </v>
      </c>
      <c r="F878" s="29" t="str">
        <f t="shared" si="366"/>
        <v>-</v>
      </c>
      <c r="G878" s="29" t="str">
        <f t="shared" si="367"/>
        <v>-</v>
      </c>
      <c r="H878" s="29" t="str">
        <f t="shared" si="368"/>
        <v>-</v>
      </c>
      <c r="I878" s="29" t="str">
        <f t="shared" si="369"/>
        <v>-</v>
      </c>
      <c r="J878" s="46" t="str">
        <f t="shared" si="370"/>
        <v>-</v>
      </c>
      <c r="K878" s="29" t="str">
        <f t="shared" si="371"/>
        <v>-</v>
      </c>
      <c r="L878" s="29" t="str">
        <f t="shared" si="372"/>
        <v>-</v>
      </c>
      <c r="M878" s="29" t="str">
        <f t="shared" si="373"/>
        <v>-</v>
      </c>
      <c r="N878" s="29" t="str">
        <f t="shared" si="374"/>
        <v>-</v>
      </c>
      <c r="O878" s="29" t="str">
        <f t="shared" si="375"/>
        <v>-</v>
      </c>
      <c r="P878" s="2">
        <f>Замеры!R875</f>
        <v>0</v>
      </c>
      <c r="S878" s="2">
        <f>Замеры!S875</f>
        <v>0</v>
      </c>
      <c r="T878" s="2" t="s">
        <v>72</v>
      </c>
      <c r="U878" s="2" t="b">
        <f t="shared" si="376"/>
        <v>0</v>
      </c>
      <c r="V878" s="2" t="b">
        <f t="shared" si="377"/>
        <v>0</v>
      </c>
      <c r="W878" s="2" t="b">
        <f t="shared" si="378"/>
        <v>0</v>
      </c>
      <c r="Y878" s="2">
        <f t="shared" ca="1" si="379"/>
        <v>30</v>
      </c>
      <c r="Z878" s="2">
        <f t="shared" ca="1" si="379"/>
        <v>36</v>
      </c>
      <c r="AA878" s="2">
        <f t="shared" ca="1" si="379"/>
        <v>40</v>
      </c>
      <c r="AB878" s="5">
        <f t="shared" ca="1" si="380"/>
        <v>462</v>
      </c>
      <c r="AC878" s="5">
        <f t="shared" ca="1" si="381"/>
        <v>500</v>
      </c>
      <c r="AD878" s="5">
        <f t="shared" ca="1" si="382"/>
        <v>432</v>
      </c>
      <c r="AE878" s="5">
        <f t="shared" ca="1" si="383"/>
        <v>475</v>
      </c>
      <c r="AF878" s="5">
        <f t="shared" ca="1" si="384"/>
        <v>411</v>
      </c>
      <c r="AG878" s="5">
        <f t="shared" ca="1" si="385"/>
        <v>461</v>
      </c>
      <c r="AH878" s="5">
        <f t="shared" ca="1" si="386"/>
        <v>534</v>
      </c>
      <c r="AI878" s="5">
        <f t="shared" ca="1" si="387"/>
        <v>452</v>
      </c>
      <c r="AJ878" s="5">
        <f t="shared" ca="1" si="388"/>
        <v>447</v>
      </c>
      <c r="AK878" s="5">
        <f t="shared" ca="1" si="389"/>
        <v>406</v>
      </c>
    </row>
    <row r="879" spans="1:37" x14ac:dyDescent="0.3">
      <c r="A879" s="35">
        <f>IF(Замеры!B876=0, " ", Замеры!B876)</f>
        <v>873</v>
      </c>
      <c r="B879" s="45" t="str">
        <f>Замеры!G876</f>
        <v xml:space="preserve">Группа от QF </v>
      </c>
      <c r="C879" s="45" t="str">
        <f>IF(Замеры!O876=0, " ", Замеры!O876)</f>
        <v xml:space="preserve"> </v>
      </c>
      <c r="D879" s="69" t="str">
        <f t="shared" si="390"/>
        <v xml:space="preserve"> </v>
      </c>
      <c r="E879" s="69" t="str">
        <f t="shared" si="391"/>
        <v xml:space="preserve"> </v>
      </c>
      <c r="F879" s="29" t="str">
        <f t="shared" si="366"/>
        <v>-</v>
      </c>
      <c r="G879" s="29" t="str">
        <f t="shared" si="367"/>
        <v>-</v>
      </c>
      <c r="H879" s="29" t="str">
        <f t="shared" si="368"/>
        <v>-</v>
      </c>
      <c r="I879" s="29" t="str">
        <f t="shared" si="369"/>
        <v>-</v>
      </c>
      <c r="J879" s="46" t="str">
        <f t="shared" si="370"/>
        <v>-</v>
      </c>
      <c r="K879" s="29" t="str">
        <f t="shared" si="371"/>
        <v>-</v>
      </c>
      <c r="L879" s="29" t="str">
        <f t="shared" si="372"/>
        <v>-</v>
      </c>
      <c r="M879" s="29" t="str">
        <f t="shared" si="373"/>
        <v>-</v>
      </c>
      <c r="N879" s="29" t="str">
        <f t="shared" si="374"/>
        <v>-</v>
      </c>
      <c r="O879" s="29" t="str">
        <f t="shared" si="375"/>
        <v>-</v>
      </c>
      <c r="P879" s="2">
        <f>Замеры!R876</f>
        <v>0</v>
      </c>
      <c r="S879" s="2">
        <f>Замеры!S876</f>
        <v>0</v>
      </c>
      <c r="T879" s="2" t="s">
        <v>72</v>
      </c>
      <c r="U879" s="2" t="b">
        <f t="shared" si="376"/>
        <v>0</v>
      </c>
      <c r="V879" s="2" t="b">
        <f t="shared" si="377"/>
        <v>0</v>
      </c>
      <c r="W879" s="2" t="b">
        <f t="shared" si="378"/>
        <v>0</v>
      </c>
      <c r="Y879" s="2">
        <f t="shared" ca="1" si="379"/>
        <v>40</v>
      </c>
      <c r="Z879" s="2">
        <f t="shared" ca="1" si="379"/>
        <v>30</v>
      </c>
      <c r="AA879" s="2">
        <f t="shared" ca="1" si="379"/>
        <v>43</v>
      </c>
      <c r="AB879" s="5">
        <f t="shared" ca="1" si="380"/>
        <v>473</v>
      </c>
      <c r="AC879" s="5">
        <f t="shared" ca="1" si="381"/>
        <v>566</v>
      </c>
      <c r="AD879" s="5">
        <f t="shared" ca="1" si="382"/>
        <v>541</v>
      </c>
      <c r="AE879" s="5">
        <f t="shared" ca="1" si="383"/>
        <v>542</v>
      </c>
      <c r="AF879" s="5">
        <f t="shared" ca="1" si="384"/>
        <v>552</v>
      </c>
      <c r="AG879" s="5">
        <f t="shared" ca="1" si="385"/>
        <v>492</v>
      </c>
      <c r="AH879" s="5">
        <f t="shared" ca="1" si="386"/>
        <v>443</v>
      </c>
      <c r="AI879" s="5">
        <f t="shared" ca="1" si="387"/>
        <v>446</v>
      </c>
      <c r="AJ879" s="5">
        <f t="shared" ca="1" si="388"/>
        <v>545</v>
      </c>
      <c r="AK879" s="5">
        <f t="shared" ca="1" si="389"/>
        <v>561</v>
      </c>
    </row>
    <row r="880" spans="1:37" x14ac:dyDescent="0.3">
      <c r="A880" s="35">
        <f>IF(Замеры!B877=0, " ", Замеры!B877)</f>
        <v>874</v>
      </c>
      <c r="B880" s="45" t="str">
        <f>Замеры!G877</f>
        <v xml:space="preserve">Группа от QF </v>
      </c>
      <c r="C880" s="45" t="str">
        <f>IF(Замеры!O877=0, " ", Замеры!O877)</f>
        <v xml:space="preserve"> </v>
      </c>
      <c r="D880" s="69" t="str">
        <f t="shared" si="390"/>
        <v xml:space="preserve"> </v>
      </c>
      <c r="E880" s="69" t="str">
        <f t="shared" si="391"/>
        <v xml:space="preserve"> </v>
      </c>
      <c r="F880" s="29" t="str">
        <f t="shared" si="366"/>
        <v>-</v>
      </c>
      <c r="G880" s="29" t="str">
        <f t="shared" si="367"/>
        <v>-</v>
      </c>
      <c r="H880" s="29" t="str">
        <f t="shared" si="368"/>
        <v>-</v>
      </c>
      <c r="I880" s="29" t="str">
        <f t="shared" si="369"/>
        <v>-</v>
      </c>
      <c r="J880" s="46" t="str">
        <f t="shared" si="370"/>
        <v>-</v>
      </c>
      <c r="K880" s="29" t="str">
        <f t="shared" si="371"/>
        <v>-</v>
      </c>
      <c r="L880" s="29" t="str">
        <f t="shared" si="372"/>
        <v>-</v>
      </c>
      <c r="M880" s="29" t="str">
        <f t="shared" si="373"/>
        <v>-</v>
      </c>
      <c r="N880" s="29" t="str">
        <f t="shared" si="374"/>
        <v>-</v>
      </c>
      <c r="O880" s="29" t="str">
        <f t="shared" si="375"/>
        <v>-</v>
      </c>
      <c r="P880" s="2">
        <f>Замеры!R877</f>
        <v>0</v>
      </c>
      <c r="S880" s="2">
        <f>Замеры!S877</f>
        <v>0</v>
      </c>
      <c r="T880" s="2" t="s">
        <v>72</v>
      </c>
      <c r="U880" s="2" t="b">
        <f t="shared" si="376"/>
        <v>0</v>
      </c>
      <c r="V880" s="2" t="b">
        <f t="shared" si="377"/>
        <v>0</v>
      </c>
      <c r="W880" s="2" t="b">
        <f t="shared" si="378"/>
        <v>0</v>
      </c>
      <c r="Y880" s="2">
        <f t="shared" ca="1" si="379"/>
        <v>41</v>
      </c>
      <c r="Z880" s="2">
        <f t="shared" ca="1" si="379"/>
        <v>23</v>
      </c>
      <c r="AA880" s="2">
        <f t="shared" ca="1" si="379"/>
        <v>31</v>
      </c>
      <c r="AB880" s="5">
        <f t="shared" ca="1" si="380"/>
        <v>344</v>
      </c>
      <c r="AC880" s="5">
        <f t="shared" ca="1" si="381"/>
        <v>364</v>
      </c>
      <c r="AD880" s="5">
        <f t="shared" ca="1" si="382"/>
        <v>384</v>
      </c>
      <c r="AE880" s="5">
        <f t="shared" ca="1" si="383"/>
        <v>335</v>
      </c>
      <c r="AF880" s="5">
        <f t="shared" ca="1" si="384"/>
        <v>347</v>
      </c>
      <c r="AG880" s="5">
        <f t="shared" ca="1" si="385"/>
        <v>404</v>
      </c>
      <c r="AH880" s="5">
        <f t="shared" ca="1" si="386"/>
        <v>382</v>
      </c>
      <c r="AI880" s="5">
        <f t="shared" ca="1" si="387"/>
        <v>338</v>
      </c>
      <c r="AJ880" s="5">
        <f t="shared" ca="1" si="388"/>
        <v>420</v>
      </c>
      <c r="AK880" s="5">
        <f t="shared" ca="1" si="389"/>
        <v>385</v>
      </c>
    </row>
    <row r="881" spans="1:37" x14ac:dyDescent="0.3">
      <c r="A881" s="35">
        <f>IF(Замеры!B878=0, " ", Замеры!B878)</f>
        <v>875</v>
      </c>
      <c r="B881" s="45" t="str">
        <f>Замеры!G878</f>
        <v xml:space="preserve">Группа от QF </v>
      </c>
      <c r="C881" s="45" t="str">
        <f>IF(Замеры!O878=0, " ", Замеры!O878)</f>
        <v xml:space="preserve"> </v>
      </c>
      <c r="D881" s="69" t="str">
        <f t="shared" si="390"/>
        <v xml:space="preserve"> </v>
      </c>
      <c r="E881" s="69" t="str">
        <f t="shared" si="391"/>
        <v xml:space="preserve"> </v>
      </c>
      <c r="F881" s="29" t="str">
        <f t="shared" si="366"/>
        <v>-</v>
      </c>
      <c r="G881" s="29" t="str">
        <f t="shared" si="367"/>
        <v>-</v>
      </c>
      <c r="H881" s="29" t="str">
        <f t="shared" si="368"/>
        <v>-</v>
      </c>
      <c r="I881" s="29" t="str">
        <f t="shared" si="369"/>
        <v>-</v>
      </c>
      <c r="J881" s="46" t="str">
        <f t="shared" si="370"/>
        <v>-</v>
      </c>
      <c r="K881" s="29" t="str">
        <f t="shared" si="371"/>
        <v>-</v>
      </c>
      <c r="L881" s="29" t="str">
        <f t="shared" si="372"/>
        <v>-</v>
      </c>
      <c r="M881" s="29" t="str">
        <f t="shared" si="373"/>
        <v>-</v>
      </c>
      <c r="N881" s="29" t="str">
        <f t="shared" si="374"/>
        <v>-</v>
      </c>
      <c r="O881" s="29" t="str">
        <f t="shared" si="375"/>
        <v>-</v>
      </c>
      <c r="P881" s="2">
        <f>Замеры!R878</f>
        <v>0</v>
      </c>
      <c r="S881" s="2">
        <f>Замеры!S878</f>
        <v>0</v>
      </c>
      <c r="T881" s="2" t="s">
        <v>72</v>
      </c>
      <c r="U881" s="2" t="b">
        <f t="shared" si="376"/>
        <v>0</v>
      </c>
      <c r="V881" s="2" t="b">
        <f t="shared" si="377"/>
        <v>0</v>
      </c>
      <c r="W881" s="2" t="b">
        <f t="shared" si="378"/>
        <v>0</v>
      </c>
      <c r="Y881" s="2">
        <f t="shared" ca="1" si="379"/>
        <v>43</v>
      </c>
      <c r="Z881" s="2">
        <f t="shared" ca="1" si="379"/>
        <v>22</v>
      </c>
      <c r="AA881" s="2">
        <f t="shared" ca="1" si="379"/>
        <v>44</v>
      </c>
      <c r="AB881" s="5">
        <f t="shared" ca="1" si="380"/>
        <v>489</v>
      </c>
      <c r="AC881" s="5">
        <f t="shared" ca="1" si="381"/>
        <v>547</v>
      </c>
      <c r="AD881" s="5">
        <f t="shared" ca="1" si="382"/>
        <v>445</v>
      </c>
      <c r="AE881" s="5">
        <f t="shared" ca="1" si="383"/>
        <v>543</v>
      </c>
      <c r="AF881" s="5">
        <f t="shared" ca="1" si="384"/>
        <v>555</v>
      </c>
      <c r="AG881" s="5">
        <f t="shared" ca="1" si="385"/>
        <v>486</v>
      </c>
      <c r="AH881" s="5">
        <f t="shared" ca="1" si="386"/>
        <v>521</v>
      </c>
      <c r="AI881" s="5">
        <f t="shared" ca="1" si="387"/>
        <v>538</v>
      </c>
      <c r="AJ881" s="5">
        <f t="shared" ca="1" si="388"/>
        <v>556</v>
      </c>
      <c r="AK881" s="5">
        <f t="shared" ca="1" si="389"/>
        <v>487</v>
      </c>
    </row>
    <row r="882" spans="1:37" x14ac:dyDescent="0.3">
      <c r="A882" s="35">
        <f>IF(Замеры!B879=0, " ", Замеры!B879)</f>
        <v>876</v>
      </c>
      <c r="B882" s="45" t="str">
        <f>Замеры!G879</f>
        <v xml:space="preserve">Группа от QF </v>
      </c>
      <c r="C882" s="45" t="str">
        <f>IF(Замеры!O879=0, " ", Замеры!O879)</f>
        <v xml:space="preserve"> </v>
      </c>
      <c r="D882" s="69" t="str">
        <f t="shared" si="390"/>
        <v xml:space="preserve"> </v>
      </c>
      <c r="E882" s="69" t="str">
        <f t="shared" si="391"/>
        <v xml:space="preserve"> </v>
      </c>
      <c r="F882" s="29" t="str">
        <f t="shared" si="366"/>
        <v>-</v>
      </c>
      <c r="G882" s="29" t="str">
        <f t="shared" si="367"/>
        <v>-</v>
      </c>
      <c r="H882" s="29" t="str">
        <f t="shared" si="368"/>
        <v>-</v>
      </c>
      <c r="I882" s="29" t="str">
        <f t="shared" si="369"/>
        <v>-</v>
      </c>
      <c r="J882" s="46" t="str">
        <f t="shared" si="370"/>
        <v>-</v>
      </c>
      <c r="K882" s="29" t="str">
        <f t="shared" si="371"/>
        <v>-</v>
      </c>
      <c r="L882" s="29" t="str">
        <f t="shared" si="372"/>
        <v>-</v>
      </c>
      <c r="M882" s="29" t="str">
        <f t="shared" si="373"/>
        <v>-</v>
      </c>
      <c r="N882" s="29" t="str">
        <f t="shared" si="374"/>
        <v>-</v>
      </c>
      <c r="O882" s="29" t="str">
        <f t="shared" si="375"/>
        <v>-</v>
      </c>
      <c r="P882" s="2">
        <f>Замеры!R879</f>
        <v>0</v>
      </c>
      <c r="S882" s="2">
        <f>Замеры!S879</f>
        <v>0</v>
      </c>
      <c r="T882" s="2" t="s">
        <v>72</v>
      </c>
      <c r="U882" s="2" t="b">
        <f t="shared" si="376"/>
        <v>0</v>
      </c>
      <c r="V882" s="2" t="b">
        <f t="shared" si="377"/>
        <v>0</v>
      </c>
      <c r="W882" s="2" t="b">
        <f t="shared" si="378"/>
        <v>0</v>
      </c>
      <c r="Y882" s="2">
        <f t="shared" ca="1" si="379"/>
        <v>37</v>
      </c>
      <c r="Z882" s="2">
        <f t="shared" ca="1" si="379"/>
        <v>27</v>
      </c>
      <c r="AA882" s="2">
        <f t="shared" ca="1" si="379"/>
        <v>38</v>
      </c>
      <c r="AB882" s="5">
        <f t="shared" ca="1" si="380"/>
        <v>485</v>
      </c>
      <c r="AC882" s="5">
        <f t="shared" ca="1" si="381"/>
        <v>412</v>
      </c>
      <c r="AD882" s="5">
        <f t="shared" ca="1" si="382"/>
        <v>522</v>
      </c>
      <c r="AE882" s="5">
        <f t="shared" ca="1" si="383"/>
        <v>446</v>
      </c>
      <c r="AF882" s="5">
        <f t="shared" ca="1" si="384"/>
        <v>417</v>
      </c>
      <c r="AG882" s="5">
        <f t="shared" ca="1" si="385"/>
        <v>504</v>
      </c>
      <c r="AH882" s="5">
        <f t="shared" ca="1" si="386"/>
        <v>459</v>
      </c>
      <c r="AI882" s="5">
        <f t="shared" ca="1" si="387"/>
        <v>455</v>
      </c>
      <c r="AJ882" s="5">
        <f t="shared" ca="1" si="388"/>
        <v>386</v>
      </c>
      <c r="AK882" s="5">
        <f t="shared" ca="1" si="389"/>
        <v>474</v>
      </c>
    </row>
    <row r="883" spans="1:37" x14ac:dyDescent="0.3">
      <c r="A883" s="35">
        <f>IF(Замеры!B880=0, " ", Замеры!B880)</f>
        <v>877</v>
      </c>
      <c r="B883" s="45" t="str">
        <f>Замеры!G880</f>
        <v xml:space="preserve">Группа от QF </v>
      </c>
      <c r="C883" s="45" t="str">
        <f>IF(Замеры!O880=0, " ", Замеры!O880)</f>
        <v xml:space="preserve"> </v>
      </c>
      <c r="D883" s="69" t="str">
        <f t="shared" si="390"/>
        <v xml:space="preserve"> </v>
      </c>
      <c r="E883" s="69" t="str">
        <f t="shared" si="391"/>
        <v xml:space="preserve"> </v>
      </c>
      <c r="F883" s="29" t="str">
        <f t="shared" si="366"/>
        <v>-</v>
      </c>
      <c r="G883" s="29" t="str">
        <f t="shared" si="367"/>
        <v>-</v>
      </c>
      <c r="H883" s="29" t="str">
        <f t="shared" si="368"/>
        <v>-</v>
      </c>
      <c r="I883" s="29" t="str">
        <f t="shared" si="369"/>
        <v>-</v>
      </c>
      <c r="J883" s="46" t="str">
        <f t="shared" si="370"/>
        <v>-</v>
      </c>
      <c r="K883" s="29" t="str">
        <f t="shared" si="371"/>
        <v>-</v>
      </c>
      <c r="L883" s="29" t="str">
        <f t="shared" si="372"/>
        <v>-</v>
      </c>
      <c r="M883" s="29" t="str">
        <f t="shared" si="373"/>
        <v>-</v>
      </c>
      <c r="N883" s="29" t="str">
        <f t="shared" si="374"/>
        <v>-</v>
      </c>
      <c r="O883" s="29" t="str">
        <f t="shared" si="375"/>
        <v>-</v>
      </c>
      <c r="P883" s="2">
        <f>Замеры!R880</f>
        <v>0</v>
      </c>
      <c r="S883" s="2">
        <f>Замеры!S880</f>
        <v>0</v>
      </c>
      <c r="T883" s="2" t="s">
        <v>72</v>
      </c>
      <c r="U883" s="2" t="b">
        <f t="shared" si="376"/>
        <v>0</v>
      </c>
      <c r="V883" s="2" t="b">
        <f t="shared" si="377"/>
        <v>0</v>
      </c>
      <c r="W883" s="2" t="b">
        <f t="shared" si="378"/>
        <v>0</v>
      </c>
      <c r="Y883" s="2">
        <f t="shared" ca="1" si="379"/>
        <v>41</v>
      </c>
      <c r="Z883" s="2">
        <f t="shared" ca="1" si="379"/>
        <v>34</v>
      </c>
      <c r="AA883" s="2">
        <f t="shared" ca="1" si="379"/>
        <v>22</v>
      </c>
      <c r="AB883" s="5">
        <f t="shared" ca="1" si="380"/>
        <v>287</v>
      </c>
      <c r="AC883" s="5">
        <f t="shared" ca="1" si="381"/>
        <v>331</v>
      </c>
      <c r="AD883" s="5">
        <f t="shared" ca="1" si="382"/>
        <v>340</v>
      </c>
      <c r="AE883" s="5">
        <f t="shared" ca="1" si="383"/>
        <v>264</v>
      </c>
      <c r="AF883" s="5">
        <f t="shared" ca="1" si="384"/>
        <v>340</v>
      </c>
      <c r="AG883" s="5">
        <f t="shared" ca="1" si="385"/>
        <v>360</v>
      </c>
      <c r="AH883" s="5">
        <f t="shared" ca="1" si="386"/>
        <v>354</v>
      </c>
      <c r="AI883" s="5">
        <f t="shared" ca="1" si="387"/>
        <v>278</v>
      </c>
      <c r="AJ883" s="5">
        <f t="shared" ca="1" si="388"/>
        <v>278</v>
      </c>
      <c r="AK883" s="5">
        <f t="shared" ca="1" si="389"/>
        <v>298</v>
      </c>
    </row>
    <row r="884" spans="1:37" x14ac:dyDescent="0.3">
      <c r="A884" s="35">
        <f>IF(Замеры!B881=0, " ", Замеры!B881)</f>
        <v>878</v>
      </c>
      <c r="B884" s="45" t="str">
        <f>Замеры!G881</f>
        <v xml:space="preserve">Группа от QF </v>
      </c>
      <c r="C884" s="45" t="str">
        <f>IF(Замеры!O881=0, " ", Замеры!O881)</f>
        <v xml:space="preserve"> </v>
      </c>
      <c r="D884" s="69" t="str">
        <f t="shared" si="390"/>
        <v xml:space="preserve"> </v>
      </c>
      <c r="E884" s="69" t="str">
        <f t="shared" si="391"/>
        <v xml:space="preserve"> </v>
      </c>
      <c r="F884" s="29" t="str">
        <f t="shared" si="366"/>
        <v>-</v>
      </c>
      <c r="G884" s="29" t="str">
        <f t="shared" si="367"/>
        <v>-</v>
      </c>
      <c r="H884" s="29" t="str">
        <f t="shared" si="368"/>
        <v>-</v>
      </c>
      <c r="I884" s="29" t="str">
        <f t="shared" si="369"/>
        <v>-</v>
      </c>
      <c r="J884" s="46" t="str">
        <f t="shared" si="370"/>
        <v>-</v>
      </c>
      <c r="K884" s="29" t="str">
        <f t="shared" si="371"/>
        <v>-</v>
      </c>
      <c r="L884" s="29" t="str">
        <f t="shared" si="372"/>
        <v>-</v>
      </c>
      <c r="M884" s="29" t="str">
        <f t="shared" si="373"/>
        <v>-</v>
      </c>
      <c r="N884" s="29" t="str">
        <f t="shared" si="374"/>
        <v>-</v>
      </c>
      <c r="O884" s="29" t="str">
        <f t="shared" si="375"/>
        <v>-</v>
      </c>
      <c r="P884" s="2">
        <f>Замеры!R881</f>
        <v>0</v>
      </c>
      <c r="S884" s="2">
        <f>Замеры!S881</f>
        <v>0</v>
      </c>
      <c r="T884" s="2" t="s">
        <v>72</v>
      </c>
      <c r="U884" s="2" t="b">
        <f t="shared" si="376"/>
        <v>0</v>
      </c>
      <c r="V884" s="2" t="b">
        <f t="shared" si="377"/>
        <v>0</v>
      </c>
      <c r="W884" s="2" t="b">
        <f t="shared" si="378"/>
        <v>0</v>
      </c>
      <c r="Y884" s="2">
        <f t="shared" ca="1" si="379"/>
        <v>40</v>
      </c>
      <c r="Z884" s="2">
        <f t="shared" ca="1" si="379"/>
        <v>29</v>
      </c>
      <c r="AA884" s="2">
        <f t="shared" ca="1" si="379"/>
        <v>47</v>
      </c>
      <c r="AB884" s="5">
        <f t="shared" ca="1" si="380"/>
        <v>559</v>
      </c>
      <c r="AC884" s="5">
        <f t="shared" ca="1" si="381"/>
        <v>579</v>
      </c>
      <c r="AD884" s="5">
        <f t="shared" ca="1" si="382"/>
        <v>512</v>
      </c>
      <c r="AE884" s="5">
        <f t="shared" ca="1" si="383"/>
        <v>546</v>
      </c>
      <c r="AF884" s="5">
        <f t="shared" ca="1" si="384"/>
        <v>548</v>
      </c>
      <c r="AG884" s="5">
        <f t="shared" ca="1" si="385"/>
        <v>532</v>
      </c>
      <c r="AH884" s="5">
        <f t="shared" ca="1" si="386"/>
        <v>620</v>
      </c>
      <c r="AI884" s="5">
        <f t="shared" ca="1" si="387"/>
        <v>528</v>
      </c>
      <c r="AJ884" s="5">
        <f t="shared" ca="1" si="388"/>
        <v>497</v>
      </c>
      <c r="AK884" s="5">
        <f t="shared" ca="1" si="389"/>
        <v>606</v>
      </c>
    </row>
    <row r="885" spans="1:37" x14ac:dyDescent="0.3">
      <c r="A885" s="35">
        <f>IF(Замеры!B882=0, " ", Замеры!B882)</f>
        <v>879</v>
      </c>
      <c r="B885" s="45" t="str">
        <f>Замеры!G882</f>
        <v xml:space="preserve">Группа от QF </v>
      </c>
      <c r="C885" s="45" t="str">
        <f>IF(Замеры!O882=0, " ", Замеры!O882)</f>
        <v xml:space="preserve"> </v>
      </c>
      <c r="D885" s="69" t="str">
        <f t="shared" si="390"/>
        <v xml:space="preserve"> </v>
      </c>
      <c r="E885" s="69" t="str">
        <f t="shared" si="391"/>
        <v xml:space="preserve"> </v>
      </c>
      <c r="F885" s="29" t="str">
        <f t="shared" si="366"/>
        <v>-</v>
      </c>
      <c r="G885" s="29" t="str">
        <f t="shared" si="367"/>
        <v>-</v>
      </c>
      <c r="H885" s="29" t="str">
        <f t="shared" si="368"/>
        <v>-</v>
      </c>
      <c r="I885" s="29" t="str">
        <f t="shared" si="369"/>
        <v>-</v>
      </c>
      <c r="J885" s="46" t="str">
        <f t="shared" si="370"/>
        <v>-</v>
      </c>
      <c r="K885" s="29" t="str">
        <f t="shared" si="371"/>
        <v>-</v>
      </c>
      <c r="L885" s="29" t="str">
        <f t="shared" si="372"/>
        <v>-</v>
      </c>
      <c r="M885" s="29" t="str">
        <f t="shared" si="373"/>
        <v>-</v>
      </c>
      <c r="N885" s="29" t="str">
        <f t="shared" si="374"/>
        <v>-</v>
      </c>
      <c r="O885" s="29" t="str">
        <f t="shared" si="375"/>
        <v>-</v>
      </c>
      <c r="P885" s="2">
        <f>Замеры!R882</f>
        <v>0</v>
      </c>
      <c r="S885" s="2">
        <f>Замеры!S882</f>
        <v>0</v>
      </c>
      <c r="T885" s="2" t="s">
        <v>72</v>
      </c>
      <c r="U885" s="2" t="b">
        <f t="shared" si="376"/>
        <v>0</v>
      </c>
      <c r="V885" s="2" t="b">
        <f t="shared" si="377"/>
        <v>0</v>
      </c>
      <c r="W885" s="2" t="b">
        <f t="shared" si="378"/>
        <v>0</v>
      </c>
      <c r="Y885" s="2">
        <f t="shared" ca="1" si="379"/>
        <v>42</v>
      </c>
      <c r="Z885" s="2">
        <f t="shared" ca="1" si="379"/>
        <v>22</v>
      </c>
      <c r="AA885" s="2">
        <f t="shared" ca="1" si="379"/>
        <v>33</v>
      </c>
      <c r="AB885" s="5">
        <f t="shared" ca="1" si="380"/>
        <v>430</v>
      </c>
      <c r="AC885" s="5">
        <f t="shared" ca="1" si="381"/>
        <v>429</v>
      </c>
      <c r="AD885" s="5">
        <f t="shared" ca="1" si="382"/>
        <v>395</v>
      </c>
      <c r="AE885" s="5">
        <f t="shared" ca="1" si="383"/>
        <v>345</v>
      </c>
      <c r="AF885" s="5">
        <f t="shared" ca="1" si="384"/>
        <v>455</v>
      </c>
      <c r="AG885" s="5">
        <f t="shared" ca="1" si="385"/>
        <v>344</v>
      </c>
      <c r="AH885" s="5">
        <f t="shared" ca="1" si="386"/>
        <v>445</v>
      </c>
      <c r="AI885" s="5">
        <f t="shared" ca="1" si="387"/>
        <v>358</v>
      </c>
      <c r="AJ885" s="5">
        <f t="shared" ca="1" si="388"/>
        <v>418</v>
      </c>
      <c r="AK885" s="5">
        <f t="shared" ca="1" si="389"/>
        <v>393</v>
      </c>
    </row>
    <row r="886" spans="1:37" x14ac:dyDescent="0.3">
      <c r="A886" s="35">
        <f>IF(Замеры!B883=0, " ", Замеры!B883)</f>
        <v>880</v>
      </c>
      <c r="B886" s="45" t="str">
        <f>Замеры!G883</f>
        <v xml:space="preserve">Группа от QF </v>
      </c>
      <c r="C886" s="45" t="str">
        <f>IF(Замеры!O883=0, " ", Замеры!O883)</f>
        <v xml:space="preserve"> </v>
      </c>
      <c r="D886" s="69" t="str">
        <f t="shared" si="390"/>
        <v xml:space="preserve"> </v>
      </c>
      <c r="E886" s="69" t="str">
        <f t="shared" si="391"/>
        <v xml:space="preserve"> </v>
      </c>
      <c r="F886" s="29" t="str">
        <f t="shared" si="366"/>
        <v>-</v>
      </c>
      <c r="G886" s="29" t="str">
        <f t="shared" si="367"/>
        <v>-</v>
      </c>
      <c r="H886" s="29" t="str">
        <f t="shared" si="368"/>
        <v>-</v>
      </c>
      <c r="I886" s="29" t="str">
        <f t="shared" si="369"/>
        <v>-</v>
      </c>
      <c r="J886" s="46" t="str">
        <f t="shared" si="370"/>
        <v>-</v>
      </c>
      <c r="K886" s="29" t="str">
        <f t="shared" si="371"/>
        <v>-</v>
      </c>
      <c r="L886" s="29" t="str">
        <f t="shared" si="372"/>
        <v>-</v>
      </c>
      <c r="M886" s="29" t="str">
        <f t="shared" si="373"/>
        <v>-</v>
      </c>
      <c r="N886" s="29" t="str">
        <f t="shared" si="374"/>
        <v>-</v>
      </c>
      <c r="O886" s="29" t="str">
        <f t="shared" si="375"/>
        <v>-</v>
      </c>
      <c r="P886" s="2">
        <f>Замеры!R883</f>
        <v>0</v>
      </c>
      <c r="S886" s="2">
        <f>Замеры!S883</f>
        <v>0</v>
      </c>
      <c r="T886" s="2" t="s">
        <v>72</v>
      </c>
      <c r="U886" s="2" t="b">
        <f t="shared" si="376"/>
        <v>0</v>
      </c>
      <c r="V886" s="2" t="b">
        <f t="shared" si="377"/>
        <v>0</v>
      </c>
      <c r="W886" s="2" t="b">
        <f t="shared" si="378"/>
        <v>0</v>
      </c>
      <c r="Y886" s="2">
        <f t="shared" ca="1" si="379"/>
        <v>48</v>
      </c>
      <c r="Z886" s="2">
        <f t="shared" ca="1" si="379"/>
        <v>46</v>
      </c>
      <c r="AA886" s="2">
        <f t="shared" ca="1" si="379"/>
        <v>43</v>
      </c>
      <c r="AB886" s="5">
        <f t="shared" ca="1" si="380"/>
        <v>564</v>
      </c>
      <c r="AC886" s="5">
        <f t="shared" ca="1" si="381"/>
        <v>447</v>
      </c>
      <c r="AD886" s="5">
        <f t="shared" ca="1" si="382"/>
        <v>438</v>
      </c>
      <c r="AE886" s="5">
        <f t="shared" ca="1" si="383"/>
        <v>552</v>
      </c>
      <c r="AF886" s="5">
        <f t="shared" ca="1" si="384"/>
        <v>465</v>
      </c>
      <c r="AG886" s="5">
        <f t="shared" ca="1" si="385"/>
        <v>561</v>
      </c>
      <c r="AH886" s="5">
        <f t="shared" ca="1" si="386"/>
        <v>525</v>
      </c>
      <c r="AI886" s="5">
        <f t="shared" ca="1" si="387"/>
        <v>498</v>
      </c>
      <c r="AJ886" s="5">
        <f t="shared" ca="1" si="388"/>
        <v>549</v>
      </c>
      <c r="AK886" s="5">
        <f t="shared" ca="1" si="389"/>
        <v>485</v>
      </c>
    </row>
    <row r="887" spans="1:37" x14ac:dyDescent="0.3">
      <c r="A887" s="35">
        <f>IF(Замеры!B884=0, " ", Замеры!B884)</f>
        <v>881</v>
      </c>
      <c r="B887" s="45" t="str">
        <f>Замеры!G884</f>
        <v xml:space="preserve">Группа от QF </v>
      </c>
      <c r="C887" s="45" t="str">
        <f>IF(Замеры!O884=0, " ", Замеры!O884)</f>
        <v xml:space="preserve"> </v>
      </c>
      <c r="D887" s="69" t="str">
        <f t="shared" si="390"/>
        <v xml:space="preserve"> </v>
      </c>
      <c r="E887" s="69" t="str">
        <f t="shared" si="391"/>
        <v xml:space="preserve"> </v>
      </c>
      <c r="F887" s="29" t="str">
        <f t="shared" si="366"/>
        <v>-</v>
      </c>
      <c r="G887" s="29" t="str">
        <f t="shared" si="367"/>
        <v>-</v>
      </c>
      <c r="H887" s="29" t="str">
        <f t="shared" si="368"/>
        <v>-</v>
      </c>
      <c r="I887" s="29" t="str">
        <f t="shared" si="369"/>
        <v>-</v>
      </c>
      <c r="J887" s="46" t="str">
        <f t="shared" si="370"/>
        <v>-</v>
      </c>
      <c r="K887" s="29" t="str">
        <f t="shared" si="371"/>
        <v>-</v>
      </c>
      <c r="L887" s="29" t="str">
        <f t="shared" si="372"/>
        <v>-</v>
      </c>
      <c r="M887" s="29" t="str">
        <f t="shared" si="373"/>
        <v>-</v>
      </c>
      <c r="N887" s="29" t="str">
        <f t="shared" si="374"/>
        <v>-</v>
      </c>
      <c r="O887" s="29" t="str">
        <f t="shared" si="375"/>
        <v>-</v>
      </c>
      <c r="P887" s="2">
        <f>Замеры!R884</f>
        <v>0</v>
      </c>
      <c r="S887" s="2">
        <f>Замеры!S884</f>
        <v>0</v>
      </c>
      <c r="T887" s="2" t="s">
        <v>72</v>
      </c>
      <c r="U887" s="2" t="b">
        <f t="shared" si="376"/>
        <v>0</v>
      </c>
      <c r="V887" s="2" t="b">
        <f t="shared" si="377"/>
        <v>0</v>
      </c>
      <c r="W887" s="2" t="b">
        <f t="shared" si="378"/>
        <v>0</v>
      </c>
      <c r="Y887" s="2">
        <f t="shared" ca="1" si="379"/>
        <v>31</v>
      </c>
      <c r="Z887" s="2">
        <f t="shared" ca="1" si="379"/>
        <v>40</v>
      </c>
      <c r="AA887" s="2">
        <f t="shared" ca="1" si="379"/>
        <v>27</v>
      </c>
      <c r="AB887" s="5">
        <f t="shared" ca="1" si="380"/>
        <v>338</v>
      </c>
      <c r="AC887" s="5">
        <f t="shared" ca="1" si="381"/>
        <v>326</v>
      </c>
      <c r="AD887" s="5">
        <f t="shared" ca="1" si="382"/>
        <v>344</v>
      </c>
      <c r="AE887" s="5">
        <f t="shared" ca="1" si="383"/>
        <v>321</v>
      </c>
      <c r="AF887" s="5">
        <f t="shared" ca="1" si="384"/>
        <v>361</v>
      </c>
      <c r="AG887" s="5">
        <f t="shared" ca="1" si="385"/>
        <v>385</v>
      </c>
      <c r="AH887" s="5">
        <f t="shared" ca="1" si="386"/>
        <v>315</v>
      </c>
      <c r="AI887" s="5">
        <f t="shared" ca="1" si="387"/>
        <v>396</v>
      </c>
      <c r="AJ887" s="5">
        <f t="shared" ca="1" si="388"/>
        <v>307</v>
      </c>
      <c r="AK887" s="5">
        <f t="shared" ca="1" si="389"/>
        <v>325</v>
      </c>
    </row>
    <row r="888" spans="1:37" x14ac:dyDescent="0.3">
      <c r="A888" s="35">
        <f>IF(Замеры!B885=0, " ", Замеры!B885)</f>
        <v>882</v>
      </c>
      <c r="B888" s="45" t="str">
        <f>Замеры!G885</f>
        <v xml:space="preserve">Группа от QF </v>
      </c>
      <c r="C888" s="45" t="str">
        <f>IF(Замеры!O885=0, " ", Замеры!O885)</f>
        <v xml:space="preserve"> </v>
      </c>
      <c r="D888" s="69" t="str">
        <f t="shared" si="390"/>
        <v xml:space="preserve"> </v>
      </c>
      <c r="E888" s="69" t="str">
        <f t="shared" si="391"/>
        <v xml:space="preserve"> </v>
      </c>
      <c r="F888" s="29" t="str">
        <f t="shared" si="366"/>
        <v>-</v>
      </c>
      <c r="G888" s="29" t="str">
        <f t="shared" si="367"/>
        <v>-</v>
      </c>
      <c r="H888" s="29" t="str">
        <f t="shared" si="368"/>
        <v>-</v>
      </c>
      <c r="I888" s="29" t="str">
        <f t="shared" si="369"/>
        <v>-</v>
      </c>
      <c r="J888" s="46" t="str">
        <f t="shared" si="370"/>
        <v>-</v>
      </c>
      <c r="K888" s="29" t="str">
        <f t="shared" si="371"/>
        <v>-</v>
      </c>
      <c r="L888" s="29" t="str">
        <f t="shared" si="372"/>
        <v>-</v>
      </c>
      <c r="M888" s="29" t="str">
        <f t="shared" si="373"/>
        <v>-</v>
      </c>
      <c r="N888" s="29" t="str">
        <f t="shared" si="374"/>
        <v>-</v>
      </c>
      <c r="O888" s="29" t="str">
        <f t="shared" si="375"/>
        <v>-</v>
      </c>
      <c r="P888" s="2">
        <f>Замеры!R885</f>
        <v>0</v>
      </c>
      <c r="S888" s="2">
        <f>Замеры!S885</f>
        <v>0</v>
      </c>
      <c r="T888" s="2" t="s">
        <v>72</v>
      </c>
      <c r="U888" s="2" t="b">
        <f t="shared" si="376"/>
        <v>0</v>
      </c>
      <c r="V888" s="2" t="b">
        <f t="shared" si="377"/>
        <v>0</v>
      </c>
      <c r="W888" s="2" t="b">
        <f t="shared" si="378"/>
        <v>0</v>
      </c>
      <c r="Y888" s="2">
        <f t="shared" ca="1" si="379"/>
        <v>25</v>
      </c>
      <c r="Z888" s="2">
        <f t="shared" ca="1" si="379"/>
        <v>47</v>
      </c>
      <c r="AA888" s="2">
        <f t="shared" ca="1" si="379"/>
        <v>43</v>
      </c>
      <c r="AB888" s="5">
        <f t="shared" ca="1" si="380"/>
        <v>450</v>
      </c>
      <c r="AC888" s="5">
        <f t="shared" ca="1" si="381"/>
        <v>467</v>
      </c>
      <c r="AD888" s="5">
        <f t="shared" ca="1" si="382"/>
        <v>539</v>
      </c>
      <c r="AE888" s="5">
        <f t="shared" ca="1" si="383"/>
        <v>486</v>
      </c>
      <c r="AF888" s="5">
        <f t="shared" ca="1" si="384"/>
        <v>459</v>
      </c>
      <c r="AG888" s="5">
        <f t="shared" ca="1" si="385"/>
        <v>539</v>
      </c>
      <c r="AH888" s="5">
        <f t="shared" ca="1" si="386"/>
        <v>564</v>
      </c>
      <c r="AI888" s="5">
        <f t="shared" ca="1" si="387"/>
        <v>471</v>
      </c>
      <c r="AJ888" s="5">
        <f t="shared" ca="1" si="388"/>
        <v>448</v>
      </c>
      <c r="AK888" s="5">
        <f t="shared" ca="1" si="389"/>
        <v>574</v>
      </c>
    </row>
    <row r="889" spans="1:37" x14ac:dyDescent="0.3">
      <c r="A889" s="35">
        <f>IF(Замеры!B886=0, " ", Замеры!B886)</f>
        <v>883</v>
      </c>
      <c r="B889" s="45" t="str">
        <f>Замеры!G886</f>
        <v xml:space="preserve">Группа от QF </v>
      </c>
      <c r="C889" s="45" t="str">
        <f>IF(Замеры!O886=0, " ", Замеры!O886)</f>
        <v xml:space="preserve"> </v>
      </c>
      <c r="D889" s="69" t="str">
        <f t="shared" si="390"/>
        <v xml:space="preserve"> </v>
      </c>
      <c r="E889" s="69" t="str">
        <f t="shared" si="391"/>
        <v xml:space="preserve"> </v>
      </c>
      <c r="F889" s="29" t="str">
        <f t="shared" si="366"/>
        <v>-</v>
      </c>
      <c r="G889" s="29" t="str">
        <f t="shared" si="367"/>
        <v>-</v>
      </c>
      <c r="H889" s="29" t="str">
        <f t="shared" si="368"/>
        <v>-</v>
      </c>
      <c r="I889" s="29" t="str">
        <f t="shared" si="369"/>
        <v>-</v>
      </c>
      <c r="J889" s="46" t="str">
        <f t="shared" si="370"/>
        <v>-</v>
      </c>
      <c r="K889" s="29" t="str">
        <f t="shared" si="371"/>
        <v>-</v>
      </c>
      <c r="L889" s="29" t="str">
        <f t="shared" si="372"/>
        <v>-</v>
      </c>
      <c r="M889" s="29" t="str">
        <f t="shared" si="373"/>
        <v>-</v>
      </c>
      <c r="N889" s="29" t="str">
        <f t="shared" si="374"/>
        <v>-</v>
      </c>
      <c r="O889" s="29" t="str">
        <f t="shared" si="375"/>
        <v>-</v>
      </c>
      <c r="P889" s="2">
        <f>Замеры!R886</f>
        <v>0</v>
      </c>
      <c r="S889" s="2">
        <f>Замеры!S886</f>
        <v>0</v>
      </c>
      <c r="T889" s="2" t="s">
        <v>72</v>
      </c>
      <c r="U889" s="2" t="b">
        <f t="shared" si="376"/>
        <v>0</v>
      </c>
      <c r="V889" s="2" t="b">
        <f t="shared" si="377"/>
        <v>0</v>
      </c>
      <c r="W889" s="2" t="b">
        <f t="shared" si="378"/>
        <v>0</v>
      </c>
      <c r="Y889" s="2">
        <f t="shared" ca="1" si="379"/>
        <v>47</v>
      </c>
      <c r="Z889" s="2">
        <f t="shared" ca="1" si="379"/>
        <v>39</v>
      </c>
      <c r="AA889" s="2">
        <f t="shared" ca="1" si="379"/>
        <v>34</v>
      </c>
      <c r="AB889" s="5">
        <f t="shared" ca="1" si="380"/>
        <v>360</v>
      </c>
      <c r="AC889" s="5">
        <f t="shared" ca="1" si="381"/>
        <v>394</v>
      </c>
      <c r="AD889" s="5">
        <f t="shared" ca="1" si="382"/>
        <v>408</v>
      </c>
      <c r="AE889" s="5">
        <f t="shared" ca="1" si="383"/>
        <v>481</v>
      </c>
      <c r="AF889" s="5">
        <f t="shared" ca="1" si="384"/>
        <v>388</v>
      </c>
      <c r="AG889" s="5">
        <f t="shared" ca="1" si="385"/>
        <v>401</v>
      </c>
      <c r="AH889" s="5">
        <f t="shared" ca="1" si="386"/>
        <v>472</v>
      </c>
      <c r="AI889" s="5">
        <f t="shared" ca="1" si="387"/>
        <v>369</v>
      </c>
      <c r="AJ889" s="5">
        <f t="shared" ca="1" si="388"/>
        <v>372</v>
      </c>
      <c r="AK889" s="5">
        <f t="shared" ca="1" si="389"/>
        <v>453</v>
      </c>
    </row>
    <row r="890" spans="1:37" x14ac:dyDescent="0.3">
      <c r="A890" s="35">
        <f>IF(Замеры!B887=0, " ", Замеры!B887)</f>
        <v>884</v>
      </c>
      <c r="B890" s="45" t="str">
        <f>Замеры!G887</f>
        <v xml:space="preserve">Группа от QF </v>
      </c>
      <c r="C890" s="45" t="str">
        <f>IF(Замеры!O887=0, " ", Замеры!O887)</f>
        <v xml:space="preserve"> </v>
      </c>
      <c r="D890" s="69" t="str">
        <f t="shared" si="390"/>
        <v xml:space="preserve"> </v>
      </c>
      <c r="E890" s="69" t="str">
        <f t="shared" si="391"/>
        <v xml:space="preserve"> </v>
      </c>
      <c r="F890" s="29" t="str">
        <f t="shared" si="366"/>
        <v>-</v>
      </c>
      <c r="G890" s="29" t="str">
        <f t="shared" si="367"/>
        <v>-</v>
      </c>
      <c r="H890" s="29" t="str">
        <f t="shared" si="368"/>
        <v>-</v>
      </c>
      <c r="I890" s="29" t="str">
        <f t="shared" si="369"/>
        <v>-</v>
      </c>
      <c r="J890" s="46" t="str">
        <f t="shared" si="370"/>
        <v>-</v>
      </c>
      <c r="K890" s="29" t="str">
        <f t="shared" si="371"/>
        <v>-</v>
      </c>
      <c r="L890" s="29" t="str">
        <f t="shared" si="372"/>
        <v>-</v>
      </c>
      <c r="M890" s="29" t="str">
        <f t="shared" si="373"/>
        <v>-</v>
      </c>
      <c r="N890" s="29" t="str">
        <f t="shared" si="374"/>
        <v>-</v>
      </c>
      <c r="O890" s="29" t="str">
        <f t="shared" si="375"/>
        <v>-</v>
      </c>
      <c r="P890" s="2">
        <f>Замеры!R887</f>
        <v>0</v>
      </c>
      <c r="S890" s="2">
        <f>Замеры!S887</f>
        <v>0</v>
      </c>
      <c r="T890" s="2" t="s">
        <v>72</v>
      </c>
      <c r="U890" s="2" t="b">
        <f t="shared" si="376"/>
        <v>0</v>
      </c>
      <c r="V890" s="2" t="b">
        <f t="shared" si="377"/>
        <v>0</v>
      </c>
      <c r="W890" s="2" t="b">
        <f t="shared" si="378"/>
        <v>0</v>
      </c>
      <c r="Y890" s="2">
        <f t="shared" ca="1" si="379"/>
        <v>40</v>
      </c>
      <c r="Z890" s="2">
        <f t="shared" ca="1" si="379"/>
        <v>48</v>
      </c>
      <c r="AA890" s="2">
        <f t="shared" ca="1" si="379"/>
        <v>40</v>
      </c>
      <c r="AB890" s="5">
        <f t="shared" ca="1" si="380"/>
        <v>497</v>
      </c>
      <c r="AC890" s="5">
        <f t="shared" ca="1" si="381"/>
        <v>508</v>
      </c>
      <c r="AD890" s="5">
        <f t="shared" ca="1" si="382"/>
        <v>449</v>
      </c>
      <c r="AE890" s="5">
        <f t="shared" ca="1" si="383"/>
        <v>409</v>
      </c>
      <c r="AF890" s="5">
        <f t="shared" ca="1" si="384"/>
        <v>429</v>
      </c>
      <c r="AG890" s="5">
        <f t="shared" ca="1" si="385"/>
        <v>453</v>
      </c>
      <c r="AH890" s="5">
        <f t="shared" ca="1" si="386"/>
        <v>499</v>
      </c>
      <c r="AI890" s="5">
        <f t="shared" ca="1" si="387"/>
        <v>509</v>
      </c>
      <c r="AJ890" s="5">
        <f t="shared" ca="1" si="388"/>
        <v>460</v>
      </c>
      <c r="AK890" s="5">
        <f t="shared" ca="1" si="389"/>
        <v>415</v>
      </c>
    </row>
    <row r="891" spans="1:37" x14ac:dyDescent="0.3">
      <c r="A891" s="35">
        <f>IF(Замеры!B888=0, " ", Замеры!B888)</f>
        <v>885</v>
      </c>
      <c r="B891" s="45" t="str">
        <f>Замеры!G888</f>
        <v xml:space="preserve">Группа от QF </v>
      </c>
      <c r="C891" s="45" t="str">
        <f>IF(Замеры!O888=0, " ", Замеры!O888)</f>
        <v xml:space="preserve"> </v>
      </c>
      <c r="D891" s="69" t="str">
        <f t="shared" si="390"/>
        <v xml:space="preserve"> </v>
      </c>
      <c r="E891" s="69" t="str">
        <f t="shared" si="391"/>
        <v xml:space="preserve"> </v>
      </c>
      <c r="F891" s="29" t="str">
        <f t="shared" si="366"/>
        <v>-</v>
      </c>
      <c r="G891" s="29" t="str">
        <f t="shared" si="367"/>
        <v>-</v>
      </c>
      <c r="H891" s="29" t="str">
        <f t="shared" si="368"/>
        <v>-</v>
      </c>
      <c r="I891" s="29" t="str">
        <f t="shared" si="369"/>
        <v>-</v>
      </c>
      <c r="J891" s="46" t="str">
        <f t="shared" si="370"/>
        <v>-</v>
      </c>
      <c r="K891" s="29" t="str">
        <f t="shared" si="371"/>
        <v>-</v>
      </c>
      <c r="L891" s="29" t="str">
        <f t="shared" si="372"/>
        <v>-</v>
      </c>
      <c r="M891" s="29" t="str">
        <f t="shared" si="373"/>
        <v>-</v>
      </c>
      <c r="N891" s="29" t="str">
        <f t="shared" si="374"/>
        <v>-</v>
      </c>
      <c r="O891" s="29" t="str">
        <f t="shared" si="375"/>
        <v>-</v>
      </c>
      <c r="P891" s="2">
        <f>Замеры!R888</f>
        <v>0</v>
      </c>
      <c r="S891" s="2">
        <f>Замеры!S888</f>
        <v>0</v>
      </c>
      <c r="T891" s="2" t="s">
        <v>72</v>
      </c>
      <c r="U891" s="2" t="b">
        <f t="shared" si="376"/>
        <v>0</v>
      </c>
      <c r="V891" s="2" t="b">
        <f t="shared" si="377"/>
        <v>0</v>
      </c>
      <c r="W891" s="2" t="b">
        <f t="shared" si="378"/>
        <v>0</v>
      </c>
      <c r="Y891" s="2">
        <f t="shared" ca="1" si="379"/>
        <v>46</v>
      </c>
      <c r="Z891" s="2">
        <f t="shared" ca="1" si="379"/>
        <v>39</v>
      </c>
      <c r="AA891" s="2">
        <f t="shared" ca="1" si="379"/>
        <v>36</v>
      </c>
      <c r="AB891" s="5">
        <f t="shared" ca="1" si="380"/>
        <v>378</v>
      </c>
      <c r="AC891" s="5">
        <f t="shared" ca="1" si="381"/>
        <v>502</v>
      </c>
      <c r="AD891" s="5">
        <f t="shared" ca="1" si="382"/>
        <v>388</v>
      </c>
      <c r="AE891" s="5">
        <f t="shared" ca="1" si="383"/>
        <v>458</v>
      </c>
      <c r="AF891" s="5">
        <f t="shared" ca="1" si="384"/>
        <v>498</v>
      </c>
      <c r="AG891" s="5">
        <f t="shared" ca="1" si="385"/>
        <v>375</v>
      </c>
      <c r="AH891" s="5">
        <f t="shared" ca="1" si="386"/>
        <v>427</v>
      </c>
      <c r="AI891" s="5">
        <f t="shared" ca="1" si="387"/>
        <v>478</v>
      </c>
      <c r="AJ891" s="5">
        <f t="shared" ca="1" si="388"/>
        <v>458</v>
      </c>
      <c r="AK891" s="5">
        <f t="shared" ca="1" si="389"/>
        <v>369</v>
      </c>
    </row>
    <row r="892" spans="1:37" x14ac:dyDescent="0.3">
      <c r="A892" s="35">
        <f>IF(Замеры!B889=0, " ", Замеры!B889)</f>
        <v>886</v>
      </c>
      <c r="B892" s="45" t="str">
        <f>Замеры!G889</f>
        <v xml:space="preserve">Группа от QF </v>
      </c>
      <c r="C892" s="45" t="str">
        <f>IF(Замеры!O889=0, " ", Замеры!O889)</f>
        <v xml:space="preserve"> </v>
      </c>
      <c r="D892" s="69" t="str">
        <f t="shared" si="390"/>
        <v xml:space="preserve"> </v>
      </c>
      <c r="E892" s="69" t="str">
        <f t="shared" si="391"/>
        <v xml:space="preserve"> </v>
      </c>
      <c r="F892" s="29" t="str">
        <f t="shared" si="366"/>
        <v>-</v>
      </c>
      <c r="G892" s="29" t="str">
        <f t="shared" si="367"/>
        <v>-</v>
      </c>
      <c r="H892" s="29" t="str">
        <f t="shared" si="368"/>
        <v>-</v>
      </c>
      <c r="I892" s="29" t="str">
        <f t="shared" si="369"/>
        <v>-</v>
      </c>
      <c r="J892" s="46" t="str">
        <f t="shared" si="370"/>
        <v>-</v>
      </c>
      <c r="K892" s="29" t="str">
        <f t="shared" si="371"/>
        <v>-</v>
      </c>
      <c r="L892" s="29" t="str">
        <f t="shared" si="372"/>
        <v>-</v>
      </c>
      <c r="M892" s="29" t="str">
        <f t="shared" si="373"/>
        <v>-</v>
      </c>
      <c r="N892" s="29" t="str">
        <f t="shared" si="374"/>
        <v>-</v>
      </c>
      <c r="O892" s="29" t="str">
        <f t="shared" si="375"/>
        <v>-</v>
      </c>
      <c r="P892" s="2">
        <f>Замеры!R889</f>
        <v>0</v>
      </c>
      <c r="S892" s="2">
        <f>Замеры!S889</f>
        <v>0</v>
      </c>
      <c r="T892" s="2" t="s">
        <v>72</v>
      </c>
      <c r="U892" s="2" t="b">
        <f t="shared" si="376"/>
        <v>0</v>
      </c>
      <c r="V892" s="2" t="b">
        <f t="shared" si="377"/>
        <v>0</v>
      </c>
      <c r="W892" s="2" t="b">
        <f t="shared" si="378"/>
        <v>0</v>
      </c>
      <c r="Y892" s="2">
        <f t="shared" ca="1" si="379"/>
        <v>35</v>
      </c>
      <c r="Z892" s="2">
        <f t="shared" ca="1" si="379"/>
        <v>38</v>
      </c>
      <c r="AA892" s="2">
        <f t="shared" ca="1" si="379"/>
        <v>33</v>
      </c>
      <c r="AB892" s="5">
        <f t="shared" ca="1" si="380"/>
        <v>347</v>
      </c>
      <c r="AC892" s="5">
        <f t="shared" ca="1" si="381"/>
        <v>396</v>
      </c>
      <c r="AD892" s="5">
        <f t="shared" ca="1" si="382"/>
        <v>435</v>
      </c>
      <c r="AE892" s="5">
        <f t="shared" ca="1" si="383"/>
        <v>359</v>
      </c>
      <c r="AF892" s="5">
        <f t="shared" ca="1" si="384"/>
        <v>450</v>
      </c>
      <c r="AG892" s="5">
        <f t="shared" ca="1" si="385"/>
        <v>457</v>
      </c>
      <c r="AH892" s="5">
        <f t="shared" ca="1" si="386"/>
        <v>416</v>
      </c>
      <c r="AI892" s="5">
        <f t="shared" ca="1" si="387"/>
        <v>365</v>
      </c>
      <c r="AJ892" s="5">
        <f t="shared" ca="1" si="388"/>
        <v>398</v>
      </c>
      <c r="AK892" s="5">
        <f t="shared" ca="1" si="389"/>
        <v>343</v>
      </c>
    </row>
    <row r="893" spans="1:37" x14ac:dyDescent="0.3">
      <c r="A893" s="35">
        <f>IF(Замеры!B890=0, " ", Замеры!B890)</f>
        <v>887</v>
      </c>
      <c r="B893" s="45" t="str">
        <f>Замеры!G890</f>
        <v xml:space="preserve">Группа от QF </v>
      </c>
      <c r="C893" s="45" t="str">
        <f>IF(Замеры!O890=0, " ", Замеры!O890)</f>
        <v xml:space="preserve"> </v>
      </c>
      <c r="D893" s="69" t="str">
        <f t="shared" si="390"/>
        <v xml:space="preserve"> </v>
      </c>
      <c r="E893" s="69" t="str">
        <f t="shared" si="391"/>
        <v xml:space="preserve"> </v>
      </c>
      <c r="F893" s="29" t="str">
        <f t="shared" si="366"/>
        <v>-</v>
      </c>
      <c r="G893" s="29" t="str">
        <f t="shared" si="367"/>
        <v>-</v>
      </c>
      <c r="H893" s="29" t="str">
        <f t="shared" si="368"/>
        <v>-</v>
      </c>
      <c r="I893" s="29" t="str">
        <f t="shared" si="369"/>
        <v>-</v>
      </c>
      <c r="J893" s="46" t="str">
        <f t="shared" si="370"/>
        <v>-</v>
      </c>
      <c r="K893" s="29" t="str">
        <f t="shared" si="371"/>
        <v>-</v>
      </c>
      <c r="L893" s="29" t="str">
        <f t="shared" si="372"/>
        <v>-</v>
      </c>
      <c r="M893" s="29" t="str">
        <f t="shared" si="373"/>
        <v>-</v>
      </c>
      <c r="N893" s="29" t="str">
        <f t="shared" si="374"/>
        <v>-</v>
      </c>
      <c r="O893" s="29" t="str">
        <f t="shared" si="375"/>
        <v>-</v>
      </c>
      <c r="P893" s="2">
        <f>Замеры!R890</f>
        <v>0</v>
      </c>
      <c r="S893" s="2">
        <f>Замеры!S890</f>
        <v>0</v>
      </c>
      <c r="T893" s="2" t="s">
        <v>72</v>
      </c>
      <c r="U893" s="2" t="b">
        <f t="shared" si="376"/>
        <v>0</v>
      </c>
      <c r="V893" s="2" t="b">
        <f t="shared" si="377"/>
        <v>0</v>
      </c>
      <c r="W893" s="2" t="b">
        <f t="shared" si="378"/>
        <v>0</v>
      </c>
      <c r="Y893" s="2">
        <f t="shared" ca="1" si="379"/>
        <v>20</v>
      </c>
      <c r="Z893" s="2">
        <f t="shared" ca="1" si="379"/>
        <v>40</v>
      </c>
      <c r="AA893" s="2">
        <f t="shared" ca="1" si="379"/>
        <v>32</v>
      </c>
      <c r="AB893" s="5">
        <f t="shared" ca="1" si="380"/>
        <v>412</v>
      </c>
      <c r="AC893" s="5">
        <f t="shared" ca="1" si="381"/>
        <v>336</v>
      </c>
      <c r="AD893" s="5">
        <f t="shared" ca="1" si="382"/>
        <v>333</v>
      </c>
      <c r="AE893" s="5">
        <f t="shared" ca="1" si="383"/>
        <v>376</v>
      </c>
      <c r="AF893" s="5">
        <f t="shared" ca="1" si="384"/>
        <v>376</v>
      </c>
      <c r="AG893" s="5">
        <f t="shared" ca="1" si="385"/>
        <v>412</v>
      </c>
      <c r="AH893" s="5">
        <f t="shared" ca="1" si="386"/>
        <v>434</v>
      </c>
      <c r="AI893" s="5">
        <f t="shared" ca="1" si="387"/>
        <v>454</v>
      </c>
      <c r="AJ893" s="5">
        <f t="shared" ca="1" si="388"/>
        <v>346</v>
      </c>
      <c r="AK893" s="5">
        <f t="shared" ca="1" si="389"/>
        <v>334</v>
      </c>
    </row>
    <row r="894" spans="1:37" x14ac:dyDescent="0.3">
      <c r="A894" s="35">
        <f>IF(Замеры!B891=0, " ", Замеры!B891)</f>
        <v>888</v>
      </c>
      <c r="B894" s="45" t="str">
        <f>Замеры!G891</f>
        <v xml:space="preserve">Группа от QF </v>
      </c>
      <c r="C894" s="45" t="str">
        <f>IF(Замеры!O891=0, " ", Замеры!O891)</f>
        <v xml:space="preserve"> </v>
      </c>
      <c r="D894" s="69" t="str">
        <f t="shared" si="390"/>
        <v xml:space="preserve"> </v>
      </c>
      <c r="E894" s="69" t="str">
        <f t="shared" si="391"/>
        <v xml:space="preserve"> </v>
      </c>
      <c r="F894" s="29" t="str">
        <f t="shared" si="366"/>
        <v>-</v>
      </c>
      <c r="G894" s="29" t="str">
        <f t="shared" si="367"/>
        <v>-</v>
      </c>
      <c r="H894" s="29" t="str">
        <f t="shared" si="368"/>
        <v>-</v>
      </c>
      <c r="I894" s="29" t="str">
        <f t="shared" si="369"/>
        <v>-</v>
      </c>
      <c r="J894" s="46" t="str">
        <f t="shared" si="370"/>
        <v>-</v>
      </c>
      <c r="K894" s="29" t="str">
        <f t="shared" si="371"/>
        <v>-</v>
      </c>
      <c r="L894" s="29" t="str">
        <f t="shared" si="372"/>
        <v>-</v>
      </c>
      <c r="M894" s="29" t="str">
        <f t="shared" si="373"/>
        <v>-</v>
      </c>
      <c r="N894" s="29" t="str">
        <f t="shared" si="374"/>
        <v>-</v>
      </c>
      <c r="O894" s="29" t="str">
        <f t="shared" si="375"/>
        <v>-</v>
      </c>
      <c r="P894" s="2">
        <f>Замеры!R891</f>
        <v>0</v>
      </c>
      <c r="S894" s="2">
        <f>Замеры!S891</f>
        <v>0</v>
      </c>
      <c r="T894" s="2" t="s">
        <v>72</v>
      </c>
      <c r="U894" s="2" t="b">
        <f t="shared" si="376"/>
        <v>0</v>
      </c>
      <c r="V894" s="2" t="b">
        <f t="shared" si="377"/>
        <v>0</v>
      </c>
      <c r="W894" s="2" t="b">
        <f t="shared" si="378"/>
        <v>0</v>
      </c>
      <c r="Y894" s="2">
        <f t="shared" ca="1" si="379"/>
        <v>41</v>
      </c>
      <c r="Z894" s="2">
        <f t="shared" ca="1" si="379"/>
        <v>47</v>
      </c>
      <c r="AA894" s="2">
        <f t="shared" ca="1" si="379"/>
        <v>49</v>
      </c>
      <c r="AB894" s="5">
        <f t="shared" ca="1" si="380"/>
        <v>540</v>
      </c>
      <c r="AC894" s="5">
        <f t="shared" ca="1" si="381"/>
        <v>568</v>
      </c>
      <c r="AD894" s="5">
        <f t="shared" ca="1" si="382"/>
        <v>555</v>
      </c>
      <c r="AE894" s="5">
        <f t="shared" ca="1" si="383"/>
        <v>588</v>
      </c>
      <c r="AF894" s="5">
        <f t="shared" ca="1" si="384"/>
        <v>617</v>
      </c>
      <c r="AG894" s="5">
        <f t="shared" ca="1" si="385"/>
        <v>595</v>
      </c>
      <c r="AH894" s="5">
        <f t="shared" ca="1" si="386"/>
        <v>616</v>
      </c>
      <c r="AI894" s="5">
        <f t="shared" ca="1" si="387"/>
        <v>626</v>
      </c>
      <c r="AJ894" s="5">
        <f t="shared" ca="1" si="388"/>
        <v>622</v>
      </c>
      <c r="AK894" s="5">
        <f t="shared" ca="1" si="389"/>
        <v>510</v>
      </c>
    </row>
    <row r="895" spans="1:37" x14ac:dyDescent="0.3">
      <c r="A895" s="35">
        <f>IF(Замеры!B892=0, " ", Замеры!B892)</f>
        <v>889</v>
      </c>
      <c r="B895" s="45" t="str">
        <f>Замеры!G892</f>
        <v xml:space="preserve">Группа от QF </v>
      </c>
      <c r="C895" s="45" t="str">
        <f>IF(Замеры!O892=0, " ", Замеры!O892)</f>
        <v xml:space="preserve"> </v>
      </c>
      <c r="D895" s="69" t="str">
        <f t="shared" si="390"/>
        <v xml:space="preserve"> </v>
      </c>
      <c r="E895" s="69" t="str">
        <f t="shared" si="391"/>
        <v xml:space="preserve"> </v>
      </c>
      <c r="F895" s="29" t="str">
        <f t="shared" si="366"/>
        <v>-</v>
      </c>
      <c r="G895" s="29" t="str">
        <f t="shared" si="367"/>
        <v>-</v>
      </c>
      <c r="H895" s="29" t="str">
        <f t="shared" si="368"/>
        <v>-</v>
      </c>
      <c r="I895" s="29" t="str">
        <f t="shared" si="369"/>
        <v>-</v>
      </c>
      <c r="J895" s="46" t="str">
        <f t="shared" si="370"/>
        <v>-</v>
      </c>
      <c r="K895" s="29" t="str">
        <f t="shared" si="371"/>
        <v>-</v>
      </c>
      <c r="L895" s="29" t="str">
        <f t="shared" si="372"/>
        <v>-</v>
      </c>
      <c r="M895" s="29" t="str">
        <f t="shared" si="373"/>
        <v>-</v>
      </c>
      <c r="N895" s="29" t="str">
        <f t="shared" si="374"/>
        <v>-</v>
      </c>
      <c r="O895" s="29" t="str">
        <f t="shared" si="375"/>
        <v>-</v>
      </c>
      <c r="P895" s="2">
        <f>Замеры!R892</f>
        <v>0</v>
      </c>
      <c r="S895" s="2">
        <f>Замеры!S892</f>
        <v>0</v>
      </c>
      <c r="T895" s="2" t="s">
        <v>72</v>
      </c>
      <c r="U895" s="2" t="b">
        <f t="shared" si="376"/>
        <v>0</v>
      </c>
      <c r="V895" s="2" t="b">
        <f t="shared" si="377"/>
        <v>0</v>
      </c>
      <c r="W895" s="2" t="b">
        <f t="shared" si="378"/>
        <v>0</v>
      </c>
      <c r="Y895" s="2">
        <f t="shared" ca="1" si="379"/>
        <v>28</v>
      </c>
      <c r="Z895" s="2">
        <f t="shared" ca="1" si="379"/>
        <v>28</v>
      </c>
      <c r="AA895" s="2">
        <f t="shared" ca="1" si="379"/>
        <v>46</v>
      </c>
      <c r="AB895" s="5">
        <f t="shared" ca="1" si="380"/>
        <v>504</v>
      </c>
      <c r="AC895" s="5">
        <f t="shared" ca="1" si="381"/>
        <v>524</v>
      </c>
      <c r="AD895" s="5">
        <f t="shared" ca="1" si="382"/>
        <v>604</v>
      </c>
      <c r="AE895" s="5">
        <f t="shared" ca="1" si="383"/>
        <v>564</v>
      </c>
      <c r="AF895" s="5">
        <f t="shared" ca="1" si="384"/>
        <v>467</v>
      </c>
      <c r="AG895" s="5">
        <f t="shared" ca="1" si="385"/>
        <v>471</v>
      </c>
      <c r="AH895" s="5">
        <f t="shared" ca="1" si="386"/>
        <v>573</v>
      </c>
      <c r="AI895" s="5">
        <f t="shared" ca="1" si="387"/>
        <v>513</v>
      </c>
      <c r="AJ895" s="5">
        <f t="shared" ca="1" si="388"/>
        <v>466</v>
      </c>
      <c r="AK895" s="5">
        <f t="shared" ca="1" si="389"/>
        <v>579</v>
      </c>
    </row>
    <row r="896" spans="1:37" x14ac:dyDescent="0.3">
      <c r="A896" s="35">
        <f>IF(Замеры!B893=0, " ", Замеры!B893)</f>
        <v>890</v>
      </c>
      <c r="B896" s="45" t="str">
        <f>Замеры!G893</f>
        <v xml:space="preserve">Группа от QF </v>
      </c>
      <c r="C896" s="45" t="str">
        <f>IF(Замеры!O893=0, " ", Замеры!O893)</f>
        <v xml:space="preserve"> </v>
      </c>
      <c r="D896" s="69" t="str">
        <f t="shared" si="390"/>
        <v xml:space="preserve"> </v>
      </c>
      <c r="E896" s="69" t="str">
        <f t="shared" si="391"/>
        <v xml:space="preserve"> </v>
      </c>
      <c r="F896" s="29" t="str">
        <f t="shared" si="366"/>
        <v>-</v>
      </c>
      <c r="G896" s="29" t="str">
        <f t="shared" si="367"/>
        <v>-</v>
      </c>
      <c r="H896" s="29" t="str">
        <f t="shared" si="368"/>
        <v>-</v>
      </c>
      <c r="I896" s="29" t="str">
        <f t="shared" si="369"/>
        <v>-</v>
      </c>
      <c r="J896" s="46" t="str">
        <f t="shared" si="370"/>
        <v>-</v>
      </c>
      <c r="K896" s="29" t="str">
        <f t="shared" si="371"/>
        <v>-</v>
      </c>
      <c r="L896" s="29" t="str">
        <f t="shared" si="372"/>
        <v>-</v>
      </c>
      <c r="M896" s="29" t="str">
        <f t="shared" si="373"/>
        <v>-</v>
      </c>
      <c r="N896" s="29" t="str">
        <f t="shared" si="374"/>
        <v>-</v>
      </c>
      <c r="O896" s="29" t="str">
        <f t="shared" si="375"/>
        <v>-</v>
      </c>
      <c r="P896" s="2">
        <f>Замеры!R893</f>
        <v>0</v>
      </c>
      <c r="S896" s="2">
        <f>Замеры!S893</f>
        <v>0</v>
      </c>
      <c r="T896" s="2" t="s">
        <v>72</v>
      </c>
      <c r="U896" s="2" t="b">
        <f t="shared" si="376"/>
        <v>0</v>
      </c>
      <c r="V896" s="2" t="b">
        <f t="shared" si="377"/>
        <v>0</v>
      </c>
      <c r="W896" s="2" t="b">
        <f t="shared" si="378"/>
        <v>0</v>
      </c>
      <c r="Y896" s="2">
        <f t="shared" ca="1" si="379"/>
        <v>33</v>
      </c>
      <c r="Z896" s="2">
        <f t="shared" ca="1" si="379"/>
        <v>35</v>
      </c>
      <c r="AA896" s="2">
        <f t="shared" ca="1" si="379"/>
        <v>28</v>
      </c>
      <c r="AB896" s="5">
        <f t="shared" ca="1" si="380"/>
        <v>360</v>
      </c>
      <c r="AC896" s="5">
        <f t="shared" ca="1" si="381"/>
        <v>388</v>
      </c>
      <c r="AD896" s="5">
        <f t="shared" ca="1" si="382"/>
        <v>286</v>
      </c>
      <c r="AE896" s="5">
        <f t="shared" ca="1" si="383"/>
        <v>376</v>
      </c>
      <c r="AF896" s="5">
        <f t="shared" ca="1" si="384"/>
        <v>311</v>
      </c>
      <c r="AG896" s="5">
        <f t="shared" ca="1" si="385"/>
        <v>422</v>
      </c>
      <c r="AH896" s="5">
        <f t="shared" ca="1" si="386"/>
        <v>374</v>
      </c>
      <c r="AI896" s="5">
        <f t="shared" ca="1" si="387"/>
        <v>424</v>
      </c>
      <c r="AJ896" s="5">
        <f t="shared" ca="1" si="388"/>
        <v>358</v>
      </c>
      <c r="AK896" s="5">
        <f t="shared" ca="1" si="389"/>
        <v>382</v>
      </c>
    </row>
    <row r="897" spans="1:37" x14ac:dyDescent="0.3">
      <c r="A897" s="35">
        <f>IF(Замеры!B894=0, " ", Замеры!B894)</f>
        <v>891</v>
      </c>
      <c r="B897" s="45" t="str">
        <f>Замеры!G894</f>
        <v xml:space="preserve">Группа от QF </v>
      </c>
      <c r="C897" s="45" t="str">
        <f>IF(Замеры!O894=0, " ", Замеры!O894)</f>
        <v xml:space="preserve"> </v>
      </c>
      <c r="D897" s="69" t="str">
        <f t="shared" si="390"/>
        <v xml:space="preserve"> </v>
      </c>
      <c r="E897" s="69" t="str">
        <f t="shared" si="391"/>
        <v xml:space="preserve"> </v>
      </c>
      <c r="F897" s="29" t="str">
        <f t="shared" si="366"/>
        <v>-</v>
      </c>
      <c r="G897" s="29" t="str">
        <f t="shared" si="367"/>
        <v>-</v>
      </c>
      <c r="H897" s="29" t="str">
        <f t="shared" si="368"/>
        <v>-</v>
      </c>
      <c r="I897" s="29" t="str">
        <f t="shared" si="369"/>
        <v>-</v>
      </c>
      <c r="J897" s="46" t="str">
        <f t="shared" si="370"/>
        <v>-</v>
      </c>
      <c r="K897" s="29" t="str">
        <f t="shared" si="371"/>
        <v>-</v>
      </c>
      <c r="L897" s="29" t="str">
        <f t="shared" si="372"/>
        <v>-</v>
      </c>
      <c r="M897" s="29" t="str">
        <f t="shared" si="373"/>
        <v>-</v>
      </c>
      <c r="N897" s="29" t="str">
        <f t="shared" si="374"/>
        <v>-</v>
      </c>
      <c r="O897" s="29" t="str">
        <f t="shared" si="375"/>
        <v>-</v>
      </c>
      <c r="P897" s="2">
        <f>Замеры!R894</f>
        <v>0</v>
      </c>
      <c r="S897" s="2">
        <f>Замеры!S894</f>
        <v>0</v>
      </c>
      <c r="T897" s="2" t="s">
        <v>72</v>
      </c>
      <c r="U897" s="2" t="b">
        <f t="shared" si="376"/>
        <v>0</v>
      </c>
      <c r="V897" s="2" t="b">
        <f t="shared" si="377"/>
        <v>0</v>
      </c>
      <c r="W897" s="2" t="b">
        <f t="shared" si="378"/>
        <v>0</v>
      </c>
      <c r="Y897" s="2">
        <f t="shared" ca="1" si="379"/>
        <v>36</v>
      </c>
      <c r="Z897" s="2">
        <f t="shared" ca="1" si="379"/>
        <v>42</v>
      </c>
      <c r="AA897" s="2">
        <f t="shared" ca="1" si="379"/>
        <v>33</v>
      </c>
      <c r="AB897" s="5">
        <f t="shared" ca="1" si="380"/>
        <v>421</v>
      </c>
      <c r="AC897" s="5">
        <f t="shared" ca="1" si="381"/>
        <v>345</v>
      </c>
      <c r="AD897" s="5">
        <f t="shared" ca="1" si="382"/>
        <v>455</v>
      </c>
      <c r="AE897" s="5">
        <f t="shared" ca="1" si="383"/>
        <v>431</v>
      </c>
      <c r="AF897" s="5">
        <f t="shared" ca="1" si="384"/>
        <v>480</v>
      </c>
      <c r="AG897" s="5">
        <f t="shared" ca="1" si="385"/>
        <v>417</v>
      </c>
      <c r="AH897" s="5">
        <f t="shared" ca="1" si="386"/>
        <v>459</v>
      </c>
      <c r="AI897" s="5">
        <f t="shared" ca="1" si="387"/>
        <v>335</v>
      </c>
      <c r="AJ897" s="5">
        <f t="shared" ca="1" si="388"/>
        <v>345</v>
      </c>
      <c r="AK897" s="5">
        <f t="shared" ca="1" si="389"/>
        <v>384</v>
      </c>
    </row>
    <row r="898" spans="1:37" x14ac:dyDescent="0.3">
      <c r="A898" s="35">
        <f>IF(Замеры!B895=0, " ", Замеры!B895)</f>
        <v>892</v>
      </c>
      <c r="B898" s="45" t="str">
        <f>Замеры!G895</f>
        <v xml:space="preserve">Группа от QF </v>
      </c>
      <c r="C898" s="45" t="str">
        <f>IF(Замеры!O895=0, " ", Замеры!O895)</f>
        <v xml:space="preserve"> </v>
      </c>
      <c r="D898" s="69" t="str">
        <f t="shared" si="390"/>
        <v xml:space="preserve"> </v>
      </c>
      <c r="E898" s="69" t="str">
        <f t="shared" si="391"/>
        <v xml:space="preserve"> </v>
      </c>
      <c r="F898" s="29" t="str">
        <f t="shared" si="366"/>
        <v>-</v>
      </c>
      <c r="G898" s="29" t="str">
        <f t="shared" si="367"/>
        <v>-</v>
      </c>
      <c r="H898" s="29" t="str">
        <f t="shared" si="368"/>
        <v>-</v>
      </c>
      <c r="I898" s="29" t="str">
        <f t="shared" si="369"/>
        <v>-</v>
      </c>
      <c r="J898" s="46" t="str">
        <f t="shared" si="370"/>
        <v>-</v>
      </c>
      <c r="K898" s="29" t="str">
        <f t="shared" si="371"/>
        <v>-</v>
      </c>
      <c r="L898" s="29" t="str">
        <f t="shared" si="372"/>
        <v>-</v>
      </c>
      <c r="M898" s="29" t="str">
        <f t="shared" si="373"/>
        <v>-</v>
      </c>
      <c r="N898" s="29" t="str">
        <f t="shared" si="374"/>
        <v>-</v>
      </c>
      <c r="O898" s="29" t="str">
        <f t="shared" si="375"/>
        <v>-</v>
      </c>
      <c r="P898" s="2">
        <f>Замеры!R895</f>
        <v>0</v>
      </c>
      <c r="S898" s="2">
        <f>Замеры!S895</f>
        <v>0</v>
      </c>
      <c r="T898" s="2" t="s">
        <v>72</v>
      </c>
      <c r="U898" s="2" t="b">
        <f t="shared" si="376"/>
        <v>0</v>
      </c>
      <c r="V898" s="2" t="b">
        <f t="shared" si="377"/>
        <v>0</v>
      </c>
      <c r="W898" s="2" t="b">
        <f t="shared" si="378"/>
        <v>0</v>
      </c>
      <c r="Y898" s="2">
        <f t="shared" ca="1" si="379"/>
        <v>48</v>
      </c>
      <c r="Z898" s="2">
        <f t="shared" ca="1" si="379"/>
        <v>29</v>
      </c>
      <c r="AA898" s="2">
        <f t="shared" ca="1" si="379"/>
        <v>38</v>
      </c>
      <c r="AB898" s="5">
        <f t="shared" ca="1" si="380"/>
        <v>414</v>
      </c>
      <c r="AC898" s="5">
        <f t="shared" ca="1" si="381"/>
        <v>437</v>
      </c>
      <c r="AD898" s="5">
        <f t="shared" ca="1" si="382"/>
        <v>487</v>
      </c>
      <c r="AE898" s="5">
        <f t="shared" ca="1" si="383"/>
        <v>475</v>
      </c>
      <c r="AF898" s="5">
        <f t="shared" ca="1" si="384"/>
        <v>472</v>
      </c>
      <c r="AG898" s="5">
        <f t="shared" ca="1" si="385"/>
        <v>414</v>
      </c>
      <c r="AH898" s="5">
        <f t="shared" ca="1" si="386"/>
        <v>529</v>
      </c>
      <c r="AI898" s="5">
        <f t="shared" ca="1" si="387"/>
        <v>457</v>
      </c>
      <c r="AJ898" s="5">
        <f t="shared" ca="1" si="388"/>
        <v>424</v>
      </c>
      <c r="AK898" s="5">
        <f t="shared" ca="1" si="389"/>
        <v>473</v>
      </c>
    </row>
    <row r="899" spans="1:37" x14ac:dyDescent="0.3">
      <c r="A899" s="35">
        <f>IF(Замеры!B896=0, " ", Замеры!B896)</f>
        <v>893</v>
      </c>
      <c r="B899" s="45" t="str">
        <f>Замеры!G896</f>
        <v xml:space="preserve">Группа от QF </v>
      </c>
      <c r="C899" s="45" t="str">
        <f>IF(Замеры!O896=0, " ", Замеры!O896)</f>
        <v xml:space="preserve"> </v>
      </c>
      <c r="D899" s="69" t="str">
        <f t="shared" si="390"/>
        <v xml:space="preserve"> </v>
      </c>
      <c r="E899" s="69" t="str">
        <f t="shared" si="391"/>
        <v xml:space="preserve"> </v>
      </c>
      <c r="F899" s="29" t="str">
        <f t="shared" si="366"/>
        <v>-</v>
      </c>
      <c r="G899" s="29" t="str">
        <f t="shared" si="367"/>
        <v>-</v>
      </c>
      <c r="H899" s="29" t="str">
        <f t="shared" si="368"/>
        <v>-</v>
      </c>
      <c r="I899" s="29" t="str">
        <f t="shared" si="369"/>
        <v>-</v>
      </c>
      <c r="J899" s="46" t="str">
        <f t="shared" si="370"/>
        <v>-</v>
      </c>
      <c r="K899" s="29" t="str">
        <f t="shared" si="371"/>
        <v>-</v>
      </c>
      <c r="L899" s="29" t="str">
        <f t="shared" si="372"/>
        <v>-</v>
      </c>
      <c r="M899" s="29" t="str">
        <f t="shared" si="373"/>
        <v>-</v>
      </c>
      <c r="N899" s="29" t="str">
        <f t="shared" si="374"/>
        <v>-</v>
      </c>
      <c r="O899" s="29" t="str">
        <f t="shared" si="375"/>
        <v>-</v>
      </c>
      <c r="P899" s="2">
        <f>Замеры!R896</f>
        <v>0</v>
      </c>
      <c r="S899" s="2">
        <f>Замеры!S896</f>
        <v>0</v>
      </c>
      <c r="T899" s="2" t="s">
        <v>72</v>
      </c>
      <c r="U899" s="2" t="b">
        <f t="shared" si="376"/>
        <v>0</v>
      </c>
      <c r="V899" s="2" t="b">
        <f t="shared" si="377"/>
        <v>0</v>
      </c>
      <c r="W899" s="2" t="b">
        <f t="shared" si="378"/>
        <v>0</v>
      </c>
      <c r="Y899" s="2">
        <f t="shared" ca="1" si="379"/>
        <v>27</v>
      </c>
      <c r="Z899" s="2">
        <f t="shared" ca="1" si="379"/>
        <v>31</v>
      </c>
      <c r="AA899" s="2">
        <f t="shared" ca="1" si="379"/>
        <v>24</v>
      </c>
      <c r="AB899" s="5">
        <f t="shared" ca="1" si="380"/>
        <v>326</v>
      </c>
      <c r="AC899" s="5">
        <f t="shared" ca="1" si="381"/>
        <v>340</v>
      </c>
      <c r="AD899" s="5">
        <f t="shared" ca="1" si="382"/>
        <v>333</v>
      </c>
      <c r="AE899" s="5">
        <f t="shared" ca="1" si="383"/>
        <v>324</v>
      </c>
      <c r="AF899" s="5">
        <f t="shared" ca="1" si="384"/>
        <v>269</v>
      </c>
      <c r="AG899" s="5">
        <f t="shared" ca="1" si="385"/>
        <v>375</v>
      </c>
      <c r="AH899" s="5">
        <f t="shared" ca="1" si="386"/>
        <v>361</v>
      </c>
      <c r="AI899" s="5">
        <f t="shared" ca="1" si="387"/>
        <v>357</v>
      </c>
      <c r="AJ899" s="5">
        <f t="shared" ca="1" si="388"/>
        <v>329</v>
      </c>
      <c r="AK899" s="5">
        <f t="shared" ca="1" si="389"/>
        <v>287</v>
      </c>
    </row>
    <row r="900" spans="1:37" x14ac:dyDescent="0.3">
      <c r="A900" s="35">
        <f>IF(Замеры!B897=0, " ", Замеры!B897)</f>
        <v>894</v>
      </c>
      <c r="B900" s="45" t="str">
        <f>Замеры!G897</f>
        <v xml:space="preserve">Группа от QF </v>
      </c>
      <c r="C900" s="45" t="str">
        <f>IF(Замеры!O897=0, " ", Замеры!O897)</f>
        <v xml:space="preserve"> </v>
      </c>
      <c r="D900" s="69" t="str">
        <f t="shared" si="390"/>
        <v xml:space="preserve"> </v>
      </c>
      <c r="E900" s="69" t="str">
        <f t="shared" si="391"/>
        <v xml:space="preserve"> </v>
      </c>
      <c r="F900" s="29" t="str">
        <f t="shared" si="366"/>
        <v>-</v>
      </c>
      <c r="G900" s="29" t="str">
        <f t="shared" si="367"/>
        <v>-</v>
      </c>
      <c r="H900" s="29" t="str">
        <f t="shared" si="368"/>
        <v>-</v>
      </c>
      <c r="I900" s="29" t="str">
        <f t="shared" si="369"/>
        <v>-</v>
      </c>
      <c r="J900" s="46" t="str">
        <f t="shared" si="370"/>
        <v>-</v>
      </c>
      <c r="K900" s="29" t="str">
        <f t="shared" si="371"/>
        <v>-</v>
      </c>
      <c r="L900" s="29" t="str">
        <f t="shared" si="372"/>
        <v>-</v>
      </c>
      <c r="M900" s="29" t="str">
        <f t="shared" si="373"/>
        <v>-</v>
      </c>
      <c r="N900" s="29" t="str">
        <f t="shared" si="374"/>
        <v>-</v>
      </c>
      <c r="O900" s="29" t="str">
        <f t="shared" si="375"/>
        <v>-</v>
      </c>
      <c r="P900" s="2">
        <f>Замеры!R897</f>
        <v>0</v>
      </c>
      <c r="S900" s="2">
        <f>Замеры!S897</f>
        <v>0</v>
      </c>
      <c r="T900" s="2" t="s">
        <v>72</v>
      </c>
      <c r="U900" s="2" t="b">
        <f t="shared" si="376"/>
        <v>0</v>
      </c>
      <c r="V900" s="2" t="b">
        <f t="shared" si="377"/>
        <v>0</v>
      </c>
      <c r="W900" s="2" t="b">
        <f t="shared" si="378"/>
        <v>0</v>
      </c>
      <c r="Y900" s="2">
        <f t="shared" ca="1" si="379"/>
        <v>50</v>
      </c>
      <c r="Z900" s="2">
        <f t="shared" ca="1" si="379"/>
        <v>29</v>
      </c>
      <c r="AA900" s="2">
        <f t="shared" ca="1" si="379"/>
        <v>25</v>
      </c>
      <c r="AB900" s="5">
        <f t="shared" ca="1" si="380"/>
        <v>263</v>
      </c>
      <c r="AC900" s="5">
        <f t="shared" ca="1" si="381"/>
        <v>386</v>
      </c>
      <c r="AD900" s="5">
        <f t="shared" ca="1" si="382"/>
        <v>379</v>
      </c>
      <c r="AE900" s="5">
        <f t="shared" ca="1" si="383"/>
        <v>353</v>
      </c>
      <c r="AF900" s="5">
        <f t="shared" ca="1" si="384"/>
        <v>367</v>
      </c>
      <c r="AG900" s="5">
        <f t="shared" ca="1" si="385"/>
        <v>373</v>
      </c>
      <c r="AH900" s="5">
        <f t="shared" ca="1" si="386"/>
        <v>381</v>
      </c>
      <c r="AI900" s="5">
        <f t="shared" ca="1" si="387"/>
        <v>368</v>
      </c>
      <c r="AJ900" s="5">
        <f t="shared" ca="1" si="388"/>
        <v>311</v>
      </c>
      <c r="AK900" s="5">
        <f t="shared" ca="1" si="389"/>
        <v>391</v>
      </c>
    </row>
    <row r="901" spans="1:37" x14ac:dyDescent="0.3">
      <c r="A901" s="35">
        <f>IF(Замеры!B898=0, " ", Замеры!B898)</f>
        <v>895</v>
      </c>
      <c r="B901" s="45" t="str">
        <f>Замеры!G898</f>
        <v xml:space="preserve">Группа от QF </v>
      </c>
      <c r="C901" s="45" t="str">
        <f>IF(Замеры!O898=0, " ", Замеры!O898)</f>
        <v xml:space="preserve"> </v>
      </c>
      <c r="D901" s="69" t="str">
        <f t="shared" si="390"/>
        <v xml:space="preserve"> </v>
      </c>
      <c r="E901" s="69" t="str">
        <f t="shared" si="391"/>
        <v xml:space="preserve"> </v>
      </c>
      <c r="F901" s="29" t="str">
        <f t="shared" si="366"/>
        <v>-</v>
      </c>
      <c r="G901" s="29" t="str">
        <f t="shared" si="367"/>
        <v>-</v>
      </c>
      <c r="H901" s="29" t="str">
        <f t="shared" si="368"/>
        <v>-</v>
      </c>
      <c r="I901" s="29" t="str">
        <f t="shared" si="369"/>
        <v>-</v>
      </c>
      <c r="J901" s="46" t="str">
        <f t="shared" si="370"/>
        <v>-</v>
      </c>
      <c r="K901" s="29" t="str">
        <f t="shared" si="371"/>
        <v>-</v>
      </c>
      <c r="L901" s="29" t="str">
        <f t="shared" si="372"/>
        <v>-</v>
      </c>
      <c r="M901" s="29" t="str">
        <f t="shared" si="373"/>
        <v>-</v>
      </c>
      <c r="N901" s="29" t="str">
        <f t="shared" si="374"/>
        <v>-</v>
      </c>
      <c r="O901" s="29" t="str">
        <f t="shared" si="375"/>
        <v>-</v>
      </c>
      <c r="P901" s="2">
        <f>Замеры!R898</f>
        <v>0</v>
      </c>
      <c r="S901" s="2">
        <f>Замеры!S898</f>
        <v>0</v>
      </c>
      <c r="T901" s="2" t="s">
        <v>72</v>
      </c>
      <c r="U901" s="2" t="b">
        <f t="shared" si="376"/>
        <v>0</v>
      </c>
      <c r="V901" s="2" t="b">
        <f t="shared" si="377"/>
        <v>0</v>
      </c>
      <c r="W901" s="2" t="b">
        <f t="shared" si="378"/>
        <v>0</v>
      </c>
      <c r="Y901" s="2">
        <f t="shared" ca="1" si="379"/>
        <v>43</v>
      </c>
      <c r="Z901" s="2">
        <f t="shared" ca="1" si="379"/>
        <v>25</v>
      </c>
      <c r="AA901" s="2">
        <f t="shared" ca="1" si="379"/>
        <v>41</v>
      </c>
      <c r="AB901" s="5">
        <f t="shared" ca="1" si="380"/>
        <v>448</v>
      </c>
      <c r="AC901" s="5">
        <f t="shared" ca="1" si="381"/>
        <v>467</v>
      </c>
      <c r="AD901" s="5">
        <f t="shared" ca="1" si="382"/>
        <v>458</v>
      </c>
      <c r="AE901" s="5">
        <f t="shared" ca="1" si="383"/>
        <v>511</v>
      </c>
      <c r="AF901" s="5">
        <f t="shared" ca="1" si="384"/>
        <v>480</v>
      </c>
      <c r="AG901" s="5">
        <f t="shared" ca="1" si="385"/>
        <v>546</v>
      </c>
      <c r="AH901" s="5">
        <f t="shared" ca="1" si="386"/>
        <v>430</v>
      </c>
      <c r="AI901" s="5">
        <f t="shared" ca="1" si="387"/>
        <v>431</v>
      </c>
      <c r="AJ901" s="5">
        <f t="shared" ca="1" si="388"/>
        <v>469</v>
      </c>
      <c r="AK901" s="5">
        <f t="shared" ca="1" si="389"/>
        <v>553</v>
      </c>
    </row>
    <row r="902" spans="1:37" x14ac:dyDescent="0.3">
      <c r="A902" s="35">
        <f>IF(Замеры!B899=0, " ", Замеры!B899)</f>
        <v>896</v>
      </c>
      <c r="B902" s="45" t="str">
        <f>Замеры!G899</f>
        <v xml:space="preserve">Группа от QF </v>
      </c>
      <c r="C902" s="45" t="str">
        <f>IF(Замеры!O899=0, " ", Замеры!O899)</f>
        <v xml:space="preserve"> </v>
      </c>
      <c r="D902" s="69" t="str">
        <f t="shared" si="390"/>
        <v xml:space="preserve"> </v>
      </c>
      <c r="E902" s="69" t="str">
        <f t="shared" si="391"/>
        <v xml:space="preserve"> </v>
      </c>
      <c r="F902" s="29" t="str">
        <f t="shared" si="366"/>
        <v>-</v>
      </c>
      <c r="G902" s="29" t="str">
        <f t="shared" si="367"/>
        <v>-</v>
      </c>
      <c r="H902" s="29" t="str">
        <f t="shared" si="368"/>
        <v>-</v>
      </c>
      <c r="I902" s="29" t="str">
        <f t="shared" si="369"/>
        <v>-</v>
      </c>
      <c r="J902" s="46" t="str">
        <f t="shared" si="370"/>
        <v>-</v>
      </c>
      <c r="K902" s="29" t="str">
        <f t="shared" si="371"/>
        <v>-</v>
      </c>
      <c r="L902" s="29" t="str">
        <f t="shared" si="372"/>
        <v>-</v>
      </c>
      <c r="M902" s="29" t="str">
        <f t="shared" si="373"/>
        <v>-</v>
      </c>
      <c r="N902" s="29" t="str">
        <f t="shared" si="374"/>
        <v>-</v>
      </c>
      <c r="O902" s="29" t="str">
        <f t="shared" si="375"/>
        <v>-</v>
      </c>
      <c r="P902" s="2">
        <f>Замеры!R899</f>
        <v>0</v>
      </c>
      <c r="S902" s="2">
        <f>Замеры!S899</f>
        <v>0</v>
      </c>
      <c r="T902" s="2" t="s">
        <v>72</v>
      </c>
      <c r="U902" s="2" t="b">
        <f t="shared" si="376"/>
        <v>0</v>
      </c>
      <c r="V902" s="2" t="b">
        <f t="shared" si="377"/>
        <v>0</v>
      </c>
      <c r="W902" s="2" t="b">
        <f t="shared" si="378"/>
        <v>0</v>
      </c>
      <c r="Y902" s="2">
        <f t="shared" ca="1" si="379"/>
        <v>45</v>
      </c>
      <c r="Z902" s="2">
        <f t="shared" ca="1" si="379"/>
        <v>26</v>
      </c>
      <c r="AA902" s="2">
        <f t="shared" ca="1" si="379"/>
        <v>28</v>
      </c>
      <c r="AB902" s="5">
        <f t="shared" ca="1" si="380"/>
        <v>348</v>
      </c>
      <c r="AC902" s="5">
        <f t="shared" ca="1" si="381"/>
        <v>333</v>
      </c>
      <c r="AD902" s="5">
        <f t="shared" ca="1" si="382"/>
        <v>297</v>
      </c>
      <c r="AE902" s="5">
        <f t="shared" ca="1" si="383"/>
        <v>416</v>
      </c>
      <c r="AF902" s="5">
        <f t="shared" ca="1" si="384"/>
        <v>369</v>
      </c>
      <c r="AG902" s="5">
        <f t="shared" ca="1" si="385"/>
        <v>395</v>
      </c>
      <c r="AH902" s="5">
        <f t="shared" ca="1" si="386"/>
        <v>319</v>
      </c>
      <c r="AI902" s="5">
        <f t="shared" ca="1" si="387"/>
        <v>402</v>
      </c>
      <c r="AJ902" s="5">
        <f t="shared" ca="1" si="388"/>
        <v>338</v>
      </c>
      <c r="AK902" s="5">
        <f t="shared" ca="1" si="389"/>
        <v>307</v>
      </c>
    </row>
    <row r="903" spans="1:37" x14ac:dyDescent="0.3">
      <c r="A903" s="35">
        <f>IF(Замеры!B900=0, " ", Замеры!B900)</f>
        <v>897</v>
      </c>
      <c r="B903" s="45" t="str">
        <f>Замеры!G900</f>
        <v xml:space="preserve">Группа от QF </v>
      </c>
      <c r="C903" s="45" t="str">
        <f>IF(Замеры!O900=0, " ", Замеры!O900)</f>
        <v xml:space="preserve"> </v>
      </c>
      <c r="D903" s="69" t="str">
        <f t="shared" si="390"/>
        <v xml:space="preserve"> </v>
      </c>
      <c r="E903" s="69" t="str">
        <f t="shared" si="391"/>
        <v xml:space="preserve"> </v>
      </c>
      <c r="F903" s="29" t="str">
        <f t="shared" ref="F903:F966" si="392">IF(OR(P903=$S$5,P903=$P$5),AB903,"-")</f>
        <v>-</v>
      </c>
      <c r="G903" s="29" t="str">
        <f t="shared" ref="G903:G966" si="393">IF(OR(P903=$S$5,P903=$Q$5),AC903,"-")</f>
        <v>-</v>
      </c>
      <c r="H903" s="29" t="str">
        <f t="shared" ref="H903:H966" si="394">IF(OR(P903=$S$5,P903=$R$5),AD903,"-")</f>
        <v>-</v>
      </c>
      <c r="I903" s="29" t="str">
        <f t="shared" ref="I903:I966" si="395">IF(OR(P903=$P$4,P903=$R$5,P903=$S$5,P903=$P$5),AE903,"-")</f>
        <v>-</v>
      </c>
      <c r="J903" s="46" t="str">
        <f t="shared" ref="J903:J966" si="396">IF(OR(P903=$P$5,P903=$Q$5,P903=$S$5,P903=$Q$4),AF903,"-")</f>
        <v>-</v>
      </c>
      <c r="K903" s="29" t="str">
        <f t="shared" ref="K903:K966" si="397">IF(OR(P903=$R$5,P903=$Q$5,P903=$R$4,P903=$S$5),AG903,"-")</f>
        <v>-</v>
      </c>
      <c r="L903" s="29" t="str">
        <f t="shared" ref="L903:L966" si="398">IF(I903=$T$4,T902,IF(S903=$S$4,AH903,IF(S903=$U$4,"-")))</f>
        <v>-</v>
      </c>
      <c r="M903" s="29" t="str">
        <f t="shared" ref="M903:M966" si="399">IF(J903=$T$4,T902,IF(S903=$S$4,AI903,IF(S903=$U$4,"-")))</f>
        <v>-</v>
      </c>
      <c r="N903" s="29" t="str">
        <f t="shared" ref="N903:N966" si="400">IF(K903=$T$4,T902,IF(S903=$S$4,AJ903,IF(S903=$U$4,"-")))</f>
        <v>-</v>
      </c>
      <c r="O903" s="29" t="str">
        <f t="shared" ref="O903:O966" si="401">IF(S903=$S$4,AK903,"-")</f>
        <v>-</v>
      </c>
      <c r="P903" s="2">
        <f>Замеры!R900</f>
        <v>0</v>
      </c>
      <c r="S903" s="2">
        <f>Замеры!S900</f>
        <v>0</v>
      </c>
      <c r="T903" s="2" t="s">
        <v>72</v>
      </c>
      <c r="U903" s="2" t="b">
        <f t="shared" ref="U903:U966" si="402">OR(P903=$S$5,P903=$P$5,P903=$R$5,P903=$P$4)</f>
        <v>0</v>
      </c>
      <c r="V903" s="2" t="b">
        <f t="shared" ref="V903:V966" si="403">OR(P903=$S$5,P903=$P$5,P903=$Q$5,P903=$Q$4)</f>
        <v>0</v>
      </c>
      <c r="W903" s="2" t="b">
        <f t="shared" ref="W903:W966" si="404">OR(P903=$Q$5,P903=$S$5,P903=$R$5,P903=$R$4)</f>
        <v>0</v>
      </c>
      <c r="Y903" s="2">
        <f t="shared" ref="Y903:AA966" ca="1" si="405">RANDBETWEEN($T$2,$T$3)</f>
        <v>26</v>
      </c>
      <c r="Z903" s="2">
        <f t="shared" ca="1" si="405"/>
        <v>30</v>
      </c>
      <c r="AA903" s="2">
        <f t="shared" ca="1" si="405"/>
        <v>48</v>
      </c>
      <c r="AB903" s="5">
        <f t="shared" ref="AB903:AB966" ca="1" si="406">RANDBETWEEN(AA903*10+5,AA903*10+150)</f>
        <v>586</v>
      </c>
      <c r="AC903" s="5">
        <f t="shared" ref="AC903:AC966" ca="1" si="407">RANDBETWEEN(AA903*10+5,AA903*10+150)</f>
        <v>557</v>
      </c>
      <c r="AD903" s="5">
        <f t="shared" ref="AD903:AD966" ca="1" si="408">RANDBETWEEN(AA903*10+5,AA903*10+150)</f>
        <v>491</v>
      </c>
      <c r="AE903" s="5">
        <f t="shared" ref="AE903:AE966" ca="1" si="409">RANDBETWEEN(AA903*10+5,AA903*10+150)</f>
        <v>618</v>
      </c>
      <c r="AF903" s="5">
        <f t="shared" ref="AF903:AF966" ca="1" si="410">RANDBETWEEN(AA903*10+5,AA903*10+150)</f>
        <v>619</v>
      </c>
      <c r="AG903" s="5">
        <f t="shared" ref="AG903:AG966" ca="1" si="411">RANDBETWEEN(AA903*10+5,AA903*10+150)</f>
        <v>490</v>
      </c>
      <c r="AH903" s="5">
        <f t="shared" ref="AH903:AH966" ca="1" si="412">RANDBETWEEN(AA903*10+5,AA903*10+150)</f>
        <v>524</v>
      </c>
      <c r="AI903" s="5">
        <f t="shared" ref="AI903:AI966" ca="1" si="413">RANDBETWEEN(AA903*10+5,AA903*10+150)</f>
        <v>557</v>
      </c>
      <c r="AJ903" s="5">
        <f t="shared" ref="AJ903:AJ966" ca="1" si="414">RANDBETWEEN(AA903*10+5,AA903*10+150)</f>
        <v>606</v>
      </c>
      <c r="AK903" s="5">
        <f t="shared" ref="AK903:AK966" ca="1" si="415">RANDBETWEEN(AA903*10+5,AA903*10+150)</f>
        <v>555</v>
      </c>
    </row>
    <row r="904" spans="1:37" x14ac:dyDescent="0.3">
      <c r="A904" s="35">
        <f>IF(Замеры!B901=0, " ", Замеры!B901)</f>
        <v>898</v>
      </c>
      <c r="B904" s="45" t="str">
        <f>Замеры!G901</f>
        <v xml:space="preserve">Группа от QF </v>
      </c>
      <c r="C904" s="45" t="str">
        <f>IF(Замеры!O901=0, " ", Замеры!O901)</f>
        <v xml:space="preserve"> </v>
      </c>
      <c r="D904" s="69" t="str">
        <f t="shared" si="390"/>
        <v xml:space="preserve"> </v>
      </c>
      <c r="E904" s="69" t="str">
        <f t="shared" si="391"/>
        <v xml:space="preserve"> </v>
      </c>
      <c r="F904" s="29" t="str">
        <f t="shared" si="392"/>
        <v>-</v>
      </c>
      <c r="G904" s="29" t="str">
        <f t="shared" si="393"/>
        <v>-</v>
      </c>
      <c r="H904" s="29" t="str">
        <f t="shared" si="394"/>
        <v>-</v>
      </c>
      <c r="I904" s="29" t="str">
        <f t="shared" si="395"/>
        <v>-</v>
      </c>
      <c r="J904" s="46" t="str">
        <f t="shared" si="396"/>
        <v>-</v>
      </c>
      <c r="K904" s="29" t="str">
        <f t="shared" si="397"/>
        <v>-</v>
      </c>
      <c r="L904" s="29" t="str">
        <f t="shared" si="398"/>
        <v>-</v>
      </c>
      <c r="M904" s="29" t="str">
        <f t="shared" si="399"/>
        <v>-</v>
      </c>
      <c r="N904" s="29" t="str">
        <f t="shared" si="400"/>
        <v>-</v>
      </c>
      <c r="O904" s="29" t="str">
        <f t="shared" si="401"/>
        <v>-</v>
      </c>
      <c r="P904" s="2">
        <f>Замеры!R901</f>
        <v>0</v>
      </c>
      <c r="S904" s="2">
        <f>Замеры!S901</f>
        <v>0</v>
      </c>
      <c r="T904" s="2" t="s">
        <v>72</v>
      </c>
      <c r="U904" s="2" t="b">
        <f t="shared" si="402"/>
        <v>0</v>
      </c>
      <c r="V904" s="2" t="b">
        <f t="shared" si="403"/>
        <v>0</v>
      </c>
      <c r="W904" s="2" t="b">
        <f t="shared" si="404"/>
        <v>0</v>
      </c>
      <c r="Y904" s="2">
        <f t="shared" ca="1" si="405"/>
        <v>34</v>
      </c>
      <c r="Z904" s="2">
        <f t="shared" ca="1" si="405"/>
        <v>25</v>
      </c>
      <c r="AA904" s="2">
        <f t="shared" ca="1" si="405"/>
        <v>22</v>
      </c>
      <c r="AB904" s="5">
        <f t="shared" ca="1" si="406"/>
        <v>225</v>
      </c>
      <c r="AC904" s="5">
        <f t="shared" ca="1" si="407"/>
        <v>273</v>
      </c>
      <c r="AD904" s="5">
        <f t="shared" ca="1" si="408"/>
        <v>227</v>
      </c>
      <c r="AE904" s="5">
        <f t="shared" ca="1" si="409"/>
        <v>330</v>
      </c>
      <c r="AF904" s="5">
        <f t="shared" ca="1" si="410"/>
        <v>339</v>
      </c>
      <c r="AG904" s="5">
        <f t="shared" ca="1" si="411"/>
        <v>365</v>
      </c>
      <c r="AH904" s="5">
        <f t="shared" ca="1" si="412"/>
        <v>248</v>
      </c>
      <c r="AI904" s="5">
        <f t="shared" ca="1" si="413"/>
        <v>356</v>
      </c>
      <c r="AJ904" s="5">
        <f t="shared" ca="1" si="414"/>
        <v>269</v>
      </c>
      <c r="AK904" s="5">
        <f t="shared" ca="1" si="415"/>
        <v>350</v>
      </c>
    </row>
    <row r="905" spans="1:37" x14ac:dyDescent="0.3">
      <c r="A905" s="35">
        <f>IF(Замеры!B902=0, " ", Замеры!B902)</f>
        <v>899</v>
      </c>
      <c r="B905" s="45" t="str">
        <f>Замеры!G902</f>
        <v xml:space="preserve">Группа от QF </v>
      </c>
      <c r="C905" s="45" t="str">
        <f>IF(Замеры!O902=0, " ", Замеры!O902)</f>
        <v xml:space="preserve"> </v>
      </c>
      <c r="D905" s="69" t="str">
        <f t="shared" si="390"/>
        <v xml:space="preserve"> </v>
      </c>
      <c r="E905" s="69" t="str">
        <f t="shared" si="391"/>
        <v xml:space="preserve"> </v>
      </c>
      <c r="F905" s="29" t="str">
        <f t="shared" si="392"/>
        <v>-</v>
      </c>
      <c r="G905" s="29" t="str">
        <f t="shared" si="393"/>
        <v>-</v>
      </c>
      <c r="H905" s="29" t="str">
        <f t="shared" si="394"/>
        <v>-</v>
      </c>
      <c r="I905" s="29" t="str">
        <f t="shared" si="395"/>
        <v>-</v>
      </c>
      <c r="J905" s="46" t="str">
        <f t="shared" si="396"/>
        <v>-</v>
      </c>
      <c r="K905" s="29" t="str">
        <f t="shared" si="397"/>
        <v>-</v>
      </c>
      <c r="L905" s="29" t="str">
        <f t="shared" si="398"/>
        <v>-</v>
      </c>
      <c r="M905" s="29" t="str">
        <f t="shared" si="399"/>
        <v>-</v>
      </c>
      <c r="N905" s="29" t="str">
        <f t="shared" si="400"/>
        <v>-</v>
      </c>
      <c r="O905" s="29" t="str">
        <f t="shared" si="401"/>
        <v>-</v>
      </c>
      <c r="P905" s="2">
        <f>Замеры!R902</f>
        <v>0</v>
      </c>
      <c r="S905" s="2">
        <f>Замеры!S902</f>
        <v>0</v>
      </c>
      <c r="T905" s="2" t="s">
        <v>72</v>
      </c>
      <c r="U905" s="2" t="b">
        <f t="shared" si="402"/>
        <v>0</v>
      </c>
      <c r="V905" s="2" t="b">
        <f t="shared" si="403"/>
        <v>0</v>
      </c>
      <c r="W905" s="2" t="b">
        <f t="shared" si="404"/>
        <v>0</v>
      </c>
      <c r="Y905" s="2">
        <f t="shared" ca="1" si="405"/>
        <v>31</v>
      </c>
      <c r="Z905" s="2">
        <f t="shared" ca="1" si="405"/>
        <v>47</v>
      </c>
      <c r="AA905" s="2">
        <f t="shared" ca="1" si="405"/>
        <v>40</v>
      </c>
      <c r="AB905" s="5">
        <f t="shared" ca="1" si="406"/>
        <v>546</v>
      </c>
      <c r="AC905" s="5">
        <f t="shared" ca="1" si="407"/>
        <v>440</v>
      </c>
      <c r="AD905" s="5">
        <f t="shared" ca="1" si="408"/>
        <v>484</v>
      </c>
      <c r="AE905" s="5">
        <f t="shared" ca="1" si="409"/>
        <v>492</v>
      </c>
      <c r="AF905" s="5">
        <f t="shared" ca="1" si="410"/>
        <v>416</v>
      </c>
      <c r="AG905" s="5">
        <f t="shared" ca="1" si="411"/>
        <v>419</v>
      </c>
      <c r="AH905" s="5">
        <f t="shared" ca="1" si="412"/>
        <v>501</v>
      </c>
      <c r="AI905" s="5">
        <f t="shared" ca="1" si="413"/>
        <v>444</v>
      </c>
      <c r="AJ905" s="5">
        <f t="shared" ca="1" si="414"/>
        <v>436</v>
      </c>
      <c r="AK905" s="5">
        <f t="shared" ca="1" si="415"/>
        <v>419</v>
      </c>
    </row>
    <row r="906" spans="1:37" x14ac:dyDescent="0.3">
      <c r="A906" s="35">
        <f>IF(Замеры!B903=0, " ", Замеры!B903)</f>
        <v>900</v>
      </c>
      <c r="B906" s="45" t="str">
        <f>Замеры!G903</f>
        <v xml:space="preserve">Группа от QF </v>
      </c>
      <c r="C906" s="45" t="str">
        <f>IF(Замеры!O903=0, " ", Замеры!O903)</f>
        <v xml:space="preserve"> </v>
      </c>
      <c r="D906" s="69" t="str">
        <f t="shared" si="390"/>
        <v xml:space="preserve"> </v>
      </c>
      <c r="E906" s="69" t="str">
        <f t="shared" si="391"/>
        <v xml:space="preserve"> </v>
      </c>
      <c r="F906" s="29" t="str">
        <f t="shared" si="392"/>
        <v>-</v>
      </c>
      <c r="G906" s="29" t="str">
        <f t="shared" si="393"/>
        <v>-</v>
      </c>
      <c r="H906" s="29" t="str">
        <f t="shared" si="394"/>
        <v>-</v>
      </c>
      <c r="I906" s="29" t="str">
        <f t="shared" si="395"/>
        <v>-</v>
      </c>
      <c r="J906" s="46" t="str">
        <f t="shared" si="396"/>
        <v>-</v>
      </c>
      <c r="K906" s="29" t="str">
        <f t="shared" si="397"/>
        <v>-</v>
      </c>
      <c r="L906" s="29" t="str">
        <f t="shared" si="398"/>
        <v>-</v>
      </c>
      <c r="M906" s="29" t="str">
        <f t="shared" si="399"/>
        <v>-</v>
      </c>
      <c r="N906" s="29" t="str">
        <f t="shared" si="400"/>
        <v>-</v>
      </c>
      <c r="O906" s="29" t="str">
        <f t="shared" si="401"/>
        <v>-</v>
      </c>
      <c r="P906" s="2">
        <f>Замеры!R903</f>
        <v>0</v>
      </c>
      <c r="S906" s="2">
        <f>Замеры!S903</f>
        <v>0</v>
      </c>
      <c r="T906" s="2" t="s">
        <v>72</v>
      </c>
      <c r="U906" s="2" t="b">
        <f t="shared" si="402"/>
        <v>0</v>
      </c>
      <c r="V906" s="2" t="b">
        <f t="shared" si="403"/>
        <v>0</v>
      </c>
      <c r="W906" s="2" t="b">
        <f t="shared" si="404"/>
        <v>0</v>
      </c>
      <c r="Y906" s="2">
        <f t="shared" ca="1" si="405"/>
        <v>39</v>
      </c>
      <c r="Z906" s="2">
        <f t="shared" ca="1" si="405"/>
        <v>44</v>
      </c>
      <c r="AA906" s="2">
        <f t="shared" ca="1" si="405"/>
        <v>32</v>
      </c>
      <c r="AB906" s="5">
        <f t="shared" ca="1" si="406"/>
        <v>345</v>
      </c>
      <c r="AC906" s="5">
        <f t="shared" ca="1" si="407"/>
        <v>468</v>
      </c>
      <c r="AD906" s="5">
        <f t="shared" ca="1" si="408"/>
        <v>460</v>
      </c>
      <c r="AE906" s="5">
        <f t="shared" ca="1" si="409"/>
        <v>427</v>
      </c>
      <c r="AF906" s="5">
        <f t="shared" ca="1" si="410"/>
        <v>460</v>
      </c>
      <c r="AG906" s="5">
        <f t="shared" ca="1" si="411"/>
        <v>443</v>
      </c>
      <c r="AH906" s="5">
        <f t="shared" ca="1" si="412"/>
        <v>352</v>
      </c>
      <c r="AI906" s="5">
        <f t="shared" ca="1" si="413"/>
        <v>428</v>
      </c>
      <c r="AJ906" s="5">
        <f t="shared" ca="1" si="414"/>
        <v>399</v>
      </c>
      <c r="AK906" s="5">
        <f t="shared" ca="1" si="415"/>
        <v>462</v>
      </c>
    </row>
    <row r="907" spans="1:37" x14ac:dyDescent="0.3">
      <c r="A907" s="35">
        <f>IF(Замеры!B904=0, " ", Замеры!B904)</f>
        <v>901</v>
      </c>
      <c r="B907" s="45" t="str">
        <f>Замеры!G904</f>
        <v xml:space="preserve">Группа от QF </v>
      </c>
      <c r="C907" s="45" t="str">
        <f>IF(Замеры!O904=0, " ", Замеры!O904)</f>
        <v xml:space="preserve"> </v>
      </c>
      <c r="D907" s="69" t="str">
        <f t="shared" ref="D907:D970" si="416">IF(P907=0, " ", 1000)</f>
        <v xml:space="preserve"> </v>
      </c>
      <c r="E907" s="69" t="str">
        <f t="shared" ref="E907:E970" si="417">IF(P907=0, " ", 0.5)</f>
        <v xml:space="preserve"> </v>
      </c>
      <c r="F907" s="29" t="str">
        <f t="shared" si="392"/>
        <v>-</v>
      </c>
      <c r="G907" s="29" t="str">
        <f t="shared" si="393"/>
        <v>-</v>
      </c>
      <c r="H907" s="29" t="str">
        <f t="shared" si="394"/>
        <v>-</v>
      </c>
      <c r="I907" s="29" t="str">
        <f t="shared" si="395"/>
        <v>-</v>
      </c>
      <c r="J907" s="46" t="str">
        <f t="shared" si="396"/>
        <v>-</v>
      </c>
      <c r="K907" s="29" t="str">
        <f t="shared" si="397"/>
        <v>-</v>
      </c>
      <c r="L907" s="29" t="str">
        <f t="shared" si="398"/>
        <v>-</v>
      </c>
      <c r="M907" s="29" t="str">
        <f t="shared" si="399"/>
        <v>-</v>
      </c>
      <c r="N907" s="29" t="str">
        <f t="shared" si="400"/>
        <v>-</v>
      </c>
      <c r="O907" s="29" t="str">
        <f t="shared" si="401"/>
        <v>-</v>
      </c>
      <c r="P907" s="2">
        <f>Замеры!R904</f>
        <v>0</v>
      </c>
      <c r="S907" s="2">
        <f>Замеры!S904</f>
        <v>0</v>
      </c>
      <c r="T907" s="2" t="s">
        <v>72</v>
      </c>
      <c r="U907" s="2" t="b">
        <f t="shared" si="402"/>
        <v>0</v>
      </c>
      <c r="V907" s="2" t="b">
        <f t="shared" si="403"/>
        <v>0</v>
      </c>
      <c r="W907" s="2" t="b">
        <f t="shared" si="404"/>
        <v>0</v>
      </c>
      <c r="Y907" s="2">
        <f t="shared" ca="1" si="405"/>
        <v>37</v>
      </c>
      <c r="Z907" s="2">
        <f t="shared" ca="1" si="405"/>
        <v>37</v>
      </c>
      <c r="AA907" s="2">
        <f t="shared" ca="1" si="405"/>
        <v>29</v>
      </c>
      <c r="AB907" s="5">
        <f t="shared" ca="1" si="406"/>
        <v>405</v>
      </c>
      <c r="AC907" s="5">
        <f t="shared" ca="1" si="407"/>
        <v>405</v>
      </c>
      <c r="AD907" s="5">
        <f t="shared" ca="1" si="408"/>
        <v>302</v>
      </c>
      <c r="AE907" s="5">
        <f t="shared" ca="1" si="409"/>
        <v>366</v>
      </c>
      <c r="AF907" s="5">
        <f t="shared" ca="1" si="410"/>
        <v>429</v>
      </c>
      <c r="AG907" s="5">
        <f t="shared" ca="1" si="411"/>
        <v>370</v>
      </c>
      <c r="AH907" s="5">
        <f t="shared" ca="1" si="412"/>
        <v>345</v>
      </c>
      <c r="AI907" s="5">
        <f t="shared" ca="1" si="413"/>
        <v>360</v>
      </c>
      <c r="AJ907" s="5">
        <f t="shared" ca="1" si="414"/>
        <v>301</v>
      </c>
      <c r="AK907" s="5">
        <f t="shared" ca="1" si="415"/>
        <v>435</v>
      </c>
    </row>
    <row r="908" spans="1:37" x14ac:dyDescent="0.3">
      <c r="A908" s="35">
        <f>IF(Замеры!B905=0, " ", Замеры!B905)</f>
        <v>902</v>
      </c>
      <c r="B908" s="45" t="str">
        <f>Замеры!G905</f>
        <v xml:space="preserve">Группа от QF </v>
      </c>
      <c r="C908" s="45" t="str">
        <f>IF(Замеры!O905=0, " ", Замеры!O905)</f>
        <v xml:space="preserve"> </v>
      </c>
      <c r="D908" s="69" t="str">
        <f t="shared" si="416"/>
        <v xml:space="preserve"> </v>
      </c>
      <c r="E908" s="69" t="str">
        <f t="shared" si="417"/>
        <v xml:space="preserve"> </v>
      </c>
      <c r="F908" s="29" t="str">
        <f t="shared" si="392"/>
        <v>-</v>
      </c>
      <c r="G908" s="29" t="str">
        <f t="shared" si="393"/>
        <v>-</v>
      </c>
      <c r="H908" s="29" t="str">
        <f t="shared" si="394"/>
        <v>-</v>
      </c>
      <c r="I908" s="29" t="str">
        <f t="shared" si="395"/>
        <v>-</v>
      </c>
      <c r="J908" s="46" t="str">
        <f t="shared" si="396"/>
        <v>-</v>
      </c>
      <c r="K908" s="29" t="str">
        <f t="shared" si="397"/>
        <v>-</v>
      </c>
      <c r="L908" s="29" t="str">
        <f t="shared" si="398"/>
        <v>-</v>
      </c>
      <c r="M908" s="29" t="str">
        <f t="shared" si="399"/>
        <v>-</v>
      </c>
      <c r="N908" s="29" t="str">
        <f t="shared" si="400"/>
        <v>-</v>
      </c>
      <c r="O908" s="29" t="str">
        <f t="shared" si="401"/>
        <v>-</v>
      </c>
      <c r="P908" s="2">
        <f>Замеры!R905</f>
        <v>0</v>
      </c>
      <c r="S908" s="2">
        <f>Замеры!S905</f>
        <v>0</v>
      </c>
      <c r="T908" s="2" t="s">
        <v>72</v>
      </c>
      <c r="U908" s="2" t="b">
        <f t="shared" si="402"/>
        <v>0</v>
      </c>
      <c r="V908" s="2" t="b">
        <f t="shared" si="403"/>
        <v>0</v>
      </c>
      <c r="W908" s="2" t="b">
        <f t="shared" si="404"/>
        <v>0</v>
      </c>
      <c r="Y908" s="2">
        <f t="shared" ca="1" si="405"/>
        <v>35</v>
      </c>
      <c r="Z908" s="2">
        <f t="shared" ca="1" si="405"/>
        <v>26</v>
      </c>
      <c r="AA908" s="2">
        <f t="shared" ca="1" si="405"/>
        <v>43</v>
      </c>
      <c r="AB908" s="5">
        <f t="shared" ca="1" si="406"/>
        <v>461</v>
      </c>
      <c r="AC908" s="5">
        <f t="shared" ca="1" si="407"/>
        <v>462</v>
      </c>
      <c r="AD908" s="5">
        <f t="shared" ca="1" si="408"/>
        <v>574</v>
      </c>
      <c r="AE908" s="5">
        <f t="shared" ca="1" si="409"/>
        <v>508</v>
      </c>
      <c r="AF908" s="5">
        <f t="shared" ca="1" si="410"/>
        <v>461</v>
      </c>
      <c r="AG908" s="5">
        <f t="shared" ca="1" si="411"/>
        <v>537</v>
      </c>
      <c r="AH908" s="5">
        <f t="shared" ca="1" si="412"/>
        <v>467</v>
      </c>
      <c r="AI908" s="5">
        <f t="shared" ca="1" si="413"/>
        <v>471</v>
      </c>
      <c r="AJ908" s="5">
        <f t="shared" ca="1" si="414"/>
        <v>447</v>
      </c>
      <c r="AK908" s="5">
        <f t="shared" ca="1" si="415"/>
        <v>482</v>
      </c>
    </row>
    <row r="909" spans="1:37" x14ac:dyDescent="0.3">
      <c r="A909" s="35">
        <f>IF(Замеры!B906=0, " ", Замеры!B906)</f>
        <v>903</v>
      </c>
      <c r="B909" s="45" t="str">
        <f>Замеры!G906</f>
        <v xml:space="preserve">Группа от QF </v>
      </c>
      <c r="C909" s="45" t="str">
        <f>IF(Замеры!O906=0, " ", Замеры!O906)</f>
        <v xml:space="preserve"> </v>
      </c>
      <c r="D909" s="69" t="str">
        <f t="shared" si="416"/>
        <v xml:space="preserve"> </v>
      </c>
      <c r="E909" s="69" t="str">
        <f t="shared" si="417"/>
        <v xml:space="preserve"> </v>
      </c>
      <c r="F909" s="29" t="str">
        <f t="shared" si="392"/>
        <v>-</v>
      </c>
      <c r="G909" s="29" t="str">
        <f t="shared" si="393"/>
        <v>-</v>
      </c>
      <c r="H909" s="29" t="str">
        <f t="shared" si="394"/>
        <v>-</v>
      </c>
      <c r="I909" s="29" t="str">
        <f t="shared" si="395"/>
        <v>-</v>
      </c>
      <c r="J909" s="46" t="str">
        <f t="shared" si="396"/>
        <v>-</v>
      </c>
      <c r="K909" s="29" t="str">
        <f t="shared" si="397"/>
        <v>-</v>
      </c>
      <c r="L909" s="29" t="str">
        <f t="shared" si="398"/>
        <v>-</v>
      </c>
      <c r="M909" s="29" t="str">
        <f t="shared" si="399"/>
        <v>-</v>
      </c>
      <c r="N909" s="29" t="str">
        <f t="shared" si="400"/>
        <v>-</v>
      </c>
      <c r="O909" s="29" t="str">
        <f t="shared" si="401"/>
        <v>-</v>
      </c>
      <c r="P909" s="2">
        <f>Замеры!R906</f>
        <v>0</v>
      </c>
      <c r="S909" s="2">
        <f>Замеры!S906</f>
        <v>0</v>
      </c>
      <c r="T909" s="2" t="s">
        <v>72</v>
      </c>
      <c r="U909" s="2" t="b">
        <f t="shared" si="402"/>
        <v>0</v>
      </c>
      <c r="V909" s="2" t="b">
        <f t="shared" si="403"/>
        <v>0</v>
      </c>
      <c r="W909" s="2" t="b">
        <f t="shared" si="404"/>
        <v>0</v>
      </c>
      <c r="Y909" s="2">
        <f t="shared" ca="1" si="405"/>
        <v>49</v>
      </c>
      <c r="Z909" s="2">
        <f t="shared" ca="1" si="405"/>
        <v>28</v>
      </c>
      <c r="AA909" s="2">
        <f t="shared" ca="1" si="405"/>
        <v>20</v>
      </c>
      <c r="AB909" s="5">
        <f t="shared" ca="1" si="406"/>
        <v>268</v>
      </c>
      <c r="AC909" s="5">
        <f t="shared" ca="1" si="407"/>
        <v>265</v>
      </c>
      <c r="AD909" s="5">
        <f t="shared" ca="1" si="408"/>
        <v>296</v>
      </c>
      <c r="AE909" s="5">
        <f t="shared" ca="1" si="409"/>
        <v>348</v>
      </c>
      <c r="AF909" s="5">
        <f t="shared" ca="1" si="410"/>
        <v>270</v>
      </c>
      <c r="AG909" s="5">
        <f t="shared" ca="1" si="411"/>
        <v>273</v>
      </c>
      <c r="AH909" s="5">
        <f t="shared" ca="1" si="412"/>
        <v>276</v>
      </c>
      <c r="AI909" s="5">
        <f t="shared" ca="1" si="413"/>
        <v>338</v>
      </c>
      <c r="AJ909" s="5">
        <f t="shared" ca="1" si="414"/>
        <v>334</v>
      </c>
      <c r="AK909" s="5">
        <f t="shared" ca="1" si="415"/>
        <v>309</v>
      </c>
    </row>
    <row r="910" spans="1:37" x14ac:dyDescent="0.3">
      <c r="A910" s="35">
        <f>IF(Замеры!B907=0, " ", Замеры!B907)</f>
        <v>904</v>
      </c>
      <c r="B910" s="45" t="str">
        <f>Замеры!G907</f>
        <v xml:space="preserve">Группа от QF </v>
      </c>
      <c r="C910" s="45" t="str">
        <f>IF(Замеры!O907=0, " ", Замеры!O907)</f>
        <v xml:space="preserve"> </v>
      </c>
      <c r="D910" s="69" t="str">
        <f t="shared" si="416"/>
        <v xml:space="preserve"> </v>
      </c>
      <c r="E910" s="69" t="str">
        <f t="shared" si="417"/>
        <v xml:space="preserve"> </v>
      </c>
      <c r="F910" s="29" t="str">
        <f t="shared" si="392"/>
        <v>-</v>
      </c>
      <c r="G910" s="29" t="str">
        <f t="shared" si="393"/>
        <v>-</v>
      </c>
      <c r="H910" s="29" t="str">
        <f t="shared" si="394"/>
        <v>-</v>
      </c>
      <c r="I910" s="29" t="str">
        <f t="shared" si="395"/>
        <v>-</v>
      </c>
      <c r="J910" s="46" t="str">
        <f t="shared" si="396"/>
        <v>-</v>
      </c>
      <c r="K910" s="29" t="str">
        <f t="shared" si="397"/>
        <v>-</v>
      </c>
      <c r="L910" s="29" t="str">
        <f t="shared" si="398"/>
        <v>-</v>
      </c>
      <c r="M910" s="29" t="str">
        <f t="shared" si="399"/>
        <v>-</v>
      </c>
      <c r="N910" s="29" t="str">
        <f t="shared" si="400"/>
        <v>-</v>
      </c>
      <c r="O910" s="29" t="str">
        <f t="shared" si="401"/>
        <v>-</v>
      </c>
      <c r="P910" s="2">
        <f>Замеры!R907</f>
        <v>0</v>
      </c>
      <c r="S910" s="2">
        <f>Замеры!S907</f>
        <v>0</v>
      </c>
      <c r="T910" s="2" t="s">
        <v>72</v>
      </c>
      <c r="U910" s="2" t="b">
        <f t="shared" si="402"/>
        <v>0</v>
      </c>
      <c r="V910" s="2" t="b">
        <f t="shared" si="403"/>
        <v>0</v>
      </c>
      <c r="W910" s="2" t="b">
        <f t="shared" si="404"/>
        <v>0</v>
      </c>
      <c r="Y910" s="2">
        <f t="shared" ca="1" si="405"/>
        <v>44</v>
      </c>
      <c r="Z910" s="2">
        <f t="shared" ca="1" si="405"/>
        <v>32</v>
      </c>
      <c r="AA910" s="2">
        <f t="shared" ca="1" si="405"/>
        <v>23</v>
      </c>
      <c r="AB910" s="5">
        <f t="shared" ca="1" si="406"/>
        <v>341</v>
      </c>
      <c r="AC910" s="5">
        <f t="shared" ca="1" si="407"/>
        <v>284</v>
      </c>
      <c r="AD910" s="5">
        <f t="shared" ca="1" si="408"/>
        <v>354</v>
      </c>
      <c r="AE910" s="5">
        <f t="shared" ca="1" si="409"/>
        <v>315</v>
      </c>
      <c r="AF910" s="5">
        <f t="shared" ca="1" si="410"/>
        <v>315</v>
      </c>
      <c r="AG910" s="5">
        <f t="shared" ca="1" si="411"/>
        <v>375</v>
      </c>
      <c r="AH910" s="5">
        <f t="shared" ca="1" si="412"/>
        <v>251</v>
      </c>
      <c r="AI910" s="5">
        <f t="shared" ca="1" si="413"/>
        <v>357</v>
      </c>
      <c r="AJ910" s="5">
        <f t="shared" ca="1" si="414"/>
        <v>289</v>
      </c>
      <c r="AK910" s="5">
        <f t="shared" ca="1" si="415"/>
        <v>326</v>
      </c>
    </row>
    <row r="911" spans="1:37" x14ac:dyDescent="0.3">
      <c r="A911" s="35">
        <f>IF(Замеры!B908=0, " ", Замеры!B908)</f>
        <v>905</v>
      </c>
      <c r="B911" s="45" t="str">
        <f>Замеры!G908</f>
        <v xml:space="preserve">Группа от QF </v>
      </c>
      <c r="C911" s="45" t="str">
        <f>IF(Замеры!O908=0, " ", Замеры!O908)</f>
        <v xml:space="preserve"> </v>
      </c>
      <c r="D911" s="69" t="str">
        <f t="shared" si="416"/>
        <v xml:space="preserve"> </v>
      </c>
      <c r="E911" s="69" t="str">
        <f t="shared" si="417"/>
        <v xml:space="preserve"> </v>
      </c>
      <c r="F911" s="29" t="str">
        <f t="shared" si="392"/>
        <v>-</v>
      </c>
      <c r="G911" s="29" t="str">
        <f t="shared" si="393"/>
        <v>-</v>
      </c>
      <c r="H911" s="29" t="str">
        <f t="shared" si="394"/>
        <v>-</v>
      </c>
      <c r="I911" s="29" t="str">
        <f t="shared" si="395"/>
        <v>-</v>
      </c>
      <c r="J911" s="46" t="str">
        <f t="shared" si="396"/>
        <v>-</v>
      </c>
      <c r="K911" s="29" t="str">
        <f t="shared" si="397"/>
        <v>-</v>
      </c>
      <c r="L911" s="29" t="str">
        <f t="shared" si="398"/>
        <v>-</v>
      </c>
      <c r="M911" s="29" t="str">
        <f t="shared" si="399"/>
        <v>-</v>
      </c>
      <c r="N911" s="29" t="str">
        <f t="shared" si="400"/>
        <v>-</v>
      </c>
      <c r="O911" s="29" t="str">
        <f t="shared" si="401"/>
        <v>-</v>
      </c>
      <c r="P911" s="2">
        <f>Замеры!R908</f>
        <v>0</v>
      </c>
      <c r="S911" s="2">
        <f>Замеры!S908</f>
        <v>0</v>
      </c>
      <c r="T911" s="2" t="s">
        <v>72</v>
      </c>
      <c r="U911" s="2" t="b">
        <f t="shared" si="402"/>
        <v>0</v>
      </c>
      <c r="V911" s="2" t="b">
        <f t="shared" si="403"/>
        <v>0</v>
      </c>
      <c r="W911" s="2" t="b">
        <f t="shared" si="404"/>
        <v>0</v>
      </c>
      <c r="Y911" s="2">
        <f t="shared" ca="1" si="405"/>
        <v>43</v>
      </c>
      <c r="Z911" s="2">
        <f t="shared" ca="1" si="405"/>
        <v>50</v>
      </c>
      <c r="AA911" s="2">
        <f t="shared" ca="1" si="405"/>
        <v>29</v>
      </c>
      <c r="AB911" s="5">
        <f t="shared" ca="1" si="406"/>
        <v>316</v>
      </c>
      <c r="AC911" s="5">
        <f t="shared" ca="1" si="407"/>
        <v>432</v>
      </c>
      <c r="AD911" s="5">
        <f t="shared" ca="1" si="408"/>
        <v>341</v>
      </c>
      <c r="AE911" s="5">
        <f t="shared" ca="1" si="409"/>
        <v>324</v>
      </c>
      <c r="AF911" s="5">
        <f t="shared" ca="1" si="410"/>
        <v>363</v>
      </c>
      <c r="AG911" s="5">
        <f t="shared" ca="1" si="411"/>
        <v>375</v>
      </c>
      <c r="AH911" s="5">
        <f t="shared" ca="1" si="412"/>
        <v>342</v>
      </c>
      <c r="AI911" s="5">
        <f t="shared" ca="1" si="413"/>
        <v>361</v>
      </c>
      <c r="AJ911" s="5">
        <f t="shared" ca="1" si="414"/>
        <v>436</v>
      </c>
      <c r="AK911" s="5">
        <f t="shared" ca="1" si="415"/>
        <v>378</v>
      </c>
    </row>
    <row r="912" spans="1:37" x14ac:dyDescent="0.3">
      <c r="A912" s="35">
        <f>IF(Замеры!B909=0, " ", Замеры!B909)</f>
        <v>906</v>
      </c>
      <c r="B912" s="45" t="str">
        <f>Замеры!G909</f>
        <v xml:space="preserve">Группа от QF </v>
      </c>
      <c r="C912" s="45" t="str">
        <f>IF(Замеры!O909=0, " ", Замеры!O909)</f>
        <v xml:space="preserve"> </v>
      </c>
      <c r="D912" s="69" t="str">
        <f t="shared" si="416"/>
        <v xml:space="preserve"> </v>
      </c>
      <c r="E912" s="69" t="str">
        <f t="shared" si="417"/>
        <v xml:space="preserve"> </v>
      </c>
      <c r="F912" s="29" t="str">
        <f t="shared" si="392"/>
        <v>-</v>
      </c>
      <c r="G912" s="29" t="str">
        <f t="shared" si="393"/>
        <v>-</v>
      </c>
      <c r="H912" s="29" t="str">
        <f t="shared" si="394"/>
        <v>-</v>
      </c>
      <c r="I912" s="29" t="str">
        <f t="shared" si="395"/>
        <v>-</v>
      </c>
      <c r="J912" s="46" t="str">
        <f t="shared" si="396"/>
        <v>-</v>
      </c>
      <c r="K912" s="29" t="str">
        <f t="shared" si="397"/>
        <v>-</v>
      </c>
      <c r="L912" s="29" t="str">
        <f t="shared" si="398"/>
        <v>-</v>
      </c>
      <c r="M912" s="29" t="str">
        <f t="shared" si="399"/>
        <v>-</v>
      </c>
      <c r="N912" s="29" t="str">
        <f t="shared" si="400"/>
        <v>-</v>
      </c>
      <c r="O912" s="29" t="str">
        <f t="shared" si="401"/>
        <v>-</v>
      </c>
      <c r="P912" s="2">
        <f>Замеры!R909</f>
        <v>0</v>
      </c>
      <c r="S912" s="2">
        <f>Замеры!S909</f>
        <v>0</v>
      </c>
      <c r="T912" s="2" t="s">
        <v>72</v>
      </c>
      <c r="U912" s="2" t="b">
        <f t="shared" si="402"/>
        <v>0</v>
      </c>
      <c r="V912" s="2" t="b">
        <f t="shared" si="403"/>
        <v>0</v>
      </c>
      <c r="W912" s="2" t="b">
        <f t="shared" si="404"/>
        <v>0</v>
      </c>
      <c r="Y912" s="2">
        <f t="shared" ca="1" si="405"/>
        <v>33</v>
      </c>
      <c r="Z912" s="2">
        <f t="shared" ca="1" si="405"/>
        <v>42</v>
      </c>
      <c r="AA912" s="2">
        <f t="shared" ca="1" si="405"/>
        <v>49</v>
      </c>
      <c r="AB912" s="5">
        <f t="shared" ca="1" si="406"/>
        <v>582</v>
      </c>
      <c r="AC912" s="5">
        <f t="shared" ca="1" si="407"/>
        <v>534</v>
      </c>
      <c r="AD912" s="5">
        <f t="shared" ca="1" si="408"/>
        <v>521</v>
      </c>
      <c r="AE912" s="5">
        <f t="shared" ca="1" si="409"/>
        <v>613</v>
      </c>
      <c r="AF912" s="5">
        <f t="shared" ca="1" si="410"/>
        <v>614</v>
      </c>
      <c r="AG912" s="5">
        <f t="shared" ca="1" si="411"/>
        <v>638</v>
      </c>
      <c r="AH912" s="5">
        <f t="shared" ca="1" si="412"/>
        <v>581</v>
      </c>
      <c r="AI912" s="5">
        <f t="shared" ca="1" si="413"/>
        <v>604</v>
      </c>
      <c r="AJ912" s="5">
        <f t="shared" ca="1" si="414"/>
        <v>515</v>
      </c>
      <c r="AK912" s="5">
        <f t="shared" ca="1" si="415"/>
        <v>611</v>
      </c>
    </row>
    <row r="913" spans="1:37" x14ac:dyDescent="0.3">
      <c r="A913" s="35">
        <f>IF(Замеры!B910=0, " ", Замеры!B910)</f>
        <v>907</v>
      </c>
      <c r="B913" s="45" t="str">
        <f>Замеры!G910</f>
        <v xml:space="preserve">Группа от QF </v>
      </c>
      <c r="C913" s="45" t="str">
        <f>IF(Замеры!O910=0, " ", Замеры!O910)</f>
        <v xml:space="preserve"> </v>
      </c>
      <c r="D913" s="69" t="str">
        <f t="shared" si="416"/>
        <v xml:space="preserve"> </v>
      </c>
      <c r="E913" s="69" t="str">
        <f t="shared" si="417"/>
        <v xml:space="preserve"> </v>
      </c>
      <c r="F913" s="29" t="str">
        <f t="shared" si="392"/>
        <v>-</v>
      </c>
      <c r="G913" s="29" t="str">
        <f t="shared" si="393"/>
        <v>-</v>
      </c>
      <c r="H913" s="29" t="str">
        <f t="shared" si="394"/>
        <v>-</v>
      </c>
      <c r="I913" s="29" t="str">
        <f t="shared" si="395"/>
        <v>-</v>
      </c>
      <c r="J913" s="46" t="str">
        <f t="shared" si="396"/>
        <v>-</v>
      </c>
      <c r="K913" s="29" t="str">
        <f t="shared" si="397"/>
        <v>-</v>
      </c>
      <c r="L913" s="29" t="str">
        <f t="shared" si="398"/>
        <v>-</v>
      </c>
      <c r="M913" s="29" t="str">
        <f t="shared" si="399"/>
        <v>-</v>
      </c>
      <c r="N913" s="29" t="str">
        <f t="shared" si="400"/>
        <v>-</v>
      </c>
      <c r="O913" s="29" t="str">
        <f t="shared" si="401"/>
        <v>-</v>
      </c>
      <c r="P913" s="2">
        <f>Замеры!R910</f>
        <v>0</v>
      </c>
      <c r="S913" s="2">
        <f>Замеры!S910</f>
        <v>0</v>
      </c>
      <c r="T913" s="2" t="s">
        <v>72</v>
      </c>
      <c r="U913" s="2" t="b">
        <f t="shared" si="402"/>
        <v>0</v>
      </c>
      <c r="V913" s="2" t="b">
        <f t="shared" si="403"/>
        <v>0</v>
      </c>
      <c r="W913" s="2" t="b">
        <f t="shared" si="404"/>
        <v>0</v>
      </c>
      <c r="Y913" s="2">
        <f t="shared" ca="1" si="405"/>
        <v>45</v>
      </c>
      <c r="Z913" s="2">
        <f t="shared" ca="1" si="405"/>
        <v>38</v>
      </c>
      <c r="AA913" s="2">
        <f t="shared" ca="1" si="405"/>
        <v>25</v>
      </c>
      <c r="AB913" s="5">
        <f t="shared" ca="1" si="406"/>
        <v>360</v>
      </c>
      <c r="AC913" s="5">
        <f t="shared" ca="1" si="407"/>
        <v>334</v>
      </c>
      <c r="AD913" s="5">
        <f t="shared" ca="1" si="408"/>
        <v>336</v>
      </c>
      <c r="AE913" s="5">
        <f t="shared" ca="1" si="409"/>
        <v>331</v>
      </c>
      <c r="AF913" s="5">
        <f t="shared" ca="1" si="410"/>
        <v>397</v>
      </c>
      <c r="AG913" s="5">
        <f t="shared" ca="1" si="411"/>
        <v>314</v>
      </c>
      <c r="AH913" s="5">
        <f t="shared" ca="1" si="412"/>
        <v>340</v>
      </c>
      <c r="AI913" s="5">
        <f t="shared" ca="1" si="413"/>
        <v>345</v>
      </c>
      <c r="AJ913" s="5">
        <f t="shared" ca="1" si="414"/>
        <v>288</v>
      </c>
      <c r="AK913" s="5">
        <f t="shared" ca="1" si="415"/>
        <v>362</v>
      </c>
    </row>
    <row r="914" spans="1:37" x14ac:dyDescent="0.3">
      <c r="A914" s="35">
        <f>IF(Замеры!B911=0, " ", Замеры!B911)</f>
        <v>908</v>
      </c>
      <c r="B914" s="45" t="str">
        <f>Замеры!G911</f>
        <v xml:space="preserve">Группа от QF </v>
      </c>
      <c r="C914" s="45" t="str">
        <f>IF(Замеры!O911=0, " ", Замеры!O911)</f>
        <v xml:space="preserve"> </v>
      </c>
      <c r="D914" s="69" t="str">
        <f t="shared" si="416"/>
        <v xml:space="preserve"> </v>
      </c>
      <c r="E914" s="69" t="str">
        <f t="shared" si="417"/>
        <v xml:space="preserve"> </v>
      </c>
      <c r="F914" s="29" t="str">
        <f t="shared" si="392"/>
        <v>-</v>
      </c>
      <c r="G914" s="29" t="str">
        <f t="shared" si="393"/>
        <v>-</v>
      </c>
      <c r="H914" s="29" t="str">
        <f t="shared" si="394"/>
        <v>-</v>
      </c>
      <c r="I914" s="29" t="str">
        <f t="shared" si="395"/>
        <v>-</v>
      </c>
      <c r="J914" s="46" t="str">
        <f t="shared" si="396"/>
        <v>-</v>
      </c>
      <c r="K914" s="29" t="str">
        <f t="shared" si="397"/>
        <v>-</v>
      </c>
      <c r="L914" s="29" t="str">
        <f t="shared" si="398"/>
        <v>-</v>
      </c>
      <c r="M914" s="29" t="str">
        <f t="shared" si="399"/>
        <v>-</v>
      </c>
      <c r="N914" s="29" t="str">
        <f t="shared" si="400"/>
        <v>-</v>
      </c>
      <c r="O914" s="29" t="str">
        <f t="shared" si="401"/>
        <v>-</v>
      </c>
      <c r="P914" s="2">
        <f>Замеры!R911</f>
        <v>0</v>
      </c>
      <c r="S914" s="2">
        <f>Замеры!S911</f>
        <v>0</v>
      </c>
      <c r="T914" s="2" t="s">
        <v>72</v>
      </c>
      <c r="U914" s="2" t="b">
        <f t="shared" si="402"/>
        <v>0</v>
      </c>
      <c r="V914" s="2" t="b">
        <f t="shared" si="403"/>
        <v>0</v>
      </c>
      <c r="W914" s="2" t="b">
        <f t="shared" si="404"/>
        <v>0</v>
      </c>
      <c r="Y914" s="2">
        <f t="shared" ca="1" si="405"/>
        <v>41</v>
      </c>
      <c r="Z914" s="2">
        <f t="shared" ca="1" si="405"/>
        <v>47</v>
      </c>
      <c r="AA914" s="2">
        <f t="shared" ca="1" si="405"/>
        <v>47</v>
      </c>
      <c r="AB914" s="5">
        <f t="shared" ca="1" si="406"/>
        <v>532</v>
      </c>
      <c r="AC914" s="5">
        <f t="shared" ca="1" si="407"/>
        <v>553</v>
      </c>
      <c r="AD914" s="5">
        <f t="shared" ca="1" si="408"/>
        <v>524</v>
      </c>
      <c r="AE914" s="5">
        <f t="shared" ca="1" si="409"/>
        <v>555</v>
      </c>
      <c r="AF914" s="5">
        <f t="shared" ca="1" si="410"/>
        <v>575</v>
      </c>
      <c r="AG914" s="5">
        <f t="shared" ca="1" si="411"/>
        <v>564</v>
      </c>
      <c r="AH914" s="5">
        <f t="shared" ca="1" si="412"/>
        <v>498</v>
      </c>
      <c r="AI914" s="5">
        <f t="shared" ca="1" si="413"/>
        <v>596</v>
      </c>
      <c r="AJ914" s="5">
        <f t="shared" ca="1" si="414"/>
        <v>586</v>
      </c>
      <c r="AK914" s="5">
        <f t="shared" ca="1" si="415"/>
        <v>486</v>
      </c>
    </row>
    <row r="915" spans="1:37" x14ac:dyDescent="0.3">
      <c r="A915" s="35">
        <f>IF(Замеры!B912=0, " ", Замеры!B912)</f>
        <v>909</v>
      </c>
      <c r="B915" s="45" t="str">
        <f>Замеры!G912</f>
        <v xml:space="preserve">Группа от QF </v>
      </c>
      <c r="C915" s="45" t="str">
        <f>IF(Замеры!O912=0, " ", Замеры!O912)</f>
        <v xml:space="preserve"> </v>
      </c>
      <c r="D915" s="69" t="str">
        <f t="shared" si="416"/>
        <v xml:space="preserve"> </v>
      </c>
      <c r="E915" s="69" t="str">
        <f t="shared" si="417"/>
        <v xml:space="preserve"> </v>
      </c>
      <c r="F915" s="29" t="str">
        <f t="shared" si="392"/>
        <v>-</v>
      </c>
      <c r="G915" s="29" t="str">
        <f t="shared" si="393"/>
        <v>-</v>
      </c>
      <c r="H915" s="29" t="str">
        <f t="shared" si="394"/>
        <v>-</v>
      </c>
      <c r="I915" s="29" t="str">
        <f t="shared" si="395"/>
        <v>-</v>
      </c>
      <c r="J915" s="46" t="str">
        <f t="shared" si="396"/>
        <v>-</v>
      </c>
      <c r="K915" s="29" t="str">
        <f t="shared" si="397"/>
        <v>-</v>
      </c>
      <c r="L915" s="29" t="str">
        <f t="shared" si="398"/>
        <v>-</v>
      </c>
      <c r="M915" s="29" t="str">
        <f t="shared" si="399"/>
        <v>-</v>
      </c>
      <c r="N915" s="29" t="str">
        <f t="shared" si="400"/>
        <v>-</v>
      </c>
      <c r="O915" s="29" t="str">
        <f t="shared" si="401"/>
        <v>-</v>
      </c>
      <c r="P915" s="2">
        <f>Замеры!R912</f>
        <v>0</v>
      </c>
      <c r="S915" s="2">
        <f>Замеры!S912</f>
        <v>0</v>
      </c>
      <c r="T915" s="2" t="s">
        <v>72</v>
      </c>
      <c r="U915" s="2" t="b">
        <f t="shared" si="402"/>
        <v>0</v>
      </c>
      <c r="V915" s="2" t="b">
        <f t="shared" si="403"/>
        <v>0</v>
      </c>
      <c r="W915" s="2" t="b">
        <f t="shared" si="404"/>
        <v>0</v>
      </c>
      <c r="Y915" s="2">
        <f t="shared" ca="1" si="405"/>
        <v>27</v>
      </c>
      <c r="Z915" s="2">
        <f t="shared" ca="1" si="405"/>
        <v>33</v>
      </c>
      <c r="AA915" s="2">
        <f t="shared" ca="1" si="405"/>
        <v>33</v>
      </c>
      <c r="AB915" s="5">
        <f t="shared" ca="1" si="406"/>
        <v>470</v>
      </c>
      <c r="AC915" s="5">
        <f t="shared" ca="1" si="407"/>
        <v>339</v>
      </c>
      <c r="AD915" s="5">
        <f t="shared" ca="1" si="408"/>
        <v>410</v>
      </c>
      <c r="AE915" s="5">
        <f t="shared" ca="1" si="409"/>
        <v>452</v>
      </c>
      <c r="AF915" s="5">
        <f t="shared" ca="1" si="410"/>
        <v>376</v>
      </c>
      <c r="AG915" s="5">
        <f t="shared" ca="1" si="411"/>
        <v>453</v>
      </c>
      <c r="AH915" s="5">
        <f t="shared" ca="1" si="412"/>
        <v>426</v>
      </c>
      <c r="AI915" s="5">
        <f t="shared" ca="1" si="413"/>
        <v>473</v>
      </c>
      <c r="AJ915" s="5">
        <f t="shared" ca="1" si="414"/>
        <v>470</v>
      </c>
      <c r="AK915" s="5">
        <f t="shared" ca="1" si="415"/>
        <v>348</v>
      </c>
    </row>
    <row r="916" spans="1:37" x14ac:dyDescent="0.3">
      <c r="A916" s="35">
        <f>IF(Замеры!B913=0, " ", Замеры!B913)</f>
        <v>910</v>
      </c>
      <c r="B916" s="45" t="str">
        <f>Замеры!G913</f>
        <v xml:space="preserve">Группа от QF </v>
      </c>
      <c r="C916" s="45" t="str">
        <f>IF(Замеры!O913=0, " ", Замеры!O913)</f>
        <v xml:space="preserve"> </v>
      </c>
      <c r="D916" s="69" t="str">
        <f t="shared" si="416"/>
        <v xml:space="preserve"> </v>
      </c>
      <c r="E916" s="69" t="str">
        <f t="shared" si="417"/>
        <v xml:space="preserve"> </v>
      </c>
      <c r="F916" s="29" t="str">
        <f t="shared" si="392"/>
        <v>-</v>
      </c>
      <c r="G916" s="29" t="str">
        <f t="shared" si="393"/>
        <v>-</v>
      </c>
      <c r="H916" s="29" t="str">
        <f t="shared" si="394"/>
        <v>-</v>
      </c>
      <c r="I916" s="29" t="str">
        <f t="shared" si="395"/>
        <v>-</v>
      </c>
      <c r="J916" s="46" t="str">
        <f t="shared" si="396"/>
        <v>-</v>
      </c>
      <c r="K916" s="29" t="str">
        <f t="shared" si="397"/>
        <v>-</v>
      </c>
      <c r="L916" s="29" t="str">
        <f t="shared" si="398"/>
        <v>-</v>
      </c>
      <c r="M916" s="29" t="str">
        <f t="shared" si="399"/>
        <v>-</v>
      </c>
      <c r="N916" s="29" t="str">
        <f t="shared" si="400"/>
        <v>-</v>
      </c>
      <c r="O916" s="29" t="str">
        <f t="shared" si="401"/>
        <v>-</v>
      </c>
      <c r="P916" s="2">
        <f>Замеры!R913</f>
        <v>0</v>
      </c>
      <c r="S916" s="2">
        <f>Замеры!S913</f>
        <v>0</v>
      </c>
      <c r="T916" s="2" t="s">
        <v>72</v>
      </c>
      <c r="U916" s="2" t="b">
        <f t="shared" si="402"/>
        <v>0</v>
      </c>
      <c r="V916" s="2" t="b">
        <f t="shared" si="403"/>
        <v>0</v>
      </c>
      <c r="W916" s="2" t="b">
        <f t="shared" si="404"/>
        <v>0</v>
      </c>
      <c r="Y916" s="2">
        <f t="shared" ca="1" si="405"/>
        <v>29</v>
      </c>
      <c r="Z916" s="2">
        <f t="shared" ca="1" si="405"/>
        <v>44</v>
      </c>
      <c r="AA916" s="2">
        <f t="shared" ca="1" si="405"/>
        <v>49</v>
      </c>
      <c r="AB916" s="5">
        <f t="shared" ca="1" si="406"/>
        <v>619</v>
      </c>
      <c r="AC916" s="5">
        <f t="shared" ca="1" si="407"/>
        <v>541</v>
      </c>
      <c r="AD916" s="5">
        <f t="shared" ca="1" si="408"/>
        <v>525</v>
      </c>
      <c r="AE916" s="5">
        <f t="shared" ca="1" si="409"/>
        <v>523</v>
      </c>
      <c r="AF916" s="5">
        <f t="shared" ca="1" si="410"/>
        <v>549</v>
      </c>
      <c r="AG916" s="5">
        <f t="shared" ca="1" si="411"/>
        <v>582</v>
      </c>
      <c r="AH916" s="5">
        <f t="shared" ca="1" si="412"/>
        <v>629</v>
      </c>
      <c r="AI916" s="5">
        <f t="shared" ca="1" si="413"/>
        <v>602</v>
      </c>
      <c r="AJ916" s="5">
        <f t="shared" ca="1" si="414"/>
        <v>634</v>
      </c>
      <c r="AK916" s="5">
        <f t="shared" ca="1" si="415"/>
        <v>544</v>
      </c>
    </row>
    <row r="917" spans="1:37" x14ac:dyDescent="0.3">
      <c r="A917" s="35">
        <f>IF(Замеры!B914=0, " ", Замеры!B914)</f>
        <v>911</v>
      </c>
      <c r="B917" s="45" t="str">
        <f>Замеры!G914</f>
        <v xml:space="preserve">Группа от QF </v>
      </c>
      <c r="C917" s="45" t="str">
        <f>IF(Замеры!O914=0, " ", Замеры!O914)</f>
        <v xml:space="preserve"> </v>
      </c>
      <c r="D917" s="69" t="str">
        <f t="shared" si="416"/>
        <v xml:space="preserve"> </v>
      </c>
      <c r="E917" s="69" t="str">
        <f t="shared" si="417"/>
        <v xml:space="preserve"> </v>
      </c>
      <c r="F917" s="29" t="str">
        <f t="shared" si="392"/>
        <v>-</v>
      </c>
      <c r="G917" s="29" t="str">
        <f t="shared" si="393"/>
        <v>-</v>
      </c>
      <c r="H917" s="29" t="str">
        <f t="shared" si="394"/>
        <v>-</v>
      </c>
      <c r="I917" s="29" t="str">
        <f t="shared" si="395"/>
        <v>-</v>
      </c>
      <c r="J917" s="46" t="str">
        <f t="shared" si="396"/>
        <v>-</v>
      </c>
      <c r="K917" s="29" t="str">
        <f t="shared" si="397"/>
        <v>-</v>
      </c>
      <c r="L917" s="29" t="str">
        <f t="shared" si="398"/>
        <v>-</v>
      </c>
      <c r="M917" s="29" t="str">
        <f t="shared" si="399"/>
        <v>-</v>
      </c>
      <c r="N917" s="29" t="str">
        <f t="shared" si="400"/>
        <v>-</v>
      </c>
      <c r="O917" s="29" t="str">
        <f t="shared" si="401"/>
        <v>-</v>
      </c>
      <c r="P917" s="2">
        <f>Замеры!R914</f>
        <v>0</v>
      </c>
      <c r="S917" s="2">
        <f>Замеры!S914</f>
        <v>0</v>
      </c>
      <c r="T917" s="2" t="s">
        <v>72</v>
      </c>
      <c r="U917" s="2" t="b">
        <f t="shared" si="402"/>
        <v>0</v>
      </c>
      <c r="V917" s="2" t="b">
        <f t="shared" si="403"/>
        <v>0</v>
      </c>
      <c r="W917" s="2" t="b">
        <f t="shared" si="404"/>
        <v>0</v>
      </c>
      <c r="Y917" s="2">
        <f t="shared" ca="1" si="405"/>
        <v>47</v>
      </c>
      <c r="Z917" s="2">
        <f t="shared" ca="1" si="405"/>
        <v>47</v>
      </c>
      <c r="AA917" s="2">
        <f t="shared" ca="1" si="405"/>
        <v>38</v>
      </c>
      <c r="AB917" s="5">
        <f t="shared" ca="1" si="406"/>
        <v>505</v>
      </c>
      <c r="AC917" s="5">
        <f t="shared" ca="1" si="407"/>
        <v>473</v>
      </c>
      <c r="AD917" s="5">
        <f t="shared" ca="1" si="408"/>
        <v>509</v>
      </c>
      <c r="AE917" s="5">
        <f t="shared" ca="1" si="409"/>
        <v>511</v>
      </c>
      <c r="AF917" s="5">
        <f t="shared" ca="1" si="410"/>
        <v>444</v>
      </c>
      <c r="AG917" s="5">
        <f t="shared" ca="1" si="411"/>
        <v>392</v>
      </c>
      <c r="AH917" s="5">
        <f t="shared" ca="1" si="412"/>
        <v>419</v>
      </c>
      <c r="AI917" s="5">
        <f t="shared" ca="1" si="413"/>
        <v>437</v>
      </c>
      <c r="AJ917" s="5">
        <f t="shared" ca="1" si="414"/>
        <v>404</v>
      </c>
      <c r="AK917" s="5">
        <f t="shared" ca="1" si="415"/>
        <v>438</v>
      </c>
    </row>
    <row r="918" spans="1:37" x14ac:dyDescent="0.3">
      <c r="A918" s="35">
        <f>IF(Замеры!B915=0, " ", Замеры!B915)</f>
        <v>912</v>
      </c>
      <c r="B918" s="45" t="str">
        <f>Замеры!G915</f>
        <v xml:space="preserve">Группа от QF </v>
      </c>
      <c r="C918" s="45" t="str">
        <f>IF(Замеры!O915=0, " ", Замеры!O915)</f>
        <v xml:space="preserve"> </v>
      </c>
      <c r="D918" s="69" t="str">
        <f t="shared" si="416"/>
        <v xml:space="preserve"> </v>
      </c>
      <c r="E918" s="69" t="str">
        <f t="shared" si="417"/>
        <v xml:space="preserve"> </v>
      </c>
      <c r="F918" s="29" t="str">
        <f t="shared" si="392"/>
        <v>-</v>
      </c>
      <c r="G918" s="29" t="str">
        <f t="shared" si="393"/>
        <v>-</v>
      </c>
      <c r="H918" s="29" t="str">
        <f t="shared" si="394"/>
        <v>-</v>
      </c>
      <c r="I918" s="29" t="str">
        <f t="shared" si="395"/>
        <v>-</v>
      </c>
      <c r="J918" s="46" t="str">
        <f t="shared" si="396"/>
        <v>-</v>
      </c>
      <c r="K918" s="29" t="str">
        <f t="shared" si="397"/>
        <v>-</v>
      </c>
      <c r="L918" s="29" t="str">
        <f t="shared" si="398"/>
        <v>-</v>
      </c>
      <c r="M918" s="29" t="str">
        <f t="shared" si="399"/>
        <v>-</v>
      </c>
      <c r="N918" s="29" t="str">
        <f t="shared" si="400"/>
        <v>-</v>
      </c>
      <c r="O918" s="29" t="str">
        <f t="shared" si="401"/>
        <v>-</v>
      </c>
      <c r="P918" s="2">
        <f>Замеры!R915</f>
        <v>0</v>
      </c>
      <c r="S918" s="2">
        <f>Замеры!S915</f>
        <v>0</v>
      </c>
      <c r="T918" s="2" t="s">
        <v>72</v>
      </c>
      <c r="U918" s="2" t="b">
        <f t="shared" si="402"/>
        <v>0</v>
      </c>
      <c r="V918" s="2" t="b">
        <f t="shared" si="403"/>
        <v>0</v>
      </c>
      <c r="W918" s="2" t="b">
        <f t="shared" si="404"/>
        <v>0</v>
      </c>
      <c r="Y918" s="2">
        <f t="shared" ca="1" si="405"/>
        <v>38</v>
      </c>
      <c r="Z918" s="2">
        <f t="shared" ca="1" si="405"/>
        <v>45</v>
      </c>
      <c r="AA918" s="2">
        <f t="shared" ca="1" si="405"/>
        <v>20</v>
      </c>
      <c r="AB918" s="5">
        <f t="shared" ca="1" si="406"/>
        <v>301</v>
      </c>
      <c r="AC918" s="5">
        <f t="shared" ca="1" si="407"/>
        <v>332</v>
      </c>
      <c r="AD918" s="5">
        <f t="shared" ca="1" si="408"/>
        <v>230</v>
      </c>
      <c r="AE918" s="5">
        <f t="shared" ca="1" si="409"/>
        <v>317</v>
      </c>
      <c r="AF918" s="5">
        <f t="shared" ca="1" si="410"/>
        <v>258</v>
      </c>
      <c r="AG918" s="5">
        <f t="shared" ca="1" si="411"/>
        <v>320</v>
      </c>
      <c r="AH918" s="5">
        <f t="shared" ca="1" si="412"/>
        <v>232</v>
      </c>
      <c r="AI918" s="5">
        <f t="shared" ca="1" si="413"/>
        <v>224</v>
      </c>
      <c r="AJ918" s="5">
        <f t="shared" ca="1" si="414"/>
        <v>310</v>
      </c>
      <c r="AK918" s="5">
        <f t="shared" ca="1" si="415"/>
        <v>205</v>
      </c>
    </row>
    <row r="919" spans="1:37" x14ac:dyDescent="0.3">
      <c r="A919" s="35">
        <f>IF(Замеры!B916=0, " ", Замеры!B916)</f>
        <v>913</v>
      </c>
      <c r="B919" s="45" t="str">
        <f>Замеры!G916</f>
        <v xml:space="preserve">Группа от QF </v>
      </c>
      <c r="C919" s="45" t="str">
        <f>IF(Замеры!O916=0, " ", Замеры!O916)</f>
        <v xml:space="preserve"> </v>
      </c>
      <c r="D919" s="69" t="str">
        <f t="shared" si="416"/>
        <v xml:space="preserve"> </v>
      </c>
      <c r="E919" s="69" t="str">
        <f t="shared" si="417"/>
        <v xml:space="preserve"> </v>
      </c>
      <c r="F919" s="29" t="str">
        <f t="shared" si="392"/>
        <v>-</v>
      </c>
      <c r="G919" s="29" t="str">
        <f t="shared" si="393"/>
        <v>-</v>
      </c>
      <c r="H919" s="29" t="str">
        <f t="shared" si="394"/>
        <v>-</v>
      </c>
      <c r="I919" s="29" t="str">
        <f t="shared" si="395"/>
        <v>-</v>
      </c>
      <c r="J919" s="46" t="str">
        <f t="shared" si="396"/>
        <v>-</v>
      </c>
      <c r="K919" s="29" t="str">
        <f t="shared" si="397"/>
        <v>-</v>
      </c>
      <c r="L919" s="29" t="str">
        <f t="shared" si="398"/>
        <v>-</v>
      </c>
      <c r="M919" s="29" t="str">
        <f t="shared" si="399"/>
        <v>-</v>
      </c>
      <c r="N919" s="29" t="str">
        <f t="shared" si="400"/>
        <v>-</v>
      </c>
      <c r="O919" s="29" t="str">
        <f t="shared" si="401"/>
        <v>-</v>
      </c>
      <c r="P919" s="2">
        <f>Замеры!R916</f>
        <v>0</v>
      </c>
      <c r="S919" s="2">
        <f>Замеры!S916</f>
        <v>0</v>
      </c>
      <c r="T919" s="2" t="s">
        <v>72</v>
      </c>
      <c r="U919" s="2" t="b">
        <f t="shared" si="402"/>
        <v>0</v>
      </c>
      <c r="V919" s="2" t="b">
        <f t="shared" si="403"/>
        <v>0</v>
      </c>
      <c r="W919" s="2" t="b">
        <f t="shared" si="404"/>
        <v>0</v>
      </c>
      <c r="Y919" s="2">
        <f t="shared" ca="1" si="405"/>
        <v>44</v>
      </c>
      <c r="Z919" s="2">
        <f t="shared" ca="1" si="405"/>
        <v>23</v>
      </c>
      <c r="AA919" s="2">
        <f t="shared" ca="1" si="405"/>
        <v>34</v>
      </c>
      <c r="AB919" s="5">
        <f t="shared" ca="1" si="406"/>
        <v>353</v>
      </c>
      <c r="AC919" s="5">
        <f t="shared" ca="1" si="407"/>
        <v>444</v>
      </c>
      <c r="AD919" s="5">
        <f t="shared" ca="1" si="408"/>
        <v>485</v>
      </c>
      <c r="AE919" s="5">
        <f t="shared" ca="1" si="409"/>
        <v>380</v>
      </c>
      <c r="AF919" s="5">
        <f t="shared" ca="1" si="410"/>
        <v>366</v>
      </c>
      <c r="AG919" s="5">
        <f t="shared" ca="1" si="411"/>
        <v>375</v>
      </c>
      <c r="AH919" s="5">
        <f t="shared" ca="1" si="412"/>
        <v>440</v>
      </c>
      <c r="AI919" s="5">
        <f t="shared" ca="1" si="413"/>
        <v>370</v>
      </c>
      <c r="AJ919" s="5">
        <f t="shared" ca="1" si="414"/>
        <v>435</v>
      </c>
      <c r="AK919" s="5">
        <f t="shared" ca="1" si="415"/>
        <v>482</v>
      </c>
    </row>
    <row r="920" spans="1:37" x14ac:dyDescent="0.3">
      <c r="A920" s="35">
        <f>IF(Замеры!B917=0, " ", Замеры!B917)</f>
        <v>914</v>
      </c>
      <c r="B920" s="45" t="str">
        <f>Замеры!G917</f>
        <v xml:space="preserve">Группа от QF </v>
      </c>
      <c r="C920" s="45" t="str">
        <f>IF(Замеры!O917=0, " ", Замеры!O917)</f>
        <v xml:space="preserve"> </v>
      </c>
      <c r="D920" s="69" t="str">
        <f t="shared" si="416"/>
        <v xml:space="preserve"> </v>
      </c>
      <c r="E920" s="69" t="str">
        <f t="shared" si="417"/>
        <v xml:space="preserve"> </v>
      </c>
      <c r="F920" s="29" t="str">
        <f t="shared" si="392"/>
        <v>-</v>
      </c>
      <c r="G920" s="29" t="str">
        <f t="shared" si="393"/>
        <v>-</v>
      </c>
      <c r="H920" s="29" t="str">
        <f t="shared" si="394"/>
        <v>-</v>
      </c>
      <c r="I920" s="29" t="str">
        <f t="shared" si="395"/>
        <v>-</v>
      </c>
      <c r="J920" s="46" t="str">
        <f t="shared" si="396"/>
        <v>-</v>
      </c>
      <c r="K920" s="29" t="str">
        <f t="shared" si="397"/>
        <v>-</v>
      </c>
      <c r="L920" s="29" t="str">
        <f t="shared" si="398"/>
        <v>-</v>
      </c>
      <c r="M920" s="29" t="str">
        <f t="shared" si="399"/>
        <v>-</v>
      </c>
      <c r="N920" s="29" t="str">
        <f t="shared" si="400"/>
        <v>-</v>
      </c>
      <c r="O920" s="29" t="str">
        <f t="shared" si="401"/>
        <v>-</v>
      </c>
      <c r="P920" s="2">
        <f>Замеры!R917</f>
        <v>0</v>
      </c>
      <c r="S920" s="2">
        <f>Замеры!S917</f>
        <v>0</v>
      </c>
      <c r="T920" s="2" t="s">
        <v>72</v>
      </c>
      <c r="U920" s="2" t="b">
        <f t="shared" si="402"/>
        <v>0</v>
      </c>
      <c r="V920" s="2" t="b">
        <f t="shared" si="403"/>
        <v>0</v>
      </c>
      <c r="W920" s="2" t="b">
        <f t="shared" si="404"/>
        <v>0</v>
      </c>
      <c r="Y920" s="2">
        <f t="shared" ca="1" si="405"/>
        <v>44</v>
      </c>
      <c r="Z920" s="2">
        <f t="shared" ca="1" si="405"/>
        <v>25</v>
      </c>
      <c r="AA920" s="2">
        <f t="shared" ca="1" si="405"/>
        <v>24</v>
      </c>
      <c r="AB920" s="5">
        <f t="shared" ca="1" si="406"/>
        <v>251</v>
      </c>
      <c r="AC920" s="5">
        <f t="shared" ca="1" si="407"/>
        <v>377</v>
      </c>
      <c r="AD920" s="5">
        <f t="shared" ca="1" si="408"/>
        <v>281</v>
      </c>
      <c r="AE920" s="5">
        <f t="shared" ca="1" si="409"/>
        <v>362</v>
      </c>
      <c r="AF920" s="5">
        <f t="shared" ca="1" si="410"/>
        <v>314</v>
      </c>
      <c r="AG920" s="5">
        <f t="shared" ca="1" si="411"/>
        <v>266</v>
      </c>
      <c r="AH920" s="5">
        <f t="shared" ca="1" si="412"/>
        <v>385</v>
      </c>
      <c r="AI920" s="5">
        <f t="shared" ca="1" si="413"/>
        <v>255</v>
      </c>
      <c r="AJ920" s="5">
        <f t="shared" ca="1" si="414"/>
        <v>339</v>
      </c>
      <c r="AK920" s="5">
        <f t="shared" ca="1" si="415"/>
        <v>386</v>
      </c>
    </row>
    <row r="921" spans="1:37" x14ac:dyDescent="0.3">
      <c r="A921" s="35">
        <f>IF(Замеры!B918=0, " ", Замеры!B918)</f>
        <v>915</v>
      </c>
      <c r="B921" s="45" t="str">
        <f>Замеры!G918</f>
        <v xml:space="preserve">Группа от QF </v>
      </c>
      <c r="C921" s="45" t="str">
        <f>IF(Замеры!O918=0, " ", Замеры!O918)</f>
        <v xml:space="preserve"> </v>
      </c>
      <c r="D921" s="69" t="str">
        <f t="shared" si="416"/>
        <v xml:space="preserve"> </v>
      </c>
      <c r="E921" s="69" t="str">
        <f t="shared" si="417"/>
        <v xml:space="preserve"> </v>
      </c>
      <c r="F921" s="29" t="str">
        <f t="shared" si="392"/>
        <v>-</v>
      </c>
      <c r="G921" s="29" t="str">
        <f t="shared" si="393"/>
        <v>-</v>
      </c>
      <c r="H921" s="29" t="str">
        <f t="shared" si="394"/>
        <v>-</v>
      </c>
      <c r="I921" s="29" t="str">
        <f t="shared" si="395"/>
        <v>-</v>
      </c>
      <c r="J921" s="46" t="str">
        <f t="shared" si="396"/>
        <v>-</v>
      </c>
      <c r="K921" s="29" t="str">
        <f t="shared" si="397"/>
        <v>-</v>
      </c>
      <c r="L921" s="29" t="str">
        <f t="shared" si="398"/>
        <v>-</v>
      </c>
      <c r="M921" s="29" t="str">
        <f t="shared" si="399"/>
        <v>-</v>
      </c>
      <c r="N921" s="29" t="str">
        <f t="shared" si="400"/>
        <v>-</v>
      </c>
      <c r="O921" s="29" t="str">
        <f t="shared" si="401"/>
        <v>-</v>
      </c>
      <c r="P921" s="2">
        <f>Замеры!R918</f>
        <v>0</v>
      </c>
      <c r="S921" s="2">
        <f>Замеры!S918</f>
        <v>0</v>
      </c>
      <c r="T921" s="2" t="s">
        <v>72</v>
      </c>
      <c r="U921" s="2" t="b">
        <f t="shared" si="402"/>
        <v>0</v>
      </c>
      <c r="V921" s="2" t="b">
        <f t="shared" si="403"/>
        <v>0</v>
      </c>
      <c r="W921" s="2" t="b">
        <f t="shared" si="404"/>
        <v>0</v>
      </c>
      <c r="Y921" s="2">
        <f t="shared" ca="1" si="405"/>
        <v>40</v>
      </c>
      <c r="Z921" s="2">
        <f t="shared" ca="1" si="405"/>
        <v>36</v>
      </c>
      <c r="AA921" s="2">
        <f t="shared" ca="1" si="405"/>
        <v>31</v>
      </c>
      <c r="AB921" s="5">
        <f t="shared" ca="1" si="406"/>
        <v>346</v>
      </c>
      <c r="AC921" s="5">
        <f t="shared" ca="1" si="407"/>
        <v>373</v>
      </c>
      <c r="AD921" s="5">
        <f t="shared" ca="1" si="408"/>
        <v>334</v>
      </c>
      <c r="AE921" s="5">
        <f t="shared" ca="1" si="409"/>
        <v>321</v>
      </c>
      <c r="AF921" s="5">
        <f t="shared" ca="1" si="410"/>
        <v>372</v>
      </c>
      <c r="AG921" s="5">
        <f t="shared" ca="1" si="411"/>
        <v>446</v>
      </c>
      <c r="AH921" s="5">
        <f t="shared" ca="1" si="412"/>
        <v>447</v>
      </c>
      <c r="AI921" s="5">
        <f t="shared" ca="1" si="413"/>
        <v>366</v>
      </c>
      <c r="AJ921" s="5">
        <f t="shared" ca="1" si="414"/>
        <v>388</v>
      </c>
      <c r="AK921" s="5">
        <f t="shared" ca="1" si="415"/>
        <v>448</v>
      </c>
    </row>
    <row r="922" spans="1:37" x14ac:dyDescent="0.3">
      <c r="A922" s="35">
        <f>IF(Замеры!B919=0, " ", Замеры!B919)</f>
        <v>916</v>
      </c>
      <c r="B922" s="45" t="str">
        <f>Замеры!G919</f>
        <v xml:space="preserve">Группа от QF </v>
      </c>
      <c r="C922" s="45" t="str">
        <f>IF(Замеры!O919=0, " ", Замеры!O919)</f>
        <v xml:space="preserve"> </v>
      </c>
      <c r="D922" s="69" t="str">
        <f t="shared" si="416"/>
        <v xml:space="preserve"> </v>
      </c>
      <c r="E922" s="69" t="str">
        <f t="shared" si="417"/>
        <v xml:space="preserve"> </v>
      </c>
      <c r="F922" s="29" t="str">
        <f t="shared" si="392"/>
        <v>-</v>
      </c>
      <c r="G922" s="29" t="str">
        <f t="shared" si="393"/>
        <v>-</v>
      </c>
      <c r="H922" s="29" t="str">
        <f t="shared" si="394"/>
        <v>-</v>
      </c>
      <c r="I922" s="29" t="str">
        <f t="shared" si="395"/>
        <v>-</v>
      </c>
      <c r="J922" s="46" t="str">
        <f t="shared" si="396"/>
        <v>-</v>
      </c>
      <c r="K922" s="29" t="str">
        <f t="shared" si="397"/>
        <v>-</v>
      </c>
      <c r="L922" s="29" t="str">
        <f t="shared" si="398"/>
        <v>-</v>
      </c>
      <c r="M922" s="29" t="str">
        <f t="shared" si="399"/>
        <v>-</v>
      </c>
      <c r="N922" s="29" t="str">
        <f t="shared" si="400"/>
        <v>-</v>
      </c>
      <c r="O922" s="29" t="str">
        <f t="shared" si="401"/>
        <v>-</v>
      </c>
      <c r="P922" s="2">
        <f>Замеры!R919</f>
        <v>0</v>
      </c>
      <c r="S922" s="2">
        <f>Замеры!S919</f>
        <v>0</v>
      </c>
      <c r="T922" s="2" t="s">
        <v>72</v>
      </c>
      <c r="U922" s="2" t="b">
        <f t="shared" si="402"/>
        <v>0</v>
      </c>
      <c r="V922" s="2" t="b">
        <f t="shared" si="403"/>
        <v>0</v>
      </c>
      <c r="W922" s="2" t="b">
        <f t="shared" si="404"/>
        <v>0</v>
      </c>
      <c r="Y922" s="2">
        <f t="shared" ca="1" si="405"/>
        <v>41</v>
      </c>
      <c r="Z922" s="2">
        <f t="shared" ca="1" si="405"/>
        <v>50</v>
      </c>
      <c r="AA922" s="2">
        <f t="shared" ca="1" si="405"/>
        <v>48</v>
      </c>
      <c r="AB922" s="5">
        <f t="shared" ca="1" si="406"/>
        <v>618</v>
      </c>
      <c r="AC922" s="5">
        <f t="shared" ca="1" si="407"/>
        <v>573</v>
      </c>
      <c r="AD922" s="5">
        <f t="shared" ca="1" si="408"/>
        <v>623</v>
      </c>
      <c r="AE922" s="5">
        <f t="shared" ca="1" si="409"/>
        <v>490</v>
      </c>
      <c r="AF922" s="5">
        <f t="shared" ca="1" si="410"/>
        <v>564</v>
      </c>
      <c r="AG922" s="5">
        <f t="shared" ca="1" si="411"/>
        <v>503</v>
      </c>
      <c r="AH922" s="5">
        <f t="shared" ca="1" si="412"/>
        <v>534</v>
      </c>
      <c r="AI922" s="5">
        <f t="shared" ca="1" si="413"/>
        <v>560</v>
      </c>
      <c r="AJ922" s="5">
        <f t="shared" ca="1" si="414"/>
        <v>494</v>
      </c>
      <c r="AK922" s="5">
        <f t="shared" ca="1" si="415"/>
        <v>600</v>
      </c>
    </row>
    <row r="923" spans="1:37" x14ac:dyDescent="0.3">
      <c r="A923" s="35">
        <f>IF(Замеры!B920=0, " ", Замеры!B920)</f>
        <v>917</v>
      </c>
      <c r="B923" s="45" t="str">
        <f>Замеры!G920</f>
        <v xml:space="preserve">Группа от QF </v>
      </c>
      <c r="C923" s="45" t="str">
        <f>IF(Замеры!O920=0, " ", Замеры!O920)</f>
        <v xml:space="preserve"> </v>
      </c>
      <c r="D923" s="69" t="str">
        <f t="shared" si="416"/>
        <v xml:space="preserve"> </v>
      </c>
      <c r="E923" s="69" t="str">
        <f t="shared" si="417"/>
        <v xml:space="preserve"> </v>
      </c>
      <c r="F923" s="29" t="str">
        <f t="shared" si="392"/>
        <v>-</v>
      </c>
      <c r="G923" s="29" t="str">
        <f t="shared" si="393"/>
        <v>-</v>
      </c>
      <c r="H923" s="29" t="str">
        <f t="shared" si="394"/>
        <v>-</v>
      </c>
      <c r="I923" s="29" t="str">
        <f t="shared" si="395"/>
        <v>-</v>
      </c>
      <c r="J923" s="46" t="str">
        <f t="shared" si="396"/>
        <v>-</v>
      </c>
      <c r="K923" s="29" t="str">
        <f t="shared" si="397"/>
        <v>-</v>
      </c>
      <c r="L923" s="29" t="str">
        <f t="shared" si="398"/>
        <v>-</v>
      </c>
      <c r="M923" s="29" t="str">
        <f t="shared" si="399"/>
        <v>-</v>
      </c>
      <c r="N923" s="29" t="str">
        <f t="shared" si="400"/>
        <v>-</v>
      </c>
      <c r="O923" s="29" t="str">
        <f t="shared" si="401"/>
        <v>-</v>
      </c>
      <c r="P923" s="2">
        <f>Замеры!R920</f>
        <v>0</v>
      </c>
      <c r="S923" s="2">
        <f>Замеры!S920</f>
        <v>0</v>
      </c>
      <c r="T923" s="2" t="s">
        <v>72</v>
      </c>
      <c r="U923" s="2" t="b">
        <f t="shared" si="402"/>
        <v>0</v>
      </c>
      <c r="V923" s="2" t="b">
        <f t="shared" si="403"/>
        <v>0</v>
      </c>
      <c r="W923" s="2" t="b">
        <f t="shared" si="404"/>
        <v>0</v>
      </c>
      <c r="Y923" s="2">
        <f t="shared" ca="1" si="405"/>
        <v>33</v>
      </c>
      <c r="Z923" s="2">
        <f t="shared" ca="1" si="405"/>
        <v>45</v>
      </c>
      <c r="AA923" s="2">
        <f t="shared" ca="1" si="405"/>
        <v>28</v>
      </c>
      <c r="AB923" s="5">
        <f t="shared" ca="1" si="406"/>
        <v>406</v>
      </c>
      <c r="AC923" s="5">
        <f t="shared" ca="1" si="407"/>
        <v>322</v>
      </c>
      <c r="AD923" s="5">
        <f t="shared" ca="1" si="408"/>
        <v>291</v>
      </c>
      <c r="AE923" s="5">
        <f t="shared" ca="1" si="409"/>
        <v>319</v>
      </c>
      <c r="AF923" s="5">
        <f t="shared" ca="1" si="410"/>
        <v>418</v>
      </c>
      <c r="AG923" s="5">
        <f t="shared" ca="1" si="411"/>
        <v>360</v>
      </c>
      <c r="AH923" s="5">
        <f t="shared" ca="1" si="412"/>
        <v>314</v>
      </c>
      <c r="AI923" s="5">
        <f t="shared" ca="1" si="413"/>
        <v>353</v>
      </c>
      <c r="AJ923" s="5">
        <f t="shared" ca="1" si="414"/>
        <v>330</v>
      </c>
      <c r="AK923" s="5">
        <f t="shared" ca="1" si="415"/>
        <v>301</v>
      </c>
    </row>
    <row r="924" spans="1:37" x14ac:dyDescent="0.3">
      <c r="A924" s="35">
        <f>IF(Замеры!B921=0, " ", Замеры!B921)</f>
        <v>918</v>
      </c>
      <c r="B924" s="45" t="str">
        <f>Замеры!G921</f>
        <v xml:space="preserve">Группа от QF </v>
      </c>
      <c r="C924" s="45" t="str">
        <f>IF(Замеры!O921=0, " ", Замеры!O921)</f>
        <v xml:space="preserve"> </v>
      </c>
      <c r="D924" s="69" t="str">
        <f t="shared" si="416"/>
        <v xml:space="preserve"> </v>
      </c>
      <c r="E924" s="69" t="str">
        <f t="shared" si="417"/>
        <v xml:space="preserve"> </v>
      </c>
      <c r="F924" s="29" t="str">
        <f t="shared" si="392"/>
        <v>-</v>
      </c>
      <c r="G924" s="29" t="str">
        <f t="shared" si="393"/>
        <v>-</v>
      </c>
      <c r="H924" s="29" t="str">
        <f t="shared" si="394"/>
        <v>-</v>
      </c>
      <c r="I924" s="29" t="str">
        <f t="shared" si="395"/>
        <v>-</v>
      </c>
      <c r="J924" s="46" t="str">
        <f t="shared" si="396"/>
        <v>-</v>
      </c>
      <c r="K924" s="29" t="str">
        <f t="shared" si="397"/>
        <v>-</v>
      </c>
      <c r="L924" s="29" t="str">
        <f t="shared" si="398"/>
        <v>-</v>
      </c>
      <c r="M924" s="29" t="str">
        <f t="shared" si="399"/>
        <v>-</v>
      </c>
      <c r="N924" s="29" t="str">
        <f t="shared" si="400"/>
        <v>-</v>
      </c>
      <c r="O924" s="29" t="str">
        <f t="shared" si="401"/>
        <v>-</v>
      </c>
      <c r="P924" s="2">
        <f>Замеры!R921</f>
        <v>0</v>
      </c>
      <c r="S924" s="2">
        <f>Замеры!S921</f>
        <v>0</v>
      </c>
      <c r="T924" s="2" t="s">
        <v>72</v>
      </c>
      <c r="U924" s="2" t="b">
        <f t="shared" si="402"/>
        <v>0</v>
      </c>
      <c r="V924" s="2" t="b">
        <f t="shared" si="403"/>
        <v>0</v>
      </c>
      <c r="W924" s="2" t="b">
        <f t="shared" si="404"/>
        <v>0</v>
      </c>
      <c r="Y924" s="2">
        <f t="shared" ca="1" si="405"/>
        <v>47</v>
      </c>
      <c r="Z924" s="2">
        <f t="shared" ca="1" si="405"/>
        <v>23</v>
      </c>
      <c r="AA924" s="2">
        <f t="shared" ca="1" si="405"/>
        <v>36</v>
      </c>
      <c r="AB924" s="5">
        <f t="shared" ca="1" si="406"/>
        <v>483</v>
      </c>
      <c r="AC924" s="5">
        <f t="shared" ca="1" si="407"/>
        <v>507</v>
      </c>
      <c r="AD924" s="5">
        <f t="shared" ca="1" si="408"/>
        <v>402</v>
      </c>
      <c r="AE924" s="5">
        <f t="shared" ca="1" si="409"/>
        <v>495</v>
      </c>
      <c r="AF924" s="5">
        <f t="shared" ca="1" si="410"/>
        <v>375</v>
      </c>
      <c r="AG924" s="5">
        <f t="shared" ca="1" si="411"/>
        <v>368</v>
      </c>
      <c r="AH924" s="5">
        <f t="shared" ca="1" si="412"/>
        <v>380</v>
      </c>
      <c r="AI924" s="5">
        <f t="shared" ca="1" si="413"/>
        <v>501</v>
      </c>
      <c r="AJ924" s="5">
        <f t="shared" ca="1" si="414"/>
        <v>479</v>
      </c>
      <c r="AK924" s="5">
        <f t="shared" ca="1" si="415"/>
        <v>375</v>
      </c>
    </row>
    <row r="925" spans="1:37" x14ac:dyDescent="0.3">
      <c r="A925" s="35">
        <f>IF(Замеры!B922=0, " ", Замеры!B922)</f>
        <v>919</v>
      </c>
      <c r="B925" s="45" t="str">
        <f>Замеры!G922</f>
        <v xml:space="preserve">Группа от QF </v>
      </c>
      <c r="C925" s="45" t="str">
        <f>IF(Замеры!O922=0, " ", Замеры!O922)</f>
        <v xml:space="preserve"> </v>
      </c>
      <c r="D925" s="69" t="str">
        <f t="shared" si="416"/>
        <v xml:space="preserve"> </v>
      </c>
      <c r="E925" s="69" t="str">
        <f t="shared" si="417"/>
        <v xml:space="preserve"> </v>
      </c>
      <c r="F925" s="29" t="str">
        <f t="shared" si="392"/>
        <v>-</v>
      </c>
      <c r="G925" s="29" t="str">
        <f t="shared" si="393"/>
        <v>-</v>
      </c>
      <c r="H925" s="29" t="str">
        <f t="shared" si="394"/>
        <v>-</v>
      </c>
      <c r="I925" s="29" t="str">
        <f t="shared" si="395"/>
        <v>-</v>
      </c>
      <c r="J925" s="46" t="str">
        <f t="shared" si="396"/>
        <v>-</v>
      </c>
      <c r="K925" s="29" t="str">
        <f t="shared" si="397"/>
        <v>-</v>
      </c>
      <c r="L925" s="29" t="str">
        <f t="shared" si="398"/>
        <v>-</v>
      </c>
      <c r="M925" s="29" t="str">
        <f t="shared" si="399"/>
        <v>-</v>
      </c>
      <c r="N925" s="29" t="str">
        <f t="shared" si="400"/>
        <v>-</v>
      </c>
      <c r="O925" s="29" t="str">
        <f t="shared" si="401"/>
        <v>-</v>
      </c>
      <c r="P925" s="2">
        <f>Замеры!R922</f>
        <v>0</v>
      </c>
      <c r="S925" s="2">
        <f>Замеры!S922</f>
        <v>0</v>
      </c>
      <c r="T925" s="2" t="s">
        <v>72</v>
      </c>
      <c r="U925" s="2" t="b">
        <f t="shared" si="402"/>
        <v>0</v>
      </c>
      <c r="V925" s="2" t="b">
        <f t="shared" si="403"/>
        <v>0</v>
      </c>
      <c r="W925" s="2" t="b">
        <f t="shared" si="404"/>
        <v>0</v>
      </c>
      <c r="Y925" s="2">
        <f t="shared" ca="1" si="405"/>
        <v>21</v>
      </c>
      <c r="Z925" s="2">
        <f t="shared" ca="1" si="405"/>
        <v>23</v>
      </c>
      <c r="AA925" s="2">
        <f t="shared" ca="1" si="405"/>
        <v>20</v>
      </c>
      <c r="AB925" s="5">
        <f t="shared" ca="1" si="406"/>
        <v>246</v>
      </c>
      <c r="AC925" s="5">
        <f t="shared" ca="1" si="407"/>
        <v>246</v>
      </c>
      <c r="AD925" s="5">
        <f t="shared" ca="1" si="408"/>
        <v>222</v>
      </c>
      <c r="AE925" s="5">
        <f t="shared" ca="1" si="409"/>
        <v>339</v>
      </c>
      <c r="AF925" s="5">
        <f t="shared" ca="1" si="410"/>
        <v>251</v>
      </c>
      <c r="AG925" s="5">
        <f t="shared" ca="1" si="411"/>
        <v>303</v>
      </c>
      <c r="AH925" s="5">
        <f t="shared" ca="1" si="412"/>
        <v>261</v>
      </c>
      <c r="AI925" s="5">
        <f t="shared" ca="1" si="413"/>
        <v>322</v>
      </c>
      <c r="AJ925" s="5">
        <f t="shared" ca="1" si="414"/>
        <v>244</v>
      </c>
      <c r="AK925" s="5">
        <f t="shared" ca="1" si="415"/>
        <v>245</v>
      </c>
    </row>
    <row r="926" spans="1:37" x14ac:dyDescent="0.3">
      <c r="A926" s="35">
        <f>IF(Замеры!B923=0, " ", Замеры!B923)</f>
        <v>920</v>
      </c>
      <c r="B926" s="45" t="str">
        <f>Замеры!G923</f>
        <v xml:space="preserve">Группа от QF </v>
      </c>
      <c r="C926" s="45" t="str">
        <f>IF(Замеры!O923=0, " ", Замеры!O923)</f>
        <v xml:space="preserve"> </v>
      </c>
      <c r="D926" s="69" t="str">
        <f t="shared" si="416"/>
        <v xml:space="preserve"> </v>
      </c>
      <c r="E926" s="69" t="str">
        <f t="shared" si="417"/>
        <v xml:space="preserve"> </v>
      </c>
      <c r="F926" s="29" t="str">
        <f t="shared" si="392"/>
        <v>-</v>
      </c>
      <c r="G926" s="29" t="str">
        <f t="shared" si="393"/>
        <v>-</v>
      </c>
      <c r="H926" s="29" t="str">
        <f t="shared" si="394"/>
        <v>-</v>
      </c>
      <c r="I926" s="29" t="str">
        <f t="shared" si="395"/>
        <v>-</v>
      </c>
      <c r="J926" s="46" t="str">
        <f t="shared" si="396"/>
        <v>-</v>
      </c>
      <c r="K926" s="29" t="str">
        <f t="shared" si="397"/>
        <v>-</v>
      </c>
      <c r="L926" s="29" t="str">
        <f t="shared" si="398"/>
        <v>-</v>
      </c>
      <c r="M926" s="29" t="str">
        <f t="shared" si="399"/>
        <v>-</v>
      </c>
      <c r="N926" s="29" t="str">
        <f t="shared" si="400"/>
        <v>-</v>
      </c>
      <c r="O926" s="29" t="str">
        <f t="shared" si="401"/>
        <v>-</v>
      </c>
      <c r="P926" s="2">
        <f>Замеры!R923</f>
        <v>0</v>
      </c>
      <c r="S926" s="2">
        <f>Замеры!S923</f>
        <v>0</v>
      </c>
      <c r="T926" s="2" t="s">
        <v>72</v>
      </c>
      <c r="U926" s="2" t="b">
        <f t="shared" si="402"/>
        <v>0</v>
      </c>
      <c r="V926" s="2" t="b">
        <f t="shared" si="403"/>
        <v>0</v>
      </c>
      <c r="W926" s="2" t="b">
        <f t="shared" si="404"/>
        <v>0</v>
      </c>
      <c r="Y926" s="2">
        <f t="shared" ca="1" si="405"/>
        <v>24</v>
      </c>
      <c r="Z926" s="2">
        <f t="shared" ca="1" si="405"/>
        <v>37</v>
      </c>
      <c r="AA926" s="2">
        <f t="shared" ca="1" si="405"/>
        <v>43</v>
      </c>
      <c r="AB926" s="5">
        <f t="shared" ca="1" si="406"/>
        <v>516</v>
      </c>
      <c r="AC926" s="5">
        <f t="shared" ca="1" si="407"/>
        <v>564</v>
      </c>
      <c r="AD926" s="5">
        <f t="shared" ca="1" si="408"/>
        <v>573</v>
      </c>
      <c r="AE926" s="5">
        <f t="shared" ca="1" si="409"/>
        <v>446</v>
      </c>
      <c r="AF926" s="5">
        <f t="shared" ca="1" si="410"/>
        <v>438</v>
      </c>
      <c r="AG926" s="5">
        <f t="shared" ca="1" si="411"/>
        <v>448</v>
      </c>
      <c r="AH926" s="5">
        <f t="shared" ca="1" si="412"/>
        <v>481</v>
      </c>
      <c r="AI926" s="5">
        <f t="shared" ca="1" si="413"/>
        <v>492</v>
      </c>
      <c r="AJ926" s="5">
        <f t="shared" ca="1" si="414"/>
        <v>437</v>
      </c>
      <c r="AK926" s="5">
        <f t="shared" ca="1" si="415"/>
        <v>479</v>
      </c>
    </row>
    <row r="927" spans="1:37" x14ac:dyDescent="0.3">
      <c r="A927" s="35">
        <f>IF(Замеры!B924=0, " ", Замеры!B924)</f>
        <v>921</v>
      </c>
      <c r="B927" s="45" t="str">
        <f>Замеры!G924</f>
        <v xml:space="preserve">Группа от QF </v>
      </c>
      <c r="C927" s="45" t="str">
        <f>IF(Замеры!O924=0, " ", Замеры!O924)</f>
        <v xml:space="preserve"> </v>
      </c>
      <c r="D927" s="69" t="str">
        <f t="shared" si="416"/>
        <v xml:space="preserve"> </v>
      </c>
      <c r="E927" s="69" t="str">
        <f t="shared" si="417"/>
        <v xml:space="preserve"> </v>
      </c>
      <c r="F927" s="29" t="str">
        <f t="shared" si="392"/>
        <v>-</v>
      </c>
      <c r="G927" s="29" t="str">
        <f t="shared" si="393"/>
        <v>-</v>
      </c>
      <c r="H927" s="29" t="str">
        <f t="shared" si="394"/>
        <v>-</v>
      </c>
      <c r="I927" s="29" t="str">
        <f t="shared" si="395"/>
        <v>-</v>
      </c>
      <c r="J927" s="46" t="str">
        <f t="shared" si="396"/>
        <v>-</v>
      </c>
      <c r="K927" s="29" t="str">
        <f t="shared" si="397"/>
        <v>-</v>
      </c>
      <c r="L927" s="29" t="str">
        <f t="shared" si="398"/>
        <v>-</v>
      </c>
      <c r="M927" s="29" t="str">
        <f t="shared" si="399"/>
        <v>-</v>
      </c>
      <c r="N927" s="29" t="str">
        <f t="shared" si="400"/>
        <v>-</v>
      </c>
      <c r="O927" s="29" t="str">
        <f t="shared" si="401"/>
        <v>-</v>
      </c>
      <c r="P927" s="2">
        <f>Замеры!R924</f>
        <v>0</v>
      </c>
      <c r="S927" s="2">
        <f>Замеры!S924</f>
        <v>0</v>
      </c>
      <c r="T927" s="2" t="s">
        <v>72</v>
      </c>
      <c r="U927" s="2" t="b">
        <f t="shared" si="402"/>
        <v>0</v>
      </c>
      <c r="V927" s="2" t="b">
        <f t="shared" si="403"/>
        <v>0</v>
      </c>
      <c r="W927" s="2" t="b">
        <f t="shared" si="404"/>
        <v>0</v>
      </c>
      <c r="Y927" s="2">
        <f t="shared" ca="1" si="405"/>
        <v>35</v>
      </c>
      <c r="Z927" s="2">
        <f t="shared" ca="1" si="405"/>
        <v>42</v>
      </c>
      <c r="AA927" s="2">
        <f t="shared" ca="1" si="405"/>
        <v>36</v>
      </c>
      <c r="AB927" s="5">
        <f t="shared" ca="1" si="406"/>
        <v>458</v>
      </c>
      <c r="AC927" s="5">
        <f t="shared" ca="1" si="407"/>
        <v>476</v>
      </c>
      <c r="AD927" s="5">
        <f t="shared" ca="1" si="408"/>
        <v>504</v>
      </c>
      <c r="AE927" s="5">
        <f t="shared" ca="1" si="409"/>
        <v>439</v>
      </c>
      <c r="AF927" s="5">
        <f t="shared" ca="1" si="410"/>
        <v>503</v>
      </c>
      <c r="AG927" s="5">
        <f t="shared" ca="1" si="411"/>
        <v>455</v>
      </c>
      <c r="AH927" s="5">
        <f t="shared" ca="1" si="412"/>
        <v>370</v>
      </c>
      <c r="AI927" s="5">
        <f t="shared" ca="1" si="413"/>
        <v>431</v>
      </c>
      <c r="AJ927" s="5">
        <f t="shared" ca="1" si="414"/>
        <v>486</v>
      </c>
      <c r="AK927" s="5">
        <f t="shared" ca="1" si="415"/>
        <v>436</v>
      </c>
    </row>
    <row r="928" spans="1:37" x14ac:dyDescent="0.3">
      <c r="A928" s="35">
        <f>IF(Замеры!B925=0, " ", Замеры!B925)</f>
        <v>922</v>
      </c>
      <c r="B928" s="45" t="str">
        <f>Замеры!G925</f>
        <v xml:space="preserve">Группа от QF </v>
      </c>
      <c r="C928" s="45" t="str">
        <f>IF(Замеры!O925=0, " ", Замеры!O925)</f>
        <v xml:space="preserve"> </v>
      </c>
      <c r="D928" s="69" t="str">
        <f t="shared" si="416"/>
        <v xml:space="preserve"> </v>
      </c>
      <c r="E928" s="69" t="str">
        <f t="shared" si="417"/>
        <v xml:space="preserve"> </v>
      </c>
      <c r="F928" s="29" t="str">
        <f t="shared" si="392"/>
        <v>-</v>
      </c>
      <c r="G928" s="29" t="str">
        <f t="shared" si="393"/>
        <v>-</v>
      </c>
      <c r="H928" s="29" t="str">
        <f t="shared" si="394"/>
        <v>-</v>
      </c>
      <c r="I928" s="29" t="str">
        <f t="shared" si="395"/>
        <v>-</v>
      </c>
      <c r="J928" s="46" t="str">
        <f t="shared" si="396"/>
        <v>-</v>
      </c>
      <c r="K928" s="29" t="str">
        <f t="shared" si="397"/>
        <v>-</v>
      </c>
      <c r="L928" s="29" t="str">
        <f t="shared" si="398"/>
        <v>-</v>
      </c>
      <c r="M928" s="29" t="str">
        <f t="shared" si="399"/>
        <v>-</v>
      </c>
      <c r="N928" s="29" t="str">
        <f t="shared" si="400"/>
        <v>-</v>
      </c>
      <c r="O928" s="29" t="str">
        <f t="shared" si="401"/>
        <v>-</v>
      </c>
      <c r="P928" s="2">
        <f>Замеры!R925</f>
        <v>0</v>
      </c>
      <c r="S928" s="2">
        <f>Замеры!S925</f>
        <v>0</v>
      </c>
      <c r="T928" s="2" t="s">
        <v>72</v>
      </c>
      <c r="U928" s="2" t="b">
        <f t="shared" si="402"/>
        <v>0</v>
      </c>
      <c r="V928" s="2" t="b">
        <f t="shared" si="403"/>
        <v>0</v>
      </c>
      <c r="W928" s="2" t="b">
        <f t="shared" si="404"/>
        <v>0</v>
      </c>
      <c r="Y928" s="2">
        <f t="shared" ca="1" si="405"/>
        <v>47</v>
      </c>
      <c r="Z928" s="2">
        <f t="shared" ca="1" si="405"/>
        <v>41</v>
      </c>
      <c r="AA928" s="2">
        <f t="shared" ca="1" si="405"/>
        <v>25</v>
      </c>
      <c r="AB928" s="5">
        <f t="shared" ca="1" si="406"/>
        <v>259</v>
      </c>
      <c r="AC928" s="5">
        <f t="shared" ca="1" si="407"/>
        <v>338</v>
      </c>
      <c r="AD928" s="5">
        <f t="shared" ca="1" si="408"/>
        <v>351</v>
      </c>
      <c r="AE928" s="5">
        <f t="shared" ca="1" si="409"/>
        <v>331</v>
      </c>
      <c r="AF928" s="5">
        <f t="shared" ca="1" si="410"/>
        <v>375</v>
      </c>
      <c r="AG928" s="5">
        <f t="shared" ca="1" si="411"/>
        <v>329</v>
      </c>
      <c r="AH928" s="5">
        <f t="shared" ca="1" si="412"/>
        <v>257</v>
      </c>
      <c r="AI928" s="5">
        <f t="shared" ca="1" si="413"/>
        <v>358</v>
      </c>
      <c r="AJ928" s="5">
        <f t="shared" ca="1" si="414"/>
        <v>302</v>
      </c>
      <c r="AK928" s="5">
        <f t="shared" ca="1" si="415"/>
        <v>382</v>
      </c>
    </row>
    <row r="929" spans="1:37" x14ac:dyDescent="0.3">
      <c r="A929" s="35">
        <f>IF(Замеры!B926=0, " ", Замеры!B926)</f>
        <v>923</v>
      </c>
      <c r="B929" s="45" t="str">
        <f>Замеры!G926</f>
        <v xml:space="preserve">Группа от QF </v>
      </c>
      <c r="C929" s="45" t="str">
        <f>IF(Замеры!O926=0, " ", Замеры!O926)</f>
        <v xml:space="preserve"> </v>
      </c>
      <c r="D929" s="69" t="str">
        <f t="shared" si="416"/>
        <v xml:space="preserve"> </v>
      </c>
      <c r="E929" s="69" t="str">
        <f t="shared" si="417"/>
        <v xml:space="preserve"> </v>
      </c>
      <c r="F929" s="29" t="str">
        <f t="shared" si="392"/>
        <v>-</v>
      </c>
      <c r="G929" s="29" t="str">
        <f t="shared" si="393"/>
        <v>-</v>
      </c>
      <c r="H929" s="29" t="str">
        <f t="shared" si="394"/>
        <v>-</v>
      </c>
      <c r="I929" s="29" t="str">
        <f t="shared" si="395"/>
        <v>-</v>
      </c>
      <c r="J929" s="46" t="str">
        <f t="shared" si="396"/>
        <v>-</v>
      </c>
      <c r="K929" s="29" t="str">
        <f t="shared" si="397"/>
        <v>-</v>
      </c>
      <c r="L929" s="29" t="str">
        <f t="shared" si="398"/>
        <v>-</v>
      </c>
      <c r="M929" s="29" t="str">
        <f t="shared" si="399"/>
        <v>-</v>
      </c>
      <c r="N929" s="29" t="str">
        <f t="shared" si="400"/>
        <v>-</v>
      </c>
      <c r="O929" s="29" t="str">
        <f t="shared" si="401"/>
        <v>-</v>
      </c>
      <c r="P929" s="2">
        <f>Замеры!R926</f>
        <v>0</v>
      </c>
      <c r="S929" s="2">
        <f>Замеры!S926</f>
        <v>0</v>
      </c>
      <c r="T929" s="2" t="s">
        <v>72</v>
      </c>
      <c r="U929" s="2" t="b">
        <f t="shared" si="402"/>
        <v>0</v>
      </c>
      <c r="V929" s="2" t="b">
        <f t="shared" si="403"/>
        <v>0</v>
      </c>
      <c r="W929" s="2" t="b">
        <f t="shared" si="404"/>
        <v>0</v>
      </c>
      <c r="Y929" s="2">
        <f t="shared" ca="1" si="405"/>
        <v>44</v>
      </c>
      <c r="Z929" s="2">
        <f t="shared" ca="1" si="405"/>
        <v>46</v>
      </c>
      <c r="AA929" s="2">
        <f t="shared" ca="1" si="405"/>
        <v>30</v>
      </c>
      <c r="AB929" s="5">
        <f t="shared" ca="1" si="406"/>
        <v>336</v>
      </c>
      <c r="AC929" s="5">
        <f t="shared" ca="1" si="407"/>
        <v>446</v>
      </c>
      <c r="AD929" s="5">
        <f t="shared" ca="1" si="408"/>
        <v>314</v>
      </c>
      <c r="AE929" s="5">
        <f t="shared" ca="1" si="409"/>
        <v>413</v>
      </c>
      <c r="AF929" s="5">
        <f t="shared" ca="1" si="410"/>
        <v>399</v>
      </c>
      <c r="AG929" s="5">
        <f t="shared" ca="1" si="411"/>
        <v>405</v>
      </c>
      <c r="AH929" s="5">
        <f t="shared" ca="1" si="412"/>
        <v>310</v>
      </c>
      <c r="AI929" s="5">
        <f t="shared" ca="1" si="413"/>
        <v>334</v>
      </c>
      <c r="AJ929" s="5">
        <f t="shared" ca="1" si="414"/>
        <v>321</v>
      </c>
      <c r="AK929" s="5">
        <f t="shared" ca="1" si="415"/>
        <v>446</v>
      </c>
    </row>
    <row r="930" spans="1:37" x14ac:dyDescent="0.3">
      <c r="A930" s="35">
        <f>IF(Замеры!B927=0, " ", Замеры!B927)</f>
        <v>924</v>
      </c>
      <c r="B930" s="45" t="str">
        <f>Замеры!G927</f>
        <v xml:space="preserve">Группа от QF </v>
      </c>
      <c r="C930" s="45" t="str">
        <f>IF(Замеры!O927=0, " ", Замеры!O927)</f>
        <v xml:space="preserve"> </v>
      </c>
      <c r="D930" s="69" t="str">
        <f t="shared" si="416"/>
        <v xml:space="preserve"> </v>
      </c>
      <c r="E930" s="69" t="str">
        <f t="shared" si="417"/>
        <v xml:space="preserve"> </v>
      </c>
      <c r="F930" s="29" t="str">
        <f t="shared" si="392"/>
        <v>-</v>
      </c>
      <c r="G930" s="29" t="str">
        <f t="shared" si="393"/>
        <v>-</v>
      </c>
      <c r="H930" s="29" t="str">
        <f t="shared" si="394"/>
        <v>-</v>
      </c>
      <c r="I930" s="29" t="str">
        <f t="shared" si="395"/>
        <v>-</v>
      </c>
      <c r="J930" s="46" t="str">
        <f t="shared" si="396"/>
        <v>-</v>
      </c>
      <c r="K930" s="29" t="str">
        <f t="shared" si="397"/>
        <v>-</v>
      </c>
      <c r="L930" s="29" t="str">
        <f t="shared" si="398"/>
        <v>-</v>
      </c>
      <c r="M930" s="29" t="str">
        <f t="shared" si="399"/>
        <v>-</v>
      </c>
      <c r="N930" s="29" t="str">
        <f t="shared" si="400"/>
        <v>-</v>
      </c>
      <c r="O930" s="29" t="str">
        <f t="shared" si="401"/>
        <v>-</v>
      </c>
      <c r="P930" s="2">
        <f>Замеры!R927</f>
        <v>0</v>
      </c>
      <c r="S930" s="2">
        <f>Замеры!S927</f>
        <v>0</v>
      </c>
      <c r="T930" s="2" t="s">
        <v>72</v>
      </c>
      <c r="U930" s="2" t="b">
        <f t="shared" si="402"/>
        <v>0</v>
      </c>
      <c r="V930" s="2" t="b">
        <f t="shared" si="403"/>
        <v>0</v>
      </c>
      <c r="W930" s="2" t="b">
        <f t="shared" si="404"/>
        <v>0</v>
      </c>
      <c r="Y930" s="2">
        <f t="shared" ca="1" si="405"/>
        <v>27</v>
      </c>
      <c r="Z930" s="2">
        <f t="shared" ca="1" si="405"/>
        <v>35</v>
      </c>
      <c r="AA930" s="2">
        <f t="shared" ca="1" si="405"/>
        <v>43</v>
      </c>
      <c r="AB930" s="5">
        <f t="shared" ca="1" si="406"/>
        <v>520</v>
      </c>
      <c r="AC930" s="5">
        <f t="shared" ca="1" si="407"/>
        <v>467</v>
      </c>
      <c r="AD930" s="5">
        <f t="shared" ca="1" si="408"/>
        <v>479</v>
      </c>
      <c r="AE930" s="5">
        <f t="shared" ca="1" si="409"/>
        <v>541</v>
      </c>
      <c r="AF930" s="5">
        <f t="shared" ca="1" si="410"/>
        <v>557</v>
      </c>
      <c r="AG930" s="5">
        <f t="shared" ca="1" si="411"/>
        <v>577</v>
      </c>
      <c r="AH930" s="5">
        <f t="shared" ca="1" si="412"/>
        <v>523</v>
      </c>
      <c r="AI930" s="5">
        <f t="shared" ca="1" si="413"/>
        <v>506</v>
      </c>
      <c r="AJ930" s="5">
        <f t="shared" ca="1" si="414"/>
        <v>512</v>
      </c>
      <c r="AK930" s="5">
        <f t="shared" ca="1" si="415"/>
        <v>495</v>
      </c>
    </row>
    <row r="931" spans="1:37" x14ac:dyDescent="0.3">
      <c r="A931" s="35">
        <f>IF(Замеры!B928=0, " ", Замеры!B928)</f>
        <v>925</v>
      </c>
      <c r="B931" s="45" t="str">
        <f>Замеры!G928</f>
        <v xml:space="preserve">Группа от QF </v>
      </c>
      <c r="C931" s="45" t="str">
        <f>IF(Замеры!O928=0, " ", Замеры!O928)</f>
        <v xml:space="preserve"> </v>
      </c>
      <c r="D931" s="69" t="str">
        <f t="shared" si="416"/>
        <v xml:space="preserve"> </v>
      </c>
      <c r="E931" s="69" t="str">
        <f t="shared" si="417"/>
        <v xml:space="preserve"> </v>
      </c>
      <c r="F931" s="29" t="str">
        <f t="shared" si="392"/>
        <v>-</v>
      </c>
      <c r="G931" s="29" t="str">
        <f t="shared" si="393"/>
        <v>-</v>
      </c>
      <c r="H931" s="29" t="str">
        <f t="shared" si="394"/>
        <v>-</v>
      </c>
      <c r="I931" s="29" t="str">
        <f t="shared" si="395"/>
        <v>-</v>
      </c>
      <c r="J931" s="46" t="str">
        <f t="shared" si="396"/>
        <v>-</v>
      </c>
      <c r="K931" s="29" t="str">
        <f t="shared" si="397"/>
        <v>-</v>
      </c>
      <c r="L931" s="29" t="str">
        <f t="shared" si="398"/>
        <v>-</v>
      </c>
      <c r="M931" s="29" t="str">
        <f t="shared" si="399"/>
        <v>-</v>
      </c>
      <c r="N931" s="29" t="str">
        <f t="shared" si="400"/>
        <v>-</v>
      </c>
      <c r="O931" s="29" t="str">
        <f t="shared" si="401"/>
        <v>-</v>
      </c>
      <c r="P931" s="2">
        <f>Замеры!R928</f>
        <v>0</v>
      </c>
      <c r="S931" s="2">
        <f>Замеры!S928</f>
        <v>0</v>
      </c>
      <c r="T931" s="2" t="s">
        <v>72</v>
      </c>
      <c r="U931" s="2" t="b">
        <f t="shared" si="402"/>
        <v>0</v>
      </c>
      <c r="V931" s="2" t="b">
        <f t="shared" si="403"/>
        <v>0</v>
      </c>
      <c r="W931" s="2" t="b">
        <f t="shared" si="404"/>
        <v>0</v>
      </c>
      <c r="Y931" s="2">
        <f t="shared" ca="1" si="405"/>
        <v>47</v>
      </c>
      <c r="Z931" s="2">
        <f t="shared" ca="1" si="405"/>
        <v>27</v>
      </c>
      <c r="AA931" s="2">
        <f t="shared" ca="1" si="405"/>
        <v>25</v>
      </c>
      <c r="AB931" s="5">
        <f t="shared" ca="1" si="406"/>
        <v>266</v>
      </c>
      <c r="AC931" s="5">
        <f t="shared" ca="1" si="407"/>
        <v>321</v>
      </c>
      <c r="AD931" s="5">
        <f t="shared" ca="1" si="408"/>
        <v>278</v>
      </c>
      <c r="AE931" s="5">
        <f t="shared" ca="1" si="409"/>
        <v>267</v>
      </c>
      <c r="AF931" s="5">
        <f t="shared" ca="1" si="410"/>
        <v>284</v>
      </c>
      <c r="AG931" s="5">
        <f t="shared" ca="1" si="411"/>
        <v>264</v>
      </c>
      <c r="AH931" s="5">
        <f t="shared" ca="1" si="412"/>
        <v>330</v>
      </c>
      <c r="AI931" s="5">
        <f t="shared" ca="1" si="413"/>
        <v>300</v>
      </c>
      <c r="AJ931" s="5">
        <f t="shared" ca="1" si="414"/>
        <v>382</v>
      </c>
      <c r="AK931" s="5">
        <f t="shared" ca="1" si="415"/>
        <v>395</v>
      </c>
    </row>
    <row r="932" spans="1:37" x14ac:dyDescent="0.3">
      <c r="A932" s="35">
        <f>IF(Замеры!B929=0, " ", Замеры!B929)</f>
        <v>926</v>
      </c>
      <c r="B932" s="45" t="str">
        <f>Замеры!G929</f>
        <v xml:space="preserve">Группа от QF </v>
      </c>
      <c r="C932" s="45" t="str">
        <f>IF(Замеры!O929=0, " ", Замеры!O929)</f>
        <v xml:space="preserve"> </v>
      </c>
      <c r="D932" s="69" t="str">
        <f t="shared" si="416"/>
        <v xml:space="preserve"> </v>
      </c>
      <c r="E932" s="69" t="str">
        <f t="shared" si="417"/>
        <v xml:space="preserve"> </v>
      </c>
      <c r="F932" s="29" t="str">
        <f t="shared" si="392"/>
        <v>-</v>
      </c>
      <c r="G932" s="29" t="str">
        <f t="shared" si="393"/>
        <v>-</v>
      </c>
      <c r="H932" s="29" t="str">
        <f t="shared" si="394"/>
        <v>-</v>
      </c>
      <c r="I932" s="29" t="str">
        <f t="shared" si="395"/>
        <v>-</v>
      </c>
      <c r="J932" s="46" t="str">
        <f t="shared" si="396"/>
        <v>-</v>
      </c>
      <c r="K932" s="29" t="str">
        <f t="shared" si="397"/>
        <v>-</v>
      </c>
      <c r="L932" s="29" t="str">
        <f t="shared" si="398"/>
        <v>-</v>
      </c>
      <c r="M932" s="29" t="str">
        <f t="shared" si="399"/>
        <v>-</v>
      </c>
      <c r="N932" s="29" t="str">
        <f t="shared" si="400"/>
        <v>-</v>
      </c>
      <c r="O932" s="29" t="str">
        <f t="shared" si="401"/>
        <v>-</v>
      </c>
      <c r="P932" s="2">
        <f>Замеры!R929</f>
        <v>0</v>
      </c>
      <c r="S932" s="2">
        <f>Замеры!S929</f>
        <v>0</v>
      </c>
      <c r="T932" s="2" t="s">
        <v>72</v>
      </c>
      <c r="U932" s="2" t="b">
        <f t="shared" si="402"/>
        <v>0</v>
      </c>
      <c r="V932" s="2" t="b">
        <f t="shared" si="403"/>
        <v>0</v>
      </c>
      <c r="W932" s="2" t="b">
        <f t="shared" si="404"/>
        <v>0</v>
      </c>
      <c r="Y932" s="2">
        <f t="shared" ca="1" si="405"/>
        <v>21</v>
      </c>
      <c r="Z932" s="2">
        <f t="shared" ca="1" si="405"/>
        <v>25</v>
      </c>
      <c r="AA932" s="2">
        <f t="shared" ca="1" si="405"/>
        <v>48</v>
      </c>
      <c r="AB932" s="5">
        <f t="shared" ca="1" si="406"/>
        <v>498</v>
      </c>
      <c r="AC932" s="5">
        <f t="shared" ca="1" si="407"/>
        <v>488</v>
      </c>
      <c r="AD932" s="5">
        <f t="shared" ca="1" si="408"/>
        <v>556</v>
      </c>
      <c r="AE932" s="5">
        <f t="shared" ca="1" si="409"/>
        <v>601</v>
      </c>
      <c r="AF932" s="5">
        <f t="shared" ca="1" si="410"/>
        <v>498</v>
      </c>
      <c r="AG932" s="5">
        <f t="shared" ca="1" si="411"/>
        <v>509</v>
      </c>
      <c r="AH932" s="5">
        <f t="shared" ca="1" si="412"/>
        <v>560</v>
      </c>
      <c r="AI932" s="5">
        <f t="shared" ca="1" si="413"/>
        <v>525</v>
      </c>
      <c r="AJ932" s="5">
        <f t="shared" ca="1" si="414"/>
        <v>507</v>
      </c>
      <c r="AK932" s="5">
        <f t="shared" ca="1" si="415"/>
        <v>532</v>
      </c>
    </row>
    <row r="933" spans="1:37" x14ac:dyDescent="0.3">
      <c r="A933" s="35">
        <f>IF(Замеры!B930=0, " ", Замеры!B930)</f>
        <v>927</v>
      </c>
      <c r="B933" s="45" t="str">
        <f>Замеры!G930</f>
        <v xml:space="preserve">Группа от QF </v>
      </c>
      <c r="C933" s="45" t="str">
        <f>IF(Замеры!O930=0, " ", Замеры!O930)</f>
        <v xml:space="preserve"> </v>
      </c>
      <c r="D933" s="69" t="str">
        <f t="shared" si="416"/>
        <v xml:space="preserve"> </v>
      </c>
      <c r="E933" s="69" t="str">
        <f t="shared" si="417"/>
        <v xml:space="preserve"> </v>
      </c>
      <c r="F933" s="29" t="str">
        <f t="shared" si="392"/>
        <v>-</v>
      </c>
      <c r="G933" s="29" t="str">
        <f t="shared" si="393"/>
        <v>-</v>
      </c>
      <c r="H933" s="29" t="str">
        <f t="shared" si="394"/>
        <v>-</v>
      </c>
      <c r="I933" s="29" t="str">
        <f t="shared" si="395"/>
        <v>-</v>
      </c>
      <c r="J933" s="46" t="str">
        <f t="shared" si="396"/>
        <v>-</v>
      </c>
      <c r="K933" s="29" t="str">
        <f t="shared" si="397"/>
        <v>-</v>
      </c>
      <c r="L933" s="29" t="str">
        <f t="shared" si="398"/>
        <v>-</v>
      </c>
      <c r="M933" s="29" t="str">
        <f t="shared" si="399"/>
        <v>-</v>
      </c>
      <c r="N933" s="29" t="str">
        <f t="shared" si="400"/>
        <v>-</v>
      </c>
      <c r="O933" s="29" t="str">
        <f t="shared" si="401"/>
        <v>-</v>
      </c>
      <c r="P933" s="2">
        <f>Замеры!R930</f>
        <v>0</v>
      </c>
      <c r="S933" s="2">
        <f>Замеры!S930</f>
        <v>0</v>
      </c>
      <c r="T933" s="2" t="s">
        <v>72</v>
      </c>
      <c r="U933" s="2" t="b">
        <f t="shared" si="402"/>
        <v>0</v>
      </c>
      <c r="V933" s="2" t="b">
        <f t="shared" si="403"/>
        <v>0</v>
      </c>
      <c r="W933" s="2" t="b">
        <f t="shared" si="404"/>
        <v>0</v>
      </c>
      <c r="Y933" s="2">
        <f t="shared" ca="1" si="405"/>
        <v>41</v>
      </c>
      <c r="Z933" s="2">
        <f t="shared" ca="1" si="405"/>
        <v>40</v>
      </c>
      <c r="AA933" s="2">
        <f t="shared" ca="1" si="405"/>
        <v>25</v>
      </c>
      <c r="AB933" s="5">
        <f t="shared" ca="1" si="406"/>
        <v>350</v>
      </c>
      <c r="AC933" s="5">
        <f t="shared" ca="1" si="407"/>
        <v>318</v>
      </c>
      <c r="AD933" s="5">
        <f t="shared" ca="1" si="408"/>
        <v>261</v>
      </c>
      <c r="AE933" s="5">
        <f t="shared" ca="1" si="409"/>
        <v>258</v>
      </c>
      <c r="AF933" s="5">
        <f t="shared" ca="1" si="410"/>
        <v>367</v>
      </c>
      <c r="AG933" s="5">
        <f t="shared" ca="1" si="411"/>
        <v>298</v>
      </c>
      <c r="AH933" s="5">
        <f t="shared" ca="1" si="412"/>
        <v>388</v>
      </c>
      <c r="AI933" s="5">
        <f t="shared" ca="1" si="413"/>
        <v>343</v>
      </c>
      <c r="AJ933" s="5">
        <f t="shared" ca="1" si="414"/>
        <v>380</v>
      </c>
      <c r="AK933" s="5">
        <f t="shared" ca="1" si="415"/>
        <v>395</v>
      </c>
    </row>
    <row r="934" spans="1:37" x14ac:dyDescent="0.3">
      <c r="A934" s="35">
        <f>IF(Замеры!B931=0, " ", Замеры!B931)</f>
        <v>928</v>
      </c>
      <c r="B934" s="45" t="str">
        <f>Замеры!G931</f>
        <v xml:space="preserve">Группа от QF </v>
      </c>
      <c r="C934" s="45" t="str">
        <f>IF(Замеры!O931=0, " ", Замеры!O931)</f>
        <v xml:space="preserve"> </v>
      </c>
      <c r="D934" s="69" t="str">
        <f t="shared" si="416"/>
        <v xml:space="preserve"> </v>
      </c>
      <c r="E934" s="69" t="str">
        <f t="shared" si="417"/>
        <v xml:space="preserve"> </v>
      </c>
      <c r="F934" s="29" t="str">
        <f t="shared" si="392"/>
        <v>-</v>
      </c>
      <c r="G934" s="29" t="str">
        <f t="shared" si="393"/>
        <v>-</v>
      </c>
      <c r="H934" s="29" t="str">
        <f t="shared" si="394"/>
        <v>-</v>
      </c>
      <c r="I934" s="29" t="str">
        <f t="shared" si="395"/>
        <v>-</v>
      </c>
      <c r="J934" s="46" t="str">
        <f t="shared" si="396"/>
        <v>-</v>
      </c>
      <c r="K934" s="29" t="str">
        <f t="shared" si="397"/>
        <v>-</v>
      </c>
      <c r="L934" s="29" t="str">
        <f t="shared" si="398"/>
        <v>-</v>
      </c>
      <c r="M934" s="29" t="str">
        <f t="shared" si="399"/>
        <v>-</v>
      </c>
      <c r="N934" s="29" t="str">
        <f t="shared" si="400"/>
        <v>-</v>
      </c>
      <c r="O934" s="29" t="str">
        <f t="shared" si="401"/>
        <v>-</v>
      </c>
      <c r="P934" s="2">
        <f>Замеры!R931</f>
        <v>0</v>
      </c>
      <c r="S934" s="2">
        <f>Замеры!S931</f>
        <v>0</v>
      </c>
      <c r="T934" s="2" t="s">
        <v>72</v>
      </c>
      <c r="U934" s="2" t="b">
        <f t="shared" si="402"/>
        <v>0</v>
      </c>
      <c r="V934" s="2" t="b">
        <f t="shared" si="403"/>
        <v>0</v>
      </c>
      <c r="W934" s="2" t="b">
        <f t="shared" si="404"/>
        <v>0</v>
      </c>
      <c r="Y934" s="2">
        <f t="shared" ca="1" si="405"/>
        <v>34</v>
      </c>
      <c r="Z934" s="2">
        <f t="shared" ca="1" si="405"/>
        <v>25</v>
      </c>
      <c r="AA934" s="2">
        <f t="shared" ca="1" si="405"/>
        <v>32</v>
      </c>
      <c r="AB934" s="5">
        <f t="shared" ca="1" si="406"/>
        <v>428</v>
      </c>
      <c r="AC934" s="5">
        <f t="shared" ca="1" si="407"/>
        <v>361</v>
      </c>
      <c r="AD934" s="5">
        <f t="shared" ca="1" si="408"/>
        <v>340</v>
      </c>
      <c r="AE934" s="5">
        <f t="shared" ca="1" si="409"/>
        <v>414</v>
      </c>
      <c r="AF934" s="5">
        <f t="shared" ca="1" si="410"/>
        <v>371</v>
      </c>
      <c r="AG934" s="5">
        <f t="shared" ca="1" si="411"/>
        <v>443</v>
      </c>
      <c r="AH934" s="5">
        <f t="shared" ca="1" si="412"/>
        <v>344</v>
      </c>
      <c r="AI934" s="5">
        <f t="shared" ca="1" si="413"/>
        <v>410</v>
      </c>
      <c r="AJ934" s="5">
        <f t="shared" ca="1" si="414"/>
        <v>406</v>
      </c>
      <c r="AK934" s="5">
        <f t="shared" ca="1" si="415"/>
        <v>469</v>
      </c>
    </row>
    <row r="935" spans="1:37" x14ac:dyDescent="0.3">
      <c r="A935" s="35">
        <f>IF(Замеры!B932=0, " ", Замеры!B932)</f>
        <v>929</v>
      </c>
      <c r="B935" s="45" t="str">
        <f>Замеры!G932</f>
        <v xml:space="preserve">Группа от QF </v>
      </c>
      <c r="C935" s="45" t="str">
        <f>IF(Замеры!O932=0, " ", Замеры!O932)</f>
        <v xml:space="preserve"> </v>
      </c>
      <c r="D935" s="69" t="str">
        <f t="shared" si="416"/>
        <v xml:space="preserve"> </v>
      </c>
      <c r="E935" s="69" t="str">
        <f t="shared" si="417"/>
        <v xml:space="preserve"> </v>
      </c>
      <c r="F935" s="29" t="str">
        <f t="shared" si="392"/>
        <v>-</v>
      </c>
      <c r="G935" s="29" t="str">
        <f t="shared" si="393"/>
        <v>-</v>
      </c>
      <c r="H935" s="29" t="str">
        <f t="shared" si="394"/>
        <v>-</v>
      </c>
      <c r="I935" s="29" t="str">
        <f t="shared" si="395"/>
        <v>-</v>
      </c>
      <c r="J935" s="46" t="str">
        <f t="shared" si="396"/>
        <v>-</v>
      </c>
      <c r="K935" s="29" t="str">
        <f t="shared" si="397"/>
        <v>-</v>
      </c>
      <c r="L935" s="29" t="str">
        <f t="shared" si="398"/>
        <v>-</v>
      </c>
      <c r="M935" s="29" t="str">
        <f t="shared" si="399"/>
        <v>-</v>
      </c>
      <c r="N935" s="29" t="str">
        <f t="shared" si="400"/>
        <v>-</v>
      </c>
      <c r="O935" s="29" t="str">
        <f t="shared" si="401"/>
        <v>-</v>
      </c>
      <c r="P935" s="2">
        <f>Замеры!R932</f>
        <v>0</v>
      </c>
      <c r="S935" s="2">
        <f>Замеры!S932</f>
        <v>0</v>
      </c>
      <c r="T935" s="2" t="s">
        <v>72</v>
      </c>
      <c r="U935" s="2" t="b">
        <f t="shared" si="402"/>
        <v>0</v>
      </c>
      <c r="V935" s="2" t="b">
        <f t="shared" si="403"/>
        <v>0</v>
      </c>
      <c r="W935" s="2" t="b">
        <f t="shared" si="404"/>
        <v>0</v>
      </c>
      <c r="Y935" s="2">
        <f t="shared" ca="1" si="405"/>
        <v>35</v>
      </c>
      <c r="Z935" s="2">
        <f t="shared" ca="1" si="405"/>
        <v>22</v>
      </c>
      <c r="AA935" s="2">
        <f t="shared" ca="1" si="405"/>
        <v>38</v>
      </c>
      <c r="AB935" s="5">
        <f t="shared" ca="1" si="406"/>
        <v>442</v>
      </c>
      <c r="AC935" s="5">
        <f t="shared" ca="1" si="407"/>
        <v>490</v>
      </c>
      <c r="AD935" s="5">
        <f t="shared" ca="1" si="408"/>
        <v>431</v>
      </c>
      <c r="AE935" s="5">
        <f t="shared" ca="1" si="409"/>
        <v>448</v>
      </c>
      <c r="AF935" s="5">
        <f t="shared" ca="1" si="410"/>
        <v>503</v>
      </c>
      <c r="AG935" s="5">
        <f t="shared" ca="1" si="411"/>
        <v>525</v>
      </c>
      <c r="AH935" s="5">
        <f t="shared" ca="1" si="412"/>
        <v>420</v>
      </c>
      <c r="AI935" s="5">
        <f t="shared" ca="1" si="413"/>
        <v>518</v>
      </c>
      <c r="AJ935" s="5">
        <f t="shared" ca="1" si="414"/>
        <v>424</v>
      </c>
      <c r="AK935" s="5">
        <f t="shared" ca="1" si="415"/>
        <v>389</v>
      </c>
    </row>
    <row r="936" spans="1:37" x14ac:dyDescent="0.3">
      <c r="A936" s="35">
        <f>IF(Замеры!B933=0, " ", Замеры!B933)</f>
        <v>930</v>
      </c>
      <c r="B936" s="45" t="str">
        <f>Замеры!G933</f>
        <v xml:space="preserve">Группа от QF </v>
      </c>
      <c r="C936" s="45" t="str">
        <f>IF(Замеры!O933=0, " ", Замеры!O933)</f>
        <v xml:space="preserve"> </v>
      </c>
      <c r="D936" s="69" t="str">
        <f t="shared" si="416"/>
        <v xml:space="preserve"> </v>
      </c>
      <c r="E936" s="69" t="str">
        <f t="shared" si="417"/>
        <v xml:space="preserve"> </v>
      </c>
      <c r="F936" s="29" t="str">
        <f t="shared" si="392"/>
        <v>-</v>
      </c>
      <c r="G936" s="29" t="str">
        <f t="shared" si="393"/>
        <v>-</v>
      </c>
      <c r="H936" s="29" t="str">
        <f t="shared" si="394"/>
        <v>-</v>
      </c>
      <c r="I936" s="29" t="str">
        <f t="shared" si="395"/>
        <v>-</v>
      </c>
      <c r="J936" s="46" t="str">
        <f t="shared" si="396"/>
        <v>-</v>
      </c>
      <c r="K936" s="29" t="str">
        <f t="shared" si="397"/>
        <v>-</v>
      </c>
      <c r="L936" s="29" t="str">
        <f t="shared" si="398"/>
        <v>-</v>
      </c>
      <c r="M936" s="29" t="str">
        <f t="shared" si="399"/>
        <v>-</v>
      </c>
      <c r="N936" s="29" t="str">
        <f t="shared" si="400"/>
        <v>-</v>
      </c>
      <c r="O936" s="29" t="str">
        <f t="shared" si="401"/>
        <v>-</v>
      </c>
      <c r="P936" s="2">
        <f>Замеры!R933</f>
        <v>0</v>
      </c>
      <c r="S936" s="2">
        <f>Замеры!S933</f>
        <v>0</v>
      </c>
      <c r="T936" s="2" t="s">
        <v>72</v>
      </c>
      <c r="U936" s="2" t="b">
        <f t="shared" si="402"/>
        <v>0</v>
      </c>
      <c r="V936" s="2" t="b">
        <f t="shared" si="403"/>
        <v>0</v>
      </c>
      <c r="W936" s="2" t="b">
        <f t="shared" si="404"/>
        <v>0</v>
      </c>
      <c r="Y936" s="2">
        <f t="shared" ca="1" si="405"/>
        <v>37</v>
      </c>
      <c r="Z936" s="2">
        <f t="shared" ca="1" si="405"/>
        <v>25</v>
      </c>
      <c r="AA936" s="2">
        <f t="shared" ca="1" si="405"/>
        <v>48</v>
      </c>
      <c r="AB936" s="5">
        <f t="shared" ca="1" si="406"/>
        <v>527</v>
      </c>
      <c r="AC936" s="5">
        <f t="shared" ca="1" si="407"/>
        <v>555</v>
      </c>
      <c r="AD936" s="5">
        <f t="shared" ca="1" si="408"/>
        <v>630</v>
      </c>
      <c r="AE936" s="5">
        <f t="shared" ca="1" si="409"/>
        <v>524</v>
      </c>
      <c r="AF936" s="5">
        <f t="shared" ca="1" si="410"/>
        <v>627</v>
      </c>
      <c r="AG936" s="5">
        <f t="shared" ca="1" si="411"/>
        <v>582</v>
      </c>
      <c r="AH936" s="5">
        <f t="shared" ca="1" si="412"/>
        <v>587</v>
      </c>
      <c r="AI936" s="5">
        <f t="shared" ca="1" si="413"/>
        <v>599</v>
      </c>
      <c r="AJ936" s="5">
        <f t="shared" ca="1" si="414"/>
        <v>520</v>
      </c>
      <c r="AK936" s="5">
        <f t="shared" ca="1" si="415"/>
        <v>488</v>
      </c>
    </row>
    <row r="937" spans="1:37" x14ac:dyDescent="0.3">
      <c r="A937" s="35">
        <f>IF(Замеры!B934=0, " ", Замеры!B934)</f>
        <v>931</v>
      </c>
      <c r="B937" s="45" t="str">
        <f>Замеры!G934</f>
        <v xml:space="preserve">Группа от QF </v>
      </c>
      <c r="C937" s="45" t="str">
        <f>IF(Замеры!O934=0, " ", Замеры!O934)</f>
        <v xml:space="preserve"> </v>
      </c>
      <c r="D937" s="69" t="str">
        <f t="shared" si="416"/>
        <v xml:space="preserve"> </v>
      </c>
      <c r="E937" s="69" t="str">
        <f t="shared" si="417"/>
        <v xml:space="preserve"> </v>
      </c>
      <c r="F937" s="29" t="str">
        <f t="shared" si="392"/>
        <v>-</v>
      </c>
      <c r="G937" s="29" t="str">
        <f t="shared" si="393"/>
        <v>-</v>
      </c>
      <c r="H937" s="29" t="str">
        <f t="shared" si="394"/>
        <v>-</v>
      </c>
      <c r="I937" s="29" t="str">
        <f t="shared" si="395"/>
        <v>-</v>
      </c>
      <c r="J937" s="46" t="str">
        <f t="shared" si="396"/>
        <v>-</v>
      </c>
      <c r="K937" s="29" t="str">
        <f t="shared" si="397"/>
        <v>-</v>
      </c>
      <c r="L937" s="29" t="str">
        <f t="shared" si="398"/>
        <v>-</v>
      </c>
      <c r="M937" s="29" t="str">
        <f t="shared" si="399"/>
        <v>-</v>
      </c>
      <c r="N937" s="29" t="str">
        <f t="shared" si="400"/>
        <v>-</v>
      </c>
      <c r="O937" s="29" t="str">
        <f t="shared" si="401"/>
        <v>-</v>
      </c>
      <c r="P937" s="2">
        <f>Замеры!R934</f>
        <v>0</v>
      </c>
      <c r="S937" s="2">
        <f>Замеры!S934</f>
        <v>0</v>
      </c>
      <c r="T937" s="2" t="s">
        <v>72</v>
      </c>
      <c r="U937" s="2" t="b">
        <f t="shared" si="402"/>
        <v>0</v>
      </c>
      <c r="V937" s="2" t="b">
        <f t="shared" si="403"/>
        <v>0</v>
      </c>
      <c r="W937" s="2" t="b">
        <f t="shared" si="404"/>
        <v>0</v>
      </c>
      <c r="Y937" s="2">
        <f t="shared" ca="1" si="405"/>
        <v>28</v>
      </c>
      <c r="Z937" s="2">
        <f t="shared" ca="1" si="405"/>
        <v>39</v>
      </c>
      <c r="AA937" s="2">
        <f t="shared" ca="1" si="405"/>
        <v>32</v>
      </c>
      <c r="AB937" s="5">
        <f t="shared" ca="1" si="406"/>
        <v>414</v>
      </c>
      <c r="AC937" s="5">
        <f t="shared" ca="1" si="407"/>
        <v>422</v>
      </c>
      <c r="AD937" s="5">
        <f t="shared" ca="1" si="408"/>
        <v>398</v>
      </c>
      <c r="AE937" s="5">
        <f t="shared" ca="1" si="409"/>
        <v>427</v>
      </c>
      <c r="AF937" s="5">
        <f t="shared" ca="1" si="410"/>
        <v>430</v>
      </c>
      <c r="AG937" s="5">
        <f t="shared" ca="1" si="411"/>
        <v>439</v>
      </c>
      <c r="AH937" s="5">
        <f t="shared" ca="1" si="412"/>
        <v>405</v>
      </c>
      <c r="AI937" s="5">
        <f t="shared" ca="1" si="413"/>
        <v>351</v>
      </c>
      <c r="AJ937" s="5">
        <f t="shared" ca="1" si="414"/>
        <v>372</v>
      </c>
      <c r="AK937" s="5">
        <f t="shared" ca="1" si="415"/>
        <v>421</v>
      </c>
    </row>
    <row r="938" spans="1:37" x14ac:dyDescent="0.3">
      <c r="A938" s="35">
        <f>IF(Замеры!B935=0, " ", Замеры!B935)</f>
        <v>932</v>
      </c>
      <c r="B938" s="45" t="str">
        <f>Замеры!G935</f>
        <v xml:space="preserve">Группа от QF </v>
      </c>
      <c r="C938" s="45" t="str">
        <f>IF(Замеры!O935=0, " ", Замеры!O935)</f>
        <v xml:space="preserve"> </v>
      </c>
      <c r="D938" s="69" t="str">
        <f t="shared" si="416"/>
        <v xml:space="preserve"> </v>
      </c>
      <c r="E938" s="69" t="str">
        <f t="shared" si="417"/>
        <v xml:space="preserve"> </v>
      </c>
      <c r="F938" s="29" t="str">
        <f t="shared" si="392"/>
        <v>-</v>
      </c>
      <c r="G938" s="29" t="str">
        <f t="shared" si="393"/>
        <v>-</v>
      </c>
      <c r="H938" s="29" t="str">
        <f t="shared" si="394"/>
        <v>-</v>
      </c>
      <c r="I938" s="29" t="str">
        <f t="shared" si="395"/>
        <v>-</v>
      </c>
      <c r="J938" s="46" t="str">
        <f t="shared" si="396"/>
        <v>-</v>
      </c>
      <c r="K938" s="29" t="str">
        <f t="shared" si="397"/>
        <v>-</v>
      </c>
      <c r="L938" s="29" t="str">
        <f t="shared" si="398"/>
        <v>-</v>
      </c>
      <c r="M938" s="29" t="str">
        <f t="shared" si="399"/>
        <v>-</v>
      </c>
      <c r="N938" s="29" t="str">
        <f t="shared" si="400"/>
        <v>-</v>
      </c>
      <c r="O938" s="29" t="str">
        <f t="shared" si="401"/>
        <v>-</v>
      </c>
      <c r="P938" s="2">
        <f>Замеры!R935</f>
        <v>0</v>
      </c>
      <c r="S938" s="2">
        <f>Замеры!S935</f>
        <v>0</v>
      </c>
      <c r="T938" s="2" t="s">
        <v>72</v>
      </c>
      <c r="U938" s="2" t="b">
        <f t="shared" si="402"/>
        <v>0</v>
      </c>
      <c r="V938" s="2" t="b">
        <f t="shared" si="403"/>
        <v>0</v>
      </c>
      <c r="W938" s="2" t="b">
        <f t="shared" si="404"/>
        <v>0</v>
      </c>
      <c r="Y938" s="2">
        <f t="shared" ca="1" si="405"/>
        <v>38</v>
      </c>
      <c r="Z938" s="2">
        <f t="shared" ca="1" si="405"/>
        <v>50</v>
      </c>
      <c r="AA938" s="2">
        <f t="shared" ca="1" si="405"/>
        <v>43</v>
      </c>
      <c r="AB938" s="5">
        <f t="shared" ca="1" si="406"/>
        <v>498</v>
      </c>
      <c r="AC938" s="5">
        <f t="shared" ca="1" si="407"/>
        <v>451</v>
      </c>
      <c r="AD938" s="5">
        <f t="shared" ca="1" si="408"/>
        <v>571</v>
      </c>
      <c r="AE938" s="5">
        <f t="shared" ca="1" si="409"/>
        <v>542</v>
      </c>
      <c r="AF938" s="5">
        <f t="shared" ca="1" si="410"/>
        <v>470</v>
      </c>
      <c r="AG938" s="5">
        <f t="shared" ca="1" si="411"/>
        <v>550</v>
      </c>
      <c r="AH938" s="5">
        <f t="shared" ca="1" si="412"/>
        <v>525</v>
      </c>
      <c r="AI938" s="5">
        <f t="shared" ca="1" si="413"/>
        <v>558</v>
      </c>
      <c r="AJ938" s="5">
        <f t="shared" ca="1" si="414"/>
        <v>513</v>
      </c>
      <c r="AK938" s="5">
        <f t="shared" ca="1" si="415"/>
        <v>534</v>
      </c>
    </row>
    <row r="939" spans="1:37" x14ac:dyDescent="0.3">
      <c r="A939" s="35">
        <f>IF(Замеры!B936=0, " ", Замеры!B936)</f>
        <v>933</v>
      </c>
      <c r="B939" s="45" t="str">
        <f>Замеры!G936</f>
        <v xml:space="preserve">Группа от QF </v>
      </c>
      <c r="C939" s="45" t="str">
        <f>IF(Замеры!O936=0, " ", Замеры!O936)</f>
        <v xml:space="preserve"> </v>
      </c>
      <c r="D939" s="69" t="str">
        <f t="shared" si="416"/>
        <v xml:space="preserve"> </v>
      </c>
      <c r="E939" s="69" t="str">
        <f t="shared" si="417"/>
        <v xml:space="preserve"> </v>
      </c>
      <c r="F939" s="29" t="str">
        <f t="shared" si="392"/>
        <v>-</v>
      </c>
      <c r="G939" s="29" t="str">
        <f t="shared" si="393"/>
        <v>-</v>
      </c>
      <c r="H939" s="29" t="str">
        <f t="shared" si="394"/>
        <v>-</v>
      </c>
      <c r="I939" s="29" t="str">
        <f t="shared" si="395"/>
        <v>-</v>
      </c>
      <c r="J939" s="46" t="str">
        <f t="shared" si="396"/>
        <v>-</v>
      </c>
      <c r="K939" s="29" t="str">
        <f t="shared" si="397"/>
        <v>-</v>
      </c>
      <c r="L939" s="29" t="str">
        <f t="shared" si="398"/>
        <v>-</v>
      </c>
      <c r="M939" s="29" t="str">
        <f t="shared" si="399"/>
        <v>-</v>
      </c>
      <c r="N939" s="29" t="str">
        <f t="shared" si="400"/>
        <v>-</v>
      </c>
      <c r="O939" s="29" t="str">
        <f t="shared" si="401"/>
        <v>-</v>
      </c>
      <c r="P939" s="2">
        <f>Замеры!R936</f>
        <v>0</v>
      </c>
      <c r="S939" s="2">
        <f>Замеры!S936</f>
        <v>0</v>
      </c>
      <c r="T939" s="2" t="s">
        <v>72</v>
      </c>
      <c r="U939" s="2" t="b">
        <f t="shared" si="402"/>
        <v>0</v>
      </c>
      <c r="V939" s="2" t="b">
        <f t="shared" si="403"/>
        <v>0</v>
      </c>
      <c r="W939" s="2" t="b">
        <f t="shared" si="404"/>
        <v>0</v>
      </c>
      <c r="Y939" s="2">
        <f t="shared" ca="1" si="405"/>
        <v>32</v>
      </c>
      <c r="Z939" s="2">
        <f t="shared" ca="1" si="405"/>
        <v>32</v>
      </c>
      <c r="AA939" s="2">
        <f t="shared" ca="1" si="405"/>
        <v>37</v>
      </c>
      <c r="AB939" s="5">
        <f t="shared" ca="1" si="406"/>
        <v>467</v>
      </c>
      <c r="AC939" s="5">
        <f t="shared" ca="1" si="407"/>
        <v>413</v>
      </c>
      <c r="AD939" s="5">
        <f t="shared" ca="1" si="408"/>
        <v>435</v>
      </c>
      <c r="AE939" s="5">
        <f t="shared" ca="1" si="409"/>
        <v>431</v>
      </c>
      <c r="AF939" s="5">
        <f t="shared" ca="1" si="410"/>
        <v>515</v>
      </c>
      <c r="AG939" s="5">
        <f t="shared" ca="1" si="411"/>
        <v>438</v>
      </c>
      <c r="AH939" s="5">
        <f t="shared" ca="1" si="412"/>
        <v>475</v>
      </c>
      <c r="AI939" s="5">
        <f t="shared" ca="1" si="413"/>
        <v>499</v>
      </c>
      <c r="AJ939" s="5">
        <f t="shared" ca="1" si="414"/>
        <v>376</v>
      </c>
      <c r="AK939" s="5">
        <f t="shared" ca="1" si="415"/>
        <v>489</v>
      </c>
    </row>
    <row r="940" spans="1:37" x14ac:dyDescent="0.3">
      <c r="A940" s="35">
        <f>IF(Замеры!B937=0, " ", Замеры!B937)</f>
        <v>934</v>
      </c>
      <c r="B940" s="45" t="str">
        <f>Замеры!G937</f>
        <v xml:space="preserve">Группа от QF </v>
      </c>
      <c r="C940" s="45" t="str">
        <f>IF(Замеры!O937=0, " ", Замеры!O937)</f>
        <v xml:space="preserve"> </v>
      </c>
      <c r="D940" s="69" t="str">
        <f t="shared" si="416"/>
        <v xml:space="preserve"> </v>
      </c>
      <c r="E940" s="69" t="str">
        <f t="shared" si="417"/>
        <v xml:space="preserve"> </v>
      </c>
      <c r="F940" s="29" t="str">
        <f t="shared" si="392"/>
        <v>-</v>
      </c>
      <c r="G940" s="29" t="str">
        <f t="shared" si="393"/>
        <v>-</v>
      </c>
      <c r="H940" s="29" t="str">
        <f t="shared" si="394"/>
        <v>-</v>
      </c>
      <c r="I940" s="29" t="str">
        <f t="shared" si="395"/>
        <v>-</v>
      </c>
      <c r="J940" s="46" t="str">
        <f t="shared" si="396"/>
        <v>-</v>
      </c>
      <c r="K940" s="29" t="str">
        <f t="shared" si="397"/>
        <v>-</v>
      </c>
      <c r="L940" s="29" t="str">
        <f t="shared" si="398"/>
        <v>-</v>
      </c>
      <c r="M940" s="29" t="str">
        <f t="shared" si="399"/>
        <v>-</v>
      </c>
      <c r="N940" s="29" t="str">
        <f t="shared" si="400"/>
        <v>-</v>
      </c>
      <c r="O940" s="29" t="str">
        <f t="shared" si="401"/>
        <v>-</v>
      </c>
      <c r="P940" s="2">
        <f>Замеры!R937</f>
        <v>0</v>
      </c>
      <c r="S940" s="2">
        <f>Замеры!S937</f>
        <v>0</v>
      </c>
      <c r="T940" s="2" t="s">
        <v>72</v>
      </c>
      <c r="U940" s="2" t="b">
        <f t="shared" si="402"/>
        <v>0</v>
      </c>
      <c r="V940" s="2" t="b">
        <f t="shared" si="403"/>
        <v>0</v>
      </c>
      <c r="W940" s="2" t="b">
        <f t="shared" si="404"/>
        <v>0</v>
      </c>
      <c r="Y940" s="2">
        <f t="shared" ca="1" si="405"/>
        <v>39</v>
      </c>
      <c r="Z940" s="2">
        <f t="shared" ca="1" si="405"/>
        <v>50</v>
      </c>
      <c r="AA940" s="2">
        <f t="shared" ca="1" si="405"/>
        <v>50</v>
      </c>
      <c r="AB940" s="5">
        <f t="shared" ca="1" si="406"/>
        <v>583</v>
      </c>
      <c r="AC940" s="5">
        <f t="shared" ca="1" si="407"/>
        <v>616</v>
      </c>
      <c r="AD940" s="5">
        <f t="shared" ca="1" si="408"/>
        <v>561</v>
      </c>
      <c r="AE940" s="5">
        <f t="shared" ca="1" si="409"/>
        <v>601</v>
      </c>
      <c r="AF940" s="5">
        <f t="shared" ca="1" si="410"/>
        <v>587</v>
      </c>
      <c r="AG940" s="5">
        <f t="shared" ca="1" si="411"/>
        <v>569</v>
      </c>
      <c r="AH940" s="5">
        <f t="shared" ca="1" si="412"/>
        <v>577</v>
      </c>
      <c r="AI940" s="5">
        <f t="shared" ca="1" si="413"/>
        <v>570</v>
      </c>
      <c r="AJ940" s="5">
        <f t="shared" ca="1" si="414"/>
        <v>622</v>
      </c>
      <c r="AK940" s="5">
        <f t="shared" ca="1" si="415"/>
        <v>519</v>
      </c>
    </row>
    <row r="941" spans="1:37" x14ac:dyDescent="0.3">
      <c r="A941" s="35">
        <f>IF(Замеры!B938=0, " ", Замеры!B938)</f>
        <v>935</v>
      </c>
      <c r="B941" s="45" t="str">
        <f>Замеры!G938</f>
        <v xml:space="preserve">Группа от QF </v>
      </c>
      <c r="C941" s="45" t="str">
        <f>IF(Замеры!O938=0, " ", Замеры!O938)</f>
        <v xml:space="preserve"> </v>
      </c>
      <c r="D941" s="69" t="str">
        <f t="shared" si="416"/>
        <v xml:space="preserve"> </v>
      </c>
      <c r="E941" s="69" t="str">
        <f t="shared" si="417"/>
        <v xml:space="preserve"> </v>
      </c>
      <c r="F941" s="29" t="str">
        <f t="shared" si="392"/>
        <v>-</v>
      </c>
      <c r="G941" s="29" t="str">
        <f t="shared" si="393"/>
        <v>-</v>
      </c>
      <c r="H941" s="29" t="str">
        <f t="shared" si="394"/>
        <v>-</v>
      </c>
      <c r="I941" s="29" t="str">
        <f t="shared" si="395"/>
        <v>-</v>
      </c>
      <c r="J941" s="46" t="str">
        <f t="shared" si="396"/>
        <v>-</v>
      </c>
      <c r="K941" s="29" t="str">
        <f t="shared" si="397"/>
        <v>-</v>
      </c>
      <c r="L941" s="29" t="str">
        <f t="shared" si="398"/>
        <v>-</v>
      </c>
      <c r="M941" s="29" t="str">
        <f t="shared" si="399"/>
        <v>-</v>
      </c>
      <c r="N941" s="29" t="str">
        <f t="shared" si="400"/>
        <v>-</v>
      </c>
      <c r="O941" s="29" t="str">
        <f t="shared" si="401"/>
        <v>-</v>
      </c>
      <c r="P941" s="2">
        <f>Замеры!R938</f>
        <v>0</v>
      </c>
      <c r="S941" s="2">
        <f>Замеры!S938</f>
        <v>0</v>
      </c>
      <c r="T941" s="2" t="s">
        <v>72</v>
      </c>
      <c r="U941" s="2" t="b">
        <f t="shared" si="402"/>
        <v>0</v>
      </c>
      <c r="V941" s="2" t="b">
        <f t="shared" si="403"/>
        <v>0</v>
      </c>
      <c r="W941" s="2" t="b">
        <f t="shared" si="404"/>
        <v>0</v>
      </c>
      <c r="Y941" s="2">
        <f t="shared" ca="1" si="405"/>
        <v>47</v>
      </c>
      <c r="Z941" s="2">
        <f t="shared" ca="1" si="405"/>
        <v>25</v>
      </c>
      <c r="AA941" s="2">
        <f t="shared" ca="1" si="405"/>
        <v>21</v>
      </c>
      <c r="AB941" s="5">
        <f t="shared" ca="1" si="406"/>
        <v>273</v>
      </c>
      <c r="AC941" s="5">
        <f t="shared" ca="1" si="407"/>
        <v>324</v>
      </c>
      <c r="AD941" s="5">
        <f t="shared" ca="1" si="408"/>
        <v>263</v>
      </c>
      <c r="AE941" s="5">
        <f t="shared" ca="1" si="409"/>
        <v>273</v>
      </c>
      <c r="AF941" s="5">
        <f t="shared" ca="1" si="410"/>
        <v>281</v>
      </c>
      <c r="AG941" s="5">
        <f t="shared" ca="1" si="411"/>
        <v>273</v>
      </c>
      <c r="AH941" s="5">
        <f t="shared" ca="1" si="412"/>
        <v>327</v>
      </c>
      <c r="AI941" s="5">
        <f t="shared" ca="1" si="413"/>
        <v>229</v>
      </c>
      <c r="AJ941" s="5">
        <f t="shared" ca="1" si="414"/>
        <v>279</v>
      </c>
      <c r="AK941" s="5">
        <f t="shared" ca="1" si="415"/>
        <v>279</v>
      </c>
    </row>
    <row r="942" spans="1:37" x14ac:dyDescent="0.3">
      <c r="A942" s="35">
        <f>IF(Замеры!B939=0, " ", Замеры!B939)</f>
        <v>936</v>
      </c>
      <c r="B942" s="45" t="str">
        <f>Замеры!G939</f>
        <v xml:space="preserve">Группа от QF </v>
      </c>
      <c r="C942" s="45" t="str">
        <f>IF(Замеры!O939=0, " ", Замеры!O939)</f>
        <v xml:space="preserve"> </v>
      </c>
      <c r="D942" s="69" t="str">
        <f t="shared" si="416"/>
        <v xml:space="preserve"> </v>
      </c>
      <c r="E942" s="69" t="str">
        <f t="shared" si="417"/>
        <v xml:space="preserve"> </v>
      </c>
      <c r="F942" s="29" t="str">
        <f t="shared" si="392"/>
        <v>-</v>
      </c>
      <c r="G942" s="29" t="str">
        <f t="shared" si="393"/>
        <v>-</v>
      </c>
      <c r="H942" s="29" t="str">
        <f t="shared" si="394"/>
        <v>-</v>
      </c>
      <c r="I942" s="29" t="str">
        <f t="shared" si="395"/>
        <v>-</v>
      </c>
      <c r="J942" s="46" t="str">
        <f t="shared" si="396"/>
        <v>-</v>
      </c>
      <c r="K942" s="29" t="str">
        <f t="shared" si="397"/>
        <v>-</v>
      </c>
      <c r="L942" s="29" t="str">
        <f t="shared" si="398"/>
        <v>-</v>
      </c>
      <c r="M942" s="29" t="str">
        <f t="shared" si="399"/>
        <v>-</v>
      </c>
      <c r="N942" s="29" t="str">
        <f t="shared" si="400"/>
        <v>-</v>
      </c>
      <c r="O942" s="29" t="str">
        <f t="shared" si="401"/>
        <v>-</v>
      </c>
      <c r="P942" s="2">
        <f>Замеры!R939</f>
        <v>0</v>
      </c>
      <c r="S942" s="2">
        <f>Замеры!S939</f>
        <v>0</v>
      </c>
      <c r="T942" s="2" t="s">
        <v>72</v>
      </c>
      <c r="U942" s="2" t="b">
        <f t="shared" si="402"/>
        <v>0</v>
      </c>
      <c r="V942" s="2" t="b">
        <f t="shared" si="403"/>
        <v>0</v>
      </c>
      <c r="W942" s="2" t="b">
        <f t="shared" si="404"/>
        <v>0</v>
      </c>
      <c r="Y942" s="2">
        <f t="shared" ca="1" si="405"/>
        <v>28</v>
      </c>
      <c r="Z942" s="2">
        <f t="shared" ca="1" si="405"/>
        <v>45</v>
      </c>
      <c r="AA942" s="2">
        <f t="shared" ca="1" si="405"/>
        <v>41</v>
      </c>
      <c r="AB942" s="5">
        <f t="shared" ca="1" si="406"/>
        <v>534</v>
      </c>
      <c r="AC942" s="5">
        <f t="shared" ca="1" si="407"/>
        <v>471</v>
      </c>
      <c r="AD942" s="5">
        <f t="shared" ca="1" si="408"/>
        <v>449</v>
      </c>
      <c r="AE942" s="5">
        <f t="shared" ca="1" si="409"/>
        <v>509</v>
      </c>
      <c r="AF942" s="5">
        <f t="shared" ca="1" si="410"/>
        <v>533</v>
      </c>
      <c r="AG942" s="5">
        <f t="shared" ca="1" si="411"/>
        <v>468</v>
      </c>
      <c r="AH942" s="5">
        <f t="shared" ca="1" si="412"/>
        <v>527</v>
      </c>
      <c r="AI942" s="5">
        <f t="shared" ca="1" si="413"/>
        <v>501</v>
      </c>
      <c r="AJ942" s="5">
        <f t="shared" ca="1" si="414"/>
        <v>467</v>
      </c>
      <c r="AK942" s="5">
        <f t="shared" ca="1" si="415"/>
        <v>501</v>
      </c>
    </row>
    <row r="943" spans="1:37" x14ac:dyDescent="0.3">
      <c r="A943" s="35">
        <f>IF(Замеры!B940=0, " ", Замеры!B940)</f>
        <v>937</v>
      </c>
      <c r="B943" s="45" t="str">
        <f>Замеры!G940</f>
        <v xml:space="preserve">Группа от QF </v>
      </c>
      <c r="C943" s="45" t="str">
        <f>IF(Замеры!O940=0, " ", Замеры!O940)</f>
        <v xml:space="preserve"> </v>
      </c>
      <c r="D943" s="69" t="str">
        <f t="shared" si="416"/>
        <v xml:space="preserve"> </v>
      </c>
      <c r="E943" s="69" t="str">
        <f t="shared" si="417"/>
        <v xml:space="preserve"> </v>
      </c>
      <c r="F943" s="29" t="str">
        <f t="shared" si="392"/>
        <v>-</v>
      </c>
      <c r="G943" s="29" t="str">
        <f t="shared" si="393"/>
        <v>-</v>
      </c>
      <c r="H943" s="29" t="str">
        <f t="shared" si="394"/>
        <v>-</v>
      </c>
      <c r="I943" s="29" t="str">
        <f t="shared" si="395"/>
        <v>-</v>
      </c>
      <c r="J943" s="46" t="str">
        <f t="shared" si="396"/>
        <v>-</v>
      </c>
      <c r="K943" s="29" t="str">
        <f t="shared" si="397"/>
        <v>-</v>
      </c>
      <c r="L943" s="29" t="str">
        <f t="shared" si="398"/>
        <v>-</v>
      </c>
      <c r="M943" s="29" t="str">
        <f t="shared" si="399"/>
        <v>-</v>
      </c>
      <c r="N943" s="29" t="str">
        <f t="shared" si="400"/>
        <v>-</v>
      </c>
      <c r="O943" s="29" t="str">
        <f t="shared" si="401"/>
        <v>-</v>
      </c>
      <c r="P943" s="2">
        <f>Замеры!R940</f>
        <v>0</v>
      </c>
      <c r="S943" s="2">
        <f>Замеры!S940</f>
        <v>0</v>
      </c>
      <c r="T943" s="2" t="s">
        <v>72</v>
      </c>
      <c r="U943" s="2" t="b">
        <f t="shared" si="402"/>
        <v>0</v>
      </c>
      <c r="V943" s="2" t="b">
        <f t="shared" si="403"/>
        <v>0</v>
      </c>
      <c r="W943" s="2" t="b">
        <f t="shared" si="404"/>
        <v>0</v>
      </c>
      <c r="Y943" s="2">
        <f t="shared" ca="1" si="405"/>
        <v>27</v>
      </c>
      <c r="Z943" s="2">
        <f t="shared" ca="1" si="405"/>
        <v>42</v>
      </c>
      <c r="AA943" s="2">
        <f t="shared" ca="1" si="405"/>
        <v>21</v>
      </c>
      <c r="AB943" s="5">
        <f t="shared" ca="1" si="406"/>
        <v>338</v>
      </c>
      <c r="AC943" s="5">
        <f t="shared" ca="1" si="407"/>
        <v>276</v>
      </c>
      <c r="AD943" s="5">
        <f t="shared" ca="1" si="408"/>
        <v>289</v>
      </c>
      <c r="AE943" s="5">
        <f t="shared" ca="1" si="409"/>
        <v>350</v>
      </c>
      <c r="AF943" s="5">
        <f t="shared" ca="1" si="410"/>
        <v>358</v>
      </c>
      <c r="AG943" s="5">
        <f t="shared" ca="1" si="411"/>
        <v>283</v>
      </c>
      <c r="AH943" s="5">
        <f t="shared" ca="1" si="412"/>
        <v>325</v>
      </c>
      <c r="AI943" s="5">
        <f t="shared" ca="1" si="413"/>
        <v>296</v>
      </c>
      <c r="AJ943" s="5">
        <f t="shared" ca="1" si="414"/>
        <v>320</v>
      </c>
      <c r="AK943" s="5">
        <f t="shared" ca="1" si="415"/>
        <v>254</v>
      </c>
    </row>
    <row r="944" spans="1:37" x14ac:dyDescent="0.3">
      <c r="A944" s="35">
        <f>IF(Замеры!B941=0, " ", Замеры!B941)</f>
        <v>938</v>
      </c>
      <c r="B944" s="45" t="str">
        <f>Замеры!G941</f>
        <v xml:space="preserve">Группа от QF </v>
      </c>
      <c r="C944" s="45" t="str">
        <f>IF(Замеры!O941=0, " ", Замеры!O941)</f>
        <v xml:space="preserve"> </v>
      </c>
      <c r="D944" s="69" t="str">
        <f t="shared" si="416"/>
        <v xml:space="preserve"> </v>
      </c>
      <c r="E944" s="69" t="str">
        <f t="shared" si="417"/>
        <v xml:space="preserve"> </v>
      </c>
      <c r="F944" s="29" t="str">
        <f t="shared" si="392"/>
        <v>-</v>
      </c>
      <c r="G944" s="29" t="str">
        <f t="shared" si="393"/>
        <v>-</v>
      </c>
      <c r="H944" s="29" t="str">
        <f t="shared" si="394"/>
        <v>-</v>
      </c>
      <c r="I944" s="29" t="str">
        <f t="shared" si="395"/>
        <v>-</v>
      </c>
      <c r="J944" s="46" t="str">
        <f t="shared" si="396"/>
        <v>-</v>
      </c>
      <c r="K944" s="29" t="str">
        <f t="shared" si="397"/>
        <v>-</v>
      </c>
      <c r="L944" s="29" t="str">
        <f t="shared" si="398"/>
        <v>-</v>
      </c>
      <c r="M944" s="29" t="str">
        <f t="shared" si="399"/>
        <v>-</v>
      </c>
      <c r="N944" s="29" t="str">
        <f t="shared" si="400"/>
        <v>-</v>
      </c>
      <c r="O944" s="29" t="str">
        <f t="shared" si="401"/>
        <v>-</v>
      </c>
      <c r="P944" s="2">
        <f>Замеры!R941</f>
        <v>0</v>
      </c>
      <c r="S944" s="2">
        <f>Замеры!S941</f>
        <v>0</v>
      </c>
      <c r="T944" s="2" t="s">
        <v>72</v>
      </c>
      <c r="U944" s="2" t="b">
        <f t="shared" si="402"/>
        <v>0</v>
      </c>
      <c r="V944" s="2" t="b">
        <f t="shared" si="403"/>
        <v>0</v>
      </c>
      <c r="W944" s="2" t="b">
        <f t="shared" si="404"/>
        <v>0</v>
      </c>
      <c r="Y944" s="2">
        <f t="shared" ca="1" si="405"/>
        <v>44</v>
      </c>
      <c r="Z944" s="2">
        <f t="shared" ca="1" si="405"/>
        <v>39</v>
      </c>
      <c r="AA944" s="2">
        <f t="shared" ca="1" si="405"/>
        <v>43</v>
      </c>
      <c r="AB944" s="5">
        <f t="shared" ca="1" si="406"/>
        <v>546</v>
      </c>
      <c r="AC944" s="5">
        <f t="shared" ca="1" si="407"/>
        <v>445</v>
      </c>
      <c r="AD944" s="5">
        <f t="shared" ca="1" si="408"/>
        <v>518</v>
      </c>
      <c r="AE944" s="5">
        <f t="shared" ca="1" si="409"/>
        <v>571</v>
      </c>
      <c r="AF944" s="5">
        <f t="shared" ca="1" si="410"/>
        <v>442</v>
      </c>
      <c r="AG944" s="5">
        <f t="shared" ca="1" si="411"/>
        <v>536</v>
      </c>
      <c r="AH944" s="5">
        <f t="shared" ca="1" si="412"/>
        <v>454</v>
      </c>
      <c r="AI944" s="5">
        <f t="shared" ca="1" si="413"/>
        <v>568</v>
      </c>
      <c r="AJ944" s="5">
        <f t="shared" ca="1" si="414"/>
        <v>496</v>
      </c>
      <c r="AK944" s="5">
        <f t="shared" ca="1" si="415"/>
        <v>567</v>
      </c>
    </row>
    <row r="945" spans="1:37" x14ac:dyDescent="0.3">
      <c r="A945" s="35">
        <f>IF(Замеры!B942=0, " ", Замеры!B942)</f>
        <v>939</v>
      </c>
      <c r="B945" s="45" t="str">
        <f>Замеры!G942</f>
        <v xml:space="preserve">Группа от QF </v>
      </c>
      <c r="C945" s="45" t="str">
        <f>IF(Замеры!O942=0, " ", Замеры!O942)</f>
        <v xml:space="preserve"> </v>
      </c>
      <c r="D945" s="69" t="str">
        <f t="shared" si="416"/>
        <v xml:space="preserve"> </v>
      </c>
      <c r="E945" s="69" t="str">
        <f t="shared" si="417"/>
        <v xml:space="preserve"> </v>
      </c>
      <c r="F945" s="29" t="str">
        <f t="shared" si="392"/>
        <v>-</v>
      </c>
      <c r="G945" s="29" t="str">
        <f t="shared" si="393"/>
        <v>-</v>
      </c>
      <c r="H945" s="29" t="str">
        <f t="shared" si="394"/>
        <v>-</v>
      </c>
      <c r="I945" s="29" t="str">
        <f t="shared" si="395"/>
        <v>-</v>
      </c>
      <c r="J945" s="46" t="str">
        <f t="shared" si="396"/>
        <v>-</v>
      </c>
      <c r="K945" s="29" t="str">
        <f t="shared" si="397"/>
        <v>-</v>
      </c>
      <c r="L945" s="29" t="str">
        <f t="shared" si="398"/>
        <v>-</v>
      </c>
      <c r="M945" s="29" t="str">
        <f t="shared" si="399"/>
        <v>-</v>
      </c>
      <c r="N945" s="29" t="str">
        <f t="shared" si="400"/>
        <v>-</v>
      </c>
      <c r="O945" s="29" t="str">
        <f t="shared" si="401"/>
        <v>-</v>
      </c>
      <c r="P945" s="2">
        <f>Замеры!R942</f>
        <v>0</v>
      </c>
      <c r="S945" s="2">
        <f>Замеры!S942</f>
        <v>0</v>
      </c>
      <c r="T945" s="2" t="s">
        <v>72</v>
      </c>
      <c r="U945" s="2" t="b">
        <f t="shared" si="402"/>
        <v>0</v>
      </c>
      <c r="V945" s="2" t="b">
        <f t="shared" si="403"/>
        <v>0</v>
      </c>
      <c r="W945" s="2" t="b">
        <f t="shared" si="404"/>
        <v>0</v>
      </c>
      <c r="Y945" s="2">
        <f t="shared" ca="1" si="405"/>
        <v>27</v>
      </c>
      <c r="Z945" s="2">
        <f t="shared" ca="1" si="405"/>
        <v>42</v>
      </c>
      <c r="AA945" s="2">
        <f t="shared" ca="1" si="405"/>
        <v>42</v>
      </c>
      <c r="AB945" s="5">
        <f t="shared" ca="1" si="406"/>
        <v>540</v>
      </c>
      <c r="AC945" s="5">
        <f t="shared" ca="1" si="407"/>
        <v>540</v>
      </c>
      <c r="AD945" s="5">
        <f t="shared" ca="1" si="408"/>
        <v>452</v>
      </c>
      <c r="AE945" s="5">
        <f t="shared" ca="1" si="409"/>
        <v>445</v>
      </c>
      <c r="AF945" s="5">
        <f t="shared" ca="1" si="410"/>
        <v>481</v>
      </c>
      <c r="AG945" s="5">
        <f t="shared" ca="1" si="411"/>
        <v>523</v>
      </c>
      <c r="AH945" s="5">
        <f t="shared" ca="1" si="412"/>
        <v>547</v>
      </c>
      <c r="AI945" s="5">
        <f t="shared" ca="1" si="413"/>
        <v>512</v>
      </c>
      <c r="AJ945" s="5">
        <f t="shared" ca="1" si="414"/>
        <v>533</v>
      </c>
      <c r="AK945" s="5">
        <f t="shared" ca="1" si="415"/>
        <v>469</v>
      </c>
    </row>
    <row r="946" spans="1:37" x14ac:dyDescent="0.3">
      <c r="A946" s="35">
        <f>IF(Замеры!B943=0, " ", Замеры!B943)</f>
        <v>940</v>
      </c>
      <c r="B946" s="45" t="str">
        <f>Замеры!G943</f>
        <v xml:space="preserve">Группа от QF </v>
      </c>
      <c r="C946" s="45" t="str">
        <f>IF(Замеры!O943=0, " ", Замеры!O943)</f>
        <v xml:space="preserve"> </v>
      </c>
      <c r="D946" s="69" t="str">
        <f t="shared" si="416"/>
        <v xml:space="preserve"> </v>
      </c>
      <c r="E946" s="69" t="str">
        <f t="shared" si="417"/>
        <v xml:space="preserve"> </v>
      </c>
      <c r="F946" s="29" t="str">
        <f t="shared" si="392"/>
        <v>-</v>
      </c>
      <c r="G946" s="29" t="str">
        <f t="shared" si="393"/>
        <v>-</v>
      </c>
      <c r="H946" s="29" t="str">
        <f t="shared" si="394"/>
        <v>-</v>
      </c>
      <c r="I946" s="29" t="str">
        <f t="shared" si="395"/>
        <v>-</v>
      </c>
      <c r="J946" s="46" t="str">
        <f t="shared" si="396"/>
        <v>-</v>
      </c>
      <c r="K946" s="29" t="str">
        <f t="shared" si="397"/>
        <v>-</v>
      </c>
      <c r="L946" s="29" t="str">
        <f t="shared" si="398"/>
        <v>-</v>
      </c>
      <c r="M946" s="29" t="str">
        <f t="shared" si="399"/>
        <v>-</v>
      </c>
      <c r="N946" s="29" t="str">
        <f t="shared" si="400"/>
        <v>-</v>
      </c>
      <c r="O946" s="29" t="str">
        <f t="shared" si="401"/>
        <v>-</v>
      </c>
      <c r="P946" s="2">
        <f>Замеры!R943</f>
        <v>0</v>
      </c>
      <c r="S946" s="2">
        <f>Замеры!S943</f>
        <v>0</v>
      </c>
      <c r="T946" s="2" t="s">
        <v>72</v>
      </c>
      <c r="U946" s="2" t="b">
        <f t="shared" si="402"/>
        <v>0</v>
      </c>
      <c r="V946" s="2" t="b">
        <f t="shared" si="403"/>
        <v>0</v>
      </c>
      <c r="W946" s="2" t="b">
        <f t="shared" si="404"/>
        <v>0</v>
      </c>
      <c r="Y946" s="2">
        <f t="shared" ca="1" si="405"/>
        <v>41</v>
      </c>
      <c r="Z946" s="2">
        <f t="shared" ca="1" si="405"/>
        <v>39</v>
      </c>
      <c r="AA946" s="2">
        <f t="shared" ca="1" si="405"/>
        <v>30</v>
      </c>
      <c r="AB946" s="5">
        <f t="shared" ca="1" si="406"/>
        <v>403</v>
      </c>
      <c r="AC946" s="5">
        <f t="shared" ca="1" si="407"/>
        <v>332</v>
      </c>
      <c r="AD946" s="5">
        <f t="shared" ca="1" si="408"/>
        <v>390</v>
      </c>
      <c r="AE946" s="5">
        <f t="shared" ca="1" si="409"/>
        <v>384</v>
      </c>
      <c r="AF946" s="5">
        <f t="shared" ca="1" si="410"/>
        <v>396</v>
      </c>
      <c r="AG946" s="5">
        <f t="shared" ca="1" si="411"/>
        <v>392</v>
      </c>
      <c r="AH946" s="5">
        <f t="shared" ca="1" si="412"/>
        <v>324</v>
      </c>
      <c r="AI946" s="5">
        <f t="shared" ca="1" si="413"/>
        <v>418</v>
      </c>
      <c r="AJ946" s="5">
        <f t="shared" ca="1" si="414"/>
        <v>345</v>
      </c>
      <c r="AK946" s="5">
        <f t="shared" ca="1" si="415"/>
        <v>442</v>
      </c>
    </row>
    <row r="947" spans="1:37" x14ac:dyDescent="0.3">
      <c r="A947" s="35">
        <f>IF(Замеры!B944=0, " ", Замеры!B944)</f>
        <v>941</v>
      </c>
      <c r="B947" s="45" t="str">
        <f>Замеры!G944</f>
        <v xml:space="preserve">Группа от QF </v>
      </c>
      <c r="C947" s="45" t="str">
        <f>IF(Замеры!O944=0, " ", Замеры!O944)</f>
        <v xml:space="preserve"> </v>
      </c>
      <c r="D947" s="69" t="str">
        <f t="shared" si="416"/>
        <v xml:space="preserve"> </v>
      </c>
      <c r="E947" s="69" t="str">
        <f t="shared" si="417"/>
        <v xml:space="preserve"> </v>
      </c>
      <c r="F947" s="29" t="str">
        <f t="shared" si="392"/>
        <v>-</v>
      </c>
      <c r="G947" s="29" t="str">
        <f t="shared" si="393"/>
        <v>-</v>
      </c>
      <c r="H947" s="29" t="str">
        <f t="shared" si="394"/>
        <v>-</v>
      </c>
      <c r="I947" s="29" t="str">
        <f t="shared" si="395"/>
        <v>-</v>
      </c>
      <c r="J947" s="46" t="str">
        <f t="shared" si="396"/>
        <v>-</v>
      </c>
      <c r="K947" s="29" t="str">
        <f t="shared" si="397"/>
        <v>-</v>
      </c>
      <c r="L947" s="29" t="str">
        <f t="shared" si="398"/>
        <v>-</v>
      </c>
      <c r="M947" s="29" t="str">
        <f t="shared" si="399"/>
        <v>-</v>
      </c>
      <c r="N947" s="29" t="str">
        <f t="shared" si="400"/>
        <v>-</v>
      </c>
      <c r="O947" s="29" t="str">
        <f t="shared" si="401"/>
        <v>-</v>
      </c>
      <c r="P947" s="2">
        <f>Замеры!R944</f>
        <v>0</v>
      </c>
      <c r="S947" s="2">
        <f>Замеры!S944</f>
        <v>0</v>
      </c>
      <c r="T947" s="2" t="s">
        <v>72</v>
      </c>
      <c r="U947" s="2" t="b">
        <f t="shared" si="402"/>
        <v>0</v>
      </c>
      <c r="V947" s="2" t="b">
        <f t="shared" si="403"/>
        <v>0</v>
      </c>
      <c r="W947" s="2" t="b">
        <f t="shared" si="404"/>
        <v>0</v>
      </c>
      <c r="Y947" s="2">
        <f t="shared" ca="1" si="405"/>
        <v>44</v>
      </c>
      <c r="Z947" s="2">
        <f t="shared" ca="1" si="405"/>
        <v>34</v>
      </c>
      <c r="AA947" s="2">
        <f t="shared" ca="1" si="405"/>
        <v>36</v>
      </c>
      <c r="AB947" s="5">
        <f t="shared" ca="1" si="406"/>
        <v>385</v>
      </c>
      <c r="AC947" s="5">
        <f t="shared" ca="1" si="407"/>
        <v>402</v>
      </c>
      <c r="AD947" s="5">
        <f t="shared" ca="1" si="408"/>
        <v>399</v>
      </c>
      <c r="AE947" s="5">
        <f t="shared" ca="1" si="409"/>
        <v>408</v>
      </c>
      <c r="AF947" s="5">
        <f t="shared" ca="1" si="410"/>
        <v>503</v>
      </c>
      <c r="AG947" s="5">
        <f t="shared" ca="1" si="411"/>
        <v>449</v>
      </c>
      <c r="AH947" s="5">
        <f t="shared" ca="1" si="412"/>
        <v>392</v>
      </c>
      <c r="AI947" s="5">
        <f t="shared" ca="1" si="413"/>
        <v>488</v>
      </c>
      <c r="AJ947" s="5">
        <f t="shared" ca="1" si="414"/>
        <v>481</v>
      </c>
      <c r="AK947" s="5">
        <f t="shared" ca="1" si="415"/>
        <v>381</v>
      </c>
    </row>
    <row r="948" spans="1:37" x14ac:dyDescent="0.3">
      <c r="A948" s="35">
        <f>IF(Замеры!B945=0, " ", Замеры!B945)</f>
        <v>942</v>
      </c>
      <c r="B948" s="45" t="str">
        <f>Замеры!G945</f>
        <v xml:space="preserve">Группа от QF </v>
      </c>
      <c r="C948" s="45" t="str">
        <f>IF(Замеры!O945=0, " ", Замеры!O945)</f>
        <v xml:space="preserve"> </v>
      </c>
      <c r="D948" s="69" t="str">
        <f t="shared" si="416"/>
        <v xml:space="preserve"> </v>
      </c>
      <c r="E948" s="69" t="str">
        <f t="shared" si="417"/>
        <v xml:space="preserve"> </v>
      </c>
      <c r="F948" s="29" t="str">
        <f t="shared" si="392"/>
        <v>-</v>
      </c>
      <c r="G948" s="29" t="str">
        <f t="shared" si="393"/>
        <v>-</v>
      </c>
      <c r="H948" s="29" t="str">
        <f t="shared" si="394"/>
        <v>-</v>
      </c>
      <c r="I948" s="29" t="str">
        <f t="shared" si="395"/>
        <v>-</v>
      </c>
      <c r="J948" s="46" t="str">
        <f t="shared" si="396"/>
        <v>-</v>
      </c>
      <c r="K948" s="29" t="str">
        <f t="shared" si="397"/>
        <v>-</v>
      </c>
      <c r="L948" s="29" t="str">
        <f t="shared" si="398"/>
        <v>-</v>
      </c>
      <c r="M948" s="29" t="str">
        <f t="shared" si="399"/>
        <v>-</v>
      </c>
      <c r="N948" s="29" t="str">
        <f t="shared" si="400"/>
        <v>-</v>
      </c>
      <c r="O948" s="29" t="str">
        <f t="shared" si="401"/>
        <v>-</v>
      </c>
      <c r="P948" s="2">
        <f>Замеры!R945</f>
        <v>0</v>
      </c>
      <c r="S948" s="2">
        <f>Замеры!S945</f>
        <v>0</v>
      </c>
      <c r="T948" s="2" t="s">
        <v>72</v>
      </c>
      <c r="U948" s="2" t="b">
        <f t="shared" si="402"/>
        <v>0</v>
      </c>
      <c r="V948" s="2" t="b">
        <f t="shared" si="403"/>
        <v>0</v>
      </c>
      <c r="W948" s="2" t="b">
        <f t="shared" si="404"/>
        <v>0</v>
      </c>
      <c r="Y948" s="2">
        <f t="shared" ca="1" si="405"/>
        <v>50</v>
      </c>
      <c r="Z948" s="2">
        <f t="shared" ca="1" si="405"/>
        <v>41</v>
      </c>
      <c r="AA948" s="2">
        <f t="shared" ca="1" si="405"/>
        <v>35</v>
      </c>
      <c r="AB948" s="5">
        <f t="shared" ca="1" si="406"/>
        <v>419</v>
      </c>
      <c r="AC948" s="5">
        <f t="shared" ca="1" si="407"/>
        <v>451</v>
      </c>
      <c r="AD948" s="5">
        <f t="shared" ca="1" si="408"/>
        <v>479</v>
      </c>
      <c r="AE948" s="5">
        <f t="shared" ca="1" si="409"/>
        <v>376</v>
      </c>
      <c r="AF948" s="5">
        <f t="shared" ca="1" si="410"/>
        <v>473</v>
      </c>
      <c r="AG948" s="5">
        <f t="shared" ca="1" si="411"/>
        <v>469</v>
      </c>
      <c r="AH948" s="5">
        <f t="shared" ca="1" si="412"/>
        <v>487</v>
      </c>
      <c r="AI948" s="5">
        <f t="shared" ca="1" si="413"/>
        <v>468</v>
      </c>
      <c r="AJ948" s="5">
        <f t="shared" ca="1" si="414"/>
        <v>378</v>
      </c>
      <c r="AK948" s="5">
        <f t="shared" ca="1" si="415"/>
        <v>431</v>
      </c>
    </row>
    <row r="949" spans="1:37" x14ac:dyDescent="0.3">
      <c r="A949" s="35">
        <f>IF(Замеры!B946=0, " ", Замеры!B946)</f>
        <v>943</v>
      </c>
      <c r="B949" s="45" t="str">
        <f>Замеры!G946</f>
        <v xml:space="preserve">Группа от QF </v>
      </c>
      <c r="C949" s="45" t="str">
        <f>IF(Замеры!O946=0, " ", Замеры!O946)</f>
        <v xml:space="preserve"> </v>
      </c>
      <c r="D949" s="69" t="str">
        <f t="shared" si="416"/>
        <v xml:space="preserve"> </v>
      </c>
      <c r="E949" s="69" t="str">
        <f t="shared" si="417"/>
        <v xml:space="preserve"> </v>
      </c>
      <c r="F949" s="29" t="str">
        <f t="shared" si="392"/>
        <v>-</v>
      </c>
      <c r="G949" s="29" t="str">
        <f t="shared" si="393"/>
        <v>-</v>
      </c>
      <c r="H949" s="29" t="str">
        <f t="shared" si="394"/>
        <v>-</v>
      </c>
      <c r="I949" s="29" t="str">
        <f t="shared" si="395"/>
        <v>-</v>
      </c>
      <c r="J949" s="46" t="str">
        <f t="shared" si="396"/>
        <v>-</v>
      </c>
      <c r="K949" s="29" t="str">
        <f t="shared" si="397"/>
        <v>-</v>
      </c>
      <c r="L949" s="29" t="str">
        <f t="shared" si="398"/>
        <v>-</v>
      </c>
      <c r="M949" s="29" t="str">
        <f t="shared" si="399"/>
        <v>-</v>
      </c>
      <c r="N949" s="29" t="str">
        <f t="shared" si="400"/>
        <v>-</v>
      </c>
      <c r="O949" s="29" t="str">
        <f t="shared" si="401"/>
        <v>-</v>
      </c>
      <c r="P949" s="2">
        <f>Замеры!R946</f>
        <v>0</v>
      </c>
      <c r="S949" s="2">
        <f>Замеры!S946</f>
        <v>0</v>
      </c>
      <c r="T949" s="2" t="s">
        <v>72</v>
      </c>
      <c r="U949" s="2" t="b">
        <f t="shared" si="402"/>
        <v>0</v>
      </c>
      <c r="V949" s="2" t="b">
        <f t="shared" si="403"/>
        <v>0</v>
      </c>
      <c r="W949" s="2" t="b">
        <f t="shared" si="404"/>
        <v>0</v>
      </c>
      <c r="Y949" s="2">
        <f t="shared" ca="1" si="405"/>
        <v>32</v>
      </c>
      <c r="Z949" s="2">
        <f t="shared" ca="1" si="405"/>
        <v>24</v>
      </c>
      <c r="AA949" s="2">
        <f t="shared" ca="1" si="405"/>
        <v>33</v>
      </c>
      <c r="AB949" s="5">
        <f t="shared" ca="1" si="406"/>
        <v>438</v>
      </c>
      <c r="AC949" s="5">
        <f t="shared" ca="1" si="407"/>
        <v>343</v>
      </c>
      <c r="AD949" s="5">
        <f t="shared" ca="1" si="408"/>
        <v>451</v>
      </c>
      <c r="AE949" s="5">
        <f t="shared" ca="1" si="409"/>
        <v>392</v>
      </c>
      <c r="AF949" s="5">
        <f t="shared" ca="1" si="410"/>
        <v>405</v>
      </c>
      <c r="AG949" s="5">
        <f t="shared" ca="1" si="411"/>
        <v>451</v>
      </c>
      <c r="AH949" s="5">
        <f t="shared" ca="1" si="412"/>
        <v>444</v>
      </c>
      <c r="AI949" s="5">
        <f t="shared" ca="1" si="413"/>
        <v>456</v>
      </c>
      <c r="AJ949" s="5">
        <f t="shared" ca="1" si="414"/>
        <v>395</v>
      </c>
      <c r="AK949" s="5">
        <f t="shared" ca="1" si="415"/>
        <v>335</v>
      </c>
    </row>
    <row r="950" spans="1:37" x14ac:dyDescent="0.3">
      <c r="A950" s="35">
        <f>IF(Замеры!B947=0, " ", Замеры!B947)</f>
        <v>944</v>
      </c>
      <c r="B950" s="45" t="str">
        <f>Замеры!G947</f>
        <v xml:space="preserve">Группа от QF </v>
      </c>
      <c r="C950" s="45" t="str">
        <f>IF(Замеры!O947=0, " ", Замеры!O947)</f>
        <v xml:space="preserve"> </v>
      </c>
      <c r="D950" s="69" t="str">
        <f t="shared" si="416"/>
        <v xml:space="preserve"> </v>
      </c>
      <c r="E950" s="69" t="str">
        <f t="shared" si="417"/>
        <v xml:space="preserve"> </v>
      </c>
      <c r="F950" s="29" t="str">
        <f t="shared" si="392"/>
        <v>-</v>
      </c>
      <c r="G950" s="29" t="str">
        <f t="shared" si="393"/>
        <v>-</v>
      </c>
      <c r="H950" s="29" t="str">
        <f t="shared" si="394"/>
        <v>-</v>
      </c>
      <c r="I950" s="29" t="str">
        <f t="shared" si="395"/>
        <v>-</v>
      </c>
      <c r="J950" s="46" t="str">
        <f t="shared" si="396"/>
        <v>-</v>
      </c>
      <c r="K950" s="29" t="str">
        <f t="shared" si="397"/>
        <v>-</v>
      </c>
      <c r="L950" s="29" t="str">
        <f t="shared" si="398"/>
        <v>-</v>
      </c>
      <c r="M950" s="29" t="str">
        <f t="shared" si="399"/>
        <v>-</v>
      </c>
      <c r="N950" s="29" t="str">
        <f t="shared" si="400"/>
        <v>-</v>
      </c>
      <c r="O950" s="29" t="str">
        <f t="shared" si="401"/>
        <v>-</v>
      </c>
      <c r="P950" s="2">
        <f>Замеры!R947</f>
        <v>0</v>
      </c>
      <c r="S950" s="2">
        <f>Замеры!S947</f>
        <v>0</v>
      </c>
      <c r="T950" s="2" t="s">
        <v>72</v>
      </c>
      <c r="U950" s="2" t="b">
        <f t="shared" si="402"/>
        <v>0</v>
      </c>
      <c r="V950" s="2" t="b">
        <f t="shared" si="403"/>
        <v>0</v>
      </c>
      <c r="W950" s="2" t="b">
        <f t="shared" si="404"/>
        <v>0</v>
      </c>
      <c r="Y950" s="2">
        <f t="shared" ca="1" si="405"/>
        <v>30</v>
      </c>
      <c r="Z950" s="2">
        <f t="shared" ca="1" si="405"/>
        <v>37</v>
      </c>
      <c r="AA950" s="2">
        <f t="shared" ca="1" si="405"/>
        <v>26</v>
      </c>
      <c r="AB950" s="5">
        <f t="shared" ca="1" si="406"/>
        <v>355</v>
      </c>
      <c r="AC950" s="5">
        <f t="shared" ca="1" si="407"/>
        <v>368</v>
      </c>
      <c r="AD950" s="5">
        <f t="shared" ca="1" si="408"/>
        <v>391</v>
      </c>
      <c r="AE950" s="5">
        <f t="shared" ca="1" si="409"/>
        <v>365</v>
      </c>
      <c r="AF950" s="5">
        <f t="shared" ca="1" si="410"/>
        <v>384</v>
      </c>
      <c r="AG950" s="5">
        <f t="shared" ca="1" si="411"/>
        <v>381</v>
      </c>
      <c r="AH950" s="5">
        <f t="shared" ca="1" si="412"/>
        <v>331</v>
      </c>
      <c r="AI950" s="5">
        <f t="shared" ca="1" si="413"/>
        <v>300</v>
      </c>
      <c r="AJ950" s="5">
        <f t="shared" ca="1" si="414"/>
        <v>266</v>
      </c>
      <c r="AK950" s="5">
        <f t="shared" ca="1" si="415"/>
        <v>394</v>
      </c>
    </row>
    <row r="951" spans="1:37" x14ac:dyDescent="0.3">
      <c r="A951" s="35">
        <f>IF(Замеры!B948=0, " ", Замеры!B948)</f>
        <v>945</v>
      </c>
      <c r="B951" s="45" t="str">
        <f>Замеры!G948</f>
        <v xml:space="preserve">Группа от QF </v>
      </c>
      <c r="C951" s="45" t="str">
        <f>IF(Замеры!O948=0, " ", Замеры!O948)</f>
        <v xml:space="preserve"> </v>
      </c>
      <c r="D951" s="69" t="str">
        <f t="shared" si="416"/>
        <v xml:space="preserve"> </v>
      </c>
      <c r="E951" s="69" t="str">
        <f t="shared" si="417"/>
        <v xml:space="preserve"> </v>
      </c>
      <c r="F951" s="29" t="str">
        <f t="shared" si="392"/>
        <v>-</v>
      </c>
      <c r="G951" s="29" t="str">
        <f t="shared" si="393"/>
        <v>-</v>
      </c>
      <c r="H951" s="29" t="str">
        <f t="shared" si="394"/>
        <v>-</v>
      </c>
      <c r="I951" s="29" t="str">
        <f t="shared" si="395"/>
        <v>-</v>
      </c>
      <c r="J951" s="46" t="str">
        <f t="shared" si="396"/>
        <v>-</v>
      </c>
      <c r="K951" s="29" t="str">
        <f t="shared" si="397"/>
        <v>-</v>
      </c>
      <c r="L951" s="29" t="str">
        <f t="shared" si="398"/>
        <v>-</v>
      </c>
      <c r="M951" s="29" t="str">
        <f t="shared" si="399"/>
        <v>-</v>
      </c>
      <c r="N951" s="29" t="str">
        <f t="shared" si="400"/>
        <v>-</v>
      </c>
      <c r="O951" s="29" t="str">
        <f t="shared" si="401"/>
        <v>-</v>
      </c>
      <c r="P951" s="2">
        <f>Замеры!R948</f>
        <v>0</v>
      </c>
      <c r="S951" s="2">
        <f>Замеры!S948</f>
        <v>0</v>
      </c>
      <c r="T951" s="2" t="s">
        <v>72</v>
      </c>
      <c r="U951" s="2" t="b">
        <f t="shared" si="402"/>
        <v>0</v>
      </c>
      <c r="V951" s="2" t="b">
        <f t="shared" si="403"/>
        <v>0</v>
      </c>
      <c r="W951" s="2" t="b">
        <f t="shared" si="404"/>
        <v>0</v>
      </c>
      <c r="Y951" s="2">
        <f t="shared" ca="1" si="405"/>
        <v>39</v>
      </c>
      <c r="Z951" s="2">
        <f t="shared" ca="1" si="405"/>
        <v>40</v>
      </c>
      <c r="AA951" s="2">
        <f t="shared" ca="1" si="405"/>
        <v>20</v>
      </c>
      <c r="AB951" s="5">
        <f t="shared" ca="1" si="406"/>
        <v>316</v>
      </c>
      <c r="AC951" s="5">
        <f t="shared" ca="1" si="407"/>
        <v>243</v>
      </c>
      <c r="AD951" s="5">
        <f t="shared" ca="1" si="408"/>
        <v>237</v>
      </c>
      <c r="AE951" s="5">
        <f t="shared" ca="1" si="409"/>
        <v>272</v>
      </c>
      <c r="AF951" s="5">
        <f t="shared" ca="1" si="410"/>
        <v>222</v>
      </c>
      <c r="AG951" s="5">
        <f t="shared" ca="1" si="411"/>
        <v>297</v>
      </c>
      <c r="AH951" s="5">
        <f t="shared" ca="1" si="412"/>
        <v>278</v>
      </c>
      <c r="AI951" s="5">
        <f t="shared" ca="1" si="413"/>
        <v>271</v>
      </c>
      <c r="AJ951" s="5">
        <f t="shared" ca="1" si="414"/>
        <v>233</v>
      </c>
      <c r="AK951" s="5">
        <f t="shared" ca="1" si="415"/>
        <v>328</v>
      </c>
    </row>
    <row r="952" spans="1:37" x14ac:dyDescent="0.3">
      <c r="A952" s="35">
        <f>IF(Замеры!B949=0, " ", Замеры!B949)</f>
        <v>946</v>
      </c>
      <c r="B952" s="45" t="str">
        <f>Замеры!G949</f>
        <v xml:space="preserve">Группа от QF </v>
      </c>
      <c r="C952" s="45" t="str">
        <f>IF(Замеры!O949=0, " ", Замеры!O949)</f>
        <v xml:space="preserve"> </v>
      </c>
      <c r="D952" s="69" t="str">
        <f t="shared" si="416"/>
        <v xml:space="preserve"> </v>
      </c>
      <c r="E952" s="69" t="str">
        <f t="shared" si="417"/>
        <v xml:space="preserve"> </v>
      </c>
      <c r="F952" s="29" t="str">
        <f t="shared" si="392"/>
        <v>-</v>
      </c>
      <c r="G952" s="29" t="str">
        <f t="shared" si="393"/>
        <v>-</v>
      </c>
      <c r="H952" s="29" t="str">
        <f t="shared" si="394"/>
        <v>-</v>
      </c>
      <c r="I952" s="29" t="str">
        <f t="shared" si="395"/>
        <v>-</v>
      </c>
      <c r="J952" s="46" t="str">
        <f t="shared" si="396"/>
        <v>-</v>
      </c>
      <c r="K952" s="29" t="str">
        <f t="shared" si="397"/>
        <v>-</v>
      </c>
      <c r="L952" s="29" t="str">
        <f t="shared" si="398"/>
        <v>-</v>
      </c>
      <c r="M952" s="29" t="str">
        <f t="shared" si="399"/>
        <v>-</v>
      </c>
      <c r="N952" s="29" t="str">
        <f t="shared" si="400"/>
        <v>-</v>
      </c>
      <c r="O952" s="29" t="str">
        <f t="shared" si="401"/>
        <v>-</v>
      </c>
      <c r="P952" s="2">
        <f>Замеры!R949</f>
        <v>0</v>
      </c>
      <c r="S952" s="2">
        <f>Замеры!S949</f>
        <v>0</v>
      </c>
      <c r="T952" s="2" t="s">
        <v>72</v>
      </c>
      <c r="U952" s="2" t="b">
        <f t="shared" si="402"/>
        <v>0</v>
      </c>
      <c r="V952" s="2" t="b">
        <f t="shared" si="403"/>
        <v>0</v>
      </c>
      <c r="W952" s="2" t="b">
        <f t="shared" si="404"/>
        <v>0</v>
      </c>
      <c r="Y952" s="2">
        <f t="shared" ca="1" si="405"/>
        <v>48</v>
      </c>
      <c r="Z952" s="2">
        <f t="shared" ca="1" si="405"/>
        <v>34</v>
      </c>
      <c r="AA952" s="2">
        <f t="shared" ca="1" si="405"/>
        <v>34</v>
      </c>
      <c r="AB952" s="5">
        <f t="shared" ca="1" si="406"/>
        <v>355</v>
      </c>
      <c r="AC952" s="5">
        <f t="shared" ca="1" si="407"/>
        <v>428</v>
      </c>
      <c r="AD952" s="5">
        <f t="shared" ca="1" si="408"/>
        <v>374</v>
      </c>
      <c r="AE952" s="5">
        <f t="shared" ca="1" si="409"/>
        <v>352</v>
      </c>
      <c r="AF952" s="5">
        <f t="shared" ca="1" si="410"/>
        <v>351</v>
      </c>
      <c r="AG952" s="5">
        <f t="shared" ca="1" si="411"/>
        <v>424</v>
      </c>
      <c r="AH952" s="5">
        <f t="shared" ca="1" si="412"/>
        <v>455</v>
      </c>
      <c r="AI952" s="5">
        <f t="shared" ca="1" si="413"/>
        <v>378</v>
      </c>
      <c r="AJ952" s="5">
        <f t="shared" ca="1" si="414"/>
        <v>377</v>
      </c>
      <c r="AK952" s="5">
        <f t="shared" ca="1" si="415"/>
        <v>456</v>
      </c>
    </row>
    <row r="953" spans="1:37" x14ac:dyDescent="0.3">
      <c r="A953" s="35">
        <f>IF(Замеры!B950=0, " ", Замеры!B950)</f>
        <v>947</v>
      </c>
      <c r="B953" s="45" t="str">
        <f>Замеры!G950</f>
        <v xml:space="preserve">Группа от QF </v>
      </c>
      <c r="C953" s="45" t="str">
        <f>IF(Замеры!O950=0, " ", Замеры!O950)</f>
        <v xml:space="preserve"> </v>
      </c>
      <c r="D953" s="69" t="str">
        <f t="shared" si="416"/>
        <v xml:space="preserve"> </v>
      </c>
      <c r="E953" s="69" t="str">
        <f t="shared" si="417"/>
        <v xml:space="preserve"> </v>
      </c>
      <c r="F953" s="29" t="str">
        <f t="shared" si="392"/>
        <v>-</v>
      </c>
      <c r="G953" s="29" t="str">
        <f t="shared" si="393"/>
        <v>-</v>
      </c>
      <c r="H953" s="29" t="str">
        <f t="shared" si="394"/>
        <v>-</v>
      </c>
      <c r="I953" s="29" t="str">
        <f t="shared" si="395"/>
        <v>-</v>
      </c>
      <c r="J953" s="46" t="str">
        <f t="shared" si="396"/>
        <v>-</v>
      </c>
      <c r="K953" s="29" t="str">
        <f t="shared" si="397"/>
        <v>-</v>
      </c>
      <c r="L953" s="29" t="str">
        <f t="shared" si="398"/>
        <v>-</v>
      </c>
      <c r="M953" s="29" t="str">
        <f t="shared" si="399"/>
        <v>-</v>
      </c>
      <c r="N953" s="29" t="str">
        <f t="shared" si="400"/>
        <v>-</v>
      </c>
      <c r="O953" s="29" t="str">
        <f t="shared" si="401"/>
        <v>-</v>
      </c>
      <c r="P953" s="2">
        <f>Замеры!R950</f>
        <v>0</v>
      </c>
      <c r="S953" s="2">
        <f>Замеры!S950</f>
        <v>0</v>
      </c>
      <c r="T953" s="2" t="s">
        <v>72</v>
      </c>
      <c r="U953" s="2" t="b">
        <f t="shared" si="402"/>
        <v>0</v>
      </c>
      <c r="V953" s="2" t="b">
        <f t="shared" si="403"/>
        <v>0</v>
      </c>
      <c r="W953" s="2" t="b">
        <f t="shared" si="404"/>
        <v>0</v>
      </c>
      <c r="Y953" s="2">
        <f t="shared" ca="1" si="405"/>
        <v>46</v>
      </c>
      <c r="Z953" s="2">
        <f t="shared" ca="1" si="405"/>
        <v>24</v>
      </c>
      <c r="AA953" s="2">
        <f t="shared" ca="1" si="405"/>
        <v>31</v>
      </c>
      <c r="AB953" s="5">
        <f t="shared" ca="1" si="406"/>
        <v>412</v>
      </c>
      <c r="AC953" s="5">
        <f t="shared" ca="1" si="407"/>
        <v>346</v>
      </c>
      <c r="AD953" s="5">
        <f t="shared" ca="1" si="408"/>
        <v>428</v>
      </c>
      <c r="AE953" s="5">
        <f t="shared" ca="1" si="409"/>
        <v>397</v>
      </c>
      <c r="AF953" s="5">
        <f t="shared" ca="1" si="410"/>
        <v>443</v>
      </c>
      <c r="AG953" s="5">
        <f t="shared" ca="1" si="411"/>
        <v>451</v>
      </c>
      <c r="AH953" s="5">
        <f t="shared" ca="1" si="412"/>
        <v>333</v>
      </c>
      <c r="AI953" s="5">
        <f t="shared" ca="1" si="413"/>
        <v>442</v>
      </c>
      <c r="AJ953" s="5">
        <f t="shared" ca="1" si="414"/>
        <v>414</v>
      </c>
      <c r="AK953" s="5">
        <f t="shared" ca="1" si="415"/>
        <v>407</v>
      </c>
    </row>
    <row r="954" spans="1:37" x14ac:dyDescent="0.3">
      <c r="A954" s="35">
        <f>IF(Замеры!B951=0, " ", Замеры!B951)</f>
        <v>948</v>
      </c>
      <c r="B954" s="45" t="str">
        <f>Замеры!G951</f>
        <v xml:space="preserve">Группа от QF </v>
      </c>
      <c r="C954" s="45" t="str">
        <f>IF(Замеры!O951=0, " ", Замеры!O951)</f>
        <v xml:space="preserve"> </v>
      </c>
      <c r="D954" s="69" t="str">
        <f t="shared" si="416"/>
        <v xml:space="preserve"> </v>
      </c>
      <c r="E954" s="69" t="str">
        <f t="shared" si="417"/>
        <v xml:space="preserve"> </v>
      </c>
      <c r="F954" s="29" t="str">
        <f t="shared" si="392"/>
        <v>-</v>
      </c>
      <c r="G954" s="29" t="str">
        <f t="shared" si="393"/>
        <v>-</v>
      </c>
      <c r="H954" s="29" t="str">
        <f t="shared" si="394"/>
        <v>-</v>
      </c>
      <c r="I954" s="29" t="str">
        <f t="shared" si="395"/>
        <v>-</v>
      </c>
      <c r="J954" s="46" t="str">
        <f t="shared" si="396"/>
        <v>-</v>
      </c>
      <c r="K954" s="29" t="str">
        <f t="shared" si="397"/>
        <v>-</v>
      </c>
      <c r="L954" s="29" t="str">
        <f t="shared" si="398"/>
        <v>-</v>
      </c>
      <c r="M954" s="29" t="str">
        <f t="shared" si="399"/>
        <v>-</v>
      </c>
      <c r="N954" s="29" t="str">
        <f t="shared" si="400"/>
        <v>-</v>
      </c>
      <c r="O954" s="29" t="str">
        <f t="shared" si="401"/>
        <v>-</v>
      </c>
      <c r="P954" s="2">
        <f>Замеры!R951</f>
        <v>0</v>
      </c>
      <c r="S954" s="2">
        <f>Замеры!S951</f>
        <v>0</v>
      </c>
      <c r="T954" s="2" t="s">
        <v>72</v>
      </c>
      <c r="U954" s="2" t="b">
        <f t="shared" si="402"/>
        <v>0</v>
      </c>
      <c r="V954" s="2" t="b">
        <f t="shared" si="403"/>
        <v>0</v>
      </c>
      <c r="W954" s="2" t="b">
        <f t="shared" si="404"/>
        <v>0</v>
      </c>
      <c r="Y954" s="2">
        <f t="shared" ca="1" si="405"/>
        <v>21</v>
      </c>
      <c r="Z954" s="2">
        <f t="shared" ca="1" si="405"/>
        <v>33</v>
      </c>
      <c r="AA954" s="2">
        <f t="shared" ca="1" si="405"/>
        <v>36</v>
      </c>
      <c r="AB954" s="5">
        <f t="shared" ca="1" si="406"/>
        <v>424</v>
      </c>
      <c r="AC954" s="5">
        <f t="shared" ca="1" si="407"/>
        <v>461</v>
      </c>
      <c r="AD954" s="5">
        <f t="shared" ca="1" si="408"/>
        <v>508</v>
      </c>
      <c r="AE954" s="5">
        <f t="shared" ca="1" si="409"/>
        <v>406</v>
      </c>
      <c r="AF954" s="5">
        <f t="shared" ca="1" si="410"/>
        <v>492</v>
      </c>
      <c r="AG954" s="5">
        <f t="shared" ca="1" si="411"/>
        <v>414</v>
      </c>
      <c r="AH954" s="5">
        <f t="shared" ca="1" si="412"/>
        <v>430</v>
      </c>
      <c r="AI954" s="5">
        <f t="shared" ca="1" si="413"/>
        <v>485</v>
      </c>
      <c r="AJ954" s="5">
        <f t="shared" ca="1" si="414"/>
        <v>367</v>
      </c>
      <c r="AK954" s="5">
        <f t="shared" ca="1" si="415"/>
        <v>389</v>
      </c>
    </row>
    <row r="955" spans="1:37" x14ac:dyDescent="0.3">
      <c r="A955" s="35">
        <f>IF(Замеры!B952=0, " ", Замеры!B952)</f>
        <v>949</v>
      </c>
      <c r="B955" s="45" t="str">
        <f>Замеры!G952</f>
        <v xml:space="preserve">Группа от QF </v>
      </c>
      <c r="C955" s="45" t="str">
        <f>IF(Замеры!O952=0, " ", Замеры!O952)</f>
        <v xml:space="preserve"> </v>
      </c>
      <c r="D955" s="69" t="str">
        <f t="shared" si="416"/>
        <v xml:space="preserve"> </v>
      </c>
      <c r="E955" s="69" t="str">
        <f t="shared" si="417"/>
        <v xml:space="preserve"> </v>
      </c>
      <c r="F955" s="29" t="str">
        <f t="shared" si="392"/>
        <v>-</v>
      </c>
      <c r="G955" s="29" t="str">
        <f t="shared" si="393"/>
        <v>-</v>
      </c>
      <c r="H955" s="29" t="str">
        <f t="shared" si="394"/>
        <v>-</v>
      </c>
      <c r="I955" s="29" t="str">
        <f t="shared" si="395"/>
        <v>-</v>
      </c>
      <c r="J955" s="46" t="str">
        <f t="shared" si="396"/>
        <v>-</v>
      </c>
      <c r="K955" s="29" t="str">
        <f t="shared" si="397"/>
        <v>-</v>
      </c>
      <c r="L955" s="29" t="str">
        <f t="shared" si="398"/>
        <v>-</v>
      </c>
      <c r="M955" s="29" t="str">
        <f t="shared" si="399"/>
        <v>-</v>
      </c>
      <c r="N955" s="29" t="str">
        <f t="shared" si="400"/>
        <v>-</v>
      </c>
      <c r="O955" s="29" t="str">
        <f t="shared" si="401"/>
        <v>-</v>
      </c>
      <c r="P955" s="2">
        <f>Замеры!R952</f>
        <v>0</v>
      </c>
      <c r="S955" s="2">
        <f>Замеры!S952</f>
        <v>0</v>
      </c>
      <c r="T955" s="2" t="s">
        <v>72</v>
      </c>
      <c r="U955" s="2" t="b">
        <f t="shared" si="402"/>
        <v>0</v>
      </c>
      <c r="V955" s="2" t="b">
        <f t="shared" si="403"/>
        <v>0</v>
      </c>
      <c r="W955" s="2" t="b">
        <f t="shared" si="404"/>
        <v>0</v>
      </c>
      <c r="Y955" s="2">
        <f t="shared" ca="1" si="405"/>
        <v>25</v>
      </c>
      <c r="Z955" s="2">
        <f t="shared" ca="1" si="405"/>
        <v>33</v>
      </c>
      <c r="AA955" s="2">
        <f t="shared" ca="1" si="405"/>
        <v>21</v>
      </c>
      <c r="AB955" s="5">
        <f t="shared" ca="1" si="406"/>
        <v>352</v>
      </c>
      <c r="AC955" s="5">
        <f t="shared" ca="1" si="407"/>
        <v>253</v>
      </c>
      <c r="AD955" s="5">
        <f t="shared" ca="1" si="408"/>
        <v>326</v>
      </c>
      <c r="AE955" s="5">
        <f t="shared" ca="1" si="409"/>
        <v>292</v>
      </c>
      <c r="AF955" s="5">
        <f t="shared" ca="1" si="410"/>
        <v>348</v>
      </c>
      <c r="AG955" s="5">
        <f t="shared" ca="1" si="411"/>
        <v>301</v>
      </c>
      <c r="AH955" s="5">
        <f t="shared" ca="1" si="412"/>
        <v>232</v>
      </c>
      <c r="AI955" s="5">
        <f t="shared" ca="1" si="413"/>
        <v>217</v>
      </c>
      <c r="AJ955" s="5">
        <f t="shared" ca="1" si="414"/>
        <v>269</v>
      </c>
      <c r="AK955" s="5">
        <f t="shared" ca="1" si="415"/>
        <v>251</v>
      </c>
    </row>
    <row r="956" spans="1:37" x14ac:dyDescent="0.3">
      <c r="A956" s="35">
        <f>IF(Замеры!B953=0, " ", Замеры!B953)</f>
        <v>950</v>
      </c>
      <c r="B956" s="45" t="str">
        <f>Замеры!G953</f>
        <v xml:space="preserve">Группа от QF </v>
      </c>
      <c r="C956" s="45" t="str">
        <f>IF(Замеры!O953=0, " ", Замеры!O953)</f>
        <v xml:space="preserve"> </v>
      </c>
      <c r="D956" s="69" t="str">
        <f t="shared" si="416"/>
        <v xml:space="preserve"> </v>
      </c>
      <c r="E956" s="69" t="str">
        <f t="shared" si="417"/>
        <v xml:space="preserve"> </v>
      </c>
      <c r="F956" s="29" t="str">
        <f t="shared" si="392"/>
        <v>-</v>
      </c>
      <c r="G956" s="29" t="str">
        <f t="shared" si="393"/>
        <v>-</v>
      </c>
      <c r="H956" s="29" t="str">
        <f t="shared" si="394"/>
        <v>-</v>
      </c>
      <c r="I956" s="29" t="str">
        <f t="shared" si="395"/>
        <v>-</v>
      </c>
      <c r="J956" s="46" t="str">
        <f t="shared" si="396"/>
        <v>-</v>
      </c>
      <c r="K956" s="29" t="str">
        <f t="shared" si="397"/>
        <v>-</v>
      </c>
      <c r="L956" s="29" t="str">
        <f t="shared" si="398"/>
        <v>-</v>
      </c>
      <c r="M956" s="29" t="str">
        <f t="shared" si="399"/>
        <v>-</v>
      </c>
      <c r="N956" s="29" t="str">
        <f t="shared" si="400"/>
        <v>-</v>
      </c>
      <c r="O956" s="29" t="str">
        <f t="shared" si="401"/>
        <v>-</v>
      </c>
      <c r="P956" s="2">
        <f>Замеры!R953</f>
        <v>0</v>
      </c>
      <c r="S956" s="2">
        <f>Замеры!S953</f>
        <v>0</v>
      </c>
      <c r="T956" s="2" t="s">
        <v>72</v>
      </c>
      <c r="U956" s="2" t="b">
        <f t="shared" si="402"/>
        <v>0</v>
      </c>
      <c r="V956" s="2" t="b">
        <f t="shared" si="403"/>
        <v>0</v>
      </c>
      <c r="W956" s="2" t="b">
        <f t="shared" si="404"/>
        <v>0</v>
      </c>
      <c r="Y956" s="2">
        <f t="shared" ca="1" si="405"/>
        <v>46</v>
      </c>
      <c r="Z956" s="2">
        <f t="shared" ca="1" si="405"/>
        <v>35</v>
      </c>
      <c r="AA956" s="2">
        <f t="shared" ca="1" si="405"/>
        <v>38</v>
      </c>
      <c r="AB956" s="5">
        <f t="shared" ca="1" si="406"/>
        <v>413</v>
      </c>
      <c r="AC956" s="5">
        <f t="shared" ca="1" si="407"/>
        <v>445</v>
      </c>
      <c r="AD956" s="5">
        <f t="shared" ca="1" si="408"/>
        <v>457</v>
      </c>
      <c r="AE956" s="5">
        <f t="shared" ca="1" si="409"/>
        <v>449</v>
      </c>
      <c r="AF956" s="5">
        <f t="shared" ca="1" si="410"/>
        <v>528</v>
      </c>
      <c r="AG956" s="5">
        <f t="shared" ca="1" si="411"/>
        <v>471</v>
      </c>
      <c r="AH956" s="5">
        <f t="shared" ca="1" si="412"/>
        <v>461</v>
      </c>
      <c r="AI956" s="5">
        <f t="shared" ca="1" si="413"/>
        <v>453</v>
      </c>
      <c r="AJ956" s="5">
        <f t="shared" ca="1" si="414"/>
        <v>387</v>
      </c>
      <c r="AK956" s="5">
        <f t="shared" ca="1" si="415"/>
        <v>458</v>
      </c>
    </row>
    <row r="957" spans="1:37" x14ac:dyDescent="0.3">
      <c r="A957" s="35">
        <f>IF(Замеры!B954=0, " ", Замеры!B954)</f>
        <v>951</v>
      </c>
      <c r="B957" s="45" t="str">
        <f>Замеры!G954</f>
        <v xml:space="preserve">Группа от QF </v>
      </c>
      <c r="C957" s="45" t="str">
        <f>IF(Замеры!O954=0, " ", Замеры!O954)</f>
        <v xml:space="preserve"> </v>
      </c>
      <c r="D957" s="69" t="str">
        <f t="shared" si="416"/>
        <v xml:space="preserve"> </v>
      </c>
      <c r="E957" s="69" t="str">
        <f t="shared" si="417"/>
        <v xml:space="preserve"> </v>
      </c>
      <c r="F957" s="29" t="str">
        <f t="shared" si="392"/>
        <v>-</v>
      </c>
      <c r="G957" s="29" t="str">
        <f t="shared" si="393"/>
        <v>-</v>
      </c>
      <c r="H957" s="29" t="str">
        <f t="shared" si="394"/>
        <v>-</v>
      </c>
      <c r="I957" s="29" t="str">
        <f t="shared" si="395"/>
        <v>-</v>
      </c>
      <c r="J957" s="46" t="str">
        <f t="shared" si="396"/>
        <v>-</v>
      </c>
      <c r="K957" s="29" t="str">
        <f t="shared" si="397"/>
        <v>-</v>
      </c>
      <c r="L957" s="29" t="str">
        <f t="shared" si="398"/>
        <v>-</v>
      </c>
      <c r="M957" s="29" t="str">
        <f t="shared" si="399"/>
        <v>-</v>
      </c>
      <c r="N957" s="29" t="str">
        <f t="shared" si="400"/>
        <v>-</v>
      </c>
      <c r="O957" s="29" t="str">
        <f t="shared" si="401"/>
        <v>-</v>
      </c>
      <c r="P957" s="2">
        <f>Замеры!R954</f>
        <v>0</v>
      </c>
      <c r="S957" s="2">
        <f>Замеры!S954</f>
        <v>0</v>
      </c>
      <c r="T957" s="2" t="s">
        <v>72</v>
      </c>
      <c r="U957" s="2" t="b">
        <f t="shared" si="402"/>
        <v>0</v>
      </c>
      <c r="V957" s="2" t="b">
        <f t="shared" si="403"/>
        <v>0</v>
      </c>
      <c r="W957" s="2" t="b">
        <f t="shared" si="404"/>
        <v>0</v>
      </c>
      <c r="Y957" s="2">
        <f t="shared" ca="1" si="405"/>
        <v>22</v>
      </c>
      <c r="Z957" s="2">
        <f t="shared" ca="1" si="405"/>
        <v>33</v>
      </c>
      <c r="AA957" s="2">
        <f t="shared" ca="1" si="405"/>
        <v>29</v>
      </c>
      <c r="AB957" s="5">
        <f t="shared" ca="1" si="406"/>
        <v>342</v>
      </c>
      <c r="AC957" s="5">
        <f t="shared" ca="1" si="407"/>
        <v>327</v>
      </c>
      <c r="AD957" s="5">
        <f t="shared" ca="1" si="408"/>
        <v>305</v>
      </c>
      <c r="AE957" s="5">
        <f t="shared" ca="1" si="409"/>
        <v>329</v>
      </c>
      <c r="AF957" s="5">
        <f t="shared" ca="1" si="410"/>
        <v>369</v>
      </c>
      <c r="AG957" s="5">
        <f t="shared" ca="1" si="411"/>
        <v>328</v>
      </c>
      <c r="AH957" s="5">
        <f t="shared" ca="1" si="412"/>
        <v>403</v>
      </c>
      <c r="AI957" s="5">
        <f t="shared" ca="1" si="413"/>
        <v>403</v>
      </c>
      <c r="AJ957" s="5">
        <f t="shared" ca="1" si="414"/>
        <v>411</v>
      </c>
      <c r="AK957" s="5">
        <f t="shared" ca="1" si="415"/>
        <v>317</v>
      </c>
    </row>
    <row r="958" spans="1:37" x14ac:dyDescent="0.3">
      <c r="A958" s="35">
        <f>IF(Замеры!B955=0, " ", Замеры!B955)</f>
        <v>952</v>
      </c>
      <c r="B958" s="45" t="str">
        <f>Замеры!G955</f>
        <v xml:space="preserve">Группа от QF </v>
      </c>
      <c r="C958" s="45" t="str">
        <f>IF(Замеры!O955=0, " ", Замеры!O955)</f>
        <v xml:space="preserve"> </v>
      </c>
      <c r="D958" s="69" t="str">
        <f t="shared" si="416"/>
        <v xml:space="preserve"> </v>
      </c>
      <c r="E958" s="69" t="str">
        <f t="shared" si="417"/>
        <v xml:space="preserve"> </v>
      </c>
      <c r="F958" s="29" t="str">
        <f t="shared" si="392"/>
        <v>-</v>
      </c>
      <c r="G958" s="29" t="str">
        <f t="shared" si="393"/>
        <v>-</v>
      </c>
      <c r="H958" s="29" t="str">
        <f t="shared" si="394"/>
        <v>-</v>
      </c>
      <c r="I958" s="29" t="str">
        <f t="shared" si="395"/>
        <v>-</v>
      </c>
      <c r="J958" s="46" t="str">
        <f t="shared" si="396"/>
        <v>-</v>
      </c>
      <c r="K958" s="29" t="str">
        <f t="shared" si="397"/>
        <v>-</v>
      </c>
      <c r="L958" s="29" t="str">
        <f t="shared" si="398"/>
        <v>-</v>
      </c>
      <c r="M958" s="29" t="str">
        <f t="shared" si="399"/>
        <v>-</v>
      </c>
      <c r="N958" s="29" t="str">
        <f t="shared" si="400"/>
        <v>-</v>
      </c>
      <c r="O958" s="29" t="str">
        <f t="shared" si="401"/>
        <v>-</v>
      </c>
      <c r="P958" s="2">
        <f>Замеры!R955</f>
        <v>0</v>
      </c>
      <c r="S958" s="2">
        <f>Замеры!S955</f>
        <v>0</v>
      </c>
      <c r="T958" s="2" t="s">
        <v>72</v>
      </c>
      <c r="U958" s="2" t="b">
        <f t="shared" si="402"/>
        <v>0</v>
      </c>
      <c r="V958" s="2" t="b">
        <f t="shared" si="403"/>
        <v>0</v>
      </c>
      <c r="W958" s="2" t="b">
        <f t="shared" si="404"/>
        <v>0</v>
      </c>
      <c r="Y958" s="2">
        <f t="shared" ca="1" si="405"/>
        <v>39</v>
      </c>
      <c r="Z958" s="2">
        <f t="shared" ca="1" si="405"/>
        <v>39</v>
      </c>
      <c r="AA958" s="2">
        <f t="shared" ca="1" si="405"/>
        <v>45</v>
      </c>
      <c r="AB958" s="5">
        <f t="shared" ca="1" si="406"/>
        <v>554</v>
      </c>
      <c r="AC958" s="5">
        <f t="shared" ca="1" si="407"/>
        <v>513</v>
      </c>
      <c r="AD958" s="5">
        <f t="shared" ca="1" si="408"/>
        <v>552</v>
      </c>
      <c r="AE958" s="5">
        <f t="shared" ca="1" si="409"/>
        <v>463</v>
      </c>
      <c r="AF958" s="5">
        <f t="shared" ca="1" si="410"/>
        <v>487</v>
      </c>
      <c r="AG958" s="5">
        <f t="shared" ca="1" si="411"/>
        <v>563</v>
      </c>
      <c r="AH958" s="5">
        <f t="shared" ca="1" si="412"/>
        <v>536</v>
      </c>
      <c r="AI958" s="5">
        <f t="shared" ca="1" si="413"/>
        <v>504</v>
      </c>
      <c r="AJ958" s="5">
        <f t="shared" ca="1" si="414"/>
        <v>474</v>
      </c>
      <c r="AK958" s="5">
        <f t="shared" ca="1" si="415"/>
        <v>469</v>
      </c>
    </row>
    <row r="959" spans="1:37" x14ac:dyDescent="0.3">
      <c r="A959" s="35">
        <f>IF(Замеры!B956=0, " ", Замеры!B956)</f>
        <v>953</v>
      </c>
      <c r="B959" s="45" t="str">
        <f>Замеры!G956</f>
        <v xml:space="preserve">Группа от QF </v>
      </c>
      <c r="C959" s="45" t="str">
        <f>IF(Замеры!O956=0, " ", Замеры!O956)</f>
        <v xml:space="preserve"> </v>
      </c>
      <c r="D959" s="69" t="str">
        <f t="shared" si="416"/>
        <v xml:space="preserve"> </v>
      </c>
      <c r="E959" s="69" t="str">
        <f t="shared" si="417"/>
        <v xml:space="preserve"> </v>
      </c>
      <c r="F959" s="29" t="str">
        <f t="shared" si="392"/>
        <v>-</v>
      </c>
      <c r="G959" s="29" t="str">
        <f t="shared" si="393"/>
        <v>-</v>
      </c>
      <c r="H959" s="29" t="str">
        <f t="shared" si="394"/>
        <v>-</v>
      </c>
      <c r="I959" s="29" t="str">
        <f t="shared" si="395"/>
        <v>-</v>
      </c>
      <c r="J959" s="46" t="str">
        <f t="shared" si="396"/>
        <v>-</v>
      </c>
      <c r="K959" s="29" t="str">
        <f t="shared" si="397"/>
        <v>-</v>
      </c>
      <c r="L959" s="29" t="str">
        <f t="shared" si="398"/>
        <v>-</v>
      </c>
      <c r="M959" s="29" t="str">
        <f t="shared" si="399"/>
        <v>-</v>
      </c>
      <c r="N959" s="29" t="str">
        <f t="shared" si="400"/>
        <v>-</v>
      </c>
      <c r="O959" s="29" t="str">
        <f t="shared" si="401"/>
        <v>-</v>
      </c>
      <c r="P959" s="2">
        <f>Замеры!R956</f>
        <v>0</v>
      </c>
      <c r="S959" s="2">
        <f>Замеры!S956</f>
        <v>0</v>
      </c>
      <c r="T959" s="2" t="s">
        <v>72</v>
      </c>
      <c r="U959" s="2" t="b">
        <f t="shared" si="402"/>
        <v>0</v>
      </c>
      <c r="V959" s="2" t="b">
        <f t="shared" si="403"/>
        <v>0</v>
      </c>
      <c r="W959" s="2" t="b">
        <f t="shared" si="404"/>
        <v>0</v>
      </c>
      <c r="Y959" s="2">
        <f t="shared" ca="1" si="405"/>
        <v>46</v>
      </c>
      <c r="Z959" s="2">
        <f t="shared" ca="1" si="405"/>
        <v>45</v>
      </c>
      <c r="AA959" s="2">
        <f t="shared" ca="1" si="405"/>
        <v>44</v>
      </c>
      <c r="AB959" s="5">
        <f t="shared" ca="1" si="406"/>
        <v>450</v>
      </c>
      <c r="AC959" s="5">
        <f t="shared" ca="1" si="407"/>
        <v>567</v>
      </c>
      <c r="AD959" s="5">
        <f t="shared" ca="1" si="408"/>
        <v>568</v>
      </c>
      <c r="AE959" s="5">
        <f t="shared" ca="1" si="409"/>
        <v>579</v>
      </c>
      <c r="AF959" s="5">
        <f t="shared" ca="1" si="410"/>
        <v>568</v>
      </c>
      <c r="AG959" s="5">
        <f t="shared" ca="1" si="411"/>
        <v>469</v>
      </c>
      <c r="AH959" s="5">
        <f t="shared" ca="1" si="412"/>
        <v>541</v>
      </c>
      <c r="AI959" s="5">
        <f t="shared" ca="1" si="413"/>
        <v>579</v>
      </c>
      <c r="AJ959" s="5">
        <f t="shared" ca="1" si="414"/>
        <v>568</v>
      </c>
      <c r="AK959" s="5">
        <f t="shared" ca="1" si="415"/>
        <v>563</v>
      </c>
    </row>
    <row r="960" spans="1:37" x14ac:dyDescent="0.3">
      <c r="A960" s="35">
        <f>IF(Замеры!B957=0, " ", Замеры!B957)</f>
        <v>954</v>
      </c>
      <c r="B960" s="45" t="str">
        <f>Замеры!G957</f>
        <v xml:space="preserve">Группа от QF </v>
      </c>
      <c r="C960" s="45" t="str">
        <f>IF(Замеры!O957=0, " ", Замеры!O957)</f>
        <v xml:space="preserve"> </v>
      </c>
      <c r="D960" s="69" t="str">
        <f t="shared" si="416"/>
        <v xml:space="preserve"> </v>
      </c>
      <c r="E960" s="69" t="str">
        <f t="shared" si="417"/>
        <v xml:space="preserve"> </v>
      </c>
      <c r="F960" s="29" t="str">
        <f t="shared" si="392"/>
        <v>-</v>
      </c>
      <c r="G960" s="29" t="str">
        <f t="shared" si="393"/>
        <v>-</v>
      </c>
      <c r="H960" s="29" t="str">
        <f t="shared" si="394"/>
        <v>-</v>
      </c>
      <c r="I960" s="29" t="str">
        <f t="shared" si="395"/>
        <v>-</v>
      </c>
      <c r="J960" s="46" t="str">
        <f t="shared" si="396"/>
        <v>-</v>
      </c>
      <c r="K960" s="29" t="str">
        <f t="shared" si="397"/>
        <v>-</v>
      </c>
      <c r="L960" s="29" t="str">
        <f t="shared" si="398"/>
        <v>-</v>
      </c>
      <c r="M960" s="29" t="str">
        <f t="shared" si="399"/>
        <v>-</v>
      </c>
      <c r="N960" s="29" t="str">
        <f t="shared" si="400"/>
        <v>-</v>
      </c>
      <c r="O960" s="29" t="str">
        <f t="shared" si="401"/>
        <v>-</v>
      </c>
      <c r="P960" s="2">
        <f>Замеры!R957</f>
        <v>0</v>
      </c>
      <c r="S960" s="2">
        <f>Замеры!S957</f>
        <v>0</v>
      </c>
      <c r="T960" s="2" t="s">
        <v>72</v>
      </c>
      <c r="U960" s="2" t="b">
        <f t="shared" si="402"/>
        <v>0</v>
      </c>
      <c r="V960" s="2" t="b">
        <f t="shared" si="403"/>
        <v>0</v>
      </c>
      <c r="W960" s="2" t="b">
        <f t="shared" si="404"/>
        <v>0</v>
      </c>
      <c r="Y960" s="2">
        <f t="shared" ca="1" si="405"/>
        <v>40</v>
      </c>
      <c r="Z960" s="2">
        <f t="shared" ca="1" si="405"/>
        <v>21</v>
      </c>
      <c r="AA960" s="2">
        <f t="shared" ca="1" si="405"/>
        <v>44</v>
      </c>
      <c r="AB960" s="5">
        <f t="shared" ca="1" si="406"/>
        <v>531</v>
      </c>
      <c r="AC960" s="5">
        <f t="shared" ca="1" si="407"/>
        <v>526</v>
      </c>
      <c r="AD960" s="5">
        <f t="shared" ca="1" si="408"/>
        <v>565</v>
      </c>
      <c r="AE960" s="5">
        <f t="shared" ca="1" si="409"/>
        <v>579</v>
      </c>
      <c r="AF960" s="5">
        <f t="shared" ca="1" si="410"/>
        <v>522</v>
      </c>
      <c r="AG960" s="5">
        <f t="shared" ca="1" si="411"/>
        <v>471</v>
      </c>
      <c r="AH960" s="5">
        <f t="shared" ca="1" si="412"/>
        <v>587</v>
      </c>
      <c r="AI960" s="5">
        <f t="shared" ca="1" si="413"/>
        <v>589</v>
      </c>
      <c r="AJ960" s="5">
        <f t="shared" ca="1" si="414"/>
        <v>541</v>
      </c>
      <c r="AK960" s="5">
        <f t="shared" ca="1" si="415"/>
        <v>590</v>
      </c>
    </row>
    <row r="961" spans="1:37" x14ac:dyDescent="0.3">
      <c r="A961" s="35">
        <f>IF(Замеры!B958=0, " ", Замеры!B958)</f>
        <v>955</v>
      </c>
      <c r="B961" s="45" t="str">
        <f>Замеры!G958</f>
        <v xml:space="preserve">Группа от QF </v>
      </c>
      <c r="C961" s="45" t="str">
        <f>IF(Замеры!O958=0, " ", Замеры!O958)</f>
        <v xml:space="preserve"> </v>
      </c>
      <c r="D961" s="69" t="str">
        <f t="shared" si="416"/>
        <v xml:space="preserve"> </v>
      </c>
      <c r="E961" s="69" t="str">
        <f t="shared" si="417"/>
        <v xml:space="preserve"> </v>
      </c>
      <c r="F961" s="29" t="str">
        <f t="shared" si="392"/>
        <v>-</v>
      </c>
      <c r="G961" s="29" t="str">
        <f t="shared" si="393"/>
        <v>-</v>
      </c>
      <c r="H961" s="29" t="str">
        <f t="shared" si="394"/>
        <v>-</v>
      </c>
      <c r="I961" s="29" t="str">
        <f t="shared" si="395"/>
        <v>-</v>
      </c>
      <c r="J961" s="46" t="str">
        <f t="shared" si="396"/>
        <v>-</v>
      </c>
      <c r="K961" s="29" t="str">
        <f t="shared" si="397"/>
        <v>-</v>
      </c>
      <c r="L961" s="29" t="str">
        <f t="shared" si="398"/>
        <v>-</v>
      </c>
      <c r="M961" s="29" t="str">
        <f t="shared" si="399"/>
        <v>-</v>
      </c>
      <c r="N961" s="29" t="str">
        <f t="shared" si="400"/>
        <v>-</v>
      </c>
      <c r="O961" s="29" t="str">
        <f t="shared" si="401"/>
        <v>-</v>
      </c>
      <c r="P961" s="2">
        <f>Замеры!R958</f>
        <v>0</v>
      </c>
      <c r="S961" s="2">
        <f>Замеры!S958</f>
        <v>0</v>
      </c>
      <c r="T961" s="2" t="s">
        <v>72</v>
      </c>
      <c r="U961" s="2" t="b">
        <f t="shared" si="402"/>
        <v>0</v>
      </c>
      <c r="V961" s="2" t="b">
        <f t="shared" si="403"/>
        <v>0</v>
      </c>
      <c r="W961" s="2" t="b">
        <f t="shared" si="404"/>
        <v>0</v>
      </c>
      <c r="Y961" s="2">
        <f t="shared" ca="1" si="405"/>
        <v>26</v>
      </c>
      <c r="Z961" s="2">
        <f t="shared" ca="1" si="405"/>
        <v>26</v>
      </c>
      <c r="AA961" s="2">
        <f t="shared" ca="1" si="405"/>
        <v>24</v>
      </c>
      <c r="AB961" s="5">
        <f t="shared" ca="1" si="406"/>
        <v>305</v>
      </c>
      <c r="AC961" s="5">
        <f t="shared" ca="1" si="407"/>
        <v>370</v>
      </c>
      <c r="AD961" s="5">
        <f t="shared" ca="1" si="408"/>
        <v>287</v>
      </c>
      <c r="AE961" s="5">
        <f t="shared" ca="1" si="409"/>
        <v>343</v>
      </c>
      <c r="AF961" s="5">
        <f t="shared" ca="1" si="410"/>
        <v>254</v>
      </c>
      <c r="AG961" s="5">
        <f t="shared" ca="1" si="411"/>
        <v>389</v>
      </c>
      <c r="AH961" s="5">
        <f t="shared" ca="1" si="412"/>
        <v>283</v>
      </c>
      <c r="AI961" s="5">
        <f t="shared" ca="1" si="413"/>
        <v>318</v>
      </c>
      <c r="AJ961" s="5">
        <f t="shared" ca="1" si="414"/>
        <v>360</v>
      </c>
      <c r="AK961" s="5">
        <f t="shared" ca="1" si="415"/>
        <v>307</v>
      </c>
    </row>
    <row r="962" spans="1:37" x14ac:dyDescent="0.3">
      <c r="A962" s="35">
        <f>IF(Замеры!B959=0, " ", Замеры!B959)</f>
        <v>956</v>
      </c>
      <c r="B962" s="45" t="str">
        <f>Замеры!G959</f>
        <v xml:space="preserve">Группа от QF </v>
      </c>
      <c r="C962" s="45" t="str">
        <f>IF(Замеры!O959=0, " ", Замеры!O959)</f>
        <v xml:space="preserve"> </v>
      </c>
      <c r="D962" s="69" t="str">
        <f t="shared" si="416"/>
        <v xml:space="preserve"> </v>
      </c>
      <c r="E962" s="69" t="str">
        <f t="shared" si="417"/>
        <v xml:space="preserve"> </v>
      </c>
      <c r="F962" s="29" t="str">
        <f t="shared" si="392"/>
        <v>-</v>
      </c>
      <c r="G962" s="29" t="str">
        <f t="shared" si="393"/>
        <v>-</v>
      </c>
      <c r="H962" s="29" t="str">
        <f t="shared" si="394"/>
        <v>-</v>
      </c>
      <c r="I962" s="29" t="str">
        <f t="shared" si="395"/>
        <v>-</v>
      </c>
      <c r="J962" s="46" t="str">
        <f t="shared" si="396"/>
        <v>-</v>
      </c>
      <c r="K962" s="29" t="str">
        <f t="shared" si="397"/>
        <v>-</v>
      </c>
      <c r="L962" s="29" t="str">
        <f t="shared" si="398"/>
        <v>-</v>
      </c>
      <c r="M962" s="29" t="str">
        <f t="shared" si="399"/>
        <v>-</v>
      </c>
      <c r="N962" s="29" t="str">
        <f t="shared" si="400"/>
        <v>-</v>
      </c>
      <c r="O962" s="29" t="str">
        <f t="shared" si="401"/>
        <v>-</v>
      </c>
      <c r="P962" s="2">
        <f>Замеры!R959</f>
        <v>0</v>
      </c>
      <c r="S962" s="2">
        <f>Замеры!S959</f>
        <v>0</v>
      </c>
      <c r="T962" s="2" t="s">
        <v>72</v>
      </c>
      <c r="U962" s="2" t="b">
        <f t="shared" si="402"/>
        <v>0</v>
      </c>
      <c r="V962" s="2" t="b">
        <f t="shared" si="403"/>
        <v>0</v>
      </c>
      <c r="W962" s="2" t="b">
        <f t="shared" si="404"/>
        <v>0</v>
      </c>
      <c r="Y962" s="2">
        <f t="shared" ca="1" si="405"/>
        <v>48</v>
      </c>
      <c r="Z962" s="2">
        <f t="shared" ca="1" si="405"/>
        <v>32</v>
      </c>
      <c r="AA962" s="2">
        <f t="shared" ca="1" si="405"/>
        <v>40</v>
      </c>
      <c r="AB962" s="5">
        <f t="shared" ca="1" si="406"/>
        <v>492</v>
      </c>
      <c r="AC962" s="5">
        <f t="shared" ca="1" si="407"/>
        <v>427</v>
      </c>
      <c r="AD962" s="5">
        <f t="shared" ca="1" si="408"/>
        <v>446</v>
      </c>
      <c r="AE962" s="5">
        <f t="shared" ca="1" si="409"/>
        <v>425</v>
      </c>
      <c r="AF962" s="5">
        <f t="shared" ca="1" si="410"/>
        <v>447</v>
      </c>
      <c r="AG962" s="5">
        <f t="shared" ca="1" si="411"/>
        <v>474</v>
      </c>
      <c r="AH962" s="5">
        <f t="shared" ca="1" si="412"/>
        <v>429</v>
      </c>
      <c r="AI962" s="5">
        <f t="shared" ca="1" si="413"/>
        <v>437</v>
      </c>
      <c r="AJ962" s="5">
        <f t="shared" ca="1" si="414"/>
        <v>413</v>
      </c>
      <c r="AK962" s="5">
        <f t="shared" ca="1" si="415"/>
        <v>529</v>
      </c>
    </row>
    <row r="963" spans="1:37" x14ac:dyDescent="0.3">
      <c r="A963" s="35">
        <f>IF(Замеры!B960=0, " ", Замеры!B960)</f>
        <v>957</v>
      </c>
      <c r="B963" s="45" t="str">
        <f>Замеры!G960</f>
        <v xml:space="preserve">Группа от QF </v>
      </c>
      <c r="C963" s="45" t="str">
        <f>IF(Замеры!O960=0, " ", Замеры!O960)</f>
        <v xml:space="preserve"> </v>
      </c>
      <c r="D963" s="69" t="str">
        <f t="shared" si="416"/>
        <v xml:space="preserve"> </v>
      </c>
      <c r="E963" s="69" t="str">
        <f t="shared" si="417"/>
        <v xml:space="preserve"> </v>
      </c>
      <c r="F963" s="29" t="str">
        <f t="shared" si="392"/>
        <v>-</v>
      </c>
      <c r="G963" s="29" t="str">
        <f t="shared" si="393"/>
        <v>-</v>
      </c>
      <c r="H963" s="29" t="str">
        <f t="shared" si="394"/>
        <v>-</v>
      </c>
      <c r="I963" s="29" t="str">
        <f t="shared" si="395"/>
        <v>-</v>
      </c>
      <c r="J963" s="46" t="str">
        <f t="shared" si="396"/>
        <v>-</v>
      </c>
      <c r="K963" s="29" t="str">
        <f t="shared" si="397"/>
        <v>-</v>
      </c>
      <c r="L963" s="29" t="str">
        <f t="shared" si="398"/>
        <v>-</v>
      </c>
      <c r="M963" s="29" t="str">
        <f t="shared" si="399"/>
        <v>-</v>
      </c>
      <c r="N963" s="29" t="str">
        <f t="shared" si="400"/>
        <v>-</v>
      </c>
      <c r="O963" s="29" t="str">
        <f t="shared" si="401"/>
        <v>-</v>
      </c>
      <c r="P963" s="2">
        <f>Замеры!R960</f>
        <v>0</v>
      </c>
      <c r="S963" s="2">
        <f>Замеры!S960</f>
        <v>0</v>
      </c>
      <c r="T963" s="2" t="s">
        <v>72</v>
      </c>
      <c r="U963" s="2" t="b">
        <f t="shared" si="402"/>
        <v>0</v>
      </c>
      <c r="V963" s="2" t="b">
        <f t="shared" si="403"/>
        <v>0</v>
      </c>
      <c r="W963" s="2" t="b">
        <f t="shared" si="404"/>
        <v>0</v>
      </c>
      <c r="Y963" s="2">
        <f t="shared" ca="1" si="405"/>
        <v>20</v>
      </c>
      <c r="Z963" s="2">
        <f t="shared" ca="1" si="405"/>
        <v>49</v>
      </c>
      <c r="AA963" s="2">
        <f t="shared" ca="1" si="405"/>
        <v>39</v>
      </c>
      <c r="AB963" s="5">
        <f t="shared" ca="1" si="406"/>
        <v>421</v>
      </c>
      <c r="AC963" s="5">
        <f t="shared" ca="1" si="407"/>
        <v>421</v>
      </c>
      <c r="AD963" s="5">
        <f t="shared" ca="1" si="408"/>
        <v>499</v>
      </c>
      <c r="AE963" s="5">
        <f t="shared" ca="1" si="409"/>
        <v>464</v>
      </c>
      <c r="AF963" s="5">
        <f t="shared" ca="1" si="410"/>
        <v>538</v>
      </c>
      <c r="AG963" s="5">
        <f t="shared" ca="1" si="411"/>
        <v>420</v>
      </c>
      <c r="AH963" s="5">
        <f t="shared" ca="1" si="412"/>
        <v>415</v>
      </c>
      <c r="AI963" s="5">
        <f t="shared" ca="1" si="413"/>
        <v>525</v>
      </c>
      <c r="AJ963" s="5">
        <f t="shared" ca="1" si="414"/>
        <v>538</v>
      </c>
      <c r="AK963" s="5">
        <f t="shared" ca="1" si="415"/>
        <v>407</v>
      </c>
    </row>
    <row r="964" spans="1:37" x14ac:dyDescent="0.3">
      <c r="A964" s="35">
        <f>IF(Замеры!B961=0, " ", Замеры!B961)</f>
        <v>958</v>
      </c>
      <c r="B964" s="45" t="str">
        <f>Замеры!G961</f>
        <v xml:space="preserve">Группа от QF </v>
      </c>
      <c r="C964" s="45" t="str">
        <f>IF(Замеры!O961=0, " ", Замеры!O961)</f>
        <v xml:space="preserve"> </v>
      </c>
      <c r="D964" s="69" t="str">
        <f t="shared" si="416"/>
        <v xml:space="preserve"> </v>
      </c>
      <c r="E964" s="69" t="str">
        <f t="shared" si="417"/>
        <v xml:space="preserve"> </v>
      </c>
      <c r="F964" s="29" t="str">
        <f t="shared" si="392"/>
        <v>-</v>
      </c>
      <c r="G964" s="29" t="str">
        <f t="shared" si="393"/>
        <v>-</v>
      </c>
      <c r="H964" s="29" t="str">
        <f t="shared" si="394"/>
        <v>-</v>
      </c>
      <c r="I964" s="29" t="str">
        <f t="shared" si="395"/>
        <v>-</v>
      </c>
      <c r="J964" s="46" t="str">
        <f t="shared" si="396"/>
        <v>-</v>
      </c>
      <c r="K964" s="29" t="str">
        <f t="shared" si="397"/>
        <v>-</v>
      </c>
      <c r="L964" s="29" t="str">
        <f t="shared" si="398"/>
        <v>-</v>
      </c>
      <c r="M964" s="29" t="str">
        <f t="shared" si="399"/>
        <v>-</v>
      </c>
      <c r="N964" s="29" t="str">
        <f t="shared" si="400"/>
        <v>-</v>
      </c>
      <c r="O964" s="29" t="str">
        <f t="shared" si="401"/>
        <v>-</v>
      </c>
      <c r="P964" s="2">
        <f>Замеры!R961</f>
        <v>0</v>
      </c>
      <c r="S964" s="2">
        <f>Замеры!S961</f>
        <v>0</v>
      </c>
      <c r="T964" s="2" t="s">
        <v>72</v>
      </c>
      <c r="U964" s="2" t="b">
        <f t="shared" si="402"/>
        <v>0</v>
      </c>
      <c r="V964" s="2" t="b">
        <f t="shared" si="403"/>
        <v>0</v>
      </c>
      <c r="W964" s="2" t="b">
        <f t="shared" si="404"/>
        <v>0</v>
      </c>
      <c r="Y964" s="2">
        <f t="shared" ca="1" si="405"/>
        <v>47</v>
      </c>
      <c r="Z964" s="2">
        <f t="shared" ca="1" si="405"/>
        <v>40</v>
      </c>
      <c r="AA964" s="2">
        <f t="shared" ca="1" si="405"/>
        <v>36</v>
      </c>
      <c r="AB964" s="5">
        <f t="shared" ca="1" si="406"/>
        <v>374</v>
      </c>
      <c r="AC964" s="5">
        <f t="shared" ca="1" si="407"/>
        <v>413</v>
      </c>
      <c r="AD964" s="5">
        <f t="shared" ca="1" si="408"/>
        <v>376</v>
      </c>
      <c r="AE964" s="5">
        <f t="shared" ca="1" si="409"/>
        <v>438</v>
      </c>
      <c r="AF964" s="5">
        <f t="shared" ca="1" si="410"/>
        <v>421</v>
      </c>
      <c r="AG964" s="5">
        <f t="shared" ca="1" si="411"/>
        <v>495</v>
      </c>
      <c r="AH964" s="5">
        <f t="shared" ca="1" si="412"/>
        <v>510</v>
      </c>
      <c r="AI964" s="5">
        <f t="shared" ca="1" si="413"/>
        <v>431</v>
      </c>
      <c r="AJ964" s="5">
        <f t="shared" ca="1" si="414"/>
        <v>404</v>
      </c>
      <c r="AK964" s="5">
        <f t="shared" ca="1" si="415"/>
        <v>499</v>
      </c>
    </row>
    <row r="965" spans="1:37" x14ac:dyDescent="0.3">
      <c r="A965" s="35">
        <f>IF(Замеры!B962=0, " ", Замеры!B962)</f>
        <v>959</v>
      </c>
      <c r="B965" s="45" t="str">
        <f>Замеры!G962</f>
        <v xml:space="preserve">Группа от QF </v>
      </c>
      <c r="C965" s="45" t="str">
        <f>IF(Замеры!O962=0, " ", Замеры!O962)</f>
        <v xml:space="preserve"> </v>
      </c>
      <c r="D965" s="69" t="str">
        <f t="shared" si="416"/>
        <v xml:space="preserve"> </v>
      </c>
      <c r="E965" s="69" t="str">
        <f t="shared" si="417"/>
        <v xml:space="preserve"> </v>
      </c>
      <c r="F965" s="29" t="str">
        <f t="shared" si="392"/>
        <v>-</v>
      </c>
      <c r="G965" s="29" t="str">
        <f t="shared" si="393"/>
        <v>-</v>
      </c>
      <c r="H965" s="29" t="str">
        <f t="shared" si="394"/>
        <v>-</v>
      </c>
      <c r="I965" s="29" t="str">
        <f t="shared" si="395"/>
        <v>-</v>
      </c>
      <c r="J965" s="46" t="str">
        <f t="shared" si="396"/>
        <v>-</v>
      </c>
      <c r="K965" s="29" t="str">
        <f t="shared" si="397"/>
        <v>-</v>
      </c>
      <c r="L965" s="29" t="str">
        <f t="shared" si="398"/>
        <v>-</v>
      </c>
      <c r="M965" s="29" t="str">
        <f t="shared" si="399"/>
        <v>-</v>
      </c>
      <c r="N965" s="29" t="str">
        <f t="shared" si="400"/>
        <v>-</v>
      </c>
      <c r="O965" s="29" t="str">
        <f t="shared" si="401"/>
        <v>-</v>
      </c>
      <c r="P965" s="2">
        <f>Замеры!R962</f>
        <v>0</v>
      </c>
      <c r="S965" s="2">
        <f>Замеры!S962</f>
        <v>0</v>
      </c>
      <c r="T965" s="2" t="s">
        <v>72</v>
      </c>
      <c r="U965" s="2" t="b">
        <f t="shared" si="402"/>
        <v>0</v>
      </c>
      <c r="V965" s="2" t="b">
        <f t="shared" si="403"/>
        <v>0</v>
      </c>
      <c r="W965" s="2" t="b">
        <f t="shared" si="404"/>
        <v>0</v>
      </c>
      <c r="Y965" s="2">
        <f t="shared" ca="1" si="405"/>
        <v>41</v>
      </c>
      <c r="Z965" s="2">
        <f t="shared" ca="1" si="405"/>
        <v>38</v>
      </c>
      <c r="AA965" s="2">
        <f t="shared" ca="1" si="405"/>
        <v>23</v>
      </c>
      <c r="AB965" s="5">
        <f t="shared" ca="1" si="406"/>
        <v>260</v>
      </c>
      <c r="AC965" s="5">
        <f t="shared" ca="1" si="407"/>
        <v>268</v>
      </c>
      <c r="AD965" s="5">
        <f t="shared" ca="1" si="408"/>
        <v>259</v>
      </c>
      <c r="AE965" s="5">
        <f t="shared" ca="1" si="409"/>
        <v>349</v>
      </c>
      <c r="AF965" s="5">
        <f t="shared" ca="1" si="410"/>
        <v>279</v>
      </c>
      <c r="AG965" s="5">
        <f t="shared" ca="1" si="411"/>
        <v>242</v>
      </c>
      <c r="AH965" s="5">
        <f t="shared" ca="1" si="412"/>
        <v>246</v>
      </c>
      <c r="AI965" s="5">
        <f t="shared" ca="1" si="413"/>
        <v>263</v>
      </c>
      <c r="AJ965" s="5">
        <f t="shared" ca="1" si="414"/>
        <v>273</v>
      </c>
      <c r="AK965" s="5">
        <f t="shared" ca="1" si="415"/>
        <v>291</v>
      </c>
    </row>
    <row r="966" spans="1:37" x14ac:dyDescent="0.3">
      <c r="A966" s="35">
        <f>IF(Замеры!B963=0, " ", Замеры!B963)</f>
        <v>960</v>
      </c>
      <c r="B966" s="45" t="str">
        <f>Замеры!G963</f>
        <v xml:space="preserve">Группа от QF </v>
      </c>
      <c r="C966" s="45" t="str">
        <f>IF(Замеры!O963=0, " ", Замеры!O963)</f>
        <v xml:space="preserve"> </v>
      </c>
      <c r="D966" s="69" t="str">
        <f t="shared" si="416"/>
        <v xml:space="preserve"> </v>
      </c>
      <c r="E966" s="69" t="str">
        <f t="shared" si="417"/>
        <v xml:space="preserve"> </v>
      </c>
      <c r="F966" s="29" t="str">
        <f t="shared" si="392"/>
        <v>-</v>
      </c>
      <c r="G966" s="29" t="str">
        <f t="shared" si="393"/>
        <v>-</v>
      </c>
      <c r="H966" s="29" t="str">
        <f t="shared" si="394"/>
        <v>-</v>
      </c>
      <c r="I966" s="29" t="str">
        <f t="shared" si="395"/>
        <v>-</v>
      </c>
      <c r="J966" s="46" t="str">
        <f t="shared" si="396"/>
        <v>-</v>
      </c>
      <c r="K966" s="29" t="str">
        <f t="shared" si="397"/>
        <v>-</v>
      </c>
      <c r="L966" s="29" t="str">
        <f t="shared" si="398"/>
        <v>-</v>
      </c>
      <c r="M966" s="29" t="str">
        <f t="shared" si="399"/>
        <v>-</v>
      </c>
      <c r="N966" s="29" t="str">
        <f t="shared" si="400"/>
        <v>-</v>
      </c>
      <c r="O966" s="29" t="str">
        <f t="shared" si="401"/>
        <v>-</v>
      </c>
      <c r="P966" s="2">
        <f>Замеры!R963</f>
        <v>0</v>
      </c>
      <c r="S966" s="2">
        <f>Замеры!S963</f>
        <v>0</v>
      </c>
      <c r="T966" s="2" t="s">
        <v>72</v>
      </c>
      <c r="U966" s="2" t="b">
        <f t="shared" si="402"/>
        <v>0</v>
      </c>
      <c r="V966" s="2" t="b">
        <f t="shared" si="403"/>
        <v>0</v>
      </c>
      <c r="W966" s="2" t="b">
        <f t="shared" si="404"/>
        <v>0</v>
      </c>
      <c r="Y966" s="2">
        <f t="shared" ca="1" si="405"/>
        <v>45</v>
      </c>
      <c r="Z966" s="2">
        <f t="shared" ca="1" si="405"/>
        <v>41</v>
      </c>
      <c r="AA966" s="2">
        <f t="shared" ca="1" si="405"/>
        <v>36</v>
      </c>
      <c r="AB966" s="5">
        <f t="shared" ca="1" si="406"/>
        <v>451</v>
      </c>
      <c r="AC966" s="5">
        <f t="shared" ca="1" si="407"/>
        <v>370</v>
      </c>
      <c r="AD966" s="5">
        <f t="shared" ca="1" si="408"/>
        <v>438</v>
      </c>
      <c r="AE966" s="5">
        <f t="shared" ca="1" si="409"/>
        <v>450</v>
      </c>
      <c r="AF966" s="5">
        <f t="shared" ca="1" si="410"/>
        <v>507</v>
      </c>
      <c r="AG966" s="5">
        <f t="shared" ca="1" si="411"/>
        <v>424</v>
      </c>
      <c r="AH966" s="5">
        <f t="shared" ca="1" si="412"/>
        <v>437</v>
      </c>
      <c r="AI966" s="5">
        <f t="shared" ca="1" si="413"/>
        <v>497</v>
      </c>
      <c r="AJ966" s="5">
        <f t="shared" ca="1" si="414"/>
        <v>444</v>
      </c>
      <c r="AK966" s="5">
        <f t="shared" ca="1" si="415"/>
        <v>392</v>
      </c>
    </row>
    <row r="967" spans="1:37" x14ac:dyDescent="0.3">
      <c r="A967" s="35">
        <f>IF(Замеры!B964=0, " ", Замеры!B964)</f>
        <v>961</v>
      </c>
      <c r="B967" s="45" t="str">
        <f>Замеры!G964</f>
        <v xml:space="preserve">Группа от QF </v>
      </c>
      <c r="C967" s="45" t="str">
        <f>IF(Замеры!O964=0, " ", Замеры!O964)</f>
        <v xml:space="preserve"> </v>
      </c>
      <c r="D967" s="69" t="str">
        <f t="shared" si="416"/>
        <v xml:space="preserve"> </v>
      </c>
      <c r="E967" s="69" t="str">
        <f t="shared" si="417"/>
        <v xml:space="preserve"> </v>
      </c>
      <c r="F967" s="29" t="str">
        <f t="shared" ref="F967:F1030" si="418">IF(OR(P967=$S$5,P967=$P$5),AB967,"-")</f>
        <v>-</v>
      </c>
      <c r="G967" s="29" t="str">
        <f t="shared" ref="G967:G1030" si="419">IF(OR(P967=$S$5,P967=$Q$5),AC967,"-")</f>
        <v>-</v>
      </c>
      <c r="H967" s="29" t="str">
        <f t="shared" ref="H967:H1030" si="420">IF(OR(P967=$S$5,P967=$R$5),AD967,"-")</f>
        <v>-</v>
      </c>
      <c r="I967" s="29" t="str">
        <f t="shared" ref="I967:I1030" si="421">IF(OR(P967=$P$4,P967=$R$5,P967=$S$5,P967=$P$5),AE967,"-")</f>
        <v>-</v>
      </c>
      <c r="J967" s="46" t="str">
        <f t="shared" ref="J967:J1030" si="422">IF(OR(P967=$P$5,P967=$Q$5,P967=$S$5,P967=$Q$4),AF967,"-")</f>
        <v>-</v>
      </c>
      <c r="K967" s="29" t="str">
        <f t="shared" ref="K967:K1030" si="423">IF(OR(P967=$R$5,P967=$Q$5,P967=$R$4,P967=$S$5),AG967,"-")</f>
        <v>-</v>
      </c>
      <c r="L967" s="29" t="str">
        <f t="shared" ref="L967:L1030" si="424">IF(I967=$T$4,T966,IF(S967=$S$4,AH967,IF(S967=$U$4,"-")))</f>
        <v>-</v>
      </c>
      <c r="M967" s="29" t="str">
        <f t="shared" ref="M967:M1030" si="425">IF(J967=$T$4,T966,IF(S967=$S$4,AI967,IF(S967=$U$4,"-")))</f>
        <v>-</v>
      </c>
      <c r="N967" s="29" t="str">
        <f t="shared" ref="N967:N1030" si="426">IF(K967=$T$4,T966,IF(S967=$S$4,AJ967,IF(S967=$U$4,"-")))</f>
        <v>-</v>
      </c>
      <c r="O967" s="29" t="str">
        <f t="shared" ref="O967:O1030" si="427">IF(S967=$S$4,AK967,"-")</f>
        <v>-</v>
      </c>
      <c r="P967" s="2">
        <f>Замеры!R964</f>
        <v>0</v>
      </c>
      <c r="S967" s="2">
        <f>Замеры!S964</f>
        <v>0</v>
      </c>
      <c r="T967" s="2" t="s">
        <v>72</v>
      </c>
      <c r="U967" s="2" t="b">
        <f t="shared" ref="U967:U1030" si="428">OR(P967=$S$5,P967=$P$5,P967=$R$5,P967=$P$4)</f>
        <v>0</v>
      </c>
      <c r="V967" s="2" t="b">
        <f t="shared" ref="V967:V1030" si="429">OR(P967=$S$5,P967=$P$5,P967=$Q$5,P967=$Q$4)</f>
        <v>0</v>
      </c>
      <c r="W967" s="2" t="b">
        <f t="shared" ref="W967:W1030" si="430">OR(P967=$Q$5,P967=$S$5,P967=$R$5,P967=$R$4)</f>
        <v>0</v>
      </c>
      <c r="Y967" s="2">
        <f t="shared" ref="Y967:AA1030" ca="1" si="431">RANDBETWEEN($T$2,$T$3)</f>
        <v>20</v>
      </c>
      <c r="Z967" s="2">
        <f t="shared" ca="1" si="431"/>
        <v>29</v>
      </c>
      <c r="AA967" s="2">
        <f t="shared" ca="1" si="431"/>
        <v>32</v>
      </c>
      <c r="AB967" s="5">
        <f t="shared" ref="AB967:AB1030" ca="1" si="432">RANDBETWEEN(AA967*10+5,AA967*10+150)</f>
        <v>431</v>
      </c>
      <c r="AC967" s="5">
        <f t="shared" ref="AC967:AC1030" ca="1" si="433">RANDBETWEEN(AA967*10+5,AA967*10+150)</f>
        <v>427</v>
      </c>
      <c r="AD967" s="5">
        <f t="shared" ref="AD967:AD1030" ca="1" si="434">RANDBETWEEN(AA967*10+5,AA967*10+150)</f>
        <v>426</v>
      </c>
      <c r="AE967" s="5">
        <f t="shared" ref="AE967:AE1030" ca="1" si="435">RANDBETWEEN(AA967*10+5,AA967*10+150)</f>
        <v>402</v>
      </c>
      <c r="AF967" s="5">
        <f t="shared" ref="AF967:AF1030" ca="1" si="436">RANDBETWEEN(AA967*10+5,AA967*10+150)</f>
        <v>394</v>
      </c>
      <c r="AG967" s="5">
        <f t="shared" ref="AG967:AG1030" ca="1" si="437">RANDBETWEEN(AA967*10+5,AA967*10+150)</f>
        <v>414</v>
      </c>
      <c r="AH967" s="5">
        <f t="shared" ref="AH967:AH1030" ca="1" si="438">RANDBETWEEN(AA967*10+5,AA967*10+150)</f>
        <v>390</v>
      </c>
      <c r="AI967" s="5">
        <f t="shared" ref="AI967:AI1030" ca="1" si="439">RANDBETWEEN(AA967*10+5,AA967*10+150)</f>
        <v>375</v>
      </c>
      <c r="AJ967" s="5">
        <f t="shared" ref="AJ967:AJ1030" ca="1" si="440">RANDBETWEEN(AA967*10+5,AA967*10+150)</f>
        <v>399</v>
      </c>
      <c r="AK967" s="5">
        <f t="shared" ref="AK967:AK1030" ca="1" si="441">RANDBETWEEN(AA967*10+5,AA967*10+150)</f>
        <v>347</v>
      </c>
    </row>
    <row r="968" spans="1:37" x14ac:dyDescent="0.3">
      <c r="A968" s="35">
        <f>IF(Замеры!B965=0, " ", Замеры!B965)</f>
        <v>962</v>
      </c>
      <c r="B968" s="45" t="str">
        <f>Замеры!G965</f>
        <v xml:space="preserve">Группа от QF </v>
      </c>
      <c r="C968" s="45" t="str">
        <f>IF(Замеры!O965=0, " ", Замеры!O965)</f>
        <v xml:space="preserve"> </v>
      </c>
      <c r="D968" s="69" t="str">
        <f t="shared" si="416"/>
        <v xml:space="preserve"> </v>
      </c>
      <c r="E968" s="69" t="str">
        <f t="shared" si="417"/>
        <v xml:space="preserve"> </v>
      </c>
      <c r="F968" s="29" t="str">
        <f t="shared" si="418"/>
        <v>-</v>
      </c>
      <c r="G968" s="29" t="str">
        <f t="shared" si="419"/>
        <v>-</v>
      </c>
      <c r="H968" s="29" t="str">
        <f t="shared" si="420"/>
        <v>-</v>
      </c>
      <c r="I968" s="29" t="str">
        <f t="shared" si="421"/>
        <v>-</v>
      </c>
      <c r="J968" s="46" t="str">
        <f t="shared" si="422"/>
        <v>-</v>
      </c>
      <c r="K968" s="29" t="str">
        <f t="shared" si="423"/>
        <v>-</v>
      </c>
      <c r="L968" s="29" t="str">
        <f t="shared" si="424"/>
        <v>-</v>
      </c>
      <c r="M968" s="29" t="str">
        <f t="shared" si="425"/>
        <v>-</v>
      </c>
      <c r="N968" s="29" t="str">
        <f t="shared" si="426"/>
        <v>-</v>
      </c>
      <c r="O968" s="29" t="str">
        <f t="shared" si="427"/>
        <v>-</v>
      </c>
      <c r="P968" s="2">
        <f>Замеры!R965</f>
        <v>0</v>
      </c>
      <c r="S968" s="2">
        <f>Замеры!S965</f>
        <v>0</v>
      </c>
      <c r="T968" s="2" t="s">
        <v>72</v>
      </c>
      <c r="U968" s="2" t="b">
        <f t="shared" si="428"/>
        <v>0</v>
      </c>
      <c r="V968" s="2" t="b">
        <f t="shared" si="429"/>
        <v>0</v>
      </c>
      <c r="W968" s="2" t="b">
        <f t="shared" si="430"/>
        <v>0</v>
      </c>
      <c r="Y968" s="2">
        <f t="shared" ca="1" si="431"/>
        <v>23</v>
      </c>
      <c r="Z968" s="2">
        <f t="shared" ca="1" si="431"/>
        <v>22</v>
      </c>
      <c r="AA968" s="2">
        <f t="shared" ca="1" si="431"/>
        <v>24</v>
      </c>
      <c r="AB968" s="5">
        <f t="shared" ca="1" si="432"/>
        <v>279</v>
      </c>
      <c r="AC968" s="5">
        <f t="shared" ca="1" si="433"/>
        <v>340</v>
      </c>
      <c r="AD968" s="5">
        <f t="shared" ca="1" si="434"/>
        <v>246</v>
      </c>
      <c r="AE968" s="5">
        <f t="shared" ca="1" si="435"/>
        <v>282</v>
      </c>
      <c r="AF968" s="5">
        <f t="shared" ca="1" si="436"/>
        <v>278</v>
      </c>
      <c r="AG968" s="5">
        <f t="shared" ca="1" si="437"/>
        <v>348</v>
      </c>
      <c r="AH968" s="5">
        <f t="shared" ca="1" si="438"/>
        <v>248</v>
      </c>
      <c r="AI968" s="5">
        <f t="shared" ca="1" si="439"/>
        <v>300</v>
      </c>
      <c r="AJ968" s="5">
        <f t="shared" ca="1" si="440"/>
        <v>289</v>
      </c>
      <c r="AK968" s="5">
        <f t="shared" ca="1" si="441"/>
        <v>333</v>
      </c>
    </row>
    <row r="969" spans="1:37" x14ac:dyDescent="0.3">
      <c r="A969" s="35">
        <f>IF(Замеры!B966=0, " ", Замеры!B966)</f>
        <v>963</v>
      </c>
      <c r="B969" s="45" t="str">
        <f>Замеры!G966</f>
        <v xml:space="preserve">Группа от QF </v>
      </c>
      <c r="C969" s="45" t="str">
        <f>IF(Замеры!O966=0, " ", Замеры!O966)</f>
        <v xml:space="preserve"> </v>
      </c>
      <c r="D969" s="69" t="str">
        <f t="shared" si="416"/>
        <v xml:space="preserve"> </v>
      </c>
      <c r="E969" s="69" t="str">
        <f t="shared" si="417"/>
        <v xml:space="preserve"> </v>
      </c>
      <c r="F969" s="29" t="str">
        <f t="shared" si="418"/>
        <v>-</v>
      </c>
      <c r="G969" s="29" t="str">
        <f t="shared" si="419"/>
        <v>-</v>
      </c>
      <c r="H969" s="29" t="str">
        <f t="shared" si="420"/>
        <v>-</v>
      </c>
      <c r="I969" s="29" t="str">
        <f t="shared" si="421"/>
        <v>-</v>
      </c>
      <c r="J969" s="46" t="str">
        <f t="shared" si="422"/>
        <v>-</v>
      </c>
      <c r="K969" s="29" t="str">
        <f t="shared" si="423"/>
        <v>-</v>
      </c>
      <c r="L969" s="29" t="str">
        <f t="shared" si="424"/>
        <v>-</v>
      </c>
      <c r="M969" s="29" t="str">
        <f t="shared" si="425"/>
        <v>-</v>
      </c>
      <c r="N969" s="29" t="str">
        <f t="shared" si="426"/>
        <v>-</v>
      </c>
      <c r="O969" s="29" t="str">
        <f t="shared" si="427"/>
        <v>-</v>
      </c>
      <c r="P969" s="2">
        <f>Замеры!R966</f>
        <v>0</v>
      </c>
      <c r="S969" s="2">
        <f>Замеры!S966</f>
        <v>0</v>
      </c>
      <c r="T969" s="2" t="s">
        <v>72</v>
      </c>
      <c r="U969" s="2" t="b">
        <f t="shared" si="428"/>
        <v>0</v>
      </c>
      <c r="V969" s="2" t="b">
        <f t="shared" si="429"/>
        <v>0</v>
      </c>
      <c r="W969" s="2" t="b">
        <f t="shared" si="430"/>
        <v>0</v>
      </c>
      <c r="Y969" s="2">
        <f t="shared" ca="1" si="431"/>
        <v>36</v>
      </c>
      <c r="Z969" s="2">
        <f t="shared" ca="1" si="431"/>
        <v>45</v>
      </c>
      <c r="AA969" s="2">
        <f t="shared" ca="1" si="431"/>
        <v>23</v>
      </c>
      <c r="AB969" s="5">
        <f t="shared" ca="1" si="432"/>
        <v>265</v>
      </c>
      <c r="AC969" s="5">
        <f t="shared" ca="1" si="433"/>
        <v>291</v>
      </c>
      <c r="AD969" s="5">
        <f t="shared" ca="1" si="434"/>
        <v>347</v>
      </c>
      <c r="AE969" s="5">
        <f t="shared" ca="1" si="435"/>
        <v>287</v>
      </c>
      <c r="AF969" s="5">
        <f t="shared" ca="1" si="436"/>
        <v>272</v>
      </c>
      <c r="AG969" s="5">
        <f t="shared" ca="1" si="437"/>
        <v>346</v>
      </c>
      <c r="AH969" s="5">
        <f t="shared" ca="1" si="438"/>
        <v>295</v>
      </c>
      <c r="AI969" s="5">
        <f t="shared" ca="1" si="439"/>
        <v>260</v>
      </c>
      <c r="AJ969" s="5">
        <f t="shared" ca="1" si="440"/>
        <v>379</v>
      </c>
      <c r="AK969" s="5">
        <f t="shared" ca="1" si="441"/>
        <v>315</v>
      </c>
    </row>
    <row r="970" spans="1:37" x14ac:dyDescent="0.3">
      <c r="A970" s="35">
        <f>IF(Замеры!B967=0, " ", Замеры!B967)</f>
        <v>964</v>
      </c>
      <c r="B970" s="45" t="str">
        <f>Замеры!G967</f>
        <v xml:space="preserve">Группа от QF </v>
      </c>
      <c r="C970" s="45" t="str">
        <f>IF(Замеры!O967=0, " ", Замеры!O967)</f>
        <v xml:space="preserve"> </v>
      </c>
      <c r="D970" s="69" t="str">
        <f t="shared" si="416"/>
        <v xml:space="preserve"> </v>
      </c>
      <c r="E970" s="69" t="str">
        <f t="shared" si="417"/>
        <v xml:space="preserve"> </v>
      </c>
      <c r="F970" s="29" t="str">
        <f t="shared" si="418"/>
        <v>-</v>
      </c>
      <c r="G970" s="29" t="str">
        <f t="shared" si="419"/>
        <v>-</v>
      </c>
      <c r="H970" s="29" t="str">
        <f t="shared" si="420"/>
        <v>-</v>
      </c>
      <c r="I970" s="29" t="str">
        <f t="shared" si="421"/>
        <v>-</v>
      </c>
      <c r="J970" s="46" t="str">
        <f t="shared" si="422"/>
        <v>-</v>
      </c>
      <c r="K970" s="29" t="str">
        <f t="shared" si="423"/>
        <v>-</v>
      </c>
      <c r="L970" s="29" t="str">
        <f t="shared" si="424"/>
        <v>-</v>
      </c>
      <c r="M970" s="29" t="str">
        <f t="shared" si="425"/>
        <v>-</v>
      </c>
      <c r="N970" s="29" t="str">
        <f t="shared" si="426"/>
        <v>-</v>
      </c>
      <c r="O970" s="29" t="str">
        <f t="shared" si="427"/>
        <v>-</v>
      </c>
      <c r="P970" s="2">
        <f>Замеры!R967</f>
        <v>0</v>
      </c>
      <c r="S970" s="2">
        <f>Замеры!S967</f>
        <v>0</v>
      </c>
      <c r="T970" s="2" t="s">
        <v>72</v>
      </c>
      <c r="U970" s="2" t="b">
        <f t="shared" si="428"/>
        <v>0</v>
      </c>
      <c r="V970" s="2" t="b">
        <f t="shared" si="429"/>
        <v>0</v>
      </c>
      <c r="W970" s="2" t="b">
        <f t="shared" si="430"/>
        <v>0</v>
      </c>
      <c r="Y970" s="2">
        <f t="shared" ca="1" si="431"/>
        <v>32</v>
      </c>
      <c r="Z970" s="2">
        <f t="shared" ca="1" si="431"/>
        <v>38</v>
      </c>
      <c r="AA970" s="2">
        <f t="shared" ca="1" si="431"/>
        <v>26</v>
      </c>
      <c r="AB970" s="5">
        <f t="shared" ca="1" si="432"/>
        <v>301</v>
      </c>
      <c r="AC970" s="5">
        <f t="shared" ca="1" si="433"/>
        <v>277</v>
      </c>
      <c r="AD970" s="5">
        <f t="shared" ca="1" si="434"/>
        <v>347</v>
      </c>
      <c r="AE970" s="5">
        <f t="shared" ca="1" si="435"/>
        <v>288</v>
      </c>
      <c r="AF970" s="5">
        <f t="shared" ca="1" si="436"/>
        <v>381</v>
      </c>
      <c r="AG970" s="5">
        <f t="shared" ca="1" si="437"/>
        <v>375</v>
      </c>
      <c r="AH970" s="5">
        <f t="shared" ca="1" si="438"/>
        <v>306</v>
      </c>
      <c r="AI970" s="5">
        <f t="shared" ca="1" si="439"/>
        <v>266</v>
      </c>
      <c r="AJ970" s="5">
        <f t="shared" ca="1" si="440"/>
        <v>299</v>
      </c>
      <c r="AK970" s="5">
        <f t="shared" ca="1" si="441"/>
        <v>346</v>
      </c>
    </row>
    <row r="971" spans="1:37" x14ac:dyDescent="0.3">
      <c r="A971" s="35">
        <f>IF(Замеры!B968=0, " ", Замеры!B968)</f>
        <v>965</v>
      </c>
      <c r="B971" s="45" t="str">
        <f>Замеры!G968</f>
        <v xml:space="preserve">Группа от QF </v>
      </c>
      <c r="C971" s="45" t="str">
        <f>IF(Замеры!O968=0, " ", Замеры!O968)</f>
        <v xml:space="preserve"> </v>
      </c>
      <c r="D971" s="69" t="str">
        <f t="shared" ref="D971:D1034" si="442">IF(P971=0, " ", 1000)</f>
        <v xml:space="preserve"> </v>
      </c>
      <c r="E971" s="69" t="str">
        <f t="shared" ref="E971:E1034" si="443">IF(P971=0, " ", 0.5)</f>
        <v xml:space="preserve"> </v>
      </c>
      <c r="F971" s="29" t="str">
        <f t="shared" si="418"/>
        <v>-</v>
      </c>
      <c r="G971" s="29" t="str">
        <f t="shared" si="419"/>
        <v>-</v>
      </c>
      <c r="H971" s="29" t="str">
        <f t="shared" si="420"/>
        <v>-</v>
      </c>
      <c r="I971" s="29" t="str">
        <f t="shared" si="421"/>
        <v>-</v>
      </c>
      <c r="J971" s="46" t="str">
        <f t="shared" si="422"/>
        <v>-</v>
      </c>
      <c r="K971" s="29" t="str">
        <f t="shared" si="423"/>
        <v>-</v>
      </c>
      <c r="L971" s="29" t="str">
        <f t="shared" si="424"/>
        <v>-</v>
      </c>
      <c r="M971" s="29" t="str">
        <f t="shared" si="425"/>
        <v>-</v>
      </c>
      <c r="N971" s="29" t="str">
        <f t="shared" si="426"/>
        <v>-</v>
      </c>
      <c r="O971" s="29" t="str">
        <f t="shared" si="427"/>
        <v>-</v>
      </c>
      <c r="P971" s="2">
        <f>Замеры!R968</f>
        <v>0</v>
      </c>
      <c r="S971" s="2">
        <f>Замеры!S968</f>
        <v>0</v>
      </c>
      <c r="T971" s="2" t="s">
        <v>72</v>
      </c>
      <c r="U971" s="2" t="b">
        <f t="shared" si="428"/>
        <v>0</v>
      </c>
      <c r="V971" s="2" t="b">
        <f t="shared" si="429"/>
        <v>0</v>
      </c>
      <c r="W971" s="2" t="b">
        <f t="shared" si="430"/>
        <v>0</v>
      </c>
      <c r="Y971" s="2">
        <f t="shared" ca="1" si="431"/>
        <v>37</v>
      </c>
      <c r="Z971" s="2">
        <f t="shared" ca="1" si="431"/>
        <v>50</v>
      </c>
      <c r="AA971" s="2">
        <f t="shared" ca="1" si="431"/>
        <v>30</v>
      </c>
      <c r="AB971" s="5">
        <f t="shared" ca="1" si="432"/>
        <v>415</v>
      </c>
      <c r="AC971" s="5">
        <f t="shared" ca="1" si="433"/>
        <v>395</v>
      </c>
      <c r="AD971" s="5">
        <f t="shared" ca="1" si="434"/>
        <v>382</v>
      </c>
      <c r="AE971" s="5">
        <f t="shared" ca="1" si="435"/>
        <v>358</v>
      </c>
      <c r="AF971" s="5">
        <f t="shared" ca="1" si="436"/>
        <v>409</v>
      </c>
      <c r="AG971" s="5">
        <f t="shared" ca="1" si="437"/>
        <v>317</v>
      </c>
      <c r="AH971" s="5">
        <f t="shared" ca="1" si="438"/>
        <v>427</v>
      </c>
      <c r="AI971" s="5">
        <f t="shared" ca="1" si="439"/>
        <v>336</v>
      </c>
      <c r="AJ971" s="5">
        <f t="shared" ca="1" si="440"/>
        <v>324</v>
      </c>
      <c r="AK971" s="5">
        <f t="shared" ca="1" si="441"/>
        <v>381</v>
      </c>
    </row>
    <row r="972" spans="1:37" x14ac:dyDescent="0.3">
      <c r="A972" s="35">
        <f>IF(Замеры!B969=0, " ", Замеры!B969)</f>
        <v>966</v>
      </c>
      <c r="B972" s="45" t="str">
        <f>Замеры!G969</f>
        <v xml:space="preserve">Группа от QF </v>
      </c>
      <c r="C972" s="45" t="str">
        <f>IF(Замеры!O969=0, " ", Замеры!O969)</f>
        <v xml:space="preserve"> </v>
      </c>
      <c r="D972" s="69" t="str">
        <f t="shared" si="442"/>
        <v xml:space="preserve"> </v>
      </c>
      <c r="E972" s="69" t="str">
        <f t="shared" si="443"/>
        <v xml:space="preserve"> </v>
      </c>
      <c r="F972" s="29" t="str">
        <f t="shared" si="418"/>
        <v>-</v>
      </c>
      <c r="G972" s="29" t="str">
        <f t="shared" si="419"/>
        <v>-</v>
      </c>
      <c r="H972" s="29" t="str">
        <f t="shared" si="420"/>
        <v>-</v>
      </c>
      <c r="I972" s="29" t="str">
        <f t="shared" si="421"/>
        <v>-</v>
      </c>
      <c r="J972" s="46" t="str">
        <f t="shared" si="422"/>
        <v>-</v>
      </c>
      <c r="K972" s="29" t="str">
        <f t="shared" si="423"/>
        <v>-</v>
      </c>
      <c r="L972" s="29" t="str">
        <f t="shared" si="424"/>
        <v>-</v>
      </c>
      <c r="M972" s="29" t="str">
        <f t="shared" si="425"/>
        <v>-</v>
      </c>
      <c r="N972" s="29" t="str">
        <f t="shared" si="426"/>
        <v>-</v>
      </c>
      <c r="O972" s="29" t="str">
        <f t="shared" si="427"/>
        <v>-</v>
      </c>
      <c r="P972" s="2">
        <f>Замеры!R969</f>
        <v>0</v>
      </c>
      <c r="S972" s="2">
        <f>Замеры!S969</f>
        <v>0</v>
      </c>
      <c r="T972" s="2" t="s">
        <v>72</v>
      </c>
      <c r="U972" s="2" t="b">
        <f t="shared" si="428"/>
        <v>0</v>
      </c>
      <c r="V972" s="2" t="b">
        <f t="shared" si="429"/>
        <v>0</v>
      </c>
      <c r="W972" s="2" t="b">
        <f t="shared" si="430"/>
        <v>0</v>
      </c>
      <c r="Y972" s="2">
        <f t="shared" ca="1" si="431"/>
        <v>32</v>
      </c>
      <c r="Z972" s="2">
        <f t="shared" ca="1" si="431"/>
        <v>26</v>
      </c>
      <c r="AA972" s="2">
        <f t="shared" ca="1" si="431"/>
        <v>24</v>
      </c>
      <c r="AB972" s="5">
        <f t="shared" ca="1" si="432"/>
        <v>388</v>
      </c>
      <c r="AC972" s="5">
        <f t="shared" ca="1" si="433"/>
        <v>372</v>
      </c>
      <c r="AD972" s="5">
        <f t="shared" ca="1" si="434"/>
        <v>323</v>
      </c>
      <c r="AE972" s="5">
        <f t="shared" ca="1" si="435"/>
        <v>245</v>
      </c>
      <c r="AF972" s="5">
        <f t="shared" ca="1" si="436"/>
        <v>367</v>
      </c>
      <c r="AG972" s="5">
        <f t="shared" ca="1" si="437"/>
        <v>292</v>
      </c>
      <c r="AH972" s="5">
        <f t="shared" ca="1" si="438"/>
        <v>310</v>
      </c>
      <c r="AI972" s="5">
        <f t="shared" ca="1" si="439"/>
        <v>298</v>
      </c>
      <c r="AJ972" s="5">
        <f t="shared" ca="1" si="440"/>
        <v>258</v>
      </c>
      <c r="AK972" s="5">
        <f t="shared" ca="1" si="441"/>
        <v>267</v>
      </c>
    </row>
    <row r="973" spans="1:37" x14ac:dyDescent="0.3">
      <c r="A973" s="35">
        <f>IF(Замеры!B970=0, " ", Замеры!B970)</f>
        <v>967</v>
      </c>
      <c r="B973" s="45" t="str">
        <f>Замеры!G970</f>
        <v xml:space="preserve">Группа от QF </v>
      </c>
      <c r="C973" s="45" t="str">
        <f>IF(Замеры!O970=0, " ", Замеры!O970)</f>
        <v xml:space="preserve"> </v>
      </c>
      <c r="D973" s="69" t="str">
        <f t="shared" si="442"/>
        <v xml:space="preserve"> </v>
      </c>
      <c r="E973" s="69" t="str">
        <f t="shared" si="443"/>
        <v xml:space="preserve"> </v>
      </c>
      <c r="F973" s="29" t="str">
        <f t="shared" si="418"/>
        <v>-</v>
      </c>
      <c r="G973" s="29" t="str">
        <f t="shared" si="419"/>
        <v>-</v>
      </c>
      <c r="H973" s="29" t="str">
        <f t="shared" si="420"/>
        <v>-</v>
      </c>
      <c r="I973" s="29" t="str">
        <f t="shared" si="421"/>
        <v>-</v>
      </c>
      <c r="J973" s="46" t="str">
        <f t="shared" si="422"/>
        <v>-</v>
      </c>
      <c r="K973" s="29" t="str">
        <f t="shared" si="423"/>
        <v>-</v>
      </c>
      <c r="L973" s="29" t="str">
        <f t="shared" si="424"/>
        <v>-</v>
      </c>
      <c r="M973" s="29" t="str">
        <f t="shared" si="425"/>
        <v>-</v>
      </c>
      <c r="N973" s="29" t="str">
        <f t="shared" si="426"/>
        <v>-</v>
      </c>
      <c r="O973" s="29" t="str">
        <f t="shared" si="427"/>
        <v>-</v>
      </c>
      <c r="P973" s="2">
        <f>Замеры!R970</f>
        <v>0</v>
      </c>
      <c r="S973" s="2">
        <f>Замеры!S970</f>
        <v>0</v>
      </c>
      <c r="T973" s="2" t="s">
        <v>72</v>
      </c>
      <c r="U973" s="2" t="b">
        <f t="shared" si="428"/>
        <v>0</v>
      </c>
      <c r="V973" s="2" t="b">
        <f t="shared" si="429"/>
        <v>0</v>
      </c>
      <c r="W973" s="2" t="b">
        <f t="shared" si="430"/>
        <v>0</v>
      </c>
      <c r="Y973" s="2">
        <f t="shared" ca="1" si="431"/>
        <v>26</v>
      </c>
      <c r="Z973" s="2">
        <f t="shared" ca="1" si="431"/>
        <v>35</v>
      </c>
      <c r="AA973" s="2">
        <f t="shared" ca="1" si="431"/>
        <v>36</v>
      </c>
      <c r="AB973" s="5">
        <f t="shared" ca="1" si="432"/>
        <v>481</v>
      </c>
      <c r="AC973" s="5">
        <f t="shared" ca="1" si="433"/>
        <v>422</v>
      </c>
      <c r="AD973" s="5">
        <f t="shared" ca="1" si="434"/>
        <v>469</v>
      </c>
      <c r="AE973" s="5">
        <f t="shared" ca="1" si="435"/>
        <v>494</v>
      </c>
      <c r="AF973" s="5">
        <f t="shared" ca="1" si="436"/>
        <v>373</v>
      </c>
      <c r="AG973" s="5">
        <f t="shared" ca="1" si="437"/>
        <v>429</v>
      </c>
      <c r="AH973" s="5">
        <f t="shared" ca="1" si="438"/>
        <v>482</v>
      </c>
      <c r="AI973" s="5">
        <f t="shared" ca="1" si="439"/>
        <v>401</v>
      </c>
      <c r="AJ973" s="5">
        <f t="shared" ca="1" si="440"/>
        <v>468</v>
      </c>
      <c r="AK973" s="5">
        <f t="shared" ca="1" si="441"/>
        <v>474</v>
      </c>
    </row>
    <row r="974" spans="1:37" x14ac:dyDescent="0.3">
      <c r="A974" s="35">
        <f>IF(Замеры!B971=0, " ", Замеры!B971)</f>
        <v>968</v>
      </c>
      <c r="B974" s="45" t="str">
        <f>Замеры!G971</f>
        <v xml:space="preserve">Группа от QF </v>
      </c>
      <c r="C974" s="45" t="str">
        <f>IF(Замеры!O971=0, " ", Замеры!O971)</f>
        <v xml:space="preserve"> </v>
      </c>
      <c r="D974" s="69" t="str">
        <f t="shared" si="442"/>
        <v xml:space="preserve"> </v>
      </c>
      <c r="E974" s="69" t="str">
        <f t="shared" si="443"/>
        <v xml:space="preserve"> </v>
      </c>
      <c r="F974" s="29" t="str">
        <f t="shared" si="418"/>
        <v>-</v>
      </c>
      <c r="G974" s="29" t="str">
        <f t="shared" si="419"/>
        <v>-</v>
      </c>
      <c r="H974" s="29" t="str">
        <f t="shared" si="420"/>
        <v>-</v>
      </c>
      <c r="I974" s="29" t="str">
        <f t="shared" si="421"/>
        <v>-</v>
      </c>
      <c r="J974" s="46" t="str">
        <f t="shared" si="422"/>
        <v>-</v>
      </c>
      <c r="K974" s="29" t="str">
        <f t="shared" si="423"/>
        <v>-</v>
      </c>
      <c r="L974" s="29" t="str">
        <f t="shared" si="424"/>
        <v>-</v>
      </c>
      <c r="M974" s="29" t="str">
        <f t="shared" si="425"/>
        <v>-</v>
      </c>
      <c r="N974" s="29" t="str">
        <f t="shared" si="426"/>
        <v>-</v>
      </c>
      <c r="O974" s="29" t="str">
        <f t="shared" si="427"/>
        <v>-</v>
      </c>
      <c r="P974" s="2">
        <f>Замеры!R971</f>
        <v>0</v>
      </c>
      <c r="S974" s="2">
        <f>Замеры!S971</f>
        <v>0</v>
      </c>
      <c r="T974" s="2" t="s">
        <v>72</v>
      </c>
      <c r="U974" s="2" t="b">
        <f t="shared" si="428"/>
        <v>0</v>
      </c>
      <c r="V974" s="2" t="b">
        <f t="shared" si="429"/>
        <v>0</v>
      </c>
      <c r="W974" s="2" t="b">
        <f t="shared" si="430"/>
        <v>0</v>
      </c>
      <c r="Y974" s="2">
        <f t="shared" ca="1" si="431"/>
        <v>46</v>
      </c>
      <c r="Z974" s="2">
        <f t="shared" ca="1" si="431"/>
        <v>40</v>
      </c>
      <c r="AA974" s="2">
        <f t="shared" ca="1" si="431"/>
        <v>36</v>
      </c>
      <c r="AB974" s="5">
        <f t="shared" ca="1" si="432"/>
        <v>470</v>
      </c>
      <c r="AC974" s="5">
        <f t="shared" ca="1" si="433"/>
        <v>399</v>
      </c>
      <c r="AD974" s="5">
        <f t="shared" ca="1" si="434"/>
        <v>470</v>
      </c>
      <c r="AE974" s="5">
        <f t="shared" ca="1" si="435"/>
        <v>374</v>
      </c>
      <c r="AF974" s="5">
        <f t="shared" ca="1" si="436"/>
        <v>436</v>
      </c>
      <c r="AG974" s="5">
        <f t="shared" ca="1" si="437"/>
        <v>456</v>
      </c>
      <c r="AH974" s="5">
        <f t="shared" ca="1" si="438"/>
        <v>480</v>
      </c>
      <c r="AI974" s="5">
        <f t="shared" ca="1" si="439"/>
        <v>426</v>
      </c>
      <c r="AJ974" s="5">
        <f t="shared" ca="1" si="440"/>
        <v>369</v>
      </c>
      <c r="AK974" s="5">
        <f t="shared" ca="1" si="441"/>
        <v>416</v>
      </c>
    </row>
    <row r="975" spans="1:37" x14ac:dyDescent="0.3">
      <c r="A975" s="35">
        <f>IF(Замеры!B972=0, " ", Замеры!B972)</f>
        <v>969</v>
      </c>
      <c r="B975" s="45" t="str">
        <f>Замеры!G972</f>
        <v xml:space="preserve">Группа от QF </v>
      </c>
      <c r="C975" s="45" t="str">
        <f>IF(Замеры!O972=0, " ", Замеры!O972)</f>
        <v xml:space="preserve"> </v>
      </c>
      <c r="D975" s="69" t="str">
        <f t="shared" si="442"/>
        <v xml:space="preserve"> </v>
      </c>
      <c r="E975" s="69" t="str">
        <f t="shared" si="443"/>
        <v xml:space="preserve"> </v>
      </c>
      <c r="F975" s="29" t="str">
        <f t="shared" si="418"/>
        <v>-</v>
      </c>
      <c r="G975" s="29" t="str">
        <f t="shared" si="419"/>
        <v>-</v>
      </c>
      <c r="H975" s="29" t="str">
        <f t="shared" si="420"/>
        <v>-</v>
      </c>
      <c r="I975" s="29" t="str">
        <f t="shared" si="421"/>
        <v>-</v>
      </c>
      <c r="J975" s="46" t="str">
        <f t="shared" si="422"/>
        <v>-</v>
      </c>
      <c r="K975" s="29" t="str">
        <f t="shared" si="423"/>
        <v>-</v>
      </c>
      <c r="L975" s="29" t="str">
        <f t="shared" si="424"/>
        <v>-</v>
      </c>
      <c r="M975" s="29" t="str">
        <f t="shared" si="425"/>
        <v>-</v>
      </c>
      <c r="N975" s="29" t="str">
        <f t="shared" si="426"/>
        <v>-</v>
      </c>
      <c r="O975" s="29" t="str">
        <f t="shared" si="427"/>
        <v>-</v>
      </c>
      <c r="P975" s="2">
        <f>Замеры!R972</f>
        <v>0</v>
      </c>
      <c r="S975" s="2">
        <f>Замеры!S972</f>
        <v>0</v>
      </c>
      <c r="T975" s="2" t="s">
        <v>72</v>
      </c>
      <c r="U975" s="2" t="b">
        <f t="shared" si="428"/>
        <v>0</v>
      </c>
      <c r="V975" s="2" t="b">
        <f t="shared" si="429"/>
        <v>0</v>
      </c>
      <c r="W975" s="2" t="b">
        <f t="shared" si="430"/>
        <v>0</v>
      </c>
      <c r="Y975" s="2">
        <f t="shared" ca="1" si="431"/>
        <v>26</v>
      </c>
      <c r="Z975" s="2">
        <f t="shared" ca="1" si="431"/>
        <v>26</v>
      </c>
      <c r="AA975" s="2">
        <f t="shared" ca="1" si="431"/>
        <v>42</v>
      </c>
      <c r="AB975" s="5">
        <f t="shared" ca="1" si="432"/>
        <v>478</v>
      </c>
      <c r="AC975" s="5">
        <f t="shared" ca="1" si="433"/>
        <v>565</v>
      </c>
      <c r="AD975" s="5">
        <f t="shared" ca="1" si="434"/>
        <v>510</v>
      </c>
      <c r="AE975" s="5">
        <f t="shared" ca="1" si="435"/>
        <v>550</v>
      </c>
      <c r="AF975" s="5">
        <f t="shared" ca="1" si="436"/>
        <v>556</v>
      </c>
      <c r="AG975" s="5">
        <f t="shared" ca="1" si="437"/>
        <v>438</v>
      </c>
      <c r="AH975" s="5">
        <f t="shared" ca="1" si="438"/>
        <v>425</v>
      </c>
      <c r="AI975" s="5">
        <f t="shared" ca="1" si="439"/>
        <v>536</v>
      </c>
      <c r="AJ975" s="5">
        <f t="shared" ca="1" si="440"/>
        <v>470</v>
      </c>
      <c r="AK975" s="5">
        <f t="shared" ca="1" si="441"/>
        <v>498</v>
      </c>
    </row>
    <row r="976" spans="1:37" x14ac:dyDescent="0.3">
      <c r="A976" s="35">
        <f>IF(Замеры!B973=0, " ", Замеры!B973)</f>
        <v>970</v>
      </c>
      <c r="B976" s="45" t="str">
        <f>Замеры!G973</f>
        <v xml:space="preserve">Группа от QF </v>
      </c>
      <c r="C976" s="45" t="str">
        <f>IF(Замеры!O973=0, " ", Замеры!O973)</f>
        <v xml:space="preserve"> </v>
      </c>
      <c r="D976" s="69" t="str">
        <f t="shared" si="442"/>
        <v xml:space="preserve"> </v>
      </c>
      <c r="E976" s="69" t="str">
        <f t="shared" si="443"/>
        <v xml:space="preserve"> </v>
      </c>
      <c r="F976" s="29" t="str">
        <f t="shared" si="418"/>
        <v>-</v>
      </c>
      <c r="G976" s="29" t="str">
        <f t="shared" si="419"/>
        <v>-</v>
      </c>
      <c r="H976" s="29" t="str">
        <f t="shared" si="420"/>
        <v>-</v>
      </c>
      <c r="I976" s="29" t="str">
        <f t="shared" si="421"/>
        <v>-</v>
      </c>
      <c r="J976" s="46" t="str">
        <f t="shared" si="422"/>
        <v>-</v>
      </c>
      <c r="K976" s="29" t="str">
        <f t="shared" si="423"/>
        <v>-</v>
      </c>
      <c r="L976" s="29" t="str">
        <f t="shared" si="424"/>
        <v>-</v>
      </c>
      <c r="M976" s="29" t="str">
        <f t="shared" si="425"/>
        <v>-</v>
      </c>
      <c r="N976" s="29" t="str">
        <f t="shared" si="426"/>
        <v>-</v>
      </c>
      <c r="O976" s="29" t="str">
        <f t="shared" si="427"/>
        <v>-</v>
      </c>
      <c r="P976" s="2">
        <f>Замеры!R973</f>
        <v>0</v>
      </c>
      <c r="S976" s="2">
        <f>Замеры!S973</f>
        <v>0</v>
      </c>
      <c r="T976" s="2" t="s">
        <v>72</v>
      </c>
      <c r="U976" s="2" t="b">
        <f t="shared" si="428"/>
        <v>0</v>
      </c>
      <c r="V976" s="2" t="b">
        <f t="shared" si="429"/>
        <v>0</v>
      </c>
      <c r="W976" s="2" t="b">
        <f t="shared" si="430"/>
        <v>0</v>
      </c>
      <c r="Y976" s="2">
        <f t="shared" ca="1" si="431"/>
        <v>43</v>
      </c>
      <c r="Z976" s="2">
        <f t="shared" ca="1" si="431"/>
        <v>37</v>
      </c>
      <c r="AA976" s="2">
        <f t="shared" ca="1" si="431"/>
        <v>35</v>
      </c>
      <c r="AB976" s="5">
        <f t="shared" ca="1" si="432"/>
        <v>362</v>
      </c>
      <c r="AC976" s="5">
        <f t="shared" ca="1" si="433"/>
        <v>450</v>
      </c>
      <c r="AD976" s="5">
        <f t="shared" ca="1" si="434"/>
        <v>463</v>
      </c>
      <c r="AE976" s="5">
        <f t="shared" ca="1" si="435"/>
        <v>360</v>
      </c>
      <c r="AF976" s="5">
        <f t="shared" ca="1" si="436"/>
        <v>379</v>
      </c>
      <c r="AG976" s="5">
        <f t="shared" ca="1" si="437"/>
        <v>373</v>
      </c>
      <c r="AH976" s="5">
        <f t="shared" ca="1" si="438"/>
        <v>456</v>
      </c>
      <c r="AI976" s="5">
        <f t="shared" ca="1" si="439"/>
        <v>362</v>
      </c>
      <c r="AJ976" s="5">
        <f t="shared" ca="1" si="440"/>
        <v>467</v>
      </c>
      <c r="AK976" s="5">
        <f t="shared" ca="1" si="441"/>
        <v>469</v>
      </c>
    </row>
    <row r="977" spans="1:37" x14ac:dyDescent="0.3">
      <c r="A977" s="35">
        <f>IF(Замеры!B974=0, " ", Замеры!B974)</f>
        <v>971</v>
      </c>
      <c r="B977" s="45" t="str">
        <f>Замеры!G974</f>
        <v xml:space="preserve">Группа от QF </v>
      </c>
      <c r="C977" s="45" t="str">
        <f>IF(Замеры!O974=0, " ", Замеры!O974)</f>
        <v xml:space="preserve"> </v>
      </c>
      <c r="D977" s="69" t="str">
        <f t="shared" si="442"/>
        <v xml:space="preserve"> </v>
      </c>
      <c r="E977" s="69" t="str">
        <f t="shared" si="443"/>
        <v xml:space="preserve"> </v>
      </c>
      <c r="F977" s="29" t="str">
        <f t="shared" si="418"/>
        <v>-</v>
      </c>
      <c r="G977" s="29" t="str">
        <f t="shared" si="419"/>
        <v>-</v>
      </c>
      <c r="H977" s="29" t="str">
        <f t="shared" si="420"/>
        <v>-</v>
      </c>
      <c r="I977" s="29" t="str">
        <f t="shared" si="421"/>
        <v>-</v>
      </c>
      <c r="J977" s="46" t="str">
        <f t="shared" si="422"/>
        <v>-</v>
      </c>
      <c r="K977" s="29" t="str">
        <f t="shared" si="423"/>
        <v>-</v>
      </c>
      <c r="L977" s="29" t="str">
        <f t="shared" si="424"/>
        <v>-</v>
      </c>
      <c r="M977" s="29" t="str">
        <f t="shared" si="425"/>
        <v>-</v>
      </c>
      <c r="N977" s="29" t="str">
        <f t="shared" si="426"/>
        <v>-</v>
      </c>
      <c r="O977" s="29" t="str">
        <f t="shared" si="427"/>
        <v>-</v>
      </c>
      <c r="P977" s="2">
        <f>Замеры!R974</f>
        <v>0</v>
      </c>
      <c r="S977" s="2">
        <f>Замеры!S974</f>
        <v>0</v>
      </c>
      <c r="T977" s="2" t="s">
        <v>72</v>
      </c>
      <c r="U977" s="2" t="b">
        <f t="shared" si="428"/>
        <v>0</v>
      </c>
      <c r="V977" s="2" t="b">
        <f t="shared" si="429"/>
        <v>0</v>
      </c>
      <c r="W977" s="2" t="b">
        <f t="shared" si="430"/>
        <v>0</v>
      </c>
      <c r="Y977" s="2">
        <f t="shared" ca="1" si="431"/>
        <v>37</v>
      </c>
      <c r="Z977" s="2">
        <f t="shared" ca="1" si="431"/>
        <v>48</v>
      </c>
      <c r="AA977" s="2">
        <f t="shared" ca="1" si="431"/>
        <v>23</v>
      </c>
      <c r="AB977" s="5">
        <f t="shared" ca="1" si="432"/>
        <v>246</v>
      </c>
      <c r="AC977" s="5">
        <f t="shared" ca="1" si="433"/>
        <v>257</v>
      </c>
      <c r="AD977" s="5">
        <f t="shared" ca="1" si="434"/>
        <v>244</v>
      </c>
      <c r="AE977" s="5">
        <f t="shared" ca="1" si="435"/>
        <v>278</v>
      </c>
      <c r="AF977" s="5">
        <f t="shared" ca="1" si="436"/>
        <v>300</v>
      </c>
      <c r="AG977" s="5">
        <f t="shared" ca="1" si="437"/>
        <v>278</v>
      </c>
      <c r="AH977" s="5">
        <f t="shared" ca="1" si="438"/>
        <v>276</v>
      </c>
      <c r="AI977" s="5">
        <f t="shared" ca="1" si="439"/>
        <v>378</v>
      </c>
      <c r="AJ977" s="5">
        <f t="shared" ca="1" si="440"/>
        <v>261</v>
      </c>
      <c r="AK977" s="5">
        <f t="shared" ca="1" si="441"/>
        <v>379</v>
      </c>
    </row>
    <row r="978" spans="1:37" x14ac:dyDescent="0.3">
      <c r="A978" s="35">
        <f>IF(Замеры!B975=0, " ", Замеры!B975)</f>
        <v>972</v>
      </c>
      <c r="B978" s="45" t="str">
        <f>Замеры!G975</f>
        <v xml:space="preserve">Группа от QF </v>
      </c>
      <c r="C978" s="45" t="str">
        <f>IF(Замеры!O975=0, " ", Замеры!O975)</f>
        <v xml:space="preserve"> </v>
      </c>
      <c r="D978" s="69" t="str">
        <f t="shared" si="442"/>
        <v xml:space="preserve"> </v>
      </c>
      <c r="E978" s="69" t="str">
        <f t="shared" si="443"/>
        <v xml:space="preserve"> </v>
      </c>
      <c r="F978" s="29" t="str">
        <f t="shared" si="418"/>
        <v>-</v>
      </c>
      <c r="G978" s="29" t="str">
        <f t="shared" si="419"/>
        <v>-</v>
      </c>
      <c r="H978" s="29" t="str">
        <f t="shared" si="420"/>
        <v>-</v>
      </c>
      <c r="I978" s="29" t="str">
        <f t="shared" si="421"/>
        <v>-</v>
      </c>
      <c r="J978" s="46" t="str">
        <f t="shared" si="422"/>
        <v>-</v>
      </c>
      <c r="K978" s="29" t="str">
        <f t="shared" si="423"/>
        <v>-</v>
      </c>
      <c r="L978" s="29" t="str">
        <f t="shared" si="424"/>
        <v>-</v>
      </c>
      <c r="M978" s="29" t="str">
        <f t="shared" si="425"/>
        <v>-</v>
      </c>
      <c r="N978" s="29" t="str">
        <f t="shared" si="426"/>
        <v>-</v>
      </c>
      <c r="O978" s="29" t="str">
        <f t="shared" si="427"/>
        <v>-</v>
      </c>
      <c r="P978" s="2">
        <f>Замеры!R975</f>
        <v>0</v>
      </c>
      <c r="S978" s="2">
        <f>Замеры!S975</f>
        <v>0</v>
      </c>
      <c r="T978" s="2" t="s">
        <v>72</v>
      </c>
      <c r="U978" s="2" t="b">
        <f t="shared" si="428"/>
        <v>0</v>
      </c>
      <c r="V978" s="2" t="b">
        <f t="shared" si="429"/>
        <v>0</v>
      </c>
      <c r="W978" s="2" t="b">
        <f t="shared" si="430"/>
        <v>0</v>
      </c>
      <c r="Y978" s="2">
        <f t="shared" ca="1" si="431"/>
        <v>20</v>
      </c>
      <c r="Z978" s="2">
        <f t="shared" ca="1" si="431"/>
        <v>34</v>
      </c>
      <c r="AA978" s="2">
        <f t="shared" ca="1" si="431"/>
        <v>30</v>
      </c>
      <c r="AB978" s="5">
        <f t="shared" ca="1" si="432"/>
        <v>344</v>
      </c>
      <c r="AC978" s="5">
        <f t="shared" ca="1" si="433"/>
        <v>393</v>
      </c>
      <c r="AD978" s="5">
        <f t="shared" ca="1" si="434"/>
        <v>364</v>
      </c>
      <c r="AE978" s="5">
        <f t="shared" ca="1" si="435"/>
        <v>377</v>
      </c>
      <c r="AF978" s="5">
        <f t="shared" ca="1" si="436"/>
        <v>350</v>
      </c>
      <c r="AG978" s="5">
        <f t="shared" ca="1" si="437"/>
        <v>363</v>
      </c>
      <c r="AH978" s="5">
        <f t="shared" ca="1" si="438"/>
        <v>306</v>
      </c>
      <c r="AI978" s="5">
        <f t="shared" ca="1" si="439"/>
        <v>416</v>
      </c>
      <c r="AJ978" s="5">
        <f t="shared" ca="1" si="440"/>
        <v>425</v>
      </c>
      <c r="AK978" s="5">
        <f t="shared" ca="1" si="441"/>
        <v>355</v>
      </c>
    </row>
    <row r="979" spans="1:37" x14ac:dyDescent="0.3">
      <c r="A979" s="35">
        <f>IF(Замеры!B976=0, " ", Замеры!B976)</f>
        <v>973</v>
      </c>
      <c r="B979" s="45" t="str">
        <f>Замеры!G976</f>
        <v xml:space="preserve">Группа от QF </v>
      </c>
      <c r="C979" s="45" t="str">
        <f>IF(Замеры!O976=0, " ", Замеры!O976)</f>
        <v xml:space="preserve"> </v>
      </c>
      <c r="D979" s="69" t="str">
        <f t="shared" si="442"/>
        <v xml:space="preserve"> </v>
      </c>
      <c r="E979" s="69" t="str">
        <f t="shared" si="443"/>
        <v xml:space="preserve"> </v>
      </c>
      <c r="F979" s="29" t="str">
        <f t="shared" si="418"/>
        <v>-</v>
      </c>
      <c r="G979" s="29" t="str">
        <f t="shared" si="419"/>
        <v>-</v>
      </c>
      <c r="H979" s="29" t="str">
        <f t="shared" si="420"/>
        <v>-</v>
      </c>
      <c r="I979" s="29" t="str">
        <f t="shared" si="421"/>
        <v>-</v>
      </c>
      <c r="J979" s="46" t="str">
        <f t="shared" si="422"/>
        <v>-</v>
      </c>
      <c r="K979" s="29" t="str">
        <f t="shared" si="423"/>
        <v>-</v>
      </c>
      <c r="L979" s="29" t="str">
        <f t="shared" si="424"/>
        <v>-</v>
      </c>
      <c r="M979" s="29" t="str">
        <f t="shared" si="425"/>
        <v>-</v>
      </c>
      <c r="N979" s="29" t="str">
        <f t="shared" si="426"/>
        <v>-</v>
      </c>
      <c r="O979" s="29" t="str">
        <f t="shared" si="427"/>
        <v>-</v>
      </c>
      <c r="P979" s="2">
        <f>Замеры!R976</f>
        <v>0</v>
      </c>
      <c r="S979" s="2">
        <f>Замеры!S976</f>
        <v>0</v>
      </c>
      <c r="T979" s="2" t="s">
        <v>72</v>
      </c>
      <c r="U979" s="2" t="b">
        <f t="shared" si="428"/>
        <v>0</v>
      </c>
      <c r="V979" s="2" t="b">
        <f t="shared" si="429"/>
        <v>0</v>
      </c>
      <c r="W979" s="2" t="b">
        <f t="shared" si="430"/>
        <v>0</v>
      </c>
      <c r="Y979" s="2">
        <f t="shared" ca="1" si="431"/>
        <v>40</v>
      </c>
      <c r="Z979" s="2">
        <f t="shared" ca="1" si="431"/>
        <v>50</v>
      </c>
      <c r="AA979" s="2">
        <f t="shared" ca="1" si="431"/>
        <v>41</v>
      </c>
      <c r="AB979" s="5">
        <f t="shared" ca="1" si="432"/>
        <v>559</v>
      </c>
      <c r="AC979" s="5">
        <f t="shared" ca="1" si="433"/>
        <v>441</v>
      </c>
      <c r="AD979" s="5">
        <f t="shared" ca="1" si="434"/>
        <v>528</v>
      </c>
      <c r="AE979" s="5">
        <f t="shared" ca="1" si="435"/>
        <v>548</v>
      </c>
      <c r="AF979" s="5">
        <f t="shared" ca="1" si="436"/>
        <v>530</v>
      </c>
      <c r="AG979" s="5">
        <f t="shared" ca="1" si="437"/>
        <v>505</v>
      </c>
      <c r="AH979" s="5">
        <f t="shared" ca="1" si="438"/>
        <v>508</v>
      </c>
      <c r="AI979" s="5">
        <f t="shared" ca="1" si="439"/>
        <v>458</v>
      </c>
      <c r="AJ979" s="5">
        <f t="shared" ca="1" si="440"/>
        <v>434</v>
      </c>
      <c r="AK979" s="5">
        <f t="shared" ca="1" si="441"/>
        <v>451</v>
      </c>
    </row>
    <row r="980" spans="1:37" x14ac:dyDescent="0.3">
      <c r="A980" s="35">
        <f>IF(Замеры!B977=0, " ", Замеры!B977)</f>
        <v>974</v>
      </c>
      <c r="B980" s="45" t="str">
        <f>Замеры!G977</f>
        <v xml:space="preserve">Группа от QF </v>
      </c>
      <c r="C980" s="45" t="str">
        <f>IF(Замеры!O977=0, " ", Замеры!O977)</f>
        <v xml:space="preserve"> </v>
      </c>
      <c r="D980" s="69" t="str">
        <f t="shared" si="442"/>
        <v xml:space="preserve"> </v>
      </c>
      <c r="E980" s="69" t="str">
        <f t="shared" si="443"/>
        <v xml:space="preserve"> </v>
      </c>
      <c r="F980" s="29" t="str">
        <f t="shared" si="418"/>
        <v>-</v>
      </c>
      <c r="G980" s="29" t="str">
        <f t="shared" si="419"/>
        <v>-</v>
      </c>
      <c r="H980" s="29" t="str">
        <f t="shared" si="420"/>
        <v>-</v>
      </c>
      <c r="I980" s="29" t="str">
        <f t="shared" si="421"/>
        <v>-</v>
      </c>
      <c r="J980" s="46" t="str">
        <f t="shared" si="422"/>
        <v>-</v>
      </c>
      <c r="K980" s="29" t="str">
        <f t="shared" si="423"/>
        <v>-</v>
      </c>
      <c r="L980" s="29" t="str">
        <f t="shared" si="424"/>
        <v>-</v>
      </c>
      <c r="M980" s="29" t="str">
        <f t="shared" si="425"/>
        <v>-</v>
      </c>
      <c r="N980" s="29" t="str">
        <f t="shared" si="426"/>
        <v>-</v>
      </c>
      <c r="O980" s="29" t="str">
        <f t="shared" si="427"/>
        <v>-</v>
      </c>
      <c r="P980" s="2">
        <f>Замеры!R977</f>
        <v>0</v>
      </c>
      <c r="S980" s="2">
        <f>Замеры!S977</f>
        <v>0</v>
      </c>
      <c r="T980" s="2" t="s">
        <v>72</v>
      </c>
      <c r="U980" s="2" t="b">
        <f t="shared" si="428"/>
        <v>0</v>
      </c>
      <c r="V980" s="2" t="b">
        <f t="shared" si="429"/>
        <v>0</v>
      </c>
      <c r="W980" s="2" t="b">
        <f t="shared" si="430"/>
        <v>0</v>
      </c>
      <c r="Y980" s="2">
        <f t="shared" ca="1" si="431"/>
        <v>35</v>
      </c>
      <c r="Z980" s="2">
        <f t="shared" ca="1" si="431"/>
        <v>39</v>
      </c>
      <c r="AA980" s="2">
        <f t="shared" ca="1" si="431"/>
        <v>23</v>
      </c>
      <c r="AB980" s="5">
        <f t="shared" ca="1" si="432"/>
        <v>316</v>
      </c>
      <c r="AC980" s="5">
        <f t="shared" ca="1" si="433"/>
        <v>235</v>
      </c>
      <c r="AD980" s="5">
        <f t="shared" ca="1" si="434"/>
        <v>375</v>
      </c>
      <c r="AE980" s="5">
        <f t="shared" ca="1" si="435"/>
        <v>294</v>
      </c>
      <c r="AF980" s="5">
        <f t="shared" ca="1" si="436"/>
        <v>312</v>
      </c>
      <c r="AG980" s="5">
        <f t="shared" ca="1" si="437"/>
        <v>369</v>
      </c>
      <c r="AH980" s="5">
        <f t="shared" ca="1" si="438"/>
        <v>337</v>
      </c>
      <c r="AI980" s="5">
        <f t="shared" ca="1" si="439"/>
        <v>249</v>
      </c>
      <c r="AJ980" s="5">
        <f t="shared" ca="1" si="440"/>
        <v>356</v>
      </c>
      <c r="AK980" s="5">
        <f t="shared" ca="1" si="441"/>
        <v>330</v>
      </c>
    </row>
    <row r="981" spans="1:37" x14ac:dyDescent="0.3">
      <c r="A981" s="35">
        <f>IF(Замеры!B978=0, " ", Замеры!B978)</f>
        <v>975</v>
      </c>
      <c r="B981" s="45" t="str">
        <f>Замеры!G978</f>
        <v xml:space="preserve">Группа от QF </v>
      </c>
      <c r="C981" s="45" t="str">
        <f>IF(Замеры!O978=0, " ", Замеры!O978)</f>
        <v xml:space="preserve"> </v>
      </c>
      <c r="D981" s="69" t="str">
        <f t="shared" si="442"/>
        <v xml:space="preserve"> </v>
      </c>
      <c r="E981" s="69" t="str">
        <f t="shared" si="443"/>
        <v xml:space="preserve"> </v>
      </c>
      <c r="F981" s="29" t="str">
        <f t="shared" si="418"/>
        <v>-</v>
      </c>
      <c r="G981" s="29" t="str">
        <f t="shared" si="419"/>
        <v>-</v>
      </c>
      <c r="H981" s="29" t="str">
        <f t="shared" si="420"/>
        <v>-</v>
      </c>
      <c r="I981" s="29" t="str">
        <f t="shared" si="421"/>
        <v>-</v>
      </c>
      <c r="J981" s="46" t="str">
        <f t="shared" si="422"/>
        <v>-</v>
      </c>
      <c r="K981" s="29" t="str">
        <f t="shared" si="423"/>
        <v>-</v>
      </c>
      <c r="L981" s="29" t="str">
        <f t="shared" si="424"/>
        <v>-</v>
      </c>
      <c r="M981" s="29" t="str">
        <f t="shared" si="425"/>
        <v>-</v>
      </c>
      <c r="N981" s="29" t="str">
        <f t="shared" si="426"/>
        <v>-</v>
      </c>
      <c r="O981" s="29" t="str">
        <f t="shared" si="427"/>
        <v>-</v>
      </c>
      <c r="P981" s="2">
        <f>Замеры!R978</f>
        <v>0</v>
      </c>
      <c r="S981" s="2">
        <f>Замеры!S978</f>
        <v>0</v>
      </c>
      <c r="T981" s="2" t="s">
        <v>72</v>
      </c>
      <c r="U981" s="2" t="b">
        <f t="shared" si="428"/>
        <v>0</v>
      </c>
      <c r="V981" s="2" t="b">
        <f t="shared" si="429"/>
        <v>0</v>
      </c>
      <c r="W981" s="2" t="b">
        <f t="shared" si="430"/>
        <v>0</v>
      </c>
      <c r="Y981" s="2">
        <f t="shared" ca="1" si="431"/>
        <v>20</v>
      </c>
      <c r="Z981" s="2">
        <f t="shared" ca="1" si="431"/>
        <v>38</v>
      </c>
      <c r="AA981" s="2">
        <f t="shared" ca="1" si="431"/>
        <v>43</v>
      </c>
      <c r="AB981" s="5">
        <f t="shared" ca="1" si="432"/>
        <v>454</v>
      </c>
      <c r="AC981" s="5">
        <f t="shared" ca="1" si="433"/>
        <v>511</v>
      </c>
      <c r="AD981" s="5">
        <f t="shared" ca="1" si="434"/>
        <v>457</v>
      </c>
      <c r="AE981" s="5">
        <f t="shared" ca="1" si="435"/>
        <v>528</v>
      </c>
      <c r="AF981" s="5">
        <f t="shared" ca="1" si="436"/>
        <v>523</v>
      </c>
      <c r="AG981" s="5">
        <f t="shared" ca="1" si="437"/>
        <v>530</v>
      </c>
      <c r="AH981" s="5">
        <f t="shared" ca="1" si="438"/>
        <v>469</v>
      </c>
      <c r="AI981" s="5">
        <f t="shared" ca="1" si="439"/>
        <v>576</v>
      </c>
      <c r="AJ981" s="5">
        <f t="shared" ca="1" si="440"/>
        <v>455</v>
      </c>
      <c r="AK981" s="5">
        <f t="shared" ca="1" si="441"/>
        <v>539</v>
      </c>
    </row>
    <row r="982" spans="1:37" x14ac:dyDescent="0.3">
      <c r="A982" s="35">
        <f>IF(Замеры!B979=0, " ", Замеры!B979)</f>
        <v>976</v>
      </c>
      <c r="B982" s="45" t="str">
        <f>Замеры!G979</f>
        <v xml:space="preserve">Группа от QF </v>
      </c>
      <c r="C982" s="45" t="str">
        <f>IF(Замеры!O979=0, " ", Замеры!O979)</f>
        <v xml:space="preserve"> </v>
      </c>
      <c r="D982" s="69" t="str">
        <f t="shared" si="442"/>
        <v xml:space="preserve"> </v>
      </c>
      <c r="E982" s="69" t="str">
        <f t="shared" si="443"/>
        <v xml:space="preserve"> </v>
      </c>
      <c r="F982" s="29" t="str">
        <f t="shared" si="418"/>
        <v>-</v>
      </c>
      <c r="G982" s="29" t="str">
        <f t="shared" si="419"/>
        <v>-</v>
      </c>
      <c r="H982" s="29" t="str">
        <f t="shared" si="420"/>
        <v>-</v>
      </c>
      <c r="I982" s="29" t="str">
        <f t="shared" si="421"/>
        <v>-</v>
      </c>
      <c r="J982" s="46" t="str">
        <f t="shared" si="422"/>
        <v>-</v>
      </c>
      <c r="K982" s="29" t="str">
        <f t="shared" si="423"/>
        <v>-</v>
      </c>
      <c r="L982" s="29" t="str">
        <f t="shared" si="424"/>
        <v>-</v>
      </c>
      <c r="M982" s="29" t="str">
        <f t="shared" si="425"/>
        <v>-</v>
      </c>
      <c r="N982" s="29" t="str">
        <f t="shared" si="426"/>
        <v>-</v>
      </c>
      <c r="O982" s="29" t="str">
        <f t="shared" si="427"/>
        <v>-</v>
      </c>
      <c r="P982" s="2">
        <f>Замеры!R979</f>
        <v>0</v>
      </c>
      <c r="S982" s="2">
        <f>Замеры!S979</f>
        <v>0</v>
      </c>
      <c r="T982" s="2" t="s">
        <v>72</v>
      </c>
      <c r="U982" s="2" t="b">
        <f t="shared" si="428"/>
        <v>0</v>
      </c>
      <c r="V982" s="2" t="b">
        <f t="shared" si="429"/>
        <v>0</v>
      </c>
      <c r="W982" s="2" t="b">
        <f t="shared" si="430"/>
        <v>0</v>
      </c>
      <c r="Y982" s="2">
        <f t="shared" ca="1" si="431"/>
        <v>42</v>
      </c>
      <c r="Z982" s="2">
        <f t="shared" ca="1" si="431"/>
        <v>44</v>
      </c>
      <c r="AA982" s="2">
        <f t="shared" ca="1" si="431"/>
        <v>30</v>
      </c>
      <c r="AB982" s="5">
        <f t="shared" ca="1" si="432"/>
        <v>345</v>
      </c>
      <c r="AC982" s="5">
        <f t="shared" ca="1" si="433"/>
        <v>437</v>
      </c>
      <c r="AD982" s="5">
        <f t="shared" ca="1" si="434"/>
        <v>444</v>
      </c>
      <c r="AE982" s="5">
        <f t="shared" ca="1" si="435"/>
        <v>350</v>
      </c>
      <c r="AF982" s="5">
        <f t="shared" ca="1" si="436"/>
        <v>438</v>
      </c>
      <c r="AG982" s="5">
        <f t="shared" ca="1" si="437"/>
        <v>323</v>
      </c>
      <c r="AH982" s="5">
        <f t="shared" ca="1" si="438"/>
        <v>378</v>
      </c>
      <c r="AI982" s="5">
        <f t="shared" ca="1" si="439"/>
        <v>395</v>
      </c>
      <c r="AJ982" s="5">
        <f t="shared" ca="1" si="440"/>
        <v>361</v>
      </c>
      <c r="AK982" s="5">
        <f t="shared" ca="1" si="441"/>
        <v>446</v>
      </c>
    </row>
    <row r="983" spans="1:37" x14ac:dyDescent="0.3">
      <c r="A983" s="35">
        <f>IF(Замеры!B980=0, " ", Замеры!B980)</f>
        <v>977</v>
      </c>
      <c r="B983" s="45" t="str">
        <f>Замеры!G980</f>
        <v xml:space="preserve">Группа от QF </v>
      </c>
      <c r="C983" s="45" t="str">
        <f>IF(Замеры!O980=0, " ", Замеры!O980)</f>
        <v xml:space="preserve"> </v>
      </c>
      <c r="D983" s="69" t="str">
        <f t="shared" si="442"/>
        <v xml:space="preserve"> </v>
      </c>
      <c r="E983" s="69" t="str">
        <f t="shared" si="443"/>
        <v xml:space="preserve"> </v>
      </c>
      <c r="F983" s="29" t="str">
        <f t="shared" si="418"/>
        <v>-</v>
      </c>
      <c r="G983" s="29" t="str">
        <f t="shared" si="419"/>
        <v>-</v>
      </c>
      <c r="H983" s="29" t="str">
        <f t="shared" si="420"/>
        <v>-</v>
      </c>
      <c r="I983" s="29" t="str">
        <f t="shared" si="421"/>
        <v>-</v>
      </c>
      <c r="J983" s="46" t="str">
        <f t="shared" si="422"/>
        <v>-</v>
      </c>
      <c r="K983" s="29" t="str">
        <f t="shared" si="423"/>
        <v>-</v>
      </c>
      <c r="L983" s="29" t="str">
        <f t="shared" si="424"/>
        <v>-</v>
      </c>
      <c r="M983" s="29" t="str">
        <f t="shared" si="425"/>
        <v>-</v>
      </c>
      <c r="N983" s="29" t="str">
        <f t="shared" si="426"/>
        <v>-</v>
      </c>
      <c r="O983" s="29" t="str">
        <f t="shared" si="427"/>
        <v>-</v>
      </c>
      <c r="P983" s="2">
        <f>Замеры!R980</f>
        <v>0</v>
      </c>
      <c r="S983" s="2">
        <f>Замеры!S980</f>
        <v>0</v>
      </c>
      <c r="T983" s="2" t="s">
        <v>72</v>
      </c>
      <c r="U983" s="2" t="b">
        <f t="shared" si="428"/>
        <v>0</v>
      </c>
      <c r="V983" s="2" t="b">
        <f t="shared" si="429"/>
        <v>0</v>
      </c>
      <c r="W983" s="2" t="b">
        <f t="shared" si="430"/>
        <v>0</v>
      </c>
      <c r="Y983" s="2">
        <f t="shared" ca="1" si="431"/>
        <v>25</v>
      </c>
      <c r="Z983" s="2">
        <f t="shared" ca="1" si="431"/>
        <v>22</v>
      </c>
      <c r="AA983" s="2">
        <f t="shared" ca="1" si="431"/>
        <v>22</v>
      </c>
      <c r="AB983" s="5">
        <f t="shared" ca="1" si="432"/>
        <v>288</v>
      </c>
      <c r="AC983" s="5">
        <f t="shared" ca="1" si="433"/>
        <v>352</v>
      </c>
      <c r="AD983" s="5">
        <f t="shared" ca="1" si="434"/>
        <v>357</v>
      </c>
      <c r="AE983" s="5">
        <f t="shared" ca="1" si="435"/>
        <v>348</v>
      </c>
      <c r="AF983" s="5">
        <f t="shared" ca="1" si="436"/>
        <v>267</v>
      </c>
      <c r="AG983" s="5">
        <f t="shared" ca="1" si="437"/>
        <v>368</v>
      </c>
      <c r="AH983" s="5">
        <f t="shared" ca="1" si="438"/>
        <v>302</v>
      </c>
      <c r="AI983" s="5">
        <f t="shared" ca="1" si="439"/>
        <v>305</v>
      </c>
      <c r="AJ983" s="5">
        <f t="shared" ca="1" si="440"/>
        <v>349</v>
      </c>
      <c r="AK983" s="5">
        <f t="shared" ca="1" si="441"/>
        <v>258</v>
      </c>
    </row>
    <row r="984" spans="1:37" x14ac:dyDescent="0.3">
      <c r="A984" s="35">
        <f>IF(Замеры!B981=0, " ", Замеры!B981)</f>
        <v>978</v>
      </c>
      <c r="B984" s="45" t="str">
        <f>Замеры!G981</f>
        <v xml:space="preserve">Группа от QF </v>
      </c>
      <c r="C984" s="45" t="str">
        <f>IF(Замеры!O981=0, " ", Замеры!O981)</f>
        <v xml:space="preserve"> </v>
      </c>
      <c r="D984" s="69" t="str">
        <f t="shared" si="442"/>
        <v xml:space="preserve"> </v>
      </c>
      <c r="E984" s="69" t="str">
        <f t="shared" si="443"/>
        <v xml:space="preserve"> </v>
      </c>
      <c r="F984" s="29" t="str">
        <f t="shared" si="418"/>
        <v>-</v>
      </c>
      <c r="G984" s="29" t="str">
        <f t="shared" si="419"/>
        <v>-</v>
      </c>
      <c r="H984" s="29" t="str">
        <f t="shared" si="420"/>
        <v>-</v>
      </c>
      <c r="I984" s="29" t="str">
        <f t="shared" si="421"/>
        <v>-</v>
      </c>
      <c r="J984" s="46" t="str">
        <f t="shared" si="422"/>
        <v>-</v>
      </c>
      <c r="K984" s="29" t="str">
        <f t="shared" si="423"/>
        <v>-</v>
      </c>
      <c r="L984" s="29" t="str">
        <f t="shared" si="424"/>
        <v>-</v>
      </c>
      <c r="M984" s="29" t="str">
        <f t="shared" si="425"/>
        <v>-</v>
      </c>
      <c r="N984" s="29" t="str">
        <f t="shared" si="426"/>
        <v>-</v>
      </c>
      <c r="O984" s="29" t="str">
        <f t="shared" si="427"/>
        <v>-</v>
      </c>
      <c r="P984" s="2">
        <f>Замеры!R981</f>
        <v>0</v>
      </c>
      <c r="S984" s="2">
        <f>Замеры!S981</f>
        <v>0</v>
      </c>
      <c r="T984" s="2" t="s">
        <v>72</v>
      </c>
      <c r="U984" s="2" t="b">
        <f t="shared" si="428"/>
        <v>0</v>
      </c>
      <c r="V984" s="2" t="b">
        <f t="shared" si="429"/>
        <v>0</v>
      </c>
      <c r="W984" s="2" t="b">
        <f t="shared" si="430"/>
        <v>0</v>
      </c>
      <c r="Y984" s="2">
        <f t="shared" ca="1" si="431"/>
        <v>47</v>
      </c>
      <c r="Z984" s="2">
        <f t="shared" ca="1" si="431"/>
        <v>43</v>
      </c>
      <c r="AA984" s="2">
        <f t="shared" ca="1" si="431"/>
        <v>23</v>
      </c>
      <c r="AB984" s="5">
        <f t="shared" ca="1" si="432"/>
        <v>273</v>
      </c>
      <c r="AC984" s="5">
        <f t="shared" ca="1" si="433"/>
        <v>359</v>
      </c>
      <c r="AD984" s="5">
        <f t="shared" ca="1" si="434"/>
        <v>373</v>
      </c>
      <c r="AE984" s="5">
        <f t="shared" ca="1" si="435"/>
        <v>350</v>
      </c>
      <c r="AF984" s="5">
        <f t="shared" ca="1" si="436"/>
        <v>270</v>
      </c>
      <c r="AG984" s="5">
        <f t="shared" ca="1" si="437"/>
        <v>378</v>
      </c>
      <c r="AH984" s="5">
        <f t="shared" ca="1" si="438"/>
        <v>355</v>
      </c>
      <c r="AI984" s="5">
        <f t="shared" ca="1" si="439"/>
        <v>261</v>
      </c>
      <c r="AJ984" s="5">
        <f t="shared" ca="1" si="440"/>
        <v>245</v>
      </c>
      <c r="AK984" s="5">
        <f t="shared" ca="1" si="441"/>
        <v>349</v>
      </c>
    </row>
    <row r="985" spans="1:37" x14ac:dyDescent="0.3">
      <c r="A985" s="35">
        <f>IF(Замеры!B982=0, " ", Замеры!B982)</f>
        <v>979</v>
      </c>
      <c r="B985" s="45" t="str">
        <f>Замеры!G982</f>
        <v xml:space="preserve">Группа от QF </v>
      </c>
      <c r="C985" s="45" t="str">
        <f>IF(Замеры!O982=0, " ", Замеры!O982)</f>
        <v xml:space="preserve"> </v>
      </c>
      <c r="D985" s="69" t="str">
        <f t="shared" si="442"/>
        <v xml:space="preserve"> </v>
      </c>
      <c r="E985" s="69" t="str">
        <f t="shared" si="443"/>
        <v xml:space="preserve"> </v>
      </c>
      <c r="F985" s="29" t="str">
        <f t="shared" si="418"/>
        <v>-</v>
      </c>
      <c r="G985" s="29" t="str">
        <f t="shared" si="419"/>
        <v>-</v>
      </c>
      <c r="H985" s="29" t="str">
        <f t="shared" si="420"/>
        <v>-</v>
      </c>
      <c r="I985" s="29" t="str">
        <f t="shared" si="421"/>
        <v>-</v>
      </c>
      <c r="J985" s="46" t="str">
        <f t="shared" si="422"/>
        <v>-</v>
      </c>
      <c r="K985" s="29" t="str">
        <f t="shared" si="423"/>
        <v>-</v>
      </c>
      <c r="L985" s="29" t="str">
        <f t="shared" si="424"/>
        <v>-</v>
      </c>
      <c r="M985" s="29" t="str">
        <f t="shared" si="425"/>
        <v>-</v>
      </c>
      <c r="N985" s="29" t="str">
        <f t="shared" si="426"/>
        <v>-</v>
      </c>
      <c r="O985" s="29" t="str">
        <f t="shared" si="427"/>
        <v>-</v>
      </c>
      <c r="P985" s="2">
        <f>Замеры!R982</f>
        <v>0</v>
      </c>
      <c r="S985" s="2">
        <f>Замеры!S982</f>
        <v>0</v>
      </c>
      <c r="T985" s="2" t="s">
        <v>72</v>
      </c>
      <c r="U985" s="2" t="b">
        <f t="shared" si="428"/>
        <v>0</v>
      </c>
      <c r="V985" s="2" t="b">
        <f t="shared" si="429"/>
        <v>0</v>
      </c>
      <c r="W985" s="2" t="b">
        <f t="shared" si="430"/>
        <v>0</v>
      </c>
      <c r="Y985" s="2">
        <f t="shared" ca="1" si="431"/>
        <v>42</v>
      </c>
      <c r="Z985" s="2">
        <f t="shared" ca="1" si="431"/>
        <v>20</v>
      </c>
      <c r="AA985" s="2">
        <f t="shared" ca="1" si="431"/>
        <v>21</v>
      </c>
      <c r="AB985" s="5">
        <f t="shared" ca="1" si="432"/>
        <v>342</v>
      </c>
      <c r="AC985" s="5">
        <f t="shared" ca="1" si="433"/>
        <v>302</v>
      </c>
      <c r="AD985" s="5">
        <f t="shared" ca="1" si="434"/>
        <v>344</v>
      </c>
      <c r="AE985" s="5">
        <f t="shared" ca="1" si="435"/>
        <v>223</v>
      </c>
      <c r="AF985" s="5">
        <f t="shared" ca="1" si="436"/>
        <v>330</v>
      </c>
      <c r="AG985" s="5">
        <f t="shared" ca="1" si="437"/>
        <v>265</v>
      </c>
      <c r="AH985" s="5">
        <f t="shared" ca="1" si="438"/>
        <v>220</v>
      </c>
      <c r="AI985" s="5">
        <f t="shared" ca="1" si="439"/>
        <v>248</v>
      </c>
      <c r="AJ985" s="5">
        <f t="shared" ca="1" si="440"/>
        <v>326</v>
      </c>
      <c r="AK985" s="5">
        <f t="shared" ca="1" si="441"/>
        <v>247</v>
      </c>
    </row>
    <row r="986" spans="1:37" x14ac:dyDescent="0.3">
      <c r="A986" s="35">
        <f>IF(Замеры!B983=0, " ", Замеры!B983)</f>
        <v>980</v>
      </c>
      <c r="B986" s="45" t="str">
        <f>Замеры!G983</f>
        <v xml:space="preserve">Группа от QF </v>
      </c>
      <c r="C986" s="45" t="str">
        <f>IF(Замеры!O983=0, " ", Замеры!O983)</f>
        <v xml:space="preserve"> </v>
      </c>
      <c r="D986" s="69" t="str">
        <f t="shared" si="442"/>
        <v xml:space="preserve"> </v>
      </c>
      <c r="E986" s="69" t="str">
        <f t="shared" si="443"/>
        <v xml:space="preserve"> </v>
      </c>
      <c r="F986" s="29" t="str">
        <f t="shared" si="418"/>
        <v>-</v>
      </c>
      <c r="G986" s="29" t="str">
        <f t="shared" si="419"/>
        <v>-</v>
      </c>
      <c r="H986" s="29" t="str">
        <f t="shared" si="420"/>
        <v>-</v>
      </c>
      <c r="I986" s="29" t="str">
        <f t="shared" si="421"/>
        <v>-</v>
      </c>
      <c r="J986" s="46" t="str">
        <f t="shared" si="422"/>
        <v>-</v>
      </c>
      <c r="K986" s="29" t="str">
        <f t="shared" si="423"/>
        <v>-</v>
      </c>
      <c r="L986" s="29" t="str">
        <f t="shared" si="424"/>
        <v>-</v>
      </c>
      <c r="M986" s="29" t="str">
        <f t="shared" si="425"/>
        <v>-</v>
      </c>
      <c r="N986" s="29" t="str">
        <f t="shared" si="426"/>
        <v>-</v>
      </c>
      <c r="O986" s="29" t="str">
        <f t="shared" si="427"/>
        <v>-</v>
      </c>
      <c r="P986" s="2">
        <f>Замеры!R983</f>
        <v>0</v>
      </c>
      <c r="S986" s="2">
        <f>Замеры!S983</f>
        <v>0</v>
      </c>
      <c r="T986" s="2" t="s">
        <v>72</v>
      </c>
      <c r="U986" s="2" t="b">
        <f t="shared" si="428"/>
        <v>0</v>
      </c>
      <c r="V986" s="2" t="b">
        <f t="shared" si="429"/>
        <v>0</v>
      </c>
      <c r="W986" s="2" t="b">
        <f t="shared" si="430"/>
        <v>0</v>
      </c>
      <c r="Y986" s="2">
        <f t="shared" ca="1" si="431"/>
        <v>41</v>
      </c>
      <c r="Z986" s="2">
        <f t="shared" ca="1" si="431"/>
        <v>27</v>
      </c>
      <c r="AA986" s="2">
        <f t="shared" ca="1" si="431"/>
        <v>49</v>
      </c>
      <c r="AB986" s="5">
        <f t="shared" ca="1" si="432"/>
        <v>578</v>
      </c>
      <c r="AC986" s="5">
        <f t="shared" ca="1" si="433"/>
        <v>547</v>
      </c>
      <c r="AD986" s="5">
        <f t="shared" ca="1" si="434"/>
        <v>507</v>
      </c>
      <c r="AE986" s="5">
        <f t="shared" ca="1" si="435"/>
        <v>527</v>
      </c>
      <c r="AF986" s="5">
        <f t="shared" ca="1" si="436"/>
        <v>505</v>
      </c>
      <c r="AG986" s="5">
        <f t="shared" ca="1" si="437"/>
        <v>595</v>
      </c>
      <c r="AH986" s="5">
        <f t="shared" ca="1" si="438"/>
        <v>582</v>
      </c>
      <c r="AI986" s="5">
        <f t="shared" ca="1" si="439"/>
        <v>537</v>
      </c>
      <c r="AJ986" s="5">
        <f t="shared" ca="1" si="440"/>
        <v>559</v>
      </c>
      <c r="AK986" s="5">
        <f t="shared" ca="1" si="441"/>
        <v>588</v>
      </c>
    </row>
    <row r="987" spans="1:37" x14ac:dyDescent="0.3">
      <c r="A987" s="35">
        <f>IF(Замеры!B984=0, " ", Замеры!B984)</f>
        <v>981</v>
      </c>
      <c r="B987" s="45" t="str">
        <f>Замеры!G984</f>
        <v xml:space="preserve">Группа от QF </v>
      </c>
      <c r="C987" s="45" t="str">
        <f>IF(Замеры!O984=0, " ", Замеры!O984)</f>
        <v xml:space="preserve"> </v>
      </c>
      <c r="D987" s="69" t="str">
        <f t="shared" si="442"/>
        <v xml:space="preserve"> </v>
      </c>
      <c r="E987" s="69" t="str">
        <f t="shared" si="443"/>
        <v xml:space="preserve"> </v>
      </c>
      <c r="F987" s="29" t="str">
        <f t="shared" si="418"/>
        <v>-</v>
      </c>
      <c r="G987" s="29" t="str">
        <f t="shared" si="419"/>
        <v>-</v>
      </c>
      <c r="H987" s="29" t="str">
        <f t="shared" si="420"/>
        <v>-</v>
      </c>
      <c r="I987" s="29" t="str">
        <f t="shared" si="421"/>
        <v>-</v>
      </c>
      <c r="J987" s="46" t="str">
        <f t="shared" si="422"/>
        <v>-</v>
      </c>
      <c r="K987" s="29" t="str">
        <f t="shared" si="423"/>
        <v>-</v>
      </c>
      <c r="L987" s="29" t="str">
        <f t="shared" si="424"/>
        <v>-</v>
      </c>
      <c r="M987" s="29" t="str">
        <f t="shared" si="425"/>
        <v>-</v>
      </c>
      <c r="N987" s="29" t="str">
        <f t="shared" si="426"/>
        <v>-</v>
      </c>
      <c r="O987" s="29" t="str">
        <f t="shared" si="427"/>
        <v>-</v>
      </c>
      <c r="P987" s="2">
        <f>Замеры!R984</f>
        <v>0</v>
      </c>
      <c r="S987" s="2">
        <f>Замеры!S984</f>
        <v>0</v>
      </c>
      <c r="T987" s="2" t="s">
        <v>72</v>
      </c>
      <c r="U987" s="2" t="b">
        <f t="shared" si="428"/>
        <v>0</v>
      </c>
      <c r="V987" s="2" t="b">
        <f t="shared" si="429"/>
        <v>0</v>
      </c>
      <c r="W987" s="2" t="b">
        <f t="shared" si="430"/>
        <v>0</v>
      </c>
      <c r="Y987" s="2">
        <f t="shared" ca="1" si="431"/>
        <v>45</v>
      </c>
      <c r="Z987" s="2">
        <f t="shared" ca="1" si="431"/>
        <v>49</v>
      </c>
      <c r="AA987" s="2">
        <f t="shared" ca="1" si="431"/>
        <v>24</v>
      </c>
      <c r="AB987" s="5">
        <f t="shared" ca="1" si="432"/>
        <v>367</v>
      </c>
      <c r="AC987" s="5">
        <f t="shared" ca="1" si="433"/>
        <v>377</v>
      </c>
      <c r="AD987" s="5">
        <f t="shared" ca="1" si="434"/>
        <v>372</v>
      </c>
      <c r="AE987" s="5">
        <f t="shared" ca="1" si="435"/>
        <v>263</v>
      </c>
      <c r="AF987" s="5">
        <f t="shared" ca="1" si="436"/>
        <v>354</v>
      </c>
      <c r="AG987" s="5">
        <f t="shared" ca="1" si="437"/>
        <v>307</v>
      </c>
      <c r="AH987" s="5">
        <f t="shared" ca="1" si="438"/>
        <v>309</v>
      </c>
      <c r="AI987" s="5">
        <f t="shared" ca="1" si="439"/>
        <v>319</v>
      </c>
      <c r="AJ987" s="5">
        <f t="shared" ca="1" si="440"/>
        <v>254</v>
      </c>
      <c r="AK987" s="5">
        <f t="shared" ca="1" si="441"/>
        <v>379</v>
      </c>
    </row>
    <row r="988" spans="1:37" x14ac:dyDescent="0.3">
      <c r="A988" s="35">
        <f>IF(Замеры!B985=0, " ", Замеры!B985)</f>
        <v>982</v>
      </c>
      <c r="B988" s="45" t="str">
        <f>Замеры!G985</f>
        <v xml:space="preserve">Группа от QF </v>
      </c>
      <c r="C988" s="45" t="str">
        <f>IF(Замеры!O985=0, " ", Замеры!O985)</f>
        <v xml:space="preserve"> </v>
      </c>
      <c r="D988" s="69" t="str">
        <f t="shared" si="442"/>
        <v xml:space="preserve"> </v>
      </c>
      <c r="E988" s="69" t="str">
        <f t="shared" si="443"/>
        <v xml:space="preserve"> </v>
      </c>
      <c r="F988" s="29" t="str">
        <f t="shared" si="418"/>
        <v>-</v>
      </c>
      <c r="G988" s="29" t="str">
        <f t="shared" si="419"/>
        <v>-</v>
      </c>
      <c r="H988" s="29" t="str">
        <f t="shared" si="420"/>
        <v>-</v>
      </c>
      <c r="I988" s="29" t="str">
        <f t="shared" si="421"/>
        <v>-</v>
      </c>
      <c r="J988" s="46" t="str">
        <f t="shared" si="422"/>
        <v>-</v>
      </c>
      <c r="K988" s="29" t="str">
        <f t="shared" si="423"/>
        <v>-</v>
      </c>
      <c r="L988" s="29" t="str">
        <f t="shared" si="424"/>
        <v>-</v>
      </c>
      <c r="M988" s="29" t="str">
        <f t="shared" si="425"/>
        <v>-</v>
      </c>
      <c r="N988" s="29" t="str">
        <f t="shared" si="426"/>
        <v>-</v>
      </c>
      <c r="O988" s="29" t="str">
        <f t="shared" si="427"/>
        <v>-</v>
      </c>
      <c r="P988" s="2">
        <f>Замеры!R985</f>
        <v>0</v>
      </c>
      <c r="S988" s="2">
        <f>Замеры!S985</f>
        <v>0</v>
      </c>
      <c r="T988" s="2" t="s">
        <v>72</v>
      </c>
      <c r="U988" s="2" t="b">
        <f t="shared" si="428"/>
        <v>0</v>
      </c>
      <c r="V988" s="2" t="b">
        <f t="shared" si="429"/>
        <v>0</v>
      </c>
      <c r="W988" s="2" t="b">
        <f t="shared" si="430"/>
        <v>0</v>
      </c>
      <c r="Y988" s="2">
        <f t="shared" ca="1" si="431"/>
        <v>28</v>
      </c>
      <c r="Z988" s="2">
        <f t="shared" ca="1" si="431"/>
        <v>33</v>
      </c>
      <c r="AA988" s="2">
        <f t="shared" ca="1" si="431"/>
        <v>42</v>
      </c>
      <c r="AB988" s="5">
        <f t="shared" ca="1" si="432"/>
        <v>440</v>
      </c>
      <c r="AC988" s="5">
        <f t="shared" ca="1" si="433"/>
        <v>514</v>
      </c>
      <c r="AD988" s="5">
        <f t="shared" ca="1" si="434"/>
        <v>544</v>
      </c>
      <c r="AE988" s="5">
        <f t="shared" ca="1" si="435"/>
        <v>553</v>
      </c>
      <c r="AF988" s="5">
        <f t="shared" ca="1" si="436"/>
        <v>527</v>
      </c>
      <c r="AG988" s="5">
        <f t="shared" ca="1" si="437"/>
        <v>455</v>
      </c>
      <c r="AH988" s="5">
        <f t="shared" ca="1" si="438"/>
        <v>450</v>
      </c>
      <c r="AI988" s="5">
        <f t="shared" ca="1" si="439"/>
        <v>500</v>
      </c>
      <c r="AJ988" s="5">
        <f t="shared" ca="1" si="440"/>
        <v>516</v>
      </c>
      <c r="AK988" s="5">
        <f t="shared" ca="1" si="441"/>
        <v>529</v>
      </c>
    </row>
    <row r="989" spans="1:37" x14ac:dyDescent="0.3">
      <c r="A989" s="35">
        <f>IF(Замеры!B986=0, " ", Замеры!B986)</f>
        <v>983</v>
      </c>
      <c r="B989" s="45" t="str">
        <f>Замеры!G986</f>
        <v xml:space="preserve">Группа от QF </v>
      </c>
      <c r="C989" s="45" t="str">
        <f>IF(Замеры!O986=0, " ", Замеры!O986)</f>
        <v xml:space="preserve"> </v>
      </c>
      <c r="D989" s="69" t="str">
        <f t="shared" si="442"/>
        <v xml:space="preserve"> </v>
      </c>
      <c r="E989" s="69" t="str">
        <f t="shared" si="443"/>
        <v xml:space="preserve"> </v>
      </c>
      <c r="F989" s="29" t="str">
        <f t="shared" si="418"/>
        <v>-</v>
      </c>
      <c r="G989" s="29" t="str">
        <f t="shared" si="419"/>
        <v>-</v>
      </c>
      <c r="H989" s="29" t="str">
        <f t="shared" si="420"/>
        <v>-</v>
      </c>
      <c r="I989" s="29" t="str">
        <f t="shared" si="421"/>
        <v>-</v>
      </c>
      <c r="J989" s="46" t="str">
        <f t="shared" si="422"/>
        <v>-</v>
      </c>
      <c r="K989" s="29" t="str">
        <f t="shared" si="423"/>
        <v>-</v>
      </c>
      <c r="L989" s="29" t="str">
        <f t="shared" si="424"/>
        <v>-</v>
      </c>
      <c r="M989" s="29" t="str">
        <f t="shared" si="425"/>
        <v>-</v>
      </c>
      <c r="N989" s="29" t="str">
        <f t="shared" si="426"/>
        <v>-</v>
      </c>
      <c r="O989" s="29" t="str">
        <f t="shared" si="427"/>
        <v>-</v>
      </c>
      <c r="P989" s="2">
        <f>Замеры!R986</f>
        <v>0</v>
      </c>
      <c r="S989" s="2">
        <f>Замеры!S986</f>
        <v>0</v>
      </c>
      <c r="T989" s="2" t="s">
        <v>72</v>
      </c>
      <c r="U989" s="2" t="b">
        <f t="shared" si="428"/>
        <v>0</v>
      </c>
      <c r="V989" s="2" t="b">
        <f t="shared" si="429"/>
        <v>0</v>
      </c>
      <c r="W989" s="2" t="b">
        <f t="shared" si="430"/>
        <v>0</v>
      </c>
      <c r="Y989" s="2">
        <f t="shared" ca="1" si="431"/>
        <v>24</v>
      </c>
      <c r="Z989" s="2">
        <f t="shared" ca="1" si="431"/>
        <v>45</v>
      </c>
      <c r="AA989" s="2">
        <f t="shared" ca="1" si="431"/>
        <v>24</v>
      </c>
      <c r="AB989" s="5">
        <f t="shared" ca="1" si="432"/>
        <v>249</v>
      </c>
      <c r="AC989" s="5">
        <f t="shared" ca="1" si="433"/>
        <v>268</v>
      </c>
      <c r="AD989" s="5">
        <f t="shared" ca="1" si="434"/>
        <v>318</v>
      </c>
      <c r="AE989" s="5">
        <f t="shared" ca="1" si="435"/>
        <v>263</v>
      </c>
      <c r="AF989" s="5">
        <f t="shared" ca="1" si="436"/>
        <v>263</v>
      </c>
      <c r="AG989" s="5">
        <f t="shared" ca="1" si="437"/>
        <v>321</v>
      </c>
      <c r="AH989" s="5">
        <f t="shared" ca="1" si="438"/>
        <v>350</v>
      </c>
      <c r="AI989" s="5">
        <f t="shared" ca="1" si="439"/>
        <v>246</v>
      </c>
      <c r="AJ989" s="5">
        <f t="shared" ca="1" si="440"/>
        <v>273</v>
      </c>
      <c r="AK989" s="5">
        <f t="shared" ca="1" si="441"/>
        <v>272</v>
      </c>
    </row>
    <row r="990" spans="1:37" x14ac:dyDescent="0.3">
      <c r="A990" s="35">
        <f>IF(Замеры!B987=0, " ", Замеры!B987)</f>
        <v>984</v>
      </c>
      <c r="B990" s="45" t="str">
        <f>Замеры!G987</f>
        <v xml:space="preserve">Группа от QF </v>
      </c>
      <c r="C990" s="45" t="str">
        <f>IF(Замеры!O987=0, " ", Замеры!O987)</f>
        <v xml:space="preserve"> </v>
      </c>
      <c r="D990" s="69" t="str">
        <f t="shared" si="442"/>
        <v xml:space="preserve"> </v>
      </c>
      <c r="E990" s="69" t="str">
        <f t="shared" si="443"/>
        <v xml:space="preserve"> </v>
      </c>
      <c r="F990" s="29" t="str">
        <f t="shared" si="418"/>
        <v>-</v>
      </c>
      <c r="G990" s="29" t="str">
        <f t="shared" si="419"/>
        <v>-</v>
      </c>
      <c r="H990" s="29" t="str">
        <f t="shared" si="420"/>
        <v>-</v>
      </c>
      <c r="I990" s="29" t="str">
        <f t="shared" si="421"/>
        <v>-</v>
      </c>
      <c r="J990" s="46" t="str">
        <f t="shared" si="422"/>
        <v>-</v>
      </c>
      <c r="K990" s="29" t="str">
        <f t="shared" si="423"/>
        <v>-</v>
      </c>
      <c r="L990" s="29" t="str">
        <f t="shared" si="424"/>
        <v>-</v>
      </c>
      <c r="M990" s="29" t="str">
        <f t="shared" si="425"/>
        <v>-</v>
      </c>
      <c r="N990" s="29" t="str">
        <f t="shared" si="426"/>
        <v>-</v>
      </c>
      <c r="O990" s="29" t="str">
        <f t="shared" si="427"/>
        <v>-</v>
      </c>
      <c r="P990" s="2">
        <f>Замеры!R987</f>
        <v>0</v>
      </c>
      <c r="S990" s="2">
        <f>Замеры!S987</f>
        <v>0</v>
      </c>
      <c r="T990" s="2" t="s">
        <v>72</v>
      </c>
      <c r="U990" s="2" t="b">
        <f t="shared" si="428"/>
        <v>0</v>
      </c>
      <c r="V990" s="2" t="b">
        <f t="shared" si="429"/>
        <v>0</v>
      </c>
      <c r="W990" s="2" t="b">
        <f t="shared" si="430"/>
        <v>0</v>
      </c>
      <c r="Y990" s="2">
        <f t="shared" ca="1" si="431"/>
        <v>49</v>
      </c>
      <c r="Z990" s="2">
        <f t="shared" ca="1" si="431"/>
        <v>43</v>
      </c>
      <c r="AA990" s="2">
        <f t="shared" ca="1" si="431"/>
        <v>50</v>
      </c>
      <c r="AB990" s="5">
        <f t="shared" ca="1" si="432"/>
        <v>541</v>
      </c>
      <c r="AC990" s="5">
        <f t="shared" ca="1" si="433"/>
        <v>585</v>
      </c>
      <c r="AD990" s="5">
        <f t="shared" ca="1" si="434"/>
        <v>531</v>
      </c>
      <c r="AE990" s="5">
        <f t="shared" ca="1" si="435"/>
        <v>557</v>
      </c>
      <c r="AF990" s="5">
        <f t="shared" ca="1" si="436"/>
        <v>552</v>
      </c>
      <c r="AG990" s="5">
        <f t="shared" ca="1" si="437"/>
        <v>585</v>
      </c>
      <c r="AH990" s="5">
        <f t="shared" ca="1" si="438"/>
        <v>644</v>
      </c>
      <c r="AI990" s="5">
        <f t="shared" ca="1" si="439"/>
        <v>579</v>
      </c>
      <c r="AJ990" s="5">
        <f t="shared" ca="1" si="440"/>
        <v>648</v>
      </c>
      <c r="AK990" s="5">
        <f t="shared" ca="1" si="441"/>
        <v>613</v>
      </c>
    </row>
    <row r="991" spans="1:37" x14ac:dyDescent="0.3">
      <c r="A991" s="35">
        <f>IF(Замеры!B988=0, " ", Замеры!B988)</f>
        <v>985</v>
      </c>
      <c r="B991" s="45" t="str">
        <f>Замеры!G988</f>
        <v xml:space="preserve">Группа от QF </v>
      </c>
      <c r="C991" s="45" t="str">
        <f>IF(Замеры!O988=0, " ", Замеры!O988)</f>
        <v xml:space="preserve"> </v>
      </c>
      <c r="D991" s="69" t="str">
        <f t="shared" si="442"/>
        <v xml:space="preserve"> </v>
      </c>
      <c r="E991" s="69" t="str">
        <f t="shared" si="443"/>
        <v xml:space="preserve"> </v>
      </c>
      <c r="F991" s="29" t="str">
        <f t="shared" si="418"/>
        <v>-</v>
      </c>
      <c r="G991" s="29" t="str">
        <f t="shared" si="419"/>
        <v>-</v>
      </c>
      <c r="H991" s="29" t="str">
        <f t="shared" si="420"/>
        <v>-</v>
      </c>
      <c r="I991" s="29" t="str">
        <f t="shared" si="421"/>
        <v>-</v>
      </c>
      <c r="J991" s="46" t="str">
        <f t="shared" si="422"/>
        <v>-</v>
      </c>
      <c r="K991" s="29" t="str">
        <f t="shared" si="423"/>
        <v>-</v>
      </c>
      <c r="L991" s="29" t="str">
        <f t="shared" si="424"/>
        <v>-</v>
      </c>
      <c r="M991" s="29" t="str">
        <f t="shared" si="425"/>
        <v>-</v>
      </c>
      <c r="N991" s="29" t="str">
        <f t="shared" si="426"/>
        <v>-</v>
      </c>
      <c r="O991" s="29" t="str">
        <f t="shared" si="427"/>
        <v>-</v>
      </c>
      <c r="P991" s="2">
        <f>Замеры!R988</f>
        <v>0</v>
      </c>
      <c r="S991" s="2">
        <f>Замеры!S988</f>
        <v>0</v>
      </c>
      <c r="T991" s="2" t="s">
        <v>72</v>
      </c>
      <c r="U991" s="2" t="b">
        <f t="shared" si="428"/>
        <v>0</v>
      </c>
      <c r="V991" s="2" t="b">
        <f t="shared" si="429"/>
        <v>0</v>
      </c>
      <c r="W991" s="2" t="b">
        <f t="shared" si="430"/>
        <v>0</v>
      </c>
      <c r="Y991" s="2">
        <f t="shared" ca="1" si="431"/>
        <v>50</v>
      </c>
      <c r="Z991" s="2">
        <f t="shared" ca="1" si="431"/>
        <v>20</v>
      </c>
      <c r="AA991" s="2">
        <f t="shared" ca="1" si="431"/>
        <v>49</v>
      </c>
      <c r="AB991" s="5">
        <f t="shared" ca="1" si="432"/>
        <v>625</v>
      </c>
      <c r="AC991" s="5">
        <f t="shared" ca="1" si="433"/>
        <v>586</v>
      </c>
      <c r="AD991" s="5">
        <f t="shared" ca="1" si="434"/>
        <v>505</v>
      </c>
      <c r="AE991" s="5">
        <f t="shared" ca="1" si="435"/>
        <v>627</v>
      </c>
      <c r="AF991" s="5">
        <f t="shared" ca="1" si="436"/>
        <v>550</v>
      </c>
      <c r="AG991" s="5">
        <f t="shared" ca="1" si="437"/>
        <v>497</v>
      </c>
      <c r="AH991" s="5">
        <f t="shared" ca="1" si="438"/>
        <v>604</v>
      </c>
      <c r="AI991" s="5">
        <f t="shared" ca="1" si="439"/>
        <v>549</v>
      </c>
      <c r="AJ991" s="5">
        <f t="shared" ca="1" si="440"/>
        <v>586</v>
      </c>
      <c r="AK991" s="5">
        <f t="shared" ca="1" si="441"/>
        <v>587</v>
      </c>
    </row>
    <row r="992" spans="1:37" x14ac:dyDescent="0.3">
      <c r="A992" s="35">
        <f>IF(Замеры!B989=0, " ", Замеры!B989)</f>
        <v>986</v>
      </c>
      <c r="B992" s="45" t="str">
        <f>Замеры!G989</f>
        <v xml:space="preserve">Группа от QF </v>
      </c>
      <c r="C992" s="45" t="str">
        <f>IF(Замеры!O989=0, " ", Замеры!O989)</f>
        <v xml:space="preserve"> </v>
      </c>
      <c r="D992" s="69" t="str">
        <f t="shared" si="442"/>
        <v xml:space="preserve"> </v>
      </c>
      <c r="E992" s="69" t="str">
        <f t="shared" si="443"/>
        <v xml:space="preserve"> </v>
      </c>
      <c r="F992" s="29" t="str">
        <f t="shared" si="418"/>
        <v>-</v>
      </c>
      <c r="G992" s="29" t="str">
        <f t="shared" si="419"/>
        <v>-</v>
      </c>
      <c r="H992" s="29" t="str">
        <f t="shared" si="420"/>
        <v>-</v>
      </c>
      <c r="I992" s="29" t="str">
        <f t="shared" si="421"/>
        <v>-</v>
      </c>
      <c r="J992" s="46" t="str">
        <f t="shared" si="422"/>
        <v>-</v>
      </c>
      <c r="K992" s="29" t="str">
        <f t="shared" si="423"/>
        <v>-</v>
      </c>
      <c r="L992" s="29" t="str">
        <f t="shared" si="424"/>
        <v>-</v>
      </c>
      <c r="M992" s="29" t="str">
        <f t="shared" si="425"/>
        <v>-</v>
      </c>
      <c r="N992" s="29" t="str">
        <f t="shared" si="426"/>
        <v>-</v>
      </c>
      <c r="O992" s="29" t="str">
        <f t="shared" si="427"/>
        <v>-</v>
      </c>
      <c r="P992" s="2">
        <f>Замеры!R989</f>
        <v>0</v>
      </c>
      <c r="S992" s="2">
        <f>Замеры!S989</f>
        <v>0</v>
      </c>
      <c r="T992" s="2" t="s">
        <v>72</v>
      </c>
      <c r="U992" s="2" t="b">
        <f t="shared" si="428"/>
        <v>0</v>
      </c>
      <c r="V992" s="2" t="b">
        <f t="shared" si="429"/>
        <v>0</v>
      </c>
      <c r="W992" s="2" t="b">
        <f t="shared" si="430"/>
        <v>0</v>
      </c>
      <c r="Y992" s="2">
        <f t="shared" ca="1" si="431"/>
        <v>41</v>
      </c>
      <c r="Z992" s="2">
        <f t="shared" ca="1" si="431"/>
        <v>45</v>
      </c>
      <c r="AA992" s="2">
        <f t="shared" ca="1" si="431"/>
        <v>42</v>
      </c>
      <c r="AB992" s="5">
        <f t="shared" ca="1" si="432"/>
        <v>433</v>
      </c>
      <c r="AC992" s="5">
        <f t="shared" ca="1" si="433"/>
        <v>498</v>
      </c>
      <c r="AD992" s="5">
        <f t="shared" ca="1" si="434"/>
        <v>427</v>
      </c>
      <c r="AE992" s="5">
        <f t="shared" ca="1" si="435"/>
        <v>452</v>
      </c>
      <c r="AF992" s="5">
        <f t="shared" ca="1" si="436"/>
        <v>502</v>
      </c>
      <c r="AG992" s="5">
        <f t="shared" ca="1" si="437"/>
        <v>429</v>
      </c>
      <c r="AH992" s="5">
        <f t="shared" ca="1" si="438"/>
        <v>470</v>
      </c>
      <c r="AI992" s="5">
        <f t="shared" ca="1" si="439"/>
        <v>535</v>
      </c>
      <c r="AJ992" s="5">
        <f t="shared" ca="1" si="440"/>
        <v>508</v>
      </c>
      <c r="AK992" s="5">
        <f t="shared" ca="1" si="441"/>
        <v>464</v>
      </c>
    </row>
    <row r="993" spans="1:37" x14ac:dyDescent="0.3">
      <c r="A993" s="35">
        <f>IF(Замеры!B990=0, " ", Замеры!B990)</f>
        <v>987</v>
      </c>
      <c r="B993" s="45" t="str">
        <f>Замеры!G990</f>
        <v xml:space="preserve">Группа от QF </v>
      </c>
      <c r="C993" s="45" t="str">
        <f>IF(Замеры!O990=0, " ", Замеры!O990)</f>
        <v xml:space="preserve"> </v>
      </c>
      <c r="D993" s="69" t="str">
        <f t="shared" si="442"/>
        <v xml:space="preserve"> </v>
      </c>
      <c r="E993" s="69" t="str">
        <f t="shared" si="443"/>
        <v xml:space="preserve"> </v>
      </c>
      <c r="F993" s="29" t="str">
        <f t="shared" si="418"/>
        <v>-</v>
      </c>
      <c r="G993" s="29" t="str">
        <f t="shared" si="419"/>
        <v>-</v>
      </c>
      <c r="H993" s="29" t="str">
        <f t="shared" si="420"/>
        <v>-</v>
      </c>
      <c r="I993" s="29" t="str">
        <f t="shared" si="421"/>
        <v>-</v>
      </c>
      <c r="J993" s="46" t="str">
        <f t="shared" si="422"/>
        <v>-</v>
      </c>
      <c r="K993" s="29" t="str">
        <f t="shared" si="423"/>
        <v>-</v>
      </c>
      <c r="L993" s="29" t="str">
        <f t="shared" si="424"/>
        <v>-</v>
      </c>
      <c r="M993" s="29" t="str">
        <f t="shared" si="425"/>
        <v>-</v>
      </c>
      <c r="N993" s="29" t="str">
        <f t="shared" si="426"/>
        <v>-</v>
      </c>
      <c r="O993" s="29" t="str">
        <f t="shared" si="427"/>
        <v>-</v>
      </c>
      <c r="P993" s="2">
        <f>Замеры!R990</f>
        <v>0</v>
      </c>
      <c r="S993" s="2">
        <f>Замеры!S990</f>
        <v>0</v>
      </c>
      <c r="T993" s="2" t="s">
        <v>72</v>
      </c>
      <c r="U993" s="2" t="b">
        <f t="shared" si="428"/>
        <v>0</v>
      </c>
      <c r="V993" s="2" t="b">
        <f t="shared" si="429"/>
        <v>0</v>
      </c>
      <c r="W993" s="2" t="b">
        <f t="shared" si="430"/>
        <v>0</v>
      </c>
      <c r="Y993" s="2">
        <f t="shared" ca="1" si="431"/>
        <v>36</v>
      </c>
      <c r="Z993" s="2">
        <f t="shared" ca="1" si="431"/>
        <v>20</v>
      </c>
      <c r="AA993" s="2">
        <f t="shared" ca="1" si="431"/>
        <v>26</v>
      </c>
      <c r="AB993" s="5">
        <f t="shared" ca="1" si="432"/>
        <v>307</v>
      </c>
      <c r="AC993" s="5">
        <f t="shared" ca="1" si="433"/>
        <v>348</v>
      </c>
      <c r="AD993" s="5">
        <f t="shared" ca="1" si="434"/>
        <v>336</v>
      </c>
      <c r="AE993" s="5">
        <f t="shared" ca="1" si="435"/>
        <v>408</v>
      </c>
      <c r="AF993" s="5">
        <f t="shared" ca="1" si="436"/>
        <v>387</v>
      </c>
      <c r="AG993" s="5">
        <f t="shared" ca="1" si="437"/>
        <v>357</v>
      </c>
      <c r="AH993" s="5">
        <f t="shared" ca="1" si="438"/>
        <v>365</v>
      </c>
      <c r="AI993" s="5">
        <f t="shared" ca="1" si="439"/>
        <v>361</v>
      </c>
      <c r="AJ993" s="5">
        <f t="shared" ca="1" si="440"/>
        <v>270</v>
      </c>
      <c r="AK993" s="5">
        <f t="shared" ca="1" si="441"/>
        <v>284</v>
      </c>
    </row>
    <row r="994" spans="1:37" x14ac:dyDescent="0.3">
      <c r="A994" s="35">
        <f>IF(Замеры!B991=0, " ", Замеры!B991)</f>
        <v>988</v>
      </c>
      <c r="B994" s="45" t="str">
        <f>Замеры!G991</f>
        <v xml:space="preserve">Группа от QF </v>
      </c>
      <c r="C994" s="45" t="str">
        <f>IF(Замеры!O991=0, " ", Замеры!O991)</f>
        <v xml:space="preserve"> </v>
      </c>
      <c r="D994" s="69" t="str">
        <f t="shared" si="442"/>
        <v xml:space="preserve"> </v>
      </c>
      <c r="E994" s="69" t="str">
        <f t="shared" si="443"/>
        <v xml:space="preserve"> </v>
      </c>
      <c r="F994" s="29" t="str">
        <f t="shared" si="418"/>
        <v>-</v>
      </c>
      <c r="G994" s="29" t="str">
        <f t="shared" si="419"/>
        <v>-</v>
      </c>
      <c r="H994" s="29" t="str">
        <f t="shared" si="420"/>
        <v>-</v>
      </c>
      <c r="I994" s="29" t="str">
        <f t="shared" si="421"/>
        <v>-</v>
      </c>
      <c r="J994" s="46" t="str">
        <f t="shared" si="422"/>
        <v>-</v>
      </c>
      <c r="K994" s="29" t="str">
        <f t="shared" si="423"/>
        <v>-</v>
      </c>
      <c r="L994" s="29" t="str">
        <f t="shared" si="424"/>
        <v>-</v>
      </c>
      <c r="M994" s="29" t="str">
        <f t="shared" si="425"/>
        <v>-</v>
      </c>
      <c r="N994" s="29" t="str">
        <f t="shared" si="426"/>
        <v>-</v>
      </c>
      <c r="O994" s="29" t="str">
        <f t="shared" si="427"/>
        <v>-</v>
      </c>
      <c r="P994" s="2">
        <f>Замеры!R991</f>
        <v>0</v>
      </c>
      <c r="S994" s="2">
        <f>Замеры!S991</f>
        <v>0</v>
      </c>
      <c r="T994" s="2" t="s">
        <v>72</v>
      </c>
      <c r="U994" s="2" t="b">
        <f t="shared" si="428"/>
        <v>0</v>
      </c>
      <c r="V994" s="2" t="b">
        <f t="shared" si="429"/>
        <v>0</v>
      </c>
      <c r="W994" s="2" t="b">
        <f t="shared" si="430"/>
        <v>0</v>
      </c>
      <c r="Y994" s="2">
        <f t="shared" ca="1" si="431"/>
        <v>24</v>
      </c>
      <c r="Z994" s="2">
        <f t="shared" ca="1" si="431"/>
        <v>35</v>
      </c>
      <c r="AA994" s="2">
        <f t="shared" ca="1" si="431"/>
        <v>40</v>
      </c>
      <c r="AB994" s="5">
        <f t="shared" ca="1" si="432"/>
        <v>543</v>
      </c>
      <c r="AC994" s="5">
        <f t="shared" ca="1" si="433"/>
        <v>549</v>
      </c>
      <c r="AD994" s="5">
        <f t="shared" ca="1" si="434"/>
        <v>535</v>
      </c>
      <c r="AE994" s="5">
        <f t="shared" ca="1" si="435"/>
        <v>491</v>
      </c>
      <c r="AF994" s="5">
        <f t="shared" ca="1" si="436"/>
        <v>542</v>
      </c>
      <c r="AG994" s="5">
        <f t="shared" ca="1" si="437"/>
        <v>433</v>
      </c>
      <c r="AH994" s="5">
        <f t="shared" ca="1" si="438"/>
        <v>525</v>
      </c>
      <c r="AI994" s="5">
        <f t="shared" ca="1" si="439"/>
        <v>421</v>
      </c>
      <c r="AJ994" s="5">
        <f t="shared" ca="1" si="440"/>
        <v>444</v>
      </c>
      <c r="AK994" s="5">
        <f t="shared" ca="1" si="441"/>
        <v>423</v>
      </c>
    </row>
    <row r="995" spans="1:37" x14ac:dyDescent="0.3">
      <c r="A995" s="35">
        <f>IF(Замеры!B992=0, " ", Замеры!B992)</f>
        <v>989</v>
      </c>
      <c r="B995" s="45" t="str">
        <f>Замеры!G992</f>
        <v xml:space="preserve">Группа от QF </v>
      </c>
      <c r="C995" s="45" t="str">
        <f>IF(Замеры!O992=0, " ", Замеры!O992)</f>
        <v xml:space="preserve"> </v>
      </c>
      <c r="D995" s="69" t="str">
        <f t="shared" si="442"/>
        <v xml:space="preserve"> </v>
      </c>
      <c r="E995" s="69" t="str">
        <f t="shared" si="443"/>
        <v xml:space="preserve"> </v>
      </c>
      <c r="F995" s="29" t="str">
        <f t="shared" si="418"/>
        <v>-</v>
      </c>
      <c r="G995" s="29" t="str">
        <f t="shared" si="419"/>
        <v>-</v>
      </c>
      <c r="H995" s="29" t="str">
        <f t="shared" si="420"/>
        <v>-</v>
      </c>
      <c r="I995" s="29" t="str">
        <f t="shared" si="421"/>
        <v>-</v>
      </c>
      <c r="J995" s="46" t="str">
        <f t="shared" si="422"/>
        <v>-</v>
      </c>
      <c r="K995" s="29" t="str">
        <f t="shared" si="423"/>
        <v>-</v>
      </c>
      <c r="L995" s="29" t="str">
        <f t="shared" si="424"/>
        <v>-</v>
      </c>
      <c r="M995" s="29" t="str">
        <f t="shared" si="425"/>
        <v>-</v>
      </c>
      <c r="N995" s="29" t="str">
        <f t="shared" si="426"/>
        <v>-</v>
      </c>
      <c r="O995" s="29" t="str">
        <f t="shared" si="427"/>
        <v>-</v>
      </c>
      <c r="P995" s="2">
        <f>Замеры!R992</f>
        <v>0</v>
      </c>
      <c r="S995" s="2">
        <f>Замеры!S992</f>
        <v>0</v>
      </c>
      <c r="T995" s="2" t="s">
        <v>72</v>
      </c>
      <c r="U995" s="2" t="b">
        <f t="shared" si="428"/>
        <v>0</v>
      </c>
      <c r="V995" s="2" t="b">
        <f t="shared" si="429"/>
        <v>0</v>
      </c>
      <c r="W995" s="2" t="b">
        <f t="shared" si="430"/>
        <v>0</v>
      </c>
      <c r="Y995" s="2">
        <f t="shared" ca="1" si="431"/>
        <v>29</v>
      </c>
      <c r="Z995" s="2">
        <f t="shared" ca="1" si="431"/>
        <v>33</v>
      </c>
      <c r="AA995" s="2">
        <f t="shared" ca="1" si="431"/>
        <v>48</v>
      </c>
      <c r="AB995" s="5">
        <f t="shared" ca="1" si="432"/>
        <v>597</v>
      </c>
      <c r="AC995" s="5">
        <f t="shared" ca="1" si="433"/>
        <v>610</v>
      </c>
      <c r="AD995" s="5">
        <f t="shared" ca="1" si="434"/>
        <v>566</v>
      </c>
      <c r="AE995" s="5">
        <f t="shared" ca="1" si="435"/>
        <v>630</v>
      </c>
      <c r="AF995" s="5">
        <f t="shared" ca="1" si="436"/>
        <v>563</v>
      </c>
      <c r="AG995" s="5">
        <f t="shared" ca="1" si="437"/>
        <v>529</v>
      </c>
      <c r="AH995" s="5">
        <f t="shared" ca="1" si="438"/>
        <v>516</v>
      </c>
      <c r="AI995" s="5">
        <f t="shared" ca="1" si="439"/>
        <v>511</v>
      </c>
      <c r="AJ995" s="5">
        <f t="shared" ca="1" si="440"/>
        <v>622</v>
      </c>
      <c r="AK995" s="5">
        <f t="shared" ca="1" si="441"/>
        <v>617</v>
      </c>
    </row>
    <row r="996" spans="1:37" x14ac:dyDescent="0.3">
      <c r="A996" s="35">
        <f>IF(Замеры!B993=0, " ", Замеры!B993)</f>
        <v>990</v>
      </c>
      <c r="B996" s="45" t="str">
        <f>Замеры!G993</f>
        <v xml:space="preserve">Группа от QF </v>
      </c>
      <c r="C996" s="45" t="str">
        <f>IF(Замеры!O993=0, " ", Замеры!O993)</f>
        <v xml:space="preserve"> </v>
      </c>
      <c r="D996" s="69" t="str">
        <f t="shared" si="442"/>
        <v xml:space="preserve"> </v>
      </c>
      <c r="E996" s="69" t="str">
        <f t="shared" si="443"/>
        <v xml:space="preserve"> </v>
      </c>
      <c r="F996" s="29" t="str">
        <f t="shared" si="418"/>
        <v>-</v>
      </c>
      <c r="G996" s="29" t="str">
        <f t="shared" si="419"/>
        <v>-</v>
      </c>
      <c r="H996" s="29" t="str">
        <f t="shared" si="420"/>
        <v>-</v>
      </c>
      <c r="I996" s="29" t="str">
        <f t="shared" si="421"/>
        <v>-</v>
      </c>
      <c r="J996" s="46" t="str">
        <f t="shared" si="422"/>
        <v>-</v>
      </c>
      <c r="K996" s="29" t="str">
        <f t="shared" si="423"/>
        <v>-</v>
      </c>
      <c r="L996" s="29" t="str">
        <f t="shared" si="424"/>
        <v>-</v>
      </c>
      <c r="M996" s="29" t="str">
        <f t="shared" si="425"/>
        <v>-</v>
      </c>
      <c r="N996" s="29" t="str">
        <f t="shared" si="426"/>
        <v>-</v>
      </c>
      <c r="O996" s="29" t="str">
        <f t="shared" si="427"/>
        <v>-</v>
      </c>
      <c r="P996" s="2">
        <f>Замеры!R993</f>
        <v>0</v>
      </c>
      <c r="S996" s="2">
        <f>Замеры!S993</f>
        <v>0</v>
      </c>
      <c r="T996" s="2" t="s">
        <v>72</v>
      </c>
      <c r="U996" s="2" t="b">
        <f t="shared" si="428"/>
        <v>0</v>
      </c>
      <c r="V996" s="2" t="b">
        <f t="shared" si="429"/>
        <v>0</v>
      </c>
      <c r="W996" s="2" t="b">
        <f t="shared" si="430"/>
        <v>0</v>
      </c>
      <c r="Y996" s="2">
        <f t="shared" ca="1" si="431"/>
        <v>34</v>
      </c>
      <c r="Z996" s="2">
        <f t="shared" ca="1" si="431"/>
        <v>25</v>
      </c>
      <c r="AA996" s="2">
        <f t="shared" ca="1" si="431"/>
        <v>36</v>
      </c>
      <c r="AB996" s="5">
        <f t="shared" ca="1" si="432"/>
        <v>423</v>
      </c>
      <c r="AC996" s="5">
        <f t="shared" ca="1" si="433"/>
        <v>506</v>
      </c>
      <c r="AD996" s="5">
        <f t="shared" ca="1" si="434"/>
        <v>434</v>
      </c>
      <c r="AE996" s="5">
        <f t="shared" ca="1" si="435"/>
        <v>420</v>
      </c>
      <c r="AF996" s="5">
        <f t="shared" ca="1" si="436"/>
        <v>403</v>
      </c>
      <c r="AG996" s="5">
        <f t="shared" ca="1" si="437"/>
        <v>479</v>
      </c>
      <c r="AH996" s="5">
        <f t="shared" ca="1" si="438"/>
        <v>405</v>
      </c>
      <c r="AI996" s="5">
        <f t="shared" ca="1" si="439"/>
        <v>445</v>
      </c>
      <c r="AJ996" s="5">
        <f t="shared" ca="1" si="440"/>
        <v>387</v>
      </c>
      <c r="AK996" s="5">
        <f t="shared" ca="1" si="441"/>
        <v>420</v>
      </c>
    </row>
    <row r="997" spans="1:37" x14ac:dyDescent="0.3">
      <c r="A997" s="35">
        <f>IF(Замеры!B994=0, " ", Замеры!B994)</f>
        <v>991</v>
      </c>
      <c r="B997" s="45" t="str">
        <f>Замеры!G994</f>
        <v xml:space="preserve">Группа от QF </v>
      </c>
      <c r="C997" s="45" t="str">
        <f>IF(Замеры!O994=0, " ", Замеры!O994)</f>
        <v xml:space="preserve"> </v>
      </c>
      <c r="D997" s="69" t="str">
        <f t="shared" si="442"/>
        <v xml:space="preserve"> </v>
      </c>
      <c r="E997" s="69" t="str">
        <f t="shared" si="443"/>
        <v xml:space="preserve"> </v>
      </c>
      <c r="F997" s="29" t="str">
        <f t="shared" si="418"/>
        <v>-</v>
      </c>
      <c r="G997" s="29" t="str">
        <f t="shared" si="419"/>
        <v>-</v>
      </c>
      <c r="H997" s="29" t="str">
        <f t="shared" si="420"/>
        <v>-</v>
      </c>
      <c r="I997" s="29" t="str">
        <f t="shared" si="421"/>
        <v>-</v>
      </c>
      <c r="J997" s="46" t="str">
        <f t="shared" si="422"/>
        <v>-</v>
      </c>
      <c r="K997" s="29" t="str">
        <f t="shared" si="423"/>
        <v>-</v>
      </c>
      <c r="L997" s="29" t="str">
        <f t="shared" si="424"/>
        <v>-</v>
      </c>
      <c r="M997" s="29" t="str">
        <f t="shared" si="425"/>
        <v>-</v>
      </c>
      <c r="N997" s="29" t="str">
        <f t="shared" si="426"/>
        <v>-</v>
      </c>
      <c r="O997" s="29" t="str">
        <f t="shared" si="427"/>
        <v>-</v>
      </c>
      <c r="P997" s="2">
        <f>Замеры!R994</f>
        <v>0</v>
      </c>
      <c r="S997" s="2">
        <f>Замеры!S994</f>
        <v>0</v>
      </c>
      <c r="T997" s="2" t="s">
        <v>72</v>
      </c>
      <c r="U997" s="2" t="b">
        <f t="shared" si="428"/>
        <v>0</v>
      </c>
      <c r="V997" s="2" t="b">
        <f t="shared" si="429"/>
        <v>0</v>
      </c>
      <c r="W997" s="2" t="b">
        <f t="shared" si="430"/>
        <v>0</v>
      </c>
      <c r="Y997" s="2">
        <f t="shared" ca="1" si="431"/>
        <v>21</v>
      </c>
      <c r="Z997" s="2">
        <f t="shared" ca="1" si="431"/>
        <v>46</v>
      </c>
      <c r="AA997" s="2">
        <f t="shared" ca="1" si="431"/>
        <v>21</v>
      </c>
      <c r="AB997" s="5">
        <f t="shared" ca="1" si="432"/>
        <v>317</v>
      </c>
      <c r="AC997" s="5">
        <f t="shared" ca="1" si="433"/>
        <v>231</v>
      </c>
      <c r="AD997" s="5">
        <f t="shared" ca="1" si="434"/>
        <v>332</v>
      </c>
      <c r="AE997" s="5">
        <f t="shared" ca="1" si="435"/>
        <v>224</v>
      </c>
      <c r="AF997" s="5">
        <f t="shared" ca="1" si="436"/>
        <v>247</v>
      </c>
      <c r="AG997" s="5">
        <f t="shared" ca="1" si="437"/>
        <v>231</v>
      </c>
      <c r="AH997" s="5">
        <f t="shared" ca="1" si="438"/>
        <v>332</v>
      </c>
      <c r="AI997" s="5">
        <f t="shared" ca="1" si="439"/>
        <v>224</v>
      </c>
      <c r="AJ997" s="5">
        <f t="shared" ca="1" si="440"/>
        <v>340</v>
      </c>
      <c r="AK997" s="5">
        <f t="shared" ca="1" si="441"/>
        <v>285</v>
      </c>
    </row>
    <row r="998" spans="1:37" x14ac:dyDescent="0.3">
      <c r="A998" s="35">
        <f>IF(Замеры!B995=0, " ", Замеры!B995)</f>
        <v>992</v>
      </c>
      <c r="B998" s="45" t="str">
        <f>Замеры!G995</f>
        <v xml:space="preserve">Группа от QF </v>
      </c>
      <c r="C998" s="45" t="str">
        <f>IF(Замеры!O995=0, " ", Замеры!O995)</f>
        <v xml:space="preserve"> </v>
      </c>
      <c r="D998" s="69" t="str">
        <f t="shared" si="442"/>
        <v xml:space="preserve"> </v>
      </c>
      <c r="E998" s="69" t="str">
        <f t="shared" si="443"/>
        <v xml:space="preserve"> </v>
      </c>
      <c r="F998" s="29" t="str">
        <f t="shared" si="418"/>
        <v>-</v>
      </c>
      <c r="G998" s="29" t="str">
        <f t="shared" si="419"/>
        <v>-</v>
      </c>
      <c r="H998" s="29" t="str">
        <f t="shared" si="420"/>
        <v>-</v>
      </c>
      <c r="I998" s="29" t="str">
        <f t="shared" si="421"/>
        <v>-</v>
      </c>
      <c r="J998" s="46" t="str">
        <f t="shared" si="422"/>
        <v>-</v>
      </c>
      <c r="K998" s="29" t="str">
        <f t="shared" si="423"/>
        <v>-</v>
      </c>
      <c r="L998" s="29" t="str">
        <f t="shared" si="424"/>
        <v>-</v>
      </c>
      <c r="M998" s="29" t="str">
        <f t="shared" si="425"/>
        <v>-</v>
      </c>
      <c r="N998" s="29" t="str">
        <f t="shared" si="426"/>
        <v>-</v>
      </c>
      <c r="O998" s="29" t="str">
        <f t="shared" si="427"/>
        <v>-</v>
      </c>
      <c r="P998" s="2">
        <f>Замеры!R995</f>
        <v>0</v>
      </c>
      <c r="S998" s="2">
        <f>Замеры!S995</f>
        <v>0</v>
      </c>
      <c r="T998" s="2" t="s">
        <v>72</v>
      </c>
      <c r="U998" s="2" t="b">
        <f t="shared" si="428"/>
        <v>0</v>
      </c>
      <c r="V998" s="2" t="b">
        <f t="shared" si="429"/>
        <v>0</v>
      </c>
      <c r="W998" s="2" t="b">
        <f t="shared" si="430"/>
        <v>0</v>
      </c>
      <c r="Y998" s="2">
        <f t="shared" ca="1" si="431"/>
        <v>42</v>
      </c>
      <c r="Z998" s="2">
        <f t="shared" ca="1" si="431"/>
        <v>37</v>
      </c>
      <c r="AA998" s="2">
        <f t="shared" ca="1" si="431"/>
        <v>21</v>
      </c>
      <c r="AB998" s="5">
        <f t="shared" ca="1" si="432"/>
        <v>301</v>
      </c>
      <c r="AC998" s="5">
        <f t="shared" ca="1" si="433"/>
        <v>225</v>
      </c>
      <c r="AD998" s="5">
        <f t="shared" ca="1" si="434"/>
        <v>257</v>
      </c>
      <c r="AE998" s="5">
        <f t="shared" ca="1" si="435"/>
        <v>297</v>
      </c>
      <c r="AF998" s="5">
        <f t="shared" ca="1" si="436"/>
        <v>277</v>
      </c>
      <c r="AG998" s="5">
        <f t="shared" ca="1" si="437"/>
        <v>310</v>
      </c>
      <c r="AH998" s="5">
        <f t="shared" ca="1" si="438"/>
        <v>290</v>
      </c>
      <c r="AI998" s="5">
        <f t="shared" ca="1" si="439"/>
        <v>227</v>
      </c>
      <c r="AJ998" s="5">
        <f t="shared" ca="1" si="440"/>
        <v>274</v>
      </c>
      <c r="AK998" s="5">
        <f t="shared" ca="1" si="441"/>
        <v>272</v>
      </c>
    </row>
    <row r="999" spans="1:37" x14ac:dyDescent="0.3">
      <c r="A999" s="35">
        <f>IF(Замеры!B996=0, " ", Замеры!B996)</f>
        <v>993</v>
      </c>
      <c r="B999" s="45" t="str">
        <f>Замеры!G996</f>
        <v xml:space="preserve">Группа от QF </v>
      </c>
      <c r="C999" s="45" t="str">
        <f>IF(Замеры!O996=0, " ", Замеры!O996)</f>
        <v xml:space="preserve"> </v>
      </c>
      <c r="D999" s="69" t="str">
        <f t="shared" si="442"/>
        <v xml:space="preserve"> </v>
      </c>
      <c r="E999" s="69" t="str">
        <f t="shared" si="443"/>
        <v xml:space="preserve"> </v>
      </c>
      <c r="F999" s="29" t="str">
        <f t="shared" si="418"/>
        <v>-</v>
      </c>
      <c r="G999" s="29" t="str">
        <f t="shared" si="419"/>
        <v>-</v>
      </c>
      <c r="H999" s="29" t="str">
        <f t="shared" si="420"/>
        <v>-</v>
      </c>
      <c r="I999" s="29" t="str">
        <f t="shared" si="421"/>
        <v>-</v>
      </c>
      <c r="J999" s="46" t="str">
        <f t="shared" si="422"/>
        <v>-</v>
      </c>
      <c r="K999" s="29" t="str">
        <f t="shared" si="423"/>
        <v>-</v>
      </c>
      <c r="L999" s="29" t="str">
        <f t="shared" si="424"/>
        <v>-</v>
      </c>
      <c r="M999" s="29" t="str">
        <f t="shared" si="425"/>
        <v>-</v>
      </c>
      <c r="N999" s="29" t="str">
        <f t="shared" si="426"/>
        <v>-</v>
      </c>
      <c r="O999" s="29" t="str">
        <f t="shared" si="427"/>
        <v>-</v>
      </c>
      <c r="P999" s="2">
        <f>Замеры!R996</f>
        <v>0</v>
      </c>
      <c r="S999" s="2">
        <f>Замеры!S996</f>
        <v>0</v>
      </c>
      <c r="T999" s="2" t="s">
        <v>72</v>
      </c>
      <c r="U999" s="2" t="b">
        <f t="shared" si="428"/>
        <v>0</v>
      </c>
      <c r="V999" s="2" t="b">
        <f t="shared" si="429"/>
        <v>0</v>
      </c>
      <c r="W999" s="2" t="b">
        <f t="shared" si="430"/>
        <v>0</v>
      </c>
      <c r="Y999" s="2">
        <f t="shared" ca="1" si="431"/>
        <v>49</v>
      </c>
      <c r="Z999" s="2">
        <f t="shared" ca="1" si="431"/>
        <v>34</v>
      </c>
      <c r="AA999" s="2">
        <f t="shared" ca="1" si="431"/>
        <v>35</v>
      </c>
      <c r="AB999" s="5">
        <f t="shared" ca="1" si="432"/>
        <v>423</v>
      </c>
      <c r="AC999" s="5">
        <f t="shared" ca="1" si="433"/>
        <v>464</v>
      </c>
      <c r="AD999" s="5">
        <f t="shared" ca="1" si="434"/>
        <v>421</v>
      </c>
      <c r="AE999" s="5">
        <f t="shared" ca="1" si="435"/>
        <v>437</v>
      </c>
      <c r="AF999" s="5">
        <f t="shared" ca="1" si="436"/>
        <v>417</v>
      </c>
      <c r="AG999" s="5">
        <f t="shared" ca="1" si="437"/>
        <v>376</v>
      </c>
      <c r="AH999" s="5">
        <f t="shared" ca="1" si="438"/>
        <v>474</v>
      </c>
      <c r="AI999" s="5">
        <f t="shared" ca="1" si="439"/>
        <v>422</v>
      </c>
      <c r="AJ999" s="5">
        <f t="shared" ca="1" si="440"/>
        <v>486</v>
      </c>
      <c r="AK999" s="5">
        <f t="shared" ca="1" si="441"/>
        <v>385</v>
      </c>
    </row>
    <row r="1000" spans="1:37" x14ac:dyDescent="0.3">
      <c r="A1000" s="35">
        <f>IF(Замеры!B997=0, " ", Замеры!B997)</f>
        <v>994</v>
      </c>
      <c r="B1000" s="45" t="str">
        <f>Замеры!G997</f>
        <v xml:space="preserve">Группа от QF </v>
      </c>
      <c r="C1000" s="45" t="str">
        <f>IF(Замеры!O997=0, " ", Замеры!O997)</f>
        <v xml:space="preserve"> </v>
      </c>
      <c r="D1000" s="69" t="str">
        <f t="shared" si="442"/>
        <v xml:space="preserve"> </v>
      </c>
      <c r="E1000" s="69" t="str">
        <f t="shared" si="443"/>
        <v xml:space="preserve"> </v>
      </c>
      <c r="F1000" s="29" t="str">
        <f t="shared" si="418"/>
        <v>-</v>
      </c>
      <c r="G1000" s="29" t="str">
        <f t="shared" si="419"/>
        <v>-</v>
      </c>
      <c r="H1000" s="29" t="str">
        <f t="shared" si="420"/>
        <v>-</v>
      </c>
      <c r="I1000" s="29" t="str">
        <f t="shared" si="421"/>
        <v>-</v>
      </c>
      <c r="J1000" s="46" t="str">
        <f t="shared" si="422"/>
        <v>-</v>
      </c>
      <c r="K1000" s="29" t="str">
        <f t="shared" si="423"/>
        <v>-</v>
      </c>
      <c r="L1000" s="29" t="str">
        <f t="shared" si="424"/>
        <v>-</v>
      </c>
      <c r="M1000" s="29" t="str">
        <f t="shared" si="425"/>
        <v>-</v>
      </c>
      <c r="N1000" s="29" t="str">
        <f t="shared" si="426"/>
        <v>-</v>
      </c>
      <c r="O1000" s="29" t="str">
        <f t="shared" si="427"/>
        <v>-</v>
      </c>
      <c r="P1000" s="2">
        <f>Замеры!R997</f>
        <v>0</v>
      </c>
      <c r="S1000" s="2">
        <f>Замеры!S997</f>
        <v>0</v>
      </c>
      <c r="T1000" s="2" t="s">
        <v>72</v>
      </c>
      <c r="U1000" s="2" t="b">
        <f t="shared" si="428"/>
        <v>0</v>
      </c>
      <c r="V1000" s="2" t="b">
        <f t="shared" si="429"/>
        <v>0</v>
      </c>
      <c r="W1000" s="2" t="b">
        <f t="shared" si="430"/>
        <v>0</v>
      </c>
      <c r="Y1000" s="2">
        <f t="shared" ca="1" si="431"/>
        <v>37</v>
      </c>
      <c r="Z1000" s="2">
        <f t="shared" ca="1" si="431"/>
        <v>35</v>
      </c>
      <c r="AA1000" s="2">
        <f t="shared" ca="1" si="431"/>
        <v>35</v>
      </c>
      <c r="AB1000" s="5">
        <f t="shared" ca="1" si="432"/>
        <v>360</v>
      </c>
      <c r="AC1000" s="5">
        <f t="shared" ca="1" si="433"/>
        <v>442</v>
      </c>
      <c r="AD1000" s="5">
        <f t="shared" ca="1" si="434"/>
        <v>377</v>
      </c>
      <c r="AE1000" s="5">
        <f t="shared" ca="1" si="435"/>
        <v>418</v>
      </c>
      <c r="AF1000" s="5">
        <f t="shared" ca="1" si="436"/>
        <v>424</v>
      </c>
      <c r="AG1000" s="5">
        <f t="shared" ca="1" si="437"/>
        <v>460</v>
      </c>
      <c r="AH1000" s="5">
        <f t="shared" ca="1" si="438"/>
        <v>362</v>
      </c>
      <c r="AI1000" s="5">
        <f t="shared" ca="1" si="439"/>
        <v>360</v>
      </c>
      <c r="AJ1000" s="5">
        <f t="shared" ca="1" si="440"/>
        <v>459</v>
      </c>
      <c r="AK1000" s="5">
        <f t="shared" ca="1" si="441"/>
        <v>404</v>
      </c>
    </row>
    <row r="1001" spans="1:37" x14ac:dyDescent="0.3">
      <c r="A1001" s="35">
        <f>IF(Замеры!B998=0, " ", Замеры!B998)</f>
        <v>995</v>
      </c>
      <c r="B1001" s="45" t="str">
        <f>Замеры!G998</f>
        <v xml:space="preserve">Группа от QF </v>
      </c>
      <c r="C1001" s="45" t="str">
        <f>IF(Замеры!O998=0, " ", Замеры!O998)</f>
        <v xml:space="preserve"> </v>
      </c>
      <c r="D1001" s="69" t="str">
        <f t="shared" si="442"/>
        <v xml:space="preserve"> </v>
      </c>
      <c r="E1001" s="69" t="str">
        <f t="shared" si="443"/>
        <v xml:space="preserve"> </v>
      </c>
      <c r="F1001" s="29" t="str">
        <f t="shared" si="418"/>
        <v>-</v>
      </c>
      <c r="G1001" s="29" t="str">
        <f t="shared" si="419"/>
        <v>-</v>
      </c>
      <c r="H1001" s="29" t="str">
        <f t="shared" si="420"/>
        <v>-</v>
      </c>
      <c r="I1001" s="29" t="str">
        <f t="shared" si="421"/>
        <v>-</v>
      </c>
      <c r="J1001" s="46" t="str">
        <f t="shared" si="422"/>
        <v>-</v>
      </c>
      <c r="K1001" s="29" t="str">
        <f t="shared" si="423"/>
        <v>-</v>
      </c>
      <c r="L1001" s="29" t="str">
        <f t="shared" si="424"/>
        <v>-</v>
      </c>
      <c r="M1001" s="29" t="str">
        <f t="shared" si="425"/>
        <v>-</v>
      </c>
      <c r="N1001" s="29" t="str">
        <f t="shared" si="426"/>
        <v>-</v>
      </c>
      <c r="O1001" s="29" t="str">
        <f t="shared" si="427"/>
        <v>-</v>
      </c>
      <c r="P1001" s="2">
        <f>Замеры!R998</f>
        <v>0</v>
      </c>
      <c r="S1001" s="2">
        <f>Замеры!S998</f>
        <v>0</v>
      </c>
      <c r="T1001" s="2" t="s">
        <v>72</v>
      </c>
      <c r="U1001" s="2" t="b">
        <f t="shared" si="428"/>
        <v>0</v>
      </c>
      <c r="V1001" s="2" t="b">
        <f t="shared" si="429"/>
        <v>0</v>
      </c>
      <c r="W1001" s="2" t="b">
        <f t="shared" si="430"/>
        <v>0</v>
      </c>
      <c r="Y1001" s="2">
        <f t="shared" ca="1" si="431"/>
        <v>33</v>
      </c>
      <c r="Z1001" s="2">
        <f t="shared" ca="1" si="431"/>
        <v>29</v>
      </c>
      <c r="AA1001" s="2">
        <f t="shared" ca="1" si="431"/>
        <v>35</v>
      </c>
      <c r="AB1001" s="5">
        <f t="shared" ca="1" si="432"/>
        <v>427</v>
      </c>
      <c r="AC1001" s="5">
        <f t="shared" ca="1" si="433"/>
        <v>483</v>
      </c>
      <c r="AD1001" s="5">
        <f t="shared" ca="1" si="434"/>
        <v>418</v>
      </c>
      <c r="AE1001" s="5">
        <f t="shared" ca="1" si="435"/>
        <v>499</v>
      </c>
      <c r="AF1001" s="5">
        <f t="shared" ca="1" si="436"/>
        <v>364</v>
      </c>
      <c r="AG1001" s="5">
        <f t="shared" ca="1" si="437"/>
        <v>384</v>
      </c>
      <c r="AH1001" s="5">
        <f t="shared" ca="1" si="438"/>
        <v>412</v>
      </c>
      <c r="AI1001" s="5">
        <f t="shared" ca="1" si="439"/>
        <v>400</v>
      </c>
      <c r="AJ1001" s="5">
        <f t="shared" ca="1" si="440"/>
        <v>453</v>
      </c>
      <c r="AK1001" s="5">
        <f t="shared" ca="1" si="441"/>
        <v>448</v>
      </c>
    </row>
    <row r="1002" spans="1:37" x14ac:dyDescent="0.3">
      <c r="A1002" s="35">
        <f>IF(Замеры!B999=0, " ", Замеры!B999)</f>
        <v>996</v>
      </c>
      <c r="B1002" s="45" t="str">
        <f>Замеры!G999</f>
        <v xml:space="preserve">Группа от QF </v>
      </c>
      <c r="C1002" s="45" t="str">
        <f>IF(Замеры!O999=0, " ", Замеры!O999)</f>
        <v xml:space="preserve"> </v>
      </c>
      <c r="D1002" s="69" t="str">
        <f t="shared" si="442"/>
        <v xml:space="preserve"> </v>
      </c>
      <c r="E1002" s="69" t="str">
        <f t="shared" si="443"/>
        <v xml:space="preserve"> </v>
      </c>
      <c r="F1002" s="29" t="str">
        <f t="shared" si="418"/>
        <v>-</v>
      </c>
      <c r="G1002" s="29" t="str">
        <f t="shared" si="419"/>
        <v>-</v>
      </c>
      <c r="H1002" s="29" t="str">
        <f t="shared" si="420"/>
        <v>-</v>
      </c>
      <c r="I1002" s="29" t="str">
        <f t="shared" si="421"/>
        <v>-</v>
      </c>
      <c r="J1002" s="46" t="str">
        <f t="shared" si="422"/>
        <v>-</v>
      </c>
      <c r="K1002" s="29" t="str">
        <f t="shared" si="423"/>
        <v>-</v>
      </c>
      <c r="L1002" s="29" t="str">
        <f t="shared" si="424"/>
        <v>-</v>
      </c>
      <c r="M1002" s="29" t="str">
        <f t="shared" si="425"/>
        <v>-</v>
      </c>
      <c r="N1002" s="29" t="str">
        <f t="shared" si="426"/>
        <v>-</v>
      </c>
      <c r="O1002" s="29" t="str">
        <f t="shared" si="427"/>
        <v>-</v>
      </c>
      <c r="P1002" s="2">
        <f>Замеры!R999</f>
        <v>0</v>
      </c>
      <c r="S1002" s="2">
        <f>Замеры!S999</f>
        <v>0</v>
      </c>
      <c r="T1002" s="2" t="s">
        <v>72</v>
      </c>
      <c r="U1002" s="2" t="b">
        <f t="shared" si="428"/>
        <v>0</v>
      </c>
      <c r="V1002" s="2" t="b">
        <f t="shared" si="429"/>
        <v>0</v>
      </c>
      <c r="W1002" s="2" t="b">
        <f t="shared" si="430"/>
        <v>0</v>
      </c>
      <c r="Y1002" s="2">
        <f t="shared" ca="1" si="431"/>
        <v>41</v>
      </c>
      <c r="Z1002" s="2">
        <f t="shared" ca="1" si="431"/>
        <v>20</v>
      </c>
      <c r="AA1002" s="2">
        <f t="shared" ca="1" si="431"/>
        <v>42</v>
      </c>
      <c r="AB1002" s="5">
        <f t="shared" ca="1" si="432"/>
        <v>504</v>
      </c>
      <c r="AC1002" s="5">
        <f t="shared" ca="1" si="433"/>
        <v>552</v>
      </c>
      <c r="AD1002" s="5">
        <f t="shared" ca="1" si="434"/>
        <v>433</v>
      </c>
      <c r="AE1002" s="5">
        <f t="shared" ca="1" si="435"/>
        <v>504</v>
      </c>
      <c r="AF1002" s="5">
        <f t="shared" ca="1" si="436"/>
        <v>541</v>
      </c>
      <c r="AG1002" s="5">
        <f t="shared" ca="1" si="437"/>
        <v>543</v>
      </c>
      <c r="AH1002" s="5">
        <f t="shared" ca="1" si="438"/>
        <v>547</v>
      </c>
      <c r="AI1002" s="5">
        <f t="shared" ca="1" si="439"/>
        <v>509</v>
      </c>
      <c r="AJ1002" s="5">
        <f t="shared" ca="1" si="440"/>
        <v>452</v>
      </c>
      <c r="AK1002" s="5">
        <f t="shared" ca="1" si="441"/>
        <v>568</v>
      </c>
    </row>
    <row r="1003" spans="1:37" x14ac:dyDescent="0.3">
      <c r="A1003" s="35">
        <f>IF(Замеры!B1000=0, " ", Замеры!B1000)</f>
        <v>997</v>
      </c>
      <c r="B1003" s="45" t="str">
        <f>Замеры!G1000</f>
        <v xml:space="preserve">Группа от QF </v>
      </c>
      <c r="C1003" s="45" t="str">
        <f>IF(Замеры!O1000=0, " ", Замеры!O1000)</f>
        <v xml:space="preserve"> </v>
      </c>
      <c r="D1003" s="69" t="str">
        <f t="shared" si="442"/>
        <v xml:space="preserve"> </v>
      </c>
      <c r="E1003" s="69" t="str">
        <f t="shared" si="443"/>
        <v xml:space="preserve"> </v>
      </c>
      <c r="F1003" s="29" t="str">
        <f t="shared" si="418"/>
        <v>-</v>
      </c>
      <c r="G1003" s="29" t="str">
        <f t="shared" si="419"/>
        <v>-</v>
      </c>
      <c r="H1003" s="29" t="str">
        <f t="shared" si="420"/>
        <v>-</v>
      </c>
      <c r="I1003" s="29" t="str">
        <f t="shared" si="421"/>
        <v>-</v>
      </c>
      <c r="J1003" s="46" t="str">
        <f t="shared" si="422"/>
        <v>-</v>
      </c>
      <c r="K1003" s="29" t="str">
        <f t="shared" si="423"/>
        <v>-</v>
      </c>
      <c r="L1003" s="29" t="str">
        <f t="shared" si="424"/>
        <v>-</v>
      </c>
      <c r="M1003" s="29" t="str">
        <f t="shared" si="425"/>
        <v>-</v>
      </c>
      <c r="N1003" s="29" t="str">
        <f t="shared" si="426"/>
        <v>-</v>
      </c>
      <c r="O1003" s="29" t="str">
        <f t="shared" si="427"/>
        <v>-</v>
      </c>
      <c r="P1003" s="2">
        <f>Замеры!R1000</f>
        <v>0</v>
      </c>
      <c r="S1003" s="2">
        <f>Замеры!S1000</f>
        <v>0</v>
      </c>
      <c r="T1003" s="2" t="s">
        <v>72</v>
      </c>
      <c r="U1003" s="2" t="b">
        <f t="shared" si="428"/>
        <v>0</v>
      </c>
      <c r="V1003" s="2" t="b">
        <f t="shared" si="429"/>
        <v>0</v>
      </c>
      <c r="W1003" s="2" t="b">
        <f t="shared" si="430"/>
        <v>0</v>
      </c>
      <c r="Y1003" s="2">
        <f t="shared" ca="1" si="431"/>
        <v>31</v>
      </c>
      <c r="Z1003" s="2">
        <f t="shared" ca="1" si="431"/>
        <v>42</v>
      </c>
      <c r="AA1003" s="2">
        <f t="shared" ca="1" si="431"/>
        <v>25</v>
      </c>
      <c r="AB1003" s="5">
        <f t="shared" ca="1" si="432"/>
        <v>319</v>
      </c>
      <c r="AC1003" s="5">
        <f t="shared" ca="1" si="433"/>
        <v>386</v>
      </c>
      <c r="AD1003" s="5">
        <f t="shared" ca="1" si="434"/>
        <v>340</v>
      </c>
      <c r="AE1003" s="5">
        <f t="shared" ca="1" si="435"/>
        <v>283</v>
      </c>
      <c r="AF1003" s="5">
        <f t="shared" ca="1" si="436"/>
        <v>265</v>
      </c>
      <c r="AG1003" s="5">
        <f t="shared" ca="1" si="437"/>
        <v>280</v>
      </c>
      <c r="AH1003" s="5">
        <f t="shared" ca="1" si="438"/>
        <v>386</v>
      </c>
      <c r="AI1003" s="5">
        <f t="shared" ca="1" si="439"/>
        <v>260</v>
      </c>
      <c r="AJ1003" s="5">
        <f t="shared" ca="1" si="440"/>
        <v>384</v>
      </c>
      <c r="AK1003" s="5">
        <f t="shared" ca="1" si="441"/>
        <v>371</v>
      </c>
    </row>
    <row r="1004" spans="1:37" x14ac:dyDescent="0.3">
      <c r="A1004" s="35">
        <f>IF(Замеры!B1001=0, " ", Замеры!B1001)</f>
        <v>998</v>
      </c>
      <c r="B1004" s="45" t="str">
        <f>Замеры!G1001</f>
        <v xml:space="preserve">Группа от QF </v>
      </c>
      <c r="C1004" s="45" t="str">
        <f>IF(Замеры!O1001=0, " ", Замеры!O1001)</f>
        <v xml:space="preserve"> </v>
      </c>
      <c r="D1004" s="69" t="str">
        <f t="shared" si="442"/>
        <v xml:space="preserve"> </v>
      </c>
      <c r="E1004" s="69" t="str">
        <f t="shared" si="443"/>
        <v xml:space="preserve"> </v>
      </c>
      <c r="F1004" s="29" t="str">
        <f t="shared" si="418"/>
        <v>-</v>
      </c>
      <c r="G1004" s="29" t="str">
        <f t="shared" si="419"/>
        <v>-</v>
      </c>
      <c r="H1004" s="29" t="str">
        <f t="shared" si="420"/>
        <v>-</v>
      </c>
      <c r="I1004" s="29" t="str">
        <f t="shared" si="421"/>
        <v>-</v>
      </c>
      <c r="J1004" s="46" t="str">
        <f t="shared" si="422"/>
        <v>-</v>
      </c>
      <c r="K1004" s="29" t="str">
        <f t="shared" si="423"/>
        <v>-</v>
      </c>
      <c r="L1004" s="29" t="str">
        <f t="shared" si="424"/>
        <v>-</v>
      </c>
      <c r="M1004" s="29" t="str">
        <f t="shared" si="425"/>
        <v>-</v>
      </c>
      <c r="N1004" s="29" t="str">
        <f t="shared" si="426"/>
        <v>-</v>
      </c>
      <c r="O1004" s="29" t="str">
        <f t="shared" si="427"/>
        <v>-</v>
      </c>
      <c r="P1004" s="2">
        <f>Замеры!R1001</f>
        <v>0</v>
      </c>
      <c r="S1004" s="2">
        <f>Замеры!S1001</f>
        <v>0</v>
      </c>
      <c r="T1004" s="2" t="s">
        <v>72</v>
      </c>
      <c r="U1004" s="2" t="b">
        <f t="shared" si="428"/>
        <v>0</v>
      </c>
      <c r="V1004" s="2" t="b">
        <f t="shared" si="429"/>
        <v>0</v>
      </c>
      <c r="W1004" s="2" t="b">
        <f t="shared" si="430"/>
        <v>0</v>
      </c>
      <c r="Y1004" s="2">
        <f t="shared" ca="1" si="431"/>
        <v>30</v>
      </c>
      <c r="Z1004" s="2">
        <f t="shared" ca="1" si="431"/>
        <v>29</v>
      </c>
      <c r="AA1004" s="2">
        <f t="shared" ca="1" si="431"/>
        <v>24</v>
      </c>
      <c r="AB1004" s="5">
        <f t="shared" ca="1" si="432"/>
        <v>314</v>
      </c>
      <c r="AC1004" s="5">
        <f t="shared" ca="1" si="433"/>
        <v>365</v>
      </c>
      <c r="AD1004" s="5">
        <f t="shared" ca="1" si="434"/>
        <v>376</v>
      </c>
      <c r="AE1004" s="5">
        <f t="shared" ca="1" si="435"/>
        <v>339</v>
      </c>
      <c r="AF1004" s="5">
        <f t="shared" ca="1" si="436"/>
        <v>363</v>
      </c>
      <c r="AG1004" s="5">
        <f t="shared" ca="1" si="437"/>
        <v>266</v>
      </c>
      <c r="AH1004" s="5">
        <f t="shared" ca="1" si="438"/>
        <v>312</v>
      </c>
      <c r="AI1004" s="5">
        <f t="shared" ca="1" si="439"/>
        <v>338</v>
      </c>
      <c r="AJ1004" s="5">
        <f t="shared" ca="1" si="440"/>
        <v>379</v>
      </c>
      <c r="AK1004" s="5">
        <f t="shared" ca="1" si="441"/>
        <v>329</v>
      </c>
    </row>
    <row r="1005" spans="1:37" x14ac:dyDescent="0.3">
      <c r="A1005" s="35">
        <f>IF(Замеры!B1002=0, " ", Замеры!B1002)</f>
        <v>999</v>
      </c>
      <c r="B1005" s="45" t="str">
        <f>Замеры!G1002</f>
        <v xml:space="preserve">Группа от QF </v>
      </c>
      <c r="C1005" s="45" t="str">
        <f>IF(Замеры!O1002=0, " ", Замеры!O1002)</f>
        <v xml:space="preserve"> </v>
      </c>
      <c r="D1005" s="69" t="str">
        <f t="shared" si="442"/>
        <v xml:space="preserve"> </v>
      </c>
      <c r="E1005" s="69" t="str">
        <f t="shared" si="443"/>
        <v xml:space="preserve"> </v>
      </c>
      <c r="F1005" s="29" t="str">
        <f t="shared" si="418"/>
        <v>-</v>
      </c>
      <c r="G1005" s="29" t="str">
        <f t="shared" si="419"/>
        <v>-</v>
      </c>
      <c r="H1005" s="29" t="str">
        <f t="shared" si="420"/>
        <v>-</v>
      </c>
      <c r="I1005" s="29" t="str">
        <f t="shared" si="421"/>
        <v>-</v>
      </c>
      <c r="J1005" s="46" t="str">
        <f t="shared" si="422"/>
        <v>-</v>
      </c>
      <c r="K1005" s="29" t="str">
        <f t="shared" si="423"/>
        <v>-</v>
      </c>
      <c r="L1005" s="29" t="str">
        <f t="shared" si="424"/>
        <v>-</v>
      </c>
      <c r="M1005" s="29" t="str">
        <f t="shared" si="425"/>
        <v>-</v>
      </c>
      <c r="N1005" s="29" t="str">
        <f t="shared" si="426"/>
        <v>-</v>
      </c>
      <c r="O1005" s="29" t="str">
        <f t="shared" si="427"/>
        <v>-</v>
      </c>
      <c r="P1005" s="2">
        <f>Замеры!R1002</f>
        <v>0</v>
      </c>
      <c r="S1005" s="2">
        <f>Замеры!S1002</f>
        <v>0</v>
      </c>
      <c r="T1005" s="2" t="s">
        <v>72</v>
      </c>
      <c r="U1005" s="2" t="b">
        <f t="shared" si="428"/>
        <v>0</v>
      </c>
      <c r="V1005" s="2" t="b">
        <f t="shared" si="429"/>
        <v>0</v>
      </c>
      <c r="W1005" s="2" t="b">
        <f t="shared" si="430"/>
        <v>0</v>
      </c>
      <c r="Y1005" s="2">
        <f t="shared" ca="1" si="431"/>
        <v>48</v>
      </c>
      <c r="Z1005" s="2">
        <f t="shared" ca="1" si="431"/>
        <v>46</v>
      </c>
      <c r="AA1005" s="2">
        <f t="shared" ca="1" si="431"/>
        <v>26</v>
      </c>
      <c r="AB1005" s="5">
        <f t="shared" ca="1" si="432"/>
        <v>403</v>
      </c>
      <c r="AC1005" s="5">
        <f t="shared" ca="1" si="433"/>
        <v>315</v>
      </c>
      <c r="AD1005" s="5">
        <f t="shared" ca="1" si="434"/>
        <v>395</v>
      </c>
      <c r="AE1005" s="5">
        <f t="shared" ca="1" si="435"/>
        <v>410</v>
      </c>
      <c r="AF1005" s="5">
        <f t="shared" ca="1" si="436"/>
        <v>266</v>
      </c>
      <c r="AG1005" s="5">
        <f t="shared" ca="1" si="437"/>
        <v>275</v>
      </c>
      <c r="AH1005" s="5">
        <f t="shared" ca="1" si="438"/>
        <v>281</v>
      </c>
      <c r="AI1005" s="5">
        <f t="shared" ca="1" si="439"/>
        <v>397</v>
      </c>
      <c r="AJ1005" s="5">
        <f t="shared" ca="1" si="440"/>
        <v>275</v>
      </c>
      <c r="AK1005" s="5">
        <f t="shared" ca="1" si="441"/>
        <v>326</v>
      </c>
    </row>
    <row r="1006" spans="1:37" x14ac:dyDescent="0.3">
      <c r="A1006" s="35">
        <f>IF(Замеры!B1003=0, " ", Замеры!B1003)</f>
        <v>1000</v>
      </c>
      <c r="B1006" s="45" t="str">
        <f>Замеры!G1003</f>
        <v xml:space="preserve">Группа от QF </v>
      </c>
      <c r="C1006" s="45" t="str">
        <f>IF(Замеры!O1003=0, " ", Замеры!O1003)</f>
        <v xml:space="preserve"> </v>
      </c>
      <c r="D1006" s="69" t="str">
        <f t="shared" si="442"/>
        <v xml:space="preserve"> </v>
      </c>
      <c r="E1006" s="69" t="str">
        <f t="shared" si="443"/>
        <v xml:space="preserve"> </v>
      </c>
      <c r="F1006" s="29" t="str">
        <f t="shared" si="418"/>
        <v>-</v>
      </c>
      <c r="G1006" s="29" t="str">
        <f t="shared" si="419"/>
        <v>-</v>
      </c>
      <c r="H1006" s="29" t="str">
        <f t="shared" si="420"/>
        <v>-</v>
      </c>
      <c r="I1006" s="29" t="str">
        <f t="shared" si="421"/>
        <v>-</v>
      </c>
      <c r="J1006" s="46" t="str">
        <f t="shared" si="422"/>
        <v>-</v>
      </c>
      <c r="K1006" s="29" t="str">
        <f t="shared" si="423"/>
        <v>-</v>
      </c>
      <c r="L1006" s="29" t="str">
        <f t="shared" si="424"/>
        <v>-</v>
      </c>
      <c r="M1006" s="29" t="str">
        <f t="shared" si="425"/>
        <v>-</v>
      </c>
      <c r="N1006" s="29" t="str">
        <f t="shared" si="426"/>
        <v>-</v>
      </c>
      <c r="O1006" s="29" t="str">
        <f t="shared" si="427"/>
        <v>-</v>
      </c>
      <c r="P1006" s="2">
        <f>Замеры!R1003</f>
        <v>0</v>
      </c>
      <c r="S1006" s="2">
        <f>Замеры!S1003</f>
        <v>0</v>
      </c>
      <c r="T1006" s="2" t="s">
        <v>72</v>
      </c>
      <c r="U1006" s="2" t="b">
        <f t="shared" si="428"/>
        <v>0</v>
      </c>
      <c r="V1006" s="2" t="b">
        <f t="shared" si="429"/>
        <v>0</v>
      </c>
      <c r="W1006" s="2" t="b">
        <f t="shared" si="430"/>
        <v>0</v>
      </c>
      <c r="Y1006" s="2">
        <f t="shared" ca="1" si="431"/>
        <v>47</v>
      </c>
      <c r="Z1006" s="2">
        <f t="shared" ca="1" si="431"/>
        <v>33</v>
      </c>
      <c r="AA1006" s="2">
        <f t="shared" ca="1" si="431"/>
        <v>27</v>
      </c>
      <c r="AB1006" s="5">
        <f t="shared" ca="1" si="432"/>
        <v>365</v>
      </c>
      <c r="AC1006" s="5">
        <f t="shared" ca="1" si="433"/>
        <v>420</v>
      </c>
      <c r="AD1006" s="5">
        <f t="shared" ca="1" si="434"/>
        <v>344</v>
      </c>
      <c r="AE1006" s="5">
        <f t="shared" ca="1" si="435"/>
        <v>412</v>
      </c>
      <c r="AF1006" s="5">
        <f t="shared" ca="1" si="436"/>
        <v>366</v>
      </c>
      <c r="AG1006" s="5">
        <f t="shared" ca="1" si="437"/>
        <v>376</v>
      </c>
      <c r="AH1006" s="5">
        <f t="shared" ca="1" si="438"/>
        <v>279</v>
      </c>
      <c r="AI1006" s="5">
        <f t="shared" ca="1" si="439"/>
        <v>375</v>
      </c>
      <c r="AJ1006" s="5">
        <f t="shared" ca="1" si="440"/>
        <v>330</v>
      </c>
      <c r="AK1006" s="5">
        <f t="shared" ca="1" si="441"/>
        <v>382</v>
      </c>
    </row>
    <row r="1007" spans="1:37" x14ac:dyDescent="0.3">
      <c r="A1007" s="35">
        <f>IF(Замеры!B1004=0, " ", Замеры!B1004)</f>
        <v>1001</v>
      </c>
      <c r="B1007" s="45" t="str">
        <f>Замеры!G1004</f>
        <v xml:space="preserve">Группа от QF </v>
      </c>
      <c r="C1007" s="45" t="str">
        <f>IF(Замеры!O1004=0, " ", Замеры!O1004)</f>
        <v xml:space="preserve"> </v>
      </c>
      <c r="D1007" s="69" t="str">
        <f t="shared" si="442"/>
        <v xml:space="preserve"> </v>
      </c>
      <c r="E1007" s="69" t="str">
        <f t="shared" si="443"/>
        <v xml:space="preserve"> </v>
      </c>
      <c r="F1007" s="29" t="str">
        <f t="shared" si="418"/>
        <v>-</v>
      </c>
      <c r="G1007" s="29" t="str">
        <f t="shared" si="419"/>
        <v>-</v>
      </c>
      <c r="H1007" s="29" t="str">
        <f t="shared" si="420"/>
        <v>-</v>
      </c>
      <c r="I1007" s="29" t="str">
        <f t="shared" si="421"/>
        <v>-</v>
      </c>
      <c r="J1007" s="46" t="str">
        <f t="shared" si="422"/>
        <v>-</v>
      </c>
      <c r="K1007" s="29" t="str">
        <f t="shared" si="423"/>
        <v>-</v>
      </c>
      <c r="L1007" s="29" t="str">
        <f t="shared" si="424"/>
        <v>-</v>
      </c>
      <c r="M1007" s="29" t="str">
        <f t="shared" si="425"/>
        <v>-</v>
      </c>
      <c r="N1007" s="29" t="str">
        <f t="shared" si="426"/>
        <v>-</v>
      </c>
      <c r="O1007" s="29" t="str">
        <f t="shared" si="427"/>
        <v>-</v>
      </c>
      <c r="P1007" s="2">
        <f>Замеры!R1004</f>
        <v>0</v>
      </c>
      <c r="S1007" s="2">
        <f>Замеры!S1004</f>
        <v>0</v>
      </c>
      <c r="T1007" s="2" t="s">
        <v>72</v>
      </c>
      <c r="U1007" s="2" t="b">
        <f t="shared" si="428"/>
        <v>0</v>
      </c>
      <c r="V1007" s="2" t="b">
        <f t="shared" si="429"/>
        <v>0</v>
      </c>
      <c r="W1007" s="2" t="b">
        <f t="shared" si="430"/>
        <v>0</v>
      </c>
      <c r="Y1007" s="2">
        <f t="shared" ca="1" si="431"/>
        <v>41</v>
      </c>
      <c r="Z1007" s="2">
        <f t="shared" ca="1" si="431"/>
        <v>34</v>
      </c>
      <c r="AA1007" s="2">
        <f t="shared" ca="1" si="431"/>
        <v>48</v>
      </c>
      <c r="AB1007" s="5">
        <f t="shared" ca="1" si="432"/>
        <v>580</v>
      </c>
      <c r="AC1007" s="5">
        <f t="shared" ca="1" si="433"/>
        <v>612</v>
      </c>
      <c r="AD1007" s="5">
        <f t="shared" ca="1" si="434"/>
        <v>518</v>
      </c>
      <c r="AE1007" s="5">
        <f t="shared" ca="1" si="435"/>
        <v>485</v>
      </c>
      <c r="AF1007" s="5">
        <f t="shared" ca="1" si="436"/>
        <v>580</v>
      </c>
      <c r="AG1007" s="5">
        <f t="shared" ca="1" si="437"/>
        <v>603</v>
      </c>
      <c r="AH1007" s="5">
        <f t="shared" ca="1" si="438"/>
        <v>551</v>
      </c>
      <c r="AI1007" s="5">
        <f t="shared" ca="1" si="439"/>
        <v>511</v>
      </c>
      <c r="AJ1007" s="5">
        <f t="shared" ca="1" si="440"/>
        <v>495</v>
      </c>
      <c r="AK1007" s="5">
        <f t="shared" ca="1" si="441"/>
        <v>596</v>
      </c>
    </row>
    <row r="1008" spans="1:37" x14ac:dyDescent="0.3">
      <c r="A1008" s="35">
        <f>IF(Замеры!B1005=0, " ", Замеры!B1005)</f>
        <v>1002</v>
      </c>
      <c r="B1008" s="45" t="str">
        <f>Замеры!G1005</f>
        <v xml:space="preserve">Группа от QF </v>
      </c>
      <c r="C1008" s="45" t="str">
        <f>IF(Замеры!O1005=0, " ", Замеры!O1005)</f>
        <v xml:space="preserve"> </v>
      </c>
      <c r="D1008" s="69" t="str">
        <f t="shared" si="442"/>
        <v xml:space="preserve"> </v>
      </c>
      <c r="E1008" s="69" t="str">
        <f t="shared" si="443"/>
        <v xml:space="preserve"> </v>
      </c>
      <c r="F1008" s="29" t="str">
        <f t="shared" si="418"/>
        <v>-</v>
      </c>
      <c r="G1008" s="29" t="str">
        <f t="shared" si="419"/>
        <v>-</v>
      </c>
      <c r="H1008" s="29" t="str">
        <f t="shared" si="420"/>
        <v>-</v>
      </c>
      <c r="I1008" s="29" t="str">
        <f t="shared" si="421"/>
        <v>-</v>
      </c>
      <c r="J1008" s="46" t="str">
        <f t="shared" si="422"/>
        <v>-</v>
      </c>
      <c r="K1008" s="29" t="str">
        <f t="shared" si="423"/>
        <v>-</v>
      </c>
      <c r="L1008" s="29" t="str">
        <f t="shared" si="424"/>
        <v>-</v>
      </c>
      <c r="M1008" s="29" t="str">
        <f t="shared" si="425"/>
        <v>-</v>
      </c>
      <c r="N1008" s="29" t="str">
        <f t="shared" si="426"/>
        <v>-</v>
      </c>
      <c r="O1008" s="29" t="str">
        <f t="shared" si="427"/>
        <v>-</v>
      </c>
      <c r="P1008" s="2">
        <f>Замеры!R1005</f>
        <v>0</v>
      </c>
      <c r="S1008" s="2">
        <f>Замеры!S1005</f>
        <v>0</v>
      </c>
      <c r="T1008" s="2" t="s">
        <v>72</v>
      </c>
      <c r="U1008" s="2" t="b">
        <f t="shared" si="428"/>
        <v>0</v>
      </c>
      <c r="V1008" s="2" t="b">
        <f t="shared" si="429"/>
        <v>0</v>
      </c>
      <c r="W1008" s="2" t="b">
        <f t="shared" si="430"/>
        <v>0</v>
      </c>
      <c r="Y1008" s="2">
        <f t="shared" ca="1" si="431"/>
        <v>46</v>
      </c>
      <c r="Z1008" s="2">
        <f t="shared" ca="1" si="431"/>
        <v>46</v>
      </c>
      <c r="AA1008" s="2">
        <f t="shared" ca="1" si="431"/>
        <v>39</v>
      </c>
      <c r="AB1008" s="5">
        <f t="shared" ca="1" si="432"/>
        <v>397</v>
      </c>
      <c r="AC1008" s="5">
        <f t="shared" ca="1" si="433"/>
        <v>448</v>
      </c>
      <c r="AD1008" s="5">
        <f t="shared" ca="1" si="434"/>
        <v>535</v>
      </c>
      <c r="AE1008" s="5">
        <f t="shared" ca="1" si="435"/>
        <v>423</v>
      </c>
      <c r="AF1008" s="5">
        <f t="shared" ca="1" si="436"/>
        <v>529</v>
      </c>
      <c r="AG1008" s="5">
        <f t="shared" ca="1" si="437"/>
        <v>518</v>
      </c>
      <c r="AH1008" s="5">
        <f t="shared" ca="1" si="438"/>
        <v>500</v>
      </c>
      <c r="AI1008" s="5">
        <f t="shared" ca="1" si="439"/>
        <v>429</v>
      </c>
      <c r="AJ1008" s="5">
        <f t="shared" ca="1" si="440"/>
        <v>463</v>
      </c>
      <c r="AK1008" s="5">
        <f t="shared" ca="1" si="441"/>
        <v>427</v>
      </c>
    </row>
    <row r="1009" spans="1:37" x14ac:dyDescent="0.3">
      <c r="A1009" s="35">
        <f>IF(Замеры!B1006=0, " ", Замеры!B1006)</f>
        <v>1003</v>
      </c>
      <c r="B1009" s="45" t="str">
        <f>Замеры!G1006</f>
        <v xml:space="preserve">Группа от QF </v>
      </c>
      <c r="C1009" s="45" t="str">
        <f>IF(Замеры!O1006=0, " ", Замеры!O1006)</f>
        <v xml:space="preserve"> </v>
      </c>
      <c r="D1009" s="69" t="str">
        <f t="shared" si="442"/>
        <v xml:space="preserve"> </v>
      </c>
      <c r="E1009" s="69" t="str">
        <f t="shared" si="443"/>
        <v xml:space="preserve"> </v>
      </c>
      <c r="F1009" s="29" t="str">
        <f t="shared" si="418"/>
        <v>-</v>
      </c>
      <c r="G1009" s="29" t="str">
        <f t="shared" si="419"/>
        <v>-</v>
      </c>
      <c r="H1009" s="29" t="str">
        <f t="shared" si="420"/>
        <v>-</v>
      </c>
      <c r="I1009" s="29" t="str">
        <f t="shared" si="421"/>
        <v>-</v>
      </c>
      <c r="J1009" s="46" t="str">
        <f t="shared" si="422"/>
        <v>-</v>
      </c>
      <c r="K1009" s="29" t="str">
        <f t="shared" si="423"/>
        <v>-</v>
      </c>
      <c r="L1009" s="29" t="str">
        <f t="shared" si="424"/>
        <v>-</v>
      </c>
      <c r="M1009" s="29" t="str">
        <f t="shared" si="425"/>
        <v>-</v>
      </c>
      <c r="N1009" s="29" t="str">
        <f t="shared" si="426"/>
        <v>-</v>
      </c>
      <c r="O1009" s="29" t="str">
        <f t="shared" si="427"/>
        <v>-</v>
      </c>
      <c r="P1009" s="2">
        <f>Замеры!R1006</f>
        <v>0</v>
      </c>
      <c r="S1009" s="2">
        <f>Замеры!S1006</f>
        <v>0</v>
      </c>
      <c r="T1009" s="2" t="s">
        <v>72</v>
      </c>
      <c r="U1009" s="2" t="b">
        <f t="shared" si="428"/>
        <v>0</v>
      </c>
      <c r="V1009" s="2" t="b">
        <f t="shared" si="429"/>
        <v>0</v>
      </c>
      <c r="W1009" s="2" t="b">
        <f t="shared" si="430"/>
        <v>0</v>
      </c>
      <c r="Y1009" s="2">
        <f t="shared" ca="1" si="431"/>
        <v>42</v>
      </c>
      <c r="Z1009" s="2">
        <f t="shared" ca="1" si="431"/>
        <v>42</v>
      </c>
      <c r="AA1009" s="2">
        <f t="shared" ca="1" si="431"/>
        <v>21</v>
      </c>
      <c r="AB1009" s="5">
        <f t="shared" ca="1" si="432"/>
        <v>291</v>
      </c>
      <c r="AC1009" s="5">
        <f t="shared" ca="1" si="433"/>
        <v>230</v>
      </c>
      <c r="AD1009" s="5">
        <f t="shared" ca="1" si="434"/>
        <v>265</v>
      </c>
      <c r="AE1009" s="5">
        <f t="shared" ca="1" si="435"/>
        <v>230</v>
      </c>
      <c r="AF1009" s="5">
        <f t="shared" ca="1" si="436"/>
        <v>327</v>
      </c>
      <c r="AG1009" s="5">
        <f t="shared" ca="1" si="437"/>
        <v>276</v>
      </c>
      <c r="AH1009" s="5">
        <f t="shared" ca="1" si="438"/>
        <v>290</v>
      </c>
      <c r="AI1009" s="5">
        <f t="shared" ca="1" si="439"/>
        <v>329</v>
      </c>
      <c r="AJ1009" s="5">
        <f t="shared" ca="1" si="440"/>
        <v>232</v>
      </c>
      <c r="AK1009" s="5">
        <f t="shared" ca="1" si="441"/>
        <v>226</v>
      </c>
    </row>
    <row r="1010" spans="1:37" x14ac:dyDescent="0.3">
      <c r="A1010" s="35">
        <f>IF(Замеры!B1007=0, " ", Замеры!B1007)</f>
        <v>1004</v>
      </c>
      <c r="B1010" s="45" t="str">
        <f>Замеры!G1007</f>
        <v xml:space="preserve">Группа от QF </v>
      </c>
      <c r="C1010" s="45" t="str">
        <f>IF(Замеры!O1007=0, " ", Замеры!O1007)</f>
        <v xml:space="preserve"> </v>
      </c>
      <c r="D1010" s="69" t="str">
        <f t="shared" si="442"/>
        <v xml:space="preserve"> </v>
      </c>
      <c r="E1010" s="69" t="str">
        <f t="shared" si="443"/>
        <v xml:space="preserve"> </v>
      </c>
      <c r="F1010" s="29" t="str">
        <f t="shared" si="418"/>
        <v>-</v>
      </c>
      <c r="G1010" s="29" t="str">
        <f t="shared" si="419"/>
        <v>-</v>
      </c>
      <c r="H1010" s="29" t="str">
        <f t="shared" si="420"/>
        <v>-</v>
      </c>
      <c r="I1010" s="29" t="str">
        <f t="shared" si="421"/>
        <v>-</v>
      </c>
      <c r="J1010" s="46" t="str">
        <f t="shared" si="422"/>
        <v>-</v>
      </c>
      <c r="K1010" s="29" t="str">
        <f t="shared" si="423"/>
        <v>-</v>
      </c>
      <c r="L1010" s="29" t="str">
        <f t="shared" si="424"/>
        <v>-</v>
      </c>
      <c r="M1010" s="29" t="str">
        <f t="shared" si="425"/>
        <v>-</v>
      </c>
      <c r="N1010" s="29" t="str">
        <f t="shared" si="426"/>
        <v>-</v>
      </c>
      <c r="O1010" s="29" t="str">
        <f t="shared" si="427"/>
        <v>-</v>
      </c>
      <c r="P1010" s="2">
        <f>Замеры!R1007</f>
        <v>0</v>
      </c>
      <c r="S1010" s="2">
        <f>Замеры!S1007</f>
        <v>0</v>
      </c>
      <c r="T1010" s="2" t="s">
        <v>72</v>
      </c>
      <c r="U1010" s="2" t="b">
        <f t="shared" si="428"/>
        <v>0</v>
      </c>
      <c r="V1010" s="2" t="b">
        <f t="shared" si="429"/>
        <v>0</v>
      </c>
      <c r="W1010" s="2" t="b">
        <f t="shared" si="430"/>
        <v>0</v>
      </c>
      <c r="Y1010" s="2">
        <f t="shared" ca="1" si="431"/>
        <v>25</v>
      </c>
      <c r="Z1010" s="2">
        <f t="shared" ca="1" si="431"/>
        <v>31</v>
      </c>
      <c r="AA1010" s="2">
        <f t="shared" ca="1" si="431"/>
        <v>28</v>
      </c>
      <c r="AB1010" s="5">
        <f t="shared" ca="1" si="432"/>
        <v>319</v>
      </c>
      <c r="AC1010" s="5">
        <f t="shared" ca="1" si="433"/>
        <v>289</v>
      </c>
      <c r="AD1010" s="5">
        <f t="shared" ca="1" si="434"/>
        <v>398</v>
      </c>
      <c r="AE1010" s="5">
        <f t="shared" ca="1" si="435"/>
        <v>305</v>
      </c>
      <c r="AF1010" s="5">
        <f t="shared" ca="1" si="436"/>
        <v>357</v>
      </c>
      <c r="AG1010" s="5">
        <f t="shared" ca="1" si="437"/>
        <v>356</v>
      </c>
      <c r="AH1010" s="5">
        <f t="shared" ca="1" si="438"/>
        <v>376</v>
      </c>
      <c r="AI1010" s="5">
        <f t="shared" ca="1" si="439"/>
        <v>366</v>
      </c>
      <c r="AJ1010" s="5">
        <f t="shared" ca="1" si="440"/>
        <v>339</v>
      </c>
      <c r="AK1010" s="5">
        <f t="shared" ca="1" si="441"/>
        <v>348</v>
      </c>
    </row>
    <row r="1011" spans="1:37" x14ac:dyDescent="0.3">
      <c r="A1011" s="35">
        <f>IF(Замеры!B1008=0, " ", Замеры!B1008)</f>
        <v>1005</v>
      </c>
      <c r="B1011" s="45" t="str">
        <f>Замеры!G1008</f>
        <v xml:space="preserve">Группа от QF </v>
      </c>
      <c r="C1011" s="45" t="str">
        <f>IF(Замеры!O1008=0, " ", Замеры!O1008)</f>
        <v xml:space="preserve"> </v>
      </c>
      <c r="D1011" s="69" t="str">
        <f t="shared" si="442"/>
        <v xml:space="preserve"> </v>
      </c>
      <c r="E1011" s="69" t="str">
        <f t="shared" si="443"/>
        <v xml:space="preserve"> </v>
      </c>
      <c r="F1011" s="29" t="str">
        <f t="shared" si="418"/>
        <v>-</v>
      </c>
      <c r="G1011" s="29" t="str">
        <f t="shared" si="419"/>
        <v>-</v>
      </c>
      <c r="H1011" s="29" t="str">
        <f t="shared" si="420"/>
        <v>-</v>
      </c>
      <c r="I1011" s="29" t="str">
        <f t="shared" si="421"/>
        <v>-</v>
      </c>
      <c r="J1011" s="46" t="str">
        <f t="shared" si="422"/>
        <v>-</v>
      </c>
      <c r="K1011" s="29" t="str">
        <f t="shared" si="423"/>
        <v>-</v>
      </c>
      <c r="L1011" s="29" t="str">
        <f t="shared" si="424"/>
        <v>-</v>
      </c>
      <c r="M1011" s="29" t="str">
        <f t="shared" si="425"/>
        <v>-</v>
      </c>
      <c r="N1011" s="29" t="str">
        <f t="shared" si="426"/>
        <v>-</v>
      </c>
      <c r="O1011" s="29" t="str">
        <f t="shared" si="427"/>
        <v>-</v>
      </c>
      <c r="P1011" s="2">
        <f>Замеры!R1008</f>
        <v>0</v>
      </c>
      <c r="S1011" s="2">
        <f>Замеры!S1008</f>
        <v>0</v>
      </c>
      <c r="T1011" s="2" t="s">
        <v>72</v>
      </c>
      <c r="U1011" s="2" t="b">
        <f t="shared" si="428"/>
        <v>0</v>
      </c>
      <c r="V1011" s="2" t="b">
        <f t="shared" si="429"/>
        <v>0</v>
      </c>
      <c r="W1011" s="2" t="b">
        <f t="shared" si="430"/>
        <v>0</v>
      </c>
      <c r="Y1011" s="2">
        <f t="shared" ca="1" si="431"/>
        <v>23</v>
      </c>
      <c r="Z1011" s="2">
        <f t="shared" ca="1" si="431"/>
        <v>42</v>
      </c>
      <c r="AA1011" s="2">
        <f t="shared" ca="1" si="431"/>
        <v>22</v>
      </c>
      <c r="AB1011" s="5">
        <f t="shared" ca="1" si="432"/>
        <v>336</v>
      </c>
      <c r="AC1011" s="5">
        <f t="shared" ca="1" si="433"/>
        <v>311</v>
      </c>
      <c r="AD1011" s="5">
        <f t="shared" ca="1" si="434"/>
        <v>298</v>
      </c>
      <c r="AE1011" s="5">
        <f t="shared" ca="1" si="435"/>
        <v>363</v>
      </c>
      <c r="AF1011" s="5">
        <f t="shared" ca="1" si="436"/>
        <v>322</v>
      </c>
      <c r="AG1011" s="5">
        <f t="shared" ca="1" si="437"/>
        <v>306</v>
      </c>
      <c r="AH1011" s="5">
        <f t="shared" ca="1" si="438"/>
        <v>298</v>
      </c>
      <c r="AI1011" s="5">
        <f t="shared" ca="1" si="439"/>
        <v>248</v>
      </c>
      <c r="AJ1011" s="5">
        <f t="shared" ca="1" si="440"/>
        <v>269</v>
      </c>
      <c r="AK1011" s="5">
        <f t="shared" ca="1" si="441"/>
        <v>304</v>
      </c>
    </row>
    <row r="1012" spans="1:37" x14ac:dyDescent="0.3">
      <c r="A1012" s="35">
        <f>IF(Замеры!B1009=0, " ", Замеры!B1009)</f>
        <v>1006</v>
      </c>
      <c r="B1012" s="45" t="str">
        <f>Замеры!G1009</f>
        <v xml:space="preserve">Группа от QF </v>
      </c>
      <c r="C1012" s="45" t="str">
        <f>IF(Замеры!O1009=0, " ", Замеры!O1009)</f>
        <v xml:space="preserve"> </v>
      </c>
      <c r="D1012" s="69" t="str">
        <f t="shared" si="442"/>
        <v xml:space="preserve"> </v>
      </c>
      <c r="E1012" s="69" t="str">
        <f t="shared" si="443"/>
        <v xml:space="preserve"> </v>
      </c>
      <c r="F1012" s="29" t="str">
        <f t="shared" si="418"/>
        <v>-</v>
      </c>
      <c r="G1012" s="29" t="str">
        <f t="shared" si="419"/>
        <v>-</v>
      </c>
      <c r="H1012" s="29" t="str">
        <f t="shared" si="420"/>
        <v>-</v>
      </c>
      <c r="I1012" s="29" t="str">
        <f t="shared" si="421"/>
        <v>-</v>
      </c>
      <c r="J1012" s="46" t="str">
        <f t="shared" si="422"/>
        <v>-</v>
      </c>
      <c r="K1012" s="29" t="str">
        <f t="shared" si="423"/>
        <v>-</v>
      </c>
      <c r="L1012" s="29" t="str">
        <f t="shared" si="424"/>
        <v>-</v>
      </c>
      <c r="M1012" s="29" t="str">
        <f t="shared" si="425"/>
        <v>-</v>
      </c>
      <c r="N1012" s="29" t="str">
        <f t="shared" si="426"/>
        <v>-</v>
      </c>
      <c r="O1012" s="29" t="str">
        <f t="shared" si="427"/>
        <v>-</v>
      </c>
      <c r="P1012" s="2">
        <f>Замеры!R1009</f>
        <v>0</v>
      </c>
      <c r="S1012" s="2">
        <f>Замеры!S1009</f>
        <v>0</v>
      </c>
      <c r="T1012" s="2" t="s">
        <v>72</v>
      </c>
      <c r="U1012" s="2" t="b">
        <f t="shared" si="428"/>
        <v>0</v>
      </c>
      <c r="V1012" s="2" t="b">
        <f t="shared" si="429"/>
        <v>0</v>
      </c>
      <c r="W1012" s="2" t="b">
        <f t="shared" si="430"/>
        <v>0</v>
      </c>
      <c r="Y1012" s="2">
        <f t="shared" ca="1" si="431"/>
        <v>29</v>
      </c>
      <c r="Z1012" s="2">
        <f t="shared" ca="1" si="431"/>
        <v>33</v>
      </c>
      <c r="AA1012" s="2">
        <f t="shared" ca="1" si="431"/>
        <v>26</v>
      </c>
      <c r="AB1012" s="5">
        <f t="shared" ca="1" si="432"/>
        <v>385</v>
      </c>
      <c r="AC1012" s="5">
        <f t="shared" ca="1" si="433"/>
        <v>388</v>
      </c>
      <c r="AD1012" s="5">
        <f t="shared" ca="1" si="434"/>
        <v>326</v>
      </c>
      <c r="AE1012" s="5">
        <f t="shared" ca="1" si="435"/>
        <v>322</v>
      </c>
      <c r="AF1012" s="5">
        <f t="shared" ca="1" si="436"/>
        <v>381</v>
      </c>
      <c r="AG1012" s="5">
        <f t="shared" ca="1" si="437"/>
        <v>288</v>
      </c>
      <c r="AH1012" s="5">
        <f t="shared" ca="1" si="438"/>
        <v>306</v>
      </c>
      <c r="AI1012" s="5">
        <f t="shared" ca="1" si="439"/>
        <v>346</v>
      </c>
      <c r="AJ1012" s="5">
        <f t="shared" ca="1" si="440"/>
        <v>294</v>
      </c>
      <c r="AK1012" s="5">
        <f t="shared" ca="1" si="441"/>
        <v>359</v>
      </c>
    </row>
    <row r="1013" spans="1:37" x14ac:dyDescent="0.3">
      <c r="A1013" s="35">
        <f>IF(Замеры!B1010=0, " ", Замеры!B1010)</f>
        <v>1007</v>
      </c>
      <c r="B1013" s="45" t="str">
        <f>Замеры!G1010</f>
        <v xml:space="preserve">Группа от QF </v>
      </c>
      <c r="C1013" s="45" t="str">
        <f>IF(Замеры!O1010=0, " ", Замеры!O1010)</f>
        <v xml:space="preserve"> </v>
      </c>
      <c r="D1013" s="69" t="str">
        <f t="shared" si="442"/>
        <v xml:space="preserve"> </v>
      </c>
      <c r="E1013" s="69" t="str">
        <f t="shared" si="443"/>
        <v xml:space="preserve"> </v>
      </c>
      <c r="F1013" s="29" t="str">
        <f t="shared" si="418"/>
        <v>-</v>
      </c>
      <c r="G1013" s="29" t="str">
        <f t="shared" si="419"/>
        <v>-</v>
      </c>
      <c r="H1013" s="29" t="str">
        <f t="shared" si="420"/>
        <v>-</v>
      </c>
      <c r="I1013" s="29" t="str">
        <f t="shared" si="421"/>
        <v>-</v>
      </c>
      <c r="J1013" s="46" t="str">
        <f t="shared" si="422"/>
        <v>-</v>
      </c>
      <c r="K1013" s="29" t="str">
        <f t="shared" si="423"/>
        <v>-</v>
      </c>
      <c r="L1013" s="29" t="str">
        <f t="shared" si="424"/>
        <v>-</v>
      </c>
      <c r="M1013" s="29" t="str">
        <f t="shared" si="425"/>
        <v>-</v>
      </c>
      <c r="N1013" s="29" t="str">
        <f t="shared" si="426"/>
        <v>-</v>
      </c>
      <c r="O1013" s="29" t="str">
        <f t="shared" si="427"/>
        <v>-</v>
      </c>
      <c r="P1013" s="2">
        <f>Замеры!R1010</f>
        <v>0</v>
      </c>
      <c r="S1013" s="2">
        <f>Замеры!S1010</f>
        <v>0</v>
      </c>
      <c r="T1013" s="2" t="s">
        <v>72</v>
      </c>
      <c r="U1013" s="2" t="b">
        <f t="shared" si="428"/>
        <v>0</v>
      </c>
      <c r="V1013" s="2" t="b">
        <f t="shared" si="429"/>
        <v>0</v>
      </c>
      <c r="W1013" s="2" t="b">
        <f t="shared" si="430"/>
        <v>0</v>
      </c>
      <c r="Y1013" s="2">
        <f t="shared" ca="1" si="431"/>
        <v>24</v>
      </c>
      <c r="Z1013" s="2">
        <f t="shared" ca="1" si="431"/>
        <v>46</v>
      </c>
      <c r="AA1013" s="2">
        <f t="shared" ca="1" si="431"/>
        <v>33</v>
      </c>
      <c r="AB1013" s="5">
        <f t="shared" ca="1" si="432"/>
        <v>457</v>
      </c>
      <c r="AC1013" s="5">
        <f t="shared" ca="1" si="433"/>
        <v>373</v>
      </c>
      <c r="AD1013" s="5">
        <f t="shared" ca="1" si="434"/>
        <v>417</v>
      </c>
      <c r="AE1013" s="5">
        <f t="shared" ca="1" si="435"/>
        <v>446</v>
      </c>
      <c r="AF1013" s="5">
        <f t="shared" ca="1" si="436"/>
        <v>414</v>
      </c>
      <c r="AG1013" s="5">
        <f t="shared" ca="1" si="437"/>
        <v>477</v>
      </c>
      <c r="AH1013" s="5">
        <f t="shared" ca="1" si="438"/>
        <v>451</v>
      </c>
      <c r="AI1013" s="5">
        <f t="shared" ca="1" si="439"/>
        <v>441</v>
      </c>
      <c r="AJ1013" s="5">
        <f t="shared" ca="1" si="440"/>
        <v>392</v>
      </c>
      <c r="AK1013" s="5">
        <f t="shared" ca="1" si="441"/>
        <v>359</v>
      </c>
    </row>
    <row r="1014" spans="1:37" x14ac:dyDescent="0.3">
      <c r="A1014" s="35">
        <f>IF(Замеры!B1011=0, " ", Замеры!B1011)</f>
        <v>1008</v>
      </c>
      <c r="B1014" s="45" t="str">
        <f>Замеры!G1011</f>
        <v xml:space="preserve">Группа от QF </v>
      </c>
      <c r="C1014" s="45" t="str">
        <f>IF(Замеры!O1011=0, " ", Замеры!O1011)</f>
        <v xml:space="preserve"> </v>
      </c>
      <c r="D1014" s="69" t="str">
        <f t="shared" si="442"/>
        <v xml:space="preserve"> </v>
      </c>
      <c r="E1014" s="69" t="str">
        <f t="shared" si="443"/>
        <v xml:space="preserve"> </v>
      </c>
      <c r="F1014" s="29" t="str">
        <f t="shared" si="418"/>
        <v>-</v>
      </c>
      <c r="G1014" s="29" t="str">
        <f t="shared" si="419"/>
        <v>-</v>
      </c>
      <c r="H1014" s="29" t="str">
        <f t="shared" si="420"/>
        <v>-</v>
      </c>
      <c r="I1014" s="29" t="str">
        <f t="shared" si="421"/>
        <v>-</v>
      </c>
      <c r="J1014" s="46" t="str">
        <f t="shared" si="422"/>
        <v>-</v>
      </c>
      <c r="K1014" s="29" t="str">
        <f t="shared" si="423"/>
        <v>-</v>
      </c>
      <c r="L1014" s="29" t="str">
        <f t="shared" si="424"/>
        <v>-</v>
      </c>
      <c r="M1014" s="29" t="str">
        <f t="shared" si="425"/>
        <v>-</v>
      </c>
      <c r="N1014" s="29" t="str">
        <f t="shared" si="426"/>
        <v>-</v>
      </c>
      <c r="O1014" s="29" t="str">
        <f t="shared" si="427"/>
        <v>-</v>
      </c>
      <c r="P1014" s="2">
        <f>Замеры!R1011</f>
        <v>0</v>
      </c>
      <c r="S1014" s="2">
        <f>Замеры!S1011</f>
        <v>0</v>
      </c>
      <c r="T1014" s="2" t="s">
        <v>72</v>
      </c>
      <c r="U1014" s="2" t="b">
        <f t="shared" si="428"/>
        <v>0</v>
      </c>
      <c r="V1014" s="2" t="b">
        <f t="shared" si="429"/>
        <v>0</v>
      </c>
      <c r="W1014" s="2" t="b">
        <f t="shared" si="430"/>
        <v>0</v>
      </c>
      <c r="Y1014" s="2">
        <f t="shared" ca="1" si="431"/>
        <v>43</v>
      </c>
      <c r="Z1014" s="2">
        <f t="shared" ca="1" si="431"/>
        <v>37</v>
      </c>
      <c r="AA1014" s="2">
        <f t="shared" ca="1" si="431"/>
        <v>25</v>
      </c>
      <c r="AB1014" s="5">
        <f t="shared" ca="1" si="432"/>
        <v>377</v>
      </c>
      <c r="AC1014" s="5">
        <f t="shared" ca="1" si="433"/>
        <v>373</v>
      </c>
      <c r="AD1014" s="5">
        <f t="shared" ca="1" si="434"/>
        <v>282</v>
      </c>
      <c r="AE1014" s="5">
        <f t="shared" ca="1" si="435"/>
        <v>386</v>
      </c>
      <c r="AF1014" s="5">
        <f t="shared" ca="1" si="436"/>
        <v>356</v>
      </c>
      <c r="AG1014" s="5">
        <f t="shared" ca="1" si="437"/>
        <v>391</v>
      </c>
      <c r="AH1014" s="5">
        <f t="shared" ca="1" si="438"/>
        <v>296</v>
      </c>
      <c r="AI1014" s="5">
        <f t="shared" ca="1" si="439"/>
        <v>375</v>
      </c>
      <c r="AJ1014" s="5">
        <f t="shared" ca="1" si="440"/>
        <v>311</v>
      </c>
      <c r="AK1014" s="5">
        <f t="shared" ca="1" si="441"/>
        <v>258</v>
      </c>
    </row>
    <row r="1015" spans="1:37" x14ac:dyDescent="0.3">
      <c r="A1015" s="35">
        <f>IF(Замеры!B1012=0, " ", Замеры!B1012)</f>
        <v>1009</v>
      </c>
      <c r="B1015" s="45" t="str">
        <f>Замеры!G1012</f>
        <v xml:space="preserve">Группа от QF </v>
      </c>
      <c r="C1015" s="45" t="str">
        <f>IF(Замеры!O1012=0, " ", Замеры!O1012)</f>
        <v xml:space="preserve"> </v>
      </c>
      <c r="D1015" s="69" t="str">
        <f t="shared" si="442"/>
        <v xml:space="preserve"> </v>
      </c>
      <c r="E1015" s="69" t="str">
        <f t="shared" si="443"/>
        <v xml:space="preserve"> </v>
      </c>
      <c r="F1015" s="29" t="str">
        <f t="shared" si="418"/>
        <v>-</v>
      </c>
      <c r="G1015" s="29" t="str">
        <f t="shared" si="419"/>
        <v>-</v>
      </c>
      <c r="H1015" s="29" t="str">
        <f t="shared" si="420"/>
        <v>-</v>
      </c>
      <c r="I1015" s="29" t="str">
        <f t="shared" si="421"/>
        <v>-</v>
      </c>
      <c r="J1015" s="46" t="str">
        <f t="shared" si="422"/>
        <v>-</v>
      </c>
      <c r="K1015" s="29" t="str">
        <f t="shared" si="423"/>
        <v>-</v>
      </c>
      <c r="L1015" s="29" t="str">
        <f t="shared" si="424"/>
        <v>-</v>
      </c>
      <c r="M1015" s="29" t="str">
        <f t="shared" si="425"/>
        <v>-</v>
      </c>
      <c r="N1015" s="29" t="str">
        <f t="shared" si="426"/>
        <v>-</v>
      </c>
      <c r="O1015" s="29" t="str">
        <f t="shared" si="427"/>
        <v>-</v>
      </c>
      <c r="P1015" s="2">
        <f>Замеры!R1012</f>
        <v>0</v>
      </c>
      <c r="S1015" s="2">
        <f>Замеры!S1012</f>
        <v>0</v>
      </c>
      <c r="T1015" s="2" t="s">
        <v>72</v>
      </c>
      <c r="U1015" s="2" t="b">
        <f t="shared" si="428"/>
        <v>0</v>
      </c>
      <c r="V1015" s="2" t="b">
        <f t="shared" si="429"/>
        <v>0</v>
      </c>
      <c r="W1015" s="2" t="b">
        <f t="shared" si="430"/>
        <v>0</v>
      </c>
      <c r="Y1015" s="2">
        <f t="shared" ca="1" si="431"/>
        <v>25</v>
      </c>
      <c r="Z1015" s="2">
        <f t="shared" ca="1" si="431"/>
        <v>34</v>
      </c>
      <c r="AA1015" s="2">
        <f t="shared" ca="1" si="431"/>
        <v>43</v>
      </c>
      <c r="AB1015" s="5">
        <f t="shared" ca="1" si="432"/>
        <v>537</v>
      </c>
      <c r="AC1015" s="5">
        <f t="shared" ca="1" si="433"/>
        <v>515</v>
      </c>
      <c r="AD1015" s="5">
        <f t="shared" ca="1" si="434"/>
        <v>450</v>
      </c>
      <c r="AE1015" s="5">
        <f t="shared" ca="1" si="435"/>
        <v>442</v>
      </c>
      <c r="AF1015" s="5">
        <f t="shared" ca="1" si="436"/>
        <v>549</v>
      </c>
      <c r="AG1015" s="5">
        <f t="shared" ca="1" si="437"/>
        <v>536</v>
      </c>
      <c r="AH1015" s="5">
        <f t="shared" ca="1" si="438"/>
        <v>577</v>
      </c>
      <c r="AI1015" s="5">
        <f t="shared" ca="1" si="439"/>
        <v>564</v>
      </c>
      <c r="AJ1015" s="5">
        <f t="shared" ca="1" si="440"/>
        <v>490</v>
      </c>
      <c r="AK1015" s="5">
        <f t="shared" ca="1" si="441"/>
        <v>454</v>
      </c>
    </row>
    <row r="1016" spans="1:37" x14ac:dyDescent="0.3">
      <c r="A1016" s="35">
        <f>IF(Замеры!B1013=0, " ", Замеры!B1013)</f>
        <v>1010</v>
      </c>
      <c r="B1016" s="45" t="str">
        <f>Замеры!G1013</f>
        <v xml:space="preserve">Группа от QF </v>
      </c>
      <c r="C1016" s="45" t="str">
        <f>IF(Замеры!O1013=0, " ", Замеры!O1013)</f>
        <v xml:space="preserve"> </v>
      </c>
      <c r="D1016" s="69" t="str">
        <f t="shared" si="442"/>
        <v xml:space="preserve"> </v>
      </c>
      <c r="E1016" s="69" t="str">
        <f t="shared" si="443"/>
        <v xml:space="preserve"> </v>
      </c>
      <c r="F1016" s="29" t="str">
        <f t="shared" si="418"/>
        <v>-</v>
      </c>
      <c r="G1016" s="29" t="str">
        <f t="shared" si="419"/>
        <v>-</v>
      </c>
      <c r="H1016" s="29" t="str">
        <f t="shared" si="420"/>
        <v>-</v>
      </c>
      <c r="I1016" s="29" t="str">
        <f t="shared" si="421"/>
        <v>-</v>
      </c>
      <c r="J1016" s="46" t="str">
        <f t="shared" si="422"/>
        <v>-</v>
      </c>
      <c r="K1016" s="29" t="str">
        <f t="shared" si="423"/>
        <v>-</v>
      </c>
      <c r="L1016" s="29" t="str">
        <f t="shared" si="424"/>
        <v>-</v>
      </c>
      <c r="M1016" s="29" t="str">
        <f t="shared" si="425"/>
        <v>-</v>
      </c>
      <c r="N1016" s="29" t="str">
        <f t="shared" si="426"/>
        <v>-</v>
      </c>
      <c r="O1016" s="29" t="str">
        <f t="shared" si="427"/>
        <v>-</v>
      </c>
      <c r="P1016" s="2">
        <f>Замеры!R1013</f>
        <v>0</v>
      </c>
      <c r="S1016" s="2">
        <f>Замеры!S1013</f>
        <v>0</v>
      </c>
      <c r="T1016" s="2" t="s">
        <v>72</v>
      </c>
      <c r="U1016" s="2" t="b">
        <f t="shared" si="428"/>
        <v>0</v>
      </c>
      <c r="V1016" s="2" t="b">
        <f t="shared" si="429"/>
        <v>0</v>
      </c>
      <c r="W1016" s="2" t="b">
        <f t="shared" si="430"/>
        <v>0</v>
      </c>
      <c r="Y1016" s="2">
        <f t="shared" ca="1" si="431"/>
        <v>45</v>
      </c>
      <c r="Z1016" s="2">
        <f t="shared" ca="1" si="431"/>
        <v>30</v>
      </c>
      <c r="AA1016" s="2">
        <f t="shared" ca="1" si="431"/>
        <v>21</v>
      </c>
      <c r="AB1016" s="5">
        <f t="shared" ca="1" si="432"/>
        <v>334</v>
      </c>
      <c r="AC1016" s="5">
        <f t="shared" ca="1" si="433"/>
        <v>241</v>
      </c>
      <c r="AD1016" s="5">
        <f t="shared" ca="1" si="434"/>
        <v>353</v>
      </c>
      <c r="AE1016" s="5">
        <f t="shared" ca="1" si="435"/>
        <v>221</v>
      </c>
      <c r="AF1016" s="5">
        <f t="shared" ca="1" si="436"/>
        <v>286</v>
      </c>
      <c r="AG1016" s="5">
        <f t="shared" ca="1" si="437"/>
        <v>349</v>
      </c>
      <c r="AH1016" s="5">
        <f t="shared" ca="1" si="438"/>
        <v>255</v>
      </c>
      <c r="AI1016" s="5">
        <f t="shared" ca="1" si="439"/>
        <v>234</v>
      </c>
      <c r="AJ1016" s="5">
        <f t="shared" ca="1" si="440"/>
        <v>246</v>
      </c>
      <c r="AK1016" s="5">
        <f t="shared" ca="1" si="441"/>
        <v>335</v>
      </c>
    </row>
    <row r="1017" spans="1:37" x14ac:dyDescent="0.3">
      <c r="A1017" s="35">
        <f>IF(Замеры!B1014=0, " ", Замеры!B1014)</f>
        <v>1011</v>
      </c>
      <c r="B1017" s="45" t="str">
        <f>Замеры!G1014</f>
        <v xml:space="preserve">Группа от QF </v>
      </c>
      <c r="C1017" s="45" t="str">
        <f>IF(Замеры!O1014=0, " ", Замеры!O1014)</f>
        <v xml:space="preserve"> </v>
      </c>
      <c r="D1017" s="69" t="str">
        <f t="shared" si="442"/>
        <v xml:space="preserve"> </v>
      </c>
      <c r="E1017" s="69" t="str">
        <f t="shared" si="443"/>
        <v xml:space="preserve"> </v>
      </c>
      <c r="F1017" s="29" t="str">
        <f t="shared" si="418"/>
        <v>-</v>
      </c>
      <c r="G1017" s="29" t="str">
        <f t="shared" si="419"/>
        <v>-</v>
      </c>
      <c r="H1017" s="29" t="str">
        <f t="shared" si="420"/>
        <v>-</v>
      </c>
      <c r="I1017" s="29" t="str">
        <f t="shared" si="421"/>
        <v>-</v>
      </c>
      <c r="J1017" s="46" t="str">
        <f t="shared" si="422"/>
        <v>-</v>
      </c>
      <c r="K1017" s="29" t="str">
        <f t="shared" si="423"/>
        <v>-</v>
      </c>
      <c r="L1017" s="29" t="str">
        <f t="shared" si="424"/>
        <v>-</v>
      </c>
      <c r="M1017" s="29" t="str">
        <f t="shared" si="425"/>
        <v>-</v>
      </c>
      <c r="N1017" s="29" t="str">
        <f t="shared" si="426"/>
        <v>-</v>
      </c>
      <c r="O1017" s="29" t="str">
        <f t="shared" si="427"/>
        <v>-</v>
      </c>
      <c r="P1017" s="2">
        <f>Замеры!R1014</f>
        <v>0</v>
      </c>
      <c r="S1017" s="2">
        <f>Замеры!S1014</f>
        <v>0</v>
      </c>
      <c r="T1017" s="2" t="s">
        <v>72</v>
      </c>
      <c r="U1017" s="2" t="b">
        <f t="shared" si="428"/>
        <v>0</v>
      </c>
      <c r="V1017" s="2" t="b">
        <f t="shared" si="429"/>
        <v>0</v>
      </c>
      <c r="W1017" s="2" t="b">
        <f t="shared" si="430"/>
        <v>0</v>
      </c>
      <c r="Y1017" s="2">
        <f t="shared" ca="1" si="431"/>
        <v>43</v>
      </c>
      <c r="Z1017" s="2">
        <f t="shared" ca="1" si="431"/>
        <v>24</v>
      </c>
      <c r="AA1017" s="2">
        <f t="shared" ca="1" si="431"/>
        <v>28</v>
      </c>
      <c r="AB1017" s="5">
        <f t="shared" ca="1" si="432"/>
        <v>340</v>
      </c>
      <c r="AC1017" s="5">
        <f t="shared" ca="1" si="433"/>
        <v>337</v>
      </c>
      <c r="AD1017" s="5">
        <f t="shared" ca="1" si="434"/>
        <v>395</v>
      </c>
      <c r="AE1017" s="5">
        <f t="shared" ca="1" si="435"/>
        <v>308</v>
      </c>
      <c r="AF1017" s="5">
        <f t="shared" ca="1" si="436"/>
        <v>320</v>
      </c>
      <c r="AG1017" s="5">
        <f t="shared" ca="1" si="437"/>
        <v>410</v>
      </c>
      <c r="AH1017" s="5">
        <f t="shared" ca="1" si="438"/>
        <v>308</v>
      </c>
      <c r="AI1017" s="5">
        <f t="shared" ca="1" si="439"/>
        <v>395</v>
      </c>
      <c r="AJ1017" s="5">
        <f t="shared" ca="1" si="440"/>
        <v>382</v>
      </c>
      <c r="AK1017" s="5">
        <f t="shared" ca="1" si="441"/>
        <v>319</v>
      </c>
    </row>
    <row r="1018" spans="1:37" x14ac:dyDescent="0.3">
      <c r="A1018" s="35">
        <f>IF(Замеры!B1015=0, " ", Замеры!B1015)</f>
        <v>1012</v>
      </c>
      <c r="B1018" s="45" t="str">
        <f>Замеры!G1015</f>
        <v xml:space="preserve">Группа от QF </v>
      </c>
      <c r="C1018" s="45" t="str">
        <f>IF(Замеры!O1015=0, " ", Замеры!O1015)</f>
        <v xml:space="preserve"> </v>
      </c>
      <c r="D1018" s="69" t="str">
        <f t="shared" si="442"/>
        <v xml:space="preserve"> </v>
      </c>
      <c r="E1018" s="69" t="str">
        <f t="shared" si="443"/>
        <v xml:space="preserve"> </v>
      </c>
      <c r="F1018" s="29" t="str">
        <f t="shared" si="418"/>
        <v>-</v>
      </c>
      <c r="G1018" s="29" t="str">
        <f t="shared" si="419"/>
        <v>-</v>
      </c>
      <c r="H1018" s="29" t="str">
        <f t="shared" si="420"/>
        <v>-</v>
      </c>
      <c r="I1018" s="29" t="str">
        <f t="shared" si="421"/>
        <v>-</v>
      </c>
      <c r="J1018" s="46" t="str">
        <f t="shared" si="422"/>
        <v>-</v>
      </c>
      <c r="K1018" s="29" t="str">
        <f t="shared" si="423"/>
        <v>-</v>
      </c>
      <c r="L1018" s="29" t="str">
        <f t="shared" si="424"/>
        <v>-</v>
      </c>
      <c r="M1018" s="29" t="str">
        <f t="shared" si="425"/>
        <v>-</v>
      </c>
      <c r="N1018" s="29" t="str">
        <f t="shared" si="426"/>
        <v>-</v>
      </c>
      <c r="O1018" s="29" t="str">
        <f t="shared" si="427"/>
        <v>-</v>
      </c>
      <c r="P1018" s="2">
        <f>Замеры!R1015</f>
        <v>0</v>
      </c>
      <c r="S1018" s="2">
        <f>Замеры!S1015</f>
        <v>0</v>
      </c>
      <c r="T1018" s="2" t="s">
        <v>72</v>
      </c>
      <c r="U1018" s="2" t="b">
        <f t="shared" si="428"/>
        <v>0</v>
      </c>
      <c r="V1018" s="2" t="b">
        <f t="shared" si="429"/>
        <v>0</v>
      </c>
      <c r="W1018" s="2" t="b">
        <f t="shared" si="430"/>
        <v>0</v>
      </c>
      <c r="Y1018" s="2">
        <f t="shared" ca="1" si="431"/>
        <v>50</v>
      </c>
      <c r="Z1018" s="2">
        <f t="shared" ca="1" si="431"/>
        <v>34</v>
      </c>
      <c r="AA1018" s="2">
        <f t="shared" ca="1" si="431"/>
        <v>44</v>
      </c>
      <c r="AB1018" s="5">
        <f t="shared" ca="1" si="432"/>
        <v>540</v>
      </c>
      <c r="AC1018" s="5">
        <f t="shared" ca="1" si="433"/>
        <v>542</v>
      </c>
      <c r="AD1018" s="5">
        <f t="shared" ca="1" si="434"/>
        <v>581</v>
      </c>
      <c r="AE1018" s="5">
        <f t="shared" ca="1" si="435"/>
        <v>467</v>
      </c>
      <c r="AF1018" s="5">
        <f t="shared" ca="1" si="436"/>
        <v>462</v>
      </c>
      <c r="AG1018" s="5">
        <f t="shared" ca="1" si="437"/>
        <v>563</v>
      </c>
      <c r="AH1018" s="5">
        <f t="shared" ca="1" si="438"/>
        <v>490</v>
      </c>
      <c r="AI1018" s="5">
        <f t="shared" ca="1" si="439"/>
        <v>555</v>
      </c>
      <c r="AJ1018" s="5">
        <f t="shared" ca="1" si="440"/>
        <v>464</v>
      </c>
      <c r="AK1018" s="5">
        <f t="shared" ca="1" si="441"/>
        <v>576</v>
      </c>
    </row>
    <row r="1019" spans="1:37" x14ac:dyDescent="0.3">
      <c r="A1019" s="35">
        <f>IF(Замеры!B1016=0, " ", Замеры!B1016)</f>
        <v>1013</v>
      </c>
      <c r="B1019" s="45" t="str">
        <f>Замеры!G1016</f>
        <v xml:space="preserve">Группа от QF </v>
      </c>
      <c r="C1019" s="45" t="str">
        <f>IF(Замеры!O1016=0, " ", Замеры!O1016)</f>
        <v xml:space="preserve"> </v>
      </c>
      <c r="D1019" s="69" t="str">
        <f t="shared" si="442"/>
        <v xml:space="preserve"> </v>
      </c>
      <c r="E1019" s="69" t="str">
        <f t="shared" si="443"/>
        <v xml:space="preserve"> </v>
      </c>
      <c r="F1019" s="29" t="str">
        <f t="shared" si="418"/>
        <v>-</v>
      </c>
      <c r="G1019" s="29" t="str">
        <f t="shared" si="419"/>
        <v>-</v>
      </c>
      <c r="H1019" s="29" t="str">
        <f t="shared" si="420"/>
        <v>-</v>
      </c>
      <c r="I1019" s="29" t="str">
        <f t="shared" si="421"/>
        <v>-</v>
      </c>
      <c r="J1019" s="46" t="str">
        <f t="shared" si="422"/>
        <v>-</v>
      </c>
      <c r="K1019" s="29" t="str">
        <f t="shared" si="423"/>
        <v>-</v>
      </c>
      <c r="L1019" s="29" t="str">
        <f t="shared" si="424"/>
        <v>-</v>
      </c>
      <c r="M1019" s="29" t="str">
        <f t="shared" si="425"/>
        <v>-</v>
      </c>
      <c r="N1019" s="29" t="str">
        <f t="shared" si="426"/>
        <v>-</v>
      </c>
      <c r="O1019" s="29" t="str">
        <f t="shared" si="427"/>
        <v>-</v>
      </c>
      <c r="P1019" s="2">
        <f>Замеры!R1016</f>
        <v>0</v>
      </c>
      <c r="S1019" s="2">
        <f>Замеры!S1016</f>
        <v>0</v>
      </c>
      <c r="T1019" s="2" t="s">
        <v>72</v>
      </c>
      <c r="U1019" s="2" t="b">
        <f t="shared" si="428"/>
        <v>0</v>
      </c>
      <c r="V1019" s="2" t="b">
        <f t="shared" si="429"/>
        <v>0</v>
      </c>
      <c r="W1019" s="2" t="b">
        <f t="shared" si="430"/>
        <v>0</v>
      </c>
      <c r="Y1019" s="2">
        <f t="shared" ca="1" si="431"/>
        <v>40</v>
      </c>
      <c r="Z1019" s="2">
        <f t="shared" ca="1" si="431"/>
        <v>21</v>
      </c>
      <c r="AA1019" s="2">
        <f t="shared" ca="1" si="431"/>
        <v>41</v>
      </c>
      <c r="AB1019" s="5">
        <f t="shared" ca="1" si="432"/>
        <v>518</v>
      </c>
      <c r="AC1019" s="5">
        <f t="shared" ca="1" si="433"/>
        <v>427</v>
      </c>
      <c r="AD1019" s="5">
        <f t="shared" ca="1" si="434"/>
        <v>507</v>
      </c>
      <c r="AE1019" s="5">
        <f t="shared" ca="1" si="435"/>
        <v>474</v>
      </c>
      <c r="AF1019" s="5">
        <f t="shared" ca="1" si="436"/>
        <v>529</v>
      </c>
      <c r="AG1019" s="5">
        <f t="shared" ca="1" si="437"/>
        <v>452</v>
      </c>
      <c r="AH1019" s="5">
        <f t="shared" ca="1" si="438"/>
        <v>448</v>
      </c>
      <c r="AI1019" s="5">
        <f t="shared" ca="1" si="439"/>
        <v>466</v>
      </c>
      <c r="AJ1019" s="5">
        <f t="shared" ca="1" si="440"/>
        <v>501</v>
      </c>
      <c r="AK1019" s="5">
        <f t="shared" ca="1" si="441"/>
        <v>541</v>
      </c>
    </row>
    <row r="1020" spans="1:37" x14ac:dyDescent="0.3">
      <c r="A1020" s="35">
        <f>IF(Замеры!B1017=0, " ", Замеры!B1017)</f>
        <v>1014</v>
      </c>
      <c r="B1020" s="45" t="str">
        <f>Замеры!G1017</f>
        <v xml:space="preserve">Группа от QF </v>
      </c>
      <c r="C1020" s="45" t="str">
        <f>IF(Замеры!O1017=0, " ", Замеры!O1017)</f>
        <v xml:space="preserve"> </v>
      </c>
      <c r="D1020" s="69" t="str">
        <f t="shared" si="442"/>
        <v xml:space="preserve"> </v>
      </c>
      <c r="E1020" s="69" t="str">
        <f t="shared" si="443"/>
        <v xml:space="preserve"> </v>
      </c>
      <c r="F1020" s="29" t="str">
        <f t="shared" si="418"/>
        <v>-</v>
      </c>
      <c r="G1020" s="29" t="str">
        <f t="shared" si="419"/>
        <v>-</v>
      </c>
      <c r="H1020" s="29" t="str">
        <f t="shared" si="420"/>
        <v>-</v>
      </c>
      <c r="I1020" s="29" t="str">
        <f t="shared" si="421"/>
        <v>-</v>
      </c>
      <c r="J1020" s="46" t="str">
        <f t="shared" si="422"/>
        <v>-</v>
      </c>
      <c r="K1020" s="29" t="str">
        <f t="shared" si="423"/>
        <v>-</v>
      </c>
      <c r="L1020" s="29" t="str">
        <f t="shared" si="424"/>
        <v>-</v>
      </c>
      <c r="M1020" s="29" t="str">
        <f t="shared" si="425"/>
        <v>-</v>
      </c>
      <c r="N1020" s="29" t="str">
        <f t="shared" si="426"/>
        <v>-</v>
      </c>
      <c r="O1020" s="29" t="str">
        <f t="shared" si="427"/>
        <v>-</v>
      </c>
      <c r="P1020" s="2">
        <f>Замеры!R1017</f>
        <v>0</v>
      </c>
      <c r="S1020" s="2">
        <f>Замеры!S1017</f>
        <v>0</v>
      </c>
      <c r="T1020" s="2" t="s">
        <v>72</v>
      </c>
      <c r="U1020" s="2" t="b">
        <f t="shared" si="428"/>
        <v>0</v>
      </c>
      <c r="V1020" s="2" t="b">
        <f t="shared" si="429"/>
        <v>0</v>
      </c>
      <c r="W1020" s="2" t="b">
        <f t="shared" si="430"/>
        <v>0</v>
      </c>
      <c r="Y1020" s="2">
        <f t="shared" ca="1" si="431"/>
        <v>45</v>
      </c>
      <c r="Z1020" s="2">
        <f t="shared" ca="1" si="431"/>
        <v>27</v>
      </c>
      <c r="AA1020" s="2">
        <f t="shared" ca="1" si="431"/>
        <v>42</v>
      </c>
      <c r="AB1020" s="5">
        <f t="shared" ca="1" si="432"/>
        <v>479</v>
      </c>
      <c r="AC1020" s="5">
        <f t="shared" ca="1" si="433"/>
        <v>467</v>
      </c>
      <c r="AD1020" s="5">
        <f t="shared" ca="1" si="434"/>
        <v>508</v>
      </c>
      <c r="AE1020" s="5">
        <f t="shared" ca="1" si="435"/>
        <v>471</v>
      </c>
      <c r="AF1020" s="5">
        <f t="shared" ca="1" si="436"/>
        <v>559</v>
      </c>
      <c r="AG1020" s="5">
        <f t="shared" ca="1" si="437"/>
        <v>449</v>
      </c>
      <c r="AH1020" s="5">
        <f t="shared" ca="1" si="438"/>
        <v>463</v>
      </c>
      <c r="AI1020" s="5">
        <f t="shared" ca="1" si="439"/>
        <v>550</v>
      </c>
      <c r="AJ1020" s="5">
        <f t="shared" ca="1" si="440"/>
        <v>452</v>
      </c>
      <c r="AK1020" s="5">
        <f t="shared" ca="1" si="441"/>
        <v>452</v>
      </c>
    </row>
    <row r="1021" spans="1:37" x14ac:dyDescent="0.3">
      <c r="A1021" s="35">
        <f>IF(Замеры!B1018=0, " ", Замеры!B1018)</f>
        <v>1015</v>
      </c>
      <c r="B1021" s="45" t="str">
        <f>Замеры!G1018</f>
        <v xml:space="preserve">Группа от QF </v>
      </c>
      <c r="C1021" s="45" t="str">
        <f>IF(Замеры!O1018=0, " ", Замеры!O1018)</f>
        <v xml:space="preserve"> </v>
      </c>
      <c r="D1021" s="69" t="str">
        <f t="shared" si="442"/>
        <v xml:space="preserve"> </v>
      </c>
      <c r="E1021" s="69" t="str">
        <f t="shared" si="443"/>
        <v xml:space="preserve"> </v>
      </c>
      <c r="F1021" s="29" t="str">
        <f t="shared" si="418"/>
        <v>-</v>
      </c>
      <c r="G1021" s="29" t="str">
        <f t="shared" si="419"/>
        <v>-</v>
      </c>
      <c r="H1021" s="29" t="str">
        <f t="shared" si="420"/>
        <v>-</v>
      </c>
      <c r="I1021" s="29" t="str">
        <f t="shared" si="421"/>
        <v>-</v>
      </c>
      <c r="J1021" s="46" t="str">
        <f t="shared" si="422"/>
        <v>-</v>
      </c>
      <c r="K1021" s="29" t="str">
        <f t="shared" si="423"/>
        <v>-</v>
      </c>
      <c r="L1021" s="29" t="str">
        <f t="shared" si="424"/>
        <v>-</v>
      </c>
      <c r="M1021" s="29" t="str">
        <f t="shared" si="425"/>
        <v>-</v>
      </c>
      <c r="N1021" s="29" t="str">
        <f t="shared" si="426"/>
        <v>-</v>
      </c>
      <c r="O1021" s="29" t="str">
        <f t="shared" si="427"/>
        <v>-</v>
      </c>
      <c r="P1021" s="2">
        <f>Замеры!R1018</f>
        <v>0</v>
      </c>
      <c r="S1021" s="2">
        <f>Замеры!S1018</f>
        <v>0</v>
      </c>
      <c r="T1021" s="2" t="s">
        <v>72</v>
      </c>
      <c r="U1021" s="2" t="b">
        <f t="shared" si="428"/>
        <v>0</v>
      </c>
      <c r="V1021" s="2" t="b">
        <f t="shared" si="429"/>
        <v>0</v>
      </c>
      <c r="W1021" s="2" t="b">
        <f t="shared" si="430"/>
        <v>0</v>
      </c>
      <c r="Y1021" s="2">
        <f t="shared" ca="1" si="431"/>
        <v>41</v>
      </c>
      <c r="Z1021" s="2">
        <f t="shared" ca="1" si="431"/>
        <v>37</v>
      </c>
      <c r="AA1021" s="2">
        <f t="shared" ca="1" si="431"/>
        <v>23</v>
      </c>
      <c r="AB1021" s="5">
        <f t="shared" ca="1" si="432"/>
        <v>351</v>
      </c>
      <c r="AC1021" s="5">
        <f t="shared" ca="1" si="433"/>
        <v>288</v>
      </c>
      <c r="AD1021" s="5">
        <f t="shared" ca="1" si="434"/>
        <v>366</v>
      </c>
      <c r="AE1021" s="5">
        <f t="shared" ca="1" si="435"/>
        <v>256</v>
      </c>
      <c r="AF1021" s="5">
        <f t="shared" ca="1" si="436"/>
        <v>294</v>
      </c>
      <c r="AG1021" s="5">
        <f t="shared" ca="1" si="437"/>
        <v>299</v>
      </c>
      <c r="AH1021" s="5">
        <f t="shared" ca="1" si="438"/>
        <v>303</v>
      </c>
      <c r="AI1021" s="5">
        <f t="shared" ca="1" si="439"/>
        <v>368</v>
      </c>
      <c r="AJ1021" s="5">
        <f t="shared" ca="1" si="440"/>
        <v>239</v>
      </c>
      <c r="AK1021" s="5">
        <f t="shared" ca="1" si="441"/>
        <v>335</v>
      </c>
    </row>
    <row r="1022" spans="1:37" x14ac:dyDescent="0.3">
      <c r="A1022" s="35">
        <f>IF(Замеры!B1019=0, " ", Замеры!B1019)</f>
        <v>1016</v>
      </c>
      <c r="B1022" s="45" t="str">
        <f>Замеры!G1019</f>
        <v xml:space="preserve">Группа от QF </v>
      </c>
      <c r="C1022" s="45" t="str">
        <f>IF(Замеры!O1019=0, " ", Замеры!O1019)</f>
        <v xml:space="preserve"> </v>
      </c>
      <c r="D1022" s="69" t="str">
        <f t="shared" si="442"/>
        <v xml:space="preserve"> </v>
      </c>
      <c r="E1022" s="69" t="str">
        <f t="shared" si="443"/>
        <v xml:space="preserve"> </v>
      </c>
      <c r="F1022" s="29" t="str">
        <f t="shared" si="418"/>
        <v>-</v>
      </c>
      <c r="G1022" s="29" t="str">
        <f t="shared" si="419"/>
        <v>-</v>
      </c>
      <c r="H1022" s="29" t="str">
        <f t="shared" si="420"/>
        <v>-</v>
      </c>
      <c r="I1022" s="29" t="str">
        <f t="shared" si="421"/>
        <v>-</v>
      </c>
      <c r="J1022" s="46" t="str">
        <f t="shared" si="422"/>
        <v>-</v>
      </c>
      <c r="K1022" s="29" t="str">
        <f t="shared" si="423"/>
        <v>-</v>
      </c>
      <c r="L1022" s="29" t="str">
        <f t="shared" si="424"/>
        <v>-</v>
      </c>
      <c r="M1022" s="29" t="str">
        <f t="shared" si="425"/>
        <v>-</v>
      </c>
      <c r="N1022" s="29" t="str">
        <f t="shared" si="426"/>
        <v>-</v>
      </c>
      <c r="O1022" s="29" t="str">
        <f t="shared" si="427"/>
        <v>-</v>
      </c>
      <c r="P1022" s="2">
        <f>Замеры!R1019</f>
        <v>0</v>
      </c>
      <c r="S1022" s="2">
        <f>Замеры!S1019</f>
        <v>0</v>
      </c>
      <c r="T1022" s="2" t="s">
        <v>72</v>
      </c>
      <c r="U1022" s="2" t="b">
        <f t="shared" si="428"/>
        <v>0</v>
      </c>
      <c r="V1022" s="2" t="b">
        <f t="shared" si="429"/>
        <v>0</v>
      </c>
      <c r="W1022" s="2" t="b">
        <f t="shared" si="430"/>
        <v>0</v>
      </c>
      <c r="Y1022" s="2">
        <f t="shared" ca="1" si="431"/>
        <v>50</v>
      </c>
      <c r="Z1022" s="2">
        <f t="shared" ca="1" si="431"/>
        <v>33</v>
      </c>
      <c r="AA1022" s="2">
        <f t="shared" ca="1" si="431"/>
        <v>47</v>
      </c>
      <c r="AB1022" s="5">
        <f t="shared" ca="1" si="432"/>
        <v>597</v>
      </c>
      <c r="AC1022" s="5">
        <f t="shared" ca="1" si="433"/>
        <v>618</v>
      </c>
      <c r="AD1022" s="5">
        <f t="shared" ca="1" si="434"/>
        <v>565</v>
      </c>
      <c r="AE1022" s="5">
        <f t="shared" ca="1" si="435"/>
        <v>595</v>
      </c>
      <c r="AF1022" s="5">
        <f t="shared" ca="1" si="436"/>
        <v>613</v>
      </c>
      <c r="AG1022" s="5">
        <f t="shared" ca="1" si="437"/>
        <v>485</v>
      </c>
      <c r="AH1022" s="5">
        <f t="shared" ca="1" si="438"/>
        <v>554</v>
      </c>
      <c r="AI1022" s="5">
        <f t="shared" ca="1" si="439"/>
        <v>489</v>
      </c>
      <c r="AJ1022" s="5">
        <f t="shared" ca="1" si="440"/>
        <v>614</v>
      </c>
      <c r="AK1022" s="5">
        <f t="shared" ca="1" si="441"/>
        <v>477</v>
      </c>
    </row>
    <row r="1023" spans="1:37" x14ac:dyDescent="0.3">
      <c r="A1023" s="35">
        <f>IF(Замеры!B1020=0, " ", Замеры!B1020)</f>
        <v>1017</v>
      </c>
      <c r="B1023" s="45" t="str">
        <f>Замеры!G1020</f>
        <v xml:space="preserve">Группа от QF </v>
      </c>
      <c r="C1023" s="45" t="str">
        <f>IF(Замеры!O1020=0, " ", Замеры!O1020)</f>
        <v xml:space="preserve"> </v>
      </c>
      <c r="D1023" s="69" t="str">
        <f t="shared" si="442"/>
        <v xml:space="preserve"> </v>
      </c>
      <c r="E1023" s="69" t="str">
        <f t="shared" si="443"/>
        <v xml:space="preserve"> </v>
      </c>
      <c r="F1023" s="29" t="str">
        <f t="shared" si="418"/>
        <v>-</v>
      </c>
      <c r="G1023" s="29" t="str">
        <f t="shared" si="419"/>
        <v>-</v>
      </c>
      <c r="H1023" s="29" t="str">
        <f t="shared" si="420"/>
        <v>-</v>
      </c>
      <c r="I1023" s="29" t="str">
        <f t="shared" si="421"/>
        <v>-</v>
      </c>
      <c r="J1023" s="46" t="str">
        <f t="shared" si="422"/>
        <v>-</v>
      </c>
      <c r="K1023" s="29" t="str">
        <f t="shared" si="423"/>
        <v>-</v>
      </c>
      <c r="L1023" s="29" t="str">
        <f t="shared" si="424"/>
        <v>-</v>
      </c>
      <c r="M1023" s="29" t="str">
        <f t="shared" si="425"/>
        <v>-</v>
      </c>
      <c r="N1023" s="29" t="str">
        <f t="shared" si="426"/>
        <v>-</v>
      </c>
      <c r="O1023" s="29" t="str">
        <f t="shared" si="427"/>
        <v>-</v>
      </c>
      <c r="P1023" s="2">
        <f>Замеры!R1020</f>
        <v>0</v>
      </c>
      <c r="S1023" s="2">
        <f>Замеры!S1020</f>
        <v>0</v>
      </c>
      <c r="T1023" s="2" t="s">
        <v>72</v>
      </c>
      <c r="U1023" s="2" t="b">
        <f t="shared" si="428"/>
        <v>0</v>
      </c>
      <c r="V1023" s="2" t="b">
        <f t="shared" si="429"/>
        <v>0</v>
      </c>
      <c r="W1023" s="2" t="b">
        <f t="shared" si="430"/>
        <v>0</v>
      </c>
      <c r="Y1023" s="2">
        <f t="shared" ca="1" si="431"/>
        <v>36</v>
      </c>
      <c r="Z1023" s="2">
        <f t="shared" ca="1" si="431"/>
        <v>39</v>
      </c>
      <c r="AA1023" s="2">
        <f t="shared" ca="1" si="431"/>
        <v>30</v>
      </c>
      <c r="AB1023" s="5">
        <f t="shared" ca="1" si="432"/>
        <v>325</v>
      </c>
      <c r="AC1023" s="5">
        <f t="shared" ca="1" si="433"/>
        <v>440</v>
      </c>
      <c r="AD1023" s="5">
        <f t="shared" ca="1" si="434"/>
        <v>407</v>
      </c>
      <c r="AE1023" s="5">
        <f t="shared" ca="1" si="435"/>
        <v>434</v>
      </c>
      <c r="AF1023" s="5">
        <f t="shared" ca="1" si="436"/>
        <v>334</v>
      </c>
      <c r="AG1023" s="5">
        <f t="shared" ca="1" si="437"/>
        <v>409</v>
      </c>
      <c r="AH1023" s="5">
        <f t="shared" ca="1" si="438"/>
        <v>421</v>
      </c>
      <c r="AI1023" s="5">
        <f t="shared" ca="1" si="439"/>
        <v>353</v>
      </c>
      <c r="AJ1023" s="5">
        <f t="shared" ca="1" si="440"/>
        <v>375</v>
      </c>
      <c r="AK1023" s="5">
        <f t="shared" ca="1" si="441"/>
        <v>412</v>
      </c>
    </row>
    <row r="1024" spans="1:37" x14ac:dyDescent="0.3">
      <c r="A1024" s="35">
        <f>IF(Замеры!B1021=0, " ", Замеры!B1021)</f>
        <v>1018</v>
      </c>
      <c r="B1024" s="45" t="str">
        <f>Замеры!G1021</f>
        <v xml:space="preserve">Группа от QF </v>
      </c>
      <c r="C1024" s="45" t="str">
        <f>IF(Замеры!O1021=0, " ", Замеры!O1021)</f>
        <v xml:space="preserve"> </v>
      </c>
      <c r="D1024" s="69" t="str">
        <f t="shared" si="442"/>
        <v xml:space="preserve"> </v>
      </c>
      <c r="E1024" s="69" t="str">
        <f t="shared" si="443"/>
        <v xml:space="preserve"> </v>
      </c>
      <c r="F1024" s="29" t="str">
        <f t="shared" si="418"/>
        <v>-</v>
      </c>
      <c r="G1024" s="29" t="str">
        <f t="shared" si="419"/>
        <v>-</v>
      </c>
      <c r="H1024" s="29" t="str">
        <f t="shared" si="420"/>
        <v>-</v>
      </c>
      <c r="I1024" s="29" t="str">
        <f t="shared" si="421"/>
        <v>-</v>
      </c>
      <c r="J1024" s="46" t="str">
        <f t="shared" si="422"/>
        <v>-</v>
      </c>
      <c r="K1024" s="29" t="str">
        <f t="shared" si="423"/>
        <v>-</v>
      </c>
      <c r="L1024" s="29" t="str">
        <f t="shared" si="424"/>
        <v>-</v>
      </c>
      <c r="M1024" s="29" t="str">
        <f t="shared" si="425"/>
        <v>-</v>
      </c>
      <c r="N1024" s="29" t="str">
        <f t="shared" si="426"/>
        <v>-</v>
      </c>
      <c r="O1024" s="29" t="str">
        <f t="shared" si="427"/>
        <v>-</v>
      </c>
      <c r="P1024" s="2">
        <f>Замеры!R1021</f>
        <v>0</v>
      </c>
      <c r="S1024" s="2">
        <f>Замеры!S1021</f>
        <v>0</v>
      </c>
      <c r="T1024" s="2" t="s">
        <v>72</v>
      </c>
      <c r="U1024" s="2" t="b">
        <f t="shared" si="428"/>
        <v>0</v>
      </c>
      <c r="V1024" s="2" t="b">
        <f t="shared" si="429"/>
        <v>0</v>
      </c>
      <c r="W1024" s="2" t="b">
        <f t="shared" si="430"/>
        <v>0</v>
      </c>
      <c r="Y1024" s="2">
        <f t="shared" ca="1" si="431"/>
        <v>32</v>
      </c>
      <c r="Z1024" s="2">
        <f t="shared" ca="1" si="431"/>
        <v>21</v>
      </c>
      <c r="AA1024" s="2">
        <f t="shared" ca="1" si="431"/>
        <v>50</v>
      </c>
      <c r="AB1024" s="5">
        <f t="shared" ca="1" si="432"/>
        <v>617</v>
      </c>
      <c r="AC1024" s="5">
        <f t="shared" ca="1" si="433"/>
        <v>511</v>
      </c>
      <c r="AD1024" s="5">
        <f t="shared" ca="1" si="434"/>
        <v>533</v>
      </c>
      <c r="AE1024" s="5">
        <f t="shared" ca="1" si="435"/>
        <v>637</v>
      </c>
      <c r="AF1024" s="5">
        <f t="shared" ca="1" si="436"/>
        <v>575</v>
      </c>
      <c r="AG1024" s="5">
        <f t="shared" ca="1" si="437"/>
        <v>532</v>
      </c>
      <c r="AH1024" s="5">
        <f t="shared" ca="1" si="438"/>
        <v>519</v>
      </c>
      <c r="AI1024" s="5">
        <f t="shared" ca="1" si="439"/>
        <v>643</v>
      </c>
      <c r="AJ1024" s="5">
        <f t="shared" ca="1" si="440"/>
        <v>535</v>
      </c>
      <c r="AK1024" s="5">
        <f t="shared" ca="1" si="441"/>
        <v>519</v>
      </c>
    </row>
    <row r="1025" spans="1:37" x14ac:dyDescent="0.3">
      <c r="A1025" s="35">
        <f>IF(Замеры!B1022=0, " ", Замеры!B1022)</f>
        <v>1019</v>
      </c>
      <c r="B1025" s="45" t="str">
        <f>Замеры!G1022</f>
        <v xml:space="preserve">Группа от QF </v>
      </c>
      <c r="C1025" s="45" t="str">
        <f>IF(Замеры!O1022=0, " ", Замеры!O1022)</f>
        <v xml:space="preserve"> </v>
      </c>
      <c r="D1025" s="69" t="str">
        <f t="shared" si="442"/>
        <v xml:space="preserve"> </v>
      </c>
      <c r="E1025" s="69" t="str">
        <f t="shared" si="443"/>
        <v xml:space="preserve"> </v>
      </c>
      <c r="F1025" s="29" t="str">
        <f t="shared" si="418"/>
        <v>-</v>
      </c>
      <c r="G1025" s="29" t="str">
        <f t="shared" si="419"/>
        <v>-</v>
      </c>
      <c r="H1025" s="29" t="str">
        <f t="shared" si="420"/>
        <v>-</v>
      </c>
      <c r="I1025" s="29" t="str">
        <f t="shared" si="421"/>
        <v>-</v>
      </c>
      <c r="J1025" s="46" t="str">
        <f t="shared" si="422"/>
        <v>-</v>
      </c>
      <c r="K1025" s="29" t="str">
        <f t="shared" si="423"/>
        <v>-</v>
      </c>
      <c r="L1025" s="29" t="str">
        <f t="shared" si="424"/>
        <v>-</v>
      </c>
      <c r="M1025" s="29" t="str">
        <f t="shared" si="425"/>
        <v>-</v>
      </c>
      <c r="N1025" s="29" t="str">
        <f t="shared" si="426"/>
        <v>-</v>
      </c>
      <c r="O1025" s="29" t="str">
        <f t="shared" si="427"/>
        <v>-</v>
      </c>
      <c r="P1025" s="2">
        <f>Замеры!R1022</f>
        <v>0</v>
      </c>
      <c r="S1025" s="2">
        <f>Замеры!S1022</f>
        <v>0</v>
      </c>
      <c r="T1025" s="2" t="s">
        <v>72</v>
      </c>
      <c r="U1025" s="2" t="b">
        <f t="shared" si="428"/>
        <v>0</v>
      </c>
      <c r="V1025" s="2" t="b">
        <f t="shared" si="429"/>
        <v>0</v>
      </c>
      <c r="W1025" s="2" t="b">
        <f t="shared" si="430"/>
        <v>0</v>
      </c>
      <c r="Y1025" s="2">
        <f t="shared" ca="1" si="431"/>
        <v>36</v>
      </c>
      <c r="Z1025" s="2">
        <f t="shared" ca="1" si="431"/>
        <v>34</v>
      </c>
      <c r="AA1025" s="2">
        <f t="shared" ca="1" si="431"/>
        <v>30</v>
      </c>
      <c r="AB1025" s="5">
        <f t="shared" ca="1" si="432"/>
        <v>395</v>
      </c>
      <c r="AC1025" s="5">
        <f t="shared" ca="1" si="433"/>
        <v>440</v>
      </c>
      <c r="AD1025" s="5">
        <f t="shared" ca="1" si="434"/>
        <v>351</v>
      </c>
      <c r="AE1025" s="5">
        <f t="shared" ca="1" si="435"/>
        <v>413</v>
      </c>
      <c r="AF1025" s="5">
        <f t="shared" ca="1" si="436"/>
        <v>365</v>
      </c>
      <c r="AG1025" s="5">
        <f t="shared" ca="1" si="437"/>
        <v>337</v>
      </c>
      <c r="AH1025" s="5">
        <f t="shared" ca="1" si="438"/>
        <v>316</v>
      </c>
      <c r="AI1025" s="5">
        <f t="shared" ca="1" si="439"/>
        <v>357</v>
      </c>
      <c r="AJ1025" s="5">
        <f t="shared" ca="1" si="440"/>
        <v>442</v>
      </c>
      <c r="AK1025" s="5">
        <f t="shared" ca="1" si="441"/>
        <v>387</v>
      </c>
    </row>
    <row r="1026" spans="1:37" x14ac:dyDescent="0.3">
      <c r="A1026" s="35">
        <f>IF(Замеры!B1023=0, " ", Замеры!B1023)</f>
        <v>1020</v>
      </c>
      <c r="B1026" s="45" t="str">
        <f>Замеры!G1023</f>
        <v xml:space="preserve">Группа от QF </v>
      </c>
      <c r="C1026" s="45" t="str">
        <f>IF(Замеры!O1023=0, " ", Замеры!O1023)</f>
        <v xml:space="preserve"> </v>
      </c>
      <c r="D1026" s="69" t="str">
        <f t="shared" si="442"/>
        <v xml:space="preserve"> </v>
      </c>
      <c r="E1026" s="69" t="str">
        <f t="shared" si="443"/>
        <v xml:space="preserve"> </v>
      </c>
      <c r="F1026" s="29" t="str">
        <f t="shared" si="418"/>
        <v>-</v>
      </c>
      <c r="G1026" s="29" t="str">
        <f t="shared" si="419"/>
        <v>-</v>
      </c>
      <c r="H1026" s="29" t="str">
        <f t="shared" si="420"/>
        <v>-</v>
      </c>
      <c r="I1026" s="29" t="str">
        <f t="shared" si="421"/>
        <v>-</v>
      </c>
      <c r="J1026" s="46" t="str">
        <f t="shared" si="422"/>
        <v>-</v>
      </c>
      <c r="K1026" s="29" t="str">
        <f t="shared" si="423"/>
        <v>-</v>
      </c>
      <c r="L1026" s="29" t="str">
        <f t="shared" si="424"/>
        <v>-</v>
      </c>
      <c r="M1026" s="29" t="str">
        <f t="shared" si="425"/>
        <v>-</v>
      </c>
      <c r="N1026" s="29" t="str">
        <f t="shared" si="426"/>
        <v>-</v>
      </c>
      <c r="O1026" s="29" t="str">
        <f t="shared" si="427"/>
        <v>-</v>
      </c>
      <c r="P1026" s="2">
        <f>Замеры!R1023</f>
        <v>0</v>
      </c>
      <c r="S1026" s="2">
        <f>Замеры!S1023</f>
        <v>0</v>
      </c>
      <c r="T1026" s="2" t="s">
        <v>72</v>
      </c>
      <c r="U1026" s="2" t="b">
        <f t="shared" si="428"/>
        <v>0</v>
      </c>
      <c r="V1026" s="2" t="b">
        <f t="shared" si="429"/>
        <v>0</v>
      </c>
      <c r="W1026" s="2" t="b">
        <f t="shared" si="430"/>
        <v>0</v>
      </c>
      <c r="Y1026" s="2">
        <f t="shared" ca="1" si="431"/>
        <v>32</v>
      </c>
      <c r="Z1026" s="2">
        <f t="shared" ca="1" si="431"/>
        <v>37</v>
      </c>
      <c r="AA1026" s="2">
        <f t="shared" ca="1" si="431"/>
        <v>32</v>
      </c>
      <c r="AB1026" s="5">
        <f t="shared" ca="1" si="432"/>
        <v>413</v>
      </c>
      <c r="AC1026" s="5">
        <f t="shared" ca="1" si="433"/>
        <v>428</v>
      </c>
      <c r="AD1026" s="5">
        <f t="shared" ca="1" si="434"/>
        <v>415</v>
      </c>
      <c r="AE1026" s="5">
        <f t="shared" ca="1" si="435"/>
        <v>423</v>
      </c>
      <c r="AF1026" s="5">
        <f t="shared" ca="1" si="436"/>
        <v>400</v>
      </c>
      <c r="AG1026" s="5">
        <f t="shared" ca="1" si="437"/>
        <v>444</v>
      </c>
      <c r="AH1026" s="5">
        <f t="shared" ca="1" si="438"/>
        <v>437</v>
      </c>
      <c r="AI1026" s="5">
        <f t="shared" ca="1" si="439"/>
        <v>330</v>
      </c>
      <c r="AJ1026" s="5">
        <f t="shared" ca="1" si="440"/>
        <v>399</v>
      </c>
      <c r="AK1026" s="5">
        <f t="shared" ca="1" si="441"/>
        <v>463</v>
      </c>
    </row>
    <row r="1027" spans="1:37" x14ac:dyDescent="0.3">
      <c r="A1027" s="35">
        <f>IF(Замеры!B1024=0, " ", Замеры!B1024)</f>
        <v>1021</v>
      </c>
      <c r="B1027" s="45" t="str">
        <f>Замеры!G1024</f>
        <v xml:space="preserve">Группа от QF </v>
      </c>
      <c r="C1027" s="45" t="str">
        <f>IF(Замеры!O1024=0, " ", Замеры!O1024)</f>
        <v xml:space="preserve"> </v>
      </c>
      <c r="D1027" s="69" t="str">
        <f t="shared" si="442"/>
        <v xml:space="preserve"> </v>
      </c>
      <c r="E1027" s="69" t="str">
        <f t="shared" si="443"/>
        <v xml:space="preserve"> </v>
      </c>
      <c r="F1027" s="29" t="str">
        <f t="shared" si="418"/>
        <v>-</v>
      </c>
      <c r="G1027" s="29" t="str">
        <f t="shared" si="419"/>
        <v>-</v>
      </c>
      <c r="H1027" s="29" t="str">
        <f t="shared" si="420"/>
        <v>-</v>
      </c>
      <c r="I1027" s="29" t="str">
        <f t="shared" si="421"/>
        <v>-</v>
      </c>
      <c r="J1027" s="46" t="str">
        <f t="shared" si="422"/>
        <v>-</v>
      </c>
      <c r="K1027" s="29" t="str">
        <f t="shared" si="423"/>
        <v>-</v>
      </c>
      <c r="L1027" s="29" t="str">
        <f t="shared" si="424"/>
        <v>-</v>
      </c>
      <c r="M1027" s="29" t="str">
        <f t="shared" si="425"/>
        <v>-</v>
      </c>
      <c r="N1027" s="29" t="str">
        <f t="shared" si="426"/>
        <v>-</v>
      </c>
      <c r="O1027" s="29" t="str">
        <f t="shared" si="427"/>
        <v>-</v>
      </c>
      <c r="P1027" s="2">
        <f>Замеры!R1024</f>
        <v>0</v>
      </c>
      <c r="S1027" s="2">
        <f>Замеры!S1024</f>
        <v>0</v>
      </c>
      <c r="T1027" s="2" t="s">
        <v>72</v>
      </c>
      <c r="U1027" s="2" t="b">
        <f t="shared" si="428"/>
        <v>0</v>
      </c>
      <c r="V1027" s="2" t="b">
        <f t="shared" si="429"/>
        <v>0</v>
      </c>
      <c r="W1027" s="2" t="b">
        <f t="shared" si="430"/>
        <v>0</v>
      </c>
      <c r="Y1027" s="2">
        <f t="shared" ca="1" si="431"/>
        <v>38</v>
      </c>
      <c r="Z1027" s="2">
        <f t="shared" ca="1" si="431"/>
        <v>30</v>
      </c>
      <c r="AA1027" s="2">
        <f t="shared" ca="1" si="431"/>
        <v>42</v>
      </c>
      <c r="AB1027" s="5">
        <f t="shared" ca="1" si="432"/>
        <v>461</v>
      </c>
      <c r="AC1027" s="5">
        <f t="shared" ca="1" si="433"/>
        <v>485</v>
      </c>
      <c r="AD1027" s="5">
        <f t="shared" ca="1" si="434"/>
        <v>482</v>
      </c>
      <c r="AE1027" s="5">
        <f t="shared" ca="1" si="435"/>
        <v>505</v>
      </c>
      <c r="AF1027" s="5">
        <f t="shared" ca="1" si="436"/>
        <v>484</v>
      </c>
      <c r="AG1027" s="5">
        <f t="shared" ca="1" si="437"/>
        <v>430</v>
      </c>
      <c r="AH1027" s="5">
        <f t="shared" ca="1" si="438"/>
        <v>511</v>
      </c>
      <c r="AI1027" s="5">
        <f t="shared" ca="1" si="439"/>
        <v>492</v>
      </c>
      <c r="AJ1027" s="5">
        <f t="shared" ca="1" si="440"/>
        <v>552</v>
      </c>
      <c r="AK1027" s="5">
        <f t="shared" ca="1" si="441"/>
        <v>490</v>
      </c>
    </row>
    <row r="1028" spans="1:37" x14ac:dyDescent="0.3">
      <c r="A1028" s="35">
        <f>IF(Замеры!B1025=0, " ", Замеры!B1025)</f>
        <v>1022</v>
      </c>
      <c r="B1028" s="45" t="str">
        <f>Замеры!G1025</f>
        <v xml:space="preserve">Группа от QF </v>
      </c>
      <c r="C1028" s="45" t="str">
        <f>IF(Замеры!O1025=0, " ", Замеры!O1025)</f>
        <v xml:space="preserve"> </v>
      </c>
      <c r="D1028" s="69" t="str">
        <f t="shared" si="442"/>
        <v xml:space="preserve"> </v>
      </c>
      <c r="E1028" s="69" t="str">
        <f t="shared" si="443"/>
        <v xml:space="preserve"> </v>
      </c>
      <c r="F1028" s="29" t="str">
        <f t="shared" si="418"/>
        <v>-</v>
      </c>
      <c r="G1028" s="29" t="str">
        <f t="shared" si="419"/>
        <v>-</v>
      </c>
      <c r="H1028" s="29" t="str">
        <f t="shared" si="420"/>
        <v>-</v>
      </c>
      <c r="I1028" s="29" t="str">
        <f t="shared" si="421"/>
        <v>-</v>
      </c>
      <c r="J1028" s="46" t="str">
        <f t="shared" si="422"/>
        <v>-</v>
      </c>
      <c r="K1028" s="29" t="str">
        <f t="shared" si="423"/>
        <v>-</v>
      </c>
      <c r="L1028" s="29" t="str">
        <f t="shared" si="424"/>
        <v>-</v>
      </c>
      <c r="M1028" s="29" t="str">
        <f t="shared" si="425"/>
        <v>-</v>
      </c>
      <c r="N1028" s="29" t="str">
        <f t="shared" si="426"/>
        <v>-</v>
      </c>
      <c r="O1028" s="29" t="str">
        <f t="shared" si="427"/>
        <v>-</v>
      </c>
      <c r="P1028" s="2">
        <f>Замеры!R1025</f>
        <v>0</v>
      </c>
      <c r="S1028" s="2">
        <f>Замеры!S1025</f>
        <v>0</v>
      </c>
      <c r="T1028" s="2" t="s">
        <v>72</v>
      </c>
      <c r="U1028" s="2" t="b">
        <f t="shared" si="428"/>
        <v>0</v>
      </c>
      <c r="V1028" s="2" t="b">
        <f t="shared" si="429"/>
        <v>0</v>
      </c>
      <c r="W1028" s="2" t="b">
        <f t="shared" si="430"/>
        <v>0</v>
      </c>
      <c r="Y1028" s="2">
        <f t="shared" ca="1" si="431"/>
        <v>50</v>
      </c>
      <c r="Z1028" s="2">
        <f t="shared" ca="1" si="431"/>
        <v>20</v>
      </c>
      <c r="AA1028" s="2">
        <f t="shared" ca="1" si="431"/>
        <v>28</v>
      </c>
      <c r="AB1028" s="5">
        <f t="shared" ca="1" si="432"/>
        <v>349</v>
      </c>
      <c r="AC1028" s="5">
        <f t="shared" ca="1" si="433"/>
        <v>335</v>
      </c>
      <c r="AD1028" s="5">
        <f t="shared" ca="1" si="434"/>
        <v>309</v>
      </c>
      <c r="AE1028" s="5">
        <f t="shared" ca="1" si="435"/>
        <v>380</v>
      </c>
      <c r="AF1028" s="5">
        <f t="shared" ca="1" si="436"/>
        <v>406</v>
      </c>
      <c r="AG1028" s="5">
        <f t="shared" ca="1" si="437"/>
        <v>377</v>
      </c>
      <c r="AH1028" s="5">
        <f t="shared" ca="1" si="438"/>
        <v>298</v>
      </c>
      <c r="AI1028" s="5">
        <f t="shared" ca="1" si="439"/>
        <v>308</v>
      </c>
      <c r="AJ1028" s="5">
        <f t="shared" ca="1" si="440"/>
        <v>297</v>
      </c>
      <c r="AK1028" s="5">
        <f t="shared" ca="1" si="441"/>
        <v>286</v>
      </c>
    </row>
    <row r="1029" spans="1:37" x14ac:dyDescent="0.3">
      <c r="A1029" s="35">
        <f>IF(Замеры!B1026=0, " ", Замеры!B1026)</f>
        <v>1023</v>
      </c>
      <c r="B1029" s="45" t="str">
        <f>Замеры!G1026</f>
        <v xml:space="preserve">Группа от QF </v>
      </c>
      <c r="C1029" s="45" t="str">
        <f>IF(Замеры!O1026=0, " ", Замеры!O1026)</f>
        <v xml:space="preserve"> </v>
      </c>
      <c r="D1029" s="69" t="str">
        <f t="shared" si="442"/>
        <v xml:space="preserve"> </v>
      </c>
      <c r="E1029" s="69" t="str">
        <f t="shared" si="443"/>
        <v xml:space="preserve"> </v>
      </c>
      <c r="F1029" s="29" t="str">
        <f t="shared" si="418"/>
        <v>-</v>
      </c>
      <c r="G1029" s="29" t="str">
        <f t="shared" si="419"/>
        <v>-</v>
      </c>
      <c r="H1029" s="29" t="str">
        <f t="shared" si="420"/>
        <v>-</v>
      </c>
      <c r="I1029" s="29" t="str">
        <f t="shared" si="421"/>
        <v>-</v>
      </c>
      <c r="J1029" s="46" t="str">
        <f t="shared" si="422"/>
        <v>-</v>
      </c>
      <c r="K1029" s="29" t="str">
        <f t="shared" si="423"/>
        <v>-</v>
      </c>
      <c r="L1029" s="29" t="str">
        <f t="shared" si="424"/>
        <v>-</v>
      </c>
      <c r="M1029" s="29" t="str">
        <f t="shared" si="425"/>
        <v>-</v>
      </c>
      <c r="N1029" s="29" t="str">
        <f t="shared" si="426"/>
        <v>-</v>
      </c>
      <c r="O1029" s="29" t="str">
        <f t="shared" si="427"/>
        <v>-</v>
      </c>
      <c r="P1029" s="2">
        <f>Замеры!R1026</f>
        <v>0</v>
      </c>
      <c r="S1029" s="2">
        <f>Замеры!S1026</f>
        <v>0</v>
      </c>
      <c r="T1029" s="2" t="s">
        <v>72</v>
      </c>
      <c r="U1029" s="2" t="b">
        <f t="shared" si="428"/>
        <v>0</v>
      </c>
      <c r="V1029" s="2" t="b">
        <f t="shared" si="429"/>
        <v>0</v>
      </c>
      <c r="W1029" s="2" t="b">
        <f t="shared" si="430"/>
        <v>0</v>
      </c>
      <c r="Y1029" s="2">
        <f t="shared" ca="1" si="431"/>
        <v>41</v>
      </c>
      <c r="Z1029" s="2">
        <f t="shared" ca="1" si="431"/>
        <v>23</v>
      </c>
      <c r="AA1029" s="2">
        <f t="shared" ca="1" si="431"/>
        <v>45</v>
      </c>
      <c r="AB1029" s="5">
        <f t="shared" ca="1" si="432"/>
        <v>495</v>
      </c>
      <c r="AC1029" s="5">
        <f t="shared" ca="1" si="433"/>
        <v>537</v>
      </c>
      <c r="AD1029" s="5">
        <f t="shared" ca="1" si="434"/>
        <v>552</v>
      </c>
      <c r="AE1029" s="5">
        <f t="shared" ca="1" si="435"/>
        <v>578</v>
      </c>
      <c r="AF1029" s="5">
        <f t="shared" ca="1" si="436"/>
        <v>532</v>
      </c>
      <c r="AG1029" s="5">
        <f t="shared" ca="1" si="437"/>
        <v>496</v>
      </c>
      <c r="AH1029" s="5">
        <f t="shared" ca="1" si="438"/>
        <v>581</v>
      </c>
      <c r="AI1029" s="5">
        <f t="shared" ca="1" si="439"/>
        <v>490</v>
      </c>
      <c r="AJ1029" s="5">
        <f t="shared" ca="1" si="440"/>
        <v>593</v>
      </c>
      <c r="AK1029" s="5">
        <f t="shared" ca="1" si="441"/>
        <v>592</v>
      </c>
    </row>
    <row r="1030" spans="1:37" x14ac:dyDescent="0.3">
      <c r="A1030" s="35">
        <f>IF(Замеры!B1027=0, " ", Замеры!B1027)</f>
        <v>1024</v>
      </c>
      <c r="B1030" s="45" t="str">
        <f>Замеры!G1027</f>
        <v xml:space="preserve">Группа от QF </v>
      </c>
      <c r="C1030" s="45" t="str">
        <f>IF(Замеры!O1027=0, " ", Замеры!O1027)</f>
        <v xml:space="preserve"> </v>
      </c>
      <c r="D1030" s="69" t="str">
        <f t="shared" si="442"/>
        <v xml:space="preserve"> </v>
      </c>
      <c r="E1030" s="69" t="str">
        <f t="shared" si="443"/>
        <v xml:space="preserve"> </v>
      </c>
      <c r="F1030" s="29" t="str">
        <f t="shared" si="418"/>
        <v>-</v>
      </c>
      <c r="G1030" s="29" t="str">
        <f t="shared" si="419"/>
        <v>-</v>
      </c>
      <c r="H1030" s="29" t="str">
        <f t="shared" si="420"/>
        <v>-</v>
      </c>
      <c r="I1030" s="29" t="str">
        <f t="shared" si="421"/>
        <v>-</v>
      </c>
      <c r="J1030" s="46" t="str">
        <f t="shared" si="422"/>
        <v>-</v>
      </c>
      <c r="K1030" s="29" t="str">
        <f t="shared" si="423"/>
        <v>-</v>
      </c>
      <c r="L1030" s="29" t="str">
        <f t="shared" si="424"/>
        <v>-</v>
      </c>
      <c r="M1030" s="29" t="str">
        <f t="shared" si="425"/>
        <v>-</v>
      </c>
      <c r="N1030" s="29" t="str">
        <f t="shared" si="426"/>
        <v>-</v>
      </c>
      <c r="O1030" s="29" t="str">
        <f t="shared" si="427"/>
        <v>-</v>
      </c>
      <c r="P1030" s="2">
        <f>Замеры!R1027</f>
        <v>0</v>
      </c>
      <c r="S1030" s="2">
        <f>Замеры!S1027</f>
        <v>0</v>
      </c>
      <c r="T1030" s="2" t="s">
        <v>72</v>
      </c>
      <c r="U1030" s="2" t="b">
        <f t="shared" si="428"/>
        <v>0</v>
      </c>
      <c r="V1030" s="2" t="b">
        <f t="shared" si="429"/>
        <v>0</v>
      </c>
      <c r="W1030" s="2" t="b">
        <f t="shared" si="430"/>
        <v>0</v>
      </c>
      <c r="Y1030" s="2">
        <f t="shared" ca="1" si="431"/>
        <v>33</v>
      </c>
      <c r="Z1030" s="2">
        <f t="shared" ca="1" si="431"/>
        <v>21</v>
      </c>
      <c r="AA1030" s="2">
        <f t="shared" ca="1" si="431"/>
        <v>46</v>
      </c>
      <c r="AB1030" s="5">
        <f t="shared" ca="1" si="432"/>
        <v>535</v>
      </c>
      <c r="AC1030" s="5">
        <f t="shared" ca="1" si="433"/>
        <v>557</v>
      </c>
      <c r="AD1030" s="5">
        <f t="shared" ca="1" si="434"/>
        <v>472</v>
      </c>
      <c r="AE1030" s="5">
        <f t="shared" ca="1" si="435"/>
        <v>510</v>
      </c>
      <c r="AF1030" s="5">
        <f t="shared" ca="1" si="436"/>
        <v>504</v>
      </c>
      <c r="AG1030" s="5">
        <f t="shared" ca="1" si="437"/>
        <v>522</v>
      </c>
      <c r="AH1030" s="5">
        <f t="shared" ca="1" si="438"/>
        <v>465</v>
      </c>
      <c r="AI1030" s="5">
        <f t="shared" ca="1" si="439"/>
        <v>548</v>
      </c>
      <c r="AJ1030" s="5">
        <f t="shared" ca="1" si="440"/>
        <v>595</v>
      </c>
      <c r="AK1030" s="5">
        <f t="shared" ca="1" si="441"/>
        <v>471</v>
      </c>
    </row>
    <row r="1031" spans="1:37" x14ac:dyDescent="0.3">
      <c r="A1031" s="35">
        <f>IF(Замеры!B1028=0, " ", Замеры!B1028)</f>
        <v>1025</v>
      </c>
      <c r="B1031" s="45" t="str">
        <f>Замеры!G1028</f>
        <v xml:space="preserve">Группа от QF </v>
      </c>
      <c r="C1031" s="45" t="str">
        <f>IF(Замеры!O1028=0, " ", Замеры!O1028)</f>
        <v xml:space="preserve"> </v>
      </c>
      <c r="D1031" s="69" t="str">
        <f t="shared" si="442"/>
        <v xml:space="preserve"> </v>
      </c>
      <c r="E1031" s="69" t="str">
        <f t="shared" si="443"/>
        <v xml:space="preserve"> </v>
      </c>
      <c r="F1031" s="29" t="str">
        <f t="shared" ref="F1031:F1094" si="444">IF(OR(P1031=$S$5,P1031=$P$5),AB1031,"-")</f>
        <v>-</v>
      </c>
      <c r="G1031" s="29" t="str">
        <f t="shared" ref="G1031:G1094" si="445">IF(OR(P1031=$S$5,P1031=$Q$5),AC1031,"-")</f>
        <v>-</v>
      </c>
      <c r="H1031" s="29" t="str">
        <f t="shared" ref="H1031:H1094" si="446">IF(OR(P1031=$S$5,P1031=$R$5),AD1031,"-")</f>
        <v>-</v>
      </c>
      <c r="I1031" s="29" t="str">
        <f t="shared" ref="I1031:I1094" si="447">IF(OR(P1031=$P$4,P1031=$R$5,P1031=$S$5,P1031=$P$5),AE1031,"-")</f>
        <v>-</v>
      </c>
      <c r="J1031" s="46" t="str">
        <f t="shared" ref="J1031:J1094" si="448">IF(OR(P1031=$P$5,P1031=$Q$5,P1031=$S$5,P1031=$Q$4),AF1031,"-")</f>
        <v>-</v>
      </c>
      <c r="K1031" s="29" t="str">
        <f t="shared" ref="K1031:K1094" si="449">IF(OR(P1031=$R$5,P1031=$Q$5,P1031=$R$4,P1031=$S$5),AG1031,"-")</f>
        <v>-</v>
      </c>
      <c r="L1031" s="29" t="str">
        <f t="shared" ref="L1031:L1094" si="450">IF(I1031=$T$4,T1030,IF(S1031=$S$4,AH1031,IF(S1031=$U$4,"-")))</f>
        <v>-</v>
      </c>
      <c r="M1031" s="29" t="str">
        <f t="shared" ref="M1031:M1094" si="451">IF(J1031=$T$4,T1030,IF(S1031=$S$4,AI1031,IF(S1031=$U$4,"-")))</f>
        <v>-</v>
      </c>
      <c r="N1031" s="29" t="str">
        <f t="shared" ref="N1031:N1094" si="452">IF(K1031=$T$4,T1030,IF(S1031=$S$4,AJ1031,IF(S1031=$U$4,"-")))</f>
        <v>-</v>
      </c>
      <c r="O1031" s="29" t="str">
        <f t="shared" ref="O1031:O1094" si="453">IF(S1031=$S$4,AK1031,"-")</f>
        <v>-</v>
      </c>
      <c r="P1031" s="2">
        <f>Замеры!R1028</f>
        <v>0</v>
      </c>
      <c r="S1031" s="2">
        <f>Замеры!S1028</f>
        <v>0</v>
      </c>
      <c r="T1031" s="2" t="s">
        <v>72</v>
      </c>
      <c r="U1031" s="2" t="b">
        <f t="shared" ref="U1031:U1094" si="454">OR(P1031=$S$5,P1031=$P$5,P1031=$R$5,P1031=$P$4)</f>
        <v>0</v>
      </c>
      <c r="V1031" s="2" t="b">
        <f t="shared" ref="V1031:V1094" si="455">OR(P1031=$S$5,P1031=$P$5,P1031=$Q$5,P1031=$Q$4)</f>
        <v>0</v>
      </c>
      <c r="W1031" s="2" t="b">
        <f t="shared" ref="W1031:W1094" si="456">OR(P1031=$Q$5,P1031=$S$5,P1031=$R$5,P1031=$R$4)</f>
        <v>0</v>
      </c>
      <c r="Y1031" s="2">
        <f t="shared" ref="Y1031:AA1094" ca="1" si="457">RANDBETWEEN($T$2,$T$3)</f>
        <v>22</v>
      </c>
      <c r="Z1031" s="2">
        <f t="shared" ca="1" si="457"/>
        <v>46</v>
      </c>
      <c r="AA1031" s="2">
        <f t="shared" ca="1" si="457"/>
        <v>23</v>
      </c>
      <c r="AB1031" s="5">
        <f t="shared" ref="AB1031:AB1094" ca="1" si="458">RANDBETWEEN(AA1031*10+5,AA1031*10+150)</f>
        <v>257</v>
      </c>
      <c r="AC1031" s="5">
        <f t="shared" ref="AC1031:AC1094" ca="1" si="459">RANDBETWEEN(AA1031*10+5,AA1031*10+150)</f>
        <v>284</v>
      </c>
      <c r="AD1031" s="5">
        <f t="shared" ref="AD1031:AD1094" ca="1" si="460">RANDBETWEEN(AA1031*10+5,AA1031*10+150)</f>
        <v>259</v>
      </c>
      <c r="AE1031" s="5">
        <f t="shared" ref="AE1031:AE1094" ca="1" si="461">RANDBETWEEN(AA1031*10+5,AA1031*10+150)</f>
        <v>379</v>
      </c>
      <c r="AF1031" s="5">
        <f t="shared" ref="AF1031:AF1094" ca="1" si="462">RANDBETWEEN(AA1031*10+5,AA1031*10+150)</f>
        <v>336</v>
      </c>
      <c r="AG1031" s="5">
        <f t="shared" ref="AG1031:AG1094" ca="1" si="463">RANDBETWEEN(AA1031*10+5,AA1031*10+150)</f>
        <v>339</v>
      </c>
      <c r="AH1031" s="5">
        <f t="shared" ref="AH1031:AH1094" ca="1" si="464">RANDBETWEEN(AA1031*10+5,AA1031*10+150)</f>
        <v>375</v>
      </c>
      <c r="AI1031" s="5">
        <f t="shared" ref="AI1031:AI1094" ca="1" si="465">RANDBETWEEN(AA1031*10+5,AA1031*10+150)</f>
        <v>337</v>
      </c>
      <c r="AJ1031" s="5">
        <f t="shared" ref="AJ1031:AJ1094" ca="1" si="466">RANDBETWEEN(AA1031*10+5,AA1031*10+150)</f>
        <v>328</v>
      </c>
      <c r="AK1031" s="5">
        <f t="shared" ref="AK1031:AK1094" ca="1" si="467">RANDBETWEEN(AA1031*10+5,AA1031*10+150)</f>
        <v>313</v>
      </c>
    </row>
    <row r="1032" spans="1:37" x14ac:dyDescent="0.3">
      <c r="A1032" s="35">
        <f>IF(Замеры!B1029=0, " ", Замеры!B1029)</f>
        <v>1026</v>
      </c>
      <c r="B1032" s="45" t="str">
        <f>Замеры!G1029</f>
        <v xml:space="preserve">Группа от QF </v>
      </c>
      <c r="C1032" s="45" t="str">
        <f>IF(Замеры!O1029=0, " ", Замеры!O1029)</f>
        <v xml:space="preserve"> </v>
      </c>
      <c r="D1032" s="69" t="str">
        <f t="shared" si="442"/>
        <v xml:space="preserve"> </v>
      </c>
      <c r="E1032" s="69" t="str">
        <f t="shared" si="443"/>
        <v xml:space="preserve"> </v>
      </c>
      <c r="F1032" s="29" t="str">
        <f t="shared" si="444"/>
        <v>-</v>
      </c>
      <c r="G1032" s="29" t="str">
        <f t="shared" si="445"/>
        <v>-</v>
      </c>
      <c r="H1032" s="29" t="str">
        <f t="shared" si="446"/>
        <v>-</v>
      </c>
      <c r="I1032" s="29" t="str">
        <f t="shared" si="447"/>
        <v>-</v>
      </c>
      <c r="J1032" s="46" t="str">
        <f t="shared" si="448"/>
        <v>-</v>
      </c>
      <c r="K1032" s="29" t="str">
        <f t="shared" si="449"/>
        <v>-</v>
      </c>
      <c r="L1032" s="29" t="str">
        <f t="shared" si="450"/>
        <v>-</v>
      </c>
      <c r="M1032" s="29" t="str">
        <f t="shared" si="451"/>
        <v>-</v>
      </c>
      <c r="N1032" s="29" t="str">
        <f t="shared" si="452"/>
        <v>-</v>
      </c>
      <c r="O1032" s="29" t="str">
        <f t="shared" si="453"/>
        <v>-</v>
      </c>
      <c r="P1032" s="2">
        <f>Замеры!R1029</f>
        <v>0</v>
      </c>
      <c r="S1032" s="2">
        <f>Замеры!S1029</f>
        <v>0</v>
      </c>
      <c r="T1032" s="2" t="s">
        <v>72</v>
      </c>
      <c r="U1032" s="2" t="b">
        <f t="shared" si="454"/>
        <v>0</v>
      </c>
      <c r="V1032" s="2" t="b">
        <f t="shared" si="455"/>
        <v>0</v>
      </c>
      <c r="W1032" s="2" t="b">
        <f t="shared" si="456"/>
        <v>0</v>
      </c>
      <c r="Y1032" s="2">
        <f t="shared" ca="1" si="457"/>
        <v>38</v>
      </c>
      <c r="Z1032" s="2">
        <f t="shared" ca="1" si="457"/>
        <v>35</v>
      </c>
      <c r="AA1032" s="2">
        <f t="shared" ca="1" si="457"/>
        <v>24</v>
      </c>
      <c r="AB1032" s="5">
        <f t="shared" ca="1" si="458"/>
        <v>293</v>
      </c>
      <c r="AC1032" s="5">
        <f t="shared" ca="1" si="459"/>
        <v>345</v>
      </c>
      <c r="AD1032" s="5">
        <f t="shared" ca="1" si="460"/>
        <v>282</v>
      </c>
      <c r="AE1032" s="5">
        <f t="shared" ca="1" si="461"/>
        <v>259</v>
      </c>
      <c r="AF1032" s="5">
        <f t="shared" ca="1" si="462"/>
        <v>378</v>
      </c>
      <c r="AG1032" s="5">
        <f t="shared" ca="1" si="463"/>
        <v>256</v>
      </c>
      <c r="AH1032" s="5">
        <f t="shared" ca="1" si="464"/>
        <v>261</v>
      </c>
      <c r="AI1032" s="5">
        <f t="shared" ca="1" si="465"/>
        <v>370</v>
      </c>
      <c r="AJ1032" s="5">
        <f t="shared" ca="1" si="466"/>
        <v>275</v>
      </c>
      <c r="AK1032" s="5">
        <f t="shared" ca="1" si="467"/>
        <v>316</v>
      </c>
    </row>
    <row r="1033" spans="1:37" x14ac:dyDescent="0.3">
      <c r="A1033" s="35">
        <f>IF(Замеры!B1030=0, " ", Замеры!B1030)</f>
        <v>1027</v>
      </c>
      <c r="B1033" s="45" t="str">
        <f>Замеры!G1030</f>
        <v xml:space="preserve">Группа от QF </v>
      </c>
      <c r="C1033" s="45" t="str">
        <f>IF(Замеры!O1030=0, " ", Замеры!O1030)</f>
        <v xml:space="preserve"> </v>
      </c>
      <c r="D1033" s="69" t="str">
        <f t="shared" si="442"/>
        <v xml:space="preserve"> </v>
      </c>
      <c r="E1033" s="69" t="str">
        <f t="shared" si="443"/>
        <v xml:space="preserve"> </v>
      </c>
      <c r="F1033" s="29" t="str">
        <f t="shared" si="444"/>
        <v>-</v>
      </c>
      <c r="G1033" s="29" t="str">
        <f t="shared" si="445"/>
        <v>-</v>
      </c>
      <c r="H1033" s="29" t="str">
        <f t="shared" si="446"/>
        <v>-</v>
      </c>
      <c r="I1033" s="29" t="str">
        <f t="shared" si="447"/>
        <v>-</v>
      </c>
      <c r="J1033" s="46" t="str">
        <f t="shared" si="448"/>
        <v>-</v>
      </c>
      <c r="K1033" s="29" t="str">
        <f t="shared" si="449"/>
        <v>-</v>
      </c>
      <c r="L1033" s="29" t="str">
        <f t="shared" si="450"/>
        <v>-</v>
      </c>
      <c r="M1033" s="29" t="str">
        <f t="shared" si="451"/>
        <v>-</v>
      </c>
      <c r="N1033" s="29" t="str">
        <f t="shared" si="452"/>
        <v>-</v>
      </c>
      <c r="O1033" s="29" t="str">
        <f t="shared" si="453"/>
        <v>-</v>
      </c>
      <c r="P1033" s="2">
        <f>Замеры!R1030</f>
        <v>0</v>
      </c>
      <c r="S1033" s="2">
        <f>Замеры!S1030</f>
        <v>0</v>
      </c>
      <c r="T1033" s="2" t="s">
        <v>72</v>
      </c>
      <c r="U1033" s="2" t="b">
        <f t="shared" si="454"/>
        <v>0</v>
      </c>
      <c r="V1033" s="2" t="b">
        <f t="shared" si="455"/>
        <v>0</v>
      </c>
      <c r="W1033" s="2" t="b">
        <f t="shared" si="456"/>
        <v>0</v>
      </c>
      <c r="Y1033" s="2">
        <f t="shared" ca="1" si="457"/>
        <v>41</v>
      </c>
      <c r="Z1033" s="2">
        <f t="shared" ca="1" si="457"/>
        <v>43</v>
      </c>
      <c r="AA1033" s="2">
        <f t="shared" ca="1" si="457"/>
        <v>27</v>
      </c>
      <c r="AB1033" s="5">
        <f t="shared" ca="1" si="458"/>
        <v>366</v>
      </c>
      <c r="AC1033" s="5">
        <f t="shared" ca="1" si="459"/>
        <v>307</v>
      </c>
      <c r="AD1033" s="5">
        <f t="shared" ca="1" si="460"/>
        <v>309</v>
      </c>
      <c r="AE1033" s="5">
        <f t="shared" ca="1" si="461"/>
        <v>279</v>
      </c>
      <c r="AF1033" s="5">
        <f t="shared" ca="1" si="462"/>
        <v>405</v>
      </c>
      <c r="AG1033" s="5">
        <f t="shared" ca="1" si="463"/>
        <v>283</v>
      </c>
      <c r="AH1033" s="5">
        <f t="shared" ca="1" si="464"/>
        <v>339</v>
      </c>
      <c r="AI1033" s="5">
        <f t="shared" ca="1" si="465"/>
        <v>376</v>
      </c>
      <c r="AJ1033" s="5">
        <f t="shared" ca="1" si="466"/>
        <v>372</v>
      </c>
      <c r="AK1033" s="5">
        <f t="shared" ca="1" si="467"/>
        <v>379</v>
      </c>
    </row>
    <row r="1034" spans="1:37" x14ac:dyDescent="0.3">
      <c r="A1034" s="35">
        <f>IF(Замеры!B1031=0, " ", Замеры!B1031)</f>
        <v>1028</v>
      </c>
      <c r="B1034" s="45" t="str">
        <f>Замеры!G1031</f>
        <v xml:space="preserve">Группа от QF </v>
      </c>
      <c r="C1034" s="45" t="str">
        <f>IF(Замеры!O1031=0, " ", Замеры!O1031)</f>
        <v xml:space="preserve"> </v>
      </c>
      <c r="D1034" s="69" t="str">
        <f t="shared" si="442"/>
        <v xml:space="preserve"> </v>
      </c>
      <c r="E1034" s="69" t="str">
        <f t="shared" si="443"/>
        <v xml:space="preserve"> </v>
      </c>
      <c r="F1034" s="29" t="str">
        <f t="shared" si="444"/>
        <v>-</v>
      </c>
      <c r="G1034" s="29" t="str">
        <f t="shared" si="445"/>
        <v>-</v>
      </c>
      <c r="H1034" s="29" t="str">
        <f t="shared" si="446"/>
        <v>-</v>
      </c>
      <c r="I1034" s="29" t="str">
        <f t="shared" si="447"/>
        <v>-</v>
      </c>
      <c r="J1034" s="46" t="str">
        <f t="shared" si="448"/>
        <v>-</v>
      </c>
      <c r="K1034" s="29" t="str">
        <f t="shared" si="449"/>
        <v>-</v>
      </c>
      <c r="L1034" s="29" t="str">
        <f t="shared" si="450"/>
        <v>-</v>
      </c>
      <c r="M1034" s="29" t="str">
        <f t="shared" si="451"/>
        <v>-</v>
      </c>
      <c r="N1034" s="29" t="str">
        <f t="shared" si="452"/>
        <v>-</v>
      </c>
      <c r="O1034" s="29" t="str">
        <f t="shared" si="453"/>
        <v>-</v>
      </c>
      <c r="P1034" s="2">
        <f>Замеры!R1031</f>
        <v>0</v>
      </c>
      <c r="S1034" s="2">
        <f>Замеры!S1031</f>
        <v>0</v>
      </c>
      <c r="T1034" s="2" t="s">
        <v>72</v>
      </c>
      <c r="U1034" s="2" t="b">
        <f t="shared" si="454"/>
        <v>0</v>
      </c>
      <c r="V1034" s="2" t="b">
        <f t="shared" si="455"/>
        <v>0</v>
      </c>
      <c r="W1034" s="2" t="b">
        <f t="shared" si="456"/>
        <v>0</v>
      </c>
      <c r="Y1034" s="2">
        <f t="shared" ca="1" si="457"/>
        <v>47</v>
      </c>
      <c r="Z1034" s="2">
        <f t="shared" ca="1" si="457"/>
        <v>40</v>
      </c>
      <c r="AA1034" s="2">
        <f t="shared" ca="1" si="457"/>
        <v>29</v>
      </c>
      <c r="AB1034" s="5">
        <f t="shared" ca="1" si="458"/>
        <v>372</v>
      </c>
      <c r="AC1034" s="5">
        <f t="shared" ca="1" si="459"/>
        <v>430</v>
      </c>
      <c r="AD1034" s="5">
        <f t="shared" ca="1" si="460"/>
        <v>320</v>
      </c>
      <c r="AE1034" s="5">
        <f t="shared" ca="1" si="461"/>
        <v>400</v>
      </c>
      <c r="AF1034" s="5">
        <f t="shared" ca="1" si="462"/>
        <v>434</v>
      </c>
      <c r="AG1034" s="5">
        <f t="shared" ca="1" si="463"/>
        <v>420</v>
      </c>
      <c r="AH1034" s="5">
        <f t="shared" ca="1" si="464"/>
        <v>393</v>
      </c>
      <c r="AI1034" s="5">
        <f t="shared" ca="1" si="465"/>
        <v>344</v>
      </c>
      <c r="AJ1034" s="5">
        <f t="shared" ca="1" si="466"/>
        <v>399</v>
      </c>
      <c r="AK1034" s="5">
        <f t="shared" ca="1" si="467"/>
        <v>340</v>
      </c>
    </row>
    <row r="1035" spans="1:37" x14ac:dyDescent="0.3">
      <c r="A1035" s="35">
        <f>IF(Замеры!B1032=0, " ", Замеры!B1032)</f>
        <v>1029</v>
      </c>
      <c r="B1035" s="45" t="str">
        <f>Замеры!G1032</f>
        <v xml:space="preserve">Группа от QF </v>
      </c>
      <c r="C1035" s="45" t="str">
        <f>IF(Замеры!O1032=0, " ", Замеры!O1032)</f>
        <v xml:space="preserve"> </v>
      </c>
      <c r="D1035" s="69" t="str">
        <f t="shared" ref="D1035:D1098" si="468">IF(P1035=0, " ", 1000)</f>
        <v xml:space="preserve"> </v>
      </c>
      <c r="E1035" s="69" t="str">
        <f t="shared" ref="E1035:E1098" si="469">IF(P1035=0, " ", 0.5)</f>
        <v xml:space="preserve"> </v>
      </c>
      <c r="F1035" s="29" t="str">
        <f t="shared" si="444"/>
        <v>-</v>
      </c>
      <c r="G1035" s="29" t="str">
        <f t="shared" si="445"/>
        <v>-</v>
      </c>
      <c r="H1035" s="29" t="str">
        <f t="shared" si="446"/>
        <v>-</v>
      </c>
      <c r="I1035" s="29" t="str">
        <f t="shared" si="447"/>
        <v>-</v>
      </c>
      <c r="J1035" s="46" t="str">
        <f t="shared" si="448"/>
        <v>-</v>
      </c>
      <c r="K1035" s="29" t="str">
        <f t="shared" si="449"/>
        <v>-</v>
      </c>
      <c r="L1035" s="29" t="str">
        <f t="shared" si="450"/>
        <v>-</v>
      </c>
      <c r="M1035" s="29" t="str">
        <f t="shared" si="451"/>
        <v>-</v>
      </c>
      <c r="N1035" s="29" t="str">
        <f t="shared" si="452"/>
        <v>-</v>
      </c>
      <c r="O1035" s="29" t="str">
        <f t="shared" si="453"/>
        <v>-</v>
      </c>
      <c r="P1035" s="2">
        <f>Замеры!R1032</f>
        <v>0</v>
      </c>
      <c r="S1035" s="2">
        <f>Замеры!S1032</f>
        <v>0</v>
      </c>
      <c r="T1035" s="2" t="s">
        <v>72</v>
      </c>
      <c r="U1035" s="2" t="b">
        <f t="shared" si="454"/>
        <v>0</v>
      </c>
      <c r="V1035" s="2" t="b">
        <f t="shared" si="455"/>
        <v>0</v>
      </c>
      <c r="W1035" s="2" t="b">
        <f t="shared" si="456"/>
        <v>0</v>
      </c>
      <c r="Y1035" s="2">
        <f t="shared" ca="1" si="457"/>
        <v>22</v>
      </c>
      <c r="Z1035" s="2">
        <f t="shared" ca="1" si="457"/>
        <v>48</v>
      </c>
      <c r="AA1035" s="2">
        <f t="shared" ca="1" si="457"/>
        <v>35</v>
      </c>
      <c r="AB1035" s="5">
        <f t="shared" ca="1" si="458"/>
        <v>479</v>
      </c>
      <c r="AC1035" s="5">
        <f t="shared" ca="1" si="459"/>
        <v>430</v>
      </c>
      <c r="AD1035" s="5">
        <f t="shared" ca="1" si="460"/>
        <v>459</v>
      </c>
      <c r="AE1035" s="5">
        <f t="shared" ca="1" si="461"/>
        <v>436</v>
      </c>
      <c r="AF1035" s="5">
        <f t="shared" ca="1" si="462"/>
        <v>495</v>
      </c>
      <c r="AG1035" s="5">
        <f t="shared" ca="1" si="463"/>
        <v>490</v>
      </c>
      <c r="AH1035" s="5">
        <f t="shared" ca="1" si="464"/>
        <v>449</v>
      </c>
      <c r="AI1035" s="5">
        <f t="shared" ca="1" si="465"/>
        <v>440</v>
      </c>
      <c r="AJ1035" s="5">
        <f t="shared" ca="1" si="466"/>
        <v>471</v>
      </c>
      <c r="AK1035" s="5">
        <f t="shared" ca="1" si="467"/>
        <v>477</v>
      </c>
    </row>
    <row r="1036" spans="1:37" x14ac:dyDescent="0.3">
      <c r="A1036" s="35">
        <f>IF(Замеры!B1033=0, " ", Замеры!B1033)</f>
        <v>1030</v>
      </c>
      <c r="B1036" s="45" t="str">
        <f>Замеры!G1033</f>
        <v xml:space="preserve">Группа от QF </v>
      </c>
      <c r="C1036" s="45" t="str">
        <f>IF(Замеры!O1033=0, " ", Замеры!O1033)</f>
        <v xml:space="preserve"> </v>
      </c>
      <c r="D1036" s="69" t="str">
        <f t="shared" si="468"/>
        <v xml:space="preserve"> </v>
      </c>
      <c r="E1036" s="69" t="str">
        <f t="shared" si="469"/>
        <v xml:space="preserve"> </v>
      </c>
      <c r="F1036" s="29" t="str">
        <f t="shared" si="444"/>
        <v>-</v>
      </c>
      <c r="G1036" s="29" t="str">
        <f t="shared" si="445"/>
        <v>-</v>
      </c>
      <c r="H1036" s="29" t="str">
        <f t="shared" si="446"/>
        <v>-</v>
      </c>
      <c r="I1036" s="29" t="str">
        <f t="shared" si="447"/>
        <v>-</v>
      </c>
      <c r="J1036" s="46" t="str">
        <f t="shared" si="448"/>
        <v>-</v>
      </c>
      <c r="K1036" s="29" t="str">
        <f t="shared" si="449"/>
        <v>-</v>
      </c>
      <c r="L1036" s="29" t="str">
        <f t="shared" si="450"/>
        <v>-</v>
      </c>
      <c r="M1036" s="29" t="str">
        <f t="shared" si="451"/>
        <v>-</v>
      </c>
      <c r="N1036" s="29" t="str">
        <f t="shared" si="452"/>
        <v>-</v>
      </c>
      <c r="O1036" s="29" t="str">
        <f t="shared" si="453"/>
        <v>-</v>
      </c>
      <c r="P1036" s="2">
        <f>Замеры!R1033</f>
        <v>0</v>
      </c>
      <c r="S1036" s="2">
        <f>Замеры!S1033</f>
        <v>0</v>
      </c>
      <c r="T1036" s="2" t="s">
        <v>72</v>
      </c>
      <c r="U1036" s="2" t="b">
        <f t="shared" si="454"/>
        <v>0</v>
      </c>
      <c r="V1036" s="2" t="b">
        <f t="shared" si="455"/>
        <v>0</v>
      </c>
      <c r="W1036" s="2" t="b">
        <f t="shared" si="456"/>
        <v>0</v>
      </c>
      <c r="Y1036" s="2">
        <f t="shared" ca="1" si="457"/>
        <v>26</v>
      </c>
      <c r="Z1036" s="2">
        <f t="shared" ca="1" si="457"/>
        <v>23</v>
      </c>
      <c r="AA1036" s="2">
        <f t="shared" ca="1" si="457"/>
        <v>27</v>
      </c>
      <c r="AB1036" s="5">
        <f t="shared" ca="1" si="458"/>
        <v>390</v>
      </c>
      <c r="AC1036" s="5">
        <f t="shared" ca="1" si="459"/>
        <v>328</v>
      </c>
      <c r="AD1036" s="5">
        <f t="shared" ca="1" si="460"/>
        <v>377</v>
      </c>
      <c r="AE1036" s="5">
        <f t="shared" ca="1" si="461"/>
        <v>299</v>
      </c>
      <c r="AF1036" s="5">
        <f t="shared" ca="1" si="462"/>
        <v>367</v>
      </c>
      <c r="AG1036" s="5">
        <f t="shared" ca="1" si="463"/>
        <v>368</v>
      </c>
      <c r="AH1036" s="5">
        <f t="shared" ca="1" si="464"/>
        <v>326</v>
      </c>
      <c r="AI1036" s="5">
        <f t="shared" ca="1" si="465"/>
        <v>314</v>
      </c>
      <c r="AJ1036" s="5">
        <f t="shared" ca="1" si="466"/>
        <v>281</v>
      </c>
      <c r="AK1036" s="5">
        <f t="shared" ca="1" si="467"/>
        <v>409</v>
      </c>
    </row>
    <row r="1037" spans="1:37" x14ac:dyDescent="0.3">
      <c r="A1037" s="35">
        <f>IF(Замеры!B1034=0, " ", Замеры!B1034)</f>
        <v>1031</v>
      </c>
      <c r="B1037" s="45" t="str">
        <f>Замеры!G1034</f>
        <v xml:space="preserve">Группа от QF </v>
      </c>
      <c r="C1037" s="45" t="str">
        <f>IF(Замеры!O1034=0, " ", Замеры!O1034)</f>
        <v xml:space="preserve"> </v>
      </c>
      <c r="D1037" s="69" t="str">
        <f t="shared" si="468"/>
        <v xml:space="preserve"> </v>
      </c>
      <c r="E1037" s="69" t="str">
        <f t="shared" si="469"/>
        <v xml:space="preserve"> </v>
      </c>
      <c r="F1037" s="29" t="str">
        <f t="shared" si="444"/>
        <v>-</v>
      </c>
      <c r="G1037" s="29" t="str">
        <f t="shared" si="445"/>
        <v>-</v>
      </c>
      <c r="H1037" s="29" t="str">
        <f t="shared" si="446"/>
        <v>-</v>
      </c>
      <c r="I1037" s="29" t="str">
        <f t="shared" si="447"/>
        <v>-</v>
      </c>
      <c r="J1037" s="46" t="str">
        <f t="shared" si="448"/>
        <v>-</v>
      </c>
      <c r="K1037" s="29" t="str">
        <f t="shared" si="449"/>
        <v>-</v>
      </c>
      <c r="L1037" s="29" t="str">
        <f t="shared" si="450"/>
        <v>-</v>
      </c>
      <c r="M1037" s="29" t="str">
        <f t="shared" si="451"/>
        <v>-</v>
      </c>
      <c r="N1037" s="29" t="str">
        <f t="shared" si="452"/>
        <v>-</v>
      </c>
      <c r="O1037" s="29" t="str">
        <f t="shared" si="453"/>
        <v>-</v>
      </c>
      <c r="P1037" s="2">
        <f>Замеры!R1034</f>
        <v>0</v>
      </c>
      <c r="S1037" s="2">
        <f>Замеры!S1034</f>
        <v>0</v>
      </c>
      <c r="T1037" s="2" t="s">
        <v>72</v>
      </c>
      <c r="U1037" s="2" t="b">
        <f t="shared" si="454"/>
        <v>0</v>
      </c>
      <c r="V1037" s="2" t="b">
        <f t="shared" si="455"/>
        <v>0</v>
      </c>
      <c r="W1037" s="2" t="b">
        <f t="shared" si="456"/>
        <v>0</v>
      </c>
      <c r="Y1037" s="2">
        <f t="shared" ca="1" si="457"/>
        <v>44</v>
      </c>
      <c r="Z1037" s="2">
        <f t="shared" ca="1" si="457"/>
        <v>45</v>
      </c>
      <c r="AA1037" s="2">
        <f t="shared" ca="1" si="457"/>
        <v>28</v>
      </c>
      <c r="AB1037" s="5">
        <f t="shared" ca="1" si="458"/>
        <v>303</v>
      </c>
      <c r="AC1037" s="5">
        <f t="shared" ca="1" si="459"/>
        <v>342</v>
      </c>
      <c r="AD1037" s="5">
        <f t="shared" ca="1" si="460"/>
        <v>366</v>
      </c>
      <c r="AE1037" s="5">
        <f t="shared" ca="1" si="461"/>
        <v>320</v>
      </c>
      <c r="AF1037" s="5">
        <f t="shared" ca="1" si="462"/>
        <v>323</v>
      </c>
      <c r="AG1037" s="5">
        <f t="shared" ca="1" si="463"/>
        <v>315</v>
      </c>
      <c r="AH1037" s="5">
        <f t="shared" ca="1" si="464"/>
        <v>336</v>
      </c>
      <c r="AI1037" s="5">
        <f t="shared" ca="1" si="465"/>
        <v>422</v>
      </c>
      <c r="AJ1037" s="5">
        <f t="shared" ca="1" si="466"/>
        <v>298</v>
      </c>
      <c r="AK1037" s="5">
        <f t="shared" ca="1" si="467"/>
        <v>339</v>
      </c>
    </row>
    <row r="1038" spans="1:37" x14ac:dyDescent="0.3">
      <c r="A1038" s="35">
        <f>IF(Замеры!B1035=0, " ", Замеры!B1035)</f>
        <v>1032</v>
      </c>
      <c r="B1038" s="45" t="str">
        <f>Замеры!G1035</f>
        <v xml:space="preserve">Группа от QF </v>
      </c>
      <c r="C1038" s="45" t="str">
        <f>IF(Замеры!O1035=0, " ", Замеры!O1035)</f>
        <v xml:space="preserve"> </v>
      </c>
      <c r="D1038" s="69" t="str">
        <f t="shared" si="468"/>
        <v xml:space="preserve"> </v>
      </c>
      <c r="E1038" s="69" t="str">
        <f t="shared" si="469"/>
        <v xml:space="preserve"> </v>
      </c>
      <c r="F1038" s="29" t="str">
        <f t="shared" si="444"/>
        <v>-</v>
      </c>
      <c r="G1038" s="29" t="str">
        <f t="shared" si="445"/>
        <v>-</v>
      </c>
      <c r="H1038" s="29" t="str">
        <f t="shared" si="446"/>
        <v>-</v>
      </c>
      <c r="I1038" s="29" t="str">
        <f t="shared" si="447"/>
        <v>-</v>
      </c>
      <c r="J1038" s="46" t="str">
        <f t="shared" si="448"/>
        <v>-</v>
      </c>
      <c r="K1038" s="29" t="str">
        <f t="shared" si="449"/>
        <v>-</v>
      </c>
      <c r="L1038" s="29" t="str">
        <f t="shared" si="450"/>
        <v>-</v>
      </c>
      <c r="M1038" s="29" t="str">
        <f t="shared" si="451"/>
        <v>-</v>
      </c>
      <c r="N1038" s="29" t="str">
        <f t="shared" si="452"/>
        <v>-</v>
      </c>
      <c r="O1038" s="29" t="str">
        <f t="shared" si="453"/>
        <v>-</v>
      </c>
      <c r="P1038" s="2">
        <f>Замеры!R1035</f>
        <v>0</v>
      </c>
      <c r="S1038" s="2">
        <f>Замеры!S1035</f>
        <v>0</v>
      </c>
      <c r="T1038" s="2" t="s">
        <v>72</v>
      </c>
      <c r="U1038" s="2" t="b">
        <f t="shared" si="454"/>
        <v>0</v>
      </c>
      <c r="V1038" s="2" t="b">
        <f t="shared" si="455"/>
        <v>0</v>
      </c>
      <c r="W1038" s="2" t="b">
        <f t="shared" si="456"/>
        <v>0</v>
      </c>
      <c r="Y1038" s="2">
        <f t="shared" ca="1" si="457"/>
        <v>43</v>
      </c>
      <c r="Z1038" s="2">
        <f t="shared" ca="1" si="457"/>
        <v>42</v>
      </c>
      <c r="AA1038" s="2">
        <f t="shared" ca="1" si="457"/>
        <v>23</v>
      </c>
      <c r="AB1038" s="5">
        <f t="shared" ca="1" si="458"/>
        <v>333</v>
      </c>
      <c r="AC1038" s="5">
        <f t="shared" ca="1" si="459"/>
        <v>246</v>
      </c>
      <c r="AD1038" s="5">
        <f t="shared" ca="1" si="460"/>
        <v>362</v>
      </c>
      <c r="AE1038" s="5">
        <f t="shared" ca="1" si="461"/>
        <v>261</v>
      </c>
      <c r="AF1038" s="5">
        <f t="shared" ca="1" si="462"/>
        <v>303</v>
      </c>
      <c r="AG1038" s="5">
        <f t="shared" ca="1" si="463"/>
        <v>345</v>
      </c>
      <c r="AH1038" s="5">
        <f t="shared" ca="1" si="464"/>
        <v>292</v>
      </c>
      <c r="AI1038" s="5">
        <f t="shared" ca="1" si="465"/>
        <v>338</v>
      </c>
      <c r="AJ1038" s="5">
        <f t="shared" ca="1" si="466"/>
        <v>342</v>
      </c>
      <c r="AK1038" s="5">
        <f t="shared" ca="1" si="467"/>
        <v>380</v>
      </c>
    </row>
    <row r="1039" spans="1:37" x14ac:dyDescent="0.3">
      <c r="A1039" s="35">
        <f>IF(Замеры!B1036=0, " ", Замеры!B1036)</f>
        <v>1033</v>
      </c>
      <c r="B1039" s="45" t="str">
        <f>Замеры!G1036</f>
        <v xml:space="preserve">Группа от QF </v>
      </c>
      <c r="C1039" s="45" t="str">
        <f>IF(Замеры!O1036=0, " ", Замеры!O1036)</f>
        <v xml:space="preserve"> </v>
      </c>
      <c r="D1039" s="69" t="str">
        <f t="shared" si="468"/>
        <v xml:space="preserve"> </v>
      </c>
      <c r="E1039" s="69" t="str">
        <f t="shared" si="469"/>
        <v xml:space="preserve"> </v>
      </c>
      <c r="F1039" s="29" t="str">
        <f t="shared" si="444"/>
        <v>-</v>
      </c>
      <c r="G1039" s="29" t="str">
        <f t="shared" si="445"/>
        <v>-</v>
      </c>
      <c r="H1039" s="29" t="str">
        <f t="shared" si="446"/>
        <v>-</v>
      </c>
      <c r="I1039" s="29" t="str">
        <f t="shared" si="447"/>
        <v>-</v>
      </c>
      <c r="J1039" s="46" t="str">
        <f t="shared" si="448"/>
        <v>-</v>
      </c>
      <c r="K1039" s="29" t="str">
        <f t="shared" si="449"/>
        <v>-</v>
      </c>
      <c r="L1039" s="29" t="str">
        <f t="shared" si="450"/>
        <v>-</v>
      </c>
      <c r="M1039" s="29" t="str">
        <f t="shared" si="451"/>
        <v>-</v>
      </c>
      <c r="N1039" s="29" t="str">
        <f t="shared" si="452"/>
        <v>-</v>
      </c>
      <c r="O1039" s="29" t="str">
        <f t="shared" si="453"/>
        <v>-</v>
      </c>
      <c r="P1039" s="2">
        <f>Замеры!R1036</f>
        <v>0</v>
      </c>
      <c r="S1039" s="2">
        <f>Замеры!S1036</f>
        <v>0</v>
      </c>
      <c r="T1039" s="2" t="s">
        <v>72</v>
      </c>
      <c r="U1039" s="2" t="b">
        <f t="shared" si="454"/>
        <v>0</v>
      </c>
      <c r="V1039" s="2" t="b">
        <f t="shared" si="455"/>
        <v>0</v>
      </c>
      <c r="W1039" s="2" t="b">
        <f t="shared" si="456"/>
        <v>0</v>
      </c>
      <c r="Y1039" s="2">
        <f t="shared" ca="1" si="457"/>
        <v>23</v>
      </c>
      <c r="Z1039" s="2">
        <f t="shared" ca="1" si="457"/>
        <v>33</v>
      </c>
      <c r="AA1039" s="2">
        <f t="shared" ca="1" si="457"/>
        <v>50</v>
      </c>
      <c r="AB1039" s="5">
        <f t="shared" ca="1" si="458"/>
        <v>553</v>
      </c>
      <c r="AC1039" s="5">
        <f t="shared" ca="1" si="459"/>
        <v>542</v>
      </c>
      <c r="AD1039" s="5">
        <f t="shared" ca="1" si="460"/>
        <v>539</v>
      </c>
      <c r="AE1039" s="5">
        <f t="shared" ca="1" si="461"/>
        <v>643</v>
      </c>
      <c r="AF1039" s="5">
        <f t="shared" ca="1" si="462"/>
        <v>582</v>
      </c>
      <c r="AG1039" s="5">
        <f t="shared" ca="1" si="463"/>
        <v>544</v>
      </c>
      <c r="AH1039" s="5">
        <f t="shared" ca="1" si="464"/>
        <v>617</v>
      </c>
      <c r="AI1039" s="5">
        <f t="shared" ca="1" si="465"/>
        <v>569</v>
      </c>
      <c r="AJ1039" s="5">
        <f t="shared" ca="1" si="466"/>
        <v>522</v>
      </c>
      <c r="AK1039" s="5">
        <f t="shared" ca="1" si="467"/>
        <v>587</v>
      </c>
    </row>
    <row r="1040" spans="1:37" x14ac:dyDescent="0.3">
      <c r="A1040" s="35">
        <f>IF(Замеры!B1037=0, " ", Замеры!B1037)</f>
        <v>1034</v>
      </c>
      <c r="B1040" s="45" t="str">
        <f>Замеры!G1037</f>
        <v xml:space="preserve">Группа от QF </v>
      </c>
      <c r="C1040" s="45" t="str">
        <f>IF(Замеры!O1037=0, " ", Замеры!O1037)</f>
        <v xml:space="preserve"> </v>
      </c>
      <c r="D1040" s="69" t="str">
        <f t="shared" si="468"/>
        <v xml:space="preserve"> </v>
      </c>
      <c r="E1040" s="69" t="str">
        <f t="shared" si="469"/>
        <v xml:space="preserve"> </v>
      </c>
      <c r="F1040" s="29" t="str">
        <f t="shared" si="444"/>
        <v>-</v>
      </c>
      <c r="G1040" s="29" t="str">
        <f t="shared" si="445"/>
        <v>-</v>
      </c>
      <c r="H1040" s="29" t="str">
        <f t="shared" si="446"/>
        <v>-</v>
      </c>
      <c r="I1040" s="29" t="str">
        <f t="shared" si="447"/>
        <v>-</v>
      </c>
      <c r="J1040" s="46" t="str">
        <f t="shared" si="448"/>
        <v>-</v>
      </c>
      <c r="K1040" s="29" t="str">
        <f t="shared" si="449"/>
        <v>-</v>
      </c>
      <c r="L1040" s="29" t="str">
        <f t="shared" si="450"/>
        <v>-</v>
      </c>
      <c r="M1040" s="29" t="str">
        <f t="shared" si="451"/>
        <v>-</v>
      </c>
      <c r="N1040" s="29" t="str">
        <f t="shared" si="452"/>
        <v>-</v>
      </c>
      <c r="O1040" s="29" t="str">
        <f t="shared" si="453"/>
        <v>-</v>
      </c>
      <c r="P1040" s="2">
        <f>Замеры!R1037</f>
        <v>0</v>
      </c>
      <c r="S1040" s="2">
        <f>Замеры!S1037</f>
        <v>0</v>
      </c>
      <c r="T1040" s="2" t="s">
        <v>72</v>
      </c>
      <c r="U1040" s="2" t="b">
        <f t="shared" si="454"/>
        <v>0</v>
      </c>
      <c r="V1040" s="2" t="b">
        <f t="shared" si="455"/>
        <v>0</v>
      </c>
      <c r="W1040" s="2" t="b">
        <f t="shared" si="456"/>
        <v>0</v>
      </c>
      <c r="Y1040" s="2">
        <f t="shared" ca="1" si="457"/>
        <v>28</v>
      </c>
      <c r="Z1040" s="2">
        <f t="shared" ca="1" si="457"/>
        <v>34</v>
      </c>
      <c r="AA1040" s="2">
        <f t="shared" ca="1" si="457"/>
        <v>20</v>
      </c>
      <c r="AB1040" s="5">
        <f t="shared" ca="1" si="458"/>
        <v>291</v>
      </c>
      <c r="AC1040" s="5">
        <f t="shared" ca="1" si="459"/>
        <v>274</v>
      </c>
      <c r="AD1040" s="5">
        <f t="shared" ca="1" si="460"/>
        <v>341</v>
      </c>
      <c r="AE1040" s="5">
        <f t="shared" ca="1" si="461"/>
        <v>327</v>
      </c>
      <c r="AF1040" s="5">
        <f t="shared" ca="1" si="462"/>
        <v>275</v>
      </c>
      <c r="AG1040" s="5">
        <f t="shared" ca="1" si="463"/>
        <v>298</v>
      </c>
      <c r="AH1040" s="5">
        <f t="shared" ca="1" si="464"/>
        <v>235</v>
      </c>
      <c r="AI1040" s="5">
        <f t="shared" ca="1" si="465"/>
        <v>349</v>
      </c>
      <c r="AJ1040" s="5">
        <f t="shared" ca="1" si="466"/>
        <v>293</v>
      </c>
      <c r="AK1040" s="5">
        <f t="shared" ca="1" si="467"/>
        <v>298</v>
      </c>
    </row>
    <row r="1041" spans="1:37" x14ac:dyDescent="0.3">
      <c r="A1041" s="35">
        <f>IF(Замеры!B1038=0, " ", Замеры!B1038)</f>
        <v>1035</v>
      </c>
      <c r="B1041" s="45" t="str">
        <f>Замеры!G1038</f>
        <v xml:space="preserve">Группа от QF </v>
      </c>
      <c r="C1041" s="45" t="str">
        <f>IF(Замеры!O1038=0, " ", Замеры!O1038)</f>
        <v xml:space="preserve"> </v>
      </c>
      <c r="D1041" s="69" t="str">
        <f t="shared" si="468"/>
        <v xml:space="preserve"> </v>
      </c>
      <c r="E1041" s="69" t="str">
        <f t="shared" si="469"/>
        <v xml:space="preserve"> </v>
      </c>
      <c r="F1041" s="29" t="str">
        <f t="shared" si="444"/>
        <v>-</v>
      </c>
      <c r="G1041" s="29" t="str">
        <f t="shared" si="445"/>
        <v>-</v>
      </c>
      <c r="H1041" s="29" t="str">
        <f t="shared" si="446"/>
        <v>-</v>
      </c>
      <c r="I1041" s="29" t="str">
        <f t="shared" si="447"/>
        <v>-</v>
      </c>
      <c r="J1041" s="46" t="str">
        <f t="shared" si="448"/>
        <v>-</v>
      </c>
      <c r="K1041" s="29" t="str">
        <f t="shared" si="449"/>
        <v>-</v>
      </c>
      <c r="L1041" s="29" t="str">
        <f t="shared" si="450"/>
        <v>-</v>
      </c>
      <c r="M1041" s="29" t="str">
        <f t="shared" si="451"/>
        <v>-</v>
      </c>
      <c r="N1041" s="29" t="str">
        <f t="shared" si="452"/>
        <v>-</v>
      </c>
      <c r="O1041" s="29" t="str">
        <f t="shared" si="453"/>
        <v>-</v>
      </c>
      <c r="P1041" s="2">
        <f>Замеры!R1038</f>
        <v>0</v>
      </c>
      <c r="S1041" s="2">
        <f>Замеры!S1038</f>
        <v>0</v>
      </c>
      <c r="T1041" s="2" t="s">
        <v>72</v>
      </c>
      <c r="U1041" s="2" t="b">
        <f t="shared" si="454"/>
        <v>0</v>
      </c>
      <c r="V1041" s="2" t="b">
        <f t="shared" si="455"/>
        <v>0</v>
      </c>
      <c r="W1041" s="2" t="b">
        <f t="shared" si="456"/>
        <v>0</v>
      </c>
      <c r="Y1041" s="2">
        <f t="shared" ca="1" si="457"/>
        <v>28</v>
      </c>
      <c r="Z1041" s="2">
        <f t="shared" ca="1" si="457"/>
        <v>29</v>
      </c>
      <c r="AA1041" s="2">
        <f t="shared" ca="1" si="457"/>
        <v>47</v>
      </c>
      <c r="AB1041" s="5">
        <f t="shared" ca="1" si="458"/>
        <v>490</v>
      </c>
      <c r="AC1041" s="5">
        <f t="shared" ca="1" si="459"/>
        <v>508</v>
      </c>
      <c r="AD1041" s="5">
        <f t="shared" ca="1" si="460"/>
        <v>570</v>
      </c>
      <c r="AE1041" s="5">
        <f t="shared" ca="1" si="461"/>
        <v>510</v>
      </c>
      <c r="AF1041" s="5">
        <f t="shared" ca="1" si="462"/>
        <v>576</v>
      </c>
      <c r="AG1041" s="5">
        <f t="shared" ca="1" si="463"/>
        <v>614</v>
      </c>
      <c r="AH1041" s="5">
        <f t="shared" ca="1" si="464"/>
        <v>511</v>
      </c>
      <c r="AI1041" s="5">
        <f t="shared" ca="1" si="465"/>
        <v>605</v>
      </c>
      <c r="AJ1041" s="5">
        <f t="shared" ca="1" si="466"/>
        <v>604</v>
      </c>
      <c r="AK1041" s="5">
        <f t="shared" ca="1" si="467"/>
        <v>536</v>
      </c>
    </row>
    <row r="1042" spans="1:37" x14ac:dyDescent="0.3">
      <c r="A1042" s="35">
        <f>IF(Замеры!B1039=0, " ", Замеры!B1039)</f>
        <v>1036</v>
      </c>
      <c r="B1042" s="45" t="str">
        <f>Замеры!G1039</f>
        <v xml:space="preserve">Группа от QF </v>
      </c>
      <c r="C1042" s="45" t="str">
        <f>IF(Замеры!O1039=0, " ", Замеры!O1039)</f>
        <v xml:space="preserve"> </v>
      </c>
      <c r="D1042" s="69" t="str">
        <f t="shared" si="468"/>
        <v xml:space="preserve"> </v>
      </c>
      <c r="E1042" s="69" t="str">
        <f t="shared" si="469"/>
        <v xml:space="preserve"> </v>
      </c>
      <c r="F1042" s="29" t="str">
        <f t="shared" si="444"/>
        <v>-</v>
      </c>
      <c r="G1042" s="29" t="str">
        <f t="shared" si="445"/>
        <v>-</v>
      </c>
      <c r="H1042" s="29" t="str">
        <f t="shared" si="446"/>
        <v>-</v>
      </c>
      <c r="I1042" s="29" t="str">
        <f t="shared" si="447"/>
        <v>-</v>
      </c>
      <c r="J1042" s="46" t="str">
        <f t="shared" si="448"/>
        <v>-</v>
      </c>
      <c r="K1042" s="29" t="str">
        <f t="shared" si="449"/>
        <v>-</v>
      </c>
      <c r="L1042" s="29" t="str">
        <f t="shared" si="450"/>
        <v>-</v>
      </c>
      <c r="M1042" s="29" t="str">
        <f t="shared" si="451"/>
        <v>-</v>
      </c>
      <c r="N1042" s="29" t="str">
        <f t="shared" si="452"/>
        <v>-</v>
      </c>
      <c r="O1042" s="29" t="str">
        <f t="shared" si="453"/>
        <v>-</v>
      </c>
      <c r="P1042" s="2">
        <f>Замеры!R1039</f>
        <v>0</v>
      </c>
      <c r="S1042" s="2">
        <f>Замеры!S1039</f>
        <v>0</v>
      </c>
      <c r="T1042" s="2" t="s">
        <v>72</v>
      </c>
      <c r="U1042" s="2" t="b">
        <f t="shared" si="454"/>
        <v>0</v>
      </c>
      <c r="V1042" s="2" t="b">
        <f t="shared" si="455"/>
        <v>0</v>
      </c>
      <c r="W1042" s="2" t="b">
        <f t="shared" si="456"/>
        <v>0</v>
      </c>
      <c r="Y1042" s="2">
        <f t="shared" ca="1" si="457"/>
        <v>27</v>
      </c>
      <c r="Z1042" s="2">
        <f t="shared" ca="1" si="457"/>
        <v>38</v>
      </c>
      <c r="AA1042" s="2">
        <f t="shared" ca="1" si="457"/>
        <v>27</v>
      </c>
      <c r="AB1042" s="5">
        <f t="shared" ca="1" si="458"/>
        <v>348</v>
      </c>
      <c r="AC1042" s="5">
        <f t="shared" ca="1" si="459"/>
        <v>361</v>
      </c>
      <c r="AD1042" s="5">
        <f t="shared" ca="1" si="460"/>
        <v>344</v>
      </c>
      <c r="AE1042" s="5">
        <f t="shared" ca="1" si="461"/>
        <v>396</v>
      </c>
      <c r="AF1042" s="5">
        <f t="shared" ca="1" si="462"/>
        <v>341</v>
      </c>
      <c r="AG1042" s="5">
        <f t="shared" ca="1" si="463"/>
        <v>276</v>
      </c>
      <c r="AH1042" s="5">
        <f t="shared" ca="1" si="464"/>
        <v>330</v>
      </c>
      <c r="AI1042" s="5">
        <f t="shared" ca="1" si="465"/>
        <v>372</v>
      </c>
      <c r="AJ1042" s="5">
        <f t="shared" ca="1" si="466"/>
        <v>388</v>
      </c>
      <c r="AK1042" s="5">
        <f t="shared" ca="1" si="467"/>
        <v>390</v>
      </c>
    </row>
    <row r="1043" spans="1:37" x14ac:dyDescent="0.3">
      <c r="A1043" s="35">
        <f>IF(Замеры!B1040=0, " ", Замеры!B1040)</f>
        <v>1037</v>
      </c>
      <c r="B1043" s="45" t="str">
        <f>Замеры!G1040</f>
        <v xml:space="preserve">Группа от QF </v>
      </c>
      <c r="C1043" s="45" t="str">
        <f>IF(Замеры!O1040=0, " ", Замеры!O1040)</f>
        <v xml:space="preserve"> </v>
      </c>
      <c r="D1043" s="69" t="str">
        <f t="shared" si="468"/>
        <v xml:space="preserve"> </v>
      </c>
      <c r="E1043" s="69" t="str">
        <f t="shared" si="469"/>
        <v xml:space="preserve"> </v>
      </c>
      <c r="F1043" s="29" t="str">
        <f t="shared" si="444"/>
        <v>-</v>
      </c>
      <c r="G1043" s="29" t="str">
        <f t="shared" si="445"/>
        <v>-</v>
      </c>
      <c r="H1043" s="29" t="str">
        <f t="shared" si="446"/>
        <v>-</v>
      </c>
      <c r="I1043" s="29" t="str">
        <f t="shared" si="447"/>
        <v>-</v>
      </c>
      <c r="J1043" s="46" t="str">
        <f t="shared" si="448"/>
        <v>-</v>
      </c>
      <c r="K1043" s="29" t="str">
        <f t="shared" si="449"/>
        <v>-</v>
      </c>
      <c r="L1043" s="29" t="str">
        <f t="shared" si="450"/>
        <v>-</v>
      </c>
      <c r="M1043" s="29" t="str">
        <f t="shared" si="451"/>
        <v>-</v>
      </c>
      <c r="N1043" s="29" t="str">
        <f t="shared" si="452"/>
        <v>-</v>
      </c>
      <c r="O1043" s="29" t="str">
        <f t="shared" si="453"/>
        <v>-</v>
      </c>
      <c r="P1043" s="2">
        <f>Замеры!R1040</f>
        <v>0</v>
      </c>
      <c r="S1043" s="2">
        <f>Замеры!S1040</f>
        <v>0</v>
      </c>
      <c r="T1043" s="2" t="s">
        <v>72</v>
      </c>
      <c r="U1043" s="2" t="b">
        <f t="shared" si="454"/>
        <v>0</v>
      </c>
      <c r="V1043" s="2" t="b">
        <f t="shared" si="455"/>
        <v>0</v>
      </c>
      <c r="W1043" s="2" t="b">
        <f t="shared" si="456"/>
        <v>0</v>
      </c>
      <c r="Y1043" s="2">
        <f t="shared" ca="1" si="457"/>
        <v>42</v>
      </c>
      <c r="Z1043" s="2">
        <f t="shared" ca="1" si="457"/>
        <v>37</v>
      </c>
      <c r="AA1043" s="2">
        <f t="shared" ca="1" si="457"/>
        <v>21</v>
      </c>
      <c r="AB1043" s="5">
        <f t="shared" ca="1" si="458"/>
        <v>255</v>
      </c>
      <c r="AC1043" s="5">
        <f t="shared" ca="1" si="459"/>
        <v>310</v>
      </c>
      <c r="AD1043" s="5">
        <f t="shared" ca="1" si="460"/>
        <v>260</v>
      </c>
      <c r="AE1043" s="5">
        <f t="shared" ca="1" si="461"/>
        <v>298</v>
      </c>
      <c r="AF1043" s="5">
        <f t="shared" ca="1" si="462"/>
        <v>262</v>
      </c>
      <c r="AG1043" s="5">
        <f t="shared" ca="1" si="463"/>
        <v>261</v>
      </c>
      <c r="AH1043" s="5">
        <f t="shared" ca="1" si="464"/>
        <v>355</v>
      </c>
      <c r="AI1043" s="5">
        <f t="shared" ca="1" si="465"/>
        <v>329</v>
      </c>
      <c r="AJ1043" s="5">
        <f t="shared" ca="1" si="466"/>
        <v>265</v>
      </c>
      <c r="AK1043" s="5">
        <f t="shared" ca="1" si="467"/>
        <v>219</v>
      </c>
    </row>
    <row r="1044" spans="1:37" x14ac:dyDescent="0.3">
      <c r="A1044" s="35">
        <f>IF(Замеры!B1041=0, " ", Замеры!B1041)</f>
        <v>1038</v>
      </c>
      <c r="B1044" s="45" t="str">
        <f>Замеры!G1041</f>
        <v xml:space="preserve">Группа от QF </v>
      </c>
      <c r="C1044" s="45" t="str">
        <f>IF(Замеры!O1041=0, " ", Замеры!O1041)</f>
        <v xml:space="preserve"> </v>
      </c>
      <c r="D1044" s="69" t="str">
        <f t="shared" si="468"/>
        <v xml:space="preserve"> </v>
      </c>
      <c r="E1044" s="69" t="str">
        <f t="shared" si="469"/>
        <v xml:space="preserve"> </v>
      </c>
      <c r="F1044" s="29" t="str">
        <f t="shared" si="444"/>
        <v>-</v>
      </c>
      <c r="G1044" s="29" t="str">
        <f t="shared" si="445"/>
        <v>-</v>
      </c>
      <c r="H1044" s="29" t="str">
        <f t="shared" si="446"/>
        <v>-</v>
      </c>
      <c r="I1044" s="29" t="str">
        <f t="shared" si="447"/>
        <v>-</v>
      </c>
      <c r="J1044" s="46" t="str">
        <f t="shared" si="448"/>
        <v>-</v>
      </c>
      <c r="K1044" s="29" t="str">
        <f t="shared" si="449"/>
        <v>-</v>
      </c>
      <c r="L1044" s="29" t="str">
        <f t="shared" si="450"/>
        <v>-</v>
      </c>
      <c r="M1044" s="29" t="str">
        <f t="shared" si="451"/>
        <v>-</v>
      </c>
      <c r="N1044" s="29" t="str">
        <f t="shared" si="452"/>
        <v>-</v>
      </c>
      <c r="O1044" s="29" t="str">
        <f t="shared" si="453"/>
        <v>-</v>
      </c>
      <c r="P1044" s="2">
        <f>Замеры!R1041</f>
        <v>0</v>
      </c>
      <c r="S1044" s="2">
        <f>Замеры!S1041</f>
        <v>0</v>
      </c>
      <c r="T1044" s="2" t="s">
        <v>72</v>
      </c>
      <c r="U1044" s="2" t="b">
        <f t="shared" si="454"/>
        <v>0</v>
      </c>
      <c r="V1044" s="2" t="b">
        <f t="shared" si="455"/>
        <v>0</v>
      </c>
      <c r="W1044" s="2" t="b">
        <f t="shared" si="456"/>
        <v>0</v>
      </c>
      <c r="Y1044" s="2">
        <f t="shared" ca="1" si="457"/>
        <v>44</v>
      </c>
      <c r="Z1044" s="2">
        <f t="shared" ca="1" si="457"/>
        <v>29</v>
      </c>
      <c r="AA1044" s="2">
        <f t="shared" ca="1" si="457"/>
        <v>30</v>
      </c>
      <c r="AB1044" s="5">
        <f t="shared" ca="1" si="458"/>
        <v>443</v>
      </c>
      <c r="AC1044" s="5">
        <f t="shared" ca="1" si="459"/>
        <v>420</v>
      </c>
      <c r="AD1044" s="5">
        <f t="shared" ca="1" si="460"/>
        <v>418</v>
      </c>
      <c r="AE1044" s="5">
        <f t="shared" ca="1" si="461"/>
        <v>390</v>
      </c>
      <c r="AF1044" s="5">
        <f t="shared" ca="1" si="462"/>
        <v>436</v>
      </c>
      <c r="AG1044" s="5">
        <f t="shared" ca="1" si="463"/>
        <v>418</v>
      </c>
      <c r="AH1044" s="5">
        <f t="shared" ca="1" si="464"/>
        <v>447</v>
      </c>
      <c r="AI1044" s="5">
        <f t="shared" ca="1" si="465"/>
        <v>390</v>
      </c>
      <c r="AJ1044" s="5">
        <f t="shared" ca="1" si="466"/>
        <v>309</v>
      </c>
      <c r="AK1044" s="5">
        <f t="shared" ca="1" si="467"/>
        <v>375</v>
      </c>
    </row>
    <row r="1045" spans="1:37" x14ac:dyDescent="0.3">
      <c r="A1045" s="35">
        <f>IF(Замеры!B1042=0, " ", Замеры!B1042)</f>
        <v>1039</v>
      </c>
      <c r="B1045" s="45" t="str">
        <f>Замеры!G1042</f>
        <v xml:space="preserve">Группа от QF </v>
      </c>
      <c r="C1045" s="45" t="str">
        <f>IF(Замеры!O1042=0, " ", Замеры!O1042)</f>
        <v xml:space="preserve"> </v>
      </c>
      <c r="D1045" s="69" t="str">
        <f t="shared" si="468"/>
        <v xml:space="preserve"> </v>
      </c>
      <c r="E1045" s="69" t="str">
        <f t="shared" si="469"/>
        <v xml:space="preserve"> </v>
      </c>
      <c r="F1045" s="29" t="str">
        <f t="shared" si="444"/>
        <v>-</v>
      </c>
      <c r="G1045" s="29" t="str">
        <f t="shared" si="445"/>
        <v>-</v>
      </c>
      <c r="H1045" s="29" t="str">
        <f t="shared" si="446"/>
        <v>-</v>
      </c>
      <c r="I1045" s="29" t="str">
        <f t="shared" si="447"/>
        <v>-</v>
      </c>
      <c r="J1045" s="46" t="str">
        <f t="shared" si="448"/>
        <v>-</v>
      </c>
      <c r="K1045" s="29" t="str">
        <f t="shared" si="449"/>
        <v>-</v>
      </c>
      <c r="L1045" s="29" t="str">
        <f t="shared" si="450"/>
        <v>-</v>
      </c>
      <c r="M1045" s="29" t="str">
        <f t="shared" si="451"/>
        <v>-</v>
      </c>
      <c r="N1045" s="29" t="str">
        <f t="shared" si="452"/>
        <v>-</v>
      </c>
      <c r="O1045" s="29" t="str">
        <f t="shared" si="453"/>
        <v>-</v>
      </c>
      <c r="P1045" s="2">
        <f>Замеры!R1042</f>
        <v>0</v>
      </c>
      <c r="S1045" s="2">
        <f>Замеры!S1042</f>
        <v>0</v>
      </c>
      <c r="T1045" s="2" t="s">
        <v>72</v>
      </c>
      <c r="U1045" s="2" t="b">
        <f t="shared" si="454"/>
        <v>0</v>
      </c>
      <c r="V1045" s="2" t="b">
        <f t="shared" si="455"/>
        <v>0</v>
      </c>
      <c r="W1045" s="2" t="b">
        <f t="shared" si="456"/>
        <v>0</v>
      </c>
      <c r="Y1045" s="2">
        <f t="shared" ca="1" si="457"/>
        <v>24</v>
      </c>
      <c r="Z1045" s="2">
        <f t="shared" ca="1" si="457"/>
        <v>36</v>
      </c>
      <c r="AA1045" s="2">
        <f t="shared" ca="1" si="457"/>
        <v>21</v>
      </c>
      <c r="AB1045" s="5">
        <f t="shared" ca="1" si="458"/>
        <v>292</v>
      </c>
      <c r="AC1045" s="5">
        <f t="shared" ca="1" si="459"/>
        <v>249</v>
      </c>
      <c r="AD1045" s="5">
        <f t="shared" ca="1" si="460"/>
        <v>341</v>
      </c>
      <c r="AE1045" s="5">
        <f t="shared" ca="1" si="461"/>
        <v>279</v>
      </c>
      <c r="AF1045" s="5">
        <f t="shared" ca="1" si="462"/>
        <v>358</v>
      </c>
      <c r="AG1045" s="5">
        <f t="shared" ca="1" si="463"/>
        <v>253</v>
      </c>
      <c r="AH1045" s="5">
        <f t="shared" ca="1" si="464"/>
        <v>221</v>
      </c>
      <c r="AI1045" s="5">
        <f t="shared" ca="1" si="465"/>
        <v>342</v>
      </c>
      <c r="AJ1045" s="5">
        <f t="shared" ca="1" si="466"/>
        <v>360</v>
      </c>
      <c r="AK1045" s="5">
        <f t="shared" ca="1" si="467"/>
        <v>311</v>
      </c>
    </row>
    <row r="1046" spans="1:37" x14ac:dyDescent="0.3">
      <c r="A1046" s="35">
        <f>IF(Замеры!B1043=0, " ", Замеры!B1043)</f>
        <v>1040</v>
      </c>
      <c r="B1046" s="45" t="str">
        <f>Замеры!G1043</f>
        <v xml:space="preserve">Группа от QF </v>
      </c>
      <c r="C1046" s="45" t="str">
        <f>IF(Замеры!O1043=0, " ", Замеры!O1043)</f>
        <v xml:space="preserve"> </v>
      </c>
      <c r="D1046" s="69" t="str">
        <f t="shared" si="468"/>
        <v xml:space="preserve"> </v>
      </c>
      <c r="E1046" s="69" t="str">
        <f t="shared" si="469"/>
        <v xml:space="preserve"> </v>
      </c>
      <c r="F1046" s="29" t="str">
        <f t="shared" si="444"/>
        <v>-</v>
      </c>
      <c r="G1046" s="29" t="str">
        <f t="shared" si="445"/>
        <v>-</v>
      </c>
      <c r="H1046" s="29" t="str">
        <f t="shared" si="446"/>
        <v>-</v>
      </c>
      <c r="I1046" s="29" t="str">
        <f t="shared" si="447"/>
        <v>-</v>
      </c>
      <c r="J1046" s="46" t="str">
        <f t="shared" si="448"/>
        <v>-</v>
      </c>
      <c r="K1046" s="29" t="str">
        <f t="shared" si="449"/>
        <v>-</v>
      </c>
      <c r="L1046" s="29" t="str">
        <f t="shared" si="450"/>
        <v>-</v>
      </c>
      <c r="M1046" s="29" t="str">
        <f t="shared" si="451"/>
        <v>-</v>
      </c>
      <c r="N1046" s="29" t="str">
        <f t="shared" si="452"/>
        <v>-</v>
      </c>
      <c r="O1046" s="29" t="str">
        <f t="shared" si="453"/>
        <v>-</v>
      </c>
      <c r="P1046" s="2">
        <f>Замеры!R1043</f>
        <v>0</v>
      </c>
      <c r="S1046" s="2">
        <f>Замеры!S1043</f>
        <v>0</v>
      </c>
      <c r="T1046" s="2" t="s">
        <v>72</v>
      </c>
      <c r="U1046" s="2" t="b">
        <f t="shared" si="454"/>
        <v>0</v>
      </c>
      <c r="V1046" s="2" t="b">
        <f t="shared" si="455"/>
        <v>0</v>
      </c>
      <c r="W1046" s="2" t="b">
        <f t="shared" si="456"/>
        <v>0</v>
      </c>
      <c r="Y1046" s="2">
        <f t="shared" ca="1" si="457"/>
        <v>37</v>
      </c>
      <c r="Z1046" s="2">
        <f t="shared" ca="1" si="457"/>
        <v>28</v>
      </c>
      <c r="AA1046" s="2">
        <f t="shared" ca="1" si="457"/>
        <v>29</v>
      </c>
      <c r="AB1046" s="5">
        <f t="shared" ca="1" si="458"/>
        <v>337</v>
      </c>
      <c r="AC1046" s="5">
        <f t="shared" ca="1" si="459"/>
        <v>437</v>
      </c>
      <c r="AD1046" s="5">
        <f t="shared" ca="1" si="460"/>
        <v>356</v>
      </c>
      <c r="AE1046" s="5">
        <f t="shared" ca="1" si="461"/>
        <v>299</v>
      </c>
      <c r="AF1046" s="5">
        <f t="shared" ca="1" si="462"/>
        <v>381</v>
      </c>
      <c r="AG1046" s="5">
        <f t="shared" ca="1" si="463"/>
        <v>349</v>
      </c>
      <c r="AH1046" s="5">
        <f t="shared" ca="1" si="464"/>
        <v>309</v>
      </c>
      <c r="AI1046" s="5">
        <f t="shared" ca="1" si="465"/>
        <v>338</v>
      </c>
      <c r="AJ1046" s="5">
        <f t="shared" ca="1" si="466"/>
        <v>319</v>
      </c>
      <c r="AK1046" s="5">
        <f t="shared" ca="1" si="467"/>
        <v>428</v>
      </c>
    </row>
    <row r="1047" spans="1:37" x14ac:dyDescent="0.3">
      <c r="A1047" s="35">
        <f>IF(Замеры!B1044=0, " ", Замеры!B1044)</f>
        <v>1041</v>
      </c>
      <c r="B1047" s="45" t="str">
        <f>Замеры!G1044</f>
        <v xml:space="preserve">Группа от QF </v>
      </c>
      <c r="C1047" s="45" t="str">
        <f>IF(Замеры!O1044=0, " ", Замеры!O1044)</f>
        <v xml:space="preserve"> </v>
      </c>
      <c r="D1047" s="69" t="str">
        <f t="shared" si="468"/>
        <v xml:space="preserve"> </v>
      </c>
      <c r="E1047" s="69" t="str">
        <f t="shared" si="469"/>
        <v xml:space="preserve"> </v>
      </c>
      <c r="F1047" s="29" t="str">
        <f t="shared" si="444"/>
        <v>-</v>
      </c>
      <c r="G1047" s="29" t="str">
        <f t="shared" si="445"/>
        <v>-</v>
      </c>
      <c r="H1047" s="29" t="str">
        <f t="shared" si="446"/>
        <v>-</v>
      </c>
      <c r="I1047" s="29" t="str">
        <f t="shared" si="447"/>
        <v>-</v>
      </c>
      <c r="J1047" s="46" t="str">
        <f t="shared" si="448"/>
        <v>-</v>
      </c>
      <c r="K1047" s="29" t="str">
        <f t="shared" si="449"/>
        <v>-</v>
      </c>
      <c r="L1047" s="29" t="str">
        <f t="shared" si="450"/>
        <v>-</v>
      </c>
      <c r="M1047" s="29" t="str">
        <f t="shared" si="451"/>
        <v>-</v>
      </c>
      <c r="N1047" s="29" t="str">
        <f t="shared" si="452"/>
        <v>-</v>
      </c>
      <c r="O1047" s="29" t="str">
        <f t="shared" si="453"/>
        <v>-</v>
      </c>
      <c r="P1047" s="2">
        <f>Замеры!R1044</f>
        <v>0</v>
      </c>
      <c r="S1047" s="2">
        <f>Замеры!S1044</f>
        <v>0</v>
      </c>
      <c r="T1047" s="2" t="s">
        <v>72</v>
      </c>
      <c r="U1047" s="2" t="b">
        <f t="shared" si="454"/>
        <v>0</v>
      </c>
      <c r="V1047" s="2" t="b">
        <f t="shared" si="455"/>
        <v>0</v>
      </c>
      <c r="W1047" s="2" t="b">
        <f t="shared" si="456"/>
        <v>0</v>
      </c>
      <c r="Y1047" s="2">
        <f t="shared" ca="1" si="457"/>
        <v>33</v>
      </c>
      <c r="Z1047" s="2">
        <f t="shared" ca="1" si="457"/>
        <v>26</v>
      </c>
      <c r="AA1047" s="2">
        <f t="shared" ca="1" si="457"/>
        <v>20</v>
      </c>
      <c r="AB1047" s="5">
        <f t="shared" ca="1" si="458"/>
        <v>323</v>
      </c>
      <c r="AC1047" s="5">
        <f t="shared" ca="1" si="459"/>
        <v>248</v>
      </c>
      <c r="AD1047" s="5">
        <f t="shared" ca="1" si="460"/>
        <v>312</v>
      </c>
      <c r="AE1047" s="5">
        <f t="shared" ca="1" si="461"/>
        <v>254</v>
      </c>
      <c r="AF1047" s="5">
        <f t="shared" ca="1" si="462"/>
        <v>264</v>
      </c>
      <c r="AG1047" s="5">
        <f t="shared" ca="1" si="463"/>
        <v>213</v>
      </c>
      <c r="AH1047" s="5">
        <f t="shared" ca="1" si="464"/>
        <v>269</v>
      </c>
      <c r="AI1047" s="5">
        <f t="shared" ca="1" si="465"/>
        <v>290</v>
      </c>
      <c r="AJ1047" s="5">
        <f t="shared" ca="1" si="466"/>
        <v>340</v>
      </c>
      <c r="AK1047" s="5">
        <f t="shared" ca="1" si="467"/>
        <v>251</v>
      </c>
    </row>
    <row r="1048" spans="1:37" x14ac:dyDescent="0.3">
      <c r="A1048" s="35">
        <f>IF(Замеры!B1045=0, " ", Замеры!B1045)</f>
        <v>1042</v>
      </c>
      <c r="B1048" s="45" t="str">
        <f>Замеры!G1045</f>
        <v xml:space="preserve">Группа от QF </v>
      </c>
      <c r="C1048" s="45" t="str">
        <f>IF(Замеры!O1045=0, " ", Замеры!O1045)</f>
        <v xml:space="preserve"> </v>
      </c>
      <c r="D1048" s="69" t="str">
        <f t="shared" si="468"/>
        <v xml:space="preserve"> </v>
      </c>
      <c r="E1048" s="69" t="str">
        <f t="shared" si="469"/>
        <v xml:space="preserve"> </v>
      </c>
      <c r="F1048" s="29" t="str">
        <f t="shared" si="444"/>
        <v>-</v>
      </c>
      <c r="G1048" s="29" t="str">
        <f t="shared" si="445"/>
        <v>-</v>
      </c>
      <c r="H1048" s="29" t="str">
        <f t="shared" si="446"/>
        <v>-</v>
      </c>
      <c r="I1048" s="29" t="str">
        <f t="shared" si="447"/>
        <v>-</v>
      </c>
      <c r="J1048" s="46" t="str">
        <f t="shared" si="448"/>
        <v>-</v>
      </c>
      <c r="K1048" s="29" t="str">
        <f t="shared" si="449"/>
        <v>-</v>
      </c>
      <c r="L1048" s="29" t="str">
        <f t="shared" si="450"/>
        <v>-</v>
      </c>
      <c r="M1048" s="29" t="str">
        <f t="shared" si="451"/>
        <v>-</v>
      </c>
      <c r="N1048" s="29" t="str">
        <f t="shared" si="452"/>
        <v>-</v>
      </c>
      <c r="O1048" s="29" t="str">
        <f t="shared" si="453"/>
        <v>-</v>
      </c>
      <c r="P1048" s="2">
        <f>Замеры!R1045</f>
        <v>0</v>
      </c>
      <c r="S1048" s="2">
        <f>Замеры!S1045</f>
        <v>0</v>
      </c>
      <c r="T1048" s="2" t="s">
        <v>72</v>
      </c>
      <c r="U1048" s="2" t="b">
        <f t="shared" si="454"/>
        <v>0</v>
      </c>
      <c r="V1048" s="2" t="b">
        <f t="shared" si="455"/>
        <v>0</v>
      </c>
      <c r="W1048" s="2" t="b">
        <f t="shared" si="456"/>
        <v>0</v>
      </c>
      <c r="Y1048" s="2">
        <f t="shared" ca="1" si="457"/>
        <v>27</v>
      </c>
      <c r="Z1048" s="2">
        <f t="shared" ca="1" si="457"/>
        <v>25</v>
      </c>
      <c r="AA1048" s="2">
        <f t="shared" ca="1" si="457"/>
        <v>40</v>
      </c>
      <c r="AB1048" s="5">
        <f t="shared" ca="1" si="458"/>
        <v>482</v>
      </c>
      <c r="AC1048" s="5">
        <f t="shared" ca="1" si="459"/>
        <v>548</v>
      </c>
      <c r="AD1048" s="5">
        <f t="shared" ca="1" si="460"/>
        <v>449</v>
      </c>
      <c r="AE1048" s="5">
        <f t="shared" ca="1" si="461"/>
        <v>540</v>
      </c>
      <c r="AF1048" s="5">
        <f t="shared" ca="1" si="462"/>
        <v>428</v>
      </c>
      <c r="AG1048" s="5">
        <f t="shared" ca="1" si="463"/>
        <v>495</v>
      </c>
      <c r="AH1048" s="5">
        <f t="shared" ca="1" si="464"/>
        <v>418</v>
      </c>
      <c r="AI1048" s="5">
        <f t="shared" ca="1" si="465"/>
        <v>473</v>
      </c>
      <c r="AJ1048" s="5">
        <f t="shared" ca="1" si="466"/>
        <v>485</v>
      </c>
      <c r="AK1048" s="5">
        <f t="shared" ca="1" si="467"/>
        <v>432</v>
      </c>
    </row>
    <row r="1049" spans="1:37" x14ac:dyDescent="0.3">
      <c r="A1049" s="35">
        <f>IF(Замеры!B1046=0, " ", Замеры!B1046)</f>
        <v>1043</v>
      </c>
      <c r="B1049" s="45" t="str">
        <f>Замеры!G1046</f>
        <v xml:space="preserve">Группа от QF </v>
      </c>
      <c r="C1049" s="45" t="str">
        <f>IF(Замеры!O1046=0, " ", Замеры!O1046)</f>
        <v xml:space="preserve"> </v>
      </c>
      <c r="D1049" s="69" t="str">
        <f t="shared" si="468"/>
        <v xml:space="preserve"> </v>
      </c>
      <c r="E1049" s="69" t="str">
        <f t="shared" si="469"/>
        <v xml:space="preserve"> </v>
      </c>
      <c r="F1049" s="29" t="str">
        <f t="shared" si="444"/>
        <v>-</v>
      </c>
      <c r="G1049" s="29" t="str">
        <f t="shared" si="445"/>
        <v>-</v>
      </c>
      <c r="H1049" s="29" t="str">
        <f t="shared" si="446"/>
        <v>-</v>
      </c>
      <c r="I1049" s="29" t="str">
        <f t="shared" si="447"/>
        <v>-</v>
      </c>
      <c r="J1049" s="46" t="str">
        <f t="shared" si="448"/>
        <v>-</v>
      </c>
      <c r="K1049" s="29" t="str">
        <f t="shared" si="449"/>
        <v>-</v>
      </c>
      <c r="L1049" s="29" t="str">
        <f t="shared" si="450"/>
        <v>-</v>
      </c>
      <c r="M1049" s="29" t="str">
        <f t="shared" si="451"/>
        <v>-</v>
      </c>
      <c r="N1049" s="29" t="str">
        <f t="shared" si="452"/>
        <v>-</v>
      </c>
      <c r="O1049" s="29" t="str">
        <f t="shared" si="453"/>
        <v>-</v>
      </c>
      <c r="P1049" s="2">
        <f>Замеры!R1046</f>
        <v>0</v>
      </c>
      <c r="S1049" s="2">
        <f>Замеры!S1046</f>
        <v>0</v>
      </c>
      <c r="T1049" s="2" t="s">
        <v>72</v>
      </c>
      <c r="U1049" s="2" t="b">
        <f t="shared" si="454"/>
        <v>0</v>
      </c>
      <c r="V1049" s="2" t="b">
        <f t="shared" si="455"/>
        <v>0</v>
      </c>
      <c r="W1049" s="2" t="b">
        <f t="shared" si="456"/>
        <v>0</v>
      </c>
      <c r="Y1049" s="2">
        <f t="shared" ca="1" si="457"/>
        <v>39</v>
      </c>
      <c r="Z1049" s="2">
        <f t="shared" ca="1" si="457"/>
        <v>22</v>
      </c>
      <c r="AA1049" s="2">
        <f t="shared" ca="1" si="457"/>
        <v>29</v>
      </c>
      <c r="AB1049" s="5">
        <f t="shared" ca="1" si="458"/>
        <v>344</v>
      </c>
      <c r="AC1049" s="5">
        <f t="shared" ca="1" si="459"/>
        <v>314</v>
      </c>
      <c r="AD1049" s="5">
        <f t="shared" ca="1" si="460"/>
        <v>300</v>
      </c>
      <c r="AE1049" s="5">
        <f t="shared" ca="1" si="461"/>
        <v>420</v>
      </c>
      <c r="AF1049" s="5">
        <f t="shared" ca="1" si="462"/>
        <v>343</v>
      </c>
      <c r="AG1049" s="5">
        <f t="shared" ca="1" si="463"/>
        <v>309</v>
      </c>
      <c r="AH1049" s="5">
        <f t="shared" ca="1" si="464"/>
        <v>395</v>
      </c>
      <c r="AI1049" s="5">
        <f t="shared" ca="1" si="465"/>
        <v>422</v>
      </c>
      <c r="AJ1049" s="5">
        <f t="shared" ca="1" si="466"/>
        <v>402</v>
      </c>
      <c r="AK1049" s="5">
        <f t="shared" ca="1" si="467"/>
        <v>432</v>
      </c>
    </row>
    <row r="1050" spans="1:37" x14ac:dyDescent="0.3">
      <c r="A1050" s="35">
        <f>IF(Замеры!B1047=0, " ", Замеры!B1047)</f>
        <v>1044</v>
      </c>
      <c r="B1050" s="45" t="str">
        <f>Замеры!G1047</f>
        <v xml:space="preserve">Группа от QF </v>
      </c>
      <c r="C1050" s="45" t="str">
        <f>IF(Замеры!O1047=0, " ", Замеры!O1047)</f>
        <v xml:space="preserve"> </v>
      </c>
      <c r="D1050" s="69" t="str">
        <f t="shared" si="468"/>
        <v xml:space="preserve"> </v>
      </c>
      <c r="E1050" s="69" t="str">
        <f t="shared" si="469"/>
        <v xml:space="preserve"> </v>
      </c>
      <c r="F1050" s="29" t="str">
        <f t="shared" si="444"/>
        <v>-</v>
      </c>
      <c r="G1050" s="29" t="str">
        <f t="shared" si="445"/>
        <v>-</v>
      </c>
      <c r="H1050" s="29" t="str">
        <f t="shared" si="446"/>
        <v>-</v>
      </c>
      <c r="I1050" s="29" t="str">
        <f t="shared" si="447"/>
        <v>-</v>
      </c>
      <c r="J1050" s="46" t="str">
        <f t="shared" si="448"/>
        <v>-</v>
      </c>
      <c r="K1050" s="29" t="str">
        <f t="shared" si="449"/>
        <v>-</v>
      </c>
      <c r="L1050" s="29" t="str">
        <f t="shared" si="450"/>
        <v>-</v>
      </c>
      <c r="M1050" s="29" t="str">
        <f t="shared" si="451"/>
        <v>-</v>
      </c>
      <c r="N1050" s="29" t="str">
        <f t="shared" si="452"/>
        <v>-</v>
      </c>
      <c r="O1050" s="29" t="str">
        <f t="shared" si="453"/>
        <v>-</v>
      </c>
      <c r="P1050" s="2">
        <f>Замеры!R1047</f>
        <v>0</v>
      </c>
      <c r="S1050" s="2">
        <f>Замеры!S1047</f>
        <v>0</v>
      </c>
      <c r="T1050" s="2" t="s">
        <v>72</v>
      </c>
      <c r="U1050" s="2" t="b">
        <f t="shared" si="454"/>
        <v>0</v>
      </c>
      <c r="V1050" s="2" t="b">
        <f t="shared" si="455"/>
        <v>0</v>
      </c>
      <c r="W1050" s="2" t="b">
        <f t="shared" si="456"/>
        <v>0</v>
      </c>
      <c r="Y1050" s="2">
        <f t="shared" ca="1" si="457"/>
        <v>30</v>
      </c>
      <c r="Z1050" s="2">
        <f t="shared" ca="1" si="457"/>
        <v>40</v>
      </c>
      <c r="AA1050" s="2">
        <f t="shared" ca="1" si="457"/>
        <v>27</v>
      </c>
      <c r="AB1050" s="5">
        <f t="shared" ca="1" si="458"/>
        <v>415</v>
      </c>
      <c r="AC1050" s="5">
        <f t="shared" ca="1" si="459"/>
        <v>392</v>
      </c>
      <c r="AD1050" s="5">
        <f t="shared" ca="1" si="460"/>
        <v>383</v>
      </c>
      <c r="AE1050" s="5">
        <f t="shared" ca="1" si="461"/>
        <v>399</v>
      </c>
      <c r="AF1050" s="5">
        <f t="shared" ca="1" si="462"/>
        <v>300</v>
      </c>
      <c r="AG1050" s="5">
        <f t="shared" ca="1" si="463"/>
        <v>310</v>
      </c>
      <c r="AH1050" s="5">
        <f t="shared" ca="1" si="464"/>
        <v>332</v>
      </c>
      <c r="AI1050" s="5">
        <f t="shared" ca="1" si="465"/>
        <v>400</v>
      </c>
      <c r="AJ1050" s="5">
        <f t="shared" ca="1" si="466"/>
        <v>385</v>
      </c>
      <c r="AK1050" s="5">
        <f t="shared" ca="1" si="467"/>
        <v>368</v>
      </c>
    </row>
    <row r="1051" spans="1:37" x14ac:dyDescent="0.3">
      <c r="A1051" s="35">
        <f>IF(Замеры!B1048=0, " ", Замеры!B1048)</f>
        <v>1045</v>
      </c>
      <c r="B1051" s="45" t="str">
        <f>Замеры!G1048</f>
        <v xml:space="preserve">Группа от QF </v>
      </c>
      <c r="C1051" s="45" t="str">
        <f>IF(Замеры!O1048=0, " ", Замеры!O1048)</f>
        <v xml:space="preserve"> </v>
      </c>
      <c r="D1051" s="69" t="str">
        <f t="shared" si="468"/>
        <v xml:space="preserve"> </v>
      </c>
      <c r="E1051" s="69" t="str">
        <f t="shared" si="469"/>
        <v xml:space="preserve"> </v>
      </c>
      <c r="F1051" s="29" t="str">
        <f t="shared" si="444"/>
        <v>-</v>
      </c>
      <c r="G1051" s="29" t="str">
        <f t="shared" si="445"/>
        <v>-</v>
      </c>
      <c r="H1051" s="29" t="str">
        <f t="shared" si="446"/>
        <v>-</v>
      </c>
      <c r="I1051" s="29" t="str">
        <f t="shared" si="447"/>
        <v>-</v>
      </c>
      <c r="J1051" s="46" t="str">
        <f t="shared" si="448"/>
        <v>-</v>
      </c>
      <c r="K1051" s="29" t="str">
        <f t="shared" si="449"/>
        <v>-</v>
      </c>
      <c r="L1051" s="29" t="str">
        <f t="shared" si="450"/>
        <v>-</v>
      </c>
      <c r="M1051" s="29" t="str">
        <f t="shared" si="451"/>
        <v>-</v>
      </c>
      <c r="N1051" s="29" t="str">
        <f t="shared" si="452"/>
        <v>-</v>
      </c>
      <c r="O1051" s="29" t="str">
        <f t="shared" si="453"/>
        <v>-</v>
      </c>
      <c r="P1051" s="2">
        <f>Замеры!R1048</f>
        <v>0</v>
      </c>
      <c r="S1051" s="2">
        <f>Замеры!S1048</f>
        <v>0</v>
      </c>
      <c r="T1051" s="2" t="s">
        <v>72</v>
      </c>
      <c r="U1051" s="2" t="b">
        <f t="shared" si="454"/>
        <v>0</v>
      </c>
      <c r="V1051" s="2" t="b">
        <f t="shared" si="455"/>
        <v>0</v>
      </c>
      <c r="W1051" s="2" t="b">
        <f t="shared" si="456"/>
        <v>0</v>
      </c>
      <c r="Y1051" s="2">
        <f t="shared" ca="1" si="457"/>
        <v>47</v>
      </c>
      <c r="Z1051" s="2">
        <f t="shared" ca="1" si="457"/>
        <v>33</v>
      </c>
      <c r="AA1051" s="2">
        <f t="shared" ca="1" si="457"/>
        <v>32</v>
      </c>
      <c r="AB1051" s="5">
        <f t="shared" ca="1" si="458"/>
        <v>422</v>
      </c>
      <c r="AC1051" s="5">
        <f t="shared" ca="1" si="459"/>
        <v>392</v>
      </c>
      <c r="AD1051" s="5">
        <f t="shared" ca="1" si="460"/>
        <v>468</v>
      </c>
      <c r="AE1051" s="5">
        <f t="shared" ca="1" si="461"/>
        <v>341</v>
      </c>
      <c r="AF1051" s="5">
        <f t="shared" ca="1" si="462"/>
        <v>408</v>
      </c>
      <c r="AG1051" s="5">
        <f t="shared" ca="1" si="463"/>
        <v>447</v>
      </c>
      <c r="AH1051" s="5">
        <f t="shared" ca="1" si="464"/>
        <v>435</v>
      </c>
      <c r="AI1051" s="5">
        <f t="shared" ca="1" si="465"/>
        <v>427</v>
      </c>
      <c r="AJ1051" s="5">
        <f t="shared" ca="1" si="466"/>
        <v>440</v>
      </c>
      <c r="AK1051" s="5">
        <f t="shared" ca="1" si="467"/>
        <v>442</v>
      </c>
    </row>
    <row r="1052" spans="1:37" x14ac:dyDescent="0.3">
      <c r="A1052" s="35">
        <f>IF(Замеры!B1049=0, " ", Замеры!B1049)</f>
        <v>1046</v>
      </c>
      <c r="B1052" s="45" t="str">
        <f>Замеры!G1049</f>
        <v xml:space="preserve">Группа от QF </v>
      </c>
      <c r="C1052" s="45" t="str">
        <f>IF(Замеры!O1049=0, " ", Замеры!O1049)</f>
        <v xml:space="preserve"> </v>
      </c>
      <c r="D1052" s="69" t="str">
        <f t="shared" si="468"/>
        <v xml:space="preserve"> </v>
      </c>
      <c r="E1052" s="69" t="str">
        <f t="shared" si="469"/>
        <v xml:space="preserve"> </v>
      </c>
      <c r="F1052" s="29" t="str">
        <f t="shared" si="444"/>
        <v>-</v>
      </c>
      <c r="G1052" s="29" t="str">
        <f t="shared" si="445"/>
        <v>-</v>
      </c>
      <c r="H1052" s="29" t="str">
        <f t="shared" si="446"/>
        <v>-</v>
      </c>
      <c r="I1052" s="29" t="str">
        <f t="shared" si="447"/>
        <v>-</v>
      </c>
      <c r="J1052" s="46" t="str">
        <f t="shared" si="448"/>
        <v>-</v>
      </c>
      <c r="K1052" s="29" t="str">
        <f t="shared" si="449"/>
        <v>-</v>
      </c>
      <c r="L1052" s="29" t="str">
        <f t="shared" si="450"/>
        <v>-</v>
      </c>
      <c r="M1052" s="29" t="str">
        <f t="shared" si="451"/>
        <v>-</v>
      </c>
      <c r="N1052" s="29" t="str">
        <f t="shared" si="452"/>
        <v>-</v>
      </c>
      <c r="O1052" s="29" t="str">
        <f t="shared" si="453"/>
        <v>-</v>
      </c>
      <c r="P1052" s="2">
        <f>Замеры!R1049</f>
        <v>0</v>
      </c>
      <c r="S1052" s="2">
        <f>Замеры!S1049</f>
        <v>0</v>
      </c>
      <c r="T1052" s="2" t="s">
        <v>72</v>
      </c>
      <c r="U1052" s="2" t="b">
        <f t="shared" si="454"/>
        <v>0</v>
      </c>
      <c r="V1052" s="2" t="b">
        <f t="shared" si="455"/>
        <v>0</v>
      </c>
      <c r="W1052" s="2" t="b">
        <f t="shared" si="456"/>
        <v>0</v>
      </c>
      <c r="Y1052" s="2">
        <f t="shared" ca="1" si="457"/>
        <v>24</v>
      </c>
      <c r="Z1052" s="2">
        <f t="shared" ca="1" si="457"/>
        <v>40</v>
      </c>
      <c r="AA1052" s="2">
        <f t="shared" ca="1" si="457"/>
        <v>21</v>
      </c>
      <c r="AB1052" s="5">
        <f t="shared" ca="1" si="458"/>
        <v>259</v>
      </c>
      <c r="AC1052" s="5">
        <f t="shared" ca="1" si="459"/>
        <v>306</v>
      </c>
      <c r="AD1052" s="5">
        <f t="shared" ca="1" si="460"/>
        <v>290</v>
      </c>
      <c r="AE1052" s="5">
        <f t="shared" ca="1" si="461"/>
        <v>305</v>
      </c>
      <c r="AF1052" s="5">
        <f t="shared" ca="1" si="462"/>
        <v>310</v>
      </c>
      <c r="AG1052" s="5">
        <f t="shared" ca="1" si="463"/>
        <v>336</v>
      </c>
      <c r="AH1052" s="5">
        <f t="shared" ca="1" si="464"/>
        <v>223</v>
      </c>
      <c r="AI1052" s="5">
        <f t="shared" ca="1" si="465"/>
        <v>343</v>
      </c>
      <c r="AJ1052" s="5">
        <f t="shared" ca="1" si="466"/>
        <v>303</v>
      </c>
      <c r="AK1052" s="5">
        <f t="shared" ca="1" si="467"/>
        <v>237</v>
      </c>
    </row>
    <row r="1053" spans="1:37" x14ac:dyDescent="0.3">
      <c r="A1053" s="35">
        <f>IF(Замеры!B1050=0, " ", Замеры!B1050)</f>
        <v>1047</v>
      </c>
      <c r="B1053" s="45" t="str">
        <f>Замеры!G1050</f>
        <v xml:space="preserve">Группа от QF </v>
      </c>
      <c r="C1053" s="45" t="str">
        <f>IF(Замеры!O1050=0, " ", Замеры!O1050)</f>
        <v xml:space="preserve"> </v>
      </c>
      <c r="D1053" s="69" t="str">
        <f t="shared" si="468"/>
        <v xml:space="preserve"> </v>
      </c>
      <c r="E1053" s="69" t="str">
        <f t="shared" si="469"/>
        <v xml:space="preserve"> </v>
      </c>
      <c r="F1053" s="29" t="str">
        <f t="shared" si="444"/>
        <v>-</v>
      </c>
      <c r="G1053" s="29" t="str">
        <f t="shared" si="445"/>
        <v>-</v>
      </c>
      <c r="H1053" s="29" t="str">
        <f t="shared" si="446"/>
        <v>-</v>
      </c>
      <c r="I1053" s="29" t="str">
        <f t="shared" si="447"/>
        <v>-</v>
      </c>
      <c r="J1053" s="46" t="str">
        <f t="shared" si="448"/>
        <v>-</v>
      </c>
      <c r="K1053" s="29" t="str">
        <f t="shared" si="449"/>
        <v>-</v>
      </c>
      <c r="L1053" s="29" t="str">
        <f t="shared" si="450"/>
        <v>-</v>
      </c>
      <c r="M1053" s="29" t="str">
        <f t="shared" si="451"/>
        <v>-</v>
      </c>
      <c r="N1053" s="29" t="str">
        <f t="shared" si="452"/>
        <v>-</v>
      </c>
      <c r="O1053" s="29" t="str">
        <f t="shared" si="453"/>
        <v>-</v>
      </c>
      <c r="P1053" s="2">
        <f>Замеры!R1050</f>
        <v>0</v>
      </c>
      <c r="S1053" s="2">
        <f>Замеры!S1050</f>
        <v>0</v>
      </c>
      <c r="T1053" s="2" t="s">
        <v>72</v>
      </c>
      <c r="U1053" s="2" t="b">
        <f t="shared" si="454"/>
        <v>0</v>
      </c>
      <c r="V1053" s="2" t="b">
        <f t="shared" si="455"/>
        <v>0</v>
      </c>
      <c r="W1053" s="2" t="b">
        <f t="shared" si="456"/>
        <v>0</v>
      </c>
      <c r="Y1053" s="2">
        <f t="shared" ca="1" si="457"/>
        <v>25</v>
      </c>
      <c r="Z1053" s="2">
        <f t="shared" ca="1" si="457"/>
        <v>36</v>
      </c>
      <c r="AA1053" s="2">
        <f t="shared" ca="1" si="457"/>
        <v>46</v>
      </c>
      <c r="AB1053" s="5">
        <f t="shared" ca="1" si="458"/>
        <v>474</v>
      </c>
      <c r="AC1053" s="5">
        <f t="shared" ca="1" si="459"/>
        <v>603</v>
      </c>
      <c r="AD1053" s="5">
        <f t="shared" ca="1" si="460"/>
        <v>600</v>
      </c>
      <c r="AE1053" s="5">
        <f t="shared" ca="1" si="461"/>
        <v>538</v>
      </c>
      <c r="AF1053" s="5">
        <f t="shared" ca="1" si="462"/>
        <v>567</v>
      </c>
      <c r="AG1053" s="5">
        <f t="shared" ca="1" si="463"/>
        <v>497</v>
      </c>
      <c r="AH1053" s="5">
        <f t="shared" ca="1" si="464"/>
        <v>577</v>
      </c>
      <c r="AI1053" s="5">
        <f t="shared" ca="1" si="465"/>
        <v>527</v>
      </c>
      <c r="AJ1053" s="5">
        <f t="shared" ca="1" si="466"/>
        <v>477</v>
      </c>
      <c r="AK1053" s="5">
        <f t="shared" ca="1" si="467"/>
        <v>557</v>
      </c>
    </row>
    <row r="1054" spans="1:37" x14ac:dyDescent="0.3">
      <c r="A1054" s="35">
        <f>IF(Замеры!B1051=0, " ", Замеры!B1051)</f>
        <v>1048</v>
      </c>
      <c r="B1054" s="45" t="str">
        <f>Замеры!G1051</f>
        <v xml:space="preserve">Группа от QF </v>
      </c>
      <c r="C1054" s="45" t="str">
        <f>IF(Замеры!O1051=0, " ", Замеры!O1051)</f>
        <v xml:space="preserve"> </v>
      </c>
      <c r="D1054" s="69" t="str">
        <f t="shared" si="468"/>
        <v xml:space="preserve"> </v>
      </c>
      <c r="E1054" s="69" t="str">
        <f t="shared" si="469"/>
        <v xml:space="preserve"> </v>
      </c>
      <c r="F1054" s="29" t="str">
        <f t="shared" si="444"/>
        <v>-</v>
      </c>
      <c r="G1054" s="29" t="str">
        <f t="shared" si="445"/>
        <v>-</v>
      </c>
      <c r="H1054" s="29" t="str">
        <f t="shared" si="446"/>
        <v>-</v>
      </c>
      <c r="I1054" s="29" t="str">
        <f t="shared" si="447"/>
        <v>-</v>
      </c>
      <c r="J1054" s="46" t="str">
        <f t="shared" si="448"/>
        <v>-</v>
      </c>
      <c r="K1054" s="29" t="str">
        <f t="shared" si="449"/>
        <v>-</v>
      </c>
      <c r="L1054" s="29" t="str">
        <f t="shared" si="450"/>
        <v>-</v>
      </c>
      <c r="M1054" s="29" t="str">
        <f t="shared" si="451"/>
        <v>-</v>
      </c>
      <c r="N1054" s="29" t="str">
        <f t="shared" si="452"/>
        <v>-</v>
      </c>
      <c r="O1054" s="29" t="str">
        <f t="shared" si="453"/>
        <v>-</v>
      </c>
      <c r="P1054" s="2">
        <f>Замеры!R1051</f>
        <v>0</v>
      </c>
      <c r="S1054" s="2">
        <f>Замеры!S1051</f>
        <v>0</v>
      </c>
      <c r="T1054" s="2" t="s">
        <v>72</v>
      </c>
      <c r="U1054" s="2" t="b">
        <f t="shared" si="454"/>
        <v>0</v>
      </c>
      <c r="V1054" s="2" t="b">
        <f t="shared" si="455"/>
        <v>0</v>
      </c>
      <c r="W1054" s="2" t="b">
        <f t="shared" si="456"/>
        <v>0</v>
      </c>
      <c r="Y1054" s="2">
        <f t="shared" ca="1" si="457"/>
        <v>36</v>
      </c>
      <c r="Z1054" s="2">
        <f t="shared" ca="1" si="457"/>
        <v>46</v>
      </c>
      <c r="AA1054" s="2">
        <f t="shared" ca="1" si="457"/>
        <v>33</v>
      </c>
      <c r="AB1054" s="5">
        <f t="shared" ca="1" si="458"/>
        <v>407</v>
      </c>
      <c r="AC1054" s="5">
        <f t="shared" ca="1" si="459"/>
        <v>424</v>
      </c>
      <c r="AD1054" s="5">
        <f t="shared" ca="1" si="460"/>
        <v>453</v>
      </c>
      <c r="AE1054" s="5">
        <f t="shared" ca="1" si="461"/>
        <v>367</v>
      </c>
      <c r="AF1054" s="5">
        <f t="shared" ca="1" si="462"/>
        <v>348</v>
      </c>
      <c r="AG1054" s="5">
        <f t="shared" ca="1" si="463"/>
        <v>380</v>
      </c>
      <c r="AH1054" s="5">
        <f t="shared" ca="1" si="464"/>
        <v>397</v>
      </c>
      <c r="AI1054" s="5">
        <f t="shared" ca="1" si="465"/>
        <v>394</v>
      </c>
      <c r="AJ1054" s="5">
        <f t="shared" ca="1" si="466"/>
        <v>347</v>
      </c>
      <c r="AK1054" s="5">
        <f t="shared" ca="1" si="467"/>
        <v>400</v>
      </c>
    </row>
    <row r="1055" spans="1:37" x14ac:dyDescent="0.3">
      <c r="A1055" s="35">
        <f>IF(Замеры!B1052=0, " ", Замеры!B1052)</f>
        <v>1049</v>
      </c>
      <c r="B1055" s="45" t="str">
        <f>Замеры!G1052</f>
        <v xml:space="preserve">Группа от QF </v>
      </c>
      <c r="C1055" s="45" t="str">
        <f>IF(Замеры!O1052=0, " ", Замеры!O1052)</f>
        <v xml:space="preserve"> </v>
      </c>
      <c r="D1055" s="69" t="str">
        <f t="shared" si="468"/>
        <v xml:space="preserve"> </v>
      </c>
      <c r="E1055" s="69" t="str">
        <f t="shared" si="469"/>
        <v xml:space="preserve"> </v>
      </c>
      <c r="F1055" s="29" t="str">
        <f t="shared" si="444"/>
        <v>-</v>
      </c>
      <c r="G1055" s="29" t="str">
        <f t="shared" si="445"/>
        <v>-</v>
      </c>
      <c r="H1055" s="29" t="str">
        <f t="shared" si="446"/>
        <v>-</v>
      </c>
      <c r="I1055" s="29" t="str">
        <f t="shared" si="447"/>
        <v>-</v>
      </c>
      <c r="J1055" s="46" t="str">
        <f t="shared" si="448"/>
        <v>-</v>
      </c>
      <c r="K1055" s="29" t="str">
        <f t="shared" si="449"/>
        <v>-</v>
      </c>
      <c r="L1055" s="29" t="str">
        <f t="shared" si="450"/>
        <v>-</v>
      </c>
      <c r="M1055" s="29" t="str">
        <f t="shared" si="451"/>
        <v>-</v>
      </c>
      <c r="N1055" s="29" t="str">
        <f t="shared" si="452"/>
        <v>-</v>
      </c>
      <c r="O1055" s="29" t="str">
        <f t="shared" si="453"/>
        <v>-</v>
      </c>
      <c r="P1055" s="2">
        <f>Замеры!R1052</f>
        <v>0</v>
      </c>
      <c r="S1055" s="2">
        <f>Замеры!S1052</f>
        <v>0</v>
      </c>
      <c r="T1055" s="2" t="s">
        <v>72</v>
      </c>
      <c r="U1055" s="2" t="b">
        <f t="shared" si="454"/>
        <v>0</v>
      </c>
      <c r="V1055" s="2" t="b">
        <f t="shared" si="455"/>
        <v>0</v>
      </c>
      <c r="W1055" s="2" t="b">
        <f t="shared" si="456"/>
        <v>0</v>
      </c>
      <c r="Y1055" s="2">
        <f t="shared" ca="1" si="457"/>
        <v>42</v>
      </c>
      <c r="Z1055" s="2">
        <f t="shared" ca="1" si="457"/>
        <v>47</v>
      </c>
      <c r="AA1055" s="2">
        <f t="shared" ca="1" si="457"/>
        <v>42</v>
      </c>
      <c r="AB1055" s="5">
        <f t="shared" ca="1" si="458"/>
        <v>567</v>
      </c>
      <c r="AC1055" s="5">
        <f t="shared" ca="1" si="459"/>
        <v>455</v>
      </c>
      <c r="AD1055" s="5">
        <f t="shared" ca="1" si="460"/>
        <v>557</v>
      </c>
      <c r="AE1055" s="5">
        <f t="shared" ca="1" si="461"/>
        <v>506</v>
      </c>
      <c r="AF1055" s="5">
        <f t="shared" ca="1" si="462"/>
        <v>522</v>
      </c>
      <c r="AG1055" s="5">
        <f t="shared" ca="1" si="463"/>
        <v>540</v>
      </c>
      <c r="AH1055" s="5">
        <f t="shared" ca="1" si="464"/>
        <v>454</v>
      </c>
      <c r="AI1055" s="5">
        <f t="shared" ca="1" si="465"/>
        <v>545</v>
      </c>
      <c r="AJ1055" s="5">
        <f t="shared" ca="1" si="466"/>
        <v>486</v>
      </c>
      <c r="AK1055" s="5">
        <f t="shared" ca="1" si="467"/>
        <v>513</v>
      </c>
    </row>
    <row r="1056" spans="1:37" x14ac:dyDescent="0.3">
      <c r="A1056" s="35">
        <f>IF(Замеры!B1053=0, " ", Замеры!B1053)</f>
        <v>1050</v>
      </c>
      <c r="B1056" s="45" t="str">
        <f>Замеры!G1053</f>
        <v xml:space="preserve">Группа от QF </v>
      </c>
      <c r="C1056" s="45" t="str">
        <f>IF(Замеры!O1053=0, " ", Замеры!O1053)</f>
        <v xml:space="preserve"> </v>
      </c>
      <c r="D1056" s="69" t="str">
        <f t="shared" si="468"/>
        <v xml:space="preserve"> </v>
      </c>
      <c r="E1056" s="69" t="str">
        <f t="shared" si="469"/>
        <v xml:space="preserve"> </v>
      </c>
      <c r="F1056" s="29" t="str">
        <f t="shared" si="444"/>
        <v>-</v>
      </c>
      <c r="G1056" s="29" t="str">
        <f t="shared" si="445"/>
        <v>-</v>
      </c>
      <c r="H1056" s="29" t="str">
        <f t="shared" si="446"/>
        <v>-</v>
      </c>
      <c r="I1056" s="29" t="str">
        <f t="shared" si="447"/>
        <v>-</v>
      </c>
      <c r="J1056" s="46" t="str">
        <f t="shared" si="448"/>
        <v>-</v>
      </c>
      <c r="K1056" s="29" t="str">
        <f t="shared" si="449"/>
        <v>-</v>
      </c>
      <c r="L1056" s="29" t="str">
        <f t="shared" si="450"/>
        <v>-</v>
      </c>
      <c r="M1056" s="29" t="str">
        <f t="shared" si="451"/>
        <v>-</v>
      </c>
      <c r="N1056" s="29" t="str">
        <f t="shared" si="452"/>
        <v>-</v>
      </c>
      <c r="O1056" s="29" t="str">
        <f t="shared" si="453"/>
        <v>-</v>
      </c>
      <c r="P1056" s="2">
        <f>Замеры!R1053</f>
        <v>0</v>
      </c>
      <c r="S1056" s="2">
        <f>Замеры!S1053</f>
        <v>0</v>
      </c>
      <c r="T1056" s="2" t="s">
        <v>72</v>
      </c>
      <c r="U1056" s="2" t="b">
        <f t="shared" si="454"/>
        <v>0</v>
      </c>
      <c r="V1056" s="2" t="b">
        <f t="shared" si="455"/>
        <v>0</v>
      </c>
      <c r="W1056" s="2" t="b">
        <f t="shared" si="456"/>
        <v>0</v>
      </c>
      <c r="Y1056" s="2">
        <f t="shared" ca="1" si="457"/>
        <v>29</v>
      </c>
      <c r="Z1056" s="2">
        <f t="shared" ca="1" si="457"/>
        <v>41</v>
      </c>
      <c r="AA1056" s="2">
        <f t="shared" ca="1" si="457"/>
        <v>44</v>
      </c>
      <c r="AB1056" s="5">
        <f t="shared" ca="1" si="458"/>
        <v>560</v>
      </c>
      <c r="AC1056" s="5">
        <f t="shared" ca="1" si="459"/>
        <v>559</v>
      </c>
      <c r="AD1056" s="5">
        <f t="shared" ca="1" si="460"/>
        <v>542</v>
      </c>
      <c r="AE1056" s="5">
        <f t="shared" ca="1" si="461"/>
        <v>459</v>
      </c>
      <c r="AF1056" s="5">
        <f t="shared" ca="1" si="462"/>
        <v>462</v>
      </c>
      <c r="AG1056" s="5">
        <f t="shared" ca="1" si="463"/>
        <v>470</v>
      </c>
      <c r="AH1056" s="5">
        <f t="shared" ca="1" si="464"/>
        <v>498</v>
      </c>
      <c r="AI1056" s="5">
        <f t="shared" ca="1" si="465"/>
        <v>585</v>
      </c>
      <c r="AJ1056" s="5">
        <f t="shared" ca="1" si="466"/>
        <v>462</v>
      </c>
      <c r="AK1056" s="5">
        <f t="shared" ca="1" si="467"/>
        <v>447</v>
      </c>
    </row>
    <row r="1057" spans="1:37" x14ac:dyDescent="0.3">
      <c r="A1057" s="35">
        <f>IF(Замеры!B1054=0, " ", Замеры!B1054)</f>
        <v>1051</v>
      </c>
      <c r="B1057" s="45" t="str">
        <f>Замеры!G1054</f>
        <v xml:space="preserve">Группа от QF </v>
      </c>
      <c r="C1057" s="45" t="str">
        <f>IF(Замеры!O1054=0, " ", Замеры!O1054)</f>
        <v xml:space="preserve"> </v>
      </c>
      <c r="D1057" s="69" t="str">
        <f t="shared" si="468"/>
        <v xml:space="preserve"> </v>
      </c>
      <c r="E1057" s="69" t="str">
        <f t="shared" si="469"/>
        <v xml:space="preserve"> </v>
      </c>
      <c r="F1057" s="29" t="str">
        <f t="shared" si="444"/>
        <v>-</v>
      </c>
      <c r="G1057" s="29" t="str">
        <f t="shared" si="445"/>
        <v>-</v>
      </c>
      <c r="H1057" s="29" t="str">
        <f t="shared" si="446"/>
        <v>-</v>
      </c>
      <c r="I1057" s="29" t="str">
        <f t="shared" si="447"/>
        <v>-</v>
      </c>
      <c r="J1057" s="46" t="str">
        <f t="shared" si="448"/>
        <v>-</v>
      </c>
      <c r="K1057" s="29" t="str">
        <f t="shared" si="449"/>
        <v>-</v>
      </c>
      <c r="L1057" s="29" t="str">
        <f t="shared" si="450"/>
        <v>-</v>
      </c>
      <c r="M1057" s="29" t="str">
        <f t="shared" si="451"/>
        <v>-</v>
      </c>
      <c r="N1057" s="29" t="str">
        <f t="shared" si="452"/>
        <v>-</v>
      </c>
      <c r="O1057" s="29" t="str">
        <f t="shared" si="453"/>
        <v>-</v>
      </c>
      <c r="P1057" s="2">
        <f>Замеры!R1054</f>
        <v>0</v>
      </c>
      <c r="S1057" s="2">
        <f>Замеры!S1054</f>
        <v>0</v>
      </c>
      <c r="T1057" s="2" t="s">
        <v>72</v>
      </c>
      <c r="U1057" s="2" t="b">
        <f t="shared" si="454"/>
        <v>0</v>
      </c>
      <c r="V1057" s="2" t="b">
        <f t="shared" si="455"/>
        <v>0</v>
      </c>
      <c r="W1057" s="2" t="b">
        <f t="shared" si="456"/>
        <v>0</v>
      </c>
      <c r="Y1057" s="2">
        <f t="shared" ca="1" si="457"/>
        <v>48</v>
      </c>
      <c r="Z1057" s="2">
        <f t="shared" ca="1" si="457"/>
        <v>22</v>
      </c>
      <c r="AA1057" s="2">
        <f t="shared" ca="1" si="457"/>
        <v>28</v>
      </c>
      <c r="AB1057" s="5">
        <f t="shared" ca="1" si="458"/>
        <v>297</v>
      </c>
      <c r="AC1057" s="5">
        <f t="shared" ca="1" si="459"/>
        <v>402</v>
      </c>
      <c r="AD1057" s="5">
        <f t="shared" ca="1" si="460"/>
        <v>358</v>
      </c>
      <c r="AE1057" s="5">
        <f t="shared" ca="1" si="461"/>
        <v>404</v>
      </c>
      <c r="AF1057" s="5">
        <f t="shared" ca="1" si="462"/>
        <v>417</v>
      </c>
      <c r="AG1057" s="5">
        <f t="shared" ca="1" si="463"/>
        <v>412</v>
      </c>
      <c r="AH1057" s="5">
        <f t="shared" ca="1" si="464"/>
        <v>415</v>
      </c>
      <c r="AI1057" s="5">
        <f t="shared" ca="1" si="465"/>
        <v>322</v>
      </c>
      <c r="AJ1057" s="5">
        <f t="shared" ca="1" si="466"/>
        <v>370</v>
      </c>
      <c r="AK1057" s="5">
        <f t="shared" ca="1" si="467"/>
        <v>375</v>
      </c>
    </row>
    <row r="1058" spans="1:37" x14ac:dyDescent="0.3">
      <c r="A1058" s="35">
        <f>IF(Замеры!B1055=0, " ", Замеры!B1055)</f>
        <v>1052</v>
      </c>
      <c r="B1058" s="45" t="str">
        <f>Замеры!G1055</f>
        <v xml:space="preserve">Группа от QF </v>
      </c>
      <c r="C1058" s="45" t="str">
        <f>IF(Замеры!O1055=0, " ", Замеры!O1055)</f>
        <v xml:space="preserve"> </v>
      </c>
      <c r="D1058" s="69" t="str">
        <f t="shared" si="468"/>
        <v xml:space="preserve"> </v>
      </c>
      <c r="E1058" s="69" t="str">
        <f t="shared" si="469"/>
        <v xml:space="preserve"> </v>
      </c>
      <c r="F1058" s="29" t="str">
        <f t="shared" si="444"/>
        <v>-</v>
      </c>
      <c r="G1058" s="29" t="str">
        <f t="shared" si="445"/>
        <v>-</v>
      </c>
      <c r="H1058" s="29" t="str">
        <f t="shared" si="446"/>
        <v>-</v>
      </c>
      <c r="I1058" s="29" t="str">
        <f t="shared" si="447"/>
        <v>-</v>
      </c>
      <c r="J1058" s="46" t="str">
        <f t="shared" si="448"/>
        <v>-</v>
      </c>
      <c r="K1058" s="29" t="str">
        <f t="shared" si="449"/>
        <v>-</v>
      </c>
      <c r="L1058" s="29" t="str">
        <f t="shared" si="450"/>
        <v>-</v>
      </c>
      <c r="M1058" s="29" t="str">
        <f t="shared" si="451"/>
        <v>-</v>
      </c>
      <c r="N1058" s="29" t="str">
        <f t="shared" si="452"/>
        <v>-</v>
      </c>
      <c r="O1058" s="29" t="str">
        <f t="shared" si="453"/>
        <v>-</v>
      </c>
      <c r="P1058" s="2">
        <f>Замеры!R1055</f>
        <v>0</v>
      </c>
      <c r="S1058" s="2">
        <f>Замеры!S1055</f>
        <v>0</v>
      </c>
      <c r="T1058" s="2" t="s">
        <v>72</v>
      </c>
      <c r="U1058" s="2" t="b">
        <f t="shared" si="454"/>
        <v>0</v>
      </c>
      <c r="V1058" s="2" t="b">
        <f t="shared" si="455"/>
        <v>0</v>
      </c>
      <c r="W1058" s="2" t="b">
        <f t="shared" si="456"/>
        <v>0</v>
      </c>
      <c r="Y1058" s="2">
        <f t="shared" ca="1" si="457"/>
        <v>34</v>
      </c>
      <c r="Z1058" s="2">
        <f t="shared" ca="1" si="457"/>
        <v>46</v>
      </c>
      <c r="AA1058" s="2">
        <f t="shared" ca="1" si="457"/>
        <v>24</v>
      </c>
      <c r="AB1058" s="5">
        <f t="shared" ca="1" si="458"/>
        <v>275</v>
      </c>
      <c r="AC1058" s="5">
        <f t="shared" ca="1" si="459"/>
        <v>326</v>
      </c>
      <c r="AD1058" s="5">
        <f t="shared" ca="1" si="460"/>
        <v>293</v>
      </c>
      <c r="AE1058" s="5">
        <f t="shared" ca="1" si="461"/>
        <v>312</v>
      </c>
      <c r="AF1058" s="5">
        <f t="shared" ca="1" si="462"/>
        <v>351</v>
      </c>
      <c r="AG1058" s="5">
        <f t="shared" ca="1" si="463"/>
        <v>316</v>
      </c>
      <c r="AH1058" s="5">
        <f t="shared" ca="1" si="464"/>
        <v>346</v>
      </c>
      <c r="AI1058" s="5">
        <f t="shared" ca="1" si="465"/>
        <v>252</v>
      </c>
      <c r="AJ1058" s="5">
        <f t="shared" ca="1" si="466"/>
        <v>271</v>
      </c>
      <c r="AK1058" s="5">
        <f t="shared" ca="1" si="467"/>
        <v>313</v>
      </c>
    </row>
    <row r="1059" spans="1:37" x14ac:dyDescent="0.3">
      <c r="A1059" s="35">
        <f>IF(Замеры!B1056=0, " ", Замеры!B1056)</f>
        <v>1053</v>
      </c>
      <c r="B1059" s="45" t="str">
        <f>Замеры!G1056</f>
        <v xml:space="preserve">Группа от QF </v>
      </c>
      <c r="C1059" s="45" t="str">
        <f>IF(Замеры!O1056=0, " ", Замеры!O1056)</f>
        <v xml:space="preserve"> </v>
      </c>
      <c r="D1059" s="69" t="str">
        <f t="shared" si="468"/>
        <v xml:space="preserve"> </v>
      </c>
      <c r="E1059" s="69" t="str">
        <f t="shared" si="469"/>
        <v xml:space="preserve"> </v>
      </c>
      <c r="F1059" s="29" t="str">
        <f t="shared" si="444"/>
        <v>-</v>
      </c>
      <c r="G1059" s="29" t="str">
        <f t="shared" si="445"/>
        <v>-</v>
      </c>
      <c r="H1059" s="29" t="str">
        <f t="shared" si="446"/>
        <v>-</v>
      </c>
      <c r="I1059" s="29" t="str">
        <f t="shared" si="447"/>
        <v>-</v>
      </c>
      <c r="J1059" s="46" t="str">
        <f t="shared" si="448"/>
        <v>-</v>
      </c>
      <c r="K1059" s="29" t="str">
        <f t="shared" si="449"/>
        <v>-</v>
      </c>
      <c r="L1059" s="29" t="str">
        <f t="shared" si="450"/>
        <v>-</v>
      </c>
      <c r="M1059" s="29" t="str">
        <f t="shared" si="451"/>
        <v>-</v>
      </c>
      <c r="N1059" s="29" t="str">
        <f t="shared" si="452"/>
        <v>-</v>
      </c>
      <c r="O1059" s="29" t="str">
        <f t="shared" si="453"/>
        <v>-</v>
      </c>
      <c r="P1059" s="2">
        <f>Замеры!R1056</f>
        <v>0</v>
      </c>
      <c r="S1059" s="2">
        <f>Замеры!S1056</f>
        <v>0</v>
      </c>
      <c r="T1059" s="2" t="s">
        <v>72</v>
      </c>
      <c r="U1059" s="2" t="b">
        <f t="shared" si="454"/>
        <v>0</v>
      </c>
      <c r="V1059" s="2" t="b">
        <f t="shared" si="455"/>
        <v>0</v>
      </c>
      <c r="W1059" s="2" t="b">
        <f t="shared" si="456"/>
        <v>0</v>
      </c>
      <c r="Y1059" s="2">
        <f t="shared" ca="1" si="457"/>
        <v>44</v>
      </c>
      <c r="Z1059" s="2">
        <f t="shared" ca="1" si="457"/>
        <v>31</v>
      </c>
      <c r="AA1059" s="2">
        <f t="shared" ca="1" si="457"/>
        <v>43</v>
      </c>
      <c r="AB1059" s="5">
        <f t="shared" ca="1" si="458"/>
        <v>499</v>
      </c>
      <c r="AC1059" s="5">
        <f t="shared" ca="1" si="459"/>
        <v>442</v>
      </c>
      <c r="AD1059" s="5">
        <f t="shared" ca="1" si="460"/>
        <v>512</v>
      </c>
      <c r="AE1059" s="5">
        <f t="shared" ca="1" si="461"/>
        <v>480</v>
      </c>
      <c r="AF1059" s="5">
        <f t="shared" ca="1" si="462"/>
        <v>435</v>
      </c>
      <c r="AG1059" s="5">
        <f t="shared" ca="1" si="463"/>
        <v>520</v>
      </c>
      <c r="AH1059" s="5">
        <f t="shared" ca="1" si="464"/>
        <v>440</v>
      </c>
      <c r="AI1059" s="5">
        <f t="shared" ca="1" si="465"/>
        <v>487</v>
      </c>
      <c r="AJ1059" s="5">
        <f t="shared" ca="1" si="466"/>
        <v>468</v>
      </c>
      <c r="AK1059" s="5">
        <f t="shared" ca="1" si="467"/>
        <v>485</v>
      </c>
    </row>
    <row r="1060" spans="1:37" x14ac:dyDescent="0.3">
      <c r="A1060" s="35">
        <f>IF(Замеры!B1057=0, " ", Замеры!B1057)</f>
        <v>1054</v>
      </c>
      <c r="B1060" s="45" t="str">
        <f>Замеры!G1057</f>
        <v xml:space="preserve">Группа от QF </v>
      </c>
      <c r="C1060" s="45" t="str">
        <f>IF(Замеры!O1057=0, " ", Замеры!O1057)</f>
        <v xml:space="preserve"> </v>
      </c>
      <c r="D1060" s="69" t="str">
        <f t="shared" si="468"/>
        <v xml:space="preserve"> </v>
      </c>
      <c r="E1060" s="69" t="str">
        <f t="shared" si="469"/>
        <v xml:space="preserve"> </v>
      </c>
      <c r="F1060" s="29" t="str">
        <f t="shared" si="444"/>
        <v>-</v>
      </c>
      <c r="G1060" s="29" t="str">
        <f t="shared" si="445"/>
        <v>-</v>
      </c>
      <c r="H1060" s="29" t="str">
        <f t="shared" si="446"/>
        <v>-</v>
      </c>
      <c r="I1060" s="29" t="str">
        <f t="shared" si="447"/>
        <v>-</v>
      </c>
      <c r="J1060" s="46" t="str">
        <f t="shared" si="448"/>
        <v>-</v>
      </c>
      <c r="K1060" s="29" t="str">
        <f t="shared" si="449"/>
        <v>-</v>
      </c>
      <c r="L1060" s="29" t="str">
        <f t="shared" si="450"/>
        <v>-</v>
      </c>
      <c r="M1060" s="29" t="str">
        <f t="shared" si="451"/>
        <v>-</v>
      </c>
      <c r="N1060" s="29" t="str">
        <f t="shared" si="452"/>
        <v>-</v>
      </c>
      <c r="O1060" s="29" t="str">
        <f t="shared" si="453"/>
        <v>-</v>
      </c>
      <c r="P1060" s="2">
        <f>Замеры!R1057</f>
        <v>0</v>
      </c>
      <c r="S1060" s="2">
        <f>Замеры!S1057</f>
        <v>0</v>
      </c>
      <c r="T1060" s="2" t="s">
        <v>72</v>
      </c>
      <c r="U1060" s="2" t="b">
        <f t="shared" si="454"/>
        <v>0</v>
      </c>
      <c r="V1060" s="2" t="b">
        <f t="shared" si="455"/>
        <v>0</v>
      </c>
      <c r="W1060" s="2" t="b">
        <f t="shared" si="456"/>
        <v>0</v>
      </c>
      <c r="Y1060" s="2">
        <f t="shared" ca="1" si="457"/>
        <v>48</v>
      </c>
      <c r="Z1060" s="2">
        <f t="shared" ca="1" si="457"/>
        <v>40</v>
      </c>
      <c r="AA1060" s="2">
        <f t="shared" ca="1" si="457"/>
        <v>45</v>
      </c>
      <c r="AB1060" s="5">
        <f t="shared" ca="1" si="458"/>
        <v>567</v>
      </c>
      <c r="AC1060" s="5">
        <f t="shared" ca="1" si="459"/>
        <v>566</v>
      </c>
      <c r="AD1060" s="5">
        <f t="shared" ca="1" si="460"/>
        <v>472</v>
      </c>
      <c r="AE1060" s="5">
        <f t="shared" ca="1" si="461"/>
        <v>483</v>
      </c>
      <c r="AF1060" s="5">
        <f t="shared" ca="1" si="462"/>
        <v>529</v>
      </c>
      <c r="AG1060" s="5">
        <f t="shared" ca="1" si="463"/>
        <v>521</v>
      </c>
      <c r="AH1060" s="5">
        <f t="shared" ca="1" si="464"/>
        <v>581</v>
      </c>
      <c r="AI1060" s="5">
        <f t="shared" ca="1" si="465"/>
        <v>510</v>
      </c>
      <c r="AJ1060" s="5">
        <f t="shared" ca="1" si="466"/>
        <v>591</v>
      </c>
      <c r="AK1060" s="5">
        <f t="shared" ca="1" si="467"/>
        <v>488</v>
      </c>
    </row>
    <row r="1061" spans="1:37" x14ac:dyDescent="0.3">
      <c r="A1061" s="35">
        <f>IF(Замеры!B1058=0, " ", Замеры!B1058)</f>
        <v>1055</v>
      </c>
      <c r="B1061" s="45" t="str">
        <f>Замеры!G1058</f>
        <v xml:space="preserve">Группа от QF </v>
      </c>
      <c r="C1061" s="45" t="str">
        <f>IF(Замеры!O1058=0, " ", Замеры!O1058)</f>
        <v xml:space="preserve"> </v>
      </c>
      <c r="D1061" s="69" t="str">
        <f t="shared" si="468"/>
        <v xml:space="preserve"> </v>
      </c>
      <c r="E1061" s="69" t="str">
        <f t="shared" si="469"/>
        <v xml:space="preserve"> </v>
      </c>
      <c r="F1061" s="29" t="str">
        <f t="shared" si="444"/>
        <v>-</v>
      </c>
      <c r="G1061" s="29" t="str">
        <f t="shared" si="445"/>
        <v>-</v>
      </c>
      <c r="H1061" s="29" t="str">
        <f t="shared" si="446"/>
        <v>-</v>
      </c>
      <c r="I1061" s="29" t="str">
        <f t="shared" si="447"/>
        <v>-</v>
      </c>
      <c r="J1061" s="46" t="str">
        <f t="shared" si="448"/>
        <v>-</v>
      </c>
      <c r="K1061" s="29" t="str">
        <f t="shared" si="449"/>
        <v>-</v>
      </c>
      <c r="L1061" s="29" t="str">
        <f t="shared" si="450"/>
        <v>-</v>
      </c>
      <c r="M1061" s="29" t="str">
        <f t="shared" si="451"/>
        <v>-</v>
      </c>
      <c r="N1061" s="29" t="str">
        <f t="shared" si="452"/>
        <v>-</v>
      </c>
      <c r="O1061" s="29" t="str">
        <f t="shared" si="453"/>
        <v>-</v>
      </c>
      <c r="P1061" s="2">
        <f>Замеры!R1058</f>
        <v>0</v>
      </c>
      <c r="S1061" s="2">
        <f>Замеры!S1058</f>
        <v>0</v>
      </c>
      <c r="T1061" s="2" t="s">
        <v>72</v>
      </c>
      <c r="U1061" s="2" t="b">
        <f t="shared" si="454"/>
        <v>0</v>
      </c>
      <c r="V1061" s="2" t="b">
        <f t="shared" si="455"/>
        <v>0</v>
      </c>
      <c r="W1061" s="2" t="b">
        <f t="shared" si="456"/>
        <v>0</v>
      </c>
      <c r="Y1061" s="2">
        <f t="shared" ca="1" si="457"/>
        <v>26</v>
      </c>
      <c r="Z1061" s="2">
        <f t="shared" ca="1" si="457"/>
        <v>36</v>
      </c>
      <c r="AA1061" s="2">
        <f t="shared" ca="1" si="457"/>
        <v>22</v>
      </c>
      <c r="AB1061" s="5">
        <f t="shared" ca="1" si="458"/>
        <v>321</v>
      </c>
      <c r="AC1061" s="5">
        <f t="shared" ca="1" si="459"/>
        <v>272</v>
      </c>
      <c r="AD1061" s="5">
        <f t="shared" ca="1" si="460"/>
        <v>304</v>
      </c>
      <c r="AE1061" s="5">
        <f t="shared" ca="1" si="461"/>
        <v>261</v>
      </c>
      <c r="AF1061" s="5">
        <f t="shared" ca="1" si="462"/>
        <v>248</v>
      </c>
      <c r="AG1061" s="5">
        <f t="shared" ca="1" si="463"/>
        <v>350</v>
      </c>
      <c r="AH1061" s="5">
        <f t="shared" ca="1" si="464"/>
        <v>274</v>
      </c>
      <c r="AI1061" s="5">
        <f t="shared" ca="1" si="465"/>
        <v>338</v>
      </c>
      <c r="AJ1061" s="5">
        <f t="shared" ca="1" si="466"/>
        <v>247</v>
      </c>
      <c r="AK1061" s="5">
        <f t="shared" ca="1" si="467"/>
        <v>289</v>
      </c>
    </row>
    <row r="1062" spans="1:37" x14ac:dyDescent="0.3">
      <c r="A1062" s="35">
        <f>IF(Замеры!B1059=0, " ", Замеры!B1059)</f>
        <v>1056</v>
      </c>
      <c r="B1062" s="45" t="str">
        <f>Замеры!G1059</f>
        <v xml:space="preserve">Группа от QF </v>
      </c>
      <c r="C1062" s="45" t="str">
        <f>IF(Замеры!O1059=0, " ", Замеры!O1059)</f>
        <v xml:space="preserve"> </v>
      </c>
      <c r="D1062" s="69" t="str">
        <f t="shared" si="468"/>
        <v xml:space="preserve"> </v>
      </c>
      <c r="E1062" s="69" t="str">
        <f t="shared" si="469"/>
        <v xml:space="preserve"> </v>
      </c>
      <c r="F1062" s="29" t="str">
        <f t="shared" si="444"/>
        <v>-</v>
      </c>
      <c r="G1062" s="29" t="str">
        <f t="shared" si="445"/>
        <v>-</v>
      </c>
      <c r="H1062" s="29" t="str">
        <f t="shared" si="446"/>
        <v>-</v>
      </c>
      <c r="I1062" s="29" t="str">
        <f t="shared" si="447"/>
        <v>-</v>
      </c>
      <c r="J1062" s="46" t="str">
        <f t="shared" si="448"/>
        <v>-</v>
      </c>
      <c r="K1062" s="29" t="str">
        <f t="shared" si="449"/>
        <v>-</v>
      </c>
      <c r="L1062" s="29" t="str">
        <f t="shared" si="450"/>
        <v>-</v>
      </c>
      <c r="M1062" s="29" t="str">
        <f t="shared" si="451"/>
        <v>-</v>
      </c>
      <c r="N1062" s="29" t="str">
        <f t="shared" si="452"/>
        <v>-</v>
      </c>
      <c r="O1062" s="29" t="str">
        <f t="shared" si="453"/>
        <v>-</v>
      </c>
      <c r="P1062" s="2">
        <f>Замеры!R1059</f>
        <v>0</v>
      </c>
      <c r="S1062" s="2">
        <f>Замеры!S1059</f>
        <v>0</v>
      </c>
      <c r="T1062" s="2" t="s">
        <v>72</v>
      </c>
      <c r="U1062" s="2" t="b">
        <f t="shared" si="454"/>
        <v>0</v>
      </c>
      <c r="V1062" s="2" t="b">
        <f t="shared" si="455"/>
        <v>0</v>
      </c>
      <c r="W1062" s="2" t="b">
        <f t="shared" si="456"/>
        <v>0</v>
      </c>
      <c r="Y1062" s="2">
        <f t="shared" ca="1" si="457"/>
        <v>33</v>
      </c>
      <c r="Z1062" s="2">
        <f t="shared" ca="1" si="457"/>
        <v>22</v>
      </c>
      <c r="AA1062" s="2">
        <f t="shared" ca="1" si="457"/>
        <v>20</v>
      </c>
      <c r="AB1062" s="5">
        <f t="shared" ca="1" si="458"/>
        <v>313</v>
      </c>
      <c r="AC1062" s="5">
        <f t="shared" ca="1" si="459"/>
        <v>220</v>
      </c>
      <c r="AD1062" s="5">
        <f t="shared" ca="1" si="460"/>
        <v>269</v>
      </c>
      <c r="AE1062" s="5">
        <f t="shared" ca="1" si="461"/>
        <v>290</v>
      </c>
      <c r="AF1062" s="5">
        <f t="shared" ca="1" si="462"/>
        <v>300</v>
      </c>
      <c r="AG1062" s="5">
        <f t="shared" ca="1" si="463"/>
        <v>298</v>
      </c>
      <c r="AH1062" s="5">
        <f t="shared" ca="1" si="464"/>
        <v>249</v>
      </c>
      <c r="AI1062" s="5">
        <f t="shared" ca="1" si="465"/>
        <v>243</v>
      </c>
      <c r="AJ1062" s="5">
        <f t="shared" ca="1" si="466"/>
        <v>245</v>
      </c>
      <c r="AK1062" s="5">
        <f t="shared" ca="1" si="467"/>
        <v>302</v>
      </c>
    </row>
    <row r="1063" spans="1:37" x14ac:dyDescent="0.3">
      <c r="A1063" s="35">
        <f>IF(Замеры!B1060=0, " ", Замеры!B1060)</f>
        <v>1057</v>
      </c>
      <c r="B1063" s="45" t="str">
        <f>Замеры!G1060</f>
        <v xml:space="preserve">Группа от QF </v>
      </c>
      <c r="C1063" s="45" t="str">
        <f>IF(Замеры!O1060=0, " ", Замеры!O1060)</f>
        <v xml:space="preserve"> </v>
      </c>
      <c r="D1063" s="69" t="str">
        <f t="shared" si="468"/>
        <v xml:space="preserve"> </v>
      </c>
      <c r="E1063" s="69" t="str">
        <f t="shared" si="469"/>
        <v xml:space="preserve"> </v>
      </c>
      <c r="F1063" s="29" t="str">
        <f t="shared" si="444"/>
        <v>-</v>
      </c>
      <c r="G1063" s="29" t="str">
        <f t="shared" si="445"/>
        <v>-</v>
      </c>
      <c r="H1063" s="29" t="str">
        <f t="shared" si="446"/>
        <v>-</v>
      </c>
      <c r="I1063" s="29" t="str">
        <f t="shared" si="447"/>
        <v>-</v>
      </c>
      <c r="J1063" s="46" t="str">
        <f t="shared" si="448"/>
        <v>-</v>
      </c>
      <c r="K1063" s="29" t="str">
        <f t="shared" si="449"/>
        <v>-</v>
      </c>
      <c r="L1063" s="29" t="str">
        <f t="shared" si="450"/>
        <v>-</v>
      </c>
      <c r="M1063" s="29" t="str">
        <f t="shared" si="451"/>
        <v>-</v>
      </c>
      <c r="N1063" s="29" t="str">
        <f t="shared" si="452"/>
        <v>-</v>
      </c>
      <c r="O1063" s="29" t="str">
        <f t="shared" si="453"/>
        <v>-</v>
      </c>
      <c r="P1063" s="2">
        <f>Замеры!R1060</f>
        <v>0</v>
      </c>
      <c r="S1063" s="2">
        <f>Замеры!S1060</f>
        <v>0</v>
      </c>
      <c r="T1063" s="2" t="s">
        <v>72</v>
      </c>
      <c r="U1063" s="2" t="b">
        <f t="shared" si="454"/>
        <v>0</v>
      </c>
      <c r="V1063" s="2" t="b">
        <f t="shared" si="455"/>
        <v>0</v>
      </c>
      <c r="W1063" s="2" t="b">
        <f t="shared" si="456"/>
        <v>0</v>
      </c>
      <c r="Y1063" s="2">
        <f t="shared" ca="1" si="457"/>
        <v>32</v>
      </c>
      <c r="Z1063" s="2">
        <f t="shared" ca="1" si="457"/>
        <v>40</v>
      </c>
      <c r="AA1063" s="2">
        <f t="shared" ca="1" si="457"/>
        <v>33</v>
      </c>
      <c r="AB1063" s="5">
        <f t="shared" ca="1" si="458"/>
        <v>398</v>
      </c>
      <c r="AC1063" s="5">
        <f t="shared" ca="1" si="459"/>
        <v>360</v>
      </c>
      <c r="AD1063" s="5">
        <f t="shared" ca="1" si="460"/>
        <v>480</v>
      </c>
      <c r="AE1063" s="5">
        <f t="shared" ca="1" si="461"/>
        <v>355</v>
      </c>
      <c r="AF1063" s="5">
        <f t="shared" ca="1" si="462"/>
        <v>446</v>
      </c>
      <c r="AG1063" s="5">
        <f t="shared" ca="1" si="463"/>
        <v>480</v>
      </c>
      <c r="AH1063" s="5">
        <f t="shared" ca="1" si="464"/>
        <v>397</v>
      </c>
      <c r="AI1063" s="5">
        <f t="shared" ca="1" si="465"/>
        <v>445</v>
      </c>
      <c r="AJ1063" s="5">
        <f t="shared" ca="1" si="466"/>
        <v>378</v>
      </c>
      <c r="AK1063" s="5">
        <f t="shared" ca="1" si="467"/>
        <v>363</v>
      </c>
    </row>
    <row r="1064" spans="1:37" x14ac:dyDescent="0.3">
      <c r="A1064" s="35">
        <f>IF(Замеры!B1061=0, " ", Замеры!B1061)</f>
        <v>1058</v>
      </c>
      <c r="B1064" s="45" t="str">
        <f>Замеры!G1061</f>
        <v xml:space="preserve">Группа от QF </v>
      </c>
      <c r="C1064" s="45" t="str">
        <f>IF(Замеры!O1061=0, " ", Замеры!O1061)</f>
        <v xml:space="preserve"> </v>
      </c>
      <c r="D1064" s="69" t="str">
        <f t="shared" si="468"/>
        <v xml:space="preserve"> </v>
      </c>
      <c r="E1064" s="69" t="str">
        <f t="shared" si="469"/>
        <v xml:space="preserve"> </v>
      </c>
      <c r="F1064" s="29" t="str">
        <f t="shared" si="444"/>
        <v>-</v>
      </c>
      <c r="G1064" s="29" t="str">
        <f t="shared" si="445"/>
        <v>-</v>
      </c>
      <c r="H1064" s="29" t="str">
        <f t="shared" si="446"/>
        <v>-</v>
      </c>
      <c r="I1064" s="29" t="str">
        <f t="shared" si="447"/>
        <v>-</v>
      </c>
      <c r="J1064" s="46" t="str">
        <f t="shared" si="448"/>
        <v>-</v>
      </c>
      <c r="K1064" s="29" t="str">
        <f t="shared" si="449"/>
        <v>-</v>
      </c>
      <c r="L1064" s="29" t="str">
        <f t="shared" si="450"/>
        <v>-</v>
      </c>
      <c r="M1064" s="29" t="str">
        <f t="shared" si="451"/>
        <v>-</v>
      </c>
      <c r="N1064" s="29" t="str">
        <f t="shared" si="452"/>
        <v>-</v>
      </c>
      <c r="O1064" s="29" t="str">
        <f t="shared" si="453"/>
        <v>-</v>
      </c>
      <c r="P1064" s="2">
        <f>Замеры!R1061</f>
        <v>0</v>
      </c>
      <c r="S1064" s="2">
        <f>Замеры!S1061</f>
        <v>0</v>
      </c>
      <c r="T1064" s="2" t="s">
        <v>72</v>
      </c>
      <c r="U1064" s="2" t="b">
        <f t="shared" si="454"/>
        <v>0</v>
      </c>
      <c r="V1064" s="2" t="b">
        <f t="shared" si="455"/>
        <v>0</v>
      </c>
      <c r="W1064" s="2" t="b">
        <f t="shared" si="456"/>
        <v>0</v>
      </c>
      <c r="Y1064" s="2">
        <f t="shared" ca="1" si="457"/>
        <v>41</v>
      </c>
      <c r="Z1064" s="2">
        <f t="shared" ca="1" si="457"/>
        <v>36</v>
      </c>
      <c r="AA1064" s="2">
        <f t="shared" ca="1" si="457"/>
        <v>33</v>
      </c>
      <c r="AB1064" s="5">
        <f t="shared" ca="1" si="458"/>
        <v>439</v>
      </c>
      <c r="AC1064" s="5">
        <f t="shared" ca="1" si="459"/>
        <v>370</v>
      </c>
      <c r="AD1064" s="5">
        <f t="shared" ca="1" si="460"/>
        <v>421</v>
      </c>
      <c r="AE1064" s="5">
        <f t="shared" ca="1" si="461"/>
        <v>467</v>
      </c>
      <c r="AF1064" s="5">
        <f t="shared" ca="1" si="462"/>
        <v>410</v>
      </c>
      <c r="AG1064" s="5">
        <f t="shared" ca="1" si="463"/>
        <v>374</v>
      </c>
      <c r="AH1064" s="5">
        <f t="shared" ca="1" si="464"/>
        <v>337</v>
      </c>
      <c r="AI1064" s="5">
        <f t="shared" ca="1" si="465"/>
        <v>414</v>
      </c>
      <c r="AJ1064" s="5">
        <f t="shared" ca="1" si="466"/>
        <v>422</v>
      </c>
      <c r="AK1064" s="5">
        <f t="shared" ca="1" si="467"/>
        <v>392</v>
      </c>
    </row>
    <row r="1065" spans="1:37" x14ac:dyDescent="0.3">
      <c r="A1065" s="35">
        <f>IF(Замеры!B1062=0, " ", Замеры!B1062)</f>
        <v>1059</v>
      </c>
      <c r="B1065" s="45" t="str">
        <f>Замеры!G1062</f>
        <v xml:space="preserve">Группа от QF </v>
      </c>
      <c r="C1065" s="45" t="str">
        <f>IF(Замеры!O1062=0, " ", Замеры!O1062)</f>
        <v xml:space="preserve"> </v>
      </c>
      <c r="D1065" s="69" t="str">
        <f t="shared" si="468"/>
        <v xml:space="preserve"> </v>
      </c>
      <c r="E1065" s="69" t="str">
        <f t="shared" si="469"/>
        <v xml:space="preserve"> </v>
      </c>
      <c r="F1065" s="29" t="str">
        <f t="shared" si="444"/>
        <v>-</v>
      </c>
      <c r="G1065" s="29" t="str">
        <f t="shared" si="445"/>
        <v>-</v>
      </c>
      <c r="H1065" s="29" t="str">
        <f t="shared" si="446"/>
        <v>-</v>
      </c>
      <c r="I1065" s="29" t="str">
        <f t="shared" si="447"/>
        <v>-</v>
      </c>
      <c r="J1065" s="46" t="str">
        <f t="shared" si="448"/>
        <v>-</v>
      </c>
      <c r="K1065" s="29" t="str">
        <f t="shared" si="449"/>
        <v>-</v>
      </c>
      <c r="L1065" s="29" t="str">
        <f t="shared" si="450"/>
        <v>-</v>
      </c>
      <c r="M1065" s="29" t="str">
        <f t="shared" si="451"/>
        <v>-</v>
      </c>
      <c r="N1065" s="29" t="str">
        <f t="shared" si="452"/>
        <v>-</v>
      </c>
      <c r="O1065" s="29" t="str">
        <f t="shared" si="453"/>
        <v>-</v>
      </c>
      <c r="P1065" s="2">
        <f>Замеры!R1062</f>
        <v>0</v>
      </c>
      <c r="S1065" s="2">
        <f>Замеры!S1062</f>
        <v>0</v>
      </c>
      <c r="T1065" s="2" t="s">
        <v>72</v>
      </c>
      <c r="U1065" s="2" t="b">
        <f t="shared" si="454"/>
        <v>0</v>
      </c>
      <c r="V1065" s="2" t="b">
        <f t="shared" si="455"/>
        <v>0</v>
      </c>
      <c r="W1065" s="2" t="b">
        <f t="shared" si="456"/>
        <v>0</v>
      </c>
      <c r="Y1065" s="2">
        <f t="shared" ca="1" si="457"/>
        <v>38</v>
      </c>
      <c r="Z1065" s="2">
        <f t="shared" ca="1" si="457"/>
        <v>24</v>
      </c>
      <c r="AA1065" s="2">
        <f t="shared" ca="1" si="457"/>
        <v>48</v>
      </c>
      <c r="AB1065" s="5">
        <f t="shared" ca="1" si="458"/>
        <v>524</v>
      </c>
      <c r="AC1065" s="5">
        <f t="shared" ca="1" si="459"/>
        <v>612</v>
      </c>
      <c r="AD1065" s="5">
        <f t="shared" ca="1" si="460"/>
        <v>569</v>
      </c>
      <c r="AE1065" s="5">
        <f t="shared" ca="1" si="461"/>
        <v>598</v>
      </c>
      <c r="AF1065" s="5">
        <f t="shared" ca="1" si="462"/>
        <v>512</v>
      </c>
      <c r="AG1065" s="5">
        <f t="shared" ca="1" si="463"/>
        <v>515</v>
      </c>
      <c r="AH1065" s="5">
        <f t="shared" ca="1" si="464"/>
        <v>503</v>
      </c>
      <c r="AI1065" s="5">
        <f t="shared" ca="1" si="465"/>
        <v>614</v>
      </c>
      <c r="AJ1065" s="5">
        <f t="shared" ca="1" si="466"/>
        <v>548</v>
      </c>
      <c r="AK1065" s="5">
        <f t="shared" ca="1" si="467"/>
        <v>590</v>
      </c>
    </row>
    <row r="1066" spans="1:37" x14ac:dyDescent="0.3">
      <c r="A1066" s="35">
        <f>IF(Замеры!B1063=0, " ", Замеры!B1063)</f>
        <v>1060</v>
      </c>
      <c r="B1066" s="45" t="str">
        <f>Замеры!G1063</f>
        <v xml:space="preserve">Группа от QF </v>
      </c>
      <c r="C1066" s="45" t="str">
        <f>IF(Замеры!O1063=0, " ", Замеры!O1063)</f>
        <v xml:space="preserve"> </v>
      </c>
      <c r="D1066" s="69" t="str">
        <f t="shared" si="468"/>
        <v xml:space="preserve"> </v>
      </c>
      <c r="E1066" s="69" t="str">
        <f t="shared" si="469"/>
        <v xml:space="preserve"> </v>
      </c>
      <c r="F1066" s="29" t="str">
        <f t="shared" si="444"/>
        <v>-</v>
      </c>
      <c r="G1066" s="29" t="str">
        <f t="shared" si="445"/>
        <v>-</v>
      </c>
      <c r="H1066" s="29" t="str">
        <f t="shared" si="446"/>
        <v>-</v>
      </c>
      <c r="I1066" s="29" t="str">
        <f t="shared" si="447"/>
        <v>-</v>
      </c>
      <c r="J1066" s="46" t="str">
        <f t="shared" si="448"/>
        <v>-</v>
      </c>
      <c r="K1066" s="29" t="str">
        <f t="shared" si="449"/>
        <v>-</v>
      </c>
      <c r="L1066" s="29" t="str">
        <f t="shared" si="450"/>
        <v>-</v>
      </c>
      <c r="M1066" s="29" t="str">
        <f t="shared" si="451"/>
        <v>-</v>
      </c>
      <c r="N1066" s="29" t="str">
        <f t="shared" si="452"/>
        <v>-</v>
      </c>
      <c r="O1066" s="29" t="str">
        <f t="shared" si="453"/>
        <v>-</v>
      </c>
      <c r="P1066" s="2">
        <f>Замеры!R1063</f>
        <v>0</v>
      </c>
      <c r="S1066" s="2">
        <f>Замеры!S1063</f>
        <v>0</v>
      </c>
      <c r="T1066" s="2" t="s">
        <v>72</v>
      </c>
      <c r="U1066" s="2" t="b">
        <f t="shared" si="454"/>
        <v>0</v>
      </c>
      <c r="V1066" s="2" t="b">
        <f t="shared" si="455"/>
        <v>0</v>
      </c>
      <c r="W1066" s="2" t="b">
        <f t="shared" si="456"/>
        <v>0</v>
      </c>
      <c r="Y1066" s="2">
        <f t="shared" ca="1" si="457"/>
        <v>50</v>
      </c>
      <c r="Z1066" s="2">
        <f t="shared" ca="1" si="457"/>
        <v>44</v>
      </c>
      <c r="AA1066" s="2">
        <f t="shared" ca="1" si="457"/>
        <v>48</v>
      </c>
      <c r="AB1066" s="5">
        <f t="shared" ca="1" si="458"/>
        <v>607</v>
      </c>
      <c r="AC1066" s="5">
        <f t="shared" ca="1" si="459"/>
        <v>611</v>
      </c>
      <c r="AD1066" s="5">
        <f t="shared" ca="1" si="460"/>
        <v>528</v>
      </c>
      <c r="AE1066" s="5">
        <f t="shared" ca="1" si="461"/>
        <v>501</v>
      </c>
      <c r="AF1066" s="5">
        <f t="shared" ca="1" si="462"/>
        <v>505</v>
      </c>
      <c r="AG1066" s="5">
        <f t="shared" ca="1" si="463"/>
        <v>531</v>
      </c>
      <c r="AH1066" s="5">
        <f t="shared" ca="1" si="464"/>
        <v>534</v>
      </c>
      <c r="AI1066" s="5">
        <f t="shared" ca="1" si="465"/>
        <v>515</v>
      </c>
      <c r="AJ1066" s="5">
        <f t="shared" ca="1" si="466"/>
        <v>495</v>
      </c>
      <c r="AK1066" s="5">
        <f t="shared" ca="1" si="467"/>
        <v>526</v>
      </c>
    </row>
    <row r="1067" spans="1:37" x14ac:dyDescent="0.3">
      <c r="A1067" s="35">
        <f>IF(Замеры!B1064=0, " ", Замеры!B1064)</f>
        <v>1061</v>
      </c>
      <c r="B1067" s="45" t="str">
        <f>Замеры!G1064</f>
        <v xml:space="preserve">Группа от QF </v>
      </c>
      <c r="C1067" s="45" t="str">
        <f>IF(Замеры!O1064=0, " ", Замеры!O1064)</f>
        <v xml:space="preserve"> </v>
      </c>
      <c r="D1067" s="69" t="str">
        <f t="shared" si="468"/>
        <v xml:space="preserve"> </v>
      </c>
      <c r="E1067" s="69" t="str">
        <f t="shared" si="469"/>
        <v xml:space="preserve"> </v>
      </c>
      <c r="F1067" s="29" t="str">
        <f t="shared" si="444"/>
        <v>-</v>
      </c>
      <c r="G1067" s="29" t="str">
        <f t="shared" si="445"/>
        <v>-</v>
      </c>
      <c r="H1067" s="29" t="str">
        <f t="shared" si="446"/>
        <v>-</v>
      </c>
      <c r="I1067" s="29" t="str">
        <f t="shared" si="447"/>
        <v>-</v>
      </c>
      <c r="J1067" s="46" t="str">
        <f t="shared" si="448"/>
        <v>-</v>
      </c>
      <c r="K1067" s="29" t="str">
        <f t="shared" si="449"/>
        <v>-</v>
      </c>
      <c r="L1067" s="29" t="str">
        <f t="shared" si="450"/>
        <v>-</v>
      </c>
      <c r="M1067" s="29" t="str">
        <f t="shared" si="451"/>
        <v>-</v>
      </c>
      <c r="N1067" s="29" t="str">
        <f t="shared" si="452"/>
        <v>-</v>
      </c>
      <c r="O1067" s="29" t="str">
        <f t="shared" si="453"/>
        <v>-</v>
      </c>
      <c r="P1067" s="2">
        <f>Замеры!R1064</f>
        <v>0</v>
      </c>
      <c r="S1067" s="2">
        <f>Замеры!S1064</f>
        <v>0</v>
      </c>
      <c r="T1067" s="2" t="s">
        <v>72</v>
      </c>
      <c r="U1067" s="2" t="b">
        <f t="shared" si="454"/>
        <v>0</v>
      </c>
      <c r="V1067" s="2" t="b">
        <f t="shared" si="455"/>
        <v>0</v>
      </c>
      <c r="W1067" s="2" t="b">
        <f t="shared" si="456"/>
        <v>0</v>
      </c>
      <c r="Y1067" s="2">
        <f t="shared" ca="1" si="457"/>
        <v>30</v>
      </c>
      <c r="Z1067" s="2">
        <f t="shared" ca="1" si="457"/>
        <v>31</v>
      </c>
      <c r="AA1067" s="2">
        <f t="shared" ca="1" si="457"/>
        <v>36</v>
      </c>
      <c r="AB1067" s="5">
        <f t="shared" ca="1" si="458"/>
        <v>446</v>
      </c>
      <c r="AC1067" s="5">
        <f t="shared" ca="1" si="459"/>
        <v>510</v>
      </c>
      <c r="AD1067" s="5">
        <f t="shared" ca="1" si="460"/>
        <v>435</v>
      </c>
      <c r="AE1067" s="5">
        <f t="shared" ca="1" si="461"/>
        <v>372</v>
      </c>
      <c r="AF1067" s="5">
        <f t="shared" ca="1" si="462"/>
        <v>414</v>
      </c>
      <c r="AG1067" s="5">
        <f t="shared" ca="1" si="463"/>
        <v>436</v>
      </c>
      <c r="AH1067" s="5">
        <f t="shared" ca="1" si="464"/>
        <v>456</v>
      </c>
      <c r="AI1067" s="5">
        <f t="shared" ca="1" si="465"/>
        <v>375</v>
      </c>
      <c r="AJ1067" s="5">
        <f t="shared" ca="1" si="466"/>
        <v>466</v>
      </c>
      <c r="AK1067" s="5">
        <f t="shared" ca="1" si="467"/>
        <v>377</v>
      </c>
    </row>
    <row r="1068" spans="1:37" x14ac:dyDescent="0.3">
      <c r="A1068" s="35">
        <f>IF(Замеры!B1065=0, " ", Замеры!B1065)</f>
        <v>1062</v>
      </c>
      <c r="B1068" s="45" t="str">
        <f>Замеры!G1065</f>
        <v xml:space="preserve">Группа от QF </v>
      </c>
      <c r="C1068" s="45" t="str">
        <f>IF(Замеры!O1065=0, " ", Замеры!O1065)</f>
        <v xml:space="preserve"> </v>
      </c>
      <c r="D1068" s="69" t="str">
        <f t="shared" si="468"/>
        <v xml:space="preserve"> </v>
      </c>
      <c r="E1068" s="69" t="str">
        <f t="shared" si="469"/>
        <v xml:space="preserve"> </v>
      </c>
      <c r="F1068" s="29" t="str">
        <f t="shared" si="444"/>
        <v>-</v>
      </c>
      <c r="G1068" s="29" t="str">
        <f t="shared" si="445"/>
        <v>-</v>
      </c>
      <c r="H1068" s="29" t="str">
        <f t="shared" si="446"/>
        <v>-</v>
      </c>
      <c r="I1068" s="29" t="str">
        <f t="shared" si="447"/>
        <v>-</v>
      </c>
      <c r="J1068" s="46" t="str">
        <f t="shared" si="448"/>
        <v>-</v>
      </c>
      <c r="K1068" s="29" t="str">
        <f t="shared" si="449"/>
        <v>-</v>
      </c>
      <c r="L1068" s="29" t="str">
        <f t="shared" si="450"/>
        <v>-</v>
      </c>
      <c r="M1068" s="29" t="str">
        <f t="shared" si="451"/>
        <v>-</v>
      </c>
      <c r="N1068" s="29" t="str">
        <f t="shared" si="452"/>
        <v>-</v>
      </c>
      <c r="O1068" s="29" t="str">
        <f t="shared" si="453"/>
        <v>-</v>
      </c>
      <c r="P1068" s="2">
        <f>Замеры!R1065</f>
        <v>0</v>
      </c>
      <c r="S1068" s="2">
        <f>Замеры!S1065</f>
        <v>0</v>
      </c>
      <c r="T1068" s="2" t="s">
        <v>72</v>
      </c>
      <c r="U1068" s="2" t="b">
        <f t="shared" si="454"/>
        <v>0</v>
      </c>
      <c r="V1068" s="2" t="b">
        <f t="shared" si="455"/>
        <v>0</v>
      </c>
      <c r="W1068" s="2" t="b">
        <f t="shared" si="456"/>
        <v>0</v>
      </c>
      <c r="Y1068" s="2">
        <f t="shared" ca="1" si="457"/>
        <v>39</v>
      </c>
      <c r="Z1068" s="2">
        <f t="shared" ca="1" si="457"/>
        <v>47</v>
      </c>
      <c r="AA1068" s="2">
        <f t="shared" ca="1" si="457"/>
        <v>40</v>
      </c>
      <c r="AB1068" s="5">
        <f t="shared" ca="1" si="458"/>
        <v>531</v>
      </c>
      <c r="AC1068" s="5">
        <f t="shared" ca="1" si="459"/>
        <v>498</v>
      </c>
      <c r="AD1068" s="5">
        <f t="shared" ca="1" si="460"/>
        <v>434</v>
      </c>
      <c r="AE1068" s="5">
        <f t="shared" ca="1" si="461"/>
        <v>477</v>
      </c>
      <c r="AF1068" s="5">
        <f t="shared" ca="1" si="462"/>
        <v>434</v>
      </c>
      <c r="AG1068" s="5">
        <f t="shared" ca="1" si="463"/>
        <v>496</v>
      </c>
      <c r="AH1068" s="5">
        <f t="shared" ca="1" si="464"/>
        <v>543</v>
      </c>
      <c r="AI1068" s="5">
        <f t="shared" ca="1" si="465"/>
        <v>439</v>
      </c>
      <c r="AJ1068" s="5">
        <f t="shared" ca="1" si="466"/>
        <v>517</v>
      </c>
      <c r="AK1068" s="5">
        <f t="shared" ca="1" si="467"/>
        <v>525</v>
      </c>
    </row>
    <row r="1069" spans="1:37" x14ac:dyDescent="0.3">
      <c r="A1069" s="35">
        <f>IF(Замеры!B1066=0, " ", Замеры!B1066)</f>
        <v>1063</v>
      </c>
      <c r="B1069" s="45" t="str">
        <f>Замеры!G1066</f>
        <v xml:space="preserve">Группа от QF </v>
      </c>
      <c r="C1069" s="45" t="str">
        <f>IF(Замеры!O1066=0, " ", Замеры!O1066)</f>
        <v xml:space="preserve"> </v>
      </c>
      <c r="D1069" s="69" t="str">
        <f t="shared" si="468"/>
        <v xml:space="preserve"> </v>
      </c>
      <c r="E1069" s="69" t="str">
        <f t="shared" si="469"/>
        <v xml:space="preserve"> </v>
      </c>
      <c r="F1069" s="29" t="str">
        <f t="shared" si="444"/>
        <v>-</v>
      </c>
      <c r="G1069" s="29" t="str">
        <f t="shared" si="445"/>
        <v>-</v>
      </c>
      <c r="H1069" s="29" t="str">
        <f t="shared" si="446"/>
        <v>-</v>
      </c>
      <c r="I1069" s="29" t="str">
        <f t="shared" si="447"/>
        <v>-</v>
      </c>
      <c r="J1069" s="46" t="str">
        <f t="shared" si="448"/>
        <v>-</v>
      </c>
      <c r="K1069" s="29" t="str">
        <f t="shared" si="449"/>
        <v>-</v>
      </c>
      <c r="L1069" s="29" t="str">
        <f t="shared" si="450"/>
        <v>-</v>
      </c>
      <c r="M1069" s="29" t="str">
        <f t="shared" si="451"/>
        <v>-</v>
      </c>
      <c r="N1069" s="29" t="str">
        <f t="shared" si="452"/>
        <v>-</v>
      </c>
      <c r="O1069" s="29" t="str">
        <f t="shared" si="453"/>
        <v>-</v>
      </c>
      <c r="P1069" s="2">
        <f>Замеры!R1066</f>
        <v>0</v>
      </c>
      <c r="S1069" s="2">
        <f>Замеры!S1066</f>
        <v>0</v>
      </c>
      <c r="T1069" s="2" t="s">
        <v>72</v>
      </c>
      <c r="U1069" s="2" t="b">
        <f t="shared" si="454"/>
        <v>0</v>
      </c>
      <c r="V1069" s="2" t="b">
        <f t="shared" si="455"/>
        <v>0</v>
      </c>
      <c r="W1069" s="2" t="b">
        <f t="shared" si="456"/>
        <v>0</v>
      </c>
      <c r="Y1069" s="2">
        <f t="shared" ca="1" si="457"/>
        <v>50</v>
      </c>
      <c r="Z1069" s="2">
        <f t="shared" ca="1" si="457"/>
        <v>24</v>
      </c>
      <c r="AA1069" s="2">
        <f t="shared" ca="1" si="457"/>
        <v>26</v>
      </c>
      <c r="AB1069" s="5">
        <f t="shared" ca="1" si="458"/>
        <v>374</v>
      </c>
      <c r="AC1069" s="5">
        <f t="shared" ca="1" si="459"/>
        <v>354</v>
      </c>
      <c r="AD1069" s="5">
        <f t="shared" ca="1" si="460"/>
        <v>403</v>
      </c>
      <c r="AE1069" s="5">
        <f t="shared" ca="1" si="461"/>
        <v>304</v>
      </c>
      <c r="AF1069" s="5">
        <f t="shared" ca="1" si="462"/>
        <v>385</v>
      </c>
      <c r="AG1069" s="5">
        <f t="shared" ca="1" si="463"/>
        <v>350</v>
      </c>
      <c r="AH1069" s="5">
        <f t="shared" ca="1" si="464"/>
        <v>280</v>
      </c>
      <c r="AI1069" s="5">
        <f t="shared" ca="1" si="465"/>
        <v>336</v>
      </c>
      <c r="AJ1069" s="5">
        <f t="shared" ca="1" si="466"/>
        <v>380</v>
      </c>
      <c r="AK1069" s="5">
        <f t="shared" ca="1" si="467"/>
        <v>299</v>
      </c>
    </row>
    <row r="1070" spans="1:37" x14ac:dyDescent="0.3">
      <c r="A1070" s="35">
        <f>IF(Замеры!B1067=0, " ", Замеры!B1067)</f>
        <v>1064</v>
      </c>
      <c r="B1070" s="45" t="str">
        <f>Замеры!G1067</f>
        <v xml:space="preserve">Группа от QF </v>
      </c>
      <c r="C1070" s="45" t="str">
        <f>IF(Замеры!O1067=0, " ", Замеры!O1067)</f>
        <v xml:space="preserve"> </v>
      </c>
      <c r="D1070" s="69" t="str">
        <f t="shared" si="468"/>
        <v xml:space="preserve"> </v>
      </c>
      <c r="E1070" s="69" t="str">
        <f t="shared" si="469"/>
        <v xml:space="preserve"> </v>
      </c>
      <c r="F1070" s="29" t="str">
        <f t="shared" si="444"/>
        <v>-</v>
      </c>
      <c r="G1070" s="29" t="str">
        <f t="shared" si="445"/>
        <v>-</v>
      </c>
      <c r="H1070" s="29" t="str">
        <f t="shared" si="446"/>
        <v>-</v>
      </c>
      <c r="I1070" s="29" t="str">
        <f t="shared" si="447"/>
        <v>-</v>
      </c>
      <c r="J1070" s="46" t="str">
        <f t="shared" si="448"/>
        <v>-</v>
      </c>
      <c r="K1070" s="29" t="str">
        <f t="shared" si="449"/>
        <v>-</v>
      </c>
      <c r="L1070" s="29" t="str">
        <f t="shared" si="450"/>
        <v>-</v>
      </c>
      <c r="M1070" s="29" t="str">
        <f t="shared" si="451"/>
        <v>-</v>
      </c>
      <c r="N1070" s="29" t="str">
        <f t="shared" si="452"/>
        <v>-</v>
      </c>
      <c r="O1070" s="29" t="str">
        <f t="shared" si="453"/>
        <v>-</v>
      </c>
      <c r="P1070" s="2">
        <f>Замеры!R1067</f>
        <v>0</v>
      </c>
      <c r="S1070" s="2">
        <f>Замеры!S1067</f>
        <v>0</v>
      </c>
      <c r="T1070" s="2" t="s">
        <v>72</v>
      </c>
      <c r="U1070" s="2" t="b">
        <f t="shared" si="454"/>
        <v>0</v>
      </c>
      <c r="V1070" s="2" t="b">
        <f t="shared" si="455"/>
        <v>0</v>
      </c>
      <c r="W1070" s="2" t="b">
        <f t="shared" si="456"/>
        <v>0</v>
      </c>
      <c r="Y1070" s="2">
        <f t="shared" ca="1" si="457"/>
        <v>22</v>
      </c>
      <c r="Z1070" s="2">
        <f t="shared" ca="1" si="457"/>
        <v>46</v>
      </c>
      <c r="AA1070" s="2">
        <f t="shared" ca="1" si="457"/>
        <v>25</v>
      </c>
      <c r="AB1070" s="5">
        <f t="shared" ca="1" si="458"/>
        <v>277</v>
      </c>
      <c r="AC1070" s="5">
        <f t="shared" ca="1" si="459"/>
        <v>337</v>
      </c>
      <c r="AD1070" s="5">
        <f t="shared" ca="1" si="460"/>
        <v>272</v>
      </c>
      <c r="AE1070" s="5">
        <f t="shared" ca="1" si="461"/>
        <v>277</v>
      </c>
      <c r="AF1070" s="5">
        <f t="shared" ca="1" si="462"/>
        <v>322</v>
      </c>
      <c r="AG1070" s="5">
        <f t="shared" ca="1" si="463"/>
        <v>325</v>
      </c>
      <c r="AH1070" s="5">
        <f t="shared" ca="1" si="464"/>
        <v>365</v>
      </c>
      <c r="AI1070" s="5">
        <f t="shared" ca="1" si="465"/>
        <v>297</v>
      </c>
      <c r="AJ1070" s="5">
        <f t="shared" ca="1" si="466"/>
        <v>278</v>
      </c>
      <c r="AK1070" s="5">
        <f t="shared" ca="1" si="467"/>
        <v>336</v>
      </c>
    </row>
    <row r="1071" spans="1:37" x14ac:dyDescent="0.3">
      <c r="A1071" s="35">
        <f>IF(Замеры!B1068=0, " ", Замеры!B1068)</f>
        <v>1065</v>
      </c>
      <c r="B1071" s="45" t="str">
        <f>Замеры!G1068</f>
        <v xml:space="preserve">Группа от QF </v>
      </c>
      <c r="C1071" s="45" t="str">
        <f>IF(Замеры!O1068=0, " ", Замеры!O1068)</f>
        <v xml:space="preserve"> </v>
      </c>
      <c r="D1071" s="69" t="str">
        <f t="shared" si="468"/>
        <v xml:space="preserve"> </v>
      </c>
      <c r="E1071" s="69" t="str">
        <f t="shared" si="469"/>
        <v xml:space="preserve"> </v>
      </c>
      <c r="F1071" s="29" t="str">
        <f t="shared" si="444"/>
        <v>-</v>
      </c>
      <c r="G1071" s="29" t="str">
        <f t="shared" si="445"/>
        <v>-</v>
      </c>
      <c r="H1071" s="29" t="str">
        <f t="shared" si="446"/>
        <v>-</v>
      </c>
      <c r="I1071" s="29" t="str">
        <f t="shared" si="447"/>
        <v>-</v>
      </c>
      <c r="J1071" s="46" t="str">
        <f t="shared" si="448"/>
        <v>-</v>
      </c>
      <c r="K1071" s="29" t="str">
        <f t="shared" si="449"/>
        <v>-</v>
      </c>
      <c r="L1071" s="29" t="str">
        <f t="shared" si="450"/>
        <v>-</v>
      </c>
      <c r="M1071" s="29" t="str">
        <f t="shared" si="451"/>
        <v>-</v>
      </c>
      <c r="N1071" s="29" t="str">
        <f t="shared" si="452"/>
        <v>-</v>
      </c>
      <c r="O1071" s="29" t="str">
        <f t="shared" si="453"/>
        <v>-</v>
      </c>
      <c r="P1071" s="2">
        <f>Замеры!R1068</f>
        <v>0</v>
      </c>
      <c r="S1071" s="2">
        <f>Замеры!S1068</f>
        <v>0</v>
      </c>
      <c r="T1071" s="2" t="s">
        <v>72</v>
      </c>
      <c r="U1071" s="2" t="b">
        <f t="shared" si="454"/>
        <v>0</v>
      </c>
      <c r="V1071" s="2" t="b">
        <f t="shared" si="455"/>
        <v>0</v>
      </c>
      <c r="W1071" s="2" t="b">
        <f t="shared" si="456"/>
        <v>0</v>
      </c>
      <c r="Y1071" s="2">
        <f t="shared" ca="1" si="457"/>
        <v>22</v>
      </c>
      <c r="Z1071" s="2">
        <f t="shared" ca="1" si="457"/>
        <v>31</v>
      </c>
      <c r="AA1071" s="2">
        <f t="shared" ca="1" si="457"/>
        <v>20</v>
      </c>
      <c r="AB1071" s="5">
        <f t="shared" ca="1" si="458"/>
        <v>349</v>
      </c>
      <c r="AC1071" s="5">
        <f t="shared" ca="1" si="459"/>
        <v>334</v>
      </c>
      <c r="AD1071" s="5">
        <f t="shared" ca="1" si="460"/>
        <v>241</v>
      </c>
      <c r="AE1071" s="5">
        <f t="shared" ca="1" si="461"/>
        <v>273</v>
      </c>
      <c r="AF1071" s="5">
        <f t="shared" ca="1" si="462"/>
        <v>344</v>
      </c>
      <c r="AG1071" s="5">
        <f t="shared" ca="1" si="463"/>
        <v>312</v>
      </c>
      <c r="AH1071" s="5">
        <f t="shared" ca="1" si="464"/>
        <v>267</v>
      </c>
      <c r="AI1071" s="5">
        <f t="shared" ca="1" si="465"/>
        <v>319</v>
      </c>
      <c r="AJ1071" s="5">
        <f t="shared" ca="1" si="466"/>
        <v>260</v>
      </c>
      <c r="AK1071" s="5">
        <f t="shared" ca="1" si="467"/>
        <v>244</v>
      </c>
    </row>
    <row r="1072" spans="1:37" x14ac:dyDescent="0.3">
      <c r="A1072" s="35">
        <f>IF(Замеры!B1069=0, " ", Замеры!B1069)</f>
        <v>1066</v>
      </c>
      <c r="B1072" s="45" t="str">
        <f>Замеры!G1069</f>
        <v xml:space="preserve">Группа от QF </v>
      </c>
      <c r="C1072" s="45" t="str">
        <f>IF(Замеры!O1069=0, " ", Замеры!O1069)</f>
        <v xml:space="preserve"> </v>
      </c>
      <c r="D1072" s="69" t="str">
        <f t="shared" si="468"/>
        <v xml:space="preserve"> </v>
      </c>
      <c r="E1072" s="69" t="str">
        <f t="shared" si="469"/>
        <v xml:space="preserve"> </v>
      </c>
      <c r="F1072" s="29" t="str">
        <f t="shared" si="444"/>
        <v>-</v>
      </c>
      <c r="G1072" s="29" t="str">
        <f t="shared" si="445"/>
        <v>-</v>
      </c>
      <c r="H1072" s="29" t="str">
        <f t="shared" si="446"/>
        <v>-</v>
      </c>
      <c r="I1072" s="29" t="str">
        <f t="shared" si="447"/>
        <v>-</v>
      </c>
      <c r="J1072" s="46" t="str">
        <f t="shared" si="448"/>
        <v>-</v>
      </c>
      <c r="K1072" s="29" t="str">
        <f t="shared" si="449"/>
        <v>-</v>
      </c>
      <c r="L1072" s="29" t="str">
        <f t="shared" si="450"/>
        <v>-</v>
      </c>
      <c r="M1072" s="29" t="str">
        <f t="shared" si="451"/>
        <v>-</v>
      </c>
      <c r="N1072" s="29" t="str">
        <f t="shared" si="452"/>
        <v>-</v>
      </c>
      <c r="O1072" s="29" t="str">
        <f t="shared" si="453"/>
        <v>-</v>
      </c>
      <c r="P1072" s="2">
        <f>Замеры!R1069</f>
        <v>0</v>
      </c>
      <c r="S1072" s="2">
        <f>Замеры!S1069</f>
        <v>0</v>
      </c>
      <c r="T1072" s="2" t="s">
        <v>72</v>
      </c>
      <c r="U1072" s="2" t="b">
        <f t="shared" si="454"/>
        <v>0</v>
      </c>
      <c r="V1072" s="2" t="b">
        <f t="shared" si="455"/>
        <v>0</v>
      </c>
      <c r="W1072" s="2" t="b">
        <f t="shared" si="456"/>
        <v>0</v>
      </c>
      <c r="Y1072" s="2">
        <f t="shared" ca="1" si="457"/>
        <v>21</v>
      </c>
      <c r="Z1072" s="2">
        <f t="shared" ca="1" si="457"/>
        <v>42</v>
      </c>
      <c r="AA1072" s="2">
        <f t="shared" ca="1" si="457"/>
        <v>42</v>
      </c>
      <c r="AB1072" s="5">
        <f t="shared" ca="1" si="458"/>
        <v>438</v>
      </c>
      <c r="AC1072" s="5">
        <f t="shared" ca="1" si="459"/>
        <v>559</v>
      </c>
      <c r="AD1072" s="5">
        <f t="shared" ca="1" si="460"/>
        <v>489</v>
      </c>
      <c r="AE1072" s="5">
        <f t="shared" ca="1" si="461"/>
        <v>428</v>
      </c>
      <c r="AF1072" s="5">
        <f t="shared" ca="1" si="462"/>
        <v>506</v>
      </c>
      <c r="AG1072" s="5">
        <f t="shared" ca="1" si="463"/>
        <v>428</v>
      </c>
      <c r="AH1072" s="5">
        <f t="shared" ca="1" si="464"/>
        <v>566</v>
      </c>
      <c r="AI1072" s="5">
        <f t="shared" ca="1" si="465"/>
        <v>546</v>
      </c>
      <c r="AJ1072" s="5">
        <f t="shared" ca="1" si="466"/>
        <v>550</v>
      </c>
      <c r="AK1072" s="5">
        <f t="shared" ca="1" si="467"/>
        <v>433</v>
      </c>
    </row>
    <row r="1073" spans="1:37" x14ac:dyDescent="0.3">
      <c r="A1073" s="35">
        <f>IF(Замеры!B1070=0, " ", Замеры!B1070)</f>
        <v>1067</v>
      </c>
      <c r="B1073" s="45" t="str">
        <f>Замеры!G1070</f>
        <v xml:space="preserve">Группа от QF </v>
      </c>
      <c r="C1073" s="45" t="str">
        <f>IF(Замеры!O1070=0, " ", Замеры!O1070)</f>
        <v xml:space="preserve"> </v>
      </c>
      <c r="D1073" s="69" t="str">
        <f t="shared" si="468"/>
        <v xml:space="preserve"> </v>
      </c>
      <c r="E1073" s="69" t="str">
        <f t="shared" si="469"/>
        <v xml:space="preserve"> </v>
      </c>
      <c r="F1073" s="29" t="str">
        <f t="shared" si="444"/>
        <v>-</v>
      </c>
      <c r="G1073" s="29" t="str">
        <f t="shared" si="445"/>
        <v>-</v>
      </c>
      <c r="H1073" s="29" t="str">
        <f t="shared" si="446"/>
        <v>-</v>
      </c>
      <c r="I1073" s="29" t="str">
        <f t="shared" si="447"/>
        <v>-</v>
      </c>
      <c r="J1073" s="46" t="str">
        <f t="shared" si="448"/>
        <v>-</v>
      </c>
      <c r="K1073" s="29" t="str">
        <f t="shared" si="449"/>
        <v>-</v>
      </c>
      <c r="L1073" s="29" t="str">
        <f t="shared" si="450"/>
        <v>-</v>
      </c>
      <c r="M1073" s="29" t="str">
        <f t="shared" si="451"/>
        <v>-</v>
      </c>
      <c r="N1073" s="29" t="str">
        <f t="shared" si="452"/>
        <v>-</v>
      </c>
      <c r="O1073" s="29" t="str">
        <f t="shared" si="453"/>
        <v>-</v>
      </c>
      <c r="P1073" s="2">
        <f>Замеры!R1070</f>
        <v>0</v>
      </c>
      <c r="S1073" s="2">
        <f>Замеры!S1070</f>
        <v>0</v>
      </c>
      <c r="T1073" s="2" t="s">
        <v>72</v>
      </c>
      <c r="U1073" s="2" t="b">
        <f t="shared" si="454"/>
        <v>0</v>
      </c>
      <c r="V1073" s="2" t="b">
        <f t="shared" si="455"/>
        <v>0</v>
      </c>
      <c r="W1073" s="2" t="b">
        <f t="shared" si="456"/>
        <v>0</v>
      </c>
      <c r="Y1073" s="2">
        <f t="shared" ca="1" si="457"/>
        <v>45</v>
      </c>
      <c r="Z1073" s="2">
        <f t="shared" ca="1" si="457"/>
        <v>43</v>
      </c>
      <c r="AA1073" s="2">
        <f t="shared" ca="1" si="457"/>
        <v>48</v>
      </c>
      <c r="AB1073" s="5">
        <f t="shared" ca="1" si="458"/>
        <v>505</v>
      </c>
      <c r="AC1073" s="5">
        <f t="shared" ca="1" si="459"/>
        <v>538</v>
      </c>
      <c r="AD1073" s="5">
        <f t="shared" ca="1" si="460"/>
        <v>544</v>
      </c>
      <c r="AE1073" s="5">
        <f t="shared" ca="1" si="461"/>
        <v>602</v>
      </c>
      <c r="AF1073" s="5">
        <f t="shared" ca="1" si="462"/>
        <v>606</v>
      </c>
      <c r="AG1073" s="5">
        <f t="shared" ca="1" si="463"/>
        <v>545</v>
      </c>
      <c r="AH1073" s="5">
        <f t="shared" ca="1" si="464"/>
        <v>514</v>
      </c>
      <c r="AI1073" s="5">
        <f t="shared" ca="1" si="465"/>
        <v>618</v>
      </c>
      <c r="AJ1073" s="5">
        <f t="shared" ca="1" si="466"/>
        <v>547</v>
      </c>
      <c r="AK1073" s="5">
        <f t="shared" ca="1" si="467"/>
        <v>559</v>
      </c>
    </row>
    <row r="1074" spans="1:37" x14ac:dyDescent="0.3">
      <c r="A1074" s="35">
        <f>IF(Замеры!B1071=0, " ", Замеры!B1071)</f>
        <v>1068</v>
      </c>
      <c r="B1074" s="45" t="str">
        <f>Замеры!G1071</f>
        <v xml:space="preserve">Группа от QF </v>
      </c>
      <c r="C1074" s="45" t="str">
        <f>IF(Замеры!O1071=0, " ", Замеры!O1071)</f>
        <v xml:space="preserve"> </v>
      </c>
      <c r="D1074" s="69" t="str">
        <f t="shared" si="468"/>
        <v xml:space="preserve"> </v>
      </c>
      <c r="E1074" s="69" t="str">
        <f t="shared" si="469"/>
        <v xml:space="preserve"> </v>
      </c>
      <c r="F1074" s="29" t="str">
        <f t="shared" si="444"/>
        <v>-</v>
      </c>
      <c r="G1074" s="29" t="str">
        <f t="shared" si="445"/>
        <v>-</v>
      </c>
      <c r="H1074" s="29" t="str">
        <f t="shared" si="446"/>
        <v>-</v>
      </c>
      <c r="I1074" s="29" t="str">
        <f t="shared" si="447"/>
        <v>-</v>
      </c>
      <c r="J1074" s="46" t="str">
        <f t="shared" si="448"/>
        <v>-</v>
      </c>
      <c r="K1074" s="29" t="str">
        <f t="shared" si="449"/>
        <v>-</v>
      </c>
      <c r="L1074" s="29" t="str">
        <f t="shared" si="450"/>
        <v>-</v>
      </c>
      <c r="M1074" s="29" t="str">
        <f t="shared" si="451"/>
        <v>-</v>
      </c>
      <c r="N1074" s="29" t="str">
        <f t="shared" si="452"/>
        <v>-</v>
      </c>
      <c r="O1074" s="29" t="str">
        <f t="shared" si="453"/>
        <v>-</v>
      </c>
      <c r="P1074" s="2">
        <f>Замеры!R1071</f>
        <v>0</v>
      </c>
      <c r="S1074" s="2">
        <f>Замеры!S1071</f>
        <v>0</v>
      </c>
      <c r="T1074" s="2" t="s">
        <v>72</v>
      </c>
      <c r="U1074" s="2" t="b">
        <f t="shared" si="454"/>
        <v>0</v>
      </c>
      <c r="V1074" s="2" t="b">
        <f t="shared" si="455"/>
        <v>0</v>
      </c>
      <c r="W1074" s="2" t="b">
        <f t="shared" si="456"/>
        <v>0</v>
      </c>
      <c r="Y1074" s="2">
        <f t="shared" ca="1" si="457"/>
        <v>26</v>
      </c>
      <c r="Z1074" s="2">
        <f t="shared" ca="1" si="457"/>
        <v>39</v>
      </c>
      <c r="AA1074" s="2">
        <f t="shared" ca="1" si="457"/>
        <v>31</v>
      </c>
      <c r="AB1074" s="5">
        <f t="shared" ca="1" si="458"/>
        <v>367</v>
      </c>
      <c r="AC1074" s="5">
        <f t="shared" ca="1" si="459"/>
        <v>431</v>
      </c>
      <c r="AD1074" s="5">
        <f t="shared" ca="1" si="460"/>
        <v>324</v>
      </c>
      <c r="AE1074" s="5">
        <f t="shared" ca="1" si="461"/>
        <v>395</v>
      </c>
      <c r="AF1074" s="5">
        <f t="shared" ca="1" si="462"/>
        <v>337</v>
      </c>
      <c r="AG1074" s="5">
        <f t="shared" ca="1" si="463"/>
        <v>371</v>
      </c>
      <c r="AH1074" s="5">
        <f t="shared" ca="1" si="464"/>
        <v>335</v>
      </c>
      <c r="AI1074" s="5">
        <f t="shared" ca="1" si="465"/>
        <v>321</v>
      </c>
      <c r="AJ1074" s="5">
        <f t="shared" ca="1" si="466"/>
        <v>363</v>
      </c>
      <c r="AK1074" s="5">
        <f t="shared" ca="1" si="467"/>
        <v>425</v>
      </c>
    </row>
    <row r="1075" spans="1:37" x14ac:dyDescent="0.3">
      <c r="A1075" s="35">
        <f>IF(Замеры!B1072=0, " ", Замеры!B1072)</f>
        <v>1069</v>
      </c>
      <c r="B1075" s="45" t="str">
        <f>Замеры!G1072</f>
        <v xml:space="preserve">Группа от QF </v>
      </c>
      <c r="C1075" s="45" t="str">
        <f>IF(Замеры!O1072=0, " ", Замеры!O1072)</f>
        <v xml:space="preserve"> </v>
      </c>
      <c r="D1075" s="69" t="str">
        <f t="shared" si="468"/>
        <v xml:space="preserve"> </v>
      </c>
      <c r="E1075" s="69" t="str">
        <f t="shared" si="469"/>
        <v xml:space="preserve"> </v>
      </c>
      <c r="F1075" s="29" t="str">
        <f t="shared" si="444"/>
        <v>-</v>
      </c>
      <c r="G1075" s="29" t="str">
        <f t="shared" si="445"/>
        <v>-</v>
      </c>
      <c r="H1075" s="29" t="str">
        <f t="shared" si="446"/>
        <v>-</v>
      </c>
      <c r="I1075" s="29" t="str">
        <f t="shared" si="447"/>
        <v>-</v>
      </c>
      <c r="J1075" s="46" t="str">
        <f t="shared" si="448"/>
        <v>-</v>
      </c>
      <c r="K1075" s="29" t="str">
        <f t="shared" si="449"/>
        <v>-</v>
      </c>
      <c r="L1075" s="29" t="str">
        <f t="shared" si="450"/>
        <v>-</v>
      </c>
      <c r="M1075" s="29" t="str">
        <f t="shared" si="451"/>
        <v>-</v>
      </c>
      <c r="N1075" s="29" t="str">
        <f t="shared" si="452"/>
        <v>-</v>
      </c>
      <c r="O1075" s="29" t="str">
        <f t="shared" si="453"/>
        <v>-</v>
      </c>
      <c r="P1075" s="2">
        <f>Замеры!R1072</f>
        <v>0</v>
      </c>
      <c r="S1075" s="2">
        <f>Замеры!S1072</f>
        <v>0</v>
      </c>
      <c r="T1075" s="2" t="s">
        <v>72</v>
      </c>
      <c r="U1075" s="2" t="b">
        <f t="shared" si="454"/>
        <v>0</v>
      </c>
      <c r="V1075" s="2" t="b">
        <f t="shared" si="455"/>
        <v>0</v>
      </c>
      <c r="W1075" s="2" t="b">
        <f t="shared" si="456"/>
        <v>0</v>
      </c>
      <c r="Y1075" s="2">
        <f t="shared" ca="1" si="457"/>
        <v>36</v>
      </c>
      <c r="Z1075" s="2">
        <f t="shared" ca="1" si="457"/>
        <v>36</v>
      </c>
      <c r="AA1075" s="2">
        <f t="shared" ca="1" si="457"/>
        <v>37</v>
      </c>
      <c r="AB1075" s="5">
        <f t="shared" ca="1" si="458"/>
        <v>386</v>
      </c>
      <c r="AC1075" s="5">
        <f t="shared" ca="1" si="459"/>
        <v>441</v>
      </c>
      <c r="AD1075" s="5">
        <f t="shared" ca="1" si="460"/>
        <v>423</v>
      </c>
      <c r="AE1075" s="5">
        <f t="shared" ca="1" si="461"/>
        <v>453</v>
      </c>
      <c r="AF1075" s="5">
        <f t="shared" ca="1" si="462"/>
        <v>420</v>
      </c>
      <c r="AG1075" s="5">
        <f t="shared" ca="1" si="463"/>
        <v>391</v>
      </c>
      <c r="AH1075" s="5">
        <f t="shared" ca="1" si="464"/>
        <v>473</v>
      </c>
      <c r="AI1075" s="5">
        <f t="shared" ca="1" si="465"/>
        <v>466</v>
      </c>
      <c r="AJ1075" s="5">
        <f t="shared" ca="1" si="466"/>
        <v>424</v>
      </c>
      <c r="AK1075" s="5">
        <f t="shared" ca="1" si="467"/>
        <v>517</v>
      </c>
    </row>
    <row r="1076" spans="1:37" x14ac:dyDescent="0.3">
      <c r="A1076" s="35">
        <f>IF(Замеры!B1073=0, " ", Замеры!B1073)</f>
        <v>1070</v>
      </c>
      <c r="B1076" s="45" t="str">
        <f>Замеры!G1073</f>
        <v xml:space="preserve">Группа от QF </v>
      </c>
      <c r="C1076" s="45" t="str">
        <f>IF(Замеры!O1073=0, " ", Замеры!O1073)</f>
        <v xml:space="preserve"> </v>
      </c>
      <c r="D1076" s="69" t="str">
        <f t="shared" si="468"/>
        <v xml:space="preserve"> </v>
      </c>
      <c r="E1076" s="69" t="str">
        <f t="shared" si="469"/>
        <v xml:space="preserve"> </v>
      </c>
      <c r="F1076" s="29" t="str">
        <f t="shared" si="444"/>
        <v>-</v>
      </c>
      <c r="G1076" s="29" t="str">
        <f t="shared" si="445"/>
        <v>-</v>
      </c>
      <c r="H1076" s="29" t="str">
        <f t="shared" si="446"/>
        <v>-</v>
      </c>
      <c r="I1076" s="29" t="str">
        <f t="shared" si="447"/>
        <v>-</v>
      </c>
      <c r="J1076" s="46" t="str">
        <f t="shared" si="448"/>
        <v>-</v>
      </c>
      <c r="K1076" s="29" t="str">
        <f t="shared" si="449"/>
        <v>-</v>
      </c>
      <c r="L1076" s="29" t="str">
        <f t="shared" si="450"/>
        <v>-</v>
      </c>
      <c r="M1076" s="29" t="str">
        <f t="shared" si="451"/>
        <v>-</v>
      </c>
      <c r="N1076" s="29" t="str">
        <f t="shared" si="452"/>
        <v>-</v>
      </c>
      <c r="O1076" s="29" t="str">
        <f t="shared" si="453"/>
        <v>-</v>
      </c>
      <c r="P1076" s="2">
        <f>Замеры!R1073</f>
        <v>0</v>
      </c>
      <c r="S1076" s="2">
        <f>Замеры!S1073</f>
        <v>0</v>
      </c>
      <c r="T1076" s="2" t="s">
        <v>72</v>
      </c>
      <c r="U1076" s="2" t="b">
        <f t="shared" si="454"/>
        <v>0</v>
      </c>
      <c r="V1076" s="2" t="b">
        <f t="shared" si="455"/>
        <v>0</v>
      </c>
      <c r="W1076" s="2" t="b">
        <f t="shared" si="456"/>
        <v>0</v>
      </c>
      <c r="Y1076" s="2">
        <f t="shared" ca="1" si="457"/>
        <v>49</v>
      </c>
      <c r="Z1076" s="2">
        <f t="shared" ca="1" si="457"/>
        <v>44</v>
      </c>
      <c r="AA1076" s="2">
        <f t="shared" ca="1" si="457"/>
        <v>32</v>
      </c>
      <c r="AB1076" s="5">
        <f t="shared" ca="1" si="458"/>
        <v>449</v>
      </c>
      <c r="AC1076" s="5">
        <f t="shared" ca="1" si="459"/>
        <v>415</v>
      </c>
      <c r="AD1076" s="5">
        <f t="shared" ca="1" si="460"/>
        <v>406</v>
      </c>
      <c r="AE1076" s="5">
        <f t="shared" ca="1" si="461"/>
        <v>422</v>
      </c>
      <c r="AF1076" s="5">
        <f t="shared" ca="1" si="462"/>
        <v>400</v>
      </c>
      <c r="AG1076" s="5">
        <f t="shared" ca="1" si="463"/>
        <v>391</v>
      </c>
      <c r="AH1076" s="5">
        <f t="shared" ca="1" si="464"/>
        <v>339</v>
      </c>
      <c r="AI1076" s="5">
        <f t="shared" ca="1" si="465"/>
        <v>355</v>
      </c>
      <c r="AJ1076" s="5">
        <f t="shared" ca="1" si="466"/>
        <v>376</v>
      </c>
      <c r="AK1076" s="5">
        <f t="shared" ca="1" si="467"/>
        <v>325</v>
      </c>
    </row>
    <row r="1077" spans="1:37" x14ac:dyDescent="0.3">
      <c r="A1077" s="35">
        <f>IF(Замеры!B1074=0, " ", Замеры!B1074)</f>
        <v>1071</v>
      </c>
      <c r="B1077" s="45" t="str">
        <f>Замеры!G1074</f>
        <v xml:space="preserve">Группа от QF </v>
      </c>
      <c r="C1077" s="45" t="str">
        <f>IF(Замеры!O1074=0, " ", Замеры!O1074)</f>
        <v xml:space="preserve"> </v>
      </c>
      <c r="D1077" s="69" t="str">
        <f t="shared" si="468"/>
        <v xml:space="preserve"> </v>
      </c>
      <c r="E1077" s="69" t="str">
        <f t="shared" si="469"/>
        <v xml:space="preserve"> </v>
      </c>
      <c r="F1077" s="29" t="str">
        <f t="shared" si="444"/>
        <v>-</v>
      </c>
      <c r="G1077" s="29" t="str">
        <f t="shared" si="445"/>
        <v>-</v>
      </c>
      <c r="H1077" s="29" t="str">
        <f t="shared" si="446"/>
        <v>-</v>
      </c>
      <c r="I1077" s="29" t="str">
        <f t="shared" si="447"/>
        <v>-</v>
      </c>
      <c r="J1077" s="46" t="str">
        <f t="shared" si="448"/>
        <v>-</v>
      </c>
      <c r="K1077" s="29" t="str">
        <f t="shared" si="449"/>
        <v>-</v>
      </c>
      <c r="L1077" s="29" t="str">
        <f t="shared" si="450"/>
        <v>-</v>
      </c>
      <c r="M1077" s="29" t="str">
        <f t="shared" si="451"/>
        <v>-</v>
      </c>
      <c r="N1077" s="29" t="str">
        <f t="shared" si="452"/>
        <v>-</v>
      </c>
      <c r="O1077" s="29" t="str">
        <f t="shared" si="453"/>
        <v>-</v>
      </c>
      <c r="P1077" s="2">
        <f>Замеры!R1074</f>
        <v>0</v>
      </c>
      <c r="S1077" s="2">
        <f>Замеры!S1074</f>
        <v>0</v>
      </c>
      <c r="T1077" s="2" t="s">
        <v>72</v>
      </c>
      <c r="U1077" s="2" t="b">
        <f t="shared" si="454"/>
        <v>0</v>
      </c>
      <c r="V1077" s="2" t="b">
        <f t="shared" si="455"/>
        <v>0</v>
      </c>
      <c r="W1077" s="2" t="b">
        <f t="shared" si="456"/>
        <v>0</v>
      </c>
      <c r="Y1077" s="2">
        <f t="shared" ca="1" si="457"/>
        <v>41</v>
      </c>
      <c r="Z1077" s="2">
        <f t="shared" ca="1" si="457"/>
        <v>46</v>
      </c>
      <c r="AA1077" s="2">
        <f t="shared" ca="1" si="457"/>
        <v>32</v>
      </c>
      <c r="AB1077" s="5">
        <f t="shared" ca="1" si="458"/>
        <v>420</v>
      </c>
      <c r="AC1077" s="5">
        <f t="shared" ca="1" si="459"/>
        <v>465</v>
      </c>
      <c r="AD1077" s="5">
        <f t="shared" ca="1" si="460"/>
        <v>418</v>
      </c>
      <c r="AE1077" s="5">
        <f t="shared" ca="1" si="461"/>
        <v>393</v>
      </c>
      <c r="AF1077" s="5">
        <f t="shared" ca="1" si="462"/>
        <v>402</v>
      </c>
      <c r="AG1077" s="5">
        <f t="shared" ca="1" si="463"/>
        <v>380</v>
      </c>
      <c r="AH1077" s="5">
        <f t="shared" ca="1" si="464"/>
        <v>425</v>
      </c>
      <c r="AI1077" s="5">
        <f t="shared" ca="1" si="465"/>
        <v>419</v>
      </c>
      <c r="AJ1077" s="5">
        <f t="shared" ca="1" si="466"/>
        <v>402</v>
      </c>
      <c r="AK1077" s="5">
        <f t="shared" ca="1" si="467"/>
        <v>417</v>
      </c>
    </row>
    <row r="1078" spans="1:37" x14ac:dyDescent="0.3">
      <c r="A1078" s="35">
        <f>IF(Замеры!B1075=0, " ", Замеры!B1075)</f>
        <v>1072</v>
      </c>
      <c r="B1078" s="45" t="str">
        <f>Замеры!G1075</f>
        <v xml:space="preserve">Группа от QF </v>
      </c>
      <c r="C1078" s="45" t="str">
        <f>IF(Замеры!O1075=0, " ", Замеры!O1075)</f>
        <v xml:space="preserve"> </v>
      </c>
      <c r="D1078" s="69" t="str">
        <f t="shared" si="468"/>
        <v xml:space="preserve"> </v>
      </c>
      <c r="E1078" s="69" t="str">
        <f t="shared" si="469"/>
        <v xml:space="preserve"> </v>
      </c>
      <c r="F1078" s="29" t="str">
        <f t="shared" si="444"/>
        <v>-</v>
      </c>
      <c r="G1078" s="29" t="str">
        <f t="shared" si="445"/>
        <v>-</v>
      </c>
      <c r="H1078" s="29" t="str">
        <f t="shared" si="446"/>
        <v>-</v>
      </c>
      <c r="I1078" s="29" t="str">
        <f t="shared" si="447"/>
        <v>-</v>
      </c>
      <c r="J1078" s="46" t="str">
        <f t="shared" si="448"/>
        <v>-</v>
      </c>
      <c r="K1078" s="29" t="str">
        <f t="shared" si="449"/>
        <v>-</v>
      </c>
      <c r="L1078" s="29" t="str">
        <f t="shared" si="450"/>
        <v>-</v>
      </c>
      <c r="M1078" s="29" t="str">
        <f t="shared" si="451"/>
        <v>-</v>
      </c>
      <c r="N1078" s="29" t="str">
        <f t="shared" si="452"/>
        <v>-</v>
      </c>
      <c r="O1078" s="29" t="str">
        <f t="shared" si="453"/>
        <v>-</v>
      </c>
      <c r="P1078" s="2">
        <f>Замеры!R1075</f>
        <v>0</v>
      </c>
      <c r="S1078" s="2">
        <f>Замеры!S1075</f>
        <v>0</v>
      </c>
      <c r="T1078" s="2" t="s">
        <v>72</v>
      </c>
      <c r="U1078" s="2" t="b">
        <f t="shared" si="454"/>
        <v>0</v>
      </c>
      <c r="V1078" s="2" t="b">
        <f t="shared" si="455"/>
        <v>0</v>
      </c>
      <c r="W1078" s="2" t="b">
        <f t="shared" si="456"/>
        <v>0</v>
      </c>
      <c r="Y1078" s="2">
        <f t="shared" ca="1" si="457"/>
        <v>36</v>
      </c>
      <c r="Z1078" s="2">
        <f t="shared" ca="1" si="457"/>
        <v>47</v>
      </c>
      <c r="AA1078" s="2">
        <f t="shared" ca="1" si="457"/>
        <v>48</v>
      </c>
      <c r="AB1078" s="5">
        <f t="shared" ca="1" si="458"/>
        <v>514</v>
      </c>
      <c r="AC1078" s="5">
        <f t="shared" ca="1" si="459"/>
        <v>568</v>
      </c>
      <c r="AD1078" s="5">
        <f t="shared" ca="1" si="460"/>
        <v>515</v>
      </c>
      <c r="AE1078" s="5">
        <f t="shared" ca="1" si="461"/>
        <v>549</v>
      </c>
      <c r="AF1078" s="5">
        <f t="shared" ca="1" si="462"/>
        <v>567</v>
      </c>
      <c r="AG1078" s="5">
        <f t="shared" ca="1" si="463"/>
        <v>548</v>
      </c>
      <c r="AH1078" s="5">
        <f t="shared" ca="1" si="464"/>
        <v>520</v>
      </c>
      <c r="AI1078" s="5">
        <f t="shared" ca="1" si="465"/>
        <v>540</v>
      </c>
      <c r="AJ1078" s="5">
        <f t="shared" ca="1" si="466"/>
        <v>574</v>
      </c>
      <c r="AK1078" s="5">
        <f t="shared" ca="1" si="467"/>
        <v>570</v>
      </c>
    </row>
    <row r="1079" spans="1:37" x14ac:dyDescent="0.3">
      <c r="A1079" s="35">
        <f>IF(Замеры!B1076=0, " ", Замеры!B1076)</f>
        <v>1073</v>
      </c>
      <c r="B1079" s="45" t="str">
        <f>Замеры!G1076</f>
        <v xml:space="preserve">Группа от QF </v>
      </c>
      <c r="C1079" s="45" t="str">
        <f>IF(Замеры!O1076=0, " ", Замеры!O1076)</f>
        <v xml:space="preserve"> </v>
      </c>
      <c r="D1079" s="69" t="str">
        <f t="shared" si="468"/>
        <v xml:space="preserve"> </v>
      </c>
      <c r="E1079" s="69" t="str">
        <f t="shared" si="469"/>
        <v xml:space="preserve"> </v>
      </c>
      <c r="F1079" s="29" t="str">
        <f t="shared" si="444"/>
        <v>-</v>
      </c>
      <c r="G1079" s="29" t="str">
        <f t="shared" si="445"/>
        <v>-</v>
      </c>
      <c r="H1079" s="29" t="str">
        <f t="shared" si="446"/>
        <v>-</v>
      </c>
      <c r="I1079" s="29" t="str">
        <f t="shared" si="447"/>
        <v>-</v>
      </c>
      <c r="J1079" s="46" t="str">
        <f t="shared" si="448"/>
        <v>-</v>
      </c>
      <c r="K1079" s="29" t="str">
        <f t="shared" si="449"/>
        <v>-</v>
      </c>
      <c r="L1079" s="29" t="str">
        <f t="shared" si="450"/>
        <v>-</v>
      </c>
      <c r="M1079" s="29" t="str">
        <f t="shared" si="451"/>
        <v>-</v>
      </c>
      <c r="N1079" s="29" t="str">
        <f t="shared" si="452"/>
        <v>-</v>
      </c>
      <c r="O1079" s="29" t="str">
        <f t="shared" si="453"/>
        <v>-</v>
      </c>
      <c r="P1079" s="2">
        <f>Замеры!R1076</f>
        <v>0</v>
      </c>
      <c r="S1079" s="2">
        <f>Замеры!S1076</f>
        <v>0</v>
      </c>
      <c r="T1079" s="2" t="s">
        <v>72</v>
      </c>
      <c r="U1079" s="2" t="b">
        <f t="shared" si="454"/>
        <v>0</v>
      </c>
      <c r="V1079" s="2" t="b">
        <f t="shared" si="455"/>
        <v>0</v>
      </c>
      <c r="W1079" s="2" t="b">
        <f t="shared" si="456"/>
        <v>0</v>
      </c>
      <c r="Y1079" s="2">
        <f t="shared" ca="1" si="457"/>
        <v>36</v>
      </c>
      <c r="Z1079" s="2">
        <f t="shared" ca="1" si="457"/>
        <v>35</v>
      </c>
      <c r="AA1079" s="2">
        <f t="shared" ca="1" si="457"/>
        <v>40</v>
      </c>
      <c r="AB1079" s="5">
        <f t="shared" ca="1" si="458"/>
        <v>548</v>
      </c>
      <c r="AC1079" s="5">
        <f t="shared" ca="1" si="459"/>
        <v>481</v>
      </c>
      <c r="AD1079" s="5">
        <f t="shared" ca="1" si="460"/>
        <v>481</v>
      </c>
      <c r="AE1079" s="5">
        <f t="shared" ca="1" si="461"/>
        <v>506</v>
      </c>
      <c r="AF1079" s="5">
        <f t="shared" ca="1" si="462"/>
        <v>528</v>
      </c>
      <c r="AG1079" s="5">
        <f t="shared" ca="1" si="463"/>
        <v>444</v>
      </c>
      <c r="AH1079" s="5">
        <f t="shared" ca="1" si="464"/>
        <v>444</v>
      </c>
      <c r="AI1079" s="5">
        <f t="shared" ca="1" si="465"/>
        <v>518</v>
      </c>
      <c r="AJ1079" s="5">
        <f t="shared" ca="1" si="466"/>
        <v>419</v>
      </c>
      <c r="AK1079" s="5">
        <f t="shared" ca="1" si="467"/>
        <v>539</v>
      </c>
    </row>
    <row r="1080" spans="1:37" x14ac:dyDescent="0.3">
      <c r="A1080" s="35">
        <f>IF(Замеры!B1077=0, " ", Замеры!B1077)</f>
        <v>1074</v>
      </c>
      <c r="B1080" s="45" t="str">
        <f>Замеры!G1077</f>
        <v xml:space="preserve">Группа от QF </v>
      </c>
      <c r="C1080" s="45" t="str">
        <f>IF(Замеры!O1077=0, " ", Замеры!O1077)</f>
        <v xml:space="preserve"> </v>
      </c>
      <c r="D1080" s="69" t="str">
        <f t="shared" si="468"/>
        <v xml:space="preserve"> </v>
      </c>
      <c r="E1080" s="69" t="str">
        <f t="shared" si="469"/>
        <v xml:space="preserve"> </v>
      </c>
      <c r="F1080" s="29" t="str">
        <f t="shared" si="444"/>
        <v>-</v>
      </c>
      <c r="G1080" s="29" t="str">
        <f t="shared" si="445"/>
        <v>-</v>
      </c>
      <c r="H1080" s="29" t="str">
        <f t="shared" si="446"/>
        <v>-</v>
      </c>
      <c r="I1080" s="29" t="str">
        <f t="shared" si="447"/>
        <v>-</v>
      </c>
      <c r="J1080" s="46" t="str">
        <f t="shared" si="448"/>
        <v>-</v>
      </c>
      <c r="K1080" s="29" t="str">
        <f t="shared" si="449"/>
        <v>-</v>
      </c>
      <c r="L1080" s="29" t="str">
        <f t="shared" si="450"/>
        <v>-</v>
      </c>
      <c r="M1080" s="29" t="str">
        <f t="shared" si="451"/>
        <v>-</v>
      </c>
      <c r="N1080" s="29" t="str">
        <f t="shared" si="452"/>
        <v>-</v>
      </c>
      <c r="O1080" s="29" t="str">
        <f t="shared" si="453"/>
        <v>-</v>
      </c>
      <c r="P1080" s="2">
        <f>Замеры!R1077</f>
        <v>0</v>
      </c>
      <c r="S1080" s="2">
        <f>Замеры!S1077</f>
        <v>0</v>
      </c>
      <c r="T1080" s="2" t="s">
        <v>72</v>
      </c>
      <c r="U1080" s="2" t="b">
        <f t="shared" si="454"/>
        <v>0</v>
      </c>
      <c r="V1080" s="2" t="b">
        <f t="shared" si="455"/>
        <v>0</v>
      </c>
      <c r="W1080" s="2" t="b">
        <f t="shared" si="456"/>
        <v>0</v>
      </c>
      <c r="Y1080" s="2">
        <f t="shared" ca="1" si="457"/>
        <v>36</v>
      </c>
      <c r="Z1080" s="2">
        <f t="shared" ca="1" si="457"/>
        <v>31</v>
      </c>
      <c r="AA1080" s="2">
        <f t="shared" ca="1" si="457"/>
        <v>49</v>
      </c>
      <c r="AB1080" s="5">
        <f t="shared" ca="1" si="458"/>
        <v>601</v>
      </c>
      <c r="AC1080" s="5">
        <f t="shared" ca="1" si="459"/>
        <v>554</v>
      </c>
      <c r="AD1080" s="5">
        <f t="shared" ca="1" si="460"/>
        <v>592</v>
      </c>
      <c r="AE1080" s="5">
        <f t="shared" ca="1" si="461"/>
        <v>507</v>
      </c>
      <c r="AF1080" s="5">
        <f t="shared" ca="1" si="462"/>
        <v>530</v>
      </c>
      <c r="AG1080" s="5">
        <f t="shared" ca="1" si="463"/>
        <v>614</v>
      </c>
      <c r="AH1080" s="5">
        <f t="shared" ca="1" si="464"/>
        <v>500</v>
      </c>
      <c r="AI1080" s="5">
        <f t="shared" ca="1" si="465"/>
        <v>593</v>
      </c>
      <c r="AJ1080" s="5">
        <f t="shared" ca="1" si="466"/>
        <v>580</v>
      </c>
      <c r="AK1080" s="5">
        <f t="shared" ca="1" si="467"/>
        <v>608</v>
      </c>
    </row>
    <row r="1081" spans="1:37" x14ac:dyDescent="0.3">
      <c r="A1081" s="35">
        <f>IF(Замеры!B1078=0, " ", Замеры!B1078)</f>
        <v>1075</v>
      </c>
      <c r="B1081" s="45" t="str">
        <f>Замеры!G1078</f>
        <v xml:space="preserve">Группа от QF </v>
      </c>
      <c r="C1081" s="45" t="str">
        <f>IF(Замеры!O1078=0, " ", Замеры!O1078)</f>
        <v xml:space="preserve"> </v>
      </c>
      <c r="D1081" s="69" t="str">
        <f t="shared" si="468"/>
        <v xml:space="preserve"> </v>
      </c>
      <c r="E1081" s="69" t="str">
        <f t="shared" si="469"/>
        <v xml:space="preserve"> </v>
      </c>
      <c r="F1081" s="29" t="str">
        <f t="shared" si="444"/>
        <v>-</v>
      </c>
      <c r="G1081" s="29" t="str">
        <f t="shared" si="445"/>
        <v>-</v>
      </c>
      <c r="H1081" s="29" t="str">
        <f t="shared" si="446"/>
        <v>-</v>
      </c>
      <c r="I1081" s="29" t="str">
        <f t="shared" si="447"/>
        <v>-</v>
      </c>
      <c r="J1081" s="46" t="str">
        <f t="shared" si="448"/>
        <v>-</v>
      </c>
      <c r="K1081" s="29" t="str">
        <f t="shared" si="449"/>
        <v>-</v>
      </c>
      <c r="L1081" s="29" t="str">
        <f t="shared" si="450"/>
        <v>-</v>
      </c>
      <c r="M1081" s="29" t="str">
        <f t="shared" si="451"/>
        <v>-</v>
      </c>
      <c r="N1081" s="29" t="str">
        <f t="shared" si="452"/>
        <v>-</v>
      </c>
      <c r="O1081" s="29" t="str">
        <f t="shared" si="453"/>
        <v>-</v>
      </c>
      <c r="P1081" s="2">
        <f>Замеры!R1078</f>
        <v>0</v>
      </c>
      <c r="S1081" s="2">
        <f>Замеры!S1078</f>
        <v>0</v>
      </c>
      <c r="T1081" s="2" t="s">
        <v>72</v>
      </c>
      <c r="U1081" s="2" t="b">
        <f t="shared" si="454"/>
        <v>0</v>
      </c>
      <c r="V1081" s="2" t="b">
        <f t="shared" si="455"/>
        <v>0</v>
      </c>
      <c r="W1081" s="2" t="b">
        <f t="shared" si="456"/>
        <v>0</v>
      </c>
      <c r="Y1081" s="2">
        <f t="shared" ca="1" si="457"/>
        <v>38</v>
      </c>
      <c r="Z1081" s="2">
        <f t="shared" ca="1" si="457"/>
        <v>23</v>
      </c>
      <c r="AA1081" s="2">
        <f t="shared" ca="1" si="457"/>
        <v>49</v>
      </c>
      <c r="AB1081" s="5">
        <f t="shared" ca="1" si="458"/>
        <v>598</v>
      </c>
      <c r="AC1081" s="5">
        <f t="shared" ca="1" si="459"/>
        <v>623</v>
      </c>
      <c r="AD1081" s="5">
        <f t="shared" ca="1" si="460"/>
        <v>572</v>
      </c>
      <c r="AE1081" s="5">
        <f t="shared" ca="1" si="461"/>
        <v>572</v>
      </c>
      <c r="AF1081" s="5">
        <f t="shared" ca="1" si="462"/>
        <v>504</v>
      </c>
      <c r="AG1081" s="5">
        <f t="shared" ca="1" si="463"/>
        <v>614</v>
      </c>
      <c r="AH1081" s="5">
        <f t="shared" ca="1" si="464"/>
        <v>500</v>
      </c>
      <c r="AI1081" s="5">
        <f t="shared" ca="1" si="465"/>
        <v>583</v>
      </c>
      <c r="AJ1081" s="5">
        <f t="shared" ca="1" si="466"/>
        <v>514</v>
      </c>
      <c r="AK1081" s="5">
        <f t="shared" ca="1" si="467"/>
        <v>570</v>
      </c>
    </row>
    <row r="1082" spans="1:37" x14ac:dyDescent="0.3">
      <c r="A1082" s="35">
        <f>IF(Замеры!B1079=0, " ", Замеры!B1079)</f>
        <v>1076</v>
      </c>
      <c r="B1082" s="45" t="str">
        <f>Замеры!G1079</f>
        <v xml:space="preserve">Группа от QF </v>
      </c>
      <c r="C1082" s="45" t="str">
        <f>IF(Замеры!O1079=0, " ", Замеры!O1079)</f>
        <v xml:space="preserve"> </v>
      </c>
      <c r="D1082" s="69" t="str">
        <f t="shared" si="468"/>
        <v xml:space="preserve"> </v>
      </c>
      <c r="E1082" s="69" t="str">
        <f t="shared" si="469"/>
        <v xml:space="preserve"> </v>
      </c>
      <c r="F1082" s="29" t="str">
        <f t="shared" si="444"/>
        <v>-</v>
      </c>
      <c r="G1082" s="29" t="str">
        <f t="shared" si="445"/>
        <v>-</v>
      </c>
      <c r="H1082" s="29" t="str">
        <f t="shared" si="446"/>
        <v>-</v>
      </c>
      <c r="I1082" s="29" t="str">
        <f t="shared" si="447"/>
        <v>-</v>
      </c>
      <c r="J1082" s="46" t="str">
        <f t="shared" si="448"/>
        <v>-</v>
      </c>
      <c r="K1082" s="29" t="str">
        <f t="shared" si="449"/>
        <v>-</v>
      </c>
      <c r="L1082" s="29" t="str">
        <f t="shared" si="450"/>
        <v>-</v>
      </c>
      <c r="M1082" s="29" t="str">
        <f t="shared" si="451"/>
        <v>-</v>
      </c>
      <c r="N1082" s="29" t="str">
        <f t="shared" si="452"/>
        <v>-</v>
      </c>
      <c r="O1082" s="29" t="str">
        <f t="shared" si="453"/>
        <v>-</v>
      </c>
      <c r="P1082" s="2">
        <f>Замеры!R1079</f>
        <v>0</v>
      </c>
      <c r="S1082" s="2">
        <f>Замеры!S1079</f>
        <v>0</v>
      </c>
      <c r="T1082" s="2" t="s">
        <v>72</v>
      </c>
      <c r="U1082" s="2" t="b">
        <f t="shared" si="454"/>
        <v>0</v>
      </c>
      <c r="V1082" s="2" t="b">
        <f t="shared" si="455"/>
        <v>0</v>
      </c>
      <c r="W1082" s="2" t="b">
        <f t="shared" si="456"/>
        <v>0</v>
      </c>
      <c r="Y1082" s="2">
        <f t="shared" ca="1" si="457"/>
        <v>44</v>
      </c>
      <c r="Z1082" s="2">
        <f t="shared" ca="1" si="457"/>
        <v>34</v>
      </c>
      <c r="AA1082" s="2">
        <f t="shared" ca="1" si="457"/>
        <v>28</v>
      </c>
      <c r="AB1082" s="5">
        <f t="shared" ca="1" si="458"/>
        <v>359</v>
      </c>
      <c r="AC1082" s="5">
        <f t="shared" ca="1" si="459"/>
        <v>371</v>
      </c>
      <c r="AD1082" s="5">
        <f t="shared" ca="1" si="460"/>
        <v>326</v>
      </c>
      <c r="AE1082" s="5">
        <f t="shared" ca="1" si="461"/>
        <v>300</v>
      </c>
      <c r="AF1082" s="5">
        <f t="shared" ca="1" si="462"/>
        <v>293</v>
      </c>
      <c r="AG1082" s="5">
        <f t="shared" ca="1" si="463"/>
        <v>308</v>
      </c>
      <c r="AH1082" s="5">
        <f t="shared" ca="1" si="464"/>
        <v>311</v>
      </c>
      <c r="AI1082" s="5">
        <f t="shared" ca="1" si="465"/>
        <v>292</v>
      </c>
      <c r="AJ1082" s="5">
        <f t="shared" ca="1" si="466"/>
        <v>308</v>
      </c>
      <c r="AK1082" s="5">
        <f t="shared" ca="1" si="467"/>
        <v>399</v>
      </c>
    </row>
    <row r="1083" spans="1:37" x14ac:dyDescent="0.3">
      <c r="A1083" s="35">
        <f>IF(Замеры!B1080=0, " ", Замеры!B1080)</f>
        <v>1077</v>
      </c>
      <c r="B1083" s="45" t="str">
        <f>Замеры!G1080</f>
        <v xml:space="preserve">Группа от QF </v>
      </c>
      <c r="C1083" s="45" t="str">
        <f>IF(Замеры!O1080=0, " ", Замеры!O1080)</f>
        <v xml:space="preserve"> </v>
      </c>
      <c r="D1083" s="69" t="str">
        <f t="shared" si="468"/>
        <v xml:space="preserve"> </v>
      </c>
      <c r="E1083" s="69" t="str">
        <f t="shared" si="469"/>
        <v xml:space="preserve"> </v>
      </c>
      <c r="F1083" s="29" t="str">
        <f t="shared" si="444"/>
        <v>-</v>
      </c>
      <c r="G1083" s="29" t="str">
        <f t="shared" si="445"/>
        <v>-</v>
      </c>
      <c r="H1083" s="29" t="str">
        <f t="shared" si="446"/>
        <v>-</v>
      </c>
      <c r="I1083" s="29" t="str">
        <f t="shared" si="447"/>
        <v>-</v>
      </c>
      <c r="J1083" s="46" t="str">
        <f t="shared" si="448"/>
        <v>-</v>
      </c>
      <c r="K1083" s="29" t="str">
        <f t="shared" si="449"/>
        <v>-</v>
      </c>
      <c r="L1083" s="29" t="str">
        <f t="shared" si="450"/>
        <v>-</v>
      </c>
      <c r="M1083" s="29" t="str">
        <f t="shared" si="451"/>
        <v>-</v>
      </c>
      <c r="N1083" s="29" t="str">
        <f t="shared" si="452"/>
        <v>-</v>
      </c>
      <c r="O1083" s="29" t="str">
        <f t="shared" si="453"/>
        <v>-</v>
      </c>
      <c r="P1083" s="2">
        <f>Замеры!R1080</f>
        <v>0</v>
      </c>
      <c r="S1083" s="2">
        <f>Замеры!S1080</f>
        <v>0</v>
      </c>
      <c r="T1083" s="2" t="s">
        <v>72</v>
      </c>
      <c r="U1083" s="2" t="b">
        <f t="shared" si="454"/>
        <v>0</v>
      </c>
      <c r="V1083" s="2" t="b">
        <f t="shared" si="455"/>
        <v>0</v>
      </c>
      <c r="W1083" s="2" t="b">
        <f t="shared" si="456"/>
        <v>0</v>
      </c>
      <c r="Y1083" s="2">
        <f t="shared" ca="1" si="457"/>
        <v>35</v>
      </c>
      <c r="Z1083" s="2">
        <f t="shared" ca="1" si="457"/>
        <v>39</v>
      </c>
      <c r="AA1083" s="2">
        <f t="shared" ca="1" si="457"/>
        <v>31</v>
      </c>
      <c r="AB1083" s="5">
        <f t="shared" ca="1" si="458"/>
        <v>320</v>
      </c>
      <c r="AC1083" s="5">
        <f t="shared" ca="1" si="459"/>
        <v>398</v>
      </c>
      <c r="AD1083" s="5">
        <f t="shared" ca="1" si="460"/>
        <v>399</v>
      </c>
      <c r="AE1083" s="5">
        <f t="shared" ca="1" si="461"/>
        <v>413</v>
      </c>
      <c r="AF1083" s="5">
        <f t="shared" ca="1" si="462"/>
        <v>341</v>
      </c>
      <c r="AG1083" s="5">
        <f t="shared" ca="1" si="463"/>
        <v>316</v>
      </c>
      <c r="AH1083" s="5">
        <f t="shared" ca="1" si="464"/>
        <v>429</v>
      </c>
      <c r="AI1083" s="5">
        <f t="shared" ca="1" si="465"/>
        <v>429</v>
      </c>
      <c r="AJ1083" s="5">
        <f t="shared" ca="1" si="466"/>
        <v>427</v>
      </c>
      <c r="AK1083" s="5">
        <f t="shared" ca="1" si="467"/>
        <v>349</v>
      </c>
    </row>
    <row r="1084" spans="1:37" x14ac:dyDescent="0.3">
      <c r="A1084" s="35">
        <f>IF(Замеры!B1081=0, " ", Замеры!B1081)</f>
        <v>1078</v>
      </c>
      <c r="B1084" s="45" t="str">
        <f>Замеры!G1081</f>
        <v xml:space="preserve">Группа от QF </v>
      </c>
      <c r="C1084" s="45" t="str">
        <f>IF(Замеры!O1081=0, " ", Замеры!O1081)</f>
        <v xml:space="preserve"> </v>
      </c>
      <c r="D1084" s="69" t="str">
        <f t="shared" si="468"/>
        <v xml:space="preserve"> </v>
      </c>
      <c r="E1084" s="69" t="str">
        <f t="shared" si="469"/>
        <v xml:space="preserve"> </v>
      </c>
      <c r="F1084" s="29" t="str">
        <f t="shared" si="444"/>
        <v>-</v>
      </c>
      <c r="G1084" s="29" t="str">
        <f t="shared" si="445"/>
        <v>-</v>
      </c>
      <c r="H1084" s="29" t="str">
        <f t="shared" si="446"/>
        <v>-</v>
      </c>
      <c r="I1084" s="29" t="str">
        <f t="shared" si="447"/>
        <v>-</v>
      </c>
      <c r="J1084" s="46" t="str">
        <f t="shared" si="448"/>
        <v>-</v>
      </c>
      <c r="K1084" s="29" t="str">
        <f t="shared" si="449"/>
        <v>-</v>
      </c>
      <c r="L1084" s="29" t="str">
        <f t="shared" si="450"/>
        <v>-</v>
      </c>
      <c r="M1084" s="29" t="str">
        <f t="shared" si="451"/>
        <v>-</v>
      </c>
      <c r="N1084" s="29" t="str">
        <f t="shared" si="452"/>
        <v>-</v>
      </c>
      <c r="O1084" s="29" t="str">
        <f t="shared" si="453"/>
        <v>-</v>
      </c>
      <c r="P1084" s="2">
        <f>Замеры!R1081</f>
        <v>0</v>
      </c>
      <c r="S1084" s="2">
        <f>Замеры!S1081</f>
        <v>0</v>
      </c>
      <c r="T1084" s="2" t="s">
        <v>72</v>
      </c>
      <c r="U1084" s="2" t="b">
        <f t="shared" si="454"/>
        <v>0</v>
      </c>
      <c r="V1084" s="2" t="b">
        <f t="shared" si="455"/>
        <v>0</v>
      </c>
      <c r="W1084" s="2" t="b">
        <f t="shared" si="456"/>
        <v>0</v>
      </c>
      <c r="Y1084" s="2">
        <f t="shared" ca="1" si="457"/>
        <v>35</v>
      </c>
      <c r="Z1084" s="2">
        <f t="shared" ca="1" si="457"/>
        <v>33</v>
      </c>
      <c r="AA1084" s="2">
        <f t="shared" ca="1" si="457"/>
        <v>49</v>
      </c>
      <c r="AB1084" s="5">
        <f t="shared" ca="1" si="458"/>
        <v>578</v>
      </c>
      <c r="AC1084" s="5">
        <f t="shared" ca="1" si="459"/>
        <v>568</v>
      </c>
      <c r="AD1084" s="5">
        <f t="shared" ca="1" si="460"/>
        <v>516</v>
      </c>
      <c r="AE1084" s="5">
        <f t="shared" ca="1" si="461"/>
        <v>527</v>
      </c>
      <c r="AF1084" s="5">
        <f t="shared" ca="1" si="462"/>
        <v>602</v>
      </c>
      <c r="AG1084" s="5">
        <f t="shared" ca="1" si="463"/>
        <v>602</v>
      </c>
      <c r="AH1084" s="5">
        <f t="shared" ca="1" si="464"/>
        <v>560</v>
      </c>
      <c r="AI1084" s="5">
        <f t="shared" ca="1" si="465"/>
        <v>601</v>
      </c>
      <c r="AJ1084" s="5">
        <f t="shared" ca="1" si="466"/>
        <v>541</v>
      </c>
      <c r="AK1084" s="5">
        <f t="shared" ca="1" si="467"/>
        <v>526</v>
      </c>
    </row>
    <row r="1085" spans="1:37" x14ac:dyDescent="0.3">
      <c r="A1085" s="35">
        <f>IF(Замеры!B1082=0, " ", Замеры!B1082)</f>
        <v>1079</v>
      </c>
      <c r="B1085" s="45" t="str">
        <f>Замеры!G1082</f>
        <v xml:space="preserve">Группа от QF </v>
      </c>
      <c r="C1085" s="45" t="str">
        <f>IF(Замеры!O1082=0, " ", Замеры!O1082)</f>
        <v xml:space="preserve"> </v>
      </c>
      <c r="D1085" s="69" t="str">
        <f t="shared" si="468"/>
        <v xml:space="preserve"> </v>
      </c>
      <c r="E1085" s="69" t="str">
        <f t="shared" si="469"/>
        <v xml:space="preserve"> </v>
      </c>
      <c r="F1085" s="29" t="str">
        <f t="shared" si="444"/>
        <v>-</v>
      </c>
      <c r="G1085" s="29" t="str">
        <f t="shared" si="445"/>
        <v>-</v>
      </c>
      <c r="H1085" s="29" t="str">
        <f t="shared" si="446"/>
        <v>-</v>
      </c>
      <c r="I1085" s="29" t="str">
        <f t="shared" si="447"/>
        <v>-</v>
      </c>
      <c r="J1085" s="46" t="str">
        <f t="shared" si="448"/>
        <v>-</v>
      </c>
      <c r="K1085" s="29" t="str">
        <f t="shared" si="449"/>
        <v>-</v>
      </c>
      <c r="L1085" s="29" t="str">
        <f t="shared" si="450"/>
        <v>-</v>
      </c>
      <c r="M1085" s="29" t="str">
        <f t="shared" si="451"/>
        <v>-</v>
      </c>
      <c r="N1085" s="29" t="str">
        <f t="shared" si="452"/>
        <v>-</v>
      </c>
      <c r="O1085" s="29" t="str">
        <f t="shared" si="453"/>
        <v>-</v>
      </c>
      <c r="P1085" s="2">
        <f>Замеры!R1082</f>
        <v>0</v>
      </c>
      <c r="S1085" s="2">
        <f>Замеры!S1082</f>
        <v>0</v>
      </c>
      <c r="T1085" s="2" t="s">
        <v>72</v>
      </c>
      <c r="U1085" s="2" t="b">
        <f t="shared" si="454"/>
        <v>0</v>
      </c>
      <c r="V1085" s="2" t="b">
        <f t="shared" si="455"/>
        <v>0</v>
      </c>
      <c r="W1085" s="2" t="b">
        <f t="shared" si="456"/>
        <v>0</v>
      </c>
      <c r="Y1085" s="2">
        <f t="shared" ca="1" si="457"/>
        <v>49</v>
      </c>
      <c r="Z1085" s="2">
        <f t="shared" ca="1" si="457"/>
        <v>35</v>
      </c>
      <c r="AA1085" s="2">
        <f t="shared" ca="1" si="457"/>
        <v>27</v>
      </c>
      <c r="AB1085" s="5">
        <f t="shared" ca="1" si="458"/>
        <v>308</v>
      </c>
      <c r="AC1085" s="5">
        <f t="shared" ca="1" si="459"/>
        <v>357</v>
      </c>
      <c r="AD1085" s="5">
        <f t="shared" ca="1" si="460"/>
        <v>353</v>
      </c>
      <c r="AE1085" s="5">
        <f t="shared" ca="1" si="461"/>
        <v>380</v>
      </c>
      <c r="AF1085" s="5">
        <f t="shared" ca="1" si="462"/>
        <v>393</v>
      </c>
      <c r="AG1085" s="5">
        <f t="shared" ca="1" si="463"/>
        <v>383</v>
      </c>
      <c r="AH1085" s="5">
        <f t="shared" ca="1" si="464"/>
        <v>353</v>
      </c>
      <c r="AI1085" s="5">
        <f t="shared" ca="1" si="465"/>
        <v>370</v>
      </c>
      <c r="AJ1085" s="5">
        <f t="shared" ca="1" si="466"/>
        <v>417</v>
      </c>
      <c r="AK1085" s="5">
        <f t="shared" ca="1" si="467"/>
        <v>276</v>
      </c>
    </row>
    <row r="1086" spans="1:37" x14ac:dyDescent="0.3">
      <c r="A1086" s="35">
        <f>IF(Замеры!B1083=0, " ", Замеры!B1083)</f>
        <v>1080</v>
      </c>
      <c r="B1086" s="45" t="str">
        <f>Замеры!G1083</f>
        <v xml:space="preserve">Группа от QF </v>
      </c>
      <c r="C1086" s="45" t="str">
        <f>IF(Замеры!O1083=0, " ", Замеры!O1083)</f>
        <v xml:space="preserve"> </v>
      </c>
      <c r="D1086" s="69" t="str">
        <f t="shared" si="468"/>
        <v xml:space="preserve"> </v>
      </c>
      <c r="E1086" s="69" t="str">
        <f t="shared" si="469"/>
        <v xml:space="preserve"> </v>
      </c>
      <c r="F1086" s="29" t="str">
        <f t="shared" si="444"/>
        <v>-</v>
      </c>
      <c r="G1086" s="29" t="str">
        <f t="shared" si="445"/>
        <v>-</v>
      </c>
      <c r="H1086" s="29" t="str">
        <f t="shared" si="446"/>
        <v>-</v>
      </c>
      <c r="I1086" s="29" t="str">
        <f t="shared" si="447"/>
        <v>-</v>
      </c>
      <c r="J1086" s="46" t="str">
        <f t="shared" si="448"/>
        <v>-</v>
      </c>
      <c r="K1086" s="29" t="str">
        <f t="shared" si="449"/>
        <v>-</v>
      </c>
      <c r="L1086" s="29" t="str">
        <f t="shared" si="450"/>
        <v>-</v>
      </c>
      <c r="M1086" s="29" t="str">
        <f t="shared" si="451"/>
        <v>-</v>
      </c>
      <c r="N1086" s="29" t="str">
        <f t="shared" si="452"/>
        <v>-</v>
      </c>
      <c r="O1086" s="29" t="str">
        <f t="shared" si="453"/>
        <v>-</v>
      </c>
      <c r="P1086" s="2">
        <f>Замеры!R1083</f>
        <v>0</v>
      </c>
      <c r="S1086" s="2">
        <f>Замеры!S1083</f>
        <v>0</v>
      </c>
      <c r="T1086" s="2" t="s">
        <v>72</v>
      </c>
      <c r="U1086" s="2" t="b">
        <f t="shared" si="454"/>
        <v>0</v>
      </c>
      <c r="V1086" s="2" t="b">
        <f t="shared" si="455"/>
        <v>0</v>
      </c>
      <c r="W1086" s="2" t="b">
        <f t="shared" si="456"/>
        <v>0</v>
      </c>
      <c r="Y1086" s="2">
        <f t="shared" ca="1" si="457"/>
        <v>40</v>
      </c>
      <c r="Z1086" s="2">
        <f t="shared" ca="1" si="457"/>
        <v>43</v>
      </c>
      <c r="AA1086" s="2">
        <f t="shared" ca="1" si="457"/>
        <v>24</v>
      </c>
      <c r="AB1086" s="5">
        <f t="shared" ca="1" si="458"/>
        <v>325</v>
      </c>
      <c r="AC1086" s="5">
        <f t="shared" ca="1" si="459"/>
        <v>300</v>
      </c>
      <c r="AD1086" s="5">
        <f t="shared" ca="1" si="460"/>
        <v>302</v>
      </c>
      <c r="AE1086" s="5">
        <f t="shared" ca="1" si="461"/>
        <v>269</v>
      </c>
      <c r="AF1086" s="5">
        <f t="shared" ca="1" si="462"/>
        <v>327</v>
      </c>
      <c r="AG1086" s="5">
        <f t="shared" ca="1" si="463"/>
        <v>297</v>
      </c>
      <c r="AH1086" s="5">
        <f t="shared" ca="1" si="464"/>
        <v>288</v>
      </c>
      <c r="AI1086" s="5">
        <f t="shared" ca="1" si="465"/>
        <v>388</v>
      </c>
      <c r="AJ1086" s="5">
        <f t="shared" ca="1" si="466"/>
        <v>334</v>
      </c>
      <c r="AK1086" s="5">
        <f t="shared" ca="1" si="467"/>
        <v>346</v>
      </c>
    </row>
    <row r="1087" spans="1:37" x14ac:dyDescent="0.3">
      <c r="A1087" s="35">
        <f>IF(Замеры!B1084=0, " ", Замеры!B1084)</f>
        <v>1081</v>
      </c>
      <c r="B1087" s="45" t="str">
        <f>Замеры!G1084</f>
        <v xml:space="preserve">Группа от QF </v>
      </c>
      <c r="C1087" s="45" t="str">
        <f>IF(Замеры!O1084=0, " ", Замеры!O1084)</f>
        <v xml:space="preserve"> </v>
      </c>
      <c r="D1087" s="69" t="str">
        <f t="shared" si="468"/>
        <v xml:space="preserve"> </v>
      </c>
      <c r="E1087" s="69" t="str">
        <f t="shared" si="469"/>
        <v xml:space="preserve"> </v>
      </c>
      <c r="F1087" s="29" t="str">
        <f t="shared" si="444"/>
        <v>-</v>
      </c>
      <c r="G1087" s="29" t="str">
        <f t="shared" si="445"/>
        <v>-</v>
      </c>
      <c r="H1087" s="29" t="str">
        <f t="shared" si="446"/>
        <v>-</v>
      </c>
      <c r="I1087" s="29" t="str">
        <f t="shared" si="447"/>
        <v>-</v>
      </c>
      <c r="J1087" s="46" t="str">
        <f t="shared" si="448"/>
        <v>-</v>
      </c>
      <c r="K1087" s="29" t="str">
        <f t="shared" si="449"/>
        <v>-</v>
      </c>
      <c r="L1087" s="29" t="str">
        <f t="shared" si="450"/>
        <v>-</v>
      </c>
      <c r="M1087" s="29" t="str">
        <f t="shared" si="451"/>
        <v>-</v>
      </c>
      <c r="N1087" s="29" t="str">
        <f t="shared" si="452"/>
        <v>-</v>
      </c>
      <c r="O1087" s="29" t="str">
        <f t="shared" si="453"/>
        <v>-</v>
      </c>
      <c r="P1087" s="2">
        <f>Замеры!R1084</f>
        <v>0</v>
      </c>
      <c r="S1087" s="2">
        <f>Замеры!S1084</f>
        <v>0</v>
      </c>
      <c r="T1087" s="2" t="s">
        <v>72</v>
      </c>
      <c r="U1087" s="2" t="b">
        <f t="shared" si="454"/>
        <v>0</v>
      </c>
      <c r="V1087" s="2" t="b">
        <f t="shared" si="455"/>
        <v>0</v>
      </c>
      <c r="W1087" s="2" t="b">
        <f t="shared" si="456"/>
        <v>0</v>
      </c>
      <c r="Y1087" s="2">
        <f t="shared" ca="1" si="457"/>
        <v>37</v>
      </c>
      <c r="Z1087" s="2">
        <f t="shared" ca="1" si="457"/>
        <v>36</v>
      </c>
      <c r="AA1087" s="2">
        <f t="shared" ca="1" si="457"/>
        <v>36</v>
      </c>
      <c r="AB1087" s="5">
        <f t="shared" ca="1" si="458"/>
        <v>414</v>
      </c>
      <c r="AC1087" s="5">
        <f t="shared" ca="1" si="459"/>
        <v>462</v>
      </c>
      <c r="AD1087" s="5">
        <f t="shared" ca="1" si="460"/>
        <v>423</v>
      </c>
      <c r="AE1087" s="5">
        <f t="shared" ca="1" si="461"/>
        <v>383</v>
      </c>
      <c r="AF1087" s="5">
        <f t="shared" ca="1" si="462"/>
        <v>499</v>
      </c>
      <c r="AG1087" s="5">
        <f t="shared" ca="1" si="463"/>
        <v>457</v>
      </c>
      <c r="AH1087" s="5">
        <f t="shared" ca="1" si="464"/>
        <v>411</v>
      </c>
      <c r="AI1087" s="5">
        <f t="shared" ca="1" si="465"/>
        <v>432</v>
      </c>
      <c r="AJ1087" s="5">
        <f t="shared" ca="1" si="466"/>
        <v>406</v>
      </c>
      <c r="AK1087" s="5">
        <f t="shared" ca="1" si="467"/>
        <v>507</v>
      </c>
    </row>
    <row r="1088" spans="1:37" x14ac:dyDescent="0.3">
      <c r="A1088" s="35">
        <f>IF(Замеры!B1085=0, " ", Замеры!B1085)</f>
        <v>1082</v>
      </c>
      <c r="B1088" s="45" t="str">
        <f>Замеры!G1085</f>
        <v xml:space="preserve">Группа от QF </v>
      </c>
      <c r="C1088" s="45" t="str">
        <f>IF(Замеры!O1085=0, " ", Замеры!O1085)</f>
        <v xml:space="preserve"> </v>
      </c>
      <c r="D1088" s="69" t="str">
        <f t="shared" si="468"/>
        <v xml:space="preserve"> </v>
      </c>
      <c r="E1088" s="69" t="str">
        <f t="shared" si="469"/>
        <v xml:space="preserve"> </v>
      </c>
      <c r="F1088" s="29" t="str">
        <f t="shared" si="444"/>
        <v>-</v>
      </c>
      <c r="G1088" s="29" t="str">
        <f t="shared" si="445"/>
        <v>-</v>
      </c>
      <c r="H1088" s="29" t="str">
        <f t="shared" si="446"/>
        <v>-</v>
      </c>
      <c r="I1088" s="29" t="str">
        <f t="shared" si="447"/>
        <v>-</v>
      </c>
      <c r="J1088" s="46" t="str">
        <f t="shared" si="448"/>
        <v>-</v>
      </c>
      <c r="K1088" s="29" t="str">
        <f t="shared" si="449"/>
        <v>-</v>
      </c>
      <c r="L1088" s="29" t="str">
        <f t="shared" si="450"/>
        <v>-</v>
      </c>
      <c r="M1088" s="29" t="str">
        <f t="shared" si="451"/>
        <v>-</v>
      </c>
      <c r="N1088" s="29" t="str">
        <f t="shared" si="452"/>
        <v>-</v>
      </c>
      <c r="O1088" s="29" t="str">
        <f t="shared" si="453"/>
        <v>-</v>
      </c>
      <c r="P1088" s="2">
        <f>Замеры!R1085</f>
        <v>0</v>
      </c>
      <c r="S1088" s="2">
        <f>Замеры!S1085</f>
        <v>0</v>
      </c>
      <c r="T1088" s="2" t="s">
        <v>72</v>
      </c>
      <c r="U1088" s="2" t="b">
        <f t="shared" si="454"/>
        <v>0</v>
      </c>
      <c r="V1088" s="2" t="b">
        <f t="shared" si="455"/>
        <v>0</v>
      </c>
      <c r="W1088" s="2" t="b">
        <f t="shared" si="456"/>
        <v>0</v>
      </c>
      <c r="Y1088" s="2">
        <f t="shared" ca="1" si="457"/>
        <v>30</v>
      </c>
      <c r="Z1088" s="2">
        <f t="shared" ca="1" si="457"/>
        <v>50</v>
      </c>
      <c r="AA1088" s="2">
        <f t="shared" ca="1" si="457"/>
        <v>34</v>
      </c>
      <c r="AB1088" s="5">
        <f t="shared" ca="1" si="458"/>
        <v>354</v>
      </c>
      <c r="AC1088" s="5">
        <f t="shared" ca="1" si="459"/>
        <v>402</v>
      </c>
      <c r="AD1088" s="5">
        <f t="shared" ca="1" si="460"/>
        <v>422</v>
      </c>
      <c r="AE1088" s="5">
        <f t="shared" ca="1" si="461"/>
        <v>446</v>
      </c>
      <c r="AF1088" s="5">
        <f t="shared" ca="1" si="462"/>
        <v>346</v>
      </c>
      <c r="AG1088" s="5">
        <f t="shared" ca="1" si="463"/>
        <v>456</v>
      </c>
      <c r="AH1088" s="5">
        <f t="shared" ca="1" si="464"/>
        <v>388</v>
      </c>
      <c r="AI1088" s="5">
        <f t="shared" ca="1" si="465"/>
        <v>397</v>
      </c>
      <c r="AJ1088" s="5">
        <f t="shared" ca="1" si="466"/>
        <v>352</v>
      </c>
      <c r="AK1088" s="5">
        <f t="shared" ca="1" si="467"/>
        <v>414</v>
      </c>
    </row>
    <row r="1089" spans="1:37" x14ac:dyDescent="0.3">
      <c r="A1089" s="35">
        <f>IF(Замеры!B1086=0, " ", Замеры!B1086)</f>
        <v>1083</v>
      </c>
      <c r="B1089" s="45" t="str">
        <f>Замеры!G1086</f>
        <v xml:space="preserve">Группа от QF </v>
      </c>
      <c r="C1089" s="45" t="str">
        <f>IF(Замеры!O1086=0, " ", Замеры!O1086)</f>
        <v xml:space="preserve"> </v>
      </c>
      <c r="D1089" s="69" t="str">
        <f t="shared" si="468"/>
        <v xml:space="preserve"> </v>
      </c>
      <c r="E1089" s="69" t="str">
        <f t="shared" si="469"/>
        <v xml:space="preserve"> </v>
      </c>
      <c r="F1089" s="29" t="str">
        <f t="shared" si="444"/>
        <v>-</v>
      </c>
      <c r="G1089" s="29" t="str">
        <f t="shared" si="445"/>
        <v>-</v>
      </c>
      <c r="H1089" s="29" t="str">
        <f t="shared" si="446"/>
        <v>-</v>
      </c>
      <c r="I1089" s="29" t="str">
        <f t="shared" si="447"/>
        <v>-</v>
      </c>
      <c r="J1089" s="46" t="str">
        <f t="shared" si="448"/>
        <v>-</v>
      </c>
      <c r="K1089" s="29" t="str">
        <f t="shared" si="449"/>
        <v>-</v>
      </c>
      <c r="L1089" s="29" t="str">
        <f t="shared" si="450"/>
        <v>-</v>
      </c>
      <c r="M1089" s="29" t="str">
        <f t="shared" si="451"/>
        <v>-</v>
      </c>
      <c r="N1089" s="29" t="str">
        <f t="shared" si="452"/>
        <v>-</v>
      </c>
      <c r="O1089" s="29" t="str">
        <f t="shared" si="453"/>
        <v>-</v>
      </c>
      <c r="P1089" s="2">
        <f>Замеры!R1086</f>
        <v>0</v>
      </c>
      <c r="S1089" s="2">
        <f>Замеры!S1086</f>
        <v>0</v>
      </c>
      <c r="T1089" s="2" t="s">
        <v>72</v>
      </c>
      <c r="U1089" s="2" t="b">
        <f t="shared" si="454"/>
        <v>0</v>
      </c>
      <c r="V1089" s="2" t="b">
        <f t="shared" si="455"/>
        <v>0</v>
      </c>
      <c r="W1089" s="2" t="b">
        <f t="shared" si="456"/>
        <v>0</v>
      </c>
      <c r="Y1089" s="2">
        <f t="shared" ca="1" si="457"/>
        <v>26</v>
      </c>
      <c r="Z1089" s="2">
        <f t="shared" ca="1" si="457"/>
        <v>25</v>
      </c>
      <c r="AA1089" s="2">
        <f t="shared" ca="1" si="457"/>
        <v>46</v>
      </c>
      <c r="AB1089" s="5">
        <f t="shared" ca="1" si="458"/>
        <v>533</v>
      </c>
      <c r="AC1089" s="5">
        <f t="shared" ca="1" si="459"/>
        <v>545</v>
      </c>
      <c r="AD1089" s="5">
        <f t="shared" ca="1" si="460"/>
        <v>507</v>
      </c>
      <c r="AE1089" s="5">
        <f t="shared" ca="1" si="461"/>
        <v>506</v>
      </c>
      <c r="AF1089" s="5">
        <f t="shared" ca="1" si="462"/>
        <v>471</v>
      </c>
      <c r="AG1089" s="5">
        <f t="shared" ca="1" si="463"/>
        <v>516</v>
      </c>
      <c r="AH1089" s="5">
        <f t="shared" ca="1" si="464"/>
        <v>523</v>
      </c>
      <c r="AI1089" s="5">
        <f t="shared" ca="1" si="465"/>
        <v>511</v>
      </c>
      <c r="AJ1089" s="5">
        <f t="shared" ca="1" si="466"/>
        <v>604</v>
      </c>
      <c r="AK1089" s="5">
        <f t="shared" ca="1" si="467"/>
        <v>527</v>
      </c>
    </row>
    <row r="1090" spans="1:37" x14ac:dyDescent="0.3">
      <c r="A1090" s="35">
        <f>IF(Замеры!B1087=0, " ", Замеры!B1087)</f>
        <v>1084</v>
      </c>
      <c r="B1090" s="45" t="str">
        <f>Замеры!G1087</f>
        <v xml:space="preserve">Группа от QF </v>
      </c>
      <c r="C1090" s="45" t="str">
        <f>IF(Замеры!O1087=0, " ", Замеры!O1087)</f>
        <v xml:space="preserve"> </v>
      </c>
      <c r="D1090" s="69" t="str">
        <f t="shared" si="468"/>
        <v xml:space="preserve"> </v>
      </c>
      <c r="E1090" s="69" t="str">
        <f t="shared" si="469"/>
        <v xml:space="preserve"> </v>
      </c>
      <c r="F1090" s="29" t="str">
        <f t="shared" si="444"/>
        <v>-</v>
      </c>
      <c r="G1090" s="29" t="str">
        <f t="shared" si="445"/>
        <v>-</v>
      </c>
      <c r="H1090" s="29" t="str">
        <f t="shared" si="446"/>
        <v>-</v>
      </c>
      <c r="I1090" s="29" t="str">
        <f t="shared" si="447"/>
        <v>-</v>
      </c>
      <c r="J1090" s="46" t="str">
        <f t="shared" si="448"/>
        <v>-</v>
      </c>
      <c r="K1090" s="29" t="str">
        <f t="shared" si="449"/>
        <v>-</v>
      </c>
      <c r="L1090" s="29" t="str">
        <f t="shared" si="450"/>
        <v>-</v>
      </c>
      <c r="M1090" s="29" t="str">
        <f t="shared" si="451"/>
        <v>-</v>
      </c>
      <c r="N1090" s="29" t="str">
        <f t="shared" si="452"/>
        <v>-</v>
      </c>
      <c r="O1090" s="29" t="str">
        <f t="shared" si="453"/>
        <v>-</v>
      </c>
      <c r="P1090" s="2">
        <f>Замеры!R1087</f>
        <v>0</v>
      </c>
      <c r="S1090" s="2">
        <f>Замеры!S1087</f>
        <v>0</v>
      </c>
      <c r="T1090" s="2" t="s">
        <v>72</v>
      </c>
      <c r="U1090" s="2" t="b">
        <f t="shared" si="454"/>
        <v>0</v>
      </c>
      <c r="V1090" s="2" t="b">
        <f t="shared" si="455"/>
        <v>0</v>
      </c>
      <c r="W1090" s="2" t="b">
        <f t="shared" si="456"/>
        <v>0</v>
      </c>
      <c r="Y1090" s="2">
        <f t="shared" ca="1" si="457"/>
        <v>37</v>
      </c>
      <c r="Z1090" s="2">
        <f t="shared" ca="1" si="457"/>
        <v>20</v>
      </c>
      <c r="AA1090" s="2">
        <f t="shared" ca="1" si="457"/>
        <v>28</v>
      </c>
      <c r="AB1090" s="5">
        <f t="shared" ca="1" si="458"/>
        <v>355</v>
      </c>
      <c r="AC1090" s="5">
        <f t="shared" ca="1" si="459"/>
        <v>417</v>
      </c>
      <c r="AD1090" s="5">
        <f t="shared" ca="1" si="460"/>
        <v>402</v>
      </c>
      <c r="AE1090" s="5">
        <f t="shared" ca="1" si="461"/>
        <v>325</v>
      </c>
      <c r="AF1090" s="5">
        <f t="shared" ca="1" si="462"/>
        <v>368</v>
      </c>
      <c r="AG1090" s="5">
        <f t="shared" ca="1" si="463"/>
        <v>333</v>
      </c>
      <c r="AH1090" s="5">
        <f t="shared" ca="1" si="464"/>
        <v>383</v>
      </c>
      <c r="AI1090" s="5">
        <f t="shared" ca="1" si="465"/>
        <v>384</v>
      </c>
      <c r="AJ1090" s="5">
        <f t="shared" ca="1" si="466"/>
        <v>352</v>
      </c>
      <c r="AK1090" s="5">
        <f t="shared" ca="1" si="467"/>
        <v>308</v>
      </c>
    </row>
    <row r="1091" spans="1:37" x14ac:dyDescent="0.3">
      <c r="A1091" s="35">
        <f>IF(Замеры!B1088=0, " ", Замеры!B1088)</f>
        <v>1085</v>
      </c>
      <c r="B1091" s="45" t="str">
        <f>Замеры!G1088</f>
        <v xml:space="preserve">Группа от QF </v>
      </c>
      <c r="C1091" s="45" t="str">
        <f>IF(Замеры!O1088=0, " ", Замеры!O1088)</f>
        <v xml:space="preserve"> </v>
      </c>
      <c r="D1091" s="69" t="str">
        <f t="shared" si="468"/>
        <v xml:space="preserve"> </v>
      </c>
      <c r="E1091" s="69" t="str">
        <f t="shared" si="469"/>
        <v xml:space="preserve"> </v>
      </c>
      <c r="F1091" s="29" t="str">
        <f t="shared" si="444"/>
        <v>-</v>
      </c>
      <c r="G1091" s="29" t="str">
        <f t="shared" si="445"/>
        <v>-</v>
      </c>
      <c r="H1091" s="29" t="str">
        <f t="shared" si="446"/>
        <v>-</v>
      </c>
      <c r="I1091" s="29" t="str">
        <f t="shared" si="447"/>
        <v>-</v>
      </c>
      <c r="J1091" s="46" t="str">
        <f t="shared" si="448"/>
        <v>-</v>
      </c>
      <c r="K1091" s="29" t="str">
        <f t="shared" si="449"/>
        <v>-</v>
      </c>
      <c r="L1091" s="29" t="str">
        <f t="shared" si="450"/>
        <v>-</v>
      </c>
      <c r="M1091" s="29" t="str">
        <f t="shared" si="451"/>
        <v>-</v>
      </c>
      <c r="N1091" s="29" t="str">
        <f t="shared" si="452"/>
        <v>-</v>
      </c>
      <c r="O1091" s="29" t="str">
        <f t="shared" si="453"/>
        <v>-</v>
      </c>
      <c r="P1091" s="2">
        <f>Замеры!R1088</f>
        <v>0</v>
      </c>
      <c r="S1091" s="2">
        <f>Замеры!S1088</f>
        <v>0</v>
      </c>
      <c r="T1091" s="2" t="s">
        <v>72</v>
      </c>
      <c r="U1091" s="2" t="b">
        <f t="shared" si="454"/>
        <v>0</v>
      </c>
      <c r="V1091" s="2" t="b">
        <f t="shared" si="455"/>
        <v>0</v>
      </c>
      <c r="W1091" s="2" t="b">
        <f t="shared" si="456"/>
        <v>0</v>
      </c>
      <c r="Y1091" s="2">
        <f t="shared" ca="1" si="457"/>
        <v>44</v>
      </c>
      <c r="Z1091" s="2">
        <f t="shared" ca="1" si="457"/>
        <v>41</v>
      </c>
      <c r="AA1091" s="2">
        <f t="shared" ca="1" si="457"/>
        <v>25</v>
      </c>
      <c r="AB1091" s="5">
        <f t="shared" ca="1" si="458"/>
        <v>397</v>
      </c>
      <c r="AC1091" s="5">
        <f t="shared" ca="1" si="459"/>
        <v>318</v>
      </c>
      <c r="AD1091" s="5">
        <f t="shared" ca="1" si="460"/>
        <v>267</v>
      </c>
      <c r="AE1091" s="5">
        <f t="shared" ca="1" si="461"/>
        <v>293</v>
      </c>
      <c r="AF1091" s="5">
        <f t="shared" ca="1" si="462"/>
        <v>282</v>
      </c>
      <c r="AG1091" s="5">
        <f t="shared" ca="1" si="463"/>
        <v>318</v>
      </c>
      <c r="AH1091" s="5">
        <f t="shared" ca="1" si="464"/>
        <v>365</v>
      </c>
      <c r="AI1091" s="5">
        <f t="shared" ca="1" si="465"/>
        <v>284</v>
      </c>
      <c r="AJ1091" s="5">
        <f t="shared" ca="1" si="466"/>
        <v>323</v>
      </c>
      <c r="AK1091" s="5">
        <f t="shared" ca="1" si="467"/>
        <v>332</v>
      </c>
    </row>
    <row r="1092" spans="1:37" x14ac:dyDescent="0.3">
      <c r="A1092" s="35">
        <f>IF(Замеры!B1089=0, " ", Замеры!B1089)</f>
        <v>1086</v>
      </c>
      <c r="B1092" s="45" t="str">
        <f>Замеры!G1089</f>
        <v xml:space="preserve">Группа от QF </v>
      </c>
      <c r="C1092" s="45" t="str">
        <f>IF(Замеры!O1089=0, " ", Замеры!O1089)</f>
        <v xml:space="preserve"> </v>
      </c>
      <c r="D1092" s="69" t="str">
        <f t="shared" si="468"/>
        <v xml:space="preserve"> </v>
      </c>
      <c r="E1092" s="69" t="str">
        <f t="shared" si="469"/>
        <v xml:space="preserve"> </v>
      </c>
      <c r="F1092" s="29" t="str">
        <f t="shared" si="444"/>
        <v>-</v>
      </c>
      <c r="G1092" s="29" t="str">
        <f t="shared" si="445"/>
        <v>-</v>
      </c>
      <c r="H1092" s="29" t="str">
        <f t="shared" si="446"/>
        <v>-</v>
      </c>
      <c r="I1092" s="29" t="str">
        <f t="shared" si="447"/>
        <v>-</v>
      </c>
      <c r="J1092" s="46" t="str">
        <f t="shared" si="448"/>
        <v>-</v>
      </c>
      <c r="K1092" s="29" t="str">
        <f t="shared" si="449"/>
        <v>-</v>
      </c>
      <c r="L1092" s="29" t="str">
        <f t="shared" si="450"/>
        <v>-</v>
      </c>
      <c r="M1092" s="29" t="str">
        <f t="shared" si="451"/>
        <v>-</v>
      </c>
      <c r="N1092" s="29" t="str">
        <f t="shared" si="452"/>
        <v>-</v>
      </c>
      <c r="O1092" s="29" t="str">
        <f t="shared" si="453"/>
        <v>-</v>
      </c>
      <c r="P1092" s="2">
        <f>Замеры!R1089</f>
        <v>0</v>
      </c>
      <c r="S1092" s="2">
        <f>Замеры!S1089</f>
        <v>0</v>
      </c>
      <c r="T1092" s="2" t="s">
        <v>72</v>
      </c>
      <c r="U1092" s="2" t="b">
        <f t="shared" si="454"/>
        <v>0</v>
      </c>
      <c r="V1092" s="2" t="b">
        <f t="shared" si="455"/>
        <v>0</v>
      </c>
      <c r="W1092" s="2" t="b">
        <f t="shared" si="456"/>
        <v>0</v>
      </c>
      <c r="Y1092" s="2">
        <f t="shared" ca="1" si="457"/>
        <v>22</v>
      </c>
      <c r="Z1092" s="2">
        <f t="shared" ca="1" si="457"/>
        <v>45</v>
      </c>
      <c r="AA1092" s="2">
        <f t="shared" ca="1" si="457"/>
        <v>48</v>
      </c>
      <c r="AB1092" s="5">
        <f t="shared" ca="1" si="458"/>
        <v>520</v>
      </c>
      <c r="AC1092" s="5">
        <f t="shared" ca="1" si="459"/>
        <v>613</v>
      </c>
      <c r="AD1092" s="5">
        <f t="shared" ca="1" si="460"/>
        <v>543</v>
      </c>
      <c r="AE1092" s="5">
        <f t="shared" ca="1" si="461"/>
        <v>518</v>
      </c>
      <c r="AF1092" s="5">
        <f t="shared" ca="1" si="462"/>
        <v>562</v>
      </c>
      <c r="AG1092" s="5">
        <f t="shared" ca="1" si="463"/>
        <v>494</v>
      </c>
      <c r="AH1092" s="5">
        <f t="shared" ca="1" si="464"/>
        <v>605</v>
      </c>
      <c r="AI1092" s="5">
        <f t="shared" ca="1" si="465"/>
        <v>602</v>
      </c>
      <c r="AJ1092" s="5">
        <f t="shared" ca="1" si="466"/>
        <v>526</v>
      </c>
      <c r="AK1092" s="5">
        <f t="shared" ca="1" si="467"/>
        <v>587</v>
      </c>
    </row>
    <row r="1093" spans="1:37" x14ac:dyDescent="0.3">
      <c r="A1093" s="35">
        <f>IF(Замеры!B1090=0, " ", Замеры!B1090)</f>
        <v>1087</v>
      </c>
      <c r="B1093" s="45" t="str">
        <f>Замеры!G1090</f>
        <v xml:space="preserve">Группа от QF </v>
      </c>
      <c r="C1093" s="45" t="str">
        <f>IF(Замеры!O1090=0, " ", Замеры!O1090)</f>
        <v xml:space="preserve"> </v>
      </c>
      <c r="D1093" s="69" t="str">
        <f t="shared" si="468"/>
        <v xml:space="preserve"> </v>
      </c>
      <c r="E1093" s="69" t="str">
        <f t="shared" si="469"/>
        <v xml:space="preserve"> </v>
      </c>
      <c r="F1093" s="29" t="str">
        <f t="shared" si="444"/>
        <v>-</v>
      </c>
      <c r="G1093" s="29" t="str">
        <f t="shared" si="445"/>
        <v>-</v>
      </c>
      <c r="H1093" s="29" t="str">
        <f t="shared" si="446"/>
        <v>-</v>
      </c>
      <c r="I1093" s="29" t="str">
        <f t="shared" si="447"/>
        <v>-</v>
      </c>
      <c r="J1093" s="46" t="str">
        <f t="shared" si="448"/>
        <v>-</v>
      </c>
      <c r="K1093" s="29" t="str">
        <f t="shared" si="449"/>
        <v>-</v>
      </c>
      <c r="L1093" s="29" t="str">
        <f t="shared" si="450"/>
        <v>-</v>
      </c>
      <c r="M1093" s="29" t="str">
        <f t="shared" si="451"/>
        <v>-</v>
      </c>
      <c r="N1093" s="29" t="str">
        <f t="shared" si="452"/>
        <v>-</v>
      </c>
      <c r="O1093" s="29" t="str">
        <f t="shared" si="453"/>
        <v>-</v>
      </c>
      <c r="P1093" s="2">
        <f>Замеры!R1090</f>
        <v>0</v>
      </c>
      <c r="S1093" s="2">
        <f>Замеры!S1090</f>
        <v>0</v>
      </c>
      <c r="T1093" s="2" t="s">
        <v>72</v>
      </c>
      <c r="U1093" s="2" t="b">
        <f t="shared" si="454"/>
        <v>0</v>
      </c>
      <c r="V1093" s="2" t="b">
        <f t="shared" si="455"/>
        <v>0</v>
      </c>
      <c r="W1093" s="2" t="b">
        <f t="shared" si="456"/>
        <v>0</v>
      </c>
      <c r="Y1093" s="2">
        <f t="shared" ca="1" si="457"/>
        <v>30</v>
      </c>
      <c r="Z1093" s="2">
        <f t="shared" ca="1" si="457"/>
        <v>33</v>
      </c>
      <c r="AA1093" s="2">
        <f t="shared" ca="1" si="457"/>
        <v>30</v>
      </c>
      <c r="AB1093" s="5">
        <f t="shared" ca="1" si="458"/>
        <v>343</v>
      </c>
      <c r="AC1093" s="5">
        <f t="shared" ca="1" si="459"/>
        <v>370</v>
      </c>
      <c r="AD1093" s="5">
        <f t="shared" ca="1" si="460"/>
        <v>358</v>
      </c>
      <c r="AE1093" s="5">
        <f t="shared" ca="1" si="461"/>
        <v>308</v>
      </c>
      <c r="AF1093" s="5">
        <f t="shared" ca="1" si="462"/>
        <v>441</v>
      </c>
      <c r="AG1093" s="5">
        <f t="shared" ca="1" si="463"/>
        <v>336</v>
      </c>
      <c r="AH1093" s="5">
        <f t="shared" ca="1" si="464"/>
        <v>414</v>
      </c>
      <c r="AI1093" s="5">
        <f t="shared" ca="1" si="465"/>
        <v>308</v>
      </c>
      <c r="AJ1093" s="5">
        <f t="shared" ca="1" si="466"/>
        <v>322</v>
      </c>
      <c r="AK1093" s="5">
        <f t="shared" ca="1" si="467"/>
        <v>420</v>
      </c>
    </row>
    <row r="1094" spans="1:37" x14ac:dyDescent="0.3">
      <c r="A1094" s="35">
        <f>IF(Замеры!B1091=0, " ", Замеры!B1091)</f>
        <v>1088</v>
      </c>
      <c r="B1094" s="45" t="str">
        <f>Замеры!G1091</f>
        <v xml:space="preserve">Группа от QF </v>
      </c>
      <c r="C1094" s="45" t="str">
        <f>IF(Замеры!O1091=0, " ", Замеры!O1091)</f>
        <v xml:space="preserve"> </v>
      </c>
      <c r="D1094" s="69" t="str">
        <f t="shared" si="468"/>
        <v xml:space="preserve"> </v>
      </c>
      <c r="E1094" s="69" t="str">
        <f t="shared" si="469"/>
        <v xml:space="preserve"> </v>
      </c>
      <c r="F1094" s="29" t="str">
        <f t="shared" si="444"/>
        <v>-</v>
      </c>
      <c r="G1094" s="29" t="str">
        <f t="shared" si="445"/>
        <v>-</v>
      </c>
      <c r="H1094" s="29" t="str">
        <f t="shared" si="446"/>
        <v>-</v>
      </c>
      <c r="I1094" s="29" t="str">
        <f t="shared" si="447"/>
        <v>-</v>
      </c>
      <c r="J1094" s="46" t="str">
        <f t="shared" si="448"/>
        <v>-</v>
      </c>
      <c r="K1094" s="29" t="str">
        <f t="shared" si="449"/>
        <v>-</v>
      </c>
      <c r="L1094" s="29" t="str">
        <f t="shared" si="450"/>
        <v>-</v>
      </c>
      <c r="M1094" s="29" t="str">
        <f t="shared" si="451"/>
        <v>-</v>
      </c>
      <c r="N1094" s="29" t="str">
        <f t="shared" si="452"/>
        <v>-</v>
      </c>
      <c r="O1094" s="29" t="str">
        <f t="shared" si="453"/>
        <v>-</v>
      </c>
      <c r="P1094" s="2">
        <f>Замеры!R1091</f>
        <v>0</v>
      </c>
      <c r="S1094" s="2">
        <f>Замеры!S1091</f>
        <v>0</v>
      </c>
      <c r="T1094" s="2" t="s">
        <v>72</v>
      </c>
      <c r="U1094" s="2" t="b">
        <f t="shared" si="454"/>
        <v>0</v>
      </c>
      <c r="V1094" s="2" t="b">
        <f t="shared" si="455"/>
        <v>0</v>
      </c>
      <c r="W1094" s="2" t="b">
        <f t="shared" si="456"/>
        <v>0</v>
      </c>
      <c r="Y1094" s="2">
        <f t="shared" ca="1" si="457"/>
        <v>35</v>
      </c>
      <c r="Z1094" s="2">
        <f t="shared" ca="1" si="457"/>
        <v>33</v>
      </c>
      <c r="AA1094" s="2">
        <f t="shared" ca="1" si="457"/>
        <v>20</v>
      </c>
      <c r="AB1094" s="5">
        <f t="shared" ca="1" si="458"/>
        <v>316</v>
      </c>
      <c r="AC1094" s="5">
        <f t="shared" ca="1" si="459"/>
        <v>246</v>
      </c>
      <c r="AD1094" s="5">
        <f t="shared" ca="1" si="460"/>
        <v>331</v>
      </c>
      <c r="AE1094" s="5">
        <f t="shared" ca="1" si="461"/>
        <v>209</v>
      </c>
      <c r="AF1094" s="5">
        <f t="shared" ca="1" si="462"/>
        <v>286</v>
      </c>
      <c r="AG1094" s="5">
        <f t="shared" ca="1" si="463"/>
        <v>234</v>
      </c>
      <c r="AH1094" s="5">
        <f t="shared" ca="1" si="464"/>
        <v>313</v>
      </c>
      <c r="AI1094" s="5">
        <f t="shared" ca="1" si="465"/>
        <v>294</v>
      </c>
      <c r="AJ1094" s="5">
        <f t="shared" ca="1" si="466"/>
        <v>293</v>
      </c>
      <c r="AK1094" s="5">
        <f t="shared" ca="1" si="467"/>
        <v>313</v>
      </c>
    </row>
    <row r="1095" spans="1:37" x14ac:dyDescent="0.3">
      <c r="A1095" s="35">
        <f>IF(Замеры!B1092=0, " ", Замеры!B1092)</f>
        <v>1089</v>
      </c>
      <c r="B1095" s="45" t="str">
        <f>Замеры!G1092</f>
        <v xml:space="preserve">Группа от QF </v>
      </c>
      <c r="C1095" s="45" t="str">
        <f>IF(Замеры!O1092=0, " ", Замеры!O1092)</f>
        <v xml:space="preserve"> </v>
      </c>
      <c r="D1095" s="69" t="str">
        <f t="shared" si="468"/>
        <v xml:space="preserve"> </v>
      </c>
      <c r="E1095" s="69" t="str">
        <f t="shared" si="469"/>
        <v xml:space="preserve"> </v>
      </c>
      <c r="F1095" s="29" t="str">
        <f t="shared" ref="F1095:F1158" si="470">IF(OR(P1095=$S$5,P1095=$P$5),AB1095,"-")</f>
        <v>-</v>
      </c>
      <c r="G1095" s="29" t="str">
        <f t="shared" ref="G1095:G1158" si="471">IF(OR(P1095=$S$5,P1095=$Q$5),AC1095,"-")</f>
        <v>-</v>
      </c>
      <c r="H1095" s="29" t="str">
        <f t="shared" ref="H1095:H1158" si="472">IF(OR(P1095=$S$5,P1095=$R$5),AD1095,"-")</f>
        <v>-</v>
      </c>
      <c r="I1095" s="29" t="str">
        <f t="shared" ref="I1095:I1158" si="473">IF(OR(P1095=$P$4,P1095=$R$5,P1095=$S$5,P1095=$P$5),AE1095,"-")</f>
        <v>-</v>
      </c>
      <c r="J1095" s="46" t="str">
        <f t="shared" ref="J1095:J1158" si="474">IF(OR(P1095=$P$5,P1095=$Q$5,P1095=$S$5,P1095=$Q$4),AF1095,"-")</f>
        <v>-</v>
      </c>
      <c r="K1095" s="29" t="str">
        <f t="shared" ref="K1095:K1158" si="475">IF(OR(P1095=$R$5,P1095=$Q$5,P1095=$R$4,P1095=$S$5),AG1095,"-")</f>
        <v>-</v>
      </c>
      <c r="L1095" s="29" t="str">
        <f t="shared" ref="L1095:L1158" si="476">IF(I1095=$T$4,T1094,IF(S1095=$S$4,AH1095,IF(S1095=$U$4,"-")))</f>
        <v>-</v>
      </c>
      <c r="M1095" s="29" t="str">
        <f t="shared" ref="M1095:M1158" si="477">IF(J1095=$T$4,T1094,IF(S1095=$S$4,AI1095,IF(S1095=$U$4,"-")))</f>
        <v>-</v>
      </c>
      <c r="N1095" s="29" t="str">
        <f t="shared" ref="N1095:N1158" si="478">IF(K1095=$T$4,T1094,IF(S1095=$S$4,AJ1095,IF(S1095=$U$4,"-")))</f>
        <v>-</v>
      </c>
      <c r="O1095" s="29" t="str">
        <f t="shared" ref="O1095:O1158" si="479">IF(S1095=$S$4,AK1095,"-")</f>
        <v>-</v>
      </c>
      <c r="P1095" s="2">
        <f>Замеры!R1092</f>
        <v>0</v>
      </c>
      <c r="S1095" s="2">
        <f>Замеры!S1092</f>
        <v>0</v>
      </c>
      <c r="T1095" s="2" t="s">
        <v>72</v>
      </c>
      <c r="U1095" s="2" t="b">
        <f t="shared" ref="U1095:U1158" si="480">OR(P1095=$S$5,P1095=$P$5,P1095=$R$5,P1095=$P$4)</f>
        <v>0</v>
      </c>
      <c r="V1095" s="2" t="b">
        <f t="shared" ref="V1095:V1158" si="481">OR(P1095=$S$5,P1095=$P$5,P1095=$Q$5,P1095=$Q$4)</f>
        <v>0</v>
      </c>
      <c r="W1095" s="2" t="b">
        <f t="shared" ref="W1095:W1158" si="482">OR(P1095=$Q$5,P1095=$S$5,P1095=$R$5,P1095=$R$4)</f>
        <v>0</v>
      </c>
      <c r="Y1095" s="2">
        <f t="shared" ref="Y1095:AA1158" ca="1" si="483">RANDBETWEEN($T$2,$T$3)</f>
        <v>36</v>
      </c>
      <c r="Z1095" s="2">
        <f t="shared" ca="1" si="483"/>
        <v>41</v>
      </c>
      <c r="AA1095" s="2">
        <f t="shared" ca="1" si="483"/>
        <v>31</v>
      </c>
      <c r="AB1095" s="5">
        <f t="shared" ref="AB1095:AB1158" ca="1" si="484">RANDBETWEEN(AA1095*10+5,AA1095*10+150)</f>
        <v>340</v>
      </c>
      <c r="AC1095" s="5">
        <f t="shared" ref="AC1095:AC1158" ca="1" si="485">RANDBETWEEN(AA1095*10+5,AA1095*10+150)</f>
        <v>363</v>
      </c>
      <c r="AD1095" s="5">
        <f t="shared" ref="AD1095:AD1158" ca="1" si="486">RANDBETWEEN(AA1095*10+5,AA1095*10+150)</f>
        <v>417</v>
      </c>
      <c r="AE1095" s="5">
        <f t="shared" ref="AE1095:AE1158" ca="1" si="487">RANDBETWEEN(AA1095*10+5,AA1095*10+150)</f>
        <v>333</v>
      </c>
      <c r="AF1095" s="5">
        <f t="shared" ref="AF1095:AF1158" ca="1" si="488">RANDBETWEEN(AA1095*10+5,AA1095*10+150)</f>
        <v>404</v>
      </c>
      <c r="AG1095" s="5">
        <f t="shared" ref="AG1095:AG1158" ca="1" si="489">RANDBETWEEN(AA1095*10+5,AA1095*10+150)</f>
        <v>326</v>
      </c>
      <c r="AH1095" s="5">
        <f t="shared" ref="AH1095:AH1158" ca="1" si="490">RANDBETWEEN(AA1095*10+5,AA1095*10+150)</f>
        <v>383</v>
      </c>
      <c r="AI1095" s="5">
        <f t="shared" ref="AI1095:AI1158" ca="1" si="491">RANDBETWEEN(AA1095*10+5,AA1095*10+150)</f>
        <v>459</v>
      </c>
      <c r="AJ1095" s="5">
        <f t="shared" ref="AJ1095:AJ1158" ca="1" si="492">RANDBETWEEN(AA1095*10+5,AA1095*10+150)</f>
        <v>360</v>
      </c>
      <c r="AK1095" s="5">
        <f t="shared" ref="AK1095:AK1158" ca="1" si="493">RANDBETWEEN(AA1095*10+5,AA1095*10+150)</f>
        <v>420</v>
      </c>
    </row>
    <row r="1096" spans="1:37" x14ac:dyDescent="0.3">
      <c r="A1096" s="35">
        <f>IF(Замеры!B1093=0, " ", Замеры!B1093)</f>
        <v>1090</v>
      </c>
      <c r="B1096" s="45" t="str">
        <f>Замеры!G1093</f>
        <v xml:space="preserve">Группа от QF </v>
      </c>
      <c r="C1096" s="45" t="str">
        <f>IF(Замеры!O1093=0, " ", Замеры!O1093)</f>
        <v xml:space="preserve"> </v>
      </c>
      <c r="D1096" s="69" t="str">
        <f t="shared" si="468"/>
        <v xml:space="preserve"> </v>
      </c>
      <c r="E1096" s="69" t="str">
        <f t="shared" si="469"/>
        <v xml:space="preserve"> </v>
      </c>
      <c r="F1096" s="29" t="str">
        <f t="shared" si="470"/>
        <v>-</v>
      </c>
      <c r="G1096" s="29" t="str">
        <f t="shared" si="471"/>
        <v>-</v>
      </c>
      <c r="H1096" s="29" t="str">
        <f t="shared" si="472"/>
        <v>-</v>
      </c>
      <c r="I1096" s="29" t="str">
        <f t="shared" si="473"/>
        <v>-</v>
      </c>
      <c r="J1096" s="46" t="str">
        <f t="shared" si="474"/>
        <v>-</v>
      </c>
      <c r="K1096" s="29" t="str">
        <f t="shared" si="475"/>
        <v>-</v>
      </c>
      <c r="L1096" s="29" t="str">
        <f t="shared" si="476"/>
        <v>-</v>
      </c>
      <c r="M1096" s="29" t="str">
        <f t="shared" si="477"/>
        <v>-</v>
      </c>
      <c r="N1096" s="29" t="str">
        <f t="shared" si="478"/>
        <v>-</v>
      </c>
      <c r="O1096" s="29" t="str">
        <f t="shared" si="479"/>
        <v>-</v>
      </c>
      <c r="P1096" s="2">
        <f>Замеры!R1093</f>
        <v>0</v>
      </c>
      <c r="S1096" s="2">
        <f>Замеры!S1093</f>
        <v>0</v>
      </c>
      <c r="T1096" s="2" t="s">
        <v>72</v>
      </c>
      <c r="U1096" s="2" t="b">
        <f t="shared" si="480"/>
        <v>0</v>
      </c>
      <c r="V1096" s="2" t="b">
        <f t="shared" si="481"/>
        <v>0</v>
      </c>
      <c r="W1096" s="2" t="b">
        <f t="shared" si="482"/>
        <v>0</v>
      </c>
      <c r="Y1096" s="2">
        <f t="shared" ca="1" si="483"/>
        <v>28</v>
      </c>
      <c r="Z1096" s="2">
        <f t="shared" ca="1" si="483"/>
        <v>34</v>
      </c>
      <c r="AA1096" s="2">
        <f t="shared" ca="1" si="483"/>
        <v>25</v>
      </c>
      <c r="AB1096" s="5">
        <f t="shared" ca="1" si="484"/>
        <v>356</v>
      </c>
      <c r="AC1096" s="5">
        <f t="shared" ca="1" si="485"/>
        <v>321</v>
      </c>
      <c r="AD1096" s="5">
        <f t="shared" ca="1" si="486"/>
        <v>311</v>
      </c>
      <c r="AE1096" s="5">
        <f t="shared" ca="1" si="487"/>
        <v>323</v>
      </c>
      <c r="AF1096" s="5">
        <f t="shared" ca="1" si="488"/>
        <v>287</v>
      </c>
      <c r="AG1096" s="5">
        <f t="shared" ca="1" si="489"/>
        <v>284</v>
      </c>
      <c r="AH1096" s="5">
        <f t="shared" ca="1" si="490"/>
        <v>387</v>
      </c>
      <c r="AI1096" s="5">
        <f t="shared" ca="1" si="491"/>
        <v>333</v>
      </c>
      <c r="AJ1096" s="5">
        <f t="shared" ca="1" si="492"/>
        <v>325</v>
      </c>
      <c r="AK1096" s="5">
        <f t="shared" ca="1" si="493"/>
        <v>271</v>
      </c>
    </row>
    <row r="1097" spans="1:37" x14ac:dyDescent="0.3">
      <c r="A1097" s="35">
        <f>IF(Замеры!B1094=0, " ", Замеры!B1094)</f>
        <v>1091</v>
      </c>
      <c r="B1097" s="45" t="str">
        <f>Замеры!G1094</f>
        <v xml:space="preserve">Группа от QF </v>
      </c>
      <c r="C1097" s="45" t="str">
        <f>IF(Замеры!O1094=0, " ", Замеры!O1094)</f>
        <v xml:space="preserve"> </v>
      </c>
      <c r="D1097" s="69" t="str">
        <f t="shared" si="468"/>
        <v xml:space="preserve"> </v>
      </c>
      <c r="E1097" s="69" t="str">
        <f t="shared" si="469"/>
        <v xml:space="preserve"> </v>
      </c>
      <c r="F1097" s="29" t="str">
        <f t="shared" si="470"/>
        <v>-</v>
      </c>
      <c r="G1097" s="29" t="str">
        <f t="shared" si="471"/>
        <v>-</v>
      </c>
      <c r="H1097" s="29" t="str">
        <f t="shared" si="472"/>
        <v>-</v>
      </c>
      <c r="I1097" s="29" t="str">
        <f t="shared" si="473"/>
        <v>-</v>
      </c>
      <c r="J1097" s="46" t="str">
        <f t="shared" si="474"/>
        <v>-</v>
      </c>
      <c r="K1097" s="29" t="str">
        <f t="shared" si="475"/>
        <v>-</v>
      </c>
      <c r="L1097" s="29" t="str">
        <f t="shared" si="476"/>
        <v>-</v>
      </c>
      <c r="M1097" s="29" t="str">
        <f t="shared" si="477"/>
        <v>-</v>
      </c>
      <c r="N1097" s="29" t="str">
        <f t="shared" si="478"/>
        <v>-</v>
      </c>
      <c r="O1097" s="29" t="str">
        <f t="shared" si="479"/>
        <v>-</v>
      </c>
      <c r="P1097" s="2">
        <f>Замеры!R1094</f>
        <v>0</v>
      </c>
      <c r="S1097" s="2">
        <f>Замеры!S1094</f>
        <v>0</v>
      </c>
      <c r="T1097" s="2" t="s">
        <v>72</v>
      </c>
      <c r="U1097" s="2" t="b">
        <f t="shared" si="480"/>
        <v>0</v>
      </c>
      <c r="V1097" s="2" t="b">
        <f t="shared" si="481"/>
        <v>0</v>
      </c>
      <c r="W1097" s="2" t="b">
        <f t="shared" si="482"/>
        <v>0</v>
      </c>
      <c r="Y1097" s="2">
        <f t="shared" ca="1" si="483"/>
        <v>28</v>
      </c>
      <c r="Z1097" s="2">
        <f t="shared" ca="1" si="483"/>
        <v>25</v>
      </c>
      <c r="AA1097" s="2">
        <f t="shared" ca="1" si="483"/>
        <v>25</v>
      </c>
      <c r="AB1097" s="5">
        <f t="shared" ca="1" si="484"/>
        <v>302</v>
      </c>
      <c r="AC1097" s="5">
        <f t="shared" ca="1" si="485"/>
        <v>395</v>
      </c>
      <c r="AD1097" s="5">
        <f t="shared" ca="1" si="486"/>
        <v>329</v>
      </c>
      <c r="AE1097" s="5">
        <f t="shared" ca="1" si="487"/>
        <v>303</v>
      </c>
      <c r="AF1097" s="5">
        <f t="shared" ca="1" si="488"/>
        <v>358</v>
      </c>
      <c r="AG1097" s="5">
        <f t="shared" ca="1" si="489"/>
        <v>316</v>
      </c>
      <c r="AH1097" s="5">
        <f t="shared" ca="1" si="490"/>
        <v>306</v>
      </c>
      <c r="AI1097" s="5">
        <f t="shared" ca="1" si="491"/>
        <v>307</v>
      </c>
      <c r="AJ1097" s="5">
        <f t="shared" ca="1" si="492"/>
        <v>316</v>
      </c>
      <c r="AK1097" s="5">
        <f t="shared" ca="1" si="493"/>
        <v>356</v>
      </c>
    </row>
    <row r="1098" spans="1:37" x14ac:dyDescent="0.3">
      <c r="A1098" s="35">
        <f>IF(Замеры!B1095=0, " ", Замеры!B1095)</f>
        <v>1092</v>
      </c>
      <c r="B1098" s="45" t="str">
        <f>Замеры!G1095</f>
        <v xml:space="preserve">Группа от QF </v>
      </c>
      <c r="C1098" s="45" t="str">
        <f>IF(Замеры!O1095=0, " ", Замеры!O1095)</f>
        <v xml:space="preserve"> </v>
      </c>
      <c r="D1098" s="69" t="str">
        <f t="shared" si="468"/>
        <v xml:space="preserve"> </v>
      </c>
      <c r="E1098" s="69" t="str">
        <f t="shared" si="469"/>
        <v xml:space="preserve"> </v>
      </c>
      <c r="F1098" s="29" t="str">
        <f t="shared" si="470"/>
        <v>-</v>
      </c>
      <c r="G1098" s="29" t="str">
        <f t="shared" si="471"/>
        <v>-</v>
      </c>
      <c r="H1098" s="29" t="str">
        <f t="shared" si="472"/>
        <v>-</v>
      </c>
      <c r="I1098" s="29" t="str">
        <f t="shared" si="473"/>
        <v>-</v>
      </c>
      <c r="J1098" s="46" t="str">
        <f t="shared" si="474"/>
        <v>-</v>
      </c>
      <c r="K1098" s="29" t="str">
        <f t="shared" si="475"/>
        <v>-</v>
      </c>
      <c r="L1098" s="29" t="str">
        <f t="shared" si="476"/>
        <v>-</v>
      </c>
      <c r="M1098" s="29" t="str">
        <f t="shared" si="477"/>
        <v>-</v>
      </c>
      <c r="N1098" s="29" t="str">
        <f t="shared" si="478"/>
        <v>-</v>
      </c>
      <c r="O1098" s="29" t="str">
        <f t="shared" si="479"/>
        <v>-</v>
      </c>
      <c r="P1098" s="2">
        <f>Замеры!R1095</f>
        <v>0</v>
      </c>
      <c r="S1098" s="2">
        <f>Замеры!S1095</f>
        <v>0</v>
      </c>
      <c r="T1098" s="2" t="s">
        <v>72</v>
      </c>
      <c r="U1098" s="2" t="b">
        <f t="shared" si="480"/>
        <v>0</v>
      </c>
      <c r="V1098" s="2" t="b">
        <f t="shared" si="481"/>
        <v>0</v>
      </c>
      <c r="W1098" s="2" t="b">
        <f t="shared" si="482"/>
        <v>0</v>
      </c>
      <c r="Y1098" s="2">
        <f t="shared" ca="1" si="483"/>
        <v>30</v>
      </c>
      <c r="Z1098" s="2">
        <f t="shared" ca="1" si="483"/>
        <v>28</v>
      </c>
      <c r="AA1098" s="2">
        <f t="shared" ca="1" si="483"/>
        <v>24</v>
      </c>
      <c r="AB1098" s="5">
        <f t="shared" ca="1" si="484"/>
        <v>260</v>
      </c>
      <c r="AC1098" s="5">
        <f t="shared" ca="1" si="485"/>
        <v>375</v>
      </c>
      <c r="AD1098" s="5">
        <f t="shared" ca="1" si="486"/>
        <v>290</v>
      </c>
      <c r="AE1098" s="5">
        <f t="shared" ca="1" si="487"/>
        <v>265</v>
      </c>
      <c r="AF1098" s="5">
        <f t="shared" ca="1" si="488"/>
        <v>352</v>
      </c>
      <c r="AG1098" s="5">
        <f t="shared" ca="1" si="489"/>
        <v>299</v>
      </c>
      <c r="AH1098" s="5">
        <f t="shared" ca="1" si="490"/>
        <v>282</v>
      </c>
      <c r="AI1098" s="5">
        <f t="shared" ca="1" si="491"/>
        <v>321</v>
      </c>
      <c r="AJ1098" s="5">
        <f t="shared" ca="1" si="492"/>
        <v>246</v>
      </c>
      <c r="AK1098" s="5">
        <f t="shared" ca="1" si="493"/>
        <v>291</v>
      </c>
    </row>
    <row r="1099" spans="1:37" x14ac:dyDescent="0.3">
      <c r="A1099" s="35">
        <f>IF(Замеры!B1096=0, " ", Замеры!B1096)</f>
        <v>1093</v>
      </c>
      <c r="B1099" s="45" t="str">
        <f>Замеры!G1096</f>
        <v xml:space="preserve">Группа от QF </v>
      </c>
      <c r="C1099" s="45" t="str">
        <f>IF(Замеры!O1096=0, " ", Замеры!O1096)</f>
        <v xml:space="preserve"> </v>
      </c>
      <c r="D1099" s="69" t="str">
        <f t="shared" ref="D1099:D1162" si="494">IF(P1099=0, " ", 1000)</f>
        <v xml:space="preserve"> </v>
      </c>
      <c r="E1099" s="69" t="str">
        <f t="shared" ref="E1099:E1162" si="495">IF(P1099=0, " ", 0.5)</f>
        <v xml:space="preserve"> </v>
      </c>
      <c r="F1099" s="29" t="str">
        <f t="shared" si="470"/>
        <v>-</v>
      </c>
      <c r="G1099" s="29" t="str">
        <f t="shared" si="471"/>
        <v>-</v>
      </c>
      <c r="H1099" s="29" t="str">
        <f t="shared" si="472"/>
        <v>-</v>
      </c>
      <c r="I1099" s="29" t="str">
        <f t="shared" si="473"/>
        <v>-</v>
      </c>
      <c r="J1099" s="46" t="str">
        <f t="shared" si="474"/>
        <v>-</v>
      </c>
      <c r="K1099" s="29" t="str">
        <f t="shared" si="475"/>
        <v>-</v>
      </c>
      <c r="L1099" s="29" t="str">
        <f t="shared" si="476"/>
        <v>-</v>
      </c>
      <c r="M1099" s="29" t="str">
        <f t="shared" si="477"/>
        <v>-</v>
      </c>
      <c r="N1099" s="29" t="str">
        <f t="shared" si="478"/>
        <v>-</v>
      </c>
      <c r="O1099" s="29" t="str">
        <f t="shared" si="479"/>
        <v>-</v>
      </c>
      <c r="P1099" s="2">
        <f>Замеры!R1096</f>
        <v>0</v>
      </c>
      <c r="S1099" s="2">
        <f>Замеры!S1096</f>
        <v>0</v>
      </c>
      <c r="T1099" s="2" t="s">
        <v>72</v>
      </c>
      <c r="U1099" s="2" t="b">
        <f t="shared" si="480"/>
        <v>0</v>
      </c>
      <c r="V1099" s="2" t="b">
        <f t="shared" si="481"/>
        <v>0</v>
      </c>
      <c r="W1099" s="2" t="b">
        <f t="shared" si="482"/>
        <v>0</v>
      </c>
      <c r="Y1099" s="2">
        <f t="shared" ca="1" si="483"/>
        <v>24</v>
      </c>
      <c r="Z1099" s="2">
        <f t="shared" ca="1" si="483"/>
        <v>39</v>
      </c>
      <c r="AA1099" s="2">
        <f t="shared" ca="1" si="483"/>
        <v>36</v>
      </c>
      <c r="AB1099" s="5">
        <f t="shared" ca="1" si="484"/>
        <v>368</v>
      </c>
      <c r="AC1099" s="5">
        <f t="shared" ca="1" si="485"/>
        <v>382</v>
      </c>
      <c r="AD1099" s="5">
        <f t="shared" ca="1" si="486"/>
        <v>368</v>
      </c>
      <c r="AE1099" s="5">
        <f t="shared" ca="1" si="487"/>
        <v>422</v>
      </c>
      <c r="AF1099" s="5">
        <f t="shared" ca="1" si="488"/>
        <v>401</v>
      </c>
      <c r="AG1099" s="5">
        <f t="shared" ca="1" si="489"/>
        <v>373</v>
      </c>
      <c r="AH1099" s="5">
        <f t="shared" ca="1" si="490"/>
        <v>374</v>
      </c>
      <c r="AI1099" s="5">
        <f t="shared" ca="1" si="491"/>
        <v>467</v>
      </c>
      <c r="AJ1099" s="5">
        <f t="shared" ca="1" si="492"/>
        <v>442</v>
      </c>
      <c r="AK1099" s="5">
        <f t="shared" ca="1" si="493"/>
        <v>366</v>
      </c>
    </row>
    <row r="1100" spans="1:37" x14ac:dyDescent="0.3">
      <c r="A1100" s="35">
        <f>IF(Замеры!B1097=0, " ", Замеры!B1097)</f>
        <v>1094</v>
      </c>
      <c r="B1100" s="45" t="str">
        <f>Замеры!G1097</f>
        <v xml:space="preserve">Группа от QF </v>
      </c>
      <c r="C1100" s="45" t="str">
        <f>IF(Замеры!O1097=0, " ", Замеры!O1097)</f>
        <v xml:space="preserve"> </v>
      </c>
      <c r="D1100" s="69" t="str">
        <f t="shared" si="494"/>
        <v xml:space="preserve"> </v>
      </c>
      <c r="E1100" s="69" t="str">
        <f t="shared" si="495"/>
        <v xml:space="preserve"> </v>
      </c>
      <c r="F1100" s="29" t="str">
        <f t="shared" si="470"/>
        <v>-</v>
      </c>
      <c r="G1100" s="29" t="str">
        <f t="shared" si="471"/>
        <v>-</v>
      </c>
      <c r="H1100" s="29" t="str">
        <f t="shared" si="472"/>
        <v>-</v>
      </c>
      <c r="I1100" s="29" t="str">
        <f t="shared" si="473"/>
        <v>-</v>
      </c>
      <c r="J1100" s="46" t="str">
        <f t="shared" si="474"/>
        <v>-</v>
      </c>
      <c r="K1100" s="29" t="str">
        <f t="shared" si="475"/>
        <v>-</v>
      </c>
      <c r="L1100" s="29" t="str">
        <f t="shared" si="476"/>
        <v>-</v>
      </c>
      <c r="M1100" s="29" t="str">
        <f t="shared" si="477"/>
        <v>-</v>
      </c>
      <c r="N1100" s="29" t="str">
        <f t="shared" si="478"/>
        <v>-</v>
      </c>
      <c r="O1100" s="29" t="str">
        <f t="shared" si="479"/>
        <v>-</v>
      </c>
      <c r="P1100" s="2">
        <f>Замеры!R1097</f>
        <v>0</v>
      </c>
      <c r="S1100" s="2">
        <f>Замеры!S1097</f>
        <v>0</v>
      </c>
      <c r="T1100" s="2" t="s">
        <v>72</v>
      </c>
      <c r="U1100" s="2" t="b">
        <f t="shared" si="480"/>
        <v>0</v>
      </c>
      <c r="V1100" s="2" t="b">
        <f t="shared" si="481"/>
        <v>0</v>
      </c>
      <c r="W1100" s="2" t="b">
        <f t="shared" si="482"/>
        <v>0</v>
      </c>
      <c r="Y1100" s="2">
        <f t="shared" ca="1" si="483"/>
        <v>50</v>
      </c>
      <c r="Z1100" s="2">
        <f t="shared" ca="1" si="483"/>
        <v>25</v>
      </c>
      <c r="AA1100" s="2">
        <f t="shared" ca="1" si="483"/>
        <v>31</v>
      </c>
      <c r="AB1100" s="5">
        <f t="shared" ca="1" si="484"/>
        <v>439</v>
      </c>
      <c r="AC1100" s="5">
        <f t="shared" ca="1" si="485"/>
        <v>399</v>
      </c>
      <c r="AD1100" s="5">
        <f t="shared" ca="1" si="486"/>
        <v>419</v>
      </c>
      <c r="AE1100" s="5">
        <f t="shared" ca="1" si="487"/>
        <v>448</v>
      </c>
      <c r="AF1100" s="5">
        <f t="shared" ca="1" si="488"/>
        <v>404</v>
      </c>
      <c r="AG1100" s="5">
        <f t="shared" ca="1" si="489"/>
        <v>356</v>
      </c>
      <c r="AH1100" s="5">
        <f t="shared" ca="1" si="490"/>
        <v>384</v>
      </c>
      <c r="AI1100" s="5">
        <f t="shared" ca="1" si="491"/>
        <v>369</v>
      </c>
      <c r="AJ1100" s="5">
        <f t="shared" ca="1" si="492"/>
        <v>344</v>
      </c>
      <c r="AK1100" s="5">
        <f t="shared" ca="1" si="493"/>
        <v>450</v>
      </c>
    </row>
    <row r="1101" spans="1:37" x14ac:dyDescent="0.3">
      <c r="A1101" s="35">
        <f>IF(Замеры!B1098=0, " ", Замеры!B1098)</f>
        <v>1095</v>
      </c>
      <c r="B1101" s="45" t="str">
        <f>Замеры!G1098</f>
        <v xml:space="preserve">Группа от QF </v>
      </c>
      <c r="C1101" s="45" t="str">
        <f>IF(Замеры!O1098=0, " ", Замеры!O1098)</f>
        <v xml:space="preserve"> </v>
      </c>
      <c r="D1101" s="69" t="str">
        <f t="shared" si="494"/>
        <v xml:space="preserve"> </v>
      </c>
      <c r="E1101" s="69" t="str">
        <f t="shared" si="495"/>
        <v xml:space="preserve"> </v>
      </c>
      <c r="F1101" s="29" t="str">
        <f t="shared" si="470"/>
        <v>-</v>
      </c>
      <c r="G1101" s="29" t="str">
        <f t="shared" si="471"/>
        <v>-</v>
      </c>
      <c r="H1101" s="29" t="str">
        <f t="shared" si="472"/>
        <v>-</v>
      </c>
      <c r="I1101" s="29" t="str">
        <f t="shared" si="473"/>
        <v>-</v>
      </c>
      <c r="J1101" s="46" t="str">
        <f t="shared" si="474"/>
        <v>-</v>
      </c>
      <c r="K1101" s="29" t="str">
        <f t="shared" si="475"/>
        <v>-</v>
      </c>
      <c r="L1101" s="29" t="str">
        <f t="shared" si="476"/>
        <v>-</v>
      </c>
      <c r="M1101" s="29" t="str">
        <f t="shared" si="477"/>
        <v>-</v>
      </c>
      <c r="N1101" s="29" t="str">
        <f t="shared" si="478"/>
        <v>-</v>
      </c>
      <c r="O1101" s="29" t="str">
        <f t="shared" si="479"/>
        <v>-</v>
      </c>
      <c r="P1101" s="2">
        <f>Замеры!R1098</f>
        <v>0</v>
      </c>
      <c r="S1101" s="2">
        <f>Замеры!S1098</f>
        <v>0</v>
      </c>
      <c r="T1101" s="2" t="s">
        <v>72</v>
      </c>
      <c r="U1101" s="2" t="b">
        <f t="shared" si="480"/>
        <v>0</v>
      </c>
      <c r="V1101" s="2" t="b">
        <f t="shared" si="481"/>
        <v>0</v>
      </c>
      <c r="W1101" s="2" t="b">
        <f t="shared" si="482"/>
        <v>0</v>
      </c>
      <c r="Y1101" s="2">
        <f t="shared" ca="1" si="483"/>
        <v>39</v>
      </c>
      <c r="Z1101" s="2">
        <f t="shared" ca="1" si="483"/>
        <v>41</v>
      </c>
      <c r="AA1101" s="2">
        <f t="shared" ca="1" si="483"/>
        <v>35</v>
      </c>
      <c r="AB1101" s="5">
        <f t="shared" ca="1" si="484"/>
        <v>364</v>
      </c>
      <c r="AC1101" s="5">
        <f t="shared" ca="1" si="485"/>
        <v>376</v>
      </c>
      <c r="AD1101" s="5">
        <f t="shared" ca="1" si="486"/>
        <v>406</v>
      </c>
      <c r="AE1101" s="5">
        <f t="shared" ca="1" si="487"/>
        <v>418</v>
      </c>
      <c r="AF1101" s="5">
        <f t="shared" ca="1" si="488"/>
        <v>406</v>
      </c>
      <c r="AG1101" s="5">
        <f t="shared" ca="1" si="489"/>
        <v>494</v>
      </c>
      <c r="AH1101" s="5">
        <f t="shared" ca="1" si="490"/>
        <v>486</v>
      </c>
      <c r="AI1101" s="5">
        <f t="shared" ca="1" si="491"/>
        <v>370</v>
      </c>
      <c r="AJ1101" s="5">
        <f t="shared" ca="1" si="492"/>
        <v>424</v>
      </c>
      <c r="AK1101" s="5">
        <f t="shared" ca="1" si="493"/>
        <v>442</v>
      </c>
    </row>
    <row r="1102" spans="1:37" x14ac:dyDescent="0.3">
      <c r="A1102" s="35">
        <f>IF(Замеры!B1099=0, " ", Замеры!B1099)</f>
        <v>1096</v>
      </c>
      <c r="B1102" s="45" t="str">
        <f>Замеры!G1099</f>
        <v xml:space="preserve">Группа от QF </v>
      </c>
      <c r="C1102" s="45" t="str">
        <f>IF(Замеры!O1099=0, " ", Замеры!O1099)</f>
        <v xml:space="preserve"> </v>
      </c>
      <c r="D1102" s="69" t="str">
        <f t="shared" si="494"/>
        <v xml:space="preserve"> </v>
      </c>
      <c r="E1102" s="69" t="str">
        <f t="shared" si="495"/>
        <v xml:space="preserve"> </v>
      </c>
      <c r="F1102" s="29" t="str">
        <f t="shared" si="470"/>
        <v>-</v>
      </c>
      <c r="G1102" s="29" t="str">
        <f t="shared" si="471"/>
        <v>-</v>
      </c>
      <c r="H1102" s="29" t="str">
        <f t="shared" si="472"/>
        <v>-</v>
      </c>
      <c r="I1102" s="29" t="str">
        <f t="shared" si="473"/>
        <v>-</v>
      </c>
      <c r="J1102" s="46" t="str">
        <f t="shared" si="474"/>
        <v>-</v>
      </c>
      <c r="K1102" s="29" t="str">
        <f t="shared" si="475"/>
        <v>-</v>
      </c>
      <c r="L1102" s="29" t="str">
        <f t="shared" si="476"/>
        <v>-</v>
      </c>
      <c r="M1102" s="29" t="str">
        <f t="shared" si="477"/>
        <v>-</v>
      </c>
      <c r="N1102" s="29" t="str">
        <f t="shared" si="478"/>
        <v>-</v>
      </c>
      <c r="O1102" s="29" t="str">
        <f t="shared" si="479"/>
        <v>-</v>
      </c>
      <c r="P1102" s="2">
        <f>Замеры!R1099</f>
        <v>0</v>
      </c>
      <c r="S1102" s="2">
        <f>Замеры!S1099</f>
        <v>0</v>
      </c>
      <c r="T1102" s="2" t="s">
        <v>72</v>
      </c>
      <c r="U1102" s="2" t="b">
        <f t="shared" si="480"/>
        <v>0</v>
      </c>
      <c r="V1102" s="2" t="b">
        <f t="shared" si="481"/>
        <v>0</v>
      </c>
      <c r="W1102" s="2" t="b">
        <f t="shared" si="482"/>
        <v>0</v>
      </c>
      <c r="Y1102" s="2">
        <f t="shared" ca="1" si="483"/>
        <v>34</v>
      </c>
      <c r="Z1102" s="2">
        <f t="shared" ca="1" si="483"/>
        <v>47</v>
      </c>
      <c r="AA1102" s="2">
        <f t="shared" ca="1" si="483"/>
        <v>41</v>
      </c>
      <c r="AB1102" s="5">
        <f t="shared" ca="1" si="484"/>
        <v>529</v>
      </c>
      <c r="AC1102" s="5">
        <f t="shared" ca="1" si="485"/>
        <v>552</v>
      </c>
      <c r="AD1102" s="5">
        <f t="shared" ca="1" si="486"/>
        <v>509</v>
      </c>
      <c r="AE1102" s="5">
        <f t="shared" ca="1" si="487"/>
        <v>469</v>
      </c>
      <c r="AF1102" s="5">
        <f t="shared" ca="1" si="488"/>
        <v>419</v>
      </c>
      <c r="AG1102" s="5">
        <f t="shared" ca="1" si="489"/>
        <v>510</v>
      </c>
      <c r="AH1102" s="5">
        <f t="shared" ca="1" si="490"/>
        <v>533</v>
      </c>
      <c r="AI1102" s="5">
        <f t="shared" ca="1" si="491"/>
        <v>478</v>
      </c>
      <c r="AJ1102" s="5">
        <f t="shared" ca="1" si="492"/>
        <v>468</v>
      </c>
      <c r="AK1102" s="5">
        <f t="shared" ca="1" si="493"/>
        <v>479</v>
      </c>
    </row>
    <row r="1103" spans="1:37" x14ac:dyDescent="0.3">
      <c r="A1103" s="35">
        <f>IF(Замеры!B1100=0, " ", Замеры!B1100)</f>
        <v>1097</v>
      </c>
      <c r="B1103" s="45" t="str">
        <f>Замеры!G1100</f>
        <v xml:space="preserve">Группа от QF </v>
      </c>
      <c r="C1103" s="45" t="str">
        <f>IF(Замеры!O1100=0, " ", Замеры!O1100)</f>
        <v xml:space="preserve"> </v>
      </c>
      <c r="D1103" s="69" t="str">
        <f t="shared" si="494"/>
        <v xml:space="preserve"> </v>
      </c>
      <c r="E1103" s="69" t="str">
        <f t="shared" si="495"/>
        <v xml:space="preserve"> </v>
      </c>
      <c r="F1103" s="29" t="str">
        <f t="shared" si="470"/>
        <v>-</v>
      </c>
      <c r="G1103" s="29" t="str">
        <f t="shared" si="471"/>
        <v>-</v>
      </c>
      <c r="H1103" s="29" t="str">
        <f t="shared" si="472"/>
        <v>-</v>
      </c>
      <c r="I1103" s="29" t="str">
        <f t="shared" si="473"/>
        <v>-</v>
      </c>
      <c r="J1103" s="46" t="str">
        <f t="shared" si="474"/>
        <v>-</v>
      </c>
      <c r="K1103" s="29" t="str">
        <f t="shared" si="475"/>
        <v>-</v>
      </c>
      <c r="L1103" s="29" t="str">
        <f t="shared" si="476"/>
        <v>-</v>
      </c>
      <c r="M1103" s="29" t="str">
        <f t="shared" si="477"/>
        <v>-</v>
      </c>
      <c r="N1103" s="29" t="str">
        <f t="shared" si="478"/>
        <v>-</v>
      </c>
      <c r="O1103" s="29" t="str">
        <f t="shared" si="479"/>
        <v>-</v>
      </c>
      <c r="P1103" s="2">
        <f>Замеры!R1100</f>
        <v>0</v>
      </c>
      <c r="S1103" s="2">
        <f>Замеры!S1100</f>
        <v>0</v>
      </c>
      <c r="T1103" s="2" t="s">
        <v>72</v>
      </c>
      <c r="U1103" s="2" t="b">
        <f t="shared" si="480"/>
        <v>0</v>
      </c>
      <c r="V1103" s="2" t="b">
        <f t="shared" si="481"/>
        <v>0</v>
      </c>
      <c r="W1103" s="2" t="b">
        <f t="shared" si="482"/>
        <v>0</v>
      </c>
      <c r="Y1103" s="2">
        <f t="shared" ca="1" si="483"/>
        <v>42</v>
      </c>
      <c r="Z1103" s="2">
        <f t="shared" ca="1" si="483"/>
        <v>43</v>
      </c>
      <c r="AA1103" s="2">
        <f t="shared" ca="1" si="483"/>
        <v>42</v>
      </c>
      <c r="AB1103" s="5">
        <f t="shared" ca="1" si="484"/>
        <v>519</v>
      </c>
      <c r="AC1103" s="5">
        <f t="shared" ca="1" si="485"/>
        <v>437</v>
      </c>
      <c r="AD1103" s="5">
        <f t="shared" ca="1" si="486"/>
        <v>444</v>
      </c>
      <c r="AE1103" s="5">
        <f t="shared" ca="1" si="487"/>
        <v>483</v>
      </c>
      <c r="AF1103" s="5">
        <f t="shared" ca="1" si="488"/>
        <v>521</v>
      </c>
      <c r="AG1103" s="5">
        <f t="shared" ca="1" si="489"/>
        <v>485</v>
      </c>
      <c r="AH1103" s="5">
        <f t="shared" ca="1" si="490"/>
        <v>459</v>
      </c>
      <c r="AI1103" s="5">
        <f t="shared" ca="1" si="491"/>
        <v>542</v>
      </c>
      <c r="AJ1103" s="5">
        <f t="shared" ca="1" si="492"/>
        <v>551</v>
      </c>
      <c r="AK1103" s="5">
        <f t="shared" ca="1" si="493"/>
        <v>526</v>
      </c>
    </row>
    <row r="1104" spans="1:37" x14ac:dyDescent="0.3">
      <c r="A1104" s="35">
        <f>IF(Замеры!B1101=0, " ", Замеры!B1101)</f>
        <v>1098</v>
      </c>
      <c r="B1104" s="45" t="str">
        <f>Замеры!G1101</f>
        <v xml:space="preserve">Группа от QF </v>
      </c>
      <c r="C1104" s="45" t="str">
        <f>IF(Замеры!O1101=0, " ", Замеры!O1101)</f>
        <v xml:space="preserve"> </v>
      </c>
      <c r="D1104" s="69" t="str">
        <f t="shared" si="494"/>
        <v xml:space="preserve"> </v>
      </c>
      <c r="E1104" s="69" t="str">
        <f t="shared" si="495"/>
        <v xml:space="preserve"> </v>
      </c>
      <c r="F1104" s="29" t="str">
        <f t="shared" si="470"/>
        <v>-</v>
      </c>
      <c r="G1104" s="29" t="str">
        <f t="shared" si="471"/>
        <v>-</v>
      </c>
      <c r="H1104" s="29" t="str">
        <f t="shared" si="472"/>
        <v>-</v>
      </c>
      <c r="I1104" s="29" t="str">
        <f t="shared" si="473"/>
        <v>-</v>
      </c>
      <c r="J1104" s="46" t="str">
        <f t="shared" si="474"/>
        <v>-</v>
      </c>
      <c r="K1104" s="29" t="str">
        <f t="shared" si="475"/>
        <v>-</v>
      </c>
      <c r="L1104" s="29" t="str">
        <f t="shared" si="476"/>
        <v>-</v>
      </c>
      <c r="M1104" s="29" t="str">
        <f t="shared" si="477"/>
        <v>-</v>
      </c>
      <c r="N1104" s="29" t="str">
        <f t="shared" si="478"/>
        <v>-</v>
      </c>
      <c r="O1104" s="29" t="str">
        <f t="shared" si="479"/>
        <v>-</v>
      </c>
      <c r="P1104" s="2">
        <f>Замеры!R1101</f>
        <v>0</v>
      </c>
      <c r="S1104" s="2">
        <f>Замеры!S1101</f>
        <v>0</v>
      </c>
      <c r="T1104" s="2" t="s">
        <v>72</v>
      </c>
      <c r="U1104" s="2" t="b">
        <f t="shared" si="480"/>
        <v>0</v>
      </c>
      <c r="V1104" s="2" t="b">
        <f t="shared" si="481"/>
        <v>0</v>
      </c>
      <c r="W1104" s="2" t="b">
        <f t="shared" si="482"/>
        <v>0</v>
      </c>
      <c r="Y1104" s="2">
        <f t="shared" ca="1" si="483"/>
        <v>49</v>
      </c>
      <c r="Z1104" s="2">
        <f t="shared" ca="1" si="483"/>
        <v>30</v>
      </c>
      <c r="AA1104" s="2">
        <f t="shared" ca="1" si="483"/>
        <v>33</v>
      </c>
      <c r="AB1104" s="5">
        <f t="shared" ca="1" si="484"/>
        <v>452</v>
      </c>
      <c r="AC1104" s="5">
        <f t="shared" ca="1" si="485"/>
        <v>410</v>
      </c>
      <c r="AD1104" s="5">
        <f t="shared" ca="1" si="486"/>
        <v>476</v>
      </c>
      <c r="AE1104" s="5">
        <f t="shared" ca="1" si="487"/>
        <v>368</v>
      </c>
      <c r="AF1104" s="5">
        <f t="shared" ca="1" si="488"/>
        <v>398</v>
      </c>
      <c r="AG1104" s="5">
        <f t="shared" ca="1" si="489"/>
        <v>347</v>
      </c>
      <c r="AH1104" s="5">
        <f t="shared" ca="1" si="490"/>
        <v>387</v>
      </c>
      <c r="AI1104" s="5">
        <f t="shared" ca="1" si="491"/>
        <v>343</v>
      </c>
      <c r="AJ1104" s="5">
        <f t="shared" ca="1" si="492"/>
        <v>470</v>
      </c>
      <c r="AK1104" s="5">
        <f t="shared" ca="1" si="493"/>
        <v>350</v>
      </c>
    </row>
    <row r="1105" spans="1:37" x14ac:dyDescent="0.3">
      <c r="A1105" s="35">
        <f>IF(Замеры!B1102=0, " ", Замеры!B1102)</f>
        <v>1099</v>
      </c>
      <c r="B1105" s="45" t="str">
        <f>Замеры!G1102</f>
        <v xml:space="preserve">Группа от QF </v>
      </c>
      <c r="C1105" s="45" t="str">
        <f>IF(Замеры!O1102=0, " ", Замеры!O1102)</f>
        <v xml:space="preserve"> </v>
      </c>
      <c r="D1105" s="69" t="str">
        <f t="shared" si="494"/>
        <v xml:space="preserve"> </v>
      </c>
      <c r="E1105" s="69" t="str">
        <f t="shared" si="495"/>
        <v xml:space="preserve"> </v>
      </c>
      <c r="F1105" s="29" t="str">
        <f t="shared" si="470"/>
        <v>-</v>
      </c>
      <c r="G1105" s="29" t="str">
        <f t="shared" si="471"/>
        <v>-</v>
      </c>
      <c r="H1105" s="29" t="str">
        <f t="shared" si="472"/>
        <v>-</v>
      </c>
      <c r="I1105" s="29" t="str">
        <f t="shared" si="473"/>
        <v>-</v>
      </c>
      <c r="J1105" s="46" t="str">
        <f t="shared" si="474"/>
        <v>-</v>
      </c>
      <c r="K1105" s="29" t="str">
        <f t="shared" si="475"/>
        <v>-</v>
      </c>
      <c r="L1105" s="29" t="str">
        <f t="shared" si="476"/>
        <v>-</v>
      </c>
      <c r="M1105" s="29" t="str">
        <f t="shared" si="477"/>
        <v>-</v>
      </c>
      <c r="N1105" s="29" t="str">
        <f t="shared" si="478"/>
        <v>-</v>
      </c>
      <c r="O1105" s="29" t="str">
        <f t="shared" si="479"/>
        <v>-</v>
      </c>
      <c r="P1105" s="2">
        <f>Замеры!R1102</f>
        <v>0</v>
      </c>
      <c r="S1105" s="2">
        <f>Замеры!S1102</f>
        <v>0</v>
      </c>
      <c r="T1105" s="2" t="s">
        <v>72</v>
      </c>
      <c r="U1105" s="2" t="b">
        <f t="shared" si="480"/>
        <v>0</v>
      </c>
      <c r="V1105" s="2" t="b">
        <f t="shared" si="481"/>
        <v>0</v>
      </c>
      <c r="W1105" s="2" t="b">
        <f t="shared" si="482"/>
        <v>0</v>
      </c>
      <c r="Y1105" s="2">
        <f t="shared" ca="1" si="483"/>
        <v>26</v>
      </c>
      <c r="Z1105" s="2">
        <f t="shared" ca="1" si="483"/>
        <v>20</v>
      </c>
      <c r="AA1105" s="2">
        <f t="shared" ca="1" si="483"/>
        <v>22</v>
      </c>
      <c r="AB1105" s="5">
        <f t="shared" ca="1" si="484"/>
        <v>244</v>
      </c>
      <c r="AC1105" s="5">
        <f t="shared" ca="1" si="485"/>
        <v>250</v>
      </c>
      <c r="AD1105" s="5">
        <f t="shared" ca="1" si="486"/>
        <v>317</v>
      </c>
      <c r="AE1105" s="5">
        <f t="shared" ca="1" si="487"/>
        <v>286</v>
      </c>
      <c r="AF1105" s="5">
        <f t="shared" ca="1" si="488"/>
        <v>316</v>
      </c>
      <c r="AG1105" s="5">
        <f t="shared" ca="1" si="489"/>
        <v>369</v>
      </c>
      <c r="AH1105" s="5">
        <f t="shared" ca="1" si="490"/>
        <v>310</v>
      </c>
      <c r="AI1105" s="5">
        <f t="shared" ca="1" si="491"/>
        <v>257</v>
      </c>
      <c r="AJ1105" s="5">
        <f t="shared" ca="1" si="492"/>
        <v>292</v>
      </c>
      <c r="AK1105" s="5">
        <f t="shared" ca="1" si="493"/>
        <v>259</v>
      </c>
    </row>
    <row r="1106" spans="1:37" x14ac:dyDescent="0.3">
      <c r="A1106" s="35">
        <f>IF(Замеры!B1103=0, " ", Замеры!B1103)</f>
        <v>1100</v>
      </c>
      <c r="B1106" s="45" t="str">
        <f>Замеры!G1103</f>
        <v xml:space="preserve">Группа от QF </v>
      </c>
      <c r="C1106" s="45" t="str">
        <f>IF(Замеры!O1103=0, " ", Замеры!O1103)</f>
        <v xml:space="preserve"> </v>
      </c>
      <c r="D1106" s="69" t="str">
        <f t="shared" si="494"/>
        <v xml:space="preserve"> </v>
      </c>
      <c r="E1106" s="69" t="str">
        <f t="shared" si="495"/>
        <v xml:space="preserve"> </v>
      </c>
      <c r="F1106" s="29" t="str">
        <f t="shared" si="470"/>
        <v>-</v>
      </c>
      <c r="G1106" s="29" t="str">
        <f t="shared" si="471"/>
        <v>-</v>
      </c>
      <c r="H1106" s="29" t="str">
        <f t="shared" si="472"/>
        <v>-</v>
      </c>
      <c r="I1106" s="29" t="str">
        <f t="shared" si="473"/>
        <v>-</v>
      </c>
      <c r="J1106" s="46" t="str">
        <f t="shared" si="474"/>
        <v>-</v>
      </c>
      <c r="K1106" s="29" t="str">
        <f t="shared" si="475"/>
        <v>-</v>
      </c>
      <c r="L1106" s="29" t="str">
        <f t="shared" si="476"/>
        <v>-</v>
      </c>
      <c r="M1106" s="29" t="str">
        <f t="shared" si="477"/>
        <v>-</v>
      </c>
      <c r="N1106" s="29" t="str">
        <f t="shared" si="478"/>
        <v>-</v>
      </c>
      <c r="O1106" s="29" t="str">
        <f t="shared" si="479"/>
        <v>-</v>
      </c>
      <c r="P1106" s="2">
        <f>Замеры!R1103</f>
        <v>0</v>
      </c>
      <c r="S1106" s="2">
        <f>Замеры!S1103</f>
        <v>0</v>
      </c>
      <c r="T1106" s="2" t="s">
        <v>72</v>
      </c>
      <c r="U1106" s="2" t="b">
        <f t="shared" si="480"/>
        <v>0</v>
      </c>
      <c r="V1106" s="2" t="b">
        <f t="shared" si="481"/>
        <v>0</v>
      </c>
      <c r="W1106" s="2" t="b">
        <f t="shared" si="482"/>
        <v>0</v>
      </c>
      <c r="Y1106" s="2">
        <f t="shared" ca="1" si="483"/>
        <v>27</v>
      </c>
      <c r="Z1106" s="2">
        <f t="shared" ca="1" si="483"/>
        <v>27</v>
      </c>
      <c r="AA1106" s="2">
        <f t="shared" ca="1" si="483"/>
        <v>48</v>
      </c>
      <c r="AB1106" s="5">
        <f t="shared" ca="1" si="484"/>
        <v>521</v>
      </c>
      <c r="AC1106" s="5">
        <f t="shared" ca="1" si="485"/>
        <v>488</v>
      </c>
      <c r="AD1106" s="5">
        <f t="shared" ca="1" si="486"/>
        <v>569</v>
      </c>
      <c r="AE1106" s="5">
        <f t="shared" ca="1" si="487"/>
        <v>497</v>
      </c>
      <c r="AF1106" s="5">
        <f t="shared" ca="1" si="488"/>
        <v>542</v>
      </c>
      <c r="AG1106" s="5">
        <f t="shared" ca="1" si="489"/>
        <v>580</v>
      </c>
      <c r="AH1106" s="5">
        <f t="shared" ca="1" si="490"/>
        <v>581</v>
      </c>
      <c r="AI1106" s="5">
        <f t="shared" ca="1" si="491"/>
        <v>487</v>
      </c>
      <c r="AJ1106" s="5">
        <f t="shared" ca="1" si="492"/>
        <v>619</v>
      </c>
      <c r="AK1106" s="5">
        <f t="shared" ca="1" si="493"/>
        <v>618</v>
      </c>
    </row>
    <row r="1107" spans="1:37" x14ac:dyDescent="0.3">
      <c r="A1107" s="35">
        <f>IF(Замеры!B1104=0, " ", Замеры!B1104)</f>
        <v>1101</v>
      </c>
      <c r="B1107" s="45" t="str">
        <f>Замеры!G1104</f>
        <v xml:space="preserve">Группа от QF </v>
      </c>
      <c r="C1107" s="45" t="str">
        <f>IF(Замеры!O1104=0, " ", Замеры!O1104)</f>
        <v xml:space="preserve"> </v>
      </c>
      <c r="D1107" s="69" t="str">
        <f t="shared" si="494"/>
        <v xml:space="preserve"> </v>
      </c>
      <c r="E1107" s="69" t="str">
        <f t="shared" si="495"/>
        <v xml:space="preserve"> </v>
      </c>
      <c r="F1107" s="29" t="str">
        <f t="shared" si="470"/>
        <v>-</v>
      </c>
      <c r="G1107" s="29" t="str">
        <f t="shared" si="471"/>
        <v>-</v>
      </c>
      <c r="H1107" s="29" t="str">
        <f t="shared" si="472"/>
        <v>-</v>
      </c>
      <c r="I1107" s="29" t="str">
        <f t="shared" si="473"/>
        <v>-</v>
      </c>
      <c r="J1107" s="46" t="str">
        <f t="shared" si="474"/>
        <v>-</v>
      </c>
      <c r="K1107" s="29" t="str">
        <f t="shared" si="475"/>
        <v>-</v>
      </c>
      <c r="L1107" s="29" t="str">
        <f t="shared" si="476"/>
        <v>-</v>
      </c>
      <c r="M1107" s="29" t="str">
        <f t="shared" si="477"/>
        <v>-</v>
      </c>
      <c r="N1107" s="29" t="str">
        <f t="shared" si="478"/>
        <v>-</v>
      </c>
      <c r="O1107" s="29" t="str">
        <f t="shared" si="479"/>
        <v>-</v>
      </c>
      <c r="P1107" s="2">
        <f>Замеры!R1104</f>
        <v>0</v>
      </c>
      <c r="S1107" s="2">
        <f>Замеры!S1104</f>
        <v>0</v>
      </c>
      <c r="T1107" s="2" t="s">
        <v>72</v>
      </c>
      <c r="U1107" s="2" t="b">
        <f t="shared" si="480"/>
        <v>0</v>
      </c>
      <c r="V1107" s="2" t="b">
        <f t="shared" si="481"/>
        <v>0</v>
      </c>
      <c r="W1107" s="2" t="b">
        <f t="shared" si="482"/>
        <v>0</v>
      </c>
      <c r="Y1107" s="2">
        <f t="shared" ca="1" si="483"/>
        <v>28</v>
      </c>
      <c r="Z1107" s="2">
        <f t="shared" ca="1" si="483"/>
        <v>22</v>
      </c>
      <c r="AA1107" s="2">
        <f t="shared" ca="1" si="483"/>
        <v>41</v>
      </c>
      <c r="AB1107" s="5">
        <f t="shared" ca="1" si="484"/>
        <v>507</v>
      </c>
      <c r="AC1107" s="5">
        <f t="shared" ca="1" si="485"/>
        <v>544</v>
      </c>
      <c r="AD1107" s="5">
        <f t="shared" ca="1" si="486"/>
        <v>513</v>
      </c>
      <c r="AE1107" s="5">
        <f t="shared" ca="1" si="487"/>
        <v>441</v>
      </c>
      <c r="AF1107" s="5">
        <f t="shared" ca="1" si="488"/>
        <v>468</v>
      </c>
      <c r="AG1107" s="5">
        <f t="shared" ca="1" si="489"/>
        <v>444</v>
      </c>
      <c r="AH1107" s="5">
        <f t="shared" ca="1" si="490"/>
        <v>536</v>
      </c>
      <c r="AI1107" s="5">
        <f t="shared" ca="1" si="491"/>
        <v>472</v>
      </c>
      <c r="AJ1107" s="5">
        <f t="shared" ca="1" si="492"/>
        <v>450</v>
      </c>
      <c r="AK1107" s="5">
        <f t="shared" ca="1" si="493"/>
        <v>492</v>
      </c>
    </row>
    <row r="1108" spans="1:37" x14ac:dyDescent="0.3">
      <c r="A1108" s="35">
        <f>IF(Замеры!B1105=0, " ", Замеры!B1105)</f>
        <v>1102</v>
      </c>
      <c r="B1108" s="45" t="str">
        <f>Замеры!G1105</f>
        <v xml:space="preserve">Группа от QF </v>
      </c>
      <c r="C1108" s="45" t="str">
        <f>IF(Замеры!O1105=0, " ", Замеры!O1105)</f>
        <v xml:space="preserve"> </v>
      </c>
      <c r="D1108" s="69" t="str">
        <f t="shared" si="494"/>
        <v xml:space="preserve"> </v>
      </c>
      <c r="E1108" s="69" t="str">
        <f t="shared" si="495"/>
        <v xml:space="preserve"> </v>
      </c>
      <c r="F1108" s="29" t="str">
        <f t="shared" si="470"/>
        <v>-</v>
      </c>
      <c r="G1108" s="29" t="str">
        <f t="shared" si="471"/>
        <v>-</v>
      </c>
      <c r="H1108" s="29" t="str">
        <f t="shared" si="472"/>
        <v>-</v>
      </c>
      <c r="I1108" s="29" t="str">
        <f t="shared" si="473"/>
        <v>-</v>
      </c>
      <c r="J1108" s="46" t="str">
        <f t="shared" si="474"/>
        <v>-</v>
      </c>
      <c r="K1108" s="29" t="str">
        <f t="shared" si="475"/>
        <v>-</v>
      </c>
      <c r="L1108" s="29" t="str">
        <f t="shared" si="476"/>
        <v>-</v>
      </c>
      <c r="M1108" s="29" t="str">
        <f t="shared" si="477"/>
        <v>-</v>
      </c>
      <c r="N1108" s="29" t="str">
        <f t="shared" si="478"/>
        <v>-</v>
      </c>
      <c r="O1108" s="29" t="str">
        <f t="shared" si="479"/>
        <v>-</v>
      </c>
      <c r="P1108" s="2">
        <f>Замеры!R1105</f>
        <v>0</v>
      </c>
      <c r="S1108" s="2">
        <f>Замеры!S1105</f>
        <v>0</v>
      </c>
      <c r="T1108" s="2" t="s">
        <v>72</v>
      </c>
      <c r="U1108" s="2" t="b">
        <f t="shared" si="480"/>
        <v>0</v>
      </c>
      <c r="V1108" s="2" t="b">
        <f t="shared" si="481"/>
        <v>0</v>
      </c>
      <c r="W1108" s="2" t="b">
        <f t="shared" si="482"/>
        <v>0</v>
      </c>
      <c r="Y1108" s="2">
        <f t="shared" ca="1" si="483"/>
        <v>25</v>
      </c>
      <c r="Z1108" s="2">
        <f t="shared" ca="1" si="483"/>
        <v>37</v>
      </c>
      <c r="AA1108" s="2">
        <f t="shared" ca="1" si="483"/>
        <v>26</v>
      </c>
      <c r="AB1108" s="5">
        <f t="shared" ca="1" si="484"/>
        <v>367</v>
      </c>
      <c r="AC1108" s="5">
        <f t="shared" ca="1" si="485"/>
        <v>326</v>
      </c>
      <c r="AD1108" s="5">
        <f t="shared" ca="1" si="486"/>
        <v>384</v>
      </c>
      <c r="AE1108" s="5">
        <f t="shared" ca="1" si="487"/>
        <v>273</v>
      </c>
      <c r="AF1108" s="5">
        <f t="shared" ca="1" si="488"/>
        <v>410</v>
      </c>
      <c r="AG1108" s="5">
        <f t="shared" ca="1" si="489"/>
        <v>290</v>
      </c>
      <c r="AH1108" s="5">
        <f t="shared" ca="1" si="490"/>
        <v>386</v>
      </c>
      <c r="AI1108" s="5">
        <f t="shared" ca="1" si="491"/>
        <v>324</v>
      </c>
      <c r="AJ1108" s="5">
        <f t="shared" ca="1" si="492"/>
        <v>321</v>
      </c>
      <c r="AK1108" s="5">
        <f t="shared" ca="1" si="493"/>
        <v>329</v>
      </c>
    </row>
    <row r="1109" spans="1:37" x14ac:dyDescent="0.3">
      <c r="A1109" s="35">
        <f>IF(Замеры!B1106=0, " ", Замеры!B1106)</f>
        <v>1103</v>
      </c>
      <c r="B1109" s="45" t="str">
        <f>Замеры!G1106</f>
        <v xml:space="preserve">Группа от QF </v>
      </c>
      <c r="C1109" s="45" t="str">
        <f>IF(Замеры!O1106=0, " ", Замеры!O1106)</f>
        <v xml:space="preserve"> </v>
      </c>
      <c r="D1109" s="69" t="str">
        <f t="shared" si="494"/>
        <v xml:space="preserve"> </v>
      </c>
      <c r="E1109" s="69" t="str">
        <f t="shared" si="495"/>
        <v xml:space="preserve"> </v>
      </c>
      <c r="F1109" s="29" t="str">
        <f t="shared" si="470"/>
        <v>-</v>
      </c>
      <c r="G1109" s="29" t="str">
        <f t="shared" si="471"/>
        <v>-</v>
      </c>
      <c r="H1109" s="29" t="str">
        <f t="shared" si="472"/>
        <v>-</v>
      </c>
      <c r="I1109" s="29" t="str">
        <f t="shared" si="473"/>
        <v>-</v>
      </c>
      <c r="J1109" s="46" t="str">
        <f t="shared" si="474"/>
        <v>-</v>
      </c>
      <c r="K1109" s="29" t="str">
        <f t="shared" si="475"/>
        <v>-</v>
      </c>
      <c r="L1109" s="29" t="str">
        <f t="shared" si="476"/>
        <v>-</v>
      </c>
      <c r="M1109" s="29" t="str">
        <f t="shared" si="477"/>
        <v>-</v>
      </c>
      <c r="N1109" s="29" t="str">
        <f t="shared" si="478"/>
        <v>-</v>
      </c>
      <c r="O1109" s="29" t="str">
        <f t="shared" si="479"/>
        <v>-</v>
      </c>
      <c r="P1109" s="2">
        <f>Замеры!R1106</f>
        <v>0</v>
      </c>
      <c r="S1109" s="2">
        <f>Замеры!S1106</f>
        <v>0</v>
      </c>
      <c r="T1109" s="2" t="s">
        <v>72</v>
      </c>
      <c r="U1109" s="2" t="b">
        <f t="shared" si="480"/>
        <v>0</v>
      </c>
      <c r="V1109" s="2" t="b">
        <f t="shared" si="481"/>
        <v>0</v>
      </c>
      <c r="W1109" s="2" t="b">
        <f t="shared" si="482"/>
        <v>0</v>
      </c>
      <c r="Y1109" s="2">
        <f t="shared" ca="1" si="483"/>
        <v>27</v>
      </c>
      <c r="Z1109" s="2">
        <f t="shared" ca="1" si="483"/>
        <v>30</v>
      </c>
      <c r="AA1109" s="2">
        <f t="shared" ca="1" si="483"/>
        <v>30</v>
      </c>
      <c r="AB1109" s="5">
        <f t="shared" ca="1" si="484"/>
        <v>415</v>
      </c>
      <c r="AC1109" s="5">
        <f t="shared" ca="1" si="485"/>
        <v>315</v>
      </c>
      <c r="AD1109" s="5">
        <f t="shared" ca="1" si="486"/>
        <v>409</v>
      </c>
      <c r="AE1109" s="5">
        <f t="shared" ca="1" si="487"/>
        <v>442</v>
      </c>
      <c r="AF1109" s="5">
        <f t="shared" ca="1" si="488"/>
        <v>442</v>
      </c>
      <c r="AG1109" s="5">
        <f t="shared" ca="1" si="489"/>
        <v>437</v>
      </c>
      <c r="AH1109" s="5">
        <f t="shared" ca="1" si="490"/>
        <v>361</v>
      </c>
      <c r="AI1109" s="5">
        <f t="shared" ca="1" si="491"/>
        <v>442</v>
      </c>
      <c r="AJ1109" s="5">
        <f t="shared" ca="1" si="492"/>
        <v>438</v>
      </c>
      <c r="AK1109" s="5">
        <f t="shared" ca="1" si="493"/>
        <v>318</v>
      </c>
    </row>
    <row r="1110" spans="1:37" x14ac:dyDescent="0.3">
      <c r="A1110" s="35">
        <f>IF(Замеры!B1107=0, " ", Замеры!B1107)</f>
        <v>1104</v>
      </c>
      <c r="B1110" s="45" t="str">
        <f>Замеры!G1107</f>
        <v xml:space="preserve">Группа от QF </v>
      </c>
      <c r="C1110" s="45" t="str">
        <f>IF(Замеры!O1107=0, " ", Замеры!O1107)</f>
        <v xml:space="preserve"> </v>
      </c>
      <c r="D1110" s="69" t="str">
        <f t="shared" si="494"/>
        <v xml:space="preserve"> </v>
      </c>
      <c r="E1110" s="69" t="str">
        <f t="shared" si="495"/>
        <v xml:space="preserve"> </v>
      </c>
      <c r="F1110" s="29" t="str">
        <f t="shared" si="470"/>
        <v>-</v>
      </c>
      <c r="G1110" s="29" t="str">
        <f t="shared" si="471"/>
        <v>-</v>
      </c>
      <c r="H1110" s="29" t="str">
        <f t="shared" si="472"/>
        <v>-</v>
      </c>
      <c r="I1110" s="29" t="str">
        <f t="shared" si="473"/>
        <v>-</v>
      </c>
      <c r="J1110" s="46" t="str">
        <f t="shared" si="474"/>
        <v>-</v>
      </c>
      <c r="K1110" s="29" t="str">
        <f t="shared" si="475"/>
        <v>-</v>
      </c>
      <c r="L1110" s="29" t="str">
        <f t="shared" si="476"/>
        <v>-</v>
      </c>
      <c r="M1110" s="29" t="str">
        <f t="shared" si="477"/>
        <v>-</v>
      </c>
      <c r="N1110" s="29" t="str">
        <f t="shared" si="478"/>
        <v>-</v>
      </c>
      <c r="O1110" s="29" t="str">
        <f t="shared" si="479"/>
        <v>-</v>
      </c>
      <c r="P1110" s="2">
        <f>Замеры!R1107</f>
        <v>0</v>
      </c>
      <c r="S1110" s="2">
        <f>Замеры!S1107</f>
        <v>0</v>
      </c>
      <c r="T1110" s="2" t="s">
        <v>72</v>
      </c>
      <c r="U1110" s="2" t="b">
        <f t="shared" si="480"/>
        <v>0</v>
      </c>
      <c r="V1110" s="2" t="b">
        <f t="shared" si="481"/>
        <v>0</v>
      </c>
      <c r="W1110" s="2" t="b">
        <f t="shared" si="482"/>
        <v>0</v>
      </c>
      <c r="Y1110" s="2">
        <f t="shared" ca="1" si="483"/>
        <v>32</v>
      </c>
      <c r="Z1110" s="2">
        <f t="shared" ca="1" si="483"/>
        <v>34</v>
      </c>
      <c r="AA1110" s="2">
        <f t="shared" ca="1" si="483"/>
        <v>22</v>
      </c>
      <c r="AB1110" s="5">
        <f t="shared" ca="1" si="484"/>
        <v>257</v>
      </c>
      <c r="AC1110" s="5">
        <f t="shared" ca="1" si="485"/>
        <v>234</v>
      </c>
      <c r="AD1110" s="5">
        <f t="shared" ca="1" si="486"/>
        <v>298</v>
      </c>
      <c r="AE1110" s="5">
        <f t="shared" ca="1" si="487"/>
        <v>266</v>
      </c>
      <c r="AF1110" s="5">
        <f t="shared" ca="1" si="488"/>
        <v>260</v>
      </c>
      <c r="AG1110" s="5">
        <f t="shared" ca="1" si="489"/>
        <v>278</v>
      </c>
      <c r="AH1110" s="5">
        <f t="shared" ca="1" si="490"/>
        <v>335</v>
      </c>
      <c r="AI1110" s="5">
        <f t="shared" ca="1" si="491"/>
        <v>314</v>
      </c>
      <c r="AJ1110" s="5">
        <f t="shared" ca="1" si="492"/>
        <v>278</v>
      </c>
      <c r="AK1110" s="5">
        <f t="shared" ca="1" si="493"/>
        <v>286</v>
      </c>
    </row>
    <row r="1111" spans="1:37" x14ac:dyDescent="0.3">
      <c r="A1111" s="35">
        <f>IF(Замеры!B1108=0, " ", Замеры!B1108)</f>
        <v>1105</v>
      </c>
      <c r="B1111" s="45" t="str">
        <f>Замеры!G1108</f>
        <v xml:space="preserve">Группа от QF </v>
      </c>
      <c r="C1111" s="45" t="str">
        <f>IF(Замеры!O1108=0, " ", Замеры!O1108)</f>
        <v xml:space="preserve"> </v>
      </c>
      <c r="D1111" s="69" t="str">
        <f t="shared" si="494"/>
        <v xml:space="preserve"> </v>
      </c>
      <c r="E1111" s="69" t="str">
        <f t="shared" si="495"/>
        <v xml:space="preserve"> </v>
      </c>
      <c r="F1111" s="29" t="str">
        <f t="shared" si="470"/>
        <v>-</v>
      </c>
      <c r="G1111" s="29" t="str">
        <f t="shared" si="471"/>
        <v>-</v>
      </c>
      <c r="H1111" s="29" t="str">
        <f t="shared" si="472"/>
        <v>-</v>
      </c>
      <c r="I1111" s="29" t="str">
        <f t="shared" si="473"/>
        <v>-</v>
      </c>
      <c r="J1111" s="46" t="str">
        <f t="shared" si="474"/>
        <v>-</v>
      </c>
      <c r="K1111" s="29" t="str">
        <f t="shared" si="475"/>
        <v>-</v>
      </c>
      <c r="L1111" s="29" t="str">
        <f t="shared" si="476"/>
        <v>-</v>
      </c>
      <c r="M1111" s="29" t="str">
        <f t="shared" si="477"/>
        <v>-</v>
      </c>
      <c r="N1111" s="29" t="str">
        <f t="shared" si="478"/>
        <v>-</v>
      </c>
      <c r="O1111" s="29" t="str">
        <f t="shared" si="479"/>
        <v>-</v>
      </c>
      <c r="P1111" s="2">
        <f>Замеры!R1108</f>
        <v>0</v>
      </c>
      <c r="S1111" s="2">
        <f>Замеры!S1108</f>
        <v>0</v>
      </c>
      <c r="T1111" s="2" t="s">
        <v>72</v>
      </c>
      <c r="U1111" s="2" t="b">
        <f t="shared" si="480"/>
        <v>0</v>
      </c>
      <c r="V1111" s="2" t="b">
        <f t="shared" si="481"/>
        <v>0</v>
      </c>
      <c r="W1111" s="2" t="b">
        <f t="shared" si="482"/>
        <v>0</v>
      </c>
      <c r="Y1111" s="2">
        <f t="shared" ca="1" si="483"/>
        <v>50</v>
      </c>
      <c r="Z1111" s="2">
        <f t="shared" ca="1" si="483"/>
        <v>28</v>
      </c>
      <c r="AA1111" s="2">
        <f t="shared" ca="1" si="483"/>
        <v>20</v>
      </c>
      <c r="AB1111" s="5">
        <f t="shared" ca="1" si="484"/>
        <v>216</v>
      </c>
      <c r="AC1111" s="5">
        <f t="shared" ca="1" si="485"/>
        <v>276</v>
      </c>
      <c r="AD1111" s="5">
        <f t="shared" ca="1" si="486"/>
        <v>269</v>
      </c>
      <c r="AE1111" s="5">
        <f t="shared" ca="1" si="487"/>
        <v>323</v>
      </c>
      <c r="AF1111" s="5">
        <f t="shared" ca="1" si="488"/>
        <v>301</v>
      </c>
      <c r="AG1111" s="5">
        <f t="shared" ca="1" si="489"/>
        <v>253</v>
      </c>
      <c r="AH1111" s="5">
        <f t="shared" ca="1" si="490"/>
        <v>289</v>
      </c>
      <c r="AI1111" s="5">
        <f t="shared" ca="1" si="491"/>
        <v>236</v>
      </c>
      <c r="AJ1111" s="5">
        <f t="shared" ca="1" si="492"/>
        <v>332</v>
      </c>
      <c r="AK1111" s="5">
        <f t="shared" ca="1" si="493"/>
        <v>233</v>
      </c>
    </row>
    <row r="1112" spans="1:37" x14ac:dyDescent="0.3">
      <c r="A1112" s="35">
        <f>IF(Замеры!B1109=0, " ", Замеры!B1109)</f>
        <v>1106</v>
      </c>
      <c r="B1112" s="45" t="str">
        <f>Замеры!G1109</f>
        <v xml:space="preserve">Группа от QF </v>
      </c>
      <c r="C1112" s="45" t="str">
        <f>IF(Замеры!O1109=0, " ", Замеры!O1109)</f>
        <v xml:space="preserve"> </v>
      </c>
      <c r="D1112" s="69" t="str">
        <f t="shared" si="494"/>
        <v xml:space="preserve"> </v>
      </c>
      <c r="E1112" s="69" t="str">
        <f t="shared" si="495"/>
        <v xml:space="preserve"> </v>
      </c>
      <c r="F1112" s="29" t="str">
        <f t="shared" si="470"/>
        <v>-</v>
      </c>
      <c r="G1112" s="29" t="str">
        <f t="shared" si="471"/>
        <v>-</v>
      </c>
      <c r="H1112" s="29" t="str">
        <f t="shared" si="472"/>
        <v>-</v>
      </c>
      <c r="I1112" s="29" t="str">
        <f t="shared" si="473"/>
        <v>-</v>
      </c>
      <c r="J1112" s="46" t="str">
        <f t="shared" si="474"/>
        <v>-</v>
      </c>
      <c r="K1112" s="29" t="str">
        <f t="shared" si="475"/>
        <v>-</v>
      </c>
      <c r="L1112" s="29" t="str">
        <f t="shared" si="476"/>
        <v>-</v>
      </c>
      <c r="M1112" s="29" t="str">
        <f t="shared" si="477"/>
        <v>-</v>
      </c>
      <c r="N1112" s="29" t="str">
        <f t="shared" si="478"/>
        <v>-</v>
      </c>
      <c r="O1112" s="29" t="str">
        <f t="shared" si="479"/>
        <v>-</v>
      </c>
      <c r="P1112" s="2">
        <f>Замеры!R1109</f>
        <v>0</v>
      </c>
      <c r="S1112" s="2">
        <f>Замеры!S1109</f>
        <v>0</v>
      </c>
      <c r="T1112" s="2" t="s">
        <v>72</v>
      </c>
      <c r="U1112" s="2" t="b">
        <f t="shared" si="480"/>
        <v>0</v>
      </c>
      <c r="V1112" s="2" t="b">
        <f t="shared" si="481"/>
        <v>0</v>
      </c>
      <c r="W1112" s="2" t="b">
        <f t="shared" si="482"/>
        <v>0</v>
      </c>
      <c r="Y1112" s="2">
        <f t="shared" ca="1" si="483"/>
        <v>34</v>
      </c>
      <c r="Z1112" s="2">
        <f t="shared" ca="1" si="483"/>
        <v>30</v>
      </c>
      <c r="AA1112" s="2">
        <f t="shared" ca="1" si="483"/>
        <v>36</v>
      </c>
      <c r="AB1112" s="5">
        <f t="shared" ca="1" si="484"/>
        <v>455</v>
      </c>
      <c r="AC1112" s="5">
        <f t="shared" ca="1" si="485"/>
        <v>381</v>
      </c>
      <c r="AD1112" s="5">
        <f t="shared" ca="1" si="486"/>
        <v>404</v>
      </c>
      <c r="AE1112" s="5">
        <f t="shared" ca="1" si="487"/>
        <v>503</v>
      </c>
      <c r="AF1112" s="5">
        <f t="shared" ca="1" si="488"/>
        <v>482</v>
      </c>
      <c r="AG1112" s="5">
        <f t="shared" ca="1" si="489"/>
        <v>434</v>
      </c>
      <c r="AH1112" s="5">
        <f t="shared" ca="1" si="490"/>
        <v>427</v>
      </c>
      <c r="AI1112" s="5">
        <f t="shared" ca="1" si="491"/>
        <v>495</v>
      </c>
      <c r="AJ1112" s="5">
        <f t="shared" ca="1" si="492"/>
        <v>441</v>
      </c>
      <c r="AK1112" s="5">
        <f t="shared" ca="1" si="493"/>
        <v>420</v>
      </c>
    </row>
    <row r="1113" spans="1:37" x14ac:dyDescent="0.3">
      <c r="A1113" s="35">
        <f>IF(Замеры!B1110=0, " ", Замеры!B1110)</f>
        <v>1107</v>
      </c>
      <c r="B1113" s="45" t="str">
        <f>Замеры!G1110</f>
        <v xml:space="preserve">Группа от QF </v>
      </c>
      <c r="C1113" s="45" t="str">
        <f>IF(Замеры!O1110=0, " ", Замеры!O1110)</f>
        <v xml:space="preserve"> </v>
      </c>
      <c r="D1113" s="69" t="str">
        <f t="shared" si="494"/>
        <v xml:space="preserve"> </v>
      </c>
      <c r="E1113" s="69" t="str">
        <f t="shared" si="495"/>
        <v xml:space="preserve"> </v>
      </c>
      <c r="F1113" s="29" t="str">
        <f t="shared" si="470"/>
        <v>-</v>
      </c>
      <c r="G1113" s="29" t="str">
        <f t="shared" si="471"/>
        <v>-</v>
      </c>
      <c r="H1113" s="29" t="str">
        <f t="shared" si="472"/>
        <v>-</v>
      </c>
      <c r="I1113" s="29" t="str">
        <f t="shared" si="473"/>
        <v>-</v>
      </c>
      <c r="J1113" s="46" t="str">
        <f t="shared" si="474"/>
        <v>-</v>
      </c>
      <c r="K1113" s="29" t="str">
        <f t="shared" si="475"/>
        <v>-</v>
      </c>
      <c r="L1113" s="29" t="str">
        <f t="shared" si="476"/>
        <v>-</v>
      </c>
      <c r="M1113" s="29" t="str">
        <f t="shared" si="477"/>
        <v>-</v>
      </c>
      <c r="N1113" s="29" t="str">
        <f t="shared" si="478"/>
        <v>-</v>
      </c>
      <c r="O1113" s="29" t="str">
        <f t="shared" si="479"/>
        <v>-</v>
      </c>
      <c r="P1113" s="2">
        <f>Замеры!R1110</f>
        <v>0</v>
      </c>
      <c r="S1113" s="2">
        <f>Замеры!S1110</f>
        <v>0</v>
      </c>
      <c r="T1113" s="2" t="s">
        <v>72</v>
      </c>
      <c r="U1113" s="2" t="b">
        <f t="shared" si="480"/>
        <v>0</v>
      </c>
      <c r="V1113" s="2" t="b">
        <f t="shared" si="481"/>
        <v>0</v>
      </c>
      <c r="W1113" s="2" t="b">
        <f t="shared" si="482"/>
        <v>0</v>
      </c>
      <c r="Y1113" s="2">
        <f t="shared" ca="1" si="483"/>
        <v>34</v>
      </c>
      <c r="Z1113" s="2">
        <f t="shared" ca="1" si="483"/>
        <v>28</v>
      </c>
      <c r="AA1113" s="2">
        <f t="shared" ca="1" si="483"/>
        <v>25</v>
      </c>
      <c r="AB1113" s="5">
        <f t="shared" ca="1" si="484"/>
        <v>274</v>
      </c>
      <c r="AC1113" s="5">
        <f t="shared" ca="1" si="485"/>
        <v>381</v>
      </c>
      <c r="AD1113" s="5">
        <f t="shared" ca="1" si="486"/>
        <v>289</v>
      </c>
      <c r="AE1113" s="5">
        <f t="shared" ca="1" si="487"/>
        <v>318</v>
      </c>
      <c r="AF1113" s="5">
        <f t="shared" ca="1" si="488"/>
        <v>288</v>
      </c>
      <c r="AG1113" s="5">
        <f t="shared" ca="1" si="489"/>
        <v>311</v>
      </c>
      <c r="AH1113" s="5">
        <f t="shared" ca="1" si="490"/>
        <v>263</v>
      </c>
      <c r="AI1113" s="5">
        <f t="shared" ca="1" si="491"/>
        <v>372</v>
      </c>
      <c r="AJ1113" s="5">
        <f t="shared" ca="1" si="492"/>
        <v>372</v>
      </c>
      <c r="AK1113" s="5">
        <f t="shared" ca="1" si="493"/>
        <v>338</v>
      </c>
    </row>
    <row r="1114" spans="1:37" x14ac:dyDescent="0.3">
      <c r="A1114" s="35">
        <f>IF(Замеры!B1111=0, " ", Замеры!B1111)</f>
        <v>1108</v>
      </c>
      <c r="B1114" s="45" t="str">
        <f>Замеры!G1111</f>
        <v xml:space="preserve">Группа от QF </v>
      </c>
      <c r="C1114" s="45" t="str">
        <f>IF(Замеры!O1111=0, " ", Замеры!O1111)</f>
        <v xml:space="preserve"> </v>
      </c>
      <c r="D1114" s="69" t="str">
        <f t="shared" si="494"/>
        <v xml:space="preserve"> </v>
      </c>
      <c r="E1114" s="69" t="str">
        <f t="shared" si="495"/>
        <v xml:space="preserve"> </v>
      </c>
      <c r="F1114" s="29" t="str">
        <f t="shared" si="470"/>
        <v>-</v>
      </c>
      <c r="G1114" s="29" t="str">
        <f t="shared" si="471"/>
        <v>-</v>
      </c>
      <c r="H1114" s="29" t="str">
        <f t="shared" si="472"/>
        <v>-</v>
      </c>
      <c r="I1114" s="29" t="str">
        <f t="shared" si="473"/>
        <v>-</v>
      </c>
      <c r="J1114" s="46" t="str">
        <f t="shared" si="474"/>
        <v>-</v>
      </c>
      <c r="K1114" s="29" t="str">
        <f t="shared" si="475"/>
        <v>-</v>
      </c>
      <c r="L1114" s="29" t="str">
        <f t="shared" si="476"/>
        <v>-</v>
      </c>
      <c r="M1114" s="29" t="str">
        <f t="shared" si="477"/>
        <v>-</v>
      </c>
      <c r="N1114" s="29" t="str">
        <f t="shared" si="478"/>
        <v>-</v>
      </c>
      <c r="O1114" s="29" t="str">
        <f t="shared" si="479"/>
        <v>-</v>
      </c>
      <c r="P1114" s="2">
        <f>Замеры!R1111</f>
        <v>0</v>
      </c>
      <c r="S1114" s="2">
        <f>Замеры!S1111</f>
        <v>0</v>
      </c>
      <c r="T1114" s="2" t="s">
        <v>72</v>
      </c>
      <c r="U1114" s="2" t="b">
        <f t="shared" si="480"/>
        <v>0</v>
      </c>
      <c r="V1114" s="2" t="b">
        <f t="shared" si="481"/>
        <v>0</v>
      </c>
      <c r="W1114" s="2" t="b">
        <f t="shared" si="482"/>
        <v>0</v>
      </c>
      <c r="Y1114" s="2">
        <f t="shared" ca="1" si="483"/>
        <v>29</v>
      </c>
      <c r="Z1114" s="2">
        <f t="shared" ca="1" si="483"/>
        <v>20</v>
      </c>
      <c r="AA1114" s="2">
        <f t="shared" ca="1" si="483"/>
        <v>30</v>
      </c>
      <c r="AB1114" s="5">
        <f t="shared" ca="1" si="484"/>
        <v>449</v>
      </c>
      <c r="AC1114" s="5">
        <f t="shared" ca="1" si="485"/>
        <v>404</v>
      </c>
      <c r="AD1114" s="5">
        <f t="shared" ca="1" si="486"/>
        <v>401</v>
      </c>
      <c r="AE1114" s="5">
        <f t="shared" ca="1" si="487"/>
        <v>410</v>
      </c>
      <c r="AF1114" s="5">
        <f t="shared" ca="1" si="488"/>
        <v>379</v>
      </c>
      <c r="AG1114" s="5">
        <f t="shared" ca="1" si="489"/>
        <v>378</v>
      </c>
      <c r="AH1114" s="5">
        <f t="shared" ca="1" si="490"/>
        <v>388</v>
      </c>
      <c r="AI1114" s="5">
        <f t="shared" ca="1" si="491"/>
        <v>354</v>
      </c>
      <c r="AJ1114" s="5">
        <f t="shared" ca="1" si="492"/>
        <v>312</v>
      </c>
      <c r="AK1114" s="5">
        <f t="shared" ca="1" si="493"/>
        <v>339</v>
      </c>
    </row>
    <row r="1115" spans="1:37" x14ac:dyDescent="0.3">
      <c r="A1115" s="35">
        <f>IF(Замеры!B1112=0, " ", Замеры!B1112)</f>
        <v>1109</v>
      </c>
      <c r="B1115" s="45" t="str">
        <f>Замеры!G1112</f>
        <v xml:space="preserve">Группа от QF </v>
      </c>
      <c r="C1115" s="45" t="str">
        <f>IF(Замеры!O1112=0, " ", Замеры!O1112)</f>
        <v xml:space="preserve"> </v>
      </c>
      <c r="D1115" s="69" t="str">
        <f t="shared" si="494"/>
        <v xml:space="preserve"> </v>
      </c>
      <c r="E1115" s="69" t="str">
        <f t="shared" si="495"/>
        <v xml:space="preserve"> </v>
      </c>
      <c r="F1115" s="29" t="str">
        <f t="shared" si="470"/>
        <v>-</v>
      </c>
      <c r="G1115" s="29" t="str">
        <f t="shared" si="471"/>
        <v>-</v>
      </c>
      <c r="H1115" s="29" t="str">
        <f t="shared" si="472"/>
        <v>-</v>
      </c>
      <c r="I1115" s="29" t="str">
        <f t="shared" si="473"/>
        <v>-</v>
      </c>
      <c r="J1115" s="46" t="str">
        <f t="shared" si="474"/>
        <v>-</v>
      </c>
      <c r="K1115" s="29" t="str">
        <f t="shared" si="475"/>
        <v>-</v>
      </c>
      <c r="L1115" s="29" t="str">
        <f t="shared" si="476"/>
        <v>-</v>
      </c>
      <c r="M1115" s="29" t="str">
        <f t="shared" si="477"/>
        <v>-</v>
      </c>
      <c r="N1115" s="29" t="str">
        <f t="shared" si="478"/>
        <v>-</v>
      </c>
      <c r="O1115" s="29" t="str">
        <f t="shared" si="479"/>
        <v>-</v>
      </c>
      <c r="P1115" s="2">
        <f>Замеры!R1112</f>
        <v>0</v>
      </c>
      <c r="S1115" s="2">
        <f>Замеры!S1112</f>
        <v>0</v>
      </c>
      <c r="T1115" s="2" t="s">
        <v>72</v>
      </c>
      <c r="U1115" s="2" t="b">
        <f t="shared" si="480"/>
        <v>0</v>
      </c>
      <c r="V1115" s="2" t="b">
        <f t="shared" si="481"/>
        <v>0</v>
      </c>
      <c r="W1115" s="2" t="b">
        <f t="shared" si="482"/>
        <v>0</v>
      </c>
      <c r="Y1115" s="2">
        <f t="shared" ca="1" si="483"/>
        <v>41</v>
      </c>
      <c r="Z1115" s="2">
        <f t="shared" ca="1" si="483"/>
        <v>20</v>
      </c>
      <c r="AA1115" s="2">
        <f t="shared" ca="1" si="483"/>
        <v>34</v>
      </c>
      <c r="AB1115" s="5">
        <f t="shared" ca="1" si="484"/>
        <v>403</v>
      </c>
      <c r="AC1115" s="5">
        <f t="shared" ca="1" si="485"/>
        <v>434</v>
      </c>
      <c r="AD1115" s="5">
        <f t="shared" ca="1" si="486"/>
        <v>436</v>
      </c>
      <c r="AE1115" s="5">
        <f t="shared" ca="1" si="487"/>
        <v>443</v>
      </c>
      <c r="AF1115" s="5">
        <f t="shared" ca="1" si="488"/>
        <v>378</v>
      </c>
      <c r="AG1115" s="5">
        <f t="shared" ca="1" si="489"/>
        <v>381</v>
      </c>
      <c r="AH1115" s="5">
        <f t="shared" ca="1" si="490"/>
        <v>398</v>
      </c>
      <c r="AI1115" s="5">
        <f t="shared" ca="1" si="491"/>
        <v>397</v>
      </c>
      <c r="AJ1115" s="5">
        <f t="shared" ca="1" si="492"/>
        <v>455</v>
      </c>
      <c r="AK1115" s="5">
        <f t="shared" ca="1" si="493"/>
        <v>385</v>
      </c>
    </row>
    <row r="1116" spans="1:37" x14ac:dyDescent="0.3">
      <c r="A1116" s="35">
        <f>IF(Замеры!B1113=0, " ", Замеры!B1113)</f>
        <v>1110</v>
      </c>
      <c r="B1116" s="45" t="str">
        <f>Замеры!G1113</f>
        <v xml:space="preserve">Группа от QF </v>
      </c>
      <c r="C1116" s="45" t="str">
        <f>IF(Замеры!O1113=0, " ", Замеры!O1113)</f>
        <v xml:space="preserve"> </v>
      </c>
      <c r="D1116" s="69" t="str">
        <f t="shared" si="494"/>
        <v xml:space="preserve"> </v>
      </c>
      <c r="E1116" s="69" t="str">
        <f t="shared" si="495"/>
        <v xml:space="preserve"> </v>
      </c>
      <c r="F1116" s="29" t="str">
        <f t="shared" si="470"/>
        <v>-</v>
      </c>
      <c r="G1116" s="29" t="str">
        <f t="shared" si="471"/>
        <v>-</v>
      </c>
      <c r="H1116" s="29" t="str">
        <f t="shared" si="472"/>
        <v>-</v>
      </c>
      <c r="I1116" s="29" t="str">
        <f t="shared" si="473"/>
        <v>-</v>
      </c>
      <c r="J1116" s="46" t="str">
        <f t="shared" si="474"/>
        <v>-</v>
      </c>
      <c r="K1116" s="29" t="str">
        <f t="shared" si="475"/>
        <v>-</v>
      </c>
      <c r="L1116" s="29" t="str">
        <f t="shared" si="476"/>
        <v>-</v>
      </c>
      <c r="M1116" s="29" t="str">
        <f t="shared" si="477"/>
        <v>-</v>
      </c>
      <c r="N1116" s="29" t="str">
        <f t="shared" si="478"/>
        <v>-</v>
      </c>
      <c r="O1116" s="29" t="str">
        <f t="shared" si="479"/>
        <v>-</v>
      </c>
      <c r="P1116" s="2">
        <f>Замеры!R1113</f>
        <v>0</v>
      </c>
      <c r="S1116" s="2">
        <f>Замеры!S1113</f>
        <v>0</v>
      </c>
      <c r="T1116" s="2" t="s">
        <v>72</v>
      </c>
      <c r="U1116" s="2" t="b">
        <f t="shared" si="480"/>
        <v>0</v>
      </c>
      <c r="V1116" s="2" t="b">
        <f t="shared" si="481"/>
        <v>0</v>
      </c>
      <c r="W1116" s="2" t="b">
        <f t="shared" si="482"/>
        <v>0</v>
      </c>
      <c r="Y1116" s="2">
        <f t="shared" ca="1" si="483"/>
        <v>22</v>
      </c>
      <c r="Z1116" s="2">
        <f t="shared" ca="1" si="483"/>
        <v>46</v>
      </c>
      <c r="AA1116" s="2">
        <f t="shared" ca="1" si="483"/>
        <v>31</v>
      </c>
      <c r="AB1116" s="5">
        <f t="shared" ca="1" si="484"/>
        <v>338</v>
      </c>
      <c r="AC1116" s="5">
        <f t="shared" ca="1" si="485"/>
        <v>424</v>
      </c>
      <c r="AD1116" s="5">
        <f t="shared" ca="1" si="486"/>
        <v>456</v>
      </c>
      <c r="AE1116" s="5">
        <f t="shared" ca="1" si="487"/>
        <v>454</v>
      </c>
      <c r="AF1116" s="5">
        <f t="shared" ca="1" si="488"/>
        <v>430</v>
      </c>
      <c r="AG1116" s="5">
        <f t="shared" ca="1" si="489"/>
        <v>418</v>
      </c>
      <c r="AH1116" s="5">
        <f t="shared" ca="1" si="490"/>
        <v>450</v>
      </c>
      <c r="AI1116" s="5">
        <f t="shared" ca="1" si="491"/>
        <v>345</v>
      </c>
      <c r="AJ1116" s="5">
        <f t="shared" ca="1" si="492"/>
        <v>408</v>
      </c>
      <c r="AK1116" s="5">
        <f t="shared" ca="1" si="493"/>
        <v>336</v>
      </c>
    </row>
    <row r="1117" spans="1:37" x14ac:dyDescent="0.3">
      <c r="A1117" s="35">
        <f>IF(Замеры!B1114=0, " ", Замеры!B1114)</f>
        <v>1111</v>
      </c>
      <c r="B1117" s="45" t="str">
        <f>Замеры!G1114</f>
        <v xml:space="preserve">Группа от QF </v>
      </c>
      <c r="C1117" s="45" t="str">
        <f>IF(Замеры!O1114=0, " ", Замеры!O1114)</f>
        <v xml:space="preserve"> </v>
      </c>
      <c r="D1117" s="69" t="str">
        <f t="shared" si="494"/>
        <v xml:space="preserve"> </v>
      </c>
      <c r="E1117" s="69" t="str">
        <f t="shared" si="495"/>
        <v xml:space="preserve"> </v>
      </c>
      <c r="F1117" s="29" t="str">
        <f t="shared" si="470"/>
        <v>-</v>
      </c>
      <c r="G1117" s="29" t="str">
        <f t="shared" si="471"/>
        <v>-</v>
      </c>
      <c r="H1117" s="29" t="str">
        <f t="shared" si="472"/>
        <v>-</v>
      </c>
      <c r="I1117" s="29" t="str">
        <f t="shared" si="473"/>
        <v>-</v>
      </c>
      <c r="J1117" s="46" t="str">
        <f t="shared" si="474"/>
        <v>-</v>
      </c>
      <c r="K1117" s="29" t="str">
        <f t="shared" si="475"/>
        <v>-</v>
      </c>
      <c r="L1117" s="29" t="str">
        <f t="shared" si="476"/>
        <v>-</v>
      </c>
      <c r="M1117" s="29" t="str">
        <f t="shared" si="477"/>
        <v>-</v>
      </c>
      <c r="N1117" s="29" t="str">
        <f t="shared" si="478"/>
        <v>-</v>
      </c>
      <c r="O1117" s="29" t="str">
        <f t="shared" si="479"/>
        <v>-</v>
      </c>
      <c r="P1117" s="2">
        <f>Замеры!R1114</f>
        <v>0</v>
      </c>
      <c r="S1117" s="2">
        <f>Замеры!S1114</f>
        <v>0</v>
      </c>
      <c r="T1117" s="2" t="s">
        <v>72</v>
      </c>
      <c r="U1117" s="2" t="b">
        <f t="shared" si="480"/>
        <v>0</v>
      </c>
      <c r="V1117" s="2" t="b">
        <f t="shared" si="481"/>
        <v>0</v>
      </c>
      <c r="W1117" s="2" t="b">
        <f t="shared" si="482"/>
        <v>0</v>
      </c>
      <c r="Y1117" s="2">
        <f t="shared" ca="1" si="483"/>
        <v>31</v>
      </c>
      <c r="Z1117" s="2">
        <f t="shared" ca="1" si="483"/>
        <v>48</v>
      </c>
      <c r="AA1117" s="2">
        <f t="shared" ca="1" si="483"/>
        <v>47</v>
      </c>
      <c r="AB1117" s="5">
        <f t="shared" ca="1" si="484"/>
        <v>591</v>
      </c>
      <c r="AC1117" s="5">
        <f t="shared" ca="1" si="485"/>
        <v>587</v>
      </c>
      <c r="AD1117" s="5">
        <f t="shared" ca="1" si="486"/>
        <v>558</v>
      </c>
      <c r="AE1117" s="5">
        <f t="shared" ca="1" si="487"/>
        <v>599</v>
      </c>
      <c r="AF1117" s="5">
        <f t="shared" ca="1" si="488"/>
        <v>582</v>
      </c>
      <c r="AG1117" s="5">
        <f t="shared" ca="1" si="489"/>
        <v>521</v>
      </c>
      <c r="AH1117" s="5">
        <f t="shared" ca="1" si="490"/>
        <v>481</v>
      </c>
      <c r="AI1117" s="5">
        <f t="shared" ca="1" si="491"/>
        <v>620</v>
      </c>
      <c r="AJ1117" s="5">
        <f t="shared" ca="1" si="492"/>
        <v>549</v>
      </c>
      <c r="AK1117" s="5">
        <f t="shared" ca="1" si="493"/>
        <v>570</v>
      </c>
    </row>
    <row r="1118" spans="1:37" x14ac:dyDescent="0.3">
      <c r="A1118" s="35">
        <f>IF(Замеры!B1115=0, " ", Замеры!B1115)</f>
        <v>1112</v>
      </c>
      <c r="B1118" s="45" t="str">
        <f>Замеры!G1115</f>
        <v xml:space="preserve">Группа от QF </v>
      </c>
      <c r="C1118" s="45" t="str">
        <f>IF(Замеры!O1115=0, " ", Замеры!O1115)</f>
        <v xml:space="preserve"> </v>
      </c>
      <c r="D1118" s="69" t="str">
        <f t="shared" si="494"/>
        <v xml:space="preserve"> </v>
      </c>
      <c r="E1118" s="69" t="str">
        <f t="shared" si="495"/>
        <v xml:space="preserve"> </v>
      </c>
      <c r="F1118" s="29" t="str">
        <f t="shared" si="470"/>
        <v>-</v>
      </c>
      <c r="G1118" s="29" t="str">
        <f t="shared" si="471"/>
        <v>-</v>
      </c>
      <c r="H1118" s="29" t="str">
        <f t="shared" si="472"/>
        <v>-</v>
      </c>
      <c r="I1118" s="29" t="str">
        <f t="shared" si="473"/>
        <v>-</v>
      </c>
      <c r="J1118" s="46" t="str">
        <f t="shared" si="474"/>
        <v>-</v>
      </c>
      <c r="K1118" s="29" t="str">
        <f t="shared" si="475"/>
        <v>-</v>
      </c>
      <c r="L1118" s="29" t="str">
        <f t="shared" si="476"/>
        <v>-</v>
      </c>
      <c r="M1118" s="29" t="str">
        <f t="shared" si="477"/>
        <v>-</v>
      </c>
      <c r="N1118" s="29" t="str">
        <f t="shared" si="478"/>
        <v>-</v>
      </c>
      <c r="O1118" s="29" t="str">
        <f t="shared" si="479"/>
        <v>-</v>
      </c>
      <c r="P1118" s="2">
        <f>Замеры!R1115</f>
        <v>0</v>
      </c>
      <c r="S1118" s="2">
        <f>Замеры!S1115</f>
        <v>0</v>
      </c>
      <c r="T1118" s="2" t="s">
        <v>72</v>
      </c>
      <c r="U1118" s="2" t="b">
        <f t="shared" si="480"/>
        <v>0</v>
      </c>
      <c r="V1118" s="2" t="b">
        <f t="shared" si="481"/>
        <v>0</v>
      </c>
      <c r="W1118" s="2" t="b">
        <f t="shared" si="482"/>
        <v>0</v>
      </c>
      <c r="Y1118" s="2">
        <f t="shared" ca="1" si="483"/>
        <v>32</v>
      </c>
      <c r="Z1118" s="2">
        <f t="shared" ca="1" si="483"/>
        <v>40</v>
      </c>
      <c r="AA1118" s="2">
        <f t="shared" ca="1" si="483"/>
        <v>25</v>
      </c>
      <c r="AB1118" s="5">
        <f t="shared" ca="1" si="484"/>
        <v>385</v>
      </c>
      <c r="AC1118" s="5">
        <f t="shared" ca="1" si="485"/>
        <v>313</v>
      </c>
      <c r="AD1118" s="5">
        <f t="shared" ca="1" si="486"/>
        <v>264</v>
      </c>
      <c r="AE1118" s="5">
        <f t="shared" ca="1" si="487"/>
        <v>369</v>
      </c>
      <c r="AF1118" s="5">
        <f t="shared" ca="1" si="488"/>
        <v>266</v>
      </c>
      <c r="AG1118" s="5">
        <f t="shared" ca="1" si="489"/>
        <v>392</v>
      </c>
      <c r="AH1118" s="5">
        <f t="shared" ca="1" si="490"/>
        <v>384</v>
      </c>
      <c r="AI1118" s="5">
        <f t="shared" ca="1" si="491"/>
        <v>273</v>
      </c>
      <c r="AJ1118" s="5">
        <f t="shared" ca="1" si="492"/>
        <v>388</v>
      </c>
      <c r="AK1118" s="5">
        <f t="shared" ca="1" si="493"/>
        <v>293</v>
      </c>
    </row>
    <row r="1119" spans="1:37" x14ac:dyDescent="0.3">
      <c r="A1119" s="35">
        <f>IF(Замеры!B1116=0, " ", Замеры!B1116)</f>
        <v>1113</v>
      </c>
      <c r="B1119" s="45" t="str">
        <f>Замеры!G1116</f>
        <v xml:space="preserve">Группа от QF </v>
      </c>
      <c r="C1119" s="45" t="str">
        <f>IF(Замеры!O1116=0, " ", Замеры!O1116)</f>
        <v xml:space="preserve"> </v>
      </c>
      <c r="D1119" s="69" t="str">
        <f t="shared" si="494"/>
        <v xml:space="preserve"> </v>
      </c>
      <c r="E1119" s="69" t="str">
        <f t="shared" si="495"/>
        <v xml:space="preserve"> </v>
      </c>
      <c r="F1119" s="29" t="str">
        <f t="shared" si="470"/>
        <v>-</v>
      </c>
      <c r="G1119" s="29" t="str">
        <f t="shared" si="471"/>
        <v>-</v>
      </c>
      <c r="H1119" s="29" t="str">
        <f t="shared" si="472"/>
        <v>-</v>
      </c>
      <c r="I1119" s="29" t="str">
        <f t="shared" si="473"/>
        <v>-</v>
      </c>
      <c r="J1119" s="46" t="str">
        <f t="shared" si="474"/>
        <v>-</v>
      </c>
      <c r="K1119" s="29" t="str">
        <f t="shared" si="475"/>
        <v>-</v>
      </c>
      <c r="L1119" s="29" t="str">
        <f t="shared" si="476"/>
        <v>-</v>
      </c>
      <c r="M1119" s="29" t="str">
        <f t="shared" si="477"/>
        <v>-</v>
      </c>
      <c r="N1119" s="29" t="str">
        <f t="shared" si="478"/>
        <v>-</v>
      </c>
      <c r="O1119" s="29" t="str">
        <f t="shared" si="479"/>
        <v>-</v>
      </c>
      <c r="P1119" s="2">
        <f>Замеры!R1116</f>
        <v>0</v>
      </c>
      <c r="S1119" s="2">
        <f>Замеры!S1116</f>
        <v>0</v>
      </c>
      <c r="T1119" s="2" t="s">
        <v>72</v>
      </c>
      <c r="U1119" s="2" t="b">
        <f t="shared" si="480"/>
        <v>0</v>
      </c>
      <c r="V1119" s="2" t="b">
        <f t="shared" si="481"/>
        <v>0</v>
      </c>
      <c r="W1119" s="2" t="b">
        <f t="shared" si="482"/>
        <v>0</v>
      </c>
      <c r="Y1119" s="2">
        <f t="shared" ca="1" si="483"/>
        <v>46</v>
      </c>
      <c r="Z1119" s="2">
        <f t="shared" ca="1" si="483"/>
        <v>37</v>
      </c>
      <c r="AA1119" s="2">
        <f t="shared" ca="1" si="483"/>
        <v>33</v>
      </c>
      <c r="AB1119" s="5">
        <f t="shared" ca="1" si="484"/>
        <v>411</v>
      </c>
      <c r="AC1119" s="5">
        <f t="shared" ca="1" si="485"/>
        <v>434</v>
      </c>
      <c r="AD1119" s="5">
        <f t="shared" ca="1" si="486"/>
        <v>341</v>
      </c>
      <c r="AE1119" s="5">
        <f t="shared" ca="1" si="487"/>
        <v>351</v>
      </c>
      <c r="AF1119" s="5">
        <f t="shared" ca="1" si="488"/>
        <v>388</v>
      </c>
      <c r="AG1119" s="5">
        <f t="shared" ca="1" si="489"/>
        <v>418</v>
      </c>
      <c r="AH1119" s="5">
        <f t="shared" ca="1" si="490"/>
        <v>410</v>
      </c>
      <c r="AI1119" s="5">
        <f t="shared" ca="1" si="491"/>
        <v>443</v>
      </c>
      <c r="AJ1119" s="5">
        <f t="shared" ca="1" si="492"/>
        <v>409</v>
      </c>
      <c r="AK1119" s="5">
        <f t="shared" ca="1" si="493"/>
        <v>341</v>
      </c>
    </row>
    <row r="1120" spans="1:37" x14ac:dyDescent="0.3">
      <c r="A1120" s="35">
        <f>IF(Замеры!B1117=0, " ", Замеры!B1117)</f>
        <v>1114</v>
      </c>
      <c r="B1120" s="45" t="str">
        <f>Замеры!G1117</f>
        <v xml:space="preserve">Группа от QF </v>
      </c>
      <c r="C1120" s="45" t="str">
        <f>IF(Замеры!O1117=0, " ", Замеры!O1117)</f>
        <v xml:space="preserve"> </v>
      </c>
      <c r="D1120" s="69" t="str">
        <f t="shared" si="494"/>
        <v xml:space="preserve"> </v>
      </c>
      <c r="E1120" s="69" t="str">
        <f t="shared" si="495"/>
        <v xml:space="preserve"> </v>
      </c>
      <c r="F1120" s="29" t="str">
        <f t="shared" si="470"/>
        <v>-</v>
      </c>
      <c r="G1120" s="29" t="str">
        <f t="shared" si="471"/>
        <v>-</v>
      </c>
      <c r="H1120" s="29" t="str">
        <f t="shared" si="472"/>
        <v>-</v>
      </c>
      <c r="I1120" s="29" t="str">
        <f t="shared" si="473"/>
        <v>-</v>
      </c>
      <c r="J1120" s="46" t="str">
        <f t="shared" si="474"/>
        <v>-</v>
      </c>
      <c r="K1120" s="29" t="str">
        <f t="shared" si="475"/>
        <v>-</v>
      </c>
      <c r="L1120" s="29" t="str">
        <f t="shared" si="476"/>
        <v>-</v>
      </c>
      <c r="M1120" s="29" t="str">
        <f t="shared" si="477"/>
        <v>-</v>
      </c>
      <c r="N1120" s="29" t="str">
        <f t="shared" si="478"/>
        <v>-</v>
      </c>
      <c r="O1120" s="29" t="str">
        <f t="shared" si="479"/>
        <v>-</v>
      </c>
      <c r="P1120" s="2">
        <f>Замеры!R1117</f>
        <v>0</v>
      </c>
      <c r="S1120" s="2">
        <f>Замеры!S1117</f>
        <v>0</v>
      </c>
      <c r="T1120" s="2" t="s">
        <v>72</v>
      </c>
      <c r="U1120" s="2" t="b">
        <f t="shared" si="480"/>
        <v>0</v>
      </c>
      <c r="V1120" s="2" t="b">
        <f t="shared" si="481"/>
        <v>0</v>
      </c>
      <c r="W1120" s="2" t="b">
        <f t="shared" si="482"/>
        <v>0</v>
      </c>
      <c r="Y1120" s="2">
        <f t="shared" ca="1" si="483"/>
        <v>43</v>
      </c>
      <c r="Z1120" s="2">
        <f t="shared" ca="1" si="483"/>
        <v>24</v>
      </c>
      <c r="AA1120" s="2">
        <f t="shared" ca="1" si="483"/>
        <v>26</v>
      </c>
      <c r="AB1120" s="5">
        <f t="shared" ca="1" si="484"/>
        <v>339</v>
      </c>
      <c r="AC1120" s="5">
        <f t="shared" ca="1" si="485"/>
        <v>352</v>
      </c>
      <c r="AD1120" s="5">
        <f t="shared" ca="1" si="486"/>
        <v>322</v>
      </c>
      <c r="AE1120" s="5">
        <f t="shared" ca="1" si="487"/>
        <v>350</v>
      </c>
      <c r="AF1120" s="5">
        <f t="shared" ca="1" si="488"/>
        <v>378</v>
      </c>
      <c r="AG1120" s="5">
        <f t="shared" ca="1" si="489"/>
        <v>279</v>
      </c>
      <c r="AH1120" s="5">
        <f t="shared" ca="1" si="490"/>
        <v>294</v>
      </c>
      <c r="AI1120" s="5">
        <f t="shared" ca="1" si="491"/>
        <v>287</v>
      </c>
      <c r="AJ1120" s="5">
        <f t="shared" ca="1" si="492"/>
        <v>306</v>
      </c>
      <c r="AK1120" s="5">
        <f t="shared" ca="1" si="493"/>
        <v>391</v>
      </c>
    </row>
    <row r="1121" spans="1:37" x14ac:dyDescent="0.3">
      <c r="A1121" s="35">
        <f>IF(Замеры!B1118=0, " ", Замеры!B1118)</f>
        <v>1115</v>
      </c>
      <c r="B1121" s="45" t="str">
        <f>Замеры!G1118</f>
        <v xml:space="preserve">Группа от QF </v>
      </c>
      <c r="C1121" s="45" t="str">
        <f>IF(Замеры!O1118=0, " ", Замеры!O1118)</f>
        <v xml:space="preserve"> </v>
      </c>
      <c r="D1121" s="69" t="str">
        <f t="shared" si="494"/>
        <v xml:space="preserve"> </v>
      </c>
      <c r="E1121" s="69" t="str">
        <f t="shared" si="495"/>
        <v xml:space="preserve"> </v>
      </c>
      <c r="F1121" s="29" t="str">
        <f t="shared" si="470"/>
        <v>-</v>
      </c>
      <c r="G1121" s="29" t="str">
        <f t="shared" si="471"/>
        <v>-</v>
      </c>
      <c r="H1121" s="29" t="str">
        <f t="shared" si="472"/>
        <v>-</v>
      </c>
      <c r="I1121" s="29" t="str">
        <f t="shared" si="473"/>
        <v>-</v>
      </c>
      <c r="J1121" s="46" t="str">
        <f t="shared" si="474"/>
        <v>-</v>
      </c>
      <c r="K1121" s="29" t="str">
        <f t="shared" si="475"/>
        <v>-</v>
      </c>
      <c r="L1121" s="29" t="str">
        <f t="shared" si="476"/>
        <v>-</v>
      </c>
      <c r="M1121" s="29" t="str">
        <f t="shared" si="477"/>
        <v>-</v>
      </c>
      <c r="N1121" s="29" t="str">
        <f t="shared" si="478"/>
        <v>-</v>
      </c>
      <c r="O1121" s="29" t="str">
        <f t="shared" si="479"/>
        <v>-</v>
      </c>
      <c r="P1121" s="2">
        <f>Замеры!R1118</f>
        <v>0</v>
      </c>
      <c r="S1121" s="2">
        <f>Замеры!S1118</f>
        <v>0</v>
      </c>
      <c r="T1121" s="2" t="s">
        <v>72</v>
      </c>
      <c r="U1121" s="2" t="b">
        <f t="shared" si="480"/>
        <v>0</v>
      </c>
      <c r="V1121" s="2" t="b">
        <f t="shared" si="481"/>
        <v>0</v>
      </c>
      <c r="W1121" s="2" t="b">
        <f t="shared" si="482"/>
        <v>0</v>
      </c>
      <c r="Y1121" s="2">
        <f t="shared" ca="1" si="483"/>
        <v>40</v>
      </c>
      <c r="Z1121" s="2">
        <f t="shared" ca="1" si="483"/>
        <v>41</v>
      </c>
      <c r="AA1121" s="2">
        <f t="shared" ca="1" si="483"/>
        <v>31</v>
      </c>
      <c r="AB1121" s="5">
        <f t="shared" ca="1" si="484"/>
        <v>386</v>
      </c>
      <c r="AC1121" s="5">
        <f t="shared" ca="1" si="485"/>
        <v>356</v>
      </c>
      <c r="AD1121" s="5">
        <f t="shared" ca="1" si="486"/>
        <v>369</v>
      </c>
      <c r="AE1121" s="5">
        <f t="shared" ca="1" si="487"/>
        <v>411</v>
      </c>
      <c r="AF1121" s="5">
        <f t="shared" ca="1" si="488"/>
        <v>410</v>
      </c>
      <c r="AG1121" s="5">
        <f t="shared" ca="1" si="489"/>
        <v>446</v>
      </c>
      <c r="AH1121" s="5">
        <f t="shared" ca="1" si="490"/>
        <v>354</v>
      </c>
      <c r="AI1121" s="5">
        <f t="shared" ca="1" si="491"/>
        <v>380</v>
      </c>
      <c r="AJ1121" s="5">
        <f t="shared" ca="1" si="492"/>
        <v>345</v>
      </c>
      <c r="AK1121" s="5">
        <f t="shared" ca="1" si="493"/>
        <v>352</v>
      </c>
    </row>
    <row r="1122" spans="1:37" x14ac:dyDescent="0.3">
      <c r="A1122" s="35">
        <f>IF(Замеры!B1119=0, " ", Замеры!B1119)</f>
        <v>1116</v>
      </c>
      <c r="B1122" s="45" t="str">
        <f>Замеры!G1119</f>
        <v xml:space="preserve">Группа от QF </v>
      </c>
      <c r="C1122" s="45" t="str">
        <f>IF(Замеры!O1119=0, " ", Замеры!O1119)</f>
        <v xml:space="preserve"> </v>
      </c>
      <c r="D1122" s="69" t="str">
        <f t="shared" si="494"/>
        <v xml:space="preserve"> </v>
      </c>
      <c r="E1122" s="69" t="str">
        <f t="shared" si="495"/>
        <v xml:space="preserve"> </v>
      </c>
      <c r="F1122" s="29" t="str">
        <f t="shared" si="470"/>
        <v>-</v>
      </c>
      <c r="G1122" s="29" t="str">
        <f t="shared" si="471"/>
        <v>-</v>
      </c>
      <c r="H1122" s="29" t="str">
        <f t="shared" si="472"/>
        <v>-</v>
      </c>
      <c r="I1122" s="29" t="str">
        <f t="shared" si="473"/>
        <v>-</v>
      </c>
      <c r="J1122" s="46" t="str">
        <f t="shared" si="474"/>
        <v>-</v>
      </c>
      <c r="K1122" s="29" t="str">
        <f t="shared" si="475"/>
        <v>-</v>
      </c>
      <c r="L1122" s="29" t="str">
        <f t="shared" si="476"/>
        <v>-</v>
      </c>
      <c r="M1122" s="29" t="str">
        <f t="shared" si="477"/>
        <v>-</v>
      </c>
      <c r="N1122" s="29" t="str">
        <f t="shared" si="478"/>
        <v>-</v>
      </c>
      <c r="O1122" s="29" t="str">
        <f t="shared" si="479"/>
        <v>-</v>
      </c>
      <c r="P1122" s="2">
        <f>Замеры!R1119</f>
        <v>0</v>
      </c>
      <c r="S1122" s="2">
        <f>Замеры!S1119</f>
        <v>0</v>
      </c>
      <c r="T1122" s="2" t="s">
        <v>72</v>
      </c>
      <c r="U1122" s="2" t="b">
        <f t="shared" si="480"/>
        <v>0</v>
      </c>
      <c r="V1122" s="2" t="b">
        <f t="shared" si="481"/>
        <v>0</v>
      </c>
      <c r="W1122" s="2" t="b">
        <f t="shared" si="482"/>
        <v>0</v>
      </c>
      <c r="Y1122" s="2">
        <f t="shared" ca="1" si="483"/>
        <v>24</v>
      </c>
      <c r="Z1122" s="2">
        <f t="shared" ca="1" si="483"/>
        <v>49</v>
      </c>
      <c r="AA1122" s="2">
        <f t="shared" ca="1" si="483"/>
        <v>24</v>
      </c>
      <c r="AB1122" s="5">
        <f t="shared" ca="1" si="484"/>
        <v>314</v>
      </c>
      <c r="AC1122" s="5">
        <f t="shared" ca="1" si="485"/>
        <v>372</v>
      </c>
      <c r="AD1122" s="5">
        <f t="shared" ca="1" si="486"/>
        <v>367</v>
      </c>
      <c r="AE1122" s="5">
        <f t="shared" ca="1" si="487"/>
        <v>304</v>
      </c>
      <c r="AF1122" s="5">
        <f t="shared" ca="1" si="488"/>
        <v>311</v>
      </c>
      <c r="AG1122" s="5">
        <f t="shared" ca="1" si="489"/>
        <v>377</v>
      </c>
      <c r="AH1122" s="5">
        <f t="shared" ca="1" si="490"/>
        <v>379</v>
      </c>
      <c r="AI1122" s="5">
        <f t="shared" ca="1" si="491"/>
        <v>382</v>
      </c>
      <c r="AJ1122" s="5">
        <f t="shared" ca="1" si="492"/>
        <v>353</v>
      </c>
      <c r="AK1122" s="5">
        <f t="shared" ca="1" si="493"/>
        <v>285</v>
      </c>
    </row>
    <row r="1123" spans="1:37" x14ac:dyDescent="0.3">
      <c r="A1123" s="35">
        <f>IF(Замеры!B1120=0, " ", Замеры!B1120)</f>
        <v>1117</v>
      </c>
      <c r="B1123" s="45" t="str">
        <f>Замеры!G1120</f>
        <v xml:space="preserve">Группа от QF </v>
      </c>
      <c r="C1123" s="45" t="str">
        <f>IF(Замеры!O1120=0, " ", Замеры!O1120)</f>
        <v xml:space="preserve"> </v>
      </c>
      <c r="D1123" s="69" t="str">
        <f t="shared" si="494"/>
        <v xml:space="preserve"> </v>
      </c>
      <c r="E1123" s="69" t="str">
        <f t="shared" si="495"/>
        <v xml:space="preserve"> </v>
      </c>
      <c r="F1123" s="29" t="str">
        <f t="shared" si="470"/>
        <v>-</v>
      </c>
      <c r="G1123" s="29" t="str">
        <f t="shared" si="471"/>
        <v>-</v>
      </c>
      <c r="H1123" s="29" t="str">
        <f t="shared" si="472"/>
        <v>-</v>
      </c>
      <c r="I1123" s="29" t="str">
        <f t="shared" si="473"/>
        <v>-</v>
      </c>
      <c r="J1123" s="46" t="str">
        <f t="shared" si="474"/>
        <v>-</v>
      </c>
      <c r="K1123" s="29" t="str">
        <f t="shared" si="475"/>
        <v>-</v>
      </c>
      <c r="L1123" s="29" t="str">
        <f t="shared" si="476"/>
        <v>-</v>
      </c>
      <c r="M1123" s="29" t="str">
        <f t="shared" si="477"/>
        <v>-</v>
      </c>
      <c r="N1123" s="29" t="str">
        <f t="shared" si="478"/>
        <v>-</v>
      </c>
      <c r="O1123" s="29" t="str">
        <f t="shared" si="479"/>
        <v>-</v>
      </c>
      <c r="P1123" s="2">
        <f>Замеры!R1120</f>
        <v>0</v>
      </c>
      <c r="S1123" s="2">
        <f>Замеры!S1120</f>
        <v>0</v>
      </c>
      <c r="T1123" s="2" t="s">
        <v>72</v>
      </c>
      <c r="U1123" s="2" t="b">
        <f t="shared" si="480"/>
        <v>0</v>
      </c>
      <c r="V1123" s="2" t="b">
        <f t="shared" si="481"/>
        <v>0</v>
      </c>
      <c r="W1123" s="2" t="b">
        <f t="shared" si="482"/>
        <v>0</v>
      </c>
      <c r="Y1123" s="2">
        <f t="shared" ca="1" si="483"/>
        <v>45</v>
      </c>
      <c r="Z1123" s="2">
        <f t="shared" ca="1" si="483"/>
        <v>36</v>
      </c>
      <c r="AA1123" s="2">
        <f t="shared" ca="1" si="483"/>
        <v>42</v>
      </c>
      <c r="AB1123" s="5">
        <f t="shared" ca="1" si="484"/>
        <v>429</v>
      </c>
      <c r="AC1123" s="5">
        <f t="shared" ca="1" si="485"/>
        <v>506</v>
      </c>
      <c r="AD1123" s="5">
        <f t="shared" ca="1" si="486"/>
        <v>432</v>
      </c>
      <c r="AE1123" s="5">
        <f t="shared" ca="1" si="487"/>
        <v>509</v>
      </c>
      <c r="AF1123" s="5">
        <f t="shared" ca="1" si="488"/>
        <v>543</v>
      </c>
      <c r="AG1123" s="5">
        <f t="shared" ca="1" si="489"/>
        <v>475</v>
      </c>
      <c r="AH1123" s="5">
        <f t="shared" ca="1" si="490"/>
        <v>538</v>
      </c>
      <c r="AI1123" s="5">
        <f t="shared" ca="1" si="491"/>
        <v>487</v>
      </c>
      <c r="AJ1123" s="5">
        <f t="shared" ca="1" si="492"/>
        <v>539</v>
      </c>
      <c r="AK1123" s="5">
        <f t="shared" ca="1" si="493"/>
        <v>550</v>
      </c>
    </row>
    <row r="1124" spans="1:37" x14ac:dyDescent="0.3">
      <c r="A1124" s="35">
        <f>IF(Замеры!B1121=0, " ", Замеры!B1121)</f>
        <v>1118</v>
      </c>
      <c r="B1124" s="45" t="str">
        <f>Замеры!G1121</f>
        <v xml:space="preserve">Группа от QF </v>
      </c>
      <c r="C1124" s="45" t="str">
        <f>IF(Замеры!O1121=0, " ", Замеры!O1121)</f>
        <v xml:space="preserve"> </v>
      </c>
      <c r="D1124" s="69" t="str">
        <f t="shared" si="494"/>
        <v xml:space="preserve"> </v>
      </c>
      <c r="E1124" s="69" t="str">
        <f t="shared" si="495"/>
        <v xml:space="preserve"> </v>
      </c>
      <c r="F1124" s="29" t="str">
        <f t="shared" si="470"/>
        <v>-</v>
      </c>
      <c r="G1124" s="29" t="str">
        <f t="shared" si="471"/>
        <v>-</v>
      </c>
      <c r="H1124" s="29" t="str">
        <f t="shared" si="472"/>
        <v>-</v>
      </c>
      <c r="I1124" s="29" t="str">
        <f t="shared" si="473"/>
        <v>-</v>
      </c>
      <c r="J1124" s="46" t="str">
        <f t="shared" si="474"/>
        <v>-</v>
      </c>
      <c r="K1124" s="29" t="str">
        <f t="shared" si="475"/>
        <v>-</v>
      </c>
      <c r="L1124" s="29" t="str">
        <f t="shared" si="476"/>
        <v>-</v>
      </c>
      <c r="M1124" s="29" t="str">
        <f t="shared" si="477"/>
        <v>-</v>
      </c>
      <c r="N1124" s="29" t="str">
        <f t="shared" si="478"/>
        <v>-</v>
      </c>
      <c r="O1124" s="29" t="str">
        <f t="shared" si="479"/>
        <v>-</v>
      </c>
      <c r="P1124" s="2">
        <f>Замеры!R1121</f>
        <v>0</v>
      </c>
      <c r="S1124" s="2">
        <f>Замеры!S1121</f>
        <v>0</v>
      </c>
      <c r="T1124" s="2" t="s">
        <v>72</v>
      </c>
      <c r="U1124" s="2" t="b">
        <f t="shared" si="480"/>
        <v>0</v>
      </c>
      <c r="V1124" s="2" t="b">
        <f t="shared" si="481"/>
        <v>0</v>
      </c>
      <c r="W1124" s="2" t="b">
        <f t="shared" si="482"/>
        <v>0</v>
      </c>
      <c r="Y1124" s="2">
        <f t="shared" ca="1" si="483"/>
        <v>34</v>
      </c>
      <c r="Z1124" s="2">
        <f t="shared" ca="1" si="483"/>
        <v>30</v>
      </c>
      <c r="AA1124" s="2">
        <f t="shared" ca="1" si="483"/>
        <v>34</v>
      </c>
      <c r="AB1124" s="5">
        <f t="shared" ca="1" si="484"/>
        <v>395</v>
      </c>
      <c r="AC1124" s="5">
        <f t="shared" ca="1" si="485"/>
        <v>446</v>
      </c>
      <c r="AD1124" s="5">
        <f t="shared" ca="1" si="486"/>
        <v>410</v>
      </c>
      <c r="AE1124" s="5">
        <f t="shared" ca="1" si="487"/>
        <v>353</v>
      </c>
      <c r="AF1124" s="5">
        <f t="shared" ca="1" si="488"/>
        <v>421</v>
      </c>
      <c r="AG1124" s="5">
        <f t="shared" ca="1" si="489"/>
        <v>361</v>
      </c>
      <c r="AH1124" s="5">
        <f t="shared" ca="1" si="490"/>
        <v>403</v>
      </c>
      <c r="AI1124" s="5">
        <f t="shared" ca="1" si="491"/>
        <v>455</v>
      </c>
      <c r="AJ1124" s="5">
        <f t="shared" ca="1" si="492"/>
        <v>365</v>
      </c>
      <c r="AK1124" s="5">
        <f t="shared" ca="1" si="493"/>
        <v>403</v>
      </c>
    </row>
    <row r="1125" spans="1:37" x14ac:dyDescent="0.3">
      <c r="A1125" s="35">
        <f>IF(Замеры!B1122=0, " ", Замеры!B1122)</f>
        <v>1119</v>
      </c>
      <c r="B1125" s="45" t="str">
        <f>Замеры!G1122</f>
        <v xml:space="preserve">Группа от QF </v>
      </c>
      <c r="C1125" s="45" t="str">
        <f>IF(Замеры!O1122=0, " ", Замеры!O1122)</f>
        <v xml:space="preserve"> </v>
      </c>
      <c r="D1125" s="69" t="str">
        <f t="shared" si="494"/>
        <v xml:space="preserve"> </v>
      </c>
      <c r="E1125" s="69" t="str">
        <f t="shared" si="495"/>
        <v xml:space="preserve"> </v>
      </c>
      <c r="F1125" s="29" t="str">
        <f t="shared" si="470"/>
        <v>-</v>
      </c>
      <c r="G1125" s="29" t="str">
        <f t="shared" si="471"/>
        <v>-</v>
      </c>
      <c r="H1125" s="29" t="str">
        <f t="shared" si="472"/>
        <v>-</v>
      </c>
      <c r="I1125" s="29" t="str">
        <f t="shared" si="473"/>
        <v>-</v>
      </c>
      <c r="J1125" s="46" t="str">
        <f t="shared" si="474"/>
        <v>-</v>
      </c>
      <c r="K1125" s="29" t="str">
        <f t="shared" si="475"/>
        <v>-</v>
      </c>
      <c r="L1125" s="29" t="str">
        <f t="shared" si="476"/>
        <v>-</v>
      </c>
      <c r="M1125" s="29" t="str">
        <f t="shared" si="477"/>
        <v>-</v>
      </c>
      <c r="N1125" s="29" t="str">
        <f t="shared" si="478"/>
        <v>-</v>
      </c>
      <c r="O1125" s="29" t="str">
        <f t="shared" si="479"/>
        <v>-</v>
      </c>
      <c r="P1125" s="2">
        <f>Замеры!R1122</f>
        <v>0</v>
      </c>
      <c r="S1125" s="2">
        <f>Замеры!S1122</f>
        <v>0</v>
      </c>
      <c r="T1125" s="2" t="s">
        <v>72</v>
      </c>
      <c r="U1125" s="2" t="b">
        <f t="shared" si="480"/>
        <v>0</v>
      </c>
      <c r="V1125" s="2" t="b">
        <f t="shared" si="481"/>
        <v>0</v>
      </c>
      <c r="W1125" s="2" t="b">
        <f t="shared" si="482"/>
        <v>0</v>
      </c>
      <c r="Y1125" s="2">
        <f t="shared" ca="1" si="483"/>
        <v>34</v>
      </c>
      <c r="Z1125" s="2">
        <f t="shared" ca="1" si="483"/>
        <v>47</v>
      </c>
      <c r="AA1125" s="2">
        <f t="shared" ca="1" si="483"/>
        <v>27</v>
      </c>
      <c r="AB1125" s="5">
        <f t="shared" ca="1" si="484"/>
        <v>397</v>
      </c>
      <c r="AC1125" s="5">
        <f t="shared" ca="1" si="485"/>
        <v>367</v>
      </c>
      <c r="AD1125" s="5">
        <f t="shared" ca="1" si="486"/>
        <v>350</v>
      </c>
      <c r="AE1125" s="5">
        <f t="shared" ca="1" si="487"/>
        <v>307</v>
      </c>
      <c r="AF1125" s="5">
        <f t="shared" ca="1" si="488"/>
        <v>291</v>
      </c>
      <c r="AG1125" s="5">
        <f t="shared" ca="1" si="489"/>
        <v>411</v>
      </c>
      <c r="AH1125" s="5">
        <f t="shared" ca="1" si="490"/>
        <v>351</v>
      </c>
      <c r="AI1125" s="5">
        <f t="shared" ca="1" si="491"/>
        <v>329</v>
      </c>
      <c r="AJ1125" s="5">
        <f t="shared" ca="1" si="492"/>
        <v>318</v>
      </c>
      <c r="AK1125" s="5">
        <f t="shared" ca="1" si="493"/>
        <v>350</v>
      </c>
    </row>
    <row r="1126" spans="1:37" x14ac:dyDescent="0.3">
      <c r="A1126" s="35">
        <f>IF(Замеры!B1123=0, " ", Замеры!B1123)</f>
        <v>1120</v>
      </c>
      <c r="B1126" s="45" t="str">
        <f>Замеры!G1123</f>
        <v xml:space="preserve">Группа от QF </v>
      </c>
      <c r="C1126" s="45" t="str">
        <f>IF(Замеры!O1123=0, " ", Замеры!O1123)</f>
        <v xml:space="preserve"> </v>
      </c>
      <c r="D1126" s="69" t="str">
        <f t="shared" si="494"/>
        <v xml:space="preserve"> </v>
      </c>
      <c r="E1126" s="69" t="str">
        <f t="shared" si="495"/>
        <v xml:space="preserve"> </v>
      </c>
      <c r="F1126" s="29" t="str">
        <f t="shared" si="470"/>
        <v>-</v>
      </c>
      <c r="G1126" s="29" t="str">
        <f t="shared" si="471"/>
        <v>-</v>
      </c>
      <c r="H1126" s="29" t="str">
        <f t="shared" si="472"/>
        <v>-</v>
      </c>
      <c r="I1126" s="29" t="str">
        <f t="shared" si="473"/>
        <v>-</v>
      </c>
      <c r="J1126" s="46" t="str">
        <f t="shared" si="474"/>
        <v>-</v>
      </c>
      <c r="K1126" s="29" t="str">
        <f t="shared" si="475"/>
        <v>-</v>
      </c>
      <c r="L1126" s="29" t="str">
        <f t="shared" si="476"/>
        <v>-</v>
      </c>
      <c r="M1126" s="29" t="str">
        <f t="shared" si="477"/>
        <v>-</v>
      </c>
      <c r="N1126" s="29" t="str">
        <f t="shared" si="478"/>
        <v>-</v>
      </c>
      <c r="O1126" s="29" t="str">
        <f t="shared" si="479"/>
        <v>-</v>
      </c>
      <c r="P1126" s="2">
        <f>Замеры!R1123</f>
        <v>0</v>
      </c>
      <c r="S1126" s="2">
        <f>Замеры!S1123</f>
        <v>0</v>
      </c>
      <c r="T1126" s="2" t="s">
        <v>72</v>
      </c>
      <c r="U1126" s="2" t="b">
        <f t="shared" si="480"/>
        <v>0</v>
      </c>
      <c r="V1126" s="2" t="b">
        <f t="shared" si="481"/>
        <v>0</v>
      </c>
      <c r="W1126" s="2" t="b">
        <f t="shared" si="482"/>
        <v>0</v>
      </c>
      <c r="Y1126" s="2">
        <f t="shared" ca="1" si="483"/>
        <v>28</v>
      </c>
      <c r="Z1126" s="2">
        <f t="shared" ca="1" si="483"/>
        <v>24</v>
      </c>
      <c r="AA1126" s="2">
        <f t="shared" ca="1" si="483"/>
        <v>47</v>
      </c>
      <c r="AB1126" s="5">
        <f t="shared" ca="1" si="484"/>
        <v>596</v>
      </c>
      <c r="AC1126" s="5">
        <f t="shared" ca="1" si="485"/>
        <v>545</v>
      </c>
      <c r="AD1126" s="5">
        <f t="shared" ca="1" si="486"/>
        <v>618</v>
      </c>
      <c r="AE1126" s="5">
        <f t="shared" ca="1" si="487"/>
        <v>581</v>
      </c>
      <c r="AF1126" s="5">
        <f t="shared" ca="1" si="488"/>
        <v>587</v>
      </c>
      <c r="AG1126" s="5">
        <f t="shared" ca="1" si="489"/>
        <v>617</v>
      </c>
      <c r="AH1126" s="5">
        <f t="shared" ca="1" si="490"/>
        <v>596</v>
      </c>
      <c r="AI1126" s="5">
        <f t="shared" ca="1" si="491"/>
        <v>619</v>
      </c>
      <c r="AJ1126" s="5">
        <f t="shared" ca="1" si="492"/>
        <v>498</v>
      </c>
      <c r="AK1126" s="5">
        <f t="shared" ca="1" si="493"/>
        <v>564</v>
      </c>
    </row>
    <row r="1127" spans="1:37" x14ac:dyDescent="0.3">
      <c r="A1127" s="35">
        <f>IF(Замеры!B1124=0, " ", Замеры!B1124)</f>
        <v>1121</v>
      </c>
      <c r="B1127" s="45" t="str">
        <f>Замеры!G1124</f>
        <v xml:space="preserve">Группа от QF </v>
      </c>
      <c r="C1127" s="45" t="str">
        <f>IF(Замеры!O1124=0, " ", Замеры!O1124)</f>
        <v xml:space="preserve"> </v>
      </c>
      <c r="D1127" s="69" t="str">
        <f t="shared" si="494"/>
        <v xml:space="preserve"> </v>
      </c>
      <c r="E1127" s="69" t="str">
        <f t="shared" si="495"/>
        <v xml:space="preserve"> </v>
      </c>
      <c r="F1127" s="29" t="str">
        <f t="shared" si="470"/>
        <v>-</v>
      </c>
      <c r="G1127" s="29" t="str">
        <f t="shared" si="471"/>
        <v>-</v>
      </c>
      <c r="H1127" s="29" t="str">
        <f t="shared" si="472"/>
        <v>-</v>
      </c>
      <c r="I1127" s="29" t="str">
        <f t="shared" si="473"/>
        <v>-</v>
      </c>
      <c r="J1127" s="46" t="str">
        <f t="shared" si="474"/>
        <v>-</v>
      </c>
      <c r="K1127" s="29" t="str">
        <f t="shared" si="475"/>
        <v>-</v>
      </c>
      <c r="L1127" s="29" t="str">
        <f t="shared" si="476"/>
        <v>-</v>
      </c>
      <c r="M1127" s="29" t="str">
        <f t="shared" si="477"/>
        <v>-</v>
      </c>
      <c r="N1127" s="29" t="str">
        <f t="shared" si="478"/>
        <v>-</v>
      </c>
      <c r="O1127" s="29" t="str">
        <f t="shared" si="479"/>
        <v>-</v>
      </c>
      <c r="P1127" s="2">
        <f>Замеры!R1124</f>
        <v>0</v>
      </c>
      <c r="S1127" s="2">
        <f>Замеры!S1124</f>
        <v>0</v>
      </c>
      <c r="T1127" s="2" t="s">
        <v>72</v>
      </c>
      <c r="U1127" s="2" t="b">
        <f t="shared" si="480"/>
        <v>0</v>
      </c>
      <c r="V1127" s="2" t="b">
        <f t="shared" si="481"/>
        <v>0</v>
      </c>
      <c r="W1127" s="2" t="b">
        <f t="shared" si="482"/>
        <v>0</v>
      </c>
      <c r="Y1127" s="2">
        <f t="shared" ca="1" si="483"/>
        <v>33</v>
      </c>
      <c r="Z1127" s="2">
        <f t="shared" ca="1" si="483"/>
        <v>23</v>
      </c>
      <c r="AA1127" s="2">
        <f t="shared" ca="1" si="483"/>
        <v>34</v>
      </c>
      <c r="AB1127" s="5">
        <f t="shared" ca="1" si="484"/>
        <v>374</v>
      </c>
      <c r="AC1127" s="5">
        <f t="shared" ca="1" si="485"/>
        <v>395</v>
      </c>
      <c r="AD1127" s="5">
        <f t="shared" ca="1" si="486"/>
        <v>419</v>
      </c>
      <c r="AE1127" s="5">
        <f t="shared" ca="1" si="487"/>
        <v>389</v>
      </c>
      <c r="AF1127" s="5">
        <f t="shared" ca="1" si="488"/>
        <v>403</v>
      </c>
      <c r="AG1127" s="5">
        <f t="shared" ca="1" si="489"/>
        <v>445</v>
      </c>
      <c r="AH1127" s="5">
        <f t="shared" ca="1" si="490"/>
        <v>370</v>
      </c>
      <c r="AI1127" s="5">
        <f t="shared" ca="1" si="491"/>
        <v>391</v>
      </c>
      <c r="AJ1127" s="5">
        <f t="shared" ca="1" si="492"/>
        <v>449</v>
      </c>
      <c r="AK1127" s="5">
        <f t="shared" ca="1" si="493"/>
        <v>377</v>
      </c>
    </row>
    <row r="1128" spans="1:37" x14ac:dyDescent="0.3">
      <c r="A1128" s="35">
        <f>IF(Замеры!B1125=0, " ", Замеры!B1125)</f>
        <v>1122</v>
      </c>
      <c r="B1128" s="45" t="str">
        <f>Замеры!G1125</f>
        <v xml:space="preserve">Группа от QF </v>
      </c>
      <c r="C1128" s="45" t="str">
        <f>IF(Замеры!O1125=0, " ", Замеры!O1125)</f>
        <v xml:space="preserve"> </v>
      </c>
      <c r="D1128" s="69" t="str">
        <f t="shared" si="494"/>
        <v xml:space="preserve"> </v>
      </c>
      <c r="E1128" s="69" t="str">
        <f t="shared" si="495"/>
        <v xml:space="preserve"> </v>
      </c>
      <c r="F1128" s="29" t="str">
        <f t="shared" si="470"/>
        <v>-</v>
      </c>
      <c r="G1128" s="29" t="str">
        <f t="shared" si="471"/>
        <v>-</v>
      </c>
      <c r="H1128" s="29" t="str">
        <f t="shared" si="472"/>
        <v>-</v>
      </c>
      <c r="I1128" s="29" t="str">
        <f t="shared" si="473"/>
        <v>-</v>
      </c>
      <c r="J1128" s="46" t="str">
        <f t="shared" si="474"/>
        <v>-</v>
      </c>
      <c r="K1128" s="29" t="str">
        <f t="shared" si="475"/>
        <v>-</v>
      </c>
      <c r="L1128" s="29" t="str">
        <f t="shared" si="476"/>
        <v>-</v>
      </c>
      <c r="M1128" s="29" t="str">
        <f t="shared" si="477"/>
        <v>-</v>
      </c>
      <c r="N1128" s="29" t="str">
        <f t="shared" si="478"/>
        <v>-</v>
      </c>
      <c r="O1128" s="29" t="str">
        <f t="shared" si="479"/>
        <v>-</v>
      </c>
      <c r="P1128" s="2">
        <f>Замеры!R1125</f>
        <v>0</v>
      </c>
      <c r="S1128" s="2">
        <f>Замеры!S1125</f>
        <v>0</v>
      </c>
      <c r="T1128" s="2" t="s">
        <v>72</v>
      </c>
      <c r="U1128" s="2" t="b">
        <f t="shared" si="480"/>
        <v>0</v>
      </c>
      <c r="V1128" s="2" t="b">
        <f t="shared" si="481"/>
        <v>0</v>
      </c>
      <c r="W1128" s="2" t="b">
        <f t="shared" si="482"/>
        <v>0</v>
      </c>
      <c r="Y1128" s="2">
        <f t="shared" ca="1" si="483"/>
        <v>43</v>
      </c>
      <c r="Z1128" s="2">
        <f t="shared" ca="1" si="483"/>
        <v>38</v>
      </c>
      <c r="AA1128" s="2">
        <f t="shared" ca="1" si="483"/>
        <v>43</v>
      </c>
      <c r="AB1128" s="5">
        <f t="shared" ca="1" si="484"/>
        <v>524</v>
      </c>
      <c r="AC1128" s="5">
        <f t="shared" ca="1" si="485"/>
        <v>528</v>
      </c>
      <c r="AD1128" s="5">
        <f t="shared" ca="1" si="486"/>
        <v>513</v>
      </c>
      <c r="AE1128" s="5">
        <f t="shared" ca="1" si="487"/>
        <v>535</v>
      </c>
      <c r="AF1128" s="5">
        <f t="shared" ca="1" si="488"/>
        <v>446</v>
      </c>
      <c r="AG1128" s="5">
        <f t="shared" ca="1" si="489"/>
        <v>577</v>
      </c>
      <c r="AH1128" s="5">
        <f t="shared" ca="1" si="490"/>
        <v>512</v>
      </c>
      <c r="AI1128" s="5">
        <f t="shared" ca="1" si="491"/>
        <v>502</v>
      </c>
      <c r="AJ1128" s="5">
        <f t="shared" ca="1" si="492"/>
        <v>478</v>
      </c>
      <c r="AK1128" s="5">
        <f t="shared" ca="1" si="493"/>
        <v>462</v>
      </c>
    </row>
    <row r="1129" spans="1:37" x14ac:dyDescent="0.3">
      <c r="A1129" s="35">
        <f>IF(Замеры!B1126=0, " ", Замеры!B1126)</f>
        <v>1123</v>
      </c>
      <c r="B1129" s="45" t="str">
        <f>Замеры!G1126</f>
        <v xml:space="preserve">Группа от QF </v>
      </c>
      <c r="C1129" s="45" t="str">
        <f>IF(Замеры!O1126=0, " ", Замеры!O1126)</f>
        <v xml:space="preserve"> </v>
      </c>
      <c r="D1129" s="69" t="str">
        <f t="shared" si="494"/>
        <v xml:space="preserve"> </v>
      </c>
      <c r="E1129" s="69" t="str">
        <f t="shared" si="495"/>
        <v xml:space="preserve"> </v>
      </c>
      <c r="F1129" s="29" t="str">
        <f t="shared" si="470"/>
        <v>-</v>
      </c>
      <c r="G1129" s="29" t="str">
        <f t="shared" si="471"/>
        <v>-</v>
      </c>
      <c r="H1129" s="29" t="str">
        <f t="shared" si="472"/>
        <v>-</v>
      </c>
      <c r="I1129" s="29" t="str">
        <f t="shared" si="473"/>
        <v>-</v>
      </c>
      <c r="J1129" s="46" t="str">
        <f t="shared" si="474"/>
        <v>-</v>
      </c>
      <c r="K1129" s="29" t="str">
        <f t="shared" si="475"/>
        <v>-</v>
      </c>
      <c r="L1129" s="29" t="str">
        <f t="shared" si="476"/>
        <v>-</v>
      </c>
      <c r="M1129" s="29" t="str">
        <f t="shared" si="477"/>
        <v>-</v>
      </c>
      <c r="N1129" s="29" t="str">
        <f t="shared" si="478"/>
        <v>-</v>
      </c>
      <c r="O1129" s="29" t="str">
        <f t="shared" si="479"/>
        <v>-</v>
      </c>
      <c r="P1129" s="2">
        <f>Замеры!R1126</f>
        <v>0</v>
      </c>
      <c r="S1129" s="2">
        <f>Замеры!S1126</f>
        <v>0</v>
      </c>
      <c r="T1129" s="2" t="s">
        <v>72</v>
      </c>
      <c r="U1129" s="2" t="b">
        <f t="shared" si="480"/>
        <v>0</v>
      </c>
      <c r="V1129" s="2" t="b">
        <f t="shared" si="481"/>
        <v>0</v>
      </c>
      <c r="W1129" s="2" t="b">
        <f t="shared" si="482"/>
        <v>0</v>
      </c>
      <c r="Y1129" s="2">
        <f t="shared" ca="1" si="483"/>
        <v>33</v>
      </c>
      <c r="Z1129" s="2">
        <f t="shared" ca="1" si="483"/>
        <v>33</v>
      </c>
      <c r="AA1129" s="2">
        <f t="shared" ca="1" si="483"/>
        <v>23</v>
      </c>
      <c r="AB1129" s="5">
        <f t="shared" ca="1" si="484"/>
        <v>302</v>
      </c>
      <c r="AC1129" s="5">
        <f t="shared" ca="1" si="485"/>
        <v>267</v>
      </c>
      <c r="AD1129" s="5">
        <f t="shared" ca="1" si="486"/>
        <v>252</v>
      </c>
      <c r="AE1129" s="5">
        <f t="shared" ca="1" si="487"/>
        <v>272</v>
      </c>
      <c r="AF1129" s="5">
        <f t="shared" ca="1" si="488"/>
        <v>372</v>
      </c>
      <c r="AG1129" s="5">
        <f t="shared" ca="1" si="489"/>
        <v>271</v>
      </c>
      <c r="AH1129" s="5">
        <f t="shared" ca="1" si="490"/>
        <v>305</v>
      </c>
      <c r="AI1129" s="5">
        <f t="shared" ca="1" si="491"/>
        <v>294</v>
      </c>
      <c r="AJ1129" s="5">
        <f t="shared" ca="1" si="492"/>
        <v>330</v>
      </c>
      <c r="AK1129" s="5">
        <f t="shared" ca="1" si="493"/>
        <v>350</v>
      </c>
    </row>
    <row r="1130" spans="1:37" x14ac:dyDescent="0.3">
      <c r="A1130" s="35">
        <f>IF(Замеры!B1127=0, " ", Замеры!B1127)</f>
        <v>1124</v>
      </c>
      <c r="B1130" s="45" t="str">
        <f>Замеры!G1127</f>
        <v xml:space="preserve">Группа от QF </v>
      </c>
      <c r="C1130" s="45" t="str">
        <f>IF(Замеры!O1127=0, " ", Замеры!O1127)</f>
        <v xml:space="preserve"> </v>
      </c>
      <c r="D1130" s="69" t="str">
        <f t="shared" si="494"/>
        <v xml:space="preserve"> </v>
      </c>
      <c r="E1130" s="69" t="str">
        <f t="shared" si="495"/>
        <v xml:space="preserve"> </v>
      </c>
      <c r="F1130" s="29" t="str">
        <f t="shared" si="470"/>
        <v>-</v>
      </c>
      <c r="G1130" s="29" t="str">
        <f t="shared" si="471"/>
        <v>-</v>
      </c>
      <c r="H1130" s="29" t="str">
        <f t="shared" si="472"/>
        <v>-</v>
      </c>
      <c r="I1130" s="29" t="str">
        <f t="shared" si="473"/>
        <v>-</v>
      </c>
      <c r="J1130" s="46" t="str">
        <f t="shared" si="474"/>
        <v>-</v>
      </c>
      <c r="K1130" s="29" t="str">
        <f t="shared" si="475"/>
        <v>-</v>
      </c>
      <c r="L1130" s="29" t="str">
        <f t="shared" si="476"/>
        <v>-</v>
      </c>
      <c r="M1130" s="29" t="str">
        <f t="shared" si="477"/>
        <v>-</v>
      </c>
      <c r="N1130" s="29" t="str">
        <f t="shared" si="478"/>
        <v>-</v>
      </c>
      <c r="O1130" s="29" t="str">
        <f t="shared" si="479"/>
        <v>-</v>
      </c>
      <c r="P1130" s="2">
        <f>Замеры!R1127</f>
        <v>0</v>
      </c>
      <c r="S1130" s="2">
        <f>Замеры!S1127</f>
        <v>0</v>
      </c>
      <c r="T1130" s="2" t="s">
        <v>72</v>
      </c>
      <c r="U1130" s="2" t="b">
        <f t="shared" si="480"/>
        <v>0</v>
      </c>
      <c r="V1130" s="2" t="b">
        <f t="shared" si="481"/>
        <v>0</v>
      </c>
      <c r="W1130" s="2" t="b">
        <f t="shared" si="482"/>
        <v>0</v>
      </c>
      <c r="Y1130" s="2">
        <f t="shared" ca="1" si="483"/>
        <v>42</v>
      </c>
      <c r="Z1130" s="2">
        <f t="shared" ca="1" si="483"/>
        <v>22</v>
      </c>
      <c r="AA1130" s="2">
        <f t="shared" ca="1" si="483"/>
        <v>22</v>
      </c>
      <c r="AB1130" s="5">
        <f t="shared" ca="1" si="484"/>
        <v>275</v>
      </c>
      <c r="AC1130" s="5">
        <f t="shared" ca="1" si="485"/>
        <v>321</v>
      </c>
      <c r="AD1130" s="5">
        <f t="shared" ca="1" si="486"/>
        <v>327</v>
      </c>
      <c r="AE1130" s="5">
        <f t="shared" ca="1" si="487"/>
        <v>267</v>
      </c>
      <c r="AF1130" s="5">
        <f t="shared" ca="1" si="488"/>
        <v>369</v>
      </c>
      <c r="AG1130" s="5">
        <f t="shared" ca="1" si="489"/>
        <v>295</v>
      </c>
      <c r="AH1130" s="5">
        <f t="shared" ca="1" si="490"/>
        <v>348</v>
      </c>
      <c r="AI1130" s="5">
        <f t="shared" ca="1" si="491"/>
        <v>343</v>
      </c>
      <c r="AJ1130" s="5">
        <f t="shared" ca="1" si="492"/>
        <v>348</v>
      </c>
      <c r="AK1130" s="5">
        <f t="shared" ca="1" si="493"/>
        <v>299</v>
      </c>
    </row>
    <row r="1131" spans="1:37" x14ac:dyDescent="0.3">
      <c r="A1131" s="35">
        <f>IF(Замеры!B1128=0, " ", Замеры!B1128)</f>
        <v>1125</v>
      </c>
      <c r="B1131" s="45" t="str">
        <f>Замеры!G1128</f>
        <v xml:space="preserve">Группа от QF </v>
      </c>
      <c r="C1131" s="45" t="str">
        <f>IF(Замеры!O1128=0, " ", Замеры!O1128)</f>
        <v xml:space="preserve"> </v>
      </c>
      <c r="D1131" s="69" t="str">
        <f t="shared" si="494"/>
        <v xml:space="preserve"> </v>
      </c>
      <c r="E1131" s="69" t="str">
        <f t="shared" si="495"/>
        <v xml:space="preserve"> </v>
      </c>
      <c r="F1131" s="29" t="str">
        <f t="shared" si="470"/>
        <v>-</v>
      </c>
      <c r="G1131" s="29" t="str">
        <f t="shared" si="471"/>
        <v>-</v>
      </c>
      <c r="H1131" s="29" t="str">
        <f t="shared" si="472"/>
        <v>-</v>
      </c>
      <c r="I1131" s="29" t="str">
        <f t="shared" si="473"/>
        <v>-</v>
      </c>
      <c r="J1131" s="46" t="str">
        <f t="shared" si="474"/>
        <v>-</v>
      </c>
      <c r="K1131" s="29" t="str">
        <f t="shared" si="475"/>
        <v>-</v>
      </c>
      <c r="L1131" s="29" t="str">
        <f t="shared" si="476"/>
        <v>-</v>
      </c>
      <c r="M1131" s="29" t="str">
        <f t="shared" si="477"/>
        <v>-</v>
      </c>
      <c r="N1131" s="29" t="str">
        <f t="shared" si="478"/>
        <v>-</v>
      </c>
      <c r="O1131" s="29" t="str">
        <f t="shared" si="479"/>
        <v>-</v>
      </c>
      <c r="P1131" s="2">
        <f>Замеры!R1128</f>
        <v>0</v>
      </c>
      <c r="S1131" s="2">
        <f>Замеры!S1128</f>
        <v>0</v>
      </c>
      <c r="T1131" s="2" t="s">
        <v>72</v>
      </c>
      <c r="U1131" s="2" t="b">
        <f t="shared" si="480"/>
        <v>0</v>
      </c>
      <c r="V1131" s="2" t="b">
        <f t="shared" si="481"/>
        <v>0</v>
      </c>
      <c r="W1131" s="2" t="b">
        <f t="shared" si="482"/>
        <v>0</v>
      </c>
      <c r="Y1131" s="2">
        <f t="shared" ca="1" si="483"/>
        <v>40</v>
      </c>
      <c r="Z1131" s="2">
        <f t="shared" ca="1" si="483"/>
        <v>39</v>
      </c>
      <c r="AA1131" s="2">
        <f t="shared" ca="1" si="483"/>
        <v>42</v>
      </c>
      <c r="AB1131" s="5">
        <f t="shared" ca="1" si="484"/>
        <v>483</v>
      </c>
      <c r="AC1131" s="5">
        <f t="shared" ca="1" si="485"/>
        <v>550</v>
      </c>
      <c r="AD1131" s="5">
        <f t="shared" ca="1" si="486"/>
        <v>519</v>
      </c>
      <c r="AE1131" s="5">
        <f t="shared" ca="1" si="487"/>
        <v>506</v>
      </c>
      <c r="AF1131" s="5">
        <f t="shared" ca="1" si="488"/>
        <v>508</v>
      </c>
      <c r="AG1131" s="5">
        <f t="shared" ca="1" si="489"/>
        <v>495</v>
      </c>
      <c r="AH1131" s="5">
        <f t="shared" ca="1" si="490"/>
        <v>459</v>
      </c>
      <c r="AI1131" s="5">
        <f t="shared" ca="1" si="491"/>
        <v>485</v>
      </c>
      <c r="AJ1131" s="5">
        <f t="shared" ca="1" si="492"/>
        <v>529</v>
      </c>
      <c r="AK1131" s="5">
        <f t="shared" ca="1" si="493"/>
        <v>514</v>
      </c>
    </row>
    <row r="1132" spans="1:37" x14ac:dyDescent="0.3">
      <c r="A1132" s="35">
        <f>IF(Замеры!B1129=0, " ", Замеры!B1129)</f>
        <v>1126</v>
      </c>
      <c r="B1132" s="45" t="str">
        <f>Замеры!G1129</f>
        <v xml:space="preserve">Группа от QF </v>
      </c>
      <c r="C1132" s="45" t="str">
        <f>IF(Замеры!O1129=0, " ", Замеры!O1129)</f>
        <v xml:space="preserve"> </v>
      </c>
      <c r="D1132" s="69" t="str">
        <f t="shared" si="494"/>
        <v xml:space="preserve"> </v>
      </c>
      <c r="E1132" s="69" t="str">
        <f t="shared" si="495"/>
        <v xml:space="preserve"> </v>
      </c>
      <c r="F1132" s="29" t="str">
        <f t="shared" si="470"/>
        <v>-</v>
      </c>
      <c r="G1132" s="29" t="str">
        <f t="shared" si="471"/>
        <v>-</v>
      </c>
      <c r="H1132" s="29" t="str">
        <f t="shared" si="472"/>
        <v>-</v>
      </c>
      <c r="I1132" s="29" t="str">
        <f t="shared" si="473"/>
        <v>-</v>
      </c>
      <c r="J1132" s="46" t="str">
        <f t="shared" si="474"/>
        <v>-</v>
      </c>
      <c r="K1132" s="29" t="str">
        <f t="shared" si="475"/>
        <v>-</v>
      </c>
      <c r="L1132" s="29" t="str">
        <f t="shared" si="476"/>
        <v>-</v>
      </c>
      <c r="M1132" s="29" t="str">
        <f t="shared" si="477"/>
        <v>-</v>
      </c>
      <c r="N1132" s="29" t="str">
        <f t="shared" si="478"/>
        <v>-</v>
      </c>
      <c r="O1132" s="29" t="str">
        <f t="shared" si="479"/>
        <v>-</v>
      </c>
      <c r="P1132" s="2">
        <f>Замеры!R1129</f>
        <v>0</v>
      </c>
      <c r="S1132" s="2">
        <f>Замеры!S1129</f>
        <v>0</v>
      </c>
      <c r="T1132" s="2" t="s">
        <v>72</v>
      </c>
      <c r="U1132" s="2" t="b">
        <f t="shared" si="480"/>
        <v>0</v>
      </c>
      <c r="V1132" s="2" t="b">
        <f t="shared" si="481"/>
        <v>0</v>
      </c>
      <c r="W1132" s="2" t="b">
        <f t="shared" si="482"/>
        <v>0</v>
      </c>
      <c r="Y1132" s="2">
        <f t="shared" ca="1" si="483"/>
        <v>49</v>
      </c>
      <c r="Z1132" s="2">
        <f t="shared" ca="1" si="483"/>
        <v>24</v>
      </c>
      <c r="AA1132" s="2">
        <f t="shared" ca="1" si="483"/>
        <v>44</v>
      </c>
      <c r="AB1132" s="5">
        <f t="shared" ca="1" si="484"/>
        <v>454</v>
      </c>
      <c r="AC1132" s="5">
        <f t="shared" ca="1" si="485"/>
        <v>470</v>
      </c>
      <c r="AD1132" s="5">
        <f t="shared" ca="1" si="486"/>
        <v>481</v>
      </c>
      <c r="AE1132" s="5">
        <f t="shared" ca="1" si="487"/>
        <v>571</v>
      </c>
      <c r="AF1132" s="5">
        <f t="shared" ca="1" si="488"/>
        <v>532</v>
      </c>
      <c r="AG1132" s="5">
        <f t="shared" ca="1" si="489"/>
        <v>544</v>
      </c>
      <c r="AH1132" s="5">
        <f t="shared" ca="1" si="490"/>
        <v>501</v>
      </c>
      <c r="AI1132" s="5">
        <f t="shared" ca="1" si="491"/>
        <v>484</v>
      </c>
      <c r="AJ1132" s="5">
        <f t="shared" ca="1" si="492"/>
        <v>528</v>
      </c>
      <c r="AK1132" s="5">
        <f t="shared" ca="1" si="493"/>
        <v>486</v>
      </c>
    </row>
    <row r="1133" spans="1:37" x14ac:dyDescent="0.3">
      <c r="A1133" s="35">
        <f>IF(Замеры!B1130=0, " ", Замеры!B1130)</f>
        <v>1127</v>
      </c>
      <c r="B1133" s="45" t="str">
        <f>Замеры!G1130</f>
        <v xml:space="preserve">Группа от QF </v>
      </c>
      <c r="C1133" s="45" t="str">
        <f>IF(Замеры!O1130=0, " ", Замеры!O1130)</f>
        <v xml:space="preserve"> </v>
      </c>
      <c r="D1133" s="69" t="str">
        <f t="shared" si="494"/>
        <v xml:space="preserve"> </v>
      </c>
      <c r="E1133" s="69" t="str">
        <f t="shared" si="495"/>
        <v xml:space="preserve"> </v>
      </c>
      <c r="F1133" s="29" t="str">
        <f t="shared" si="470"/>
        <v>-</v>
      </c>
      <c r="G1133" s="29" t="str">
        <f t="shared" si="471"/>
        <v>-</v>
      </c>
      <c r="H1133" s="29" t="str">
        <f t="shared" si="472"/>
        <v>-</v>
      </c>
      <c r="I1133" s="29" t="str">
        <f t="shared" si="473"/>
        <v>-</v>
      </c>
      <c r="J1133" s="46" t="str">
        <f t="shared" si="474"/>
        <v>-</v>
      </c>
      <c r="K1133" s="29" t="str">
        <f t="shared" si="475"/>
        <v>-</v>
      </c>
      <c r="L1133" s="29" t="str">
        <f t="shared" si="476"/>
        <v>-</v>
      </c>
      <c r="M1133" s="29" t="str">
        <f t="shared" si="477"/>
        <v>-</v>
      </c>
      <c r="N1133" s="29" t="str">
        <f t="shared" si="478"/>
        <v>-</v>
      </c>
      <c r="O1133" s="29" t="str">
        <f t="shared" si="479"/>
        <v>-</v>
      </c>
      <c r="P1133" s="2">
        <f>Замеры!R1130</f>
        <v>0</v>
      </c>
      <c r="S1133" s="2">
        <f>Замеры!S1130</f>
        <v>0</v>
      </c>
      <c r="T1133" s="2" t="s">
        <v>72</v>
      </c>
      <c r="U1133" s="2" t="b">
        <f t="shared" si="480"/>
        <v>0</v>
      </c>
      <c r="V1133" s="2" t="b">
        <f t="shared" si="481"/>
        <v>0</v>
      </c>
      <c r="W1133" s="2" t="b">
        <f t="shared" si="482"/>
        <v>0</v>
      </c>
      <c r="Y1133" s="2">
        <f t="shared" ca="1" si="483"/>
        <v>29</v>
      </c>
      <c r="Z1133" s="2">
        <f t="shared" ca="1" si="483"/>
        <v>48</v>
      </c>
      <c r="AA1133" s="2">
        <f t="shared" ca="1" si="483"/>
        <v>21</v>
      </c>
      <c r="AB1133" s="5">
        <f t="shared" ca="1" si="484"/>
        <v>266</v>
      </c>
      <c r="AC1133" s="5">
        <f t="shared" ca="1" si="485"/>
        <v>330</v>
      </c>
      <c r="AD1133" s="5">
        <f t="shared" ca="1" si="486"/>
        <v>292</v>
      </c>
      <c r="AE1133" s="5">
        <f t="shared" ca="1" si="487"/>
        <v>247</v>
      </c>
      <c r="AF1133" s="5">
        <f t="shared" ca="1" si="488"/>
        <v>330</v>
      </c>
      <c r="AG1133" s="5">
        <f t="shared" ca="1" si="489"/>
        <v>253</v>
      </c>
      <c r="AH1133" s="5">
        <f t="shared" ca="1" si="490"/>
        <v>332</v>
      </c>
      <c r="AI1133" s="5">
        <f t="shared" ca="1" si="491"/>
        <v>293</v>
      </c>
      <c r="AJ1133" s="5">
        <f t="shared" ca="1" si="492"/>
        <v>335</v>
      </c>
      <c r="AK1133" s="5">
        <f t="shared" ca="1" si="493"/>
        <v>317</v>
      </c>
    </row>
    <row r="1134" spans="1:37" x14ac:dyDescent="0.3">
      <c r="A1134" s="35">
        <f>IF(Замеры!B1131=0, " ", Замеры!B1131)</f>
        <v>1128</v>
      </c>
      <c r="B1134" s="45" t="str">
        <f>Замеры!G1131</f>
        <v xml:space="preserve">Группа от QF </v>
      </c>
      <c r="C1134" s="45" t="str">
        <f>IF(Замеры!O1131=0, " ", Замеры!O1131)</f>
        <v xml:space="preserve"> </v>
      </c>
      <c r="D1134" s="69" t="str">
        <f t="shared" si="494"/>
        <v xml:space="preserve"> </v>
      </c>
      <c r="E1134" s="69" t="str">
        <f t="shared" si="495"/>
        <v xml:space="preserve"> </v>
      </c>
      <c r="F1134" s="29" t="str">
        <f t="shared" si="470"/>
        <v>-</v>
      </c>
      <c r="G1134" s="29" t="str">
        <f t="shared" si="471"/>
        <v>-</v>
      </c>
      <c r="H1134" s="29" t="str">
        <f t="shared" si="472"/>
        <v>-</v>
      </c>
      <c r="I1134" s="29" t="str">
        <f t="shared" si="473"/>
        <v>-</v>
      </c>
      <c r="J1134" s="46" t="str">
        <f t="shared" si="474"/>
        <v>-</v>
      </c>
      <c r="K1134" s="29" t="str">
        <f t="shared" si="475"/>
        <v>-</v>
      </c>
      <c r="L1134" s="29" t="str">
        <f t="shared" si="476"/>
        <v>-</v>
      </c>
      <c r="M1134" s="29" t="str">
        <f t="shared" si="477"/>
        <v>-</v>
      </c>
      <c r="N1134" s="29" t="str">
        <f t="shared" si="478"/>
        <v>-</v>
      </c>
      <c r="O1134" s="29" t="str">
        <f t="shared" si="479"/>
        <v>-</v>
      </c>
      <c r="P1134" s="2">
        <f>Замеры!R1131</f>
        <v>0</v>
      </c>
      <c r="S1134" s="2">
        <f>Замеры!S1131</f>
        <v>0</v>
      </c>
      <c r="T1134" s="2" t="s">
        <v>72</v>
      </c>
      <c r="U1134" s="2" t="b">
        <f t="shared" si="480"/>
        <v>0</v>
      </c>
      <c r="V1134" s="2" t="b">
        <f t="shared" si="481"/>
        <v>0</v>
      </c>
      <c r="W1134" s="2" t="b">
        <f t="shared" si="482"/>
        <v>0</v>
      </c>
      <c r="Y1134" s="2">
        <f t="shared" ca="1" si="483"/>
        <v>36</v>
      </c>
      <c r="Z1134" s="2">
        <f t="shared" ca="1" si="483"/>
        <v>50</v>
      </c>
      <c r="AA1134" s="2">
        <f t="shared" ca="1" si="483"/>
        <v>44</v>
      </c>
      <c r="AB1134" s="5">
        <f t="shared" ca="1" si="484"/>
        <v>583</v>
      </c>
      <c r="AC1134" s="5">
        <f t="shared" ca="1" si="485"/>
        <v>447</v>
      </c>
      <c r="AD1134" s="5">
        <f t="shared" ca="1" si="486"/>
        <v>454</v>
      </c>
      <c r="AE1134" s="5">
        <f t="shared" ca="1" si="487"/>
        <v>561</v>
      </c>
      <c r="AF1134" s="5">
        <f t="shared" ca="1" si="488"/>
        <v>587</v>
      </c>
      <c r="AG1134" s="5">
        <f t="shared" ca="1" si="489"/>
        <v>480</v>
      </c>
      <c r="AH1134" s="5">
        <f t="shared" ca="1" si="490"/>
        <v>554</v>
      </c>
      <c r="AI1134" s="5">
        <f t="shared" ca="1" si="491"/>
        <v>511</v>
      </c>
      <c r="AJ1134" s="5">
        <f t="shared" ca="1" si="492"/>
        <v>504</v>
      </c>
      <c r="AK1134" s="5">
        <f t="shared" ca="1" si="493"/>
        <v>462</v>
      </c>
    </row>
    <row r="1135" spans="1:37" x14ac:dyDescent="0.3">
      <c r="A1135" s="35">
        <f>IF(Замеры!B1132=0, " ", Замеры!B1132)</f>
        <v>1129</v>
      </c>
      <c r="B1135" s="45" t="str">
        <f>Замеры!G1132</f>
        <v xml:space="preserve">Группа от QF </v>
      </c>
      <c r="C1135" s="45" t="str">
        <f>IF(Замеры!O1132=0, " ", Замеры!O1132)</f>
        <v xml:space="preserve"> </v>
      </c>
      <c r="D1135" s="69" t="str">
        <f t="shared" si="494"/>
        <v xml:space="preserve"> </v>
      </c>
      <c r="E1135" s="69" t="str">
        <f t="shared" si="495"/>
        <v xml:space="preserve"> </v>
      </c>
      <c r="F1135" s="29" t="str">
        <f t="shared" si="470"/>
        <v>-</v>
      </c>
      <c r="G1135" s="29" t="str">
        <f t="shared" si="471"/>
        <v>-</v>
      </c>
      <c r="H1135" s="29" t="str">
        <f t="shared" si="472"/>
        <v>-</v>
      </c>
      <c r="I1135" s="29" t="str">
        <f t="shared" si="473"/>
        <v>-</v>
      </c>
      <c r="J1135" s="46" t="str">
        <f t="shared" si="474"/>
        <v>-</v>
      </c>
      <c r="K1135" s="29" t="str">
        <f t="shared" si="475"/>
        <v>-</v>
      </c>
      <c r="L1135" s="29" t="str">
        <f t="shared" si="476"/>
        <v>-</v>
      </c>
      <c r="M1135" s="29" t="str">
        <f t="shared" si="477"/>
        <v>-</v>
      </c>
      <c r="N1135" s="29" t="str">
        <f t="shared" si="478"/>
        <v>-</v>
      </c>
      <c r="O1135" s="29" t="str">
        <f t="shared" si="479"/>
        <v>-</v>
      </c>
      <c r="P1135" s="2">
        <f>Замеры!R1132</f>
        <v>0</v>
      </c>
      <c r="S1135" s="2">
        <f>Замеры!S1132</f>
        <v>0</v>
      </c>
      <c r="T1135" s="2" t="s">
        <v>72</v>
      </c>
      <c r="U1135" s="2" t="b">
        <f t="shared" si="480"/>
        <v>0</v>
      </c>
      <c r="V1135" s="2" t="b">
        <f t="shared" si="481"/>
        <v>0</v>
      </c>
      <c r="W1135" s="2" t="b">
        <f t="shared" si="482"/>
        <v>0</v>
      </c>
      <c r="Y1135" s="2">
        <f t="shared" ca="1" si="483"/>
        <v>43</v>
      </c>
      <c r="Z1135" s="2">
        <f t="shared" ca="1" si="483"/>
        <v>39</v>
      </c>
      <c r="AA1135" s="2">
        <f t="shared" ca="1" si="483"/>
        <v>28</v>
      </c>
      <c r="AB1135" s="5">
        <f t="shared" ca="1" si="484"/>
        <v>315</v>
      </c>
      <c r="AC1135" s="5">
        <f t="shared" ca="1" si="485"/>
        <v>340</v>
      </c>
      <c r="AD1135" s="5">
        <f t="shared" ca="1" si="486"/>
        <v>304</v>
      </c>
      <c r="AE1135" s="5">
        <f t="shared" ca="1" si="487"/>
        <v>314</v>
      </c>
      <c r="AF1135" s="5">
        <f t="shared" ca="1" si="488"/>
        <v>325</v>
      </c>
      <c r="AG1135" s="5">
        <f t="shared" ca="1" si="489"/>
        <v>303</v>
      </c>
      <c r="AH1135" s="5">
        <f t="shared" ca="1" si="490"/>
        <v>321</v>
      </c>
      <c r="AI1135" s="5">
        <f t="shared" ca="1" si="491"/>
        <v>427</v>
      </c>
      <c r="AJ1135" s="5">
        <f t="shared" ca="1" si="492"/>
        <v>326</v>
      </c>
      <c r="AK1135" s="5">
        <f t="shared" ca="1" si="493"/>
        <v>369</v>
      </c>
    </row>
    <row r="1136" spans="1:37" x14ac:dyDescent="0.3">
      <c r="A1136" s="35">
        <f>IF(Замеры!B1133=0, " ", Замеры!B1133)</f>
        <v>1130</v>
      </c>
      <c r="B1136" s="45" t="str">
        <f>Замеры!G1133</f>
        <v xml:space="preserve">Группа от QF </v>
      </c>
      <c r="C1136" s="45" t="str">
        <f>IF(Замеры!O1133=0, " ", Замеры!O1133)</f>
        <v xml:space="preserve"> </v>
      </c>
      <c r="D1136" s="69" t="str">
        <f t="shared" si="494"/>
        <v xml:space="preserve"> </v>
      </c>
      <c r="E1136" s="69" t="str">
        <f t="shared" si="495"/>
        <v xml:space="preserve"> </v>
      </c>
      <c r="F1136" s="29" t="str">
        <f t="shared" si="470"/>
        <v>-</v>
      </c>
      <c r="G1136" s="29" t="str">
        <f t="shared" si="471"/>
        <v>-</v>
      </c>
      <c r="H1136" s="29" t="str">
        <f t="shared" si="472"/>
        <v>-</v>
      </c>
      <c r="I1136" s="29" t="str">
        <f t="shared" si="473"/>
        <v>-</v>
      </c>
      <c r="J1136" s="46" t="str">
        <f t="shared" si="474"/>
        <v>-</v>
      </c>
      <c r="K1136" s="29" t="str">
        <f t="shared" si="475"/>
        <v>-</v>
      </c>
      <c r="L1136" s="29" t="str">
        <f t="shared" si="476"/>
        <v>-</v>
      </c>
      <c r="M1136" s="29" t="str">
        <f t="shared" si="477"/>
        <v>-</v>
      </c>
      <c r="N1136" s="29" t="str">
        <f t="shared" si="478"/>
        <v>-</v>
      </c>
      <c r="O1136" s="29" t="str">
        <f t="shared" si="479"/>
        <v>-</v>
      </c>
      <c r="P1136" s="2">
        <f>Замеры!R1133</f>
        <v>0</v>
      </c>
      <c r="S1136" s="2">
        <f>Замеры!S1133</f>
        <v>0</v>
      </c>
      <c r="T1136" s="2" t="s">
        <v>72</v>
      </c>
      <c r="U1136" s="2" t="b">
        <f t="shared" si="480"/>
        <v>0</v>
      </c>
      <c r="V1136" s="2" t="b">
        <f t="shared" si="481"/>
        <v>0</v>
      </c>
      <c r="W1136" s="2" t="b">
        <f t="shared" si="482"/>
        <v>0</v>
      </c>
      <c r="Y1136" s="2">
        <f t="shared" ca="1" si="483"/>
        <v>26</v>
      </c>
      <c r="Z1136" s="2">
        <f t="shared" ca="1" si="483"/>
        <v>24</v>
      </c>
      <c r="AA1136" s="2">
        <f t="shared" ca="1" si="483"/>
        <v>26</v>
      </c>
      <c r="AB1136" s="5">
        <f t="shared" ca="1" si="484"/>
        <v>381</v>
      </c>
      <c r="AC1136" s="5">
        <f t="shared" ca="1" si="485"/>
        <v>356</v>
      </c>
      <c r="AD1136" s="5">
        <f t="shared" ca="1" si="486"/>
        <v>313</v>
      </c>
      <c r="AE1136" s="5">
        <f t="shared" ca="1" si="487"/>
        <v>329</v>
      </c>
      <c r="AF1136" s="5">
        <f t="shared" ca="1" si="488"/>
        <v>327</v>
      </c>
      <c r="AG1136" s="5">
        <f t="shared" ca="1" si="489"/>
        <v>396</v>
      </c>
      <c r="AH1136" s="5">
        <f t="shared" ca="1" si="490"/>
        <v>290</v>
      </c>
      <c r="AI1136" s="5">
        <f t="shared" ca="1" si="491"/>
        <v>406</v>
      </c>
      <c r="AJ1136" s="5">
        <f t="shared" ca="1" si="492"/>
        <v>335</v>
      </c>
      <c r="AK1136" s="5">
        <f t="shared" ca="1" si="493"/>
        <v>380</v>
      </c>
    </row>
    <row r="1137" spans="1:37" x14ac:dyDescent="0.3">
      <c r="A1137" s="35">
        <f>IF(Замеры!B1134=0, " ", Замеры!B1134)</f>
        <v>1131</v>
      </c>
      <c r="B1137" s="45" t="str">
        <f>Замеры!G1134</f>
        <v xml:space="preserve">Группа от QF </v>
      </c>
      <c r="C1137" s="45" t="str">
        <f>IF(Замеры!O1134=0, " ", Замеры!O1134)</f>
        <v xml:space="preserve"> </v>
      </c>
      <c r="D1137" s="69" t="str">
        <f t="shared" si="494"/>
        <v xml:space="preserve"> </v>
      </c>
      <c r="E1137" s="69" t="str">
        <f t="shared" si="495"/>
        <v xml:space="preserve"> </v>
      </c>
      <c r="F1137" s="29" t="str">
        <f t="shared" si="470"/>
        <v>-</v>
      </c>
      <c r="G1137" s="29" t="str">
        <f t="shared" si="471"/>
        <v>-</v>
      </c>
      <c r="H1137" s="29" t="str">
        <f t="shared" si="472"/>
        <v>-</v>
      </c>
      <c r="I1137" s="29" t="str">
        <f t="shared" si="473"/>
        <v>-</v>
      </c>
      <c r="J1137" s="46" t="str">
        <f t="shared" si="474"/>
        <v>-</v>
      </c>
      <c r="K1137" s="29" t="str">
        <f t="shared" si="475"/>
        <v>-</v>
      </c>
      <c r="L1137" s="29" t="str">
        <f t="shared" si="476"/>
        <v>-</v>
      </c>
      <c r="M1137" s="29" t="str">
        <f t="shared" si="477"/>
        <v>-</v>
      </c>
      <c r="N1137" s="29" t="str">
        <f t="shared" si="478"/>
        <v>-</v>
      </c>
      <c r="O1137" s="29" t="str">
        <f t="shared" si="479"/>
        <v>-</v>
      </c>
      <c r="P1137" s="2">
        <f>Замеры!R1134</f>
        <v>0</v>
      </c>
      <c r="S1137" s="2">
        <f>Замеры!S1134</f>
        <v>0</v>
      </c>
      <c r="T1137" s="2" t="s">
        <v>72</v>
      </c>
      <c r="U1137" s="2" t="b">
        <f t="shared" si="480"/>
        <v>0</v>
      </c>
      <c r="V1137" s="2" t="b">
        <f t="shared" si="481"/>
        <v>0</v>
      </c>
      <c r="W1137" s="2" t="b">
        <f t="shared" si="482"/>
        <v>0</v>
      </c>
      <c r="Y1137" s="2">
        <f t="shared" ca="1" si="483"/>
        <v>34</v>
      </c>
      <c r="Z1137" s="2">
        <f t="shared" ca="1" si="483"/>
        <v>25</v>
      </c>
      <c r="AA1137" s="2">
        <f t="shared" ca="1" si="483"/>
        <v>42</v>
      </c>
      <c r="AB1137" s="5">
        <f t="shared" ca="1" si="484"/>
        <v>555</v>
      </c>
      <c r="AC1137" s="5">
        <f t="shared" ca="1" si="485"/>
        <v>439</v>
      </c>
      <c r="AD1137" s="5">
        <f t="shared" ca="1" si="486"/>
        <v>445</v>
      </c>
      <c r="AE1137" s="5">
        <f t="shared" ca="1" si="487"/>
        <v>449</v>
      </c>
      <c r="AF1137" s="5">
        <f t="shared" ca="1" si="488"/>
        <v>450</v>
      </c>
      <c r="AG1137" s="5">
        <f t="shared" ca="1" si="489"/>
        <v>503</v>
      </c>
      <c r="AH1137" s="5">
        <f t="shared" ca="1" si="490"/>
        <v>436</v>
      </c>
      <c r="AI1137" s="5">
        <f t="shared" ca="1" si="491"/>
        <v>507</v>
      </c>
      <c r="AJ1137" s="5">
        <f t="shared" ca="1" si="492"/>
        <v>490</v>
      </c>
      <c r="AK1137" s="5">
        <f t="shared" ca="1" si="493"/>
        <v>453</v>
      </c>
    </row>
    <row r="1138" spans="1:37" x14ac:dyDescent="0.3">
      <c r="A1138" s="35">
        <f>IF(Замеры!B1135=0, " ", Замеры!B1135)</f>
        <v>1132</v>
      </c>
      <c r="B1138" s="45" t="str">
        <f>Замеры!G1135</f>
        <v xml:space="preserve">Группа от QF </v>
      </c>
      <c r="C1138" s="45" t="str">
        <f>IF(Замеры!O1135=0, " ", Замеры!O1135)</f>
        <v xml:space="preserve"> </v>
      </c>
      <c r="D1138" s="69" t="str">
        <f t="shared" si="494"/>
        <v xml:space="preserve"> </v>
      </c>
      <c r="E1138" s="69" t="str">
        <f t="shared" si="495"/>
        <v xml:space="preserve"> </v>
      </c>
      <c r="F1138" s="29" t="str">
        <f t="shared" si="470"/>
        <v>-</v>
      </c>
      <c r="G1138" s="29" t="str">
        <f t="shared" si="471"/>
        <v>-</v>
      </c>
      <c r="H1138" s="29" t="str">
        <f t="shared" si="472"/>
        <v>-</v>
      </c>
      <c r="I1138" s="29" t="str">
        <f t="shared" si="473"/>
        <v>-</v>
      </c>
      <c r="J1138" s="46" t="str">
        <f t="shared" si="474"/>
        <v>-</v>
      </c>
      <c r="K1138" s="29" t="str">
        <f t="shared" si="475"/>
        <v>-</v>
      </c>
      <c r="L1138" s="29" t="str">
        <f t="shared" si="476"/>
        <v>-</v>
      </c>
      <c r="M1138" s="29" t="str">
        <f t="shared" si="477"/>
        <v>-</v>
      </c>
      <c r="N1138" s="29" t="str">
        <f t="shared" si="478"/>
        <v>-</v>
      </c>
      <c r="O1138" s="29" t="str">
        <f t="shared" si="479"/>
        <v>-</v>
      </c>
      <c r="P1138" s="2">
        <f>Замеры!R1135</f>
        <v>0</v>
      </c>
      <c r="S1138" s="2">
        <f>Замеры!S1135</f>
        <v>0</v>
      </c>
      <c r="T1138" s="2" t="s">
        <v>72</v>
      </c>
      <c r="U1138" s="2" t="b">
        <f t="shared" si="480"/>
        <v>0</v>
      </c>
      <c r="V1138" s="2" t="b">
        <f t="shared" si="481"/>
        <v>0</v>
      </c>
      <c r="W1138" s="2" t="b">
        <f t="shared" si="482"/>
        <v>0</v>
      </c>
      <c r="Y1138" s="2">
        <f t="shared" ca="1" si="483"/>
        <v>36</v>
      </c>
      <c r="Z1138" s="2">
        <f t="shared" ca="1" si="483"/>
        <v>23</v>
      </c>
      <c r="AA1138" s="2">
        <f t="shared" ca="1" si="483"/>
        <v>23</v>
      </c>
      <c r="AB1138" s="5">
        <f t="shared" ca="1" si="484"/>
        <v>344</v>
      </c>
      <c r="AC1138" s="5">
        <f t="shared" ca="1" si="485"/>
        <v>315</v>
      </c>
      <c r="AD1138" s="5">
        <f t="shared" ca="1" si="486"/>
        <v>335</v>
      </c>
      <c r="AE1138" s="5">
        <f t="shared" ca="1" si="487"/>
        <v>359</v>
      </c>
      <c r="AF1138" s="5">
        <f t="shared" ca="1" si="488"/>
        <v>249</v>
      </c>
      <c r="AG1138" s="5">
        <f t="shared" ca="1" si="489"/>
        <v>301</v>
      </c>
      <c r="AH1138" s="5">
        <f t="shared" ca="1" si="490"/>
        <v>346</v>
      </c>
      <c r="AI1138" s="5">
        <f t="shared" ca="1" si="491"/>
        <v>355</v>
      </c>
      <c r="AJ1138" s="5">
        <f t="shared" ca="1" si="492"/>
        <v>268</v>
      </c>
      <c r="AK1138" s="5">
        <f t="shared" ca="1" si="493"/>
        <v>328</v>
      </c>
    </row>
    <row r="1139" spans="1:37" x14ac:dyDescent="0.3">
      <c r="A1139" s="35">
        <f>IF(Замеры!B1136=0, " ", Замеры!B1136)</f>
        <v>1133</v>
      </c>
      <c r="B1139" s="45" t="str">
        <f>Замеры!G1136</f>
        <v xml:space="preserve">Группа от QF </v>
      </c>
      <c r="C1139" s="45" t="str">
        <f>IF(Замеры!O1136=0, " ", Замеры!O1136)</f>
        <v xml:space="preserve"> </v>
      </c>
      <c r="D1139" s="69" t="str">
        <f t="shared" si="494"/>
        <v xml:space="preserve"> </v>
      </c>
      <c r="E1139" s="69" t="str">
        <f t="shared" si="495"/>
        <v xml:space="preserve"> </v>
      </c>
      <c r="F1139" s="29" t="str">
        <f t="shared" si="470"/>
        <v>-</v>
      </c>
      <c r="G1139" s="29" t="str">
        <f t="shared" si="471"/>
        <v>-</v>
      </c>
      <c r="H1139" s="29" t="str">
        <f t="shared" si="472"/>
        <v>-</v>
      </c>
      <c r="I1139" s="29" t="str">
        <f t="shared" si="473"/>
        <v>-</v>
      </c>
      <c r="J1139" s="46" t="str">
        <f t="shared" si="474"/>
        <v>-</v>
      </c>
      <c r="K1139" s="29" t="str">
        <f t="shared" si="475"/>
        <v>-</v>
      </c>
      <c r="L1139" s="29" t="str">
        <f t="shared" si="476"/>
        <v>-</v>
      </c>
      <c r="M1139" s="29" t="str">
        <f t="shared" si="477"/>
        <v>-</v>
      </c>
      <c r="N1139" s="29" t="str">
        <f t="shared" si="478"/>
        <v>-</v>
      </c>
      <c r="O1139" s="29" t="str">
        <f t="shared" si="479"/>
        <v>-</v>
      </c>
      <c r="P1139" s="2">
        <f>Замеры!R1136</f>
        <v>0</v>
      </c>
      <c r="S1139" s="2">
        <f>Замеры!S1136</f>
        <v>0</v>
      </c>
      <c r="T1139" s="2" t="s">
        <v>72</v>
      </c>
      <c r="U1139" s="2" t="b">
        <f t="shared" si="480"/>
        <v>0</v>
      </c>
      <c r="V1139" s="2" t="b">
        <f t="shared" si="481"/>
        <v>0</v>
      </c>
      <c r="W1139" s="2" t="b">
        <f t="shared" si="482"/>
        <v>0</v>
      </c>
      <c r="Y1139" s="2">
        <f t="shared" ca="1" si="483"/>
        <v>45</v>
      </c>
      <c r="Z1139" s="2">
        <f t="shared" ca="1" si="483"/>
        <v>41</v>
      </c>
      <c r="AA1139" s="2">
        <f t="shared" ca="1" si="483"/>
        <v>21</v>
      </c>
      <c r="AB1139" s="5">
        <f t="shared" ca="1" si="484"/>
        <v>217</v>
      </c>
      <c r="AC1139" s="5">
        <f t="shared" ca="1" si="485"/>
        <v>358</v>
      </c>
      <c r="AD1139" s="5">
        <f t="shared" ca="1" si="486"/>
        <v>250</v>
      </c>
      <c r="AE1139" s="5">
        <f t="shared" ca="1" si="487"/>
        <v>350</v>
      </c>
      <c r="AF1139" s="5">
        <f t="shared" ca="1" si="488"/>
        <v>312</v>
      </c>
      <c r="AG1139" s="5">
        <f t="shared" ca="1" si="489"/>
        <v>275</v>
      </c>
      <c r="AH1139" s="5">
        <f t="shared" ca="1" si="490"/>
        <v>319</v>
      </c>
      <c r="AI1139" s="5">
        <f t="shared" ca="1" si="491"/>
        <v>348</v>
      </c>
      <c r="AJ1139" s="5">
        <f t="shared" ca="1" si="492"/>
        <v>326</v>
      </c>
      <c r="AK1139" s="5">
        <f t="shared" ca="1" si="493"/>
        <v>216</v>
      </c>
    </row>
    <row r="1140" spans="1:37" x14ac:dyDescent="0.3">
      <c r="A1140" s="35">
        <f>IF(Замеры!B1137=0, " ", Замеры!B1137)</f>
        <v>1134</v>
      </c>
      <c r="B1140" s="45" t="str">
        <f>Замеры!G1137</f>
        <v xml:space="preserve">Группа от QF </v>
      </c>
      <c r="C1140" s="45" t="str">
        <f>IF(Замеры!O1137=0, " ", Замеры!O1137)</f>
        <v xml:space="preserve"> </v>
      </c>
      <c r="D1140" s="69" t="str">
        <f t="shared" si="494"/>
        <v xml:space="preserve"> </v>
      </c>
      <c r="E1140" s="69" t="str">
        <f t="shared" si="495"/>
        <v xml:space="preserve"> </v>
      </c>
      <c r="F1140" s="29" t="str">
        <f t="shared" si="470"/>
        <v>-</v>
      </c>
      <c r="G1140" s="29" t="str">
        <f t="shared" si="471"/>
        <v>-</v>
      </c>
      <c r="H1140" s="29" t="str">
        <f t="shared" si="472"/>
        <v>-</v>
      </c>
      <c r="I1140" s="29" t="str">
        <f t="shared" si="473"/>
        <v>-</v>
      </c>
      <c r="J1140" s="46" t="str">
        <f t="shared" si="474"/>
        <v>-</v>
      </c>
      <c r="K1140" s="29" t="str">
        <f t="shared" si="475"/>
        <v>-</v>
      </c>
      <c r="L1140" s="29" t="str">
        <f t="shared" si="476"/>
        <v>-</v>
      </c>
      <c r="M1140" s="29" t="str">
        <f t="shared" si="477"/>
        <v>-</v>
      </c>
      <c r="N1140" s="29" t="str">
        <f t="shared" si="478"/>
        <v>-</v>
      </c>
      <c r="O1140" s="29" t="str">
        <f t="shared" si="479"/>
        <v>-</v>
      </c>
      <c r="P1140" s="2">
        <f>Замеры!R1137</f>
        <v>0</v>
      </c>
      <c r="S1140" s="2">
        <f>Замеры!S1137</f>
        <v>0</v>
      </c>
      <c r="T1140" s="2" t="s">
        <v>72</v>
      </c>
      <c r="U1140" s="2" t="b">
        <f t="shared" si="480"/>
        <v>0</v>
      </c>
      <c r="V1140" s="2" t="b">
        <f t="shared" si="481"/>
        <v>0</v>
      </c>
      <c r="W1140" s="2" t="b">
        <f t="shared" si="482"/>
        <v>0</v>
      </c>
      <c r="Y1140" s="2">
        <f t="shared" ca="1" si="483"/>
        <v>29</v>
      </c>
      <c r="Z1140" s="2">
        <f t="shared" ca="1" si="483"/>
        <v>26</v>
      </c>
      <c r="AA1140" s="2">
        <f t="shared" ca="1" si="483"/>
        <v>45</v>
      </c>
      <c r="AB1140" s="5">
        <f t="shared" ca="1" si="484"/>
        <v>572</v>
      </c>
      <c r="AC1140" s="5">
        <f t="shared" ca="1" si="485"/>
        <v>490</v>
      </c>
      <c r="AD1140" s="5">
        <f t="shared" ca="1" si="486"/>
        <v>532</v>
      </c>
      <c r="AE1140" s="5">
        <f t="shared" ca="1" si="487"/>
        <v>488</v>
      </c>
      <c r="AF1140" s="5">
        <f t="shared" ca="1" si="488"/>
        <v>520</v>
      </c>
      <c r="AG1140" s="5">
        <f t="shared" ca="1" si="489"/>
        <v>600</v>
      </c>
      <c r="AH1140" s="5">
        <f t="shared" ca="1" si="490"/>
        <v>588</v>
      </c>
      <c r="AI1140" s="5">
        <f t="shared" ca="1" si="491"/>
        <v>543</v>
      </c>
      <c r="AJ1140" s="5">
        <f t="shared" ca="1" si="492"/>
        <v>582</v>
      </c>
      <c r="AK1140" s="5">
        <f t="shared" ca="1" si="493"/>
        <v>591</v>
      </c>
    </row>
    <row r="1141" spans="1:37" x14ac:dyDescent="0.3">
      <c r="A1141" s="35">
        <f>IF(Замеры!B1138=0, " ", Замеры!B1138)</f>
        <v>1135</v>
      </c>
      <c r="B1141" s="45" t="str">
        <f>Замеры!G1138</f>
        <v xml:space="preserve">Группа от QF </v>
      </c>
      <c r="C1141" s="45" t="str">
        <f>IF(Замеры!O1138=0, " ", Замеры!O1138)</f>
        <v xml:space="preserve"> </v>
      </c>
      <c r="D1141" s="69" t="str">
        <f t="shared" si="494"/>
        <v xml:space="preserve"> </v>
      </c>
      <c r="E1141" s="69" t="str">
        <f t="shared" si="495"/>
        <v xml:space="preserve"> </v>
      </c>
      <c r="F1141" s="29" t="str">
        <f t="shared" si="470"/>
        <v>-</v>
      </c>
      <c r="G1141" s="29" t="str">
        <f t="shared" si="471"/>
        <v>-</v>
      </c>
      <c r="H1141" s="29" t="str">
        <f t="shared" si="472"/>
        <v>-</v>
      </c>
      <c r="I1141" s="29" t="str">
        <f t="shared" si="473"/>
        <v>-</v>
      </c>
      <c r="J1141" s="46" t="str">
        <f t="shared" si="474"/>
        <v>-</v>
      </c>
      <c r="K1141" s="29" t="str">
        <f t="shared" si="475"/>
        <v>-</v>
      </c>
      <c r="L1141" s="29" t="str">
        <f t="shared" si="476"/>
        <v>-</v>
      </c>
      <c r="M1141" s="29" t="str">
        <f t="shared" si="477"/>
        <v>-</v>
      </c>
      <c r="N1141" s="29" t="str">
        <f t="shared" si="478"/>
        <v>-</v>
      </c>
      <c r="O1141" s="29" t="str">
        <f t="shared" si="479"/>
        <v>-</v>
      </c>
      <c r="P1141" s="2">
        <f>Замеры!R1138</f>
        <v>0</v>
      </c>
      <c r="S1141" s="2">
        <f>Замеры!S1138</f>
        <v>0</v>
      </c>
      <c r="T1141" s="2" t="s">
        <v>72</v>
      </c>
      <c r="U1141" s="2" t="b">
        <f t="shared" si="480"/>
        <v>0</v>
      </c>
      <c r="V1141" s="2" t="b">
        <f t="shared" si="481"/>
        <v>0</v>
      </c>
      <c r="W1141" s="2" t="b">
        <f t="shared" si="482"/>
        <v>0</v>
      </c>
      <c r="Y1141" s="2">
        <f t="shared" ca="1" si="483"/>
        <v>32</v>
      </c>
      <c r="Z1141" s="2">
        <f t="shared" ca="1" si="483"/>
        <v>49</v>
      </c>
      <c r="AA1141" s="2">
        <f t="shared" ca="1" si="483"/>
        <v>24</v>
      </c>
      <c r="AB1141" s="5">
        <f t="shared" ca="1" si="484"/>
        <v>307</v>
      </c>
      <c r="AC1141" s="5">
        <f t="shared" ca="1" si="485"/>
        <v>371</v>
      </c>
      <c r="AD1141" s="5">
        <f t="shared" ca="1" si="486"/>
        <v>349</v>
      </c>
      <c r="AE1141" s="5">
        <f t="shared" ca="1" si="487"/>
        <v>327</v>
      </c>
      <c r="AF1141" s="5">
        <f t="shared" ca="1" si="488"/>
        <v>345</v>
      </c>
      <c r="AG1141" s="5">
        <f t="shared" ca="1" si="489"/>
        <v>351</v>
      </c>
      <c r="AH1141" s="5">
        <f t="shared" ca="1" si="490"/>
        <v>329</v>
      </c>
      <c r="AI1141" s="5">
        <f t="shared" ca="1" si="491"/>
        <v>267</v>
      </c>
      <c r="AJ1141" s="5">
        <f t="shared" ca="1" si="492"/>
        <v>258</v>
      </c>
      <c r="AK1141" s="5">
        <f t="shared" ca="1" si="493"/>
        <v>257</v>
      </c>
    </row>
    <row r="1142" spans="1:37" x14ac:dyDescent="0.3">
      <c r="A1142" s="35">
        <f>IF(Замеры!B1139=0, " ", Замеры!B1139)</f>
        <v>1136</v>
      </c>
      <c r="B1142" s="45" t="str">
        <f>Замеры!G1139</f>
        <v xml:space="preserve">Группа от QF </v>
      </c>
      <c r="C1142" s="45" t="str">
        <f>IF(Замеры!O1139=0, " ", Замеры!O1139)</f>
        <v xml:space="preserve"> </v>
      </c>
      <c r="D1142" s="69" t="str">
        <f t="shared" si="494"/>
        <v xml:space="preserve"> </v>
      </c>
      <c r="E1142" s="69" t="str">
        <f t="shared" si="495"/>
        <v xml:space="preserve"> </v>
      </c>
      <c r="F1142" s="29" t="str">
        <f t="shared" si="470"/>
        <v>-</v>
      </c>
      <c r="G1142" s="29" t="str">
        <f t="shared" si="471"/>
        <v>-</v>
      </c>
      <c r="H1142" s="29" t="str">
        <f t="shared" si="472"/>
        <v>-</v>
      </c>
      <c r="I1142" s="29" t="str">
        <f t="shared" si="473"/>
        <v>-</v>
      </c>
      <c r="J1142" s="46" t="str">
        <f t="shared" si="474"/>
        <v>-</v>
      </c>
      <c r="K1142" s="29" t="str">
        <f t="shared" si="475"/>
        <v>-</v>
      </c>
      <c r="L1142" s="29" t="str">
        <f t="shared" si="476"/>
        <v>-</v>
      </c>
      <c r="M1142" s="29" t="str">
        <f t="shared" si="477"/>
        <v>-</v>
      </c>
      <c r="N1142" s="29" t="str">
        <f t="shared" si="478"/>
        <v>-</v>
      </c>
      <c r="O1142" s="29" t="str">
        <f t="shared" si="479"/>
        <v>-</v>
      </c>
      <c r="P1142" s="2">
        <f>Замеры!R1139</f>
        <v>0</v>
      </c>
      <c r="S1142" s="2">
        <f>Замеры!S1139</f>
        <v>0</v>
      </c>
      <c r="T1142" s="2" t="s">
        <v>72</v>
      </c>
      <c r="U1142" s="2" t="b">
        <f t="shared" si="480"/>
        <v>0</v>
      </c>
      <c r="V1142" s="2" t="b">
        <f t="shared" si="481"/>
        <v>0</v>
      </c>
      <c r="W1142" s="2" t="b">
        <f t="shared" si="482"/>
        <v>0</v>
      </c>
      <c r="Y1142" s="2">
        <f t="shared" ca="1" si="483"/>
        <v>39</v>
      </c>
      <c r="Z1142" s="2">
        <f t="shared" ca="1" si="483"/>
        <v>38</v>
      </c>
      <c r="AA1142" s="2">
        <f t="shared" ca="1" si="483"/>
        <v>31</v>
      </c>
      <c r="AB1142" s="5">
        <f t="shared" ca="1" si="484"/>
        <v>406</v>
      </c>
      <c r="AC1142" s="5">
        <f t="shared" ca="1" si="485"/>
        <v>424</v>
      </c>
      <c r="AD1142" s="5">
        <f t="shared" ca="1" si="486"/>
        <v>348</v>
      </c>
      <c r="AE1142" s="5">
        <f t="shared" ca="1" si="487"/>
        <v>346</v>
      </c>
      <c r="AF1142" s="5">
        <f t="shared" ca="1" si="488"/>
        <v>343</v>
      </c>
      <c r="AG1142" s="5">
        <f t="shared" ca="1" si="489"/>
        <v>454</v>
      </c>
      <c r="AH1142" s="5">
        <f t="shared" ca="1" si="490"/>
        <v>423</v>
      </c>
      <c r="AI1142" s="5">
        <f t="shared" ca="1" si="491"/>
        <v>343</v>
      </c>
      <c r="AJ1142" s="5">
        <f t="shared" ca="1" si="492"/>
        <v>430</v>
      </c>
      <c r="AK1142" s="5">
        <f t="shared" ca="1" si="493"/>
        <v>427</v>
      </c>
    </row>
    <row r="1143" spans="1:37" x14ac:dyDescent="0.3">
      <c r="A1143" s="35">
        <f>IF(Замеры!B1140=0, " ", Замеры!B1140)</f>
        <v>1137</v>
      </c>
      <c r="B1143" s="45" t="str">
        <f>Замеры!G1140</f>
        <v xml:space="preserve">Группа от QF </v>
      </c>
      <c r="C1143" s="45" t="str">
        <f>IF(Замеры!O1140=0, " ", Замеры!O1140)</f>
        <v xml:space="preserve"> </v>
      </c>
      <c r="D1143" s="69" t="str">
        <f t="shared" si="494"/>
        <v xml:space="preserve"> </v>
      </c>
      <c r="E1143" s="69" t="str">
        <f t="shared" si="495"/>
        <v xml:space="preserve"> </v>
      </c>
      <c r="F1143" s="29" t="str">
        <f t="shared" si="470"/>
        <v>-</v>
      </c>
      <c r="G1143" s="29" t="str">
        <f t="shared" si="471"/>
        <v>-</v>
      </c>
      <c r="H1143" s="29" t="str">
        <f t="shared" si="472"/>
        <v>-</v>
      </c>
      <c r="I1143" s="29" t="str">
        <f t="shared" si="473"/>
        <v>-</v>
      </c>
      <c r="J1143" s="46" t="str">
        <f t="shared" si="474"/>
        <v>-</v>
      </c>
      <c r="K1143" s="29" t="str">
        <f t="shared" si="475"/>
        <v>-</v>
      </c>
      <c r="L1143" s="29" t="str">
        <f t="shared" si="476"/>
        <v>-</v>
      </c>
      <c r="M1143" s="29" t="str">
        <f t="shared" si="477"/>
        <v>-</v>
      </c>
      <c r="N1143" s="29" t="str">
        <f t="shared" si="478"/>
        <v>-</v>
      </c>
      <c r="O1143" s="29" t="str">
        <f t="shared" si="479"/>
        <v>-</v>
      </c>
      <c r="P1143" s="2">
        <f>Замеры!R1140</f>
        <v>0</v>
      </c>
      <c r="S1143" s="2">
        <f>Замеры!S1140</f>
        <v>0</v>
      </c>
      <c r="T1143" s="2" t="s">
        <v>72</v>
      </c>
      <c r="U1143" s="2" t="b">
        <f t="shared" si="480"/>
        <v>0</v>
      </c>
      <c r="V1143" s="2" t="b">
        <f t="shared" si="481"/>
        <v>0</v>
      </c>
      <c r="W1143" s="2" t="b">
        <f t="shared" si="482"/>
        <v>0</v>
      </c>
      <c r="Y1143" s="2">
        <f t="shared" ca="1" si="483"/>
        <v>27</v>
      </c>
      <c r="Z1143" s="2">
        <f t="shared" ca="1" si="483"/>
        <v>45</v>
      </c>
      <c r="AA1143" s="2">
        <f t="shared" ca="1" si="483"/>
        <v>22</v>
      </c>
      <c r="AB1143" s="5">
        <f t="shared" ca="1" si="484"/>
        <v>311</v>
      </c>
      <c r="AC1143" s="5">
        <f t="shared" ca="1" si="485"/>
        <v>281</v>
      </c>
      <c r="AD1143" s="5">
        <f t="shared" ca="1" si="486"/>
        <v>243</v>
      </c>
      <c r="AE1143" s="5">
        <f t="shared" ca="1" si="487"/>
        <v>284</v>
      </c>
      <c r="AF1143" s="5">
        <f t="shared" ca="1" si="488"/>
        <v>351</v>
      </c>
      <c r="AG1143" s="5">
        <f t="shared" ca="1" si="489"/>
        <v>332</v>
      </c>
      <c r="AH1143" s="5">
        <f t="shared" ca="1" si="490"/>
        <v>334</v>
      </c>
      <c r="AI1143" s="5">
        <f t="shared" ca="1" si="491"/>
        <v>331</v>
      </c>
      <c r="AJ1143" s="5">
        <f t="shared" ca="1" si="492"/>
        <v>352</v>
      </c>
      <c r="AK1143" s="5">
        <f t="shared" ca="1" si="493"/>
        <v>346</v>
      </c>
    </row>
    <row r="1144" spans="1:37" x14ac:dyDescent="0.3">
      <c r="A1144" s="35">
        <f>IF(Замеры!B1141=0, " ", Замеры!B1141)</f>
        <v>1138</v>
      </c>
      <c r="B1144" s="45" t="str">
        <f>Замеры!G1141</f>
        <v xml:space="preserve">Группа от QF </v>
      </c>
      <c r="C1144" s="45" t="str">
        <f>IF(Замеры!O1141=0, " ", Замеры!O1141)</f>
        <v xml:space="preserve"> </v>
      </c>
      <c r="D1144" s="69" t="str">
        <f t="shared" si="494"/>
        <v xml:space="preserve"> </v>
      </c>
      <c r="E1144" s="69" t="str">
        <f t="shared" si="495"/>
        <v xml:space="preserve"> </v>
      </c>
      <c r="F1144" s="29" t="str">
        <f t="shared" si="470"/>
        <v>-</v>
      </c>
      <c r="G1144" s="29" t="str">
        <f t="shared" si="471"/>
        <v>-</v>
      </c>
      <c r="H1144" s="29" t="str">
        <f t="shared" si="472"/>
        <v>-</v>
      </c>
      <c r="I1144" s="29" t="str">
        <f t="shared" si="473"/>
        <v>-</v>
      </c>
      <c r="J1144" s="46" t="str">
        <f t="shared" si="474"/>
        <v>-</v>
      </c>
      <c r="K1144" s="29" t="str">
        <f t="shared" si="475"/>
        <v>-</v>
      </c>
      <c r="L1144" s="29" t="str">
        <f t="shared" si="476"/>
        <v>-</v>
      </c>
      <c r="M1144" s="29" t="str">
        <f t="shared" si="477"/>
        <v>-</v>
      </c>
      <c r="N1144" s="29" t="str">
        <f t="shared" si="478"/>
        <v>-</v>
      </c>
      <c r="O1144" s="29" t="str">
        <f t="shared" si="479"/>
        <v>-</v>
      </c>
      <c r="P1144" s="2">
        <f>Замеры!R1141</f>
        <v>0</v>
      </c>
      <c r="S1144" s="2">
        <f>Замеры!S1141</f>
        <v>0</v>
      </c>
      <c r="T1144" s="2" t="s">
        <v>72</v>
      </c>
      <c r="U1144" s="2" t="b">
        <f t="shared" si="480"/>
        <v>0</v>
      </c>
      <c r="V1144" s="2" t="b">
        <f t="shared" si="481"/>
        <v>0</v>
      </c>
      <c r="W1144" s="2" t="b">
        <f t="shared" si="482"/>
        <v>0</v>
      </c>
      <c r="Y1144" s="2">
        <f t="shared" ca="1" si="483"/>
        <v>37</v>
      </c>
      <c r="Z1144" s="2">
        <f t="shared" ca="1" si="483"/>
        <v>30</v>
      </c>
      <c r="AA1144" s="2">
        <f t="shared" ca="1" si="483"/>
        <v>26</v>
      </c>
      <c r="AB1144" s="5">
        <f t="shared" ca="1" si="484"/>
        <v>302</v>
      </c>
      <c r="AC1144" s="5">
        <f t="shared" ca="1" si="485"/>
        <v>284</v>
      </c>
      <c r="AD1144" s="5">
        <f t="shared" ca="1" si="486"/>
        <v>280</v>
      </c>
      <c r="AE1144" s="5">
        <f t="shared" ca="1" si="487"/>
        <v>336</v>
      </c>
      <c r="AF1144" s="5">
        <f t="shared" ca="1" si="488"/>
        <v>298</v>
      </c>
      <c r="AG1144" s="5">
        <f t="shared" ca="1" si="489"/>
        <v>360</v>
      </c>
      <c r="AH1144" s="5">
        <f t="shared" ca="1" si="490"/>
        <v>333</v>
      </c>
      <c r="AI1144" s="5">
        <f t="shared" ca="1" si="491"/>
        <v>381</v>
      </c>
      <c r="AJ1144" s="5">
        <f t="shared" ca="1" si="492"/>
        <v>356</v>
      </c>
      <c r="AK1144" s="5">
        <f t="shared" ca="1" si="493"/>
        <v>408</v>
      </c>
    </row>
    <row r="1145" spans="1:37" x14ac:dyDescent="0.3">
      <c r="A1145" s="35">
        <f>IF(Замеры!B1142=0, " ", Замеры!B1142)</f>
        <v>1139</v>
      </c>
      <c r="B1145" s="45" t="str">
        <f>Замеры!G1142</f>
        <v xml:space="preserve">Группа от QF </v>
      </c>
      <c r="C1145" s="45" t="str">
        <f>IF(Замеры!O1142=0, " ", Замеры!O1142)</f>
        <v xml:space="preserve"> </v>
      </c>
      <c r="D1145" s="69" t="str">
        <f t="shared" si="494"/>
        <v xml:space="preserve"> </v>
      </c>
      <c r="E1145" s="69" t="str">
        <f t="shared" si="495"/>
        <v xml:space="preserve"> </v>
      </c>
      <c r="F1145" s="29" t="str">
        <f t="shared" si="470"/>
        <v>-</v>
      </c>
      <c r="G1145" s="29" t="str">
        <f t="shared" si="471"/>
        <v>-</v>
      </c>
      <c r="H1145" s="29" t="str">
        <f t="shared" si="472"/>
        <v>-</v>
      </c>
      <c r="I1145" s="29" t="str">
        <f t="shared" si="473"/>
        <v>-</v>
      </c>
      <c r="J1145" s="46" t="str">
        <f t="shared" si="474"/>
        <v>-</v>
      </c>
      <c r="K1145" s="29" t="str">
        <f t="shared" si="475"/>
        <v>-</v>
      </c>
      <c r="L1145" s="29" t="str">
        <f t="shared" si="476"/>
        <v>-</v>
      </c>
      <c r="M1145" s="29" t="str">
        <f t="shared" si="477"/>
        <v>-</v>
      </c>
      <c r="N1145" s="29" t="str">
        <f t="shared" si="478"/>
        <v>-</v>
      </c>
      <c r="O1145" s="29" t="str">
        <f t="shared" si="479"/>
        <v>-</v>
      </c>
      <c r="P1145" s="2">
        <f>Замеры!R1142</f>
        <v>0</v>
      </c>
      <c r="S1145" s="2">
        <f>Замеры!S1142</f>
        <v>0</v>
      </c>
      <c r="T1145" s="2" t="s">
        <v>72</v>
      </c>
      <c r="U1145" s="2" t="b">
        <f t="shared" si="480"/>
        <v>0</v>
      </c>
      <c r="V1145" s="2" t="b">
        <f t="shared" si="481"/>
        <v>0</v>
      </c>
      <c r="W1145" s="2" t="b">
        <f t="shared" si="482"/>
        <v>0</v>
      </c>
      <c r="Y1145" s="2">
        <f t="shared" ca="1" si="483"/>
        <v>28</v>
      </c>
      <c r="Z1145" s="2">
        <f t="shared" ca="1" si="483"/>
        <v>36</v>
      </c>
      <c r="AA1145" s="2">
        <f t="shared" ca="1" si="483"/>
        <v>34</v>
      </c>
      <c r="AB1145" s="5">
        <f t="shared" ca="1" si="484"/>
        <v>456</v>
      </c>
      <c r="AC1145" s="5">
        <f t="shared" ca="1" si="485"/>
        <v>425</v>
      </c>
      <c r="AD1145" s="5">
        <f t="shared" ca="1" si="486"/>
        <v>438</v>
      </c>
      <c r="AE1145" s="5">
        <f t="shared" ca="1" si="487"/>
        <v>457</v>
      </c>
      <c r="AF1145" s="5">
        <f t="shared" ca="1" si="488"/>
        <v>456</v>
      </c>
      <c r="AG1145" s="5">
        <f t="shared" ca="1" si="489"/>
        <v>406</v>
      </c>
      <c r="AH1145" s="5">
        <f t="shared" ca="1" si="490"/>
        <v>354</v>
      </c>
      <c r="AI1145" s="5">
        <f t="shared" ca="1" si="491"/>
        <v>437</v>
      </c>
      <c r="AJ1145" s="5">
        <f t="shared" ca="1" si="492"/>
        <v>372</v>
      </c>
      <c r="AK1145" s="5">
        <f t="shared" ca="1" si="493"/>
        <v>421</v>
      </c>
    </row>
    <row r="1146" spans="1:37" x14ac:dyDescent="0.3">
      <c r="A1146" s="35">
        <f>IF(Замеры!B1143=0, " ", Замеры!B1143)</f>
        <v>1140</v>
      </c>
      <c r="B1146" s="45" t="str">
        <f>Замеры!G1143</f>
        <v xml:space="preserve">Группа от QF </v>
      </c>
      <c r="C1146" s="45" t="str">
        <f>IF(Замеры!O1143=0, " ", Замеры!O1143)</f>
        <v xml:space="preserve"> </v>
      </c>
      <c r="D1146" s="69" t="str">
        <f t="shared" si="494"/>
        <v xml:space="preserve"> </v>
      </c>
      <c r="E1146" s="69" t="str">
        <f t="shared" si="495"/>
        <v xml:space="preserve"> </v>
      </c>
      <c r="F1146" s="29" t="str">
        <f t="shared" si="470"/>
        <v>-</v>
      </c>
      <c r="G1146" s="29" t="str">
        <f t="shared" si="471"/>
        <v>-</v>
      </c>
      <c r="H1146" s="29" t="str">
        <f t="shared" si="472"/>
        <v>-</v>
      </c>
      <c r="I1146" s="29" t="str">
        <f t="shared" si="473"/>
        <v>-</v>
      </c>
      <c r="J1146" s="46" t="str">
        <f t="shared" si="474"/>
        <v>-</v>
      </c>
      <c r="K1146" s="29" t="str">
        <f t="shared" si="475"/>
        <v>-</v>
      </c>
      <c r="L1146" s="29" t="str">
        <f t="shared" si="476"/>
        <v>-</v>
      </c>
      <c r="M1146" s="29" t="str">
        <f t="shared" si="477"/>
        <v>-</v>
      </c>
      <c r="N1146" s="29" t="str">
        <f t="shared" si="478"/>
        <v>-</v>
      </c>
      <c r="O1146" s="29" t="str">
        <f t="shared" si="479"/>
        <v>-</v>
      </c>
      <c r="P1146" s="2">
        <f>Замеры!R1143</f>
        <v>0</v>
      </c>
      <c r="S1146" s="2">
        <f>Замеры!S1143</f>
        <v>0</v>
      </c>
      <c r="T1146" s="2" t="s">
        <v>72</v>
      </c>
      <c r="U1146" s="2" t="b">
        <f t="shared" si="480"/>
        <v>0</v>
      </c>
      <c r="V1146" s="2" t="b">
        <f t="shared" si="481"/>
        <v>0</v>
      </c>
      <c r="W1146" s="2" t="b">
        <f t="shared" si="482"/>
        <v>0</v>
      </c>
      <c r="Y1146" s="2">
        <f t="shared" ca="1" si="483"/>
        <v>30</v>
      </c>
      <c r="Z1146" s="2">
        <f t="shared" ca="1" si="483"/>
        <v>22</v>
      </c>
      <c r="AA1146" s="2">
        <f t="shared" ca="1" si="483"/>
        <v>22</v>
      </c>
      <c r="AB1146" s="5">
        <f t="shared" ca="1" si="484"/>
        <v>236</v>
      </c>
      <c r="AC1146" s="5">
        <f t="shared" ca="1" si="485"/>
        <v>328</v>
      </c>
      <c r="AD1146" s="5">
        <f t="shared" ca="1" si="486"/>
        <v>262</v>
      </c>
      <c r="AE1146" s="5">
        <f t="shared" ca="1" si="487"/>
        <v>296</v>
      </c>
      <c r="AF1146" s="5">
        <f t="shared" ca="1" si="488"/>
        <v>348</v>
      </c>
      <c r="AG1146" s="5">
        <f t="shared" ca="1" si="489"/>
        <v>360</v>
      </c>
      <c r="AH1146" s="5">
        <f t="shared" ca="1" si="490"/>
        <v>362</v>
      </c>
      <c r="AI1146" s="5">
        <f t="shared" ca="1" si="491"/>
        <v>356</v>
      </c>
      <c r="AJ1146" s="5">
        <f t="shared" ca="1" si="492"/>
        <v>274</v>
      </c>
      <c r="AK1146" s="5">
        <f t="shared" ca="1" si="493"/>
        <v>261</v>
      </c>
    </row>
    <row r="1147" spans="1:37" x14ac:dyDescent="0.3">
      <c r="A1147" s="35">
        <f>IF(Замеры!B1144=0, " ", Замеры!B1144)</f>
        <v>1141</v>
      </c>
      <c r="B1147" s="45" t="str">
        <f>Замеры!G1144</f>
        <v xml:space="preserve">Группа от QF </v>
      </c>
      <c r="C1147" s="45" t="str">
        <f>IF(Замеры!O1144=0, " ", Замеры!O1144)</f>
        <v xml:space="preserve"> </v>
      </c>
      <c r="D1147" s="69" t="str">
        <f t="shared" si="494"/>
        <v xml:space="preserve"> </v>
      </c>
      <c r="E1147" s="69" t="str">
        <f t="shared" si="495"/>
        <v xml:space="preserve"> </v>
      </c>
      <c r="F1147" s="29" t="str">
        <f t="shared" si="470"/>
        <v>-</v>
      </c>
      <c r="G1147" s="29" t="str">
        <f t="shared" si="471"/>
        <v>-</v>
      </c>
      <c r="H1147" s="29" t="str">
        <f t="shared" si="472"/>
        <v>-</v>
      </c>
      <c r="I1147" s="29" t="str">
        <f t="shared" si="473"/>
        <v>-</v>
      </c>
      <c r="J1147" s="46" t="str">
        <f t="shared" si="474"/>
        <v>-</v>
      </c>
      <c r="K1147" s="29" t="str">
        <f t="shared" si="475"/>
        <v>-</v>
      </c>
      <c r="L1147" s="29" t="str">
        <f t="shared" si="476"/>
        <v>-</v>
      </c>
      <c r="M1147" s="29" t="str">
        <f t="shared" si="477"/>
        <v>-</v>
      </c>
      <c r="N1147" s="29" t="str">
        <f t="shared" si="478"/>
        <v>-</v>
      </c>
      <c r="O1147" s="29" t="str">
        <f t="shared" si="479"/>
        <v>-</v>
      </c>
      <c r="P1147" s="2">
        <f>Замеры!R1144</f>
        <v>0</v>
      </c>
      <c r="S1147" s="2">
        <f>Замеры!S1144</f>
        <v>0</v>
      </c>
      <c r="T1147" s="2" t="s">
        <v>72</v>
      </c>
      <c r="U1147" s="2" t="b">
        <f t="shared" si="480"/>
        <v>0</v>
      </c>
      <c r="V1147" s="2" t="b">
        <f t="shared" si="481"/>
        <v>0</v>
      </c>
      <c r="W1147" s="2" t="b">
        <f t="shared" si="482"/>
        <v>0</v>
      </c>
      <c r="Y1147" s="2">
        <f t="shared" ca="1" si="483"/>
        <v>34</v>
      </c>
      <c r="Z1147" s="2">
        <f t="shared" ca="1" si="483"/>
        <v>39</v>
      </c>
      <c r="AA1147" s="2">
        <f t="shared" ca="1" si="483"/>
        <v>26</v>
      </c>
      <c r="AB1147" s="5">
        <f t="shared" ca="1" si="484"/>
        <v>276</v>
      </c>
      <c r="AC1147" s="5">
        <f t="shared" ca="1" si="485"/>
        <v>385</v>
      </c>
      <c r="AD1147" s="5">
        <f t="shared" ca="1" si="486"/>
        <v>372</v>
      </c>
      <c r="AE1147" s="5">
        <f t="shared" ca="1" si="487"/>
        <v>265</v>
      </c>
      <c r="AF1147" s="5">
        <f t="shared" ca="1" si="488"/>
        <v>347</v>
      </c>
      <c r="AG1147" s="5">
        <f t="shared" ca="1" si="489"/>
        <v>298</v>
      </c>
      <c r="AH1147" s="5">
        <f t="shared" ca="1" si="490"/>
        <v>401</v>
      </c>
      <c r="AI1147" s="5">
        <f t="shared" ca="1" si="491"/>
        <v>387</v>
      </c>
      <c r="AJ1147" s="5">
        <f t="shared" ca="1" si="492"/>
        <v>405</v>
      </c>
      <c r="AK1147" s="5">
        <f t="shared" ca="1" si="493"/>
        <v>266</v>
      </c>
    </row>
    <row r="1148" spans="1:37" x14ac:dyDescent="0.3">
      <c r="A1148" s="35">
        <f>IF(Замеры!B1145=0, " ", Замеры!B1145)</f>
        <v>1142</v>
      </c>
      <c r="B1148" s="45" t="str">
        <f>Замеры!G1145</f>
        <v xml:space="preserve">Группа от QF </v>
      </c>
      <c r="C1148" s="45" t="str">
        <f>IF(Замеры!O1145=0, " ", Замеры!O1145)</f>
        <v xml:space="preserve"> </v>
      </c>
      <c r="D1148" s="69" t="str">
        <f t="shared" si="494"/>
        <v xml:space="preserve"> </v>
      </c>
      <c r="E1148" s="69" t="str">
        <f t="shared" si="495"/>
        <v xml:space="preserve"> </v>
      </c>
      <c r="F1148" s="29" t="str">
        <f t="shared" si="470"/>
        <v>-</v>
      </c>
      <c r="G1148" s="29" t="str">
        <f t="shared" si="471"/>
        <v>-</v>
      </c>
      <c r="H1148" s="29" t="str">
        <f t="shared" si="472"/>
        <v>-</v>
      </c>
      <c r="I1148" s="29" t="str">
        <f t="shared" si="473"/>
        <v>-</v>
      </c>
      <c r="J1148" s="46" t="str">
        <f t="shared" si="474"/>
        <v>-</v>
      </c>
      <c r="K1148" s="29" t="str">
        <f t="shared" si="475"/>
        <v>-</v>
      </c>
      <c r="L1148" s="29" t="str">
        <f t="shared" si="476"/>
        <v>-</v>
      </c>
      <c r="M1148" s="29" t="str">
        <f t="shared" si="477"/>
        <v>-</v>
      </c>
      <c r="N1148" s="29" t="str">
        <f t="shared" si="478"/>
        <v>-</v>
      </c>
      <c r="O1148" s="29" t="str">
        <f t="shared" si="479"/>
        <v>-</v>
      </c>
      <c r="P1148" s="2">
        <f>Замеры!R1145</f>
        <v>0</v>
      </c>
      <c r="S1148" s="2">
        <f>Замеры!S1145</f>
        <v>0</v>
      </c>
      <c r="T1148" s="2" t="s">
        <v>72</v>
      </c>
      <c r="U1148" s="2" t="b">
        <f t="shared" si="480"/>
        <v>0</v>
      </c>
      <c r="V1148" s="2" t="b">
        <f t="shared" si="481"/>
        <v>0</v>
      </c>
      <c r="W1148" s="2" t="b">
        <f t="shared" si="482"/>
        <v>0</v>
      </c>
      <c r="Y1148" s="2">
        <f t="shared" ca="1" si="483"/>
        <v>26</v>
      </c>
      <c r="Z1148" s="2">
        <f t="shared" ca="1" si="483"/>
        <v>38</v>
      </c>
      <c r="AA1148" s="2">
        <f t="shared" ca="1" si="483"/>
        <v>45</v>
      </c>
      <c r="AB1148" s="5">
        <f t="shared" ca="1" si="484"/>
        <v>552</v>
      </c>
      <c r="AC1148" s="5">
        <f t="shared" ca="1" si="485"/>
        <v>563</v>
      </c>
      <c r="AD1148" s="5">
        <f t="shared" ca="1" si="486"/>
        <v>589</v>
      </c>
      <c r="AE1148" s="5">
        <f t="shared" ca="1" si="487"/>
        <v>536</v>
      </c>
      <c r="AF1148" s="5">
        <f t="shared" ca="1" si="488"/>
        <v>481</v>
      </c>
      <c r="AG1148" s="5">
        <f t="shared" ca="1" si="489"/>
        <v>518</v>
      </c>
      <c r="AH1148" s="5">
        <f t="shared" ca="1" si="490"/>
        <v>483</v>
      </c>
      <c r="AI1148" s="5">
        <f t="shared" ca="1" si="491"/>
        <v>486</v>
      </c>
      <c r="AJ1148" s="5">
        <f t="shared" ca="1" si="492"/>
        <v>514</v>
      </c>
      <c r="AK1148" s="5">
        <f t="shared" ca="1" si="493"/>
        <v>497</v>
      </c>
    </row>
    <row r="1149" spans="1:37" x14ac:dyDescent="0.3">
      <c r="A1149" s="35">
        <f>IF(Замеры!B1146=0, " ", Замеры!B1146)</f>
        <v>1143</v>
      </c>
      <c r="B1149" s="45" t="str">
        <f>Замеры!G1146</f>
        <v xml:space="preserve">Группа от QF </v>
      </c>
      <c r="C1149" s="45" t="str">
        <f>IF(Замеры!O1146=0, " ", Замеры!O1146)</f>
        <v xml:space="preserve"> </v>
      </c>
      <c r="D1149" s="69" t="str">
        <f t="shared" si="494"/>
        <v xml:space="preserve"> </v>
      </c>
      <c r="E1149" s="69" t="str">
        <f t="shared" si="495"/>
        <v xml:space="preserve"> </v>
      </c>
      <c r="F1149" s="29" t="str">
        <f t="shared" si="470"/>
        <v>-</v>
      </c>
      <c r="G1149" s="29" t="str">
        <f t="shared" si="471"/>
        <v>-</v>
      </c>
      <c r="H1149" s="29" t="str">
        <f t="shared" si="472"/>
        <v>-</v>
      </c>
      <c r="I1149" s="29" t="str">
        <f t="shared" si="473"/>
        <v>-</v>
      </c>
      <c r="J1149" s="46" t="str">
        <f t="shared" si="474"/>
        <v>-</v>
      </c>
      <c r="K1149" s="29" t="str">
        <f t="shared" si="475"/>
        <v>-</v>
      </c>
      <c r="L1149" s="29" t="str">
        <f t="shared" si="476"/>
        <v>-</v>
      </c>
      <c r="M1149" s="29" t="str">
        <f t="shared" si="477"/>
        <v>-</v>
      </c>
      <c r="N1149" s="29" t="str">
        <f t="shared" si="478"/>
        <v>-</v>
      </c>
      <c r="O1149" s="29" t="str">
        <f t="shared" si="479"/>
        <v>-</v>
      </c>
      <c r="P1149" s="2">
        <f>Замеры!R1146</f>
        <v>0</v>
      </c>
      <c r="S1149" s="2">
        <f>Замеры!S1146</f>
        <v>0</v>
      </c>
      <c r="T1149" s="2" t="s">
        <v>72</v>
      </c>
      <c r="U1149" s="2" t="b">
        <f t="shared" si="480"/>
        <v>0</v>
      </c>
      <c r="V1149" s="2" t="b">
        <f t="shared" si="481"/>
        <v>0</v>
      </c>
      <c r="W1149" s="2" t="b">
        <f t="shared" si="482"/>
        <v>0</v>
      </c>
      <c r="Y1149" s="2">
        <f t="shared" ca="1" si="483"/>
        <v>46</v>
      </c>
      <c r="Z1149" s="2">
        <f t="shared" ca="1" si="483"/>
        <v>38</v>
      </c>
      <c r="AA1149" s="2">
        <f t="shared" ca="1" si="483"/>
        <v>25</v>
      </c>
      <c r="AB1149" s="5">
        <f t="shared" ca="1" si="484"/>
        <v>300</v>
      </c>
      <c r="AC1149" s="5">
        <f t="shared" ca="1" si="485"/>
        <v>314</v>
      </c>
      <c r="AD1149" s="5">
        <f t="shared" ca="1" si="486"/>
        <v>305</v>
      </c>
      <c r="AE1149" s="5">
        <f t="shared" ca="1" si="487"/>
        <v>382</v>
      </c>
      <c r="AF1149" s="5">
        <f t="shared" ca="1" si="488"/>
        <v>329</v>
      </c>
      <c r="AG1149" s="5">
        <f t="shared" ca="1" si="489"/>
        <v>362</v>
      </c>
      <c r="AH1149" s="5">
        <f t="shared" ca="1" si="490"/>
        <v>387</v>
      </c>
      <c r="AI1149" s="5">
        <f t="shared" ca="1" si="491"/>
        <v>323</v>
      </c>
      <c r="AJ1149" s="5">
        <f t="shared" ca="1" si="492"/>
        <v>325</v>
      </c>
      <c r="AK1149" s="5">
        <f t="shared" ca="1" si="493"/>
        <v>292</v>
      </c>
    </row>
    <row r="1150" spans="1:37" x14ac:dyDescent="0.3">
      <c r="A1150" s="35">
        <f>IF(Замеры!B1147=0, " ", Замеры!B1147)</f>
        <v>1144</v>
      </c>
      <c r="B1150" s="45" t="str">
        <f>Замеры!G1147</f>
        <v xml:space="preserve">Группа от QF </v>
      </c>
      <c r="C1150" s="45" t="str">
        <f>IF(Замеры!O1147=0, " ", Замеры!O1147)</f>
        <v xml:space="preserve"> </v>
      </c>
      <c r="D1150" s="69" t="str">
        <f t="shared" si="494"/>
        <v xml:space="preserve"> </v>
      </c>
      <c r="E1150" s="69" t="str">
        <f t="shared" si="495"/>
        <v xml:space="preserve"> </v>
      </c>
      <c r="F1150" s="29" t="str">
        <f t="shared" si="470"/>
        <v>-</v>
      </c>
      <c r="G1150" s="29" t="str">
        <f t="shared" si="471"/>
        <v>-</v>
      </c>
      <c r="H1150" s="29" t="str">
        <f t="shared" si="472"/>
        <v>-</v>
      </c>
      <c r="I1150" s="29" t="str">
        <f t="shared" si="473"/>
        <v>-</v>
      </c>
      <c r="J1150" s="46" t="str">
        <f t="shared" si="474"/>
        <v>-</v>
      </c>
      <c r="K1150" s="29" t="str">
        <f t="shared" si="475"/>
        <v>-</v>
      </c>
      <c r="L1150" s="29" t="str">
        <f t="shared" si="476"/>
        <v>-</v>
      </c>
      <c r="M1150" s="29" t="str">
        <f t="shared" si="477"/>
        <v>-</v>
      </c>
      <c r="N1150" s="29" t="str">
        <f t="shared" si="478"/>
        <v>-</v>
      </c>
      <c r="O1150" s="29" t="str">
        <f t="shared" si="479"/>
        <v>-</v>
      </c>
      <c r="P1150" s="2">
        <f>Замеры!R1147</f>
        <v>0</v>
      </c>
      <c r="S1150" s="2">
        <f>Замеры!S1147</f>
        <v>0</v>
      </c>
      <c r="T1150" s="2" t="s">
        <v>72</v>
      </c>
      <c r="U1150" s="2" t="b">
        <f t="shared" si="480"/>
        <v>0</v>
      </c>
      <c r="V1150" s="2" t="b">
        <f t="shared" si="481"/>
        <v>0</v>
      </c>
      <c r="W1150" s="2" t="b">
        <f t="shared" si="482"/>
        <v>0</v>
      </c>
      <c r="Y1150" s="2">
        <f t="shared" ca="1" si="483"/>
        <v>40</v>
      </c>
      <c r="Z1150" s="2">
        <f t="shared" ca="1" si="483"/>
        <v>28</v>
      </c>
      <c r="AA1150" s="2">
        <f t="shared" ca="1" si="483"/>
        <v>47</v>
      </c>
      <c r="AB1150" s="5">
        <f t="shared" ca="1" si="484"/>
        <v>531</v>
      </c>
      <c r="AC1150" s="5">
        <f t="shared" ca="1" si="485"/>
        <v>480</v>
      </c>
      <c r="AD1150" s="5">
        <f t="shared" ca="1" si="486"/>
        <v>557</v>
      </c>
      <c r="AE1150" s="5">
        <f t="shared" ca="1" si="487"/>
        <v>617</v>
      </c>
      <c r="AF1150" s="5">
        <f t="shared" ca="1" si="488"/>
        <v>524</v>
      </c>
      <c r="AG1150" s="5">
        <f t="shared" ca="1" si="489"/>
        <v>508</v>
      </c>
      <c r="AH1150" s="5">
        <f t="shared" ca="1" si="490"/>
        <v>616</v>
      </c>
      <c r="AI1150" s="5">
        <f t="shared" ca="1" si="491"/>
        <v>593</v>
      </c>
      <c r="AJ1150" s="5">
        <f t="shared" ca="1" si="492"/>
        <v>618</v>
      </c>
      <c r="AK1150" s="5">
        <f t="shared" ca="1" si="493"/>
        <v>567</v>
      </c>
    </row>
    <row r="1151" spans="1:37" x14ac:dyDescent="0.3">
      <c r="A1151" s="35">
        <f>IF(Замеры!B1148=0, " ", Замеры!B1148)</f>
        <v>1145</v>
      </c>
      <c r="B1151" s="45" t="str">
        <f>Замеры!G1148</f>
        <v xml:space="preserve">Группа от QF </v>
      </c>
      <c r="C1151" s="45" t="str">
        <f>IF(Замеры!O1148=0, " ", Замеры!O1148)</f>
        <v xml:space="preserve"> </v>
      </c>
      <c r="D1151" s="69" t="str">
        <f t="shared" si="494"/>
        <v xml:space="preserve"> </v>
      </c>
      <c r="E1151" s="69" t="str">
        <f t="shared" si="495"/>
        <v xml:space="preserve"> </v>
      </c>
      <c r="F1151" s="29" t="str">
        <f t="shared" si="470"/>
        <v>-</v>
      </c>
      <c r="G1151" s="29" t="str">
        <f t="shared" si="471"/>
        <v>-</v>
      </c>
      <c r="H1151" s="29" t="str">
        <f t="shared" si="472"/>
        <v>-</v>
      </c>
      <c r="I1151" s="29" t="str">
        <f t="shared" si="473"/>
        <v>-</v>
      </c>
      <c r="J1151" s="46" t="str">
        <f t="shared" si="474"/>
        <v>-</v>
      </c>
      <c r="K1151" s="29" t="str">
        <f t="shared" si="475"/>
        <v>-</v>
      </c>
      <c r="L1151" s="29" t="str">
        <f t="shared" si="476"/>
        <v>-</v>
      </c>
      <c r="M1151" s="29" t="str">
        <f t="shared" si="477"/>
        <v>-</v>
      </c>
      <c r="N1151" s="29" t="str">
        <f t="shared" si="478"/>
        <v>-</v>
      </c>
      <c r="O1151" s="29" t="str">
        <f t="shared" si="479"/>
        <v>-</v>
      </c>
      <c r="P1151" s="2">
        <f>Замеры!R1148</f>
        <v>0</v>
      </c>
      <c r="S1151" s="2">
        <f>Замеры!S1148</f>
        <v>0</v>
      </c>
      <c r="T1151" s="2" t="s">
        <v>72</v>
      </c>
      <c r="U1151" s="2" t="b">
        <f t="shared" si="480"/>
        <v>0</v>
      </c>
      <c r="V1151" s="2" t="b">
        <f t="shared" si="481"/>
        <v>0</v>
      </c>
      <c r="W1151" s="2" t="b">
        <f t="shared" si="482"/>
        <v>0</v>
      </c>
      <c r="Y1151" s="2">
        <f t="shared" ca="1" si="483"/>
        <v>38</v>
      </c>
      <c r="Z1151" s="2">
        <f t="shared" ca="1" si="483"/>
        <v>35</v>
      </c>
      <c r="AA1151" s="2">
        <f t="shared" ca="1" si="483"/>
        <v>37</v>
      </c>
      <c r="AB1151" s="5">
        <f t="shared" ca="1" si="484"/>
        <v>497</v>
      </c>
      <c r="AC1151" s="5">
        <f t="shared" ca="1" si="485"/>
        <v>474</v>
      </c>
      <c r="AD1151" s="5">
        <f t="shared" ca="1" si="486"/>
        <v>420</v>
      </c>
      <c r="AE1151" s="5">
        <f t="shared" ca="1" si="487"/>
        <v>503</v>
      </c>
      <c r="AF1151" s="5">
        <f t="shared" ca="1" si="488"/>
        <v>461</v>
      </c>
      <c r="AG1151" s="5">
        <f t="shared" ca="1" si="489"/>
        <v>429</v>
      </c>
      <c r="AH1151" s="5">
        <f t="shared" ca="1" si="490"/>
        <v>465</v>
      </c>
      <c r="AI1151" s="5">
        <f t="shared" ca="1" si="491"/>
        <v>418</v>
      </c>
      <c r="AJ1151" s="5">
        <f t="shared" ca="1" si="492"/>
        <v>409</v>
      </c>
      <c r="AK1151" s="5">
        <f t="shared" ca="1" si="493"/>
        <v>509</v>
      </c>
    </row>
    <row r="1152" spans="1:37" x14ac:dyDescent="0.3">
      <c r="A1152" s="35">
        <f>IF(Замеры!B1149=0, " ", Замеры!B1149)</f>
        <v>1146</v>
      </c>
      <c r="B1152" s="45" t="str">
        <f>Замеры!G1149</f>
        <v xml:space="preserve">Группа от QF </v>
      </c>
      <c r="C1152" s="45" t="str">
        <f>IF(Замеры!O1149=0, " ", Замеры!O1149)</f>
        <v xml:space="preserve"> </v>
      </c>
      <c r="D1152" s="69" t="str">
        <f t="shared" si="494"/>
        <v xml:space="preserve"> </v>
      </c>
      <c r="E1152" s="69" t="str">
        <f t="shared" si="495"/>
        <v xml:space="preserve"> </v>
      </c>
      <c r="F1152" s="29" t="str">
        <f t="shared" si="470"/>
        <v>-</v>
      </c>
      <c r="G1152" s="29" t="str">
        <f t="shared" si="471"/>
        <v>-</v>
      </c>
      <c r="H1152" s="29" t="str">
        <f t="shared" si="472"/>
        <v>-</v>
      </c>
      <c r="I1152" s="29" t="str">
        <f t="shared" si="473"/>
        <v>-</v>
      </c>
      <c r="J1152" s="46" t="str">
        <f t="shared" si="474"/>
        <v>-</v>
      </c>
      <c r="K1152" s="29" t="str">
        <f t="shared" si="475"/>
        <v>-</v>
      </c>
      <c r="L1152" s="29" t="str">
        <f t="shared" si="476"/>
        <v>-</v>
      </c>
      <c r="M1152" s="29" t="str">
        <f t="shared" si="477"/>
        <v>-</v>
      </c>
      <c r="N1152" s="29" t="str">
        <f t="shared" si="478"/>
        <v>-</v>
      </c>
      <c r="O1152" s="29" t="str">
        <f t="shared" si="479"/>
        <v>-</v>
      </c>
      <c r="P1152" s="2">
        <f>Замеры!R1149</f>
        <v>0</v>
      </c>
      <c r="S1152" s="2">
        <f>Замеры!S1149</f>
        <v>0</v>
      </c>
      <c r="T1152" s="2" t="s">
        <v>72</v>
      </c>
      <c r="U1152" s="2" t="b">
        <f t="shared" si="480"/>
        <v>0</v>
      </c>
      <c r="V1152" s="2" t="b">
        <f t="shared" si="481"/>
        <v>0</v>
      </c>
      <c r="W1152" s="2" t="b">
        <f t="shared" si="482"/>
        <v>0</v>
      </c>
      <c r="Y1152" s="2">
        <f t="shared" ca="1" si="483"/>
        <v>45</v>
      </c>
      <c r="Z1152" s="2">
        <f t="shared" ca="1" si="483"/>
        <v>21</v>
      </c>
      <c r="AA1152" s="2">
        <f t="shared" ca="1" si="483"/>
        <v>24</v>
      </c>
      <c r="AB1152" s="5">
        <f t="shared" ca="1" si="484"/>
        <v>341</v>
      </c>
      <c r="AC1152" s="5">
        <f t="shared" ca="1" si="485"/>
        <v>290</v>
      </c>
      <c r="AD1152" s="5">
        <f t="shared" ca="1" si="486"/>
        <v>251</v>
      </c>
      <c r="AE1152" s="5">
        <f t="shared" ca="1" si="487"/>
        <v>330</v>
      </c>
      <c r="AF1152" s="5">
        <f t="shared" ca="1" si="488"/>
        <v>292</v>
      </c>
      <c r="AG1152" s="5">
        <f t="shared" ca="1" si="489"/>
        <v>247</v>
      </c>
      <c r="AH1152" s="5">
        <f t="shared" ca="1" si="490"/>
        <v>269</v>
      </c>
      <c r="AI1152" s="5">
        <f t="shared" ca="1" si="491"/>
        <v>247</v>
      </c>
      <c r="AJ1152" s="5">
        <f t="shared" ca="1" si="492"/>
        <v>349</v>
      </c>
      <c r="AK1152" s="5">
        <f t="shared" ca="1" si="493"/>
        <v>334</v>
      </c>
    </row>
    <row r="1153" spans="1:37" x14ac:dyDescent="0.3">
      <c r="A1153" s="35">
        <f>IF(Замеры!B1150=0, " ", Замеры!B1150)</f>
        <v>1147</v>
      </c>
      <c r="B1153" s="45" t="str">
        <f>Замеры!G1150</f>
        <v xml:space="preserve">Группа от QF </v>
      </c>
      <c r="C1153" s="45" t="str">
        <f>IF(Замеры!O1150=0, " ", Замеры!O1150)</f>
        <v xml:space="preserve"> </v>
      </c>
      <c r="D1153" s="69" t="str">
        <f t="shared" si="494"/>
        <v xml:space="preserve"> </v>
      </c>
      <c r="E1153" s="69" t="str">
        <f t="shared" si="495"/>
        <v xml:space="preserve"> </v>
      </c>
      <c r="F1153" s="29" t="str">
        <f t="shared" si="470"/>
        <v>-</v>
      </c>
      <c r="G1153" s="29" t="str">
        <f t="shared" si="471"/>
        <v>-</v>
      </c>
      <c r="H1153" s="29" t="str">
        <f t="shared" si="472"/>
        <v>-</v>
      </c>
      <c r="I1153" s="29" t="str">
        <f t="shared" si="473"/>
        <v>-</v>
      </c>
      <c r="J1153" s="46" t="str">
        <f t="shared" si="474"/>
        <v>-</v>
      </c>
      <c r="K1153" s="29" t="str">
        <f t="shared" si="475"/>
        <v>-</v>
      </c>
      <c r="L1153" s="29" t="str">
        <f t="shared" si="476"/>
        <v>-</v>
      </c>
      <c r="M1153" s="29" t="str">
        <f t="shared" si="477"/>
        <v>-</v>
      </c>
      <c r="N1153" s="29" t="str">
        <f t="shared" si="478"/>
        <v>-</v>
      </c>
      <c r="O1153" s="29" t="str">
        <f t="shared" si="479"/>
        <v>-</v>
      </c>
      <c r="P1153" s="2">
        <f>Замеры!R1150</f>
        <v>0</v>
      </c>
      <c r="S1153" s="2">
        <f>Замеры!S1150</f>
        <v>0</v>
      </c>
      <c r="T1153" s="2" t="s">
        <v>72</v>
      </c>
      <c r="U1153" s="2" t="b">
        <f t="shared" si="480"/>
        <v>0</v>
      </c>
      <c r="V1153" s="2" t="b">
        <f t="shared" si="481"/>
        <v>0</v>
      </c>
      <c r="W1153" s="2" t="b">
        <f t="shared" si="482"/>
        <v>0</v>
      </c>
      <c r="Y1153" s="2">
        <f t="shared" ca="1" si="483"/>
        <v>35</v>
      </c>
      <c r="Z1153" s="2">
        <f t="shared" ca="1" si="483"/>
        <v>20</v>
      </c>
      <c r="AA1153" s="2">
        <f t="shared" ca="1" si="483"/>
        <v>48</v>
      </c>
      <c r="AB1153" s="5">
        <f t="shared" ca="1" si="484"/>
        <v>626</v>
      </c>
      <c r="AC1153" s="5">
        <f t="shared" ca="1" si="485"/>
        <v>527</v>
      </c>
      <c r="AD1153" s="5">
        <f t="shared" ca="1" si="486"/>
        <v>606</v>
      </c>
      <c r="AE1153" s="5">
        <f t="shared" ca="1" si="487"/>
        <v>542</v>
      </c>
      <c r="AF1153" s="5">
        <f t="shared" ca="1" si="488"/>
        <v>518</v>
      </c>
      <c r="AG1153" s="5">
        <f t="shared" ca="1" si="489"/>
        <v>526</v>
      </c>
      <c r="AH1153" s="5">
        <f t="shared" ca="1" si="490"/>
        <v>624</v>
      </c>
      <c r="AI1153" s="5">
        <f t="shared" ca="1" si="491"/>
        <v>611</v>
      </c>
      <c r="AJ1153" s="5">
        <f t="shared" ca="1" si="492"/>
        <v>590</v>
      </c>
      <c r="AK1153" s="5">
        <f t="shared" ca="1" si="493"/>
        <v>512</v>
      </c>
    </row>
    <row r="1154" spans="1:37" x14ac:dyDescent="0.3">
      <c r="A1154" s="35">
        <f>IF(Замеры!B1151=0, " ", Замеры!B1151)</f>
        <v>1148</v>
      </c>
      <c r="B1154" s="45" t="str">
        <f>Замеры!G1151</f>
        <v xml:space="preserve">Группа от QF </v>
      </c>
      <c r="C1154" s="45" t="str">
        <f>IF(Замеры!O1151=0, " ", Замеры!O1151)</f>
        <v xml:space="preserve"> </v>
      </c>
      <c r="D1154" s="69" t="str">
        <f t="shared" si="494"/>
        <v xml:space="preserve"> </v>
      </c>
      <c r="E1154" s="69" t="str">
        <f t="shared" si="495"/>
        <v xml:space="preserve"> </v>
      </c>
      <c r="F1154" s="29" t="str">
        <f t="shared" si="470"/>
        <v>-</v>
      </c>
      <c r="G1154" s="29" t="str">
        <f t="shared" si="471"/>
        <v>-</v>
      </c>
      <c r="H1154" s="29" t="str">
        <f t="shared" si="472"/>
        <v>-</v>
      </c>
      <c r="I1154" s="29" t="str">
        <f t="shared" si="473"/>
        <v>-</v>
      </c>
      <c r="J1154" s="46" t="str">
        <f t="shared" si="474"/>
        <v>-</v>
      </c>
      <c r="K1154" s="29" t="str">
        <f t="shared" si="475"/>
        <v>-</v>
      </c>
      <c r="L1154" s="29" t="str">
        <f t="shared" si="476"/>
        <v>-</v>
      </c>
      <c r="M1154" s="29" t="str">
        <f t="shared" si="477"/>
        <v>-</v>
      </c>
      <c r="N1154" s="29" t="str">
        <f t="shared" si="478"/>
        <v>-</v>
      </c>
      <c r="O1154" s="29" t="str">
        <f t="shared" si="479"/>
        <v>-</v>
      </c>
      <c r="P1154" s="2">
        <f>Замеры!R1151</f>
        <v>0</v>
      </c>
      <c r="S1154" s="2">
        <f>Замеры!S1151</f>
        <v>0</v>
      </c>
      <c r="T1154" s="2" t="s">
        <v>72</v>
      </c>
      <c r="U1154" s="2" t="b">
        <f t="shared" si="480"/>
        <v>0</v>
      </c>
      <c r="V1154" s="2" t="b">
        <f t="shared" si="481"/>
        <v>0</v>
      </c>
      <c r="W1154" s="2" t="b">
        <f t="shared" si="482"/>
        <v>0</v>
      </c>
      <c r="Y1154" s="2">
        <f t="shared" ca="1" si="483"/>
        <v>29</v>
      </c>
      <c r="Z1154" s="2">
        <f t="shared" ca="1" si="483"/>
        <v>42</v>
      </c>
      <c r="AA1154" s="2">
        <f t="shared" ca="1" si="483"/>
        <v>41</v>
      </c>
      <c r="AB1154" s="5">
        <f t="shared" ca="1" si="484"/>
        <v>549</v>
      </c>
      <c r="AC1154" s="5">
        <f t="shared" ca="1" si="485"/>
        <v>512</v>
      </c>
      <c r="AD1154" s="5">
        <f t="shared" ca="1" si="486"/>
        <v>425</v>
      </c>
      <c r="AE1154" s="5">
        <f t="shared" ca="1" si="487"/>
        <v>497</v>
      </c>
      <c r="AF1154" s="5">
        <f t="shared" ca="1" si="488"/>
        <v>531</v>
      </c>
      <c r="AG1154" s="5">
        <f t="shared" ca="1" si="489"/>
        <v>546</v>
      </c>
      <c r="AH1154" s="5">
        <f t="shared" ca="1" si="490"/>
        <v>432</v>
      </c>
      <c r="AI1154" s="5">
        <f t="shared" ca="1" si="491"/>
        <v>496</v>
      </c>
      <c r="AJ1154" s="5">
        <f t="shared" ca="1" si="492"/>
        <v>503</v>
      </c>
      <c r="AK1154" s="5">
        <f t="shared" ca="1" si="493"/>
        <v>520</v>
      </c>
    </row>
    <row r="1155" spans="1:37" x14ac:dyDescent="0.3">
      <c r="A1155" s="35">
        <f>IF(Замеры!B1152=0, " ", Замеры!B1152)</f>
        <v>1149</v>
      </c>
      <c r="B1155" s="45" t="str">
        <f>Замеры!G1152</f>
        <v xml:space="preserve">Группа от QF </v>
      </c>
      <c r="C1155" s="45" t="str">
        <f>IF(Замеры!O1152=0, " ", Замеры!O1152)</f>
        <v xml:space="preserve"> </v>
      </c>
      <c r="D1155" s="69" t="str">
        <f t="shared" si="494"/>
        <v xml:space="preserve"> </v>
      </c>
      <c r="E1155" s="69" t="str">
        <f t="shared" si="495"/>
        <v xml:space="preserve"> </v>
      </c>
      <c r="F1155" s="29" t="str">
        <f t="shared" si="470"/>
        <v>-</v>
      </c>
      <c r="G1155" s="29" t="str">
        <f t="shared" si="471"/>
        <v>-</v>
      </c>
      <c r="H1155" s="29" t="str">
        <f t="shared" si="472"/>
        <v>-</v>
      </c>
      <c r="I1155" s="29" t="str">
        <f t="shared" si="473"/>
        <v>-</v>
      </c>
      <c r="J1155" s="46" t="str">
        <f t="shared" si="474"/>
        <v>-</v>
      </c>
      <c r="K1155" s="29" t="str">
        <f t="shared" si="475"/>
        <v>-</v>
      </c>
      <c r="L1155" s="29" t="str">
        <f t="shared" si="476"/>
        <v>-</v>
      </c>
      <c r="M1155" s="29" t="str">
        <f t="shared" si="477"/>
        <v>-</v>
      </c>
      <c r="N1155" s="29" t="str">
        <f t="shared" si="478"/>
        <v>-</v>
      </c>
      <c r="O1155" s="29" t="str">
        <f t="shared" si="479"/>
        <v>-</v>
      </c>
      <c r="P1155" s="2">
        <f>Замеры!R1152</f>
        <v>0</v>
      </c>
      <c r="S1155" s="2">
        <f>Замеры!S1152</f>
        <v>0</v>
      </c>
      <c r="T1155" s="2" t="s">
        <v>72</v>
      </c>
      <c r="U1155" s="2" t="b">
        <f t="shared" si="480"/>
        <v>0</v>
      </c>
      <c r="V1155" s="2" t="b">
        <f t="shared" si="481"/>
        <v>0</v>
      </c>
      <c r="W1155" s="2" t="b">
        <f t="shared" si="482"/>
        <v>0</v>
      </c>
      <c r="Y1155" s="2">
        <f t="shared" ca="1" si="483"/>
        <v>32</v>
      </c>
      <c r="Z1155" s="2">
        <f t="shared" ca="1" si="483"/>
        <v>40</v>
      </c>
      <c r="AA1155" s="2">
        <f t="shared" ca="1" si="483"/>
        <v>32</v>
      </c>
      <c r="AB1155" s="5">
        <f t="shared" ca="1" si="484"/>
        <v>405</v>
      </c>
      <c r="AC1155" s="5">
        <f t="shared" ca="1" si="485"/>
        <v>326</v>
      </c>
      <c r="AD1155" s="5">
        <f t="shared" ca="1" si="486"/>
        <v>371</v>
      </c>
      <c r="AE1155" s="5">
        <f t="shared" ca="1" si="487"/>
        <v>335</v>
      </c>
      <c r="AF1155" s="5">
        <f t="shared" ca="1" si="488"/>
        <v>388</v>
      </c>
      <c r="AG1155" s="5">
        <f t="shared" ca="1" si="489"/>
        <v>337</v>
      </c>
      <c r="AH1155" s="5">
        <f t="shared" ca="1" si="490"/>
        <v>365</v>
      </c>
      <c r="AI1155" s="5">
        <f t="shared" ca="1" si="491"/>
        <v>357</v>
      </c>
      <c r="AJ1155" s="5">
        <f t="shared" ca="1" si="492"/>
        <v>336</v>
      </c>
      <c r="AK1155" s="5">
        <f t="shared" ca="1" si="493"/>
        <v>347</v>
      </c>
    </row>
    <row r="1156" spans="1:37" x14ac:dyDescent="0.3">
      <c r="A1156" s="35">
        <f>IF(Замеры!B1153=0, " ", Замеры!B1153)</f>
        <v>1150</v>
      </c>
      <c r="B1156" s="45" t="str">
        <f>Замеры!G1153</f>
        <v xml:space="preserve">Группа от QF </v>
      </c>
      <c r="C1156" s="45" t="str">
        <f>IF(Замеры!O1153=0, " ", Замеры!O1153)</f>
        <v xml:space="preserve"> </v>
      </c>
      <c r="D1156" s="69" t="str">
        <f t="shared" si="494"/>
        <v xml:space="preserve"> </v>
      </c>
      <c r="E1156" s="69" t="str">
        <f t="shared" si="495"/>
        <v xml:space="preserve"> </v>
      </c>
      <c r="F1156" s="29" t="str">
        <f t="shared" si="470"/>
        <v>-</v>
      </c>
      <c r="G1156" s="29" t="str">
        <f t="shared" si="471"/>
        <v>-</v>
      </c>
      <c r="H1156" s="29" t="str">
        <f t="shared" si="472"/>
        <v>-</v>
      </c>
      <c r="I1156" s="29" t="str">
        <f t="shared" si="473"/>
        <v>-</v>
      </c>
      <c r="J1156" s="46" t="str">
        <f t="shared" si="474"/>
        <v>-</v>
      </c>
      <c r="K1156" s="29" t="str">
        <f t="shared" si="475"/>
        <v>-</v>
      </c>
      <c r="L1156" s="29" t="str">
        <f t="shared" si="476"/>
        <v>-</v>
      </c>
      <c r="M1156" s="29" t="str">
        <f t="shared" si="477"/>
        <v>-</v>
      </c>
      <c r="N1156" s="29" t="str">
        <f t="shared" si="478"/>
        <v>-</v>
      </c>
      <c r="O1156" s="29" t="str">
        <f t="shared" si="479"/>
        <v>-</v>
      </c>
      <c r="P1156" s="2">
        <f>Замеры!R1153</f>
        <v>0</v>
      </c>
      <c r="S1156" s="2">
        <f>Замеры!S1153</f>
        <v>0</v>
      </c>
      <c r="T1156" s="2" t="s">
        <v>72</v>
      </c>
      <c r="U1156" s="2" t="b">
        <f t="shared" si="480"/>
        <v>0</v>
      </c>
      <c r="V1156" s="2" t="b">
        <f t="shared" si="481"/>
        <v>0</v>
      </c>
      <c r="W1156" s="2" t="b">
        <f t="shared" si="482"/>
        <v>0</v>
      </c>
      <c r="Y1156" s="2">
        <f t="shared" ca="1" si="483"/>
        <v>41</v>
      </c>
      <c r="Z1156" s="2">
        <f t="shared" ca="1" si="483"/>
        <v>28</v>
      </c>
      <c r="AA1156" s="2">
        <f t="shared" ca="1" si="483"/>
        <v>24</v>
      </c>
      <c r="AB1156" s="5">
        <f t="shared" ca="1" si="484"/>
        <v>250</v>
      </c>
      <c r="AC1156" s="5">
        <f t="shared" ca="1" si="485"/>
        <v>329</v>
      </c>
      <c r="AD1156" s="5">
        <f t="shared" ca="1" si="486"/>
        <v>268</v>
      </c>
      <c r="AE1156" s="5">
        <f t="shared" ca="1" si="487"/>
        <v>301</v>
      </c>
      <c r="AF1156" s="5">
        <f t="shared" ca="1" si="488"/>
        <v>336</v>
      </c>
      <c r="AG1156" s="5">
        <f t="shared" ca="1" si="489"/>
        <v>380</v>
      </c>
      <c r="AH1156" s="5">
        <f t="shared" ca="1" si="490"/>
        <v>376</v>
      </c>
      <c r="AI1156" s="5">
        <f t="shared" ca="1" si="491"/>
        <v>373</v>
      </c>
      <c r="AJ1156" s="5">
        <f t="shared" ca="1" si="492"/>
        <v>289</v>
      </c>
      <c r="AK1156" s="5">
        <f t="shared" ca="1" si="493"/>
        <v>270</v>
      </c>
    </row>
    <row r="1157" spans="1:37" x14ac:dyDescent="0.3">
      <c r="A1157" s="35">
        <f>IF(Замеры!B1154=0, " ", Замеры!B1154)</f>
        <v>1151</v>
      </c>
      <c r="B1157" s="45" t="str">
        <f>Замеры!G1154</f>
        <v xml:space="preserve">Группа от QF </v>
      </c>
      <c r="C1157" s="45" t="str">
        <f>IF(Замеры!O1154=0, " ", Замеры!O1154)</f>
        <v xml:space="preserve"> </v>
      </c>
      <c r="D1157" s="69" t="str">
        <f t="shared" si="494"/>
        <v xml:space="preserve"> </v>
      </c>
      <c r="E1157" s="69" t="str">
        <f t="shared" si="495"/>
        <v xml:space="preserve"> </v>
      </c>
      <c r="F1157" s="29" t="str">
        <f t="shared" si="470"/>
        <v>-</v>
      </c>
      <c r="G1157" s="29" t="str">
        <f t="shared" si="471"/>
        <v>-</v>
      </c>
      <c r="H1157" s="29" t="str">
        <f t="shared" si="472"/>
        <v>-</v>
      </c>
      <c r="I1157" s="29" t="str">
        <f t="shared" si="473"/>
        <v>-</v>
      </c>
      <c r="J1157" s="46" t="str">
        <f t="shared" si="474"/>
        <v>-</v>
      </c>
      <c r="K1157" s="29" t="str">
        <f t="shared" si="475"/>
        <v>-</v>
      </c>
      <c r="L1157" s="29" t="str">
        <f t="shared" si="476"/>
        <v>-</v>
      </c>
      <c r="M1157" s="29" t="str">
        <f t="shared" si="477"/>
        <v>-</v>
      </c>
      <c r="N1157" s="29" t="str">
        <f t="shared" si="478"/>
        <v>-</v>
      </c>
      <c r="O1157" s="29" t="str">
        <f t="shared" si="479"/>
        <v>-</v>
      </c>
      <c r="P1157" s="2">
        <f>Замеры!R1154</f>
        <v>0</v>
      </c>
      <c r="S1157" s="2">
        <f>Замеры!S1154</f>
        <v>0</v>
      </c>
      <c r="T1157" s="2" t="s">
        <v>72</v>
      </c>
      <c r="U1157" s="2" t="b">
        <f t="shared" si="480"/>
        <v>0</v>
      </c>
      <c r="V1157" s="2" t="b">
        <f t="shared" si="481"/>
        <v>0</v>
      </c>
      <c r="W1157" s="2" t="b">
        <f t="shared" si="482"/>
        <v>0</v>
      </c>
      <c r="Y1157" s="2">
        <f t="shared" ca="1" si="483"/>
        <v>20</v>
      </c>
      <c r="Z1157" s="2">
        <f t="shared" ca="1" si="483"/>
        <v>26</v>
      </c>
      <c r="AA1157" s="2">
        <f t="shared" ca="1" si="483"/>
        <v>25</v>
      </c>
      <c r="AB1157" s="5">
        <f t="shared" ca="1" si="484"/>
        <v>371</v>
      </c>
      <c r="AC1157" s="5">
        <f t="shared" ca="1" si="485"/>
        <v>331</v>
      </c>
      <c r="AD1157" s="5">
        <f t="shared" ca="1" si="486"/>
        <v>284</v>
      </c>
      <c r="AE1157" s="5">
        <f t="shared" ca="1" si="487"/>
        <v>343</v>
      </c>
      <c r="AF1157" s="5">
        <f t="shared" ca="1" si="488"/>
        <v>346</v>
      </c>
      <c r="AG1157" s="5">
        <f t="shared" ca="1" si="489"/>
        <v>272</v>
      </c>
      <c r="AH1157" s="5">
        <f t="shared" ca="1" si="490"/>
        <v>324</v>
      </c>
      <c r="AI1157" s="5">
        <f t="shared" ca="1" si="491"/>
        <v>331</v>
      </c>
      <c r="AJ1157" s="5">
        <f t="shared" ca="1" si="492"/>
        <v>380</v>
      </c>
      <c r="AK1157" s="5">
        <f t="shared" ca="1" si="493"/>
        <v>368</v>
      </c>
    </row>
    <row r="1158" spans="1:37" x14ac:dyDescent="0.3">
      <c r="A1158" s="35">
        <f>IF(Замеры!B1155=0, " ", Замеры!B1155)</f>
        <v>1152</v>
      </c>
      <c r="B1158" s="45" t="str">
        <f>Замеры!G1155</f>
        <v xml:space="preserve">Группа от QF </v>
      </c>
      <c r="C1158" s="45" t="str">
        <f>IF(Замеры!O1155=0, " ", Замеры!O1155)</f>
        <v xml:space="preserve"> </v>
      </c>
      <c r="D1158" s="69" t="str">
        <f t="shared" si="494"/>
        <v xml:space="preserve"> </v>
      </c>
      <c r="E1158" s="69" t="str">
        <f t="shared" si="495"/>
        <v xml:space="preserve"> </v>
      </c>
      <c r="F1158" s="29" t="str">
        <f t="shared" si="470"/>
        <v>-</v>
      </c>
      <c r="G1158" s="29" t="str">
        <f t="shared" si="471"/>
        <v>-</v>
      </c>
      <c r="H1158" s="29" t="str">
        <f t="shared" si="472"/>
        <v>-</v>
      </c>
      <c r="I1158" s="29" t="str">
        <f t="shared" si="473"/>
        <v>-</v>
      </c>
      <c r="J1158" s="46" t="str">
        <f t="shared" si="474"/>
        <v>-</v>
      </c>
      <c r="K1158" s="29" t="str">
        <f t="shared" si="475"/>
        <v>-</v>
      </c>
      <c r="L1158" s="29" t="str">
        <f t="shared" si="476"/>
        <v>-</v>
      </c>
      <c r="M1158" s="29" t="str">
        <f t="shared" si="477"/>
        <v>-</v>
      </c>
      <c r="N1158" s="29" t="str">
        <f t="shared" si="478"/>
        <v>-</v>
      </c>
      <c r="O1158" s="29" t="str">
        <f t="shared" si="479"/>
        <v>-</v>
      </c>
      <c r="P1158" s="2">
        <f>Замеры!R1155</f>
        <v>0</v>
      </c>
      <c r="S1158" s="2">
        <f>Замеры!S1155</f>
        <v>0</v>
      </c>
      <c r="T1158" s="2" t="s">
        <v>72</v>
      </c>
      <c r="U1158" s="2" t="b">
        <f t="shared" si="480"/>
        <v>0</v>
      </c>
      <c r="V1158" s="2" t="b">
        <f t="shared" si="481"/>
        <v>0</v>
      </c>
      <c r="W1158" s="2" t="b">
        <f t="shared" si="482"/>
        <v>0</v>
      </c>
      <c r="Y1158" s="2">
        <f t="shared" ca="1" si="483"/>
        <v>38</v>
      </c>
      <c r="Z1158" s="2">
        <f t="shared" ca="1" si="483"/>
        <v>33</v>
      </c>
      <c r="AA1158" s="2">
        <f t="shared" ca="1" si="483"/>
        <v>24</v>
      </c>
      <c r="AB1158" s="5">
        <f t="shared" ca="1" si="484"/>
        <v>273</v>
      </c>
      <c r="AC1158" s="5">
        <f t="shared" ca="1" si="485"/>
        <v>269</v>
      </c>
      <c r="AD1158" s="5">
        <f t="shared" ca="1" si="486"/>
        <v>264</v>
      </c>
      <c r="AE1158" s="5">
        <f t="shared" ca="1" si="487"/>
        <v>250</v>
      </c>
      <c r="AF1158" s="5">
        <f t="shared" ca="1" si="488"/>
        <v>279</v>
      </c>
      <c r="AG1158" s="5">
        <f t="shared" ca="1" si="489"/>
        <v>337</v>
      </c>
      <c r="AH1158" s="5">
        <f t="shared" ca="1" si="490"/>
        <v>285</v>
      </c>
      <c r="AI1158" s="5">
        <f t="shared" ca="1" si="491"/>
        <v>267</v>
      </c>
      <c r="AJ1158" s="5">
        <f t="shared" ca="1" si="492"/>
        <v>354</v>
      </c>
      <c r="AK1158" s="5">
        <f t="shared" ca="1" si="493"/>
        <v>295</v>
      </c>
    </row>
    <row r="1159" spans="1:37" x14ac:dyDescent="0.3">
      <c r="A1159" s="35">
        <f>IF(Замеры!B1156=0, " ", Замеры!B1156)</f>
        <v>1153</v>
      </c>
      <c r="B1159" s="45" t="str">
        <f>Замеры!G1156</f>
        <v xml:space="preserve">Группа от QF </v>
      </c>
      <c r="C1159" s="45" t="str">
        <f>IF(Замеры!O1156=0, " ", Замеры!O1156)</f>
        <v xml:space="preserve"> </v>
      </c>
      <c r="D1159" s="69" t="str">
        <f t="shared" si="494"/>
        <v xml:space="preserve"> </v>
      </c>
      <c r="E1159" s="69" t="str">
        <f t="shared" si="495"/>
        <v xml:space="preserve"> </v>
      </c>
      <c r="F1159" s="29" t="str">
        <f t="shared" ref="F1159:F1222" si="496">IF(OR(P1159=$S$5,P1159=$P$5),AB1159,"-")</f>
        <v>-</v>
      </c>
      <c r="G1159" s="29" t="str">
        <f t="shared" ref="G1159:G1222" si="497">IF(OR(P1159=$S$5,P1159=$Q$5),AC1159,"-")</f>
        <v>-</v>
      </c>
      <c r="H1159" s="29" t="str">
        <f t="shared" ref="H1159:H1222" si="498">IF(OR(P1159=$S$5,P1159=$R$5),AD1159,"-")</f>
        <v>-</v>
      </c>
      <c r="I1159" s="29" t="str">
        <f t="shared" ref="I1159:I1222" si="499">IF(OR(P1159=$P$4,P1159=$R$5,P1159=$S$5,P1159=$P$5),AE1159,"-")</f>
        <v>-</v>
      </c>
      <c r="J1159" s="46" t="str">
        <f t="shared" ref="J1159:J1222" si="500">IF(OR(P1159=$P$5,P1159=$Q$5,P1159=$S$5,P1159=$Q$4),AF1159,"-")</f>
        <v>-</v>
      </c>
      <c r="K1159" s="29" t="str">
        <f t="shared" ref="K1159:K1222" si="501">IF(OR(P1159=$R$5,P1159=$Q$5,P1159=$R$4,P1159=$S$5),AG1159,"-")</f>
        <v>-</v>
      </c>
      <c r="L1159" s="29" t="str">
        <f t="shared" ref="L1159:L1222" si="502">IF(I1159=$T$4,T1158,IF(S1159=$S$4,AH1159,IF(S1159=$U$4,"-")))</f>
        <v>-</v>
      </c>
      <c r="M1159" s="29" t="str">
        <f t="shared" ref="M1159:M1222" si="503">IF(J1159=$T$4,T1158,IF(S1159=$S$4,AI1159,IF(S1159=$U$4,"-")))</f>
        <v>-</v>
      </c>
      <c r="N1159" s="29" t="str">
        <f t="shared" ref="N1159:N1222" si="504">IF(K1159=$T$4,T1158,IF(S1159=$S$4,AJ1159,IF(S1159=$U$4,"-")))</f>
        <v>-</v>
      </c>
      <c r="O1159" s="29" t="str">
        <f t="shared" ref="O1159:O1222" si="505">IF(S1159=$S$4,AK1159,"-")</f>
        <v>-</v>
      </c>
      <c r="P1159" s="2">
        <f>Замеры!R1156</f>
        <v>0</v>
      </c>
      <c r="S1159" s="2">
        <f>Замеры!S1156</f>
        <v>0</v>
      </c>
      <c r="T1159" s="2" t="s">
        <v>72</v>
      </c>
      <c r="U1159" s="2" t="b">
        <f t="shared" ref="U1159:U1222" si="506">OR(P1159=$S$5,P1159=$P$5,P1159=$R$5,P1159=$P$4)</f>
        <v>0</v>
      </c>
      <c r="V1159" s="2" t="b">
        <f t="shared" ref="V1159:V1222" si="507">OR(P1159=$S$5,P1159=$P$5,P1159=$Q$5,P1159=$Q$4)</f>
        <v>0</v>
      </c>
      <c r="W1159" s="2" t="b">
        <f t="shared" ref="W1159:W1222" si="508">OR(P1159=$Q$5,P1159=$S$5,P1159=$R$5,P1159=$R$4)</f>
        <v>0</v>
      </c>
      <c r="Y1159" s="2">
        <f t="shared" ref="Y1159:AA1222" ca="1" si="509">RANDBETWEEN($T$2,$T$3)</f>
        <v>36</v>
      </c>
      <c r="Z1159" s="2">
        <f t="shared" ca="1" si="509"/>
        <v>23</v>
      </c>
      <c r="AA1159" s="2">
        <f t="shared" ca="1" si="509"/>
        <v>30</v>
      </c>
      <c r="AB1159" s="5">
        <f t="shared" ref="AB1159:AB1222" ca="1" si="510">RANDBETWEEN(AA1159*10+5,AA1159*10+150)</f>
        <v>420</v>
      </c>
      <c r="AC1159" s="5">
        <f t="shared" ref="AC1159:AC1222" ca="1" si="511">RANDBETWEEN(AA1159*10+5,AA1159*10+150)</f>
        <v>405</v>
      </c>
      <c r="AD1159" s="5">
        <f t="shared" ref="AD1159:AD1222" ca="1" si="512">RANDBETWEEN(AA1159*10+5,AA1159*10+150)</f>
        <v>329</v>
      </c>
      <c r="AE1159" s="5">
        <f t="shared" ref="AE1159:AE1222" ca="1" si="513">RANDBETWEEN(AA1159*10+5,AA1159*10+150)</f>
        <v>352</v>
      </c>
      <c r="AF1159" s="5">
        <f t="shared" ref="AF1159:AF1222" ca="1" si="514">RANDBETWEEN(AA1159*10+5,AA1159*10+150)</f>
        <v>395</v>
      </c>
      <c r="AG1159" s="5">
        <f t="shared" ref="AG1159:AG1222" ca="1" si="515">RANDBETWEEN(AA1159*10+5,AA1159*10+150)</f>
        <v>350</v>
      </c>
      <c r="AH1159" s="5">
        <f t="shared" ref="AH1159:AH1222" ca="1" si="516">RANDBETWEEN(AA1159*10+5,AA1159*10+150)</f>
        <v>420</v>
      </c>
      <c r="AI1159" s="5">
        <f t="shared" ref="AI1159:AI1222" ca="1" si="517">RANDBETWEEN(AA1159*10+5,AA1159*10+150)</f>
        <v>426</v>
      </c>
      <c r="AJ1159" s="5">
        <f t="shared" ref="AJ1159:AJ1222" ca="1" si="518">RANDBETWEEN(AA1159*10+5,AA1159*10+150)</f>
        <v>376</v>
      </c>
      <c r="AK1159" s="5">
        <f t="shared" ref="AK1159:AK1222" ca="1" si="519">RANDBETWEEN(AA1159*10+5,AA1159*10+150)</f>
        <v>363</v>
      </c>
    </row>
    <row r="1160" spans="1:37" x14ac:dyDescent="0.3">
      <c r="A1160" s="35">
        <f>IF(Замеры!B1157=0, " ", Замеры!B1157)</f>
        <v>1154</v>
      </c>
      <c r="B1160" s="45" t="str">
        <f>Замеры!G1157</f>
        <v xml:space="preserve">Группа от QF </v>
      </c>
      <c r="C1160" s="45" t="str">
        <f>IF(Замеры!O1157=0, " ", Замеры!O1157)</f>
        <v xml:space="preserve"> </v>
      </c>
      <c r="D1160" s="69" t="str">
        <f t="shared" si="494"/>
        <v xml:space="preserve"> </v>
      </c>
      <c r="E1160" s="69" t="str">
        <f t="shared" si="495"/>
        <v xml:space="preserve"> </v>
      </c>
      <c r="F1160" s="29" t="str">
        <f t="shared" si="496"/>
        <v>-</v>
      </c>
      <c r="G1160" s="29" t="str">
        <f t="shared" si="497"/>
        <v>-</v>
      </c>
      <c r="H1160" s="29" t="str">
        <f t="shared" si="498"/>
        <v>-</v>
      </c>
      <c r="I1160" s="29" t="str">
        <f t="shared" si="499"/>
        <v>-</v>
      </c>
      <c r="J1160" s="46" t="str">
        <f t="shared" si="500"/>
        <v>-</v>
      </c>
      <c r="K1160" s="29" t="str">
        <f t="shared" si="501"/>
        <v>-</v>
      </c>
      <c r="L1160" s="29" t="str">
        <f t="shared" si="502"/>
        <v>-</v>
      </c>
      <c r="M1160" s="29" t="str">
        <f t="shared" si="503"/>
        <v>-</v>
      </c>
      <c r="N1160" s="29" t="str">
        <f t="shared" si="504"/>
        <v>-</v>
      </c>
      <c r="O1160" s="29" t="str">
        <f t="shared" si="505"/>
        <v>-</v>
      </c>
      <c r="P1160" s="2">
        <f>Замеры!R1157</f>
        <v>0</v>
      </c>
      <c r="S1160" s="2">
        <f>Замеры!S1157</f>
        <v>0</v>
      </c>
      <c r="T1160" s="2" t="s">
        <v>72</v>
      </c>
      <c r="U1160" s="2" t="b">
        <f t="shared" si="506"/>
        <v>0</v>
      </c>
      <c r="V1160" s="2" t="b">
        <f t="shared" si="507"/>
        <v>0</v>
      </c>
      <c r="W1160" s="2" t="b">
        <f t="shared" si="508"/>
        <v>0</v>
      </c>
      <c r="Y1160" s="2">
        <f t="shared" ca="1" si="509"/>
        <v>40</v>
      </c>
      <c r="Z1160" s="2">
        <f t="shared" ca="1" si="509"/>
        <v>41</v>
      </c>
      <c r="AA1160" s="2">
        <f t="shared" ca="1" si="509"/>
        <v>41</v>
      </c>
      <c r="AB1160" s="5">
        <f t="shared" ca="1" si="510"/>
        <v>535</v>
      </c>
      <c r="AC1160" s="5">
        <f t="shared" ca="1" si="511"/>
        <v>476</v>
      </c>
      <c r="AD1160" s="5">
        <f t="shared" ca="1" si="512"/>
        <v>438</v>
      </c>
      <c r="AE1160" s="5">
        <f t="shared" ca="1" si="513"/>
        <v>420</v>
      </c>
      <c r="AF1160" s="5">
        <f t="shared" ca="1" si="514"/>
        <v>446</v>
      </c>
      <c r="AG1160" s="5">
        <f t="shared" ca="1" si="515"/>
        <v>532</v>
      </c>
      <c r="AH1160" s="5">
        <f t="shared" ca="1" si="516"/>
        <v>464</v>
      </c>
      <c r="AI1160" s="5">
        <f t="shared" ca="1" si="517"/>
        <v>513</v>
      </c>
      <c r="AJ1160" s="5">
        <f t="shared" ca="1" si="518"/>
        <v>525</v>
      </c>
      <c r="AK1160" s="5">
        <f t="shared" ca="1" si="519"/>
        <v>558</v>
      </c>
    </row>
    <row r="1161" spans="1:37" x14ac:dyDescent="0.3">
      <c r="A1161" s="35">
        <f>IF(Замеры!B1158=0, " ", Замеры!B1158)</f>
        <v>1155</v>
      </c>
      <c r="B1161" s="45" t="str">
        <f>Замеры!G1158</f>
        <v xml:space="preserve">Группа от QF </v>
      </c>
      <c r="C1161" s="45" t="str">
        <f>IF(Замеры!O1158=0, " ", Замеры!O1158)</f>
        <v xml:space="preserve"> </v>
      </c>
      <c r="D1161" s="69" t="str">
        <f t="shared" si="494"/>
        <v xml:space="preserve"> </v>
      </c>
      <c r="E1161" s="69" t="str">
        <f t="shared" si="495"/>
        <v xml:space="preserve"> </v>
      </c>
      <c r="F1161" s="29" t="str">
        <f t="shared" si="496"/>
        <v>-</v>
      </c>
      <c r="G1161" s="29" t="str">
        <f t="shared" si="497"/>
        <v>-</v>
      </c>
      <c r="H1161" s="29" t="str">
        <f t="shared" si="498"/>
        <v>-</v>
      </c>
      <c r="I1161" s="29" t="str">
        <f t="shared" si="499"/>
        <v>-</v>
      </c>
      <c r="J1161" s="46" t="str">
        <f t="shared" si="500"/>
        <v>-</v>
      </c>
      <c r="K1161" s="29" t="str">
        <f t="shared" si="501"/>
        <v>-</v>
      </c>
      <c r="L1161" s="29" t="str">
        <f t="shared" si="502"/>
        <v>-</v>
      </c>
      <c r="M1161" s="29" t="str">
        <f t="shared" si="503"/>
        <v>-</v>
      </c>
      <c r="N1161" s="29" t="str">
        <f t="shared" si="504"/>
        <v>-</v>
      </c>
      <c r="O1161" s="29" t="str">
        <f t="shared" si="505"/>
        <v>-</v>
      </c>
      <c r="P1161" s="2">
        <f>Замеры!R1158</f>
        <v>0</v>
      </c>
      <c r="S1161" s="2">
        <f>Замеры!S1158</f>
        <v>0</v>
      </c>
      <c r="T1161" s="2" t="s">
        <v>72</v>
      </c>
      <c r="U1161" s="2" t="b">
        <f t="shared" si="506"/>
        <v>0</v>
      </c>
      <c r="V1161" s="2" t="b">
        <f t="shared" si="507"/>
        <v>0</v>
      </c>
      <c r="W1161" s="2" t="b">
        <f t="shared" si="508"/>
        <v>0</v>
      </c>
      <c r="Y1161" s="2">
        <f t="shared" ca="1" si="509"/>
        <v>26</v>
      </c>
      <c r="Z1161" s="2">
        <f t="shared" ca="1" si="509"/>
        <v>47</v>
      </c>
      <c r="AA1161" s="2">
        <f t="shared" ca="1" si="509"/>
        <v>36</v>
      </c>
      <c r="AB1161" s="5">
        <f t="shared" ca="1" si="510"/>
        <v>431</v>
      </c>
      <c r="AC1161" s="5">
        <f t="shared" ca="1" si="511"/>
        <v>450</v>
      </c>
      <c r="AD1161" s="5">
        <f t="shared" ca="1" si="512"/>
        <v>436</v>
      </c>
      <c r="AE1161" s="5">
        <f t="shared" ca="1" si="513"/>
        <v>477</v>
      </c>
      <c r="AF1161" s="5">
        <f t="shared" ca="1" si="514"/>
        <v>477</v>
      </c>
      <c r="AG1161" s="5">
        <f t="shared" ca="1" si="515"/>
        <v>430</v>
      </c>
      <c r="AH1161" s="5">
        <f t="shared" ca="1" si="516"/>
        <v>370</v>
      </c>
      <c r="AI1161" s="5">
        <f t="shared" ca="1" si="517"/>
        <v>407</v>
      </c>
      <c r="AJ1161" s="5">
        <f t="shared" ca="1" si="518"/>
        <v>487</v>
      </c>
      <c r="AK1161" s="5">
        <f t="shared" ca="1" si="519"/>
        <v>471</v>
      </c>
    </row>
    <row r="1162" spans="1:37" x14ac:dyDescent="0.3">
      <c r="A1162" s="35">
        <f>IF(Замеры!B1159=0, " ", Замеры!B1159)</f>
        <v>1156</v>
      </c>
      <c r="B1162" s="45" t="str">
        <f>Замеры!G1159</f>
        <v xml:space="preserve">Группа от QF </v>
      </c>
      <c r="C1162" s="45" t="str">
        <f>IF(Замеры!O1159=0, " ", Замеры!O1159)</f>
        <v xml:space="preserve"> </v>
      </c>
      <c r="D1162" s="69" t="str">
        <f t="shared" si="494"/>
        <v xml:space="preserve"> </v>
      </c>
      <c r="E1162" s="69" t="str">
        <f t="shared" si="495"/>
        <v xml:space="preserve"> </v>
      </c>
      <c r="F1162" s="29" t="str">
        <f t="shared" si="496"/>
        <v>-</v>
      </c>
      <c r="G1162" s="29" t="str">
        <f t="shared" si="497"/>
        <v>-</v>
      </c>
      <c r="H1162" s="29" t="str">
        <f t="shared" si="498"/>
        <v>-</v>
      </c>
      <c r="I1162" s="29" t="str">
        <f t="shared" si="499"/>
        <v>-</v>
      </c>
      <c r="J1162" s="46" t="str">
        <f t="shared" si="500"/>
        <v>-</v>
      </c>
      <c r="K1162" s="29" t="str">
        <f t="shared" si="501"/>
        <v>-</v>
      </c>
      <c r="L1162" s="29" t="str">
        <f t="shared" si="502"/>
        <v>-</v>
      </c>
      <c r="M1162" s="29" t="str">
        <f t="shared" si="503"/>
        <v>-</v>
      </c>
      <c r="N1162" s="29" t="str">
        <f t="shared" si="504"/>
        <v>-</v>
      </c>
      <c r="O1162" s="29" t="str">
        <f t="shared" si="505"/>
        <v>-</v>
      </c>
      <c r="P1162" s="2">
        <f>Замеры!R1159</f>
        <v>0</v>
      </c>
      <c r="S1162" s="2">
        <f>Замеры!S1159</f>
        <v>0</v>
      </c>
      <c r="T1162" s="2" t="s">
        <v>72</v>
      </c>
      <c r="U1162" s="2" t="b">
        <f t="shared" si="506"/>
        <v>0</v>
      </c>
      <c r="V1162" s="2" t="b">
        <f t="shared" si="507"/>
        <v>0</v>
      </c>
      <c r="W1162" s="2" t="b">
        <f t="shared" si="508"/>
        <v>0</v>
      </c>
      <c r="Y1162" s="2">
        <f t="shared" ca="1" si="509"/>
        <v>42</v>
      </c>
      <c r="Z1162" s="2">
        <f t="shared" ca="1" si="509"/>
        <v>40</v>
      </c>
      <c r="AA1162" s="2">
        <f t="shared" ca="1" si="509"/>
        <v>43</v>
      </c>
      <c r="AB1162" s="5">
        <f t="shared" ca="1" si="510"/>
        <v>538</v>
      </c>
      <c r="AC1162" s="5">
        <f t="shared" ca="1" si="511"/>
        <v>546</v>
      </c>
      <c r="AD1162" s="5">
        <f t="shared" ca="1" si="512"/>
        <v>475</v>
      </c>
      <c r="AE1162" s="5">
        <f t="shared" ca="1" si="513"/>
        <v>553</v>
      </c>
      <c r="AF1162" s="5">
        <f t="shared" ca="1" si="514"/>
        <v>496</v>
      </c>
      <c r="AG1162" s="5">
        <f t="shared" ca="1" si="515"/>
        <v>464</v>
      </c>
      <c r="AH1162" s="5">
        <f t="shared" ca="1" si="516"/>
        <v>543</v>
      </c>
      <c r="AI1162" s="5">
        <f t="shared" ca="1" si="517"/>
        <v>452</v>
      </c>
      <c r="AJ1162" s="5">
        <f t="shared" ca="1" si="518"/>
        <v>579</v>
      </c>
      <c r="AK1162" s="5">
        <f t="shared" ca="1" si="519"/>
        <v>500</v>
      </c>
    </row>
    <row r="1163" spans="1:37" x14ac:dyDescent="0.3">
      <c r="A1163" s="35">
        <f>IF(Замеры!B1160=0, " ", Замеры!B1160)</f>
        <v>1157</v>
      </c>
      <c r="B1163" s="45" t="str">
        <f>Замеры!G1160</f>
        <v xml:space="preserve">Группа от QF </v>
      </c>
      <c r="C1163" s="45" t="str">
        <f>IF(Замеры!O1160=0, " ", Замеры!O1160)</f>
        <v xml:space="preserve"> </v>
      </c>
      <c r="D1163" s="69" t="str">
        <f t="shared" ref="D1163:D1226" si="520">IF(P1163=0, " ", 1000)</f>
        <v xml:space="preserve"> </v>
      </c>
      <c r="E1163" s="69" t="str">
        <f t="shared" ref="E1163:E1226" si="521">IF(P1163=0, " ", 0.5)</f>
        <v xml:space="preserve"> </v>
      </c>
      <c r="F1163" s="29" t="str">
        <f t="shared" si="496"/>
        <v>-</v>
      </c>
      <c r="G1163" s="29" t="str">
        <f t="shared" si="497"/>
        <v>-</v>
      </c>
      <c r="H1163" s="29" t="str">
        <f t="shared" si="498"/>
        <v>-</v>
      </c>
      <c r="I1163" s="29" t="str">
        <f t="shared" si="499"/>
        <v>-</v>
      </c>
      <c r="J1163" s="46" t="str">
        <f t="shared" si="500"/>
        <v>-</v>
      </c>
      <c r="K1163" s="29" t="str">
        <f t="shared" si="501"/>
        <v>-</v>
      </c>
      <c r="L1163" s="29" t="str">
        <f t="shared" si="502"/>
        <v>-</v>
      </c>
      <c r="M1163" s="29" t="str">
        <f t="shared" si="503"/>
        <v>-</v>
      </c>
      <c r="N1163" s="29" t="str">
        <f t="shared" si="504"/>
        <v>-</v>
      </c>
      <c r="O1163" s="29" t="str">
        <f t="shared" si="505"/>
        <v>-</v>
      </c>
      <c r="P1163" s="2">
        <f>Замеры!R1160</f>
        <v>0</v>
      </c>
      <c r="S1163" s="2">
        <f>Замеры!S1160</f>
        <v>0</v>
      </c>
      <c r="T1163" s="2" t="s">
        <v>72</v>
      </c>
      <c r="U1163" s="2" t="b">
        <f t="shared" si="506"/>
        <v>0</v>
      </c>
      <c r="V1163" s="2" t="b">
        <f t="shared" si="507"/>
        <v>0</v>
      </c>
      <c r="W1163" s="2" t="b">
        <f t="shared" si="508"/>
        <v>0</v>
      </c>
      <c r="Y1163" s="2">
        <f t="shared" ca="1" si="509"/>
        <v>48</v>
      </c>
      <c r="Z1163" s="2">
        <f t="shared" ca="1" si="509"/>
        <v>43</v>
      </c>
      <c r="AA1163" s="2">
        <f t="shared" ca="1" si="509"/>
        <v>21</v>
      </c>
      <c r="AB1163" s="5">
        <f t="shared" ca="1" si="510"/>
        <v>283</v>
      </c>
      <c r="AC1163" s="5">
        <f t="shared" ca="1" si="511"/>
        <v>269</v>
      </c>
      <c r="AD1163" s="5">
        <f t="shared" ca="1" si="512"/>
        <v>337</v>
      </c>
      <c r="AE1163" s="5">
        <f t="shared" ca="1" si="513"/>
        <v>273</v>
      </c>
      <c r="AF1163" s="5">
        <f t="shared" ca="1" si="514"/>
        <v>218</v>
      </c>
      <c r="AG1163" s="5">
        <f t="shared" ca="1" si="515"/>
        <v>272</v>
      </c>
      <c r="AH1163" s="5">
        <f t="shared" ca="1" si="516"/>
        <v>304</v>
      </c>
      <c r="AI1163" s="5">
        <f t="shared" ca="1" si="517"/>
        <v>285</v>
      </c>
      <c r="AJ1163" s="5">
        <f t="shared" ca="1" si="518"/>
        <v>350</v>
      </c>
      <c r="AK1163" s="5">
        <f t="shared" ca="1" si="519"/>
        <v>223</v>
      </c>
    </row>
    <row r="1164" spans="1:37" x14ac:dyDescent="0.3">
      <c r="A1164" s="35">
        <f>IF(Замеры!B1161=0, " ", Замеры!B1161)</f>
        <v>1158</v>
      </c>
      <c r="B1164" s="45" t="str">
        <f>Замеры!G1161</f>
        <v xml:space="preserve">Группа от QF </v>
      </c>
      <c r="C1164" s="45" t="str">
        <f>IF(Замеры!O1161=0, " ", Замеры!O1161)</f>
        <v xml:space="preserve"> </v>
      </c>
      <c r="D1164" s="69" t="str">
        <f t="shared" si="520"/>
        <v xml:space="preserve"> </v>
      </c>
      <c r="E1164" s="69" t="str">
        <f t="shared" si="521"/>
        <v xml:space="preserve"> </v>
      </c>
      <c r="F1164" s="29" t="str">
        <f t="shared" si="496"/>
        <v>-</v>
      </c>
      <c r="G1164" s="29" t="str">
        <f t="shared" si="497"/>
        <v>-</v>
      </c>
      <c r="H1164" s="29" t="str">
        <f t="shared" si="498"/>
        <v>-</v>
      </c>
      <c r="I1164" s="29" t="str">
        <f t="shared" si="499"/>
        <v>-</v>
      </c>
      <c r="J1164" s="46" t="str">
        <f t="shared" si="500"/>
        <v>-</v>
      </c>
      <c r="K1164" s="29" t="str">
        <f t="shared" si="501"/>
        <v>-</v>
      </c>
      <c r="L1164" s="29" t="str">
        <f t="shared" si="502"/>
        <v>-</v>
      </c>
      <c r="M1164" s="29" t="str">
        <f t="shared" si="503"/>
        <v>-</v>
      </c>
      <c r="N1164" s="29" t="str">
        <f t="shared" si="504"/>
        <v>-</v>
      </c>
      <c r="O1164" s="29" t="str">
        <f t="shared" si="505"/>
        <v>-</v>
      </c>
      <c r="P1164" s="2">
        <f>Замеры!R1161</f>
        <v>0</v>
      </c>
      <c r="S1164" s="2">
        <f>Замеры!S1161</f>
        <v>0</v>
      </c>
      <c r="T1164" s="2" t="s">
        <v>72</v>
      </c>
      <c r="U1164" s="2" t="b">
        <f t="shared" si="506"/>
        <v>0</v>
      </c>
      <c r="V1164" s="2" t="b">
        <f t="shared" si="507"/>
        <v>0</v>
      </c>
      <c r="W1164" s="2" t="b">
        <f t="shared" si="508"/>
        <v>0</v>
      </c>
      <c r="Y1164" s="2">
        <f t="shared" ca="1" si="509"/>
        <v>20</v>
      </c>
      <c r="Z1164" s="2">
        <f t="shared" ca="1" si="509"/>
        <v>24</v>
      </c>
      <c r="AA1164" s="2">
        <f t="shared" ca="1" si="509"/>
        <v>36</v>
      </c>
      <c r="AB1164" s="5">
        <f t="shared" ca="1" si="510"/>
        <v>368</v>
      </c>
      <c r="AC1164" s="5">
        <f t="shared" ca="1" si="511"/>
        <v>506</v>
      </c>
      <c r="AD1164" s="5">
        <f t="shared" ca="1" si="512"/>
        <v>483</v>
      </c>
      <c r="AE1164" s="5">
        <f t="shared" ca="1" si="513"/>
        <v>470</v>
      </c>
      <c r="AF1164" s="5">
        <f t="shared" ca="1" si="514"/>
        <v>414</v>
      </c>
      <c r="AG1164" s="5">
        <f t="shared" ca="1" si="515"/>
        <v>481</v>
      </c>
      <c r="AH1164" s="5">
        <f t="shared" ca="1" si="516"/>
        <v>367</v>
      </c>
      <c r="AI1164" s="5">
        <f t="shared" ca="1" si="517"/>
        <v>399</v>
      </c>
      <c r="AJ1164" s="5">
        <f t="shared" ca="1" si="518"/>
        <v>409</v>
      </c>
      <c r="AK1164" s="5">
        <f t="shared" ca="1" si="519"/>
        <v>377</v>
      </c>
    </row>
    <row r="1165" spans="1:37" x14ac:dyDescent="0.3">
      <c r="A1165" s="35">
        <f>IF(Замеры!B1162=0, " ", Замеры!B1162)</f>
        <v>1159</v>
      </c>
      <c r="B1165" s="45" t="str">
        <f>Замеры!G1162</f>
        <v xml:space="preserve">Группа от QF </v>
      </c>
      <c r="C1165" s="45" t="str">
        <f>IF(Замеры!O1162=0, " ", Замеры!O1162)</f>
        <v xml:space="preserve"> </v>
      </c>
      <c r="D1165" s="69" t="str">
        <f t="shared" si="520"/>
        <v xml:space="preserve"> </v>
      </c>
      <c r="E1165" s="69" t="str">
        <f t="shared" si="521"/>
        <v xml:space="preserve"> </v>
      </c>
      <c r="F1165" s="29" t="str">
        <f t="shared" si="496"/>
        <v>-</v>
      </c>
      <c r="G1165" s="29" t="str">
        <f t="shared" si="497"/>
        <v>-</v>
      </c>
      <c r="H1165" s="29" t="str">
        <f t="shared" si="498"/>
        <v>-</v>
      </c>
      <c r="I1165" s="29" t="str">
        <f t="shared" si="499"/>
        <v>-</v>
      </c>
      <c r="J1165" s="46" t="str">
        <f t="shared" si="500"/>
        <v>-</v>
      </c>
      <c r="K1165" s="29" t="str">
        <f t="shared" si="501"/>
        <v>-</v>
      </c>
      <c r="L1165" s="29" t="str">
        <f t="shared" si="502"/>
        <v>-</v>
      </c>
      <c r="M1165" s="29" t="str">
        <f t="shared" si="503"/>
        <v>-</v>
      </c>
      <c r="N1165" s="29" t="str">
        <f t="shared" si="504"/>
        <v>-</v>
      </c>
      <c r="O1165" s="29" t="str">
        <f t="shared" si="505"/>
        <v>-</v>
      </c>
      <c r="P1165" s="2">
        <f>Замеры!R1162</f>
        <v>0</v>
      </c>
      <c r="S1165" s="2">
        <f>Замеры!S1162</f>
        <v>0</v>
      </c>
      <c r="T1165" s="2" t="s">
        <v>72</v>
      </c>
      <c r="U1165" s="2" t="b">
        <f t="shared" si="506"/>
        <v>0</v>
      </c>
      <c r="V1165" s="2" t="b">
        <f t="shared" si="507"/>
        <v>0</v>
      </c>
      <c r="W1165" s="2" t="b">
        <f t="shared" si="508"/>
        <v>0</v>
      </c>
      <c r="Y1165" s="2">
        <f t="shared" ca="1" si="509"/>
        <v>24</v>
      </c>
      <c r="Z1165" s="2">
        <f t="shared" ca="1" si="509"/>
        <v>28</v>
      </c>
      <c r="AA1165" s="2">
        <f t="shared" ca="1" si="509"/>
        <v>48</v>
      </c>
      <c r="AB1165" s="5">
        <f t="shared" ca="1" si="510"/>
        <v>596</v>
      </c>
      <c r="AC1165" s="5">
        <f t="shared" ca="1" si="511"/>
        <v>611</v>
      </c>
      <c r="AD1165" s="5">
        <f t="shared" ca="1" si="512"/>
        <v>580</v>
      </c>
      <c r="AE1165" s="5">
        <f t="shared" ca="1" si="513"/>
        <v>516</v>
      </c>
      <c r="AF1165" s="5">
        <f t="shared" ca="1" si="514"/>
        <v>575</v>
      </c>
      <c r="AG1165" s="5">
        <f t="shared" ca="1" si="515"/>
        <v>593</v>
      </c>
      <c r="AH1165" s="5">
        <f t="shared" ca="1" si="516"/>
        <v>542</v>
      </c>
      <c r="AI1165" s="5">
        <f t="shared" ca="1" si="517"/>
        <v>600</v>
      </c>
      <c r="AJ1165" s="5">
        <f t="shared" ca="1" si="518"/>
        <v>491</v>
      </c>
      <c r="AK1165" s="5">
        <f t="shared" ca="1" si="519"/>
        <v>503</v>
      </c>
    </row>
    <row r="1166" spans="1:37" x14ac:dyDescent="0.3">
      <c r="A1166" s="35">
        <f>IF(Замеры!B1163=0, " ", Замеры!B1163)</f>
        <v>1160</v>
      </c>
      <c r="B1166" s="45" t="str">
        <f>Замеры!G1163</f>
        <v xml:space="preserve">Группа от QF </v>
      </c>
      <c r="C1166" s="45" t="str">
        <f>IF(Замеры!O1163=0, " ", Замеры!O1163)</f>
        <v xml:space="preserve"> </v>
      </c>
      <c r="D1166" s="69" t="str">
        <f t="shared" si="520"/>
        <v xml:space="preserve"> </v>
      </c>
      <c r="E1166" s="69" t="str">
        <f t="shared" si="521"/>
        <v xml:space="preserve"> </v>
      </c>
      <c r="F1166" s="29" t="str">
        <f t="shared" si="496"/>
        <v>-</v>
      </c>
      <c r="G1166" s="29" t="str">
        <f t="shared" si="497"/>
        <v>-</v>
      </c>
      <c r="H1166" s="29" t="str">
        <f t="shared" si="498"/>
        <v>-</v>
      </c>
      <c r="I1166" s="29" t="str">
        <f t="shared" si="499"/>
        <v>-</v>
      </c>
      <c r="J1166" s="46" t="str">
        <f t="shared" si="500"/>
        <v>-</v>
      </c>
      <c r="K1166" s="29" t="str">
        <f t="shared" si="501"/>
        <v>-</v>
      </c>
      <c r="L1166" s="29" t="str">
        <f t="shared" si="502"/>
        <v>-</v>
      </c>
      <c r="M1166" s="29" t="str">
        <f t="shared" si="503"/>
        <v>-</v>
      </c>
      <c r="N1166" s="29" t="str">
        <f t="shared" si="504"/>
        <v>-</v>
      </c>
      <c r="O1166" s="29" t="str">
        <f t="shared" si="505"/>
        <v>-</v>
      </c>
      <c r="P1166" s="2">
        <f>Замеры!R1163</f>
        <v>0</v>
      </c>
      <c r="S1166" s="2">
        <f>Замеры!S1163</f>
        <v>0</v>
      </c>
      <c r="T1166" s="2" t="s">
        <v>72</v>
      </c>
      <c r="U1166" s="2" t="b">
        <f t="shared" si="506"/>
        <v>0</v>
      </c>
      <c r="V1166" s="2" t="b">
        <f t="shared" si="507"/>
        <v>0</v>
      </c>
      <c r="W1166" s="2" t="b">
        <f t="shared" si="508"/>
        <v>0</v>
      </c>
      <c r="Y1166" s="2">
        <f t="shared" ca="1" si="509"/>
        <v>33</v>
      </c>
      <c r="Z1166" s="2">
        <f t="shared" ca="1" si="509"/>
        <v>30</v>
      </c>
      <c r="AA1166" s="2">
        <f t="shared" ca="1" si="509"/>
        <v>24</v>
      </c>
      <c r="AB1166" s="5">
        <f t="shared" ca="1" si="510"/>
        <v>363</v>
      </c>
      <c r="AC1166" s="5">
        <f t="shared" ca="1" si="511"/>
        <v>362</v>
      </c>
      <c r="AD1166" s="5">
        <f t="shared" ca="1" si="512"/>
        <v>308</v>
      </c>
      <c r="AE1166" s="5">
        <f t="shared" ca="1" si="513"/>
        <v>273</v>
      </c>
      <c r="AF1166" s="5">
        <f t="shared" ca="1" si="514"/>
        <v>267</v>
      </c>
      <c r="AG1166" s="5">
        <f t="shared" ca="1" si="515"/>
        <v>366</v>
      </c>
      <c r="AH1166" s="5">
        <f t="shared" ca="1" si="516"/>
        <v>353</v>
      </c>
      <c r="AI1166" s="5">
        <f t="shared" ca="1" si="517"/>
        <v>356</v>
      </c>
      <c r="AJ1166" s="5">
        <f t="shared" ca="1" si="518"/>
        <v>347</v>
      </c>
      <c r="AK1166" s="5">
        <f t="shared" ca="1" si="519"/>
        <v>364</v>
      </c>
    </row>
    <row r="1167" spans="1:37" x14ac:dyDescent="0.3">
      <c r="A1167" s="35">
        <f>IF(Замеры!B1164=0, " ", Замеры!B1164)</f>
        <v>1161</v>
      </c>
      <c r="B1167" s="45" t="str">
        <f>Замеры!G1164</f>
        <v xml:space="preserve">Группа от QF </v>
      </c>
      <c r="C1167" s="45" t="str">
        <f>IF(Замеры!O1164=0, " ", Замеры!O1164)</f>
        <v xml:space="preserve"> </v>
      </c>
      <c r="D1167" s="69" t="str">
        <f t="shared" si="520"/>
        <v xml:space="preserve"> </v>
      </c>
      <c r="E1167" s="69" t="str">
        <f t="shared" si="521"/>
        <v xml:space="preserve"> </v>
      </c>
      <c r="F1167" s="29" t="str">
        <f t="shared" si="496"/>
        <v>-</v>
      </c>
      <c r="G1167" s="29" t="str">
        <f t="shared" si="497"/>
        <v>-</v>
      </c>
      <c r="H1167" s="29" t="str">
        <f t="shared" si="498"/>
        <v>-</v>
      </c>
      <c r="I1167" s="29" t="str">
        <f t="shared" si="499"/>
        <v>-</v>
      </c>
      <c r="J1167" s="46" t="str">
        <f t="shared" si="500"/>
        <v>-</v>
      </c>
      <c r="K1167" s="29" t="str">
        <f t="shared" si="501"/>
        <v>-</v>
      </c>
      <c r="L1167" s="29" t="str">
        <f t="shared" si="502"/>
        <v>-</v>
      </c>
      <c r="M1167" s="29" t="str">
        <f t="shared" si="503"/>
        <v>-</v>
      </c>
      <c r="N1167" s="29" t="str">
        <f t="shared" si="504"/>
        <v>-</v>
      </c>
      <c r="O1167" s="29" t="str">
        <f t="shared" si="505"/>
        <v>-</v>
      </c>
      <c r="P1167" s="2">
        <f>Замеры!R1164</f>
        <v>0</v>
      </c>
      <c r="S1167" s="2">
        <f>Замеры!S1164</f>
        <v>0</v>
      </c>
      <c r="T1167" s="2" t="s">
        <v>72</v>
      </c>
      <c r="U1167" s="2" t="b">
        <f t="shared" si="506"/>
        <v>0</v>
      </c>
      <c r="V1167" s="2" t="b">
        <f t="shared" si="507"/>
        <v>0</v>
      </c>
      <c r="W1167" s="2" t="b">
        <f t="shared" si="508"/>
        <v>0</v>
      </c>
      <c r="Y1167" s="2">
        <f t="shared" ca="1" si="509"/>
        <v>25</v>
      </c>
      <c r="Z1167" s="2">
        <f t="shared" ca="1" si="509"/>
        <v>23</v>
      </c>
      <c r="AA1167" s="2">
        <f t="shared" ca="1" si="509"/>
        <v>45</v>
      </c>
      <c r="AB1167" s="5">
        <f t="shared" ca="1" si="510"/>
        <v>515</v>
      </c>
      <c r="AC1167" s="5">
        <f t="shared" ca="1" si="511"/>
        <v>582</v>
      </c>
      <c r="AD1167" s="5">
        <f t="shared" ca="1" si="512"/>
        <v>541</v>
      </c>
      <c r="AE1167" s="5">
        <f t="shared" ca="1" si="513"/>
        <v>489</v>
      </c>
      <c r="AF1167" s="5">
        <f t="shared" ca="1" si="514"/>
        <v>517</v>
      </c>
      <c r="AG1167" s="5">
        <f t="shared" ca="1" si="515"/>
        <v>538</v>
      </c>
      <c r="AH1167" s="5">
        <f t="shared" ca="1" si="516"/>
        <v>584</v>
      </c>
      <c r="AI1167" s="5">
        <f t="shared" ca="1" si="517"/>
        <v>479</v>
      </c>
      <c r="AJ1167" s="5">
        <f t="shared" ca="1" si="518"/>
        <v>550</v>
      </c>
      <c r="AK1167" s="5">
        <f t="shared" ca="1" si="519"/>
        <v>549</v>
      </c>
    </row>
    <row r="1168" spans="1:37" x14ac:dyDescent="0.3">
      <c r="A1168" s="35">
        <f>IF(Замеры!B1165=0, " ", Замеры!B1165)</f>
        <v>1162</v>
      </c>
      <c r="B1168" s="45" t="str">
        <f>Замеры!G1165</f>
        <v xml:space="preserve">Группа от QF </v>
      </c>
      <c r="C1168" s="45" t="str">
        <f>IF(Замеры!O1165=0, " ", Замеры!O1165)</f>
        <v xml:space="preserve"> </v>
      </c>
      <c r="D1168" s="69" t="str">
        <f t="shared" si="520"/>
        <v xml:space="preserve"> </v>
      </c>
      <c r="E1168" s="69" t="str">
        <f t="shared" si="521"/>
        <v xml:space="preserve"> </v>
      </c>
      <c r="F1168" s="29" t="str">
        <f t="shared" si="496"/>
        <v>-</v>
      </c>
      <c r="G1168" s="29" t="str">
        <f t="shared" si="497"/>
        <v>-</v>
      </c>
      <c r="H1168" s="29" t="str">
        <f t="shared" si="498"/>
        <v>-</v>
      </c>
      <c r="I1168" s="29" t="str">
        <f t="shared" si="499"/>
        <v>-</v>
      </c>
      <c r="J1168" s="46" t="str">
        <f t="shared" si="500"/>
        <v>-</v>
      </c>
      <c r="K1168" s="29" t="str">
        <f t="shared" si="501"/>
        <v>-</v>
      </c>
      <c r="L1168" s="29" t="str">
        <f t="shared" si="502"/>
        <v>-</v>
      </c>
      <c r="M1168" s="29" t="str">
        <f t="shared" si="503"/>
        <v>-</v>
      </c>
      <c r="N1168" s="29" t="str">
        <f t="shared" si="504"/>
        <v>-</v>
      </c>
      <c r="O1168" s="29" t="str">
        <f t="shared" si="505"/>
        <v>-</v>
      </c>
      <c r="P1168" s="2">
        <f>Замеры!R1165</f>
        <v>0</v>
      </c>
      <c r="S1168" s="2">
        <f>Замеры!S1165</f>
        <v>0</v>
      </c>
      <c r="T1168" s="2" t="s">
        <v>72</v>
      </c>
      <c r="U1168" s="2" t="b">
        <f t="shared" si="506"/>
        <v>0</v>
      </c>
      <c r="V1168" s="2" t="b">
        <f t="shared" si="507"/>
        <v>0</v>
      </c>
      <c r="W1168" s="2" t="b">
        <f t="shared" si="508"/>
        <v>0</v>
      </c>
      <c r="Y1168" s="2">
        <f t="shared" ca="1" si="509"/>
        <v>36</v>
      </c>
      <c r="Z1168" s="2">
        <f t="shared" ca="1" si="509"/>
        <v>42</v>
      </c>
      <c r="AA1168" s="2">
        <f t="shared" ca="1" si="509"/>
        <v>48</v>
      </c>
      <c r="AB1168" s="5">
        <f t="shared" ca="1" si="510"/>
        <v>507</v>
      </c>
      <c r="AC1168" s="5">
        <f t="shared" ca="1" si="511"/>
        <v>546</v>
      </c>
      <c r="AD1168" s="5">
        <f t="shared" ca="1" si="512"/>
        <v>544</v>
      </c>
      <c r="AE1168" s="5">
        <f t="shared" ca="1" si="513"/>
        <v>591</v>
      </c>
      <c r="AF1168" s="5">
        <f t="shared" ca="1" si="514"/>
        <v>620</v>
      </c>
      <c r="AG1168" s="5">
        <f t="shared" ca="1" si="515"/>
        <v>571</v>
      </c>
      <c r="AH1168" s="5">
        <f t="shared" ca="1" si="516"/>
        <v>517</v>
      </c>
      <c r="AI1168" s="5">
        <f t="shared" ca="1" si="517"/>
        <v>561</v>
      </c>
      <c r="AJ1168" s="5">
        <f t="shared" ca="1" si="518"/>
        <v>534</v>
      </c>
      <c r="AK1168" s="5">
        <f t="shared" ca="1" si="519"/>
        <v>549</v>
      </c>
    </row>
    <row r="1169" spans="1:37" x14ac:dyDescent="0.3">
      <c r="A1169" s="35">
        <f>IF(Замеры!B1166=0, " ", Замеры!B1166)</f>
        <v>1163</v>
      </c>
      <c r="B1169" s="45" t="str">
        <f>Замеры!G1166</f>
        <v xml:space="preserve">Группа от QF </v>
      </c>
      <c r="C1169" s="45" t="str">
        <f>IF(Замеры!O1166=0, " ", Замеры!O1166)</f>
        <v xml:space="preserve"> </v>
      </c>
      <c r="D1169" s="69" t="str">
        <f t="shared" si="520"/>
        <v xml:space="preserve"> </v>
      </c>
      <c r="E1169" s="69" t="str">
        <f t="shared" si="521"/>
        <v xml:space="preserve"> </v>
      </c>
      <c r="F1169" s="29" t="str">
        <f t="shared" si="496"/>
        <v>-</v>
      </c>
      <c r="G1169" s="29" t="str">
        <f t="shared" si="497"/>
        <v>-</v>
      </c>
      <c r="H1169" s="29" t="str">
        <f t="shared" si="498"/>
        <v>-</v>
      </c>
      <c r="I1169" s="29" t="str">
        <f t="shared" si="499"/>
        <v>-</v>
      </c>
      <c r="J1169" s="46" t="str">
        <f t="shared" si="500"/>
        <v>-</v>
      </c>
      <c r="K1169" s="29" t="str">
        <f t="shared" si="501"/>
        <v>-</v>
      </c>
      <c r="L1169" s="29" t="str">
        <f t="shared" si="502"/>
        <v>-</v>
      </c>
      <c r="M1169" s="29" t="str">
        <f t="shared" si="503"/>
        <v>-</v>
      </c>
      <c r="N1169" s="29" t="str">
        <f t="shared" si="504"/>
        <v>-</v>
      </c>
      <c r="O1169" s="29" t="str">
        <f t="shared" si="505"/>
        <v>-</v>
      </c>
      <c r="P1169" s="2">
        <f>Замеры!R1166</f>
        <v>0</v>
      </c>
      <c r="S1169" s="2">
        <f>Замеры!S1166</f>
        <v>0</v>
      </c>
      <c r="T1169" s="2" t="s">
        <v>72</v>
      </c>
      <c r="U1169" s="2" t="b">
        <f t="shared" si="506"/>
        <v>0</v>
      </c>
      <c r="V1169" s="2" t="b">
        <f t="shared" si="507"/>
        <v>0</v>
      </c>
      <c r="W1169" s="2" t="b">
        <f t="shared" si="508"/>
        <v>0</v>
      </c>
      <c r="Y1169" s="2">
        <f t="shared" ca="1" si="509"/>
        <v>24</v>
      </c>
      <c r="Z1169" s="2">
        <f t="shared" ca="1" si="509"/>
        <v>42</v>
      </c>
      <c r="AA1169" s="2">
        <f t="shared" ca="1" si="509"/>
        <v>28</v>
      </c>
      <c r="AB1169" s="5">
        <f t="shared" ca="1" si="510"/>
        <v>342</v>
      </c>
      <c r="AC1169" s="5">
        <f t="shared" ca="1" si="511"/>
        <v>335</v>
      </c>
      <c r="AD1169" s="5">
        <f t="shared" ca="1" si="512"/>
        <v>388</v>
      </c>
      <c r="AE1169" s="5">
        <f t="shared" ca="1" si="513"/>
        <v>362</v>
      </c>
      <c r="AF1169" s="5">
        <f t="shared" ca="1" si="514"/>
        <v>355</v>
      </c>
      <c r="AG1169" s="5">
        <f t="shared" ca="1" si="515"/>
        <v>370</v>
      </c>
      <c r="AH1169" s="5">
        <f t="shared" ca="1" si="516"/>
        <v>365</v>
      </c>
      <c r="AI1169" s="5">
        <f t="shared" ca="1" si="517"/>
        <v>400</v>
      </c>
      <c r="AJ1169" s="5">
        <f t="shared" ca="1" si="518"/>
        <v>361</v>
      </c>
      <c r="AK1169" s="5">
        <f t="shared" ca="1" si="519"/>
        <v>425</v>
      </c>
    </row>
    <row r="1170" spans="1:37" x14ac:dyDescent="0.3">
      <c r="A1170" s="35">
        <f>IF(Замеры!B1167=0, " ", Замеры!B1167)</f>
        <v>1164</v>
      </c>
      <c r="B1170" s="45" t="str">
        <f>Замеры!G1167</f>
        <v xml:space="preserve">Группа от QF </v>
      </c>
      <c r="C1170" s="45" t="str">
        <f>IF(Замеры!O1167=0, " ", Замеры!O1167)</f>
        <v xml:space="preserve"> </v>
      </c>
      <c r="D1170" s="69" t="str">
        <f t="shared" si="520"/>
        <v xml:space="preserve"> </v>
      </c>
      <c r="E1170" s="69" t="str">
        <f t="shared" si="521"/>
        <v xml:space="preserve"> </v>
      </c>
      <c r="F1170" s="29" t="str">
        <f t="shared" si="496"/>
        <v>-</v>
      </c>
      <c r="G1170" s="29" t="str">
        <f t="shared" si="497"/>
        <v>-</v>
      </c>
      <c r="H1170" s="29" t="str">
        <f t="shared" si="498"/>
        <v>-</v>
      </c>
      <c r="I1170" s="29" t="str">
        <f t="shared" si="499"/>
        <v>-</v>
      </c>
      <c r="J1170" s="46" t="str">
        <f t="shared" si="500"/>
        <v>-</v>
      </c>
      <c r="K1170" s="29" t="str">
        <f t="shared" si="501"/>
        <v>-</v>
      </c>
      <c r="L1170" s="29" t="str">
        <f t="shared" si="502"/>
        <v>-</v>
      </c>
      <c r="M1170" s="29" t="str">
        <f t="shared" si="503"/>
        <v>-</v>
      </c>
      <c r="N1170" s="29" t="str">
        <f t="shared" si="504"/>
        <v>-</v>
      </c>
      <c r="O1170" s="29" t="str">
        <f t="shared" si="505"/>
        <v>-</v>
      </c>
      <c r="P1170" s="2">
        <f>Замеры!R1167</f>
        <v>0</v>
      </c>
      <c r="S1170" s="2">
        <f>Замеры!S1167</f>
        <v>0</v>
      </c>
      <c r="T1170" s="2" t="s">
        <v>72</v>
      </c>
      <c r="U1170" s="2" t="b">
        <f t="shared" si="506"/>
        <v>0</v>
      </c>
      <c r="V1170" s="2" t="b">
        <f t="shared" si="507"/>
        <v>0</v>
      </c>
      <c r="W1170" s="2" t="b">
        <f t="shared" si="508"/>
        <v>0</v>
      </c>
      <c r="Y1170" s="2">
        <f t="shared" ca="1" si="509"/>
        <v>30</v>
      </c>
      <c r="Z1170" s="2">
        <f t="shared" ca="1" si="509"/>
        <v>44</v>
      </c>
      <c r="AA1170" s="2">
        <f t="shared" ca="1" si="509"/>
        <v>46</v>
      </c>
      <c r="AB1170" s="5">
        <f t="shared" ca="1" si="510"/>
        <v>489</v>
      </c>
      <c r="AC1170" s="5">
        <f t="shared" ca="1" si="511"/>
        <v>601</v>
      </c>
      <c r="AD1170" s="5">
        <f t="shared" ca="1" si="512"/>
        <v>470</v>
      </c>
      <c r="AE1170" s="5">
        <f t="shared" ca="1" si="513"/>
        <v>528</v>
      </c>
      <c r="AF1170" s="5">
        <f t="shared" ca="1" si="514"/>
        <v>484</v>
      </c>
      <c r="AG1170" s="5">
        <f t="shared" ca="1" si="515"/>
        <v>488</v>
      </c>
      <c r="AH1170" s="5">
        <f t="shared" ca="1" si="516"/>
        <v>548</v>
      </c>
      <c r="AI1170" s="5">
        <f t="shared" ca="1" si="517"/>
        <v>512</v>
      </c>
      <c r="AJ1170" s="5">
        <f t="shared" ca="1" si="518"/>
        <v>498</v>
      </c>
      <c r="AK1170" s="5">
        <f t="shared" ca="1" si="519"/>
        <v>554</v>
      </c>
    </row>
    <row r="1171" spans="1:37" x14ac:dyDescent="0.3">
      <c r="A1171" s="35">
        <f>IF(Замеры!B1168=0, " ", Замеры!B1168)</f>
        <v>1165</v>
      </c>
      <c r="B1171" s="45" t="str">
        <f>Замеры!G1168</f>
        <v xml:space="preserve">Группа от QF </v>
      </c>
      <c r="C1171" s="45" t="str">
        <f>IF(Замеры!O1168=0, " ", Замеры!O1168)</f>
        <v xml:space="preserve"> </v>
      </c>
      <c r="D1171" s="69" t="str">
        <f t="shared" si="520"/>
        <v xml:space="preserve"> </v>
      </c>
      <c r="E1171" s="69" t="str">
        <f t="shared" si="521"/>
        <v xml:space="preserve"> </v>
      </c>
      <c r="F1171" s="29" t="str">
        <f t="shared" si="496"/>
        <v>-</v>
      </c>
      <c r="G1171" s="29" t="str">
        <f t="shared" si="497"/>
        <v>-</v>
      </c>
      <c r="H1171" s="29" t="str">
        <f t="shared" si="498"/>
        <v>-</v>
      </c>
      <c r="I1171" s="29" t="str">
        <f t="shared" si="499"/>
        <v>-</v>
      </c>
      <c r="J1171" s="46" t="str">
        <f t="shared" si="500"/>
        <v>-</v>
      </c>
      <c r="K1171" s="29" t="str">
        <f t="shared" si="501"/>
        <v>-</v>
      </c>
      <c r="L1171" s="29" t="str">
        <f t="shared" si="502"/>
        <v>-</v>
      </c>
      <c r="M1171" s="29" t="str">
        <f t="shared" si="503"/>
        <v>-</v>
      </c>
      <c r="N1171" s="29" t="str">
        <f t="shared" si="504"/>
        <v>-</v>
      </c>
      <c r="O1171" s="29" t="str">
        <f t="shared" si="505"/>
        <v>-</v>
      </c>
      <c r="P1171" s="2">
        <f>Замеры!R1168</f>
        <v>0</v>
      </c>
      <c r="S1171" s="2">
        <f>Замеры!S1168</f>
        <v>0</v>
      </c>
      <c r="T1171" s="2" t="s">
        <v>72</v>
      </c>
      <c r="U1171" s="2" t="b">
        <f t="shared" si="506"/>
        <v>0</v>
      </c>
      <c r="V1171" s="2" t="b">
        <f t="shared" si="507"/>
        <v>0</v>
      </c>
      <c r="W1171" s="2" t="b">
        <f t="shared" si="508"/>
        <v>0</v>
      </c>
      <c r="Y1171" s="2">
        <f t="shared" ca="1" si="509"/>
        <v>47</v>
      </c>
      <c r="Z1171" s="2">
        <f t="shared" ca="1" si="509"/>
        <v>39</v>
      </c>
      <c r="AA1171" s="2">
        <f t="shared" ca="1" si="509"/>
        <v>39</v>
      </c>
      <c r="AB1171" s="5">
        <f t="shared" ca="1" si="510"/>
        <v>399</v>
      </c>
      <c r="AC1171" s="5">
        <f t="shared" ca="1" si="511"/>
        <v>428</v>
      </c>
      <c r="AD1171" s="5">
        <f t="shared" ca="1" si="512"/>
        <v>516</v>
      </c>
      <c r="AE1171" s="5">
        <f t="shared" ca="1" si="513"/>
        <v>397</v>
      </c>
      <c r="AF1171" s="5">
        <f t="shared" ca="1" si="514"/>
        <v>400</v>
      </c>
      <c r="AG1171" s="5">
        <f t="shared" ca="1" si="515"/>
        <v>454</v>
      </c>
      <c r="AH1171" s="5">
        <f t="shared" ca="1" si="516"/>
        <v>454</v>
      </c>
      <c r="AI1171" s="5">
        <f t="shared" ca="1" si="517"/>
        <v>464</v>
      </c>
      <c r="AJ1171" s="5">
        <f t="shared" ca="1" si="518"/>
        <v>407</v>
      </c>
      <c r="AK1171" s="5">
        <f t="shared" ca="1" si="519"/>
        <v>505</v>
      </c>
    </row>
    <row r="1172" spans="1:37" x14ac:dyDescent="0.3">
      <c r="A1172" s="35">
        <f>IF(Замеры!B1169=0, " ", Замеры!B1169)</f>
        <v>1166</v>
      </c>
      <c r="B1172" s="45" t="str">
        <f>Замеры!G1169</f>
        <v xml:space="preserve">Группа от QF </v>
      </c>
      <c r="C1172" s="45" t="str">
        <f>IF(Замеры!O1169=0, " ", Замеры!O1169)</f>
        <v xml:space="preserve"> </v>
      </c>
      <c r="D1172" s="69" t="str">
        <f t="shared" si="520"/>
        <v xml:space="preserve"> </v>
      </c>
      <c r="E1172" s="69" t="str">
        <f t="shared" si="521"/>
        <v xml:space="preserve"> </v>
      </c>
      <c r="F1172" s="29" t="str">
        <f t="shared" si="496"/>
        <v>-</v>
      </c>
      <c r="G1172" s="29" t="str">
        <f t="shared" si="497"/>
        <v>-</v>
      </c>
      <c r="H1172" s="29" t="str">
        <f t="shared" si="498"/>
        <v>-</v>
      </c>
      <c r="I1172" s="29" t="str">
        <f t="shared" si="499"/>
        <v>-</v>
      </c>
      <c r="J1172" s="46" t="str">
        <f t="shared" si="500"/>
        <v>-</v>
      </c>
      <c r="K1172" s="29" t="str">
        <f t="shared" si="501"/>
        <v>-</v>
      </c>
      <c r="L1172" s="29" t="str">
        <f t="shared" si="502"/>
        <v>-</v>
      </c>
      <c r="M1172" s="29" t="str">
        <f t="shared" si="503"/>
        <v>-</v>
      </c>
      <c r="N1172" s="29" t="str">
        <f t="shared" si="504"/>
        <v>-</v>
      </c>
      <c r="O1172" s="29" t="str">
        <f t="shared" si="505"/>
        <v>-</v>
      </c>
      <c r="P1172" s="2">
        <f>Замеры!R1169</f>
        <v>0</v>
      </c>
      <c r="S1172" s="2">
        <f>Замеры!S1169</f>
        <v>0</v>
      </c>
      <c r="T1172" s="2" t="s">
        <v>72</v>
      </c>
      <c r="U1172" s="2" t="b">
        <f t="shared" si="506"/>
        <v>0</v>
      </c>
      <c r="V1172" s="2" t="b">
        <f t="shared" si="507"/>
        <v>0</v>
      </c>
      <c r="W1172" s="2" t="b">
        <f t="shared" si="508"/>
        <v>0</v>
      </c>
      <c r="Y1172" s="2">
        <f t="shared" ca="1" si="509"/>
        <v>33</v>
      </c>
      <c r="Z1172" s="2">
        <f t="shared" ca="1" si="509"/>
        <v>39</v>
      </c>
      <c r="AA1172" s="2">
        <f t="shared" ca="1" si="509"/>
        <v>26</v>
      </c>
      <c r="AB1172" s="5">
        <f t="shared" ca="1" si="510"/>
        <v>275</v>
      </c>
      <c r="AC1172" s="5">
        <f t="shared" ca="1" si="511"/>
        <v>339</v>
      </c>
      <c r="AD1172" s="5">
        <f t="shared" ca="1" si="512"/>
        <v>304</v>
      </c>
      <c r="AE1172" s="5">
        <f t="shared" ca="1" si="513"/>
        <v>404</v>
      </c>
      <c r="AF1172" s="5">
        <f t="shared" ca="1" si="514"/>
        <v>359</v>
      </c>
      <c r="AG1172" s="5">
        <f t="shared" ca="1" si="515"/>
        <v>400</v>
      </c>
      <c r="AH1172" s="5">
        <f t="shared" ca="1" si="516"/>
        <v>405</v>
      </c>
      <c r="AI1172" s="5">
        <f t="shared" ca="1" si="517"/>
        <v>332</v>
      </c>
      <c r="AJ1172" s="5">
        <f t="shared" ca="1" si="518"/>
        <v>286</v>
      </c>
      <c r="AK1172" s="5">
        <f t="shared" ca="1" si="519"/>
        <v>377</v>
      </c>
    </row>
    <row r="1173" spans="1:37" x14ac:dyDescent="0.3">
      <c r="A1173" s="35">
        <f>IF(Замеры!B1170=0, " ", Замеры!B1170)</f>
        <v>1167</v>
      </c>
      <c r="B1173" s="45" t="str">
        <f>Замеры!G1170</f>
        <v xml:space="preserve">Группа от QF </v>
      </c>
      <c r="C1173" s="45" t="str">
        <f>IF(Замеры!O1170=0, " ", Замеры!O1170)</f>
        <v xml:space="preserve"> </v>
      </c>
      <c r="D1173" s="69" t="str">
        <f t="shared" si="520"/>
        <v xml:space="preserve"> </v>
      </c>
      <c r="E1173" s="69" t="str">
        <f t="shared" si="521"/>
        <v xml:space="preserve"> </v>
      </c>
      <c r="F1173" s="29" t="str">
        <f t="shared" si="496"/>
        <v>-</v>
      </c>
      <c r="G1173" s="29" t="str">
        <f t="shared" si="497"/>
        <v>-</v>
      </c>
      <c r="H1173" s="29" t="str">
        <f t="shared" si="498"/>
        <v>-</v>
      </c>
      <c r="I1173" s="29" t="str">
        <f t="shared" si="499"/>
        <v>-</v>
      </c>
      <c r="J1173" s="46" t="str">
        <f t="shared" si="500"/>
        <v>-</v>
      </c>
      <c r="K1173" s="29" t="str">
        <f t="shared" si="501"/>
        <v>-</v>
      </c>
      <c r="L1173" s="29" t="str">
        <f t="shared" si="502"/>
        <v>-</v>
      </c>
      <c r="M1173" s="29" t="str">
        <f t="shared" si="503"/>
        <v>-</v>
      </c>
      <c r="N1173" s="29" t="str">
        <f t="shared" si="504"/>
        <v>-</v>
      </c>
      <c r="O1173" s="29" t="str">
        <f t="shared" si="505"/>
        <v>-</v>
      </c>
      <c r="P1173" s="2">
        <f>Замеры!R1170</f>
        <v>0</v>
      </c>
      <c r="S1173" s="2">
        <f>Замеры!S1170</f>
        <v>0</v>
      </c>
      <c r="T1173" s="2" t="s">
        <v>72</v>
      </c>
      <c r="U1173" s="2" t="b">
        <f t="shared" si="506"/>
        <v>0</v>
      </c>
      <c r="V1173" s="2" t="b">
        <f t="shared" si="507"/>
        <v>0</v>
      </c>
      <c r="W1173" s="2" t="b">
        <f t="shared" si="508"/>
        <v>0</v>
      </c>
      <c r="Y1173" s="2">
        <f t="shared" ca="1" si="509"/>
        <v>21</v>
      </c>
      <c r="Z1173" s="2">
        <f t="shared" ca="1" si="509"/>
        <v>21</v>
      </c>
      <c r="AA1173" s="2">
        <f t="shared" ca="1" si="509"/>
        <v>27</v>
      </c>
      <c r="AB1173" s="5">
        <f t="shared" ca="1" si="510"/>
        <v>278</v>
      </c>
      <c r="AC1173" s="5">
        <f t="shared" ca="1" si="511"/>
        <v>288</v>
      </c>
      <c r="AD1173" s="5">
        <f t="shared" ca="1" si="512"/>
        <v>400</v>
      </c>
      <c r="AE1173" s="5">
        <f t="shared" ca="1" si="513"/>
        <v>340</v>
      </c>
      <c r="AF1173" s="5">
        <f t="shared" ca="1" si="514"/>
        <v>330</v>
      </c>
      <c r="AG1173" s="5">
        <f t="shared" ca="1" si="515"/>
        <v>322</v>
      </c>
      <c r="AH1173" s="5">
        <f t="shared" ca="1" si="516"/>
        <v>335</v>
      </c>
      <c r="AI1173" s="5">
        <f t="shared" ca="1" si="517"/>
        <v>381</v>
      </c>
      <c r="AJ1173" s="5">
        <f t="shared" ca="1" si="518"/>
        <v>370</v>
      </c>
      <c r="AK1173" s="5">
        <f t="shared" ca="1" si="519"/>
        <v>352</v>
      </c>
    </row>
    <row r="1174" spans="1:37" x14ac:dyDescent="0.3">
      <c r="A1174" s="35">
        <f>IF(Замеры!B1171=0, " ", Замеры!B1171)</f>
        <v>1168</v>
      </c>
      <c r="B1174" s="45" t="str">
        <f>Замеры!G1171</f>
        <v xml:space="preserve">Группа от QF </v>
      </c>
      <c r="C1174" s="45" t="str">
        <f>IF(Замеры!O1171=0, " ", Замеры!O1171)</f>
        <v xml:space="preserve"> </v>
      </c>
      <c r="D1174" s="69" t="str">
        <f t="shared" si="520"/>
        <v xml:space="preserve"> </v>
      </c>
      <c r="E1174" s="69" t="str">
        <f t="shared" si="521"/>
        <v xml:space="preserve"> </v>
      </c>
      <c r="F1174" s="29" t="str">
        <f t="shared" si="496"/>
        <v>-</v>
      </c>
      <c r="G1174" s="29" t="str">
        <f t="shared" si="497"/>
        <v>-</v>
      </c>
      <c r="H1174" s="29" t="str">
        <f t="shared" si="498"/>
        <v>-</v>
      </c>
      <c r="I1174" s="29" t="str">
        <f t="shared" si="499"/>
        <v>-</v>
      </c>
      <c r="J1174" s="46" t="str">
        <f t="shared" si="500"/>
        <v>-</v>
      </c>
      <c r="K1174" s="29" t="str">
        <f t="shared" si="501"/>
        <v>-</v>
      </c>
      <c r="L1174" s="29" t="str">
        <f t="shared" si="502"/>
        <v>-</v>
      </c>
      <c r="M1174" s="29" t="str">
        <f t="shared" si="503"/>
        <v>-</v>
      </c>
      <c r="N1174" s="29" t="str">
        <f t="shared" si="504"/>
        <v>-</v>
      </c>
      <c r="O1174" s="29" t="str">
        <f t="shared" si="505"/>
        <v>-</v>
      </c>
      <c r="P1174" s="2">
        <f>Замеры!R1171</f>
        <v>0</v>
      </c>
      <c r="S1174" s="2">
        <f>Замеры!S1171</f>
        <v>0</v>
      </c>
      <c r="T1174" s="2" t="s">
        <v>72</v>
      </c>
      <c r="U1174" s="2" t="b">
        <f t="shared" si="506"/>
        <v>0</v>
      </c>
      <c r="V1174" s="2" t="b">
        <f t="shared" si="507"/>
        <v>0</v>
      </c>
      <c r="W1174" s="2" t="b">
        <f t="shared" si="508"/>
        <v>0</v>
      </c>
      <c r="Y1174" s="2">
        <f t="shared" ca="1" si="509"/>
        <v>39</v>
      </c>
      <c r="Z1174" s="2">
        <f t="shared" ca="1" si="509"/>
        <v>35</v>
      </c>
      <c r="AA1174" s="2">
        <f t="shared" ca="1" si="509"/>
        <v>50</v>
      </c>
      <c r="AB1174" s="5">
        <f t="shared" ca="1" si="510"/>
        <v>603</v>
      </c>
      <c r="AC1174" s="5">
        <f t="shared" ca="1" si="511"/>
        <v>526</v>
      </c>
      <c r="AD1174" s="5">
        <f t="shared" ca="1" si="512"/>
        <v>519</v>
      </c>
      <c r="AE1174" s="5">
        <f t="shared" ca="1" si="513"/>
        <v>631</v>
      </c>
      <c r="AF1174" s="5">
        <f t="shared" ca="1" si="514"/>
        <v>589</v>
      </c>
      <c r="AG1174" s="5">
        <f t="shared" ca="1" si="515"/>
        <v>586</v>
      </c>
      <c r="AH1174" s="5">
        <f t="shared" ca="1" si="516"/>
        <v>516</v>
      </c>
      <c r="AI1174" s="5">
        <f t="shared" ca="1" si="517"/>
        <v>580</v>
      </c>
      <c r="AJ1174" s="5">
        <f t="shared" ca="1" si="518"/>
        <v>627</v>
      </c>
      <c r="AK1174" s="5">
        <f t="shared" ca="1" si="519"/>
        <v>613</v>
      </c>
    </row>
    <row r="1175" spans="1:37" x14ac:dyDescent="0.3">
      <c r="A1175" s="35">
        <f>IF(Замеры!B1172=0, " ", Замеры!B1172)</f>
        <v>1169</v>
      </c>
      <c r="B1175" s="45" t="str">
        <f>Замеры!G1172</f>
        <v xml:space="preserve">Группа от QF </v>
      </c>
      <c r="C1175" s="45" t="str">
        <f>IF(Замеры!O1172=0, " ", Замеры!O1172)</f>
        <v xml:space="preserve"> </v>
      </c>
      <c r="D1175" s="69" t="str">
        <f t="shared" si="520"/>
        <v xml:space="preserve"> </v>
      </c>
      <c r="E1175" s="69" t="str">
        <f t="shared" si="521"/>
        <v xml:space="preserve"> </v>
      </c>
      <c r="F1175" s="29" t="str">
        <f t="shared" si="496"/>
        <v>-</v>
      </c>
      <c r="G1175" s="29" t="str">
        <f t="shared" si="497"/>
        <v>-</v>
      </c>
      <c r="H1175" s="29" t="str">
        <f t="shared" si="498"/>
        <v>-</v>
      </c>
      <c r="I1175" s="29" t="str">
        <f t="shared" si="499"/>
        <v>-</v>
      </c>
      <c r="J1175" s="46" t="str">
        <f t="shared" si="500"/>
        <v>-</v>
      </c>
      <c r="K1175" s="29" t="str">
        <f t="shared" si="501"/>
        <v>-</v>
      </c>
      <c r="L1175" s="29" t="str">
        <f t="shared" si="502"/>
        <v>-</v>
      </c>
      <c r="M1175" s="29" t="str">
        <f t="shared" si="503"/>
        <v>-</v>
      </c>
      <c r="N1175" s="29" t="str">
        <f t="shared" si="504"/>
        <v>-</v>
      </c>
      <c r="O1175" s="29" t="str">
        <f t="shared" si="505"/>
        <v>-</v>
      </c>
      <c r="P1175" s="2">
        <f>Замеры!R1172</f>
        <v>0</v>
      </c>
      <c r="S1175" s="2">
        <f>Замеры!S1172</f>
        <v>0</v>
      </c>
      <c r="T1175" s="2" t="s">
        <v>72</v>
      </c>
      <c r="U1175" s="2" t="b">
        <f t="shared" si="506"/>
        <v>0</v>
      </c>
      <c r="V1175" s="2" t="b">
        <f t="shared" si="507"/>
        <v>0</v>
      </c>
      <c r="W1175" s="2" t="b">
        <f t="shared" si="508"/>
        <v>0</v>
      </c>
      <c r="Y1175" s="2">
        <f t="shared" ca="1" si="509"/>
        <v>34</v>
      </c>
      <c r="Z1175" s="2">
        <f t="shared" ca="1" si="509"/>
        <v>37</v>
      </c>
      <c r="AA1175" s="2">
        <f t="shared" ca="1" si="509"/>
        <v>46</v>
      </c>
      <c r="AB1175" s="5">
        <f t="shared" ca="1" si="510"/>
        <v>539</v>
      </c>
      <c r="AC1175" s="5">
        <f t="shared" ca="1" si="511"/>
        <v>501</v>
      </c>
      <c r="AD1175" s="5">
        <f t="shared" ca="1" si="512"/>
        <v>479</v>
      </c>
      <c r="AE1175" s="5">
        <f t="shared" ca="1" si="513"/>
        <v>555</v>
      </c>
      <c r="AF1175" s="5">
        <f t="shared" ca="1" si="514"/>
        <v>531</v>
      </c>
      <c r="AG1175" s="5">
        <f t="shared" ca="1" si="515"/>
        <v>555</v>
      </c>
      <c r="AH1175" s="5">
        <f t="shared" ca="1" si="516"/>
        <v>515</v>
      </c>
      <c r="AI1175" s="5">
        <f t="shared" ca="1" si="517"/>
        <v>601</v>
      </c>
      <c r="AJ1175" s="5">
        <f t="shared" ca="1" si="518"/>
        <v>522</v>
      </c>
      <c r="AK1175" s="5">
        <f t="shared" ca="1" si="519"/>
        <v>492</v>
      </c>
    </row>
    <row r="1176" spans="1:37" x14ac:dyDescent="0.3">
      <c r="A1176" s="35">
        <f>IF(Замеры!B1173=0, " ", Замеры!B1173)</f>
        <v>1170</v>
      </c>
      <c r="B1176" s="45" t="str">
        <f>Замеры!G1173</f>
        <v xml:space="preserve">Группа от QF </v>
      </c>
      <c r="C1176" s="45" t="str">
        <f>IF(Замеры!O1173=0, " ", Замеры!O1173)</f>
        <v xml:space="preserve"> </v>
      </c>
      <c r="D1176" s="69" t="str">
        <f t="shared" si="520"/>
        <v xml:space="preserve"> </v>
      </c>
      <c r="E1176" s="69" t="str">
        <f t="shared" si="521"/>
        <v xml:space="preserve"> </v>
      </c>
      <c r="F1176" s="29" t="str">
        <f t="shared" si="496"/>
        <v>-</v>
      </c>
      <c r="G1176" s="29" t="str">
        <f t="shared" si="497"/>
        <v>-</v>
      </c>
      <c r="H1176" s="29" t="str">
        <f t="shared" si="498"/>
        <v>-</v>
      </c>
      <c r="I1176" s="29" t="str">
        <f t="shared" si="499"/>
        <v>-</v>
      </c>
      <c r="J1176" s="46" t="str">
        <f t="shared" si="500"/>
        <v>-</v>
      </c>
      <c r="K1176" s="29" t="str">
        <f t="shared" si="501"/>
        <v>-</v>
      </c>
      <c r="L1176" s="29" t="str">
        <f t="shared" si="502"/>
        <v>-</v>
      </c>
      <c r="M1176" s="29" t="str">
        <f t="shared" si="503"/>
        <v>-</v>
      </c>
      <c r="N1176" s="29" t="str">
        <f t="shared" si="504"/>
        <v>-</v>
      </c>
      <c r="O1176" s="29" t="str">
        <f t="shared" si="505"/>
        <v>-</v>
      </c>
      <c r="P1176" s="2">
        <f>Замеры!R1173</f>
        <v>0</v>
      </c>
      <c r="S1176" s="2">
        <f>Замеры!S1173</f>
        <v>0</v>
      </c>
      <c r="T1176" s="2" t="s">
        <v>72</v>
      </c>
      <c r="U1176" s="2" t="b">
        <f t="shared" si="506"/>
        <v>0</v>
      </c>
      <c r="V1176" s="2" t="b">
        <f t="shared" si="507"/>
        <v>0</v>
      </c>
      <c r="W1176" s="2" t="b">
        <f t="shared" si="508"/>
        <v>0</v>
      </c>
      <c r="Y1176" s="2">
        <f t="shared" ca="1" si="509"/>
        <v>27</v>
      </c>
      <c r="Z1176" s="2">
        <f t="shared" ca="1" si="509"/>
        <v>39</v>
      </c>
      <c r="AA1176" s="2">
        <f t="shared" ca="1" si="509"/>
        <v>43</v>
      </c>
      <c r="AB1176" s="5">
        <f t="shared" ca="1" si="510"/>
        <v>457</v>
      </c>
      <c r="AC1176" s="5">
        <f t="shared" ca="1" si="511"/>
        <v>516</v>
      </c>
      <c r="AD1176" s="5">
        <f t="shared" ca="1" si="512"/>
        <v>448</v>
      </c>
      <c r="AE1176" s="5">
        <f t="shared" ca="1" si="513"/>
        <v>573</v>
      </c>
      <c r="AF1176" s="5">
        <f t="shared" ca="1" si="514"/>
        <v>469</v>
      </c>
      <c r="AG1176" s="5">
        <f t="shared" ca="1" si="515"/>
        <v>504</v>
      </c>
      <c r="AH1176" s="5">
        <f t="shared" ca="1" si="516"/>
        <v>561</v>
      </c>
      <c r="AI1176" s="5">
        <f t="shared" ca="1" si="517"/>
        <v>474</v>
      </c>
      <c r="AJ1176" s="5">
        <f t="shared" ca="1" si="518"/>
        <v>438</v>
      </c>
      <c r="AK1176" s="5">
        <f t="shared" ca="1" si="519"/>
        <v>560</v>
      </c>
    </row>
    <row r="1177" spans="1:37" x14ac:dyDescent="0.3">
      <c r="A1177" s="35">
        <f>IF(Замеры!B1174=0, " ", Замеры!B1174)</f>
        <v>1171</v>
      </c>
      <c r="B1177" s="45" t="str">
        <f>Замеры!G1174</f>
        <v xml:space="preserve">Группа от QF </v>
      </c>
      <c r="C1177" s="45" t="str">
        <f>IF(Замеры!O1174=0, " ", Замеры!O1174)</f>
        <v xml:space="preserve"> </v>
      </c>
      <c r="D1177" s="69" t="str">
        <f t="shared" si="520"/>
        <v xml:space="preserve"> </v>
      </c>
      <c r="E1177" s="69" t="str">
        <f t="shared" si="521"/>
        <v xml:space="preserve"> </v>
      </c>
      <c r="F1177" s="29" t="str">
        <f t="shared" si="496"/>
        <v>-</v>
      </c>
      <c r="G1177" s="29" t="str">
        <f t="shared" si="497"/>
        <v>-</v>
      </c>
      <c r="H1177" s="29" t="str">
        <f t="shared" si="498"/>
        <v>-</v>
      </c>
      <c r="I1177" s="29" t="str">
        <f t="shared" si="499"/>
        <v>-</v>
      </c>
      <c r="J1177" s="46" t="str">
        <f t="shared" si="500"/>
        <v>-</v>
      </c>
      <c r="K1177" s="29" t="str">
        <f t="shared" si="501"/>
        <v>-</v>
      </c>
      <c r="L1177" s="29" t="str">
        <f t="shared" si="502"/>
        <v>-</v>
      </c>
      <c r="M1177" s="29" t="str">
        <f t="shared" si="503"/>
        <v>-</v>
      </c>
      <c r="N1177" s="29" t="str">
        <f t="shared" si="504"/>
        <v>-</v>
      </c>
      <c r="O1177" s="29" t="str">
        <f t="shared" si="505"/>
        <v>-</v>
      </c>
      <c r="P1177" s="2">
        <f>Замеры!R1174</f>
        <v>0</v>
      </c>
      <c r="S1177" s="2">
        <f>Замеры!S1174</f>
        <v>0</v>
      </c>
      <c r="T1177" s="2" t="s">
        <v>72</v>
      </c>
      <c r="U1177" s="2" t="b">
        <f t="shared" si="506"/>
        <v>0</v>
      </c>
      <c r="V1177" s="2" t="b">
        <f t="shared" si="507"/>
        <v>0</v>
      </c>
      <c r="W1177" s="2" t="b">
        <f t="shared" si="508"/>
        <v>0</v>
      </c>
      <c r="Y1177" s="2">
        <f t="shared" ca="1" si="509"/>
        <v>33</v>
      </c>
      <c r="Z1177" s="2">
        <f t="shared" ca="1" si="509"/>
        <v>42</v>
      </c>
      <c r="AA1177" s="2">
        <f t="shared" ca="1" si="509"/>
        <v>44</v>
      </c>
      <c r="AB1177" s="5">
        <f t="shared" ca="1" si="510"/>
        <v>538</v>
      </c>
      <c r="AC1177" s="5">
        <f t="shared" ca="1" si="511"/>
        <v>538</v>
      </c>
      <c r="AD1177" s="5">
        <f t="shared" ca="1" si="512"/>
        <v>542</v>
      </c>
      <c r="AE1177" s="5">
        <f t="shared" ca="1" si="513"/>
        <v>504</v>
      </c>
      <c r="AF1177" s="5">
        <f t="shared" ca="1" si="514"/>
        <v>471</v>
      </c>
      <c r="AG1177" s="5">
        <f t="shared" ca="1" si="515"/>
        <v>549</v>
      </c>
      <c r="AH1177" s="5">
        <f t="shared" ca="1" si="516"/>
        <v>491</v>
      </c>
      <c r="AI1177" s="5">
        <f t="shared" ca="1" si="517"/>
        <v>493</v>
      </c>
      <c r="AJ1177" s="5">
        <f t="shared" ca="1" si="518"/>
        <v>492</v>
      </c>
      <c r="AK1177" s="5">
        <f t="shared" ca="1" si="519"/>
        <v>540</v>
      </c>
    </row>
    <row r="1178" spans="1:37" x14ac:dyDescent="0.3">
      <c r="A1178" s="35">
        <f>IF(Замеры!B1175=0, " ", Замеры!B1175)</f>
        <v>1172</v>
      </c>
      <c r="B1178" s="45" t="str">
        <f>Замеры!G1175</f>
        <v xml:space="preserve">Группа от QF </v>
      </c>
      <c r="C1178" s="45" t="str">
        <f>IF(Замеры!O1175=0, " ", Замеры!O1175)</f>
        <v xml:space="preserve"> </v>
      </c>
      <c r="D1178" s="69" t="str">
        <f t="shared" si="520"/>
        <v xml:space="preserve"> </v>
      </c>
      <c r="E1178" s="69" t="str">
        <f t="shared" si="521"/>
        <v xml:space="preserve"> </v>
      </c>
      <c r="F1178" s="29" t="str">
        <f t="shared" si="496"/>
        <v>-</v>
      </c>
      <c r="G1178" s="29" t="str">
        <f t="shared" si="497"/>
        <v>-</v>
      </c>
      <c r="H1178" s="29" t="str">
        <f t="shared" si="498"/>
        <v>-</v>
      </c>
      <c r="I1178" s="29" t="str">
        <f t="shared" si="499"/>
        <v>-</v>
      </c>
      <c r="J1178" s="46" t="str">
        <f t="shared" si="500"/>
        <v>-</v>
      </c>
      <c r="K1178" s="29" t="str">
        <f t="shared" si="501"/>
        <v>-</v>
      </c>
      <c r="L1178" s="29" t="str">
        <f t="shared" si="502"/>
        <v>-</v>
      </c>
      <c r="M1178" s="29" t="str">
        <f t="shared" si="503"/>
        <v>-</v>
      </c>
      <c r="N1178" s="29" t="str">
        <f t="shared" si="504"/>
        <v>-</v>
      </c>
      <c r="O1178" s="29" t="str">
        <f t="shared" si="505"/>
        <v>-</v>
      </c>
      <c r="P1178" s="2">
        <f>Замеры!R1175</f>
        <v>0</v>
      </c>
      <c r="S1178" s="2">
        <f>Замеры!S1175</f>
        <v>0</v>
      </c>
      <c r="T1178" s="2" t="s">
        <v>72</v>
      </c>
      <c r="U1178" s="2" t="b">
        <f t="shared" si="506"/>
        <v>0</v>
      </c>
      <c r="V1178" s="2" t="b">
        <f t="shared" si="507"/>
        <v>0</v>
      </c>
      <c r="W1178" s="2" t="b">
        <f t="shared" si="508"/>
        <v>0</v>
      </c>
      <c r="Y1178" s="2">
        <f t="shared" ca="1" si="509"/>
        <v>38</v>
      </c>
      <c r="Z1178" s="2">
        <f t="shared" ca="1" si="509"/>
        <v>49</v>
      </c>
      <c r="AA1178" s="2">
        <f t="shared" ca="1" si="509"/>
        <v>21</v>
      </c>
      <c r="AB1178" s="5">
        <f t="shared" ca="1" si="510"/>
        <v>303</v>
      </c>
      <c r="AC1178" s="5">
        <f t="shared" ca="1" si="511"/>
        <v>258</v>
      </c>
      <c r="AD1178" s="5">
        <f t="shared" ca="1" si="512"/>
        <v>299</v>
      </c>
      <c r="AE1178" s="5">
        <f t="shared" ca="1" si="513"/>
        <v>333</v>
      </c>
      <c r="AF1178" s="5">
        <f t="shared" ca="1" si="514"/>
        <v>304</v>
      </c>
      <c r="AG1178" s="5">
        <f t="shared" ca="1" si="515"/>
        <v>338</v>
      </c>
      <c r="AH1178" s="5">
        <f t="shared" ca="1" si="516"/>
        <v>247</v>
      </c>
      <c r="AI1178" s="5">
        <f t="shared" ca="1" si="517"/>
        <v>313</v>
      </c>
      <c r="AJ1178" s="5">
        <f t="shared" ca="1" si="518"/>
        <v>299</v>
      </c>
      <c r="AK1178" s="5">
        <f t="shared" ca="1" si="519"/>
        <v>310</v>
      </c>
    </row>
    <row r="1179" spans="1:37" x14ac:dyDescent="0.3">
      <c r="A1179" s="35">
        <f>IF(Замеры!B1176=0, " ", Замеры!B1176)</f>
        <v>1173</v>
      </c>
      <c r="B1179" s="45" t="str">
        <f>Замеры!G1176</f>
        <v xml:space="preserve">Группа от QF </v>
      </c>
      <c r="C1179" s="45" t="str">
        <f>IF(Замеры!O1176=0, " ", Замеры!O1176)</f>
        <v xml:space="preserve"> </v>
      </c>
      <c r="D1179" s="69" t="str">
        <f t="shared" si="520"/>
        <v xml:space="preserve"> </v>
      </c>
      <c r="E1179" s="69" t="str">
        <f t="shared" si="521"/>
        <v xml:space="preserve"> </v>
      </c>
      <c r="F1179" s="29" t="str">
        <f t="shared" si="496"/>
        <v>-</v>
      </c>
      <c r="G1179" s="29" t="str">
        <f t="shared" si="497"/>
        <v>-</v>
      </c>
      <c r="H1179" s="29" t="str">
        <f t="shared" si="498"/>
        <v>-</v>
      </c>
      <c r="I1179" s="29" t="str">
        <f t="shared" si="499"/>
        <v>-</v>
      </c>
      <c r="J1179" s="46" t="str">
        <f t="shared" si="500"/>
        <v>-</v>
      </c>
      <c r="K1179" s="29" t="str">
        <f t="shared" si="501"/>
        <v>-</v>
      </c>
      <c r="L1179" s="29" t="str">
        <f t="shared" si="502"/>
        <v>-</v>
      </c>
      <c r="M1179" s="29" t="str">
        <f t="shared" si="503"/>
        <v>-</v>
      </c>
      <c r="N1179" s="29" t="str">
        <f t="shared" si="504"/>
        <v>-</v>
      </c>
      <c r="O1179" s="29" t="str">
        <f t="shared" si="505"/>
        <v>-</v>
      </c>
      <c r="P1179" s="2">
        <f>Замеры!R1176</f>
        <v>0</v>
      </c>
      <c r="S1179" s="2">
        <f>Замеры!S1176</f>
        <v>0</v>
      </c>
      <c r="T1179" s="2" t="s">
        <v>72</v>
      </c>
      <c r="U1179" s="2" t="b">
        <f t="shared" si="506"/>
        <v>0</v>
      </c>
      <c r="V1179" s="2" t="b">
        <f t="shared" si="507"/>
        <v>0</v>
      </c>
      <c r="W1179" s="2" t="b">
        <f t="shared" si="508"/>
        <v>0</v>
      </c>
      <c r="Y1179" s="2">
        <f t="shared" ca="1" si="509"/>
        <v>33</v>
      </c>
      <c r="Z1179" s="2">
        <f t="shared" ca="1" si="509"/>
        <v>31</v>
      </c>
      <c r="AA1179" s="2">
        <f t="shared" ca="1" si="509"/>
        <v>24</v>
      </c>
      <c r="AB1179" s="5">
        <f t="shared" ca="1" si="510"/>
        <v>326</v>
      </c>
      <c r="AC1179" s="5">
        <f t="shared" ca="1" si="511"/>
        <v>373</v>
      </c>
      <c r="AD1179" s="5">
        <f t="shared" ca="1" si="512"/>
        <v>283</v>
      </c>
      <c r="AE1179" s="5">
        <f t="shared" ca="1" si="513"/>
        <v>367</v>
      </c>
      <c r="AF1179" s="5">
        <f t="shared" ca="1" si="514"/>
        <v>350</v>
      </c>
      <c r="AG1179" s="5">
        <f t="shared" ca="1" si="515"/>
        <v>253</v>
      </c>
      <c r="AH1179" s="5">
        <f t="shared" ca="1" si="516"/>
        <v>265</v>
      </c>
      <c r="AI1179" s="5">
        <f t="shared" ca="1" si="517"/>
        <v>294</v>
      </c>
      <c r="AJ1179" s="5">
        <f t="shared" ca="1" si="518"/>
        <v>308</v>
      </c>
      <c r="AK1179" s="5">
        <f t="shared" ca="1" si="519"/>
        <v>312</v>
      </c>
    </row>
    <row r="1180" spans="1:37" x14ac:dyDescent="0.3">
      <c r="A1180" s="35">
        <f>IF(Замеры!B1177=0, " ", Замеры!B1177)</f>
        <v>1174</v>
      </c>
      <c r="B1180" s="45" t="str">
        <f>Замеры!G1177</f>
        <v xml:space="preserve">Группа от QF </v>
      </c>
      <c r="C1180" s="45" t="str">
        <f>IF(Замеры!O1177=0, " ", Замеры!O1177)</f>
        <v xml:space="preserve"> </v>
      </c>
      <c r="D1180" s="69" t="str">
        <f t="shared" si="520"/>
        <v xml:space="preserve"> </v>
      </c>
      <c r="E1180" s="69" t="str">
        <f t="shared" si="521"/>
        <v xml:space="preserve"> </v>
      </c>
      <c r="F1180" s="29" t="str">
        <f t="shared" si="496"/>
        <v>-</v>
      </c>
      <c r="G1180" s="29" t="str">
        <f t="shared" si="497"/>
        <v>-</v>
      </c>
      <c r="H1180" s="29" t="str">
        <f t="shared" si="498"/>
        <v>-</v>
      </c>
      <c r="I1180" s="29" t="str">
        <f t="shared" si="499"/>
        <v>-</v>
      </c>
      <c r="J1180" s="46" t="str">
        <f t="shared" si="500"/>
        <v>-</v>
      </c>
      <c r="K1180" s="29" t="str">
        <f t="shared" si="501"/>
        <v>-</v>
      </c>
      <c r="L1180" s="29" t="str">
        <f t="shared" si="502"/>
        <v>-</v>
      </c>
      <c r="M1180" s="29" t="str">
        <f t="shared" si="503"/>
        <v>-</v>
      </c>
      <c r="N1180" s="29" t="str">
        <f t="shared" si="504"/>
        <v>-</v>
      </c>
      <c r="O1180" s="29" t="str">
        <f t="shared" si="505"/>
        <v>-</v>
      </c>
      <c r="P1180" s="2">
        <f>Замеры!R1177</f>
        <v>0</v>
      </c>
      <c r="S1180" s="2">
        <f>Замеры!S1177</f>
        <v>0</v>
      </c>
      <c r="T1180" s="2" t="s">
        <v>72</v>
      </c>
      <c r="U1180" s="2" t="b">
        <f t="shared" si="506"/>
        <v>0</v>
      </c>
      <c r="V1180" s="2" t="b">
        <f t="shared" si="507"/>
        <v>0</v>
      </c>
      <c r="W1180" s="2" t="b">
        <f t="shared" si="508"/>
        <v>0</v>
      </c>
      <c r="Y1180" s="2">
        <f t="shared" ca="1" si="509"/>
        <v>36</v>
      </c>
      <c r="Z1180" s="2">
        <f t="shared" ca="1" si="509"/>
        <v>38</v>
      </c>
      <c r="AA1180" s="2">
        <f t="shared" ca="1" si="509"/>
        <v>24</v>
      </c>
      <c r="AB1180" s="5">
        <f t="shared" ca="1" si="510"/>
        <v>332</v>
      </c>
      <c r="AC1180" s="5">
        <f t="shared" ca="1" si="511"/>
        <v>303</v>
      </c>
      <c r="AD1180" s="5">
        <f t="shared" ca="1" si="512"/>
        <v>358</v>
      </c>
      <c r="AE1180" s="5">
        <f t="shared" ca="1" si="513"/>
        <v>278</v>
      </c>
      <c r="AF1180" s="5">
        <f t="shared" ca="1" si="514"/>
        <v>329</v>
      </c>
      <c r="AG1180" s="5">
        <f t="shared" ca="1" si="515"/>
        <v>258</v>
      </c>
      <c r="AH1180" s="5">
        <f t="shared" ca="1" si="516"/>
        <v>334</v>
      </c>
      <c r="AI1180" s="5">
        <f t="shared" ca="1" si="517"/>
        <v>292</v>
      </c>
      <c r="AJ1180" s="5">
        <f t="shared" ca="1" si="518"/>
        <v>254</v>
      </c>
      <c r="AK1180" s="5">
        <f t="shared" ca="1" si="519"/>
        <v>311</v>
      </c>
    </row>
    <row r="1181" spans="1:37" x14ac:dyDescent="0.3">
      <c r="A1181" s="35">
        <f>IF(Замеры!B1178=0, " ", Замеры!B1178)</f>
        <v>1175</v>
      </c>
      <c r="B1181" s="45" t="str">
        <f>Замеры!G1178</f>
        <v xml:space="preserve">Группа от QF </v>
      </c>
      <c r="C1181" s="45" t="str">
        <f>IF(Замеры!O1178=0, " ", Замеры!O1178)</f>
        <v xml:space="preserve"> </v>
      </c>
      <c r="D1181" s="69" t="str">
        <f t="shared" si="520"/>
        <v xml:space="preserve"> </v>
      </c>
      <c r="E1181" s="69" t="str">
        <f t="shared" si="521"/>
        <v xml:space="preserve"> </v>
      </c>
      <c r="F1181" s="29" t="str">
        <f t="shared" si="496"/>
        <v>-</v>
      </c>
      <c r="G1181" s="29" t="str">
        <f t="shared" si="497"/>
        <v>-</v>
      </c>
      <c r="H1181" s="29" t="str">
        <f t="shared" si="498"/>
        <v>-</v>
      </c>
      <c r="I1181" s="29" t="str">
        <f t="shared" si="499"/>
        <v>-</v>
      </c>
      <c r="J1181" s="46" t="str">
        <f t="shared" si="500"/>
        <v>-</v>
      </c>
      <c r="K1181" s="29" t="str">
        <f t="shared" si="501"/>
        <v>-</v>
      </c>
      <c r="L1181" s="29" t="str">
        <f t="shared" si="502"/>
        <v>-</v>
      </c>
      <c r="M1181" s="29" t="str">
        <f t="shared" si="503"/>
        <v>-</v>
      </c>
      <c r="N1181" s="29" t="str">
        <f t="shared" si="504"/>
        <v>-</v>
      </c>
      <c r="O1181" s="29" t="str">
        <f t="shared" si="505"/>
        <v>-</v>
      </c>
      <c r="P1181" s="2">
        <f>Замеры!R1178</f>
        <v>0</v>
      </c>
      <c r="S1181" s="2">
        <f>Замеры!S1178</f>
        <v>0</v>
      </c>
      <c r="T1181" s="2" t="s">
        <v>72</v>
      </c>
      <c r="U1181" s="2" t="b">
        <f t="shared" si="506"/>
        <v>0</v>
      </c>
      <c r="V1181" s="2" t="b">
        <f t="shared" si="507"/>
        <v>0</v>
      </c>
      <c r="W1181" s="2" t="b">
        <f t="shared" si="508"/>
        <v>0</v>
      </c>
      <c r="Y1181" s="2">
        <f t="shared" ca="1" si="509"/>
        <v>34</v>
      </c>
      <c r="Z1181" s="2">
        <f t="shared" ca="1" si="509"/>
        <v>29</v>
      </c>
      <c r="AA1181" s="2">
        <f t="shared" ca="1" si="509"/>
        <v>30</v>
      </c>
      <c r="AB1181" s="5">
        <f t="shared" ca="1" si="510"/>
        <v>435</v>
      </c>
      <c r="AC1181" s="5">
        <f t="shared" ca="1" si="511"/>
        <v>369</v>
      </c>
      <c r="AD1181" s="5">
        <f t="shared" ca="1" si="512"/>
        <v>356</v>
      </c>
      <c r="AE1181" s="5">
        <f t="shared" ca="1" si="513"/>
        <v>414</v>
      </c>
      <c r="AF1181" s="5">
        <f t="shared" ca="1" si="514"/>
        <v>427</v>
      </c>
      <c r="AG1181" s="5">
        <f t="shared" ca="1" si="515"/>
        <v>396</v>
      </c>
      <c r="AH1181" s="5">
        <f t="shared" ca="1" si="516"/>
        <v>405</v>
      </c>
      <c r="AI1181" s="5">
        <f t="shared" ca="1" si="517"/>
        <v>427</v>
      </c>
      <c r="AJ1181" s="5">
        <f t="shared" ca="1" si="518"/>
        <v>365</v>
      </c>
      <c r="AK1181" s="5">
        <f t="shared" ca="1" si="519"/>
        <v>415</v>
      </c>
    </row>
    <row r="1182" spans="1:37" x14ac:dyDescent="0.3">
      <c r="A1182" s="35">
        <f>IF(Замеры!B1179=0, " ", Замеры!B1179)</f>
        <v>1176</v>
      </c>
      <c r="B1182" s="45" t="str">
        <f>Замеры!G1179</f>
        <v xml:space="preserve">Группа от QF </v>
      </c>
      <c r="C1182" s="45" t="str">
        <f>IF(Замеры!O1179=0, " ", Замеры!O1179)</f>
        <v xml:space="preserve"> </v>
      </c>
      <c r="D1182" s="69" t="str">
        <f t="shared" si="520"/>
        <v xml:space="preserve"> </v>
      </c>
      <c r="E1182" s="69" t="str">
        <f t="shared" si="521"/>
        <v xml:space="preserve"> </v>
      </c>
      <c r="F1182" s="29" t="str">
        <f t="shared" si="496"/>
        <v>-</v>
      </c>
      <c r="G1182" s="29" t="str">
        <f t="shared" si="497"/>
        <v>-</v>
      </c>
      <c r="H1182" s="29" t="str">
        <f t="shared" si="498"/>
        <v>-</v>
      </c>
      <c r="I1182" s="29" t="str">
        <f t="shared" si="499"/>
        <v>-</v>
      </c>
      <c r="J1182" s="46" t="str">
        <f t="shared" si="500"/>
        <v>-</v>
      </c>
      <c r="K1182" s="29" t="str">
        <f t="shared" si="501"/>
        <v>-</v>
      </c>
      <c r="L1182" s="29" t="str">
        <f t="shared" si="502"/>
        <v>-</v>
      </c>
      <c r="M1182" s="29" t="str">
        <f t="shared" si="503"/>
        <v>-</v>
      </c>
      <c r="N1182" s="29" t="str">
        <f t="shared" si="504"/>
        <v>-</v>
      </c>
      <c r="O1182" s="29" t="str">
        <f t="shared" si="505"/>
        <v>-</v>
      </c>
      <c r="P1182" s="2">
        <f>Замеры!R1179</f>
        <v>0</v>
      </c>
      <c r="S1182" s="2">
        <f>Замеры!S1179</f>
        <v>0</v>
      </c>
      <c r="T1182" s="2" t="s">
        <v>72</v>
      </c>
      <c r="U1182" s="2" t="b">
        <f t="shared" si="506"/>
        <v>0</v>
      </c>
      <c r="V1182" s="2" t="b">
        <f t="shared" si="507"/>
        <v>0</v>
      </c>
      <c r="W1182" s="2" t="b">
        <f t="shared" si="508"/>
        <v>0</v>
      </c>
      <c r="Y1182" s="2">
        <f t="shared" ca="1" si="509"/>
        <v>30</v>
      </c>
      <c r="Z1182" s="2">
        <f t="shared" ca="1" si="509"/>
        <v>33</v>
      </c>
      <c r="AA1182" s="2">
        <f t="shared" ca="1" si="509"/>
        <v>35</v>
      </c>
      <c r="AB1182" s="5">
        <f t="shared" ca="1" si="510"/>
        <v>448</v>
      </c>
      <c r="AC1182" s="5">
        <f t="shared" ca="1" si="511"/>
        <v>431</v>
      </c>
      <c r="AD1182" s="5">
        <f t="shared" ca="1" si="512"/>
        <v>413</v>
      </c>
      <c r="AE1182" s="5">
        <f t="shared" ca="1" si="513"/>
        <v>487</v>
      </c>
      <c r="AF1182" s="5">
        <f t="shared" ca="1" si="514"/>
        <v>466</v>
      </c>
      <c r="AG1182" s="5">
        <f t="shared" ca="1" si="515"/>
        <v>460</v>
      </c>
      <c r="AH1182" s="5">
        <f t="shared" ca="1" si="516"/>
        <v>376</v>
      </c>
      <c r="AI1182" s="5">
        <f t="shared" ca="1" si="517"/>
        <v>365</v>
      </c>
      <c r="AJ1182" s="5">
        <f t="shared" ca="1" si="518"/>
        <v>476</v>
      </c>
      <c r="AK1182" s="5">
        <f t="shared" ca="1" si="519"/>
        <v>475</v>
      </c>
    </row>
    <row r="1183" spans="1:37" x14ac:dyDescent="0.3">
      <c r="A1183" s="35">
        <f>IF(Замеры!B1180=0, " ", Замеры!B1180)</f>
        <v>1177</v>
      </c>
      <c r="B1183" s="45" t="str">
        <f>Замеры!G1180</f>
        <v xml:space="preserve">Группа от QF </v>
      </c>
      <c r="C1183" s="45" t="str">
        <f>IF(Замеры!O1180=0, " ", Замеры!O1180)</f>
        <v xml:space="preserve"> </v>
      </c>
      <c r="D1183" s="69" t="str">
        <f t="shared" si="520"/>
        <v xml:space="preserve"> </v>
      </c>
      <c r="E1183" s="69" t="str">
        <f t="shared" si="521"/>
        <v xml:space="preserve"> </v>
      </c>
      <c r="F1183" s="29" t="str">
        <f t="shared" si="496"/>
        <v>-</v>
      </c>
      <c r="G1183" s="29" t="str">
        <f t="shared" si="497"/>
        <v>-</v>
      </c>
      <c r="H1183" s="29" t="str">
        <f t="shared" si="498"/>
        <v>-</v>
      </c>
      <c r="I1183" s="29" t="str">
        <f t="shared" si="499"/>
        <v>-</v>
      </c>
      <c r="J1183" s="46" t="str">
        <f t="shared" si="500"/>
        <v>-</v>
      </c>
      <c r="K1183" s="29" t="str">
        <f t="shared" si="501"/>
        <v>-</v>
      </c>
      <c r="L1183" s="29" t="str">
        <f t="shared" si="502"/>
        <v>-</v>
      </c>
      <c r="M1183" s="29" t="str">
        <f t="shared" si="503"/>
        <v>-</v>
      </c>
      <c r="N1183" s="29" t="str">
        <f t="shared" si="504"/>
        <v>-</v>
      </c>
      <c r="O1183" s="29" t="str">
        <f t="shared" si="505"/>
        <v>-</v>
      </c>
      <c r="P1183" s="2">
        <f>Замеры!R1180</f>
        <v>0</v>
      </c>
      <c r="S1183" s="2">
        <f>Замеры!S1180</f>
        <v>0</v>
      </c>
      <c r="T1183" s="2" t="s">
        <v>72</v>
      </c>
      <c r="U1183" s="2" t="b">
        <f t="shared" si="506"/>
        <v>0</v>
      </c>
      <c r="V1183" s="2" t="b">
        <f t="shared" si="507"/>
        <v>0</v>
      </c>
      <c r="W1183" s="2" t="b">
        <f t="shared" si="508"/>
        <v>0</v>
      </c>
      <c r="Y1183" s="2">
        <f t="shared" ca="1" si="509"/>
        <v>20</v>
      </c>
      <c r="Z1183" s="2">
        <f t="shared" ca="1" si="509"/>
        <v>33</v>
      </c>
      <c r="AA1183" s="2">
        <f t="shared" ca="1" si="509"/>
        <v>47</v>
      </c>
      <c r="AB1183" s="5">
        <f t="shared" ca="1" si="510"/>
        <v>562</v>
      </c>
      <c r="AC1183" s="5">
        <f t="shared" ca="1" si="511"/>
        <v>532</v>
      </c>
      <c r="AD1183" s="5">
        <f t="shared" ca="1" si="512"/>
        <v>535</v>
      </c>
      <c r="AE1183" s="5">
        <f t="shared" ca="1" si="513"/>
        <v>588</v>
      </c>
      <c r="AF1183" s="5">
        <f t="shared" ca="1" si="514"/>
        <v>487</v>
      </c>
      <c r="AG1183" s="5">
        <f t="shared" ca="1" si="515"/>
        <v>574</v>
      </c>
      <c r="AH1183" s="5">
        <f t="shared" ca="1" si="516"/>
        <v>526</v>
      </c>
      <c r="AI1183" s="5">
        <f t="shared" ca="1" si="517"/>
        <v>574</v>
      </c>
      <c r="AJ1183" s="5">
        <f t="shared" ca="1" si="518"/>
        <v>592</v>
      </c>
      <c r="AK1183" s="5">
        <f t="shared" ca="1" si="519"/>
        <v>590</v>
      </c>
    </row>
    <row r="1184" spans="1:37" x14ac:dyDescent="0.3">
      <c r="A1184" s="35">
        <f>IF(Замеры!B1181=0, " ", Замеры!B1181)</f>
        <v>1178</v>
      </c>
      <c r="B1184" s="45" t="str">
        <f>Замеры!G1181</f>
        <v xml:space="preserve">Группа от QF </v>
      </c>
      <c r="C1184" s="45" t="str">
        <f>IF(Замеры!O1181=0, " ", Замеры!O1181)</f>
        <v xml:space="preserve"> </v>
      </c>
      <c r="D1184" s="69" t="str">
        <f t="shared" si="520"/>
        <v xml:space="preserve"> </v>
      </c>
      <c r="E1184" s="69" t="str">
        <f t="shared" si="521"/>
        <v xml:space="preserve"> </v>
      </c>
      <c r="F1184" s="29" t="str">
        <f t="shared" si="496"/>
        <v>-</v>
      </c>
      <c r="G1184" s="29" t="str">
        <f t="shared" si="497"/>
        <v>-</v>
      </c>
      <c r="H1184" s="29" t="str">
        <f t="shared" si="498"/>
        <v>-</v>
      </c>
      <c r="I1184" s="29" t="str">
        <f t="shared" si="499"/>
        <v>-</v>
      </c>
      <c r="J1184" s="46" t="str">
        <f t="shared" si="500"/>
        <v>-</v>
      </c>
      <c r="K1184" s="29" t="str">
        <f t="shared" si="501"/>
        <v>-</v>
      </c>
      <c r="L1184" s="29" t="str">
        <f t="shared" si="502"/>
        <v>-</v>
      </c>
      <c r="M1184" s="29" t="str">
        <f t="shared" si="503"/>
        <v>-</v>
      </c>
      <c r="N1184" s="29" t="str">
        <f t="shared" si="504"/>
        <v>-</v>
      </c>
      <c r="O1184" s="29" t="str">
        <f t="shared" si="505"/>
        <v>-</v>
      </c>
      <c r="P1184" s="2">
        <f>Замеры!R1181</f>
        <v>0</v>
      </c>
      <c r="S1184" s="2">
        <f>Замеры!S1181</f>
        <v>0</v>
      </c>
      <c r="T1184" s="2" t="s">
        <v>72</v>
      </c>
      <c r="U1184" s="2" t="b">
        <f t="shared" si="506"/>
        <v>0</v>
      </c>
      <c r="V1184" s="2" t="b">
        <f t="shared" si="507"/>
        <v>0</v>
      </c>
      <c r="W1184" s="2" t="b">
        <f t="shared" si="508"/>
        <v>0</v>
      </c>
      <c r="Y1184" s="2">
        <f t="shared" ca="1" si="509"/>
        <v>47</v>
      </c>
      <c r="Z1184" s="2">
        <f t="shared" ca="1" si="509"/>
        <v>44</v>
      </c>
      <c r="AA1184" s="2">
        <f t="shared" ca="1" si="509"/>
        <v>42</v>
      </c>
      <c r="AB1184" s="5">
        <f t="shared" ca="1" si="510"/>
        <v>448</v>
      </c>
      <c r="AC1184" s="5">
        <f t="shared" ca="1" si="511"/>
        <v>507</v>
      </c>
      <c r="AD1184" s="5">
        <f t="shared" ca="1" si="512"/>
        <v>514</v>
      </c>
      <c r="AE1184" s="5">
        <f t="shared" ca="1" si="513"/>
        <v>481</v>
      </c>
      <c r="AF1184" s="5">
        <f t="shared" ca="1" si="514"/>
        <v>436</v>
      </c>
      <c r="AG1184" s="5">
        <f t="shared" ca="1" si="515"/>
        <v>490</v>
      </c>
      <c r="AH1184" s="5">
        <f t="shared" ca="1" si="516"/>
        <v>472</v>
      </c>
      <c r="AI1184" s="5">
        <f t="shared" ca="1" si="517"/>
        <v>454</v>
      </c>
      <c r="AJ1184" s="5">
        <f t="shared" ca="1" si="518"/>
        <v>567</v>
      </c>
      <c r="AK1184" s="5">
        <f t="shared" ca="1" si="519"/>
        <v>532</v>
      </c>
    </row>
    <row r="1185" spans="1:37" x14ac:dyDescent="0.3">
      <c r="A1185" s="35">
        <f>IF(Замеры!B1182=0, " ", Замеры!B1182)</f>
        <v>1179</v>
      </c>
      <c r="B1185" s="45" t="str">
        <f>Замеры!G1182</f>
        <v xml:space="preserve">Группа от QF </v>
      </c>
      <c r="C1185" s="45" t="str">
        <f>IF(Замеры!O1182=0, " ", Замеры!O1182)</f>
        <v xml:space="preserve"> </v>
      </c>
      <c r="D1185" s="69" t="str">
        <f t="shared" si="520"/>
        <v xml:space="preserve"> </v>
      </c>
      <c r="E1185" s="69" t="str">
        <f t="shared" si="521"/>
        <v xml:space="preserve"> </v>
      </c>
      <c r="F1185" s="29" t="str">
        <f t="shared" si="496"/>
        <v>-</v>
      </c>
      <c r="G1185" s="29" t="str">
        <f t="shared" si="497"/>
        <v>-</v>
      </c>
      <c r="H1185" s="29" t="str">
        <f t="shared" si="498"/>
        <v>-</v>
      </c>
      <c r="I1185" s="29" t="str">
        <f t="shared" si="499"/>
        <v>-</v>
      </c>
      <c r="J1185" s="46" t="str">
        <f t="shared" si="500"/>
        <v>-</v>
      </c>
      <c r="K1185" s="29" t="str">
        <f t="shared" si="501"/>
        <v>-</v>
      </c>
      <c r="L1185" s="29" t="str">
        <f t="shared" si="502"/>
        <v>-</v>
      </c>
      <c r="M1185" s="29" t="str">
        <f t="shared" si="503"/>
        <v>-</v>
      </c>
      <c r="N1185" s="29" t="str">
        <f t="shared" si="504"/>
        <v>-</v>
      </c>
      <c r="O1185" s="29" t="str">
        <f t="shared" si="505"/>
        <v>-</v>
      </c>
      <c r="P1185" s="2">
        <f>Замеры!R1182</f>
        <v>0</v>
      </c>
      <c r="S1185" s="2">
        <f>Замеры!S1182</f>
        <v>0</v>
      </c>
      <c r="T1185" s="2" t="s">
        <v>72</v>
      </c>
      <c r="U1185" s="2" t="b">
        <f t="shared" si="506"/>
        <v>0</v>
      </c>
      <c r="V1185" s="2" t="b">
        <f t="shared" si="507"/>
        <v>0</v>
      </c>
      <c r="W1185" s="2" t="b">
        <f t="shared" si="508"/>
        <v>0</v>
      </c>
      <c r="Y1185" s="2">
        <f t="shared" ca="1" si="509"/>
        <v>45</v>
      </c>
      <c r="Z1185" s="2">
        <f t="shared" ca="1" si="509"/>
        <v>43</v>
      </c>
      <c r="AA1185" s="2">
        <f t="shared" ca="1" si="509"/>
        <v>20</v>
      </c>
      <c r="AB1185" s="5">
        <f t="shared" ca="1" si="510"/>
        <v>248</v>
      </c>
      <c r="AC1185" s="5">
        <f t="shared" ca="1" si="511"/>
        <v>311</v>
      </c>
      <c r="AD1185" s="5">
        <f t="shared" ca="1" si="512"/>
        <v>207</v>
      </c>
      <c r="AE1185" s="5">
        <f t="shared" ca="1" si="513"/>
        <v>212</v>
      </c>
      <c r="AF1185" s="5">
        <f t="shared" ca="1" si="514"/>
        <v>303</v>
      </c>
      <c r="AG1185" s="5">
        <f t="shared" ca="1" si="515"/>
        <v>234</v>
      </c>
      <c r="AH1185" s="5">
        <f t="shared" ca="1" si="516"/>
        <v>250</v>
      </c>
      <c r="AI1185" s="5">
        <f t="shared" ca="1" si="517"/>
        <v>267</v>
      </c>
      <c r="AJ1185" s="5">
        <f t="shared" ca="1" si="518"/>
        <v>297</v>
      </c>
      <c r="AK1185" s="5">
        <f t="shared" ca="1" si="519"/>
        <v>330</v>
      </c>
    </row>
    <row r="1186" spans="1:37" x14ac:dyDescent="0.3">
      <c r="A1186" s="35">
        <f>IF(Замеры!B1183=0, " ", Замеры!B1183)</f>
        <v>1180</v>
      </c>
      <c r="B1186" s="45" t="str">
        <f>Замеры!G1183</f>
        <v xml:space="preserve">Группа от QF </v>
      </c>
      <c r="C1186" s="45" t="str">
        <f>IF(Замеры!O1183=0, " ", Замеры!O1183)</f>
        <v xml:space="preserve"> </v>
      </c>
      <c r="D1186" s="69" t="str">
        <f t="shared" si="520"/>
        <v xml:space="preserve"> </v>
      </c>
      <c r="E1186" s="69" t="str">
        <f t="shared" si="521"/>
        <v xml:space="preserve"> </v>
      </c>
      <c r="F1186" s="29" t="str">
        <f t="shared" si="496"/>
        <v>-</v>
      </c>
      <c r="G1186" s="29" t="str">
        <f t="shared" si="497"/>
        <v>-</v>
      </c>
      <c r="H1186" s="29" t="str">
        <f t="shared" si="498"/>
        <v>-</v>
      </c>
      <c r="I1186" s="29" t="str">
        <f t="shared" si="499"/>
        <v>-</v>
      </c>
      <c r="J1186" s="46" t="str">
        <f t="shared" si="500"/>
        <v>-</v>
      </c>
      <c r="K1186" s="29" t="str">
        <f t="shared" si="501"/>
        <v>-</v>
      </c>
      <c r="L1186" s="29" t="str">
        <f t="shared" si="502"/>
        <v>-</v>
      </c>
      <c r="M1186" s="29" t="str">
        <f t="shared" si="503"/>
        <v>-</v>
      </c>
      <c r="N1186" s="29" t="str">
        <f t="shared" si="504"/>
        <v>-</v>
      </c>
      <c r="O1186" s="29" t="str">
        <f t="shared" si="505"/>
        <v>-</v>
      </c>
      <c r="P1186" s="2">
        <f>Замеры!R1183</f>
        <v>0</v>
      </c>
      <c r="S1186" s="2">
        <f>Замеры!S1183</f>
        <v>0</v>
      </c>
      <c r="T1186" s="2" t="s">
        <v>72</v>
      </c>
      <c r="U1186" s="2" t="b">
        <f t="shared" si="506"/>
        <v>0</v>
      </c>
      <c r="V1186" s="2" t="b">
        <f t="shared" si="507"/>
        <v>0</v>
      </c>
      <c r="W1186" s="2" t="b">
        <f t="shared" si="508"/>
        <v>0</v>
      </c>
      <c r="Y1186" s="2">
        <f t="shared" ca="1" si="509"/>
        <v>45</v>
      </c>
      <c r="Z1186" s="2">
        <f t="shared" ca="1" si="509"/>
        <v>29</v>
      </c>
      <c r="AA1186" s="2">
        <f t="shared" ca="1" si="509"/>
        <v>39</v>
      </c>
      <c r="AB1186" s="5">
        <f t="shared" ca="1" si="510"/>
        <v>483</v>
      </c>
      <c r="AC1186" s="5">
        <f t="shared" ca="1" si="511"/>
        <v>528</v>
      </c>
      <c r="AD1186" s="5">
        <f t="shared" ca="1" si="512"/>
        <v>535</v>
      </c>
      <c r="AE1186" s="5">
        <f t="shared" ca="1" si="513"/>
        <v>482</v>
      </c>
      <c r="AF1186" s="5">
        <f t="shared" ca="1" si="514"/>
        <v>420</v>
      </c>
      <c r="AG1186" s="5">
        <f t="shared" ca="1" si="515"/>
        <v>398</v>
      </c>
      <c r="AH1186" s="5">
        <f t="shared" ca="1" si="516"/>
        <v>464</v>
      </c>
      <c r="AI1186" s="5">
        <f t="shared" ca="1" si="517"/>
        <v>523</v>
      </c>
      <c r="AJ1186" s="5">
        <f t="shared" ca="1" si="518"/>
        <v>492</v>
      </c>
      <c r="AK1186" s="5">
        <f t="shared" ca="1" si="519"/>
        <v>422</v>
      </c>
    </row>
    <row r="1187" spans="1:37" x14ac:dyDescent="0.3">
      <c r="A1187" s="35">
        <f>IF(Замеры!B1184=0, " ", Замеры!B1184)</f>
        <v>1181</v>
      </c>
      <c r="B1187" s="45" t="str">
        <f>Замеры!G1184</f>
        <v xml:space="preserve">Группа от QF </v>
      </c>
      <c r="C1187" s="45" t="str">
        <f>IF(Замеры!O1184=0, " ", Замеры!O1184)</f>
        <v xml:space="preserve"> </v>
      </c>
      <c r="D1187" s="69" t="str">
        <f t="shared" si="520"/>
        <v xml:space="preserve"> </v>
      </c>
      <c r="E1187" s="69" t="str">
        <f t="shared" si="521"/>
        <v xml:space="preserve"> </v>
      </c>
      <c r="F1187" s="29" t="str">
        <f t="shared" si="496"/>
        <v>-</v>
      </c>
      <c r="G1187" s="29" t="str">
        <f t="shared" si="497"/>
        <v>-</v>
      </c>
      <c r="H1187" s="29" t="str">
        <f t="shared" si="498"/>
        <v>-</v>
      </c>
      <c r="I1187" s="29" t="str">
        <f t="shared" si="499"/>
        <v>-</v>
      </c>
      <c r="J1187" s="46" t="str">
        <f t="shared" si="500"/>
        <v>-</v>
      </c>
      <c r="K1187" s="29" t="str">
        <f t="shared" si="501"/>
        <v>-</v>
      </c>
      <c r="L1187" s="29" t="str">
        <f t="shared" si="502"/>
        <v>-</v>
      </c>
      <c r="M1187" s="29" t="str">
        <f t="shared" si="503"/>
        <v>-</v>
      </c>
      <c r="N1187" s="29" t="str">
        <f t="shared" si="504"/>
        <v>-</v>
      </c>
      <c r="O1187" s="29" t="str">
        <f t="shared" si="505"/>
        <v>-</v>
      </c>
      <c r="P1187" s="2">
        <f>Замеры!R1184</f>
        <v>0</v>
      </c>
      <c r="S1187" s="2">
        <f>Замеры!S1184</f>
        <v>0</v>
      </c>
      <c r="T1187" s="2" t="s">
        <v>72</v>
      </c>
      <c r="U1187" s="2" t="b">
        <f t="shared" si="506"/>
        <v>0</v>
      </c>
      <c r="V1187" s="2" t="b">
        <f t="shared" si="507"/>
        <v>0</v>
      </c>
      <c r="W1187" s="2" t="b">
        <f t="shared" si="508"/>
        <v>0</v>
      </c>
      <c r="Y1187" s="2">
        <f t="shared" ca="1" si="509"/>
        <v>35</v>
      </c>
      <c r="Z1187" s="2">
        <f t="shared" ca="1" si="509"/>
        <v>37</v>
      </c>
      <c r="AA1187" s="2">
        <f t="shared" ca="1" si="509"/>
        <v>42</v>
      </c>
      <c r="AB1187" s="5">
        <f t="shared" ca="1" si="510"/>
        <v>461</v>
      </c>
      <c r="AC1187" s="5">
        <f t="shared" ca="1" si="511"/>
        <v>491</v>
      </c>
      <c r="AD1187" s="5">
        <f t="shared" ca="1" si="512"/>
        <v>515</v>
      </c>
      <c r="AE1187" s="5">
        <f t="shared" ca="1" si="513"/>
        <v>556</v>
      </c>
      <c r="AF1187" s="5">
        <f t="shared" ca="1" si="514"/>
        <v>467</v>
      </c>
      <c r="AG1187" s="5">
        <f t="shared" ca="1" si="515"/>
        <v>484</v>
      </c>
      <c r="AH1187" s="5">
        <f t="shared" ca="1" si="516"/>
        <v>480</v>
      </c>
      <c r="AI1187" s="5">
        <f t="shared" ca="1" si="517"/>
        <v>539</v>
      </c>
      <c r="AJ1187" s="5">
        <f t="shared" ca="1" si="518"/>
        <v>566</v>
      </c>
      <c r="AK1187" s="5">
        <f t="shared" ca="1" si="519"/>
        <v>465</v>
      </c>
    </row>
    <row r="1188" spans="1:37" x14ac:dyDescent="0.3">
      <c r="A1188" s="35">
        <f>IF(Замеры!B1185=0, " ", Замеры!B1185)</f>
        <v>1182</v>
      </c>
      <c r="B1188" s="45" t="str">
        <f>Замеры!G1185</f>
        <v xml:space="preserve">Группа от QF </v>
      </c>
      <c r="C1188" s="45" t="str">
        <f>IF(Замеры!O1185=0, " ", Замеры!O1185)</f>
        <v xml:space="preserve"> </v>
      </c>
      <c r="D1188" s="69" t="str">
        <f t="shared" si="520"/>
        <v xml:space="preserve"> </v>
      </c>
      <c r="E1188" s="69" t="str">
        <f t="shared" si="521"/>
        <v xml:space="preserve"> </v>
      </c>
      <c r="F1188" s="29" t="str">
        <f t="shared" si="496"/>
        <v>-</v>
      </c>
      <c r="G1188" s="29" t="str">
        <f t="shared" si="497"/>
        <v>-</v>
      </c>
      <c r="H1188" s="29" t="str">
        <f t="shared" si="498"/>
        <v>-</v>
      </c>
      <c r="I1188" s="29" t="str">
        <f t="shared" si="499"/>
        <v>-</v>
      </c>
      <c r="J1188" s="46" t="str">
        <f t="shared" si="500"/>
        <v>-</v>
      </c>
      <c r="K1188" s="29" t="str">
        <f t="shared" si="501"/>
        <v>-</v>
      </c>
      <c r="L1188" s="29" t="str">
        <f t="shared" si="502"/>
        <v>-</v>
      </c>
      <c r="M1188" s="29" t="str">
        <f t="shared" si="503"/>
        <v>-</v>
      </c>
      <c r="N1188" s="29" t="str">
        <f t="shared" si="504"/>
        <v>-</v>
      </c>
      <c r="O1188" s="29" t="str">
        <f t="shared" si="505"/>
        <v>-</v>
      </c>
      <c r="P1188" s="2">
        <f>Замеры!R1185</f>
        <v>0</v>
      </c>
      <c r="S1188" s="2">
        <f>Замеры!S1185</f>
        <v>0</v>
      </c>
      <c r="T1188" s="2" t="s">
        <v>72</v>
      </c>
      <c r="U1188" s="2" t="b">
        <f t="shared" si="506"/>
        <v>0</v>
      </c>
      <c r="V1188" s="2" t="b">
        <f t="shared" si="507"/>
        <v>0</v>
      </c>
      <c r="W1188" s="2" t="b">
        <f t="shared" si="508"/>
        <v>0</v>
      </c>
      <c r="Y1188" s="2">
        <f t="shared" ca="1" si="509"/>
        <v>35</v>
      </c>
      <c r="Z1188" s="2">
        <f t="shared" ca="1" si="509"/>
        <v>41</v>
      </c>
      <c r="AA1188" s="2">
        <f t="shared" ca="1" si="509"/>
        <v>49</v>
      </c>
      <c r="AB1188" s="5">
        <f t="shared" ca="1" si="510"/>
        <v>527</v>
      </c>
      <c r="AC1188" s="5">
        <f t="shared" ca="1" si="511"/>
        <v>621</v>
      </c>
      <c r="AD1188" s="5">
        <f t="shared" ca="1" si="512"/>
        <v>537</v>
      </c>
      <c r="AE1188" s="5">
        <f t="shared" ca="1" si="513"/>
        <v>600</v>
      </c>
      <c r="AF1188" s="5">
        <f t="shared" ca="1" si="514"/>
        <v>627</v>
      </c>
      <c r="AG1188" s="5">
        <f t="shared" ca="1" si="515"/>
        <v>622</v>
      </c>
      <c r="AH1188" s="5">
        <f t="shared" ca="1" si="516"/>
        <v>594</v>
      </c>
      <c r="AI1188" s="5">
        <f t="shared" ca="1" si="517"/>
        <v>595</v>
      </c>
      <c r="AJ1188" s="5">
        <f t="shared" ca="1" si="518"/>
        <v>623</v>
      </c>
      <c r="AK1188" s="5">
        <f t="shared" ca="1" si="519"/>
        <v>615</v>
      </c>
    </row>
    <row r="1189" spans="1:37" x14ac:dyDescent="0.3">
      <c r="A1189" s="35">
        <f>IF(Замеры!B1186=0, " ", Замеры!B1186)</f>
        <v>1183</v>
      </c>
      <c r="B1189" s="45" t="str">
        <f>Замеры!G1186</f>
        <v xml:space="preserve">Группа от QF </v>
      </c>
      <c r="C1189" s="45" t="str">
        <f>IF(Замеры!O1186=0, " ", Замеры!O1186)</f>
        <v xml:space="preserve"> </v>
      </c>
      <c r="D1189" s="69" t="str">
        <f t="shared" si="520"/>
        <v xml:space="preserve"> </v>
      </c>
      <c r="E1189" s="69" t="str">
        <f t="shared" si="521"/>
        <v xml:space="preserve"> </v>
      </c>
      <c r="F1189" s="29" t="str">
        <f t="shared" si="496"/>
        <v>-</v>
      </c>
      <c r="G1189" s="29" t="str">
        <f t="shared" si="497"/>
        <v>-</v>
      </c>
      <c r="H1189" s="29" t="str">
        <f t="shared" si="498"/>
        <v>-</v>
      </c>
      <c r="I1189" s="29" t="str">
        <f t="shared" si="499"/>
        <v>-</v>
      </c>
      <c r="J1189" s="46" t="str">
        <f t="shared" si="500"/>
        <v>-</v>
      </c>
      <c r="K1189" s="29" t="str">
        <f t="shared" si="501"/>
        <v>-</v>
      </c>
      <c r="L1189" s="29" t="str">
        <f t="shared" si="502"/>
        <v>-</v>
      </c>
      <c r="M1189" s="29" t="str">
        <f t="shared" si="503"/>
        <v>-</v>
      </c>
      <c r="N1189" s="29" t="str">
        <f t="shared" si="504"/>
        <v>-</v>
      </c>
      <c r="O1189" s="29" t="str">
        <f t="shared" si="505"/>
        <v>-</v>
      </c>
      <c r="P1189" s="2">
        <f>Замеры!R1186</f>
        <v>0</v>
      </c>
      <c r="S1189" s="2">
        <f>Замеры!S1186</f>
        <v>0</v>
      </c>
      <c r="T1189" s="2" t="s">
        <v>72</v>
      </c>
      <c r="U1189" s="2" t="b">
        <f t="shared" si="506"/>
        <v>0</v>
      </c>
      <c r="V1189" s="2" t="b">
        <f t="shared" si="507"/>
        <v>0</v>
      </c>
      <c r="W1189" s="2" t="b">
        <f t="shared" si="508"/>
        <v>0</v>
      </c>
      <c r="Y1189" s="2">
        <f t="shared" ca="1" si="509"/>
        <v>31</v>
      </c>
      <c r="Z1189" s="2">
        <f t="shared" ca="1" si="509"/>
        <v>25</v>
      </c>
      <c r="AA1189" s="2">
        <f t="shared" ca="1" si="509"/>
        <v>34</v>
      </c>
      <c r="AB1189" s="5">
        <f t="shared" ca="1" si="510"/>
        <v>386</v>
      </c>
      <c r="AC1189" s="5">
        <f t="shared" ca="1" si="511"/>
        <v>425</v>
      </c>
      <c r="AD1189" s="5">
        <f t="shared" ca="1" si="512"/>
        <v>457</v>
      </c>
      <c r="AE1189" s="5">
        <f t="shared" ca="1" si="513"/>
        <v>350</v>
      </c>
      <c r="AF1189" s="5">
        <f t="shared" ca="1" si="514"/>
        <v>389</v>
      </c>
      <c r="AG1189" s="5">
        <f t="shared" ca="1" si="515"/>
        <v>377</v>
      </c>
      <c r="AH1189" s="5">
        <f t="shared" ca="1" si="516"/>
        <v>443</v>
      </c>
      <c r="AI1189" s="5">
        <f t="shared" ca="1" si="517"/>
        <v>486</v>
      </c>
      <c r="AJ1189" s="5">
        <f t="shared" ca="1" si="518"/>
        <v>470</v>
      </c>
      <c r="AK1189" s="5">
        <f t="shared" ca="1" si="519"/>
        <v>455</v>
      </c>
    </row>
    <row r="1190" spans="1:37" x14ac:dyDescent="0.3">
      <c r="A1190" s="35">
        <f>IF(Замеры!B1187=0, " ", Замеры!B1187)</f>
        <v>1184</v>
      </c>
      <c r="B1190" s="45" t="str">
        <f>Замеры!G1187</f>
        <v xml:space="preserve">Группа от QF </v>
      </c>
      <c r="C1190" s="45" t="str">
        <f>IF(Замеры!O1187=0, " ", Замеры!O1187)</f>
        <v xml:space="preserve"> </v>
      </c>
      <c r="D1190" s="69" t="str">
        <f t="shared" si="520"/>
        <v xml:space="preserve"> </v>
      </c>
      <c r="E1190" s="69" t="str">
        <f t="shared" si="521"/>
        <v xml:space="preserve"> </v>
      </c>
      <c r="F1190" s="29" t="str">
        <f t="shared" si="496"/>
        <v>-</v>
      </c>
      <c r="G1190" s="29" t="str">
        <f t="shared" si="497"/>
        <v>-</v>
      </c>
      <c r="H1190" s="29" t="str">
        <f t="shared" si="498"/>
        <v>-</v>
      </c>
      <c r="I1190" s="29" t="str">
        <f t="shared" si="499"/>
        <v>-</v>
      </c>
      <c r="J1190" s="46" t="str">
        <f t="shared" si="500"/>
        <v>-</v>
      </c>
      <c r="K1190" s="29" t="str">
        <f t="shared" si="501"/>
        <v>-</v>
      </c>
      <c r="L1190" s="29" t="str">
        <f t="shared" si="502"/>
        <v>-</v>
      </c>
      <c r="M1190" s="29" t="str">
        <f t="shared" si="503"/>
        <v>-</v>
      </c>
      <c r="N1190" s="29" t="str">
        <f t="shared" si="504"/>
        <v>-</v>
      </c>
      <c r="O1190" s="29" t="str">
        <f t="shared" si="505"/>
        <v>-</v>
      </c>
      <c r="P1190" s="2">
        <f>Замеры!R1187</f>
        <v>0</v>
      </c>
      <c r="S1190" s="2">
        <f>Замеры!S1187</f>
        <v>0</v>
      </c>
      <c r="T1190" s="2" t="s">
        <v>72</v>
      </c>
      <c r="U1190" s="2" t="b">
        <f t="shared" si="506"/>
        <v>0</v>
      </c>
      <c r="V1190" s="2" t="b">
        <f t="shared" si="507"/>
        <v>0</v>
      </c>
      <c r="W1190" s="2" t="b">
        <f t="shared" si="508"/>
        <v>0</v>
      </c>
      <c r="Y1190" s="2">
        <f t="shared" ca="1" si="509"/>
        <v>26</v>
      </c>
      <c r="Z1190" s="2">
        <f t="shared" ca="1" si="509"/>
        <v>36</v>
      </c>
      <c r="AA1190" s="2">
        <f t="shared" ca="1" si="509"/>
        <v>32</v>
      </c>
      <c r="AB1190" s="5">
        <f t="shared" ca="1" si="510"/>
        <v>414</v>
      </c>
      <c r="AC1190" s="5">
        <f t="shared" ca="1" si="511"/>
        <v>331</v>
      </c>
      <c r="AD1190" s="5">
        <f t="shared" ca="1" si="512"/>
        <v>411</v>
      </c>
      <c r="AE1190" s="5">
        <f t="shared" ca="1" si="513"/>
        <v>405</v>
      </c>
      <c r="AF1190" s="5">
        <f t="shared" ca="1" si="514"/>
        <v>470</v>
      </c>
      <c r="AG1190" s="5">
        <f t="shared" ca="1" si="515"/>
        <v>326</v>
      </c>
      <c r="AH1190" s="5">
        <f t="shared" ca="1" si="516"/>
        <v>389</v>
      </c>
      <c r="AI1190" s="5">
        <f t="shared" ca="1" si="517"/>
        <v>359</v>
      </c>
      <c r="AJ1190" s="5">
        <f t="shared" ca="1" si="518"/>
        <v>404</v>
      </c>
      <c r="AK1190" s="5">
        <f t="shared" ca="1" si="519"/>
        <v>434</v>
      </c>
    </row>
    <row r="1191" spans="1:37" x14ac:dyDescent="0.3">
      <c r="A1191" s="35">
        <f>IF(Замеры!B1188=0, " ", Замеры!B1188)</f>
        <v>1185</v>
      </c>
      <c r="B1191" s="45" t="str">
        <f>Замеры!G1188</f>
        <v xml:space="preserve">Группа от QF </v>
      </c>
      <c r="C1191" s="45" t="str">
        <f>IF(Замеры!O1188=0, " ", Замеры!O1188)</f>
        <v xml:space="preserve"> </v>
      </c>
      <c r="D1191" s="69" t="str">
        <f t="shared" si="520"/>
        <v xml:space="preserve"> </v>
      </c>
      <c r="E1191" s="69" t="str">
        <f t="shared" si="521"/>
        <v xml:space="preserve"> </v>
      </c>
      <c r="F1191" s="29" t="str">
        <f t="shared" si="496"/>
        <v>-</v>
      </c>
      <c r="G1191" s="29" t="str">
        <f t="shared" si="497"/>
        <v>-</v>
      </c>
      <c r="H1191" s="29" t="str">
        <f t="shared" si="498"/>
        <v>-</v>
      </c>
      <c r="I1191" s="29" t="str">
        <f t="shared" si="499"/>
        <v>-</v>
      </c>
      <c r="J1191" s="46" t="str">
        <f t="shared" si="500"/>
        <v>-</v>
      </c>
      <c r="K1191" s="29" t="str">
        <f t="shared" si="501"/>
        <v>-</v>
      </c>
      <c r="L1191" s="29" t="str">
        <f t="shared" si="502"/>
        <v>-</v>
      </c>
      <c r="M1191" s="29" t="str">
        <f t="shared" si="503"/>
        <v>-</v>
      </c>
      <c r="N1191" s="29" t="str">
        <f t="shared" si="504"/>
        <v>-</v>
      </c>
      <c r="O1191" s="29" t="str">
        <f t="shared" si="505"/>
        <v>-</v>
      </c>
      <c r="P1191" s="2">
        <f>Замеры!R1188</f>
        <v>0</v>
      </c>
      <c r="S1191" s="2">
        <f>Замеры!S1188</f>
        <v>0</v>
      </c>
      <c r="T1191" s="2" t="s">
        <v>72</v>
      </c>
      <c r="U1191" s="2" t="b">
        <f t="shared" si="506"/>
        <v>0</v>
      </c>
      <c r="V1191" s="2" t="b">
        <f t="shared" si="507"/>
        <v>0</v>
      </c>
      <c r="W1191" s="2" t="b">
        <f t="shared" si="508"/>
        <v>0</v>
      </c>
      <c r="Y1191" s="2">
        <f t="shared" ca="1" si="509"/>
        <v>50</v>
      </c>
      <c r="Z1191" s="2">
        <f t="shared" ca="1" si="509"/>
        <v>23</v>
      </c>
      <c r="AA1191" s="2">
        <f t="shared" ca="1" si="509"/>
        <v>24</v>
      </c>
      <c r="AB1191" s="5">
        <f t="shared" ca="1" si="510"/>
        <v>311</v>
      </c>
      <c r="AC1191" s="5">
        <f t="shared" ca="1" si="511"/>
        <v>339</v>
      </c>
      <c r="AD1191" s="5">
        <f t="shared" ca="1" si="512"/>
        <v>257</v>
      </c>
      <c r="AE1191" s="5">
        <f t="shared" ca="1" si="513"/>
        <v>376</v>
      </c>
      <c r="AF1191" s="5">
        <f t="shared" ca="1" si="514"/>
        <v>375</v>
      </c>
      <c r="AG1191" s="5">
        <f t="shared" ca="1" si="515"/>
        <v>265</v>
      </c>
      <c r="AH1191" s="5">
        <f t="shared" ca="1" si="516"/>
        <v>369</v>
      </c>
      <c r="AI1191" s="5">
        <f t="shared" ca="1" si="517"/>
        <v>388</v>
      </c>
      <c r="AJ1191" s="5">
        <f t="shared" ca="1" si="518"/>
        <v>274</v>
      </c>
      <c r="AK1191" s="5">
        <f t="shared" ca="1" si="519"/>
        <v>265</v>
      </c>
    </row>
    <row r="1192" spans="1:37" x14ac:dyDescent="0.3">
      <c r="A1192" s="35">
        <f>IF(Замеры!B1189=0, " ", Замеры!B1189)</f>
        <v>1186</v>
      </c>
      <c r="B1192" s="45" t="str">
        <f>Замеры!G1189</f>
        <v xml:space="preserve">Группа от QF </v>
      </c>
      <c r="C1192" s="45" t="str">
        <f>IF(Замеры!O1189=0, " ", Замеры!O1189)</f>
        <v xml:space="preserve"> </v>
      </c>
      <c r="D1192" s="69" t="str">
        <f t="shared" si="520"/>
        <v xml:space="preserve"> </v>
      </c>
      <c r="E1192" s="69" t="str">
        <f t="shared" si="521"/>
        <v xml:space="preserve"> </v>
      </c>
      <c r="F1192" s="29" t="str">
        <f t="shared" si="496"/>
        <v>-</v>
      </c>
      <c r="G1192" s="29" t="str">
        <f t="shared" si="497"/>
        <v>-</v>
      </c>
      <c r="H1192" s="29" t="str">
        <f t="shared" si="498"/>
        <v>-</v>
      </c>
      <c r="I1192" s="29" t="str">
        <f t="shared" si="499"/>
        <v>-</v>
      </c>
      <c r="J1192" s="46" t="str">
        <f t="shared" si="500"/>
        <v>-</v>
      </c>
      <c r="K1192" s="29" t="str">
        <f t="shared" si="501"/>
        <v>-</v>
      </c>
      <c r="L1192" s="29" t="str">
        <f t="shared" si="502"/>
        <v>-</v>
      </c>
      <c r="M1192" s="29" t="str">
        <f t="shared" si="503"/>
        <v>-</v>
      </c>
      <c r="N1192" s="29" t="str">
        <f t="shared" si="504"/>
        <v>-</v>
      </c>
      <c r="O1192" s="29" t="str">
        <f t="shared" si="505"/>
        <v>-</v>
      </c>
      <c r="P1192" s="2">
        <f>Замеры!R1189</f>
        <v>0</v>
      </c>
      <c r="S1192" s="2">
        <f>Замеры!S1189</f>
        <v>0</v>
      </c>
      <c r="T1192" s="2" t="s">
        <v>72</v>
      </c>
      <c r="U1192" s="2" t="b">
        <f t="shared" si="506"/>
        <v>0</v>
      </c>
      <c r="V1192" s="2" t="b">
        <f t="shared" si="507"/>
        <v>0</v>
      </c>
      <c r="W1192" s="2" t="b">
        <f t="shared" si="508"/>
        <v>0</v>
      </c>
      <c r="Y1192" s="2">
        <f t="shared" ca="1" si="509"/>
        <v>38</v>
      </c>
      <c r="Z1192" s="2">
        <f t="shared" ca="1" si="509"/>
        <v>49</v>
      </c>
      <c r="AA1192" s="2">
        <f t="shared" ca="1" si="509"/>
        <v>26</v>
      </c>
      <c r="AB1192" s="5">
        <f t="shared" ca="1" si="510"/>
        <v>343</v>
      </c>
      <c r="AC1192" s="5">
        <f t="shared" ca="1" si="511"/>
        <v>310</v>
      </c>
      <c r="AD1192" s="5">
        <f t="shared" ca="1" si="512"/>
        <v>296</v>
      </c>
      <c r="AE1192" s="5">
        <f t="shared" ca="1" si="513"/>
        <v>324</v>
      </c>
      <c r="AF1192" s="5">
        <f t="shared" ca="1" si="514"/>
        <v>312</v>
      </c>
      <c r="AG1192" s="5">
        <f t="shared" ca="1" si="515"/>
        <v>362</v>
      </c>
      <c r="AH1192" s="5">
        <f t="shared" ca="1" si="516"/>
        <v>383</v>
      </c>
      <c r="AI1192" s="5">
        <f t="shared" ca="1" si="517"/>
        <v>325</v>
      </c>
      <c r="AJ1192" s="5">
        <f t="shared" ca="1" si="518"/>
        <v>316</v>
      </c>
      <c r="AK1192" s="5">
        <f t="shared" ca="1" si="519"/>
        <v>307</v>
      </c>
    </row>
    <row r="1193" spans="1:37" x14ac:dyDescent="0.3">
      <c r="A1193" s="35">
        <f>IF(Замеры!B1190=0, " ", Замеры!B1190)</f>
        <v>1187</v>
      </c>
      <c r="B1193" s="45" t="str">
        <f>Замеры!G1190</f>
        <v xml:space="preserve">Группа от QF </v>
      </c>
      <c r="C1193" s="45" t="str">
        <f>IF(Замеры!O1190=0, " ", Замеры!O1190)</f>
        <v xml:space="preserve"> </v>
      </c>
      <c r="D1193" s="69" t="str">
        <f t="shared" si="520"/>
        <v xml:space="preserve"> </v>
      </c>
      <c r="E1193" s="69" t="str">
        <f t="shared" si="521"/>
        <v xml:space="preserve"> </v>
      </c>
      <c r="F1193" s="29" t="str">
        <f t="shared" si="496"/>
        <v>-</v>
      </c>
      <c r="G1193" s="29" t="str">
        <f t="shared" si="497"/>
        <v>-</v>
      </c>
      <c r="H1193" s="29" t="str">
        <f t="shared" si="498"/>
        <v>-</v>
      </c>
      <c r="I1193" s="29" t="str">
        <f t="shared" si="499"/>
        <v>-</v>
      </c>
      <c r="J1193" s="46" t="str">
        <f t="shared" si="500"/>
        <v>-</v>
      </c>
      <c r="K1193" s="29" t="str">
        <f t="shared" si="501"/>
        <v>-</v>
      </c>
      <c r="L1193" s="29" t="str">
        <f t="shared" si="502"/>
        <v>-</v>
      </c>
      <c r="M1193" s="29" t="str">
        <f t="shared" si="503"/>
        <v>-</v>
      </c>
      <c r="N1193" s="29" t="str">
        <f t="shared" si="504"/>
        <v>-</v>
      </c>
      <c r="O1193" s="29" t="str">
        <f t="shared" si="505"/>
        <v>-</v>
      </c>
      <c r="P1193" s="2">
        <f>Замеры!R1190</f>
        <v>0</v>
      </c>
      <c r="S1193" s="2">
        <f>Замеры!S1190</f>
        <v>0</v>
      </c>
      <c r="T1193" s="2" t="s">
        <v>72</v>
      </c>
      <c r="U1193" s="2" t="b">
        <f t="shared" si="506"/>
        <v>0</v>
      </c>
      <c r="V1193" s="2" t="b">
        <f t="shared" si="507"/>
        <v>0</v>
      </c>
      <c r="W1193" s="2" t="b">
        <f t="shared" si="508"/>
        <v>0</v>
      </c>
      <c r="Y1193" s="2">
        <f t="shared" ca="1" si="509"/>
        <v>28</v>
      </c>
      <c r="Z1193" s="2">
        <f t="shared" ca="1" si="509"/>
        <v>33</v>
      </c>
      <c r="AA1193" s="2">
        <f t="shared" ca="1" si="509"/>
        <v>20</v>
      </c>
      <c r="AB1193" s="5">
        <f t="shared" ca="1" si="510"/>
        <v>219</v>
      </c>
      <c r="AC1193" s="5">
        <f t="shared" ca="1" si="511"/>
        <v>252</v>
      </c>
      <c r="AD1193" s="5">
        <f t="shared" ca="1" si="512"/>
        <v>233</v>
      </c>
      <c r="AE1193" s="5">
        <f t="shared" ca="1" si="513"/>
        <v>236</v>
      </c>
      <c r="AF1193" s="5">
        <f t="shared" ca="1" si="514"/>
        <v>337</v>
      </c>
      <c r="AG1193" s="5">
        <f t="shared" ca="1" si="515"/>
        <v>271</v>
      </c>
      <c r="AH1193" s="5">
        <f t="shared" ca="1" si="516"/>
        <v>310</v>
      </c>
      <c r="AI1193" s="5">
        <f t="shared" ca="1" si="517"/>
        <v>237</v>
      </c>
      <c r="AJ1193" s="5">
        <f t="shared" ca="1" si="518"/>
        <v>241</v>
      </c>
      <c r="AK1193" s="5">
        <f t="shared" ca="1" si="519"/>
        <v>231</v>
      </c>
    </row>
    <row r="1194" spans="1:37" x14ac:dyDescent="0.3">
      <c r="A1194" s="35">
        <f>IF(Замеры!B1191=0, " ", Замеры!B1191)</f>
        <v>1188</v>
      </c>
      <c r="B1194" s="45" t="str">
        <f>Замеры!G1191</f>
        <v xml:space="preserve">Группа от QF </v>
      </c>
      <c r="C1194" s="45" t="str">
        <f>IF(Замеры!O1191=0, " ", Замеры!O1191)</f>
        <v xml:space="preserve"> </v>
      </c>
      <c r="D1194" s="69" t="str">
        <f t="shared" si="520"/>
        <v xml:space="preserve"> </v>
      </c>
      <c r="E1194" s="69" t="str">
        <f t="shared" si="521"/>
        <v xml:space="preserve"> </v>
      </c>
      <c r="F1194" s="29" t="str">
        <f t="shared" si="496"/>
        <v>-</v>
      </c>
      <c r="G1194" s="29" t="str">
        <f t="shared" si="497"/>
        <v>-</v>
      </c>
      <c r="H1194" s="29" t="str">
        <f t="shared" si="498"/>
        <v>-</v>
      </c>
      <c r="I1194" s="29" t="str">
        <f t="shared" si="499"/>
        <v>-</v>
      </c>
      <c r="J1194" s="46" t="str">
        <f t="shared" si="500"/>
        <v>-</v>
      </c>
      <c r="K1194" s="29" t="str">
        <f t="shared" si="501"/>
        <v>-</v>
      </c>
      <c r="L1194" s="29" t="str">
        <f t="shared" si="502"/>
        <v>-</v>
      </c>
      <c r="M1194" s="29" t="str">
        <f t="shared" si="503"/>
        <v>-</v>
      </c>
      <c r="N1194" s="29" t="str">
        <f t="shared" si="504"/>
        <v>-</v>
      </c>
      <c r="O1194" s="29" t="str">
        <f t="shared" si="505"/>
        <v>-</v>
      </c>
      <c r="P1194" s="2">
        <f>Замеры!R1191</f>
        <v>0</v>
      </c>
      <c r="S1194" s="2">
        <f>Замеры!S1191</f>
        <v>0</v>
      </c>
      <c r="T1194" s="2" t="s">
        <v>72</v>
      </c>
      <c r="U1194" s="2" t="b">
        <f t="shared" si="506"/>
        <v>0</v>
      </c>
      <c r="V1194" s="2" t="b">
        <f t="shared" si="507"/>
        <v>0</v>
      </c>
      <c r="W1194" s="2" t="b">
        <f t="shared" si="508"/>
        <v>0</v>
      </c>
      <c r="Y1194" s="2">
        <f t="shared" ca="1" si="509"/>
        <v>50</v>
      </c>
      <c r="Z1194" s="2">
        <f t="shared" ca="1" si="509"/>
        <v>42</v>
      </c>
      <c r="AA1194" s="2">
        <f t="shared" ca="1" si="509"/>
        <v>26</v>
      </c>
      <c r="AB1194" s="5">
        <f t="shared" ca="1" si="510"/>
        <v>289</v>
      </c>
      <c r="AC1194" s="5">
        <f t="shared" ca="1" si="511"/>
        <v>324</v>
      </c>
      <c r="AD1194" s="5">
        <f t="shared" ca="1" si="512"/>
        <v>347</v>
      </c>
      <c r="AE1194" s="5">
        <f t="shared" ca="1" si="513"/>
        <v>358</v>
      </c>
      <c r="AF1194" s="5">
        <f t="shared" ca="1" si="514"/>
        <v>385</v>
      </c>
      <c r="AG1194" s="5">
        <f t="shared" ca="1" si="515"/>
        <v>361</v>
      </c>
      <c r="AH1194" s="5">
        <f t="shared" ca="1" si="516"/>
        <v>284</v>
      </c>
      <c r="AI1194" s="5">
        <f t="shared" ca="1" si="517"/>
        <v>334</v>
      </c>
      <c r="AJ1194" s="5">
        <f t="shared" ca="1" si="518"/>
        <v>362</v>
      </c>
      <c r="AK1194" s="5">
        <f t="shared" ca="1" si="519"/>
        <v>353</v>
      </c>
    </row>
    <row r="1195" spans="1:37" x14ac:dyDescent="0.3">
      <c r="A1195" s="35">
        <f>IF(Замеры!B1192=0, " ", Замеры!B1192)</f>
        <v>1189</v>
      </c>
      <c r="B1195" s="45" t="str">
        <f>Замеры!G1192</f>
        <v xml:space="preserve">Группа от QF </v>
      </c>
      <c r="C1195" s="45" t="str">
        <f>IF(Замеры!O1192=0, " ", Замеры!O1192)</f>
        <v xml:space="preserve"> </v>
      </c>
      <c r="D1195" s="69" t="str">
        <f t="shared" si="520"/>
        <v xml:space="preserve"> </v>
      </c>
      <c r="E1195" s="69" t="str">
        <f t="shared" si="521"/>
        <v xml:space="preserve"> </v>
      </c>
      <c r="F1195" s="29" t="str">
        <f t="shared" si="496"/>
        <v>-</v>
      </c>
      <c r="G1195" s="29" t="str">
        <f t="shared" si="497"/>
        <v>-</v>
      </c>
      <c r="H1195" s="29" t="str">
        <f t="shared" si="498"/>
        <v>-</v>
      </c>
      <c r="I1195" s="29" t="str">
        <f t="shared" si="499"/>
        <v>-</v>
      </c>
      <c r="J1195" s="46" t="str">
        <f t="shared" si="500"/>
        <v>-</v>
      </c>
      <c r="K1195" s="29" t="str">
        <f t="shared" si="501"/>
        <v>-</v>
      </c>
      <c r="L1195" s="29" t="str">
        <f t="shared" si="502"/>
        <v>-</v>
      </c>
      <c r="M1195" s="29" t="str">
        <f t="shared" si="503"/>
        <v>-</v>
      </c>
      <c r="N1195" s="29" t="str">
        <f t="shared" si="504"/>
        <v>-</v>
      </c>
      <c r="O1195" s="29" t="str">
        <f t="shared" si="505"/>
        <v>-</v>
      </c>
      <c r="P1195" s="2">
        <f>Замеры!R1192</f>
        <v>0</v>
      </c>
      <c r="S1195" s="2">
        <f>Замеры!S1192</f>
        <v>0</v>
      </c>
      <c r="T1195" s="2" t="s">
        <v>72</v>
      </c>
      <c r="U1195" s="2" t="b">
        <f t="shared" si="506"/>
        <v>0</v>
      </c>
      <c r="V1195" s="2" t="b">
        <f t="shared" si="507"/>
        <v>0</v>
      </c>
      <c r="W1195" s="2" t="b">
        <f t="shared" si="508"/>
        <v>0</v>
      </c>
      <c r="Y1195" s="2">
        <f t="shared" ca="1" si="509"/>
        <v>32</v>
      </c>
      <c r="Z1195" s="2">
        <f t="shared" ca="1" si="509"/>
        <v>34</v>
      </c>
      <c r="AA1195" s="2">
        <f t="shared" ca="1" si="509"/>
        <v>38</v>
      </c>
      <c r="AB1195" s="5">
        <f t="shared" ca="1" si="510"/>
        <v>458</v>
      </c>
      <c r="AC1195" s="5">
        <f t="shared" ca="1" si="511"/>
        <v>397</v>
      </c>
      <c r="AD1195" s="5">
        <f t="shared" ca="1" si="512"/>
        <v>401</v>
      </c>
      <c r="AE1195" s="5">
        <f t="shared" ca="1" si="513"/>
        <v>453</v>
      </c>
      <c r="AF1195" s="5">
        <f t="shared" ca="1" si="514"/>
        <v>504</v>
      </c>
      <c r="AG1195" s="5">
        <f t="shared" ca="1" si="515"/>
        <v>404</v>
      </c>
      <c r="AH1195" s="5">
        <f t="shared" ca="1" si="516"/>
        <v>452</v>
      </c>
      <c r="AI1195" s="5">
        <f t="shared" ca="1" si="517"/>
        <v>449</v>
      </c>
      <c r="AJ1195" s="5">
        <f t="shared" ca="1" si="518"/>
        <v>412</v>
      </c>
      <c r="AK1195" s="5">
        <f t="shared" ca="1" si="519"/>
        <v>468</v>
      </c>
    </row>
    <row r="1196" spans="1:37" x14ac:dyDescent="0.3">
      <c r="A1196" s="35">
        <f>IF(Замеры!B1193=0, " ", Замеры!B1193)</f>
        <v>1190</v>
      </c>
      <c r="B1196" s="45" t="str">
        <f>Замеры!G1193</f>
        <v xml:space="preserve">Группа от QF </v>
      </c>
      <c r="C1196" s="45" t="str">
        <f>IF(Замеры!O1193=0, " ", Замеры!O1193)</f>
        <v xml:space="preserve"> </v>
      </c>
      <c r="D1196" s="69" t="str">
        <f t="shared" si="520"/>
        <v xml:space="preserve"> </v>
      </c>
      <c r="E1196" s="69" t="str">
        <f t="shared" si="521"/>
        <v xml:space="preserve"> </v>
      </c>
      <c r="F1196" s="29" t="str">
        <f t="shared" si="496"/>
        <v>-</v>
      </c>
      <c r="G1196" s="29" t="str">
        <f t="shared" si="497"/>
        <v>-</v>
      </c>
      <c r="H1196" s="29" t="str">
        <f t="shared" si="498"/>
        <v>-</v>
      </c>
      <c r="I1196" s="29" t="str">
        <f t="shared" si="499"/>
        <v>-</v>
      </c>
      <c r="J1196" s="46" t="str">
        <f t="shared" si="500"/>
        <v>-</v>
      </c>
      <c r="K1196" s="29" t="str">
        <f t="shared" si="501"/>
        <v>-</v>
      </c>
      <c r="L1196" s="29" t="str">
        <f t="shared" si="502"/>
        <v>-</v>
      </c>
      <c r="M1196" s="29" t="str">
        <f t="shared" si="503"/>
        <v>-</v>
      </c>
      <c r="N1196" s="29" t="str">
        <f t="shared" si="504"/>
        <v>-</v>
      </c>
      <c r="O1196" s="29" t="str">
        <f t="shared" si="505"/>
        <v>-</v>
      </c>
      <c r="P1196" s="2">
        <f>Замеры!R1193</f>
        <v>0</v>
      </c>
      <c r="S1196" s="2">
        <f>Замеры!S1193</f>
        <v>0</v>
      </c>
      <c r="T1196" s="2" t="s">
        <v>72</v>
      </c>
      <c r="U1196" s="2" t="b">
        <f t="shared" si="506"/>
        <v>0</v>
      </c>
      <c r="V1196" s="2" t="b">
        <f t="shared" si="507"/>
        <v>0</v>
      </c>
      <c r="W1196" s="2" t="b">
        <f t="shared" si="508"/>
        <v>0</v>
      </c>
      <c r="Y1196" s="2">
        <f t="shared" ca="1" si="509"/>
        <v>49</v>
      </c>
      <c r="Z1196" s="2">
        <f t="shared" ca="1" si="509"/>
        <v>30</v>
      </c>
      <c r="AA1196" s="2">
        <f t="shared" ca="1" si="509"/>
        <v>42</v>
      </c>
      <c r="AB1196" s="5">
        <f t="shared" ca="1" si="510"/>
        <v>495</v>
      </c>
      <c r="AC1196" s="5">
        <f t="shared" ca="1" si="511"/>
        <v>483</v>
      </c>
      <c r="AD1196" s="5">
        <f t="shared" ca="1" si="512"/>
        <v>488</v>
      </c>
      <c r="AE1196" s="5">
        <f t="shared" ca="1" si="513"/>
        <v>544</v>
      </c>
      <c r="AF1196" s="5">
        <f t="shared" ca="1" si="514"/>
        <v>520</v>
      </c>
      <c r="AG1196" s="5">
        <f t="shared" ca="1" si="515"/>
        <v>442</v>
      </c>
      <c r="AH1196" s="5">
        <f t="shared" ca="1" si="516"/>
        <v>449</v>
      </c>
      <c r="AI1196" s="5">
        <f t="shared" ca="1" si="517"/>
        <v>566</v>
      </c>
      <c r="AJ1196" s="5">
        <f t="shared" ca="1" si="518"/>
        <v>561</v>
      </c>
      <c r="AK1196" s="5">
        <f t="shared" ca="1" si="519"/>
        <v>447</v>
      </c>
    </row>
    <row r="1197" spans="1:37" x14ac:dyDescent="0.3">
      <c r="A1197" s="35">
        <f>IF(Замеры!B1194=0, " ", Замеры!B1194)</f>
        <v>1191</v>
      </c>
      <c r="B1197" s="45" t="str">
        <f>Замеры!G1194</f>
        <v xml:space="preserve">Группа от QF </v>
      </c>
      <c r="C1197" s="45" t="str">
        <f>IF(Замеры!O1194=0, " ", Замеры!O1194)</f>
        <v xml:space="preserve"> </v>
      </c>
      <c r="D1197" s="69" t="str">
        <f t="shared" si="520"/>
        <v xml:space="preserve"> </v>
      </c>
      <c r="E1197" s="69" t="str">
        <f t="shared" si="521"/>
        <v xml:space="preserve"> </v>
      </c>
      <c r="F1197" s="29" t="str">
        <f t="shared" si="496"/>
        <v>-</v>
      </c>
      <c r="G1197" s="29" t="str">
        <f t="shared" si="497"/>
        <v>-</v>
      </c>
      <c r="H1197" s="29" t="str">
        <f t="shared" si="498"/>
        <v>-</v>
      </c>
      <c r="I1197" s="29" t="str">
        <f t="shared" si="499"/>
        <v>-</v>
      </c>
      <c r="J1197" s="46" t="str">
        <f t="shared" si="500"/>
        <v>-</v>
      </c>
      <c r="K1197" s="29" t="str">
        <f t="shared" si="501"/>
        <v>-</v>
      </c>
      <c r="L1197" s="29" t="str">
        <f t="shared" si="502"/>
        <v>-</v>
      </c>
      <c r="M1197" s="29" t="str">
        <f t="shared" si="503"/>
        <v>-</v>
      </c>
      <c r="N1197" s="29" t="str">
        <f t="shared" si="504"/>
        <v>-</v>
      </c>
      <c r="O1197" s="29" t="str">
        <f t="shared" si="505"/>
        <v>-</v>
      </c>
      <c r="P1197" s="2">
        <f>Замеры!R1194</f>
        <v>0</v>
      </c>
      <c r="S1197" s="2">
        <f>Замеры!S1194</f>
        <v>0</v>
      </c>
      <c r="T1197" s="2" t="s">
        <v>72</v>
      </c>
      <c r="U1197" s="2" t="b">
        <f t="shared" si="506"/>
        <v>0</v>
      </c>
      <c r="V1197" s="2" t="b">
        <f t="shared" si="507"/>
        <v>0</v>
      </c>
      <c r="W1197" s="2" t="b">
        <f t="shared" si="508"/>
        <v>0</v>
      </c>
      <c r="Y1197" s="2">
        <f t="shared" ca="1" si="509"/>
        <v>38</v>
      </c>
      <c r="Z1197" s="2">
        <f t="shared" ca="1" si="509"/>
        <v>38</v>
      </c>
      <c r="AA1197" s="2">
        <f t="shared" ca="1" si="509"/>
        <v>32</v>
      </c>
      <c r="AB1197" s="5">
        <f t="shared" ca="1" si="510"/>
        <v>462</v>
      </c>
      <c r="AC1197" s="5">
        <f t="shared" ca="1" si="511"/>
        <v>404</v>
      </c>
      <c r="AD1197" s="5">
        <f t="shared" ca="1" si="512"/>
        <v>429</v>
      </c>
      <c r="AE1197" s="5">
        <f t="shared" ca="1" si="513"/>
        <v>367</v>
      </c>
      <c r="AF1197" s="5">
        <f t="shared" ca="1" si="514"/>
        <v>401</v>
      </c>
      <c r="AG1197" s="5">
        <f t="shared" ca="1" si="515"/>
        <v>411</v>
      </c>
      <c r="AH1197" s="5">
        <f t="shared" ca="1" si="516"/>
        <v>437</v>
      </c>
      <c r="AI1197" s="5">
        <f t="shared" ca="1" si="517"/>
        <v>380</v>
      </c>
      <c r="AJ1197" s="5">
        <f t="shared" ca="1" si="518"/>
        <v>434</v>
      </c>
      <c r="AK1197" s="5">
        <f t="shared" ca="1" si="519"/>
        <v>457</v>
      </c>
    </row>
    <row r="1198" spans="1:37" x14ac:dyDescent="0.3">
      <c r="A1198" s="35">
        <f>IF(Замеры!B1195=0, " ", Замеры!B1195)</f>
        <v>1192</v>
      </c>
      <c r="B1198" s="45" t="str">
        <f>Замеры!G1195</f>
        <v xml:space="preserve">Группа от QF </v>
      </c>
      <c r="C1198" s="45" t="str">
        <f>IF(Замеры!O1195=0, " ", Замеры!O1195)</f>
        <v xml:space="preserve"> </v>
      </c>
      <c r="D1198" s="69" t="str">
        <f t="shared" si="520"/>
        <v xml:space="preserve"> </v>
      </c>
      <c r="E1198" s="69" t="str">
        <f t="shared" si="521"/>
        <v xml:space="preserve"> </v>
      </c>
      <c r="F1198" s="29" t="str">
        <f t="shared" si="496"/>
        <v>-</v>
      </c>
      <c r="G1198" s="29" t="str">
        <f t="shared" si="497"/>
        <v>-</v>
      </c>
      <c r="H1198" s="29" t="str">
        <f t="shared" si="498"/>
        <v>-</v>
      </c>
      <c r="I1198" s="29" t="str">
        <f t="shared" si="499"/>
        <v>-</v>
      </c>
      <c r="J1198" s="46" t="str">
        <f t="shared" si="500"/>
        <v>-</v>
      </c>
      <c r="K1198" s="29" t="str">
        <f t="shared" si="501"/>
        <v>-</v>
      </c>
      <c r="L1198" s="29" t="str">
        <f t="shared" si="502"/>
        <v>-</v>
      </c>
      <c r="M1198" s="29" t="str">
        <f t="shared" si="503"/>
        <v>-</v>
      </c>
      <c r="N1198" s="29" t="str">
        <f t="shared" si="504"/>
        <v>-</v>
      </c>
      <c r="O1198" s="29" t="str">
        <f t="shared" si="505"/>
        <v>-</v>
      </c>
      <c r="P1198" s="2">
        <f>Замеры!R1195</f>
        <v>0</v>
      </c>
      <c r="S1198" s="2">
        <f>Замеры!S1195</f>
        <v>0</v>
      </c>
      <c r="T1198" s="2" t="s">
        <v>72</v>
      </c>
      <c r="U1198" s="2" t="b">
        <f t="shared" si="506"/>
        <v>0</v>
      </c>
      <c r="V1198" s="2" t="b">
        <f t="shared" si="507"/>
        <v>0</v>
      </c>
      <c r="W1198" s="2" t="b">
        <f t="shared" si="508"/>
        <v>0</v>
      </c>
      <c r="Y1198" s="2">
        <f t="shared" ca="1" si="509"/>
        <v>27</v>
      </c>
      <c r="Z1198" s="2">
        <f t="shared" ca="1" si="509"/>
        <v>47</v>
      </c>
      <c r="AA1198" s="2">
        <f t="shared" ca="1" si="509"/>
        <v>35</v>
      </c>
      <c r="AB1198" s="5">
        <f t="shared" ca="1" si="510"/>
        <v>356</v>
      </c>
      <c r="AC1198" s="5">
        <f t="shared" ca="1" si="511"/>
        <v>466</v>
      </c>
      <c r="AD1198" s="5">
        <f t="shared" ca="1" si="512"/>
        <v>455</v>
      </c>
      <c r="AE1198" s="5">
        <f t="shared" ca="1" si="513"/>
        <v>366</v>
      </c>
      <c r="AF1198" s="5">
        <f t="shared" ca="1" si="514"/>
        <v>356</v>
      </c>
      <c r="AG1198" s="5">
        <f t="shared" ca="1" si="515"/>
        <v>496</v>
      </c>
      <c r="AH1198" s="5">
        <f t="shared" ca="1" si="516"/>
        <v>405</v>
      </c>
      <c r="AI1198" s="5">
        <f t="shared" ca="1" si="517"/>
        <v>428</v>
      </c>
      <c r="AJ1198" s="5">
        <f t="shared" ca="1" si="518"/>
        <v>487</v>
      </c>
      <c r="AK1198" s="5">
        <f t="shared" ca="1" si="519"/>
        <v>453</v>
      </c>
    </row>
    <row r="1199" spans="1:37" x14ac:dyDescent="0.3">
      <c r="A1199" s="35">
        <f>IF(Замеры!B1196=0, " ", Замеры!B1196)</f>
        <v>1193</v>
      </c>
      <c r="B1199" s="45" t="str">
        <f>Замеры!G1196</f>
        <v xml:space="preserve">Группа от QF </v>
      </c>
      <c r="C1199" s="45" t="str">
        <f>IF(Замеры!O1196=0, " ", Замеры!O1196)</f>
        <v xml:space="preserve"> </v>
      </c>
      <c r="D1199" s="69" t="str">
        <f t="shared" si="520"/>
        <v xml:space="preserve"> </v>
      </c>
      <c r="E1199" s="69" t="str">
        <f t="shared" si="521"/>
        <v xml:space="preserve"> </v>
      </c>
      <c r="F1199" s="29" t="str">
        <f t="shared" si="496"/>
        <v>-</v>
      </c>
      <c r="G1199" s="29" t="str">
        <f t="shared" si="497"/>
        <v>-</v>
      </c>
      <c r="H1199" s="29" t="str">
        <f t="shared" si="498"/>
        <v>-</v>
      </c>
      <c r="I1199" s="29" t="str">
        <f t="shared" si="499"/>
        <v>-</v>
      </c>
      <c r="J1199" s="46" t="str">
        <f t="shared" si="500"/>
        <v>-</v>
      </c>
      <c r="K1199" s="29" t="str">
        <f t="shared" si="501"/>
        <v>-</v>
      </c>
      <c r="L1199" s="29" t="str">
        <f t="shared" si="502"/>
        <v>-</v>
      </c>
      <c r="M1199" s="29" t="str">
        <f t="shared" si="503"/>
        <v>-</v>
      </c>
      <c r="N1199" s="29" t="str">
        <f t="shared" si="504"/>
        <v>-</v>
      </c>
      <c r="O1199" s="29" t="str">
        <f t="shared" si="505"/>
        <v>-</v>
      </c>
      <c r="P1199" s="2">
        <f>Замеры!R1196</f>
        <v>0</v>
      </c>
      <c r="S1199" s="2">
        <f>Замеры!S1196</f>
        <v>0</v>
      </c>
      <c r="T1199" s="2" t="s">
        <v>72</v>
      </c>
      <c r="U1199" s="2" t="b">
        <f t="shared" si="506"/>
        <v>0</v>
      </c>
      <c r="V1199" s="2" t="b">
        <f t="shared" si="507"/>
        <v>0</v>
      </c>
      <c r="W1199" s="2" t="b">
        <f t="shared" si="508"/>
        <v>0</v>
      </c>
      <c r="Y1199" s="2">
        <f t="shared" ca="1" si="509"/>
        <v>29</v>
      </c>
      <c r="Z1199" s="2">
        <f t="shared" ca="1" si="509"/>
        <v>48</v>
      </c>
      <c r="AA1199" s="2">
        <f t="shared" ca="1" si="509"/>
        <v>48</v>
      </c>
      <c r="AB1199" s="5">
        <f t="shared" ca="1" si="510"/>
        <v>601</v>
      </c>
      <c r="AC1199" s="5">
        <f t="shared" ca="1" si="511"/>
        <v>547</v>
      </c>
      <c r="AD1199" s="5">
        <f t="shared" ca="1" si="512"/>
        <v>597</v>
      </c>
      <c r="AE1199" s="5">
        <f t="shared" ca="1" si="513"/>
        <v>549</v>
      </c>
      <c r="AF1199" s="5">
        <f t="shared" ca="1" si="514"/>
        <v>623</v>
      </c>
      <c r="AG1199" s="5">
        <f t="shared" ca="1" si="515"/>
        <v>573</v>
      </c>
      <c r="AH1199" s="5">
        <f t="shared" ca="1" si="516"/>
        <v>537</v>
      </c>
      <c r="AI1199" s="5">
        <f t="shared" ca="1" si="517"/>
        <v>566</v>
      </c>
      <c r="AJ1199" s="5">
        <f t="shared" ca="1" si="518"/>
        <v>506</v>
      </c>
      <c r="AK1199" s="5">
        <f t="shared" ca="1" si="519"/>
        <v>543</v>
      </c>
    </row>
    <row r="1200" spans="1:37" x14ac:dyDescent="0.3">
      <c r="A1200" s="35">
        <f>IF(Замеры!B1197=0, " ", Замеры!B1197)</f>
        <v>1194</v>
      </c>
      <c r="B1200" s="45" t="str">
        <f>Замеры!G1197</f>
        <v xml:space="preserve">Группа от QF </v>
      </c>
      <c r="C1200" s="45" t="str">
        <f>IF(Замеры!O1197=0, " ", Замеры!O1197)</f>
        <v xml:space="preserve"> </v>
      </c>
      <c r="D1200" s="69" t="str">
        <f t="shared" si="520"/>
        <v xml:space="preserve"> </v>
      </c>
      <c r="E1200" s="69" t="str">
        <f t="shared" si="521"/>
        <v xml:space="preserve"> </v>
      </c>
      <c r="F1200" s="29" t="str">
        <f t="shared" si="496"/>
        <v>-</v>
      </c>
      <c r="G1200" s="29" t="str">
        <f t="shared" si="497"/>
        <v>-</v>
      </c>
      <c r="H1200" s="29" t="str">
        <f t="shared" si="498"/>
        <v>-</v>
      </c>
      <c r="I1200" s="29" t="str">
        <f t="shared" si="499"/>
        <v>-</v>
      </c>
      <c r="J1200" s="46" t="str">
        <f t="shared" si="500"/>
        <v>-</v>
      </c>
      <c r="K1200" s="29" t="str">
        <f t="shared" si="501"/>
        <v>-</v>
      </c>
      <c r="L1200" s="29" t="str">
        <f t="shared" si="502"/>
        <v>-</v>
      </c>
      <c r="M1200" s="29" t="str">
        <f t="shared" si="503"/>
        <v>-</v>
      </c>
      <c r="N1200" s="29" t="str">
        <f t="shared" si="504"/>
        <v>-</v>
      </c>
      <c r="O1200" s="29" t="str">
        <f t="shared" si="505"/>
        <v>-</v>
      </c>
      <c r="P1200" s="2">
        <f>Замеры!R1197</f>
        <v>0</v>
      </c>
      <c r="S1200" s="2">
        <f>Замеры!S1197</f>
        <v>0</v>
      </c>
      <c r="T1200" s="2" t="s">
        <v>72</v>
      </c>
      <c r="U1200" s="2" t="b">
        <f t="shared" si="506"/>
        <v>0</v>
      </c>
      <c r="V1200" s="2" t="b">
        <f t="shared" si="507"/>
        <v>0</v>
      </c>
      <c r="W1200" s="2" t="b">
        <f t="shared" si="508"/>
        <v>0</v>
      </c>
      <c r="Y1200" s="2">
        <f t="shared" ca="1" si="509"/>
        <v>33</v>
      </c>
      <c r="Z1200" s="2">
        <f t="shared" ca="1" si="509"/>
        <v>42</v>
      </c>
      <c r="AA1200" s="2">
        <f t="shared" ca="1" si="509"/>
        <v>45</v>
      </c>
      <c r="AB1200" s="5">
        <f t="shared" ca="1" si="510"/>
        <v>499</v>
      </c>
      <c r="AC1200" s="5">
        <f t="shared" ca="1" si="511"/>
        <v>592</v>
      </c>
      <c r="AD1200" s="5">
        <f t="shared" ca="1" si="512"/>
        <v>538</v>
      </c>
      <c r="AE1200" s="5">
        <f t="shared" ca="1" si="513"/>
        <v>473</v>
      </c>
      <c r="AF1200" s="5">
        <f t="shared" ca="1" si="514"/>
        <v>513</v>
      </c>
      <c r="AG1200" s="5">
        <f t="shared" ca="1" si="515"/>
        <v>466</v>
      </c>
      <c r="AH1200" s="5">
        <f t="shared" ca="1" si="516"/>
        <v>457</v>
      </c>
      <c r="AI1200" s="5">
        <f t="shared" ca="1" si="517"/>
        <v>576</v>
      </c>
      <c r="AJ1200" s="5">
        <f t="shared" ca="1" si="518"/>
        <v>597</v>
      </c>
      <c r="AK1200" s="5">
        <f t="shared" ca="1" si="519"/>
        <v>573</v>
      </c>
    </row>
    <row r="1201" spans="1:37" x14ac:dyDescent="0.3">
      <c r="A1201" s="35">
        <f>IF(Замеры!B1198=0, " ", Замеры!B1198)</f>
        <v>1195</v>
      </c>
      <c r="B1201" s="45" t="str">
        <f>Замеры!G1198</f>
        <v xml:space="preserve">Группа от QF </v>
      </c>
      <c r="C1201" s="45" t="str">
        <f>IF(Замеры!O1198=0, " ", Замеры!O1198)</f>
        <v xml:space="preserve"> </v>
      </c>
      <c r="D1201" s="69" t="str">
        <f t="shared" si="520"/>
        <v xml:space="preserve"> </v>
      </c>
      <c r="E1201" s="69" t="str">
        <f t="shared" si="521"/>
        <v xml:space="preserve"> </v>
      </c>
      <c r="F1201" s="29" t="str">
        <f t="shared" si="496"/>
        <v>-</v>
      </c>
      <c r="G1201" s="29" t="str">
        <f t="shared" si="497"/>
        <v>-</v>
      </c>
      <c r="H1201" s="29" t="str">
        <f t="shared" si="498"/>
        <v>-</v>
      </c>
      <c r="I1201" s="29" t="str">
        <f t="shared" si="499"/>
        <v>-</v>
      </c>
      <c r="J1201" s="46" t="str">
        <f t="shared" si="500"/>
        <v>-</v>
      </c>
      <c r="K1201" s="29" t="str">
        <f t="shared" si="501"/>
        <v>-</v>
      </c>
      <c r="L1201" s="29" t="str">
        <f t="shared" si="502"/>
        <v>-</v>
      </c>
      <c r="M1201" s="29" t="str">
        <f t="shared" si="503"/>
        <v>-</v>
      </c>
      <c r="N1201" s="29" t="str">
        <f t="shared" si="504"/>
        <v>-</v>
      </c>
      <c r="O1201" s="29" t="str">
        <f t="shared" si="505"/>
        <v>-</v>
      </c>
      <c r="P1201" s="2">
        <f>Замеры!R1198</f>
        <v>0</v>
      </c>
      <c r="S1201" s="2">
        <f>Замеры!S1198</f>
        <v>0</v>
      </c>
      <c r="T1201" s="2" t="s">
        <v>72</v>
      </c>
      <c r="U1201" s="2" t="b">
        <f t="shared" si="506"/>
        <v>0</v>
      </c>
      <c r="V1201" s="2" t="b">
        <f t="shared" si="507"/>
        <v>0</v>
      </c>
      <c r="W1201" s="2" t="b">
        <f t="shared" si="508"/>
        <v>0</v>
      </c>
      <c r="Y1201" s="2">
        <f t="shared" ca="1" si="509"/>
        <v>46</v>
      </c>
      <c r="Z1201" s="2">
        <f t="shared" ca="1" si="509"/>
        <v>23</v>
      </c>
      <c r="AA1201" s="2">
        <f t="shared" ca="1" si="509"/>
        <v>41</v>
      </c>
      <c r="AB1201" s="5">
        <f t="shared" ca="1" si="510"/>
        <v>531</v>
      </c>
      <c r="AC1201" s="5">
        <f t="shared" ca="1" si="511"/>
        <v>490</v>
      </c>
      <c r="AD1201" s="5">
        <f t="shared" ca="1" si="512"/>
        <v>556</v>
      </c>
      <c r="AE1201" s="5">
        <f t="shared" ca="1" si="513"/>
        <v>542</v>
      </c>
      <c r="AF1201" s="5">
        <f t="shared" ca="1" si="514"/>
        <v>430</v>
      </c>
      <c r="AG1201" s="5">
        <f t="shared" ca="1" si="515"/>
        <v>476</v>
      </c>
      <c r="AH1201" s="5">
        <f t="shared" ca="1" si="516"/>
        <v>449</v>
      </c>
      <c r="AI1201" s="5">
        <f t="shared" ca="1" si="517"/>
        <v>473</v>
      </c>
      <c r="AJ1201" s="5">
        <f t="shared" ca="1" si="518"/>
        <v>501</v>
      </c>
      <c r="AK1201" s="5">
        <f t="shared" ca="1" si="519"/>
        <v>543</v>
      </c>
    </row>
    <row r="1202" spans="1:37" x14ac:dyDescent="0.3">
      <c r="A1202" s="35">
        <f>IF(Замеры!B1199=0, " ", Замеры!B1199)</f>
        <v>1196</v>
      </c>
      <c r="B1202" s="45" t="str">
        <f>Замеры!G1199</f>
        <v xml:space="preserve">Группа от QF </v>
      </c>
      <c r="C1202" s="45" t="str">
        <f>IF(Замеры!O1199=0, " ", Замеры!O1199)</f>
        <v xml:space="preserve"> </v>
      </c>
      <c r="D1202" s="69" t="str">
        <f t="shared" si="520"/>
        <v xml:space="preserve"> </v>
      </c>
      <c r="E1202" s="69" t="str">
        <f t="shared" si="521"/>
        <v xml:space="preserve"> </v>
      </c>
      <c r="F1202" s="29" t="str">
        <f t="shared" si="496"/>
        <v>-</v>
      </c>
      <c r="G1202" s="29" t="str">
        <f t="shared" si="497"/>
        <v>-</v>
      </c>
      <c r="H1202" s="29" t="str">
        <f t="shared" si="498"/>
        <v>-</v>
      </c>
      <c r="I1202" s="29" t="str">
        <f t="shared" si="499"/>
        <v>-</v>
      </c>
      <c r="J1202" s="46" t="str">
        <f t="shared" si="500"/>
        <v>-</v>
      </c>
      <c r="K1202" s="29" t="str">
        <f t="shared" si="501"/>
        <v>-</v>
      </c>
      <c r="L1202" s="29" t="str">
        <f t="shared" si="502"/>
        <v>-</v>
      </c>
      <c r="M1202" s="29" t="str">
        <f t="shared" si="503"/>
        <v>-</v>
      </c>
      <c r="N1202" s="29" t="str">
        <f t="shared" si="504"/>
        <v>-</v>
      </c>
      <c r="O1202" s="29" t="str">
        <f t="shared" si="505"/>
        <v>-</v>
      </c>
      <c r="P1202" s="2">
        <f>Замеры!R1199</f>
        <v>0</v>
      </c>
      <c r="S1202" s="2">
        <f>Замеры!S1199</f>
        <v>0</v>
      </c>
      <c r="T1202" s="2" t="s">
        <v>72</v>
      </c>
      <c r="U1202" s="2" t="b">
        <f t="shared" si="506"/>
        <v>0</v>
      </c>
      <c r="V1202" s="2" t="b">
        <f t="shared" si="507"/>
        <v>0</v>
      </c>
      <c r="W1202" s="2" t="b">
        <f t="shared" si="508"/>
        <v>0</v>
      </c>
      <c r="Y1202" s="2">
        <f t="shared" ca="1" si="509"/>
        <v>30</v>
      </c>
      <c r="Z1202" s="2">
        <f t="shared" ca="1" si="509"/>
        <v>32</v>
      </c>
      <c r="AA1202" s="2">
        <f t="shared" ca="1" si="509"/>
        <v>40</v>
      </c>
      <c r="AB1202" s="5">
        <f t="shared" ca="1" si="510"/>
        <v>528</v>
      </c>
      <c r="AC1202" s="5">
        <f t="shared" ca="1" si="511"/>
        <v>549</v>
      </c>
      <c r="AD1202" s="5">
        <f t="shared" ca="1" si="512"/>
        <v>491</v>
      </c>
      <c r="AE1202" s="5">
        <f t="shared" ca="1" si="513"/>
        <v>489</v>
      </c>
      <c r="AF1202" s="5">
        <f t="shared" ca="1" si="514"/>
        <v>430</v>
      </c>
      <c r="AG1202" s="5">
        <f t="shared" ca="1" si="515"/>
        <v>431</v>
      </c>
      <c r="AH1202" s="5">
        <f t="shared" ca="1" si="516"/>
        <v>426</v>
      </c>
      <c r="AI1202" s="5">
        <f t="shared" ca="1" si="517"/>
        <v>470</v>
      </c>
      <c r="AJ1202" s="5">
        <f t="shared" ca="1" si="518"/>
        <v>411</v>
      </c>
      <c r="AK1202" s="5">
        <f t="shared" ca="1" si="519"/>
        <v>436</v>
      </c>
    </row>
    <row r="1203" spans="1:37" x14ac:dyDescent="0.3">
      <c r="A1203" s="35">
        <f>IF(Замеры!B1200=0, " ", Замеры!B1200)</f>
        <v>1197</v>
      </c>
      <c r="B1203" s="45" t="str">
        <f>Замеры!G1200</f>
        <v xml:space="preserve">Группа от QF </v>
      </c>
      <c r="C1203" s="45" t="str">
        <f>IF(Замеры!O1200=0, " ", Замеры!O1200)</f>
        <v xml:space="preserve"> </v>
      </c>
      <c r="D1203" s="69" t="str">
        <f t="shared" si="520"/>
        <v xml:space="preserve"> </v>
      </c>
      <c r="E1203" s="69" t="str">
        <f t="shared" si="521"/>
        <v xml:space="preserve"> </v>
      </c>
      <c r="F1203" s="29" t="str">
        <f t="shared" si="496"/>
        <v>-</v>
      </c>
      <c r="G1203" s="29" t="str">
        <f t="shared" si="497"/>
        <v>-</v>
      </c>
      <c r="H1203" s="29" t="str">
        <f t="shared" si="498"/>
        <v>-</v>
      </c>
      <c r="I1203" s="29" t="str">
        <f t="shared" si="499"/>
        <v>-</v>
      </c>
      <c r="J1203" s="46" t="str">
        <f t="shared" si="500"/>
        <v>-</v>
      </c>
      <c r="K1203" s="29" t="str">
        <f t="shared" si="501"/>
        <v>-</v>
      </c>
      <c r="L1203" s="29" t="str">
        <f t="shared" si="502"/>
        <v>-</v>
      </c>
      <c r="M1203" s="29" t="str">
        <f t="shared" si="503"/>
        <v>-</v>
      </c>
      <c r="N1203" s="29" t="str">
        <f t="shared" si="504"/>
        <v>-</v>
      </c>
      <c r="O1203" s="29" t="str">
        <f t="shared" si="505"/>
        <v>-</v>
      </c>
      <c r="P1203" s="2">
        <f>Замеры!R1200</f>
        <v>0</v>
      </c>
      <c r="S1203" s="2">
        <f>Замеры!S1200</f>
        <v>0</v>
      </c>
      <c r="T1203" s="2" t="s">
        <v>72</v>
      </c>
      <c r="U1203" s="2" t="b">
        <f t="shared" si="506"/>
        <v>0</v>
      </c>
      <c r="V1203" s="2" t="b">
        <f t="shared" si="507"/>
        <v>0</v>
      </c>
      <c r="W1203" s="2" t="b">
        <f t="shared" si="508"/>
        <v>0</v>
      </c>
      <c r="Y1203" s="2">
        <f t="shared" ca="1" si="509"/>
        <v>45</v>
      </c>
      <c r="Z1203" s="2">
        <f t="shared" ca="1" si="509"/>
        <v>47</v>
      </c>
      <c r="AA1203" s="2">
        <f t="shared" ca="1" si="509"/>
        <v>20</v>
      </c>
      <c r="AB1203" s="5">
        <f t="shared" ca="1" si="510"/>
        <v>332</v>
      </c>
      <c r="AC1203" s="5">
        <f t="shared" ca="1" si="511"/>
        <v>248</v>
      </c>
      <c r="AD1203" s="5">
        <f t="shared" ca="1" si="512"/>
        <v>293</v>
      </c>
      <c r="AE1203" s="5">
        <f t="shared" ca="1" si="513"/>
        <v>275</v>
      </c>
      <c r="AF1203" s="5">
        <f t="shared" ca="1" si="514"/>
        <v>272</v>
      </c>
      <c r="AG1203" s="5">
        <f t="shared" ca="1" si="515"/>
        <v>301</v>
      </c>
      <c r="AH1203" s="5">
        <f t="shared" ca="1" si="516"/>
        <v>328</v>
      </c>
      <c r="AI1203" s="5">
        <f t="shared" ca="1" si="517"/>
        <v>274</v>
      </c>
      <c r="AJ1203" s="5">
        <f t="shared" ca="1" si="518"/>
        <v>237</v>
      </c>
      <c r="AK1203" s="5">
        <f t="shared" ca="1" si="519"/>
        <v>208</v>
      </c>
    </row>
    <row r="1204" spans="1:37" x14ac:dyDescent="0.3">
      <c r="A1204" s="35">
        <f>IF(Замеры!B1201=0, " ", Замеры!B1201)</f>
        <v>1198</v>
      </c>
      <c r="B1204" s="45" t="str">
        <f>Замеры!G1201</f>
        <v xml:space="preserve">Группа от QF </v>
      </c>
      <c r="C1204" s="45" t="str">
        <f>IF(Замеры!O1201=0, " ", Замеры!O1201)</f>
        <v xml:space="preserve"> </v>
      </c>
      <c r="D1204" s="69" t="str">
        <f t="shared" si="520"/>
        <v xml:space="preserve"> </v>
      </c>
      <c r="E1204" s="69" t="str">
        <f t="shared" si="521"/>
        <v xml:space="preserve"> </v>
      </c>
      <c r="F1204" s="29" t="str">
        <f t="shared" si="496"/>
        <v>-</v>
      </c>
      <c r="G1204" s="29" t="str">
        <f t="shared" si="497"/>
        <v>-</v>
      </c>
      <c r="H1204" s="29" t="str">
        <f t="shared" si="498"/>
        <v>-</v>
      </c>
      <c r="I1204" s="29" t="str">
        <f t="shared" si="499"/>
        <v>-</v>
      </c>
      <c r="J1204" s="46" t="str">
        <f t="shared" si="500"/>
        <v>-</v>
      </c>
      <c r="K1204" s="29" t="str">
        <f t="shared" si="501"/>
        <v>-</v>
      </c>
      <c r="L1204" s="29" t="str">
        <f t="shared" si="502"/>
        <v>-</v>
      </c>
      <c r="M1204" s="29" t="str">
        <f t="shared" si="503"/>
        <v>-</v>
      </c>
      <c r="N1204" s="29" t="str">
        <f t="shared" si="504"/>
        <v>-</v>
      </c>
      <c r="O1204" s="29" t="str">
        <f t="shared" si="505"/>
        <v>-</v>
      </c>
      <c r="P1204" s="2">
        <f>Замеры!R1201</f>
        <v>0</v>
      </c>
      <c r="S1204" s="2">
        <f>Замеры!S1201</f>
        <v>0</v>
      </c>
      <c r="T1204" s="2" t="s">
        <v>72</v>
      </c>
      <c r="U1204" s="2" t="b">
        <f t="shared" si="506"/>
        <v>0</v>
      </c>
      <c r="V1204" s="2" t="b">
        <f t="shared" si="507"/>
        <v>0</v>
      </c>
      <c r="W1204" s="2" t="b">
        <f t="shared" si="508"/>
        <v>0</v>
      </c>
      <c r="Y1204" s="2">
        <f t="shared" ca="1" si="509"/>
        <v>27</v>
      </c>
      <c r="Z1204" s="2">
        <f t="shared" ca="1" si="509"/>
        <v>47</v>
      </c>
      <c r="AA1204" s="2">
        <f t="shared" ca="1" si="509"/>
        <v>42</v>
      </c>
      <c r="AB1204" s="5">
        <f t="shared" ca="1" si="510"/>
        <v>476</v>
      </c>
      <c r="AC1204" s="5">
        <f t="shared" ca="1" si="511"/>
        <v>513</v>
      </c>
      <c r="AD1204" s="5">
        <f t="shared" ca="1" si="512"/>
        <v>451</v>
      </c>
      <c r="AE1204" s="5">
        <f t="shared" ca="1" si="513"/>
        <v>469</v>
      </c>
      <c r="AF1204" s="5">
        <f t="shared" ca="1" si="514"/>
        <v>513</v>
      </c>
      <c r="AG1204" s="5">
        <f t="shared" ca="1" si="515"/>
        <v>520</v>
      </c>
      <c r="AH1204" s="5">
        <f t="shared" ca="1" si="516"/>
        <v>560</v>
      </c>
      <c r="AI1204" s="5">
        <f t="shared" ca="1" si="517"/>
        <v>564</v>
      </c>
      <c r="AJ1204" s="5">
        <f t="shared" ca="1" si="518"/>
        <v>482</v>
      </c>
      <c r="AK1204" s="5">
        <f t="shared" ca="1" si="519"/>
        <v>494</v>
      </c>
    </row>
    <row r="1205" spans="1:37" x14ac:dyDescent="0.3">
      <c r="A1205" s="35">
        <f>IF(Замеры!B1202=0, " ", Замеры!B1202)</f>
        <v>1199</v>
      </c>
      <c r="B1205" s="45" t="str">
        <f>Замеры!G1202</f>
        <v xml:space="preserve">Группа от QF </v>
      </c>
      <c r="C1205" s="45" t="str">
        <f>IF(Замеры!O1202=0, " ", Замеры!O1202)</f>
        <v xml:space="preserve"> </v>
      </c>
      <c r="D1205" s="69" t="str">
        <f t="shared" si="520"/>
        <v xml:space="preserve"> </v>
      </c>
      <c r="E1205" s="69" t="str">
        <f t="shared" si="521"/>
        <v xml:space="preserve"> </v>
      </c>
      <c r="F1205" s="29" t="str">
        <f t="shared" si="496"/>
        <v>-</v>
      </c>
      <c r="G1205" s="29" t="str">
        <f t="shared" si="497"/>
        <v>-</v>
      </c>
      <c r="H1205" s="29" t="str">
        <f t="shared" si="498"/>
        <v>-</v>
      </c>
      <c r="I1205" s="29" t="str">
        <f t="shared" si="499"/>
        <v>-</v>
      </c>
      <c r="J1205" s="46" t="str">
        <f t="shared" si="500"/>
        <v>-</v>
      </c>
      <c r="K1205" s="29" t="str">
        <f t="shared" si="501"/>
        <v>-</v>
      </c>
      <c r="L1205" s="29" t="str">
        <f t="shared" si="502"/>
        <v>-</v>
      </c>
      <c r="M1205" s="29" t="str">
        <f t="shared" si="503"/>
        <v>-</v>
      </c>
      <c r="N1205" s="29" t="str">
        <f t="shared" si="504"/>
        <v>-</v>
      </c>
      <c r="O1205" s="29" t="str">
        <f t="shared" si="505"/>
        <v>-</v>
      </c>
      <c r="P1205" s="2">
        <f>Замеры!R1202</f>
        <v>0</v>
      </c>
      <c r="S1205" s="2">
        <f>Замеры!S1202</f>
        <v>0</v>
      </c>
      <c r="T1205" s="2" t="s">
        <v>72</v>
      </c>
      <c r="U1205" s="2" t="b">
        <f t="shared" si="506"/>
        <v>0</v>
      </c>
      <c r="V1205" s="2" t="b">
        <f t="shared" si="507"/>
        <v>0</v>
      </c>
      <c r="W1205" s="2" t="b">
        <f t="shared" si="508"/>
        <v>0</v>
      </c>
      <c r="Y1205" s="2">
        <f t="shared" ca="1" si="509"/>
        <v>23</v>
      </c>
      <c r="Z1205" s="2">
        <f t="shared" ca="1" si="509"/>
        <v>29</v>
      </c>
      <c r="AA1205" s="2">
        <f t="shared" ca="1" si="509"/>
        <v>47</v>
      </c>
      <c r="AB1205" s="5">
        <f t="shared" ca="1" si="510"/>
        <v>568</v>
      </c>
      <c r="AC1205" s="5">
        <f t="shared" ca="1" si="511"/>
        <v>589</v>
      </c>
      <c r="AD1205" s="5">
        <f t="shared" ca="1" si="512"/>
        <v>588</v>
      </c>
      <c r="AE1205" s="5">
        <f t="shared" ca="1" si="513"/>
        <v>578</v>
      </c>
      <c r="AF1205" s="5">
        <f t="shared" ca="1" si="514"/>
        <v>569</v>
      </c>
      <c r="AG1205" s="5">
        <f t="shared" ca="1" si="515"/>
        <v>609</v>
      </c>
      <c r="AH1205" s="5">
        <f t="shared" ca="1" si="516"/>
        <v>619</v>
      </c>
      <c r="AI1205" s="5">
        <f t="shared" ca="1" si="517"/>
        <v>502</v>
      </c>
      <c r="AJ1205" s="5">
        <f t="shared" ca="1" si="518"/>
        <v>600</v>
      </c>
      <c r="AK1205" s="5">
        <f t="shared" ca="1" si="519"/>
        <v>512</v>
      </c>
    </row>
    <row r="1206" spans="1:37" x14ac:dyDescent="0.3">
      <c r="A1206" s="35">
        <f>IF(Замеры!B1203=0, " ", Замеры!B1203)</f>
        <v>1200</v>
      </c>
      <c r="B1206" s="45" t="str">
        <f>Замеры!G1203</f>
        <v xml:space="preserve">Группа от QF </v>
      </c>
      <c r="C1206" s="45" t="str">
        <f>IF(Замеры!O1203=0, " ", Замеры!O1203)</f>
        <v xml:space="preserve"> </v>
      </c>
      <c r="D1206" s="69" t="str">
        <f t="shared" si="520"/>
        <v xml:space="preserve"> </v>
      </c>
      <c r="E1206" s="69" t="str">
        <f t="shared" si="521"/>
        <v xml:space="preserve"> </v>
      </c>
      <c r="F1206" s="29" t="str">
        <f t="shared" si="496"/>
        <v>-</v>
      </c>
      <c r="G1206" s="29" t="str">
        <f t="shared" si="497"/>
        <v>-</v>
      </c>
      <c r="H1206" s="29" t="str">
        <f t="shared" si="498"/>
        <v>-</v>
      </c>
      <c r="I1206" s="29" t="str">
        <f t="shared" si="499"/>
        <v>-</v>
      </c>
      <c r="J1206" s="46" t="str">
        <f t="shared" si="500"/>
        <v>-</v>
      </c>
      <c r="K1206" s="29" t="str">
        <f t="shared" si="501"/>
        <v>-</v>
      </c>
      <c r="L1206" s="29" t="str">
        <f t="shared" si="502"/>
        <v>-</v>
      </c>
      <c r="M1206" s="29" t="str">
        <f t="shared" si="503"/>
        <v>-</v>
      </c>
      <c r="N1206" s="29" t="str">
        <f t="shared" si="504"/>
        <v>-</v>
      </c>
      <c r="O1206" s="29" t="str">
        <f t="shared" si="505"/>
        <v>-</v>
      </c>
      <c r="P1206" s="2">
        <f>Замеры!R1203</f>
        <v>0</v>
      </c>
      <c r="S1206" s="2">
        <f>Замеры!S1203</f>
        <v>0</v>
      </c>
      <c r="T1206" s="2" t="s">
        <v>72</v>
      </c>
      <c r="U1206" s="2" t="b">
        <f t="shared" si="506"/>
        <v>0</v>
      </c>
      <c r="V1206" s="2" t="b">
        <f t="shared" si="507"/>
        <v>0</v>
      </c>
      <c r="W1206" s="2" t="b">
        <f t="shared" si="508"/>
        <v>0</v>
      </c>
      <c r="Y1206" s="2">
        <f t="shared" ca="1" si="509"/>
        <v>45</v>
      </c>
      <c r="Z1206" s="2">
        <f t="shared" ca="1" si="509"/>
        <v>42</v>
      </c>
      <c r="AA1206" s="2">
        <f t="shared" ca="1" si="509"/>
        <v>29</v>
      </c>
      <c r="AB1206" s="5">
        <f t="shared" ca="1" si="510"/>
        <v>350</v>
      </c>
      <c r="AC1206" s="5">
        <f t="shared" ca="1" si="511"/>
        <v>401</v>
      </c>
      <c r="AD1206" s="5">
        <f t="shared" ca="1" si="512"/>
        <v>301</v>
      </c>
      <c r="AE1206" s="5">
        <f t="shared" ca="1" si="513"/>
        <v>335</v>
      </c>
      <c r="AF1206" s="5">
        <f t="shared" ca="1" si="514"/>
        <v>359</v>
      </c>
      <c r="AG1206" s="5">
        <f t="shared" ca="1" si="515"/>
        <v>308</v>
      </c>
      <c r="AH1206" s="5">
        <f t="shared" ca="1" si="516"/>
        <v>320</v>
      </c>
      <c r="AI1206" s="5">
        <f t="shared" ca="1" si="517"/>
        <v>418</v>
      </c>
      <c r="AJ1206" s="5">
        <f t="shared" ca="1" si="518"/>
        <v>425</v>
      </c>
      <c r="AK1206" s="5">
        <f t="shared" ca="1" si="519"/>
        <v>370</v>
      </c>
    </row>
    <row r="1207" spans="1:37" x14ac:dyDescent="0.3">
      <c r="A1207" s="35">
        <f>IF(Замеры!B1204=0, " ", Замеры!B1204)</f>
        <v>1201</v>
      </c>
      <c r="B1207" s="45" t="str">
        <f>Замеры!G1204</f>
        <v xml:space="preserve">Группа от QF </v>
      </c>
      <c r="C1207" s="45" t="str">
        <f>IF(Замеры!O1204=0, " ", Замеры!O1204)</f>
        <v xml:space="preserve"> </v>
      </c>
      <c r="D1207" s="69" t="str">
        <f t="shared" si="520"/>
        <v xml:space="preserve"> </v>
      </c>
      <c r="E1207" s="69" t="str">
        <f t="shared" si="521"/>
        <v xml:space="preserve"> </v>
      </c>
      <c r="F1207" s="29" t="str">
        <f t="shared" si="496"/>
        <v>-</v>
      </c>
      <c r="G1207" s="29" t="str">
        <f t="shared" si="497"/>
        <v>-</v>
      </c>
      <c r="H1207" s="29" t="str">
        <f t="shared" si="498"/>
        <v>-</v>
      </c>
      <c r="I1207" s="29" t="str">
        <f t="shared" si="499"/>
        <v>-</v>
      </c>
      <c r="J1207" s="46" t="str">
        <f t="shared" si="500"/>
        <v>-</v>
      </c>
      <c r="K1207" s="29" t="str">
        <f t="shared" si="501"/>
        <v>-</v>
      </c>
      <c r="L1207" s="29" t="str">
        <f t="shared" si="502"/>
        <v>-</v>
      </c>
      <c r="M1207" s="29" t="str">
        <f t="shared" si="503"/>
        <v>-</v>
      </c>
      <c r="N1207" s="29" t="str">
        <f t="shared" si="504"/>
        <v>-</v>
      </c>
      <c r="O1207" s="29" t="str">
        <f t="shared" si="505"/>
        <v>-</v>
      </c>
      <c r="P1207" s="2">
        <f>Замеры!R1204</f>
        <v>0</v>
      </c>
      <c r="S1207" s="2">
        <f>Замеры!S1204</f>
        <v>0</v>
      </c>
      <c r="T1207" s="2" t="s">
        <v>72</v>
      </c>
      <c r="U1207" s="2" t="b">
        <f t="shared" si="506"/>
        <v>0</v>
      </c>
      <c r="V1207" s="2" t="b">
        <f t="shared" si="507"/>
        <v>0</v>
      </c>
      <c r="W1207" s="2" t="b">
        <f t="shared" si="508"/>
        <v>0</v>
      </c>
      <c r="Y1207" s="2">
        <f t="shared" ca="1" si="509"/>
        <v>42</v>
      </c>
      <c r="Z1207" s="2">
        <f t="shared" ca="1" si="509"/>
        <v>31</v>
      </c>
      <c r="AA1207" s="2">
        <f t="shared" ca="1" si="509"/>
        <v>39</v>
      </c>
      <c r="AB1207" s="5">
        <f t="shared" ca="1" si="510"/>
        <v>431</v>
      </c>
      <c r="AC1207" s="5">
        <f t="shared" ca="1" si="511"/>
        <v>463</v>
      </c>
      <c r="AD1207" s="5">
        <f t="shared" ca="1" si="512"/>
        <v>518</v>
      </c>
      <c r="AE1207" s="5">
        <f t="shared" ca="1" si="513"/>
        <v>396</v>
      </c>
      <c r="AF1207" s="5">
        <f t="shared" ca="1" si="514"/>
        <v>524</v>
      </c>
      <c r="AG1207" s="5">
        <f t="shared" ca="1" si="515"/>
        <v>435</v>
      </c>
      <c r="AH1207" s="5">
        <f t="shared" ca="1" si="516"/>
        <v>478</v>
      </c>
      <c r="AI1207" s="5">
        <f t="shared" ca="1" si="517"/>
        <v>416</v>
      </c>
      <c r="AJ1207" s="5">
        <f t="shared" ca="1" si="518"/>
        <v>452</v>
      </c>
      <c r="AK1207" s="5">
        <f t="shared" ca="1" si="519"/>
        <v>538</v>
      </c>
    </row>
    <row r="1208" spans="1:37" x14ac:dyDescent="0.3">
      <c r="A1208" s="35">
        <f>IF(Замеры!B1205=0, " ", Замеры!B1205)</f>
        <v>1202</v>
      </c>
      <c r="B1208" s="45" t="str">
        <f>Замеры!G1205</f>
        <v xml:space="preserve">Группа от QF </v>
      </c>
      <c r="C1208" s="45" t="str">
        <f>IF(Замеры!O1205=0, " ", Замеры!O1205)</f>
        <v xml:space="preserve"> </v>
      </c>
      <c r="D1208" s="69" t="str">
        <f t="shared" si="520"/>
        <v xml:space="preserve"> </v>
      </c>
      <c r="E1208" s="69" t="str">
        <f t="shared" si="521"/>
        <v xml:space="preserve"> </v>
      </c>
      <c r="F1208" s="29" t="str">
        <f t="shared" si="496"/>
        <v>-</v>
      </c>
      <c r="G1208" s="29" t="str">
        <f t="shared" si="497"/>
        <v>-</v>
      </c>
      <c r="H1208" s="29" t="str">
        <f t="shared" si="498"/>
        <v>-</v>
      </c>
      <c r="I1208" s="29" t="str">
        <f t="shared" si="499"/>
        <v>-</v>
      </c>
      <c r="J1208" s="46" t="str">
        <f t="shared" si="500"/>
        <v>-</v>
      </c>
      <c r="K1208" s="29" t="str">
        <f t="shared" si="501"/>
        <v>-</v>
      </c>
      <c r="L1208" s="29" t="str">
        <f t="shared" si="502"/>
        <v>-</v>
      </c>
      <c r="M1208" s="29" t="str">
        <f t="shared" si="503"/>
        <v>-</v>
      </c>
      <c r="N1208" s="29" t="str">
        <f t="shared" si="504"/>
        <v>-</v>
      </c>
      <c r="O1208" s="29" t="str">
        <f t="shared" si="505"/>
        <v>-</v>
      </c>
      <c r="P1208" s="2">
        <f>Замеры!R1205</f>
        <v>0</v>
      </c>
      <c r="S1208" s="2">
        <f>Замеры!S1205</f>
        <v>0</v>
      </c>
      <c r="T1208" s="2" t="s">
        <v>72</v>
      </c>
      <c r="U1208" s="2" t="b">
        <f t="shared" si="506"/>
        <v>0</v>
      </c>
      <c r="V1208" s="2" t="b">
        <f t="shared" si="507"/>
        <v>0</v>
      </c>
      <c r="W1208" s="2" t="b">
        <f t="shared" si="508"/>
        <v>0</v>
      </c>
      <c r="Y1208" s="2">
        <f t="shared" ca="1" si="509"/>
        <v>23</v>
      </c>
      <c r="Z1208" s="2">
        <f t="shared" ca="1" si="509"/>
        <v>25</v>
      </c>
      <c r="AA1208" s="2">
        <f t="shared" ca="1" si="509"/>
        <v>45</v>
      </c>
      <c r="AB1208" s="5">
        <f t="shared" ca="1" si="510"/>
        <v>464</v>
      </c>
      <c r="AC1208" s="5">
        <f t="shared" ca="1" si="511"/>
        <v>536</v>
      </c>
      <c r="AD1208" s="5">
        <f t="shared" ca="1" si="512"/>
        <v>505</v>
      </c>
      <c r="AE1208" s="5">
        <f t="shared" ca="1" si="513"/>
        <v>474</v>
      </c>
      <c r="AF1208" s="5">
        <f t="shared" ca="1" si="514"/>
        <v>529</v>
      </c>
      <c r="AG1208" s="5">
        <f t="shared" ca="1" si="515"/>
        <v>555</v>
      </c>
      <c r="AH1208" s="5">
        <f t="shared" ca="1" si="516"/>
        <v>497</v>
      </c>
      <c r="AI1208" s="5">
        <f t="shared" ca="1" si="517"/>
        <v>517</v>
      </c>
      <c r="AJ1208" s="5">
        <f t="shared" ca="1" si="518"/>
        <v>560</v>
      </c>
      <c r="AK1208" s="5">
        <f t="shared" ca="1" si="519"/>
        <v>590</v>
      </c>
    </row>
    <row r="1209" spans="1:37" x14ac:dyDescent="0.3">
      <c r="A1209" s="35">
        <f>IF(Замеры!B1206=0, " ", Замеры!B1206)</f>
        <v>1203</v>
      </c>
      <c r="B1209" s="45" t="str">
        <f>Замеры!G1206</f>
        <v xml:space="preserve">Группа от QF </v>
      </c>
      <c r="C1209" s="45" t="str">
        <f>IF(Замеры!O1206=0, " ", Замеры!O1206)</f>
        <v xml:space="preserve"> </v>
      </c>
      <c r="D1209" s="69" t="str">
        <f t="shared" si="520"/>
        <v xml:space="preserve"> </v>
      </c>
      <c r="E1209" s="69" t="str">
        <f t="shared" si="521"/>
        <v xml:space="preserve"> </v>
      </c>
      <c r="F1209" s="29" t="str">
        <f t="shared" si="496"/>
        <v>-</v>
      </c>
      <c r="G1209" s="29" t="str">
        <f t="shared" si="497"/>
        <v>-</v>
      </c>
      <c r="H1209" s="29" t="str">
        <f t="shared" si="498"/>
        <v>-</v>
      </c>
      <c r="I1209" s="29" t="str">
        <f t="shared" si="499"/>
        <v>-</v>
      </c>
      <c r="J1209" s="46" t="str">
        <f t="shared" si="500"/>
        <v>-</v>
      </c>
      <c r="K1209" s="29" t="str">
        <f t="shared" si="501"/>
        <v>-</v>
      </c>
      <c r="L1209" s="29" t="str">
        <f t="shared" si="502"/>
        <v>-</v>
      </c>
      <c r="M1209" s="29" t="str">
        <f t="shared" si="503"/>
        <v>-</v>
      </c>
      <c r="N1209" s="29" t="str">
        <f t="shared" si="504"/>
        <v>-</v>
      </c>
      <c r="O1209" s="29" t="str">
        <f t="shared" si="505"/>
        <v>-</v>
      </c>
      <c r="P1209" s="2">
        <f>Замеры!R1206</f>
        <v>0</v>
      </c>
      <c r="S1209" s="2">
        <f>Замеры!S1206</f>
        <v>0</v>
      </c>
      <c r="T1209" s="2" t="s">
        <v>72</v>
      </c>
      <c r="U1209" s="2" t="b">
        <f t="shared" si="506"/>
        <v>0</v>
      </c>
      <c r="V1209" s="2" t="b">
        <f t="shared" si="507"/>
        <v>0</v>
      </c>
      <c r="W1209" s="2" t="b">
        <f t="shared" si="508"/>
        <v>0</v>
      </c>
      <c r="Y1209" s="2">
        <f t="shared" ca="1" si="509"/>
        <v>35</v>
      </c>
      <c r="Z1209" s="2">
        <f t="shared" ca="1" si="509"/>
        <v>41</v>
      </c>
      <c r="AA1209" s="2">
        <f t="shared" ca="1" si="509"/>
        <v>28</v>
      </c>
      <c r="AB1209" s="5">
        <f t="shared" ca="1" si="510"/>
        <v>318</v>
      </c>
      <c r="AC1209" s="5">
        <f t="shared" ca="1" si="511"/>
        <v>383</v>
      </c>
      <c r="AD1209" s="5">
        <f t="shared" ca="1" si="512"/>
        <v>427</v>
      </c>
      <c r="AE1209" s="5">
        <f t="shared" ca="1" si="513"/>
        <v>353</v>
      </c>
      <c r="AF1209" s="5">
        <f t="shared" ca="1" si="514"/>
        <v>390</v>
      </c>
      <c r="AG1209" s="5">
        <f t="shared" ca="1" si="515"/>
        <v>407</v>
      </c>
      <c r="AH1209" s="5">
        <f t="shared" ca="1" si="516"/>
        <v>326</v>
      </c>
      <c r="AI1209" s="5">
        <f t="shared" ca="1" si="517"/>
        <v>341</v>
      </c>
      <c r="AJ1209" s="5">
        <f t="shared" ca="1" si="518"/>
        <v>301</v>
      </c>
      <c r="AK1209" s="5">
        <f t="shared" ca="1" si="519"/>
        <v>416</v>
      </c>
    </row>
    <row r="1210" spans="1:37" x14ac:dyDescent="0.3">
      <c r="A1210" s="35">
        <f>IF(Замеры!B1207=0, " ", Замеры!B1207)</f>
        <v>1204</v>
      </c>
      <c r="B1210" s="45" t="str">
        <f>Замеры!G1207</f>
        <v xml:space="preserve">Группа от QF </v>
      </c>
      <c r="C1210" s="45" t="str">
        <f>IF(Замеры!O1207=0, " ", Замеры!O1207)</f>
        <v xml:space="preserve"> </v>
      </c>
      <c r="D1210" s="69" t="str">
        <f t="shared" si="520"/>
        <v xml:space="preserve"> </v>
      </c>
      <c r="E1210" s="69" t="str">
        <f t="shared" si="521"/>
        <v xml:space="preserve"> </v>
      </c>
      <c r="F1210" s="29" t="str">
        <f t="shared" si="496"/>
        <v>-</v>
      </c>
      <c r="G1210" s="29" t="str">
        <f t="shared" si="497"/>
        <v>-</v>
      </c>
      <c r="H1210" s="29" t="str">
        <f t="shared" si="498"/>
        <v>-</v>
      </c>
      <c r="I1210" s="29" t="str">
        <f t="shared" si="499"/>
        <v>-</v>
      </c>
      <c r="J1210" s="46" t="str">
        <f t="shared" si="500"/>
        <v>-</v>
      </c>
      <c r="K1210" s="29" t="str">
        <f t="shared" si="501"/>
        <v>-</v>
      </c>
      <c r="L1210" s="29" t="str">
        <f t="shared" si="502"/>
        <v>-</v>
      </c>
      <c r="M1210" s="29" t="str">
        <f t="shared" si="503"/>
        <v>-</v>
      </c>
      <c r="N1210" s="29" t="str">
        <f t="shared" si="504"/>
        <v>-</v>
      </c>
      <c r="O1210" s="29" t="str">
        <f t="shared" si="505"/>
        <v>-</v>
      </c>
      <c r="P1210" s="2">
        <f>Замеры!R1207</f>
        <v>0</v>
      </c>
      <c r="S1210" s="2">
        <f>Замеры!S1207</f>
        <v>0</v>
      </c>
      <c r="T1210" s="2" t="s">
        <v>72</v>
      </c>
      <c r="U1210" s="2" t="b">
        <f t="shared" si="506"/>
        <v>0</v>
      </c>
      <c r="V1210" s="2" t="b">
        <f t="shared" si="507"/>
        <v>0</v>
      </c>
      <c r="W1210" s="2" t="b">
        <f t="shared" si="508"/>
        <v>0</v>
      </c>
      <c r="Y1210" s="2">
        <f t="shared" ca="1" si="509"/>
        <v>29</v>
      </c>
      <c r="Z1210" s="2">
        <f t="shared" ca="1" si="509"/>
        <v>26</v>
      </c>
      <c r="AA1210" s="2">
        <f t="shared" ca="1" si="509"/>
        <v>49</v>
      </c>
      <c r="AB1210" s="5">
        <f t="shared" ca="1" si="510"/>
        <v>545</v>
      </c>
      <c r="AC1210" s="5">
        <f t="shared" ca="1" si="511"/>
        <v>536</v>
      </c>
      <c r="AD1210" s="5">
        <f t="shared" ca="1" si="512"/>
        <v>640</v>
      </c>
      <c r="AE1210" s="5">
        <f t="shared" ca="1" si="513"/>
        <v>584</v>
      </c>
      <c r="AF1210" s="5">
        <f t="shared" ca="1" si="514"/>
        <v>557</v>
      </c>
      <c r="AG1210" s="5">
        <f t="shared" ca="1" si="515"/>
        <v>611</v>
      </c>
      <c r="AH1210" s="5">
        <f t="shared" ca="1" si="516"/>
        <v>629</v>
      </c>
      <c r="AI1210" s="5">
        <f t="shared" ca="1" si="517"/>
        <v>525</v>
      </c>
      <c r="AJ1210" s="5">
        <f t="shared" ca="1" si="518"/>
        <v>622</v>
      </c>
      <c r="AK1210" s="5">
        <f t="shared" ca="1" si="519"/>
        <v>591</v>
      </c>
    </row>
    <row r="1211" spans="1:37" x14ac:dyDescent="0.3">
      <c r="A1211" s="35">
        <f>IF(Замеры!B1208=0, " ", Замеры!B1208)</f>
        <v>1205</v>
      </c>
      <c r="B1211" s="45" t="str">
        <f>Замеры!G1208</f>
        <v xml:space="preserve">Группа от QF </v>
      </c>
      <c r="C1211" s="45" t="str">
        <f>IF(Замеры!O1208=0, " ", Замеры!O1208)</f>
        <v xml:space="preserve"> </v>
      </c>
      <c r="D1211" s="69" t="str">
        <f t="shared" si="520"/>
        <v xml:space="preserve"> </v>
      </c>
      <c r="E1211" s="69" t="str">
        <f t="shared" si="521"/>
        <v xml:space="preserve"> </v>
      </c>
      <c r="F1211" s="29" t="str">
        <f t="shared" si="496"/>
        <v>-</v>
      </c>
      <c r="G1211" s="29" t="str">
        <f t="shared" si="497"/>
        <v>-</v>
      </c>
      <c r="H1211" s="29" t="str">
        <f t="shared" si="498"/>
        <v>-</v>
      </c>
      <c r="I1211" s="29" t="str">
        <f t="shared" si="499"/>
        <v>-</v>
      </c>
      <c r="J1211" s="46" t="str">
        <f t="shared" si="500"/>
        <v>-</v>
      </c>
      <c r="K1211" s="29" t="str">
        <f t="shared" si="501"/>
        <v>-</v>
      </c>
      <c r="L1211" s="29" t="str">
        <f t="shared" si="502"/>
        <v>-</v>
      </c>
      <c r="M1211" s="29" t="str">
        <f t="shared" si="503"/>
        <v>-</v>
      </c>
      <c r="N1211" s="29" t="str">
        <f t="shared" si="504"/>
        <v>-</v>
      </c>
      <c r="O1211" s="29" t="str">
        <f t="shared" si="505"/>
        <v>-</v>
      </c>
      <c r="P1211" s="2">
        <f>Замеры!R1208</f>
        <v>0</v>
      </c>
      <c r="S1211" s="2">
        <f>Замеры!S1208</f>
        <v>0</v>
      </c>
      <c r="T1211" s="2" t="s">
        <v>72</v>
      </c>
      <c r="U1211" s="2" t="b">
        <f t="shared" si="506"/>
        <v>0</v>
      </c>
      <c r="V1211" s="2" t="b">
        <f t="shared" si="507"/>
        <v>0</v>
      </c>
      <c r="W1211" s="2" t="b">
        <f t="shared" si="508"/>
        <v>0</v>
      </c>
      <c r="Y1211" s="2">
        <f t="shared" ca="1" si="509"/>
        <v>49</v>
      </c>
      <c r="Z1211" s="2">
        <f t="shared" ca="1" si="509"/>
        <v>41</v>
      </c>
      <c r="AA1211" s="2">
        <f t="shared" ca="1" si="509"/>
        <v>39</v>
      </c>
      <c r="AB1211" s="5">
        <f t="shared" ca="1" si="510"/>
        <v>446</v>
      </c>
      <c r="AC1211" s="5">
        <f t="shared" ca="1" si="511"/>
        <v>498</v>
      </c>
      <c r="AD1211" s="5">
        <f t="shared" ca="1" si="512"/>
        <v>397</v>
      </c>
      <c r="AE1211" s="5">
        <f t="shared" ca="1" si="513"/>
        <v>402</v>
      </c>
      <c r="AF1211" s="5">
        <f t="shared" ca="1" si="514"/>
        <v>451</v>
      </c>
      <c r="AG1211" s="5">
        <f t="shared" ca="1" si="515"/>
        <v>492</v>
      </c>
      <c r="AH1211" s="5">
        <f t="shared" ca="1" si="516"/>
        <v>510</v>
      </c>
      <c r="AI1211" s="5">
        <f t="shared" ca="1" si="517"/>
        <v>455</v>
      </c>
      <c r="AJ1211" s="5">
        <f t="shared" ca="1" si="518"/>
        <v>406</v>
      </c>
      <c r="AK1211" s="5">
        <f t="shared" ca="1" si="519"/>
        <v>533</v>
      </c>
    </row>
    <row r="1212" spans="1:37" x14ac:dyDescent="0.3">
      <c r="A1212" s="35">
        <f>IF(Замеры!B1209=0, " ", Замеры!B1209)</f>
        <v>1206</v>
      </c>
      <c r="B1212" s="45" t="str">
        <f>Замеры!G1209</f>
        <v xml:space="preserve">Группа от QF </v>
      </c>
      <c r="C1212" s="45" t="str">
        <f>IF(Замеры!O1209=0, " ", Замеры!O1209)</f>
        <v xml:space="preserve"> </v>
      </c>
      <c r="D1212" s="69" t="str">
        <f t="shared" si="520"/>
        <v xml:space="preserve"> </v>
      </c>
      <c r="E1212" s="69" t="str">
        <f t="shared" si="521"/>
        <v xml:space="preserve"> </v>
      </c>
      <c r="F1212" s="29" t="str">
        <f t="shared" si="496"/>
        <v>-</v>
      </c>
      <c r="G1212" s="29" t="str">
        <f t="shared" si="497"/>
        <v>-</v>
      </c>
      <c r="H1212" s="29" t="str">
        <f t="shared" si="498"/>
        <v>-</v>
      </c>
      <c r="I1212" s="29" t="str">
        <f t="shared" si="499"/>
        <v>-</v>
      </c>
      <c r="J1212" s="46" t="str">
        <f t="shared" si="500"/>
        <v>-</v>
      </c>
      <c r="K1212" s="29" t="str">
        <f t="shared" si="501"/>
        <v>-</v>
      </c>
      <c r="L1212" s="29" t="str">
        <f t="shared" si="502"/>
        <v>-</v>
      </c>
      <c r="M1212" s="29" t="str">
        <f t="shared" si="503"/>
        <v>-</v>
      </c>
      <c r="N1212" s="29" t="str">
        <f t="shared" si="504"/>
        <v>-</v>
      </c>
      <c r="O1212" s="29" t="str">
        <f t="shared" si="505"/>
        <v>-</v>
      </c>
      <c r="P1212" s="2">
        <f>Замеры!R1209</f>
        <v>0</v>
      </c>
      <c r="S1212" s="2">
        <f>Замеры!S1209</f>
        <v>0</v>
      </c>
      <c r="T1212" s="2" t="s">
        <v>72</v>
      </c>
      <c r="U1212" s="2" t="b">
        <f t="shared" si="506"/>
        <v>0</v>
      </c>
      <c r="V1212" s="2" t="b">
        <f t="shared" si="507"/>
        <v>0</v>
      </c>
      <c r="W1212" s="2" t="b">
        <f t="shared" si="508"/>
        <v>0</v>
      </c>
      <c r="Y1212" s="2">
        <f t="shared" ca="1" si="509"/>
        <v>33</v>
      </c>
      <c r="Z1212" s="2">
        <f t="shared" ca="1" si="509"/>
        <v>24</v>
      </c>
      <c r="AA1212" s="2">
        <f t="shared" ca="1" si="509"/>
        <v>39</v>
      </c>
      <c r="AB1212" s="5">
        <f t="shared" ca="1" si="510"/>
        <v>451</v>
      </c>
      <c r="AC1212" s="5">
        <f t="shared" ca="1" si="511"/>
        <v>399</v>
      </c>
      <c r="AD1212" s="5">
        <f t="shared" ca="1" si="512"/>
        <v>499</v>
      </c>
      <c r="AE1212" s="5">
        <f t="shared" ca="1" si="513"/>
        <v>399</v>
      </c>
      <c r="AF1212" s="5">
        <f t="shared" ca="1" si="514"/>
        <v>512</v>
      </c>
      <c r="AG1212" s="5">
        <f t="shared" ca="1" si="515"/>
        <v>492</v>
      </c>
      <c r="AH1212" s="5">
        <f t="shared" ca="1" si="516"/>
        <v>462</v>
      </c>
      <c r="AI1212" s="5">
        <f t="shared" ca="1" si="517"/>
        <v>422</v>
      </c>
      <c r="AJ1212" s="5">
        <f t="shared" ca="1" si="518"/>
        <v>473</v>
      </c>
      <c r="AK1212" s="5">
        <f t="shared" ca="1" si="519"/>
        <v>450</v>
      </c>
    </row>
    <row r="1213" spans="1:37" x14ac:dyDescent="0.3">
      <c r="A1213" s="35">
        <f>IF(Замеры!B1210=0, " ", Замеры!B1210)</f>
        <v>1207</v>
      </c>
      <c r="B1213" s="45" t="str">
        <f>Замеры!G1210</f>
        <v xml:space="preserve">Группа от QF </v>
      </c>
      <c r="C1213" s="45" t="str">
        <f>IF(Замеры!O1210=0, " ", Замеры!O1210)</f>
        <v xml:space="preserve"> </v>
      </c>
      <c r="D1213" s="69" t="str">
        <f t="shared" si="520"/>
        <v xml:space="preserve"> </v>
      </c>
      <c r="E1213" s="69" t="str">
        <f t="shared" si="521"/>
        <v xml:space="preserve"> </v>
      </c>
      <c r="F1213" s="29" t="str">
        <f t="shared" si="496"/>
        <v>-</v>
      </c>
      <c r="G1213" s="29" t="str">
        <f t="shared" si="497"/>
        <v>-</v>
      </c>
      <c r="H1213" s="29" t="str">
        <f t="shared" si="498"/>
        <v>-</v>
      </c>
      <c r="I1213" s="29" t="str">
        <f t="shared" si="499"/>
        <v>-</v>
      </c>
      <c r="J1213" s="46" t="str">
        <f t="shared" si="500"/>
        <v>-</v>
      </c>
      <c r="K1213" s="29" t="str">
        <f t="shared" si="501"/>
        <v>-</v>
      </c>
      <c r="L1213" s="29" t="str">
        <f t="shared" si="502"/>
        <v>-</v>
      </c>
      <c r="M1213" s="29" t="str">
        <f t="shared" si="503"/>
        <v>-</v>
      </c>
      <c r="N1213" s="29" t="str">
        <f t="shared" si="504"/>
        <v>-</v>
      </c>
      <c r="O1213" s="29" t="str">
        <f t="shared" si="505"/>
        <v>-</v>
      </c>
      <c r="P1213" s="2">
        <f>Замеры!R1210</f>
        <v>0</v>
      </c>
      <c r="S1213" s="2">
        <f>Замеры!S1210</f>
        <v>0</v>
      </c>
      <c r="T1213" s="2" t="s">
        <v>72</v>
      </c>
      <c r="U1213" s="2" t="b">
        <f t="shared" si="506"/>
        <v>0</v>
      </c>
      <c r="V1213" s="2" t="b">
        <f t="shared" si="507"/>
        <v>0</v>
      </c>
      <c r="W1213" s="2" t="b">
        <f t="shared" si="508"/>
        <v>0</v>
      </c>
      <c r="Y1213" s="2">
        <f t="shared" ca="1" si="509"/>
        <v>31</v>
      </c>
      <c r="Z1213" s="2">
        <f t="shared" ca="1" si="509"/>
        <v>32</v>
      </c>
      <c r="AA1213" s="2">
        <f t="shared" ca="1" si="509"/>
        <v>22</v>
      </c>
      <c r="AB1213" s="5">
        <f t="shared" ca="1" si="510"/>
        <v>268</v>
      </c>
      <c r="AC1213" s="5">
        <f t="shared" ca="1" si="511"/>
        <v>269</v>
      </c>
      <c r="AD1213" s="5">
        <f t="shared" ca="1" si="512"/>
        <v>317</v>
      </c>
      <c r="AE1213" s="5">
        <f t="shared" ca="1" si="513"/>
        <v>368</v>
      </c>
      <c r="AF1213" s="5">
        <f t="shared" ca="1" si="514"/>
        <v>339</v>
      </c>
      <c r="AG1213" s="5">
        <f t="shared" ca="1" si="515"/>
        <v>348</v>
      </c>
      <c r="AH1213" s="5">
        <f t="shared" ca="1" si="516"/>
        <v>239</v>
      </c>
      <c r="AI1213" s="5">
        <f t="shared" ca="1" si="517"/>
        <v>304</v>
      </c>
      <c r="AJ1213" s="5">
        <f t="shared" ca="1" si="518"/>
        <v>267</v>
      </c>
      <c r="AK1213" s="5">
        <f t="shared" ca="1" si="519"/>
        <v>274</v>
      </c>
    </row>
    <row r="1214" spans="1:37" x14ac:dyDescent="0.3">
      <c r="A1214" s="35">
        <f>IF(Замеры!B1211=0, " ", Замеры!B1211)</f>
        <v>1208</v>
      </c>
      <c r="B1214" s="45" t="str">
        <f>Замеры!G1211</f>
        <v xml:space="preserve">Группа от QF </v>
      </c>
      <c r="C1214" s="45" t="str">
        <f>IF(Замеры!O1211=0, " ", Замеры!O1211)</f>
        <v xml:space="preserve"> </v>
      </c>
      <c r="D1214" s="69" t="str">
        <f t="shared" si="520"/>
        <v xml:space="preserve"> </v>
      </c>
      <c r="E1214" s="69" t="str">
        <f t="shared" si="521"/>
        <v xml:space="preserve"> </v>
      </c>
      <c r="F1214" s="29" t="str">
        <f t="shared" si="496"/>
        <v>-</v>
      </c>
      <c r="G1214" s="29" t="str">
        <f t="shared" si="497"/>
        <v>-</v>
      </c>
      <c r="H1214" s="29" t="str">
        <f t="shared" si="498"/>
        <v>-</v>
      </c>
      <c r="I1214" s="29" t="str">
        <f t="shared" si="499"/>
        <v>-</v>
      </c>
      <c r="J1214" s="46" t="str">
        <f t="shared" si="500"/>
        <v>-</v>
      </c>
      <c r="K1214" s="29" t="str">
        <f t="shared" si="501"/>
        <v>-</v>
      </c>
      <c r="L1214" s="29" t="str">
        <f t="shared" si="502"/>
        <v>-</v>
      </c>
      <c r="M1214" s="29" t="str">
        <f t="shared" si="503"/>
        <v>-</v>
      </c>
      <c r="N1214" s="29" t="str">
        <f t="shared" si="504"/>
        <v>-</v>
      </c>
      <c r="O1214" s="29" t="str">
        <f t="shared" si="505"/>
        <v>-</v>
      </c>
      <c r="P1214" s="2">
        <f>Замеры!R1211</f>
        <v>0</v>
      </c>
      <c r="S1214" s="2">
        <f>Замеры!S1211</f>
        <v>0</v>
      </c>
      <c r="T1214" s="2" t="s">
        <v>72</v>
      </c>
      <c r="U1214" s="2" t="b">
        <f t="shared" si="506"/>
        <v>0</v>
      </c>
      <c r="V1214" s="2" t="b">
        <f t="shared" si="507"/>
        <v>0</v>
      </c>
      <c r="W1214" s="2" t="b">
        <f t="shared" si="508"/>
        <v>0</v>
      </c>
      <c r="Y1214" s="2">
        <f t="shared" ca="1" si="509"/>
        <v>32</v>
      </c>
      <c r="Z1214" s="2">
        <f t="shared" ca="1" si="509"/>
        <v>23</v>
      </c>
      <c r="AA1214" s="2">
        <f t="shared" ca="1" si="509"/>
        <v>50</v>
      </c>
      <c r="AB1214" s="5">
        <f t="shared" ca="1" si="510"/>
        <v>531</v>
      </c>
      <c r="AC1214" s="5">
        <f t="shared" ca="1" si="511"/>
        <v>626</v>
      </c>
      <c r="AD1214" s="5">
        <f t="shared" ca="1" si="512"/>
        <v>540</v>
      </c>
      <c r="AE1214" s="5">
        <f t="shared" ca="1" si="513"/>
        <v>608</v>
      </c>
      <c r="AF1214" s="5">
        <f t="shared" ca="1" si="514"/>
        <v>523</v>
      </c>
      <c r="AG1214" s="5">
        <f t="shared" ca="1" si="515"/>
        <v>508</v>
      </c>
      <c r="AH1214" s="5">
        <f t="shared" ca="1" si="516"/>
        <v>557</v>
      </c>
      <c r="AI1214" s="5">
        <f t="shared" ca="1" si="517"/>
        <v>629</v>
      </c>
      <c r="AJ1214" s="5">
        <f t="shared" ca="1" si="518"/>
        <v>521</v>
      </c>
      <c r="AK1214" s="5">
        <f t="shared" ca="1" si="519"/>
        <v>644</v>
      </c>
    </row>
    <row r="1215" spans="1:37" x14ac:dyDescent="0.3">
      <c r="A1215" s="35">
        <f>IF(Замеры!B1212=0, " ", Замеры!B1212)</f>
        <v>1209</v>
      </c>
      <c r="B1215" s="45" t="str">
        <f>Замеры!G1212</f>
        <v xml:space="preserve">Группа от QF </v>
      </c>
      <c r="C1215" s="45" t="str">
        <f>IF(Замеры!O1212=0, " ", Замеры!O1212)</f>
        <v xml:space="preserve"> </v>
      </c>
      <c r="D1215" s="69" t="str">
        <f t="shared" si="520"/>
        <v xml:space="preserve"> </v>
      </c>
      <c r="E1215" s="69" t="str">
        <f t="shared" si="521"/>
        <v xml:space="preserve"> </v>
      </c>
      <c r="F1215" s="29" t="str">
        <f t="shared" si="496"/>
        <v>-</v>
      </c>
      <c r="G1215" s="29" t="str">
        <f t="shared" si="497"/>
        <v>-</v>
      </c>
      <c r="H1215" s="29" t="str">
        <f t="shared" si="498"/>
        <v>-</v>
      </c>
      <c r="I1215" s="29" t="str">
        <f t="shared" si="499"/>
        <v>-</v>
      </c>
      <c r="J1215" s="46" t="str">
        <f t="shared" si="500"/>
        <v>-</v>
      </c>
      <c r="K1215" s="29" t="str">
        <f t="shared" si="501"/>
        <v>-</v>
      </c>
      <c r="L1215" s="29" t="str">
        <f t="shared" si="502"/>
        <v>-</v>
      </c>
      <c r="M1215" s="29" t="str">
        <f t="shared" si="503"/>
        <v>-</v>
      </c>
      <c r="N1215" s="29" t="str">
        <f t="shared" si="504"/>
        <v>-</v>
      </c>
      <c r="O1215" s="29" t="str">
        <f t="shared" si="505"/>
        <v>-</v>
      </c>
      <c r="P1215" s="2">
        <f>Замеры!R1212</f>
        <v>0</v>
      </c>
      <c r="S1215" s="2">
        <f>Замеры!S1212</f>
        <v>0</v>
      </c>
      <c r="T1215" s="2" t="s">
        <v>72</v>
      </c>
      <c r="U1215" s="2" t="b">
        <f t="shared" si="506"/>
        <v>0</v>
      </c>
      <c r="V1215" s="2" t="b">
        <f t="shared" si="507"/>
        <v>0</v>
      </c>
      <c r="W1215" s="2" t="b">
        <f t="shared" si="508"/>
        <v>0</v>
      </c>
      <c r="Y1215" s="2">
        <f t="shared" ca="1" si="509"/>
        <v>32</v>
      </c>
      <c r="Z1215" s="2">
        <f t="shared" ca="1" si="509"/>
        <v>31</v>
      </c>
      <c r="AA1215" s="2">
        <f t="shared" ca="1" si="509"/>
        <v>33</v>
      </c>
      <c r="AB1215" s="5">
        <f t="shared" ca="1" si="510"/>
        <v>344</v>
      </c>
      <c r="AC1215" s="5">
        <f t="shared" ca="1" si="511"/>
        <v>412</v>
      </c>
      <c r="AD1215" s="5">
        <f t="shared" ca="1" si="512"/>
        <v>359</v>
      </c>
      <c r="AE1215" s="5">
        <f t="shared" ca="1" si="513"/>
        <v>391</v>
      </c>
      <c r="AF1215" s="5">
        <f t="shared" ca="1" si="514"/>
        <v>470</v>
      </c>
      <c r="AG1215" s="5">
        <f t="shared" ca="1" si="515"/>
        <v>476</v>
      </c>
      <c r="AH1215" s="5">
        <f t="shared" ca="1" si="516"/>
        <v>345</v>
      </c>
      <c r="AI1215" s="5">
        <f t="shared" ca="1" si="517"/>
        <v>470</v>
      </c>
      <c r="AJ1215" s="5">
        <f t="shared" ca="1" si="518"/>
        <v>358</v>
      </c>
      <c r="AK1215" s="5">
        <f t="shared" ca="1" si="519"/>
        <v>412</v>
      </c>
    </row>
    <row r="1216" spans="1:37" x14ac:dyDescent="0.3">
      <c r="A1216" s="35">
        <f>IF(Замеры!B1213=0, " ", Замеры!B1213)</f>
        <v>1210</v>
      </c>
      <c r="B1216" s="45" t="str">
        <f>Замеры!G1213</f>
        <v xml:space="preserve">Группа от QF </v>
      </c>
      <c r="C1216" s="45" t="str">
        <f>IF(Замеры!O1213=0, " ", Замеры!O1213)</f>
        <v xml:space="preserve"> </v>
      </c>
      <c r="D1216" s="69" t="str">
        <f t="shared" si="520"/>
        <v xml:space="preserve"> </v>
      </c>
      <c r="E1216" s="69" t="str">
        <f t="shared" si="521"/>
        <v xml:space="preserve"> </v>
      </c>
      <c r="F1216" s="29" t="str">
        <f t="shared" si="496"/>
        <v>-</v>
      </c>
      <c r="G1216" s="29" t="str">
        <f t="shared" si="497"/>
        <v>-</v>
      </c>
      <c r="H1216" s="29" t="str">
        <f t="shared" si="498"/>
        <v>-</v>
      </c>
      <c r="I1216" s="29" t="str">
        <f t="shared" si="499"/>
        <v>-</v>
      </c>
      <c r="J1216" s="46" t="str">
        <f t="shared" si="500"/>
        <v>-</v>
      </c>
      <c r="K1216" s="29" t="str">
        <f t="shared" si="501"/>
        <v>-</v>
      </c>
      <c r="L1216" s="29" t="str">
        <f t="shared" si="502"/>
        <v>-</v>
      </c>
      <c r="M1216" s="29" t="str">
        <f t="shared" si="503"/>
        <v>-</v>
      </c>
      <c r="N1216" s="29" t="str">
        <f t="shared" si="504"/>
        <v>-</v>
      </c>
      <c r="O1216" s="29" t="str">
        <f t="shared" si="505"/>
        <v>-</v>
      </c>
      <c r="P1216" s="2">
        <f>Замеры!R1213</f>
        <v>0</v>
      </c>
      <c r="S1216" s="2">
        <f>Замеры!S1213</f>
        <v>0</v>
      </c>
      <c r="T1216" s="2" t="s">
        <v>72</v>
      </c>
      <c r="U1216" s="2" t="b">
        <f t="shared" si="506"/>
        <v>0</v>
      </c>
      <c r="V1216" s="2" t="b">
        <f t="shared" si="507"/>
        <v>0</v>
      </c>
      <c r="W1216" s="2" t="b">
        <f t="shared" si="508"/>
        <v>0</v>
      </c>
      <c r="Y1216" s="2">
        <f t="shared" ca="1" si="509"/>
        <v>37</v>
      </c>
      <c r="Z1216" s="2">
        <f t="shared" ca="1" si="509"/>
        <v>23</v>
      </c>
      <c r="AA1216" s="2">
        <f t="shared" ca="1" si="509"/>
        <v>39</v>
      </c>
      <c r="AB1216" s="5">
        <f t="shared" ca="1" si="510"/>
        <v>422</v>
      </c>
      <c r="AC1216" s="5">
        <f t="shared" ca="1" si="511"/>
        <v>529</v>
      </c>
      <c r="AD1216" s="5">
        <f t="shared" ca="1" si="512"/>
        <v>404</v>
      </c>
      <c r="AE1216" s="5">
        <f t="shared" ca="1" si="513"/>
        <v>526</v>
      </c>
      <c r="AF1216" s="5">
        <f t="shared" ca="1" si="514"/>
        <v>528</v>
      </c>
      <c r="AG1216" s="5">
        <f t="shared" ca="1" si="515"/>
        <v>518</v>
      </c>
      <c r="AH1216" s="5">
        <f t="shared" ca="1" si="516"/>
        <v>423</v>
      </c>
      <c r="AI1216" s="5">
        <f t="shared" ca="1" si="517"/>
        <v>412</v>
      </c>
      <c r="AJ1216" s="5">
        <f t="shared" ca="1" si="518"/>
        <v>418</v>
      </c>
      <c r="AK1216" s="5">
        <f t="shared" ca="1" si="519"/>
        <v>535</v>
      </c>
    </row>
    <row r="1217" spans="1:37" x14ac:dyDescent="0.3">
      <c r="A1217" s="35">
        <f>IF(Замеры!B1214=0, " ", Замеры!B1214)</f>
        <v>1211</v>
      </c>
      <c r="B1217" s="45" t="str">
        <f>Замеры!G1214</f>
        <v xml:space="preserve">Группа от QF </v>
      </c>
      <c r="C1217" s="45" t="str">
        <f>IF(Замеры!O1214=0, " ", Замеры!O1214)</f>
        <v xml:space="preserve"> </v>
      </c>
      <c r="D1217" s="69" t="str">
        <f t="shared" si="520"/>
        <v xml:space="preserve"> </v>
      </c>
      <c r="E1217" s="69" t="str">
        <f t="shared" si="521"/>
        <v xml:space="preserve"> </v>
      </c>
      <c r="F1217" s="29" t="str">
        <f t="shared" si="496"/>
        <v>-</v>
      </c>
      <c r="G1217" s="29" t="str">
        <f t="shared" si="497"/>
        <v>-</v>
      </c>
      <c r="H1217" s="29" t="str">
        <f t="shared" si="498"/>
        <v>-</v>
      </c>
      <c r="I1217" s="29" t="str">
        <f t="shared" si="499"/>
        <v>-</v>
      </c>
      <c r="J1217" s="46" t="str">
        <f t="shared" si="500"/>
        <v>-</v>
      </c>
      <c r="K1217" s="29" t="str">
        <f t="shared" si="501"/>
        <v>-</v>
      </c>
      <c r="L1217" s="29" t="str">
        <f t="shared" si="502"/>
        <v>-</v>
      </c>
      <c r="M1217" s="29" t="str">
        <f t="shared" si="503"/>
        <v>-</v>
      </c>
      <c r="N1217" s="29" t="str">
        <f t="shared" si="504"/>
        <v>-</v>
      </c>
      <c r="O1217" s="29" t="str">
        <f t="shared" si="505"/>
        <v>-</v>
      </c>
      <c r="P1217" s="2">
        <f>Замеры!R1214</f>
        <v>0</v>
      </c>
      <c r="S1217" s="2">
        <f>Замеры!S1214</f>
        <v>0</v>
      </c>
      <c r="T1217" s="2" t="s">
        <v>72</v>
      </c>
      <c r="U1217" s="2" t="b">
        <f t="shared" si="506"/>
        <v>0</v>
      </c>
      <c r="V1217" s="2" t="b">
        <f t="shared" si="507"/>
        <v>0</v>
      </c>
      <c r="W1217" s="2" t="b">
        <f t="shared" si="508"/>
        <v>0</v>
      </c>
      <c r="Y1217" s="2">
        <f t="shared" ca="1" si="509"/>
        <v>49</v>
      </c>
      <c r="Z1217" s="2">
        <f t="shared" ca="1" si="509"/>
        <v>30</v>
      </c>
      <c r="AA1217" s="2">
        <f t="shared" ca="1" si="509"/>
        <v>39</v>
      </c>
      <c r="AB1217" s="5">
        <f t="shared" ca="1" si="510"/>
        <v>427</v>
      </c>
      <c r="AC1217" s="5">
        <f t="shared" ca="1" si="511"/>
        <v>400</v>
      </c>
      <c r="AD1217" s="5">
        <f t="shared" ca="1" si="512"/>
        <v>473</v>
      </c>
      <c r="AE1217" s="5">
        <f t="shared" ca="1" si="513"/>
        <v>504</v>
      </c>
      <c r="AF1217" s="5">
        <f t="shared" ca="1" si="514"/>
        <v>522</v>
      </c>
      <c r="AG1217" s="5">
        <f t="shared" ca="1" si="515"/>
        <v>517</v>
      </c>
      <c r="AH1217" s="5">
        <f t="shared" ca="1" si="516"/>
        <v>495</v>
      </c>
      <c r="AI1217" s="5">
        <f t="shared" ca="1" si="517"/>
        <v>426</v>
      </c>
      <c r="AJ1217" s="5">
        <f t="shared" ca="1" si="518"/>
        <v>428</v>
      </c>
      <c r="AK1217" s="5">
        <f t="shared" ca="1" si="519"/>
        <v>510</v>
      </c>
    </row>
    <row r="1218" spans="1:37" x14ac:dyDescent="0.3">
      <c r="A1218" s="35">
        <f>IF(Замеры!B1215=0, " ", Замеры!B1215)</f>
        <v>1212</v>
      </c>
      <c r="B1218" s="45" t="str">
        <f>Замеры!G1215</f>
        <v xml:space="preserve">Группа от QF </v>
      </c>
      <c r="C1218" s="45" t="str">
        <f>IF(Замеры!O1215=0, " ", Замеры!O1215)</f>
        <v xml:space="preserve"> </v>
      </c>
      <c r="D1218" s="69" t="str">
        <f t="shared" si="520"/>
        <v xml:space="preserve"> </v>
      </c>
      <c r="E1218" s="69" t="str">
        <f t="shared" si="521"/>
        <v xml:space="preserve"> </v>
      </c>
      <c r="F1218" s="29" t="str">
        <f t="shared" si="496"/>
        <v>-</v>
      </c>
      <c r="G1218" s="29" t="str">
        <f t="shared" si="497"/>
        <v>-</v>
      </c>
      <c r="H1218" s="29" t="str">
        <f t="shared" si="498"/>
        <v>-</v>
      </c>
      <c r="I1218" s="29" t="str">
        <f t="shared" si="499"/>
        <v>-</v>
      </c>
      <c r="J1218" s="46" t="str">
        <f t="shared" si="500"/>
        <v>-</v>
      </c>
      <c r="K1218" s="29" t="str">
        <f t="shared" si="501"/>
        <v>-</v>
      </c>
      <c r="L1218" s="29" t="str">
        <f t="shared" si="502"/>
        <v>-</v>
      </c>
      <c r="M1218" s="29" t="str">
        <f t="shared" si="503"/>
        <v>-</v>
      </c>
      <c r="N1218" s="29" t="str">
        <f t="shared" si="504"/>
        <v>-</v>
      </c>
      <c r="O1218" s="29" t="str">
        <f t="shared" si="505"/>
        <v>-</v>
      </c>
      <c r="P1218" s="2">
        <f>Замеры!R1215</f>
        <v>0</v>
      </c>
      <c r="S1218" s="2">
        <f>Замеры!S1215</f>
        <v>0</v>
      </c>
      <c r="T1218" s="2" t="s">
        <v>72</v>
      </c>
      <c r="U1218" s="2" t="b">
        <f t="shared" si="506"/>
        <v>0</v>
      </c>
      <c r="V1218" s="2" t="b">
        <f t="shared" si="507"/>
        <v>0</v>
      </c>
      <c r="W1218" s="2" t="b">
        <f t="shared" si="508"/>
        <v>0</v>
      </c>
      <c r="Y1218" s="2">
        <f t="shared" ca="1" si="509"/>
        <v>30</v>
      </c>
      <c r="Z1218" s="2">
        <f t="shared" ca="1" si="509"/>
        <v>33</v>
      </c>
      <c r="AA1218" s="2">
        <f t="shared" ca="1" si="509"/>
        <v>29</v>
      </c>
      <c r="AB1218" s="5">
        <f t="shared" ca="1" si="510"/>
        <v>305</v>
      </c>
      <c r="AC1218" s="5">
        <f t="shared" ca="1" si="511"/>
        <v>316</v>
      </c>
      <c r="AD1218" s="5">
        <f t="shared" ca="1" si="512"/>
        <v>318</v>
      </c>
      <c r="AE1218" s="5">
        <f t="shared" ca="1" si="513"/>
        <v>430</v>
      </c>
      <c r="AF1218" s="5">
        <f t="shared" ca="1" si="514"/>
        <v>385</v>
      </c>
      <c r="AG1218" s="5">
        <f t="shared" ca="1" si="515"/>
        <v>412</v>
      </c>
      <c r="AH1218" s="5">
        <f t="shared" ca="1" si="516"/>
        <v>302</v>
      </c>
      <c r="AI1218" s="5">
        <f t="shared" ca="1" si="517"/>
        <v>334</v>
      </c>
      <c r="AJ1218" s="5">
        <f t="shared" ca="1" si="518"/>
        <v>318</v>
      </c>
      <c r="AK1218" s="5">
        <f t="shared" ca="1" si="519"/>
        <v>334</v>
      </c>
    </row>
    <row r="1219" spans="1:37" x14ac:dyDescent="0.3">
      <c r="A1219" s="35">
        <f>IF(Замеры!B1216=0, " ", Замеры!B1216)</f>
        <v>1213</v>
      </c>
      <c r="B1219" s="45" t="str">
        <f>Замеры!G1216</f>
        <v xml:space="preserve">Группа от QF </v>
      </c>
      <c r="C1219" s="45" t="str">
        <f>IF(Замеры!O1216=0, " ", Замеры!O1216)</f>
        <v xml:space="preserve"> </v>
      </c>
      <c r="D1219" s="69" t="str">
        <f t="shared" si="520"/>
        <v xml:space="preserve"> </v>
      </c>
      <c r="E1219" s="69" t="str">
        <f t="shared" si="521"/>
        <v xml:space="preserve"> </v>
      </c>
      <c r="F1219" s="29" t="str">
        <f t="shared" si="496"/>
        <v>-</v>
      </c>
      <c r="G1219" s="29" t="str">
        <f t="shared" si="497"/>
        <v>-</v>
      </c>
      <c r="H1219" s="29" t="str">
        <f t="shared" si="498"/>
        <v>-</v>
      </c>
      <c r="I1219" s="29" t="str">
        <f t="shared" si="499"/>
        <v>-</v>
      </c>
      <c r="J1219" s="46" t="str">
        <f t="shared" si="500"/>
        <v>-</v>
      </c>
      <c r="K1219" s="29" t="str">
        <f t="shared" si="501"/>
        <v>-</v>
      </c>
      <c r="L1219" s="29" t="str">
        <f t="shared" si="502"/>
        <v>-</v>
      </c>
      <c r="M1219" s="29" t="str">
        <f t="shared" si="503"/>
        <v>-</v>
      </c>
      <c r="N1219" s="29" t="str">
        <f t="shared" si="504"/>
        <v>-</v>
      </c>
      <c r="O1219" s="29" t="str">
        <f t="shared" si="505"/>
        <v>-</v>
      </c>
      <c r="P1219" s="2">
        <f>Замеры!R1216</f>
        <v>0</v>
      </c>
      <c r="S1219" s="2">
        <f>Замеры!S1216</f>
        <v>0</v>
      </c>
      <c r="T1219" s="2" t="s">
        <v>72</v>
      </c>
      <c r="U1219" s="2" t="b">
        <f t="shared" si="506"/>
        <v>0</v>
      </c>
      <c r="V1219" s="2" t="b">
        <f t="shared" si="507"/>
        <v>0</v>
      </c>
      <c r="W1219" s="2" t="b">
        <f t="shared" si="508"/>
        <v>0</v>
      </c>
      <c r="Y1219" s="2">
        <f t="shared" ca="1" si="509"/>
        <v>44</v>
      </c>
      <c r="Z1219" s="2">
        <f t="shared" ca="1" si="509"/>
        <v>22</v>
      </c>
      <c r="AA1219" s="2">
        <f t="shared" ca="1" si="509"/>
        <v>40</v>
      </c>
      <c r="AB1219" s="5">
        <f t="shared" ca="1" si="510"/>
        <v>509</v>
      </c>
      <c r="AC1219" s="5">
        <f t="shared" ca="1" si="511"/>
        <v>431</v>
      </c>
      <c r="AD1219" s="5">
        <f t="shared" ca="1" si="512"/>
        <v>444</v>
      </c>
      <c r="AE1219" s="5">
        <f t="shared" ca="1" si="513"/>
        <v>426</v>
      </c>
      <c r="AF1219" s="5">
        <f t="shared" ca="1" si="514"/>
        <v>425</v>
      </c>
      <c r="AG1219" s="5">
        <f t="shared" ca="1" si="515"/>
        <v>536</v>
      </c>
      <c r="AH1219" s="5">
        <f t="shared" ca="1" si="516"/>
        <v>459</v>
      </c>
      <c r="AI1219" s="5">
        <f t="shared" ca="1" si="517"/>
        <v>490</v>
      </c>
      <c r="AJ1219" s="5">
        <f t="shared" ca="1" si="518"/>
        <v>518</v>
      </c>
      <c r="AK1219" s="5">
        <f t="shared" ca="1" si="519"/>
        <v>483</v>
      </c>
    </row>
    <row r="1220" spans="1:37" x14ac:dyDescent="0.3">
      <c r="A1220" s="35">
        <f>IF(Замеры!B1217=0, " ", Замеры!B1217)</f>
        <v>1214</v>
      </c>
      <c r="B1220" s="45" t="str">
        <f>Замеры!G1217</f>
        <v xml:space="preserve">Группа от QF </v>
      </c>
      <c r="C1220" s="45" t="str">
        <f>IF(Замеры!O1217=0, " ", Замеры!O1217)</f>
        <v xml:space="preserve"> </v>
      </c>
      <c r="D1220" s="69" t="str">
        <f t="shared" si="520"/>
        <v xml:space="preserve"> </v>
      </c>
      <c r="E1220" s="69" t="str">
        <f t="shared" si="521"/>
        <v xml:space="preserve"> </v>
      </c>
      <c r="F1220" s="29" t="str">
        <f t="shared" si="496"/>
        <v>-</v>
      </c>
      <c r="G1220" s="29" t="str">
        <f t="shared" si="497"/>
        <v>-</v>
      </c>
      <c r="H1220" s="29" t="str">
        <f t="shared" si="498"/>
        <v>-</v>
      </c>
      <c r="I1220" s="29" t="str">
        <f t="shared" si="499"/>
        <v>-</v>
      </c>
      <c r="J1220" s="46" t="str">
        <f t="shared" si="500"/>
        <v>-</v>
      </c>
      <c r="K1220" s="29" t="str">
        <f t="shared" si="501"/>
        <v>-</v>
      </c>
      <c r="L1220" s="29" t="str">
        <f t="shared" si="502"/>
        <v>-</v>
      </c>
      <c r="M1220" s="29" t="str">
        <f t="shared" si="503"/>
        <v>-</v>
      </c>
      <c r="N1220" s="29" t="str">
        <f t="shared" si="504"/>
        <v>-</v>
      </c>
      <c r="O1220" s="29" t="str">
        <f t="shared" si="505"/>
        <v>-</v>
      </c>
      <c r="P1220" s="2">
        <f>Замеры!R1217</f>
        <v>0</v>
      </c>
      <c r="S1220" s="2">
        <f>Замеры!S1217</f>
        <v>0</v>
      </c>
      <c r="T1220" s="2" t="s">
        <v>72</v>
      </c>
      <c r="U1220" s="2" t="b">
        <f t="shared" si="506"/>
        <v>0</v>
      </c>
      <c r="V1220" s="2" t="b">
        <f t="shared" si="507"/>
        <v>0</v>
      </c>
      <c r="W1220" s="2" t="b">
        <f t="shared" si="508"/>
        <v>0</v>
      </c>
      <c r="Y1220" s="2">
        <f t="shared" ca="1" si="509"/>
        <v>23</v>
      </c>
      <c r="Z1220" s="2">
        <f t="shared" ca="1" si="509"/>
        <v>48</v>
      </c>
      <c r="AA1220" s="2">
        <f t="shared" ca="1" si="509"/>
        <v>48</v>
      </c>
      <c r="AB1220" s="5">
        <f t="shared" ca="1" si="510"/>
        <v>518</v>
      </c>
      <c r="AC1220" s="5">
        <f t="shared" ca="1" si="511"/>
        <v>591</v>
      </c>
      <c r="AD1220" s="5">
        <f t="shared" ca="1" si="512"/>
        <v>583</v>
      </c>
      <c r="AE1220" s="5">
        <f t="shared" ca="1" si="513"/>
        <v>586</v>
      </c>
      <c r="AF1220" s="5">
        <f t="shared" ca="1" si="514"/>
        <v>490</v>
      </c>
      <c r="AG1220" s="5">
        <f t="shared" ca="1" si="515"/>
        <v>510</v>
      </c>
      <c r="AH1220" s="5">
        <f t="shared" ca="1" si="516"/>
        <v>568</v>
      </c>
      <c r="AI1220" s="5">
        <f t="shared" ca="1" si="517"/>
        <v>518</v>
      </c>
      <c r="AJ1220" s="5">
        <f t="shared" ca="1" si="518"/>
        <v>565</v>
      </c>
      <c r="AK1220" s="5">
        <f t="shared" ca="1" si="519"/>
        <v>512</v>
      </c>
    </row>
    <row r="1221" spans="1:37" x14ac:dyDescent="0.3">
      <c r="A1221" s="35">
        <f>IF(Замеры!B1218=0, " ", Замеры!B1218)</f>
        <v>1215</v>
      </c>
      <c r="B1221" s="45" t="str">
        <f>Замеры!G1218</f>
        <v xml:space="preserve">Группа от QF </v>
      </c>
      <c r="C1221" s="45" t="str">
        <f>IF(Замеры!O1218=0, " ", Замеры!O1218)</f>
        <v xml:space="preserve"> </v>
      </c>
      <c r="D1221" s="69" t="str">
        <f t="shared" si="520"/>
        <v xml:space="preserve"> </v>
      </c>
      <c r="E1221" s="69" t="str">
        <f t="shared" si="521"/>
        <v xml:space="preserve"> </v>
      </c>
      <c r="F1221" s="29" t="str">
        <f t="shared" si="496"/>
        <v>-</v>
      </c>
      <c r="G1221" s="29" t="str">
        <f t="shared" si="497"/>
        <v>-</v>
      </c>
      <c r="H1221" s="29" t="str">
        <f t="shared" si="498"/>
        <v>-</v>
      </c>
      <c r="I1221" s="29" t="str">
        <f t="shared" si="499"/>
        <v>-</v>
      </c>
      <c r="J1221" s="46" t="str">
        <f t="shared" si="500"/>
        <v>-</v>
      </c>
      <c r="K1221" s="29" t="str">
        <f t="shared" si="501"/>
        <v>-</v>
      </c>
      <c r="L1221" s="29" t="str">
        <f t="shared" si="502"/>
        <v>-</v>
      </c>
      <c r="M1221" s="29" t="str">
        <f t="shared" si="503"/>
        <v>-</v>
      </c>
      <c r="N1221" s="29" t="str">
        <f t="shared" si="504"/>
        <v>-</v>
      </c>
      <c r="O1221" s="29" t="str">
        <f t="shared" si="505"/>
        <v>-</v>
      </c>
      <c r="P1221" s="2">
        <f>Замеры!R1218</f>
        <v>0</v>
      </c>
      <c r="S1221" s="2">
        <f>Замеры!S1218</f>
        <v>0</v>
      </c>
      <c r="T1221" s="2" t="s">
        <v>72</v>
      </c>
      <c r="U1221" s="2" t="b">
        <f t="shared" si="506"/>
        <v>0</v>
      </c>
      <c r="V1221" s="2" t="b">
        <f t="shared" si="507"/>
        <v>0</v>
      </c>
      <c r="W1221" s="2" t="b">
        <f t="shared" si="508"/>
        <v>0</v>
      </c>
      <c r="Y1221" s="2">
        <f t="shared" ca="1" si="509"/>
        <v>33</v>
      </c>
      <c r="Z1221" s="2">
        <f t="shared" ca="1" si="509"/>
        <v>35</v>
      </c>
      <c r="AA1221" s="2">
        <f t="shared" ca="1" si="509"/>
        <v>23</v>
      </c>
      <c r="AB1221" s="5">
        <f t="shared" ca="1" si="510"/>
        <v>270</v>
      </c>
      <c r="AC1221" s="5">
        <f t="shared" ca="1" si="511"/>
        <v>262</v>
      </c>
      <c r="AD1221" s="5">
        <f t="shared" ca="1" si="512"/>
        <v>375</v>
      </c>
      <c r="AE1221" s="5">
        <f t="shared" ca="1" si="513"/>
        <v>364</v>
      </c>
      <c r="AF1221" s="5">
        <f t="shared" ca="1" si="514"/>
        <v>356</v>
      </c>
      <c r="AG1221" s="5">
        <f t="shared" ca="1" si="515"/>
        <v>375</v>
      </c>
      <c r="AH1221" s="5">
        <f t="shared" ca="1" si="516"/>
        <v>237</v>
      </c>
      <c r="AI1221" s="5">
        <f t="shared" ca="1" si="517"/>
        <v>259</v>
      </c>
      <c r="AJ1221" s="5">
        <f t="shared" ca="1" si="518"/>
        <v>363</v>
      </c>
      <c r="AK1221" s="5">
        <f t="shared" ca="1" si="519"/>
        <v>284</v>
      </c>
    </row>
    <row r="1222" spans="1:37" x14ac:dyDescent="0.3">
      <c r="A1222" s="35">
        <f>IF(Замеры!B1219=0, " ", Замеры!B1219)</f>
        <v>1216</v>
      </c>
      <c r="B1222" s="45" t="str">
        <f>Замеры!G1219</f>
        <v xml:space="preserve">Группа от QF </v>
      </c>
      <c r="C1222" s="45" t="str">
        <f>IF(Замеры!O1219=0, " ", Замеры!O1219)</f>
        <v xml:space="preserve"> </v>
      </c>
      <c r="D1222" s="69" t="str">
        <f t="shared" si="520"/>
        <v xml:space="preserve"> </v>
      </c>
      <c r="E1222" s="69" t="str">
        <f t="shared" si="521"/>
        <v xml:space="preserve"> </v>
      </c>
      <c r="F1222" s="29" t="str">
        <f t="shared" si="496"/>
        <v>-</v>
      </c>
      <c r="G1222" s="29" t="str">
        <f t="shared" si="497"/>
        <v>-</v>
      </c>
      <c r="H1222" s="29" t="str">
        <f t="shared" si="498"/>
        <v>-</v>
      </c>
      <c r="I1222" s="29" t="str">
        <f t="shared" si="499"/>
        <v>-</v>
      </c>
      <c r="J1222" s="46" t="str">
        <f t="shared" si="500"/>
        <v>-</v>
      </c>
      <c r="K1222" s="29" t="str">
        <f t="shared" si="501"/>
        <v>-</v>
      </c>
      <c r="L1222" s="29" t="str">
        <f t="shared" si="502"/>
        <v>-</v>
      </c>
      <c r="M1222" s="29" t="str">
        <f t="shared" si="503"/>
        <v>-</v>
      </c>
      <c r="N1222" s="29" t="str">
        <f t="shared" si="504"/>
        <v>-</v>
      </c>
      <c r="O1222" s="29" t="str">
        <f t="shared" si="505"/>
        <v>-</v>
      </c>
      <c r="P1222" s="2">
        <f>Замеры!R1219</f>
        <v>0</v>
      </c>
      <c r="S1222" s="2">
        <f>Замеры!S1219</f>
        <v>0</v>
      </c>
      <c r="T1222" s="2" t="s">
        <v>72</v>
      </c>
      <c r="U1222" s="2" t="b">
        <f t="shared" si="506"/>
        <v>0</v>
      </c>
      <c r="V1222" s="2" t="b">
        <f t="shared" si="507"/>
        <v>0</v>
      </c>
      <c r="W1222" s="2" t="b">
        <f t="shared" si="508"/>
        <v>0</v>
      </c>
      <c r="Y1222" s="2">
        <f t="shared" ca="1" si="509"/>
        <v>27</v>
      </c>
      <c r="Z1222" s="2">
        <f t="shared" ca="1" si="509"/>
        <v>44</v>
      </c>
      <c r="AA1222" s="2">
        <f t="shared" ca="1" si="509"/>
        <v>20</v>
      </c>
      <c r="AB1222" s="5">
        <f t="shared" ca="1" si="510"/>
        <v>302</v>
      </c>
      <c r="AC1222" s="5">
        <f t="shared" ca="1" si="511"/>
        <v>252</v>
      </c>
      <c r="AD1222" s="5">
        <f t="shared" ca="1" si="512"/>
        <v>233</v>
      </c>
      <c r="AE1222" s="5">
        <f t="shared" ca="1" si="513"/>
        <v>264</v>
      </c>
      <c r="AF1222" s="5">
        <f t="shared" ca="1" si="514"/>
        <v>319</v>
      </c>
      <c r="AG1222" s="5">
        <f t="shared" ca="1" si="515"/>
        <v>327</v>
      </c>
      <c r="AH1222" s="5">
        <f t="shared" ca="1" si="516"/>
        <v>346</v>
      </c>
      <c r="AI1222" s="5">
        <f t="shared" ca="1" si="517"/>
        <v>335</v>
      </c>
      <c r="AJ1222" s="5">
        <f t="shared" ca="1" si="518"/>
        <v>213</v>
      </c>
      <c r="AK1222" s="5">
        <f t="shared" ca="1" si="519"/>
        <v>309</v>
      </c>
    </row>
    <row r="1223" spans="1:37" x14ac:dyDescent="0.3">
      <c r="A1223" s="35">
        <f>IF(Замеры!B1220=0, " ", Замеры!B1220)</f>
        <v>1217</v>
      </c>
      <c r="B1223" s="45" t="str">
        <f>Замеры!G1220</f>
        <v xml:space="preserve">Группа от QF </v>
      </c>
      <c r="C1223" s="45" t="str">
        <f>IF(Замеры!O1220=0, " ", Замеры!O1220)</f>
        <v xml:space="preserve"> </v>
      </c>
      <c r="D1223" s="69" t="str">
        <f t="shared" si="520"/>
        <v xml:space="preserve"> </v>
      </c>
      <c r="E1223" s="69" t="str">
        <f t="shared" si="521"/>
        <v xml:space="preserve"> </v>
      </c>
      <c r="F1223" s="29" t="str">
        <f t="shared" ref="F1223:F1286" si="522">IF(OR(P1223=$S$5,P1223=$P$5),AB1223,"-")</f>
        <v>-</v>
      </c>
      <c r="G1223" s="29" t="str">
        <f t="shared" ref="G1223:G1286" si="523">IF(OR(P1223=$S$5,P1223=$Q$5),AC1223,"-")</f>
        <v>-</v>
      </c>
      <c r="H1223" s="29" t="str">
        <f t="shared" ref="H1223:H1286" si="524">IF(OR(P1223=$S$5,P1223=$R$5),AD1223,"-")</f>
        <v>-</v>
      </c>
      <c r="I1223" s="29" t="str">
        <f t="shared" ref="I1223:I1286" si="525">IF(OR(P1223=$P$4,P1223=$R$5,P1223=$S$5,P1223=$P$5),AE1223,"-")</f>
        <v>-</v>
      </c>
      <c r="J1223" s="46" t="str">
        <f t="shared" ref="J1223:J1286" si="526">IF(OR(P1223=$P$5,P1223=$Q$5,P1223=$S$5,P1223=$Q$4),AF1223,"-")</f>
        <v>-</v>
      </c>
      <c r="K1223" s="29" t="str">
        <f t="shared" ref="K1223:K1286" si="527">IF(OR(P1223=$R$5,P1223=$Q$5,P1223=$R$4,P1223=$S$5),AG1223,"-")</f>
        <v>-</v>
      </c>
      <c r="L1223" s="29" t="str">
        <f t="shared" ref="L1223:L1286" si="528">IF(I1223=$T$4,T1222,IF(S1223=$S$4,AH1223,IF(S1223=$U$4,"-")))</f>
        <v>-</v>
      </c>
      <c r="M1223" s="29" t="str">
        <f t="shared" ref="M1223:M1286" si="529">IF(J1223=$T$4,T1222,IF(S1223=$S$4,AI1223,IF(S1223=$U$4,"-")))</f>
        <v>-</v>
      </c>
      <c r="N1223" s="29" t="str">
        <f t="shared" ref="N1223:N1286" si="530">IF(K1223=$T$4,T1222,IF(S1223=$S$4,AJ1223,IF(S1223=$U$4,"-")))</f>
        <v>-</v>
      </c>
      <c r="O1223" s="29" t="str">
        <f t="shared" ref="O1223:O1286" si="531">IF(S1223=$S$4,AK1223,"-")</f>
        <v>-</v>
      </c>
      <c r="P1223" s="2">
        <f>Замеры!R1220</f>
        <v>0</v>
      </c>
      <c r="S1223" s="2">
        <f>Замеры!S1220</f>
        <v>0</v>
      </c>
      <c r="T1223" s="2" t="s">
        <v>72</v>
      </c>
      <c r="U1223" s="2" t="b">
        <f t="shared" ref="U1223:U1286" si="532">OR(P1223=$S$5,P1223=$P$5,P1223=$R$5,P1223=$P$4)</f>
        <v>0</v>
      </c>
      <c r="V1223" s="2" t="b">
        <f t="shared" ref="V1223:V1286" si="533">OR(P1223=$S$5,P1223=$P$5,P1223=$Q$5,P1223=$Q$4)</f>
        <v>0</v>
      </c>
      <c r="W1223" s="2" t="b">
        <f t="shared" ref="W1223:W1286" si="534">OR(P1223=$Q$5,P1223=$S$5,P1223=$R$5,P1223=$R$4)</f>
        <v>0</v>
      </c>
      <c r="Y1223" s="2">
        <f t="shared" ref="Y1223:AA1286" ca="1" si="535">RANDBETWEEN($T$2,$T$3)</f>
        <v>36</v>
      </c>
      <c r="Z1223" s="2">
        <f t="shared" ca="1" si="535"/>
        <v>22</v>
      </c>
      <c r="AA1223" s="2">
        <f t="shared" ca="1" si="535"/>
        <v>50</v>
      </c>
      <c r="AB1223" s="5">
        <f t="shared" ref="AB1223:AB1286" ca="1" si="536">RANDBETWEEN(AA1223*10+5,AA1223*10+150)</f>
        <v>557</v>
      </c>
      <c r="AC1223" s="5">
        <f t="shared" ref="AC1223:AC1286" ca="1" si="537">RANDBETWEEN(AA1223*10+5,AA1223*10+150)</f>
        <v>528</v>
      </c>
      <c r="AD1223" s="5">
        <f t="shared" ref="AD1223:AD1286" ca="1" si="538">RANDBETWEEN(AA1223*10+5,AA1223*10+150)</f>
        <v>575</v>
      </c>
      <c r="AE1223" s="5">
        <f t="shared" ref="AE1223:AE1286" ca="1" si="539">RANDBETWEEN(AA1223*10+5,AA1223*10+150)</f>
        <v>588</v>
      </c>
      <c r="AF1223" s="5">
        <f t="shared" ref="AF1223:AF1286" ca="1" si="540">RANDBETWEEN(AA1223*10+5,AA1223*10+150)</f>
        <v>608</v>
      </c>
      <c r="AG1223" s="5">
        <f t="shared" ref="AG1223:AG1286" ca="1" si="541">RANDBETWEEN(AA1223*10+5,AA1223*10+150)</f>
        <v>590</v>
      </c>
      <c r="AH1223" s="5">
        <f t="shared" ref="AH1223:AH1286" ca="1" si="542">RANDBETWEEN(AA1223*10+5,AA1223*10+150)</f>
        <v>517</v>
      </c>
      <c r="AI1223" s="5">
        <f t="shared" ref="AI1223:AI1286" ca="1" si="543">RANDBETWEEN(AA1223*10+5,AA1223*10+150)</f>
        <v>590</v>
      </c>
      <c r="AJ1223" s="5">
        <f t="shared" ref="AJ1223:AJ1286" ca="1" si="544">RANDBETWEEN(AA1223*10+5,AA1223*10+150)</f>
        <v>560</v>
      </c>
      <c r="AK1223" s="5">
        <f t="shared" ref="AK1223:AK1286" ca="1" si="545">RANDBETWEEN(AA1223*10+5,AA1223*10+150)</f>
        <v>526</v>
      </c>
    </row>
    <row r="1224" spans="1:37" x14ac:dyDescent="0.3">
      <c r="A1224" s="35">
        <f>IF(Замеры!B1221=0, " ", Замеры!B1221)</f>
        <v>1218</v>
      </c>
      <c r="B1224" s="45" t="str">
        <f>Замеры!G1221</f>
        <v xml:space="preserve">Группа от QF </v>
      </c>
      <c r="C1224" s="45" t="str">
        <f>IF(Замеры!O1221=0, " ", Замеры!O1221)</f>
        <v xml:space="preserve"> </v>
      </c>
      <c r="D1224" s="69" t="str">
        <f t="shared" si="520"/>
        <v xml:space="preserve"> </v>
      </c>
      <c r="E1224" s="69" t="str">
        <f t="shared" si="521"/>
        <v xml:space="preserve"> </v>
      </c>
      <c r="F1224" s="29" t="str">
        <f t="shared" si="522"/>
        <v>-</v>
      </c>
      <c r="G1224" s="29" t="str">
        <f t="shared" si="523"/>
        <v>-</v>
      </c>
      <c r="H1224" s="29" t="str">
        <f t="shared" si="524"/>
        <v>-</v>
      </c>
      <c r="I1224" s="29" t="str">
        <f t="shared" si="525"/>
        <v>-</v>
      </c>
      <c r="J1224" s="46" t="str">
        <f t="shared" si="526"/>
        <v>-</v>
      </c>
      <c r="K1224" s="29" t="str">
        <f t="shared" si="527"/>
        <v>-</v>
      </c>
      <c r="L1224" s="29" t="str">
        <f t="shared" si="528"/>
        <v>-</v>
      </c>
      <c r="M1224" s="29" t="str">
        <f t="shared" si="529"/>
        <v>-</v>
      </c>
      <c r="N1224" s="29" t="str">
        <f t="shared" si="530"/>
        <v>-</v>
      </c>
      <c r="O1224" s="29" t="str">
        <f t="shared" si="531"/>
        <v>-</v>
      </c>
      <c r="P1224" s="2">
        <f>Замеры!R1221</f>
        <v>0</v>
      </c>
      <c r="S1224" s="2">
        <f>Замеры!S1221</f>
        <v>0</v>
      </c>
      <c r="T1224" s="2" t="s">
        <v>72</v>
      </c>
      <c r="U1224" s="2" t="b">
        <f t="shared" si="532"/>
        <v>0</v>
      </c>
      <c r="V1224" s="2" t="b">
        <f t="shared" si="533"/>
        <v>0</v>
      </c>
      <c r="W1224" s="2" t="b">
        <f t="shared" si="534"/>
        <v>0</v>
      </c>
      <c r="Y1224" s="2">
        <f t="shared" ca="1" si="535"/>
        <v>39</v>
      </c>
      <c r="Z1224" s="2">
        <f t="shared" ca="1" si="535"/>
        <v>43</v>
      </c>
      <c r="AA1224" s="2">
        <f t="shared" ca="1" si="535"/>
        <v>48</v>
      </c>
      <c r="AB1224" s="5">
        <f t="shared" ca="1" si="536"/>
        <v>609</v>
      </c>
      <c r="AC1224" s="5">
        <f t="shared" ca="1" si="537"/>
        <v>565</v>
      </c>
      <c r="AD1224" s="5">
        <f t="shared" ca="1" si="538"/>
        <v>593</v>
      </c>
      <c r="AE1224" s="5">
        <f t="shared" ca="1" si="539"/>
        <v>595</v>
      </c>
      <c r="AF1224" s="5">
        <f t="shared" ca="1" si="540"/>
        <v>536</v>
      </c>
      <c r="AG1224" s="5">
        <f t="shared" ca="1" si="541"/>
        <v>618</v>
      </c>
      <c r="AH1224" s="5">
        <f t="shared" ca="1" si="542"/>
        <v>508</v>
      </c>
      <c r="AI1224" s="5">
        <f t="shared" ca="1" si="543"/>
        <v>618</v>
      </c>
      <c r="AJ1224" s="5">
        <f t="shared" ca="1" si="544"/>
        <v>626</v>
      </c>
      <c r="AK1224" s="5">
        <f t="shared" ca="1" si="545"/>
        <v>579</v>
      </c>
    </row>
    <row r="1225" spans="1:37" x14ac:dyDescent="0.3">
      <c r="A1225" s="35">
        <f>IF(Замеры!B1222=0, " ", Замеры!B1222)</f>
        <v>1219</v>
      </c>
      <c r="B1225" s="45" t="str">
        <f>Замеры!G1222</f>
        <v xml:space="preserve">Группа от QF </v>
      </c>
      <c r="C1225" s="45" t="str">
        <f>IF(Замеры!O1222=0, " ", Замеры!O1222)</f>
        <v xml:space="preserve"> </v>
      </c>
      <c r="D1225" s="69" t="str">
        <f t="shared" si="520"/>
        <v xml:space="preserve"> </v>
      </c>
      <c r="E1225" s="69" t="str">
        <f t="shared" si="521"/>
        <v xml:space="preserve"> </v>
      </c>
      <c r="F1225" s="29" t="str">
        <f t="shared" si="522"/>
        <v>-</v>
      </c>
      <c r="G1225" s="29" t="str">
        <f t="shared" si="523"/>
        <v>-</v>
      </c>
      <c r="H1225" s="29" t="str">
        <f t="shared" si="524"/>
        <v>-</v>
      </c>
      <c r="I1225" s="29" t="str">
        <f t="shared" si="525"/>
        <v>-</v>
      </c>
      <c r="J1225" s="46" t="str">
        <f t="shared" si="526"/>
        <v>-</v>
      </c>
      <c r="K1225" s="29" t="str">
        <f t="shared" si="527"/>
        <v>-</v>
      </c>
      <c r="L1225" s="29" t="str">
        <f t="shared" si="528"/>
        <v>-</v>
      </c>
      <c r="M1225" s="29" t="str">
        <f t="shared" si="529"/>
        <v>-</v>
      </c>
      <c r="N1225" s="29" t="str">
        <f t="shared" si="530"/>
        <v>-</v>
      </c>
      <c r="O1225" s="29" t="str">
        <f t="shared" si="531"/>
        <v>-</v>
      </c>
      <c r="P1225" s="2">
        <f>Замеры!R1222</f>
        <v>0</v>
      </c>
      <c r="S1225" s="2">
        <f>Замеры!S1222</f>
        <v>0</v>
      </c>
      <c r="T1225" s="2" t="s">
        <v>72</v>
      </c>
      <c r="U1225" s="2" t="b">
        <f t="shared" si="532"/>
        <v>0</v>
      </c>
      <c r="V1225" s="2" t="b">
        <f t="shared" si="533"/>
        <v>0</v>
      </c>
      <c r="W1225" s="2" t="b">
        <f t="shared" si="534"/>
        <v>0</v>
      </c>
      <c r="Y1225" s="2">
        <f t="shared" ca="1" si="535"/>
        <v>29</v>
      </c>
      <c r="Z1225" s="2">
        <f t="shared" ca="1" si="535"/>
        <v>22</v>
      </c>
      <c r="AA1225" s="2">
        <f t="shared" ca="1" si="535"/>
        <v>34</v>
      </c>
      <c r="AB1225" s="5">
        <f t="shared" ca="1" si="536"/>
        <v>441</v>
      </c>
      <c r="AC1225" s="5">
        <f t="shared" ca="1" si="537"/>
        <v>407</v>
      </c>
      <c r="AD1225" s="5">
        <f t="shared" ca="1" si="538"/>
        <v>405</v>
      </c>
      <c r="AE1225" s="5">
        <f t="shared" ca="1" si="539"/>
        <v>487</v>
      </c>
      <c r="AF1225" s="5">
        <f t="shared" ca="1" si="540"/>
        <v>459</v>
      </c>
      <c r="AG1225" s="5">
        <f t="shared" ca="1" si="541"/>
        <v>355</v>
      </c>
      <c r="AH1225" s="5">
        <f t="shared" ca="1" si="542"/>
        <v>433</v>
      </c>
      <c r="AI1225" s="5">
        <f t="shared" ca="1" si="543"/>
        <v>413</v>
      </c>
      <c r="AJ1225" s="5">
        <f t="shared" ca="1" si="544"/>
        <v>433</v>
      </c>
      <c r="AK1225" s="5">
        <f t="shared" ca="1" si="545"/>
        <v>420</v>
      </c>
    </row>
    <row r="1226" spans="1:37" x14ac:dyDescent="0.3">
      <c r="A1226" s="35">
        <f>IF(Замеры!B1223=0, " ", Замеры!B1223)</f>
        <v>1220</v>
      </c>
      <c r="B1226" s="45" t="str">
        <f>Замеры!G1223</f>
        <v xml:space="preserve">Группа от QF </v>
      </c>
      <c r="C1226" s="45" t="str">
        <f>IF(Замеры!O1223=0, " ", Замеры!O1223)</f>
        <v xml:space="preserve"> </v>
      </c>
      <c r="D1226" s="69" t="str">
        <f t="shared" si="520"/>
        <v xml:space="preserve"> </v>
      </c>
      <c r="E1226" s="69" t="str">
        <f t="shared" si="521"/>
        <v xml:space="preserve"> </v>
      </c>
      <c r="F1226" s="29" t="str">
        <f t="shared" si="522"/>
        <v>-</v>
      </c>
      <c r="G1226" s="29" t="str">
        <f t="shared" si="523"/>
        <v>-</v>
      </c>
      <c r="H1226" s="29" t="str">
        <f t="shared" si="524"/>
        <v>-</v>
      </c>
      <c r="I1226" s="29" t="str">
        <f t="shared" si="525"/>
        <v>-</v>
      </c>
      <c r="J1226" s="46" t="str">
        <f t="shared" si="526"/>
        <v>-</v>
      </c>
      <c r="K1226" s="29" t="str">
        <f t="shared" si="527"/>
        <v>-</v>
      </c>
      <c r="L1226" s="29" t="str">
        <f t="shared" si="528"/>
        <v>-</v>
      </c>
      <c r="M1226" s="29" t="str">
        <f t="shared" si="529"/>
        <v>-</v>
      </c>
      <c r="N1226" s="29" t="str">
        <f t="shared" si="530"/>
        <v>-</v>
      </c>
      <c r="O1226" s="29" t="str">
        <f t="shared" si="531"/>
        <v>-</v>
      </c>
      <c r="P1226" s="2">
        <f>Замеры!R1223</f>
        <v>0</v>
      </c>
      <c r="S1226" s="2">
        <f>Замеры!S1223</f>
        <v>0</v>
      </c>
      <c r="T1226" s="2" t="s">
        <v>72</v>
      </c>
      <c r="U1226" s="2" t="b">
        <f t="shared" si="532"/>
        <v>0</v>
      </c>
      <c r="V1226" s="2" t="b">
        <f t="shared" si="533"/>
        <v>0</v>
      </c>
      <c r="W1226" s="2" t="b">
        <f t="shared" si="534"/>
        <v>0</v>
      </c>
      <c r="Y1226" s="2">
        <f t="shared" ca="1" si="535"/>
        <v>28</v>
      </c>
      <c r="Z1226" s="2">
        <f t="shared" ca="1" si="535"/>
        <v>36</v>
      </c>
      <c r="AA1226" s="2">
        <f t="shared" ca="1" si="535"/>
        <v>22</v>
      </c>
      <c r="AB1226" s="5">
        <f t="shared" ca="1" si="536"/>
        <v>323</v>
      </c>
      <c r="AC1226" s="5">
        <f t="shared" ca="1" si="537"/>
        <v>305</v>
      </c>
      <c r="AD1226" s="5">
        <f t="shared" ca="1" si="538"/>
        <v>355</v>
      </c>
      <c r="AE1226" s="5">
        <f t="shared" ca="1" si="539"/>
        <v>318</v>
      </c>
      <c r="AF1226" s="5">
        <f t="shared" ca="1" si="540"/>
        <v>231</v>
      </c>
      <c r="AG1226" s="5">
        <f t="shared" ca="1" si="541"/>
        <v>297</v>
      </c>
      <c r="AH1226" s="5">
        <f t="shared" ca="1" si="542"/>
        <v>318</v>
      </c>
      <c r="AI1226" s="5">
        <f t="shared" ca="1" si="543"/>
        <v>356</v>
      </c>
      <c r="AJ1226" s="5">
        <f t="shared" ca="1" si="544"/>
        <v>285</v>
      </c>
      <c r="AK1226" s="5">
        <f t="shared" ca="1" si="545"/>
        <v>326</v>
      </c>
    </row>
    <row r="1227" spans="1:37" x14ac:dyDescent="0.3">
      <c r="A1227" s="35">
        <f>IF(Замеры!B1224=0, " ", Замеры!B1224)</f>
        <v>1221</v>
      </c>
      <c r="B1227" s="45" t="str">
        <f>Замеры!G1224</f>
        <v xml:space="preserve">Группа от QF </v>
      </c>
      <c r="C1227" s="45" t="str">
        <f>IF(Замеры!O1224=0, " ", Замеры!O1224)</f>
        <v xml:space="preserve"> </v>
      </c>
      <c r="D1227" s="69" t="str">
        <f t="shared" ref="D1227:D1290" si="546">IF(P1227=0, " ", 1000)</f>
        <v xml:space="preserve"> </v>
      </c>
      <c r="E1227" s="69" t="str">
        <f t="shared" ref="E1227:E1290" si="547">IF(P1227=0, " ", 0.5)</f>
        <v xml:space="preserve"> </v>
      </c>
      <c r="F1227" s="29" t="str">
        <f t="shared" si="522"/>
        <v>-</v>
      </c>
      <c r="G1227" s="29" t="str">
        <f t="shared" si="523"/>
        <v>-</v>
      </c>
      <c r="H1227" s="29" t="str">
        <f t="shared" si="524"/>
        <v>-</v>
      </c>
      <c r="I1227" s="29" t="str">
        <f t="shared" si="525"/>
        <v>-</v>
      </c>
      <c r="J1227" s="46" t="str">
        <f t="shared" si="526"/>
        <v>-</v>
      </c>
      <c r="K1227" s="29" t="str">
        <f t="shared" si="527"/>
        <v>-</v>
      </c>
      <c r="L1227" s="29" t="str">
        <f t="shared" si="528"/>
        <v>-</v>
      </c>
      <c r="M1227" s="29" t="str">
        <f t="shared" si="529"/>
        <v>-</v>
      </c>
      <c r="N1227" s="29" t="str">
        <f t="shared" si="530"/>
        <v>-</v>
      </c>
      <c r="O1227" s="29" t="str">
        <f t="shared" si="531"/>
        <v>-</v>
      </c>
      <c r="P1227" s="2">
        <f>Замеры!R1224</f>
        <v>0</v>
      </c>
      <c r="S1227" s="2">
        <f>Замеры!S1224</f>
        <v>0</v>
      </c>
      <c r="T1227" s="2" t="s">
        <v>72</v>
      </c>
      <c r="U1227" s="2" t="b">
        <f t="shared" si="532"/>
        <v>0</v>
      </c>
      <c r="V1227" s="2" t="b">
        <f t="shared" si="533"/>
        <v>0</v>
      </c>
      <c r="W1227" s="2" t="b">
        <f t="shared" si="534"/>
        <v>0</v>
      </c>
      <c r="Y1227" s="2">
        <f t="shared" ca="1" si="535"/>
        <v>31</v>
      </c>
      <c r="Z1227" s="2">
        <f t="shared" ca="1" si="535"/>
        <v>32</v>
      </c>
      <c r="AA1227" s="2">
        <f t="shared" ca="1" si="535"/>
        <v>40</v>
      </c>
      <c r="AB1227" s="5">
        <f t="shared" ca="1" si="536"/>
        <v>474</v>
      </c>
      <c r="AC1227" s="5">
        <f t="shared" ca="1" si="537"/>
        <v>463</v>
      </c>
      <c r="AD1227" s="5">
        <f t="shared" ca="1" si="538"/>
        <v>456</v>
      </c>
      <c r="AE1227" s="5">
        <f t="shared" ca="1" si="539"/>
        <v>512</v>
      </c>
      <c r="AF1227" s="5">
        <f t="shared" ca="1" si="540"/>
        <v>451</v>
      </c>
      <c r="AG1227" s="5">
        <f t="shared" ca="1" si="541"/>
        <v>513</v>
      </c>
      <c r="AH1227" s="5">
        <f t="shared" ca="1" si="542"/>
        <v>447</v>
      </c>
      <c r="AI1227" s="5">
        <f t="shared" ca="1" si="543"/>
        <v>457</v>
      </c>
      <c r="AJ1227" s="5">
        <f t="shared" ca="1" si="544"/>
        <v>529</v>
      </c>
      <c r="AK1227" s="5">
        <f t="shared" ca="1" si="545"/>
        <v>519</v>
      </c>
    </row>
    <row r="1228" spans="1:37" x14ac:dyDescent="0.3">
      <c r="A1228" s="35">
        <f>IF(Замеры!B1225=0, " ", Замеры!B1225)</f>
        <v>1222</v>
      </c>
      <c r="B1228" s="45" t="str">
        <f>Замеры!G1225</f>
        <v xml:space="preserve">Группа от QF </v>
      </c>
      <c r="C1228" s="45" t="str">
        <f>IF(Замеры!O1225=0, " ", Замеры!O1225)</f>
        <v xml:space="preserve"> </v>
      </c>
      <c r="D1228" s="69" t="str">
        <f t="shared" si="546"/>
        <v xml:space="preserve"> </v>
      </c>
      <c r="E1228" s="69" t="str">
        <f t="shared" si="547"/>
        <v xml:space="preserve"> </v>
      </c>
      <c r="F1228" s="29" t="str">
        <f t="shared" si="522"/>
        <v>-</v>
      </c>
      <c r="G1228" s="29" t="str">
        <f t="shared" si="523"/>
        <v>-</v>
      </c>
      <c r="H1228" s="29" t="str">
        <f t="shared" si="524"/>
        <v>-</v>
      </c>
      <c r="I1228" s="29" t="str">
        <f t="shared" si="525"/>
        <v>-</v>
      </c>
      <c r="J1228" s="46" t="str">
        <f t="shared" si="526"/>
        <v>-</v>
      </c>
      <c r="K1228" s="29" t="str">
        <f t="shared" si="527"/>
        <v>-</v>
      </c>
      <c r="L1228" s="29" t="str">
        <f t="shared" si="528"/>
        <v>-</v>
      </c>
      <c r="M1228" s="29" t="str">
        <f t="shared" si="529"/>
        <v>-</v>
      </c>
      <c r="N1228" s="29" t="str">
        <f t="shared" si="530"/>
        <v>-</v>
      </c>
      <c r="O1228" s="29" t="str">
        <f t="shared" si="531"/>
        <v>-</v>
      </c>
      <c r="P1228" s="2">
        <f>Замеры!R1225</f>
        <v>0</v>
      </c>
      <c r="S1228" s="2">
        <f>Замеры!S1225</f>
        <v>0</v>
      </c>
      <c r="T1228" s="2" t="s">
        <v>72</v>
      </c>
      <c r="U1228" s="2" t="b">
        <f t="shared" si="532"/>
        <v>0</v>
      </c>
      <c r="V1228" s="2" t="b">
        <f t="shared" si="533"/>
        <v>0</v>
      </c>
      <c r="W1228" s="2" t="b">
        <f t="shared" si="534"/>
        <v>0</v>
      </c>
      <c r="Y1228" s="2">
        <f t="shared" ca="1" si="535"/>
        <v>30</v>
      </c>
      <c r="Z1228" s="2">
        <f t="shared" ca="1" si="535"/>
        <v>27</v>
      </c>
      <c r="AA1228" s="2">
        <f t="shared" ca="1" si="535"/>
        <v>30</v>
      </c>
      <c r="AB1228" s="5">
        <f t="shared" ca="1" si="536"/>
        <v>418</v>
      </c>
      <c r="AC1228" s="5">
        <f t="shared" ca="1" si="537"/>
        <v>356</v>
      </c>
      <c r="AD1228" s="5">
        <f t="shared" ca="1" si="538"/>
        <v>413</v>
      </c>
      <c r="AE1228" s="5">
        <f t="shared" ca="1" si="539"/>
        <v>407</v>
      </c>
      <c r="AF1228" s="5">
        <f t="shared" ca="1" si="540"/>
        <v>317</v>
      </c>
      <c r="AG1228" s="5">
        <f t="shared" ca="1" si="541"/>
        <v>357</v>
      </c>
      <c r="AH1228" s="5">
        <f t="shared" ca="1" si="542"/>
        <v>432</v>
      </c>
      <c r="AI1228" s="5">
        <f t="shared" ca="1" si="543"/>
        <v>443</v>
      </c>
      <c r="AJ1228" s="5">
        <f t="shared" ca="1" si="544"/>
        <v>432</v>
      </c>
      <c r="AK1228" s="5">
        <f t="shared" ca="1" si="545"/>
        <v>374</v>
      </c>
    </row>
    <row r="1229" spans="1:37" x14ac:dyDescent="0.3">
      <c r="A1229" s="35">
        <f>IF(Замеры!B1226=0, " ", Замеры!B1226)</f>
        <v>1223</v>
      </c>
      <c r="B1229" s="45" t="str">
        <f>Замеры!G1226</f>
        <v xml:space="preserve">Группа от QF </v>
      </c>
      <c r="C1229" s="45" t="str">
        <f>IF(Замеры!O1226=0, " ", Замеры!O1226)</f>
        <v xml:space="preserve"> </v>
      </c>
      <c r="D1229" s="69" t="str">
        <f t="shared" si="546"/>
        <v xml:space="preserve"> </v>
      </c>
      <c r="E1229" s="69" t="str">
        <f t="shared" si="547"/>
        <v xml:space="preserve"> </v>
      </c>
      <c r="F1229" s="29" t="str">
        <f t="shared" si="522"/>
        <v>-</v>
      </c>
      <c r="G1229" s="29" t="str">
        <f t="shared" si="523"/>
        <v>-</v>
      </c>
      <c r="H1229" s="29" t="str">
        <f t="shared" si="524"/>
        <v>-</v>
      </c>
      <c r="I1229" s="29" t="str">
        <f t="shared" si="525"/>
        <v>-</v>
      </c>
      <c r="J1229" s="46" t="str">
        <f t="shared" si="526"/>
        <v>-</v>
      </c>
      <c r="K1229" s="29" t="str">
        <f t="shared" si="527"/>
        <v>-</v>
      </c>
      <c r="L1229" s="29" t="str">
        <f t="shared" si="528"/>
        <v>-</v>
      </c>
      <c r="M1229" s="29" t="str">
        <f t="shared" si="529"/>
        <v>-</v>
      </c>
      <c r="N1229" s="29" t="str">
        <f t="shared" si="530"/>
        <v>-</v>
      </c>
      <c r="O1229" s="29" t="str">
        <f t="shared" si="531"/>
        <v>-</v>
      </c>
      <c r="P1229" s="2">
        <f>Замеры!R1226</f>
        <v>0</v>
      </c>
      <c r="S1229" s="2">
        <f>Замеры!S1226</f>
        <v>0</v>
      </c>
      <c r="T1229" s="2" t="s">
        <v>72</v>
      </c>
      <c r="U1229" s="2" t="b">
        <f t="shared" si="532"/>
        <v>0</v>
      </c>
      <c r="V1229" s="2" t="b">
        <f t="shared" si="533"/>
        <v>0</v>
      </c>
      <c r="W1229" s="2" t="b">
        <f t="shared" si="534"/>
        <v>0</v>
      </c>
      <c r="Y1229" s="2">
        <f t="shared" ca="1" si="535"/>
        <v>29</v>
      </c>
      <c r="Z1229" s="2">
        <f t="shared" ca="1" si="535"/>
        <v>49</v>
      </c>
      <c r="AA1229" s="2">
        <f t="shared" ca="1" si="535"/>
        <v>44</v>
      </c>
      <c r="AB1229" s="5">
        <f t="shared" ca="1" si="536"/>
        <v>571</v>
      </c>
      <c r="AC1229" s="5">
        <f t="shared" ca="1" si="537"/>
        <v>520</v>
      </c>
      <c r="AD1229" s="5">
        <f t="shared" ca="1" si="538"/>
        <v>497</v>
      </c>
      <c r="AE1229" s="5">
        <f t="shared" ca="1" si="539"/>
        <v>457</v>
      </c>
      <c r="AF1229" s="5">
        <f t="shared" ca="1" si="540"/>
        <v>577</v>
      </c>
      <c r="AG1229" s="5">
        <f t="shared" ca="1" si="541"/>
        <v>577</v>
      </c>
      <c r="AH1229" s="5">
        <f t="shared" ca="1" si="542"/>
        <v>530</v>
      </c>
      <c r="AI1229" s="5">
        <f t="shared" ca="1" si="543"/>
        <v>495</v>
      </c>
      <c r="AJ1229" s="5">
        <f t="shared" ca="1" si="544"/>
        <v>488</v>
      </c>
      <c r="AK1229" s="5">
        <f t="shared" ca="1" si="545"/>
        <v>517</v>
      </c>
    </row>
    <row r="1230" spans="1:37" x14ac:dyDescent="0.3">
      <c r="A1230" s="35">
        <f>IF(Замеры!B1227=0, " ", Замеры!B1227)</f>
        <v>1224</v>
      </c>
      <c r="B1230" s="45" t="str">
        <f>Замеры!G1227</f>
        <v xml:space="preserve">Группа от QF </v>
      </c>
      <c r="C1230" s="45" t="str">
        <f>IF(Замеры!O1227=0, " ", Замеры!O1227)</f>
        <v xml:space="preserve"> </v>
      </c>
      <c r="D1230" s="69" t="str">
        <f t="shared" si="546"/>
        <v xml:space="preserve"> </v>
      </c>
      <c r="E1230" s="69" t="str">
        <f t="shared" si="547"/>
        <v xml:space="preserve"> </v>
      </c>
      <c r="F1230" s="29" t="str">
        <f t="shared" si="522"/>
        <v>-</v>
      </c>
      <c r="G1230" s="29" t="str">
        <f t="shared" si="523"/>
        <v>-</v>
      </c>
      <c r="H1230" s="29" t="str">
        <f t="shared" si="524"/>
        <v>-</v>
      </c>
      <c r="I1230" s="29" t="str">
        <f t="shared" si="525"/>
        <v>-</v>
      </c>
      <c r="J1230" s="46" t="str">
        <f t="shared" si="526"/>
        <v>-</v>
      </c>
      <c r="K1230" s="29" t="str">
        <f t="shared" si="527"/>
        <v>-</v>
      </c>
      <c r="L1230" s="29" t="str">
        <f t="shared" si="528"/>
        <v>-</v>
      </c>
      <c r="M1230" s="29" t="str">
        <f t="shared" si="529"/>
        <v>-</v>
      </c>
      <c r="N1230" s="29" t="str">
        <f t="shared" si="530"/>
        <v>-</v>
      </c>
      <c r="O1230" s="29" t="str">
        <f t="shared" si="531"/>
        <v>-</v>
      </c>
      <c r="P1230" s="2">
        <f>Замеры!R1227</f>
        <v>0</v>
      </c>
      <c r="S1230" s="2">
        <f>Замеры!S1227</f>
        <v>0</v>
      </c>
      <c r="T1230" s="2" t="s">
        <v>72</v>
      </c>
      <c r="U1230" s="2" t="b">
        <f t="shared" si="532"/>
        <v>0</v>
      </c>
      <c r="V1230" s="2" t="b">
        <f t="shared" si="533"/>
        <v>0</v>
      </c>
      <c r="W1230" s="2" t="b">
        <f t="shared" si="534"/>
        <v>0</v>
      </c>
      <c r="Y1230" s="2">
        <f t="shared" ca="1" si="535"/>
        <v>30</v>
      </c>
      <c r="Z1230" s="2">
        <f t="shared" ca="1" si="535"/>
        <v>31</v>
      </c>
      <c r="AA1230" s="2">
        <f t="shared" ca="1" si="535"/>
        <v>27</v>
      </c>
      <c r="AB1230" s="5">
        <f t="shared" ca="1" si="536"/>
        <v>290</v>
      </c>
      <c r="AC1230" s="5">
        <f t="shared" ca="1" si="537"/>
        <v>400</v>
      </c>
      <c r="AD1230" s="5">
        <f t="shared" ca="1" si="538"/>
        <v>379</v>
      </c>
      <c r="AE1230" s="5">
        <f t="shared" ca="1" si="539"/>
        <v>404</v>
      </c>
      <c r="AF1230" s="5">
        <f t="shared" ca="1" si="540"/>
        <v>417</v>
      </c>
      <c r="AG1230" s="5">
        <f t="shared" ca="1" si="541"/>
        <v>359</v>
      </c>
      <c r="AH1230" s="5">
        <f t="shared" ca="1" si="542"/>
        <v>371</v>
      </c>
      <c r="AI1230" s="5">
        <f t="shared" ca="1" si="543"/>
        <v>298</v>
      </c>
      <c r="AJ1230" s="5">
        <f t="shared" ca="1" si="544"/>
        <v>418</v>
      </c>
      <c r="AK1230" s="5">
        <f t="shared" ca="1" si="545"/>
        <v>281</v>
      </c>
    </row>
    <row r="1231" spans="1:37" x14ac:dyDescent="0.3">
      <c r="A1231" s="35">
        <f>IF(Замеры!B1228=0, " ", Замеры!B1228)</f>
        <v>1225</v>
      </c>
      <c r="B1231" s="45" t="str">
        <f>Замеры!G1228</f>
        <v xml:space="preserve">Группа от QF </v>
      </c>
      <c r="C1231" s="45" t="str">
        <f>IF(Замеры!O1228=0, " ", Замеры!O1228)</f>
        <v xml:space="preserve"> </v>
      </c>
      <c r="D1231" s="69" t="str">
        <f t="shared" si="546"/>
        <v xml:space="preserve"> </v>
      </c>
      <c r="E1231" s="69" t="str">
        <f t="shared" si="547"/>
        <v xml:space="preserve"> </v>
      </c>
      <c r="F1231" s="29" t="str">
        <f t="shared" si="522"/>
        <v>-</v>
      </c>
      <c r="G1231" s="29" t="str">
        <f t="shared" si="523"/>
        <v>-</v>
      </c>
      <c r="H1231" s="29" t="str">
        <f t="shared" si="524"/>
        <v>-</v>
      </c>
      <c r="I1231" s="29" t="str">
        <f t="shared" si="525"/>
        <v>-</v>
      </c>
      <c r="J1231" s="46" t="str">
        <f t="shared" si="526"/>
        <v>-</v>
      </c>
      <c r="K1231" s="29" t="str">
        <f t="shared" si="527"/>
        <v>-</v>
      </c>
      <c r="L1231" s="29" t="str">
        <f t="shared" si="528"/>
        <v>-</v>
      </c>
      <c r="M1231" s="29" t="str">
        <f t="shared" si="529"/>
        <v>-</v>
      </c>
      <c r="N1231" s="29" t="str">
        <f t="shared" si="530"/>
        <v>-</v>
      </c>
      <c r="O1231" s="29" t="str">
        <f t="shared" si="531"/>
        <v>-</v>
      </c>
      <c r="P1231" s="2">
        <f>Замеры!R1228</f>
        <v>0</v>
      </c>
      <c r="S1231" s="2">
        <f>Замеры!S1228</f>
        <v>0</v>
      </c>
      <c r="T1231" s="2" t="s">
        <v>72</v>
      </c>
      <c r="U1231" s="2" t="b">
        <f t="shared" si="532"/>
        <v>0</v>
      </c>
      <c r="V1231" s="2" t="b">
        <f t="shared" si="533"/>
        <v>0</v>
      </c>
      <c r="W1231" s="2" t="b">
        <f t="shared" si="534"/>
        <v>0</v>
      </c>
      <c r="Y1231" s="2">
        <f t="shared" ca="1" si="535"/>
        <v>23</v>
      </c>
      <c r="Z1231" s="2">
        <f t="shared" ca="1" si="535"/>
        <v>35</v>
      </c>
      <c r="AA1231" s="2">
        <f t="shared" ca="1" si="535"/>
        <v>49</v>
      </c>
      <c r="AB1231" s="5">
        <f t="shared" ca="1" si="536"/>
        <v>571</v>
      </c>
      <c r="AC1231" s="5">
        <f t="shared" ca="1" si="537"/>
        <v>561</v>
      </c>
      <c r="AD1231" s="5">
        <f t="shared" ca="1" si="538"/>
        <v>572</v>
      </c>
      <c r="AE1231" s="5">
        <f t="shared" ca="1" si="539"/>
        <v>523</v>
      </c>
      <c r="AF1231" s="5">
        <f t="shared" ca="1" si="540"/>
        <v>537</v>
      </c>
      <c r="AG1231" s="5">
        <f t="shared" ca="1" si="541"/>
        <v>545</v>
      </c>
      <c r="AH1231" s="5">
        <f t="shared" ca="1" si="542"/>
        <v>520</v>
      </c>
      <c r="AI1231" s="5">
        <f t="shared" ca="1" si="543"/>
        <v>545</v>
      </c>
      <c r="AJ1231" s="5">
        <f t="shared" ca="1" si="544"/>
        <v>495</v>
      </c>
      <c r="AK1231" s="5">
        <f t="shared" ca="1" si="545"/>
        <v>510</v>
      </c>
    </row>
    <row r="1232" spans="1:37" x14ac:dyDescent="0.3">
      <c r="A1232" s="35">
        <f>IF(Замеры!B1229=0, " ", Замеры!B1229)</f>
        <v>1226</v>
      </c>
      <c r="B1232" s="45" t="str">
        <f>Замеры!G1229</f>
        <v xml:space="preserve">Группа от QF </v>
      </c>
      <c r="C1232" s="45" t="str">
        <f>IF(Замеры!O1229=0, " ", Замеры!O1229)</f>
        <v xml:space="preserve"> </v>
      </c>
      <c r="D1232" s="69" t="str">
        <f t="shared" si="546"/>
        <v xml:space="preserve"> </v>
      </c>
      <c r="E1232" s="69" t="str">
        <f t="shared" si="547"/>
        <v xml:space="preserve"> </v>
      </c>
      <c r="F1232" s="29" t="str">
        <f t="shared" si="522"/>
        <v>-</v>
      </c>
      <c r="G1232" s="29" t="str">
        <f t="shared" si="523"/>
        <v>-</v>
      </c>
      <c r="H1232" s="29" t="str">
        <f t="shared" si="524"/>
        <v>-</v>
      </c>
      <c r="I1232" s="29" t="str">
        <f t="shared" si="525"/>
        <v>-</v>
      </c>
      <c r="J1232" s="46" t="str">
        <f t="shared" si="526"/>
        <v>-</v>
      </c>
      <c r="K1232" s="29" t="str">
        <f t="shared" si="527"/>
        <v>-</v>
      </c>
      <c r="L1232" s="29" t="str">
        <f t="shared" si="528"/>
        <v>-</v>
      </c>
      <c r="M1232" s="29" t="str">
        <f t="shared" si="529"/>
        <v>-</v>
      </c>
      <c r="N1232" s="29" t="str">
        <f t="shared" si="530"/>
        <v>-</v>
      </c>
      <c r="O1232" s="29" t="str">
        <f t="shared" si="531"/>
        <v>-</v>
      </c>
      <c r="P1232" s="2">
        <f>Замеры!R1229</f>
        <v>0</v>
      </c>
      <c r="S1232" s="2">
        <f>Замеры!S1229</f>
        <v>0</v>
      </c>
      <c r="T1232" s="2" t="s">
        <v>72</v>
      </c>
      <c r="U1232" s="2" t="b">
        <f t="shared" si="532"/>
        <v>0</v>
      </c>
      <c r="V1232" s="2" t="b">
        <f t="shared" si="533"/>
        <v>0</v>
      </c>
      <c r="W1232" s="2" t="b">
        <f t="shared" si="534"/>
        <v>0</v>
      </c>
      <c r="Y1232" s="2">
        <f t="shared" ca="1" si="535"/>
        <v>50</v>
      </c>
      <c r="Z1232" s="2">
        <f t="shared" ca="1" si="535"/>
        <v>25</v>
      </c>
      <c r="AA1232" s="2">
        <f t="shared" ca="1" si="535"/>
        <v>27</v>
      </c>
      <c r="AB1232" s="5">
        <f t="shared" ca="1" si="536"/>
        <v>346</v>
      </c>
      <c r="AC1232" s="5">
        <f t="shared" ca="1" si="537"/>
        <v>342</v>
      </c>
      <c r="AD1232" s="5">
        <f t="shared" ca="1" si="538"/>
        <v>276</v>
      </c>
      <c r="AE1232" s="5">
        <f t="shared" ca="1" si="539"/>
        <v>370</v>
      </c>
      <c r="AF1232" s="5">
        <f t="shared" ca="1" si="540"/>
        <v>415</v>
      </c>
      <c r="AG1232" s="5">
        <f t="shared" ca="1" si="541"/>
        <v>304</v>
      </c>
      <c r="AH1232" s="5">
        <f t="shared" ca="1" si="542"/>
        <v>317</v>
      </c>
      <c r="AI1232" s="5">
        <f t="shared" ca="1" si="543"/>
        <v>333</v>
      </c>
      <c r="AJ1232" s="5">
        <f t="shared" ca="1" si="544"/>
        <v>323</v>
      </c>
      <c r="AK1232" s="5">
        <f t="shared" ca="1" si="545"/>
        <v>316</v>
      </c>
    </row>
    <row r="1233" spans="1:37" x14ac:dyDescent="0.3">
      <c r="A1233" s="35">
        <f>IF(Замеры!B1230=0, " ", Замеры!B1230)</f>
        <v>1227</v>
      </c>
      <c r="B1233" s="45" t="str">
        <f>Замеры!G1230</f>
        <v xml:space="preserve">Группа от QF </v>
      </c>
      <c r="C1233" s="45" t="str">
        <f>IF(Замеры!O1230=0, " ", Замеры!O1230)</f>
        <v xml:space="preserve"> </v>
      </c>
      <c r="D1233" s="69" t="str">
        <f t="shared" si="546"/>
        <v xml:space="preserve"> </v>
      </c>
      <c r="E1233" s="69" t="str">
        <f t="shared" si="547"/>
        <v xml:space="preserve"> </v>
      </c>
      <c r="F1233" s="29" t="str">
        <f t="shared" si="522"/>
        <v>-</v>
      </c>
      <c r="G1233" s="29" t="str">
        <f t="shared" si="523"/>
        <v>-</v>
      </c>
      <c r="H1233" s="29" t="str">
        <f t="shared" si="524"/>
        <v>-</v>
      </c>
      <c r="I1233" s="29" t="str">
        <f t="shared" si="525"/>
        <v>-</v>
      </c>
      <c r="J1233" s="46" t="str">
        <f t="shared" si="526"/>
        <v>-</v>
      </c>
      <c r="K1233" s="29" t="str">
        <f t="shared" si="527"/>
        <v>-</v>
      </c>
      <c r="L1233" s="29" t="str">
        <f t="shared" si="528"/>
        <v>-</v>
      </c>
      <c r="M1233" s="29" t="str">
        <f t="shared" si="529"/>
        <v>-</v>
      </c>
      <c r="N1233" s="29" t="str">
        <f t="shared" si="530"/>
        <v>-</v>
      </c>
      <c r="O1233" s="29" t="str">
        <f t="shared" si="531"/>
        <v>-</v>
      </c>
      <c r="P1233" s="2">
        <f>Замеры!R1230</f>
        <v>0</v>
      </c>
      <c r="S1233" s="2">
        <f>Замеры!S1230</f>
        <v>0</v>
      </c>
      <c r="T1233" s="2" t="s">
        <v>72</v>
      </c>
      <c r="U1233" s="2" t="b">
        <f t="shared" si="532"/>
        <v>0</v>
      </c>
      <c r="V1233" s="2" t="b">
        <f t="shared" si="533"/>
        <v>0</v>
      </c>
      <c r="W1233" s="2" t="b">
        <f t="shared" si="534"/>
        <v>0</v>
      </c>
      <c r="Y1233" s="2">
        <f t="shared" ca="1" si="535"/>
        <v>23</v>
      </c>
      <c r="Z1233" s="2">
        <f t="shared" ca="1" si="535"/>
        <v>50</v>
      </c>
      <c r="AA1233" s="2">
        <f t="shared" ca="1" si="535"/>
        <v>41</v>
      </c>
      <c r="AB1233" s="5">
        <f t="shared" ca="1" si="536"/>
        <v>538</v>
      </c>
      <c r="AC1233" s="5">
        <f t="shared" ca="1" si="537"/>
        <v>553</v>
      </c>
      <c r="AD1233" s="5">
        <f t="shared" ca="1" si="538"/>
        <v>494</v>
      </c>
      <c r="AE1233" s="5">
        <f t="shared" ca="1" si="539"/>
        <v>483</v>
      </c>
      <c r="AF1233" s="5">
        <f t="shared" ca="1" si="540"/>
        <v>552</v>
      </c>
      <c r="AG1233" s="5">
        <f t="shared" ca="1" si="541"/>
        <v>547</v>
      </c>
      <c r="AH1233" s="5">
        <f t="shared" ca="1" si="542"/>
        <v>546</v>
      </c>
      <c r="AI1233" s="5">
        <f t="shared" ca="1" si="543"/>
        <v>469</v>
      </c>
      <c r="AJ1233" s="5">
        <f t="shared" ca="1" si="544"/>
        <v>443</v>
      </c>
      <c r="AK1233" s="5">
        <f t="shared" ca="1" si="545"/>
        <v>450</v>
      </c>
    </row>
    <row r="1234" spans="1:37" x14ac:dyDescent="0.3">
      <c r="A1234" s="35">
        <f>IF(Замеры!B1231=0, " ", Замеры!B1231)</f>
        <v>1228</v>
      </c>
      <c r="B1234" s="45" t="str">
        <f>Замеры!G1231</f>
        <v xml:space="preserve">Группа от QF </v>
      </c>
      <c r="C1234" s="45" t="str">
        <f>IF(Замеры!O1231=0, " ", Замеры!O1231)</f>
        <v xml:space="preserve"> </v>
      </c>
      <c r="D1234" s="69" t="str">
        <f t="shared" si="546"/>
        <v xml:space="preserve"> </v>
      </c>
      <c r="E1234" s="69" t="str">
        <f t="shared" si="547"/>
        <v xml:space="preserve"> </v>
      </c>
      <c r="F1234" s="29" t="str">
        <f t="shared" si="522"/>
        <v>-</v>
      </c>
      <c r="G1234" s="29" t="str">
        <f t="shared" si="523"/>
        <v>-</v>
      </c>
      <c r="H1234" s="29" t="str">
        <f t="shared" si="524"/>
        <v>-</v>
      </c>
      <c r="I1234" s="29" t="str">
        <f t="shared" si="525"/>
        <v>-</v>
      </c>
      <c r="J1234" s="46" t="str">
        <f t="shared" si="526"/>
        <v>-</v>
      </c>
      <c r="K1234" s="29" t="str">
        <f t="shared" si="527"/>
        <v>-</v>
      </c>
      <c r="L1234" s="29" t="str">
        <f t="shared" si="528"/>
        <v>-</v>
      </c>
      <c r="M1234" s="29" t="str">
        <f t="shared" si="529"/>
        <v>-</v>
      </c>
      <c r="N1234" s="29" t="str">
        <f t="shared" si="530"/>
        <v>-</v>
      </c>
      <c r="O1234" s="29" t="str">
        <f t="shared" si="531"/>
        <v>-</v>
      </c>
      <c r="P1234" s="2">
        <f>Замеры!R1231</f>
        <v>0</v>
      </c>
      <c r="S1234" s="2">
        <f>Замеры!S1231</f>
        <v>0</v>
      </c>
      <c r="T1234" s="2" t="s">
        <v>72</v>
      </c>
      <c r="U1234" s="2" t="b">
        <f t="shared" si="532"/>
        <v>0</v>
      </c>
      <c r="V1234" s="2" t="b">
        <f t="shared" si="533"/>
        <v>0</v>
      </c>
      <c r="W1234" s="2" t="b">
        <f t="shared" si="534"/>
        <v>0</v>
      </c>
      <c r="Y1234" s="2">
        <f t="shared" ca="1" si="535"/>
        <v>31</v>
      </c>
      <c r="Z1234" s="2">
        <f t="shared" ca="1" si="535"/>
        <v>45</v>
      </c>
      <c r="AA1234" s="2">
        <f t="shared" ca="1" si="535"/>
        <v>41</v>
      </c>
      <c r="AB1234" s="5">
        <f t="shared" ca="1" si="536"/>
        <v>461</v>
      </c>
      <c r="AC1234" s="5">
        <f t="shared" ca="1" si="537"/>
        <v>421</v>
      </c>
      <c r="AD1234" s="5">
        <f t="shared" ca="1" si="538"/>
        <v>485</v>
      </c>
      <c r="AE1234" s="5">
        <f t="shared" ca="1" si="539"/>
        <v>549</v>
      </c>
      <c r="AF1234" s="5">
        <f t="shared" ca="1" si="540"/>
        <v>468</v>
      </c>
      <c r="AG1234" s="5">
        <f t="shared" ca="1" si="541"/>
        <v>528</v>
      </c>
      <c r="AH1234" s="5">
        <f t="shared" ca="1" si="542"/>
        <v>485</v>
      </c>
      <c r="AI1234" s="5">
        <f t="shared" ca="1" si="543"/>
        <v>477</v>
      </c>
      <c r="AJ1234" s="5">
        <f t="shared" ca="1" si="544"/>
        <v>496</v>
      </c>
      <c r="AK1234" s="5">
        <f t="shared" ca="1" si="545"/>
        <v>455</v>
      </c>
    </row>
    <row r="1235" spans="1:37" x14ac:dyDescent="0.3">
      <c r="A1235" s="35">
        <f>IF(Замеры!B1232=0, " ", Замеры!B1232)</f>
        <v>1229</v>
      </c>
      <c r="B1235" s="45" t="str">
        <f>Замеры!G1232</f>
        <v xml:space="preserve">Группа от QF </v>
      </c>
      <c r="C1235" s="45" t="str">
        <f>IF(Замеры!O1232=0, " ", Замеры!O1232)</f>
        <v xml:space="preserve"> </v>
      </c>
      <c r="D1235" s="69" t="str">
        <f t="shared" si="546"/>
        <v xml:space="preserve"> </v>
      </c>
      <c r="E1235" s="69" t="str">
        <f t="shared" si="547"/>
        <v xml:space="preserve"> </v>
      </c>
      <c r="F1235" s="29" t="str">
        <f t="shared" si="522"/>
        <v>-</v>
      </c>
      <c r="G1235" s="29" t="str">
        <f t="shared" si="523"/>
        <v>-</v>
      </c>
      <c r="H1235" s="29" t="str">
        <f t="shared" si="524"/>
        <v>-</v>
      </c>
      <c r="I1235" s="29" t="str">
        <f t="shared" si="525"/>
        <v>-</v>
      </c>
      <c r="J1235" s="46" t="str">
        <f t="shared" si="526"/>
        <v>-</v>
      </c>
      <c r="K1235" s="29" t="str">
        <f t="shared" si="527"/>
        <v>-</v>
      </c>
      <c r="L1235" s="29" t="str">
        <f t="shared" si="528"/>
        <v>-</v>
      </c>
      <c r="M1235" s="29" t="str">
        <f t="shared" si="529"/>
        <v>-</v>
      </c>
      <c r="N1235" s="29" t="str">
        <f t="shared" si="530"/>
        <v>-</v>
      </c>
      <c r="O1235" s="29" t="str">
        <f t="shared" si="531"/>
        <v>-</v>
      </c>
      <c r="P1235" s="2">
        <f>Замеры!R1232</f>
        <v>0</v>
      </c>
      <c r="S1235" s="2">
        <f>Замеры!S1232</f>
        <v>0</v>
      </c>
      <c r="T1235" s="2" t="s">
        <v>72</v>
      </c>
      <c r="U1235" s="2" t="b">
        <f t="shared" si="532"/>
        <v>0</v>
      </c>
      <c r="V1235" s="2" t="b">
        <f t="shared" si="533"/>
        <v>0</v>
      </c>
      <c r="W1235" s="2" t="b">
        <f t="shared" si="534"/>
        <v>0</v>
      </c>
      <c r="Y1235" s="2">
        <f t="shared" ca="1" si="535"/>
        <v>28</v>
      </c>
      <c r="Z1235" s="2">
        <f t="shared" ca="1" si="535"/>
        <v>27</v>
      </c>
      <c r="AA1235" s="2">
        <f t="shared" ca="1" si="535"/>
        <v>40</v>
      </c>
      <c r="AB1235" s="5">
        <f t="shared" ca="1" si="536"/>
        <v>515</v>
      </c>
      <c r="AC1235" s="5">
        <f t="shared" ca="1" si="537"/>
        <v>452</v>
      </c>
      <c r="AD1235" s="5">
        <f t="shared" ca="1" si="538"/>
        <v>516</v>
      </c>
      <c r="AE1235" s="5">
        <f t="shared" ca="1" si="539"/>
        <v>478</v>
      </c>
      <c r="AF1235" s="5">
        <f t="shared" ca="1" si="540"/>
        <v>449</v>
      </c>
      <c r="AG1235" s="5">
        <f t="shared" ca="1" si="541"/>
        <v>472</v>
      </c>
      <c r="AH1235" s="5">
        <f t="shared" ca="1" si="542"/>
        <v>405</v>
      </c>
      <c r="AI1235" s="5">
        <f t="shared" ca="1" si="543"/>
        <v>417</v>
      </c>
      <c r="AJ1235" s="5">
        <f t="shared" ca="1" si="544"/>
        <v>487</v>
      </c>
      <c r="AK1235" s="5">
        <f t="shared" ca="1" si="545"/>
        <v>550</v>
      </c>
    </row>
    <row r="1236" spans="1:37" x14ac:dyDescent="0.3">
      <c r="A1236" s="35">
        <f>IF(Замеры!B1233=0, " ", Замеры!B1233)</f>
        <v>1230</v>
      </c>
      <c r="B1236" s="45" t="str">
        <f>Замеры!G1233</f>
        <v xml:space="preserve">Группа от QF </v>
      </c>
      <c r="C1236" s="45" t="str">
        <f>IF(Замеры!O1233=0, " ", Замеры!O1233)</f>
        <v xml:space="preserve"> </v>
      </c>
      <c r="D1236" s="69" t="str">
        <f t="shared" si="546"/>
        <v xml:space="preserve"> </v>
      </c>
      <c r="E1236" s="69" t="str">
        <f t="shared" si="547"/>
        <v xml:space="preserve"> </v>
      </c>
      <c r="F1236" s="29" t="str">
        <f t="shared" si="522"/>
        <v>-</v>
      </c>
      <c r="G1236" s="29" t="str">
        <f t="shared" si="523"/>
        <v>-</v>
      </c>
      <c r="H1236" s="29" t="str">
        <f t="shared" si="524"/>
        <v>-</v>
      </c>
      <c r="I1236" s="29" t="str">
        <f t="shared" si="525"/>
        <v>-</v>
      </c>
      <c r="J1236" s="46" t="str">
        <f t="shared" si="526"/>
        <v>-</v>
      </c>
      <c r="K1236" s="29" t="str">
        <f t="shared" si="527"/>
        <v>-</v>
      </c>
      <c r="L1236" s="29" t="str">
        <f t="shared" si="528"/>
        <v>-</v>
      </c>
      <c r="M1236" s="29" t="str">
        <f t="shared" si="529"/>
        <v>-</v>
      </c>
      <c r="N1236" s="29" t="str">
        <f t="shared" si="530"/>
        <v>-</v>
      </c>
      <c r="O1236" s="29" t="str">
        <f t="shared" si="531"/>
        <v>-</v>
      </c>
      <c r="P1236" s="2">
        <f>Замеры!R1233</f>
        <v>0</v>
      </c>
      <c r="S1236" s="2">
        <f>Замеры!S1233</f>
        <v>0</v>
      </c>
      <c r="T1236" s="2" t="s">
        <v>72</v>
      </c>
      <c r="U1236" s="2" t="b">
        <f t="shared" si="532"/>
        <v>0</v>
      </c>
      <c r="V1236" s="2" t="b">
        <f t="shared" si="533"/>
        <v>0</v>
      </c>
      <c r="W1236" s="2" t="b">
        <f t="shared" si="534"/>
        <v>0</v>
      </c>
      <c r="Y1236" s="2">
        <f t="shared" ca="1" si="535"/>
        <v>40</v>
      </c>
      <c r="Z1236" s="2">
        <f t="shared" ca="1" si="535"/>
        <v>31</v>
      </c>
      <c r="AA1236" s="2">
        <f t="shared" ca="1" si="535"/>
        <v>33</v>
      </c>
      <c r="AB1236" s="5">
        <f t="shared" ca="1" si="536"/>
        <v>445</v>
      </c>
      <c r="AC1236" s="5">
        <f t="shared" ca="1" si="537"/>
        <v>360</v>
      </c>
      <c r="AD1236" s="5">
        <f t="shared" ca="1" si="538"/>
        <v>401</v>
      </c>
      <c r="AE1236" s="5">
        <f t="shared" ca="1" si="539"/>
        <v>394</v>
      </c>
      <c r="AF1236" s="5">
        <f t="shared" ca="1" si="540"/>
        <v>403</v>
      </c>
      <c r="AG1236" s="5">
        <f t="shared" ca="1" si="541"/>
        <v>339</v>
      </c>
      <c r="AH1236" s="5">
        <f t="shared" ca="1" si="542"/>
        <v>462</v>
      </c>
      <c r="AI1236" s="5">
        <f t="shared" ca="1" si="543"/>
        <v>349</v>
      </c>
      <c r="AJ1236" s="5">
        <f t="shared" ca="1" si="544"/>
        <v>353</v>
      </c>
      <c r="AK1236" s="5">
        <f t="shared" ca="1" si="545"/>
        <v>378</v>
      </c>
    </row>
    <row r="1237" spans="1:37" x14ac:dyDescent="0.3">
      <c r="A1237" s="35">
        <f>IF(Замеры!B1234=0, " ", Замеры!B1234)</f>
        <v>1231</v>
      </c>
      <c r="B1237" s="45" t="str">
        <f>Замеры!G1234</f>
        <v xml:space="preserve">Группа от QF </v>
      </c>
      <c r="C1237" s="45" t="str">
        <f>IF(Замеры!O1234=0, " ", Замеры!O1234)</f>
        <v xml:space="preserve"> </v>
      </c>
      <c r="D1237" s="69" t="str">
        <f t="shared" si="546"/>
        <v xml:space="preserve"> </v>
      </c>
      <c r="E1237" s="69" t="str">
        <f t="shared" si="547"/>
        <v xml:space="preserve"> </v>
      </c>
      <c r="F1237" s="29" t="str">
        <f t="shared" si="522"/>
        <v>-</v>
      </c>
      <c r="G1237" s="29" t="str">
        <f t="shared" si="523"/>
        <v>-</v>
      </c>
      <c r="H1237" s="29" t="str">
        <f t="shared" si="524"/>
        <v>-</v>
      </c>
      <c r="I1237" s="29" t="str">
        <f t="shared" si="525"/>
        <v>-</v>
      </c>
      <c r="J1237" s="46" t="str">
        <f t="shared" si="526"/>
        <v>-</v>
      </c>
      <c r="K1237" s="29" t="str">
        <f t="shared" si="527"/>
        <v>-</v>
      </c>
      <c r="L1237" s="29" t="str">
        <f t="shared" si="528"/>
        <v>-</v>
      </c>
      <c r="M1237" s="29" t="str">
        <f t="shared" si="529"/>
        <v>-</v>
      </c>
      <c r="N1237" s="29" t="str">
        <f t="shared" si="530"/>
        <v>-</v>
      </c>
      <c r="O1237" s="29" t="str">
        <f t="shared" si="531"/>
        <v>-</v>
      </c>
      <c r="P1237" s="2">
        <f>Замеры!R1234</f>
        <v>0</v>
      </c>
      <c r="S1237" s="2">
        <f>Замеры!S1234</f>
        <v>0</v>
      </c>
      <c r="T1237" s="2" t="s">
        <v>72</v>
      </c>
      <c r="U1237" s="2" t="b">
        <f t="shared" si="532"/>
        <v>0</v>
      </c>
      <c r="V1237" s="2" t="b">
        <f t="shared" si="533"/>
        <v>0</v>
      </c>
      <c r="W1237" s="2" t="b">
        <f t="shared" si="534"/>
        <v>0</v>
      </c>
      <c r="Y1237" s="2">
        <f t="shared" ca="1" si="535"/>
        <v>29</v>
      </c>
      <c r="Z1237" s="2">
        <f t="shared" ca="1" si="535"/>
        <v>35</v>
      </c>
      <c r="AA1237" s="2">
        <f t="shared" ca="1" si="535"/>
        <v>43</v>
      </c>
      <c r="AB1237" s="5">
        <f t="shared" ca="1" si="536"/>
        <v>475</v>
      </c>
      <c r="AC1237" s="5">
        <f t="shared" ca="1" si="537"/>
        <v>449</v>
      </c>
      <c r="AD1237" s="5">
        <f t="shared" ca="1" si="538"/>
        <v>495</v>
      </c>
      <c r="AE1237" s="5">
        <f t="shared" ca="1" si="539"/>
        <v>465</v>
      </c>
      <c r="AF1237" s="5">
        <f t="shared" ca="1" si="540"/>
        <v>533</v>
      </c>
      <c r="AG1237" s="5">
        <f t="shared" ca="1" si="541"/>
        <v>474</v>
      </c>
      <c r="AH1237" s="5">
        <f t="shared" ca="1" si="542"/>
        <v>513</v>
      </c>
      <c r="AI1237" s="5">
        <f t="shared" ca="1" si="543"/>
        <v>526</v>
      </c>
      <c r="AJ1237" s="5">
        <f t="shared" ca="1" si="544"/>
        <v>520</v>
      </c>
      <c r="AK1237" s="5">
        <f t="shared" ca="1" si="545"/>
        <v>451</v>
      </c>
    </row>
    <row r="1238" spans="1:37" x14ac:dyDescent="0.3">
      <c r="A1238" s="35">
        <f>IF(Замеры!B1235=0, " ", Замеры!B1235)</f>
        <v>1232</v>
      </c>
      <c r="B1238" s="45" t="str">
        <f>Замеры!G1235</f>
        <v xml:space="preserve">Группа от QF </v>
      </c>
      <c r="C1238" s="45" t="str">
        <f>IF(Замеры!O1235=0, " ", Замеры!O1235)</f>
        <v xml:space="preserve"> </v>
      </c>
      <c r="D1238" s="69" t="str">
        <f t="shared" si="546"/>
        <v xml:space="preserve"> </v>
      </c>
      <c r="E1238" s="69" t="str">
        <f t="shared" si="547"/>
        <v xml:space="preserve"> </v>
      </c>
      <c r="F1238" s="29" t="str">
        <f t="shared" si="522"/>
        <v>-</v>
      </c>
      <c r="G1238" s="29" t="str">
        <f t="shared" si="523"/>
        <v>-</v>
      </c>
      <c r="H1238" s="29" t="str">
        <f t="shared" si="524"/>
        <v>-</v>
      </c>
      <c r="I1238" s="29" t="str">
        <f t="shared" si="525"/>
        <v>-</v>
      </c>
      <c r="J1238" s="46" t="str">
        <f t="shared" si="526"/>
        <v>-</v>
      </c>
      <c r="K1238" s="29" t="str">
        <f t="shared" si="527"/>
        <v>-</v>
      </c>
      <c r="L1238" s="29" t="str">
        <f t="shared" si="528"/>
        <v>-</v>
      </c>
      <c r="M1238" s="29" t="str">
        <f t="shared" si="529"/>
        <v>-</v>
      </c>
      <c r="N1238" s="29" t="str">
        <f t="shared" si="530"/>
        <v>-</v>
      </c>
      <c r="O1238" s="29" t="str">
        <f t="shared" si="531"/>
        <v>-</v>
      </c>
      <c r="P1238" s="2">
        <f>Замеры!R1235</f>
        <v>0</v>
      </c>
      <c r="S1238" s="2">
        <f>Замеры!S1235</f>
        <v>0</v>
      </c>
      <c r="T1238" s="2" t="s">
        <v>72</v>
      </c>
      <c r="U1238" s="2" t="b">
        <f t="shared" si="532"/>
        <v>0</v>
      </c>
      <c r="V1238" s="2" t="b">
        <f t="shared" si="533"/>
        <v>0</v>
      </c>
      <c r="W1238" s="2" t="b">
        <f t="shared" si="534"/>
        <v>0</v>
      </c>
      <c r="Y1238" s="2">
        <f t="shared" ca="1" si="535"/>
        <v>41</v>
      </c>
      <c r="Z1238" s="2">
        <f t="shared" ca="1" si="535"/>
        <v>33</v>
      </c>
      <c r="AA1238" s="2">
        <f t="shared" ca="1" si="535"/>
        <v>41</v>
      </c>
      <c r="AB1238" s="5">
        <f t="shared" ca="1" si="536"/>
        <v>447</v>
      </c>
      <c r="AC1238" s="5">
        <f t="shared" ca="1" si="537"/>
        <v>504</v>
      </c>
      <c r="AD1238" s="5">
        <f t="shared" ca="1" si="538"/>
        <v>493</v>
      </c>
      <c r="AE1238" s="5">
        <f t="shared" ca="1" si="539"/>
        <v>416</v>
      </c>
      <c r="AF1238" s="5">
        <f t="shared" ca="1" si="540"/>
        <v>454</v>
      </c>
      <c r="AG1238" s="5">
        <f t="shared" ca="1" si="541"/>
        <v>438</v>
      </c>
      <c r="AH1238" s="5">
        <f t="shared" ca="1" si="542"/>
        <v>537</v>
      </c>
      <c r="AI1238" s="5">
        <f t="shared" ca="1" si="543"/>
        <v>479</v>
      </c>
      <c r="AJ1238" s="5">
        <f t="shared" ca="1" si="544"/>
        <v>553</v>
      </c>
      <c r="AK1238" s="5">
        <f t="shared" ca="1" si="545"/>
        <v>501</v>
      </c>
    </row>
    <row r="1239" spans="1:37" x14ac:dyDescent="0.3">
      <c r="A1239" s="35">
        <f>IF(Замеры!B1236=0, " ", Замеры!B1236)</f>
        <v>1233</v>
      </c>
      <c r="B1239" s="45" t="str">
        <f>Замеры!G1236</f>
        <v xml:space="preserve">Группа от QF </v>
      </c>
      <c r="C1239" s="45" t="str">
        <f>IF(Замеры!O1236=0, " ", Замеры!O1236)</f>
        <v xml:space="preserve"> </v>
      </c>
      <c r="D1239" s="69" t="str">
        <f t="shared" si="546"/>
        <v xml:space="preserve"> </v>
      </c>
      <c r="E1239" s="69" t="str">
        <f t="shared" si="547"/>
        <v xml:space="preserve"> </v>
      </c>
      <c r="F1239" s="29" t="str">
        <f t="shared" si="522"/>
        <v>-</v>
      </c>
      <c r="G1239" s="29" t="str">
        <f t="shared" si="523"/>
        <v>-</v>
      </c>
      <c r="H1239" s="29" t="str">
        <f t="shared" si="524"/>
        <v>-</v>
      </c>
      <c r="I1239" s="29" t="str">
        <f t="shared" si="525"/>
        <v>-</v>
      </c>
      <c r="J1239" s="46" t="str">
        <f t="shared" si="526"/>
        <v>-</v>
      </c>
      <c r="K1239" s="29" t="str">
        <f t="shared" si="527"/>
        <v>-</v>
      </c>
      <c r="L1239" s="29" t="str">
        <f t="shared" si="528"/>
        <v>-</v>
      </c>
      <c r="M1239" s="29" t="str">
        <f t="shared" si="529"/>
        <v>-</v>
      </c>
      <c r="N1239" s="29" t="str">
        <f t="shared" si="530"/>
        <v>-</v>
      </c>
      <c r="O1239" s="29" t="str">
        <f t="shared" si="531"/>
        <v>-</v>
      </c>
      <c r="P1239" s="2">
        <f>Замеры!R1236</f>
        <v>0</v>
      </c>
      <c r="S1239" s="2">
        <f>Замеры!S1236</f>
        <v>0</v>
      </c>
      <c r="T1239" s="2" t="s">
        <v>72</v>
      </c>
      <c r="U1239" s="2" t="b">
        <f t="shared" si="532"/>
        <v>0</v>
      </c>
      <c r="V1239" s="2" t="b">
        <f t="shared" si="533"/>
        <v>0</v>
      </c>
      <c r="W1239" s="2" t="b">
        <f t="shared" si="534"/>
        <v>0</v>
      </c>
      <c r="Y1239" s="2">
        <f t="shared" ca="1" si="535"/>
        <v>49</v>
      </c>
      <c r="Z1239" s="2">
        <f t="shared" ca="1" si="535"/>
        <v>22</v>
      </c>
      <c r="AA1239" s="2">
        <f t="shared" ca="1" si="535"/>
        <v>35</v>
      </c>
      <c r="AB1239" s="5">
        <f t="shared" ca="1" si="536"/>
        <v>481</v>
      </c>
      <c r="AC1239" s="5">
        <f t="shared" ca="1" si="537"/>
        <v>484</v>
      </c>
      <c r="AD1239" s="5">
        <f t="shared" ca="1" si="538"/>
        <v>452</v>
      </c>
      <c r="AE1239" s="5">
        <f t="shared" ca="1" si="539"/>
        <v>483</v>
      </c>
      <c r="AF1239" s="5">
        <f t="shared" ca="1" si="540"/>
        <v>488</v>
      </c>
      <c r="AG1239" s="5">
        <f t="shared" ca="1" si="541"/>
        <v>484</v>
      </c>
      <c r="AH1239" s="5">
        <f t="shared" ca="1" si="542"/>
        <v>479</v>
      </c>
      <c r="AI1239" s="5">
        <f t="shared" ca="1" si="543"/>
        <v>380</v>
      </c>
      <c r="AJ1239" s="5">
        <f t="shared" ca="1" si="544"/>
        <v>495</v>
      </c>
      <c r="AK1239" s="5">
        <f t="shared" ca="1" si="545"/>
        <v>431</v>
      </c>
    </row>
    <row r="1240" spans="1:37" x14ac:dyDescent="0.3">
      <c r="A1240" s="35">
        <f>IF(Замеры!B1237=0, " ", Замеры!B1237)</f>
        <v>1234</v>
      </c>
      <c r="B1240" s="45" t="str">
        <f>Замеры!G1237</f>
        <v xml:space="preserve">Группа от QF </v>
      </c>
      <c r="C1240" s="45" t="str">
        <f>IF(Замеры!O1237=0, " ", Замеры!O1237)</f>
        <v xml:space="preserve"> </v>
      </c>
      <c r="D1240" s="69" t="str">
        <f t="shared" si="546"/>
        <v xml:space="preserve"> </v>
      </c>
      <c r="E1240" s="69" t="str">
        <f t="shared" si="547"/>
        <v xml:space="preserve"> </v>
      </c>
      <c r="F1240" s="29" t="str">
        <f t="shared" si="522"/>
        <v>-</v>
      </c>
      <c r="G1240" s="29" t="str">
        <f t="shared" si="523"/>
        <v>-</v>
      </c>
      <c r="H1240" s="29" t="str">
        <f t="shared" si="524"/>
        <v>-</v>
      </c>
      <c r="I1240" s="29" t="str">
        <f t="shared" si="525"/>
        <v>-</v>
      </c>
      <c r="J1240" s="46" t="str">
        <f t="shared" si="526"/>
        <v>-</v>
      </c>
      <c r="K1240" s="29" t="str">
        <f t="shared" si="527"/>
        <v>-</v>
      </c>
      <c r="L1240" s="29" t="str">
        <f t="shared" si="528"/>
        <v>-</v>
      </c>
      <c r="M1240" s="29" t="str">
        <f t="shared" si="529"/>
        <v>-</v>
      </c>
      <c r="N1240" s="29" t="str">
        <f t="shared" si="530"/>
        <v>-</v>
      </c>
      <c r="O1240" s="29" t="str">
        <f t="shared" si="531"/>
        <v>-</v>
      </c>
      <c r="P1240" s="2">
        <f>Замеры!R1237</f>
        <v>0</v>
      </c>
      <c r="S1240" s="2">
        <f>Замеры!S1237</f>
        <v>0</v>
      </c>
      <c r="T1240" s="2" t="s">
        <v>72</v>
      </c>
      <c r="U1240" s="2" t="b">
        <f t="shared" si="532"/>
        <v>0</v>
      </c>
      <c r="V1240" s="2" t="b">
        <f t="shared" si="533"/>
        <v>0</v>
      </c>
      <c r="W1240" s="2" t="b">
        <f t="shared" si="534"/>
        <v>0</v>
      </c>
      <c r="Y1240" s="2">
        <f t="shared" ca="1" si="535"/>
        <v>30</v>
      </c>
      <c r="Z1240" s="2">
        <f t="shared" ca="1" si="535"/>
        <v>22</v>
      </c>
      <c r="AA1240" s="2">
        <f t="shared" ca="1" si="535"/>
        <v>27</v>
      </c>
      <c r="AB1240" s="5">
        <f t="shared" ca="1" si="536"/>
        <v>289</v>
      </c>
      <c r="AC1240" s="5">
        <f t="shared" ca="1" si="537"/>
        <v>413</v>
      </c>
      <c r="AD1240" s="5">
        <f t="shared" ca="1" si="538"/>
        <v>337</v>
      </c>
      <c r="AE1240" s="5">
        <f t="shared" ca="1" si="539"/>
        <v>324</v>
      </c>
      <c r="AF1240" s="5">
        <f t="shared" ca="1" si="540"/>
        <v>303</v>
      </c>
      <c r="AG1240" s="5">
        <f t="shared" ca="1" si="541"/>
        <v>302</v>
      </c>
      <c r="AH1240" s="5">
        <f t="shared" ca="1" si="542"/>
        <v>288</v>
      </c>
      <c r="AI1240" s="5">
        <f t="shared" ca="1" si="543"/>
        <v>413</v>
      </c>
      <c r="AJ1240" s="5">
        <f t="shared" ca="1" si="544"/>
        <v>316</v>
      </c>
      <c r="AK1240" s="5">
        <f t="shared" ca="1" si="545"/>
        <v>291</v>
      </c>
    </row>
    <row r="1241" spans="1:37" x14ac:dyDescent="0.3">
      <c r="A1241" s="35">
        <f>IF(Замеры!B1238=0, " ", Замеры!B1238)</f>
        <v>1235</v>
      </c>
      <c r="B1241" s="45" t="str">
        <f>Замеры!G1238</f>
        <v xml:space="preserve">Группа от QF </v>
      </c>
      <c r="C1241" s="45" t="str">
        <f>IF(Замеры!O1238=0, " ", Замеры!O1238)</f>
        <v xml:space="preserve"> </v>
      </c>
      <c r="D1241" s="69" t="str">
        <f t="shared" si="546"/>
        <v xml:space="preserve"> </v>
      </c>
      <c r="E1241" s="69" t="str">
        <f t="shared" si="547"/>
        <v xml:space="preserve"> </v>
      </c>
      <c r="F1241" s="29" t="str">
        <f t="shared" si="522"/>
        <v>-</v>
      </c>
      <c r="G1241" s="29" t="str">
        <f t="shared" si="523"/>
        <v>-</v>
      </c>
      <c r="H1241" s="29" t="str">
        <f t="shared" si="524"/>
        <v>-</v>
      </c>
      <c r="I1241" s="29" t="str">
        <f t="shared" si="525"/>
        <v>-</v>
      </c>
      <c r="J1241" s="46" t="str">
        <f t="shared" si="526"/>
        <v>-</v>
      </c>
      <c r="K1241" s="29" t="str">
        <f t="shared" si="527"/>
        <v>-</v>
      </c>
      <c r="L1241" s="29" t="str">
        <f t="shared" si="528"/>
        <v>-</v>
      </c>
      <c r="M1241" s="29" t="str">
        <f t="shared" si="529"/>
        <v>-</v>
      </c>
      <c r="N1241" s="29" t="str">
        <f t="shared" si="530"/>
        <v>-</v>
      </c>
      <c r="O1241" s="29" t="str">
        <f t="shared" si="531"/>
        <v>-</v>
      </c>
      <c r="P1241" s="2">
        <f>Замеры!R1238</f>
        <v>0</v>
      </c>
      <c r="S1241" s="2">
        <f>Замеры!S1238</f>
        <v>0</v>
      </c>
      <c r="T1241" s="2" t="s">
        <v>72</v>
      </c>
      <c r="U1241" s="2" t="b">
        <f t="shared" si="532"/>
        <v>0</v>
      </c>
      <c r="V1241" s="2" t="b">
        <f t="shared" si="533"/>
        <v>0</v>
      </c>
      <c r="W1241" s="2" t="b">
        <f t="shared" si="534"/>
        <v>0</v>
      </c>
      <c r="Y1241" s="2">
        <f t="shared" ca="1" si="535"/>
        <v>39</v>
      </c>
      <c r="Z1241" s="2">
        <f t="shared" ca="1" si="535"/>
        <v>24</v>
      </c>
      <c r="AA1241" s="2">
        <f t="shared" ca="1" si="535"/>
        <v>27</v>
      </c>
      <c r="AB1241" s="5">
        <f t="shared" ca="1" si="536"/>
        <v>403</v>
      </c>
      <c r="AC1241" s="5">
        <f t="shared" ca="1" si="537"/>
        <v>330</v>
      </c>
      <c r="AD1241" s="5">
        <f t="shared" ca="1" si="538"/>
        <v>418</v>
      </c>
      <c r="AE1241" s="5">
        <f t="shared" ca="1" si="539"/>
        <v>337</v>
      </c>
      <c r="AF1241" s="5">
        <f t="shared" ca="1" si="540"/>
        <v>370</v>
      </c>
      <c r="AG1241" s="5">
        <f t="shared" ca="1" si="541"/>
        <v>399</v>
      </c>
      <c r="AH1241" s="5">
        <f t="shared" ca="1" si="542"/>
        <v>393</v>
      </c>
      <c r="AI1241" s="5">
        <f t="shared" ca="1" si="543"/>
        <v>327</v>
      </c>
      <c r="AJ1241" s="5">
        <f t="shared" ca="1" si="544"/>
        <v>371</v>
      </c>
      <c r="AK1241" s="5">
        <f t="shared" ca="1" si="545"/>
        <v>358</v>
      </c>
    </row>
    <row r="1242" spans="1:37" x14ac:dyDescent="0.3">
      <c r="A1242" s="35">
        <f>IF(Замеры!B1239=0, " ", Замеры!B1239)</f>
        <v>1236</v>
      </c>
      <c r="B1242" s="45" t="str">
        <f>Замеры!G1239</f>
        <v xml:space="preserve">Группа от QF </v>
      </c>
      <c r="C1242" s="45" t="str">
        <f>IF(Замеры!O1239=0, " ", Замеры!O1239)</f>
        <v xml:space="preserve"> </v>
      </c>
      <c r="D1242" s="69" t="str">
        <f t="shared" si="546"/>
        <v xml:space="preserve"> </v>
      </c>
      <c r="E1242" s="69" t="str">
        <f t="shared" si="547"/>
        <v xml:space="preserve"> </v>
      </c>
      <c r="F1242" s="29" t="str">
        <f t="shared" si="522"/>
        <v>-</v>
      </c>
      <c r="G1242" s="29" t="str">
        <f t="shared" si="523"/>
        <v>-</v>
      </c>
      <c r="H1242" s="29" t="str">
        <f t="shared" si="524"/>
        <v>-</v>
      </c>
      <c r="I1242" s="29" t="str">
        <f t="shared" si="525"/>
        <v>-</v>
      </c>
      <c r="J1242" s="46" t="str">
        <f t="shared" si="526"/>
        <v>-</v>
      </c>
      <c r="K1242" s="29" t="str">
        <f t="shared" si="527"/>
        <v>-</v>
      </c>
      <c r="L1242" s="29" t="str">
        <f t="shared" si="528"/>
        <v>-</v>
      </c>
      <c r="M1242" s="29" t="str">
        <f t="shared" si="529"/>
        <v>-</v>
      </c>
      <c r="N1242" s="29" t="str">
        <f t="shared" si="530"/>
        <v>-</v>
      </c>
      <c r="O1242" s="29" t="str">
        <f t="shared" si="531"/>
        <v>-</v>
      </c>
      <c r="P1242" s="2">
        <f>Замеры!R1239</f>
        <v>0</v>
      </c>
      <c r="S1242" s="2">
        <f>Замеры!S1239</f>
        <v>0</v>
      </c>
      <c r="T1242" s="2" t="s">
        <v>72</v>
      </c>
      <c r="U1242" s="2" t="b">
        <f t="shared" si="532"/>
        <v>0</v>
      </c>
      <c r="V1242" s="2" t="b">
        <f t="shared" si="533"/>
        <v>0</v>
      </c>
      <c r="W1242" s="2" t="b">
        <f t="shared" si="534"/>
        <v>0</v>
      </c>
      <c r="Y1242" s="2">
        <f t="shared" ca="1" si="535"/>
        <v>47</v>
      </c>
      <c r="Z1242" s="2">
        <f t="shared" ca="1" si="535"/>
        <v>35</v>
      </c>
      <c r="AA1242" s="2">
        <f t="shared" ca="1" si="535"/>
        <v>27</v>
      </c>
      <c r="AB1242" s="5">
        <f t="shared" ca="1" si="536"/>
        <v>418</v>
      </c>
      <c r="AC1242" s="5">
        <f t="shared" ca="1" si="537"/>
        <v>286</v>
      </c>
      <c r="AD1242" s="5">
        <f t="shared" ca="1" si="538"/>
        <v>291</v>
      </c>
      <c r="AE1242" s="5">
        <f t="shared" ca="1" si="539"/>
        <v>352</v>
      </c>
      <c r="AF1242" s="5">
        <f t="shared" ca="1" si="540"/>
        <v>341</v>
      </c>
      <c r="AG1242" s="5">
        <f t="shared" ca="1" si="541"/>
        <v>297</v>
      </c>
      <c r="AH1242" s="5">
        <f t="shared" ca="1" si="542"/>
        <v>415</v>
      </c>
      <c r="AI1242" s="5">
        <f t="shared" ca="1" si="543"/>
        <v>341</v>
      </c>
      <c r="AJ1242" s="5">
        <f t="shared" ca="1" si="544"/>
        <v>303</v>
      </c>
      <c r="AK1242" s="5">
        <f t="shared" ca="1" si="545"/>
        <v>339</v>
      </c>
    </row>
    <row r="1243" spans="1:37" x14ac:dyDescent="0.3">
      <c r="A1243" s="35">
        <f>IF(Замеры!B1240=0, " ", Замеры!B1240)</f>
        <v>1237</v>
      </c>
      <c r="B1243" s="45" t="str">
        <f>Замеры!G1240</f>
        <v xml:space="preserve">Группа от QF </v>
      </c>
      <c r="C1243" s="45" t="str">
        <f>IF(Замеры!O1240=0, " ", Замеры!O1240)</f>
        <v xml:space="preserve"> </v>
      </c>
      <c r="D1243" s="69" t="str">
        <f t="shared" si="546"/>
        <v xml:space="preserve"> </v>
      </c>
      <c r="E1243" s="69" t="str">
        <f t="shared" si="547"/>
        <v xml:space="preserve"> </v>
      </c>
      <c r="F1243" s="29" t="str">
        <f t="shared" si="522"/>
        <v>-</v>
      </c>
      <c r="G1243" s="29" t="str">
        <f t="shared" si="523"/>
        <v>-</v>
      </c>
      <c r="H1243" s="29" t="str">
        <f t="shared" si="524"/>
        <v>-</v>
      </c>
      <c r="I1243" s="29" t="str">
        <f t="shared" si="525"/>
        <v>-</v>
      </c>
      <c r="J1243" s="46" t="str">
        <f t="shared" si="526"/>
        <v>-</v>
      </c>
      <c r="K1243" s="29" t="str">
        <f t="shared" si="527"/>
        <v>-</v>
      </c>
      <c r="L1243" s="29" t="str">
        <f t="shared" si="528"/>
        <v>-</v>
      </c>
      <c r="M1243" s="29" t="str">
        <f t="shared" si="529"/>
        <v>-</v>
      </c>
      <c r="N1243" s="29" t="str">
        <f t="shared" si="530"/>
        <v>-</v>
      </c>
      <c r="O1243" s="29" t="str">
        <f t="shared" si="531"/>
        <v>-</v>
      </c>
      <c r="P1243" s="2">
        <f>Замеры!R1240</f>
        <v>0</v>
      </c>
      <c r="S1243" s="2">
        <f>Замеры!S1240</f>
        <v>0</v>
      </c>
      <c r="T1243" s="2" t="s">
        <v>72</v>
      </c>
      <c r="U1243" s="2" t="b">
        <f t="shared" si="532"/>
        <v>0</v>
      </c>
      <c r="V1243" s="2" t="b">
        <f t="shared" si="533"/>
        <v>0</v>
      </c>
      <c r="W1243" s="2" t="b">
        <f t="shared" si="534"/>
        <v>0</v>
      </c>
      <c r="Y1243" s="2">
        <f t="shared" ca="1" si="535"/>
        <v>43</v>
      </c>
      <c r="Z1243" s="2">
        <f t="shared" ca="1" si="535"/>
        <v>29</v>
      </c>
      <c r="AA1243" s="2">
        <f t="shared" ca="1" si="535"/>
        <v>22</v>
      </c>
      <c r="AB1243" s="5">
        <f t="shared" ca="1" si="536"/>
        <v>228</v>
      </c>
      <c r="AC1243" s="5">
        <f t="shared" ca="1" si="537"/>
        <v>276</v>
      </c>
      <c r="AD1243" s="5">
        <f t="shared" ca="1" si="538"/>
        <v>358</v>
      </c>
      <c r="AE1243" s="5">
        <f t="shared" ca="1" si="539"/>
        <v>300</v>
      </c>
      <c r="AF1243" s="5">
        <f t="shared" ca="1" si="540"/>
        <v>320</v>
      </c>
      <c r="AG1243" s="5">
        <f t="shared" ca="1" si="541"/>
        <v>263</v>
      </c>
      <c r="AH1243" s="5">
        <f t="shared" ca="1" si="542"/>
        <v>246</v>
      </c>
      <c r="AI1243" s="5">
        <f t="shared" ca="1" si="543"/>
        <v>245</v>
      </c>
      <c r="AJ1243" s="5">
        <f t="shared" ca="1" si="544"/>
        <v>244</v>
      </c>
      <c r="AK1243" s="5">
        <f t="shared" ca="1" si="545"/>
        <v>360</v>
      </c>
    </row>
    <row r="1244" spans="1:37" x14ac:dyDescent="0.3">
      <c r="A1244" s="35">
        <f>IF(Замеры!B1241=0, " ", Замеры!B1241)</f>
        <v>1238</v>
      </c>
      <c r="B1244" s="45" t="str">
        <f>Замеры!G1241</f>
        <v xml:space="preserve">Группа от QF </v>
      </c>
      <c r="C1244" s="45" t="str">
        <f>IF(Замеры!O1241=0, " ", Замеры!O1241)</f>
        <v xml:space="preserve"> </v>
      </c>
      <c r="D1244" s="69" t="str">
        <f t="shared" si="546"/>
        <v xml:space="preserve"> </v>
      </c>
      <c r="E1244" s="69" t="str">
        <f t="shared" si="547"/>
        <v xml:space="preserve"> </v>
      </c>
      <c r="F1244" s="29" t="str">
        <f t="shared" si="522"/>
        <v>-</v>
      </c>
      <c r="G1244" s="29" t="str">
        <f t="shared" si="523"/>
        <v>-</v>
      </c>
      <c r="H1244" s="29" t="str">
        <f t="shared" si="524"/>
        <v>-</v>
      </c>
      <c r="I1244" s="29" t="str">
        <f t="shared" si="525"/>
        <v>-</v>
      </c>
      <c r="J1244" s="46" t="str">
        <f t="shared" si="526"/>
        <v>-</v>
      </c>
      <c r="K1244" s="29" t="str">
        <f t="shared" si="527"/>
        <v>-</v>
      </c>
      <c r="L1244" s="29" t="str">
        <f t="shared" si="528"/>
        <v>-</v>
      </c>
      <c r="M1244" s="29" t="str">
        <f t="shared" si="529"/>
        <v>-</v>
      </c>
      <c r="N1244" s="29" t="str">
        <f t="shared" si="530"/>
        <v>-</v>
      </c>
      <c r="O1244" s="29" t="str">
        <f t="shared" si="531"/>
        <v>-</v>
      </c>
      <c r="P1244" s="2">
        <f>Замеры!R1241</f>
        <v>0</v>
      </c>
      <c r="S1244" s="2">
        <f>Замеры!S1241</f>
        <v>0</v>
      </c>
      <c r="T1244" s="2" t="s">
        <v>72</v>
      </c>
      <c r="U1244" s="2" t="b">
        <f t="shared" si="532"/>
        <v>0</v>
      </c>
      <c r="V1244" s="2" t="b">
        <f t="shared" si="533"/>
        <v>0</v>
      </c>
      <c r="W1244" s="2" t="b">
        <f t="shared" si="534"/>
        <v>0</v>
      </c>
      <c r="Y1244" s="2">
        <f t="shared" ca="1" si="535"/>
        <v>48</v>
      </c>
      <c r="Z1244" s="2">
        <f t="shared" ca="1" si="535"/>
        <v>21</v>
      </c>
      <c r="AA1244" s="2">
        <f t="shared" ca="1" si="535"/>
        <v>22</v>
      </c>
      <c r="AB1244" s="5">
        <f t="shared" ca="1" si="536"/>
        <v>358</v>
      </c>
      <c r="AC1244" s="5">
        <f t="shared" ca="1" si="537"/>
        <v>285</v>
      </c>
      <c r="AD1244" s="5">
        <f t="shared" ca="1" si="538"/>
        <v>312</v>
      </c>
      <c r="AE1244" s="5">
        <f t="shared" ca="1" si="539"/>
        <v>257</v>
      </c>
      <c r="AF1244" s="5">
        <f t="shared" ca="1" si="540"/>
        <v>240</v>
      </c>
      <c r="AG1244" s="5">
        <f t="shared" ca="1" si="541"/>
        <v>240</v>
      </c>
      <c r="AH1244" s="5">
        <f t="shared" ca="1" si="542"/>
        <v>317</v>
      </c>
      <c r="AI1244" s="5">
        <f t="shared" ca="1" si="543"/>
        <v>309</v>
      </c>
      <c r="AJ1244" s="5">
        <f t="shared" ca="1" si="544"/>
        <v>366</v>
      </c>
      <c r="AK1244" s="5">
        <f t="shared" ca="1" si="545"/>
        <v>238</v>
      </c>
    </row>
    <row r="1245" spans="1:37" x14ac:dyDescent="0.3">
      <c r="A1245" s="35">
        <f>IF(Замеры!B1242=0, " ", Замеры!B1242)</f>
        <v>1239</v>
      </c>
      <c r="B1245" s="45" t="str">
        <f>Замеры!G1242</f>
        <v xml:space="preserve">Группа от QF </v>
      </c>
      <c r="C1245" s="45" t="str">
        <f>IF(Замеры!O1242=0, " ", Замеры!O1242)</f>
        <v xml:space="preserve"> </v>
      </c>
      <c r="D1245" s="69" t="str">
        <f t="shared" si="546"/>
        <v xml:space="preserve"> </v>
      </c>
      <c r="E1245" s="69" t="str">
        <f t="shared" si="547"/>
        <v xml:space="preserve"> </v>
      </c>
      <c r="F1245" s="29" t="str">
        <f t="shared" si="522"/>
        <v>-</v>
      </c>
      <c r="G1245" s="29" t="str">
        <f t="shared" si="523"/>
        <v>-</v>
      </c>
      <c r="H1245" s="29" t="str">
        <f t="shared" si="524"/>
        <v>-</v>
      </c>
      <c r="I1245" s="29" t="str">
        <f t="shared" si="525"/>
        <v>-</v>
      </c>
      <c r="J1245" s="46" t="str">
        <f t="shared" si="526"/>
        <v>-</v>
      </c>
      <c r="K1245" s="29" t="str">
        <f t="shared" si="527"/>
        <v>-</v>
      </c>
      <c r="L1245" s="29" t="str">
        <f t="shared" si="528"/>
        <v>-</v>
      </c>
      <c r="M1245" s="29" t="str">
        <f t="shared" si="529"/>
        <v>-</v>
      </c>
      <c r="N1245" s="29" t="str">
        <f t="shared" si="530"/>
        <v>-</v>
      </c>
      <c r="O1245" s="29" t="str">
        <f t="shared" si="531"/>
        <v>-</v>
      </c>
      <c r="P1245" s="2">
        <f>Замеры!R1242</f>
        <v>0</v>
      </c>
      <c r="S1245" s="2">
        <f>Замеры!S1242</f>
        <v>0</v>
      </c>
      <c r="T1245" s="2" t="s">
        <v>72</v>
      </c>
      <c r="U1245" s="2" t="b">
        <f t="shared" si="532"/>
        <v>0</v>
      </c>
      <c r="V1245" s="2" t="b">
        <f t="shared" si="533"/>
        <v>0</v>
      </c>
      <c r="W1245" s="2" t="b">
        <f t="shared" si="534"/>
        <v>0</v>
      </c>
      <c r="Y1245" s="2">
        <f t="shared" ca="1" si="535"/>
        <v>30</v>
      </c>
      <c r="Z1245" s="2">
        <f t="shared" ca="1" si="535"/>
        <v>46</v>
      </c>
      <c r="AA1245" s="2">
        <f t="shared" ca="1" si="535"/>
        <v>44</v>
      </c>
      <c r="AB1245" s="5">
        <f t="shared" ca="1" si="536"/>
        <v>524</v>
      </c>
      <c r="AC1245" s="5">
        <f t="shared" ca="1" si="537"/>
        <v>449</v>
      </c>
      <c r="AD1245" s="5">
        <f t="shared" ca="1" si="538"/>
        <v>504</v>
      </c>
      <c r="AE1245" s="5">
        <f t="shared" ca="1" si="539"/>
        <v>455</v>
      </c>
      <c r="AF1245" s="5">
        <f t="shared" ca="1" si="540"/>
        <v>476</v>
      </c>
      <c r="AG1245" s="5">
        <f t="shared" ca="1" si="541"/>
        <v>466</v>
      </c>
      <c r="AH1245" s="5">
        <f t="shared" ca="1" si="542"/>
        <v>478</v>
      </c>
      <c r="AI1245" s="5">
        <f t="shared" ca="1" si="543"/>
        <v>545</v>
      </c>
      <c r="AJ1245" s="5">
        <f t="shared" ca="1" si="544"/>
        <v>534</v>
      </c>
      <c r="AK1245" s="5">
        <f t="shared" ca="1" si="545"/>
        <v>518</v>
      </c>
    </row>
    <row r="1246" spans="1:37" x14ac:dyDescent="0.3">
      <c r="A1246" s="35">
        <f>IF(Замеры!B1243=0, " ", Замеры!B1243)</f>
        <v>1240</v>
      </c>
      <c r="B1246" s="45" t="str">
        <f>Замеры!G1243</f>
        <v xml:space="preserve">Группа от QF </v>
      </c>
      <c r="C1246" s="45" t="str">
        <f>IF(Замеры!O1243=0, " ", Замеры!O1243)</f>
        <v xml:space="preserve"> </v>
      </c>
      <c r="D1246" s="69" t="str">
        <f t="shared" si="546"/>
        <v xml:space="preserve"> </v>
      </c>
      <c r="E1246" s="69" t="str">
        <f t="shared" si="547"/>
        <v xml:space="preserve"> </v>
      </c>
      <c r="F1246" s="29" t="str">
        <f t="shared" si="522"/>
        <v>-</v>
      </c>
      <c r="G1246" s="29" t="str">
        <f t="shared" si="523"/>
        <v>-</v>
      </c>
      <c r="H1246" s="29" t="str">
        <f t="shared" si="524"/>
        <v>-</v>
      </c>
      <c r="I1246" s="29" t="str">
        <f t="shared" si="525"/>
        <v>-</v>
      </c>
      <c r="J1246" s="46" t="str">
        <f t="shared" si="526"/>
        <v>-</v>
      </c>
      <c r="K1246" s="29" t="str">
        <f t="shared" si="527"/>
        <v>-</v>
      </c>
      <c r="L1246" s="29" t="str">
        <f t="shared" si="528"/>
        <v>-</v>
      </c>
      <c r="M1246" s="29" t="str">
        <f t="shared" si="529"/>
        <v>-</v>
      </c>
      <c r="N1246" s="29" t="str">
        <f t="shared" si="530"/>
        <v>-</v>
      </c>
      <c r="O1246" s="29" t="str">
        <f t="shared" si="531"/>
        <v>-</v>
      </c>
      <c r="P1246" s="2">
        <f>Замеры!R1243</f>
        <v>0</v>
      </c>
      <c r="S1246" s="2">
        <f>Замеры!S1243</f>
        <v>0</v>
      </c>
      <c r="T1246" s="2" t="s">
        <v>72</v>
      </c>
      <c r="U1246" s="2" t="b">
        <f t="shared" si="532"/>
        <v>0</v>
      </c>
      <c r="V1246" s="2" t="b">
        <f t="shared" si="533"/>
        <v>0</v>
      </c>
      <c r="W1246" s="2" t="b">
        <f t="shared" si="534"/>
        <v>0</v>
      </c>
      <c r="Y1246" s="2">
        <f t="shared" ca="1" si="535"/>
        <v>45</v>
      </c>
      <c r="Z1246" s="2">
        <f t="shared" ca="1" si="535"/>
        <v>38</v>
      </c>
      <c r="AA1246" s="2">
        <f t="shared" ca="1" si="535"/>
        <v>48</v>
      </c>
      <c r="AB1246" s="5">
        <f t="shared" ca="1" si="536"/>
        <v>618</v>
      </c>
      <c r="AC1246" s="5">
        <f t="shared" ca="1" si="537"/>
        <v>588</v>
      </c>
      <c r="AD1246" s="5">
        <f t="shared" ca="1" si="538"/>
        <v>587</v>
      </c>
      <c r="AE1246" s="5">
        <f t="shared" ca="1" si="539"/>
        <v>573</v>
      </c>
      <c r="AF1246" s="5">
        <f t="shared" ca="1" si="540"/>
        <v>524</v>
      </c>
      <c r="AG1246" s="5">
        <f t="shared" ca="1" si="541"/>
        <v>532</v>
      </c>
      <c r="AH1246" s="5">
        <f t="shared" ca="1" si="542"/>
        <v>527</v>
      </c>
      <c r="AI1246" s="5">
        <f t="shared" ca="1" si="543"/>
        <v>625</v>
      </c>
      <c r="AJ1246" s="5">
        <f t="shared" ca="1" si="544"/>
        <v>625</v>
      </c>
      <c r="AK1246" s="5">
        <f t="shared" ca="1" si="545"/>
        <v>573</v>
      </c>
    </row>
    <row r="1247" spans="1:37" x14ac:dyDescent="0.3">
      <c r="A1247" s="35">
        <f>IF(Замеры!B1244=0, " ", Замеры!B1244)</f>
        <v>1241</v>
      </c>
      <c r="B1247" s="45" t="str">
        <f>Замеры!G1244</f>
        <v xml:space="preserve">Группа от QF </v>
      </c>
      <c r="C1247" s="45" t="str">
        <f>IF(Замеры!O1244=0, " ", Замеры!O1244)</f>
        <v xml:space="preserve"> </v>
      </c>
      <c r="D1247" s="69" t="str">
        <f t="shared" si="546"/>
        <v xml:space="preserve"> </v>
      </c>
      <c r="E1247" s="69" t="str">
        <f t="shared" si="547"/>
        <v xml:space="preserve"> </v>
      </c>
      <c r="F1247" s="29" t="str">
        <f t="shared" si="522"/>
        <v>-</v>
      </c>
      <c r="G1247" s="29" t="str">
        <f t="shared" si="523"/>
        <v>-</v>
      </c>
      <c r="H1247" s="29" t="str">
        <f t="shared" si="524"/>
        <v>-</v>
      </c>
      <c r="I1247" s="29" t="str">
        <f t="shared" si="525"/>
        <v>-</v>
      </c>
      <c r="J1247" s="46" t="str">
        <f t="shared" si="526"/>
        <v>-</v>
      </c>
      <c r="K1247" s="29" t="str">
        <f t="shared" si="527"/>
        <v>-</v>
      </c>
      <c r="L1247" s="29" t="str">
        <f t="shared" si="528"/>
        <v>-</v>
      </c>
      <c r="M1247" s="29" t="str">
        <f t="shared" si="529"/>
        <v>-</v>
      </c>
      <c r="N1247" s="29" t="str">
        <f t="shared" si="530"/>
        <v>-</v>
      </c>
      <c r="O1247" s="29" t="str">
        <f t="shared" si="531"/>
        <v>-</v>
      </c>
      <c r="P1247" s="2">
        <f>Замеры!R1244</f>
        <v>0</v>
      </c>
      <c r="S1247" s="2">
        <f>Замеры!S1244</f>
        <v>0</v>
      </c>
      <c r="T1247" s="2" t="s">
        <v>72</v>
      </c>
      <c r="U1247" s="2" t="b">
        <f t="shared" si="532"/>
        <v>0</v>
      </c>
      <c r="V1247" s="2" t="b">
        <f t="shared" si="533"/>
        <v>0</v>
      </c>
      <c r="W1247" s="2" t="b">
        <f t="shared" si="534"/>
        <v>0</v>
      </c>
      <c r="Y1247" s="2">
        <f t="shared" ca="1" si="535"/>
        <v>29</v>
      </c>
      <c r="Z1247" s="2">
        <f t="shared" ca="1" si="535"/>
        <v>23</v>
      </c>
      <c r="AA1247" s="2">
        <f t="shared" ca="1" si="535"/>
        <v>22</v>
      </c>
      <c r="AB1247" s="5">
        <f t="shared" ca="1" si="536"/>
        <v>355</v>
      </c>
      <c r="AC1247" s="5">
        <f t="shared" ca="1" si="537"/>
        <v>309</v>
      </c>
      <c r="AD1247" s="5">
        <f t="shared" ca="1" si="538"/>
        <v>340</v>
      </c>
      <c r="AE1247" s="5">
        <f t="shared" ca="1" si="539"/>
        <v>308</v>
      </c>
      <c r="AF1247" s="5">
        <f t="shared" ca="1" si="540"/>
        <v>261</v>
      </c>
      <c r="AG1247" s="5">
        <f t="shared" ca="1" si="541"/>
        <v>360</v>
      </c>
      <c r="AH1247" s="5">
        <f t="shared" ca="1" si="542"/>
        <v>305</v>
      </c>
      <c r="AI1247" s="5">
        <f t="shared" ca="1" si="543"/>
        <v>327</v>
      </c>
      <c r="AJ1247" s="5">
        <f t="shared" ca="1" si="544"/>
        <v>363</v>
      </c>
      <c r="AK1247" s="5">
        <f t="shared" ca="1" si="545"/>
        <v>322</v>
      </c>
    </row>
    <row r="1248" spans="1:37" x14ac:dyDescent="0.3">
      <c r="A1248" s="35">
        <f>IF(Замеры!B1245=0, " ", Замеры!B1245)</f>
        <v>1242</v>
      </c>
      <c r="B1248" s="45" t="str">
        <f>Замеры!G1245</f>
        <v xml:space="preserve">Группа от QF </v>
      </c>
      <c r="C1248" s="45" t="str">
        <f>IF(Замеры!O1245=0, " ", Замеры!O1245)</f>
        <v xml:space="preserve"> </v>
      </c>
      <c r="D1248" s="69" t="str">
        <f t="shared" si="546"/>
        <v xml:space="preserve"> </v>
      </c>
      <c r="E1248" s="69" t="str">
        <f t="shared" si="547"/>
        <v xml:space="preserve"> </v>
      </c>
      <c r="F1248" s="29" t="str">
        <f t="shared" si="522"/>
        <v>-</v>
      </c>
      <c r="G1248" s="29" t="str">
        <f t="shared" si="523"/>
        <v>-</v>
      </c>
      <c r="H1248" s="29" t="str">
        <f t="shared" si="524"/>
        <v>-</v>
      </c>
      <c r="I1248" s="29" t="str">
        <f t="shared" si="525"/>
        <v>-</v>
      </c>
      <c r="J1248" s="46" t="str">
        <f t="shared" si="526"/>
        <v>-</v>
      </c>
      <c r="K1248" s="29" t="str">
        <f t="shared" si="527"/>
        <v>-</v>
      </c>
      <c r="L1248" s="29" t="str">
        <f t="shared" si="528"/>
        <v>-</v>
      </c>
      <c r="M1248" s="29" t="str">
        <f t="shared" si="529"/>
        <v>-</v>
      </c>
      <c r="N1248" s="29" t="str">
        <f t="shared" si="530"/>
        <v>-</v>
      </c>
      <c r="O1248" s="29" t="str">
        <f t="shared" si="531"/>
        <v>-</v>
      </c>
      <c r="P1248" s="2">
        <f>Замеры!R1245</f>
        <v>0</v>
      </c>
      <c r="S1248" s="2">
        <f>Замеры!S1245</f>
        <v>0</v>
      </c>
      <c r="T1248" s="2" t="s">
        <v>72</v>
      </c>
      <c r="U1248" s="2" t="b">
        <f t="shared" si="532"/>
        <v>0</v>
      </c>
      <c r="V1248" s="2" t="b">
        <f t="shared" si="533"/>
        <v>0</v>
      </c>
      <c r="W1248" s="2" t="b">
        <f t="shared" si="534"/>
        <v>0</v>
      </c>
      <c r="Y1248" s="2">
        <f t="shared" ca="1" si="535"/>
        <v>25</v>
      </c>
      <c r="Z1248" s="2">
        <f t="shared" ca="1" si="535"/>
        <v>48</v>
      </c>
      <c r="AA1248" s="2">
        <f t="shared" ca="1" si="535"/>
        <v>30</v>
      </c>
      <c r="AB1248" s="5">
        <f t="shared" ca="1" si="536"/>
        <v>399</v>
      </c>
      <c r="AC1248" s="5">
        <f t="shared" ca="1" si="537"/>
        <v>364</v>
      </c>
      <c r="AD1248" s="5">
        <f t="shared" ca="1" si="538"/>
        <v>344</v>
      </c>
      <c r="AE1248" s="5">
        <f t="shared" ca="1" si="539"/>
        <v>332</v>
      </c>
      <c r="AF1248" s="5">
        <f t="shared" ca="1" si="540"/>
        <v>428</v>
      </c>
      <c r="AG1248" s="5">
        <f t="shared" ca="1" si="541"/>
        <v>445</v>
      </c>
      <c r="AH1248" s="5">
        <f t="shared" ca="1" si="542"/>
        <v>333</v>
      </c>
      <c r="AI1248" s="5">
        <f t="shared" ca="1" si="543"/>
        <v>449</v>
      </c>
      <c r="AJ1248" s="5">
        <f t="shared" ca="1" si="544"/>
        <v>410</v>
      </c>
      <c r="AK1248" s="5">
        <f t="shared" ca="1" si="545"/>
        <v>333</v>
      </c>
    </row>
    <row r="1249" spans="1:37" x14ac:dyDescent="0.3">
      <c r="A1249" s="35">
        <f>IF(Замеры!B1246=0, " ", Замеры!B1246)</f>
        <v>1243</v>
      </c>
      <c r="B1249" s="45" t="str">
        <f>Замеры!G1246</f>
        <v xml:space="preserve">Группа от QF </v>
      </c>
      <c r="C1249" s="45" t="str">
        <f>IF(Замеры!O1246=0, " ", Замеры!O1246)</f>
        <v xml:space="preserve"> </v>
      </c>
      <c r="D1249" s="69" t="str">
        <f t="shared" si="546"/>
        <v xml:space="preserve"> </v>
      </c>
      <c r="E1249" s="69" t="str">
        <f t="shared" si="547"/>
        <v xml:space="preserve"> </v>
      </c>
      <c r="F1249" s="29" t="str">
        <f t="shared" si="522"/>
        <v>-</v>
      </c>
      <c r="G1249" s="29" t="str">
        <f t="shared" si="523"/>
        <v>-</v>
      </c>
      <c r="H1249" s="29" t="str">
        <f t="shared" si="524"/>
        <v>-</v>
      </c>
      <c r="I1249" s="29" t="str">
        <f t="shared" si="525"/>
        <v>-</v>
      </c>
      <c r="J1249" s="46" t="str">
        <f t="shared" si="526"/>
        <v>-</v>
      </c>
      <c r="K1249" s="29" t="str">
        <f t="shared" si="527"/>
        <v>-</v>
      </c>
      <c r="L1249" s="29" t="str">
        <f t="shared" si="528"/>
        <v>-</v>
      </c>
      <c r="M1249" s="29" t="str">
        <f t="shared" si="529"/>
        <v>-</v>
      </c>
      <c r="N1249" s="29" t="str">
        <f t="shared" si="530"/>
        <v>-</v>
      </c>
      <c r="O1249" s="29" t="str">
        <f t="shared" si="531"/>
        <v>-</v>
      </c>
      <c r="P1249" s="2">
        <f>Замеры!R1246</f>
        <v>0</v>
      </c>
      <c r="S1249" s="2">
        <f>Замеры!S1246</f>
        <v>0</v>
      </c>
      <c r="T1249" s="2" t="s">
        <v>72</v>
      </c>
      <c r="U1249" s="2" t="b">
        <f t="shared" si="532"/>
        <v>0</v>
      </c>
      <c r="V1249" s="2" t="b">
        <f t="shared" si="533"/>
        <v>0</v>
      </c>
      <c r="W1249" s="2" t="b">
        <f t="shared" si="534"/>
        <v>0</v>
      </c>
      <c r="Y1249" s="2">
        <f t="shared" ca="1" si="535"/>
        <v>37</v>
      </c>
      <c r="Z1249" s="2">
        <f t="shared" ca="1" si="535"/>
        <v>43</v>
      </c>
      <c r="AA1249" s="2">
        <f t="shared" ca="1" si="535"/>
        <v>35</v>
      </c>
      <c r="AB1249" s="5">
        <f t="shared" ca="1" si="536"/>
        <v>476</v>
      </c>
      <c r="AC1249" s="5">
        <f t="shared" ca="1" si="537"/>
        <v>495</v>
      </c>
      <c r="AD1249" s="5">
        <f t="shared" ca="1" si="538"/>
        <v>385</v>
      </c>
      <c r="AE1249" s="5">
        <f t="shared" ca="1" si="539"/>
        <v>381</v>
      </c>
      <c r="AF1249" s="5">
        <f t="shared" ca="1" si="540"/>
        <v>387</v>
      </c>
      <c r="AG1249" s="5">
        <f t="shared" ca="1" si="541"/>
        <v>392</v>
      </c>
      <c r="AH1249" s="5">
        <f t="shared" ca="1" si="542"/>
        <v>385</v>
      </c>
      <c r="AI1249" s="5">
        <f t="shared" ca="1" si="543"/>
        <v>444</v>
      </c>
      <c r="AJ1249" s="5">
        <f t="shared" ca="1" si="544"/>
        <v>376</v>
      </c>
      <c r="AK1249" s="5">
        <f t="shared" ca="1" si="545"/>
        <v>500</v>
      </c>
    </row>
    <row r="1250" spans="1:37" x14ac:dyDescent="0.3">
      <c r="A1250" s="35">
        <f>IF(Замеры!B1247=0, " ", Замеры!B1247)</f>
        <v>1244</v>
      </c>
      <c r="B1250" s="45" t="str">
        <f>Замеры!G1247</f>
        <v xml:space="preserve">Группа от QF </v>
      </c>
      <c r="C1250" s="45" t="str">
        <f>IF(Замеры!O1247=0, " ", Замеры!O1247)</f>
        <v xml:space="preserve"> </v>
      </c>
      <c r="D1250" s="69" t="str">
        <f t="shared" si="546"/>
        <v xml:space="preserve"> </v>
      </c>
      <c r="E1250" s="69" t="str">
        <f t="shared" si="547"/>
        <v xml:space="preserve"> </v>
      </c>
      <c r="F1250" s="29" t="str">
        <f t="shared" si="522"/>
        <v>-</v>
      </c>
      <c r="G1250" s="29" t="str">
        <f t="shared" si="523"/>
        <v>-</v>
      </c>
      <c r="H1250" s="29" t="str">
        <f t="shared" si="524"/>
        <v>-</v>
      </c>
      <c r="I1250" s="29" t="str">
        <f t="shared" si="525"/>
        <v>-</v>
      </c>
      <c r="J1250" s="46" t="str">
        <f t="shared" si="526"/>
        <v>-</v>
      </c>
      <c r="K1250" s="29" t="str">
        <f t="shared" si="527"/>
        <v>-</v>
      </c>
      <c r="L1250" s="29" t="str">
        <f t="shared" si="528"/>
        <v>-</v>
      </c>
      <c r="M1250" s="29" t="str">
        <f t="shared" si="529"/>
        <v>-</v>
      </c>
      <c r="N1250" s="29" t="str">
        <f t="shared" si="530"/>
        <v>-</v>
      </c>
      <c r="O1250" s="29" t="str">
        <f t="shared" si="531"/>
        <v>-</v>
      </c>
      <c r="P1250" s="2">
        <f>Замеры!R1247</f>
        <v>0</v>
      </c>
      <c r="S1250" s="2">
        <f>Замеры!S1247</f>
        <v>0</v>
      </c>
      <c r="T1250" s="2" t="s">
        <v>72</v>
      </c>
      <c r="U1250" s="2" t="b">
        <f t="shared" si="532"/>
        <v>0</v>
      </c>
      <c r="V1250" s="2" t="b">
        <f t="shared" si="533"/>
        <v>0</v>
      </c>
      <c r="W1250" s="2" t="b">
        <f t="shared" si="534"/>
        <v>0</v>
      </c>
      <c r="Y1250" s="2">
        <f t="shared" ca="1" si="535"/>
        <v>27</v>
      </c>
      <c r="Z1250" s="2">
        <f t="shared" ca="1" si="535"/>
        <v>23</v>
      </c>
      <c r="AA1250" s="2">
        <f t="shared" ca="1" si="535"/>
        <v>21</v>
      </c>
      <c r="AB1250" s="5">
        <f t="shared" ca="1" si="536"/>
        <v>250</v>
      </c>
      <c r="AC1250" s="5">
        <f t="shared" ca="1" si="537"/>
        <v>241</v>
      </c>
      <c r="AD1250" s="5">
        <f t="shared" ca="1" si="538"/>
        <v>351</v>
      </c>
      <c r="AE1250" s="5">
        <f t="shared" ca="1" si="539"/>
        <v>312</v>
      </c>
      <c r="AF1250" s="5">
        <f t="shared" ca="1" si="540"/>
        <v>228</v>
      </c>
      <c r="AG1250" s="5">
        <f t="shared" ca="1" si="541"/>
        <v>235</v>
      </c>
      <c r="AH1250" s="5">
        <f t="shared" ca="1" si="542"/>
        <v>221</v>
      </c>
      <c r="AI1250" s="5">
        <f t="shared" ca="1" si="543"/>
        <v>304</v>
      </c>
      <c r="AJ1250" s="5">
        <f t="shared" ca="1" si="544"/>
        <v>224</v>
      </c>
      <c r="AK1250" s="5">
        <f t="shared" ca="1" si="545"/>
        <v>287</v>
      </c>
    </row>
    <row r="1251" spans="1:37" x14ac:dyDescent="0.3">
      <c r="A1251" s="35">
        <f>IF(Замеры!B1248=0, " ", Замеры!B1248)</f>
        <v>1245</v>
      </c>
      <c r="B1251" s="45" t="str">
        <f>Замеры!G1248</f>
        <v xml:space="preserve">Группа от QF </v>
      </c>
      <c r="C1251" s="45" t="str">
        <f>IF(Замеры!O1248=0, " ", Замеры!O1248)</f>
        <v xml:space="preserve"> </v>
      </c>
      <c r="D1251" s="69" t="str">
        <f t="shared" si="546"/>
        <v xml:space="preserve"> </v>
      </c>
      <c r="E1251" s="69" t="str">
        <f t="shared" si="547"/>
        <v xml:space="preserve"> </v>
      </c>
      <c r="F1251" s="29" t="str">
        <f t="shared" si="522"/>
        <v>-</v>
      </c>
      <c r="G1251" s="29" t="str">
        <f t="shared" si="523"/>
        <v>-</v>
      </c>
      <c r="H1251" s="29" t="str">
        <f t="shared" si="524"/>
        <v>-</v>
      </c>
      <c r="I1251" s="29" t="str">
        <f t="shared" si="525"/>
        <v>-</v>
      </c>
      <c r="J1251" s="46" t="str">
        <f t="shared" si="526"/>
        <v>-</v>
      </c>
      <c r="K1251" s="29" t="str">
        <f t="shared" si="527"/>
        <v>-</v>
      </c>
      <c r="L1251" s="29" t="str">
        <f t="shared" si="528"/>
        <v>-</v>
      </c>
      <c r="M1251" s="29" t="str">
        <f t="shared" si="529"/>
        <v>-</v>
      </c>
      <c r="N1251" s="29" t="str">
        <f t="shared" si="530"/>
        <v>-</v>
      </c>
      <c r="O1251" s="29" t="str">
        <f t="shared" si="531"/>
        <v>-</v>
      </c>
      <c r="P1251" s="2">
        <f>Замеры!R1248</f>
        <v>0</v>
      </c>
      <c r="S1251" s="2">
        <f>Замеры!S1248</f>
        <v>0</v>
      </c>
      <c r="T1251" s="2" t="s">
        <v>72</v>
      </c>
      <c r="U1251" s="2" t="b">
        <f t="shared" si="532"/>
        <v>0</v>
      </c>
      <c r="V1251" s="2" t="b">
        <f t="shared" si="533"/>
        <v>0</v>
      </c>
      <c r="W1251" s="2" t="b">
        <f t="shared" si="534"/>
        <v>0</v>
      </c>
      <c r="Y1251" s="2">
        <f t="shared" ca="1" si="535"/>
        <v>47</v>
      </c>
      <c r="Z1251" s="2">
        <f t="shared" ca="1" si="535"/>
        <v>49</v>
      </c>
      <c r="AA1251" s="2">
        <f t="shared" ca="1" si="535"/>
        <v>49</v>
      </c>
      <c r="AB1251" s="5">
        <f t="shared" ca="1" si="536"/>
        <v>527</v>
      </c>
      <c r="AC1251" s="5">
        <f t="shared" ca="1" si="537"/>
        <v>610</v>
      </c>
      <c r="AD1251" s="5">
        <f t="shared" ca="1" si="538"/>
        <v>551</v>
      </c>
      <c r="AE1251" s="5">
        <f t="shared" ca="1" si="539"/>
        <v>572</v>
      </c>
      <c r="AF1251" s="5">
        <f t="shared" ca="1" si="540"/>
        <v>496</v>
      </c>
      <c r="AG1251" s="5">
        <f t="shared" ca="1" si="541"/>
        <v>618</v>
      </c>
      <c r="AH1251" s="5">
        <f t="shared" ca="1" si="542"/>
        <v>623</v>
      </c>
      <c r="AI1251" s="5">
        <f t="shared" ca="1" si="543"/>
        <v>629</v>
      </c>
      <c r="AJ1251" s="5">
        <f t="shared" ca="1" si="544"/>
        <v>544</v>
      </c>
      <c r="AK1251" s="5">
        <f t="shared" ca="1" si="545"/>
        <v>595</v>
      </c>
    </row>
    <row r="1252" spans="1:37" x14ac:dyDescent="0.3">
      <c r="A1252" s="35">
        <f>IF(Замеры!B1249=0, " ", Замеры!B1249)</f>
        <v>1246</v>
      </c>
      <c r="B1252" s="45" t="str">
        <f>Замеры!G1249</f>
        <v xml:space="preserve">Группа от QF </v>
      </c>
      <c r="C1252" s="45" t="str">
        <f>IF(Замеры!O1249=0, " ", Замеры!O1249)</f>
        <v xml:space="preserve"> </v>
      </c>
      <c r="D1252" s="69" t="str">
        <f t="shared" si="546"/>
        <v xml:space="preserve"> </v>
      </c>
      <c r="E1252" s="69" t="str">
        <f t="shared" si="547"/>
        <v xml:space="preserve"> </v>
      </c>
      <c r="F1252" s="29" t="str">
        <f t="shared" si="522"/>
        <v>-</v>
      </c>
      <c r="G1252" s="29" t="str">
        <f t="shared" si="523"/>
        <v>-</v>
      </c>
      <c r="H1252" s="29" t="str">
        <f t="shared" si="524"/>
        <v>-</v>
      </c>
      <c r="I1252" s="29" t="str">
        <f t="shared" si="525"/>
        <v>-</v>
      </c>
      <c r="J1252" s="46" t="str">
        <f t="shared" si="526"/>
        <v>-</v>
      </c>
      <c r="K1252" s="29" t="str">
        <f t="shared" si="527"/>
        <v>-</v>
      </c>
      <c r="L1252" s="29" t="str">
        <f t="shared" si="528"/>
        <v>-</v>
      </c>
      <c r="M1252" s="29" t="str">
        <f t="shared" si="529"/>
        <v>-</v>
      </c>
      <c r="N1252" s="29" t="str">
        <f t="shared" si="530"/>
        <v>-</v>
      </c>
      <c r="O1252" s="29" t="str">
        <f t="shared" si="531"/>
        <v>-</v>
      </c>
      <c r="P1252" s="2">
        <f>Замеры!R1249</f>
        <v>0</v>
      </c>
      <c r="S1252" s="2">
        <f>Замеры!S1249</f>
        <v>0</v>
      </c>
      <c r="T1252" s="2" t="s">
        <v>72</v>
      </c>
      <c r="U1252" s="2" t="b">
        <f t="shared" si="532"/>
        <v>0</v>
      </c>
      <c r="V1252" s="2" t="b">
        <f t="shared" si="533"/>
        <v>0</v>
      </c>
      <c r="W1252" s="2" t="b">
        <f t="shared" si="534"/>
        <v>0</v>
      </c>
      <c r="Y1252" s="2">
        <f t="shared" ca="1" si="535"/>
        <v>45</v>
      </c>
      <c r="Z1252" s="2">
        <f t="shared" ca="1" si="535"/>
        <v>39</v>
      </c>
      <c r="AA1252" s="2">
        <f t="shared" ca="1" si="535"/>
        <v>43</v>
      </c>
      <c r="AB1252" s="5">
        <f t="shared" ca="1" si="536"/>
        <v>521</v>
      </c>
      <c r="AC1252" s="5">
        <f t="shared" ca="1" si="537"/>
        <v>482</v>
      </c>
      <c r="AD1252" s="5">
        <f t="shared" ca="1" si="538"/>
        <v>493</v>
      </c>
      <c r="AE1252" s="5">
        <f t="shared" ca="1" si="539"/>
        <v>549</v>
      </c>
      <c r="AF1252" s="5">
        <f t="shared" ca="1" si="540"/>
        <v>474</v>
      </c>
      <c r="AG1252" s="5">
        <f t="shared" ca="1" si="541"/>
        <v>563</v>
      </c>
      <c r="AH1252" s="5">
        <f t="shared" ca="1" si="542"/>
        <v>441</v>
      </c>
      <c r="AI1252" s="5">
        <f t="shared" ca="1" si="543"/>
        <v>499</v>
      </c>
      <c r="AJ1252" s="5">
        <f t="shared" ca="1" si="544"/>
        <v>480</v>
      </c>
      <c r="AK1252" s="5">
        <f t="shared" ca="1" si="545"/>
        <v>525</v>
      </c>
    </row>
    <row r="1253" spans="1:37" x14ac:dyDescent="0.3">
      <c r="A1253" s="35">
        <f>IF(Замеры!B1250=0, " ", Замеры!B1250)</f>
        <v>1247</v>
      </c>
      <c r="B1253" s="45" t="str">
        <f>Замеры!G1250</f>
        <v xml:space="preserve">Группа от QF </v>
      </c>
      <c r="C1253" s="45" t="str">
        <f>IF(Замеры!O1250=0, " ", Замеры!O1250)</f>
        <v xml:space="preserve"> </v>
      </c>
      <c r="D1253" s="69" t="str">
        <f t="shared" si="546"/>
        <v xml:space="preserve"> </v>
      </c>
      <c r="E1253" s="69" t="str">
        <f t="shared" si="547"/>
        <v xml:space="preserve"> </v>
      </c>
      <c r="F1253" s="29" t="str">
        <f t="shared" si="522"/>
        <v>-</v>
      </c>
      <c r="G1253" s="29" t="str">
        <f t="shared" si="523"/>
        <v>-</v>
      </c>
      <c r="H1253" s="29" t="str">
        <f t="shared" si="524"/>
        <v>-</v>
      </c>
      <c r="I1253" s="29" t="str">
        <f t="shared" si="525"/>
        <v>-</v>
      </c>
      <c r="J1253" s="46" t="str">
        <f t="shared" si="526"/>
        <v>-</v>
      </c>
      <c r="K1253" s="29" t="str">
        <f t="shared" si="527"/>
        <v>-</v>
      </c>
      <c r="L1253" s="29" t="str">
        <f t="shared" si="528"/>
        <v>-</v>
      </c>
      <c r="M1253" s="29" t="str">
        <f t="shared" si="529"/>
        <v>-</v>
      </c>
      <c r="N1253" s="29" t="str">
        <f t="shared" si="530"/>
        <v>-</v>
      </c>
      <c r="O1253" s="29" t="str">
        <f t="shared" si="531"/>
        <v>-</v>
      </c>
      <c r="P1253" s="2">
        <f>Замеры!R1250</f>
        <v>0</v>
      </c>
      <c r="S1253" s="2">
        <f>Замеры!S1250</f>
        <v>0</v>
      </c>
      <c r="T1253" s="2" t="s">
        <v>72</v>
      </c>
      <c r="U1253" s="2" t="b">
        <f t="shared" si="532"/>
        <v>0</v>
      </c>
      <c r="V1253" s="2" t="b">
        <f t="shared" si="533"/>
        <v>0</v>
      </c>
      <c r="W1253" s="2" t="b">
        <f t="shared" si="534"/>
        <v>0</v>
      </c>
      <c r="Y1253" s="2">
        <f t="shared" ca="1" si="535"/>
        <v>37</v>
      </c>
      <c r="Z1253" s="2">
        <f t="shared" ca="1" si="535"/>
        <v>22</v>
      </c>
      <c r="AA1253" s="2">
        <f t="shared" ca="1" si="535"/>
        <v>34</v>
      </c>
      <c r="AB1253" s="5">
        <f t="shared" ca="1" si="536"/>
        <v>487</v>
      </c>
      <c r="AC1253" s="5">
        <f t="shared" ca="1" si="537"/>
        <v>399</v>
      </c>
      <c r="AD1253" s="5">
        <f t="shared" ca="1" si="538"/>
        <v>385</v>
      </c>
      <c r="AE1253" s="5">
        <f t="shared" ca="1" si="539"/>
        <v>365</v>
      </c>
      <c r="AF1253" s="5">
        <f t="shared" ca="1" si="540"/>
        <v>350</v>
      </c>
      <c r="AG1253" s="5">
        <f t="shared" ca="1" si="541"/>
        <v>392</v>
      </c>
      <c r="AH1253" s="5">
        <f t="shared" ca="1" si="542"/>
        <v>471</v>
      </c>
      <c r="AI1253" s="5">
        <f t="shared" ca="1" si="543"/>
        <v>422</v>
      </c>
      <c r="AJ1253" s="5">
        <f t="shared" ca="1" si="544"/>
        <v>381</v>
      </c>
      <c r="AK1253" s="5">
        <f t="shared" ca="1" si="545"/>
        <v>460</v>
      </c>
    </row>
    <row r="1254" spans="1:37" x14ac:dyDescent="0.3">
      <c r="A1254" s="35">
        <f>IF(Замеры!B1251=0, " ", Замеры!B1251)</f>
        <v>1248</v>
      </c>
      <c r="B1254" s="45" t="str">
        <f>Замеры!G1251</f>
        <v xml:space="preserve">Группа от QF </v>
      </c>
      <c r="C1254" s="45" t="str">
        <f>IF(Замеры!O1251=0, " ", Замеры!O1251)</f>
        <v xml:space="preserve"> </v>
      </c>
      <c r="D1254" s="69" t="str">
        <f t="shared" si="546"/>
        <v xml:space="preserve"> </v>
      </c>
      <c r="E1254" s="69" t="str">
        <f t="shared" si="547"/>
        <v xml:space="preserve"> </v>
      </c>
      <c r="F1254" s="29" t="str">
        <f t="shared" si="522"/>
        <v>-</v>
      </c>
      <c r="G1254" s="29" t="str">
        <f t="shared" si="523"/>
        <v>-</v>
      </c>
      <c r="H1254" s="29" t="str">
        <f t="shared" si="524"/>
        <v>-</v>
      </c>
      <c r="I1254" s="29" t="str">
        <f t="shared" si="525"/>
        <v>-</v>
      </c>
      <c r="J1254" s="46" t="str">
        <f t="shared" si="526"/>
        <v>-</v>
      </c>
      <c r="K1254" s="29" t="str">
        <f t="shared" si="527"/>
        <v>-</v>
      </c>
      <c r="L1254" s="29" t="str">
        <f t="shared" si="528"/>
        <v>-</v>
      </c>
      <c r="M1254" s="29" t="str">
        <f t="shared" si="529"/>
        <v>-</v>
      </c>
      <c r="N1254" s="29" t="str">
        <f t="shared" si="530"/>
        <v>-</v>
      </c>
      <c r="O1254" s="29" t="str">
        <f t="shared" si="531"/>
        <v>-</v>
      </c>
      <c r="P1254" s="2">
        <f>Замеры!R1251</f>
        <v>0</v>
      </c>
      <c r="S1254" s="2">
        <f>Замеры!S1251</f>
        <v>0</v>
      </c>
      <c r="T1254" s="2" t="s">
        <v>72</v>
      </c>
      <c r="U1254" s="2" t="b">
        <f t="shared" si="532"/>
        <v>0</v>
      </c>
      <c r="V1254" s="2" t="b">
        <f t="shared" si="533"/>
        <v>0</v>
      </c>
      <c r="W1254" s="2" t="b">
        <f t="shared" si="534"/>
        <v>0</v>
      </c>
      <c r="Y1254" s="2">
        <f t="shared" ca="1" si="535"/>
        <v>48</v>
      </c>
      <c r="Z1254" s="2">
        <f t="shared" ca="1" si="535"/>
        <v>33</v>
      </c>
      <c r="AA1254" s="2">
        <f t="shared" ca="1" si="535"/>
        <v>39</v>
      </c>
      <c r="AB1254" s="5">
        <f t="shared" ca="1" si="536"/>
        <v>401</v>
      </c>
      <c r="AC1254" s="5">
        <f t="shared" ca="1" si="537"/>
        <v>531</v>
      </c>
      <c r="AD1254" s="5">
        <f t="shared" ca="1" si="538"/>
        <v>401</v>
      </c>
      <c r="AE1254" s="5">
        <f t="shared" ca="1" si="539"/>
        <v>399</v>
      </c>
      <c r="AF1254" s="5">
        <f t="shared" ca="1" si="540"/>
        <v>520</v>
      </c>
      <c r="AG1254" s="5">
        <f t="shared" ca="1" si="541"/>
        <v>461</v>
      </c>
      <c r="AH1254" s="5">
        <f t="shared" ca="1" si="542"/>
        <v>466</v>
      </c>
      <c r="AI1254" s="5">
        <f t="shared" ca="1" si="543"/>
        <v>515</v>
      </c>
      <c r="AJ1254" s="5">
        <f t="shared" ca="1" si="544"/>
        <v>405</v>
      </c>
      <c r="AK1254" s="5">
        <f t="shared" ca="1" si="545"/>
        <v>488</v>
      </c>
    </row>
    <row r="1255" spans="1:37" x14ac:dyDescent="0.3">
      <c r="A1255" s="35">
        <f>IF(Замеры!B1252=0, " ", Замеры!B1252)</f>
        <v>1249</v>
      </c>
      <c r="B1255" s="45" t="str">
        <f>Замеры!G1252</f>
        <v xml:space="preserve">Группа от QF </v>
      </c>
      <c r="C1255" s="45" t="str">
        <f>IF(Замеры!O1252=0, " ", Замеры!O1252)</f>
        <v xml:space="preserve"> </v>
      </c>
      <c r="D1255" s="69" t="str">
        <f t="shared" si="546"/>
        <v xml:space="preserve"> </v>
      </c>
      <c r="E1255" s="69" t="str">
        <f t="shared" si="547"/>
        <v xml:space="preserve"> </v>
      </c>
      <c r="F1255" s="29" t="str">
        <f t="shared" si="522"/>
        <v>-</v>
      </c>
      <c r="G1255" s="29" t="str">
        <f t="shared" si="523"/>
        <v>-</v>
      </c>
      <c r="H1255" s="29" t="str">
        <f t="shared" si="524"/>
        <v>-</v>
      </c>
      <c r="I1255" s="29" t="str">
        <f t="shared" si="525"/>
        <v>-</v>
      </c>
      <c r="J1255" s="46" t="str">
        <f t="shared" si="526"/>
        <v>-</v>
      </c>
      <c r="K1255" s="29" t="str">
        <f t="shared" si="527"/>
        <v>-</v>
      </c>
      <c r="L1255" s="29" t="str">
        <f t="shared" si="528"/>
        <v>-</v>
      </c>
      <c r="M1255" s="29" t="str">
        <f t="shared" si="529"/>
        <v>-</v>
      </c>
      <c r="N1255" s="29" t="str">
        <f t="shared" si="530"/>
        <v>-</v>
      </c>
      <c r="O1255" s="29" t="str">
        <f t="shared" si="531"/>
        <v>-</v>
      </c>
      <c r="P1255" s="2">
        <f>Замеры!R1252</f>
        <v>0</v>
      </c>
      <c r="S1255" s="2">
        <f>Замеры!S1252</f>
        <v>0</v>
      </c>
      <c r="T1255" s="2" t="s">
        <v>72</v>
      </c>
      <c r="U1255" s="2" t="b">
        <f t="shared" si="532"/>
        <v>0</v>
      </c>
      <c r="V1255" s="2" t="b">
        <f t="shared" si="533"/>
        <v>0</v>
      </c>
      <c r="W1255" s="2" t="b">
        <f t="shared" si="534"/>
        <v>0</v>
      </c>
      <c r="Y1255" s="2">
        <f t="shared" ca="1" si="535"/>
        <v>38</v>
      </c>
      <c r="Z1255" s="2">
        <f t="shared" ca="1" si="535"/>
        <v>40</v>
      </c>
      <c r="AA1255" s="2">
        <f t="shared" ca="1" si="535"/>
        <v>36</v>
      </c>
      <c r="AB1255" s="5">
        <f t="shared" ca="1" si="536"/>
        <v>473</v>
      </c>
      <c r="AC1255" s="5">
        <f t="shared" ca="1" si="537"/>
        <v>386</v>
      </c>
      <c r="AD1255" s="5">
        <f t="shared" ca="1" si="538"/>
        <v>468</v>
      </c>
      <c r="AE1255" s="5">
        <f t="shared" ca="1" si="539"/>
        <v>398</v>
      </c>
      <c r="AF1255" s="5">
        <f t="shared" ca="1" si="540"/>
        <v>454</v>
      </c>
      <c r="AG1255" s="5">
        <f t="shared" ca="1" si="541"/>
        <v>484</v>
      </c>
      <c r="AH1255" s="5">
        <f t="shared" ca="1" si="542"/>
        <v>442</v>
      </c>
      <c r="AI1255" s="5">
        <f t="shared" ca="1" si="543"/>
        <v>414</v>
      </c>
      <c r="AJ1255" s="5">
        <f t="shared" ca="1" si="544"/>
        <v>409</v>
      </c>
      <c r="AK1255" s="5">
        <f t="shared" ca="1" si="545"/>
        <v>416</v>
      </c>
    </row>
    <row r="1256" spans="1:37" x14ac:dyDescent="0.3">
      <c r="A1256" s="35">
        <f>IF(Замеры!B1253=0, " ", Замеры!B1253)</f>
        <v>1250</v>
      </c>
      <c r="B1256" s="45" t="str">
        <f>Замеры!G1253</f>
        <v xml:space="preserve">Группа от QF </v>
      </c>
      <c r="C1256" s="45" t="str">
        <f>IF(Замеры!O1253=0, " ", Замеры!O1253)</f>
        <v xml:space="preserve"> </v>
      </c>
      <c r="D1256" s="69" t="str">
        <f t="shared" si="546"/>
        <v xml:space="preserve"> </v>
      </c>
      <c r="E1256" s="69" t="str">
        <f t="shared" si="547"/>
        <v xml:space="preserve"> </v>
      </c>
      <c r="F1256" s="29" t="str">
        <f t="shared" si="522"/>
        <v>-</v>
      </c>
      <c r="G1256" s="29" t="str">
        <f t="shared" si="523"/>
        <v>-</v>
      </c>
      <c r="H1256" s="29" t="str">
        <f t="shared" si="524"/>
        <v>-</v>
      </c>
      <c r="I1256" s="29" t="str">
        <f t="shared" si="525"/>
        <v>-</v>
      </c>
      <c r="J1256" s="46" t="str">
        <f t="shared" si="526"/>
        <v>-</v>
      </c>
      <c r="K1256" s="29" t="str">
        <f t="shared" si="527"/>
        <v>-</v>
      </c>
      <c r="L1256" s="29" t="str">
        <f t="shared" si="528"/>
        <v>-</v>
      </c>
      <c r="M1256" s="29" t="str">
        <f t="shared" si="529"/>
        <v>-</v>
      </c>
      <c r="N1256" s="29" t="str">
        <f t="shared" si="530"/>
        <v>-</v>
      </c>
      <c r="O1256" s="29" t="str">
        <f t="shared" si="531"/>
        <v>-</v>
      </c>
      <c r="P1256" s="2">
        <f>Замеры!R1253</f>
        <v>0</v>
      </c>
      <c r="S1256" s="2">
        <f>Замеры!S1253</f>
        <v>0</v>
      </c>
      <c r="T1256" s="2" t="s">
        <v>72</v>
      </c>
      <c r="U1256" s="2" t="b">
        <f t="shared" si="532"/>
        <v>0</v>
      </c>
      <c r="V1256" s="2" t="b">
        <f t="shared" si="533"/>
        <v>0</v>
      </c>
      <c r="W1256" s="2" t="b">
        <f t="shared" si="534"/>
        <v>0</v>
      </c>
      <c r="Y1256" s="2">
        <f t="shared" ca="1" si="535"/>
        <v>45</v>
      </c>
      <c r="Z1256" s="2">
        <f t="shared" ca="1" si="535"/>
        <v>36</v>
      </c>
      <c r="AA1256" s="2">
        <f t="shared" ca="1" si="535"/>
        <v>42</v>
      </c>
      <c r="AB1256" s="5">
        <f t="shared" ca="1" si="536"/>
        <v>455</v>
      </c>
      <c r="AC1256" s="5">
        <f t="shared" ca="1" si="537"/>
        <v>504</v>
      </c>
      <c r="AD1256" s="5">
        <f t="shared" ca="1" si="538"/>
        <v>461</v>
      </c>
      <c r="AE1256" s="5">
        <f t="shared" ca="1" si="539"/>
        <v>566</v>
      </c>
      <c r="AF1256" s="5">
        <f t="shared" ca="1" si="540"/>
        <v>437</v>
      </c>
      <c r="AG1256" s="5">
        <f t="shared" ca="1" si="541"/>
        <v>506</v>
      </c>
      <c r="AH1256" s="5">
        <f t="shared" ca="1" si="542"/>
        <v>425</v>
      </c>
      <c r="AI1256" s="5">
        <f t="shared" ca="1" si="543"/>
        <v>431</v>
      </c>
      <c r="AJ1256" s="5">
        <f t="shared" ca="1" si="544"/>
        <v>471</v>
      </c>
      <c r="AK1256" s="5">
        <f t="shared" ca="1" si="545"/>
        <v>515</v>
      </c>
    </row>
    <row r="1257" spans="1:37" x14ac:dyDescent="0.3">
      <c r="A1257" s="35">
        <f>IF(Замеры!B1254=0, " ", Замеры!B1254)</f>
        <v>1251</v>
      </c>
      <c r="B1257" s="45" t="str">
        <f>Замеры!G1254</f>
        <v xml:space="preserve">Группа от QF </v>
      </c>
      <c r="C1257" s="45" t="str">
        <f>IF(Замеры!O1254=0, " ", Замеры!O1254)</f>
        <v xml:space="preserve"> </v>
      </c>
      <c r="D1257" s="69" t="str">
        <f t="shared" si="546"/>
        <v xml:space="preserve"> </v>
      </c>
      <c r="E1257" s="69" t="str">
        <f t="shared" si="547"/>
        <v xml:space="preserve"> </v>
      </c>
      <c r="F1257" s="29" t="str">
        <f t="shared" si="522"/>
        <v>-</v>
      </c>
      <c r="G1257" s="29" t="str">
        <f t="shared" si="523"/>
        <v>-</v>
      </c>
      <c r="H1257" s="29" t="str">
        <f t="shared" si="524"/>
        <v>-</v>
      </c>
      <c r="I1257" s="29" t="str">
        <f t="shared" si="525"/>
        <v>-</v>
      </c>
      <c r="J1257" s="46" t="str">
        <f t="shared" si="526"/>
        <v>-</v>
      </c>
      <c r="K1257" s="29" t="str">
        <f t="shared" si="527"/>
        <v>-</v>
      </c>
      <c r="L1257" s="29" t="str">
        <f t="shared" si="528"/>
        <v>-</v>
      </c>
      <c r="M1257" s="29" t="str">
        <f t="shared" si="529"/>
        <v>-</v>
      </c>
      <c r="N1257" s="29" t="str">
        <f t="shared" si="530"/>
        <v>-</v>
      </c>
      <c r="O1257" s="29" t="str">
        <f t="shared" si="531"/>
        <v>-</v>
      </c>
      <c r="P1257" s="2">
        <f>Замеры!R1254</f>
        <v>0</v>
      </c>
      <c r="S1257" s="2">
        <f>Замеры!S1254</f>
        <v>0</v>
      </c>
      <c r="T1257" s="2" t="s">
        <v>72</v>
      </c>
      <c r="U1257" s="2" t="b">
        <f t="shared" si="532"/>
        <v>0</v>
      </c>
      <c r="V1257" s="2" t="b">
        <f t="shared" si="533"/>
        <v>0</v>
      </c>
      <c r="W1257" s="2" t="b">
        <f t="shared" si="534"/>
        <v>0</v>
      </c>
      <c r="Y1257" s="2">
        <f t="shared" ca="1" si="535"/>
        <v>46</v>
      </c>
      <c r="Z1257" s="2">
        <f t="shared" ca="1" si="535"/>
        <v>32</v>
      </c>
      <c r="AA1257" s="2">
        <f t="shared" ca="1" si="535"/>
        <v>21</v>
      </c>
      <c r="AB1257" s="5">
        <f t="shared" ca="1" si="536"/>
        <v>316</v>
      </c>
      <c r="AC1257" s="5">
        <f t="shared" ca="1" si="537"/>
        <v>267</v>
      </c>
      <c r="AD1257" s="5">
        <f t="shared" ca="1" si="538"/>
        <v>329</v>
      </c>
      <c r="AE1257" s="5">
        <f t="shared" ca="1" si="539"/>
        <v>330</v>
      </c>
      <c r="AF1257" s="5">
        <f t="shared" ca="1" si="540"/>
        <v>279</v>
      </c>
      <c r="AG1257" s="5">
        <f t="shared" ca="1" si="541"/>
        <v>321</v>
      </c>
      <c r="AH1257" s="5">
        <f t="shared" ca="1" si="542"/>
        <v>311</v>
      </c>
      <c r="AI1257" s="5">
        <f t="shared" ca="1" si="543"/>
        <v>276</v>
      </c>
      <c r="AJ1257" s="5">
        <f t="shared" ca="1" si="544"/>
        <v>250</v>
      </c>
      <c r="AK1257" s="5">
        <f t="shared" ca="1" si="545"/>
        <v>280</v>
      </c>
    </row>
    <row r="1258" spans="1:37" x14ac:dyDescent="0.3">
      <c r="A1258" s="35">
        <f>IF(Замеры!B1255=0, " ", Замеры!B1255)</f>
        <v>1252</v>
      </c>
      <c r="B1258" s="45" t="str">
        <f>Замеры!G1255</f>
        <v xml:space="preserve">Группа от QF </v>
      </c>
      <c r="C1258" s="45" t="str">
        <f>IF(Замеры!O1255=0, " ", Замеры!O1255)</f>
        <v xml:space="preserve"> </v>
      </c>
      <c r="D1258" s="69" t="str">
        <f t="shared" si="546"/>
        <v xml:space="preserve"> </v>
      </c>
      <c r="E1258" s="69" t="str">
        <f t="shared" si="547"/>
        <v xml:space="preserve"> </v>
      </c>
      <c r="F1258" s="29" t="str">
        <f t="shared" si="522"/>
        <v>-</v>
      </c>
      <c r="G1258" s="29" t="str">
        <f t="shared" si="523"/>
        <v>-</v>
      </c>
      <c r="H1258" s="29" t="str">
        <f t="shared" si="524"/>
        <v>-</v>
      </c>
      <c r="I1258" s="29" t="str">
        <f t="shared" si="525"/>
        <v>-</v>
      </c>
      <c r="J1258" s="46" t="str">
        <f t="shared" si="526"/>
        <v>-</v>
      </c>
      <c r="K1258" s="29" t="str">
        <f t="shared" si="527"/>
        <v>-</v>
      </c>
      <c r="L1258" s="29" t="str">
        <f t="shared" si="528"/>
        <v>-</v>
      </c>
      <c r="M1258" s="29" t="str">
        <f t="shared" si="529"/>
        <v>-</v>
      </c>
      <c r="N1258" s="29" t="str">
        <f t="shared" si="530"/>
        <v>-</v>
      </c>
      <c r="O1258" s="29" t="str">
        <f t="shared" si="531"/>
        <v>-</v>
      </c>
      <c r="P1258" s="2">
        <f>Замеры!R1255</f>
        <v>0</v>
      </c>
      <c r="S1258" s="2">
        <f>Замеры!S1255</f>
        <v>0</v>
      </c>
      <c r="T1258" s="2" t="s">
        <v>72</v>
      </c>
      <c r="U1258" s="2" t="b">
        <f t="shared" si="532"/>
        <v>0</v>
      </c>
      <c r="V1258" s="2" t="b">
        <f t="shared" si="533"/>
        <v>0</v>
      </c>
      <c r="W1258" s="2" t="b">
        <f t="shared" si="534"/>
        <v>0</v>
      </c>
      <c r="Y1258" s="2">
        <f t="shared" ca="1" si="535"/>
        <v>50</v>
      </c>
      <c r="Z1258" s="2">
        <f t="shared" ca="1" si="535"/>
        <v>48</v>
      </c>
      <c r="AA1258" s="2">
        <f t="shared" ca="1" si="535"/>
        <v>30</v>
      </c>
      <c r="AB1258" s="5">
        <f t="shared" ca="1" si="536"/>
        <v>332</v>
      </c>
      <c r="AC1258" s="5">
        <f t="shared" ca="1" si="537"/>
        <v>387</v>
      </c>
      <c r="AD1258" s="5">
        <f t="shared" ca="1" si="538"/>
        <v>367</v>
      </c>
      <c r="AE1258" s="5">
        <f t="shared" ca="1" si="539"/>
        <v>331</v>
      </c>
      <c r="AF1258" s="5">
        <f t="shared" ca="1" si="540"/>
        <v>362</v>
      </c>
      <c r="AG1258" s="5">
        <f t="shared" ca="1" si="541"/>
        <v>353</v>
      </c>
      <c r="AH1258" s="5">
        <f t="shared" ca="1" si="542"/>
        <v>440</v>
      </c>
      <c r="AI1258" s="5">
        <f t="shared" ca="1" si="543"/>
        <v>389</v>
      </c>
      <c r="AJ1258" s="5">
        <f t="shared" ca="1" si="544"/>
        <v>392</v>
      </c>
      <c r="AK1258" s="5">
        <f t="shared" ca="1" si="545"/>
        <v>309</v>
      </c>
    </row>
    <row r="1259" spans="1:37" x14ac:dyDescent="0.3">
      <c r="A1259" s="35">
        <f>IF(Замеры!B1256=0, " ", Замеры!B1256)</f>
        <v>1253</v>
      </c>
      <c r="B1259" s="45" t="str">
        <f>Замеры!G1256</f>
        <v xml:space="preserve">Группа от QF </v>
      </c>
      <c r="C1259" s="45" t="str">
        <f>IF(Замеры!O1256=0, " ", Замеры!O1256)</f>
        <v xml:space="preserve"> </v>
      </c>
      <c r="D1259" s="69" t="str">
        <f t="shared" si="546"/>
        <v xml:space="preserve"> </v>
      </c>
      <c r="E1259" s="69" t="str">
        <f t="shared" si="547"/>
        <v xml:space="preserve"> </v>
      </c>
      <c r="F1259" s="29" t="str">
        <f t="shared" si="522"/>
        <v>-</v>
      </c>
      <c r="G1259" s="29" t="str">
        <f t="shared" si="523"/>
        <v>-</v>
      </c>
      <c r="H1259" s="29" t="str">
        <f t="shared" si="524"/>
        <v>-</v>
      </c>
      <c r="I1259" s="29" t="str">
        <f t="shared" si="525"/>
        <v>-</v>
      </c>
      <c r="J1259" s="46" t="str">
        <f t="shared" si="526"/>
        <v>-</v>
      </c>
      <c r="K1259" s="29" t="str">
        <f t="shared" si="527"/>
        <v>-</v>
      </c>
      <c r="L1259" s="29" t="str">
        <f t="shared" si="528"/>
        <v>-</v>
      </c>
      <c r="M1259" s="29" t="str">
        <f t="shared" si="529"/>
        <v>-</v>
      </c>
      <c r="N1259" s="29" t="str">
        <f t="shared" si="530"/>
        <v>-</v>
      </c>
      <c r="O1259" s="29" t="str">
        <f t="shared" si="531"/>
        <v>-</v>
      </c>
      <c r="P1259" s="2">
        <f>Замеры!R1256</f>
        <v>0</v>
      </c>
      <c r="S1259" s="2">
        <f>Замеры!S1256</f>
        <v>0</v>
      </c>
      <c r="T1259" s="2" t="s">
        <v>72</v>
      </c>
      <c r="U1259" s="2" t="b">
        <f t="shared" si="532"/>
        <v>0</v>
      </c>
      <c r="V1259" s="2" t="b">
        <f t="shared" si="533"/>
        <v>0</v>
      </c>
      <c r="W1259" s="2" t="b">
        <f t="shared" si="534"/>
        <v>0</v>
      </c>
      <c r="Y1259" s="2">
        <f t="shared" ca="1" si="535"/>
        <v>50</v>
      </c>
      <c r="Z1259" s="2">
        <f t="shared" ca="1" si="535"/>
        <v>49</v>
      </c>
      <c r="AA1259" s="2">
        <f t="shared" ca="1" si="535"/>
        <v>27</v>
      </c>
      <c r="AB1259" s="5">
        <f t="shared" ca="1" si="536"/>
        <v>379</v>
      </c>
      <c r="AC1259" s="5">
        <f t="shared" ca="1" si="537"/>
        <v>376</v>
      </c>
      <c r="AD1259" s="5">
        <f t="shared" ca="1" si="538"/>
        <v>394</v>
      </c>
      <c r="AE1259" s="5">
        <f t="shared" ca="1" si="539"/>
        <v>323</v>
      </c>
      <c r="AF1259" s="5">
        <f t="shared" ca="1" si="540"/>
        <v>413</v>
      </c>
      <c r="AG1259" s="5">
        <f t="shared" ca="1" si="541"/>
        <v>301</v>
      </c>
      <c r="AH1259" s="5">
        <f t="shared" ca="1" si="542"/>
        <v>319</v>
      </c>
      <c r="AI1259" s="5">
        <f t="shared" ca="1" si="543"/>
        <v>385</v>
      </c>
      <c r="AJ1259" s="5">
        <f t="shared" ca="1" si="544"/>
        <v>305</v>
      </c>
      <c r="AK1259" s="5">
        <f t="shared" ca="1" si="545"/>
        <v>332</v>
      </c>
    </row>
    <row r="1260" spans="1:37" x14ac:dyDescent="0.3">
      <c r="A1260" s="35">
        <f>IF(Замеры!B1257=0, " ", Замеры!B1257)</f>
        <v>1254</v>
      </c>
      <c r="B1260" s="45" t="str">
        <f>Замеры!G1257</f>
        <v xml:space="preserve">Группа от QF </v>
      </c>
      <c r="C1260" s="45" t="str">
        <f>IF(Замеры!O1257=0, " ", Замеры!O1257)</f>
        <v xml:space="preserve"> </v>
      </c>
      <c r="D1260" s="69" t="str">
        <f t="shared" si="546"/>
        <v xml:space="preserve"> </v>
      </c>
      <c r="E1260" s="69" t="str">
        <f t="shared" si="547"/>
        <v xml:space="preserve"> </v>
      </c>
      <c r="F1260" s="29" t="str">
        <f t="shared" si="522"/>
        <v>-</v>
      </c>
      <c r="G1260" s="29" t="str">
        <f t="shared" si="523"/>
        <v>-</v>
      </c>
      <c r="H1260" s="29" t="str">
        <f t="shared" si="524"/>
        <v>-</v>
      </c>
      <c r="I1260" s="29" t="str">
        <f t="shared" si="525"/>
        <v>-</v>
      </c>
      <c r="J1260" s="46" t="str">
        <f t="shared" si="526"/>
        <v>-</v>
      </c>
      <c r="K1260" s="29" t="str">
        <f t="shared" si="527"/>
        <v>-</v>
      </c>
      <c r="L1260" s="29" t="str">
        <f t="shared" si="528"/>
        <v>-</v>
      </c>
      <c r="M1260" s="29" t="str">
        <f t="shared" si="529"/>
        <v>-</v>
      </c>
      <c r="N1260" s="29" t="str">
        <f t="shared" si="530"/>
        <v>-</v>
      </c>
      <c r="O1260" s="29" t="str">
        <f t="shared" si="531"/>
        <v>-</v>
      </c>
      <c r="P1260" s="2">
        <f>Замеры!R1257</f>
        <v>0</v>
      </c>
      <c r="S1260" s="2">
        <f>Замеры!S1257</f>
        <v>0</v>
      </c>
      <c r="T1260" s="2" t="s">
        <v>72</v>
      </c>
      <c r="U1260" s="2" t="b">
        <f t="shared" si="532"/>
        <v>0</v>
      </c>
      <c r="V1260" s="2" t="b">
        <f t="shared" si="533"/>
        <v>0</v>
      </c>
      <c r="W1260" s="2" t="b">
        <f t="shared" si="534"/>
        <v>0</v>
      </c>
      <c r="Y1260" s="2">
        <f t="shared" ca="1" si="535"/>
        <v>38</v>
      </c>
      <c r="Z1260" s="2">
        <f t="shared" ca="1" si="535"/>
        <v>32</v>
      </c>
      <c r="AA1260" s="2">
        <f t="shared" ca="1" si="535"/>
        <v>49</v>
      </c>
      <c r="AB1260" s="5">
        <f t="shared" ca="1" si="536"/>
        <v>552</v>
      </c>
      <c r="AC1260" s="5">
        <f t="shared" ca="1" si="537"/>
        <v>518</v>
      </c>
      <c r="AD1260" s="5">
        <f t="shared" ca="1" si="538"/>
        <v>624</v>
      </c>
      <c r="AE1260" s="5">
        <f t="shared" ca="1" si="539"/>
        <v>621</v>
      </c>
      <c r="AF1260" s="5">
        <f t="shared" ca="1" si="540"/>
        <v>631</v>
      </c>
      <c r="AG1260" s="5">
        <f t="shared" ca="1" si="541"/>
        <v>603</v>
      </c>
      <c r="AH1260" s="5">
        <f t="shared" ca="1" si="542"/>
        <v>552</v>
      </c>
      <c r="AI1260" s="5">
        <f t="shared" ca="1" si="543"/>
        <v>566</v>
      </c>
      <c r="AJ1260" s="5">
        <f t="shared" ca="1" si="544"/>
        <v>585</v>
      </c>
      <c r="AK1260" s="5">
        <f t="shared" ca="1" si="545"/>
        <v>614</v>
      </c>
    </row>
    <row r="1261" spans="1:37" x14ac:dyDescent="0.3">
      <c r="A1261" s="35">
        <f>IF(Замеры!B1258=0, " ", Замеры!B1258)</f>
        <v>1255</v>
      </c>
      <c r="B1261" s="45" t="str">
        <f>Замеры!G1258</f>
        <v xml:space="preserve">Группа от QF </v>
      </c>
      <c r="C1261" s="45" t="str">
        <f>IF(Замеры!O1258=0, " ", Замеры!O1258)</f>
        <v xml:space="preserve"> </v>
      </c>
      <c r="D1261" s="69" t="str">
        <f t="shared" si="546"/>
        <v xml:space="preserve"> </v>
      </c>
      <c r="E1261" s="69" t="str">
        <f t="shared" si="547"/>
        <v xml:space="preserve"> </v>
      </c>
      <c r="F1261" s="29" t="str">
        <f t="shared" si="522"/>
        <v>-</v>
      </c>
      <c r="G1261" s="29" t="str">
        <f t="shared" si="523"/>
        <v>-</v>
      </c>
      <c r="H1261" s="29" t="str">
        <f t="shared" si="524"/>
        <v>-</v>
      </c>
      <c r="I1261" s="29" t="str">
        <f t="shared" si="525"/>
        <v>-</v>
      </c>
      <c r="J1261" s="46" t="str">
        <f t="shared" si="526"/>
        <v>-</v>
      </c>
      <c r="K1261" s="29" t="str">
        <f t="shared" si="527"/>
        <v>-</v>
      </c>
      <c r="L1261" s="29" t="str">
        <f t="shared" si="528"/>
        <v>-</v>
      </c>
      <c r="M1261" s="29" t="str">
        <f t="shared" si="529"/>
        <v>-</v>
      </c>
      <c r="N1261" s="29" t="str">
        <f t="shared" si="530"/>
        <v>-</v>
      </c>
      <c r="O1261" s="29" t="str">
        <f t="shared" si="531"/>
        <v>-</v>
      </c>
      <c r="P1261" s="2">
        <f>Замеры!R1258</f>
        <v>0</v>
      </c>
      <c r="S1261" s="2">
        <f>Замеры!S1258</f>
        <v>0</v>
      </c>
      <c r="T1261" s="2" t="s">
        <v>72</v>
      </c>
      <c r="U1261" s="2" t="b">
        <f t="shared" si="532"/>
        <v>0</v>
      </c>
      <c r="V1261" s="2" t="b">
        <f t="shared" si="533"/>
        <v>0</v>
      </c>
      <c r="W1261" s="2" t="b">
        <f t="shared" si="534"/>
        <v>0</v>
      </c>
      <c r="Y1261" s="2">
        <f t="shared" ca="1" si="535"/>
        <v>36</v>
      </c>
      <c r="Z1261" s="2">
        <f t="shared" ca="1" si="535"/>
        <v>47</v>
      </c>
      <c r="AA1261" s="2">
        <f t="shared" ca="1" si="535"/>
        <v>26</v>
      </c>
      <c r="AB1261" s="5">
        <f t="shared" ca="1" si="536"/>
        <v>373</v>
      </c>
      <c r="AC1261" s="5">
        <f t="shared" ca="1" si="537"/>
        <v>402</v>
      </c>
      <c r="AD1261" s="5">
        <f t="shared" ca="1" si="538"/>
        <v>397</v>
      </c>
      <c r="AE1261" s="5">
        <f t="shared" ca="1" si="539"/>
        <v>324</v>
      </c>
      <c r="AF1261" s="5">
        <f t="shared" ca="1" si="540"/>
        <v>325</v>
      </c>
      <c r="AG1261" s="5">
        <f t="shared" ca="1" si="541"/>
        <v>333</v>
      </c>
      <c r="AH1261" s="5">
        <f t="shared" ca="1" si="542"/>
        <v>362</v>
      </c>
      <c r="AI1261" s="5">
        <f t="shared" ca="1" si="543"/>
        <v>405</v>
      </c>
      <c r="AJ1261" s="5">
        <f t="shared" ca="1" si="544"/>
        <v>313</v>
      </c>
      <c r="AK1261" s="5">
        <f t="shared" ca="1" si="545"/>
        <v>316</v>
      </c>
    </row>
    <row r="1262" spans="1:37" x14ac:dyDescent="0.3">
      <c r="A1262" s="35">
        <f>IF(Замеры!B1259=0, " ", Замеры!B1259)</f>
        <v>1256</v>
      </c>
      <c r="B1262" s="45" t="str">
        <f>Замеры!G1259</f>
        <v xml:space="preserve">Группа от QF </v>
      </c>
      <c r="C1262" s="45" t="str">
        <f>IF(Замеры!O1259=0, " ", Замеры!O1259)</f>
        <v xml:space="preserve"> </v>
      </c>
      <c r="D1262" s="69" t="str">
        <f t="shared" si="546"/>
        <v xml:space="preserve"> </v>
      </c>
      <c r="E1262" s="69" t="str">
        <f t="shared" si="547"/>
        <v xml:space="preserve"> </v>
      </c>
      <c r="F1262" s="29" t="str">
        <f t="shared" si="522"/>
        <v>-</v>
      </c>
      <c r="G1262" s="29" t="str">
        <f t="shared" si="523"/>
        <v>-</v>
      </c>
      <c r="H1262" s="29" t="str">
        <f t="shared" si="524"/>
        <v>-</v>
      </c>
      <c r="I1262" s="29" t="str">
        <f t="shared" si="525"/>
        <v>-</v>
      </c>
      <c r="J1262" s="46" t="str">
        <f t="shared" si="526"/>
        <v>-</v>
      </c>
      <c r="K1262" s="29" t="str">
        <f t="shared" si="527"/>
        <v>-</v>
      </c>
      <c r="L1262" s="29" t="str">
        <f t="shared" si="528"/>
        <v>-</v>
      </c>
      <c r="M1262" s="29" t="str">
        <f t="shared" si="529"/>
        <v>-</v>
      </c>
      <c r="N1262" s="29" t="str">
        <f t="shared" si="530"/>
        <v>-</v>
      </c>
      <c r="O1262" s="29" t="str">
        <f t="shared" si="531"/>
        <v>-</v>
      </c>
      <c r="P1262" s="2">
        <f>Замеры!R1259</f>
        <v>0</v>
      </c>
      <c r="S1262" s="2">
        <f>Замеры!S1259</f>
        <v>0</v>
      </c>
      <c r="T1262" s="2" t="s">
        <v>72</v>
      </c>
      <c r="U1262" s="2" t="b">
        <f t="shared" si="532"/>
        <v>0</v>
      </c>
      <c r="V1262" s="2" t="b">
        <f t="shared" si="533"/>
        <v>0</v>
      </c>
      <c r="W1262" s="2" t="b">
        <f t="shared" si="534"/>
        <v>0</v>
      </c>
      <c r="Y1262" s="2">
        <f t="shared" ca="1" si="535"/>
        <v>40</v>
      </c>
      <c r="Z1262" s="2">
        <f t="shared" ca="1" si="535"/>
        <v>23</v>
      </c>
      <c r="AA1262" s="2">
        <f t="shared" ca="1" si="535"/>
        <v>42</v>
      </c>
      <c r="AB1262" s="5">
        <f t="shared" ca="1" si="536"/>
        <v>520</v>
      </c>
      <c r="AC1262" s="5">
        <f t="shared" ca="1" si="537"/>
        <v>512</v>
      </c>
      <c r="AD1262" s="5">
        <f t="shared" ca="1" si="538"/>
        <v>538</v>
      </c>
      <c r="AE1262" s="5">
        <f t="shared" ca="1" si="539"/>
        <v>491</v>
      </c>
      <c r="AF1262" s="5">
        <f t="shared" ca="1" si="540"/>
        <v>539</v>
      </c>
      <c r="AG1262" s="5">
        <f t="shared" ca="1" si="541"/>
        <v>569</v>
      </c>
      <c r="AH1262" s="5">
        <f t="shared" ca="1" si="542"/>
        <v>430</v>
      </c>
      <c r="AI1262" s="5">
        <f t="shared" ca="1" si="543"/>
        <v>439</v>
      </c>
      <c r="AJ1262" s="5">
        <f t="shared" ca="1" si="544"/>
        <v>548</v>
      </c>
      <c r="AK1262" s="5">
        <f t="shared" ca="1" si="545"/>
        <v>444</v>
      </c>
    </row>
    <row r="1263" spans="1:37" x14ac:dyDescent="0.3">
      <c r="A1263" s="35">
        <f>IF(Замеры!B1260=0, " ", Замеры!B1260)</f>
        <v>1257</v>
      </c>
      <c r="B1263" s="45" t="str">
        <f>Замеры!G1260</f>
        <v xml:space="preserve">Группа от QF </v>
      </c>
      <c r="C1263" s="45" t="str">
        <f>IF(Замеры!O1260=0, " ", Замеры!O1260)</f>
        <v xml:space="preserve"> </v>
      </c>
      <c r="D1263" s="69" t="str">
        <f t="shared" si="546"/>
        <v xml:space="preserve"> </v>
      </c>
      <c r="E1263" s="69" t="str">
        <f t="shared" si="547"/>
        <v xml:space="preserve"> </v>
      </c>
      <c r="F1263" s="29" t="str">
        <f t="shared" si="522"/>
        <v>-</v>
      </c>
      <c r="G1263" s="29" t="str">
        <f t="shared" si="523"/>
        <v>-</v>
      </c>
      <c r="H1263" s="29" t="str">
        <f t="shared" si="524"/>
        <v>-</v>
      </c>
      <c r="I1263" s="29" t="str">
        <f t="shared" si="525"/>
        <v>-</v>
      </c>
      <c r="J1263" s="46" t="str">
        <f t="shared" si="526"/>
        <v>-</v>
      </c>
      <c r="K1263" s="29" t="str">
        <f t="shared" si="527"/>
        <v>-</v>
      </c>
      <c r="L1263" s="29" t="str">
        <f t="shared" si="528"/>
        <v>-</v>
      </c>
      <c r="M1263" s="29" t="str">
        <f t="shared" si="529"/>
        <v>-</v>
      </c>
      <c r="N1263" s="29" t="str">
        <f t="shared" si="530"/>
        <v>-</v>
      </c>
      <c r="O1263" s="29" t="str">
        <f t="shared" si="531"/>
        <v>-</v>
      </c>
      <c r="P1263" s="2">
        <f>Замеры!R1260</f>
        <v>0</v>
      </c>
      <c r="S1263" s="2">
        <f>Замеры!S1260</f>
        <v>0</v>
      </c>
      <c r="T1263" s="2" t="s">
        <v>72</v>
      </c>
      <c r="U1263" s="2" t="b">
        <f t="shared" si="532"/>
        <v>0</v>
      </c>
      <c r="V1263" s="2" t="b">
        <f t="shared" si="533"/>
        <v>0</v>
      </c>
      <c r="W1263" s="2" t="b">
        <f t="shared" si="534"/>
        <v>0</v>
      </c>
      <c r="Y1263" s="2">
        <f t="shared" ca="1" si="535"/>
        <v>21</v>
      </c>
      <c r="Z1263" s="2">
        <f t="shared" ca="1" si="535"/>
        <v>29</v>
      </c>
      <c r="AA1263" s="2">
        <f t="shared" ca="1" si="535"/>
        <v>20</v>
      </c>
      <c r="AB1263" s="5">
        <f t="shared" ca="1" si="536"/>
        <v>299</v>
      </c>
      <c r="AC1263" s="5">
        <f t="shared" ca="1" si="537"/>
        <v>235</v>
      </c>
      <c r="AD1263" s="5">
        <f t="shared" ca="1" si="538"/>
        <v>264</v>
      </c>
      <c r="AE1263" s="5">
        <f t="shared" ca="1" si="539"/>
        <v>336</v>
      </c>
      <c r="AF1263" s="5">
        <f t="shared" ca="1" si="540"/>
        <v>233</v>
      </c>
      <c r="AG1263" s="5">
        <f t="shared" ca="1" si="541"/>
        <v>259</v>
      </c>
      <c r="AH1263" s="5">
        <f t="shared" ca="1" si="542"/>
        <v>347</v>
      </c>
      <c r="AI1263" s="5">
        <f t="shared" ca="1" si="543"/>
        <v>249</v>
      </c>
      <c r="AJ1263" s="5">
        <f t="shared" ca="1" si="544"/>
        <v>340</v>
      </c>
      <c r="AK1263" s="5">
        <f t="shared" ca="1" si="545"/>
        <v>208</v>
      </c>
    </row>
    <row r="1264" spans="1:37" x14ac:dyDescent="0.3">
      <c r="A1264" s="35">
        <f>IF(Замеры!B1261=0, " ", Замеры!B1261)</f>
        <v>1258</v>
      </c>
      <c r="B1264" s="45" t="str">
        <f>Замеры!G1261</f>
        <v xml:space="preserve">Группа от QF </v>
      </c>
      <c r="C1264" s="45" t="str">
        <f>IF(Замеры!O1261=0, " ", Замеры!O1261)</f>
        <v xml:space="preserve"> </v>
      </c>
      <c r="D1264" s="69" t="str">
        <f t="shared" si="546"/>
        <v xml:space="preserve"> </v>
      </c>
      <c r="E1264" s="69" t="str">
        <f t="shared" si="547"/>
        <v xml:space="preserve"> </v>
      </c>
      <c r="F1264" s="29" t="str">
        <f t="shared" si="522"/>
        <v>-</v>
      </c>
      <c r="G1264" s="29" t="str">
        <f t="shared" si="523"/>
        <v>-</v>
      </c>
      <c r="H1264" s="29" t="str">
        <f t="shared" si="524"/>
        <v>-</v>
      </c>
      <c r="I1264" s="29" t="str">
        <f t="shared" si="525"/>
        <v>-</v>
      </c>
      <c r="J1264" s="46" t="str">
        <f t="shared" si="526"/>
        <v>-</v>
      </c>
      <c r="K1264" s="29" t="str">
        <f t="shared" si="527"/>
        <v>-</v>
      </c>
      <c r="L1264" s="29" t="str">
        <f t="shared" si="528"/>
        <v>-</v>
      </c>
      <c r="M1264" s="29" t="str">
        <f t="shared" si="529"/>
        <v>-</v>
      </c>
      <c r="N1264" s="29" t="str">
        <f t="shared" si="530"/>
        <v>-</v>
      </c>
      <c r="O1264" s="29" t="str">
        <f t="shared" si="531"/>
        <v>-</v>
      </c>
      <c r="P1264" s="2">
        <f>Замеры!R1261</f>
        <v>0</v>
      </c>
      <c r="S1264" s="2">
        <f>Замеры!S1261</f>
        <v>0</v>
      </c>
      <c r="T1264" s="2" t="s">
        <v>72</v>
      </c>
      <c r="U1264" s="2" t="b">
        <f t="shared" si="532"/>
        <v>0</v>
      </c>
      <c r="V1264" s="2" t="b">
        <f t="shared" si="533"/>
        <v>0</v>
      </c>
      <c r="W1264" s="2" t="b">
        <f t="shared" si="534"/>
        <v>0</v>
      </c>
      <c r="Y1264" s="2">
        <f t="shared" ca="1" si="535"/>
        <v>31</v>
      </c>
      <c r="Z1264" s="2">
        <f t="shared" ca="1" si="535"/>
        <v>22</v>
      </c>
      <c r="AA1264" s="2">
        <f t="shared" ca="1" si="535"/>
        <v>20</v>
      </c>
      <c r="AB1264" s="5">
        <f t="shared" ca="1" si="536"/>
        <v>259</v>
      </c>
      <c r="AC1264" s="5">
        <f t="shared" ca="1" si="537"/>
        <v>257</v>
      </c>
      <c r="AD1264" s="5">
        <f t="shared" ca="1" si="538"/>
        <v>230</v>
      </c>
      <c r="AE1264" s="5">
        <f t="shared" ca="1" si="539"/>
        <v>227</v>
      </c>
      <c r="AF1264" s="5">
        <f t="shared" ca="1" si="540"/>
        <v>246</v>
      </c>
      <c r="AG1264" s="5">
        <f t="shared" ca="1" si="541"/>
        <v>265</v>
      </c>
      <c r="AH1264" s="5">
        <f t="shared" ca="1" si="542"/>
        <v>338</v>
      </c>
      <c r="AI1264" s="5">
        <f t="shared" ca="1" si="543"/>
        <v>264</v>
      </c>
      <c r="AJ1264" s="5">
        <f t="shared" ca="1" si="544"/>
        <v>228</v>
      </c>
      <c r="AK1264" s="5">
        <f t="shared" ca="1" si="545"/>
        <v>330</v>
      </c>
    </row>
    <row r="1265" spans="1:37" x14ac:dyDescent="0.3">
      <c r="A1265" s="35">
        <f>IF(Замеры!B1262=0, " ", Замеры!B1262)</f>
        <v>1259</v>
      </c>
      <c r="B1265" s="45" t="str">
        <f>Замеры!G1262</f>
        <v xml:space="preserve">Группа от QF </v>
      </c>
      <c r="C1265" s="45" t="str">
        <f>IF(Замеры!O1262=0, " ", Замеры!O1262)</f>
        <v xml:space="preserve"> </v>
      </c>
      <c r="D1265" s="69" t="str">
        <f t="shared" si="546"/>
        <v xml:space="preserve"> </v>
      </c>
      <c r="E1265" s="69" t="str">
        <f t="shared" si="547"/>
        <v xml:space="preserve"> </v>
      </c>
      <c r="F1265" s="29" t="str">
        <f t="shared" si="522"/>
        <v>-</v>
      </c>
      <c r="G1265" s="29" t="str">
        <f t="shared" si="523"/>
        <v>-</v>
      </c>
      <c r="H1265" s="29" t="str">
        <f t="shared" si="524"/>
        <v>-</v>
      </c>
      <c r="I1265" s="29" t="str">
        <f t="shared" si="525"/>
        <v>-</v>
      </c>
      <c r="J1265" s="46" t="str">
        <f t="shared" si="526"/>
        <v>-</v>
      </c>
      <c r="K1265" s="29" t="str">
        <f t="shared" si="527"/>
        <v>-</v>
      </c>
      <c r="L1265" s="29" t="str">
        <f t="shared" si="528"/>
        <v>-</v>
      </c>
      <c r="M1265" s="29" t="str">
        <f t="shared" si="529"/>
        <v>-</v>
      </c>
      <c r="N1265" s="29" t="str">
        <f t="shared" si="530"/>
        <v>-</v>
      </c>
      <c r="O1265" s="29" t="str">
        <f t="shared" si="531"/>
        <v>-</v>
      </c>
      <c r="P1265" s="2">
        <f>Замеры!R1262</f>
        <v>0</v>
      </c>
      <c r="S1265" s="2">
        <f>Замеры!S1262</f>
        <v>0</v>
      </c>
      <c r="T1265" s="2" t="s">
        <v>72</v>
      </c>
      <c r="U1265" s="2" t="b">
        <f t="shared" si="532"/>
        <v>0</v>
      </c>
      <c r="V1265" s="2" t="b">
        <f t="shared" si="533"/>
        <v>0</v>
      </c>
      <c r="W1265" s="2" t="b">
        <f t="shared" si="534"/>
        <v>0</v>
      </c>
      <c r="Y1265" s="2">
        <f t="shared" ca="1" si="535"/>
        <v>46</v>
      </c>
      <c r="Z1265" s="2">
        <f t="shared" ca="1" si="535"/>
        <v>45</v>
      </c>
      <c r="AA1265" s="2">
        <f t="shared" ca="1" si="535"/>
        <v>34</v>
      </c>
      <c r="AB1265" s="5">
        <f t="shared" ca="1" si="536"/>
        <v>350</v>
      </c>
      <c r="AC1265" s="5">
        <f t="shared" ca="1" si="537"/>
        <v>408</v>
      </c>
      <c r="AD1265" s="5">
        <f t="shared" ca="1" si="538"/>
        <v>435</v>
      </c>
      <c r="AE1265" s="5">
        <f t="shared" ca="1" si="539"/>
        <v>451</v>
      </c>
      <c r="AF1265" s="5">
        <f t="shared" ca="1" si="540"/>
        <v>386</v>
      </c>
      <c r="AG1265" s="5">
        <f t="shared" ca="1" si="541"/>
        <v>441</v>
      </c>
      <c r="AH1265" s="5">
        <f t="shared" ca="1" si="542"/>
        <v>377</v>
      </c>
      <c r="AI1265" s="5">
        <f t="shared" ca="1" si="543"/>
        <v>440</v>
      </c>
      <c r="AJ1265" s="5">
        <f t="shared" ca="1" si="544"/>
        <v>418</v>
      </c>
      <c r="AK1265" s="5">
        <f t="shared" ca="1" si="545"/>
        <v>429</v>
      </c>
    </row>
    <row r="1266" spans="1:37" x14ac:dyDescent="0.3">
      <c r="A1266" s="35">
        <f>IF(Замеры!B1263=0, " ", Замеры!B1263)</f>
        <v>1260</v>
      </c>
      <c r="B1266" s="45" t="str">
        <f>Замеры!G1263</f>
        <v xml:space="preserve">Группа от QF </v>
      </c>
      <c r="C1266" s="45" t="str">
        <f>IF(Замеры!O1263=0, " ", Замеры!O1263)</f>
        <v xml:space="preserve"> </v>
      </c>
      <c r="D1266" s="69" t="str">
        <f t="shared" si="546"/>
        <v xml:space="preserve"> </v>
      </c>
      <c r="E1266" s="69" t="str">
        <f t="shared" si="547"/>
        <v xml:space="preserve"> </v>
      </c>
      <c r="F1266" s="29" t="str">
        <f t="shared" si="522"/>
        <v>-</v>
      </c>
      <c r="G1266" s="29" t="str">
        <f t="shared" si="523"/>
        <v>-</v>
      </c>
      <c r="H1266" s="29" t="str">
        <f t="shared" si="524"/>
        <v>-</v>
      </c>
      <c r="I1266" s="29" t="str">
        <f t="shared" si="525"/>
        <v>-</v>
      </c>
      <c r="J1266" s="46" t="str">
        <f t="shared" si="526"/>
        <v>-</v>
      </c>
      <c r="K1266" s="29" t="str">
        <f t="shared" si="527"/>
        <v>-</v>
      </c>
      <c r="L1266" s="29" t="str">
        <f t="shared" si="528"/>
        <v>-</v>
      </c>
      <c r="M1266" s="29" t="str">
        <f t="shared" si="529"/>
        <v>-</v>
      </c>
      <c r="N1266" s="29" t="str">
        <f t="shared" si="530"/>
        <v>-</v>
      </c>
      <c r="O1266" s="29" t="str">
        <f t="shared" si="531"/>
        <v>-</v>
      </c>
      <c r="P1266" s="2">
        <f>Замеры!R1263</f>
        <v>0</v>
      </c>
      <c r="S1266" s="2">
        <f>Замеры!S1263</f>
        <v>0</v>
      </c>
      <c r="T1266" s="2" t="s">
        <v>72</v>
      </c>
      <c r="U1266" s="2" t="b">
        <f t="shared" si="532"/>
        <v>0</v>
      </c>
      <c r="V1266" s="2" t="b">
        <f t="shared" si="533"/>
        <v>0</v>
      </c>
      <c r="W1266" s="2" t="b">
        <f t="shared" si="534"/>
        <v>0</v>
      </c>
      <c r="Y1266" s="2">
        <f t="shared" ca="1" si="535"/>
        <v>39</v>
      </c>
      <c r="Z1266" s="2">
        <f t="shared" ca="1" si="535"/>
        <v>35</v>
      </c>
      <c r="AA1266" s="2">
        <f t="shared" ca="1" si="535"/>
        <v>43</v>
      </c>
      <c r="AB1266" s="5">
        <f t="shared" ca="1" si="536"/>
        <v>479</v>
      </c>
      <c r="AC1266" s="5">
        <f t="shared" ca="1" si="537"/>
        <v>555</v>
      </c>
      <c r="AD1266" s="5">
        <f t="shared" ca="1" si="538"/>
        <v>440</v>
      </c>
      <c r="AE1266" s="5">
        <f t="shared" ca="1" si="539"/>
        <v>472</v>
      </c>
      <c r="AF1266" s="5">
        <f t="shared" ca="1" si="540"/>
        <v>436</v>
      </c>
      <c r="AG1266" s="5">
        <f t="shared" ca="1" si="541"/>
        <v>440</v>
      </c>
      <c r="AH1266" s="5">
        <f t="shared" ca="1" si="542"/>
        <v>523</v>
      </c>
      <c r="AI1266" s="5">
        <f t="shared" ca="1" si="543"/>
        <v>580</v>
      </c>
      <c r="AJ1266" s="5">
        <f t="shared" ca="1" si="544"/>
        <v>465</v>
      </c>
      <c r="AK1266" s="5">
        <f t="shared" ca="1" si="545"/>
        <v>464</v>
      </c>
    </row>
    <row r="1267" spans="1:37" x14ac:dyDescent="0.3">
      <c r="A1267" s="35">
        <f>IF(Замеры!B1264=0, " ", Замеры!B1264)</f>
        <v>1261</v>
      </c>
      <c r="B1267" s="45" t="str">
        <f>Замеры!G1264</f>
        <v xml:space="preserve">Группа от QF </v>
      </c>
      <c r="C1267" s="45" t="str">
        <f>IF(Замеры!O1264=0, " ", Замеры!O1264)</f>
        <v xml:space="preserve"> </v>
      </c>
      <c r="D1267" s="69" t="str">
        <f t="shared" si="546"/>
        <v xml:space="preserve"> </v>
      </c>
      <c r="E1267" s="69" t="str">
        <f t="shared" si="547"/>
        <v xml:space="preserve"> </v>
      </c>
      <c r="F1267" s="29" t="str">
        <f t="shared" si="522"/>
        <v>-</v>
      </c>
      <c r="G1267" s="29" t="str">
        <f t="shared" si="523"/>
        <v>-</v>
      </c>
      <c r="H1267" s="29" t="str">
        <f t="shared" si="524"/>
        <v>-</v>
      </c>
      <c r="I1267" s="29" t="str">
        <f t="shared" si="525"/>
        <v>-</v>
      </c>
      <c r="J1267" s="46" t="str">
        <f t="shared" si="526"/>
        <v>-</v>
      </c>
      <c r="K1267" s="29" t="str">
        <f t="shared" si="527"/>
        <v>-</v>
      </c>
      <c r="L1267" s="29" t="str">
        <f t="shared" si="528"/>
        <v>-</v>
      </c>
      <c r="M1267" s="29" t="str">
        <f t="shared" si="529"/>
        <v>-</v>
      </c>
      <c r="N1267" s="29" t="str">
        <f t="shared" si="530"/>
        <v>-</v>
      </c>
      <c r="O1267" s="29" t="str">
        <f t="shared" si="531"/>
        <v>-</v>
      </c>
      <c r="P1267" s="2">
        <f>Замеры!R1264</f>
        <v>0</v>
      </c>
      <c r="S1267" s="2">
        <f>Замеры!S1264</f>
        <v>0</v>
      </c>
      <c r="T1267" s="2" t="s">
        <v>72</v>
      </c>
      <c r="U1267" s="2" t="b">
        <f t="shared" si="532"/>
        <v>0</v>
      </c>
      <c r="V1267" s="2" t="b">
        <f t="shared" si="533"/>
        <v>0</v>
      </c>
      <c r="W1267" s="2" t="b">
        <f t="shared" si="534"/>
        <v>0</v>
      </c>
      <c r="Y1267" s="2">
        <f t="shared" ca="1" si="535"/>
        <v>32</v>
      </c>
      <c r="Z1267" s="2">
        <f t="shared" ca="1" si="535"/>
        <v>23</v>
      </c>
      <c r="AA1267" s="2">
        <f t="shared" ca="1" si="535"/>
        <v>49</v>
      </c>
      <c r="AB1267" s="5">
        <f t="shared" ca="1" si="536"/>
        <v>620</v>
      </c>
      <c r="AC1267" s="5">
        <f t="shared" ca="1" si="537"/>
        <v>546</v>
      </c>
      <c r="AD1267" s="5">
        <f t="shared" ca="1" si="538"/>
        <v>617</v>
      </c>
      <c r="AE1267" s="5">
        <f t="shared" ca="1" si="539"/>
        <v>586</v>
      </c>
      <c r="AF1267" s="5">
        <f t="shared" ca="1" si="540"/>
        <v>621</v>
      </c>
      <c r="AG1267" s="5">
        <f t="shared" ca="1" si="541"/>
        <v>585</v>
      </c>
      <c r="AH1267" s="5">
        <f t="shared" ca="1" si="542"/>
        <v>566</v>
      </c>
      <c r="AI1267" s="5">
        <f t="shared" ca="1" si="543"/>
        <v>613</v>
      </c>
      <c r="AJ1267" s="5">
        <f t="shared" ca="1" si="544"/>
        <v>522</v>
      </c>
      <c r="AK1267" s="5">
        <f t="shared" ca="1" si="545"/>
        <v>562</v>
      </c>
    </row>
    <row r="1268" spans="1:37" x14ac:dyDescent="0.3">
      <c r="A1268" s="35">
        <f>IF(Замеры!B1265=0, " ", Замеры!B1265)</f>
        <v>1262</v>
      </c>
      <c r="B1268" s="45" t="str">
        <f>Замеры!G1265</f>
        <v xml:space="preserve">Группа от QF </v>
      </c>
      <c r="C1268" s="45" t="str">
        <f>IF(Замеры!O1265=0, " ", Замеры!O1265)</f>
        <v xml:space="preserve"> </v>
      </c>
      <c r="D1268" s="69" t="str">
        <f t="shared" si="546"/>
        <v xml:space="preserve"> </v>
      </c>
      <c r="E1268" s="69" t="str">
        <f t="shared" si="547"/>
        <v xml:space="preserve"> </v>
      </c>
      <c r="F1268" s="29" t="str">
        <f t="shared" si="522"/>
        <v>-</v>
      </c>
      <c r="G1268" s="29" t="str">
        <f t="shared" si="523"/>
        <v>-</v>
      </c>
      <c r="H1268" s="29" t="str">
        <f t="shared" si="524"/>
        <v>-</v>
      </c>
      <c r="I1268" s="29" t="str">
        <f t="shared" si="525"/>
        <v>-</v>
      </c>
      <c r="J1268" s="46" t="str">
        <f t="shared" si="526"/>
        <v>-</v>
      </c>
      <c r="K1268" s="29" t="str">
        <f t="shared" si="527"/>
        <v>-</v>
      </c>
      <c r="L1268" s="29" t="str">
        <f t="shared" si="528"/>
        <v>-</v>
      </c>
      <c r="M1268" s="29" t="str">
        <f t="shared" si="529"/>
        <v>-</v>
      </c>
      <c r="N1268" s="29" t="str">
        <f t="shared" si="530"/>
        <v>-</v>
      </c>
      <c r="O1268" s="29" t="str">
        <f t="shared" si="531"/>
        <v>-</v>
      </c>
      <c r="P1268" s="2">
        <f>Замеры!R1265</f>
        <v>0</v>
      </c>
      <c r="S1268" s="2">
        <f>Замеры!S1265</f>
        <v>0</v>
      </c>
      <c r="T1268" s="2" t="s">
        <v>72</v>
      </c>
      <c r="U1268" s="2" t="b">
        <f t="shared" si="532"/>
        <v>0</v>
      </c>
      <c r="V1268" s="2" t="b">
        <f t="shared" si="533"/>
        <v>0</v>
      </c>
      <c r="W1268" s="2" t="b">
        <f t="shared" si="534"/>
        <v>0</v>
      </c>
      <c r="Y1268" s="2">
        <f t="shared" ca="1" si="535"/>
        <v>33</v>
      </c>
      <c r="Z1268" s="2">
        <f t="shared" ca="1" si="535"/>
        <v>45</v>
      </c>
      <c r="AA1268" s="2">
        <f t="shared" ca="1" si="535"/>
        <v>50</v>
      </c>
      <c r="AB1268" s="5">
        <f t="shared" ca="1" si="536"/>
        <v>554</v>
      </c>
      <c r="AC1268" s="5">
        <f t="shared" ca="1" si="537"/>
        <v>561</v>
      </c>
      <c r="AD1268" s="5">
        <f t="shared" ca="1" si="538"/>
        <v>624</v>
      </c>
      <c r="AE1268" s="5">
        <f t="shared" ca="1" si="539"/>
        <v>622</v>
      </c>
      <c r="AF1268" s="5">
        <f t="shared" ca="1" si="540"/>
        <v>646</v>
      </c>
      <c r="AG1268" s="5">
        <f t="shared" ca="1" si="541"/>
        <v>569</v>
      </c>
      <c r="AH1268" s="5">
        <f t="shared" ca="1" si="542"/>
        <v>551</v>
      </c>
      <c r="AI1268" s="5">
        <f t="shared" ca="1" si="543"/>
        <v>541</v>
      </c>
      <c r="AJ1268" s="5">
        <f t="shared" ca="1" si="544"/>
        <v>562</v>
      </c>
      <c r="AK1268" s="5">
        <f t="shared" ca="1" si="545"/>
        <v>633</v>
      </c>
    </row>
    <row r="1269" spans="1:37" x14ac:dyDescent="0.3">
      <c r="A1269" s="35">
        <f>IF(Замеры!B1266=0, " ", Замеры!B1266)</f>
        <v>1263</v>
      </c>
      <c r="B1269" s="45" t="str">
        <f>Замеры!G1266</f>
        <v xml:space="preserve">Группа от QF </v>
      </c>
      <c r="C1269" s="45" t="str">
        <f>IF(Замеры!O1266=0, " ", Замеры!O1266)</f>
        <v xml:space="preserve"> </v>
      </c>
      <c r="D1269" s="69" t="str">
        <f t="shared" si="546"/>
        <v xml:space="preserve"> </v>
      </c>
      <c r="E1269" s="69" t="str">
        <f t="shared" si="547"/>
        <v xml:space="preserve"> </v>
      </c>
      <c r="F1269" s="29" t="str">
        <f t="shared" si="522"/>
        <v>-</v>
      </c>
      <c r="G1269" s="29" t="str">
        <f t="shared" si="523"/>
        <v>-</v>
      </c>
      <c r="H1269" s="29" t="str">
        <f t="shared" si="524"/>
        <v>-</v>
      </c>
      <c r="I1269" s="29" t="str">
        <f t="shared" si="525"/>
        <v>-</v>
      </c>
      <c r="J1269" s="46" t="str">
        <f t="shared" si="526"/>
        <v>-</v>
      </c>
      <c r="K1269" s="29" t="str">
        <f t="shared" si="527"/>
        <v>-</v>
      </c>
      <c r="L1269" s="29" t="str">
        <f t="shared" si="528"/>
        <v>-</v>
      </c>
      <c r="M1269" s="29" t="str">
        <f t="shared" si="529"/>
        <v>-</v>
      </c>
      <c r="N1269" s="29" t="str">
        <f t="shared" si="530"/>
        <v>-</v>
      </c>
      <c r="O1269" s="29" t="str">
        <f t="shared" si="531"/>
        <v>-</v>
      </c>
      <c r="P1269" s="2">
        <f>Замеры!R1266</f>
        <v>0</v>
      </c>
      <c r="S1269" s="2">
        <f>Замеры!S1266</f>
        <v>0</v>
      </c>
      <c r="T1269" s="2" t="s">
        <v>72</v>
      </c>
      <c r="U1269" s="2" t="b">
        <f t="shared" si="532"/>
        <v>0</v>
      </c>
      <c r="V1269" s="2" t="b">
        <f t="shared" si="533"/>
        <v>0</v>
      </c>
      <c r="W1269" s="2" t="b">
        <f t="shared" si="534"/>
        <v>0</v>
      </c>
      <c r="Y1269" s="2">
        <f t="shared" ca="1" si="535"/>
        <v>22</v>
      </c>
      <c r="Z1269" s="2">
        <f t="shared" ca="1" si="535"/>
        <v>37</v>
      </c>
      <c r="AA1269" s="2">
        <f t="shared" ca="1" si="535"/>
        <v>22</v>
      </c>
      <c r="AB1269" s="5">
        <f t="shared" ca="1" si="536"/>
        <v>325</v>
      </c>
      <c r="AC1269" s="5">
        <f t="shared" ca="1" si="537"/>
        <v>260</v>
      </c>
      <c r="AD1269" s="5">
        <f t="shared" ca="1" si="538"/>
        <v>356</v>
      </c>
      <c r="AE1269" s="5">
        <f t="shared" ca="1" si="539"/>
        <v>294</v>
      </c>
      <c r="AF1269" s="5">
        <f t="shared" ca="1" si="540"/>
        <v>325</v>
      </c>
      <c r="AG1269" s="5">
        <f t="shared" ca="1" si="541"/>
        <v>258</v>
      </c>
      <c r="AH1269" s="5">
        <f t="shared" ca="1" si="542"/>
        <v>356</v>
      </c>
      <c r="AI1269" s="5">
        <f t="shared" ca="1" si="543"/>
        <v>357</v>
      </c>
      <c r="AJ1269" s="5">
        <f t="shared" ca="1" si="544"/>
        <v>326</v>
      </c>
      <c r="AK1269" s="5">
        <f t="shared" ca="1" si="545"/>
        <v>246</v>
      </c>
    </row>
    <row r="1270" spans="1:37" x14ac:dyDescent="0.3">
      <c r="A1270" s="35">
        <f>IF(Замеры!B1267=0, " ", Замеры!B1267)</f>
        <v>1264</v>
      </c>
      <c r="B1270" s="45" t="str">
        <f>Замеры!G1267</f>
        <v xml:space="preserve">Группа от QF </v>
      </c>
      <c r="C1270" s="45" t="str">
        <f>IF(Замеры!O1267=0, " ", Замеры!O1267)</f>
        <v xml:space="preserve"> </v>
      </c>
      <c r="D1270" s="69" t="str">
        <f t="shared" si="546"/>
        <v xml:space="preserve"> </v>
      </c>
      <c r="E1270" s="69" t="str">
        <f t="shared" si="547"/>
        <v xml:space="preserve"> </v>
      </c>
      <c r="F1270" s="29" t="str">
        <f t="shared" si="522"/>
        <v>-</v>
      </c>
      <c r="G1270" s="29" t="str">
        <f t="shared" si="523"/>
        <v>-</v>
      </c>
      <c r="H1270" s="29" t="str">
        <f t="shared" si="524"/>
        <v>-</v>
      </c>
      <c r="I1270" s="29" t="str">
        <f t="shared" si="525"/>
        <v>-</v>
      </c>
      <c r="J1270" s="46" t="str">
        <f t="shared" si="526"/>
        <v>-</v>
      </c>
      <c r="K1270" s="29" t="str">
        <f t="shared" si="527"/>
        <v>-</v>
      </c>
      <c r="L1270" s="29" t="str">
        <f t="shared" si="528"/>
        <v>-</v>
      </c>
      <c r="M1270" s="29" t="str">
        <f t="shared" si="529"/>
        <v>-</v>
      </c>
      <c r="N1270" s="29" t="str">
        <f t="shared" si="530"/>
        <v>-</v>
      </c>
      <c r="O1270" s="29" t="str">
        <f t="shared" si="531"/>
        <v>-</v>
      </c>
      <c r="P1270" s="2">
        <f>Замеры!R1267</f>
        <v>0</v>
      </c>
      <c r="S1270" s="2">
        <f>Замеры!S1267</f>
        <v>0</v>
      </c>
      <c r="T1270" s="2" t="s">
        <v>72</v>
      </c>
      <c r="U1270" s="2" t="b">
        <f t="shared" si="532"/>
        <v>0</v>
      </c>
      <c r="V1270" s="2" t="b">
        <f t="shared" si="533"/>
        <v>0</v>
      </c>
      <c r="W1270" s="2" t="b">
        <f t="shared" si="534"/>
        <v>0</v>
      </c>
      <c r="Y1270" s="2">
        <f t="shared" ca="1" si="535"/>
        <v>48</v>
      </c>
      <c r="Z1270" s="2">
        <f t="shared" ca="1" si="535"/>
        <v>27</v>
      </c>
      <c r="AA1270" s="2">
        <f t="shared" ca="1" si="535"/>
        <v>35</v>
      </c>
      <c r="AB1270" s="5">
        <f t="shared" ca="1" si="536"/>
        <v>480</v>
      </c>
      <c r="AC1270" s="5">
        <f t="shared" ca="1" si="537"/>
        <v>409</v>
      </c>
      <c r="AD1270" s="5">
        <f t="shared" ca="1" si="538"/>
        <v>426</v>
      </c>
      <c r="AE1270" s="5">
        <f t="shared" ca="1" si="539"/>
        <v>431</v>
      </c>
      <c r="AF1270" s="5">
        <f t="shared" ca="1" si="540"/>
        <v>423</v>
      </c>
      <c r="AG1270" s="5">
        <f t="shared" ca="1" si="541"/>
        <v>416</v>
      </c>
      <c r="AH1270" s="5">
        <f t="shared" ca="1" si="542"/>
        <v>486</v>
      </c>
      <c r="AI1270" s="5">
        <f t="shared" ca="1" si="543"/>
        <v>428</v>
      </c>
      <c r="AJ1270" s="5">
        <f t="shared" ca="1" si="544"/>
        <v>398</v>
      </c>
      <c r="AK1270" s="5">
        <f t="shared" ca="1" si="545"/>
        <v>362</v>
      </c>
    </row>
    <row r="1271" spans="1:37" x14ac:dyDescent="0.3">
      <c r="A1271" s="35">
        <f>IF(Замеры!B1268=0, " ", Замеры!B1268)</f>
        <v>1265</v>
      </c>
      <c r="B1271" s="45" t="str">
        <f>Замеры!G1268</f>
        <v xml:space="preserve">Группа от QF </v>
      </c>
      <c r="C1271" s="45" t="str">
        <f>IF(Замеры!O1268=0, " ", Замеры!O1268)</f>
        <v xml:space="preserve"> </v>
      </c>
      <c r="D1271" s="69" t="str">
        <f t="shared" si="546"/>
        <v xml:space="preserve"> </v>
      </c>
      <c r="E1271" s="69" t="str">
        <f t="shared" si="547"/>
        <v xml:space="preserve"> </v>
      </c>
      <c r="F1271" s="29" t="str">
        <f t="shared" si="522"/>
        <v>-</v>
      </c>
      <c r="G1271" s="29" t="str">
        <f t="shared" si="523"/>
        <v>-</v>
      </c>
      <c r="H1271" s="29" t="str">
        <f t="shared" si="524"/>
        <v>-</v>
      </c>
      <c r="I1271" s="29" t="str">
        <f t="shared" si="525"/>
        <v>-</v>
      </c>
      <c r="J1271" s="46" t="str">
        <f t="shared" si="526"/>
        <v>-</v>
      </c>
      <c r="K1271" s="29" t="str">
        <f t="shared" si="527"/>
        <v>-</v>
      </c>
      <c r="L1271" s="29" t="str">
        <f t="shared" si="528"/>
        <v>-</v>
      </c>
      <c r="M1271" s="29" t="str">
        <f t="shared" si="529"/>
        <v>-</v>
      </c>
      <c r="N1271" s="29" t="str">
        <f t="shared" si="530"/>
        <v>-</v>
      </c>
      <c r="O1271" s="29" t="str">
        <f t="shared" si="531"/>
        <v>-</v>
      </c>
      <c r="P1271" s="2">
        <f>Замеры!R1268</f>
        <v>0</v>
      </c>
      <c r="S1271" s="2">
        <f>Замеры!S1268</f>
        <v>0</v>
      </c>
      <c r="T1271" s="2" t="s">
        <v>72</v>
      </c>
      <c r="U1271" s="2" t="b">
        <f t="shared" si="532"/>
        <v>0</v>
      </c>
      <c r="V1271" s="2" t="b">
        <f t="shared" si="533"/>
        <v>0</v>
      </c>
      <c r="W1271" s="2" t="b">
        <f t="shared" si="534"/>
        <v>0</v>
      </c>
      <c r="Y1271" s="2">
        <f t="shared" ca="1" si="535"/>
        <v>39</v>
      </c>
      <c r="Z1271" s="2">
        <f t="shared" ca="1" si="535"/>
        <v>22</v>
      </c>
      <c r="AA1271" s="2">
        <f t="shared" ca="1" si="535"/>
        <v>35</v>
      </c>
      <c r="AB1271" s="5">
        <f t="shared" ca="1" si="536"/>
        <v>402</v>
      </c>
      <c r="AC1271" s="5">
        <f t="shared" ca="1" si="537"/>
        <v>484</v>
      </c>
      <c r="AD1271" s="5">
        <f t="shared" ca="1" si="538"/>
        <v>481</v>
      </c>
      <c r="AE1271" s="5">
        <f t="shared" ca="1" si="539"/>
        <v>355</v>
      </c>
      <c r="AF1271" s="5">
        <f t="shared" ca="1" si="540"/>
        <v>390</v>
      </c>
      <c r="AG1271" s="5">
        <f t="shared" ca="1" si="541"/>
        <v>433</v>
      </c>
      <c r="AH1271" s="5">
        <f t="shared" ca="1" si="542"/>
        <v>424</v>
      </c>
      <c r="AI1271" s="5">
        <f t="shared" ca="1" si="543"/>
        <v>456</v>
      </c>
      <c r="AJ1271" s="5">
        <f t="shared" ca="1" si="544"/>
        <v>455</v>
      </c>
      <c r="AK1271" s="5">
        <f t="shared" ca="1" si="545"/>
        <v>445</v>
      </c>
    </row>
    <row r="1272" spans="1:37" x14ac:dyDescent="0.3">
      <c r="A1272" s="35">
        <f>IF(Замеры!B1269=0, " ", Замеры!B1269)</f>
        <v>1266</v>
      </c>
      <c r="B1272" s="45" t="str">
        <f>Замеры!G1269</f>
        <v xml:space="preserve">Группа от QF </v>
      </c>
      <c r="C1272" s="45" t="str">
        <f>IF(Замеры!O1269=0, " ", Замеры!O1269)</f>
        <v xml:space="preserve"> </v>
      </c>
      <c r="D1272" s="69" t="str">
        <f t="shared" si="546"/>
        <v xml:space="preserve"> </v>
      </c>
      <c r="E1272" s="69" t="str">
        <f t="shared" si="547"/>
        <v xml:space="preserve"> </v>
      </c>
      <c r="F1272" s="29" t="str">
        <f t="shared" si="522"/>
        <v>-</v>
      </c>
      <c r="G1272" s="29" t="str">
        <f t="shared" si="523"/>
        <v>-</v>
      </c>
      <c r="H1272" s="29" t="str">
        <f t="shared" si="524"/>
        <v>-</v>
      </c>
      <c r="I1272" s="29" t="str">
        <f t="shared" si="525"/>
        <v>-</v>
      </c>
      <c r="J1272" s="46" t="str">
        <f t="shared" si="526"/>
        <v>-</v>
      </c>
      <c r="K1272" s="29" t="str">
        <f t="shared" si="527"/>
        <v>-</v>
      </c>
      <c r="L1272" s="29" t="str">
        <f t="shared" si="528"/>
        <v>-</v>
      </c>
      <c r="M1272" s="29" t="str">
        <f t="shared" si="529"/>
        <v>-</v>
      </c>
      <c r="N1272" s="29" t="str">
        <f t="shared" si="530"/>
        <v>-</v>
      </c>
      <c r="O1272" s="29" t="str">
        <f t="shared" si="531"/>
        <v>-</v>
      </c>
      <c r="P1272" s="2">
        <f>Замеры!R1269</f>
        <v>0</v>
      </c>
      <c r="S1272" s="2">
        <f>Замеры!S1269</f>
        <v>0</v>
      </c>
      <c r="T1272" s="2" t="s">
        <v>72</v>
      </c>
      <c r="U1272" s="2" t="b">
        <f t="shared" si="532"/>
        <v>0</v>
      </c>
      <c r="V1272" s="2" t="b">
        <f t="shared" si="533"/>
        <v>0</v>
      </c>
      <c r="W1272" s="2" t="b">
        <f t="shared" si="534"/>
        <v>0</v>
      </c>
      <c r="Y1272" s="2">
        <f t="shared" ca="1" si="535"/>
        <v>36</v>
      </c>
      <c r="Z1272" s="2">
        <f t="shared" ca="1" si="535"/>
        <v>29</v>
      </c>
      <c r="AA1272" s="2">
        <f t="shared" ca="1" si="535"/>
        <v>38</v>
      </c>
      <c r="AB1272" s="5">
        <f t="shared" ca="1" si="536"/>
        <v>519</v>
      </c>
      <c r="AC1272" s="5">
        <f t="shared" ca="1" si="537"/>
        <v>523</v>
      </c>
      <c r="AD1272" s="5">
        <f t="shared" ca="1" si="538"/>
        <v>419</v>
      </c>
      <c r="AE1272" s="5">
        <f t="shared" ca="1" si="539"/>
        <v>469</v>
      </c>
      <c r="AF1272" s="5">
        <f t="shared" ca="1" si="540"/>
        <v>465</v>
      </c>
      <c r="AG1272" s="5">
        <f t="shared" ca="1" si="541"/>
        <v>526</v>
      </c>
      <c r="AH1272" s="5">
        <f t="shared" ca="1" si="542"/>
        <v>483</v>
      </c>
      <c r="AI1272" s="5">
        <f t="shared" ca="1" si="543"/>
        <v>491</v>
      </c>
      <c r="AJ1272" s="5">
        <f t="shared" ca="1" si="544"/>
        <v>437</v>
      </c>
      <c r="AK1272" s="5">
        <f t="shared" ca="1" si="545"/>
        <v>432</v>
      </c>
    </row>
    <row r="1273" spans="1:37" x14ac:dyDescent="0.3">
      <c r="A1273" s="35">
        <f>IF(Замеры!B1270=0, " ", Замеры!B1270)</f>
        <v>1267</v>
      </c>
      <c r="B1273" s="45" t="str">
        <f>Замеры!G1270</f>
        <v xml:space="preserve">Группа от QF </v>
      </c>
      <c r="C1273" s="45" t="str">
        <f>IF(Замеры!O1270=0, " ", Замеры!O1270)</f>
        <v xml:space="preserve"> </v>
      </c>
      <c r="D1273" s="69" t="str">
        <f t="shared" si="546"/>
        <v xml:space="preserve"> </v>
      </c>
      <c r="E1273" s="69" t="str">
        <f t="shared" si="547"/>
        <v xml:space="preserve"> </v>
      </c>
      <c r="F1273" s="29" t="str">
        <f t="shared" si="522"/>
        <v>-</v>
      </c>
      <c r="G1273" s="29" t="str">
        <f t="shared" si="523"/>
        <v>-</v>
      </c>
      <c r="H1273" s="29" t="str">
        <f t="shared" si="524"/>
        <v>-</v>
      </c>
      <c r="I1273" s="29" t="str">
        <f t="shared" si="525"/>
        <v>-</v>
      </c>
      <c r="J1273" s="46" t="str">
        <f t="shared" si="526"/>
        <v>-</v>
      </c>
      <c r="K1273" s="29" t="str">
        <f t="shared" si="527"/>
        <v>-</v>
      </c>
      <c r="L1273" s="29" t="str">
        <f t="shared" si="528"/>
        <v>-</v>
      </c>
      <c r="M1273" s="29" t="str">
        <f t="shared" si="529"/>
        <v>-</v>
      </c>
      <c r="N1273" s="29" t="str">
        <f t="shared" si="530"/>
        <v>-</v>
      </c>
      <c r="O1273" s="29" t="str">
        <f t="shared" si="531"/>
        <v>-</v>
      </c>
      <c r="P1273" s="2">
        <f>Замеры!R1270</f>
        <v>0</v>
      </c>
      <c r="S1273" s="2">
        <f>Замеры!S1270</f>
        <v>0</v>
      </c>
      <c r="T1273" s="2" t="s">
        <v>72</v>
      </c>
      <c r="U1273" s="2" t="b">
        <f t="shared" si="532"/>
        <v>0</v>
      </c>
      <c r="V1273" s="2" t="b">
        <f t="shared" si="533"/>
        <v>0</v>
      </c>
      <c r="W1273" s="2" t="b">
        <f t="shared" si="534"/>
        <v>0</v>
      </c>
      <c r="Y1273" s="2">
        <f t="shared" ca="1" si="535"/>
        <v>35</v>
      </c>
      <c r="Z1273" s="2">
        <f t="shared" ca="1" si="535"/>
        <v>25</v>
      </c>
      <c r="AA1273" s="2">
        <f t="shared" ca="1" si="535"/>
        <v>28</v>
      </c>
      <c r="AB1273" s="5">
        <f t="shared" ca="1" si="536"/>
        <v>295</v>
      </c>
      <c r="AC1273" s="5">
        <f t="shared" ca="1" si="537"/>
        <v>429</v>
      </c>
      <c r="AD1273" s="5">
        <f t="shared" ca="1" si="538"/>
        <v>363</v>
      </c>
      <c r="AE1273" s="5">
        <f t="shared" ca="1" si="539"/>
        <v>332</v>
      </c>
      <c r="AF1273" s="5">
        <f t="shared" ca="1" si="540"/>
        <v>324</v>
      </c>
      <c r="AG1273" s="5">
        <f t="shared" ca="1" si="541"/>
        <v>357</v>
      </c>
      <c r="AH1273" s="5">
        <f t="shared" ca="1" si="542"/>
        <v>318</v>
      </c>
      <c r="AI1273" s="5">
        <f t="shared" ca="1" si="543"/>
        <v>404</v>
      </c>
      <c r="AJ1273" s="5">
        <f t="shared" ca="1" si="544"/>
        <v>361</v>
      </c>
      <c r="AK1273" s="5">
        <f t="shared" ca="1" si="545"/>
        <v>336</v>
      </c>
    </row>
    <row r="1274" spans="1:37" x14ac:dyDescent="0.3">
      <c r="A1274" s="35">
        <f>IF(Замеры!B1271=0, " ", Замеры!B1271)</f>
        <v>1268</v>
      </c>
      <c r="B1274" s="45" t="str">
        <f>Замеры!G1271</f>
        <v xml:space="preserve">Группа от QF </v>
      </c>
      <c r="C1274" s="45" t="str">
        <f>IF(Замеры!O1271=0, " ", Замеры!O1271)</f>
        <v xml:space="preserve"> </v>
      </c>
      <c r="D1274" s="69" t="str">
        <f t="shared" si="546"/>
        <v xml:space="preserve"> </v>
      </c>
      <c r="E1274" s="69" t="str">
        <f t="shared" si="547"/>
        <v xml:space="preserve"> </v>
      </c>
      <c r="F1274" s="29" t="str">
        <f t="shared" si="522"/>
        <v>-</v>
      </c>
      <c r="G1274" s="29" t="str">
        <f t="shared" si="523"/>
        <v>-</v>
      </c>
      <c r="H1274" s="29" t="str">
        <f t="shared" si="524"/>
        <v>-</v>
      </c>
      <c r="I1274" s="29" t="str">
        <f t="shared" si="525"/>
        <v>-</v>
      </c>
      <c r="J1274" s="46" t="str">
        <f t="shared" si="526"/>
        <v>-</v>
      </c>
      <c r="K1274" s="29" t="str">
        <f t="shared" si="527"/>
        <v>-</v>
      </c>
      <c r="L1274" s="29" t="str">
        <f t="shared" si="528"/>
        <v>-</v>
      </c>
      <c r="M1274" s="29" t="str">
        <f t="shared" si="529"/>
        <v>-</v>
      </c>
      <c r="N1274" s="29" t="str">
        <f t="shared" si="530"/>
        <v>-</v>
      </c>
      <c r="O1274" s="29" t="str">
        <f t="shared" si="531"/>
        <v>-</v>
      </c>
      <c r="P1274" s="2">
        <f>Замеры!R1271</f>
        <v>0</v>
      </c>
      <c r="S1274" s="2">
        <f>Замеры!S1271</f>
        <v>0</v>
      </c>
      <c r="T1274" s="2" t="s">
        <v>72</v>
      </c>
      <c r="U1274" s="2" t="b">
        <f t="shared" si="532"/>
        <v>0</v>
      </c>
      <c r="V1274" s="2" t="b">
        <f t="shared" si="533"/>
        <v>0</v>
      </c>
      <c r="W1274" s="2" t="b">
        <f t="shared" si="534"/>
        <v>0</v>
      </c>
      <c r="Y1274" s="2">
        <f t="shared" ca="1" si="535"/>
        <v>36</v>
      </c>
      <c r="Z1274" s="2">
        <f t="shared" ca="1" si="535"/>
        <v>23</v>
      </c>
      <c r="AA1274" s="2">
        <f t="shared" ca="1" si="535"/>
        <v>43</v>
      </c>
      <c r="AB1274" s="5">
        <f t="shared" ca="1" si="536"/>
        <v>491</v>
      </c>
      <c r="AC1274" s="5">
        <f t="shared" ca="1" si="537"/>
        <v>476</v>
      </c>
      <c r="AD1274" s="5">
        <f t="shared" ca="1" si="538"/>
        <v>448</v>
      </c>
      <c r="AE1274" s="5">
        <f t="shared" ca="1" si="539"/>
        <v>484</v>
      </c>
      <c r="AF1274" s="5">
        <f t="shared" ca="1" si="540"/>
        <v>508</v>
      </c>
      <c r="AG1274" s="5">
        <f t="shared" ca="1" si="541"/>
        <v>457</v>
      </c>
      <c r="AH1274" s="5">
        <f t="shared" ca="1" si="542"/>
        <v>521</v>
      </c>
      <c r="AI1274" s="5">
        <f t="shared" ca="1" si="543"/>
        <v>457</v>
      </c>
      <c r="AJ1274" s="5">
        <f t="shared" ca="1" si="544"/>
        <v>522</v>
      </c>
      <c r="AK1274" s="5">
        <f t="shared" ca="1" si="545"/>
        <v>436</v>
      </c>
    </row>
    <row r="1275" spans="1:37" x14ac:dyDescent="0.3">
      <c r="A1275" s="35">
        <f>IF(Замеры!B1272=0, " ", Замеры!B1272)</f>
        <v>1269</v>
      </c>
      <c r="B1275" s="45" t="str">
        <f>Замеры!G1272</f>
        <v xml:space="preserve">Группа от QF </v>
      </c>
      <c r="C1275" s="45" t="str">
        <f>IF(Замеры!O1272=0, " ", Замеры!O1272)</f>
        <v xml:space="preserve"> </v>
      </c>
      <c r="D1275" s="69" t="str">
        <f t="shared" si="546"/>
        <v xml:space="preserve"> </v>
      </c>
      <c r="E1275" s="69" t="str">
        <f t="shared" si="547"/>
        <v xml:space="preserve"> </v>
      </c>
      <c r="F1275" s="29" t="str">
        <f t="shared" si="522"/>
        <v>-</v>
      </c>
      <c r="G1275" s="29" t="str">
        <f t="shared" si="523"/>
        <v>-</v>
      </c>
      <c r="H1275" s="29" t="str">
        <f t="shared" si="524"/>
        <v>-</v>
      </c>
      <c r="I1275" s="29" t="str">
        <f t="shared" si="525"/>
        <v>-</v>
      </c>
      <c r="J1275" s="46" t="str">
        <f t="shared" si="526"/>
        <v>-</v>
      </c>
      <c r="K1275" s="29" t="str">
        <f t="shared" si="527"/>
        <v>-</v>
      </c>
      <c r="L1275" s="29" t="str">
        <f t="shared" si="528"/>
        <v>-</v>
      </c>
      <c r="M1275" s="29" t="str">
        <f t="shared" si="529"/>
        <v>-</v>
      </c>
      <c r="N1275" s="29" t="str">
        <f t="shared" si="530"/>
        <v>-</v>
      </c>
      <c r="O1275" s="29" t="str">
        <f t="shared" si="531"/>
        <v>-</v>
      </c>
      <c r="P1275" s="2">
        <f>Замеры!R1272</f>
        <v>0</v>
      </c>
      <c r="S1275" s="2">
        <f>Замеры!S1272</f>
        <v>0</v>
      </c>
      <c r="T1275" s="2" t="s">
        <v>72</v>
      </c>
      <c r="U1275" s="2" t="b">
        <f t="shared" si="532"/>
        <v>0</v>
      </c>
      <c r="V1275" s="2" t="b">
        <f t="shared" si="533"/>
        <v>0</v>
      </c>
      <c r="W1275" s="2" t="b">
        <f t="shared" si="534"/>
        <v>0</v>
      </c>
      <c r="Y1275" s="2">
        <f t="shared" ca="1" si="535"/>
        <v>45</v>
      </c>
      <c r="Z1275" s="2">
        <f t="shared" ca="1" si="535"/>
        <v>31</v>
      </c>
      <c r="AA1275" s="2">
        <f t="shared" ca="1" si="535"/>
        <v>46</v>
      </c>
      <c r="AB1275" s="5">
        <f t="shared" ca="1" si="536"/>
        <v>594</v>
      </c>
      <c r="AC1275" s="5">
        <f t="shared" ca="1" si="537"/>
        <v>513</v>
      </c>
      <c r="AD1275" s="5">
        <f t="shared" ca="1" si="538"/>
        <v>566</v>
      </c>
      <c r="AE1275" s="5">
        <f t="shared" ca="1" si="539"/>
        <v>608</v>
      </c>
      <c r="AF1275" s="5">
        <f t="shared" ca="1" si="540"/>
        <v>478</v>
      </c>
      <c r="AG1275" s="5">
        <f t="shared" ca="1" si="541"/>
        <v>514</v>
      </c>
      <c r="AH1275" s="5">
        <f t="shared" ca="1" si="542"/>
        <v>550</v>
      </c>
      <c r="AI1275" s="5">
        <f t="shared" ca="1" si="543"/>
        <v>500</v>
      </c>
      <c r="AJ1275" s="5">
        <f t="shared" ca="1" si="544"/>
        <v>551</v>
      </c>
      <c r="AK1275" s="5">
        <f t="shared" ca="1" si="545"/>
        <v>601</v>
      </c>
    </row>
    <row r="1276" spans="1:37" x14ac:dyDescent="0.3">
      <c r="A1276" s="35">
        <f>IF(Замеры!B1273=0, " ", Замеры!B1273)</f>
        <v>1270</v>
      </c>
      <c r="B1276" s="45" t="str">
        <f>Замеры!G1273</f>
        <v xml:space="preserve">Группа от QF </v>
      </c>
      <c r="C1276" s="45" t="str">
        <f>IF(Замеры!O1273=0, " ", Замеры!O1273)</f>
        <v xml:space="preserve"> </v>
      </c>
      <c r="D1276" s="69" t="str">
        <f t="shared" si="546"/>
        <v xml:space="preserve"> </v>
      </c>
      <c r="E1276" s="69" t="str">
        <f t="shared" si="547"/>
        <v xml:space="preserve"> </v>
      </c>
      <c r="F1276" s="29" t="str">
        <f t="shared" si="522"/>
        <v>-</v>
      </c>
      <c r="G1276" s="29" t="str">
        <f t="shared" si="523"/>
        <v>-</v>
      </c>
      <c r="H1276" s="29" t="str">
        <f t="shared" si="524"/>
        <v>-</v>
      </c>
      <c r="I1276" s="29" t="str">
        <f t="shared" si="525"/>
        <v>-</v>
      </c>
      <c r="J1276" s="46" t="str">
        <f t="shared" si="526"/>
        <v>-</v>
      </c>
      <c r="K1276" s="29" t="str">
        <f t="shared" si="527"/>
        <v>-</v>
      </c>
      <c r="L1276" s="29" t="str">
        <f t="shared" si="528"/>
        <v>-</v>
      </c>
      <c r="M1276" s="29" t="str">
        <f t="shared" si="529"/>
        <v>-</v>
      </c>
      <c r="N1276" s="29" t="str">
        <f t="shared" si="530"/>
        <v>-</v>
      </c>
      <c r="O1276" s="29" t="str">
        <f t="shared" si="531"/>
        <v>-</v>
      </c>
      <c r="P1276" s="2">
        <f>Замеры!R1273</f>
        <v>0</v>
      </c>
      <c r="S1276" s="2">
        <f>Замеры!S1273</f>
        <v>0</v>
      </c>
      <c r="T1276" s="2" t="s">
        <v>72</v>
      </c>
      <c r="U1276" s="2" t="b">
        <f t="shared" si="532"/>
        <v>0</v>
      </c>
      <c r="V1276" s="2" t="b">
        <f t="shared" si="533"/>
        <v>0</v>
      </c>
      <c r="W1276" s="2" t="b">
        <f t="shared" si="534"/>
        <v>0</v>
      </c>
      <c r="Y1276" s="2">
        <f t="shared" ca="1" si="535"/>
        <v>20</v>
      </c>
      <c r="Z1276" s="2">
        <f t="shared" ca="1" si="535"/>
        <v>28</v>
      </c>
      <c r="AA1276" s="2">
        <f t="shared" ca="1" si="535"/>
        <v>25</v>
      </c>
      <c r="AB1276" s="5">
        <f t="shared" ca="1" si="536"/>
        <v>387</v>
      </c>
      <c r="AC1276" s="5">
        <f t="shared" ca="1" si="537"/>
        <v>368</v>
      </c>
      <c r="AD1276" s="5">
        <f t="shared" ca="1" si="538"/>
        <v>378</v>
      </c>
      <c r="AE1276" s="5">
        <f t="shared" ca="1" si="539"/>
        <v>304</v>
      </c>
      <c r="AF1276" s="5">
        <f t="shared" ca="1" si="540"/>
        <v>277</v>
      </c>
      <c r="AG1276" s="5">
        <f t="shared" ca="1" si="541"/>
        <v>298</v>
      </c>
      <c r="AH1276" s="5">
        <f t="shared" ca="1" si="542"/>
        <v>387</v>
      </c>
      <c r="AI1276" s="5">
        <f t="shared" ca="1" si="543"/>
        <v>317</v>
      </c>
      <c r="AJ1276" s="5">
        <f t="shared" ca="1" si="544"/>
        <v>393</v>
      </c>
      <c r="AK1276" s="5">
        <f t="shared" ca="1" si="545"/>
        <v>352</v>
      </c>
    </row>
    <row r="1277" spans="1:37" x14ac:dyDescent="0.3">
      <c r="A1277" s="35">
        <f>IF(Замеры!B1274=0, " ", Замеры!B1274)</f>
        <v>1271</v>
      </c>
      <c r="B1277" s="45" t="str">
        <f>Замеры!G1274</f>
        <v xml:space="preserve">Группа от QF </v>
      </c>
      <c r="C1277" s="45" t="str">
        <f>IF(Замеры!O1274=0, " ", Замеры!O1274)</f>
        <v xml:space="preserve"> </v>
      </c>
      <c r="D1277" s="69" t="str">
        <f t="shared" si="546"/>
        <v xml:space="preserve"> </v>
      </c>
      <c r="E1277" s="69" t="str">
        <f t="shared" si="547"/>
        <v xml:space="preserve"> </v>
      </c>
      <c r="F1277" s="29" t="str">
        <f t="shared" si="522"/>
        <v>-</v>
      </c>
      <c r="G1277" s="29" t="str">
        <f t="shared" si="523"/>
        <v>-</v>
      </c>
      <c r="H1277" s="29" t="str">
        <f t="shared" si="524"/>
        <v>-</v>
      </c>
      <c r="I1277" s="29" t="str">
        <f t="shared" si="525"/>
        <v>-</v>
      </c>
      <c r="J1277" s="46" t="str">
        <f t="shared" si="526"/>
        <v>-</v>
      </c>
      <c r="K1277" s="29" t="str">
        <f t="shared" si="527"/>
        <v>-</v>
      </c>
      <c r="L1277" s="29" t="str">
        <f t="shared" si="528"/>
        <v>-</v>
      </c>
      <c r="M1277" s="29" t="str">
        <f t="shared" si="529"/>
        <v>-</v>
      </c>
      <c r="N1277" s="29" t="str">
        <f t="shared" si="530"/>
        <v>-</v>
      </c>
      <c r="O1277" s="29" t="str">
        <f t="shared" si="531"/>
        <v>-</v>
      </c>
      <c r="P1277" s="2">
        <f>Замеры!R1274</f>
        <v>0</v>
      </c>
      <c r="S1277" s="2">
        <f>Замеры!S1274</f>
        <v>0</v>
      </c>
      <c r="T1277" s="2" t="s">
        <v>72</v>
      </c>
      <c r="U1277" s="2" t="b">
        <f t="shared" si="532"/>
        <v>0</v>
      </c>
      <c r="V1277" s="2" t="b">
        <f t="shared" si="533"/>
        <v>0</v>
      </c>
      <c r="W1277" s="2" t="b">
        <f t="shared" si="534"/>
        <v>0</v>
      </c>
      <c r="Y1277" s="2">
        <f t="shared" ca="1" si="535"/>
        <v>26</v>
      </c>
      <c r="Z1277" s="2">
        <f t="shared" ca="1" si="535"/>
        <v>38</v>
      </c>
      <c r="AA1277" s="2">
        <f t="shared" ca="1" si="535"/>
        <v>37</v>
      </c>
      <c r="AB1277" s="5">
        <f t="shared" ca="1" si="536"/>
        <v>486</v>
      </c>
      <c r="AC1277" s="5">
        <f t="shared" ca="1" si="537"/>
        <v>455</v>
      </c>
      <c r="AD1277" s="5">
        <f t="shared" ca="1" si="538"/>
        <v>400</v>
      </c>
      <c r="AE1277" s="5">
        <f t="shared" ca="1" si="539"/>
        <v>499</v>
      </c>
      <c r="AF1277" s="5">
        <f t="shared" ca="1" si="540"/>
        <v>487</v>
      </c>
      <c r="AG1277" s="5">
        <f t="shared" ca="1" si="541"/>
        <v>450</v>
      </c>
      <c r="AH1277" s="5">
        <f t="shared" ca="1" si="542"/>
        <v>434</v>
      </c>
      <c r="AI1277" s="5">
        <f t="shared" ca="1" si="543"/>
        <v>387</v>
      </c>
      <c r="AJ1277" s="5">
        <f t="shared" ca="1" si="544"/>
        <v>406</v>
      </c>
      <c r="AK1277" s="5">
        <f t="shared" ca="1" si="545"/>
        <v>450</v>
      </c>
    </row>
    <row r="1278" spans="1:37" x14ac:dyDescent="0.3">
      <c r="A1278" s="35">
        <f>IF(Замеры!B1275=0, " ", Замеры!B1275)</f>
        <v>1272</v>
      </c>
      <c r="B1278" s="45" t="str">
        <f>Замеры!G1275</f>
        <v xml:space="preserve">Группа от QF </v>
      </c>
      <c r="C1278" s="45" t="str">
        <f>IF(Замеры!O1275=0, " ", Замеры!O1275)</f>
        <v xml:space="preserve"> </v>
      </c>
      <c r="D1278" s="69" t="str">
        <f t="shared" si="546"/>
        <v xml:space="preserve"> </v>
      </c>
      <c r="E1278" s="69" t="str">
        <f t="shared" si="547"/>
        <v xml:space="preserve"> </v>
      </c>
      <c r="F1278" s="29" t="str">
        <f t="shared" si="522"/>
        <v>-</v>
      </c>
      <c r="G1278" s="29" t="str">
        <f t="shared" si="523"/>
        <v>-</v>
      </c>
      <c r="H1278" s="29" t="str">
        <f t="shared" si="524"/>
        <v>-</v>
      </c>
      <c r="I1278" s="29" t="str">
        <f t="shared" si="525"/>
        <v>-</v>
      </c>
      <c r="J1278" s="46" t="str">
        <f t="shared" si="526"/>
        <v>-</v>
      </c>
      <c r="K1278" s="29" t="str">
        <f t="shared" si="527"/>
        <v>-</v>
      </c>
      <c r="L1278" s="29" t="str">
        <f t="shared" si="528"/>
        <v>-</v>
      </c>
      <c r="M1278" s="29" t="str">
        <f t="shared" si="529"/>
        <v>-</v>
      </c>
      <c r="N1278" s="29" t="str">
        <f t="shared" si="530"/>
        <v>-</v>
      </c>
      <c r="O1278" s="29" t="str">
        <f t="shared" si="531"/>
        <v>-</v>
      </c>
      <c r="P1278" s="2">
        <f>Замеры!R1275</f>
        <v>0</v>
      </c>
      <c r="S1278" s="2">
        <f>Замеры!S1275</f>
        <v>0</v>
      </c>
      <c r="T1278" s="2" t="s">
        <v>72</v>
      </c>
      <c r="U1278" s="2" t="b">
        <f t="shared" si="532"/>
        <v>0</v>
      </c>
      <c r="V1278" s="2" t="b">
        <f t="shared" si="533"/>
        <v>0</v>
      </c>
      <c r="W1278" s="2" t="b">
        <f t="shared" si="534"/>
        <v>0</v>
      </c>
      <c r="Y1278" s="2">
        <f t="shared" ca="1" si="535"/>
        <v>50</v>
      </c>
      <c r="Z1278" s="2">
        <f t="shared" ca="1" si="535"/>
        <v>40</v>
      </c>
      <c r="AA1278" s="2">
        <f t="shared" ca="1" si="535"/>
        <v>25</v>
      </c>
      <c r="AB1278" s="5">
        <f t="shared" ca="1" si="536"/>
        <v>305</v>
      </c>
      <c r="AC1278" s="5">
        <f t="shared" ca="1" si="537"/>
        <v>321</v>
      </c>
      <c r="AD1278" s="5">
        <f t="shared" ca="1" si="538"/>
        <v>274</v>
      </c>
      <c r="AE1278" s="5">
        <f t="shared" ca="1" si="539"/>
        <v>375</v>
      </c>
      <c r="AF1278" s="5">
        <f t="shared" ca="1" si="540"/>
        <v>280</v>
      </c>
      <c r="AG1278" s="5">
        <f t="shared" ca="1" si="541"/>
        <v>303</v>
      </c>
      <c r="AH1278" s="5">
        <f t="shared" ca="1" si="542"/>
        <v>381</v>
      </c>
      <c r="AI1278" s="5">
        <f t="shared" ca="1" si="543"/>
        <v>330</v>
      </c>
      <c r="AJ1278" s="5">
        <f t="shared" ca="1" si="544"/>
        <v>350</v>
      </c>
      <c r="AK1278" s="5">
        <f t="shared" ca="1" si="545"/>
        <v>332</v>
      </c>
    </row>
    <row r="1279" spans="1:37" x14ac:dyDescent="0.3">
      <c r="A1279" s="35">
        <f>IF(Замеры!B1276=0, " ", Замеры!B1276)</f>
        <v>1273</v>
      </c>
      <c r="B1279" s="45" t="str">
        <f>Замеры!G1276</f>
        <v xml:space="preserve">Группа от QF </v>
      </c>
      <c r="C1279" s="45" t="str">
        <f>IF(Замеры!O1276=0, " ", Замеры!O1276)</f>
        <v xml:space="preserve"> </v>
      </c>
      <c r="D1279" s="69" t="str">
        <f t="shared" si="546"/>
        <v xml:space="preserve"> </v>
      </c>
      <c r="E1279" s="69" t="str">
        <f t="shared" si="547"/>
        <v xml:space="preserve"> </v>
      </c>
      <c r="F1279" s="29" t="str">
        <f t="shared" si="522"/>
        <v>-</v>
      </c>
      <c r="G1279" s="29" t="str">
        <f t="shared" si="523"/>
        <v>-</v>
      </c>
      <c r="H1279" s="29" t="str">
        <f t="shared" si="524"/>
        <v>-</v>
      </c>
      <c r="I1279" s="29" t="str">
        <f t="shared" si="525"/>
        <v>-</v>
      </c>
      <c r="J1279" s="46" t="str">
        <f t="shared" si="526"/>
        <v>-</v>
      </c>
      <c r="K1279" s="29" t="str">
        <f t="shared" si="527"/>
        <v>-</v>
      </c>
      <c r="L1279" s="29" t="str">
        <f t="shared" si="528"/>
        <v>-</v>
      </c>
      <c r="M1279" s="29" t="str">
        <f t="shared" si="529"/>
        <v>-</v>
      </c>
      <c r="N1279" s="29" t="str">
        <f t="shared" si="530"/>
        <v>-</v>
      </c>
      <c r="O1279" s="29" t="str">
        <f t="shared" si="531"/>
        <v>-</v>
      </c>
      <c r="P1279" s="2">
        <f>Замеры!R1276</f>
        <v>0</v>
      </c>
      <c r="S1279" s="2">
        <f>Замеры!S1276</f>
        <v>0</v>
      </c>
      <c r="T1279" s="2" t="s">
        <v>72</v>
      </c>
      <c r="U1279" s="2" t="b">
        <f t="shared" si="532"/>
        <v>0</v>
      </c>
      <c r="V1279" s="2" t="b">
        <f t="shared" si="533"/>
        <v>0</v>
      </c>
      <c r="W1279" s="2" t="b">
        <f t="shared" si="534"/>
        <v>0</v>
      </c>
      <c r="Y1279" s="2">
        <f t="shared" ca="1" si="535"/>
        <v>21</v>
      </c>
      <c r="Z1279" s="2">
        <f t="shared" ca="1" si="535"/>
        <v>29</v>
      </c>
      <c r="AA1279" s="2">
        <f t="shared" ca="1" si="535"/>
        <v>28</v>
      </c>
      <c r="AB1279" s="5">
        <f t="shared" ca="1" si="536"/>
        <v>347</v>
      </c>
      <c r="AC1279" s="5">
        <f t="shared" ca="1" si="537"/>
        <v>380</v>
      </c>
      <c r="AD1279" s="5">
        <f t="shared" ca="1" si="538"/>
        <v>307</v>
      </c>
      <c r="AE1279" s="5">
        <f t="shared" ca="1" si="539"/>
        <v>342</v>
      </c>
      <c r="AF1279" s="5">
        <f t="shared" ca="1" si="540"/>
        <v>356</v>
      </c>
      <c r="AG1279" s="5">
        <f t="shared" ca="1" si="541"/>
        <v>301</v>
      </c>
      <c r="AH1279" s="5">
        <f t="shared" ca="1" si="542"/>
        <v>429</v>
      </c>
      <c r="AI1279" s="5">
        <f t="shared" ca="1" si="543"/>
        <v>425</v>
      </c>
      <c r="AJ1279" s="5">
        <f t="shared" ca="1" si="544"/>
        <v>359</v>
      </c>
      <c r="AK1279" s="5">
        <f t="shared" ca="1" si="545"/>
        <v>350</v>
      </c>
    </row>
    <row r="1280" spans="1:37" x14ac:dyDescent="0.3">
      <c r="A1280" s="35">
        <f>IF(Замеры!B1277=0, " ", Замеры!B1277)</f>
        <v>1274</v>
      </c>
      <c r="B1280" s="45" t="str">
        <f>Замеры!G1277</f>
        <v xml:space="preserve">Группа от QF </v>
      </c>
      <c r="C1280" s="45" t="str">
        <f>IF(Замеры!O1277=0, " ", Замеры!O1277)</f>
        <v xml:space="preserve"> </v>
      </c>
      <c r="D1280" s="69" t="str">
        <f t="shared" si="546"/>
        <v xml:space="preserve"> </v>
      </c>
      <c r="E1280" s="69" t="str">
        <f t="shared" si="547"/>
        <v xml:space="preserve"> </v>
      </c>
      <c r="F1280" s="29" t="str">
        <f t="shared" si="522"/>
        <v>-</v>
      </c>
      <c r="G1280" s="29" t="str">
        <f t="shared" si="523"/>
        <v>-</v>
      </c>
      <c r="H1280" s="29" t="str">
        <f t="shared" si="524"/>
        <v>-</v>
      </c>
      <c r="I1280" s="29" t="str">
        <f t="shared" si="525"/>
        <v>-</v>
      </c>
      <c r="J1280" s="46" t="str">
        <f t="shared" si="526"/>
        <v>-</v>
      </c>
      <c r="K1280" s="29" t="str">
        <f t="shared" si="527"/>
        <v>-</v>
      </c>
      <c r="L1280" s="29" t="str">
        <f t="shared" si="528"/>
        <v>-</v>
      </c>
      <c r="M1280" s="29" t="str">
        <f t="shared" si="529"/>
        <v>-</v>
      </c>
      <c r="N1280" s="29" t="str">
        <f t="shared" si="530"/>
        <v>-</v>
      </c>
      <c r="O1280" s="29" t="str">
        <f t="shared" si="531"/>
        <v>-</v>
      </c>
      <c r="P1280" s="2">
        <f>Замеры!R1277</f>
        <v>0</v>
      </c>
      <c r="S1280" s="2">
        <f>Замеры!S1277</f>
        <v>0</v>
      </c>
      <c r="T1280" s="2" t="s">
        <v>72</v>
      </c>
      <c r="U1280" s="2" t="b">
        <f t="shared" si="532"/>
        <v>0</v>
      </c>
      <c r="V1280" s="2" t="b">
        <f t="shared" si="533"/>
        <v>0</v>
      </c>
      <c r="W1280" s="2" t="b">
        <f t="shared" si="534"/>
        <v>0</v>
      </c>
      <c r="Y1280" s="2">
        <f t="shared" ca="1" si="535"/>
        <v>39</v>
      </c>
      <c r="Z1280" s="2">
        <f t="shared" ca="1" si="535"/>
        <v>37</v>
      </c>
      <c r="AA1280" s="2">
        <f t="shared" ca="1" si="535"/>
        <v>36</v>
      </c>
      <c r="AB1280" s="5">
        <f t="shared" ca="1" si="536"/>
        <v>398</v>
      </c>
      <c r="AC1280" s="5">
        <f t="shared" ca="1" si="537"/>
        <v>393</v>
      </c>
      <c r="AD1280" s="5">
        <f t="shared" ca="1" si="538"/>
        <v>479</v>
      </c>
      <c r="AE1280" s="5">
        <f t="shared" ca="1" si="539"/>
        <v>415</v>
      </c>
      <c r="AF1280" s="5">
        <f t="shared" ca="1" si="540"/>
        <v>377</v>
      </c>
      <c r="AG1280" s="5">
        <f t="shared" ca="1" si="541"/>
        <v>476</v>
      </c>
      <c r="AH1280" s="5">
        <f t="shared" ca="1" si="542"/>
        <v>398</v>
      </c>
      <c r="AI1280" s="5">
        <f t="shared" ca="1" si="543"/>
        <v>416</v>
      </c>
      <c r="AJ1280" s="5">
        <f t="shared" ca="1" si="544"/>
        <v>391</v>
      </c>
      <c r="AK1280" s="5">
        <f t="shared" ca="1" si="545"/>
        <v>395</v>
      </c>
    </row>
    <row r="1281" spans="1:37" x14ac:dyDescent="0.3">
      <c r="A1281" s="35">
        <f>IF(Замеры!B1278=0, " ", Замеры!B1278)</f>
        <v>1275</v>
      </c>
      <c r="B1281" s="45" t="str">
        <f>Замеры!G1278</f>
        <v xml:space="preserve">Группа от QF </v>
      </c>
      <c r="C1281" s="45" t="str">
        <f>IF(Замеры!O1278=0, " ", Замеры!O1278)</f>
        <v xml:space="preserve"> </v>
      </c>
      <c r="D1281" s="69" t="str">
        <f t="shared" si="546"/>
        <v xml:space="preserve"> </v>
      </c>
      <c r="E1281" s="69" t="str">
        <f t="shared" si="547"/>
        <v xml:space="preserve"> </v>
      </c>
      <c r="F1281" s="29" t="str">
        <f t="shared" si="522"/>
        <v>-</v>
      </c>
      <c r="G1281" s="29" t="str">
        <f t="shared" si="523"/>
        <v>-</v>
      </c>
      <c r="H1281" s="29" t="str">
        <f t="shared" si="524"/>
        <v>-</v>
      </c>
      <c r="I1281" s="29" t="str">
        <f t="shared" si="525"/>
        <v>-</v>
      </c>
      <c r="J1281" s="46" t="str">
        <f t="shared" si="526"/>
        <v>-</v>
      </c>
      <c r="K1281" s="29" t="str">
        <f t="shared" si="527"/>
        <v>-</v>
      </c>
      <c r="L1281" s="29" t="str">
        <f t="shared" si="528"/>
        <v>-</v>
      </c>
      <c r="M1281" s="29" t="str">
        <f t="shared" si="529"/>
        <v>-</v>
      </c>
      <c r="N1281" s="29" t="str">
        <f t="shared" si="530"/>
        <v>-</v>
      </c>
      <c r="O1281" s="29" t="str">
        <f t="shared" si="531"/>
        <v>-</v>
      </c>
      <c r="P1281" s="2">
        <f>Замеры!R1278</f>
        <v>0</v>
      </c>
      <c r="S1281" s="2">
        <f>Замеры!S1278</f>
        <v>0</v>
      </c>
      <c r="T1281" s="2" t="s">
        <v>72</v>
      </c>
      <c r="U1281" s="2" t="b">
        <f t="shared" si="532"/>
        <v>0</v>
      </c>
      <c r="V1281" s="2" t="b">
        <f t="shared" si="533"/>
        <v>0</v>
      </c>
      <c r="W1281" s="2" t="b">
        <f t="shared" si="534"/>
        <v>0</v>
      </c>
      <c r="Y1281" s="2">
        <f t="shared" ca="1" si="535"/>
        <v>46</v>
      </c>
      <c r="Z1281" s="2">
        <f t="shared" ca="1" si="535"/>
        <v>41</v>
      </c>
      <c r="AA1281" s="2">
        <f t="shared" ca="1" si="535"/>
        <v>47</v>
      </c>
      <c r="AB1281" s="5">
        <f t="shared" ca="1" si="536"/>
        <v>497</v>
      </c>
      <c r="AC1281" s="5">
        <f t="shared" ca="1" si="537"/>
        <v>568</v>
      </c>
      <c r="AD1281" s="5">
        <f t="shared" ca="1" si="538"/>
        <v>504</v>
      </c>
      <c r="AE1281" s="5">
        <f t="shared" ca="1" si="539"/>
        <v>576</v>
      </c>
      <c r="AF1281" s="5">
        <f t="shared" ca="1" si="540"/>
        <v>592</v>
      </c>
      <c r="AG1281" s="5">
        <f t="shared" ca="1" si="541"/>
        <v>587</v>
      </c>
      <c r="AH1281" s="5">
        <f t="shared" ca="1" si="542"/>
        <v>505</v>
      </c>
      <c r="AI1281" s="5">
        <f t="shared" ca="1" si="543"/>
        <v>578</v>
      </c>
      <c r="AJ1281" s="5">
        <f t="shared" ca="1" si="544"/>
        <v>612</v>
      </c>
      <c r="AK1281" s="5">
        <f t="shared" ca="1" si="545"/>
        <v>542</v>
      </c>
    </row>
    <row r="1282" spans="1:37" x14ac:dyDescent="0.3">
      <c r="A1282" s="35">
        <f>IF(Замеры!B1279=0, " ", Замеры!B1279)</f>
        <v>1276</v>
      </c>
      <c r="B1282" s="45" t="str">
        <f>Замеры!G1279</f>
        <v xml:space="preserve">Группа от QF </v>
      </c>
      <c r="C1282" s="45" t="str">
        <f>IF(Замеры!O1279=0, " ", Замеры!O1279)</f>
        <v xml:space="preserve"> </v>
      </c>
      <c r="D1282" s="69" t="str">
        <f t="shared" si="546"/>
        <v xml:space="preserve"> </v>
      </c>
      <c r="E1282" s="69" t="str">
        <f t="shared" si="547"/>
        <v xml:space="preserve"> </v>
      </c>
      <c r="F1282" s="29" t="str">
        <f t="shared" si="522"/>
        <v>-</v>
      </c>
      <c r="G1282" s="29" t="str">
        <f t="shared" si="523"/>
        <v>-</v>
      </c>
      <c r="H1282" s="29" t="str">
        <f t="shared" si="524"/>
        <v>-</v>
      </c>
      <c r="I1282" s="29" t="str">
        <f t="shared" si="525"/>
        <v>-</v>
      </c>
      <c r="J1282" s="46" t="str">
        <f t="shared" si="526"/>
        <v>-</v>
      </c>
      <c r="K1282" s="29" t="str">
        <f t="shared" si="527"/>
        <v>-</v>
      </c>
      <c r="L1282" s="29" t="str">
        <f t="shared" si="528"/>
        <v>-</v>
      </c>
      <c r="M1282" s="29" t="str">
        <f t="shared" si="529"/>
        <v>-</v>
      </c>
      <c r="N1282" s="29" t="str">
        <f t="shared" si="530"/>
        <v>-</v>
      </c>
      <c r="O1282" s="29" t="str">
        <f t="shared" si="531"/>
        <v>-</v>
      </c>
      <c r="P1282" s="2">
        <f>Замеры!R1279</f>
        <v>0</v>
      </c>
      <c r="S1282" s="2">
        <f>Замеры!S1279</f>
        <v>0</v>
      </c>
      <c r="T1282" s="2" t="s">
        <v>72</v>
      </c>
      <c r="U1282" s="2" t="b">
        <f t="shared" si="532"/>
        <v>0</v>
      </c>
      <c r="V1282" s="2" t="b">
        <f t="shared" si="533"/>
        <v>0</v>
      </c>
      <c r="W1282" s="2" t="b">
        <f t="shared" si="534"/>
        <v>0</v>
      </c>
      <c r="Y1282" s="2">
        <f t="shared" ca="1" si="535"/>
        <v>43</v>
      </c>
      <c r="Z1282" s="2">
        <f t="shared" ca="1" si="535"/>
        <v>39</v>
      </c>
      <c r="AA1282" s="2">
        <f t="shared" ca="1" si="535"/>
        <v>45</v>
      </c>
      <c r="AB1282" s="5">
        <f t="shared" ca="1" si="536"/>
        <v>457</v>
      </c>
      <c r="AC1282" s="5">
        <f t="shared" ca="1" si="537"/>
        <v>457</v>
      </c>
      <c r="AD1282" s="5">
        <f t="shared" ca="1" si="538"/>
        <v>543</v>
      </c>
      <c r="AE1282" s="5">
        <f t="shared" ca="1" si="539"/>
        <v>594</v>
      </c>
      <c r="AF1282" s="5">
        <f t="shared" ca="1" si="540"/>
        <v>594</v>
      </c>
      <c r="AG1282" s="5">
        <f t="shared" ca="1" si="541"/>
        <v>589</v>
      </c>
      <c r="AH1282" s="5">
        <f t="shared" ca="1" si="542"/>
        <v>484</v>
      </c>
      <c r="AI1282" s="5">
        <f t="shared" ca="1" si="543"/>
        <v>462</v>
      </c>
      <c r="AJ1282" s="5">
        <f t="shared" ca="1" si="544"/>
        <v>490</v>
      </c>
      <c r="AK1282" s="5">
        <f t="shared" ca="1" si="545"/>
        <v>515</v>
      </c>
    </row>
    <row r="1283" spans="1:37" x14ac:dyDescent="0.3">
      <c r="A1283" s="35">
        <f>IF(Замеры!B1280=0, " ", Замеры!B1280)</f>
        <v>1277</v>
      </c>
      <c r="B1283" s="45" t="str">
        <f>Замеры!G1280</f>
        <v xml:space="preserve">Группа от QF </v>
      </c>
      <c r="C1283" s="45" t="str">
        <f>IF(Замеры!O1280=0, " ", Замеры!O1280)</f>
        <v xml:space="preserve"> </v>
      </c>
      <c r="D1283" s="69" t="str">
        <f t="shared" si="546"/>
        <v xml:space="preserve"> </v>
      </c>
      <c r="E1283" s="69" t="str">
        <f t="shared" si="547"/>
        <v xml:space="preserve"> </v>
      </c>
      <c r="F1283" s="29" t="str">
        <f t="shared" si="522"/>
        <v>-</v>
      </c>
      <c r="G1283" s="29" t="str">
        <f t="shared" si="523"/>
        <v>-</v>
      </c>
      <c r="H1283" s="29" t="str">
        <f t="shared" si="524"/>
        <v>-</v>
      </c>
      <c r="I1283" s="29" t="str">
        <f t="shared" si="525"/>
        <v>-</v>
      </c>
      <c r="J1283" s="46" t="str">
        <f t="shared" si="526"/>
        <v>-</v>
      </c>
      <c r="K1283" s="29" t="str">
        <f t="shared" si="527"/>
        <v>-</v>
      </c>
      <c r="L1283" s="29" t="str">
        <f t="shared" si="528"/>
        <v>-</v>
      </c>
      <c r="M1283" s="29" t="str">
        <f t="shared" si="529"/>
        <v>-</v>
      </c>
      <c r="N1283" s="29" t="str">
        <f t="shared" si="530"/>
        <v>-</v>
      </c>
      <c r="O1283" s="29" t="str">
        <f t="shared" si="531"/>
        <v>-</v>
      </c>
      <c r="P1283" s="2">
        <f>Замеры!R1280</f>
        <v>0</v>
      </c>
      <c r="S1283" s="2">
        <f>Замеры!S1280</f>
        <v>0</v>
      </c>
      <c r="T1283" s="2" t="s">
        <v>72</v>
      </c>
      <c r="U1283" s="2" t="b">
        <f t="shared" si="532"/>
        <v>0</v>
      </c>
      <c r="V1283" s="2" t="b">
        <f t="shared" si="533"/>
        <v>0</v>
      </c>
      <c r="W1283" s="2" t="b">
        <f t="shared" si="534"/>
        <v>0</v>
      </c>
      <c r="Y1283" s="2">
        <f t="shared" ca="1" si="535"/>
        <v>44</v>
      </c>
      <c r="Z1283" s="2">
        <f t="shared" ca="1" si="535"/>
        <v>38</v>
      </c>
      <c r="AA1283" s="2">
        <f t="shared" ca="1" si="535"/>
        <v>31</v>
      </c>
      <c r="AB1283" s="5">
        <f t="shared" ca="1" si="536"/>
        <v>323</v>
      </c>
      <c r="AC1283" s="5">
        <f t="shared" ca="1" si="537"/>
        <v>438</v>
      </c>
      <c r="AD1283" s="5">
        <f t="shared" ca="1" si="538"/>
        <v>400</v>
      </c>
      <c r="AE1283" s="5">
        <f t="shared" ca="1" si="539"/>
        <v>332</v>
      </c>
      <c r="AF1283" s="5">
        <f t="shared" ca="1" si="540"/>
        <v>340</v>
      </c>
      <c r="AG1283" s="5">
        <f t="shared" ca="1" si="541"/>
        <v>397</v>
      </c>
      <c r="AH1283" s="5">
        <f t="shared" ca="1" si="542"/>
        <v>456</v>
      </c>
      <c r="AI1283" s="5">
        <f t="shared" ca="1" si="543"/>
        <v>395</v>
      </c>
      <c r="AJ1283" s="5">
        <f t="shared" ca="1" si="544"/>
        <v>325</v>
      </c>
      <c r="AK1283" s="5">
        <f t="shared" ca="1" si="545"/>
        <v>387</v>
      </c>
    </row>
    <row r="1284" spans="1:37" x14ac:dyDescent="0.3">
      <c r="A1284" s="35">
        <f>IF(Замеры!B1281=0, " ", Замеры!B1281)</f>
        <v>1278</v>
      </c>
      <c r="B1284" s="45" t="str">
        <f>Замеры!G1281</f>
        <v xml:space="preserve">Группа от QF </v>
      </c>
      <c r="C1284" s="45" t="str">
        <f>IF(Замеры!O1281=0, " ", Замеры!O1281)</f>
        <v xml:space="preserve"> </v>
      </c>
      <c r="D1284" s="69" t="str">
        <f t="shared" si="546"/>
        <v xml:space="preserve"> </v>
      </c>
      <c r="E1284" s="69" t="str">
        <f t="shared" si="547"/>
        <v xml:space="preserve"> </v>
      </c>
      <c r="F1284" s="29" t="str">
        <f t="shared" si="522"/>
        <v>-</v>
      </c>
      <c r="G1284" s="29" t="str">
        <f t="shared" si="523"/>
        <v>-</v>
      </c>
      <c r="H1284" s="29" t="str">
        <f t="shared" si="524"/>
        <v>-</v>
      </c>
      <c r="I1284" s="29" t="str">
        <f t="shared" si="525"/>
        <v>-</v>
      </c>
      <c r="J1284" s="46" t="str">
        <f t="shared" si="526"/>
        <v>-</v>
      </c>
      <c r="K1284" s="29" t="str">
        <f t="shared" si="527"/>
        <v>-</v>
      </c>
      <c r="L1284" s="29" t="str">
        <f t="shared" si="528"/>
        <v>-</v>
      </c>
      <c r="M1284" s="29" t="str">
        <f t="shared" si="529"/>
        <v>-</v>
      </c>
      <c r="N1284" s="29" t="str">
        <f t="shared" si="530"/>
        <v>-</v>
      </c>
      <c r="O1284" s="29" t="str">
        <f t="shared" si="531"/>
        <v>-</v>
      </c>
      <c r="P1284" s="2">
        <f>Замеры!R1281</f>
        <v>0</v>
      </c>
      <c r="S1284" s="2">
        <f>Замеры!S1281</f>
        <v>0</v>
      </c>
      <c r="T1284" s="2" t="s">
        <v>72</v>
      </c>
      <c r="U1284" s="2" t="b">
        <f t="shared" si="532"/>
        <v>0</v>
      </c>
      <c r="V1284" s="2" t="b">
        <f t="shared" si="533"/>
        <v>0</v>
      </c>
      <c r="W1284" s="2" t="b">
        <f t="shared" si="534"/>
        <v>0</v>
      </c>
      <c r="Y1284" s="2">
        <f t="shared" ca="1" si="535"/>
        <v>33</v>
      </c>
      <c r="Z1284" s="2">
        <f t="shared" ca="1" si="535"/>
        <v>42</v>
      </c>
      <c r="AA1284" s="2">
        <f t="shared" ca="1" si="535"/>
        <v>44</v>
      </c>
      <c r="AB1284" s="5">
        <f t="shared" ca="1" si="536"/>
        <v>481</v>
      </c>
      <c r="AC1284" s="5">
        <f t="shared" ca="1" si="537"/>
        <v>551</v>
      </c>
      <c r="AD1284" s="5">
        <f t="shared" ca="1" si="538"/>
        <v>573</v>
      </c>
      <c r="AE1284" s="5">
        <f t="shared" ca="1" si="539"/>
        <v>590</v>
      </c>
      <c r="AF1284" s="5">
        <f t="shared" ca="1" si="540"/>
        <v>563</v>
      </c>
      <c r="AG1284" s="5">
        <f t="shared" ca="1" si="541"/>
        <v>484</v>
      </c>
      <c r="AH1284" s="5">
        <f t="shared" ca="1" si="542"/>
        <v>454</v>
      </c>
      <c r="AI1284" s="5">
        <f t="shared" ca="1" si="543"/>
        <v>551</v>
      </c>
      <c r="AJ1284" s="5">
        <f t="shared" ca="1" si="544"/>
        <v>516</v>
      </c>
      <c r="AK1284" s="5">
        <f t="shared" ca="1" si="545"/>
        <v>495</v>
      </c>
    </row>
    <row r="1285" spans="1:37" x14ac:dyDescent="0.3">
      <c r="A1285" s="35">
        <f>IF(Замеры!B1282=0, " ", Замеры!B1282)</f>
        <v>1279</v>
      </c>
      <c r="B1285" s="45" t="str">
        <f>Замеры!G1282</f>
        <v xml:space="preserve">Группа от QF </v>
      </c>
      <c r="C1285" s="45" t="str">
        <f>IF(Замеры!O1282=0, " ", Замеры!O1282)</f>
        <v xml:space="preserve"> </v>
      </c>
      <c r="D1285" s="69" t="str">
        <f t="shared" si="546"/>
        <v xml:space="preserve"> </v>
      </c>
      <c r="E1285" s="69" t="str">
        <f t="shared" si="547"/>
        <v xml:space="preserve"> </v>
      </c>
      <c r="F1285" s="29" t="str">
        <f t="shared" si="522"/>
        <v>-</v>
      </c>
      <c r="G1285" s="29" t="str">
        <f t="shared" si="523"/>
        <v>-</v>
      </c>
      <c r="H1285" s="29" t="str">
        <f t="shared" si="524"/>
        <v>-</v>
      </c>
      <c r="I1285" s="29" t="str">
        <f t="shared" si="525"/>
        <v>-</v>
      </c>
      <c r="J1285" s="46" t="str">
        <f t="shared" si="526"/>
        <v>-</v>
      </c>
      <c r="K1285" s="29" t="str">
        <f t="shared" si="527"/>
        <v>-</v>
      </c>
      <c r="L1285" s="29" t="str">
        <f t="shared" si="528"/>
        <v>-</v>
      </c>
      <c r="M1285" s="29" t="str">
        <f t="shared" si="529"/>
        <v>-</v>
      </c>
      <c r="N1285" s="29" t="str">
        <f t="shared" si="530"/>
        <v>-</v>
      </c>
      <c r="O1285" s="29" t="str">
        <f t="shared" si="531"/>
        <v>-</v>
      </c>
      <c r="P1285" s="2">
        <f>Замеры!R1282</f>
        <v>0</v>
      </c>
      <c r="S1285" s="2">
        <f>Замеры!S1282</f>
        <v>0</v>
      </c>
      <c r="T1285" s="2" t="s">
        <v>72</v>
      </c>
      <c r="U1285" s="2" t="b">
        <f t="shared" si="532"/>
        <v>0</v>
      </c>
      <c r="V1285" s="2" t="b">
        <f t="shared" si="533"/>
        <v>0</v>
      </c>
      <c r="W1285" s="2" t="b">
        <f t="shared" si="534"/>
        <v>0</v>
      </c>
      <c r="Y1285" s="2">
        <f t="shared" ca="1" si="535"/>
        <v>42</v>
      </c>
      <c r="Z1285" s="2">
        <f t="shared" ca="1" si="535"/>
        <v>29</v>
      </c>
      <c r="AA1285" s="2">
        <f t="shared" ca="1" si="535"/>
        <v>39</v>
      </c>
      <c r="AB1285" s="5">
        <f t="shared" ca="1" si="536"/>
        <v>427</v>
      </c>
      <c r="AC1285" s="5">
        <f t="shared" ca="1" si="537"/>
        <v>505</v>
      </c>
      <c r="AD1285" s="5">
        <f t="shared" ca="1" si="538"/>
        <v>420</v>
      </c>
      <c r="AE1285" s="5">
        <f t="shared" ca="1" si="539"/>
        <v>449</v>
      </c>
      <c r="AF1285" s="5">
        <f t="shared" ca="1" si="540"/>
        <v>431</v>
      </c>
      <c r="AG1285" s="5">
        <f t="shared" ca="1" si="541"/>
        <v>506</v>
      </c>
      <c r="AH1285" s="5">
        <f t="shared" ca="1" si="542"/>
        <v>407</v>
      </c>
      <c r="AI1285" s="5">
        <f t="shared" ca="1" si="543"/>
        <v>396</v>
      </c>
      <c r="AJ1285" s="5">
        <f t="shared" ca="1" si="544"/>
        <v>464</v>
      </c>
      <c r="AK1285" s="5">
        <f t="shared" ca="1" si="545"/>
        <v>409</v>
      </c>
    </row>
    <row r="1286" spans="1:37" x14ac:dyDescent="0.3">
      <c r="A1286" s="35">
        <f>IF(Замеры!B1283=0, " ", Замеры!B1283)</f>
        <v>1280</v>
      </c>
      <c r="B1286" s="45" t="str">
        <f>Замеры!G1283</f>
        <v xml:space="preserve">Группа от QF </v>
      </c>
      <c r="C1286" s="45" t="str">
        <f>IF(Замеры!O1283=0, " ", Замеры!O1283)</f>
        <v xml:space="preserve"> </v>
      </c>
      <c r="D1286" s="69" t="str">
        <f t="shared" si="546"/>
        <v xml:space="preserve"> </v>
      </c>
      <c r="E1286" s="69" t="str">
        <f t="shared" si="547"/>
        <v xml:space="preserve"> </v>
      </c>
      <c r="F1286" s="29" t="str">
        <f t="shared" si="522"/>
        <v>-</v>
      </c>
      <c r="G1286" s="29" t="str">
        <f t="shared" si="523"/>
        <v>-</v>
      </c>
      <c r="H1286" s="29" t="str">
        <f t="shared" si="524"/>
        <v>-</v>
      </c>
      <c r="I1286" s="29" t="str">
        <f t="shared" si="525"/>
        <v>-</v>
      </c>
      <c r="J1286" s="46" t="str">
        <f t="shared" si="526"/>
        <v>-</v>
      </c>
      <c r="K1286" s="29" t="str">
        <f t="shared" si="527"/>
        <v>-</v>
      </c>
      <c r="L1286" s="29" t="str">
        <f t="shared" si="528"/>
        <v>-</v>
      </c>
      <c r="M1286" s="29" t="str">
        <f t="shared" si="529"/>
        <v>-</v>
      </c>
      <c r="N1286" s="29" t="str">
        <f t="shared" si="530"/>
        <v>-</v>
      </c>
      <c r="O1286" s="29" t="str">
        <f t="shared" si="531"/>
        <v>-</v>
      </c>
      <c r="P1286" s="2">
        <f>Замеры!R1283</f>
        <v>0</v>
      </c>
      <c r="S1286" s="2">
        <f>Замеры!S1283</f>
        <v>0</v>
      </c>
      <c r="T1286" s="2" t="s">
        <v>72</v>
      </c>
      <c r="U1286" s="2" t="b">
        <f t="shared" si="532"/>
        <v>0</v>
      </c>
      <c r="V1286" s="2" t="b">
        <f t="shared" si="533"/>
        <v>0</v>
      </c>
      <c r="W1286" s="2" t="b">
        <f t="shared" si="534"/>
        <v>0</v>
      </c>
      <c r="Y1286" s="2">
        <f t="shared" ca="1" si="535"/>
        <v>30</v>
      </c>
      <c r="Z1286" s="2">
        <f t="shared" ca="1" si="535"/>
        <v>48</v>
      </c>
      <c r="AA1286" s="2">
        <f t="shared" ca="1" si="535"/>
        <v>50</v>
      </c>
      <c r="AB1286" s="5">
        <f t="shared" ca="1" si="536"/>
        <v>623</v>
      </c>
      <c r="AC1286" s="5">
        <f t="shared" ca="1" si="537"/>
        <v>540</v>
      </c>
      <c r="AD1286" s="5">
        <f t="shared" ca="1" si="538"/>
        <v>535</v>
      </c>
      <c r="AE1286" s="5">
        <f t="shared" ca="1" si="539"/>
        <v>550</v>
      </c>
      <c r="AF1286" s="5">
        <f t="shared" ca="1" si="540"/>
        <v>599</v>
      </c>
      <c r="AG1286" s="5">
        <f t="shared" ca="1" si="541"/>
        <v>611</v>
      </c>
      <c r="AH1286" s="5">
        <f t="shared" ca="1" si="542"/>
        <v>573</v>
      </c>
      <c r="AI1286" s="5">
        <f t="shared" ca="1" si="543"/>
        <v>545</v>
      </c>
      <c r="AJ1286" s="5">
        <f t="shared" ca="1" si="544"/>
        <v>602</v>
      </c>
      <c r="AK1286" s="5">
        <f t="shared" ca="1" si="545"/>
        <v>578</v>
      </c>
    </row>
    <row r="1287" spans="1:37" x14ac:dyDescent="0.3">
      <c r="A1287" s="35">
        <f>IF(Замеры!B1284=0, " ", Замеры!B1284)</f>
        <v>1281</v>
      </c>
      <c r="B1287" s="45" t="str">
        <f>Замеры!G1284</f>
        <v xml:space="preserve">Группа от QF </v>
      </c>
      <c r="C1287" s="45" t="str">
        <f>IF(Замеры!O1284=0, " ", Замеры!O1284)</f>
        <v xml:space="preserve"> </v>
      </c>
      <c r="D1287" s="69" t="str">
        <f t="shared" si="546"/>
        <v xml:space="preserve"> </v>
      </c>
      <c r="E1287" s="69" t="str">
        <f t="shared" si="547"/>
        <v xml:space="preserve"> </v>
      </c>
      <c r="F1287" s="29" t="str">
        <f t="shared" ref="F1287:F1350" si="548">IF(OR(P1287=$S$5,P1287=$P$5),AB1287,"-")</f>
        <v>-</v>
      </c>
      <c r="G1287" s="29" t="str">
        <f t="shared" ref="G1287:G1350" si="549">IF(OR(P1287=$S$5,P1287=$Q$5),AC1287,"-")</f>
        <v>-</v>
      </c>
      <c r="H1287" s="29" t="str">
        <f t="shared" ref="H1287:H1350" si="550">IF(OR(P1287=$S$5,P1287=$R$5),AD1287,"-")</f>
        <v>-</v>
      </c>
      <c r="I1287" s="29" t="str">
        <f t="shared" ref="I1287:I1350" si="551">IF(OR(P1287=$P$4,P1287=$R$5,P1287=$S$5,P1287=$P$5),AE1287,"-")</f>
        <v>-</v>
      </c>
      <c r="J1287" s="46" t="str">
        <f t="shared" ref="J1287:J1350" si="552">IF(OR(P1287=$P$5,P1287=$Q$5,P1287=$S$5,P1287=$Q$4),AF1287,"-")</f>
        <v>-</v>
      </c>
      <c r="K1287" s="29" t="str">
        <f t="shared" ref="K1287:K1350" si="553">IF(OR(P1287=$R$5,P1287=$Q$5,P1287=$R$4,P1287=$S$5),AG1287,"-")</f>
        <v>-</v>
      </c>
      <c r="L1287" s="29" t="str">
        <f t="shared" ref="L1287:L1350" si="554">IF(I1287=$T$4,T1286,IF(S1287=$S$4,AH1287,IF(S1287=$U$4,"-")))</f>
        <v>-</v>
      </c>
      <c r="M1287" s="29" t="str">
        <f t="shared" ref="M1287:M1350" si="555">IF(J1287=$T$4,T1286,IF(S1287=$S$4,AI1287,IF(S1287=$U$4,"-")))</f>
        <v>-</v>
      </c>
      <c r="N1287" s="29" t="str">
        <f t="shared" ref="N1287:N1350" si="556">IF(K1287=$T$4,T1286,IF(S1287=$S$4,AJ1287,IF(S1287=$U$4,"-")))</f>
        <v>-</v>
      </c>
      <c r="O1287" s="29" t="str">
        <f t="shared" ref="O1287:O1350" si="557">IF(S1287=$S$4,AK1287,"-")</f>
        <v>-</v>
      </c>
      <c r="P1287" s="2">
        <f>Замеры!R1284</f>
        <v>0</v>
      </c>
      <c r="S1287" s="2">
        <f>Замеры!S1284</f>
        <v>0</v>
      </c>
      <c r="T1287" s="2" t="s">
        <v>72</v>
      </c>
      <c r="U1287" s="2" t="b">
        <f t="shared" ref="U1287:U1350" si="558">OR(P1287=$S$5,P1287=$P$5,P1287=$R$5,P1287=$P$4)</f>
        <v>0</v>
      </c>
      <c r="V1287" s="2" t="b">
        <f t="shared" ref="V1287:V1350" si="559">OR(P1287=$S$5,P1287=$P$5,P1287=$Q$5,P1287=$Q$4)</f>
        <v>0</v>
      </c>
      <c r="W1287" s="2" t="b">
        <f t="shared" ref="W1287:W1350" si="560">OR(P1287=$Q$5,P1287=$S$5,P1287=$R$5,P1287=$R$4)</f>
        <v>0</v>
      </c>
      <c r="Y1287" s="2">
        <f t="shared" ref="Y1287:AA1350" ca="1" si="561">RANDBETWEEN($T$2,$T$3)</f>
        <v>29</v>
      </c>
      <c r="Z1287" s="2">
        <f t="shared" ca="1" si="561"/>
        <v>37</v>
      </c>
      <c r="AA1287" s="2">
        <f t="shared" ca="1" si="561"/>
        <v>22</v>
      </c>
      <c r="AB1287" s="5">
        <f t="shared" ref="AB1287:AB1350" ca="1" si="562">RANDBETWEEN(AA1287*10+5,AA1287*10+150)</f>
        <v>271</v>
      </c>
      <c r="AC1287" s="5">
        <f t="shared" ref="AC1287:AC1350" ca="1" si="563">RANDBETWEEN(AA1287*10+5,AA1287*10+150)</f>
        <v>234</v>
      </c>
      <c r="AD1287" s="5">
        <f t="shared" ref="AD1287:AD1350" ca="1" si="564">RANDBETWEEN(AA1287*10+5,AA1287*10+150)</f>
        <v>268</v>
      </c>
      <c r="AE1287" s="5">
        <f t="shared" ref="AE1287:AE1350" ca="1" si="565">RANDBETWEEN(AA1287*10+5,AA1287*10+150)</f>
        <v>268</v>
      </c>
      <c r="AF1287" s="5">
        <f t="shared" ref="AF1287:AF1350" ca="1" si="566">RANDBETWEEN(AA1287*10+5,AA1287*10+150)</f>
        <v>338</v>
      </c>
      <c r="AG1287" s="5">
        <f t="shared" ref="AG1287:AG1350" ca="1" si="567">RANDBETWEEN(AA1287*10+5,AA1287*10+150)</f>
        <v>323</v>
      </c>
      <c r="AH1287" s="5">
        <f t="shared" ref="AH1287:AH1350" ca="1" si="568">RANDBETWEEN(AA1287*10+5,AA1287*10+150)</f>
        <v>248</v>
      </c>
      <c r="AI1287" s="5">
        <f t="shared" ref="AI1287:AI1350" ca="1" si="569">RANDBETWEEN(AA1287*10+5,AA1287*10+150)</f>
        <v>279</v>
      </c>
      <c r="AJ1287" s="5">
        <f t="shared" ref="AJ1287:AJ1350" ca="1" si="570">RANDBETWEEN(AA1287*10+5,AA1287*10+150)</f>
        <v>247</v>
      </c>
      <c r="AK1287" s="5">
        <f t="shared" ref="AK1287:AK1350" ca="1" si="571">RANDBETWEEN(AA1287*10+5,AA1287*10+150)</f>
        <v>245</v>
      </c>
    </row>
    <row r="1288" spans="1:37" x14ac:dyDescent="0.3">
      <c r="A1288" s="35">
        <f>IF(Замеры!B1285=0, " ", Замеры!B1285)</f>
        <v>1282</v>
      </c>
      <c r="B1288" s="45" t="str">
        <f>Замеры!G1285</f>
        <v xml:space="preserve">Группа от QF </v>
      </c>
      <c r="C1288" s="45" t="str">
        <f>IF(Замеры!O1285=0, " ", Замеры!O1285)</f>
        <v xml:space="preserve"> </v>
      </c>
      <c r="D1288" s="69" t="str">
        <f t="shared" si="546"/>
        <v xml:space="preserve"> </v>
      </c>
      <c r="E1288" s="69" t="str">
        <f t="shared" si="547"/>
        <v xml:space="preserve"> </v>
      </c>
      <c r="F1288" s="29" t="str">
        <f t="shared" si="548"/>
        <v>-</v>
      </c>
      <c r="G1288" s="29" t="str">
        <f t="shared" si="549"/>
        <v>-</v>
      </c>
      <c r="H1288" s="29" t="str">
        <f t="shared" si="550"/>
        <v>-</v>
      </c>
      <c r="I1288" s="29" t="str">
        <f t="shared" si="551"/>
        <v>-</v>
      </c>
      <c r="J1288" s="46" t="str">
        <f t="shared" si="552"/>
        <v>-</v>
      </c>
      <c r="K1288" s="29" t="str">
        <f t="shared" si="553"/>
        <v>-</v>
      </c>
      <c r="L1288" s="29" t="str">
        <f t="shared" si="554"/>
        <v>-</v>
      </c>
      <c r="M1288" s="29" t="str">
        <f t="shared" si="555"/>
        <v>-</v>
      </c>
      <c r="N1288" s="29" t="str">
        <f t="shared" si="556"/>
        <v>-</v>
      </c>
      <c r="O1288" s="29" t="str">
        <f t="shared" si="557"/>
        <v>-</v>
      </c>
      <c r="P1288" s="2">
        <f>Замеры!R1285</f>
        <v>0</v>
      </c>
      <c r="S1288" s="2">
        <f>Замеры!S1285</f>
        <v>0</v>
      </c>
      <c r="T1288" s="2" t="s">
        <v>72</v>
      </c>
      <c r="U1288" s="2" t="b">
        <f t="shared" si="558"/>
        <v>0</v>
      </c>
      <c r="V1288" s="2" t="b">
        <f t="shared" si="559"/>
        <v>0</v>
      </c>
      <c r="W1288" s="2" t="b">
        <f t="shared" si="560"/>
        <v>0</v>
      </c>
      <c r="Y1288" s="2">
        <f t="shared" ca="1" si="561"/>
        <v>28</v>
      </c>
      <c r="Z1288" s="2">
        <f t="shared" ca="1" si="561"/>
        <v>42</v>
      </c>
      <c r="AA1288" s="2">
        <f t="shared" ca="1" si="561"/>
        <v>48</v>
      </c>
      <c r="AB1288" s="5">
        <f t="shared" ca="1" si="562"/>
        <v>547</v>
      </c>
      <c r="AC1288" s="5">
        <f t="shared" ca="1" si="563"/>
        <v>599</v>
      </c>
      <c r="AD1288" s="5">
        <f t="shared" ca="1" si="564"/>
        <v>561</v>
      </c>
      <c r="AE1288" s="5">
        <f t="shared" ca="1" si="565"/>
        <v>624</v>
      </c>
      <c r="AF1288" s="5">
        <f t="shared" ca="1" si="566"/>
        <v>578</v>
      </c>
      <c r="AG1288" s="5">
        <f t="shared" ca="1" si="567"/>
        <v>610</v>
      </c>
      <c r="AH1288" s="5">
        <f t="shared" ca="1" si="568"/>
        <v>592</v>
      </c>
      <c r="AI1288" s="5">
        <f t="shared" ca="1" si="569"/>
        <v>526</v>
      </c>
      <c r="AJ1288" s="5">
        <f t="shared" ca="1" si="570"/>
        <v>605</v>
      </c>
      <c r="AK1288" s="5">
        <f t="shared" ca="1" si="571"/>
        <v>625</v>
      </c>
    </row>
    <row r="1289" spans="1:37" x14ac:dyDescent="0.3">
      <c r="A1289" s="35">
        <f>IF(Замеры!B1286=0, " ", Замеры!B1286)</f>
        <v>1283</v>
      </c>
      <c r="B1289" s="45" t="str">
        <f>Замеры!G1286</f>
        <v xml:space="preserve">Группа от QF </v>
      </c>
      <c r="C1289" s="45" t="str">
        <f>IF(Замеры!O1286=0, " ", Замеры!O1286)</f>
        <v xml:space="preserve"> </v>
      </c>
      <c r="D1289" s="69" t="str">
        <f t="shared" si="546"/>
        <v xml:space="preserve"> </v>
      </c>
      <c r="E1289" s="69" t="str">
        <f t="shared" si="547"/>
        <v xml:space="preserve"> </v>
      </c>
      <c r="F1289" s="29" t="str">
        <f t="shared" si="548"/>
        <v>-</v>
      </c>
      <c r="G1289" s="29" t="str">
        <f t="shared" si="549"/>
        <v>-</v>
      </c>
      <c r="H1289" s="29" t="str">
        <f t="shared" si="550"/>
        <v>-</v>
      </c>
      <c r="I1289" s="29" t="str">
        <f t="shared" si="551"/>
        <v>-</v>
      </c>
      <c r="J1289" s="46" t="str">
        <f t="shared" si="552"/>
        <v>-</v>
      </c>
      <c r="K1289" s="29" t="str">
        <f t="shared" si="553"/>
        <v>-</v>
      </c>
      <c r="L1289" s="29" t="str">
        <f t="shared" si="554"/>
        <v>-</v>
      </c>
      <c r="M1289" s="29" t="str">
        <f t="shared" si="555"/>
        <v>-</v>
      </c>
      <c r="N1289" s="29" t="str">
        <f t="shared" si="556"/>
        <v>-</v>
      </c>
      <c r="O1289" s="29" t="str">
        <f t="shared" si="557"/>
        <v>-</v>
      </c>
      <c r="P1289" s="2">
        <f>Замеры!R1286</f>
        <v>0</v>
      </c>
      <c r="S1289" s="2">
        <f>Замеры!S1286</f>
        <v>0</v>
      </c>
      <c r="T1289" s="2" t="s">
        <v>72</v>
      </c>
      <c r="U1289" s="2" t="b">
        <f t="shared" si="558"/>
        <v>0</v>
      </c>
      <c r="V1289" s="2" t="b">
        <f t="shared" si="559"/>
        <v>0</v>
      </c>
      <c r="W1289" s="2" t="b">
        <f t="shared" si="560"/>
        <v>0</v>
      </c>
      <c r="Y1289" s="2">
        <f t="shared" ca="1" si="561"/>
        <v>35</v>
      </c>
      <c r="Z1289" s="2">
        <f t="shared" ca="1" si="561"/>
        <v>37</v>
      </c>
      <c r="AA1289" s="2">
        <f t="shared" ca="1" si="561"/>
        <v>50</v>
      </c>
      <c r="AB1289" s="5">
        <f t="shared" ca="1" si="562"/>
        <v>574</v>
      </c>
      <c r="AC1289" s="5">
        <f t="shared" ca="1" si="563"/>
        <v>552</v>
      </c>
      <c r="AD1289" s="5">
        <f t="shared" ca="1" si="564"/>
        <v>619</v>
      </c>
      <c r="AE1289" s="5">
        <f t="shared" ca="1" si="565"/>
        <v>535</v>
      </c>
      <c r="AF1289" s="5">
        <f t="shared" ca="1" si="566"/>
        <v>597</v>
      </c>
      <c r="AG1289" s="5">
        <f t="shared" ca="1" si="567"/>
        <v>559</v>
      </c>
      <c r="AH1289" s="5">
        <f t="shared" ca="1" si="568"/>
        <v>523</v>
      </c>
      <c r="AI1289" s="5">
        <f t="shared" ca="1" si="569"/>
        <v>646</v>
      </c>
      <c r="AJ1289" s="5">
        <f t="shared" ca="1" si="570"/>
        <v>650</v>
      </c>
      <c r="AK1289" s="5">
        <f t="shared" ca="1" si="571"/>
        <v>633</v>
      </c>
    </row>
    <row r="1290" spans="1:37" x14ac:dyDescent="0.3">
      <c r="A1290" s="35">
        <f>IF(Замеры!B1287=0, " ", Замеры!B1287)</f>
        <v>1284</v>
      </c>
      <c r="B1290" s="45" t="str">
        <f>Замеры!G1287</f>
        <v xml:space="preserve">Группа от QF </v>
      </c>
      <c r="C1290" s="45" t="str">
        <f>IF(Замеры!O1287=0, " ", Замеры!O1287)</f>
        <v xml:space="preserve"> </v>
      </c>
      <c r="D1290" s="69" t="str">
        <f t="shared" si="546"/>
        <v xml:space="preserve"> </v>
      </c>
      <c r="E1290" s="69" t="str">
        <f t="shared" si="547"/>
        <v xml:space="preserve"> </v>
      </c>
      <c r="F1290" s="29" t="str">
        <f t="shared" si="548"/>
        <v>-</v>
      </c>
      <c r="G1290" s="29" t="str">
        <f t="shared" si="549"/>
        <v>-</v>
      </c>
      <c r="H1290" s="29" t="str">
        <f t="shared" si="550"/>
        <v>-</v>
      </c>
      <c r="I1290" s="29" t="str">
        <f t="shared" si="551"/>
        <v>-</v>
      </c>
      <c r="J1290" s="46" t="str">
        <f t="shared" si="552"/>
        <v>-</v>
      </c>
      <c r="K1290" s="29" t="str">
        <f t="shared" si="553"/>
        <v>-</v>
      </c>
      <c r="L1290" s="29" t="str">
        <f t="shared" si="554"/>
        <v>-</v>
      </c>
      <c r="M1290" s="29" t="str">
        <f t="shared" si="555"/>
        <v>-</v>
      </c>
      <c r="N1290" s="29" t="str">
        <f t="shared" si="556"/>
        <v>-</v>
      </c>
      <c r="O1290" s="29" t="str">
        <f t="shared" si="557"/>
        <v>-</v>
      </c>
      <c r="P1290" s="2">
        <f>Замеры!R1287</f>
        <v>0</v>
      </c>
      <c r="S1290" s="2">
        <f>Замеры!S1287</f>
        <v>0</v>
      </c>
      <c r="T1290" s="2" t="s">
        <v>72</v>
      </c>
      <c r="U1290" s="2" t="b">
        <f t="shared" si="558"/>
        <v>0</v>
      </c>
      <c r="V1290" s="2" t="b">
        <f t="shared" si="559"/>
        <v>0</v>
      </c>
      <c r="W1290" s="2" t="b">
        <f t="shared" si="560"/>
        <v>0</v>
      </c>
      <c r="Y1290" s="2">
        <f t="shared" ca="1" si="561"/>
        <v>25</v>
      </c>
      <c r="Z1290" s="2">
        <f t="shared" ca="1" si="561"/>
        <v>26</v>
      </c>
      <c r="AA1290" s="2">
        <f t="shared" ca="1" si="561"/>
        <v>43</v>
      </c>
      <c r="AB1290" s="5">
        <f t="shared" ca="1" si="562"/>
        <v>567</v>
      </c>
      <c r="AC1290" s="5">
        <f t="shared" ca="1" si="563"/>
        <v>564</v>
      </c>
      <c r="AD1290" s="5">
        <f t="shared" ca="1" si="564"/>
        <v>487</v>
      </c>
      <c r="AE1290" s="5">
        <f t="shared" ca="1" si="565"/>
        <v>505</v>
      </c>
      <c r="AF1290" s="5">
        <f t="shared" ca="1" si="566"/>
        <v>578</v>
      </c>
      <c r="AG1290" s="5">
        <f t="shared" ca="1" si="567"/>
        <v>518</v>
      </c>
      <c r="AH1290" s="5">
        <f t="shared" ca="1" si="568"/>
        <v>446</v>
      </c>
      <c r="AI1290" s="5">
        <f t="shared" ca="1" si="569"/>
        <v>473</v>
      </c>
      <c r="AJ1290" s="5">
        <f t="shared" ca="1" si="570"/>
        <v>459</v>
      </c>
      <c r="AK1290" s="5">
        <f t="shared" ca="1" si="571"/>
        <v>478</v>
      </c>
    </row>
    <row r="1291" spans="1:37" x14ac:dyDescent="0.3">
      <c r="A1291" s="35">
        <f>IF(Замеры!B1288=0, " ", Замеры!B1288)</f>
        <v>1285</v>
      </c>
      <c r="B1291" s="45" t="str">
        <f>Замеры!G1288</f>
        <v xml:space="preserve">Группа от QF </v>
      </c>
      <c r="C1291" s="45" t="str">
        <f>IF(Замеры!O1288=0, " ", Замеры!O1288)</f>
        <v xml:space="preserve"> </v>
      </c>
      <c r="D1291" s="69" t="str">
        <f t="shared" ref="D1291:D1354" si="572">IF(P1291=0, " ", 1000)</f>
        <v xml:space="preserve"> </v>
      </c>
      <c r="E1291" s="69" t="str">
        <f t="shared" ref="E1291:E1354" si="573">IF(P1291=0, " ", 0.5)</f>
        <v xml:space="preserve"> </v>
      </c>
      <c r="F1291" s="29" t="str">
        <f t="shared" si="548"/>
        <v>-</v>
      </c>
      <c r="G1291" s="29" t="str">
        <f t="shared" si="549"/>
        <v>-</v>
      </c>
      <c r="H1291" s="29" t="str">
        <f t="shared" si="550"/>
        <v>-</v>
      </c>
      <c r="I1291" s="29" t="str">
        <f t="shared" si="551"/>
        <v>-</v>
      </c>
      <c r="J1291" s="46" t="str">
        <f t="shared" si="552"/>
        <v>-</v>
      </c>
      <c r="K1291" s="29" t="str">
        <f t="shared" si="553"/>
        <v>-</v>
      </c>
      <c r="L1291" s="29" t="str">
        <f t="shared" si="554"/>
        <v>-</v>
      </c>
      <c r="M1291" s="29" t="str">
        <f t="shared" si="555"/>
        <v>-</v>
      </c>
      <c r="N1291" s="29" t="str">
        <f t="shared" si="556"/>
        <v>-</v>
      </c>
      <c r="O1291" s="29" t="str">
        <f t="shared" si="557"/>
        <v>-</v>
      </c>
      <c r="P1291" s="2">
        <f>Замеры!R1288</f>
        <v>0</v>
      </c>
      <c r="S1291" s="2">
        <f>Замеры!S1288</f>
        <v>0</v>
      </c>
      <c r="T1291" s="2" t="s">
        <v>72</v>
      </c>
      <c r="U1291" s="2" t="b">
        <f t="shared" si="558"/>
        <v>0</v>
      </c>
      <c r="V1291" s="2" t="b">
        <f t="shared" si="559"/>
        <v>0</v>
      </c>
      <c r="W1291" s="2" t="b">
        <f t="shared" si="560"/>
        <v>0</v>
      </c>
      <c r="Y1291" s="2">
        <f t="shared" ca="1" si="561"/>
        <v>31</v>
      </c>
      <c r="Z1291" s="2">
        <f t="shared" ca="1" si="561"/>
        <v>29</v>
      </c>
      <c r="AA1291" s="2">
        <f t="shared" ca="1" si="561"/>
        <v>40</v>
      </c>
      <c r="AB1291" s="5">
        <f t="shared" ca="1" si="562"/>
        <v>443</v>
      </c>
      <c r="AC1291" s="5">
        <f t="shared" ca="1" si="563"/>
        <v>474</v>
      </c>
      <c r="AD1291" s="5">
        <f t="shared" ca="1" si="564"/>
        <v>549</v>
      </c>
      <c r="AE1291" s="5">
        <f t="shared" ca="1" si="565"/>
        <v>484</v>
      </c>
      <c r="AF1291" s="5">
        <f t="shared" ca="1" si="566"/>
        <v>421</v>
      </c>
      <c r="AG1291" s="5">
        <f t="shared" ca="1" si="567"/>
        <v>550</v>
      </c>
      <c r="AH1291" s="5">
        <f t="shared" ca="1" si="568"/>
        <v>442</v>
      </c>
      <c r="AI1291" s="5">
        <f t="shared" ca="1" si="569"/>
        <v>517</v>
      </c>
      <c r="AJ1291" s="5">
        <f t="shared" ca="1" si="570"/>
        <v>475</v>
      </c>
      <c r="AK1291" s="5">
        <f t="shared" ca="1" si="571"/>
        <v>490</v>
      </c>
    </row>
    <row r="1292" spans="1:37" x14ac:dyDescent="0.3">
      <c r="A1292" s="35">
        <f>IF(Замеры!B1289=0, " ", Замеры!B1289)</f>
        <v>1286</v>
      </c>
      <c r="B1292" s="45" t="str">
        <f>Замеры!G1289</f>
        <v xml:space="preserve">Группа от QF </v>
      </c>
      <c r="C1292" s="45" t="str">
        <f>IF(Замеры!O1289=0, " ", Замеры!O1289)</f>
        <v xml:space="preserve"> </v>
      </c>
      <c r="D1292" s="69" t="str">
        <f t="shared" si="572"/>
        <v xml:space="preserve"> </v>
      </c>
      <c r="E1292" s="69" t="str">
        <f t="shared" si="573"/>
        <v xml:space="preserve"> </v>
      </c>
      <c r="F1292" s="29" t="str">
        <f t="shared" si="548"/>
        <v>-</v>
      </c>
      <c r="G1292" s="29" t="str">
        <f t="shared" si="549"/>
        <v>-</v>
      </c>
      <c r="H1292" s="29" t="str">
        <f t="shared" si="550"/>
        <v>-</v>
      </c>
      <c r="I1292" s="29" t="str">
        <f t="shared" si="551"/>
        <v>-</v>
      </c>
      <c r="J1292" s="46" t="str">
        <f t="shared" si="552"/>
        <v>-</v>
      </c>
      <c r="K1292" s="29" t="str">
        <f t="shared" si="553"/>
        <v>-</v>
      </c>
      <c r="L1292" s="29" t="str">
        <f t="shared" si="554"/>
        <v>-</v>
      </c>
      <c r="M1292" s="29" t="str">
        <f t="shared" si="555"/>
        <v>-</v>
      </c>
      <c r="N1292" s="29" t="str">
        <f t="shared" si="556"/>
        <v>-</v>
      </c>
      <c r="O1292" s="29" t="str">
        <f t="shared" si="557"/>
        <v>-</v>
      </c>
      <c r="P1292" s="2">
        <f>Замеры!R1289</f>
        <v>0</v>
      </c>
      <c r="S1292" s="2">
        <f>Замеры!S1289</f>
        <v>0</v>
      </c>
      <c r="T1292" s="2" t="s">
        <v>72</v>
      </c>
      <c r="U1292" s="2" t="b">
        <f t="shared" si="558"/>
        <v>0</v>
      </c>
      <c r="V1292" s="2" t="b">
        <f t="shared" si="559"/>
        <v>0</v>
      </c>
      <c r="W1292" s="2" t="b">
        <f t="shared" si="560"/>
        <v>0</v>
      </c>
      <c r="Y1292" s="2">
        <f t="shared" ca="1" si="561"/>
        <v>44</v>
      </c>
      <c r="Z1292" s="2">
        <f t="shared" ca="1" si="561"/>
        <v>36</v>
      </c>
      <c r="AA1292" s="2">
        <f t="shared" ca="1" si="561"/>
        <v>38</v>
      </c>
      <c r="AB1292" s="5">
        <f t="shared" ca="1" si="562"/>
        <v>448</v>
      </c>
      <c r="AC1292" s="5">
        <f t="shared" ca="1" si="563"/>
        <v>530</v>
      </c>
      <c r="AD1292" s="5">
        <f t="shared" ca="1" si="564"/>
        <v>443</v>
      </c>
      <c r="AE1292" s="5">
        <f t="shared" ca="1" si="565"/>
        <v>477</v>
      </c>
      <c r="AF1292" s="5">
        <f t="shared" ca="1" si="566"/>
        <v>473</v>
      </c>
      <c r="AG1292" s="5">
        <f t="shared" ca="1" si="567"/>
        <v>472</v>
      </c>
      <c r="AH1292" s="5">
        <f t="shared" ca="1" si="568"/>
        <v>398</v>
      </c>
      <c r="AI1292" s="5">
        <f t="shared" ca="1" si="569"/>
        <v>437</v>
      </c>
      <c r="AJ1292" s="5">
        <f t="shared" ca="1" si="570"/>
        <v>466</v>
      </c>
      <c r="AK1292" s="5">
        <f t="shared" ca="1" si="571"/>
        <v>509</v>
      </c>
    </row>
    <row r="1293" spans="1:37" x14ac:dyDescent="0.3">
      <c r="A1293" s="35">
        <f>IF(Замеры!B1290=0, " ", Замеры!B1290)</f>
        <v>1287</v>
      </c>
      <c r="B1293" s="45" t="str">
        <f>Замеры!G1290</f>
        <v xml:space="preserve">Группа от QF </v>
      </c>
      <c r="C1293" s="45" t="str">
        <f>IF(Замеры!O1290=0, " ", Замеры!O1290)</f>
        <v xml:space="preserve"> </v>
      </c>
      <c r="D1293" s="69" t="str">
        <f t="shared" si="572"/>
        <v xml:space="preserve"> </v>
      </c>
      <c r="E1293" s="69" t="str">
        <f t="shared" si="573"/>
        <v xml:space="preserve"> </v>
      </c>
      <c r="F1293" s="29" t="str">
        <f t="shared" si="548"/>
        <v>-</v>
      </c>
      <c r="G1293" s="29" t="str">
        <f t="shared" si="549"/>
        <v>-</v>
      </c>
      <c r="H1293" s="29" t="str">
        <f t="shared" si="550"/>
        <v>-</v>
      </c>
      <c r="I1293" s="29" t="str">
        <f t="shared" si="551"/>
        <v>-</v>
      </c>
      <c r="J1293" s="46" t="str">
        <f t="shared" si="552"/>
        <v>-</v>
      </c>
      <c r="K1293" s="29" t="str">
        <f t="shared" si="553"/>
        <v>-</v>
      </c>
      <c r="L1293" s="29" t="str">
        <f t="shared" si="554"/>
        <v>-</v>
      </c>
      <c r="M1293" s="29" t="str">
        <f t="shared" si="555"/>
        <v>-</v>
      </c>
      <c r="N1293" s="29" t="str">
        <f t="shared" si="556"/>
        <v>-</v>
      </c>
      <c r="O1293" s="29" t="str">
        <f t="shared" si="557"/>
        <v>-</v>
      </c>
      <c r="P1293" s="2">
        <f>Замеры!R1290</f>
        <v>0</v>
      </c>
      <c r="S1293" s="2">
        <f>Замеры!S1290</f>
        <v>0</v>
      </c>
      <c r="T1293" s="2" t="s">
        <v>72</v>
      </c>
      <c r="U1293" s="2" t="b">
        <f t="shared" si="558"/>
        <v>0</v>
      </c>
      <c r="V1293" s="2" t="b">
        <f t="shared" si="559"/>
        <v>0</v>
      </c>
      <c r="W1293" s="2" t="b">
        <f t="shared" si="560"/>
        <v>0</v>
      </c>
      <c r="Y1293" s="2">
        <f t="shared" ca="1" si="561"/>
        <v>37</v>
      </c>
      <c r="Z1293" s="2">
        <f t="shared" ca="1" si="561"/>
        <v>22</v>
      </c>
      <c r="AA1293" s="2">
        <f t="shared" ca="1" si="561"/>
        <v>28</v>
      </c>
      <c r="AB1293" s="5">
        <f t="shared" ca="1" si="562"/>
        <v>380</v>
      </c>
      <c r="AC1293" s="5">
        <f t="shared" ca="1" si="563"/>
        <v>287</v>
      </c>
      <c r="AD1293" s="5">
        <f t="shared" ca="1" si="564"/>
        <v>426</v>
      </c>
      <c r="AE1293" s="5">
        <f t="shared" ca="1" si="565"/>
        <v>296</v>
      </c>
      <c r="AF1293" s="5">
        <f t="shared" ca="1" si="566"/>
        <v>424</v>
      </c>
      <c r="AG1293" s="5">
        <f t="shared" ca="1" si="567"/>
        <v>338</v>
      </c>
      <c r="AH1293" s="5">
        <f t="shared" ca="1" si="568"/>
        <v>295</v>
      </c>
      <c r="AI1293" s="5">
        <f t="shared" ca="1" si="569"/>
        <v>294</v>
      </c>
      <c r="AJ1293" s="5">
        <f t="shared" ca="1" si="570"/>
        <v>370</v>
      </c>
      <c r="AK1293" s="5">
        <f t="shared" ca="1" si="571"/>
        <v>316</v>
      </c>
    </row>
    <row r="1294" spans="1:37" x14ac:dyDescent="0.3">
      <c r="A1294" s="35">
        <f>IF(Замеры!B1291=0, " ", Замеры!B1291)</f>
        <v>1288</v>
      </c>
      <c r="B1294" s="45" t="str">
        <f>Замеры!G1291</f>
        <v xml:space="preserve">Группа от QF </v>
      </c>
      <c r="C1294" s="45" t="str">
        <f>IF(Замеры!O1291=0, " ", Замеры!O1291)</f>
        <v xml:space="preserve"> </v>
      </c>
      <c r="D1294" s="69" t="str">
        <f t="shared" si="572"/>
        <v xml:space="preserve"> </v>
      </c>
      <c r="E1294" s="69" t="str">
        <f t="shared" si="573"/>
        <v xml:space="preserve"> </v>
      </c>
      <c r="F1294" s="29" t="str">
        <f t="shared" si="548"/>
        <v>-</v>
      </c>
      <c r="G1294" s="29" t="str">
        <f t="shared" si="549"/>
        <v>-</v>
      </c>
      <c r="H1294" s="29" t="str">
        <f t="shared" si="550"/>
        <v>-</v>
      </c>
      <c r="I1294" s="29" t="str">
        <f t="shared" si="551"/>
        <v>-</v>
      </c>
      <c r="J1294" s="46" t="str">
        <f t="shared" si="552"/>
        <v>-</v>
      </c>
      <c r="K1294" s="29" t="str">
        <f t="shared" si="553"/>
        <v>-</v>
      </c>
      <c r="L1294" s="29" t="str">
        <f t="shared" si="554"/>
        <v>-</v>
      </c>
      <c r="M1294" s="29" t="str">
        <f t="shared" si="555"/>
        <v>-</v>
      </c>
      <c r="N1294" s="29" t="str">
        <f t="shared" si="556"/>
        <v>-</v>
      </c>
      <c r="O1294" s="29" t="str">
        <f t="shared" si="557"/>
        <v>-</v>
      </c>
      <c r="P1294" s="2">
        <f>Замеры!R1291</f>
        <v>0</v>
      </c>
      <c r="S1294" s="2">
        <f>Замеры!S1291</f>
        <v>0</v>
      </c>
      <c r="T1294" s="2" t="s">
        <v>72</v>
      </c>
      <c r="U1294" s="2" t="b">
        <f t="shared" si="558"/>
        <v>0</v>
      </c>
      <c r="V1294" s="2" t="b">
        <f t="shared" si="559"/>
        <v>0</v>
      </c>
      <c r="W1294" s="2" t="b">
        <f t="shared" si="560"/>
        <v>0</v>
      </c>
      <c r="Y1294" s="2">
        <f t="shared" ca="1" si="561"/>
        <v>24</v>
      </c>
      <c r="Z1294" s="2">
        <f t="shared" ca="1" si="561"/>
        <v>44</v>
      </c>
      <c r="AA1294" s="2">
        <f t="shared" ca="1" si="561"/>
        <v>47</v>
      </c>
      <c r="AB1294" s="5">
        <f t="shared" ca="1" si="562"/>
        <v>544</v>
      </c>
      <c r="AC1294" s="5">
        <f t="shared" ca="1" si="563"/>
        <v>483</v>
      </c>
      <c r="AD1294" s="5">
        <f t="shared" ca="1" si="564"/>
        <v>562</v>
      </c>
      <c r="AE1294" s="5">
        <f t="shared" ca="1" si="565"/>
        <v>490</v>
      </c>
      <c r="AF1294" s="5">
        <f t="shared" ca="1" si="566"/>
        <v>552</v>
      </c>
      <c r="AG1294" s="5">
        <f t="shared" ca="1" si="567"/>
        <v>587</v>
      </c>
      <c r="AH1294" s="5">
        <f t="shared" ca="1" si="568"/>
        <v>481</v>
      </c>
      <c r="AI1294" s="5">
        <f t="shared" ca="1" si="569"/>
        <v>545</v>
      </c>
      <c r="AJ1294" s="5">
        <f t="shared" ca="1" si="570"/>
        <v>487</v>
      </c>
      <c r="AK1294" s="5">
        <f t="shared" ca="1" si="571"/>
        <v>481</v>
      </c>
    </row>
    <row r="1295" spans="1:37" x14ac:dyDescent="0.3">
      <c r="A1295" s="35">
        <f>IF(Замеры!B1292=0, " ", Замеры!B1292)</f>
        <v>1289</v>
      </c>
      <c r="B1295" s="45" t="str">
        <f>Замеры!G1292</f>
        <v xml:space="preserve">Группа от QF </v>
      </c>
      <c r="C1295" s="45" t="str">
        <f>IF(Замеры!O1292=0, " ", Замеры!O1292)</f>
        <v xml:space="preserve"> </v>
      </c>
      <c r="D1295" s="69" t="str">
        <f t="shared" si="572"/>
        <v xml:space="preserve"> </v>
      </c>
      <c r="E1295" s="69" t="str">
        <f t="shared" si="573"/>
        <v xml:space="preserve"> </v>
      </c>
      <c r="F1295" s="29" t="str">
        <f t="shared" si="548"/>
        <v>-</v>
      </c>
      <c r="G1295" s="29" t="str">
        <f t="shared" si="549"/>
        <v>-</v>
      </c>
      <c r="H1295" s="29" t="str">
        <f t="shared" si="550"/>
        <v>-</v>
      </c>
      <c r="I1295" s="29" t="str">
        <f t="shared" si="551"/>
        <v>-</v>
      </c>
      <c r="J1295" s="46" t="str">
        <f t="shared" si="552"/>
        <v>-</v>
      </c>
      <c r="K1295" s="29" t="str">
        <f t="shared" si="553"/>
        <v>-</v>
      </c>
      <c r="L1295" s="29" t="str">
        <f t="shared" si="554"/>
        <v>-</v>
      </c>
      <c r="M1295" s="29" t="str">
        <f t="shared" si="555"/>
        <v>-</v>
      </c>
      <c r="N1295" s="29" t="str">
        <f t="shared" si="556"/>
        <v>-</v>
      </c>
      <c r="O1295" s="29" t="str">
        <f t="shared" si="557"/>
        <v>-</v>
      </c>
      <c r="P1295" s="2">
        <f>Замеры!R1292</f>
        <v>0</v>
      </c>
      <c r="S1295" s="2">
        <f>Замеры!S1292</f>
        <v>0</v>
      </c>
      <c r="T1295" s="2" t="s">
        <v>72</v>
      </c>
      <c r="U1295" s="2" t="b">
        <f t="shared" si="558"/>
        <v>0</v>
      </c>
      <c r="V1295" s="2" t="b">
        <f t="shared" si="559"/>
        <v>0</v>
      </c>
      <c r="W1295" s="2" t="b">
        <f t="shared" si="560"/>
        <v>0</v>
      </c>
      <c r="Y1295" s="2">
        <f t="shared" ca="1" si="561"/>
        <v>22</v>
      </c>
      <c r="Z1295" s="2">
        <f t="shared" ca="1" si="561"/>
        <v>32</v>
      </c>
      <c r="AA1295" s="2">
        <f t="shared" ca="1" si="561"/>
        <v>44</v>
      </c>
      <c r="AB1295" s="5">
        <f t="shared" ca="1" si="562"/>
        <v>535</v>
      </c>
      <c r="AC1295" s="5">
        <f t="shared" ca="1" si="563"/>
        <v>493</v>
      </c>
      <c r="AD1295" s="5">
        <f t="shared" ca="1" si="564"/>
        <v>487</v>
      </c>
      <c r="AE1295" s="5">
        <f t="shared" ca="1" si="565"/>
        <v>518</v>
      </c>
      <c r="AF1295" s="5">
        <f t="shared" ca="1" si="566"/>
        <v>580</v>
      </c>
      <c r="AG1295" s="5">
        <f t="shared" ca="1" si="567"/>
        <v>572</v>
      </c>
      <c r="AH1295" s="5">
        <f t="shared" ca="1" si="568"/>
        <v>447</v>
      </c>
      <c r="AI1295" s="5">
        <f t="shared" ca="1" si="569"/>
        <v>513</v>
      </c>
      <c r="AJ1295" s="5">
        <f t="shared" ca="1" si="570"/>
        <v>505</v>
      </c>
      <c r="AK1295" s="5">
        <f t="shared" ca="1" si="571"/>
        <v>503</v>
      </c>
    </row>
    <row r="1296" spans="1:37" x14ac:dyDescent="0.3">
      <c r="A1296" s="35">
        <f>IF(Замеры!B1293=0, " ", Замеры!B1293)</f>
        <v>1290</v>
      </c>
      <c r="B1296" s="45" t="str">
        <f>Замеры!G1293</f>
        <v xml:space="preserve">Группа от QF </v>
      </c>
      <c r="C1296" s="45" t="str">
        <f>IF(Замеры!O1293=0, " ", Замеры!O1293)</f>
        <v xml:space="preserve"> </v>
      </c>
      <c r="D1296" s="69" t="str">
        <f t="shared" si="572"/>
        <v xml:space="preserve"> </v>
      </c>
      <c r="E1296" s="69" t="str">
        <f t="shared" si="573"/>
        <v xml:space="preserve"> </v>
      </c>
      <c r="F1296" s="29" t="str">
        <f t="shared" si="548"/>
        <v>-</v>
      </c>
      <c r="G1296" s="29" t="str">
        <f t="shared" si="549"/>
        <v>-</v>
      </c>
      <c r="H1296" s="29" t="str">
        <f t="shared" si="550"/>
        <v>-</v>
      </c>
      <c r="I1296" s="29" t="str">
        <f t="shared" si="551"/>
        <v>-</v>
      </c>
      <c r="J1296" s="46" t="str">
        <f t="shared" si="552"/>
        <v>-</v>
      </c>
      <c r="K1296" s="29" t="str">
        <f t="shared" si="553"/>
        <v>-</v>
      </c>
      <c r="L1296" s="29" t="str">
        <f t="shared" si="554"/>
        <v>-</v>
      </c>
      <c r="M1296" s="29" t="str">
        <f t="shared" si="555"/>
        <v>-</v>
      </c>
      <c r="N1296" s="29" t="str">
        <f t="shared" si="556"/>
        <v>-</v>
      </c>
      <c r="O1296" s="29" t="str">
        <f t="shared" si="557"/>
        <v>-</v>
      </c>
      <c r="P1296" s="2">
        <f>Замеры!R1293</f>
        <v>0</v>
      </c>
      <c r="S1296" s="2">
        <f>Замеры!S1293</f>
        <v>0</v>
      </c>
      <c r="T1296" s="2" t="s">
        <v>72</v>
      </c>
      <c r="U1296" s="2" t="b">
        <f t="shared" si="558"/>
        <v>0</v>
      </c>
      <c r="V1296" s="2" t="b">
        <f t="shared" si="559"/>
        <v>0</v>
      </c>
      <c r="W1296" s="2" t="b">
        <f t="shared" si="560"/>
        <v>0</v>
      </c>
      <c r="Y1296" s="2">
        <f t="shared" ca="1" si="561"/>
        <v>32</v>
      </c>
      <c r="Z1296" s="2">
        <f t="shared" ca="1" si="561"/>
        <v>35</v>
      </c>
      <c r="AA1296" s="2">
        <f t="shared" ca="1" si="561"/>
        <v>43</v>
      </c>
      <c r="AB1296" s="5">
        <f t="shared" ca="1" si="562"/>
        <v>558</v>
      </c>
      <c r="AC1296" s="5">
        <f t="shared" ca="1" si="563"/>
        <v>502</v>
      </c>
      <c r="AD1296" s="5">
        <f t="shared" ca="1" si="564"/>
        <v>494</v>
      </c>
      <c r="AE1296" s="5">
        <f t="shared" ca="1" si="565"/>
        <v>500</v>
      </c>
      <c r="AF1296" s="5">
        <f t="shared" ca="1" si="566"/>
        <v>558</v>
      </c>
      <c r="AG1296" s="5">
        <f t="shared" ca="1" si="567"/>
        <v>544</v>
      </c>
      <c r="AH1296" s="5">
        <f t="shared" ca="1" si="568"/>
        <v>470</v>
      </c>
      <c r="AI1296" s="5">
        <f t="shared" ca="1" si="569"/>
        <v>555</v>
      </c>
      <c r="AJ1296" s="5">
        <f t="shared" ca="1" si="570"/>
        <v>443</v>
      </c>
      <c r="AK1296" s="5">
        <f t="shared" ca="1" si="571"/>
        <v>448</v>
      </c>
    </row>
    <row r="1297" spans="1:37" x14ac:dyDescent="0.3">
      <c r="A1297" s="35">
        <f>IF(Замеры!B1294=0, " ", Замеры!B1294)</f>
        <v>1291</v>
      </c>
      <c r="B1297" s="45" t="str">
        <f>Замеры!G1294</f>
        <v xml:space="preserve">Группа от QF </v>
      </c>
      <c r="C1297" s="45" t="str">
        <f>IF(Замеры!O1294=0, " ", Замеры!O1294)</f>
        <v xml:space="preserve"> </v>
      </c>
      <c r="D1297" s="69" t="str">
        <f t="shared" si="572"/>
        <v xml:space="preserve"> </v>
      </c>
      <c r="E1297" s="69" t="str">
        <f t="shared" si="573"/>
        <v xml:space="preserve"> </v>
      </c>
      <c r="F1297" s="29" t="str">
        <f t="shared" si="548"/>
        <v>-</v>
      </c>
      <c r="G1297" s="29" t="str">
        <f t="shared" si="549"/>
        <v>-</v>
      </c>
      <c r="H1297" s="29" t="str">
        <f t="shared" si="550"/>
        <v>-</v>
      </c>
      <c r="I1297" s="29" t="str">
        <f t="shared" si="551"/>
        <v>-</v>
      </c>
      <c r="J1297" s="46" t="str">
        <f t="shared" si="552"/>
        <v>-</v>
      </c>
      <c r="K1297" s="29" t="str">
        <f t="shared" si="553"/>
        <v>-</v>
      </c>
      <c r="L1297" s="29" t="str">
        <f t="shared" si="554"/>
        <v>-</v>
      </c>
      <c r="M1297" s="29" t="str">
        <f t="shared" si="555"/>
        <v>-</v>
      </c>
      <c r="N1297" s="29" t="str">
        <f t="shared" si="556"/>
        <v>-</v>
      </c>
      <c r="O1297" s="29" t="str">
        <f t="shared" si="557"/>
        <v>-</v>
      </c>
      <c r="P1297" s="2">
        <f>Замеры!R1294</f>
        <v>0</v>
      </c>
      <c r="S1297" s="2">
        <f>Замеры!S1294</f>
        <v>0</v>
      </c>
      <c r="T1297" s="2" t="s">
        <v>72</v>
      </c>
      <c r="U1297" s="2" t="b">
        <f t="shared" si="558"/>
        <v>0</v>
      </c>
      <c r="V1297" s="2" t="b">
        <f t="shared" si="559"/>
        <v>0</v>
      </c>
      <c r="W1297" s="2" t="b">
        <f t="shared" si="560"/>
        <v>0</v>
      </c>
      <c r="Y1297" s="2">
        <f t="shared" ca="1" si="561"/>
        <v>42</v>
      </c>
      <c r="Z1297" s="2">
        <f t="shared" ca="1" si="561"/>
        <v>22</v>
      </c>
      <c r="AA1297" s="2">
        <f t="shared" ca="1" si="561"/>
        <v>29</v>
      </c>
      <c r="AB1297" s="5">
        <f t="shared" ca="1" si="562"/>
        <v>367</v>
      </c>
      <c r="AC1297" s="5">
        <f t="shared" ca="1" si="563"/>
        <v>296</v>
      </c>
      <c r="AD1297" s="5">
        <f t="shared" ca="1" si="564"/>
        <v>314</v>
      </c>
      <c r="AE1297" s="5">
        <f t="shared" ca="1" si="565"/>
        <v>306</v>
      </c>
      <c r="AF1297" s="5">
        <f t="shared" ca="1" si="566"/>
        <v>375</v>
      </c>
      <c r="AG1297" s="5">
        <f t="shared" ca="1" si="567"/>
        <v>422</v>
      </c>
      <c r="AH1297" s="5">
        <f t="shared" ca="1" si="568"/>
        <v>364</v>
      </c>
      <c r="AI1297" s="5">
        <f t="shared" ca="1" si="569"/>
        <v>314</v>
      </c>
      <c r="AJ1297" s="5">
        <f t="shared" ca="1" si="570"/>
        <v>418</v>
      </c>
      <c r="AK1297" s="5">
        <f t="shared" ca="1" si="571"/>
        <v>428</v>
      </c>
    </row>
    <row r="1298" spans="1:37" x14ac:dyDescent="0.3">
      <c r="A1298" s="35">
        <f>IF(Замеры!B1295=0, " ", Замеры!B1295)</f>
        <v>1292</v>
      </c>
      <c r="B1298" s="45" t="str">
        <f>Замеры!G1295</f>
        <v xml:space="preserve">Группа от QF </v>
      </c>
      <c r="C1298" s="45" t="str">
        <f>IF(Замеры!O1295=0, " ", Замеры!O1295)</f>
        <v xml:space="preserve"> </v>
      </c>
      <c r="D1298" s="69" t="str">
        <f t="shared" si="572"/>
        <v xml:space="preserve"> </v>
      </c>
      <c r="E1298" s="69" t="str">
        <f t="shared" si="573"/>
        <v xml:space="preserve"> </v>
      </c>
      <c r="F1298" s="29" t="str">
        <f t="shared" si="548"/>
        <v>-</v>
      </c>
      <c r="G1298" s="29" t="str">
        <f t="shared" si="549"/>
        <v>-</v>
      </c>
      <c r="H1298" s="29" t="str">
        <f t="shared" si="550"/>
        <v>-</v>
      </c>
      <c r="I1298" s="29" t="str">
        <f t="shared" si="551"/>
        <v>-</v>
      </c>
      <c r="J1298" s="46" t="str">
        <f t="shared" si="552"/>
        <v>-</v>
      </c>
      <c r="K1298" s="29" t="str">
        <f t="shared" si="553"/>
        <v>-</v>
      </c>
      <c r="L1298" s="29" t="str">
        <f t="shared" si="554"/>
        <v>-</v>
      </c>
      <c r="M1298" s="29" t="str">
        <f t="shared" si="555"/>
        <v>-</v>
      </c>
      <c r="N1298" s="29" t="str">
        <f t="shared" si="556"/>
        <v>-</v>
      </c>
      <c r="O1298" s="29" t="str">
        <f t="shared" si="557"/>
        <v>-</v>
      </c>
      <c r="P1298" s="2">
        <f>Замеры!R1295</f>
        <v>0</v>
      </c>
      <c r="S1298" s="2">
        <f>Замеры!S1295</f>
        <v>0</v>
      </c>
      <c r="T1298" s="2" t="s">
        <v>72</v>
      </c>
      <c r="U1298" s="2" t="b">
        <f t="shared" si="558"/>
        <v>0</v>
      </c>
      <c r="V1298" s="2" t="b">
        <f t="shared" si="559"/>
        <v>0</v>
      </c>
      <c r="W1298" s="2" t="b">
        <f t="shared" si="560"/>
        <v>0</v>
      </c>
      <c r="Y1298" s="2">
        <f t="shared" ca="1" si="561"/>
        <v>39</v>
      </c>
      <c r="Z1298" s="2">
        <f t="shared" ca="1" si="561"/>
        <v>29</v>
      </c>
      <c r="AA1298" s="2">
        <f t="shared" ca="1" si="561"/>
        <v>33</v>
      </c>
      <c r="AB1298" s="5">
        <f t="shared" ca="1" si="562"/>
        <v>363</v>
      </c>
      <c r="AC1298" s="5">
        <f t="shared" ca="1" si="563"/>
        <v>431</v>
      </c>
      <c r="AD1298" s="5">
        <f t="shared" ca="1" si="564"/>
        <v>351</v>
      </c>
      <c r="AE1298" s="5">
        <f t="shared" ca="1" si="565"/>
        <v>380</v>
      </c>
      <c r="AF1298" s="5">
        <f t="shared" ca="1" si="566"/>
        <v>352</v>
      </c>
      <c r="AG1298" s="5">
        <f t="shared" ca="1" si="567"/>
        <v>469</v>
      </c>
      <c r="AH1298" s="5">
        <f t="shared" ca="1" si="568"/>
        <v>377</v>
      </c>
      <c r="AI1298" s="5">
        <f t="shared" ca="1" si="569"/>
        <v>335</v>
      </c>
      <c r="AJ1298" s="5">
        <f t="shared" ca="1" si="570"/>
        <v>352</v>
      </c>
      <c r="AK1298" s="5">
        <f t="shared" ca="1" si="571"/>
        <v>424</v>
      </c>
    </row>
    <row r="1299" spans="1:37" x14ac:dyDescent="0.3">
      <c r="A1299" s="35">
        <f>IF(Замеры!B1296=0, " ", Замеры!B1296)</f>
        <v>1293</v>
      </c>
      <c r="B1299" s="45" t="str">
        <f>Замеры!G1296</f>
        <v xml:space="preserve">Группа от QF </v>
      </c>
      <c r="C1299" s="45" t="str">
        <f>IF(Замеры!O1296=0, " ", Замеры!O1296)</f>
        <v xml:space="preserve"> </v>
      </c>
      <c r="D1299" s="69" t="str">
        <f t="shared" si="572"/>
        <v xml:space="preserve"> </v>
      </c>
      <c r="E1299" s="69" t="str">
        <f t="shared" si="573"/>
        <v xml:space="preserve"> </v>
      </c>
      <c r="F1299" s="29" t="str">
        <f t="shared" si="548"/>
        <v>-</v>
      </c>
      <c r="G1299" s="29" t="str">
        <f t="shared" si="549"/>
        <v>-</v>
      </c>
      <c r="H1299" s="29" t="str">
        <f t="shared" si="550"/>
        <v>-</v>
      </c>
      <c r="I1299" s="29" t="str">
        <f t="shared" si="551"/>
        <v>-</v>
      </c>
      <c r="J1299" s="46" t="str">
        <f t="shared" si="552"/>
        <v>-</v>
      </c>
      <c r="K1299" s="29" t="str">
        <f t="shared" si="553"/>
        <v>-</v>
      </c>
      <c r="L1299" s="29" t="str">
        <f t="shared" si="554"/>
        <v>-</v>
      </c>
      <c r="M1299" s="29" t="str">
        <f t="shared" si="555"/>
        <v>-</v>
      </c>
      <c r="N1299" s="29" t="str">
        <f t="shared" si="556"/>
        <v>-</v>
      </c>
      <c r="O1299" s="29" t="str">
        <f t="shared" si="557"/>
        <v>-</v>
      </c>
      <c r="P1299" s="2">
        <f>Замеры!R1296</f>
        <v>0</v>
      </c>
      <c r="S1299" s="2">
        <f>Замеры!S1296</f>
        <v>0</v>
      </c>
      <c r="T1299" s="2" t="s">
        <v>72</v>
      </c>
      <c r="U1299" s="2" t="b">
        <f t="shared" si="558"/>
        <v>0</v>
      </c>
      <c r="V1299" s="2" t="b">
        <f t="shared" si="559"/>
        <v>0</v>
      </c>
      <c r="W1299" s="2" t="b">
        <f t="shared" si="560"/>
        <v>0</v>
      </c>
      <c r="Y1299" s="2">
        <f t="shared" ca="1" si="561"/>
        <v>22</v>
      </c>
      <c r="Z1299" s="2">
        <f t="shared" ca="1" si="561"/>
        <v>29</v>
      </c>
      <c r="AA1299" s="2">
        <f t="shared" ca="1" si="561"/>
        <v>36</v>
      </c>
      <c r="AB1299" s="5">
        <f t="shared" ca="1" si="562"/>
        <v>451</v>
      </c>
      <c r="AC1299" s="5">
        <f t="shared" ca="1" si="563"/>
        <v>423</v>
      </c>
      <c r="AD1299" s="5">
        <f t="shared" ca="1" si="564"/>
        <v>455</v>
      </c>
      <c r="AE1299" s="5">
        <f t="shared" ca="1" si="565"/>
        <v>372</v>
      </c>
      <c r="AF1299" s="5">
        <f t="shared" ca="1" si="566"/>
        <v>366</v>
      </c>
      <c r="AG1299" s="5">
        <f t="shared" ca="1" si="567"/>
        <v>384</v>
      </c>
      <c r="AH1299" s="5">
        <f t="shared" ca="1" si="568"/>
        <v>454</v>
      </c>
      <c r="AI1299" s="5">
        <f t="shared" ca="1" si="569"/>
        <v>425</v>
      </c>
      <c r="AJ1299" s="5">
        <f t="shared" ca="1" si="570"/>
        <v>391</v>
      </c>
      <c r="AK1299" s="5">
        <f t="shared" ca="1" si="571"/>
        <v>489</v>
      </c>
    </row>
    <row r="1300" spans="1:37" x14ac:dyDescent="0.3">
      <c r="A1300" s="35">
        <f>IF(Замеры!B1297=0, " ", Замеры!B1297)</f>
        <v>1294</v>
      </c>
      <c r="B1300" s="45" t="str">
        <f>Замеры!G1297</f>
        <v xml:space="preserve">Группа от QF </v>
      </c>
      <c r="C1300" s="45" t="str">
        <f>IF(Замеры!O1297=0, " ", Замеры!O1297)</f>
        <v xml:space="preserve"> </v>
      </c>
      <c r="D1300" s="69" t="str">
        <f t="shared" si="572"/>
        <v xml:space="preserve"> </v>
      </c>
      <c r="E1300" s="69" t="str">
        <f t="shared" si="573"/>
        <v xml:space="preserve"> </v>
      </c>
      <c r="F1300" s="29" t="str">
        <f t="shared" si="548"/>
        <v>-</v>
      </c>
      <c r="G1300" s="29" t="str">
        <f t="shared" si="549"/>
        <v>-</v>
      </c>
      <c r="H1300" s="29" t="str">
        <f t="shared" si="550"/>
        <v>-</v>
      </c>
      <c r="I1300" s="29" t="str">
        <f t="shared" si="551"/>
        <v>-</v>
      </c>
      <c r="J1300" s="46" t="str">
        <f t="shared" si="552"/>
        <v>-</v>
      </c>
      <c r="K1300" s="29" t="str">
        <f t="shared" si="553"/>
        <v>-</v>
      </c>
      <c r="L1300" s="29" t="str">
        <f t="shared" si="554"/>
        <v>-</v>
      </c>
      <c r="M1300" s="29" t="str">
        <f t="shared" si="555"/>
        <v>-</v>
      </c>
      <c r="N1300" s="29" t="str">
        <f t="shared" si="556"/>
        <v>-</v>
      </c>
      <c r="O1300" s="29" t="str">
        <f t="shared" si="557"/>
        <v>-</v>
      </c>
      <c r="P1300" s="2">
        <f>Замеры!R1297</f>
        <v>0</v>
      </c>
      <c r="S1300" s="2">
        <f>Замеры!S1297</f>
        <v>0</v>
      </c>
      <c r="T1300" s="2" t="s">
        <v>72</v>
      </c>
      <c r="U1300" s="2" t="b">
        <f t="shared" si="558"/>
        <v>0</v>
      </c>
      <c r="V1300" s="2" t="b">
        <f t="shared" si="559"/>
        <v>0</v>
      </c>
      <c r="W1300" s="2" t="b">
        <f t="shared" si="560"/>
        <v>0</v>
      </c>
      <c r="Y1300" s="2">
        <f t="shared" ca="1" si="561"/>
        <v>25</v>
      </c>
      <c r="Z1300" s="2">
        <f t="shared" ca="1" si="561"/>
        <v>29</v>
      </c>
      <c r="AA1300" s="2">
        <f t="shared" ca="1" si="561"/>
        <v>27</v>
      </c>
      <c r="AB1300" s="5">
        <f t="shared" ca="1" si="562"/>
        <v>396</v>
      </c>
      <c r="AC1300" s="5">
        <f t="shared" ca="1" si="563"/>
        <v>289</v>
      </c>
      <c r="AD1300" s="5">
        <f t="shared" ca="1" si="564"/>
        <v>359</v>
      </c>
      <c r="AE1300" s="5">
        <f t="shared" ca="1" si="565"/>
        <v>350</v>
      </c>
      <c r="AF1300" s="5">
        <f t="shared" ca="1" si="566"/>
        <v>290</v>
      </c>
      <c r="AG1300" s="5">
        <f t="shared" ca="1" si="567"/>
        <v>292</v>
      </c>
      <c r="AH1300" s="5">
        <f t="shared" ca="1" si="568"/>
        <v>299</v>
      </c>
      <c r="AI1300" s="5">
        <f t="shared" ca="1" si="569"/>
        <v>364</v>
      </c>
      <c r="AJ1300" s="5">
        <f t="shared" ca="1" si="570"/>
        <v>350</v>
      </c>
      <c r="AK1300" s="5">
        <f t="shared" ca="1" si="571"/>
        <v>408</v>
      </c>
    </row>
    <row r="1301" spans="1:37" x14ac:dyDescent="0.3">
      <c r="A1301" s="35">
        <f>IF(Замеры!B1298=0, " ", Замеры!B1298)</f>
        <v>1295</v>
      </c>
      <c r="B1301" s="45" t="str">
        <f>Замеры!G1298</f>
        <v xml:space="preserve">Группа от QF </v>
      </c>
      <c r="C1301" s="45" t="str">
        <f>IF(Замеры!O1298=0, " ", Замеры!O1298)</f>
        <v xml:space="preserve"> </v>
      </c>
      <c r="D1301" s="69" t="str">
        <f t="shared" si="572"/>
        <v xml:space="preserve"> </v>
      </c>
      <c r="E1301" s="69" t="str">
        <f t="shared" si="573"/>
        <v xml:space="preserve"> </v>
      </c>
      <c r="F1301" s="29" t="str">
        <f t="shared" si="548"/>
        <v>-</v>
      </c>
      <c r="G1301" s="29" t="str">
        <f t="shared" si="549"/>
        <v>-</v>
      </c>
      <c r="H1301" s="29" t="str">
        <f t="shared" si="550"/>
        <v>-</v>
      </c>
      <c r="I1301" s="29" t="str">
        <f t="shared" si="551"/>
        <v>-</v>
      </c>
      <c r="J1301" s="46" t="str">
        <f t="shared" si="552"/>
        <v>-</v>
      </c>
      <c r="K1301" s="29" t="str">
        <f t="shared" si="553"/>
        <v>-</v>
      </c>
      <c r="L1301" s="29" t="str">
        <f t="shared" si="554"/>
        <v>-</v>
      </c>
      <c r="M1301" s="29" t="str">
        <f t="shared" si="555"/>
        <v>-</v>
      </c>
      <c r="N1301" s="29" t="str">
        <f t="shared" si="556"/>
        <v>-</v>
      </c>
      <c r="O1301" s="29" t="str">
        <f t="shared" si="557"/>
        <v>-</v>
      </c>
      <c r="P1301" s="2">
        <f>Замеры!R1298</f>
        <v>0</v>
      </c>
      <c r="S1301" s="2">
        <f>Замеры!S1298</f>
        <v>0</v>
      </c>
      <c r="T1301" s="2" t="s">
        <v>72</v>
      </c>
      <c r="U1301" s="2" t="b">
        <f t="shared" si="558"/>
        <v>0</v>
      </c>
      <c r="V1301" s="2" t="b">
        <f t="shared" si="559"/>
        <v>0</v>
      </c>
      <c r="W1301" s="2" t="b">
        <f t="shared" si="560"/>
        <v>0</v>
      </c>
      <c r="Y1301" s="2">
        <f t="shared" ca="1" si="561"/>
        <v>48</v>
      </c>
      <c r="Z1301" s="2">
        <f t="shared" ca="1" si="561"/>
        <v>43</v>
      </c>
      <c r="AA1301" s="2">
        <f t="shared" ca="1" si="561"/>
        <v>38</v>
      </c>
      <c r="AB1301" s="5">
        <f t="shared" ca="1" si="562"/>
        <v>475</v>
      </c>
      <c r="AC1301" s="5">
        <f t="shared" ca="1" si="563"/>
        <v>512</v>
      </c>
      <c r="AD1301" s="5">
        <f t="shared" ca="1" si="564"/>
        <v>530</v>
      </c>
      <c r="AE1301" s="5">
        <f t="shared" ca="1" si="565"/>
        <v>427</v>
      </c>
      <c r="AF1301" s="5">
        <f t="shared" ca="1" si="566"/>
        <v>486</v>
      </c>
      <c r="AG1301" s="5">
        <f t="shared" ca="1" si="567"/>
        <v>457</v>
      </c>
      <c r="AH1301" s="5">
        <f t="shared" ca="1" si="568"/>
        <v>418</v>
      </c>
      <c r="AI1301" s="5">
        <f t="shared" ca="1" si="569"/>
        <v>508</v>
      </c>
      <c r="AJ1301" s="5">
        <f t="shared" ca="1" si="570"/>
        <v>504</v>
      </c>
      <c r="AK1301" s="5">
        <f t="shared" ca="1" si="571"/>
        <v>401</v>
      </c>
    </row>
    <row r="1302" spans="1:37" x14ac:dyDescent="0.3">
      <c r="A1302" s="35">
        <f>IF(Замеры!B1299=0, " ", Замеры!B1299)</f>
        <v>1296</v>
      </c>
      <c r="B1302" s="45" t="str">
        <f>Замеры!G1299</f>
        <v xml:space="preserve">Группа от QF </v>
      </c>
      <c r="C1302" s="45" t="str">
        <f>IF(Замеры!O1299=0, " ", Замеры!O1299)</f>
        <v xml:space="preserve"> </v>
      </c>
      <c r="D1302" s="69" t="str">
        <f t="shared" si="572"/>
        <v xml:space="preserve"> </v>
      </c>
      <c r="E1302" s="69" t="str">
        <f t="shared" si="573"/>
        <v xml:space="preserve"> </v>
      </c>
      <c r="F1302" s="29" t="str">
        <f t="shared" si="548"/>
        <v>-</v>
      </c>
      <c r="G1302" s="29" t="str">
        <f t="shared" si="549"/>
        <v>-</v>
      </c>
      <c r="H1302" s="29" t="str">
        <f t="shared" si="550"/>
        <v>-</v>
      </c>
      <c r="I1302" s="29" t="str">
        <f t="shared" si="551"/>
        <v>-</v>
      </c>
      <c r="J1302" s="46" t="str">
        <f t="shared" si="552"/>
        <v>-</v>
      </c>
      <c r="K1302" s="29" t="str">
        <f t="shared" si="553"/>
        <v>-</v>
      </c>
      <c r="L1302" s="29" t="str">
        <f t="shared" si="554"/>
        <v>-</v>
      </c>
      <c r="M1302" s="29" t="str">
        <f t="shared" si="555"/>
        <v>-</v>
      </c>
      <c r="N1302" s="29" t="str">
        <f t="shared" si="556"/>
        <v>-</v>
      </c>
      <c r="O1302" s="29" t="str">
        <f t="shared" si="557"/>
        <v>-</v>
      </c>
      <c r="P1302" s="2">
        <f>Замеры!R1299</f>
        <v>0</v>
      </c>
      <c r="S1302" s="2">
        <f>Замеры!S1299</f>
        <v>0</v>
      </c>
      <c r="T1302" s="2" t="s">
        <v>72</v>
      </c>
      <c r="U1302" s="2" t="b">
        <f t="shared" si="558"/>
        <v>0</v>
      </c>
      <c r="V1302" s="2" t="b">
        <f t="shared" si="559"/>
        <v>0</v>
      </c>
      <c r="W1302" s="2" t="b">
        <f t="shared" si="560"/>
        <v>0</v>
      </c>
      <c r="Y1302" s="2">
        <f t="shared" ca="1" si="561"/>
        <v>23</v>
      </c>
      <c r="Z1302" s="2">
        <f t="shared" ca="1" si="561"/>
        <v>50</v>
      </c>
      <c r="AA1302" s="2">
        <f t="shared" ca="1" si="561"/>
        <v>39</v>
      </c>
      <c r="AB1302" s="5">
        <f t="shared" ca="1" si="562"/>
        <v>449</v>
      </c>
      <c r="AC1302" s="5">
        <f t="shared" ca="1" si="563"/>
        <v>498</v>
      </c>
      <c r="AD1302" s="5">
        <f t="shared" ca="1" si="564"/>
        <v>520</v>
      </c>
      <c r="AE1302" s="5">
        <f t="shared" ca="1" si="565"/>
        <v>477</v>
      </c>
      <c r="AF1302" s="5">
        <f t="shared" ca="1" si="566"/>
        <v>538</v>
      </c>
      <c r="AG1302" s="5">
        <f t="shared" ca="1" si="567"/>
        <v>506</v>
      </c>
      <c r="AH1302" s="5">
        <f t="shared" ca="1" si="568"/>
        <v>443</v>
      </c>
      <c r="AI1302" s="5">
        <f t="shared" ca="1" si="569"/>
        <v>521</v>
      </c>
      <c r="AJ1302" s="5">
        <f t="shared" ca="1" si="570"/>
        <v>403</v>
      </c>
      <c r="AK1302" s="5">
        <f t="shared" ca="1" si="571"/>
        <v>397</v>
      </c>
    </row>
    <row r="1303" spans="1:37" x14ac:dyDescent="0.3">
      <c r="A1303" s="35">
        <f>IF(Замеры!B1300=0, " ", Замеры!B1300)</f>
        <v>1297</v>
      </c>
      <c r="B1303" s="45" t="str">
        <f>Замеры!G1300</f>
        <v xml:space="preserve">Группа от QF </v>
      </c>
      <c r="C1303" s="45" t="str">
        <f>IF(Замеры!O1300=0, " ", Замеры!O1300)</f>
        <v xml:space="preserve"> </v>
      </c>
      <c r="D1303" s="69" t="str">
        <f t="shared" si="572"/>
        <v xml:space="preserve"> </v>
      </c>
      <c r="E1303" s="69" t="str">
        <f t="shared" si="573"/>
        <v xml:space="preserve"> </v>
      </c>
      <c r="F1303" s="29" t="str">
        <f t="shared" si="548"/>
        <v>-</v>
      </c>
      <c r="G1303" s="29" t="str">
        <f t="shared" si="549"/>
        <v>-</v>
      </c>
      <c r="H1303" s="29" t="str">
        <f t="shared" si="550"/>
        <v>-</v>
      </c>
      <c r="I1303" s="29" t="str">
        <f t="shared" si="551"/>
        <v>-</v>
      </c>
      <c r="J1303" s="46" t="str">
        <f t="shared" si="552"/>
        <v>-</v>
      </c>
      <c r="K1303" s="29" t="str">
        <f t="shared" si="553"/>
        <v>-</v>
      </c>
      <c r="L1303" s="29" t="str">
        <f t="shared" si="554"/>
        <v>-</v>
      </c>
      <c r="M1303" s="29" t="str">
        <f t="shared" si="555"/>
        <v>-</v>
      </c>
      <c r="N1303" s="29" t="str">
        <f t="shared" si="556"/>
        <v>-</v>
      </c>
      <c r="O1303" s="29" t="str">
        <f t="shared" si="557"/>
        <v>-</v>
      </c>
      <c r="P1303" s="2">
        <f>Замеры!R1300</f>
        <v>0</v>
      </c>
      <c r="S1303" s="2">
        <f>Замеры!S1300</f>
        <v>0</v>
      </c>
      <c r="T1303" s="2" t="s">
        <v>72</v>
      </c>
      <c r="U1303" s="2" t="b">
        <f t="shared" si="558"/>
        <v>0</v>
      </c>
      <c r="V1303" s="2" t="b">
        <f t="shared" si="559"/>
        <v>0</v>
      </c>
      <c r="W1303" s="2" t="b">
        <f t="shared" si="560"/>
        <v>0</v>
      </c>
      <c r="Y1303" s="2">
        <f t="shared" ca="1" si="561"/>
        <v>50</v>
      </c>
      <c r="Z1303" s="2">
        <f t="shared" ca="1" si="561"/>
        <v>33</v>
      </c>
      <c r="AA1303" s="2">
        <f t="shared" ca="1" si="561"/>
        <v>48</v>
      </c>
      <c r="AB1303" s="5">
        <f t="shared" ca="1" si="562"/>
        <v>502</v>
      </c>
      <c r="AC1303" s="5">
        <f t="shared" ca="1" si="563"/>
        <v>622</v>
      </c>
      <c r="AD1303" s="5">
        <f t="shared" ca="1" si="564"/>
        <v>604</v>
      </c>
      <c r="AE1303" s="5">
        <f t="shared" ca="1" si="565"/>
        <v>487</v>
      </c>
      <c r="AF1303" s="5">
        <f t="shared" ca="1" si="566"/>
        <v>607</v>
      </c>
      <c r="AG1303" s="5">
        <f t="shared" ca="1" si="567"/>
        <v>553</v>
      </c>
      <c r="AH1303" s="5">
        <f t="shared" ca="1" si="568"/>
        <v>573</v>
      </c>
      <c r="AI1303" s="5">
        <f t="shared" ca="1" si="569"/>
        <v>519</v>
      </c>
      <c r="AJ1303" s="5">
        <f t="shared" ca="1" si="570"/>
        <v>505</v>
      </c>
      <c r="AK1303" s="5">
        <f t="shared" ca="1" si="571"/>
        <v>623</v>
      </c>
    </row>
    <row r="1304" spans="1:37" x14ac:dyDescent="0.3">
      <c r="A1304" s="35">
        <f>IF(Замеры!B1301=0, " ", Замеры!B1301)</f>
        <v>1298</v>
      </c>
      <c r="B1304" s="45" t="str">
        <f>Замеры!G1301</f>
        <v xml:space="preserve">Группа от QF </v>
      </c>
      <c r="C1304" s="45" t="str">
        <f>IF(Замеры!O1301=0, " ", Замеры!O1301)</f>
        <v xml:space="preserve"> </v>
      </c>
      <c r="D1304" s="69" t="str">
        <f t="shared" si="572"/>
        <v xml:space="preserve"> </v>
      </c>
      <c r="E1304" s="69" t="str">
        <f t="shared" si="573"/>
        <v xml:space="preserve"> </v>
      </c>
      <c r="F1304" s="29" t="str">
        <f t="shared" si="548"/>
        <v>-</v>
      </c>
      <c r="G1304" s="29" t="str">
        <f t="shared" si="549"/>
        <v>-</v>
      </c>
      <c r="H1304" s="29" t="str">
        <f t="shared" si="550"/>
        <v>-</v>
      </c>
      <c r="I1304" s="29" t="str">
        <f t="shared" si="551"/>
        <v>-</v>
      </c>
      <c r="J1304" s="46" t="str">
        <f t="shared" si="552"/>
        <v>-</v>
      </c>
      <c r="K1304" s="29" t="str">
        <f t="shared" si="553"/>
        <v>-</v>
      </c>
      <c r="L1304" s="29" t="str">
        <f t="shared" si="554"/>
        <v>-</v>
      </c>
      <c r="M1304" s="29" t="str">
        <f t="shared" si="555"/>
        <v>-</v>
      </c>
      <c r="N1304" s="29" t="str">
        <f t="shared" si="556"/>
        <v>-</v>
      </c>
      <c r="O1304" s="29" t="str">
        <f t="shared" si="557"/>
        <v>-</v>
      </c>
      <c r="P1304" s="2">
        <f>Замеры!R1301</f>
        <v>0</v>
      </c>
      <c r="S1304" s="2">
        <f>Замеры!S1301</f>
        <v>0</v>
      </c>
      <c r="T1304" s="2" t="s">
        <v>72</v>
      </c>
      <c r="U1304" s="2" t="b">
        <f t="shared" si="558"/>
        <v>0</v>
      </c>
      <c r="V1304" s="2" t="b">
        <f t="shared" si="559"/>
        <v>0</v>
      </c>
      <c r="W1304" s="2" t="b">
        <f t="shared" si="560"/>
        <v>0</v>
      </c>
      <c r="Y1304" s="2">
        <f t="shared" ca="1" si="561"/>
        <v>24</v>
      </c>
      <c r="Z1304" s="2">
        <f t="shared" ca="1" si="561"/>
        <v>28</v>
      </c>
      <c r="AA1304" s="2">
        <f t="shared" ca="1" si="561"/>
        <v>42</v>
      </c>
      <c r="AB1304" s="5">
        <f t="shared" ca="1" si="562"/>
        <v>443</v>
      </c>
      <c r="AC1304" s="5">
        <f t="shared" ca="1" si="563"/>
        <v>508</v>
      </c>
      <c r="AD1304" s="5">
        <f t="shared" ca="1" si="564"/>
        <v>454</v>
      </c>
      <c r="AE1304" s="5">
        <f t="shared" ca="1" si="565"/>
        <v>563</v>
      </c>
      <c r="AF1304" s="5">
        <f t="shared" ca="1" si="566"/>
        <v>430</v>
      </c>
      <c r="AG1304" s="5">
        <f t="shared" ca="1" si="567"/>
        <v>519</v>
      </c>
      <c r="AH1304" s="5">
        <f t="shared" ca="1" si="568"/>
        <v>478</v>
      </c>
      <c r="AI1304" s="5">
        <f t="shared" ca="1" si="569"/>
        <v>544</v>
      </c>
      <c r="AJ1304" s="5">
        <f t="shared" ca="1" si="570"/>
        <v>566</v>
      </c>
      <c r="AK1304" s="5">
        <f t="shared" ca="1" si="571"/>
        <v>503</v>
      </c>
    </row>
    <row r="1305" spans="1:37" x14ac:dyDescent="0.3">
      <c r="A1305" s="35">
        <f>IF(Замеры!B1302=0, " ", Замеры!B1302)</f>
        <v>1299</v>
      </c>
      <c r="B1305" s="45" t="str">
        <f>Замеры!G1302</f>
        <v xml:space="preserve">Группа от QF </v>
      </c>
      <c r="C1305" s="45" t="str">
        <f>IF(Замеры!O1302=0, " ", Замеры!O1302)</f>
        <v xml:space="preserve"> </v>
      </c>
      <c r="D1305" s="69" t="str">
        <f t="shared" si="572"/>
        <v xml:space="preserve"> </v>
      </c>
      <c r="E1305" s="69" t="str">
        <f t="shared" si="573"/>
        <v xml:space="preserve"> </v>
      </c>
      <c r="F1305" s="29" t="str">
        <f t="shared" si="548"/>
        <v>-</v>
      </c>
      <c r="G1305" s="29" t="str">
        <f t="shared" si="549"/>
        <v>-</v>
      </c>
      <c r="H1305" s="29" t="str">
        <f t="shared" si="550"/>
        <v>-</v>
      </c>
      <c r="I1305" s="29" t="str">
        <f t="shared" si="551"/>
        <v>-</v>
      </c>
      <c r="J1305" s="46" t="str">
        <f t="shared" si="552"/>
        <v>-</v>
      </c>
      <c r="K1305" s="29" t="str">
        <f t="shared" si="553"/>
        <v>-</v>
      </c>
      <c r="L1305" s="29" t="str">
        <f t="shared" si="554"/>
        <v>-</v>
      </c>
      <c r="M1305" s="29" t="str">
        <f t="shared" si="555"/>
        <v>-</v>
      </c>
      <c r="N1305" s="29" t="str">
        <f t="shared" si="556"/>
        <v>-</v>
      </c>
      <c r="O1305" s="29" t="str">
        <f t="shared" si="557"/>
        <v>-</v>
      </c>
      <c r="P1305" s="2">
        <f>Замеры!R1302</f>
        <v>0</v>
      </c>
      <c r="S1305" s="2">
        <f>Замеры!S1302</f>
        <v>0</v>
      </c>
      <c r="T1305" s="2" t="s">
        <v>72</v>
      </c>
      <c r="U1305" s="2" t="b">
        <f t="shared" si="558"/>
        <v>0</v>
      </c>
      <c r="V1305" s="2" t="b">
        <f t="shared" si="559"/>
        <v>0</v>
      </c>
      <c r="W1305" s="2" t="b">
        <f t="shared" si="560"/>
        <v>0</v>
      </c>
      <c r="Y1305" s="2">
        <f t="shared" ca="1" si="561"/>
        <v>32</v>
      </c>
      <c r="Z1305" s="2">
        <f t="shared" ca="1" si="561"/>
        <v>48</v>
      </c>
      <c r="AA1305" s="2">
        <f t="shared" ca="1" si="561"/>
        <v>22</v>
      </c>
      <c r="AB1305" s="5">
        <f t="shared" ca="1" si="562"/>
        <v>279</v>
      </c>
      <c r="AC1305" s="5">
        <f t="shared" ca="1" si="563"/>
        <v>305</v>
      </c>
      <c r="AD1305" s="5">
        <f t="shared" ca="1" si="564"/>
        <v>315</v>
      </c>
      <c r="AE1305" s="5">
        <f t="shared" ca="1" si="565"/>
        <v>344</v>
      </c>
      <c r="AF1305" s="5">
        <f t="shared" ca="1" si="566"/>
        <v>343</v>
      </c>
      <c r="AG1305" s="5">
        <f t="shared" ca="1" si="567"/>
        <v>239</v>
      </c>
      <c r="AH1305" s="5">
        <f t="shared" ca="1" si="568"/>
        <v>248</v>
      </c>
      <c r="AI1305" s="5">
        <f t="shared" ca="1" si="569"/>
        <v>350</v>
      </c>
      <c r="AJ1305" s="5">
        <f t="shared" ca="1" si="570"/>
        <v>275</v>
      </c>
      <c r="AK1305" s="5">
        <f t="shared" ca="1" si="571"/>
        <v>296</v>
      </c>
    </row>
    <row r="1306" spans="1:37" x14ac:dyDescent="0.3">
      <c r="A1306" s="35">
        <f>IF(Замеры!B1303=0, " ", Замеры!B1303)</f>
        <v>1300</v>
      </c>
      <c r="B1306" s="45" t="str">
        <f>Замеры!G1303</f>
        <v xml:space="preserve">Группа от QF </v>
      </c>
      <c r="C1306" s="45" t="str">
        <f>IF(Замеры!O1303=0, " ", Замеры!O1303)</f>
        <v xml:space="preserve"> </v>
      </c>
      <c r="D1306" s="69" t="str">
        <f t="shared" si="572"/>
        <v xml:space="preserve"> </v>
      </c>
      <c r="E1306" s="69" t="str">
        <f t="shared" si="573"/>
        <v xml:space="preserve"> </v>
      </c>
      <c r="F1306" s="29" t="str">
        <f t="shared" si="548"/>
        <v>-</v>
      </c>
      <c r="G1306" s="29" t="str">
        <f t="shared" si="549"/>
        <v>-</v>
      </c>
      <c r="H1306" s="29" t="str">
        <f t="shared" si="550"/>
        <v>-</v>
      </c>
      <c r="I1306" s="29" t="str">
        <f t="shared" si="551"/>
        <v>-</v>
      </c>
      <c r="J1306" s="46" t="str">
        <f t="shared" si="552"/>
        <v>-</v>
      </c>
      <c r="K1306" s="29" t="str">
        <f t="shared" si="553"/>
        <v>-</v>
      </c>
      <c r="L1306" s="29" t="str">
        <f t="shared" si="554"/>
        <v>-</v>
      </c>
      <c r="M1306" s="29" t="str">
        <f t="shared" si="555"/>
        <v>-</v>
      </c>
      <c r="N1306" s="29" t="str">
        <f t="shared" si="556"/>
        <v>-</v>
      </c>
      <c r="O1306" s="29" t="str">
        <f t="shared" si="557"/>
        <v>-</v>
      </c>
      <c r="P1306" s="2">
        <f>Замеры!R1303</f>
        <v>0</v>
      </c>
      <c r="S1306" s="2">
        <f>Замеры!S1303</f>
        <v>0</v>
      </c>
      <c r="T1306" s="2" t="s">
        <v>72</v>
      </c>
      <c r="U1306" s="2" t="b">
        <f t="shared" si="558"/>
        <v>0</v>
      </c>
      <c r="V1306" s="2" t="b">
        <f t="shared" si="559"/>
        <v>0</v>
      </c>
      <c r="W1306" s="2" t="b">
        <f t="shared" si="560"/>
        <v>0</v>
      </c>
      <c r="Y1306" s="2">
        <f t="shared" ca="1" si="561"/>
        <v>47</v>
      </c>
      <c r="Z1306" s="2">
        <f t="shared" ca="1" si="561"/>
        <v>28</v>
      </c>
      <c r="AA1306" s="2">
        <f t="shared" ca="1" si="561"/>
        <v>48</v>
      </c>
      <c r="AB1306" s="5">
        <f t="shared" ca="1" si="562"/>
        <v>612</v>
      </c>
      <c r="AC1306" s="5">
        <f t="shared" ca="1" si="563"/>
        <v>557</v>
      </c>
      <c r="AD1306" s="5">
        <f t="shared" ca="1" si="564"/>
        <v>501</v>
      </c>
      <c r="AE1306" s="5">
        <f t="shared" ca="1" si="565"/>
        <v>499</v>
      </c>
      <c r="AF1306" s="5">
        <f t="shared" ca="1" si="566"/>
        <v>624</v>
      </c>
      <c r="AG1306" s="5">
        <f t="shared" ca="1" si="567"/>
        <v>554</v>
      </c>
      <c r="AH1306" s="5">
        <f t="shared" ca="1" si="568"/>
        <v>571</v>
      </c>
      <c r="AI1306" s="5">
        <f t="shared" ca="1" si="569"/>
        <v>620</v>
      </c>
      <c r="AJ1306" s="5">
        <f t="shared" ca="1" si="570"/>
        <v>512</v>
      </c>
      <c r="AK1306" s="5">
        <f t="shared" ca="1" si="571"/>
        <v>529</v>
      </c>
    </row>
    <row r="1307" spans="1:37" x14ac:dyDescent="0.3">
      <c r="A1307" s="35">
        <f>IF(Замеры!B1304=0, " ", Замеры!B1304)</f>
        <v>1301</v>
      </c>
      <c r="B1307" s="45" t="str">
        <f>Замеры!G1304</f>
        <v xml:space="preserve">Группа от QF </v>
      </c>
      <c r="C1307" s="45" t="str">
        <f>IF(Замеры!O1304=0, " ", Замеры!O1304)</f>
        <v xml:space="preserve"> </v>
      </c>
      <c r="D1307" s="69" t="str">
        <f t="shared" si="572"/>
        <v xml:space="preserve"> </v>
      </c>
      <c r="E1307" s="69" t="str">
        <f t="shared" si="573"/>
        <v xml:space="preserve"> </v>
      </c>
      <c r="F1307" s="29" t="str">
        <f t="shared" si="548"/>
        <v>-</v>
      </c>
      <c r="G1307" s="29" t="str">
        <f t="shared" si="549"/>
        <v>-</v>
      </c>
      <c r="H1307" s="29" t="str">
        <f t="shared" si="550"/>
        <v>-</v>
      </c>
      <c r="I1307" s="29" t="str">
        <f t="shared" si="551"/>
        <v>-</v>
      </c>
      <c r="J1307" s="46" t="str">
        <f t="shared" si="552"/>
        <v>-</v>
      </c>
      <c r="K1307" s="29" t="str">
        <f t="shared" si="553"/>
        <v>-</v>
      </c>
      <c r="L1307" s="29" t="str">
        <f t="shared" si="554"/>
        <v>-</v>
      </c>
      <c r="M1307" s="29" t="str">
        <f t="shared" si="555"/>
        <v>-</v>
      </c>
      <c r="N1307" s="29" t="str">
        <f t="shared" si="556"/>
        <v>-</v>
      </c>
      <c r="O1307" s="29" t="str">
        <f t="shared" si="557"/>
        <v>-</v>
      </c>
      <c r="P1307" s="2">
        <f>Замеры!R1304</f>
        <v>0</v>
      </c>
      <c r="S1307" s="2">
        <f>Замеры!S1304</f>
        <v>0</v>
      </c>
      <c r="T1307" s="2" t="s">
        <v>72</v>
      </c>
      <c r="U1307" s="2" t="b">
        <f t="shared" si="558"/>
        <v>0</v>
      </c>
      <c r="V1307" s="2" t="b">
        <f t="shared" si="559"/>
        <v>0</v>
      </c>
      <c r="W1307" s="2" t="b">
        <f t="shared" si="560"/>
        <v>0</v>
      </c>
      <c r="Y1307" s="2">
        <f t="shared" ca="1" si="561"/>
        <v>36</v>
      </c>
      <c r="Z1307" s="2">
        <f t="shared" ca="1" si="561"/>
        <v>50</v>
      </c>
      <c r="AA1307" s="2">
        <f t="shared" ca="1" si="561"/>
        <v>36</v>
      </c>
      <c r="AB1307" s="5">
        <f t="shared" ca="1" si="562"/>
        <v>452</v>
      </c>
      <c r="AC1307" s="5">
        <f t="shared" ca="1" si="563"/>
        <v>481</v>
      </c>
      <c r="AD1307" s="5">
        <f t="shared" ca="1" si="564"/>
        <v>489</v>
      </c>
      <c r="AE1307" s="5">
        <f t="shared" ca="1" si="565"/>
        <v>492</v>
      </c>
      <c r="AF1307" s="5">
        <f t="shared" ca="1" si="566"/>
        <v>455</v>
      </c>
      <c r="AG1307" s="5">
        <f t="shared" ca="1" si="567"/>
        <v>485</v>
      </c>
      <c r="AH1307" s="5">
        <f t="shared" ca="1" si="568"/>
        <v>400</v>
      </c>
      <c r="AI1307" s="5">
        <f t="shared" ca="1" si="569"/>
        <v>379</v>
      </c>
      <c r="AJ1307" s="5">
        <f t="shared" ca="1" si="570"/>
        <v>380</v>
      </c>
      <c r="AK1307" s="5">
        <f t="shared" ca="1" si="571"/>
        <v>414</v>
      </c>
    </row>
    <row r="1308" spans="1:37" x14ac:dyDescent="0.3">
      <c r="A1308" s="35">
        <f>IF(Замеры!B1305=0, " ", Замеры!B1305)</f>
        <v>1302</v>
      </c>
      <c r="B1308" s="45" t="str">
        <f>Замеры!G1305</f>
        <v xml:space="preserve">Группа от QF </v>
      </c>
      <c r="C1308" s="45" t="str">
        <f>IF(Замеры!O1305=0, " ", Замеры!O1305)</f>
        <v xml:space="preserve"> </v>
      </c>
      <c r="D1308" s="69" t="str">
        <f t="shared" si="572"/>
        <v xml:space="preserve"> </v>
      </c>
      <c r="E1308" s="69" t="str">
        <f t="shared" si="573"/>
        <v xml:space="preserve"> </v>
      </c>
      <c r="F1308" s="29" t="str">
        <f t="shared" si="548"/>
        <v>-</v>
      </c>
      <c r="G1308" s="29" t="str">
        <f t="shared" si="549"/>
        <v>-</v>
      </c>
      <c r="H1308" s="29" t="str">
        <f t="shared" si="550"/>
        <v>-</v>
      </c>
      <c r="I1308" s="29" t="str">
        <f t="shared" si="551"/>
        <v>-</v>
      </c>
      <c r="J1308" s="46" t="str">
        <f t="shared" si="552"/>
        <v>-</v>
      </c>
      <c r="K1308" s="29" t="str">
        <f t="shared" si="553"/>
        <v>-</v>
      </c>
      <c r="L1308" s="29" t="str">
        <f t="shared" si="554"/>
        <v>-</v>
      </c>
      <c r="M1308" s="29" t="str">
        <f t="shared" si="555"/>
        <v>-</v>
      </c>
      <c r="N1308" s="29" t="str">
        <f t="shared" si="556"/>
        <v>-</v>
      </c>
      <c r="O1308" s="29" t="str">
        <f t="shared" si="557"/>
        <v>-</v>
      </c>
      <c r="P1308" s="2">
        <f>Замеры!R1305</f>
        <v>0</v>
      </c>
      <c r="S1308" s="2">
        <f>Замеры!S1305</f>
        <v>0</v>
      </c>
      <c r="T1308" s="2" t="s">
        <v>72</v>
      </c>
      <c r="U1308" s="2" t="b">
        <f t="shared" si="558"/>
        <v>0</v>
      </c>
      <c r="V1308" s="2" t="b">
        <f t="shared" si="559"/>
        <v>0</v>
      </c>
      <c r="W1308" s="2" t="b">
        <f t="shared" si="560"/>
        <v>0</v>
      </c>
      <c r="Y1308" s="2">
        <f t="shared" ca="1" si="561"/>
        <v>29</v>
      </c>
      <c r="Z1308" s="2">
        <f t="shared" ca="1" si="561"/>
        <v>32</v>
      </c>
      <c r="AA1308" s="2">
        <f t="shared" ca="1" si="561"/>
        <v>48</v>
      </c>
      <c r="AB1308" s="5">
        <f t="shared" ca="1" si="562"/>
        <v>613</v>
      </c>
      <c r="AC1308" s="5">
        <f t="shared" ca="1" si="563"/>
        <v>614</v>
      </c>
      <c r="AD1308" s="5">
        <f t="shared" ca="1" si="564"/>
        <v>617</v>
      </c>
      <c r="AE1308" s="5">
        <f t="shared" ca="1" si="565"/>
        <v>532</v>
      </c>
      <c r="AF1308" s="5">
        <f t="shared" ca="1" si="566"/>
        <v>559</v>
      </c>
      <c r="AG1308" s="5">
        <f t="shared" ca="1" si="567"/>
        <v>565</v>
      </c>
      <c r="AH1308" s="5">
        <f t="shared" ca="1" si="568"/>
        <v>620</v>
      </c>
      <c r="AI1308" s="5">
        <f t="shared" ca="1" si="569"/>
        <v>558</v>
      </c>
      <c r="AJ1308" s="5">
        <f t="shared" ca="1" si="570"/>
        <v>588</v>
      </c>
      <c r="AK1308" s="5">
        <f t="shared" ca="1" si="571"/>
        <v>508</v>
      </c>
    </row>
    <row r="1309" spans="1:37" x14ac:dyDescent="0.3">
      <c r="A1309" s="35">
        <f>IF(Замеры!B1306=0, " ", Замеры!B1306)</f>
        <v>1303</v>
      </c>
      <c r="B1309" s="45" t="str">
        <f>Замеры!G1306</f>
        <v xml:space="preserve">Группа от QF </v>
      </c>
      <c r="C1309" s="45" t="str">
        <f>IF(Замеры!O1306=0, " ", Замеры!O1306)</f>
        <v xml:space="preserve"> </v>
      </c>
      <c r="D1309" s="69" t="str">
        <f t="shared" si="572"/>
        <v xml:space="preserve"> </v>
      </c>
      <c r="E1309" s="69" t="str">
        <f t="shared" si="573"/>
        <v xml:space="preserve"> </v>
      </c>
      <c r="F1309" s="29" t="str">
        <f t="shared" si="548"/>
        <v>-</v>
      </c>
      <c r="G1309" s="29" t="str">
        <f t="shared" si="549"/>
        <v>-</v>
      </c>
      <c r="H1309" s="29" t="str">
        <f t="shared" si="550"/>
        <v>-</v>
      </c>
      <c r="I1309" s="29" t="str">
        <f t="shared" si="551"/>
        <v>-</v>
      </c>
      <c r="J1309" s="46" t="str">
        <f t="shared" si="552"/>
        <v>-</v>
      </c>
      <c r="K1309" s="29" t="str">
        <f t="shared" si="553"/>
        <v>-</v>
      </c>
      <c r="L1309" s="29" t="str">
        <f t="shared" si="554"/>
        <v>-</v>
      </c>
      <c r="M1309" s="29" t="str">
        <f t="shared" si="555"/>
        <v>-</v>
      </c>
      <c r="N1309" s="29" t="str">
        <f t="shared" si="556"/>
        <v>-</v>
      </c>
      <c r="O1309" s="29" t="str">
        <f t="shared" si="557"/>
        <v>-</v>
      </c>
      <c r="P1309" s="2">
        <f>Замеры!R1306</f>
        <v>0</v>
      </c>
      <c r="S1309" s="2">
        <f>Замеры!S1306</f>
        <v>0</v>
      </c>
      <c r="T1309" s="2" t="s">
        <v>72</v>
      </c>
      <c r="U1309" s="2" t="b">
        <f t="shared" si="558"/>
        <v>0</v>
      </c>
      <c r="V1309" s="2" t="b">
        <f t="shared" si="559"/>
        <v>0</v>
      </c>
      <c r="W1309" s="2" t="b">
        <f t="shared" si="560"/>
        <v>0</v>
      </c>
      <c r="Y1309" s="2">
        <f t="shared" ca="1" si="561"/>
        <v>47</v>
      </c>
      <c r="Z1309" s="2">
        <f t="shared" ca="1" si="561"/>
        <v>36</v>
      </c>
      <c r="AA1309" s="2">
        <f t="shared" ca="1" si="561"/>
        <v>21</v>
      </c>
      <c r="AB1309" s="5">
        <f t="shared" ca="1" si="562"/>
        <v>308</v>
      </c>
      <c r="AC1309" s="5">
        <f t="shared" ca="1" si="563"/>
        <v>358</v>
      </c>
      <c r="AD1309" s="5">
        <f t="shared" ca="1" si="564"/>
        <v>268</v>
      </c>
      <c r="AE1309" s="5">
        <f t="shared" ca="1" si="565"/>
        <v>257</v>
      </c>
      <c r="AF1309" s="5">
        <f t="shared" ca="1" si="566"/>
        <v>219</v>
      </c>
      <c r="AG1309" s="5">
        <f t="shared" ca="1" si="567"/>
        <v>239</v>
      </c>
      <c r="AH1309" s="5">
        <f t="shared" ca="1" si="568"/>
        <v>320</v>
      </c>
      <c r="AI1309" s="5">
        <f t="shared" ca="1" si="569"/>
        <v>309</v>
      </c>
      <c r="AJ1309" s="5">
        <f t="shared" ca="1" si="570"/>
        <v>344</v>
      </c>
      <c r="AK1309" s="5">
        <f t="shared" ca="1" si="571"/>
        <v>236</v>
      </c>
    </row>
    <row r="1310" spans="1:37" x14ac:dyDescent="0.3">
      <c r="A1310" s="35">
        <f>IF(Замеры!B1307=0, " ", Замеры!B1307)</f>
        <v>1304</v>
      </c>
      <c r="B1310" s="45" t="str">
        <f>Замеры!G1307</f>
        <v xml:space="preserve">Группа от QF </v>
      </c>
      <c r="C1310" s="45" t="str">
        <f>IF(Замеры!O1307=0, " ", Замеры!O1307)</f>
        <v xml:space="preserve"> </v>
      </c>
      <c r="D1310" s="69" t="str">
        <f t="shared" si="572"/>
        <v xml:space="preserve"> </v>
      </c>
      <c r="E1310" s="69" t="str">
        <f t="shared" si="573"/>
        <v xml:space="preserve"> </v>
      </c>
      <c r="F1310" s="29" t="str">
        <f t="shared" si="548"/>
        <v>-</v>
      </c>
      <c r="G1310" s="29" t="str">
        <f t="shared" si="549"/>
        <v>-</v>
      </c>
      <c r="H1310" s="29" t="str">
        <f t="shared" si="550"/>
        <v>-</v>
      </c>
      <c r="I1310" s="29" t="str">
        <f t="shared" si="551"/>
        <v>-</v>
      </c>
      <c r="J1310" s="46" t="str">
        <f t="shared" si="552"/>
        <v>-</v>
      </c>
      <c r="K1310" s="29" t="str">
        <f t="shared" si="553"/>
        <v>-</v>
      </c>
      <c r="L1310" s="29" t="str">
        <f t="shared" si="554"/>
        <v>-</v>
      </c>
      <c r="M1310" s="29" t="str">
        <f t="shared" si="555"/>
        <v>-</v>
      </c>
      <c r="N1310" s="29" t="str">
        <f t="shared" si="556"/>
        <v>-</v>
      </c>
      <c r="O1310" s="29" t="str">
        <f t="shared" si="557"/>
        <v>-</v>
      </c>
      <c r="P1310" s="2">
        <f>Замеры!R1307</f>
        <v>0</v>
      </c>
      <c r="S1310" s="2">
        <f>Замеры!S1307</f>
        <v>0</v>
      </c>
      <c r="T1310" s="2" t="s">
        <v>72</v>
      </c>
      <c r="U1310" s="2" t="b">
        <f t="shared" si="558"/>
        <v>0</v>
      </c>
      <c r="V1310" s="2" t="b">
        <f t="shared" si="559"/>
        <v>0</v>
      </c>
      <c r="W1310" s="2" t="b">
        <f t="shared" si="560"/>
        <v>0</v>
      </c>
      <c r="Y1310" s="2">
        <f t="shared" ca="1" si="561"/>
        <v>31</v>
      </c>
      <c r="Z1310" s="2">
        <f t="shared" ca="1" si="561"/>
        <v>22</v>
      </c>
      <c r="AA1310" s="2">
        <f t="shared" ca="1" si="561"/>
        <v>40</v>
      </c>
      <c r="AB1310" s="5">
        <f t="shared" ca="1" si="562"/>
        <v>521</v>
      </c>
      <c r="AC1310" s="5">
        <f t="shared" ca="1" si="563"/>
        <v>494</v>
      </c>
      <c r="AD1310" s="5">
        <f t="shared" ca="1" si="564"/>
        <v>491</v>
      </c>
      <c r="AE1310" s="5">
        <f t="shared" ca="1" si="565"/>
        <v>535</v>
      </c>
      <c r="AF1310" s="5">
        <f t="shared" ca="1" si="566"/>
        <v>532</v>
      </c>
      <c r="AG1310" s="5">
        <f t="shared" ca="1" si="567"/>
        <v>427</v>
      </c>
      <c r="AH1310" s="5">
        <f t="shared" ca="1" si="568"/>
        <v>405</v>
      </c>
      <c r="AI1310" s="5">
        <f t="shared" ca="1" si="569"/>
        <v>529</v>
      </c>
      <c r="AJ1310" s="5">
        <f t="shared" ca="1" si="570"/>
        <v>531</v>
      </c>
      <c r="AK1310" s="5">
        <f t="shared" ca="1" si="571"/>
        <v>419</v>
      </c>
    </row>
    <row r="1311" spans="1:37" x14ac:dyDescent="0.3">
      <c r="A1311" s="35">
        <f>IF(Замеры!B1308=0, " ", Замеры!B1308)</f>
        <v>1305</v>
      </c>
      <c r="B1311" s="45" t="str">
        <f>Замеры!G1308</f>
        <v xml:space="preserve">Группа от QF </v>
      </c>
      <c r="C1311" s="45" t="str">
        <f>IF(Замеры!O1308=0, " ", Замеры!O1308)</f>
        <v xml:space="preserve"> </v>
      </c>
      <c r="D1311" s="69" t="str">
        <f t="shared" si="572"/>
        <v xml:space="preserve"> </v>
      </c>
      <c r="E1311" s="69" t="str">
        <f t="shared" si="573"/>
        <v xml:space="preserve"> </v>
      </c>
      <c r="F1311" s="29" t="str">
        <f t="shared" si="548"/>
        <v>-</v>
      </c>
      <c r="G1311" s="29" t="str">
        <f t="shared" si="549"/>
        <v>-</v>
      </c>
      <c r="H1311" s="29" t="str">
        <f t="shared" si="550"/>
        <v>-</v>
      </c>
      <c r="I1311" s="29" t="str">
        <f t="shared" si="551"/>
        <v>-</v>
      </c>
      <c r="J1311" s="46" t="str">
        <f t="shared" si="552"/>
        <v>-</v>
      </c>
      <c r="K1311" s="29" t="str">
        <f t="shared" si="553"/>
        <v>-</v>
      </c>
      <c r="L1311" s="29" t="str">
        <f t="shared" si="554"/>
        <v>-</v>
      </c>
      <c r="M1311" s="29" t="str">
        <f t="shared" si="555"/>
        <v>-</v>
      </c>
      <c r="N1311" s="29" t="str">
        <f t="shared" si="556"/>
        <v>-</v>
      </c>
      <c r="O1311" s="29" t="str">
        <f t="shared" si="557"/>
        <v>-</v>
      </c>
      <c r="P1311" s="2">
        <f>Замеры!R1308</f>
        <v>0</v>
      </c>
      <c r="S1311" s="2">
        <f>Замеры!S1308</f>
        <v>0</v>
      </c>
      <c r="T1311" s="2" t="s">
        <v>72</v>
      </c>
      <c r="U1311" s="2" t="b">
        <f t="shared" si="558"/>
        <v>0</v>
      </c>
      <c r="V1311" s="2" t="b">
        <f t="shared" si="559"/>
        <v>0</v>
      </c>
      <c r="W1311" s="2" t="b">
        <f t="shared" si="560"/>
        <v>0</v>
      </c>
      <c r="Y1311" s="2">
        <f t="shared" ca="1" si="561"/>
        <v>31</v>
      </c>
      <c r="Z1311" s="2">
        <f t="shared" ca="1" si="561"/>
        <v>45</v>
      </c>
      <c r="AA1311" s="2">
        <f t="shared" ca="1" si="561"/>
        <v>48</v>
      </c>
      <c r="AB1311" s="5">
        <f t="shared" ca="1" si="562"/>
        <v>574</v>
      </c>
      <c r="AC1311" s="5">
        <f t="shared" ca="1" si="563"/>
        <v>584</v>
      </c>
      <c r="AD1311" s="5">
        <f t="shared" ca="1" si="564"/>
        <v>575</v>
      </c>
      <c r="AE1311" s="5">
        <f t="shared" ca="1" si="565"/>
        <v>606</v>
      </c>
      <c r="AF1311" s="5">
        <f t="shared" ca="1" si="566"/>
        <v>621</v>
      </c>
      <c r="AG1311" s="5">
        <f t="shared" ca="1" si="567"/>
        <v>623</v>
      </c>
      <c r="AH1311" s="5">
        <f t="shared" ca="1" si="568"/>
        <v>615</v>
      </c>
      <c r="AI1311" s="5">
        <f t="shared" ca="1" si="569"/>
        <v>531</v>
      </c>
      <c r="AJ1311" s="5">
        <f t="shared" ca="1" si="570"/>
        <v>604</v>
      </c>
      <c r="AK1311" s="5">
        <f t="shared" ca="1" si="571"/>
        <v>616</v>
      </c>
    </row>
    <row r="1312" spans="1:37" x14ac:dyDescent="0.3">
      <c r="A1312" s="35">
        <f>IF(Замеры!B1309=0, " ", Замеры!B1309)</f>
        <v>1306</v>
      </c>
      <c r="B1312" s="45" t="str">
        <f>Замеры!G1309</f>
        <v xml:space="preserve">Группа от QF </v>
      </c>
      <c r="C1312" s="45" t="str">
        <f>IF(Замеры!O1309=0, " ", Замеры!O1309)</f>
        <v xml:space="preserve"> </v>
      </c>
      <c r="D1312" s="69" t="str">
        <f t="shared" si="572"/>
        <v xml:space="preserve"> </v>
      </c>
      <c r="E1312" s="69" t="str">
        <f t="shared" si="573"/>
        <v xml:space="preserve"> </v>
      </c>
      <c r="F1312" s="29" t="str">
        <f t="shared" si="548"/>
        <v>-</v>
      </c>
      <c r="G1312" s="29" t="str">
        <f t="shared" si="549"/>
        <v>-</v>
      </c>
      <c r="H1312" s="29" t="str">
        <f t="shared" si="550"/>
        <v>-</v>
      </c>
      <c r="I1312" s="29" t="str">
        <f t="shared" si="551"/>
        <v>-</v>
      </c>
      <c r="J1312" s="46" t="str">
        <f t="shared" si="552"/>
        <v>-</v>
      </c>
      <c r="K1312" s="29" t="str">
        <f t="shared" si="553"/>
        <v>-</v>
      </c>
      <c r="L1312" s="29" t="str">
        <f t="shared" si="554"/>
        <v>-</v>
      </c>
      <c r="M1312" s="29" t="str">
        <f t="shared" si="555"/>
        <v>-</v>
      </c>
      <c r="N1312" s="29" t="str">
        <f t="shared" si="556"/>
        <v>-</v>
      </c>
      <c r="O1312" s="29" t="str">
        <f t="shared" si="557"/>
        <v>-</v>
      </c>
      <c r="P1312" s="2">
        <f>Замеры!R1309</f>
        <v>0</v>
      </c>
      <c r="S1312" s="2">
        <f>Замеры!S1309</f>
        <v>0</v>
      </c>
      <c r="T1312" s="2" t="s">
        <v>72</v>
      </c>
      <c r="U1312" s="2" t="b">
        <f t="shared" si="558"/>
        <v>0</v>
      </c>
      <c r="V1312" s="2" t="b">
        <f t="shared" si="559"/>
        <v>0</v>
      </c>
      <c r="W1312" s="2" t="b">
        <f t="shared" si="560"/>
        <v>0</v>
      </c>
      <c r="Y1312" s="2">
        <f t="shared" ca="1" si="561"/>
        <v>27</v>
      </c>
      <c r="Z1312" s="2">
        <f t="shared" ca="1" si="561"/>
        <v>39</v>
      </c>
      <c r="AA1312" s="2">
        <f t="shared" ca="1" si="561"/>
        <v>32</v>
      </c>
      <c r="AB1312" s="5">
        <f t="shared" ca="1" si="562"/>
        <v>382</v>
      </c>
      <c r="AC1312" s="5">
        <f t="shared" ca="1" si="563"/>
        <v>430</v>
      </c>
      <c r="AD1312" s="5">
        <f t="shared" ca="1" si="564"/>
        <v>410</v>
      </c>
      <c r="AE1312" s="5">
        <f t="shared" ca="1" si="565"/>
        <v>345</v>
      </c>
      <c r="AF1312" s="5">
        <f t="shared" ca="1" si="566"/>
        <v>430</v>
      </c>
      <c r="AG1312" s="5">
        <f t="shared" ca="1" si="567"/>
        <v>435</v>
      </c>
      <c r="AH1312" s="5">
        <f t="shared" ca="1" si="568"/>
        <v>355</v>
      </c>
      <c r="AI1312" s="5">
        <f t="shared" ca="1" si="569"/>
        <v>416</v>
      </c>
      <c r="AJ1312" s="5">
        <f t="shared" ca="1" si="570"/>
        <v>427</v>
      </c>
      <c r="AK1312" s="5">
        <f t="shared" ca="1" si="571"/>
        <v>377</v>
      </c>
    </row>
    <row r="1313" spans="1:37" x14ac:dyDescent="0.3">
      <c r="A1313" s="35">
        <f>IF(Замеры!B1310=0, " ", Замеры!B1310)</f>
        <v>1307</v>
      </c>
      <c r="B1313" s="45" t="str">
        <f>Замеры!G1310</f>
        <v xml:space="preserve">Группа от QF </v>
      </c>
      <c r="C1313" s="45" t="str">
        <f>IF(Замеры!O1310=0, " ", Замеры!O1310)</f>
        <v xml:space="preserve"> </v>
      </c>
      <c r="D1313" s="69" t="str">
        <f t="shared" si="572"/>
        <v xml:space="preserve"> </v>
      </c>
      <c r="E1313" s="69" t="str">
        <f t="shared" si="573"/>
        <v xml:space="preserve"> </v>
      </c>
      <c r="F1313" s="29" t="str">
        <f t="shared" si="548"/>
        <v>-</v>
      </c>
      <c r="G1313" s="29" t="str">
        <f t="shared" si="549"/>
        <v>-</v>
      </c>
      <c r="H1313" s="29" t="str">
        <f t="shared" si="550"/>
        <v>-</v>
      </c>
      <c r="I1313" s="29" t="str">
        <f t="shared" si="551"/>
        <v>-</v>
      </c>
      <c r="J1313" s="46" t="str">
        <f t="shared" si="552"/>
        <v>-</v>
      </c>
      <c r="K1313" s="29" t="str">
        <f t="shared" si="553"/>
        <v>-</v>
      </c>
      <c r="L1313" s="29" t="str">
        <f t="shared" si="554"/>
        <v>-</v>
      </c>
      <c r="M1313" s="29" t="str">
        <f t="shared" si="555"/>
        <v>-</v>
      </c>
      <c r="N1313" s="29" t="str">
        <f t="shared" si="556"/>
        <v>-</v>
      </c>
      <c r="O1313" s="29" t="str">
        <f t="shared" si="557"/>
        <v>-</v>
      </c>
      <c r="P1313" s="2">
        <f>Замеры!R1310</f>
        <v>0</v>
      </c>
      <c r="S1313" s="2">
        <f>Замеры!S1310</f>
        <v>0</v>
      </c>
      <c r="T1313" s="2" t="s">
        <v>72</v>
      </c>
      <c r="U1313" s="2" t="b">
        <f t="shared" si="558"/>
        <v>0</v>
      </c>
      <c r="V1313" s="2" t="b">
        <f t="shared" si="559"/>
        <v>0</v>
      </c>
      <c r="W1313" s="2" t="b">
        <f t="shared" si="560"/>
        <v>0</v>
      </c>
      <c r="Y1313" s="2">
        <f t="shared" ca="1" si="561"/>
        <v>24</v>
      </c>
      <c r="Z1313" s="2">
        <f t="shared" ca="1" si="561"/>
        <v>37</v>
      </c>
      <c r="AA1313" s="2">
        <f t="shared" ca="1" si="561"/>
        <v>50</v>
      </c>
      <c r="AB1313" s="5">
        <f t="shared" ca="1" si="562"/>
        <v>581</v>
      </c>
      <c r="AC1313" s="5">
        <f t="shared" ca="1" si="563"/>
        <v>524</v>
      </c>
      <c r="AD1313" s="5">
        <f t="shared" ca="1" si="564"/>
        <v>529</v>
      </c>
      <c r="AE1313" s="5">
        <f t="shared" ca="1" si="565"/>
        <v>589</v>
      </c>
      <c r="AF1313" s="5">
        <f t="shared" ca="1" si="566"/>
        <v>649</v>
      </c>
      <c r="AG1313" s="5">
        <f t="shared" ca="1" si="567"/>
        <v>542</v>
      </c>
      <c r="AH1313" s="5">
        <f t="shared" ca="1" si="568"/>
        <v>556</v>
      </c>
      <c r="AI1313" s="5">
        <f t="shared" ca="1" si="569"/>
        <v>611</v>
      </c>
      <c r="AJ1313" s="5">
        <f t="shared" ca="1" si="570"/>
        <v>600</v>
      </c>
      <c r="AK1313" s="5">
        <f t="shared" ca="1" si="571"/>
        <v>608</v>
      </c>
    </row>
    <row r="1314" spans="1:37" x14ac:dyDescent="0.3">
      <c r="A1314" s="35">
        <f>IF(Замеры!B1311=0, " ", Замеры!B1311)</f>
        <v>1308</v>
      </c>
      <c r="B1314" s="45" t="str">
        <f>Замеры!G1311</f>
        <v xml:space="preserve">Группа от QF </v>
      </c>
      <c r="C1314" s="45" t="str">
        <f>IF(Замеры!O1311=0, " ", Замеры!O1311)</f>
        <v xml:space="preserve"> </v>
      </c>
      <c r="D1314" s="69" t="str">
        <f t="shared" si="572"/>
        <v xml:space="preserve"> </v>
      </c>
      <c r="E1314" s="69" t="str">
        <f t="shared" si="573"/>
        <v xml:space="preserve"> </v>
      </c>
      <c r="F1314" s="29" t="str">
        <f t="shared" si="548"/>
        <v>-</v>
      </c>
      <c r="G1314" s="29" t="str">
        <f t="shared" si="549"/>
        <v>-</v>
      </c>
      <c r="H1314" s="29" t="str">
        <f t="shared" si="550"/>
        <v>-</v>
      </c>
      <c r="I1314" s="29" t="str">
        <f t="shared" si="551"/>
        <v>-</v>
      </c>
      <c r="J1314" s="46" t="str">
        <f t="shared" si="552"/>
        <v>-</v>
      </c>
      <c r="K1314" s="29" t="str">
        <f t="shared" si="553"/>
        <v>-</v>
      </c>
      <c r="L1314" s="29" t="str">
        <f t="shared" si="554"/>
        <v>-</v>
      </c>
      <c r="M1314" s="29" t="str">
        <f t="shared" si="555"/>
        <v>-</v>
      </c>
      <c r="N1314" s="29" t="str">
        <f t="shared" si="556"/>
        <v>-</v>
      </c>
      <c r="O1314" s="29" t="str">
        <f t="shared" si="557"/>
        <v>-</v>
      </c>
      <c r="P1314" s="2">
        <f>Замеры!R1311</f>
        <v>0</v>
      </c>
      <c r="S1314" s="2">
        <f>Замеры!S1311</f>
        <v>0</v>
      </c>
      <c r="T1314" s="2" t="s">
        <v>72</v>
      </c>
      <c r="U1314" s="2" t="b">
        <f t="shared" si="558"/>
        <v>0</v>
      </c>
      <c r="V1314" s="2" t="b">
        <f t="shared" si="559"/>
        <v>0</v>
      </c>
      <c r="W1314" s="2" t="b">
        <f t="shared" si="560"/>
        <v>0</v>
      </c>
      <c r="Y1314" s="2">
        <f t="shared" ca="1" si="561"/>
        <v>35</v>
      </c>
      <c r="Z1314" s="2">
        <f t="shared" ca="1" si="561"/>
        <v>20</v>
      </c>
      <c r="AA1314" s="2">
        <f t="shared" ca="1" si="561"/>
        <v>33</v>
      </c>
      <c r="AB1314" s="5">
        <f t="shared" ca="1" si="562"/>
        <v>433</v>
      </c>
      <c r="AC1314" s="5">
        <f t="shared" ca="1" si="563"/>
        <v>416</v>
      </c>
      <c r="AD1314" s="5">
        <f t="shared" ca="1" si="564"/>
        <v>462</v>
      </c>
      <c r="AE1314" s="5">
        <f t="shared" ca="1" si="565"/>
        <v>377</v>
      </c>
      <c r="AF1314" s="5">
        <f t="shared" ca="1" si="566"/>
        <v>383</v>
      </c>
      <c r="AG1314" s="5">
        <f t="shared" ca="1" si="567"/>
        <v>425</v>
      </c>
      <c r="AH1314" s="5">
        <f t="shared" ca="1" si="568"/>
        <v>403</v>
      </c>
      <c r="AI1314" s="5">
        <f t="shared" ca="1" si="569"/>
        <v>421</v>
      </c>
      <c r="AJ1314" s="5">
        <f t="shared" ca="1" si="570"/>
        <v>413</v>
      </c>
      <c r="AK1314" s="5">
        <f t="shared" ca="1" si="571"/>
        <v>343</v>
      </c>
    </row>
    <row r="1315" spans="1:37" x14ac:dyDescent="0.3">
      <c r="A1315" s="35">
        <f>IF(Замеры!B1312=0, " ", Замеры!B1312)</f>
        <v>1309</v>
      </c>
      <c r="B1315" s="45" t="str">
        <f>Замеры!G1312</f>
        <v xml:space="preserve">Группа от QF </v>
      </c>
      <c r="C1315" s="45" t="str">
        <f>IF(Замеры!O1312=0, " ", Замеры!O1312)</f>
        <v xml:space="preserve"> </v>
      </c>
      <c r="D1315" s="69" t="str">
        <f t="shared" si="572"/>
        <v xml:space="preserve"> </v>
      </c>
      <c r="E1315" s="69" t="str">
        <f t="shared" si="573"/>
        <v xml:space="preserve"> </v>
      </c>
      <c r="F1315" s="29" t="str">
        <f t="shared" si="548"/>
        <v>-</v>
      </c>
      <c r="G1315" s="29" t="str">
        <f t="shared" si="549"/>
        <v>-</v>
      </c>
      <c r="H1315" s="29" t="str">
        <f t="shared" si="550"/>
        <v>-</v>
      </c>
      <c r="I1315" s="29" t="str">
        <f t="shared" si="551"/>
        <v>-</v>
      </c>
      <c r="J1315" s="46" t="str">
        <f t="shared" si="552"/>
        <v>-</v>
      </c>
      <c r="K1315" s="29" t="str">
        <f t="shared" si="553"/>
        <v>-</v>
      </c>
      <c r="L1315" s="29" t="str">
        <f t="shared" si="554"/>
        <v>-</v>
      </c>
      <c r="M1315" s="29" t="str">
        <f t="shared" si="555"/>
        <v>-</v>
      </c>
      <c r="N1315" s="29" t="str">
        <f t="shared" si="556"/>
        <v>-</v>
      </c>
      <c r="O1315" s="29" t="str">
        <f t="shared" si="557"/>
        <v>-</v>
      </c>
      <c r="P1315" s="2">
        <f>Замеры!R1312</f>
        <v>0</v>
      </c>
      <c r="S1315" s="2">
        <f>Замеры!S1312</f>
        <v>0</v>
      </c>
      <c r="T1315" s="2" t="s">
        <v>72</v>
      </c>
      <c r="U1315" s="2" t="b">
        <f t="shared" si="558"/>
        <v>0</v>
      </c>
      <c r="V1315" s="2" t="b">
        <f t="shared" si="559"/>
        <v>0</v>
      </c>
      <c r="W1315" s="2" t="b">
        <f t="shared" si="560"/>
        <v>0</v>
      </c>
      <c r="Y1315" s="2">
        <f t="shared" ca="1" si="561"/>
        <v>37</v>
      </c>
      <c r="Z1315" s="2">
        <f t="shared" ca="1" si="561"/>
        <v>43</v>
      </c>
      <c r="AA1315" s="2">
        <f t="shared" ca="1" si="561"/>
        <v>44</v>
      </c>
      <c r="AB1315" s="5">
        <f t="shared" ca="1" si="562"/>
        <v>481</v>
      </c>
      <c r="AC1315" s="5">
        <f t="shared" ca="1" si="563"/>
        <v>501</v>
      </c>
      <c r="AD1315" s="5">
        <f t="shared" ca="1" si="564"/>
        <v>564</v>
      </c>
      <c r="AE1315" s="5">
        <f t="shared" ca="1" si="565"/>
        <v>554</v>
      </c>
      <c r="AF1315" s="5">
        <f t="shared" ca="1" si="566"/>
        <v>551</v>
      </c>
      <c r="AG1315" s="5">
        <f t="shared" ca="1" si="567"/>
        <v>563</v>
      </c>
      <c r="AH1315" s="5">
        <f t="shared" ca="1" si="568"/>
        <v>448</v>
      </c>
      <c r="AI1315" s="5">
        <f t="shared" ca="1" si="569"/>
        <v>571</v>
      </c>
      <c r="AJ1315" s="5">
        <f t="shared" ca="1" si="570"/>
        <v>545</v>
      </c>
      <c r="AK1315" s="5">
        <f t="shared" ca="1" si="571"/>
        <v>469</v>
      </c>
    </row>
    <row r="1316" spans="1:37" x14ac:dyDescent="0.3">
      <c r="A1316" s="35">
        <f>IF(Замеры!B1313=0, " ", Замеры!B1313)</f>
        <v>1310</v>
      </c>
      <c r="B1316" s="45" t="str">
        <f>Замеры!G1313</f>
        <v xml:space="preserve">Группа от QF </v>
      </c>
      <c r="C1316" s="45" t="str">
        <f>IF(Замеры!O1313=0, " ", Замеры!O1313)</f>
        <v xml:space="preserve"> </v>
      </c>
      <c r="D1316" s="69" t="str">
        <f t="shared" si="572"/>
        <v xml:space="preserve"> </v>
      </c>
      <c r="E1316" s="69" t="str">
        <f t="shared" si="573"/>
        <v xml:space="preserve"> </v>
      </c>
      <c r="F1316" s="29" t="str">
        <f t="shared" si="548"/>
        <v>-</v>
      </c>
      <c r="G1316" s="29" t="str">
        <f t="shared" si="549"/>
        <v>-</v>
      </c>
      <c r="H1316" s="29" t="str">
        <f t="shared" si="550"/>
        <v>-</v>
      </c>
      <c r="I1316" s="29" t="str">
        <f t="shared" si="551"/>
        <v>-</v>
      </c>
      <c r="J1316" s="46" t="str">
        <f t="shared" si="552"/>
        <v>-</v>
      </c>
      <c r="K1316" s="29" t="str">
        <f t="shared" si="553"/>
        <v>-</v>
      </c>
      <c r="L1316" s="29" t="str">
        <f t="shared" si="554"/>
        <v>-</v>
      </c>
      <c r="M1316" s="29" t="str">
        <f t="shared" si="555"/>
        <v>-</v>
      </c>
      <c r="N1316" s="29" t="str">
        <f t="shared" si="556"/>
        <v>-</v>
      </c>
      <c r="O1316" s="29" t="str">
        <f t="shared" si="557"/>
        <v>-</v>
      </c>
      <c r="P1316" s="2">
        <f>Замеры!R1313</f>
        <v>0</v>
      </c>
      <c r="S1316" s="2">
        <f>Замеры!S1313</f>
        <v>0</v>
      </c>
      <c r="T1316" s="2" t="s">
        <v>72</v>
      </c>
      <c r="U1316" s="2" t="b">
        <f t="shared" si="558"/>
        <v>0</v>
      </c>
      <c r="V1316" s="2" t="b">
        <f t="shared" si="559"/>
        <v>0</v>
      </c>
      <c r="W1316" s="2" t="b">
        <f t="shared" si="560"/>
        <v>0</v>
      </c>
      <c r="Y1316" s="2">
        <f t="shared" ca="1" si="561"/>
        <v>27</v>
      </c>
      <c r="Z1316" s="2">
        <f t="shared" ca="1" si="561"/>
        <v>48</v>
      </c>
      <c r="AA1316" s="2">
        <f t="shared" ca="1" si="561"/>
        <v>35</v>
      </c>
      <c r="AB1316" s="5">
        <f t="shared" ca="1" si="562"/>
        <v>381</v>
      </c>
      <c r="AC1316" s="5">
        <f t="shared" ca="1" si="563"/>
        <v>424</v>
      </c>
      <c r="AD1316" s="5">
        <f t="shared" ca="1" si="564"/>
        <v>439</v>
      </c>
      <c r="AE1316" s="5">
        <f t="shared" ca="1" si="565"/>
        <v>442</v>
      </c>
      <c r="AF1316" s="5">
        <f t="shared" ca="1" si="566"/>
        <v>436</v>
      </c>
      <c r="AG1316" s="5">
        <f t="shared" ca="1" si="567"/>
        <v>414</v>
      </c>
      <c r="AH1316" s="5">
        <f t="shared" ca="1" si="568"/>
        <v>481</v>
      </c>
      <c r="AI1316" s="5">
        <f t="shared" ca="1" si="569"/>
        <v>453</v>
      </c>
      <c r="AJ1316" s="5">
        <f t="shared" ca="1" si="570"/>
        <v>389</v>
      </c>
      <c r="AK1316" s="5">
        <f t="shared" ca="1" si="571"/>
        <v>472</v>
      </c>
    </row>
    <row r="1317" spans="1:37" x14ac:dyDescent="0.3">
      <c r="A1317" s="35">
        <f>IF(Замеры!B1314=0, " ", Замеры!B1314)</f>
        <v>1311</v>
      </c>
      <c r="B1317" s="45" t="str">
        <f>Замеры!G1314</f>
        <v xml:space="preserve">Группа от QF </v>
      </c>
      <c r="C1317" s="45" t="str">
        <f>IF(Замеры!O1314=0, " ", Замеры!O1314)</f>
        <v xml:space="preserve"> </v>
      </c>
      <c r="D1317" s="69" t="str">
        <f t="shared" si="572"/>
        <v xml:space="preserve"> </v>
      </c>
      <c r="E1317" s="69" t="str">
        <f t="shared" si="573"/>
        <v xml:space="preserve"> </v>
      </c>
      <c r="F1317" s="29" t="str">
        <f t="shared" si="548"/>
        <v>-</v>
      </c>
      <c r="G1317" s="29" t="str">
        <f t="shared" si="549"/>
        <v>-</v>
      </c>
      <c r="H1317" s="29" t="str">
        <f t="shared" si="550"/>
        <v>-</v>
      </c>
      <c r="I1317" s="29" t="str">
        <f t="shared" si="551"/>
        <v>-</v>
      </c>
      <c r="J1317" s="46" t="str">
        <f t="shared" si="552"/>
        <v>-</v>
      </c>
      <c r="K1317" s="29" t="str">
        <f t="shared" si="553"/>
        <v>-</v>
      </c>
      <c r="L1317" s="29" t="str">
        <f t="shared" si="554"/>
        <v>-</v>
      </c>
      <c r="M1317" s="29" t="str">
        <f t="shared" si="555"/>
        <v>-</v>
      </c>
      <c r="N1317" s="29" t="str">
        <f t="shared" si="556"/>
        <v>-</v>
      </c>
      <c r="O1317" s="29" t="str">
        <f t="shared" si="557"/>
        <v>-</v>
      </c>
      <c r="P1317" s="2">
        <f>Замеры!R1314</f>
        <v>0</v>
      </c>
      <c r="S1317" s="2">
        <f>Замеры!S1314</f>
        <v>0</v>
      </c>
      <c r="T1317" s="2" t="s">
        <v>72</v>
      </c>
      <c r="U1317" s="2" t="b">
        <f t="shared" si="558"/>
        <v>0</v>
      </c>
      <c r="V1317" s="2" t="b">
        <f t="shared" si="559"/>
        <v>0</v>
      </c>
      <c r="W1317" s="2" t="b">
        <f t="shared" si="560"/>
        <v>0</v>
      </c>
      <c r="Y1317" s="2">
        <f t="shared" ca="1" si="561"/>
        <v>28</v>
      </c>
      <c r="Z1317" s="2">
        <f t="shared" ca="1" si="561"/>
        <v>33</v>
      </c>
      <c r="AA1317" s="2">
        <f t="shared" ca="1" si="561"/>
        <v>27</v>
      </c>
      <c r="AB1317" s="5">
        <f t="shared" ca="1" si="562"/>
        <v>317</v>
      </c>
      <c r="AC1317" s="5">
        <f t="shared" ca="1" si="563"/>
        <v>413</v>
      </c>
      <c r="AD1317" s="5">
        <f t="shared" ca="1" si="564"/>
        <v>368</v>
      </c>
      <c r="AE1317" s="5">
        <f t="shared" ca="1" si="565"/>
        <v>339</v>
      </c>
      <c r="AF1317" s="5">
        <f t="shared" ca="1" si="566"/>
        <v>382</v>
      </c>
      <c r="AG1317" s="5">
        <f t="shared" ca="1" si="567"/>
        <v>404</v>
      </c>
      <c r="AH1317" s="5">
        <f t="shared" ca="1" si="568"/>
        <v>303</v>
      </c>
      <c r="AI1317" s="5">
        <f t="shared" ca="1" si="569"/>
        <v>412</v>
      </c>
      <c r="AJ1317" s="5">
        <f t="shared" ca="1" si="570"/>
        <v>334</v>
      </c>
      <c r="AK1317" s="5">
        <f t="shared" ca="1" si="571"/>
        <v>285</v>
      </c>
    </row>
    <row r="1318" spans="1:37" x14ac:dyDescent="0.3">
      <c r="A1318" s="35">
        <f>IF(Замеры!B1315=0, " ", Замеры!B1315)</f>
        <v>1312</v>
      </c>
      <c r="B1318" s="45" t="str">
        <f>Замеры!G1315</f>
        <v xml:space="preserve">Группа от QF </v>
      </c>
      <c r="C1318" s="45" t="str">
        <f>IF(Замеры!O1315=0, " ", Замеры!O1315)</f>
        <v xml:space="preserve"> </v>
      </c>
      <c r="D1318" s="69" t="str">
        <f t="shared" si="572"/>
        <v xml:space="preserve"> </v>
      </c>
      <c r="E1318" s="69" t="str">
        <f t="shared" si="573"/>
        <v xml:space="preserve"> </v>
      </c>
      <c r="F1318" s="29" t="str">
        <f t="shared" si="548"/>
        <v>-</v>
      </c>
      <c r="G1318" s="29" t="str">
        <f t="shared" si="549"/>
        <v>-</v>
      </c>
      <c r="H1318" s="29" t="str">
        <f t="shared" si="550"/>
        <v>-</v>
      </c>
      <c r="I1318" s="29" t="str">
        <f t="shared" si="551"/>
        <v>-</v>
      </c>
      <c r="J1318" s="46" t="str">
        <f t="shared" si="552"/>
        <v>-</v>
      </c>
      <c r="K1318" s="29" t="str">
        <f t="shared" si="553"/>
        <v>-</v>
      </c>
      <c r="L1318" s="29" t="str">
        <f t="shared" si="554"/>
        <v>-</v>
      </c>
      <c r="M1318" s="29" t="str">
        <f t="shared" si="555"/>
        <v>-</v>
      </c>
      <c r="N1318" s="29" t="str">
        <f t="shared" si="556"/>
        <v>-</v>
      </c>
      <c r="O1318" s="29" t="str">
        <f t="shared" si="557"/>
        <v>-</v>
      </c>
      <c r="P1318" s="2">
        <f>Замеры!R1315</f>
        <v>0</v>
      </c>
      <c r="S1318" s="2">
        <f>Замеры!S1315</f>
        <v>0</v>
      </c>
      <c r="T1318" s="2" t="s">
        <v>72</v>
      </c>
      <c r="U1318" s="2" t="b">
        <f t="shared" si="558"/>
        <v>0</v>
      </c>
      <c r="V1318" s="2" t="b">
        <f t="shared" si="559"/>
        <v>0</v>
      </c>
      <c r="W1318" s="2" t="b">
        <f t="shared" si="560"/>
        <v>0</v>
      </c>
      <c r="Y1318" s="2">
        <f t="shared" ca="1" si="561"/>
        <v>44</v>
      </c>
      <c r="Z1318" s="2">
        <f t="shared" ca="1" si="561"/>
        <v>30</v>
      </c>
      <c r="AA1318" s="2">
        <f t="shared" ca="1" si="561"/>
        <v>38</v>
      </c>
      <c r="AB1318" s="5">
        <f t="shared" ca="1" si="562"/>
        <v>505</v>
      </c>
      <c r="AC1318" s="5">
        <f t="shared" ca="1" si="563"/>
        <v>468</v>
      </c>
      <c r="AD1318" s="5">
        <f t="shared" ca="1" si="564"/>
        <v>410</v>
      </c>
      <c r="AE1318" s="5">
        <f t="shared" ca="1" si="565"/>
        <v>407</v>
      </c>
      <c r="AF1318" s="5">
        <f t="shared" ca="1" si="566"/>
        <v>459</v>
      </c>
      <c r="AG1318" s="5">
        <f t="shared" ca="1" si="567"/>
        <v>508</v>
      </c>
      <c r="AH1318" s="5">
        <f t="shared" ca="1" si="568"/>
        <v>453</v>
      </c>
      <c r="AI1318" s="5">
        <f t="shared" ca="1" si="569"/>
        <v>497</v>
      </c>
      <c r="AJ1318" s="5">
        <f t="shared" ca="1" si="570"/>
        <v>431</v>
      </c>
      <c r="AK1318" s="5">
        <f t="shared" ca="1" si="571"/>
        <v>471</v>
      </c>
    </row>
    <row r="1319" spans="1:37" x14ac:dyDescent="0.3">
      <c r="A1319" s="35">
        <f>IF(Замеры!B1316=0, " ", Замеры!B1316)</f>
        <v>1313</v>
      </c>
      <c r="B1319" s="45" t="str">
        <f>Замеры!G1316</f>
        <v xml:space="preserve">Группа от QF </v>
      </c>
      <c r="C1319" s="45" t="str">
        <f>IF(Замеры!O1316=0, " ", Замеры!O1316)</f>
        <v xml:space="preserve"> </v>
      </c>
      <c r="D1319" s="69" t="str">
        <f t="shared" si="572"/>
        <v xml:space="preserve"> </v>
      </c>
      <c r="E1319" s="69" t="str">
        <f t="shared" si="573"/>
        <v xml:space="preserve"> </v>
      </c>
      <c r="F1319" s="29" t="str">
        <f t="shared" si="548"/>
        <v>-</v>
      </c>
      <c r="G1319" s="29" t="str">
        <f t="shared" si="549"/>
        <v>-</v>
      </c>
      <c r="H1319" s="29" t="str">
        <f t="shared" si="550"/>
        <v>-</v>
      </c>
      <c r="I1319" s="29" t="str">
        <f t="shared" si="551"/>
        <v>-</v>
      </c>
      <c r="J1319" s="46" t="str">
        <f t="shared" si="552"/>
        <v>-</v>
      </c>
      <c r="K1319" s="29" t="str">
        <f t="shared" si="553"/>
        <v>-</v>
      </c>
      <c r="L1319" s="29" t="str">
        <f t="shared" si="554"/>
        <v>-</v>
      </c>
      <c r="M1319" s="29" t="str">
        <f t="shared" si="555"/>
        <v>-</v>
      </c>
      <c r="N1319" s="29" t="str">
        <f t="shared" si="556"/>
        <v>-</v>
      </c>
      <c r="O1319" s="29" t="str">
        <f t="shared" si="557"/>
        <v>-</v>
      </c>
      <c r="P1319" s="2">
        <f>Замеры!R1316</f>
        <v>0</v>
      </c>
      <c r="S1319" s="2">
        <f>Замеры!S1316</f>
        <v>0</v>
      </c>
      <c r="T1319" s="2" t="s">
        <v>72</v>
      </c>
      <c r="U1319" s="2" t="b">
        <f t="shared" si="558"/>
        <v>0</v>
      </c>
      <c r="V1319" s="2" t="b">
        <f t="shared" si="559"/>
        <v>0</v>
      </c>
      <c r="W1319" s="2" t="b">
        <f t="shared" si="560"/>
        <v>0</v>
      </c>
      <c r="Y1319" s="2">
        <f t="shared" ca="1" si="561"/>
        <v>38</v>
      </c>
      <c r="Z1319" s="2">
        <f t="shared" ca="1" si="561"/>
        <v>33</v>
      </c>
      <c r="AA1319" s="2">
        <f t="shared" ca="1" si="561"/>
        <v>40</v>
      </c>
      <c r="AB1319" s="5">
        <f t="shared" ca="1" si="562"/>
        <v>430</v>
      </c>
      <c r="AC1319" s="5">
        <f t="shared" ca="1" si="563"/>
        <v>446</v>
      </c>
      <c r="AD1319" s="5">
        <f t="shared" ca="1" si="564"/>
        <v>491</v>
      </c>
      <c r="AE1319" s="5">
        <f t="shared" ca="1" si="565"/>
        <v>425</v>
      </c>
      <c r="AF1319" s="5">
        <f t="shared" ca="1" si="566"/>
        <v>443</v>
      </c>
      <c r="AG1319" s="5">
        <f t="shared" ca="1" si="567"/>
        <v>414</v>
      </c>
      <c r="AH1319" s="5">
        <f t="shared" ca="1" si="568"/>
        <v>498</v>
      </c>
      <c r="AI1319" s="5">
        <f t="shared" ca="1" si="569"/>
        <v>410</v>
      </c>
      <c r="AJ1319" s="5">
        <f t="shared" ca="1" si="570"/>
        <v>425</v>
      </c>
      <c r="AK1319" s="5">
        <f t="shared" ca="1" si="571"/>
        <v>548</v>
      </c>
    </row>
    <row r="1320" spans="1:37" x14ac:dyDescent="0.3">
      <c r="A1320" s="35">
        <f>IF(Замеры!B1317=0, " ", Замеры!B1317)</f>
        <v>1314</v>
      </c>
      <c r="B1320" s="45" t="str">
        <f>Замеры!G1317</f>
        <v xml:space="preserve">Группа от QF </v>
      </c>
      <c r="C1320" s="45" t="str">
        <f>IF(Замеры!O1317=0, " ", Замеры!O1317)</f>
        <v xml:space="preserve"> </v>
      </c>
      <c r="D1320" s="69" t="str">
        <f t="shared" si="572"/>
        <v xml:space="preserve"> </v>
      </c>
      <c r="E1320" s="69" t="str">
        <f t="shared" si="573"/>
        <v xml:space="preserve"> </v>
      </c>
      <c r="F1320" s="29" t="str">
        <f t="shared" si="548"/>
        <v>-</v>
      </c>
      <c r="G1320" s="29" t="str">
        <f t="shared" si="549"/>
        <v>-</v>
      </c>
      <c r="H1320" s="29" t="str">
        <f t="shared" si="550"/>
        <v>-</v>
      </c>
      <c r="I1320" s="29" t="str">
        <f t="shared" si="551"/>
        <v>-</v>
      </c>
      <c r="J1320" s="46" t="str">
        <f t="shared" si="552"/>
        <v>-</v>
      </c>
      <c r="K1320" s="29" t="str">
        <f t="shared" si="553"/>
        <v>-</v>
      </c>
      <c r="L1320" s="29" t="str">
        <f t="shared" si="554"/>
        <v>-</v>
      </c>
      <c r="M1320" s="29" t="str">
        <f t="shared" si="555"/>
        <v>-</v>
      </c>
      <c r="N1320" s="29" t="str">
        <f t="shared" si="556"/>
        <v>-</v>
      </c>
      <c r="O1320" s="29" t="str">
        <f t="shared" si="557"/>
        <v>-</v>
      </c>
      <c r="P1320" s="2">
        <f>Замеры!R1317</f>
        <v>0</v>
      </c>
      <c r="S1320" s="2">
        <f>Замеры!S1317</f>
        <v>0</v>
      </c>
      <c r="T1320" s="2" t="s">
        <v>72</v>
      </c>
      <c r="U1320" s="2" t="b">
        <f t="shared" si="558"/>
        <v>0</v>
      </c>
      <c r="V1320" s="2" t="b">
        <f t="shared" si="559"/>
        <v>0</v>
      </c>
      <c r="W1320" s="2" t="b">
        <f t="shared" si="560"/>
        <v>0</v>
      </c>
      <c r="Y1320" s="2">
        <f t="shared" ca="1" si="561"/>
        <v>47</v>
      </c>
      <c r="Z1320" s="2">
        <f t="shared" ca="1" si="561"/>
        <v>26</v>
      </c>
      <c r="AA1320" s="2">
        <f t="shared" ca="1" si="561"/>
        <v>32</v>
      </c>
      <c r="AB1320" s="5">
        <f t="shared" ca="1" si="562"/>
        <v>387</v>
      </c>
      <c r="AC1320" s="5">
        <f t="shared" ca="1" si="563"/>
        <v>414</v>
      </c>
      <c r="AD1320" s="5">
        <f t="shared" ca="1" si="564"/>
        <v>380</v>
      </c>
      <c r="AE1320" s="5">
        <f t="shared" ca="1" si="565"/>
        <v>339</v>
      </c>
      <c r="AF1320" s="5">
        <f t="shared" ca="1" si="566"/>
        <v>459</v>
      </c>
      <c r="AG1320" s="5">
        <f t="shared" ca="1" si="567"/>
        <v>329</v>
      </c>
      <c r="AH1320" s="5">
        <f t="shared" ca="1" si="568"/>
        <v>373</v>
      </c>
      <c r="AI1320" s="5">
        <f t="shared" ca="1" si="569"/>
        <v>392</v>
      </c>
      <c r="AJ1320" s="5">
        <f t="shared" ca="1" si="570"/>
        <v>435</v>
      </c>
      <c r="AK1320" s="5">
        <f t="shared" ca="1" si="571"/>
        <v>334</v>
      </c>
    </row>
    <row r="1321" spans="1:37" x14ac:dyDescent="0.3">
      <c r="A1321" s="35">
        <f>IF(Замеры!B1318=0, " ", Замеры!B1318)</f>
        <v>1315</v>
      </c>
      <c r="B1321" s="45" t="str">
        <f>Замеры!G1318</f>
        <v xml:space="preserve">Группа от QF </v>
      </c>
      <c r="C1321" s="45" t="str">
        <f>IF(Замеры!O1318=0, " ", Замеры!O1318)</f>
        <v xml:space="preserve"> </v>
      </c>
      <c r="D1321" s="69" t="str">
        <f t="shared" si="572"/>
        <v xml:space="preserve"> </v>
      </c>
      <c r="E1321" s="69" t="str">
        <f t="shared" si="573"/>
        <v xml:space="preserve"> </v>
      </c>
      <c r="F1321" s="29" t="str">
        <f t="shared" si="548"/>
        <v>-</v>
      </c>
      <c r="G1321" s="29" t="str">
        <f t="shared" si="549"/>
        <v>-</v>
      </c>
      <c r="H1321" s="29" t="str">
        <f t="shared" si="550"/>
        <v>-</v>
      </c>
      <c r="I1321" s="29" t="str">
        <f t="shared" si="551"/>
        <v>-</v>
      </c>
      <c r="J1321" s="46" t="str">
        <f t="shared" si="552"/>
        <v>-</v>
      </c>
      <c r="K1321" s="29" t="str">
        <f t="shared" si="553"/>
        <v>-</v>
      </c>
      <c r="L1321" s="29" t="str">
        <f t="shared" si="554"/>
        <v>-</v>
      </c>
      <c r="M1321" s="29" t="str">
        <f t="shared" si="555"/>
        <v>-</v>
      </c>
      <c r="N1321" s="29" t="str">
        <f t="shared" si="556"/>
        <v>-</v>
      </c>
      <c r="O1321" s="29" t="str">
        <f t="shared" si="557"/>
        <v>-</v>
      </c>
      <c r="P1321" s="2">
        <f>Замеры!R1318</f>
        <v>0</v>
      </c>
      <c r="S1321" s="2">
        <f>Замеры!S1318</f>
        <v>0</v>
      </c>
      <c r="T1321" s="2" t="s">
        <v>72</v>
      </c>
      <c r="U1321" s="2" t="b">
        <f t="shared" si="558"/>
        <v>0</v>
      </c>
      <c r="V1321" s="2" t="b">
        <f t="shared" si="559"/>
        <v>0</v>
      </c>
      <c r="W1321" s="2" t="b">
        <f t="shared" si="560"/>
        <v>0</v>
      </c>
      <c r="Y1321" s="2">
        <f t="shared" ca="1" si="561"/>
        <v>40</v>
      </c>
      <c r="Z1321" s="2">
        <f t="shared" ca="1" si="561"/>
        <v>37</v>
      </c>
      <c r="AA1321" s="2">
        <f t="shared" ca="1" si="561"/>
        <v>43</v>
      </c>
      <c r="AB1321" s="5">
        <f t="shared" ca="1" si="562"/>
        <v>549</v>
      </c>
      <c r="AC1321" s="5">
        <f t="shared" ca="1" si="563"/>
        <v>459</v>
      </c>
      <c r="AD1321" s="5">
        <f t="shared" ca="1" si="564"/>
        <v>461</v>
      </c>
      <c r="AE1321" s="5">
        <f t="shared" ca="1" si="565"/>
        <v>544</v>
      </c>
      <c r="AF1321" s="5">
        <f t="shared" ca="1" si="566"/>
        <v>473</v>
      </c>
      <c r="AG1321" s="5">
        <f t="shared" ca="1" si="567"/>
        <v>546</v>
      </c>
      <c r="AH1321" s="5">
        <f t="shared" ca="1" si="568"/>
        <v>523</v>
      </c>
      <c r="AI1321" s="5">
        <f t="shared" ca="1" si="569"/>
        <v>542</v>
      </c>
      <c r="AJ1321" s="5">
        <f t="shared" ca="1" si="570"/>
        <v>476</v>
      </c>
      <c r="AK1321" s="5">
        <f t="shared" ca="1" si="571"/>
        <v>555</v>
      </c>
    </row>
    <row r="1322" spans="1:37" x14ac:dyDescent="0.3">
      <c r="A1322" s="35">
        <f>IF(Замеры!B1319=0, " ", Замеры!B1319)</f>
        <v>1316</v>
      </c>
      <c r="B1322" s="45" t="str">
        <f>Замеры!G1319</f>
        <v xml:space="preserve">Группа от QF </v>
      </c>
      <c r="C1322" s="45" t="str">
        <f>IF(Замеры!O1319=0, " ", Замеры!O1319)</f>
        <v xml:space="preserve"> </v>
      </c>
      <c r="D1322" s="69" t="str">
        <f t="shared" si="572"/>
        <v xml:space="preserve"> </v>
      </c>
      <c r="E1322" s="69" t="str">
        <f t="shared" si="573"/>
        <v xml:space="preserve"> </v>
      </c>
      <c r="F1322" s="29" t="str">
        <f t="shared" si="548"/>
        <v>-</v>
      </c>
      <c r="G1322" s="29" t="str">
        <f t="shared" si="549"/>
        <v>-</v>
      </c>
      <c r="H1322" s="29" t="str">
        <f t="shared" si="550"/>
        <v>-</v>
      </c>
      <c r="I1322" s="29" t="str">
        <f t="shared" si="551"/>
        <v>-</v>
      </c>
      <c r="J1322" s="46" t="str">
        <f t="shared" si="552"/>
        <v>-</v>
      </c>
      <c r="K1322" s="29" t="str">
        <f t="shared" si="553"/>
        <v>-</v>
      </c>
      <c r="L1322" s="29" t="str">
        <f t="shared" si="554"/>
        <v>-</v>
      </c>
      <c r="M1322" s="29" t="str">
        <f t="shared" si="555"/>
        <v>-</v>
      </c>
      <c r="N1322" s="29" t="str">
        <f t="shared" si="556"/>
        <v>-</v>
      </c>
      <c r="O1322" s="29" t="str">
        <f t="shared" si="557"/>
        <v>-</v>
      </c>
      <c r="P1322" s="2">
        <f>Замеры!R1319</f>
        <v>0</v>
      </c>
      <c r="S1322" s="2">
        <f>Замеры!S1319</f>
        <v>0</v>
      </c>
      <c r="T1322" s="2" t="s">
        <v>72</v>
      </c>
      <c r="U1322" s="2" t="b">
        <f t="shared" si="558"/>
        <v>0</v>
      </c>
      <c r="V1322" s="2" t="b">
        <f t="shared" si="559"/>
        <v>0</v>
      </c>
      <c r="W1322" s="2" t="b">
        <f t="shared" si="560"/>
        <v>0</v>
      </c>
      <c r="Y1322" s="2">
        <f t="shared" ca="1" si="561"/>
        <v>40</v>
      </c>
      <c r="Z1322" s="2">
        <f t="shared" ca="1" si="561"/>
        <v>25</v>
      </c>
      <c r="AA1322" s="2">
        <f t="shared" ca="1" si="561"/>
        <v>42</v>
      </c>
      <c r="AB1322" s="5">
        <f t="shared" ca="1" si="562"/>
        <v>506</v>
      </c>
      <c r="AC1322" s="5">
        <f t="shared" ca="1" si="563"/>
        <v>501</v>
      </c>
      <c r="AD1322" s="5">
        <f t="shared" ca="1" si="564"/>
        <v>490</v>
      </c>
      <c r="AE1322" s="5">
        <f t="shared" ca="1" si="565"/>
        <v>433</v>
      </c>
      <c r="AF1322" s="5">
        <f t="shared" ca="1" si="566"/>
        <v>518</v>
      </c>
      <c r="AG1322" s="5">
        <f t="shared" ca="1" si="567"/>
        <v>449</v>
      </c>
      <c r="AH1322" s="5">
        <f t="shared" ca="1" si="568"/>
        <v>503</v>
      </c>
      <c r="AI1322" s="5">
        <f t="shared" ca="1" si="569"/>
        <v>447</v>
      </c>
      <c r="AJ1322" s="5">
        <f t="shared" ca="1" si="570"/>
        <v>539</v>
      </c>
      <c r="AK1322" s="5">
        <f t="shared" ca="1" si="571"/>
        <v>548</v>
      </c>
    </row>
    <row r="1323" spans="1:37" x14ac:dyDescent="0.3">
      <c r="A1323" s="35">
        <f>IF(Замеры!B1320=0, " ", Замеры!B1320)</f>
        <v>1317</v>
      </c>
      <c r="B1323" s="45" t="str">
        <f>Замеры!G1320</f>
        <v xml:space="preserve">Группа от QF </v>
      </c>
      <c r="C1323" s="45" t="str">
        <f>IF(Замеры!O1320=0, " ", Замеры!O1320)</f>
        <v xml:space="preserve"> </v>
      </c>
      <c r="D1323" s="69" t="str">
        <f t="shared" si="572"/>
        <v xml:space="preserve"> </v>
      </c>
      <c r="E1323" s="69" t="str">
        <f t="shared" si="573"/>
        <v xml:space="preserve"> </v>
      </c>
      <c r="F1323" s="29" t="str">
        <f t="shared" si="548"/>
        <v>-</v>
      </c>
      <c r="G1323" s="29" t="str">
        <f t="shared" si="549"/>
        <v>-</v>
      </c>
      <c r="H1323" s="29" t="str">
        <f t="shared" si="550"/>
        <v>-</v>
      </c>
      <c r="I1323" s="29" t="str">
        <f t="shared" si="551"/>
        <v>-</v>
      </c>
      <c r="J1323" s="46" t="str">
        <f t="shared" si="552"/>
        <v>-</v>
      </c>
      <c r="K1323" s="29" t="str">
        <f t="shared" si="553"/>
        <v>-</v>
      </c>
      <c r="L1323" s="29" t="str">
        <f t="shared" si="554"/>
        <v>-</v>
      </c>
      <c r="M1323" s="29" t="str">
        <f t="shared" si="555"/>
        <v>-</v>
      </c>
      <c r="N1323" s="29" t="str">
        <f t="shared" si="556"/>
        <v>-</v>
      </c>
      <c r="O1323" s="29" t="str">
        <f t="shared" si="557"/>
        <v>-</v>
      </c>
      <c r="P1323" s="2">
        <f>Замеры!R1320</f>
        <v>0</v>
      </c>
      <c r="S1323" s="2">
        <f>Замеры!S1320</f>
        <v>0</v>
      </c>
      <c r="T1323" s="2" t="s">
        <v>72</v>
      </c>
      <c r="U1323" s="2" t="b">
        <f t="shared" si="558"/>
        <v>0</v>
      </c>
      <c r="V1323" s="2" t="b">
        <f t="shared" si="559"/>
        <v>0</v>
      </c>
      <c r="W1323" s="2" t="b">
        <f t="shared" si="560"/>
        <v>0</v>
      </c>
      <c r="Y1323" s="2">
        <f t="shared" ca="1" si="561"/>
        <v>44</v>
      </c>
      <c r="Z1323" s="2">
        <f t="shared" ca="1" si="561"/>
        <v>49</v>
      </c>
      <c r="AA1323" s="2">
        <f t="shared" ca="1" si="561"/>
        <v>33</v>
      </c>
      <c r="AB1323" s="5">
        <f t="shared" ca="1" si="562"/>
        <v>474</v>
      </c>
      <c r="AC1323" s="5">
        <f t="shared" ca="1" si="563"/>
        <v>413</v>
      </c>
      <c r="AD1323" s="5">
        <f t="shared" ca="1" si="564"/>
        <v>470</v>
      </c>
      <c r="AE1323" s="5">
        <f t="shared" ca="1" si="565"/>
        <v>389</v>
      </c>
      <c r="AF1323" s="5">
        <f t="shared" ca="1" si="566"/>
        <v>343</v>
      </c>
      <c r="AG1323" s="5">
        <f t="shared" ca="1" si="567"/>
        <v>474</v>
      </c>
      <c r="AH1323" s="5">
        <f t="shared" ca="1" si="568"/>
        <v>368</v>
      </c>
      <c r="AI1323" s="5">
        <f t="shared" ca="1" si="569"/>
        <v>362</v>
      </c>
      <c r="AJ1323" s="5">
        <f t="shared" ca="1" si="570"/>
        <v>475</v>
      </c>
      <c r="AK1323" s="5">
        <f t="shared" ca="1" si="571"/>
        <v>390</v>
      </c>
    </row>
    <row r="1324" spans="1:37" x14ac:dyDescent="0.3">
      <c r="A1324" s="35">
        <f>IF(Замеры!B1321=0, " ", Замеры!B1321)</f>
        <v>1318</v>
      </c>
      <c r="B1324" s="45" t="str">
        <f>Замеры!G1321</f>
        <v xml:space="preserve">Группа от QF </v>
      </c>
      <c r="C1324" s="45" t="str">
        <f>IF(Замеры!O1321=0, " ", Замеры!O1321)</f>
        <v xml:space="preserve"> </v>
      </c>
      <c r="D1324" s="69" t="str">
        <f t="shared" si="572"/>
        <v xml:space="preserve"> </v>
      </c>
      <c r="E1324" s="69" t="str">
        <f t="shared" si="573"/>
        <v xml:space="preserve"> </v>
      </c>
      <c r="F1324" s="29" t="str">
        <f t="shared" si="548"/>
        <v>-</v>
      </c>
      <c r="G1324" s="29" t="str">
        <f t="shared" si="549"/>
        <v>-</v>
      </c>
      <c r="H1324" s="29" t="str">
        <f t="shared" si="550"/>
        <v>-</v>
      </c>
      <c r="I1324" s="29" t="str">
        <f t="shared" si="551"/>
        <v>-</v>
      </c>
      <c r="J1324" s="46" t="str">
        <f t="shared" si="552"/>
        <v>-</v>
      </c>
      <c r="K1324" s="29" t="str">
        <f t="shared" si="553"/>
        <v>-</v>
      </c>
      <c r="L1324" s="29" t="str">
        <f t="shared" si="554"/>
        <v>-</v>
      </c>
      <c r="M1324" s="29" t="str">
        <f t="shared" si="555"/>
        <v>-</v>
      </c>
      <c r="N1324" s="29" t="str">
        <f t="shared" si="556"/>
        <v>-</v>
      </c>
      <c r="O1324" s="29" t="str">
        <f t="shared" si="557"/>
        <v>-</v>
      </c>
      <c r="P1324" s="2">
        <f>Замеры!R1321</f>
        <v>0</v>
      </c>
      <c r="S1324" s="2">
        <f>Замеры!S1321</f>
        <v>0</v>
      </c>
      <c r="T1324" s="2" t="s">
        <v>72</v>
      </c>
      <c r="U1324" s="2" t="b">
        <f t="shared" si="558"/>
        <v>0</v>
      </c>
      <c r="V1324" s="2" t="b">
        <f t="shared" si="559"/>
        <v>0</v>
      </c>
      <c r="W1324" s="2" t="b">
        <f t="shared" si="560"/>
        <v>0</v>
      </c>
      <c r="Y1324" s="2">
        <f t="shared" ca="1" si="561"/>
        <v>20</v>
      </c>
      <c r="Z1324" s="2">
        <f t="shared" ca="1" si="561"/>
        <v>45</v>
      </c>
      <c r="AA1324" s="2">
        <f t="shared" ca="1" si="561"/>
        <v>40</v>
      </c>
      <c r="AB1324" s="5">
        <f t="shared" ca="1" si="562"/>
        <v>414</v>
      </c>
      <c r="AC1324" s="5">
        <f t="shared" ca="1" si="563"/>
        <v>413</v>
      </c>
      <c r="AD1324" s="5">
        <f t="shared" ca="1" si="564"/>
        <v>541</v>
      </c>
      <c r="AE1324" s="5">
        <f t="shared" ca="1" si="565"/>
        <v>462</v>
      </c>
      <c r="AF1324" s="5">
        <f t="shared" ca="1" si="566"/>
        <v>543</v>
      </c>
      <c r="AG1324" s="5">
        <f t="shared" ca="1" si="567"/>
        <v>428</v>
      </c>
      <c r="AH1324" s="5">
        <f t="shared" ca="1" si="568"/>
        <v>439</v>
      </c>
      <c r="AI1324" s="5">
        <f t="shared" ca="1" si="569"/>
        <v>455</v>
      </c>
      <c r="AJ1324" s="5">
        <f t="shared" ca="1" si="570"/>
        <v>445</v>
      </c>
      <c r="AK1324" s="5">
        <f t="shared" ca="1" si="571"/>
        <v>428</v>
      </c>
    </row>
    <row r="1325" spans="1:37" x14ac:dyDescent="0.3">
      <c r="A1325" s="35">
        <f>IF(Замеры!B1322=0, " ", Замеры!B1322)</f>
        <v>1319</v>
      </c>
      <c r="B1325" s="45" t="str">
        <f>Замеры!G1322</f>
        <v xml:space="preserve">Группа от QF </v>
      </c>
      <c r="C1325" s="45" t="str">
        <f>IF(Замеры!O1322=0, " ", Замеры!O1322)</f>
        <v xml:space="preserve"> </v>
      </c>
      <c r="D1325" s="69" t="str">
        <f t="shared" si="572"/>
        <v xml:space="preserve"> </v>
      </c>
      <c r="E1325" s="69" t="str">
        <f t="shared" si="573"/>
        <v xml:space="preserve"> </v>
      </c>
      <c r="F1325" s="29" t="str">
        <f t="shared" si="548"/>
        <v>-</v>
      </c>
      <c r="G1325" s="29" t="str">
        <f t="shared" si="549"/>
        <v>-</v>
      </c>
      <c r="H1325" s="29" t="str">
        <f t="shared" si="550"/>
        <v>-</v>
      </c>
      <c r="I1325" s="29" t="str">
        <f t="shared" si="551"/>
        <v>-</v>
      </c>
      <c r="J1325" s="46" t="str">
        <f t="shared" si="552"/>
        <v>-</v>
      </c>
      <c r="K1325" s="29" t="str">
        <f t="shared" si="553"/>
        <v>-</v>
      </c>
      <c r="L1325" s="29" t="str">
        <f t="shared" si="554"/>
        <v>-</v>
      </c>
      <c r="M1325" s="29" t="str">
        <f t="shared" si="555"/>
        <v>-</v>
      </c>
      <c r="N1325" s="29" t="str">
        <f t="shared" si="556"/>
        <v>-</v>
      </c>
      <c r="O1325" s="29" t="str">
        <f t="shared" si="557"/>
        <v>-</v>
      </c>
      <c r="P1325" s="2">
        <f>Замеры!R1322</f>
        <v>0</v>
      </c>
      <c r="S1325" s="2">
        <f>Замеры!S1322</f>
        <v>0</v>
      </c>
      <c r="T1325" s="2" t="s">
        <v>72</v>
      </c>
      <c r="U1325" s="2" t="b">
        <f t="shared" si="558"/>
        <v>0</v>
      </c>
      <c r="V1325" s="2" t="b">
        <f t="shared" si="559"/>
        <v>0</v>
      </c>
      <c r="W1325" s="2" t="b">
        <f t="shared" si="560"/>
        <v>0</v>
      </c>
      <c r="Y1325" s="2">
        <f t="shared" ca="1" si="561"/>
        <v>35</v>
      </c>
      <c r="Z1325" s="2">
        <f t="shared" ca="1" si="561"/>
        <v>48</v>
      </c>
      <c r="AA1325" s="2">
        <f t="shared" ca="1" si="561"/>
        <v>32</v>
      </c>
      <c r="AB1325" s="5">
        <f t="shared" ca="1" si="562"/>
        <v>459</v>
      </c>
      <c r="AC1325" s="5">
        <f t="shared" ca="1" si="563"/>
        <v>375</v>
      </c>
      <c r="AD1325" s="5">
        <f t="shared" ca="1" si="564"/>
        <v>404</v>
      </c>
      <c r="AE1325" s="5">
        <f t="shared" ca="1" si="565"/>
        <v>365</v>
      </c>
      <c r="AF1325" s="5">
        <f t="shared" ca="1" si="566"/>
        <v>342</v>
      </c>
      <c r="AG1325" s="5">
        <f t="shared" ca="1" si="567"/>
        <v>382</v>
      </c>
      <c r="AH1325" s="5">
        <f t="shared" ca="1" si="568"/>
        <v>359</v>
      </c>
      <c r="AI1325" s="5">
        <f t="shared" ca="1" si="569"/>
        <v>350</v>
      </c>
      <c r="AJ1325" s="5">
        <f t="shared" ca="1" si="570"/>
        <v>403</v>
      </c>
      <c r="AK1325" s="5">
        <f t="shared" ca="1" si="571"/>
        <v>336</v>
      </c>
    </row>
    <row r="1326" spans="1:37" x14ac:dyDescent="0.3">
      <c r="A1326" s="35">
        <f>IF(Замеры!B1323=0, " ", Замеры!B1323)</f>
        <v>1320</v>
      </c>
      <c r="B1326" s="45" t="str">
        <f>Замеры!G1323</f>
        <v xml:space="preserve">Группа от QF </v>
      </c>
      <c r="C1326" s="45" t="str">
        <f>IF(Замеры!O1323=0, " ", Замеры!O1323)</f>
        <v xml:space="preserve"> </v>
      </c>
      <c r="D1326" s="69" t="str">
        <f t="shared" si="572"/>
        <v xml:space="preserve"> </v>
      </c>
      <c r="E1326" s="69" t="str">
        <f t="shared" si="573"/>
        <v xml:space="preserve"> </v>
      </c>
      <c r="F1326" s="29" t="str">
        <f t="shared" si="548"/>
        <v>-</v>
      </c>
      <c r="G1326" s="29" t="str">
        <f t="shared" si="549"/>
        <v>-</v>
      </c>
      <c r="H1326" s="29" t="str">
        <f t="shared" si="550"/>
        <v>-</v>
      </c>
      <c r="I1326" s="29" t="str">
        <f t="shared" si="551"/>
        <v>-</v>
      </c>
      <c r="J1326" s="46" t="str">
        <f t="shared" si="552"/>
        <v>-</v>
      </c>
      <c r="K1326" s="29" t="str">
        <f t="shared" si="553"/>
        <v>-</v>
      </c>
      <c r="L1326" s="29" t="str">
        <f t="shared" si="554"/>
        <v>-</v>
      </c>
      <c r="M1326" s="29" t="str">
        <f t="shared" si="555"/>
        <v>-</v>
      </c>
      <c r="N1326" s="29" t="str">
        <f t="shared" si="556"/>
        <v>-</v>
      </c>
      <c r="O1326" s="29" t="str">
        <f t="shared" si="557"/>
        <v>-</v>
      </c>
      <c r="P1326" s="2">
        <f>Замеры!R1323</f>
        <v>0</v>
      </c>
      <c r="S1326" s="2">
        <f>Замеры!S1323</f>
        <v>0</v>
      </c>
      <c r="T1326" s="2" t="s">
        <v>72</v>
      </c>
      <c r="U1326" s="2" t="b">
        <f t="shared" si="558"/>
        <v>0</v>
      </c>
      <c r="V1326" s="2" t="b">
        <f t="shared" si="559"/>
        <v>0</v>
      </c>
      <c r="W1326" s="2" t="b">
        <f t="shared" si="560"/>
        <v>0</v>
      </c>
      <c r="Y1326" s="2">
        <f t="shared" ca="1" si="561"/>
        <v>34</v>
      </c>
      <c r="Z1326" s="2">
        <f t="shared" ca="1" si="561"/>
        <v>24</v>
      </c>
      <c r="AA1326" s="2">
        <f t="shared" ca="1" si="561"/>
        <v>35</v>
      </c>
      <c r="AB1326" s="5">
        <f t="shared" ca="1" si="562"/>
        <v>433</v>
      </c>
      <c r="AC1326" s="5">
        <f t="shared" ca="1" si="563"/>
        <v>433</v>
      </c>
      <c r="AD1326" s="5">
        <f t="shared" ca="1" si="564"/>
        <v>500</v>
      </c>
      <c r="AE1326" s="5">
        <f t="shared" ca="1" si="565"/>
        <v>447</v>
      </c>
      <c r="AF1326" s="5">
        <f t="shared" ca="1" si="566"/>
        <v>423</v>
      </c>
      <c r="AG1326" s="5">
        <f t="shared" ca="1" si="567"/>
        <v>488</v>
      </c>
      <c r="AH1326" s="5">
        <f t="shared" ca="1" si="568"/>
        <v>498</v>
      </c>
      <c r="AI1326" s="5">
        <f t="shared" ca="1" si="569"/>
        <v>373</v>
      </c>
      <c r="AJ1326" s="5">
        <f t="shared" ca="1" si="570"/>
        <v>381</v>
      </c>
      <c r="AK1326" s="5">
        <f t="shared" ca="1" si="571"/>
        <v>452</v>
      </c>
    </row>
    <row r="1327" spans="1:37" x14ac:dyDescent="0.3">
      <c r="A1327" s="35">
        <f>IF(Замеры!B1324=0, " ", Замеры!B1324)</f>
        <v>1321</v>
      </c>
      <c r="B1327" s="45" t="str">
        <f>Замеры!G1324</f>
        <v xml:space="preserve">Группа от QF </v>
      </c>
      <c r="C1327" s="45" t="str">
        <f>IF(Замеры!O1324=0, " ", Замеры!O1324)</f>
        <v xml:space="preserve"> </v>
      </c>
      <c r="D1327" s="69" t="str">
        <f t="shared" si="572"/>
        <v xml:space="preserve"> </v>
      </c>
      <c r="E1327" s="69" t="str">
        <f t="shared" si="573"/>
        <v xml:space="preserve"> </v>
      </c>
      <c r="F1327" s="29" t="str">
        <f t="shared" si="548"/>
        <v>-</v>
      </c>
      <c r="G1327" s="29" t="str">
        <f t="shared" si="549"/>
        <v>-</v>
      </c>
      <c r="H1327" s="29" t="str">
        <f t="shared" si="550"/>
        <v>-</v>
      </c>
      <c r="I1327" s="29" t="str">
        <f t="shared" si="551"/>
        <v>-</v>
      </c>
      <c r="J1327" s="46" t="str">
        <f t="shared" si="552"/>
        <v>-</v>
      </c>
      <c r="K1327" s="29" t="str">
        <f t="shared" si="553"/>
        <v>-</v>
      </c>
      <c r="L1327" s="29" t="str">
        <f t="shared" si="554"/>
        <v>-</v>
      </c>
      <c r="M1327" s="29" t="str">
        <f t="shared" si="555"/>
        <v>-</v>
      </c>
      <c r="N1327" s="29" t="str">
        <f t="shared" si="556"/>
        <v>-</v>
      </c>
      <c r="O1327" s="29" t="str">
        <f t="shared" si="557"/>
        <v>-</v>
      </c>
      <c r="P1327" s="2">
        <f>Замеры!R1324</f>
        <v>0</v>
      </c>
      <c r="S1327" s="2">
        <f>Замеры!S1324</f>
        <v>0</v>
      </c>
      <c r="T1327" s="2" t="s">
        <v>72</v>
      </c>
      <c r="U1327" s="2" t="b">
        <f t="shared" si="558"/>
        <v>0</v>
      </c>
      <c r="V1327" s="2" t="b">
        <f t="shared" si="559"/>
        <v>0</v>
      </c>
      <c r="W1327" s="2" t="b">
        <f t="shared" si="560"/>
        <v>0</v>
      </c>
      <c r="Y1327" s="2">
        <f t="shared" ca="1" si="561"/>
        <v>45</v>
      </c>
      <c r="Z1327" s="2">
        <f t="shared" ca="1" si="561"/>
        <v>42</v>
      </c>
      <c r="AA1327" s="2">
        <f t="shared" ca="1" si="561"/>
        <v>29</v>
      </c>
      <c r="AB1327" s="5">
        <f t="shared" ca="1" si="562"/>
        <v>336</v>
      </c>
      <c r="AC1327" s="5">
        <f t="shared" ca="1" si="563"/>
        <v>407</v>
      </c>
      <c r="AD1327" s="5">
        <f t="shared" ca="1" si="564"/>
        <v>314</v>
      </c>
      <c r="AE1327" s="5">
        <f t="shared" ca="1" si="565"/>
        <v>313</v>
      </c>
      <c r="AF1327" s="5">
        <f t="shared" ca="1" si="566"/>
        <v>422</v>
      </c>
      <c r="AG1327" s="5">
        <f t="shared" ca="1" si="567"/>
        <v>357</v>
      </c>
      <c r="AH1327" s="5">
        <f t="shared" ca="1" si="568"/>
        <v>348</v>
      </c>
      <c r="AI1327" s="5">
        <f t="shared" ca="1" si="569"/>
        <v>405</v>
      </c>
      <c r="AJ1327" s="5">
        <f t="shared" ca="1" si="570"/>
        <v>296</v>
      </c>
      <c r="AK1327" s="5">
        <f t="shared" ca="1" si="571"/>
        <v>300</v>
      </c>
    </row>
    <row r="1328" spans="1:37" x14ac:dyDescent="0.3">
      <c r="A1328" s="35">
        <f>IF(Замеры!B1325=0, " ", Замеры!B1325)</f>
        <v>1322</v>
      </c>
      <c r="B1328" s="45" t="str">
        <f>Замеры!G1325</f>
        <v xml:space="preserve">Группа от QF </v>
      </c>
      <c r="C1328" s="45" t="str">
        <f>IF(Замеры!O1325=0, " ", Замеры!O1325)</f>
        <v xml:space="preserve"> </v>
      </c>
      <c r="D1328" s="69" t="str">
        <f t="shared" si="572"/>
        <v xml:space="preserve"> </v>
      </c>
      <c r="E1328" s="69" t="str">
        <f t="shared" si="573"/>
        <v xml:space="preserve"> </v>
      </c>
      <c r="F1328" s="29" t="str">
        <f t="shared" si="548"/>
        <v>-</v>
      </c>
      <c r="G1328" s="29" t="str">
        <f t="shared" si="549"/>
        <v>-</v>
      </c>
      <c r="H1328" s="29" t="str">
        <f t="shared" si="550"/>
        <v>-</v>
      </c>
      <c r="I1328" s="29" t="str">
        <f t="shared" si="551"/>
        <v>-</v>
      </c>
      <c r="J1328" s="46" t="str">
        <f t="shared" si="552"/>
        <v>-</v>
      </c>
      <c r="K1328" s="29" t="str">
        <f t="shared" si="553"/>
        <v>-</v>
      </c>
      <c r="L1328" s="29" t="str">
        <f t="shared" si="554"/>
        <v>-</v>
      </c>
      <c r="M1328" s="29" t="str">
        <f t="shared" si="555"/>
        <v>-</v>
      </c>
      <c r="N1328" s="29" t="str">
        <f t="shared" si="556"/>
        <v>-</v>
      </c>
      <c r="O1328" s="29" t="str">
        <f t="shared" si="557"/>
        <v>-</v>
      </c>
      <c r="P1328" s="2">
        <f>Замеры!R1325</f>
        <v>0</v>
      </c>
      <c r="S1328" s="2">
        <f>Замеры!S1325</f>
        <v>0</v>
      </c>
      <c r="T1328" s="2" t="s">
        <v>72</v>
      </c>
      <c r="U1328" s="2" t="b">
        <f t="shared" si="558"/>
        <v>0</v>
      </c>
      <c r="V1328" s="2" t="b">
        <f t="shared" si="559"/>
        <v>0</v>
      </c>
      <c r="W1328" s="2" t="b">
        <f t="shared" si="560"/>
        <v>0</v>
      </c>
      <c r="Y1328" s="2">
        <f t="shared" ca="1" si="561"/>
        <v>23</v>
      </c>
      <c r="Z1328" s="2">
        <f t="shared" ca="1" si="561"/>
        <v>35</v>
      </c>
      <c r="AA1328" s="2">
        <f t="shared" ca="1" si="561"/>
        <v>36</v>
      </c>
      <c r="AB1328" s="5">
        <f t="shared" ca="1" si="562"/>
        <v>503</v>
      </c>
      <c r="AC1328" s="5">
        <f t="shared" ca="1" si="563"/>
        <v>399</v>
      </c>
      <c r="AD1328" s="5">
        <f t="shared" ca="1" si="564"/>
        <v>401</v>
      </c>
      <c r="AE1328" s="5">
        <f t="shared" ca="1" si="565"/>
        <v>504</v>
      </c>
      <c r="AF1328" s="5">
        <f t="shared" ca="1" si="566"/>
        <v>388</v>
      </c>
      <c r="AG1328" s="5">
        <f t="shared" ca="1" si="567"/>
        <v>429</v>
      </c>
      <c r="AH1328" s="5">
        <f t="shared" ca="1" si="568"/>
        <v>437</v>
      </c>
      <c r="AI1328" s="5">
        <f t="shared" ca="1" si="569"/>
        <v>408</v>
      </c>
      <c r="AJ1328" s="5">
        <f t="shared" ca="1" si="570"/>
        <v>405</v>
      </c>
      <c r="AK1328" s="5">
        <f t="shared" ca="1" si="571"/>
        <v>432</v>
      </c>
    </row>
    <row r="1329" spans="1:37" x14ac:dyDescent="0.3">
      <c r="A1329" s="35">
        <f>IF(Замеры!B1326=0, " ", Замеры!B1326)</f>
        <v>1323</v>
      </c>
      <c r="B1329" s="45" t="str">
        <f>Замеры!G1326</f>
        <v xml:space="preserve">Группа от QF </v>
      </c>
      <c r="C1329" s="45" t="str">
        <f>IF(Замеры!O1326=0, " ", Замеры!O1326)</f>
        <v xml:space="preserve"> </v>
      </c>
      <c r="D1329" s="69" t="str">
        <f t="shared" si="572"/>
        <v xml:space="preserve"> </v>
      </c>
      <c r="E1329" s="69" t="str">
        <f t="shared" si="573"/>
        <v xml:space="preserve"> </v>
      </c>
      <c r="F1329" s="29" t="str">
        <f t="shared" si="548"/>
        <v>-</v>
      </c>
      <c r="G1329" s="29" t="str">
        <f t="shared" si="549"/>
        <v>-</v>
      </c>
      <c r="H1329" s="29" t="str">
        <f t="shared" si="550"/>
        <v>-</v>
      </c>
      <c r="I1329" s="29" t="str">
        <f t="shared" si="551"/>
        <v>-</v>
      </c>
      <c r="J1329" s="46" t="str">
        <f t="shared" si="552"/>
        <v>-</v>
      </c>
      <c r="K1329" s="29" t="str">
        <f t="shared" si="553"/>
        <v>-</v>
      </c>
      <c r="L1329" s="29" t="str">
        <f t="shared" si="554"/>
        <v>-</v>
      </c>
      <c r="M1329" s="29" t="str">
        <f t="shared" si="555"/>
        <v>-</v>
      </c>
      <c r="N1329" s="29" t="str">
        <f t="shared" si="556"/>
        <v>-</v>
      </c>
      <c r="O1329" s="29" t="str">
        <f t="shared" si="557"/>
        <v>-</v>
      </c>
      <c r="P1329" s="2">
        <f>Замеры!R1326</f>
        <v>0</v>
      </c>
      <c r="S1329" s="2">
        <f>Замеры!S1326</f>
        <v>0</v>
      </c>
      <c r="T1329" s="2" t="s">
        <v>72</v>
      </c>
      <c r="U1329" s="2" t="b">
        <f t="shared" si="558"/>
        <v>0</v>
      </c>
      <c r="V1329" s="2" t="b">
        <f t="shared" si="559"/>
        <v>0</v>
      </c>
      <c r="W1329" s="2" t="b">
        <f t="shared" si="560"/>
        <v>0</v>
      </c>
      <c r="Y1329" s="2">
        <f t="shared" ca="1" si="561"/>
        <v>44</v>
      </c>
      <c r="Z1329" s="2">
        <f t="shared" ca="1" si="561"/>
        <v>24</v>
      </c>
      <c r="AA1329" s="2">
        <f t="shared" ca="1" si="561"/>
        <v>25</v>
      </c>
      <c r="AB1329" s="5">
        <f t="shared" ca="1" si="562"/>
        <v>301</v>
      </c>
      <c r="AC1329" s="5">
        <f t="shared" ca="1" si="563"/>
        <v>322</v>
      </c>
      <c r="AD1329" s="5">
        <f t="shared" ca="1" si="564"/>
        <v>375</v>
      </c>
      <c r="AE1329" s="5">
        <f t="shared" ca="1" si="565"/>
        <v>344</v>
      </c>
      <c r="AF1329" s="5">
        <f t="shared" ca="1" si="566"/>
        <v>277</v>
      </c>
      <c r="AG1329" s="5">
        <f t="shared" ca="1" si="567"/>
        <v>378</v>
      </c>
      <c r="AH1329" s="5">
        <f t="shared" ca="1" si="568"/>
        <v>282</v>
      </c>
      <c r="AI1329" s="5">
        <f t="shared" ca="1" si="569"/>
        <v>276</v>
      </c>
      <c r="AJ1329" s="5">
        <f t="shared" ca="1" si="570"/>
        <v>303</v>
      </c>
      <c r="AK1329" s="5">
        <f t="shared" ca="1" si="571"/>
        <v>288</v>
      </c>
    </row>
    <row r="1330" spans="1:37" x14ac:dyDescent="0.3">
      <c r="A1330" s="35">
        <f>IF(Замеры!B1327=0, " ", Замеры!B1327)</f>
        <v>1324</v>
      </c>
      <c r="B1330" s="45" t="str">
        <f>Замеры!G1327</f>
        <v xml:space="preserve">Группа от QF </v>
      </c>
      <c r="C1330" s="45" t="str">
        <f>IF(Замеры!O1327=0, " ", Замеры!O1327)</f>
        <v xml:space="preserve"> </v>
      </c>
      <c r="D1330" s="69" t="str">
        <f t="shared" si="572"/>
        <v xml:space="preserve"> </v>
      </c>
      <c r="E1330" s="69" t="str">
        <f t="shared" si="573"/>
        <v xml:space="preserve"> </v>
      </c>
      <c r="F1330" s="29" t="str">
        <f t="shared" si="548"/>
        <v>-</v>
      </c>
      <c r="G1330" s="29" t="str">
        <f t="shared" si="549"/>
        <v>-</v>
      </c>
      <c r="H1330" s="29" t="str">
        <f t="shared" si="550"/>
        <v>-</v>
      </c>
      <c r="I1330" s="29" t="str">
        <f t="shared" si="551"/>
        <v>-</v>
      </c>
      <c r="J1330" s="46" t="str">
        <f t="shared" si="552"/>
        <v>-</v>
      </c>
      <c r="K1330" s="29" t="str">
        <f t="shared" si="553"/>
        <v>-</v>
      </c>
      <c r="L1330" s="29" t="str">
        <f t="shared" si="554"/>
        <v>-</v>
      </c>
      <c r="M1330" s="29" t="str">
        <f t="shared" si="555"/>
        <v>-</v>
      </c>
      <c r="N1330" s="29" t="str">
        <f t="shared" si="556"/>
        <v>-</v>
      </c>
      <c r="O1330" s="29" t="str">
        <f t="shared" si="557"/>
        <v>-</v>
      </c>
      <c r="P1330" s="2">
        <f>Замеры!R1327</f>
        <v>0</v>
      </c>
      <c r="S1330" s="2">
        <f>Замеры!S1327</f>
        <v>0</v>
      </c>
      <c r="T1330" s="2" t="s">
        <v>72</v>
      </c>
      <c r="U1330" s="2" t="b">
        <f t="shared" si="558"/>
        <v>0</v>
      </c>
      <c r="V1330" s="2" t="b">
        <f t="shared" si="559"/>
        <v>0</v>
      </c>
      <c r="W1330" s="2" t="b">
        <f t="shared" si="560"/>
        <v>0</v>
      </c>
      <c r="Y1330" s="2">
        <f t="shared" ca="1" si="561"/>
        <v>41</v>
      </c>
      <c r="Z1330" s="2">
        <f t="shared" ca="1" si="561"/>
        <v>36</v>
      </c>
      <c r="AA1330" s="2">
        <f t="shared" ca="1" si="561"/>
        <v>33</v>
      </c>
      <c r="AB1330" s="5">
        <f t="shared" ca="1" si="562"/>
        <v>455</v>
      </c>
      <c r="AC1330" s="5">
        <f t="shared" ca="1" si="563"/>
        <v>477</v>
      </c>
      <c r="AD1330" s="5">
        <f t="shared" ca="1" si="564"/>
        <v>351</v>
      </c>
      <c r="AE1330" s="5">
        <f t="shared" ca="1" si="565"/>
        <v>436</v>
      </c>
      <c r="AF1330" s="5">
        <f t="shared" ca="1" si="566"/>
        <v>354</v>
      </c>
      <c r="AG1330" s="5">
        <f t="shared" ca="1" si="567"/>
        <v>475</v>
      </c>
      <c r="AH1330" s="5">
        <f t="shared" ca="1" si="568"/>
        <v>395</v>
      </c>
      <c r="AI1330" s="5">
        <f t="shared" ca="1" si="569"/>
        <v>351</v>
      </c>
      <c r="AJ1330" s="5">
        <f t="shared" ca="1" si="570"/>
        <v>402</v>
      </c>
      <c r="AK1330" s="5">
        <f t="shared" ca="1" si="571"/>
        <v>371</v>
      </c>
    </row>
    <row r="1331" spans="1:37" x14ac:dyDescent="0.3">
      <c r="A1331" s="35">
        <f>IF(Замеры!B1328=0, " ", Замеры!B1328)</f>
        <v>1325</v>
      </c>
      <c r="B1331" s="45" t="str">
        <f>Замеры!G1328</f>
        <v xml:space="preserve">Группа от QF </v>
      </c>
      <c r="C1331" s="45" t="str">
        <f>IF(Замеры!O1328=0, " ", Замеры!O1328)</f>
        <v xml:space="preserve"> </v>
      </c>
      <c r="D1331" s="69" t="str">
        <f t="shared" si="572"/>
        <v xml:space="preserve"> </v>
      </c>
      <c r="E1331" s="69" t="str">
        <f t="shared" si="573"/>
        <v xml:space="preserve"> </v>
      </c>
      <c r="F1331" s="29" t="str">
        <f t="shared" si="548"/>
        <v>-</v>
      </c>
      <c r="G1331" s="29" t="str">
        <f t="shared" si="549"/>
        <v>-</v>
      </c>
      <c r="H1331" s="29" t="str">
        <f t="shared" si="550"/>
        <v>-</v>
      </c>
      <c r="I1331" s="29" t="str">
        <f t="shared" si="551"/>
        <v>-</v>
      </c>
      <c r="J1331" s="46" t="str">
        <f t="shared" si="552"/>
        <v>-</v>
      </c>
      <c r="K1331" s="29" t="str">
        <f t="shared" si="553"/>
        <v>-</v>
      </c>
      <c r="L1331" s="29" t="str">
        <f t="shared" si="554"/>
        <v>-</v>
      </c>
      <c r="M1331" s="29" t="str">
        <f t="shared" si="555"/>
        <v>-</v>
      </c>
      <c r="N1331" s="29" t="str">
        <f t="shared" si="556"/>
        <v>-</v>
      </c>
      <c r="O1331" s="29" t="str">
        <f t="shared" si="557"/>
        <v>-</v>
      </c>
      <c r="P1331" s="2">
        <f>Замеры!R1328</f>
        <v>0</v>
      </c>
      <c r="S1331" s="2">
        <f>Замеры!S1328</f>
        <v>0</v>
      </c>
      <c r="T1331" s="2" t="s">
        <v>72</v>
      </c>
      <c r="U1331" s="2" t="b">
        <f t="shared" si="558"/>
        <v>0</v>
      </c>
      <c r="V1331" s="2" t="b">
        <f t="shared" si="559"/>
        <v>0</v>
      </c>
      <c r="W1331" s="2" t="b">
        <f t="shared" si="560"/>
        <v>0</v>
      </c>
      <c r="Y1331" s="2">
        <f t="shared" ca="1" si="561"/>
        <v>21</v>
      </c>
      <c r="Z1331" s="2">
        <f t="shared" ca="1" si="561"/>
        <v>48</v>
      </c>
      <c r="AA1331" s="2">
        <f t="shared" ca="1" si="561"/>
        <v>39</v>
      </c>
      <c r="AB1331" s="5">
        <f t="shared" ca="1" si="562"/>
        <v>396</v>
      </c>
      <c r="AC1331" s="5">
        <f t="shared" ca="1" si="563"/>
        <v>506</v>
      </c>
      <c r="AD1331" s="5">
        <f t="shared" ca="1" si="564"/>
        <v>531</v>
      </c>
      <c r="AE1331" s="5">
        <f t="shared" ca="1" si="565"/>
        <v>477</v>
      </c>
      <c r="AF1331" s="5">
        <f t="shared" ca="1" si="566"/>
        <v>461</v>
      </c>
      <c r="AG1331" s="5">
        <f t="shared" ca="1" si="567"/>
        <v>466</v>
      </c>
      <c r="AH1331" s="5">
        <f t="shared" ca="1" si="568"/>
        <v>484</v>
      </c>
      <c r="AI1331" s="5">
        <f t="shared" ca="1" si="569"/>
        <v>477</v>
      </c>
      <c r="AJ1331" s="5">
        <f t="shared" ca="1" si="570"/>
        <v>425</v>
      </c>
      <c r="AK1331" s="5">
        <f t="shared" ca="1" si="571"/>
        <v>396</v>
      </c>
    </row>
    <row r="1332" spans="1:37" x14ac:dyDescent="0.3">
      <c r="A1332" s="35">
        <f>IF(Замеры!B1329=0, " ", Замеры!B1329)</f>
        <v>1326</v>
      </c>
      <c r="B1332" s="45" t="str">
        <f>Замеры!G1329</f>
        <v xml:space="preserve">Группа от QF </v>
      </c>
      <c r="C1332" s="45" t="str">
        <f>IF(Замеры!O1329=0, " ", Замеры!O1329)</f>
        <v xml:space="preserve"> </v>
      </c>
      <c r="D1332" s="69" t="str">
        <f t="shared" si="572"/>
        <v xml:space="preserve"> </v>
      </c>
      <c r="E1332" s="69" t="str">
        <f t="shared" si="573"/>
        <v xml:space="preserve"> </v>
      </c>
      <c r="F1332" s="29" t="str">
        <f t="shared" si="548"/>
        <v>-</v>
      </c>
      <c r="G1332" s="29" t="str">
        <f t="shared" si="549"/>
        <v>-</v>
      </c>
      <c r="H1332" s="29" t="str">
        <f t="shared" si="550"/>
        <v>-</v>
      </c>
      <c r="I1332" s="29" t="str">
        <f t="shared" si="551"/>
        <v>-</v>
      </c>
      <c r="J1332" s="46" t="str">
        <f t="shared" si="552"/>
        <v>-</v>
      </c>
      <c r="K1332" s="29" t="str">
        <f t="shared" si="553"/>
        <v>-</v>
      </c>
      <c r="L1332" s="29" t="str">
        <f t="shared" si="554"/>
        <v>-</v>
      </c>
      <c r="M1332" s="29" t="str">
        <f t="shared" si="555"/>
        <v>-</v>
      </c>
      <c r="N1332" s="29" t="str">
        <f t="shared" si="556"/>
        <v>-</v>
      </c>
      <c r="O1332" s="29" t="str">
        <f t="shared" si="557"/>
        <v>-</v>
      </c>
      <c r="P1332" s="2">
        <f>Замеры!R1329</f>
        <v>0</v>
      </c>
      <c r="S1332" s="2">
        <f>Замеры!S1329</f>
        <v>0</v>
      </c>
      <c r="T1332" s="2" t="s">
        <v>72</v>
      </c>
      <c r="U1332" s="2" t="b">
        <f t="shared" si="558"/>
        <v>0</v>
      </c>
      <c r="V1332" s="2" t="b">
        <f t="shared" si="559"/>
        <v>0</v>
      </c>
      <c r="W1332" s="2" t="b">
        <f t="shared" si="560"/>
        <v>0</v>
      </c>
      <c r="Y1332" s="2">
        <f t="shared" ca="1" si="561"/>
        <v>34</v>
      </c>
      <c r="Z1332" s="2">
        <f t="shared" ca="1" si="561"/>
        <v>21</v>
      </c>
      <c r="AA1332" s="2">
        <f t="shared" ca="1" si="561"/>
        <v>24</v>
      </c>
      <c r="AB1332" s="5">
        <f t="shared" ca="1" si="562"/>
        <v>251</v>
      </c>
      <c r="AC1332" s="5">
        <f t="shared" ca="1" si="563"/>
        <v>293</v>
      </c>
      <c r="AD1332" s="5">
        <f t="shared" ca="1" si="564"/>
        <v>323</v>
      </c>
      <c r="AE1332" s="5">
        <f t="shared" ca="1" si="565"/>
        <v>368</v>
      </c>
      <c r="AF1332" s="5">
        <f t="shared" ca="1" si="566"/>
        <v>319</v>
      </c>
      <c r="AG1332" s="5">
        <f t="shared" ca="1" si="567"/>
        <v>334</v>
      </c>
      <c r="AH1332" s="5">
        <f t="shared" ca="1" si="568"/>
        <v>350</v>
      </c>
      <c r="AI1332" s="5">
        <f t="shared" ca="1" si="569"/>
        <v>363</v>
      </c>
      <c r="AJ1332" s="5">
        <f t="shared" ca="1" si="570"/>
        <v>343</v>
      </c>
      <c r="AK1332" s="5">
        <f t="shared" ca="1" si="571"/>
        <v>382</v>
      </c>
    </row>
    <row r="1333" spans="1:37" x14ac:dyDescent="0.3">
      <c r="A1333" s="35">
        <f>IF(Замеры!B1330=0, " ", Замеры!B1330)</f>
        <v>1327</v>
      </c>
      <c r="B1333" s="45" t="str">
        <f>Замеры!G1330</f>
        <v xml:space="preserve">Группа от QF </v>
      </c>
      <c r="C1333" s="45" t="str">
        <f>IF(Замеры!O1330=0, " ", Замеры!O1330)</f>
        <v xml:space="preserve"> </v>
      </c>
      <c r="D1333" s="69" t="str">
        <f t="shared" si="572"/>
        <v xml:space="preserve"> </v>
      </c>
      <c r="E1333" s="69" t="str">
        <f t="shared" si="573"/>
        <v xml:space="preserve"> </v>
      </c>
      <c r="F1333" s="29" t="str">
        <f t="shared" si="548"/>
        <v>-</v>
      </c>
      <c r="G1333" s="29" t="str">
        <f t="shared" si="549"/>
        <v>-</v>
      </c>
      <c r="H1333" s="29" t="str">
        <f t="shared" si="550"/>
        <v>-</v>
      </c>
      <c r="I1333" s="29" t="str">
        <f t="shared" si="551"/>
        <v>-</v>
      </c>
      <c r="J1333" s="46" t="str">
        <f t="shared" si="552"/>
        <v>-</v>
      </c>
      <c r="K1333" s="29" t="str">
        <f t="shared" si="553"/>
        <v>-</v>
      </c>
      <c r="L1333" s="29" t="str">
        <f t="shared" si="554"/>
        <v>-</v>
      </c>
      <c r="M1333" s="29" t="str">
        <f t="shared" si="555"/>
        <v>-</v>
      </c>
      <c r="N1333" s="29" t="str">
        <f t="shared" si="556"/>
        <v>-</v>
      </c>
      <c r="O1333" s="29" t="str">
        <f t="shared" si="557"/>
        <v>-</v>
      </c>
      <c r="P1333" s="2">
        <f>Замеры!R1330</f>
        <v>0</v>
      </c>
      <c r="S1333" s="2">
        <f>Замеры!S1330</f>
        <v>0</v>
      </c>
      <c r="T1333" s="2" t="s">
        <v>72</v>
      </c>
      <c r="U1333" s="2" t="b">
        <f t="shared" si="558"/>
        <v>0</v>
      </c>
      <c r="V1333" s="2" t="b">
        <f t="shared" si="559"/>
        <v>0</v>
      </c>
      <c r="W1333" s="2" t="b">
        <f t="shared" si="560"/>
        <v>0</v>
      </c>
      <c r="Y1333" s="2">
        <f t="shared" ca="1" si="561"/>
        <v>42</v>
      </c>
      <c r="Z1333" s="2">
        <f t="shared" ca="1" si="561"/>
        <v>48</v>
      </c>
      <c r="AA1333" s="2">
        <f t="shared" ca="1" si="561"/>
        <v>44</v>
      </c>
      <c r="AB1333" s="5">
        <f t="shared" ca="1" si="562"/>
        <v>499</v>
      </c>
      <c r="AC1333" s="5">
        <f t="shared" ca="1" si="563"/>
        <v>457</v>
      </c>
      <c r="AD1333" s="5">
        <f t="shared" ca="1" si="564"/>
        <v>562</v>
      </c>
      <c r="AE1333" s="5">
        <f t="shared" ca="1" si="565"/>
        <v>522</v>
      </c>
      <c r="AF1333" s="5">
        <f t="shared" ca="1" si="566"/>
        <v>532</v>
      </c>
      <c r="AG1333" s="5">
        <f t="shared" ca="1" si="567"/>
        <v>518</v>
      </c>
      <c r="AH1333" s="5">
        <f t="shared" ca="1" si="568"/>
        <v>501</v>
      </c>
      <c r="AI1333" s="5">
        <f t="shared" ca="1" si="569"/>
        <v>571</v>
      </c>
      <c r="AJ1333" s="5">
        <f t="shared" ca="1" si="570"/>
        <v>508</v>
      </c>
      <c r="AK1333" s="5">
        <f t="shared" ca="1" si="571"/>
        <v>587</v>
      </c>
    </row>
    <row r="1334" spans="1:37" x14ac:dyDescent="0.3">
      <c r="A1334" s="35">
        <f>IF(Замеры!B1331=0, " ", Замеры!B1331)</f>
        <v>1328</v>
      </c>
      <c r="B1334" s="45" t="str">
        <f>Замеры!G1331</f>
        <v xml:space="preserve">Группа от QF </v>
      </c>
      <c r="C1334" s="45" t="str">
        <f>IF(Замеры!O1331=0, " ", Замеры!O1331)</f>
        <v xml:space="preserve"> </v>
      </c>
      <c r="D1334" s="69" t="str">
        <f t="shared" si="572"/>
        <v xml:space="preserve"> </v>
      </c>
      <c r="E1334" s="69" t="str">
        <f t="shared" si="573"/>
        <v xml:space="preserve"> </v>
      </c>
      <c r="F1334" s="29" t="str">
        <f t="shared" si="548"/>
        <v>-</v>
      </c>
      <c r="G1334" s="29" t="str">
        <f t="shared" si="549"/>
        <v>-</v>
      </c>
      <c r="H1334" s="29" t="str">
        <f t="shared" si="550"/>
        <v>-</v>
      </c>
      <c r="I1334" s="29" t="str">
        <f t="shared" si="551"/>
        <v>-</v>
      </c>
      <c r="J1334" s="46" t="str">
        <f t="shared" si="552"/>
        <v>-</v>
      </c>
      <c r="K1334" s="29" t="str">
        <f t="shared" si="553"/>
        <v>-</v>
      </c>
      <c r="L1334" s="29" t="str">
        <f t="shared" si="554"/>
        <v>-</v>
      </c>
      <c r="M1334" s="29" t="str">
        <f t="shared" si="555"/>
        <v>-</v>
      </c>
      <c r="N1334" s="29" t="str">
        <f t="shared" si="556"/>
        <v>-</v>
      </c>
      <c r="O1334" s="29" t="str">
        <f t="shared" si="557"/>
        <v>-</v>
      </c>
      <c r="P1334" s="2">
        <f>Замеры!R1331</f>
        <v>0</v>
      </c>
      <c r="S1334" s="2">
        <f>Замеры!S1331</f>
        <v>0</v>
      </c>
      <c r="T1334" s="2" t="s">
        <v>72</v>
      </c>
      <c r="U1334" s="2" t="b">
        <f t="shared" si="558"/>
        <v>0</v>
      </c>
      <c r="V1334" s="2" t="b">
        <f t="shared" si="559"/>
        <v>0</v>
      </c>
      <c r="W1334" s="2" t="b">
        <f t="shared" si="560"/>
        <v>0</v>
      </c>
      <c r="Y1334" s="2">
        <f t="shared" ca="1" si="561"/>
        <v>42</v>
      </c>
      <c r="Z1334" s="2">
        <f t="shared" ca="1" si="561"/>
        <v>21</v>
      </c>
      <c r="AA1334" s="2">
        <f t="shared" ca="1" si="561"/>
        <v>43</v>
      </c>
      <c r="AB1334" s="5">
        <f t="shared" ca="1" si="562"/>
        <v>563</v>
      </c>
      <c r="AC1334" s="5">
        <f t="shared" ca="1" si="563"/>
        <v>558</v>
      </c>
      <c r="AD1334" s="5">
        <f t="shared" ca="1" si="564"/>
        <v>459</v>
      </c>
      <c r="AE1334" s="5">
        <f t="shared" ca="1" si="565"/>
        <v>519</v>
      </c>
      <c r="AF1334" s="5">
        <f t="shared" ca="1" si="566"/>
        <v>472</v>
      </c>
      <c r="AG1334" s="5">
        <f t="shared" ca="1" si="567"/>
        <v>507</v>
      </c>
      <c r="AH1334" s="5">
        <f t="shared" ca="1" si="568"/>
        <v>441</v>
      </c>
      <c r="AI1334" s="5">
        <f t="shared" ca="1" si="569"/>
        <v>498</v>
      </c>
      <c r="AJ1334" s="5">
        <f t="shared" ca="1" si="570"/>
        <v>512</v>
      </c>
      <c r="AK1334" s="5">
        <f t="shared" ca="1" si="571"/>
        <v>466</v>
      </c>
    </row>
    <row r="1335" spans="1:37" x14ac:dyDescent="0.3">
      <c r="A1335" s="35">
        <f>IF(Замеры!B1332=0, " ", Замеры!B1332)</f>
        <v>1329</v>
      </c>
      <c r="B1335" s="45" t="str">
        <f>Замеры!G1332</f>
        <v xml:space="preserve">Группа от QF </v>
      </c>
      <c r="C1335" s="45" t="str">
        <f>IF(Замеры!O1332=0, " ", Замеры!O1332)</f>
        <v xml:space="preserve"> </v>
      </c>
      <c r="D1335" s="69" t="str">
        <f t="shared" si="572"/>
        <v xml:space="preserve"> </v>
      </c>
      <c r="E1335" s="69" t="str">
        <f t="shared" si="573"/>
        <v xml:space="preserve"> </v>
      </c>
      <c r="F1335" s="29" t="str">
        <f t="shared" si="548"/>
        <v>-</v>
      </c>
      <c r="G1335" s="29" t="str">
        <f t="shared" si="549"/>
        <v>-</v>
      </c>
      <c r="H1335" s="29" t="str">
        <f t="shared" si="550"/>
        <v>-</v>
      </c>
      <c r="I1335" s="29" t="str">
        <f t="shared" si="551"/>
        <v>-</v>
      </c>
      <c r="J1335" s="46" t="str">
        <f t="shared" si="552"/>
        <v>-</v>
      </c>
      <c r="K1335" s="29" t="str">
        <f t="shared" si="553"/>
        <v>-</v>
      </c>
      <c r="L1335" s="29" t="str">
        <f t="shared" si="554"/>
        <v>-</v>
      </c>
      <c r="M1335" s="29" t="str">
        <f t="shared" si="555"/>
        <v>-</v>
      </c>
      <c r="N1335" s="29" t="str">
        <f t="shared" si="556"/>
        <v>-</v>
      </c>
      <c r="O1335" s="29" t="str">
        <f t="shared" si="557"/>
        <v>-</v>
      </c>
      <c r="P1335" s="2">
        <f>Замеры!R1332</f>
        <v>0</v>
      </c>
      <c r="S1335" s="2">
        <f>Замеры!S1332</f>
        <v>0</v>
      </c>
      <c r="T1335" s="2" t="s">
        <v>72</v>
      </c>
      <c r="U1335" s="2" t="b">
        <f t="shared" si="558"/>
        <v>0</v>
      </c>
      <c r="V1335" s="2" t="b">
        <f t="shared" si="559"/>
        <v>0</v>
      </c>
      <c r="W1335" s="2" t="b">
        <f t="shared" si="560"/>
        <v>0</v>
      </c>
      <c r="Y1335" s="2">
        <f t="shared" ca="1" si="561"/>
        <v>36</v>
      </c>
      <c r="Z1335" s="2">
        <f t="shared" ca="1" si="561"/>
        <v>23</v>
      </c>
      <c r="AA1335" s="2">
        <f t="shared" ca="1" si="561"/>
        <v>32</v>
      </c>
      <c r="AB1335" s="5">
        <f t="shared" ca="1" si="562"/>
        <v>330</v>
      </c>
      <c r="AC1335" s="5">
        <f t="shared" ca="1" si="563"/>
        <v>415</v>
      </c>
      <c r="AD1335" s="5">
        <f t="shared" ca="1" si="564"/>
        <v>407</v>
      </c>
      <c r="AE1335" s="5">
        <f t="shared" ca="1" si="565"/>
        <v>427</v>
      </c>
      <c r="AF1335" s="5">
        <f t="shared" ca="1" si="566"/>
        <v>428</v>
      </c>
      <c r="AG1335" s="5">
        <f t="shared" ca="1" si="567"/>
        <v>405</v>
      </c>
      <c r="AH1335" s="5">
        <f t="shared" ca="1" si="568"/>
        <v>458</v>
      </c>
      <c r="AI1335" s="5">
        <f t="shared" ca="1" si="569"/>
        <v>424</v>
      </c>
      <c r="AJ1335" s="5">
        <f t="shared" ca="1" si="570"/>
        <v>422</v>
      </c>
      <c r="AK1335" s="5">
        <f t="shared" ca="1" si="571"/>
        <v>392</v>
      </c>
    </row>
    <row r="1336" spans="1:37" x14ac:dyDescent="0.3">
      <c r="A1336" s="35">
        <f>IF(Замеры!B1333=0, " ", Замеры!B1333)</f>
        <v>1330</v>
      </c>
      <c r="B1336" s="45" t="str">
        <f>Замеры!G1333</f>
        <v xml:space="preserve">Группа от QF </v>
      </c>
      <c r="C1336" s="45" t="str">
        <f>IF(Замеры!O1333=0, " ", Замеры!O1333)</f>
        <v xml:space="preserve"> </v>
      </c>
      <c r="D1336" s="69" t="str">
        <f t="shared" si="572"/>
        <v xml:space="preserve"> </v>
      </c>
      <c r="E1336" s="69" t="str">
        <f t="shared" si="573"/>
        <v xml:space="preserve"> </v>
      </c>
      <c r="F1336" s="29" t="str">
        <f t="shared" si="548"/>
        <v>-</v>
      </c>
      <c r="G1336" s="29" t="str">
        <f t="shared" si="549"/>
        <v>-</v>
      </c>
      <c r="H1336" s="29" t="str">
        <f t="shared" si="550"/>
        <v>-</v>
      </c>
      <c r="I1336" s="29" t="str">
        <f t="shared" si="551"/>
        <v>-</v>
      </c>
      <c r="J1336" s="46" t="str">
        <f t="shared" si="552"/>
        <v>-</v>
      </c>
      <c r="K1336" s="29" t="str">
        <f t="shared" si="553"/>
        <v>-</v>
      </c>
      <c r="L1336" s="29" t="str">
        <f t="shared" si="554"/>
        <v>-</v>
      </c>
      <c r="M1336" s="29" t="str">
        <f t="shared" si="555"/>
        <v>-</v>
      </c>
      <c r="N1336" s="29" t="str">
        <f t="shared" si="556"/>
        <v>-</v>
      </c>
      <c r="O1336" s="29" t="str">
        <f t="shared" si="557"/>
        <v>-</v>
      </c>
      <c r="P1336" s="2">
        <f>Замеры!R1333</f>
        <v>0</v>
      </c>
      <c r="S1336" s="2">
        <f>Замеры!S1333</f>
        <v>0</v>
      </c>
      <c r="T1336" s="2" t="s">
        <v>72</v>
      </c>
      <c r="U1336" s="2" t="b">
        <f t="shared" si="558"/>
        <v>0</v>
      </c>
      <c r="V1336" s="2" t="b">
        <f t="shared" si="559"/>
        <v>0</v>
      </c>
      <c r="W1336" s="2" t="b">
        <f t="shared" si="560"/>
        <v>0</v>
      </c>
      <c r="Y1336" s="2">
        <f t="shared" ca="1" si="561"/>
        <v>34</v>
      </c>
      <c r="Z1336" s="2">
        <f t="shared" ca="1" si="561"/>
        <v>20</v>
      </c>
      <c r="AA1336" s="2">
        <f t="shared" ca="1" si="561"/>
        <v>39</v>
      </c>
      <c r="AB1336" s="5">
        <f t="shared" ca="1" si="562"/>
        <v>528</v>
      </c>
      <c r="AC1336" s="5">
        <f t="shared" ca="1" si="563"/>
        <v>443</v>
      </c>
      <c r="AD1336" s="5">
        <f t="shared" ca="1" si="564"/>
        <v>407</v>
      </c>
      <c r="AE1336" s="5">
        <f t="shared" ca="1" si="565"/>
        <v>535</v>
      </c>
      <c r="AF1336" s="5">
        <f t="shared" ca="1" si="566"/>
        <v>537</v>
      </c>
      <c r="AG1336" s="5">
        <f t="shared" ca="1" si="567"/>
        <v>482</v>
      </c>
      <c r="AH1336" s="5">
        <f t="shared" ca="1" si="568"/>
        <v>532</v>
      </c>
      <c r="AI1336" s="5">
        <f t="shared" ca="1" si="569"/>
        <v>534</v>
      </c>
      <c r="AJ1336" s="5">
        <f t="shared" ca="1" si="570"/>
        <v>539</v>
      </c>
      <c r="AK1336" s="5">
        <f t="shared" ca="1" si="571"/>
        <v>496</v>
      </c>
    </row>
    <row r="1337" spans="1:37" x14ac:dyDescent="0.3">
      <c r="A1337" s="35">
        <f>IF(Замеры!B1334=0, " ", Замеры!B1334)</f>
        <v>1331</v>
      </c>
      <c r="B1337" s="45" t="str">
        <f>Замеры!G1334</f>
        <v xml:space="preserve">Группа от QF </v>
      </c>
      <c r="C1337" s="45" t="str">
        <f>IF(Замеры!O1334=0, " ", Замеры!O1334)</f>
        <v xml:space="preserve"> </v>
      </c>
      <c r="D1337" s="69" t="str">
        <f t="shared" si="572"/>
        <v xml:space="preserve"> </v>
      </c>
      <c r="E1337" s="69" t="str">
        <f t="shared" si="573"/>
        <v xml:space="preserve"> </v>
      </c>
      <c r="F1337" s="29" t="str">
        <f t="shared" si="548"/>
        <v>-</v>
      </c>
      <c r="G1337" s="29" t="str">
        <f t="shared" si="549"/>
        <v>-</v>
      </c>
      <c r="H1337" s="29" t="str">
        <f t="shared" si="550"/>
        <v>-</v>
      </c>
      <c r="I1337" s="29" t="str">
        <f t="shared" si="551"/>
        <v>-</v>
      </c>
      <c r="J1337" s="46" t="str">
        <f t="shared" si="552"/>
        <v>-</v>
      </c>
      <c r="K1337" s="29" t="str">
        <f t="shared" si="553"/>
        <v>-</v>
      </c>
      <c r="L1337" s="29" t="str">
        <f t="shared" si="554"/>
        <v>-</v>
      </c>
      <c r="M1337" s="29" t="str">
        <f t="shared" si="555"/>
        <v>-</v>
      </c>
      <c r="N1337" s="29" t="str">
        <f t="shared" si="556"/>
        <v>-</v>
      </c>
      <c r="O1337" s="29" t="str">
        <f t="shared" si="557"/>
        <v>-</v>
      </c>
      <c r="P1337" s="2">
        <f>Замеры!R1334</f>
        <v>0</v>
      </c>
      <c r="S1337" s="2">
        <f>Замеры!S1334</f>
        <v>0</v>
      </c>
      <c r="T1337" s="2" t="s">
        <v>72</v>
      </c>
      <c r="U1337" s="2" t="b">
        <f t="shared" si="558"/>
        <v>0</v>
      </c>
      <c r="V1337" s="2" t="b">
        <f t="shared" si="559"/>
        <v>0</v>
      </c>
      <c r="W1337" s="2" t="b">
        <f t="shared" si="560"/>
        <v>0</v>
      </c>
      <c r="Y1337" s="2">
        <f t="shared" ca="1" si="561"/>
        <v>26</v>
      </c>
      <c r="Z1337" s="2">
        <f t="shared" ca="1" si="561"/>
        <v>48</v>
      </c>
      <c r="AA1337" s="2">
        <f t="shared" ca="1" si="561"/>
        <v>47</v>
      </c>
      <c r="AB1337" s="5">
        <f t="shared" ca="1" si="562"/>
        <v>535</v>
      </c>
      <c r="AC1337" s="5">
        <f t="shared" ca="1" si="563"/>
        <v>597</v>
      </c>
      <c r="AD1337" s="5">
        <f t="shared" ca="1" si="564"/>
        <v>563</v>
      </c>
      <c r="AE1337" s="5">
        <f t="shared" ca="1" si="565"/>
        <v>606</v>
      </c>
      <c r="AF1337" s="5">
        <f t="shared" ca="1" si="566"/>
        <v>558</v>
      </c>
      <c r="AG1337" s="5">
        <f t="shared" ca="1" si="567"/>
        <v>572</v>
      </c>
      <c r="AH1337" s="5">
        <f t="shared" ca="1" si="568"/>
        <v>480</v>
      </c>
      <c r="AI1337" s="5">
        <f t="shared" ca="1" si="569"/>
        <v>581</v>
      </c>
      <c r="AJ1337" s="5">
        <f t="shared" ca="1" si="570"/>
        <v>497</v>
      </c>
      <c r="AK1337" s="5">
        <f t="shared" ca="1" si="571"/>
        <v>577</v>
      </c>
    </row>
    <row r="1338" spans="1:37" x14ac:dyDescent="0.3">
      <c r="A1338" s="35">
        <f>IF(Замеры!B1335=0, " ", Замеры!B1335)</f>
        <v>1332</v>
      </c>
      <c r="B1338" s="45" t="str">
        <f>Замеры!G1335</f>
        <v xml:space="preserve">Группа от QF </v>
      </c>
      <c r="C1338" s="45" t="str">
        <f>IF(Замеры!O1335=0, " ", Замеры!O1335)</f>
        <v xml:space="preserve"> </v>
      </c>
      <c r="D1338" s="69" t="str">
        <f t="shared" si="572"/>
        <v xml:space="preserve"> </v>
      </c>
      <c r="E1338" s="69" t="str">
        <f t="shared" si="573"/>
        <v xml:space="preserve"> </v>
      </c>
      <c r="F1338" s="29" t="str">
        <f t="shared" si="548"/>
        <v>-</v>
      </c>
      <c r="G1338" s="29" t="str">
        <f t="shared" si="549"/>
        <v>-</v>
      </c>
      <c r="H1338" s="29" t="str">
        <f t="shared" si="550"/>
        <v>-</v>
      </c>
      <c r="I1338" s="29" t="str">
        <f t="shared" si="551"/>
        <v>-</v>
      </c>
      <c r="J1338" s="46" t="str">
        <f t="shared" si="552"/>
        <v>-</v>
      </c>
      <c r="K1338" s="29" t="str">
        <f t="shared" si="553"/>
        <v>-</v>
      </c>
      <c r="L1338" s="29" t="str">
        <f t="shared" si="554"/>
        <v>-</v>
      </c>
      <c r="M1338" s="29" t="str">
        <f t="shared" si="555"/>
        <v>-</v>
      </c>
      <c r="N1338" s="29" t="str">
        <f t="shared" si="556"/>
        <v>-</v>
      </c>
      <c r="O1338" s="29" t="str">
        <f t="shared" si="557"/>
        <v>-</v>
      </c>
      <c r="P1338" s="2">
        <f>Замеры!R1335</f>
        <v>0</v>
      </c>
      <c r="S1338" s="2">
        <f>Замеры!S1335</f>
        <v>0</v>
      </c>
      <c r="T1338" s="2" t="s">
        <v>72</v>
      </c>
      <c r="U1338" s="2" t="b">
        <f t="shared" si="558"/>
        <v>0</v>
      </c>
      <c r="V1338" s="2" t="b">
        <f t="shared" si="559"/>
        <v>0</v>
      </c>
      <c r="W1338" s="2" t="b">
        <f t="shared" si="560"/>
        <v>0</v>
      </c>
      <c r="Y1338" s="2">
        <f t="shared" ca="1" si="561"/>
        <v>24</v>
      </c>
      <c r="Z1338" s="2">
        <f t="shared" ca="1" si="561"/>
        <v>33</v>
      </c>
      <c r="AA1338" s="2">
        <f t="shared" ca="1" si="561"/>
        <v>43</v>
      </c>
      <c r="AB1338" s="5">
        <f t="shared" ca="1" si="562"/>
        <v>526</v>
      </c>
      <c r="AC1338" s="5">
        <f t="shared" ca="1" si="563"/>
        <v>549</v>
      </c>
      <c r="AD1338" s="5">
        <f t="shared" ca="1" si="564"/>
        <v>541</v>
      </c>
      <c r="AE1338" s="5">
        <f t="shared" ca="1" si="565"/>
        <v>466</v>
      </c>
      <c r="AF1338" s="5">
        <f t="shared" ca="1" si="566"/>
        <v>521</v>
      </c>
      <c r="AG1338" s="5">
        <f t="shared" ca="1" si="567"/>
        <v>571</v>
      </c>
      <c r="AH1338" s="5">
        <f t="shared" ca="1" si="568"/>
        <v>461</v>
      </c>
      <c r="AI1338" s="5">
        <f t="shared" ca="1" si="569"/>
        <v>449</v>
      </c>
      <c r="AJ1338" s="5">
        <f t="shared" ca="1" si="570"/>
        <v>461</v>
      </c>
      <c r="AK1338" s="5">
        <f t="shared" ca="1" si="571"/>
        <v>575</v>
      </c>
    </row>
    <row r="1339" spans="1:37" x14ac:dyDescent="0.3">
      <c r="A1339" s="35">
        <f>IF(Замеры!B1336=0, " ", Замеры!B1336)</f>
        <v>1333</v>
      </c>
      <c r="B1339" s="45" t="str">
        <f>Замеры!G1336</f>
        <v xml:space="preserve">Группа от QF </v>
      </c>
      <c r="C1339" s="45" t="str">
        <f>IF(Замеры!O1336=0, " ", Замеры!O1336)</f>
        <v xml:space="preserve"> </v>
      </c>
      <c r="D1339" s="69" t="str">
        <f t="shared" si="572"/>
        <v xml:space="preserve"> </v>
      </c>
      <c r="E1339" s="69" t="str">
        <f t="shared" si="573"/>
        <v xml:space="preserve"> </v>
      </c>
      <c r="F1339" s="29" t="str">
        <f t="shared" si="548"/>
        <v>-</v>
      </c>
      <c r="G1339" s="29" t="str">
        <f t="shared" si="549"/>
        <v>-</v>
      </c>
      <c r="H1339" s="29" t="str">
        <f t="shared" si="550"/>
        <v>-</v>
      </c>
      <c r="I1339" s="29" t="str">
        <f t="shared" si="551"/>
        <v>-</v>
      </c>
      <c r="J1339" s="46" t="str">
        <f t="shared" si="552"/>
        <v>-</v>
      </c>
      <c r="K1339" s="29" t="str">
        <f t="shared" si="553"/>
        <v>-</v>
      </c>
      <c r="L1339" s="29" t="str">
        <f t="shared" si="554"/>
        <v>-</v>
      </c>
      <c r="M1339" s="29" t="str">
        <f t="shared" si="555"/>
        <v>-</v>
      </c>
      <c r="N1339" s="29" t="str">
        <f t="shared" si="556"/>
        <v>-</v>
      </c>
      <c r="O1339" s="29" t="str">
        <f t="shared" si="557"/>
        <v>-</v>
      </c>
      <c r="P1339" s="2">
        <f>Замеры!R1336</f>
        <v>0</v>
      </c>
      <c r="S1339" s="2">
        <f>Замеры!S1336</f>
        <v>0</v>
      </c>
      <c r="T1339" s="2" t="s">
        <v>72</v>
      </c>
      <c r="U1339" s="2" t="b">
        <f t="shared" si="558"/>
        <v>0</v>
      </c>
      <c r="V1339" s="2" t="b">
        <f t="shared" si="559"/>
        <v>0</v>
      </c>
      <c r="W1339" s="2" t="b">
        <f t="shared" si="560"/>
        <v>0</v>
      </c>
      <c r="Y1339" s="2">
        <f t="shared" ca="1" si="561"/>
        <v>36</v>
      </c>
      <c r="Z1339" s="2">
        <f t="shared" ca="1" si="561"/>
        <v>32</v>
      </c>
      <c r="AA1339" s="2">
        <f t="shared" ca="1" si="561"/>
        <v>47</v>
      </c>
      <c r="AB1339" s="5">
        <f t="shared" ca="1" si="562"/>
        <v>522</v>
      </c>
      <c r="AC1339" s="5">
        <f t="shared" ca="1" si="563"/>
        <v>552</v>
      </c>
      <c r="AD1339" s="5">
        <f t="shared" ca="1" si="564"/>
        <v>577</v>
      </c>
      <c r="AE1339" s="5">
        <f t="shared" ca="1" si="565"/>
        <v>565</v>
      </c>
      <c r="AF1339" s="5">
        <f t="shared" ca="1" si="566"/>
        <v>544</v>
      </c>
      <c r="AG1339" s="5">
        <f t="shared" ca="1" si="567"/>
        <v>608</v>
      </c>
      <c r="AH1339" s="5">
        <f t="shared" ca="1" si="568"/>
        <v>517</v>
      </c>
      <c r="AI1339" s="5">
        <f t="shared" ca="1" si="569"/>
        <v>498</v>
      </c>
      <c r="AJ1339" s="5">
        <f t="shared" ca="1" si="570"/>
        <v>511</v>
      </c>
      <c r="AK1339" s="5">
        <f t="shared" ca="1" si="571"/>
        <v>544</v>
      </c>
    </row>
    <row r="1340" spans="1:37" x14ac:dyDescent="0.3">
      <c r="A1340" s="35">
        <f>IF(Замеры!B1337=0, " ", Замеры!B1337)</f>
        <v>1334</v>
      </c>
      <c r="B1340" s="45" t="str">
        <f>Замеры!G1337</f>
        <v xml:space="preserve">Группа от QF </v>
      </c>
      <c r="C1340" s="45" t="str">
        <f>IF(Замеры!O1337=0, " ", Замеры!O1337)</f>
        <v xml:space="preserve"> </v>
      </c>
      <c r="D1340" s="69" t="str">
        <f t="shared" si="572"/>
        <v xml:space="preserve"> </v>
      </c>
      <c r="E1340" s="69" t="str">
        <f t="shared" si="573"/>
        <v xml:space="preserve"> </v>
      </c>
      <c r="F1340" s="29" t="str">
        <f t="shared" si="548"/>
        <v>-</v>
      </c>
      <c r="G1340" s="29" t="str">
        <f t="shared" si="549"/>
        <v>-</v>
      </c>
      <c r="H1340" s="29" t="str">
        <f t="shared" si="550"/>
        <v>-</v>
      </c>
      <c r="I1340" s="29" t="str">
        <f t="shared" si="551"/>
        <v>-</v>
      </c>
      <c r="J1340" s="46" t="str">
        <f t="shared" si="552"/>
        <v>-</v>
      </c>
      <c r="K1340" s="29" t="str">
        <f t="shared" si="553"/>
        <v>-</v>
      </c>
      <c r="L1340" s="29" t="str">
        <f t="shared" si="554"/>
        <v>-</v>
      </c>
      <c r="M1340" s="29" t="str">
        <f t="shared" si="555"/>
        <v>-</v>
      </c>
      <c r="N1340" s="29" t="str">
        <f t="shared" si="556"/>
        <v>-</v>
      </c>
      <c r="O1340" s="29" t="str">
        <f t="shared" si="557"/>
        <v>-</v>
      </c>
      <c r="P1340" s="2">
        <f>Замеры!R1337</f>
        <v>0</v>
      </c>
      <c r="S1340" s="2">
        <f>Замеры!S1337</f>
        <v>0</v>
      </c>
      <c r="T1340" s="2" t="s">
        <v>72</v>
      </c>
      <c r="U1340" s="2" t="b">
        <f t="shared" si="558"/>
        <v>0</v>
      </c>
      <c r="V1340" s="2" t="b">
        <f t="shared" si="559"/>
        <v>0</v>
      </c>
      <c r="W1340" s="2" t="b">
        <f t="shared" si="560"/>
        <v>0</v>
      </c>
      <c r="Y1340" s="2">
        <f t="shared" ca="1" si="561"/>
        <v>29</v>
      </c>
      <c r="Z1340" s="2">
        <f t="shared" ca="1" si="561"/>
        <v>21</v>
      </c>
      <c r="AA1340" s="2">
        <f t="shared" ca="1" si="561"/>
        <v>42</v>
      </c>
      <c r="AB1340" s="5">
        <f t="shared" ca="1" si="562"/>
        <v>495</v>
      </c>
      <c r="AC1340" s="5">
        <f t="shared" ca="1" si="563"/>
        <v>535</v>
      </c>
      <c r="AD1340" s="5">
        <f t="shared" ca="1" si="564"/>
        <v>564</v>
      </c>
      <c r="AE1340" s="5">
        <f t="shared" ca="1" si="565"/>
        <v>439</v>
      </c>
      <c r="AF1340" s="5">
        <f t="shared" ca="1" si="566"/>
        <v>500</v>
      </c>
      <c r="AG1340" s="5">
        <f t="shared" ca="1" si="567"/>
        <v>426</v>
      </c>
      <c r="AH1340" s="5">
        <f t="shared" ca="1" si="568"/>
        <v>497</v>
      </c>
      <c r="AI1340" s="5">
        <f t="shared" ca="1" si="569"/>
        <v>430</v>
      </c>
      <c r="AJ1340" s="5">
        <f t="shared" ca="1" si="570"/>
        <v>445</v>
      </c>
      <c r="AK1340" s="5">
        <f t="shared" ca="1" si="571"/>
        <v>494</v>
      </c>
    </row>
    <row r="1341" spans="1:37" x14ac:dyDescent="0.3">
      <c r="A1341" s="35">
        <f>IF(Замеры!B1338=0, " ", Замеры!B1338)</f>
        <v>1335</v>
      </c>
      <c r="B1341" s="45" t="str">
        <f>Замеры!G1338</f>
        <v xml:space="preserve">Группа от QF </v>
      </c>
      <c r="C1341" s="45" t="str">
        <f>IF(Замеры!O1338=0, " ", Замеры!O1338)</f>
        <v xml:space="preserve"> </v>
      </c>
      <c r="D1341" s="69" t="str">
        <f t="shared" si="572"/>
        <v xml:space="preserve"> </v>
      </c>
      <c r="E1341" s="69" t="str">
        <f t="shared" si="573"/>
        <v xml:space="preserve"> </v>
      </c>
      <c r="F1341" s="29" t="str">
        <f t="shared" si="548"/>
        <v>-</v>
      </c>
      <c r="G1341" s="29" t="str">
        <f t="shared" si="549"/>
        <v>-</v>
      </c>
      <c r="H1341" s="29" t="str">
        <f t="shared" si="550"/>
        <v>-</v>
      </c>
      <c r="I1341" s="29" t="str">
        <f t="shared" si="551"/>
        <v>-</v>
      </c>
      <c r="J1341" s="46" t="str">
        <f t="shared" si="552"/>
        <v>-</v>
      </c>
      <c r="K1341" s="29" t="str">
        <f t="shared" si="553"/>
        <v>-</v>
      </c>
      <c r="L1341" s="29" t="str">
        <f t="shared" si="554"/>
        <v>-</v>
      </c>
      <c r="M1341" s="29" t="str">
        <f t="shared" si="555"/>
        <v>-</v>
      </c>
      <c r="N1341" s="29" t="str">
        <f t="shared" si="556"/>
        <v>-</v>
      </c>
      <c r="O1341" s="29" t="str">
        <f t="shared" si="557"/>
        <v>-</v>
      </c>
      <c r="P1341" s="2">
        <f>Замеры!R1338</f>
        <v>0</v>
      </c>
      <c r="S1341" s="2">
        <f>Замеры!S1338</f>
        <v>0</v>
      </c>
      <c r="T1341" s="2" t="s">
        <v>72</v>
      </c>
      <c r="U1341" s="2" t="b">
        <f t="shared" si="558"/>
        <v>0</v>
      </c>
      <c r="V1341" s="2" t="b">
        <f t="shared" si="559"/>
        <v>0</v>
      </c>
      <c r="W1341" s="2" t="b">
        <f t="shared" si="560"/>
        <v>0</v>
      </c>
      <c r="Y1341" s="2">
        <f t="shared" ca="1" si="561"/>
        <v>21</v>
      </c>
      <c r="Z1341" s="2">
        <f t="shared" ca="1" si="561"/>
        <v>42</v>
      </c>
      <c r="AA1341" s="2">
        <f t="shared" ca="1" si="561"/>
        <v>31</v>
      </c>
      <c r="AB1341" s="5">
        <f t="shared" ca="1" si="562"/>
        <v>331</v>
      </c>
      <c r="AC1341" s="5">
        <f t="shared" ca="1" si="563"/>
        <v>329</v>
      </c>
      <c r="AD1341" s="5">
        <f t="shared" ca="1" si="564"/>
        <v>355</v>
      </c>
      <c r="AE1341" s="5">
        <f t="shared" ca="1" si="565"/>
        <v>339</v>
      </c>
      <c r="AF1341" s="5">
        <f t="shared" ca="1" si="566"/>
        <v>389</v>
      </c>
      <c r="AG1341" s="5">
        <f t="shared" ca="1" si="567"/>
        <v>389</v>
      </c>
      <c r="AH1341" s="5">
        <f t="shared" ca="1" si="568"/>
        <v>430</v>
      </c>
      <c r="AI1341" s="5">
        <f t="shared" ca="1" si="569"/>
        <v>427</v>
      </c>
      <c r="AJ1341" s="5">
        <f t="shared" ca="1" si="570"/>
        <v>315</v>
      </c>
      <c r="AK1341" s="5">
        <f t="shared" ca="1" si="571"/>
        <v>353</v>
      </c>
    </row>
    <row r="1342" spans="1:37" x14ac:dyDescent="0.3">
      <c r="A1342" s="35">
        <f>IF(Замеры!B1339=0, " ", Замеры!B1339)</f>
        <v>1336</v>
      </c>
      <c r="B1342" s="45" t="str">
        <f>Замеры!G1339</f>
        <v xml:space="preserve">Группа от QF </v>
      </c>
      <c r="C1342" s="45" t="str">
        <f>IF(Замеры!O1339=0, " ", Замеры!O1339)</f>
        <v xml:space="preserve"> </v>
      </c>
      <c r="D1342" s="69" t="str">
        <f t="shared" si="572"/>
        <v xml:space="preserve"> </v>
      </c>
      <c r="E1342" s="69" t="str">
        <f t="shared" si="573"/>
        <v xml:space="preserve"> </v>
      </c>
      <c r="F1342" s="29" t="str">
        <f t="shared" si="548"/>
        <v>-</v>
      </c>
      <c r="G1342" s="29" t="str">
        <f t="shared" si="549"/>
        <v>-</v>
      </c>
      <c r="H1342" s="29" t="str">
        <f t="shared" si="550"/>
        <v>-</v>
      </c>
      <c r="I1342" s="29" t="str">
        <f t="shared" si="551"/>
        <v>-</v>
      </c>
      <c r="J1342" s="46" t="str">
        <f t="shared" si="552"/>
        <v>-</v>
      </c>
      <c r="K1342" s="29" t="str">
        <f t="shared" si="553"/>
        <v>-</v>
      </c>
      <c r="L1342" s="29" t="str">
        <f t="shared" si="554"/>
        <v>-</v>
      </c>
      <c r="M1342" s="29" t="str">
        <f t="shared" si="555"/>
        <v>-</v>
      </c>
      <c r="N1342" s="29" t="str">
        <f t="shared" si="556"/>
        <v>-</v>
      </c>
      <c r="O1342" s="29" t="str">
        <f t="shared" si="557"/>
        <v>-</v>
      </c>
      <c r="P1342" s="2">
        <f>Замеры!R1339</f>
        <v>0</v>
      </c>
      <c r="S1342" s="2">
        <f>Замеры!S1339</f>
        <v>0</v>
      </c>
      <c r="T1342" s="2" t="s">
        <v>72</v>
      </c>
      <c r="U1342" s="2" t="b">
        <f t="shared" si="558"/>
        <v>0</v>
      </c>
      <c r="V1342" s="2" t="b">
        <f t="shared" si="559"/>
        <v>0</v>
      </c>
      <c r="W1342" s="2" t="b">
        <f t="shared" si="560"/>
        <v>0</v>
      </c>
      <c r="Y1342" s="2">
        <f t="shared" ca="1" si="561"/>
        <v>49</v>
      </c>
      <c r="Z1342" s="2">
        <f t="shared" ca="1" si="561"/>
        <v>42</v>
      </c>
      <c r="AA1342" s="2">
        <f t="shared" ca="1" si="561"/>
        <v>24</v>
      </c>
      <c r="AB1342" s="5">
        <f t="shared" ca="1" si="562"/>
        <v>307</v>
      </c>
      <c r="AC1342" s="5">
        <f t="shared" ca="1" si="563"/>
        <v>282</v>
      </c>
      <c r="AD1342" s="5">
        <f t="shared" ca="1" si="564"/>
        <v>389</v>
      </c>
      <c r="AE1342" s="5">
        <f t="shared" ca="1" si="565"/>
        <v>280</v>
      </c>
      <c r="AF1342" s="5">
        <f t="shared" ca="1" si="566"/>
        <v>283</v>
      </c>
      <c r="AG1342" s="5">
        <f t="shared" ca="1" si="567"/>
        <v>246</v>
      </c>
      <c r="AH1342" s="5">
        <f t="shared" ca="1" si="568"/>
        <v>299</v>
      </c>
      <c r="AI1342" s="5">
        <f t="shared" ca="1" si="569"/>
        <v>378</v>
      </c>
      <c r="AJ1342" s="5">
        <f t="shared" ca="1" si="570"/>
        <v>251</v>
      </c>
      <c r="AK1342" s="5">
        <f t="shared" ca="1" si="571"/>
        <v>251</v>
      </c>
    </row>
    <row r="1343" spans="1:37" x14ac:dyDescent="0.3">
      <c r="A1343" s="35">
        <f>IF(Замеры!B1340=0, " ", Замеры!B1340)</f>
        <v>1337</v>
      </c>
      <c r="B1343" s="45" t="str">
        <f>Замеры!G1340</f>
        <v xml:space="preserve">Группа от QF </v>
      </c>
      <c r="C1343" s="45" t="str">
        <f>IF(Замеры!O1340=0, " ", Замеры!O1340)</f>
        <v xml:space="preserve"> </v>
      </c>
      <c r="D1343" s="69" t="str">
        <f t="shared" si="572"/>
        <v xml:space="preserve"> </v>
      </c>
      <c r="E1343" s="69" t="str">
        <f t="shared" si="573"/>
        <v xml:space="preserve"> </v>
      </c>
      <c r="F1343" s="29" t="str">
        <f t="shared" si="548"/>
        <v>-</v>
      </c>
      <c r="G1343" s="29" t="str">
        <f t="shared" si="549"/>
        <v>-</v>
      </c>
      <c r="H1343" s="29" t="str">
        <f t="shared" si="550"/>
        <v>-</v>
      </c>
      <c r="I1343" s="29" t="str">
        <f t="shared" si="551"/>
        <v>-</v>
      </c>
      <c r="J1343" s="46" t="str">
        <f t="shared" si="552"/>
        <v>-</v>
      </c>
      <c r="K1343" s="29" t="str">
        <f t="shared" si="553"/>
        <v>-</v>
      </c>
      <c r="L1343" s="29" t="str">
        <f t="shared" si="554"/>
        <v>-</v>
      </c>
      <c r="M1343" s="29" t="str">
        <f t="shared" si="555"/>
        <v>-</v>
      </c>
      <c r="N1343" s="29" t="str">
        <f t="shared" si="556"/>
        <v>-</v>
      </c>
      <c r="O1343" s="29" t="str">
        <f t="shared" si="557"/>
        <v>-</v>
      </c>
      <c r="P1343" s="2">
        <f>Замеры!R1340</f>
        <v>0</v>
      </c>
      <c r="S1343" s="2">
        <f>Замеры!S1340</f>
        <v>0</v>
      </c>
      <c r="T1343" s="2" t="s">
        <v>72</v>
      </c>
      <c r="U1343" s="2" t="b">
        <f t="shared" si="558"/>
        <v>0</v>
      </c>
      <c r="V1343" s="2" t="b">
        <f t="shared" si="559"/>
        <v>0</v>
      </c>
      <c r="W1343" s="2" t="b">
        <f t="shared" si="560"/>
        <v>0</v>
      </c>
      <c r="Y1343" s="2">
        <f t="shared" ca="1" si="561"/>
        <v>41</v>
      </c>
      <c r="Z1343" s="2">
        <f t="shared" ca="1" si="561"/>
        <v>27</v>
      </c>
      <c r="AA1343" s="2">
        <f t="shared" ca="1" si="561"/>
        <v>46</v>
      </c>
      <c r="AB1343" s="5">
        <f t="shared" ca="1" si="562"/>
        <v>518</v>
      </c>
      <c r="AC1343" s="5">
        <f t="shared" ca="1" si="563"/>
        <v>512</v>
      </c>
      <c r="AD1343" s="5">
        <f t="shared" ca="1" si="564"/>
        <v>549</v>
      </c>
      <c r="AE1343" s="5">
        <f t="shared" ca="1" si="565"/>
        <v>489</v>
      </c>
      <c r="AF1343" s="5">
        <f t="shared" ca="1" si="566"/>
        <v>561</v>
      </c>
      <c r="AG1343" s="5">
        <f t="shared" ca="1" si="567"/>
        <v>610</v>
      </c>
      <c r="AH1343" s="5">
        <f t="shared" ca="1" si="568"/>
        <v>477</v>
      </c>
      <c r="AI1343" s="5">
        <f t="shared" ca="1" si="569"/>
        <v>470</v>
      </c>
      <c r="AJ1343" s="5">
        <f t="shared" ca="1" si="570"/>
        <v>505</v>
      </c>
      <c r="AK1343" s="5">
        <f t="shared" ca="1" si="571"/>
        <v>467</v>
      </c>
    </row>
    <row r="1344" spans="1:37" x14ac:dyDescent="0.3">
      <c r="A1344" s="35">
        <f>IF(Замеры!B1341=0, " ", Замеры!B1341)</f>
        <v>1338</v>
      </c>
      <c r="B1344" s="45" t="str">
        <f>Замеры!G1341</f>
        <v xml:space="preserve">Группа от QF </v>
      </c>
      <c r="C1344" s="45" t="str">
        <f>IF(Замеры!O1341=0, " ", Замеры!O1341)</f>
        <v xml:space="preserve"> </v>
      </c>
      <c r="D1344" s="69" t="str">
        <f t="shared" si="572"/>
        <v xml:space="preserve"> </v>
      </c>
      <c r="E1344" s="69" t="str">
        <f t="shared" si="573"/>
        <v xml:space="preserve"> </v>
      </c>
      <c r="F1344" s="29" t="str">
        <f t="shared" si="548"/>
        <v>-</v>
      </c>
      <c r="G1344" s="29" t="str">
        <f t="shared" si="549"/>
        <v>-</v>
      </c>
      <c r="H1344" s="29" t="str">
        <f t="shared" si="550"/>
        <v>-</v>
      </c>
      <c r="I1344" s="29" t="str">
        <f t="shared" si="551"/>
        <v>-</v>
      </c>
      <c r="J1344" s="46" t="str">
        <f t="shared" si="552"/>
        <v>-</v>
      </c>
      <c r="K1344" s="29" t="str">
        <f t="shared" si="553"/>
        <v>-</v>
      </c>
      <c r="L1344" s="29" t="str">
        <f t="shared" si="554"/>
        <v>-</v>
      </c>
      <c r="M1344" s="29" t="str">
        <f t="shared" si="555"/>
        <v>-</v>
      </c>
      <c r="N1344" s="29" t="str">
        <f t="shared" si="556"/>
        <v>-</v>
      </c>
      <c r="O1344" s="29" t="str">
        <f t="shared" si="557"/>
        <v>-</v>
      </c>
      <c r="P1344" s="2">
        <f>Замеры!R1341</f>
        <v>0</v>
      </c>
      <c r="S1344" s="2">
        <f>Замеры!S1341</f>
        <v>0</v>
      </c>
      <c r="T1344" s="2" t="s">
        <v>72</v>
      </c>
      <c r="U1344" s="2" t="b">
        <f t="shared" si="558"/>
        <v>0</v>
      </c>
      <c r="V1344" s="2" t="b">
        <f t="shared" si="559"/>
        <v>0</v>
      </c>
      <c r="W1344" s="2" t="b">
        <f t="shared" si="560"/>
        <v>0</v>
      </c>
      <c r="Y1344" s="2">
        <f t="shared" ca="1" si="561"/>
        <v>22</v>
      </c>
      <c r="Z1344" s="2">
        <f t="shared" ca="1" si="561"/>
        <v>22</v>
      </c>
      <c r="AA1344" s="2">
        <f t="shared" ca="1" si="561"/>
        <v>32</v>
      </c>
      <c r="AB1344" s="5">
        <f t="shared" ca="1" si="562"/>
        <v>452</v>
      </c>
      <c r="AC1344" s="5">
        <f t="shared" ca="1" si="563"/>
        <v>404</v>
      </c>
      <c r="AD1344" s="5">
        <f t="shared" ca="1" si="564"/>
        <v>434</v>
      </c>
      <c r="AE1344" s="5">
        <f t="shared" ca="1" si="565"/>
        <v>401</v>
      </c>
      <c r="AF1344" s="5">
        <f t="shared" ca="1" si="566"/>
        <v>425</v>
      </c>
      <c r="AG1344" s="5">
        <f t="shared" ca="1" si="567"/>
        <v>416</v>
      </c>
      <c r="AH1344" s="5">
        <f t="shared" ca="1" si="568"/>
        <v>427</v>
      </c>
      <c r="AI1344" s="5">
        <f t="shared" ca="1" si="569"/>
        <v>411</v>
      </c>
      <c r="AJ1344" s="5">
        <f t="shared" ca="1" si="570"/>
        <v>362</v>
      </c>
      <c r="AK1344" s="5">
        <f t="shared" ca="1" si="571"/>
        <v>358</v>
      </c>
    </row>
    <row r="1345" spans="1:37" x14ac:dyDescent="0.3">
      <c r="A1345" s="35">
        <f>IF(Замеры!B1342=0, " ", Замеры!B1342)</f>
        <v>1339</v>
      </c>
      <c r="B1345" s="45" t="str">
        <f>Замеры!G1342</f>
        <v xml:space="preserve">Группа от QF </v>
      </c>
      <c r="C1345" s="45" t="str">
        <f>IF(Замеры!O1342=0, " ", Замеры!O1342)</f>
        <v xml:space="preserve"> </v>
      </c>
      <c r="D1345" s="69" t="str">
        <f t="shared" si="572"/>
        <v xml:space="preserve"> </v>
      </c>
      <c r="E1345" s="69" t="str">
        <f t="shared" si="573"/>
        <v xml:space="preserve"> </v>
      </c>
      <c r="F1345" s="29" t="str">
        <f t="shared" si="548"/>
        <v>-</v>
      </c>
      <c r="G1345" s="29" t="str">
        <f t="shared" si="549"/>
        <v>-</v>
      </c>
      <c r="H1345" s="29" t="str">
        <f t="shared" si="550"/>
        <v>-</v>
      </c>
      <c r="I1345" s="29" t="str">
        <f t="shared" si="551"/>
        <v>-</v>
      </c>
      <c r="J1345" s="46" t="str">
        <f t="shared" si="552"/>
        <v>-</v>
      </c>
      <c r="K1345" s="29" t="str">
        <f t="shared" si="553"/>
        <v>-</v>
      </c>
      <c r="L1345" s="29" t="str">
        <f t="shared" si="554"/>
        <v>-</v>
      </c>
      <c r="M1345" s="29" t="str">
        <f t="shared" si="555"/>
        <v>-</v>
      </c>
      <c r="N1345" s="29" t="str">
        <f t="shared" si="556"/>
        <v>-</v>
      </c>
      <c r="O1345" s="29" t="str">
        <f t="shared" si="557"/>
        <v>-</v>
      </c>
      <c r="P1345" s="2">
        <f>Замеры!R1342</f>
        <v>0</v>
      </c>
      <c r="S1345" s="2">
        <f>Замеры!S1342</f>
        <v>0</v>
      </c>
      <c r="T1345" s="2" t="s">
        <v>72</v>
      </c>
      <c r="U1345" s="2" t="b">
        <f t="shared" si="558"/>
        <v>0</v>
      </c>
      <c r="V1345" s="2" t="b">
        <f t="shared" si="559"/>
        <v>0</v>
      </c>
      <c r="W1345" s="2" t="b">
        <f t="shared" si="560"/>
        <v>0</v>
      </c>
      <c r="Y1345" s="2">
        <f t="shared" ca="1" si="561"/>
        <v>23</v>
      </c>
      <c r="Z1345" s="2">
        <f t="shared" ca="1" si="561"/>
        <v>32</v>
      </c>
      <c r="AA1345" s="2">
        <f t="shared" ca="1" si="561"/>
        <v>44</v>
      </c>
      <c r="AB1345" s="5">
        <f t="shared" ca="1" si="562"/>
        <v>480</v>
      </c>
      <c r="AC1345" s="5">
        <f t="shared" ca="1" si="563"/>
        <v>567</v>
      </c>
      <c r="AD1345" s="5">
        <f t="shared" ca="1" si="564"/>
        <v>572</v>
      </c>
      <c r="AE1345" s="5">
        <f t="shared" ca="1" si="565"/>
        <v>524</v>
      </c>
      <c r="AF1345" s="5">
        <f t="shared" ca="1" si="566"/>
        <v>446</v>
      </c>
      <c r="AG1345" s="5">
        <f t="shared" ca="1" si="567"/>
        <v>590</v>
      </c>
      <c r="AH1345" s="5">
        <f t="shared" ca="1" si="568"/>
        <v>507</v>
      </c>
      <c r="AI1345" s="5">
        <f t="shared" ca="1" si="569"/>
        <v>554</v>
      </c>
      <c r="AJ1345" s="5">
        <f t="shared" ca="1" si="570"/>
        <v>451</v>
      </c>
      <c r="AK1345" s="5">
        <f t="shared" ca="1" si="571"/>
        <v>495</v>
      </c>
    </row>
    <row r="1346" spans="1:37" x14ac:dyDescent="0.3">
      <c r="A1346" s="35">
        <f>IF(Замеры!B1343=0, " ", Замеры!B1343)</f>
        <v>1340</v>
      </c>
      <c r="B1346" s="45" t="str">
        <f>Замеры!G1343</f>
        <v xml:space="preserve">Группа от QF </v>
      </c>
      <c r="C1346" s="45" t="str">
        <f>IF(Замеры!O1343=0, " ", Замеры!O1343)</f>
        <v xml:space="preserve"> </v>
      </c>
      <c r="D1346" s="69" t="str">
        <f t="shared" si="572"/>
        <v xml:space="preserve"> </v>
      </c>
      <c r="E1346" s="69" t="str">
        <f t="shared" si="573"/>
        <v xml:space="preserve"> </v>
      </c>
      <c r="F1346" s="29" t="str">
        <f t="shared" si="548"/>
        <v>-</v>
      </c>
      <c r="G1346" s="29" t="str">
        <f t="shared" si="549"/>
        <v>-</v>
      </c>
      <c r="H1346" s="29" t="str">
        <f t="shared" si="550"/>
        <v>-</v>
      </c>
      <c r="I1346" s="29" t="str">
        <f t="shared" si="551"/>
        <v>-</v>
      </c>
      <c r="J1346" s="46" t="str">
        <f t="shared" si="552"/>
        <v>-</v>
      </c>
      <c r="K1346" s="29" t="str">
        <f t="shared" si="553"/>
        <v>-</v>
      </c>
      <c r="L1346" s="29" t="str">
        <f t="shared" si="554"/>
        <v>-</v>
      </c>
      <c r="M1346" s="29" t="str">
        <f t="shared" si="555"/>
        <v>-</v>
      </c>
      <c r="N1346" s="29" t="str">
        <f t="shared" si="556"/>
        <v>-</v>
      </c>
      <c r="O1346" s="29" t="str">
        <f t="shared" si="557"/>
        <v>-</v>
      </c>
      <c r="P1346" s="2">
        <f>Замеры!R1343</f>
        <v>0</v>
      </c>
      <c r="S1346" s="2">
        <f>Замеры!S1343</f>
        <v>0</v>
      </c>
      <c r="T1346" s="2" t="s">
        <v>72</v>
      </c>
      <c r="U1346" s="2" t="b">
        <f t="shared" si="558"/>
        <v>0</v>
      </c>
      <c r="V1346" s="2" t="b">
        <f t="shared" si="559"/>
        <v>0</v>
      </c>
      <c r="W1346" s="2" t="b">
        <f t="shared" si="560"/>
        <v>0</v>
      </c>
      <c r="Y1346" s="2">
        <f t="shared" ca="1" si="561"/>
        <v>44</v>
      </c>
      <c r="Z1346" s="2">
        <f t="shared" ca="1" si="561"/>
        <v>27</v>
      </c>
      <c r="AA1346" s="2">
        <f t="shared" ca="1" si="561"/>
        <v>26</v>
      </c>
      <c r="AB1346" s="5">
        <f t="shared" ca="1" si="562"/>
        <v>364</v>
      </c>
      <c r="AC1346" s="5">
        <f t="shared" ca="1" si="563"/>
        <v>315</v>
      </c>
      <c r="AD1346" s="5">
        <f t="shared" ca="1" si="564"/>
        <v>360</v>
      </c>
      <c r="AE1346" s="5">
        <f t="shared" ca="1" si="565"/>
        <v>343</v>
      </c>
      <c r="AF1346" s="5">
        <f t="shared" ca="1" si="566"/>
        <v>409</v>
      </c>
      <c r="AG1346" s="5">
        <f t="shared" ca="1" si="567"/>
        <v>332</v>
      </c>
      <c r="AH1346" s="5">
        <f t="shared" ca="1" si="568"/>
        <v>355</v>
      </c>
      <c r="AI1346" s="5">
        <f t="shared" ca="1" si="569"/>
        <v>276</v>
      </c>
      <c r="AJ1346" s="5">
        <f t="shared" ca="1" si="570"/>
        <v>395</v>
      </c>
      <c r="AK1346" s="5">
        <f t="shared" ca="1" si="571"/>
        <v>374</v>
      </c>
    </row>
    <row r="1347" spans="1:37" x14ac:dyDescent="0.3">
      <c r="A1347" s="35">
        <f>IF(Замеры!B1344=0, " ", Замеры!B1344)</f>
        <v>1341</v>
      </c>
      <c r="B1347" s="45" t="str">
        <f>Замеры!G1344</f>
        <v xml:space="preserve">Группа от QF </v>
      </c>
      <c r="C1347" s="45" t="str">
        <f>IF(Замеры!O1344=0, " ", Замеры!O1344)</f>
        <v xml:space="preserve"> </v>
      </c>
      <c r="D1347" s="69" t="str">
        <f t="shared" si="572"/>
        <v xml:space="preserve"> </v>
      </c>
      <c r="E1347" s="69" t="str">
        <f t="shared" si="573"/>
        <v xml:space="preserve"> </v>
      </c>
      <c r="F1347" s="29" t="str">
        <f t="shared" si="548"/>
        <v>-</v>
      </c>
      <c r="G1347" s="29" t="str">
        <f t="shared" si="549"/>
        <v>-</v>
      </c>
      <c r="H1347" s="29" t="str">
        <f t="shared" si="550"/>
        <v>-</v>
      </c>
      <c r="I1347" s="29" t="str">
        <f t="shared" si="551"/>
        <v>-</v>
      </c>
      <c r="J1347" s="46" t="str">
        <f t="shared" si="552"/>
        <v>-</v>
      </c>
      <c r="K1347" s="29" t="str">
        <f t="shared" si="553"/>
        <v>-</v>
      </c>
      <c r="L1347" s="29" t="str">
        <f t="shared" si="554"/>
        <v>-</v>
      </c>
      <c r="M1347" s="29" t="str">
        <f t="shared" si="555"/>
        <v>-</v>
      </c>
      <c r="N1347" s="29" t="str">
        <f t="shared" si="556"/>
        <v>-</v>
      </c>
      <c r="O1347" s="29" t="str">
        <f t="shared" si="557"/>
        <v>-</v>
      </c>
      <c r="P1347" s="2">
        <f>Замеры!R1344</f>
        <v>0</v>
      </c>
      <c r="S1347" s="2">
        <f>Замеры!S1344</f>
        <v>0</v>
      </c>
      <c r="T1347" s="2" t="s">
        <v>72</v>
      </c>
      <c r="U1347" s="2" t="b">
        <f t="shared" si="558"/>
        <v>0</v>
      </c>
      <c r="V1347" s="2" t="b">
        <f t="shared" si="559"/>
        <v>0</v>
      </c>
      <c r="W1347" s="2" t="b">
        <f t="shared" si="560"/>
        <v>0</v>
      </c>
      <c r="Y1347" s="2">
        <f t="shared" ca="1" si="561"/>
        <v>32</v>
      </c>
      <c r="Z1347" s="2">
        <f t="shared" ca="1" si="561"/>
        <v>37</v>
      </c>
      <c r="AA1347" s="2">
        <f t="shared" ca="1" si="561"/>
        <v>25</v>
      </c>
      <c r="AB1347" s="5">
        <f t="shared" ca="1" si="562"/>
        <v>275</v>
      </c>
      <c r="AC1347" s="5">
        <f t="shared" ca="1" si="563"/>
        <v>266</v>
      </c>
      <c r="AD1347" s="5">
        <f t="shared" ca="1" si="564"/>
        <v>398</v>
      </c>
      <c r="AE1347" s="5">
        <f t="shared" ca="1" si="565"/>
        <v>382</v>
      </c>
      <c r="AF1347" s="5">
        <f t="shared" ca="1" si="566"/>
        <v>363</v>
      </c>
      <c r="AG1347" s="5">
        <f t="shared" ca="1" si="567"/>
        <v>377</v>
      </c>
      <c r="AH1347" s="5">
        <f t="shared" ca="1" si="568"/>
        <v>361</v>
      </c>
      <c r="AI1347" s="5">
        <f t="shared" ca="1" si="569"/>
        <v>334</v>
      </c>
      <c r="AJ1347" s="5">
        <f t="shared" ca="1" si="570"/>
        <v>385</v>
      </c>
      <c r="AK1347" s="5">
        <f t="shared" ca="1" si="571"/>
        <v>338</v>
      </c>
    </row>
    <row r="1348" spans="1:37" x14ac:dyDescent="0.3">
      <c r="A1348" s="35">
        <f>IF(Замеры!B1345=0, " ", Замеры!B1345)</f>
        <v>1342</v>
      </c>
      <c r="B1348" s="45" t="str">
        <f>Замеры!G1345</f>
        <v xml:space="preserve">Группа от QF </v>
      </c>
      <c r="C1348" s="45" t="str">
        <f>IF(Замеры!O1345=0, " ", Замеры!O1345)</f>
        <v xml:space="preserve"> </v>
      </c>
      <c r="D1348" s="69" t="str">
        <f t="shared" si="572"/>
        <v xml:space="preserve"> </v>
      </c>
      <c r="E1348" s="69" t="str">
        <f t="shared" si="573"/>
        <v xml:space="preserve"> </v>
      </c>
      <c r="F1348" s="29" t="str">
        <f t="shared" si="548"/>
        <v>-</v>
      </c>
      <c r="G1348" s="29" t="str">
        <f t="shared" si="549"/>
        <v>-</v>
      </c>
      <c r="H1348" s="29" t="str">
        <f t="shared" si="550"/>
        <v>-</v>
      </c>
      <c r="I1348" s="29" t="str">
        <f t="shared" si="551"/>
        <v>-</v>
      </c>
      <c r="J1348" s="46" t="str">
        <f t="shared" si="552"/>
        <v>-</v>
      </c>
      <c r="K1348" s="29" t="str">
        <f t="shared" si="553"/>
        <v>-</v>
      </c>
      <c r="L1348" s="29" t="str">
        <f t="shared" si="554"/>
        <v>-</v>
      </c>
      <c r="M1348" s="29" t="str">
        <f t="shared" si="555"/>
        <v>-</v>
      </c>
      <c r="N1348" s="29" t="str">
        <f t="shared" si="556"/>
        <v>-</v>
      </c>
      <c r="O1348" s="29" t="str">
        <f t="shared" si="557"/>
        <v>-</v>
      </c>
      <c r="P1348" s="2">
        <f>Замеры!R1345</f>
        <v>0</v>
      </c>
      <c r="S1348" s="2">
        <f>Замеры!S1345</f>
        <v>0</v>
      </c>
      <c r="T1348" s="2" t="s">
        <v>72</v>
      </c>
      <c r="U1348" s="2" t="b">
        <f t="shared" si="558"/>
        <v>0</v>
      </c>
      <c r="V1348" s="2" t="b">
        <f t="shared" si="559"/>
        <v>0</v>
      </c>
      <c r="W1348" s="2" t="b">
        <f t="shared" si="560"/>
        <v>0</v>
      </c>
      <c r="Y1348" s="2">
        <f t="shared" ca="1" si="561"/>
        <v>30</v>
      </c>
      <c r="Z1348" s="2">
        <f t="shared" ca="1" si="561"/>
        <v>43</v>
      </c>
      <c r="AA1348" s="2">
        <f t="shared" ca="1" si="561"/>
        <v>49</v>
      </c>
      <c r="AB1348" s="5">
        <f t="shared" ca="1" si="562"/>
        <v>503</v>
      </c>
      <c r="AC1348" s="5">
        <f t="shared" ca="1" si="563"/>
        <v>634</v>
      </c>
      <c r="AD1348" s="5">
        <f t="shared" ca="1" si="564"/>
        <v>588</v>
      </c>
      <c r="AE1348" s="5">
        <f t="shared" ca="1" si="565"/>
        <v>533</v>
      </c>
      <c r="AF1348" s="5">
        <f t="shared" ca="1" si="566"/>
        <v>511</v>
      </c>
      <c r="AG1348" s="5">
        <f t="shared" ca="1" si="567"/>
        <v>524</v>
      </c>
      <c r="AH1348" s="5">
        <f t="shared" ca="1" si="568"/>
        <v>602</v>
      </c>
      <c r="AI1348" s="5">
        <f t="shared" ca="1" si="569"/>
        <v>574</v>
      </c>
      <c r="AJ1348" s="5">
        <f t="shared" ca="1" si="570"/>
        <v>573</v>
      </c>
      <c r="AK1348" s="5">
        <f t="shared" ca="1" si="571"/>
        <v>588</v>
      </c>
    </row>
    <row r="1349" spans="1:37" x14ac:dyDescent="0.3">
      <c r="A1349" s="35">
        <f>IF(Замеры!B1346=0, " ", Замеры!B1346)</f>
        <v>1343</v>
      </c>
      <c r="B1349" s="45" t="str">
        <f>Замеры!G1346</f>
        <v xml:space="preserve">Группа от QF </v>
      </c>
      <c r="C1349" s="45" t="str">
        <f>IF(Замеры!O1346=0, " ", Замеры!O1346)</f>
        <v xml:space="preserve"> </v>
      </c>
      <c r="D1349" s="69" t="str">
        <f t="shared" si="572"/>
        <v xml:space="preserve"> </v>
      </c>
      <c r="E1349" s="69" t="str">
        <f t="shared" si="573"/>
        <v xml:space="preserve"> </v>
      </c>
      <c r="F1349" s="29" t="str">
        <f t="shared" si="548"/>
        <v>-</v>
      </c>
      <c r="G1349" s="29" t="str">
        <f t="shared" si="549"/>
        <v>-</v>
      </c>
      <c r="H1349" s="29" t="str">
        <f t="shared" si="550"/>
        <v>-</v>
      </c>
      <c r="I1349" s="29" t="str">
        <f t="shared" si="551"/>
        <v>-</v>
      </c>
      <c r="J1349" s="46" t="str">
        <f t="shared" si="552"/>
        <v>-</v>
      </c>
      <c r="K1349" s="29" t="str">
        <f t="shared" si="553"/>
        <v>-</v>
      </c>
      <c r="L1349" s="29" t="str">
        <f t="shared" si="554"/>
        <v>-</v>
      </c>
      <c r="M1349" s="29" t="str">
        <f t="shared" si="555"/>
        <v>-</v>
      </c>
      <c r="N1349" s="29" t="str">
        <f t="shared" si="556"/>
        <v>-</v>
      </c>
      <c r="O1349" s="29" t="str">
        <f t="shared" si="557"/>
        <v>-</v>
      </c>
      <c r="P1349" s="2">
        <f>Замеры!R1346</f>
        <v>0</v>
      </c>
      <c r="S1349" s="2">
        <f>Замеры!S1346</f>
        <v>0</v>
      </c>
      <c r="T1349" s="2" t="s">
        <v>72</v>
      </c>
      <c r="U1349" s="2" t="b">
        <f t="shared" si="558"/>
        <v>0</v>
      </c>
      <c r="V1349" s="2" t="b">
        <f t="shared" si="559"/>
        <v>0</v>
      </c>
      <c r="W1349" s="2" t="b">
        <f t="shared" si="560"/>
        <v>0</v>
      </c>
      <c r="Y1349" s="2">
        <f t="shared" ca="1" si="561"/>
        <v>39</v>
      </c>
      <c r="Z1349" s="2">
        <f t="shared" ca="1" si="561"/>
        <v>45</v>
      </c>
      <c r="AA1349" s="2">
        <f t="shared" ca="1" si="561"/>
        <v>46</v>
      </c>
      <c r="AB1349" s="5">
        <f t="shared" ca="1" si="562"/>
        <v>481</v>
      </c>
      <c r="AC1349" s="5">
        <f t="shared" ca="1" si="563"/>
        <v>595</v>
      </c>
      <c r="AD1349" s="5">
        <f t="shared" ca="1" si="564"/>
        <v>466</v>
      </c>
      <c r="AE1349" s="5">
        <f t="shared" ca="1" si="565"/>
        <v>587</v>
      </c>
      <c r="AF1349" s="5">
        <f t="shared" ca="1" si="566"/>
        <v>607</v>
      </c>
      <c r="AG1349" s="5">
        <f t="shared" ca="1" si="567"/>
        <v>494</v>
      </c>
      <c r="AH1349" s="5">
        <f t="shared" ca="1" si="568"/>
        <v>507</v>
      </c>
      <c r="AI1349" s="5">
        <f t="shared" ca="1" si="569"/>
        <v>538</v>
      </c>
      <c r="AJ1349" s="5">
        <f t="shared" ca="1" si="570"/>
        <v>549</v>
      </c>
      <c r="AK1349" s="5">
        <f t="shared" ca="1" si="571"/>
        <v>595</v>
      </c>
    </row>
    <row r="1350" spans="1:37" x14ac:dyDescent="0.3">
      <c r="A1350" s="35">
        <f>IF(Замеры!B1347=0, " ", Замеры!B1347)</f>
        <v>1344</v>
      </c>
      <c r="B1350" s="45" t="str">
        <f>Замеры!G1347</f>
        <v xml:space="preserve">Группа от QF </v>
      </c>
      <c r="C1350" s="45" t="str">
        <f>IF(Замеры!O1347=0, " ", Замеры!O1347)</f>
        <v xml:space="preserve"> </v>
      </c>
      <c r="D1350" s="69" t="str">
        <f t="shared" si="572"/>
        <v xml:space="preserve"> </v>
      </c>
      <c r="E1350" s="69" t="str">
        <f t="shared" si="573"/>
        <v xml:space="preserve"> </v>
      </c>
      <c r="F1350" s="29" t="str">
        <f t="shared" si="548"/>
        <v>-</v>
      </c>
      <c r="G1350" s="29" t="str">
        <f t="shared" si="549"/>
        <v>-</v>
      </c>
      <c r="H1350" s="29" t="str">
        <f t="shared" si="550"/>
        <v>-</v>
      </c>
      <c r="I1350" s="29" t="str">
        <f t="shared" si="551"/>
        <v>-</v>
      </c>
      <c r="J1350" s="46" t="str">
        <f t="shared" si="552"/>
        <v>-</v>
      </c>
      <c r="K1350" s="29" t="str">
        <f t="shared" si="553"/>
        <v>-</v>
      </c>
      <c r="L1350" s="29" t="str">
        <f t="shared" si="554"/>
        <v>-</v>
      </c>
      <c r="M1350" s="29" t="str">
        <f t="shared" si="555"/>
        <v>-</v>
      </c>
      <c r="N1350" s="29" t="str">
        <f t="shared" si="556"/>
        <v>-</v>
      </c>
      <c r="O1350" s="29" t="str">
        <f t="shared" si="557"/>
        <v>-</v>
      </c>
      <c r="P1350" s="2">
        <f>Замеры!R1347</f>
        <v>0</v>
      </c>
      <c r="S1350" s="2">
        <f>Замеры!S1347</f>
        <v>0</v>
      </c>
      <c r="T1350" s="2" t="s">
        <v>72</v>
      </c>
      <c r="U1350" s="2" t="b">
        <f t="shared" si="558"/>
        <v>0</v>
      </c>
      <c r="V1350" s="2" t="b">
        <f t="shared" si="559"/>
        <v>0</v>
      </c>
      <c r="W1350" s="2" t="b">
        <f t="shared" si="560"/>
        <v>0</v>
      </c>
      <c r="Y1350" s="2">
        <f t="shared" ca="1" si="561"/>
        <v>22</v>
      </c>
      <c r="Z1350" s="2">
        <f t="shared" ca="1" si="561"/>
        <v>40</v>
      </c>
      <c r="AA1350" s="2">
        <f t="shared" ca="1" si="561"/>
        <v>33</v>
      </c>
      <c r="AB1350" s="5">
        <f t="shared" ca="1" si="562"/>
        <v>475</v>
      </c>
      <c r="AC1350" s="5">
        <f t="shared" ca="1" si="563"/>
        <v>370</v>
      </c>
      <c r="AD1350" s="5">
        <f t="shared" ca="1" si="564"/>
        <v>387</v>
      </c>
      <c r="AE1350" s="5">
        <f t="shared" ca="1" si="565"/>
        <v>376</v>
      </c>
      <c r="AF1350" s="5">
        <f t="shared" ca="1" si="566"/>
        <v>480</v>
      </c>
      <c r="AG1350" s="5">
        <f t="shared" ca="1" si="567"/>
        <v>459</v>
      </c>
      <c r="AH1350" s="5">
        <f t="shared" ca="1" si="568"/>
        <v>453</v>
      </c>
      <c r="AI1350" s="5">
        <f t="shared" ca="1" si="569"/>
        <v>439</v>
      </c>
      <c r="AJ1350" s="5">
        <f t="shared" ca="1" si="570"/>
        <v>402</v>
      </c>
      <c r="AK1350" s="5">
        <f t="shared" ca="1" si="571"/>
        <v>400</v>
      </c>
    </row>
    <row r="1351" spans="1:37" x14ac:dyDescent="0.3">
      <c r="A1351" s="35">
        <f>IF(Замеры!B1348=0, " ", Замеры!B1348)</f>
        <v>1345</v>
      </c>
      <c r="B1351" s="45" t="str">
        <f>Замеры!G1348</f>
        <v xml:space="preserve">Группа от QF </v>
      </c>
      <c r="C1351" s="45" t="str">
        <f>IF(Замеры!O1348=0, " ", Замеры!O1348)</f>
        <v xml:space="preserve"> </v>
      </c>
      <c r="D1351" s="69" t="str">
        <f t="shared" si="572"/>
        <v xml:space="preserve"> </v>
      </c>
      <c r="E1351" s="69" t="str">
        <f t="shared" si="573"/>
        <v xml:space="preserve"> </v>
      </c>
      <c r="F1351" s="29" t="str">
        <f t="shared" ref="F1351:F1414" si="574">IF(OR(P1351=$S$5,P1351=$P$5),AB1351,"-")</f>
        <v>-</v>
      </c>
      <c r="G1351" s="29" t="str">
        <f t="shared" ref="G1351:G1414" si="575">IF(OR(P1351=$S$5,P1351=$Q$5),AC1351,"-")</f>
        <v>-</v>
      </c>
      <c r="H1351" s="29" t="str">
        <f t="shared" ref="H1351:H1414" si="576">IF(OR(P1351=$S$5,P1351=$R$5),AD1351,"-")</f>
        <v>-</v>
      </c>
      <c r="I1351" s="29" t="str">
        <f t="shared" ref="I1351:I1414" si="577">IF(OR(P1351=$P$4,P1351=$R$5,P1351=$S$5,P1351=$P$5),AE1351,"-")</f>
        <v>-</v>
      </c>
      <c r="J1351" s="46" t="str">
        <f t="shared" ref="J1351:J1414" si="578">IF(OR(P1351=$P$5,P1351=$Q$5,P1351=$S$5,P1351=$Q$4),AF1351,"-")</f>
        <v>-</v>
      </c>
      <c r="K1351" s="29" t="str">
        <f t="shared" ref="K1351:K1414" si="579">IF(OR(P1351=$R$5,P1351=$Q$5,P1351=$R$4,P1351=$S$5),AG1351,"-")</f>
        <v>-</v>
      </c>
      <c r="L1351" s="29" t="str">
        <f t="shared" ref="L1351:L1414" si="580">IF(I1351=$T$4,T1350,IF(S1351=$S$4,AH1351,IF(S1351=$U$4,"-")))</f>
        <v>-</v>
      </c>
      <c r="M1351" s="29" t="str">
        <f t="shared" ref="M1351:M1414" si="581">IF(J1351=$T$4,T1350,IF(S1351=$S$4,AI1351,IF(S1351=$U$4,"-")))</f>
        <v>-</v>
      </c>
      <c r="N1351" s="29" t="str">
        <f t="shared" ref="N1351:N1414" si="582">IF(K1351=$T$4,T1350,IF(S1351=$S$4,AJ1351,IF(S1351=$U$4,"-")))</f>
        <v>-</v>
      </c>
      <c r="O1351" s="29" t="str">
        <f t="shared" ref="O1351:O1414" si="583">IF(S1351=$S$4,AK1351,"-")</f>
        <v>-</v>
      </c>
      <c r="P1351" s="2">
        <f>Замеры!R1348</f>
        <v>0</v>
      </c>
      <c r="S1351" s="2">
        <f>Замеры!S1348</f>
        <v>0</v>
      </c>
      <c r="T1351" s="2" t="s">
        <v>72</v>
      </c>
      <c r="U1351" s="2" t="b">
        <f t="shared" ref="U1351:U1414" si="584">OR(P1351=$S$5,P1351=$P$5,P1351=$R$5,P1351=$P$4)</f>
        <v>0</v>
      </c>
      <c r="V1351" s="2" t="b">
        <f t="shared" ref="V1351:V1414" si="585">OR(P1351=$S$5,P1351=$P$5,P1351=$Q$5,P1351=$Q$4)</f>
        <v>0</v>
      </c>
      <c r="W1351" s="2" t="b">
        <f t="shared" ref="W1351:W1414" si="586">OR(P1351=$Q$5,P1351=$S$5,P1351=$R$5,P1351=$R$4)</f>
        <v>0</v>
      </c>
      <c r="Y1351" s="2">
        <f t="shared" ref="Y1351:AA1382" ca="1" si="587">RANDBETWEEN($T$2,$T$3)</f>
        <v>22</v>
      </c>
      <c r="Z1351" s="2">
        <f t="shared" ca="1" si="587"/>
        <v>27</v>
      </c>
      <c r="AA1351" s="2">
        <f t="shared" ca="1" si="587"/>
        <v>39</v>
      </c>
      <c r="AB1351" s="5">
        <f t="shared" ref="AB1351:AB1414" ca="1" si="588">RANDBETWEEN(AA1351*10+5,AA1351*10+150)</f>
        <v>440</v>
      </c>
      <c r="AC1351" s="5">
        <f t="shared" ref="AC1351:AC1414" ca="1" si="589">RANDBETWEEN(AA1351*10+5,AA1351*10+150)</f>
        <v>410</v>
      </c>
      <c r="AD1351" s="5">
        <f t="shared" ref="AD1351:AD1414" ca="1" si="590">RANDBETWEEN(AA1351*10+5,AA1351*10+150)</f>
        <v>475</v>
      </c>
      <c r="AE1351" s="5">
        <f t="shared" ref="AE1351:AE1414" ca="1" si="591">RANDBETWEEN(AA1351*10+5,AA1351*10+150)</f>
        <v>523</v>
      </c>
      <c r="AF1351" s="5">
        <f t="shared" ref="AF1351:AF1414" ca="1" si="592">RANDBETWEEN(AA1351*10+5,AA1351*10+150)</f>
        <v>471</v>
      </c>
      <c r="AG1351" s="5">
        <f t="shared" ref="AG1351:AG1414" ca="1" si="593">RANDBETWEEN(AA1351*10+5,AA1351*10+150)</f>
        <v>484</v>
      </c>
      <c r="AH1351" s="5">
        <f t="shared" ref="AH1351:AH1414" ca="1" si="594">RANDBETWEEN(AA1351*10+5,AA1351*10+150)</f>
        <v>429</v>
      </c>
      <c r="AI1351" s="5">
        <f t="shared" ref="AI1351:AI1414" ca="1" si="595">RANDBETWEEN(AA1351*10+5,AA1351*10+150)</f>
        <v>517</v>
      </c>
      <c r="AJ1351" s="5">
        <f t="shared" ref="AJ1351:AJ1414" ca="1" si="596">RANDBETWEEN(AA1351*10+5,AA1351*10+150)</f>
        <v>495</v>
      </c>
      <c r="AK1351" s="5">
        <f t="shared" ref="AK1351:AK1414" ca="1" si="597">RANDBETWEEN(AA1351*10+5,AA1351*10+150)</f>
        <v>482</v>
      </c>
    </row>
    <row r="1352" spans="1:37" x14ac:dyDescent="0.3">
      <c r="A1352" s="35">
        <f>IF(Замеры!B1349=0, " ", Замеры!B1349)</f>
        <v>1346</v>
      </c>
      <c r="B1352" s="45" t="str">
        <f>Замеры!G1349</f>
        <v xml:space="preserve">Группа от QF </v>
      </c>
      <c r="C1352" s="45" t="str">
        <f>IF(Замеры!O1349=0, " ", Замеры!O1349)</f>
        <v xml:space="preserve"> </v>
      </c>
      <c r="D1352" s="69" t="str">
        <f t="shared" si="572"/>
        <v xml:space="preserve"> </v>
      </c>
      <c r="E1352" s="69" t="str">
        <f t="shared" si="573"/>
        <v xml:space="preserve"> </v>
      </c>
      <c r="F1352" s="29" t="str">
        <f t="shared" si="574"/>
        <v>-</v>
      </c>
      <c r="G1352" s="29" t="str">
        <f t="shared" si="575"/>
        <v>-</v>
      </c>
      <c r="H1352" s="29" t="str">
        <f t="shared" si="576"/>
        <v>-</v>
      </c>
      <c r="I1352" s="29" t="str">
        <f t="shared" si="577"/>
        <v>-</v>
      </c>
      <c r="J1352" s="46" t="str">
        <f t="shared" si="578"/>
        <v>-</v>
      </c>
      <c r="K1352" s="29" t="str">
        <f t="shared" si="579"/>
        <v>-</v>
      </c>
      <c r="L1352" s="29" t="str">
        <f t="shared" si="580"/>
        <v>-</v>
      </c>
      <c r="M1352" s="29" t="str">
        <f t="shared" si="581"/>
        <v>-</v>
      </c>
      <c r="N1352" s="29" t="str">
        <f t="shared" si="582"/>
        <v>-</v>
      </c>
      <c r="O1352" s="29" t="str">
        <f t="shared" si="583"/>
        <v>-</v>
      </c>
      <c r="P1352" s="2">
        <f>Замеры!R1349</f>
        <v>0</v>
      </c>
      <c r="S1352" s="2">
        <f>Замеры!S1349</f>
        <v>0</v>
      </c>
      <c r="T1352" s="2" t="s">
        <v>72</v>
      </c>
      <c r="U1352" s="2" t="b">
        <f t="shared" si="584"/>
        <v>0</v>
      </c>
      <c r="V1352" s="2" t="b">
        <f t="shared" si="585"/>
        <v>0</v>
      </c>
      <c r="W1352" s="2" t="b">
        <f t="shared" si="586"/>
        <v>0</v>
      </c>
      <c r="Y1352" s="2">
        <f t="shared" ca="1" si="587"/>
        <v>35</v>
      </c>
      <c r="Z1352" s="2">
        <f t="shared" ca="1" si="587"/>
        <v>43</v>
      </c>
      <c r="AA1352" s="2">
        <f t="shared" ca="1" si="587"/>
        <v>30</v>
      </c>
      <c r="AB1352" s="5">
        <f t="shared" ca="1" si="588"/>
        <v>356</v>
      </c>
      <c r="AC1352" s="5">
        <f t="shared" ca="1" si="589"/>
        <v>416</v>
      </c>
      <c r="AD1352" s="5">
        <f t="shared" ca="1" si="590"/>
        <v>412</v>
      </c>
      <c r="AE1352" s="5">
        <f t="shared" ca="1" si="591"/>
        <v>306</v>
      </c>
      <c r="AF1352" s="5">
        <f t="shared" ca="1" si="592"/>
        <v>336</v>
      </c>
      <c r="AG1352" s="5">
        <f t="shared" ca="1" si="593"/>
        <v>357</v>
      </c>
      <c r="AH1352" s="5">
        <f t="shared" ca="1" si="594"/>
        <v>363</v>
      </c>
      <c r="AI1352" s="5">
        <f t="shared" ca="1" si="595"/>
        <v>319</v>
      </c>
      <c r="AJ1352" s="5">
        <f t="shared" ca="1" si="596"/>
        <v>384</v>
      </c>
      <c r="AK1352" s="5">
        <f t="shared" ca="1" si="597"/>
        <v>309</v>
      </c>
    </row>
    <row r="1353" spans="1:37" x14ac:dyDescent="0.3">
      <c r="A1353" s="35">
        <f>IF(Замеры!B1350=0, " ", Замеры!B1350)</f>
        <v>1347</v>
      </c>
      <c r="B1353" s="45" t="str">
        <f>Замеры!G1350</f>
        <v xml:space="preserve">Группа от QF </v>
      </c>
      <c r="C1353" s="45" t="str">
        <f>IF(Замеры!O1350=0, " ", Замеры!O1350)</f>
        <v xml:space="preserve"> </v>
      </c>
      <c r="D1353" s="69" t="str">
        <f t="shared" si="572"/>
        <v xml:space="preserve"> </v>
      </c>
      <c r="E1353" s="69" t="str">
        <f t="shared" si="573"/>
        <v xml:space="preserve"> </v>
      </c>
      <c r="F1353" s="29" t="str">
        <f t="shared" si="574"/>
        <v>-</v>
      </c>
      <c r="G1353" s="29" t="str">
        <f t="shared" si="575"/>
        <v>-</v>
      </c>
      <c r="H1353" s="29" t="str">
        <f t="shared" si="576"/>
        <v>-</v>
      </c>
      <c r="I1353" s="29" t="str">
        <f t="shared" si="577"/>
        <v>-</v>
      </c>
      <c r="J1353" s="46" t="str">
        <f t="shared" si="578"/>
        <v>-</v>
      </c>
      <c r="K1353" s="29" t="str">
        <f t="shared" si="579"/>
        <v>-</v>
      </c>
      <c r="L1353" s="29" t="str">
        <f t="shared" si="580"/>
        <v>-</v>
      </c>
      <c r="M1353" s="29" t="str">
        <f t="shared" si="581"/>
        <v>-</v>
      </c>
      <c r="N1353" s="29" t="str">
        <f t="shared" si="582"/>
        <v>-</v>
      </c>
      <c r="O1353" s="29" t="str">
        <f t="shared" si="583"/>
        <v>-</v>
      </c>
      <c r="P1353" s="2">
        <f>Замеры!R1350</f>
        <v>0</v>
      </c>
      <c r="S1353" s="2">
        <f>Замеры!S1350</f>
        <v>0</v>
      </c>
      <c r="T1353" s="2" t="s">
        <v>72</v>
      </c>
      <c r="U1353" s="2" t="b">
        <f t="shared" si="584"/>
        <v>0</v>
      </c>
      <c r="V1353" s="2" t="b">
        <f t="shared" si="585"/>
        <v>0</v>
      </c>
      <c r="W1353" s="2" t="b">
        <f t="shared" si="586"/>
        <v>0</v>
      </c>
      <c r="Y1353" s="2">
        <f t="shared" ca="1" si="587"/>
        <v>27</v>
      </c>
      <c r="Z1353" s="2">
        <f t="shared" ca="1" si="587"/>
        <v>34</v>
      </c>
      <c r="AA1353" s="2">
        <f t="shared" ca="1" si="587"/>
        <v>24</v>
      </c>
      <c r="AB1353" s="5">
        <f t="shared" ca="1" si="588"/>
        <v>378</v>
      </c>
      <c r="AC1353" s="5">
        <f t="shared" ca="1" si="589"/>
        <v>314</v>
      </c>
      <c r="AD1353" s="5">
        <f t="shared" ca="1" si="590"/>
        <v>288</v>
      </c>
      <c r="AE1353" s="5">
        <f t="shared" ca="1" si="591"/>
        <v>294</v>
      </c>
      <c r="AF1353" s="5">
        <f t="shared" ca="1" si="592"/>
        <v>305</v>
      </c>
      <c r="AG1353" s="5">
        <f t="shared" ca="1" si="593"/>
        <v>360</v>
      </c>
      <c r="AH1353" s="5">
        <f t="shared" ca="1" si="594"/>
        <v>366</v>
      </c>
      <c r="AI1353" s="5">
        <f t="shared" ca="1" si="595"/>
        <v>320</v>
      </c>
      <c r="AJ1353" s="5">
        <f t="shared" ca="1" si="596"/>
        <v>313</v>
      </c>
      <c r="AK1353" s="5">
        <f t="shared" ca="1" si="597"/>
        <v>245</v>
      </c>
    </row>
    <row r="1354" spans="1:37" x14ac:dyDescent="0.3">
      <c r="A1354" s="35">
        <f>IF(Замеры!B1351=0, " ", Замеры!B1351)</f>
        <v>1348</v>
      </c>
      <c r="B1354" s="45" t="str">
        <f>Замеры!G1351</f>
        <v xml:space="preserve">Группа от QF </v>
      </c>
      <c r="C1354" s="45" t="str">
        <f>IF(Замеры!O1351=0, " ", Замеры!O1351)</f>
        <v xml:space="preserve"> </v>
      </c>
      <c r="D1354" s="69" t="str">
        <f t="shared" si="572"/>
        <v xml:space="preserve"> </v>
      </c>
      <c r="E1354" s="69" t="str">
        <f t="shared" si="573"/>
        <v xml:space="preserve"> </v>
      </c>
      <c r="F1354" s="29" t="str">
        <f t="shared" si="574"/>
        <v>-</v>
      </c>
      <c r="G1354" s="29" t="str">
        <f t="shared" si="575"/>
        <v>-</v>
      </c>
      <c r="H1354" s="29" t="str">
        <f t="shared" si="576"/>
        <v>-</v>
      </c>
      <c r="I1354" s="29" t="str">
        <f t="shared" si="577"/>
        <v>-</v>
      </c>
      <c r="J1354" s="46" t="str">
        <f t="shared" si="578"/>
        <v>-</v>
      </c>
      <c r="K1354" s="29" t="str">
        <f t="shared" si="579"/>
        <v>-</v>
      </c>
      <c r="L1354" s="29" t="str">
        <f t="shared" si="580"/>
        <v>-</v>
      </c>
      <c r="M1354" s="29" t="str">
        <f t="shared" si="581"/>
        <v>-</v>
      </c>
      <c r="N1354" s="29" t="str">
        <f t="shared" si="582"/>
        <v>-</v>
      </c>
      <c r="O1354" s="29" t="str">
        <f t="shared" si="583"/>
        <v>-</v>
      </c>
      <c r="P1354" s="2">
        <f>Замеры!R1351</f>
        <v>0</v>
      </c>
      <c r="S1354" s="2">
        <f>Замеры!S1351</f>
        <v>0</v>
      </c>
      <c r="T1354" s="2" t="s">
        <v>72</v>
      </c>
      <c r="U1354" s="2" t="b">
        <f t="shared" si="584"/>
        <v>0</v>
      </c>
      <c r="V1354" s="2" t="b">
        <f t="shared" si="585"/>
        <v>0</v>
      </c>
      <c r="W1354" s="2" t="b">
        <f t="shared" si="586"/>
        <v>0</v>
      </c>
      <c r="Y1354" s="2">
        <f t="shared" ca="1" si="587"/>
        <v>25</v>
      </c>
      <c r="Z1354" s="2">
        <f t="shared" ca="1" si="587"/>
        <v>22</v>
      </c>
      <c r="AA1354" s="2">
        <f t="shared" ca="1" si="587"/>
        <v>44</v>
      </c>
      <c r="AB1354" s="5">
        <f t="shared" ca="1" si="588"/>
        <v>469</v>
      </c>
      <c r="AC1354" s="5">
        <f t="shared" ca="1" si="589"/>
        <v>525</v>
      </c>
      <c r="AD1354" s="5">
        <f t="shared" ca="1" si="590"/>
        <v>540</v>
      </c>
      <c r="AE1354" s="5">
        <f t="shared" ca="1" si="591"/>
        <v>499</v>
      </c>
      <c r="AF1354" s="5">
        <f t="shared" ca="1" si="592"/>
        <v>572</v>
      </c>
      <c r="AG1354" s="5">
        <f t="shared" ca="1" si="593"/>
        <v>566</v>
      </c>
      <c r="AH1354" s="5">
        <f t="shared" ca="1" si="594"/>
        <v>549</v>
      </c>
      <c r="AI1354" s="5">
        <f t="shared" ca="1" si="595"/>
        <v>541</v>
      </c>
      <c r="AJ1354" s="5">
        <f t="shared" ca="1" si="596"/>
        <v>531</v>
      </c>
      <c r="AK1354" s="5">
        <f t="shared" ca="1" si="597"/>
        <v>553</v>
      </c>
    </row>
    <row r="1355" spans="1:37" x14ac:dyDescent="0.3">
      <c r="A1355" s="35">
        <f>IF(Замеры!B1352=0, " ", Замеры!B1352)</f>
        <v>1349</v>
      </c>
      <c r="B1355" s="45" t="str">
        <f>Замеры!G1352</f>
        <v xml:space="preserve">Группа от QF </v>
      </c>
      <c r="C1355" s="45" t="str">
        <f>IF(Замеры!O1352=0, " ", Замеры!O1352)</f>
        <v xml:space="preserve"> </v>
      </c>
      <c r="D1355" s="69" t="str">
        <f t="shared" ref="D1355:D1418" si="598">IF(P1355=0, " ", 1000)</f>
        <v xml:space="preserve"> </v>
      </c>
      <c r="E1355" s="69" t="str">
        <f t="shared" ref="E1355:E1418" si="599">IF(P1355=0, " ", 0.5)</f>
        <v xml:space="preserve"> </v>
      </c>
      <c r="F1355" s="29" t="str">
        <f t="shared" si="574"/>
        <v>-</v>
      </c>
      <c r="G1355" s="29" t="str">
        <f t="shared" si="575"/>
        <v>-</v>
      </c>
      <c r="H1355" s="29" t="str">
        <f t="shared" si="576"/>
        <v>-</v>
      </c>
      <c r="I1355" s="29" t="str">
        <f t="shared" si="577"/>
        <v>-</v>
      </c>
      <c r="J1355" s="46" t="str">
        <f t="shared" si="578"/>
        <v>-</v>
      </c>
      <c r="K1355" s="29" t="str">
        <f t="shared" si="579"/>
        <v>-</v>
      </c>
      <c r="L1355" s="29" t="str">
        <f t="shared" si="580"/>
        <v>-</v>
      </c>
      <c r="M1355" s="29" t="str">
        <f t="shared" si="581"/>
        <v>-</v>
      </c>
      <c r="N1355" s="29" t="str">
        <f t="shared" si="582"/>
        <v>-</v>
      </c>
      <c r="O1355" s="29" t="str">
        <f t="shared" si="583"/>
        <v>-</v>
      </c>
      <c r="P1355" s="2">
        <f>Замеры!R1352</f>
        <v>0</v>
      </c>
      <c r="S1355" s="2">
        <f>Замеры!S1352</f>
        <v>0</v>
      </c>
      <c r="T1355" s="2" t="s">
        <v>72</v>
      </c>
      <c r="U1355" s="2" t="b">
        <f t="shared" si="584"/>
        <v>0</v>
      </c>
      <c r="V1355" s="2" t="b">
        <f t="shared" si="585"/>
        <v>0</v>
      </c>
      <c r="W1355" s="2" t="b">
        <f t="shared" si="586"/>
        <v>0</v>
      </c>
      <c r="Y1355" s="2">
        <f t="shared" ca="1" si="587"/>
        <v>38</v>
      </c>
      <c r="Z1355" s="2">
        <f t="shared" ca="1" si="587"/>
        <v>47</v>
      </c>
      <c r="AA1355" s="2">
        <f t="shared" ca="1" si="587"/>
        <v>23</v>
      </c>
      <c r="AB1355" s="5">
        <f t="shared" ca="1" si="588"/>
        <v>356</v>
      </c>
      <c r="AC1355" s="5">
        <f t="shared" ca="1" si="589"/>
        <v>245</v>
      </c>
      <c r="AD1355" s="5">
        <f t="shared" ca="1" si="590"/>
        <v>296</v>
      </c>
      <c r="AE1355" s="5">
        <f t="shared" ca="1" si="591"/>
        <v>288</v>
      </c>
      <c r="AF1355" s="5">
        <f t="shared" ca="1" si="592"/>
        <v>245</v>
      </c>
      <c r="AG1355" s="5">
        <f t="shared" ca="1" si="593"/>
        <v>291</v>
      </c>
      <c r="AH1355" s="5">
        <f t="shared" ca="1" si="594"/>
        <v>244</v>
      </c>
      <c r="AI1355" s="5">
        <f t="shared" ca="1" si="595"/>
        <v>235</v>
      </c>
      <c r="AJ1355" s="5">
        <f t="shared" ca="1" si="596"/>
        <v>357</v>
      </c>
      <c r="AK1355" s="5">
        <f t="shared" ca="1" si="597"/>
        <v>334</v>
      </c>
    </row>
    <row r="1356" spans="1:37" x14ac:dyDescent="0.3">
      <c r="A1356" s="35">
        <f>IF(Замеры!B1353=0, " ", Замеры!B1353)</f>
        <v>1350</v>
      </c>
      <c r="B1356" s="45" t="str">
        <f>Замеры!G1353</f>
        <v xml:space="preserve">Группа от QF </v>
      </c>
      <c r="C1356" s="45" t="str">
        <f>IF(Замеры!O1353=0, " ", Замеры!O1353)</f>
        <v xml:space="preserve"> </v>
      </c>
      <c r="D1356" s="69" t="str">
        <f t="shared" si="598"/>
        <v xml:space="preserve"> </v>
      </c>
      <c r="E1356" s="69" t="str">
        <f t="shared" si="599"/>
        <v xml:space="preserve"> </v>
      </c>
      <c r="F1356" s="29" t="str">
        <f t="shared" si="574"/>
        <v>-</v>
      </c>
      <c r="G1356" s="29" t="str">
        <f t="shared" si="575"/>
        <v>-</v>
      </c>
      <c r="H1356" s="29" t="str">
        <f t="shared" si="576"/>
        <v>-</v>
      </c>
      <c r="I1356" s="29" t="str">
        <f t="shared" si="577"/>
        <v>-</v>
      </c>
      <c r="J1356" s="46" t="str">
        <f t="shared" si="578"/>
        <v>-</v>
      </c>
      <c r="K1356" s="29" t="str">
        <f t="shared" si="579"/>
        <v>-</v>
      </c>
      <c r="L1356" s="29" t="str">
        <f t="shared" si="580"/>
        <v>-</v>
      </c>
      <c r="M1356" s="29" t="str">
        <f t="shared" si="581"/>
        <v>-</v>
      </c>
      <c r="N1356" s="29" t="str">
        <f t="shared" si="582"/>
        <v>-</v>
      </c>
      <c r="O1356" s="29" t="str">
        <f t="shared" si="583"/>
        <v>-</v>
      </c>
      <c r="P1356" s="2">
        <f>Замеры!R1353</f>
        <v>0</v>
      </c>
      <c r="S1356" s="2">
        <f>Замеры!S1353</f>
        <v>0</v>
      </c>
      <c r="T1356" s="2" t="s">
        <v>72</v>
      </c>
      <c r="U1356" s="2" t="b">
        <f t="shared" si="584"/>
        <v>0</v>
      </c>
      <c r="V1356" s="2" t="b">
        <f t="shared" si="585"/>
        <v>0</v>
      </c>
      <c r="W1356" s="2" t="b">
        <f t="shared" si="586"/>
        <v>0</v>
      </c>
      <c r="Y1356" s="2">
        <f t="shared" ca="1" si="587"/>
        <v>31</v>
      </c>
      <c r="Z1356" s="2">
        <f t="shared" ca="1" si="587"/>
        <v>30</v>
      </c>
      <c r="AA1356" s="2">
        <f t="shared" ca="1" si="587"/>
        <v>22</v>
      </c>
      <c r="AB1356" s="5">
        <f t="shared" ca="1" si="588"/>
        <v>318</v>
      </c>
      <c r="AC1356" s="5">
        <f t="shared" ca="1" si="589"/>
        <v>323</v>
      </c>
      <c r="AD1356" s="5">
        <f t="shared" ca="1" si="590"/>
        <v>267</v>
      </c>
      <c r="AE1356" s="5">
        <f t="shared" ca="1" si="591"/>
        <v>336</v>
      </c>
      <c r="AF1356" s="5">
        <f t="shared" ca="1" si="592"/>
        <v>346</v>
      </c>
      <c r="AG1356" s="5">
        <f t="shared" ca="1" si="593"/>
        <v>279</v>
      </c>
      <c r="AH1356" s="5">
        <f t="shared" ca="1" si="594"/>
        <v>275</v>
      </c>
      <c r="AI1356" s="5">
        <f t="shared" ca="1" si="595"/>
        <v>229</v>
      </c>
      <c r="AJ1356" s="5">
        <f t="shared" ca="1" si="596"/>
        <v>314</v>
      </c>
      <c r="AK1356" s="5">
        <f t="shared" ca="1" si="597"/>
        <v>321</v>
      </c>
    </row>
    <row r="1357" spans="1:37" x14ac:dyDescent="0.3">
      <c r="A1357" s="35">
        <f>IF(Замеры!B1354=0, " ", Замеры!B1354)</f>
        <v>1351</v>
      </c>
      <c r="B1357" s="45" t="str">
        <f>Замеры!G1354</f>
        <v xml:space="preserve">Группа от QF </v>
      </c>
      <c r="C1357" s="45" t="str">
        <f>IF(Замеры!O1354=0, " ", Замеры!O1354)</f>
        <v xml:space="preserve"> </v>
      </c>
      <c r="D1357" s="69" t="str">
        <f t="shared" si="598"/>
        <v xml:space="preserve"> </v>
      </c>
      <c r="E1357" s="69" t="str">
        <f t="shared" si="599"/>
        <v xml:space="preserve"> </v>
      </c>
      <c r="F1357" s="29" t="str">
        <f t="shared" si="574"/>
        <v>-</v>
      </c>
      <c r="G1357" s="29" t="str">
        <f t="shared" si="575"/>
        <v>-</v>
      </c>
      <c r="H1357" s="29" t="str">
        <f t="shared" si="576"/>
        <v>-</v>
      </c>
      <c r="I1357" s="29" t="str">
        <f t="shared" si="577"/>
        <v>-</v>
      </c>
      <c r="J1357" s="46" t="str">
        <f t="shared" si="578"/>
        <v>-</v>
      </c>
      <c r="K1357" s="29" t="str">
        <f t="shared" si="579"/>
        <v>-</v>
      </c>
      <c r="L1357" s="29" t="str">
        <f t="shared" si="580"/>
        <v>-</v>
      </c>
      <c r="M1357" s="29" t="str">
        <f t="shared" si="581"/>
        <v>-</v>
      </c>
      <c r="N1357" s="29" t="str">
        <f t="shared" si="582"/>
        <v>-</v>
      </c>
      <c r="O1357" s="29" t="str">
        <f t="shared" si="583"/>
        <v>-</v>
      </c>
      <c r="P1357" s="2">
        <f>Замеры!R1354</f>
        <v>0</v>
      </c>
      <c r="S1357" s="2">
        <f>Замеры!S1354</f>
        <v>0</v>
      </c>
      <c r="T1357" s="2" t="s">
        <v>72</v>
      </c>
      <c r="U1357" s="2" t="b">
        <f t="shared" si="584"/>
        <v>0</v>
      </c>
      <c r="V1357" s="2" t="b">
        <f t="shared" si="585"/>
        <v>0</v>
      </c>
      <c r="W1357" s="2" t="b">
        <f t="shared" si="586"/>
        <v>0</v>
      </c>
      <c r="Y1357" s="2">
        <f t="shared" ca="1" si="587"/>
        <v>29</v>
      </c>
      <c r="Z1357" s="2">
        <f t="shared" ca="1" si="587"/>
        <v>50</v>
      </c>
      <c r="AA1357" s="2">
        <f t="shared" ca="1" si="587"/>
        <v>20</v>
      </c>
      <c r="AB1357" s="5">
        <f t="shared" ca="1" si="588"/>
        <v>206</v>
      </c>
      <c r="AC1357" s="5">
        <f t="shared" ca="1" si="589"/>
        <v>308</v>
      </c>
      <c r="AD1357" s="5">
        <f t="shared" ca="1" si="590"/>
        <v>221</v>
      </c>
      <c r="AE1357" s="5">
        <f t="shared" ca="1" si="591"/>
        <v>301</v>
      </c>
      <c r="AF1357" s="5">
        <f t="shared" ca="1" si="592"/>
        <v>326</v>
      </c>
      <c r="AG1357" s="5">
        <f t="shared" ca="1" si="593"/>
        <v>334</v>
      </c>
      <c r="AH1357" s="5">
        <f t="shared" ca="1" si="594"/>
        <v>301</v>
      </c>
      <c r="AI1357" s="5">
        <f t="shared" ca="1" si="595"/>
        <v>324</v>
      </c>
      <c r="AJ1357" s="5">
        <f t="shared" ca="1" si="596"/>
        <v>341</v>
      </c>
      <c r="AK1357" s="5">
        <f t="shared" ca="1" si="597"/>
        <v>220</v>
      </c>
    </row>
    <row r="1358" spans="1:37" x14ac:dyDescent="0.3">
      <c r="A1358" s="35">
        <f>IF(Замеры!B1355=0, " ", Замеры!B1355)</f>
        <v>1352</v>
      </c>
      <c r="B1358" s="45" t="str">
        <f>Замеры!G1355</f>
        <v xml:space="preserve">Группа от QF </v>
      </c>
      <c r="C1358" s="45" t="str">
        <f>IF(Замеры!O1355=0, " ", Замеры!O1355)</f>
        <v xml:space="preserve"> </v>
      </c>
      <c r="D1358" s="69" t="str">
        <f t="shared" si="598"/>
        <v xml:space="preserve"> </v>
      </c>
      <c r="E1358" s="69" t="str">
        <f t="shared" si="599"/>
        <v xml:space="preserve"> </v>
      </c>
      <c r="F1358" s="29" t="str">
        <f t="shared" si="574"/>
        <v>-</v>
      </c>
      <c r="G1358" s="29" t="str">
        <f t="shared" si="575"/>
        <v>-</v>
      </c>
      <c r="H1358" s="29" t="str">
        <f t="shared" si="576"/>
        <v>-</v>
      </c>
      <c r="I1358" s="29" t="str">
        <f t="shared" si="577"/>
        <v>-</v>
      </c>
      <c r="J1358" s="46" t="str">
        <f t="shared" si="578"/>
        <v>-</v>
      </c>
      <c r="K1358" s="29" t="str">
        <f t="shared" si="579"/>
        <v>-</v>
      </c>
      <c r="L1358" s="29" t="str">
        <f t="shared" si="580"/>
        <v>-</v>
      </c>
      <c r="M1358" s="29" t="str">
        <f t="shared" si="581"/>
        <v>-</v>
      </c>
      <c r="N1358" s="29" t="str">
        <f t="shared" si="582"/>
        <v>-</v>
      </c>
      <c r="O1358" s="29" t="str">
        <f t="shared" si="583"/>
        <v>-</v>
      </c>
      <c r="P1358" s="2">
        <f>Замеры!R1355</f>
        <v>0</v>
      </c>
      <c r="S1358" s="2">
        <f>Замеры!S1355</f>
        <v>0</v>
      </c>
      <c r="T1358" s="2" t="s">
        <v>72</v>
      </c>
      <c r="U1358" s="2" t="b">
        <f t="shared" si="584"/>
        <v>0</v>
      </c>
      <c r="V1358" s="2" t="b">
        <f t="shared" si="585"/>
        <v>0</v>
      </c>
      <c r="W1358" s="2" t="b">
        <f t="shared" si="586"/>
        <v>0</v>
      </c>
      <c r="Y1358" s="2">
        <f t="shared" ca="1" si="587"/>
        <v>35</v>
      </c>
      <c r="Z1358" s="2">
        <f t="shared" ca="1" si="587"/>
        <v>35</v>
      </c>
      <c r="AA1358" s="2">
        <f t="shared" ca="1" si="587"/>
        <v>48</v>
      </c>
      <c r="AB1358" s="5">
        <f t="shared" ca="1" si="588"/>
        <v>538</v>
      </c>
      <c r="AC1358" s="5">
        <f t="shared" ca="1" si="589"/>
        <v>577</v>
      </c>
      <c r="AD1358" s="5">
        <f t="shared" ca="1" si="590"/>
        <v>629</v>
      </c>
      <c r="AE1358" s="5">
        <f t="shared" ca="1" si="591"/>
        <v>604</v>
      </c>
      <c r="AF1358" s="5">
        <f t="shared" ca="1" si="592"/>
        <v>583</v>
      </c>
      <c r="AG1358" s="5">
        <f t="shared" ca="1" si="593"/>
        <v>528</v>
      </c>
      <c r="AH1358" s="5">
        <f t="shared" ca="1" si="594"/>
        <v>513</v>
      </c>
      <c r="AI1358" s="5">
        <f t="shared" ca="1" si="595"/>
        <v>615</v>
      </c>
      <c r="AJ1358" s="5">
        <f t="shared" ca="1" si="596"/>
        <v>506</v>
      </c>
      <c r="AK1358" s="5">
        <f t="shared" ca="1" si="597"/>
        <v>610</v>
      </c>
    </row>
    <row r="1359" spans="1:37" x14ac:dyDescent="0.3">
      <c r="A1359" s="35">
        <f>IF(Замеры!B1356=0, " ", Замеры!B1356)</f>
        <v>1353</v>
      </c>
      <c r="B1359" s="45" t="str">
        <f>Замеры!G1356</f>
        <v xml:space="preserve">Группа от QF </v>
      </c>
      <c r="C1359" s="45" t="str">
        <f>IF(Замеры!O1356=0, " ", Замеры!O1356)</f>
        <v xml:space="preserve"> </v>
      </c>
      <c r="D1359" s="69" t="str">
        <f t="shared" si="598"/>
        <v xml:space="preserve"> </v>
      </c>
      <c r="E1359" s="69" t="str">
        <f t="shared" si="599"/>
        <v xml:space="preserve"> </v>
      </c>
      <c r="F1359" s="29" t="str">
        <f t="shared" si="574"/>
        <v>-</v>
      </c>
      <c r="G1359" s="29" t="str">
        <f t="shared" si="575"/>
        <v>-</v>
      </c>
      <c r="H1359" s="29" t="str">
        <f t="shared" si="576"/>
        <v>-</v>
      </c>
      <c r="I1359" s="29" t="str">
        <f t="shared" si="577"/>
        <v>-</v>
      </c>
      <c r="J1359" s="46" t="str">
        <f t="shared" si="578"/>
        <v>-</v>
      </c>
      <c r="K1359" s="29" t="str">
        <f t="shared" si="579"/>
        <v>-</v>
      </c>
      <c r="L1359" s="29" t="str">
        <f t="shared" si="580"/>
        <v>-</v>
      </c>
      <c r="M1359" s="29" t="str">
        <f t="shared" si="581"/>
        <v>-</v>
      </c>
      <c r="N1359" s="29" t="str">
        <f t="shared" si="582"/>
        <v>-</v>
      </c>
      <c r="O1359" s="29" t="str">
        <f t="shared" si="583"/>
        <v>-</v>
      </c>
      <c r="P1359" s="2">
        <f>Замеры!R1356</f>
        <v>0</v>
      </c>
      <c r="S1359" s="2">
        <f>Замеры!S1356</f>
        <v>0</v>
      </c>
      <c r="T1359" s="2" t="s">
        <v>72</v>
      </c>
      <c r="U1359" s="2" t="b">
        <f t="shared" si="584"/>
        <v>0</v>
      </c>
      <c r="V1359" s="2" t="b">
        <f t="shared" si="585"/>
        <v>0</v>
      </c>
      <c r="W1359" s="2" t="b">
        <f t="shared" si="586"/>
        <v>0</v>
      </c>
      <c r="Y1359" s="2">
        <f t="shared" ca="1" si="587"/>
        <v>26</v>
      </c>
      <c r="Z1359" s="2">
        <f t="shared" ca="1" si="587"/>
        <v>30</v>
      </c>
      <c r="AA1359" s="2">
        <f t="shared" ca="1" si="587"/>
        <v>45</v>
      </c>
      <c r="AB1359" s="5">
        <f t="shared" ca="1" si="588"/>
        <v>535</v>
      </c>
      <c r="AC1359" s="5">
        <f t="shared" ca="1" si="589"/>
        <v>558</v>
      </c>
      <c r="AD1359" s="5">
        <f t="shared" ca="1" si="590"/>
        <v>518</v>
      </c>
      <c r="AE1359" s="5">
        <f t="shared" ca="1" si="591"/>
        <v>552</v>
      </c>
      <c r="AF1359" s="5">
        <f t="shared" ca="1" si="592"/>
        <v>549</v>
      </c>
      <c r="AG1359" s="5">
        <f t="shared" ca="1" si="593"/>
        <v>562</v>
      </c>
      <c r="AH1359" s="5">
        <f t="shared" ca="1" si="594"/>
        <v>535</v>
      </c>
      <c r="AI1359" s="5">
        <f t="shared" ca="1" si="595"/>
        <v>598</v>
      </c>
      <c r="AJ1359" s="5">
        <f t="shared" ca="1" si="596"/>
        <v>495</v>
      </c>
      <c r="AK1359" s="5">
        <f t="shared" ca="1" si="597"/>
        <v>584</v>
      </c>
    </row>
    <row r="1360" spans="1:37" x14ac:dyDescent="0.3">
      <c r="A1360" s="35">
        <f>IF(Замеры!B1357=0, " ", Замеры!B1357)</f>
        <v>1354</v>
      </c>
      <c r="B1360" s="45" t="str">
        <f>Замеры!G1357</f>
        <v xml:space="preserve">Группа от QF </v>
      </c>
      <c r="C1360" s="45" t="str">
        <f>IF(Замеры!O1357=0, " ", Замеры!O1357)</f>
        <v xml:space="preserve"> </v>
      </c>
      <c r="D1360" s="69" t="str">
        <f t="shared" si="598"/>
        <v xml:space="preserve"> </v>
      </c>
      <c r="E1360" s="69" t="str">
        <f t="shared" si="599"/>
        <v xml:space="preserve"> </v>
      </c>
      <c r="F1360" s="29" t="str">
        <f t="shared" si="574"/>
        <v>-</v>
      </c>
      <c r="G1360" s="29" t="str">
        <f t="shared" si="575"/>
        <v>-</v>
      </c>
      <c r="H1360" s="29" t="str">
        <f t="shared" si="576"/>
        <v>-</v>
      </c>
      <c r="I1360" s="29" t="str">
        <f t="shared" si="577"/>
        <v>-</v>
      </c>
      <c r="J1360" s="46" t="str">
        <f t="shared" si="578"/>
        <v>-</v>
      </c>
      <c r="K1360" s="29" t="str">
        <f t="shared" si="579"/>
        <v>-</v>
      </c>
      <c r="L1360" s="29" t="str">
        <f t="shared" si="580"/>
        <v>-</v>
      </c>
      <c r="M1360" s="29" t="str">
        <f t="shared" si="581"/>
        <v>-</v>
      </c>
      <c r="N1360" s="29" t="str">
        <f t="shared" si="582"/>
        <v>-</v>
      </c>
      <c r="O1360" s="29" t="str">
        <f t="shared" si="583"/>
        <v>-</v>
      </c>
      <c r="P1360" s="2">
        <f>Замеры!R1357</f>
        <v>0</v>
      </c>
      <c r="S1360" s="2">
        <f>Замеры!S1357</f>
        <v>0</v>
      </c>
      <c r="T1360" s="2" t="s">
        <v>72</v>
      </c>
      <c r="U1360" s="2" t="b">
        <f t="shared" si="584"/>
        <v>0</v>
      </c>
      <c r="V1360" s="2" t="b">
        <f t="shared" si="585"/>
        <v>0</v>
      </c>
      <c r="W1360" s="2" t="b">
        <f t="shared" si="586"/>
        <v>0</v>
      </c>
      <c r="Y1360" s="2">
        <f t="shared" ca="1" si="587"/>
        <v>41</v>
      </c>
      <c r="Z1360" s="2">
        <f t="shared" ca="1" si="587"/>
        <v>44</v>
      </c>
      <c r="AA1360" s="2">
        <f t="shared" ca="1" si="587"/>
        <v>47</v>
      </c>
      <c r="AB1360" s="5">
        <f t="shared" ca="1" si="588"/>
        <v>510</v>
      </c>
      <c r="AC1360" s="5">
        <f t="shared" ca="1" si="589"/>
        <v>504</v>
      </c>
      <c r="AD1360" s="5">
        <f t="shared" ca="1" si="590"/>
        <v>496</v>
      </c>
      <c r="AE1360" s="5">
        <f t="shared" ca="1" si="591"/>
        <v>547</v>
      </c>
      <c r="AF1360" s="5">
        <f t="shared" ca="1" si="592"/>
        <v>555</v>
      </c>
      <c r="AG1360" s="5">
        <f t="shared" ca="1" si="593"/>
        <v>493</v>
      </c>
      <c r="AH1360" s="5">
        <f t="shared" ca="1" si="594"/>
        <v>570</v>
      </c>
      <c r="AI1360" s="5">
        <f t="shared" ca="1" si="595"/>
        <v>503</v>
      </c>
      <c r="AJ1360" s="5">
        <f t="shared" ca="1" si="596"/>
        <v>480</v>
      </c>
      <c r="AK1360" s="5">
        <f t="shared" ca="1" si="597"/>
        <v>546</v>
      </c>
    </row>
    <row r="1361" spans="1:37" x14ac:dyDescent="0.3">
      <c r="A1361" s="35">
        <f>IF(Замеры!B1358=0, " ", Замеры!B1358)</f>
        <v>1355</v>
      </c>
      <c r="B1361" s="45" t="str">
        <f>Замеры!G1358</f>
        <v xml:space="preserve">Группа от QF </v>
      </c>
      <c r="C1361" s="45" t="str">
        <f>IF(Замеры!O1358=0, " ", Замеры!O1358)</f>
        <v xml:space="preserve"> </v>
      </c>
      <c r="D1361" s="69" t="str">
        <f t="shared" si="598"/>
        <v xml:space="preserve"> </v>
      </c>
      <c r="E1361" s="69" t="str">
        <f t="shared" si="599"/>
        <v xml:space="preserve"> </v>
      </c>
      <c r="F1361" s="29" t="str">
        <f t="shared" si="574"/>
        <v>-</v>
      </c>
      <c r="G1361" s="29" t="str">
        <f t="shared" si="575"/>
        <v>-</v>
      </c>
      <c r="H1361" s="29" t="str">
        <f t="shared" si="576"/>
        <v>-</v>
      </c>
      <c r="I1361" s="29" t="str">
        <f t="shared" si="577"/>
        <v>-</v>
      </c>
      <c r="J1361" s="46" t="str">
        <f t="shared" si="578"/>
        <v>-</v>
      </c>
      <c r="K1361" s="29" t="str">
        <f t="shared" si="579"/>
        <v>-</v>
      </c>
      <c r="L1361" s="29" t="str">
        <f t="shared" si="580"/>
        <v>-</v>
      </c>
      <c r="M1361" s="29" t="str">
        <f t="shared" si="581"/>
        <v>-</v>
      </c>
      <c r="N1361" s="29" t="str">
        <f t="shared" si="582"/>
        <v>-</v>
      </c>
      <c r="O1361" s="29" t="str">
        <f t="shared" si="583"/>
        <v>-</v>
      </c>
      <c r="P1361" s="2">
        <f>Замеры!R1358</f>
        <v>0</v>
      </c>
      <c r="S1361" s="2">
        <f>Замеры!S1358</f>
        <v>0</v>
      </c>
      <c r="T1361" s="2" t="s">
        <v>72</v>
      </c>
      <c r="U1361" s="2" t="b">
        <f t="shared" si="584"/>
        <v>0</v>
      </c>
      <c r="V1361" s="2" t="b">
        <f t="shared" si="585"/>
        <v>0</v>
      </c>
      <c r="W1361" s="2" t="b">
        <f t="shared" si="586"/>
        <v>0</v>
      </c>
      <c r="Y1361" s="2">
        <f t="shared" ca="1" si="587"/>
        <v>31</v>
      </c>
      <c r="Z1361" s="2">
        <f t="shared" ca="1" si="587"/>
        <v>24</v>
      </c>
      <c r="AA1361" s="2">
        <f t="shared" ca="1" si="587"/>
        <v>43</v>
      </c>
      <c r="AB1361" s="5">
        <f t="shared" ca="1" si="588"/>
        <v>558</v>
      </c>
      <c r="AC1361" s="5">
        <f t="shared" ca="1" si="589"/>
        <v>521</v>
      </c>
      <c r="AD1361" s="5">
        <f t="shared" ca="1" si="590"/>
        <v>442</v>
      </c>
      <c r="AE1361" s="5">
        <f t="shared" ca="1" si="591"/>
        <v>461</v>
      </c>
      <c r="AF1361" s="5">
        <f t="shared" ca="1" si="592"/>
        <v>541</v>
      </c>
      <c r="AG1361" s="5">
        <f t="shared" ca="1" si="593"/>
        <v>494</v>
      </c>
      <c r="AH1361" s="5">
        <f t="shared" ca="1" si="594"/>
        <v>436</v>
      </c>
      <c r="AI1361" s="5">
        <f t="shared" ca="1" si="595"/>
        <v>539</v>
      </c>
      <c r="AJ1361" s="5">
        <f t="shared" ca="1" si="596"/>
        <v>470</v>
      </c>
      <c r="AK1361" s="5">
        <f t="shared" ca="1" si="597"/>
        <v>435</v>
      </c>
    </row>
    <row r="1362" spans="1:37" x14ac:dyDescent="0.3">
      <c r="A1362" s="35">
        <f>IF(Замеры!B1359=0, " ", Замеры!B1359)</f>
        <v>1356</v>
      </c>
      <c r="B1362" s="45" t="str">
        <f>Замеры!G1359</f>
        <v xml:space="preserve">Группа от QF </v>
      </c>
      <c r="C1362" s="45" t="str">
        <f>IF(Замеры!O1359=0, " ", Замеры!O1359)</f>
        <v xml:space="preserve"> </v>
      </c>
      <c r="D1362" s="69" t="str">
        <f t="shared" si="598"/>
        <v xml:space="preserve"> </v>
      </c>
      <c r="E1362" s="69" t="str">
        <f t="shared" si="599"/>
        <v xml:space="preserve"> </v>
      </c>
      <c r="F1362" s="29" t="str">
        <f t="shared" si="574"/>
        <v>-</v>
      </c>
      <c r="G1362" s="29" t="str">
        <f t="shared" si="575"/>
        <v>-</v>
      </c>
      <c r="H1362" s="29" t="str">
        <f t="shared" si="576"/>
        <v>-</v>
      </c>
      <c r="I1362" s="29" t="str">
        <f t="shared" si="577"/>
        <v>-</v>
      </c>
      <c r="J1362" s="46" t="str">
        <f t="shared" si="578"/>
        <v>-</v>
      </c>
      <c r="K1362" s="29" t="str">
        <f t="shared" si="579"/>
        <v>-</v>
      </c>
      <c r="L1362" s="29" t="str">
        <f t="shared" si="580"/>
        <v>-</v>
      </c>
      <c r="M1362" s="29" t="str">
        <f t="shared" si="581"/>
        <v>-</v>
      </c>
      <c r="N1362" s="29" t="str">
        <f t="shared" si="582"/>
        <v>-</v>
      </c>
      <c r="O1362" s="29" t="str">
        <f t="shared" si="583"/>
        <v>-</v>
      </c>
      <c r="P1362" s="2">
        <f>Замеры!R1359</f>
        <v>0</v>
      </c>
      <c r="S1362" s="2">
        <f>Замеры!S1359</f>
        <v>0</v>
      </c>
      <c r="T1362" s="2" t="s">
        <v>72</v>
      </c>
      <c r="U1362" s="2" t="b">
        <f t="shared" si="584"/>
        <v>0</v>
      </c>
      <c r="V1362" s="2" t="b">
        <f t="shared" si="585"/>
        <v>0</v>
      </c>
      <c r="W1362" s="2" t="b">
        <f t="shared" si="586"/>
        <v>0</v>
      </c>
      <c r="Y1362" s="2">
        <f t="shared" ca="1" si="587"/>
        <v>43</v>
      </c>
      <c r="Z1362" s="2">
        <f t="shared" ca="1" si="587"/>
        <v>24</v>
      </c>
      <c r="AA1362" s="2">
        <f t="shared" ca="1" si="587"/>
        <v>45</v>
      </c>
      <c r="AB1362" s="5">
        <f t="shared" ca="1" si="588"/>
        <v>468</v>
      </c>
      <c r="AC1362" s="5">
        <f t="shared" ca="1" si="589"/>
        <v>525</v>
      </c>
      <c r="AD1362" s="5">
        <f t="shared" ca="1" si="590"/>
        <v>490</v>
      </c>
      <c r="AE1362" s="5">
        <f t="shared" ca="1" si="591"/>
        <v>553</v>
      </c>
      <c r="AF1362" s="5">
        <f t="shared" ca="1" si="592"/>
        <v>502</v>
      </c>
      <c r="AG1362" s="5">
        <f t="shared" ca="1" si="593"/>
        <v>582</v>
      </c>
      <c r="AH1362" s="5">
        <f t="shared" ca="1" si="594"/>
        <v>561</v>
      </c>
      <c r="AI1362" s="5">
        <f t="shared" ca="1" si="595"/>
        <v>465</v>
      </c>
      <c r="AJ1362" s="5">
        <f t="shared" ca="1" si="596"/>
        <v>551</v>
      </c>
      <c r="AK1362" s="5">
        <f t="shared" ca="1" si="597"/>
        <v>507</v>
      </c>
    </row>
    <row r="1363" spans="1:37" x14ac:dyDescent="0.3">
      <c r="A1363" s="35">
        <f>IF(Замеры!B1360=0, " ", Замеры!B1360)</f>
        <v>1357</v>
      </c>
      <c r="B1363" s="45" t="str">
        <f>Замеры!G1360</f>
        <v xml:space="preserve">Группа от QF </v>
      </c>
      <c r="C1363" s="45" t="str">
        <f>IF(Замеры!O1360=0, " ", Замеры!O1360)</f>
        <v xml:space="preserve"> </v>
      </c>
      <c r="D1363" s="69" t="str">
        <f t="shared" si="598"/>
        <v xml:space="preserve"> </v>
      </c>
      <c r="E1363" s="69" t="str">
        <f t="shared" si="599"/>
        <v xml:space="preserve"> </v>
      </c>
      <c r="F1363" s="29" t="str">
        <f t="shared" si="574"/>
        <v>-</v>
      </c>
      <c r="G1363" s="29" t="str">
        <f t="shared" si="575"/>
        <v>-</v>
      </c>
      <c r="H1363" s="29" t="str">
        <f t="shared" si="576"/>
        <v>-</v>
      </c>
      <c r="I1363" s="29" t="str">
        <f t="shared" si="577"/>
        <v>-</v>
      </c>
      <c r="J1363" s="46" t="str">
        <f t="shared" si="578"/>
        <v>-</v>
      </c>
      <c r="K1363" s="29" t="str">
        <f t="shared" si="579"/>
        <v>-</v>
      </c>
      <c r="L1363" s="29" t="str">
        <f t="shared" si="580"/>
        <v>-</v>
      </c>
      <c r="M1363" s="29" t="str">
        <f t="shared" si="581"/>
        <v>-</v>
      </c>
      <c r="N1363" s="29" t="str">
        <f t="shared" si="582"/>
        <v>-</v>
      </c>
      <c r="O1363" s="29" t="str">
        <f t="shared" si="583"/>
        <v>-</v>
      </c>
      <c r="P1363" s="2">
        <f>Замеры!R1360</f>
        <v>0</v>
      </c>
      <c r="S1363" s="2">
        <f>Замеры!S1360</f>
        <v>0</v>
      </c>
      <c r="T1363" s="2" t="s">
        <v>72</v>
      </c>
      <c r="U1363" s="2" t="b">
        <f t="shared" si="584"/>
        <v>0</v>
      </c>
      <c r="V1363" s="2" t="b">
        <f t="shared" si="585"/>
        <v>0</v>
      </c>
      <c r="W1363" s="2" t="b">
        <f t="shared" si="586"/>
        <v>0</v>
      </c>
      <c r="Y1363" s="2">
        <f t="shared" ca="1" si="587"/>
        <v>26</v>
      </c>
      <c r="Z1363" s="2">
        <f t="shared" ca="1" si="587"/>
        <v>46</v>
      </c>
      <c r="AA1363" s="2">
        <f t="shared" ca="1" si="587"/>
        <v>30</v>
      </c>
      <c r="AB1363" s="5">
        <f t="shared" ca="1" si="588"/>
        <v>344</v>
      </c>
      <c r="AC1363" s="5">
        <f t="shared" ca="1" si="589"/>
        <v>356</v>
      </c>
      <c r="AD1363" s="5">
        <f t="shared" ca="1" si="590"/>
        <v>393</v>
      </c>
      <c r="AE1363" s="5">
        <f t="shared" ca="1" si="591"/>
        <v>418</v>
      </c>
      <c r="AF1363" s="5">
        <f t="shared" ca="1" si="592"/>
        <v>381</v>
      </c>
      <c r="AG1363" s="5">
        <f t="shared" ca="1" si="593"/>
        <v>390</v>
      </c>
      <c r="AH1363" s="5">
        <f t="shared" ca="1" si="594"/>
        <v>404</v>
      </c>
      <c r="AI1363" s="5">
        <f t="shared" ca="1" si="595"/>
        <v>399</v>
      </c>
      <c r="AJ1363" s="5">
        <f t="shared" ca="1" si="596"/>
        <v>336</v>
      </c>
      <c r="AK1363" s="5">
        <f t="shared" ca="1" si="597"/>
        <v>410</v>
      </c>
    </row>
    <row r="1364" spans="1:37" x14ac:dyDescent="0.3">
      <c r="A1364" s="35">
        <f>IF(Замеры!B1361=0, " ", Замеры!B1361)</f>
        <v>1358</v>
      </c>
      <c r="B1364" s="45" t="str">
        <f>Замеры!G1361</f>
        <v xml:space="preserve">Группа от QF </v>
      </c>
      <c r="C1364" s="45" t="str">
        <f>IF(Замеры!O1361=0, " ", Замеры!O1361)</f>
        <v xml:space="preserve"> </v>
      </c>
      <c r="D1364" s="69" t="str">
        <f t="shared" si="598"/>
        <v xml:space="preserve"> </v>
      </c>
      <c r="E1364" s="69" t="str">
        <f t="shared" si="599"/>
        <v xml:space="preserve"> </v>
      </c>
      <c r="F1364" s="29" t="str">
        <f t="shared" si="574"/>
        <v>-</v>
      </c>
      <c r="G1364" s="29" t="str">
        <f t="shared" si="575"/>
        <v>-</v>
      </c>
      <c r="H1364" s="29" t="str">
        <f t="shared" si="576"/>
        <v>-</v>
      </c>
      <c r="I1364" s="29" t="str">
        <f t="shared" si="577"/>
        <v>-</v>
      </c>
      <c r="J1364" s="46" t="str">
        <f t="shared" si="578"/>
        <v>-</v>
      </c>
      <c r="K1364" s="29" t="str">
        <f t="shared" si="579"/>
        <v>-</v>
      </c>
      <c r="L1364" s="29" t="str">
        <f t="shared" si="580"/>
        <v>-</v>
      </c>
      <c r="M1364" s="29" t="str">
        <f t="shared" si="581"/>
        <v>-</v>
      </c>
      <c r="N1364" s="29" t="str">
        <f t="shared" si="582"/>
        <v>-</v>
      </c>
      <c r="O1364" s="29" t="str">
        <f t="shared" si="583"/>
        <v>-</v>
      </c>
      <c r="P1364" s="2">
        <f>Замеры!R1361</f>
        <v>0</v>
      </c>
      <c r="S1364" s="2">
        <f>Замеры!S1361</f>
        <v>0</v>
      </c>
      <c r="T1364" s="2" t="s">
        <v>72</v>
      </c>
      <c r="U1364" s="2" t="b">
        <f t="shared" si="584"/>
        <v>0</v>
      </c>
      <c r="V1364" s="2" t="b">
        <f t="shared" si="585"/>
        <v>0</v>
      </c>
      <c r="W1364" s="2" t="b">
        <f t="shared" si="586"/>
        <v>0</v>
      </c>
      <c r="Y1364" s="2">
        <f t="shared" ca="1" si="587"/>
        <v>32</v>
      </c>
      <c r="Z1364" s="2">
        <f t="shared" ca="1" si="587"/>
        <v>29</v>
      </c>
      <c r="AA1364" s="2">
        <f t="shared" ca="1" si="587"/>
        <v>20</v>
      </c>
      <c r="AB1364" s="5">
        <f t="shared" ca="1" si="588"/>
        <v>288</v>
      </c>
      <c r="AC1364" s="5">
        <f t="shared" ca="1" si="589"/>
        <v>248</v>
      </c>
      <c r="AD1364" s="5">
        <f t="shared" ca="1" si="590"/>
        <v>316</v>
      </c>
      <c r="AE1364" s="5">
        <f t="shared" ca="1" si="591"/>
        <v>310</v>
      </c>
      <c r="AF1364" s="5">
        <f t="shared" ca="1" si="592"/>
        <v>344</v>
      </c>
      <c r="AG1364" s="5">
        <f t="shared" ca="1" si="593"/>
        <v>329</v>
      </c>
      <c r="AH1364" s="5">
        <f t="shared" ca="1" si="594"/>
        <v>290</v>
      </c>
      <c r="AI1364" s="5">
        <f t="shared" ca="1" si="595"/>
        <v>339</v>
      </c>
      <c r="AJ1364" s="5">
        <f t="shared" ca="1" si="596"/>
        <v>280</v>
      </c>
      <c r="AK1364" s="5">
        <f t="shared" ca="1" si="597"/>
        <v>278</v>
      </c>
    </row>
    <row r="1365" spans="1:37" x14ac:dyDescent="0.3">
      <c r="A1365" s="35">
        <f>IF(Замеры!B1362=0, " ", Замеры!B1362)</f>
        <v>1359</v>
      </c>
      <c r="B1365" s="45" t="str">
        <f>Замеры!G1362</f>
        <v xml:space="preserve">Группа от QF </v>
      </c>
      <c r="C1365" s="45" t="str">
        <f>IF(Замеры!O1362=0, " ", Замеры!O1362)</f>
        <v xml:space="preserve"> </v>
      </c>
      <c r="D1365" s="69" t="str">
        <f t="shared" si="598"/>
        <v xml:space="preserve"> </v>
      </c>
      <c r="E1365" s="69" t="str">
        <f t="shared" si="599"/>
        <v xml:space="preserve"> </v>
      </c>
      <c r="F1365" s="29" t="str">
        <f t="shared" si="574"/>
        <v>-</v>
      </c>
      <c r="G1365" s="29" t="str">
        <f t="shared" si="575"/>
        <v>-</v>
      </c>
      <c r="H1365" s="29" t="str">
        <f t="shared" si="576"/>
        <v>-</v>
      </c>
      <c r="I1365" s="29" t="str">
        <f t="shared" si="577"/>
        <v>-</v>
      </c>
      <c r="J1365" s="46" t="str">
        <f t="shared" si="578"/>
        <v>-</v>
      </c>
      <c r="K1365" s="29" t="str">
        <f t="shared" si="579"/>
        <v>-</v>
      </c>
      <c r="L1365" s="29" t="str">
        <f t="shared" si="580"/>
        <v>-</v>
      </c>
      <c r="M1365" s="29" t="str">
        <f t="shared" si="581"/>
        <v>-</v>
      </c>
      <c r="N1365" s="29" t="str">
        <f t="shared" si="582"/>
        <v>-</v>
      </c>
      <c r="O1365" s="29" t="str">
        <f t="shared" si="583"/>
        <v>-</v>
      </c>
      <c r="P1365" s="2">
        <f>Замеры!R1362</f>
        <v>0</v>
      </c>
      <c r="S1365" s="2">
        <f>Замеры!S1362</f>
        <v>0</v>
      </c>
      <c r="T1365" s="2" t="s">
        <v>72</v>
      </c>
      <c r="U1365" s="2" t="b">
        <f t="shared" si="584"/>
        <v>0</v>
      </c>
      <c r="V1365" s="2" t="b">
        <f t="shared" si="585"/>
        <v>0</v>
      </c>
      <c r="W1365" s="2" t="b">
        <f t="shared" si="586"/>
        <v>0</v>
      </c>
      <c r="Y1365" s="2">
        <f t="shared" ca="1" si="587"/>
        <v>43</v>
      </c>
      <c r="Z1365" s="2">
        <f t="shared" ca="1" si="587"/>
        <v>23</v>
      </c>
      <c r="AA1365" s="2">
        <f t="shared" ca="1" si="587"/>
        <v>42</v>
      </c>
      <c r="AB1365" s="5">
        <f t="shared" ca="1" si="588"/>
        <v>490</v>
      </c>
      <c r="AC1365" s="5">
        <f t="shared" ca="1" si="589"/>
        <v>548</v>
      </c>
      <c r="AD1365" s="5">
        <f t="shared" ca="1" si="590"/>
        <v>500</v>
      </c>
      <c r="AE1365" s="5">
        <f t="shared" ca="1" si="591"/>
        <v>447</v>
      </c>
      <c r="AF1365" s="5">
        <f t="shared" ca="1" si="592"/>
        <v>464</v>
      </c>
      <c r="AG1365" s="5">
        <f t="shared" ca="1" si="593"/>
        <v>521</v>
      </c>
      <c r="AH1365" s="5">
        <f t="shared" ca="1" si="594"/>
        <v>567</v>
      </c>
      <c r="AI1365" s="5">
        <f t="shared" ca="1" si="595"/>
        <v>438</v>
      </c>
      <c r="AJ1365" s="5">
        <f t="shared" ca="1" si="596"/>
        <v>443</v>
      </c>
      <c r="AK1365" s="5">
        <f t="shared" ca="1" si="597"/>
        <v>509</v>
      </c>
    </row>
    <row r="1366" spans="1:37" x14ac:dyDescent="0.3">
      <c r="A1366" s="35">
        <f>IF(Замеры!B1363=0, " ", Замеры!B1363)</f>
        <v>1360</v>
      </c>
      <c r="B1366" s="45" t="str">
        <f>Замеры!G1363</f>
        <v xml:space="preserve">Группа от QF </v>
      </c>
      <c r="C1366" s="45" t="str">
        <f>IF(Замеры!O1363=0, " ", Замеры!O1363)</f>
        <v xml:space="preserve"> </v>
      </c>
      <c r="D1366" s="69" t="str">
        <f t="shared" si="598"/>
        <v xml:space="preserve"> </v>
      </c>
      <c r="E1366" s="69" t="str">
        <f t="shared" si="599"/>
        <v xml:space="preserve"> </v>
      </c>
      <c r="F1366" s="29" t="str">
        <f t="shared" si="574"/>
        <v>-</v>
      </c>
      <c r="G1366" s="29" t="str">
        <f t="shared" si="575"/>
        <v>-</v>
      </c>
      <c r="H1366" s="29" t="str">
        <f t="shared" si="576"/>
        <v>-</v>
      </c>
      <c r="I1366" s="29" t="str">
        <f t="shared" si="577"/>
        <v>-</v>
      </c>
      <c r="J1366" s="46" t="str">
        <f t="shared" si="578"/>
        <v>-</v>
      </c>
      <c r="K1366" s="29" t="str">
        <f t="shared" si="579"/>
        <v>-</v>
      </c>
      <c r="L1366" s="29" t="str">
        <f t="shared" si="580"/>
        <v>-</v>
      </c>
      <c r="M1366" s="29" t="str">
        <f t="shared" si="581"/>
        <v>-</v>
      </c>
      <c r="N1366" s="29" t="str">
        <f t="shared" si="582"/>
        <v>-</v>
      </c>
      <c r="O1366" s="29" t="str">
        <f t="shared" si="583"/>
        <v>-</v>
      </c>
      <c r="P1366" s="2">
        <f>Замеры!R1363</f>
        <v>0</v>
      </c>
      <c r="S1366" s="2">
        <f>Замеры!S1363</f>
        <v>0</v>
      </c>
      <c r="T1366" s="2" t="s">
        <v>72</v>
      </c>
      <c r="U1366" s="2" t="b">
        <f t="shared" si="584"/>
        <v>0</v>
      </c>
      <c r="V1366" s="2" t="b">
        <f t="shared" si="585"/>
        <v>0</v>
      </c>
      <c r="W1366" s="2" t="b">
        <f t="shared" si="586"/>
        <v>0</v>
      </c>
      <c r="Y1366" s="2">
        <f t="shared" ca="1" si="587"/>
        <v>27</v>
      </c>
      <c r="Z1366" s="2">
        <f t="shared" ca="1" si="587"/>
        <v>23</v>
      </c>
      <c r="AA1366" s="2">
        <f t="shared" ca="1" si="587"/>
        <v>40</v>
      </c>
      <c r="AB1366" s="5">
        <f t="shared" ca="1" si="588"/>
        <v>428</v>
      </c>
      <c r="AC1366" s="5">
        <f t="shared" ca="1" si="589"/>
        <v>460</v>
      </c>
      <c r="AD1366" s="5">
        <f t="shared" ca="1" si="590"/>
        <v>480</v>
      </c>
      <c r="AE1366" s="5">
        <f t="shared" ca="1" si="591"/>
        <v>464</v>
      </c>
      <c r="AF1366" s="5">
        <f t="shared" ca="1" si="592"/>
        <v>462</v>
      </c>
      <c r="AG1366" s="5">
        <f t="shared" ca="1" si="593"/>
        <v>456</v>
      </c>
      <c r="AH1366" s="5">
        <f t="shared" ca="1" si="594"/>
        <v>530</v>
      </c>
      <c r="AI1366" s="5">
        <f t="shared" ca="1" si="595"/>
        <v>481</v>
      </c>
      <c r="AJ1366" s="5">
        <f t="shared" ca="1" si="596"/>
        <v>449</v>
      </c>
      <c r="AK1366" s="5">
        <f t="shared" ca="1" si="597"/>
        <v>474</v>
      </c>
    </row>
    <row r="1367" spans="1:37" x14ac:dyDescent="0.3">
      <c r="A1367" s="35">
        <f>IF(Замеры!B1364=0, " ", Замеры!B1364)</f>
        <v>1361</v>
      </c>
      <c r="B1367" s="45" t="str">
        <f>Замеры!G1364</f>
        <v xml:space="preserve">Группа от QF </v>
      </c>
      <c r="C1367" s="45" t="str">
        <f>IF(Замеры!O1364=0, " ", Замеры!O1364)</f>
        <v xml:space="preserve"> </v>
      </c>
      <c r="D1367" s="69" t="str">
        <f t="shared" si="598"/>
        <v xml:space="preserve"> </v>
      </c>
      <c r="E1367" s="69" t="str">
        <f t="shared" si="599"/>
        <v xml:space="preserve"> </v>
      </c>
      <c r="F1367" s="29" t="str">
        <f t="shared" si="574"/>
        <v>-</v>
      </c>
      <c r="G1367" s="29" t="str">
        <f t="shared" si="575"/>
        <v>-</v>
      </c>
      <c r="H1367" s="29" t="str">
        <f t="shared" si="576"/>
        <v>-</v>
      </c>
      <c r="I1367" s="29" t="str">
        <f t="shared" si="577"/>
        <v>-</v>
      </c>
      <c r="J1367" s="46" t="str">
        <f t="shared" si="578"/>
        <v>-</v>
      </c>
      <c r="K1367" s="29" t="str">
        <f t="shared" si="579"/>
        <v>-</v>
      </c>
      <c r="L1367" s="29" t="str">
        <f t="shared" si="580"/>
        <v>-</v>
      </c>
      <c r="M1367" s="29" t="str">
        <f t="shared" si="581"/>
        <v>-</v>
      </c>
      <c r="N1367" s="29" t="str">
        <f t="shared" si="582"/>
        <v>-</v>
      </c>
      <c r="O1367" s="29" t="str">
        <f t="shared" si="583"/>
        <v>-</v>
      </c>
      <c r="P1367" s="2">
        <f>Замеры!R1364</f>
        <v>0</v>
      </c>
      <c r="S1367" s="2">
        <f>Замеры!S1364</f>
        <v>0</v>
      </c>
      <c r="T1367" s="2" t="s">
        <v>72</v>
      </c>
      <c r="U1367" s="2" t="b">
        <f t="shared" si="584"/>
        <v>0</v>
      </c>
      <c r="V1367" s="2" t="b">
        <f t="shared" si="585"/>
        <v>0</v>
      </c>
      <c r="W1367" s="2" t="b">
        <f t="shared" si="586"/>
        <v>0</v>
      </c>
      <c r="Y1367" s="2">
        <f t="shared" ca="1" si="587"/>
        <v>43</v>
      </c>
      <c r="Z1367" s="2">
        <f t="shared" ca="1" si="587"/>
        <v>26</v>
      </c>
      <c r="AA1367" s="2">
        <f t="shared" ca="1" si="587"/>
        <v>41</v>
      </c>
      <c r="AB1367" s="5">
        <f t="shared" ca="1" si="588"/>
        <v>438</v>
      </c>
      <c r="AC1367" s="5">
        <f t="shared" ca="1" si="589"/>
        <v>488</v>
      </c>
      <c r="AD1367" s="5">
        <f t="shared" ca="1" si="590"/>
        <v>436</v>
      </c>
      <c r="AE1367" s="5">
        <f t="shared" ca="1" si="591"/>
        <v>536</v>
      </c>
      <c r="AF1367" s="5">
        <f t="shared" ca="1" si="592"/>
        <v>452</v>
      </c>
      <c r="AG1367" s="5">
        <f t="shared" ca="1" si="593"/>
        <v>432</v>
      </c>
      <c r="AH1367" s="5">
        <f t="shared" ca="1" si="594"/>
        <v>507</v>
      </c>
      <c r="AI1367" s="5">
        <f t="shared" ca="1" si="595"/>
        <v>423</v>
      </c>
      <c r="AJ1367" s="5">
        <f t="shared" ca="1" si="596"/>
        <v>428</v>
      </c>
      <c r="AK1367" s="5">
        <f t="shared" ca="1" si="597"/>
        <v>424</v>
      </c>
    </row>
    <row r="1368" spans="1:37" x14ac:dyDescent="0.3">
      <c r="A1368" s="35">
        <f>IF(Замеры!B1365=0, " ", Замеры!B1365)</f>
        <v>1362</v>
      </c>
      <c r="B1368" s="45" t="str">
        <f>Замеры!G1365</f>
        <v xml:space="preserve">Группа от QF </v>
      </c>
      <c r="C1368" s="45" t="str">
        <f>IF(Замеры!O1365=0, " ", Замеры!O1365)</f>
        <v xml:space="preserve"> </v>
      </c>
      <c r="D1368" s="69" t="str">
        <f t="shared" si="598"/>
        <v xml:space="preserve"> </v>
      </c>
      <c r="E1368" s="69" t="str">
        <f t="shared" si="599"/>
        <v xml:space="preserve"> </v>
      </c>
      <c r="F1368" s="29" t="str">
        <f t="shared" si="574"/>
        <v>-</v>
      </c>
      <c r="G1368" s="29" t="str">
        <f t="shared" si="575"/>
        <v>-</v>
      </c>
      <c r="H1368" s="29" t="str">
        <f t="shared" si="576"/>
        <v>-</v>
      </c>
      <c r="I1368" s="29" t="str">
        <f t="shared" si="577"/>
        <v>-</v>
      </c>
      <c r="J1368" s="46" t="str">
        <f t="shared" si="578"/>
        <v>-</v>
      </c>
      <c r="K1368" s="29" t="str">
        <f t="shared" si="579"/>
        <v>-</v>
      </c>
      <c r="L1368" s="29" t="str">
        <f t="shared" si="580"/>
        <v>-</v>
      </c>
      <c r="M1368" s="29" t="str">
        <f t="shared" si="581"/>
        <v>-</v>
      </c>
      <c r="N1368" s="29" t="str">
        <f t="shared" si="582"/>
        <v>-</v>
      </c>
      <c r="O1368" s="29" t="str">
        <f t="shared" si="583"/>
        <v>-</v>
      </c>
      <c r="P1368" s="2">
        <f>Замеры!R1365</f>
        <v>0</v>
      </c>
      <c r="S1368" s="2">
        <f>Замеры!S1365</f>
        <v>0</v>
      </c>
      <c r="T1368" s="2" t="s">
        <v>72</v>
      </c>
      <c r="U1368" s="2" t="b">
        <f t="shared" si="584"/>
        <v>0</v>
      </c>
      <c r="V1368" s="2" t="b">
        <f t="shared" si="585"/>
        <v>0</v>
      </c>
      <c r="W1368" s="2" t="b">
        <f t="shared" si="586"/>
        <v>0</v>
      </c>
      <c r="Y1368" s="2">
        <f t="shared" ca="1" si="587"/>
        <v>46</v>
      </c>
      <c r="Z1368" s="2">
        <f t="shared" ca="1" si="587"/>
        <v>40</v>
      </c>
      <c r="AA1368" s="2">
        <f t="shared" ca="1" si="587"/>
        <v>36</v>
      </c>
      <c r="AB1368" s="5">
        <f t="shared" ca="1" si="588"/>
        <v>508</v>
      </c>
      <c r="AC1368" s="5">
        <f t="shared" ca="1" si="589"/>
        <v>412</v>
      </c>
      <c r="AD1368" s="5">
        <f t="shared" ca="1" si="590"/>
        <v>441</v>
      </c>
      <c r="AE1368" s="5">
        <f t="shared" ca="1" si="591"/>
        <v>409</v>
      </c>
      <c r="AF1368" s="5">
        <f t="shared" ca="1" si="592"/>
        <v>506</v>
      </c>
      <c r="AG1368" s="5">
        <f t="shared" ca="1" si="593"/>
        <v>393</v>
      </c>
      <c r="AH1368" s="5">
        <f t="shared" ca="1" si="594"/>
        <v>485</v>
      </c>
      <c r="AI1368" s="5">
        <f t="shared" ca="1" si="595"/>
        <v>369</v>
      </c>
      <c r="AJ1368" s="5">
        <f t="shared" ca="1" si="596"/>
        <v>490</v>
      </c>
      <c r="AK1368" s="5">
        <f t="shared" ca="1" si="597"/>
        <v>378</v>
      </c>
    </row>
    <row r="1369" spans="1:37" x14ac:dyDescent="0.3">
      <c r="A1369" s="35">
        <f>IF(Замеры!B1366=0, " ", Замеры!B1366)</f>
        <v>1363</v>
      </c>
      <c r="B1369" s="45" t="str">
        <f>Замеры!G1366</f>
        <v xml:space="preserve">Группа от QF </v>
      </c>
      <c r="C1369" s="45" t="str">
        <f>IF(Замеры!O1366=0, " ", Замеры!O1366)</f>
        <v xml:space="preserve"> </v>
      </c>
      <c r="D1369" s="69" t="str">
        <f t="shared" si="598"/>
        <v xml:space="preserve"> </v>
      </c>
      <c r="E1369" s="69" t="str">
        <f t="shared" si="599"/>
        <v xml:space="preserve"> </v>
      </c>
      <c r="F1369" s="29" t="str">
        <f t="shared" si="574"/>
        <v>-</v>
      </c>
      <c r="G1369" s="29" t="str">
        <f t="shared" si="575"/>
        <v>-</v>
      </c>
      <c r="H1369" s="29" t="str">
        <f t="shared" si="576"/>
        <v>-</v>
      </c>
      <c r="I1369" s="29" t="str">
        <f t="shared" si="577"/>
        <v>-</v>
      </c>
      <c r="J1369" s="46" t="str">
        <f t="shared" si="578"/>
        <v>-</v>
      </c>
      <c r="K1369" s="29" t="str">
        <f t="shared" si="579"/>
        <v>-</v>
      </c>
      <c r="L1369" s="29" t="str">
        <f t="shared" si="580"/>
        <v>-</v>
      </c>
      <c r="M1369" s="29" t="str">
        <f t="shared" si="581"/>
        <v>-</v>
      </c>
      <c r="N1369" s="29" t="str">
        <f t="shared" si="582"/>
        <v>-</v>
      </c>
      <c r="O1369" s="29" t="str">
        <f t="shared" si="583"/>
        <v>-</v>
      </c>
      <c r="P1369" s="2">
        <f>Замеры!R1366</f>
        <v>0</v>
      </c>
      <c r="S1369" s="2">
        <f>Замеры!S1366</f>
        <v>0</v>
      </c>
      <c r="T1369" s="2" t="s">
        <v>72</v>
      </c>
      <c r="U1369" s="2" t="b">
        <f t="shared" si="584"/>
        <v>0</v>
      </c>
      <c r="V1369" s="2" t="b">
        <f t="shared" si="585"/>
        <v>0</v>
      </c>
      <c r="W1369" s="2" t="b">
        <f t="shared" si="586"/>
        <v>0</v>
      </c>
      <c r="Y1369" s="2">
        <f t="shared" ca="1" si="587"/>
        <v>32</v>
      </c>
      <c r="Z1369" s="2">
        <f t="shared" ca="1" si="587"/>
        <v>30</v>
      </c>
      <c r="AA1369" s="2">
        <f t="shared" ca="1" si="587"/>
        <v>35</v>
      </c>
      <c r="AB1369" s="5">
        <f t="shared" ca="1" si="588"/>
        <v>372</v>
      </c>
      <c r="AC1369" s="5">
        <f t="shared" ca="1" si="589"/>
        <v>480</v>
      </c>
      <c r="AD1369" s="5">
        <f t="shared" ca="1" si="590"/>
        <v>429</v>
      </c>
      <c r="AE1369" s="5">
        <f t="shared" ca="1" si="591"/>
        <v>476</v>
      </c>
      <c r="AF1369" s="5">
        <f t="shared" ca="1" si="592"/>
        <v>401</v>
      </c>
      <c r="AG1369" s="5">
        <f t="shared" ca="1" si="593"/>
        <v>399</v>
      </c>
      <c r="AH1369" s="5">
        <f t="shared" ca="1" si="594"/>
        <v>407</v>
      </c>
      <c r="AI1369" s="5">
        <f t="shared" ca="1" si="595"/>
        <v>455</v>
      </c>
      <c r="AJ1369" s="5">
        <f t="shared" ca="1" si="596"/>
        <v>481</v>
      </c>
      <c r="AK1369" s="5">
        <f t="shared" ca="1" si="597"/>
        <v>478</v>
      </c>
    </row>
    <row r="1370" spans="1:37" x14ac:dyDescent="0.3">
      <c r="A1370" s="35">
        <f>IF(Замеры!B1367=0, " ", Замеры!B1367)</f>
        <v>1364</v>
      </c>
      <c r="B1370" s="45" t="str">
        <f>Замеры!G1367</f>
        <v xml:space="preserve">Группа от QF </v>
      </c>
      <c r="C1370" s="45" t="str">
        <f>IF(Замеры!O1367=0, " ", Замеры!O1367)</f>
        <v xml:space="preserve"> </v>
      </c>
      <c r="D1370" s="69" t="str">
        <f t="shared" si="598"/>
        <v xml:space="preserve"> </v>
      </c>
      <c r="E1370" s="69" t="str">
        <f t="shared" si="599"/>
        <v xml:space="preserve"> </v>
      </c>
      <c r="F1370" s="29" t="str">
        <f t="shared" si="574"/>
        <v>-</v>
      </c>
      <c r="G1370" s="29" t="str">
        <f t="shared" si="575"/>
        <v>-</v>
      </c>
      <c r="H1370" s="29" t="str">
        <f t="shared" si="576"/>
        <v>-</v>
      </c>
      <c r="I1370" s="29" t="str">
        <f t="shared" si="577"/>
        <v>-</v>
      </c>
      <c r="J1370" s="46" t="str">
        <f t="shared" si="578"/>
        <v>-</v>
      </c>
      <c r="K1370" s="29" t="str">
        <f t="shared" si="579"/>
        <v>-</v>
      </c>
      <c r="L1370" s="29" t="str">
        <f t="shared" si="580"/>
        <v>-</v>
      </c>
      <c r="M1370" s="29" t="str">
        <f t="shared" si="581"/>
        <v>-</v>
      </c>
      <c r="N1370" s="29" t="str">
        <f t="shared" si="582"/>
        <v>-</v>
      </c>
      <c r="O1370" s="29" t="str">
        <f t="shared" si="583"/>
        <v>-</v>
      </c>
      <c r="P1370" s="2">
        <f>Замеры!R1367</f>
        <v>0</v>
      </c>
      <c r="S1370" s="2">
        <f>Замеры!S1367</f>
        <v>0</v>
      </c>
      <c r="T1370" s="2" t="s">
        <v>72</v>
      </c>
      <c r="U1370" s="2" t="b">
        <f t="shared" si="584"/>
        <v>0</v>
      </c>
      <c r="V1370" s="2" t="b">
        <f t="shared" si="585"/>
        <v>0</v>
      </c>
      <c r="W1370" s="2" t="b">
        <f t="shared" si="586"/>
        <v>0</v>
      </c>
      <c r="Y1370" s="2">
        <f t="shared" ca="1" si="587"/>
        <v>20</v>
      </c>
      <c r="Z1370" s="2">
        <f t="shared" ca="1" si="587"/>
        <v>33</v>
      </c>
      <c r="AA1370" s="2">
        <f t="shared" ca="1" si="587"/>
        <v>30</v>
      </c>
      <c r="AB1370" s="5">
        <f t="shared" ca="1" si="588"/>
        <v>308</v>
      </c>
      <c r="AC1370" s="5">
        <f t="shared" ca="1" si="589"/>
        <v>358</v>
      </c>
      <c r="AD1370" s="5">
        <f t="shared" ca="1" si="590"/>
        <v>330</v>
      </c>
      <c r="AE1370" s="5">
        <f t="shared" ca="1" si="591"/>
        <v>368</v>
      </c>
      <c r="AF1370" s="5">
        <f t="shared" ca="1" si="592"/>
        <v>366</v>
      </c>
      <c r="AG1370" s="5">
        <f t="shared" ca="1" si="593"/>
        <v>372</v>
      </c>
      <c r="AH1370" s="5">
        <f t="shared" ca="1" si="594"/>
        <v>342</v>
      </c>
      <c r="AI1370" s="5">
        <f t="shared" ca="1" si="595"/>
        <v>387</v>
      </c>
      <c r="AJ1370" s="5">
        <f t="shared" ca="1" si="596"/>
        <v>388</v>
      </c>
      <c r="AK1370" s="5">
        <f t="shared" ca="1" si="597"/>
        <v>369</v>
      </c>
    </row>
    <row r="1371" spans="1:37" x14ac:dyDescent="0.3">
      <c r="A1371" s="35">
        <f>IF(Замеры!B1368=0, " ", Замеры!B1368)</f>
        <v>1365</v>
      </c>
      <c r="B1371" s="45" t="str">
        <f>Замеры!G1368</f>
        <v xml:space="preserve">Группа от QF </v>
      </c>
      <c r="C1371" s="45" t="str">
        <f>IF(Замеры!O1368=0, " ", Замеры!O1368)</f>
        <v xml:space="preserve"> </v>
      </c>
      <c r="D1371" s="69" t="str">
        <f t="shared" si="598"/>
        <v xml:space="preserve"> </v>
      </c>
      <c r="E1371" s="69" t="str">
        <f t="shared" si="599"/>
        <v xml:space="preserve"> </v>
      </c>
      <c r="F1371" s="29" t="str">
        <f t="shared" si="574"/>
        <v>-</v>
      </c>
      <c r="G1371" s="29" t="str">
        <f t="shared" si="575"/>
        <v>-</v>
      </c>
      <c r="H1371" s="29" t="str">
        <f t="shared" si="576"/>
        <v>-</v>
      </c>
      <c r="I1371" s="29" t="str">
        <f t="shared" si="577"/>
        <v>-</v>
      </c>
      <c r="J1371" s="46" t="str">
        <f t="shared" si="578"/>
        <v>-</v>
      </c>
      <c r="K1371" s="29" t="str">
        <f t="shared" si="579"/>
        <v>-</v>
      </c>
      <c r="L1371" s="29" t="str">
        <f t="shared" si="580"/>
        <v>-</v>
      </c>
      <c r="M1371" s="29" t="str">
        <f t="shared" si="581"/>
        <v>-</v>
      </c>
      <c r="N1371" s="29" t="str">
        <f t="shared" si="582"/>
        <v>-</v>
      </c>
      <c r="O1371" s="29" t="str">
        <f t="shared" si="583"/>
        <v>-</v>
      </c>
      <c r="P1371" s="2">
        <f>Замеры!R1368</f>
        <v>0</v>
      </c>
      <c r="S1371" s="2">
        <f>Замеры!S1368</f>
        <v>0</v>
      </c>
      <c r="T1371" s="2" t="s">
        <v>72</v>
      </c>
      <c r="U1371" s="2" t="b">
        <f t="shared" si="584"/>
        <v>0</v>
      </c>
      <c r="V1371" s="2" t="b">
        <f t="shared" si="585"/>
        <v>0</v>
      </c>
      <c r="W1371" s="2" t="b">
        <f t="shared" si="586"/>
        <v>0</v>
      </c>
      <c r="Y1371" s="2">
        <f t="shared" ca="1" si="587"/>
        <v>50</v>
      </c>
      <c r="Z1371" s="2">
        <f t="shared" ca="1" si="587"/>
        <v>42</v>
      </c>
      <c r="AA1371" s="2">
        <f t="shared" ca="1" si="587"/>
        <v>39</v>
      </c>
      <c r="AB1371" s="5">
        <f t="shared" ca="1" si="588"/>
        <v>502</v>
      </c>
      <c r="AC1371" s="5">
        <f t="shared" ca="1" si="589"/>
        <v>513</v>
      </c>
      <c r="AD1371" s="5">
        <f t="shared" ca="1" si="590"/>
        <v>412</v>
      </c>
      <c r="AE1371" s="5">
        <f t="shared" ca="1" si="591"/>
        <v>497</v>
      </c>
      <c r="AF1371" s="5">
        <f t="shared" ca="1" si="592"/>
        <v>395</v>
      </c>
      <c r="AG1371" s="5">
        <f t="shared" ca="1" si="593"/>
        <v>444</v>
      </c>
      <c r="AH1371" s="5">
        <f t="shared" ca="1" si="594"/>
        <v>418</v>
      </c>
      <c r="AI1371" s="5">
        <f t="shared" ca="1" si="595"/>
        <v>449</v>
      </c>
      <c r="AJ1371" s="5">
        <f t="shared" ca="1" si="596"/>
        <v>413</v>
      </c>
      <c r="AK1371" s="5">
        <f t="shared" ca="1" si="597"/>
        <v>475</v>
      </c>
    </row>
    <row r="1372" spans="1:37" x14ac:dyDescent="0.3">
      <c r="A1372" s="35">
        <f>IF(Замеры!B1369=0, " ", Замеры!B1369)</f>
        <v>1366</v>
      </c>
      <c r="B1372" s="45" t="str">
        <f>Замеры!G1369</f>
        <v xml:space="preserve">Группа от QF </v>
      </c>
      <c r="C1372" s="45" t="str">
        <f>IF(Замеры!O1369=0, " ", Замеры!O1369)</f>
        <v xml:space="preserve"> </v>
      </c>
      <c r="D1372" s="69" t="str">
        <f t="shared" si="598"/>
        <v xml:space="preserve"> </v>
      </c>
      <c r="E1372" s="69" t="str">
        <f t="shared" si="599"/>
        <v xml:space="preserve"> </v>
      </c>
      <c r="F1372" s="29" t="str">
        <f t="shared" si="574"/>
        <v>-</v>
      </c>
      <c r="G1372" s="29" t="str">
        <f t="shared" si="575"/>
        <v>-</v>
      </c>
      <c r="H1372" s="29" t="str">
        <f t="shared" si="576"/>
        <v>-</v>
      </c>
      <c r="I1372" s="29" t="str">
        <f t="shared" si="577"/>
        <v>-</v>
      </c>
      <c r="J1372" s="46" t="str">
        <f t="shared" si="578"/>
        <v>-</v>
      </c>
      <c r="K1372" s="29" t="str">
        <f t="shared" si="579"/>
        <v>-</v>
      </c>
      <c r="L1372" s="29" t="str">
        <f t="shared" si="580"/>
        <v>-</v>
      </c>
      <c r="M1372" s="29" t="str">
        <f t="shared" si="581"/>
        <v>-</v>
      </c>
      <c r="N1372" s="29" t="str">
        <f t="shared" si="582"/>
        <v>-</v>
      </c>
      <c r="O1372" s="29" t="str">
        <f t="shared" si="583"/>
        <v>-</v>
      </c>
      <c r="P1372" s="2">
        <f>Замеры!R1369</f>
        <v>0</v>
      </c>
      <c r="S1372" s="2">
        <f>Замеры!S1369</f>
        <v>0</v>
      </c>
      <c r="T1372" s="2" t="s">
        <v>72</v>
      </c>
      <c r="U1372" s="2" t="b">
        <f t="shared" si="584"/>
        <v>0</v>
      </c>
      <c r="V1372" s="2" t="b">
        <f t="shared" si="585"/>
        <v>0</v>
      </c>
      <c r="W1372" s="2" t="b">
        <f t="shared" si="586"/>
        <v>0</v>
      </c>
      <c r="Y1372" s="2">
        <f t="shared" ca="1" si="587"/>
        <v>50</v>
      </c>
      <c r="Z1372" s="2">
        <f t="shared" ca="1" si="587"/>
        <v>25</v>
      </c>
      <c r="AA1372" s="2">
        <f t="shared" ca="1" si="587"/>
        <v>28</v>
      </c>
      <c r="AB1372" s="5">
        <f t="shared" ca="1" si="588"/>
        <v>344</v>
      </c>
      <c r="AC1372" s="5">
        <f t="shared" ca="1" si="589"/>
        <v>420</v>
      </c>
      <c r="AD1372" s="5">
        <f t="shared" ca="1" si="590"/>
        <v>310</v>
      </c>
      <c r="AE1372" s="5">
        <f t="shared" ca="1" si="591"/>
        <v>426</v>
      </c>
      <c r="AF1372" s="5">
        <f t="shared" ca="1" si="592"/>
        <v>305</v>
      </c>
      <c r="AG1372" s="5">
        <f t="shared" ca="1" si="593"/>
        <v>369</v>
      </c>
      <c r="AH1372" s="5">
        <f t="shared" ca="1" si="594"/>
        <v>371</v>
      </c>
      <c r="AI1372" s="5">
        <f t="shared" ca="1" si="595"/>
        <v>356</v>
      </c>
      <c r="AJ1372" s="5">
        <f t="shared" ca="1" si="596"/>
        <v>391</v>
      </c>
      <c r="AK1372" s="5">
        <f t="shared" ca="1" si="597"/>
        <v>316</v>
      </c>
    </row>
    <row r="1373" spans="1:37" x14ac:dyDescent="0.3">
      <c r="A1373" s="35">
        <f>IF(Замеры!B1370=0, " ", Замеры!B1370)</f>
        <v>1367</v>
      </c>
      <c r="B1373" s="45" t="str">
        <f>Замеры!G1370</f>
        <v xml:space="preserve">Группа от QF </v>
      </c>
      <c r="C1373" s="45" t="str">
        <f>IF(Замеры!O1370=0, " ", Замеры!O1370)</f>
        <v xml:space="preserve"> </v>
      </c>
      <c r="D1373" s="69" t="str">
        <f t="shared" si="598"/>
        <v xml:space="preserve"> </v>
      </c>
      <c r="E1373" s="69" t="str">
        <f t="shared" si="599"/>
        <v xml:space="preserve"> </v>
      </c>
      <c r="F1373" s="29" t="str">
        <f t="shared" si="574"/>
        <v>-</v>
      </c>
      <c r="G1373" s="29" t="str">
        <f t="shared" si="575"/>
        <v>-</v>
      </c>
      <c r="H1373" s="29" t="str">
        <f t="shared" si="576"/>
        <v>-</v>
      </c>
      <c r="I1373" s="29" t="str">
        <f t="shared" si="577"/>
        <v>-</v>
      </c>
      <c r="J1373" s="46" t="str">
        <f t="shared" si="578"/>
        <v>-</v>
      </c>
      <c r="K1373" s="29" t="str">
        <f t="shared" si="579"/>
        <v>-</v>
      </c>
      <c r="L1373" s="29" t="str">
        <f t="shared" si="580"/>
        <v>-</v>
      </c>
      <c r="M1373" s="29" t="str">
        <f t="shared" si="581"/>
        <v>-</v>
      </c>
      <c r="N1373" s="29" t="str">
        <f t="shared" si="582"/>
        <v>-</v>
      </c>
      <c r="O1373" s="29" t="str">
        <f t="shared" si="583"/>
        <v>-</v>
      </c>
      <c r="P1373" s="2">
        <f>Замеры!R1370</f>
        <v>0</v>
      </c>
      <c r="S1373" s="2">
        <f>Замеры!S1370</f>
        <v>0</v>
      </c>
      <c r="T1373" s="2" t="s">
        <v>72</v>
      </c>
      <c r="U1373" s="2" t="b">
        <f t="shared" si="584"/>
        <v>0</v>
      </c>
      <c r="V1373" s="2" t="b">
        <f t="shared" si="585"/>
        <v>0</v>
      </c>
      <c r="W1373" s="2" t="b">
        <f t="shared" si="586"/>
        <v>0</v>
      </c>
      <c r="Y1373" s="2">
        <f t="shared" ca="1" si="587"/>
        <v>22</v>
      </c>
      <c r="Z1373" s="2">
        <f t="shared" ca="1" si="587"/>
        <v>25</v>
      </c>
      <c r="AA1373" s="2">
        <f t="shared" ca="1" si="587"/>
        <v>22</v>
      </c>
      <c r="AB1373" s="5">
        <f t="shared" ca="1" si="588"/>
        <v>345</v>
      </c>
      <c r="AC1373" s="5">
        <f t="shared" ca="1" si="589"/>
        <v>357</v>
      </c>
      <c r="AD1373" s="5">
        <f t="shared" ca="1" si="590"/>
        <v>345</v>
      </c>
      <c r="AE1373" s="5">
        <f t="shared" ca="1" si="591"/>
        <v>338</v>
      </c>
      <c r="AF1373" s="5">
        <f t="shared" ca="1" si="592"/>
        <v>330</v>
      </c>
      <c r="AG1373" s="5">
        <f t="shared" ca="1" si="593"/>
        <v>239</v>
      </c>
      <c r="AH1373" s="5">
        <f t="shared" ca="1" si="594"/>
        <v>258</v>
      </c>
      <c r="AI1373" s="5">
        <f t="shared" ca="1" si="595"/>
        <v>341</v>
      </c>
      <c r="AJ1373" s="5">
        <f t="shared" ca="1" si="596"/>
        <v>349</v>
      </c>
      <c r="AK1373" s="5">
        <f t="shared" ca="1" si="597"/>
        <v>357</v>
      </c>
    </row>
    <row r="1374" spans="1:37" x14ac:dyDescent="0.3">
      <c r="A1374" s="35">
        <f>IF(Замеры!B1371=0, " ", Замеры!B1371)</f>
        <v>1368</v>
      </c>
      <c r="B1374" s="45" t="str">
        <f>Замеры!G1371</f>
        <v xml:space="preserve">Группа от QF </v>
      </c>
      <c r="C1374" s="45" t="str">
        <f>IF(Замеры!O1371=0, " ", Замеры!O1371)</f>
        <v xml:space="preserve"> </v>
      </c>
      <c r="D1374" s="69" t="str">
        <f t="shared" si="598"/>
        <v xml:space="preserve"> </v>
      </c>
      <c r="E1374" s="69" t="str">
        <f t="shared" si="599"/>
        <v xml:space="preserve"> </v>
      </c>
      <c r="F1374" s="29" t="str">
        <f t="shared" si="574"/>
        <v>-</v>
      </c>
      <c r="G1374" s="29" t="str">
        <f t="shared" si="575"/>
        <v>-</v>
      </c>
      <c r="H1374" s="29" t="str">
        <f t="shared" si="576"/>
        <v>-</v>
      </c>
      <c r="I1374" s="29" t="str">
        <f t="shared" si="577"/>
        <v>-</v>
      </c>
      <c r="J1374" s="46" t="str">
        <f t="shared" si="578"/>
        <v>-</v>
      </c>
      <c r="K1374" s="29" t="str">
        <f t="shared" si="579"/>
        <v>-</v>
      </c>
      <c r="L1374" s="29" t="str">
        <f t="shared" si="580"/>
        <v>-</v>
      </c>
      <c r="M1374" s="29" t="str">
        <f t="shared" si="581"/>
        <v>-</v>
      </c>
      <c r="N1374" s="29" t="str">
        <f t="shared" si="582"/>
        <v>-</v>
      </c>
      <c r="O1374" s="29" t="str">
        <f t="shared" si="583"/>
        <v>-</v>
      </c>
      <c r="P1374" s="2">
        <f>Замеры!R1371</f>
        <v>0</v>
      </c>
      <c r="S1374" s="2">
        <f>Замеры!S1371</f>
        <v>0</v>
      </c>
      <c r="T1374" s="2" t="s">
        <v>72</v>
      </c>
      <c r="U1374" s="2" t="b">
        <f t="shared" si="584"/>
        <v>0</v>
      </c>
      <c r="V1374" s="2" t="b">
        <f t="shared" si="585"/>
        <v>0</v>
      </c>
      <c r="W1374" s="2" t="b">
        <f t="shared" si="586"/>
        <v>0</v>
      </c>
      <c r="Y1374" s="2">
        <f t="shared" ca="1" si="587"/>
        <v>45</v>
      </c>
      <c r="Z1374" s="2">
        <f t="shared" ca="1" si="587"/>
        <v>31</v>
      </c>
      <c r="AA1374" s="2">
        <f t="shared" ca="1" si="587"/>
        <v>48</v>
      </c>
      <c r="AB1374" s="5">
        <f t="shared" ca="1" si="588"/>
        <v>502</v>
      </c>
      <c r="AC1374" s="5">
        <f t="shared" ca="1" si="589"/>
        <v>536</v>
      </c>
      <c r="AD1374" s="5">
        <f t="shared" ca="1" si="590"/>
        <v>538</v>
      </c>
      <c r="AE1374" s="5">
        <f t="shared" ca="1" si="591"/>
        <v>546</v>
      </c>
      <c r="AF1374" s="5">
        <f t="shared" ca="1" si="592"/>
        <v>596</v>
      </c>
      <c r="AG1374" s="5">
        <f t="shared" ca="1" si="593"/>
        <v>559</v>
      </c>
      <c r="AH1374" s="5">
        <f t="shared" ca="1" si="594"/>
        <v>591</v>
      </c>
      <c r="AI1374" s="5">
        <f t="shared" ca="1" si="595"/>
        <v>596</v>
      </c>
      <c r="AJ1374" s="5">
        <f t="shared" ca="1" si="596"/>
        <v>489</v>
      </c>
      <c r="AK1374" s="5">
        <f t="shared" ca="1" si="597"/>
        <v>597</v>
      </c>
    </row>
    <row r="1375" spans="1:37" x14ac:dyDescent="0.3">
      <c r="A1375" s="35">
        <f>IF(Замеры!B1372=0, " ", Замеры!B1372)</f>
        <v>1369</v>
      </c>
      <c r="B1375" s="45" t="str">
        <f>Замеры!G1372</f>
        <v xml:space="preserve">Группа от QF </v>
      </c>
      <c r="C1375" s="45" t="str">
        <f>IF(Замеры!O1372=0, " ", Замеры!O1372)</f>
        <v xml:space="preserve"> </v>
      </c>
      <c r="D1375" s="69" t="str">
        <f t="shared" si="598"/>
        <v xml:space="preserve"> </v>
      </c>
      <c r="E1375" s="69" t="str">
        <f t="shared" si="599"/>
        <v xml:space="preserve"> </v>
      </c>
      <c r="F1375" s="29" t="str">
        <f t="shared" si="574"/>
        <v>-</v>
      </c>
      <c r="G1375" s="29" t="str">
        <f t="shared" si="575"/>
        <v>-</v>
      </c>
      <c r="H1375" s="29" t="str">
        <f t="shared" si="576"/>
        <v>-</v>
      </c>
      <c r="I1375" s="29" t="str">
        <f t="shared" si="577"/>
        <v>-</v>
      </c>
      <c r="J1375" s="46" t="str">
        <f t="shared" si="578"/>
        <v>-</v>
      </c>
      <c r="K1375" s="29" t="str">
        <f t="shared" si="579"/>
        <v>-</v>
      </c>
      <c r="L1375" s="29" t="str">
        <f t="shared" si="580"/>
        <v>-</v>
      </c>
      <c r="M1375" s="29" t="str">
        <f t="shared" si="581"/>
        <v>-</v>
      </c>
      <c r="N1375" s="29" t="str">
        <f t="shared" si="582"/>
        <v>-</v>
      </c>
      <c r="O1375" s="29" t="str">
        <f t="shared" si="583"/>
        <v>-</v>
      </c>
      <c r="P1375" s="2">
        <f>Замеры!R1372</f>
        <v>0</v>
      </c>
      <c r="S1375" s="2">
        <f>Замеры!S1372</f>
        <v>0</v>
      </c>
      <c r="T1375" s="2" t="s">
        <v>72</v>
      </c>
      <c r="U1375" s="2" t="b">
        <f t="shared" si="584"/>
        <v>0</v>
      </c>
      <c r="V1375" s="2" t="b">
        <f t="shared" si="585"/>
        <v>0</v>
      </c>
      <c r="W1375" s="2" t="b">
        <f t="shared" si="586"/>
        <v>0</v>
      </c>
      <c r="Y1375" s="2">
        <f t="shared" ca="1" si="587"/>
        <v>32</v>
      </c>
      <c r="Z1375" s="2">
        <f t="shared" ca="1" si="587"/>
        <v>47</v>
      </c>
      <c r="AA1375" s="2">
        <f t="shared" ca="1" si="587"/>
        <v>36</v>
      </c>
      <c r="AB1375" s="5">
        <f t="shared" ca="1" si="588"/>
        <v>454</v>
      </c>
      <c r="AC1375" s="5">
        <f t="shared" ca="1" si="589"/>
        <v>409</v>
      </c>
      <c r="AD1375" s="5">
        <f t="shared" ca="1" si="590"/>
        <v>475</v>
      </c>
      <c r="AE1375" s="5">
        <f t="shared" ca="1" si="591"/>
        <v>450</v>
      </c>
      <c r="AF1375" s="5">
        <f t="shared" ca="1" si="592"/>
        <v>480</v>
      </c>
      <c r="AG1375" s="5">
        <f t="shared" ca="1" si="593"/>
        <v>420</v>
      </c>
      <c r="AH1375" s="5">
        <f t="shared" ca="1" si="594"/>
        <v>460</v>
      </c>
      <c r="AI1375" s="5">
        <f t="shared" ca="1" si="595"/>
        <v>431</v>
      </c>
      <c r="AJ1375" s="5">
        <f t="shared" ca="1" si="596"/>
        <v>366</v>
      </c>
      <c r="AK1375" s="5">
        <f t="shared" ca="1" si="597"/>
        <v>499</v>
      </c>
    </row>
    <row r="1376" spans="1:37" x14ac:dyDescent="0.3">
      <c r="A1376" s="35">
        <f>IF(Замеры!B1373=0, " ", Замеры!B1373)</f>
        <v>1370</v>
      </c>
      <c r="B1376" s="45" t="str">
        <f>Замеры!G1373</f>
        <v xml:space="preserve">Группа от QF </v>
      </c>
      <c r="C1376" s="45" t="str">
        <f>IF(Замеры!O1373=0, " ", Замеры!O1373)</f>
        <v xml:space="preserve"> </v>
      </c>
      <c r="D1376" s="69" t="str">
        <f t="shared" si="598"/>
        <v xml:space="preserve"> </v>
      </c>
      <c r="E1376" s="69" t="str">
        <f t="shared" si="599"/>
        <v xml:space="preserve"> </v>
      </c>
      <c r="F1376" s="29" t="str">
        <f t="shared" si="574"/>
        <v>-</v>
      </c>
      <c r="G1376" s="29" t="str">
        <f t="shared" si="575"/>
        <v>-</v>
      </c>
      <c r="H1376" s="29" t="str">
        <f t="shared" si="576"/>
        <v>-</v>
      </c>
      <c r="I1376" s="29" t="str">
        <f t="shared" si="577"/>
        <v>-</v>
      </c>
      <c r="J1376" s="46" t="str">
        <f t="shared" si="578"/>
        <v>-</v>
      </c>
      <c r="K1376" s="29" t="str">
        <f t="shared" si="579"/>
        <v>-</v>
      </c>
      <c r="L1376" s="29" t="str">
        <f t="shared" si="580"/>
        <v>-</v>
      </c>
      <c r="M1376" s="29" t="str">
        <f t="shared" si="581"/>
        <v>-</v>
      </c>
      <c r="N1376" s="29" t="str">
        <f t="shared" si="582"/>
        <v>-</v>
      </c>
      <c r="O1376" s="29" t="str">
        <f t="shared" si="583"/>
        <v>-</v>
      </c>
      <c r="P1376" s="2">
        <f>Замеры!R1373</f>
        <v>0</v>
      </c>
      <c r="S1376" s="2">
        <f>Замеры!S1373</f>
        <v>0</v>
      </c>
      <c r="T1376" s="2" t="s">
        <v>72</v>
      </c>
      <c r="U1376" s="2" t="b">
        <f t="shared" si="584"/>
        <v>0</v>
      </c>
      <c r="V1376" s="2" t="b">
        <f t="shared" si="585"/>
        <v>0</v>
      </c>
      <c r="W1376" s="2" t="b">
        <f t="shared" si="586"/>
        <v>0</v>
      </c>
      <c r="Y1376" s="2">
        <f t="shared" ca="1" si="587"/>
        <v>31</v>
      </c>
      <c r="Z1376" s="2">
        <f t="shared" ca="1" si="587"/>
        <v>42</v>
      </c>
      <c r="AA1376" s="2">
        <f t="shared" ca="1" si="587"/>
        <v>35</v>
      </c>
      <c r="AB1376" s="5">
        <f t="shared" ca="1" si="588"/>
        <v>477</v>
      </c>
      <c r="AC1376" s="5">
        <f t="shared" ca="1" si="589"/>
        <v>422</v>
      </c>
      <c r="AD1376" s="5">
        <f t="shared" ca="1" si="590"/>
        <v>390</v>
      </c>
      <c r="AE1376" s="5">
        <f t="shared" ca="1" si="591"/>
        <v>389</v>
      </c>
      <c r="AF1376" s="5">
        <f t="shared" ca="1" si="592"/>
        <v>377</v>
      </c>
      <c r="AG1376" s="5">
        <f t="shared" ca="1" si="593"/>
        <v>470</v>
      </c>
      <c r="AH1376" s="5">
        <f t="shared" ca="1" si="594"/>
        <v>468</v>
      </c>
      <c r="AI1376" s="5">
        <f t="shared" ca="1" si="595"/>
        <v>454</v>
      </c>
      <c r="AJ1376" s="5">
        <f t="shared" ca="1" si="596"/>
        <v>362</v>
      </c>
      <c r="AK1376" s="5">
        <f t="shared" ca="1" si="597"/>
        <v>388</v>
      </c>
    </row>
    <row r="1377" spans="1:37" x14ac:dyDescent="0.3">
      <c r="A1377" s="35">
        <f>IF(Замеры!B1374=0, " ", Замеры!B1374)</f>
        <v>1371</v>
      </c>
      <c r="B1377" s="45" t="str">
        <f>Замеры!G1374</f>
        <v xml:space="preserve">Группа от QF </v>
      </c>
      <c r="C1377" s="45" t="str">
        <f>IF(Замеры!O1374=0, " ", Замеры!O1374)</f>
        <v xml:space="preserve"> </v>
      </c>
      <c r="D1377" s="69" t="str">
        <f t="shared" si="598"/>
        <v xml:space="preserve"> </v>
      </c>
      <c r="E1377" s="69" t="str">
        <f t="shared" si="599"/>
        <v xml:space="preserve"> </v>
      </c>
      <c r="F1377" s="29" t="str">
        <f t="shared" si="574"/>
        <v>-</v>
      </c>
      <c r="G1377" s="29" t="str">
        <f t="shared" si="575"/>
        <v>-</v>
      </c>
      <c r="H1377" s="29" t="str">
        <f t="shared" si="576"/>
        <v>-</v>
      </c>
      <c r="I1377" s="29" t="str">
        <f t="shared" si="577"/>
        <v>-</v>
      </c>
      <c r="J1377" s="46" t="str">
        <f t="shared" si="578"/>
        <v>-</v>
      </c>
      <c r="K1377" s="29" t="str">
        <f t="shared" si="579"/>
        <v>-</v>
      </c>
      <c r="L1377" s="29" t="str">
        <f t="shared" si="580"/>
        <v>-</v>
      </c>
      <c r="M1377" s="29" t="str">
        <f t="shared" si="581"/>
        <v>-</v>
      </c>
      <c r="N1377" s="29" t="str">
        <f t="shared" si="582"/>
        <v>-</v>
      </c>
      <c r="O1377" s="29" t="str">
        <f t="shared" si="583"/>
        <v>-</v>
      </c>
      <c r="P1377" s="2">
        <f>Замеры!R1374</f>
        <v>0</v>
      </c>
      <c r="S1377" s="2">
        <f>Замеры!S1374</f>
        <v>0</v>
      </c>
      <c r="T1377" s="2" t="s">
        <v>72</v>
      </c>
      <c r="U1377" s="2" t="b">
        <f t="shared" si="584"/>
        <v>0</v>
      </c>
      <c r="V1377" s="2" t="b">
        <f t="shared" si="585"/>
        <v>0</v>
      </c>
      <c r="W1377" s="2" t="b">
        <f t="shared" si="586"/>
        <v>0</v>
      </c>
      <c r="Y1377" s="2">
        <f t="shared" ca="1" si="587"/>
        <v>22</v>
      </c>
      <c r="Z1377" s="2">
        <f t="shared" ca="1" si="587"/>
        <v>40</v>
      </c>
      <c r="AA1377" s="2">
        <f t="shared" ca="1" si="587"/>
        <v>28</v>
      </c>
      <c r="AB1377" s="5">
        <f t="shared" ca="1" si="588"/>
        <v>319</v>
      </c>
      <c r="AC1377" s="5">
        <f t="shared" ca="1" si="589"/>
        <v>319</v>
      </c>
      <c r="AD1377" s="5">
        <f t="shared" ca="1" si="590"/>
        <v>365</v>
      </c>
      <c r="AE1377" s="5">
        <f t="shared" ca="1" si="591"/>
        <v>309</v>
      </c>
      <c r="AF1377" s="5">
        <f t="shared" ca="1" si="592"/>
        <v>380</v>
      </c>
      <c r="AG1377" s="5">
        <f t="shared" ca="1" si="593"/>
        <v>354</v>
      </c>
      <c r="AH1377" s="5">
        <f t="shared" ca="1" si="594"/>
        <v>429</v>
      </c>
      <c r="AI1377" s="5">
        <f t="shared" ca="1" si="595"/>
        <v>420</v>
      </c>
      <c r="AJ1377" s="5">
        <f t="shared" ca="1" si="596"/>
        <v>286</v>
      </c>
      <c r="AK1377" s="5">
        <f t="shared" ca="1" si="597"/>
        <v>391</v>
      </c>
    </row>
    <row r="1378" spans="1:37" x14ac:dyDescent="0.3">
      <c r="A1378" s="35">
        <f>IF(Замеры!B1375=0, " ", Замеры!B1375)</f>
        <v>1372</v>
      </c>
      <c r="B1378" s="45" t="str">
        <f>Замеры!G1375</f>
        <v xml:space="preserve">Группа от QF </v>
      </c>
      <c r="C1378" s="45" t="str">
        <f>IF(Замеры!O1375=0, " ", Замеры!O1375)</f>
        <v xml:space="preserve"> </v>
      </c>
      <c r="D1378" s="69" t="str">
        <f t="shared" si="598"/>
        <v xml:space="preserve"> </v>
      </c>
      <c r="E1378" s="69" t="str">
        <f t="shared" si="599"/>
        <v xml:space="preserve"> </v>
      </c>
      <c r="F1378" s="29" t="str">
        <f t="shared" si="574"/>
        <v>-</v>
      </c>
      <c r="G1378" s="29" t="str">
        <f t="shared" si="575"/>
        <v>-</v>
      </c>
      <c r="H1378" s="29" t="str">
        <f t="shared" si="576"/>
        <v>-</v>
      </c>
      <c r="I1378" s="29" t="str">
        <f t="shared" si="577"/>
        <v>-</v>
      </c>
      <c r="J1378" s="46" t="str">
        <f t="shared" si="578"/>
        <v>-</v>
      </c>
      <c r="K1378" s="29" t="str">
        <f t="shared" si="579"/>
        <v>-</v>
      </c>
      <c r="L1378" s="29" t="str">
        <f t="shared" si="580"/>
        <v>-</v>
      </c>
      <c r="M1378" s="29" t="str">
        <f t="shared" si="581"/>
        <v>-</v>
      </c>
      <c r="N1378" s="29" t="str">
        <f t="shared" si="582"/>
        <v>-</v>
      </c>
      <c r="O1378" s="29" t="str">
        <f t="shared" si="583"/>
        <v>-</v>
      </c>
      <c r="P1378" s="2">
        <f>Замеры!R1375</f>
        <v>0</v>
      </c>
      <c r="S1378" s="2">
        <f>Замеры!S1375</f>
        <v>0</v>
      </c>
      <c r="T1378" s="2" t="s">
        <v>72</v>
      </c>
      <c r="U1378" s="2" t="b">
        <f t="shared" si="584"/>
        <v>0</v>
      </c>
      <c r="V1378" s="2" t="b">
        <f t="shared" si="585"/>
        <v>0</v>
      </c>
      <c r="W1378" s="2" t="b">
        <f t="shared" si="586"/>
        <v>0</v>
      </c>
      <c r="Y1378" s="2">
        <f t="shared" ca="1" si="587"/>
        <v>48</v>
      </c>
      <c r="Z1378" s="2">
        <f t="shared" ca="1" si="587"/>
        <v>40</v>
      </c>
      <c r="AA1378" s="2">
        <f t="shared" ca="1" si="587"/>
        <v>50</v>
      </c>
      <c r="AB1378" s="5">
        <f t="shared" ca="1" si="588"/>
        <v>632</v>
      </c>
      <c r="AC1378" s="5">
        <f t="shared" ca="1" si="589"/>
        <v>572</v>
      </c>
      <c r="AD1378" s="5">
        <f t="shared" ca="1" si="590"/>
        <v>622</v>
      </c>
      <c r="AE1378" s="5">
        <f t="shared" ca="1" si="591"/>
        <v>560</v>
      </c>
      <c r="AF1378" s="5">
        <f t="shared" ca="1" si="592"/>
        <v>589</v>
      </c>
      <c r="AG1378" s="5">
        <f t="shared" ca="1" si="593"/>
        <v>644</v>
      </c>
      <c r="AH1378" s="5">
        <f t="shared" ca="1" si="594"/>
        <v>514</v>
      </c>
      <c r="AI1378" s="5">
        <f t="shared" ca="1" si="595"/>
        <v>618</v>
      </c>
      <c r="AJ1378" s="5">
        <f t="shared" ca="1" si="596"/>
        <v>529</v>
      </c>
      <c r="AK1378" s="5">
        <f t="shared" ca="1" si="597"/>
        <v>513</v>
      </c>
    </row>
    <row r="1379" spans="1:37" x14ac:dyDescent="0.3">
      <c r="A1379" s="35">
        <f>IF(Замеры!B1376=0, " ", Замеры!B1376)</f>
        <v>1373</v>
      </c>
      <c r="B1379" s="45" t="str">
        <f>Замеры!G1376</f>
        <v xml:space="preserve">Группа от QF </v>
      </c>
      <c r="C1379" s="45" t="str">
        <f>IF(Замеры!O1376=0, " ", Замеры!O1376)</f>
        <v xml:space="preserve"> </v>
      </c>
      <c r="D1379" s="69" t="str">
        <f t="shared" si="598"/>
        <v xml:space="preserve"> </v>
      </c>
      <c r="E1379" s="69" t="str">
        <f t="shared" si="599"/>
        <v xml:space="preserve"> </v>
      </c>
      <c r="F1379" s="29" t="str">
        <f t="shared" si="574"/>
        <v>-</v>
      </c>
      <c r="G1379" s="29" t="str">
        <f t="shared" si="575"/>
        <v>-</v>
      </c>
      <c r="H1379" s="29" t="str">
        <f t="shared" si="576"/>
        <v>-</v>
      </c>
      <c r="I1379" s="29" t="str">
        <f t="shared" si="577"/>
        <v>-</v>
      </c>
      <c r="J1379" s="46" t="str">
        <f t="shared" si="578"/>
        <v>-</v>
      </c>
      <c r="K1379" s="29" t="str">
        <f t="shared" si="579"/>
        <v>-</v>
      </c>
      <c r="L1379" s="29" t="str">
        <f t="shared" si="580"/>
        <v>-</v>
      </c>
      <c r="M1379" s="29" t="str">
        <f t="shared" si="581"/>
        <v>-</v>
      </c>
      <c r="N1379" s="29" t="str">
        <f t="shared" si="582"/>
        <v>-</v>
      </c>
      <c r="O1379" s="29" t="str">
        <f t="shared" si="583"/>
        <v>-</v>
      </c>
      <c r="P1379" s="2">
        <f>Замеры!R1376</f>
        <v>0</v>
      </c>
      <c r="S1379" s="2">
        <f>Замеры!S1376</f>
        <v>0</v>
      </c>
      <c r="T1379" s="2" t="s">
        <v>72</v>
      </c>
      <c r="U1379" s="2" t="b">
        <f t="shared" si="584"/>
        <v>0</v>
      </c>
      <c r="V1379" s="2" t="b">
        <f t="shared" si="585"/>
        <v>0</v>
      </c>
      <c r="W1379" s="2" t="b">
        <f t="shared" si="586"/>
        <v>0</v>
      </c>
      <c r="Y1379" s="2">
        <f t="shared" ca="1" si="587"/>
        <v>40</v>
      </c>
      <c r="Z1379" s="2">
        <f t="shared" ca="1" si="587"/>
        <v>39</v>
      </c>
      <c r="AA1379" s="2">
        <f t="shared" ca="1" si="587"/>
        <v>32</v>
      </c>
      <c r="AB1379" s="5">
        <f t="shared" ca="1" si="588"/>
        <v>346</v>
      </c>
      <c r="AC1379" s="5">
        <f t="shared" ca="1" si="589"/>
        <v>332</v>
      </c>
      <c r="AD1379" s="5">
        <f t="shared" ca="1" si="590"/>
        <v>375</v>
      </c>
      <c r="AE1379" s="5">
        <f t="shared" ca="1" si="591"/>
        <v>430</v>
      </c>
      <c r="AF1379" s="5">
        <f t="shared" ca="1" si="592"/>
        <v>340</v>
      </c>
      <c r="AG1379" s="5">
        <f t="shared" ca="1" si="593"/>
        <v>406</v>
      </c>
      <c r="AH1379" s="5">
        <f t="shared" ca="1" si="594"/>
        <v>355</v>
      </c>
      <c r="AI1379" s="5">
        <f t="shared" ca="1" si="595"/>
        <v>392</v>
      </c>
      <c r="AJ1379" s="5">
        <f t="shared" ca="1" si="596"/>
        <v>326</v>
      </c>
      <c r="AK1379" s="5">
        <f t="shared" ca="1" si="597"/>
        <v>379</v>
      </c>
    </row>
    <row r="1380" spans="1:37" x14ac:dyDescent="0.3">
      <c r="A1380" s="35">
        <f>IF(Замеры!B1377=0, " ", Замеры!B1377)</f>
        <v>1374</v>
      </c>
      <c r="B1380" s="45" t="str">
        <f>Замеры!G1377</f>
        <v xml:space="preserve">Группа от QF </v>
      </c>
      <c r="C1380" s="45" t="str">
        <f>IF(Замеры!O1377=0, " ", Замеры!O1377)</f>
        <v xml:space="preserve"> </v>
      </c>
      <c r="D1380" s="69" t="str">
        <f t="shared" si="598"/>
        <v xml:space="preserve"> </v>
      </c>
      <c r="E1380" s="69" t="str">
        <f t="shared" si="599"/>
        <v xml:space="preserve"> </v>
      </c>
      <c r="F1380" s="29" t="str">
        <f t="shared" si="574"/>
        <v>-</v>
      </c>
      <c r="G1380" s="29" t="str">
        <f t="shared" si="575"/>
        <v>-</v>
      </c>
      <c r="H1380" s="29" t="str">
        <f t="shared" si="576"/>
        <v>-</v>
      </c>
      <c r="I1380" s="29" t="str">
        <f t="shared" si="577"/>
        <v>-</v>
      </c>
      <c r="J1380" s="46" t="str">
        <f t="shared" si="578"/>
        <v>-</v>
      </c>
      <c r="K1380" s="29" t="str">
        <f t="shared" si="579"/>
        <v>-</v>
      </c>
      <c r="L1380" s="29" t="str">
        <f t="shared" si="580"/>
        <v>-</v>
      </c>
      <c r="M1380" s="29" t="str">
        <f t="shared" si="581"/>
        <v>-</v>
      </c>
      <c r="N1380" s="29" t="str">
        <f t="shared" si="582"/>
        <v>-</v>
      </c>
      <c r="O1380" s="29" t="str">
        <f t="shared" si="583"/>
        <v>-</v>
      </c>
      <c r="P1380" s="2">
        <f>Замеры!R1377</f>
        <v>0</v>
      </c>
      <c r="S1380" s="2">
        <f>Замеры!S1377</f>
        <v>0</v>
      </c>
      <c r="T1380" s="2" t="s">
        <v>72</v>
      </c>
      <c r="U1380" s="2" t="b">
        <f t="shared" si="584"/>
        <v>0</v>
      </c>
      <c r="V1380" s="2" t="b">
        <f t="shared" si="585"/>
        <v>0</v>
      </c>
      <c r="W1380" s="2" t="b">
        <f t="shared" si="586"/>
        <v>0</v>
      </c>
      <c r="Y1380" s="2">
        <f t="shared" ca="1" si="587"/>
        <v>22</v>
      </c>
      <c r="Z1380" s="2">
        <f t="shared" ca="1" si="587"/>
        <v>21</v>
      </c>
      <c r="AA1380" s="2">
        <f t="shared" ca="1" si="587"/>
        <v>45</v>
      </c>
      <c r="AB1380" s="5">
        <f t="shared" ca="1" si="588"/>
        <v>464</v>
      </c>
      <c r="AC1380" s="5">
        <f t="shared" ca="1" si="589"/>
        <v>556</v>
      </c>
      <c r="AD1380" s="5">
        <f t="shared" ca="1" si="590"/>
        <v>530</v>
      </c>
      <c r="AE1380" s="5">
        <f t="shared" ca="1" si="591"/>
        <v>483</v>
      </c>
      <c r="AF1380" s="5">
        <f t="shared" ca="1" si="592"/>
        <v>502</v>
      </c>
      <c r="AG1380" s="5">
        <f t="shared" ca="1" si="593"/>
        <v>597</v>
      </c>
      <c r="AH1380" s="5">
        <f t="shared" ca="1" si="594"/>
        <v>518</v>
      </c>
      <c r="AI1380" s="5">
        <f t="shared" ca="1" si="595"/>
        <v>524</v>
      </c>
      <c r="AJ1380" s="5">
        <f t="shared" ca="1" si="596"/>
        <v>502</v>
      </c>
      <c r="AK1380" s="5">
        <f t="shared" ca="1" si="597"/>
        <v>562</v>
      </c>
    </row>
    <row r="1381" spans="1:37" x14ac:dyDescent="0.3">
      <c r="A1381" s="35">
        <f>IF(Замеры!B1378=0, " ", Замеры!B1378)</f>
        <v>1375</v>
      </c>
      <c r="B1381" s="45" t="str">
        <f>Замеры!G1378</f>
        <v xml:space="preserve">Группа от QF </v>
      </c>
      <c r="C1381" s="45" t="str">
        <f>IF(Замеры!O1378=0, " ", Замеры!O1378)</f>
        <v xml:space="preserve"> </v>
      </c>
      <c r="D1381" s="69" t="str">
        <f t="shared" si="598"/>
        <v xml:space="preserve"> </v>
      </c>
      <c r="E1381" s="69" t="str">
        <f t="shared" si="599"/>
        <v xml:space="preserve"> </v>
      </c>
      <c r="F1381" s="29" t="str">
        <f t="shared" si="574"/>
        <v>-</v>
      </c>
      <c r="G1381" s="29" t="str">
        <f t="shared" si="575"/>
        <v>-</v>
      </c>
      <c r="H1381" s="29" t="str">
        <f t="shared" si="576"/>
        <v>-</v>
      </c>
      <c r="I1381" s="29" t="str">
        <f t="shared" si="577"/>
        <v>-</v>
      </c>
      <c r="J1381" s="46" t="str">
        <f t="shared" si="578"/>
        <v>-</v>
      </c>
      <c r="K1381" s="29" t="str">
        <f t="shared" si="579"/>
        <v>-</v>
      </c>
      <c r="L1381" s="29" t="str">
        <f t="shared" si="580"/>
        <v>-</v>
      </c>
      <c r="M1381" s="29" t="str">
        <f t="shared" si="581"/>
        <v>-</v>
      </c>
      <c r="N1381" s="29" t="str">
        <f t="shared" si="582"/>
        <v>-</v>
      </c>
      <c r="O1381" s="29" t="str">
        <f t="shared" si="583"/>
        <v>-</v>
      </c>
      <c r="P1381" s="2">
        <f>Замеры!R1378</f>
        <v>0</v>
      </c>
      <c r="S1381" s="2">
        <f>Замеры!S1378</f>
        <v>0</v>
      </c>
      <c r="T1381" s="2" t="s">
        <v>72</v>
      </c>
      <c r="U1381" s="2" t="b">
        <f t="shared" si="584"/>
        <v>0</v>
      </c>
      <c r="V1381" s="2" t="b">
        <f t="shared" si="585"/>
        <v>0</v>
      </c>
      <c r="W1381" s="2" t="b">
        <f t="shared" si="586"/>
        <v>0</v>
      </c>
      <c r="Y1381" s="2">
        <f t="shared" ca="1" si="587"/>
        <v>24</v>
      </c>
      <c r="Z1381" s="2">
        <f t="shared" ca="1" si="587"/>
        <v>47</v>
      </c>
      <c r="AA1381" s="2">
        <f t="shared" ca="1" si="587"/>
        <v>37</v>
      </c>
      <c r="AB1381" s="5">
        <f t="shared" ca="1" si="588"/>
        <v>429</v>
      </c>
      <c r="AC1381" s="5">
        <f t="shared" ca="1" si="589"/>
        <v>397</v>
      </c>
      <c r="AD1381" s="5">
        <f t="shared" ca="1" si="590"/>
        <v>502</v>
      </c>
      <c r="AE1381" s="5">
        <f t="shared" ca="1" si="591"/>
        <v>488</v>
      </c>
      <c r="AF1381" s="5">
        <f t="shared" ca="1" si="592"/>
        <v>405</v>
      </c>
      <c r="AG1381" s="5">
        <f t="shared" ca="1" si="593"/>
        <v>516</v>
      </c>
      <c r="AH1381" s="5">
        <f t="shared" ca="1" si="594"/>
        <v>461</v>
      </c>
      <c r="AI1381" s="5">
        <f t="shared" ca="1" si="595"/>
        <v>478</v>
      </c>
      <c r="AJ1381" s="5">
        <f t="shared" ca="1" si="596"/>
        <v>486</v>
      </c>
      <c r="AK1381" s="5">
        <f t="shared" ca="1" si="597"/>
        <v>513</v>
      </c>
    </row>
    <row r="1382" spans="1:37" x14ac:dyDescent="0.3">
      <c r="A1382" s="35">
        <f>IF(Замеры!B1379=0, " ", Замеры!B1379)</f>
        <v>1376</v>
      </c>
      <c r="B1382" s="45" t="str">
        <f>Замеры!G1379</f>
        <v xml:space="preserve">Группа от QF </v>
      </c>
      <c r="C1382" s="45" t="str">
        <f>IF(Замеры!O1379=0, " ", Замеры!O1379)</f>
        <v xml:space="preserve"> </v>
      </c>
      <c r="D1382" s="69" t="str">
        <f t="shared" si="598"/>
        <v xml:space="preserve"> </v>
      </c>
      <c r="E1382" s="69" t="str">
        <f t="shared" si="599"/>
        <v xml:space="preserve"> </v>
      </c>
      <c r="F1382" s="29" t="str">
        <f t="shared" si="574"/>
        <v>-</v>
      </c>
      <c r="G1382" s="29" t="str">
        <f t="shared" si="575"/>
        <v>-</v>
      </c>
      <c r="H1382" s="29" t="str">
        <f t="shared" si="576"/>
        <v>-</v>
      </c>
      <c r="I1382" s="29" t="str">
        <f t="shared" si="577"/>
        <v>-</v>
      </c>
      <c r="J1382" s="46" t="str">
        <f t="shared" si="578"/>
        <v>-</v>
      </c>
      <c r="K1382" s="29" t="str">
        <f t="shared" si="579"/>
        <v>-</v>
      </c>
      <c r="L1382" s="29" t="str">
        <f t="shared" si="580"/>
        <v>-</v>
      </c>
      <c r="M1382" s="29" t="str">
        <f t="shared" si="581"/>
        <v>-</v>
      </c>
      <c r="N1382" s="29" t="str">
        <f t="shared" si="582"/>
        <v>-</v>
      </c>
      <c r="O1382" s="29" t="str">
        <f t="shared" si="583"/>
        <v>-</v>
      </c>
      <c r="P1382" s="2">
        <f>Замеры!R1379</f>
        <v>0</v>
      </c>
      <c r="S1382" s="2">
        <f>Замеры!S1379</f>
        <v>0</v>
      </c>
      <c r="T1382" s="2" t="s">
        <v>72</v>
      </c>
      <c r="U1382" s="2" t="b">
        <f t="shared" si="584"/>
        <v>0</v>
      </c>
      <c r="V1382" s="2" t="b">
        <f t="shared" si="585"/>
        <v>0</v>
      </c>
      <c r="W1382" s="2" t="b">
        <f t="shared" si="586"/>
        <v>0</v>
      </c>
      <c r="Y1382" s="2">
        <f t="shared" ca="1" si="587"/>
        <v>26</v>
      </c>
      <c r="Z1382" s="2">
        <f t="shared" ca="1" si="587"/>
        <v>40</v>
      </c>
      <c r="AA1382" s="2">
        <f t="shared" ca="1" si="587"/>
        <v>24</v>
      </c>
      <c r="AB1382" s="5">
        <f t="shared" ca="1" si="588"/>
        <v>319</v>
      </c>
      <c r="AC1382" s="5">
        <f t="shared" ca="1" si="589"/>
        <v>250</v>
      </c>
      <c r="AD1382" s="5">
        <f t="shared" ca="1" si="590"/>
        <v>320</v>
      </c>
      <c r="AE1382" s="5">
        <f t="shared" ca="1" si="591"/>
        <v>288</v>
      </c>
      <c r="AF1382" s="5">
        <f t="shared" ca="1" si="592"/>
        <v>351</v>
      </c>
      <c r="AG1382" s="5">
        <f t="shared" ca="1" si="593"/>
        <v>361</v>
      </c>
      <c r="AH1382" s="5">
        <f t="shared" ca="1" si="594"/>
        <v>274</v>
      </c>
      <c r="AI1382" s="5">
        <f t="shared" ca="1" si="595"/>
        <v>265</v>
      </c>
      <c r="AJ1382" s="5">
        <f t="shared" ca="1" si="596"/>
        <v>301</v>
      </c>
      <c r="AK1382" s="5">
        <f t="shared" ca="1" si="597"/>
        <v>319</v>
      </c>
    </row>
    <row r="1383" spans="1:37" x14ac:dyDescent="0.3">
      <c r="A1383" s="35">
        <f>IF(Замеры!B1380=0, " ", Замеры!B1380)</f>
        <v>1377</v>
      </c>
      <c r="B1383" s="45" t="str">
        <f>Замеры!G1380</f>
        <v xml:space="preserve">Группа от QF </v>
      </c>
      <c r="C1383" s="45" t="str">
        <f>IF(Замеры!O1380=0, " ", Замеры!O1380)</f>
        <v xml:space="preserve"> </v>
      </c>
      <c r="D1383" s="69" t="str">
        <f t="shared" si="598"/>
        <v xml:space="preserve"> </v>
      </c>
      <c r="E1383" s="69" t="str">
        <f t="shared" si="599"/>
        <v xml:space="preserve"> </v>
      </c>
      <c r="F1383" s="29" t="str">
        <f t="shared" si="574"/>
        <v>-</v>
      </c>
      <c r="G1383" s="29" t="str">
        <f t="shared" si="575"/>
        <v>-</v>
      </c>
      <c r="H1383" s="29" t="str">
        <f t="shared" si="576"/>
        <v>-</v>
      </c>
      <c r="I1383" s="29" t="str">
        <f t="shared" si="577"/>
        <v>-</v>
      </c>
      <c r="J1383" s="46" t="str">
        <f t="shared" si="578"/>
        <v>-</v>
      </c>
      <c r="K1383" s="29" t="str">
        <f t="shared" si="579"/>
        <v>-</v>
      </c>
      <c r="L1383" s="29" t="str">
        <f t="shared" si="580"/>
        <v>-</v>
      </c>
      <c r="M1383" s="29" t="str">
        <f t="shared" si="581"/>
        <v>-</v>
      </c>
      <c r="N1383" s="29" t="str">
        <f t="shared" si="582"/>
        <v>-</v>
      </c>
      <c r="O1383" s="29" t="str">
        <f t="shared" si="583"/>
        <v>-</v>
      </c>
      <c r="P1383" s="2">
        <f>Замеры!R1380</f>
        <v>0</v>
      </c>
      <c r="S1383" s="2">
        <f>Замеры!S1380</f>
        <v>0</v>
      </c>
      <c r="T1383" s="2" t="s">
        <v>72</v>
      </c>
      <c r="U1383" s="2" t="b">
        <f t="shared" si="584"/>
        <v>0</v>
      </c>
      <c r="V1383" s="2" t="b">
        <f t="shared" si="585"/>
        <v>0</v>
      </c>
      <c r="W1383" s="2" t="b">
        <f t="shared" si="586"/>
        <v>0</v>
      </c>
      <c r="Y1383" s="2">
        <f t="shared" ref="Y1383:AA1414" ca="1" si="600">RANDBETWEEN($T$2,$T$3)</f>
        <v>49</v>
      </c>
      <c r="Z1383" s="2">
        <f t="shared" ca="1" si="600"/>
        <v>32</v>
      </c>
      <c r="AA1383" s="2">
        <f t="shared" ca="1" si="600"/>
        <v>50</v>
      </c>
      <c r="AB1383" s="5">
        <f t="shared" ca="1" si="588"/>
        <v>591</v>
      </c>
      <c r="AC1383" s="5">
        <f t="shared" ca="1" si="589"/>
        <v>572</v>
      </c>
      <c r="AD1383" s="5">
        <f t="shared" ca="1" si="590"/>
        <v>514</v>
      </c>
      <c r="AE1383" s="5">
        <f t="shared" ca="1" si="591"/>
        <v>602</v>
      </c>
      <c r="AF1383" s="5">
        <f t="shared" ca="1" si="592"/>
        <v>517</v>
      </c>
      <c r="AG1383" s="5">
        <f t="shared" ca="1" si="593"/>
        <v>561</v>
      </c>
      <c r="AH1383" s="5">
        <f t="shared" ca="1" si="594"/>
        <v>637</v>
      </c>
      <c r="AI1383" s="5">
        <f t="shared" ca="1" si="595"/>
        <v>570</v>
      </c>
      <c r="AJ1383" s="5">
        <f t="shared" ca="1" si="596"/>
        <v>633</v>
      </c>
      <c r="AK1383" s="5">
        <f t="shared" ca="1" si="597"/>
        <v>587</v>
      </c>
    </row>
    <row r="1384" spans="1:37" x14ac:dyDescent="0.3">
      <c r="A1384" s="35">
        <f>IF(Замеры!B1381=0, " ", Замеры!B1381)</f>
        <v>1378</v>
      </c>
      <c r="B1384" s="45" t="str">
        <f>Замеры!G1381</f>
        <v xml:space="preserve">Группа от QF </v>
      </c>
      <c r="C1384" s="45" t="str">
        <f>IF(Замеры!O1381=0, " ", Замеры!O1381)</f>
        <v xml:space="preserve"> </v>
      </c>
      <c r="D1384" s="69" t="str">
        <f t="shared" si="598"/>
        <v xml:space="preserve"> </v>
      </c>
      <c r="E1384" s="69" t="str">
        <f t="shared" si="599"/>
        <v xml:space="preserve"> </v>
      </c>
      <c r="F1384" s="29" t="str">
        <f t="shared" si="574"/>
        <v>-</v>
      </c>
      <c r="G1384" s="29" t="str">
        <f t="shared" si="575"/>
        <v>-</v>
      </c>
      <c r="H1384" s="29" t="str">
        <f t="shared" si="576"/>
        <v>-</v>
      </c>
      <c r="I1384" s="29" t="str">
        <f t="shared" si="577"/>
        <v>-</v>
      </c>
      <c r="J1384" s="46" t="str">
        <f t="shared" si="578"/>
        <v>-</v>
      </c>
      <c r="K1384" s="29" t="str">
        <f t="shared" si="579"/>
        <v>-</v>
      </c>
      <c r="L1384" s="29" t="str">
        <f t="shared" si="580"/>
        <v>-</v>
      </c>
      <c r="M1384" s="29" t="str">
        <f t="shared" si="581"/>
        <v>-</v>
      </c>
      <c r="N1384" s="29" t="str">
        <f t="shared" si="582"/>
        <v>-</v>
      </c>
      <c r="O1384" s="29" t="str">
        <f t="shared" si="583"/>
        <v>-</v>
      </c>
      <c r="P1384" s="2">
        <f>Замеры!R1381</f>
        <v>0</v>
      </c>
      <c r="S1384" s="2">
        <f>Замеры!S1381</f>
        <v>0</v>
      </c>
      <c r="T1384" s="2" t="s">
        <v>72</v>
      </c>
      <c r="U1384" s="2" t="b">
        <f t="shared" si="584"/>
        <v>0</v>
      </c>
      <c r="V1384" s="2" t="b">
        <f t="shared" si="585"/>
        <v>0</v>
      </c>
      <c r="W1384" s="2" t="b">
        <f t="shared" si="586"/>
        <v>0</v>
      </c>
      <c r="Y1384" s="2">
        <f t="shared" ca="1" si="600"/>
        <v>50</v>
      </c>
      <c r="Z1384" s="2">
        <f t="shared" ca="1" si="600"/>
        <v>47</v>
      </c>
      <c r="AA1384" s="2">
        <f t="shared" ca="1" si="600"/>
        <v>30</v>
      </c>
      <c r="AB1384" s="5">
        <f t="shared" ca="1" si="588"/>
        <v>417</v>
      </c>
      <c r="AC1384" s="5">
        <f t="shared" ca="1" si="589"/>
        <v>411</v>
      </c>
      <c r="AD1384" s="5">
        <f t="shared" ca="1" si="590"/>
        <v>415</v>
      </c>
      <c r="AE1384" s="5">
        <f t="shared" ca="1" si="591"/>
        <v>442</v>
      </c>
      <c r="AF1384" s="5">
        <f t="shared" ca="1" si="592"/>
        <v>432</v>
      </c>
      <c r="AG1384" s="5">
        <f t="shared" ca="1" si="593"/>
        <v>399</v>
      </c>
      <c r="AH1384" s="5">
        <f t="shared" ca="1" si="594"/>
        <v>389</v>
      </c>
      <c r="AI1384" s="5">
        <f t="shared" ca="1" si="595"/>
        <v>315</v>
      </c>
      <c r="AJ1384" s="5">
        <f t="shared" ca="1" si="596"/>
        <v>432</v>
      </c>
      <c r="AK1384" s="5">
        <f t="shared" ca="1" si="597"/>
        <v>345</v>
      </c>
    </row>
    <row r="1385" spans="1:37" x14ac:dyDescent="0.3">
      <c r="A1385" s="35">
        <f>IF(Замеры!B1382=0, " ", Замеры!B1382)</f>
        <v>1379</v>
      </c>
      <c r="B1385" s="45" t="str">
        <f>Замеры!G1382</f>
        <v xml:space="preserve">Группа от QF </v>
      </c>
      <c r="C1385" s="45" t="str">
        <f>IF(Замеры!O1382=0, " ", Замеры!O1382)</f>
        <v xml:space="preserve"> </v>
      </c>
      <c r="D1385" s="69" t="str">
        <f t="shared" si="598"/>
        <v xml:space="preserve"> </v>
      </c>
      <c r="E1385" s="69" t="str">
        <f t="shared" si="599"/>
        <v xml:space="preserve"> </v>
      </c>
      <c r="F1385" s="29" t="str">
        <f t="shared" si="574"/>
        <v>-</v>
      </c>
      <c r="G1385" s="29" t="str">
        <f t="shared" si="575"/>
        <v>-</v>
      </c>
      <c r="H1385" s="29" t="str">
        <f t="shared" si="576"/>
        <v>-</v>
      </c>
      <c r="I1385" s="29" t="str">
        <f t="shared" si="577"/>
        <v>-</v>
      </c>
      <c r="J1385" s="46" t="str">
        <f t="shared" si="578"/>
        <v>-</v>
      </c>
      <c r="K1385" s="29" t="str">
        <f t="shared" si="579"/>
        <v>-</v>
      </c>
      <c r="L1385" s="29" t="str">
        <f t="shared" si="580"/>
        <v>-</v>
      </c>
      <c r="M1385" s="29" t="str">
        <f t="shared" si="581"/>
        <v>-</v>
      </c>
      <c r="N1385" s="29" t="str">
        <f t="shared" si="582"/>
        <v>-</v>
      </c>
      <c r="O1385" s="29" t="str">
        <f t="shared" si="583"/>
        <v>-</v>
      </c>
      <c r="P1385" s="2">
        <f>Замеры!R1382</f>
        <v>0</v>
      </c>
      <c r="S1385" s="2">
        <f>Замеры!S1382</f>
        <v>0</v>
      </c>
      <c r="T1385" s="2" t="s">
        <v>72</v>
      </c>
      <c r="U1385" s="2" t="b">
        <f t="shared" si="584"/>
        <v>0</v>
      </c>
      <c r="V1385" s="2" t="b">
        <f t="shared" si="585"/>
        <v>0</v>
      </c>
      <c r="W1385" s="2" t="b">
        <f t="shared" si="586"/>
        <v>0</v>
      </c>
      <c r="Y1385" s="2">
        <f t="shared" ca="1" si="600"/>
        <v>36</v>
      </c>
      <c r="Z1385" s="2">
        <f t="shared" ca="1" si="600"/>
        <v>34</v>
      </c>
      <c r="AA1385" s="2">
        <f t="shared" ca="1" si="600"/>
        <v>28</v>
      </c>
      <c r="AB1385" s="5">
        <f t="shared" ca="1" si="588"/>
        <v>368</v>
      </c>
      <c r="AC1385" s="5">
        <f t="shared" ca="1" si="589"/>
        <v>358</v>
      </c>
      <c r="AD1385" s="5">
        <f t="shared" ca="1" si="590"/>
        <v>308</v>
      </c>
      <c r="AE1385" s="5">
        <f t="shared" ca="1" si="591"/>
        <v>338</v>
      </c>
      <c r="AF1385" s="5">
        <f t="shared" ca="1" si="592"/>
        <v>361</v>
      </c>
      <c r="AG1385" s="5">
        <f t="shared" ca="1" si="593"/>
        <v>423</v>
      </c>
      <c r="AH1385" s="5">
        <f t="shared" ca="1" si="594"/>
        <v>341</v>
      </c>
      <c r="AI1385" s="5">
        <f t="shared" ca="1" si="595"/>
        <v>359</v>
      </c>
      <c r="AJ1385" s="5">
        <f t="shared" ca="1" si="596"/>
        <v>377</v>
      </c>
      <c r="AK1385" s="5">
        <f t="shared" ca="1" si="597"/>
        <v>289</v>
      </c>
    </row>
    <row r="1386" spans="1:37" x14ac:dyDescent="0.3">
      <c r="A1386" s="35">
        <f>IF(Замеры!B1383=0, " ", Замеры!B1383)</f>
        <v>1380</v>
      </c>
      <c r="B1386" s="45" t="str">
        <f>Замеры!G1383</f>
        <v xml:space="preserve">Группа от QF </v>
      </c>
      <c r="C1386" s="45" t="str">
        <f>IF(Замеры!O1383=0, " ", Замеры!O1383)</f>
        <v xml:space="preserve"> </v>
      </c>
      <c r="D1386" s="69" t="str">
        <f t="shared" si="598"/>
        <v xml:space="preserve"> </v>
      </c>
      <c r="E1386" s="69" t="str">
        <f t="shared" si="599"/>
        <v xml:space="preserve"> </v>
      </c>
      <c r="F1386" s="29" t="str">
        <f t="shared" si="574"/>
        <v>-</v>
      </c>
      <c r="G1386" s="29" t="str">
        <f t="shared" si="575"/>
        <v>-</v>
      </c>
      <c r="H1386" s="29" t="str">
        <f t="shared" si="576"/>
        <v>-</v>
      </c>
      <c r="I1386" s="29" t="str">
        <f t="shared" si="577"/>
        <v>-</v>
      </c>
      <c r="J1386" s="46" t="str">
        <f t="shared" si="578"/>
        <v>-</v>
      </c>
      <c r="K1386" s="29" t="str">
        <f t="shared" si="579"/>
        <v>-</v>
      </c>
      <c r="L1386" s="29" t="str">
        <f t="shared" si="580"/>
        <v>-</v>
      </c>
      <c r="M1386" s="29" t="str">
        <f t="shared" si="581"/>
        <v>-</v>
      </c>
      <c r="N1386" s="29" t="str">
        <f t="shared" si="582"/>
        <v>-</v>
      </c>
      <c r="O1386" s="29" t="str">
        <f t="shared" si="583"/>
        <v>-</v>
      </c>
      <c r="P1386" s="2">
        <f>Замеры!R1383</f>
        <v>0</v>
      </c>
      <c r="S1386" s="2">
        <f>Замеры!S1383</f>
        <v>0</v>
      </c>
      <c r="T1386" s="2" t="s">
        <v>72</v>
      </c>
      <c r="U1386" s="2" t="b">
        <f t="shared" si="584"/>
        <v>0</v>
      </c>
      <c r="V1386" s="2" t="b">
        <f t="shared" si="585"/>
        <v>0</v>
      </c>
      <c r="W1386" s="2" t="b">
        <f t="shared" si="586"/>
        <v>0</v>
      </c>
      <c r="Y1386" s="2">
        <f t="shared" ca="1" si="600"/>
        <v>23</v>
      </c>
      <c r="Z1386" s="2">
        <f t="shared" ca="1" si="600"/>
        <v>27</v>
      </c>
      <c r="AA1386" s="2">
        <f t="shared" ca="1" si="600"/>
        <v>38</v>
      </c>
      <c r="AB1386" s="5">
        <f t="shared" ca="1" si="588"/>
        <v>498</v>
      </c>
      <c r="AC1386" s="5">
        <f t="shared" ca="1" si="589"/>
        <v>397</v>
      </c>
      <c r="AD1386" s="5">
        <f t="shared" ca="1" si="590"/>
        <v>478</v>
      </c>
      <c r="AE1386" s="5">
        <f t="shared" ca="1" si="591"/>
        <v>450</v>
      </c>
      <c r="AF1386" s="5">
        <f t="shared" ca="1" si="592"/>
        <v>483</v>
      </c>
      <c r="AG1386" s="5">
        <f t="shared" ca="1" si="593"/>
        <v>416</v>
      </c>
      <c r="AH1386" s="5">
        <f t="shared" ca="1" si="594"/>
        <v>406</v>
      </c>
      <c r="AI1386" s="5">
        <f t="shared" ca="1" si="595"/>
        <v>410</v>
      </c>
      <c r="AJ1386" s="5">
        <f t="shared" ca="1" si="596"/>
        <v>398</v>
      </c>
      <c r="AK1386" s="5">
        <f t="shared" ca="1" si="597"/>
        <v>416</v>
      </c>
    </row>
    <row r="1387" spans="1:37" x14ac:dyDescent="0.3">
      <c r="A1387" s="35">
        <f>IF(Замеры!B1384=0, " ", Замеры!B1384)</f>
        <v>1381</v>
      </c>
      <c r="B1387" s="45" t="str">
        <f>Замеры!G1384</f>
        <v xml:space="preserve">Группа от QF </v>
      </c>
      <c r="C1387" s="45" t="str">
        <f>IF(Замеры!O1384=0, " ", Замеры!O1384)</f>
        <v xml:space="preserve"> </v>
      </c>
      <c r="D1387" s="69" t="str">
        <f t="shared" si="598"/>
        <v xml:space="preserve"> </v>
      </c>
      <c r="E1387" s="69" t="str">
        <f t="shared" si="599"/>
        <v xml:space="preserve"> </v>
      </c>
      <c r="F1387" s="29" t="str">
        <f t="shared" si="574"/>
        <v>-</v>
      </c>
      <c r="G1387" s="29" t="str">
        <f t="shared" si="575"/>
        <v>-</v>
      </c>
      <c r="H1387" s="29" t="str">
        <f t="shared" si="576"/>
        <v>-</v>
      </c>
      <c r="I1387" s="29" t="str">
        <f t="shared" si="577"/>
        <v>-</v>
      </c>
      <c r="J1387" s="46" t="str">
        <f t="shared" si="578"/>
        <v>-</v>
      </c>
      <c r="K1387" s="29" t="str">
        <f t="shared" si="579"/>
        <v>-</v>
      </c>
      <c r="L1387" s="29" t="str">
        <f t="shared" si="580"/>
        <v>-</v>
      </c>
      <c r="M1387" s="29" t="str">
        <f t="shared" si="581"/>
        <v>-</v>
      </c>
      <c r="N1387" s="29" t="str">
        <f t="shared" si="582"/>
        <v>-</v>
      </c>
      <c r="O1387" s="29" t="str">
        <f t="shared" si="583"/>
        <v>-</v>
      </c>
      <c r="P1387" s="2">
        <f>Замеры!R1384</f>
        <v>0</v>
      </c>
      <c r="S1387" s="2">
        <f>Замеры!S1384</f>
        <v>0</v>
      </c>
      <c r="T1387" s="2" t="s">
        <v>72</v>
      </c>
      <c r="U1387" s="2" t="b">
        <f t="shared" si="584"/>
        <v>0</v>
      </c>
      <c r="V1387" s="2" t="b">
        <f t="shared" si="585"/>
        <v>0</v>
      </c>
      <c r="W1387" s="2" t="b">
        <f t="shared" si="586"/>
        <v>0</v>
      </c>
      <c r="Y1387" s="2">
        <f t="shared" ca="1" si="600"/>
        <v>24</v>
      </c>
      <c r="Z1387" s="2">
        <f t="shared" ca="1" si="600"/>
        <v>39</v>
      </c>
      <c r="AA1387" s="2">
        <f t="shared" ca="1" si="600"/>
        <v>26</v>
      </c>
      <c r="AB1387" s="5">
        <f t="shared" ca="1" si="588"/>
        <v>402</v>
      </c>
      <c r="AC1387" s="5">
        <f t="shared" ca="1" si="589"/>
        <v>325</v>
      </c>
      <c r="AD1387" s="5">
        <f t="shared" ca="1" si="590"/>
        <v>399</v>
      </c>
      <c r="AE1387" s="5">
        <f t="shared" ca="1" si="591"/>
        <v>360</v>
      </c>
      <c r="AF1387" s="5">
        <f t="shared" ca="1" si="592"/>
        <v>404</v>
      </c>
      <c r="AG1387" s="5">
        <f t="shared" ca="1" si="593"/>
        <v>380</v>
      </c>
      <c r="AH1387" s="5">
        <f t="shared" ca="1" si="594"/>
        <v>403</v>
      </c>
      <c r="AI1387" s="5">
        <f t="shared" ca="1" si="595"/>
        <v>396</v>
      </c>
      <c r="AJ1387" s="5">
        <f t="shared" ca="1" si="596"/>
        <v>399</v>
      </c>
      <c r="AK1387" s="5">
        <f t="shared" ca="1" si="597"/>
        <v>351</v>
      </c>
    </row>
    <row r="1388" spans="1:37" x14ac:dyDescent="0.3">
      <c r="A1388" s="35">
        <f>IF(Замеры!B1385=0, " ", Замеры!B1385)</f>
        <v>1382</v>
      </c>
      <c r="B1388" s="45" t="str">
        <f>Замеры!G1385</f>
        <v xml:space="preserve">Группа от QF </v>
      </c>
      <c r="C1388" s="45" t="str">
        <f>IF(Замеры!O1385=0, " ", Замеры!O1385)</f>
        <v xml:space="preserve"> </v>
      </c>
      <c r="D1388" s="69" t="str">
        <f t="shared" si="598"/>
        <v xml:space="preserve"> </v>
      </c>
      <c r="E1388" s="69" t="str">
        <f t="shared" si="599"/>
        <v xml:space="preserve"> </v>
      </c>
      <c r="F1388" s="29" t="str">
        <f t="shared" si="574"/>
        <v>-</v>
      </c>
      <c r="G1388" s="29" t="str">
        <f t="shared" si="575"/>
        <v>-</v>
      </c>
      <c r="H1388" s="29" t="str">
        <f t="shared" si="576"/>
        <v>-</v>
      </c>
      <c r="I1388" s="29" t="str">
        <f t="shared" si="577"/>
        <v>-</v>
      </c>
      <c r="J1388" s="46" t="str">
        <f t="shared" si="578"/>
        <v>-</v>
      </c>
      <c r="K1388" s="29" t="str">
        <f t="shared" si="579"/>
        <v>-</v>
      </c>
      <c r="L1388" s="29" t="str">
        <f t="shared" si="580"/>
        <v>-</v>
      </c>
      <c r="M1388" s="29" t="str">
        <f t="shared" si="581"/>
        <v>-</v>
      </c>
      <c r="N1388" s="29" t="str">
        <f t="shared" si="582"/>
        <v>-</v>
      </c>
      <c r="O1388" s="29" t="str">
        <f t="shared" si="583"/>
        <v>-</v>
      </c>
      <c r="P1388" s="2">
        <f>Замеры!R1385</f>
        <v>0</v>
      </c>
      <c r="S1388" s="2">
        <f>Замеры!S1385</f>
        <v>0</v>
      </c>
      <c r="T1388" s="2" t="s">
        <v>72</v>
      </c>
      <c r="U1388" s="2" t="b">
        <f t="shared" si="584"/>
        <v>0</v>
      </c>
      <c r="V1388" s="2" t="b">
        <f t="shared" si="585"/>
        <v>0</v>
      </c>
      <c r="W1388" s="2" t="b">
        <f t="shared" si="586"/>
        <v>0</v>
      </c>
      <c r="Y1388" s="2">
        <f t="shared" ca="1" si="600"/>
        <v>45</v>
      </c>
      <c r="Z1388" s="2">
        <f t="shared" ca="1" si="600"/>
        <v>32</v>
      </c>
      <c r="AA1388" s="2">
        <f t="shared" ca="1" si="600"/>
        <v>49</v>
      </c>
      <c r="AB1388" s="5">
        <f t="shared" ca="1" si="588"/>
        <v>620</v>
      </c>
      <c r="AC1388" s="5">
        <f t="shared" ca="1" si="589"/>
        <v>524</v>
      </c>
      <c r="AD1388" s="5">
        <f t="shared" ca="1" si="590"/>
        <v>525</v>
      </c>
      <c r="AE1388" s="5">
        <f t="shared" ca="1" si="591"/>
        <v>537</v>
      </c>
      <c r="AF1388" s="5">
        <f t="shared" ca="1" si="592"/>
        <v>581</v>
      </c>
      <c r="AG1388" s="5">
        <f t="shared" ca="1" si="593"/>
        <v>604</v>
      </c>
      <c r="AH1388" s="5">
        <f t="shared" ca="1" si="594"/>
        <v>499</v>
      </c>
      <c r="AI1388" s="5">
        <f t="shared" ca="1" si="595"/>
        <v>516</v>
      </c>
      <c r="AJ1388" s="5">
        <f t="shared" ca="1" si="596"/>
        <v>591</v>
      </c>
      <c r="AK1388" s="5">
        <f t="shared" ca="1" si="597"/>
        <v>536</v>
      </c>
    </row>
    <row r="1389" spans="1:37" x14ac:dyDescent="0.3">
      <c r="A1389" s="35">
        <f>IF(Замеры!B1386=0, " ", Замеры!B1386)</f>
        <v>1383</v>
      </c>
      <c r="B1389" s="45" t="str">
        <f>Замеры!G1386</f>
        <v xml:space="preserve">Группа от QF </v>
      </c>
      <c r="C1389" s="45" t="str">
        <f>IF(Замеры!O1386=0, " ", Замеры!O1386)</f>
        <v xml:space="preserve"> </v>
      </c>
      <c r="D1389" s="69" t="str">
        <f t="shared" si="598"/>
        <v xml:space="preserve"> </v>
      </c>
      <c r="E1389" s="69" t="str">
        <f t="shared" si="599"/>
        <v xml:space="preserve"> </v>
      </c>
      <c r="F1389" s="29" t="str">
        <f t="shared" si="574"/>
        <v>-</v>
      </c>
      <c r="G1389" s="29" t="str">
        <f t="shared" si="575"/>
        <v>-</v>
      </c>
      <c r="H1389" s="29" t="str">
        <f t="shared" si="576"/>
        <v>-</v>
      </c>
      <c r="I1389" s="29" t="str">
        <f t="shared" si="577"/>
        <v>-</v>
      </c>
      <c r="J1389" s="46" t="str">
        <f t="shared" si="578"/>
        <v>-</v>
      </c>
      <c r="K1389" s="29" t="str">
        <f t="shared" si="579"/>
        <v>-</v>
      </c>
      <c r="L1389" s="29" t="str">
        <f t="shared" si="580"/>
        <v>-</v>
      </c>
      <c r="M1389" s="29" t="str">
        <f t="shared" si="581"/>
        <v>-</v>
      </c>
      <c r="N1389" s="29" t="str">
        <f t="shared" si="582"/>
        <v>-</v>
      </c>
      <c r="O1389" s="29" t="str">
        <f t="shared" si="583"/>
        <v>-</v>
      </c>
      <c r="P1389" s="2">
        <f>Замеры!R1386</f>
        <v>0</v>
      </c>
      <c r="S1389" s="2">
        <f>Замеры!S1386</f>
        <v>0</v>
      </c>
      <c r="T1389" s="2" t="s">
        <v>72</v>
      </c>
      <c r="U1389" s="2" t="b">
        <f t="shared" si="584"/>
        <v>0</v>
      </c>
      <c r="V1389" s="2" t="b">
        <f t="shared" si="585"/>
        <v>0</v>
      </c>
      <c r="W1389" s="2" t="b">
        <f t="shared" si="586"/>
        <v>0</v>
      </c>
      <c r="Y1389" s="2">
        <f t="shared" ca="1" si="600"/>
        <v>40</v>
      </c>
      <c r="Z1389" s="2">
        <f t="shared" ca="1" si="600"/>
        <v>42</v>
      </c>
      <c r="AA1389" s="2">
        <f t="shared" ca="1" si="600"/>
        <v>26</v>
      </c>
      <c r="AB1389" s="5">
        <f t="shared" ca="1" si="588"/>
        <v>388</v>
      </c>
      <c r="AC1389" s="5">
        <f t="shared" ca="1" si="589"/>
        <v>278</v>
      </c>
      <c r="AD1389" s="5">
        <f t="shared" ca="1" si="590"/>
        <v>298</v>
      </c>
      <c r="AE1389" s="5">
        <f t="shared" ca="1" si="591"/>
        <v>401</v>
      </c>
      <c r="AF1389" s="5">
        <f t="shared" ca="1" si="592"/>
        <v>278</v>
      </c>
      <c r="AG1389" s="5">
        <f t="shared" ca="1" si="593"/>
        <v>378</v>
      </c>
      <c r="AH1389" s="5">
        <f t="shared" ca="1" si="594"/>
        <v>300</v>
      </c>
      <c r="AI1389" s="5">
        <f t="shared" ca="1" si="595"/>
        <v>367</v>
      </c>
      <c r="AJ1389" s="5">
        <f t="shared" ca="1" si="596"/>
        <v>324</v>
      </c>
      <c r="AK1389" s="5">
        <f t="shared" ca="1" si="597"/>
        <v>391</v>
      </c>
    </row>
    <row r="1390" spans="1:37" x14ac:dyDescent="0.3">
      <c r="A1390" s="35">
        <f>IF(Замеры!B1387=0, " ", Замеры!B1387)</f>
        <v>1384</v>
      </c>
      <c r="B1390" s="45" t="str">
        <f>Замеры!G1387</f>
        <v xml:space="preserve">Группа от QF </v>
      </c>
      <c r="C1390" s="45" t="str">
        <f>IF(Замеры!O1387=0, " ", Замеры!O1387)</f>
        <v xml:space="preserve"> </v>
      </c>
      <c r="D1390" s="69" t="str">
        <f t="shared" si="598"/>
        <v xml:space="preserve"> </v>
      </c>
      <c r="E1390" s="69" t="str">
        <f t="shared" si="599"/>
        <v xml:space="preserve"> </v>
      </c>
      <c r="F1390" s="29" t="str">
        <f t="shared" si="574"/>
        <v>-</v>
      </c>
      <c r="G1390" s="29" t="str">
        <f t="shared" si="575"/>
        <v>-</v>
      </c>
      <c r="H1390" s="29" t="str">
        <f t="shared" si="576"/>
        <v>-</v>
      </c>
      <c r="I1390" s="29" t="str">
        <f t="shared" si="577"/>
        <v>-</v>
      </c>
      <c r="J1390" s="46" t="str">
        <f t="shared" si="578"/>
        <v>-</v>
      </c>
      <c r="K1390" s="29" t="str">
        <f t="shared" si="579"/>
        <v>-</v>
      </c>
      <c r="L1390" s="29" t="str">
        <f t="shared" si="580"/>
        <v>-</v>
      </c>
      <c r="M1390" s="29" t="str">
        <f t="shared" si="581"/>
        <v>-</v>
      </c>
      <c r="N1390" s="29" t="str">
        <f t="shared" si="582"/>
        <v>-</v>
      </c>
      <c r="O1390" s="29" t="str">
        <f t="shared" si="583"/>
        <v>-</v>
      </c>
      <c r="P1390" s="2">
        <f>Замеры!R1387</f>
        <v>0</v>
      </c>
      <c r="S1390" s="2">
        <f>Замеры!S1387</f>
        <v>0</v>
      </c>
      <c r="T1390" s="2" t="s">
        <v>72</v>
      </c>
      <c r="U1390" s="2" t="b">
        <f t="shared" si="584"/>
        <v>0</v>
      </c>
      <c r="V1390" s="2" t="b">
        <f t="shared" si="585"/>
        <v>0</v>
      </c>
      <c r="W1390" s="2" t="b">
        <f t="shared" si="586"/>
        <v>0</v>
      </c>
      <c r="Y1390" s="2">
        <f t="shared" ca="1" si="600"/>
        <v>41</v>
      </c>
      <c r="Z1390" s="2">
        <f t="shared" ca="1" si="600"/>
        <v>36</v>
      </c>
      <c r="AA1390" s="2">
        <f t="shared" ca="1" si="600"/>
        <v>31</v>
      </c>
      <c r="AB1390" s="5">
        <f t="shared" ca="1" si="588"/>
        <v>324</v>
      </c>
      <c r="AC1390" s="5">
        <f t="shared" ca="1" si="589"/>
        <v>418</v>
      </c>
      <c r="AD1390" s="5">
        <f t="shared" ca="1" si="590"/>
        <v>428</v>
      </c>
      <c r="AE1390" s="5">
        <f t="shared" ca="1" si="591"/>
        <v>377</v>
      </c>
      <c r="AF1390" s="5">
        <f t="shared" ca="1" si="592"/>
        <v>352</v>
      </c>
      <c r="AG1390" s="5">
        <f t="shared" ca="1" si="593"/>
        <v>394</v>
      </c>
      <c r="AH1390" s="5">
        <f t="shared" ca="1" si="594"/>
        <v>411</v>
      </c>
      <c r="AI1390" s="5">
        <f t="shared" ca="1" si="595"/>
        <v>339</v>
      </c>
      <c r="AJ1390" s="5">
        <f t="shared" ca="1" si="596"/>
        <v>355</v>
      </c>
      <c r="AK1390" s="5">
        <f t="shared" ca="1" si="597"/>
        <v>414</v>
      </c>
    </row>
    <row r="1391" spans="1:37" x14ac:dyDescent="0.3">
      <c r="A1391" s="35">
        <f>IF(Замеры!B1388=0, " ", Замеры!B1388)</f>
        <v>1385</v>
      </c>
      <c r="B1391" s="45" t="str">
        <f>Замеры!G1388</f>
        <v xml:space="preserve">Группа от QF </v>
      </c>
      <c r="C1391" s="45" t="str">
        <f>IF(Замеры!O1388=0, " ", Замеры!O1388)</f>
        <v xml:space="preserve"> </v>
      </c>
      <c r="D1391" s="69" t="str">
        <f t="shared" si="598"/>
        <v xml:space="preserve"> </v>
      </c>
      <c r="E1391" s="69" t="str">
        <f t="shared" si="599"/>
        <v xml:space="preserve"> </v>
      </c>
      <c r="F1391" s="29" t="str">
        <f t="shared" si="574"/>
        <v>-</v>
      </c>
      <c r="G1391" s="29" t="str">
        <f t="shared" si="575"/>
        <v>-</v>
      </c>
      <c r="H1391" s="29" t="str">
        <f t="shared" si="576"/>
        <v>-</v>
      </c>
      <c r="I1391" s="29" t="str">
        <f t="shared" si="577"/>
        <v>-</v>
      </c>
      <c r="J1391" s="46" t="str">
        <f t="shared" si="578"/>
        <v>-</v>
      </c>
      <c r="K1391" s="29" t="str">
        <f t="shared" si="579"/>
        <v>-</v>
      </c>
      <c r="L1391" s="29" t="str">
        <f t="shared" si="580"/>
        <v>-</v>
      </c>
      <c r="M1391" s="29" t="str">
        <f t="shared" si="581"/>
        <v>-</v>
      </c>
      <c r="N1391" s="29" t="str">
        <f t="shared" si="582"/>
        <v>-</v>
      </c>
      <c r="O1391" s="29" t="str">
        <f t="shared" si="583"/>
        <v>-</v>
      </c>
      <c r="P1391" s="2">
        <f>Замеры!R1388</f>
        <v>0</v>
      </c>
      <c r="S1391" s="2">
        <f>Замеры!S1388</f>
        <v>0</v>
      </c>
      <c r="T1391" s="2" t="s">
        <v>72</v>
      </c>
      <c r="U1391" s="2" t="b">
        <f t="shared" si="584"/>
        <v>0</v>
      </c>
      <c r="V1391" s="2" t="b">
        <f t="shared" si="585"/>
        <v>0</v>
      </c>
      <c r="W1391" s="2" t="b">
        <f t="shared" si="586"/>
        <v>0</v>
      </c>
      <c r="Y1391" s="2">
        <f t="shared" ca="1" si="600"/>
        <v>26</v>
      </c>
      <c r="Z1391" s="2">
        <f t="shared" ca="1" si="600"/>
        <v>50</v>
      </c>
      <c r="AA1391" s="2">
        <f t="shared" ca="1" si="600"/>
        <v>42</v>
      </c>
      <c r="AB1391" s="5">
        <f t="shared" ca="1" si="588"/>
        <v>536</v>
      </c>
      <c r="AC1391" s="5">
        <f t="shared" ca="1" si="589"/>
        <v>570</v>
      </c>
      <c r="AD1391" s="5">
        <f t="shared" ca="1" si="590"/>
        <v>522</v>
      </c>
      <c r="AE1391" s="5">
        <f t="shared" ca="1" si="591"/>
        <v>500</v>
      </c>
      <c r="AF1391" s="5">
        <f t="shared" ca="1" si="592"/>
        <v>559</v>
      </c>
      <c r="AG1391" s="5">
        <f t="shared" ca="1" si="593"/>
        <v>487</v>
      </c>
      <c r="AH1391" s="5">
        <f t="shared" ca="1" si="594"/>
        <v>538</v>
      </c>
      <c r="AI1391" s="5">
        <f t="shared" ca="1" si="595"/>
        <v>484</v>
      </c>
      <c r="AJ1391" s="5">
        <f t="shared" ca="1" si="596"/>
        <v>449</v>
      </c>
      <c r="AK1391" s="5">
        <f t="shared" ca="1" si="597"/>
        <v>487</v>
      </c>
    </row>
    <row r="1392" spans="1:37" x14ac:dyDescent="0.3">
      <c r="A1392" s="35">
        <f>IF(Замеры!B1389=0, " ", Замеры!B1389)</f>
        <v>1386</v>
      </c>
      <c r="B1392" s="45" t="str">
        <f>Замеры!G1389</f>
        <v xml:space="preserve">Группа от QF </v>
      </c>
      <c r="C1392" s="45" t="str">
        <f>IF(Замеры!O1389=0, " ", Замеры!O1389)</f>
        <v xml:space="preserve"> </v>
      </c>
      <c r="D1392" s="69" t="str">
        <f t="shared" si="598"/>
        <v xml:space="preserve"> </v>
      </c>
      <c r="E1392" s="69" t="str">
        <f t="shared" si="599"/>
        <v xml:space="preserve"> </v>
      </c>
      <c r="F1392" s="29" t="str">
        <f t="shared" si="574"/>
        <v>-</v>
      </c>
      <c r="G1392" s="29" t="str">
        <f t="shared" si="575"/>
        <v>-</v>
      </c>
      <c r="H1392" s="29" t="str">
        <f t="shared" si="576"/>
        <v>-</v>
      </c>
      <c r="I1392" s="29" t="str">
        <f t="shared" si="577"/>
        <v>-</v>
      </c>
      <c r="J1392" s="46" t="str">
        <f t="shared" si="578"/>
        <v>-</v>
      </c>
      <c r="K1392" s="29" t="str">
        <f t="shared" si="579"/>
        <v>-</v>
      </c>
      <c r="L1392" s="29" t="str">
        <f t="shared" si="580"/>
        <v>-</v>
      </c>
      <c r="M1392" s="29" t="str">
        <f t="shared" si="581"/>
        <v>-</v>
      </c>
      <c r="N1392" s="29" t="str">
        <f t="shared" si="582"/>
        <v>-</v>
      </c>
      <c r="O1392" s="29" t="str">
        <f t="shared" si="583"/>
        <v>-</v>
      </c>
      <c r="P1392" s="2">
        <f>Замеры!R1389</f>
        <v>0</v>
      </c>
      <c r="S1392" s="2">
        <f>Замеры!S1389</f>
        <v>0</v>
      </c>
      <c r="T1392" s="2" t="s">
        <v>72</v>
      </c>
      <c r="U1392" s="2" t="b">
        <f t="shared" si="584"/>
        <v>0</v>
      </c>
      <c r="V1392" s="2" t="b">
        <f t="shared" si="585"/>
        <v>0</v>
      </c>
      <c r="W1392" s="2" t="b">
        <f t="shared" si="586"/>
        <v>0</v>
      </c>
      <c r="Y1392" s="2">
        <f t="shared" ca="1" si="600"/>
        <v>42</v>
      </c>
      <c r="Z1392" s="2">
        <f t="shared" ca="1" si="600"/>
        <v>41</v>
      </c>
      <c r="AA1392" s="2">
        <f t="shared" ca="1" si="600"/>
        <v>47</v>
      </c>
      <c r="AB1392" s="5">
        <f t="shared" ca="1" si="588"/>
        <v>498</v>
      </c>
      <c r="AC1392" s="5">
        <f t="shared" ca="1" si="589"/>
        <v>540</v>
      </c>
      <c r="AD1392" s="5">
        <f t="shared" ca="1" si="590"/>
        <v>542</v>
      </c>
      <c r="AE1392" s="5">
        <f t="shared" ca="1" si="591"/>
        <v>591</v>
      </c>
      <c r="AF1392" s="5">
        <f t="shared" ca="1" si="592"/>
        <v>491</v>
      </c>
      <c r="AG1392" s="5">
        <f t="shared" ca="1" si="593"/>
        <v>515</v>
      </c>
      <c r="AH1392" s="5">
        <f t="shared" ca="1" si="594"/>
        <v>530</v>
      </c>
      <c r="AI1392" s="5">
        <f t="shared" ca="1" si="595"/>
        <v>578</v>
      </c>
      <c r="AJ1392" s="5">
        <f t="shared" ca="1" si="596"/>
        <v>536</v>
      </c>
      <c r="AK1392" s="5">
        <f t="shared" ca="1" si="597"/>
        <v>574</v>
      </c>
    </row>
    <row r="1393" spans="1:37" x14ac:dyDescent="0.3">
      <c r="A1393" s="35">
        <f>IF(Замеры!B1390=0, " ", Замеры!B1390)</f>
        <v>1387</v>
      </c>
      <c r="B1393" s="45" t="str">
        <f>Замеры!G1390</f>
        <v xml:space="preserve">Группа от QF </v>
      </c>
      <c r="C1393" s="45" t="str">
        <f>IF(Замеры!O1390=0, " ", Замеры!O1390)</f>
        <v xml:space="preserve"> </v>
      </c>
      <c r="D1393" s="69" t="str">
        <f t="shared" si="598"/>
        <v xml:space="preserve"> </v>
      </c>
      <c r="E1393" s="69" t="str">
        <f t="shared" si="599"/>
        <v xml:space="preserve"> </v>
      </c>
      <c r="F1393" s="29" t="str">
        <f t="shared" si="574"/>
        <v>-</v>
      </c>
      <c r="G1393" s="29" t="str">
        <f t="shared" si="575"/>
        <v>-</v>
      </c>
      <c r="H1393" s="29" t="str">
        <f t="shared" si="576"/>
        <v>-</v>
      </c>
      <c r="I1393" s="29" t="str">
        <f t="shared" si="577"/>
        <v>-</v>
      </c>
      <c r="J1393" s="46" t="str">
        <f t="shared" si="578"/>
        <v>-</v>
      </c>
      <c r="K1393" s="29" t="str">
        <f t="shared" si="579"/>
        <v>-</v>
      </c>
      <c r="L1393" s="29" t="str">
        <f t="shared" si="580"/>
        <v>-</v>
      </c>
      <c r="M1393" s="29" t="str">
        <f t="shared" si="581"/>
        <v>-</v>
      </c>
      <c r="N1393" s="29" t="str">
        <f t="shared" si="582"/>
        <v>-</v>
      </c>
      <c r="O1393" s="29" t="str">
        <f t="shared" si="583"/>
        <v>-</v>
      </c>
      <c r="P1393" s="2">
        <f>Замеры!R1390</f>
        <v>0</v>
      </c>
      <c r="S1393" s="2">
        <f>Замеры!S1390</f>
        <v>0</v>
      </c>
      <c r="T1393" s="2" t="s">
        <v>72</v>
      </c>
      <c r="U1393" s="2" t="b">
        <f t="shared" si="584"/>
        <v>0</v>
      </c>
      <c r="V1393" s="2" t="b">
        <f t="shared" si="585"/>
        <v>0</v>
      </c>
      <c r="W1393" s="2" t="b">
        <f t="shared" si="586"/>
        <v>0</v>
      </c>
      <c r="Y1393" s="2">
        <f t="shared" ca="1" si="600"/>
        <v>46</v>
      </c>
      <c r="Z1393" s="2">
        <f t="shared" ca="1" si="600"/>
        <v>34</v>
      </c>
      <c r="AA1393" s="2">
        <f t="shared" ca="1" si="600"/>
        <v>29</v>
      </c>
      <c r="AB1393" s="5">
        <f t="shared" ca="1" si="588"/>
        <v>340</v>
      </c>
      <c r="AC1393" s="5">
        <f t="shared" ca="1" si="589"/>
        <v>430</v>
      </c>
      <c r="AD1393" s="5">
        <f t="shared" ca="1" si="590"/>
        <v>317</v>
      </c>
      <c r="AE1393" s="5">
        <f t="shared" ca="1" si="591"/>
        <v>421</v>
      </c>
      <c r="AF1393" s="5">
        <f t="shared" ca="1" si="592"/>
        <v>411</v>
      </c>
      <c r="AG1393" s="5">
        <f t="shared" ca="1" si="593"/>
        <v>412</v>
      </c>
      <c r="AH1393" s="5">
        <f t="shared" ca="1" si="594"/>
        <v>393</v>
      </c>
      <c r="AI1393" s="5">
        <f t="shared" ca="1" si="595"/>
        <v>301</v>
      </c>
      <c r="AJ1393" s="5">
        <f t="shared" ca="1" si="596"/>
        <v>412</v>
      </c>
      <c r="AK1393" s="5">
        <f t="shared" ca="1" si="597"/>
        <v>363</v>
      </c>
    </row>
    <row r="1394" spans="1:37" x14ac:dyDescent="0.3">
      <c r="A1394" s="35">
        <f>IF(Замеры!B1391=0, " ", Замеры!B1391)</f>
        <v>1388</v>
      </c>
      <c r="B1394" s="45" t="str">
        <f>Замеры!G1391</f>
        <v xml:space="preserve">Группа от QF </v>
      </c>
      <c r="C1394" s="45" t="str">
        <f>IF(Замеры!O1391=0, " ", Замеры!O1391)</f>
        <v xml:space="preserve"> </v>
      </c>
      <c r="D1394" s="69" t="str">
        <f t="shared" si="598"/>
        <v xml:space="preserve"> </v>
      </c>
      <c r="E1394" s="69" t="str">
        <f t="shared" si="599"/>
        <v xml:space="preserve"> </v>
      </c>
      <c r="F1394" s="29" t="str">
        <f t="shared" si="574"/>
        <v>-</v>
      </c>
      <c r="G1394" s="29" t="str">
        <f t="shared" si="575"/>
        <v>-</v>
      </c>
      <c r="H1394" s="29" t="str">
        <f t="shared" si="576"/>
        <v>-</v>
      </c>
      <c r="I1394" s="29" t="str">
        <f t="shared" si="577"/>
        <v>-</v>
      </c>
      <c r="J1394" s="46" t="str">
        <f t="shared" si="578"/>
        <v>-</v>
      </c>
      <c r="K1394" s="29" t="str">
        <f t="shared" si="579"/>
        <v>-</v>
      </c>
      <c r="L1394" s="29" t="str">
        <f t="shared" si="580"/>
        <v>-</v>
      </c>
      <c r="M1394" s="29" t="str">
        <f t="shared" si="581"/>
        <v>-</v>
      </c>
      <c r="N1394" s="29" t="str">
        <f t="shared" si="582"/>
        <v>-</v>
      </c>
      <c r="O1394" s="29" t="str">
        <f t="shared" si="583"/>
        <v>-</v>
      </c>
      <c r="P1394" s="2">
        <f>Замеры!R1391</f>
        <v>0</v>
      </c>
      <c r="S1394" s="2">
        <f>Замеры!S1391</f>
        <v>0</v>
      </c>
      <c r="T1394" s="2" t="s">
        <v>72</v>
      </c>
      <c r="U1394" s="2" t="b">
        <f t="shared" si="584"/>
        <v>0</v>
      </c>
      <c r="V1394" s="2" t="b">
        <f t="shared" si="585"/>
        <v>0</v>
      </c>
      <c r="W1394" s="2" t="b">
        <f t="shared" si="586"/>
        <v>0</v>
      </c>
      <c r="Y1394" s="2">
        <f t="shared" ca="1" si="600"/>
        <v>48</v>
      </c>
      <c r="Z1394" s="2">
        <f t="shared" ca="1" si="600"/>
        <v>33</v>
      </c>
      <c r="AA1394" s="2">
        <f t="shared" ca="1" si="600"/>
        <v>27</v>
      </c>
      <c r="AB1394" s="5">
        <f t="shared" ca="1" si="588"/>
        <v>380</v>
      </c>
      <c r="AC1394" s="5">
        <f t="shared" ca="1" si="589"/>
        <v>400</v>
      </c>
      <c r="AD1394" s="5">
        <f t="shared" ca="1" si="590"/>
        <v>366</v>
      </c>
      <c r="AE1394" s="5">
        <f t="shared" ca="1" si="591"/>
        <v>385</v>
      </c>
      <c r="AF1394" s="5">
        <f t="shared" ca="1" si="592"/>
        <v>379</v>
      </c>
      <c r="AG1394" s="5">
        <f t="shared" ca="1" si="593"/>
        <v>317</v>
      </c>
      <c r="AH1394" s="5">
        <f t="shared" ca="1" si="594"/>
        <v>370</v>
      </c>
      <c r="AI1394" s="5">
        <f t="shared" ca="1" si="595"/>
        <v>280</v>
      </c>
      <c r="AJ1394" s="5">
        <f t="shared" ca="1" si="596"/>
        <v>414</v>
      </c>
      <c r="AK1394" s="5">
        <f t="shared" ca="1" si="597"/>
        <v>392</v>
      </c>
    </row>
    <row r="1395" spans="1:37" x14ac:dyDescent="0.3">
      <c r="A1395" s="35">
        <f>IF(Замеры!B1392=0, " ", Замеры!B1392)</f>
        <v>1389</v>
      </c>
      <c r="B1395" s="45" t="str">
        <f>Замеры!G1392</f>
        <v xml:space="preserve">Группа от QF </v>
      </c>
      <c r="C1395" s="45" t="str">
        <f>IF(Замеры!O1392=0, " ", Замеры!O1392)</f>
        <v xml:space="preserve"> </v>
      </c>
      <c r="D1395" s="69" t="str">
        <f t="shared" si="598"/>
        <v xml:space="preserve"> </v>
      </c>
      <c r="E1395" s="69" t="str">
        <f t="shared" si="599"/>
        <v xml:space="preserve"> </v>
      </c>
      <c r="F1395" s="29" t="str">
        <f t="shared" si="574"/>
        <v>-</v>
      </c>
      <c r="G1395" s="29" t="str">
        <f t="shared" si="575"/>
        <v>-</v>
      </c>
      <c r="H1395" s="29" t="str">
        <f t="shared" si="576"/>
        <v>-</v>
      </c>
      <c r="I1395" s="29" t="str">
        <f t="shared" si="577"/>
        <v>-</v>
      </c>
      <c r="J1395" s="46" t="str">
        <f t="shared" si="578"/>
        <v>-</v>
      </c>
      <c r="K1395" s="29" t="str">
        <f t="shared" si="579"/>
        <v>-</v>
      </c>
      <c r="L1395" s="29" t="str">
        <f t="shared" si="580"/>
        <v>-</v>
      </c>
      <c r="M1395" s="29" t="str">
        <f t="shared" si="581"/>
        <v>-</v>
      </c>
      <c r="N1395" s="29" t="str">
        <f t="shared" si="582"/>
        <v>-</v>
      </c>
      <c r="O1395" s="29" t="str">
        <f t="shared" si="583"/>
        <v>-</v>
      </c>
      <c r="P1395" s="2">
        <f>Замеры!R1392</f>
        <v>0</v>
      </c>
      <c r="S1395" s="2">
        <f>Замеры!S1392</f>
        <v>0</v>
      </c>
      <c r="T1395" s="2" t="s">
        <v>72</v>
      </c>
      <c r="U1395" s="2" t="b">
        <f t="shared" si="584"/>
        <v>0</v>
      </c>
      <c r="V1395" s="2" t="b">
        <f t="shared" si="585"/>
        <v>0</v>
      </c>
      <c r="W1395" s="2" t="b">
        <f t="shared" si="586"/>
        <v>0</v>
      </c>
      <c r="Y1395" s="2">
        <f t="shared" ca="1" si="600"/>
        <v>32</v>
      </c>
      <c r="Z1395" s="2">
        <f t="shared" ca="1" si="600"/>
        <v>48</v>
      </c>
      <c r="AA1395" s="2">
        <f t="shared" ca="1" si="600"/>
        <v>26</v>
      </c>
      <c r="AB1395" s="5">
        <f t="shared" ca="1" si="588"/>
        <v>325</v>
      </c>
      <c r="AC1395" s="5">
        <f t="shared" ca="1" si="589"/>
        <v>290</v>
      </c>
      <c r="AD1395" s="5">
        <f t="shared" ca="1" si="590"/>
        <v>337</v>
      </c>
      <c r="AE1395" s="5">
        <f t="shared" ca="1" si="591"/>
        <v>265</v>
      </c>
      <c r="AF1395" s="5">
        <f t="shared" ca="1" si="592"/>
        <v>404</v>
      </c>
      <c r="AG1395" s="5">
        <f t="shared" ca="1" si="593"/>
        <v>289</v>
      </c>
      <c r="AH1395" s="5">
        <f t="shared" ca="1" si="594"/>
        <v>306</v>
      </c>
      <c r="AI1395" s="5">
        <f t="shared" ca="1" si="595"/>
        <v>271</v>
      </c>
      <c r="AJ1395" s="5">
        <f t="shared" ca="1" si="596"/>
        <v>305</v>
      </c>
      <c r="AK1395" s="5">
        <f t="shared" ca="1" si="597"/>
        <v>296</v>
      </c>
    </row>
    <row r="1396" spans="1:37" x14ac:dyDescent="0.3">
      <c r="A1396" s="35">
        <f>IF(Замеры!B1393=0, " ", Замеры!B1393)</f>
        <v>1390</v>
      </c>
      <c r="B1396" s="45" t="str">
        <f>Замеры!G1393</f>
        <v xml:space="preserve">Группа от QF </v>
      </c>
      <c r="C1396" s="45" t="str">
        <f>IF(Замеры!O1393=0, " ", Замеры!O1393)</f>
        <v xml:space="preserve"> </v>
      </c>
      <c r="D1396" s="69" t="str">
        <f t="shared" si="598"/>
        <v xml:space="preserve"> </v>
      </c>
      <c r="E1396" s="69" t="str">
        <f t="shared" si="599"/>
        <v xml:space="preserve"> </v>
      </c>
      <c r="F1396" s="29" t="str">
        <f t="shared" si="574"/>
        <v>-</v>
      </c>
      <c r="G1396" s="29" t="str">
        <f t="shared" si="575"/>
        <v>-</v>
      </c>
      <c r="H1396" s="29" t="str">
        <f t="shared" si="576"/>
        <v>-</v>
      </c>
      <c r="I1396" s="29" t="str">
        <f t="shared" si="577"/>
        <v>-</v>
      </c>
      <c r="J1396" s="46" t="str">
        <f t="shared" si="578"/>
        <v>-</v>
      </c>
      <c r="K1396" s="29" t="str">
        <f t="shared" si="579"/>
        <v>-</v>
      </c>
      <c r="L1396" s="29" t="str">
        <f t="shared" si="580"/>
        <v>-</v>
      </c>
      <c r="M1396" s="29" t="str">
        <f t="shared" si="581"/>
        <v>-</v>
      </c>
      <c r="N1396" s="29" t="str">
        <f t="shared" si="582"/>
        <v>-</v>
      </c>
      <c r="O1396" s="29" t="str">
        <f t="shared" si="583"/>
        <v>-</v>
      </c>
      <c r="P1396" s="2">
        <f>Замеры!R1393</f>
        <v>0</v>
      </c>
      <c r="S1396" s="2">
        <f>Замеры!S1393</f>
        <v>0</v>
      </c>
      <c r="T1396" s="2" t="s">
        <v>72</v>
      </c>
      <c r="U1396" s="2" t="b">
        <f t="shared" si="584"/>
        <v>0</v>
      </c>
      <c r="V1396" s="2" t="b">
        <f t="shared" si="585"/>
        <v>0</v>
      </c>
      <c r="W1396" s="2" t="b">
        <f t="shared" si="586"/>
        <v>0</v>
      </c>
      <c r="Y1396" s="2">
        <f t="shared" ca="1" si="600"/>
        <v>36</v>
      </c>
      <c r="Z1396" s="2">
        <f t="shared" ca="1" si="600"/>
        <v>22</v>
      </c>
      <c r="AA1396" s="2">
        <f t="shared" ca="1" si="600"/>
        <v>30</v>
      </c>
      <c r="AB1396" s="5">
        <f t="shared" ca="1" si="588"/>
        <v>385</v>
      </c>
      <c r="AC1396" s="5">
        <f t="shared" ca="1" si="589"/>
        <v>348</v>
      </c>
      <c r="AD1396" s="5">
        <f t="shared" ca="1" si="590"/>
        <v>354</v>
      </c>
      <c r="AE1396" s="5">
        <f t="shared" ca="1" si="591"/>
        <v>386</v>
      </c>
      <c r="AF1396" s="5">
        <f t="shared" ca="1" si="592"/>
        <v>342</v>
      </c>
      <c r="AG1396" s="5">
        <f t="shared" ca="1" si="593"/>
        <v>344</v>
      </c>
      <c r="AH1396" s="5">
        <f t="shared" ca="1" si="594"/>
        <v>382</v>
      </c>
      <c r="AI1396" s="5">
        <f t="shared" ca="1" si="595"/>
        <v>368</v>
      </c>
      <c r="AJ1396" s="5">
        <f t="shared" ca="1" si="596"/>
        <v>323</v>
      </c>
      <c r="AK1396" s="5">
        <f t="shared" ca="1" si="597"/>
        <v>405</v>
      </c>
    </row>
    <row r="1397" spans="1:37" x14ac:dyDescent="0.3">
      <c r="A1397" s="35">
        <f>IF(Замеры!B1394=0, " ", Замеры!B1394)</f>
        <v>1391</v>
      </c>
      <c r="B1397" s="45" t="str">
        <f>Замеры!G1394</f>
        <v xml:space="preserve">Группа от QF </v>
      </c>
      <c r="C1397" s="45" t="str">
        <f>IF(Замеры!O1394=0, " ", Замеры!O1394)</f>
        <v xml:space="preserve"> </v>
      </c>
      <c r="D1397" s="69" t="str">
        <f t="shared" si="598"/>
        <v xml:space="preserve"> </v>
      </c>
      <c r="E1397" s="69" t="str">
        <f t="shared" si="599"/>
        <v xml:space="preserve"> </v>
      </c>
      <c r="F1397" s="29" t="str">
        <f t="shared" si="574"/>
        <v>-</v>
      </c>
      <c r="G1397" s="29" t="str">
        <f t="shared" si="575"/>
        <v>-</v>
      </c>
      <c r="H1397" s="29" t="str">
        <f t="shared" si="576"/>
        <v>-</v>
      </c>
      <c r="I1397" s="29" t="str">
        <f t="shared" si="577"/>
        <v>-</v>
      </c>
      <c r="J1397" s="46" t="str">
        <f t="shared" si="578"/>
        <v>-</v>
      </c>
      <c r="K1397" s="29" t="str">
        <f t="shared" si="579"/>
        <v>-</v>
      </c>
      <c r="L1397" s="29" t="str">
        <f t="shared" si="580"/>
        <v>-</v>
      </c>
      <c r="M1397" s="29" t="str">
        <f t="shared" si="581"/>
        <v>-</v>
      </c>
      <c r="N1397" s="29" t="str">
        <f t="shared" si="582"/>
        <v>-</v>
      </c>
      <c r="O1397" s="29" t="str">
        <f t="shared" si="583"/>
        <v>-</v>
      </c>
      <c r="P1397" s="2">
        <f>Замеры!R1394</f>
        <v>0</v>
      </c>
      <c r="S1397" s="2">
        <f>Замеры!S1394</f>
        <v>0</v>
      </c>
      <c r="T1397" s="2" t="s">
        <v>72</v>
      </c>
      <c r="U1397" s="2" t="b">
        <f t="shared" si="584"/>
        <v>0</v>
      </c>
      <c r="V1397" s="2" t="b">
        <f t="shared" si="585"/>
        <v>0</v>
      </c>
      <c r="W1397" s="2" t="b">
        <f t="shared" si="586"/>
        <v>0</v>
      </c>
      <c r="Y1397" s="2">
        <f t="shared" ca="1" si="600"/>
        <v>50</v>
      </c>
      <c r="Z1397" s="2">
        <f t="shared" ca="1" si="600"/>
        <v>50</v>
      </c>
      <c r="AA1397" s="2">
        <f t="shared" ca="1" si="600"/>
        <v>26</v>
      </c>
      <c r="AB1397" s="5">
        <f t="shared" ca="1" si="588"/>
        <v>287</v>
      </c>
      <c r="AC1397" s="5">
        <f t="shared" ca="1" si="589"/>
        <v>368</v>
      </c>
      <c r="AD1397" s="5">
        <f t="shared" ca="1" si="590"/>
        <v>360</v>
      </c>
      <c r="AE1397" s="5">
        <f t="shared" ca="1" si="591"/>
        <v>279</v>
      </c>
      <c r="AF1397" s="5">
        <f t="shared" ca="1" si="592"/>
        <v>400</v>
      </c>
      <c r="AG1397" s="5">
        <f t="shared" ca="1" si="593"/>
        <v>348</v>
      </c>
      <c r="AH1397" s="5">
        <f t="shared" ca="1" si="594"/>
        <v>297</v>
      </c>
      <c r="AI1397" s="5">
        <f t="shared" ca="1" si="595"/>
        <v>280</v>
      </c>
      <c r="AJ1397" s="5">
        <f t="shared" ca="1" si="596"/>
        <v>322</v>
      </c>
      <c r="AK1397" s="5">
        <f t="shared" ca="1" si="597"/>
        <v>274</v>
      </c>
    </row>
    <row r="1398" spans="1:37" x14ac:dyDescent="0.3">
      <c r="A1398" s="35">
        <f>IF(Замеры!B1395=0, " ", Замеры!B1395)</f>
        <v>1392</v>
      </c>
      <c r="B1398" s="45" t="str">
        <f>Замеры!G1395</f>
        <v xml:space="preserve">Группа от QF </v>
      </c>
      <c r="C1398" s="45" t="str">
        <f>IF(Замеры!O1395=0, " ", Замеры!O1395)</f>
        <v xml:space="preserve"> </v>
      </c>
      <c r="D1398" s="69" t="str">
        <f t="shared" si="598"/>
        <v xml:space="preserve"> </v>
      </c>
      <c r="E1398" s="69" t="str">
        <f t="shared" si="599"/>
        <v xml:space="preserve"> </v>
      </c>
      <c r="F1398" s="29" t="str">
        <f t="shared" si="574"/>
        <v>-</v>
      </c>
      <c r="G1398" s="29" t="str">
        <f t="shared" si="575"/>
        <v>-</v>
      </c>
      <c r="H1398" s="29" t="str">
        <f t="shared" si="576"/>
        <v>-</v>
      </c>
      <c r="I1398" s="29" t="str">
        <f t="shared" si="577"/>
        <v>-</v>
      </c>
      <c r="J1398" s="46" t="str">
        <f t="shared" si="578"/>
        <v>-</v>
      </c>
      <c r="K1398" s="29" t="str">
        <f t="shared" si="579"/>
        <v>-</v>
      </c>
      <c r="L1398" s="29" t="str">
        <f t="shared" si="580"/>
        <v>-</v>
      </c>
      <c r="M1398" s="29" t="str">
        <f t="shared" si="581"/>
        <v>-</v>
      </c>
      <c r="N1398" s="29" t="str">
        <f t="shared" si="582"/>
        <v>-</v>
      </c>
      <c r="O1398" s="29" t="str">
        <f t="shared" si="583"/>
        <v>-</v>
      </c>
      <c r="P1398" s="2">
        <f>Замеры!R1395</f>
        <v>0</v>
      </c>
      <c r="S1398" s="2">
        <f>Замеры!S1395</f>
        <v>0</v>
      </c>
      <c r="T1398" s="2" t="s">
        <v>72</v>
      </c>
      <c r="U1398" s="2" t="b">
        <f t="shared" si="584"/>
        <v>0</v>
      </c>
      <c r="V1398" s="2" t="b">
        <f t="shared" si="585"/>
        <v>0</v>
      </c>
      <c r="W1398" s="2" t="b">
        <f t="shared" si="586"/>
        <v>0</v>
      </c>
      <c r="Y1398" s="2">
        <f t="shared" ca="1" si="600"/>
        <v>34</v>
      </c>
      <c r="Z1398" s="2">
        <f t="shared" ca="1" si="600"/>
        <v>25</v>
      </c>
      <c r="AA1398" s="2">
        <f t="shared" ca="1" si="600"/>
        <v>42</v>
      </c>
      <c r="AB1398" s="5">
        <f t="shared" ca="1" si="588"/>
        <v>449</v>
      </c>
      <c r="AC1398" s="5">
        <f t="shared" ca="1" si="589"/>
        <v>543</v>
      </c>
      <c r="AD1398" s="5">
        <f t="shared" ca="1" si="590"/>
        <v>525</v>
      </c>
      <c r="AE1398" s="5">
        <f t="shared" ca="1" si="591"/>
        <v>500</v>
      </c>
      <c r="AF1398" s="5">
        <f t="shared" ca="1" si="592"/>
        <v>429</v>
      </c>
      <c r="AG1398" s="5">
        <f t="shared" ca="1" si="593"/>
        <v>509</v>
      </c>
      <c r="AH1398" s="5">
        <f t="shared" ca="1" si="594"/>
        <v>500</v>
      </c>
      <c r="AI1398" s="5">
        <f t="shared" ca="1" si="595"/>
        <v>475</v>
      </c>
      <c r="AJ1398" s="5">
        <f t="shared" ca="1" si="596"/>
        <v>556</v>
      </c>
      <c r="AK1398" s="5">
        <f t="shared" ca="1" si="597"/>
        <v>506</v>
      </c>
    </row>
    <row r="1399" spans="1:37" x14ac:dyDescent="0.3">
      <c r="A1399" s="35">
        <f>IF(Замеры!B1396=0, " ", Замеры!B1396)</f>
        <v>1393</v>
      </c>
      <c r="B1399" s="45" t="str">
        <f>Замеры!G1396</f>
        <v xml:space="preserve">Группа от QF </v>
      </c>
      <c r="C1399" s="45" t="str">
        <f>IF(Замеры!O1396=0, " ", Замеры!O1396)</f>
        <v xml:space="preserve"> </v>
      </c>
      <c r="D1399" s="69" t="str">
        <f t="shared" si="598"/>
        <v xml:space="preserve"> </v>
      </c>
      <c r="E1399" s="69" t="str">
        <f t="shared" si="599"/>
        <v xml:space="preserve"> </v>
      </c>
      <c r="F1399" s="29" t="str">
        <f t="shared" si="574"/>
        <v>-</v>
      </c>
      <c r="G1399" s="29" t="str">
        <f t="shared" si="575"/>
        <v>-</v>
      </c>
      <c r="H1399" s="29" t="str">
        <f t="shared" si="576"/>
        <v>-</v>
      </c>
      <c r="I1399" s="29" t="str">
        <f t="shared" si="577"/>
        <v>-</v>
      </c>
      <c r="J1399" s="46" t="str">
        <f t="shared" si="578"/>
        <v>-</v>
      </c>
      <c r="K1399" s="29" t="str">
        <f t="shared" si="579"/>
        <v>-</v>
      </c>
      <c r="L1399" s="29" t="str">
        <f t="shared" si="580"/>
        <v>-</v>
      </c>
      <c r="M1399" s="29" t="str">
        <f t="shared" si="581"/>
        <v>-</v>
      </c>
      <c r="N1399" s="29" t="str">
        <f t="shared" si="582"/>
        <v>-</v>
      </c>
      <c r="O1399" s="29" t="str">
        <f t="shared" si="583"/>
        <v>-</v>
      </c>
      <c r="P1399" s="2">
        <f>Замеры!R1396</f>
        <v>0</v>
      </c>
      <c r="S1399" s="2">
        <f>Замеры!S1396</f>
        <v>0</v>
      </c>
      <c r="T1399" s="2" t="s">
        <v>72</v>
      </c>
      <c r="U1399" s="2" t="b">
        <f t="shared" si="584"/>
        <v>0</v>
      </c>
      <c r="V1399" s="2" t="b">
        <f t="shared" si="585"/>
        <v>0</v>
      </c>
      <c r="W1399" s="2" t="b">
        <f t="shared" si="586"/>
        <v>0</v>
      </c>
      <c r="Y1399" s="2">
        <f t="shared" ca="1" si="600"/>
        <v>32</v>
      </c>
      <c r="Z1399" s="2">
        <f t="shared" ca="1" si="600"/>
        <v>40</v>
      </c>
      <c r="AA1399" s="2">
        <f t="shared" ca="1" si="600"/>
        <v>36</v>
      </c>
      <c r="AB1399" s="5">
        <f t="shared" ca="1" si="588"/>
        <v>398</v>
      </c>
      <c r="AC1399" s="5">
        <f t="shared" ca="1" si="589"/>
        <v>473</v>
      </c>
      <c r="AD1399" s="5">
        <f t="shared" ca="1" si="590"/>
        <v>394</v>
      </c>
      <c r="AE1399" s="5">
        <f t="shared" ca="1" si="591"/>
        <v>375</v>
      </c>
      <c r="AF1399" s="5">
        <f t="shared" ca="1" si="592"/>
        <v>421</v>
      </c>
      <c r="AG1399" s="5">
        <f t="shared" ca="1" si="593"/>
        <v>385</v>
      </c>
      <c r="AH1399" s="5">
        <f t="shared" ca="1" si="594"/>
        <v>488</v>
      </c>
      <c r="AI1399" s="5">
        <f t="shared" ca="1" si="595"/>
        <v>373</v>
      </c>
      <c r="AJ1399" s="5">
        <f t="shared" ca="1" si="596"/>
        <v>456</v>
      </c>
      <c r="AK1399" s="5">
        <f t="shared" ca="1" si="597"/>
        <v>398</v>
      </c>
    </row>
    <row r="1400" spans="1:37" x14ac:dyDescent="0.3">
      <c r="A1400" s="35">
        <f>IF(Замеры!B1397=0, " ", Замеры!B1397)</f>
        <v>1394</v>
      </c>
      <c r="B1400" s="45" t="str">
        <f>Замеры!G1397</f>
        <v xml:space="preserve">Группа от QF </v>
      </c>
      <c r="C1400" s="45" t="str">
        <f>IF(Замеры!O1397=0, " ", Замеры!O1397)</f>
        <v xml:space="preserve"> </v>
      </c>
      <c r="D1400" s="69" t="str">
        <f t="shared" si="598"/>
        <v xml:space="preserve"> </v>
      </c>
      <c r="E1400" s="69" t="str">
        <f t="shared" si="599"/>
        <v xml:space="preserve"> </v>
      </c>
      <c r="F1400" s="29" t="str">
        <f t="shared" si="574"/>
        <v>-</v>
      </c>
      <c r="G1400" s="29" t="str">
        <f t="shared" si="575"/>
        <v>-</v>
      </c>
      <c r="H1400" s="29" t="str">
        <f t="shared" si="576"/>
        <v>-</v>
      </c>
      <c r="I1400" s="29" t="str">
        <f t="shared" si="577"/>
        <v>-</v>
      </c>
      <c r="J1400" s="46" t="str">
        <f t="shared" si="578"/>
        <v>-</v>
      </c>
      <c r="K1400" s="29" t="str">
        <f t="shared" si="579"/>
        <v>-</v>
      </c>
      <c r="L1400" s="29" t="str">
        <f t="shared" si="580"/>
        <v>-</v>
      </c>
      <c r="M1400" s="29" t="str">
        <f t="shared" si="581"/>
        <v>-</v>
      </c>
      <c r="N1400" s="29" t="str">
        <f t="shared" si="582"/>
        <v>-</v>
      </c>
      <c r="O1400" s="29" t="str">
        <f t="shared" si="583"/>
        <v>-</v>
      </c>
      <c r="P1400" s="2">
        <f>Замеры!R1397</f>
        <v>0</v>
      </c>
      <c r="S1400" s="2">
        <f>Замеры!S1397</f>
        <v>0</v>
      </c>
      <c r="T1400" s="2" t="s">
        <v>72</v>
      </c>
      <c r="U1400" s="2" t="b">
        <f t="shared" si="584"/>
        <v>0</v>
      </c>
      <c r="V1400" s="2" t="b">
        <f t="shared" si="585"/>
        <v>0</v>
      </c>
      <c r="W1400" s="2" t="b">
        <f t="shared" si="586"/>
        <v>0</v>
      </c>
      <c r="Y1400" s="2">
        <f t="shared" ca="1" si="600"/>
        <v>32</v>
      </c>
      <c r="Z1400" s="2">
        <f t="shared" ca="1" si="600"/>
        <v>26</v>
      </c>
      <c r="AA1400" s="2">
        <f t="shared" ca="1" si="600"/>
        <v>23</v>
      </c>
      <c r="AB1400" s="5">
        <f t="shared" ca="1" si="588"/>
        <v>275</v>
      </c>
      <c r="AC1400" s="5">
        <f t="shared" ca="1" si="589"/>
        <v>330</v>
      </c>
      <c r="AD1400" s="5">
        <f t="shared" ca="1" si="590"/>
        <v>372</v>
      </c>
      <c r="AE1400" s="5">
        <f t="shared" ca="1" si="591"/>
        <v>288</v>
      </c>
      <c r="AF1400" s="5">
        <f t="shared" ca="1" si="592"/>
        <v>352</v>
      </c>
      <c r="AG1400" s="5">
        <f t="shared" ca="1" si="593"/>
        <v>345</v>
      </c>
      <c r="AH1400" s="5">
        <f t="shared" ca="1" si="594"/>
        <v>305</v>
      </c>
      <c r="AI1400" s="5">
        <f t="shared" ca="1" si="595"/>
        <v>280</v>
      </c>
      <c r="AJ1400" s="5">
        <f t="shared" ca="1" si="596"/>
        <v>358</v>
      </c>
      <c r="AK1400" s="5">
        <f t="shared" ca="1" si="597"/>
        <v>338</v>
      </c>
    </row>
    <row r="1401" spans="1:37" x14ac:dyDescent="0.3">
      <c r="A1401" s="35">
        <f>IF(Замеры!B1398=0, " ", Замеры!B1398)</f>
        <v>1395</v>
      </c>
      <c r="B1401" s="45" t="str">
        <f>Замеры!G1398</f>
        <v xml:space="preserve">Группа от QF </v>
      </c>
      <c r="C1401" s="45" t="str">
        <f>IF(Замеры!O1398=0, " ", Замеры!O1398)</f>
        <v xml:space="preserve"> </v>
      </c>
      <c r="D1401" s="69" t="str">
        <f t="shared" si="598"/>
        <v xml:space="preserve"> </v>
      </c>
      <c r="E1401" s="69" t="str">
        <f t="shared" si="599"/>
        <v xml:space="preserve"> </v>
      </c>
      <c r="F1401" s="29" t="str">
        <f t="shared" si="574"/>
        <v>-</v>
      </c>
      <c r="G1401" s="29" t="str">
        <f t="shared" si="575"/>
        <v>-</v>
      </c>
      <c r="H1401" s="29" t="str">
        <f t="shared" si="576"/>
        <v>-</v>
      </c>
      <c r="I1401" s="29" t="str">
        <f t="shared" si="577"/>
        <v>-</v>
      </c>
      <c r="J1401" s="46" t="str">
        <f t="shared" si="578"/>
        <v>-</v>
      </c>
      <c r="K1401" s="29" t="str">
        <f t="shared" si="579"/>
        <v>-</v>
      </c>
      <c r="L1401" s="29" t="str">
        <f t="shared" si="580"/>
        <v>-</v>
      </c>
      <c r="M1401" s="29" t="str">
        <f t="shared" si="581"/>
        <v>-</v>
      </c>
      <c r="N1401" s="29" t="str">
        <f t="shared" si="582"/>
        <v>-</v>
      </c>
      <c r="O1401" s="29" t="str">
        <f t="shared" si="583"/>
        <v>-</v>
      </c>
      <c r="P1401" s="2">
        <f>Замеры!R1398</f>
        <v>0</v>
      </c>
      <c r="S1401" s="2">
        <f>Замеры!S1398</f>
        <v>0</v>
      </c>
      <c r="T1401" s="2" t="s">
        <v>72</v>
      </c>
      <c r="U1401" s="2" t="b">
        <f t="shared" si="584"/>
        <v>0</v>
      </c>
      <c r="V1401" s="2" t="b">
        <f t="shared" si="585"/>
        <v>0</v>
      </c>
      <c r="W1401" s="2" t="b">
        <f t="shared" si="586"/>
        <v>0</v>
      </c>
      <c r="Y1401" s="2">
        <f t="shared" ca="1" si="600"/>
        <v>45</v>
      </c>
      <c r="Z1401" s="2">
        <f t="shared" ca="1" si="600"/>
        <v>20</v>
      </c>
      <c r="AA1401" s="2">
        <f t="shared" ca="1" si="600"/>
        <v>43</v>
      </c>
      <c r="AB1401" s="5">
        <f t="shared" ca="1" si="588"/>
        <v>511</v>
      </c>
      <c r="AC1401" s="5">
        <f t="shared" ca="1" si="589"/>
        <v>532</v>
      </c>
      <c r="AD1401" s="5">
        <f t="shared" ca="1" si="590"/>
        <v>552</v>
      </c>
      <c r="AE1401" s="5">
        <f t="shared" ca="1" si="591"/>
        <v>458</v>
      </c>
      <c r="AF1401" s="5">
        <f t="shared" ca="1" si="592"/>
        <v>498</v>
      </c>
      <c r="AG1401" s="5">
        <f t="shared" ca="1" si="593"/>
        <v>521</v>
      </c>
      <c r="AH1401" s="5">
        <f t="shared" ca="1" si="594"/>
        <v>466</v>
      </c>
      <c r="AI1401" s="5">
        <f t="shared" ca="1" si="595"/>
        <v>509</v>
      </c>
      <c r="AJ1401" s="5">
        <f t="shared" ca="1" si="596"/>
        <v>473</v>
      </c>
      <c r="AK1401" s="5">
        <f t="shared" ca="1" si="597"/>
        <v>437</v>
      </c>
    </row>
    <row r="1402" spans="1:37" x14ac:dyDescent="0.3">
      <c r="A1402" s="35">
        <f>IF(Замеры!B1399=0, " ", Замеры!B1399)</f>
        <v>1396</v>
      </c>
      <c r="B1402" s="45" t="str">
        <f>Замеры!G1399</f>
        <v xml:space="preserve">Группа от QF </v>
      </c>
      <c r="C1402" s="45" t="str">
        <f>IF(Замеры!O1399=0, " ", Замеры!O1399)</f>
        <v xml:space="preserve"> </v>
      </c>
      <c r="D1402" s="69" t="str">
        <f t="shared" si="598"/>
        <v xml:space="preserve"> </v>
      </c>
      <c r="E1402" s="69" t="str">
        <f t="shared" si="599"/>
        <v xml:space="preserve"> </v>
      </c>
      <c r="F1402" s="29" t="str">
        <f t="shared" si="574"/>
        <v>-</v>
      </c>
      <c r="G1402" s="29" t="str">
        <f t="shared" si="575"/>
        <v>-</v>
      </c>
      <c r="H1402" s="29" t="str">
        <f t="shared" si="576"/>
        <v>-</v>
      </c>
      <c r="I1402" s="29" t="str">
        <f t="shared" si="577"/>
        <v>-</v>
      </c>
      <c r="J1402" s="46" t="str">
        <f t="shared" si="578"/>
        <v>-</v>
      </c>
      <c r="K1402" s="29" t="str">
        <f t="shared" si="579"/>
        <v>-</v>
      </c>
      <c r="L1402" s="29" t="str">
        <f t="shared" si="580"/>
        <v>-</v>
      </c>
      <c r="M1402" s="29" t="str">
        <f t="shared" si="581"/>
        <v>-</v>
      </c>
      <c r="N1402" s="29" t="str">
        <f t="shared" si="582"/>
        <v>-</v>
      </c>
      <c r="O1402" s="29" t="str">
        <f t="shared" si="583"/>
        <v>-</v>
      </c>
      <c r="P1402" s="2">
        <f>Замеры!R1399</f>
        <v>0</v>
      </c>
      <c r="S1402" s="2">
        <f>Замеры!S1399</f>
        <v>0</v>
      </c>
      <c r="T1402" s="2" t="s">
        <v>72</v>
      </c>
      <c r="U1402" s="2" t="b">
        <f t="shared" si="584"/>
        <v>0</v>
      </c>
      <c r="V1402" s="2" t="b">
        <f t="shared" si="585"/>
        <v>0</v>
      </c>
      <c r="W1402" s="2" t="b">
        <f t="shared" si="586"/>
        <v>0</v>
      </c>
      <c r="Y1402" s="2">
        <f t="shared" ca="1" si="600"/>
        <v>50</v>
      </c>
      <c r="Z1402" s="2">
        <f t="shared" ca="1" si="600"/>
        <v>47</v>
      </c>
      <c r="AA1402" s="2">
        <f t="shared" ca="1" si="600"/>
        <v>23</v>
      </c>
      <c r="AB1402" s="5">
        <f t="shared" ca="1" si="588"/>
        <v>318</v>
      </c>
      <c r="AC1402" s="5">
        <f t="shared" ca="1" si="589"/>
        <v>338</v>
      </c>
      <c r="AD1402" s="5">
        <f t="shared" ca="1" si="590"/>
        <v>354</v>
      </c>
      <c r="AE1402" s="5">
        <f t="shared" ca="1" si="591"/>
        <v>321</v>
      </c>
      <c r="AF1402" s="5">
        <f t="shared" ca="1" si="592"/>
        <v>297</v>
      </c>
      <c r="AG1402" s="5">
        <f t="shared" ca="1" si="593"/>
        <v>299</v>
      </c>
      <c r="AH1402" s="5">
        <f t="shared" ca="1" si="594"/>
        <v>377</v>
      </c>
      <c r="AI1402" s="5">
        <f t="shared" ca="1" si="595"/>
        <v>272</v>
      </c>
      <c r="AJ1402" s="5">
        <f t="shared" ca="1" si="596"/>
        <v>250</v>
      </c>
      <c r="AK1402" s="5">
        <f t="shared" ca="1" si="597"/>
        <v>348</v>
      </c>
    </row>
    <row r="1403" spans="1:37" x14ac:dyDescent="0.3">
      <c r="A1403" s="35">
        <f>IF(Замеры!B1400=0, " ", Замеры!B1400)</f>
        <v>1397</v>
      </c>
      <c r="B1403" s="45" t="str">
        <f>Замеры!G1400</f>
        <v xml:space="preserve">Группа от QF </v>
      </c>
      <c r="C1403" s="45" t="str">
        <f>IF(Замеры!O1400=0, " ", Замеры!O1400)</f>
        <v xml:space="preserve"> </v>
      </c>
      <c r="D1403" s="69" t="str">
        <f t="shared" si="598"/>
        <v xml:space="preserve"> </v>
      </c>
      <c r="E1403" s="69" t="str">
        <f t="shared" si="599"/>
        <v xml:space="preserve"> </v>
      </c>
      <c r="F1403" s="29" t="str">
        <f t="shared" si="574"/>
        <v>-</v>
      </c>
      <c r="G1403" s="29" t="str">
        <f t="shared" si="575"/>
        <v>-</v>
      </c>
      <c r="H1403" s="29" t="str">
        <f t="shared" si="576"/>
        <v>-</v>
      </c>
      <c r="I1403" s="29" t="str">
        <f t="shared" si="577"/>
        <v>-</v>
      </c>
      <c r="J1403" s="46" t="str">
        <f t="shared" si="578"/>
        <v>-</v>
      </c>
      <c r="K1403" s="29" t="str">
        <f t="shared" si="579"/>
        <v>-</v>
      </c>
      <c r="L1403" s="29" t="str">
        <f t="shared" si="580"/>
        <v>-</v>
      </c>
      <c r="M1403" s="29" t="str">
        <f t="shared" si="581"/>
        <v>-</v>
      </c>
      <c r="N1403" s="29" t="str">
        <f t="shared" si="582"/>
        <v>-</v>
      </c>
      <c r="O1403" s="29" t="str">
        <f t="shared" si="583"/>
        <v>-</v>
      </c>
      <c r="P1403" s="2">
        <f>Замеры!R1400</f>
        <v>0</v>
      </c>
      <c r="S1403" s="2">
        <f>Замеры!S1400</f>
        <v>0</v>
      </c>
      <c r="T1403" s="2" t="s">
        <v>72</v>
      </c>
      <c r="U1403" s="2" t="b">
        <f t="shared" si="584"/>
        <v>0</v>
      </c>
      <c r="V1403" s="2" t="b">
        <f t="shared" si="585"/>
        <v>0</v>
      </c>
      <c r="W1403" s="2" t="b">
        <f t="shared" si="586"/>
        <v>0</v>
      </c>
      <c r="Y1403" s="2">
        <f t="shared" ca="1" si="600"/>
        <v>20</v>
      </c>
      <c r="Z1403" s="2">
        <f t="shared" ca="1" si="600"/>
        <v>29</v>
      </c>
      <c r="AA1403" s="2">
        <f t="shared" ca="1" si="600"/>
        <v>38</v>
      </c>
      <c r="AB1403" s="5">
        <f t="shared" ca="1" si="588"/>
        <v>392</v>
      </c>
      <c r="AC1403" s="5">
        <f t="shared" ca="1" si="589"/>
        <v>490</v>
      </c>
      <c r="AD1403" s="5">
        <f t="shared" ca="1" si="590"/>
        <v>472</v>
      </c>
      <c r="AE1403" s="5">
        <f t="shared" ca="1" si="591"/>
        <v>475</v>
      </c>
      <c r="AF1403" s="5">
        <f t="shared" ca="1" si="592"/>
        <v>452</v>
      </c>
      <c r="AG1403" s="5">
        <f t="shared" ca="1" si="593"/>
        <v>443</v>
      </c>
      <c r="AH1403" s="5">
        <f t="shared" ca="1" si="594"/>
        <v>524</v>
      </c>
      <c r="AI1403" s="5">
        <f t="shared" ca="1" si="595"/>
        <v>455</v>
      </c>
      <c r="AJ1403" s="5">
        <f t="shared" ca="1" si="596"/>
        <v>473</v>
      </c>
      <c r="AK1403" s="5">
        <f t="shared" ca="1" si="597"/>
        <v>496</v>
      </c>
    </row>
    <row r="1404" spans="1:37" x14ac:dyDescent="0.3">
      <c r="A1404" s="35">
        <f>IF(Замеры!B1401=0, " ", Замеры!B1401)</f>
        <v>1398</v>
      </c>
      <c r="B1404" s="45" t="str">
        <f>Замеры!G1401</f>
        <v xml:space="preserve">Группа от QF </v>
      </c>
      <c r="C1404" s="45" t="str">
        <f>IF(Замеры!O1401=0, " ", Замеры!O1401)</f>
        <v xml:space="preserve"> </v>
      </c>
      <c r="D1404" s="69" t="str">
        <f t="shared" si="598"/>
        <v xml:space="preserve"> </v>
      </c>
      <c r="E1404" s="69" t="str">
        <f t="shared" si="599"/>
        <v xml:space="preserve"> </v>
      </c>
      <c r="F1404" s="29" t="str">
        <f t="shared" si="574"/>
        <v>-</v>
      </c>
      <c r="G1404" s="29" t="str">
        <f t="shared" si="575"/>
        <v>-</v>
      </c>
      <c r="H1404" s="29" t="str">
        <f t="shared" si="576"/>
        <v>-</v>
      </c>
      <c r="I1404" s="29" t="str">
        <f t="shared" si="577"/>
        <v>-</v>
      </c>
      <c r="J1404" s="46" t="str">
        <f t="shared" si="578"/>
        <v>-</v>
      </c>
      <c r="K1404" s="29" t="str">
        <f t="shared" si="579"/>
        <v>-</v>
      </c>
      <c r="L1404" s="29" t="str">
        <f t="shared" si="580"/>
        <v>-</v>
      </c>
      <c r="M1404" s="29" t="str">
        <f t="shared" si="581"/>
        <v>-</v>
      </c>
      <c r="N1404" s="29" t="str">
        <f t="shared" si="582"/>
        <v>-</v>
      </c>
      <c r="O1404" s="29" t="str">
        <f t="shared" si="583"/>
        <v>-</v>
      </c>
      <c r="P1404" s="2">
        <f>Замеры!R1401</f>
        <v>0</v>
      </c>
      <c r="S1404" s="2">
        <f>Замеры!S1401</f>
        <v>0</v>
      </c>
      <c r="T1404" s="2" t="s">
        <v>72</v>
      </c>
      <c r="U1404" s="2" t="b">
        <f t="shared" si="584"/>
        <v>0</v>
      </c>
      <c r="V1404" s="2" t="b">
        <f t="shared" si="585"/>
        <v>0</v>
      </c>
      <c r="W1404" s="2" t="b">
        <f t="shared" si="586"/>
        <v>0</v>
      </c>
      <c r="Y1404" s="2">
        <f t="shared" ca="1" si="600"/>
        <v>20</v>
      </c>
      <c r="Z1404" s="2">
        <f t="shared" ca="1" si="600"/>
        <v>33</v>
      </c>
      <c r="AA1404" s="2">
        <f t="shared" ca="1" si="600"/>
        <v>48</v>
      </c>
      <c r="AB1404" s="5">
        <f t="shared" ca="1" si="588"/>
        <v>570</v>
      </c>
      <c r="AC1404" s="5">
        <f t="shared" ca="1" si="589"/>
        <v>584</v>
      </c>
      <c r="AD1404" s="5">
        <f t="shared" ca="1" si="590"/>
        <v>486</v>
      </c>
      <c r="AE1404" s="5">
        <f t="shared" ca="1" si="591"/>
        <v>541</v>
      </c>
      <c r="AF1404" s="5">
        <f t="shared" ca="1" si="592"/>
        <v>519</v>
      </c>
      <c r="AG1404" s="5">
        <f t="shared" ca="1" si="593"/>
        <v>605</v>
      </c>
      <c r="AH1404" s="5">
        <f t="shared" ca="1" si="594"/>
        <v>595</v>
      </c>
      <c r="AI1404" s="5">
        <f t="shared" ca="1" si="595"/>
        <v>511</v>
      </c>
      <c r="AJ1404" s="5">
        <f t="shared" ca="1" si="596"/>
        <v>586</v>
      </c>
      <c r="AK1404" s="5">
        <f t="shared" ca="1" si="597"/>
        <v>600</v>
      </c>
    </row>
    <row r="1405" spans="1:37" x14ac:dyDescent="0.3">
      <c r="A1405" s="35">
        <f>IF(Замеры!B1402=0, " ", Замеры!B1402)</f>
        <v>1399</v>
      </c>
      <c r="B1405" s="45" t="str">
        <f>Замеры!G1402</f>
        <v xml:space="preserve">Группа от QF </v>
      </c>
      <c r="C1405" s="45" t="str">
        <f>IF(Замеры!O1402=0, " ", Замеры!O1402)</f>
        <v xml:space="preserve"> </v>
      </c>
      <c r="D1405" s="69" t="str">
        <f t="shared" si="598"/>
        <v xml:space="preserve"> </v>
      </c>
      <c r="E1405" s="69" t="str">
        <f t="shared" si="599"/>
        <v xml:space="preserve"> </v>
      </c>
      <c r="F1405" s="29" t="str">
        <f t="shared" si="574"/>
        <v>-</v>
      </c>
      <c r="G1405" s="29" t="str">
        <f t="shared" si="575"/>
        <v>-</v>
      </c>
      <c r="H1405" s="29" t="str">
        <f t="shared" si="576"/>
        <v>-</v>
      </c>
      <c r="I1405" s="29" t="str">
        <f t="shared" si="577"/>
        <v>-</v>
      </c>
      <c r="J1405" s="46" t="str">
        <f t="shared" si="578"/>
        <v>-</v>
      </c>
      <c r="K1405" s="29" t="str">
        <f t="shared" si="579"/>
        <v>-</v>
      </c>
      <c r="L1405" s="29" t="str">
        <f t="shared" si="580"/>
        <v>-</v>
      </c>
      <c r="M1405" s="29" t="str">
        <f t="shared" si="581"/>
        <v>-</v>
      </c>
      <c r="N1405" s="29" t="str">
        <f t="shared" si="582"/>
        <v>-</v>
      </c>
      <c r="O1405" s="29" t="str">
        <f t="shared" si="583"/>
        <v>-</v>
      </c>
      <c r="P1405" s="2">
        <f>Замеры!R1402</f>
        <v>0</v>
      </c>
      <c r="S1405" s="2">
        <f>Замеры!S1402</f>
        <v>0</v>
      </c>
      <c r="T1405" s="2" t="s">
        <v>72</v>
      </c>
      <c r="U1405" s="2" t="b">
        <f t="shared" si="584"/>
        <v>0</v>
      </c>
      <c r="V1405" s="2" t="b">
        <f t="shared" si="585"/>
        <v>0</v>
      </c>
      <c r="W1405" s="2" t="b">
        <f t="shared" si="586"/>
        <v>0</v>
      </c>
      <c r="Y1405" s="2">
        <f t="shared" ca="1" si="600"/>
        <v>23</v>
      </c>
      <c r="Z1405" s="2">
        <f t="shared" ca="1" si="600"/>
        <v>41</v>
      </c>
      <c r="AA1405" s="2">
        <f t="shared" ca="1" si="600"/>
        <v>32</v>
      </c>
      <c r="AB1405" s="5">
        <f t="shared" ca="1" si="588"/>
        <v>398</v>
      </c>
      <c r="AC1405" s="5">
        <f t="shared" ca="1" si="589"/>
        <v>415</v>
      </c>
      <c r="AD1405" s="5">
        <f t="shared" ca="1" si="590"/>
        <v>405</v>
      </c>
      <c r="AE1405" s="5">
        <f t="shared" ca="1" si="591"/>
        <v>434</v>
      </c>
      <c r="AF1405" s="5">
        <f t="shared" ca="1" si="592"/>
        <v>440</v>
      </c>
      <c r="AG1405" s="5">
        <f t="shared" ca="1" si="593"/>
        <v>381</v>
      </c>
      <c r="AH1405" s="5">
        <f t="shared" ca="1" si="594"/>
        <v>339</v>
      </c>
      <c r="AI1405" s="5">
        <f t="shared" ca="1" si="595"/>
        <v>413</v>
      </c>
      <c r="AJ1405" s="5">
        <f t="shared" ca="1" si="596"/>
        <v>420</v>
      </c>
      <c r="AK1405" s="5">
        <f t="shared" ca="1" si="597"/>
        <v>328</v>
      </c>
    </row>
    <row r="1406" spans="1:37" x14ac:dyDescent="0.3">
      <c r="A1406" s="35">
        <f>IF(Замеры!B1403=0, " ", Замеры!B1403)</f>
        <v>1400</v>
      </c>
      <c r="B1406" s="45" t="str">
        <f>Замеры!G1403</f>
        <v xml:space="preserve">Группа от QF </v>
      </c>
      <c r="C1406" s="45" t="str">
        <f>IF(Замеры!O1403=0, " ", Замеры!O1403)</f>
        <v xml:space="preserve"> </v>
      </c>
      <c r="D1406" s="69" t="str">
        <f t="shared" si="598"/>
        <v xml:space="preserve"> </v>
      </c>
      <c r="E1406" s="69" t="str">
        <f t="shared" si="599"/>
        <v xml:space="preserve"> </v>
      </c>
      <c r="F1406" s="29" t="str">
        <f t="shared" si="574"/>
        <v>-</v>
      </c>
      <c r="G1406" s="29" t="str">
        <f t="shared" si="575"/>
        <v>-</v>
      </c>
      <c r="H1406" s="29" t="str">
        <f t="shared" si="576"/>
        <v>-</v>
      </c>
      <c r="I1406" s="29" t="str">
        <f t="shared" si="577"/>
        <v>-</v>
      </c>
      <c r="J1406" s="46" t="str">
        <f t="shared" si="578"/>
        <v>-</v>
      </c>
      <c r="K1406" s="29" t="str">
        <f t="shared" si="579"/>
        <v>-</v>
      </c>
      <c r="L1406" s="29" t="str">
        <f t="shared" si="580"/>
        <v>-</v>
      </c>
      <c r="M1406" s="29" t="str">
        <f t="shared" si="581"/>
        <v>-</v>
      </c>
      <c r="N1406" s="29" t="str">
        <f t="shared" si="582"/>
        <v>-</v>
      </c>
      <c r="O1406" s="29" t="str">
        <f t="shared" si="583"/>
        <v>-</v>
      </c>
      <c r="P1406" s="2">
        <f>Замеры!R1403</f>
        <v>0</v>
      </c>
      <c r="S1406" s="2">
        <f>Замеры!S1403</f>
        <v>0</v>
      </c>
      <c r="T1406" s="2" t="s">
        <v>72</v>
      </c>
      <c r="U1406" s="2" t="b">
        <f t="shared" si="584"/>
        <v>0</v>
      </c>
      <c r="V1406" s="2" t="b">
        <f t="shared" si="585"/>
        <v>0</v>
      </c>
      <c r="W1406" s="2" t="b">
        <f t="shared" si="586"/>
        <v>0</v>
      </c>
      <c r="Y1406" s="2">
        <f t="shared" ca="1" si="600"/>
        <v>35</v>
      </c>
      <c r="Z1406" s="2">
        <f t="shared" ca="1" si="600"/>
        <v>28</v>
      </c>
      <c r="AA1406" s="2">
        <f t="shared" ca="1" si="600"/>
        <v>31</v>
      </c>
      <c r="AB1406" s="5">
        <f t="shared" ca="1" si="588"/>
        <v>404</v>
      </c>
      <c r="AC1406" s="5">
        <f t="shared" ca="1" si="589"/>
        <v>330</v>
      </c>
      <c r="AD1406" s="5">
        <f t="shared" ca="1" si="590"/>
        <v>386</v>
      </c>
      <c r="AE1406" s="5">
        <f t="shared" ca="1" si="591"/>
        <v>431</v>
      </c>
      <c r="AF1406" s="5">
        <f t="shared" ca="1" si="592"/>
        <v>403</v>
      </c>
      <c r="AG1406" s="5">
        <f t="shared" ca="1" si="593"/>
        <v>392</v>
      </c>
      <c r="AH1406" s="5">
        <f t="shared" ca="1" si="594"/>
        <v>317</v>
      </c>
      <c r="AI1406" s="5">
        <f t="shared" ca="1" si="595"/>
        <v>333</v>
      </c>
      <c r="AJ1406" s="5">
        <f t="shared" ca="1" si="596"/>
        <v>390</v>
      </c>
      <c r="AK1406" s="5">
        <f t="shared" ca="1" si="597"/>
        <v>317</v>
      </c>
    </row>
    <row r="1407" spans="1:37" x14ac:dyDescent="0.3">
      <c r="A1407" s="35">
        <f>IF(Замеры!B1404=0, " ", Замеры!B1404)</f>
        <v>1401</v>
      </c>
      <c r="B1407" s="45" t="str">
        <f>Замеры!G1404</f>
        <v xml:space="preserve">Группа от QF </v>
      </c>
      <c r="C1407" s="45" t="str">
        <f>IF(Замеры!O1404=0, " ", Замеры!O1404)</f>
        <v xml:space="preserve"> </v>
      </c>
      <c r="D1407" s="69" t="str">
        <f t="shared" si="598"/>
        <v xml:space="preserve"> </v>
      </c>
      <c r="E1407" s="69" t="str">
        <f t="shared" si="599"/>
        <v xml:space="preserve"> </v>
      </c>
      <c r="F1407" s="29" t="str">
        <f t="shared" si="574"/>
        <v>-</v>
      </c>
      <c r="G1407" s="29" t="str">
        <f t="shared" si="575"/>
        <v>-</v>
      </c>
      <c r="H1407" s="29" t="str">
        <f t="shared" si="576"/>
        <v>-</v>
      </c>
      <c r="I1407" s="29" t="str">
        <f t="shared" si="577"/>
        <v>-</v>
      </c>
      <c r="J1407" s="46" t="str">
        <f t="shared" si="578"/>
        <v>-</v>
      </c>
      <c r="K1407" s="29" t="str">
        <f t="shared" si="579"/>
        <v>-</v>
      </c>
      <c r="L1407" s="29" t="str">
        <f t="shared" si="580"/>
        <v>-</v>
      </c>
      <c r="M1407" s="29" t="str">
        <f t="shared" si="581"/>
        <v>-</v>
      </c>
      <c r="N1407" s="29" t="str">
        <f t="shared" si="582"/>
        <v>-</v>
      </c>
      <c r="O1407" s="29" t="str">
        <f t="shared" si="583"/>
        <v>-</v>
      </c>
      <c r="P1407" s="2">
        <f>Замеры!R1404</f>
        <v>0</v>
      </c>
      <c r="S1407" s="2">
        <f>Замеры!S1404</f>
        <v>0</v>
      </c>
      <c r="T1407" s="2" t="s">
        <v>72</v>
      </c>
      <c r="U1407" s="2" t="b">
        <f t="shared" si="584"/>
        <v>0</v>
      </c>
      <c r="V1407" s="2" t="b">
        <f t="shared" si="585"/>
        <v>0</v>
      </c>
      <c r="W1407" s="2" t="b">
        <f t="shared" si="586"/>
        <v>0</v>
      </c>
      <c r="Y1407" s="2">
        <f t="shared" ca="1" si="600"/>
        <v>30</v>
      </c>
      <c r="Z1407" s="2">
        <f t="shared" ca="1" si="600"/>
        <v>35</v>
      </c>
      <c r="AA1407" s="2">
        <f t="shared" ca="1" si="600"/>
        <v>24</v>
      </c>
      <c r="AB1407" s="5">
        <f t="shared" ca="1" si="588"/>
        <v>350</v>
      </c>
      <c r="AC1407" s="5">
        <f t="shared" ca="1" si="589"/>
        <v>360</v>
      </c>
      <c r="AD1407" s="5">
        <f t="shared" ca="1" si="590"/>
        <v>344</v>
      </c>
      <c r="AE1407" s="5">
        <f t="shared" ca="1" si="591"/>
        <v>283</v>
      </c>
      <c r="AF1407" s="5">
        <f t="shared" ca="1" si="592"/>
        <v>387</v>
      </c>
      <c r="AG1407" s="5">
        <f t="shared" ca="1" si="593"/>
        <v>372</v>
      </c>
      <c r="AH1407" s="5">
        <f t="shared" ca="1" si="594"/>
        <v>312</v>
      </c>
      <c r="AI1407" s="5">
        <f t="shared" ca="1" si="595"/>
        <v>299</v>
      </c>
      <c r="AJ1407" s="5">
        <f t="shared" ca="1" si="596"/>
        <v>377</v>
      </c>
      <c r="AK1407" s="5">
        <f t="shared" ca="1" si="597"/>
        <v>295</v>
      </c>
    </row>
    <row r="1408" spans="1:37" x14ac:dyDescent="0.3">
      <c r="A1408" s="35">
        <f>IF(Замеры!B1405=0, " ", Замеры!B1405)</f>
        <v>1402</v>
      </c>
      <c r="B1408" s="45" t="str">
        <f>Замеры!G1405</f>
        <v xml:space="preserve">Группа от QF </v>
      </c>
      <c r="C1408" s="45" t="str">
        <f>IF(Замеры!O1405=0, " ", Замеры!O1405)</f>
        <v xml:space="preserve"> </v>
      </c>
      <c r="D1408" s="69" t="str">
        <f t="shared" si="598"/>
        <v xml:space="preserve"> </v>
      </c>
      <c r="E1408" s="69" t="str">
        <f t="shared" si="599"/>
        <v xml:space="preserve"> </v>
      </c>
      <c r="F1408" s="29" t="str">
        <f t="shared" si="574"/>
        <v>-</v>
      </c>
      <c r="G1408" s="29" t="str">
        <f t="shared" si="575"/>
        <v>-</v>
      </c>
      <c r="H1408" s="29" t="str">
        <f t="shared" si="576"/>
        <v>-</v>
      </c>
      <c r="I1408" s="29" t="str">
        <f t="shared" si="577"/>
        <v>-</v>
      </c>
      <c r="J1408" s="46" t="str">
        <f t="shared" si="578"/>
        <v>-</v>
      </c>
      <c r="K1408" s="29" t="str">
        <f t="shared" si="579"/>
        <v>-</v>
      </c>
      <c r="L1408" s="29" t="str">
        <f t="shared" si="580"/>
        <v>-</v>
      </c>
      <c r="M1408" s="29" t="str">
        <f t="shared" si="581"/>
        <v>-</v>
      </c>
      <c r="N1408" s="29" t="str">
        <f t="shared" si="582"/>
        <v>-</v>
      </c>
      <c r="O1408" s="29" t="str">
        <f t="shared" si="583"/>
        <v>-</v>
      </c>
      <c r="P1408" s="2">
        <f>Замеры!R1405</f>
        <v>0</v>
      </c>
      <c r="S1408" s="2">
        <f>Замеры!S1405</f>
        <v>0</v>
      </c>
      <c r="T1408" s="2" t="s">
        <v>72</v>
      </c>
      <c r="U1408" s="2" t="b">
        <f t="shared" si="584"/>
        <v>0</v>
      </c>
      <c r="V1408" s="2" t="b">
        <f t="shared" si="585"/>
        <v>0</v>
      </c>
      <c r="W1408" s="2" t="b">
        <f t="shared" si="586"/>
        <v>0</v>
      </c>
      <c r="Y1408" s="2">
        <f t="shared" ca="1" si="600"/>
        <v>29</v>
      </c>
      <c r="Z1408" s="2">
        <f t="shared" ca="1" si="600"/>
        <v>49</v>
      </c>
      <c r="AA1408" s="2">
        <f t="shared" ca="1" si="600"/>
        <v>36</v>
      </c>
      <c r="AB1408" s="5">
        <f t="shared" ca="1" si="588"/>
        <v>411</v>
      </c>
      <c r="AC1408" s="5">
        <f t="shared" ca="1" si="589"/>
        <v>432</v>
      </c>
      <c r="AD1408" s="5">
        <f t="shared" ca="1" si="590"/>
        <v>382</v>
      </c>
      <c r="AE1408" s="5">
        <f t="shared" ca="1" si="591"/>
        <v>508</v>
      </c>
      <c r="AF1408" s="5">
        <f t="shared" ca="1" si="592"/>
        <v>379</v>
      </c>
      <c r="AG1408" s="5">
        <f t="shared" ca="1" si="593"/>
        <v>371</v>
      </c>
      <c r="AH1408" s="5">
        <f t="shared" ca="1" si="594"/>
        <v>428</v>
      </c>
      <c r="AI1408" s="5">
        <f t="shared" ca="1" si="595"/>
        <v>457</v>
      </c>
      <c r="AJ1408" s="5">
        <f t="shared" ca="1" si="596"/>
        <v>503</v>
      </c>
      <c r="AK1408" s="5">
        <f t="shared" ca="1" si="597"/>
        <v>483</v>
      </c>
    </row>
    <row r="1409" spans="1:37" x14ac:dyDescent="0.3">
      <c r="A1409" s="35">
        <f>IF(Замеры!B1406=0, " ", Замеры!B1406)</f>
        <v>1403</v>
      </c>
      <c r="B1409" s="45" t="str">
        <f>Замеры!G1406</f>
        <v xml:space="preserve">Группа от QF </v>
      </c>
      <c r="C1409" s="45" t="str">
        <f>IF(Замеры!O1406=0, " ", Замеры!O1406)</f>
        <v xml:space="preserve"> </v>
      </c>
      <c r="D1409" s="69" t="str">
        <f t="shared" si="598"/>
        <v xml:space="preserve"> </v>
      </c>
      <c r="E1409" s="69" t="str">
        <f t="shared" si="599"/>
        <v xml:space="preserve"> </v>
      </c>
      <c r="F1409" s="29" t="str">
        <f t="shared" si="574"/>
        <v>-</v>
      </c>
      <c r="G1409" s="29" t="str">
        <f t="shared" si="575"/>
        <v>-</v>
      </c>
      <c r="H1409" s="29" t="str">
        <f t="shared" si="576"/>
        <v>-</v>
      </c>
      <c r="I1409" s="29" t="str">
        <f t="shared" si="577"/>
        <v>-</v>
      </c>
      <c r="J1409" s="46" t="str">
        <f t="shared" si="578"/>
        <v>-</v>
      </c>
      <c r="K1409" s="29" t="str">
        <f t="shared" si="579"/>
        <v>-</v>
      </c>
      <c r="L1409" s="29" t="str">
        <f t="shared" si="580"/>
        <v>-</v>
      </c>
      <c r="M1409" s="29" t="str">
        <f t="shared" si="581"/>
        <v>-</v>
      </c>
      <c r="N1409" s="29" t="str">
        <f t="shared" si="582"/>
        <v>-</v>
      </c>
      <c r="O1409" s="29" t="str">
        <f t="shared" si="583"/>
        <v>-</v>
      </c>
      <c r="P1409" s="2">
        <f>Замеры!R1406</f>
        <v>0</v>
      </c>
      <c r="S1409" s="2">
        <f>Замеры!S1406</f>
        <v>0</v>
      </c>
      <c r="T1409" s="2" t="s">
        <v>72</v>
      </c>
      <c r="U1409" s="2" t="b">
        <f t="shared" si="584"/>
        <v>0</v>
      </c>
      <c r="V1409" s="2" t="b">
        <f t="shared" si="585"/>
        <v>0</v>
      </c>
      <c r="W1409" s="2" t="b">
        <f t="shared" si="586"/>
        <v>0</v>
      </c>
      <c r="Y1409" s="2">
        <f t="shared" ca="1" si="600"/>
        <v>45</v>
      </c>
      <c r="Z1409" s="2">
        <f t="shared" ca="1" si="600"/>
        <v>28</v>
      </c>
      <c r="AA1409" s="2">
        <f t="shared" ca="1" si="600"/>
        <v>32</v>
      </c>
      <c r="AB1409" s="5">
        <f t="shared" ca="1" si="588"/>
        <v>340</v>
      </c>
      <c r="AC1409" s="5">
        <f t="shared" ca="1" si="589"/>
        <v>394</v>
      </c>
      <c r="AD1409" s="5">
        <f t="shared" ca="1" si="590"/>
        <v>413</v>
      </c>
      <c r="AE1409" s="5">
        <f t="shared" ca="1" si="591"/>
        <v>395</v>
      </c>
      <c r="AF1409" s="5">
        <f t="shared" ca="1" si="592"/>
        <v>406</v>
      </c>
      <c r="AG1409" s="5">
        <f t="shared" ca="1" si="593"/>
        <v>344</v>
      </c>
      <c r="AH1409" s="5">
        <f t="shared" ca="1" si="594"/>
        <v>407</v>
      </c>
      <c r="AI1409" s="5">
        <f t="shared" ca="1" si="595"/>
        <v>337</v>
      </c>
      <c r="AJ1409" s="5">
        <f t="shared" ca="1" si="596"/>
        <v>431</v>
      </c>
      <c r="AK1409" s="5">
        <f t="shared" ca="1" si="597"/>
        <v>341</v>
      </c>
    </row>
    <row r="1410" spans="1:37" x14ac:dyDescent="0.3">
      <c r="A1410" s="35">
        <f>IF(Замеры!B1407=0, " ", Замеры!B1407)</f>
        <v>1404</v>
      </c>
      <c r="B1410" s="45" t="str">
        <f>Замеры!G1407</f>
        <v xml:space="preserve">Группа от QF </v>
      </c>
      <c r="C1410" s="45" t="str">
        <f>IF(Замеры!O1407=0, " ", Замеры!O1407)</f>
        <v xml:space="preserve"> </v>
      </c>
      <c r="D1410" s="69" t="str">
        <f t="shared" si="598"/>
        <v xml:space="preserve"> </v>
      </c>
      <c r="E1410" s="69" t="str">
        <f t="shared" si="599"/>
        <v xml:space="preserve"> </v>
      </c>
      <c r="F1410" s="29" t="str">
        <f t="shared" si="574"/>
        <v>-</v>
      </c>
      <c r="G1410" s="29" t="str">
        <f t="shared" si="575"/>
        <v>-</v>
      </c>
      <c r="H1410" s="29" t="str">
        <f t="shared" si="576"/>
        <v>-</v>
      </c>
      <c r="I1410" s="29" t="str">
        <f t="shared" si="577"/>
        <v>-</v>
      </c>
      <c r="J1410" s="46" t="str">
        <f t="shared" si="578"/>
        <v>-</v>
      </c>
      <c r="K1410" s="29" t="str">
        <f t="shared" si="579"/>
        <v>-</v>
      </c>
      <c r="L1410" s="29" t="str">
        <f t="shared" si="580"/>
        <v>-</v>
      </c>
      <c r="M1410" s="29" t="str">
        <f t="shared" si="581"/>
        <v>-</v>
      </c>
      <c r="N1410" s="29" t="str">
        <f t="shared" si="582"/>
        <v>-</v>
      </c>
      <c r="O1410" s="29" t="str">
        <f t="shared" si="583"/>
        <v>-</v>
      </c>
      <c r="P1410" s="2">
        <f>Замеры!R1407</f>
        <v>0</v>
      </c>
      <c r="S1410" s="2">
        <f>Замеры!S1407</f>
        <v>0</v>
      </c>
      <c r="T1410" s="2" t="s">
        <v>72</v>
      </c>
      <c r="U1410" s="2" t="b">
        <f t="shared" si="584"/>
        <v>0</v>
      </c>
      <c r="V1410" s="2" t="b">
        <f t="shared" si="585"/>
        <v>0</v>
      </c>
      <c r="W1410" s="2" t="b">
        <f t="shared" si="586"/>
        <v>0</v>
      </c>
      <c r="Y1410" s="2">
        <f t="shared" ca="1" si="600"/>
        <v>31</v>
      </c>
      <c r="Z1410" s="2">
        <f t="shared" ca="1" si="600"/>
        <v>31</v>
      </c>
      <c r="AA1410" s="2">
        <f t="shared" ca="1" si="600"/>
        <v>44</v>
      </c>
      <c r="AB1410" s="5">
        <f t="shared" ca="1" si="588"/>
        <v>481</v>
      </c>
      <c r="AC1410" s="5">
        <f t="shared" ca="1" si="589"/>
        <v>522</v>
      </c>
      <c r="AD1410" s="5">
        <f t="shared" ca="1" si="590"/>
        <v>495</v>
      </c>
      <c r="AE1410" s="5">
        <f t="shared" ca="1" si="591"/>
        <v>541</v>
      </c>
      <c r="AF1410" s="5">
        <f t="shared" ca="1" si="592"/>
        <v>502</v>
      </c>
      <c r="AG1410" s="5">
        <f t="shared" ca="1" si="593"/>
        <v>474</v>
      </c>
      <c r="AH1410" s="5">
        <f t="shared" ca="1" si="594"/>
        <v>499</v>
      </c>
      <c r="AI1410" s="5">
        <f t="shared" ca="1" si="595"/>
        <v>518</v>
      </c>
      <c r="AJ1410" s="5">
        <f t="shared" ca="1" si="596"/>
        <v>477</v>
      </c>
      <c r="AK1410" s="5">
        <f t="shared" ca="1" si="597"/>
        <v>521</v>
      </c>
    </row>
    <row r="1411" spans="1:37" x14ac:dyDescent="0.3">
      <c r="A1411" s="35">
        <f>IF(Замеры!B1408=0, " ", Замеры!B1408)</f>
        <v>1405</v>
      </c>
      <c r="B1411" s="45" t="str">
        <f>Замеры!G1408</f>
        <v xml:space="preserve">Группа от QF </v>
      </c>
      <c r="C1411" s="45" t="str">
        <f>IF(Замеры!O1408=0, " ", Замеры!O1408)</f>
        <v xml:space="preserve"> </v>
      </c>
      <c r="D1411" s="69" t="str">
        <f t="shared" si="598"/>
        <v xml:space="preserve"> </v>
      </c>
      <c r="E1411" s="69" t="str">
        <f t="shared" si="599"/>
        <v xml:space="preserve"> </v>
      </c>
      <c r="F1411" s="29" t="str">
        <f t="shared" si="574"/>
        <v>-</v>
      </c>
      <c r="G1411" s="29" t="str">
        <f t="shared" si="575"/>
        <v>-</v>
      </c>
      <c r="H1411" s="29" t="str">
        <f t="shared" si="576"/>
        <v>-</v>
      </c>
      <c r="I1411" s="29" t="str">
        <f t="shared" si="577"/>
        <v>-</v>
      </c>
      <c r="J1411" s="46" t="str">
        <f t="shared" si="578"/>
        <v>-</v>
      </c>
      <c r="K1411" s="29" t="str">
        <f t="shared" si="579"/>
        <v>-</v>
      </c>
      <c r="L1411" s="29" t="str">
        <f t="shared" si="580"/>
        <v>-</v>
      </c>
      <c r="M1411" s="29" t="str">
        <f t="shared" si="581"/>
        <v>-</v>
      </c>
      <c r="N1411" s="29" t="str">
        <f t="shared" si="582"/>
        <v>-</v>
      </c>
      <c r="O1411" s="29" t="str">
        <f t="shared" si="583"/>
        <v>-</v>
      </c>
      <c r="P1411" s="2">
        <f>Замеры!R1408</f>
        <v>0</v>
      </c>
      <c r="S1411" s="2">
        <f>Замеры!S1408</f>
        <v>0</v>
      </c>
      <c r="T1411" s="2" t="s">
        <v>72</v>
      </c>
      <c r="U1411" s="2" t="b">
        <f t="shared" si="584"/>
        <v>0</v>
      </c>
      <c r="V1411" s="2" t="b">
        <f t="shared" si="585"/>
        <v>0</v>
      </c>
      <c r="W1411" s="2" t="b">
        <f t="shared" si="586"/>
        <v>0</v>
      </c>
      <c r="Y1411" s="2">
        <f t="shared" ca="1" si="600"/>
        <v>44</v>
      </c>
      <c r="Z1411" s="2">
        <f t="shared" ca="1" si="600"/>
        <v>38</v>
      </c>
      <c r="AA1411" s="2">
        <f t="shared" ca="1" si="600"/>
        <v>32</v>
      </c>
      <c r="AB1411" s="5">
        <f t="shared" ca="1" si="588"/>
        <v>389</v>
      </c>
      <c r="AC1411" s="5">
        <f t="shared" ca="1" si="589"/>
        <v>334</v>
      </c>
      <c r="AD1411" s="5">
        <f t="shared" ca="1" si="590"/>
        <v>413</v>
      </c>
      <c r="AE1411" s="5">
        <f t="shared" ca="1" si="591"/>
        <v>465</v>
      </c>
      <c r="AF1411" s="5">
        <f t="shared" ca="1" si="592"/>
        <v>424</v>
      </c>
      <c r="AG1411" s="5">
        <f t="shared" ca="1" si="593"/>
        <v>454</v>
      </c>
      <c r="AH1411" s="5">
        <f t="shared" ca="1" si="594"/>
        <v>362</v>
      </c>
      <c r="AI1411" s="5">
        <f t="shared" ca="1" si="595"/>
        <v>405</v>
      </c>
      <c r="AJ1411" s="5">
        <f t="shared" ca="1" si="596"/>
        <v>349</v>
      </c>
      <c r="AK1411" s="5">
        <f t="shared" ca="1" si="597"/>
        <v>412</v>
      </c>
    </row>
    <row r="1412" spans="1:37" x14ac:dyDescent="0.3">
      <c r="A1412" s="35">
        <f>IF(Замеры!B1409=0, " ", Замеры!B1409)</f>
        <v>1406</v>
      </c>
      <c r="B1412" s="45" t="str">
        <f>Замеры!G1409</f>
        <v xml:space="preserve">Группа от QF </v>
      </c>
      <c r="C1412" s="45" t="str">
        <f>IF(Замеры!O1409=0, " ", Замеры!O1409)</f>
        <v xml:space="preserve"> </v>
      </c>
      <c r="D1412" s="69" t="str">
        <f t="shared" si="598"/>
        <v xml:space="preserve"> </v>
      </c>
      <c r="E1412" s="69" t="str">
        <f t="shared" si="599"/>
        <v xml:space="preserve"> </v>
      </c>
      <c r="F1412" s="29" t="str">
        <f t="shared" si="574"/>
        <v>-</v>
      </c>
      <c r="G1412" s="29" t="str">
        <f t="shared" si="575"/>
        <v>-</v>
      </c>
      <c r="H1412" s="29" t="str">
        <f t="shared" si="576"/>
        <v>-</v>
      </c>
      <c r="I1412" s="29" t="str">
        <f t="shared" si="577"/>
        <v>-</v>
      </c>
      <c r="J1412" s="46" t="str">
        <f t="shared" si="578"/>
        <v>-</v>
      </c>
      <c r="K1412" s="29" t="str">
        <f t="shared" si="579"/>
        <v>-</v>
      </c>
      <c r="L1412" s="29" t="str">
        <f t="shared" si="580"/>
        <v>-</v>
      </c>
      <c r="M1412" s="29" t="str">
        <f t="shared" si="581"/>
        <v>-</v>
      </c>
      <c r="N1412" s="29" t="str">
        <f t="shared" si="582"/>
        <v>-</v>
      </c>
      <c r="O1412" s="29" t="str">
        <f t="shared" si="583"/>
        <v>-</v>
      </c>
      <c r="P1412" s="2">
        <f>Замеры!R1409</f>
        <v>0</v>
      </c>
      <c r="S1412" s="2">
        <f>Замеры!S1409</f>
        <v>0</v>
      </c>
      <c r="T1412" s="2" t="s">
        <v>72</v>
      </c>
      <c r="U1412" s="2" t="b">
        <f t="shared" si="584"/>
        <v>0</v>
      </c>
      <c r="V1412" s="2" t="b">
        <f t="shared" si="585"/>
        <v>0</v>
      </c>
      <c r="W1412" s="2" t="b">
        <f t="shared" si="586"/>
        <v>0</v>
      </c>
      <c r="Y1412" s="2">
        <f t="shared" ca="1" si="600"/>
        <v>39</v>
      </c>
      <c r="Z1412" s="2">
        <f t="shared" ca="1" si="600"/>
        <v>33</v>
      </c>
      <c r="AA1412" s="2">
        <f t="shared" ca="1" si="600"/>
        <v>22</v>
      </c>
      <c r="AB1412" s="5">
        <f t="shared" ca="1" si="588"/>
        <v>351</v>
      </c>
      <c r="AC1412" s="5">
        <f t="shared" ca="1" si="589"/>
        <v>294</v>
      </c>
      <c r="AD1412" s="5">
        <f t="shared" ca="1" si="590"/>
        <v>285</v>
      </c>
      <c r="AE1412" s="5">
        <f t="shared" ca="1" si="591"/>
        <v>275</v>
      </c>
      <c r="AF1412" s="5">
        <f t="shared" ca="1" si="592"/>
        <v>276</v>
      </c>
      <c r="AG1412" s="5">
        <f t="shared" ca="1" si="593"/>
        <v>365</v>
      </c>
      <c r="AH1412" s="5">
        <f t="shared" ca="1" si="594"/>
        <v>279</v>
      </c>
      <c r="AI1412" s="5">
        <f t="shared" ca="1" si="595"/>
        <v>259</v>
      </c>
      <c r="AJ1412" s="5">
        <f t="shared" ca="1" si="596"/>
        <v>267</v>
      </c>
      <c r="AK1412" s="5">
        <f t="shared" ca="1" si="597"/>
        <v>323</v>
      </c>
    </row>
    <row r="1413" spans="1:37" x14ac:dyDescent="0.3">
      <c r="A1413" s="35">
        <f>IF(Замеры!B1410=0, " ", Замеры!B1410)</f>
        <v>1407</v>
      </c>
      <c r="B1413" s="45" t="str">
        <f>Замеры!G1410</f>
        <v xml:space="preserve">Группа от QF </v>
      </c>
      <c r="C1413" s="45" t="str">
        <f>IF(Замеры!O1410=0, " ", Замеры!O1410)</f>
        <v xml:space="preserve"> </v>
      </c>
      <c r="D1413" s="69" t="str">
        <f t="shared" si="598"/>
        <v xml:space="preserve"> </v>
      </c>
      <c r="E1413" s="69" t="str">
        <f t="shared" si="599"/>
        <v xml:space="preserve"> </v>
      </c>
      <c r="F1413" s="29" t="str">
        <f t="shared" si="574"/>
        <v>-</v>
      </c>
      <c r="G1413" s="29" t="str">
        <f t="shared" si="575"/>
        <v>-</v>
      </c>
      <c r="H1413" s="29" t="str">
        <f t="shared" si="576"/>
        <v>-</v>
      </c>
      <c r="I1413" s="29" t="str">
        <f t="shared" si="577"/>
        <v>-</v>
      </c>
      <c r="J1413" s="46" t="str">
        <f t="shared" si="578"/>
        <v>-</v>
      </c>
      <c r="K1413" s="29" t="str">
        <f t="shared" si="579"/>
        <v>-</v>
      </c>
      <c r="L1413" s="29" t="str">
        <f t="shared" si="580"/>
        <v>-</v>
      </c>
      <c r="M1413" s="29" t="str">
        <f t="shared" si="581"/>
        <v>-</v>
      </c>
      <c r="N1413" s="29" t="str">
        <f t="shared" si="582"/>
        <v>-</v>
      </c>
      <c r="O1413" s="29" t="str">
        <f t="shared" si="583"/>
        <v>-</v>
      </c>
      <c r="P1413" s="2">
        <f>Замеры!R1410</f>
        <v>0</v>
      </c>
      <c r="S1413" s="2">
        <f>Замеры!S1410</f>
        <v>0</v>
      </c>
      <c r="T1413" s="2" t="s">
        <v>72</v>
      </c>
      <c r="U1413" s="2" t="b">
        <f t="shared" si="584"/>
        <v>0</v>
      </c>
      <c r="V1413" s="2" t="b">
        <f t="shared" si="585"/>
        <v>0</v>
      </c>
      <c r="W1413" s="2" t="b">
        <f t="shared" si="586"/>
        <v>0</v>
      </c>
      <c r="Y1413" s="2">
        <f t="shared" ca="1" si="600"/>
        <v>36</v>
      </c>
      <c r="Z1413" s="2">
        <f t="shared" ca="1" si="600"/>
        <v>35</v>
      </c>
      <c r="AA1413" s="2">
        <f t="shared" ca="1" si="600"/>
        <v>20</v>
      </c>
      <c r="AB1413" s="5">
        <f t="shared" ca="1" si="588"/>
        <v>289</v>
      </c>
      <c r="AC1413" s="5">
        <f t="shared" ca="1" si="589"/>
        <v>269</v>
      </c>
      <c r="AD1413" s="5">
        <f t="shared" ca="1" si="590"/>
        <v>243</v>
      </c>
      <c r="AE1413" s="5">
        <f t="shared" ca="1" si="591"/>
        <v>350</v>
      </c>
      <c r="AF1413" s="5">
        <f t="shared" ca="1" si="592"/>
        <v>324</v>
      </c>
      <c r="AG1413" s="5">
        <f t="shared" ca="1" si="593"/>
        <v>315</v>
      </c>
      <c r="AH1413" s="5">
        <f t="shared" ca="1" si="594"/>
        <v>319</v>
      </c>
      <c r="AI1413" s="5">
        <f t="shared" ca="1" si="595"/>
        <v>336</v>
      </c>
      <c r="AJ1413" s="5">
        <f t="shared" ca="1" si="596"/>
        <v>232</v>
      </c>
      <c r="AK1413" s="5">
        <f t="shared" ca="1" si="597"/>
        <v>312</v>
      </c>
    </row>
    <row r="1414" spans="1:37" x14ac:dyDescent="0.3">
      <c r="A1414" s="35">
        <f>IF(Замеры!B1411=0, " ", Замеры!B1411)</f>
        <v>1408</v>
      </c>
      <c r="B1414" s="45" t="str">
        <f>Замеры!G1411</f>
        <v xml:space="preserve">Группа от QF </v>
      </c>
      <c r="C1414" s="45" t="str">
        <f>IF(Замеры!O1411=0, " ", Замеры!O1411)</f>
        <v xml:space="preserve"> </v>
      </c>
      <c r="D1414" s="69" t="str">
        <f t="shared" si="598"/>
        <v xml:space="preserve"> </v>
      </c>
      <c r="E1414" s="69" t="str">
        <f t="shared" si="599"/>
        <v xml:space="preserve"> </v>
      </c>
      <c r="F1414" s="29" t="str">
        <f t="shared" si="574"/>
        <v>-</v>
      </c>
      <c r="G1414" s="29" t="str">
        <f t="shared" si="575"/>
        <v>-</v>
      </c>
      <c r="H1414" s="29" t="str">
        <f t="shared" si="576"/>
        <v>-</v>
      </c>
      <c r="I1414" s="29" t="str">
        <f t="shared" si="577"/>
        <v>-</v>
      </c>
      <c r="J1414" s="46" t="str">
        <f t="shared" si="578"/>
        <v>-</v>
      </c>
      <c r="K1414" s="29" t="str">
        <f t="shared" si="579"/>
        <v>-</v>
      </c>
      <c r="L1414" s="29" t="str">
        <f t="shared" si="580"/>
        <v>-</v>
      </c>
      <c r="M1414" s="29" t="str">
        <f t="shared" si="581"/>
        <v>-</v>
      </c>
      <c r="N1414" s="29" t="str">
        <f t="shared" si="582"/>
        <v>-</v>
      </c>
      <c r="O1414" s="29" t="str">
        <f t="shared" si="583"/>
        <v>-</v>
      </c>
      <c r="P1414" s="2">
        <f>Замеры!R1411</f>
        <v>0</v>
      </c>
      <c r="S1414" s="2">
        <f>Замеры!S1411</f>
        <v>0</v>
      </c>
      <c r="T1414" s="2" t="s">
        <v>72</v>
      </c>
      <c r="U1414" s="2" t="b">
        <f t="shared" si="584"/>
        <v>0</v>
      </c>
      <c r="V1414" s="2" t="b">
        <f t="shared" si="585"/>
        <v>0</v>
      </c>
      <c r="W1414" s="2" t="b">
        <f t="shared" si="586"/>
        <v>0</v>
      </c>
      <c r="Y1414" s="2">
        <f t="shared" ca="1" si="600"/>
        <v>21</v>
      </c>
      <c r="Z1414" s="2">
        <f t="shared" ca="1" si="600"/>
        <v>49</v>
      </c>
      <c r="AA1414" s="2">
        <f t="shared" ca="1" si="600"/>
        <v>42</v>
      </c>
      <c r="AB1414" s="5">
        <f t="shared" ca="1" si="588"/>
        <v>532</v>
      </c>
      <c r="AC1414" s="5">
        <f t="shared" ca="1" si="589"/>
        <v>523</v>
      </c>
      <c r="AD1414" s="5">
        <f t="shared" ca="1" si="590"/>
        <v>483</v>
      </c>
      <c r="AE1414" s="5">
        <f t="shared" ca="1" si="591"/>
        <v>542</v>
      </c>
      <c r="AF1414" s="5">
        <f t="shared" ca="1" si="592"/>
        <v>555</v>
      </c>
      <c r="AG1414" s="5">
        <f t="shared" ca="1" si="593"/>
        <v>437</v>
      </c>
      <c r="AH1414" s="5">
        <f t="shared" ca="1" si="594"/>
        <v>509</v>
      </c>
      <c r="AI1414" s="5">
        <f t="shared" ca="1" si="595"/>
        <v>471</v>
      </c>
      <c r="AJ1414" s="5">
        <f t="shared" ca="1" si="596"/>
        <v>529</v>
      </c>
      <c r="AK1414" s="5">
        <f t="shared" ca="1" si="597"/>
        <v>504</v>
      </c>
    </row>
    <row r="1415" spans="1:37" x14ac:dyDescent="0.3">
      <c r="A1415" s="35">
        <f>IF(Замеры!B1412=0, " ", Замеры!B1412)</f>
        <v>1409</v>
      </c>
      <c r="B1415" s="45" t="str">
        <f>Замеры!G1412</f>
        <v xml:space="preserve">Группа от QF </v>
      </c>
      <c r="C1415" s="45" t="str">
        <f>IF(Замеры!O1412=0, " ", Замеры!O1412)</f>
        <v xml:space="preserve"> </v>
      </c>
      <c r="D1415" s="69" t="str">
        <f t="shared" si="598"/>
        <v xml:space="preserve"> </v>
      </c>
      <c r="E1415" s="69" t="str">
        <f t="shared" si="599"/>
        <v xml:space="preserve"> </v>
      </c>
      <c r="F1415" s="29" t="str">
        <f t="shared" ref="F1415:F1478" si="601">IF(OR(P1415=$S$5,P1415=$P$5),AB1415,"-")</f>
        <v>-</v>
      </c>
      <c r="G1415" s="29" t="str">
        <f t="shared" ref="G1415:G1478" si="602">IF(OR(P1415=$S$5,P1415=$Q$5),AC1415,"-")</f>
        <v>-</v>
      </c>
      <c r="H1415" s="29" t="str">
        <f t="shared" ref="H1415:H1478" si="603">IF(OR(P1415=$S$5,P1415=$R$5),AD1415,"-")</f>
        <v>-</v>
      </c>
      <c r="I1415" s="29" t="str">
        <f t="shared" ref="I1415:I1478" si="604">IF(OR(P1415=$P$4,P1415=$R$5,P1415=$S$5,P1415=$P$5),AE1415,"-")</f>
        <v>-</v>
      </c>
      <c r="J1415" s="46" t="str">
        <f t="shared" ref="J1415:J1478" si="605">IF(OR(P1415=$P$5,P1415=$Q$5,P1415=$S$5,P1415=$Q$4),AF1415,"-")</f>
        <v>-</v>
      </c>
      <c r="K1415" s="29" t="str">
        <f t="shared" ref="K1415:K1478" si="606">IF(OR(P1415=$R$5,P1415=$Q$5,P1415=$R$4,P1415=$S$5),AG1415,"-")</f>
        <v>-</v>
      </c>
      <c r="L1415" s="29" t="str">
        <f t="shared" ref="L1415:L1478" si="607">IF(I1415=$T$4,T1414,IF(S1415=$S$4,AH1415,IF(S1415=$U$4,"-")))</f>
        <v>-</v>
      </c>
      <c r="M1415" s="29" t="str">
        <f t="shared" ref="M1415:M1478" si="608">IF(J1415=$T$4,T1414,IF(S1415=$S$4,AI1415,IF(S1415=$U$4,"-")))</f>
        <v>-</v>
      </c>
      <c r="N1415" s="29" t="str">
        <f t="shared" ref="N1415:N1478" si="609">IF(K1415=$T$4,T1414,IF(S1415=$S$4,AJ1415,IF(S1415=$U$4,"-")))</f>
        <v>-</v>
      </c>
      <c r="O1415" s="29" t="str">
        <f t="shared" ref="O1415:O1478" si="610">IF(S1415=$S$4,AK1415,"-")</f>
        <v>-</v>
      </c>
      <c r="P1415" s="2">
        <f>Замеры!R1412</f>
        <v>0</v>
      </c>
      <c r="S1415" s="2">
        <f>Замеры!S1412</f>
        <v>0</v>
      </c>
      <c r="T1415" s="2" t="s">
        <v>72</v>
      </c>
      <c r="U1415" s="2" t="b">
        <f t="shared" ref="U1415:U1478" si="611">OR(P1415=$S$5,P1415=$P$5,P1415=$R$5,P1415=$P$4)</f>
        <v>0</v>
      </c>
      <c r="V1415" s="2" t="b">
        <f t="shared" ref="V1415:V1478" si="612">OR(P1415=$S$5,P1415=$P$5,P1415=$Q$5,P1415=$Q$4)</f>
        <v>0</v>
      </c>
      <c r="W1415" s="2" t="b">
        <f t="shared" ref="W1415:W1478" si="613">OR(P1415=$Q$5,P1415=$S$5,P1415=$R$5,P1415=$R$4)</f>
        <v>0</v>
      </c>
      <c r="Y1415" s="2">
        <f t="shared" ref="Y1415:AA1446" ca="1" si="614">RANDBETWEEN($T$2,$T$3)</f>
        <v>42</v>
      </c>
      <c r="Z1415" s="2">
        <f t="shared" ca="1" si="614"/>
        <v>47</v>
      </c>
      <c r="AA1415" s="2">
        <f t="shared" ca="1" si="614"/>
        <v>35</v>
      </c>
      <c r="AB1415" s="5">
        <f t="shared" ref="AB1415:AB1478" ca="1" si="615">RANDBETWEEN(AA1415*10+5,AA1415*10+150)</f>
        <v>425</v>
      </c>
      <c r="AC1415" s="5">
        <f t="shared" ref="AC1415:AC1478" ca="1" si="616">RANDBETWEEN(AA1415*10+5,AA1415*10+150)</f>
        <v>456</v>
      </c>
      <c r="AD1415" s="5">
        <f t="shared" ref="AD1415:AD1478" ca="1" si="617">RANDBETWEEN(AA1415*10+5,AA1415*10+150)</f>
        <v>399</v>
      </c>
      <c r="AE1415" s="5">
        <f t="shared" ref="AE1415:AE1478" ca="1" si="618">RANDBETWEEN(AA1415*10+5,AA1415*10+150)</f>
        <v>376</v>
      </c>
      <c r="AF1415" s="5">
        <f t="shared" ref="AF1415:AF1478" ca="1" si="619">RANDBETWEEN(AA1415*10+5,AA1415*10+150)</f>
        <v>467</v>
      </c>
      <c r="AG1415" s="5">
        <f t="shared" ref="AG1415:AG1478" ca="1" si="620">RANDBETWEEN(AA1415*10+5,AA1415*10+150)</f>
        <v>497</v>
      </c>
      <c r="AH1415" s="5">
        <f t="shared" ref="AH1415:AH1478" ca="1" si="621">RANDBETWEEN(AA1415*10+5,AA1415*10+150)</f>
        <v>499</v>
      </c>
      <c r="AI1415" s="5">
        <f t="shared" ref="AI1415:AI1478" ca="1" si="622">RANDBETWEEN(AA1415*10+5,AA1415*10+150)</f>
        <v>406</v>
      </c>
      <c r="AJ1415" s="5">
        <f t="shared" ref="AJ1415:AJ1478" ca="1" si="623">RANDBETWEEN(AA1415*10+5,AA1415*10+150)</f>
        <v>450</v>
      </c>
      <c r="AK1415" s="5">
        <f t="shared" ref="AK1415:AK1478" ca="1" si="624">RANDBETWEEN(AA1415*10+5,AA1415*10+150)</f>
        <v>380</v>
      </c>
    </row>
    <row r="1416" spans="1:37" x14ac:dyDescent="0.3">
      <c r="A1416" s="35">
        <f>IF(Замеры!B1413=0, " ", Замеры!B1413)</f>
        <v>1410</v>
      </c>
      <c r="B1416" s="45" t="str">
        <f>Замеры!G1413</f>
        <v xml:space="preserve">Группа от QF </v>
      </c>
      <c r="C1416" s="45" t="str">
        <f>IF(Замеры!O1413=0, " ", Замеры!O1413)</f>
        <v xml:space="preserve"> </v>
      </c>
      <c r="D1416" s="69" t="str">
        <f t="shared" si="598"/>
        <v xml:space="preserve"> </v>
      </c>
      <c r="E1416" s="69" t="str">
        <f t="shared" si="599"/>
        <v xml:space="preserve"> </v>
      </c>
      <c r="F1416" s="29" t="str">
        <f t="shared" si="601"/>
        <v>-</v>
      </c>
      <c r="G1416" s="29" t="str">
        <f t="shared" si="602"/>
        <v>-</v>
      </c>
      <c r="H1416" s="29" t="str">
        <f t="shared" si="603"/>
        <v>-</v>
      </c>
      <c r="I1416" s="29" t="str">
        <f t="shared" si="604"/>
        <v>-</v>
      </c>
      <c r="J1416" s="46" t="str">
        <f t="shared" si="605"/>
        <v>-</v>
      </c>
      <c r="K1416" s="29" t="str">
        <f t="shared" si="606"/>
        <v>-</v>
      </c>
      <c r="L1416" s="29" t="str">
        <f t="shared" si="607"/>
        <v>-</v>
      </c>
      <c r="M1416" s="29" t="str">
        <f t="shared" si="608"/>
        <v>-</v>
      </c>
      <c r="N1416" s="29" t="str">
        <f t="shared" si="609"/>
        <v>-</v>
      </c>
      <c r="O1416" s="29" t="str">
        <f t="shared" si="610"/>
        <v>-</v>
      </c>
      <c r="P1416" s="2">
        <f>Замеры!R1413</f>
        <v>0</v>
      </c>
      <c r="S1416" s="2">
        <f>Замеры!S1413</f>
        <v>0</v>
      </c>
      <c r="T1416" s="2" t="s">
        <v>72</v>
      </c>
      <c r="U1416" s="2" t="b">
        <f t="shared" si="611"/>
        <v>0</v>
      </c>
      <c r="V1416" s="2" t="b">
        <f t="shared" si="612"/>
        <v>0</v>
      </c>
      <c r="W1416" s="2" t="b">
        <f t="shared" si="613"/>
        <v>0</v>
      </c>
      <c r="Y1416" s="2">
        <f t="shared" ca="1" si="614"/>
        <v>29</v>
      </c>
      <c r="Z1416" s="2">
        <f t="shared" ca="1" si="614"/>
        <v>28</v>
      </c>
      <c r="AA1416" s="2">
        <f t="shared" ca="1" si="614"/>
        <v>31</v>
      </c>
      <c r="AB1416" s="5">
        <f t="shared" ca="1" si="615"/>
        <v>443</v>
      </c>
      <c r="AC1416" s="5">
        <f t="shared" ca="1" si="616"/>
        <v>438</v>
      </c>
      <c r="AD1416" s="5">
        <f t="shared" ca="1" si="617"/>
        <v>458</v>
      </c>
      <c r="AE1416" s="5">
        <f t="shared" ca="1" si="618"/>
        <v>363</v>
      </c>
      <c r="AF1416" s="5">
        <f t="shared" ca="1" si="619"/>
        <v>351</v>
      </c>
      <c r="AG1416" s="5">
        <f t="shared" ca="1" si="620"/>
        <v>460</v>
      </c>
      <c r="AH1416" s="5">
        <f t="shared" ca="1" si="621"/>
        <v>397</v>
      </c>
      <c r="AI1416" s="5">
        <f t="shared" ca="1" si="622"/>
        <v>421</v>
      </c>
      <c r="AJ1416" s="5">
        <f t="shared" ca="1" si="623"/>
        <v>396</v>
      </c>
      <c r="AK1416" s="5">
        <f t="shared" ca="1" si="624"/>
        <v>321</v>
      </c>
    </row>
    <row r="1417" spans="1:37" x14ac:dyDescent="0.3">
      <c r="A1417" s="35">
        <f>IF(Замеры!B1414=0, " ", Замеры!B1414)</f>
        <v>1411</v>
      </c>
      <c r="B1417" s="45" t="str">
        <f>Замеры!G1414</f>
        <v xml:space="preserve">Группа от QF </v>
      </c>
      <c r="C1417" s="45" t="str">
        <f>IF(Замеры!O1414=0, " ", Замеры!O1414)</f>
        <v xml:space="preserve"> </v>
      </c>
      <c r="D1417" s="69" t="str">
        <f t="shared" si="598"/>
        <v xml:space="preserve"> </v>
      </c>
      <c r="E1417" s="69" t="str">
        <f t="shared" si="599"/>
        <v xml:space="preserve"> </v>
      </c>
      <c r="F1417" s="29" t="str">
        <f t="shared" si="601"/>
        <v>-</v>
      </c>
      <c r="G1417" s="29" t="str">
        <f t="shared" si="602"/>
        <v>-</v>
      </c>
      <c r="H1417" s="29" t="str">
        <f t="shared" si="603"/>
        <v>-</v>
      </c>
      <c r="I1417" s="29" t="str">
        <f t="shared" si="604"/>
        <v>-</v>
      </c>
      <c r="J1417" s="46" t="str">
        <f t="shared" si="605"/>
        <v>-</v>
      </c>
      <c r="K1417" s="29" t="str">
        <f t="shared" si="606"/>
        <v>-</v>
      </c>
      <c r="L1417" s="29" t="str">
        <f t="shared" si="607"/>
        <v>-</v>
      </c>
      <c r="M1417" s="29" t="str">
        <f t="shared" si="608"/>
        <v>-</v>
      </c>
      <c r="N1417" s="29" t="str">
        <f t="shared" si="609"/>
        <v>-</v>
      </c>
      <c r="O1417" s="29" t="str">
        <f t="shared" si="610"/>
        <v>-</v>
      </c>
      <c r="P1417" s="2">
        <f>Замеры!R1414</f>
        <v>0</v>
      </c>
      <c r="S1417" s="2">
        <f>Замеры!S1414</f>
        <v>0</v>
      </c>
      <c r="T1417" s="2" t="s">
        <v>72</v>
      </c>
      <c r="U1417" s="2" t="b">
        <f t="shared" si="611"/>
        <v>0</v>
      </c>
      <c r="V1417" s="2" t="b">
        <f t="shared" si="612"/>
        <v>0</v>
      </c>
      <c r="W1417" s="2" t="b">
        <f t="shared" si="613"/>
        <v>0</v>
      </c>
      <c r="Y1417" s="2">
        <f t="shared" ca="1" si="614"/>
        <v>24</v>
      </c>
      <c r="Z1417" s="2">
        <f t="shared" ca="1" si="614"/>
        <v>25</v>
      </c>
      <c r="AA1417" s="2">
        <f t="shared" ca="1" si="614"/>
        <v>26</v>
      </c>
      <c r="AB1417" s="5">
        <f t="shared" ca="1" si="615"/>
        <v>293</v>
      </c>
      <c r="AC1417" s="5">
        <f t="shared" ca="1" si="616"/>
        <v>280</v>
      </c>
      <c r="AD1417" s="5">
        <f t="shared" ca="1" si="617"/>
        <v>371</v>
      </c>
      <c r="AE1417" s="5">
        <f t="shared" ca="1" si="618"/>
        <v>342</v>
      </c>
      <c r="AF1417" s="5">
        <f t="shared" ca="1" si="619"/>
        <v>280</v>
      </c>
      <c r="AG1417" s="5">
        <f t="shared" ca="1" si="620"/>
        <v>398</v>
      </c>
      <c r="AH1417" s="5">
        <f t="shared" ca="1" si="621"/>
        <v>294</v>
      </c>
      <c r="AI1417" s="5">
        <f t="shared" ca="1" si="622"/>
        <v>394</v>
      </c>
      <c r="AJ1417" s="5">
        <f t="shared" ca="1" si="623"/>
        <v>393</v>
      </c>
      <c r="AK1417" s="5">
        <f t="shared" ca="1" si="624"/>
        <v>293</v>
      </c>
    </row>
    <row r="1418" spans="1:37" x14ac:dyDescent="0.3">
      <c r="A1418" s="35">
        <f>IF(Замеры!B1415=0, " ", Замеры!B1415)</f>
        <v>1412</v>
      </c>
      <c r="B1418" s="45" t="str">
        <f>Замеры!G1415</f>
        <v xml:space="preserve">Группа от QF </v>
      </c>
      <c r="C1418" s="45" t="str">
        <f>IF(Замеры!O1415=0, " ", Замеры!O1415)</f>
        <v xml:space="preserve"> </v>
      </c>
      <c r="D1418" s="69" t="str">
        <f t="shared" si="598"/>
        <v xml:space="preserve"> </v>
      </c>
      <c r="E1418" s="69" t="str">
        <f t="shared" si="599"/>
        <v xml:space="preserve"> </v>
      </c>
      <c r="F1418" s="29" t="str">
        <f t="shared" si="601"/>
        <v>-</v>
      </c>
      <c r="G1418" s="29" t="str">
        <f t="shared" si="602"/>
        <v>-</v>
      </c>
      <c r="H1418" s="29" t="str">
        <f t="shared" si="603"/>
        <v>-</v>
      </c>
      <c r="I1418" s="29" t="str">
        <f t="shared" si="604"/>
        <v>-</v>
      </c>
      <c r="J1418" s="46" t="str">
        <f t="shared" si="605"/>
        <v>-</v>
      </c>
      <c r="K1418" s="29" t="str">
        <f t="shared" si="606"/>
        <v>-</v>
      </c>
      <c r="L1418" s="29" t="str">
        <f t="shared" si="607"/>
        <v>-</v>
      </c>
      <c r="M1418" s="29" t="str">
        <f t="shared" si="608"/>
        <v>-</v>
      </c>
      <c r="N1418" s="29" t="str">
        <f t="shared" si="609"/>
        <v>-</v>
      </c>
      <c r="O1418" s="29" t="str">
        <f t="shared" si="610"/>
        <v>-</v>
      </c>
      <c r="P1418" s="2">
        <f>Замеры!R1415</f>
        <v>0</v>
      </c>
      <c r="S1418" s="2">
        <f>Замеры!S1415</f>
        <v>0</v>
      </c>
      <c r="T1418" s="2" t="s">
        <v>72</v>
      </c>
      <c r="U1418" s="2" t="b">
        <f t="shared" si="611"/>
        <v>0</v>
      </c>
      <c r="V1418" s="2" t="b">
        <f t="shared" si="612"/>
        <v>0</v>
      </c>
      <c r="W1418" s="2" t="b">
        <f t="shared" si="613"/>
        <v>0</v>
      </c>
      <c r="Y1418" s="2">
        <f t="shared" ca="1" si="614"/>
        <v>29</v>
      </c>
      <c r="Z1418" s="2">
        <f t="shared" ca="1" si="614"/>
        <v>31</v>
      </c>
      <c r="AA1418" s="2">
        <f t="shared" ca="1" si="614"/>
        <v>28</v>
      </c>
      <c r="AB1418" s="5">
        <f t="shared" ca="1" si="615"/>
        <v>290</v>
      </c>
      <c r="AC1418" s="5">
        <f t="shared" ca="1" si="616"/>
        <v>359</v>
      </c>
      <c r="AD1418" s="5">
        <f t="shared" ca="1" si="617"/>
        <v>303</v>
      </c>
      <c r="AE1418" s="5">
        <f t="shared" ca="1" si="618"/>
        <v>287</v>
      </c>
      <c r="AF1418" s="5">
        <f t="shared" ca="1" si="619"/>
        <v>365</v>
      </c>
      <c r="AG1418" s="5">
        <f t="shared" ca="1" si="620"/>
        <v>338</v>
      </c>
      <c r="AH1418" s="5">
        <f t="shared" ca="1" si="621"/>
        <v>411</v>
      </c>
      <c r="AI1418" s="5">
        <f t="shared" ca="1" si="622"/>
        <v>372</v>
      </c>
      <c r="AJ1418" s="5">
        <f t="shared" ca="1" si="623"/>
        <v>406</v>
      </c>
      <c r="AK1418" s="5">
        <f t="shared" ca="1" si="624"/>
        <v>415</v>
      </c>
    </row>
    <row r="1419" spans="1:37" x14ac:dyDescent="0.3">
      <c r="A1419" s="35">
        <f>IF(Замеры!B1416=0, " ", Замеры!B1416)</f>
        <v>1413</v>
      </c>
      <c r="B1419" s="45" t="str">
        <f>Замеры!G1416</f>
        <v xml:space="preserve">Группа от QF </v>
      </c>
      <c r="C1419" s="45" t="str">
        <f>IF(Замеры!O1416=0, " ", Замеры!O1416)</f>
        <v xml:space="preserve"> </v>
      </c>
      <c r="D1419" s="69" t="str">
        <f t="shared" ref="D1419:D1482" si="625">IF(P1419=0, " ", 1000)</f>
        <v xml:space="preserve"> </v>
      </c>
      <c r="E1419" s="69" t="str">
        <f t="shared" ref="E1419:E1482" si="626">IF(P1419=0, " ", 0.5)</f>
        <v xml:space="preserve"> </v>
      </c>
      <c r="F1419" s="29" t="str">
        <f t="shared" si="601"/>
        <v>-</v>
      </c>
      <c r="G1419" s="29" t="str">
        <f t="shared" si="602"/>
        <v>-</v>
      </c>
      <c r="H1419" s="29" t="str">
        <f t="shared" si="603"/>
        <v>-</v>
      </c>
      <c r="I1419" s="29" t="str">
        <f t="shared" si="604"/>
        <v>-</v>
      </c>
      <c r="J1419" s="46" t="str">
        <f t="shared" si="605"/>
        <v>-</v>
      </c>
      <c r="K1419" s="29" t="str">
        <f t="shared" si="606"/>
        <v>-</v>
      </c>
      <c r="L1419" s="29" t="str">
        <f t="shared" si="607"/>
        <v>-</v>
      </c>
      <c r="M1419" s="29" t="str">
        <f t="shared" si="608"/>
        <v>-</v>
      </c>
      <c r="N1419" s="29" t="str">
        <f t="shared" si="609"/>
        <v>-</v>
      </c>
      <c r="O1419" s="29" t="str">
        <f t="shared" si="610"/>
        <v>-</v>
      </c>
      <c r="P1419" s="2">
        <f>Замеры!R1416</f>
        <v>0</v>
      </c>
      <c r="S1419" s="2">
        <f>Замеры!S1416</f>
        <v>0</v>
      </c>
      <c r="T1419" s="2" t="s">
        <v>72</v>
      </c>
      <c r="U1419" s="2" t="b">
        <f t="shared" si="611"/>
        <v>0</v>
      </c>
      <c r="V1419" s="2" t="b">
        <f t="shared" si="612"/>
        <v>0</v>
      </c>
      <c r="W1419" s="2" t="b">
        <f t="shared" si="613"/>
        <v>0</v>
      </c>
      <c r="Y1419" s="2">
        <f t="shared" ca="1" si="614"/>
        <v>46</v>
      </c>
      <c r="Z1419" s="2">
        <f t="shared" ca="1" si="614"/>
        <v>42</v>
      </c>
      <c r="AA1419" s="2">
        <f t="shared" ca="1" si="614"/>
        <v>31</v>
      </c>
      <c r="AB1419" s="5">
        <f t="shared" ca="1" si="615"/>
        <v>451</v>
      </c>
      <c r="AC1419" s="5">
        <f t="shared" ca="1" si="616"/>
        <v>325</v>
      </c>
      <c r="AD1419" s="5">
        <f t="shared" ca="1" si="617"/>
        <v>401</v>
      </c>
      <c r="AE1419" s="5">
        <f t="shared" ca="1" si="618"/>
        <v>419</v>
      </c>
      <c r="AF1419" s="5">
        <f t="shared" ca="1" si="619"/>
        <v>366</v>
      </c>
      <c r="AG1419" s="5">
        <f t="shared" ca="1" si="620"/>
        <v>437</v>
      </c>
      <c r="AH1419" s="5">
        <f t="shared" ca="1" si="621"/>
        <v>323</v>
      </c>
      <c r="AI1419" s="5">
        <f t="shared" ca="1" si="622"/>
        <v>371</v>
      </c>
      <c r="AJ1419" s="5">
        <f t="shared" ca="1" si="623"/>
        <v>345</v>
      </c>
      <c r="AK1419" s="5">
        <f t="shared" ca="1" si="624"/>
        <v>344</v>
      </c>
    </row>
    <row r="1420" spans="1:37" x14ac:dyDescent="0.3">
      <c r="A1420" s="35">
        <f>IF(Замеры!B1417=0, " ", Замеры!B1417)</f>
        <v>1414</v>
      </c>
      <c r="B1420" s="45" t="str">
        <f>Замеры!G1417</f>
        <v xml:space="preserve">Группа от QF </v>
      </c>
      <c r="C1420" s="45" t="str">
        <f>IF(Замеры!O1417=0, " ", Замеры!O1417)</f>
        <v xml:space="preserve"> </v>
      </c>
      <c r="D1420" s="69" t="str">
        <f t="shared" si="625"/>
        <v xml:space="preserve"> </v>
      </c>
      <c r="E1420" s="69" t="str">
        <f t="shared" si="626"/>
        <v xml:space="preserve"> </v>
      </c>
      <c r="F1420" s="29" t="str">
        <f t="shared" si="601"/>
        <v>-</v>
      </c>
      <c r="G1420" s="29" t="str">
        <f t="shared" si="602"/>
        <v>-</v>
      </c>
      <c r="H1420" s="29" t="str">
        <f t="shared" si="603"/>
        <v>-</v>
      </c>
      <c r="I1420" s="29" t="str">
        <f t="shared" si="604"/>
        <v>-</v>
      </c>
      <c r="J1420" s="46" t="str">
        <f t="shared" si="605"/>
        <v>-</v>
      </c>
      <c r="K1420" s="29" t="str">
        <f t="shared" si="606"/>
        <v>-</v>
      </c>
      <c r="L1420" s="29" t="str">
        <f t="shared" si="607"/>
        <v>-</v>
      </c>
      <c r="M1420" s="29" t="str">
        <f t="shared" si="608"/>
        <v>-</v>
      </c>
      <c r="N1420" s="29" t="str">
        <f t="shared" si="609"/>
        <v>-</v>
      </c>
      <c r="O1420" s="29" t="str">
        <f t="shared" si="610"/>
        <v>-</v>
      </c>
      <c r="P1420" s="2">
        <f>Замеры!R1417</f>
        <v>0</v>
      </c>
      <c r="S1420" s="2">
        <f>Замеры!S1417</f>
        <v>0</v>
      </c>
      <c r="T1420" s="2" t="s">
        <v>72</v>
      </c>
      <c r="U1420" s="2" t="b">
        <f t="shared" si="611"/>
        <v>0</v>
      </c>
      <c r="V1420" s="2" t="b">
        <f t="shared" si="612"/>
        <v>0</v>
      </c>
      <c r="W1420" s="2" t="b">
        <f t="shared" si="613"/>
        <v>0</v>
      </c>
      <c r="Y1420" s="2">
        <f t="shared" ca="1" si="614"/>
        <v>34</v>
      </c>
      <c r="Z1420" s="2">
        <f t="shared" ca="1" si="614"/>
        <v>33</v>
      </c>
      <c r="AA1420" s="2">
        <f t="shared" ca="1" si="614"/>
        <v>31</v>
      </c>
      <c r="AB1420" s="5">
        <f t="shared" ca="1" si="615"/>
        <v>431</v>
      </c>
      <c r="AC1420" s="5">
        <f t="shared" ca="1" si="616"/>
        <v>409</v>
      </c>
      <c r="AD1420" s="5">
        <f t="shared" ca="1" si="617"/>
        <v>349</v>
      </c>
      <c r="AE1420" s="5">
        <f t="shared" ca="1" si="618"/>
        <v>444</v>
      </c>
      <c r="AF1420" s="5">
        <f t="shared" ca="1" si="619"/>
        <v>339</v>
      </c>
      <c r="AG1420" s="5">
        <f t="shared" ca="1" si="620"/>
        <v>445</v>
      </c>
      <c r="AH1420" s="5">
        <f t="shared" ca="1" si="621"/>
        <v>330</v>
      </c>
      <c r="AI1420" s="5">
        <f t="shared" ca="1" si="622"/>
        <v>440</v>
      </c>
      <c r="AJ1420" s="5">
        <f t="shared" ca="1" si="623"/>
        <v>346</v>
      </c>
      <c r="AK1420" s="5">
        <f t="shared" ca="1" si="624"/>
        <v>446</v>
      </c>
    </row>
    <row r="1421" spans="1:37" x14ac:dyDescent="0.3">
      <c r="A1421" s="35">
        <f>IF(Замеры!B1418=0, " ", Замеры!B1418)</f>
        <v>1415</v>
      </c>
      <c r="B1421" s="45" t="str">
        <f>Замеры!G1418</f>
        <v xml:space="preserve">Группа от QF </v>
      </c>
      <c r="C1421" s="45" t="str">
        <f>IF(Замеры!O1418=0, " ", Замеры!O1418)</f>
        <v xml:space="preserve"> </v>
      </c>
      <c r="D1421" s="69" t="str">
        <f t="shared" si="625"/>
        <v xml:space="preserve"> </v>
      </c>
      <c r="E1421" s="69" t="str">
        <f t="shared" si="626"/>
        <v xml:space="preserve"> </v>
      </c>
      <c r="F1421" s="29" t="str">
        <f t="shared" si="601"/>
        <v>-</v>
      </c>
      <c r="G1421" s="29" t="str">
        <f t="shared" si="602"/>
        <v>-</v>
      </c>
      <c r="H1421" s="29" t="str">
        <f t="shared" si="603"/>
        <v>-</v>
      </c>
      <c r="I1421" s="29" t="str">
        <f t="shared" si="604"/>
        <v>-</v>
      </c>
      <c r="J1421" s="46" t="str">
        <f t="shared" si="605"/>
        <v>-</v>
      </c>
      <c r="K1421" s="29" t="str">
        <f t="shared" si="606"/>
        <v>-</v>
      </c>
      <c r="L1421" s="29" t="str">
        <f t="shared" si="607"/>
        <v>-</v>
      </c>
      <c r="M1421" s="29" t="str">
        <f t="shared" si="608"/>
        <v>-</v>
      </c>
      <c r="N1421" s="29" t="str">
        <f t="shared" si="609"/>
        <v>-</v>
      </c>
      <c r="O1421" s="29" t="str">
        <f t="shared" si="610"/>
        <v>-</v>
      </c>
      <c r="P1421" s="2">
        <f>Замеры!R1418</f>
        <v>0</v>
      </c>
      <c r="S1421" s="2">
        <f>Замеры!S1418</f>
        <v>0</v>
      </c>
      <c r="T1421" s="2" t="s">
        <v>72</v>
      </c>
      <c r="U1421" s="2" t="b">
        <f t="shared" si="611"/>
        <v>0</v>
      </c>
      <c r="V1421" s="2" t="b">
        <f t="shared" si="612"/>
        <v>0</v>
      </c>
      <c r="W1421" s="2" t="b">
        <f t="shared" si="613"/>
        <v>0</v>
      </c>
      <c r="Y1421" s="2">
        <f t="shared" ca="1" si="614"/>
        <v>25</v>
      </c>
      <c r="Z1421" s="2">
        <f t="shared" ca="1" si="614"/>
        <v>40</v>
      </c>
      <c r="AA1421" s="2">
        <f t="shared" ca="1" si="614"/>
        <v>28</v>
      </c>
      <c r="AB1421" s="5">
        <f t="shared" ca="1" si="615"/>
        <v>315</v>
      </c>
      <c r="AC1421" s="5">
        <f t="shared" ca="1" si="616"/>
        <v>415</v>
      </c>
      <c r="AD1421" s="5">
        <f t="shared" ca="1" si="617"/>
        <v>353</v>
      </c>
      <c r="AE1421" s="5">
        <f t="shared" ca="1" si="618"/>
        <v>367</v>
      </c>
      <c r="AF1421" s="5">
        <f t="shared" ca="1" si="619"/>
        <v>369</v>
      </c>
      <c r="AG1421" s="5">
        <f t="shared" ca="1" si="620"/>
        <v>353</v>
      </c>
      <c r="AH1421" s="5">
        <f t="shared" ca="1" si="621"/>
        <v>418</v>
      </c>
      <c r="AI1421" s="5">
        <f t="shared" ca="1" si="622"/>
        <v>403</v>
      </c>
      <c r="AJ1421" s="5">
        <f t="shared" ca="1" si="623"/>
        <v>395</v>
      </c>
      <c r="AK1421" s="5">
        <f t="shared" ca="1" si="624"/>
        <v>287</v>
      </c>
    </row>
    <row r="1422" spans="1:37" x14ac:dyDescent="0.3">
      <c r="A1422" s="35">
        <f>IF(Замеры!B1419=0, " ", Замеры!B1419)</f>
        <v>1416</v>
      </c>
      <c r="B1422" s="45" t="str">
        <f>Замеры!G1419</f>
        <v xml:space="preserve">Группа от QF </v>
      </c>
      <c r="C1422" s="45" t="str">
        <f>IF(Замеры!O1419=0, " ", Замеры!O1419)</f>
        <v xml:space="preserve"> </v>
      </c>
      <c r="D1422" s="69" t="str">
        <f t="shared" si="625"/>
        <v xml:space="preserve"> </v>
      </c>
      <c r="E1422" s="69" t="str">
        <f t="shared" si="626"/>
        <v xml:space="preserve"> </v>
      </c>
      <c r="F1422" s="29" t="str">
        <f t="shared" si="601"/>
        <v>-</v>
      </c>
      <c r="G1422" s="29" t="str">
        <f t="shared" si="602"/>
        <v>-</v>
      </c>
      <c r="H1422" s="29" t="str">
        <f t="shared" si="603"/>
        <v>-</v>
      </c>
      <c r="I1422" s="29" t="str">
        <f t="shared" si="604"/>
        <v>-</v>
      </c>
      <c r="J1422" s="46" t="str">
        <f t="shared" si="605"/>
        <v>-</v>
      </c>
      <c r="K1422" s="29" t="str">
        <f t="shared" si="606"/>
        <v>-</v>
      </c>
      <c r="L1422" s="29" t="str">
        <f t="shared" si="607"/>
        <v>-</v>
      </c>
      <c r="M1422" s="29" t="str">
        <f t="shared" si="608"/>
        <v>-</v>
      </c>
      <c r="N1422" s="29" t="str">
        <f t="shared" si="609"/>
        <v>-</v>
      </c>
      <c r="O1422" s="29" t="str">
        <f t="shared" si="610"/>
        <v>-</v>
      </c>
      <c r="P1422" s="2">
        <f>Замеры!R1419</f>
        <v>0</v>
      </c>
      <c r="S1422" s="2">
        <f>Замеры!S1419</f>
        <v>0</v>
      </c>
      <c r="T1422" s="2" t="s">
        <v>72</v>
      </c>
      <c r="U1422" s="2" t="b">
        <f t="shared" si="611"/>
        <v>0</v>
      </c>
      <c r="V1422" s="2" t="b">
        <f t="shared" si="612"/>
        <v>0</v>
      </c>
      <c r="W1422" s="2" t="b">
        <f t="shared" si="613"/>
        <v>0</v>
      </c>
      <c r="Y1422" s="2">
        <f t="shared" ca="1" si="614"/>
        <v>24</v>
      </c>
      <c r="Z1422" s="2">
        <f t="shared" ca="1" si="614"/>
        <v>42</v>
      </c>
      <c r="AA1422" s="2">
        <f t="shared" ca="1" si="614"/>
        <v>20</v>
      </c>
      <c r="AB1422" s="5">
        <f t="shared" ca="1" si="615"/>
        <v>329</v>
      </c>
      <c r="AC1422" s="5">
        <f t="shared" ca="1" si="616"/>
        <v>292</v>
      </c>
      <c r="AD1422" s="5">
        <f t="shared" ca="1" si="617"/>
        <v>317</v>
      </c>
      <c r="AE1422" s="5">
        <f t="shared" ca="1" si="618"/>
        <v>333</v>
      </c>
      <c r="AF1422" s="5">
        <f t="shared" ca="1" si="619"/>
        <v>231</v>
      </c>
      <c r="AG1422" s="5">
        <f t="shared" ca="1" si="620"/>
        <v>315</v>
      </c>
      <c r="AH1422" s="5">
        <f t="shared" ca="1" si="621"/>
        <v>243</v>
      </c>
      <c r="AI1422" s="5">
        <f t="shared" ca="1" si="622"/>
        <v>211</v>
      </c>
      <c r="AJ1422" s="5">
        <f t="shared" ca="1" si="623"/>
        <v>240</v>
      </c>
      <c r="AK1422" s="5">
        <f t="shared" ca="1" si="624"/>
        <v>310</v>
      </c>
    </row>
    <row r="1423" spans="1:37" x14ac:dyDescent="0.3">
      <c r="A1423" s="35">
        <f>IF(Замеры!B1420=0, " ", Замеры!B1420)</f>
        <v>1417</v>
      </c>
      <c r="B1423" s="45" t="str">
        <f>Замеры!G1420</f>
        <v xml:space="preserve">Группа от QF </v>
      </c>
      <c r="C1423" s="45" t="str">
        <f>IF(Замеры!O1420=0, " ", Замеры!O1420)</f>
        <v xml:space="preserve"> </v>
      </c>
      <c r="D1423" s="69" t="str">
        <f t="shared" si="625"/>
        <v xml:space="preserve"> </v>
      </c>
      <c r="E1423" s="69" t="str">
        <f t="shared" si="626"/>
        <v xml:space="preserve"> </v>
      </c>
      <c r="F1423" s="29" t="str">
        <f t="shared" si="601"/>
        <v>-</v>
      </c>
      <c r="G1423" s="29" t="str">
        <f t="shared" si="602"/>
        <v>-</v>
      </c>
      <c r="H1423" s="29" t="str">
        <f t="shared" si="603"/>
        <v>-</v>
      </c>
      <c r="I1423" s="29" t="str">
        <f t="shared" si="604"/>
        <v>-</v>
      </c>
      <c r="J1423" s="46" t="str">
        <f t="shared" si="605"/>
        <v>-</v>
      </c>
      <c r="K1423" s="29" t="str">
        <f t="shared" si="606"/>
        <v>-</v>
      </c>
      <c r="L1423" s="29" t="str">
        <f t="shared" si="607"/>
        <v>-</v>
      </c>
      <c r="M1423" s="29" t="str">
        <f t="shared" si="608"/>
        <v>-</v>
      </c>
      <c r="N1423" s="29" t="str">
        <f t="shared" si="609"/>
        <v>-</v>
      </c>
      <c r="O1423" s="29" t="str">
        <f t="shared" si="610"/>
        <v>-</v>
      </c>
      <c r="P1423" s="2">
        <f>Замеры!R1420</f>
        <v>0</v>
      </c>
      <c r="S1423" s="2">
        <f>Замеры!S1420</f>
        <v>0</v>
      </c>
      <c r="T1423" s="2" t="s">
        <v>72</v>
      </c>
      <c r="U1423" s="2" t="b">
        <f t="shared" si="611"/>
        <v>0</v>
      </c>
      <c r="V1423" s="2" t="b">
        <f t="shared" si="612"/>
        <v>0</v>
      </c>
      <c r="W1423" s="2" t="b">
        <f t="shared" si="613"/>
        <v>0</v>
      </c>
      <c r="Y1423" s="2">
        <f t="shared" ca="1" si="614"/>
        <v>47</v>
      </c>
      <c r="Z1423" s="2">
        <f t="shared" ca="1" si="614"/>
        <v>32</v>
      </c>
      <c r="AA1423" s="2">
        <f t="shared" ca="1" si="614"/>
        <v>29</v>
      </c>
      <c r="AB1423" s="5">
        <f t="shared" ca="1" si="615"/>
        <v>405</v>
      </c>
      <c r="AC1423" s="5">
        <f t="shared" ca="1" si="616"/>
        <v>404</v>
      </c>
      <c r="AD1423" s="5">
        <f t="shared" ca="1" si="617"/>
        <v>415</v>
      </c>
      <c r="AE1423" s="5">
        <f t="shared" ca="1" si="618"/>
        <v>354</v>
      </c>
      <c r="AF1423" s="5">
        <f t="shared" ca="1" si="619"/>
        <v>438</v>
      </c>
      <c r="AG1423" s="5">
        <f t="shared" ca="1" si="620"/>
        <v>420</v>
      </c>
      <c r="AH1423" s="5">
        <f t="shared" ca="1" si="621"/>
        <v>315</v>
      </c>
      <c r="AI1423" s="5">
        <f t="shared" ca="1" si="622"/>
        <v>426</v>
      </c>
      <c r="AJ1423" s="5">
        <f t="shared" ca="1" si="623"/>
        <v>388</v>
      </c>
      <c r="AK1423" s="5">
        <f t="shared" ca="1" si="624"/>
        <v>378</v>
      </c>
    </row>
    <row r="1424" spans="1:37" x14ac:dyDescent="0.3">
      <c r="A1424" s="35">
        <f>IF(Замеры!B1421=0, " ", Замеры!B1421)</f>
        <v>1418</v>
      </c>
      <c r="B1424" s="45" t="str">
        <f>Замеры!G1421</f>
        <v xml:space="preserve">Группа от QF </v>
      </c>
      <c r="C1424" s="45" t="str">
        <f>IF(Замеры!O1421=0, " ", Замеры!O1421)</f>
        <v xml:space="preserve"> </v>
      </c>
      <c r="D1424" s="69" t="str">
        <f t="shared" si="625"/>
        <v xml:space="preserve"> </v>
      </c>
      <c r="E1424" s="69" t="str">
        <f t="shared" si="626"/>
        <v xml:space="preserve"> </v>
      </c>
      <c r="F1424" s="29" t="str">
        <f t="shared" si="601"/>
        <v>-</v>
      </c>
      <c r="G1424" s="29" t="str">
        <f t="shared" si="602"/>
        <v>-</v>
      </c>
      <c r="H1424" s="29" t="str">
        <f t="shared" si="603"/>
        <v>-</v>
      </c>
      <c r="I1424" s="29" t="str">
        <f t="shared" si="604"/>
        <v>-</v>
      </c>
      <c r="J1424" s="46" t="str">
        <f t="shared" si="605"/>
        <v>-</v>
      </c>
      <c r="K1424" s="29" t="str">
        <f t="shared" si="606"/>
        <v>-</v>
      </c>
      <c r="L1424" s="29" t="str">
        <f t="shared" si="607"/>
        <v>-</v>
      </c>
      <c r="M1424" s="29" t="str">
        <f t="shared" si="608"/>
        <v>-</v>
      </c>
      <c r="N1424" s="29" t="str">
        <f t="shared" si="609"/>
        <v>-</v>
      </c>
      <c r="O1424" s="29" t="str">
        <f t="shared" si="610"/>
        <v>-</v>
      </c>
      <c r="P1424" s="2">
        <f>Замеры!R1421</f>
        <v>0</v>
      </c>
      <c r="S1424" s="2">
        <f>Замеры!S1421</f>
        <v>0</v>
      </c>
      <c r="T1424" s="2" t="s">
        <v>72</v>
      </c>
      <c r="U1424" s="2" t="b">
        <f t="shared" si="611"/>
        <v>0</v>
      </c>
      <c r="V1424" s="2" t="b">
        <f t="shared" si="612"/>
        <v>0</v>
      </c>
      <c r="W1424" s="2" t="b">
        <f t="shared" si="613"/>
        <v>0</v>
      </c>
      <c r="Y1424" s="2">
        <f t="shared" ca="1" si="614"/>
        <v>44</v>
      </c>
      <c r="Z1424" s="2">
        <f t="shared" ca="1" si="614"/>
        <v>43</v>
      </c>
      <c r="AA1424" s="2">
        <f t="shared" ca="1" si="614"/>
        <v>38</v>
      </c>
      <c r="AB1424" s="5">
        <f t="shared" ca="1" si="615"/>
        <v>422</v>
      </c>
      <c r="AC1424" s="5">
        <f t="shared" ca="1" si="616"/>
        <v>423</v>
      </c>
      <c r="AD1424" s="5">
        <f t="shared" ca="1" si="617"/>
        <v>488</v>
      </c>
      <c r="AE1424" s="5">
        <f t="shared" ca="1" si="618"/>
        <v>495</v>
      </c>
      <c r="AF1424" s="5">
        <f t="shared" ca="1" si="619"/>
        <v>508</v>
      </c>
      <c r="AG1424" s="5">
        <f t="shared" ca="1" si="620"/>
        <v>512</v>
      </c>
      <c r="AH1424" s="5">
        <f t="shared" ca="1" si="621"/>
        <v>493</v>
      </c>
      <c r="AI1424" s="5">
        <f t="shared" ca="1" si="622"/>
        <v>409</v>
      </c>
      <c r="AJ1424" s="5">
        <f t="shared" ca="1" si="623"/>
        <v>523</v>
      </c>
      <c r="AK1424" s="5">
        <f t="shared" ca="1" si="624"/>
        <v>501</v>
      </c>
    </row>
    <row r="1425" spans="1:37" x14ac:dyDescent="0.3">
      <c r="A1425" s="35">
        <f>IF(Замеры!B1422=0, " ", Замеры!B1422)</f>
        <v>1419</v>
      </c>
      <c r="B1425" s="45" t="str">
        <f>Замеры!G1422</f>
        <v xml:space="preserve">Группа от QF </v>
      </c>
      <c r="C1425" s="45" t="str">
        <f>IF(Замеры!O1422=0, " ", Замеры!O1422)</f>
        <v xml:space="preserve"> </v>
      </c>
      <c r="D1425" s="69" t="str">
        <f t="shared" si="625"/>
        <v xml:space="preserve"> </v>
      </c>
      <c r="E1425" s="69" t="str">
        <f t="shared" si="626"/>
        <v xml:space="preserve"> </v>
      </c>
      <c r="F1425" s="29" t="str">
        <f t="shared" si="601"/>
        <v>-</v>
      </c>
      <c r="G1425" s="29" t="str">
        <f t="shared" si="602"/>
        <v>-</v>
      </c>
      <c r="H1425" s="29" t="str">
        <f t="shared" si="603"/>
        <v>-</v>
      </c>
      <c r="I1425" s="29" t="str">
        <f t="shared" si="604"/>
        <v>-</v>
      </c>
      <c r="J1425" s="46" t="str">
        <f t="shared" si="605"/>
        <v>-</v>
      </c>
      <c r="K1425" s="29" t="str">
        <f t="shared" si="606"/>
        <v>-</v>
      </c>
      <c r="L1425" s="29" t="str">
        <f t="shared" si="607"/>
        <v>-</v>
      </c>
      <c r="M1425" s="29" t="str">
        <f t="shared" si="608"/>
        <v>-</v>
      </c>
      <c r="N1425" s="29" t="str">
        <f t="shared" si="609"/>
        <v>-</v>
      </c>
      <c r="O1425" s="29" t="str">
        <f t="shared" si="610"/>
        <v>-</v>
      </c>
      <c r="P1425" s="2">
        <f>Замеры!R1422</f>
        <v>0</v>
      </c>
      <c r="S1425" s="2">
        <f>Замеры!S1422</f>
        <v>0</v>
      </c>
      <c r="T1425" s="2" t="s">
        <v>72</v>
      </c>
      <c r="U1425" s="2" t="b">
        <f t="shared" si="611"/>
        <v>0</v>
      </c>
      <c r="V1425" s="2" t="b">
        <f t="shared" si="612"/>
        <v>0</v>
      </c>
      <c r="W1425" s="2" t="b">
        <f t="shared" si="613"/>
        <v>0</v>
      </c>
      <c r="Y1425" s="2">
        <f t="shared" ca="1" si="614"/>
        <v>42</v>
      </c>
      <c r="Z1425" s="2">
        <f t="shared" ca="1" si="614"/>
        <v>43</v>
      </c>
      <c r="AA1425" s="2">
        <f t="shared" ca="1" si="614"/>
        <v>20</v>
      </c>
      <c r="AB1425" s="5">
        <f t="shared" ca="1" si="615"/>
        <v>327</v>
      </c>
      <c r="AC1425" s="5">
        <f t="shared" ca="1" si="616"/>
        <v>278</v>
      </c>
      <c r="AD1425" s="5">
        <f t="shared" ca="1" si="617"/>
        <v>350</v>
      </c>
      <c r="AE1425" s="5">
        <f t="shared" ca="1" si="618"/>
        <v>212</v>
      </c>
      <c r="AF1425" s="5">
        <f t="shared" ca="1" si="619"/>
        <v>347</v>
      </c>
      <c r="AG1425" s="5">
        <f t="shared" ca="1" si="620"/>
        <v>262</v>
      </c>
      <c r="AH1425" s="5">
        <f t="shared" ca="1" si="621"/>
        <v>223</v>
      </c>
      <c r="AI1425" s="5">
        <f t="shared" ca="1" si="622"/>
        <v>244</v>
      </c>
      <c r="AJ1425" s="5">
        <f t="shared" ca="1" si="623"/>
        <v>219</v>
      </c>
      <c r="AK1425" s="5">
        <f t="shared" ca="1" si="624"/>
        <v>223</v>
      </c>
    </row>
    <row r="1426" spans="1:37" x14ac:dyDescent="0.3">
      <c r="A1426" s="35">
        <f>IF(Замеры!B1423=0, " ", Замеры!B1423)</f>
        <v>1420</v>
      </c>
      <c r="B1426" s="45" t="str">
        <f>Замеры!G1423</f>
        <v xml:space="preserve">Группа от QF </v>
      </c>
      <c r="C1426" s="45" t="str">
        <f>IF(Замеры!O1423=0, " ", Замеры!O1423)</f>
        <v xml:space="preserve"> </v>
      </c>
      <c r="D1426" s="69" t="str">
        <f t="shared" si="625"/>
        <v xml:space="preserve"> </v>
      </c>
      <c r="E1426" s="69" t="str">
        <f t="shared" si="626"/>
        <v xml:space="preserve"> </v>
      </c>
      <c r="F1426" s="29" t="str">
        <f t="shared" si="601"/>
        <v>-</v>
      </c>
      <c r="G1426" s="29" t="str">
        <f t="shared" si="602"/>
        <v>-</v>
      </c>
      <c r="H1426" s="29" t="str">
        <f t="shared" si="603"/>
        <v>-</v>
      </c>
      <c r="I1426" s="29" t="str">
        <f t="shared" si="604"/>
        <v>-</v>
      </c>
      <c r="J1426" s="46" t="str">
        <f t="shared" si="605"/>
        <v>-</v>
      </c>
      <c r="K1426" s="29" t="str">
        <f t="shared" si="606"/>
        <v>-</v>
      </c>
      <c r="L1426" s="29" t="str">
        <f t="shared" si="607"/>
        <v>-</v>
      </c>
      <c r="M1426" s="29" t="str">
        <f t="shared" si="608"/>
        <v>-</v>
      </c>
      <c r="N1426" s="29" t="str">
        <f t="shared" si="609"/>
        <v>-</v>
      </c>
      <c r="O1426" s="29" t="str">
        <f t="shared" si="610"/>
        <v>-</v>
      </c>
      <c r="P1426" s="2">
        <f>Замеры!R1423</f>
        <v>0</v>
      </c>
      <c r="S1426" s="2">
        <f>Замеры!S1423</f>
        <v>0</v>
      </c>
      <c r="T1426" s="2" t="s">
        <v>72</v>
      </c>
      <c r="U1426" s="2" t="b">
        <f t="shared" si="611"/>
        <v>0</v>
      </c>
      <c r="V1426" s="2" t="b">
        <f t="shared" si="612"/>
        <v>0</v>
      </c>
      <c r="W1426" s="2" t="b">
        <f t="shared" si="613"/>
        <v>0</v>
      </c>
      <c r="Y1426" s="2">
        <f t="shared" ca="1" si="614"/>
        <v>25</v>
      </c>
      <c r="Z1426" s="2">
        <f t="shared" ca="1" si="614"/>
        <v>40</v>
      </c>
      <c r="AA1426" s="2">
        <f t="shared" ca="1" si="614"/>
        <v>20</v>
      </c>
      <c r="AB1426" s="5">
        <f t="shared" ca="1" si="615"/>
        <v>263</v>
      </c>
      <c r="AC1426" s="5">
        <f t="shared" ca="1" si="616"/>
        <v>274</v>
      </c>
      <c r="AD1426" s="5">
        <f t="shared" ca="1" si="617"/>
        <v>241</v>
      </c>
      <c r="AE1426" s="5">
        <f t="shared" ca="1" si="618"/>
        <v>321</v>
      </c>
      <c r="AF1426" s="5">
        <f t="shared" ca="1" si="619"/>
        <v>302</v>
      </c>
      <c r="AG1426" s="5">
        <f t="shared" ca="1" si="620"/>
        <v>294</v>
      </c>
      <c r="AH1426" s="5">
        <f t="shared" ca="1" si="621"/>
        <v>301</v>
      </c>
      <c r="AI1426" s="5">
        <f t="shared" ca="1" si="622"/>
        <v>238</v>
      </c>
      <c r="AJ1426" s="5">
        <f t="shared" ca="1" si="623"/>
        <v>334</v>
      </c>
      <c r="AK1426" s="5">
        <f t="shared" ca="1" si="624"/>
        <v>214</v>
      </c>
    </row>
    <row r="1427" spans="1:37" x14ac:dyDescent="0.3">
      <c r="A1427" s="35">
        <f>IF(Замеры!B1424=0, " ", Замеры!B1424)</f>
        <v>1421</v>
      </c>
      <c r="B1427" s="45" t="str">
        <f>Замеры!G1424</f>
        <v xml:space="preserve">Группа от QF </v>
      </c>
      <c r="C1427" s="45" t="str">
        <f>IF(Замеры!O1424=0, " ", Замеры!O1424)</f>
        <v xml:space="preserve"> </v>
      </c>
      <c r="D1427" s="69" t="str">
        <f t="shared" si="625"/>
        <v xml:space="preserve"> </v>
      </c>
      <c r="E1427" s="69" t="str">
        <f t="shared" si="626"/>
        <v xml:space="preserve"> </v>
      </c>
      <c r="F1427" s="29" t="str">
        <f t="shared" si="601"/>
        <v>-</v>
      </c>
      <c r="G1427" s="29" t="str">
        <f t="shared" si="602"/>
        <v>-</v>
      </c>
      <c r="H1427" s="29" t="str">
        <f t="shared" si="603"/>
        <v>-</v>
      </c>
      <c r="I1427" s="29" t="str">
        <f t="shared" si="604"/>
        <v>-</v>
      </c>
      <c r="J1427" s="46" t="str">
        <f t="shared" si="605"/>
        <v>-</v>
      </c>
      <c r="K1427" s="29" t="str">
        <f t="shared" si="606"/>
        <v>-</v>
      </c>
      <c r="L1427" s="29" t="str">
        <f t="shared" si="607"/>
        <v>-</v>
      </c>
      <c r="M1427" s="29" t="str">
        <f t="shared" si="608"/>
        <v>-</v>
      </c>
      <c r="N1427" s="29" t="str">
        <f t="shared" si="609"/>
        <v>-</v>
      </c>
      <c r="O1427" s="29" t="str">
        <f t="shared" si="610"/>
        <v>-</v>
      </c>
      <c r="P1427" s="2">
        <f>Замеры!R1424</f>
        <v>0</v>
      </c>
      <c r="S1427" s="2">
        <f>Замеры!S1424</f>
        <v>0</v>
      </c>
      <c r="T1427" s="2" t="s">
        <v>72</v>
      </c>
      <c r="U1427" s="2" t="b">
        <f t="shared" si="611"/>
        <v>0</v>
      </c>
      <c r="V1427" s="2" t="b">
        <f t="shared" si="612"/>
        <v>0</v>
      </c>
      <c r="W1427" s="2" t="b">
        <f t="shared" si="613"/>
        <v>0</v>
      </c>
      <c r="Y1427" s="2">
        <f t="shared" ca="1" si="614"/>
        <v>25</v>
      </c>
      <c r="Z1427" s="2">
        <f t="shared" ca="1" si="614"/>
        <v>37</v>
      </c>
      <c r="AA1427" s="2">
        <f t="shared" ca="1" si="614"/>
        <v>26</v>
      </c>
      <c r="AB1427" s="5">
        <f t="shared" ca="1" si="615"/>
        <v>346</v>
      </c>
      <c r="AC1427" s="5">
        <f t="shared" ca="1" si="616"/>
        <v>387</v>
      </c>
      <c r="AD1427" s="5">
        <f t="shared" ca="1" si="617"/>
        <v>299</v>
      </c>
      <c r="AE1427" s="5">
        <f t="shared" ca="1" si="618"/>
        <v>337</v>
      </c>
      <c r="AF1427" s="5">
        <f t="shared" ca="1" si="619"/>
        <v>352</v>
      </c>
      <c r="AG1427" s="5">
        <f t="shared" ca="1" si="620"/>
        <v>342</v>
      </c>
      <c r="AH1427" s="5">
        <f t="shared" ca="1" si="621"/>
        <v>357</v>
      </c>
      <c r="AI1427" s="5">
        <f t="shared" ca="1" si="622"/>
        <v>393</v>
      </c>
      <c r="AJ1427" s="5">
        <f t="shared" ca="1" si="623"/>
        <v>366</v>
      </c>
      <c r="AK1427" s="5">
        <f t="shared" ca="1" si="624"/>
        <v>293</v>
      </c>
    </row>
    <row r="1428" spans="1:37" x14ac:dyDescent="0.3">
      <c r="A1428" s="35">
        <f>IF(Замеры!B1425=0, " ", Замеры!B1425)</f>
        <v>1422</v>
      </c>
      <c r="B1428" s="45" t="str">
        <f>Замеры!G1425</f>
        <v xml:space="preserve">Группа от QF </v>
      </c>
      <c r="C1428" s="45" t="str">
        <f>IF(Замеры!O1425=0, " ", Замеры!O1425)</f>
        <v xml:space="preserve"> </v>
      </c>
      <c r="D1428" s="69" t="str">
        <f t="shared" si="625"/>
        <v xml:space="preserve"> </v>
      </c>
      <c r="E1428" s="69" t="str">
        <f t="shared" si="626"/>
        <v xml:space="preserve"> </v>
      </c>
      <c r="F1428" s="29" t="str">
        <f t="shared" si="601"/>
        <v>-</v>
      </c>
      <c r="G1428" s="29" t="str">
        <f t="shared" si="602"/>
        <v>-</v>
      </c>
      <c r="H1428" s="29" t="str">
        <f t="shared" si="603"/>
        <v>-</v>
      </c>
      <c r="I1428" s="29" t="str">
        <f t="shared" si="604"/>
        <v>-</v>
      </c>
      <c r="J1428" s="46" t="str">
        <f t="shared" si="605"/>
        <v>-</v>
      </c>
      <c r="K1428" s="29" t="str">
        <f t="shared" si="606"/>
        <v>-</v>
      </c>
      <c r="L1428" s="29" t="str">
        <f t="shared" si="607"/>
        <v>-</v>
      </c>
      <c r="M1428" s="29" t="str">
        <f t="shared" si="608"/>
        <v>-</v>
      </c>
      <c r="N1428" s="29" t="str">
        <f t="shared" si="609"/>
        <v>-</v>
      </c>
      <c r="O1428" s="29" t="str">
        <f t="shared" si="610"/>
        <v>-</v>
      </c>
      <c r="P1428" s="2">
        <f>Замеры!R1425</f>
        <v>0</v>
      </c>
      <c r="S1428" s="2">
        <f>Замеры!S1425</f>
        <v>0</v>
      </c>
      <c r="T1428" s="2" t="s">
        <v>72</v>
      </c>
      <c r="U1428" s="2" t="b">
        <f t="shared" si="611"/>
        <v>0</v>
      </c>
      <c r="V1428" s="2" t="b">
        <f t="shared" si="612"/>
        <v>0</v>
      </c>
      <c r="W1428" s="2" t="b">
        <f t="shared" si="613"/>
        <v>0</v>
      </c>
      <c r="Y1428" s="2">
        <f t="shared" ca="1" si="614"/>
        <v>21</v>
      </c>
      <c r="Z1428" s="2">
        <f t="shared" ca="1" si="614"/>
        <v>30</v>
      </c>
      <c r="AA1428" s="2">
        <f t="shared" ca="1" si="614"/>
        <v>27</v>
      </c>
      <c r="AB1428" s="5">
        <f t="shared" ca="1" si="615"/>
        <v>342</v>
      </c>
      <c r="AC1428" s="5">
        <f t="shared" ca="1" si="616"/>
        <v>314</v>
      </c>
      <c r="AD1428" s="5">
        <f t="shared" ca="1" si="617"/>
        <v>359</v>
      </c>
      <c r="AE1428" s="5">
        <f t="shared" ca="1" si="618"/>
        <v>364</v>
      </c>
      <c r="AF1428" s="5">
        <f t="shared" ca="1" si="619"/>
        <v>375</v>
      </c>
      <c r="AG1428" s="5">
        <f t="shared" ca="1" si="620"/>
        <v>308</v>
      </c>
      <c r="AH1428" s="5">
        <f t="shared" ca="1" si="621"/>
        <v>295</v>
      </c>
      <c r="AI1428" s="5">
        <f t="shared" ca="1" si="622"/>
        <v>350</v>
      </c>
      <c r="AJ1428" s="5">
        <f t="shared" ca="1" si="623"/>
        <v>368</v>
      </c>
      <c r="AK1428" s="5">
        <f t="shared" ca="1" si="624"/>
        <v>320</v>
      </c>
    </row>
    <row r="1429" spans="1:37" x14ac:dyDescent="0.3">
      <c r="A1429" s="35">
        <f>IF(Замеры!B1426=0, " ", Замеры!B1426)</f>
        <v>1423</v>
      </c>
      <c r="B1429" s="45" t="str">
        <f>Замеры!G1426</f>
        <v xml:space="preserve">Группа от QF </v>
      </c>
      <c r="C1429" s="45" t="str">
        <f>IF(Замеры!O1426=0, " ", Замеры!O1426)</f>
        <v xml:space="preserve"> </v>
      </c>
      <c r="D1429" s="69" t="str">
        <f t="shared" si="625"/>
        <v xml:space="preserve"> </v>
      </c>
      <c r="E1429" s="69" t="str">
        <f t="shared" si="626"/>
        <v xml:space="preserve"> </v>
      </c>
      <c r="F1429" s="29" t="str">
        <f t="shared" si="601"/>
        <v>-</v>
      </c>
      <c r="G1429" s="29" t="str">
        <f t="shared" si="602"/>
        <v>-</v>
      </c>
      <c r="H1429" s="29" t="str">
        <f t="shared" si="603"/>
        <v>-</v>
      </c>
      <c r="I1429" s="29" t="str">
        <f t="shared" si="604"/>
        <v>-</v>
      </c>
      <c r="J1429" s="46" t="str">
        <f t="shared" si="605"/>
        <v>-</v>
      </c>
      <c r="K1429" s="29" t="str">
        <f t="shared" si="606"/>
        <v>-</v>
      </c>
      <c r="L1429" s="29" t="str">
        <f t="shared" si="607"/>
        <v>-</v>
      </c>
      <c r="M1429" s="29" t="str">
        <f t="shared" si="608"/>
        <v>-</v>
      </c>
      <c r="N1429" s="29" t="str">
        <f t="shared" si="609"/>
        <v>-</v>
      </c>
      <c r="O1429" s="29" t="str">
        <f t="shared" si="610"/>
        <v>-</v>
      </c>
      <c r="P1429" s="2">
        <f>Замеры!R1426</f>
        <v>0</v>
      </c>
      <c r="S1429" s="2">
        <f>Замеры!S1426</f>
        <v>0</v>
      </c>
      <c r="T1429" s="2" t="s">
        <v>72</v>
      </c>
      <c r="U1429" s="2" t="b">
        <f t="shared" si="611"/>
        <v>0</v>
      </c>
      <c r="V1429" s="2" t="b">
        <f t="shared" si="612"/>
        <v>0</v>
      </c>
      <c r="W1429" s="2" t="b">
        <f t="shared" si="613"/>
        <v>0</v>
      </c>
      <c r="Y1429" s="2">
        <f t="shared" ca="1" si="614"/>
        <v>20</v>
      </c>
      <c r="Z1429" s="2">
        <f t="shared" ca="1" si="614"/>
        <v>35</v>
      </c>
      <c r="AA1429" s="2">
        <f t="shared" ca="1" si="614"/>
        <v>48</v>
      </c>
      <c r="AB1429" s="5">
        <f t="shared" ca="1" si="615"/>
        <v>624</v>
      </c>
      <c r="AC1429" s="5">
        <f t="shared" ca="1" si="616"/>
        <v>602</v>
      </c>
      <c r="AD1429" s="5">
        <f t="shared" ca="1" si="617"/>
        <v>488</v>
      </c>
      <c r="AE1429" s="5">
        <f t="shared" ca="1" si="618"/>
        <v>515</v>
      </c>
      <c r="AF1429" s="5">
        <f t="shared" ca="1" si="619"/>
        <v>607</v>
      </c>
      <c r="AG1429" s="5">
        <f t="shared" ca="1" si="620"/>
        <v>572</v>
      </c>
      <c r="AH1429" s="5">
        <f t="shared" ca="1" si="621"/>
        <v>498</v>
      </c>
      <c r="AI1429" s="5">
        <f t="shared" ca="1" si="622"/>
        <v>564</v>
      </c>
      <c r="AJ1429" s="5">
        <f t="shared" ca="1" si="623"/>
        <v>523</v>
      </c>
      <c r="AK1429" s="5">
        <f t="shared" ca="1" si="624"/>
        <v>520</v>
      </c>
    </row>
    <row r="1430" spans="1:37" x14ac:dyDescent="0.3">
      <c r="A1430" s="35">
        <f>IF(Замеры!B1427=0, " ", Замеры!B1427)</f>
        <v>1424</v>
      </c>
      <c r="B1430" s="45" t="str">
        <f>Замеры!G1427</f>
        <v xml:space="preserve">Группа от QF </v>
      </c>
      <c r="C1430" s="45" t="str">
        <f>IF(Замеры!O1427=0, " ", Замеры!O1427)</f>
        <v xml:space="preserve"> </v>
      </c>
      <c r="D1430" s="69" t="str">
        <f t="shared" si="625"/>
        <v xml:space="preserve"> </v>
      </c>
      <c r="E1430" s="69" t="str">
        <f t="shared" si="626"/>
        <v xml:space="preserve"> </v>
      </c>
      <c r="F1430" s="29" t="str">
        <f t="shared" si="601"/>
        <v>-</v>
      </c>
      <c r="G1430" s="29" t="str">
        <f t="shared" si="602"/>
        <v>-</v>
      </c>
      <c r="H1430" s="29" t="str">
        <f t="shared" si="603"/>
        <v>-</v>
      </c>
      <c r="I1430" s="29" t="str">
        <f t="shared" si="604"/>
        <v>-</v>
      </c>
      <c r="J1430" s="46" t="str">
        <f t="shared" si="605"/>
        <v>-</v>
      </c>
      <c r="K1430" s="29" t="str">
        <f t="shared" si="606"/>
        <v>-</v>
      </c>
      <c r="L1430" s="29" t="str">
        <f t="shared" si="607"/>
        <v>-</v>
      </c>
      <c r="M1430" s="29" t="str">
        <f t="shared" si="608"/>
        <v>-</v>
      </c>
      <c r="N1430" s="29" t="str">
        <f t="shared" si="609"/>
        <v>-</v>
      </c>
      <c r="O1430" s="29" t="str">
        <f t="shared" si="610"/>
        <v>-</v>
      </c>
      <c r="P1430" s="2">
        <f>Замеры!R1427</f>
        <v>0</v>
      </c>
      <c r="S1430" s="2">
        <f>Замеры!S1427</f>
        <v>0</v>
      </c>
      <c r="T1430" s="2" t="s">
        <v>72</v>
      </c>
      <c r="U1430" s="2" t="b">
        <f t="shared" si="611"/>
        <v>0</v>
      </c>
      <c r="V1430" s="2" t="b">
        <f t="shared" si="612"/>
        <v>0</v>
      </c>
      <c r="W1430" s="2" t="b">
        <f t="shared" si="613"/>
        <v>0</v>
      </c>
      <c r="Y1430" s="2">
        <f t="shared" ca="1" si="614"/>
        <v>28</v>
      </c>
      <c r="Z1430" s="2">
        <f t="shared" ca="1" si="614"/>
        <v>23</v>
      </c>
      <c r="AA1430" s="2">
        <f t="shared" ca="1" si="614"/>
        <v>38</v>
      </c>
      <c r="AB1430" s="5">
        <f t="shared" ca="1" si="615"/>
        <v>431</v>
      </c>
      <c r="AC1430" s="5">
        <f t="shared" ca="1" si="616"/>
        <v>456</v>
      </c>
      <c r="AD1430" s="5">
        <f t="shared" ca="1" si="617"/>
        <v>477</v>
      </c>
      <c r="AE1430" s="5">
        <f t="shared" ca="1" si="618"/>
        <v>431</v>
      </c>
      <c r="AF1430" s="5">
        <f t="shared" ca="1" si="619"/>
        <v>499</v>
      </c>
      <c r="AG1430" s="5">
        <f t="shared" ca="1" si="620"/>
        <v>410</v>
      </c>
      <c r="AH1430" s="5">
        <f t="shared" ca="1" si="621"/>
        <v>526</v>
      </c>
      <c r="AI1430" s="5">
        <f t="shared" ca="1" si="622"/>
        <v>422</v>
      </c>
      <c r="AJ1430" s="5">
        <f t="shared" ca="1" si="623"/>
        <v>477</v>
      </c>
      <c r="AK1430" s="5">
        <f t="shared" ca="1" si="624"/>
        <v>499</v>
      </c>
    </row>
    <row r="1431" spans="1:37" x14ac:dyDescent="0.3">
      <c r="A1431" s="35">
        <f>IF(Замеры!B1428=0, " ", Замеры!B1428)</f>
        <v>1425</v>
      </c>
      <c r="B1431" s="45" t="str">
        <f>Замеры!G1428</f>
        <v xml:space="preserve">Группа от QF </v>
      </c>
      <c r="C1431" s="45" t="str">
        <f>IF(Замеры!O1428=0, " ", Замеры!O1428)</f>
        <v xml:space="preserve"> </v>
      </c>
      <c r="D1431" s="69" t="str">
        <f t="shared" si="625"/>
        <v xml:space="preserve"> </v>
      </c>
      <c r="E1431" s="69" t="str">
        <f t="shared" si="626"/>
        <v xml:space="preserve"> </v>
      </c>
      <c r="F1431" s="29" t="str">
        <f t="shared" si="601"/>
        <v>-</v>
      </c>
      <c r="G1431" s="29" t="str">
        <f t="shared" si="602"/>
        <v>-</v>
      </c>
      <c r="H1431" s="29" t="str">
        <f t="shared" si="603"/>
        <v>-</v>
      </c>
      <c r="I1431" s="29" t="str">
        <f t="shared" si="604"/>
        <v>-</v>
      </c>
      <c r="J1431" s="46" t="str">
        <f t="shared" si="605"/>
        <v>-</v>
      </c>
      <c r="K1431" s="29" t="str">
        <f t="shared" si="606"/>
        <v>-</v>
      </c>
      <c r="L1431" s="29" t="str">
        <f t="shared" si="607"/>
        <v>-</v>
      </c>
      <c r="M1431" s="29" t="str">
        <f t="shared" si="608"/>
        <v>-</v>
      </c>
      <c r="N1431" s="29" t="str">
        <f t="shared" si="609"/>
        <v>-</v>
      </c>
      <c r="O1431" s="29" t="str">
        <f t="shared" si="610"/>
        <v>-</v>
      </c>
      <c r="P1431" s="2">
        <f>Замеры!R1428</f>
        <v>0</v>
      </c>
      <c r="S1431" s="2">
        <f>Замеры!S1428</f>
        <v>0</v>
      </c>
      <c r="T1431" s="2" t="s">
        <v>72</v>
      </c>
      <c r="U1431" s="2" t="b">
        <f t="shared" si="611"/>
        <v>0</v>
      </c>
      <c r="V1431" s="2" t="b">
        <f t="shared" si="612"/>
        <v>0</v>
      </c>
      <c r="W1431" s="2" t="b">
        <f t="shared" si="613"/>
        <v>0</v>
      </c>
      <c r="Y1431" s="2">
        <f t="shared" ca="1" si="614"/>
        <v>46</v>
      </c>
      <c r="Z1431" s="2">
        <f t="shared" ca="1" si="614"/>
        <v>33</v>
      </c>
      <c r="AA1431" s="2">
        <f t="shared" ca="1" si="614"/>
        <v>31</v>
      </c>
      <c r="AB1431" s="5">
        <f t="shared" ca="1" si="615"/>
        <v>409</v>
      </c>
      <c r="AC1431" s="5">
        <f t="shared" ca="1" si="616"/>
        <v>409</v>
      </c>
      <c r="AD1431" s="5">
        <f t="shared" ca="1" si="617"/>
        <v>361</v>
      </c>
      <c r="AE1431" s="5">
        <f t="shared" ca="1" si="618"/>
        <v>331</v>
      </c>
      <c r="AF1431" s="5">
        <f t="shared" ca="1" si="619"/>
        <v>383</v>
      </c>
      <c r="AG1431" s="5">
        <f t="shared" ca="1" si="620"/>
        <v>354</v>
      </c>
      <c r="AH1431" s="5">
        <f t="shared" ca="1" si="621"/>
        <v>410</v>
      </c>
      <c r="AI1431" s="5">
        <f t="shared" ca="1" si="622"/>
        <v>422</v>
      </c>
      <c r="AJ1431" s="5">
        <f t="shared" ca="1" si="623"/>
        <v>425</v>
      </c>
      <c r="AK1431" s="5">
        <f t="shared" ca="1" si="624"/>
        <v>378</v>
      </c>
    </row>
    <row r="1432" spans="1:37" x14ac:dyDescent="0.3">
      <c r="A1432" s="35">
        <f>IF(Замеры!B1429=0, " ", Замеры!B1429)</f>
        <v>1426</v>
      </c>
      <c r="B1432" s="45" t="str">
        <f>Замеры!G1429</f>
        <v xml:space="preserve">Группа от QF </v>
      </c>
      <c r="C1432" s="45" t="str">
        <f>IF(Замеры!O1429=0, " ", Замеры!O1429)</f>
        <v xml:space="preserve"> </v>
      </c>
      <c r="D1432" s="69" t="str">
        <f t="shared" si="625"/>
        <v xml:space="preserve"> </v>
      </c>
      <c r="E1432" s="69" t="str">
        <f t="shared" si="626"/>
        <v xml:space="preserve"> </v>
      </c>
      <c r="F1432" s="29" t="str">
        <f t="shared" si="601"/>
        <v>-</v>
      </c>
      <c r="G1432" s="29" t="str">
        <f t="shared" si="602"/>
        <v>-</v>
      </c>
      <c r="H1432" s="29" t="str">
        <f t="shared" si="603"/>
        <v>-</v>
      </c>
      <c r="I1432" s="29" t="str">
        <f t="shared" si="604"/>
        <v>-</v>
      </c>
      <c r="J1432" s="46" t="str">
        <f t="shared" si="605"/>
        <v>-</v>
      </c>
      <c r="K1432" s="29" t="str">
        <f t="shared" si="606"/>
        <v>-</v>
      </c>
      <c r="L1432" s="29" t="str">
        <f t="shared" si="607"/>
        <v>-</v>
      </c>
      <c r="M1432" s="29" t="str">
        <f t="shared" si="608"/>
        <v>-</v>
      </c>
      <c r="N1432" s="29" t="str">
        <f t="shared" si="609"/>
        <v>-</v>
      </c>
      <c r="O1432" s="29" t="str">
        <f t="shared" si="610"/>
        <v>-</v>
      </c>
      <c r="P1432" s="2">
        <f>Замеры!R1429</f>
        <v>0</v>
      </c>
      <c r="S1432" s="2">
        <f>Замеры!S1429</f>
        <v>0</v>
      </c>
      <c r="T1432" s="2" t="s">
        <v>72</v>
      </c>
      <c r="U1432" s="2" t="b">
        <f t="shared" si="611"/>
        <v>0</v>
      </c>
      <c r="V1432" s="2" t="b">
        <f t="shared" si="612"/>
        <v>0</v>
      </c>
      <c r="W1432" s="2" t="b">
        <f t="shared" si="613"/>
        <v>0</v>
      </c>
      <c r="Y1432" s="2">
        <f t="shared" ca="1" si="614"/>
        <v>35</v>
      </c>
      <c r="Z1432" s="2">
        <f t="shared" ca="1" si="614"/>
        <v>38</v>
      </c>
      <c r="AA1432" s="2">
        <f t="shared" ca="1" si="614"/>
        <v>41</v>
      </c>
      <c r="AB1432" s="5">
        <f t="shared" ca="1" si="615"/>
        <v>534</v>
      </c>
      <c r="AC1432" s="5">
        <f t="shared" ca="1" si="616"/>
        <v>548</v>
      </c>
      <c r="AD1432" s="5">
        <f t="shared" ca="1" si="617"/>
        <v>505</v>
      </c>
      <c r="AE1432" s="5">
        <f t="shared" ca="1" si="618"/>
        <v>470</v>
      </c>
      <c r="AF1432" s="5">
        <f t="shared" ca="1" si="619"/>
        <v>535</v>
      </c>
      <c r="AG1432" s="5">
        <f t="shared" ca="1" si="620"/>
        <v>481</v>
      </c>
      <c r="AH1432" s="5">
        <f t="shared" ca="1" si="621"/>
        <v>426</v>
      </c>
      <c r="AI1432" s="5">
        <f t="shared" ca="1" si="622"/>
        <v>444</v>
      </c>
      <c r="AJ1432" s="5">
        <f t="shared" ca="1" si="623"/>
        <v>557</v>
      </c>
      <c r="AK1432" s="5">
        <f t="shared" ca="1" si="624"/>
        <v>478</v>
      </c>
    </row>
    <row r="1433" spans="1:37" x14ac:dyDescent="0.3">
      <c r="A1433" s="35">
        <f>IF(Замеры!B1430=0, " ", Замеры!B1430)</f>
        <v>1427</v>
      </c>
      <c r="B1433" s="45" t="str">
        <f>Замеры!G1430</f>
        <v xml:space="preserve">Группа от QF </v>
      </c>
      <c r="C1433" s="45" t="str">
        <f>IF(Замеры!O1430=0, " ", Замеры!O1430)</f>
        <v xml:space="preserve"> </v>
      </c>
      <c r="D1433" s="69" t="str">
        <f t="shared" si="625"/>
        <v xml:space="preserve"> </v>
      </c>
      <c r="E1433" s="69" t="str">
        <f t="shared" si="626"/>
        <v xml:space="preserve"> </v>
      </c>
      <c r="F1433" s="29" t="str">
        <f t="shared" si="601"/>
        <v>-</v>
      </c>
      <c r="G1433" s="29" t="str">
        <f t="shared" si="602"/>
        <v>-</v>
      </c>
      <c r="H1433" s="29" t="str">
        <f t="shared" si="603"/>
        <v>-</v>
      </c>
      <c r="I1433" s="29" t="str">
        <f t="shared" si="604"/>
        <v>-</v>
      </c>
      <c r="J1433" s="46" t="str">
        <f t="shared" si="605"/>
        <v>-</v>
      </c>
      <c r="K1433" s="29" t="str">
        <f t="shared" si="606"/>
        <v>-</v>
      </c>
      <c r="L1433" s="29" t="str">
        <f t="shared" si="607"/>
        <v>-</v>
      </c>
      <c r="M1433" s="29" t="str">
        <f t="shared" si="608"/>
        <v>-</v>
      </c>
      <c r="N1433" s="29" t="str">
        <f t="shared" si="609"/>
        <v>-</v>
      </c>
      <c r="O1433" s="29" t="str">
        <f t="shared" si="610"/>
        <v>-</v>
      </c>
      <c r="P1433" s="2">
        <f>Замеры!R1430</f>
        <v>0</v>
      </c>
      <c r="S1433" s="2">
        <f>Замеры!S1430</f>
        <v>0</v>
      </c>
      <c r="T1433" s="2" t="s">
        <v>72</v>
      </c>
      <c r="U1433" s="2" t="b">
        <f t="shared" si="611"/>
        <v>0</v>
      </c>
      <c r="V1433" s="2" t="b">
        <f t="shared" si="612"/>
        <v>0</v>
      </c>
      <c r="W1433" s="2" t="b">
        <f t="shared" si="613"/>
        <v>0</v>
      </c>
      <c r="Y1433" s="2">
        <f t="shared" ca="1" si="614"/>
        <v>37</v>
      </c>
      <c r="Z1433" s="2">
        <f t="shared" ca="1" si="614"/>
        <v>22</v>
      </c>
      <c r="AA1433" s="2">
        <f t="shared" ca="1" si="614"/>
        <v>31</v>
      </c>
      <c r="AB1433" s="5">
        <f t="shared" ca="1" si="615"/>
        <v>345</v>
      </c>
      <c r="AC1433" s="5">
        <f t="shared" ca="1" si="616"/>
        <v>365</v>
      </c>
      <c r="AD1433" s="5">
        <f t="shared" ca="1" si="617"/>
        <v>404</v>
      </c>
      <c r="AE1433" s="5">
        <f t="shared" ca="1" si="618"/>
        <v>373</v>
      </c>
      <c r="AF1433" s="5">
        <f t="shared" ca="1" si="619"/>
        <v>406</v>
      </c>
      <c r="AG1433" s="5">
        <f t="shared" ca="1" si="620"/>
        <v>316</v>
      </c>
      <c r="AH1433" s="5">
        <f t="shared" ca="1" si="621"/>
        <v>427</v>
      </c>
      <c r="AI1433" s="5">
        <f t="shared" ca="1" si="622"/>
        <v>394</v>
      </c>
      <c r="AJ1433" s="5">
        <f t="shared" ca="1" si="623"/>
        <v>358</v>
      </c>
      <c r="AK1433" s="5">
        <f t="shared" ca="1" si="624"/>
        <v>433</v>
      </c>
    </row>
    <row r="1434" spans="1:37" x14ac:dyDescent="0.3">
      <c r="A1434" s="35">
        <f>IF(Замеры!B1431=0, " ", Замеры!B1431)</f>
        <v>1428</v>
      </c>
      <c r="B1434" s="45" t="str">
        <f>Замеры!G1431</f>
        <v xml:space="preserve">Группа от QF </v>
      </c>
      <c r="C1434" s="45" t="str">
        <f>IF(Замеры!O1431=0, " ", Замеры!O1431)</f>
        <v xml:space="preserve"> </v>
      </c>
      <c r="D1434" s="69" t="str">
        <f t="shared" si="625"/>
        <v xml:space="preserve"> </v>
      </c>
      <c r="E1434" s="69" t="str">
        <f t="shared" si="626"/>
        <v xml:space="preserve"> </v>
      </c>
      <c r="F1434" s="29" t="str">
        <f t="shared" si="601"/>
        <v>-</v>
      </c>
      <c r="G1434" s="29" t="str">
        <f t="shared" si="602"/>
        <v>-</v>
      </c>
      <c r="H1434" s="29" t="str">
        <f t="shared" si="603"/>
        <v>-</v>
      </c>
      <c r="I1434" s="29" t="str">
        <f t="shared" si="604"/>
        <v>-</v>
      </c>
      <c r="J1434" s="46" t="str">
        <f t="shared" si="605"/>
        <v>-</v>
      </c>
      <c r="K1434" s="29" t="str">
        <f t="shared" si="606"/>
        <v>-</v>
      </c>
      <c r="L1434" s="29" t="str">
        <f t="shared" si="607"/>
        <v>-</v>
      </c>
      <c r="M1434" s="29" t="str">
        <f t="shared" si="608"/>
        <v>-</v>
      </c>
      <c r="N1434" s="29" t="str">
        <f t="shared" si="609"/>
        <v>-</v>
      </c>
      <c r="O1434" s="29" t="str">
        <f t="shared" si="610"/>
        <v>-</v>
      </c>
      <c r="P1434" s="2">
        <f>Замеры!R1431</f>
        <v>0</v>
      </c>
      <c r="S1434" s="2">
        <f>Замеры!S1431</f>
        <v>0</v>
      </c>
      <c r="T1434" s="2" t="s">
        <v>72</v>
      </c>
      <c r="U1434" s="2" t="b">
        <f t="shared" si="611"/>
        <v>0</v>
      </c>
      <c r="V1434" s="2" t="b">
        <f t="shared" si="612"/>
        <v>0</v>
      </c>
      <c r="W1434" s="2" t="b">
        <f t="shared" si="613"/>
        <v>0</v>
      </c>
      <c r="Y1434" s="2">
        <f t="shared" ca="1" si="614"/>
        <v>22</v>
      </c>
      <c r="Z1434" s="2">
        <f t="shared" ca="1" si="614"/>
        <v>44</v>
      </c>
      <c r="AA1434" s="2">
        <f t="shared" ca="1" si="614"/>
        <v>46</v>
      </c>
      <c r="AB1434" s="5">
        <f t="shared" ca="1" si="615"/>
        <v>480</v>
      </c>
      <c r="AC1434" s="5">
        <f t="shared" ca="1" si="616"/>
        <v>493</v>
      </c>
      <c r="AD1434" s="5">
        <f t="shared" ca="1" si="617"/>
        <v>523</v>
      </c>
      <c r="AE1434" s="5">
        <f t="shared" ca="1" si="618"/>
        <v>484</v>
      </c>
      <c r="AF1434" s="5">
        <f t="shared" ca="1" si="619"/>
        <v>521</v>
      </c>
      <c r="AG1434" s="5">
        <f t="shared" ca="1" si="620"/>
        <v>552</v>
      </c>
      <c r="AH1434" s="5">
        <f t="shared" ca="1" si="621"/>
        <v>588</v>
      </c>
      <c r="AI1434" s="5">
        <f t="shared" ca="1" si="622"/>
        <v>489</v>
      </c>
      <c r="AJ1434" s="5">
        <f t="shared" ca="1" si="623"/>
        <v>511</v>
      </c>
      <c r="AK1434" s="5">
        <f t="shared" ca="1" si="624"/>
        <v>554</v>
      </c>
    </row>
    <row r="1435" spans="1:37" x14ac:dyDescent="0.3">
      <c r="A1435" s="35">
        <f>IF(Замеры!B1432=0, " ", Замеры!B1432)</f>
        <v>1429</v>
      </c>
      <c r="B1435" s="45" t="str">
        <f>Замеры!G1432</f>
        <v xml:space="preserve">Группа от QF </v>
      </c>
      <c r="C1435" s="45" t="str">
        <f>IF(Замеры!O1432=0, " ", Замеры!O1432)</f>
        <v xml:space="preserve"> </v>
      </c>
      <c r="D1435" s="69" t="str">
        <f t="shared" si="625"/>
        <v xml:space="preserve"> </v>
      </c>
      <c r="E1435" s="69" t="str">
        <f t="shared" si="626"/>
        <v xml:space="preserve"> </v>
      </c>
      <c r="F1435" s="29" t="str">
        <f t="shared" si="601"/>
        <v>-</v>
      </c>
      <c r="G1435" s="29" t="str">
        <f t="shared" si="602"/>
        <v>-</v>
      </c>
      <c r="H1435" s="29" t="str">
        <f t="shared" si="603"/>
        <v>-</v>
      </c>
      <c r="I1435" s="29" t="str">
        <f t="shared" si="604"/>
        <v>-</v>
      </c>
      <c r="J1435" s="46" t="str">
        <f t="shared" si="605"/>
        <v>-</v>
      </c>
      <c r="K1435" s="29" t="str">
        <f t="shared" si="606"/>
        <v>-</v>
      </c>
      <c r="L1435" s="29" t="str">
        <f t="shared" si="607"/>
        <v>-</v>
      </c>
      <c r="M1435" s="29" t="str">
        <f t="shared" si="608"/>
        <v>-</v>
      </c>
      <c r="N1435" s="29" t="str">
        <f t="shared" si="609"/>
        <v>-</v>
      </c>
      <c r="O1435" s="29" t="str">
        <f t="shared" si="610"/>
        <v>-</v>
      </c>
      <c r="P1435" s="2">
        <f>Замеры!R1432</f>
        <v>0</v>
      </c>
      <c r="S1435" s="2">
        <f>Замеры!S1432</f>
        <v>0</v>
      </c>
      <c r="T1435" s="2" t="s">
        <v>72</v>
      </c>
      <c r="U1435" s="2" t="b">
        <f t="shared" si="611"/>
        <v>0</v>
      </c>
      <c r="V1435" s="2" t="b">
        <f t="shared" si="612"/>
        <v>0</v>
      </c>
      <c r="W1435" s="2" t="b">
        <f t="shared" si="613"/>
        <v>0</v>
      </c>
      <c r="Y1435" s="2">
        <f t="shared" ca="1" si="614"/>
        <v>40</v>
      </c>
      <c r="Z1435" s="2">
        <f t="shared" ca="1" si="614"/>
        <v>43</v>
      </c>
      <c r="AA1435" s="2">
        <f t="shared" ca="1" si="614"/>
        <v>39</v>
      </c>
      <c r="AB1435" s="5">
        <f t="shared" ca="1" si="615"/>
        <v>467</v>
      </c>
      <c r="AC1435" s="5">
        <f t="shared" ca="1" si="616"/>
        <v>475</v>
      </c>
      <c r="AD1435" s="5">
        <f t="shared" ca="1" si="617"/>
        <v>400</v>
      </c>
      <c r="AE1435" s="5">
        <f t="shared" ca="1" si="618"/>
        <v>528</v>
      </c>
      <c r="AF1435" s="5">
        <f t="shared" ca="1" si="619"/>
        <v>397</v>
      </c>
      <c r="AG1435" s="5">
        <f t="shared" ca="1" si="620"/>
        <v>532</v>
      </c>
      <c r="AH1435" s="5">
        <f t="shared" ca="1" si="621"/>
        <v>483</v>
      </c>
      <c r="AI1435" s="5">
        <f t="shared" ca="1" si="622"/>
        <v>449</v>
      </c>
      <c r="AJ1435" s="5">
        <f t="shared" ca="1" si="623"/>
        <v>416</v>
      </c>
      <c r="AK1435" s="5">
        <f t="shared" ca="1" si="624"/>
        <v>535</v>
      </c>
    </row>
    <row r="1436" spans="1:37" x14ac:dyDescent="0.3">
      <c r="A1436" s="35">
        <f>IF(Замеры!B1433=0, " ", Замеры!B1433)</f>
        <v>1430</v>
      </c>
      <c r="B1436" s="45" t="str">
        <f>Замеры!G1433</f>
        <v xml:space="preserve">Группа от QF </v>
      </c>
      <c r="C1436" s="45" t="str">
        <f>IF(Замеры!O1433=0, " ", Замеры!O1433)</f>
        <v xml:space="preserve"> </v>
      </c>
      <c r="D1436" s="69" t="str">
        <f t="shared" si="625"/>
        <v xml:space="preserve"> </v>
      </c>
      <c r="E1436" s="69" t="str">
        <f t="shared" si="626"/>
        <v xml:space="preserve"> </v>
      </c>
      <c r="F1436" s="29" t="str">
        <f t="shared" si="601"/>
        <v>-</v>
      </c>
      <c r="G1436" s="29" t="str">
        <f t="shared" si="602"/>
        <v>-</v>
      </c>
      <c r="H1436" s="29" t="str">
        <f t="shared" si="603"/>
        <v>-</v>
      </c>
      <c r="I1436" s="29" t="str">
        <f t="shared" si="604"/>
        <v>-</v>
      </c>
      <c r="J1436" s="46" t="str">
        <f t="shared" si="605"/>
        <v>-</v>
      </c>
      <c r="K1436" s="29" t="str">
        <f t="shared" si="606"/>
        <v>-</v>
      </c>
      <c r="L1436" s="29" t="str">
        <f t="shared" si="607"/>
        <v>-</v>
      </c>
      <c r="M1436" s="29" t="str">
        <f t="shared" si="608"/>
        <v>-</v>
      </c>
      <c r="N1436" s="29" t="str">
        <f t="shared" si="609"/>
        <v>-</v>
      </c>
      <c r="O1436" s="29" t="str">
        <f t="shared" si="610"/>
        <v>-</v>
      </c>
      <c r="P1436" s="2">
        <f>Замеры!R1433</f>
        <v>0</v>
      </c>
      <c r="S1436" s="2">
        <f>Замеры!S1433</f>
        <v>0</v>
      </c>
      <c r="T1436" s="2" t="s">
        <v>72</v>
      </c>
      <c r="U1436" s="2" t="b">
        <f t="shared" si="611"/>
        <v>0</v>
      </c>
      <c r="V1436" s="2" t="b">
        <f t="shared" si="612"/>
        <v>0</v>
      </c>
      <c r="W1436" s="2" t="b">
        <f t="shared" si="613"/>
        <v>0</v>
      </c>
      <c r="Y1436" s="2">
        <f t="shared" ca="1" si="614"/>
        <v>24</v>
      </c>
      <c r="Z1436" s="2">
        <f t="shared" ca="1" si="614"/>
        <v>32</v>
      </c>
      <c r="AA1436" s="2">
        <f t="shared" ca="1" si="614"/>
        <v>42</v>
      </c>
      <c r="AB1436" s="5">
        <f t="shared" ca="1" si="615"/>
        <v>486</v>
      </c>
      <c r="AC1436" s="5">
        <f t="shared" ca="1" si="616"/>
        <v>511</v>
      </c>
      <c r="AD1436" s="5">
        <f t="shared" ca="1" si="617"/>
        <v>525</v>
      </c>
      <c r="AE1436" s="5">
        <f t="shared" ca="1" si="618"/>
        <v>480</v>
      </c>
      <c r="AF1436" s="5">
        <f t="shared" ca="1" si="619"/>
        <v>439</v>
      </c>
      <c r="AG1436" s="5">
        <f t="shared" ca="1" si="620"/>
        <v>433</v>
      </c>
      <c r="AH1436" s="5">
        <f t="shared" ca="1" si="621"/>
        <v>552</v>
      </c>
      <c r="AI1436" s="5">
        <f t="shared" ca="1" si="622"/>
        <v>569</v>
      </c>
      <c r="AJ1436" s="5">
        <f t="shared" ca="1" si="623"/>
        <v>462</v>
      </c>
      <c r="AK1436" s="5">
        <f t="shared" ca="1" si="624"/>
        <v>466</v>
      </c>
    </row>
    <row r="1437" spans="1:37" x14ac:dyDescent="0.3">
      <c r="A1437" s="35">
        <f>IF(Замеры!B1434=0, " ", Замеры!B1434)</f>
        <v>1431</v>
      </c>
      <c r="B1437" s="45" t="str">
        <f>Замеры!G1434</f>
        <v xml:space="preserve">Группа от QF </v>
      </c>
      <c r="C1437" s="45" t="str">
        <f>IF(Замеры!O1434=0, " ", Замеры!O1434)</f>
        <v xml:space="preserve"> </v>
      </c>
      <c r="D1437" s="69" t="str">
        <f t="shared" si="625"/>
        <v xml:space="preserve"> </v>
      </c>
      <c r="E1437" s="69" t="str">
        <f t="shared" si="626"/>
        <v xml:space="preserve"> </v>
      </c>
      <c r="F1437" s="29" t="str">
        <f t="shared" si="601"/>
        <v>-</v>
      </c>
      <c r="G1437" s="29" t="str">
        <f t="shared" si="602"/>
        <v>-</v>
      </c>
      <c r="H1437" s="29" t="str">
        <f t="shared" si="603"/>
        <v>-</v>
      </c>
      <c r="I1437" s="29" t="str">
        <f t="shared" si="604"/>
        <v>-</v>
      </c>
      <c r="J1437" s="46" t="str">
        <f t="shared" si="605"/>
        <v>-</v>
      </c>
      <c r="K1437" s="29" t="str">
        <f t="shared" si="606"/>
        <v>-</v>
      </c>
      <c r="L1437" s="29" t="str">
        <f t="shared" si="607"/>
        <v>-</v>
      </c>
      <c r="M1437" s="29" t="str">
        <f t="shared" si="608"/>
        <v>-</v>
      </c>
      <c r="N1437" s="29" t="str">
        <f t="shared" si="609"/>
        <v>-</v>
      </c>
      <c r="O1437" s="29" t="str">
        <f t="shared" si="610"/>
        <v>-</v>
      </c>
      <c r="P1437" s="2">
        <f>Замеры!R1434</f>
        <v>0</v>
      </c>
      <c r="S1437" s="2">
        <f>Замеры!S1434</f>
        <v>0</v>
      </c>
      <c r="T1437" s="2" t="s">
        <v>72</v>
      </c>
      <c r="U1437" s="2" t="b">
        <f t="shared" si="611"/>
        <v>0</v>
      </c>
      <c r="V1437" s="2" t="b">
        <f t="shared" si="612"/>
        <v>0</v>
      </c>
      <c r="W1437" s="2" t="b">
        <f t="shared" si="613"/>
        <v>0</v>
      </c>
      <c r="Y1437" s="2">
        <f t="shared" ca="1" si="614"/>
        <v>22</v>
      </c>
      <c r="Z1437" s="2">
        <f t="shared" ca="1" si="614"/>
        <v>38</v>
      </c>
      <c r="AA1437" s="2">
        <f t="shared" ca="1" si="614"/>
        <v>27</v>
      </c>
      <c r="AB1437" s="5">
        <f t="shared" ca="1" si="615"/>
        <v>379</v>
      </c>
      <c r="AC1437" s="5">
        <f t="shared" ca="1" si="616"/>
        <v>373</v>
      </c>
      <c r="AD1437" s="5">
        <f t="shared" ca="1" si="617"/>
        <v>323</v>
      </c>
      <c r="AE1437" s="5">
        <f t="shared" ca="1" si="618"/>
        <v>282</v>
      </c>
      <c r="AF1437" s="5">
        <f t="shared" ca="1" si="619"/>
        <v>373</v>
      </c>
      <c r="AG1437" s="5">
        <f t="shared" ca="1" si="620"/>
        <v>349</v>
      </c>
      <c r="AH1437" s="5">
        <f t="shared" ca="1" si="621"/>
        <v>391</v>
      </c>
      <c r="AI1437" s="5">
        <f t="shared" ca="1" si="622"/>
        <v>353</v>
      </c>
      <c r="AJ1437" s="5">
        <f t="shared" ca="1" si="623"/>
        <v>336</v>
      </c>
      <c r="AK1437" s="5">
        <f t="shared" ca="1" si="624"/>
        <v>286</v>
      </c>
    </row>
    <row r="1438" spans="1:37" x14ac:dyDescent="0.3">
      <c r="A1438" s="35">
        <f>IF(Замеры!B1435=0, " ", Замеры!B1435)</f>
        <v>1432</v>
      </c>
      <c r="B1438" s="45" t="str">
        <f>Замеры!G1435</f>
        <v xml:space="preserve">Группа от QF </v>
      </c>
      <c r="C1438" s="45" t="str">
        <f>IF(Замеры!O1435=0, " ", Замеры!O1435)</f>
        <v xml:space="preserve"> </v>
      </c>
      <c r="D1438" s="69" t="str">
        <f t="shared" si="625"/>
        <v xml:space="preserve"> </v>
      </c>
      <c r="E1438" s="69" t="str">
        <f t="shared" si="626"/>
        <v xml:space="preserve"> </v>
      </c>
      <c r="F1438" s="29" t="str">
        <f t="shared" si="601"/>
        <v>-</v>
      </c>
      <c r="G1438" s="29" t="str">
        <f t="shared" si="602"/>
        <v>-</v>
      </c>
      <c r="H1438" s="29" t="str">
        <f t="shared" si="603"/>
        <v>-</v>
      </c>
      <c r="I1438" s="29" t="str">
        <f t="shared" si="604"/>
        <v>-</v>
      </c>
      <c r="J1438" s="46" t="str">
        <f t="shared" si="605"/>
        <v>-</v>
      </c>
      <c r="K1438" s="29" t="str">
        <f t="shared" si="606"/>
        <v>-</v>
      </c>
      <c r="L1438" s="29" t="str">
        <f t="shared" si="607"/>
        <v>-</v>
      </c>
      <c r="M1438" s="29" t="str">
        <f t="shared" si="608"/>
        <v>-</v>
      </c>
      <c r="N1438" s="29" t="str">
        <f t="shared" si="609"/>
        <v>-</v>
      </c>
      <c r="O1438" s="29" t="str">
        <f t="shared" si="610"/>
        <v>-</v>
      </c>
      <c r="P1438" s="2">
        <f>Замеры!R1435</f>
        <v>0</v>
      </c>
      <c r="S1438" s="2">
        <f>Замеры!S1435</f>
        <v>0</v>
      </c>
      <c r="T1438" s="2" t="s">
        <v>72</v>
      </c>
      <c r="U1438" s="2" t="b">
        <f t="shared" si="611"/>
        <v>0</v>
      </c>
      <c r="V1438" s="2" t="b">
        <f t="shared" si="612"/>
        <v>0</v>
      </c>
      <c r="W1438" s="2" t="b">
        <f t="shared" si="613"/>
        <v>0</v>
      </c>
      <c r="Y1438" s="2">
        <f t="shared" ca="1" si="614"/>
        <v>34</v>
      </c>
      <c r="Z1438" s="2">
        <f t="shared" ca="1" si="614"/>
        <v>26</v>
      </c>
      <c r="AA1438" s="2">
        <f t="shared" ca="1" si="614"/>
        <v>25</v>
      </c>
      <c r="AB1438" s="5">
        <f t="shared" ca="1" si="615"/>
        <v>393</v>
      </c>
      <c r="AC1438" s="5">
        <f t="shared" ca="1" si="616"/>
        <v>341</v>
      </c>
      <c r="AD1438" s="5">
        <f t="shared" ca="1" si="617"/>
        <v>309</v>
      </c>
      <c r="AE1438" s="5">
        <f t="shared" ca="1" si="618"/>
        <v>327</v>
      </c>
      <c r="AF1438" s="5">
        <f t="shared" ca="1" si="619"/>
        <v>279</v>
      </c>
      <c r="AG1438" s="5">
        <f t="shared" ca="1" si="620"/>
        <v>397</v>
      </c>
      <c r="AH1438" s="5">
        <f t="shared" ca="1" si="621"/>
        <v>299</v>
      </c>
      <c r="AI1438" s="5">
        <f t="shared" ca="1" si="622"/>
        <v>258</v>
      </c>
      <c r="AJ1438" s="5">
        <f t="shared" ca="1" si="623"/>
        <v>277</v>
      </c>
      <c r="AK1438" s="5">
        <f t="shared" ca="1" si="624"/>
        <v>308</v>
      </c>
    </row>
    <row r="1439" spans="1:37" x14ac:dyDescent="0.3">
      <c r="A1439" s="35">
        <f>IF(Замеры!B1436=0, " ", Замеры!B1436)</f>
        <v>1433</v>
      </c>
      <c r="B1439" s="45" t="str">
        <f>Замеры!G1436</f>
        <v xml:space="preserve">Группа от QF </v>
      </c>
      <c r="C1439" s="45" t="str">
        <f>IF(Замеры!O1436=0, " ", Замеры!O1436)</f>
        <v xml:space="preserve"> </v>
      </c>
      <c r="D1439" s="69" t="str">
        <f t="shared" si="625"/>
        <v xml:space="preserve"> </v>
      </c>
      <c r="E1439" s="69" t="str">
        <f t="shared" si="626"/>
        <v xml:space="preserve"> </v>
      </c>
      <c r="F1439" s="29" t="str">
        <f t="shared" si="601"/>
        <v>-</v>
      </c>
      <c r="G1439" s="29" t="str">
        <f t="shared" si="602"/>
        <v>-</v>
      </c>
      <c r="H1439" s="29" t="str">
        <f t="shared" si="603"/>
        <v>-</v>
      </c>
      <c r="I1439" s="29" t="str">
        <f t="shared" si="604"/>
        <v>-</v>
      </c>
      <c r="J1439" s="46" t="str">
        <f t="shared" si="605"/>
        <v>-</v>
      </c>
      <c r="K1439" s="29" t="str">
        <f t="shared" si="606"/>
        <v>-</v>
      </c>
      <c r="L1439" s="29" t="str">
        <f t="shared" si="607"/>
        <v>-</v>
      </c>
      <c r="M1439" s="29" t="str">
        <f t="shared" si="608"/>
        <v>-</v>
      </c>
      <c r="N1439" s="29" t="str">
        <f t="shared" si="609"/>
        <v>-</v>
      </c>
      <c r="O1439" s="29" t="str">
        <f t="shared" si="610"/>
        <v>-</v>
      </c>
      <c r="P1439" s="2">
        <f>Замеры!R1436</f>
        <v>0</v>
      </c>
      <c r="S1439" s="2">
        <f>Замеры!S1436</f>
        <v>0</v>
      </c>
      <c r="T1439" s="2" t="s">
        <v>72</v>
      </c>
      <c r="U1439" s="2" t="b">
        <f t="shared" si="611"/>
        <v>0</v>
      </c>
      <c r="V1439" s="2" t="b">
        <f t="shared" si="612"/>
        <v>0</v>
      </c>
      <c r="W1439" s="2" t="b">
        <f t="shared" si="613"/>
        <v>0</v>
      </c>
      <c r="Y1439" s="2">
        <f t="shared" ca="1" si="614"/>
        <v>28</v>
      </c>
      <c r="Z1439" s="2">
        <f t="shared" ca="1" si="614"/>
        <v>49</v>
      </c>
      <c r="AA1439" s="2">
        <f t="shared" ca="1" si="614"/>
        <v>38</v>
      </c>
      <c r="AB1439" s="5">
        <f t="shared" ca="1" si="615"/>
        <v>426</v>
      </c>
      <c r="AC1439" s="5">
        <f t="shared" ca="1" si="616"/>
        <v>436</v>
      </c>
      <c r="AD1439" s="5">
        <f t="shared" ca="1" si="617"/>
        <v>504</v>
      </c>
      <c r="AE1439" s="5">
        <f t="shared" ca="1" si="618"/>
        <v>436</v>
      </c>
      <c r="AF1439" s="5">
        <f t="shared" ca="1" si="619"/>
        <v>463</v>
      </c>
      <c r="AG1439" s="5">
        <f t="shared" ca="1" si="620"/>
        <v>528</v>
      </c>
      <c r="AH1439" s="5">
        <f t="shared" ca="1" si="621"/>
        <v>496</v>
      </c>
      <c r="AI1439" s="5">
        <f t="shared" ca="1" si="622"/>
        <v>474</v>
      </c>
      <c r="AJ1439" s="5">
        <f t="shared" ca="1" si="623"/>
        <v>463</v>
      </c>
      <c r="AK1439" s="5">
        <f t="shared" ca="1" si="624"/>
        <v>426</v>
      </c>
    </row>
    <row r="1440" spans="1:37" x14ac:dyDescent="0.3">
      <c r="A1440" s="35">
        <f>IF(Замеры!B1437=0, " ", Замеры!B1437)</f>
        <v>1434</v>
      </c>
      <c r="B1440" s="45" t="str">
        <f>Замеры!G1437</f>
        <v xml:space="preserve">Группа от QF </v>
      </c>
      <c r="C1440" s="45" t="str">
        <f>IF(Замеры!O1437=0, " ", Замеры!O1437)</f>
        <v xml:space="preserve"> </v>
      </c>
      <c r="D1440" s="69" t="str">
        <f t="shared" si="625"/>
        <v xml:space="preserve"> </v>
      </c>
      <c r="E1440" s="69" t="str">
        <f t="shared" si="626"/>
        <v xml:space="preserve"> </v>
      </c>
      <c r="F1440" s="29" t="str">
        <f t="shared" si="601"/>
        <v>-</v>
      </c>
      <c r="G1440" s="29" t="str">
        <f t="shared" si="602"/>
        <v>-</v>
      </c>
      <c r="H1440" s="29" t="str">
        <f t="shared" si="603"/>
        <v>-</v>
      </c>
      <c r="I1440" s="29" t="str">
        <f t="shared" si="604"/>
        <v>-</v>
      </c>
      <c r="J1440" s="46" t="str">
        <f t="shared" si="605"/>
        <v>-</v>
      </c>
      <c r="K1440" s="29" t="str">
        <f t="shared" si="606"/>
        <v>-</v>
      </c>
      <c r="L1440" s="29" t="str">
        <f t="shared" si="607"/>
        <v>-</v>
      </c>
      <c r="M1440" s="29" t="str">
        <f t="shared" si="608"/>
        <v>-</v>
      </c>
      <c r="N1440" s="29" t="str">
        <f t="shared" si="609"/>
        <v>-</v>
      </c>
      <c r="O1440" s="29" t="str">
        <f t="shared" si="610"/>
        <v>-</v>
      </c>
      <c r="P1440" s="2">
        <f>Замеры!R1437</f>
        <v>0</v>
      </c>
      <c r="S1440" s="2">
        <f>Замеры!S1437</f>
        <v>0</v>
      </c>
      <c r="T1440" s="2" t="s">
        <v>72</v>
      </c>
      <c r="U1440" s="2" t="b">
        <f t="shared" si="611"/>
        <v>0</v>
      </c>
      <c r="V1440" s="2" t="b">
        <f t="shared" si="612"/>
        <v>0</v>
      </c>
      <c r="W1440" s="2" t="b">
        <f t="shared" si="613"/>
        <v>0</v>
      </c>
      <c r="Y1440" s="2">
        <f t="shared" ca="1" si="614"/>
        <v>24</v>
      </c>
      <c r="Z1440" s="2">
        <f t="shared" ca="1" si="614"/>
        <v>43</v>
      </c>
      <c r="AA1440" s="2">
        <f t="shared" ca="1" si="614"/>
        <v>48</v>
      </c>
      <c r="AB1440" s="5">
        <f t="shared" ca="1" si="615"/>
        <v>491</v>
      </c>
      <c r="AC1440" s="5">
        <f t="shared" ca="1" si="616"/>
        <v>627</v>
      </c>
      <c r="AD1440" s="5">
        <f t="shared" ca="1" si="617"/>
        <v>578</v>
      </c>
      <c r="AE1440" s="5">
        <f t="shared" ca="1" si="618"/>
        <v>487</v>
      </c>
      <c r="AF1440" s="5">
        <f t="shared" ca="1" si="619"/>
        <v>616</v>
      </c>
      <c r="AG1440" s="5">
        <f t="shared" ca="1" si="620"/>
        <v>608</v>
      </c>
      <c r="AH1440" s="5">
        <f t="shared" ca="1" si="621"/>
        <v>630</v>
      </c>
      <c r="AI1440" s="5">
        <f t="shared" ca="1" si="622"/>
        <v>584</v>
      </c>
      <c r="AJ1440" s="5">
        <f t="shared" ca="1" si="623"/>
        <v>549</v>
      </c>
      <c r="AK1440" s="5">
        <f t="shared" ca="1" si="624"/>
        <v>572</v>
      </c>
    </row>
    <row r="1441" spans="1:37" x14ac:dyDescent="0.3">
      <c r="A1441" s="35">
        <f>IF(Замеры!B1438=0, " ", Замеры!B1438)</f>
        <v>1435</v>
      </c>
      <c r="B1441" s="45" t="str">
        <f>Замеры!G1438</f>
        <v xml:space="preserve">Группа от QF </v>
      </c>
      <c r="C1441" s="45" t="str">
        <f>IF(Замеры!O1438=0, " ", Замеры!O1438)</f>
        <v xml:space="preserve"> </v>
      </c>
      <c r="D1441" s="69" t="str">
        <f t="shared" si="625"/>
        <v xml:space="preserve"> </v>
      </c>
      <c r="E1441" s="69" t="str">
        <f t="shared" si="626"/>
        <v xml:space="preserve"> </v>
      </c>
      <c r="F1441" s="29" t="str">
        <f t="shared" si="601"/>
        <v>-</v>
      </c>
      <c r="G1441" s="29" t="str">
        <f t="shared" si="602"/>
        <v>-</v>
      </c>
      <c r="H1441" s="29" t="str">
        <f t="shared" si="603"/>
        <v>-</v>
      </c>
      <c r="I1441" s="29" t="str">
        <f t="shared" si="604"/>
        <v>-</v>
      </c>
      <c r="J1441" s="46" t="str">
        <f t="shared" si="605"/>
        <v>-</v>
      </c>
      <c r="K1441" s="29" t="str">
        <f t="shared" si="606"/>
        <v>-</v>
      </c>
      <c r="L1441" s="29" t="str">
        <f t="shared" si="607"/>
        <v>-</v>
      </c>
      <c r="M1441" s="29" t="str">
        <f t="shared" si="608"/>
        <v>-</v>
      </c>
      <c r="N1441" s="29" t="str">
        <f t="shared" si="609"/>
        <v>-</v>
      </c>
      <c r="O1441" s="29" t="str">
        <f t="shared" si="610"/>
        <v>-</v>
      </c>
      <c r="P1441" s="2">
        <f>Замеры!R1438</f>
        <v>0</v>
      </c>
      <c r="S1441" s="2">
        <f>Замеры!S1438</f>
        <v>0</v>
      </c>
      <c r="T1441" s="2" t="s">
        <v>72</v>
      </c>
      <c r="U1441" s="2" t="b">
        <f t="shared" si="611"/>
        <v>0</v>
      </c>
      <c r="V1441" s="2" t="b">
        <f t="shared" si="612"/>
        <v>0</v>
      </c>
      <c r="W1441" s="2" t="b">
        <f t="shared" si="613"/>
        <v>0</v>
      </c>
      <c r="Y1441" s="2">
        <f t="shared" ca="1" si="614"/>
        <v>45</v>
      </c>
      <c r="Z1441" s="2">
        <f t="shared" ca="1" si="614"/>
        <v>43</v>
      </c>
      <c r="AA1441" s="2">
        <f t="shared" ca="1" si="614"/>
        <v>42</v>
      </c>
      <c r="AB1441" s="5">
        <f t="shared" ca="1" si="615"/>
        <v>525</v>
      </c>
      <c r="AC1441" s="5">
        <f t="shared" ca="1" si="616"/>
        <v>510</v>
      </c>
      <c r="AD1441" s="5">
        <f t="shared" ca="1" si="617"/>
        <v>425</v>
      </c>
      <c r="AE1441" s="5">
        <f t="shared" ca="1" si="618"/>
        <v>478</v>
      </c>
      <c r="AF1441" s="5">
        <f t="shared" ca="1" si="619"/>
        <v>440</v>
      </c>
      <c r="AG1441" s="5">
        <f t="shared" ca="1" si="620"/>
        <v>527</v>
      </c>
      <c r="AH1441" s="5">
        <f t="shared" ca="1" si="621"/>
        <v>532</v>
      </c>
      <c r="AI1441" s="5">
        <f t="shared" ca="1" si="622"/>
        <v>450</v>
      </c>
      <c r="AJ1441" s="5">
        <f t="shared" ca="1" si="623"/>
        <v>470</v>
      </c>
      <c r="AK1441" s="5">
        <f t="shared" ca="1" si="624"/>
        <v>476</v>
      </c>
    </row>
    <row r="1442" spans="1:37" x14ac:dyDescent="0.3">
      <c r="A1442" s="35">
        <f>IF(Замеры!B1439=0, " ", Замеры!B1439)</f>
        <v>1436</v>
      </c>
      <c r="B1442" s="45" t="str">
        <f>Замеры!G1439</f>
        <v xml:space="preserve">Группа от QF </v>
      </c>
      <c r="C1442" s="45" t="str">
        <f>IF(Замеры!O1439=0, " ", Замеры!O1439)</f>
        <v xml:space="preserve"> </v>
      </c>
      <c r="D1442" s="69" t="str">
        <f t="shared" si="625"/>
        <v xml:space="preserve"> </v>
      </c>
      <c r="E1442" s="69" t="str">
        <f t="shared" si="626"/>
        <v xml:space="preserve"> </v>
      </c>
      <c r="F1442" s="29" t="str">
        <f t="shared" si="601"/>
        <v>-</v>
      </c>
      <c r="G1442" s="29" t="str">
        <f t="shared" si="602"/>
        <v>-</v>
      </c>
      <c r="H1442" s="29" t="str">
        <f t="shared" si="603"/>
        <v>-</v>
      </c>
      <c r="I1442" s="29" t="str">
        <f t="shared" si="604"/>
        <v>-</v>
      </c>
      <c r="J1442" s="46" t="str">
        <f t="shared" si="605"/>
        <v>-</v>
      </c>
      <c r="K1442" s="29" t="str">
        <f t="shared" si="606"/>
        <v>-</v>
      </c>
      <c r="L1442" s="29" t="str">
        <f t="shared" si="607"/>
        <v>-</v>
      </c>
      <c r="M1442" s="29" t="str">
        <f t="shared" si="608"/>
        <v>-</v>
      </c>
      <c r="N1442" s="29" t="str">
        <f t="shared" si="609"/>
        <v>-</v>
      </c>
      <c r="O1442" s="29" t="str">
        <f t="shared" si="610"/>
        <v>-</v>
      </c>
      <c r="P1442" s="2">
        <f>Замеры!R1439</f>
        <v>0</v>
      </c>
      <c r="S1442" s="2">
        <f>Замеры!S1439</f>
        <v>0</v>
      </c>
      <c r="T1442" s="2" t="s">
        <v>72</v>
      </c>
      <c r="U1442" s="2" t="b">
        <f t="shared" si="611"/>
        <v>0</v>
      </c>
      <c r="V1442" s="2" t="b">
        <f t="shared" si="612"/>
        <v>0</v>
      </c>
      <c r="W1442" s="2" t="b">
        <f t="shared" si="613"/>
        <v>0</v>
      </c>
      <c r="Y1442" s="2">
        <f t="shared" ca="1" si="614"/>
        <v>35</v>
      </c>
      <c r="Z1442" s="2">
        <f t="shared" ca="1" si="614"/>
        <v>33</v>
      </c>
      <c r="AA1442" s="2">
        <f t="shared" ca="1" si="614"/>
        <v>48</v>
      </c>
      <c r="AB1442" s="5">
        <f t="shared" ca="1" si="615"/>
        <v>629</v>
      </c>
      <c r="AC1442" s="5">
        <f t="shared" ca="1" si="616"/>
        <v>515</v>
      </c>
      <c r="AD1442" s="5">
        <f t="shared" ca="1" si="617"/>
        <v>573</v>
      </c>
      <c r="AE1442" s="5">
        <f t="shared" ca="1" si="618"/>
        <v>547</v>
      </c>
      <c r="AF1442" s="5">
        <f t="shared" ca="1" si="619"/>
        <v>499</v>
      </c>
      <c r="AG1442" s="5">
        <f t="shared" ca="1" si="620"/>
        <v>602</v>
      </c>
      <c r="AH1442" s="5">
        <f t="shared" ca="1" si="621"/>
        <v>612</v>
      </c>
      <c r="AI1442" s="5">
        <f t="shared" ca="1" si="622"/>
        <v>507</v>
      </c>
      <c r="AJ1442" s="5">
        <f t="shared" ca="1" si="623"/>
        <v>593</v>
      </c>
      <c r="AK1442" s="5">
        <f t="shared" ca="1" si="624"/>
        <v>494</v>
      </c>
    </row>
    <row r="1443" spans="1:37" x14ac:dyDescent="0.3">
      <c r="A1443" s="35">
        <f>IF(Замеры!B1440=0, " ", Замеры!B1440)</f>
        <v>1437</v>
      </c>
      <c r="B1443" s="45" t="str">
        <f>Замеры!G1440</f>
        <v xml:space="preserve">Группа от QF </v>
      </c>
      <c r="C1443" s="45" t="str">
        <f>IF(Замеры!O1440=0, " ", Замеры!O1440)</f>
        <v xml:space="preserve"> </v>
      </c>
      <c r="D1443" s="69" t="str">
        <f t="shared" si="625"/>
        <v xml:space="preserve"> </v>
      </c>
      <c r="E1443" s="69" t="str">
        <f t="shared" si="626"/>
        <v xml:space="preserve"> </v>
      </c>
      <c r="F1443" s="29" t="str">
        <f t="shared" si="601"/>
        <v>-</v>
      </c>
      <c r="G1443" s="29" t="str">
        <f t="shared" si="602"/>
        <v>-</v>
      </c>
      <c r="H1443" s="29" t="str">
        <f t="shared" si="603"/>
        <v>-</v>
      </c>
      <c r="I1443" s="29" t="str">
        <f t="shared" si="604"/>
        <v>-</v>
      </c>
      <c r="J1443" s="46" t="str">
        <f t="shared" si="605"/>
        <v>-</v>
      </c>
      <c r="K1443" s="29" t="str">
        <f t="shared" si="606"/>
        <v>-</v>
      </c>
      <c r="L1443" s="29" t="str">
        <f t="shared" si="607"/>
        <v>-</v>
      </c>
      <c r="M1443" s="29" t="str">
        <f t="shared" si="608"/>
        <v>-</v>
      </c>
      <c r="N1443" s="29" t="str">
        <f t="shared" si="609"/>
        <v>-</v>
      </c>
      <c r="O1443" s="29" t="str">
        <f t="shared" si="610"/>
        <v>-</v>
      </c>
      <c r="P1443" s="2">
        <f>Замеры!R1440</f>
        <v>0</v>
      </c>
      <c r="S1443" s="2">
        <f>Замеры!S1440</f>
        <v>0</v>
      </c>
      <c r="T1443" s="2" t="s">
        <v>72</v>
      </c>
      <c r="U1443" s="2" t="b">
        <f t="shared" si="611"/>
        <v>0</v>
      </c>
      <c r="V1443" s="2" t="b">
        <f t="shared" si="612"/>
        <v>0</v>
      </c>
      <c r="W1443" s="2" t="b">
        <f t="shared" si="613"/>
        <v>0</v>
      </c>
      <c r="Y1443" s="2">
        <f t="shared" ca="1" si="614"/>
        <v>35</v>
      </c>
      <c r="Z1443" s="2">
        <f t="shared" ca="1" si="614"/>
        <v>34</v>
      </c>
      <c r="AA1443" s="2">
        <f t="shared" ca="1" si="614"/>
        <v>36</v>
      </c>
      <c r="AB1443" s="5">
        <f t="shared" ca="1" si="615"/>
        <v>436</v>
      </c>
      <c r="AC1443" s="5">
        <f t="shared" ca="1" si="616"/>
        <v>381</v>
      </c>
      <c r="AD1443" s="5">
        <f t="shared" ca="1" si="617"/>
        <v>432</v>
      </c>
      <c r="AE1443" s="5">
        <f t="shared" ca="1" si="618"/>
        <v>462</v>
      </c>
      <c r="AF1443" s="5">
        <f t="shared" ca="1" si="619"/>
        <v>384</v>
      </c>
      <c r="AG1443" s="5">
        <f t="shared" ca="1" si="620"/>
        <v>421</v>
      </c>
      <c r="AH1443" s="5">
        <f t="shared" ca="1" si="621"/>
        <v>501</v>
      </c>
      <c r="AI1443" s="5">
        <f t="shared" ca="1" si="622"/>
        <v>400</v>
      </c>
      <c r="AJ1443" s="5">
        <f t="shared" ca="1" si="623"/>
        <v>480</v>
      </c>
      <c r="AK1443" s="5">
        <f t="shared" ca="1" si="624"/>
        <v>374</v>
      </c>
    </row>
    <row r="1444" spans="1:37" x14ac:dyDescent="0.3">
      <c r="A1444" s="35">
        <f>IF(Замеры!B1441=0, " ", Замеры!B1441)</f>
        <v>1438</v>
      </c>
      <c r="B1444" s="45" t="str">
        <f>Замеры!G1441</f>
        <v xml:space="preserve">Группа от QF </v>
      </c>
      <c r="C1444" s="45" t="str">
        <f>IF(Замеры!O1441=0, " ", Замеры!O1441)</f>
        <v xml:space="preserve"> </v>
      </c>
      <c r="D1444" s="69" t="str">
        <f t="shared" si="625"/>
        <v xml:space="preserve"> </v>
      </c>
      <c r="E1444" s="69" t="str">
        <f t="shared" si="626"/>
        <v xml:space="preserve"> </v>
      </c>
      <c r="F1444" s="29" t="str">
        <f t="shared" si="601"/>
        <v>-</v>
      </c>
      <c r="G1444" s="29" t="str">
        <f t="shared" si="602"/>
        <v>-</v>
      </c>
      <c r="H1444" s="29" t="str">
        <f t="shared" si="603"/>
        <v>-</v>
      </c>
      <c r="I1444" s="29" t="str">
        <f t="shared" si="604"/>
        <v>-</v>
      </c>
      <c r="J1444" s="46" t="str">
        <f t="shared" si="605"/>
        <v>-</v>
      </c>
      <c r="K1444" s="29" t="str">
        <f t="shared" si="606"/>
        <v>-</v>
      </c>
      <c r="L1444" s="29" t="str">
        <f t="shared" si="607"/>
        <v>-</v>
      </c>
      <c r="M1444" s="29" t="str">
        <f t="shared" si="608"/>
        <v>-</v>
      </c>
      <c r="N1444" s="29" t="str">
        <f t="shared" si="609"/>
        <v>-</v>
      </c>
      <c r="O1444" s="29" t="str">
        <f t="shared" si="610"/>
        <v>-</v>
      </c>
      <c r="P1444" s="2">
        <f>Замеры!R1441</f>
        <v>0</v>
      </c>
      <c r="S1444" s="2">
        <f>Замеры!S1441</f>
        <v>0</v>
      </c>
      <c r="T1444" s="2" t="s">
        <v>72</v>
      </c>
      <c r="U1444" s="2" t="b">
        <f t="shared" si="611"/>
        <v>0</v>
      </c>
      <c r="V1444" s="2" t="b">
        <f t="shared" si="612"/>
        <v>0</v>
      </c>
      <c r="W1444" s="2" t="b">
        <f t="shared" si="613"/>
        <v>0</v>
      </c>
      <c r="Y1444" s="2">
        <f t="shared" ca="1" si="614"/>
        <v>49</v>
      </c>
      <c r="Z1444" s="2">
        <f t="shared" ca="1" si="614"/>
        <v>37</v>
      </c>
      <c r="AA1444" s="2">
        <f t="shared" ca="1" si="614"/>
        <v>23</v>
      </c>
      <c r="AB1444" s="5">
        <f t="shared" ca="1" si="615"/>
        <v>328</v>
      </c>
      <c r="AC1444" s="5">
        <f t="shared" ca="1" si="616"/>
        <v>314</v>
      </c>
      <c r="AD1444" s="5">
        <f t="shared" ca="1" si="617"/>
        <v>303</v>
      </c>
      <c r="AE1444" s="5">
        <f t="shared" ca="1" si="618"/>
        <v>300</v>
      </c>
      <c r="AF1444" s="5">
        <f t="shared" ca="1" si="619"/>
        <v>311</v>
      </c>
      <c r="AG1444" s="5">
        <f t="shared" ca="1" si="620"/>
        <v>299</v>
      </c>
      <c r="AH1444" s="5">
        <f t="shared" ca="1" si="621"/>
        <v>374</v>
      </c>
      <c r="AI1444" s="5">
        <f t="shared" ca="1" si="622"/>
        <v>247</v>
      </c>
      <c r="AJ1444" s="5">
        <f t="shared" ca="1" si="623"/>
        <v>308</v>
      </c>
      <c r="AK1444" s="5">
        <f t="shared" ca="1" si="624"/>
        <v>329</v>
      </c>
    </row>
    <row r="1445" spans="1:37" x14ac:dyDescent="0.3">
      <c r="A1445" s="35">
        <f>IF(Замеры!B1442=0, " ", Замеры!B1442)</f>
        <v>1439</v>
      </c>
      <c r="B1445" s="45" t="str">
        <f>Замеры!G1442</f>
        <v xml:space="preserve">Группа от QF </v>
      </c>
      <c r="C1445" s="45" t="str">
        <f>IF(Замеры!O1442=0, " ", Замеры!O1442)</f>
        <v xml:space="preserve"> </v>
      </c>
      <c r="D1445" s="69" t="str">
        <f t="shared" si="625"/>
        <v xml:space="preserve"> </v>
      </c>
      <c r="E1445" s="69" t="str">
        <f t="shared" si="626"/>
        <v xml:space="preserve"> </v>
      </c>
      <c r="F1445" s="29" t="str">
        <f t="shared" si="601"/>
        <v>-</v>
      </c>
      <c r="G1445" s="29" t="str">
        <f t="shared" si="602"/>
        <v>-</v>
      </c>
      <c r="H1445" s="29" t="str">
        <f t="shared" si="603"/>
        <v>-</v>
      </c>
      <c r="I1445" s="29" t="str">
        <f t="shared" si="604"/>
        <v>-</v>
      </c>
      <c r="J1445" s="46" t="str">
        <f t="shared" si="605"/>
        <v>-</v>
      </c>
      <c r="K1445" s="29" t="str">
        <f t="shared" si="606"/>
        <v>-</v>
      </c>
      <c r="L1445" s="29" t="str">
        <f t="shared" si="607"/>
        <v>-</v>
      </c>
      <c r="M1445" s="29" t="str">
        <f t="shared" si="608"/>
        <v>-</v>
      </c>
      <c r="N1445" s="29" t="str">
        <f t="shared" si="609"/>
        <v>-</v>
      </c>
      <c r="O1445" s="29" t="str">
        <f t="shared" si="610"/>
        <v>-</v>
      </c>
      <c r="P1445" s="2">
        <f>Замеры!R1442</f>
        <v>0</v>
      </c>
      <c r="S1445" s="2">
        <f>Замеры!S1442</f>
        <v>0</v>
      </c>
      <c r="T1445" s="2" t="s">
        <v>72</v>
      </c>
      <c r="U1445" s="2" t="b">
        <f t="shared" si="611"/>
        <v>0</v>
      </c>
      <c r="V1445" s="2" t="b">
        <f t="shared" si="612"/>
        <v>0</v>
      </c>
      <c r="W1445" s="2" t="b">
        <f t="shared" si="613"/>
        <v>0</v>
      </c>
      <c r="Y1445" s="2">
        <f t="shared" ca="1" si="614"/>
        <v>46</v>
      </c>
      <c r="Z1445" s="2">
        <f t="shared" ca="1" si="614"/>
        <v>32</v>
      </c>
      <c r="AA1445" s="2">
        <f t="shared" ca="1" si="614"/>
        <v>27</v>
      </c>
      <c r="AB1445" s="5">
        <f t="shared" ca="1" si="615"/>
        <v>307</v>
      </c>
      <c r="AC1445" s="5">
        <f t="shared" ca="1" si="616"/>
        <v>397</v>
      </c>
      <c r="AD1445" s="5">
        <f t="shared" ca="1" si="617"/>
        <v>411</v>
      </c>
      <c r="AE1445" s="5">
        <f t="shared" ca="1" si="618"/>
        <v>288</v>
      </c>
      <c r="AF1445" s="5">
        <f t="shared" ca="1" si="619"/>
        <v>325</v>
      </c>
      <c r="AG1445" s="5">
        <f t="shared" ca="1" si="620"/>
        <v>353</v>
      </c>
      <c r="AH1445" s="5">
        <f t="shared" ca="1" si="621"/>
        <v>397</v>
      </c>
      <c r="AI1445" s="5">
        <f t="shared" ca="1" si="622"/>
        <v>302</v>
      </c>
      <c r="AJ1445" s="5">
        <f t="shared" ca="1" si="623"/>
        <v>336</v>
      </c>
      <c r="AK1445" s="5">
        <f t="shared" ca="1" si="624"/>
        <v>289</v>
      </c>
    </row>
    <row r="1446" spans="1:37" x14ac:dyDescent="0.3">
      <c r="A1446" s="35">
        <f>IF(Замеры!B1443=0, " ", Замеры!B1443)</f>
        <v>1440</v>
      </c>
      <c r="B1446" s="45" t="str">
        <f>Замеры!G1443</f>
        <v xml:space="preserve">Группа от QF </v>
      </c>
      <c r="C1446" s="45" t="str">
        <f>IF(Замеры!O1443=0, " ", Замеры!O1443)</f>
        <v xml:space="preserve"> </v>
      </c>
      <c r="D1446" s="69" t="str">
        <f t="shared" si="625"/>
        <v xml:space="preserve"> </v>
      </c>
      <c r="E1446" s="69" t="str">
        <f t="shared" si="626"/>
        <v xml:space="preserve"> </v>
      </c>
      <c r="F1446" s="29" t="str">
        <f t="shared" si="601"/>
        <v>-</v>
      </c>
      <c r="G1446" s="29" t="str">
        <f t="shared" si="602"/>
        <v>-</v>
      </c>
      <c r="H1446" s="29" t="str">
        <f t="shared" si="603"/>
        <v>-</v>
      </c>
      <c r="I1446" s="29" t="str">
        <f t="shared" si="604"/>
        <v>-</v>
      </c>
      <c r="J1446" s="46" t="str">
        <f t="shared" si="605"/>
        <v>-</v>
      </c>
      <c r="K1446" s="29" t="str">
        <f t="shared" si="606"/>
        <v>-</v>
      </c>
      <c r="L1446" s="29" t="str">
        <f t="shared" si="607"/>
        <v>-</v>
      </c>
      <c r="M1446" s="29" t="str">
        <f t="shared" si="608"/>
        <v>-</v>
      </c>
      <c r="N1446" s="29" t="str">
        <f t="shared" si="609"/>
        <v>-</v>
      </c>
      <c r="O1446" s="29" t="str">
        <f t="shared" si="610"/>
        <v>-</v>
      </c>
      <c r="P1446" s="2">
        <f>Замеры!R1443</f>
        <v>0</v>
      </c>
      <c r="S1446" s="2">
        <f>Замеры!S1443</f>
        <v>0</v>
      </c>
      <c r="T1446" s="2" t="s">
        <v>72</v>
      </c>
      <c r="U1446" s="2" t="b">
        <f t="shared" si="611"/>
        <v>0</v>
      </c>
      <c r="V1446" s="2" t="b">
        <f t="shared" si="612"/>
        <v>0</v>
      </c>
      <c r="W1446" s="2" t="b">
        <f t="shared" si="613"/>
        <v>0</v>
      </c>
      <c r="Y1446" s="2">
        <f t="shared" ca="1" si="614"/>
        <v>40</v>
      </c>
      <c r="Z1446" s="2">
        <f t="shared" ca="1" si="614"/>
        <v>34</v>
      </c>
      <c r="AA1446" s="2">
        <f t="shared" ca="1" si="614"/>
        <v>20</v>
      </c>
      <c r="AB1446" s="5">
        <f t="shared" ca="1" si="615"/>
        <v>212</v>
      </c>
      <c r="AC1446" s="5">
        <f t="shared" ca="1" si="616"/>
        <v>326</v>
      </c>
      <c r="AD1446" s="5">
        <f t="shared" ca="1" si="617"/>
        <v>283</v>
      </c>
      <c r="AE1446" s="5">
        <f t="shared" ca="1" si="618"/>
        <v>350</v>
      </c>
      <c r="AF1446" s="5">
        <f t="shared" ca="1" si="619"/>
        <v>212</v>
      </c>
      <c r="AG1446" s="5">
        <f t="shared" ca="1" si="620"/>
        <v>274</v>
      </c>
      <c r="AH1446" s="5">
        <f t="shared" ca="1" si="621"/>
        <v>215</v>
      </c>
      <c r="AI1446" s="5">
        <f t="shared" ca="1" si="622"/>
        <v>217</v>
      </c>
      <c r="AJ1446" s="5">
        <f t="shared" ca="1" si="623"/>
        <v>253</v>
      </c>
      <c r="AK1446" s="5">
        <f t="shared" ca="1" si="624"/>
        <v>303</v>
      </c>
    </row>
    <row r="1447" spans="1:37" x14ac:dyDescent="0.3">
      <c r="A1447" s="35">
        <f>IF(Замеры!B1444=0, " ", Замеры!B1444)</f>
        <v>1441</v>
      </c>
      <c r="B1447" s="45" t="str">
        <f>Замеры!G1444</f>
        <v xml:space="preserve">Группа от QF </v>
      </c>
      <c r="C1447" s="45" t="str">
        <f>IF(Замеры!O1444=0, " ", Замеры!O1444)</f>
        <v xml:space="preserve"> </v>
      </c>
      <c r="D1447" s="69" t="str">
        <f t="shared" si="625"/>
        <v xml:space="preserve"> </v>
      </c>
      <c r="E1447" s="69" t="str">
        <f t="shared" si="626"/>
        <v xml:space="preserve"> </v>
      </c>
      <c r="F1447" s="29" t="str">
        <f t="shared" si="601"/>
        <v>-</v>
      </c>
      <c r="G1447" s="29" t="str">
        <f t="shared" si="602"/>
        <v>-</v>
      </c>
      <c r="H1447" s="29" t="str">
        <f t="shared" si="603"/>
        <v>-</v>
      </c>
      <c r="I1447" s="29" t="str">
        <f t="shared" si="604"/>
        <v>-</v>
      </c>
      <c r="J1447" s="46" t="str">
        <f t="shared" si="605"/>
        <v>-</v>
      </c>
      <c r="K1447" s="29" t="str">
        <f t="shared" si="606"/>
        <v>-</v>
      </c>
      <c r="L1447" s="29" t="str">
        <f t="shared" si="607"/>
        <v>-</v>
      </c>
      <c r="M1447" s="29" t="str">
        <f t="shared" si="608"/>
        <v>-</v>
      </c>
      <c r="N1447" s="29" t="str">
        <f t="shared" si="609"/>
        <v>-</v>
      </c>
      <c r="O1447" s="29" t="str">
        <f t="shared" si="610"/>
        <v>-</v>
      </c>
      <c r="P1447" s="2">
        <f>Замеры!R1444</f>
        <v>0</v>
      </c>
      <c r="S1447" s="2">
        <f>Замеры!S1444</f>
        <v>0</v>
      </c>
      <c r="T1447" s="2" t="s">
        <v>72</v>
      </c>
      <c r="U1447" s="2" t="b">
        <f t="shared" si="611"/>
        <v>0</v>
      </c>
      <c r="V1447" s="2" t="b">
        <f t="shared" si="612"/>
        <v>0</v>
      </c>
      <c r="W1447" s="2" t="b">
        <f t="shared" si="613"/>
        <v>0</v>
      </c>
      <c r="Y1447" s="2">
        <f t="shared" ref="Y1447:AA1478" ca="1" si="627">RANDBETWEEN($T$2,$T$3)</f>
        <v>42</v>
      </c>
      <c r="Z1447" s="2">
        <f t="shared" ca="1" si="627"/>
        <v>25</v>
      </c>
      <c r="AA1447" s="2">
        <f t="shared" ca="1" si="627"/>
        <v>34</v>
      </c>
      <c r="AB1447" s="5">
        <f t="shared" ca="1" si="615"/>
        <v>469</v>
      </c>
      <c r="AC1447" s="5">
        <f t="shared" ca="1" si="616"/>
        <v>394</v>
      </c>
      <c r="AD1447" s="5">
        <f t="shared" ca="1" si="617"/>
        <v>450</v>
      </c>
      <c r="AE1447" s="5">
        <f t="shared" ca="1" si="618"/>
        <v>385</v>
      </c>
      <c r="AF1447" s="5">
        <f t="shared" ca="1" si="619"/>
        <v>412</v>
      </c>
      <c r="AG1447" s="5">
        <f t="shared" ca="1" si="620"/>
        <v>369</v>
      </c>
      <c r="AH1447" s="5">
        <f t="shared" ca="1" si="621"/>
        <v>467</v>
      </c>
      <c r="AI1447" s="5">
        <f t="shared" ca="1" si="622"/>
        <v>428</v>
      </c>
      <c r="AJ1447" s="5">
        <f t="shared" ca="1" si="623"/>
        <v>490</v>
      </c>
      <c r="AK1447" s="5">
        <f t="shared" ca="1" si="624"/>
        <v>451</v>
      </c>
    </row>
    <row r="1448" spans="1:37" x14ac:dyDescent="0.3">
      <c r="A1448" s="35">
        <f>IF(Замеры!B1445=0, " ", Замеры!B1445)</f>
        <v>1442</v>
      </c>
      <c r="B1448" s="45" t="str">
        <f>Замеры!G1445</f>
        <v xml:space="preserve">Группа от QF </v>
      </c>
      <c r="C1448" s="45" t="str">
        <f>IF(Замеры!O1445=0, " ", Замеры!O1445)</f>
        <v xml:space="preserve"> </v>
      </c>
      <c r="D1448" s="69" t="str">
        <f t="shared" si="625"/>
        <v xml:space="preserve"> </v>
      </c>
      <c r="E1448" s="69" t="str">
        <f t="shared" si="626"/>
        <v xml:space="preserve"> </v>
      </c>
      <c r="F1448" s="29" t="str">
        <f t="shared" si="601"/>
        <v>-</v>
      </c>
      <c r="G1448" s="29" t="str">
        <f t="shared" si="602"/>
        <v>-</v>
      </c>
      <c r="H1448" s="29" t="str">
        <f t="shared" si="603"/>
        <v>-</v>
      </c>
      <c r="I1448" s="29" t="str">
        <f t="shared" si="604"/>
        <v>-</v>
      </c>
      <c r="J1448" s="46" t="str">
        <f t="shared" si="605"/>
        <v>-</v>
      </c>
      <c r="K1448" s="29" t="str">
        <f t="shared" si="606"/>
        <v>-</v>
      </c>
      <c r="L1448" s="29" t="str">
        <f t="shared" si="607"/>
        <v>-</v>
      </c>
      <c r="M1448" s="29" t="str">
        <f t="shared" si="608"/>
        <v>-</v>
      </c>
      <c r="N1448" s="29" t="str">
        <f t="shared" si="609"/>
        <v>-</v>
      </c>
      <c r="O1448" s="29" t="str">
        <f t="shared" si="610"/>
        <v>-</v>
      </c>
      <c r="P1448" s="2">
        <f>Замеры!R1445</f>
        <v>0</v>
      </c>
      <c r="S1448" s="2">
        <f>Замеры!S1445</f>
        <v>0</v>
      </c>
      <c r="T1448" s="2" t="s">
        <v>72</v>
      </c>
      <c r="U1448" s="2" t="b">
        <f t="shared" si="611"/>
        <v>0</v>
      </c>
      <c r="V1448" s="2" t="b">
        <f t="shared" si="612"/>
        <v>0</v>
      </c>
      <c r="W1448" s="2" t="b">
        <f t="shared" si="613"/>
        <v>0</v>
      </c>
      <c r="Y1448" s="2">
        <f t="shared" ca="1" si="627"/>
        <v>30</v>
      </c>
      <c r="Z1448" s="2">
        <f t="shared" ca="1" si="627"/>
        <v>37</v>
      </c>
      <c r="AA1448" s="2">
        <f t="shared" ca="1" si="627"/>
        <v>36</v>
      </c>
      <c r="AB1448" s="5">
        <f t="shared" ca="1" si="615"/>
        <v>465</v>
      </c>
      <c r="AC1448" s="5">
        <f t="shared" ca="1" si="616"/>
        <v>449</v>
      </c>
      <c r="AD1448" s="5">
        <f t="shared" ca="1" si="617"/>
        <v>471</v>
      </c>
      <c r="AE1448" s="5">
        <f t="shared" ca="1" si="618"/>
        <v>447</v>
      </c>
      <c r="AF1448" s="5">
        <f t="shared" ca="1" si="619"/>
        <v>471</v>
      </c>
      <c r="AG1448" s="5">
        <f t="shared" ca="1" si="620"/>
        <v>441</v>
      </c>
      <c r="AH1448" s="5">
        <f t="shared" ca="1" si="621"/>
        <v>374</v>
      </c>
      <c r="AI1448" s="5">
        <f t="shared" ca="1" si="622"/>
        <v>467</v>
      </c>
      <c r="AJ1448" s="5">
        <f t="shared" ca="1" si="623"/>
        <v>435</v>
      </c>
      <c r="AK1448" s="5">
        <f t="shared" ca="1" si="624"/>
        <v>467</v>
      </c>
    </row>
    <row r="1449" spans="1:37" x14ac:dyDescent="0.3">
      <c r="A1449" s="35">
        <f>IF(Замеры!B1446=0, " ", Замеры!B1446)</f>
        <v>1443</v>
      </c>
      <c r="B1449" s="45" t="str">
        <f>Замеры!G1446</f>
        <v xml:space="preserve">Группа от QF </v>
      </c>
      <c r="C1449" s="45" t="str">
        <f>IF(Замеры!O1446=0, " ", Замеры!O1446)</f>
        <v xml:space="preserve"> </v>
      </c>
      <c r="D1449" s="69" t="str">
        <f t="shared" si="625"/>
        <v xml:space="preserve"> </v>
      </c>
      <c r="E1449" s="69" t="str">
        <f t="shared" si="626"/>
        <v xml:space="preserve"> </v>
      </c>
      <c r="F1449" s="29" t="str">
        <f t="shared" si="601"/>
        <v>-</v>
      </c>
      <c r="G1449" s="29" t="str">
        <f t="shared" si="602"/>
        <v>-</v>
      </c>
      <c r="H1449" s="29" t="str">
        <f t="shared" si="603"/>
        <v>-</v>
      </c>
      <c r="I1449" s="29" t="str">
        <f t="shared" si="604"/>
        <v>-</v>
      </c>
      <c r="J1449" s="46" t="str">
        <f t="shared" si="605"/>
        <v>-</v>
      </c>
      <c r="K1449" s="29" t="str">
        <f t="shared" si="606"/>
        <v>-</v>
      </c>
      <c r="L1449" s="29" t="str">
        <f t="shared" si="607"/>
        <v>-</v>
      </c>
      <c r="M1449" s="29" t="str">
        <f t="shared" si="608"/>
        <v>-</v>
      </c>
      <c r="N1449" s="29" t="str">
        <f t="shared" si="609"/>
        <v>-</v>
      </c>
      <c r="O1449" s="29" t="str">
        <f t="shared" si="610"/>
        <v>-</v>
      </c>
      <c r="P1449" s="2">
        <f>Замеры!R1446</f>
        <v>0</v>
      </c>
      <c r="S1449" s="2">
        <f>Замеры!S1446</f>
        <v>0</v>
      </c>
      <c r="T1449" s="2" t="s">
        <v>72</v>
      </c>
      <c r="U1449" s="2" t="b">
        <f t="shared" si="611"/>
        <v>0</v>
      </c>
      <c r="V1449" s="2" t="b">
        <f t="shared" si="612"/>
        <v>0</v>
      </c>
      <c r="W1449" s="2" t="b">
        <f t="shared" si="613"/>
        <v>0</v>
      </c>
      <c r="Y1449" s="2">
        <f t="shared" ca="1" si="627"/>
        <v>23</v>
      </c>
      <c r="Z1449" s="2">
        <f t="shared" ca="1" si="627"/>
        <v>34</v>
      </c>
      <c r="AA1449" s="2">
        <f t="shared" ca="1" si="627"/>
        <v>30</v>
      </c>
      <c r="AB1449" s="5">
        <f t="shared" ca="1" si="615"/>
        <v>316</v>
      </c>
      <c r="AC1449" s="5">
        <f t="shared" ca="1" si="616"/>
        <v>313</v>
      </c>
      <c r="AD1449" s="5">
        <f t="shared" ca="1" si="617"/>
        <v>334</v>
      </c>
      <c r="AE1449" s="5">
        <f t="shared" ca="1" si="618"/>
        <v>394</v>
      </c>
      <c r="AF1449" s="5">
        <f t="shared" ca="1" si="619"/>
        <v>337</v>
      </c>
      <c r="AG1449" s="5">
        <f t="shared" ca="1" si="620"/>
        <v>432</v>
      </c>
      <c r="AH1449" s="5">
        <f t="shared" ca="1" si="621"/>
        <v>395</v>
      </c>
      <c r="AI1449" s="5">
        <f t="shared" ca="1" si="622"/>
        <v>331</v>
      </c>
      <c r="AJ1449" s="5">
        <f t="shared" ca="1" si="623"/>
        <v>385</v>
      </c>
      <c r="AK1449" s="5">
        <f t="shared" ca="1" si="624"/>
        <v>414</v>
      </c>
    </row>
    <row r="1450" spans="1:37" x14ac:dyDescent="0.3">
      <c r="A1450" s="35">
        <f>IF(Замеры!B1447=0, " ", Замеры!B1447)</f>
        <v>1444</v>
      </c>
      <c r="B1450" s="45" t="str">
        <f>Замеры!G1447</f>
        <v xml:space="preserve">Группа от QF </v>
      </c>
      <c r="C1450" s="45" t="str">
        <f>IF(Замеры!O1447=0, " ", Замеры!O1447)</f>
        <v xml:space="preserve"> </v>
      </c>
      <c r="D1450" s="69" t="str">
        <f t="shared" si="625"/>
        <v xml:space="preserve"> </v>
      </c>
      <c r="E1450" s="69" t="str">
        <f t="shared" si="626"/>
        <v xml:space="preserve"> </v>
      </c>
      <c r="F1450" s="29" t="str">
        <f t="shared" si="601"/>
        <v>-</v>
      </c>
      <c r="G1450" s="29" t="str">
        <f t="shared" si="602"/>
        <v>-</v>
      </c>
      <c r="H1450" s="29" t="str">
        <f t="shared" si="603"/>
        <v>-</v>
      </c>
      <c r="I1450" s="29" t="str">
        <f t="shared" si="604"/>
        <v>-</v>
      </c>
      <c r="J1450" s="46" t="str">
        <f t="shared" si="605"/>
        <v>-</v>
      </c>
      <c r="K1450" s="29" t="str">
        <f t="shared" si="606"/>
        <v>-</v>
      </c>
      <c r="L1450" s="29" t="str">
        <f t="shared" si="607"/>
        <v>-</v>
      </c>
      <c r="M1450" s="29" t="str">
        <f t="shared" si="608"/>
        <v>-</v>
      </c>
      <c r="N1450" s="29" t="str">
        <f t="shared" si="609"/>
        <v>-</v>
      </c>
      <c r="O1450" s="29" t="str">
        <f t="shared" si="610"/>
        <v>-</v>
      </c>
      <c r="P1450" s="2">
        <f>Замеры!R1447</f>
        <v>0</v>
      </c>
      <c r="S1450" s="2">
        <f>Замеры!S1447</f>
        <v>0</v>
      </c>
      <c r="T1450" s="2" t="s">
        <v>72</v>
      </c>
      <c r="U1450" s="2" t="b">
        <f t="shared" si="611"/>
        <v>0</v>
      </c>
      <c r="V1450" s="2" t="b">
        <f t="shared" si="612"/>
        <v>0</v>
      </c>
      <c r="W1450" s="2" t="b">
        <f t="shared" si="613"/>
        <v>0</v>
      </c>
      <c r="Y1450" s="2">
        <f t="shared" ca="1" si="627"/>
        <v>31</v>
      </c>
      <c r="Z1450" s="2">
        <f t="shared" ca="1" si="627"/>
        <v>31</v>
      </c>
      <c r="AA1450" s="2">
        <f t="shared" ca="1" si="627"/>
        <v>41</v>
      </c>
      <c r="AB1450" s="5">
        <f t="shared" ca="1" si="615"/>
        <v>555</v>
      </c>
      <c r="AC1450" s="5">
        <f t="shared" ca="1" si="616"/>
        <v>554</v>
      </c>
      <c r="AD1450" s="5">
        <f t="shared" ca="1" si="617"/>
        <v>522</v>
      </c>
      <c r="AE1450" s="5">
        <f t="shared" ca="1" si="618"/>
        <v>446</v>
      </c>
      <c r="AF1450" s="5">
        <f t="shared" ca="1" si="619"/>
        <v>546</v>
      </c>
      <c r="AG1450" s="5">
        <f t="shared" ca="1" si="620"/>
        <v>558</v>
      </c>
      <c r="AH1450" s="5">
        <f t="shared" ca="1" si="621"/>
        <v>503</v>
      </c>
      <c r="AI1450" s="5">
        <f t="shared" ca="1" si="622"/>
        <v>441</v>
      </c>
      <c r="AJ1450" s="5">
        <f t="shared" ca="1" si="623"/>
        <v>530</v>
      </c>
      <c r="AK1450" s="5">
        <f t="shared" ca="1" si="624"/>
        <v>510</v>
      </c>
    </row>
    <row r="1451" spans="1:37" x14ac:dyDescent="0.3">
      <c r="A1451" s="35">
        <f>IF(Замеры!B1448=0, " ", Замеры!B1448)</f>
        <v>1445</v>
      </c>
      <c r="B1451" s="45" t="str">
        <f>Замеры!G1448</f>
        <v xml:space="preserve">Группа от QF </v>
      </c>
      <c r="C1451" s="45" t="str">
        <f>IF(Замеры!O1448=0, " ", Замеры!O1448)</f>
        <v xml:space="preserve"> </v>
      </c>
      <c r="D1451" s="69" t="str">
        <f t="shared" si="625"/>
        <v xml:space="preserve"> </v>
      </c>
      <c r="E1451" s="69" t="str">
        <f t="shared" si="626"/>
        <v xml:space="preserve"> </v>
      </c>
      <c r="F1451" s="29" t="str">
        <f t="shared" si="601"/>
        <v>-</v>
      </c>
      <c r="G1451" s="29" t="str">
        <f t="shared" si="602"/>
        <v>-</v>
      </c>
      <c r="H1451" s="29" t="str">
        <f t="shared" si="603"/>
        <v>-</v>
      </c>
      <c r="I1451" s="29" t="str">
        <f t="shared" si="604"/>
        <v>-</v>
      </c>
      <c r="J1451" s="46" t="str">
        <f t="shared" si="605"/>
        <v>-</v>
      </c>
      <c r="K1451" s="29" t="str">
        <f t="shared" si="606"/>
        <v>-</v>
      </c>
      <c r="L1451" s="29" t="str">
        <f t="shared" si="607"/>
        <v>-</v>
      </c>
      <c r="M1451" s="29" t="str">
        <f t="shared" si="608"/>
        <v>-</v>
      </c>
      <c r="N1451" s="29" t="str">
        <f t="shared" si="609"/>
        <v>-</v>
      </c>
      <c r="O1451" s="29" t="str">
        <f t="shared" si="610"/>
        <v>-</v>
      </c>
      <c r="P1451" s="2">
        <f>Замеры!R1448</f>
        <v>0</v>
      </c>
      <c r="S1451" s="2">
        <f>Замеры!S1448</f>
        <v>0</v>
      </c>
      <c r="T1451" s="2" t="s">
        <v>72</v>
      </c>
      <c r="U1451" s="2" t="b">
        <f t="shared" si="611"/>
        <v>0</v>
      </c>
      <c r="V1451" s="2" t="b">
        <f t="shared" si="612"/>
        <v>0</v>
      </c>
      <c r="W1451" s="2" t="b">
        <f t="shared" si="613"/>
        <v>0</v>
      </c>
      <c r="Y1451" s="2">
        <f t="shared" ca="1" si="627"/>
        <v>31</v>
      </c>
      <c r="Z1451" s="2">
        <f t="shared" ca="1" si="627"/>
        <v>41</v>
      </c>
      <c r="AA1451" s="2">
        <f t="shared" ca="1" si="627"/>
        <v>42</v>
      </c>
      <c r="AB1451" s="5">
        <f t="shared" ca="1" si="615"/>
        <v>533</v>
      </c>
      <c r="AC1451" s="5">
        <f t="shared" ca="1" si="616"/>
        <v>506</v>
      </c>
      <c r="AD1451" s="5">
        <f t="shared" ca="1" si="617"/>
        <v>476</v>
      </c>
      <c r="AE1451" s="5">
        <f t="shared" ca="1" si="618"/>
        <v>459</v>
      </c>
      <c r="AF1451" s="5">
        <f t="shared" ca="1" si="619"/>
        <v>527</v>
      </c>
      <c r="AG1451" s="5">
        <f t="shared" ca="1" si="620"/>
        <v>489</v>
      </c>
      <c r="AH1451" s="5">
        <f t="shared" ca="1" si="621"/>
        <v>485</v>
      </c>
      <c r="AI1451" s="5">
        <f t="shared" ca="1" si="622"/>
        <v>536</v>
      </c>
      <c r="AJ1451" s="5">
        <f t="shared" ca="1" si="623"/>
        <v>449</v>
      </c>
      <c r="AK1451" s="5">
        <f t="shared" ca="1" si="624"/>
        <v>524</v>
      </c>
    </row>
    <row r="1452" spans="1:37" x14ac:dyDescent="0.3">
      <c r="A1452" s="35">
        <f>IF(Замеры!B1449=0, " ", Замеры!B1449)</f>
        <v>1446</v>
      </c>
      <c r="B1452" s="45" t="str">
        <f>Замеры!G1449</f>
        <v xml:space="preserve">Группа от QF </v>
      </c>
      <c r="C1452" s="45" t="str">
        <f>IF(Замеры!O1449=0, " ", Замеры!O1449)</f>
        <v xml:space="preserve"> </v>
      </c>
      <c r="D1452" s="69" t="str">
        <f t="shared" si="625"/>
        <v xml:space="preserve"> </v>
      </c>
      <c r="E1452" s="69" t="str">
        <f t="shared" si="626"/>
        <v xml:space="preserve"> </v>
      </c>
      <c r="F1452" s="29" t="str">
        <f t="shared" si="601"/>
        <v>-</v>
      </c>
      <c r="G1452" s="29" t="str">
        <f t="shared" si="602"/>
        <v>-</v>
      </c>
      <c r="H1452" s="29" t="str">
        <f t="shared" si="603"/>
        <v>-</v>
      </c>
      <c r="I1452" s="29" t="str">
        <f t="shared" si="604"/>
        <v>-</v>
      </c>
      <c r="J1452" s="46" t="str">
        <f t="shared" si="605"/>
        <v>-</v>
      </c>
      <c r="K1452" s="29" t="str">
        <f t="shared" si="606"/>
        <v>-</v>
      </c>
      <c r="L1452" s="29" t="str">
        <f t="shared" si="607"/>
        <v>-</v>
      </c>
      <c r="M1452" s="29" t="str">
        <f t="shared" si="608"/>
        <v>-</v>
      </c>
      <c r="N1452" s="29" t="str">
        <f t="shared" si="609"/>
        <v>-</v>
      </c>
      <c r="O1452" s="29" t="str">
        <f t="shared" si="610"/>
        <v>-</v>
      </c>
      <c r="P1452" s="2">
        <f>Замеры!R1449</f>
        <v>0</v>
      </c>
      <c r="S1452" s="2">
        <f>Замеры!S1449</f>
        <v>0</v>
      </c>
      <c r="T1452" s="2" t="s">
        <v>72</v>
      </c>
      <c r="U1452" s="2" t="b">
        <f t="shared" si="611"/>
        <v>0</v>
      </c>
      <c r="V1452" s="2" t="b">
        <f t="shared" si="612"/>
        <v>0</v>
      </c>
      <c r="W1452" s="2" t="b">
        <f t="shared" si="613"/>
        <v>0</v>
      </c>
      <c r="Y1452" s="2">
        <f t="shared" ca="1" si="627"/>
        <v>50</v>
      </c>
      <c r="Z1452" s="2">
        <f t="shared" ca="1" si="627"/>
        <v>32</v>
      </c>
      <c r="AA1452" s="2">
        <f t="shared" ca="1" si="627"/>
        <v>22</v>
      </c>
      <c r="AB1452" s="5">
        <f t="shared" ca="1" si="615"/>
        <v>276</v>
      </c>
      <c r="AC1452" s="5">
        <f t="shared" ca="1" si="616"/>
        <v>234</v>
      </c>
      <c r="AD1452" s="5">
        <f t="shared" ca="1" si="617"/>
        <v>350</v>
      </c>
      <c r="AE1452" s="5">
        <f t="shared" ca="1" si="618"/>
        <v>239</v>
      </c>
      <c r="AF1452" s="5">
        <f t="shared" ca="1" si="619"/>
        <v>252</v>
      </c>
      <c r="AG1452" s="5">
        <f t="shared" ca="1" si="620"/>
        <v>311</v>
      </c>
      <c r="AH1452" s="5">
        <f t="shared" ca="1" si="621"/>
        <v>299</v>
      </c>
      <c r="AI1452" s="5">
        <f t="shared" ca="1" si="622"/>
        <v>311</v>
      </c>
      <c r="AJ1452" s="5">
        <f t="shared" ca="1" si="623"/>
        <v>265</v>
      </c>
      <c r="AK1452" s="5">
        <f t="shared" ca="1" si="624"/>
        <v>235</v>
      </c>
    </row>
    <row r="1453" spans="1:37" x14ac:dyDescent="0.3">
      <c r="A1453" s="35">
        <f>IF(Замеры!B1450=0, " ", Замеры!B1450)</f>
        <v>1447</v>
      </c>
      <c r="B1453" s="45" t="str">
        <f>Замеры!G1450</f>
        <v xml:space="preserve">Группа от QF </v>
      </c>
      <c r="C1453" s="45" t="str">
        <f>IF(Замеры!O1450=0, " ", Замеры!O1450)</f>
        <v xml:space="preserve"> </v>
      </c>
      <c r="D1453" s="69" t="str">
        <f t="shared" si="625"/>
        <v xml:space="preserve"> </v>
      </c>
      <c r="E1453" s="69" t="str">
        <f t="shared" si="626"/>
        <v xml:space="preserve"> </v>
      </c>
      <c r="F1453" s="29" t="str">
        <f t="shared" si="601"/>
        <v>-</v>
      </c>
      <c r="G1453" s="29" t="str">
        <f t="shared" si="602"/>
        <v>-</v>
      </c>
      <c r="H1453" s="29" t="str">
        <f t="shared" si="603"/>
        <v>-</v>
      </c>
      <c r="I1453" s="29" t="str">
        <f t="shared" si="604"/>
        <v>-</v>
      </c>
      <c r="J1453" s="46" t="str">
        <f t="shared" si="605"/>
        <v>-</v>
      </c>
      <c r="K1453" s="29" t="str">
        <f t="shared" si="606"/>
        <v>-</v>
      </c>
      <c r="L1453" s="29" t="str">
        <f t="shared" si="607"/>
        <v>-</v>
      </c>
      <c r="M1453" s="29" t="str">
        <f t="shared" si="608"/>
        <v>-</v>
      </c>
      <c r="N1453" s="29" t="str">
        <f t="shared" si="609"/>
        <v>-</v>
      </c>
      <c r="O1453" s="29" t="str">
        <f t="shared" si="610"/>
        <v>-</v>
      </c>
      <c r="P1453" s="2">
        <f>Замеры!R1450</f>
        <v>0</v>
      </c>
      <c r="S1453" s="2">
        <f>Замеры!S1450</f>
        <v>0</v>
      </c>
      <c r="T1453" s="2" t="s">
        <v>72</v>
      </c>
      <c r="U1453" s="2" t="b">
        <f t="shared" si="611"/>
        <v>0</v>
      </c>
      <c r="V1453" s="2" t="b">
        <f t="shared" si="612"/>
        <v>0</v>
      </c>
      <c r="W1453" s="2" t="b">
        <f t="shared" si="613"/>
        <v>0</v>
      </c>
      <c r="Y1453" s="2">
        <f t="shared" ca="1" si="627"/>
        <v>26</v>
      </c>
      <c r="Z1453" s="2">
        <f t="shared" ca="1" si="627"/>
        <v>26</v>
      </c>
      <c r="AA1453" s="2">
        <f t="shared" ca="1" si="627"/>
        <v>45</v>
      </c>
      <c r="AB1453" s="5">
        <f t="shared" ca="1" si="615"/>
        <v>546</v>
      </c>
      <c r="AC1453" s="5">
        <f t="shared" ca="1" si="616"/>
        <v>590</v>
      </c>
      <c r="AD1453" s="5">
        <f t="shared" ca="1" si="617"/>
        <v>501</v>
      </c>
      <c r="AE1453" s="5">
        <f t="shared" ca="1" si="618"/>
        <v>547</v>
      </c>
      <c r="AF1453" s="5">
        <f t="shared" ca="1" si="619"/>
        <v>514</v>
      </c>
      <c r="AG1453" s="5">
        <f t="shared" ca="1" si="620"/>
        <v>481</v>
      </c>
      <c r="AH1453" s="5">
        <f t="shared" ca="1" si="621"/>
        <v>593</v>
      </c>
      <c r="AI1453" s="5">
        <f t="shared" ca="1" si="622"/>
        <v>536</v>
      </c>
      <c r="AJ1453" s="5">
        <f t="shared" ca="1" si="623"/>
        <v>468</v>
      </c>
      <c r="AK1453" s="5">
        <f t="shared" ca="1" si="624"/>
        <v>497</v>
      </c>
    </row>
    <row r="1454" spans="1:37" x14ac:dyDescent="0.3">
      <c r="A1454" s="35">
        <f>IF(Замеры!B1451=0, " ", Замеры!B1451)</f>
        <v>1448</v>
      </c>
      <c r="B1454" s="45" t="str">
        <f>Замеры!G1451</f>
        <v xml:space="preserve">Группа от QF </v>
      </c>
      <c r="C1454" s="45" t="str">
        <f>IF(Замеры!O1451=0, " ", Замеры!O1451)</f>
        <v xml:space="preserve"> </v>
      </c>
      <c r="D1454" s="69" t="str">
        <f t="shared" si="625"/>
        <v xml:space="preserve"> </v>
      </c>
      <c r="E1454" s="69" t="str">
        <f t="shared" si="626"/>
        <v xml:space="preserve"> </v>
      </c>
      <c r="F1454" s="29" t="str">
        <f t="shared" si="601"/>
        <v>-</v>
      </c>
      <c r="G1454" s="29" t="str">
        <f t="shared" si="602"/>
        <v>-</v>
      </c>
      <c r="H1454" s="29" t="str">
        <f t="shared" si="603"/>
        <v>-</v>
      </c>
      <c r="I1454" s="29" t="str">
        <f t="shared" si="604"/>
        <v>-</v>
      </c>
      <c r="J1454" s="46" t="str">
        <f t="shared" si="605"/>
        <v>-</v>
      </c>
      <c r="K1454" s="29" t="str">
        <f t="shared" si="606"/>
        <v>-</v>
      </c>
      <c r="L1454" s="29" t="str">
        <f t="shared" si="607"/>
        <v>-</v>
      </c>
      <c r="M1454" s="29" t="str">
        <f t="shared" si="608"/>
        <v>-</v>
      </c>
      <c r="N1454" s="29" t="str">
        <f t="shared" si="609"/>
        <v>-</v>
      </c>
      <c r="O1454" s="29" t="str">
        <f t="shared" si="610"/>
        <v>-</v>
      </c>
      <c r="P1454" s="2">
        <f>Замеры!R1451</f>
        <v>0</v>
      </c>
      <c r="S1454" s="2">
        <f>Замеры!S1451</f>
        <v>0</v>
      </c>
      <c r="T1454" s="2" t="s">
        <v>72</v>
      </c>
      <c r="U1454" s="2" t="b">
        <f t="shared" si="611"/>
        <v>0</v>
      </c>
      <c r="V1454" s="2" t="b">
        <f t="shared" si="612"/>
        <v>0</v>
      </c>
      <c r="W1454" s="2" t="b">
        <f t="shared" si="613"/>
        <v>0</v>
      </c>
      <c r="Y1454" s="2">
        <f t="shared" ca="1" si="627"/>
        <v>38</v>
      </c>
      <c r="Z1454" s="2">
        <f t="shared" ca="1" si="627"/>
        <v>31</v>
      </c>
      <c r="AA1454" s="2">
        <f t="shared" ca="1" si="627"/>
        <v>20</v>
      </c>
      <c r="AB1454" s="5">
        <f t="shared" ca="1" si="615"/>
        <v>302</v>
      </c>
      <c r="AC1454" s="5">
        <f t="shared" ca="1" si="616"/>
        <v>266</v>
      </c>
      <c r="AD1454" s="5">
        <f t="shared" ca="1" si="617"/>
        <v>270</v>
      </c>
      <c r="AE1454" s="5">
        <f t="shared" ca="1" si="618"/>
        <v>270</v>
      </c>
      <c r="AF1454" s="5">
        <f t="shared" ca="1" si="619"/>
        <v>226</v>
      </c>
      <c r="AG1454" s="5">
        <f t="shared" ca="1" si="620"/>
        <v>209</v>
      </c>
      <c r="AH1454" s="5">
        <f t="shared" ca="1" si="621"/>
        <v>219</v>
      </c>
      <c r="AI1454" s="5">
        <f t="shared" ca="1" si="622"/>
        <v>273</v>
      </c>
      <c r="AJ1454" s="5">
        <f t="shared" ca="1" si="623"/>
        <v>319</v>
      </c>
      <c r="AK1454" s="5">
        <f t="shared" ca="1" si="624"/>
        <v>264</v>
      </c>
    </row>
    <row r="1455" spans="1:37" x14ac:dyDescent="0.3">
      <c r="A1455" s="35">
        <f>IF(Замеры!B1452=0, " ", Замеры!B1452)</f>
        <v>1449</v>
      </c>
      <c r="B1455" s="45" t="str">
        <f>Замеры!G1452</f>
        <v xml:space="preserve">Группа от QF </v>
      </c>
      <c r="C1455" s="45" t="str">
        <f>IF(Замеры!O1452=0, " ", Замеры!O1452)</f>
        <v xml:space="preserve"> </v>
      </c>
      <c r="D1455" s="69" t="str">
        <f t="shared" si="625"/>
        <v xml:space="preserve"> </v>
      </c>
      <c r="E1455" s="69" t="str">
        <f t="shared" si="626"/>
        <v xml:space="preserve"> </v>
      </c>
      <c r="F1455" s="29" t="str">
        <f t="shared" si="601"/>
        <v>-</v>
      </c>
      <c r="G1455" s="29" t="str">
        <f t="shared" si="602"/>
        <v>-</v>
      </c>
      <c r="H1455" s="29" t="str">
        <f t="shared" si="603"/>
        <v>-</v>
      </c>
      <c r="I1455" s="29" t="str">
        <f t="shared" si="604"/>
        <v>-</v>
      </c>
      <c r="J1455" s="46" t="str">
        <f t="shared" si="605"/>
        <v>-</v>
      </c>
      <c r="K1455" s="29" t="str">
        <f t="shared" si="606"/>
        <v>-</v>
      </c>
      <c r="L1455" s="29" t="str">
        <f t="shared" si="607"/>
        <v>-</v>
      </c>
      <c r="M1455" s="29" t="str">
        <f t="shared" si="608"/>
        <v>-</v>
      </c>
      <c r="N1455" s="29" t="str">
        <f t="shared" si="609"/>
        <v>-</v>
      </c>
      <c r="O1455" s="29" t="str">
        <f t="shared" si="610"/>
        <v>-</v>
      </c>
      <c r="P1455" s="2">
        <f>Замеры!R1452</f>
        <v>0</v>
      </c>
      <c r="S1455" s="2">
        <f>Замеры!S1452</f>
        <v>0</v>
      </c>
      <c r="T1455" s="2" t="s">
        <v>72</v>
      </c>
      <c r="U1455" s="2" t="b">
        <f t="shared" si="611"/>
        <v>0</v>
      </c>
      <c r="V1455" s="2" t="b">
        <f t="shared" si="612"/>
        <v>0</v>
      </c>
      <c r="W1455" s="2" t="b">
        <f t="shared" si="613"/>
        <v>0</v>
      </c>
      <c r="Y1455" s="2">
        <f t="shared" ca="1" si="627"/>
        <v>40</v>
      </c>
      <c r="Z1455" s="2">
        <f t="shared" ca="1" si="627"/>
        <v>24</v>
      </c>
      <c r="AA1455" s="2">
        <f t="shared" ca="1" si="627"/>
        <v>35</v>
      </c>
      <c r="AB1455" s="5">
        <f t="shared" ca="1" si="615"/>
        <v>369</v>
      </c>
      <c r="AC1455" s="5">
        <f t="shared" ca="1" si="616"/>
        <v>423</v>
      </c>
      <c r="AD1455" s="5">
        <f t="shared" ca="1" si="617"/>
        <v>355</v>
      </c>
      <c r="AE1455" s="5">
        <f t="shared" ca="1" si="618"/>
        <v>462</v>
      </c>
      <c r="AF1455" s="5">
        <f t="shared" ca="1" si="619"/>
        <v>497</v>
      </c>
      <c r="AG1455" s="5">
        <f t="shared" ca="1" si="620"/>
        <v>447</v>
      </c>
      <c r="AH1455" s="5">
        <f t="shared" ca="1" si="621"/>
        <v>454</v>
      </c>
      <c r="AI1455" s="5">
        <f t="shared" ca="1" si="622"/>
        <v>358</v>
      </c>
      <c r="AJ1455" s="5">
        <f t="shared" ca="1" si="623"/>
        <v>411</v>
      </c>
      <c r="AK1455" s="5">
        <f t="shared" ca="1" si="624"/>
        <v>477</v>
      </c>
    </row>
    <row r="1456" spans="1:37" x14ac:dyDescent="0.3">
      <c r="A1456" s="35">
        <f>IF(Замеры!B1453=0, " ", Замеры!B1453)</f>
        <v>1450</v>
      </c>
      <c r="B1456" s="45" t="str">
        <f>Замеры!G1453</f>
        <v xml:space="preserve">Группа от QF </v>
      </c>
      <c r="C1456" s="45" t="str">
        <f>IF(Замеры!O1453=0, " ", Замеры!O1453)</f>
        <v xml:space="preserve"> </v>
      </c>
      <c r="D1456" s="69" t="str">
        <f t="shared" si="625"/>
        <v xml:space="preserve"> </v>
      </c>
      <c r="E1456" s="69" t="str">
        <f t="shared" si="626"/>
        <v xml:space="preserve"> </v>
      </c>
      <c r="F1456" s="29" t="str">
        <f t="shared" si="601"/>
        <v>-</v>
      </c>
      <c r="G1456" s="29" t="str">
        <f t="shared" si="602"/>
        <v>-</v>
      </c>
      <c r="H1456" s="29" t="str">
        <f t="shared" si="603"/>
        <v>-</v>
      </c>
      <c r="I1456" s="29" t="str">
        <f t="shared" si="604"/>
        <v>-</v>
      </c>
      <c r="J1456" s="46" t="str">
        <f t="shared" si="605"/>
        <v>-</v>
      </c>
      <c r="K1456" s="29" t="str">
        <f t="shared" si="606"/>
        <v>-</v>
      </c>
      <c r="L1456" s="29" t="str">
        <f t="shared" si="607"/>
        <v>-</v>
      </c>
      <c r="M1456" s="29" t="str">
        <f t="shared" si="608"/>
        <v>-</v>
      </c>
      <c r="N1456" s="29" t="str">
        <f t="shared" si="609"/>
        <v>-</v>
      </c>
      <c r="O1456" s="29" t="str">
        <f t="shared" si="610"/>
        <v>-</v>
      </c>
      <c r="P1456" s="2">
        <f>Замеры!R1453</f>
        <v>0</v>
      </c>
      <c r="S1456" s="2">
        <f>Замеры!S1453</f>
        <v>0</v>
      </c>
      <c r="T1456" s="2" t="s">
        <v>72</v>
      </c>
      <c r="U1456" s="2" t="b">
        <f t="shared" si="611"/>
        <v>0</v>
      </c>
      <c r="V1456" s="2" t="b">
        <f t="shared" si="612"/>
        <v>0</v>
      </c>
      <c r="W1456" s="2" t="b">
        <f t="shared" si="613"/>
        <v>0</v>
      </c>
      <c r="Y1456" s="2">
        <f t="shared" ca="1" si="627"/>
        <v>42</v>
      </c>
      <c r="Z1456" s="2">
        <f t="shared" ca="1" si="627"/>
        <v>20</v>
      </c>
      <c r="AA1456" s="2">
        <f t="shared" ca="1" si="627"/>
        <v>21</v>
      </c>
      <c r="AB1456" s="5">
        <f t="shared" ca="1" si="615"/>
        <v>353</v>
      </c>
      <c r="AC1456" s="5">
        <f t="shared" ca="1" si="616"/>
        <v>326</v>
      </c>
      <c r="AD1456" s="5">
        <f t="shared" ca="1" si="617"/>
        <v>306</v>
      </c>
      <c r="AE1456" s="5">
        <f t="shared" ca="1" si="618"/>
        <v>304</v>
      </c>
      <c r="AF1456" s="5">
        <f t="shared" ca="1" si="619"/>
        <v>303</v>
      </c>
      <c r="AG1456" s="5">
        <f t="shared" ca="1" si="620"/>
        <v>304</v>
      </c>
      <c r="AH1456" s="5">
        <f t="shared" ca="1" si="621"/>
        <v>312</v>
      </c>
      <c r="AI1456" s="5">
        <f t="shared" ca="1" si="622"/>
        <v>246</v>
      </c>
      <c r="AJ1456" s="5">
        <f t="shared" ca="1" si="623"/>
        <v>360</v>
      </c>
      <c r="AK1456" s="5">
        <f t="shared" ca="1" si="624"/>
        <v>334</v>
      </c>
    </row>
    <row r="1457" spans="1:37" x14ac:dyDescent="0.3">
      <c r="A1457" s="35">
        <f>IF(Замеры!B1454=0, " ", Замеры!B1454)</f>
        <v>1451</v>
      </c>
      <c r="B1457" s="45" t="str">
        <f>Замеры!G1454</f>
        <v xml:space="preserve">Группа от QF </v>
      </c>
      <c r="C1457" s="45" t="str">
        <f>IF(Замеры!O1454=0, " ", Замеры!O1454)</f>
        <v xml:space="preserve"> </v>
      </c>
      <c r="D1457" s="69" t="str">
        <f t="shared" si="625"/>
        <v xml:space="preserve"> </v>
      </c>
      <c r="E1457" s="69" t="str">
        <f t="shared" si="626"/>
        <v xml:space="preserve"> </v>
      </c>
      <c r="F1457" s="29" t="str">
        <f t="shared" si="601"/>
        <v>-</v>
      </c>
      <c r="G1457" s="29" t="str">
        <f t="shared" si="602"/>
        <v>-</v>
      </c>
      <c r="H1457" s="29" t="str">
        <f t="shared" si="603"/>
        <v>-</v>
      </c>
      <c r="I1457" s="29" t="str">
        <f t="shared" si="604"/>
        <v>-</v>
      </c>
      <c r="J1457" s="46" t="str">
        <f t="shared" si="605"/>
        <v>-</v>
      </c>
      <c r="K1457" s="29" t="str">
        <f t="shared" si="606"/>
        <v>-</v>
      </c>
      <c r="L1457" s="29" t="str">
        <f t="shared" si="607"/>
        <v>-</v>
      </c>
      <c r="M1457" s="29" t="str">
        <f t="shared" si="608"/>
        <v>-</v>
      </c>
      <c r="N1457" s="29" t="str">
        <f t="shared" si="609"/>
        <v>-</v>
      </c>
      <c r="O1457" s="29" t="str">
        <f t="shared" si="610"/>
        <v>-</v>
      </c>
      <c r="P1457" s="2">
        <f>Замеры!R1454</f>
        <v>0</v>
      </c>
      <c r="S1457" s="2">
        <f>Замеры!S1454</f>
        <v>0</v>
      </c>
      <c r="T1457" s="2" t="s">
        <v>72</v>
      </c>
      <c r="U1457" s="2" t="b">
        <f t="shared" si="611"/>
        <v>0</v>
      </c>
      <c r="V1457" s="2" t="b">
        <f t="shared" si="612"/>
        <v>0</v>
      </c>
      <c r="W1457" s="2" t="b">
        <f t="shared" si="613"/>
        <v>0</v>
      </c>
      <c r="Y1457" s="2">
        <f t="shared" ca="1" si="627"/>
        <v>45</v>
      </c>
      <c r="Z1457" s="2">
        <f t="shared" ca="1" si="627"/>
        <v>20</v>
      </c>
      <c r="AA1457" s="2">
        <f t="shared" ca="1" si="627"/>
        <v>47</v>
      </c>
      <c r="AB1457" s="5">
        <f t="shared" ca="1" si="615"/>
        <v>577</v>
      </c>
      <c r="AC1457" s="5">
        <f t="shared" ca="1" si="616"/>
        <v>576</v>
      </c>
      <c r="AD1457" s="5">
        <f t="shared" ca="1" si="617"/>
        <v>598</v>
      </c>
      <c r="AE1457" s="5">
        <f t="shared" ca="1" si="618"/>
        <v>522</v>
      </c>
      <c r="AF1457" s="5">
        <f t="shared" ca="1" si="619"/>
        <v>479</v>
      </c>
      <c r="AG1457" s="5">
        <f t="shared" ca="1" si="620"/>
        <v>570</v>
      </c>
      <c r="AH1457" s="5">
        <f t="shared" ca="1" si="621"/>
        <v>555</v>
      </c>
      <c r="AI1457" s="5">
        <f t="shared" ca="1" si="622"/>
        <v>607</v>
      </c>
      <c r="AJ1457" s="5">
        <f t="shared" ca="1" si="623"/>
        <v>497</v>
      </c>
      <c r="AK1457" s="5">
        <f t="shared" ca="1" si="624"/>
        <v>611</v>
      </c>
    </row>
    <row r="1458" spans="1:37" x14ac:dyDescent="0.3">
      <c r="A1458" s="35">
        <f>IF(Замеры!B1455=0, " ", Замеры!B1455)</f>
        <v>1452</v>
      </c>
      <c r="B1458" s="45" t="str">
        <f>Замеры!G1455</f>
        <v xml:space="preserve">Группа от QF </v>
      </c>
      <c r="C1458" s="45" t="str">
        <f>IF(Замеры!O1455=0, " ", Замеры!O1455)</f>
        <v xml:space="preserve"> </v>
      </c>
      <c r="D1458" s="69" t="str">
        <f t="shared" si="625"/>
        <v xml:space="preserve"> </v>
      </c>
      <c r="E1458" s="69" t="str">
        <f t="shared" si="626"/>
        <v xml:space="preserve"> </v>
      </c>
      <c r="F1458" s="29" t="str">
        <f t="shared" si="601"/>
        <v>-</v>
      </c>
      <c r="G1458" s="29" t="str">
        <f t="shared" si="602"/>
        <v>-</v>
      </c>
      <c r="H1458" s="29" t="str">
        <f t="shared" si="603"/>
        <v>-</v>
      </c>
      <c r="I1458" s="29" t="str">
        <f t="shared" si="604"/>
        <v>-</v>
      </c>
      <c r="J1458" s="46" t="str">
        <f t="shared" si="605"/>
        <v>-</v>
      </c>
      <c r="K1458" s="29" t="str">
        <f t="shared" si="606"/>
        <v>-</v>
      </c>
      <c r="L1458" s="29" t="str">
        <f t="shared" si="607"/>
        <v>-</v>
      </c>
      <c r="M1458" s="29" t="str">
        <f t="shared" si="608"/>
        <v>-</v>
      </c>
      <c r="N1458" s="29" t="str">
        <f t="shared" si="609"/>
        <v>-</v>
      </c>
      <c r="O1458" s="29" t="str">
        <f t="shared" si="610"/>
        <v>-</v>
      </c>
      <c r="P1458" s="2">
        <f>Замеры!R1455</f>
        <v>0</v>
      </c>
      <c r="S1458" s="2">
        <f>Замеры!S1455</f>
        <v>0</v>
      </c>
      <c r="T1458" s="2" t="s">
        <v>72</v>
      </c>
      <c r="U1458" s="2" t="b">
        <f t="shared" si="611"/>
        <v>0</v>
      </c>
      <c r="V1458" s="2" t="b">
        <f t="shared" si="612"/>
        <v>0</v>
      </c>
      <c r="W1458" s="2" t="b">
        <f t="shared" si="613"/>
        <v>0</v>
      </c>
      <c r="Y1458" s="2">
        <f t="shared" ca="1" si="627"/>
        <v>48</v>
      </c>
      <c r="Z1458" s="2">
        <f t="shared" ca="1" si="627"/>
        <v>21</v>
      </c>
      <c r="AA1458" s="2">
        <f t="shared" ca="1" si="627"/>
        <v>20</v>
      </c>
      <c r="AB1458" s="5">
        <f t="shared" ca="1" si="615"/>
        <v>212</v>
      </c>
      <c r="AC1458" s="5">
        <f t="shared" ca="1" si="616"/>
        <v>266</v>
      </c>
      <c r="AD1458" s="5">
        <f t="shared" ca="1" si="617"/>
        <v>227</v>
      </c>
      <c r="AE1458" s="5">
        <f t="shared" ca="1" si="618"/>
        <v>327</v>
      </c>
      <c r="AF1458" s="5">
        <f t="shared" ca="1" si="619"/>
        <v>227</v>
      </c>
      <c r="AG1458" s="5">
        <f t="shared" ca="1" si="620"/>
        <v>227</v>
      </c>
      <c r="AH1458" s="5">
        <f t="shared" ca="1" si="621"/>
        <v>319</v>
      </c>
      <c r="AI1458" s="5">
        <f t="shared" ca="1" si="622"/>
        <v>224</v>
      </c>
      <c r="AJ1458" s="5">
        <f t="shared" ca="1" si="623"/>
        <v>250</v>
      </c>
      <c r="AK1458" s="5">
        <f t="shared" ca="1" si="624"/>
        <v>294</v>
      </c>
    </row>
    <row r="1459" spans="1:37" x14ac:dyDescent="0.3">
      <c r="A1459" s="35">
        <f>IF(Замеры!B1456=0, " ", Замеры!B1456)</f>
        <v>1453</v>
      </c>
      <c r="B1459" s="45" t="str">
        <f>Замеры!G1456</f>
        <v xml:space="preserve">Группа от QF </v>
      </c>
      <c r="C1459" s="45" t="str">
        <f>IF(Замеры!O1456=0, " ", Замеры!O1456)</f>
        <v xml:space="preserve"> </v>
      </c>
      <c r="D1459" s="69" t="str">
        <f t="shared" si="625"/>
        <v xml:space="preserve"> </v>
      </c>
      <c r="E1459" s="69" t="str">
        <f t="shared" si="626"/>
        <v xml:space="preserve"> </v>
      </c>
      <c r="F1459" s="29" t="str">
        <f t="shared" si="601"/>
        <v>-</v>
      </c>
      <c r="G1459" s="29" t="str">
        <f t="shared" si="602"/>
        <v>-</v>
      </c>
      <c r="H1459" s="29" t="str">
        <f t="shared" si="603"/>
        <v>-</v>
      </c>
      <c r="I1459" s="29" t="str">
        <f t="shared" si="604"/>
        <v>-</v>
      </c>
      <c r="J1459" s="46" t="str">
        <f t="shared" si="605"/>
        <v>-</v>
      </c>
      <c r="K1459" s="29" t="str">
        <f t="shared" si="606"/>
        <v>-</v>
      </c>
      <c r="L1459" s="29" t="str">
        <f t="shared" si="607"/>
        <v>-</v>
      </c>
      <c r="M1459" s="29" t="str">
        <f t="shared" si="608"/>
        <v>-</v>
      </c>
      <c r="N1459" s="29" t="str">
        <f t="shared" si="609"/>
        <v>-</v>
      </c>
      <c r="O1459" s="29" t="str">
        <f t="shared" si="610"/>
        <v>-</v>
      </c>
      <c r="P1459" s="2">
        <f>Замеры!R1456</f>
        <v>0</v>
      </c>
      <c r="S1459" s="2">
        <f>Замеры!S1456</f>
        <v>0</v>
      </c>
      <c r="T1459" s="2" t="s">
        <v>72</v>
      </c>
      <c r="U1459" s="2" t="b">
        <f t="shared" si="611"/>
        <v>0</v>
      </c>
      <c r="V1459" s="2" t="b">
        <f t="shared" si="612"/>
        <v>0</v>
      </c>
      <c r="W1459" s="2" t="b">
        <f t="shared" si="613"/>
        <v>0</v>
      </c>
      <c r="Y1459" s="2">
        <f t="shared" ca="1" si="627"/>
        <v>31</v>
      </c>
      <c r="Z1459" s="2">
        <f t="shared" ca="1" si="627"/>
        <v>22</v>
      </c>
      <c r="AA1459" s="2">
        <f t="shared" ca="1" si="627"/>
        <v>31</v>
      </c>
      <c r="AB1459" s="5">
        <f t="shared" ca="1" si="615"/>
        <v>328</v>
      </c>
      <c r="AC1459" s="5">
        <f t="shared" ca="1" si="616"/>
        <v>322</v>
      </c>
      <c r="AD1459" s="5">
        <f t="shared" ca="1" si="617"/>
        <v>429</v>
      </c>
      <c r="AE1459" s="5">
        <f t="shared" ca="1" si="618"/>
        <v>343</v>
      </c>
      <c r="AF1459" s="5">
        <f t="shared" ca="1" si="619"/>
        <v>459</v>
      </c>
      <c r="AG1459" s="5">
        <f t="shared" ca="1" si="620"/>
        <v>443</v>
      </c>
      <c r="AH1459" s="5">
        <f t="shared" ca="1" si="621"/>
        <v>391</v>
      </c>
      <c r="AI1459" s="5">
        <f t="shared" ca="1" si="622"/>
        <v>412</v>
      </c>
      <c r="AJ1459" s="5">
        <f t="shared" ca="1" si="623"/>
        <v>335</v>
      </c>
      <c r="AK1459" s="5">
        <f t="shared" ca="1" si="624"/>
        <v>377</v>
      </c>
    </row>
    <row r="1460" spans="1:37" x14ac:dyDescent="0.3">
      <c r="A1460" s="35">
        <f>IF(Замеры!B1457=0, " ", Замеры!B1457)</f>
        <v>1454</v>
      </c>
      <c r="B1460" s="45" t="str">
        <f>Замеры!G1457</f>
        <v xml:space="preserve">Группа от QF </v>
      </c>
      <c r="C1460" s="45" t="str">
        <f>IF(Замеры!O1457=0, " ", Замеры!O1457)</f>
        <v xml:space="preserve"> </v>
      </c>
      <c r="D1460" s="69" t="str">
        <f t="shared" si="625"/>
        <v xml:space="preserve"> </v>
      </c>
      <c r="E1460" s="69" t="str">
        <f t="shared" si="626"/>
        <v xml:space="preserve"> </v>
      </c>
      <c r="F1460" s="29" t="str">
        <f t="shared" si="601"/>
        <v>-</v>
      </c>
      <c r="G1460" s="29" t="str">
        <f t="shared" si="602"/>
        <v>-</v>
      </c>
      <c r="H1460" s="29" t="str">
        <f t="shared" si="603"/>
        <v>-</v>
      </c>
      <c r="I1460" s="29" t="str">
        <f t="shared" si="604"/>
        <v>-</v>
      </c>
      <c r="J1460" s="46" t="str">
        <f t="shared" si="605"/>
        <v>-</v>
      </c>
      <c r="K1460" s="29" t="str">
        <f t="shared" si="606"/>
        <v>-</v>
      </c>
      <c r="L1460" s="29" t="str">
        <f t="shared" si="607"/>
        <v>-</v>
      </c>
      <c r="M1460" s="29" t="str">
        <f t="shared" si="608"/>
        <v>-</v>
      </c>
      <c r="N1460" s="29" t="str">
        <f t="shared" si="609"/>
        <v>-</v>
      </c>
      <c r="O1460" s="29" t="str">
        <f t="shared" si="610"/>
        <v>-</v>
      </c>
      <c r="P1460" s="2">
        <f>Замеры!R1457</f>
        <v>0</v>
      </c>
      <c r="S1460" s="2">
        <f>Замеры!S1457</f>
        <v>0</v>
      </c>
      <c r="T1460" s="2" t="s">
        <v>72</v>
      </c>
      <c r="U1460" s="2" t="b">
        <f t="shared" si="611"/>
        <v>0</v>
      </c>
      <c r="V1460" s="2" t="b">
        <f t="shared" si="612"/>
        <v>0</v>
      </c>
      <c r="W1460" s="2" t="b">
        <f t="shared" si="613"/>
        <v>0</v>
      </c>
      <c r="Y1460" s="2">
        <f t="shared" ca="1" si="627"/>
        <v>44</v>
      </c>
      <c r="Z1460" s="2">
        <f t="shared" ca="1" si="627"/>
        <v>21</v>
      </c>
      <c r="AA1460" s="2">
        <f t="shared" ca="1" si="627"/>
        <v>43</v>
      </c>
      <c r="AB1460" s="5">
        <f t="shared" ca="1" si="615"/>
        <v>551</v>
      </c>
      <c r="AC1460" s="5">
        <f t="shared" ca="1" si="616"/>
        <v>443</v>
      </c>
      <c r="AD1460" s="5">
        <f t="shared" ca="1" si="617"/>
        <v>478</v>
      </c>
      <c r="AE1460" s="5">
        <f t="shared" ca="1" si="618"/>
        <v>522</v>
      </c>
      <c r="AF1460" s="5">
        <f t="shared" ca="1" si="619"/>
        <v>460</v>
      </c>
      <c r="AG1460" s="5">
        <f t="shared" ca="1" si="620"/>
        <v>564</v>
      </c>
      <c r="AH1460" s="5">
        <f t="shared" ca="1" si="621"/>
        <v>508</v>
      </c>
      <c r="AI1460" s="5">
        <f t="shared" ca="1" si="622"/>
        <v>481</v>
      </c>
      <c r="AJ1460" s="5">
        <f t="shared" ca="1" si="623"/>
        <v>515</v>
      </c>
      <c r="AK1460" s="5">
        <f t="shared" ca="1" si="624"/>
        <v>564</v>
      </c>
    </row>
    <row r="1461" spans="1:37" x14ac:dyDescent="0.3">
      <c r="A1461" s="35">
        <f>IF(Замеры!B1458=0, " ", Замеры!B1458)</f>
        <v>1455</v>
      </c>
      <c r="B1461" s="45" t="str">
        <f>Замеры!G1458</f>
        <v xml:space="preserve">Группа от QF </v>
      </c>
      <c r="C1461" s="45" t="str">
        <f>IF(Замеры!O1458=0, " ", Замеры!O1458)</f>
        <v xml:space="preserve"> </v>
      </c>
      <c r="D1461" s="69" t="str">
        <f t="shared" si="625"/>
        <v xml:space="preserve"> </v>
      </c>
      <c r="E1461" s="69" t="str">
        <f t="shared" si="626"/>
        <v xml:space="preserve"> </v>
      </c>
      <c r="F1461" s="29" t="str">
        <f t="shared" si="601"/>
        <v>-</v>
      </c>
      <c r="G1461" s="29" t="str">
        <f t="shared" si="602"/>
        <v>-</v>
      </c>
      <c r="H1461" s="29" t="str">
        <f t="shared" si="603"/>
        <v>-</v>
      </c>
      <c r="I1461" s="29" t="str">
        <f t="shared" si="604"/>
        <v>-</v>
      </c>
      <c r="J1461" s="46" t="str">
        <f t="shared" si="605"/>
        <v>-</v>
      </c>
      <c r="K1461" s="29" t="str">
        <f t="shared" si="606"/>
        <v>-</v>
      </c>
      <c r="L1461" s="29" t="str">
        <f t="shared" si="607"/>
        <v>-</v>
      </c>
      <c r="M1461" s="29" t="str">
        <f t="shared" si="608"/>
        <v>-</v>
      </c>
      <c r="N1461" s="29" t="str">
        <f t="shared" si="609"/>
        <v>-</v>
      </c>
      <c r="O1461" s="29" t="str">
        <f t="shared" si="610"/>
        <v>-</v>
      </c>
      <c r="P1461" s="2">
        <f>Замеры!R1458</f>
        <v>0</v>
      </c>
      <c r="S1461" s="2">
        <f>Замеры!S1458</f>
        <v>0</v>
      </c>
      <c r="T1461" s="2" t="s">
        <v>72</v>
      </c>
      <c r="U1461" s="2" t="b">
        <f t="shared" si="611"/>
        <v>0</v>
      </c>
      <c r="V1461" s="2" t="b">
        <f t="shared" si="612"/>
        <v>0</v>
      </c>
      <c r="W1461" s="2" t="b">
        <f t="shared" si="613"/>
        <v>0</v>
      </c>
      <c r="Y1461" s="2">
        <f t="shared" ca="1" si="627"/>
        <v>44</v>
      </c>
      <c r="Z1461" s="2">
        <f t="shared" ca="1" si="627"/>
        <v>50</v>
      </c>
      <c r="AA1461" s="2">
        <f t="shared" ca="1" si="627"/>
        <v>26</v>
      </c>
      <c r="AB1461" s="5">
        <f t="shared" ca="1" si="615"/>
        <v>342</v>
      </c>
      <c r="AC1461" s="5">
        <f t="shared" ca="1" si="616"/>
        <v>328</v>
      </c>
      <c r="AD1461" s="5">
        <f t="shared" ca="1" si="617"/>
        <v>394</v>
      </c>
      <c r="AE1461" s="5">
        <f t="shared" ca="1" si="618"/>
        <v>314</v>
      </c>
      <c r="AF1461" s="5">
        <f t="shared" ca="1" si="619"/>
        <v>272</v>
      </c>
      <c r="AG1461" s="5">
        <f t="shared" ca="1" si="620"/>
        <v>355</v>
      </c>
      <c r="AH1461" s="5">
        <f t="shared" ca="1" si="621"/>
        <v>400</v>
      </c>
      <c r="AI1461" s="5">
        <f t="shared" ca="1" si="622"/>
        <v>353</v>
      </c>
      <c r="AJ1461" s="5">
        <f t="shared" ca="1" si="623"/>
        <v>311</v>
      </c>
      <c r="AK1461" s="5">
        <f t="shared" ca="1" si="624"/>
        <v>281</v>
      </c>
    </row>
    <row r="1462" spans="1:37" x14ac:dyDescent="0.3">
      <c r="A1462" s="35">
        <f>IF(Замеры!B1459=0, " ", Замеры!B1459)</f>
        <v>1456</v>
      </c>
      <c r="B1462" s="45" t="str">
        <f>Замеры!G1459</f>
        <v xml:space="preserve">Группа от QF </v>
      </c>
      <c r="C1462" s="45" t="str">
        <f>IF(Замеры!O1459=0, " ", Замеры!O1459)</f>
        <v xml:space="preserve"> </v>
      </c>
      <c r="D1462" s="69" t="str">
        <f t="shared" si="625"/>
        <v xml:space="preserve"> </v>
      </c>
      <c r="E1462" s="69" t="str">
        <f t="shared" si="626"/>
        <v xml:space="preserve"> </v>
      </c>
      <c r="F1462" s="29" t="str">
        <f t="shared" si="601"/>
        <v>-</v>
      </c>
      <c r="G1462" s="29" t="str">
        <f t="shared" si="602"/>
        <v>-</v>
      </c>
      <c r="H1462" s="29" t="str">
        <f t="shared" si="603"/>
        <v>-</v>
      </c>
      <c r="I1462" s="29" t="str">
        <f t="shared" si="604"/>
        <v>-</v>
      </c>
      <c r="J1462" s="46" t="str">
        <f t="shared" si="605"/>
        <v>-</v>
      </c>
      <c r="K1462" s="29" t="str">
        <f t="shared" si="606"/>
        <v>-</v>
      </c>
      <c r="L1462" s="29" t="str">
        <f t="shared" si="607"/>
        <v>-</v>
      </c>
      <c r="M1462" s="29" t="str">
        <f t="shared" si="608"/>
        <v>-</v>
      </c>
      <c r="N1462" s="29" t="str">
        <f t="shared" si="609"/>
        <v>-</v>
      </c>
      <c r="O1462" s="29" t="str">
        <f t="shared" si="610"/>
        <v>-</v>
      </c>
      <c r="P1462" s="2">
        <f>Замеры!R1459</f>
        <v>0</v>
      </c>
      <c r="S1462" s="2">
        <f>Замеры!S1459</f>
        <v>0</v>
      </c>
      <c r="T1462" s="2" t="s">
        <v>72</v>
      </c>
      <c r="U1462" s="2" t="b">
        <f t="shared" si="611"/>
        <v>0</v>
      </c>
      <c r="V1462" s="2" t="b">
        <f t="shared" si="612"/>
        <v>0</v>
      </c>
      <c r="W1462" s="2" t="b">
        <f t="shared" si="613"/>
        <v>0</v>
      </c>
      <c r="Y1462" s="2">
        <f t="shared" ca="1" si="627"/>
        <v>44</v>
      </c>
      <c r="Z1462" s="2">
        <f t="shared" ca="1" si="627"/>
        <v>27</v>
      </c>
      <c r="AA1462" s="2">
        <f t="shared" ca="1" si="627"/>
        <v>32</v>
      </c>
      <c r="AB1462" s="5">
        <f t="shared" ca="1" si="615"/>
        <v>329</v>
      </c>
      <c r="AC1462" s="5">
        <f t="shared" ca="1" si="616"/>
        <v>373</v>
      </c>
      <c r="AD1462" s="5">
        <f t="shared" ca="1" si="617"/>
        <v>351</v>
      </c>
      <c r="AE1462" s="5">
        <f t="shared" ca="1" si="618"/>
        <v>433</v>
      </c>
      <c r="AF1462" s="5">
        <f t="shared" ca="1" si="619"/>
        <v>439</v>
      </c>
      <c r="AG1462" s="5">
        <f t="shared" ca="1" si="620"/>
        <v>334</v>
      </c>
      <c r="AH1462" s="5">
        <f t="shared" ca="1" si="621"/>
        <v>349</v>
      </c>
      <c r="AI1462" s="5">
        <f t="shared" ca="1" si="622"/>
        <v>462</v>
      </c>
      <c r="AJ1462" s="5">
        <f t="shared" ca="1" si="623"/>
        <v>420</v>
      </c>
      <c r="AK1462" s="5">
        <f t="shared" ca="1" si="624"/>
        <v>373</v>
      </c>
    </row>
    <row r="1463" spans="1:37" x14ac:dyDescent="0.3">
      <c r="A1463" s="35">
        <f>IF(Замеры!B1460=0, " ", Замеры!B1460)</f>
        <v>1457</v>
      </c>
      <c r="B1463" s="45" t="str">
        <f>Замеры!G1460</f>
        <v xml:space="preserve">Группа от QF </v>
      </c>
      <c r="C1463" s="45" t="str">
        <f>IF(Замеры!O1460=0, " ", Замеры!O1460)</f>
        <v xml:space="preserve"> </v>
      </c>
      <c r="D1463" s="69" t="str">
        <f t="shared" si="625"/>
        <v xml:space="preserve"> </v>
      </c>
      <c r="E1463" s="69" t="str">
        <f t="shared" si="626"/>
        <v xml:space="preserve"> </v>
      </c>
      <c r="F1463" s="29" t="str">
        <f t="shared" si="601"/>
        <v>-</v>
      </c>
      <c r="G1463" s="29" t="str">
        <f t="shared" si="602"/>
        <v>-</v>
      </c>
      <c r="H1463" s="29" t="str">
        <f t="shared" si="603"/>
        <v>-</v>
      </c>
      <c r="I1463" s="29" t="str">
        <f t="shared" si="604"/>
        <v>-</v>
      </c>
      <c r="J1463" s="46" t="str">
        <f t="shared" si="605"/>
        <v>-</v>
      </c>
      <c r="K1463" s="29" t="str">
        <f t="shared" si="606"/>
        <v>-</v>
      </c>
      <c r="L1463" s="29" t="str">
        <f t="shared" si="607"/>
        <v>-</v>
      </c>
      <c r="M1463" s="29" t="str">
        <f t="shared" si="608"/>
        <v>-</v>
      </c>
      <c r="N1463" s="29" t="str">
        <f t="shared" si="609"/>
        <v>-</v>
      </c>
      <c r="O1463" s="29" t="str">
        <f t="shared" si="610"/>
        <v>-</v>
      </c>
      <c r="P1463" s="2">
        <f>Замеры!R1460</f>
        <v>0</v>
      </c>
      <c r="S1463" s="2">
        <f>Замеры!S1460</f>
        <v>0</v>
      </c>
      <c r="T1463" s="2" t="s">
        <v>72</v>
      </c>
      <c r="U1463" s="2" t="b">
        <f t="shared" si="611"/>
        <v>0</v>
      </c>
      <c r="V1463" s="2" t="b">
        <f t="shared" si="612"/>
        <v>0</v>
      </c>
      <c r="W1463" s="2" t="b">
        <f t="shared" si="613"/>
        <v>0</v>
      </c>
      <c r="Y1463" s="2">
        <f t="shared" ca="1" si="627"/>
        <v>26</v>
      </c>
      <c r="Z1463" s="2">
        <f t="shared" ca="1" si="627"/>
        <v>27</v>
      </c>
      <c r="AA1463" s="2">
        <f t="shared" ca="1" si="627"/>
        <v>24</v>
      </c>
      <c r="AB1463" s="5">
        <f t="shared" ca="1" si="615"/>
        <v>302</v>
      </c>
      <c r="AC1463" s="5">
        <f t="shared" ca="1" si="616"/>
        <v>360</v>
      </c>
      <c r="AD1463" s="5">
        <f t="shared" ca="1" si="617"/>
        <v>328</v>
      </c>
      <c r="AE1463" s="5">
        <f t="shared" ca="1" si="618"/>
        <v>327</v>
      </c>
      <c r="AF1463" s="5">
        <f t="shared" ca="1" si="619"/>
        <v>293</v>
      </c>
      <c r="AG1463" s="5">
        <f t="shared" ca="1" si="620"/>
        <v>267</v>
      </c>
      <c r="AH1463" s="5">
        <f t="shared" ca="1" si="621"/>
        <v>274</v>
      </c>
      <c r="AI1463" s="5">
        <f t="shared" ca="1" si="622"/>
        <v>367</v>
      </c>
      <c r="AJ1463" s="5">
        <f t="shared" ca="1" si="623"/>
        <v>292</v>
      </c>
      <c r="AK1463" s="5">
        <f t="shared" ca="1" si="624"/>
        <v>386</v>
      </c>
    </row>
    <row r="1464" spans="1:37" x14ac:dyDescent="0.3">
      <c r="A1464" s="35">
        <f>IF(Замеры!B1461=0, " ", Замеры!B1461)</f>
        <v>1458</v>
      </c>
      <c r="B1464" s="45" t="str">
        <f>Замеры!G1461</f>
        <v xml:space="preserve">Группа от QF </v>
      </c>
      <c r="C1464" s="45" t="str">
        <f>IF(Замеры!O1461=0, " ", Замеры!O1461)</f>
        <v xml:space="preserve"> </v>
      </c>
      <c r="D1464" s="69" t="str">
        <f t="shared" si="625"/>
        <v xml:space="preserve"> </v>
      </c>
      <c r="E1464" s="69" t="str">
        <f t="shared" si="626"/>
        <v xml:space="preserve"> </v>
      </c>
      <c r="F1464" s="29" t="str">
        <f t="shared" si="601"/>
        <v>-</v>
      </c>
      <c r="G1464" s="29" t="str">
        <f t="shared" si="602"/>
        <v>-</v>
      </c>
      <c r="H1464" s="29" t="str">
        <f t="shared" si="603"/>
        <v>-</v>
      </c>
      <c r="I1464" s="29" t="str">
        <f t="shared" si="604"/>
        <v>-</v>
      </c>
      <c r="J1464" s="46" t="str">
        <f t="shared" si="605"/>
        <v>-</v>
      </c>
      <c r="K1464" s="29" t="str">
        <f t="shared" si="606"/>
        <v>-</v>
      </c>
      <c r="L1464" s="29" t="str">
        <f t="shared" si="607"/>
        <v>-</v>
      </c>
      <c r="M1464" s="29" t="str">
        <f t="shared" si="608"/>
        <v>-</v>
      </c>
      <c r="N1464" s="29" t="str">
        <f t="shared" si="609"/>
        <v>-</v>
      </c>
      <c r="O1464" s="29" t="str">
        <f t="shared" si="610"/>
        <v>-</v>
      </c>
      <c r="P1464" s="2">
        <f>Замеры!R1461</f>
        <v>0</v>
      </c>
      <c r="S1464" s="2">
        <f>Замеры!S1461</f>
        <v>0</v>
      </c>
      <c r="T1464" s="2" t="s">
        <v>72</v>
      </c>
      <c r="U1464" s="2" t="b">
        <f t="shared" si="611"/>
        <v>0</v>
      </c>
      <c r="V1464" s="2" t="b">
        <f t="shared" si="612"/>
        <v>0</v>
      </c>
      <c r="W1464" s="2" t="b">
        <f t="shared" si="613"/>
        <v>0</v>
      </c>
      <c r="Y1464" s="2">
        <f t="shared" ca="1" si="627"/>
        <v>48</v>
      </c>
      <c r="Z1464" s="2">
        <f t="shared" ca="1" si="627"/>
        <v>33</v>
      </c>
      <c r="AA1464" s="2">
        <f t="shared" ca="1" si="627"/>
        <v>34</v>
      </c>
      <c r="AB1464" s="5">
        <f t="shared" ca="1" si="615"/>
        <v>418</v>
      </c>
      <c r="AC1464" s="5">
        <f t="shared" ca="1" si="616"/>
        <v>414</v>
      </c>
      <c r="AD1464" s="5">
        <f t="shared" ca="1" si="617"/>
        <v>367</v>
      </c>
      <c r="AE1464" s="5">
        <f t="shared" ca="1" si="618"/>
        <v>411</v>
      </c>
      <c r="AF1464" s="5">
        <f t="shared" ca="1" si="619"/>
        <v>457</v>
      </c>
      <c r="AG1464" s="5">
        <f t="shared" ca="1" si="620"/>
        <v>484</v>
      </c>
      <c r="AH1464" s="5">
        <f t="shared" ca="1" si="621"/>
        <v>374</v>
      </c>
      <c r="AI1464" s="5">
        <f t="shared" ca="1" si="622"/>
        <v>428</v>
      </c>
      <c r="AJ1464" s="5">
        <f t="shared" ca="1" si="623"/>
        <v>360</v>
      </c>
      <c r="AK1464" s="5">
        <f t="shared" ca="1" si="624"/>
        <v>445</v>
      </c>
    </row>
    <row r="1465" spans="1:37" x14ac:dyDescent="0.3">
      <c r="A1465" s="35">
        <f>IF(Замеры!B1462=0, " ", Замеры!B1462)</f>
        <v>1459</v>
      </c>
      <c r="B1465" s="45" t="str">
        <f>Замеры!G1462</f>
        <v xml:space="preserve">Группа от QF </v>
      </c>
      <c r="C1465" s="45" t="str">
        <f>IF(Замеры!O1462=0, " ", Замеры!O1462)</f>
        <v xml:space="preserve"> </v>
      </c>
      <c r="D1465" s="69" t="str">
        <f t="shared" si="625"/>
        <v xml:space="preserve"> </v>
      </c>
      <c r="E1465" s="69" t="str">
        <f t="shared" si="626"/>
        <v xml:space="preserve"> </v>
      </c>
      <c r="F1465" s="29" t="str">
        <f t="shared" si="601"/>
        <v>-</v>
      </c>
      <c r="G1465" s="29" t="str">
        <f t="shared" si="602"/>
        <v>-</v>
      </c>
      <c r="H1465" s="29" t="str">
        <f t="shared" si="603"/>
        <v>-</v>
      </c>
      <c r="I1465" s="29" t="str">
        <f t="shared" si="604"/>
        <v>-</v>
      </c>
      <c r="J1465" s="46" t="str">
        <f t="shared" si="605"/>
        <v>-</v>
      </c>
      <c r="K1465" s="29" t="str">
        <f t="shared" si="606"/>
        <v>-</v>
      </c>
      <c r="L1465" s="29" t="str">
        <f t="shared" si="607"/>
        <v>-</v>
      </c>
      <c r="M1465" s="29" t="str">
        <f t="shared" si="608"/>
        <v>-</v>
      </c>
      <c r="N1465" s="29" t="str">
        <f t="shared" si="609"/>
        <v>-</v>
      </c>
      <c r="O1465" s="29" t="str">
        <f t="shared" si="610"/>
        <v>-</v>
      </c>
      <c r="P1465" s="2">
        <f>Замеры!R1462</f>
        <v>0</v>
      </c>
      <c r="S1465" s="2">
        <f>Замеры!S1462</f>
        <v>0</v>
      </c>
      <c r="T1465" s="2" t="s">
        <v>72</v>
      </c>
      <c r="U1465" s="2" t="b">
        <f t="shared" si="611"/>
        <v>0</v>
      </c>
      <c r="V1465" s="2" t="b">
        <f t="shared" si="612"/>
        <v>0</v>
      </c>
      <c r="W1465" s="2" t="b">
        <f t="shared" si="613"/>
        <v>0</v>
      </c>
      <c r="Y1465" s="2">
        <f t="shared" ca="1" si="627"/>
        <v>29</v>
      </c>
      <c r="Z1465" s="2">
        <f t="shared" ca="1" si="627"/>
        <v>48</v>
      </c>
      <c r="AA1465" s="2">
        <f t="shared" ca="1" si="627"/>
        <v>37</v>
      </c>
      <c r="AB1465" s="5">
        <f t="shared" ca="1" si="615"/>
        <v>494</v>
      </c>
      <c r="AC1465" s="5">
        <f t="shared" ca="1" si="616"/>
        <v>494</v>
      </c>
      <c r="AD1465" s="5">
        <f t="shared" ca="1" si="617"/>
        <v>496</v>
      </c>
      <c r="AE1465" s="5">
        <f t="shared" ca="1" si="618"/>
        <v>399</v>
      </c>
      <c r="AF1465" s="5">
        <f t="shared" ca="1" si="619"/>
        <v>487</v>
      </c>
      <c r="AG1465" s="5">
        <f t="shared" ca="1" si="620"/>
        <v>504</v>
      </c>
      <c r="AH1465" s="5">
        <f t="shared" ca="1" si="621"/>
        <v>469</v>
      </c>
      <c r="AI1465" s="5">
        <f t="shared" ca="1" si="622"/>
        <v>402</v>
      </c>
      <c r="AJ1465" s="5">
        <f t="shared" ca="1" si="623"/>
        <v>397</v>
      </c>
      <c r="AK1465" s="5">
        <f t="shared" ca="1" si="624"/>
        <v>477</v>
      </c>
    </row>
    <row r="1466" spans="1:37" x14ac:dyDescent="0.3">
      <c r="A1466" s="35">
        <f>IF(Замеры!B1463=0, " ", Замеры!B1463)</f>
        <v>1460</v>
      </c>
      <c r="B1466" s="45" t="str">
        <f>Замеры!G1463</f>
        <v xml:space="preserve">Группа от QF </v>
      </c>
      <c r="C1466" s="45" t="str">
        <f>IF(Замеры!O1463=0, " ", Замеры!O1463)</f>
        <v xml:space="preserve"> </v>
      </c>
      <c r="D1466" s="69" t="str">
        <f t="shared" si="625"/>
        <v xml:space="preserve"> </v>
      </c>
      <c r="E1466" s="69" t="str">
        <f t="shared" si="626"/>
        <v xml:space="preserve"> </v>
      </c>
      <c r="F1466" s="29" t="str">
        <f t="shared" si="601"/>
        <v>-</v>
      </c>
      <c r="G1466" s="29" t="str">
        <f t="shared" si="602"/>
        <v>-</v>
      </c>
      <c r="H1466" s="29" t="str">
        <f t="shared" si="603"/>
        <v>-</v>
      </c>
      <c r="I1466" s="29" t="str">
        <f t="shared" si="604"/>
        <v>-</v>
      </c>
      <c r="J1466" s="46" t="str">
        <f t="shared" si="605"/>
        <v>-</v>
      </c>
      <c r="K1466" s="29" t="str">
        <f t="shared" si="606"/>
        <v>-</v>
      </c>
      <c r="L1466" s="29" t="str">
        <f t="shared" si="607"/>
        <v>-</v>
      </c>
      <c r="M1466" s="29" t="str">
        <f t="shared" si="608"/>
        <v>-</v>
      </c>
      <c r="N1466" s="29" t="str">
        <f t="shared" si="609"/>
        <v>-</v>
      </c>
      <c r="O1466" s="29" t="str">
        <f t="shared" si="610"/>
        <v>-</v>
      </c>
      <c r="P1466" s="2">
        <f>Замеры!R1463</f>
        <v>0</v>
      </c>
      <c r="S1466" s="2">
        <f>Замеры!S1463</f>
        <v>0</v>
      </c>
      <c r="T1466" s="2" t="s">
        <v>72</v>
      </c>
      <c r="U1466" s="2" t="b">
        <f t="shared" si="611"/>
        <v>0</v>
      </c>
      <c r="V1466" s="2" t="b">
        <f t="shared" si="612"/>
        <v>0</v>
      </c>
      <c r="W1466" s="2" t="b">
        <f t="shared" si="613"/>
        <v>0</v>
      </c>
      <c r="Y1466" s="2">
        <f t="shared" ca="1" si="627"/>
        <v>49</v>
      </c>
      <c r="Z1466" s="2">
        <f t="shared" ca="1" si="627"/>
        <v>47</v>
      </c>
      <c r="AA1466" s="2">
        <f t="shared" ca="1" si="627"/>
        <v>49</v>
      </c>
      <c r="AB1466" s="5">
        <f t="shared" ca="1" si="615"/>
        <v>542</v>
      </c>
      <c r="AC1466" s="5">
        <f t="shared" ca="1" si="616"/>
        <v>626</v>
      </c>
      <c r="AD1466" s="5">
        <f t="shared" ca="1" si="617"/>
        <v>585</v>
      </c>
      <c r="AE1466" s="5">
        <f t="shared" ca="1" si="618"/>
        <v>639</v>
      </c>
      <c r="AF1466" s="5">
        <f t="shared" ca="1" si="619"/>
        <v>550</v>
      </c>
      <c r="AG1466" s="5">
        <f t="shared" ca="1" si="620"/>
        <v>508</v>
      </c>
      <c r="AH1466" s="5">
        <f t="shared" ca="1" si="621"/>
        <v>554</v>
      </c>
      <c r="AI1466" s="5">
        <f t="shared" ca="1" si="622"/>
        <v>538</v>
      </c>
      <c r="AJ1466" s="5">
        <f t="shared" ca="1" si="623"/>
        <v>624</v>
      </c>
      <c r="AK1466" s="5">
        <f t="shared" ca="1" si="624"/>
        <v>599</v>
      </c>
    </row>
    <row r="1467" spans="1:37" x14ac:dyDescent="0.3">
      <c r="A1467" s="35">
        <f>IF(Замеры!B1464=0, " ", Замеры!B1464)</f>
        <v>1461</v>
      </c>
      <c r="B1467" s="45" t="str">
        <f>Замеры!G1464</f>
        <v xml:space="preserve">Группа от QF </v>
      </c>
      <c r="C1467" s="45" t="str">
        <f>IF(Замеры!O1464=0, " ", Замеры!O1464)</f>
        <v xml:space="preserve"> </v>
      </c>
      <c r="D1467" s="69" t="str">
        <f t="shared" si="625"/>
        <v xml:space="preserve"> </v>
      </c>
      <c r="E1467" s="69" t="str">
        <f t="shared" si="626"/>
        <v xml:space="preserve"> </v>
      </c>
      <c r="F1467" s="29" t="str">
        <f t="shared" si="601"/>
        <v>-</v>
      </c>
      <c r="G1467" s="29" t="str">
        <f t="shared" si="602"/>
        <v>-</v>
      </c>
      <c r="H1467" s="29" t="str">
        <f t="shared" si="603"/>
        <v>-</v>
      </c>
      <c r="I1467" s="29" t="str">
        <f t="shared" si="604"/>
        <v>-</v>
      </c>
      <c r="J1467" s="46" t="str">
        <f t="shared" si="605"/>
        <v>-</v>
      </c>
      <c r="K1467" s="29" t="str">
        <f t="shared" si="606"/>
        <v>-</v>
      </c>
      <c r="L1467" s="29" t="str">
        <f t="shared" si="607"/>
        <v>-</v>
      </c>
      <c r="M1467" s="29" t="str">
        <f t="shared" si="608"/>
        <v>-</v>
      </c>
      <c r="N1467" s="29" t="str">
        <f t="shared" si="609"/>
        <v>-</v>
      </c>
      <c r="O1467" s="29" t="str">
        <f t="shared" si="610"/>
        <v>-</v>
      </c>
      <c r="P1467" s="2">
        <f>Замеры!R1464</f>
        <v>0</v>
      </c>
      <c r="S1467" s="2">
        <f>Замеры!S1464</f>
        <v>0</v>
      </c>
      <c r="T1467" s="2" t="s">
        <v>72</v>
      </c>
      <c r="U1467" s="2" t="b">
        <f t="shared" si="611"/>
        <v>0</v>
      </c>
      <c r="V1467" s="2" t="b">
        <f t="shared" si="612"/>
        <v>0</v>
      </c>
      <c r="W1467" s="2" t="b">
        <f t="shared" si="613"/>
        <v>0</v>
      </c>
      <c r="Y1467" s="2">
        <f t="shared" ca="1" si="627"/>
        <v>41</v>
      </c>
      <c r="Z1467" s="2">
        <f t="shared" ca="1" si="627"/>
        <v>50</v>
      </c>
      <c r="AA1467" s="2">
        <f t="shared" ca="1" si="627"/>
        <v>24</v>
      </c>
      <c r="AB1467" s="5">
        <f t="shared" ca="1" si="615"/>
        <v>291</v>
      </c>
      <c r="AC1467" s="5">
        <f t="shared" ca="1" si="616"/>
        <v>369</v>
      </c>
      <c r="AD1467" s="5">
        <f t="shared" ca="1" si="617"/>
        <v>390</v>
      </c>
      <c r="AE1467" s="5">
        <f t="shared" ca="1" si="618"/>
        <v>387</v>
      </c>
      <c r="AF1467" s="5">
        <f t="shared" ca="1" si="619"/>
        <v>389</v>
      </c>
      <c r="AG1467" s="5">
        <f t="shared" ca="1" si="620"/>
        <v>364</v>
      </c>
      <c r="AH1467" s="5">
        <f t="shared" ca="1" si="621"/>
        <v>264</v>
      </c>
      <c r="AI1467" s="5">
        <f t="shared" ca="1" si="622"/>
        <v>354</v>
      </c>
      <c r="AJ1467" s="5">
        <f t="shared" ca="1" si="623"/>
        <v>375</v>
      </c>
      <c r="AK1467" s="5">
        <f t="shared" ca="1" si="624"/>
        <v>329</v>
      </c>
    </row>
    <row r="1468" spans="1:37" x14ac:dyDescent="0.3">
      <c r="A1468" s="35">
        <f>IF(Замеры!B1465=0, " ", Замеры!B1465)</f>
        <v>1462</v>
      </c>
      <c r="B1468" s="45" t="str">
        <f>Замеры!G1465</f>
        <v xml:space="preserve">Группа от QF </v>
      </c>
      <c r="C1468" s="45" t="str">
        <f>IF(Замеры!O1465=0, " ", Замеры!O1465)</f>
        <v xml:space="preserve"> </v>
      </c>
      <c r="D1468" s="69" t="str">
        <f t="shared" si="625"/>
        <v xml:space="preserve"> </v>
      </c>
      <c r="E1468" s="69" t="str">
        <f t="shared" si="626"/>
        <v xml:space="preserve"> </v>
      </c>
      <c r="F1468" s="29" t="str">
        <f t="shared" si="601"/>
        <v>-</v>
      </c>
      <c r="G1468" s="29" t="str">
        <f t="shared" si="602"/>
        <v>-</v>
      </c>
      <c r="H1468" s="29" t="str">
        <f t="shared" si="603"/>
        <v>-</v>
      </c>
      <c r="I1468" s="29" t="str">
        <f t="shared" si="604"/>
        <v>-</v>
      </c>
      <c r="J1468" s="46" t="str">
        <f t="shared" si="605"/>
        <v>-</v>
      </c>
      <c r="K1468" s="29" t="str">
        <f t="shared" si="606"/>
        <v>-</v>
      </c>
      <c r="L1468" s="29" t="str">
        <f t="shared" si="607"/>
        <v>-</v>
      </c>
      <c r="M1468" s="29" t="str">
        <f t="shared" si="608"/>
        <v>-</v>
      </c>
      <c r="N1468" s="29" t="str">
        <f t="shared" si="609"/>
        <v>-</v>
      </c>
      <c r="O1468" s="29" t="str">
        <f t="shared" si="610"/>
        <v>-</v>
      </c>
      <c r="P1468" s="2">
        <f>Замеры!R1465</f>
        <v>0</v>
      </c>
      <c r="S1468" s="2">
        <f>Замеры!S1465</f>
        <v>0</v>
      </c>
      <c r="T1468" s="2" t="s">
        <v>72</v>
      </c>
      <c r="U1468" s="2" t="b">
        <f t="shared" si="611"/>
        <v>0</v>
      </c>
      <c r="V1468" s="2" t="b">
        <f t="shared" si="612"/>
        <v>0</v>
      </c>
      <c r="W1468" s="2" t="b">
        <f t="shared" si="613"/>
        <v>0</v>
      </c>
      <c r="Y1468" s="2">
        <f t="shared" ca="1" si="627"/>
        <v>50</v>
      </c>
      <c r="Z1468" s="2">
        <f t="shared" ca="1" si="627"/>
        <v>44</v>
      </c>
      <c r="AA1468" s="2">
        <f t="shared" ca="1" si="627"/>
        <v>43</v>
      </c>
      <c r="AB1468" s="5">
        <f t="shared" ca="1" si="615"/>
        <v>456</v>
      </c>
      <c r="AC1468" s="5">
        <f t="shared" ca="1" si="616"/>
        <v>438</v>
      </c>
      <c r="AD1468" s="5">
        <f t="shared" ca="1" si="617"/>
        <v>464</v>
      </c>
      <c r="AE1468" s="5">
        <f t="shared" ca="1" si="618"/>
        <v>545</v>
      </c>
      <c r="AF1468" s="5">
        <f t="shared" ca="1" si="619"/>
        <v>552</v>
      </c>
      <c r="AG1468" s="5">
        <f t="shared" ca="1" si="620"/>
        <v>438</v>
      </c>
      <c r="AH1468" s="5">
        <f t="shared" ca="1" si="621"/>
        <v>563</v>
      </c>
      <c r="AI1468" s="5">
        <f t="shared" ca="1" si="622"/>
        <v>471</v>
      </c>
      <c r="AJ1468" s="5">
        <f t="shared" ca="1" si="623"/>
        <v>542</v>
      </c>
      <c r="AK1468" s="5">
        <f t="shared" ca="1" si="624"/>
        <v>559</v>
      </c>
    </row>
    <row r="1469" spans="1:37" x14ac:dyDescent="0.3">
      <c r="A1469" s="35">
        <f>IF(Замеры!B1466=0, " ", Замеры!B1466)</f>
        <v>1463</v>
      </c>
      <c r="B1469" s="45" t="str">
        <f>Замеры!G1466</f>
        <v xml:space="preserve">Группа от QF </v>
      </c>
      <c r="C1469" s="45" t="str">
        <f>IF(Замеры!O1466=0, " ", Замеры!O1466)</f>
        <v xml:space="preserve"> </v>
      </c>
      <c r="D1469" s="69" t="str">
        <f t="shared" si="625"/>
        <v xml:space="preserve"> </v>
      </c>
      <c r="E1469" s="69" t="str">
        <f t="shared" si="626"/>
        <v xml:space="preserve"> </v>
      </c>
      <c r="F1469" s="29" t="str">
        <f t="shared" si="601"/>
        <v>-</v>
      </c>
      <c r="G1469" s="29" t="str">
        <f t="shared" si="602"/>
        <v>-</v>
      </c>
      <c r="H1469" s="29" t="str">
        <f t="shared" si="603"/>
        <v>-</v>
      </c>
      <c r="I1469" s="29" t="str">
        <f t="shared" si="604"/>
        <v>-</v>
      </c>
      <c r="J1469" s="46" t="str">
        <f t="shared" si="605"/>
        <v>-</v>
      </c>
      <c r="K1469" s="29" t="str">
        <f t="shared" si="606"/>
        <v>-</v>
      </c>
      <c r="L1469" s="29" t="str">
        <f t="shared" si="607"/>
        <v>-</v>
      </c>
      <c r="M1469" s="29" t="str">
        <f t="shared" si="608"/>
        <v>-</v>
      </c>
      <c r="N1469" s="29" t="str">
        <f t="shared" si="609"/>
        <v>-</v>
      </c>
      <c r="O1469" s="29" t="str">
        <f t="shared" si="610"/>
        <v>-</v>
      </c>
      <c r="P1469" s="2">
        <f>Замеры!R1466</f>
        <v>0</v>
      </c>
      <c r="S1469" s="2">
        <f>Замеры!S1466</f>
        <v>0</v>
      </c>
      <c r="T1469" s="2" t="s">
        <v>72</v>
      </c>
      <c r="U1469" s="2" t="b">
        <f t="shared" si="611"/>
        <v>0</v>
      </c>
      <c r="V1469" s="2" t="b">
        <f t="shared" si="612"/>
        <v>0</v>
      </c>
      <c r="W1469" s="2" t="b">
        <f t="shared" si="613"/>
        <v>0</v>
      </c>
      <c r="Y1469" s="2">
        <f t="shared" ca="1" si="627"/>
        <v>29</v>
      </c>
      <c r="Z1469" s="2">
        <f t="shared" ca="1" si="627"/>
        <v>22</v>
      </c>
      <c r="AA1469" s="2">
        <f t="shared" ca="1" si="627"/>
        <v>27</v>
      </c>
      <c r="AB1469" s="5">
        <f t="shared" ca="1" si="615"/>
        <v>299</v>
      </c>
      <c r="AC1469" s="5">
        <f t="shared" ca="1" si="616"/>
        <v>400</v>
      </c>
      <c r="AD1469" s="5">
        <f t="shared" ca="1" si="617"/>
        <v>324</v>
      </c>
      <c r="AE1469" s="5">
        <f t="shared" ca="1" si="618"/>
        <v>373</v>
      </c>
      <c r="AF1469" s="5">
        <f t="shared" ca="1" si="619"/>
        <v>371</v>
      </c>
      <c r="AG1469" s="5">
        <f t="shared" ca="1" si="620"/>
        <v>293</v>
      </c>
      <c r="AH1469" s="5">
        <f t="shared" ca="1" si="621"/>
        <v>276</v>
      </c>
      <c r="AI1469" s="5">
        <f t="shared" ca="1" si="622"/>
        <v>359</v>
      </c>
      <c r="AJ1469" s="5">
        <f t="shared" ca="1" si="623"/>
        <v>374</v>
      </c>
      <c r="AK1469" s="5">
        <f t="shared" ca="1" si="624"/>
        <v>377</v>
      </c>
    </row>
    <row r="1470" spans="1:37" x14ac:dyDescent="0.3">
      <c r="A1470" s="35">
        <f>IF(Замеры!B1467=0, " ", Замеры!B1467)</f>
        <v>1464</v>
      </c>
      <c r="B1470" s="45" t="str">
        <f>Замеры!G1467</f>
        <v xml:space="preserve">Группа от QF </v>
      </c>
      <c r="C1470" s="45" t="str">
        <f>IF(Замеры!O1467=0, " ", Замеры!O1467)</f>
        <v xml:space="preserve"> </v>
      </c>
      <c r="D1470" s="69" t="str">
        <f t="shared" si="625"/>
        <v xml:space="preserve"> </v>
      </c>
      <c r="E1470" s="69" t="str">
        <f t="shared" si="626"/>
        <v xml:space="preserve"> </v>
      </c>
      <c r="F1470" s="29" t="str">
        <f t="shared" si="601"/>
        <v>-</v>
      </c>
      <c r="G1470" s="29" t="str">
        <f t="shared" si="602"/>
        <v>-</v>
      </c>
      <c r="H1470" s="29" t="str">
        <f t="shared" si="603"/>
        <v>-</v>
      </c>
      <c r="I1470" s="29" t="str">
        <f t="shared" si="604"/>
        <v>-</v>
      </c>
      <c r="J1470" s="46" t="str">
        <f t="shared" si="605"/>
        <v>-</v>
      </c>
      <c r="K1470" s="29" t="str">
        <f t="shared" si="606"/>
        <v>-</v>
      </c>
      <c r="L1470" s="29" t="str">
        <f t="shared" si="607"/>
        <v>-</v>
      </c>
      <c r="M1470" s="29" t="str">
        <f t="shared" si="608"/>
        <v>-</v>
      </c>
      <c r="N1470" s="29" t="str">
        <f t="shared" si="609"/>
        <v>-</v>
      </c>
      <c r="O1470" s="29" t="str">
        <f t="shared" si="610"/>
        <v>-</v>
      </c>
      <c r="P1470" s="2">
        <f>Замеры!R1467</f>
        <v>0</v>
      </c>
      <c r="S1470" s="2">
        <f>Замеры!S1467</f>
        <v>0</v>
      </c>
      <c r="T1470" s="2" t="s">
        <v>72</v>
      </c>
      <c r="U1470" s="2" t="b">
        <f t="shared" si="611"/>
        <v>0</v>
      </c>
      <c r="V1470" s="2" t="b">
        <f t="shared" si="612"/>
        <v>0</v>
      </c>
      <c r="W1470" s="2" t="b">
        <f t="shared" si="613"/>
        <v>0</v>
      </c>
      <c r="Y1470" s="2">
        <f t="shared" ca="1" si="627"/>
        <v>48</v>
      </c>
      <c r="Z1470" s="2">
        <f t="shared" ca="1" si="627"/>
        <v>38</v>
      </c>
      <c r="AA1470" s="2">
        <f t="shared" ca="1" si="627"/>
        <v>35</v>
      </c>
      <c r="AB1470" s="5">
        <f t="shared" ca="1" si="615"/>
        <v>398</v>
      </c>
      <c r="AC1470" s="5">
        <f t="shared" ca="1" si="616"/>
        <v>416</v>
      </c>
      <c r="AD1470" s="5">
        <f t="shared" ca="1" si="617"/>
        <v>482</v>
      </c>
      <c r="AE1470" s="5">
        <f t="shared" ca="1" si="618"/>
        <v>448</v>
      </c>
      <c r="AF1470" s="5">
        <f t="shared" ca="1" si="619"/>
        <v>414</v>
      </c>
      <c r="AG1470" s="5">
        <f t="shared" ca="1" si="620"/>
        <v>430</v>
      </c>
      <c r="AH1470" s="5">
        <f t="shared" ca="1" si="621"/>
        <v>409</v>
      </c>
      <c r="AI1470" s="5">
        <f t="shared" ca="1" si="622"/>
        <v>429</v>
      </c>
      <c r="AJ1470" s="5">
        <f t="shared" ca="1" si="623"/>
        <v>433</v>
      </c>
      <c r="AK1470" s="5">
        <f t="shared" ca="1" si="624"/>
        <v>389</v>
      </c>
    </row>
    <row r="1471" spans="1:37" x14ac:dyDescent="0.3">
      <c r="A1471" s="35">
        <f>IF(Замеры!B1468=0, " ", Замеры!B1468)</f>
        <v>1465</v>
      </c>
      <c r="B1471" s="45" t="str">
        <f>Замеры!G1468</f>
        <v xml:space="preserve">Группа от QF </v>
      </c>
      <c r="C1471" s="45" t="str">
        <f>IF(Замеры!O1468=0, " ", Замеры!O1468)</f>
        <v xml:space="preserve"> </v>
      </c>
      <c r="D1471" s="69" t="str">
        <f t="shared" si="625"/>
        <v xml:space="preserve"> </v>
      </c>
      <c r="E1471" s="69" t="str">
        <f t="shared" si="626"/>
        <v xml:space="preserve"> </v>
      </c>
      <c r="F1471" s="29" t="str">
        <f t="shared" si="601"/>
        <v>-</v>
      </c>
      <c r="G1471" s="29" t="str">
        <f t="shared" si="602"/>
        <v>-</v>
      </c>
      <c r="H1471" s="29" t="str">
        <f t="shared" si="603"/>
        <v>-</v>
      </c>
      <c r="I1471" s="29" t="str">
        <f t="shared" si="604"/>
        <v>-</v>
      </c>
      <c r="J1471" s="46" t="str">
        <f t="shared" si="605"/>
        <v>-</v>
      </c>
      <c r="K1471" s="29" t="str">
        <f t="shared" si="606"/>
        <v>-</v>
      </c>
      <c r="L1471" s="29" t="str">
        <f t="shared" si="607"/>
        <v>-</v>
      </c>
      <c r="M1471" s="29" t="str">
        <f t="shared" si="608"/>
        <v>-</v>
      </c>
      <c r="N1471" s="29" t="str">
        <f t="shared" si="609"/>
        <v>-</v>
      </c>
      <c r="O1471" s="29" t="str">
        <f t="shared" si="610"/>
        <v>-</v>
      </c>
      <c r="P1471" s="2">
        <f>Замеры!R1468</f>
        <v>0</v>
      </c>
      <c r="S1471" s="2">
        <f>Замеры!S1468</f>
        <v>0</v>
      </c>
      <c r="T1471" s="2" t="s">
        <v>72</v>
      </c>
      <c r="U1471" s="2" t="b">
        <f t="shared" si="611"/>
        <v>0</v>
      </c>
      <c r="V1471" s="2" t="b">
        <f t="shared" si="612"/>
        <v>0</v>
      </c>
      <c r="W1471" s="2" t="b">
        <f t="shared" si="613"/>
        <v>0</v>
      </c>
      <c r="Y1471" s="2">
        <f t="shared" ca="1" si="627"/>
        <v>38</v>
      </c>
      <c r="Z1471" s="2">
        <f t="shared" ca="1" si="627"/>
        <v>45</v>
      </c>
      <c r="AA1471" s="2">
        <f t="shared" ca="1" si="627"/>
        <v>44</v>
      </c>
      <c r="AB1471" s="5">
        <f t="shared" ca="1" si="615"/>
        <v>501</v>
      </c>
      <c r="AC1471" s="5">
        <f t="shared" ca="1" si="616"/>
        <v>534</v>
      </c>
      <c r="AD1471" s="5">
        <f t="shared" ca="1" si="617"/>
        <v>573</v>
      </c>
      <c r="AE1471" s="5">
        <f t="shared" ca="1" si="618"/>
        <v>479</v>
      </c>
      <c r="AF1471" s="5">
        <f t="shared" ca="1" si="619"/>
        <v>584</v>
      </c>
      <c r="AG1471" s="5">
        <f t="shared" ca="1" si="620"/>
        <v>449</v>
      </c>
      <c r="AH1471" s="5">
        <f t="shared" ca="1" si="621"/>
        <v>514</v>
      </c>
      <c r="AI1471" s="5">
        <f t="shared" ca="1" si="622"/>
        <v>520</v>
      </c>
      <c r="AJ1471" s="5">
        <f t="shared" ca="1" si="623"/>
        <v>513</v>
      </c>
      <c r="AK1471" s="5">
        <f t="shared" ca="1" si="624"/>
        <v>484</v>
      </c>
    </row>
    <row r="1472" spans="1:37" x14ac:dyDescent="0.3">
      <c r="A1472" s="35">
        <f>IF(Замеры!B1469=0, " ", Замеры!B1469)</f>
        <v>1466</v>
      </c>
      <c r="B1472" s="45" t="str">
        <f>Замеры!G1469</f>
        <v xml:space="preserve">Группа от QF </v>
      </c>
      <c r="C1472" s="45" t="str">
        <f>IF(Замеры!O1469=0, " ", Замеры!O1469)</f>
        <v xml:space="preserve"> </v>
      </c>
      <c r="D1472" s="69" t="str">
        <f t="shared" si="625"/>
        <v xml:space="preserve"> </v>
      </c>
      <c r="E1472" s="69" t="str">
        <f t="shared" si="626"/>
        <v xml:space="preserve"> </v>
      </c>
      <c r="F1472" s="29" t="str">
        <f t="shared" si="601"/>
        <v>-</v>
      </c>
      <c r="G1472" s="29" t="str">
        <f t="shared" si="602"/>
        <v>-</v>
      </c>
      <c r="H1472" s="29" t="str">
        <f t="shared" si="603"/>
        <v>-</v>
      </c>
      <c r="I1472" s="29" t="str">
        <f t="shared" si="604"/>
        <v>-</v>
      </c>
      <c r="J1472" s="46" t="str">
        <f t="shared" si="605"/>
        <v>-</v>
      </c>
      <c r="K1472" s="29" t="str">
        <f t="shared" si="606"/>
        <v>-</v>
      </c>
      <c r="L1472" s="29" t="str">
        <f t="shared" si="607"/>
        <v>-</v>
      </c>
      <c r="M1472" s="29" t="str">
        <f t="shared" si="608"/>
        <v>-</v>
      </c>
      <c r="N1472" s="29" t="str">
        <f t="shared" si="609"/>
        <v>-</v>
      </c>
      <c r="O1472" s="29" t="str">
        <f t="shared" si="610"/>
        <v>-</v>
      </c>
      <c r="P1472" s="2">
        <f>Замеры!R1469</f>
        <v>0</v>
      </c>
      <c r="S1472" s="2">
        <f>Замеры!S1469</f>
        <v>0</v>
      </c>
      <c r="T1472" s="2" t="s">
        <v>72</v>
      </c>
      <c r="U1472" s="2" t="b">
        <f t="shared" si="611"/>
        <v>0</v>
      </c>
      <c r="V1472" s="2" t="b">
        <f t="shared" si="612"/>
        <v>0</v>
      </c>
      <c r="W1472" s="2" t="b">
        <f t="shared" si="613"/>
        <v>0</v>
      </c>
      <c r="Y1472" s="2">
        <f t="shared" ca="1" si="627"/>
        <v>26</v>
      </c>
      <c r="Z1472" s="2">
        <f t="shared" ca="1" si="627"/>
        <v>34</v>
      </c>
      <c r="AA1472" s="2">
        <f t="shared" ca="1" si="627"/>
        <v>33</v>
      </c>
      <c r="AB1472" s="5">
        <f t="shared" ca="1" si="615"/>
        <v>417</v>
      </c>
      <c r="AC1472" s="5">
        <f t="shared" ca="1" si="616"/>
        <v>465</v>
      </c>
      <c r="AD1472" s="5">
        <f t="shared" ca="1" si="617"/>
        <v>474</v>
      </c>
      <c r="AE1472" s="5">
        <f t="shared" ca="1" si="618"/>
        <v>401</v>
      </c>
      <c r="AF1472" s="5">
        <f t="shared" ca="1" si="619"/>
        <v>477</v>
      </c>
      <c r="AG1472" s="5">
        <f t="shared" ca="1" si="620"/>
        <v>389</v>
      </c>
      <c r="AH1472" s="5">
        <f t="shared" ca="1" si="621"/>
        <v>433</v>
      </c>
      <c r="AI1472" s="5">
        <f t="shared" ca="1" si="622"/>
        <v>443</v>
      </c>
      <c r="AJ1472" s="5">
        <f t="shared" ca="1" si="623"/>
        <v>342</v>
      </c>
      <c r="AK1472" s="5">
        <f t="shared" ca="1" si="624"/>
        <v>393</v>
      </c>
    </row>
    <row r="1473" spans="1:37" x14ac:dyDescent="0.3">
      <c r="A1473" s="35">
        <f>IF(Замеры!B1470=0, " ", Замеры!B1470)</f>
        <v>1467</v>
      </c>
      <c r="B1473" s="45" t="str">
        <f>Замеры!G1470</f>
        <v xml:space="preserve">Группа от QF </v>
      </c>
      <c r="C1473" s="45" t="str">
        <f>IF(Замеры!O1470=0, " ", Замеры!O1470)</f>
        <v xml:space="preserve"> </v>
      </c>
      <c r="D1473" s="69" t="str">
        <f t="shared" si="625"/>
        <v xml:space="preserve"> </v>
      </c>
      <c r="E1473" s="69" t="str">
        <f t="shared" si="626"/>
        <v xml:space="preserve"> </v>
      </c>
      <c r="F1473" s="29" t="str">
        <f t="shared" si="601"/>
        <v>-</v>
      </c>
      <c r="G1473" s="29" t="str">
        <f t="shared" si="602"/>
        <v>-</v>
      </c>
      <c r="H1473" s="29" t="str">
        <f t="shared" si="603"/>
        <v>-</v>
      </c>
      <c r="I1473" s="29" t="str">
        <f t="shared" si="604"/>
        <v>-</v>
      </c>
      <c r="J1473" s="46" t="str">
        <f t="shared" si="605"/>
        <v>-</v>
      </c>
      <c r="K1473" s="29" t="str">
        <f t="shared" si="606"/>
        <v>-</v>
      </c>
      <c r="L1473" s="29" t="str">
        <f t="shared" si="607"/>
        <v>-</v>
      </c>
      <c r="M1473" s="29" t="str">
        <f t="shared" si="608"/>
        <v>-</v>
      </c>
      <c r="N1473" s="29" t="str">
        <f t="shared" si="609"/>
        <v>-</v>
      </c>
      <c r="O1473" s="29" t="str">
        <f t="shared" si="610"/>
        <v>-</v>
      </c>
      <c r="P1473" s="2">
        <f>Замеры!R1470</f>
        <v>0</v>
      </c>
      <c r="S1473" s="2">
        <f>Замеры!S1470</f>
        <v>0</v>
      </c>
      <c r="T1473" s="2" t="s">
        <v>72</v>
      </c>
      <c r="U1473" s="2" t="b">
        <f t="shared" si="611"/>
        <v>0</v>
      </c>
      <c r="V1473" s="2" t="b">
        <f t="shared" si="612"/>
        <v>0</v>
      </c>
      <c r="W1473" s="2" t="b">
        <f t="shared" si="613"/>
        <v>0</v>
      </c>
      <c r="Y1473" s="2">
        <f t="shared" ca="1" si="627"/>
        <v>31</v>
      </c>
      <c r="Z1473" s="2">
        <f t="shared" ca="1" si="627"/>
        <v>43</v>
      </c>
      <c r="AA1473" s="2">
        <f t="shared" ca="1" si="627"/>
        <v>50</v>
      </c>
      <c r="AB1473" s="5">
        <f t="shared" ca="1" si="615"/>
        <v>605</v>
      </c>
      <c r="AC1473" s="5">
        <f t="shared" ca="1" si="616"/>
        <v>537</v>
      </c>
      <c r="AD1473" s="5">
        <f t="shared" ca="1" si="617"/>
        <v>549</v>
      </c>
      <c r="AE1473" s="5">
        <f t="shared" ca="1" si="618"/>
        <v>635</v>
      </c>
      <c r="AF1473" s="5">
        <f t="shared" ca="1" si="619"/>
        <v>620</v>
      </c>
      <c r="AG1473" s="5">
        <f t="shared" ca="1" si="620"/>
        <v>576</v>
      </c>
      <c r="AH1473" s="5">
        <f t="shared" ca="1" si="621"/>
        <v>575</v>
      </c>
      <c r="AI1473" s="5">
        <f t="shared" ca="1" si="622"/>
        <v>611</v>
      </c>
      <c r="AJ1473" s="5">
        <f t="shared" ca="1" si="623"/>
        <v>510</v>
      </c>
      <c r="AK1473" s="5">
        <f t="shared" ca="1" si="624"/>
        <v>592</v>
      </c>
    </row>
    <row r="1474" spans="1:37" x14ac:dyDescent="0.3">
      <c r="A1474" s="35">
        <f>IF(Замеры!B1471=0, " ", Замеры!B1471)</f>
        <v>1468</v>
      </c>
      <c r="B1474" s="45" t="str">
        <f>Замеры!G1471</f>
        <v xml:space="preserve">Группа от QF </v>
      </c>
      <c r="C1474" s="45" t="str">
        <f>IF(Замеры!O1471=0, " ", Замеры!O1471)</f>
        <v xml:space="preserve"> </v>
      </c>
      <c r="D1474" s="69" t="str">
        <f t="shared" si="625"/>
        <v xml:space="preserve"> </v>
      </c>
      <c r="E1474" s="69" t="str">
        <f t="shared" si="626"/>
        <v xml:space="preserve"> </v>
      </c>
      <c r="F1474" s="29" t="str">
        <f t="shared" si="601"/>
        <v>-</v>
      </c>
      <c r="G1474" s="29" t="str">
        <f t="shared" si="602"/>
        <v>-</v>
      </c>
      <c r="H1474" s="29" t="str">
        <f t="shared" si="603"/>
        <v>-</v>
      </c>
      <c r="I1474" s="29" t="str">
        <f t="shared" si="604"/>
        <v>-</v>
      </c>
      <c r="J1474" s="46" t="str">
        <f t="shared" si="605"/>
        <v>-</v>
      </c>
      <c r="K1474" s="29" t="str">
        <f t="shared" si="606"/>
        <v>-</v>
      </c>
      <c r="L1474" s="29" t="str">
        <f t="shared" si="607"/>
        <v>-</v>
      </c>
      <c r="M1474" s="29" t="str">
        <f t="shared" si="608"/>
        <v>-</v>
      </c>
      <c r="N1474" s="29" t="str">
        <f t="shared" si="609"/>
        <v>-</v>
      </c>
      <c r="O1474" s="29" t="str">
        <f t="shared" si="610"/>
        <v>-</v>
      </c>
      <c r="P1474" s="2">
        <f>Замеры!R1471</f>
        <v>0</v>
      </c>
      <c r="S1474" s="2">
        <f>Замеры!S1471</f>
        <v>0</v>
      </c>
      <c r="T1474" s="2" t="s">
        <v>72</v>
      </c>
      <c r="U1474" s="2" t="b">
        <f t="shared" si="611"/>
        <v>0</v>
      </c>
      <c r="V1474" s="2" t="b">
        <f t="shared" si="612"/>
        <v>0</v>
      </c>
      <c r="W1474" s="2" t="b">
        <f t="shared" si="613"/>
        <v>0</v>
      </c>
      <c r="Y1474" s="2">
        <f t="shared" ca="1" si="627"/>
        <v>43</v>
      </c>
      <c r="Z1474" s="2">
        <f t="shared" ca="1" si="627"/>
        <v>47</v>
      </c>
      <c r="AA1474" s="2">
        <f t="shared" ca="1" si="627"/>
        <v>29</v>
      </c>
      <c r="AB1474" s="5">
        <f t="shared" ca="1" si="615"/>
        <v>393</v>
      </c>
      <c r="AC1474" s="5">
        <f t="shared" ca="1" si="616"/>
        <v>386</v>
      </c>
      <c r="AD1474" s="5">
        <f t="shared" ca="1" si="617"/>
        <v>336</v>
      </c>
      <c r="AE1474" s="5">
        <f t="shared" ca="1" si="618"/>
        <v>378</v>
      </c>
      <c r="AF1474" s="5">
        <f t="shared" ca="1" si="619"/>
        <v>359</v>
      </c>
      <c r="AG1474" s="5">
        <f t="shared" ca="1" si="620"/>
        <v>368</v>
      </c>
      <c r="AH1474" s="5">
        <f t="shared" ca="1" si="621"/>
        <v>355</v>
      </c>
      <c r="AI1474" s="5">
        <f t="shared" ca="1" si="622"/>
        <v>408</v>
      </c>
      <c r="AJ1474" s="5">
        <f t="shared" ca="1" si="623"/>
        <v>341</v>
      </c>
      <c r="AK1474" s="5">
        <f t="shared" ca="1" si="624"/>
        <v>435</v>
      </c>
    </row>
    <row r="1475" spans="1:37" x14ac:dyDescent="0.3">
      <c r="A1475" s="35">
        <f>IF(Замеры!B1472=0, " ", Замеры!B1472)</f>
        <v>1469</v>
      </c>
      <c r="B1475" s="45" t="str">
        <f>Замеры!G1472</f>
        <v xml:space="preserve">Группа от QF </v>
      </c>
      <c r="C1475" s="45" t="str">
        <f>IF(Замеры!O1472=0, " ", Замеры!O1472)</f>
        <v xml:space="preserve"> </v>
      </c>
      <c r="D1475" s="69" t="str">
        <f t="shared" si="625"/>
        <v xml:space="preserve"> </v>
      </c>
      <c r="E1475" s="69" t="str">
        <f t="shared" si="626"/>
        <v xml:space="preserve"> </v>
      </c>
      <c r="F1475" s="29" t="str">
        <f t="shared" si="601"/>
        <v>-</v>
      </c>
      <c r="G1475" s="29" t="str">
        <f t="shared" si="602"/>
        <v>-</v>
      </c>
      <c r="H1475" s="29" t="str">
        <f t="shared" si="603"/>
        <v>-</v>
      </c>
      <c r="I1475" s="29" t="str">
        <f t="shared" si="604"/>
        <v>-</v>
      </c>
      <c r="J1475" s="46" t="str">
        <f t="shared" si="605"/>
        <v>-</v>
      </c>
      <c r="K1475" s="29" t="str">
        <f t="shared" si="606"/>
        <v>-</v>
      </c>
      <c r="L1475" s="29" t="str">
        <f t="shared" si="607"/>
        <v>-</v>
      </c>
      <c r="M1475" s="29" t="str">
        <f t="shared" si="608"/>
        <v>-</v>
      </c>
      <c r="N1475" s="29" t="str">
        <f t="shared" si="609"/>
        <v>-</v>
      </c>
      <c r="O1475" s="29" t="str">
        <f t="shared" si="610"/>
        <v>-</v>
      </c>
      <c r="P1475" s="2">
        <f>Замеры!R1472</f>
        <v>0</v>
      </c>
      <c r="S1475" s="2">
        <f>Замеры!S1472</f>
        <v>0</v>
      </c>
      <c r="T1475" s="2" t="s">
        <v>72</v>
      </c>
      <c r="U1475" s="2" t="b">
        <f t="shared" si="611"/>
        <v>0</v>
      </c>
      <c r="V1475" s="2" t="b">
        <f t="shared" si="612"/>
        <v>0</v>
      </c>
      <c r="W1475" s="2" t="b">
        <f t="shared" si="613"/>
        <v>0</v>
      </c>
      <c r="Y1475" s="2">
        <f t="shared" ca="1" si="627"/>
        <v>49</v>
      </c>
      <c r="Z1475" s="2">
        <f t="shared" ca="1" si="627"/>
        <v>38</v>
      </c>
      <c r="AA1475" s="2">
        <f t="shared" ca="1" si="627"/>
        <v>38</v>
      </c>
      <c r="AB1475" s="5">
        <f t="shared" ca="1" si="615"/>
        <v>407</v>
      </c>
      <c r="AC1475" s="5">
        <f t="shared" ca="1" si="616"/>
        <v>500</v>
      </c>
      <c r="AD1475" s="5">
        <f t="shared" ca="1" si="617"/>
        <v>509</v>
      </c>
      <c r="AE1475" s="5">
        <f t="shared" ca="1" si="618"/>
        <v>452</v>
      </c>
      <c r="AF1475" s="5">
        <f t="shared" ca="1" si="619"/>
        <v>515</v>
      </c>
      <c r="AG1475" s="5">
        <f t="shared" ca="1" si="620"/>
        <v>487</v>
      </c>
      <c r="AH1475" s="5">
        <f t="shared" ca="1" si="621"/>
        <v>453</v>
      </c>
      <c r="AI1475" s="5">
        <f t="shared" ca="1" si="622"/>
        <v>510</v>
      </c>
      <c r="AJ1475" s="5">
        <f t="shared" ca="1" si="623"/>
        <v>520</v>
      </c>
      <c r="AK1475" s="5">
        <f t="shared" ca="1" si="624"/>
        <v>473</v>
      </c>
    </row>
    <row r="1476" spans="1:37" x14ac:dyDescent="0.3">
      <c r="A1476" s="35">
        <f>IF(Замеры!B1473=0, " ", Замеры!B1473)</f>
        <v>1470</v>
      </c>
      <c r="B1476" s="45" t="str">
        <f>Замеры!G1473</f>
        <v xml:space="preserve">Группа от QF </v>
      </c>
      <c r="C1476" s="45" t="str">
        <f>IF(Замеры!O1473=0, " ", Замеры!O1473)</f>
        <v xml:space="preserve"> </v>
      </c>
      <c r="D1476" s="69" t="str">
        <f t="shared" si="625"/>
        <v xml:space="preserve"> </v>
      </c>
      <c r="E1476" s="69" t="str">
        <f t="shared" si="626"/>
        <v xml:space="preserve"> </v>
      </c>
      <c r="F1476" s="29" t="str">
        <f t="shared" si="601"/>
        <v>-</v>
      </c>
      <c r="G1476" s="29" t="str">
        <f t="shared" si="602"/>
        <v>-</v>
      </c>
      <c r="H1476" s="29" t="str">
        <f t="shared" si="603"/>
        <v>-</v>
      </c>
      <c r="I1476" s="29" t="str">
        <f t="shared" si="604"/>
        <v>-</v>
      </c>
      <c r="J1476" s="46" t="str">
        <f t="shared" si="605"/>
        <v>-</v>
      </c>
      <c r="K1476" s="29" t="str">
        <f t="shared" si="606"/>
        <v>-</v>
      </c>
      <c r="L1476" s="29" t="str">
        <f t="shared" si="607"/>
        <v>-</v>
      </c>
      <c r="M1476" s="29" t="str">
        <f t="shared" si="608"/>
        <v>-</v>
      </c>
      <c r="N1476" s="29" t="str">
        <f t="shared" si="609"/>
        <v>-</v>
      </c>
      <c r="O1476" s="29" t="str">
        <f t="shared" si="610"/>
        <v>-</v>
      </c>
      <c r="P1476" s="2">
        <f>Замеры!R1473</f>
        <v>0</v>
      </c>
      <c r="S1476" s="2">
        <f>Замеры!S1473</f>
        <v>0</v>
      </c>
      <c r="T1476" s="2" t="s">
        <v>72</v>
      </c>
      <c r="U1476" s="2" t="b">
        <f t="shared" si="611"/>
        <v>0</v>
      </c>
      <c r="V1476" s="2" t="b">
        <f t="shared" si="612"/>
        <v>0</v>
      </c>
      <c r="W1476" s="2" t="b">
        <f t="shared" si="613"/>
        <v>0</v>
      </c>
      <c r="Y1476" s="2">
        <f t="shared" ca="1" si="627"/>
        <v>30</v>
      </c>
      <c r="Z1476" s="2">
        <f t="shared" ca="1" si="627"/>
        <v>20</v>
      </c>
      <c r="AA1476" s="2">
        <f t="shared" ca="1" si="627"/>
        <v>31</v>
      </c>
      <c r="AB1476" s="5">
        <f t="shared" ca="1" si="615"/>
        <v>362</v>
      </c>
      <c r="AC1476" s="5">
        <f t="shared" ca="1" si="616"/>
        <v>391</v>
      </c>
      <c r="AD1476" s="5">
        <f t="shared" ca="1" si="617"/>
        <v>372</v>
      </c>
      <c r="AE1476" s="5">
        <f t="shared" ca="1" si="618"/>
        <v>426</v>
      </c>
      <c r="AF1476" s="5">
        <f t="shared" ca="1" si="619"/>
        <v>336</v>
      </c>
      <c r="AG1476" s="5">
        <f t="shared" ca="1" si="620"/>
        <v>404</v>
      </c>
      <c r="AH1476" s="5">
        <f t="shared" ca="1" si="621"/>
        <v>455</v>
      </c>
      <c r="AI1476" s="5">
        <f t="shared" ca="1" si="622"/>
        <v>399</v>
      </c>
      <c r="AJ1476" s="5">
        <f t="shared" ca="1" si="623"/>
        <v>334</v>
      </c>
      <c r="AK1476" s="5">
        <f t="shared" ca="1" si="624"/>
        <v>322</v>
      </c>
    </row>
    <row r="1477" spans="1:37" x14ac:dyDescent="0.3">
      <c r="A1477" s="35">
        <f>IF(Замеры!B1474=0, " ", Замеры!B1474)</f>
        <v>1471</v>
      </c>
      <c r="B1477" s="45" t="str">
        <f>Замеры!G1474</f>
        <v xml:space="preserve">Группа от QF </v>
      </c>
      <c r="C1477" s="45" t="str">
        <f>IF(Замеры!O1474=0, " ", Замеры!O1474)</f>
        <v xml:space="preserve"> </v>
      </c>
      <c r="D1477" s="69" t="str">
        <f t="shared" si="625"/>
        <v xml:space="preserve"> </v>
      </c>
      <c r="E1477" s="69" t="str">
        <f t="shared" si="626"/>
        <v xml:space="preserve"> </v>
      </c>
      <c r="F1477" s="29" t="str">
        <f t="shared" si="601"/>
        <v>-</v>
      </c>
      <c r="G1477" s="29" t="str">
        <f t="shared" si="602"/>
        <v>-</v>
      </c>
      <c r="H1477" s="29" t="str">
        <f t="shared" si="603"/>
        <v>-</v>
      </c>
      <c r="I1477" s="29" t="str">
        <f t="shared" si="604"/>
        <v>-</v>
      </c>
      <c r="J1477" s="46" t="str">
        <f t="shared" si="605"/>
        <v>-</v>
      </c>
      <c r="K1477" s="29" t="str">
        <f t="shared" si="606"/>
        <v>-</v>
      </c>
      <c r="L1477" s="29" t="str">
        <f t="shared" si="607"/>
        <v>-</v>
      </c>
      <c r="M1477" s="29" t="str">
        <f t="shared" si="608"/>
        <v>-</v>
      </c>
      <c r="N1477" s="29" t="str">
        <f t="shared" si="609"/>
        <v>-</v>
      </c>
      <c r="O1477" s="29" t="str">
        <f t="shared" si="610"/>
        <v>-</v>
      </c>
      <c r="P1477" s="2">
        <f>Замеры!R1474</f>
        <v>0</v>
      </c>
      <c r="S1477" s="2">
        <f>Замеры!S1474</f>
        <v>0</v>
      </c>
      <c r="T1477" s="2" t="s">
        <v>72</v>
      </c>
      <c r="U1477" s="2" t="b">
        <f t="shared" si="611"/>
        <v>0</v>
      </c>
      <c r="V1477" s="2" t="b">
        <f t="shared" si="612"/>
        <v>0</v>
      </c>
      <c r="W1477" s="2" t="b">
        <f t="shared" si="613"/>
        <v>0</v>
      </c>
      <c r="Y1477" s="2">
        <f t="shared" ca="1" si="627"/>
        <v>41</v>
      </c>
      <c r="Z1477" s="2">
        <f t="shared" ca="1" si="627"/>
        <v>20</v>
      </c>
      <c r="AA1477" s="2">
        <f t="shared" ca="1" si="627"/>
        <v>42</v>
      </c>
      <c r="AB1477" s="5">
        <f t="shared" ca="1" si="615"/>
        <v>435</v>
      </c>
      <c r="AC1477" s="5">
        <f t="shared" ca="1" si="616"/>
        <v>564</v>
      </c>
      <c r="AD1477" s="5">
        <f t="shared" ca="1" si="617"/>
        <v>550</v>
      </c>
      <c r="AE1477" s="5">
        <f t="shared" ca="1" si="618"/>
        <v>536</v>
      </c>
      <c r="AF1477" s="5">
        <f t="shared" ca="1" si="619"/>
        <v>512</v>
      </c>
      <c r="AG1477" s="5">
        <f t="shared" ca="1" si="620"/>
        <v>552</v>
      </c>
      <c r="AH1477" s="5">
        <f t="shared" ca="1" si="621"/>
        <v>447</v>
      </c>
      <c r="AI1477" s="5">
        <f t="shared" ca="1" si="622"/>
        <v>561</v>
      </c>
      <c r="AJ1477" s="5">
        <f t="shared" ca="1" si="623"/>
        <v>486</v>
      </c>
      <c r="AK1477" s="5">
        <f t="shared" ca="1" si="624"/>
        <v>534</v>
      </c>
    </row>
    <row r="1478" spans="1:37" x14ac:dyDescent="0.3">
      <c r="A1478" s="35">
        <f>IF(Замеры!B1475=0, " ", Замеры!B1475)</f>
        <v>1472</v>
      </c>
      <c r="B1478" s="45" t="str">
        <f>Замеры!G1475</f>
        <v xml:space="preserve">Группа от QF </v>
      </c>
      <c r="C1478" s="45" t="str">
        <f>IF(Замеры!O1475=0, " ", Замеры!O1475)</f>
        <v xml:space="preserve"> </v>
      </c>
      <c r="D1478" s="69" t="str">
        <f t="shared" si="625"/>
        <v xml:space="preserve"> </v>
      </c>
      <c r="E1478" s="69" t="str">
        <f t="shared" si="626"/>
        <v xml:space="preserve"> </v>
      </c>
      <c r="F1478" s="29" t="str">
        <f t="shared" si="601"/>
        <v>-</v>
      </c>
      <c r="G1478" s="29" t="str">
        <f t="shared" si="602"/>
        <v>-</v>
      </c>
      <c r="H1478" s="29" t="str">
        <f t="shared" si="603"/>
        <v>-</v>
      </c>
      <c r="I1478" s="29" t="str">
        <f t="shared" si="604"/>
        <v>-</v>
      </c>
      <c r="J1478" s="46" t="str">
        <f t="shared" si="605"/>
        <v>-</v>
      </c>
      <c r="K1478" s="29" t="str">
        <f t="shared" si="606"/>
        <v>-</v>
      </c>
      <c r="L1478" s="29" t="str">
        <f t="shared" si="607"/>
        <v>-</v>
      </c>
      <c r="M1478" s="29" t="str">
        <f t="shared" si="608"/>
        <v>-</v>
      </c>
      <c r="N1478" s="29" t="str">
        <f t="shared" si="609"/>
        <v>-</v>
      </c>
      <c r="O1478" s="29" t="str">
        <f t="shared" si="610"/>
        <v>-</v>
      </c>
      <c r="P1478" s="2">
        <f>Замеры!R1475</f>
        <v>0</v>
      </c>
      <c r="S1478" s="2">
        <f>Замеры!S1475</f>
        <v>0</v>
      </c>
      <c r="T1478" s="2" t="s">
        <v>72</v>
      </c>
      <c r="U1478" s="2" t="b">
        <f t="shared" si="611"/>
        <v>0</v>
      </c>
      <c r="V1478" s="2" t="b">
        <f t="shared" si="612"/>
        <v>0</v>
      </c>
      <c r="W1478" s="2" t="b">
        <f t="shared" si="613"/>
        <v>0</v>
      </c>
      <c r="Y1478" s="2">
        <f t="shared" ca="1" si="627"/>
        <v>22</v>
      </c>
      <c r="Z1478" s="2">
        <f t="shared" ca="1" si="627"/>
        <v>31</v>
      </c>
      <c r="AA1478" s="2">
        <f t="shared" ca="1" si="627"/>
        <v>43</v>
      </c>
      <c r="AB1478" s="5">
        <f t="shared" ca="1" si="615"/>
        <v>520</v>
      </c>
      <c r="AC1478" s="5">
        <f t="shared" ca="1" si="616"/>
        <v>488</v>
      </c>
      <c r="AD1478" s="5">
        <f t="shared" ca="1" si="617"/>
        <v>484</v>
      </c>
      <c r="AE1478" s="5">
        <f t="shared" ca="1" si="618"/>
        <v>443</v>
      </c>
      <c r="AF1478" s="5">
        <f t="shared" ca="1" si="619"/>
        <v>536</v>
      </c>
      <c r="AG1478" s="5">
        <f t="shared" ca="1" si="620"/>
        <v>569</v>
      </c>
      <c r="AH1478" s="5">
        <f t="shared" ca="1" si="621"/>
        <v>481</v>
      </c>
      <c r="AI1478" s="5">
        <f t="shared" ca="1" si="622"/>
        <v>476</v>
      </c>
      <c r="AJ1478" s="5">
        <f t="shared" ca="1" si="623"/>
        <v>523</v>
      </c>
      <c r="AK1478" s="5">
        <f t="shared" ca="1" si="624"/>
        <v>535</v>
      </c>
    </row>
    <row r="1479" spans="1:37" x14ac:dyDescent="0.3">
      <c r="A1479" s="35">
        <f>IF(Замеры!B1476=0, " ", Замеры!B1476)</f>
        <v>1473</v>
      </c>
      <c r="B1479" s="45" t="str">
        <f>Замеры!G1476</f>
        <v xml:space="preserve">Группа от QF </v>
      </c>
      <c r="C1479" s="45" t="str">
        <f>IF(Замеры!O1476=0, " ", Замеры!O1476)</f>
        <v xml:space="preserve"> </v>
      </c>
      <c r="D1479" s="69" t="str">
        <f t="shared" si="625"/>
        <v xml:space="preserve"> </v>
      </c>
      <c r="E1479" s="69" t="str">
        <f t="shared" si="626"/>
        <v xml:space="preserve"> </v>
      </c>
      <c r="F1479" s="29" t="str">
        <f t="shared" ref="F1479:F1500" si="628">IF(OR(P1479=$S$5,P1479=$P$5),AB1479,"-")</f>
        <v>-</v>
      </c>
      <c r="G1479" s="29" t="str">
        <f t="shared" ref="G1479:G1500" si="629">IF(OR(P1479=$S$5,P1479=$Q$5),AC1479,"-")</f>
        <v>-</v>
      </c>
      <c r="H1479" s="29" t="str">
        <f t="shared" ref="H1479:H1500" si="630">IF(OR(P1479=$S$5,P1479=$R$5),AD1479,"-")</f>
        <v>-</v>
      </c>
      <c r="I1479" s="29" t="str">
        <f t="shared" ref="I1479:I1500" si="631">IF(OR(P1479=$P$4,P1479=$R$5,P1479=$S$5,P1479=$P$5),AE1479,"-")</f>
        <v>-</v>
      </c>
      <c r="J1479" s="46" t="str">
        <f t="shared" ref="J1479:J1500" si="632">IF(OR(P1479=$P$5,P1479=$Q$5,P1479=$S$5,P1479=$Q$4),AF1479,"-")</f>
        <v>-</v>
      </c>
      <c r="K1479" s="29" t="str">
        <f t="shared" ref="K1479:K1500" si="633">IF(OR(P1479=$R$5,P1479=$Q$5,P1479=$R$4,P1479=$S$5),AG1479,"-")</f>
        <v>-</v>
      </c>
      <c r="L1479" s="29" t="str">
        <f t="shared" ref="L1479:L1500" si="634">IF(I1479=$T$4,T1478,IF(S1479=$S$4,AH1479,IF(S1479=$U$4,"-")))</f>
        <v>-</v>
      </c>
      <c r="M1479" s="29" t="str">
        <f t="shared" ref="M1479:M1500" si="635">IF(J1479=$T$4,T1478,IF(S1479=$S$4,AI1479,IF(S1479=$U$4,"-")))</f>
        <v>-</v>
      </c>
      <c r="N1479" s="29" t="str">
        <f t="shared" ref="N1479:N1500" si="636">IF(K1479=$T$4,T1478,IF(S1479=$S$4,AJ1479,IF(S1479=$U$4,"-")))</f>
        <v>-</v>
      </c>
      <c r="O1479" s="29" t="str">
        <f t="shared" ref="O1479:O1500" si="637">IF(S1479=$S$4,AK1479,"-")</f>
        <v>-</v>
      </c>
      <c r="P1479" s="2">
        <f>Замеры!R1476</f>
        <v>0</v>
      </c>
      <c r="S1479" s="2">
        <f>Замеры!S1476</f>
        <v>0</v>
      </c>
      <c r="T1479" s="2" t="s">
        <v>72</v>
      </c>
      <c r="U1479" s="2" t="b">
        <f t="shared" ref="U1479:U1500" si="638">OR(P1479=$S$5,P1479=$P$5,P1479=$R$5,P1479=$P$4)</f>
        <v>0</v>
      </c>
      <c r="V1479" s="2" t="b">
        <f t="shared" ref="V1479:V1500" si="639">OR(P1479=$S$5,P1479=$P$5,P1479=$Q$5,P1479=$Q$4)</f>
        <v>0</v>
      </c>
      <c r="W1479" s="2" t="b">
        <f t="shared" ref="W1479:W1500" si="640">OR(P1479=$Q$5,P1479=$S$5,P1479=$R$5,P1479=$R$4)</f>
        <v>0</v>
      </c>
      <c r="Y1479" s="2">
        <f t="shared" ref="Y1479:AA1500" ca="1" si="641">RANDBETWEEN($T$2,$T$3)</f>
        <v>34</v>
      </c>
      <c r="Z1479" s="2">
        <f t="shared" ca="1" si="641"/>
        <v>36</v>
      </c>
      <c r="AA1479" s="2">
        <f t="shared" ca="1" si="641"/>
        <v>42</v>
      </c>
      <c r="AB1479" s="5">
        <f t="shared" ref="AB1479:AB1500" ca="1" si="642">RANDBETWEEN(AA1479*10+5,AA1479*10+150)</f>
        <v>450</v>
      </c>
      <c r="AC1479" s="5">
        <f t="shared" ref="AC1479:AC1500" ca="1" si="643">RANDBETWEEN(AA1479*10+5,AA1479*10+150)</f>
        <v>462</v>
      </c>
      <c r="AD1479" s="5">
        <f t="shared" ref="AD1479:AD1500" ca="1" si="644">RANDBETWEEN(AA1479*10+5,AA1479*10+150)</f>
        <v>430</v>
      </c>
      <c r="AE1479" s="5">
        <f t="shared" ref="AE1479:AE1500" ca="1" si="645">RANDBETWEEN(AA1479*10+5,AA1479*10+150)</f>
        <v>553</v>
      </c>
      <c r="AF1479" s="5">
        <f t="shared" ref="AF1479:AF1500" ca="1" si="646">RANDBETWEEN(AA1479*10+5,AA1479*10+150)</f>
        <v>516</v>
      </c>
      <c r="AG1479" s="5">
        <f t="shared" ref="AG1479:AG1500" ca="1" si="647">RANDBETWEEN(AA1479*10+5,AA1479*10+150)</f>
        <v>561</v>
      </c>
      <c r="AH1479" s="5">
        <f t="shared" ref="AH1479:AH1500" ca="1" si="648">RANDBETWEEN(AA1479*10+5,AA1479*10+150)</f>
        <v>561</v>
      </c>
      <c r="AI1479" s="5">
        <f t="shared" ref="AI1479:AI1500" ca="1" si="649">RANDBETWEEN(AA1479*10+5,AA1479*10+150)</f>
        <v>548</v>
      </c>
      <c r="AJ1479" s="5">
        <f t="shared" ref="AJ1479:AJ1500" ca="1" si="650">RANDBETWEEN(AA1479*10+5,AA1479*10+150)</f>
        <v>456</v>
      </c>
      <c r="AK1479" s="5">
        <f t="shared" ref="AK1479:AK1500" ca="1" si="651">RANDBETWEEN(AA1479*10+5,AA1479*10+150)</f>
        <v>484</v>
      </c>
    </row>
    <row r="1480" spans="1:37" x14ac:dyDescent="0.3">
      <c r="A1480" s="35">
        <f>IF(Замеры!B1477=0, " ", Замеры!B1477)</f>
        <v>1474</v>
      </c>
      <c r="B1480" s="45" t="str">
        <f>Замеры!G1477</f>
        <v xml:space="preserve">Группа от QF </v>
      </c>
      <c r="C1480" s="45" t="str">
        <f>IF(Замеры!O1477=0, " ", Замеры!O1477)</f>
        <v xml:space="preserve"> </v>
      </c>
      <c r="D1480" s="69" t="str">
        <f t="shared" si="625"/>
        <v xml:space="preserve"> </v>
      </c>
      <c r="E1480" s="69" t="str">
        <f t="shared" si="626"/>
        <v xml:space="preserve"> </v>
      </c>
      <c r="F1480" s="29" t="str">
        <f t="shared" si="628"/>
        <v>-</v>
      </c>
      <c r="G1480" s="29" t="str">
        <f t="shared" si="629"/>
        <v>-</v>
      </c>
      <c r="H1480" s="29" t="str">
        <f t="shared" si="630"/>
        <v>-</v>
      </c>
      <c r="I1480" s="29" t="str">
        <f t="shared" si="631"/>
        <v>-</v>
      </c>
      <c r="J1480" s="46" t="str">
        <f t="shared" si="632"/>
        <v>-</v>
      </c>
      <c r="K1480" s="29" t="str">
        <f t="shared" si="633"/>
        <v>-</v>
      </c>
      <c r="L1480" s="29" t="str">
        <f t="shared" si="634"/>
        <v>-</v>
      </c>
      <c r="M1480" s="29" t="str">
        <f t="shared" si="635"/>
        <v>-</v>
      </c>
      <c r="N1480" s="29" t="str">
        <f t="shared" si="636"/>
        <v>-</v>
      </c>
      <c r="O1480" s="29" t="str">
        <f t="shared" si="637"/>
        <v>-</v>
      </c>
      <c r="P1480" s="2">
        <f>Замеры!R1477</f>
        <v>0</v>
      </c>
      <c r="S1480" s="2">
        <f>Замеры!S1477</f>
        <v>0</v>
      </c>
      <c r="T1480" s="2" t="s">
        <v>72</v>
      </c>
      <c r="U1480" s="2" t="b">
        <f t="shared" si="638"/>
        <v>0</v>
      </c>
      <c r="V1480" s="2" t="b">
        <f t="shared" si="639"/>
        <v>0</v>
      </c>
      <c r="W1480" s="2" t="b">
        <f t="shared" si="640"/>
        <v>0</v>
      </c>
      <c r="Y1480" s="2">
        <f t="shared" ca="1" si="641"/>
        <v>31</v>
      </c>
      <c r="Z1480" s="2">
        <f t="shared" ca="1" si="641"/>
        <v>44</v>
      </c>
      <c r="AA1480" s="2">
        <f t="shared" ca="1" si="641"/>
        <v>36</v>
      </c>
      <c r="AB1480" s="5">
        <f t="shared" ca="1" si="642"/>
        <v>376</v>
      </c>
      <c r="AC1480" s="5">
        <f t="shared" ca="1" si="643"/>
        <v>438</v>
      </c>
      <c r="AD1480" s="5">
        <f t="shared" ca="1" si="644"/>
        <v>402</v>
      </c>
      <c r="AE1480" s="5">
        <f t="shared" ca="1" si="645"/>
        <v>387</v>
      </c>
      <c r="AF1480" s="5">
        <f t="shared" ca="1" si="646"/>
        <v>446</v>
      </c>
      <c r="AG1480" s="5">
        <f t="shared" ca="1" si="647"/>
        <v>507</v>
      </c>
      <c r="AH1480" s="5">
        <f t="shared" ca="1" si="648"/>
        <v>407</v>
      </c>
      <c r="AI1480" s="5">
        <f t="shared" ca="1" si="649"/>
        <v>425</v>
      </c>
      <c r="AJ1480" s="5">
        <f t="shared" ca="1" si="650"/>
        <v>462</v>
      </c>
      <c r="AK1480" s="5">
        <f t="shared" ca="1" si="651"/>
        <v>402</v>
      </c>
    </row>
    <row r="1481" spans="1:37" x14ac:dyDescent="0.3">
      <c r="A1481" s="35">
        <f>IF(Замеры!B1478=0, " ", Замеры!B1478)</f>
        <v>1475</v>
      </c>
      <c r="B1481" s="45" t="str">
        <f>Замеры!G1478</f>
        <v xml:space="preserve">Группа от QF </v>
      </c>
      <c r="C1481" s="45" t="str">
        <f>IF(Замеры!O1478=0, " ", Замеры!O1478)</f>
        <v xml:space="preserve"> </v>
      </c>
      <c r="D1481" s="69" t="str">
        <f t="shared" si="625"/>
        <v xml:space="preserve"> </v>
      </c>
      <c r="E1481" s="69" t="str">
        <f t="shared" si="626"/>
        <v xml:space="preserve"> </v>
      </c>
      <c r="F1481" s="29" t="str">
        <f t="shared" si="628"/>
        <v>-</v>
      </c>
      <c r="G1481" s="29" t="str">
        <f t="shared" si="629"/>
        <v>-</v>
      </c>
      <c r="H1481" s="29" t="str">
        <f t="shared" si="630"/>
        <v>-</v>
      </c>
      <c r="I1481" s="29" t="str">
        <f t="shared" si="631"/>
        <v>-</v>
      </c>
      <c r="J1481" s="46" t="str">
        <f t="shared" si="632"/>
        <v>-</v>
      </c>
      <c r="K1481" s="29" t="str">
        <f t="shared" si="633"/>
        <v>-</v>
      </c>
      <c r="L1481" s="29" t="str">
        <f t="shared" si="634"/>
        <v>-</v>
      </c>
      <c r="M1481" s="29" t="str">
        <f t="shared" si="635"/>
        <v>-</v>
      </c>
      <c r="N1481" s="29" t="str">
        <f t="shared" si="636"/>
        <v>-</v>
      </c>
      <c r="O1481" s="29" t="str">
        <f t="shared" si="637"/>
        <v>-</v>
      </c>
      <c r="P1481" s="2">
        <f>Замеры!R1478</f>
        <v>0</v>
      </c>
      <c r="S1481" s="2">
        <f>Замеры!S1478</f>
        <v>0</v>
      </c>
      <c r="T1481" s="2" t="s">
        <v>72</v>
      </c>
      <c r="U1481" s="2" t="b">
        <f t="shared" si="638"/>
        <v>0</v>
      </c>
      <c r="V1481" s="2" t="b">
        <f t="shared" si="639"/>
        <v>0</v>
      </c>
      <c r="W1481" s="2" t="b">
        <f t="shared" si="640"/>
        <v>0</v>
      </c>
      <c r="Y1481" s="2">
        <f t="shared" ca="1" si="641"/>
        <v>29</v>
      </c>
      <c r="Z1481" s="2">
        <f t="shared" ca="1" si="641"/>
        <v>44</v>
      </c>
      <c r="AA1481" s="2">
        <f t="shared" ca="1" si="641"/>
        <v>50</v>
      </c>
      <c r="AB1481" s="5">
        <f t="shared" ca="1" si="642"/>
        <v>587</v>
      </c>
      <c r="AC1481" s="5">
        <f t="shared" ca="1" si="643"/>
        <v>565</v>
      </c>
      <c r="AD1481" s="5">
        <f t="shared" ca="1" si="644"/>
        <v>612</v>
      </c>
      <c r="AE1481" s="5">
        <f t="shared" ca="1" si="645"/>
        <v>553</v>
      </c>
      <c r="AF1481" s="5">
        <f t="shared" ca="1" si="646"/>
        <v>596</v>
      </c>
      <c r="AG1481" s="5">
        <f t="shared" ca="1" si="647"/>
        <v>619</v>
      </c>
      <c r="AH1481" s="5">
        <f t="shared" ca="1" si="648"/>
        <v>588</v>
      </c>
      <c r="AI1481" s="5">
        <f t="shared" ca="1" si="649"/>
        <v>633</v>
      </c>
      <c r="AJ1481" s="5">
        <f t="shared" ca="1" si="650"/>
        <v>510</v>
      </c>
      <c r="AK1481" s="5">
        <f t="shared" ca="1" si="651"/>
        <v>569</v>
      </c>
    </row>
    <row r="1482" spans="1:37" x14ac:dyDescent="0.3">
      <c r="A1482" s="35">
        <f>IF(Замеры!B1479=0, " ", Замеры!B1479)</f>
        <v>1476</v>
      </c>
      <c r="B1482" s="45" t="str">
        <f>Замеры!G1479</f>
        <v xml:space="preserve">Группа от QF </v>
      </c>
      <c r="C1482" s="45" t="str">
        <f>IF(Замеры!O1479=0, " ", Замеры!O1479)</f>
        <v xml:space="preserve"> </v>
      </c>
      <c r="D1482" s="69" t="str">
        <f t="shared" si="625"/>
        <v xml:space="preserve"> </v>
      </c>
      <c r="E1482" s="69" t="str">
        <f t="shared" si="626"/>
        <v xml:space="preserve"> </v>
      </c>
      <c r="F1482" s="29" t="str">
        <f t="shared" si="628"/>
        <v>-</v>
      </c>
      <c r="G1482" s="29" t="str">
        <f t="shared" si="629"/>
        <v>-</v>
      </c>
      <c r="H1482" s="29" t="str">
        <f t="shared" si="630"/>
        <v>-</v>
      </c>
      <c r="I1482" s="29" t="str">
        <f t="shared" si="631"/>
        <v>-</v>
      </c>
      <c r="J1482" s="46" t="str">
        <f t="shared" si="632"/>
        <v>-</v>
      </c>
      <c r="K1482" s="29" t="str">
        <f t="shared" si="633"/>
        <v>-</v>
      </c>
      <c r="L1482" s="29" t="str">
        <f t="shared" si="634"/>
        <v>-</v>
      </c>
      <c r="M1482" s="29" t="str">
        <f t="shared" si="635"/>
        <v>-</v>
      </c>
      <c r="N1482" s="29" t="str">
        <f t="shared" si="636"/>
        <v>-</v>
      </c>
      <c r="O1482" s="29" t="str">
        <f t="shared" si="637"/>
        <v>-</v>
      </c>
      <c r="P1482" s="2">
        <f>Замеры!R1479</f>
        <v>0</v>
      </c>
      <c r="S1482" s="2">
        <f>Замеры!S1479</f>
        <v>0</v>
      </c>
      <c r="T1482" s="2" t="s">
        <v>72</v>
      </c>
      <c r="U1482" s="2" t="b">
        <f t="shared" si="638"/>
        <v>0</v>
      </c>
      <c r="V1482" s="2" t="b">
        <f t="shared" si="639"/>
        <v>0</v>
      </c>
      <c r="W1482" s="2" t="b">
        <f t="shared" si="640"/>
        <v>0</v>
      </c>
      <c r="Y1482" s="2">
        <f t="shared" ca="1" si="641"/>
        <v>47</v>
      </c>
      <c r="Z1482" s="2">
        <f t="shared" ca="1" si="641"/>
        <v>24</v>
      </c>
      <c r="AA1482" s="2">
        <f t="shared" ca="1" si="641"/>
        <v>40</v>
      </c>
      <c r="AB1482" s="5">
        <f t="shared" ca="1" si="642"/>
        <v>442</v>
      </c>
      <c r="AC1482" s="5">
        <f t="shared" ca="1" si="643"/>
        <v>483</v>
      </c>
      <c r="AD1482" s="5">
        <f t="shared" ca="1" si="644"/>
        <v>421</v>
      </c>
      <c r="AE1482" s="5">
        <f t="shared" ca="1" si="645"/>
        <v>436</v>
      </c>
      <c r="AF1482" s="5">
        <f t="shared" ca="1" si="646"/>
        <v>530</v>
      </c>
      <c r="AG1482" s="5">
        <f t="shared" ca="1" si="647"/>
        <v>460</v>
      </c>
      <c r="AH1482" s="5">
        <f t="shared" ca="1" si="648"/>
        <v>483</v>
      </c>
      <c r="AI1482" s="5">
        <f t="shared" ca="1" si="649"/>
        <v>419</v>
      </c>
      <c r="AJ1482" s="5">
        <f t="shared" ca="1" si="650"/>
        <v>471</v>
      </c>
      <c r="AK1482" s="5">
        <f t="shared" ca="1" si="651"/>
        <v>546</v>
      </c>
    </row>
    <row r="1483" spans="1:37" x14ac:dyDescent="0.3">
      <c r="A1483" s="35">
        <f>IF(Замеры!B1480=0, " ", Замеры!B1480)</f>
        <v>1477</v>
      </c>
      <c r="B1483" s="45" t="str">
        <f>Замеры!G1480</f>
        <v xml:space="preserve">Группа от QF </v>
      </c>
      <c r="C1483" s="45" t="str">
        <f>IF(Замеры!O1480=0, " ", Замеры!O1480)</f>
        <v xml:space="preserve"> </v>
      </c>
      <c r="D1483" s="69" t="str">
        <f t="shared" ref="D1483:D1500" si="652">IF(P1483=0, " ", 1000)</f>
        <v xml:space="preserve"> </v>
      </c>
      <c r="E1483" s="69" t="str">
        <f t="shared" ref="E1483:E1500" si="653">IF(P1483=0, " ", 0.5)</f>
        <v xml:space="preserve"> </v>
      </c>
      <c r="F1483" s="29" t="str">
        <f t="shared" si="628"/>
        <v>-</v>
      </c>
      <c r="G1483" s="29" t="str">
        <f t="shared" si="629"/>
        <v>-</v>
      </c>
      <c r="H1483" s="29" t="str">
        <f t="shared" si="630"/>
        <v>-</v>
      </c>
      <c r="I1483" s="29" t="str">
        <f t="shared" si="631"/>
        <v>-</v>
      </c>
      <c r="J1483" s="46" t="str">
        <f t="shared" si="632"/>
        <v>-</v>
      </c>
      <c r="K1483" s="29" t="str">
        <f t="shared" si="633"/>
        <v>-</v>
      </c>
      <c r="L1483" s="29" t="str">
        <f t="shared" si="634"/>
        <v>-</v>
      </c>
      <c r="M1483" s="29" t="str">
        <f t="shared" si="635"/>
        <v>-</v>
      </c>
      <c r="N1483" s="29" t="str">
        <f t="shared" si="636"/>
        <v>-</v>
      </c>
      <c r="O1483" s="29" t="str">
        <f t="shared" si="637"/>
        <v>-</v>
      </c>
      <c r="P1483" s="2">
        <f>Замеры!R1480</f>
        <v>0</v>
      </c>
      <c r="S1483" s="2">
        <f>Замеры!S1480</f>
        <v>0</v>
      </c>
      <c r="T1483" s="2" t="s">
        <v>72</v>
      </c>
      <c r="U1483" s="2" t="b">
        <f t="shared" si="638"/>
        <v>0</v>
      </c>
      <c r="V1483" s="2" t="b">
        <f t="shared" si="639"/>
        <v>0</v>
      </c>
      <c r="W1483" s="2" t="b">
        <f t="shared" si="640"/>
        <v>0</v>
      </c>
      <c r="Y1483" s="2">
        <f t="shared" ca="1" si="641"/>
        <v>50</v>
      </c>
      <c r="Z1483" s="2">
        <f t="shared" ca="1" si="641"/>
        <v>47</v>
      </c>
      <c r="AA1483" s="2">
        <f t="shared" ca="1" si="641"/>
        <v>44</v>
      </c>
      <c r="AB1483" s="5">
        <f t="shared" ca="1" si="642"/>
        <v>484</v>
      </c>
      <c r="AC1483" s="5">
        <f t="shared" ca="1" si="643"/>
        <v>515</v>
      </c>
      <c r="AD1483" s="5">
        <f t="shared" ca="1" si="644"/>
        <v>520</v>
      </c>
      <c r="AE1483" s="5">
        <f t="shared" ca="1" si="645"/>
        <v>568</v>
      </c>
      <c r="AF1483" s="5">
        <f t="shared" ca="1" si="646"/>
        <v>447</v>
      </c>
      <c r="AG1483" s="5">
        <f t="shared" ca="1" si="647"/>
        <v>461</v>
      </c>
      <c r="AH1483" s="5">
        <f t="shared" ca="1" si="648"/>
        <v>492</v>
      </c>
      <c r="AI1483" s="5">
        <f t="shared" ca="1" si="649"/>
        <v>583</v>
      </c>
      <c r="AJ1483" s="5">
        <f t="shared" ca="1" si="650"/>
        <v>588</v>
      </c>
      <c r="AK1483" s="5">
        <f t="shared" ca="1" si="651"/>
        <v>469</v>
      </c>
    </row>
    <row r="1484" spans="1:37" x14ac:dyDescent="0.3">
      <c r="A1484" s="35">
        <f>IF(Замеры!B1481=0, " ", Замеры!B1481)</f>
        <v>1478</v>
      </c>
      <c r="B1484" s="45" t="str">
        <f>Замеры!G1481</f>
        <v xml:space="preserve">Группа от QF </v>
      </c>
      <c r="C1484" s="45" t="str">
        <f>IF(Замеры!O1481=0, " ", Замеры!O1481)</f>
        <v xml:space="preserve"> </v>
      </c>
      <c r="D1484" s="69" t="str">
        <f t="shared" si="652"/>
        <v xml:space="preserve"> </v>
      </c>
      <c r="E1484" s="69" t="str">
        <f t="shared" si="653"/>
        <v xml:space="preserve"> </v>
      </c>
      <c r="F1484" s="29" t="str">
        <f t="shared" si="628"/>
        <v>-</v>
      </c>
      <c r="G1484" s="29" t="str">
        <f t="shared" si="629"/>
        <v>-</v>
      </c>
      <c r="H1484" s="29" t="str">
        <f t="shared" si="630"/>
        <v>-</v>
      </c>
      <c r="I1484" s="29" t="str">
        <f t="shared" si="631"/>
        <v>-</v>
      </c>
      <c r="J1484" s="46" t="str">
        <f t="shared" si="632"/>
        <v>-</v>
      </c>
      <c r="K1484" s="29" t="str">
        <f t="shared" si="633"/>
        <v>-</v>
      </c>
      <c r="L1484" s="29" t="str">
        <f t="shared" si="634"/>
        <v>-</v>
      </c>
      <c r="M1484" s="29" t="str">
        <f t="shared" si="635"/>
        <v>-</v>
      </c>
      <c r="N1484" s="29" t="str">
        <f t="shared" si="636"/>
        <v>-</v>
      </c>
      <c r="O1484" s="29" t="str">
        <f t="shared" si="637"/>
        <v>-</v>
      </c>
      <c r="P1484" s="2">
        <f>Замеры!R1481</f>
        <v>0</v>
      </c>
      <c r="S1484" s="2">
        <f>Замеры!S1481</f>
        <v>0</v>
      </c>
      <c r="T1484" s="2" t="s">
        <v>72</v>
      </c>
      <c r="U1484" s="2" t="b">
        <f t="shared" si="638"/>
        <v>0</v>
      </c>
      <c r="V1484" s="2" t="b">
        <f t="shared" si="639"/>
        <v>0</v>
      </c>
      <c r="W1484" s="2" t="b">
        <f t="shared" si="640"/>
        <v>0</v>
      </c>
      <c r="Y1484" s="2">
        <f t="shared" ca="1" si="641"/>
        <v>35</v>
      </c>
      <c r="Z1484" s="2">
        <f t="shared" ca="1" si="641"/>
        <v>47</v>
      </c>
      <c r="AA1484" s="2">
        <f t="shared" ca="1" si="641"/>
        <v>48</v>
      </c>
      <c r="AB1484" s="5">
        <f t="shared" ca="1" si="642"/>
        <v>549</v>
      </c>
      <c r="AC1484" s="5">
        <f t="shared" ca="1" si="643"/>
        <v>599</v>
      </c>
      <c r="AD1484" s="5">
        <f t="shared" ca="1" si="644"/>
        <v>624</v>
      </c>
      <c r="AE1484" s="5">
        <f t="shared" ca="1" si="645"/>
        <v>550</v>
      </c>
      <c r="AF1484" s="5">
        <f t="shared" ca="1" si="646"/>
        <v>572</v>
      </c>
      <c r="AG1484" s="5">
        <f t="shared" ca="1" si="647"/>
        <v>563</v>
      </c>
      <c r="AH1484" s="5">
        <f t="shared" ca="1" si="648"/>
        <v>607</v>
      </c>
      <c r="AI1484" s="5">
        <f t="shared" ca="1" si="649"/>
        <v>497</v>
      </c>
      <c r="AJ1484" s="5">
        <f t="shared" ca="1" si="650"/>
        <v>562</v>
      </c>
      <c r="AK1484" s="5">
        <f t="shared" ca="1" si="651"/>
        <v>495</v>
      </c>
    </row>
    <row r="1485" spans="1:37" x14ac:dyDescent="0.3">
      <c r="A1485" s="35">
        <f>IF(Замеры!B1482=0, " ", Замеры!B1482)</f>
        <v>1479</v>
      </c>
      <c r="B1485" s="45" t="str">
        <f>Замеры!G1482</f>
        <v xml:space="preserve">Группа от QF </v>
      </c>
      <c r="C1485" s="45" t="str">
        <f>IF(Замеры!O1482=0, " ", Замеры!O1482)</f>
        <v xml:space="preserve"> </v>
      </c>
      <c r="D1485" s="69" t="str">
        <f t="shared" si="652"/>
        <v xml:space="preserve"> </v>
      </c>
      <c r="E1485" s="69" t="str">
        <f t="shared" si="653"/>
        <v xml:space="preserve"> </v>
      </c>
      <c r="F1485" s="29" t="str">
        <f t="shared" si="628"/>
        <v>-</v>
      </c>
      <c r="G1485" s="29" t="str">
        <f t="shared" si="629"/>
        <v>-</v>
      </c>
      <c r="H1485" s="29" t="str">
        <f t="shared" si="630"/>
        <v>-</v>
      </c>
      <c r="I1485" s="29" t="str">
        <f t="shared" si="631"/>
        <v>-</v>
      </c>
      <c r="J1485" s="46" t="str">
        <f t="shared" si="632"/>
        <v>-</v>
      </c>
      <c r="K1485" s="29" t="str">
        <f t="shared" si="633"/>
        <v>-</v>
      </c>
      <c r="L1485" s="29" t="str">
        <f t="shared" si="634"/>
        <v>-</v>
      </c>
      <c r="M1485" s="29" t="str">
        <f t="shared" si="635"/>
        <v>-</v>
      </c>
      <c r="N1485" s="29" t="str">
        <f t="shared" si="636"/>
        <v>-</v>
      </c>
      <c r="O1485" s="29" t="str">
        <f t="shared" si="637"/>
        <v>-</v>
      </c>
      <c r="P1485" s="2">
        <f>Замеры!R1482</f>
        <v>0</v>
      </c>
      <c r="S1485" s="2">
        <f>Замеры!S1482</f>
        <v>0</v>
      </c>
      <c r="T1485" s="2" t="s">
        <v>72</v>
      </c>
      <c r="U1485" s="2" t="b">
        <f t="shared" si="638"/>
        <v>0</v>
      </c>
      <c r="V1485" s="2" t="b">
        <f t="shared" si="639"/>
        <v>0</v>
      </c>
      <c r="W1485" s="2" t="b">
        <f t="shared" si="640"/>
        <v>0</v>
      </c>
      <c r="Y1485" s="2">
        <f t="shared" ca="1" si="641"/>
        <v>26</v>
      </c>
      <c r="Z1485" s="2">
        <f t="shared" ca="1" si="641"/>
        <v>23</v>
      </c>
      <c r="AA1485" s="2">
        <f t="shared" ca="1" si="641"/>
        <v>44</v>
      </c>
      <c r="AB1485" s="5">
        <f t="shared" ca="1" si="642"/>
        <v>537</v>
      </c>
      <c r="AC1485" s="5">
        <f t="shared" ca="1" si="643"/>
        <v>445</v>
      </c>
      <c r="AD1485" s="5">
        <f t="shared" ca="1" si="644"/>
        <v>534</v>
      </c>
      <c r="AE1485" s="5">
        <f t="shared" ca="1" si="645"/>
        <v>538</v>
      </c>
      <c r="AF1485" s="5">
        <f t="shared" ca="1" si="646"/>
        <v>508</v>
      </c>
      <c r="AG1485" s="5">
        <f t="shared" ca="1" si="647"/>
        <v>552</v>
      </c>
      <c r="AH1485" s="5">
        <f t="shared" ca="1" si="648"/>
        <v>588</v>
      </c>
      <c r="AI1485" s="5">
        <f t="shared" ca="1" si="649"/>
        <v>480</v>
      </c>
      <c r="AJ1485" s="5">
        <f t="shared" ca="1" si="650"/>
        <v>577</v>
      </c>
      <c r="AK1485" s="5">
        <f t="shared" ca="1" si="651"/>
        <v>491</v>
      </c>
    </row>
    <row r="1486" spans="1:37" x14ac:dyDescent="0.3">
      <c r="A1486" s="35">
        <f>IF(Замеры!B1483=0, " ", Замеры!B1483)</f>
        <v>1480</v>
      </c>
      <c r="B1486" s="45" t="str">
        <f>Замеры!G1483</f>
        <v xml:space="preserve">Группа от QF </v>
      </c>
      <c r="C1486" s="45" t="str">
        <f>IF(Замеры!O1483=0, " ", Замеры!O1483)</f>
        <v xml:space="preserve"> </v>
      </c>
      <c r="D1486" s="69" t="str">
        <f t="shared" si="652"/>
        <v xml:space="preserve"> </v>
      </c>
      <c r="E1486" s="69" t="str">
        <f t="shared" si="653"/>
        <v xml:space="preserve"> </v>
      </c>
      <c r="F1486" s="29" t="str">
        <f t="shared" si="628"/>
        <v>-</v>
      </c>
      <c r="G1486" s="29" t="str">
        <f t="shared" si="629"/>
        <v>-</v>
      </c>
      <c r="H1486" s="29" t="str">
        <f t="shared" si="630"/>
        <v>-</v>
      </c>
      <c r="I1486" s="29" t="str">
        <f t="shared" si="631"/>
        <v>-</v>
      </c>
      <c r="J1486" s="46" t="str">
        <f t="shared" si="632"/>
        <v>-</v>
      </c>
      <c r="K1486" s="29" t="str">
        <f t="shared" si="633"/>
        <v>-</v>
      </c>
      <c r="L1486" s="29" t="str">
        <f t="shared" si="634"/>
        <v>-</v>
      </c>
      <c r="M1486" s="29" t="str">
        <f t="shared" si="635"/>
        <v>-</v>
      </c>
      <c r="N1486" s="29" t="str">
        <f t="shared" si="636"/>
        <v>-</v>
      </c>
      <c r="O1486" s="29" t="str">
        <f t="shared" si="637"/>
        <v>-</v>
      </c>
      <c r="P1486" s="2">
        <f>Замеры!R1483</f>
        <v>0</v>
      </c>
      <c r="S1486" s="2">
        <f>Замеры!S1483</f>
        <v>0</v>
      </c>
      <c r="T1486" s="2" t="s">
        <v>72</v>
      </c>
      <c r="U1486" s="2" t="b">
        <f t="shared" si="638"/>
        <v>0</v>
      </c>
      <c r="V1486" s="2" t="b">
        <f t="shared" si="639"/>
        <v>0</v>
      </c>
      <c r="W1486" s="2" t="b">
        <f t="shared" si="640"/>
        <v>0</v>
      </c>
      <c r="Y1486" s="2">
        <f t="shared" ca="1" si="641"/>
        <v>25</v>
      </c>
      <c r="Z1486" s="2">
        <f t="shared" ca="1" si="641"/>
        <v>39</v>
      </c>
      <c r="AA1486" s="2">
        <f t="shared" ca="1" si="641"/>
        <v>49</v>
      </c>
      <c r="AB1486" s="5">
        <f t="shared" ca="1" si="642"/>
        <v>626</v>
      </c>
      <c r="AC1486" s="5">
        <f t="shared" ca="1" si="643"/>
        <v>495</v>
      </c>
      <c r="AD1486" s="5">
        <f t="shared" ca="1" si="644"/>
        <v>548</v>
      </c>
      <c r="AE1486" s="5">
        <f t="shared" ca="1" si="645"/>
        <v>582</v>
      </c>
      <c r="AF1486" s="5">
        <f t="shared" ca="1" si="646"/>
        <v>555</v>
      </c>
      <c r="AG1486" s="5">
        <f t="shared" ca="1" si="647"/>
        <v>598</v>
      </c>
      <c r="AH1486" s="5">
        <f t="shared" ca="1" si="648"/>
        <v>512</v>
      </c>
      <c r="AI1486" s="5">
        <f t="shared" ca="1" si="649"/>
        <v>623</v>
      </c>
      <c r="AJ1486" s="5">
        <f t="shared" ca="1" si="650"/>
        <v>599</v>
      </c>
      <c r="AK1486" s="5">
        <f t="shared" ca="1" si="651"/>
        <v>627</v>
      </c>
    </row>
    <row r="1487" spans="1:37" x14ac:dyDescent="0.3">
      <c r="A1487" s="35">
        <f>IF(Замеры!B1484=0, " ", Замеры!B1484)</f>
        <v>1481</v>
      </c>
      <c r="B1487" s="45" t="str">
        <f>Замеры!G1484</f>
        <v xml:space="preserve">Группа от QF </v>
      </c>
      <c r="C1487" s="45" t="str">
        <f>IF(Замеры!O1484=0, " ", Замеры!O1484)</f>
        <v xml:space="preserve"> </v>
      </c>
      <c r="D1487" s="69" t="str">
        <f t="shared" si="652"/>
        <v xml:space="preserve"> </v>
      </c>
      <c r="E1487" s="69" t="str">
        <f t="shared" si="653"/>
        <v xml:space="preserve"> </v>
      </c>
      <c r="F1487" s="29" t="str">
        <f t="shared" si="628"/>
        <v>-</v>
      </c>
      <c r="G1487" s="29" t="str">
        <f t="shared" si="629"/>
        <v>-</v>
      </c>
      <c r="H1487" s="29" t="str">
        <f t="shared" si="630"/>
        <v>-</v>
      </c>
      <c r="I1487" s="29" t="str">
        <f t="shared" si="631"/>
        <v>-</v>
      </c>
      <c r="J1487" s="46" t="str">
        <f t="shared" si="632"/>
        <v>-</v>
      </c>
      <c r="K1487" s="29" t="str">
        <f t="shared" si="633"/>
        <v>-</v>
      </c>
      <c r="L1487" s="29" t="str">
        <f t="shared" si="634"/>
        <v>-</v>
      </c>
      <c r="M1487" s="29" t="str">
        <f t="shared" si="635"/>
        <v>-</v>
      </c>
      <c r="N1487" s="29" t="str">
        <f t="shared" si="636"/>
        <v>-</v>
      </c>
      <c r="O1487" s="29" t="str">
        <f t="shared" si="637"/>
        <v>-</v>
      </c>
      <c r="P1487" s="2">
        <f>Замеры!R1484</f>
        <v>0</v>
      </c>
      <c r="S1487" s="2">
        <f>Замеры!S1484</f>
        <v>0</v>
      </c>
      <c r="T1487" s="2" t="s">
        <v>72</v>
      </c>
      <c r="U1487" s="2" t="b">
        <f t="shared" si="638"/>
        <v>0</v>
      </c>
      <c r="V1487" s="2" t="b">
        <f t="shared" si="639"/>
        <v>0</v>
      </c>
      <c r="W1487" s="2" t="b">
        <f t="shared" si="640"/>
        <v>0</v>
      </c>
      <c r="Y1487" s="2">
        <f t="shared" ca="1" si="641"/>
        <v>34</v>
      </c>
      <c r="Z1487" s="2">
        <f t="shared" ca="1" si="641"/>
        <v>41</v>
      </c>
      <c r="AA1487" s="2">
        <f t="shared" ca="1" si="641"/>
        <v>40</v>
      </c>
      <c r="AB1487" s="5">
        <f t="shared" ca="1" si="642"/>
        <v>529</v>
      </c>
      <c r="AC1487" s="5">
        <f t="shared" ca="1" si="643"/>
        <v>534</v>
      </c>
      <c r="AD1487" s="5">
        <f t="shared" ca="1" si="644"/>
        <v>504</v>
      </c>
      <c r="AE1487" s="5">
        <f t="shared" ca="1" si="645"/>
        <v>503</v>
      </c>
      <c r="AF1487" s="5">
        <f t="shared" ca="1" si="646"/>
        <v>440</v>
      </c>
      <c r="AG1487" s="5">
        <f t="shared" ca="1" si="647"/>
        <v>462</v>
      </c>
      <c r="AH1487" s="5">
        <f t="shared" ca="1" si="648"/>
        <v>548</v>
      </c>
      <c r="AI1487" s="5">
        <f t="shared" ca="1" si="649"/>
        <v>531</v>
      </c>
      <c r="AJ1487" s="5">
        <f t="shared" ca="1" si="650"/>
        <v>512</v>
      </c>
      <c r="AK1487" s="5">
        <f t="shared" ca="1" si="651"/>
        <v>492</v>
      </c>
    </row>
    <row r="1488" spans="1:37" x14ac:dyDescent="0.3">
      <c r="A1488" s="35">
        <f>IF(Замеры!B1485=0, " ", Замеры!B1485)</f>
        <v>1482</v>
      </c>
      <c r="B1488" s="45" t="str">
        <f>Замеры!G1485</f>
        <v xml:space="preserve">Группа от QF </v>
      </c>
      <c r="C1488" s="45" t="str">
        <f>IF(Замеры!O1485=0, " ", Замеры!O1485)</f>
        <v xml:space="preserve"> </v>
      </c>
      <c r="D1488" s="69" t="str">
        <f t="shared" si="652"/>
        <v xml:space="preserve"> </v>
      </c>
      <c r="E1488" s="69" t="str">
        <f t="shared" si="653"/>
        <v xml:space="preserve"> </v>
      </c>
      <c r="F1488" s="29" t="str">
        <f t="shared" si="628"/>
        <v>-</v>
      </c>
      <c r="G1488" s="29" t="str">
        <f t="shared" si="629"/>
        <v>-</v>
      </c>
      <c r="H1488" s="29" t="str">
        <f t="shared" si="630"/>
        <v>-</v>
      </c>
      <c r="I1488" s="29" t="str">
        <f t="shared" si="631"/>
        <v>-</v>
      </c>
      <c r="J1488" s="46" t="str">
        <f t="shared" si="632"/>
        <v>-</v>
      </c>
      <c r="K1488" s="29" t="str">
        <f t="shared" si="633"/>
        <v>-</v>
      </c>
      <c r="L1488" s="29" t="str">
        <f t="shared" si="634"/>
        <v>-</v>
      </c>
      <c r="M1488" s="29" t="str">
        <f t="shared" si="635"/>
        <v>-</v>
      </c>
      <c r="N1488" s="29" t="str">
        <f t="shared" si="636"/>
        <v>-</v>
      </c>
      <c r="O1488" s="29" t="str">
        <f t="shared" si="637"/>
        <v>-</v>
      </c>
      <c r="P1488" s="2">
        <f>Замеры!R1485</f>
        <v>0</v>
      </c>
      <c r="S1488" s="2">
        <f>Замеры!S1485</f>
        <v>0</v>
      </c>
      <c r="T1488" s="2" t="s">
        <v>72</v>
      </c>
      <c r="U1488" s="2" t="b">
        <f t="shared" si="638"/>
        <v>0</v>
      </c>
      <c r="V1488" s="2" t="b">
        <f t="shared" si="639"/>
        <v>0</v>
      </c>
      <c r="W1488" s="2" t="b">
        <f t="shared" si="640"/>
        <v>0</v>
      </c>
      <c r="Y1488" s="2">
        <f t="shared" ca="1" si="641"/>
        <v>30</v>
      </c>
      <c r="Z1488" s="2">
        <f t="shared" ca="1" si="641"/>
        <v>49</v>
      </c>
      <c r="AA1488" s="2">
        <f t="shared" ca="1" si="641"/>
        <v>42</v>
      </c>
      <c r="AB1488" s="5">
        <f t="shared" ca="1" si="642"/>
        <v>557</v>
      </c>
      <c r="AC1488" s="5">
        <f t="shared" ca="1" si="643"/>
        <v>550</v>
      </c>
      <c r="AD1488" s="5">
        <f t="shared" ca="1" si="644"/>
        <v>478</v>
      </c>
      <c r="AE1488" s="5">
        <f t="shared" ca="1" si="645"/>
        <v>521</v>
      </c>
      <c r="AF1488" s="5">
        <f t="shared" ca="1" si="646"/>
        <v>431</v>
      </c>
      <c r="AG1488" s="5">
        <f t="shared" ca="1" si="647"/>
        <v>504</v>
      </c>
      <c r="AH1488" s="5">
        <f t="shared" ca="1" si="648"/>
        <v>426</v>
      </c>
      <c r="AI1488" s="5">
        <f t="shared" ca="1" si="649"/>
        <v>507</v>
      </c>
      <c r="AJ1488" s="5">
        <f t="shared" ca="1" si="650"/>
        <v>555</v>
      </c>
      <c r="AK1488" s="5">
        <f t="shared" ca="1" si="651"/>
        <v>454</v>
      </c>
    </row>
    <row r="1489" spans="1:37" x14ac:dyDescent="0.3">
      <c r="A1489" s="35">
        <f>IF(Замеры!B1486=0, " ", Замеры!B1486)</f>
        <v>1483</v>
      </c>
      <c r="B1489" s="45" t="str">
        <f>Замеры!G1486</f>
        <v xml:space="preserve">Группа от QF </v>
      </c>
      <c r="C1489" s="45" t="str">
        <f>IF(Замеры!O1486=0, " ", Замеры!O1486)</f>
        <v xml:space="preserve"> </v>
      </c>
      <c r="D1489" s="69" t="str">
        <f t="shared" si="652"/>
        <v xml:space="preserve"> </v>
      </c>
      <c r="E1489" s="69" t="str">
        <f t="shared" si="653"/>
        <v xml:space="preserve"> </v>
      </c>
      <c r="F1489" s="29" t="str">
        <f t="shared" si="628"/>
        <v>-</v>
      </c>
      <c r="G1489" s="29" t="str">
        <f t="shared" si="629"/>
        <v>-</v>
      </c>
      <c r="H1489" s="29" t="str">
        <f t="shared" si="630"/>
        <v>-</v>
      </c>
      <c r="I1489" s="29" t="str">
        <f t="shared" si="631"/>
        <v>-</v>
      </c>
      <c r="J1489" s="46" t="str">
        <f t="shared" si="632"/>
        <v>-</v>
      </c>
      <c r="K1489" s="29" t="str">
        <f t="shared" si="633"/>
        <v>-</v>
      </c>
      <c r="L1489" s="29" t="str">
        <f t="shared" si="634"/>
        <v>-</v>
      </c>
      <c r="M1489" s="29" t="str">
        <f t="shared" si="635"/>
        <v>-</v>
      </c>
      <c r="N1489" s="29" t="str">
        <f t="shared" si="636"/>
        <v>-</v>
      </c>
      <c r="O1489" s="29" t="str">
        <f t="shared" si="637"/>
        <v>-</v>
      </c>
      <c r="P1489" s="2">
        <f>Замеры!R1486</f>
        <v>0</v>
      </c>
      <c r="S1489" s="2">
        <f>Замеры!S1486</f>
        <v>0</v>
      </c>
      <c r="T1489" s="2" t="s">
        <v>72</v>
      </c>
      <c r="U1489" s="2" t="b">
        <f t="shared" si="638"/>
        <v>0</v>
      </c>
      <c r="V1489" s="2" t="b">
        <f t="shared" si="639"/>
        <v>0</v>
      </c>
      <c r="W1489" s="2" t="b">
        <f t="shared" si="640"/>
        <v>0</v>
      </c>
      <c r="Y1489" s="2">
        <f t="shared" ca="1" si="641"/>
        <v>28</v>
      </c>
      <c r="Z1489" s="2">
        <f t="shared" ca="1" si="641"/>
        <v>43</v>
      </c>
      <c r="AA1489" s="2">
        <f t="shared" ca="1" si="641"/>
        <v>30</v>
      </c>
      <c r="AB1489" s="5">
        <f t="shared" ca="1" si="642"/>
        <v>417</v>
      </c>
      <c r="AC1489" s="5">
        <f t="shared" ca="1" si="643"/>
        <v>398</v>
      </c>
      <c r="AD1489" s="5">
        <f t="shared" ca="1" si="644"/>
        <v>415</v>
      </c>
      <c r="AE1489" s="5">
        <f t="shared" ca="1" si="645"/>
        <v>318</v>
      </c>
      <c r="AF1489" s="5">
        <f t="shared" ca="1" si="646"/>
        <v>344</v>
      </c>
      <c r="AG1489" s="5">
        <f t="shared" ca="1" si="647"/>
        <v>427</v>
      </c>
      <c r="AH1489" s="5">
        <f t="shared" ca="1" si="648"/>
        <v>449</v>
      </c>
      <c r="AI1489" s="5">
        <f t="shared" ca="1" si="649"/>
        <v>353</v>
      </c>
      <c r="AJ1489" s="5">
        <f t="shared" ca="1" si="650"/>
        <v>406</v>
      </c>
      <c r="AK1489" s="5">
        <f t="shared" ca="1" si="651"/>
        <v>314</v>
      </c>
    </row>
    <row r="1490" spans="1:37" x14ac:dyDescent="0.3">
      <c r="A1490" s="35">
        <f>IF(Замеры!B1487=0, " ", Замеры!B1487)</f>
        <v>1484</v>
      </c>
      <c r="B1490" s="45" t="str">
        <f>Замеры!G1487</f>
        <v xml:space="preserve">Группа от QF </v>
      </c>
      <c r="C1490" s="45" t="str">
        <f>IF(Замеры!O1487=0, " ", Замеры!O1487)</f>
        <v xml:space="preserve"> </v>
      </c>
      <c r="D1490" s="69" t="str">
        <f t="shared" si="652"/>
        <v xml:space="preserve"> </v>
      </c>
      <c r="E1490" s="69" t="str">
        <f t="shared" si="653"/>
        <v xml:space="preserve"> </v>
      </c>
      <c r="F1490" s="29" t="str">
        <f t="shared" si="628"/>
        <v>-</v>
      </c>
      <c r="G1490" s="29" t="str">
        <f t="shared" si="629"/>
        <v>-</v>
      </c>
      <c r="H1490" s="29" t="str">
        <f t="shared" si="630"/>
        <v>-</v>
      </c>
      <c r="I1490" s="29" t="str">
        <f t="shared" si="631"/>
        <v>-</v>
      </c>
      <c r="J1490" s="46" t="str">
        <f t="shared" si="632"/>
        <v>-</v>
      </c>
      <c r="K1490" s="29" t="str">
        <f t="shared" si="633"/>
        <v>-</v>
      </c>
      <c r="L1490" s="29" t="str">
        <f t="shared" si="634"/>
        <v>-</v>
      </c>
      <c r="M1490" s="29" t="str">
        <f t="shared" si="635"/>
        <v>-</v>
      </c>
      <c r="N1490" s="29" t="str">
        <f t="shared" si="636"/>
        <v>-</v>
      </c>
      <c r="O1490" s="29" t="str">
        <f t="shared" si="637"/>
        <v>-</v>
      </c>
      <c r="P1490" s="2">
        <f>Замеры!R1487</f>
        <v>0</v>
      </c>
      <c r="S1490" s="2">
        <f>Замеры!S1487</f>
        <v>0</v>
      </c>
      <c r="T1490" s="2" t="s">
        <v>72</v>
      </c>
      <c r="U1490" s="2" t="b">
        <f t="shared" si="638"/>
        <v>0</v>
      </c>
      <c r="V1490" s="2" t="b">
        <f t="shared" si="639"/>
        <v>0</v>
      </c>
      <c r="W1490" s="2" t="b">
        <f t="shared" si="640"/>
        <v>0</v>
      </c>
      <c r="Y1490" s="2">
        <f t="shared" ca="1" si="641"/>
        <v>21</v>
      </c>
      <c r="Z1490" s="2">
        <f t="shared" ca="1" si="641"/>
        <v>23</v>
      </c>
      <c r="AA1490" s="2">
        <f t="shared" ca="1" si="641"/>
        <v>37</v>
      </c>
      <c r="AB1490" s="5">
        <f t="shared" ca="1" si="642"/>
        <v>401</v>
      </c>
      <c r="AC1490" s="5">
        <f t="shared" ca="1" si="643"/>
        <v>384</v>
      </c>
      <c r="AD1490" s="5">
        <f t="shared" ca="1" si="644"/>
        <v>429</v>
      </c>
      <c r="AE1490" s="5">
        <f t="shared" ca="1" si="645"/>
        <v>437</v>
      </c>
      <c r="AF1490" s="5">
        <f t="shared" ca="1" si="646"/>
        <v>445</v>
      </c>
      <c r="AG1490" s="5">
        <f t="shared" ca="1" si="647"/>
        <v>377</v>
      </c>
      <c r="AH1490" s="5">
        <f t="shared" ca="1" si="648"/>
        <v>508</v>
      </c>
      <c r="AI1490" s="5">
        <f t="shared" ca="1" si="649"/>
        <v>395</v>
      </c>
      <c r="AJ1490" s="5">
        <f t="shared" ca="1" si="650"/>
        <v>493</v>
      </c>
      <c r="AK1490" s="5">
        <f t="shared" ca="1" si="651"/>
        <v>443</v>
      </c>
    </row>
    <row r="1491" spans="1:37" x14ac:dyDescent="0.3">
      <c r="A1491" s="35">
        <f>IF(Замеры!B1488=0, " ", Замеры!B1488)</f>
        <v>1485</v>
      </c>
      <c r="B1491" s="45" t="str">
        <f>Замеры!G1488</f>
        <v xml:space="preserve">Группа от QF </v>
      </c>
      <c r="C1491" s="45" t="str">
        <f>IF(Замеры!O1488=0, " ", Замеры!O1488)</f>
        <v xml:space="preserve"> </v>
      </c>
      <c r="D1491" s="69" t="str">
        <f t="shared" si="652"/>
        <v xml:space="preserve"> </v>
      </c>
      <c r="E1491" s="69" t="str">
        <f t="shared" si="653"/>
        <v xml:space="preserve"> </v>
      </c>
      <c r="F1491" s="29" t="str">
        <f t="shared" si="628"/>
        <v>-</v>
      </c>
      <c r="G1491" s="29" t="str">
        <f t="shared" si="629"/>
        <v>-</v>
      </c>
      <c r="H1491" s="29" t="str">
        <f t="shared" si="630"/>
        <v>-</v>
      </c>
      <c r="I1491" s="29" t="str">
        <f t="shared" si="631"/>
        <v>-</v>
      </c>
      <c r="J1491" s="46" t="str">
        <f t="shared" si="632"/>
        <v>-</v>
      </c>
      <c r="K1491" s="29" t="str">
        <f t="shared" si="633"/>
        <v>-</v>
      </c>
      <c r="L1491" s="29" t="str">
        <f t="shared" si="634"/>
        <v>-</v>
      </c>
      <c r="M1491" s="29" t="str">
        <f t="shared" si="635"/>
        <v>-</v>
      </c>
      <c r="N1491" s="29" t="str">
        <f t="shared" si="636"/>
        <v>-</v>
      </c>
      <c r="O1491" s="29" t="str">
        <f t="shared" si="637"/>
        <v>-</v>
      </c>
      <c r="P1491" s="2">
        <f>Замеры!R1488</f>
        <v>0</v>
      </c>
      <c r="S1491" s="2">
        <f>Замеры!S1488</f>
        <v>0</v>
      </c>
      <c r="T1491" s="2" t="s">
        <v>72</v>
      </c>
      <c r="U1491" s="2" t="b">
        <f t="shared" si="638"/>
        <v>0</v>
      </c>
      <c r="V1491" s="2" t="b">
        <f t="shared" si="639"/>
        <v>0</v>
      </c>
      <c r="W1491" s="2" t="b">
        <f t="shared" si="640"/>
        <v>0</v>
      </c>
      <c r="Y1491" s="2">
        <f t="shared" ca="1" si="641"/>
        <v>44</v>
      </c>
      <c r="Z1491" s="2">
        <f t="shared" ca="1" si="641"/>
        <v>36</v>
      </c>
      <c r="AA1491" s="2">
        <f t="shared" ca="1" si="641"/>
        <v>47</v>
      </c>
      <c r="AB1491" s="5">
        <f t="shared" ca="1" si="642"/>
        <v>555</v>
      </c>
      <c r="AC1491" s="5">
        <f t="shared" ca="1" si="643"/>
        <v>543</v>
      </c>
      <c r="AD1491" s="5">
        <f t="shared" ca="1" si="644"/>
        <v>510</v>
      </c>
      <c r="AE1491" s="5">
        <f t="shared" ca="1" si="645"/>
        <v>615</v>
      </c>
      <c r="AF1491" s="5">
        <f t="shared" ca="1" si="646"/>
        <v>527</v>
      </c>
      <c r="AG1491" s="5">
        <f t="shared" ca="1" si="647"/>
        <v>483</v>
      </c>
      <c r="AH1491" s="5">
        <f t="shared" ca="1" si="648"/>
        <v>526</v>
      </c>
      <c r="AI1491" s="5">
        <f t="shared" ca="1" si="649"/>
        <v>491</v>
      </c>
      <c r="AJ1491" s="5">
        <f t="shared" ca="1" si="650"/>
        <v>586</v>
      </c>
      <c r="AK1491" s="5">
        <f t="shared" ca="1" si="651"/>
        <v>502</v>
      </c>
    </row>
    <row r="1492" spans="1:37" x14ac:dyDescent="0.3">
      <c r="A1492" s="35">
        <f>IF(Замеры!B1489=0, " ", Замеры!B1489)</f>
        <v>1486</v>
      </c>
      <c r="B1492" s="45" t="str">
        <f>Замеры!G1489</f>
        <v xml:space="preserve">Группа от QF </v>
      </c>
      <c r="C1492" s="45" t="str">
        <f>IF(Замеры!O1489=0, " ", Замеры!O1489)</f>
        <v xml:space="preserve"> </v>
      </c>
      <c r="D1492" s="69" t="str">
        <f t="shared" si="652"/>
        <v xml:space="preserve"> </v>
      </c>
      <c r="E1492" s="69" t="str">
        <f t="shared" si="653"/>
        <v xml:space="preserve"> </v>
      </c>
      <c r="F1492" s="29" t="str">
        <f t="shared" si="628"/>
        <v>-</v>
      </c>
      <c r="G1492" s="29" t="str">
        <f t="shared" si="629"/>
        <v>-</v>
      </c>
      <c r="H1492" s="29" t="str">
        <f t="shared" si="630"/>
        <v>-</v>
      </c>
      <c r="I1492" s="29" t="str">
        <f t="shared" si="631"/>
        <v>-</v>
      </c>
      <c r="J1492" s="46" t="str">
        <f t="shared" si="632"/>
        <v>-</v>
      </c>
      <c r="K1492" s="29" t="str">
        <f t="shared" si="633"/>
        <v>-</v>
      </c>
      <c r="L1492" s="29" t="str">
        <f t="shared" si="634"/>
        <v>-</v>
      </c>
      <c r="M1492" s="29" t="str">
        <f t="shared" si="635"/>
        <v>-</v>
      </c>
      <c r="N1492" s="29" t="str">
        <f t="shared" si="636"/>
        <v>-</v>
      </c>
      <c r="O1492" s="29" t="str">
        <f t="shared" si="637"/>
        <v>-</v>
      </c>
      <c r="P1492" s="2">
        <f>Замеры!R1489</f>
        <v>0</v>
      </c>
      <c r="S1492" s="2">
        <f>Замеры!S1489</f>
        <v>0</v>
      </c>
      <c r="T1492" s="2" t="s">
        <v>72</v>
      </c>
      <c r="U1492" s="2" t="b">
        <f t="shared" si="638"/>
        <v>0</v>
      </c>
      <c r="V1492" s="2" t="b">
        <f t="shared" si="639"/>
        <v>0</v>
      </c>
      <c r="W1492" s="2" t="b">
        <f t="shared" si="640"/>
        <v>0</v>
      </c>
      <c r="Y1492" s="2">
        <f t="shared" ca="1" si="641"/>
        <v>33</v>
      </c>
      <c r="Z1492" s="2">
        <f t="shared" ca="1" si="641"/>
        <v>50</v>
      </c>
      <c r="AA1492" s="2">
        <f t="shared" ca="1" si="641"/>
        <v>42</v>
      </c>
      <c r="AB1492" s="5">
        <f t="shared" ca="1" si="642"/>
        <v>441</v>
      </c>
      <c r="AC1492" s="5">
        <f t="shared" ca="1" si="643"/>
        <v>513</v>
      </c>
      <c r="AD1492" s="5">
        <f t="shared" ca="1" si="644"/>
        <v>549</v>
      </c>
      <c r="AE1492" s="5">
        <f t="shared" ca="1" si="645"/>
        <v>535</v>
      </c>
      <c r="AF1492" s="5">
        <f t="shared" ca="1" si="646"/>
        <v>494</v>
      </c>
      <c r="AG1492" s="5">
        <f t="shared" ca="1" si="647"/>
        <v>545</v>
      </c>
      <c r="AH1492" s="5">
        <f t="shared" ca="1" si="648"/>
        <v>517</v>
      </c>
      <c r="AI1492" s="5">
        <f t="shared" ca="1" si="649"/>
        <v>539</v>
      </c>
      <c r="AJ1492" s="5">
        <f t="shared" ca="1" si="650"/>
        <v>442</v>
      </c>
      <c r="AK1492" s="5">
        <f t="shared" ca="1" si="651"/>
        <v>521</v>
      </c>
    </row>
    <row r="1493" spans="1:37" x14ac:dyDescent="0.3">
      <c r="A1493" s="35">
        <f>IF(Замеры!B1490=0, " ", Замеры!B1490)</f>
        <v>1487</v>
      </c>
      <c r="B1493" s="45" t="str">
        <f>Замеры!G1490</f>
        <v xml:space="preserve">Группа от QF </v>
      </c>
      <c r="C1493" s="45" t="str">
        <f>IF(Замеры!O1490=0, " ", Замеры!O1490)</f>
        <v xml:space="preserve"> </v>
      </c>
      <c r="D1493" s="69" t="str">
        <f t="shared" si="652"/>
        <v xml:space="preserve"> </v>
      </c>
      <c r="E1493" s="69" t="str">
        <f t="shared" si="653"/>
        <v xml:space="preserve"> </v>
      </c>
      <c r="F1493" s="29" t="str">
        <f t="shared" si="628"/>
        <v>-</v>
      </c>
      <c r="G1493" s="29" t="str">
        <f t="shared" si="629"/>
        <v>-</v>
      </c>
      <c r="H1493" s="29" t="str">
        <f t="shared" si="630"/>
        <v>-</v>
      </c>
      <c r="I1493" s="29" t="str">
        <f t="shared" si="631"/>
        <v>-</v>
      </c>
      <c r="J1493" s="46" t="str">
        <f t="shared" si="632"/>
        <v>-</v>
      </c>
      <c r="K1493" s="29" t="str">
        <f t="shared" si="633"/>
        <v>-</v>
      </c>
      <c r="L1493" s="29" t="str">
        <f t="shared" si="634"/>
        <v>-</v>
      </c>
      <c r="M1493" s="29" t="str">
        <f t="shared" si="635"/>
        <v>-</v>
      </c>
      <c r="N1493" s="29" t="str">
        <f t="shared" si="636"/>
        <v>-</v>
      </c>
      <c r="O1493" s="29" t="str">
        <f t="shared" si="637"/>
        <v>-</v>
      </c>
      <c r="P1493" s="2">
        <f>Замеры!R1490</f>
        <v>0</v>
      </c>
      <c r="S1493" s="2">
        <f>Замеры!S1490</f>
        <v>0</v>
      </c>
      <c r="T1493" s="2" t="s">
        <v>72</v>
      </c>
      <c r="U1493" s="2" t="b">
        <f t="shared" si="638"/>
        <v>0</v>
      </c>
      <c r="V1493" s="2" t="b">
        <f t="shared" si="639"/>
        <v>0</v>
      </c>
      <c r="W1493" s="2" t="b">
        <f t="shared" si="640"/>
        <v>0</v>
      </c>
      <c r="Y1493" s="2">
        <f t="shared" ca="1" si="641"/>
        <v>26</v>
      </c>
      <c r="Z1493" s="2">
        <f t="shared" ca="1" si="641"/>
        <v>25</v>
      </c>
      <c r="AA1493" s="2">
        <f t="shared" ca="1" si="641"/>
        <v>35</v>
      </c>
      <c r="AB1493" s="5">
        <f t="shared" ca="1" si="642"/>
        <v>474</v>
      </c>
      <c r="AC1493" s="5">
        <f t="shared" ca="1" si="643"/>
        <v>409</v>
      </c>
      <c r="AD1493" s="5">
        <f t="shared" ca="1" si="644"/>
        <v>413</v>
      </c>
      <c r="AE1493" s="5">
        <f t="shared" ca="1" si="645"/>
        <v>429</v>
      </c>
      <c r="AF1493" s="5">
        <f t="shared" ca="1" si="646"/>
        <v>459</v>
      </c>
      <c r="AG1493" s="5">
        <f t="shared" ca="1" si="647"/>
        <v>487</v>
      </c>
      <c r="AH1493" s="5">
        <f t="shared" ca="1" si="648"/>
        <v>434</v>
      </c>
      <c r="AI1493" s="5">
        <f t="shared" ca="1" si="649"/>
        <v>444</v>
      </c>
      <c r="AJ1493" s="5">
        <f t="shared" ca="1" si="650"/>
        <v>437</v>
      </c>
      <c r="AK1493" s="5">
        <f t="shared" ca="1" si="651"/>
        <v>445</v>
      </c>
    </row>
    <row r="1494" spans="1:37" x14ac:dyDescent="0.3">
      <c r="A1494" s="35">
        <f>IF(Замеры!B1491=0, " ", Замеры!B1491)</f>
        <v>1488</v>
      </c>
      <c r="B1494" s="45" t="str">
        <f>Замеры!G1491</f>
        <v xml:space="preserve">Группа от QF </v>
      </c>
      <c r="C1494" s="45" t="str">
        <f>IF(Замеры!O1491=0, " ", Замеры!O1491)</f>
        <v xml:space="preserve"> </v>
      </c>
      <c r="D1494" s="69" t="str">
        <f t="shared" si="652"/>
        <v xml:space="preserve"> </v>
      </c>
      <c r="E1494" s="69" t="str">
        <f t="shared" si="653"/>
        <v xml:space="preserve"> </v>
      </c>
      <c r="F1494" s="29" t="str">
        <f t="shared" si="628"/>
        <v>-</v>
      </c>
      <c r="G1494" s="29" t="str">
        <f t="shared" si="629"/>
        <v>-</v>
      </c>
      <c r="H1494" s="29" t="str">
        <f t="shared" si="630"/>
        <v>-</v>
      </c>
      <c r="I1494" s="29" t="str">
        <f t="shared" si="631"/>
        <v>-</v>
      </c>
      <c r="J1494" s="46" t="str">
        <f t="shared" si="632"/>
        <v>-</v>
      </c>
      <c r="K1494" s="29" t="str">
        <f t="shared" si="633"/>
        <v>-</v>
      </c>
      <c r="L1494" s="29" t="str">
        <f t="shared" si="634"/>
        <v>-</v>
      </c>
      <c r="M1494" s="29" t="str">
        <f t="shared" si="635"/>
        <v>-</v>
      </c>
      <c r="N1494" s="29" t="str">
        <f t="shared" si="636"/>
        <v>-</v>
      </c>
      <c r="O1494" s="29" t="str">
        <f t="shared" si="637"/>
        <v>-</v>
      </c>
      <c r="P1494" s="2">
        <f>Замеры!R1491</f>
        <v>0</v>
      </c>
      <c r="S1494" s="2">
        <f>Замеры!S1491</f>
        <v>0</v>
      </c>
      <c r="T1494" s="2" t="s">
        <v>72</v>
      </c>
      <c r="U1494" s="2" t="b">
        <f t="shared" si="638"/>
        <v>0</v>
      </c>
      <c r="V1494" s="2" t="b">
        <f t="shared" si="639"/>
        <v>0</v>
      </c>
      <c r="W1494" s="2" t="b">
        <f t="shared" si="640"/>
        <v>0</v>
      </c>
      <c r="Y1494" s="2">
        <f t="shared" ca="1" si="641"/>
        <v>41</v>
      </c>
      <c r="Z1494" s="2">
        <f t="shared" ca="1" si="641"/>
        <v>46</v>
      </c>
      <c r="AA1494" s="2">
        <f t="shared" ca="1" si="641"/>
        <v>50</v>
      </c>
      <c r="AB1494" s="5">
        <f t="shared" ca="1" si="642"/>
        <v>524</v>
      </c>
      <c r="AC1494" s="5">
        <f t="shared" ca="1" si="643"/>
        <v>552</v>
      </c>
      <c r="AD1494" s="5">
        <f t="shared" ca="1" si="644"/>
        <v>572</v>
      </c>
      <c r="AE1494" s="5">
        <f t="shared" ca="1" si="645"/>
        <v>602</v>
      </c>
      <c r="AF1494" s="5">
        <f t="shared" ca="1" si="646"/>
        <v>592</v>
      </c>
      <c r="AG1494" s="5">
        <f t="shared" ca="1" si="647"/>
        <v>566</v>
      </c>
      <c r="AH1494" s="5">
        <f t="shared" ca="1" si="648"/>
        <v>553</v>
      </c>
      <c r="AI1494" s="5">
        <f t="shared" ca="1" si="649"/>
        <v>581</v>
      </c>
      <c r="AJ1494" s="5">
        <f t="shared" ca="1" si="650"/>
        <v>616</v>
      </c>
      <c r="AK1494" s="5">
        <f t="shared" ca="1" si="651"/>
        <v>600</v>
      </c>
    </row>
    <row r="1495" spans="1:37" x14ac:dyDescent="0.3">
      <c r="A1495" s="35">
        <f>IF(Замеры!B1492=0, " ", Замеры!B1492)</f>
        <v>1489</v>
      </c>
      <c r="B1495" s="45" t="str">
        <f>Замеры!G1492</f>
        <v xml:space="preserve">Группа от QF </v>
      </c>
      <c r="C1495" s="45" t="str">
        <f>IF(Замеры!O1492=0, " ", Замеры!O1492)</f>
        <v xml:space="preserve"> </v>
      </c>
      <c r="D1495" s="69" t="str">
        <f t="shared" si="652"/>
        <v xml:space="preserve"> </v>
      </c>
      <c r="E1495" s="69" t="str">
        <f t="shared" si="653"/>
        <v xml:space="preserve"> </v>
      </c>
      <c r="F1495" s="29" t="str">
        <f t="shared" si="628"/>
        <v>-</v>
      </c>
      <c r="G1495" s="29" t="str">
        <f t="shared" si="629"/>
        <v>-</v>
      </c>
      <c r="H1495" s="29" t="str">
        <f t="shared" si="630"/>
        <v>-</v>
      </c>
      <c r="I1495" s="29" t="str">
        <f t="shared" si="631"/>
        <v>-</v>
      </c>
      <c r="J1495" s="46" t="str">
        <f t="shared" si="632"/>
        <v>-</v>
      </c>
      <c r="K1495" s="29" t="str">
        <f t="shared" si="633"/>
        <v>-</v>
      </c>
      <c r="L1495" s="29" t="str">
        <f t="shared" si="634"/>
        <v>-</v>
      </c>
      <c r="M1495" s="29" t="str">
        <f t="shared" si="635"/>
        <v>-</v>
      </c>
      <c r="N1495" s="29" t="str">
        <f t="shared" si="636"/>
        <v>-</v>
      </c>
      <c r="O1495" s="29" t="str">
        <f t="shared" si="637"/>
        <v>-</v>
      </c>
      <c r="P1495" s="2">
        <f>Замеры!R1492</f>
        <v>0</v>
      </c>
      <c r="S1495" s="2">
        <f>Замеры!S1492</f>
        <v>0</v>
      </c>
      <c r="T1495" s="2" t="s">
        <v>72</v>
      </c>
      <c r="U1495" s="2" t="b">
        <f t="shared" si="638"/>
        <v>0</v>
      </c>
      <c r="V1495" s="2" t="b">
        <f t="shared" si="639"/>
        <v>0</v>
      </c>
      <c r="W1495" s="2" t="b">
        <f t="shared" si="640"/>
        <v>0</v>
      </c>
      <c r="Y1495" s="2">
        <f t="shared" ca="1" si="641"/>
        <v>44</v>
      </c>
      <c r="Z1495" s="2">
        <f t="shared" ca="1" si="641"/>
        <v>28</v>
      </c>
      <c r="AA1495" s="2">
        <f t="shared" ca="1" si="641"/>
        <v>39</v>
      </c>
      <c r="AB1495" s="5">
        <f t="shared" ca="1" si="642"/>
        <v>437</v>
      </c>
      <c r="AC1495" s="5">
        <f t="shared" ca="1" si="643"/>
        <v>448</v>
      </c>
      <c r="AD1495" s="5">
        <f t="shared" ca="1" si="644"/>
        <v>493</v>
      </c>
      <c r="AE1495" s="5">
        <f t="shared" ca="1" si="645"/>
        <v>457</v>
      </c>
      <c r="AF1495" s="5">
        <f t="shared" ca="1" si="646"/>
        <v>496</v>
      </c>
      <c r="AG1495" s="5">
        <f t="shared" ca="1" si="647"/>
        <v>510</v>
      </c>
      <c r="AH1495" s="5">
        <f t="shared" ca="1" si="648"/>
        <v>477</v>
      </c>
      <c r="AI1495" s="5">
        <f t="shared" ca="1" si="649"/>
        <v>525</v>
      </c>
      <c r="AJ1495" s="5">
        <f t="shared" ca="1" si="650"/>
        <v>463</v>
      </c>
      <c r="AK1495" s="5">
        <f t="shared" ca="1" si="651"/>
        <v>530</v>
      </c>
    </row>
    <row r="1496" spans="1:37" x14ac:dyDescent="0.3">
      <c r="A1496" s="35">
        <f>IF(Замеры!B1493=0, " ", Замеры!B1493)</f>
        <v>1490</v>
      </c>
      <c r="B1496" s="45" t="str">
        <f>Замеры!G1493</f>
        <v xml:space="preserve">Группа от QF </v>
      </c>
      <c r="C1496" s="45" t="str">
        <f>IF(Замеры!O1493=0, " ", Замеры!O1493)</f>
        <v xml:space="preserve"> </v>
      </c>
      <c r="D1496" s="69" t="str">
        <f t="shared" si="652"/>
        <v xml:space="preserve"> </v>
      </c>
      <c r="E1496" s="69" t="str">
        <f t="shared" si="653"/>
        <v xml:space="preserve"> </v>
      </c>
      <c r="F1496" s="29" t="str">
        <f t="shared" si="628"/>
        <v>-</v>
      </c>
      <c r="G1496" s="29" t="str">
        <f t="shared" si="629"/>
        <v>-</v>
      </c>
      <c r="H1496" s="29" t="str">
        <f t="shared" si="630"/>
        <v>-</v>
      </c>
      <c r="I1496" s="29" t="str">
        <f t="shared" si="631"/>
        <v>-</v>
      </c>
      <c r="J1496" s="46" t="str">
        <f t="shared" si="632"/>
        <v>-</v>
      </c>
      <c r="K1496" s="29" t="str">
        <f t="shared" si="633"/>
        <v>-</v>
      </c>
      <c r="L1496" s="29" t="str">
        <f t="shared" si="634"/>
        <v>-</v>
      </c>
      <c r="M1496" s="29" t="str">
        <f t="shared" si="635"/>
        <v>-</v>
      </c>
      <c r="N1496" s="29" t="str">
        <f t="shared" si="636"/>
        <v>-</v>
      </c>
      <c r="O1496" s="29" t="str">
        <f t="shared" si="637"/>
        <v>-</v>
      </c>
      <c r="P1496" s="2">
        <f>Замеры!R1493</f>
        <v>0</v>
      </c>
      <c r="S1496" s="2">
        <f>Замеры!S1493</f>
        <v>0</v>
      </c>
      <c r="T1496" s="2" t="s">
        <v>72</v>
      </c>
      <c r="U1496" s="2" t="b">
        <f t="shared" si="638"/>
        <v>0</v>
      </c>
      <c r="V1496" s="2" t="b">
        <f t="shared" si="639"/>
        <v>0</v>
      </c>
      <c r="W1496" s="2" t="b">
        <f t="shared" si="640"/>
        <v>0</v>
      </c>
      <c r="Y1496" s="2">
        <f t="shared" ca="1" si="641"/>
        <v>49</v>
      </c>
      <c r="Z1496" s="2">
        <f t="shared" ca="1" si="641"/>
        <v>48</v>
      </c>
      <c r="AA1496" s="2">
        <f t="shared" ca="1" si="641"/>
        <v>36</v>
      </c>
      <c r="AB1496" s="5">
        <f t="shared" ca="1" si="642"/>
        <v>406</v>
      </c>
      <c r="AC1496" s="5">
        <f t="shared" ca="1" si="643"/>
        <v>427</v>
      </c>
      <c r="AD1496" s="5">
        <f t="shared" ca="1" si="644"/>
        <v>431</v>
      </c>
      <c r="AE1496" s="5">
        <f t="shared" ca="1" si="645"/>
        <v>386</v>
      </c>
      <c r="AF1496" s="5">
        <f t="shared" ca="1" si="646"/>
        <v>397</v>
      </c>
      <c r="AG1496" s="5">
        <f t="shared" ca="1" si="647"/>
        <v>466</v>
      </c>
      <c r="AH1496" s="5">
        <f t="shared" ca="1" si="648"/>
        <v>391</v>
      </c>
      <c r="AI1496" s="5">
        <f t="shared" ca="1" si="649"/>
        <v>456</v>
      </c>
      <c r="AJ1496" s="5">
        <f t="shared" ca="1" si="650"/>
        <v>394</v>
      </c>
      <c r="AK1496" s="5">
        <f t="shared" ca="1" si="651"/>
        <v>365</v>
      </c>
    </row>
    <row r="1497" spans="1:37" x14ac:dyDescent="0.3">
      <c r="A1497" s="35">
        <f>IF(Замеры!B1494=0, " ", Замеры!B1494)</f>
        <v>1491</v>
      </c>
      <c r="B1497" s="45" t="str">
        <f>Замеры!G1494</f>
        <v xml:space="preserve">Группа от QF </v>
      </c>
      <c r="C1497" s="45" t="str">
        <f>IF(Замеры!O1494=0, " ", Замеры!O1494)</f>
        <v xml:space="preserve"> </v>
      </c>
      <c r="D1497" s="69" t="str">
        <f t="shared" si="652"/>
        <v xml:space="preserve"> </v>
      </c>
      <c r="E1497" s="69" t="str">
        <f t="shared" si="653"/>
        <v xml:space="preserve"> </v>
      </c>
      <c r="F1497" s="29" t="str">
        <f t="shared" si="628"/>
        <v>-</v>
      </c>
      <c r="G1497" s="29" t="str">
        <f t="shared" si="629"/>
        <v>-</v>
      </c>
      <c r="H1497" s="29" t="str">
        <f t="shared" si="630"/>
        <v>-</v>
      </c>
      <c r="I1497" s="29" t="str">
        <f t="shared" si="631"/>
        <v>-</v>
      </c>
      <c r="J1497" s="46" t="str">
        <f t="shared" si="632"/>
        <v>-</v>
      </c>
      <c r="K1497" s="29" t="str">
        <f t="shared" si="633"/>
        <v>-</v>
      </c>
      <c r="L1497" s="29" t="str">
        <f t="shared" si="634"/>
        <v>-</v>
      </c>
      <c r="M1497" s="29" t="str">
        <f t="shared" si="635"/>
        <v>-</v>
      </c>
      <c r="N1497" s="29" t="str">
        <f t="shared" si="636"/>
        <v>-</v>
      </c>
      <c r="O1497" s="29" t="str">
        <f t="shared" si="637"/>
        <v>-</v>
      </c>
      <c r="P1497" s="2">
        <f>Замеры!R1494</f>
        <v>0</v>
      </c>
      <c r="S1497" s="2">
        <f>Замеры!S1494</f>
        <v>0</v>
      </c>
      <c r="T1497" s="2" t="s">
        <v>72</v>
      </c>
      <c r="U1497" s="2" t="b">
        <f t="shared" si="638"/>
        <v>0</v>
      </c>
      <c r="V1497" s="2" t="b">
        <f t="shared" si="639"/>
        <v>0</v>
      </c>
      <c r="W1497" s="2" t="b">
        <f t="shared" si="640"/>
        <v>0</v>
      </c>
      <c r="Y1497" s="2">
        <f t="shared" ca="1" si="641"/>
        <v>47</v>
      </c>
      <c r="Z1497" s="2">
        <f t="shared" ca="1" si="641"/>
        <v>37</v>
      </c>
      <c r="AA1497" s="2">
        <f t="shared" ca="1" si="641"/>
        <v>42</v>
      </c>
      <c r="AB1497" s="5">
        <f t="shared" ca="1" si="642"/>
        <v>526</v>
      </c>
      <c r="AC1497" s="5">
        <f t="shared" ca="1" si="643"/>
        <v>480</v>
      </c>
      <c r="AD1497" s="5">
        <f t="shared" ca="1" si="644"/>
        <v>453</v>
      </c>
      <c r="AE1497" s="5">
        <f t="shared" ca="1" si="645"/>
        <v>547</v>
      </c>
      <c r="AF1497" s="5">
        <f t="shared" ca="1" si="646"/>
        <v>568</v>
      </c>
      <c r="AG1497" s="5">
        <f t="shared" ca="1" si="647"/>
        <v>448</v>
      </c>
      <c r="AH1497" s="5">
        <f t="shared" ca="1" si="648"/>
        <v>427</v>
      </c>
      <c r="AI1497" s="5">
        <f t="shared" ca="1" si="649"/>
        <v>564</v>
      </c>
      <c r="AJ1497" s="5">
        <f t="shared" ca="1" si="650"/>
        <v>530</v>
      </c>
      <c r="AK1497" s="5">
        <f t="shared" ca="1" si="651"/>
        <v>452</v>
      </c>
    </row>
    <row r="1498" spans="1:37" x14ac:dyDescent="0.3">
      <c r="A1498" s="35">
        <f>IF(Замеры!B1495=0, " ", Замеры!B1495)</f>
        <v>1492</v>
      </c>
      <c r="B1498" s="45" t="str">
        <f>Замеры!G1495</f>
        <v xml:space="preserve">Группа от QF </v>
      </c>
      <c r="C1498" s="45" t="str">
        <f>IF(Замеры!O1495=0, " ", Замеры!O1495)</f>
        <v xml:space="preserve"> </v>
      </c>
      <c r="D1498" s="69" t="str">
        <f t="shared" si="652"/>
        <v xml:space="preserve"> </v>
      </c>
      <c r="E1498" s="69" t="str">
        <f t="shared" si="653"/>
        <v xml:space="preserve"> </v>
      </c>
      <c r="F1498" s="29" t="str">
        <f t="shared" si="628"/>
        <v>-</v>
      </c>
      <c r="G1498" s="29" t="str">
        <f t="shared" si="629"/>
        <v>-</v>
      </c>
      <c r="H1498" s="29" t="str">
        <f t="shared" si="630"/>
        <v>-</v>
      </c>
      <c r="I1498" s="29" t="str">
        <f t="shared" si="631"/>
        <v>-</v>
      </c>
      <c r="J1498" s="46" t="str">
        <f t="shared" si="632"/>
        <v>-</v>
      </c>
      <c r="K1498" s="29" t="str">
        <f t="shared" si="633"/>
        <v>-</v>
      </c>
      <c r="L1498" s="29" t="str">
        <f t="shared" si="634"/>
        <v>-</v>
      </c>
      <c r="M1498" s="29" t="str">
        <f t="shared" si="635"/>
        <v>-</v>
      </c>
      <c r="N1498" s="29" t="str">
        <f t="shared" si="636"/>
        <v>-</v>
      </c>
      <c r="O1498" s="29" t="str">
        <f t="shared" si="637"/>
        <v>-</v>
      </c>
      <c r="P1498" s="2">
        <f>Замеры!R1495</f>
        <v>0</v>
      </c>
      <c r="S1498" s="2">
        <f>Замеры!S1495</f>
        <v>0</v>
      </c>
      <c r="T1498" s="2" t="s">
        <v>72</v>
      </c>
      <c r="U1498" s="2" t="b">
        <f t="shared" si="638"/>
        <v>0</v>
      </c>
      <c r="V1498" s="2" t="b">
        <f t="shared" si="639"/>
        <v>0</v>
      </c>
      <c r="W1498" s="2" t="b">
        <f t="shared" si="640"/>
        <v>0</v>
      </c>
      <c r="Y1498" s="2">
        <f t="shared" ca="1" si="641"/>
        <v>39</v>
      </c>
      <c r="Z1498" s="2">
        <f t="shared" ca="1" si="641"/>
        <v>45</v>
      </c>
      <c r="AA1498" s="2">
        <f t="shared" ca="1" si="641"/>
        <v>29</v>
      </c>
      <c r="AB1498" s="5">
        <f t="shared" ca="1" si="642"/>
        <v>353</v>
      </c>
      <c r="AC1498" s="5">
        <f t="shared" ca="1" si="643"/>
        <v>324</v>
      </c>
      <c r="AD1498" s="5">
        <f t="shared" ca="1" si="644"/>
        <v>354</v>
      </c>
      <c r="AE1498" s="5">
        <f t="shared" ca="1" si="645"/>
        <v>392</v>
      </c>
      <c r="AF1498" s="5">
        <f t="shared" ca="1" si="646"/>
        <v>331</v>
      </c>
      <c r="AG1498" s="5">
        <f t="shared" ca="1" si="647"/>
        <v>316</v>
      </c>
      <c r="AH1498" s="5">
        <f t="shared" ca="1" si="648"/>
        <v>299</v>
      </c>
      <c r="AI1498" s="5">
        <f t="shared" ca="1" si="649"/>
        <v>404</v>
      </c>
      <c r="AJ1498" s="5">
        <f t="shared" ca="1" si="650"/>
        <v>352</v>
      </c>
      <c r="AK1498" s="5">
        <f t="shared" ca="1" si="651"/>
        <v>417</v>
      </c>
    </row>
    <row r="1499" spans="1:37" x14ac:dyDescent="0.3">
      <c r="A1499" s="35">
        <f>IF(Замеры!B1496=0, " ", Замеры!B1496)</f>
        <v>1493</v>
      </c>
      <c r="B1499" s="45" t="str">
        <f>Замеры!G1496</f>
        <v xml:space="preserve">Группа от QF </v>
      </c>
      <c r="C1499" s="45" t="str">
        <f>IF(Замеры!O1496=0, " ", Замеры!O1496)</f>
        <v xml:space="preserve"> </v>
      </c>
      <c r="D1499" s="69" t="str">
        <f t="shared" si="652"/>
        <v xml:space="preserve"> </v>
      </c>
      <c r="E1499" s="69" t="str">
        <f t="shared" si="653"/>
        <v xml:space="preserve"> </v>
      </c>
      <c r="F1499" s="29" t="str">
        <f t="shared" si="628"/>
        <v>-</v>
      </c>
      <c r="G1499" s="29" t="str">
        <f t="shared" si="629"/>
        <v>-</v>
      </c>
      <c r="H1499" s="29" t="str">
        <f t="shared" si="630"/>
        <v>-</v>
      </c>
      <c r="I1499" s="29" t="str">
        <f t="shared" si="631"/>
        <v>-</v>
      </c>
      <c r="J1499" s="46" t="str">
        <f t="shared" si="632"/>
        <v>-</v>
      </c>
      <c r="K1499" s="29" t="str">
        <f t="shared" si="633"/>
        <v>-</v>
      </c>
      <c r="L1499" s="29" t="str">
        <f t="shared" si="634"/>
        <v>-</v>
      </c>
      <c r="M1499" s="29" t="str">
        <f t="shared" si="635"/>
        <v>-</v>
      </c>
      <c r="N1499" s="29" t="str">
        <f t="shared" si="636"/>
        <v>-</v>
      </c>
      <c r="O1499" s="29" t="str">
        <f t="shared" si="637"/>
        <v>-</v>
      </c>
      <c r="P1499" s="2">
        <f>Замеры!R1496</f>
        <v>0</v>
      </c>
      <c r="S1499" s="2">
        <f>Замеры!S1496</f>
        <v>0</v>
      </c>
      <c r="T1499" s="2" t="s">
        <v>72</v>
      </c>
      <c r="U1499" s="2" t="b">
        <f t="shared" si="638"/>
        <v>0</v>
      </c>
      <c r="V1499" s="2" t="b">
        <f t="shared" si="639"/>
        <v>0</v>
      </c>
      <c r="W1499" s="2" t="b">
        <f t="shared" si="640"/>
        <v>0</v>
      </c>
      <c r="Y1499" s="2">
        <f t="shared" ca="1" si="641"/>
        <v>43</v>
      </c>
      <c r="Z1499" s="2">
        <f t="shared" ca="1" si="641"/>
        <v>28</v>
      </c>
      <c r="AA1499" s="2">
        <f t="shared" ca="1" si="641"/>
        <v>50</v>
      </c>
      <c r="AB1499" s="5">
        <f t="shared" ca="1" si="642"/>
        <v>563</v>
      </c>
      <c r="AC1499" s="5">
        <f t="shared" ca="1" si="643"/>
        <v>581</v>
      </c>
      <c r="AD1499" s="5">
        <f t="shared" ca="1" si="644"/>
        <v>515</v>
      </c>
      <c r="AE1499" s="5">
        <f t="shared" ca="1" si="645"/>
        <v>579</v>
      </c>
      <c r="AF1499" s="5">
        <f t="shared" ca="1" si="646"/>
        <v>550</v>
      </c>
      <c r="AG1499" s="5">
        <f t="shared" ca="1" si="647"/>
        <v>537</v>
      </c>
      <c r="AH1499" s="5">
        <f t="shared" ca="1" si="648"/>
        <v>638</v>
      </c>
      <c r="AI1499" s="5">
        <f t="shared" ca="1" si="649"/>
        <v>517</v>
      </c>
      <c r="AJ1499" s="5">
        <f t="shared" ca="1" si="650"/>
        <v>592</v>
      </c>
      <c r="AK1499" s="5">
        <f t="shared" ca="1" si="651"/>
        <v>564</v>
      </c>
    </row>
    <row r="1500" spans="1:37" x14ac:dyDescent="0.3">
      <c r="A1500" s="35">
        <f>IF(Замеры!B1497=0, " ", Замеры!B1497)</f>
        <v>1494</v>
      </c>
      <c r="B1500" s="45" t="str">
        <f>Замеры!G1497</f>
        <v xml:space="preserve">Группа от QF </v>
      </c>
      <c r="C1500" s="45" t="str">
        <f>IF(Замеры!O1497=0, " ", Замеры!O1497)</f>
        <v xml:space="preserve"> </v>
      </c>
      <c r="D1500" s="69" t="str">
        <f t="shared" si="652"/>
        <v xml:space="preserve"> </v>
      </c>
      <c r="E1500" s="69" t="str">
        <f t="shared" si="653"/>
        <v xml:space="preserve"> </v>
      </c>
      <c r="F1500" s="29" t="str">
        <f t="shared" si="628"/>
        <v>-</v>
      </c>
      <c r="G1500" s="29" t="str">
        <f t="shared" si="629"/>
        <v>-</v>
      </c>
      <c r="H1500" s="29" t="str">
        <f t="shared" si="630"/>
        <v>-</v>
      </c>
      <c r="I1500" s="29" t="str">
        <f t="shared" si="631"/>
        <v>-</v>
      </c>
      <c r="J1500" s="46" t="str">
        <f t="shared" si="632"/>
        <v>-</v>
      </c>
      <c r="K1500" s="29" t="str">
        <f t="shared" si="633"/>
        <v>-</v>
      </c>
      <c r="L1500" s="29" t="str">
        <f t="shared" si="634"/>
        <v>-</v>
      </c>
      <c r="M1500" s="29" t="str">
        <f t="shared" si="635"/>
        <v>-</v>
      </c>
      <c r="N1500" s="29" t="str">
        <f t="shared" si="636"/>
        <v>-</v>
      </c>
      <c r="O1500" s="29" t="str">
        <f t="shared" si="637"/>
        <v>-</v>
      </c>
      <c r="P1500" s="2">
        <f>Замеры!R1497</f>
        <v>0</v>
      </c>
      <c r="S1500" s="2">
        <f>Замеры!S1497</f>
        <v>0</v>
      </c>
      <c r="T1500" s="2" t="s">
        <v>72</v>
      </c>
      <c r="U1500" s="2" t="b">
        <f t="shared" si="638"/>
        <v>0</v>
      </c>
      <c r="V1500" s="2" t="b">
        <f t="shared" si="639"/>
        <v>0</v>
      </c>
      <c r="W1500" s="2" t="b">
        <f t="shared" si="640"/>
        <v>0</v>
      </c>
      <c r="Y1500" s="2">
        <f t="shared" ca="1" si="641"/>
        <v>37</v>
      </c>
      <c r="Z1500" s="2">
        <f t="shared" ca="1" si="641"/>
        <v>27</v>
      </c>
      <c r="AA1500" s="2">
        <f t="shared" ca="1" si="641"/>
        <v>45</v>
      </c>
      <c r="AB1500" s="5">
        <f t="shared" ca="1" si="642"/>
        <v>558</v>
      </c>
      <c r="AC1500" s="5">
        <f t="shared" ca="1" si="643"/>
        <v>492</v>
      </c>
      <c r="AD1500" s="5">
        <f t="shared" ca="1" si="644"/>
        <v>524</v>
      </c>
      <c r="AE1500" s="5">
        <f t="shared" ca="1" si="645"/>
        <v>514</v>
      </c>
      <c r="AF1500" s="5">
        <f t="shared" ca="1" si="646"/>
        <v>515</v>
      </c>
      <c r="AG1500" s="5">
        <f t="shared" ca="1" si="647"/>
        <v>459</v>
      </c>
      <c r="AH1500" s="5">
        <f t="shared" ca="1" si="648"/>
        <v>558</v>
      </c>
      <c r="AI1500" s="5">
        <f t="shared" ca="1" si="649"/>
        <v>586</v>
      </c>
      <c r="AJ1500" s="5">
        <f t="shared" ca="1" si="650"/>
        <v>499</v>
      </c>
      <c r="AK1500" s="5">
        <f t="shared" ca="1" si="651"/>
        <v>538</v>
      </c>
    </row>
  </sheetData>
  <mergeCells count="4">
    <mergeCell ref="B1:B4"/>
    <mergeCell ref="C1:C4"/>
    <mergeCell ref="F1:O1"/>
    <mergeCell ref="A1:A4"/>
  </mergeCells>
  <dataValidations count="1">
    <dataValidation type="whole" showInputMessage="1" showErrorMessage="1" sqref="R6:R1500" xr:uid="{00000000-0002-0000-0200-000000000000}">
      <formula1>T1</formula1>
      <formula2>T2</formula2>
    </dataValidation>
  </dataValidations>
  <pageMargins left="0.7" right="0.7" top="0.75" bottom="0.75" header="0.3" footer="0.3"/>
  <pageSetup paperSize="9" orientation="portrait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0"/>
  </sheetPr>
  <dimension ref="A1:AF1517"/>
  <sheetViews>
    <sheetView zoomScale="80" zoomScaleNormal="80" workbookViewId="0">
      <pane ySplit="6" topLeftCell="A7" activePane="bottomLeft" state="frozen"/>
      <selection activeCell="E15" sqref="E15"/>
      <selection pane="bottomLeft" activeCell="A7" sqref="A7:N19"/>
    </sheetView>
  </sheetViews>
  <sheetFormatPr defaultColWidth="9.109375" defaultRowHeight="15.6" x14ac:dyDescent="0.3"/>
  <cols>
    <col min="1" max="1" width="9.109375" style="47"/>
    <col min="2" max="2" width="33.5546875" style="38" customWidth="1"/>
    <col min="3" max="3" width="12.5546875" style="3" customWidth="1"/>
    <col min="4" max="4" width="13" style="3" customWidth="1"/>
    <col min="5" max="5" width="12.33203125" style="3" customWidth="1"/>
    <col min="6" max="6" width="20.6640625" style="3" customWidth="1"/>
    <col min="7" max="7" width="13.44140625" style="3" customWidth="1"/>
    <col min="8" max="8" width="11.33203125" style="3" customWidth="1"/>
    <col min="9" max="9" width="11" style="3" customWidth="1"/>
    <col min="10" max="10" width="10.5546875" style="3" bestFit="1" customWidth="1"/>
    <col min="11" max="14" width="9.109375" style="3"/>
    <col min="15" max="15" width="7.109375" style="8" hidden="1" customWidth="1"/>
    <col min="16" max="18" width="10.6640625" style="8" hidden="1" customWidth="1"/>
    <col min="19" max="19" width="4.33203125" style="8" hidden="1" customWidth="1"/>
    <col min="20" max="20" width="10.5546875" style="8" hidden="1" customWidth="1"/>
    <col min="21" max="21" width="3" style="8" hidden="1" customWidth="1"/>
    <col min="22" max="22" width="11.33203125" style="8" hidden="1" customWidth="1"/>
    <col min="23" max="23" width="1.88671875" style="8" hidden="1" customWidth="1"/>
    <col min="24" max="24" width="5.44140625" style="8" hidden="1" customWidth="1"/>
    <col min="25" max="25" width="0.109375" style="8" hidden="1" customWidth="1"/>
    <col min="26" max="26" width="1.33203125" style="8" hidden="1" customWidth="1"/>
    <col min="27" max="32" width="9.33203125" style="8" hidden="1" customWidth="1"/>
    <col min="33" max="16384" width="9.109375" style="3"/>
  </cols>
  <sheetData>
    <row r="1" spans="1:32" ht="47.25" customHeight="1" x14ac:dyDescent="0.3">
      <c r="A1" s="161" t="s">
        <v>93</v>
      </c>
      <c r="B1" s="48" t="s">
        <v>18</v>
      </c>
      <c r="C1" s="168" t="s">
        <v>19</v>
      </c>
      <c r="D1" s="168"/>
      <c r="E1" s="168"/>
      <c r="F1" s="168"/>
      <c r="G1" s="168" t="s">
        <v>20</v>
      </c>
      <c r="H1" s="168"/>
      <c r="I1" s="168"/>
      <c r="J1" s="168" t="s">
        <v>21</v>
      </c>
      <c r="K1" s="168"/>
      <c r="L1" s="168"/>
      <c r="M1" s="162" t="s">
        <v>22</v>
      </c>
      <c r="N1" s="163"/>
      <c r="O1" s="7">
        <v>1</v>
      </c>
      <c r="P1" s="7">
        <v>13</v>
      </c>
      <c r="Q1" s="7">
        <v>123</v>
      </c>
      <c r="T1" s="8">
        <v>4</v>
      </c>
      <c r="U1" s="8">
        <v>35</v>
      </c>
      <c r="V1" s="8">
        <v>0.4</v>
      </c>
    </row>
    <row r="2" spans="1:32" ht="14.25" customHeight="1" x14ac:dyDescent="0.3">
      <c r="A2" s="161"/>
      <c r="B2" s="48"/>
      <c r="C2" s="168"/>
      <c r="D2" s="168"/>
      <c r="E2" s="168"/>
      <c r="F2" s="168"/>
      <c r="G2" s="168"/>
      <c r="H2" s="168"/>
      <c r="I2" s="168"/>
      <c r="J2" s="168"/>
      <c r="K2" s="168"/>
      <c r="L2" s="168"/>
      <c r="M2" s="164"/>
      <c r="N2" s="165"/>
      <c r="O2" s="7">
        <v>2</v>
      </c>
      <c r="P2" s="7">
        <v>12</v>
      </c>
      <c r="R2" s="7"/>
      <c r="S2" s="7"/>
    </row>
    <row r="3" spans="1:32" ht="13.5" customHeight="1" thickBot="1" x14ac:dyDescent="0.35">
      <c r="A3" s="161"/>
      <c r="B3" s="48"/>
      <c r="C3" s="169"/>
      <c r="D3" s="169"/>
      <c r="E3" s="169"/>
      <c r="F3" s="169"/>
      <c r="G3" s="168"/>
      <c r="H3" s="168"/>
      <c r="I3" s="168"/>
      <c r="J3" s="168"/>
      <c r="K3" s="168"/>
      <c r="L3" s="168"/>
      <c r="M3" s="164"/>
      <c r="N3" s="165"/>
      <c r="O3" s="7">
        <v>3</v>
      </c>
      <c r="P3" s="7">
        <v>23</v>
      </c>
      <c r="Q3" s="7"/>
      <c r="R3" s="7"/>
      <c r="S3" s="7"/>
    </row>
    <row r="4" spans="1:32" ht="16.5" hidden="1" customHeight="1" thickBot="1" x14ac:dyDescent="0.35">
      <c r="A4" s="161"/>
      <c r="B4" s="49"/>
      <c r="C4" s="169"/>
      <c r="D4" s="169"/>
      <c r="E4" s="169"/>
      <c r="F4" s="169"/>
      <c r="G4" s="168"/>
      <c r="H4" s="168"/>
      <c r="I4" s="168"/>
      <c r="J4" s="168"/>
      <c r="K4" s="168"/>
      <c r="L4" s="168"/>
      <c r="M4" s="166"/>
      <c r="N4" s="167"/>
    </row>
    <row r="5" spans="1:32" ht="61.5" customHeight="1" x14ac:dyDescent="0.3">
      <c r="A5" s="25"/>
      <c r="B5" s="49"/>
      <c r="C5" s="48" t="s">
        <v>23</v>
      </c>
      <c r="D5" s="48" t="s">
        <v>24</v>
      </c>
      <c r="E5" s="48" t="s">
        <v>31</v>
      </c>
      <c r="F5" s="48" t="s">
        <v>26</v>
      </c>
      <c r="G5" s="48" t="s">
        <v>25</v>
      </c>
      <c r="H5" s="48" t="s">
        <v>29</v>
      </c>
      <c r="I5" s="48" t="s">
        <v>30</v>
      </c>
      <c r="J5" s="48" t="s">
        <v>25</v>
      </c>
      <c r="K5" s="48" t="s">
        <v>29</v>
      </c>
      <c r="L5" s="48" t="s">
        <v>30</v>
      </c>
      <c r="M5" s="48" t="s">
        <v>27</v>
      </c>
      <c r="N5" s="48" t="s">
        <v>28</v>
      </c>
      <c r="O5" s="9" t="s">
        <v>67</v>
      </c>
      <c r="P5" s="10"/>
      <c r="Q5" s="10"/>
      <c r="R5" s="10"/>
      <c r="S5" s="10"/>
      <c r="T5" s="11" t="s">
        <v>68</v>
      </c>
      <c r="U5" s="11"/>
      <c r="V5" s="11" t="s">
        <v>69</v>
      </c>
    </row>
    <row r="6" spans="1:32" x14ac:dyDescent="0.3">
      <c r="A6" s="35">
        <v>1</v>
      </c>
      <c r="B6" s="50">
        <v>2</v>
      </c>
      <c r="C6" s="25">
        <v>3</v>
      </c>
      <c r="D6" s="25">
        <v>4</v>
      </c>
      <c r="E6" s="25">
        <v>5</v>
      </c>
      <c r="F6" s="25">
        <v>6</v>
      </c>
      <c r="G6" s="25">
        <v>7</v>
      </c>
      <c r="H6" s="25">
        <v>8</v>
      </c>
      <c r="I6" s="25">
        <v>9</v>
      </c>
      <c r="J6" s="25">
        <v>10</v>
      </c>
      <c r="K6" s="25">
        <v>11</v>
      </c>
      <c r="L6" s="25">
        <v>12</v>
      </c>
      <c r="M6" s="25">
        <v>13</v>
      </c>
      <c r="N6" s="25">
        <v>14</v>
      </c>
      <c r="P6" s="8" t="s">
        <v>80</v>
      </c>
      <c r="Q6" s="8" t="s">
        <v>81</v>
      </c>
      <c r="R6" s="8" t="s">
        <v>82</v>
      </c>
    </row>
    <row r="7" spans="1:32" x14ac:dyDescent="0.3">
      <c r="A7" s="35" t="str">
        <f>IF(Замеры!B3=0, " ", Замеры!B3)</f>
        <v xml:space="preserve"> </v>
      </c>
      <c r="B7" s="49" t="str">
        <f>Замеры!G3</f>
        <v xml:space="preserve">АВР 1 </v>
      </c>
      <c r="C7" s="49" t="str">
        <f>IF(Замеры!J3=0, " ", Замеры!J3)</f>
        <v xml:space="preserve"> </v>
      </c>
      <c r="D7" s="49" t="str">
        <f>IF(O7=0, " ", CONCATENATE(Замеры!T3,Замеры!U3,Замеры!V3,Замеры!W3,Замеры!AB3))</f>
        <v xml:space="preserve"> </v>
      </c>
      <c r="E7" s="49" t="str">
        <f>IF(Замеры!L3=0, " ", Замеры!L3)</f>
        <v xml:space="preserve"> </v>
      </c>
      <c r="F7" s="49" t="str">
        <f>CONCATENATE(T7,U7,V7)</f>
        <v xml:space="preserve"> </v>
      </c>
      <c r="G7" s="51" t="str">
        <f>IF(OR(O7=$O$1,O7=$P$1,O7=$Q$1,O7=$P$2),AA7,"-")</f>
        <v>-</v>
      </c>
      <c r="H7" s="52" t="str">
        <f>IF(OR(O7=$O$2,O7=$P$3,O7=$Q$1,O7=$P$2),AB7,"-")</f>
        <v>-</v>
      </c>
      <c r="I7" s="51" t="str">
        <f>IF(OR(O7=$O$3,O7=$P$3,O7=$Q$1,O7=$P$1),AC7,"-")</f>
        <v>-</v>
      </c>
      <c r="J7" s="29" t="str">
        <f>IF(OR(O7=$O$1,O7=$P$1,O7=$Q$1,O7=$P$2),AD7,"-")</f>
        <v>-</v>
      </c>
      <c r="K7" s="46" t="str">
        <f>IF(OR(O7=$O$2,O7=$P$3,O7=$Q$1,O7=$P$2),AE7,"-")</f>
        <v>-</v>
      </c>
      <c r="L7" s="29" t="str">
        <f>IF(OR(O7=$O$3,O7=$P$3,O7=$Q$1,O7=$P$1),AF7,"-")</f>
        <v>-</v>
      </c>
      <c r="M7" s="29" t="str">
        <f>IF(O7=0," ",$V$1)</f>
        <v xml:space="preserve"> </v>
      </c>
      <c r="N7" s="29" t="str">
        <f ca="1">IF(O7=0," ", RANDBETWEEN($T$1,$U$1)/100)</f>
        <v xml:space="preserve"> </v>
      </c>
      <c r="O7" s="8">
        <f>Замеры!R3</f>
        <v>0</v>
      </c>
      <c r="P7" s="8" t="b">
        <f t="shared" ref="P7:P70" si="0">OR(O7=$N$1,O7=$O$1,O7=$P$1,O7=$O$2)</f>
        <v>1</v>
      </c>
      <c r="Q7" s="8" t="b">
        <f t="shared" ref="Q7:Q70" si="1">OR(O7=$N$2,O7=$O$3,O7=$P$1,O7=$O$2)</f>
        <v>1</v>
      </c>
      <c r="R7" s="8" t="b">
        <f t="shared" ref="R7:R70" si="2">OR(O7=$N$3,O7=$O$3,O7=$P$1,O7=$O$1)</f>
        <v>1</v>
      </c>
      <c r="S7" s="8" t="s">
        <v>89</v>
      </c>
      <c r="T7" s="8" t="str">
        <f>IF(O7=0, "", E7*5)</f>
        <v/>
      </c>
      <c r="U7" s="12" t="str">
        <f>IF(O7=0, " ", "-")</f>
        <v xml:space="preserve"> </v>
      </c>
      <c r="V7" s="8" t="str">
        <f>IF(O7=0, "", E7*10)</f>
        <v/>
      </c>
      <c r="X7" s="13" t="str">
        <f t="shared" ref="X7:X70" si="3">E7</f>
        <v xml:space="preserve"> </v>
      </c>
      <c r="Y7" s="8" t="e">
        <f>X7*12</f>
        <v>#VALUE!</v>
      </c>
      <c r="AA7" s="14" t="e">
        <f ca="1">220/AD7</f>
        <v>#VALUE!</v>
      </c>
      <c r="AB7" s="14" t="e">
        <f ca="1">220/AE7</f>
        <v>#VALUE!</v>
      </c>
      <c r="AC7" s="14" t="e">
        <f ca="1">220/AF7</f>
        <v>#VALUE!</v>
      </c>
      <c r="AD7" s="8" t="e">
        <f ca="1">RANDBETWEEN(Y7*1.1+10,Y7*1.1+150)</f>
        <v>#VALUE!</v>
      </c>
      <c r="AE7" s="8" t="e">
        <f ca="1">RANDBETWEEN(Y7*1.1+10,Y7*1.1+150)</f>
        <v>#VALUE!</v>
      </c>
      <c r="AF7" s="8" t="e">
        <f ca="1">RANDBETWEEN(Y7*1.1+10,Y7*1.1+150)</f>
        <v>#VALUE!</v>
      </c>
    </row>
    <row r="8" spans="1:32" x14ac:dyDescent="0.3">
      <c r="A8" s="35">
        <f>IF(Замеры!B4=0, " ", Замеры!B4)</f>
        <v>1</v>
      </c>
      <c r="B8" s="49" t="str">
        <f>Замеры!G4</f>
        <v xml:space="preserve"> Ввод 0.1 QD Ввод</v>
      </c>
      <c r="C8" s="49" t="str">
        <f>IF(Замеры!J4=0, " ", Замеры!J4)</f>
        <v xml:space="preserve">S 203 </v>
      </c>
      <c r="D8" s="49" t="str">
        <f>IF(O8=0, " ", CONCATENATE(Замеры!T4,Замеры!U4,Замеры!V4,Замеры!W4,Замеры!AB4))</f>
        <v>-С-ОВВ</v>
      </c>
      <c r="E8" s="49">
        <f>IF(Замеры!L4=0, " ", Замеры!L4)</f>
        <v>4</v>
      </c>
      <c r="F8" s="49" t="str">
        <f t="shared" ref="F8:F71" si="4">CONCATENATE(T8,U8,V8)</f>
        <v>20-40</v>
      </c>
      <c r="G8" s="51" t="str">
        <f t="shared" ref="G8:G71" si="5">IF(OR(O8=$O$1,O8=$P$1,O8=$Q$1,O8=$P$2),AA8,"-")</f>
        <v>-</v>
      </c>
      <c r="H8" s="52" t="str">
        <f t="shared" ref="H8:H71" si="6">IF(OR(O8=$O$2,O8=$P$3,O8=$Q$1,O8=$P$2),AB8,"-")</f>
        <v>-</v>
      </c>
      <c r="I8" s="51" t="str">
        <f t="shared" ref="I8:I71" si="7">IF(OR(O8=$O$3,O8=$P$3,O8=$Q$1,O8=$P$1),AC8,"-")</f>
        <v>-</v>
      </c>
      <c r="J8" s="29" t="str">
        <f t="shared" ref="J8:J71" si="8">IF(OR(O8=$O$1,O8=$P$1,O8=$Q$1,O8=$P$2),AD8,"-")</f>
        <v>-</v>
      </c>
      <c r="K8" s="46" t="str">
        <f t="shared" ref="K8:K71" si="9">IF(OR(O8=$O$2,O8=$P$3,O8=$Q$1,O8=$P$2),AE8,"-")</f>
        <v>-</v>
      </c>
      <c r="L8" s="29" t="str">
        <f t="shared" ref="L8:L71" si="10">IF(OR(O8=$O$3,O8=$P$3,O8=$Q$1,O8=$P$1),AF8,"-")</f>
        <v>-</v>
      </c>
      <c r="M8" s="29">
        <f t="shared" ref="M8:M71" si="11">IF(O8=0," ",$V$1)</f>
        <v>0.4</v>
      </c>
      <c r="N8" s="29">
        <f t="shared" ref="N8:N71" ca="1" si="12">IF(O8=0," ", RANDBETWEEN($T$1,$U$1)/100)</f>
        <v>0.16</v>
      </c>
      <c r="O8" s="8" t="str">
        <f>Замеры!R4</f>
        <v>1,2,3</v>
      </c>
      <c r="P8" s="8" t="b">
        <f t="shared" si="0"/>
        <v>0</v>
      </c>
      <c r="Q8" s="8" t="b">
        <f t="shared" si="1"/>
        <v>0</v>
      </c>
      <c r="R8" s="8" t="b">
        <f t="shared" si="2"/>
        <v>0</v>
      </c>
      <c r="S8" s="8" t="s">
        <v>72</v>
      </c>
      <c r="T8" s="8">
        <f t="shared" ref="T8:T71" si="13">E8*5</f>
        <v>20</v>
      </c>
      <c r="U8" s="12" t="s">
        <v>72</v>
      </c>
      <c r="V8" s="8">
        <f t="shared" ref="V8:V71" si="14">E8*10</f>
        <v>40</v>
      </c>
      <c r="X8" s="13">
        <f t="shared" si="3"/>
        <v>4</v>
      </c>
      <c r="Y8" s="8">
        <f t="shared" ref="Y8:Y71" si="15">X8*12</f>
        <v>48</v>
      </c>
      <c r="AA8" s="14">
        <f t="shared" ref="AA8:AA71" ca="1" si="16">220/AD8</f>
        <v>1.1458333333333333</v>
      </c>
      <c r="AB8" s="14">
        <f t="shared" ref="AB8:AB71" ca="1" si="17">220/AE8</f>
        <v>1.5277777777777777</v>
      </c>
      <c r="AC8" s="14">
        <f t="shared" ref="AC8:AC71" ca="1" si="18">220/AF8</f>
        <v>2.5</v>
      </c>
      <c r="AD8" s="8">
        <f t="shared" ref="AD8:AD71" ca="1" si="19">RANDBETWEEN(Y8*1.1+10,Y8*1.1+150)</f>
        <v>192</v>
      </c>
      <c r="AE8" s="8">
        <f t="shared" ref="AE8:AE71" ca="1" si="20">RANDBETWEEN(Y8*1.1+10,Y8*1.1+150)</f>
        <v>144</v>
      </c>
      <c r="AF8" s="8">
        <f t="shared" ref="AF8:AF71" ca="1" si="21">RANDBETWEEN(Y8*1.1+10,Y8*1.1+150)</f>
        <v>88</v>
      </c>
    </row>
    <row r="9" spans="1:32" x14ac:dyDescent="0.3">
      <c r="A9" s="35">
        <f>IF(Замеры!B5=0, " ", Замеры!B5)</f>
        <v>2</v>
      </c>
      <c r="B9" s="49" t="str">
        <f>Замеры!G5</f>
        <v>Ввод 0.2 QF Ввод</v>
      </c>
      <c r="C9" s="49" t="str">
        <f>IF(Замеры!J5=0, " ", Замеры!J5)</f>
        <v xml:space="preserve"> </v>
      </c>
      <c r="D9" s="49" t="str">
        <f>IF(O9=0, " ", CONCATENATE(Замеры!T5,Замеры!U5,Замеры!V5,Замеры!W5,Замеры!AB5))</f>
        <v xml:space="preserve"> </v>
      </c>
      <c r="E9" s="49" t="str">
        <f>IF(Замеры!L5=0, " ", Замеры!L5)</f>
        <v xml:space="preserve"> </v>
      </c>
      <c r="F9" s="49" t="e">
        <f t="shared" si="4"/>
        <v>#VALUE!</v>
      </c>
      <c r="G9" s="51" t="str">
        <f t="shared" si="5"/>
        <v>-</v>
      </c>
      <c r="H9" s="52" t="str">
        <f t="shared" si="6"/>
        <v>-</v>
      </c>
      <c r="I9" s="51" t="str">
        <f t="shared" si="7"/>
        <v>-</v>
      </c>
      <c r="J9" s="29" t="str">
        <f t="shared" si="8"/>
        <v>-</v>
      </c>
      <c r="K9" s="46" t="str">
        <f t="shared" si="9"/>
        <v>-</v>
      </c>
      <c r="L9" s="29" t="str">
        <f t="shared" si="10"/>
        <v>-</v>
      </c>
      <c r="M9" s="29" t="str">
        <f t="shared" si="11"/>
        <v xml:space="preserve"> </v>
      </c>
      <c r="N9" s="29" t="str">
        <f t="shared" ca="1" si="12"/>
        <v xml:space="preserve"> </v>
      </c>
      <c r="O9" s="8">
        <f>Замеры!R5</f>
        <v>0</v>
      </c>
      <c r="P9" s="8" t="b">
        <f t="shared" si="0"/>
        <v>1</v>
      </c>
      <c r="Q9" s="8" t="b">
        <f t="shared" si="1"/>
        <v>1</v>
      </c>
      <c r="R9" s="8" t="b">
        <f t="shared" si="2"/>
        <v>1</v>
      </c>
      <c r="S9" s="8" t="s">
        <v>72</v>
      </c>
      <c r="T9" s="8" t="e">
        <f t="shared" si="13"/>
        <v>#VALUE!</v>
      </c>
      <c r="U9" s="12" t="s">
        <v>72</v>
      </c>
      <c r="V9" s="8" t="e">
        <f t="shared" si="14"/>
        <v>#VALUE!</v>
      </c>
      <c r="X9" s="13" t="str">
        <f t="shared" si="3"/>
        <v xml:space="preserve"> </v>
      </c>
      <c r="Y9" s="8" t="e">
        <f t="shared" si="15"/>
        <v>#VALUE!</v>
      </c>
      <c r="AA9" s="14" t="e">
        <f t="shared" ca="1" si="16"/>
        <v>#VALUE!</v>
      </c>
      <c r="AB9" s="14" t="e">
        <f t="shared" ca="1" si="17"/>
        <v>#VALUE!</v>
      </c>
      <c r="AC9" s="14" t="e">
        <f t="shared" ca="1" si="18"/>
        <v>#VALUE!</v>
      </c>
      <c r="AD9" s="8" t="e">
        <f t="shared" ca="1" si="19"/>
        <v>#VALUE!</v>
      </c>
      <c r="AE9" s="8" t="e">
        <f t="shared" ca="1" si="20"/>
        <v>#VALUE!</v>
      </c>
      <c r="AF9" s="8" t="e">
        <f t="shared" ca="1" si="21"/>
        <v>#VALUE!</v>
      </c>
    </row>
    <row r="10" spans="1:32" x14ac:dyDescent="0.3">
      <c r="A10" s="35">
        <f>IF(Замеры!B6=0, " ", Замеры!B6)</f>
        <v>3</v>
      </c>
      <c r="B10" s="49" t="str">
        <f>Замеры!G6</f>
        <v>Группа от QF 1</v>
      </c>
      <c r="C10" s="49" t="str">
        <f>IF(Замеры!J6=0, " ", Замеры!J6)</f>
        <v xml:space="preserve">S 203 </v>
      </c>
      <c r="D10" s="49" t="str">
        <f>IF(O10=0, " ", CONCATENATE(Замеры!T6,Замеры!U6,Замеры!V6,Замеры!W6,Замеры!AB6))</f>
        <v>МД  ОВВ</v>
      </c>
      <c r="E10" s="49">
        <f>IF(Замеры!L6=0, " ", Замеры!L6)</f>
        <v>4</v>
      </c>
      <c r="F10" s="49" t="str">
        <f t="shared" si="4"/>
        <v>20-40</v>
      </c>
      <c r="G10" s="51" t="str">
        <f t="shared" si="5"/>
        <v>-</v>
      </c>
      <c r="H10" s="52" t="str">
        <f t="shared" si="6"/>
        <v>-</v>
      </c>
      <c r="I10" s="51" t="str">
        <f t="shared" si="7"/>
        <v>-</v>
      </c>
      <c r="J10" s="29" t="str">
        <f t="shared" si="8"/>
        <v>-</v>
      </c>
      <c r="K10" s="46" t="str">
        <f t="shared" si="9"/>
        <v>-</v>
      </c>
      <c r="L10" s="29" t="str">
        <f t="shared" si="10"/>
        <v>-</v>
      </c>
      <c r="M10" s="29">
        <f t="shared" si="11"/>
        <v>0.4</v>
      </c>
      <c r="N10" s="29">
        <f t="shared" ca="1" si="12"/>
        <v>0.3</v>
      </c>
      <c r="O10" s="8" t="str">
        <f>Замеры!R6</f>
        <v>1,2,3</v>
      </c>
      <c r="P10" s="8" t="b">
        <f t="shared" si="0"/>
        <v>0</v>
      </c>
      <c r="Q10" s="8" t="b">
        <f t="shared" si="1"/>
        <v>0</v>
      </c>
      <c r="R10" s="8" t="b">
        <f t="shared" si="2"/>
        <v>0</v>
      </c>
      <c r="S10" s="8" t="s">
        <v>72</v>
      </c>
      <c r="T10" s="8">
        <f t="shared" si="13"/>
        <v>20</v>
      </c>
      <c r="U10" s="12" t="s">
        <v>72</v>
      </c>
      <c r="V10" s="8">
        <f t="shared" si="14"/>
        <v>40</v>
      </c>
      <c r="X10" s="13">
        <f t="shared" si="3"/>
        <v>4</v>
      </c>
      <c r="Y10" s="8">
        <f t="shared" si="15"/>
        <v>48</v>
      </c>
      <c r="AA10" s="14">
        <f t="shared" ca="1" si="16"/>
        <v>1.4379084967320261</v>
      </c>
      <c r="AB10" s="14">
        <f t="shared" ca="1" si="17"/>
        <v>1.2154696132596685</v>
      </c>
      <c r="AC10" s="14">
        <f t="shared" ca="1" si="18"/>
        <v>1.0891089108910892</v>
      </c>
      <c r="AD10" s="8">
        <f t="shared" ca="1" si="19"/>
        <v>153</v>
      </c>
      <c r="AE10" s="8">
        <f t="shared" ca="1" si="20"/>
        <v>181</v>
      </c>
      <c r="AF10" s="8">
        <f t="shared" ca="1" si="21"/>
        <v>202</v>
      </c>
    </row>
    <row r="11" spans="1:32" x14ac:dyDescent="0.3">
      <c r="A11" s="35">
        <f>IF(Замеры!B7=0, " ", Замеры!B7)</f>
        <v>4</v>
      </c>
      <c r="B11" s="49" t="str">
        <f>Замеры!G7</f>
        <v>Группа от QF 2</v>
      </c>
      <c r="C11" s="49" t="str">
        <f>IF(Замеры!J7=0, " ", Замеры!J7)</f>
        <v>SH 203 L</v>
      </c>
      <c r="D11" s="49" t="str">
        <f>IF(O11=0, " ", CONCATENATE(Замеры!T7,Замеры!U7,Замеры!V7,Замеры!W7,Замеры!AB7))</f>
        <v>МД С ОВВ</v>
      </c>
      <c r="E11" s="49" t="str">
        <f>IF(Замеры!L7=0, " ", Замеры!L7)</f>
        <v xml:space="preserve"> </v>
      </c>
      <c r="F11" s="49" t="e">
        <f t="shared" si="4"/>
        <v>#VALUE!</v>
      </c>
      <c r="G11" s="51" t="str">
        <f t="shared" si="5"/>
        <v>-</v>
      </c>
      <c r="H11" s="52" t="str">
        <f t="shared" si="6"/>
        <v>-</v>
      </c>
      <c r="I11" s="51" t="str">
        <f t="shared" si="7"/>
        <v>-</v>
      </c>
      <c r="J11" s="29" t="str">
        <f t="shared" si="8"/>
        <v>-</v>
      </c>
      <c r="K11" s="46" t="str">
        <f t="shared" si="9"/>
        <v>-</v>
      </c>
      <c r="L11" s="29" t="str">
        <f t="shared" si="10"/>
        <v>-</v>
      </c>
      <c r="M11" s="29">
        <f t="shared" si="11"/>
        <v>0.4</v>
      </c>
      <c r="N11" s="29">
        <f t="shared" ca="1" si="12"/>
        <v>0.22</v>
      </c>
      <c r="O11" s="8" t="str">
        <f>Замеры!R7</f>
        <v>1,2,3</v>
      </c>
      <c r="P11" s="8" t="b">
        <f t="shared" si="0"/>
        <v>0</v>
      </c>
      <c r="Q11" s="8" t="b">
        <f t="shared" si="1"/>
        <v>0</v>
      </c>
      <c r="R11" s="8" t="b">
        <f t="shared" si="2"/>
        <v>0</v>
      </c>
      <c r="S11" s="8" t="s">
        <v>72</v>
      </c>
      <c r="T11" s="8" t="e">
        <f t="shared" si="13"/>
        <v>#VALUE!</v>
      </c>
      <c r="U11" s="12" t="s">
        <v>72</v>
      </c>
      <c r="V11" s="8" t="e">
        <f t="shared" si="14"/>
        <v>#VALUE!</v>
      </c>
      <c r="X11" s="13" t="str">
        <f t="shared" si="3"/>
        <v xml:space="preserve"> </v>
      </c>
      <c r="Y11" s="8" t="e">
        <f t="shared" si="15"/>
        <v>#VALUE!</v>
      </c>
      <c r="AA11" s="14" t="e">
        <f t="shared" ca="1" si="16"/>
        <v>#VALUE!</v>
      </c>
      <c r="AB11" s="14" t="e">
        <f t="shared" ca="1" si="17"/>
        <v>#VALUE!</v>
      </c>
      <c r="AC11" s="14" t="e">
        <f t="shared" ca="1" si="18"/>
        <v>#VALUE!</v>
      </c>
      <c r="AD11" s="8" t="e">
        <f t="shared" ca="1" si="19"/>
        <v>#VALUE!</v>
      </c>
      <c r="AE11" s="8" t="e">
        <f t="shared" ca="1" si="20"/>
        <v>#VALUE!</v>
      </c>
      <c r="AF11" s="8" t="e">
        <f t="shared" ca="1" si="21"/>
        <v>#VALUE!</v>
      </c>
    </row>
    <row r="12" spans="1:32" x14ac:dyDescent="0.3">
      <c r="A12" s="35">
        <f>IF(Замеры!B8=0, " ", Замеры!B8)</f>
        <v>5</v>
      </c>
      <c r="B12" s="60" t="str">
        <f>Замеры!G8</f>
        <v>Группа от QF 3</v>
      </c>
      <c r="C12" s="60" t="str">
        <f>IF(Замеры!J8=0, " ", Замеры!J8)</f>
        <v xml:space="preserve">S 203 </v>
      </c>
      <c r="D12" s="60" t="str">
        <f>IF(O12=0, " ", CONCATENATE(Замеры!T8,Замеры!U8,Замеры!V8,Замеры!W8,Замеры!AB8))</f>
        <v>МД  ОВВ</v>
      </c>
      <c r="E12" s="60" t="str">
        <f>IF(Замеры!L8=0, " ", Замеры!L8)</f>
        <v xml:space="preserve"> </v>
      </c>
      <c r="F12" s="60" t="e">
        <f t="shared" si="4"/>
        <v>#VALUE!</v>
      </c>
      <c r="G12" s="51" t="str">
        <f t="shared" si="5"/>
        <v>-</v>
      </c>
      <c r="H12" s="52" t="str">
        <f t="shared" si="6"/>
        <v>-</v>
      </c>
      <c r="I12" s="51" t="str">
        <f t="shared" si="7"/>
        <v>-</v>
      </c>
      <c r="J12" s="29" t="str">
        <f t="shared" si="8"/>
        <v>-</v>
      </c>
      <c r="K12" s="46" t="str">
        <f t="shared" si="9"/>
        <v>-</v>
      </c>
      <c r="L12" s="29" t="str">
        <f t="shared" si="10"/>
        <v>-</v>
      </c>
      <c r="M12" s="29">
        <f t="shared" si="11"/>
        <v>0.4</v>
      </c>
      <c r="N12" s="29">
        <f t="shared" ca="1" si="12"/>
        <v>0.34</v>
      </c>
      <c r="O12" s="8" t="str">
        <f>Замеры!R8</f>
        <v>1,2,3</v>
      </c>
      <c r="P12" s="8" t="b">
        <f t="shared" si="0"/>
        <v>0</v>
      </c>
      <c r="Q12" s="8" t="b">
        <f t="shared" si="1"/>
        <v>0</v>
      </c>
      <c r="R12" s="8" t="b">
        <f t="shared" si="2"/>
        <v>0</v>
      </c>
      <c r="S12" s="8" t="s">
        <v>72</v>
      </c>
      <c r="T12" s="8" t="e">
        <f t="shared" si="13"/>
        <v>#VALUE!</v>
      </c>
      <c r="U12" s="12" t="s">
        <v>72</v>
      </c>
      <c r="V12" s="8" t="e">
        <f t="shared" si="14"/>
        <v>#VALUE!</v>
      </c>
      <c r="X12" s="13" t="str">
        <f t="shared" si="3"/>
        <v xml:space="preserve"> </v>
      </c>
      <c r="Y12" s="8" t="e">
        <f t="shared" si="15"/>
        <v>#VALUE!</v>
      </c>
      <c r="AA12" s="14" t="e">
        <f t="shared" ca="1" si="16"/>
        <v>#VALUE!</v>
      </c>
      <c r="AB12" s="14" t="e">
        <f t="shared" ca="1" si="17"/>
        <v>#VALUE!</v>
      </c>
      <c r="AC12" s="14" t="e">
        <f t="shared" ca="1" si="18"/>
        <v>#VALUE!</v>
      </c>
      <c r="AD12" s="8" t="e">
        <f t="shared" ca="1" si="19"/>
        <v>#VALUE!</v>
      </c>
      <c r="AE12" s="8" t="e">
        <f t="shared" ca="1" si="20"/>
        <v>#VALUE!</v>
      </c>
      <c r="AF12" s="8" t="e">
        <f t="shared" ca="1" si="21"/>
        <v>#VALUE!</v>
      </c>
    </row>
    <row r="13" spans="1:32" x14ac:dyDescent="0.3">
      <c r="A13" s="35">
        <f>IF(Замеры!B9=0, " ", Замеры!B9)</f>
        <v>6</v>
      </c>
      <c r="B13" s="60" t="str">
        <f>Замеры!G9</f>
        <v>Группа от QFD 4</v>
      </c>
      <c r="C13" s="60" t="str">
        <f>IF(Замеры!J9=0, " ", Замеры!J9)</f>
        <v xml:space="preserve"> T1c T160</v>
      </c>
      <c r="D13" s="60" t="str">
        <f>IF(O13=0, " ", CONCATENATE(Замеры!T9,Замеры!U9,Замеры!V9,Замеры!W9,Замеры!AB9))</f>
        <v>МД-С-ОВВ</v>
      </c>
      <c r="E13" s="60" t="str">
        <f>IF(Замеры!L9=0, " ", Замеры!L9)</f>
        <v>100</v>
      </c>
      <c r="F13" s="60" t="str">
        <f t="shared" ref="F13:F44" si="22">CONCATENATE(T13,U13,V13)</f>
        <v>500-1000</v>
      </c>
      <c r="G13" s="51" t="str">
        <f t="shared" ref="G13:G44" si="23">IF(OR(O13=$O$1,O13=$P$1,O13=$Q$1,O13=$P$2),AA13,"-")</f>
        <v>-</v>
      </c>
      <c r="H13" s="52" t="str">
        <f t="shared" ref="H13:H44" si="24">IF(OR(O13=$O$2,O13=$P$3,O13=$Q$1,O13=$P$2),AB13,"-")</f>
        <v>-</v>
      </c>
      <c r="I13" s="51" t="str">
        <f t="shared" ref="I13:I44" si="25">IF(OR(O13=$O$3,O13=$P$3,O13=$Q$1,O13=$P$1),AC13,"-")</f>
        <v>-</v>
      </c>
      <c r="J13" s="29" t="str">
        <f t="shared" ref="J13:J44" si="26">IF(OR(O13=$O$1,O13=$P$1,O13=$Q$1,O13=$P$2),AD13,"-")</f>
        <v>-</v>
      </c>
      <c r="K13" s="46" t="str">
        <f t="shared" ref="K13:K44" si="27">IF(OR(O13=$O$2,O13=$P$3,O13=$Q$1,O13=$P$2),AE13,"-")</f>
        <v>-</v>
      </c>
      <c r="L13" s="29" t="str">
        <f t="shared" ref="L13:L44" si="28">IF(OR(O13=$O$3,O13=$P$3,O13=$Q$1,O13=$P$1),AF13,"-")</f>
        <v>-</v>
      </c>
      <c r="M13" s="29">
        <f t="shared" ref="M13:M44" si="29">IF(O13=0," ",$V$1)</f>
        <v>0.4</v>
      </c>
      <c r="N13" s="29">
        <f t="shared" ref="N13:N44" ca="1" si="30">IF(O13=0," ", RANDBETWEEN($T$1,$U$1)/100)</f>
        <v>0.13</v>
      </c>
      <c r="O13" s="8" t="str">
        <f>Замеры!R9</f>
        <v>1,2,3</v>
      </c>
      <c r="P13" s="8" t="b">
        <f t="shared" ref="P13:P44" si="31">OR(O13=$N$1,O13=$O$1,O13=$P$1,O13=$O$2)</f>
        <v>0</v>
      </c>
      <c r="Q13" s="8" t="b">
        <f t="shared" ref="Q13:Q44" si="32">OR(O13=$N$2,O13=$O$3,O13=$P$1,O13=$O$2)</f>
        <v>0</v>
      </c>
      <c r="R13" s="8" t="b">
        <f t="shared" ref="R13:R44" si="33">OR(O13=$N$3,O13=$O$3,O13=$P$1,O13=$O$1)</f>
        <v>0</v>
      </c>
      <c r="S13" s="8" t="s">
        <v>72</v>
      </c>
      <c r="T13" s="8">
        <f t="shared" ref="T13:T44" si="34">E13*5</f>
        <v>500</v>
      </c>
      <c r="U13" s="12" t="s">
        <v>72</v>
      </c>
      <c r="V13" s="8">
        <f t="shared" ref="V13:V44" si="35">E13*10</f>
        <v>1000</v>
      </c>
      <c r="X13" s="13" t="str">
        <f t="shared" ref="X13:X44" si="36">E13</f>
        <v>100</v>
      </c>
      <c r="Y13" s="8">
        <f t="shared" ref="Y13:Y44" si="37">X13*12</f>
        <v>1200</v>
      </c>
      <c r="AA13" s="14">
        <f t="shared" ref="AA13:AA44" ca="1" si="38">220/AD13</f>
        <v>0.15625</v>
      </c>
      <c r="AB13" s="14">
        <f t="shared" ref="AB13:AB44" ca="1" si="39">220/AE13</f>
        <v>0.15714285714285714</v>
      </c>
      <c r="AC13" s="14">
        <f t="shared" ref="AC13:AC44" ca="1" si="40">220/AF13</f>
        <v>0.15352407536636428</v>
      </c>
      <c r="AD13" s="8">
        <f t="shared" ref="AD13:AD44" ca="1" si="41">RANDBETWEEN(Y13*1.1+10,Y13*1.1+150)</f>
        <v>1408</v>
      </c>
      <c r="AE13" s="8">
        <f t="shared" ref="AE13:AE44" ca="1" si="42">RANDBETWEEN(Y13*1.1+10,Y13*1.1+150)</f>
        <v>1400</v>
      </c>
      <c r="AF13" s="8">
        <f t="shared" ref="AF13:AF44" ca="1" si="43">RANDBETWEEN(Y13*1.1+10,Y13*1.1+150)</f>
        <v>1433</v>
      </c>
    </row>
    <row r="14" spans="1:32" x14ac:dyDescent="0.3">
      <c r="A14" s="35">
        <f>IF(Замеры!B10=0, " ", Замеры!B10)</f>
        <v>7</v>
      </c>
      <c r="B14" s="60" t="str">
        <f>Замеры!G10</f>
        <v>Группа от QFD 5</v>
      </c>
      <c r="C14" s="60" t="str">
        <f>IF(Замеры!J10=0, " ", Замеры!J10)</f>
        <v xml:space="preserve">S 203 </v>
      </c>
      <c r="D14" s="60" t="str">
        <f>IF(O14=0, " ", CONCATENATE(Замеры!T10,Замеры!U10,Замеры!V10,Замеры!W10,Замеры!AB10))</f>
        <v>МДСОВВ</v>
      </c>
      <c r="E14" s="60" t="str">
        <f>IF(Замеры!L10=0, " ", Замеры!L10)</f>
        <v>25</v>
      </c>
      <c r="F14" s="60" t="str">
        <f t="shared" si="22"/>
        <v>125-250</v>
      </c>
      <c r="G14" s="51" t="str">
        <f t="shared" si="23"/>
        <v>-</v>
      </c>
      <c r="H14" s="52" t="str">
        <f t="shared" si="24"/>
        <v>-</v>
      </c>
      <c r="I14" s="51" t="str">
        <f t="shared" si="25"/>
        <v>-</v>
      </c>
      <c r="J14" s="29" t="str">
        <f t="shared" si="26"/>
        <v>-</v>
      </c>
      <c r="K14" s="46" t="str">
        <f t="shared" si="27"/>
        <v>-</v>
      </c>
      <c r="L14" s="29" t="str">
        <f t="shared" si="28"/>
        <v>-</v>
      </c>
      <c r="M14" s="29">
        <f t="shared" si="29"/>
        <v>0.4</v>
      </c>
      <c r="N14" s="29">
        <f t="shared" ca="1" si="30"/>
        <v>0.31</v>
      </c>
      <c r="O14" s="8" t="str">
        <f>Замеры!R10</f>
        <v>1,2,3</v>
      </c>
      <c r="P14" s="8" t="b">
        <f t="shared" si="31"/>
        <v>0</v>
      </c>
      <c r="Q14" s="8" t="b">
        <f t="shared" si="32"/>
        <v>0</v>
      </c>
      <c r="R14" s="8" t="b">
        <f t="shared" si="33"/>
        <v>0</v>
      </c>
      <c r="S14" s="8" t="s">
        <v>72</v>
      </c>
      <c r="T14" s="8">
        <f t="shared" si="34"/>
        <v>125</v>
      </c>
      <c r="U14" s="12" t="s">
        <v>72</v>
      </c>
      <c r="V14" s="8">
        <f t="shared" si="35"/>
        <v>250</v>
      </c>
      <c r="X14" s="13" t="str">
        <f t="shared" si="36"/>
        <v>25</v>
      </c>
      <c r="Y14" s="8">
        <f t="shared" si="37"/>
        <v>300</v>
      </c>
      <c r="AA14" s="14">
        <f t="shared" ca="1" si="38"/>
        <v>0.54054054054054057</v>
      </c>
      <c r="AB14" s="14">
        <f t="shared" ca="1" si="39"/>
        <v>0.47109207708779444</v>
      </c>
      <c r="AC14" s="14">
        <f t="shared" ca="1" si="40"/>
        <v>0.51044083526682138</v>
      </c>
      <c r="AD14" s="8">
        <f t="shared" ca="1" si="41"/>
        <v>407</v>
      </c>
      <c r="AE14" s="8">
        <f t="shared" ca="1" si="42"/>
        <v>467</v>
      </c>
      <c r="AF14" s="8">
        <f t="shared" ca="1" si="43"/>
        <v>431</v>
      </c>
    </row>
    <row r="15" spans="1:32" x14ac:dyDescent="0.3">
      <c r="A15" s="35">
        <f>IF(Замеры!B11=0, " ", Замеры!B11)</f>
        <v>8</v>
      </c>
      <c r="B15" s="60" t="str">
        <f>Замеры!G11</f>
        <v>Группа от QF 6</v>
      </c>
      <c r="C15" s="60" t="str">
        <f>IF(Замеры!J11=0, " ", Замеры!J11)</f>
        <v>SH 203 L</v>
      </c>
      <c r="D15" s="60" t="str">
        <f>IF(O15=0, " ", CONCATENATE(Замеры!T11,Замеры!U11,Замеры!V11,Замеры!W11,Замеры!AB11))</f>
        <v>МД-С-ОВВ</v>
      </c>
      <c r="E15" s="60" t="str">
        <f>IF(Замеры!L11=0, " ", Замеры!L11)</f>
        <v>20</v>
      </c>
      <c r="F15" s="60" t="str">
        <f t="shared" si="22"/>
        <v>100-200</v>
      </c>
      <c r="G15" s="51" t="str">
        <f t="shared" si="23"/>
        <v>-</v>
      </c>
      <c r="H15" s="52" t="str">
        <f t="shared" si="24"/>
        <v>-</v>
      </c>
      <c r="I15" s="51" t="str">
        <f t="shared" si="25"/>
        <v>-</v>
      </c>
      <c r="J15" s="29" t="str">
        <f t="shared" si="26"/>
        <v>-</v>
      </c>
      <c r="K15" s="46" t="str">
        <f t="shared" si="27"/>
        <v>-</v>
      </c>
      <c r="L15" s="29" t="str">
        <f t="shared" si="28"/>
        <v>-</v>
      </c>
      <c r="M15" s="29">
        <f t="shared" si="29"/>
        <v>0.4</v>
      </c>
      <c r="N15" s="29">
        <f t="shared" ca="1" si="30"/>
        <v>0.08</v>
      </c>
      <c r="O15" s="8" t="str">
        <f>Замеры!R11</f>
        <v>1,2,3</v>
      </c>
      <c r="P15" s="8" t="b">
        <f t="shared" si="31"/>
        <v>0</v>
      </c>
      <c r="Q15" s="8" t="b">
        <f t="shared" si="32"/>
        <v>0</v>
      </c>
      <c r="R15" s="8" t="b">
        <f t="shared" si="33"/>
        <v>0</v>
      </c>
      <c r="S15" s="8" t="s">
        <v>72</v>
      </c>
      <c r="T15" s="8">
        <f t="shared" si="34"/>
        <v>100</v>
      </c>
      <c r="U15" s="12" t="s">
        <v>72</v>
      </c>
      <c r="V15" s="8">
        <f t="shared" si="35"/>
        <v>200</v>
      </c>
      <c r="X15" s="13" t="str">
        <f t="shared" si="36"/>
        <v>20</v>
      </c>
      <c r="Y15" s="8">
        <f t="shared" si="37"/>
        <v>240</v>
      </c>
      <c r="AA15" s="14">
        <f t="shared" ca="1" si="38"/>
        <v>0.59620596205962062</v>
      </c>
      <c r="AB15" s="14">
        <f t="shared" ca="1" si="39"/>
        <v>0.59620596205962062</v>
      </c>
      <c r="AC15" s="14">
        <f t="shared" ca="1" si="40"/>
        <v>0.55000000000000004</v>
      </c>
      <c r="AD15" s="8">
        <f t="shared" ca="1" si="41"/>
        <v>369</v>
      </c>
      <c r="AE15" s="8">
        <f t="shared" ca="1" si="42"/>
        <v>369</v>
      </c>
      <c r="AF15" s="8">
        <f t="shared" ca="1" si="43"/>
        <v>400</v>
      </c>
    </row>
    <row r="16" spans="1:32" x14ac:dyDescent="0.3">
      <c r="A16" s="35">
        <f>IF(Замеры!B12=0, " ", Замеры!B12)</f>
        <v>9</v>
      </c>
      <c r="B16" s="60" t="str">
        <f>Замеры!G12</f>
        <v>Группа от QF 7</v>
      </c>
      <c r="C16" s="60" t="str">
        <f>IF(Замеры!J12=0, " ", Замеры!J12)</f>
        <v xml:space="preserve">S 203 </v>
      </c>
      <c r="D16" s="60" t="str">
        <f>IF(O16=0, " ", CONCATENATE(Замеры!T12,Замеры!U12,Замеры!V12,Замеры!W12,Замеры!AB12))</f>
        <v>МД-С-ОВВ</v>
      </c>
      <c r="E16" s="60" t="str">
        <f>IF(Замеры!L12=0, " ", Замеры!L12)</f>
        <v>20</v>
      </c>
      <c r="F16" s="60" t="str">
        <f t="shared" si="22"/>
        <v>100-200</v>
      </c>
      <c r="G16" s="51" t="str">
        <f t="shared" si="23"/>
        <v>-</v>
      </c>
      <c r="H16" s="52" t="str">
        <f t="shared" si="24"/>
        <v>-</v>
      </c>
      <c r="I16" s="51" t="str">
        <f t="shared" si="25"/>
        <v>-</v>
      </c>
      <c r="J16" s="29" t="str">
        <f t="shared" si="26"/>
        <v>-</v>
      </c>
      <c r="K16" s="46" t="str">
        <f t="shared" si="27"/>
        <v>-</v>
      </c>
      <c r="L16" s="29" t="str">
        <f t="shared" si="28"/>
        <v>-</v>
      </c>
      <c r="M16" s="29">
        <f t="shared" si="29"/>
        <v>0.4</v>
      </c>
      <c r="N16" s="29">
        <f t="shared" ca="1" si="30"/>
        <v>0.19</v>
      </c>
      <c r="O16" s="8" t="str">
        <f>Замеры!R12</f>
        <v>1,2,3</v>
      </c>
      <c r="P16" s="8" t="b">
        <f t="shared" si="31"/>
        <v>0</v>
      </c>
      <c r="Q16" s="8" t="b">
        <f t="shared" si="32"/>
        <v>0</v>
      </c>
      <c r="R16" s="8" t="b">
        <f t="shared" si="33"/>
        <v>0</v>
      </c>
      <c r="S16" s="8" t="s">
        <v>72</v>
      </c>
      <c r="T16" s="8">
        <f t="shared" si="34"/>
        <v>100</v>
      </c>
      <c r="U16" s="12" t="s">
        <v>72</v>
      </c>
      <c r="V16" s="8">
        <f t="shared" si="35"/>
        <v>200</v>
      </c>
      <c r="X16" s="13" t="str">
        <f t="shared" si="36"/>
        <v>20</v>
      </c>
      <c r="Y16" s="8">
        <f t="shared" si="37"/>
        <v>240</v>
      </c>
      <c r="AA16" s="14">
        <f t="shared" ca="1" si="38"/>
        <v>0.54726368159203975</v>
      </c>
      <c r="AB16" s="14">
        <f t="shared" ca="1" si="39"/>
        <v>0.70512820512820518</v>
      </c>
      <c r="AC16" s="14">
        <f t="shared" ca="1" si="40"/>
        <v>0.70063694267515919</v>
      </c>
      <c r="AD16" s="8">
        <f t="shared" ca="1" si="41"/>
        <v>402</v>
      </c>
      <c r="AE16" s="8">
        <f t="shared" ca="1" si="42"/>
        <v>312</v>
      </c>
      <c r="AF16" s="8">
        <f t="shared" ca="1" si="43"/>
        <v>314</v>
      </c>
    </row>
    <row r="17" spans="1:32" x14ac:dyDescent="0.3">
      <c r="A17" s="35">
        <f>IF(Замеры!B13=0, " ", Замеры!B13)</f>
        <v>10</v>
      </c>
      <c r="B17" s="60" t="str">
        <f>Замеры!G13</f>
        <v>Группа от QD 8</v>
      </c>
      <c r="C17" s="60" t="str">
        <f>IF(Замеры!J13=0, " ", Замеры!J13)</f>
        <v>SH 203 L</v>
      </c>
      <c r="D17" s="60" t="str">
        <f>IF(O17=0, " ", CONCATENATE(Замеры!T13,Замеры!U13,Замеры!V13,Замеры!W13,Замеры!AB13))</f>
        <v>МД-С-ОВВ</v>
      </c>
      <c r="E17" s="60" t="str">
        <f>IF(Замеры!L13=0, " ", Замеры!L13)</f>
        <v>20</v>
      </c>
      <c r="F17" s="60" t="str">
        <f t="shared" si="22"/>
        <v>100-200</v>
      </c>
      <c r="G17" s="51" t="str">
        <f t="shared" si="23"/>
        <v>-</v>
      </c>
      <c r="H17" s="52" t="str">
        <f t="shared" si="24"/>
        <v>-</v>
      </c>
      <c r="I17" s="51" t="str">
        <f t="shared" si="25"/>
        <v>-</v>
      </c>
      <c r="J17" s="29" t="str">
        <f t="shared" si="26"/>
        <v>-</v>
      </c>
      <c r="K17" s="46" t="str">
        <f t="shared" si="27"/>
        <v>-</v>
      </c>
      <c r="L17" s="29" t="str">
        <f t="shared" si="28"/>
        <v>-</v>
      </c>
      <c r="M17" s="29">
        <f t="shared" si="29"/>
        <v>0.4</v>
      </c>
      <c r="N17" s="29">
        <f t="shared" ca="1" si="30"/>
        <v>0.06</v>
      </c>
      <c r="O17" s="8" t="str">
        <f>Замеры!R13</f>
        <v>1,2,3</v>
      </c>
      <c r="P17" s="8" t="b">
        <f t="shared" si="31"/>
        <v>0</v>
      </c>
      <c r="Q17" s="8" t="b">
        <f t="shared" si="32"/>
        <v>0</v>
      </c>
      <c r="R17" s="8" t="b">
        <f t="shared" si="33"/>
        <v>0</v>
      </c>
      <c r="S17" s="8" t="s">
        <v>72</v>
      </c>
      <c r="T17" s="8">
        <f t="shared" si="34"/>
        <v>100</v>
      </c>
      <c r="U17" s="12" t="s">
        <v>72</v>
      </c>
      <c r="V17" s="8">
        <f t="shared" si="35"/>
        <v>200</v>
      </c>
      <c r="X17" s="13" t="str">
        <f t="shared" si="36"/>
        <v>20</v>
      </c>
      <c r="Y17" s="8">
        <f t="shared" si="37"/>
        <v>240</v>
      </c>
      <c r="AA17" s="14">
        <f t="shared" ca="1" si="38"/>
        <v>0.7142857142857143</v>
      </c>
      <c r="AB17" s="14">
        <f t="shared" ca="1" si="39"/>
        <v>0.55555555555555558</v>
      </c>
      <c r="AC17" s="14">
        <f t="shared" ca="1" si="40"/>
        <v>0.69841269841269837</v>
      </c>
      <c r="AD17" s="8">
        <f t="shared" ca="1" si="41"/>
        <v>308</v>
      </c>
      <c r="AE17" s="8">
        <f t="shared" ca="1" si="42"/>
        <v>396</v>
      </c>
      <c r="AF17" s="8">
        <f t="shared" ca="1" si="43"/>
        <v>315</v>
      </c>
    </row>
    <row r="18" spans="1:32" x14ac:dyDescent="0.3">
      <c r="A18" s="35">
        <f>IF(Замеры!B14=0, " ", Замеры!B14)</f>
        <v>11</v>
      </c>
      <c r="B18" s="60" t="str">
        <f>Замеры!G14</f>
        <v>Группа от QF 9</v>
      </c>
      <c r="C18" s="60" t="str">
        <f>IF(Замеры!J14=0, " ", Замеры!J14)</f>
        <v>SH 203 L</v>
      </c>
      <c r="D18" s="60" t="str">
        <f>IF(O18=0, " ", CONCATENATE(Замеры!T14,Замеры!U14,Замеры!V14,Замеры!W14,Замеры!AB14))</f>
        <v>МД-С-ОВВ</v>
      </c>
      <c r="E18" s="60" t="str">
        <f>IF(Замеры!L14=0, " ", Замеры!L14)</f>
        <v>16</v>
      </c>
      <c r="F18" s="60" t="str">
        <f t="shared" si="22"/>
        <v>80-160</v>
      </c>
      <c r="G18" s="51" t="str">
        <f t="shared" si="23"/>
        <v>-</v>
      </c>
      <c r="H18" s="52" t="str">
        <f t="shared" si="24"/>
        <v>-</v>
      </c>
      <c r="I18" s="51" t="str">
        <f t="shared" si="25"/>
        <v>-</v>
      </c>
      <c r="J18" s="29" t="str">
        <f t="shared" si="26"/>
        <v>-</v>
      </c>
      <c r="K18" s="46" t="str">
        <f t="shared" si="27"/>
        <v>-</v>
      </c>
      <c r="L18" s="29" t="str">
        <f t="shared" si="28"/>
        <v>-</v>
      </c>
      <c r="M18" s="29">
        <f t="shared" si="29"/>
        <v>0.4</v>
      </c>
      <c r="N18" s="29">
        <f t="shared" ca="1" si="30"/>
        <v>0.22</v>
      </c>
      <c r="O18" s="8" t="str">
        <f>Замеры!R14</f>
        <v>1,2,3</v>
      </c>
      <c r="P18" s="8" t="b">
        <f t="shared" si="31"/>
        <v>0</v>
      </c>
      <c r="Q18" s="8" t="b">
        <f t="shared" si="32"/>
        <v>0</v>
      </c>
      <c r="R18" s="8" t="b">
        <f t="shared" si="33"/>
        <v>0</v>
      </c>
      <c r="S18" s="8" t="s">
        <v>72</v>
      </c>
      <c r="T18" s="8">
        <f t="shared" si="34"/>
        <v>80</v>
      </c>
      <c r="U18" s="12" t="s">
        <v>72</v>
      </c>
      <c r="V18" s="8">
        <f t="shared" si="35"/>
        <v>160</v>
      </c>
      <c r="X18" s="13" t="str">
        <f t="shared" si="36"/>
        <v>16</v>
      </c>
      <c r="Y18" s="8">
        <f t="shared" si="37"/>
        <v>192</v>
      </c>
      <c r="AA18" s="14">
        <f t="shared" ca="1" si="38"/>
        <v>0.67901234567901236</v>
      </c>
      <c r="AB18" s="14">
        <f t="shared" ca="1" si="39"/>
        <v>0.707395498392283</v>
      </c>
      <c r="AC18" s="14">
        <f t="shared" ca="1" si="40"/>
        <v>0.87649402390438247</v>
      </c>
      <c r="AD18" s="8">
        <f t="shared" ca="1" si="41"/>
        <v>324</v>
      </c>
      <c r="AE18" s="8">
        <f t="shared" ca="1" si="42"/>
        <v>311</v>
      </c>
      <c r="AF18" s="8">
        <f t="shared" ca="1" si="43"/>
        <v>251</v>
      </c>
    </row>
    <row r="19" spans="1:32" x14ac:dyDescent="0.3">
      <c r="A19" s="35">
        <f>IF(Замеры!B15=0, " ", Замеры!B15)</f>
        <v>12</v>
      </c>
      <c r="B19" s="60" t="str">
        <f>Замеры!G15</f>
        <v>Группа от QD 10</v>
      </c>
      <c r="C19" s="60" t="str">
        <f>IF(Замеры!J15=0, " ", Замеры!J15)</f>
        <v xml:space="preserve"> T1c T160</v>
      </c>
      <c r="D19" s="60" t="str">
        <f>IF(O19=0, " ", CONCATENATE(Замеры!T15,Замеры!U15,Замеры!V15,Замеры!W15,Замеры!AB15))</f>
        <v>МД-С-ОВВ</v>
      </c>
      <c r="E19" s="60" t="str">
        <f>IF(Замеры!L15=0, " ", Замеры!L15)</f>
        <v>63</v>
      </c>
      <c r="F19" s="60" t="str">
        <f t="shared" si="22"/>
        <v>315-630</v>
      </c>
      <c r="G19" s="51" t="str">
        <f t="shared" si="23"/>
        <v>-</v>
      </c>
      <c r="H19" s="52" t="str">
        <f t="shared" si="24"/>
        <v>-</v>
      </c>
      <c r="I19" s="51" t="str">
        <f t="shared" si="25"/>
        <v>-</v>
      </c>
      <c r="J19" s="29" t="str">
        <f t="shared" si="26"/>
        <v>-</v>
      </c>
      <c r="K19" s="46" t="str">
        <f t="shared" si="27"/>
        <v>-</v>
      </c>
      <c r="L19" s="29" t="str">
        <f t="shared" si="28"/>
        <v>-</v>
      </c>
      <c r="M19" s="29">
        <f t="shared" si="29"/>
        <v>0.4</v>
      </c>
      <c r="N19" s="29">
        <f t="shared" ca="1" si="30"/>
        <v>0.32</v>
      </c>
      <c r="O19" s="8" t="str">
        <f>Замеры!R15</f>
        <v>1,2,3</v>
      </c>
      <c r="P19" s="8" t="b">
        <f t="shared" si="31"/>
        <v>0</v>
      </c>
      <c r="Q19" s="8" t="b">
        <f t="shared" si="32"/>
        <v>0</v>
      </c>
      <c r="R19" s="8" t="b">
        <f t="shared" si="33"/>
        <v>0</v>
      </c>
      <c r="S19" s="8" t="s">
        <v>72</v>
      </c>
      <c r="T19" s="8">
        <f t="shared" si="34"/>
        <v>315</v>
      </c>
      <c r="U19" s="12" t="s">
        <v>72</v>
      </c>
      <c r="V19" s="8">
        <f t="shared" si="35"/>
        <v>630</v>
      </c>
      <c r="X19" s="13" t="str">
        <f t="shared" si="36"/>
        <v>63</v>
      </c>
      <c r="Y19" s="8">
        <f t="shared" si="37"/>
        <v>756</v>
      </c>
      <c r="AA19" s="14">
        <f t="shared" ca="1" si="38"/>
        <v>0.23579849946409431</v>
      </c>
      <c r="AB19" s="14">
        <f t="shared" ca="1" si="39"/>
        <v>0.22657054582904224</v>
      </c>
      <c r="AC19" s="14">
        <f t="shared" ca="1" si="40"/>
        <v>0.24336283185840707</v>
      </c>
      <c r="AD19" s="8">
        <f t="shared" ca="1" si="41"/>
        <v>933</v>
      </c>
      <c r="AE19" s="8">
        <f t="shared" ca="1" si="42"/>
        <v>971</v>
      </c>
      <c r="AF19" s="8">
        <f t="shared" ca="1" si="43"/>
        <v>904</v>
      </c>
    </row>
    <row r="20" spans="1:32" x14ac:dyDescent="0.3">
      <c r="A20" s="35">
        <f>IF(Замеры!B16=0, " ", Замеры!B16)</f>
        <v>13</v>
      </c>
      <c r="B20" s="60" t="str">
        <f>Замеры!G16</f>
        <v>Группа от QF 11</v>
      </c>
      <c r="C20" s="60" t="str">
        <f>IF(Замеры!J16=0, " ", Замеры!J16)</f>
        <v xml:space="preserve"> T1c T160</v>
      </c>
      <c r="D20" s="60" t="str">
        <f>IF(O20=0, " ", CONCATENATE(Замеры!T16,Замеры!U16,Замеры!V16,Замеры!W16,Замеры!AB16))</f>
        <v>МД-С-ОВВ</v>
      </c>
      <c r="E20" s="60" t="str">
        <f>IF(Замеры!L16=0, " ", Замеры!L16)</f>
        <v>25</v>
      </c>
      <c r="F20" s="60"/>
      <c r="G20" s="51" t="str">
        <f t="shared" si="23"/>
        <v>-</v>
      </c>
      <c r="H20" s="52" t="str">
        <f t="shared" si="24"/>
        <v>-</v>
      </c>
      <c r="I20" s="51" t="str">
        <f t="shared" si="25"/>
        <v>-</v>
      </c>
      <c r="J20" s="29" t="str">
        <f t="shared" si="26"/>
        <v>-</v>
      </c>
      <c r="K20" s="46" t="str">
        <f t="shared" si="27"/>
        <v>-</v>
      </c>
      <c r="L20" s="29" t="str">
        <f t="shared" si="28"/>
        <v>-</v>
      </c>
      <c r="M20" s="29">
        <f t="shared" si="29"/>
        <v>0.4</v>
      </c>
      <c r="N20" s="29">
        <f t="shared" ca="1" si="30"/>
        <v>0.17</v>
      </c>
      <c r="O20" s="8" t="str">
        <f>Замеры!R16</f>
        <v>1,2,3</v>
      </c>
      <c r="P20" s="8" t="b">
        <f t="shared" si="31"/>
        <v>0</v>
      </c>
      <c r="Q20" s="8" t="b">
        <f t="shared" si="32"/>
        <v>0</v>
      </c>
      <c r="R20" s="8" t="b">
        <f t="shared" si="33"/>
        <v>0</v>
      </c>
      <c r="S20" s="8" t="s">
        <v>72</v>
      </c>
      <c r="T20" s="8">
        <f t="shared" si="34"/>
        <v>125</v>
      </c>
      <c r="U20" s="12" t="s">
        <v>72</v>
      </c>
      <c r="V20" s="8">
        <f t="shared" si="35"/>
        <v>250</v>
      </c>
      <c r="X20" s="13" t="str">
        <f t="shared" si="36"/>
        <v>25</v>
      </c>
      <c r="Y20" s="8">
        <f t="shared" si="37"/>
        <v>300</v>
      </c>
      <c r="AA20" s="14">
        <f t="shared" ca="1" si="38"/>
        <v>0.49661399548532731</v>
      </c>
      <c r="AB20" s="14">
        <f t="shared" ca="1" si="39"/>
        <v>0.5714285714285714</v>
      </c>
      <c r="AC20" s="14">
        <f t="shared" ca="1" si="40"/>
        <v>0.5092592592592593</v>
      </c>
      <c r="AD20" s="8">
        <f t="shared" ca="1" si="41"/>
        <v>443</v>
      </c>
      <c r="AE20" s="8">
        <f t="shared" ca="1" si="42"/>
        <v>385</v>
      </c>
      <c r="AF20" s="8">
        <f t="shared" ca="1" si="43"/>
        <v>432</v>
      </c>
    </row>
    <row r="21" spans="1:32" x14ac:dyDescent="0.3">
      <c r="A21" s="35">
        <f>IF(Замеры!B17=0, " ", Замеры!B17)</f>
        <v>14</v>
      </c>
      <c r="B21" s="60" t="str">
        <f>Замеры!G17</f>
        <v>Группа от QF 12</v>
      </c>
      <c r="C21" s="60" t="str">
        <f>IF(Замеры!J17=0, " ", Замеры!J17)</f>
        <v xml:space="preserve"> T1c T160</v>
      </c>
      <c r="D21" s="60" t="str">
        <f>IF(O21=0, " ", CONCATENATE(Замеры!T17,Замеры!U17,Замеры!V17,Замеры!W17,Замеры!AB17))</f>
        <v>МД-С-ОВВ</v>
      </c>
      <c r="E21" s="60" t="str">
        <f>IF(Замеры!L17=0, " ", Замеры!L17)</f>
        <v>25</v>
      </c>
      <c r="F21" s="60" t="str">
        <f t="shared" si="22"/>
        <v>125-250</v>
      </c>
      <c r="G21" s="51" t="str">
        <f t="shared" si="23"/>
        <v>-</v>
      </c>
      <c r="H21" s="52" t="str">
        <f t="shared" si="24"/>
        <v>-</v>
      </c>
      <c r="I21" s="51" t="str">
        <f t="shared" si="25"/>
        <v>-</v>
      </c>
      <c r="J21" s="29" t="str">
        <f t="shared" si="26"/>
        <v>-</v>
      </c>
      <c r="K21" s="46" t="str">
        <f t="shared" si="27"/>
        <v>-</v>
      </c>
      <c r="L21" s="29" t="str">
        <f t="shared" si="28"/>
        <v>-</v>
      </c>
      <c r="M21" s="29">
        <f t="shared" si="29"/>
        <v>0.4</v>
      </c>
      <c r="N21" s="29">
        <f t="shared" ca="1" si="30"/>
        <v>0.13</v>
      </c>
      <c r="O21" s="8" t="str">
        <f>Замеры!R17</f>
        <v>1,2,3</v>
      </c>
      <c r="P21" s="8" t="b">
        <f t="shared" si="31"/>
        <v>0</v>
      </c>
      <c r="Q21" s="8" t="b">
        <f t="shared" si="32"/>
        <v>0</v>
      </c>
      <c r="R21" s="8" t="b">
        <f t="shared" si="33"/>
        <v>0</v>
      </c>
      <c r="S21" s="8" t="s">
        <v>72</v>
      </c>
      <c r="T21" s="8">
        <f t="shared" si="34"/>
        <v>125</v>
      </c>
      <c r="U21" s="12" t="s">
        <v>72</v>
      </c>
      <c r="V21" s="8">
        <f t="shared" si="35"/>
        <v>250</v>
      </c>
      <c r="X21" s="13" t="str">
        <f t="shared" si="36"/>
        <v>25</v>
      </c>
      <c r="Y21" s="8">
        <f t="shared" si="37"/>
        <v>300</v>
      </c>
      <c r="AA21" s="14">
        <f t="shared" ca="1" si="38"/>
        <v>0.54054054054054057</v>
      </c>
      <c r="AB21" s="14">
        <f t="shared" ca="1" si="39"/>
        <v>0.5626598465473146</v>
      </c>
      <c r="AC21" s="14">
        <f t="shared" ca="1" si="40"/>
        <v>0.6376811594202898</v>
      </c>
      <c r="AD21" s="8">
        <f t="shared" ca="1" si="41"/>
        <v>407</v>
      </c>
      <c r="AE21" s="8">
        <f t="shared" ca="1" si="42"/>
        <v>391</v>
      </c>
      <c r="AF21" s="8">
        <f t="shared" ca="1" si="43"/>
        <v>345</v>
      </c>
    </row>
    <row r="22" spans="1:32" x14ac:dyDescent="0.3">
      <c r="A22" s="35">
        <f>IF(Замеры!B18=0, " ", Замеры!B18)</f>
        <v>15</v>
      </c>
      <c r="B22" s="60" t="str">
        <f>Замеры!G18</f>
        <v>Группа от QF 13</v>
      </c>
      <c r="C22" s="60" t="str">
        <f>IF(Замеры!J18=0, " ", Замеры!J18)</f>
        <v xml:space="preserve"> T1c T160</v>
      </c>
      <c r="D22" s="60" t="str">
        <f>IF(O22=0, " ", CONCATENATE(Замеры!T18,Замеры!U18,Замеры!V18,Замеры!W18,Замеры!AB18))</f>
        <v>МД-С-ОВВ</v>
      </c>
      <c r="E22" s="60" t="str">
        <f>IF(Замеры!L18=0, " ", Замеры!L18)</f>
        <v>25</v>
      </c>
      <c r="F22" s="60" t="str">
        <f t="shared" si="22"/>
        <v>125-250</v>
      </c>
      <c r="G22" s="51" t="str">
        <f t="shared" si="23"/>
        <v>-</v>
      </c>
      <c r="H22" s="52" t="str">
        <f t="shared" si="24"/>
        <v>-</v>
      </c>
      <c r="I22" s="51" t="str">
        <f t="shared" si="25"/>
        <v>-</v>
      </c>
      <c r="J22" s="29" t="str">
        <f t="shared" si="26"/>
        <v>-</v>
      </c>
      <c r="K22" s="46" t="str">
        <f t="shared" si="27"/>
        <v>-</v>
      </c>
      <c r="L22" s="29" t="str">
        <f t="shared" si="28"/>
        <v>-</v>
      </c>
      <c r="M22" s="29">
        <f t="shared" si="29"/>
        <v>0.4</v>
      </c>
      <c r="N22" s="29">
        <f t="shared" ca="1" si="30"/>
        <v>0.08</v>
      </c>
      <c r="O22" s="8" t="str">
        <f>Замеры!R18</f>
        <v>1,2,3</v>
      </c>
      <c r="P22" s="8" t="b">
        <f t="shared" si="31"/>
        <v>0</v>
      </c>
      <c r="Q22" s="8" t="b">
        <f t="shared" si="32"/>
        <v>0</v>
      </c>
      <c r="R22" s="8" t="b">
        <f t="shared" si="33"/>
        <v>0</v>
      </c>
      <c r="S22" s="8" t="s">
        <v>72</v>
      </c>
      <c r="T22" s="8">
        <f t="shared" si="34"/>
        <v>125</v>
      </c>
      <c r="U22" s="12" t="s">
        <v>72</v>
      </c>
      <c r="V22" s="8">
        <f t="shared" si="35"/>
        <v>250</v>
      </c>
      <c r="X22" s="13" t="str">
        <f t="shared" si="36"/>
        <v>25</v>
      </c>
      <c r="Y22" s="8">
        <f t="shared" si="37"/>
        <v>300</v>
      </c>
      <c r="AA22" s="14">
        <f t="shared" ca="1" si="38"/>
        <v>0.46413502109704641</v>
      </c>
      <c r="AB22" s="14">
        <f t="shared" ca="1" si="39"/>
        <v>0.55415617128463479</v>
      </c>
      <c r="AC22" s="14">
        <f t="shared" ca="1" si="40"/>
        <v>0.55555555555555558</v>
      </c>
      <c r="AD22" s="8">
        <f t="shared" ca="1" si="41"/>
        <v>474</v>
      </c>
      <c r="AE22" s="8">
        <f t="shared" ca="1" si="42"/>
        <v>397</v>
      </c>
      <c r="AF22" s="8">
        <f t="shared" ca="1" si="43"/>
        <v>396</v>
      </c>
    </row>
    <row r="23" spans="1:32" x14ac:dyDescent="0.3">
      <c r="A23" s="35">
        <f>IF(Замеры!B19=0, " ", Замеры!B19)</f>
        <v>16</v>
      </c>
      <c r="B23" s="60" t="str">
        <f>Замеры!G19</f>
        <v>Группа от QF 14</v>
      </c>
      <c r="C23" s="60" t="str">
        <f>IF(Замеры!J19=0, " ", Замеры!J19)</f>
        <v>SH203L</v>
      </c>
      <c r="D23" s="60" t="str">
        <f>IF(O23=0, " ", CONCATENATE(Замеры!T19,Замеры!U19,Замеры!V19,Замеры!W19,Замеры!AB19))</f>
        <v>МД-С-ОВВ</v>
      </c>
      <c r="E23" s="60" t="str">
        <f>IF(Замеры!L19=0, " ", Замеры!L19)</f>
        <v>20</v>
      </c>
      <c r="F23" s="60" t="str">
        <f t="shared" si="22"/>
        <v>100-200</v>
      </c>
      <c r="G23" s="51" t="str">
        <f t="shared" si="23"/>
        <v>-</v>
      </c>
      <c r="H23" s="52" t="str">
        <f t="shared" si="24"/>
        <v>-</v>
      </c>
      <c r="I23" s="51" t="str">
        <f t="shared" si="25"/>
        <v>-</v>
      </c>
      <c r="J23" s="29" t="str">
        <f t="shared" si="26"/>
        <v>-</v>
      </c>
      <c r="K23" s="46" t="str">
        <f t="shared" si="27"/>
        <v>-</v>
      </c>
      <c r="L23" s="29" t="str">
        <f t="shared" si="28"/>
        <v>-</v>
      </c>
      <c r="M23" s="29">
        <f t="shared" si="29"/>
        <v>0.4</v>
      </c>
      <c r="N23" s="29">
        <f t="shared" ca="1" si="30"/>
        <v>0.25</v>
      </c>
      <c r="O23" s="8" t="str">
        <f>Замеры!R19</f>
        <v>1,2,3</v>
      </c>
      <c r="P23" s="8" t="b">
        <f t="shared" si="31"/>
        <v>0</v>
      </c>
      <c r="Q23" s="8" t="b">
        <f t="shared" si="32"/>
        <v>0</v>
      </c>
      <c r="R23" s="8" t="b">
        <f t="shared" si="33"/>
        <v>0</v>
      </c>
      <c r="S23" s="8" t="s">
        <v>72</v>
      </c>
      <c r="T23" s="8">
        <f t="shared" si="34"/>
        <v>100</v>
      </c>
      <c r="U23" s="12" t="s">
        <v>72</v>
      </c>
      <c r="V23" s="8">
        <f t="shared" si="35"/>
        <v>200</v>
      </c>
      <c r="X23" s="13" t="str">
        <f t="shared" si="36"/>
        <v>20</v>
      </c>
      <c r="Y23" s="8">
        <f t="shared" si="37"/>
        <v>240</v>
      </c>
      <c r="AA23" s="14">
        <f t="shared" ca="1" si="38"/>
        <v>0.53140096618357491</v>
      </c>
      <c r="AB23" s="14">
        <f t="shared" ca="1" si="39"/>
        <v>0.69182389937106914</v>
      </c>
      <c r="AC23" s="14">
        <f t="shared" ca="1" si="40"/>
        <v>0.72607260726072609</v>
      </c>
      <c r="AD23" s="8">
        <f t="shared" ca="1" si="41"/>
        <v>414</v>
      </c>
      <c r="AE23" s="8">
        <f t="shared" ca="1" si="42"/>
        <v>318</v>
      </c>
      <c r="AF23" s="8">
        <f t="shared" ca="1" si="43"/>
        <v>303</v>
      </c>
    </row>
    <row r="24" spans="1:32" x14ac:dyDescent="0.3">
      <c r="A24" s="35">
        <f>IF(Замеры!B20=0, " ", Замеры!B20)</f>
        <v>17</v>
      </c>
      <c r="B24" s="60" t="str">
        <f>Замеры!G20</f>
        <v>Группа от QF 15</v>
      </c>
      <c r="C24" s="60" t="str">
        <f>IF(Замеры!J20=0, " ", Замеры!J20)</f>
        <v xml:space="preserve">S 203 </v>
      </c>
      <c r="D24" s="60" t="str">
        <f>IF(O24=0, " ", CONCATENATE(Замеры!T20,Замеры!U20,Замеры!V20,Замеры!W20,Замеры!AB20))</f>
        <v>МД-С-ОВВ</v>
      </c>
      <c r="E24" s="60" t="str">
        <f>IF(Замеры!L20=0, " ", Замеры!L20)</f>
        <v>25</v>
      </c>
      <c r="F24" s="60" t="str">
        <f t="shared" si="22"/>
        <v>125-250</v>
      </c>
      <c r="G24" s="51" t="str">
        <f t="shared" si="23"/>
        <v>-</v>
      </c>
      <c r="H24" s="52" t="str">
        <f t="shared" si="24"/>
        <v>-</v>
      </c>
      <c r="I24" s="51" t="str">
        <f t="shared" si="25"/>
        <v>-</v>
      </c>
      <c r="J24" s="29" t="str">
        <f t="shared" si="26"/>
        <v>-</v>
      </c>
      <c r="K24" s="46" t="str">
        <f t="shared" si="27"/>
        <v>-</v>
      </c>
      <c r="L24" s="29" t="str">
        <f t="shared" si="28"/>
        <v>-</v>
      </c>
      <c r="M24" s="29">
        <f t="shared" si="29"/>
        <v>0.4</v>
      </c>
      <c r="N24" s="29">
        <f t="shared" ca="1" si="30"/>
        <v>0.32</v>
      </c>
      <c r="O24" s="8" t="str">
        <f>Замеры!R20</f>
        <v>1,2,3</v>
      </c>
      <c r="P24" s="8" t="b">
        <f t="shared" si="31"/>
        <v>0</v>
      </c>
      <c r="Q24" s="8" t="b">
        <f t="shared" si="32"/>
        <v>0</v>
      </c>
      <c r="R24" s="8" t="b">
        <f t="shared" si="33"/>
        <v>0</v>
      </c>
      <c r="S24" s="8" t="s">
        <v>72</v>
      </c>
      <c r="T24" s="8">
        <f t="shared" si="34"/>
        <v>125</v>
      </c>
      <c r="U24" s="12" t="s">
        <v>72</v>
      </c>
      <c r="V24" s="8">
        <f t="shared" si="35"/>
        <v>250</v>
      </c>
      <c r="X24" s="13" t="str">
        <f t="shared" si="36"/>
        <v>25</v>
      </c>
      <c r="Y24" s="8">
        <f t="shared" si="37"/>
        <v>300</v>
      </c>
      <c r="AA24" s="14">
        <f t="shared" ca="1" si="38"/>
        <v>0.5080831408775982</v>
      </c>
      <c r="AB24" s="14">
        <f t="shared" ca="1" si="39"/>
        <v>0.5684754521963824</v>
      </c>
      <c r="AC24" s="14">
        <f t="shared" ca="1" si="40"/>
        <v>0.48245614035087719</v>
      </c>
      <c r="AD24" s="8">
        <f t="shared" ca="1" si="41"/>
        <v>433</v>
      </c>
      <c r="AE24" s="8">
        <f t="shared" ca="1" si="42"/>
        <v>387</v>
      </c>
      <c r="AF24" s="8">
        <f t="shared" ca="1" si="43"/>
        <v>456</v>
      </c>
    </row>
    <row r="25" spans="1:32" x14ac:dyDescent="0.3">
      <c r="A25" s="35">
        <f>IF(Замеры!B21=0, " ", Замеры!B21)</f>
        <v>18</v>
      </c>
      <c r="B25" s="60" t="str">
        <f>Замеры!G21</f>
        <v>Группа от QF 16</v>
      </c>
      <c r="C25" s="60" t="str">
        <f>IF(Замеры!J21=0, " ", Замеры!J21)</f>
        <v>SH203L</v>
      </c>
      <c r="D25" s="60" t="str">
        <f>IF(O25=0, " ", CONCATENATE(Замеры!T21,Замеры!U21,Замеры!V21,Замеры!W21,Замеры!AB21))</f>
        <v>МД-С-ОВВ</v>
      </c>
      <c r="E25" s="60" t="str">
        <f>IF(Замеры!L21=0, " ", Замеры!L21)</f>
        <v>16</v>
      </c>
      <c r="F25" s="60" t="str">
        <f t="shared" si="22"/>
        <v>80-160</v>
      </c>
      <c r="G25" s="51" t="str">
        <f t="shared" si="23"/>
        <v>-</v>
      </c>
      <c r="H25" s="52" t="str">
        <f t="shared" si="24"/>
        <v>-</v>
      </c>
      <c r="I25" s="51" t="str">
        <f t="shared" si="25"/>
        <v>-</v>
      </c>
      <c r="J25" s="29" t="str">
        <f t="shared" si="26"/>
        <v>-</v>
      </c>
      <c r="K25" s="46" t="str">
        <f t="shared" si="27"/>
        <v>-</v>
      </c>
      <c r="L25" s="29" t="str">
        <f t="shared" si="28"/>
        <v>-</v>
      </c>
      <c r="M25" s="29">
        <f t="shared" si="29"/>
        <v>0.4</v>
      </c>
      <c r="N25" s="29">
        <f t="shared" ca="1" si="30"/>
        <v>0.35</v>
      </c>
      <c r="O25" s="8" t="str">
        <f>Замеры!R21</f>
        <v>1,2,3</v>
      </c>
      <c r="P25" s="8" t="b">
        <f t="shared" si="31"/>
        <v>0</v>
      </c>
      <c r="Q25" s="8" t="b">
        <f t="shared" si="32"/>
        <v>0</v>
      </c>
      <c r="R25" s="8" t="b">
        <f t="shared" si="33"/>
        <v>0</v>
      </c>
      <c r="S25" s="8" t="s">
        <v>72</v>
      </c>
      <c r="T25" s="8">
        <f t="shared" si="34"/>
        <v>80</v>
      </c>
      <c r="U25" s="12" t="s">
        <v>72</v>
      </c>
      <c r="V25" s="8">
        <f t="shared" si="35"/>
        <v>160</v>
      </c>
      <c r="X25" s="13" t="str">
        <f t="shared" si="36"/>
        <v>16</v>
      </c>
      <c r="Y25" s="8">
        <f t="shared" si="37"/>
        <v>192</v>
      </c>
      <c r="AA25" s="14">
        <f t="shared" ca="1" si="38"/>
        <v>0.88353413654618473</v>
      </c>
      <c r="AB25" s="14">
        <f t="shared" ca="1" si="39"/>
        <v>0.84942084942084939</v>
      </c>
      <c r="AC25" s="14">
        <f t="shared" ca="1" si="40"/>
        <v>0.71661237785016285</v>
      </c>
      <c r="AD25" s="8">
        <f t="shared" ca="1" si="41"/>
        <v>249</v>
      </c>
      <c r="AE25" s="8">
        <f t="shared" ca="1" si="42"/>
        <v>259</v>
      </c>
      <c r="AF25" s="8">
        <f t="shared" ca="1" si="43"/>
        <v>307</v>
      </c>
    </row>
    <row r="26" spans="1:32" x14ac:dyDescent="0.3">
      <c r="A26" s="35">
        <f>IF(Замеры!B22=0, " ", Замеры!B22)</f>
        <v>19</v>
      </c>
      <c r="B26" s="60" t="str">
        <f>Замеры!G23</f>
        <v>Группа от QF 17</v>
      </c>
      <c r="C26" s="60" t="str">
        <f>IF(Замеры!J23=0, " ", Замеры!J23)</f>
        <v xml:space="preserve">S 203 </v>
      </c>
      <c r="D26" s="60" t="str">
        <f>IF(O26=0, " ", CONCATENATE(Замеры!T23,Замеры!U23,Замеры!V23,Замеры!W23,Замеры!AB22))</f>
        <v>МД-С-ОВВ</v>
      </c>
      <c r="E26" s="60" t="str">
        <f>IF(Замеры!L23=0, " ", Замеры!L23)</f>
        <v>25</v>
      </c>
      <c r="F26" s="60" t="str">
        <f t="shared" si="22"/>
        <v>125-250</v>
      </c>
      <c r="G26" s="51" t="str">
        <f t="shared" si="23"/>
        <v>-</v>
      </c>
      <c r="H26" s="52" t="str">
        <f t="shared" si="24"/>
        <v>-</v>
      </c>
      <c r="I26" s="51" t="str">
        <f t="shared" si="25"/>
        <v>-</v>
      </c>
      <c r="J26" s="29" t="str">
        <f t="shared" si="26"/>
        <v>-</v>
      </c>
      <c r="K26" s="46" t="str">
        <f t="shared" si="27"/>
        <v>-</v>
      </c>
      <c r="L26" s="29" t="str">
        <f t="shared" si="28"/>
        <v>-</v>
      </c>
      <c r="M26" s="29">
        <f t="shared" si="29"/>
        <v>0.4</v>
      </c>
      <c r="N26" s="29">
        <f t="shared" ca="1" si="30"/>
        <v>0.06</v>
      </c>
      <c r="O26" s="8" t="str">
        <f>Замеры!R23</f>
        <v>1,2,3</v>
      </c>
      <c r="P26" s="8" t="b">
        <f t="shared" si="31"/>
        <v>0</v>
      </c>
      <c r="Q26" s="8" t="b">
        <f t="shared" si="32"/>
        <v>0</v>
      </c>
      <c r="R26" s="8" t="b">
        <f t="shared" si="33"/>
        <v>0</v>
      </c>
      <c r="S26" s="8" t="s">
        <v>72</v>
      </c>
      <c r="T26" s="8">
        <f t="shared" si="34"/>
        <v>125</v>
      </c>
      <c r="U26" s="12" t="s">
        <v>72</v>
      </c>
      <c r="V26" s="8">
        <f t="shared" si="35"/>
        <v>250</v>
      </c>
      <c r="X26" s="13" t="str">
        <f t="shared" si="36"/>
        <v>25</v>
      </c>
      <c r="Y26" s="8">
        <f t="shared" si="37"/>
        <v>300</v>
      </c>
      <c r="AA26" s="14">
        <f t="shared" ca="1" si="38"/>
        <v>0.57742782152230976</v>
      </c>
      <c r="AB26" s="14">
        <f t="shared" ca="1" si="39"/>
        <v>0.60109289617486339</v>
      </c>
      <c r="AC26" s="14">
        <f t="shared" ca="1" si="40"/>
        <v>0.48888888888888887</v>
      </c>
      <c r="AD26" s="8">
        <f t="shared" ca="1" si="41"/>
        <v>381</v>
      </c>
      <c r="AE26" s="8">
        <f t="shared" ca="1" si="42"/>
        <v>366</v>
      </c>
      <c r="AF26" s="8">
        <f t="shared" ca="1" si="43"/>
        <v>450</v>
      </c>
    </row>
    <row r="27" spans="1:32" x14ac:dyDescent="0.3">
      <c r="A27" s="35">
        <f>IF(Замеры!B23=0, " ", Замеры!B23)</f>
        <v>20</v>
      </c>
      <c r="B27" s="60" t="str">
        <f>Замеры!G24</f>
        <v>Группа от QF 18</v>
      </c>
      <c r="C27" s="60" t="str">
        <f>IF(Замеры!J24=0, " ", Замеры!J24)</f>
        <v>S 201</v>
      </c>
      <c r="D27" s="60" t="str">
        <f>IF(O27=0, " ", CONCATENATE(Замеры!T24,Замеры!U24,Замеры!V24,Замеры!W24,Замеры!AB23))</f>
        <v>МД B ОВВ</v>
      </c>
      <c r="E27" s="60" t="str">
        <f>IF(Замеры!L24=0, " ", Замеры!L24)</f>
        <v>16</v>
      </c>
      <c r="F27" s="60" t="str">
        <f t="shared" si="22"/>
        <v>80-160</v>
      </c>
      <c r="G27" s="51" t="str">
        <f t="shared" si="23"/>
        <v>-</v>
      </c>
      <c r="H27" s="52" t="str">
        <f t="shared" si="24"/>
        <v>-</v>
      </c>
      <c r="I27" s="51" t="str">
        <f t="shared" si="25"/>
        <v>-</v>
      </c>
      <c r="J27" s="29" t="str">
        <f t="shared" si="26"/>
        <v>-</v>
      </c>
      <c r="K27" s="46" t="str">
        <f t="shared" si="27"/>
        <v>-</v>
      </c>
      <c r="L27" s="29" t="str">
        <f t="shared" si="28"/>
        <v>-</v>
      </c>
      <c r="M27" s="29">
        <f t="shared" si="29"/>
        <v>0.4</v>
      </c>
      <c r="N27" s="29">
        <f t="shared" ca="1" si="30"/>
        <v>0.2</v>
      </c>
      <c r="O27" s="8" t="str">
        <f>Замеры!R24</f>
        <v>1</v>
      </c>
      <c r="P27" s="8" t="b">
        <f t="shared" si="31"/>
        <v>0</v>
      </c>
      <c r="Q27" s="8" t="b">
        <f t="shared" si="32"/>
        <v>0</v>
      </c>
      <c r="R27" s="8" t="b">
        <f t="shared" si="33"/>
        <v>0</v>
      </c>
      <c r="S27" s="8" t="s">
        <v>72</v>
      </c>
      <c r="T27" s="8">
        <f t="shared" si="34"/>
        <v>80</v>
      </c>
      <c r="U27" s="12" t="s">
        <v>72</v>
      </c>
      <c r="V27" s="8">
        <f t="shared" si="35"/>
        <v>160</v>
      </c>
      <c r="X27" s="13" t="str">
        <f t="shared" si="36"/>
        <v>16</v>
      </c>
      <c r="Y27" s="8">
        <f t="shared" si="37"/>
        <v>192</v>
      </c>
      <c r="AA27" s="14">
        <f t="shared" ca="1" si="38"/>
        <v>0.8527131782945736</v>
      </c>
      <c r="AB27" s="14">
        <f t="shared" ca="1" si="39"/>
        <v>0.94017094017094016</v>
      </c>
      <c r="AC27" s="14">
        <f t="shared" ca="1" si="40"/>
        <v>0.97777777777777775</v>
      </c>
      <c r="AD27" s="8">
        <f t="shared" ca="1" si="41"/>
        <v>258</v>
      </c>
      <c r="AE27" s="8">
        <f t="shared" ca="1" si="42"/>
        <v>234</v>
      </c>
      <c r="AF27" s="8">
        <f t="shared" ca="1" si="43"/>
        <v>225</v>
      </c>
    </row>
    <row r="28" spans="1:32" x14ac:dyDescent="0.3">
      <c r="A28" s="35">
        <f>IF(Замеры!B24=0, " ", Замеры!B24)</f>
        <v>21</v>
      </c>
      <c r="B28" s="60" t="str">
        <f>Замеры!G25</f>
        <v>Группа от QF 19</v>
      </c>
      <c r="C28" s="60" t="str">
        <f>IF(Замеры!J25=0, " ", Замеры!J25)</f>
        <v>S 203</v>
      </c>
      <c r="D28" s="60" t="str">
        <f>IF(O28=0, " ", CONCATENATE(Замеры!T25,Замеры!U25,Замеры!V25,Замеры!W25,Замеры!AB24))</f>
        <v>МД C ОВВ</v>
      </c>
      <c r="E28" s="60" t="str">
        <f>IF(Замеры!L25=0, " ", Замеры!L25)</f>
        <v>32</v>
      </c>
      <c r="F28" s="60" t="str">
        <f t="shared" si="22"/>
        <v>160-320</v>
      </c>
      <c r="G28" s="51" t="str">
        <f t="shared" si="23"/>
        <v>-</v>
      </c>
      <c r="H28" s="52" t="str">
        <f t="shared" si="24"/>
        <v>-</v>
      </c>
      <c r="I28" s="51" t="str">
        <f t="shared" si="25"/>
        <v>-</v>
      </c>
      <c r="J28" s="29" t="str">
        <f t="shared" si="26"/>
        <v>-</v>
      </c>
      <c r="K28" s="46" t="str">
        <f t="shared" si="27"/>
        <v>-</v>
      </c>
      <c r="L28" s="29" t="str">
        <f t="shared" si="28"/>
        <v>-</v>
      </c>
      <c r="M28" s="29">
        <f t="shared" si="29"/>
        <v>0.4</v>
      </c>
      <c r="N28" s="29">
        <f t="shared" ca="1" si="30"/>
        <v>0.08</v>
      </c>
      <c r="O28" s="8" t="str">
        <f>Замеры!R25</f>
        <v>1,2,3</v>
      </c>
      <c r="P28" s="8" t="b">
        <f t="shared" si="31"/>
        <v>0</v>
      </c>
      <c r="Q28" s="8" t="b">
        <f t="shared" si="32"/>
        <v>0</v>
      </c>
      <c r="R28" s="8" t="b">
        <f t="shared" si="33"/>
        <v>0</v>
      </c>
      <c r="S28" s="8" t="s">
        <v>72</v>
      </c>
      <c r="T28" s="8">
        <f t="shared" si="34"/>
        <v>160</v>
      </c>
      <c r="U28" s="12" t="s">
        <v>72</v>
      </c>
      <c r="V28" s="8">
        <f t="shared" si="35"/>
        <v>320</v>
      </c>
      <c r="X28" s="13" t="str">
        <f t="shared" si="36"/>
        <v>32</v>
      </c>
      <c r="Y28" s="8">
        <f t="shared" si="37"/>
        <v>384</v>
      </c>
      <c r="AA28" s="14">
        <f t="shared" ca="1" si="38"/>
        <v>0.48997772828507796</v>
      </c>
      <c r="AB28" s="14">
        <f t="shared" ca="1" si="39"/>
        <v>0.39855072463768115</v>
      </c>
      <c r="AC28" s="14">
        <f t="shared" ca="1" si="40"/>
        <v>0.5</v>
      </c>
      <c r="AD28" s="8">
        <f t="shared" ca="1" si="41"/>
        <v>449</v>
      </c>
      <c r="AE28" s="8">
        <f t="shared" ca="1" si="42"/>
        <v>552</v>
      </c>
      <c r="AF28" s="8">
        <f t="shared" ca="1" si="43"/>
        <v>440</v>
      </c>
    </row>
    <row r="29" spans="1:32" x14ac:dyDescent="0.3">
      <c r="A29" s="35">
        <f>IF(Замеры!B25=0, " ", Замеры!B25)</f>
        <v>22</v>
      </c>
      <c r="B29" s="60">
        <f>Замеры!G28</f>
        <v>0</v>
      </c>
      <c r="C29" s="60" t="str">
        <f>IF(Замеры!J28=0, " ", Замеры!J28)</f>
        <v xml:space="preserve"> T1c T160</v>
      </c>
      <c r="D29" s="60" t="str">
        <f>IF(O29=0, " ", CONCATENATE(Замеры!T28,Замеры!U28,Замеры!V28,Замеры!W26,Замеры!AB25))</f>
        <v>CОВВ</v>
      </c>
      <c r="E29" s="60" t="str">
        <f>IF(Замеры!L28=0, " ", Замеры!L28)</f>
        <v>80</v>
      </c>
      <c r="F29" s="60" t="str">
        <f t="shared" si="22"/>
        <v>400-800</v>
      </c>
      <c r="G29" s="51" t="str">
        <f t="shared" si="23"/>
        <v>-</v>
      </c>
      <c r="H29" s="52" t="str">
        <f t="shared" si="24"/>
        <v>-</v>
      </c>
      <c r="I29" s="51" t="str">
        <f t="shared" si="25"/>
        <v>-</v>
      </c>
      <c r="J29" s="29" t="str">
        <f t="shared" si="26"/>
        <v>-</v>
      </c>
      <c r="K29" s="46" t="str">
        <f t="shared" si="27"/>
        <v>-</v>
      </c>
      <c r="L29" s="29" t="str">
        <f t="shared" si="28"/>
        <v>-</v>
      </c>
      <c r="M29" s="29">
        <f t="shared" si="29"/>
        <v>0.4</v>
      </c>
      <c r="N29" s="29">
        <f t="shared" ca="1" si="30"/>
        <v>7.0000000000000007E-2</v>
      </c>
      <c r="O29" s="8" t="str">
        <f>Замеры!R28</f>
        <v>1,2,3</v>
      </c>
      <c r="P29" s="8" t="b">
        <f t="shared" si="31"/>
        <v>0</v>
      </c>
      <c r="Q29" s="8" t="b">
        <f t="shared" si="32"/>
        <v>0</v>
      </c>
      <c r="R29" s="8" t="b">
        <f t="shared" si="33"/>
        <v>0</v>
      </c>
      <c r="S29" s="8" t="s">
        <v>72</v>
      </c>
      <c r="T29" s="8">
        <f t="shared" si="34"/>
        <v>400</v>
      </c>
      <c r="U29" s="12" t="s">
        <v>72</v>
      </c>
      <c r="V29" s="8">
        <f t="shared" si="35"/>
        <v>800</v>
      </c>
      <c r="X29" s="13" t="str">
        <f t="shared" si="36"/>
        <v>80</v>
      </c>
      <c r="Y29" s="8">
        <f t="shared" si="37"/>
        <v>960</v>
      </c>
      <c r="AA29" s="14">
        <f t="shared" ca="1" si="38"/>
        <v>0.20332717190388169</v>
      </c>
      <c r="AB29" s="14">
        <f t="shared" ca="1" si="39"/>
        <v>0.18771331058020477</v>
      </c>
      <c r="AC29" s="14">
        <f t="shared" ca="1" si="40"/>
        <v>0.20408163265306123</v>
      </c>
      <c r="AD29" s="8">
        <f t="shared" ca="1" si="41"/>
        <v>1082</v>
      </c>
      <c r="AE29" s="8">
        <f t="shared" ca="1" si="42"/>
        <v>1172</v>
      </c>
      <c r="AF29" s="8">
        <f t="shared" ca="1" si="43"/>
        <v>1078</v>
      </c>
    </row>
    <row r="30" spans="1:32" x14ac:dyDescent="0.3">
      <c r="A30" s="35">
        <f>IF(Замеры!B26=0, " ", Замеры!B26)</f>
        <v>23</v>
      </c>
      <c r="B30" s="60">
        <f>Замеры!G29</f>
        <v>0</v>
      </c>
      <c r="C30" s="60" t="str">
        <f>IF(Замеры!J29=0, " ", Замеры!J29)</f>
        <v>S233R</v>
      </c>
      <c r="D30" s="60" t="str">
        <f>IF(O30=0, " ", CONCATENATE(Замеры!T29,Замеры!U29,Замеры!V29,Замеры!W27,Замеры!AB26))</f>
        <v>CОВВ</v>
      </c>
      <c r="E30" s="60" t="str">
        <f>IF(Замеры!L29=0, " ", Замеры!L29)</f>
        <v>40</v>
      </c>
      <c r="F30" s="60" t="str">
        <f t="shared" si="22"/>
        <v>200-400</v>
      </c>
      <c r="G30" s="51" t="str">
        <f t="shared" si="23"/>
        <v>-</v>
      </c>
      <c r="H30" s="52" t="str">
        <f t="shared" si="24"/>
        <v>-</v>
      </c>
      <c r="I30" s="51" t="str">
        <f t="shared" si="25"/>
        <v>-</v>
      </c>
      <c r="J30" s="29" t="str">
        <f t="shared" si="26"/>
        <v>-</v>
      </c>
      <c r="K30" s="46" t="str">
        <f t="shared" si="27"/>
        <v>-</v>
      </c>
      <c r="L30" s="29" t="str">
        <f t="shared" si="28"/>
        <v>-</v>
      </c>
      <c r="M30" s="29">
        <f t="shared" si="29"/>
        <v>0.4</v>
      </c>
      <c r="N30" s="29">
        <f t="shared" ca="1" si="30"/>
        <v>0.21</v>
      </c>
      <c r="O30" s="8" t="str">
        <f>Замеры!R29</f>
        <v>1,2,3</v>
      </c>
      <c r="P30" s="8" t="b">
        <f t="shared" si="31"/>
        <v>0</v>
      </c>
      <c r="Q30" s="8" t="b">
        <f t="shared" si="32"/>
        <v>0</v>
      </c>
      <c r="R30" s="8" t="b">
        <f t="shared" si="33"/>
        <v>0</v>
      </c>
      <c r="S30" s="8" t="s">
        <v>72</v>
      </c>
      <c r="T30" s="8">
        <f t="shared" si="34"/>
        <v>200</v>
      </c>
      <c r="U30" s="12" t="s">
        <v>72</v>
      </c>
      <c r="V30" s="8">
        <f t="shared" si="35"/>
        <v>400</v>
      </c>
      <c r="X30" s="13" t="str">
        <f t="shared" si="36"/>
        <v>40</v>
      </c>
      <c r="Y30" s="8">
        <f t="shared" si="37"/>
        <v>480</v>
      </c>
      <c r="AA30" s="14">
        <f t="shared" ca="1" si="38"/>
        <v>0.37037037037037035</v>
      </c>
      <c r="AB30" s="14">
        <f t="shared" ca="1" si="39"/>
        <v>0.3503184713375796</v>
      </c>
      <c r="AC30" s="14">
        <f t="shared" ca="1" si="40"/>
        <v>0.34591194968553457</v>
      </c>
      <c r="AD30" s="8">
        <f t="shared" ca="1" si="41"/>
        <v>594</v>
      </c>
      <c r="AE30" s="8">
        <f t="shared" ca="1" si="42"/>
        <v>628</v>
      </c>
      <c r="AF30" s="8">
        <f t="shared" ca="1" si="43"/>
        <v>636</v>
      </c>
    </row>
    <row r="31" spans="1:32" x14ac:dyDescent="0.3">
      <c r="A31" s="35">
        <f>IF(Замеры!B27=0, " ", Замеры!B27)</f>
        <v>24</v>
      </c>
      <c r="B31" s="60" t="e">
        <f>Замеры!#REF!</f>
        <v>#REF!</v>
      </c>
      <c r="C31" s="60" t="e">
        <f>IF(Замеры!#REF!=0, " ", Замеры!#REF!)</f>
        <v>#REF!</v>
      </c>
      <c r="D31" s="60" t="e">
        <f>IF(O31=0, " ", CONCATENATE(Замеры!#REF!,Замеры!#REF!,Замеры!#REF!,Замеры!#REF!,Замеры!AB27))</f>
        <v>#REF!</v>
      </c>
      <c r="E31" s="60" t="e">
        <f>IF(Замеры!#REF!=0, " ", Замеры!#REF!)</f>
        <v>#REF!</v>
      </c>
      <c r="F31" s="60" t="e">
        <f t="shared" si="22"/>
        <v>#REF!</v>
      </c>
      <c r="G31" s="51" t="e">
        <f t="shared" si="23"/>
        <v>#REF!</v>
      </c>
      <c r="H31" s="52" t="e">
        <f t="shared" si="24"/>
        <v>#REF!</v>
      </c>
      <c r="I31" s="51" t="e">
        <f t="shared" si="25"/>
        <v>#REF!</v>
      </c>
      <c r="J31" s="29" t="e">
        <f t="shared" si="26"/>
        <v>#REF!</v>
      </c>
      <c r="K31" s="46" t="e">
        <f t="shared" si="27"/>
        <v>#REF!</v>
      </c>
      <c r="L31" s="29" t="e">
        <f t="shared" si="28"/>
        <v>#REF!</v>
      </c>
      <c r="M31" s="29" t="e">
        <f t="shared" si="29"/>
        <v>#REF!</v>
      </c>
      <c r="N31" s="29" t="e">
        <f t="shared" ca="1" si="30"/>
        <v>#REF!</v>
      </c>
      <c r="O31" s="8" t="e">
        <f>Замеры!#REF!</f>
        <v>#REF!</v>
      </c>
      <c r="P31" s="8" t="e">
        <f t="shared" si="31"/>
        <v>#REF!</v>
      </c>
      <c r="Q31" s="8" t="e">
        <f t="shared" si="32"/>
        <v>#REF!</v>
      </c>
      <c r="R31" s="8" t="e">
        <f t="shared" si="33"/>
        <v>#REF!</v>
      </c>
      <c r="S31" s="8" t="s">
        <v>72</v>
      </c>
      <c r="T31" s="8" t="e">
        <f t="shared" si="34"/>
        <v>#REF!</v>
      </c>
      <c r="U31" s="12" t="s">
        <v>72</v>
      </c>
      <c r="V31" s="8" t="e">
        <f t="shared" si="35"/>
        <v>#REF!</v>
      </c>
      <c r="X31" s="13" t="e">
        <f t="shared" si="36"/>
        <v>#REF!</v>
      </c>
      <c r="Y31" s="8" t="e">
        <f t="shared" si="37"/>
        <v>#REF!</v>
      </c>
      <c r="AA31" s="14" t="e">
        <f t="shared" ca="1" si="38"/>
        <v>#REF!</v>
      </c>
      <c r="AB31" s="14" t="e">
        <f t="shared" ca="1" si="39"/>
        <v>#REF!</v>
      </c>
      <c r="AC31" s="14" t="e">
        <f t="shared" ca="1" si="40"/>
        <v>#REF!</v>
      </c>
      <c r="AD31" s="8" t="e">
        <f t="shared" ca="1" si="41"/>
        <v>#REF!</v>
      </c>
      <c r="AE31" s="8" t="e">
        <f t="shared" ca="1" si="42"/>
        <v>#REF!</v>
      </c>
      <c r="AF31" s="8" t="e">
        <f t="shared" ca="1" si="43"/>
        <v>#REF!</v>
      </c>
    </row>
    <row r="32" spans="1:32" x14ac:dyDescent="0.3">
      <c r="A32" s="35">
        <f>IF(Замеры!B28=0, " ", Замеры!B28)</f>
        <v>25</v>
      </c>
      <c r="B32" s="60">
        <f>Замеры!G30</f>
        <v>0</v>
      </c>
      <c r="C32" s="60" t="str">
        <f>IF(Замеры!J30=0, " ", Замеры!J30)</f>
        <v>SH203L</v>
      </c>
      <c r="D32" s="60" t="str">
        <f>IF(O32=0, " ", CONCATENATE(Замеры!T30,Замеры!U30,Замеры!V30,Замеры!W28,Замеры!AB28))</f>
        <v>CОВВ</v>
      </c>
      <c r="E32" s="60" t="str">
        <f>IF(Замеры!L30=0, " ", Замеры!L30)</f>
        <v>20</v>
      </c>
      <c r="F32" s="60" t="str">
        <f t="shared" si="22"/>
        <v>100-200</v>
      </c>
      <c r="G32" s="51" t="str">
        <f t="shared" si="23"/>
        <v>-</v>
      </c>
      <c r="H32" s="52" t="str">
        <f t="shared" si="24"/>
        <v>-</v>
      </c>
      <c r="I32" s="51" t="str">
        <f t="shared" si="25"/>
        <v>-</v>
      </c>
      <c r="J32" s="29" t="str">
        <f t="shared" si="26"/>
        <v>-</v>
      </c>
      <c r="K32" s="46" t="str">
        <f t="shared" si="27"/>
        <v>-</v>
      </c>
      <c r="L32" s="29" t="str">
        <f t="shared" si="28"/>
        <v>-</v>
      </c>
      <c r="M32" s="29">
        <f t="shared" si="29"/>
        <v>0.4</v>
      </c>
      <c r="N32" s="29">
        <f t="shared" ca="1" si="30"/>
        <v>0.17</v>
      </c>
      <c r="O32" s="8" t="str">
        <f>Замеры!R30</f>
        <v>1,2,3</v>
      </c>
      <c r="P32" s="8" t="b">
        <f t="shared" si="31"/>
        <v>0</v>
      </c>
      <c r="Q32" s="8" t="b">
        <f t="shared" si="32"/>
        <v>0</v>
      </c>
      <c r="R32" s="8" t="b">
        <f t="shared" si="33"/>
        <v>0</v>
      </c>
      <c r="S32" s="8" t="s">
        <v>72</v>
      </c>
      <c r="T32" s="8">
        <f t="shared" si="34"/>
        <v>100</v>
      </c>
      <c r="U32" s="12" t="s">
        <v>72</v>
      </c>
      <c r="V32" s="8">
        <f t="shared" si="35"/>
        <v>200</v>
      </c>
      <c r="X32" s="13" t="str">
        <f t="shared" si="36"/>
        <v>20</v>
      </c>
      <c r="Y32" s="8">
        <f t="shared" si="37"/>
        <v>240</v>
      </c>
      <c r="AA32" s="14">
        <f t="shared" ca="1" si="38"/>
        <v>0.625</v>
      </c>
      <c r="AB32" s="14">
        <f t="shared" ca="1" si="39"/>
        <v>0.66465256797583083</v>
      </c>
      <c r="AC32" s="14">
        <f t="shared" ca="1" si="40"/>
        <v>0.60439560439560436</v>
      </c>
      <c r="AD32" s="8">
        <f t="shared" ca="1" si="41"/>
        <v>352</v>
      </c>
      <c r="AE32" s="8">
        <f t="shared" ca="1" si="42"/>
        <v>331</v>
      </c>
      <c r="AF32" s="8">
        <f t="shared" ca="1" si="43"/>
        <v>364</v>
      </c>
    </row>
    <row r="33" spans="1:32" x14ac:dyDescent="0.3">
      <c r="A33" s="35">
        <f>IF(Замеры!B29=0, " ", Замеры!B29)</f>
        <v>26</v>
      </c>
      <c r="B33" s="60">
        <f>Замеры!G31</f>
        <v>0</v>
      </c>
      <c r="C33" s="60" t="str">
        <f>IF(Замеры!J31=0, " ", Замеры!J31)</f>
        <v>SH201L</v>
      </c>
      <c r="D33" s="60" t="str">
        <f>IF(O33=0, " ", CONCATENATE(Замеры!T31,Замеры!U31,Замеры!V31,Замеры!W29,Замеры!AB29))</f>
        <v>CОВВ</v>
      </c>
      <c r="E33" s="60" t="str">
        <f>IF(Замеры!L31=0, " ", Замеры!L31)</f>
        <v>16</v>
      </c>
      <c r="F33" s="60" t="str">
        <f t="shared" si="22"/>
        <v>80-160</v>
      </c>
      <c r="G33" s="51" t="str">
        <f t="shared" si="23"/>
        <v>-</v>
      </c>
      <c r="H33" s="52" t="str">
        <f t="shared" si="24"/>
        <v>-</v>
      </c>
      <c r="I33" s="51" t="str">
        <f t="shared" si="25"/>
        <v>-</v>
      </c>
      <c r="J33" s="29" t="str">
        <f t="shared" si="26"/>
        <v>-</v>
      </c>
      <c r="K33" s="46" t="str">
        <f t="shared" si="27"/>
        <v>-</v>
      </c>
      <c r="L33" s="29" t="str">
        <f t="shared" si="28"/>
        <v>-</v>
      </c>
      <c r="M33" s="29">
        <f t="shared" si="29"/>
        <v>0.4</v>
      </c>
      <c r="N33" s="29">
        <f t="shared" ca="1" si="30"/>
        <v>0.28999999999999998</v>
      </c>
      <c r="O33" s="8" t="str">
        <f>Замеры!R31</f>
        <v>1</v>
      </c>
      <c r="P33" s="8" t="b">
        <f t="shared" si="31"/>
        <v>0</v>
      </c>
      <c r="Q33" s="8" t="b">
        <f t="shared" si="32"/>
        <v>0</v>
      </c>
      <c r="R33" s="8" t="b">
        <f t="shared" si="33"/>
        <v>0</v>
      </c>
      <c r="S33" s="8" t="s">
        <v>72</v>
      </c>
      <c r="T33" s="8">
        <f t="shared" si="34"/>
        <v>80</v>
      </c>
      <c r="U33" s="12" t="s">
        <v>72</v>
      </c>
      <c r="V33" s="8">
        <f t="shared" si="35"/>
        <v>160</v>
      </c>
      <c r="X33" s="13" t="str">
        <f t="shared" si="36"/>
        <v>16</v>
      </c>
      <c r="Y33" s="8">
        <f t="shared" si="37"/>
        <v>192</v>
      </c>
      <c r="AA33" s="14">
        <f t="shared" ca="1" si="38"/>
        <v>0.88</v>
      </c>
      <c r="AB33" s="14">
        <f t="shared" ca="1" si="39"/>
        <v>0.72131147540983609</v>
      </c>
      <c r="AC33" s="14">
        <f t="shared" ca="1" si="40"/>
        <v>0.90909090909090906</v>
      </c>
      <c r="AD33" s="8">
        <f t="shared" ca="1" si="41"/>
        <v>250</v>
      </c>
      <c r="AE33" s="8">
        <f t="shared" ca="1" si="42"/>
        <v>305</v>
      </c>
      <c r="AF33" s="8">
        <f t="shared" ca="1" si="43"/>
        <v>242</v>
      </c>
    </row>
    <row r="34" spans="1:32" x14ac:dyDescent="0.3">
      <c r="A34" s="35">
        <f>IF(Замеры!B30=0, " ", Замеры!B30)</f>
        <v>27</v>
      </c>
      <c r="B34" s="60">
        <f>Замеры!G32</f>
        <v>0</v>
      </c>
      <c r="C34" s="60" t="str">
        <f>IF(Замеры!J32=0, " ", Замеры!J32)</f>
        <v>SH201L</v>
      </c>
      <c r="D34" s="60" t="str">
        <f>IF(O34=0, " ", CONCATENATE(Замеры!T32,Замеры!U32,Замеры!V32,Замеры!W30,Замеры!AB30))</f>
        <v>CОВВ</v>
      </c>
      <c r="E34" s="60" t="str">
        <f>IF(Замеры!L32=0, " ", Замеры!L32)</f>
        <v>16</v>
      </c>
      <c r="F34" s="60" t="str">
        <f t="shared" si="22"/>
        <v>80-160</v>
      </c>
      <c r="G34" s="51" t="str">
        <f t="shared" si="23"/>
        <v>-</v>
      </c>
      <c r="H34" s="52" t="str">
        <f t="shared" si="24"/>
        <v>-</v>
      </c>
      <c r="I34" s="51" t="str">
        <f t="shared" si="25"/>
        <v>-</v>
      </c>
      <c r="J34" s="29" t="str">
        <f t="shared" si="26"/>
        <v>-</v>
      </c>
      <c r="K34" s="46" t="str">
        <f t="shared" si="27"/>
        <v>-</v>
      </c>
      <c r="L34" s="29" t="str">
        <f t="shared" si="28"/>
        <v>-</v>
      </c>
      <c r="M34" s="29">
        <f t="shared" si="29"/>
        <v>0.4</v>
      </c>
      <c r="N34" s="29">
        <f t="shared" ca="1" si="30"/>
        <v>0.31</v>
      </c>
      <c r="O34" s="8" t="str">
        <f>Замеры!R32</f>
        <v>2</v>
      </c>
      <c r="P34" s="8" t="b">
        <f t="shared" si="31"/>
        <v>0</v>
      </c>
      <c r="Q34" s="8" t="b">
        <f t="shared" si="32"/>
        <v>0</v>
      </c>
      <c r="R34" s="8" t="b">
        <f t="shared" si="33"/>
        <v>0</v>
      </c>
      <c r="S34" s="8" t="s">
        <v>72</v>
      </c>
      <c r="T34" s="8">
        <f t="shared" si="34"/>
        <v>80</v>
      </c>
      <c r="U34" s="12" t="s">
        <v>72</v>
      </c>
      <c r="V34" s="8">
        <f t="shared" si="35"/>
        <v>160</v>
      </c>
      <c r="X34" s="13" t="str">
        <f t="shared" si="36"/>
        <v>16</v>
      </c>
      <c r="Y34" s="8">
        <f t="shared" si="37"/>
        <v>192</v>
      </c>
      <c r="AA34" s="14">
        <f t="shared" ca="1" si="38"/>
        <v>0.61624649859943981</v>
      </c>
      <c r="AB34" s="14">
        <f t="shared" ca="1" si="39"/>
        <v>0.63218390804597702</v>
      </c>
      <c r="AC34" s="14">
        <f t="shared" ca="1" si="40"/>
        <v>0.93617021276595747</v>
      </c>
      <c r="AD34" s="8">
        <f t="shared" ca="1" si="41"/>
        <v>357</v>
      </c>
      <c r="AE34" s="8">
        <f t="shared" ca="1" si="42"/>
        <v>348</v>
      </c>
      <c r="AF34" s="8">
        <f t="shared" ca="1" si="43"/>
        <v>235</v>
      </c>
    </row>
    <row r="35" spans="1:32" x14ac:dyDescent="0.3">
      <c r="A35" s="35">
        <f>IF(Замеры!B31=0, " ", Замеры!B31)</f>
        <v>28</v>
      </c>
      <c r="B35" s="60">
        <f>Замеры!G33</f>
        <v>0</v>
      </c>
      <c r="C35" s="60" t="str">
        <f>IF(Замеры!J33=0, " ", Замеры!J33)</f>
        <v>S231R</v>
      </c>
      <c r="D35" s="60" t="str">
        <f>IF(O35=0, " ", CONCATENATE(Замеры!T33,Замеры!U33,Замеры!V33,Замеры!W31,Замеры!AB31))</f>
        <v>CОВВ</v>
      </c>
      <c r="E35" s="60" t="str">
        <f>IF(Замеры!L33=0, " ", Замеры!L33)</f>
        <v>10</v>
      </c>
      <c r="F35" s="60" t="str">
        <f t="shared" si="22"/>
        <v>50-100</v>
      </c>
      <c r="G35" s="51" t="str">
        <f t="shared" si="23"/>
        <v>-</v>
      </c>
      <c r="H35" s="52" t="str">
        <f t="shared" si="24"/>
        <v>-</v>
      </c>
      <c r="I35" s="51" t="str">
        <f t="shared" si="25"/>
        <v>-</v>
      </c>
      <c r="J35" s="29" t="str">
        <f t="shared" si="26"/>
        <v>-</v>
      </c>
      <c r="K35" s="46" t="str">
        <f t="shared" si="27"/>
        <v>-</v>
      </c>
      <c r="L35" s="29" t="str">
        <f t="shared" si="28"/>
        <v>-</v>
      </c>
      <c r="M35" s="29">
        <f t="shared" si="29"/>
        <v>0.4</v>
      </c>
      <c r="N35" s="29">
        <f t="shared" ca="1" si="30"/>
        <v>0.16</v>
      </c>
      <c r="O35" s="8" t="str">
        <f>Замеры!R33</f>
        <v>1</v>
      </c>
      <c r="P35" s="8" t="b">
        <f t="shared" si="31"/>
        <v>0</v>
      </c>
      <c r="Q35" s="8" t="b">
        <f t="shared" si="32"/>
        <v>0</v>
      </c>
      <c r="R35" s="8" t="b">
        <f t="shared" si="33"/>
        <v>0</v>
      </c>
      <c r="S35" s="8" t="s">
        <v>72</v>
      </c>
      <c r="T35" s="8">
        <f t="shared" si="34"/>
        <v>50</v>
      </c>
      <c r="U35" s="12" t="s">
        <v>72</v>
      </c>
      <c r="V35" s="8">
        <f t="shared" si="35"/>
        <v>100</v>
      </c>
      <c r="X35" s="13" t="str">
        <f t="shared" si="36"/>
        <v>10</v>
      </c>
      <c r="Y35" s="8">
        <f t="shared" si="37"/>
        <v>120</v>
      </c>
      <c r="AA35" s="14">
        <f t="shared" ca="1" si="38"/>
        <v>1.3017751479289941</v>
      </c>
      <c r="AB35" s="14">
        <f t="shared" ca="1" si="39"/>
        <v>0.98654708520179368</v>
      </c>
      <c r="AC35" s="14">
        <f t="shared" ca="1" si="40"/>
        <v>0.87649402390438247</v>
      </c>
      <c r="AD35" s="8">
        <f t="shared" ca="1" si="41"/>
        <v>169</v>
      </c>
      <c r="AE35" s="8">
        <f t="shared" ca="1" si="42"/>
        <v>223</v>
      </c>
      <c r="AF35" s="8">
        <f t="shared" ca="1" si="43"/>
        <v>251</v>
      </c>
    </row>
    <row r="36" spans="1:32" x14ac:dyDescent="0.3">
      <c r="A36" s="35">
        <f>IF(Замеры!B32=0, " ", Замеры!B32)</f>
        <v>29</v>
      </c>
      <c r="B36" s="60">
        <f>Замеры!G34</f>
        <v>0</v>
      </c>
      <c r="C36" s="60" t="str">
        <f>IF(Замеры!J34=0, " ", Замеры!J34)</f>
        <v>SH203L</v>
      </c>
      <c r="D36" s="60" t="str">
        <f>IF(O36=0, " ", CONCATENATE(Замеры!T34,Замеры!U34,Замеры!V34,Замеры!W32,Замеры!AB32))</f>
        <v>CОВВ</v>
      </c>
      <c r="E36" s="60" t="str">
        <f>IF(Замеры!L34=0, " ", Замеры!L34)</f>
        <v>16</v>
      </c>
      <c r="F36" s="60" t="str">
        <f t="shared" si="22"/>
        <v>80-160</v>
      </c>
      <c r="G36" s="51" t="str">
        <f t="shared" si="23"/>
        <v>-</v>
      </c>
      <c r="H36" s="52" t="str">
        <f t="shared" si="24"/>
        <v>-</v>
      </c>
      <c r="I36" s="51" t="str">
        <f t="shared" si="25"/>
        <v>-</v>
      </c>
      <c r="J36" s="29" t="str">
        <f t="shared" si="26"/>
        <v>-</v>
      </c>
      <c r="K36" s="46" t="str">
        <f t="shared" si="27"/>
        <v>-</v>
      </c>
      <c r="L36" s="29" t="str">
        <f t="shared" si="28"/>
        <v>-</v>
      </c>
      <c r="M36" s="29">
        <f t="shared" si="29"/>
        <v>0.4</v>
      </c>
      <c r="N36" s="29">
        <f t="shared" ca="1" si="30"/>
        <v>0.15</v>
      </c>
      <c r="O36" s="8" t="str">
        <f>Замеры!R34</f>
        <v>1,2,3</v>
      </c>
      <c r="P36" s="8" t="b">
        <f t="shared" si="31"/>
        <v>0</v>
      </c>
      <c r="Q36" s="8" t="b">
        <f t="shared" si="32"/>
        <v>0</v>
      </c>
      <c r="R36" s="8" t="b">
        <f t="shared" si="33"/>
        <v>0</v>
      </c>
      <c r="S36" s="8" t="s">
        <v>72</v>
      </c>
      <c r="T36" s="8">
        <f t="shared" si="34"/>
        <v>80</v>
      </c>
      <c r="U36" s="12" t="s">
        <v>72</v>
      </c>
      <c r="V36" s="8">
        <f t="shared" si="35"/>
        <v>160</v>
      </c>
      <c r="X36" s="13" t="str">
        <f t="shared" si="36"/>
        <v>16</v>
      </c>
      <c r="Y36" s="8">
        <f t="shared" si="37"/>
        <v>192</v>
      </c>
      <c r="AA36" s="14">
        <f t="shared" ca="1" si="38"/>
        <v>0.63037249283667618</v>
      </c>
      <c r="AB36" s="14">
        <f t="shared" ca="1" si="39"/>
        <v>0.61971830985915488</v>
      </c>
      <c r="AC36" s="14">
        <f t="shared" ca="1" si="40"/>
        <v>0.83969465648854957</v>
      </c>
      <c r="AD36" s="8">
        <f t="shared" ca="1" si="41"/>
        <v>349</v>
      </c>
      <c r="AE36" s="8">
        <f t="shared" ca="1" si="42"/>
        <v>355</v>
      </c>
      <c r="AF36" s="8">
        <f t="shared" ca="1" si="43"/>
        <v>262</v>
      </c>
    </row>
    <row r="37" spans="1:32" x14ac:dyDescent="0.3">
      <c r="A37" s="35">
        <f>IF(Замеры!B33=0, " ", Замеры!B33)</f>
        <v>30</v>
      </c>
      <c r="B37" s="60">
        <f>Замеры!G35</f>
        <v>0</v>
      </c>
      <c r="C37" s="60" t="str">
        <f>IF(Замеры!J35=0, " ", Замеры!J35)</f>
        <v>SH201L</v>
      </c>
      <c r="D37" s="60" t="str">
        <f>IF(O37=0, " ", CONCATENATE(Замеры!T35,Замеры!U35,Замеры!V35,Замеры!W33,Замеры!AB33))</f>
        <v>CОВВ</v>
      </c>
      <c r="E37" s="60" t="str">
        <f>IF(Замеры!L35=0, " ", Замеры!L35)</f>
        <v>16</v>
      </c>
      <c r="F37" s="60" t="str">
        <f t="shared" si="22"/>
        <v>80-160</v>
      </c>
      <c r="G37" s="51" t="str">
        <f t="shared" si="23"/>
        <v>-</v>
      </c>
      <c r="H37" s="52" t="str">
        <f t="shared" si="24"/>
        <v>-</v>
      </c>
      <c r="I37" s="51" t="str">
        <f t="shared" si="25"/>
        <v>-</v>
      </c>
      <c r="J37" s="29" t="str">
        <f t="shared" si="26"/>
        <v>-</v>
      </c>
      <c r="K37" s="46" t="str">
        <f t="shared" si="27"/>
        <v>-</v>
      </c>
      <c r="L37" s="29" t="str">
        <f t="shared" si="28"/>
        <v>-</v>
      </c>
      <c r="M37" s="29">
        <f t="shared" si="29"/>
        <v>0.4</v>
      </c>
      <c r="N37" s="29">
        <f t="shared" ca="1" si="30"/>
        <v>0.24</v>
      </c>
      <c r="O37" s="8" t="str">
        <f>Замеры!R35</f>
        <v>1</v>
      </c>
      <c r="P37" s="8" t="b">
        <f t="shared" si="31"/>
        <v>0</v>
      </c>
      <c r="Q37" s="8" t="b">
        <f t="shared" si="32"/>
        <v>0</v>
      </c>
      <c r="R37" s="8" t="b">
        <f t="shared" si="33"/>
        <v>0</v>
      </c>
      <c r="S37" s="8" t="s">
        <v>72</v>
      </c>
      <c r="T37" s="8">
        <f t="shared" si="34"/>
        <v>80</v>
      </c>
      <c r="U37" s="12" t="s">
        <v>72</v>
      </c>
      <c r="V37" s="8">
        <f t="shared" si="35"/>
        <v>160</v>
      </c>
      <c r="X37" s="13" t="str">
        <f t="shared" si="36"/>
        <v>16</v>
      </c>
      <c r="Y37" s="8">
        <f t="shared" si="37"/>
        <v>192</v>
      </c>
      <c r="AA37" s="14">
        <f t="shared" ca="1" si="38"/>
        <v>0.94420600858369097</v>
      </c>
      <c r="AB37" s="14">
        <f t="shared" ca="1" si="39"/>
        <v>0.96916299559471364</v>
      </c>
      <c r="AC37" s="14">
        <f t="shared" ca="1" si="40"/>
        <v>0.80586080586080588</v>
      </c>
      <c r="AD37" s="8">
        <f t="shared" ca="1" si="41"/>
        <v>233</v>
      </c>
      <c r="AE37" s="8">
        <f t="shared" ca="1" si="42"/>
        <v>227</v>
      </c>
      <c r="AF37" s="8">
        <f t="shared" ca="1" si="43"/>
        <v>273</v>
      </c>
    </row>
    <row r="38" spans="1:32" x14ac:dyDescent="0.3">
      <c r="A38" s="35">
        <f>IF(Замеры!B34=0, " ", Замеры!B34)</f>
        <v>31</v>
      </c>
      <c r="B38" s="60">
        <f>Замеры!G36</f>
        <v>0</v>
      </c>
      <c r="C38" s="60" t="str">
        <f>IF(Замеры!J36=0, " ", Замеры!J36)</f>
        <v>SH201L</v>
      </c>
      <c r="D38" s="60" t="str">
        <f>IF(O38=0, " ", CONCATENATE(Замеры!T36,Замеры!U36,Замеры!V36,Замеры!W34,Замеры!AB34))</f>
        <v>CОВВ</v>
      </c>
      <c r="E38" s="60" t="str">
        <f>IF(Замеры!L36=0, " ", Замеры!L36)</f>
        <v>16</v>
      </c>
      <c r="F38" s="60" t="str">
        <f t="shared" si="22"/>
        <v>80-160</v>
      </c>
      <c r="G38" s="51" t="str">
        <f t="shared" si="23"/>
        <v>-</v>
      </c>
      <c r="H38" s="52" t="str">
        <f t="shared" si="24"/>
        <v>-</v>
      </c>
      <c r="I38" s="51" t="str">
        <f t="shared" si="25"/>
        <v>-</v>
      </c>
      <c r="J38" s="29" t="str">
        <f t="shared" si="26"/>
        <v>-</v>
      </c>
      <c r="K38" s="46" t="str">
        <f t="shared" si="27"/>
        <v>-</v>
      </c>
      <c r="L38" s="29" t="str">
        <f t="shared" si="28"/>
        <v>-</v>
      </c>
      <c r="M38" s="29">
        <f t="shared" si="29"/>
        <v>0.4</v>
      </c>
      <c r="N38" s="29">
        <f t="shared" ca="1" si="30"/>
        <v>0.18</v>
      </c>
      <c r="O38" s="8" t="str">
        <f>Замеры!R36</f>
        <v>2</v>
      </c>
      <c r="P38" s="8" t="b">
        <f t="shared" si="31"/>
        <v>0</v>
      </c>
      <c r="Q38" s="8" t="b">
        <f t="shared" si="32"/>
        <v>0</v>
      </c>
      <c r="R38" s="8" t="b">
        <f t="shared" si="33"/>
        <v>0</v>
      </c>
      <c r="S38" s="8" t="s">
        <v>72</v>
      </c>
      <c r="T38" s="8">
        <f t="shared" si="34"/>
        <v>80</v>
      </c>
      <c r="U38" s="12" t="s">
        <v>72</v>
      </c>
      <c r="V38" s="8">
        <f t="shared" si="35"/>
        <v>160</v>
      </c>
      <c r="X38" s="13" t="str">
        <f t="shared" si="36"/>
        <v>16</v>
      </c>
      <c r="Y38" s="8">
        <f t="shared" si="37"/>
        <v>192</v>
      </c>
      <c r="AA38" s="14">
        <f t="shared" ca="1" si="38"/>
        <v>0.86956521739130432</v>
      </c>
      <c r="AB38" s="14">
        <f t="shared" ca="1" si="39"/>
        <v>0.62857142857142856</v>
      </c>
      <c r="AC38" s="14">
        <f t="shared" ca="1" si="40"/>
        <v>0.77464788732394363</v>
      </c>
      <c r="AD38" s="8">
        <f t="shared" ca="1" si="41"/>
        <v>253</v>
      </c>
      <c r="AE38" s="8">
        <f t="shared" ca="1" si="42"/>
        <v>350</v>
      </c>
      <c r="AF38" s="8">
        <f t="shared" ca="1" si="43"/>
        <v>284</v>
      </c>
    </row>
    <row r="39" spans="1:32" x14ac:dyDescent="0.3">
      <c r="A39" s="35">
        <f>IF(Замеры!B35=0, " ", Замеры!B35)</f>
        <v>32</v>
      </c>
      <c r="B39" s="60">
        <f>Замеры!G37</f>
        <v>0</v>
      </c>
      <c r="C39" s="60" t="str">
        <f>IF(Замеры!J37=0, " ", Замеры!J37)</f>
        <v>SH201L</v>
      </c>
      <c r="D39" s="60" t="str">
        <f>IF(O39=0, " ", CONCATENATE(Замеры!T37,Замеры!U37,Замеры!V37,Замеры!W35,Замеры!AB35))</f>
        <v>CОВВ</v>
      </c>
      <c r="E39" s="60" t="str">
        <f>IF(Замеры!L37=0, " ", Замеры!L37)</f>
        <v>16</v>
      </c>
      <c r="F39" s="60" t="str">
        <f t="shared" si="22"/>
        <v>80-160</v>
      </c>
      <c r="G39" s="51" t="str">
        <f t="shared" si="23"/>
        <v>-</v>
      </c>
      <c r="H39" s="52" t="str">
        <f t="shared" si="24"/>
        <v>-</v>
      </c>
      <c r="I39" s="51" t="str">
        <f t="shared" si="25"/>
        <v>-</v>
      </c>
      <c r="J39" s="29" t="str">
        <f t="shared" si="26"/>
        <v>-</v>
      </c>
      <c r="K39" s="46" t="str">
        <f t="shared" si="27"/>
        <v>-</v>
      </c>
      <c r="L39" s="29" t="str">
        <f t="shared" si="28"/>
        <v>-</v>
      </c>
      <c r="M39" s="29">
        <f t="shared" si="29"/>
        <v>0.4</v>
      </c>
      <c r="N39" s="29">
        <f t="shared" ca="1" si="30"/>
        <v>0.28999999999999998</v>
      </c>
      <c r="O39" s="8" t="str">
        <f>Замеры!R37</f>
        <v>3</v>
      </c>
      <c r="P39" s="8" t="b">
        <f t="shared" si="31"/>
        <v>0</v>
      </c>
      <c r="Q39" s="8" t="b">
        <f t="shared" si="32"/>
        <v>0</v>
      </c>
      <c r="R39" s="8" t="b">
        <f t="shared" si="33"/>
        <v>0</v>
      </c>
      <c r="S39" s="8" t="s">
        <v>72</v>
      </c>
      <c r="T39" s="8">
        <f t="shared" si="34"/>
        <v>80</v>
      </c>
      <c r="U39" s="12" t="s">
        <v>72</v>
      </c>
      <c r="V39" s="8">
        <f t="shared" si="35"/>
        <v>160</v>
      </c>
      <c r="X39" s="13" t="str">
        <f t="shared" si="36"/>
        <v>16</v>
      </c>
      <c r="Y39" s="8">
        <f t="shared" si="37"/>
        <v>192</v>
      </c>
      <c r="AA39" s="14">
        <f t="shared" ca="1" si="38"/>
        <v>0.67073170731707321</v>
      </c>
      <c r="AB39" s="14">
        <f t="shared" ca="1" si="39"/>
        <v>0.63218390804597702</v>
      </c>
      <c r="AC39" s="14">
        <f t="shared" ca="1" si="40"/>
        <v>0.91666666666666663</v>
      </c>
      <c r="AD39" s="8">
        <f t="shared" ca="1" si="41"/>
        <v>328</v>
      </c>
      <c r="AE39" s="8">
        <f t="shared" ca="1" si="42"/>
        <v>348</v>
      </c>
      <c r="AF39" s="8">
        <f t="shared" ca="1" si="43"/>
        <v>240</v>
      </c>
    </row>
    <row r="40" spans="1:32" x14ac:dyDescent="0.3">
      <c r="A40" s="35">
        <f>IF(Замеры!B36=0, " ", Замеры!B36)</f>
        <v>33</v>
      </c>
      <c r="B40" s="60">
        <f>Замеры!G38</f>
        <v>0</v>
      </c>
      <c r="C40" s="60" t="str">
        <f>IF(Замеры!J38=0, " ", Замеры!J38)</f>
        <v xml:space="preserve"> </v>
      </c>
      <c r="D40" s="60" t="str">
        <f>IF(O40=0, " ", CONCATENATE(Замеры!T38,Замеры!U38,Замеры!V38,Замеры!W36,Замеры!AB36))</f>
        <v>CОВВ</v>
      </c>
      <c r="E40" s="60" t="str">
        <f>IF(Замеры!L38=0, " ", Замеры!L38)</f>
        <v>16</v>
      </c>
      <c r="F40" s="60" t="str">
        <f t="shared" si="22"/>
        <v>80-160</v>
      </c>
      <c r="G40" s="51" t="str">
        <f t="shared" si="23"/>
        <v>-</v>
      </c>
      <c r="H40" s="52" t="str">
        <f t="shared" si="24"/>
        <v>-</v>
      </c>
      <c r="I40" s="51" t="str">
        <f t="shared" si="25"/>
        <v>-</v>
      </c>
      <c r="J40" s="29" t="str">
        <f t="shared" si="26"/>
        <v>-</v>
      </c>
      <c r="K40" s="46" t="str">
        <f t="shared" si="27"/>
        <v>-</v>
      </c>
      <c r="L40" s="29" t="str">
        <f t="shared" si="28"/>
        <v>-</v>
      </c>
      <c r="M40" s="29">
        <f t="shared" si="29"/>
        <v>0.4</v>
      </c>
      <c r="N40" s="29">
        <f t="shared" ca="1" si="30"/>
        <v>0.27</v>
      </c>
      <c r="O40" s="8" t="str">
        <f>Замеры!R38</f>
        <v>1,2,3</v>
      </c>
      <c r="P40" s="8" t="b">
        <f t="shared" si="31"/>
        <v>0</v>
      </c>
      <c r="Q40" s="8" t="b">
        <f t="shared" si="32"/>
        <v>0</v>
      </c>
      <c r="R40" s="8" t="b">
        <f t="shared" si="33"/>
        <v>0</v>
      </c>
      <c r="S40" s="8" t="s">
        <v>72</v>
      </c>
      <c r="T40" s="8">
        <f t="shared" si="34"/>
        <v>80</v>
      </c>
      <c r="U40" s="12" t="s">
        <v>72</v>
      </c>
      <c r="V40" s="8">
        <f t="shared" si="35"/>
        <v>160</v>
      </c>
      <c r="X40" s="13" t="str">
        <f t="shared" si="36"/>
        <v>16</v>
      </c>
      <c r="Y40" s="8">
        <f t="shared" si="37"/>
        <v>192</v>
      </c>
      <c r="AA40" s="14">
        <f t="shared" ca="1" si="38"/>
        <v>0.79710144927536231</v>
      </c>
      <c r="AB40" s="14">
        <f t="shared" ca="1" si="39"/>
        <v>0.92436974789915971</v>
      </c>
      <c r="AC40" s="14">
        <f t="shared" ca="1" si="40"/>
        <v>0.96491228070175439</v>
      </c>
      <c r="AD40" s="8">
        <f t="shared" ca="1" si="41"/>
        <v>276</v>
      </c>
      <c r="AE40" s="8">
        <f t="shared" ca="1" si="42"/>
        <v>238</v>
      </c>
      <c r="AF40" s="8">
        <f t="shared" ca="1" si="43"/>
        <v>228</v>
      </c>
    </row>
    <row r="41" spans="1:32" x14ac:dyDescent="0.3">
      <c r="A41" s="35">
        <f>IF(Замеры!B37=0, " ", Замеры!B37)</f>
        <v>34</v>
      </c>
      <c r="B41" s="60">
        <f>Замеры!G39</f>
        <v>0</v>
      </c>
      <c r="C41" s="60" t="str">
        <f>IF(Замеры!J39=0, " ", Замеры!J39)</f>
        <v>SH201L</v>
      </c>
      <c r="D41" s="60" t="str">
        <f>IF(O41=0, " ", CONCATENATE(Замеры!T39,Замеры!U39,Замеры!V39,Замеры!W37,Замеры!AB37))</f>
        <v>CОВВ</v>
      </c>
      <c r="E41" s="60" t="str">
        <f>IF(Замеры!L39=0, " ", Замеры!L39)</f>
        <v>16</v>
      </c>
      <c r="F41" s="60" t="str">
        <f t="shared" si="22"/>
        <v>80-160</v>
      </c>
      <c r="G41" s="51" t="str">
        <f t="shared" si="23"/>
        <v>-</v>
      </c>
      <c r="H41" s="52" t="str">
        <f t="shared" si="24"/>
        <v>-</v>
      </c>
      <c r="I41" s="51" t="str">
        <f t="shared" si="25"/>
        <v>-</v>
      </c>
      <c r="J41" s="29" t="str">
        <f t="shared" si="26"/>
        <v>-</v>
      </c>
      <c r="K41" s="46" t="str">
        <f t="shared" si="27"/>
        <v>-</v>
      </c>
      <c r="L41" s="29" t="str">
        <f t="shared" si="28"/>
        <v>-</v>
      </c>
      <c r="M41" s="29">
        <f t="shared" si="29"/>
        <v>0.4</v>
      </c>
      <c r="N41" s="29">
        <f t="shared" ca="1" si="30"/>
        <v>0.11</v>
      </c>
      <c r="O41" s="8" t="str">
        <f>Замеры!R39</f>
        <v>1</v>
      </c>
      <c r="P41" s="8" t="b">
        <f t="shared" si="31"/>
        <v>0</v>
      </c>
      <c r="Q41" s="8" t="b">
        <f t="shared" si="32"/>
        <v>0</v>
      </c>
      <c r="R41" s="8" t="b">
        <f t="shared" si="33"/>
        <v>0</v>
      </c>
      <c r="S41" s="8" t="s">
        <v>72</v>
      </c>
      <c r="T41" s="8">
        <f t="shared" si="34"/>
        <v>80</v>
      </c>
      <c r="U41" s="12" t="s">
        <v>72</v>
      </c>
      <c r="V41" s="8">
        <f t="shared" si="35"/>
        <v>160</v>
      </c>
      <c r="X41" s="13" t="str">
        <f t="shared" si="36"/>
        <v>16</v>
      </c>
      <c r="Y41" s="8">
        <f t="shared" si="37"/>
        <v>192</v>
      </c>
      <c r="AA41" s="14">
        <f t="shared" ca="1" si="38"/>
        <v>0.81180811808118081</v>
      </c>
      <c r="AB41" s="14">
        <f t="shared" ca="1" si="39"/>
        <v>0.9606986899563319</v>
      </c>
      <c r="AC41" s="14">
        <f t="shared" ca="1" si="40"/>
        <v>0.61281337047353757</v>
      </c>
      <c r="AD41" s="8">
        <f t="shared" ca="1" si="41"/>
        <v>271</v>
      </c>
      <c r="AE41" s="8">
        <f t="shared" ca="1" si="42"/>
        <v>229</v>
      </c>
      <c r="AF41" s="8">
        <f t="shared" ca="1" si="43"/>
        <v>359</v>
      </c>
    </row>
    <row r="42" spans="1:32" x14ac:dyDescent="0.3">
      <c r="A42" s="35">
        <f>IF(Замеры!B38=0, " ", Замеры!B38)</f>
        <v>35</v>
      </c>
      <c r="B42" s="60">
        <f>Замеры!G40</f>
        <v>0</v>
      </c>
      <c r="C42" s="60" t="str">
        <f>IF(Замеры!J40=0, " ", Замеры!J40)</f>
        <v>SH201L</v>
      </c>
      <c r="D42" s="60" t="str">
        <f>IF(O42=0, " ", CONCATENATE(Замеры!T40,Замеры!U40,Замеры!V40,Замеры!W38,Замеры!AB38))</f>
        <v>CОВВ</v>
      </c>
      <c r="E42" s="60" t="str">
        <f>IF(Замеры!L40=0, " ", Замеры!L40)</f>
        <v>16</v>
      </c>
      <c r="F42" s="60" t="str">
        <f t="shared" si="22"/>
        <v>80-160</v>
      </c>
      <c r="G42" s="51" t="str">
        <f t="shared" si="23"/>
        <v>-</v>
      </c>
      <c r="H42" s="52" t="str">
        <f t="shared" si="24"/>
        <v>-</v>
      </c>
      <c r="I42" s="51" t="str">
        <f t="shared" si="25"/>
        <v>-</v>
      </c>
      <c r="J42" s="29" t="str">
        <f t="shared" si="26"/>
        <v>-</v>
      </c>
      <c r="K42" s="46" t="str">
        <f t="shared" si="27"/>
        <v>-</v>
      </c>
      <c r="L42" s="29" t="str">
        <f t="shared" si="28"/>
        <v>-</v>
      </c>
      <c r="M42" s="29">
        <f t="shared" si="29"/>
        <v>0.4</v>
      </c>
      <c r="N42" s="29">
        <f t="shared" ca="1" si="30"/>
        <v>0.12</v>
      </c>
      <c r="O42" s="8" t="str">
        <f>Замеры!R40</f>
        <v>2</v>
      </c>
      <c r="P42" s="8" t="b">
        <f t="shared" si="31"/>
        <v>0</v>
      </c>
      <c r="Q42" s="8" t="b">
        <f t="shared" si="32"/>
        <v>0</v>
      </c>
      <c r="R42" s="8" t="b">
        <f t="shared" si="33"/>
        <v>0</v>
      </c>
      <c r="S42" s="8" t="s">
        <v>72</v>
      </c>
      <c r="T42" s="8">
        <f t="shared" si="34"/>
        <v>80</v>
      </c>
      <c r="U42" s="12" t="s">
        <v>72</v>
      </c>
      <c r="V42" s="8">
        <f t="shared" si="35"/>
        <v>160</v>
      </c>
      <c r="X42" s="13" t="str">
        <f t="shared" si="36"/>
        <v>16</v>
      </c>
      <c r="Y42" s="8">
        <f t="shared" si="37"/>
        <v>192</v>
      </c>
      <c r="AA42" s="14">
        <f t="shared" ca="1" si="38"/>
        <v>0.91666666666666663</v>
      </c>
      <c r="AB42" s="14">
        <f t="shared" ca="1" si="39"/>
        <v>0.63037249283667618</v>
      </c>
      <c r="AC42" s="14">
        <f t="shared" ca="1" si="40"/>
        <v>0.70512820512820518</v>
      </c>
      <c r="AD42" s="8">
        <f t="shared" ca="1" si="41"/>
        <v>240</v>
      </c>
      <c r="AE42" s="8">
        <f t="shared" ca="1" si="42"/>
        <v>349</v>
      </c>
      <c r="AF42" s="8">
        <f t="shared" ca="1" si="43"/>
        <v>312</v>
      </c>
    </row>
    <row r="43" spans="1:32" x14ac:dyDescent="0.3">
      <c r="A43" s="35">
        <f>IF(Замеры!B39=0, " ", Замеры!B39)</f>
        <v>36</v>
      </c>
      <c r="B43" s="60">
        <f>Замеры!G41</f>
        <v>0</v>
      </c>
      <c r="C43" s="60" t="str">
        <f>IF(Замеры!J41=0, " ", Замеры!J41)</f>
        <v>SH201L</v>
      </c>
      <c r="D43" s="60" t="str">
        <f>IF(O43=0, " ", CONCATENATE(Замеры!T41,Замеры!U41,Замеры!V41,Замеры!W39,Замеры!AB39))</f>
        <v>CОВВ</v>
      </c>
      <c r="E43" s="60" t="str">
        <f>IF(Замеры!L41=0, " ", Замеры!L41)</f>
        <v>16</v>
      </c>
      <c r="F43" s="60" t="str">
        <f t="shared" si="22"/>
        <v>80-160</v>
      </c>
      <c r="G43" s="51" t="str">
        <f t="shared" si="23"/>
        <v>-</v>
      </c>
      <c r="H43" s="52" t="str">
        <f t="shared" si="24"/>
        <v>-</v>
      </c>
      <c r="I43" s="51" t="str">
        <f t="shared" si="25"/>
        <v>-</v>
      </c>
      <c r="J43" s="29" t="str">
        <f t="shared" si="26"/>
        <v>-</v>
      </c>
      <c r="K43" s="46" t="str">
        <f t="shared" si="27"/>
        <v>-</v>
      </c>
      <c r="L43" s="29" t="str">
        <f t="shared" si="28"/>
        <v>-</v>
      </c>
      <c r="M43" s="29">
        <f t="shared" si="29"/>
        <v>0.4</v>
      </c>
      <c r="N43" s="29">
        <f t="shared" ca="1" si="30"/>
        <v>0.32</v>
      </c>
      <c r="O43" s="8" t="str">
        <f>Замеры!R41</f>
        <v>3</v>
      </c>
      <c r="P43" s="8" t="b">
        <f t="shared" si="31"/>
        <v>0</v>
      </c>
      <c r="Q43" s="8" t="b">
        <f t="shared" si="32"/>
        <v>0</v>
      </c>
      <c r="R43" s="8" t="b">
        <f t="shared" si="33"/>
        <v>0</v>
      </c>
      <c r="S43" s="8" t="s">
        <v>72</v>
      </c>
      <c r="T43" s="8">
        <f t="shared" si="34"/>
        <v>80</v>
      </c>
      <c r="U43" s="12" t="s">
        <v>72</v>
      </c>
      <c r="V43" s="8">
        <f t="shared" si="35"/>
        <v>160</v>
      </c>
      <c r="X43" s="13" t="str">
        <f t="shared" si="36"/>
        <v>16</v>
      </c>
      <c r="Y43" s="8">
        <f t="shared" si="37"/>
        <v>192</v>
      </c>
      <c r="AA43" s="14">
        <f t="shared" ca="1" si="38"/>
        <v>0.77192982456140347</v>
      </c>
      <c r="AB43" s="14">
        <f t="shared" ca="1" si="39"/>
        <v>0.90163934426229508</v>
      </c>
      <c r="AC43" s="14">
        <f t="shared" ca="1" si="40"/>
        <v>0.70512820512820518</v>
      </c>
      <c r="AD43" s="8">
        <f t="shared" ca="1" si="41"/>
        <v>285</v>
      </c>
      <c r="AE43" s="8">
        <f t="shared" ca="1" si="42"/>
        <v>244</v>
      </c>
      <c r="AF43" s="8">
        <f t="shared" ca="1" si="43"/>
        <v>312</v>
      </c>
    </row>
    <row r="44" spans="1:32" x14ac:dyDescent="0.3">
      <c r="A44" s="35">
        <f>IF(Замеры!B40=0, " ", Замеры!B40)</f>
        <v>37</v>
      </c>
      <c r="B44" s="60">
        <f>Замеры!G42</f>
        <v>0</v>
      </c>
      <c r="C44" s="60" t="str">
        <f>IF(Замеры!J42=0, " ", Замеры!J42)</f>
        <v>SH201L</v>
      </c>
      <c r="D44" s="60" t="str">
        <f>IF(O44=0, " ", CONCATENATE(Замеры!T42,Замеры!U42,Замеры!V42,Замеры!W40,Замеры!AB40))</f>
        <v>CОВВ</v>
      </c>
      <c r="E44" s="60" t="str">
        <f>IF(Замеры!L42=0, " ", Замеры!L42)</f>
        <v>16</v>
      </c>
      <c r="F44" s="60" t="str">
        <f t="shared" si="22"/>
        <v>80-160</v>
      </c>
      <c r="G44" s="51" t="str">
        <f t="shared" si="23"/>
        <v>-</v>
      </c>
      <c r="H44" s="52" t="str">
        <f t="shared" si="24"/>
        <v>-</v>
      </c>
      <c r="I44" s="51" t="str">
        <f t="shared" si="25"/>
        <v>-</v>
      </c>
      <c r="J44" s="29" t="str">
        <f t="shared" si="26"/>
        <v>-</v>
      </c>
      <c r="K44" s="46" t="str">
        <f t="shared" si="27"/>
        <v>-</v>
      </c>
      <c r="L44" s="29" t="str">
        <f t="shared" si="28"/>
        <v>-</v>
      </c>
      <c r="M44" s="29">
        <f t="shared" si="29"/>
        <v>0.4</v>
      </c>
      <c r="N44" s="29">
        <f t="shared" ca="1" si="30"/>
        <v>0.28000000000000003</v>
      </c>
      <c r="O44" s="8" t="str">
        <f>Замеры!R42</f>
        <v>1</v>
      </c>
      <c r="P44" s="8" t="b">
        <f t="shared" si="31"/>
        <v>0</v>
      </c>
      <c r="Q44" s="8" t="b">
        <f t="shared" si="32"/>
        <v>0</v>
      </c>
      <c r="R44" s="8" t="b">
        <f t="shared" si="33"/>
        <v>0</v>
      </c>
      <c r="S44" s="8" t="s">
        <v>72</v>
      </c>
      <c r="T44" s="8">
        <f t="shared" si="34"/>
        <v>80</v>
      </c>
      <c r="U44" s="12" t="s">
        <v>72</v>
      </c>
      <c r="V44" s="8">
        <f t="shared" si="35"/>
        <v>160</v>
      </c>
      <c r="X44" s="13" t="str">
        <f t="shared" si="36"/>
        <v>16</v>
      </c>
      <c r="Y44" s="8">
        <f t="shared" si="37"/>
        <v>192</v>
      </c>
      <c r="AA44" s="14">
        <f t="shared" ca="1" si="38"/>
        <v>0.93617021276595747</v>
      </c>
      <c r="AB44" s="14">
        <f t="shared" ca="1" si="39"/>
        <v>0.6586826347305389</v>
      </c>
      <c r="AC44" s="14">
        <f t="shared" ca="1" si="40"/>
        <v>0.90163934426229508</v>
      </c>
      <c r="AD44" s="8">
        <f t="shared" ca="1" si="41"/>
        <v>235</v>
      </c>
      <c r="AE44" s="8">
        <f t="shared" ca="1" si="42"/>
        <v>334</v>
      </c>
      <c r="AF44" s="8">
        <f t="shared" ca="1" si="43"/>
        <v>244</v>
      </c>
    </row>
    <row r="45" spans="1:32" x14ac:dyDescent="0.3">
      <c r="A45" s="35">
        <f>IF(Замеры!B41=0, " ", Замеры!B41)</f>
        <v>38</v>
      </c>
      <c r="B45" s="49">
        <f>Замеры!G43</f>
        <v>0</v>
      </c>
      <c r="C45" s="49" t="str">
        <f>IF(Замеры!J43=0, " ", Замеры!J43)</f>
        <v>S233R</v>
      </c>
      <c r="D45" s="49" t="str">
        <f>IF(O45=0, " ", CONCATENATE(Замеры!T43,Замеры!U43,Замеры!V43,Замеры!W41,Замеры!AB41))</f>
        <v>CОВВ</v>
      </c>
      <c r="E45" s="49" t="str">
        <f>IF(Замеры!L43=0, " ", Замеры!L43)</f>
        <v>16</v>
      </c>
      <c r="F45" s="49" t="str">
        <f t="shared" si="4"/>
        <v>80-160</v>
      </c>
      <c r="G45" s="51" t="str">
        <f t="shared" si="5"/>
        <v>-</v>
      </c>
      <c r="H45" s="52" t="str">
        <f t="shared" si="6"/>
        <v>-</v>
      </c>
      <c r="I45" s="51" t="str">
        <f t="shared" si="7"/>
        <v>-</v>
      </c>
      <c r="J45" s="29" t="str">
        <f t="shared" si="8"/>
        <v>-</v>
      </c>
      <c r="K45" s="46" t="str">
        <f t="shared" si="9"/>
        <v>-</v>
      </c>
      <c r="L45" s="29" t="str">
        <f t="shared" si="10"/>
        <v>-</v>
      </c>
      <c r="M45" s="29">
        <f t="shared" si="11"/>
        <v>0.4</v>
      </c>
      <c r="N45" s="29">
        <f t="shared" ca="1" si="12"/>
        <v>0.34</v>
      </c>
      <c r="O45" s="8" t="str">
        <f>Замеры!R43</f>
        <v>1,2,3</v>
      </c>
      <c r="P45" s="8" t="b">
        <f t="shared" si="0"/>
        <v>0</v>
      </c>
      <c r="Q45" s="8" t="b">
        <f t="shared" si="1"/>
        <v>0</v>
      </c>
      <c r="R45" s="8" t="b">
        <f t="shared" si="2"/>
        <v>0</v>
      </c>
      <c r="S45" s="8" t="s">
        <v>72</v>
      </c>
      <c r="T45" s="8">
        <f t="shared" si="13"/>
        <v>80</v>
      </c>
      <c r="U45" s="12" t="s">
        <v>72</v>
      </c>
      <c r="V45" s="8">
        <f t="shared" si="14"/>
        <v>160</v>
      </c>
      <c r="X45" s="13" t="str">
        <f t="shared" si="3"/>
        <v>16</v>
      </c>
      <c r="Y45" s="8">
        <f t="shared" si="15"/>
        <v>192</v>
      </c>
      <c r="AA45" s="14">
        <f t="shared" ca="1" si="16"/>
        <v>0.74576271186440679</v>
      </c>
      <c r="AB45" s="14">
        <f t="shared" ca="1" si="17"/>
        <v>0.95238095238095233</v>
      </c>
      <c r="AC45" s="14">
        <f t="shared" ca="1" si="18"/>
        <v>0.84615384615384615</v>
      </c>
      <c r="AD45" s="8">
        <f t="shared" ca="1" si="19"/>
        <v>295</v>
      </c>
      <c r="AE45" s="8">
        <f t="shared" ca="1" si="20"/>
        <v>231</v>
      </c>
      <c r="AF45" s="8">
        <f t="shared" ca="1" si="21"/>
        <v>260</v>
      </c>
    </row>
    <row r="46" spans="1:32" x14ac:dyDescent="0.3">
      <c r="A46" s="35">
        <f>IF(Замеры!B42=0, " ", Замеры!B42)</f>
        <v>39</v>
      </c>
      <c r="B46" s="49">
        <f>Замеры!G44</f>
        <v>0</v>
      </c>
      <c r="C46" s="49" t="str">
        <f>IF(Замеры!J44=0, " ", Замеры!J44)</f>
        <v>S233R</v>
      </c>
      <c r="D46" s="49" t="str">
        <f>IF(O46=0, " ", CONCATENATE(Замеры!T44,Замеры!U44,Замеры!V44,Замеры!W42,Замеры!AB42))</f>
        <v>CОВВ</v>
      </c>
      <c r="E46" s="49" t="str">
        <f>IF(Замеры!L44=0, " ", Замеры!L44)</f>
        <v>16</v>
      </c>
      <c r="F46" s="49" t="str">
        <f t="shared" si="4"/>
        <v>80-160</v>
      </c>
      <c r="G46" s="51" t="str">
        <f t="shared" si="5"/>
        <v>-</v>
      </c>
      <c r="H46" s="52" t="str">
        <f t="shared" si="6"/>
        <v>-</v>
      </c>
      <c r="I46" s="51" t="str">
        <f t="shared" si="7"/>
        <v>-</v>
      </c>
      <c r="J46" s="29" t="str">
        <f t="shared" si="8"/>
        <v>-</v>
      </c>
      <c r="K46" s="46" t="str">
        <f t="shared" si="9"/>
        <v>-</v>
      </c>
      <c r="L46" s="29" t="str">
        <f t="shared" si="10"/>
        <v>-</v>
      </c>
      <c r="M46" s="29">
        <f t="shared" si="11"/>
        <v>0.4</v>
      </c>
      <c r="N46" s="29">
        <f t="shared" ca="1" si="12"/>
        <v>0.17</v>
      </c>
      <c r="O46" s="8" t="str">
        <f>Замеры!R44</f>
        <v>1,2,3</v>
      </c>
      <c r="P46" s="8" t="b">
        <f t="shared" si="0"/>
        <v>0</v>
      </c>
      <c r="Q46" s="8" t="b">
        <f t="shared" si="1"/>
        <v>0</v>
      </c>
      <c r="R46" s="8" t="b">
        <f t="shared" si="2"/>
        <v>0</v>
      </c>
      <c r="S46" s="8" t="s">
        <v>72</v>
      </c>
      <c r="T46" s="8">
        <f t="shared" si="13"/>
        <v>80</v>
      </c>
      <c r="U46" s="12" t="s">
        <v>72</v>
      </c>
      <c r="V46" s="8">
        <f t="shared" si="14"/>
        <v>160</v>
      </c>
      <c r="X46" s="13" t="str">
        <f t="shared" si="3"/>
        <v>16</v>
      </c>
      <c r="Y46" s="8">
        <f t="shared" si="15"/>
        <v>192</v>
      </c>
      <c r="AA46" s="14">
        <f t="shared" ca="1" si="16"/>
        <v>0.79422382671480141</v>
      </c>
      <c r="AB46" s="14">
        <f t="shared" ca="1" si="17"/>
        <v>0.62322946175637395</v>
      </c>
      <c r="AC46" s="14">
        <f t="shared" ca="1" si="18"/>
        <v>0.70512820512820518</v>
      </c>
      <c r="AD46" s="8">
        <f t="shared" ca="1" si="19"/>
        <v>277</v>
      </c>
      <c r="AE46" s="8">
        <f t="shared" ca="1" si="20"/>
        <v>353</v>
      </c>
      <c r="AF46" s="8">
        <f t="shared" ca="1" si="21"/>
        <v>312</v>
      </c>
    </row>
    <row r="47" spans="1:32" x14ac:dyDescent="0.3">
      <c r="A47" s="35">
        <f>IF(Замеры!B43=0, " ", Замеры!B43)</f>
        <v>40</v>
      </c>
      <c r="B47" s="49">
        <f>Замеры!G45</f>
        <v>0</v>
      </c>
      <c r="C47" s="49" t="str">
        <f>IF(Замеры!J45=0, " ", Замеры!J45)</f>
        <v xml:space="preserve"> T1c T160</v>
      </c>
      <c r="D47" s="49" t="str">
        <f>IF(O47=0, " ", CONCATENATE(Замеры!T45,Замеры!U45,Замеры!V45,Замеры!W43,Замеры!AB43))</f>
        <v>CОВВ</v>
      </c>
      <c r="E47" s="49" t="str">
        <f>IF(Замеры!L45=0, " ", Замеры!L45)</f>
        <v>80</v>
      </c>
      <c r="F47" s="49" t="str">
        <f t="shared" si="4"/>
        <v>400-800</v>
      </c>
      <c r="G47" s="51" t="str">
        <f t="shared" si="5"/>
        <v>-</v>
      </c>
      <c r="H47" s="52" t="str">
        <f t="shared" si="6"/>
        <v>-</v>
      </c>
      <c r="I47" s="51" t="str">
        <f t="shared" si="7"/>
        <v>-</v>
      </c>
      <c r="J47" s="29" t="str">
        <f t="shared" si="8"/>
        <v>-</v>
      </c>
      <c r="K47" s="46" t="str">
        <f t="shared" si="9"/>
        <v>-</v>
      </c>
      <c r="L47" s="29" t="str">
        <f t="shared" si="10"/>
        <v>-</v>
      </c>
      <c r="M47" s="29">
        <f t="shared" si="11"/>
        <v>0.4</v>
      </c>
      <c r="N47" s="29">
        <f t="shared" ca="1" si="12"/>
        <v>0.23</v>
      </c>
      <c r="O47" s="8" t="str">
        <f>Замеры!R45</f>
        <v>1,2,3</v>
      </c>
      <c r="P47" s="8" t="b">
        <f t="shared" si="0"/>
        <v>0</v>
      </c>
      <c r="Q47" s="8" t="b">
        <f t="shared" si="1"/>
        <v>0</v>
      </c>
      <c r="R47" s="8" t="b">
        <f t="shared" si="2"/>
        <v>0</v>
      </c>
      <c r="S47" s="8" t="s">
        <v>72</v>
      </c>
      <c r="T47" s="8">
        <f t="shared" si="13"/>
        <v>400</v>
      </c>
      <c r="U47" s="12" t="s">
        <v>72</v>
      </c>
      <c r="V47" s="8">
        <f t="shared" si="14"/>
        <v>800</v>
      </c>
      <c r="X47" s="13" t="str">
        <f t="shared" si="3"/>
        <v>80</v>
      </c>
      <c r="Y47" s="8">
        <f t="shared" si="15"/>
        <v>960</v>
      </c>
      <c r="AA47" s="14">
        <f t="shared" ca="1" si="16"/>
        <v>0.19332161687170474</v>
      </c>
      <c r="AB47" s="14">
        <f t="shared" ca="1" si="17"/>
        <v>0.20465116279069767</v>
      </c>
      <c r="AC47" s="14">
        <f t="shared" ca="1" si="18"/>
        <v>0.18787361229718189</v>
      </c>
      <c r="AD47" s="8">
        <f t="shared" ca="1" si="19"/>
        <v>1138</v>
      </c>
      <c r="AE47" s="8">
        <f t="shared" ca="1" si="20"/>
        <v>1075</v>
      </c>
      <c r="AF47" s="8">
        <f t="shared" ca="1" si="21"/>
        <v>1171</v>
      </c>
    </row>
    <row r="48" spans="1:32" x14ac:dyDescent="0.3">
      <c r="A48" s="35">
        <f>IF(Замеры!B44=0, " ", Замеры!B44)</f>
        <v>41</v>
      </c>
      <c r="B48" s="49" t="e">
        <f>Замеры!#REF!</f>
        <v>#REF!</v>
      </c>
      <c r="C48" s="49" t="e">
        <f>IF(Замеры!#REF!=0, " ", Замеры!#REF!)</f>
        <v>#REF!</v>
      </c>
      <c r="D48" s="49" t="e">
        <f>IF(O48=0, " ", CONCATENATE(Замеры!#REF!,Замеры!#REF!,Замеры!#REF!,Замеры!W44,Замеры!AB44))</f>
        <v>#REF!</v>
      </c>
      <c r="E48" s="49" t="e">
        <f>IF(Замеры!#REF!=0, " ", Замеры!#REF!)</f>
        <v>#REF!</v>
      </c>
      <c r="F48" s="49" t="e">
        <f t="shared" si="4"/>
        <v>#REF!</v>
      </c>
      <c r="G48" s="51" t="e">
        <f t="shared" si="5"/>
        <v>#REF!</v>
      </c>
      <c r="H48" s="52" t="e">
        <f t="shared" si="6"/>
        <v>#REF!</v>
      </c>
      <c r="I48" s="51" t="e">
        <f t="shared" si="7"/>
        <v>#REF!</v>
      </c>
      <c r="J48" s="29" t="e">
        <f t="shared" si="8"/>
        <v>#REF!</v>
      </c>
      <c r="K48" s="46" t="e">
        <f t="shared" si="9"/>
        <v>#REF!</v>
      </c>
      <c r="L48" s="29" t="e">
        <f t="shared" si="10"/>
        <v>#REF!</v>
      </c>
      <c r="M48" s="29" t="e">
        <f t="shared" si="11"/>
        <v>#REF!</v>
      </c>
      <c r="N48" s="29" t="e">
        <f t="shared" ca="1" si="12"/>
        <v>#REF!</v>
      </c>
      <c r="O48" s="8" t="e">
        <f>Замеры!#REF!</f>
        <v>#REF!</v>
      </c>
      <c r="P48" s="8" t="e">
        <f t="shared" si="0"/>
        <v>#REF!</v>
      </c>
      <c r="Q48" s="8" t="e">
        <f t="shared" si="1"/>
        <v>#REF!</v>
      </c>
      <c r="R48" s="8" t="e">
        <f t="shared" si="2"/>
        <v>#REF!</v>
      </c>
      <c r="S48" s="8" t="s">
        <v>72</v>
      </c>
      <c r="T48" s="8" t="e">
        <f t="shared" si="13"/>
        <v>#REF!</v>
      </c>
      <c r="U48" s="12" t="s">
        <v>72</v>
      </c>
      <c r="V48" s="8" t="e">
        <f t="shared" si="14"/>
        <v>#REF!</v>
      </c>
      <c r="X48" s="13" t="e">
        <f t="shared" si="3"/>
        <v>#REF!</v>
      </c>
      <c r="Y48" s="8" t="e">
        <f t="shared" si="15"/>
        <v>#REF!</v>
      </c>
      <c r="AA48" s="14" t="e">
        <f t="shared" ca="1" si="16"/>
        <v>#REF!</v>
      </c>
      <c r="AB48" s="14" t="e">
        <f t="shared" ca="1" si="17"/>
        <v>#REF!</v>
      </c>
      <c r="AC48" s="14" t="e">
        <f t="shared" ca="1" si="18"/>
        <v>#REF!</v>
      </c>
      <c r="AD48" s="8" t="e">
        <f t="shared" ca="1" si="19"/>
        <v>#REF!</v>
      </c>
      <c r="AE48" s="8" t="e">
        <f t="shared" ca="1" si="20"/>
        <v>#REF!</v>
      </c>
      <c r="AF48" s="8" t="e">
        <f t="shared" ca="1" si="21"/>
        <v>#REF!</v>
      </c>
    </row>
    <row r="49" spans="1:32" x14ac:dyDescent="0.3">
      <c r="A49" s="35">
        <f>IF(Замеры!B45=0, " ", Замеры!B45)</f>
        <v>42</v>
      </c>
      <c r="B49" s="49" t="e">
        <f>Замеры!#REF!</f>
        <v>#REF!</v>
      </c>
      <c r="C49" s="49" t="e">
        <f>IF(Замеры!#REF!=0, " ", Замеры!#REF!)</f>
        <v>#REF!</v>
      </c>
      <c r="D49" s="49" t="e">
        <f>IF(O49=0, " ", CONCATENATE(Замеры!#REF!,Замеры!#REF!,Замеры!#REF!,Замеры!W45,Замеры!AB45))</f>
        <v>#REF!</v>
      </c>
      <c r="E49" s="49" t="e">
        <f>IF(Замеры!#REF!=0, " ", Замеры!#REF!)</f>
        <v>#REF!</v>
      </c>
      <c r="F49" s="49" t="e">
        <f t="shared" si="4"/>
        <v>#REF!</v>
      </c>
      <c r="G49" s="51" t="e">
        <f t="shared" si="5"/>
        <v>#REF!</v>
      </c>
      <c r="H49" s="52" t="e">
        <f t="shared" si="6"/>
        <v>#REF!</v>
      </c>
      <c r="I49" s="51" t="e">
        <f t="shared" si="7"/>
        <v>#REF!</v>
      </c>
      <c r="J49" s="29" t="e">
        <f t="shared" si="8"/>
        <v>#REF!</v>
      </c>
      <c r="K49" s="46" t="e">
        <f t="shared" si="9"/>
        <v>#REF!</v>
      </c>
      <c r="L49" s="29" t="e">
        <f t="shared" si="10"/>
        <v>#REF!</v>
      </c>
      <c r="M49" s="29" t="e">
        <f t="shared" si="11"/>
        <v>#REF!</v>
      </c>
      <c r="N49" s="29" t="e">
        <f t="shared" ca="1" si="12"/>
        <v>#REF!</v>
      </c>
      <c r="O49" s="8" t="e">
        <f>Замеры!#REF!</f>
        <v>#REF!</v>
      </c>
      <c r="P49" s="8" t="e">
        <f t="shared" si="0"/>
        <v>#REF!</v>
      </c>
      <c r="Q49" s="8" t="e">
        <f t="shared" si="1"/>
        <v>#REF!</v>
      </c>
      <c r="R49" s="8" t="e">
        <f t="shared" si="2"/>
        <v>#REF!</v>
      </c>
      <c r="S49" s="8" t="s">
        <v>72</v>
      </c>
      <c r="T49" s="8" t="e">
        <f t="shared" si="13"/>
        <v>#REF!</v>
      </c>
      <c r="U49" s="12" t="s">
        <v>72</v>
      </c>
      <c r="V49" s="8" t="e">
        <f t="shared" si="14"/>
        <v>#REF!</v>
      </c>
      <c r="X49" s="13" t="e">
        <f t="shared" si="3"/>
        <v>#REF!</v>
      </c>
      <c r="Y49" s="8" t="e">
        <f t="shared" si="15"/>
        <v>#REF!</v>
      </c>
      <c r="AA49" s="14" t="e">
        <f t="shared" ca="1" si="16"/>
        <v>#REF!</v>
      </c>
      <c r="AB49" s="14" t="e">
        <f t="shared" ca="1" si="17"/>
        <v>#REF!</v>
      </c>
      <c r="AC49" s="14" t="e">
        <f t="shared" ca="1" si="18"/>
        <v>#REF!</v>
      </c>
      <c r="AD49" s="8" t="e">
        <f t="shared" ca="1" si="19"/>
        <v>#REF!</v>
      </c>
      <c r="AE49" s="8" t="e">
        <f t="shared" ca="1" si="20"/>
        <v>#REF!</v>
      </c>
      <c r="AF49" s="8" t="e">
        <f t="shared" ca="1" si="21"/>
        <v>#REF!</v>
      </c>
    </row>
    <row r="50" spans="1:32" x14ac:dyDescent="0.3">
      <c r="A50" s="35">
        <f>IF(Замеры!B46=0, " ", Замеры!B46)</f>
        <v>43</v>
      </c>
      <c r="B50" s="49">
        <f>Замеры!G46</f>
        <v>0</v>
      </c>
      <c r="C50" s="49" t="str">
        <f>IF(Замеры!J46=0, " ", Замеры!J46)</f>
        <v xml:space="preserve"> </v>
      </c>
      <c r="D50" s="49" t="str">
        <f>IF(O50=0, " ", CONCATENATE(Замеры!T46,Замеры!U46,Замеры!V46,Замеры!W46,Замеры!AB46))</f>
        <v xml:space="preserve"> </v>
      </c>
      <c r="E50" s="49" t="str">
        <f>IF(Замеры!L46=0, " ", Замеры!L46)</f>
        <v xml:space="preserve"> </v>
      </c>
      <c r="F50" s="49" t="e">
        <f t="shared" si="4"/>
        <v>#VALUE!</v>
      </c>
      <c r="G50" s="51" t="str">
        <f t="shared" si="5"/>
        <v>-</v>
      </c>
      <c r="H50" s="52" t="str">
        <f t="shared" si="6"/>
        <v>-</v>
      </c>
      <c r="I50" s="51" t="str">
        <f t="shared" si="7"/>
        <v>-</v>
      </c>
      <c r="J50" s="29" t="str">
        <f t="shared" si="8"/>
        <v>-</v>
      </c>
      <c r="K50" s="46" t="str">
        <f t="shared" si="9"/>
        <v>-</v>
      </c>
      <c r="L50" s="29" t="str">
        <f t="shared" si="10"/>
        <v>-</v>
      </c>
      <c r="M50" s="29" t="str">
        <f t="shared" si="11"/>
        <v xml:space="preserve"> </v>
      </c>
      <c r="N50" s="29" t="str">
        <f t="shared" ca="1" si="12"/>
        <v xml:space="preserve"> </v>
      </c>
      <c r="O50" s="8">
        <f>Замеры!R46</f>
        <v>0</v>
      </c>
      <c r="P50" s="8" t="b">
        <f t="shared" si="0"/>
        <v>1</v>
      </c>
      <c r="Q50" s="8" t="b">
        <f t="shared" si="1"/>
        <v>1</v>
      </c>
      <c r="R50" s="8" t="b">
        <f t="shared" si="2"/>
        <v>1</v>
      </c>
      <c r="S50" s="8" t="s">
        <v>72</v>
      </c>
      <c r="T50" s="8" t="e">
        <f t="shared" si="13"/>
        <v>#VALUE!</v>
      </c>
      <c r="U50" s="12" t="s">
        <v>72</v>
      </c>
      <c r="V50" s="8" t="e">
        <f t="shared" si="14"/>
        <v>#VALUE!</v>
      </c>
      <c r="X50" s="13" t="str">
        <f t="shared" si="3"/>
        <v xml:space="preserve"> </v>
      </c>
      <c r="Y50" s="8" t="e">
        <f t="shared" si="15"/>
        <v>#VALUE!</v>
      </c>
      <c r="AA50" s="14" t="e">
        <f t="shared" ca="1" si="16"/>
        <v>#VALUE!</v>
      </c>
      <c r="AB50" s="14" t="e">
        <f t="shared" ca="1" si="17"/>
        <v>#VALUE!</v>
      </c>
      <c r="AC50" s="14" t="e">
        <f t="shared" ca="1" si="18"/>
        <v>#VALUE!</v>
      </c>
      <c r="AD50" s="8" t="e">
        <f t="shared" ca="1" si="19"/>
        <v>#VALUE!</v>
      </c>
      <c r="AE50" s="8" t="e">
        <f t="shared" ca="1" si="20"/>
        <v>#VALUE!</v>
      </c>
      <c r="AF50" s="8" t="e">
        <f t="shared" ca="1" si="21"/>
        <v>#VALUE!</v>
      </c>
    </row>
    <row r="51" spans="1:32" x14ac:dyDescent="0.3">
      <c r="A51" s="35">
        <f>IF(Замеры!B47=0, " ", Замеры!B47)</f>
        <v>44</v>
      </c>
      <c r="B51" s="49">
        <f>Замеры!G47</f>
        <v>0</v>
      </c>
      <c r="C51" s="49" t="str">
        <f>IF(Замеры!J47=0, " ", Замеры!J47)</f>
        <v xml:space="preserve"> </v>
      </c>
      <c r="D51" s="49" t="str">
        <f>IF(O51=0, " ", CONCATENATE(Замеры!T47,Замеры!U47,Замеры!V47,Замеры!W47,Замеры!AB47))</f>
        <v xml:space="preserve"> </v>
      </c>
      <c r="E51" s="49" t="str">
        <f>IF(Замеры!L47=0, " ", Замеры!L47)</f>
        <v xml:space="preserve"> </v>
      </c>
      <c r="F51" s="49" t="e">
        <f t="shared" si="4"/>
        <v>#VALUE!</v>
      </c>
      <c r="G51" s="51" t="str">
        <f t="shared" si="5"/>
        <v>-</v>
      </c>
      <c r="H51" s="52" t="str">
        <f t="shared" si="6"/>
        <v>-</v>
      </c>
      <c r="I51" s="51" t="str">
        <f t="shared" si="7"/>
        <v>-</v>
      </c>
      <c r="J51" s="29" t="str">
        <f t="shared" si="8"/>
        <v>-</v>
      </c>
      <c r="K51" s="46" t="str">
        <f t="shared" si="9"/>
        <v>-</v>
      </c>
      <c r="L51" s="29" t="str">
        <f t="shared" si="10"/>
        <v>-</v>
      </c>
      <c r="M51" s="29" t="str">
        <f t="shared" si="11"/>
        <v xml:space="preserve"> </v>
      </c>
      <c r="N51" s="29" t="str">
        <f t="shared" ca="1" si="12"/>
        <v xml:space="preserve"> </v>
      </c>
      <c r="O51" s="8">
        <f>Замеры!R47</f>
        <v>0</v>
      </c>
      <c r="P51" s="8" t="b">
        <f t="shared" si="0"/>
        <v>1</v>
      </c>
      <c r="Q51" s="8" t="b">
        <f t="shared" si="1"/>
        <v>1</v>
      </c>
      <c r="R51" s="8" t="b">
        <f t="shared" si="2"/>
        <v>1</v>
      </c>
      <c r="S51" s="8" t="s">
        <v>72</v>
      </c>
      <c r="T51" s="8" t="e">
        <f t="shared" si="13"/>
        <v>#VALUE!</v>
      </c>
      <c r="U51" s="12" t="s">
        <v>72</v>
      </c>
      <c r="V51" s="8" t="e">
        <f t="shared" si="14"/>
        <v>#VALUE!</v>
      </c>
      <c r="X51" s="13" t="str">
        <f t="shared" si="3"/>
        <v xml:space="preserve"> </v>
      </c>
      <c r="Y51" s="8" t="e">
        <f t="shared" si="15"/>
        <v>#VALUE!</v>
      </c>
      <c r="AA51" s="14" t="e">
        <f t="shared" ca="1" si="16"/>
        <v>#VALUE!</v>
      </c>
      <c r="AB51" s="14" t="e">
        <f t="shared" ca="1" si="17"/>
        <v>#VALUE!</v>
      </c>
      <c r="AC51" s="14" t="e">
        <f t="shared" ca="1" si="18"/>
        <v>#VALUE!</v>
      </c>
      <c r="AD51" s="8" t="e">
        <f t="shared" ca="1" si="19"/>
        <v>#VALUE!</v>
      </c>
      <c r="AE51" s="8" t="e">
        <f t="shared" ca="1" si="20"/>
        <v>#VALUE!</v>
      </c>
      <c r="AF51" s="8" t="e">
        <f t="shared" ca="1" si="21"/>
        <v>#VALUE!</v>
      </c>
    </row>
    <row r="52" spans="1:32" x14ac:dyDescent="0.3">
      <c r="A52" s="35">
        <f>IF(Замеры!B48=0, " ", Замеры!B48)</f>
        <v>45</v>
      </c>
      <c r="B52" s="49">
        <f>Замеры!G48</f>
        <v>0</v>
      </c>
      <c r="C52" s="49" t="str">
        <f>IF(Замеры!J48=0, " ", Замеры!J48)</f>
        <v xml:space="preserve"> </v>
      </c>
      <c r="D52" s="49" t="str">
        <f>IF(O52=0, " ", CONCATENATE(Замеры!T48,Замеры!U48,Замеры!V48,Замеры!W48,Замеры!AB48))</f>
        <v xml:space="preserve"> </v>
      </c>
      <c r="E52" s="49" t="str">
        <f>IF(Замеры!L48=0, " ", Замеры!L48)</f>
        <v xml:space="preserve"> </v>
      </c>
      <c r="F52" s="49" t="e">
        <f t="shared" si="4"/>
        <v>#VALUE!</v>
      </c>
      <c r="G52" s="51" t="str">
        <f t="shared" si="5"/>
        <v>-</v>
      </c>
      <c r="H52" s="52" t="str">
        <f t="shared" si="6"/>
        <v>-</v>
      </c>
      <c r="I52" s="51" t="str">
        <f t="shared" si="7"/>
        <v>-</v>
      </c>
      <c r="J52" s="29" t="str">
        <f t="shared" si="8"/>
        <v>-</v>
      </c>
      <c r="K52" s="46" t="str">
        <f t="shared" si="9"/>
        <v>-</v>
      </c>
      <c r="L52" s="29" t="str">
        <f t="shared" si="10"/>
        <v>-</v>
      </c>
      <c r="M52" s="29" t="str">
        <f t="shared" si="11"/>
        <v xml:space="preserve"> </v>
      </c>
      <c r="N52" s="29" t="str">
        <f t="shared" ca="1" si="12"/>
        <v xml:space="preserve"> </v>
      </c>
      <c r="O52" s="8">
        <f>Замеры!R48</f>
        <v>0</v>
      </c>
      <c r="P52" s="8" t="b">
        <f t="shared" si="0"/>
        <v>1</v>
      </c>
      <c r="Q52" s="8" t="b">
        <f t="shared" si="1"/>
        <v>1</v>
      </c>
      <c r="R52" s="8" t="b">
        <f t="shared" si="2"/>
        <v>1</v>
      </c>
      <c r="S52" s="8" t="s">
        <v>72</v>
      </c>
      <c r="T52" s="8" t="e">
        <f t="shared" si="13"/>
        <v>#VALUE!</v>
      </c>
      <c r="U52" s="12" t="s">
        <v>72</v>
      </c>
      <c r="V52" s="8" t="e">
        <f t="shared" si="14"/>
        <v>#VALUE!</v>
      </c>
      <c r="X52" s="13" t="str">
        <f t="shared" si="3"/>
        <v xml:space="preserve"> </v>
      </c>
      <c r="Y52" s="8" t="e">
        <f t="shared" si="15"/>
        <v>#VALUE!</v>
      </c>
      <c r="AA52" s="14" t="e">
        <f t="shared" ca="1" si="16"/>
        <v>#VALUE!</v>
      </c>
      <c r="AB52" s="14" t="e">
        <f t="shared" ca="1" si="17"/>
        <v>#VALUE!</v>
      </c>
      <c r="AC52" s="14" t="e">
        <f t="shared" ca="1" si="18"/>
        <v>#VALUE!</v>
      </c>
      <c r="AD52" s="8" t="e">
        <f t="shared" ca="1" si="19"/>
        <v>#VALUE!</v>
      </c>
      <c r="AE52" s="8" t="e">
        <f t="shared" ca="1" si="20"/>
        <v>#VALUE!</v>
      </c>
      <c r="AF52" s="8" t="e">
        <f t="shared" ca="1" si="21"/>
        <v>#VALUE!</v>
      </c>
    </row>
    <row r="53" spans="1:32" x14ac:dyDescent="0.3">
      <c r="A53" s="35">
        <f>IF(Замеры!B49=0, " ", Замеры!B49)</f>
        <v>46</v>
      </c>
      <c r="B53" s="49">
        <f>Замеры!G49</f>
        <v>0</v>
      </c>
      <c r="C53" s="49" t="str">
        <f>IF(Замеры!J49=0, " ", Замеры!J49)</f>
        <v xml:space="preserve"> </v>
      </c>
      <c r="D53" s="49" t="str">
        <f>IF(O53=0, " ", CONCATENATE(Замеры!T49,Замеры!U49,Замеры!V49,Замеры!W49,Замеры!AB49))</f>
        <v xml:space="preserve"> </v>
      </c>
      <c r="E53" s="49" t="str">
        <f>IF(Замеры!L49=0, " ", Замеры!L49)</f>
        <v xml:space="preserve"> </v>
      </c>
      <c r="F53" s="49" t="e">
        <f t="shared" si="4"/>
        <v>#VALUE!</v>
      </c>
      <c r="G53" s="51" t="str">
        <f t="shared" si="5"/>
        <v>-</v>
      </c>
      <c r="H53" s="52" t="str">
        <f t="shared" si="6"/>
        <v>-</v>
      </c>
      <c r="I53" s="51" t="str">
        <f t="shared" si="7"/>
        <v>-</v>
      </c>
      <c r="J53" s="29" t="str">
        <f t="shared" si="8"/>
        <v>-</v>
      </c>
      <c r="K53" s="46" t="str">
        <f t="shared" si="9"/>
        <v>-</v>
      </c>
      <c r="L53" s="29" t="str">
        <f t="shared" si="10"/>
        <v>-</v>
      </c>
      <c r="M53" s="29" t="str">
        <f t="shared" si="11"/>
        <v xml:space="preserve"> </v>
      </c>
      <c r="N53" s="29" t="str">
        <f t="shared" ca="1" si="12"/>
        <v xml:space="preserve"> </v>
      </c>
      <c r="O53" s="8">
        <f>Замеры!R49</f>
        <v>0</v>
      </c>
      <c r="P53" s="8" t="b">
        <f t="shared" si="0"/>
        <v>1</v>
      </c>
      <c r="Q53" s="8" t="b">
        <f t="shared" si="1"/>
        <v>1</v>
      </c>
      <c r="R53" s="8" t="b">
        <f t="shared" si="2"/>
        <v>1</v>
      </c>
      <c r="S53" s="8" t="s">
        <v>72</v>
      </c>
      <c r="T53" s="8" t="e">
        <f t="shared" si="13"/>
        <v>#VALUE!</v>
      </c>
      <c r="U53" s="12" t="s">
        <v>72</v>
      </c>
      <c r="V53" s="8" t="e">
        <f t="shared" si="14"/>
        <v>#VALUE!</v>
      </c>
      <c r="X53" s="13" t="str">
        <f t="shared" si="3"/>
        <v xml:space="preserve"> </v>
      </c>
      <c r="Y53" s="8" t="e">
        <f t="shared" si="15"/>
        <v>#VALUE!</v>
      </c>
      <c r="AA53" s="14" t="e">
        <f t="shared" ca="1" si="16"/>
        <v>#VALUE!</v>
      </c>
      <c r="AB53" s="14" t="e">
        <f t="shared" ca="1" si="17"/>
        <v>#VALUE!</v>
      </c>
      <c r="AC53" s="14" t="e">
        <f t="shared" ca="1" si="18"/>
        <v>#VALUE!</v>
      </c>
      <c r="AD53" s="8" t="e">
        <f t="shared" ca="1" si="19"/>
        <v>#VALUE!</v>
      </c>
      <c r="AE53" s="8" t="e">
        <f t="shared" ca="1" si="20"/>
        <v>#VALUE!</v>
      </c>
      <c r="AF53" s="8" t="e">
        <f t="shared" ca="1" si="21"/>
        <v>#VALUE!</v>
      </c>
    </row>
    <row r="54" spans="1:32" x14ac:dyDescent="0.3">
      <c r="A54" s="35">
        <f>IF(Замеры!B50=0, " ", Замеры!B50)</f>
        <v>47</v>
      </c>
      <c r="B54" s="49">
        <f>Замеры!G50</f>
        <v>0</v>
      </c>
      <c r="C54" s="49" t="str">
        <f>IF(Замеры!J50=0, " ", Замеры!J50)</f>
        <v xml:space="preserve"> </v>
      </c>
      <c r="D54" s="49" t="str">
        <f>IF(O54=0, " ", CONCATENATE(Замеры!T50,Замеры!U50,Замеры!V50,Замеры!W50,Замеры!AB50))</f>
        <v xml:space="preserve"> </v>
      </c>
      <c r="E54" s="49" t="str">
        <f>IF(Замеры!L50=0, " ", Замеры!L50)</f>
        <v xml:space="preserve"> </v>
      </c>
      <c r="F54" s="49" t="e">
        <f t="shared" si="4"/>
        <v>#VALUE!</v>
      </c>
      <c r="G54" s="51" t="str">
        <f t="shared" si="5"/>
        <v>-</v>
      </c>
      <c r="H54" s="52" t="str">
        <f t="shared" si="6"/>
        <v>-</v>
      </c>
      <c r="I54" s="51" t="str">
        <f t="shared" si="7"/>
        <v>-</v>
      </c>
      <c r="J54" s="29" t="str">
        <f t="shared" si="8"/>
        <v>-</v>
      </c>
      <c r="K54" s="46" t="str">
        <f t="shared" si="9"/>
        <v>-</v>
      </c>
      <c r="L54" s="29" t="str">
        <f t="shared" si="10"/>
        <v>-</v>
      </c>
      <c r="M54" s="29" t="str">
        <f t="shared" si="11"/>
        <v xml:space="preserve"> </v>
      </c>
      <c r="N54" s="29" t="str">
        <f t="shared" ca="1" si="12"/>
        <v xml:space="preserve"> </v>
      </c>
      <c r="O54" s="8">
        <f>Замеры!R50</f>
        <v>0</v>
      </c>
      <c r="P54" s="8" t="b">
        <f t="shared" si="0"/>
        <v>1</v>
      </c>
      <c r="Q54" s="8" t="b">
        <f t="shared" si="1"/>
        <v>1</v>
      </c>
      <c r="R54" s="8" t="b">
        <f t="shared" si="2"/>
        <v>1</v>
      </c>
      <c r="S54" s="8" t="s">
        <v>72</v>
      </c>
      <c r="T54" s="8" t="e">
        <f t="shared" si="13"/>
        <v>#VALUE!</v>
      </c>
      <c r="U54" s="12" t="s">
        <v>72</v>
      </c>
      <c r="V54" s="8" t="e">
        <f t="shared" si="14"/>
        <v>#VALUE!</v>
      </c>
      <c r="X54" s="13" t="str">
        <f t="shared" si="3"/>
        <v xml:space="preserve"> </v>
      </c>
      <c r="Y54" s="8" t="e">
        <f t="shared" si="15"/>
        <v>#VALUE!</v>
      </c>
      <c r="AA54" s="14" t="e">
        <f t="shared" ca="1" si="16"/>
        <v>#VALUE!</v>
      </c>
      <c r="AB54" s="14" t="e">
        <f t="shared" ca="1" si="17"/>
        <v>#VALUE!</v>
      </c>
      <c r="AC54" s="14" t="e">
        <f t="shared" ca="1" si="18"/>
        <v>#VALUE!</v>
      </c>
      <c r="AD54" s="8" t="e">
        <f t="shared" ca="1" si="19"/>
        <v>#VALUE!</v>
      </c>
      <c r="AE54" s="8" t="e">
        <f t="shared" ca="1" si="20"/>
        <v>#VALUE!</v>
      </c>
      <c r="AF54" s="8" t="e">
        <f t="shared" ca="1" si="21"/>
        <v>#VALUE!</v>
      </c>
    </row>
    <row r="55" spans="1:32" x14ac:dyDescent="0.3">
      <c r="A55" s="35">
        <f>IF(Замеры!B51=0, " ", Замеры!B51)</f>
        <v>48</v>
      </c>
      <c r="B55" s="49">
        <f>Замеры!G51</f>
        <v>0</v>
      </c>
      <c r="C55" s="49" t="str">
        <f>IF(Замеры!J51=0, " ", Замеры!J51)</f>
        <v xml:space="preserve"> </v>
      </c>
      <c r="D55" s="49" t="str">
        <f>IF(O55=0, " ", CONCATENATE(Замеры!T51,Замеры!U51,Замеры!V51,Замеры!W51,Замеры!AB51))</f>
        <v xml:space="preserve"> </v>
      </c>
      <c r="E55" s="49" t="str">
        <f>IF(Замеры!L51=0, " ", Замеры!L51)</f>
        <v xml:space="preserve"> </v>
      </c>
      <c r="F55" s="49" t="e">
        <f t="shared" si="4"/>
        <v>#VALUE!</v>
      </c>
      <c r="G55" s="51" t="str">
        <f t="shared" si="5"/>
        <v>-</v>
      </c>
      <c r="H55" s="52" t="str">
        <f t="shared" si="6"/>
        <v>-</v>
      </c>
      <c r="I55" s="51" t="str">
        <f t="shared" si="7"/>
        <v>-</v>
      </c>
      <c r="J55" s="29" t="str">
        <f t="shared" si="8"/>
        <v>-</v>
      </c>
      <c r="K55" s="46" t="str">
        <f t="shared" si="9"/>
        <v>-</v>
      </c>
      <c r="L55" s="29" t="str">
        <f t="shared" si="10"/>
        <v>-</v>
      </c>
      <c r="M55" s="29" t="str">
        <f t="shared" si="11"/>
        <v xml:space="preserve"> </v>
      </c>
      <c r="N55" s="29" t="str">
        <f t="shared" ca="1" si="12"/>
        <v xml:space="preserve"> </v>
      </c>
      <c r="O55" s="8">
        <f>Замеры!R51</f>
        <v>0</v>
      </c>
      <c r="P55" s="8" t="b">
        <f t="shared" si="0"/>
        <v>1</v>
      </c>
      <c r="Q55" s="8" t="b">
        <f t="shared" si="1"/>
        <v>1</v>
      </c>
      <c r="R55" s="8" t="b">
        <f t="shared" si="2"/>
        <v>1</v>
      </c>
      <c r="S55" s="8" t="s">
        <v>72</v>
      </c>
      <c r="T55" s="8" t="e">
        <f t="shared" si="13"/>
        <v>#VALUE!</v>
      </c>
      <c r="U55" s="12" t="s">
        <v>72</v>
      </c>
      <c r="V55" s="8" t="e">
        <f t="shared" si="14"/>
        <v>#VALUE!</v>
      </c>
      <c r="X55" s="13" t="str">
        <f t="shared" si="3"/>
        <v xml:space="preserve"> </v>
      </c>
      <c r="Y55" s="8" t="e">
        <f t="shared" si="15"/>
        <v>#VALUE!</v>
      </c>
      <c r="AA55" s="14" t="e">
        <f t="shared" ca="1" si="16"/>
        <v>#VALUE!</v>
      </c>
      <c r="AB55" s="14" t="e">
        <f t="shared" ca="1" si="17"/>
        <v>#VALUE!</v>
      </c>
      <c r="AC55" s="14" t="e">
        <f t="shared" ca="1" si="18"/>
        <v>#VALUE!</v>
      </c>
      <c r="AD55" s="8" t="e">
        <f t="shared" ca="1" si="19"/>
        <v>#VALUE!</v>
      </c>
      <c r="AE55" s="8" t="e">
        <f t="shared" ca="1" si="20"/>
        <v>#VALUE!</v>
      </c>
      <c r="AF55" s="8" t="e">
        <f t="shared" ca="1" si="21"/>
        <v>#VALUE!</v>
      </c>
    </row>
    <row r="56" spans="1:32" x14ac:dyDescent="0.3">
      <c r="A56" s="35">
        <f>IF(Замеры!B52=0, " ", Замеры!B52)</f>
        <v>49</v>
      </c>
      <c r="B56" s="49">
        <f>Замеры!G52</f>
        <v>0</v>
      </c>
      <c r="C56" s="49" t="str">
        <f>IF(Замеры!J52=0, " ", Замеры!J52)</f>
        <v xml:space="preserve"> </v>
      </c>
      <c r="D56" s="49" t="str">
        <f>IF(O56=0, " ", CONCATENATE(Замеры!T52,Замеры!U52,Замеры!V52,Замеры!W52,Замеры!AB52))</f>
        <v xml:space="preserve"> </v>
      </c>
      <c r="E56" s="49" t="str">
        <f>IF(Замеры!L52=0, " ", Замеры!L52)</f>
        <v xml:space="preserve"> </v>
      </c>
      <c r="F56" s="49" t="e">
        <f t="shared" si="4"/>
        <v>#VALUE!</v>
      </c>
      <c r="G56" s="51" t="str">
        <f t="shared" si="5"/>
        <v>-</v>
      </c>
      <c r="H56" s="52" t="str">
        <f t="shared" si="6"/>
        <v>-</v>
      </c>
      <c r="I56" s="51" t="str">
        <f t="shared" si="7"/>
        <v>-</v>
      </c>
      <c r="J56" s="29" t="str">
        <f t="shared" si="8"/>
        <v>-</v>
      </c>
      <c r="K56" s="46" t="str">
        <f t="shared" si="9"/>
        <v>-</v>
      </c>
      <c r="L56" s="29" t="str">
        <f t="shared" si="10"/>
        <v>-</v>
      </c>
      <c r="M56" s="29" t="str">
        <f t="shared" si="11"/>
        <v xml:space="preserve"> </v>
      </c>
      <c r="N56" s="29" t="str">
        <f t="shared" ca="1" si="12"/>
        <v xml:space="preserve"> </v>
      </c>
      <c r="O56" s="8">
        <f>Замеры!R52</f>
        <v>0</v>
      </c>
      <c r="P56" s="8" t="b">
        <f t="shared" si="0"/>
        <v>1</v>
      </c>
      <c r="Q56" s="8" t="b">
        <f t="shared" si="1"/>
        <v>1</v>
      </c>
      <c r="R56" s="8" t="b">
        <f t="shared" si="2"/>
        <v>1</v>
      </c>
      <c r="S56" s="8" t="s">
        <v>72</v>
      </c>
      <c r="T56" s="8" t="e">
        <f t="shared" si="13"/>
        <v>#VALUE!</v>
      </c>
      <c r="U56" s="12" t="s">
        <v>72</v>
      </c>
      <c r="V56" s="8" t="e">
        <f t="shared" si="14"/>
        <v>#VALUE!</v>
      </c>
      <c r="X56" s="13" t="str">
        <f t="shared" si="3"/>
        <v xml:space="preserve"> </v>
      </c>
      <c r="Y56" s="8" t="e">
        <f t="shared" si="15"/>
        <v>#VALUE!</v>
      </c>
      <c r="AA56" s="14" t="e">
        <f t="shared" ca="1" si="16"/>
        <v>#VALUE!</v>
      </c>
      <c r="AB56" s="14" t="e">
        <f t="shared" ca="1" si="17"/>
        <v>#VALUE!</v>
      </c>
      <c r="AC56" s="14" t="e">
        <f t="shared" ca="1" si="18"/>
        <v>#VALUE!</v>
      </c>
      <c r="AD56" s="8" t="e">
        <f t="shared" ca="1" si="19"/>
        <v>#VALUE!</v>
      </c>
      <c r="AE56" s="8" t="e">
        <f t="shared" ca="1" si="20"/>
        <v>#VALUE!</v>
      </c>
      <c r="AF56" s="8" t="e">
        <f t="shared" ca="1" si="21"/>
        <v>#VALUE!</v>
      </c>
    </row>
    <row r="57" spans="1:32" x14ac:dyDescent="0.3">
      <c r="A57" s="35">
        <f>IF(Замеры!B53=0, " ", Замеры!B53)</f>
        <v>50</v>
      </c>
      <c r="B57" s="49">
        <f>Замеры!G53</f>
        <v>0</v>
      </c>
      <c r="C57" s="49" t="str">
        <f>IF(Замеры!J53=0, " ", Замеры!J53)</f>
        <v xml:space="preserve"> </v>
      </c>
      <c r="D57" s="49" t="str">
        <f>IF(O57=0, " ", CONCATENATE(Замеры!T53,Замеры!U53,Замеры!V53,Замеры!W53,Замеры!AB53))</f>
        <v xml:space="preserve"> </v>
      </c>
      <c r="E57" s="49" t="str">
        <f>IF(Замеры!L53=0, " ", Замеры!L53)</f>
        <v xml:space="preserve"> </v>
      </c>
      <c r="F57" s="49" t="e">
        <f t="shared" si="4"/>
        <v>#VALUE!</v>
      </c>
      <c r="G57" s="51" t="str">
        <f t="shared" si="5"/>
        <v>-</v>
      </c>
      <c r="H57" s="52" t="str">
        <f t="shared" si="6"/>
        <v>-</v>
      </c>
      <c r="I57" s="51" t="str">
        <f t="shared" si="7"/>
        <v>-</v>
      </c>
      <c r="J57" s="29" t="str">
        <f t="shared" si="8"/>
        <v>-</v>
      </c>
      <c r="K57" s="46" t="str">
        <f t="shared" si="9"/>
        <v>-</v>
      </c>
      <c r="L57" s="29" t="str">
        <f t="shared" si="10"/>
        <v>-</v>
      </c>
      <c r="M57" s="29" t="str">
        <f t="shared" si="11"/>
        <v xml:space="preserve"> </v>
      </c>
      <c r="N57" s="29" t="str">
        <f t="shared" ca="1" si="12"/>
        <v xml:space="preserve"> </v>
      </c>
      <c r="O57" s="8">
        <f>Замеры!R53</f>
        <v>0</v>
      </c>
      <c r="P57" s="8" t="b">
        <f t="shared" si="0"/>
        <v>1</v>
      </c>
      <c r="Q57" s="8" t="b">
        <f t="shared" si="1"/>
        <v>1</v>
      </c>
      <c r="R57" s="8" t="b">
        <f t="shared" si="2"/>
        <v>1</v>
      </c>
      <c r="S57" s="8" t="s">
        <v>72</v>
      </c>
      <c r="T57" s="8" t="e">
        <f t="shared" si="13"/>
        <v>#VALUE!</v>
      </c>
      <c r="U57" s="12" t="s">
        <v>72</v>
      </c>
      <c r="V57" s="8" t="e">
        <f t="shared" si="14"/>
        <v>#VALUE!</v>
      </c>
      <c r="X57" s="13" t="str">
        <f t="shared" si="3"/>
        <v xml:space="preserve"> </v>
      </c>
      <c r="Y57" s="8" t="e">
        <f t="shared" si="15"/>
        <v>#VALUE!</v>
      </c>
      <c r="AA57" s="14" t="e">
        <f t="shared" ca="1" si="16"/>
        <v>#VALUE!</v>
      </c>
      <c r="AB57" s="14" t="e">
        <f t="shared" ca="1" si="17"/>
        <v>#VALUE!</v>
      </c>
      <c r="AC57" s="14" t="e">
        <f t="shared" ca="1" si="18"/>
        <v>#VALUE!</v>
      </c>
      <c r="AD57" s="8" t="e">
        <f t="shared" ca="1" si="19"/>
        <v>#VALUE!</v>
      </c>
      <c r="AE57" s="8" t="e">
        <f t="shared" ca="1" si="20"/>
        <v>#VALUE!</v>
      </c>
      <c r="AF57" s="8" t="e">
        <f t="shared" ca="1" si="21"/>
        <v>#VALUE!</v>
      </c>
    </row>
    <row r="58" spans="1:32" x14ac:dyDescent="0.3">
      <c r="A58" s="35">
        <f>IF(Замеры!B54=0, " ", Замеры!B54)</f>
        <v>51</v>
      </c>
      <c r="B58" s="49">
        <f>Замеры!G54</f>
        <v>0</v>
      </c>
      <c r="C58" s="49" t="str">
        <f>IF(Замеры!J54=0, " ", Замеры!J54)</f>
        <v xml:space="preserve"> </v>
      </c>
      <c r="D58" s="49" t="str">
        <f>IF(O58=0, " ", CONCATENATE(Замеры!T54,Замеры!U54,Замеры!V54,Замеры!W54,Замеры!AB54))</f>
        <v xml:space="preserve"> </v>
      </c>
      <c r="E58" s="49" t="str">
        <f>IF(Замеры!L54=0, " ", Замеры!L54)</f>
        <v xml:space="preserve"> </v>
      </c>
      <c r="F58" s="49" t="e">
        <f t="shared" si="4"/>
        <v>#VALUE!</v>
      </c>
      <c r="G58" s="51" t="str">
        <f t="shared" si="5"/>
        <v>-</v>
      </c>
      <c r="H58" s="52" t="str">
        <f t="shared" si="6"/>
        <v>-</v>
      </c>
      <c r="I58" s="51" t="str">
        <f t="shared" si="7"/>
        <v>-</v>
      </c>
      <c r="J58" s="29" t="str">
        <f t="shared" si="8"/>
        <v>-</v>
      </c>
      <c r="K58" s="46" t="str">
        <f t="shared" si="9"/>
        <v>-</v>
      </c>
      <c r="L58" s="29" t="str">
        <f t="shared" si="10"/>
        <v>-</v>
      </c>
      <c r="M58" s="29" t="str">
        <f t="shared" si="11"/>
        <v xml:space="preserve"> </v>
      </c>
      <c r="N58" s="29" t="str">
        <f t="shared" ca="1" si="12"/>
        <v xml:space="preserve"> </v>
      </c>
      <c r="O58" s="8">
        <f>Замеры!R54</f>
        <v>0</v>
      </c>
      <c r="P58" s="8" t="b">
        <f t="shared" si="0"/>
        <v>1</v>
      </c>
      <c r="Q58" s="8" t="b">
        <f t="shared" si="1"/>
        <v>1</v>
      </c>
      <c r="R58" s="8" t="b">
        <f t="shared" si="2"/>
        <v>1</v>
      </c>
      <c r="S58" s="8" t="s">
        <v>72</v>
      </c>
      <c r="T58" s="8" t="e">
        <f t="shared" si="13"/>
        <v>#VALUE!</v>
      </c>
      <c r="U58" s="12" t="s">
        <v>72</v>
      </c>
      <c r="V58" s="8" t="e">
        <f t="shared" si="14"/>
        <v>#VALUE!</v>
      </c>
      <c r="X58" s="13" t="str">
        <f t="shared" si="3"/>
        <v xml:space="preserve"> </v>
      </c>
      <c r="Y58" s="8" t="e">
        <f t="shared" si="15"/>
        <v>#VALUE!</v>
      </c>
      <c r="AA58" s="14" t="e">
        <f t="shared" ca="1" si="16"/>
        <v>#VALUE!</v>
      </c>
      <c r="AB58" s="14" t="e">
        <f t="shared" ca="1" si="17"/>
        <v>#VALUE!</v>
      </c>
      <c r="AC58" s="14" t="e">
        <f t="shared" ca="1" si="18"/>
        <v>#VALUE!</v>
      </c>
      <c r="AD58" s="8" t="e">
        <f t="shared" ca="1" si="19"/>
        <v>#VALUE!</v>
      </c>
      <c r="AE58" s="8" t="e">
        <f t="shared" ca="1" si="20"/>
        <v>#VALUE!</v>
      </c>
      <c r="AF58" s="8" t="e">
        <f t="shared" ca="1" si="21"/>
        <v>#VALUE!</v>
      </c>
    </row>
    <row r="59" spans="1:32" x14ac:dyDescent="0.3">
      <c r="A59" s="35">
        <f>IF(Замеры!B55=0, " ", Замеры!B55)</f>
        <v>52</v>
      </c>
      <c r="B59" s="49">
        <f>Замеры!G55</f>
        <v>0</v>
      </c>
      <c r="C59" s="49" t="str">
        <f>IF(Замеры!J55=0, " ", Замеры!J55)</f>
        <v xml:space="preserve"> </v>
      </c>
      <c r="D59" s="49" t="str">
        <f>IF(O59=0, " ", CONCATENATE(Замеры!T55,Замеры!U55,Замеры!V55,Замеры!W55,Замеры!AB55))</f>
        <v xml:space="preserve"> </v>
      </c>
      <c r="E59" s="49" t="str">
        <f>IF(Замеры!L55=0, " ", Замеры!L55)</f>
        <v xml:space="preserve"> </v>
      </c>
      <c r="F59" s="49" t="e">
        <f t="shared" si="4"/>
        <v>#VALUE!</v>
      </c>
      <c r="G59" s="51" t="str">
        <f t="shared" si="5"/>
        <v>-</v>
      </c>
      <c r="H59" s="52" t="str">
        <f t="shared" si="6"/>
        <v>-</v>
      </c>
      <c r="I59" s="51" t="str">
        <f t="shared" si="7"/>
        <v>-</v>
      </c>
      <c r="J59" s="29" t="str">
        <f t="shared" si="8"/>
        <v>-</v>
      </c>
      <c r="K59" s="46" t="str">
        <f t="shared" si="9"/>
        <v>-</v>
      </c>
      <c r="L59" s="29" t="str">
        <f t="shared" si="10"/>
        <v>-</v>
      </c>
      <c r="M59" s="29" t="str">
        <f t="shared" si="11"/>
        <v xml:space="preserve"> </v>
      </c>
      <c r="N59" s="29" t="str">
        <f t="shared" ca="1" si="12"/>
        <v xml:space="preserve"> </v>
      </c>
      <c r="O59" s="8">
        <f>Замеры!R55</f>
        <v>0</v>
      </c>
      <c r="P59" s="8" t="b">
        <f t="shared" si="0"/>
        <v>1</v>
      </c>
      <c r="Q59" s="8" t="b">
        <f t="shared" si="1"/>
        <v>1</v>
      </c>
      <c r="R59" s="8" t="b">
        <f t="shared" si="2"/>
        <v>1</v>
      </c>
      <c r="S59" s="8" t="s">
        <v>72</v>
      </c>
      <c r="T59" s="8" t="e">
        <f t="shared" si="13"/>
        <v>#VALUE!</v>
      </c>
      <c r="U59" s="12" t="s">
        <v>72</v>
      </c>
      <c r="V59" s="8" t="e">
        <f t="shared" si="14"/>
        <v>#VALUE!</v>
      </c>
      <c r="X59" s="13" t="str">
        <f t="shared" si="3"/>
        <v xml:space="preserve"> </v>
      </c>
      <c r="Y59" s="8" t="e">
        <f t="shared" si="15"/>
        <v>#VALUE!</v>
      </c>
      <c r="AA59" s="14" t="e">
        <f t="shared" ca="1" si="16"/>
        <v>#VALUE!</v>
      </c>
      <c r="AB59" s="14" t="e">
        <f t="shared" ca="1" si="17"/>
        <v>#VALUE!</v>
      </c>
      <c r="AC59" s="14" t="e">
        <f t="shared" ca="1" si="18"/>
        <v>#VALUE!</v>
      </c>
      <c r="AD59" s="8" t="e">
        <f t="shared" ca="1" si="19"/>
        <v>#VALUE!</v>
      </c>
      <c r="AE59" s="8" t="e">
        <f t="shared" ca="1" si="20"/>
        <v>#VALUE!</v>
      </c>
      <c r="AF59" s="8" t="e">
        <f t="shared" ca="1" si="21"/>
        <v>#VALUE!</v>
      </c>
    </row>
    <row r="60" spans="1:32" x14ac:dyDescent="0.3">
      <c r="A60" s="35">
        <f>IF(Замеры!B56=0, " ", Замеры!B56)</f>
        <v>53</v>
      </c>
      <c r="B60" s="49">
        <f>Замеры!G56</f>
        <v>0</v>
      </c>
      <c r="C60" s="49" t="str">
        <f>IF(Замеры!J56=0, " ", Замеры!J56)</f>
        <v xml:space="preserve"> </v>
      </c>
      <c r="D60" s="49" t="str">
        <f>IF(O60=0, " ", CONCATENATE(Замеры!T56,Замеры!U56,Замеры!V56,Замеры!W56,Замеры!AB56))</f>
        <v xml:space="preserve"> </v>
      </c>
      <c r="E60" s="49" t="str">
        <f>IF(Замеры!L56=0, " ", Замеры!L56)</f>
        <v xml:space="preserve"> </v>
      </c>
      <c r="F60" s="49" t="e">
        <f t="shared" si="4"/>
        <v>#VALUE!</v>
      </c>
      <c r="G60" s="51" t="str">
        <f t="shared" si="5"/>
        <v>-</v>
      </c>
      <c r="H60" s="52" t="str">
        <f t="shared" si="6"/>
        <v>-</v>
      </c>
      <c r="I60" s="51" t="str">
        <f t="shared" si="7"/>
        <v>-</v>
      </c>
      <c r="J60" s="29" t="str">
        <f t="shared" si="8"/>
        <v>-</v>
      </c>
      <c r="K60" s="46" t="str">
        <f t="shared" si="9"/>
        <v>-</v>
      </c>
      <c r="L60" s="29" t="str">
        <f t="shared" si="10"/>
        <v>-</v>
      </c>
      <c r="M60" s="29" t="str">
        <f t="shared" si="11"/>
        <v xml:space="preserve"> </v>
      </c>
      <c r="N60" s="29" t="str">
        <f t="shared" ca="1" si="12"/>
        <v xml:space="preserve"> </v>
      </c>
      <c r="O60" s="8">
        <f>Замеры!R56</f>
        <v>0</v>
      </c>
      <c r="P60" s="8" t="b">
        <f t="shared" si="0"/>
        <v>1</v>
      </c>
      <c r="Q60" s="8" t="b">
        <f t="shared" si="1"/>
        <v>1</v>
      </c>
      <c r="R60" s="8" t="b">
        <f t="shared" si="2"/>
        <v>1</v>
      </c>
      <c r="S60" s="8" t="s">
        <v>72</v>
      </c>
      <c r="T60" s="8" t="e">
        <f t="shared" si="13"/>
        <v>#VALUE!</v>
      </c>
      <c r="U60" s="12" t="s">
        <v>72</v>
      </c>
      <c r="V60" s="8" t="e">
        <f t="shared" si="14"/>
        <v>#VALUE!</v>
      </c>
      <c r="X60" s="13" t="str">
        <f t="shared" si="3"/>
        <v xml:space="preserve"> </v>
      </c>
      <c r="Y60" s="8" t="e">
        <f t="shared" si="15"/>
        <v>#VALUE!</v>
      </c>
      <c r="AA60" s="14" t="e">
        <f t="shared" ca="1" si="16"/>
        <v>#VALUE!</v>
      </c>
      <c r="AB60" s="14" t="e">
        <f t="shared" ca="1" si="17"/>
        <v>#VALUE!</v>
      </c>
      <c r="AC60" s="14" t="e">
        <f t="shared" ca="1" si="18"/>
        <v>#VALUE!</v>
      </c>
      <c r="AD60" s="8" t="e">
        <f t="shared" ca="1" si="19"/>
        <v>#VALUE!</v>
      </c>
      <c r="AE60" s="8" t="e">
        <f t="shared" ca="1" si="20"/>
        <v>#VALUE!</v>
      </c>
      <c r="AF60" s="8" t="e">
        <f t="shared" ca="1" si="21"/>
        <v>#VALUE!</v>
      </c>
    </row>
    <row r="61" spans="1:32" x14ac:dyDescent="0.3">
      <c r="A61" s="35">
        <f>IF(Замеры!B57=0, " ", Замеры!B57)</f>
        <v>54</v>
      </c>
      <c r="B61" s="49">
        <f>Замеры!G57</f>
        <v>0</v>
      </c>
      <c r="C61" s="49" t="str">
        <f>IF(Замеры!J57=0, " ", Замеры!J57)</f>
        <v xml:space="preserve"> </v>
      </c>
      <c r="D61" s="49" t="str">
        <f>IF(O61=0, " ", CONCATENATE(Замеры!T57,Замеры!U57,Замеры!V57,Замеры!W57,Замеры!AB57))</f>
        <v xml:space="preserve"> </v>
      </c>
      <c r="E61" s="49" t="str">
        <f>IF(Замеры!L57=0, " ", Замеры!L57)</f>
        <v xml:space="preserve"> </v>
      </c>
      <c r="F61" s="49" t="e">
        <f t="shared" si="4"/>
        <v>#VALUE!</v>
      </c>
      <c r="G61" s="51" t="str">
        <f t="shared" si="5"/>
        <v>-</v>
      </c>
      <c r="H61" s="52" t="str">
        <f t="shared" si="6"/>
        <v>-</v>
      </c>
      <c r="I61" s="51" t="str">
        <f t="shared" si="7"/>
        <v>-</v>
      </c>
      <c r="J61" s="29" t="str">
        <f t="shared" si="8"/>
        <v>-</v>
      </c>
      <c r="K61" s="46" t="str">
        <f t="shared" si="9"/>
        <v>-</v>
      </c>
      <c r="L61" s="29" t="str">
        <f t="shared" si="10"/>
        <v>-</v>
      </c>
      <c r="M61" s="29" t="str">
        <f t="shared" si="11"/>
        <v xml:space="preserve"> </v>
      </c>
      <c r="N61" s="29" t="str">
        <f t="shared" ca="1" si="12"/>
        <v xml:space="preserve"> </v>
      </c>
      <c r="O61" s="8">
        <f>Замеры!R57</f>
        <v>0</v>
      </c>
      <c r="P61" s="8" t="b">
        <f t="shared" si="0"/>
        <v>1</v>
      </c>
      <c r="Q61" s="8" t="b">
        <f t="shared" si="1"/>
        <v>1</v>
      </c>
      <c r="R61" s="8" t="b">
        <f t="shared" si="2"/>
        <v>1</v>
      </c>
      <c r="S61" s="8" t="s">
        <v>72</v>
      </c>
      <c r="T61" s="8" t="e">
        <f t="shared" si="13"/>
        <v>#VALUE!</v>
      </c>
      <c r="U61" s="12" t="s">
        <v>72</v>
      </c>
      <c r="V61" s="8" t="e">
        <f t="shared" si="14"/>
        <v>#VALUE!</v>
      </c>
      <c r="X61" s="13" t="str">
        <f t="shared" si="3"/>
        <v xml:space="preserve"> </v>
      </c>
      <c r="Y61" s="8" t="e">
        <f t="shared" si="15"/>
        <v>#VALUE!</v>
      </c>
      <c r="AA61" s="14" t="e">
        <f t="shared" ca="1" si="16"/>
        <v>#VALUE!</v>
      </c>
      <c r="AB61" s="14" t="e">
        <f t="shared" ca="1" si="17"/>
        <v>#VALUE!</v>
      </c>
      <c r="AC61" s="14" t="e">
        <f t="shared" ca="1" si="18"/>
        <v>#VALUE!</v>
      </c>
      <c r="AD61" s="8" t="e">
        <f t="shared" ca="1" si="19"/>
        <v>#VALUE!</v>
      </c>
      <c r="AE61" s="8" t="e">
        <f t="shared" ca="1" si="20"/>
        <v>#VALUE!</v>
      </c>
      <c r="AF61" s="8" t="e">
        <f t="shared" ca="1" si="21"/>
        <v>#VALUE!</v>
      </c>
    </row>
    <row r="62" spans="1:32" x14ac:dyDescent="0.3">
      <c r="A62" s="35">
        <f>IF(Замеры!B58=0, " ", Замеры!B58)</f>
        <v>55</v>
      </c>
      <c r="B62" s="49">
        <f>Замеры!G58</f>
        <v>0</v>
      </c>
      <c r="C62" s="49" t="str">
        <f>IF(Замеры!J58=0, " ", Замеры!J58)</f>
        <v xml:space="preserve"> </v>
      </c>
      <c r="D62" s="49" t="str">
        <f>IF(O62=0, " ", CONCATENATE(Замеры!T58,Замеры!U58,Замеры!V58,Замеры!W58,Замеры!AB58))</f>
        <v xml:space="preserve"> </v>
      </c>
      <c r="E62" s="49" t="str">
        <f>IF(Замеры!L58=0, " ", Замеры!L58)</f>
        <v xml:space="preserve"> </v>
      </c>
      <c r="F62" s="49" t="e">
        <f t="shared" si="4"/>
        <v>#VALUE!</v>
      </c>
      <c r="G62" s="51" t="str">
        <f t="shared" si="5"/>
        <v>-</v>
      </c>
      <c r="H62" s="52" t="str">
        <f t="shared" si="6"/>
        <v>-</v>
      </c>
      <c r="I62" s="51" t="str">
        <f t="shared" si="7"/>
        <v>-</v>
      </c>
      <c r="J62" s="29" t="str">
        <f t="shared" si="8"/>
        <v>-</v>
      </c>
      <c r="K62" s="46" t="str">
        <f t="shared" si="9"/>
        <v>-</v>
      </c>
      <c r="L62" s="29" t="str">
        <f t="shared" si="10"/>
        <v>-</v>
      </c>
      <c r="M62" s="29" t="str">
        <f t="shared" si="11"/>
        <v xml:space="preserve"> </v>
      </c>
      <c r="N62" s="29" t="str">
        <f t="shared" ca="1" si="12"/>
        <v xml:space="preserve"> </v>
      </c>
      <c r="O62" s="8">
        <f>Замеры!R58</f>
        <v>0</v>
      </c>
      <c r="P62" s="8" t="b">
        <f t="shared" si="0"/>
        <v>1</v>
      </c>
      <c r="Q62" s="8" t="b">
        <f t="shared" si="1"/>
        <v>1</v>
      </c>
      <c r="R62" s="8" t="b">
        <f t="shared" si="2"/>
        <v>1</v>
      </c>
      <c r="S62" s="8" t="s">
        <v>72</v>
      </c>
      <c r="T62" s="8" t="e">
        <f t="shared" si="13"/>
        <v>#VALUE!</v>
      </c>
      <c r="U62" s="12" t="s">
        <v>72</v>
      </c>
      <c r="V62" s="8" t="e">
        <f t="shared" si="14"/>
        <v>#VALUE!</v>
      </c>
      <c r="X62" s="13" t="str">
        <f t="shared" si="3"/>
        <v xml:space="preserve"> </v>
      </c>
      <c r="Y62" s="8" t="e">
        <f t="shared" si="15"/>
        <v>#VALUE!</v>
      </c>
      <c r="AA62" s="14" t="e">
        <f t="shared" ca="1" si="16"/>
        <v>#VALUE!</v>
      </c>
      <c r="AB62" s="14" t="e">
        <f t="shared" ca="1" si="17"/>
        <v>#VALUE!</v>
      </c>
      <c r="AC62" s="14" t="e">
        <f t="shared" ca="1" si="18"/>
        <v>#VALUE!</v>
      </c>
      <c r="AD62" s="8" t="e">
        <f t="shared" ca="1" si="19"/>
        <v>#VALUE!</v>
      </c>
      <c r="AE62" s="8" t="e">
        <f t="shared" ca="1" si="20"/>
        <v>#VALUE!</v>
      </c>
      <c r="AF62" s="8" t="e">
        <f t="shared" ca="1" si="21"/>
        <v>#VALUE!</v>
      </c>
    </row>
    <row r="63" spans="1:32" x14ac:dyDescent="0.3">
      <c r="A63" s="35">
        <f>IF(Замеры!B59=0, " ", Замеры!B59)</f>
        <v>56</v>
      </c>
      <c r="B63" s="49">
        <f>Замеры!G59</f>
        <v>0</v>
      </c>
      <c r="C63" s="49" t="str">
        <f>IF(Замеры!J59=0, " ", Замеры!J59)</f>
        <v xml:space="preserve"> </v>
      </c>
      <c r="D63" s="49" t="str">
        <f>IF(O63=0, " ", CONCATENATE(Замеры!T59,Замеры!U59,Замеры!V59,Замеры!W59,Замеры!AB59))</f>
        <v xml:space="preserve"> </v>
      </c>
      <c r="E63" s="49" t="str">
        <f>IF(Замеры!L59=0, " ", Замеры!L59)</f>
        <v xml:space="preserve"> </v>
      </c>
      <c r="F63" s="49" t="e">
        <f t="shared" si="4"/>
        <v>#VALUE!</v>
      </c>
      <c r="G63" s="51" t="str">
        <f t="shared" si="5"/>
        <v>-</v>
      </c>
      <c r="H63" s="52" t="str">
        <f t="shared" si="6"/>
        <v>-</v>
      </c>
      <c r="I63" s="51" t="str">
        <f t="shared" si="7"/>
        <v>-</v>
      </c>
      <c r="J63" s="29" t="str">
        <f t="shared" si="8"/>
        <v>-</v>
      </c>
      <c r="K63" s="46" t="str">
        <f t="shared" si="9"/>
        <v>-</v>
      </c>
      <c r="L63" s="29" t="str">
        <f t="shared" si="10"/>
        <v>-</v>
      </c>
      <c r="M63" s="29" t="str">
        <f t="shared" si="11"/>
        <v xml:space="preserve"> </v>
      </c>
      <c r="N63" s="29" t="str">
        <f t="shared" ca="1" si="12"/>
        <v xml:space="preserve"> </v>
      </c>
      <c r="O63" s="8">
        <f>Замеры!R59</f>
        <v>0</v>
      </c>
      <c r="P63" s="8" t="b">
        <f t="shared" si="0"/>
        <v>1</v>
      </c>
      <c r="Q63" s="8" t="b">
        <f t="shared" si="1"/>
        <v>1</v>
      </c>
      <c r="R63" s="8" t="b">
        <f t="shared" si="2"/>
        <v>1</v>
      </c>
      <c r="S63" s="8" t="s">
        <v>72</v>
      </c>
      <c r="T63" s="8" t="e">
        <f t="shared" si="13"/>
        <v>#VALUE!</v>
      </c>
      <c r="U63" s="12" t="s">
        <v>72</v>
      </c>
      <c r="V63" s="8" t="e">
        <f t="shared" si="14"/>
        <v>#VALUE!</v>
      </c>
      <c r="X63" s="13" t="str">
        <f t="shared" si="3"/>
        <v xml:space="preserve"> </v>
      </c>
      <c r="Y63" s="8" t="e">
        <f t="shared" si="15"/>
        <v>#VALUE!</v>
      </c>
      <c r="AA63" s="14" t="e">
        <f t="shared" ca="1" si="16"/>
        <v>#VALUE!</v>
      </c>
      <c r="AB63" s="14" t="e">
        <f t="shared" ca="1" si="17"/>
        <v>#VALUE!</v>
      </c>
      <c r="AC63" s="14" t="e">
        <f t="shared" ca="1" si="18"/>
        <v>#VALUE!</v>
      </c>
      <c r="AD63" s="8" t="e">
        <f t="shared" ca="1" si="19"/>
        <v>#VALUE!</v>
      </c>
      <c r="AE63" s="8" t="e">
        <f t="shared" ca="1" si="20"/>
        <v>#VALUE!</v>
      </c>
      <c r="AF63" s="8" t="e">
        <f t="shared" ca="1" si="21"/>
        <v>#VALUE!</v>
      </c>
    </row>
    <row r="64" spans="1:32" x14ac:dyDescent="0.3">
      <c r="A64" s="35">
        <f>IF(Замеры!B60=0, " ", Замеры!B60)</f>
        <v>57</v>
      </c>
      <c r="B64" s="49">
        <f>Замеры!G60</f>
        <v>0</v>
      </c>
      <c r="C64" s="49" t="str">
        <f>IF(Замеры!J60=0, " ", Замеры!J60)</f>
        <v xml:space="preserve"> </v>
      </c>
      <c r="D64" s="49" t="str">
        <f>IF(O64=0, " ", CONCATENATE(Замеры!T60,Замеры!U60,Замеры!V60,Замеры!W60,Замеры!AB60))</f>
        <v xml:space="preserve"> </v>
      </c>
      <c r="E64" s="49" t="str">
        <f>IF(Замеры!L60=0, " ", Замеры!L60)</f>
        <v xml:space="preserve"> </v>
      </c>
      <c r="F64" s="49" t="e">
        <f t="shared" si="4"/>
        <v>#VALUE!</v>
      </c>
      <c r="G64" s="51" t="str">
        <f t="shared" si="5"/>
        <v>-</v>
      </c>
      <c r="H64" s="52" t="str">
        <f t="shared" si="6"/>
        <v>-</v>
      </c>
      <c r="I64" s="51" t="str">
        <f t="shared" si="7"/>
        <v>-</v>
      </c>
      <c r="J64" s="29" t="str">
        <f t="shared" si="8"/>
        <v>-</v>
      </c>
      <c r="K64" s="46" t="str">
        <f t="shared" si="9"/>
        <v>-</v>
      </c>
      <c r="L64" s="29" t="str">
        <f t="shared" si="10"/>
        <v>-</v>
      </c>
      <c r="M64" s="29" t="str">
        <f t="shared" si="11"/>
        <v xml:space="preserve"> </v>
      </c>
      <c r="N64" s="29" t="str">
        <f t="shared" ca="1" si="12"/>
        <v xml:space="preserve"> </v>
      </c>
      <c r="O64" s="8">
        <f>Замеры!R60</f>
        <v>0</v>
      </c>
      <c r="P64" s="8" t="b">
        <f t="shared" si="0"/>
        <v>1</v>
      </c>
      <c r="Q64" s="8" t="b">
        <f t="shared" si="1"/>
        <v>1</v>
      </c>
      <c r="R64" s="8" t="b">
        <f t="shared" si="2"/>
        <v>1</v>
      </c>
      <c r="S64" s="8" t="s">
        <v>72</v>
      </c>
      <c r="T64" s="8" t="e">
        <f t="shared" si="13"/>
        <v>#VALUE!</v>
      </c>
      <c r="U64" s="12" t="s">
        <v>72</v>
      </c>
      <c r="V64" s="8" t="e">
        <f t="shared" si="14"/>
        <v>#VALUE!</v>
      </c>
      <c r="X64" s="13" t="str">
        <f t="shared" si="3"/>
        <v xml:space="preserve"> </v>
      </c>
      <c r="Y64" s="8" t="e">
        <f t="shared" si="15"/>
        <v>#VALUE!</v>
      </c>
      <c r="AA64" s="14" t="e">
        <f t="shared" ca="1" si="16"/>
        <v>#VALUE!</v>
      </c>
      <c r="AB64" s="14" t="e">
        <f t="shared" ca="1" si="17"/>
        <v>#VALUE!</v>
      </c>
      <c r="AC64" s="14" t="e">
        <f t="shared" ca="1" si="18"/>
        <v>#VALUE!</v>
      </c>
      <c r="AD64" s="8" t="e">
        <f t="shared" ca="1" si="19"/>
        <v>#VALUE!</v>
      </c>
      <c r="AE64" s="8" t="e">
        <f t="shared" ca="1" si="20"/>
        <v>#VALUE!</v>
      </c>
      <c r="AF64" s="8" t="e">
        <f t="shared" ca="1" si="21"/>
        <v>#VALUE!</v>
      </c>
    </row>
    <row r="65" spans="1:32" x14ac:dyDescent="0.3">
      <c r="A65" s="35">
        <f>IF(Замеры!B61=0, " ", Замеры!B61)</f>
        <v>58</v>
      </c>
      <c r="B65" s="49">
        <f>Замеры!G61</f>
        <v>0</v>
      </c>
      <c r="C65" s="49" t="str">
        <f>IF(Замеры!J61=0, " ", Замеры!J61)</f>
        <v xml:space="preserve"> </v>
      </c>
      <c r="D65" s="49" t="str">
        <f>IF(O65=0, " ", CONCATENATE(Замеры!T61,Замеры!U61,Замеры!V61,Замеры!W61,Замеры!AB61))</f>
        <v xml:space="preserve"> </v>
      </c>
      <c r="E65" s="49" t="str">
        <f>IF(Замеры!L61=0, " ", Замеры!L61)</f>
        <v xml:space="preserve"> </v>
      </c>
      <c r="F65" s="49" t="e">
        <f t="shared" si="4"/>
        <v>#VALUE!</v>
      </c>
      <c r="G65" s="51" t="str">
        <f t="shared" si="5"/>
        <v>-</v>
      </c>
      <c r="H65" s="52" t="str">
        <f t="shared" si="6"/>
        <v>-</v>
      </c>
      <c r="I65" s="51" t="str">
        <f t="shared" si="7"/>
        <v>-</v>
      </c>
      <c r="J65" s="29" t="str">
        <f t="shared" si="8"/>
        <v>-</v>
      </c>
      <c r="K65" s="46" t="str">
        <f t="shared" si="9"/>
        <v>-</v>
      </c>
      <c r="L65" s="29" t="str">
        <f t="shared" si="10"/>
        <v>-</v>
      </c>
      <c r="M65" s="29" t="str">
        <f t="shared" si="11"/>
        <v xml:space="preserve"> </v>
      </c>
      <c r="N65" s="29" t="str">
        <f t="shared" ca="1" si="12"/>
        <v xml:space="preserve"> </v>
      </c>
      <c r="O65" s="8">
        <f>Замеры!R61</f>
        <v>0</v>
      </c>
      <c r="P65" s="8" t="b">
        <f t="shared" si="0"/>
        <v>1</v>
      </c>
      <c r="Q65" s="8" t="b">
        <f t="shared" si="1"/>
        <v>1</v>
      </c>
      <c r="R65" s="8" t="b">
        <f t="shared" si="2"/>
        <v>1</v>
      </c>
      <c r="S65" s="8" t="s">
        <v>72</v>
      </c>
      <c r="T65" s="8" t="e">
        <f t="shared" si="13"/>
        <v>#VALUE!</v>
      </c>
      <c r="U65" s="12" t="s">
        <v>72</v>
      </c>
      <c r="V65" s="8" t="e">
        <f t="shared" si="14"/>
        <v>#VALUE!</v>
      </c>
      <c r="X65" s="13" t="str">
        <f t="shared" si="3"/>
        <v xml:space="preserve"> </v>
      </c>
      <c r="Y65" s="8" t="e">
        <f t="shared" si="15"/>
        <v>#VALUE!</v>
      </c>
      <c r="AA65" s="14" t="e">
        <f t="shared" ca="1" si="16"/>
        <v>#VALUE!</v>
      </c>
      <c r="AB65" s="14" t="e">
        <f t="shared" ca="1" si="17"/>
        <v>#VALUE!</v>
      </c>
      <c r="AC65" s="14" t="e">
        <f t="shared" ca="1" si="18"/>
        <v>#VALUE!</v>
      </c>
      <c r="AD65" s="8" t="e">
        <f t="shared" ca="1" si="19"/>
        <v>#VALUE!</v>
      </c>
      <c r="AE65" s="8" t="e">
        <f t="shared" ca="1" si="20"/>
        <v>#VALUE!</v>
      </c>
      <c r="AF65" s="8" t="e">
        <f t="shared" ca="1" si="21"/>
        <v>#VALUE!</v>
      </c>
    </row>
    <row r="66" spans="1:32" x14ac:dyDescent="0.3">
      <c r="A66" s="35">
        <f>IF(Замеры!B62=0, " ", Замеры!B62)</f>
        <v>59</v>
      </c>
      <c r="B66" s="49">
        <f>Замеры!G62</f>
        <v>0</v>
      </c>
      <c r="C66" s="49" t="str">
        <f>IF(Замеры!J62=0, " ", Замеры!J62)</f>
        <v xml:space="preserve"> </v>
      </c>
      <c r="D66" s="49" t="str">
        <f>IF(O66=0, " ", CONCATENATE(Замеры!T62,Замеры!U62,Замеры!V62,Замеры!W62,Замеры!AB62))</f>
        <v xml:space="preserve"> </v>
      </c>
      <c r="E66" s="49" t="str">
        <f>IF(Замеры!L62=0, " ", Замеры!L62)</f>
        <v xml:space="preserve"> </v>
      </c>
      <c r="F66" s="49" t="e">
        <f t="shared" si="4"/>
        <v>#VALUE!</v>
      </c>
      <c r="G66" s="51" t="str">
        <f t="shared" si="5"/>
        <v>-</v>
      </c>
      <c r="H66" s="52" t="str">
        <f t="shared" si="6"/>
        <v>-</v>
      </c>
      <c r="I66" s="51" t="str">
        <f t="shared" si="7"/>
        <v>-</v>
      </c>
      <c r="J66" s="29" t="str">
        <f t="shared" si="8"/>
        <v>-</v>
      </c>
      <c r="K66" s="46" t="str">
        <f t="shared" si="9"/>
        <v>-</v>
      </c>
      <c r="L66" s="29" t="str">
        <f t="shared" si="10"/>
        <v>-</v>
      </c>
      <c r="M66" s="29" t="str">
        <f t="shared" si="11"/>
        <v xml:space="preserve"> </v>
      </c>
      <c r="N66" s="29" t="str">
        <f t="shared" ca="1" si="12"/>
        <v xml:space="preserve"> </v>
      </c>
      <c r="O66" s="8">
        <f>Замеры!R62</f>
        <v>0</v>
      </c>
      <c r="P66" s="8" t="b">
        <f t="shared" si="0"/>
        <v>1</v>
      </c>
      <c r="Q66" s="8" t="b">
        <f t="shared" si="1"/>
        <v>1</v>
      </c>
      <c r="R66" s="8" t="b">
        <f t="shared" si="2"/>
        <v>1</v>
      </c>
      <c r="S66" s="8" t="s">
        <v>72</v>
      </c>
      <c r="T66" s="8" t="e">
        <f t="shared" si="13"/>
        <v>#VALUE!</v>
      </c>
      <c r="U66" s="12" t="s">
        <v>72</v>
      </c>
      <c r="V66" s="8" t="e">
        <f t="shared" si="14"/>
        <v>#VALUE!</v>
      </c>
      <c r="X66" s="13" t="str">
        <f t="shared" si="3"/>
        <v xml:space="preserve"> </v>
      </c>
      <c r="Y66" s="8" t="e">
        <f t="shared" si="15"/>
        <v>#VALUE!</v>
      </c>
      <c r="AA66" s="14" t="e">
        <f t="shared" ca="1" si="16"/>
        <v>#VALUE!</v>
      </c>
      <c r="AB66" s="14" t="e">
        <f t="shared" ca="1" si="17"/>
        <v>#VALUE!</v>
      </c>
      <c r="AC66" s="14" t="e">
        <f t="shared" ca="1" si="18"/>
        <v>#VALUE!</v>
      </c>
      <c r="AD66" s="8" t="e">
        <f t="shared" ca="1" si="19"/>
        <v>#VALUE!</v>
      </c>
      <c r="AE66" s="8" t="e">
        <f t="shared" ca="1" si="20"/>
        <v>#VALUE!</v>
      </c>
      <c r="AF66" s="8" t="e">
        <f t="shared" ca="1" si="21"/>
        <v>#VALUE!</v>
      </c>
    </row>
    <row r="67" spans="1:32" x14ac:dyDescent="0.3">
      <c r="A67" s="35">
        <f>IF(Замеры!B63=0, " ", Замеры!B63)</f>
        <v>60</v>
      </c>
      <c r="B67" s="49">
        <f>Замеры!G63</f>
        <v>0</v>
      </c>
      <c r="C67" s="49" t="str">
        <f>IF(Замеры!J63=0, " ", Замеры!J63)</f>
        <v xml:space="preserve"> </v>
      </c>
      <c r="D67" s="49" t="str">
        <f>IF(O67=0, " ", CONCATENATE(Замеры!T63,Замеры!U63,Замеры!V63,Замеры!W63,Замеры!AB63))</f>
        <v xml:space="preserve"> </v>
      </c>
      <c r="E67" s="49" t="str">
        <f>IF(Замеры!L63=0, " ", Замеры!L63)</f>
        <v xml:space="preserve"> </v>
      </c>
      <c r="F67" s="49" t="e">
        <f t="shared" si="4"/>
        <v>#VALUE!</v>
      </c>
      <c r="G67" s="51" t="str">
        <f t="shared" si="5"/>
        <v>-</v>
      </c>
      <c r="H67" s="52" t="str">
        <f t="shared" si="6"/>
        <v>-</v>
      </c>
      <c r="I67" s="51" t="str">
        <f t="shared" si="7"/>
        <v>-</v>
      </c>
      <c r="J67" s="29" t="str">
        <f t="shared" si="8"/>
        <v>-</v>
      </c>
      <c r="K67" s="46" t="str">
        <f t="shared" si="9"/>
        <v>-</v>
      </c>
      <c r="L67" s="29" t="str">
        <f t="shared" si="10"/>
        <v>-</v>
      </c>
      <c r="M67" s="29" t="str">
        <f t="shared" si="11"/>
        <v xml:space="preserve"> </v>
      </c>
      <c r="N67" s="29" t="str">
        <f t="shared" ca="1" si="12"/>
        <v xml:space="preserve"> </v>
      </c>
      <c r="O67" s="8">
        <f>Замеры!R63</f>
        <v>0</v>
      </c>
      <c r="P67" s="8" t="b">
        <f t="shared" si="0"/>
        <v>1</v>
      </c>
      <c r="Q67" s="8" t="b">
        <f t="shared" si="1"/>
        <v>1</v>
      </c>
      <c r="R67" s="8" t="b">
        <f t="shared" si="2"/>
        <v>1</v>
      </c>
      <c r="S67" s="8" t="s">
        <v>72</v>
      </c>
      <c r="T67" s="8" t="e">
        <f t="shared" si="13"/>
        <v>#VALUE!</v>
      </c>
      <c r="U67" s="12" t="s">
        <v>72</v>
      </c>
      <c r="V67" s="8" t="e">
        <f t="shared" si="14"/>
        <v>#VALUE!</v>
      </c>
      <c r="X67" s="13" t="str">
        <f t="shared" si="3"/>
        <v xml:space="preserve"> </v>
      </c>
      <c r="Y67" s="8" t="e">
        <f t="shared" si="15"/>
        <v>#VALUE!</v>
      </c>
      <c r="AA67" s="14" t="e">
        <f t="shared" ca="1" si="16"/>
        <v>#VALUE!</v>
      </c>
      <c r="AB67" s="14" t="e">
        <f t="shared" ca="1" si="17"/>
        <v>#VALUE!</v>
      </c>
      <c r="AC67" s="14" t="e">
        <f t="shared" ca="1" si="18"/>
        <v>#VALUE!</v>
      </c>
      <c r="AD67" s="8" t="e">
        <f t="shared" ca="1" si="19"/>
        <v>#VALUE!</v>
      </c>
      <c r="AE67" s="8" t="e">
        <f t="shared" ca="1" si="20"/>
        <v>#VALUE!</v>
      </c>
      <c r="AF67" s="8" t="e">
        <f t="shared" ca="1" si="21"/>
        <v>#VALUE!</v>
      </c>
    </row>
    <row r="68" spans="1:32" x14ac:dyDescent="0.3">
      <c r="A68" s="35">
        <f>IF(Замеры!B64=0, " ", Замеры!B64)</f>
        <v>61</v>
      </c>
      <c r="B68" s="49">
        <f>Замеры!G64</f>
        <v>0</v>
      </c>
      <c r="C68" s="49" t="str">
        <f>IF(Замеры!J64=0, " ", Замеры!J64)</f>
        <v xml:space="preserve"> </v>
      </c>
      <c r="D68" s="49" t="str">
        <f>IF(O68=0, " ", CONCATENATE(Замеры!T64,Замеры!U64,Замеры!V64,Замеры!W64,Замеры!AB64))</f>
        <v xml:space="preserve"> </v>
      </c>
      <c r="E68" s="49" t="str">
        <f>IF(Замеры!L64=0, " ", Замеры!L64)</f>
        <v xml:space="preserve"> </v>
      </c>
      <c r="F68" s="49" t="e">
        <f t="shared" si="4"/>
        <v>#VALUE!</v>
      </c>
      <c r="G68" s="51" t="str">
        <f t="shared" si="5"/>
        <v>-</v>
      </c>
      <c r="H68" s="52" t="str">
        <f t="shared" si="6"/>
        <v>-</v>
      </c>
      <c r="I68" s="51" t="str">
        <f t="shared" si="7"/>
        <v>-</v>
      </c>
      <c r="J68" s="29" t="str">
        <f t="shared" si="8"/>
        <v>-</v>
      </c>
      <c r="K68" s="46" t="str">
        <f t="shared" si="9"/>
        <v>-</v>
      </c>
      <c r="L68" s="29" t="str">
        <f t="shared" si="10"/>
        <v>-</v>
      </c>
      <c r="M68" s="29" t="str">
        <f t="shared" si="11"/>
        <v xml:space="preserve"> </v>
      </c>
      <c r="N68" s="29" t="str">
        <f t="shared" ca="1" si="12"/>
        <v xml:space="preserve"> </v>
      </c>
      <c r="O68" s="8">
        <f>Замеры!R64</f>
        <v>0</v>
      </c>
      <c r="P68" s="8" t="b">
        <f t="shared" si="0"/>
        <v>1</v>
      </c>
      <c r="Q68" s="8" t="b">
        <f t="shared" si="1"/>
        <v>1</v>
      </c>
      <c r="R68" s="8" t="b">
        <f t="shared" si="2"/>
        <v>1</v>
      </c>
      <c r="S68" s="8" t="s">
        <v>72</v>
      </c>
      <c r="T68" s="8" t="e">
        <f t="shared" si="13"/>
        <v>#VALUE!</v>
      </c>
      <c r="U68" s="12" t="s">
        <v>72</v>
      </c>
      <c r="V68" s="8" t="e">
        <f t="shared" si="14"/>
        <v>#VALUE!</v>
      </c>
      <c r="X68" s="13" t="str">
        <f t="shared" si="3"/>
        <v xml:space="preserve"> </v>
      </c>
      <c r="Y68" s="8" t="e">
        <f t="shared" si="15"/>
        <v>#VALUE!</v>
      </c>
      <c r="AA68" s="14" t="e">
        <f t="shared" ca="1" si="16"/>
        <v>#VALUE!</v>
      </c>
      <c r="AB68" s="14" t="e">
        <f t="shared" ca="1" si="17"/>
        <v>#VALUE!</v>
      </c>
      <c r="AC68" s="14" t="e">
        <f t="shared" ca="1" si="18"/>
        <v>#VALUE!</v>
      </c>
      <c r="AD68" s="8" t="e">
        <f t="shared" ca="1" si="19"/>
        <v>#VALUE!</v>
      </c>
      <c r="AE68" s="8" t="e">
        <f t="shared" ca="1" si="20"/>
        <v>#VALUE!</v>
      </c>
      <c r="AF68" s="8" t="e">
        <f t="shared" ca="1" si="21"/>
        <v>#VALUE!</v>
      </c>
    </row>
    <row r="69" spans="1:32" x14ac:dyDescent="0.3">
      <c r="A69" s="35">
        <f>IF(Замеры!B65=0, " ", Замеры!B65)</f>
        <v>62</v>
      </c>
      <c r="B69" s="49">
        <f>Замеры!G65</f>
        <v>0</v>
      </c>
      <c r="C69" s="49" t="str">
        <f>IF(Замеры!J65=0, " ", Замеры!J65)</f>
        <v xml:space="preserve"> </v>
      </c>
      <c r="D69" s="49" t="str">
        <f>IF(O69=0, " ", CONCATENATE(Замеры!T65,Замеры!U65,Замеры!V65,Замеры!W65,Замеры!AB65))</f>
        <v xml:space="preserve"> </v>
      </c>
      <c r="E69" s="49" t="str">
        <f>IF(Замеры!L65=0, " ", Замеры!L65)</f>
        <v xml:space="preserve"> </v>
      </c>
      <c r="F69" s="49" t="e">
        <f t="shared" si="4"/>
        <v>#VALUE!</v>
      </c>
      <c r="G69" s="51" t="str">
        <f t="shared" si="5"/>
        <v>-</v>
      </c>
      <c r="H69" s="52" t="str">
        <f t="shared" si="6"/>
        <v>-</v>
      </c>
      <c r="I69" s="51" t="str">
        <f t="shared" si="7"/>
        <v>-</v>
      </c>
      <c r="J69" s="29" t="str">
        <f t="shared" si="8"/>
        <v>-</v>
      </c>
      <c r="K69" s="46" t="str">
        <f t="shared" si="9"/>
        <v>-</v>
      </c>
      <c r="L69" s="29" t="str">
        <f t="shared" si="10"/>
        <v>-</v>
      </c>
      <c r="M69" s="29" t="str">
        <f t="shared" si="11"/>
        <v xml:space="preserve"> </v>
      </c>
      <c r="N69" s="29" t="str">
        <f t="shared" ca="1" si="12"/>
        <v xml:space="preserve"> </v>
      </c>
      <c r="O69" s="8">
        <f>Замеры!R65</f>
        <v>0</v>
      </c>
      <c r="P69" s="8" t="b">
        <f t="shared" si="0"/>
        <v>1</v>
      </c>
      <c r="Q69" s="8" t="b">
        <f t="shared" si="1"/>
        <v>1</v>
      </c>
      <c r="R69" s="8" t="b">
        <f t="shared" si="2"/>
        <v>1</v>
      </c>
      <c r="S69" s="8" t="s">
        <v>72</v>
      </c>
      <c r="T69" s="8" t="e">
        <f t="shared" si="13"/>
        <v>#VALUE!</v>
      </c>
      <c r="U69" s="12" t="s">
        <v>72</v>
      </c>
      <c r="V69" s="8" t="e">
        <f t="shared" si="14"/>
        <v>#VALUE!</v>
      </c>
      <c r="X69" s="13" t="str">
        <f t="shared" si="3"/>
        <v xml:space="preserve"> </v>
      </c>
      <c r="Y69" s="8" t="e">
        <f t="shared" si="15"/>
        <v>#VALUE!</v>
      </c>
      <c r="AA69" s="14" t="e">
        <f t="shared" ca="1" si="16"/>
        <v>#VALUE!</v>
      </c>
      <c r="AB69" s="14" t="e">
        <f t="shared" ca="1" si="17"/>
        <v>#VALUE!</v>
      </c>
      <c r="AC69" s="14" t="e">
        <f t="shared" ca="1" si="18"/>
        <v>#VALUE!</v>
      </c>
      <c r="AD69" s="8" t="e">
        <f t="shared" ca="1" si="19"/>
        <v>#VALUE!</v>
      </c>
      <c r="AE69" s="8" t="e">
        <f t="shared" ca="1" si="20"/>
        <v>#VALUE!</v>
      </c>
      <c r="AF69" s="8" t="e">
        <f t="shared" ca="1" si="21"/>
        <v>#VALUE!</v>
      </c>
    </row>
    <row r="70" spans="1:32" x14ac:dyDescent="0.3">
      <c r="A70" s="35">
        <f>IF(Замеры!B66=0, " ", Замеры!B66)</f>
        <v>63</v>
      </c>
      <c r="B70" s="49">
        <f>Замеры!G66</f>
        <v>0</v>
      </c>
      <c r="C70" s="49" t="str">
        <f>IF(Замеры!J66=0, " ", Замеры!J66)</f>
        <v xml:space="preserve"> </v>
      </c>
      <c r="D70" s="49" t="str">
        <f>IF(O70=0, " ", CONCATENATE(Замеры!T66,Замеры!U66,Замеры!V66,Замеры!W66,Замеры!AB66))</f>
        <v xml:space="preserve"> </v>
      </c>
      <c r="E70" s="49" t="str">
        <f>IF(Замеры!L66=0, " ", Замеры!L66)</f>
        <v xml:space="preserve"> </v>
      </c>
      <c r="F70" s="49" t="e">
        <f t="shared" si="4"/>
        <v>#VALUE!</v>
      </c>
      <c r="G70" s="51" t="str">
        <f t="shared" si="5"/>
        <v>-</v>
      </c>
      <c r="H70" s="52" t="str">
        <f t="shared" si="6"/>
        <v>-</v>
      </c>
      <c r="I70" s="51" t="str">
        <f t="shared" si="7"/>
        <v>-</v>
      </c>
      <c r="J70" s="29" t="str">
        <f t="shared" si="8"/>
        <v>-</v>
      </c>
      <c r="K70" s="46" t="str">
        <f t="shared" si="9"/>
        <v>-</v>
      </c>
      <c r="L70" s="29" t="str">
        <f t="shared" si="10"/>
        <v>-</v>
      </c>
      <c r="M70" s="29" t="str">
        <f t="shared" si="11"/>
        <v xml:space="preserve"> </v>
      </c>
      <c r="N70" s="29" t="str">
        <f t="shared" ca="1" si="12"/>
        <v xml:space="preserve"> </v>
      </c>
      <c r="O70" s="8">
        <f>Замеры!R66</f>
        <v>0</v>
      </c>
      <c r="P70" s="8" t="b">
        <f t="shared" si="0"/>
        <v>1</v>
      </c>
      <c r="Q70" s="8" t="b">
        <f t="shared" si="1"/>
        <v>1</v>
      </c>
      <c r="R70" s="8" t="b">
        <f t="shared" si="2"/>
        <v>1</v>
      </c>
      <c r="S70" s="8" t="s">
        <v>72</v>
      </c>
      <c r="T70" s="8" t="e">
        <f t="shared" si="13"/>
        <v>#VALUE!</v>
      </c>
      <c r="U70" s="12" t="s">
        <v>72</v>
      </c>
      <c r="V70" s="8" t="e">
        <f t="shared" si="14"/>
        <v>#VALUE!</v>
      </c>
      <c r="X70" s="13" t="str">
        <f t="shared" si="3"/>
        <v xml:space="preserve"> </v>
      </c>
      <c r="Y70" s="8" t="e">
        <f t="shared" si="15"/>
        <v>#VALUE!</v>
      </c>
      <c r="AA70" s="14" t="e">
        <f t="shared" ca="1" si="16"/>
        <v>#VALUE!</v>
      </c>
      <c r="AB70" s="14" t="e">
        <f t="shared" ca="1" si="17"/>
        <v>#VALUE!</v>
      </c>
      <c r="AC70" s="14" t="e">
        <f t="shared" ca="1" si="18"/>
        <v>#VALUE!</v>
      </c>
      <c r="AD70" s="8" t="e">
        <f t="shared" ca="1" si="19"/>
        <v>#VALUE!</v>
      </c>
      <c r="AE70" s="8" t="e">
        <f t="shared" ca="1" si="20"/>
        <v>#VALUE!</v>
      </c>
      <c r="AF70" s="8" t="e">
        <f t="shared" ca="1" si="21"/>
        <v>#VALUE!</v>
      </c>
    </row>
    <row r="71" spans="1:32" x14ac:dyDescent="0.3">
      <c r="A71" s="35">
        <f>IF(Замеры!B67=0, " ", Замеры!B67)</f>
        <v>64</v>
      </c>
      <c r="B71" s="49">
        <f>Замеры!G67</f>
        <v>0</v>
      </c>
      <c r="C71" s="49" t="str">
        <f>IF(Замеры!J67=0, " ", Замеры!J67)</f>
        <v xml:space="preserve"> </v>
      </c>
      <c r="D71" s="49" t="str">
        <f>IF(O71=0, " ", CONCATENATE(Замеры!T67,Замеры!U67,Замеры!V67,Замеры!W67,Замеры!AB67))</f>
        <v xml:space="preserve"> </v>
      </c>
      <c r="E71" s="49" t="str">
        <f>IF(Замеры!L67=0, " ", Замеры!L67)</f>
        <v xml:space="preserve"> </v>
      </c>
      <c r="F71" s="49" t="e">
        <f t="shared" si="4"/>
        <v>#VALUE!</v>
      </c>
      <c r="G71" s="51" t="str">
        <f t="shared" si="5"/>
        <v>-</v>
      </c>
      <c r="H71" s="52" t="str">
        <f t="shared" si="6"/>
        <v>-</v>
      </c>
      <c r="I71" s="51" t="str">
        <f t="shared" si="7"/>
        <v>-</v>
      </c>
      <c r="J71" s="29" t="str">
        <f t="shared" si="8"/>
        <v>-</v>
      </c>
      <c r="K71" s="46" t="str">
        <f t="shared" si="9"/>
        <v>-</v>
      </c>
      <c r="L71" s="29" t="str">
        <f t="shared" si="10"/>
        <v>-</v>
      </c>
      <c r="M71" s="29" t="str">
        <f t="shared" si="11"/>
        <v xml:space="preserve"> </v>
      </c>
      <c r="N71" s="29" t="str">
        <f t="shared" ca="1" si="12"/>
        <v xml:space="preserve"> </v>
      </c>
      <c r="O71" s="8">
        <f>Замеры!R67</f>
        <v>0</v>
      </c>
      <c r="P71" s="8" t="b">
        <f t="shared" ref="P71:P134" si="44">OR(O71=$N$1,O71=$O$1,O71=$P$1,O71=$O$2)</f>
        <v>1</v>
      </c>
      <c r="Q71" s="8" t="b">
        <f t="shared" ref="Q71:Q134" si="45">OR(O71=$N$2,O71=$O$3,O71=$P$1,O71=$O$2)</f>
        <v>1</v>
      </c>
      <c r="R71" s="8" t="b">
        <f t="shared" ref="R71:R134" si="46">OR(O71=$N$3,O71=$O$3,O71=$P$1,O71=$O$1)</f>
        <v>1</v>
      </c>
      <c r="S71" s="8" t="s">
        <v>72</v>
      </c>
      <c r="T71" s="8" t="e">
        <f t="shared" si="13"/>
        <v>#VALUE!</v>
      </c>
      <c r="U71" s="12" t="s">
        <v>72</v>
      </c>
      <c r="V71" s="8" t="e">
        <f t="shared" si="14"/>
        <v>#VALUE!</v>
      </c>
      <c r="X71" s="13" t="str">
        <f t="shared" ref="X71:X134" si="47">E71</f>
        <v xml:space="preserve"> </v>
      </c>
      <c r="Y71" s="8" t="e">
        <f t="shared" si="15"/>
        <v>#VALUE!</v>
      </c>
      <c r="AA71" s="14" t="e">
        <f t="shared" ca="1" si="16"/>
        <v>#VALUE!</v>
      </c>
      <c r="AB71" s="14" t="e">
        <f t="shared" ca="1" si="17"/>
        <v>#VALUE!</v>
      </c>
      <c r="AC71" s="14" t="e">
        <f t="shared" ca="1" si="18"/>
        <v>#VALUE!</v>
      </c>
      <c r="AD71" s="8" t="e">
        <f t="shared" ca="1" si="19"/>
        <v>#VALUE!</v>
      </c>
      <c r="AE71" s="8" t="e">
        <f t="shared" ca="1" si="20"/>
        <v>#VALUE!</v>
      </c>
      <c r="AF71" s="8" t="e">
        <f t="shared" ca="1" si="21"/>
        <v>#VALUE!</v>
      </c>
    </row>
    <row r="72" spans="1:32" x14ac:dyDescent="0.3">
      <c r="A72" s="35">
        <f>IF(Замеры!B68=0, " ", Замеры!B68)</f>
        <v>65</v>
      </c>
      <c r="B72" s="49">
        <f>Замеры!G68</f>
        <v>0</v>
      </c>
      <c r="C72" s="49" t="str">
        <f>IF(Замеры!J68=0, " ", Замеры!J68)</f>
        <v xml:space="preserve"> </v>
      </c>
      <c r="D72" s="49" t="str">
        <f>IF(O72=0, " ", CONCATENATE(Замеры!T68,Замеры!U68,Замеры!V68,Замеры!W68,Замеры!AB68))</f>
        <v xml:space="preserve"> </v>
      </c>
      <c r="E72" s="49" t="str">
        <f>IF(Замеры!L68=0, " ", Замеры!L68)</f>
        <v xml:space="preserve"> </v>
      </c>
      <c r="F72" s="49" t="e">
        <f t="shared" ref="F72:F135" si="48">CONCATENATE(T72,U72,V72)</f>
        <v>#VALUE!</v>
      </c>
      <c r="G72" s="51" t="str">
        <f t="shared" ref="G72:G135" si="49">IF(OR(O72=$O$1,O72=$P$1,O72=$Q$1,O72=$P$2),AA72,"-")</f>
        <v>-</v>
      </c>
      <c r="H72" s="52" t="str">
        <f t="shared" ref="H72:H135" si="50">IF(OR(O72=$O$2,O72=$P$3,O72=$Q$1,O72=$P$2),AB72,"-")</f>
        <v>-</v>
      </c>
      <c r="I72" s="51" t="str">
        <f t="shared" ref="I72:I135" si="51">IF(OR(O72=$O$3,O72=$P$3,O72=$Q$1,O72=$P$1),AC72,"-")</f>
        <v>-</v>
      </c>
      <c r="J72" s="29" t="str">
        <f t="shared" ref="J72:J135" si="52">IF(OR(O72=$O$1,O72=$P$1,O72=$Q$1,O72=$P$2),AD72,"-")</f>
        <v>-</v>
      </c>
      <c r="K72" s="46" t="str">
        <f t="shared" ref="K72:K135" si="53">IF(OR(O72=$O$2,O72=$P$3,O72=$Q$1,O72=$P$2),AE72,"-")</f>
        <v>-</v>
      </c>
      <c r="L72" s="29" t="str">
        <f t="shared" ref="L72:L135" si="54">IF(OR(O72=$O$3,O72=$P$3,O72=$Q$1,O72=$P$1),AF72,"-")</f>
        <v>-</v>
      </c>
      <c r="M72" s="29" t="str">
        <f t="shared" ref="M72:M135" si="55">IF(O72=0," ",$V$1)</f>
        <v xml:space="preserve"> </v>
      </c>
      <c r="N72" s="29" t="str">
        <f t="shared" ref="N72:N135" ca="1" si="56">IF(O72=0," ", RANDBETWEEN($T$1,$U$1)/100)</f>
        <v xml:space="preserve"> </v>
      </c>
      <c r="O72" s="8">
        <f>Замеры!R68</f>
        <v>0</v>
      </c>
      <c r="P72" s="8" t="b">
        <f t="shared" si="44"/>
        <v>1</v>
      </c>
      <c r="Q72" s="8" t="b">
        <f t="shared" si="45"/>
        <v>1</v>
      </c>
      <c r="R72" s="8" t="b">
        <f t="shared" si="46"/>
        <v>1</v>
      </c>
      <c r="S72" s="8" t="s">
        <v>72</v>
      </c>
      <c r="T72" s="8" t="e">
        <f t="shared" ref="T72:T135" si="57">E72*5</f>
        <v>#VALUE!</v>
      </c>
      <c r="U72" s="12" t="s">
        <v>72</v>
      </c>
      <c r="V72" s="8" t="e">
        <f t="shared" ref="V72:V135" si="58">E72*10</f>
        <v>#VALUE!</v>
      </c>
      <c r="X72" s="13" t="str">
        <f t="shared" si="47"/>
        <v xml:space="preserve"> </v>
      </c>
      <c r="Y72" s="8" t="e">
        <f t="shared" ref="Y72:Y135" si="59">X72*12</f>
        <v>#VALUE!</v>
      </c>
      <c r="AA72" s="14" t="e">
        <f t="shared" ref="AA72:AA135" ca="1" si="60">220/AD72</f>
        <v>#VALUE!</v>
      </c>
      <c r="AB72" s="14" t="e">
        <f t="shared" ref="AB72:AB135" ca="1" si="61">220/AE72</f>
        <v>#VALUE!</v>
      </c>
      <c r="AC72" s="14" t="e">
        <f t="shared" ref="AC72:AC135" ca="1" si="62">220/AF72</f>
        <v>#VALUE!</v>
      </c>
      <c r="AD72" s="8" t="e">
        <f t="shared" ref="AD72:AD135" ca="1" si="63">RANDBETWEEN(Y72*1.1+10,Y72*1.1+150)</f>
        <v>#VALUE!</v>
      </c>
      <c r="AE72" s="8" t="e">
        <f t="shared" ref="AE72:AE135" ca="1" si="64">RANDBETWEEN(Y72*1.1+10,Y72*1.1+150)</f>
        <v>#VALUE!</v>
      </c>
      <c r="AF72" s="8" t="e">
        <f t="shared" ref="AF72:AF135" ca="1" si="65">RANDBETWEEN(Y72*1.1+10,Y72*1.1+150)</f>
        <v>#VALUE!</v>
      </c>
    </row>
    <row r="73" spans="1:32" x14ac:dyDescent="0.3">
      <c r="A73" s="35">
        <f>IF(Замеры!B69=0, " ", Замеры!B69)</f>
        <v>66</v>
      </c>
      <c r="B73" s="49">
        <f>Замеры!G69</f>
        <v>0</v>
      </c>
      <c r="C73" s="49" t="str">
        <f>IF(Замеры!J69=0, " ", Замеры!J69)</f>
        <v xml:space="preserve"> </v>
      </c>
      <c r="D73" s="49" t="str">
        <f>IF(O73=0, " ", CONCATENATE(Замеры!T69,Замеры!U69,Замеры!V69,Замеры!W69,Замеры!AB69))</f>
        <v xml:space="preserve"> </v>
      </c>
      <c r="E73" s="49" t="str">
        <f>IF(Замеры!L69=0, " ", Замеры!L69)</f>
        <v xml:space="preserve"> </v>
      </c>
      <c r="F73" s="49" t="e">
        <f t="shared" si="48"/>
        <v>#VALUE!</v>
      </c>
      <c r="G73" s="51" t="str">
        <f t="shared" si="49"/>
        <v>-</v>
      </c>
      <c r="H73" s="52" t="str">
        <f t="shared" si="50"/>
        <v>-</v>
      </c>
      <c r="I73" s="51" t="str">
        <f t="shared" si="51"/>
        <v>-</v>
      </c>
      <c r="J73" s="29" t="str">
        <f t="shared" si="52"/>
        <v>-</v>
      </c>
      <c r="K73" s="46" t="str">
        <f t="shared" si="53"/>
        <v>-</v>
      </c>
      <c r="L73" s="29" t="str">
        <f t="shared" si="54"/>
        <v>-</v>
      </c>
      <c r="M73" s="29" t="str">
        <f t="shared" si="55"/>
        <v xml:space="preserve"> </v>
      </c>
      <c r="N73" s="29" t="str">
        <f t="shared" ca="1" si="56"/>
        <v xml:space="preserve"> </v>
      </c>
      <c r="O73" s="8">
        <f>Замеры!R69</f>
        <v>0</v>
      </c>
      <c r="P73" s="8" t="b">
        <f t="shared" si="44"/>
        <v>1</v>
      </c>
      <c r="Q73" s="8" t="b">
        <f t="shared" si="45"/>
        <v>1</v>
      </c>
      <c r="R73" s="8" t="b">
        <f t="shared" si="46"/>
        <v>1</v>
      </c>
      <c r="S73" s="8" t="s">
        <v>72</v>
      </c>
      <c r="T73" s="8" t="e">
        <f t="shared" si="57"/>
        <v>#VALUE!</v>
      </c>
      <c r="U73" s="12" t="s">
        <v>72</v>
      </c>
      <c r="V73" s="8" t="e">
        <f t="shared" si="58"/>
        <v>#VALUE!</v>
      </c>
      <c r="X73" s="13" t="str">
        <f t="shared" si="47"/>
        <v xml:space="preserve"> </v>
      </c>
      <c r="Y73" s="8" t="e">
        <f t="shared" si="59"/>
        <v>#VALUE!</v>
      </c>
      <c r="AA73" s="14" t="e">
        <f t="shared" ca="1" si="60"/>
        <v>#VALUE!</v>
      </c>
      <c r="AB73" s="14" t="e">
        <f t="shared" ca="1" si="61"/>
        <v>#VALUE!</v>
      </c>
      <c r="AC73" s="14" t="e">
        <f t="shared" ca="1" si="62"/>
        <v>#VALUE!</v>
      </c>
      <c r="AD73" s="8" t="e">
        <f t="shared" ca="1" si="63"/>
        <v>#VALUE!</v>
      </c>
      <c r="AE73" s="8" t="e">
        <f t="shared" ca="1" si="64"/>
        <v>#VALUE!</v>
      </c>
      <c r="AF73" s="8" t="e">
        <f t="shared" ca="1" si="65"/>
        <v>#VALUE!</v>
      </c>
    </row>
    <row r="74" spans="1:32" x14ac:dyDescent="0.3">
      <c r="A74" s="35">
        <f>IF(Замеры!B70=0, " ", Замеры!B70)</f>
        <v>67</v>
      </c>
      <c r="B74" s="49">
        <f>Замеры!G70</f>
        <v>0</v>
      </c>
      <c r="C74" s="49" t="str">
        <f>IF(Замеры!J70=0, " ", Замеры!J70)</f>
        <v xml:space="preserve"> </v>
      </c>
      <c r="D74" s="49" t="str">
        <f>IF(O74=0, " ", CONCATENATE(Замеры!T70,Замеры!U70,Замеры!V70,Замеры!W70,Замеры!AB70))</f>
        <v xml:space="preserve"> </v>
      </c>
      <c r="E74" s="49" t="str">
        <f>IF(Замеры!L70=0, " ", Замеры!L70)</f>
        <v xml:space="preserve"> </v>
      </c>
      <c r="F74" s="49" t="e">
        <f t="shared" si="48"/>
        <v>#VALUE!</v>
      </c>
      <c r="G74" s="51" t="str">
        <f t="shared" si="49"/>
        <v>-</v>
      </c>
      <c r="H74" s="52" t="str">
        <f t="shared" si="50"/>
        <v>-</v>
      </c>
      <c r="I74" s="51" t="str">
        <f t="shared" si="51"/>
        <v>-</v>
      </c>
      <c r="J74" s="29" t="str">
        <f t="shared" si="52"/>
        <v>-</v>
      </c>
      <c r="K74" s="46" t="str">
        <f t="shared" si="53"/>
        <v>-</v>
      </c>
      <c r="L74" s="29" t="str">
        <f t="shared" si="54"/>
        <v>-</v>
      </c>
      <c r="M74" s="29" t="str">
        <f t="shared" si="55"/>
        <v xml:space="preserve"> </v>
      </c>
      <c r="N74" s="29" t="str">
        <f t="shared" ca="1" si="56"/>
        <v xml:space="preserve"> </v>
      </c>
      <c r="O74" s="8">
        <f>Замеры!R70</f>
        <v>0</v>
      </c>
      <c r="P74" s="8" t="b">
        <f t="shared" si="44"/>
        <v>1</v>
      </c>
      <c r="Q74" s="8" t="b">
        <f t="shared" si="45"/>
        <v>1</v>
      </c>
      <c r="R74" s="8" t="b">
        <f t="shared" si="46"/>
        <v>1</v>
      </c>
      <c r="S74" s="8" t="s">
        <v>72</v>
      </c>
      <c r="T74" s="8" t="e">
        <f t="shared" si="57"/>
        <v>#VALUE!</v>
      </c>
      <c r="U74" s="12" t="s">
        <v>72</v>
      </c>
      <c r="V74" s="8" t="e">
        <f t="shared" si="58"/>
        <v>#VALUE!</v>
      </c>
      <c r="X74" s="13" t="str">
        <f t="shared" si="47"/>
        <v xml:space="preserve"> </v>
      </c>
      <c r="Y74" s="8" t="e">
        <f t="shared" si="59"/>
        <v>#VALUE!</v>
      </c>
      <c r="AA74" s="14" t="e">
        <f t="shared" ca="1" si="60"/>
        <v>#VALUE!</v>
      </c>
      <c r="AB74" s="14" t="e">
        <f t="shared" ca="1" si="61"/>
        <v>#VALUE!</v>
      </c>
      <c r="AC74" s="14" t="e">
        <f t="shared" ca="1" si="62"/>
        <v>#VALUE!</v>
      </c>
      <c r="AD74" s="8" t="e">
        <f t="shared" ca="1" si="63"/>
        <v>#VALUE!</v>
      </c>
      <c r="AE74" s="8" t="e">
        <f t="shared" ca="1" si="64"/>
        <v>#VALUE!</v>
      </c>
      <c r="AF74" s="8" t="e">
        <f t="shared" ca="1" si="65"/>
        <v>#VALUE!</v>
      </c>
    </row>
    <row r="75" spans="1:32" x14ac:dyDescent="0.3">
      <c r="A75" s="35">
        <f>IF(Замеры!B71=0, " ", Замеры!B71)</f>
        <v>68</v>
      </c>
      <c r="B75" s="49">
        <f>Замеры!G71</f>
        <v>0</v>
      </c>
      <c r="C75" s="49" t="str">
        <f>IF(Замеры!J71=0, " ", Замеры!J71)</f>
        <v xml:space="preserve"> </v>
      </c>
      <c r="D75" s="49" t="str">
        <f>IF(O75=0, " ", CONCATENATE(Замеры!T71,Замеры!U71,Замеры!V71,Замеры!W71,Замеры!AB71))</f>
        <v xml:space="preserve"> </v>
      </c>
      <c r="E75" s="49" t="str">
        <f>IF(Замеры!L71=0, " ", Замеры!L71)</f>
        <v xml:space="preserve"> </v>
      </c>
      <c r="F75" s="49" t="e">
        <f t="shared" si="48"/>
        <v>#VALUE!</v>
      </c>
      <c r="G75" s="51" t="str">
        <f t="shared" si="49"/>
        <v>-</v>
      </c>
      <c r="H75" s="52" t="str">
        <f t="shared" si="50"/>
        <v>-</v>
      </c>
      <c r="I75" s="51" t="str">
        <f t="shared" si="51"/>
        <v>-</v>
      </c>
      <c r="J75" s="29" t="str">
        <f t="shared" si="52"/>
        <v>-</v>
      </c>
      <c r="K75" s="46" t="str">
        <f t="shared" si="53"/>
        <v>-</v>
      </c>
      <c r="L75" s="29" t="str">
        <f t="shared" si="54"/>
        <v>-</v>
      </c>
      <c r="M75" s="29" t="str">
        <f t="shared" si="55"/>
        <v xml:space="preserve"> </v>
      </c>
      <c r="N75" s="29" t="str">
        <f t="shared" ca="1" si="56"/>
        <v xml:space="preserve"> </v>
      </c>
      <c r="O75" s="8">
        <f>Замеры!R71</f>
        <v>0</v>
      </c>
      <c r="P75" s="8" t="b">
        <f t="shared" si="44"/>
        <v>1</v>
      </c>
      <c r="Q75" s="8" t="b">
        <f t="shared" si="45"/>
        <v>1</v>
      </c>
      <c r="R75" s="8" t="b">
        <f t="shared" si="46"/>
        <v>1</v>
      </c>
      <c r="S75" s="8" t="s">
        <v>72</v>
      </c>
      <c r="T75" s="8" t="e">
        <f t="shared" si="57"/>
        <v>#VALUE!</v>
      </c>
      <c r="U75" s="12" t="s">
        <v>72</v>
      </c>
      <c r="V75" s="8" t="e">
        <f t="shared" si="58"/>
        <v>#VALUE!</v>
      </c>
      <c r="X75" s="13" t="str">
        <f t="shared" si="47"/>
        <v xml:space="preserve"> </v>
      </c>
      <c r="Y75" s="8" t="e">
        <f t="shared" si="59"/>
        <v>#VALUE!</v>
      </c>
      <c r="AA75" s="14" t="e">
        <f t="shared" ca="1" si="60"/>
        <v>#VALUE!</v>
      </c>
      <c r="AB75" s="14" t="e">
        <f t="shared" ca="1" si="61"/>
        <v>#VALUE!</v>
      </c>
      <c r="AC75" s="14" t="e">
        <f t="shared" ca="1" si="62"/>
        <v>#VALUE!</v>
      </c>
      <c r="AD75" s="8" t="e">
        <f t="shared" ca="1" si="63"/>
        <v>#VALUE!</v>
      </c>
      <c r="AE75" s="8" t="e">
        <f t="shared" ca="1" si="64"/>
        <v>#VALUE!</v>
      </c>
      <c r="AF75" s="8" t="e">
        <f t="shared" ca="1" si="65"/>
        <v>#VALUE!</v>
      </c>
    </row>
    <row r="76" spans="1:32" x14ac:dyDescent="0.3">
      <c r="A76" s="35">
        <f>IF(Замеры!B72=0, " ", Замеры!B72)</f>
        <v>69</v>
      </c>
      <c r="B76" s="49">
        <f>Замеры!G72</f>
        <v>0</v>
      </c>
      <c r="C76" s="49" t="str">
        <f>IF(Замеры!J72=0, " ", Замеры!J72)</f>
        <v xml:space="preserve"> </v>
      </c>
      <c r="D76" s="49" t="str">
        <f>IF(O76=0, " ", CONCATENATE(Замеры!T72,Замеры!U72,Замеры!V72,Замеры!W72,Замеры!AB72))</f>
        <v xml:space="preserve"> </v>
      </c>
      <c r="E76" s="49" t="str">
        <f>IF(Замеры!L72=0, " ", Замеры!L72)</f>
        <v xml:space="preserve"> </v>
      </c>
      <c r="F76" s="49" t="e">
        <f t="shared" si="48"/>
        <v>#VALUE!</v>
      </c>
      <c r="G76" s="51" t="str">
        <f t="shared" si="49"/>
        <v>-</v>
      </c>
      <c r="H76" s="52" t="str">
        <f t="shared" si="50"/>
        <v>-</v>
      </c>
      <c r="I76" s="51" t="str">
        <f t="shared" si="51"/>
        <v>-</v>
      </c>
      <c r="J76" s="29" t="str">
        <f t="shared" si="52"/>
        <v>-</v>
      </c>
      <c r="K76" s="46" t="str">
        <f t="shared" si="53"/>
        <v>-</v>
      </c>
      <c r="L76" s="29" t="str">
        <f t="shared" si="54"/>
        <v>-</v>
      </c>
      <c r="M76" s="29" t="str">
        <f t="shared" si="55"/>
        <v xml:space="preserve"> </v>
      </c>
      <c r="N76" s="29" t="str">
        <f t="shared" ca="1" si="56"/>
        <v xml:space="preserve"> </v>
      </c>
      <c r="O76" s="8">
        <f>Замеры!R72</f>
        <v>0</v>
      </c>
      <c r="P76" s="8" t="b">
        <f t="shared" si="44"/>
        <v>1</v>
      </c>
      <c r="Q76" s="8" t="b">
        <f t="shared" si="45"/>
        <v>1</v>
      </c>
      <c r="R76" s="8" t="b">
        <f t="shared" si="46"/>
        <v>1</v>
      </c>
      <c r="S76" s="8" t="s">
        <v>72</v>
      </c>
      <c r="T76" s="8" t="e">
        <f t="shared" si="57"/>
        <v>#VALUE!</v>
      </c>
      <c r="U76" s="12" t="s">
        <v>72</v>
      </c>
      <c r="V76" s="8" t="e">
        <f t="shared" si="58"/>
        <v>#VALUE!</v>
      </c>
      <c r="X76" s="13" t="str">
        <f t="shared" si="47"/>
        <v xml:space="preserve"> </v>
      </c>
      <c r="Y76" s="8" t="e">
        <f t="shared" si="59"/>
        <v>#VALUE!</v>
      </c>
      <c r="AA76" s="14" t="e">
        <f t="shared" ca="1" si="60"/>
        <v>#VALUE!</v>
      </c>
      <c r="AB76" s="14" t="e">
        <f t="shared" ca="1" si="61"/>
        <v>#VALUE!</v>
      </c>
      <c r="AC76" s="14" t="e">
        <f t="shared" ca="1" si="62"/>
        <v>#VALUE!</v>
      </c>
      <c r="AD76" s="8" t="e">
        <f t="shared" ca="1" si="63"/>
        <v>#VALUE!</v>
      </c>
      <c r="AE76" s="8" t="e">
        <f t="shared" ca="1" si="64"/>
        <v>#VALUE!</v>
      </c>
      <c r="AF76" s="8" t="e">
        <f t="shared" ca="1" si="65"/>
        <v>#VALUE!</v>
      </c>
    </row>
    <row r="77" spans="1:32" x14ac:dyDescent="0.3">
      <c r="A77" s="35">
        <f>IF(Замеры!B73=0, " ", Замеры!B73)</f>
        <v>70</v>
      </c>
      <c r="B77" s="49">
        <f>Замеры!G73</f>
        <v>0</v>
      </c>
      <c r="C77" s="49" t="str">
        <f>IF(Замеры!J73=0, " ", Замеры!J73)</f>
        <v xml:space="preserve"> </v>
      </c>
      <c r="D77" s="49" t="str">
        <f>IF(O77=0, " ", CONCATENATE(Замеры!T73,Замеры!U73,Замеры!V73,Замеры!W73,Замеры!AB73))</f>
        <v xml:space="preserve"> </v>
      </c>
      <c r="E77" s="49" t="str">
        <f>IF(Замеры!L73=0, " ", Замеры!L73)</f>
        <v xml:space="preserve"> </v>
      </c>
      <c r="F77" s="49" t="e">
        <f t="shared" si="48"/>
        <v>#VALUE!</v>
      </c>
      <c r="G77" s="51" t="str">
        <f t="shared" si="49"/>
        <v>-</v>
      </c>
      <c r="H77" s="52" t="str">
        <f t="shared" si="50"/>
        <v>-</v>
      </c>
      <c r="I77" s="51" t="str">
        <f t="shared" si="51"/>
        <v>-</v>
      </c>
      <c r="J77" s="29" t="str">
        <f t="shared" si="52"/>
        <v>-</v>
      </c>
      <c r="K77" s="46" t="str">
        <f t="shared" si="53"/>
        <v>-</v>
      </c>
      <c r="L77" s="29" t="str">
        <f t="shared" si="54"/>
        <v>-</v>
      </c>
      <c r="M77" s="29" t="str">
        <f t="shared" si="55"/>
        <v xml:space="preserve"> </v>
      </c>
      <c r="N77" s="29" t="str">
        <f t="shared" ca="1" si="56"/>
        <v xml:space="preserve"> </v>
      </c>
      <c r="O77" s="8">
        <f>Замеры!R73</f>
        <v>0</v>
      </c>
      <c r="P77" s="8" t="b">
        <f t="shared" si="44"/>
        <v>1</v>
      </c>
      <c r="Q77" s="8" t="b">
        <f t="shared" si="45"/>
        <v>1</v>
      </c>
      <c r="R77" s="8" t="b">
        <f t="shared" si="46"/>
        <v>1</v>
      </c>
      <c r="S77" s="8" t="s">
        <v>72</v>
      </c>
      <c r="T77" s="8" t="e">
        <f t="shared" si="57"/>
        <v>#VALUE!</v>
      </c>
      <c r="U77" s="12" t="s">
        <v>72</v>
      </c>
      <c r="V77" s="8" t="e">
        <f t="shared" si="58"/>
        <v>#VALUE!</v>
      </c>
      <c r="X77" s="13" t="str">
        <f t="shared" si="47"/>
        <v xml:space="preserve"> </v>
      </c>
      <c r="Y77" s="8" t="e">
        <f t="shared" si="59"/>
        <v>#VALUE!</v>
      </c>
      <c r="AA77" s="14" t="e">
        <f t="shared" ca="1" si="60"/>
        <v>#VALUE!</v>
      </c>
      <c r="AB77" s="14" t="e">
        <f t="shared" ca="1" si="61"/>
        <v>#VALUE!</v>
      </c>
      <c r="AC77" s="14" t="e">
        <f t="shared" ca="1" si="62"/>
        <v>#VALUE!</v>
      </c>
      <c r="AD77" s="8" t="e">
        <f t="shared" ca="1" si="63"/>
        <v>#VALUE!</v>
      </c>
      <c r="AE77" s="8" t="e">
        <f t="shared" ca="1" si="64"/>
        <v>#VALUE!</v>
      </c>
      <c r="AF77" s="8" t="e">
        <f t="shared" ca="1" si="65"/>
        <v>#VALUE!</v>
      </c>
    </row>
    <row r="78" spans="1:32" x14ac:dyDescent="0.3">
      <c r="A78" s="35">
        <f>IF(Замеры!B74=0, " ", Замеры!B74)</f>
        <v>71</v>
      </c>
      <c r="B78" s="49">
        <f>Замеры!G74</f>
        <v>0</v>
      </c>
      <c r="C78" s="49" t="str">
        <f>IF(Замеры!J74=0, " ", Замеры!J74)</f>
        <v xml:space="preserve"> </v>
      </c>
      <c r="D78" s="49" t="str">
        <f>IF(O78=0, " ", CONCATENATE(Замеры!T74,Замеры!U74,Замеры!V74,Замеры!W74,Замеры!AB74))</f>
        <v xml:space="preserve"> </v>
      </c>
      <c r="E78" s="49" t="str">
        <f>IF(Замеры!L74=0, " ", Замеры!L74)</f>
        <v xml:space="preserve"> </v>
      </c>
      <c r="F78" s="49" t="e">
        <f t="shared" si="48"/>
        <v>#VALUE!</v>
      </c>
      <c r="G78" s="51" t="str">
        <f t="shared" si="49"/>
        <v>-</v>
      </c>
      <c r="H78" s="52" t="str">
        <f t="shared" si="50"/>
        <v>-</v>
      </c>
      <c r="I78" s="51" t="str">
        <f t="shared" si="51"/>
        <v>-</v>
      </c>
      <c r="J78" s="29" t="str">
        <f t="shared" si="52"/>
        <v>-</v>
      </c>
      <c r="K78" s="46" t="str">
        <f t="shared" si="53"/>
        <v>-</v>
      </c>
      <c r="L78" s="29" t="str">
        <f t="shared" si="54"/>
        <v>-</v>
      </c>
      <c r="M78" s="29" t="str">
        <f t="shared" si="55"/>
        <v xml:space="preserve"> </v>
      </c>
      <c r="N78" s="29" t="str">
        <f t="shared" ca="1" si="56"/>
        <v xml:space="preserve"> </v>
      </c>
      <c r="O78" s="8">
        <f>Замеры!R74</f>
        <v>0</v>
      </c>
      <c r="P78" s="8" t="b">
        <f t="shared" si="44"/>
        <v>1</v>
      </c>
      <c r="Q78" s="8" t="b">
        <f t="shared" si="45"/>
        <v>1</v>
      </c>
      <c r="R78" s="8" t="b">
        <f t="shared" si="46"/>
        <v>1</v>
      </c>
      <c r="S78" s="8" t="s">
        <v>72</v>
      </c>
      <c r="T78" s="8" t="e">
        <f t="shared" si="57"/>
        <v>#VALUE!</v>
      </c>
      <c r="U78" s="12" t="s">
        <v>72</v>
      </c>
      <c r="V78" s="8" t="e">
        <f t="shared" si="58"/>
        <v>#VALUE!</v>
      </c>
      <c r="X78" s="13" t="str">
        <f t="shared" si="47"/>
        <v xml:space="preserve"> </v>
      </c>
      <c r="Y78" s="8" t="e">
        <f t="shared" si="59"/>
        <v>#VALUE!</v>
      </c>
      <c r="AA78" s="14" t="e">
        <f t="shared" ca="1" si="60"/>
        <v>#VALUE!</v>
      </c>
      <c r="AB78" s="14" t="e">
        <f t="shared" ca="1" si="61"/>
        <v>#VALUE!</v>
      </c>
      <c r="AC78" s="14" t="e">
        <f t="shared" ca="1" si="62"/>
        <v>#VALUE!</v>
      </c>
      <c r="AD78" s="8" t="e">
        <f t="shared" ca="1" si="63"/>
        <v>#VALUE!</v>
      </c>
      <c r="AE78" s="8" t="e">
        <f t="shared" ca="1" si="64"/>
        <v>#VALUE!</v>
      </c>
      <c r="AF78" s="8" t="e">
        <f t="shared" ca="1" si="65"/>
        <v>#VALUE!</v>
      </c>
    </row>
    <row r="79" spans="1:32" x14ac:dyDescent="0.3">
      <c r="A79" s="35">
        <f>IF(Замеры!B75=0, " ", Замеры!B75)</f>
        <v>72</v>
      </c>
      <c r="B79" s="49">
        <f>Замеры!G75</f>
        <v>0</v>
      </c>
      <c r="C79" s="49" t="str">
        <f>IF(Замеры!J75=0, " ", Замеры!J75)</f>
        <v xml:space="preserve"> </v>
      </c>
      <c r="D79" s="49" t="str">
        <f>IF(O79=0, " ", CONCATENATE(Замеры!T75,Замеры!U75,Замеры!V75,Замеры!W75,Замеры!AB75))</f>
        <v xml:space="preserve"> </v>
      </c>
      <c r="E79" s="49" t="str">
        <f>IF(Замеры!L75=0, " ", Замеры!L75)</f>
        <v xml:space="preserve"> </v>
      </c>
      <c r="F79" s="49" t="e">
        <f t="shared" si="48"/>
        <v>#VALUE!</v>
      </c>
      <c r="G79" s="51" t="str">
        <f t="shared" si="49"/>
        <v>-</v>
      </c>
      <c r="H79" s="52" t="str">
        <f t="shared" si="50"/>
        <v>-</v>
      </c>
      <c r="I79" s="51" t="str">
        <f t="shared" si="51"/>
        <v>-</v>
      </c>
      <c r="J79" s="29" t="str">
        <f t="shared" si="52"/>
        <v>-</v>
      </c>
      <c r="K79" s="46" t="str">
        <f t="shared" si="53"/>
        <v>-</v>
      </c>
      <c r="L79" s="29" t="str">
        <f t="shared" si="54"/>
        <v>-</v>
      </c>
      <c r="M79" s="29" t="str">
        <f t="shared" si="55"/>
        <v xml:space="preserve"> </v>
      </c>
      <c r="N79" s="29" t="str">
        <f t="shared" ca="1" si="56"/>
        <v xml:space="preserve"> </v>
      </c>
      <c r="O79" s="8">
        <f>Замеры!R75</f>
        <v>0</v>
      </c>
      <c r="P79" s="8" t="b">
        <f t="shared" si="44"/>
        <v>1</v>
      </c>
      <c r="Q79" s="8" t="b">
        <f t="shared" si="45"/>
        <v>1</v>
      </c>
      <c r="R79" s="8" t="b">
        <f t="shared" si="46"/>
        <v>1</v>
      </c>
      <c r="S79" s="8" t="s">
        <v>72</v>
      </c>
      <c r="T79" s="8" t="e">
        <f t="shared" si="57"/>
        <v>#VALUE!</v>
      </c>
      <c r="U79" s="12" t="s">
        <v>72</v>
      </c>
      <c r="V79" s="8" t="e">
        <f t="shared" si="58"/>
        <v>#VALUE!</v>
      </c>
      <c r="X79" s="13" t="str">
        <f t="shared" si="47"/>
        <v xml:space="preserve"> </v>
      </c>
      <c r="Y79" s="8" t="e">
        <f t="shared" si="59"/>
        <v>#VALUE!</v>
      </c>
      <c r="AA79" s="14" t="e">
        <f t="shared" ca="1" si="60"/>
        <v>#VALUE!</v>
      </c>
      <c r="AB79" s="14" t="e">
        <f t="shared" ca="1" si="61"/>
        <v>#VALUE!</v>
      </c>
      <c r="AC79" s="14" t="e">
        <f t="shared" ca="1" si="62"/>
        <v>#VALUE!</v>
      </c>
      <c r="AD79" s="8" t="e">
        <f t="shared" ca="1" si="63"/>
        <v>#VALUE!</v>
      </c>
      <c r="AE79" s="8" t="e">
        <f t="shared" ca="1" si="64"/>
        <v>#VALUE!</v>
      </c>
      <c r="AF79" s="8" t="e">
        <f t="shared" ca="1" si="65"/>
        <v>#VALUE!</v>
      </c>
    </row>
    <row r="80" spans="1:32" x14ac:dyDescent="0.3">
      <c r="A80" s="35">
        <f>IF(Замеры!B76=0, " ", Замеры!B76)</f>
        <v>73</v>
      </c>
      <c r="B80" s="49">
        <f>Замеры!G76</f>
        <v>0</v>
      </c>
      <c r="C80" s="49" t="str">
        <f>IF(Замеры!J76=0, " ", Замеры!J76)</f>
        <v xml:space="preserve"> </v>
      </c>
      <c r="D80" s="49" t="str">
        <f>IF(O80=0, " ", CONCATENATE(Замеры!T76,Замеры!U76,Замеры!V76,Замеры!W76,Замеры!AB76))</f>
        <v xml:space="preserve"> </v>
      </c>
      <c r="E80" s="49" t="str">
        <f>IF(Замеры!L76=0, " ", Замеры!L76)</f>
        <v xml:space="preserve"> </v>
      </c>
      <c r="F80" s="49" t="e">
        <f t="shared" si="48"/>
        <v>#VALUE!</v>
      </c>
      <c r="G80" s="51" t="str">
        <f t="shared" si="49"/>
        <v>-</v>
      </c>
      <c r="H80" s="52" t="str">
        <f t="shared" si="50"/>
        <v>-</v>
      </c>
      <c r="I80" s="51" t="str">
        <f t="shared" si="51"/>
        <v>-</v>
      </c>
      <c r="J80" s="29" t="str">
        <f t="shared" si="52"/>
        <v>-</v>
      </c>
      <c r="K80" s="46" t="str">
        <f t="shared" si="53"/>
        <v>-</v>
      </c>
      <c r="L80" s="29" t="str">
        <f t="shared" si="54"/>
        <v>-</v>
      </c>
      <c r="M80" s="29" t="str">
        <f t="shared" si="55"/>
        <v xml:space="preserve"> </v>
      </c>
      <c r="N80" s="29" t="str">
        <f t="shared" ca="1" si="56"/>
        <v xml:space="preserve"> </v>
      </c>
      <c r="O80" s="8">
        <f>Замеры!R76</f>
        <v>0</v>
      </c>
      <c r="P80" s="8" t="b">
        <f t="shared" si="44"/>
        <v>1</v>
      </c>
      <c r="Q80" s="8" t="b">
        <f t="shared" si="45"/>
        <v>1</v>
      </c>
      <c r="R80" s="8" t="b">
        <f t="shared" si="46"/>
        <v>1</v>
      </c>
      <c r="S80" s="8" t="s">
        <v>72</v>
      </c>
      <c r="T80" s="8" t="e">
        <f t="shared" si="57"/>
        <v>#VALUE!</v>
      </c>
      <c r="U80" s="12" t="s">
        <v>72</v>
      </c>
      <c r="V80" s="8" t="e">
        <f t="shared" si="58"/>
        <v>#VALUE!</v>
      </c>
      <c r="X80" s="13" t="str">
        <f t="shared" si="47"/>
        <v xml:space="preserve"> </v>
      </c>
      <c r="Y80" s="8" t="e">
        <f t="shared" si="59"/>
        <v>#VALUE!</v>
      </c>
      <c r="AA80" s="14" t="e">
        <f t="shared" ca="1" si="60"/>
        <v>#VALUE!</v>
      </c>
      <c r="AB80" s="14" t="e">
        <f t="shared" ca="1" si="61"/>
        <v>#VALUE!</v>
      </c>
      <c r="AC80" s="14" t="e">
        <f t="shared" ca="1" si="62"/>
        <v>#VALUE!</v>
      </c>
      <c r="AD80" s="8" t="e">
        <f t="shared" ca="1" si="63"/>
        <v>#VALUE!</v>
      </c>
      <c r="AE80" s="8" t="e">
        <f t="shared" ca="1" si="64"/>
        <v>#VALUE!</v>
      </c>
      <c r="AF80" s="8" t="e">
        <f t="shared" ca="1" si="65"/>
        <v>#VALUE!</v>
      </c>
    </row>
    <row r="81" spans="1:32" x14ac:dyDescent="0.3">
      <c r="A81" s="35">
        <f>IF(Замеры!B77=0, " ", Замеры!B77)</f>
        <v>74</v>
      </c>
      <c r="B81" s="49">
        <f>Замеры!G77</f>
        <v>0</v>
      </c>
      <c r="C81" s="49" t="str">
        <f>IF(Замеры!J77=0, " ", Замеры!J77)</f>
        <v xml:space="preserve"> </v>
      </c>
      <c r="D81" s="49" t="str">
        <f>IF(O81=0, " ", CONCATENATE(Замеры!T77,Замеры!U77,Замеры!V77,Замеры!W77,Замеры!AB77))</f>
        <v xml:space="preserve"> </v>
      </c>
      <c r="E81" s="49" t="str">
        <f>IF(Замеры!L77=0, " ", Замеры!L77)</f>
        <v xml:space="preserve"> </v>
      </c>
      <c r="F81" s="49" t="e">
        <f t="shared" si="48"/>
        <v>#VALUE!</v>
      </c>
      <c r="G81" s="51" t="str">
        <f t="shared" si="49"/>
        <v>-</v>
      </c>
      <c r="H81" s="52" t="str">
        <f t="shared" si="50"/>
        <v>-</v>
      </c>
      <c r="I81" s="51" t="str">
        <f t="shared" si="51"/>
        <v>-</v>
      </c>
      <c r="J81" s="29" t="str">
        <f t="shared" si="52"/>
        <v>-</v>
      </c>
      <c r="K81" s="46" t="str">
        <f t="shared" si="53"/>
        <v>-</v>
      </c>
      <c r="L81" s="29" t="str">
        <f t="shared" si="54"/>
        <v>-</v>
      </c>
      <c r="M81" s="29" t="str">
        <f t="shared" si="55"/>
        <v xml:space="preserve"> </v>
      </c>
      <c r="N81" s="29" t="str">
        <f t="shared" ca="1" si="56"/>
        <v xml:space="preserve"> </v>
      </c>
      <c r="O81" s="8">
        <f>Замеры!R77</f>
        <v>0</v>
      </c>
      <c r="P81" s="8" t="b">
        <f t="shared" si="44"/>
        <v>1</v>
      </c>
      <c r="Q81" s="8" t="b">
        <f t="shared" si="45"/>
        <v>1</v>
      </c>
      <c r="R81" s="8" t="b">
        <f t="shared" si="46"/>
        <v>1</v>
      </c>
      <c r="S81" s="8" t="s">
        <v>72</v>
      </c>
      <c r="T81" s="8" t="e">
        <f t="shared" si="57"/>
        <v>#VALUE!</v>
      </c>
      <c r="U81" s="12" t="s">
        <v>72</v>
      </c>
      <c r="V81" s="8" t="e">
        <f t="shared" si="58"/>
        <v>#VALUE!</v>
      </c>
      <c r="X81" s="13" t="str">
        <f t="shared" si="47"/>
        <v xml:space="preserve"> </v>
      </c>
      <c r="Y81" s="8" t="e">
        <f t="shared" si="59"/>
        <v>#VALUE!</v>
      </c>
      <c r="AA81" s="14" t="e">
        <f t="shared" ca="1" si="60"/>
        <v>#VALUE!</v>
      </c>
      <c r="AB81" s="14" t="e">
        <f t="shared" ca="1" si="61"/>
        <v>#VALUE!</v>
      </c>
      <c r="AC81" s="14" t="e">
        <f t="shared" ca="1" si="62"/>
        <v>#VALUE!</v>
      </c>
      <c r="AD81" s="8" t="e">
        <f t="shared" ca="1" si="63"/>
        <v>#VALUE!</v>
      </c>
      <c r="AE81" s="8" t="e">
        <f t="shared" ca="1" si="64"/>
        <v>#VALUE!</v>
      </c>
      <c r="AF81" s="8" t="e">
        <f t="shared" ca="1" si="65"/>
        <v>#VALUE!</v>
      </c>
    </row>
    <row r="82" spans="1:32" x14ac:dyDescent="0.3">
      <c r="A82" s="35">
        <f>IF(Замеры!B78=0, " ", Замеры!B78)</f>
        <v>75</v>
      </c>
      <c r="B82" s="49">
        <f>Замеры!G78</f>
        <v>0</v>
      </c>
      <c r="C82" s="49" t="str">
        <f>IF(Замеры!J78=0, " ", Замеры!J78)</f>
        <v xml:space="preserve"> </v>
      </c>
      <c r="D82" s="49" t="str">
        <f>IF(O82=0, " ", CONCATENATE(Замеры!T78,Замеры!U78,Замеры!V78,Замеры!W78,Замеры!AB78))</f>
        <v xml:space="preserve"> </v>
      </c>
      <c r="E82" s="49" t="str">
        <f>IF(Замеры!L78=0, " ", Замеры!L78)</f>
        <v xml:space="preserve"> </v>
      </c>
      <c r="F82" s="49" t="e">
        <f t="shared" si="48"/>
        <v>#VALUE!</v>
      </c>
      <c r="G82" s="51" t="str">
        <f t="shared" si="49"/>
        <v>-</v>
      </c>
      <c r="H82" s="52" t="str">
        <f t="shared" si="50"/>
        <v>-</v>
      </c>
      <c r="I82" s="51" t="str">
        <f t="shared" si="51"/>
        <v>-</v>
      </c>
      <c r="J82" s="29" t="str">
        <f t="shared" si="52"/>
        <v>-</v>
      </c>
      <c r="K82" s="46" t="str">
        <f t="shared" si="53"/>
        <v>-</v>
      </c>
      <c r="L82" s="29" t="str">
        <f t="shared" si="54"/>
        <v>-</v>
      </c>
      <c r="M82" s="29" t="str">
        <f t="shared" si="55"/>
        <v xml:space="preserve"> </v>
      </c>
      <c r="N82" s="29" t="str">
        <f t="shared" ca="1" si="56"/>
        <v xml:space="preserve"> </v>
      </c>
      <c r="O82" s="8">
        <f>Замеры!R78</f>
        <v>0</v>
      </c>
      <c r="P82" s="8" t="b">
        <f t="shared" si="44"/>
        <v>1</v>
      </c>
      <c r="Q82" s="8" t="b">
        <f t="shared" si="45"/>
        <v>1</v>
      </c>
      <c r="R82" s="8" t="b">
        <f t="shared" si="46"/>
        <v>1</v>
      </c>
      <c r="S82" s="8" t="s">
        <v>72</v>
      </c>
      <c r="T82" s="8" t="e">
        <f t="shared" si="57"/>
        <v>#VALUE!</v>
      </c>
      <c r="U82" s="12" t="s">
        <v>72</v>
      </c>
      <c r="V82" s="8" t="e">
        <f t="shared" si="58"/>
        <v>#VALUE!</v>
      </c>
      <c r="X82" s="13" t="str">
        <f t="shared" si="47"/>
        <v xml:space="preserve"> </v>
      </c>
      <c r="Y82" s="8" t="e">
        <f t="shared" si="59"/>
        <v>#VALUE!</v>
      </c>
      <c r="AA82" s="14" t="e">
        <f t="shared" ca="1" si="60"/>
        <v>#VALUE!</v>
      </c>
      <c r="AB82" s="14" t="e">
        <f t="shared" ca="1" si="61"/>
        <v>#VALUE!</v>
      </c>
      <c r="AC82" s="14" t="e">
        <f t="shared" ca="1" si="62"/>
        <v>#VALUE!</v>
      </c>
      <c r="AD82" s="8" t="e">
        <f t="shared" ca="1" si="63"/>
        <v>#VALUE!</v>
      </c>
      <c r="AE82" s="8" t="e">
        <f t="shared" ca="1" si="64"/>
        <v>#VALUE!</v>
      </c>
      <c r="AF82" s="8" t="e">
        <f t="shared" ca="1" si="65"/>
        <v>#VALUE!</v>
      </c>
    </row>
    <row r="83" spans="1:32" x14ac:dyDescent="0.3">
      <c r="A83" s="35">
        <f>IF(Замеры!B79=0, " ", Замеры!B79)</f>
        <v>76</v>
      </c>
      <c r="B83" s="49">
        <f>Замеры!G79</f>
        <v>0</v>
      </c>
      <c r="C83" s="49" t="str">
        <f>IF(Замеры!J79=0, " ", Замеры!J79)</f>
        <v xml:space="preserve"> </v>
      </c>
      <c r="D83" s="49" t="str">
        <f>IF(O83=0, " ", CONCATENATE(Замеры!T79,Замеры!U79,Замеры!V79,Замеры!W79,Замеры!AB79))</f>
        <v xml:space="preserve"> </v>
      </c>
      <c r="E83" s="49" t="str">
        <f>IF(Замеры!L79=0, " ", Замеры!L79)</f>
        <v xml:space="preserve"> </v>
      </c>
      <c r="F83" s="49" t="e">
        <f t="shared" si="48"/>
        <v>#VALUE!</v>
      </c>
      <c r="G83" s="51" t="str">
        <f t="shared" si="49"/>
        <v>-</v>
      </c>
      <c r="H83" s="52" t="str">
        <f t="shared" si="50"/>
        <v>-</v>
      </c>
      <c r="I83" s="51" t="str">
        <f t="shared" si="51"/>
        <v>-</v>
      </c>
      <c r="J83" s="29" t="str">
        <f t="shared" si="52"/>
        <v>-</v>
      </c>
      <c r="K83" s="46" t="str">
        <f t="shared" si="53"/>
        <v>-</v>
      </c>
      <c r="L83" s="29" t="str">
        <f t="shared" si="54"/>
        <v>-</v>
      </c>
      <c r="M83" s="29" t="str">
        <f t="shared" si="55"/>
        <v xml:space="preserve"> </v>
      </c>
      <c r="N83" s="29" t="str">
        <f t="shared" ca="1" si="56"/>
        <v xml:space="preserve"> </v>
      </c>
      <c r="O83" s="8">
        <f>Замеры!R79</f>
        <v>0</v>
      </c>
      <c r="P83" s="8" t="b">
        <f t="shared" si="44"/>
        <v>1</v>
      </c>
      <c r="Q83" s="8" t="b">
        <f t="shared" si="45"/>
        <v>1</v>
      </c>
      <c r="R83" s="8" t="b">
        <f t="shared" si="46"/>
        <v>1</v>
      </c>
      <c r="S83" s="8" t="s">
        <v>72</v>
      </c>
      <c r="T83" s="8" t="e">
        <f t="shared" si="57"/>
        <v>#VALUE!</v>
      </c>
      <c r="U83" s="12" t="s">
        <v>72</v>
      </c>
      <c r="V83" s="8" t="e">
        <f t="shared" si="58"/>
        <v>#VALUE!</v>
      </c>
      <c r="X83" s="13" t="str">
        <f t="shared" si="47"/>
        <v xml:space="preserve"> </v>
      </c>
      <c r="Y83" s="8" t="e">
        <f t="shared" si="59"/>
        <v>#VALUE!</v>
      </c>
      <c r="AA83" s="14" t="e">
        <f t="shared" ca="1" si="60"/>
        <v>#VALUE!</v>
      </c>
      <c r="AB83" s="14" t="e">
        <f t="shared" ca="1" si="61"/>
        <v>#VALUE!</v>
      </c>
      <c r="AC83" s="14" t="e">
        <f t="shared" ca="1" si="62"/>
        <v>#VALUE!</v>
      </c>
      <c r="AD83" s="8" t="e">
        <f t="shared" ca="1" si="63"/>
        <v>#VALUE!</v>
      </c>
      <c r="AE83" s="8" t="e">
        <f t="shared" ca="1" si="64"/>
        <v>#VALUE!</v>
      </c>
      <c r="AF83" s="8" t="e">
        <f t="shared" ca="1" si="65"/>
        <v>#VALUE!</v>
      </c>
    </row>
    <row r="84" spans="1:32" x14ac:dyDescent="0.3">
      <c r="A84" s="35">
        <f>IF(Замеры!B80=0, " ", Замеры!B80)</f>
        <v>77</v>
      </c>
      <c r="B84" s="49">
        <f>Замеры!G80</f>
        <v>0</v>
      </c>
      <c r="C84" s="49" t="str">
        <f>IF(Замеры!J80=0, " ", Замеры!J80)</f>
        <v xml:space="preserve"> </v>
      </c>
      <c r="D84" s="49" t="str">
        <f>IF(O84=0, " ", CONCATENATE(Замеры!T80,Замеры!U80,Замеры!V80,Замеры!W80,Замеры!AB80))</f>
        <v xml:space="preserve"> </v>
      </c>
      <c r="E84" s="49" t="str">
        <f>IF(Замеры!L80=0, " ", Замеры!L80)</f>
        <v xml:space="preserve"> </v>
      </c>
      <c r="F84" s="49" t="e">
        <f t="shared" si="48"/>
        <v>#VALUE!</v>
      </c>
      <c r="G84" s="51" t="str">
        <f t="shared" si="49"/>
        <v>-</v>
      </c>
      <c r="H84" s="52" t="str">
        <f t="shared" si="50"/>
        <v>-</v>
      </c>
      <c r="I84" s="51" t="str">
        <f t="shared" si="51"/>
        <v>-</v>
      </c>
      <c r="J84" s="29" t="str">
        <f t="shared" si="52"/>
        <v>-</v>
      </c>
      <c r="K84" s="46" t="str">
        <f t="shared" si="53"/>
        <v>-</v>
      </c>
      <c r="L84" s="29" t="str">
        <f t="shared" si="54"/>
        <v>-</v>
      </c>
      <c r="M84" s="29" t="str">
        <f t="shared" si="55"/>
        <v xml:space="preserve"> </v>
      </c>
      <c r="N84" s="29" t="str">
        <f t="shared" ca="1" si="56"/>
        <v xml:space="preserve"> </v>
      </c>
      <c r="O84" s="8">
        <f>Замеры!R80</f>
        <v>0</v>
      </c>
      <c r="P84" s="8" t="b">
        <f t="shared" si="44"/>
        <v>1</v>
      </c>
      <c r="Q84" s="8" t="b">
        <f t="shared" si="45"/>
        <v>1</v>
      </c>
      <c r="R84" s="8" t="b">
        <f t="shared" si="46"/>
        <v>1</v>
      </c>
      <c r="S84" s="8" t="s">
        <v>72</v>
      </c>
      <c r="T84" s="8" t="e">
        <f t="shared" si="57"/>
        <v>#VALUE!</v>
      </c>
      <c r="U84" s="12" t="s">
        <v>72</v>
      </c>
      <c r="V84" s="8" t="e">
        <f t="shared" si="58"/>
        <v>#VALUE!</v>
      </c>
      <c r="X84" s="13" t="str">
        <f t="shared" si="47"/>
        <v xml:space="preserve"> </v>
      </c>
      <c r="Y84" s="8" t="e">
        <f t="shared" si="59"/>
        <v>#VALUE!</v>
      </c>
      <c r="AA84" s="14" t="e">
        <f t="shared" ca="1" si="60"/>
        <v>#VALUE!</v>
      </c>
      <c r="AB84" s="14" t="e">
        <f t="shared" ca="1" si="61"/>
        <v>#VALUE!</v>
      </c>
      <c r="AC84" s="14" t="e">
        <f t="shared" ca="1" si="62"/>
        <v>#VALUE!</v>
      </c>
      <c r="AD84" s="8" t="e">
        <f t="shared" ca="1" si="63"/>
        <v>#VALUE!</v>
      </c>
      <c r="AE84" s="8" t="e">
        <f t="shared" ca="1" si="64"/>
        <v>#VALUE!</v>
      </c>
      <c r="AF84" s="8" t="e">
        <f t="shared" ca="1" si="65"/>
        <v>#VALUE!</v>
      </c>
    </row>
    <row r="85" spans="1:32" x14ac:dyDescent="0.3">
      <c r="A85" s="35">
        <f>IF(Замеры!B81=0, " ", Замеры!B81)</f>
        <v>78</v>
      </c>
      <c r="B85" s="49">
        <f>Замеры!G81</f>
        <v>0</v>
      </c>
      <c r="C85" s="49" t="str">
        <f>IF(Замеры!J81=0, " ", Замеры!J81)</f>
        <v xml:space="preserve"> </v>
      </c>
      <c r="D85" s="49" t="str">
        <f>IF(O85=0, " ", CONCATENATE(Замеры!T81,Замеры!U81,Замеры!V81,Замеры!W81,Замеры!AB81))</f>
        <v xml:space="preserve"> </v>
      </c>
      <c r="E85" s="49" t="str">
        <f>IF(Замеры!L81=0, " ", Замеры!L81)</f>
        <v xml:space="preserve"> </v>
      </c>
      <c r="F85" s="49" t="e">
        <f t="shared" si="48"/>
        <v>#VALUE!</v>
      </c>
      <c r="G85" s="51" t="str">
        <f t="shared" si="49"/>
        <v>-</v>
      </c>
      <c r="H85" s="52" t="str">
        <f t="shared" si="50"/>
        <v>-</v>
      </c>
      <c r="I85" s="51" t="str">
        <f t="shared" si="51"/>
        <v>-</v>
      </c>
      <c r="J85" s="29" t="str">
        <f t="shared" si="52"/>
        <v>-</v>
      </c>
      <c r="K85" s="46" t="str">
        <f t="shared" si="53"/>
        <v>-</v>
      </c>
      <c r="L85" s="29" t="str">
        <f t="shared" si="54"/>
        <v>-</v>
      </c>
      <c r="M85" s="29" t="str">
        <f t="shared" si="55"/>
        <v xml:space="preserve"> </v>
      </c>
      <c r="N85" s="29" t="str">
        <f t="shared" ca="1" si="56"/>
        <v xml:space="preserve"> </v>
      </c>
      <c r="O85" s="8">
        <f>Замеры!R81</f>
        <v>0</v>
      </c>
      <c r="P85" s="8" t="b">
        <f t="shared" si="44"/>
        <v>1</v>
      </c>
      <c r="Q85" s="8" t="b">
        <f t="shared" si="45"/>
        <v>1</v>
      </c>
      <c r="R85" s="8" t="b">
        <f t="shared" si="46"/>
        <v>1</v>
      </c>
      <c r="S85" s="8" t="s">
        <v>72</v>
      </c>
      <c r="T85" s="8" t="e">
        <f t="shared" si="57"/>
        <v>#VALUE!</v>
      </c>
      <c r="U85" s="12" t="s">
        <v>72</v>
      </c>
      <c r="V85" s="8" t="e">
        <f t="shared" si="58"/>
        <v>#VALUE!</v>
      </c>
      <c r="X85" s="13" t="str">
        <f t="shared" si="47"/>
        <v xml:space="preserve"> </v>
      </c>
      <c r="Y85" s="8" t="e">
        <f t="shared" si="59"/>
        <v>#VALUE!</v>
      </c>
      <c r="AA85" s="14" t="e">
        <f t="shared" ca="1" si="60"/>
        <v>#VALUE!</v>
      </c>
      <c r="AB85" s="14" t="e">
        <f t="shared" ca="1" si="61"/>
        <v>#VALUE!</v>
      </c>
      <c r="AC85" s="14" t="e">
        <f t="shared" ca="1" si="62"/>
        <v>#VALUE!</v>
      </c>
      <c r="AD85" s="8" t="e">
        <f t="shared" ca="1" si="63"/>
        <v>#VALUE!</v>
      </c>
      <c r="AE85" s="8" t="e">
        <f t="shared" ca="1" si="64"/>
        <v>#VALUE!</v>
      </c>
      <c r="AF85" s="8" t="e">
        <f t="shared" ca="1" si="65"/>
        <v>#VALUE!</v>
      </c>
    </row>
    <row r="86" spans="1:32" x14ac:dyDescent="0.3">
      <c r="A86" s="35">
        <f>IF(Замеры!B82=0, " ", Замеры!B82)</f>
        <v>79</v>
      </c>
      <c r="B86" s="49">
        <f>Замеры!G82</f>
        <v>0</v>
      </c>
      <c r="C86" s="49" t="str">
        <f>IF(Замеры!J82=0, " ", Замеры!J82)</f>
        <v xml:space="preserve"> </v>
      </c>
      <c r="D86" s="49" t="str">
        <f>IF(O86=0, " ", CONCATENATE(Замеры!T82,Замеры!U82,Замеры!V82,Замеры!W82,Замеры!AB82))</f>
        <v xml:space="preserve"> </v>
      </c>
      <c r="E86" s="49" t="str">
        <f>IF(Замеры!L82=0, " ", Замеры!L82)</f>
        <v xml:space="preserve"> </v>
      </c>
      <c r="F86" s="49" t="e">
        <f t="shared" si="48"/>
        <v>#VALUE!</v>
      </c>
      <c r="G86" s="51" t="str">
        <f t="shared" si="49"/>
        <v>-</v>
      </c>
      <c r="H86" s="52" t="str">
        <f t="shared" si="50"/>
        <v>-</v>
      </c>
      <c r="I86" s="51" t="str">
        <f t="shared" si="51"/>
        <v>-</v>
      </c>
      <c r="J86" s="29" t="str">
        <f t="shared" si="52"/>
        <v>-</v>
      </c>
      <c r="K86" s="46" t="str">
        <f t="shared" si="53"/>
        <v>-</v>
      </c>
      <c r="L86" s="29" t="str">
        <f t="shared" si="54"/>
        <v>-</v>
      </c>
      <c r="M86" s="29" t="str">
        <f t="shared" si="55"/>
        <v xml:space="preserve"> </v>
      </c>
      <c r="N86" s="29" t="str">
        <f t="shared" ca="1" si="56"/>
        <v xml:space="preserve"> </v>
      </c>
      <c r="O86" s="8">
        <f>Замеры!R82</f>
        <v>0</v>
      </c>
      <c r="P86" s="8" t="b">
        <f t="shared" si="44"/>
        <v>1</v>
      </c>
      <c r="Q86" s="8" t="b">
        <f t="shared" si="45"/>
        <v>1</v>
      </c>
      <c r="R86" s="8" t="b">
        <f t="shared" si="46"/>
        <v>1</v>
      </c>
      <c r="S86" s="8" t="s">
        <v>72</v>
      </c>
      <c r="T86" s="8" t="e">
        <f t="shared" si="57"/>
        <v>#VALUE!</v>
      </c>
      <c r="U86" s="12" t="s">
        <v>72</v>
      </c>
      <c r="V86" s="8" t="e">
        <f t="shared" si="58"/>
        <v>#VALUE!</v>
      </c>
      <c r="X86" s="13" t="str">
        <f t="shared" si="47"/>
        <v xml:space="preserve"> </v>
      </c>
      <c r="Y86" s="8" t="e">
        <f t="shared" si="59"/>
        <v>#VALUE!</v>
      </c>
      <c r="AA86" s="14" t="e">
        <f t="shared" ca="1" si="60"/>
        <v>#VALUE!</v>
      </c>
      <c r="AB86" s="14" t="e">
        <f t="shared" ca="1" si="61"/>
        <v>#VALUE!</v>
      </c>
      <c r="AC86" s="14" t="e">
        <f t="shared" ca="1" si="62"/>
        <v>#VALUE!</v>
      </c>
      <c r="AD86" s="8" t="e">
        <f t="shared" ca="1" si="63"/>
        <v>#VALUE!</v>
      </c>
      <c r="AE86" s="8" t="e">
        <f t="shared" ca="1" si="64"/>
        <v>#VALUE!</v>
      </c>
      <c r="AF86" s="8" t="e">
        <f t="shared" ca="1" si="65"/>
        <v>#VALUE!</v>
      </c>
    </row>
    <row r="87" spans="1:32" x14ac:dyDescent="0.3">
      <c r="A87" s="35">
        <f>IF(Замеры!B83=0, " ", Замеры!B83)</f>
        <v>80</v>
      </c>
      <c r="B87" s="49">
        <f>Замеры!G83</f>
        <v>0</v>
      </c>
      <c r="C87" s="49" t="str">
        <f>IF(Замеры!J83=0, " ", Замеры!J83)</f>
        <v xml:space="preserve"> </v>
      </c>
      <c r="D87" s="49" t="str">
        <f>IF(O87=0, " ", CONCATENATE(Замеры!T83,Замеры!U83,Замеры!V83,Замеры!W83,Замеры!AB83))</f>
        <v xml:space="preserve"> </v>
      </c>
      <c r="E87" s="49" t="str">
        <f>IF(Замеры!L83=0, " ", Замеры!L83)</f>
        <v xml:space="preserve"> </v>
      </c>
      <c r="F87" s="49" t="e">
        <f t="shared" si="48"/>
        <v>#VALUE!</v>
      </c>
      <c r="G87" s="51" t="str">
        <f t="shared" si="49"/>
        <v>-</v>
      </c>
      <c r="H87" s="52" t="str">
        <f t="shared" si="50"/>
        <v>-</v>
      </c>
      <c r="I87" s="51" t="str">
        <f t="shared" si="51"/>
        <v>-</v>
      </c>
      <c r="J87" s="29" t="str">
        <f t="shared" si="52"/>
        <v>-</v>
      </c>
      <c r="K87" s="46" t="str">
        <f t="shared" si="53"/>
        <v>-</v>
      </c>
      <c r="L87" s="29" t="str">
        <f t="shared" si="54"/>
        <v>-</v>
      </c>
      <c r="M87" s="29" t="str">
        <f t="shared" si="55"/>
        <v xml:space="preserve"> </v>
      </c>
      <c r="N87" s="29" t="str">
        <f t="shared" ca="1" si="56"/>
        <v xml:space="preserve"> </v>
      </c>
      <c r="O87" s="8">
        <f>Замеры!R83</f>
        <v>0</v>
      </c>
      <c r="P87" s="8" t="b">
        <f t="shared" si="44"/>
        <v>1</v>
      </c>
      <c r="Q87" s="8" t="b">
        <f t="shared" si="45"/>
        <v>1</v>
      </c>
      <c r="R87" s="8" t="b">
        <f t="shared" si="46"/>
        <v>1</v>
      </c>
      <c r="S87" s="8" t="s">
        <v>72</v>
      </c>
      <c r="T87" s="8" t="e">
        <f t="shared" si="57"/>
        <v>#VALUE!</v>
      </c>
      <c r="U87" s="12" t="s">
        <v>72</v>
      </c>
      <c r="V87" s="8" t="e">
        <f t="shared" si="58"/>
        <v>#VALUE!</v>
      </c>
      <c r="X87" s="13" t="str">
        <f t="shared" si="47"/>
        <v xml:space="preserve"> </v>
      </c>
      <c r="Y87" s="8" t="e">
        <f t="shared" si="59"/>
        <v>#VALUE!</v>
      </c>
      <c r="AA87" s="14" t="e">
        <f t="shared" ca="1" si="60"/>
        <v>#VALUE!</v>
      </c>
      <c r="AB87" s="14" t="e">
        <f t="shared" ca="1" si="61"/>
        <v>#VALUE!</v>
      </c>
      <c r="AC87" s="14" t="e">
        <f t="shared" ca="1" si="62"/>
        <v>#VALUE!</v>
      </c>
      <c r="AD87" s="8" t="e">
        <f t="shared" ca="1" si="63"/>
        <v>#VALUE!</v>
      </c>
      <c r="AE87" s="8" t="e">
        <f t="shared" ca="1" si="64"/>
        <v>#VALUE!</v>
      </c>
      <c r="AF87" s="8" t="e">
        <f t="shared" ca="1" si="65"/>
        <v>#VALUE!</v>
      </c>
    </row>
    <row r="88" spans="1:32" x14ac:dyDescent="0.3">
      <c r="A88" s="35">
        <f>IF(Замеры!B84=0, " ", Замеры!B84)</f>
        <v>81</v>
      </c>
      <c r="B88" s="49">
        <f>Замеры!G84</f>
        <v>0</v>
      </c>
      <c r="C88" s="49" t="str">
        <f>IF(Замеры!J84=0, " ", Замеры!J84)</f>
        <v xml:space="preserve"> </v>
      </c>
      <c r="D88" s="49" t="str">
        <f>IF(O88=0, " ", CONCATENATE(Замеры!T84,Замеры!U84,Замеры!V84,Замеры!W84,Замеры!AB84))</f>
        <v xml:space="preserve"> </v>
      </c>
      <c r="E88" s="49" t="str">
        <f>IF(Замеры!L84=0, " ", Замеры!L84)</f>
        <v xml:space="preserve"> </v>
      </c>
      <c r="F88" s="49" t="e">
        <f t="shared" si="48"/>
        <v>#VALUE!</v>
      </c>
      <c r="G88" s="51" t="str">
        <f t="shared" si="49"/>
        <v>-</v>
      </c>
      <c r="H88" s="52" t="str">
        <f t="shared" si="50"/>
        <v>-</v>
      </c>
      <c r="I88" s="51" t="str">
        <f t="shared" si="51"/>
        <v>-</v>
      </c>
      <c r="J88" s="29" t="str">
        <f t="shared" si="52"/>
        <v>-</v>
      </c>
      <c r="K88" s="46" t="str">
        <f t="shared" si="53"/>
        <v>-</v>
      </c>
      <c r="L88" s="29" t="str">
        <f t="shared" si="54"/>
        <v>-</v>
      </c>
      <c r="M88" s="29" t="str">
        <f t="shared" si="55"/>
        <v xml:space="preserve"> </v>
      </c>
      <c r="N88" s="29" t="str">
        <f t="shared" ca="1" si="56"/>
        <v xml:space="preserve"> </v>
      </c>
      <c r="O88" s="8">
        <f>Замеры!R84</f>
        <v>0</v>
      </c>
      <c r="P88" s="8" t="b">
        <f t="shared" si="44"/>
        <v>1</v>
      </c>
      <c r="Q88" s="8" t="b">
        <f t="shared" si="45"/>
        <v>1</v>
      </c>
      <c r="R88" s="8" t="b">
        <f t="shared" si="46"/>
        <v>1</v>
      </c>
      <c r="S88" s="8" t="s">
        <v>72</v>
      </c>
      <c r="T88" s="8" t="e">
        <f t="shared" si="57"/>
        <v>#VALUE!</v>
      </c>
      <c r="U88" s="12" t="s">
        <v>72</v>
      </c>
      <c r="V88" s="8" t="e">
        <f t="shared" si="58"/>
        <v>#VALUE!</v>
      </c>
      <c r="X88" s="13" t="str">
        <f t="shared" si="47"/>
        <v xml:space="preserve"> </v>
      </c>
      <c r="Y88" s="8" t="e">
        <f t="shared" si="59"/>
        <v>#VALUE!</v>
      </c>
      <c r="AA88" s="14" t="e">
        <f t="shared" ca="1" si="60"/>
        <v>#VALUE!</v>
      </c>
      <c r="AB88" s="14" t="e">
        <f t="shared" ca="1" si="61"/>
        <v>#VALUE!</v>
      </c>
      <c r="AC88" s="14" t="e">
        <f t="shared" ca="1" si="62"/>
        <v>#VALUE!</v>
      </c>
      <c r="AD88" s="8" t="e">
        <f t="shared" ca="1" si="63"/>
        <v>#VALUE!</v>
      </c>
      <c r="AE88" s="8" t="e">
        <f t="shared" ca="1" si="64"/>
        <v>#VALUE!</v>
      </c>
      <c r="AF88" s="8" t="e">
        <f t="shared" ca="1" si="65"/>
        <v>#VALUE!</v>
      </c>
    </row>
    <row r="89" spans="1:32" x14ac:dyDescent="0.3">
      <c r="A89" s="35">
        <f>IF(Замеры!B85=0, " ", Замеры!B85)</f>
        <v>82</v>
      </c>
      <c r="B89" s="49">
        <f>Замеры!G85</f>
        <v>0</v>
      </c>
      <c r="C89" s="49" t="str">
        <f>IF(Замеры!J85=0, " ", Замеры!J85)</f>
        <v xml:space="preserve"> </v>
      </c>
      <c r="D89" s="49" t="str">
        <f>IF(O89=0, " ", CONCATENATE(Замеры!T85,Замеры!U85,Замеры!V85,Замеры!W85,Замеры!AB85))</f>
        <v xml:space="preserve"> </v>
      </c>
      <c r="E89" s="49" t="str">
        <f>IF(Замеры!L85=0, " ", Замеры!L85)</f>
        <v xml:space="preserve"> </v>
      </c>
      <c r="F89" s="49" t="e">
        <f t="shared" si="48"/>
        <v>#VALUE!</v>
      </c>
      <c r="G89" s="51" t="str">
        <f t="shared" si="49"/>
        <v>-</v>
      </c>
      <c r="H89" s="52" t="str">
        <f t="shared" si="50"/>
        <v>-</v>
      </c>
      <c r="I89" s="51" t="str">
        <f t="shared" si="51"/>
        <v>-</v>
      </c>
      <c r="J89" s="29" t="str">
        <f t="shared" si="52"/>
        <v>-</v>
      </c>
      <c r="K89" s="46" t="str">
        <f t="shared" si="53"/>
        <v>-</v>
      </c>
      <c r="L89" s="29" t="str">
        <f t="shared" si="54"/>
        <v>-</v>
      </c>
      <c r="M89" s="29" t="str">
        <f t="shared" si="55"/>
        <v xml:space="preserve"> </v>
      </c>
      <c r="N89" s="29" t="str">
        <f t="shared" ca="1" si="56"/>
        <v xml:space="preserve"> </v>
      </c>
      <c r="O89" s="8">
        <f>Замеры!R85</f>
        <v>0</v>
      </c>
      <c r="P89" s="8" t="b">
        <f t="shared" si="44"/>
        <v>1</v>
      </c>
      <c r="Q89" s="8" t="b">
        <f t="shared" si="45"/>
        <v>1</v>
      </c>
      <c r="R89" s="8" t="b">
        <f t="shared" si="46"/>
        <v>1</v>
      </c>
      <c r="S89" s="8" t="s">
        <v>72</v>
      </c>
      <c r="T89" s="8" t="e">
        <f t="shared" si="57"/>
        <v>#VALUE!</v>
      </c>
      <c r="U89" s="12" t="s">
        <v>72</v>
      </c>
      <c r="V89" s="8" t="e">
        <f t="shared" si="58"/>
        <v>#VALUE!</v>
      </c>
      <c r="X89" s="13" t="str">
        <f t="shared" si="47"/>
        <v xml:space="preserve"> </v>
      </c>
      <c r="Y89" s="8" t="e">
        <f t="shared" si="59"/>
        <v>#VALUE!</v>
      </c>
      <c r="AA89" s="14" t="e">
        <f t="shared" ca="1" si="60"/>
        <v>#VALUE!</v>
      </c>
      <c r="AB89" s="14" t="e">
        <f t="shared" ca="1" si="61"/>
        <v>#VALUE!</v>
      </c>
      <c r="AC89" s="14" t="e">
        <f t="shared" ca="1" si="62"/>
        <v>#VALUE!</v>
      </c>
      <c r="AD89" s="8" t="e">
        <f t="shared" ca="1" si="63"/>
        <v>#VALUE!</v>
      </c>
      <c r="AE89" s="8" t="e">
        <f t="shared" ca="1" si="64"/>
        <v>#VALUE!</v>
      </c>
      <c r="AF89" s="8" t="e">
        <f t="shared" ca="1" si="65"/>
        <v>#VALUE!</v>
      </c>
    </row>
    <row r="90" spans="1:32" x14ac:dyDescent="0.3">
      <c r="A90" s="35">
        <f>IF(Замеры!B86=0, " ", Замеры!B86)</f>
        <v>83</v>
      </c>
      <c r="B90" s="49">
        <f>Замеры!G86</f>
        <v>0</v>
      </c>
      <c r="C90" s="49" t="str">
        <f>IF(Замеры!J86=0, " ", Замеры!J86)</f>
        <v xml:space="preserve"> </v>
      </c>
      <c r="D90" s="49" t="str">
        <f>IF(O90=0, " ", CONCATENATE(Замеры!T86,Замеры!U86,Замеры!V86,Замеры!W86,Замеры!AB86))</f>
        <v xml:space="preserve"> </v>
      </c>
      <c r="E90" s="49" t="str">
        <f>IF(Замеры!L86=0, " ", Замеры!L86)</f>
        <v xml:space="preserve"> </v>
      </c>
      <c r="F90" s="49" t="e">
        <f t="shared" si="48"/>
        <v>#VALUE!</v>
      </c>
      <c r="G90" s="51" t="str">
        <f t="shared" si="49"/>
        <v>-</v>
      </c>
      <c r="H90" s="52" t="str">
        <f t="shared" si="50"/>
        <v>-</v>
      </c>
      <c r="I90" s="51" t="str">
        <f t="shared" si="51"/>
        <v>-</v>
      </c>
      <c r="J90" s="29" t="str">
        <f t="shared" si="52"/>
        <v>-</v>
      </c>
      <c r="K90" s="46" t="str">
        <f t="shared" si="53"/>
        <v>-</v>
      </c>
      <c r="L90" s="29" t="str">
        <f t="shared" si="54"/>
        <v>-</v>
      </c>
      <c r="M90" s="29" t="str">
        <f t="shared" si="55"/>
        <v xml:space="preserve"> </v>
      </c>
      <c r="N90" s="29" t="str">
        <f t="shared" ca="1" si="56"/>
        <v xml:space="preserve"> </v>
      </c>
      <c r="O90" s="8">
        <f>Замеры!R86</f>
        <v>0</v>
      </c>
      <c r="P90" s="8" t="b">
        <f t="shared" si="44"/>
        <v>1</v>
      </c>
      <c r="Q90" s="8" t="b">
        <f t="shared" si="45"/>
        <v>1</v>
      </c>
      <c r="R90" s="8" t="b">
        <f t="shared" si="46"/>
        <v>1</v>
      </c>
      <c r="S90" s="8" t="s">
        <v>72</v>
      </c>
      <c r="T90" s="8" t="e">
        <f t="shared" si="57"/>
        <v>#VALUE!</v>
      </c>
      <c r="U90" s="12" t="s">
        <v>72</v>
      </c>
      <c r="V90" s="8" t="e">
        <f t="shared" si="58"/>
        <v>#VALUE!</v>
      </c>
      <c r="X90" s="13" t="str">
        <f t="shared" si="47"/>
        <v xml:space="preserve"> </v>
      </c>
      <c r="Y90" s="8" t="e">
        <f t="shared" si="59"/>
        <v>#VALUE!</v>
      </c>
      <c r="AA90" s="14" t="e">
        <f t="shared" ca="1" si="60"/>
        <v>#VALUE!</v>
      </c>
      <c r="AB90" s="14" t="e">
        <f t="shared" ca="1" si="61"/>
        <v>#VALUE!</v>
      </c>
      <c r="AC90" s="14" t="e">
        <f t="shared" ca="1" si="62"/>
        <v>#VALUE!</v>
      </c>
      <c r="AD90" s="8" t="e">
        <f t="shared" ca="1" si="63"/>
        <v>#VALUE!</v>
      </c>
      <c r="AE90" s="8" t="e">
        <f t="shared" ca="1" si="64"/>
        <v>#VALUE!</v>
      </c>
      <c r="AF90" s="8" t="e">
        <f t="shared" ca="1" si="65"/>
        <v>#VALUE!</v>
      </c>
    </row>
    <row r="91" spans="1:32" x14ac:dyDescent="0.3">
      <c r="A91" s="35">
        <f>IF(Замеры!B87=0, " ", Замеры!B87)</f>
        <v>84</v>
      </c>
      <c r="B91" s="49">
        <f>Замеры!G87</f>
        <v>0</v>
      </c>
      <c r="C91" s="49" t="str">
        <f>IF(Замеры!J87=0, " ", Замеры!J87)</f>
        <v xml:space="preserve"> </v>
      </c>
      <c r="D91" s="49" t="str">
        <f>IF(O91=0, " ", CONCATENATE(Замеры!T87,Замеры!U87,Замеры!V87,Замеры!W87,Замеры!AB87))</f>
        <v xml:space="preserve"> </v>
      </c>
      <c r="E91" s="49" t="str">
        <f>IF(Замеры!L87=0, " ", Замеры!L87)</f>
        <v xml:space="preserve"> </v>
      </c>
      <c r="F91" s="49" t="e">
        <f t="shared" si="48"/>
        <v>#VALUE!</v>
      </c>
      <c r="G91" s="51" t="str">
        <f t="shared" si="49"/>
        <v>-</v>
      </c>
      <c r="H91" s="52" t="str">
        <f t="shared" si="50"/>
        <v>-</v>
      </c>
      <c r="I91" s="51" t="str">
        <f t="shared" si="51"/>
        <v>-</v>
      </c>
      <c r="J91" s="29" t="str">
        <f t="shared" si="52"/>
        <v>-</v>
      </c>
      <c r="K91" s="46" t="str">
        <f t="shared" si="53"/>
        <v>-</v>
      </c>
      <c r="L91" s="29" t="str">
        <f t="shared" si="54"/>
        <v>-</v>
      </c>
      <c r="M91" s="29" t="str">
        <f t="shared" si="55"/>
        <v xml:space="preserve"> </v>
      </c>
      <c r="N91" s="29" t="str">
        <f t="shared" ca="1" si="56"/>
        <v xml:space="preserve"> </v>
      </c>
      <c r="O91" s="8">
        <f>Замеры!R87</f>
        <v>0</v>
      </c>
      <c r="P91" s="8" t="b">
        <f t="shared" si="44"/>
        <v>1</v>
      </c>
      <c r="Q91" s="8" t="b">
        <f t="shared" si="45"/>
        <v>1</v>
      </c>
      <c r="R91" s="8" t="b">
        <f t="shared" si="46"/>
        <v>1</v>
      </c>
      <c r="S91" s="8" t="s">
        <v>72</v>
      </c>
      <c r="T91" s="8" t="e">
        <f t="shared" si="57"/>
        <v>#VALUE!</v>
      </c>
      <c r="U91" s="12" t="s">
        <v>72</v>
      </c>
      <c r="V91" s="8" t="e">
        <f t="shared" si="58"/>
        <v>#VALUE!</v>
      </c>
      <c r="X91" s="13" t="str">
        <f t="shared" si="47"/>
        <v xml:space="preserve"> </v>
      </c>
      <c r="Y91" s="8" t="e">
        <f t="shared" si="59"/>
        <v>#VALUE!</v>
      </c>
      <c r="AA91" s="14" t="e">
        <f t="shared" ca="1" si="60"/>
        <v>#VALUE!</v>
      </c>
      <c r="AB91" s="14" t="e">
        <f t="shared" ca="1" si="61"/>
        <v>#VALUE!</v>
      </c>
      <c r="AC91" s="14" t="e">
        <f t="shared" ca="1" si="62"/>
        <v>#VALUE!</v>
      </c>
      <c r="AD91" s="8" t="e">
        <f t="shared" ca="1" si="63"/>
        <v>#VALUE!</v>
      </c>
      <c r="AE91" s="8" t="e">
        <f t="shared" ca="1" si="64"/>
        <v>#VALUE!</v>
      </c>
      <c r="AF91" s="8" t="e">
        <f t="shared" ca="1" si="65"/>
        <v>#VALUE!</v>
      </c>
    </row>
    <row r="92" spans="1:32" x14ac:dyDescent="0.3">
      <c r="A92" s="35">
        <f>IF(Замеры!B88=0, " ", Замеры!B88)</f>
        <v>85</v>
      </c>
      <c r="B92" s="49">
        <f>Замеры!G88</f>
        <v>0</v>
      </c>
      <c r="C92" s="49" t="str">
        <f>IF(Замеры!J88=0, " ", Замеры!J88)</f>
        <v xml:space="preserve"> </v>
      </c>
      <c r="D92" s="49" t="str">
        <f>IF(O92=0, " ", CONCATENATE(Замеры!T88,Замеры!U88,Замеры!V88,Замеры!W88,Замеры!AB88))</f>
        <v xml:space="preserve"> </v>
      </c>
      <c r="E92" s="49" t="str">
        <f>IF(Замеры!L88=0, " ", Замеры!L88)</f>
        <v xml:space="preserve"> </v>
      </c>
      <c r="F92" s="49" t="e">
        <f t="shared" si="48"/>
        <v>#VALUE!</v>
      </c>
      <c r="G92" s="51" t="str">
        <f t="shared" si="49"/>
        <v>-</v>
      </c>
      <c r="H92" s="52" t="str">
        <f t="shared" si="50"/>
        <v>-</v>
      </c>
      <c r="I92" s="51" t="str">
        <f t="shared" si="51"/>
        <v>-</v>
      </c>
      <c r="J92" s="29" t="str">
        <f t="shared" si="52"/>
        <v>-</v>
      </c>
      <c r="K92" s="46" t="str">
        <f t="shared" si="53"/>
        <v>-</v>
      </c>
      <c r="L92" s="29" t="str">
        <f t="shared" si="54"/>
        <v>-</v>
      </c>
      <c r="M92" s="29" t="str">
        <f t="shared" si="55"/>
        <v xml:space="preserve"> </v>
      </c>
      <c r="N92" s="29" t="str">
        <f t="shared" ca="1" si="56"/>
        <v xml:space="preserve"> </v>
      </c>
      <c r="O92" s="8">
        <f>Замеры!R88</f>
        <v>0</v>
      </c>
      <c r="P92" s="8" t="b">
        <f t="shared" si="44"/>
        <v>1</v>
      </c>
      <c r="Q92" s="8" t="b">
        <f t="shared" si="45"/>
        <v>1</v>
      </c>
      <c r="R92" s="8" t="b">
        <f t="shared" si="46"/>
        <v>1</v>
      </c>
      <c r="S92" s="8" t="s">
        <v>72</v>
      </c>
      <c r="T92" s="8" t="e">
        <f t="shared" si="57"/>
        <v>#VALUE!</v>
      </c>
      <c r="U92" s="12" t="s">
        <v>72</v>
      </c>
      <c r="V92" s="8" t="e">
        <f t="shared" si="58"/>
        <v>#VALUE!</v>
      </c>
      <c r="X92" s="13" t="str">
        <f t="shared" si="47"/>
        <v xml:space="preserve"> </v>
      </c>
      <c r="Y92" s="8" t="e">
        <f t="shared" si="59"/>
        <v>#VALUE!</v>
      </c>
      <c r="AA92" s="14" t="e">
        <f t="shared" ca="1" si="60"/>
        <v>#VALUE!</v>
      </c>
      <c r="AB92" s="14" t="e">
        <f t="shared" ca="1" si="61"/>
        <v>#VALUE!</v>
      </c>
      <c r="AC92" s="14" t="e">
        <f t="shared" ca="1" si="62"/>
        <v>#VALUE!</v>
      </c>
      <c r="AD92" s="8" t="e">
        <f t="shared" ca="1" si="63"/>
        <v>#VALUE!</v>
      </c>
      <c r="AE92" s="8" t="e">
        <f t="shared" ca="1" si="64"/>
        <v>#VALUE!</v>
      </c>
      <c r="AF92" s="8" t="e">
        <f t="shared" ca="1" si="65"/>
        <v>#VALUE!</v>
      </c>
    </row>
    <row r="93" spans="1:32" x14ac:dyDescent="0.3">
      <c r="A93" s="35">
        <f>IF(Замеры!B89=0, " ", Замеры!B89)</f>
        <v>86</v>
      </c>
      <c r="B93" s="49">
        <f>Замеры!G89</f>
        <v>0</v>
      </c>
      <c r="C93" s="49" t="str">
        <f>IF(Замеры!J89=0, " ", Замеры!J89)</f>
        <v xml:space="preserve"> </v>
      </c>
      <c r="D93" s="49" t="str">
        <f>IF(O93=0, " ", CONCATENATE(Замеры!T89,Замеры!U89,Замеры!V89,Замеры!W89,Замеры!AB89))</f>
        <v xml:space="preserve"> </v>
      </c>
      <c r="E93" s="49" t="str">
        <f>IF(Замеры!L89=0, " ", Замеры!L89)</f>
        <v xml:space="preserve"> </v>
      </c>
      <c r="F93" s="49" t="e">
        <f t="shared" si="48"/>
        <v>#VALUE!</v>
      </c>
      <c r="G93" s="51" t="str">
        <f t="shared" si="49"/>
        <v>-</v>
      </c>
      <c r="H93" s="52" t="str">
        <f t="shared" si="50"/>
        <v>-</v>
      </c>
      <c r="I93" s="51" t="str">
        <f t="shared" si="51"/>
        <v>-</v>
      </c>
      <c r="J93" s="29" t="str">
        <f t="shared" si="52"/>
        <v>-</v>
      </c>
      <c r="K93" s="46" t="str">
        <f t="shared" si="53"/>
        <v>-</v>
      </c>
      <c r="L93" s="29" t="str">
        <f t="shared" si="54"/>
        <v>-</v>
      </c>
      <c r="M93" s="29" t="str">
        <f t="shared" si="55"/>
        <v xml:space="preserve"> </v>
      </c>
      <c r="N93" s="29" t="str">
        <f t="shared" ca="1" si="56"/>
        <v xml:space="preserve"> </v>
      </c>
      <c r="O93" s="8">
        <f>Замеры!R89</f>
        <v>0</v>
      </c>
      <c r="P93" s="8" t="b">
        <f t="shared" si="44"/>
        <v>1</v>
      </c>
      <c r="Q93" s="8" t="b">
        <f t="shared" si="45"/>
        <v>1</v>
      </c>
      <c r="R93" s="8" t="b">
        <f t="shared" si="46"/>
        <v>1</v>
      </c>
      <c r="S93" s="8" t="s">
        <v>72</v>
      </c>
      <c r="T93" s="8" t="e">
        <f t="shared" si="57"/>
        <v>#VALUE!</v>
      </c>
      <c r="U93" s="12" t="s">
        <v>72</v>
      </c>
      <c r="V93" s="8" t="e">
        <f t="shared" si="58"/>
        <v>#VALUE!</v>
      </c>
      <c r="X93" s="13" t="str">
        <f t="shared" si="47"/>
        <v xml:space="preserve"> </v>
      </c>
      <c r="Y93" s="8" t="e">
        <f t="shared" si="59"/>
        <v>#VALUE!</v>
      </c>
      <c r="AA93" s="14" t="e">
        <f t="shared" ca="1" si="60"/>
        <v>#VALUE!</v>
      </c>
      <c r="AB93" s="14" t="e">
        <f t="shared" ca="1" si="61"/>
        <v>#VALUE!</v>
      </c>
      <c r="AC93" s="14" t="e">
        <f t="shared" ca="1" si="62"/>
        <v>#VALUE!</v>
      </c>
      <c r="AD93" s="8" t="e">
        <f t="shared" ca="1" si="63"/>
        <v>#VALUE!</v>
      </c>
      <c r="AE93" s="8" t="e">
        <f t="shared" ca="1" si="64"/>
        <v>#VALUE!</v>
      </c>
      <c r="AF93" s="8" t="e">
        <f t="shared" ca="1" si="65"/>
        <v>#VALUE!</v>
      </c>
    </row>
    <row r="94" spans="1:32" x14ac:dyDescent="0.3">
      <c r="A94" s="35">
        <f>IF(Замеры!B90=0, " ", Замеры!B90)</f>
        <v>87</v>
      </c>
      <c r="B94" s="49">
        <f>Замеры!G90</f>
        <v>0</v>
      </c>
      <c r="C94" s="49" t="str">
        <f>IF(Замеры!J90=0, " ", Замеры!J90)</f>
        <v xml:space="preserve"> </v>
      </c>
      <c r="D94" s="49" t="str">
        <f>IF(O94=0, " ", CONCATENATE(Замеры!T90,Замеры!U90,Замеры!V90,Замеры!W90,Замеры!AB90))</f>
        <v xml:space="preserve"> </v>
      </c>
      <c r="E94" s="49" t="str">
        <f>IF(Замеры!L90=0, " ", Замеры!L90)</f>
        <v xml:space="preserve"> </v>
      </c>
      <c r="F94" s="49" t="e">
        <f t="shared" si="48"/>
        <v>#VALUE!</v>
      </c>
      <c r="G94" s="51" t="str">
        <f t="shared" si="49"/>
        <v>-</v>
      </c>
      <c r="H94" s="52" t="str">
        <f t="shared" si="50"/>
        <v>-</v>
      </c>
      <c r="I94" s="51" t="str">
        <f t="shared" si="51"/>
        <v>-</v>
      </c>
      <c r="J94" s="29" t="str">
        <f t="shared" si="52"/>
        <v>-</v>
      </c>
      <c r="K94" s="46" t="str">
        <f t="shared" si="53"/>
        <v>-</v>
      </c>
      <c r="L94" s="29" t="str">
        <f t="shared" si="54"/>
        <v>-</v>
      </c>
      <c r="M94" s="29" t="str">
        <f t="shared" si="55"/>
        <v xml:space="preserve"> </v>
      </c>
      <c r="N94" s="29" t="str">
        <f t="shared" ca="1" si="56"/>
        <v xml:space="preserve"> </v>
      </c>
      <c r="O94" s="8">
        <f>Замеры!R90</f>
        <v>0</v>
      </c>
      <c r="P94" s="8" t="b">
        <f t="shared" si="44"/>
        <v>1</v>
      </c>
      <c r="Q94" s="8" t="b">
        <f t="shared" si="45"/>
        <v>1</v>
      </c>
      <c r="R94" s="8" t="b">
        <f t="shared" si="46"/>
        <v>1</v>
      </c>
      <c r="S94" s="8" t="s">
        <v>72</v>
      </c>
      <c r="T94" s="8" t="e">
        <f t="shared" si="57"/>
        <v>#VALUE!</v>
      </c>
      <c r="U94" s="12" t="s">
        <v>72</v>
      </c>
      <c r="V94" s="8" t="e">
        <f t="shared" si="58"/>
        <v>#VALUE!</v>
      </c>
      <c r="X94" s="13" t="str">
        <f t="shared" si="47"/>
        <v xml:space="preserve"> </v>
      </c>
      <c r="Y94" s="8" t="e">
        <f t="shared" si="59"/>
        <v>#VALUE!</v>
      </c>
      <c r="AA94" s="14" t="e">
        <f t="shared" ca="1" si="60"/>
        <v>#VALUE!</v>
      </c>
      <c r="AB94" s="14" t="e">
        <f t="shared" ca="1" si="61"/>
        <v>#VALUE!</v>
      </c>
      <c r="AC94" s="14" t="e">
        <f t="shared" ca="1" si="62"/>
        <v>#VALUE!</v>
      </c>
      <c r="AD94" s="8" t="e">
        <f t="shared" ca="1" si="63"/>
        <v>#VALUE!</v>
      </c>
      <c r="AE94" s="8" t="e">
        <f t="shared" ca="1" si="64"/>
        <v>#VALUE!</v>
      </c>
      <c r="AF94" s="8" t="e">
        <f t="shared" ca="1" si="65"/>
        <v>#VALUE!</v>
      </c>
    </row>
    <row r="95" spans="1:32" x14ac:dyDescent="0.3">
      <c r="A95" s="35">
        <f>IF(Замеры!B91=0, " ", Замеры!B91)</f>
        <v>88</v>
      </c>
      <c r="B95" s="49">
        <f>Замеры!G91</f>
        <v>0</v>
      </c>
      <c r="C95" s="49" t="str">
        <f>IF(Замеры!J91=0, " ", Замеры!J91)</f>
        <v xml:space="preserve"> </v>
      </c>
      <c r="D95" s="49" t="str">
        <f>IF(O95=0, " ", CONCATENATE(Замеры!T91,Замеры!U91,Замеры!V91,Замеры!W91,Замеры!AB91))</f>
        <v xml:space="preserve"> </v>
      </c>
      <c r="E95" s="49" t="str">
        <f>IF(Замеры!L91=0, " ", Замеры!L91)</f>
        <v xml:space="preserve"> </v>
      </c>
      <c r="F95" s="49" t="e">
        <f t="shared" si="48"/>
        <v>#VALUE!</v>
      </c>
      <c r="G95" s="51" t="str">
        <f t="shared" si="49"/>
        <v>-</v>
      </c>
      <c r="H95" s="52" t="str">
        <f t="shared" si="50"/>
        <v>-</v>
      </c>
      <c r="I95" s="51" t="str">
        <f t="shared" si="51"/>
        <v>-</v>
      </c>
      <c r="J95" s="29" t="str">
        <f t="shared" si="52"/>
        <v>-</v>
      </c>
      <c r="K95" s="46" t="str">
        <f t="shared" si="53"/>
        <v>-</v>
      </c>
      <c r="L95" s="29" t="str">
        <f t="shared" si="54"/>
        <v>-</v>
      </c>
      <c r="M95" s="29" t="str">
        <f t="shared" si="55"/>
        <v xml:space="preserve"> </v>
      </c>
      <c r="N95" s="29" t="str">
        <f t="shared" ca="1" si="56"/>
        <v xml:space="preserve"> </v>
      </c>
      <c r="O95" s="8">
        <f>Замеры!R91</f>
        <v>0</v>
      </c>
      <c r="P95" s="8" t="b">
        <f t="shared" si="44"/>
        <v>1</v>
      </c>
      <c r="Q95" s="8" t="b">
        <f t="shared" si="45"/>
        <v>1</v>
      </c>
      <c r="R95" s="8" t="b">
        <f t="shared" si="46"/>
        <v>1</v>
      </c>
      <c r="S95" s="8" t="s">
        <v>72</v>
      </c>
      <c r="T95" s="8" t="e">
        <f t="shared" si="57"/>
        <v>#VALUE!</v>
      </c>
      <c r="U95" s="12" t="s">
        <v>72</v>
      </c>
      <c r="V95" s="8" t="e">
        <f t="shared" si="58"/>
        <v>#VALUE!</v>
      </c>
      <c r="X95" s="13" t="str">
        <f t="shared" si="47"/>
        <v xml:space="preserve"> </v>
      </c>
      <c r="Y95" s="8" t="e">
        <f t="shared" si="59"/>
        <v>#VALUE!</v>
      </c>
      <c r="AA95" s="14" t="e">
        <f t="shared" ca="1" si="60"/>
        <v>#VALUE!</v>
      </c>
      <c r="AB95" s="14" t="e">
        <f t="shared" ca="1" si="61"/>
        <v>#VALUE!</v>
      </c>
      <c r="AC95" s="14" t="e">
        <f t="shared" ca="1" si="62"/>
        <v>#VALUE!</v>
      </c>
      <c r="AD95" s="8" t="e">
        <f t="shared" ca="1" si="63"/>
        <v>#VALUE!</v>
      </c>
      <c r="AE95" s="8" t="e">
        <f t="shared" ca="1" si="64"/>
        <v>#VALUE!</v>
      </c>
      <c r="AF95" s="8" t="e">
        <f t="shared" ca="1" si="65"/>
        <v>#VALUE!</v>
      </c>
    </row>
    <row r="96" spans="1:32" x14ac:dyDescent="0.3">
      <c r="A96" s="35">
        <f>IF(Замеры!B92=0, " ", Замеры!B92)</f>
        <v>89</v>
      </c>
      <c r="B96" s="49" t="str">
        <f>Замеры!G92</f>
        <v xml:space="preserve">Группа от QF </v>
      </c>
      <c r="C96" s="49" t="str">
        <f>IF(Замеры!J92=0, " ", Замеры!J92)</f>
        <v xml:space="preserve"> </v>
      </c>
      <c r="D96" s="49" t="str">
        <f>IF(O96=0, " ", CONCATENATE(Замеры!T92,Замеры!U92,Замеры!V92,Замеры!W92,Замеры!AB92))</f>
        <v xml:space="preserve"> </v>
      </c>
      <c r="E96" s="49" t="str">
        <f>IF(Замеры!L92=0, " ", Замеры!L92)</f>
        <v xml:space="preserve"> </v>
      </c>
      <c r="F96" s="49" t="e">
        <f t="shared" si="48"/>
        <v>#VALUE!</v>
      </c>
      <c r="G96" s="51" t="str">
        <f t="shared" si="49"/>
        <v>-</v>
      </c>
      <c r="H96" s="52" t="str">
        <f t="shared" si="50"/>
        <v>-</v>
      </c>
      <c r="I96" s="51" t="str">
        <f t="shared" si="51"/>
        <v>-</v>
      </c>
      <c r="J96" s="29" t="str">
        <f t="shared" si="52"/>
        <v>-</v>
      </c>
      <c r="K96" s="46" t="str">
        <f t="shared" si="53"/>
        <v>-</v>
      </c>
      <c r="L96" s="29" t="str">
        <f t="shared" si="54"/>
        <v>-</v>
      </c>
      <c r="M96" s="29" t="str">
        <f t="shared" si="55"/>
        <v xml:space="preserve"> </v>
      </c>
      <c r="N96" s="29" t="str">
        <f t="shared" ca="1" si="56"/>
        <v xml:space="preserve"> </v>
      </c>
      <c r="O96" s="8">
        <f>Замеры!R92</f>
        <v>0</v>
      </c>
      <c r="P96" s="8" t="b">
        <f t="shared" si="44"/>
        <v>1</v>
      </c>
      <c r="Q96" s="8" t="b">
        <f t="shared" si="45"/>
        <v>1</v>
      </c>
      <c r="R96" s="8" t="b">
        <f t="shared" si="46"/>
        <v>1</v>
      </c>
      <c r="S96" s="8" t="s">
        <v>72</v>
      </c>
      <c r="T96" s="8" t="e">
        <f t="shared" si="57"/>
        <v>#VALUE!</v>
      </c>
      <c r="U96" s="12" t="s">
        <v>72</v>
      </c>
      <c r="V96" s="8" t="e">
        <f t="shared" si="58"/>
        <v>#VALUE!</v>
      </c>
      <c r="X96" s="13" t="str">
        <f t="shared" si="47"/>
        <v xml:space="preserve"> </v>
      </c>
      <c r="Y96" s="8" t="e">
        <f t="shared" si="59"/>
        <v>#VALUE!</v>
      </c>
      <c r="AA96" s="14" t="e">
        <f t="shared" ca="1" si="60"/>
        <v>#VALUE!</v>
      </c>
      <c r="AB96" s="14" t="e">
        <f t="shared" ca="1" si="61"/>
        <v>#VALUE!</v>
      </c>
      <c r="AC96" s="14" t="e">
        <f t="shared" ca="1" si="62"/>
        <v>#VALUE!</v>
      </c>
      <c r="AD96" s="8" t="e">
        <f t="shared" ca="1" si="63"/>
        <v>#VALUE!</v>
      </c>
      <c r="AE96" s="8" t="e">
        <f t="shared" ca="1" si="64"/>
        <v>#VALUE!</v>
      </c>
      <c r="AF96" s="8" t="e">
        <f t="shared" ca="1" si="65"/>
        <v>#VALUE!</v>
      </c>
    </row>
    <row r="97" spans="1:32" x14ac:dyDescent="0.3">
      <c r="A97" s="35">
        <f>IF(Замеры!B93=0, " ", Замеры!B93)</f>
        <v>90</v>
      </c>
      <c r="B97" s="49" t="str">
        <f>Замеры!G93</f>
        <v xml:space="preserve">Группа от QF </v>
      </c>
      <c r="C97" s="49" t="str">
        <f>IF(Замеры!J93=0, " ", Замеры!J93)</f>
        <v xml:space="preserve"> </v>
      </c>
      <c r="D97" s="49" t="str">
        <f>IF(O97=0, " ", CONCATENATE(Замеры!T93,Замеры!U93,Замеры!V93,Замеры!W93,Замеры!AB93))</f>
        <v xml:space="preserve"> </v>
      </c>
      <c r="E97" s="49" t="str">
        <f>IF(Замеры!L93=0, " ", Замеры!L93)</f>
        <v xml:space="preserve"> </v>
      </c>
      <c r="F97" s="49" t="e">
        <f t="shared" si="48"/>
        <v>#VALUE!</v>
      </c>
      <c r="G97" s="51" t="str">
        <f t="shared" si="49"/>
        <v>-</v>
      </c>
      <c r="H97" s="52" t="str">
        <f t="shared" si="50"/>
        <v>-</v>
      </c>
      <c r="I97" s="51" t="str">
        <f t="shared" si="51"/>
        <v>-</v>
      </c>
      <c r="J97" s="29" t="str">
        <f t="shared" si="52"/>
        <v>-</v>
      </c>
      <c r="K97" s="46" t="str">
        <f t="shared" si="53"/>
        <v>-</v>
      </c>
      <c r="L97" s="29" t="str">
        <f t="shared" si="54"/>
        <v>-</v>
      </c>
      <c r="M97" s="29" t="str">
        <f t="shared" si="55"/>
        <v xml:space="preserve"> </v>
      </c>
      <c r="N97" s="29" t="str">
        <f t="shared" ca="1" si="56"/>
        <v xml:space="preserve"> </v>
      </c>
      <c r="O97" s="8">
        <f>Замеры!R93</f>
        <v>0</v>
      </c>
      <c r="P97" s="8" t="b">
        <f t="shared" si="44"/>
        <v>1</v>
      </c>
      <c r="Q97" s="8" t="b">
        <f t="shared" si="45"/>
        <v>1</v>
      </c>
      <c r="R97" s="8" t="b">
        <f t="shared" si="46"/>
        <v>1</v>
      </c>
      <c r="S97" s="8" t="s">
        <v>72</v>
      </c>
      <c r="T97" s="8" t="e">
        <f t="shared" si="57"/>
        <v>#VALUE!</v>
      </c>
      <c r="U97" s="12" t="s">
        <v>72</v>
      </c>
      <c r="V97" s="8" t="e">
        <f t="shared" si="58"/>
        <v>#VALUE!</v>
      </c>
      <c r="X97" s="13" t="str">
        <f t="shared" si="47"/>
        <v xml:space="preserve"> </v>
      </c>
      <c r="Y97" s="8" t="e">
        <f t="shared" si="59"/>
        <v>#VALUE!</v>
      </c>
      <c r="AA97" s="14" t="e">
        <f t="shared" ca="1" si="60"/>
        <v>#VALUE!</v>
      </c>
      <c r="AB97" s="14" t="e">
        <f t="shared" ca="1" si="61"/>
        <v>#VALUE!</v>
      </c>
      <c r="AC97" s="14" t="e">
        <f t="shared" ca="1" si="62"/>
        <v>#VALUE!</v>
      </c>
      <c r="AD97" s="8" t="e">
        <f t="shared" ca="1" si="63"/>
        <v>#VALUE!</v>
      </c>
      <c r="AE97" s="8" t="e">
        <f t="shared" ca="1" si="64"/>
        <v>#VALUE!</v>
      </c>
      <c r="AF97" s="8" t="e">
        <f t="shared" ca="1" si="65"/>
        <v>#VALUE!</v>
      </c>
    </row>
    <row r="98" spans="1:32" x14ac:dyDescent="0.3">
      <c r="A98" s="35">
        <f>IF(Замеры!B94=0, " ", Замеры!B94)</f>
        <v>91</v>
      </c>
      <c r="B98" s="49" t="str">
        <f>Замеры!G94</f>
        <v xml:space="preserve">Группа от QF </v>
      </c>
      <c r="C98" s="49" t="str">
        <f>IF(Замеры!J94=0, " ", Замеры!J94)</f>
        <v xml:space="preserve"> </v>
      </c>
      <c r="D98" s="49" t="str">
        <f>IF(O98=0, " ", CONCATENATE(Замеры!T94,Замеры!U94,Замеры!V94,Замеры!W94,Замеры!AB94))</f>
        <v xml:space="preserve"> </v>
      </c>
      <c r="E98" s="49" t="str">
        <f>IF(Замеры!L94=0, " ", Замеры!L94)</f>
        <v xml:space="preserve"> </v>
      </c>
      <c r="F98" s="49" t="e">
        <f t="shared" si="48"/>
        <v>#VALUE!</v>
      </c>
      <c r="G98" s="51" t="str">
        <f t="shared" si="49"/>
        <v>-</v>
      </c>
      <c r="H98" s="52" t="str">
        <f t="shared" si="50"/>
        <v>-</v>
      </c>
      <c r="I98" s="51" t="str">
        <f t="shared" si="51"/>
        <v>-</v>
      </c>
      <c r="J98" s="29" t="str">
        <f t="shared" si="52"/>
        <v>-</v>
      </c>
      <c r="K98" s="46" t="str">
        <f t="shared" si="53"/>
        <v>-</v>
      </c>
      <c r="L98" s="29" t="str">
        <f t="shared" si="54"/>
        <v>-</v>
      </c>
      <c r="M98" s="29" t="str">
        <f t="shared" si="55"/>
        <v xml:space="preserve"> </v>
      </c>
      <c r="N98" s="29" t="str">
        <f t="shared" ca="1" si="56"/>
        <v xml:space="preserve"> </v>
      </c>
      <c r="O98" s="8">
        <f>Замеры!R94</f>
        <v>0</v>
      </c>
      <c r="P98" s="8" t="b">
        <f t="shared" si="44"/>
        <v>1</v>
      </c>
      <c r="Q98" s="8" t="b">
        <f t="shared" si="45"/>
        <v>1</v>
      </c>
      <c r="R98" s="8" t="b">
        <f t="shared" si="46"/>
        <v>1</v>
      </c>
      <c r="S98" s="8" t="s">
        <v>72</v>
      </c>
      <c r="T98" s="8" t="e">
        <f t="shared" si="57"/>
        <v>#VALUE!</v>
      </c>
      <c r="U98" s="12" t="s">
        <v>72</v>
      </c>
      <c r="V98" s="8" t="e">
        <f t="shared" si="58"/>
        <v>#VALUE!</v>
      </c>
      <c r="X98" s="13" t="str">
        <f t="shared" si="47"/>
        <v xml:space="preserve"> </v>
      </c>
      <c r="Y98" s="8" t="e">
        <f t="shared" si="59"/>
        <v>#VALUE!</v>
      </c>
      <c r="AA98" s="14" t="e">
        <f t="shared" ca="1" si="60"/>
        <v>#VALUE!</v>
      </c>
      <c r="AB98" s="14" t="e">
        <f t="shared" ca="1" si="61"/>
        <v>#VALUE!</v>
      </c>
      <c r="AC98" s="14" t="e">
        <f t="shared" ca="1" si="62"/>
        <v>#VALUE!</v>
      </c>
      <c r="AD98" s="8" t="e">
        <f t="shared" ca="1" si="63"/>
        <v>#VALUE!</v>
      </c>
      <c r="AE98" s="8" t="e">
        <f t="shared" ca="1" si="64"/>
        <v>#VALUE!</v>
      </c>
      <c r="AF98" s="8" t="e">
        <f t="shared" ca="1" si="65"/>
        <v>#VALUE!</v>
      </c>
    </row>
    <row r="99" spans="1:32" x14ac:dyDescent="0.3">
      <c r="A99" s="35">
        <f>IF(Замеры!B95=0, " ", Замеры!B95)</f>
        <v>92</v>
      </c>
      <c r="B99" s="49" t="str">
        <f>Замеры!G95</f>
        <v xml:space="preserve">Группа от QF </v>
      </c>
      <c r="C99" s="49" t="str">
        <f>IF(Замеры!J95=0, " ", Замеры!J95)</f>
        <v xml:space="preserve"> </v>
      </c>
      <c r="D99" s="49" t="str">
        <f>IF(O99=0, " ", CONCATENATE(Замеры!T95,Замеры!U95,Замеры!V95,Замеры!W95,Замеры!AB95))</f>
        <v xml:space="preserve"> </v>
      </c>
      <c r="E99" s="49" t="str">
        <f>IF(Замеры!L95=0, " ", Замеры!L95)</f>
        <v xml:space="preserve"> </v>
      </c>
      <c r="F99" s="49" t="e">
        <f t="shared" si="48"/>
        <v>#VALUE!</v>
      </c>
      <c r="G99" s="51" t="str">
        <f t="shared" si="49"/>
        <v>-</v>
      </c>
      <c r="H99" s="52" t="str">
        <f t="shared" si="50"/>
        <v>-</v>
      </c>
      <c r="I99" s="51" t="str">
        <f t="shared" si="51"/>
        <v>-</v>
      </c>
      <c r="J99" s="29" t="str">
        <f t="shared" si="52"/>
        <v>-</v>
      </c>
      <c r="K99" s="46" t="str">
        <f t="shared" si="53"/>
        <v>-</v>
      </c>
      <c r="L99" s="29" t="str">
        <f t="shared" si="54"/>
        <v>-</v>
      </c>
      <c r="M99" s="29" t="str">
        <f t="shared" si="55"/>
        <v xml:space="preserve"> </v>
      </c>
      <c r="N99" s="29" t="str">
        <f t="shared" ca="1" si="56"/>
        <v xml:space="preserve"> </v>
      </c>
      <c r="O99" s="8">
        <f>Замеры!R95</f>
        <v>0</v>
      </c>
      <c r="P99" s="8" t="b">
        <f t="shared" si="44"/>
        <v>1</v>
      </c>
      <c r="Q99" s="8" t="b">
        <f t="shared" si="45"/>
        <v>1</v>
      </c>
      <c r="R99" s="8" t="b">
        <f t="shared" si="46"/>
        <v>1</v>
      </c>
      <c r="S99" s="8" t="s">
        <v>72</v>
      </c>
      <c r="T99" s="8" t="e">
        <f t="shared" si="57"/>
        <v>#VALUE!</v>
      </c>
      <c r="U99" s="12" t="s">
        <v>72</v>
      </c>
      <c r="V99" s="8" t="e">
        <f t="shared" si="58"/>
        <v>#VALUE!</v>
      </c>
      <c r="X99" s="13" t="str">
        <f t="shared" si="47"/>
        <v xml:space="preserve"> </v>
      </c>
      <c r="Y99" s="8" t="e">
        <f t="shared" si="59"/>
        <v>#VALUE!</v>
      </c>
      <c r="AA99" s="14" t="e">
        <f t="shared" ca="1" si="60"/>
        <v>#VALUE!</v>
      </c>
      <c r="AB99" s="14" t="e">
        <f t="shared" ca="1" si="61"/>
        <v>#VALUE!</v>
      </c>
      <c r="AC99" s="14" t="e">
        <f t="shared" ca="1" si="62"/>
        <v>#VALUE!</v>
      </c>
      <c r="AD99" s="8" t="e">
        <f t="shared" ca="1" si="63"/>
        <v>#VALUE!</v>
      </c>
      <c r="AE99" s="8" t="e">
        <f t="shared" ca="1" si="64"/>
        <v>#VALUE!</v>
      </c>
      <c r="AF99" s="8" t="e">
        <f t="shared" ca="1" si="65"/>
        <v>#VALUE!</v>
      </c>
    </row>
    <row r="100" spans="1:32" x14ac:dyDescent="0.3">
      <c r="A100" s="35">
        <f>IF(Замеры!B96=0, " ", Замеры!B96)</f>
        <v>93</v>
      </c>
      <c r="B100" s="49" t="str">
        <f>Замеры!G96</f>
        <v xml:space="preserve">Группа от QF </v>
      </c>
      <c r="C100" s="49" t="str">
        <f>IF(Замеры!J96=0, " ", Замеры!J96)</f>
        <v xml:space="preserve"> </v>
      </c>
      <c r="D100" s="49" t="str">
        <f>IF(O100=0, " ", CONCATENATE(Замеры!T96,Замеры!U96,Замеры!V96,Замеры!W96,Замеры!AB96))</f>
        <v xml:space="preserve"> </v>
      </c>
      <c r="E100" s="49" t="str">
        <f>IF(Замеры!L96=0, " ", Замеры!L96)</f>
        <v xml:space="preserve"> </v>
      </c>
      <c r="F100" s="49" t="e">
        <f t="shared" si="48"/>
        <v>#VALUE!</v>
      </c>
      <c r="G100" s="51" t="str">
        <f t="shared" si="49"/>
        <v>-</v>
      </c>
      <c r="H100" s="52" t="str">
        <f t="shared" si="50"/>
        <v>-</v>
      </c>
      <c r="I100" s="51" t="str">
        <f t="shared" si="51"/>
        <v>-</v>
      </c>
      <c r="J100" s="29" t="str">
        <f t="shared" si="52"/>
        <v>-</v>
      </c>
      <c r="K100" s="46" t="str">
        <f t="shared" si="53"/>
        <v>-</v>
      </c>
      <c r="L100" s="29" t="str">
        <f t="shared" si="54"/>
        <v>-</v>
      </c>
      <c r="M100" s="29" t="str">
        <f t="shared" si="55"/>
        <v xml:space="preserve"> </v>
      </c>
      <c r="N100" s="29" t="str">
        <f t="shared" ca="1" si="56"/>
        <v xml:space="preserve"> </v>
      </c>
      <c r="O100" s="8">
        <f>Замеры!R96</f>
        <v>0</v>
      </c>
      <c r="P100" s="8" t="b">
        <f t="shared" si="44"/>
        <v>1</v>
      </c>
      <c r="Q100" s="8" t="b">
        <f t="shared" si="45"/>
        <v>1</v>
      </c>
      <c r="R100" s="8" t="b">
        <f t="shared" si="46"/>
        <v>1</v>
      </c>
      <c r="S100" s="8" t="s">
        <v>72</v>
      </c>
      <c r="T100" s="8" t="e">
        <f t="shared" si="57"/>
        <v>#VALUE!</v>
      </c>
      <c r="U100" s="12" t="s">
        <v>72</v>
      </c>
      <c r="V100" s="8" t="e">
        <f t="shared" si="58"/>
        <v>#VALUE!</v>
      </c>
      <c r="X100" s="13" t="str">
        <f t="shared" si="47"/>
        <v xml:space="preserve"> </v>
      </c>
      <c r="Y100" s="8" t="e">
        <f t="shared" si="59"/>
        <v>#VALUE!</v>
      </c>
      <c r="AA100" s="14" t="e">
        <f t="shared" ca="1" si="60"/>
        <v>#VALUE!</v>
      </c>
      <c r="AB100" s="14" t="e">
        <f t="shared" ca="1" si="61"/>
        <v>#VALUE!</v>
      </c>
      <c r="AC100" s="14" t="e">
        <f t="shared" ca="1" si="62"/>
        <v>#VALUE!</v>
      </c>
      <c r="AD100" s="8" t="e">
        <f t="shared" ca="1" si="63"/>
        <v>#VALUE!</v>
      </c>
      <c r="AE100" s="8" t="e">
        <f t="shared" ca="1" si="64"/>
        <v>#VALUE!</v>
      </c>
      <c r="AF100" s="8" t="e">
        <f t="shared" ca="1" si="65"/>
        <v>#VALUE!</v>
      </c>
    </row>
    <row r="101" spans="1:32" x14ac:dyDescent="0.3">
      <c r="A101" s="35">
        <f>IF(Замеры!B97=0, " ", Замеры!B97)</f>
        <v>94</v>
      </c>
      <c r="B101" s="49" t="str">
        <f>Замеры!G97</f>
        <v xml:space="preserve">Группа от QF </v>
      </c>
      <c r="C101" s="49" t="str">
        <f>IF(Замеры!J97=0, " ", Замеры!J97)</f>
        <v xml:space="preserve"> </v>
      </c>
      <c r="D101" s="49" t="str">
        <f>IF(O101=0, " ", CONCATENATE(Замеры!T97,Замеры!U97,Замеры!V97,Замеры!W97,Замеры!AB97))</f>
        <v xml:space="preserve"> </v>
      </c>
      <c r="E101" s="49" t="str">
        <f>IF(Замеры!L97=0, " ", Замеры!L97)</f>
        <v xml:space="preserve"> </v>
      </c>
      <c r="F101" s="49" t="e">
        <f t="shared" si="48"/>
        <v>#VALUE!</v>
      </c>
      <c r="G101" s="51" t="str">
        <f t="shared" si="49"/>
        <v>-</v>
      </c>
      <c r="H101" s="52" t="str">
        <f t="shared" si="50"/>
        <v>-</v>
      </c>
      <c r="I101" s="51" t="str">
        <f t="shared" si="51"/>
        <v>-</v>
      </c>
      <c r="J101" s="29" t="str">
        <f t="shared" si="52"/>
        <v>-</v>
      </c>
      <c r="K101" s="46" t="str">
        <f t="shared" si="53"/>
        <v>-</v>
      </c>
      <c r="L101" s="29" t="str">
        <f t="shared" si="54"/>
        <v>-</v>
      </c>
      <c r="M101" s="29" t="str">
        <f t="shared" si="55"/>
        <v xml:space="preserve"> </v>
      </c>
      <c r="N101" s="29" t="str">
        <f t="shared" ca="1" si="56"/>
        <v xml:space="preserve"> </v>
      </c>
      <c r="O101" s="8">
        <f>Замеры!R97</f>
        <v>0</v>
      </c>
      <c r="P101" s="8" t="b">
        <f t="shared" si="44"/>
        <v>1</v>
      </c>
      <c r="Q101" s="8" t="b">
        <f t="shared" si="45"/>
        <v>1</v>
      </c>
      <c r="R101" s="8" t="b">
        <f t="shared" si="46"/>
        <v>1</v>
      </c>
      <c r="S101" s="8" t="s">
        <v>72</v>
      </c>
      <c r="T101" s="8" t="e">
        <f t="shared" si="57"/>
        <v>#VALUE!</v>
      </c>
      <c r="U101" s="12" t="s">
        <v>72</v>
      </c>
      <c r="V101" s="8" t="e">
        <f t="shared" si="58"/>
        <v>#VALUE!</v>
      </c>
      <c r="X101" s="13" t="str">
        <f t="shared" si="47"/>
        <v xml:space="preserve"> </v>
      </c>
      <c r="Y101" s="8" t="e">
        <f t="shared" si="59"/>
        <v>#VALUE!</v>
      </c>
      <c r="AA101" s="14" t="e">
        <f t="shared" ca="1" si="60"/>
        <v>#VALUE!</v>
      </c>
      <c r="AB101" s="14" t="e">
        <f t="shared" ca="1" si="61"/>
        <v>#VALUE!</v>
      </c>
      <c r="AC101" s="14" t="e">
        <f t="shared" ca="1" si="62"/>
        <v>#VALUE!</v>
      </c>
      <c r="AD101" s="8" t="e">
        <f t="shared" ca="1" si="63"/>
        <v>#VALUE!</v>
      </c>
      <c r="AE101" s="8" t="e">
        <f t="shared" ca="1" si="64"/>
        <v>#VALUE!</v>
      </c>
      <c r="AF101" s="8" t="e">
        <f t="shared" ca="1" si="65"/>
        <v>#VALUE!</v>
      </c>
    </row>
    <row r="102" spans="1:32" x14ac:dyDescent="0.3">
      <c r="A102" s="35">
        <f>IF(Замеры!B98=0, " ", Замеры!B98)</f>
        <v>95</v>
      </c>
      <c r="B102" s="49" t="str">
        <f>Замеры!G98</f>
        <v xml:space="preserve">Группа от QF </v>
      </c>
      <c r="C102" s="49" t="str">
        <f>IF(Замеры!J98=0, " ", Замеры!J98)</f>
        <v xml:space="preserve"> </v>
      </c>
      <c r="D102" s="49" t="str">
        <f>IF(O102=0, " ", CONCATENATE(Замеры!T98,Замеры!U98,Замеры!V98,Замеры!W98,Замеры!AB98))</f>
        <v xml:space="preserve"> </v>
      </c>
      <c r="E102" s="49" t="str">
        <f>IF(Замеры!L98=0, " ", Замеры!L98)</f>
        <v xml:space="preserve"> </v>
      </c>
      <c r="F102" s="49" t="e">
        <f t="shared" si="48"/>
        <v>#VALUE!</v>
      </c>
      <c r="G102" s="51" t="str">
        <f t="shared" si="49"/>
        <v>-</v>
      </c>
      <c r="H102" s="52" t="str">
        <f t="shared" si="50"/>
        <v>-</v>
      </c>
      <c r="I102" s="51" t="str">
        <f t="shared" si="51"/>
        <v>-</v>
      </c>
      <c r="J102" s="29" t="str">
        <f t="shared" si="52"/>
        <v>-</v>
      </c>
      <c r="K102" s="46" t="str">
        <f t="shared" si="53"/>
        <v>-</v>
      </c>
      <c r="L102" s="29" t="str">
        <f t="shared" si="54"/>
        <v>-</v>
      </c>
      <c r="M102" s="29" t="str">
        <f t="shared" si="55"/>
        <v xml:space="preserve"> </v>
      </c>
      <c r="N102" s="29" t="str">
        <f t="shared" ca="1" si="56"/>
        <v xml:space="preserve"> </v>
      </c>
      <c r="O102" s="8">
        <f>Замеры!R98</f>
        <v>0</v>
      </c>
      <c r="P102" s="8" t="b">
        <f t="shared" si="44"/>
        <v>1</v>
      </c>
      <c r="Q102" s="8" t="b">
        <f t="shared" si="45"/>
        <v>1</v>
      </c>
      <c r="R102" s="8" t="b">
        <f t="shared" si="46"/>
        <v>1</v>
      </c>
      <c r="S102" s="8" t="s">
        <v>72</v>
      </c>
      <c r="T102" s="8" t="e">
        <f t="shared" si="57"/>
        <v>#VALUE!</v>
      </c>
      <c r="U102" s="12" t="s">
        <v>72</v>
      </c>
      <c r="V102" s="8" t="e">
        <f t="shared" si="58"/>
        <v>#VALUE!</v>
      </c>
      <c r="X102" s="13" t="str">
        <f t="shared" si="47"/>
        <v xml:space="preserve"> </v>
      </c>
      <c r="Y102" s="8" t="e">
        <f t="shared" si="59"/>
        <v>#VALUE!</v>
      </c>
      <c r="AA102" s="14" t="e">
        <f t="shared" ca="1" si="60"/>
        <v>#VALUE!</v>
      </c>
      <c r="AB102" s="14" t="e">
        <f t="shared" ca="1" si="61"/>
        <v>#VALUE!</v>
      </c>
      <c r="AC102" s="14" t="e">
        <f t="shared" ca="1" si="62"/>
        <v>#VALUE!</v>
      </c>
      <c r="AD102" s="8" t="e">
        <f t="shared" ca="1" si="63"/>
        <v>#VALUE!</v>
      </c>
      <c r="AE102" s="8" t="e">
        <f t="shared" ca="1" si="64"/>
        <v>#VALUE!</v>
      </c>
      <c r="AF102" s="8" t="e">
        <f t="shared" ca="1" si="65"/>
        <v>#VALUE!</v>
      </c>
    </row>
    <row r="103" spans="1:32" x14ac:dyDescent="0.3">
      <c r="A103" s="35">
        <f>IF(Замеры!B99=0, " ", Замеры!B99)</f>
        <v>96</v>
      </c>
      <c r="B103" s="49" t="str">
        <f>Замеры!G99</f>
        <v xml:space="preserve">Группа от QF </v>
      </c>
      <c r="C103" s="49" t="str">
        <f>IF(Замеры!J99=0, " ", Замеры!J99)</f>
        <v xml:space="preserve"> </v>
      </c>
      <c r="D103" s="49" t="str">
        <f>IF(O103=0, " ", CONCATENATE(Замеры!T99,Замеры!U99,Замеры!V99,Замеры!W99,Замеры!AB99))</f>
        <v xml:space="preserve"> </v>
      </c>
      <c r="E103" s="49" t="str">
        <f>IF(Замеры!L99=0, " ", Замеры!L99)</f>
        <v xml:space="preserve"> </v>
      </c>
      <c r="F103" s="49" t="e">
        <f t="shared" si="48"/>
        <v>#VALUE!</v>
      </c>
      <c r="G103" s="51" t="str">
        <f t="shared" si="49"/>
        <v>-</v>
      </c>
      <c r="H103" s="52" t="str">
        <f t="shared" si="50"/>
        <v>-</v>
      </c>
      <c r="I103" s="51" t="str">
        <f t="shared" si="51"/>
        <v>-</v>
      </c>
      <c r="J103" s="29" t="str">
        <f t="shared" si="52"/>
        <v>-</v>
      </c>
      <c r="K103" s="46" t="str">
        <f t="shared" si="53"/>
        <v>-</v>
      </c>
      <c r="L103" s="29" t="str">
        <f t="shared" si="54"/>
        <v>-</v>
      </c>
      <c r="M103" s="29" t="str">
        <f t="shared" si="55"/>
        <v xml:space="preserve"> </v>
      </c>
      <c r="N103" s="29" t="str">
        <f t="shared" ca="1" si="56"/>
        <v xml:space="preserve"> </v>
      </c>
      <c r="O103" s="8">
        <f>Замеры!R99</f>
        <v>0</v>
      </c>
      <c r="P103" s="8" t="b">
        <f t="shared" si="44"/>
        <v>1</v>
      </c>
      <c r="Q103" s="8" t="b">
        <f t="shared" si="45"/>
        <v>1</v>
      </c>
      <c r="R103" s="8" t="b">
        <f t="shared" si="46"/>
        <v>1</v>
      </c>
      <c r="S103" s="8" t="s">
        <v>72</v>
      </c>
      <c r="T103" s="8" t="e">
        <f t="shared" si="57"/>
        <v>#VALUE!</v>
      </c>
      <c r="U103" s="12" t="s">
        <v>72</v>
      </c>
      <c r="V103" s="8" t="e">
        <f t="shared" si="58"/>
        <v>#VALUE!</v>
      </c>
      <c r="X103" s="13" t="str">
        <f t="shared" si="47"/>
        <v xml:space="preserve"> </v>
      </c>
      <c r="Y103" s="8" t="e">
        <f t="shared" si="59"/>
        <v>#VALUE!</v>
      </c>
      <c r="AA103" s="14" t="e">
        <f t="shared" ca="1" si="60"/>
        <v>#VALUE!</v>
      </c>
      <c r="AB103" s="14" t="e">
        <f t="shared" ca="1" si="61"/>
        <v>#VALUE!</v>
      </c>
      <c r="AC103" s="14" t="e">
        <f t="shared" ca="1" si="62"/>
        <v>#VALUE!</v>
      </c>
      <c r="AD103" s="8" t="e">
        <f t="shared" ca="1" si="63"/>
        <v>#VALUE!</v>
      </c>
      <c r="AE103" s="8" t="e">
        <f t="shared" ca="1" si="64"/>
        <v>#VALUE!</v>
      </c>
      <c r="AF103" s="8" t="e">
        <f t="shared" ca="1" si="65"/>
        <v>#VALUE!</v>
      </c>
    </row>
    <row r="104" spans="1:32" x14ac:dyDescent="0.3">
      <c r="A104" s="35">
        <f>IF(Замеры!B100=0, " ", Замеры!B100)</f>
        <v>97</v>
      </c>
      <c r="B104" s="49" t="str">
        <f>Замеры!G100</f>
        <v xml:space="preserve">Группа от QF </v>
      </c>
      <c r="C104" s="49" t="str">
        <f>IF(Замеры!J100=0, " ", Замеры!J100)</f>
        <v xml:space="preserve"> </v>
      </c>
      <c r="D104" s="49" t="str">
        <f>IF(O104=0, " ", CONCATENATE(Замеры!T100,Замеры!U100,Замеры!V100,Замеры!W100,Замеры!AB100))</f>
        <v xml:space="preserve"> </v>
      </c>
      <c r="E104" s="49" t="str">
        <f>IF(Замеры!L100=0, " ", Замеры!L100)</f>
        <v xml:space="preserve"> </v>
      </c>
      <c r="F104" s="49" t="e">
        <f t="shared" si="48"/>
        <v>#VALUE!</v>
      </c>
      <c r="G104" s="51" t="str">
        <f t="shared" si="49"/>
        <v>-</v>
      </c>
      <c r="H104" s="52" t="str">
        <f t="shared" si="50"/>
        <v>-</v>
      </c>
      <c r="I104" s="51" t="str">
        <f t="shared" si="51"/>
        <v>-</v>
      </c>
      <c r="J104" s="29" t="str">
        <f t="shared" si="52"/>
        <v>-</v>
      </c>
      <c r="K104" s="46" t="str">
        <f t="shared" si="53"/>
        <v>-</v>
      </c>
      <c r="L104" s="29" t="str">
        <f t="shared" si="54"/>
        <v>-</v>
      </c>
      <c r="M104" s="29" t="str">
        <f t="shared" si="55"/>
        <v xml:space="preserve"> </v>
      </c>
      <c r="N104" s="29" t="str">
        <f t="shared" ca="1" si="56"/>
        <v xml:space="preserve"> </v>
      </c>
      <c r="O104" s="8">
        <f>Замеры!R100</f>
        <v>0</v>
      </c>
      <c r="P104" s="8" t="b">
        <f t="shared" si="44"/>
        <v>1</v>
      </c>
      <c r="Q104" s="8" t="b">
        <f t="shared" si="45"/>
        <v>1</v>
      </c>
      <c r="R104" s="8" t="b">
        <f t="shared" si="46"/>
        <v>1</v>
      </c>
      <c r="S104" s="8" t="s">
        <v>72</v>
      </c>
      <c r="T104" s="8" t="e">
        <f t="shared" si="57"/>
        <v>#VALUE!</v>
      </c>
      <c r="U104" s="12" t="s">
        <v>72</v>
      </c>
      <c r="V104" s="8" t="e">
        <f t="shared" si="58"/>
        <v>#VALUE!</v>
      </c>
      <c r="X104" s="13" t="str">
        <f t="shared" si="47"/>
        <v xml:space="preserve"> </v>
      </c>
      <c r="Y104" s="8" t="e">
        <f t="shared" si="59"/>
        <v>#VALUE!</v>
      </c>
      <c r="AA104" s="14" t="e">
        <f t="shared" ca="1" si="60"/>
        <v>#VALUE!</v>
      </c>
      <c r="AB104" s="14" t="e">
        <f t="shared" ca="1" si="61"/>
        <v>#VALUE!</v>
      </c>
      <c r="AC104" s="14" t="e">
        <f t="shared" ca="1" si="62"/>
        <v>#VALUE!</v>
      </c>
      <c r="AD104" s="8" t="e">
        <f t="shared" ca="1" si="63"/>
        <v>#VALUE!</v>
      </c>
      <c r="AE104" s="8" t="e">
        <f t="shared" ca="1" si="64"/>
        <v>#VALUE!</v>
      </c>
      <c r="AF104" s="8" t="e">
        <f t="shared" ca="1" si="65"/>
        <v>#VALUE!</v>
      </c>
    </row>
    <row r="105" spans="1:32" x14ac:dyDescent="0.3">
      <c r="A105" s="35">
        <f>IF(Замеры!B101=0, " ", Замеры!B101)</f>
        <v>98</v>
      </c>
      <c r="B105" s="49" t="str">
        <f>Замеры!G101</f>
        <v xml:space="preserve">Группа от QF </v>
      </c>
      <c r="C105" s="49" t="str">
        <f>IF(Замеры!J101=0, " ", Замеры!J101)</f>
        <v xml:space="preserve"> </v>
      </c>
      <c r="D105" s="49" t="str">
        <f>IF(O105=0, " ", CONCATENATE(Замеры!T101,Замеры!U101,Замеры!V101,Замеры!W101,Замеры!AB101))</f>
        <v xml:space="preserve"> </v>
      </c>
      <c r="E105" s="49" t="str">
        <f>IF(Замеры!L101=0, " ", Замеры!L101)</f>
        <v xml:space="preserve"> </v>
      </c>
      <c r="F105" s="49" t="e">
        <f t="shared" si="48"/>
        <v>#VALUE!</v>
      </c>
      <c r="G105" s="51" t="str">
        <f t="shared" si="49"/>
        <v>-</v>
      </c>
      <c r="H105" s="52" t="str">
        <f t="shared" si="50"/>
        <v>-</v>
      </c>
      <c r="I105" s="51" t="str">
        <f t="shared" si="51"/>
        <v>-</v>
      </c>
      <c r="J105" s="29" t="str">
        <f t="shared" si="52"/>
        <v>-</v>
      </c>
      <c r="K105" s="46" t="str">
        <f t="shared" si="53"/>
        <v>-</v>
      </c>
      <c r="L105" s="29" t="str">
        <f t="shared" si="54"/>
        <v>-</v>
      </c>
      <c r="M105" s="29" t="str">
        <f t="shared" si="55"/>
        <v xml:space="preserve"> </v>
      </c>
      <c r="N105" s="29" t="str">
        <f t="shared" ca="1" si="56"/>
        <v xml:space="preserve"> </v>
      </c>
      <c r="O105" s="8">
        <f>Замеры!R101</f>
        <v>0</v>
      </c>
      <c r="P105" s="8" t="b">
        <f t="shared" si="44"/>
        <v>1</v>
      </c>
      <c r="Q105" s="8" t="b">
        <f t="shared" si="45"/>
        <v>1</v>
      </c>
      <c r="R105" s="8" t="b">
        <f t="shared" si="46"/>
        <v>1</v>
      </c>
      <c r="S105" s="8" t="s">
        <v>72</v>
      </c>
      <c r="T105" s="8" t="e">
        <f t="shared" si="57"/>
        <v>#VALUE!</v>
      </c>
      <c r="U105" s="12" t="s">
        <v>72</v>
      </c>
      <c r="V105" s="8" t="e">
        <f t="shared" si="58"/>
        <v>#VALUE!</v>
      </c>
      <c r="X105" s="13" t="str">
        <f t="shared" si="47"/>
        <v xml:space="preserve"> </v>
      </c>
      <c r="Y105" s="8" t="e">
        <f t="shared" si="59"/>
        <v>#VALUE!</v>
      </c>
      <c r="AA105" s="14" t="e">
        <f t="shared" ca="1" si="60"/>
        <v>#VALUE!</v>
      </c>
      <c r="AB105" s="14" t="e">
        <f t="shared" ca="1" si="61"/>
        <v>#VALUE!</v>
      </c>
      <c r="AC105" s="14" t="e">
        <f t="shared" ca="1" si="62"/>
        <v>#VALUE!</v>
      </c>
      <c r="AD105" s="8" t="e">
        <f t="shared" ca="1" si="63"/>
        <v>#VALUE!</v>
      </c>
      <c r="AE105" s="8" t="e">
        <f t="shared" ca="1" si="64"/>
        <v>#VALUE!</v>
      </c>
      <c r="AF105" s="8" t="e">
        <f t="shared" ca="1" si="65"/>
        <v>#VALUE!</v>
      </c>
    </row>
    <row r="106" spans="1:32" x14ac:dyDescent="0.3">
      <c r="A106" s="35">
        <f>IF(Замеры!B102=0, " ", Замеры!B102)</f>
        <v>99</v>
      </c>
      <c r="B106" s="49" t="str">
        <f>Замеры!G102</f>
        <v xml:space="preserve">Группа от QF </v>
      </c>
      <c r="C106" s="49" t="str">
        <f>IF(Замеры!J102=0, " ", Замеры!J102)</f>
        <v xml:space="preserve"> </v>
      </c>
      <c r="D106" s="49" t="str">
        <f>IF(O106=0, " ", CONCATENATE(Замеры!T102,Замеры!U102,Замеры!V102,Замеры!W102,Замеры!AB102))</f>
        <v xml:space="preserve"> </v>
      </c>
      <c r="E106" s="49" t="str">
        <f>IF(Замеры!L102=0, " ", Замеры!L102)</f>
        <v xml:space="preserve"> </v>
      </c>
      <c r="F106" s="49" t="e">
        <f t="shared" si="48"/>
        <v>#VALUE!</v>
      </c>
      <c r="G106" s="51" t="str">
        <f t="shared" si="49"/>
        <v>-</v>
      </c>
      <c r="H106" s="52" t="str">
        <f t="shared" si="50"/>
        <v>-</v>
      </c>
      <c r="I106" s="51" t="str">
        <f t="shared" si="51"/>
        <v>-</v>
      </c>
      <c r="J106" s="29" t="str">
        <f t="shared" si="52"/>
        <v>-</v>
      </c>
      <c r="K106" s="46" t="str">
        <f t="shared" si="53"/>
        <v>-</v>
      </c>
      <c r="L106" s="29" t="str">
        <f t="shared" si="54"/>
        <v>-</v>
      </c>
      <c r="M106" s="29" t="str">
        <f t="shared" si="55"/>
        <v xml:space="preserve"> </v>
      </c>
      <c r="N106" s="29" t="str">
        <f t="shared" ca="1" si="56"/>
        <v xml:space="preserve"> </v>
      </c>
      <c r="O106" s="8">
        <f>Замеры!R102</f>
        <v>0</v>
      </c>
      <c r="P106" s="8" t="b">
        <f t="shared" si="44"/>
        <v>1</v>
      </c>
      <c r="Q106" s="8" t="b">
        <f t="shared" si="45"/>
        <v>1</v>
      </c>
      <c r="R106" s="8" t="b">
        <f t="shared" si="46"/>
        <v>1</v>
      </c>
      <c r="S106" s="8" t="s">
        <v>72</v>
      </c>
      <c r="T106" s="8" t="e">
        <f t="shared" si="57"/>
        <v>#VALUE!</v>
      </c>
      <c r="U106" s="12" t="s">
        <v>72</v>
      </c>
      <c r="V106" s="8" t="e">
        <f t="shared" si="58"/>
        <v>#VALUE!</v>
      </c>
      <c r="X106" s="13" t="str">
        <f t="shared" si="47"/>
        <v xml:space="preserve"> </v>
      </c>
      <c r="Y106" s="8" t="e">
        <f t="shared" si="59"/>
        <v>#VALUE!</v>
      </c>
      <c r="AA106" s="14" t="e">
        <f t="shared" ca="1" si="60"/>
        <v>#VALUE!</v>
      </c>
      <c r="AB106" s="14" t="e">
        <f t="shared" ca="1" si="61"/>
        <v>#VALUE!</v>
      </c>
      <c r="AC106" s="14" t="e">
        <f t="shared" ca="1" si="62"/>
        <v>#VALUE!</v>
      </c>
      <c r="AD106" s="8" t="e">
        <f t="shared" ca="1" si="63"/>
        <v>#VALUE!</v>
      </c>
      <c r="AE106" s="8" t="e">
        <f t="shared" ca="1" si="64"/>
        <v>#VALUE!</v>
      </c>
      <c r="AF106" s="8" t="e">
        <f t="shared" ca="1" si="65"/>
        <v>#VALUE!</v>
      </c>
    </row>
    <row r="107" spans="1:32" x14ac:dyDescent="0.3">
      <c r="A107" s="35">
        <f>IF(Замеры!B103=0, " ", Замеры!B103)</f>
        <v>100</v>
      </c>
      <c r="B107" s="49" t="str">
        <f>Замеры!G103</f>
        <v xml:space="preserve">Группа от QF </v>
      </c>
      <c r="C107" s="49" t="str">
        <f>IF(Замеры!J103=0, " ", Замеры!J103)</f>
        <v xml:space="preserve"> </v>
      </c>
      <c r="D107" s="49" t="str">
        <f>IF(O107=0, " ", CONCATENATE(Замеры!T103,Замеры!U103,Замеры!V103,Замеры!W103,Замеры!AB103))</f>
        <v xml:space="preserve"> </v>
      </c>
      <c r="E107" s="49" t="str">
        <f>IF(Замеры!L103=0, " ", Замеры!L103)</f>
        <v xml:space="preserve"> </v>
      </c>
      <c r="F107" s="49" t="e">
        <f t="shared" si="48"/>
        <v>#VALUE!</v>
      </c>
      <c r="G107" s="51" t="str">
        <f t="shared" si="49"/>
        <v>-</v>
      </c>
      <c r="H107" s="52" t="str">
        <f t="shared" si="50"/>
        <v>-</v>
      </c>
      <c r="I107" s="51" t="str">
        <f t="shared" si="51"/>
        <v>-</v>
      </c>
      <c r="J107" s="29" t="str">
        <f t="shared" si="52"/>
        <v>-</v>
      </c>
      <c r="K107" s="46" t="str">
        <f t="shared" si="53"/>
        <v>-</v>
      </c>
      <c r="L107" s="29" t="str">
        <f t="shared" si="54"/>
        <v>-</v>
      </c>
      <c r="M107" s="29" t="str">
        <f t="shared" si="55"/>
        <v xml:space="preserve"> </v>
      </c>
      <c r="N107" s="29" t="str">
        <f t="shared" ca="1" si="56"/>
        <v xml:space="preserve"> </v>
      </c>
      <c r="O107" s="8">
        <f>Замеры!R103</f>
        <v>0</v>
      </c>
      <c r="P107" s="8" t="b">
        <f t="shared" si="44"/>
        <v>1</v>
      </c>
      <c r="Q107" s="8" t="b">
        <f t="shared" si="45"/>
        <v>1</v>
      </c>
      <c r="R107" s="8" t="b">
        <f t="shared" si="46"/>
        <v>1</v>
      </c>
      <c r="S107" s="8" t="s">
        <v>72</v>
      </c>
      <c r="T107" s="8" t="e">
        <f t="shared" si="57"/>
        <v>#VALUE!</v>
      </c>
      <c r="U107" s="12" t="s">
        <v>72</v>
      </c>
      <c r="V107" s="8" t="e">
        <f t="shared" si="58"/>
        <v>#VALUE!</v>
      </c>
      <c r="X107" s="13" t="str">
        <f t="shared" si="47"/>
        <v xml:space="preserve"> </v>
      </c>
      <c r="Y107" s="8" t="e">
        <f t="shared" si="59"/>
        <v>#VALUE!</v>
      </c>
      <c r="AA107" s="14" t="e">
        <f t="shared" ca="1" si="60"/>
        <v>#VALUE!</v>
      </c>
      <c r="AB107" s="14" t="e">
        <f t="shared" ca="1" si="61"/>
        <v>#VALUE!</v>
      </c>
      <c r="AC107" s="14" t="e">
        <f t="shared" ca="1" si="62"/>
        <v>#VALUE!</v>
      </c>
      <c r="AD107" s="8" t="e">
        <f t="shared" ca="1" si="63"/>
        <v>#VALUE!</v>
      </c>
      <c r="AE107" s="8" t="e">
        <f t="shared" ca="1" si="64"/>
        <v>#VALUE!</v>
      </c>
      <c r="AF107" s="8" t="e">
        <f t="shared" ca="1" si="65"/>
        <v>#VALUE!</v>
      </c>
    </row>
    <row r="108" spans="1:32" x14ac:dyDescent="0.3">
      <c r="A108" s="35">
        <f>IF(Замеры!B104=0, " ", Замеры!B104)</f>
        <v>101</v>
      </c>
      <c r="B108" s="49" t="str">
        <f>Замеры!G104</f>
        <v xml:space="preserve">Группа от QF </v>
      </c>
      <c r="C108" s="49" t="str">
        <f>IF(Замеры!J104=0, " ", Замеры!J104)</f>
        <v xml:space="preserve"> </v>
      </c>
      <c r="D108" s="49" t="str">
        <f>IF(O108=0, " ", CONCATENATE(Замеры!T104,Замеры!U104,Замеры!V104,Замеры!W104,Замеры!AB104))</f>
        <v xml:space="preserve"> </v>
      </c>
      <c r="E108" s="49" t="str">
        <f>IF(Замеры!L104=0, " ", Замеры!L104)</f>
        <v xml:space="preserve"> </v>
      </c>
      <c r="F108" s="49" t="e">
        <f t="shared" si="48"/>
        <v>#VALUE!</v>
      </c>
      <c r="G108" s="51" t="str">
        <f t="shared" si="49"/>
        <v>-</v>
      </c>
      <c r="H108" s="52" t="str">
        <f t="shared" si="50"/>
        <v>-</v>
      </c>
      <c r="I108" s="51" t="str">
        <f t="shared" si="51"/>
        <v>-</v>
      </c>
      <c r="J108" s="29" t="str">
        <f t="shared" si="52"/>
        <v>-</v>
      </c>
      <c r="K108" s="46" t="str">
        <f t="shared" si="53"/>
        <v>-</v>
      </c>
      <c r="L108" s="29" t="str">
        <f t="shared" si="54"/>
        <v>-</v>
      </c>
      <c r="M108" s="29" t="str">
        <f t="shared" si="55"/>
        <v xml:space="preserve"> </v>
      </c>
      <c r="N108" s="29" t="str">
        <f t="shared" ca="1" si="56"/>
        <v xml:space="preserve"> </v>
      </c>
      <c r="O108" s="8">
        <f>Замеры!R104</f>
        <v>0</v>
      </c>
      <c r="P108" s="8" t="b">
        <f t="shared" si="44"/>
        <v>1</v>
      </c>
      <c r="Q108" s="8" t="b">
        <f t="shared" si="45"/>
        <v>1</v>
      </c>
      <c r="R108" s="8" t="b">
        <f t="shared" si="46"/>
        <v>1</v>
      </c>
      <c r="S108" s="8" t="s">
        <v>72</v>
      </c>
      <c r="T108" s="8" t="e">
        <f t="shared" si="57"/>
        <v>#VALUE!</v>
      </c>
      <c r="U108" s="12" t="s">
        <v>72</v>
      </c>
      <c r="V108" s="8" t="e">
        <f t="shared" si="58"/>
        <v>#VALUE!</v>
      </c>
      <c r="X108" s="13" t="str">
        <f t="shared" si="47"/>
        <v xml:space="preserve"> </v>
      </c>
      <c r="Y108" s="8" t="e">
        <f t="shared" si="59"/>
        <v>#VALUE!</v>
      </c>
      <c r="AA108" s="14" t="e">
        <f t="shared" ca="1" si="60"/>
        <v>#VALUE!</v>
      </c>
      <c r="AB108" s="14" t="e">
        <f t="shared" ca="1" si="61"/>
        <v>#VALUE!</v>
      </c>
      <c r="AC108" s="14" t="e">
        <f t="shared" ca="1" si="62"/>
        <v>#VALUE!</v>
      </c>
      <c r="AD108" s="8" t="e">
        <f t="shared" ca="1" si="63"/>
        <v>#VALUE!</v>
      </c>
      <c r="AE108" s="8" t="e">
        <f t="shared" ca="1" si="64"/>
        <v>#VALUE!</v>
      </c>
      <c r="AF108" s="8" t="e">
        <f t="shared" ca="1" si="65"/>
        <v>#VALUE!</v>
      </c>
    </row>
    <row r="109" spans="1:32" x14ac:dyDescent="0.3">
      <c r="A109" s="35">
        <f>IF(Замеры!B105=0, " ", Замеры!B105)</f>
        <v>102</v>
      </c>
      <c r="B109" s="49" t="str">
        <f>Замеры!G105</f>
        <v xml:space="preserve">Группа от QF </v>
      </c>
      <c r="C109" s="49" t="str">
        <f>IF(Замеры!J105=0, " ", Замеры!J105)</f>
        <v xml:space="preserve"> </v>
      </c>
      <c r="D109" s="49" t="str">
        <f>IF(O109=0, " ", CONCATENATE(Замеры!T105,Замеры!U105,Замеры!V105,Замеры!W105,Замеры!AB105))</f>
        <v xml:space="preserve"> </v>
      </c>
      <c r="E109" s="49" t="str">
        <f>IF(Замеры!L105=0, " ", Замеры!L105)</f>
        <v xml:space="preserve"> </v>
      </c>
      <c r="F109" s="49" t="e">
        <f t="shared" si="48"/>
        <v>#VALUE!</v>
      </c>
      <c r="G109" s="51" t="str">
        <f t="shared" si="49"/>
        <v>-</v>
      </c>
      <c r="H109" s="52" t="str">
        <f t="shared" si="50"/>
        <v>-</v>
      </c>
      <c r="I109" s="51" t="str">
        <f t="shared" si="51"/>
        <v>-</v>
      </c>
      <c r="J109" s="29" t="str">
        <f t="shared" si="52"/>
        <v>-</v>
      </c>
      <c r="K109" s="46" t="str">
        <f t="shared" si="53"/>
        <v>-</v>
      </c>
      <c r="L109" s="29" t="str">
        <f t="shared" si="54"/>
        <v>-</v>
      </c>
      <c r="M109" s="29" t="str">
        <f t="shared" si="55"/>
        <v xml:space="preserve"> </v>
      </c>
      <c r="N109" s="29" t="str">
        <f t="shared" ca="1" si="56"/>
        <v xml:space="preserve"> </v>
      </c>
      <c r="O109" s="8">
        <f>Замеры!R105</f>
        <v>0</v>
      </c>
      <c r="P109" s="8" t="b">
        <f t="shared" si="44"/>
        <v>1</v>
      </c>
      <c r="Q109" s="8" t="b">
        <f t="shared" si="45"/>
        <v>1</v>
      </c>
      <c r="R109" s="8" t="b">
        <f t="shared" si="46"/>
        <v>1</v>
      </c>
      <c r="S109" s="8" t="s">
        <v>72</v>
      </c>
      <c r="T109" s="8" t="e">
        <f t="shared" si="57"/>
        <v>#VALUE!</v>
      </c>
      <c r="U109" s="12" t="s">
        <v>72</v>
      </c>
      <c r="V109" s="8" t="e">
        <f t="shared" si="58"/>
        <v>#VALUE!</v>
      </c>
      <c r="X109" s="13" t="str">
        <f t="shared" si="47"/>
        <v xml:space="preserve"> </v>
      </c>
      <c r="Y109" s="8" t="e">
        <f t="shared" si="59"/>
        <v>#VALUE!</v>
      </c>
      <c r="AA109" s="14" t="e">
        <f t="shared" ca="1" si="60"/>
        <v>#VALUE!</v>
      </c>
      <c r="AB109" s="14" t="e">
        <f t="shared" ca="1" si="61"/>
        <v>#VALUE!</v>
      </c>
      <c r="AC109" s="14" t="e">
        <f t="shared" ca="1" si="62"/>
        <v>#VALUE!</v>
      </c>
      <c r="AD109" s="8" t="e">
        <f t="shared" ca="1" si="63"/>
        <v>#VALUE!</v>
      </c>
      <c r="AE109" s="8" t="e">
        <f t="shared" ca="1" si="64"/>
        <v>#VALUE!</v>
      </c>
      <c r="AF109" s="8" t="e">
        <f t="shared" ca="1" si="65"/>
        <v>#VALUE!</v>
      </c>
    </row>
    <row r="110" spans="1:32" x14ac:dyDescent="0.3">
      <c r="A110" s="35">
        <f>IF(Замеры!B106=0, " ", Замеры!B106)</f>
        <v>103</v>
      </c>
      <c r="B110" s="49" t="str">
        <f>Замеры!G106</f>
        <v xml:space="preserve">Группа от QF </v>
      </c>
      <c r="C110" s="49" t="str">
        <f>IF(Замеры!J106=0, " ", Замеры!J106)</f>
        <v xml:space="preserve"> </v>
      </c>
      <c r="D110" s="49" t="str">
        <f>IF(O110=0, " ", CONCATENATE(Замеры!T106,Замеры!U106,Замеры!V106,Замеры!W106,Замеры!AB106))</f>
        <v xml:space="preserve"> </v>
      </c>
      <c r="E110" s="49" t="str">
        <f>IF(Замеры!L106=0, " ", Замеры!L106)</f>
        <v xml:space="preserve"> </v>
      </c>
      <c r="F110" s="49" t="e">
        <f t="shared" si="48"/>
        <v>#VALUE!</v>
      </c>
      <c r="G110" s="51" t="str">
        <f t="shared" si="49"/>
        <v>-</v>
      </c>
      <c r="H110" s="52" t="str">
        <f t="shared" si="50"/>
        <v>-</v>
      </c>
      <c r="I110" s="51" t="str">
        <f t="shared" si="51"/>
        <v>-</v>
      </c>
      <c r="J110" s="29" t="str">
        <f t="shared" si="52"/>
        <v>-</v>
      </c>
      <c r="K110" s="46" t="str">
        <f t="shared" si="53"/>
        <v>-</v>
      </c>
      <c r="L110" s="29" t="str">
        <f t="shared" si="54"/>
        <v>-</v>
      </c>
      <c r="M110" s="29" t="str">
        <f t="shared" si="55"/>
        <v xml:space="preserve"> </v>
      </c>
      <c r="N110" s="29" t="str">
        <f t="shared" ca="1" si="56"/>
        <v xml:space="preserve"> </v>
      </c>
      <c r="O110" s="8">
        <f>Замеры!R106</f>
        <v>0</v>
      </c>
      <c r="P110" s="8" t="b">
        <f t="shared" si="44"/>
        <v>1</v>
      </c>
      <c r="Q110" s="8" t="b">
        <f t="shared" si="45"/>
        <v>1</v>
      </c>
      <c r="R110" s="8" t="b">
        <f t="shared" si="46"/>
        <v>1</v>
      </c>
      <c r="S110" s="8" t="s">
        <v>72</v>
      </c>
      <c r="T110" s="8" t="e">
        <f t="shared" si="57"/>
        <v>#VALUE!</v>
      </c>
      <c r="U110" s="12" t="s">
        <v>72</v>
      </c>
      <c r="V110" s="8" t="e">
        <f t="shared" si="58"/>
        <v>#VALUE!</v>
      </c>
      <c r="X110" s="13" t="str">
        <f t="shared" si="47"/>
        <v xml:space="preserve"> </v>
      </c>
      <c r="Y110" s="8" t="e">
        <f t="shared" si="59"/>
        <v>#VALUE!</v>
      </c>
      <c r="AA110" s="14" t="e">
        <f t="shared" ca="1" si="60"/>
        <v>#VALUE!</v>
      </c>
      <c r="AB110" s="14" t="e">
        <f t="shared" ca="1" si="61"/>
        <v>#VALUE!</v>
      </c>
      <c r="AC110" s="14" t="e">
        <f t="shared" ca="1" si="62"/>
        <v>#VALUE!</v>
      </c>
      <c r="AD110" s="8" t="e">
        <f t="shared" ca="1" si="63"/>
        <v>#VALUE!</v>
      </c>
      <c r="AE110" s="8" t="e">
        <f t="shared" ca="1" si="64"/>
        <v>#VALUE!</v>
      </c>
      <c r="AF110" s="8" t="e">
        <f t="shared" ca="1" si="65"/>
        <v>#VALUE!</v>
      </c>
    </row>
    <row r="111" spans="1:32" x14ac:dyDescent="0.3">
      <c r="A111" s="35">
        <f>IF(Замеры!B107=0, " ", Замеры!B107)</f>
        <v>104</v>
      </c>
      <c r="B111" s="49" t="str">
        <f>Замеры!G107</f>
        <v xml:space="preserve">Группа от QF </v>
      </c>
      <c r="C111" s="49" t="str">
        <f>IF(Замеры!J107=0, " ", Замеры!J107)</f>
        <v xml:space="preserve"> </v>
      </c>
      <c r="D111" s="49" t="str">
        <f>IF(O111=0, " ", CONCATENATE(Замеры!T107,Замеры!U107,Замеры!V107,Замеры!W107,Замеры!AB107))</f>
        <v xml:space="preserve"> </v>
      </c>
      <c r="E111" s="49" t="str">
        <f>IF(Замеры!L107=0, " ", Замеры!L107)</f>
        <v xml:space="preserve"> </v>
      </c>
      <c r="F111" s="49" t="e">
        <f t="shared" si="48"/>
        <v>#VALUE!</v>
      </c>
      <c r="G111" s="51" t="str">
        <f t="shared" si="49"/>
        <v>-</v>
      </c>
      <c r="H111" s="52" t="str">
        <f t="shared" si="50"/>
        <v>-</v>
      </c>
      <c r="I111" s="51" t="str">
        <f t="shared" si="51"/>
        <v>-</v>
      </c>
      <c r="J111" s="29" t="str">
        <f t="shared" si="52"/>
        <v>-</v>
      </c>
      <c r="K111" s="46" t="str">
        <f t="shared" si="53"/>
        <v>-</v>
      </c>
      <c r="L111" s="29" t="str">
        <f t="shared" si="54"/>
        <v>-</v>
      </c>
      <c r="M111" s="29" t="str">
        <f t="shared" si="55"/>
        <v xml:space="preserve"> </v>
      </c>
      <c r="N111" s="29" t="str">
        <f t="shared" ca="1" si="56"/>
        <v xml:space="preserve"> </v>
      </c>
      <c r="O111" s="8">
        <f>Замеры!R107</f>
        <v>0</v>
      </c>
      <c r="P111" s="8" t="b">
        <f t="shared" si="44"/>
        <v>1</v>
      </c>
      <c r="Q111" s="8" t="b">
        <f t="shared" si="45"/>
        <v>1</v>
      </c>
      <c r="R111" s="8" t="b">
        <f t="shared" si="46"/>
        <v>1</v>
      </c>
      <c r="S111" s="8" t="s">
        <v>72</v>
      </c>
      <c r="T111" s="8" t="e">
        <f t="shared" si="57"/>
        <v>#VALUE!</v>
      </c>
      <c r="U111" s="12" t="s">
        <v>72</v>
      </c>
      <c r="V111" s="8" t="e">
        <f t="shared" si="58"/>
        <v>#VALUE!</v>
      </c>
      <c r="X111" s="13" t="str">
        <f t="shared" si="47"/>
        <v xml:space="preserve"> </v>
      </c>
      <c r="Y111" s="8" t="e">
        <f t="shared" si="59"/>
        <v>#VALUE!</v>
      </c>
      <c r="AA111" s="14" t="e">
        <f t="shared" ca="1" si="60"/>
        <v>#VALUE!</v>
      </c>
      <c r="AB111" s="14" t="e">
        <f t="shared" ca="1" si="61"/>
        <v>#VALUE!</v>
      </c>
      <c r="AC111" s="14" t="e">
        <f t="shared" ca="1" si="62"/>
        <v>#VALUE!</v>
      </c>
      <c r="AD111" s="8" t="e">
        <f t="shared" ca="1" si="63"/>
        <v>#VALUE!</v>
      </c>
      <c r="AE111" s="8" t="e">
        <f t="shared" ca="1" si="64"/>
        <v>#VALUE!</v>
      </c>
      <c r="AF111" s="8" t="e">
        <f t="shared" ca="1" si="65"/>
        <v>#VALUE!</v>
      </c>
    </row>
    <row r="112" spans="1:32" x14ac:dyDescent="0.3">
      <c r="A112" s="35">
        <f>IF(Замеры!B108=0, " ", Замеры!B108)</f>
        <v>105</v>
      </c>
      <c r="B112" s="49" t="str">
        <f>Замеры!G108</f>
        <v xml:space="preserve">Группа от QF </v>
      </c>
      <c r="C112" s="49" t="str">
        <f>IF(Замеры!J108=0, " ", Замеры!J108)</f>
        <v xml:space="preserve"> </v>
      </c>
      <c r="D112" s="49" t="str">
        <f>IF(O112=0, " ", CONCATENATE(Замеры!T108,Замеры!U108,Замеры!V108,Замеры!W108,Замеры!AB108))</f>
        <v xml:space="preserve"> </v>
      </c>
      <c r="E112" s="49" t="str">
        <f>IF(Замеры!L108=0, " ", Замеры!L108)</f>
        <v xml:space="preserve"> </v>
      </c>
      <c r="F112" s="49" t="e">
        <f t="shared" si="48"/>
        <v>#VALUE!</v>
      </c>
      <c r="G112" s="51" t="str">
        <f t="shared" si="49"/>
        <v>-</v>
      </c>
      <c r="H112" s="52" t="str">
        <f t="shared" si="50"/>
        <v>-</v>
      </c>
      <c r="I112" s="51" t="str">
        <f t="shared" si="51"/>
        <v>-</v>
      </c>
      <c r="J112" s="29" t="str">
        <f t="shared" si="52"/>
        <v>-</v>
      </c>
      <c r="K112" s="46" t="str">
        <f t="shared" si="53"/>
        <v>-</v>
      </c>
      <c r="L112" s="29" t="str">
        <f t="shared" si="54"/>
        <v>-</v>
      </c>
      <c r="M112" s="29" t="str">
        <f t="shared" si="55"/>
        <v xml:space="preserve"> </v>
      </c>
      <c r="N112" s="29" t="str">
        <f t="shared" ca="1" si="56"/>
        <v xml:space="preserve"> </v>
      </c>
      <c r="O112" s="8">
        <f>Замеры!R108</f>
        <v>0</v>
      </c>
      <c r="P112" s="8" t="b">
        <f t="shared" si="44"/>
        <v>1</v>
      </c>
      <c r="Q112" s="8" t="b">
        <f t="shared" si="45"/>
        <v>1</v>
      </c>
      <c r="R112" s="8" t="b">
        <f t="shared" si="46"/>
        <v>1</v>
      </c>
      <c r="S112" s="8" t="s">
        <v>72</v>
      </c>
      <c r="T112" s="8" t="e">
        <f t="shared" si="57"/>
        <v>#VALUE!</v>
      </c>
      <c r="U112" s="12" t="s">
        <v>72</v>
      </c>
      <c r="V112" s="8" t="e">
        <f t="shared" si="58"/>
        <v>#VALUE!</v>
      </c>
      <c r="X112" s="13" t="str">
        <f t="shared" si="47"/>
        <v xml:space="preserve"> </v>
      </c>
      <c r="Y112" s="8" t="e">
        <f t="shared" si="59"/>
        <v>#VALUE!</v>
      </c>
      <c r="AA112" s="14" t="e">
        <f t="shared" ca="1" si="60"/>
        <v>#VALUE!</v>
      </c>
      <c r="AB112" s="14" t="e">
        <f t="shared" ca="1" si="61"/>
        <v>#VALUE!</v>
      </c>
      <c r="AC112" s="14" t="e">
        <f t="shared" ca="1" si="62"/>
        <v>#VALUE!</v>
      </c>
      <c r="AD112" s="8" t="e">
        <f t="shared" ca="1" si="63"/>
        <v>#VALUE!</v>
      </c>
      <c r="AE112" s="8" t="e">
        <f t="shared" ca="1" si="64"/>
        <v>#VALUE!</v>
      </c>
      <c r="AF112" s="8" t="e">
        <f t="shared" ca="1" si="65"/>
        <v>#VALUE!</v>
      </c>
    </row>
    <row r="113" spans="1:32" x14ac:dyDescent="0.3">
      <c r="A113" s="35">
        <f>IF(Замеры!B109=0, " ", Замеры!B109)</f>
        <v>106</v>
      </c>
      <c r="B113" s="49" t="str">
        <f>Замеры!G109</f>
        <v xml:space="preserve">Группа от QF </v>
      </c>
      <c r="C113" s="49" t="str">
        <f>IF(Замеры!J109=0, " ", Замеры!J109)</f>
        <v xml:space="preserve"> </v>
      </c>
      <c r="D113" s="49" t="str">
        <f>IF(O113=0, " ", CONCATENATE(Замеры!T109,Замеры!U109,Замеры!V109,Замеры!W109,Замеры!AB109))</f>
        <v xml:space="preserve"> </v>
      </c>
      <c r="E113" s="49" t="str">
        <f>IF(Замеры!L109=0, " ", Замеры!L109)</f>
        <v xml:space="preserve"> </v>
      </c>
      <c r="F113" s="49" t="e">
        <f t="shared" si="48"/>
        <v>#VALUE!</v>
      </c>
      <c r="G113" s="51" t="str">
        <f t="shared" si="49"/>
        <v>-</v>
      </c>
      <c r="H113" s="52" t="str">
        <f t="shared" si="50"/>
        <v>-</v>
      </c>
      <c r="I113" s="51" t="str">
        <f t="shared" si="51"/>
        <v>-</v>
      </c>
      <c r="J113" s="29" t="str">
        <f t="shared" si="52"/>
        <v>-</v>
      </c>
      <c r="K113" s="46" t="str">
        <f t="shared" si="53"/>
        <v>-</v>
      </c>
      <c r="L113" s="29" t="str">
        <f t="shared" si="54"/>
        <v>-</v>
      </c>
      <c r="M113" s="29" t="str">
        <f t="shared" si="55"/>
        <v xml:space="preserve"> </v>
      </c>
      <c r="N113" s="29" t="str">
        <f t="shared" ca="1" si="56"/>
        <v xml:space="preserve"> </v>
      </c>
      <c r="O113" s="8">
        <f>Замеры!R109</f>
        <v>0</v>
      </c>
      <c r="P113" s="8" t="b">
        <f t="shared" si="44"/>
        <v>1</v>
      </c>
      <c r="Q113" s="8" t="b">
        <f t="shared" si="45"/>
        <v>1</v>
      </c>
      <c r="R113" s="8" t="b">
        <f t="shared" si="46"/>
        <v>1</v>
      </c>
      <c r="S113" s="8" t="s">
        <v>72</v>
      </c>
      <c r="T113" s="8" t="e">
        <f t="shared" si="57"/>
        <v>#VALUE!</v>
      </c>
      <c r="U113" s="12" t="s">
        <v>72</v>
      </c>
      <c r="V113" s="8" t="e">
        <f t="shared" si="58"/>
        <v>#VALUE!</v>
      </c>
      <c r="X113" s="13" t="str">
        <f t="shared" si="47"/>
        <v xml:space="preserve"> </v>
      </c>
      <c r="Y113" s="8" t="e">
        <f t="shared" si="59"/>
        <v>#VALUE!</v>
      </c>
      <c r="AA113" s="14" t="e">
        <f t="shared" ca="1" si="60"/>
        <v>#VALUE!</v>
      </c>
      <c r="AB113" s="14" t="e">
        <f t="shared" ca="1" si="61"/>
        <v>#VALUE!</v>
      </c>
      <c r="AC113" s="14" t="e">
        <f t="shared" ca="1" si="62"/>
        <v>#VALUE!</v>
      </c>
      <c r="AD113" s="8" t="e">
        <f t="shared" ca="1" si="63"/>
        <v>#VALUE!</v>
      </c>
      <c r="AE113" s="8" t="e">
        <f t="shared" ca="1" si="64"/>
        <v>#VALUE!</v>
      </c>
      <c r="AF113" s="8" t="e">
        <f t="shared" ca="1" si="65"/>
        <v>#VALUE!</v>
      </c>
    </row>
    <row r="114" spans="1:32" x14ac:dyDescent="0.3">
      <c r="A114" s="35">
        <f>IF(Замеры!B110=0, " ", Замеры!B110)</f>
        <v>107</v>
      </c>
      <c r="B114" s="49" t="str">
        <f>Замеры!G110</f>
        <v xml:space="preserve">Группа от QF </v>
      </c>
      <c r="C114" s="49" t="str">
        <f>IF(Замеры!J110=0, " ", Замеры!J110)</f>
        <v xml:space="preserve"> </v>
      </c>
      <c r="D114" s="49" t="str">
        <f>IF(O114=0, " ", CONCATENATE(Замеры!T110,Замеры!U110,Замеры!V110,Замеры!W110,Замеры!AB110))</f>
        <v xml:space="preserve"> </v>
      </c>
      <c r="E114" s="49" t="str">
        <f>IF(Замеры!L110=0, " ", Замеры!L110)</f>
        <v xml:space="preserve"> </v>
      </c>
      <c r="F114" s="49" t="e">
        <f t="shared" si="48"/>
        <v>#VALUE!</v>
      </c>
      <c r="G114" s="51" t="str">
        <f t="shared" si="49"/>
        <v>-</v>
      </c>
      <c r="H114" s="52" t="str">
        <f t="shared" si="50"/>
        <v>-</v>
      </c>
      <c r="I114" s="51" t="str">
        <f t="shared" si="51"/>
        <v>-</v>
      </c>
      <c r="J114" s="29" t="str">
        <f t="shared" si="52"/>
        <v>-</v>
      </c>
      <c r="K114" s="46" t="str">
        <f t="shared" si="53"/>
        <v>-</v>
      </c>
      <c r="L114" s="29" t="str">
        <f t="shared" si="54"/>
        <v>-</v>
      </c>
      <c r="M114" s="29" t="str">
        <f t="shared" si="55"/>
        <v xml:space="preserve"> </v>
      </c>
      <c r="N114" s="29" t="str">
        <f t="shared" ca="1" si="56"/>
        <v xml:space="preserve"> </v>
      </c>
      <c r="O114" s="8">
        <f>Замеры!R110</f>
        <v>0</v>
      </c>
      <c r="P114" s="8" t="b">
        <f t="shared" si="44"/>
        <v>1</v>
      </c>
      <c r="Q114" s="8" t="b">
        <f t="shared" si="45"/>
        <v>1</v>
      </c>
      <c r="R114" s="8" t="b">
        <f t="shared" si="46"/>
        <v>1</v>
      </c>
      <c r="S114" s="8" t="s">
        <v>72</v>
      </c>
      <c r="T114" s="8" t="e">
        <f t="shared" si="57"/>
        <v>#VALUE!</v>
      </c>
      <c r="U114" s="12" t="s">
        <v>72</v>
      </c>
      <c r="V114" s="8" t="e">
        <f t="shared" si="58"/>
        <v>#VALUE!</v>
      </c>
      <c r="X114" s="13" t="str">
        <f t="shared" si="47"/>
        <v xml:space="preserve"> </v>
      </c>
      <c r="Y114" s="8" t="e">
        <f t="shared" si="59"/>
        <v>#VALUE!</v>
      </c>
      <c r="AA114" s="14" t="e">
        <f t="shared" ca="1" si="60"/>
        <v>#VALUE!</v>
      </c>
      <c r="AB114" s="14" t="e">
        <f t="shared" ca="1" si="61"/>
        <v>#VALUE!</v>
      </c>
      <c r="AC114" s="14" t="e">
        <f t="shared" ca="1" si="62"/>
        <v>#VALUE!</v>
      </c>
      <c r="AD114" s="8" t="e">
        <f t="shared" ca="1" si="63"/>
        <v>#VALUE!</v>
      </c>
      <c r="AE114" s="8" t="e">
        <f t="shared" ca="1" si="64"/>
        <v>#VALUE!</v>
      </c>
      <c r="AF114" s="8" t="e">
        <f t="shared" ca="1" si="65"/>
        <v>#VALUE!</v>
      </c>
    </row>
    <row r="115" spans="1:32" x14ac:dyDescent="0.3">
      <c r="A115" s="35">
        <f>IF(Замеры!B111=0, " ", Замеры!B111)</f>
        <v>108</v>
      </c>
      <c r="B115" s="49" t="str">
        <f>Замеры!G111</f>
        <v xml:space="preserve">Группа от QF </v>
      </c>
      <c r="C115" s="49" t="str">
        <f>IF(Замеры!J111=0, " ", Замеры!J111)</f>
        <v xml:space="preserve"> </v>
      </c>
      <c r="D115" s="49" t="str">
        <f>IF(O115=0, " ", CONCATENATE(Замеры!T111,Замеры!U111,Замеры!V111,Замеры!W111,Замеры!AB111))</f>
        <v xml:space="preserve"> </v>
      </c>
      <c r="E115" s="49" t="str">
        <f>IF(Замеры!L111=0, " ", Замеры!L111)</f>
        <v xml:space="preserve"> </v>
      </c>
      <c r="F115" s="49" t="e">
        <f t="shared" si="48"/>
        <v>#VALUE!</v>
      </c>
      <c r="G115" s="51" t="str">
        <f t="shared" si="49"/>
        <v>-</v>
      </c>
      <c r="H115" s="52" t="str">
        <f t="shared" si="50"/>
        <v>-</v>
      </c>
      <c r="I115" s="51" t="str">
        <f t="shared" si="51"/>
        <v>-</v>
      </c>
      <c r="J115" s="29" t="str">
        <f t="shared" si="52"/>
        <v>-</v>
      </c>
      <c r="K115" s="46" t="str">
        <f t="shared" si="53"/>
        <v>-</v>
      </c>
      <c r="L115" s="29" t="str">
        <f t="shared" si="54"/>
        <v>-</v>
      </c>
      <c r="M115" s="29" t="str">
        <f t="shared" si="55"/>
        <v xml:space="preserve"> </v>
      </c>
      <c r="N115" s="29" t="str">
        <f t="shared" ca="1" si="56"/>
        <v xml:space="preserve"> </v>
      </c>
      <c r="O115" s="8">
        <f>Замеры!R111</f>
        <v>0</v>
      </c>
      <c r="P115" s="8" t="b">
        <f t="shared" si="44"/>
        <v>1</v>
      </c>
      <c r="Q115" s="8" t="b">
        <f t="shared" si="45"/>
        <v>1</v>
      </c>
      <c r="R115" s="8" t="b">
        <f t="shared" si="46"/>
        <v>1</v>
      </c>
      <c r="S115" s="8" t="s">
        <v>72</v>
      </c>
      <c r="T115" s="8" t="e">
        <f t="shared" si="57"/>
        <v>#VALUE!</v>
      </c>
      <c r="U115" s="12" t="s">
        <v>72</v>
      </c>
      <c r="V115" s="8" t="e">
        <f t="shared" si="58"/>
        <v>#VALUE!</v>
      </c>
      <c r="X115" s="13" t="str">
        <f t="shared" si="47"/>
        <v xml:space="preserve"> </v>
      </c>
      <c r="Y115" s="8" t="e">
        <f t="shared" si="59"/>
        <v>#VALUE!</v>
      </c>
      <c r="AA115" s="14" t="e">
        <f t="shared" ca="1" si="60"/>
        <v>#VALUE!</v>
      </c>
      <c r="AB115" s="14" t="e">
        <f t="shared" ca="1" si="61"/>
        <v>#VALUE!</v>
      </c>
      <c r="AC115" s="14" t="e">
        <f t="shared" ca="1" si="62"/>
        <v>#VALUE!</v>
      </c>
      <c r="AD115" s="8" t="e">
        <f t="shared" ca="1" si="63"/>
        <v>#VALUE!</v>
      </c>
      <c r="AE115" s="8" t="e">
        <f t="shared" ca="1" si="64"/>
        <v>#VALUE!</v>
      </c>
      <c r="AF115" s="8" t="e">
        <f t="shared" ca="1" si="65"/>
        <v>#VALUE!</v>
      </c>
    </row>
    <row r="116" spans="1:32" x14ac:dyDescent="0.3">
      <c r="A116" s="35">
        <f>IF(Замеры!B112=0, " ", Замеры!B112)</f>
        <v>109</v>
      </c>
      <c r="B116" s="49" t="str">
        <f>Замеры!G112</f>
        <v xml:space="preserve">Группа от QF </v>
      </c>
      <c r="C116" s="49" t="str">
        <f>IF(Замеры!J112=0, " ", Замеры!J112)</f>
        <v xml:space="preserve"> </v>
      </c>
      <c r="D116" s="49" t="str">
        <f>IF(O116=0, " ", CONCATENATE(Замеры!T112,Замеры!U112,Замеры!V112,Замеры!W112,Замеры!AB112))</f>
        <v xml:space="preserve"> </v>
      </c>
      <c r="E116" s="49" t="str">
        <f>IF(Замеры!L112=0, " ", Замеры!L112)</f>
        <v xml:space="preserve"> </v>
      </c>
      <c r="F116" s="49" t="e">
        <f t="shared" si="48"/>
        <v>#VALUE!</v>
      </c>
      <c r="G116" s="51" t="str">
        <f t="shared" si="49"/>
        <v>-</v>
      </c>
      <c r="H116" s="52" t="str">
        <f t="shared" si="50"/>
        <v>-</v>
      </c>
      <c r="I116" s="51" t="str">
        <f t="shared" si="51"/>
        <v>-</v>
      </c>
      <c r="J116" s="29" t="str">
        <f t="shared" si="52"/>
        <v>-</v>
      </c>
      <c r="K116" s="46" t="str">
        <f t="shared" si="53"/>
        <v>-</v>
      </c>
      <c r="L116" s="29" t="str">
        <f t="shared" si="54"/>
        <v>-</v>
      </c>
      <c r="M116" s="29" t="str">
        <f t="shared" si="55"/>
        <v xml:space="preserve"> </v>
      </c>
      <c r="N116" s="29" t="str">
        <f t="shared" ca="1" si="56"/>
        <v xml:space="preserve"> </v>
      </c>
      <c r="O116" s="8">
        <f>Замеры!R112</f>
        <v>0</v>
      </c>
      <c r="P116" s="8" t="b">
        <f t="shared" si="44"/>
        <v>1</v>
      </c>
      <c r="Q116" s="8" t="b">
        <f t="shared" si="45"/>
        <v>1</v>
      </c>
      <c r="R116" s="8" t="b">
        <f t="shared" si="46"/>
        <v>1</v>
      </c>
      <c r="S116" s="8" t="s">
        <v>72</v>
      </c>
      <c r="T116" s="8" t="e">
        <f t="shared" si="57"/>
        <v>#VALUE!</v>
      </c>
      <c r="U116" s="12" t="s">
        <v>72</v>
      </c>
      <c r="V116" s="8" t="e">
        <f t="shared" si="58"/>
        <v>#VALUE!</v>
      </c>
      <c r="X116" s="13" t="str">
        <f t="shared" si="47"/>
        <v xml:space="preserve"> </v>
      </c>
      <c r="Y116" s="8" t="e">
        <f t="shared" si="59"/>
        <v>#VALUE!</v>
      </c>
      <c r="AA116" s="14" t="e">
        <f t="shared" ca="1" si="60"/>
        <v>#VALUE!</v>
      </c>
      <c r="AB116" s="14" t="e">
        <f t="shared" ca="1" si="61"/>
        <v>#VALUE!</v>
      </c>
      <c r="AC116" s="14" t="e">
        <f t="shared" ca="1" si="62"/>
        <v>#VALUE!</v>
      </c>
      <c r="AD116" s="8" t="e">
        <f t="shared" ca="1" si="63"/>
        <v>#VALUE!</v>
      </c>
      <c r="AE116" s="8" t="e">
        <f t="shared" ca="1" si="64"/>
        <v>#VALUE!</v>
      </c>
      <c r="AF116" s="8" t="e">
        <f t="shared" ca="1" si="65"/>
        <v>#VALUE!</v>
      </c>
    </row>
    <row r="117" spans="1:32" x14ac:dyDescent="0.3">
      <c r="A117" s="35">
        <f>IF(Замеры!B113=0, " ", Замеры!B113)</f>
        <v>110</v>
      </c>
      <c r="B117" s="49" t="str">
        <f>Замеры!G113</f>
        <v xml:space="preserve">Группа от QF </v>
      </c>
      <c r="C117" s="49" t="str">
        <f>IF(Замеры!J113=0, " ", Замеры!J113)</f>
        <v xml:space="preserve"> </v>
      </c>
      <c r="D117" s="49" t="str">
        <f>IF(O117=0, " ", CONCATENATE(Замеры!T113,Замеры!U113,Замеры!V113,Замеры!W113,Замеры!AB113))</f>
        <v xml:space="preserve"> </v>
      </c>
      <c r="E117" s="49" t="str">
        <f>IF(Замеры!L113=0, " ", Замеры!L113)</f>
        <v xml:space="preserve"> </v>
      </c>
      <c r="F117" s="49" t="e">
        <f t="shared" si="48"/>
        <v>#VALUE!</v>
      </c>
      <c r="G117" s="51" t="str">
        <f t="shared" si="49"/>
        <v>-</v>
      </c>
      <c r="H117" s="52" t="str">
        <f t="shared" si="50"/>
        <v>-</v>
      </c>
      <c r="I117" s="51" t="str">
        <f t="shared" si="51"/>
        <v>-</v>
      </c>
      <c r="J117" s="29" t="str">
        <f t="shared" si="52"/>
        <v>-</v>
      </c>
      <c r="K117" s="46" t="str">
        <f t="shared" si="53"/>
        <v>-</v>
      </c>
      <c r="L117" s="29" t="str">
        <f t="shared" si="54"/>
        <v>-</v>
      </c>
      <c r="M117" s="29" t="str">
        <f t="shared" si="55"/>
        <v xml:space="preserve"> </v>
      </c>
      <c r="N117" s="29" t="str">
        <f t="shared" ca="1" si="56"/>
        <v xml:space="preserve"> </v>
      </c>
      <c r="O117" s="8">
        <f>Замеры!R113</f>
        <v>0</v>
      </c>
      <c r="P117" s="8" t="b">
        <f t="shared" si="44"/>
        <v>1</v>
      </c>
      <c r="Q117" s="8" t="b">
        <f t="shared" si="45"/>
        <v>1</v>
      </c>
      <c r="R117" s="8" t="b">
        <f t="shared" si="46"/>
        <v>1</v>
      </c>
      <c r="S117" s="8" t="s">
        <v>72</v>
      </c>
      <c r="T117" s="8" t="e">
        <f t="shared" si="57"/>
        <v>#VALUE!</v>
      </c>
      <c r="U117" s="12" t="s">
        <v>72</v>
      </c>
      <c r="V117" s="8" t="e">
        <f t="shared" si="58"/>
        <v>#VALUE!</v>
      </c>
      <c r="X117" s="13" t="str">
        <f t="shared" si="47"/>
        <v xml:space="preserve"> </v>
      </c>
      <c r="Y117" s="8" t="e">
        <f t="shared" si="59"/>
        <v>#VALUE!</v>
      </c>
      <c r="AA117" s="14" t="e">
        <f t="shared" ca="1" si="60"/>
        <v>#VALUE!</v>
      </c>
      <c r="AB117" s="14" t="e">
        <f t="shared" ca="1" si="61"/>
        <v>#VALUE!</v>
      </c>
      <c r="AC117" s="14" t="e">
        <f t="shared" ca="1" si="62"/>
        <v>#VALUE!</v>
      </c>
      <c r="AD117" s="8" t="e">
        <f t="shared" ca="1" si="63"/>
        <v>#VALUE!</v>
      </c>
      <c r="AE117" s="8" t="e">
        <f t="shared" ca="1" si="64"/>
        <v>#VALUE!</v>
      </c>
      <c r="AF117" s="8" t="e">
        <f t="shared" ca="1" si="65"/>
        <v>#VALUE!</v>
      </c>
    </row>
    <row r="118" spans="1:32" x14ac:dyDescent="0.3">
      <c r="A118" s="35">
        <f>IF(Замеры!B114=0, " ", Замеры!B114)</f>
        <v>111</v>
      </c>
      <c r="B118" s="49" t="str">
        <f>Замеры!G114</f>
        <v xml:space="preserve">Группа от QF </v>
      </c>
      <c r="C118" s="49" t="str">
        <f>IF(Замеры!J114=0, " ", Замеры!J114)</f>
        <v xml:space="preserve"> </v>
      </c>
      <c r="D118" s="49" t="str">
        <f>IF(O118=0, " ", CONCATENATE(Замеры!T114,Замеры!U114,Замеры!V114,Замеры!W114,Замеры!AB114))</f>
        <v xml:space="preserve"> </v>
      </c>
      <c r="E118" s="49" t="str">
        <f>IF(Замеры!L114=0, " ", Замеры!L114)</f>
        <v xml:space="preserve"> </v>
      </c>
      <c r="F118" s="49" t="e">
        <f t="shared" si="48"/>
        <v>#VALUE!</v>
      </c>
      <c r="G118" s="51" t="str">
        <f t="shared" si="49"/>
        <v>-</v>
      </c>
      <c r="H118" s="52" t="str">
        <f t="shared" si="50"/>
        <v>-</v>
      </c>
      <c r="I118" s="51" t="str">
        <f t="shared" si="51"/>
        <v>-</v>
      </c>
      <c r="J118" s="29" t="str">
        <f t="shared" si="52"/>
        <v>-</v>
      </c>
      <c r="K118" s="46" t="str">
        <f t="shared" si="53"/>
        <v>-</v>
      </c>
      <c r="L118" s="29" t="str">
        <f t="shared" si="54"/>
        <v>-</v>
      </c>
      <c r="M118" s="29" t="str">
        <f t="shared" si="55"/>
        <v xml:space="preserve"> </v>
      </c>
      <c r="N118" s="29" t="str">
        <f t="shared" ca="1" si="56"/>
        <v xml:space="preserve"> </v>
      </c>
      <c r="O118" s="8">
        <f>Замеры!R114</f>
        <v>0</v>
      </c>
      <c r="P118" s="8" t="b">
        <f t="shared" si="44"/>
        <v>1</v>
      </c>
      <c r="Q118" s="8" t="b">
        <f t="shared" si="45"/>
        <v>1</v>
      </c>
      <c r="R118" s="8" t="b">
        <f t="shared" si="46"/>
        <v>1</v>
      </c>
      <c r="S118" s="8" t="s">
        <v>72</v>
      </c>
      <c r="T118" s="8" t="e">
        <f t="shared" si="57"/>
        <v>#VALUE!</v>
      </c>
      <c r="U118" s="12" t="s">
        <v>72</v>
      </c>
      <c r="V118" s="8" t="e">
        <f t="shared" si="58"/>
        <v>#VALUE!</v>
      </c>
      <c r="X118" s="13" t="str">
        <f t="shared" si="47"/>
        <v xml:space="preserve"> </v>
      </c>
      <c r="Y118" s="8" t="e">
        <f t="shared" si="59"/>
        <v>#VALUE!</v>
      </c>
      <c r="AA118" s="14" t="e">
        <f t="shared" ca="1" si="60"/>
        <v>#VALUE!</v>
      </c>
      <c r="AB118" s="14" t="e">
        <f t="shared" ca="1" si="61"/>
        <v>#VALUE!</v>
      </c>
      <c r="AC118" s="14" t="e">
        <f t="shared" ca="1" si="62"/>
        <v>#VALUE!</v>
      </c>
      <c r="AD118" s="8" t="e">
        <f t="shared" ca="1" si="63"/>
        <v>#VALUE!</v>
      </c>
      <c r="AE118" s="8" t="e">
        <f t="shared" ca="1" si="64"/>
        <v>#VALUE!</v>
      </c>
      <c r="AF118" s="8" t="e">
        <f t="shared" ca="1" si="65"/>
        <v>#VALUE!</v>
      </c>
    </row>
    <row r="119" spans="1:32" x14ac:dyDescent="0.3">
      <c r="A119" s="35">
        <f>IF(Замеры!B115=0, " ", Замеры!B115)</f>
        <v>112</v>
      </c>
      <c r="B119" s="49" t="str">
        <f>Замеры!G115</f>
        <v xml:space="preserve">Группа от QF </v>
      </c>
      <c r="C119" s="49" t="str">
        <f>IF(Замеры!J115=0, " ", Замеры!J115)</f>
        <v xml:space="preserve"> </v>
      </c>
      <c r="D119" s="49" t="str">
        <f>IF(O119=0, " ", CONCATENATE(Замеры!T115,Замеры!U115,Замеры!V115,Замеры!W115,Замеры!AB115))</f>
        <v xml:space="preserve"> </v>
      </c>
      <c r="E119" s="49" t="str">
        <f>IF(Замеры!L115=0, " ", Замеры!L115)</f>
        <v xml:space="preserve"> </v>
      </c>
      <c r="F119" s="49" t="e">
        <f t="shared" si="48"/>
        <v>#VALUE!</v>
      </c>
      <c r="G119" s="51" t="str">
        <f t="shared" si="49"/>
        <v>-</v>
      </c>
      <c r="H119" s="52" t="str">
        <f t="shared" si="50"/>
        <v>-</v>
      </c>
      <c r="I119" s="51" t="str">
        <f t="shared" si="51"/>
        <v>-</v>
      </c>
      <c r="J119" s="29" t="str">
        <f t="shared" si="52"/>
        <v>-</v>
      </c>
      <c r="K119" s="46" t="str">
        <f t="shared" si="53"/>
        <v>-</v>
      </c>
      <c r="L119" s="29" t="str">
        <f t="shared" si="54"/>
        <v>-</v>
      </c>
      <c r="M119" s="29" t="str">
        <f t="shared" si="55"/>
        <v xml:space="preserve"> </v>
      </c>
      <c r="N119" s="29" t="str">
        <f t="shared" ca="1" si="56"/>
        <v xml:space="preserve"> </v>
      </c>
      <c r="O119" s="8">
        <f>Замеры!R115</f>
        <v>0</v>
      </c>
      <c r="P119" s="8" t="b">
        <f t="shared" si="44"/>
        <v>1</v>
      </c>
      <c r="Q119" s="8" t="b">
        <f t="shared" si="45"/>
        <v>1</v>
      </c>
      <c r="R119" s="8" t="b">
        <f t="shared" si="46"/>
        <v>1</v>
      </c>
      <c r="S119" s="8" t="s">
        <v>72</v>
      </c>
      <c r="T119" s="8" t="e">
        <f t="shared" si="57"/>
        <v>#VALUE!</v>
      </c>
      <c r="U119" s="12" t="s">
        <v>72</v>
      </c>
      <c r="V119" s="8" t="e">
        <f t="shared" si="58"/>
        <v>#VALUE!</v>
      </c>
      <c r="X119" s="13" t="str">
        <f t="shared" si="47"/>
        <v xml:space="preserve"> </v>
      </c>
      <c r="Y119" s="8" t="e">
        <f t="shared" si="59"/>
        <v>#VALUE!</v>
      </c>
      <c r="AA119" s="14" t="e">
        <f t="shared" ca="1" si="60"/>
        <v>#VALUE!</v>
      </c>
      <c r="AB119" s="14" t="e">
        <f t="shared" ca="1" si="61"/>
        <v>#VALUE!</v>
      </c>
      <c r="AC119" s="14" t="e">
        <f t="shared" ca="1" si="62"/>
        <v>#VALUE!</v>
      </c>
      <c r="AD119" s="8" t="e">
        <f t="shared" ca="1" si="63"/>
        <v>#VALUE!</v>
      </c>
      <c r="AE119" s="8" t="e">
        <f t="shared" ca="1" si="64"/>
        <v>#VALUE!</v>
      </c>
      <c r="AF119" s="8" t="e">
        <f t="shared" ca="1" si="65"/>
        <v>#VALUE!</v>
      </c>
    </row>
    <row r="120" spans="1:32" x14ac:dyDescent="0.3">
      <c r="A120" s="35">
        <f>IF(Замеры!B116=0, " ", Замеры!B116)</f>
        <v>113</v>
      </c>
      <c r="B120" s="49" t="str">
        <f>Замеры!G116</f>
        <v xml:space="preserve">Группа от QF </v>
      </c>
      <c r="C120" s="49" t="str">
        <f>IF(Замеры!J116=0, " ", Замеры!J116)</f>
        <v xml:space="preserve"> </v>
      </c>
      <c r="D120" s="49" t="str">
        <f>IF(O120=0, " ", CONCATENATE(Замеры!T116,Замеры!U116,Замеры!V116,Замеры!W116,Замеры!AB116))</f>
        <v xml:space="preserve"> </v>
      </c>
      <c r="E120" s="49" t="str">
        <f>IF(Замеры!L116=0, " ", Замеры!L116)</f>
        <v xml:space="preserve"> </v>
      </c>
      <c r="F120" s="49" t="e">
        <f t="shared" si="48"/>
        <v>#VALUE!</v>
      </c>
      <c r="G120" s="51" t="str">
        <f t="shared" si="49"/>
        <v>-</v>
      </c>
      <c r="H120" s="52" t="str">
        <f t="shared" si="50"/>
        <v>-</v>
      </c>
      <c r="I120" s="51" t="str">
        <f t="shared" si="51"/>
        <v>-</v>
      </c>
      <c r="J120" s="29" t="str">
        <f t="shared" si="52"/>
        <v>-</v>
      </c>
      <c r="K120" s="46" t="str">
        <f t="shared" si="53"/>
        <v>-</v>
      </c>
      <c r="L120" s="29" t="str">
        <f t="shared" si="54"/>
        <v>-</v>
      </c>
      <c r="M120" s="29" t="str">
        <f t="shared" si="55"/>
        <v xml:space="preserve"> </v>
      </c>
      <c r="N120" s="29" t="str">
        <f t="shared" ca="1" si="56"/>
        <v xml:space="preserve"> </v>
      </c>
      <c r="O120" s="8">
        <f>Замеры!R116</f>
        <v>0</v>
      </c>
      <c r="P120" s="8" t="b">
        <f t="shared" si="44"/>
        <v>1</v>
      </c>
      <c r="Q120" s="8" t="b">
        <f t="shared" si="45"/>
        <v>1</v>
      </c>
      <c r="R120" s="8" t="b">
        <f t="shared" si="46"/>
        <v>1</v>
      </c>
      <c r="S120" s="8" t="s">
        <v>72</v>
      </c>
      <c r="T120" s="8" t="e">
        <f t="shared" si="57"/>
        <v>#VALUE!</v>
      </c>
      <c r="U120" s="12" t="s">
        <v>72</v>
      </c>
      <c r="V120" s="8" t="e">
        <f t="shared" si="58"/>
        <v>#VALUE!</v>
      </c>
      <c r="X120" s="13" t="str">
        <f t="shared" si="47"/>
        <v xml:space="preserve"> </v>
      </c>
      <c r="Y120" s="8" t="e">
        <f t="shared" si="59"/>
        <v>#VALUE!</v>
      </c>
      <c r="AA120" s="14" t="e">
        <f t="shared" ca="1" si="60"/>
        <v>#VALUE!</v>
      </c>
      <c r="AB120" s="14" t="e">
        <f t="shared" ca="1" si="61"/>
        <v>#VALUE!</v>
      </c>
      <c r="AC120" s="14" t="e">
        <f t="shared" ca="1" si="62"/>
        <v>#VALUE!</v>
      </c>
      <c r="AD120" s="8" t="e">
        <f t="shared" ca="1" si="63"/>
        <v>#VALUE!</v>
      </c>
      <c r="AE120" s="8" t="e">
        <f t="shared" ca="1" si="64"/>
        <v>#VALUE!</v>
      </c>
      <c r="AF120" s="8" t="e">
        <f t="shared" ca="1" si="65"/>
        <v>#VALUE!</v>
      </c>
    </row>
    <row r="121" spans="1:32" x14ac:dyDescent="0.3">
      <c r="A121" s="35">
        <f>IF(Замеры!B117=0, " ", Замеры!B117)</f>
        <v>114</v>
      </c>
      <c r="B121" s="49" t="str">
        <f>Замеры!G117</f>
        <v xml:space="preserve">Группа от QF </v>
      </c>
      <c r="C121" s="49" t="str">
        <f>IF(Замеры!J117=0, " ", Замеры!J117)</f>
        <v xml:space="preserve"> </v>
      </c>
      <c r="D121" s="49" t="str">
        <f>IF(O121=0, " ", CONCATENATE(Замеры!T117,Замеры!U117,Замеры!V117,Замеры!W117,Замеры!AB117))</f>
        <v xml:space="preserve"> </v>
      </c>
      <c r="E121" s="49" t="str">
        <f>IF(Замеры!L117=0, " ", Замеры!L117)</f>
        <v xml:space="preserve"> </v>
      </c>
      <c r="F121" s="49" t="e">
        <f t="shared" si="48"/>
        <v>#VALUE!</v>
      </c>
      <c r="G121" s="51" t="str">
        <f t="shared" si="49"/>
        <v>-</v>
      </c>
      <c r="H121" s="52" t="str">
        <f t="shared" si="50"/>
        <v>-</v>
      </c>
      <c r="I121" s="51" t="str">
        <f t="shared" si="51"/>
        <v>-</v>
      </c>
      <c r="J121" s="29" t="str">
        <f t="shared" si="52"/>
        <v>-</v>
      </c>
      <c r="K121" s="46" t="str">
        <f t="shared" si="53"/>
        <v>-</v>
      </c>
      <c r="L121" s="29" t="str">
        <f t="shared" si="54"/>
        <v>-</v>
      </c>
      <c r="M121" s="29" t="str">
        <f t="shared" si="55"/>
        <v xml:space="preserve"> </v>
      </c>
      <c r="N121" s="29" t="str">
        <f t="shared" ca="1" si="56"/>
        <v xml:space="preserve"> </v>
      </c>
      <c r="O121" s="8">
        <f>Замеры!R117</f>
        <v>0</v>
      </c>
      <c r="P121" s="8" t="b">
        <f t="shared" si="44"/>
        <v>1</v>
      </c>
      <c r="Q121" s="8" t="b">
        <f t="shared" si="45"/>
        <v>1</v>
      </c>
      <c r="R121" s="8" t="b">
        <f t="shared" si="46"/>
        <v>1</v>
      </c>
      <c r="S121" s="8" t="s">
        <v>72</v>
      </c>
      <c r="T121" s="8" t="e">
        <f t="shared" si="57"/>
        <v>#VALUE!</v>
      </c>
      <c r="U121" s="12" t="s">
        <v>72</v>
      </c>
      <c r="V121" s="8" t="e">
        <f t="shared" si="58"/>
        <v>#VALUE!</v>
      </c>
      <c r="X121" s="13" t="str">
        <f t="shared" si="47"/>
        <v xml:space="preserve"> </v>
      </c>
      <c r="Y121" s="8" t="e">
        <f t="shared" si="59"/>
        <v>#VALUE!</v>
      </c>
      <c r="AA121" s="14" t="e">
        <f t="shared" ca="1" si="60"/>
        <v>#VALUE!</v>
      </c>
      <c r="AB121" s="14" t="e">
        <f t="shared" ca="1" si="61"/>
        <v>#VALUE!</v>
      </c>
      <c r="AC121" s="14" t="e">
        <f t="shared" ca="1" si="62"/>
        <v>#VALUE!</v>
      </c>
      <c r="AD121" s="8" t="e">
        <f t="shared" ca="1" si="63"/>
        <v>#VALUE!</v>
      </c>
      <c r="AE121" s="8" t="e">
        <f t="shared" ca="1" si="64"/>
        <v>#VALUE!</v>
      </c>
      <c r="AF121" s="8" t="e">
        <f t="shared" ca="1" si="65"/>
        <v>#VALUE!</v>
      </c>
    </row>
    <row r="122" spans="1:32" x14ac:dyDescent="0.3">
      <c r="A122" s="35">
        <f>IF(Замеры!B118=0, " ", Замеры!B118)</f>
        <v>115</v>
      </c>
      <c r="B122" s="49" t="str">
        <f>Замеры!G118</f>
        <v xml:space="preserve">Группа от QF </v>
      </c>
      <c r="C122" s="49" t="str">
        <f>IF(Замеры!J118=0, " ", Замеры!J118)</f>
        <v xml:space="preserve"> </v>
      </c>
      <c r="D122" s="49" t="str">
        <f>IF(O122=0, " ", CONCATENATE(Замеры!T118,Замеры!U118,Замеры!V118,Замеры!W118,Замеры!AB118))</f>
        <v xml:space="preserve"> </v>
      </c>
      <c r="E122" s="49" t="str">
        <f>IF(Замеры!L118=0, " ", Замеры!L118)</f>
        <v xml:space="preserve"> </v>
      </c>
      <c r="F122" s="49" t="e">
        <f t="shared" si="48"/>
        <v>#VALUE!</v>
      </c>
      <c r="G122" s="51" t="str">
        <f t="shared" si="49"/>
        <v>-</v>
      </c>
      <c r="H122" s="52" t="str">
        <f t="shared" si="50"/>
        <v>-</v>
      </c>
      <c r="I122" s="51" t="str">
        <f t="shared" si="51"/>
        <v>-</v>
      </c>
      <c r="J122" s="29" t="str">
        <f t="shared" si="52"/>
        <v>-</v>
      </c>
      <c r="K122" s="46" t="str">
        <f t="shared" si="53"/>
        <v>-</v>
      </c>
      <c r="L122" s="29" t="str">
        <f t="shared" si="54"/>
        <v>-</v>
      </c>
      <c r="M122" s="29" t="str">
        <f t="shared" si="55"/>
        <v xml:space="preserve"> </v>
      </c>
      <c r="N122" s="29" t="str">
        <f t="shared" ca="1" si="56"/>
        <v xml:space="preserve"> </v>
      </c>
      <c r="O122" s="8">
        <f>Замеры!R118</f>
        <v>0</v>
      </c>
      <c r="P122" s="8" t="b">
        <f t="shared" si="44"/>
        <v>1</v>
      </c>
      <c r="Q122" s="8" t="b">
        <f t="shared" si="45"/>
        <v>1</v>
      </c>
      <c r="R122" s="8" t="b">
        <f t="shared" si="46"/>
        <v>1</v>
      </c>
      <c r="S122" s="8" t="s">
        <v>72</v>
      </c>
      <c r="T122" s="8" t="e">
        <f t="shared" si="57"/>
        <v>#VALUE!</v>
      </c>
      <c r="U122" s="12" t="s">
        <v>72</v>
      </c>
      <c r="V122" s="8" t="e">
        <f t="shared" si="58"/>
        <v>#VALUE!</v>
      </c>
      <c r="X122" s="13" t="str">
        <f t="shared" si="47"/>
        <v xml:space="preserve"> </v>
      </c>
      <c r="Y122" s="8" t="e">
        <f t="shared" si="59"/>
        <v>#VALUE!</v>
      </c>
      <c r="AA122" s="14" t="e">
        <f t="shared" ca="1" si="60"/>
        <v>#VALUE!</v>
      </c>
      <c r="AB122" s="14" t="e">
        <f t="shared" ca="1" si="61"/>
        <v>#VALUE!</v>
      </c>
      <c r="AC122" s="14" t="e">
        <f t="shared" ca="1" si="62"/>
        <v>#VALUE!</v>
      </c>
      <c r="AD122" s="8" t="e">
        <f t="shared" ca="1" si="63"/>
        <v>#VALUE!</v>
      </c>
      <c r="AE122" s="8" t="e">
        <f t="shared" ca="1" si="64"/>
        <v>#VALUE!</v>
      </c>
      <c r="AF122" s="8" t="e">
        <f t="shared" ca="1" si="65"/>
        <v>#VALUE!</v>
      </c>
    </row>
    <row r="123" spans="1:32" x14ac:dyDescent="0.3">
      <c r="A123" s="35">
        <f>IF(Замеры!B119=0, " ", Замеры!B119)</f>
        <v>116</v>
      </c>
      <c r="B123" s="49" t="str">
        <f>Замеры!G119</f>
        <v xml:space="preserve">Группа от QF </v>
      </c>
      <c r="C123" s="49" t="str">
        <f>IF(Замеры!J119=0, " ", Замеры!J119)</f>
        <v xml:space="preserve"> </v>
      </c>
      <c r="D123" s="49" t="str">
        <f>IF(O123=0, " ", CONCATENATE(Замеры!T119,Замеры!U119,Замеры!V119,Замеры!W119,Замеры!AB119))</f>
        <v xml:space="preserve"> </v>
      </c>
      <c r="E123" s="49" t="str">
        <f>IF(Замеры!L119=0, " ", Замеры!L119)</f>
        <v xml:space="preserve"> </v>
      </c>
      <c r="F123" s="49" t="e">
        <f t="shared" si="48"/>
        <v>#VALUE!</v>
      </c>
      <c r="G123" s="51" t="str">
        <f t="shared" si="49"/>
        <v>-</v>
      </c>
      <c r="H123" s="52" t="str">
        <f t="shared" si="50"/>
        <v>-</v>
      </c>
      <c r="I123" s="51" t="str">
        <f t="shared" si="51"/>
        <v>-</v>
      </c>
      <c r="J123" s="29" t="str">
        <f t="shared" si="52"/>
        <v>-</v>
      </c>
      <c r="K123" s="46" t="str">
        <f t="shared" si="53"/>
        <v>-</v>
      </c>
      <c r="L123" s="29" t="str">
        <f t="shared" si="54"/>
        <v>-</v>
      </c>
      <c r="M123" s="29" t="str">
        <f t="shared" si="55"/>
        <v xml:space="preserve"> </v>
      </c>
      <c r="N123" s="29" t="str">
        <f t="shared" ca="1" si="56"/>
        <v xml:space="preserve"> </v>
      </c>
      <c r="O123" s="8">
        <f>Замеры!R119</f>
        <v>0</v>
      </c>
      <c r="P123" s="8" t="b">
        <f t="shared" si="44"/>
        <v>1</v>
      </c>
      <c r="Q123" s="8" t="b">
        <f t="shared" si="45"/>
        <v>1</v>
      </c>
      <c r="R123" s="8" t="b">
        <f t="shared" si="46"/>
        <v>1</v>
      </c>
      <c r="S123" s="8" t="s">
        <v>72</v>
      </c>
      <c r="T123" s="8" t="e">
        <f t="shared" si="57"/>
        <v>#VALUE!</v>
      </c>
      <c r="U123" s="12" t="s">
        <v>72</v>
      </c>
      <c r="V123" s="8" t="e">
        <f t="shared" si="58"/>
        <v>#VALUE!</v>
      </c>
      <c r="X123" s="13" t="str">
        <f t="shared" si="47"/>
        <v xml:space="preserve"> </v>
      </c>
      <c r="Y123" s="8" t="e">
        <f t="shared" si="59"/>
        <v>#VALUE!</v>
      </c>
      <c r="AA123" s="14" t="e">
        <f t="shared" ca="1" si="60"/>
        <v>#VALUE!</v>
      </c>
      <c r="AB123" s="14" t="e">
        <f t="shared" ca="1" si="61"/>
        <v>#VALUE!</v>
      </c>
      <c r="AC123" s="14" t="e">
        <f t="shared" ca="1" si="62"/>
        <v>#VALUE!</v>
      </c>
      <c r="AD123" s="8" t="e">
        <f t="shared" ca="1" si="63"/>
        <v>#VALUE!</v>
      </c>
      <c r="AE123" s="8" t="e">
        <f t="shared" ca="1" si="64"/>
        <v>#VALUE!</v>
      </c>
      <c r="AF123" s="8" t="e">
        <f t="shared" ca="1" si="65"/>
        <v>#VALUE!</v>
      </c>
    </row>
    <row r="124" spans="1:32" x14ac:dyDescent="0.3">
      <c r="A124" s="35">
        <f>IF(Замеры!B120=0, " ", Замеры!B120)</f>
        <v>117</v>
      </c>
      <c r="B124" s="49" t="str">
        <f>Замеры!G120</f>
        <v xml:space="preserve">Группа от QF </v>
      </c>
      <c r="C124" s="49" t="str">
        <f>IF(Замеры!J120=0, " ", Замеры!J120)</f>
        <v xml:space="preserve"> </v>
      </c>
      <c r="D124" s="49" t="str">
        <f>IF(O124=0, " ", CONCATENATE(Замеры!T120,Замеры!U120,Замеры!V120,Замеры!W120,Замеры!AB120))</f>
        <v xml:space="preserve"> </v>
      </c>
      <c r="E124" s="49" t="str">
        <f>IF(Замеры!L120=0, " ", Замеры!L120)</f>
        <v xml:space="preserve"> </v>
      </c>
      <c r="F124" s="49" t="e">
        <f t="shared" si="48"/>
        <v>#VALUE!</v>
      </c>
      <c r="G124" s="51" t="str">
        <f t="shared" si="49"/>
        <v>-</v>
      </c>
      <c r="H124" s="52" t="str">
        <f t="shared" si="50"/>
        <v>-</v>
      </c>
      <c r="I124" s="51" t="str">
        <f t="shared" si="51"/>
        <v>-</v>
      </c>
      <c r="J124" s="29" t="str">
        <f t="shared" si="52"/>
        <v>-</v>
      </c>
      <c r="K124" s="46" t="str">
        <f t="shared" si="53"/>
        <v>-</v>
      </c>
      <c r="L124" s="29" t="str">
        <f t="shared" si="54"/>
        <v>-</v>
      </c>
      <c r="M124" s="29" t="str">
        <f t="shared" si="55"/>
        <v xml:space="preserve"> </v>
      </c>
      <c r="N124" s="29" t="str">
        <f t="shared" ca="1" si="56"/>
        <v xml:space="preserve"> </v>
      </c>
      <c r="O124" s="8">
        <f>Замеры!R120</f>
        <v>0</v>
      </c>
      <c r="P124" s="8" t="b">
        <f t="shared" si="44"/>
        <v>1</v>
      </c>
      <c r="Q124" s="8" t="b">
        <f t="shared" si="45"/>
        <v>1</v>
      </c>
      <c r="R124" s="8" t="b">
        <f t="shared" si="46"/>
        <v>1</v>
      </c>
      <c r="S124" s="8" t="s">
        <v>72</v>
      </c>
      <c r="T124" s="8" t="e">
        <f t="shared" si="57"/>
        <v>#VALUE!</v>
      </c>
      <c r="U124" s="12" t="s">
        <v>72</v>
      </c>
      <c r="V124" s="8" t="e">
        <f t="shared" si="58"/>
        <v>#VALUE!</v>
      </c>
      <c r="X124" s="13" t="str">
        <f t="shared" si="47"/>
        <v xml:space="preserve"> </v>
      </c>
      <c r="Y124" s="8" t="e">
        <f t="shared" si="59"/>
        <v>#VALUE!</v>
      </c>
      <c r="AA124" s="14" t="e">
        <f t="shared" ca="1" si="60"/>
        <v>#VALUE!</v>
      </c>
      <c r="AB124" s="14" t="e">
        <f t="shared" ca="1" si="61"/>
        <v>#VALUE!</v>
      </c>
      <c r="AC124" s="14" t="e">
        <f t="shared" ca="1" si="62"/>
        <v>#VALUE!</v>
      </c>
      <c r="AD124" s="8" t="e">
        <f t="shared" ca="1" si="63"/>
        <v>#VALUE!</v>
      </c>
      <c r="AE124" s="8" t="e">
        <f t="shared" ca="1" si="64"/>
        <v>#VALUE!</v>
      </c>
      <c r="AF124" s="8" t="e">
        <f t="shared" ca="1" si="65"/>
        <v>#VALUE!</v>
      </c>
    </row>
    <row r="125" spans="1:32" x14ac:dyDescent="0.3">
      <c r="A125" s="35">
        <f>IF(Замеры!B121=0, " ", Замеры!B121)</f>
        <v>118</v>
      </c>
      <c r="B125" s="49" t="str">
        <f>Замеры!G121</f>
        <v xml:space="preserve">Группа от QF </v>
      </c>
      <c r="C125" s="49" t="str">
        <f>IF(Замеры!J121=0, " ", Замеры!J121)</f>
        <v xml:space="preserve"> </v>
      </c>
      <c r="D125" s="49" t="str">
        <f>IF(O125=0, " ", CONCATENATE(Замеры!T121,Замеры!U121,Замеры!V121,Замеры!W121,Замеры!AB121))</f>
        <v xml:space="preserve"> </v>
      </c>
      <c r="E125" s="49" t="str">
        <f>IF(Замеры!L121=0, " ", Замеры!L121)</f>
        <v xml:space="preserve"> </v>
      </c>
      <c r="F125" s="49" t="e">
        <f t="shared" si="48"/>
        <v>#VALUE!</v>
      </c>
      <c r="G125" s="51" t="str">
        <f t="shared" si="49"/>
        <v>-</v>
      </c>
      <c r="H125" s="52" t="str">
        <f t="shared" si="50"/>
        <v>-</v>
      </c>
      <c r="I125" s="51" t="str">
        <f t="shared" si="51"/>
        <v>-</v>
      </c>
      <c r="J125" s="29" t="str">
        <f t="shared" si="52"/>
        <v>-</v>
      </c>
      <c r="K125" s="46" t="str">
        <f t="shared" si="53"/>
        <v>-</v>
      </c>
      <c r="L125" s="29" t="str">
        <f t="shared" si="54"/>
        <v>-</v>
      </c>
      <c r="M125" s="29" t="str">
        <f t="shared" si="55"/>
        <v xml:space="preserve"> </v>
      </c>
      <c r="N125" s="29" t="str">
        <f t="shared" ca="1" si="56"/>
        <v xml:space="preserve"> </v>
      </c>
      <c r="O125" s="8">
        <f>Замеры!R121</f>
        <v>0</v>
      </c>
      <c r="P125" s="8" t="b">
        <f t="shared" si="44"/>
        <v>1</v>
      </c>
      <c r="Q125" s="8" t="b">
        <f t="shared" si="45"/>
        <v>1</v>
      </c>
      <c r="R125" s="8" t="b">
        <f t="shared" si="46"/>
        <v>1</v>
      </c>
      <c r="S125" s="8" t="s">
        <v>72</v>
      </c>
      <c r="T125" s="8" t="e">
        <f t="shared" si="57"/>
        <v>#VALUE!</v>
      </c>
      <c r="U125" s="12" t="s">
        <v>72</v>
      </c>
      <c r="V125" s="8" t="e">
        <f t="shared" si="58"/>
        <v>#VALUE!</v>
      </c>
      <c r="X125" s="13" t="str">
        <f t="shared" si="47"/>
        <v xml:space="preserve"> </v>
      </c>
      <c r="Y125" s="8" t="e">
        <f t="shared" si="59"/>
        <v>#VALUE!</v>
      </c>
      <c r="AA125" s="14" t="e">
        <f t="shared" ca="1" si="60"/>
        <v>#VALUE!</v>
      </c>
      <c r="AB125" s="14" t="e">
        <f t="shared" ca="1" si="61"/>
        <v>#VALUE!</v>
      </c>
      <c r="AC125" s="14" t="e">
        <f t="shared" ca="1" si="62"/>
        <v>#VALUE!</v>
      </c>
      <c r="AD125" s="8" t="e">
        <f t="shared" ca="1" si="63"/>
        <v>#VALUE!</v>
      </c>
      <c r="AE125" s="8" t="e">
        <f t="shared" ca="1" si="64"/>
        <v>#VALUE!</v>
      </c>
      <c r="AF125" s="8" t="e">
        <f t="shared" ca="1" si="65"/>
        <v>#VALUE!</v>
      </c>
    </row>
    <row r="126" spans="1:32" x14ac:dyDescent="0.3">
      <c r="A126" s="35">
        <f>IF(Замеры!B122=0, " ", Замеры!B122)</f>
        <v>119</v>
      </c>
      <c r="B126" s="49" t="str">
        <f>Замеры!G122</f>
        <v xml:space="preserve">Группа от QF </v>
      </c>
      <c r="C126" s="49" t="str">
        <f>IF(Замеры!J122=0, " ", Замеры!J122)</f>
        <v xml:space="preserve"> </v>
      </c>
      <c r="D126" s="49" t="str">
        <f>IF(O126=0, " ", CONCATENATE(Замеры!T122,Замеры!U122,Замеры!V122,Замеры!W122,Замеры!AB122))</f>
        <v xml:space="preserve"> </v>
      </c>
      <c r="E126" s="49" t="str">
        <f>IF(Замеры!L122=0, " ", Замеры!L122)</f>
        <v xml:space="preserve"> </v>
      </c>
      <c r="F126" s="49" t="e">
        <f t="shared" si="48"/>
        <v>#VALUE!</v>
      </c>
      <c r="G126" s="51" t="str">
        <f t="shared" si="49"/>
        <v>-</v>
      </c>
      <c r="H126" s="52" t="str">
        <f t="shared" si="50"/>
        <v>-</v>
      </c>
      <c r="I126" s="51" t="str">
        <f t="shared" si="51"/>
        <v>-</v>
      </c>
      <c r="J126" s="29" t="str">
        <f t="shared" si="52"/>
        <v>-</v>
      </c>
      <c r="K126" s="46" t="str">
        <f t="shared" si="53"/>
        <v>-</v>
      </c>
      <c r="L126" s="29" t="str">
        <f t="shared" si="54"/>
        <v>-</v>
      </c>
      <c r="M126" s="29" t="str">
        <f t="shared" si="55"/>
        <v xml:space="preserve"> </v>
      </c>
      <c r="N126" s="29" t="str">
        <f t="shared" ca="1" si="56"/>
        <v xml:space="preserve"> </v>
      </c>
      <c r="O126" s="8">
        <f>Замеры!R122</f>
        <v>0</v>
      </c>
      <c r="P126" s="8" t="b">
        <f t="shared" si="44"/>
        <v>1</v>
      </c>
      <c r="Q126" s="8" t="b">
        <f t="shared" si="45"/>
        <v>1</v>
      </c>
      <c r="R126" s="8" t="b">
        <f t="shared" si="46"/>
        <v>1</v>
      </c>
      <c r="S126" s="8" t="s">
        <v>72</v>
      </c>
      <c r="T126" s="8" t="e">
        <f t="shared" si="57"/>
        <v>#VALUE!</v>
      </c>
      <c r="U126" s="12" t="s">
        <v>72</v>
      </c>
      <c r="V126" s="8" t="e">
        <f t="shared" si="58"/>
        <v>#VALUE!</v>
      </c>
      <c r="X126" s="13" t="str">
        <f t="shared" si="47"/>
        <v xml:space="preserve"> </v>
      </c>
      <c r="Y126" s="8" t="e">
        <f t="shared" si="59"/>
        <v>#VALUE!</v>
      </c>
      <c r="AA126" s="14" t="e">
        <f t="shared" ca="1" si="60"/>
        <v>#VALUE!</v>
      </c>
      <c r="AB126" s="14" t="e">
        <f t="shared" ca="1" si="61"/>
        <v>#VALUE!</v>
      </c>
      <c r="AC126" s="14" t="e">
        <f t="shared" ca="1" si="62"/>
        <v>#VALUE!</v>
      </c>
      <c r="AD126" s="8" t="e">
        <f t="shared" ca="1" si="63"/>
        <v>#VALUE!</v>
      </c>
      <c r="AE126" s="8" t="e">
        <f t="shared" ca="1" si="64"/>
        <v>#VALUE!</v>
      </c>
      <c r="AF126" s="8" t="e">
        <f t="shared" ca="1" si="65"/>
        <v>#VALUE!</v>
      </c>
    </row>
    <row r="127" spans="1:32" x14ac:dyDescent="0.3">
      <c r="A127" s="35">
        <f>IF(Замеры!B123=0, " ", Замеры!B123)</f>
        <v>120</v>
      </c>
      <c r="B127" s="49" t="str">
        <f>Замеры!G123</f>
        <v xml:space="preserve">Группа от QF </v>
      </c>
      <c r="C127" s="49" t="str">
        <f>IF(Замеры!J123=0, " ", Замеры!J123)</f>
        <v xml:space="preserve"> </v>
      </c>
      <c r="D127" s="49" t="str">
        <f>IF(O127=0, " ", CONCATENATE(Замеры!T123,Замеры!U123,Замеры!V123,Замеры!W123,Замеры!AB123))</f>
        <v xml:space="preserve"> </v>
      </c>
      <c r="E127" s="49" t="str">
        <f>IF(Замеры!L123=0, " ", Замеры!L123)</f>
        <v xml:space="preserve"> </v>
      </c>
      <c r="F127" s="49" t="e">
        <f t="shared" si="48"/>
        <v>#VALUE!</v>
      </c>
      <c r="G127" s="51" t="str">
        <f t="shared" si="49"/>
        <v>-</v>
      </c>
      <c r="H127" s="52" t="str">
        <f t="shared" si="50"/>
        <v>-</v>
      </c>
      <c r="I127" s="51" t="str">
        <f t="shared" si="51"/>
        <v>-</v>
      </c>
      <c r="J127" s="29" t="str">
        <f t="shared" si="52"/>
        <v>-</v>
      </c>
      <c r="K127" s="46" t="str">
        <f t="shared" si="53"/>
        <v>-</v>
      </c>
      <c r="L127" s="29" t="str">
        <f t="shared" si="54"/>
        <v>-</v>
      </c>
      <c r="M127" s="29" t="str">
        <f t="shared" si="55"/>
        <v xml:space="preserve"> </v>
      </c>
      <c r="N127" s="29" t="str">
        <f t="shared" ca="1" si="56"/>
        <v xml:space="preserve"> </v>
      </c>
      <c r="O127" s="8">
        <f>Замеры!R123</f>
        <v>0</v>
      </c>
      <c r="P127" s="8" t="b">
        <f t="shared" si="44"/>
        <v>1</v>
      </c>
      <c r="Q127" s="8" t="b">
        <f t="shared" si="45"/>
        <v>1</v>
      </c>
      <c r="R127" s="8" t="b">
        <f t="shared" si="46"/>
        <v>1</v>
      </c>
      <c r="S127" s="8" t="s">
        <v>72</v>
      </c>
      <c r="T127" s="8" t="e">
        <f t="shared" si="57"/>
        <v>#VALUE!</v>
      </c>
      <c r="U127" s="12" t="s">
        <v>72</v>
      </c>
      <c r="V127" s="8" t="e">
        <f t="shared" si="58"/>
        <v>#VALUE!</v>
      </c>
      <c r="X127" s="13" t="str">
        <f t="shared" si="47"/>
        <v xml:space="preserve"> </v>
      </c>
      <c r="Y127" s="8" t="e">
        <f t="shared" si="59"/>
        <v>#VALUE!</v>
      </c>
      <c r="AA127" s="14" t="e">
        <f t="shared" ca="1" si="60"/>
        <v>#VALUE!</v>
      </c>
      <c r="AB127" s="14" t="e">
        <f t="shared" ca="1" si="61"/>
        <v>#VALUE!</v>
      </c>
      <c r="AC127" s="14" t="e">
        <f t="shared" ca="1" si="62"/>
        <v>#VALUE!</v>
      </c>
      <c r="AD127" s="8" t="e">
        <f t="shared" ca="1" si="63"/>
        <v>#VALUE!</v>
      </c>
      <c r="AE127" s="8" t="e">
        <f t="shared" ca="1" si="64"/>
        <v>#VALUE!</v>
      </c>
      <c r="AF127" s="8" t="e">
        <f t="shared" ca="1" si="65"/>
        <v>#VALUE!</v>
      </c>
    </row>
    <row r="128" spans="1:32" x14ac:dyDescent="0.3">
      <c r="A128" s="35">
        <f>IF(Замеры!B124=0, " ", Замеры!B124)</f>
        <v>121</v>
      </c>
      <c r="B128" s="49" t="str">
        <f>Замеры!G124</f>
        <v xml:space="preserve">Группа от QF </v>
      </c>
      <c r="C128" s="49" t="str">
        <f>IF(Замеры!J124=0, " ", Замеры!J124)</f>
        <v xml:space="preserve"> </v>
      </c>
      <c r="D128" s="49" t="str">
        <f>IF(O128=0, " ", CONCATENATE(Замеры!T124,Замеры!U124,Замеры!V124,Замеры!W124,Замеры!AB124))</f>
        <v xml:space="preserve"> </v>
      </c>
      <c r="E128" s="49" t="str">
        <f>IF(Замеры!L124=0, " ", Замеры!L124)</f>
        <v xml:space="preserve"> </v>
      </c>
      <c r="F128" s="49" t="e">
        <f t="shared" si="48"/>
        <v>#VALUE!</v>
      </c>
      <c r="G128" s="51" t="str">
        <f t="shared" si="49"/>
        <v>-</v>
      </c>
      <c r="H128" s="52" t="str">
        <f t="shared" si="50"/>
        <v>-</v>
      </c>
      <c r="I128" s="51" t="str">
        <f t="shared" si="51"/>
        <v>-</v>
      </c>
      <c r="J128" s="29" t="str">
        <f t="shared" si="52"/>
        <v>-</v>
      </c>
      <c r="K128" s="46" t="str">
        <f t="shared" si="53"/>
        <v>-</v>
      </c>
      <c r="L128" s="29" t="str">
        <f t="shared" si="54"/>
        <v>-</v>
      </c>
      <c r="M128" s="29" t="str">
        <f t="shared" si="55"/>
        <v xml:space="preserve"> </v>
      </c>
      <c r="N128" s="29" t="str">
        <f t="shared" ca="1" si="56"/>
        <v xml:space="preserve"> </v>
      </c>
      <c r="O128" s="8">
        <f>Замеры!R124</f>
        <v>0</v>
      </c>
      <c r="P128" s="8" t="b">
        <f t="shared" si="44"/>
        <v>1</v>
      </c>
      <c r="Q128" s="8" t="b">
        <f t="shared" si="45"/>
        <v>1</v>
      </c>
      <c r="R128" s="8" t="b">
        <f t="shared" si="46"/>
        <v>1</v>
      </c>
      <c r="S128" s="8" t="s">
        <v>72</v>
      </c>
      <c r="T128" s="8" t="e">
        <f t="shared" si="57"/>
        <v>#VALUE!</v>
      </c>
      <c r="U128" s="12" t="s">
        <v>72</v>
      </c>
      <c r="V128" s="8" t="e">
        <f t="shared" si="58"/>
        <v>#VALUE!</v>
      </c>
      <c r="X128" s="13" t="str">
        <f t="shared" si="47"/>
        <v xml:space="preserve"> </v>
      </c>
      <c r="Y128" s="8" t="e">
        <f t="shared" si="59"/>
        <v>#VALUE!</v>
      </c>
      <c r="AA128" s="14" t="e">
        <f t="shared" ca="1" si="60"/>
        <v>#VALUE!</v>
      </c>
      <c r="AB128" s="14" t="e">
        <f t="shared" ca="1" si="61"/>
        <v>#VALUE!</v>
      </c>
      <c r="AC128" s="14" t="e">
        <f t="shared" ca="1" si="62"/>
        <v>#VALUE!</v>
      </c>
      <c r="AD128" s="8" t="e">
        <f t="shared" ca="1" si="63"/>
        <v>#VALUE!</v>
      </c>
      <c r="AE128" s="8" t="e">
        <f t="shared" ca="1" si="64"/>
        <v>#VALUE!</v>
      </c>
      <c r="AF128" s="8" t="e">
        <f t="shared" ca="1" si="65"/>
        <v>#VALUE!</v>
      </c>
    </row>
    <row r="129" spans="1:32" x14ac:dyDescent="0.3">
      <c r="A129" s="35">
        <f>IF(Замеры!B125=0, " ", Замеры!B125)</f>
        <v>122</v>
      </c>
      <c r="B129" s="49" t="str">
        <f>Замеры!G125</f>
        <v xml:space="preserve">Группа от QF </v>
      </c>
      <c r="C129" s="49" t="str">
        <f>IF(Замеры!J125=0, " ", Замеры!J125)</f>
        <v xml:space="preserve"> </v>
      </c>
      <c r="D129" s="49" t="str">
        <f>IF(O129=0, " ", CONCATENATE(Замеры!T125,Замеры!U125,Замеры!V125,Замеры!W125,Замеры!AB125))</f>
        <v xml:space="preserve"> </v>
      </c>
      <c r="E129" s="49" t="str">
        <f>IF(Замеры!L125=0, " ", Замеры!L125)</f>
        <v xml:space="preserve"> </v>
      </c>
      <c r="F129" s="49" t="e">
        <f t="shared" si="48"/>
        <v>#VALUE!</v>
      </c>
      <c r="G129" s="51" t="str">
        <f t="shared" si="49"/>
        <v>-</v>
      </c>
      <c r="H129" s="52" t="str">
        <f t="shared" si="50"/>
        <v>-</v>
      </c>
      <c r="I129" s="51" t="str">
        <f t="shared" si="51"/>
        <v>-</v>
      </c>
      <c r="J129" s="29" t="str">
        <f t="shared" si="52"/>
        <v>-</v>
      </c>
      <c r="K129" s="46" t="str">
        <f t="shared" si="53"/>
        <v>-</v>
      </c>
      <c r="L129" s="29" t="str">
        <f t="shared" si="54"/>
        <v>-</v>
      </c>
      <c r="M129" s="29" t="str">
        <f t="shared" si="55"/>
        <v xml:space="preserve"> </v>
      </c>
      <c r="N129" s="29" t="str">
        <f t="shared" ca="1" si="56"/>
        <v xml:space="preserve"> </v>
      </c>
      <c r="O129" s="8">
        <f>Замеры!R125</f>
        <v>0</v>
      </c>
      <c r="P129" s="8" t="b">
        <f t="shared" si="44"/>
        <v>1</v>
      </c>
      <c r="Q129" s="8" t="b">
        <f t="shared" si="45"/>
        <v>1</v>
      </c>
      <c r="R129" s="8" t="b">
        <f t="shared" si="46"/>
        <v>1</v>
      </c>
      <c r="S129" s="8" t="s">
        <v>72</v>
      </c>
      <c r="T129" s="8" t="e">
        <f t="shared" si="57"/>
        <v>#VALUE!</v>
      </c>
      <c r="U129" s="12" t="s">
        <v>72</v>
      </c>
      <c r="V129" s="8" t="e">
        <f t="shared" si="58"/>
        <v>#VALUE!</v>
      </c>
      <c r="X129" s="13" t="str">
        <f t="shared" si="47"/>
        <v xml:space="preserve"> </v>
      </c>
      <c r="Y129" s="8" t="e">
        <f t="shared" si="59"/>
        <v>#VALUE!</v>
      </c>
      <c r="AA129" s="14" t="e">
        <f t="shared" ca="1" si="60"/>
        <v>#VALUE!</v>
      </c>
      <c r="AB129" s="14" t="e">
        <f t="shared" ca="1" si="61"/>
        <v>#VALUE!</v>
      </c>
      <c r="AC129" s="14" t="e">
        <f t="shared" ca="1" si="62"/>
        <v>#VALUE!</v>
      </c>
      <c r="AD129" s="8" t="e">
        <f t="shared" ca="1" si="63"/>
        <v>#VALUE!</v>
      </c>
      <c r="AE129" s="8" t="e">
        <f t="shared" ca="1" si="64"/>
        <v>#VALUE!</v>
      </c>
      <c r="AF129" s="8" t="e">
        <f t="shared" ca="1" si="65"/>
        <v>#VALUE!</v>
      </c>
    </row>
    <row r="130" spans="1:32" x14ac:dyDescent="0.3">
      <c r="A130" s="35">
        <f>IF(Замеры!B126=0, " ", Замеры!B126)</f>
        <v>123</v>
      </c>
      <c r="B130" s="49" t="str">
        <f>Замеры!G126</f>
        <v xml:space="preserve">Группа от QF </v>
      </c>
      <c r="C130" s="49" t="str">
        <f>IF(Замеры!J126=0, " ", Замеры!J126)</f>
        <v xml:space="preserve"> </v>
      </c>
      <c r="D130" s="49" t="str">
        <f>IF(O130=0, " ", CONCATENATE(Замеры!T126,Замеры!U126,Замеры!V126,Замеры!W126,Замеры!AB126))</f>
        <v xml:space="preserve"> </v>
      </c>
      <c r="E130" s="49" t="str">
        <f>IF(Замеры!L126=0, " ", Замеры!L126)</f>
        <v xml:space="preserve"> </v>
      </c>
      <c r="F130" s="49" t="e">
        <f t="shared" si="48"/>
        <v>#VALUE!</v>
      </c>
      <c r="G130" s="51" t="str">
        <f t="shared" si="49"/>
        <v>-</v>
      </c>
      <c r="H130" s="52" t="str">
        <f t="shared" si="50"/>
        <v>-</v>
      </c>
      <c r="I130" s="51" t="str">
        <f t="shared" si="51"/>
        <v>-</v>
      </c>
      <c r="J130" s="29" t="str">
        <f t="shared" si="52"/>
        <v>-</v>
      </c>
      <c r="K130" s="46" t="str">
        <f t="shared" si="53"/>
        <v>-</v>
      </c>
      <c r="L130" s="29" t="str">
        <f t="shared" si="54"/>
        <v>-</v>
      </c>
      <c r="M130" s="29" t="str">
        <f t="shared" si="55"/>
        <v xml:space="preserve"> </v>
      </c>
      <c r="N130" s="29" t="str">
        <f t="shared" ca="1" si="56"/>
        <v xml:space="preserve"> </v>
      </c>
      <c r="O130" s="8">
        <f>Замеры!R126</f>
        <v>0</v>
      </c>
      <c r="P130" s="8" t="b">
        <f t="shared" si="44"/>
        <v>1</v>
      </c>
      <c r="Q130" s="8" t="b">
        <f t="shared" si="45"/>
        <v>1</v>
      </c>
      <c r="R130" s="8" t="b">
        <f t="shared" si="46"/>
        <v>1</v>
      </c>
      <c r="S130" s="8" t="s">
        <v>72</v>
      </c>
      <c r="T130" s="8" t="e">
        <f t="shared" si="57"/>
        <v>#VALUE!</v>
      </c>
      <c r="U130" s="12" t="s">
        <v>72</v>
      </c>
      <c r="V130" s="8" t="e">
        <f t="shared" si="58"/>
        <v>#VALUE!</v>
      </c>
      <c r="X130" s="13" t="str">
        <f t="shared" si="47"/>
        <v xml:space="preserve"> </v>
      </c>
      <c r="Y130" s="8" t="e">
        <f t="shared" si="59"/>
        <v>#VALUE!</v>
      </c>
      <c r="AA130" s="14" t="e">
        <f t="shared" ca="1" si="60"/>
        <v>#VALUE!</v>
      </c>
      <c r="AB130" s="14" t="e">
        <f t="shared" ca="1" si="61"/>
        <v>#VALUE!</v>
      </c>
      <c r="AC130" s="14" t="e">
        <f t="shared" ca="1" si="62"/>
        <v>#VALUE!</v>
      </c>
      <c r="AD130" s="8" t="e">
        <f t="shared" ca="1" si="63"/>
        <v>#VALUE!</v>
      </c>
      <c r="AE130" s="8" t="e">
        <f t="shared" ca="1" si="64"/>
        <v>#VALUE!</v>
      </c>
      <c r="AF130" s="8" t="e">
        <f t="shared" ca="1" si="65"/>
        <v>#VALUE!</v>
      </c>
    </row>
    <row r="131" spans="1:32" x14ac:dyDescent="0.3">
      <c r="A131" s="35">
        <f>IF(Замеры!B127=0, " ", Замеры!B127)</f>
        <v>124</v>
      </c>
      <c r="B131" s="49" t="str">
        <f>Замеры!G127</f>
        <v xml:space="preserve">Группа от QF </v>
      </c>
      <c r="C131" s="49" t="str">
        <f>IF(Замеры!J127=0, " ", Замеры!J127)</f>
        <v xml:space="preserve"> </v>
      </c>
      <c r="D131" s="49" t="str">
        <f>IF(O131=0, " ", CONCATENATE(Замеры!T127,Замеры!U127,Замеры!V127,Замеры!W127,Замеры!AB127))</f>
        <v xml:space="preserve"> </v>
      </c>
      <c r="E131" s="49" t="str">
        <f>IF(Замеры!L127=0, " ", Замеры!L127)</f>
        <v xml:space="preserve"> </v>
      </c>
      <c r="F131" s="49" t="e">
        <f t="shared" si="48"/>
        <v>#VALUE!</v>
      </c>
      <c r="G131" s="51" t="str">
        <f t="shared" si="49"/>
        <v>-</v>
      </c>
      <c r="H131" s="52" t="str">
        <f t="shared" si="50"/>
        <v>-</v>
      </c>
      <c r="I131" s="51" t="str">
        <f t="shared" si="51"/>
        <v>-</v>
      </c>
      <c r="J131" s="29" t="str">
        <f t="shared" si="52"/>
        <v>-</v>
      </c>
      <c r="K131" s="46" t="str">
        <f t="shared" si="53"/>
        <v>-</v>
      </c>
      <c r="L131" s="29" t="str">
        <f t="shared" si="54"/>
        <v>-</v>
      </c>
      <c r="M131" s="29" t="str">
        <f t="shared" si="55"/>
        <v xml:space="preserve"> </v>
      </c>
      <c r="N131" s="29" t="str">
        <f t="shared" ca="1" si="56"/>
        <v xml:space="preserve"> </v>
      </c>
      <c r="O131" s="8">
        <f>Замеры!R127</f>
        <v>0</v>
      </c>
      <c r="P131" s="8" t="b">
        <f t="shared" si="44"/>
        <v>1</v>
      </c>
      <c r="Q131" s="8" t="b">
        <f t="shared" si="45"/>
        <v>1</v>
      </c>
      <c r="R131" s="8" t="b">
        <f t="shared" si="46"/>
        <v>1</v>
      </c>
      <c r="S131" s="8" t="s">
        <v>72</v>
      </c>
      <c r="T131" s="8" t="e">
        <f t="shared" si="57"/>
        <v>#VALUE!</v>
      </c>
      <c r="U131" s="12" t="s">
        <v>72</v>
      </c>
      <c r="V131" s="8" t="e">
        <f t="shared" si="58"/>
        <v>#VALUE!</v>
      </c>
      <c r="X131" s="13" t="str">
        <f t="shared" si="47"/>
        <v xml:space="preserve"> </v>
      </c>
      <c r="Y131" s="8" t="e">
        <f t="shared" si="59"/>
        <v>#VALUE!</v>
      </c>
      <c r="AA131" s="14" t="e">
        <f t="shared" ca="1" si="60"/>
        <v>#VALUE!</v>
      </c>
      <c r="AB131" s="14" t="e">
        <f t="shared" ca="1" si="61"/>
        <v>#VALUE!</v>
      </c>
      <c r="AC131" s="14" t="e">
        <f t="shared" ca="1" si="62"/>
        <v>#VALUE!</v>
      </c>
      <c r="AD131" s="8" t="e">
        <f t="shared" ca="1" si="63"/>
        <v>#VALUE!</v>
      </c>
      <c r="AE131" s="8" t="e">
        <f t="shared" ca="1" si="64"/>
        <v>#VALUE!</v>
      </c>
      <c r="AF131" s="8" t="e">
        <f t="shared" ca="1" si="65"/>
        <v>#VALUE!</v>
      </c>
    </row>
    <row r="132" spans="1:32" x14ac:dyDescent="0.3">
      <c r="A132" s="35">
        <f>IF(Замеры!B128=0, " ", Замеры!B128)</f>
        <v>125</v>
      </c>
      <c r="B132" s="49" t="str">
        <f>Замеры!G128</f>
        <v xml:space="preserve">Группа от QF </v>
      </c>
      <c r="C132" s="49" t="str">
        <f>IF(Замеры!J128=0, " ", Замеры!J128)</f>
        <v xml:space="preserve"> </v>
      </c>
      <c r="D132" s="49" t="str">
        <f>IF(O132=0, " ", CONCATENATE(Замеры!T128,Замеры!U128,Замеры!V128,Замеры!W128,Замеры!AB128))</f>
        <v xml:space="preserve"> </v>
      </c>
      <c r="E132" s="49" t="str">
        <f>IF(Замеры!L128=0, " ", Замеры!L128)</f>
        <v xml:space="preserve"> </v>
      </c>
      <c r="F132" s="49" t="e">
        <f t="shared" si="48"/>
        <v>#VALUE!</v>
      </c>
      <c r="G132" s="51" t="str">
        <f t="shared" si="49"/>
        <v>-</v>
      </c>
      <c r="H132" s="52" t="str">
        <f t="shared" si="50"/>
        <v>-</v>
      </c>
      <c r="I132" s="51" t="str">
        <f t="shared" si="51"/>
        <v>-</v>
      </c>
      <c r="J132" s="29" t="str">
        <f t="shared" si="52"/>
        <v>-</v>
      </c>
      <c r="K132" s="46" t="str">
        <f t="shared" si="53"/>
        <v>-</v>
      </c>
      <c r="L132" s="29" t="str">
        <f t="shared" si="54"/>
        <v>-</v>
      </c>
      <c r="M132" s="29" t="str">
        <f t="shared" si="55"/>
        <v xml:space="preserve"> </v>
      </c>
      <c r="N132" s="29" t="str">
        <f t="shared" ca="1" si="56"/>
        <v xml:space="preserve"> </v>
      </c>
      <c r="O132" s="8">
        <f>Замеры!R128</f>
        <v>0</v>
      </c>
      <c r="P132" s="8" t="b">
        <f t="shared" si="44"/>
        <v>1</v>
      </c>
      <c r="Q132" s="8" t="b">
        <f t="shared" si="45"/>
        <v>1</v>
      </c>
      <c r="R132" s="8" t="b">
        <f t="shared" si="46"/>
        <v>1</v>
      </c>
      <c r="S132" s="8" t="s">
        <v>72</v>
      </c>
      <c r="T132" s="8" t="e">
        <f t="shared" si="57"/>
        <v>#VALUE!</v>
      </c>
      <c r="U132" s="12" t="s">
        <v>72</v>
      </c>
      <c r="V132" s="8" t="e">
        <f t="shared" si="58"/>
        <v>#VALUE!</v>
      </c>
      <c r="X132" s="13" t="str">
        <f t="shared" si="47"/>
        <v xml:space="preserve"> </v>
      </c>
      <c r="Y132" s="8" t="e">
        <f t="shared" si="59"/>
        <v>#VALUE!</v>
      </c>
      <c r="AA132" s="14" t="e">
        <f t="shared" ca="1" si="60"/>
        <v>#VALUE!</v>
      </c>
      <c r="AB132" s="14" t="e">
        <f t="shared" ca="1" si="61"/>
        <v>#VALUE!</v>
      </c>
      <c r="AC132" s="14" t="e">
        <f t="shared" ca="1" si="62"/>
        <v>#VALUE!</v>
      </c>
      <c r="AD132" s="8" t="e">
        <f t="shared" ca="1" si="63"/>
        <v>#VALUE!</v>
      </c>
      <c r="AE132" s="8" t="e">
        <f t="shared" ca="1" si="64"/>
        <v>#VALUE!</v>
      </c>
      <c r="AF132" s="8" t="e">
        <f t="shared" ca="1" si="65"/>
        <v>#VALUE!</v>
      </c>
    </row>
    <row r="133" spans="1:32" x14ac:dyDescent="0.3">
      <c r="A133" s="35">
        <f>IF(Замеры!B129=0, " ", Замеры!B129)</f>
        <v>126</v>
      </c>
      <c r="B133" s="49" t="str">
        <f>Замеры!G129</f>
        <v xml:space="preserve">Группа от QF </v>
      </c>
      <c r="C133" s="49" t="str">
        <f>IF(Замеры!J129=0, " ", Замеры!J129)</f>
        <v xml:space="preserve"> </v>
      </c>
      <c r="D133" s="49" t="str">
        <f>IF(O133=0, " ", CONCATENATE(Замеры!T129,Замеры!U129,Замеры!V129,Замеры!W129,Замеры!AB129))</f>
        <v xml:space="preserve"> </v>
      </c>
      <c r="E133" s="49" t="str">
        <f>IF(Замеры!L129=0, " ", Замеры!L129)</f>
        <v xml:space="preserve"> </v>
      </c>
      <c r="F133" s="49" t="e">
        <f t="shared" si="48"/>
        <v>#VALUE!</v>
      </c>
      <c r="G133" s="51" t="str">
        <f t="shared" si="49"/>
        <v>-</v>
      </c>
      <c r="H133" s="52" t="str">
        <f t="shared" si="50"/>
        <v>-</v>
      </c>
      <c r="I133" s="51" t="str">
        <f t="shared" si="51"/>
        <v>-</v>
      </c>
      <c r="J133" s="29" t="str">
        <f t="shared" si="52"/>
        <v>-</v>
      </c>
      <c r="K133" s="46" t="str">
        <f t="shared" si="53"/>
        <v>-</v>
      </c>
      <c r="L133" s="29" t="str">
        <f t="shared" si="54"/>
        <v>-</v>
      </c>
      <c r="M133" s="29" t="str">
        <f t="shared" si="55"/>
        <v xml:space="preserve"> </v>
      </c>
      <c r="N133" s="29" t="str">
        <f t="shared" ca="1" si="56"/>
        <v xml:space="preserve"> </v>
      </c>
      <c r="O133" s="8">
        <f>Замеры!R129</f>
        <v>0</v>
      </c>
      <c r="P133" s="8" t="b">
        <f t="shared" si="44"/>
        <v>1</v>
      </c>
      <c r="Q133" s="8" t="b">
        <f t="shared" si="45"/>
        <v>1</v>
      </c>
      <c r="R133" s="8" t="b">
        <f t="shared" si="46"/>
        <v>1</v>
      </c>
      <c r="S133" s="8" t="s">
        <v>72</v>
      </c>
      <c r="T133" s="8" t="e">
        <f t="shared" si="57"/>
        <v>#VALUE!</v>
      </c>
      <c r="U133" s="12" t="s">
        <v>72</v>
      </c>
      <c r="V133" s="8" t="e">
        <f t="shared" si="58"/>
        <v>#VALUE!</v>
      </c>
      <c r="X133" s="13" t="str">
        <f t="shared" si="47"/>
        <v xml:space="preserve"> </v>
      </c>
      <c r="Y133" s="8" t="e">
        <f t="shared" si="59"/>
        <v>#VALUE!</v>
      </c>
      <c r="AA133" s="14" t="e">
        <f t="shared" ca="1" si="60"/>
        <v>#VALUE!</v>
      </c>
      <c r="AB133" s="14" t="e">
        <f t="shared" ca="1" si="61"/>
        <v>#VALUE!</v>
      </c>
      <c r="AC133" s="14" t="e">
        <f t="shared" ca="1" si="62"/>
        <v>#VALUE!</v>
      </c>
      <c r="AD133" s="8" t="e">
        <f t="shared" ca="1" si="63"/>
        <v>#VALUE!</v>
      </c>
      <c r="AE133" s="8" t="e">
        <f t="shared" ca="1" si="64"/>
        <v>#VALUE!</v>
      </c>
      <c r="AF133" s="8" t="e">
        <f t="shared" ca="1" si="65"/>
        <v>#VALUE!</v>
      </c>
    </row>
    <row r="134" spans="1:32" x14ac:dyDescent="0.3">
      <c r="A134" s="35">
        <f>IF(Замеры!B130=0, " ", Замеры!B130)</f>
        <v>127</v>
      </c>
      <c r="B134" s="49" t="str">
        <f>Замеры!G130</f>
        <v xml:space="preserve">Группа от QF </v>
      </c>
      <c r="C134" s="49" t="str">
        <f>IF(Замеры!J130=0, " ", Замеры!J130)</f>
        <v xml:space="preserve"> </v>
      </c>
      <c r="D134" s="49" t="str">
        <f>IF(O134=0, " ", CONCATENATE(Замеры!T130,Замеры!U130,Замеры!V130,Замеры!W130,Замеры!AB130))</f>
        <v xml:space="preserve"> </v>
      </c>
      <c r="E134" s="49" t="str">
        <f>IF(Замеры!L130=0, " ", Замеры!L130)</f>
        <v xml:space="preserve"> </v>
      </c>
      <c r="F134" s="49" t="e">
        <f t="shared" si="48"/>
        <v>#VALUE!</v>
      </c>
      <c r="G134" s="51" t="str">
        <f t="shared" si="49"/>
        <v>-</v>
      </c>
      <c r="H134" s="52" t="str">
        <f t="shared" si="50"/>
        <v>-</v>
      </c>
      <c r="I134" s="51" t="str">
        <f t="shared" si="51"/>
        <v>-</v>
      </c>
      <c r="J134" s="29" t="str">
        <f t="shared" si="52"/>
        <v>-</v>
      </c>
      <c r="K134" s="46" t="str">
        <f t="shared" si="53"/>
        <v>-</v>
      </c>
      <c r="L134" s="29" t="str">
        <f t="shared" si="54"/>
        <v>-</v>
      </c>
      <c r="M134" s="29" t="str">
        <f t="shared" si="55"/>
        <v xml:space="preserve"> </v>
      </c>
      <c r="N134" s="29" t="str">
        <f t="shared" ca="1" si="56"/>
        <v xml:space="preserve"> </v>
      </c>
      <c r="O134" s="8">
        <f>Замеры!R130</f>
        <v>0</v>
      </c>
      <c r="P134" s="8" t="b">
        <f t="shared" si="44"/>
        <v>1</v>
      </c>
      <c r="Q134" s="8" t="b">
        <f t="shared" si="45"/>
        <v>1</v>
      </c>
      <c r="R134" s="8" t="b">
        <f t="shared" si="46"/>
        <v>1</v>
      </c>
      <c r="S134" s="8" t="s">
        <v>72</v>
      </c>
      <c r="T134" s="8" t="e">
        <f t="shared" si="57"/>
        <v>#VALUE!</v>
      </c>
      <c r="U134" s="12" t="s">
        <v>72</v>
      </c>
      <c r="V134" s="8" t="e">
        <f t="shared" si="58"/>
        <v>#VALUE!</v>
      </c>
      <c r="X134" s="13" t="str">
        <f t="shared" si="47"/>
        <v xml:space="preserve"> </v>
      </c>
      <c r="Y134" s="8" t="e">
        <f t="shared" si="59"/>
        <v>#VALUE!</v>
      </c>
      <c r="AA134" s="14" t="e">
        <f t="shared" ca="1" si="60"/>
        <v>#VALUE!</v>
      </c>
      <c r="AB134" s="14" t="e">
        <f t="shared" ca="1" si="61"/>
        <v>#VALUE!</v>
      </c>
      <c r="AC134" s="14" t="e">
        <f t="shared" ca="1" si="62"/>
        <v>#VALUE!</v>
      </c>
      <c r="AD134" s="8" t="e">
        <f t="shared" ca="1" si="63"/>
        <v>#VALUE!</v>
      </c>
      <c r="AE134" s="8" t="e">
        <f t="shared" ca="1" si="64"/>
        <v>#VALUE!</v>
      </c>
      <c r="AF134" s="8" t="e">
        <f t="shared" ca="1" si="65"/>
        <v>#VALUE!</v>
      </c>
    </row>
    <row r="135" spans="1:32" x14ac:dyDescent="0.3">
      <c r="A135" s="35">
        <f>IF(Замеры!B131=0, " ", Замеры!B131)</f>
        <v>128</v>
      </c>
      <c r="B135" s="49" t="str">
        <f>Замеры!G131</f>
        <v xml:space="preserve">Группа от QF </v>
      </c>
      <c r="C135" s="49" t="str">
        <f>IF(Замеры!J131=0, " ", Замеры!J131)</f>
        <v xml:space="preserve"> </v>
      </c>
      <c r="D135" s="49" t="str">
        <f>IF(O135=0, " ", CONCATENATE(Замеры!T131,Замеры!U131,Замеры!V131,Замеры!W131,Замеры!AB131))</f>
        <v xml:space="preserve"> </v>
      </c>
      <c r="E135" s="49" t="str">
        <f>IF(Замеры!L131=0, " ", Замеры!L131)</f>
        <v xml:space="preserve"> </v>
      </c>
      <c r="F135" s="49" t="e">
        <f t="shared" si="48"/>
        <v>#VALUE!</v>
      </c>
      <c r="G135" s="51" t="str">
        <f t="shared" si="49"/>
        <v>-</v>
      </c>
      <c r="H135" s="52" t="str">
        <f t="shared" si="50"/>
        <v>-</v>
      </c>
      <c r="I135" s="51" t="str">
        <f t="shared" si="51"/>
        <v>-</v>
      </c>
      <c r="J135" s="29" t="str">
        <f t="shared" si="52"/>
        <v>-</v>
      </c>
      <c r="K135" s="46" t="str">
        <f t="shared" si="53"/>
        <v>-</v>
      </c>
      <c r="L135" s="29" t="str">
        <f t="shared" si="54"/>
        <v>-</v>
      </c>
      <c r="M135" s="29" t="str">
        <f t="shared" si="55"/>
        <v xml:space="preserve"> </v>
      </c>
      <c r="N135" s="29" t="str">
        <f t="shared" ca="1" si="56"/>
        <v xml:space="preserve"> </v>
      </c>
      <c r="O135" s="8">
        <f>Замеры!R131</f>
        <v>0</v>
      </c>
      <c r="P135" s="8" t="b">
        <f t="shared" ref="P135:P198" si="66">OR(O135=$N$1,O135=$O$1,O135=$P$1,O135=$O$2)</f>
        <v>1</v>
      </c>
      <c r="Q135" s="8" t="b">
        <f t="shared" ref="Q135:Q198" si="67">OR(O135=$N$2,O135=$O$3,O135=$P$1,O135=$O$2)</f>
        <v>1</v>
      </c>
      <c r="R135" s="8" t="b">
        <f t="shared" ref="R135:R198" si="68">OR(O135=$N$3,O135=$O$3,O135=$P$1,O135=$O$1)</f>
        <v>1</v>
      </c>
      <c r="S135" s="8" t="s">
        <v>72</v>
      </c>
      <c r="T135" s="8" t="e">
        <f t="shared" si="57"/>
        <v>#VALUE!</v>
      </c>
      <c r="U135" s="12" t="s">
        <v>72</v>
      </c>
      <c r="V135" s="8" t="e">
        <f t="shared" si="58"/>
        <v>#VALUE!</v>
      </c>
      <c r="X135" s="13" t="str">
        <f t="shared" ref="X135:X198" si="69">E135</f>
        <v xml:space="preserve"> </v>
      </c>
      <c r="Y135" s="8" t="e">
        <f t="shared" si="59"/>
        <v>#VALUE!</v>
      </c>
      <c r="AA135" s="14" t="e">
        <f t="shared" ca="1" si="60"/>
        <v>#VALUE!</v>
      </c>
      <c r="AB135" s="14" t="e">
        <f t="shared" ca="1" si="61"/>
        <v>#VALUE!</v>
      </c>
      <c r="AC135" s="14" t="e">
        <f t="shared" ca="1" si="62"/>
        <v>#VALUE!</v>
      </c>
      <c r="AD135" s="8" t="e">
        <f t="shared" ca="1" si="63"/>
        <v>#VALUE!</v>
      </c>
      <c r="AE135" s="8" t="e">
        <f t="shared" ca="1" si="64"/>
        <v>#VALUE!</v>
      </c>
      <c r="AF135" s="8" t="e">
        <f t="shared" ca="1" si="65"/>
        <v>#VALUE!</v>
      </c>
    </row>
    <row r="136" spans="1:32" x14ac:dyDescent="0.3">
      <c r="A136" s="35">
        <f>IF(Замеры!B132=0, " ", Замеры!B132)</f>
        <v>129</v>
      </c>
      <c r="B136" s="49" t="str">
        <f>Замеры!G132</f>
        <v xml:space="preserve">Группа от QF </v>
      </c>
      <c r="C136" s="49" t="str">
        <f>IF(Замеры!J132=0, " ", Замеры!J132)</f>
        <v xml:space="preserve"> </v>
      </c>
      <c r="D136" s="49" t="str">
        <f>IF(O136=0, " ", CONCATENATE(Замеры!T132,Замеры!U132,Замеры!V132,Замеры!W132,Замеры!AB132))</f>
        <v xml:space="preserve"> </v>
      </c>
      <c r="E136" s="49" t="str">
        <f>IF(Замеры!L132=0, " ", Замеры!L132)</f>
        <v xml:space="preserve"> </v>
      </c>
      <c r="F136" s="49" t="e">
        <f t="shared" ref="F136:F199" si="70">CONCATENATE(T136,U136,V136)</f>
        <v>#VALUE!</v>
      </c>
      <c r="G136" s="51" t="str">
        <f t="shared" ref="G136:G199" si="71">IF(OR(O136=$O$1,O136=$P$1,O136=$Q$1,O136=$P$2),AA136,"-")</f>
        <v>-</v>
      </c>
      <c r="H136" s="52" t="str">
        <f t="shared" ref="H136:H199" si="72">IF(OR(O136=$O$2,O136=$P$3,O136=$Q$1,O136=$P$2),AB136,"-")</f>
        <v>-</v>
      </c>
      <c r="I136" s="51" t="str">
        <f t="shared" ref="I136:I199" si="73">IF(OR(O136=$O$3,O136=$P$3,O136=$Q$1,O136=$P$1),AC136,"-")</f>
        <v>-</v>
      </c>
      <c r="J136" s="29" t="str">
        <f t="shared" ref="J136:J199" si="74">IF(OR(O136=$O$1,O136=$P$1,O136=$Q$1,O136=$P$2),AD136,"-")</f>
        <v>-</v>
      </c>
      <c r="K136" s="46" t="str">
        <f t="shared" ref="K136:K199" si="75">IF(OR(O136=$O$2,O136=$P$3,O136=$Q$1,O136=$P$2),AE136,"-")</f>
        <v>-</v>
      </c>
      <c r="L136" s="29" t="str">
        <f t="shared" ref="L136:L199" si="76">IF(OR(O136=$O$3,O136=$P$3,O136=$Q$1,O136=$P$1),AF136,"-")</f>
        <v>-</v>
      </c>
      <c r="M136" s="29" t="str">
        <f t="shared" ref="M136:M199" si="77">IF(O136=0," ",$V$1)</f>
        <v xml:space="preserve"> </v>
      </c>
      <c r="N136" s="29" t="str">
        <f t="shared" ref="N136:N199" ca="1" si="78">IF(O136=0," ", RANDBETWEEN($T$1,$U$1)/100)</f>
        <v xml:space="preserve"> </v>
      </c>
      <c r="O136" s="8">
        <f>Замеры!R132</f>
        <v>0</v>
      </c>
      <c r="P136" s="8" t="b">
        <f t="shared" si="66"/>
        <v>1</v>
      </c>
      <c r="Q136" s="8" t="b">
        <f t="shared" si="67"/>
        <v>1</v>
      </c>
      <c r="R136" s="8" t="b">
        <f t="shared" si="68"/>
        <v>1</v>
      </c>
      <c r="S136" s="8" t="s">
        <v>72</v>
      </c>
      <c r="T136" s="8" t="e">
        <f t="shared" ref="T136:T199" si="79">E136*5</f>
        <v>#VALUE!</v>
      </c>
      <c r="U136" s="12" t="s">
        <v>72</v>
      </c>
      <c r="V136" s="8" t="e">
        <f t="shared" ref="V136:V199" si="80">E136*10</f>
        <v>#VALUE!</v>
      </c>
      <c r="X136" s="13" t="str">
        <f t="shared" si="69"/>
        <v xml:space="preserve"> </v>
      </c>
      <c r="Y136" s="8" t="e">
        <f t="shared" ref="Y136:Y199" si="81">X136*12</f>
        <v>#VALUE!</v>
      </c>
      <c r="AA136" s="14" t="e">
        <f t="shared" ref="AA136:AA199" ca="1" si="82">220/AD136</f>
        <v>#VALUE!</v>
      </c>
      <c r="AB136" s="14" t="e">
        <f t="shared" ref="AB136:AB199" ca="1" si="83">220/AE136</f>
        <v>#VALUE!</v>
      </c>
      <c r="AC136" s="14" t="e">
        <f t="shared" ref="AC136:AC199" ca="1" si="84">220/AF136</f>
        <v>#VALUE!</v>
      </c>
      <c r="AD136" s="8" t="e">
        <f t="shared" ref="AD136:AD199" ca="1" si="85">RANDBETWEEN(Y136*1.1+10,Y136*1.1+150)</f>
        <v>#VALUE!</v>
      </c>
      <c r="AE136" s="8" t="e">
        <f t="shared" ref="AE136:AE199" ca="1" si="86">RANDBETWEEN(Y136*1.1+10,Y136*1.1+150)</f>
        <v>#VALUE!</v>
      </c>
      <c r="AF136" s="8" t="e">
        <f t="shared" ref="AF136:AF199" ca="1" si="87">RANDBETWEEN(Y136*1.1+10,Y136*1.1+150)</f>
        <v>#VALUE!</v>
      </c>
    </row>
    <row r="137" spans="1:32" x14ac:dyDescent="0.3">
      <c r="A137" s="35">
        <f>IF(Замеры!B133=0, " ", Замеры!B133)</f>
        <v>130</v>
      </c>
      <c r="B137" s="49" t="str">
        <f>Замеры!G133</f>
        <v xml:space="preserve">Группа от QF </v>
      </c>
      <c r="C137" s="49" t="str">
        <f>IF(Замеры!J133=0, " ", Замеры!J133)</f>
        <v xml:space="preserve"> </v>
      </c>
      <c r="D137" s="49" t="str">
        <f>IF(O137=0, " ", CONCATENATE(Замеры!T133,Замеры!U133,Замеры!V133,Замеры!W133,Замеры!AB133))</f>
        <v xml:space="preserve"> </v>
      </c>
      <c r="E137" s="49" t="str">
        <f>IF(Замеры!L133=0, " ", Замеры!L133)</f>
        <v xml:space="preserve"> </v>
      </c>
      <c r="F137" s="49" t="e">
        <f t="shared" si="70"/>
        <v>#VALUE!</v>
      </c>
      <c r="G137" s="51" t="str">
        <f t="shared" si="71"/>
        <v>-</v>
      </c>
      <c r="H137" s="52" t="str">
        <f t="shared" si="72"/>
        <v>-</v>
      </c>
      <c r="I137" s="51" t="str">
        <f t="shared" si="73"/>
        <v>-</v>
      </c>
      <c r="J137" s="29" t="str">
        <f t="shared" si="74"/>
        <v>-</v>
      </c>
      <c r="K137" s="46" t="str">
        <f t="shared" si="75"/>
        <v>-</v>
      </c>
      <c r="L137" s="29" t="str">
        <f t="shared" si="76"/>
        <v>-</v>
      </c>
      <c r="M137" s="29" t="str">
        <f t="shared" si="77"/>
        <v xml:space="preserve"> </v>
      </c>
      <c r="N137" s="29" t="str">
        <f t="shared" ca="1" si="78"/>
        <v xml:space="preserve"> </v>
      </c>
      <c r="O137" s="8">
        <f>Замеры!R133</f>
        <v>0</v>
      </c>
      <c r="P137" s="8" t="b">
        <f t="shared" si="66"/>
        <v>1</v>
      </c>
      <c r="Q137" s="8" t="b">
        <f t="shared" si="67"/>
        <v>1</v>
      </c>
      <c r="R137" s="8" t="b">
        <f t="shared" si="68"/>
        <v>1</v>
      </c>
      <c r="S137" s="8" t="s">
        <v>72</v>
      </c>
      <c r="T137" s="8" t="e">
        <f t="shared" si="79"/>
        <v>#VALUE!</v>
      </c>
      <c r="U137" s="12" t="s">
        <v>72</v>
      </c>
      <c r="V137" s="8" t="e">
        <f t="shared" si="80"/>
        <v>#VALUE!</v>
      </c>
      <c r="X137" s="13" t="str">
        <f t="shared" si="69"/>
        <v xml:space="preserve"> </v>
      </c>
      <c r="Y137" s="8" t="e">
        <f t="shared" si="81"/>
        <v>#VALUE!</v>
      </c>
      <c r="AA137" s="14" t="e">
        <f t="shared" ca="1" si="82"/>
        <v>#VALUE!</v>
      </c>
      <c r="AB137" s="14" t="e">
        <f t="shared" ca="1" si="83"/>
        <v>#VALUE!</v>
      </c>
      <c r="AC137" s="14" t="e">
        <f t="shared" ca="1" si="84"/>
        <v>#VALUE!</v>
      </c>
      <c r="AD137" s="8" t="e">
        <f t="shared" ca="1" si="85"/>
        <v>#VALUE!</v>
      </c>
      <c r="AE137" s="8" t="e">
        <f t="shared" ca="1" si="86"/>
        <v>#VALUE!</v>
      </c>
      <c r="AF137" s="8" t="e">
        <f t="shared" ca="1" si="87"/>
        <v>#VALUE!</v>
      </c>
    </row>
    <row r="138" spans="1:32" x14ac:dyDescent="0.3">
      <c r="A138" s="35">
        <f>IF(Замеры!B134=0, " ", Замеры!B134)</f>
        <v>131</v>
      </c>
      <c r="B138" s="49" t="str">
        <f>Замеры!G134</f>
        <v xml:space="preserve">Группа от QF </v>
      </c>
      <c r="C138" s="49" t="str">
        <f>IF(Замеры!J134=0, " ", Замеры!J134)</f>
        <v xml:space="preserve"> </v>
      </c>
      <c r="D138" s="49" t="str">
        <f>IF(O138=0, " ", CONCATENATE(Замеры!T134,Замеры!U134,Замеры!V134,Замеры!W134,Замеры!AB134))</f>
        <v xml:space="preserve"> </v>
      </c>
      <c r="E138" s="49" t="str">
        <f>IF(Замеры!L134=0, " ", Замеры!L134)</f>
        <v xml:space="preserve"> </v>
      </c>
      <c r="F138" s="49" t="e">
        <f t="shared" si="70"/>
        <v>#VALUE!</v>
      </c>
      <c r="G138" s="51" t="str">
        <f t="shared" si="71"/>
        <v>-</v>
      </c>
      <c r="H138" s="52" t="str">
        <f t="shared" si="72"/>
        <v>-</v>
      </c>
      <c r="I138" s="51" t="str">
        <f t="shared" si="73"/>
        <v>-</v>
      </c>
      <c r="J138" s="29" t="str">
        <f t="shared" si="74"/>
        <v>-</v>
      </c>
      <c r="K138" s="46" t="str">
        <f t="shared" si="75"/>
        <v>-</v>
      </c>
      <c r="L138" s="29" t="str">
        <f t="shared" si="76"/>
        <v>-</v>
      </c>
      <c r="M138" s="29" t="str">
        <f t="shared" si="77"/>
        <v xml:space="preserve"> </v>
      </c>
      <c r="N138" s="29" t="str">
        <f t="shared" ca="1" si="78"/>
        <v xml:space="preserve"> </v>
      </c>
      <c r="O138" s="8">
        <f>Замеры!R134</f>
        <v>0</v>
      </c>
      <c r="P138" s="8" t="b">
        <f t="shared" si="66"/>
        <v>1</v>
      </c>
      <c r="Q138" s="8" t="b">
        <f t="shared" si="67"/>
        <v>1</v>
      </c>
      <c r="R138" s="8" t="b">
        <f t="shared" si="68"/>
        <v>1</v>
      </c>
      <c r="S138" s="8" t="s">
        <v>72</v>
      </c>
      <c r="T138" s="8" t="e">
        <f t="shared" si="79"/>
        <v>#VALUE!</v>
      </c>
      <c r="U138" s="12" t="s">
        <v>72</v>
      </c>
      <c r="V138" s="8" t="e">
        <f t="shared" si="80"/>
        <v>#VALUE!</v>
      </c>
      <c r="X138" s="13" t="str">
        <f t="shared" si="69"/>
        <v xml:space="preserve"> </v>
      </c>
      <c r="Y138" s="8" t="e">
        <f t="shared" si="81"/>
        <v>#VALUE!</v>
      </c>
      <c r="AA138" s="14" t="e">
        <f t="shared" ca="1" si="82"/>
        <v>#VALUE!</v>
      </c>
      <c r="AB138" s="14" t="e">
        <f t="shared" ca="1" si="83"/>
        <v>#VALUE!</v>
      </c>
      <c r="AC138" s="14" t="e">
        <f t="shared" ca="1" si="84"/>
        <v>#VALUE!</v>
      </c>
      <c r="AD138" s="8" t="e">
        <f t="shared" ca="1" si="85"/>
        <v>#VALUE!</v>
      </c>
      <c r="AE138" s="8" t="e">
        <f t="shared" ca="1" si="86"/>
        <v>#VALUE!</v>
      </c>
      <c r="AF138" s="8" t="e">
        <f t="shared" ca="1" si="87"/>
        <v>#VALUE!</v>
      </c>
    </row>
    <row r="139" spans="1:32" x14ac:dyDescent="0.3">
      <c r="A139" s="35">
        <f>IF(Замеры!B135=0, " ", Замеры!B135)</f>
        <v>132</v>
      </c>
      <c r="B139" s="49" t="str">
        <f>Замеры!G135</f>
        <v xml:space="preserve">Группа от QF </v>
      </c>
      <c r="C139" s="49" t="str">
        <f>IF(Замеры!J135=0, " ", Замеры!J135)</f>
        <v xml:space="preserve"> </v>
      </c>
      <c r="D139" s="49" t="str">
        <f>IF(O139=0, " ", CONCATENATE(Замеры!T135,Замеры!U135,Замеры!V135,Замеры!W135,Замеры!AB135))</f>
        <v xml:space="preserve"> </v>
      </c>
      <c r="E139" s="49" t="str">
        <f>IF(Замеры!L135=0, " ", Замеры!L135)</f>
        <v xml:space="preserve"> </v>
      </c>
      <c r="F139" s="49" t="e">
        <f t="shared" si="70"/>
        <v>#VALUE!</v>
      </c>
      <c r="G139" s="51" t="str">
        <f t="shared" si="71"/>
        <v>-</v>
      </c>
      <c r="H139" s="52" t="str">
        <f t="shared" si="72"/>
        <v>-</v>
      </c>
      <c r="I139" s="51" t="str">
        <f t="shared" si="73"/>
        <v>-</v>
      </c>
      <c r="J139" s="29" t="str">
        <f t="shared" si="74"/>
        <v>-</v>
      </c>
      <c r="K139" s="46" t="str">
        <f t="shared" si="75"/>
        <v>-</v>
      </c>
      <c r="L139" s="29" t="str">
        <f t="shared" si="76"/>
        <v>-</v>
      </c>
      <c r="M139" s="29" t="str">
        <f t="shared" si="77"/>
        <v xml:space="preserve"> </v>
      </c>
      <c r="N139" s="29" t="str">
        <f t="shared" ca="1" si="78"/>
        <v xml:space="preserve"> </v>
      </c>
      <c r="O139" s="8">
        <f>Замеры!R135</f>
        <v>0</v>
      </c>
      <c r="P139" s="8" t="b">
        <f t="shared" si="66"/>
        <v>1</v>
      </c>
      <c r="Q139" s="8" t="b">
        <f t="shared" si="67"/>
        <v>1</v>
      </c>
      <c r="R139" s="8" t="b">
        <f t="shared" si="68"/>
        <v>1</v>
      </c>
      <c r="S139" s="8" t="s">
        <v>72</v>
      </c>
      <c r="T139" s="8" t="e">
        <f t="shared" si="79"/>
        <v>#VALUE!</v>
      </c>
      <c r="U139" s="12" t="s">
        <v>72</v>
      </c>
      <c r="V139" s="8" t="e">
        <f t="shared" si="80"/>
        <v>#VALUE!</v>
      </c>
      <c r="X139" s="13" t="str">
        <f t="shared" si="69"/>
        <v xml:space="preserve"> </v>
      </c>
      <c r="Y139" s="8" t="e">
        <f t="shared" si="81"/>
        <v>#VALUE!</v>
      </c>
      <c r="AA139" s="14" t="e">
        <f t="shared" ca="1" si="82"/>
        <v>#VALUE!</v>
      </c>
      <c r="AB139" s="14" t="e">
        <f t="shared" ca="1" si="83"/>
        <v>#VALUE!</v>
      </c>
      <c r="AC139" s="14" t="e">
        <f t="shared" ca="1" si="84"/>
        <v>#VALUE!</v>
      </c>
      <c r="AD139" s="8" t="e">
        <f t="shared" ca="1" si="85"/>
        <v>#VALUE!</v>
      </c>
      <c r="AE139" s="8" t="e">
        <f t="shared" ca="1" si="86"/>
        <v>#VALUE!</v>
      </c>
      <c r="AF139" s="8" t="e">
        <f t="shared" ca="1" si="87"/>
        <v>#VALUE!</v>
      </c>
    </row>
    <row r="140" spans="1:32" x14ac:dyDescent="0.3">
      <c r="A140" s="35">
        <f>IF(Замеры!B136=0, " ", Замеры!B136)</f>
        <v>133</v>
      </c>
      <c r="B140" s="49" t="str">
        <f>Замеры!G136</f>
        <v xml:space="preserve">Группа от QF </v>
      </c>
      <c r="C140" s="49" t="str">
        <f>IF(Замеры!J136=0, " ", Замеры!J136)</f>
        <v xml:space="preserve"> </v>
      </c>
      <c r="D140" s="49" t="str">
        <f>IF(O140=0, " ", CONCATENATE(Замеры!T136,Замеры!U136,Замеры!V136,Замеры!W136,Замеры!AB136))</f>
        <v xml:space="preserve"> </v>
      </c>
      <c r="E140" s="49" t="str">
        <f>IF(Замеры!L136=0, " ", Замеры!L136)</f>
        <v xml:space="preserve"> </v>
      </c>
      <c r="F140" s="49" t="e">
        <f t="shared" si="70"/>
        <v>#VALUE!</v>
      </c>
      <c r="G140" s="51" t="str">
        <f t="shared" si="71"/>
        <v>-</v>
      </c>
      <c r="H140" s="52" t="str">
        <f t="shared" si="72"/>
        <v>-</v>
      </c>
      <c r="I140" s="51" t="str">
        <f t="shared" si="73"/>
        <v>-</v>
      </c>
      <c r="J140" s="29" t="str">
        <f t="shared" si="74"/>
        <v>-</v>
      </c>
      <c r="K140" s="46" t="str">
        <f t="shared" si="75"/>
        <v>-</v>
      </c>
      <c r="L140" s="29" t="str">
        <f t="shared" si="76"/>
        <v>-</v>
      </c>
      <c r="M140" s="29" t="str">
        <f t="shared" si="77"/>
        <v xml:space="preserve"> </v>
      </c>
      <c r="N140" s="29" t="str">
        <f t="shared" ca="1" si="78"/>
        <v xml:space="preserve"> </v>
      </c>
      <c r="O140" s="8">
        <f>Замеры!R136</f>
        <v>0</v>
      </c>
      <c r="P140" s="8" t="b">
        <f t="shared" si="66"/>
        <v>1</v>
      </c>
      <c r="Q140" s="8" t="b">
        <f t="shared" si="67"/>
        <v>1</v>
      </c>
      <c r="R140" s="8" t="b">
        <f t="shared" si="68"/>
        <v>1</v>
      </c>
      <c r="S140" s="8" t="s">
        <v>72</v>
      </c>
      <c r="T140" s="8" t="e">
        <f t="shared" si="79"/>
        <v>#VALUE!</v>
      </c>
      <c r="U140" s="12" t="s">
        <v>72</v>
      </c>
      <c r="V140" s="8" t="e">
        <f t="shared" si="80"/>
        <v>#VALUE!</v>
      </c>
      <c r="X140" s="13" t="str">
        <f t="shared" si="69"/>
        <v xml:space="preserve"> </v>
      </c>
      <c r="Y140" s="8" t="e">
        <f t="shared" si="81"/>
        <v>#VALUE!</v>
      </c>
      <c r="AA140" s="14" t="e">
        <f t="shared" ca="1" si="82"/>
        <v>#VALUE!</v>
      </c>
      <c r="AB140" s="14" t="e">
        <f t="shared" ca="1" si="83"/>
        <v>#VALUE!</v>
      </c>
      <c r="AC140" s="14" t="e">
        <f t="shared" ca="1" si="84"/>
        <v>#VALUE!</v>
      </c>
      <c r="AD140" s="8" t="e">
        <f t="shared" ca="1" si="85"/>
        <v>#VALUE!</v>
      </c>
      <c r="AE140" s="8" t="e">
        <f t="shared" ca="1" si="86"/>
        <v>#VALUE!</v>
      </c>
      <c r="AF140" s="8" t="e">
        <f t="shared" ca="1" si="87"/>
        <v>#VALUE!</v>
      </c>
    </row>
    <row r="141" spans="1:32" x14ac:dyDescent="0.3">
      <c r="A141" s="35">
        <f>IF(Замеры!B137=0, " ", Замеры!B137)</f>
        <v>134</v>
      </c>
      <c r="B141" s="49" t="str">
        <f>Замеры!G137</f>
        <v xml:space="preserve">Группа от QF </v>
      </c>
      <c r="C141" s="49" t="str">
        <f>IF(Замеры!J137=0, " ", Замеры!J137)</f>
        <v xml:space="preserve"> </v>
      </c>
      <c r="D141" s="49" t="str">
        <f>IF(O141=0, " ", CONCATENATE(Замеры!T137,Замеры!U137,Замеры!V137,Замеры!W137,Замеры!AB137))</f>
        <v xml:space="preserve"> </v>
      </c>
      <c r="E141" s="49" t="str">
        <f>IF(Замеры!L137=0, " ", Замеры!L137)</f>
        <v xml:space="preserve"> </v>
      </c>
      <c r="F141" s="49" t="e">
        <f t="shared" si="70"/>
        <v>#VALUE!</v>
      </c>
      <c r="G141" s="51" t="str">
        <f t="shared" si="71"/>
        <v>-</v>
      </c>
      <c r="H141" s="52" t="str">
        <f t="shared" si="72"/>
        <v>-</v>
      </c>
      <c r="I141" s="51" t="str">
        <f t="shared" si="73"/>
        <v>-</v>
      </c>
      <c r="J141" s="29" t="str">
        <f t="shared" si="74"/>
        <v>-</v>
      </c>
      <c r="K141" s="46" t="str">
        <f t="shared" si="75"/>
        <v>-</v>
      </c>
      <c r="L141" s="29" t="str">
        <f t="shared" si="76"/>
        <v>-</v>
      </c>
      <c r="M141" s="29" t="str">
        <f t="shared" si="77"/>
        <v xml:space="preserve"> </v>
      </c>
      <c r="N141" s="29" t="str">
        <f t="shared" ca="1" si="78"/>
        <v xml:space="preserve"> </v>
      </c>
      <c r="O141" s="8">
        <f>Замеры!R137</f>
        <v>0</v>
      </c>
      <c r="P141" s="8" t="b">
        <f t="shared" si="66"/>
        <v>1</v>
      </c>
      <c r="Q141" s="8" t="b">
        <f t="shared" si="67"/>
        <v>1</v>
      </c>
      <c r="R141" s="8" t="b">
        <f t="shared" si="68"/>
        <v>1</v>
      </c>
      <c r="S141" s="8" t="s">
        <v>72</v>
      </c>
      <c r="T141" s="8" t="e">
        <f t="shared" si="79"/>
        <v>#VALUE!</v>
      </c>
      <c r="U141" s="12" t="s">
        <v>72</v>
      </c>
      <c r="V141" s="8" t="e">
        <f t="shared" si="80"/>
        <v>#VALUE!</v>
      </c>
      <c r="X141" s="13" t="str">
        <f t="shared" si="69"/>
        <v xml:space="preserve"> </v>
      </c>
      <c r="Y141" s="8" t="e">
        <f t="shared" si="81"/>
        <v>#VALUE!</v>
      </c>
      <c r="AA141" s="14" t="e">
        <f t="shared" ca="1" si="82"/>
        <v>#VALUE!</v>
      </c>
      <c r="AB141" s="14" t="e">
        <f t="shared" ca="1" si="83"/>
        <v>#VALUE!</v>
      </c>
      <c r="AC141" s="14" t="e">
        <f t="shared" ca="1" si="84"/>
        <v>#VALUE!</v>
      </c>
      <c r="AD141" s="8" t="e">
        <f t="shared" ca="1" si="85"/>
        <v>#VALUE!</v>
      </c>
      <c r="AE141" s="8" t="e">
        <f t="shared" ca="1" si="86"/>
        <v>#VALUE!</v>
      </c>
      <c r="AF141" s="8" t="e">
        <f t="shared" ca="1" si="87"/>
        <v>#VALUE!</v>
      </c>
    </row>
    <row r="142" spans="1:32" x14ac:dyDescent="0.3">
      <c r="A142" s="35">
        <f>IF(Замеры!B138=0, " ", Замеры!B138)</f>
        <v>135</v>
      </c>
      <c r="B142" s="49" t="str">
        <f>Замеры!G138</f>
        <v xml:space="preserve">Группа от QF </v>
      </c>
      <c r="C142" s="49" t="str">
        <f>IF(Замеры!J138=0, " ", Замеры!J138)</f>
        <v xml:space="preserve"> </v>
      </c>
      <c r="D142" s="49" t="str">
        <f>IF(O142=0, " ", CONCATENATE(Замеры!T138,Замеры!U138,Замеры!V138,Замеры!W138,Замеры!AB138))</f>
        <v xml:space="preserve"> </v>
      </c>
      <c r="E142" s="49" t="str">
        <f>IF(Замеры!L138=0, " ", Замеры!L138)</f>
        <v xml:space="preserve"> </v>
      </c>
      <c r="F142" s="49" t="e">
        <f t="shared" si="70"/>
        <v>#VALUE!</v>
      </c>
      <c r="G142" s="51" t="str">
        <f t="shared" si="71"/>
        <v>-</v>
      </c>
      <c r="H142" s="52" t="str">
        <f t="shared" si="72"/>
        <v>-</v>
      </c>
      <c r="I142" s="51" t="str">
        <f t="shared" si="73"/>
        <v>-</v>
      </c>
      <c r="J142" s="29" t="str">
        <f t="shared" si="74"/>
        <v>-</v>
      </c>
      <c r="K142" s="46" t="str">
        <f t="shared" si="75"/>
        <v>-</v>
      </c>
      <c r="L142" s="29" t="str">
        <f t="shared" si="76"/>
        <v>-</v>
      </c>
      <c r="M142" s="29" t="str">
        <f t="shared" si="77"/>
        <v xml:space="preserve"> </v>
      </c>
      <c r="N142" s="29" t="str">
        <f t="shared" ca="1" si="78"/>
        <v xml:space="preserve"> </v>
      </c>
      <c r="O142" s="8">
        <f>Замеры!R138</f>
        <v>0</v>
      </c>
      <c r="P142" s="8" t="b">
        <f t="shared" si="66"/>
        <v>1</v>
      </c>
      <c r="Q142" s="8" t="b">
        <f t="shared" si="67"/>
        <v>1</v>
      </c>
      <c r="R142" s="8" t="b">
        <f t="shared" si="68"/>
        <v>1</v>
      </c>
      <c r="S142" s="8" t="s">
        <v>72</v>
      </c>
      <c r="T142" s="8" t="e">
        <f t="shared" si="79"/>
        <v>#VALUE!</v>
      </c>
      <c r="U142" s="12" t="s">
        <v>72</v>
      </c>
      <c r="V142" s="8" t="e">
        <f t="shared" si="80"/>
        <v>#VALUE!</v>
      </c>
      <c r="X142" s="13" t="str">
        <f t="shared" si="69"/>
        <v xml:space="preserve"> </v>
      </c>
      <c r="Y142" s="8" t="e">
        <f t="shared" si="81"/>
        <v>#VALUE!</v>
      </c>
      <c r="AA142" s="14" t="e">
        <f t="shared" ca="1" si="82"/>
        <v>#VALUE!</v>
      </c>
      <c r="AB142" s="14" t="e">
        <f t="shared" ca="1" si="83"/>
        <v>#VALUE!</v>
      </c>
      <c r="AC142" s="14" t="e">
        <f t="shared" ca="1" si="84"/>
        <v>#VALUE!</v>
      </c>
      <c r="AD142" s="8" t="e">
        <f t="shared" ca="1" si="85"/>
        <v>#VALUE!</v>
      </c>
      <c r="AE142" s="8" t="e">
        <f t="shared" ca="1" si="86"/>
        <v>#VALUE!</v>
      </c>
      <c r="AF142" s="8" t="e">
        <f t="shared" ca="1" si="87"/>
        <v>#VALUE!</v>
      </c>
    </row>
    <row r="143" spans="1:32" x14ac:dyDescent="0.3">
      <c r="A143" s="35">
        <f>IF(Замеры!B139=0, " ", Замеры!B139)</f>
        <v>136</v>
      </c>
      <c r="B143" s="49" t="str">
        <f>Замеры!G139</f>
        <v xml:space="preserve">Группа от QF </v>
      </c>
      <c r="C143" s="49" t="str">
        <f>IF(Замеры!J139=0, " ", Замеры!J139)</f>
        <v xml:space="preserve"> </v>
      </c>
      <c r="D143" s="49" t="str">
        <f>IF(O143=0, " ", CONCATENATE(Замеры!T139,Замеры!U139,Замеры!V139,Замеры!W139,Замеры!AB139))</f>
        <v xml:space="preserve"> </v>
      </c>
      <c r="E143" s="49" t="str">
        <f>IF(Замеры!L139=0, " ", Замеры!L139)</f>
        <v xml:space="preserve"> </v>
      </c>
      <c r="F143" s="49" t="e">
        <f t="shared" si="70"/>
        <v>#VALUE!</v>
      </c>
      <c r="G143" s="51" t="str">
        <f t="shared" si="71"/>
        <v>-</v>
      </c>
      <c r="H143" s="52" t="str">
        <f t="shared" si="72"/>
        <v>-</v>
      </c>
      <c r="I143" s="51" t="str">
        <f t="shared" si="73"/>
        <v>-</v>
      </c>
      <c r="J143" s="29" t="str">
        <f t="shared" si="74"/>
        <v>-</v>
      </c>
      <c r="K143" s="46" t="str">
        <f t="shared" si="75"/>
        <v>-</v>
      </c>
      <c r="L143" s="29" t="str">
        <f t="shared" si="76"/>
        <v>-</v>
      </c>
      <c r="M143" s="29" t="str">
        <f t="shared" si="77"/>
        <v xml:space="preserve"> </v>
      </c>
      <c r="N143" s="29" t="str">
        <f t="shared" ca="1" si="78"/>
        <v xml:space="preserve"> </v>
      </c>
      <c r="O143" s="8">
        <f>Замеры!R139</f>
        <v>0</v>
      </c>
      <c r="P143" s="8" t="b">
        <f t="shared" si="66"/>
        <v>1</v>
      </c>
      <c r="Q143" s="8" t="b">
        <f t="shared" si="67"/>
        <v>1</v>
      </c>
      <c r="R143" s="8" t="b">
        <f t="shared" si="68"/>
        <v>1</v>
      </c>
      <c r="S143" s="8" t="s">
        <v>72</v>
      </c>
      <c r="T143" s="8" t="e">
        <f t="shared" si="79"/>
        <v>#VALUE!</v>
      </c>
      <c r="U143" s="12" t="s">
        <v>72</v>
      </c>
      <c r="V143" s="8" t="e">
        <f t="shared" si="80"/>
        <v>#VALUE!</v>
      </c>
      <c r="X143" s="13" t="str">
        <f t="shared" si="69"/>
        <v xml:space="preserve"> </v>
      </c>
      <c r="Y143" s="8" t="e">
        <f t="shared" si="81"/>
        <v>#VALUE!</v>
      </c>
      <c r="AA143" s="14" t="e">
        <f t="shared" ca="1" si="82"/>
        <v>#VALUE!</v>
      </c>
      <c r="AB143" s="14" t="e">
        <f t="shared" ca="1" si="83"/>
        <v>#VALUE!</v>
      </c>
      <c r="AC143" s="14" t="e">
        <f t="shared" ca="1" si="84"/>
        <v>#VALUE!</v>
      </c>
      <c r="AD143" s="8" t="e">
        <f t="shared" ca="1" si="85"/>
        <v>#VALUE!</v>
      </c>
      <c r="AE143" s="8" t="e">
        <f t="shared" ca="1" si="86"/>
        <v>#VALUE!</v>
      </c>
      <c r="AF143" s="8" t="e">
        <f t="shared" ca="1" si="87"/>
        <v>#VALUE!</v>
      </c>
    </row>
    <row r="144" spans="1:32" x14ac:dyDescent="0.3">
      <c r="A144" s="35">
        <f>IF(Замеры!B140=0, " ", Замеры!B140)</f>
        <v>137</v>
      </c>
      <c r="B144" s="49" t="str">
        <f>Замеры!G140</f>
        <v xml:space="preserve">Группа от QF </v>
      </c>
      <c r="C144" s="49" t="str">
        <f>IF(Замеры!J140=0, " ", Замеры!J140)</f>
        <v xml:space="preserve"> </v>
      </c>
      <c r="D144" s="49" t="str">
        <f>IF(O144=0, " ", CONCATENATE(Замеры!T140,Замеры!U140,Замеры!V140,Замеры!W140,Замеры!AB140))</f>
        <v xml:space="preserve"> </v>
      </c>
      <c r="E144" s="49" t="str">
        <f>IF(Замеры!L140=0, " ", Замеры!L140)</f>
        <v xml:space="preserve"> </v>
      </c>
      <c r="F144" s="49" t="e">
        <f t="shared" si="70"/>
        <v>#VALUE!</v>
      </c>
      <c r="G144" s="51" t="str">
        <f t="shared" si="71"/>
        <v>-</v>
      </c>
      <c r="H144" s="52" t="str">
        <f t="shared" si="72"/>
        <v>-</v>
      </c>
      <c r="I144" s="51" t="str">
        <f t="shared" si="73"/>
        <v>-</v>
      </c>
      <c r="J144" s="29" t="str">
        <f t="shared" si="74"/>
        <v>-</v>
      </c>
      <c r="K144" s="46" t="str">
        <f t="shared" si="75"/>
        <v>-</v>
      </c>
      <c r="L144" s="29" t="str">
        <f t="shared" si="76"/>
        <v>-</v>
      </c>
      <c r="M144" s="29" t="str">
        <f t="shared" si="77"/>
        <v xml:space="preserve"> </v>
      </c>
      <c r="N144" s="29" t="str">
        <f t="shared" ca="1" si="78"/>
        <v xml:space="preserve"> </v>
      </c>
      <c r="O144" s="8">
        <f>Замеры!R140</f>
        <v>0</v>
      </c>
      <c r="P144" s="8" t="b">
        <f t="shared" si="66"/>
        <v>1</v>
      </c>
      <c r="Q144" s="8" t="b">
        <f t="shared" si="67"/>
        <v>1</v>
      </c>
      <c r="R144" s="8" t="b">
        <f t="shared" si="68"/>
        <v>1</v>
      </c>
      <c r="S144" s="8" t="s">
        <v>72</v>
      </c>
      <c r="T144" s="8" t="e">
        <f t="shared" si="79"/>
        <v>#VALUE!</v>
      </c>
      <c r="U144" s="12" t="s">
        <v>72</v>
      </c>
      <c r="V144" s="8" t="e">
        <f t="shared" si="80"/>
        <v>#VALUE!</v>
      </c>
      <c r="X144" s="13" t="str">
        <f t="shared" si="69"/>
        <v xml:space="preserve"> </v>
      </c>
      <c r="Y144" s="8" t="e">
        <f t="shared" si="81"/>
        <v>#VALUE!</v>
      </c>
      <c r="AA144" s="14" t="e">
        <f t="shared" ca="1" si="82"/>
        <v>#VALUE!</v>
      </c>
      <c r="AB144" s="14" t="e">
        <f t="shared" ca="1" si="83"/>
        <v>#VALUE!</v>
      </c>
      <c r="AC144" s="14" t="e">
        <f t="shared" ca="1" si="84"/>
        <v>#VALUE!</v>
      </c>
      <c r="AD144" s="8" t="e">
        <f t="shared" ca="1" si="85"/>
        <v>#VALUE!</v>
      </c>
      <c r="AE144" s="8" t="e">
        <f t="shared" ca="1" si="86"/>
        <v>#VALUE!</v>
      </c>
      <c r="AF144" s="8" t="e">
        <f t="shared" ca="1" si="87"/>
        <v>#VALUE!</v>
      </c>
    </row>
    <row r="145" spans="1:32" x14ac:dyDescent="0.3">
      <c r="A145" s="35">
        <f>IF(Замеры!B141=0, " ", Замеры!B141)</f>
        <v>138</v>
      </c>
      <c r="B145" s="49" t="str">
        <f>Замеры!G141</f>
        <v xml:space="preserve">Группа от QF </v>
      </c>
      <c r="C145" s="49" t="str">
        <f>IF(Замеры!J141=0, " ", Замеры!J141)</f>
        <v xml:space="preserve"> </v>
      </c>
      <c r="D145" s="49" t="str">
        <f>IF(O145=0, " ", CONCATENATE(Замеры!T141,Замеры!U141,Замеры!V141,Замеры!W141,Замеры!AB141))</f>
        <v xml:space="preserve"> </v>
      </c>
      <c r="E145" s="49" t="str">
        <f>IF(Замеры!L141=0, " ", Замеры!L141)</f>
        <v xml:space="preserve"> </v>
      </c>
      <c r="F145" s="49" t="e">
        <f t="shared" si="70"/>
        <v>#VALUE!</v>
      </c>
      <c r="G145" s="51" t="str">
        <f t="shared" si="71"/>
        <v>-</v>
      </c>
      <c r="H145" s="52" t="str">
        <f t="shared" si="72"/>
        <v>-</v>
      </c>
      <c r="I145" s="51" t="str">
        <f t="shared" si="73"/>
        <v>-</v>
      </c>
      <c r="J145" s="29" t="str">
        <f t="shared" si="74"/>
        <v>-</v>
      </c>
      <c r="K145" s="46" t="str">
        <f t="shared" si="75"/>
        <v>-</v>
      </c>
      <c r="L145" s="29" t="str">
        <f t="shared" si="76"/>
        <v>-</v>
      </c>
      <c r="M145" s="29" t="str">
        <f t="shared" si="77"/>
        <v xml:space="preserve"> </v>
      </c>
      <c r="N145" s="29" t="str">
        <f t="shared" ca="1" si="78"/>
        <v xml:space="preserve"> </v>
      </c>
      <c r="O145" s="8">
        <f>Замеры!R141</f>
        <v>0</v>
      </c>
      <c r="P145" s="8" t="b">
        <f t="shared" si="66"/>
        <v>1</v>
      </c>
      <c r="Q145" s="8" t="b">
        <f t="shared" si="67"/>
        <v>1</v>
      </c>
      <c r="R145" s="8" t="b">
        <f t="shared" si="68"/>
        <v>1</v>
      </c>
      <c r="S145" s="8" t="s">
        <v>72</v>
      </c>
      <c r="T145" s="8" t="e">
        <f t="shared" si="79"/>
        <v>#VALUE!</v>
      </c>
      <c r="U145" s="12" t="s">
        <v>72</v>
      </c>
      <c r="V145" s="8" t="e">
        <f t="shared" si="80"/>
        <v>#VALUE!</v>
      </c>
      <c r="X145" s="13" t="str">
        <f t="shared" si="69"/>
        <v xml:space="preserve"> </v>
      </c>
      <c r="Y145" s="8" t="e">
        <f t="shared" si="81"/>
        <v>#VALUE!</v>
      </c>
      <c r="AA145" s="14" t="e">
        <f t="shared" ca="1" si="82"/>
        <v>#VALUE!</v>
      </c>
      <c r="AB145" s="14" t="e">
        <f t="shared" ca="1" si="83"/>
        <v>#VALUE!</v>
      </c>
      <c r="AC145" s="14" t="e">
        <f t="shared" ca="1" si="84"/>
        <v>#VALUE!</v>
      </c>
      <c r="AD145" s="8" t="e">
        <f t="shared" ca="1" si="85"/>
        <v>#VALUE!</v>
      </c>
      <c r="AE145" s="8" t="e">
        <f t="shared" ca="1" si="86"/>
        <v>#VALUE!</v>
      </c>
      <c r="AF145" s="8" t="e">
        <f t="shared" ca="1" si="87"/>
        <v>#VALUE!</v>
      </c>
    </row>
    <row r="146" spans="1:32" x14ac:dyDescent="0.3">
      <c r="A146" s="35">
        <f>IF(Замеры!B142=0, " ", Замеры!B142)</f>
        <v>139</v>
      </c>
      <c r="B146" s="49" t="str">
        <f>Замеры!G142</f>
        <v xml:space="preserve">Группа от QF </v>
      </c>
      <c r="C146" s="49" t="str">
        <f>IF(Замеры!J142=0, " ", Замеры!J142)</f>
        <v xml:space="preserve"> </v>
      </c>
      <c r="D146" s="49" t="str">
        <f>IF(O146=0, " ", CONCATENATE(Замеры!T142,Замеры!U142,Замеры!V142,Замеры!W142,Замеры!AB142))</f>
        <v xml:space="preserve"> </v>
      </c>
      <c r="E146" s="49" t="str">
        <f>IF(Замеры!L142=0, " ", Замеры!L142)</f>
        <v xml:space="preserve"> </v>
      </c>
      <c r="F146" s="49" t="e">
        <f t="shared" si="70"/>
        <v>#VALUE!</v>
      </c>
      <c r="G146" s="51" t="str">
        <f t="shared" si="71"/>
        <v>-</v>
      </c>
      <c r="H146" s="52" t="str">
        <f t="shared" si="72"/>
        <v>-</v>
      </c>
      <c r="I146" s="51" t="str">
        <f t="shared" si="73"/>
        <v>-</v>
      </c>
      <c r="J146" s="29" t="str">
        <f t="shared" si="74"/>
        <v>-</v>
      </c>
      <c r="K146" s="46" t="str">
        <f t="shared" si="75"/>
        <v>-</v>
      </c>
      <c r="L146" s="29" t="str">
        <f t="shared" si="76"/>
        <v>-</v>
      </c>
      <c r="M146" s="29" t="str">
        <f t="shared" si="77"/>
        <v xml:space="preserve"> </v>
      </c>
      <c r="N146" s="29" t="str">
        <f t="shared" ca="1" si="78"/>
        <v xml:space="preserve"> </v>
      </c>
      <c r="O146" s="8">
        <f>Замеры!R142</f>
        <v>0</v>
      </c>
      <c r="P146" s="8" t="b">
        <f t="shared" si="66"/>
        <v>1</v>
      </c>
      <c r="Q146" s="8" t="b">
        <f t="shared" si="67"/>
        <v>1</v>
      </c>
      <c r="R146" s="8" t="b">
        <f t="shared" si="68"/>
        <v>1</v>
      </c>
      <c r="S146" s="8" t="s">
        <v>72</v>
      </c>
      <c r="T146" s="8" t="e">
        <f t="shared" si="79"/>
        <v>#VALUE!</v>
      </c>
      <c r="U146" s="12" t="s">
        <v>72</v>
      </c>
      <c r="V146" s="8" t="e">
        <f t="shared" si="80"/>
        <v>#VALUE!</v>
      </c>
      <c r="X146" s="13" t="str">
        <f t="shared" si="69"/>
        <v xml:space="preserve"> </v>
      </c>
      <c r="Y146" s="8" t="e">
        <f t="shared" si="81"/>
        <v>#VALUE!</v>
      </c>
      <c r="AA146" s="14" t="e">
        <f t="shared" ca="1" si="82"/>
        <v>#VALUE!</v>
      </c>
      <c r="AB146" s="14" t="e">
        <f t="shared" ca="1" si="83"/>
        <v>#VALUE!</v>
      </c>
      <c r="AC146" s="14" t="e">
        <f t="shared" ca="1" si="84"/>
        <v>#VALUE!</v>
      </c>
      <c r="AD146" s="8" t="e">
        <f t="shared" ca="1" si="85"/>
        <v>#VALUE!</v>
      </c>
      <c r="AE146" s="8" t="e">
        <f t="shared" ca="1" si="86"/>
        <v>#VALUE!</v>
      </c>
      <c r="AF146" s="8" t="e">
        <f t="shared" ca="1" si="87"/>
        <v>#VALUE!</v>
      </c>
    </row>
    <row r="147" spans="1:32" x14ac:dyDescent="0.3">
      <c r="A147" s="35">
        <f>IF(Замеры!B143=0, " ", Замеры!B143)</f>
        <v>140</v>
      </c>
      <c r="B147" s="49" t="str">
        <f>Замеры!G143</f>
        <v xml:space="preserve">Группа от QF </v>
      </c>
      <c r="C147" s="49" t="str">
        <f>IF(Замеры!J143=0, " ", Замеры!J143)</f>
        <v xml:space="preserve"> </v>
      </c>
      <c r="D147" s="49" t="str">
        <f>IF(O147=0, " ", CONCATENATE(Замеры!T143,Замеры!U143,Замеры!V143,Замеры!W143,Замеры!AB143))</f>
        <v xml:space="preserve"> </v>
      </c>
      <c r="E147" s="49" t="str">
        <f>IF(Замеры!L143=0, " ", Замеры!L143)</f>
        <v xml:space="preserve"> </v>
      </c>
      <c r="F147" s="49" t="e">
        <f t="shared" si="70"/>
        <v>#VALUE!</v>
      </c>
      <c r="G147" s="51" t="str">
        <f t="shared" si="71"/>
        <v>-</v>
      </c>
      <c r="H147" s="52" t="str">
        <f t="shared" si="72"/>
        <v>-</v>
      </c>
      <c r="I147" s="51" t="str">
        <f t="shared" si="73"/>
        <v>-</v>
      </c>
      <c r="J147" s="29" t="str">
        <f t="shared" si="74"/>
        <v>-</v>
      </c>
      <c r="K147" s="46" t="str">
        <f t="shared" si="75"/>
        <v>-</v>
      </c>
      <c r="L147" s="29" t="str">
        <f t="shared" si="76"/>
        <v>-</v>
      </c>
      <c r="M147" s="29" t="str">
        <f t="shared" si="77"/>
        <v xml:space="preserve"> </v>
      </c>
      <c r="N147" s="29" t="str">
        <f t="shared" ca="1" si="78"/>
        <v xml:space="preserve"> </v>
      </c>
      <c r="O147" s="8">
        <f>Замеры!R143</f>
        <v>0</v>
      </c>
      <c r="P147" s="8" t="b">
        <f t="shared" si="66"/>
        <v>1</v>
      </c>
      <c r="Q147" s="8" t="b">
        <f t="shared" si="67"/>
        <v>1</v>
      </c>
      <c r="R147" s="8" t="b">
        <f t="shared" si="68"/>
        <v>1</v>
      </c>
      <c r="S147" s="8" t="s">
        <v>72</v>
      </c>
      <c r="T147" s="8" t="e">
        <f t="shared" si="79"/>
        <v>#VALUE!</v>
      </c>
      <c r="U147" s="12" t="s">
        <v>72</v>
      </c>
      <c r="V147" s="8" t="e">
        <f t="shared" si="80"/>
        <v>#VALUE!</v>
      </c>
      <c r="X147" s="13" t="str">
        <f t="shared" si="69"/>
        <v xml:space="preserve"> </v>
      </c>
      <c r="Y147" s="8" t="e">
        <f t="shared" si="81"/>
        <v>#VALUE!</v>
      </c>
      <c r="AA147" s="14" t="e">
        <f t="shared" ca="1" si="82"/>
        <v>#VALUE!</v>
      </c>
      <c r="AB147" s="14" t="e">
        <f t="shared" ca="1" si="83"/>
        <v>#VALUE!</v>
      </c>
      <c r="AC147" s="14" t="e">
        <f t="shared" ca="1" si="84"/>
        <v>#VALUE!</v>
      </c>
      <c r="AD147" s="8" t="e">
        <f t="shared" ca="1" si="85"/>
        <v>#VALUE!</v>
      </c>
      <c r="AE147" s="8" t="e">
        <f t="shared" ca="1" si="86"/>
        <v>#VALUE!</v>
      </c>
      <c r="AF147" s="8" t="e">
        <f t="shared" ca="1" si="87"/>
        <v>#VALUE!</v>
      </c>
    </row>
    <row r="148" spans="1:32" x14ac:dyDescent="0.3">
      <c r="A148" s="35">
        <f>IF(Замеры!B144=0, " ", Замеры!B144)</f>
        <v>141</v>
      </c>
      <c r="B148" s="49" t="str">
        <f>Замеры!G144</f>
        <v xml:space="preserve">Группа от QF </v>
      </c>
      <c r="C148" s="49" t="str">
        <f>IF(Замеры!J144=0, " ", Замеры!J144)</f>
        <v xml:space="preserve"> </v>
      </c>
      <c r="D148" s="49" t="str">
        <f>IF(O148=0, " ", CONCATENATE(Замеры!T144,Замеры!U144,Замеры!V144,Замеры!W144,Замеры!AB144))</f>
        <v xml:space="preserve"> </v>
      </c>
      <c r="E148" s="49" t="str">
        <f>IF(Замеры!L144=0, " ", Замеры!L144)</f>
        <v xml:space="preserve"> </v>
      </c>
      <c r="F148" s="49" t="e">
        <f t="shared" si="70"/>
        <v>#VALUE!</v>
      </c>
      <c r="G148" s="51" t="str">
        <f t="shared" si="71"/>
        <v>-</v>
      </c>
      <c r="H148" s="52" t="str">
        <f t="shared" si="72"/>
        <v>-</v>
      </c>
      <c r="I148" s="51" t="str">
        <f t="shared" si="73"/>
        <v>-</v>
      </c>
      <c r="J148" s="29" t="str">
        <f t="shared" si="74"/>
        <v>-</v>
      </c>
      <c r="K148" s="46" t="str">
        <f t="shared" si="75"/>
        <v>-</v>
      </c>
      <c r="L148" s="29" t="str">
        <f t="shared" si="76"/>
        <v>-</v>
      </c>
      <c r="M148" s="29" t="str">
        <f t="shared" si="77"/>
        <v xml:space="preserve"> </v>
      </c>
      <c r="N148" s="29" t="str">
        <f t="shared" ca="1" si="78"/>
        <v xml:space="preserve"> </v>
      </c>
      <c r="O148" s="8">
        <f>Замеры!R144</f>
        <v>0</v>
      </c>
      <c r="P148" s="8" t="b">
        <f t="shared" si="66"/>
        <v>1</v>
      </c>
      <c r="Q148" s="8" t="b">
        <f t="shared" si="67"/>
        <v>1</v>
      </c>
      <c r="R148" s="8" t="b">
        <f t="shared" si="68"/>
        <v>1</v>
      </c>
      <c r="S148" s="8" t="s">
        <v>72</v>
      </c>
      <c r="T148" s="8" t="e">
        <f t="shared" si="79"/>
        <v>#VALUE!</v>
      </c>
      <c r="U148" s="12" t="s">
        <v>72</v>
      </c>
      <c r="V148" s="8" t="e">
        <f t="shared" si="80"/>
        <v>#VALUE!</v>
      </c>
      <c r="X148" s="13" t="str">
        <f t="shared" si="69"/>
        <v xml:space="preserve"> </v>
      </c>
      <c r="Y148" s="8" t="e">
        <f t="shared" si="81"/>
        <v>#VALUE!</v>
      </c>
      <c r="AA148" s="14" t="e">
        <f t="shared" ca="1" si="82"/>
        <v>#VALUE!</v>
      </c>
      <c r="AB148" s="14" t="e">
        <f t="shared" ca="1" si="83"/>
        <v>#VALUE!</v>
      </c>
      <c r="AC148" s="14" t="e">
        <f t="shared" ca="1" si="84"/>
        <v>#VALUE!</v>
      </c>
      <c r="AD148" s="8" t="e">
        <f t="shared" ca="1" si="85"/>
        <v>#VALUE!</v>
      </c>
      <c r="AE148" s="8" t="e">
        <f t="shared" ca="1" si="86"/>
        <v>#VALUE!</v>
      </c>
      <c r="AF148" s="8" t="e">
        <f t="shared" ca="1" si="87"/>
        <v>#VALUE!</v>
      </c>
    </row>
    <row r="149" spans="1:32" x14ac:dyDescent="0.3">
      <c r="A149" s="35">
        <f>IF(Замеры!B145=0, " ", Замеры!B145)</f>
        <v>142</v>
      </c>
      <c r="B149" s="49" t="str">
        <f>Замеры!G145</f>
        <v xml:space="preserve">Группа от QF </v>
      </c>
      <c r="C149" s="49" t="str">
        <f>IF(Замеры!J145=0, " ", Замеры!J145)</f>
        <v xml:space="preserve"> </v>
      </c>
      <c r="D149" s="49" t="str">
        <f>IF(O149=0, " ", CONCATENATE(Замеры!T145,Замеры!U145,Замеры!V145,Замеры!W145,Замеры!AB145))</f>
        <v xml:space="preserve"> </v>
      </c>
      <c r="E149" s="49" t="str">
        <f>IF(Замеры!L145=0, " ", Замеры!L145)</f>
        <v xml:space="preserve"> </v>
      </c>
      <c r="F149" s="49" t="e">
        <f t="shared" si="70"/>
        <v>#VALUE!</v>
      </c>
      <c r="G149" s="51" t="str">
        <f t="shared" si="71"/>
        <v>-</v>
      </c>
      <c r="H149" s="52" t="str">
        <f t="shared" si="72"/>
        <v>-</v>
      </c>
      <c r="I149" s="51" t="str">
        <f t="shared" si="73"/>
        <v>-</v>
      </c>
      <c r="J149" s="29" t="str">
        <f t="shared" si="74"/>
        <v>-</v>
      </c>
      <c r="K149" s="46" t="str">
        <f t="shared" si="75"/>
        <v>-</v>
      </c>
      <c r="L149" s="29" t="str">
        <f t="shared" si="76"/>
        <v>-</v>
      </c>
      <c r="M149" s="29" t="str">
        <f t="shared" si="77"/>
        <v xml:space="preserve"> </v>
      </c>
      <c r="N149" s="29" t="str">
        <f t="shared" ca="1" si="78"/>
        <v xml:space="preserve"> </v>
      </c>
      <c r="O149" s="8">
        <f>Замеры!R145</f>
        <v>0</v>
      </c>
      <c r="P149" s="8" t="b">
        <f t="shared" si="66"/>
        <v>1</v>
      </c>
      <c r="Q149" s="8" t="b">
        <f t="shared" si="67"/>
        <v>1</v>
      </c>
      <c r="R149" s="8" t="b">
        <f t="shared" si="68"/>
        <v>1</v>
      </c>
      <c r="S149" s="8" t="s">
        <v>72</v>
      </c>
      <c r="T149" s="8" t="e">
        <f t="shared" si="79"/>
        <v>#VALUE!</v>
      </c>
      <c r="U149" s="12" t="s">
        <v>72</v>
      </c>
      <c r="V149" s="8" t="e">
        <f t="shared" si="80"/>
        <v>#VALUE!</v>
      </c>
      <c r="X149" s="13" t="str">
        <f t="shared" si="69"/>
        <v xml:space="preserve"> </v>
      </c>
      <c r="Y149" s="8" t="e">
        <f t="shared" si="81"/>
        <v>#VALUE!</v>
      </c>
      <c r="AA149" s="14" t="e">
        <f t="shared" ca="1" si="82"/>
        <v>#VALUE!</v>
      </c>
      <c r="AB149" s="14" t="e">
        <f t="shared" ca="1" si="83"/>
        <v>#VALUE!</v>
      </c>
      <c r="AC149" s="14" t="e">
        <f t="shared" ca="1" si="84"/>
        <v>#VALUE!</v>
      </c>
      <c r="AD149" s="8" t="e">
        <f t="shared" ca="1" si="85"/>
        <v>#VALUE!</v>
      </c>
      <c r="AE149" s="8" t="e">
        <f t="shared" ca="1" si="86"/>
        <v>#VALUE!</v>
      </c>
      <c r="AF149" s="8" t="e">
        <f t="shared" ca="1" si="87"/>
        <v>#VALUE!</v>
      </c>
    </row>
    <row r="150" spans="1:32" x14ac:dyDescent="0.3">
      <c r="A150" s="35">
        <f>IF(Замеры!B146=0, " ", Замеры!B146)</f>
        <v>143</v>
      </c>
      <c r="B150" s="49" t="str">
        <f>Замеры!G146</f>
        <v xml:space="preserve">Группа от QF </v>
      </c>
      <c r="C150" s="49" t="str">
        <f>IF(Замеры!J146=0, " ", Замеры!J146)</f>
        <v xml:space="preserve"> </v>
      </c>
      <c r="D150" s="49" t="str">
        <f>IF(O150=0, " ", CONCATENATE(Замеры!T146,Замеры!U146,Замеры!V146,Замеры!W146,Замеры!AB146))</f>
        <v xml:space="preserve"> </v>
      </c>
      <c r="E150" s="49" t="str">
        <f>IF(Замеры!L146=0, " ", Замеры!L146)</f>
        <v xml:space="preserve"> </v>
      </c>
      <c r="F150" s="49" t="e">
        <f t="shared" si="70"/>
        <v>#VALUE!</v>
      </c>
      <c r="G150" s="51" t="str">
        <f t="shared" si="71"/>
        <v>-</v>
      </c>
      <c r="H150" s="52" t="str">
        <f t="shared" si="72"/>
        <v>-</v>
      </c>
      <c r="I150" s="51" t="str">
        <f t="shared" si="73"/>
        <v>-</v>
      </c>
      <c r="J150" s="29" t="str">
        <f t="shared" si="74"/>
        <v>-</v>
      </c>
      <c r="K150" s="46" t="str">
        <f t="shared" si="75"/>
        <v>-</v>
      </c>
      <c r="L150" s="29" t="str">
        <f t="shared" si="76"/>
        <v>-</v>
      </c>
      <c r="M150" s="29" t="str">
        <f t="shared" si="77"/>
        <v xml:space="preserve"> </v>
      </c>
      <c r="N150" s="29" t="str">
        <f t="shared" ca="1" si="78"/>
        <v xml:space="preserve"> </v>
      </c>
      <c r="O150" s="8">
        <f>Замеры!R146</f>
        <v>0</v>
      </c>
      <c r="P150" s="8" t="b">
        <f t="shared" si="66"/>
        <v>1</v>
      </c>
      <c r="Q150" s="8" t="b">
        <f t="shared" si="67"/>
        <v>1</v>
      </c>
      <c r="R150" s="8" t="b">
        <f t="shared" si="68"/>
        <v>1</v>
      </c>
      <c r="S150" s="8" t="s">
        <v>72</v>
      </c>
      <c r="T150" s="8" t="e">
        <f t="shared" si="79"/>
        <v>#VALUE!</v>
      </c>
      <c r="U150" s="12" t="s">
        <v>72</v>
      </c>
      <c r="V150" s="8" t="e">
        <f t="shared" si="80"/>
        <v>#VALUE!</v>
      </c>
      <c r="X150" s="13" t="str">
        <f t="shared" si="69"/>
        <v xml:space="preserve"> </v>
      </c>
      <c r="Y150" s="8" t="e">
        <f t="shared" si="81"/>
        <v>#VALUE!</v>
      </c>
      <c r="AA150" s="14" t="e">
        <f t="shared" ca="1" si="82"/>
        <v>#VALUE!</v>
      </c>
      <c r="AB150" s="14" t="e">
        <f t="shared" ca="1" si="83"/>
        <v>#VALUE!</v>
      </c>
      <c r="AC150" s="14" t="e">
        <f t="shared" ca="1" si="84"/>
        <v>#VALUE!</v>
      </c>
      <c r="AD150" s="8" t="e">
        <f t="shared" ca="1" si="85"/>
        <v>#VALUE!</v>
      </c>
      <c r="AE150" s="8" t="e">
        <f t="shared" ca="1" si="86"/>
        <v>#VALUE!</v>
      </c>
      <c r="AF150" s="8" t="e">
        <f t="shared" ca="1" si="87"/>
        <v>#VALUE!</v>
      </c>
    </row>
    <row r="151" spans="1:32" x14ac:dyDescent="0.3">
      <c r="A151" s="35">
        <f>IF(Замеры!B147=0, " ", Замеры!B147)</f>
        <v>144</v>
      </c>
      <c r="B151" s="49" t="str">
        <f>Замеры!G147</f>
        <v xml:space="preserve">Группа от QF </v>
      </c>
      <c r="C151" s="49" t="str">
        <f>IF(Замеры!J147=0, " ", Замеры!J147)</f>
        <v xml:space="preserve"> </v>
      </c>
      <c r="D151" s="49" t="str">
        <f>IF(O151=0, " ", CONCATENATE(Замеры!T147,Замеры!U147,Замеры!V147,Замеры!W147,Замеры!AB147))</f>
        <v xml:space="preserve"> </v>
      </c>
      <c r="E151" s="49" t="str">
        <f>IF(Замеры!L147=0, " ", Замеры!L147)</f>
        <v xml:space="preserve"> </v>
      </c>
      <c r="F151" s="49" t="e">
        <f t="shared" si="70"/>
        <v>#VALUE!</v>
      </c>
      <c r="G151" s="51" t="str">
        <f t="shared" si="71"/>
        <v>-</v>
      </c>
      <c r="H151" s="52" t="str">
        <f t="shared" si="72"/>
        <v>-</v>
      </c>
      <c r="I151" s="51" t="str">
        <f t="shared" si="73"/>
        <v>-</v>
      </c>
      <c r="J151" s="29" t="str">
        <f t="shared" si="74"/>
        <v>-</v>
      </c>
      <c r="K151" s="46" t="str">
        <f t="shared" si="75"/>
        <v>-</v>
      </c>
      <c r="L151" s="29" t="str">
        <f t="shared" si="76"/>
        <v>-</v>
      </c>
      <c r="M151" s="29" t="str">
        <f t="shared" si="77"/>
        <v xml:space="preserve"> </v>
      </c>
      <c r="N151" s="29" t="str">
        <f t="shared" ca="1" si="78"/>
        <v xml:space="preserve"> </v>
      </c>
      <c r="O151" s="8">
        <f>Замеры!R147</f>
        <v>0</v>
      </c>
      <c r="P151" s="8" t="b">
        <f t="shared" si="66"/>
        <v>1</v>
      </c>
      <c r="Q151" s="8" t="b">
        <f t="shared" si="67"/>
        <v>1</v>
      </c>
      <c r="R151" s="8" t="b">
        <f t="shared" si="68"/>
        <v>1</v>
      </c>
      <c r="S151" s="8" t="s">
        <v>72</v>
      </c>
      <c r="T151" s="8" t="e">
        <f t="shared" si="79"/>
        <v>#VALUE!</v>
      </c>
      <c r="U151" s="12" t="s">
        <v>72</v>
      </c>
      <c r="V151" s="8" t="e">
        <f t="shared" si="80"/>
        <v>#VALUE!</v>
      </c>
      <c r="X151" s="13" t="str">
        <f t="shared" si="69"/>
        <v xml:space="preserve"> </v>
      </c>
      <c r="Y151" s="8" t="e">
        <f t="shared" si="81"/>
        <v>#VALUE!</v>
      </c>
      <c r="AA151" s="14" t="e">
        <f t="shared" ca="1" si="82"/>
        <v>#VALUE!</v>
      </c>
      <c r="AB151" s="14" t="e">
        <f t="shared" ca="1" si="83"/>
        <v>#VALUE!</v>
      </c>
      <c r="AC151" s="14" t="e">
        <f t="shared" ca="1" si="84"/>
        <v>#VALUE!</v>
      </c>
      <c r="AD151" s="8" t="e">
        <f t="shared" ca="1" si="85"/>
        <v>#VALUE!</v>
      </c>
      <c r="AE151" s="8" t="e">
        <f t="shared" ca="1" si="86"/>
        <v>#VALUE!</v>
      </c>
      <c r="AF151" s="8" t="e">
        <f t="shared" ca="1" si="87"/>
        <v>#VALUE!</v>
      </c>
    </row>
    <row r="152" spans="1:32" x14ac:dyDescent="0.3">
      <c r="A152" s="35">
        <f>IF(Замеры!B148=0, " ", Замеры!B148)</f>
        <v>145</v>
      </c>
      <c r="B152" s="49" t="str">
        <f>Замеры!G148</f>
        <v xml:space="preserve">Группа от QF </v>
      </c>
      <c r="C152" s="49" t="str">
        <f>IF(Замеры!J148=0, " ", Замеры!J148)</f>
        <v xml:space="preserve"> </v>
      </c>
      <c r="D152" s="49" t="str">
        <f>IF(O152=0, " ", CONCATENATE(Замеры!T148,Замеры!U148,Замеры!V148,Замеры!W148,Замеры!AB148))</f>
        <v xml:space="preserve"> </v>
      </c>
      <c r="E152" s="49" t="str">
        <f>IF(Замеры!L148=0, " ", Замеры!L148)</f>
        <v xml:space="preserve"> </v>
      </c>
      <c r="F152" s="49" t="e">
        <f t="shared" si="70"/>
        <v>#VALUE!</v>
      </c>
      <c r="G152" s="51" t="str">
        <f t="shared" si="71"/>
        <v>-</v>
      </c>
      <c r="H152" s="52" t="str">
        <f t="shared" si="72"/>
        <v>-</v>
      </c>
      <c r="I152" s="51" t="str">
        <f t="shared" si="73"/>
        <v>-</v>
      </c>
      <c r="J152" s="29" t="str">
        <f t="shared" si="74"/>
        <v>-</v>
      </c>
      <c r="K152" s="46" t="str">
        <f t="shared" si="75"/>
        <v>-</v>
      </c>
      <c r="L152" s="29" t="str">
        <f t="shared" si="76"/>
        <v>-</v>
      </c>
      <c r="M152" s="29" t="str">
        <f t="shared" si="77"/>
        <v xml:space="preserve"> </v>
      </c>
      <c r="N152" s="29" t="str">
        <f t="shared" ca="1" si="78"/>
        <v xml:space="preserve"> </v>
      </c>
      <c r="O152" s="8">
        <f>Замеры!R148</f>
        <v>0</v>
      </c>
      <c r="P152" s="8" t="b">
        <f t="shared" si="66"/>
        <v>1</v>
      </c>
      <c r="Q152" s="8" t="b">
        <f t="shared" si="67"/>
        <v>1</v>
      </c>
      <c r="R152" s="8" t="b">
        <f t="shared" si="68"/>
        <v>1</v>
      </c>
      <c r="S152" s="8" t="s">
        <v>72</v>
      </c>
      <c r="T152" s="8" t="e">
        <f t="shared" si="79"/>
        <v>#VALUE!</v>
      </c>
      <c r="U152" s="12" t="s">
        <v>72</v>
      </c>
      <c r="V152" s="8" t="e">
        <f t="shared" si="80"/>
        <v>#VALUE!</v>
      </c>
      <c r="X152" s="13" t="str">
        <f t="shared" si="69"/>
        <v xml:space="preserve"> </v>
      </c>
      <c r="Y152" s="8" t="e">
        <f t="shared" si="81"/>
        <v>#VALUE!</v>
      </c>
      <c r="AA152" s="14" t="e">
        <f t="shared" ca="1" si="82"/>
        <v>#VALUE!</v>
      </c>
      <c r="AB152" s="14" t="e">
        <f t="shared" ca="1" si="83"/>
        <v>#VALUE!</v>
      </c>
      <c r="AC152" s="14" t="e">
        <f t="shared" ca="1" si="84"/>
        <v>#VALUE!</v>
      </c>
      <c r="AD152" s="8" t="e">
        <f t="shared" ca="1" si="85"/>
        <v>#VALUE!</v>
      </c>
      <c r="AE152" s="8" t="e">
        <f t="shared" ca="1" si="86"/>
        <v>#VALUE!</v>
      </c>
      <c r="AF152" s="8" t="e">
        <f t="shared" ca="1" si="87"/>
        <v>#VALUE!</v>
      </c>
    </row>
    <row r="153" spans="1:32" x14ac:dyDescent="0.3">
      <c r="A153" s="35">
        <f>IF(Замеры!B149=0, " ", Замеры!B149)</f>
        <v>146</v>
      </c>
      <c r="B153" s="49" t="str">
        <f>Замеры!G149</f>
        <v xml:space="preserve">Группа от QF </v>
      </c>
      <c r="C153" s="49" t="str">
        <f>IF(Замеры!J149=0, " ", Замеры!J149)</f>
        <v xml:space="preserve"> </v>
      </c>
      <c r="D153" s="49" t="str">
        <f>IF(O153=0, " ", CONCATENATE(Замеры!T149,Замеры!U149,Замеры!V149,Замеры!W149,Замеры!AB149))</f>
        <v xml:space="preserve"> </v>
      </c>
      <c r="E153" s="49" t="str">
        <f>IF(Замеры!L149=0, " ", Замеры!L149)</f>
        <v xml:space="preserve"> </v>
      </c>
      <c r="F153" s="49" t="e">
        <f t="shared" si="70"/>
        <v>#VALUE!</v>
      </c>
      <c r="G153" s="51" t="str">
        <f t="shared" si="71"/>
        <v>-</v>
      </c>
      <c r="H153" s="52" t="str">
        <f t="shared" si="72"/>
        <v>-</v>
      </c>
      <c r="I153" s="51" t="str">
        <f t="shared" si="73"/>
        <v>-</v>
      </c>
      <c r="J153" s="29" t="str">
        <f t="shared" si="74"/>
        <v>-</v>
      </c>
      <c r="K153" s="46" t="str">
        <f t="shared" si="75"/>
        <v>-</v>
      </c>
      <c r="L153" s="29" t="str">
        <f t="shared" si="76"/>
        <v>-</v>
      </c>
      <c r="M153" s="29" t="str">
        <f t="shared" si="77"/>
        <v xml:space="preserve"> </v>
      </c>
      <c r="N153" s="29" t="str">
        <f t="shared" ca="1" si="78"/>
        <v xml:space="preserve"> </v>
      </c>
      <c r="O153" s="8">
        <f>Замеры!R149</f>
        <v>0</v>
      </c>
      <c r="P153" s="8" t="b">
        <f t="shared" si="66"/>
        <v>1</v>
      </c>
      <c r="Q153" s="8" t="b">
        <f t="shared" si="67"/>
        <v>1</v>
      </c>
      <c r="R153" s="8" t="b">
        <f t="shared" si="68"/>
        <v>1</v>
      </c>
      <c r="S153" s="8" t="s">
        <v>72</v>
      </c>
      <c r="T153" s="8" t="e">
        <f t="shared" si="79"/>
        <v>#VALUE!</v>
      </c>
      <c r="U153" s="12" t="s">
        <v>72</v>
      </c>
      <c r="V153" s="8" t="e">
        <f t="shared" si="80"/>
        <v>#VALUE!</v>
      </c>
      <c r="X153" s="13" t="str">
        <f t="shared" si="69"/>
        <v xml:space="preserve"> </v>
      </c>
      <c r="Y153" s="8" t="e">
        <f t="shared" si="81"/>
        <v>#VALUE!</v>
      </c>
      <c r="AA153" s="14" t="e">
        <f t="shared" ca="1" si="82"/>
        <v>#VALUE!</v>
      </c>
      <c r="AB153" s="14" t="e">
        <f t="shared" ca="1" si="83"/>
        <v>#VALUE!</v>
      </c>
      <c r="AC153" s="14" t="e">
        <f t="shared" ca="1" si="84"/>
        <v>#VALUE!</v>
      </c>
      <c r="AD153" s="8" t="e">
        <f t="shared" ca="1" si="85"/>
        <v>#VALUE!</v>
      </c>
      <c r="AE153" s="8" t="e">
        <f t="shared" ca="1" si="86"/>
        <v>#VALUE!</v>
      </c>
      <c r="AF153" s="8" t="e">
        <f t="shared" ca="1" si="87"/>
        <v>#VALUE!</v>
      </c>
    </row>
    <row r="154" spans="1:32" x14ac:dyDescent="0.3">
      <c r="A154" s="35">
        <f>IF(Замеры!B150=0, " ", Замеры!B150)</f>
        <v>147</v>
      </c>
      <c r="B154" s="49" t="str">
        <f>Замеры!G150</f>
        <v xml:space="preserve">Группа от QF </v>
      </c>
      <c r="C154" s="49" t="str">
        <f>IF(Замеры!J150=0, " ", Замеры!J150)</f>
        <v xml:space="preserve"> </v>
      </c>
      <c r="D154" s="49" t="str">
        <f>IF(O154=0, " ", CONCATENATE(Замеры!T150,Замеры!U150,Замеры!V150,Замеры!W150,Замеры!AB150))</f>
        <v xml:space="preserve"> </v>
      </c>
      <c r="E154" s="49" t="str">
        <f>IF(Замеры!L150=0, " ", Замеры!L150)</f>
        <v xml:space="preserve"> </v>
      </c>
      <c r="F154" s="49" t="e">
        <f t="shared" si="70"/>
        <v>#VALUE!</v>
      </c>
      <c r="G154" s="51" t="str">
        <f t="shared" si="71"/>
        <v>-</v>
      </c>
      <c r="H154" s="52" t="str">
        <f t="shared" si="72"/>
        <v>-</v>
      </c>
      <c r="I154" s="51" t="str">
        <f t="shared" si="73"/>
        <v>-</v>
      </c>
      <c r="J154" s="29" t="str">
        <f t="shared" si="74"/>
        <v>-</v>
      </c>
      <c r="K154" s="46" t="str">
        <f t="shared" si="75"/>
        <v>-</v>
      </c>
      <c r="L154" s="29" t="str">
        <f t="shared" si="76"/>
        <v>-</v>
      </c>
      <c r="M154" s="29" t="str">
        <f t="shared" si="77"/>
        <v xml:space="preserve"> </v>
      </c>
      <c r="N154" s="29" t="str">
        <f t="shared" ca="1" si="78"/>
        <v xml:space="preserve"> </v>
      </c>
      <c r="O154" s="8">
        <f>Замеры!R150</f>
        <v>0</v>
      </c>
      <c r="P154" s="8" t="b">
        <f t="shared" si="66"/>
        <v>1</v>
      </c>
      <c r="Q154" s="8" t="b">
        <f t="shared" si="67"/>
        <v>1</v>
      </c>
      <c r="R154" s="8" t="b">
        <f t="shared" si="68"/>
        <v>1</v>
      </c>
      <c r="S154" s="8" t="s">
        <v>72</v>
      </c>
      <c r="T154" s="8" t="e">
        <f t="shared" si="79"/>
        <v>#VALUE!</v>
      </c>
      <c r="U154" s="12" t="s">
        <v>72</v>
      </c>
      <c r="V154" s="8" t="e">
        <f t="shared" si="80"/>
        <v>#VALUE!</v>
      </c>
      <c r="X154" s="13" t="str">
        <f t="shared" si="69"/>
        <v xml:space="preserve"> </v>
      </c>
      <c r="Y154" s="8" t="e">
        <f t="shared" si="81"/>
        <v>#VALUE!</v>
      </c>
      <c r="AA154" s="14" t="e">
        <f t="shared" ca="1" si="82"/>
        <v>#VALUE!</v>
      </c>
      <c r="AB154" s="14" t="e">
        <f t="shared" ca="1" si="83"/>
        <v>#VALUE!</v>
      </c>
      <c r="AC154" s="14" t="e">
        <f t="shared" ca="1" si="84"/>
        <v>#VALUE!</v>
      </c>
      <c r="AD154" s="8" t="e">
        <f t="shared" ca="1" si="85"/>
        <v>#VALUE!</v>
      </c>
      <c r="AE154" s="8" t="e">
        <f t="shared" ca="1" si="86"/>
        <v>#VALUE!</v>
      </c>
      <c r="AF154" s="8" t="e">
        <f t="shared" ca="1" si="87"/>
        <v>#VALUE!</v>
      </c>
    </row>
    <row r="155" spans="1:32" x14ac:dyDescent="0.3">
      <c r="A155" s="35">
        <f>IF(Замеры!B151=0, " ", Замеры!B151)</f>
        <v>148</v>
      </c>
      <c r="B155" s="49" t="str">
        <f>Замеры!G151</f>
        <v xml:space="preserve">Группа от QF </v>
      </c>
      <c r="C155" s="49" t="str">
        <f>IF(Замеры!J151=0, " ", Замеры!J151)</f>
        <v xml:space="preserve"> </v>
      </c>
      <c r="D155" s="49" t="str">
        <f>IF(O155=0, " ", CONCATENATE(Замеры!T151,Замеры!U151,Замеры!V151,Замеры!W151,Замеры!AB151))</f>
        <v xml:space="preserve"> </v>
      </c>
      <c r="E155" s="49" t="str">
        <f>IF(Замеры!L151=0, " ", Замеры!L151)</f>
        <v xml:space="preserve"> </v>
      </c>
      <c r="F155" s="49" t="e">
        <f t="shared" si="70"/>
        <v>#VALUE!</v>
      </c>
      <c r="G155" s="51" t="str">
        <f t="shared" si="71"/>
        <v>-</v>
      </c>
      <c r="H155" s="52" t="str">
        <f t="shared" si="72"/>
        <v>-</v>
      </c>
      <c r="I155" s="51" t="str">
        <f t="shared" si="73"/>
        <v>-</v>
      </c>
      <c r="J155" s="29" t="str">
        <f t="shared" si="74"/>
        <v>-</v>
      </c>
      <c r="K155" s="46" t="str">
        <f t="shared" si="75"/>
        <v>-</v>
      </c>
      <c r="L155" s="29" t="str">
        <f t="shared" si="76"/>
        <v>-</v>
      </c>
      <c r="M155" s="29" t="str">
        <f t="shared" si="77"/>
        <v xml:space="preserve"> </v>
      </c>
      <c r="N155" s="29" t="str">
        <f t="shared" ca="1" si="78"/>
        <v xml:space="preserve"> </v>
      </c>
      <c r="O155" s="8">
        <f>Замеры!R151</f>
        <v>0</v>
      </c>
      <c r="P155" s="8" t="b">
        <f t="shared" si="66"/>
        <v>1</v>
      </c>
      <c r="Q155" s="8" t="b">
        <f t="shared" si="67"/>
        <v>1</v>
      </c>
      <c r="R155" s="8" t="b">
        <f t="shared" si="68"/>
        <v>1</v>
      </c>
      <c r="S155" s="8" t="s">
        <v>72</v>
      </c>
      <c r="T155" s="8" t="e">
        <f t="shared" si="79"/>
        <v>#VALUE!</v>
      </c>
      <c r="U155" s="12" t="s">
        <v>72</v>
      </c>
      <c r="V155" s="8" t="e">
        <f t="shared" si="80"/>
        <v>#VALUE!</v>
      </c>
      <c r="X155" s="13" t="str">
        <f t="shared" si="69"/>
        <v xml:space="preserve"> </v>
      </c>
      <c r="Y155" s="8" t="e">
        <f t="shared" si="81"/>
        <v>#VALUE!</v>
      </c>
      <c r="AA155" s="14" t="e">
        <f t="shared" ca="1" si="82"/>
        <v>#VALUE!</v>
      </c>
      <c r="AB155" s="14" t="e">
        <f t="shared" ca="1" si="83"/>
        <v>#VALUE!</v>
      </c>
      <c r="AC155" s="14" t="e">
        <f t="shared" ca="1" si="84"/>
        <v>#VALUE!</v>
      </c>
      <c r="AD155" s="8" t="e">
        <f t="shared" ca="1" si="85"/>
        <v>#VALUE!</v>
      </c>
      <c r="AE155" s="8" t="e">
        <f t="shared" ca="1" si="86"/>
        <v>#VALUE!</v>
      </c>
      <c r="AF155" s="8" t="e">
        <f t="shared" ca="1" si="87"/>
        <v>#VALUE!</v>
      </c>
    </row>
    <row r="156" spans="1:32" x14ac:dyDescent="0.3">
      <c r="A156" s="35">
        <f>IF(Замеры!B152=0, " ", Замеры!B152)</f>
        <v>149</v>
      </c>
      <c r="B156" s="49" t="str">
        <f>Замеры!G152</f>
        <v xml:space="preserve">Группа от QF </v>
      </c>
      <c r="C156" s="49" t="str">
        <f>IF(Замеры!J152=0, " ", Замеры!J152)</f>
        <v xml:space="preserve"> </v>
      </c>
      <c r="D156" s="49" t="str">
        <f>IF(O156=0, " ", CONCATENATE(Замеры!T152,Замеры!U152,Замеры!V152,Замеры!W152,Замеры!AB152))</f>
        <v xml:space="preserve"> </v>
      </c>
      <c r="E156" s="49" t="str">
        <f>IF(Замеры!L152=0, " ", Замеры!L152)</f>
        <v xml:space="preserve"> </v>
      </c>
      <c r="F156" s="49" t="e">
        <f t="shared" si="70"/>
        <v>#VALUE!</v>
      </c>
      <c r="G156" s="51" t="str">
        <f t="shared" si="71"/>
        <v>-</v>
      </c>
      <c r="H156" s="52" t="str">
        <f t="shared" si="72"/>
        <v>-</v>
      </c>
      <c r="I156" s="51" t="str">
        <f t="shared" si="73"/>
        <v>-</v>
      </c>
      <c r="J156" s="29" t="str">
        <f t="shared" si="74"/>
        <v>-</v>
      </c>
      <c r="K156" s="46" t="str">
        <f t="shared" si="75"/>
        <v>-</v>
      </c>
      <c r="L156" s="29" t="str">
        <f t="shared" si="76"/>
        <v>-</v>
      </c>
      <c r="M156" s="29" t="str">
        <f t="shared" si="77"/>
        <v xml:space="preserve"> </v>
      </c>
      <c r="N156" s="29" t="str">
        <f t="shared" ca="1" si="78"/>
        <v xml:space="preserve"> </v>
      </c>
      <c r="O156" s="8">
        <f>Замеры!R152</f>
        <v>0</v>
      </c>
      <c r="P156" s="8" t="b">
        <f t="shared" si="66"/>
        <v>1</v>
      </c>
      <c r="Q156" s="8" t="b">
        <f t="shared" si="67"/>
        <v>1</v>
      </c>
      <c r="R156" s="8" t="b">
        <f t="shared" si="68"/>
        <v>1</v>
      </c>
      <c r="S156" s="8" t="s">
        <v>72</v>
      </c>
      <c r="T156" s="8" t="e">
        <f t="shared" si="79"/>
        <v>#VALUE!</v>
      </c>
      <c r="U156" s="12" t="s">
        <v>72</v>
      </c>
      <c r="V156" s="8" t="e">
        <f t="shared" si="80"/>
        <v>#VALUE!</v>
      </c>
      <c r="X156" s="13" t="str">
        <f t="shared" si="69"/>
        <v xml:space="preserve"> </v>
      </c>
      <c r="Y156" s="8" t="e">
        <f t="shared" si="81"/>
        <v>#VALUE!</v>
      </c>
      <c r="AA156" s="14" t="e">
        <f t="shared" ca="1" si="82"/>
        <v>#VALUE!</v>
      </c>
      <c r="AB156" s="14" t="e">
        <f t="shared" ca="1" si="83"/>
        <v>#VALUE!</v>
      </c>
      <c r="AC156" s="14" t="e">
        <f t="shared" ca="1" si="84"/>
        <v>#VALUE!</v>
      </c>
      <c r="AD156" s="8" t="e">
        <f t="shared" ca="1" si="85"/>
        <v>#VALUE!</v>
      </c>
      <c r="AE156" s="8" t="e">
        <f t="shared" ca="1" si="86"/>
        <v>#VALUE!</v>
      </c>
      <c r="AF156" s="8" t="e">
        <f t="shared" ca="1" si="87"/>
        <v>#VALUE!</v>
      </c>
    </row>
    <row r="157" spans="1:32" x14ac:dyDescent="0.3">
      <c r="A157" s="35">
        <f>IF(Замеры!B153=0, " ", Замеры!B153)</f>
        <v>150</v>
      </c>
      <c r="B157" s="49" t="str">
        <f>Замеры!G153</f>
        <v xml:space="preserve">Группа от QF </v>
      </c>
      <c r="C157" s="49" t="str">
        <f>IF(Замеры!J153=0, " ", Замеры!J153)</f>
        <v xml:space="preserve"> </v>
      </c>
      <c r="D157" s="49" t="str">
        <f>IF(O157=0, " ", CONCATENATE(Замеры!T153,Замеры!U153,Замеры!V153,Замеры!W153,Замеры!AB153))</f>
        <v xml:space="preserve"> </v>
      </c>
      <c r="E157" s="49" t="str">
        <f>IF(Замеры!L153=0, " ", Замеры!L153)</f>
        <v xml:space="preserve"> </v>
      </c>
      <c r="F157" s="49" t="e">
        <f t="shared" si="70"/>
        <v>#VALUE!</v>
      </c>
      <c r="G157" s="51" t="str">
        <f t="shared" si="71"/>
        <v>-</v>
      </c>
      <c r="H157" s="52" t="str">
        <f t="shared" si="72"/>
        <v>-</v>
      </c>
      <c r="I157" s="51" t="str">
        <f t="shared" si="73"/>
        <v>-</v>
      </c>
      <c r="J157" s="29" t="str">
        <f t="shared" si="74"/>
        <v>-</v>
      </c>
      <c r="K157" s="46" t="str">
        <f t="shared" si="75"/>
        <v>-</v>
      </c>
      <c r="L157" s="29" t="str">
        <f t="shared" si="76"/>
        <v>-</v>
      </c>
      <c r="M157" s="29" t="str">
        <f t="shared" si="77"/>
        <v xml:space="preserve"> </v>
      </c>
      <c r="N157" s="29" t="str">
        <f t="shared" ca="1" si="78"/>
        <v xml:space="preserve"> </v>
      </c>
      <c r="O157" s="8">
        <f>Замеры!R153</f>
        <v>0</v>
      </c>
      <c r="P157" s="8" t="b">
        <f t="shared" si="66"/>
        <v>1</v>
      </c>
      <c r="Q157" s="8" t="b">
        <f t="shared" si="67"/>
        <v>1</v>
      </c>
      <c r="R157" s="8" t="b">
        <f t="shared" si="68"/>
        <v>1</v>
      </c>
      <c r="S157" s="8" t="s">
        <v>72</v>
      </c>
      <c r="T157" s="8" t="e">
        <f t="shared" si="79"/>
        <v>#VALUE!</v>
      </c>
      <c r="U157" s="12" t="s">
        <v>72</v>
      </c>
      <c r="V157" s="8" t="e">
        <f t="shared" si="80"/>
        <v>#VALUE!</v>
      </c>
      <c r="X157" s="13" t="str">
        <f t="shared" si="69"/>
        <v xml:space="preserve"> </v>
      </c>
      <c r="Y157" s="8" t="e">
        <f t="shared" si="81"/>
        <v>#VALUE!</v>
      </c>
      <c r="AA157" s="14" t="e">
        <f t="shared" ca="1" si="82"/>
        <v>#VALUE!</v>
      </c>
      <c r="AB157" s="14" t="e">
        <f t="shared" ca="1" si="83"/>
        <v>#VALUE!</v>
      </c>
      <c r="AC157" s="14" t="e">
        <f t="shared" ca="1" si="84"/>
        <v>#VALUE!</v>
      </c>
      <c r="AD157" s="8" t="e">
        <f t="shared" ca="1" si="85"/>
        <v>#VALUE!</v>
      </c>
      <c r="AE157" s="8" t="e">
        <f t="shared" ca="1" si="86"/>
        <v>#VALUE!</v>
      </c>
      <c r="AF157" s="8" t="e">
        <f t="shared" ca="1" si="87"/>
        <v>#VALUE!</v>
      </c>
    </row>
    <row r="158" spans="1:32" x14ac:dyDescent="0.3">
      <c r="A158" s="35">
        <f>IF(Замеры!B154=0, " ", Замеры!B154)</f>
        <v>151</v>
      </c>
      <c r="B158" s="49" t="str">
        <f>Замеры!G154</f>
        <v xml:space="preserve">Группа от QF </v>
      </c>
      <c r="C158" s="49" t="str">
        <f>IF(Замеры!J154=0, " ", Замеры!J154)</f>
        <v xml:space="preserve"> </v>
      </c>
      <c r="D158" s="49" t="str">
        <f>IF(O158=0, " ", CONCATENATE(Замеры!T154,Замеры!U154,Замеры!V154,Замеры!W154,Замеры!AB154))</f>
        <v xml:space="preserve"> </v>
      </c>
      <c r="E158" s="49" t="str">
        <f>IF(Замеры!L154=0, " ", Замеры!L154)</f>
        <v xml:space="preserve"> </v>
      </c>
      <c r="F158" s="49" t="e">
        <f t="shared" si="70"/>
        <v>#VALUE!</v>
      </c>
      <c r="G158" s="51" t="str">
        <f t="shared" si="71"/>
        <v>-</v>
      </c>
      <c r="H158" s="52" t="str">
        <f t="shared" si="72"/>
        <v>-</v>
      </c>
      <c r="I158" s="51" t="str">
        <f t="shared" si="73"/>
        <v>-</v>
      </c>
      <c r="J158" s="29" t="str">
        <f t="shared" si="74"/>
        <v>-</v>
      </c>
      <c r="K158" s="46" t="str">
        <f t="shared" si="75"/>
        <v>-</v>
      </c>
      <c r="L158" s="29" t="str">
        <f t="shared" si="76"/>
        <v>-</v>
      </c>
      <c r="M158" s="29" t="str">
        <f t="shared" si="77"/>
        <v xml:space="preserve"> </v>
      </c>
      <c r="N158" s="29" t="str">
        <f t="shared" ca="1" si="78"/>
        <v xml:space="preserve"> </v>
      </c>
      <c r="O158" s="8">
        <f>Замеры!R154</f>
        <v>0</v>
      </c>
      <c r="P158" s="8" t="b">
        <f t="shared" si="66"/>
        <v>1</v>
      </c>
      <c r="Q158" s="8" t="b">
        <f t="shared" si="67"/>
        <v>1</v>
      </c>
      <c r="R158" s="8" t="b">
        <f t="shared" si="68"/>
        <v>1</v>
      </c>
      <c r="S158" s="8" t="s">
        <v>72</v>
      </c>
      <c r="T158" s="8" t="e">
        <f t="shared" si="79"/>
        <v>#VALUE!</v>
      </c>
      <c r="U158" s="12" t="s">
        <v>72</v>
      </c>
      <c r="V158" s="8" t="e">
        <f t="shared" si="80"/>
        <v>#VALUE!</v>
      </c>
      <c r="X158" s="13" t="str">
        <f t="shared" si="69"/>
        <v xml:space="preserve"> </v>
      </c>
      <c r="Y158" s="8" t="e">
        <f t="shared" si="81"/>
        <v>#VALUE!</v>
      </c>
      <c r="AA158" s="14" t="e">
        <f t="shared" ca="1" si="82"/>
        <v>#VALUE!</v>
      </c>
      <c r="AB158" s="14" t="e">
        <f t="shared" ca="1" si="83"/>
        <v>#VALUE!</v>
      </c>
      <c r="AC158" s="14" t="e">
        <f t="shared" ca="1" si="84"/>
        <v>#VALUE!</v>
      </c>
      <c r="AD158" s="8" t="e">
        <f t="shared" ca="1" si="85"/>
        <v>#VALUE!</v>
      </c>
      <c r="AE158" s="8" t="e">
        <f t="shared" ca="1" si="86"/>
        <v>#VALUE!</v>
      </c>
      <c r="AF158" s="8" t="e">
        <f t="shared" ca="1" si="87"/>
        <v>#VALUE!</v>
      </c>
    </row>
    <row r="159" spans="1:32" x14ac:dyDescent="0.3">
      <c r="A159" s="35">
        <f>IF(Замеры!B155=0, " ", Замеры!B155)</f>
        <v>152</v>
      </c>
      <c r="B159" s="49" t="str">
        <f>Замеры!G155</f>
        <v xml:space="preserve">Группа от QF </v>
      </c>
      <c r="C159" s="49" t="str">
        <f>IF(Замеры!J155=0, " ", Замеры!J155)</f>
        <v xml:space="preserve"> </v>
      </c>
      <c r="D159" s="49" t="str">
        <f>IF(O159=0, " ", CONCATENATE(Замеры!T155,Замеры!U155,Замеры!V155,Замеры!W155,Замеры!AB155))</f>
        <v xml:space="preserve"> </v>
      </c>
      <c r="E159" s="49" t="str">
        <f>IF(Замеры!L155=0, " ", Замеры!L155)</f>
        <v xml:space="preserve"> </v>
      </c>
      <c r="F159" s="49" t="e">
        <f t="shared" si="70"/>
        <v>#VALUE!</v>
      </c>
      <c r="G159" s="51" t="str">
        <f t="shared" si="71"/>
        <v>-</v>
      </c>
      <c r="H159" s="52" t="str">
        <f t="shared" si="72"/>
        <v>-</v>
      </c>
      <c r="I159" s="51" t="str">
        <f t="shared" si="73"/>
        <v>-</v>
      </c>
      <c r="J159" s="29" t="str">
        <f t="shared" si="74"/>
        <v>-</v>
      </c>
      <c r="K159" s="46" t="str">
        <f t="shared" si="75"/>
        <v>-</v>
      </c>
      <c r="L159" s="29" t="str">
        <f t="shared" si="76"/>
        <v>-</v>
      </c>
      <c r="M159" s="29" t="str">
        <f t="shared" si="77"/>
        <v xml:space="preserve"> </v>
      </c>
      <c r="N159" s="29" t="str">
        <f t="shared" ca="1" si="78"/>
        <v xml:space="preserve"> </v>
      </c>
      <c r="O159" s="8">
        <f>Замеры!R155</f>
        <v>0</v>
      </c>
      <c r="P159" s="8" t="b">
        <f t="shared" si="66"/>
        <v>1</v>
      </c>
      <c r="Q159" s="8" t="b">
        <f t="shared" si="67"/>
        <v>1</v>
      </c>
      <c r="R159" s="8" t="b">
        <f t="shared" si="68"/>
        <v>1</v>
      </c>
      <c r="S159" s="8" t="s">
        <v>72</v>
      </c>
      <c r="T159" s="8" t="e">
        <f t="shared" si="79"/>
        <v>#VALUE!</v>
      </c>
      <c r="U159" s="12" t="s">
        <v>72</v>
      </c>
      <c r="V159" s="8" t="e">
        <f t="shared" si="80"/>
        <v>#VALUE!</v>
      </c>
      <c r="X159" s="13" t="str">
        <f t="shared" si="69"/>
        <v xml:space="preserve"> </v>
      </c>
      <c r="Y159" s="8" t="e">
        <f t="shared" si="81"/>
        <v>#VALUE!</v>
      </c>
      <c r="AA159" s="14" t="e">
        <f t="shared" ca="1" si="82"/>
        <v>#VALUE!</v>
      </c>
      <c r="AB159" s="14" t="e">
        <f t="shared" ca="1" si="83"/>
        <v>#VALUE!</v>
      </c>
      <c r="AC159" s="14" t="e">
        <f t="shared" ca="1" si="84"/>
        <v>#VALUE!</v>
      </c>
      <c r="AD159" s="8" t="e">
        <f t="shared" ca="1" si="85"/>
        <v>#VALUE!</v>
      </c>
      <c r="AE159" s="8" t="e">
        <f t="shared" ca="1" si="86"/>
        <v>#VALUE!</v>
      </c>
      <c r="AF159" s="8" t="e">
        <f t="shared" ca="1" si="87"/>
        <v>#VALUE!</v>
      </c>
    </row>
    <row r="160" spans="1:32" x14ac:dyDescent="0.3">
      <c r="A160" s="35">
        <f>IF(Замеры!B156=0, " ", Замеры!B156)</f>
        <v>153</v>
      </c>
      <c r="B160" s="49" t="str">
        <f>Замеры!G156</f>
        <v xml:space="preserve">Группа от QF </v>
      </c>
      <c r="C160" s="49" t="str">
        <f>IF(Замеры!J156=0, " ", Замеры!J156)</f>
        <v xml:space="preserve"> </v>
      </c>
      <c r="D160" s="49" t="str">
        <f>IF(O160=0, " ", CONCATENATE(Замеры!T156,Замеры!U156,Замеры!V156,Замеры!W156,Замеры!AB156))</f>
        <v xml:space="preserve"> </v>
      </c>
      <c r="E160" s="49" t="str">
        <f>IF(Замеры!L156=0, " ", Замеры!L156)</f>
        <v xml:space="preserve"> </v>
      </c>
      <c r="F160" s="49" t="e">
        <f t="shared" si="70"/>
        <v>#VALUE!</v>
      </c>
      <c r="G160" s="51" t="str">
        <f t="shared" si="71"/>
        <v>-</v>
      </c>
      <c r="H160" s="52" t="str">
        <f t="shared" si="72"/>
        <v>-</v>
      </c>
      <c r="I160" s="51" t="str">
        <f t="shared" si="73"/>
        <v>-</v>
      </c>
      <c r="J160" s="29" t="str">
        <f t="shared" si="74"/>
        <v>-</v>
      </c>
      <c r="K160" s="46" t="str">
        <f t="shared" si="75"/>
        <v>-</v>
      </c>
      <c r="L160" s="29" t="str">
        <f t="shared" si="76"/>
        <v>-</v>
      </c>
      <c r="M160" s="29" t="str">
        <f t="shared" si="77"/>
        <v xml:space="preserve"> </v>
      </c>
      <c r="N160" s="29" t="str">
        <f t="shared" ca="1" si="78"/>
        <v xml:space="preserve"> </v>
      </c>
      <c r="O160" s="8">
        <f>Замеры!R156</f>
        <v>0</v>
      </c>
      <c r="P160" s="8" t="b">
        <f t="shared" si="66"/>
        <v>1</v>
      </c>
      <c r="Q160" s="8" t="b">
        <f t="shared" si="67"/>
        <v>1</v>
      </c>
      <c r="R160" s="8" t="b">
        <f t="shared" si="68"/>
        <v>1</v>
      </c>
      <c r="S160" s="8" t="s">
        <v>72</v>
      </c>
      <c r="T160" s="8" t="e">
        <f t="shared" si="79"/>
        <v>#VALUE!</v>
      </c>
      <c r="U160" s="12" t="s">
        <v>72</v>
      </c>
      <c r="V160" s="8" t="e">
        <f t="shared" si="80"/>
        <v>#VALUE!</v>
      </c>
      <c r="X160" s="13" t="str">
        <f t="shared" si="69"/>
        <v xml:space="preserve"> </v>
      </c>
      <c r="Y160" s="8" t="e">
        <f t="shared" si="81"/>
        <v>#VALUE!</v>
      </c>
      <c r="AA160" s="14" t="e">
        <f t="shared" ca="1" si="82"/>
        <v>#VALUE!</v>
      </c>
      <c r="AB160" s="14" t="e">
        <f t="shared" ca="1" si="83"/>
        <v>#VALUE!</v>
      </c>
      <c r="AC160" s="14" t="e">
        <f t="shared" ca="1" si="84"/>
        <v>#VALUE!</v>
      </c>
      <c r="AD160" s="8" t="e">
        <f t="shared" ca="1" si="85"/>
        <v>#VALUE!</v>
      </c>
      <c r="AE160" s="8" t="e">
        <f t="shared" ca="1" si="86"/>
        <v>#VALUE!</v>
      </c>
      <c r="AF160" s="8" t="e">
        <f t="shared" ca="1" si="87"/>
        <v>#VALUE!</v>
      </c>
    </row>
    <row r="161" spans="1:32" x14ac:dyDescent="0.3">
      <c r="A161" s="35">
        <f>IF(Замеры!B157=0, " ", Замеры!B157)</f>
        <v>154</v>
      </c>
      <c r="B161" s="49" t="str">
        <f>Замеры!G157</f>
        <v xml:space="preserve">Группа от QF </v>
      </c>
      <c r="C161" s="49" t="str">
        <f>IF(Замеры!J157=0, " ", Замеры!J157)</f>
        <v xml:space="preserve"> </v>
      </c>
      <c r="D161" s="49" t="str">
        <f>IF(O161=0, " ", CONCATENATE(Замеры!T157,Замеры!U157,Замеры!V157,Замеры!W157,Замеры!AB157))</f>
        <v xml:space="preserve"> </v>
      </c>
      <c r="E161" s="49" t="str">
        <f>IF(Замеры!L157=0, " ", Замеры!L157)</f>
        <v xml:space="preserve"> </v>
      </c>
      <c r="F161" s="49" t="e">
        <f t="shared" si="70"/>
        <v>#VALUE!</v>
      </c>
      <c r="G161" s="51" t="str">
        <f t="shared" si="71"/>
        <v>-</v>
      </c>
      <c r="H161" s="52" t="str">
        <f t="shared" si="72"/>
        <v>-</v>
      </c>
      <c r="I161" s="51" t="str">
        <f t="shared" si="73"/>
        <v>-</v>
      </c>
      <c r="J161" s="29" t="str">
        <f t="shared" si="74"/>
        <v>-</v>
      </c>
      <c r="K161" s="46" t="str">
        <f t="shared" si="75"/>
        <v>-</v>
      </c>
      <c r="L161" s="29" t="str">
        <f t="shared" si="76"/>
        <v>-</v>
      </c>
      <c r="M161" s="29" t="str">
        <f t="shared" si="77"/>
        <v xml:space="preserve"> </v>
      </c>
      <c r="N161" s="29" t="str">
        <f t="shared" ca="1" si="78"/>
        <v xml:space="preserve"> </v>
      </c>
      <c r="O161" s="8">
        <f>Замеры!R157</f>
        <v>0</v>
      </c>
      <c r="P161" s="8" t="b">
        <f t="shared" si="66"/>
        <v>1</v>
      </c>
      <c r="Q161" s="8" t="b">
        <f t="shared" si="67"/>
        <v>1</v>
      </c>
      <c r="R161" s="8" t="b">
        <f t="shared" si="68"/>
        <v>1</v>
      </c>
      <c r="S161" s="8" t="s">
        <v>72</v>
      </c>
      <c r="T161" s="8" t="e">
        <f t="shared" si="79"/>
        <v>#VALUE!</v>
      </c>
      <c r="U161" s="12" t="s">
        <v>72</v>
      </c>
      <c r="V161" s="8" t="e">
        <f t="shared" si="80"/>
        <v>#VALUE!</v>
      </c>
      <c r="X161" s="13" t="str">
        <f t="shared" si="69"/>
        <v xml:space="preserve"> </v>
      </c>
      <c r="Y161" s="8" t="e">
        <f t="shared" si="81"/>
        <v>#VALUE!</v>
      </c>
      <c r="AA161" s="14" t="e">
        <f t="shared" ca="1" si="82"/>
        <v>#VALUE!</v>
      </c>
      <c r="AB161" s="14" t="e">
        <f t="shared" ca="1" si="83"/>
        <v>#VALUE!</v>
      </c>
      <c r="AC161" s="14" t="e">
        <f t="shared" ca="1" si="84"/>
        <v>#VALUE!</v>
      </c>
      <c r="AD161" s="8" t="e">
        <f t="shared" ca="1" si="85"/>
        <v>#VALUE!</v>
      </c>
      <c r="AE161" s="8" t="e">
        <f t="shared" ca="1" si="86"/>
        <v>#VALUE!</v>
      </c>
      <c r="AF161" s="8" t="e">
        <f t="shared" ca="1" si="87"/>
        <v>#VALUE!</v>
      </c>
    </row>
    <row r="162" spans="1:32" x14ac:dyDescent="0.3">
      <c r="A162" s="35">
        <f>IF(Замеры!B158=0, " ", Замеры!B158)</f>
        <v>155</v>
      </c>
      <c r="B162" s="49" t="str">
        <f>Замеры!G158</f>
        <v xml:space="preserve">Группа от QF </v>
      </c>
      <c r="C162" s="49" t="str">
        <f>IF(Замеры!J158=0, " ", Замеры!J158)</f>
        <v xml:space="preserve"> </v>
      </c>
      <c r="D162" s="49" t="str">
        <f>IF(O162=0, " ", CONCATENATE(Замеры!T158,Замеры!U158,Замеры!V158,Замеры!W158,Замеры!AB158))</f>
        <v xml:space="preserve"> </v>
      </c>
      <c r="E162" s="49" t="str">
        <f>IF(Замеры!L158=0, " ", Замеры!L158)</f>
        <v xml:space="preserve"> </v>
      </c>
      <c r="F162" s="49" t="e">
        <f t="shared" si="70"/>
        <v>#VALUE!</v>
      </c>
      <c r="G162" s="51" t="str">
        <f t="shared" si="71"/>
        <v>-</v>
      </c>
      <c r="H162" s="52" t="str">
        <f t="shared" si="72"/>
        <v>-</v>
      </c>
      <c r="I162" s="51" t="str">
        <f t="shared" si="73"/>
        <v>-</v>
      </c>
      <c r="J162" s="29" t="str">
        <f t="shared" si="74"/>
        <v>-</v>
      </c>
      <c r="K162" s="46" t="str">
        <f t="shared" si="75"/>
        <v>-</v>
      </c>
      <c r="L162" s="29" t="str">
        <f t="shared" si="76"/>
        <v>-</v>
      </c>
      <c r="M162" s="29" t="str">
        <f t="shared" si="77"/>
        <v xml:space="preserve"> </v>
      </c>
      <c r="N162" s="29" t="str">
        <f t="shared" ca="1" si="78"/>
        <v xml:space="preserve"> </v>
      </c>
      <c r="O162" s="8">
        <f>Замеры!R158</f>
        <v>0</v>
      </c>
      <c r="P162" s="8" t="b">
        <f t="shared" si="66"/>
        <v>1</v>
      </c>
      <c r="Q162" s="8" t="b">
        <f t="shared" si="67"/>
        <v>1</v>
      </c>
      <c r="R162" s="8" t="b">
        <f t="shared" si="68"/>
        <v>1</v>
      </c>
      <c r="S162" s="8" t="s">
        <v>72</v>
      </c>
      <c r="T162" s="8" t="e">
        <f t="shared" si="79"/>
        <v>#VALUE!</v>
      </c>
      <c r="U162" s="12" t="s">
        <v>72</v>
      </c>
      <c r="V162" s="8" t="e">
        <f t="shared" si="80"/>
        <v>#VALUE!</v>
      </c>
      <c r="X162" s="13" t="str">
        <f t="shared" si="69"/>
        <v xml:space="preserve"> </v>
      </c>
      <c r="Y162" s="8" t="e">
        <f t="shared" si="81"/>
        <v>#VALUE!</v>
      </c>
      <c r="AA162" s="14" t="e">
        <f t="shared" ca="1" si="82"/>
        <v>#VALUE!</v>
      </c>
      <c r="AB162" s="14" t="e">
        <f t="shared" ca="1" si="83"/>
        <v>#VALUE!</v>
      </c>
      <c r="AC162" s="14" t="e">
        <f t="shared" ca="1" si="84"/>
        <v>#VALUE!</v>
      </c>
      <c r="AD162" s="8" t="e">
        <f t="shared" ca="1" si="85"/>
        <v>#VALUE!</v>
      </c>
      <c r="AE162" s="8" t="e">
        <f t="shared" ca="1" si="86"/>
        <v>#VALUE!</v>
      </c>
      <c r="AF162" s="8" t="e">
        <f t="shared" ca="1" si="87"/>
        <v>#VALUE!</v>
      </c>
    </row>
    <row r="163" spans="1:32" x14ac:dyDescent="0.3">
      <c r="A163" s="35">
        <f>IF(Замеры!B159=0, " ", Замеры!B159)</f>
        <v>156</v>
      </c>
      <c r="B163" s="49" t="str">
        <f>Замеры!G159</f>
        <v xml:space="preserve">Группа от QF </v>
      </c>
      <c r="C163" s="49" t="str">
        <f>IF(Замеры!J159=0, " ", Замеры!J159)</f>
        <v xml:space="preserve"> </v>
      </c>
      <c r="D163" s="49" t="str">
        <f>IF(O163=0, " ", CONCATENATE(Замеры!T159,Замеры!U159,Замеры!V159,Замеры!W159,Замеры!AB159))</f>
        <v xml:space="preserve"> </v>
      </c>
      <c r="E163" s="49" t="str">
        <f>IF(Замеры!L159=0, " ", Замеры!L159)</f>
        <v xml:space="preserve"> </v>
      </c>
      <c r="F163" s="49" t="e">
        <f t="shared" si="70"/>
        <v>#VALUE!</v>
      </c>
      <c r="G163" s="51" t="str">
        <f t="shared" si="71"/>
        <v>-</v>
      </c>
      <c r="H163" s="52" t="str">
        <f t="shared" si="72"/>
        <v>-</v>
      </c>
      <c r="I163" s="51" t="str">
        <f t="shared" si="73"/>
        <v>-</v>
      </c>
      <c r="J163" s="29" t="str">
        <f t="shared" si="74"/>
        <v>-</v>
      </c>
      <c r="K163" s="46" t="str">
        <f t="shared" si="75"/>
        <v>-</v>
      </c>
      <c r="L163" s="29" t="str">
        <f t="shared" si="76"/>
        <v>-</v>
      </c>
      <c r="M163" s="29" t="str">
        <f t="shared" si="77"/>
        <v xml:space="preserve"> </v>
      </c>
      <c r="N163" s="29" t="str">
        <f t="shared" ca="1" si="78"/>
        <v xml:space="preserve"> </v>
      </c>
      <c r="O163" s="8">
        <f>Замеры!R159</f>
        <v>0</v>
      </c>
      <c r="P163" s="8" t="b">
        <f t="shared" si="66"/>
        <v>1</v>
      </c>
      <c r="Q163" s="8" t="b">
        <f t="shared" si="67"/>
        <v>1</v>
      </c>
      <c r="R163" s="8" t="b">
        <f t="shared" si="68"/>
        <v>1</v>
      </c>
      <c r="S163" s="8" t="s">
        <v>72</v>
      </c>
      <c r="T163" s="8" t="e">
        <f t="shared" si="79"/>
        <v>#VALUE!</v>
      </c>
      <c r="U163" s="12" t="s">
        <v>72</v>
      </c>
      <c r="V163" s="8" t="e">
        <f t="shared" si="80"/>
        <v>#VALUE!</v>
      </c>
      <c r="X163" s="13" t="str">
        <f t="shared" si="69"/>
        <v xml:space="preserve"> </v>
      </c>
      <c r="Y163" s="8" t="e">
        <f t="shared" si="81"/>
        <v>#VALUE!</v>
      </c>
      <c r="AA163" s="14" t="e">
        <f t="shared" ca="1" si="82"/>
        <v>#VALUE!</v>
      </c>
      <c r="AB163" s="14" t="e">
        <f t="shared" ca="1" si="83"/>
        <v>#VALUE!</v>
      </c>
      <c r="AC163" s="14" t="e">
        <f t="shared" ca="1" si="84"/>
        <v>#VALUE!</v>
      </c>
      <c r="AD163" s="8" t="e">
        <f t="shared" ca="1" si="85"/>
        <v>#VALUE!</v>
      </c>
      <c r="AE163" s="8" t="e">
        <f t="shared" ca="1" si="86"/>
        <v>#VALUE!</v>
      </c>
      <c r="AF163" s="8" t="e">
        <f t="shared" ca="1" si="87"/>
        <v>#VALUE!</v>
      </c>
    </row>
    <row r="164" spans="1:32" x14ac:dyDescent="0.3">
      <c r="A164" s="35">
        <f>IF(Замеры!B160=0, " ", Замеры!B160)</f>
        <v>157</v>
      </c>
      <c r="B164" s="49" t="str">
        <f>Замеры!G160</f>
        <v xml:space="preserve">Группа от QF </v>
      </c>
      <c r="C164" s="49" t="str">
        <f>IF(Замеры!J160=0, " ", Замеры!J160)</f>
        <v xml:space="preserve"> </v>
      </c>
      <c r="D164" s="49" t="str">
        <f>IF(O164=0, " ", CONCATENATE(Замеры!T160,Замеры!U160,Замеры!V160,Замеры!W160,Замеры!AB160))</f>
        <v xml:space="preserve"> </v>
      </c>
      <c r="E164" s="49" t="str">
        <f>IF(Замеры!L160=0, " ", Замеры!L160)</f>
        <v xml:space="preserve"> </v>
      </c>
      <c r="F164" s="49" t="e">
        <f t="shared" si="70"/>
        <v>#VALUE!</v>
      </c>
      <c r="G164" s="51" t="str">
        <f t="shared" si="71"/>
        <v>-</v>
      </c>
      <c r="H164" s="52" t="str">
        <f t="shared" si="72"/>
        <v>-</v>
      </c>
      <c r="I164" s="51" t="str">
        <f t="shared" si="73"/>
        <v>-</v>
      </c>
      <c r="J164" s="29" t="str">
        <f t="shared" si="74"/>
        <v>-</v>
      </c>
      <c r="K164" s="46" t="str">
        <f t="shared" si="75"/>
        <v>-</v>
      </c>
      <c r="L164" s="29" t="str">
        <f t="shared" si="76"/>
        <v>-</v>
      </c>
      <c r="M164" s="29" t="str">
        <f t="shared" si="77"/>
        <v xml:space="preserve"> </v>
      </c>
      <c r="N164" s="29" t="str">
        <f t="shared" ca="1" si="78"/>
        <v xml:space="preserve"> </v>
      </c>
      <c r="O164" s="8">
        <f>Замеры!R160</f>
        <v>0</v>
      </c>
      <c r="P164" s="8" t="b">
        <f t="shared" si="66"/>
        <v>1</v>
      </c>
      <c r="Q164" s="8" t="b">
        <f t="shared" si="67"/>
        <v>1</v>
      </c>
      <c r="R164" s="8" t="b">
        <f t="shared" si="68"/>
        <v>1</v>
      </c>
      <c r="S164" s="8" t="s">
        <v>72</v>
      </c>
      <c r="T164" s="8" t="e">
        <f t="shared" si="79"/>
        <v>#VALUE!</v>
      </c>
      <c r="U164" s="12" t="s">
        <v>72</v>
      </c>
      <c r="V164" s="8" t="e">
        <f t="shared" si="80"/>
        <v>#VALUE!</v>
      </c>
      <c r="X164" s="13" t="str">
        <f t="shared" si="69"/>
        <v xml:space="preserve"> </v>
      </c>
      <c r="Y164" s="8" t="e">
        <f t="shared" si="81"/>
        <v>#VALUE!</v>
      </c>
      <c r="AA164" s="14" t="e">
        <f t="shared" ca="1" si="82"/>
        <v>#VALUE!</v>
      </c>
      <c r="AB164" s="14" t="e">
        <f t="shared" ca="1" si="83"/>
        <v>#VALUE!</v>
      </c>
      <c r="AC164" s="14" t="e">
        <f t="shared" ca="1" si="84"/>
        <v>#VALUE!</v>
      </c>
      <c r="AD164" s="8" t="e">
        <f t="shared" ca="1" si="85"/>
        <v>#VALUE!</v>
      </c>
      <c r="AE164" s="8" t="e">
        <f t="shared" ca="1" si="86"/>
        <v>#VALUE!</v>
      </c>
      <c r="AF164" s="8" t="e">
        <f t="shared" ca="1" si="87"/>
        <v>#VALUE!</v>
      </c>
    </row>
    <row r="165" spans="1:32" x14ac:dyDescent="0.3">
      <c r="A165" s="35">
        <f>IF(Замеры!B161=0, " ", Замеры!B161)</f>
        <v>158</v>
      </c>
      <c r="B165" s="49" t="str">
        <f>Замеры!G161</f>
        <v xml:space="preserve">Группа от QF </v>
      </c>
      <c r="C165" s="49" t="str">
        <f>IF(Замеры!J161=0, " ", Замеры!J161)</f>
        <v xml:space="preserve"> </v>
      </c>
      <c r="D165" s="49" t="str">
        <f>IF(O165=0, " ", CONCATENATE(Замеры!T161,Замеры!U161,Замеры!V161,Замеры!W161,Замеры!AB161))</f>
        <v xml:space="preserve"> </v>
      </c>
      <c r="E165" s="49" t="str">
        <f>IF(Замеры!L161=0, " ", Замеры!L161)</f>
        <v xml:space="preserve"> </v>
      </c>
      <c r="F165" s="49" t="e">
        <f t="shared" si="70"/>
        <v>#VALUE!</v>
      </c>
      <c r="G165" s="51" t="str">
        <f t="shared" si="71"/>
        <v>-</v>
      </c>
      <c r="H165" s="52" t="str">
        <f t="shared" si="72"/>
        <v>-</v>
      </c>
      <c r="I165" s="51" t="str">
        <f t="shared" si="73"/>
        <v>-</v>
      </c>
      <c r="J165" s="29" t="str">
        <f t="shared" si="74"/>
        <v>-</v>
      </c>
      <c r="K165" s="46" t="str">
        <f t="shared" si="75"/>
        <v>-</v>
      </c>
      <c r="L165" s="29" t="str">
        <f t="shared" si="76"/>
        <v>-</v>
      </c>
      <c r="M165" s="29" t="str">
        <f t="shared" si="77"/>
        <v xml:space="preserve"> </v>
      </c>
      <c r="N165" s="29" t="str">
        <f t="shared" ca="1" si="78"/>
        <v xml:space="preserve"> </v>
      </c>
      <c r="O165" s="8">
        <f>Замеры!R161</f>
        <v>0</v>
      </c>
      <c r="P165" s="8" t="b">
        <f t="shared" si="66"/>
        <v>1</v>
      </c>
      <c r="Q165" s="8" t="b">
        <f t="shared" si="67"/>
        <v>1</v>
      </c>
      <c r="R165" s="8" t="b">
        <f t="shared" si="68"/>
        <v>1</v>
      </c>
      <c r="S165" s="8" t="s">
        <v>72</v>
      </c>
      <c r="T165" s="8" t="e">
        <f t="shared" si="79"/>
        <v>#VALUE!</v>
      </c>
      <c r="U165" s="12" t="s">
        <v>72</v>
      </c>
      <c r="V165" s="8" t="e">
        <f t="shared" si="80"/>
        <v>#VALUE!</v>
      </c>
      <c r="X165" s="13" t="str">
        <f t="shared" si="69"/>
        <v xml:space="preserve"> </v>
      </c>
      <c r="Y165" s="8" t="e">
        <f t="shared" si="81"/>
        <v>#VALUE!</v>
      </c>
      <c r="AA165" s="14" t="e">
        <f t="shared" ca="1" si="82"/>
        <v>#VALUE!</v>
      </c>
      <c r="AB165" s="14" t="e">
        <f t="shared" ca="1" si="83"/>
        <v>#VALUE!</v>
      </c>
      <c r="AC165" s="14" t="e">
        <f t="shared" ca="1" si="84"/>
        <v>#VALUE!</v>
      </c>
      <c r="AD165" s="8" t="e">
        <f t="shared" ca="1" si="85"/>
        <v>#VALUE!</v>
      </c>
      <c r="AE165" s="8" t="e">
        <f t="shared" ca="1" si="86"/>
        <v>#VALUE!</v>
      </c>
      <c r="AF165" s="8" t="e">
        <f t="shared" ca="1" si="87"/>
        <v>#VALUE!</v>
      </c>
    </row>
    <row r="166" spans="1:32" x14ac:dyDescent="0.3">
      <c r="A166" s="35">
        <f>IF(Замеры!B162=0, " ", Замеры!B162)</f>
        <v>159</v>
      </c>
      <c r="B166" s="49" t="str">
        <f>Замеры!G162</f>
        <v xml:space="preserve">Группа от QF </v>
      </c>
      <c r="C166" s="49" t="str">
        <f>IF(Замеры!J162=0, " ", Замеры!J162)</f>
        <v xml:space="preserve"> </v>
      </c>
      <c r="D166" s="49" t="str">
        <f>IF(O166=0, " ", CONCATENATE(Замеры!T162,Замеры!U162,Замеры!V162,Замеры!W162,Замеры!AB162))</f>
        <v xml:space="preserve"> </v>
      </c>
      <c r="E166" s="49" t="str">
        <f>IF(Замеры!L162=0, " ", Замеры!L162)</f>
        <v xml:space="preserve"> </v>
      </c>
      <c r="F166" s="49" t="e">
        <f t="shared" si="70"/>
        <v>#VALUE!</v>
      </c>
      <c r="G166" s="51" t="str">
        <f t="shared" si="71"/>
        <v>-</v>
      </c>
      <c r="H166" s="52" t="str">
        <f t="shared" si="72"/>
        <v>-</v>
      </c>
      <c r="I166" s="51" t="str">
        <f t="shared" si="73"/>
        <v>-</v>
      </c>
      <c r="J166" s="29" t="str">
        <f t="shared" si="74"/>
        <v>-</v>
      </c>
      <c r="K166" s="46" t="str">
        <f t="shared" si="75"/>
        <v>-</v>
      </c>
      <c r="L166" s="29" t="str">
        <f t="shared" si="76"/>
        <v>-</v>
      </c>
      <c r="M166" s="29" t="str">
        <f t="shared" si="77"/>
        <v xml:space="preserve"> </v>
      </c>
      <c r="N166" s="29" t="str">
        <f t="shared" ca="1" si="78"/>
        <v xml:space="preserve"> </v>
      </c>
      <c r="O166" s="8">
        <f>Замеры!R162</f>
        <v>0</v>
      </c>
      <c r="P166" s="8" t="b">
        <f t="shared" si="66"/>
        <v>1</v>
      </c>
      <c r="Q166" s="8" t="b">
        <f t="shared" si="67"/>
        <v>1</v>
      </c>
      <c r="R166" s="8" t="b">
        <f t="shared" si="68"/>
        <v>1</v>
      </c>
      <c r="S166" s="8" t="s">
        <v>72</v>
      </c>
      <c r="T166" s="8" t="e">
        <f t="shared" si="79"/>
        <v>#VALUE!</v>
      </c>
      <c r="U166" s="12" t="s">
        <v>72</v>
      </c>
      <c r="V166" s="8" t="e">
        <f t="shared" si="80"/>
        <v>#VALUE!</v>
      </c>
      <c r="X166" s="13" t="str">
        <f t="shared" si="69"/>
        <v xml:space="preserve"> </v>
      </c>
      <c r="Y166" s="8" t="e">
        <f t="shared" si="81"/>
        <v>#VALUE!</v>
      </c>
      <c r="AA166" s="14" t="e">
        <f t="shared" ca="1" si="82"/>
        <v>#VALUE!</v>
      </c>
      <c r="AB166" s="14" t="e">
        <f t="shared" ca="1" si="83"/>
        <v>#VALUE!</v>
      </c>
      <c r="AC166" s="14" t="e">
        <f t="shared" ca="1" si="84"/>
        <v>#VALUE!</v>
      </c>
      <c r="AD166" s="8" t="e">
        <f t="shared" ca="1" si="85"/>
        <v>#VALUE!</v>
      </c>
      <c r="AE166" s="8" t="e">
        <f t="shared" ca="1" si="86"/>
        <v>#VALUE!</v>
      </c>
      <c r="AF166" s="8" t="e">
        <f t="shared" ca="1" si="87"/>
        <v>#VALUE!</v>
      </c>
    </row>
    <row r="167" spans="1:32" x14ac:dyDescent="0.3">
      <c r="A167" s="35">
        <f>IF(Замеры!B163=0, " ", Замеры!B163)</f>
        <v>160</v>
      </c>
      <c r="B167" s="49" t="str">
        <f>Замеры!G163</f>
        <v xml:space="preserve">Группа от QF </v>
      </c>
      <c r="C167" s="49" t="str">
        <f>IF(Замеры!J163=0, " ", Замеры!J163)</f>
        <v xml:space="preserve"> </v>
      </c>
      <c r="D167" s="49" t="str">
        <f>IF(O167=0, " ", CONCATENATE(Замеры!T163,Замеры!U163,Замеры!V163,Замеры!W163,Замеры!AB163))</f>
        <v xml:space="preserve"> </v>
      </c>
      <c r="E167" s="49" t="str">
        <f>IF(Замеры!L163=0, " ", Замеры!L163)</f>
        <v xml:space="preserve"> </v>
      </c>
      <c r="F167" s="49" t="e">
        <f t="shared" si="70"/>
        <v>#VALUE!</v>
      </c>
      <c r="G167" s="51" t="str">
        <f t="shared" si="71"/>
        <v>-</v>
      </c>
      <c r="H167" s="52" t="str">
        <f t="shared" si="72"/>
        <v>-</v>
      </c>
      <c r="I167" s="51" t="str">
        <f t="shared" si="73"/>
        <v>-</v>
      </c>
      <c r="J167" s="29" t="str">
        <f t="shared" si="74"/>
        <v>-</v>
      </c>
      <c r="K167" s="46" t="str">
        <f t="shared" si="75"/>
        <v>-</v>
      </c>
      <c r="L167" s="29" t="str">
        <f t="shared" si="76"/>
        <v>-</v>
      </c>
      <c r="M167" s="29" t="str">
        <f t="shared" si="77"/>
        <v xml:space="preserve"> </v>
      </c>
      <c r="N167" s="29" t="str">
        <f t="shared" ca="1" si="78"/>
        <v xml:space="preserve"> </v>
      </c>
      <c r="O167" s="8">
        <f>Замеры!R163</f>
        <v>0</v>
      </c>
      <c r="P167" s="8" t="b">
        <f t="shared" si="66"/>
        <v>1</v>
      </c>
      <c r="Q167" s="8" t="b">
        <f t="shared" si="67"/>
        <v>1</v>
      </c>
      <c r="R167" s="8" t="b">
        <f t="shared" si="68"/>
        <v>1</v>
      </c>
      <c r="S167" s="8" t="s">
        <v>72</v>
      </c>
      <c r="T167" s="8" t="e">
        <f t="shared" si="79"/>
        <v>#VALUE!</v>
      </c>
      <c r="U167" s="12" t="s">
        <v>72</v>
      </c>
      <c r="V167" s="8" t="e">
        <f t="shared" si="80"/>
        <v>#VALUE!</v>
      </c>
      <c r="X167" s="13" t="str">
        <f t="shared" si="69"/>
        <v xml:space="preserve"> </v>
      </c>
      <c r="Y167" s="8" t="e">
        <f t="shared" si="81"/>
        <v>#VALUE!</v>
      </c>
      <c r="AA167" s="14" t="e">
        <f t="shared" ca="1" si="82"/>
        <v>#VALUE!</v>
      </c>
      <c r="AB167" s="14" t="e">
        <f t="shared" ca="1" si="83"/>
        <v>#VALUE!</v>
      </c>
      <c r="AC167" s="14" t="e">
        <f t="shared" ca="1" si="84"/>
        <v>#VALUE!</v>
      </c>
      <c r="AD167" s="8" t="e">
        <f t="shared" ca="1" si="85"/>
        <v>#VALUE!</v>
      </c>
      <c r="AE167" s="8" t="e">
        <f t="shared" ca="1" si="86"/>
        <v>#VALUE!</v>
      </c>
      <c r="AF167" s="8" t="e">
        <f t="shared" ca="1" si="87"/>
        <v>#VALUE!</v>
      </c>
    </row>
    <row r="168" spans="1:32" x14ac:dyDescent="0.3">
      <c r="A168" s="35">
        <f>IF(Замеры!B164=0, " ", Замеры!B164)</f>
        <v>161</v>
      </c>
      <c r="B168" s="49" t="str">
        <f>Замеры!G164</f>
        <v xml:space="preserve">Группа от QF </v>
      </c>
      <c r="C168" s="49" t="str">
        <f>IF(Замеры!J164=0, " ", Замеры!J164)</f>
        <v xml:space="preserve"> </v>
      </c>
      <c r="D168" s="49" t="str">
        <f>IF(O168=0, " ", CONCATENATE(Замеры!T164,Замеры!U164,Замеры!V164,Замеры!W164,Замеры!AB164))</f>
        <v xml:space="preserve"> </v>
      </c>
      <c r="E168" s="49" t="str">
        <f>IF(Замеры!L164=0, " ", Замеры!L164)</f>
        <v xml:space="preserve"> </v>
      </c>
      <c r="F168" s="49" t="e">
        <f t="shared" si="70"/>
        <v>#VALUE!</v>
      </c>
      <c r="G168" s="51" t="str">
        <f t="shared" si="71"/>
        <v>-</v>
      </c>
      <c r="H168" s="52" t="str">
        <f t="shared" si="72"/>
        <v>-</v>
      </c>
      <c r="I168" s="51" t="str">
        <f t="shared" si="73"/>
        <v>-</v>
      </c>
      <c r="J168" s="29" t="str">
        <f t="shared" si="74"/>
        <v>-</v>
      </c>
      <c r="K168" s="46" t="str">
        <f t="shared" si="75"/>
        <v>-</v>
      </c>
      <c r="L168" s="29" t="str">
        <f t="shared" si="76"/>
        <v>-</v>
      </c>
      <c r="M168" s="29" t="str">
        <f t="shared" si="77"/>
        <v xml:space="preserve"> </v>
      </c>
      <c r="N168" s="29" t="str">
        <f t="shared" ca="1" si="78"/>
        <v xml:space="preserve"> </v>
      </c>
      <c r="O168" s="8">
        <f>Замеры!R164</f>
        <v>0</v>
      </c>
      <c r="P168" s="8" t="b">
        <f t="shared" si="66"/>
        <v>1</v>
      </c>
      <c r="Q168" s="8" t="b">
        <f t="shared" si="67"/>
        <v>1</v>
      </c>
      <c r="R168" s="8" t="b">
        <f t="shared" si="68"/>
        <v>1</v>
      </c>
      <c r="S168" s="8" t="s">
        <v>72</v>
      </c>
      <c r="T168" s="8" t="e">
        <f t="shared" si="79"/>
        <v>#VALUE!</v>
      </c>
      <c r="U168" s="12" t="s">
        <v>72</v>
      </c>
      <c r="V168" s="8" t="e">
        <f t="shared" si="80"/>
        <v>#VALUE!</v>
      </c>
      <c r="X168" s="13" t="str">
        <f t="shared" si="69"/>
        <v xml:space="preserve"> </v>
      </c>
      <c r="Y168" s="8" t="e">
        <f t="shared" si="81"/>
        <v>#VALUE!</v>
      </c>
      <c r="AA168" s="14" t="e">
        <f t="shared" ca="1" si="82"/>
        <v>#VALUE!</v>
      </c>
      <c r="AB168" s="14" t="e">
        <f t="shared" ca="1" si="83"/>
        <v>#VALUE!</v>
      </c>
      <c r="AC168" s="14" t="e">
        <f t="shared" ca="1" si="84"/>
        <v>#VALUE!</v>
      </c>
      <c r="AD168" s="8" t="e">
        <f t="shared" ca="1" si="85"/>
        <v>#VALUE!</v>
      </c>
      <c r="AE168" s="8" t="e">
        <f t="shared" ca="1" si="86"/>
        <v>#VALUE!</v>
      </c>
      <c r="AF168" s="8" t="e">
        <f t="shared" ca="1" si="87"/>
        <v>#VALUE!</v>
      </c>
    </row>
    <row r="169" spans="1:32" x14ac:dyDescent="0.3">
      <c r="A169" s="35">
        <f>IF(Замеры!B165=0, " ", Замеры!B165)</f>
        <v>162</v>
      </c>
      <c r="B169" s="49" t="str">
        <f>Замеры!G165</f>
        <v xml:space="preserve">Группа от QF </v>
      </c>
      <c r="C169" s="49" t="str">
        <f>IF(Замеры!J165=0, " ", Замеры!J165)</f>
        <v xml:space="preserve"> </v>
      </c>
      <c r="D169" s="49" t="str">
        <f>IF(O169=0, " ", CONCATENATE(Замеры!T165,Замеры!U165,Замеры!V165,Замеры!W165,Замеры!AB165))</f>
        <v xml:space="preserve"> </v>
      </c>
      <c r="E169" s="49" t="str">
        <f>IF(Замеры!L165=0, " ", Замеры!L165)</f>
        <v xml:space="preserve"> </v>
      </c>
      <c r="F169" s="49" t="e">
        <f t="shared" si="70"/>
        <v>#VALUE!</v>
      </c>
      <c r="G169" s="51" t="str">
        <f t="shared" si="71"/>
        <v>-</v>
      </c>
      <c r="H169" s="52" t="str">
        <f t="shared" si="72"/>
        <v>-</v>
      </c>
      <c r="I169" s="51" t="str">
        <f t="shared" si="73"/>
        <v>-</v>
      </c>
      <c r="J169" s="29" t="str">
        <f t="shared" si="74"/>
        <v>-</v>
      </c>
      <c r="K169" s="46" t="str">
        <f t="shared" si="75"/>
        <v>-</v>
      </c>
      <c r="L169" s="29" t="str">
        <f t="shared" si="76"/>
        <v>-</v>
      </c>
      <c r="M169" s="29" t="str">
        <f t="shared" si="77"/>
        <v xml:space="preserve"> </v>
      </c>
      <c r="N169" s="29" t="str">
        <f t="shared" ca="1" si="78"/>
        <v xml:space="preserve"> </v>
      </c>
      <c r="O169" s="8">
        <f>Замеры!R165</f>
        <v>0</v>
      </c>
      <c r="P169" s="8" t="b">
        <f t="shared" si="66"/>
        <v>1</v>
      </c>
      <c r="Q169" s="8" t="b">
        <f t="shared" si="67"/>
        <v>1</v>
      </c>
      <c r="R169" s="8" t="b">
        <f t="shared" si="68"/>
        <v>1</v>
      </c>
      <c r="S169" s="8" t="s">
        <v>72</v>
      </c>
      <c r="T169" s="8" t="e">
        <f t="shared" si="79"/>
        <v>#VALUE!</v>
      </c>
      <c r="U169" s="12" t="s">
        <v>72</v>
      </c>
      <c r="V169" s="8" t="e">
        <f t="shared" si="80"/>
        <v>#VALUE!</v>
      </c>
      <c r="X169" s="13" t="str">
        <f t="shared" si="69"/>
        <v xml:space="preserve"> </v>
      </c>
      <c r="Y169" s="8" t="e">
        <f t="shared" si="81"/>
        <v>#VALUE!</v>
      </c>
      <c r="AA169" s="14" t="e">
        <f t="shared" ca="1" si="82"/>
        <v>#VALUE!</v>
      </c>
      <c r="AB169" s="14" t="e">
        <f t="shared" ca="1" si="83"/>
        <v>#VALUE!</v>
      </c>
      <c r="AC169" s="14" t="e">
        <f t="shared" ca="1" si="84"/>
        <v>#VALUE!</v>
      </c>
      <c r="AD169" s="8" t="e">
        <f t="shared" ca="1" si="85"/>
        <v>#VALUE!</v>
      </c>
      <c r="AE169" s="8" t="e">
        <f t="shared" ca="1" si="86"/>
        <v>#VALUE!</v>
      </c>
      <c r="AF169" s="8" t="e">
        <f t="shared" ca="1" si="87"/>
        <v>#VALUE!</v>
      </c>
    </row>
    <row r="170" spans="1:32" x14ac:dyDescent="0.3">
      <c r="A170" s="35">
        <f>IF(Замеры!B166=0, " ", Замеры!B166)</f>
        <v>163</v>
      </c>
      <c r="B170" s="49" t="str">
        <f>Замеры!G166</f>
        <v xml:space="preserve">Группа от QF </v>
      </c>
      <c r="C170" s="49" t="str">
        <f>IF(Замеры!J166=0, " ", Замеры!J166)</f>
        <v xml:space="preserve"> </v>
      </c>
      <c r="D170" s="49" t="str">
        <f>IF(O170=0, " ", CONCATENATE(Замеры!T166,Замеры!U166,Замеры!V166,Замеры!W166,Замеры!AB166))</f>
        <v xml:space="preserve"> </v>
      </c>
      <c r="E170" s="49" t="str">
        <f>IF(Замеры!L166=0, " ", Замеры!L166)</f>
        <v xml:space="preserve"> </v>
      </c>
      <c r="F170" s="49" t="e">
        <f t="shared" si="70"/>
        <v>#VALUE!</v>
      </c>
      <c r="G170" s="51" t="str">
        <f t="shared" si="71"/>
        <v>-</v>
      </c>
      <c r="H170" s="52" t="str">
        <f t="shared" si="72"/>
        <v>-</v>
      </c>
      <c r="I170" s="51" t="str">
        <f t="shared" si="73"/>
        <v>-</v>
      </c>
      <c r="J170" s="29" t="str">
        <f t="shared" si="74"/>
        <v>-</v>
      </c>
      <c r="K170" s="46" t="str">
        <f t="shared" si="75"/>
        <v>-</v>
      </c>
      <c r="L170" s="29" t="str">
        <f t="shared" si="76"/>
        <v>-</v>
      </c>
      <c r="M170" s="29" t="str">
        <f t="shared" si="77"/>
        <v xml:space="preserve"> </v>
      </c>
      <c r="N170" s="29" t="str">
        <f t="shared" ca="1" si="78"/>
        <v xml:space="preserve"> </v>
      </c>
      <c r="O170" s="8">
        <f>Замеры!R166</f>
        <v>0</v>
      </c>
      <c r="P170" s="8" t="b">
        <f t="shared" si="66"/>
        <v>1</v>
      </c>
      <c r="Q170" s="8" t="b">
        <f t="shared" si="67"/>
        <v>1</v>
      </c>
      <c r="R170" s="8" t="b">
        <f t="shared" si="68"/>
        <v>1</v>
      </c>
      <c r="S170" s="8" t="s">
        <v>72</v>
      </c>
      <c r="T170" s="8" t="e">
        <f t="shared" si="79"/>
        <v>#VALUE!</v>
      </c>
      <c r="U170" s="12" t="s">
        <v>72</v>
      </c>
      <c r="V170" s="8" t="e">
        <f t="shared" si="80"/>
        <v>#VALUE!</v>
      </c>
      <c r="X170" s="13" t="str">
        <f t="shared" si="69"/>
        <v xml:space="preserve"> </v>
      </c>
      <c r="Y170" s="8" t="e">
        <f t="shared" si="81"/>
        <v>#VALUE!</v>
      </c>
      <c r="AA170" s="14" t="e">
        <f t="shared" ca="1" si="82"/>
        <v>#VALUE!</v>
      </c>
      <c r="AB170" s="14" t="e">
        <f t="shared" ca="1" si="83"/>
        <v>#VALUE!</v>
      </c>
      <c r="AC170" s="14" t="e">
        <f t="shared" ca="1" si="84"/>
        <v>#VALUE!</v>
      </c>
      <c r="AD170" s="8" t="e">
        <f t="shared" ca="1" si="85"/>
        <v>#VALUE!</v>
      </c>
      <c r="AE170" s="8" t="e">
        <f t="shared" ca="1" si="86"/>
        <v>#VALUE!</v>
      </c>
      <c r="AF170" s="8" t="e">
        <f t="shared" ca="1" si="87"/>
        <v>#VALUE!</v>
      </c>
    </row>
    <row r="171" spans="1:32" x14ac:dyDescent="0.3">
      <c r="A171" s="35">
        <f>IF(Замеры!B167=0, " ", Замеры!B167)</f>
        <v>164</v>
      </c>
      <c r="B171" s="49" t="str">
        <f>Замеры!G167</f>
        <v xml:space="preserve">Группа от QF </v>
      </c>
      <c r="C171" s="49" t="str">
        <f>IF(Замеры!J167=0, " ", Замеры!J167)</f>
        <v xml:space="preserve"> </v>
      </c>
      <c r="D171" s="49" t="str">
        <f>IF(O171=0, " ", CONCATENATE(Замеры!T167,Замеры!U167,Замеры!V167,Замеры!W167,Замеры!AB167))</f>
        <v xml:space="preserve"> </v>
      </c>
      <c r="E171" s="49" t="str">
        <f>IF(Замеры!L167=0, " ", Замеры!L167)</f>
        <v xml:space="preserve"> </v>
      </c>
      <c r="F171" s="49" t="e">
        <f t="shared" si="70"/>
        <v>#VALUE!</v>
      </c>
      <c r="G171" s="51" t="str">
        <f t="shared" si="71"/>
        <v>-</v>
      </c>
      <c r="H171" s="52" t="str">
        <f t="shared" si="72"/>
        <v>-</v>
      </c>
      <c r="I171" s="51" t="str">
        <f t="shared" si="73"/>
        <v>-</v>
      </c>
      <c r="J171" s="29" t="str">
        <f t="shared" si="74"/>
        <v>-</v>
      </c>
      <c r="K171" s="46" t="str">
        <f t="shared" si="75"/>
        <v>-</v>
      </c>
      <c r="L171" s="29" t="str">
        <f t="shared" si="76"/>
        <v>-</v>
      </c>
      <c r="M171" s="29" t="str">
        <f t="shared" si="77"/>
        <v xml:space="preserve"> </v>
      </c>
      <c r="N171" s="29" t="str">
        <f t="shared" ca="1" si="78"/>
        <v xml:space="preserve"> </v>
      </c>
      <c r="O171" s="8">
        <f>Замеры!R167</f>
        <v>0</v>
      </c>
      <c r="P171" s="8" t="b">
        <f t="shared" si="66"/>
        <v>1</v>
      </c>
      <c r="Q171" s="8" t="b">
        <f t="shared" si="67"/>
        <v>1</v>
      </c>
      <c r="R171" s="8" t="b">
        <f t="shared" si="68"/>
        <v>1</v>
      </c>
      <c r="S171" s="8" t="s">
        <v>72</v>
      </c>
      <c r="T171" s="8" t="e">
        <f t="shared" si="79"/>
        <v>#VALUE!</v>
      </c>
      <c r="U171" s="12" t="s">
        <v>72</v>
      </c>
      <c r="V171" s="8" t="e">
        <f t="shared" si="80"/>
        <v>#VALUE!</v>
      </c>
      <c r="X171" s="13" t="str">
        <f t="shared" si="69"/>
        <v xml:space="preserve"> </v>
      </c>
      <c r="Y171" s="8" t="e">
        <f t="shared" si="81"/>
        <v>#VALUE!</v>
      </c>
      <c r="AA171" s="14" t="e">
        <f t="shared" ca="1" si="82"/>
        <v>#VALUE!</v>
      </c>
      <c r="AB171" s="14" t="e">
        <f t="shared" ca="1" si="83"/>
        <v>#VALUE!</v>
      </c>
      <c r="AC171" s="14" t="e">
        <f t="shared" ca="1" si="84"/>
        <v>#VALUE!</v>
      </c>
      <c r="AD171" s="8" t="e">
        <f t="shared" ca="1" si="85"/>
        <v>#VALUE!</v>
      </c>
      <c r="AE171" s="8" t="e">
        <f t="shared" ca="1" si="86"/>
        <v>#VALUE!</v>
      </c>
      <c r="AF171" s="8" t="e">
        <f t="shared" ca="1" si="87"/>
        <v>#VALUE!</v>
      </c>
    </row>
    <row r="172" spans="1:32" x14ac:dyDescent="0.3">
      <c r="A172" s="35">
        <f>IF(Замеры!B168=0, " ", Замеры!B168)</f>
        <v>165</v>
      </c>
      <c r="B172" s="49" t="str">
        <f>Замеры!G168</f>
        <v xml:space="preserve">Группа от QF </v>
      </c>
      <c r="C172" s="49" t="str">
        <f>IF(Замеры!J168=0, " ", Замеры!J168)</f>
        <v xml:space="preserve"> </v>
      </c>
      <c r="D172" s="49" t="str">
        <f>IF(O172=0, " ", CONCATENATE(Замеры!T168,Замеры!U168,Замеры!V168,Замеры!W168,Замеры!AB168))</f>
        <v xml:space="preserve"> </v>
      </c>
      <c r="E172" s="49" t="str">
        <f>IF(Замеры!L168=0, " ", Замеры!L168)</f>
        <v xml:space="preserve"> </v>
      </c>
      <c r="F172" s="49" t="e">
        <f t="shared" si="70"/>
        <v>#VALUE!</v>
      </c>
      <c r="G172" s="51" t="str">
        <f t="shared" si="71"/>
        <v>-</v>
      </c>
      <c r="H172" s="52" t="str">
        <f t="shared" si="72"/>
        <v>-</v>
      </c>
      <c r="I172" s="51" t="str">
        <f t="shared" si="73"/>
        <v>-</v>
      </c>
      <c r="J172" s="29" t="str">
        <f t="shared" si="74"/>
        <v>-</v>
      </c>
      <c r="K172" s="46" t="str">
        <f t="shared" si="75"/>
        <v>-</v>
      </c>
      <c r="L172" s="29" t="str">
        <f t="shared" si="76"/>
        <v>-</v>
      </c>
      <c r="M172" s="29" t="str">
        <f t="shared" si="77"/>
        <v xml:space="preserve"> </v>
      </c>
      <c r="N172" s="29" t="str">
        <f t="shared" ca="1" si="78"/>
        <v xml:space="preserve"> </v>
      </c>
      <c r="O172" s="8">
        <f>Замеры!R168</f>
        <v>0</v>
      </c>
      <c r="P172" s="8" t="b">
        <f t="shared" si="66"/>
        <v>1</v>
      </c>
      <c r="Q172" s="8" t="b">
        <f t="shared" si="67"/>
        <v>1</v>
      </c>
      <c r="R172" s="8" t="b">
        <f t="shared" si="68"/>
        <v>1</v>
      </c>
      <c r="S172" s="8" t="s">
        <v>72</v>
      </c>
      <c r="T172" s="8" t="e">
        <f t="shared" si="79"/>
        <v>#VALUE!</v>
      </c>
      <c r="U172" s="12" t="s">
        <v>72</v>
      </c>
      <c r="V172" s="8" t="e">
        <f t="shared" si="80"/>
        <v>#VALUE!</v>
      </c>
      <c r="X172" s="13" t="str">
        <f t="shared" si="69"/>
        <v xml:space="preserve"> </v>
      </c>
      <c r="Y172" s="8" t="e">
        <f t="shared" si="81"/>
        <v>#VALUE!</v>
      </c>
      <c r="AA172" s="14" t="e">
        <f t="shared" ca="1" si="82"/>
        <v>#VALUE!</v>
      </c>
      <c r="AB172" s="14" t="e">
        <f t="shared" ca="1" si="83"/>
        <v>#VALUE!</v>
      </c>
      <c r="AC172" s="14" t="e">
        <f t="shared" ca="1" si="84"/>
        <v>#VALUE!</v>
      </c>
      <c r="AD172" s="8" t="e">
        <f t="shared" ca="1" si="85"/>
        <v>#VALUE!</v>
      </c>
      <c r="AE172" s="8" t="e">
        <f t="shared" ca="1" si="86"/>
        <v>#VALUE!</v>
      </c>
      <c r="AF172" s="8" t="e">
        <f t="shared" ca="1" si="87"/>
        <v>#VALUE!</v>
      </c>
    </row>
    <row r="173" spans="1:32" x14ac:dyDescent="0.3">
      <c r="A173" s="35">
        <f>IF(Замеры!B169=0, " ", Замеры!B169)</f>
        <v>166</v>
      </c>
      <c r="B173" s="49" t="str">
        <f>Замеры!G169</f>
        <v xml:space="preserve">Группа от QF </v>
      </c>
      <c r="C173" s="49" t="str">
        <f>IF(Замеры!J169=0, " ", Замеры!J169)</f>
        <v xml:space="preserve"> </v>
      </c>
      <c r="D173" s="49" t="str">
        <f>IF(O173=0, " ", CONCATENATE(Замеры!T169,Замеры!U169,Замеры!V169,Замеры!W169,Замеры!AB169))</f>
        <v xml:space="preserve"> </v>
      </c>
      <c r="E173" s="49" t="str">
        <f>IF(Замеры!L169=0, " ", Замеры!L169)</f>
        <v xml:space="preserve"> </v>
      </c>
      <c r="F173" s="49" t="e">
        <f t="shared" si="70"/>
        <v>#VALUE!</v>
      </c>
      <c r="G173" s="51" t="str">
        <f t="shared" si="71"/>
        <v>-</v>
      </c>
      <c r="H173" s="52" t="str">
        <f t="shared" si="72"/>
        <v>-</v>
      </c>
      <c r="I173" s="51" t="str">
        <f t="shared" si="73"/>
        <v>-</v>
      </c>
      <c r="J173" s="29" t="str">
        <f t="shared" si="74"/>
        <v>-</v>
      </c>
      <c r="K173" s="46" t="str">
        <f t="shared" si="75"/>
        <v>-</v>
      </c>
      <c r="L173" s="29" t="str">
        <f t="shared" si="76"/>
        <v>-</v>
      </c>
      <c r="M173" s="29" t="str">
        <f t="shared" si="77"/>
        <v xml:space="preserve"> </v>
      </c>
      <c r="N173" s="29" t="str">
        <f t="shared" ca="1" si="78"/>
        <v xml:space="preserve"> </v>
      </c>
      <c r="O173" s="8">
        <f>Замеры!R169</f>
        <v>0</v>
      </c>
      <c r="P173" s="8" t="b">
        <f t="shared" si="66"/>
        <v>1</v>
      </c>
      <c r="Q173" s="8" t="b">
        <f t="shared" si="67"/>
        <v>1</v>
      </c>
      <c r="R173" s="8" t="b">
        <f t="shared" si="68"/>
        <v>1</v>
      </c>
      <c r="S173" s="8" t="s">
        <v>72</v>
      </c>
      <c r="T173" s="8" t="e">
        <f t="shared" si="79"/>
        <v>#VALUE!</v>
      </c>
      <c r="U173" s="12" t="s">
        <v>72</v>
      </c>
      <c r="V173" s="8" t="e">
        <f t="shared" si="80"/>
        <v>#VALUE!</v>
      </c>
      <c r="X173" s="13" t="str">
        <f t="shared" si="69"/>
        <v xml:space="preserve"> </v>
      </c>
      <c r="Y173" s="8" t="e">
        <f t="shared" si="81"/>
        <v>#VALUE!</v>
      </c>
      <c r="AA173" s="14" t="e">
        <f t="shared" ca="1" si="82"/>
        <v>#VALUE!</v>
      </c>
      <c r="AB173" s="14" t="e">
        <f t="shared" ca="1" si="83"/>
        <v>#VALUE!</v>
      </c>
      <c r="AC173" s="14" t="e">
        <f t="shared" ca="1" si="84"/>
        <v>#VALUE!</v>
      </c>
      <c r="AD173" s="8" t="e">
        <f t="shared" ca="1" si="85"/>
        <v>#VALUE!</v>
      </c>
      <c r="AE173" s="8" t="e">
        <f t="shared" ca="1" si="86"/>
        <v>#VALUE!</v>
      </c>
      <c r="AF173" s="8" t="e">
        <f t="shared" ca="1" si="87"/>
        <v>#VALUE!</v>
      </c>
    </row>
    <row r="174" spans="1:32" x14ac:dyDescent="0.3">
      <c r="A174" s="35">
        <f>IF(Замеры!B170=0, " ", Замеры!B170)</f>
        <v>167</v>
      </c>
      <c r="B174" s="49" t="str">
        <f>Замеры!G170</f>
        <v xml:space="preserve">Группа от QF </v>
      </c>
      <c r="C174" s="49" t="str">
        <f>IF(Замеры!J170=0, " ", Замеры!J170)</f>
        <v xml:space="preserve"> </v>
      </c>
      <c r="D174" s="49" t="str">
        <f>IF(O174=0, " ", CONCATENATE(Замеры!T170,Замеры!U170,Замеры!V170,Замеры!W170,Замеры!AB170))</f>
        <v xml:space="preserve"> </v>
      </c>
      <c r="E174" s="49" t="str">
        <f>IF(Замеры!L170=0, " ", Замеры!L170)</f>
        <v xml:space="preserve"> </v>
      </c>
      <c r="F174" s="49" t="e">
        <f t="shared" si="70"/>
        <v>#VALUE!</v>
      </c>
      <c r="G174" s="51" t="str">
        <f t="shared" si="71"/>
        <v>-</v>
      </c>
      <c r="H174" s="52" t="str">
        <f t="shared" si="72"/>
        <v>-</v>
      </c>
      <c r="I174" s="51" t="str">
        <f t="shared" si="73"/>
        <v>-</v>
      </c>
      <c r="J174" s="29" t="str">
        <f t="shared" si="74"/>
        <v>-</v>
      </c>
      <c r="K174" s="46" t="str">
        <f t="shared" si="75"/>
        <v>-</v>
      </c>
      <c r="L174" s="29" t="str">
        <f t="shared" si="76"/>
        <v>-</v>
      </c>
      <c r="M174" s="29" t="str">
        <f t="shared" si="77"/>
        <v xml:space="preserve"> </v>
      </c>
      <c r="N174" s="29" t="str">
        <f t="shared" ca="1" si="78"/>
        <v xml:space="preserve"> </v>
      </c>
      <c r="O174" s="8">
        <f>Замеры!R170</f>
        <v>0</v>
      </c>
      <c r="P174" s="8" t="b">
        <f t="shared" si="66"/>
        <v>1</v>
      </c>
      <c r="Q174" s="8" t="b">
        <f t="shared" si="67"/>
        <v>1</v>
      </c>
      <c r="R174" s="8" t="b">
        <f t="shared" si="68"/>
        <v>1</v>
      </c>
      <c r="S174" s="8" t="s">
        <v>72</v>
      </c>
      <c r="T174" s="8" t="e">
        <f t="shared" si="79"/>
        <v>#VALUE!</v>
      </c>
      <c r="U174" s="12" t="s">
        <v>72</v>
      </c>
      <c r="V174" s="8" t="e">
        <f t="shared" si="80"/>
        <v>#VALUE!</v>
      </c>
      <c r="X174" s="13" t="str">
        <f t="shared" si="69"/>
        <v xml:space="preserve"> </v>
      </c>
      <c r="Y174" s="8" t="e">
        <f t="shared" si="81"/>
        <v>#VALUE!</v>
      </c>
      <c r="AA174" s="14" t="e">
        <f t="shared" ca="1" si="82"/>
        <v>#VALUE!</v>
      </c>
      <c r="AB174" s="14" t="e">
        <f t="shared" ca="1" si="83"/>
        <v>#VALUE!</v>
      </c>
      <c r="AC174" s="14" t="e">
        <f t="shared" ca="1" si="84"/>
        <v>#VALUE!</v>
      </c>
      <c r="AD174" s="8" t="e">
        <f t="shared" ca="1" si="85"/>
        <v>#VALUE!</v>
      </c>
      <c r="AE174" s="8" t="e">
        <f t="shared" ca="1" si="86"/>
        <v>#VALUE!</v>
      </c>
      <c r="AF174" s="8" t="e">
        <f t="shared" ca="1" si="87"/>
        <v>#VALUE!</v>
      </c>
    </row>
    <row r="175" spans="1:32" x14ac:dyDescent="0.3">
      <c r="A175" s="35">
        <f>IF(Замеры!B171=0, " ", Замеры!B171)</f>
        <v>168</v>
      </c>
      <c r="B175" s="49" t="str">
        <f>Замеры!G171</f>
        <v xml:space="preserve">Группа от QF </v>
      </c>
      <c r="C175" s="49" t="str">
        <f>IF(Замеры!J171=0, " ", Замеры!J171)</f>
        <v xml:space="preserve"> </v>
      </c>
      <c r="D175" s="49" t="str">
        <f>IF(O175=0, " ", CONCATENATE(Замеры!T171,Замеры!U171,Замеры!V171,Замеры!W171,Замеры!AB171))</f>
        <v xml:space="preserve"> </v>
      </c>
      <c r="E175" s="49" t="str">
        <f>IF(Замеры!L171=0, " ", Замеры!L171)</f>
        <v xml:space="preserve"> </v>
      </c>
      <c r="F175" s="49" t="e">
        <f t="shared" si="70"/>
        <v>#VALUE!</v>
      </c>
      <c r="G175" s="51" t="str">
        <f t="shared" si="71"/>
        <v>-</v>
      </c>
      <c r="H175" s="52" t="str">
        <f t="shared" si="72"/>
        <v>-</v>
      </c>
      <c r="I175" s="51" t="str">
        <f t="shared" si="73"/>
        <v>-</v>
      </c>
      <c r="J175" s="29" t="str">
        <f t="shared" si="74"/>
        <v>-</v>
      </c>
      <c r="K175" s="46" t="str">
        <f t="shared" si="75"/>
        <v>-</v>
      </c>
      <c r="L175" s="29" t="str">
        <f t="shared" si="76"/>
        <v>-</v>
      </c>
      <c r="M175" s="29" t="str">
        <f t="shared" si="77"/>
        <v xml:space="preserve"> </v>
      </c>
      <c r="N175" s="29" t="str">
        <f t="shared" ca="1" si="78"/>
        <v xml:space="preserve"> </v>
      </c>
      <c r="O175" s="8">
        <f>Замеры!R171</f>
        <v>0</v>
      </c>
      <c r="P175" s="8" t="b">
        <f t="shared" si="66"/>
        <v>1</v>
      </c>
      <c r="Q175" s="8" t="b">
        <f t="shared" si="67"/>
        <v>1</v>
      </c>
      <c r="R175" s="8" t="b">
        <f t="shared" si="68"/>
        <v>1</v>
      </c>
      <c r="S175" s="8" t="s">
        <v>72</v>
      </c>
      <c r="T175" s="8" t="e">
        <f t="shared" si="79"/>
        <v>#VALUE!</v>
      </c>
      <c r="U175" s="12" t="s">
        <v>72</v>
      </c>
      <c r="V175" s="8" t="e">
        <f t="shared" si="80"/>
        <v>#VALUE!</v>
      </c>
      <c r="X175" s="13" t="str">
        <f t="shared" si="69"/>
        <v xml:space="preserve"> </v>
      </c>
      <c r="Y175" s="8" t="e">
        <f t="shared" si="81"/>
        <v>#VALUE!</v>
      </c>
      <c r="AA175" s="14" t="e">
        <f t="shared" ca="1" si="82"/>
        <v>#VALUE!</v>
      </c>
      <c r="AB175" s="14" t="e">
        <f t="shared" ca="1" si="83"/>
        <v>#VALUE!</v>
      </c>
      <c r="AC175" s="14" t="e">
        <f t="shared" ca="1" si="84"/>
        <v>#VALUE!</v>
      </c>
      <c r="AD175" s="8" t="e">
        <f t="shared" ca="1" si="85"/>
        <v>#VALUE!</v>
      </c>
      <c r="AE175" s="8" t="e">
        <f t="shared" ca="1" si="86"/>
        <v>#VALUE!</v>
      </c>
      <c r="AF175" s="8" t="e">
        <f t="shared" ca="1" si="87"/>
        <v>#VALUE!</v>
      </c>
    </row>
    <row r="176" spans="1:32" x14ac:dyDescent="0.3">
      <c r="A176" s="35">
        <f>IF(Замеры!B172=0, " ", Замеры!B172)</f>
        <v>169</v>
      </c>
      <c r="B176" s="49" t="str">
        <f>Замеры!G172</f>
        <v xml:space="preserve">Группа от QF </v>
      </c>
      <c r="C176" s="49" t="str">
        <f>IF(Замеры!J172=0, " ", Замеры!J172)</f>
        <v xml:space="preserve"> </v>
      </c>
      <c r="D176" s="49" t="str">
        <f>IF(O176=0, " ", CONCATENATE(Замеры!T172,Замеры!U172,Замеры!V172,Замеры!W172,Замеры!AB172))</f>
        <v xml:space="preserve"> </v>
      </c>
      <c r="E176" s="49" t="str">
        <f>IF(Замеры!L172=0, " ", Замеры!L172)</f>
        <v xml:space="preserve"> </v>
      </c>
      <c r="F176" s="49" t="e">
        <f t="shared" si="70"/>
        <v>#VALUE!</v>
      </c>
      <c r="G176" s="51" t="str">
        <f t="shared" si="71"/>
        <v>-</v>
      </c>
      <c r="H176" s="52" t="str">
        <f t="shared" si="72"/>
        <v>-</v>
      </c>
      <c r="I176" s="51" t="str">
        <f t="shared" si="73"/>
        <v>-</v>
      </c>
      <c r="J176" s="29" t="str">
        <f t="shared" si="74"/>
        <v>-</v>
      </c>
      <c r="K176" s="46" t="str">
        <f t="shared" si="75"/>
        <v>-</v>
      </c>
      <c r="L176" s="29" t="str">
        <f t="shared" si="76"/>
        <v>-</v>
      </c>
      <c r="M176" s="29" t="str">
        <f t="shared" si="77"/>
        <v xml:space="preserve"> </v>
      </c>
      <c r="N176" s="29" t="str">
        <f t="shared" ca="1" si="78"/>
        <v xml:space="preserve"> </v>
      </c>
      <c r="O176" s="8">
        <f>Замеры!R172</f>
        <v>0</v>
      </c>
      <c r="P176" s="8" t="b">
        <f t="shared" si="66"/>
        <v>1</v>
      </c>
      <c r="Q176" s="8" t="b">
        <f t="shared" si="67"/>
        <v>1</v>
      </c>
      <c r="R176" s="8" t="b">
        <f t="shared" si="68"/>
        <v>1</v>
      </c>
      <c r="S176" s="8" t="s">
        <v>72</v>
      </c>
      <c r="T176" s="8" t="e">
        <f t="shared" si="79"/>
        <v>#VALUE!</v>
      </c>
      <c r="U176" s="12" t="s">
        <v>72</v>
      </c>
      <c r="V176" s="8" t="e">
        <f t="shared" si="80"/>
        <v>#VALUE!</v>
      </c>
      <c r="X176" s="13" t="str">
        <f t="shared" si="69"/>
        <v xml:space="preserve"> </v>
      </c>
      <c r="Y176" s="8" t="e">
        <f t="shared" si="81"/>
        <v>#VALUE!</v>
      </c>
      <c r="AA176" s="14" t="e">
        <f t="shared" ca="1" si="82"/>
        <v>#VALUE!</v>
      </c>
      <c r="AB176" s="14" t="e">
        <f t="shared" ca="1" si="83"/>
        <v>#VALUE!</v>
      </c>
      <c r="AC176" s="14" t="e">
        <f t="shared" ca="1" si="84"/>
        <v>#VALUE!</v>
      </c>
      <c r="AD176" s="8" t="e">
        <f t="shared" ca="1" si="85"/>
        <v>#VALUE!</v>
      </c>
      <c r="AE176" s="8" t="e">
        <f t="shared" ca="1" si="86"/>
        <v>#VALUE!</v>
      </c>
      <c r="AF176" s="8" t="e">
        <f t="shared" ca="1" si="87"/>
        <v>#VALUE!</v>
      </c>
    </row>
    <row r="177" spans="1:32" x14ac:dyDescent="0.3">
      <c r="A177" s="35">
        <f>IF(Замеры!B173=0, " ", Замеры!B173)</f>
        <v>170</v>
      </c>
      <c r="B177" s="49" t="str">
        <f>Замеры!G173</f>
        <v xml:space="preserve">Группа от QF </v>
      </c>
      <c r="C177" s="49" t="str">
        <f>IF(Замеры!J173=0, " ", Замеры!J173)</f>
        <v xml:space="preserve"> </v>
      </c>
      <c r="D177" s="49" t="str">
        <f>IF(O177=0, " ", CONCATENATE(Замеры!T173,Замеры!U173,Замеры!V173,Замеры!W173,Замеры!AB173))</f>
        <v xml:space="preserve"> </v>
      </c>
      <c r="E177" s="49" t="str">
        <f>IF(Замеры!L173=0, " ", Замеры!L173)</f>
        <v xml:space="preserve"> </v>
      </c>
      <c r="F177" s="49" t="e">
        <f t="shared" si="70"/>
        <v>#VALUE!</v>
      </c>
      <c r="G177" s="51" t="str">
        <f t="shared" si="71"/>
        <v>-</v>
      </c>
      <c r="H177" s="52" t="str">
        <f t="shared" si="72"/>
        <v>-</v>
      </c>
      <c r="I177" s="51" t="str">
        <f t="shared" si="73"/>
        <v>-</v>
      </c>
      <c r="J177" s="29" t="str">
        <f t="shared" si="74"/>
        <v>-</v>
      </c>
      <c r="K177" s="46" t="str">
        <f t="shared" si="75"/>
        <v>-</v>
      </c>
      <c r="L177" s="29" t="str">
        <f t="shared" si="76"/>
        <v>-</v>
      </c>
      <c r="M177" s="29" t="str">
        <f t="shared" si="77"/>
        <v xml:space="preserve"> </v>
      </c>
      <c r="N177" s="29" t="str">
        <f t="shared" ca="1" si="78"/>
        <v xml:space="preserve"> </v>
      </c>
      <c r="O177" s="8">
        <f>Замеры!R173</f>
        <v>0</v>
      </c>
      <c r="P177" s="8" t="b">
        <f t="shared" si="66"/>
        <v>1</v>
      </c>
      <c r="Q177" s="8" t="b">
        <f t="shared" si="67"/>
        <v>1</v>
      </c>
      <c r="R177" s="8" t="b">
        <f t="shared" si="68"/>
        <v>1</v>
      </c>
      <c r="S177" s="8" t="s">
        <v>72</v>
      </c>
      <c r="T177" s="8" t="e">
        <f t="shared" si="79"/>
        <v>#VALUE!</v>
      </c>
      <c r="U177" s="12" t="s">
        <v>72</v>
      </c>
      <c r="V177" s="8" t="e">
        <f t="shared" si="80"/>
        <v>#VALUE!</v>
      </c>
      <c r="X177" s="13" t="str">
        <f t="shared" si="69"/>
        <v xml:space="preserve"> </v>
      </c>
      <c r="Y177" s="8" t="e">
        <f t="shared" si="81"/>
        <v>#VALUE!</v>
      </c>
      <c r="AA177" s="14" t="e">
        <f t="shared" ca="1" si="82"/>
        <v>#VALUE!</v>
      </c>
      <c r="AB177" s="14" t="e">
        <f t="shared" ca="1" si="83"/>
        <v>#VALUE!</v>
      </c>
      <c r="AC177" s="14" t="e">
        <f t="shared" ca="1" si="84"/>
        <v>#VALUE!</v>
      </c>
      <c r="AD177" s="8" t="e">
        <f t="shared" ca="1" si="85"/>
        <v>#VALUE!</v>
      </c>
      <c r="AE177" s="8" t="e">
        <f t="shared" ca="1" si="86"/>
        <v>#VALUE!</v>
      </c>
      <c r="AF177" s="8" t="e">
        <f t="shared" ca="1" si="87"/>
        <v>#VALUE!</v>
      </c>
    </row>
    <row r="178" spans="1:32" x14ac:dyDescent="0.3">
      <c r="A178" s="35">
        <f>IF(Замеры!B174=0, " ", Замеры!B174)</f>
        <v>171</v>
      </c>
      <c r="B178" s="49" t="str">
        <f>Замеры!G174</f>
        <v xml:space="preserve">Группа от QF </v>
      </c>
      <c r="C178" s="49" t="str">
        <f>IF(Замеры!J174=0, " ", Замеры!J174)</f>
        <v xml:space="preserve"> </v>
      </c>
      <c r="D178" s="49" t="str">
        <f>IF(O178=0, " ", CONCATENATE(Замеры!T174,Замеры!U174,Замеры!V174,Замеры!W174,Замеры!AB174))</f>
        <v xml:space="preserve"> </v>
      </c>
      <c r="E178" s="49" t="str">
        <f>IF(Замеры!L174=0, " ", Замеры!L174)</f>
        <v xml:space="preserve"> </v>
      </c>
      <c r="F178" s="49" t="e">
        <f t="shared" si="70"/>
        <v>#VALUE!</v>
      </c>
      <c r="G178" s="51" t="str">
        <f t="shared" si="71"/>
        <v>-</v>
      </c>
      <c r="H178" s="52" t="str">
        <f t="shared" si="72"/>
        <v>-</v>
      </c>
      <c r="I178" s="51" t="str">
        <f t="shared" si="73"/>
        <v>-</v>
      </c>
      <c r="J178" s="29" t="str">
        <f t="shared" si="74"/>
        <v>-</v>
      </c>
      <c r="K178" s="46" t="str">
        <f t="shared" si="75"/>
        <v>-</v>
      </c>
      <c r="L178" s="29" t="str">
        <f t="shared" si="76"/>
        <v>-</v>
      </c>
      <c r="M178" s="29" t="str">
        <f t="shared" si="77"/>
        <v xml:space="preserve"> </v>
      </c>
      <c r="N178" s="29" t="str">
        <f t="shared" ca="1" si="78"/>
        <v xml:space="preserve"> </v>
      </c>
      <c r="O178" s="8">
        <f>Замеры!R174</f>
        <v>0</v>
      </c>
      <c r="P178" s="8" t="b">
        <f t="shared" si="66"/>
        <v>1</v>
      </c>
      <c r="Q178" s="8" t="b">
        <f t="shared" si="67"/>
        <v>1</v>
      </c>
      <c r="R178" s="8" t="b">
        <f t="shared" si="68"/>
        <v>1</v>
      </c>
      <c r="S178" s="8" t="s">
        <v>72</v>
      </c>
      <c r="T178" s="8" t="e">
        <f t="shared" si="79"/>
        <v>#VALUE!</v>
      </c>
      <c r="U178" s="12" t="s">
        <v>72</v>
      </c>
      <c r="V178" s="8" t="e">
        <f t="shared" si="80"/>
        <v>#VALUE!</v>
      </c>
      <c r="X178" s="13" t="str">
        <f t="shared" si="69"/>
        <v xml:space="preserve"> </v>
      </c>
      <c r="Y178" s="8" t="e">
        <f t="shared" si="81"/>
        <v>#VALUE!</v>
      </c>
      <c r="AA178" s="14" t="e">
        <f t="shared" ca="1" si="82"/>
        <v>#VALUE!</v>
      </c>
      <c r="AB178" s="14" t="e">
        <f t="shared" ca="1" si="83"/>
        <v>#VALUE!</v>
      </c>
      <c r="AC178" s="14" t="e">
        <f t="shared" ca="1" si="84"/>
        <v>#VALUE!</v>
      </c>
      <c r="AD178" s="8" t="e">
        <f t="shared" ca="1" si="85"/>
        <v>#VALUE!</v>
      </c>
      <c r="AE178" s="8" t="e">
        <f t="shared" ca="1" si="86"/>
        <v>#VALUE!</v>
      </c>
      <c r="AF178" s="8" t="e">
        <f t="shared" ca="1" si="87"/>
        <v>#VALUE!</v>
      </c>
    </row>
    <row r="179" spans="1:32" x14ac:dyDescent="0.3">
      <c r="A179" s="35">
        <f>IF(Замеры!B175=0, " ", Замеры!B175)</f>
        <v>172</v>
      </c>
      <c r="B179" s="49" t="str">
        <f>Замеры!G175</f>
        <v xml:space="preserve">Группа от QF </v>
      </c>
      <c r="C179" s="49" t="str">
        <f>IF(Замеры!J175=0, " ", Замеры!J175)</f>
        <v xml:space="preserve"> </v>
      </c>
      <c r="D179" s="49" t="str">
        <f>IF(O179=0, " ", CONCATENATE(Замеры!T175,Замеры!U175,Замеры!V175,Замеры!W175,Замеры!AB175))</f>
        <v xml:space="preserve"> </v>
      </c>
      <c r="E179" s="49" t="str">
        <f>IF(Замеры!L175=0, " ", Замеры!L175)</f>
        <v xml:space="preserve"> </v>
      </c>
      <c r="F179" s="49" t="e">
        <f t="shared" si="70"/>
        <v>#VALUE!</v>
      </c>
      <c r="G179" s="51" t="str">
        <f t="shared" si="71"/>
        <v>-</v>
      </c>
      <c r="H179" s="52" t="str">
        <f t="shared" si="72"/>
        <v>-</v>
      </c>
      <c r="I179" s="51" t="str">
        <f t="shared" si="73"/>
        <v>-</v>
      </c>
      <c r="J179" s="29" t="str">
        <f t="shared" si="74"/>
        <v>-</v>
      </c>
      <c r="K179" s="46" t="str">
        <f t="shared" si="75"/>
        <v>-</v>
      </c>
      <c r="L179" s="29" t="str">
        <f t="shared" si="76"/>
        <v>-</v>
      </c>
      <c r="M179" s="29" t="str">
        <f t="shared" si="77"/>
        <v xml:space="preserve"> </v>
      </c>
      <c r="N179" s="29" t="str">
        <f t="shared" ca="1" si="78"/>
        <v xml:space="preserve"> </v>
      </c>
      <c r="O179" s="8">
        <f>Замеры!R175</f>
        <v>0</v>
      </c>
      <c r="P179" s="8" t="b">
        <f t="shared" si="66"/>
        <v>1</v>
      </c>
      <c r="Q179" s="8" t="b">
        <f t="shared" si="67"/>
        <v>1</v>
      </c>
      <c r="R179" s="8" t="b">
        <f t="shared" si="68"/>
        <v>1</v>
      </c>
      <c r="S179" s="8" t="s">
        <v>72</v>
      </c>
      <c r="T179" s="8" t="e">
        <f t="shared" si="79"/>
        <v>#VALUE!</v>
      </c>
      <c r="U179" s="12" t="s">
        <v>72</v>
      </c>
      <c r="V179" s="8" t="e">
        <f t="shared" si="80"/>
        <v>#VALUE!</v>
      </c>
      <c r="X179" s="13" t="str">
        <f t="shared" si="69"/>
        <v xml:space="preserve"> </v>
      </c>
      <c r="Y179" s="8" t="e">
        <f t="shared" si="81"/>
        <v>#VALUE!</v>
      </c>
      <c r="AA179" s="14" t="e">
        <f t="shared" ca="1" si="82"/>
        <v>#VALUE!</v>
      </c>
      <c r="AB179" s="14" t="e">
        <f t="shared" ca="1" si="83"/>
        <v>#VALUE!</v>
      </c>
      <c r="AC179" s="14" t="e">
        <f t="shared" ca="1" si="84"/>
        <v>#VALUE!</v>
      </c>
      <c r="AD179" s="8" t="e">
        <f t="shared" ca="1" si="85"/>
        <v>#VALUE!</v>
      </c>
      <c r="AE179" s="8" t="e">
        <f t="shared" ca="1" si="86"/>
        <v>#VALUE!</v>
      </c>
      <c r="AF179" s="8" t="e">
        <f t="shared" ca="1" si="87"/>
        <v>#VALUE!</v>
      </c>
    </row>
    <row r="180" spans="1:32" x14ac:dyDescent="0.3">
      <c r="A180" s="35">
        <f>IF(Замеры!B176=0, " ", Замеры!B176)</f>
        <v>173</v>
      </c>
      <c r="B180" s="49" t="str">
        <f>Замеры!G176</f>
        <v xml:space="preserve">Группа от QF </v>
      </c>
      <c r="C180" s="49" t="str">
        <f>IF(Замеры!J176=0, " ", Замеры!J176)</f>
        <v xml:space="preserve"> </v>
      </c>
      <c r="D180" s="49" t="str">
        <f>IF(O180=0, " ", CONCATENATE(Замеры!T176,Замеры!U176,Замеры!V176,Замеры!W176,Замеры!AB176))</f>
        <v xml:space="preserve"> </v>
      </c>
      <c r="E180" s="49" t="str">
        <f>IF(Замеры!L176=0, " ", Замеры!L176)</f>
        <v xml:space="preserve"> </v>
      </c>
      <c r="F180" s="49" t="e">
        <f t="shared" si="70"/>
        <v>#VALUE!</v>
      </c>
      <c r="G180" s="51" t="str">
        <f t="shared" si="71"/>
        <v>-</v>
      </c>
      <c r="H180" s="52" t="str">
        <f t="shared" si="72"/>
        <v>-</v>
      </c>
      <c r="I180" s="51" t="str">
        <f t="shared" si="73"/>
        <v>-</v>
      </c>
      <c r="J180" s="29" t="str">
        <f t="shared" si="74"/>
        <v>-</v>
      </c>
      <c r="K180" s="46" t="str">
        <f t="shared" si="75"/>
        <v>-</v>
      </c>
      <c r="L180" s="29" t="str">
        <f t="shared" si="76"/>
        <v>-</v>
      </c>
      <c r="M180" s="29" t="str">
        <f t="shared" si="77"/>
        <v xml:space="preserve"> </v>
      </c>
      <c r="N180" s="29" t="str">
        <f t="shared" ca="1" si="78"/>
        <v xml:space="preserve"> </v>
      </c>
      <c r="O180" s="8">
        <f>Замеры!R176</f>
        <v>0</v>
      </c>
      <c r="P180" s="8" t="b">
        <f t="shared" si="66"/>
        <v>1</v>
      </c>
      <c r="Q180" s="8" t="b">
        <f t="shared" si="67"/>
        <v>1</v>
      </c>
      <c r="R180" s="8" t="b">
        <f t="shared" si="68"/>
        <v>1</v>
      </c>
      <c r="S180" s="8" t="s">
        <v>72</v>
      </c>
      <c r="T180" s="8" t="e">
        <f t="shared" si="79"/>
        <v>#VALUE!</v>
      </c>
      <c r="U180" s="12" t="s">
        <v>72</v>
      </c>
      <c r="V180" s="8" t="e">
        <f t="shared" si="80"/>
        <v>#VALUE!</v>
      </c>
      <c r="X180" s="13" t="str">
        <f t="shared" si="69"/>
        <v xml:space="preserve"> </v>
      </c>
      <c r="Y180" s="8" t="e">
        <f t="shared" si="81"/>
        <v>#VALUE!</v>
      </c>
      <c r="AA180" s="14" t="e">
        <f t="shared" ca="1" si="82"/>
        <v>#VALUE!</v>
      </c>
      <c r="AB180" s="14" t="e">
        <f t="shared" ca="1" si="83"/>
        <v>#VALUE!</v>
      </c>
      <c r="AC180" s="14" t="e">
        <f t="shared" ca="1" si="84"/>
        <v>#VALUE!</v>
      </c>
      <c r="AD180" s="8" t="e">
        <f t="shared" ca="1" si="85"/>
        <v>#VALUE!</v>
      </c>
      <c r="AE180" s="8" t="e">
        <f t="shared" ca="1" si="86"/>
        <v>#VALUE!</v>
      </c>
      <c r="AF180" s="8" t="e">
        <f t="shared" ca="1" si="87"/>
        <v>#VALUE!</v>
      </c>
    </row>
    <row r="181" spans="1:32" x14ac:dyDescent="0.3">
      <c r="A181" s="35">
        <f>IF(Замеры!B177=0, " ", Замеры!B177)</f>
        <v>174</v>
      </c>
      <c r="B181" s="49" t="str">
        <f>Замеры!G177</f>
        <v xml:space="preserve">Группа от QF </v>
      </c>
      <c r="C181" s="49" t="str">
        <f>IF(Замеры!J177=0, " ", Замеры!J177)</f>
        <v xml:space="preserve"> </v>
      </c>
      <c r="D181" s="49" t="str">
        <f>IF(O181=0, " ", CONCATENATE(Замеры!T177,Замеры!U177,Замеры!V177,Замеры!W177,Замеры!AB177))</f>
        <v xml:space="preserve"> </v>
      </c>
      <c r="E181" s="49" t="str">
        <f>IF(Замеры!L177=0, " ", Замеры!L177)</f>
        <v xml:space="preserve"> </v>
      </c>
      <c r="F181" s="49" t="e">
        <f t="shared" si="70"/>
        <v>#VALUE!</v>
      </c>
      <c r="G181" s="51" t="str">
        <f t="shared" si="71"/>
        <v>-</v>
      </c>
      <c r="H181" s="52" t="str">
        <f t="shared" si="72"/>
        <v>-</v>
      </c>
      <c r="I181" s="51" t="str">
        <f t="shared" si="73"/>
        <v>-</v>
      </c>
      <c r="J181" s="29" t="str">
        <f t="shared" si="74"/>
        <v>-</v>
      </c>
      <c r="K181" s="46" t="str">
        <f t="shared" si="75"/>
        <v>-</v>
      </c>
      <c r="L181" s="29" t="str">
        <f t="shared" si="76"/>
        <v>-</v>
      </c>
      <c r="M181" s="29" t="str">
        <f t="shared" si="77"/>
        <v xml:space="preserve"> </v>
      </c>
      <c r="N181" s="29" t="str">
        <f t="shared" ca="1" si="78"/>
        <v xml:space="preserve"> </v>
      </c>
      <c r="O181" s="8">
        <f>Замеры!R177</f>
        <v>0</v>
      </c>
      <c r="P181" s="8" t="b">
        <f t="shared" si="66"/>
        <v>1</v>
      </c>
      <c r="Q181" s="8" t="b">
        <f t="shared" si="67"/>
        <v>1</v>
      </c>
      <c r="R181" s="8" t="b">
        <f t="shared" si="68"/>
        <v>1</v>
      </c>
      <c r="S181" s="8" t="s">
        <v>72</v>
      </c>
      <c r="T181" s="8" t="e">
        <f t="shared" si="79"/>
        <v>#VALUE!</v>
      </c>
      <c r="U181" s="12" t="s">
        <v>72</v>
      </c>
      <c r="V181" s="8" t="e">
        <f t="shared" si="80"/>
        <v>#VALUE!</v>
      </c>
      <c r="X181" s="13" t="str">
        <f t="shared" si="69"/>
        <v xml:space="preserve"> </v>
      </c>
      <c r="Y181" s="8" t="e">
        <f t="shared" si="81"/>
        <v>#VALUE!</v>
      </c>
      <c r="AA181" s="14" t="e">
        <f t="shared" ca="1" si="82"/>
        <v>#VALUE!</v>
      </c>
      <c r="AB181" s="14" t="e">
        <f t="shared" ca="1" si="83"/>
        <v>#VALUE!</v>
      </c>
      <c r="AC181" s="14" t="e">
        <f t="shared" ca="1" si="84"/>
        <v>#VALUE!</v>
      </c>
      <c r="AD181" s="8" t="e">
        <f t="shared" ca="1" si="85"/>
        <v>#VALUE!</v>
      </c>
      <c r="AE181" s="8" t="e">
        <f t="shared" ca="1" si="86"/>
        <v>#VALUE!</v>
      </c>
      <c r="AF181" s="8" t="e">
        <f t="shared" ca="1" si="87"/>
        <v>#VALUE!</v>
      </c>
    </row>
    <row r="182" spans="1:32" x14ac:dyDescent="0.3">
      <c r="A182" s="35">
        <f>IF(Замеры!B178=0, " ", Замеры!B178)</f>
        <v>175</v>
      </c>
      <c r="B182" s="49" t="str">
        <f>Замеры!G178</f>
        <v xml:space="preserve">Группа от QF </v>
      </c>
      <c r="C182" s="49" t="str">
        <f>IF(Замеры!J178=0, " ", Замеры!J178)</f>
        <v xml:space="preserve"> </v>
      </c>
      <c r="D182" s="49" t="str">
        <f>IF(O182=0, " ", CONCATENATE(Замеры!T178,Замеры!U178,Замеры!V178,Замеры!W178,Замеры!AB178))</f>
        <v xml:space="preserve"> </v>
      </c>
      <c r="E182" s="49" t="str">
        <f>IF(Замеры!L178=0, " ", Замеры!L178)</f>
        <v xml:space="preserve"> </v>
      </c>
      <c r="F182" s="49" t="e">
        <f t="shared" si="70"/>
        <v>#VALUE!</v>
      </c>
      <c r="G182" s="51" t="str">
        <f t="shared" si="71"/>
        <v>-</v>
      </c>
      <c r="H182" s="52" t="str">
        <f t="shared" si="72"/>
        <v>-</v>
      </c>
      <c r="I182" s="51" t="str">
        <f t="shared" si="73"/>
        <v>-</v>
      </c>
      <c r="J182" s="29" t="str">
        <f t="shared" si="74"/>
        <v>-</v>
      </c>
      <c r="K182" s="46" t="str">
        <f t="shared" si="75"/>
        <v>-</v>
      </c>
      <c r="L182" s="29" t="str">
        <f t="shared" si="76"/>
        <v>-</v>
      </c>
      <c r="M182" s="29" t="str">
        <f t="shared" si="77"/>
        <v xml:space="preserve"> </v>
      </c>
      <c r="N182" s="29" t="str">
        <f t="shared" ca="1" si="78"/>
        <v xml:space="preserve"> </v>
      </c>
      <c r="O182" s="8">
        <f>Замеры!R178</f>
        <v>0</v>
      </c>
      <c r="P182" s="8" t="b">
        <f t="shared" si="66"/>
        <v>1</v>
      </c>
      <c r="Q182" s="8" t="b">
        <f t="shared" si="67"/>
        <v>1</v>
      </c>
      <c r="R182" s="8" t="b">
        <f t="shared" si="68"/>
        <v>1</v>
      </c>
      <c r="S182" s="8" t="s">
        <v>72</v>
      </c>
      <c r="T182" s="8" t="e">
        <f t="shared" si="79"/>
        <v>#VALUE!</v>
      </c>
      <c r="U182" s="12" t="s">
        <v>72</v>
      </c>
      <c r="V182" s="8" t="e">
        <f t="shared" si="80"/>
        <v>#VALUE!</v>
      </c>
      <c r="X182" s="13" t="str">
        <f t="shared" si="69"/>
        <v xml:space="preserve"> </v>
      </c>
      <c r="Y182" s="8" t="e">
        <f t="shared" si="81"/>
        <v>#VALUE!</v>
      </c>
      <c r="AA182" s="14" t="e">
        <f t="shared" ca="1" si="82"/>
        <v>#VALUE!</v>
      </c>
      <c r="AB182" s="14" t="e">
        <f t="shared" ca="1" si="83"/>
        <v>#VALUE!</v>
      </c>
      <c r="AC182" s="14" t="e">
        <f t="shared" ca="1" si="84"/>
        <v>#VALUE!</v>
      </c>
      <c r="AD182" s="8" t="e">
        <f t="shared" ca="1" si="85"/>
        <v>#VALUE!</v>
      </c>
      <c r="AE182" s="8" t="e">
        <f t="shared" ca="1" si="86"/>
        <v>#VALUE!</v>
      </c>
      <c r="AF182" s="8" t="e">
        <f t="shared" ca="1" si="87"/>
        <v>#VALUE!</v>
      </c>
    </row>
    <row r="183" spans="1:32" x14ac:dyDescent="0.3">
      <c r="A183" s="35">
        <f>IF(Замеры!B179=0, " ", Замеры!B179)</f>
        <v>176</v>
      </c>
      <c r="B183" s="49" t="str">
        <f>Замеры!G179</f>
        <v xml:space="preserve">Группа от QF </v>
      </c>
      <c r="C183" s="49" t="str">
        <f>IF(Замеры!J179=0, " ", Замеры!J179)</f>
        <v xml:space="preserve"> </v>
      </c>
      <c r="D183" s="49" t="str">
        <f>IF(O183=0, " ", CONCATENATE(Замеры!T179,Замеры!U179,Замеры!V179,Замеры!W179,Замеры!AB179))</f>
        <v xml:space="preserve"> </v>
      </c>
      <c r="E183" s="49" t="str">
        <f>IF(Замеры!L179=0, " ", Замеры!L179)</f>
        <v xml:space="preserve"> </v>
      </c>
      <c r="F183" s="49" t="e">
        <f t="shared" si="70"/>
        <v>#VALUE!</v>
      </c>
      <c r="G183" s="51" t="str">
        <f t="shared" si="71"/>
        <v>-</v>
      </c>
      <c r="H183" s="52" t="str">
        <f t="shared" si="72"/>
        <v>-</v>
      </c>
      <c r="I183" s="51" t="str">
        <f t="shared" si="73"/>
        <v>-</v>
      </c>
      <c r="J183" s="29" t="str">
        <f t="shared" si="74"/>
        <v>-</v>
      </c>
      <c r="K183" s="46" t="str">
        <f t="shared" si="75"/>
        <v>-</v>
      </c>
      <c r="L183" s="29" t="str">
        <f t="shared" si="76"/>
        <v>-</v>
      </c>
      <c r="M183" s="29" t="str">
        <f t="shared" si="77"/>
        <v xml:space="preserve"> </v>
      </c>
      <c r="N183" s="29" t="str">
        <f t="shared" ca="1" si="78"/>
        <v xml:space="preserve"> </v>
      </c>
      <c r="O183" s="8">
        <f>Замеры!R179</f>
        <v>0</v>
      </c>
      <c r="P183" s="8" t="b">
        <f t="shared" si="66"/>
        <v>1</v>
      </c>
      <c r="Q183" s="8" t="b">
        <f t="shared" si="67"/>
        <v>1</v>
      </c>
      <c r="R183" s="8" t="b">
        <f t="shared" si="68"/>
        <v>1</v>
      </c>
      <c r="S183" s="8" t="s">
        <v>72</v>
      </c>
      <c r="T183" s="8" t="e">
        <f t="shared" si="79"/>
        <v>#VALUE!</v>
      </c>
      <c r="U183" s="12" t="s">
        <v>72</v>
      </c>
      <c r="V183" s="8" t="e">
        <f t="shared" si="80"/>
        <v>#VALUE!</v>
      </c>
      <c r="X183" s="13" t="str">
        <f t="shared" si="69"/>
        <v xml:space="preserve"> </v>
      </c>
      <c r="Y183" s="8" t="e">
        <f t="shared" si="81"/>
        <v>#VALUE!</v>
      </c>
      <c r="AA183" s="14" t="e">
        <f t="shared" ca="1" si="82"/>
        <v>#VALUE!</v>
      </c>
      <c r="AB183" s="14" t="e">
        <f t="shared" ca="1" si="83"/>
        <v>#VALUE!</v>
      </c>
      <c r="AC183" s="14" t="e">
        <f t="shared" ca="1" si="84"/>
        <v>#VALUE!</v>
      </c>
      <c r="AD183" s="8" t="e">
        <f t="shared" ca="1" si="85"/>
        <v>#VALUE!</v>
      </c>
      <c r="AE183" s="8" t="e">
        <f t="shared" ca="1" si="86"/>
        <v>#VALUE!</v>
      </c>
      <c r="AF183" s="8" t="e">
        <f t="shared" ca="1" si="87"/>
        <v>#VALUE!</v>
      </c>
    </row>
    <row r="184" spans="1:32" x14ac:dyDescent="0.3">
      <c r="A184" s="35">
        <f>IF(Замеры!B180=0, " ", Замеры!B180)</f>
        <v>177</v>
      </c>
      <c r="B184" s="49" t="str">
        <f>Замеры!G180</f>
        <v xml:space="preserve">Группа от QF </v>
      </c>
      <c r="C184" s="49" t="str">
        <f>IF(Замеры!J180=0, " ", Замеры!J180)</f>
        <v xml:space="preserve"> </v>
      </c>
      <c r="D184" s="49" t="str">
        <f>IF(O184=0, " ", CONCATENATE(Замеры!T180,Замеры!U180,Замеры!V180,Замеры!W180,Замеры!AB180))</f>
        <v xml:space="preserve"> </v>
      </c>
      <c r="E184" s="49" t="str">
        <f>IF(Замеры!L180=0, " ", Замеры!L180)</f>
        <v xml:space="preserve"> </v>
      </c>
      <c r="F184" s="49" t="e">
        <f t="shared" si="70"/>
        <v>#VALUE!</v>
      </c>
      <c r="G184" s="51" t="str">
        <f t="shared" si="71"/>
        <v>-</v>
      </c>
      <c r="H184" s="52" t="str">
        <f t="shared" si="72"/>
        <v>-</v>
      </c>
      <c r="I184" s="51" t="str">
        <f t="shared" si="73"/>
        <v>-</v>
      </c>
      <c r="J184" s="29" t="str">
        <f t="shared" si="74"/>
        <v>-</v>
      </c>
      <c r="K184" s="46" t="str">
        <f t="shared" si="75"/>
        <v>-</v>
      </c>
      <c r="L184" s="29" t="str">
        <f t="shared" si="76"/>
        <v>-</v>
      </c>
      <c r="M184" s="29" t="str">
        <f t="shared" si="77"/>
        <v xml:space="preserve"> </v>
      </c>
      <c r="N184" s="29" t="str">
        <f t="shared" ca="1" si="78"/>
        <v xml:space="preserve"> </v>
      </c>
      <c r="O184" s="8">
        <f>Замеры!R180</f>
        <v>0</v>
      </c>
      <c r="P184" s="8" t="b">
        <f t="shared" si="66"/>
        <v>1</v>
      </c>
      <c r="Q184" s="8" t="b">
        <f t="shared" si="67"/>
        <v>1</v>
      </c>
      <c r="R184" s="8" t="b">
        <f t="shared" si="68"/>
        <v>1</v>
      </c>
      <c r="S184" s="8" t="s">
        <v>72</v>
      </c>
      <c r="T184" s="8" t="e">
        <f t="shared" si="79"/>
        <v>#VALUE!</v>
      </c>
      <c r="U184" s="12" t="s">
        <v>72</v>
      </c>
      <c r="V184" s="8" t="e">
        <f t="shared" si="80"/>
        <v>#VALUE!</v>
      </c>
      <c r="X184" s="13" t="str">
        <f t="shared" si="69"/>
        <v xml:space="preserve"> </v>
      </c>
      <c r="Y184" s="8" t="e">
        <f t="shared" si="81"/>
        <v>#VALUE!</v>
      </c>
      <c r="AA184" s="14" t="e">
        <f t="shared" ca="1" si="82"/>
        <v>#VALUE!</v>
      </c>
      <c r="AB184" s="14" t="e">
        <f t="shared" ca="1" si="83"/>
        <v>#VALUE!</v>
      </c>
      <c r="AC184" s="14" t="e">
        <f t="shared" ca="1" si="84"/>
        <v>#VALUE!</v>
      </c>
      <c r="AD184" s="8" t="e">
        <f t="shared" ca="1" si="85"/>
        <v>#VALUE!</v>
      </c>
      <c r="AE184" s="8" t="e">
        <f t="shared" ca="1" si="86"/>
        <v>#VALUE!</v>
      </c>
      <c r="AF184" s="8" t="e">
        <f t="shared" ca="1" si="87"/>
        <v>#VALUE!</v>
      </c>
    </row>
    <row r="185" spans="1:32" x14ac:dyDescent="0.3">
      <c r="A185" s="35">
        <f>IF(Замеры!B181=0, " ", Замеры!B181)</f>
        <v>178</v>
      </c>
      <c r="B185" s="49" t="str">
        <f>Замеры!G181</f>
        <v xml:space="preserve">Группа от QF </v>
      </c>
      <c r="C185" s="49" t="str">
        <f>IF(Замеры!J181=0, " ", Замеры!J181)</f>
        <v xml:space="preserve"> </v>
      </c>
      <c r="D185" s="49" t="str">
        <f>IF(O185=0, " ", CONCATENATE(Замеры!T181,Замеры!U181,Замеры!V181,Замеры!W181,Замеры!AB181))</f>
        <v xml:space="preserve"> </v>
      </c>
      <c r="E185" s="49" t="str">
        <f>IF(Замеры!L181=0, " ", Замеры!L181)</f>
        <v xml:space="preserve"> </v>
      </c>
      <c r="F185" s="49" t="e">
        <f t="shared" si="70"/>
        <v>#VALUE!</v>
      </c>
      <c r="G185" s="51" t="str">
        <f t="shared" si="71"/>
        <v>-</v>
      </c>
      <c r="H185" s="52" t="str">
        <f t="shared" si="72"/>
        <v>-</v>
      </c>
      <c r="I185" s="51" t="str">
        <f t="shared" si="73"/>
        <v>-</v>
      </c>
      <c r="J185" s="29" t="str">
        <f t="shared" si="74"/>
        <v>-</v>
      </c>
      <c r="K185" s="46" t="str">
        <f t="shared" si="75"/>
        <v>-</v>
      </c>
      <c r="L185" s="29" t="str">
        <f t="shared" si="76"/>
        <v>-</v>
      </c>
      <c r="M185" s="29" t="str">
        <f t="shared" si="77"/>
        <v xml:space="preserve"> </v>
      </c>
      <c r="N185" s="29" t="str">
        <f t="shared" ca="1" si="78"/>
        <v xml:space="preserve"> </v>
      </c>
      <c r="O185" s="8">
        <f>Замеры!R181</f>
        <v>0</v>
      </c>
      <c r="P185" s="8" t="b">
        <f t="shared" si="66"/>
        <v>1</v>
      </c>
      <c r="Q185" s="8" t="b">
        <f t="shared" si="67"/>
        <v>1</v>
      </c>
      <c r="R185" s="8" t="b">
        <f t="shared" si="68"/>
        <v>1</v>
      </c>
      <c r="S185" s="8" t="s">
        <v>72</v>
      </c>
      <c r="T185" s="8" t="e">
        <f t="shared" si="79"/>
        <v>#VALUE!</v>
      </c>
      <c r="U185" s="12" t="s">
        <v>72</v>
      </c>
      <c r="V185" s="8" t="e">
        <f t="shared" si="80"/>
        <v>#VALUE!</v>
      </c>
      <c r="X185" s="13" t="str">
        <f t="shared" si="69"/>
        <v xml:space="preserve"> </v>
      </c>
      <c r="Y185" s="8" t="e">
        <f t="shared" si="81"/>
        <v>#VALUE!</v>
      </c>
      <c r="AA185" s="14" t="e">
        <f t="shared" ca="1" si="82"/>
        <v>#VALUE!</v>
      </c>
      <c r="AB185" s="14" t="e">
        <f t="shared" ca="1" si="83"/>
        <v>#VALUE!</v>
      </c>
      <c r="AC185" s="14" t="e">
        <f t="shared" ca="1" si="84"/>
        <v>#VALUE!</v>
      </c>
      <c r="AD185" s="8" t="e">
        <f t="shared" ca="1" si="85"/>
        <v>#VALUE!</v>
      </c>
      <c r="AE185" s="8" t="e">
        <f t="shared" ca="1" si="86"/>
        <v>#VALUE!</v>
      </c>
      <c r="AF185" s="8" t="e">
        <f t="shared" ca="1" si="87"/>
        <v>#VALUE!</v>
      </c>
    </row>
    <row r="186" spans="1:32" x14ac:dyDescent="0.3">
      <c r="A186" s="35">
        <f>IF(Замеры!B182=0, " ", Замеры!B182)</f>
        <v>179</v>
      </c>
      <c r="B186" s="49" t="str">
        <f>Замеры!G182</f>
        <v xml:space="preserve">Группа от QF </v>
      </c>
      <c r="C186" s="49" t="str">
        <f>IF(Замеры!J182=0, " ", Замеры!J182)</f>
        <v xml:space="preserve"> </v>
      </c>
      <c r="D186" s="49" t="str">
        <f>IF(O186=0, " ", CONCATENATE(Замеры!T182,Замеры!U182,Замеры!V182,Замеры!W182,Замеры!AB182))</f>
        <v xml:space="preserve"> </v>
      </c>
      <c r="E186" s="49" t="str">
        <f>IF(Замеры!L182=0, " ", Замеры!L182)</f>
        <v xml:space="preserve"> </v>
      </c>
      <c r="F186" s="49" t="e">
        <f t="shared" si="70"/>
        <v>#VALUE!</v>
      </c>
      <c r="G186" s="51" t="str">
        <f t="shared" si="71"/>
        <v>-</v>
      </c>
      <c r="H186" s="52" t="str">
        <f t="shared" si="72"/>
        <v>-</v>
      </c>
      <c r="I186" s="51" t="str">
        <f t="shared" si="73"/>
        <v>-</v>
      </c>
      <c r="J186" s="29" t="str">
        <f t="shared" si="74"/>
        <v>-</v>
      </c>
      <c r="K186" s="46" t="str">
        <f t="shared" si="75"/>
        <v>-</v>
      </c>
      <c r="L186" s="29" t="str">
        <f t="shared" si="76"/>
        <v>-</v>
      </c>
      <c r="M186" s="29" t="str">
        <f t="shared" si="77"/>
        <v xml:space="preserve"> </v>
      </c>
      <c r="N186" s="29" t="str">
        <f t="shared" ca="1" si="78"/>
        <v xml:space="preserve"> </v>
      </c>
      <c r="O186" s="8">
        <f>Замеры!R182</f>
        <v>0</v>
      </c>
      <c r="P186" s="8" t="b">
        <f t="shared" si="66"/>
        <v>1</v>
      </c>
      <c r="Q186" s="8" t="b">
        <f t="shared" si="67"/>
        <v>1</v>
      </c>
      <c r="R186" s="8" t="b">
        <f t="shared" si="68"/>
        <v>1</v>
      </c>
      <c r="S186" s="8" t="s">
        <v>72</v>
      </c>
      <c r="T186" s="8" t="e">
        <f t="shared" si="79"/>
        <v>#VALUE!</v>
      </c>
      <c r="U186" s="12" t="s">
        <v>72</v>
      </c>
      <c r="V186" s="8" t="e">
        <f t="shared" si="80"/>
        <v>#VALUE!</v>
      </c>
      <c r="X186" s="13" t="str">
        <f t="shared" si="69"/>
        <v xml:space="preserve"> </v>
      </c>
      <c r="Y186" s="8" t="e">
        <f t="shared" si="81"/>
        <v>#VALUE!</v>
      </c>
      <c r="AA186" s="14" t="e">
        <f t="shared" ca="1" si="82"/>
        <v>#VALUE!</v>
      </c>
      <c r="AB186" s="14" t="e">
        <f t="shared" ca="1" si="83"/>
        <v>#VALUE!</v>
      </c>
      <c r="AC186" s="14" t="e">
        <f t="shared" ca="1" si="84"/>
        <v>#VALUE!</v>
      </c>
      <c r="AD186" s="8" t="e">
        <f t="shared" ca="1" si="85"/>
        <v>#VALUE!</v>
      </c>
      <c r="AE186" s="8" t="e">
        <f t="shared" ca="1" si="86"/>
        <v>#VALUE!</v>
      </c>
      <c r="AF186" s="8" t="e">
        <f t="shared" ca="1" si="87"/>
        <v>#VALUE!</v>
      </c>
    </row>
    <row r="187" spans="1:32" x14ac:dyDescent="0.3">
      <c r="A187" s="35">
        <f>IF(Замеры!B183=0, " ", Замеры!B183)</f>
        <v>180</v>
      </c>
      <c r="B187" s="49" t="str">
        <f>Замеры!G183</f>
        <v xml:space="preserve">Группа от QF </v>
      </c>
      <c r="C187" s="49" t="str">
        <f>IF(Замеры!J183=0, " ", Замеры!J183)</f>
        <v xml:space="preserve"> </v>
      </c>
      <c r="D187" s="49" t="str">
        <f>IF(O187=0, " ", CONCATENATE(Замеры!T183,Замеры!U183,Замеры!V183,Замеры!W183,Замеры!AB183))</f>
        <v xml:space="preserve"> </v>
      </c>
      <c r="E187" s="49" t="str">
        <f>IF(Замеры!L183=0, " ", Замеры!L183)</f>
        <v xml:space="preserve"> </v>
      </c>
      <c r="F187" s="49" t="e">
        <f t="shared" si="70"/>
        <v>#VALUE!</v>
      </c>
      <c r="G187" s="51" t="str">
        <f t="shared" si="71"/>
        <v>-</v>
      </c>
      <c r="H187" s="52" t="str">
        <f t="shared" si="72"/>
        <v>-</v>
      </c>
      <c r="I187" s="51" t="str">
        <f t="shared" si="73"/>
        <v>-</v>
      </c>
      <c r="J187" s="29" t="str">
        <f t="shared" si="74"/>
        <v>-</v>
      </c>
      <c r="K187" s="46" t="str">
        <f t="shared" si="75"/>
        <v>-</v>
      </c>
      <c r="L187" s="29" t="str">
        <f t="shared" si="76"/>
        <v>-</v>
      </c>
      <c r="M187" s="29" t="str">
        <f t="shared" si="77"/>
        <v xml:space="preserve"> </v>
      </c>
      <c r="N187" s="29" t="str">
        <f t="shared" ca="1" si="78"/>
        <v xml:space="preserve"> </v>
      </c>
      <c r="O187" s="8">
        <f>Замеры!R183</f>
        <v>0</v>
      </c>
      <c r="P187" s="8" t="b">
        <f t="shared" si="66"/>
        <v>1</v>
      </c>
      <c r="Q187" s="8" t="b">
        <f t="shared" si="67"/>
        <v>1</v>
      </c>
      <c r="R187" s="8" t="b">
        <f t="shared" si="68"/>
        <v>1</v>
      </c>
      <c r="S187" s="8" t="s">
        <v>72</v>
      </c>
      <c r="T187" s="8" t="e">
        <f t="shared" si="79"/>
        <v>#VALUE!</v>
      </c>
      <c r="U187" s="12" t="s">
        <v>72</v>
      </c>
      <c r="V187" s="8" t="e">
        <f t="shared" si="80"/>
        <v>#VALUE!</v>
      </c>
      <c r="X187" s="13" t="str">
        <f t="shared" si="69"/>
        <v xml:space="preserve"> </v>
      </c>
      <c r="Y187" s="8" t="e">
        <f t="shared" si="81"/>
        <v>#VALUE!</v>
      </c>
      <c r="AA187" s="14" t="e">
        <f t="shared" ca="1" si="82"/>
        <v>#VALUE!</v>
      </c>
      <c r="AB187" s="14" t="e">
        <f t="shared" ca="1" si="83"/>
        <v>#VALUE!</v>
      </c>
      <c r="AC187" s="14" t="e">
        <f t="shared" ca="1" si="84"/>
        <v>#VALUE!</v>
      </c>
      <c r="AD187" s="8" t="e">
        <f t="shared" ca="1" si="85"/>
        <v>#VALUE!</v>
      </c>
      <c r="AE187" s="8" t="e">
        <f t="shared" ca="1" si="86"/>
        <v>#VALUE!</v>
      </c>
      <c r="AF187" s="8" t="e">
        <f t="shared" ca="1" si="87"/>
        <v>#VALUE!</v>
      </c>
    </row>
    <row r="188" spans="1:32" x14ac:dyDescent="0.3">
      <c r="A188" s="35">
        <f>IF(Замеры!B184=0, " ", Замеры!B184)</f>
        <v>181</v>
      </c>
      <c r="B188" s="49" t="str">
        <f>Замеры!G184</f>
        <v xml:space="preserve">Группа от QF </v>
      </c>
      <c r="C188" s="49" t="str">
        <f>IF(Замеры!J184=0, " ", Замеры!J184)</f>
        <v xml:space="preserve"> </v>
      </c>
      <c r="D188" s="49" t="str">
        <f>IF(O188=0, " ", CONCATENATE(Замеры!T184,Замеры!U184,Замеры!V184,Замеры!W184,Замеры!AB184))</f>
        <v xml:space="preserve"> </v>
      </c>
      <c r="E188" s="49" t="str">
        <f>IF(Замеры!L184=0, " ", Замеры!L184)</f>
        <v xml:space="preserve"> </v>
      </c>
      <c r="F188" s="49" t="e">
        <f t="shared" si="70"/>
        <v>#VALUE!</v>
      </c>
      <c r="G188" s="51" t="str">
        <f t="shared" si="71"/>
        <v>-</v>
      </c>
      <c r="H188" s="52" t="str">
        <f t="shared" si="72"/>
        <v>-</v>
      </c>
      <c r="I188" s="51" t="str">
        <f t="shared" si="73"/>
        <v>-</v>
      </c>
      <c r="J188" s="29" t="str">
        <f t="shared" si="74"/>
        <v>-</v>
      </c>
      <c r="K188" s="46" t="str">
        <f t="shared" si="75"/>
        <v>-</v>
      </c>
      <c r="L188" s="29" t="str">
        <f t="shared" si="76"/>
        <v>-</v>
      </c>
      <c r="M188" s="29" t="str">
        <f t="shared" si="77"/>
        <v xml:space="preserve"> </v>
      </c>
      <c r="N188" s="29" t="str">
        <f t="shared" ca="1" si="78"/>
        <v xml:space="preserve"> </v>
      </c>
      <c r="O188" s="8">
        <f>Замеры!R184</f>
        <v>0</v>
      </c>
      <c r="P188" s="8" t="b">
        <f t="shared" si="66"/>
        <v>1</v>
      </c>
      <c r="Q188" s="8" t="b">
        <f t="shared" si="67"/>
        <v>1</v>
      </c>
      <c r="R188" s="8" t="b">
        <f t="shared" si="68"/>
        <v>1</v>
      </c>
      <c r="S188" s="8" t="s">
        <v>72</v>
      </c>
      <c r="T188" s="8" t="e">
        <f t="shared" si="79"/>
        <v>#VALUE!</v>
      </c>
      <c r="U188" s="12" t="s">
        <v>72</v>
      </c>
      <c r="V188" s="8" t="e">
        <f t="shared" si="80"/>
        <v>#VALUE!</v>
      </c>
      <c r="X188" s="13" t="str">
        <f t="shared" si="69"/>
        <v xml:space="preserve"> </v>
      </c>
      <c r="Y188" s="8" t="e">
        <f t="shared" si="81"/>
        <v>#VALUE!</v>
      </c>
      <c r="AA188" s="14" t="e">
        <f t="shared" ca="1" si="82"/>
        <v>#VALUE!</v>
      </c>
      <c r="AB188" s="14" t="e">
        <f t="shared" ca="1" si="83"/>
        <v>#VALUE!</v>
      </c>
      <c r="AC188" s="14" t="e">
        <f t="shared" ca="1" si="84"/>
        <v>#VALUE!</v>
      </c>
      <c r="AD188" s="8" t="e">
        <f t="shared" ca="1" si="85"/>
        <v>#VALUE!</v>
      </c>
      <c r="AE188" s="8" t="e">
        <f t="shared" ca="1" si="86"/>
        <v>#VALUE!</v>
      </c>
      <c r="AF188" s="8" t="e">
        <f t="shared" ca="1" si="87"/>
        <v>#VALUE!</v>
      </c>
    </row>
    <row r="189" spans="1:32" x14ac:dyDescent="0.3">
      <c r="A189" s="35">
        <f>IF(Замеры!B185=0, " ", Замеры!B185)</f>
        <v>182</v>
      </c>
      <c r="B189" s="49" t="str">
        <f>Замеры!G185</f>
        <v xml:space="preserve">Группа от QF </v>
      </c>
      <c r="C189" s="49" t="str">
        <f>IF(Замеры!J185=0, " ", Замеры!J185)</f>
        <v xml:space="preserve"> </v>
      </c>
      <c r="D189" s="49" t="str">
        <f>IF(O189=0, " ", CONCATENATE(Замеры!T185,Замеры!U185,Замеры!V185,Замеры!W185,Замеры!AB185))</f>
        <v xml:space="preserve"> </v>
      </c>
      <c r="E189" s="49" t="str">
        <f>IF(Замеры!L185=0, " ", Замеры!L185)</f>
        <v xml:space="preserve"> </v>
      </c>
      <c r="F189" s="49" t="e">
        <f t="shared" si="70"/>
        <v>#VALUE!</v>
      </c>
      <c r="G189" s="51" t="str">
        <f t="shared" si="71"/>
        <v>-</v>
      </c>
      <c r="H189" s="52" t="str">
        <f t="shared" si="72"/>
        <v>-</v>
      </c>
      <c r="I189" s="51" t="str">
        <f t="shared" si="73"/>
        <v>-</v>
      </c>
      <c r="J189" s="29" t="str">
        <f t="shared" si="74"/>
        <v>-</v>
      </c>
      <c r="K189" s="46" t="str">
        <f t="shared" si="75"/>
        <v>-</v>
      </c>
      <c r="L189" s="29" t="str">
        <f t="shared" si="76"/>
        <v>-</v>
      </c>
      <c r="M189" s="29" t="str">
        <f t="shared" si="77"/>
        <v xml:space="preserve"> </v>
      </c>
      <c r="N189" s="29" t="str">
        <f t="shared" ca="1" si="78"/>
        <v xml:space="preserve"> </v>
      </c>
      <c r="O189" s="8">
        <f>Замеры!R185</f>
        <v>0</v>
      </c>
      <c r="P189" s="8" t="b">
        <f t="shared" si="66"/>
        <v>1</v>
      </c>
      <c r="Q189" s="8" t="b">
        <f t="shared" si="67"/>
        <v>1</v>
      </c>
      <c r="R189" s="8" t="b">
        <f t="shared" si="68"/>
        <v>1</v>
      </c>
      <c r="S189" s="8" t="s">
        <v>72</v>
      </c>
      <c r="T189" s="8" t="e">
        <f t="shared" si="79"/>
        <v>#VALUE!</v>
      </c>
      <c r="U189" s="12" t="s">
        <v>72</v>
      </c>
      <c r="V189" s="8" t="e">
        <f t="shared" si="80"/>
        <v>#VALUE!</v>
      </c>
      <c r="X189" s="13" t="str">
        <f t="shared" si="69"/>
        <v xml:space="preserve"> </v>
      </c>
      <c r="Y189" s="8" t="e">
        <f t="shared" si="81"/>
        <v>#VALUE!</v>
      </c>
      <c r="AA189" s="14" t="e">
        <f t="shared" ca="1" si="82"/>
        <v>#VALUE!</v>
      </c>
      <c r="AB189" s="14" t="e">
        <f t="shared" ca="1" si="83"/>
        <v>#VALUE!</v>
      </c>
      <c r="AC189" s="14" t="e">
        <f t="shared" ca="1" si="84"/>
        <v>#VALUE!</v>
      </c>
      <c r="AD189" s="8" t="e">
        <f t="shared" ca="1" si="85"/>
        <v>#VALUE!</v>
      </c>
      <c r="AE189" s="8" t="e">
        <f t="shared" ca="1" si="86"/>
        <v>#VALUE!</v>
      </c>
      <c r="AF189" s="8" t="e">
        <f t="shared" ca="1" si="87"/>
        <v>#VALUE!</v>
      </c>
    </row>
    <row r="190" spans="1:32" x14ac:dyDescent="0.3">
      <c r="A190" s="35">
        <f>IF(Замеры!B186=0, " ", Замеры!B186)</f>
        <v>183</v>
      </c>
      <c r="B190" s="49" t="str">
        <f>Замеры!G186</f>
        <v xml:space="preserve">Группа от QF </v>
      </c>
      <c r="C190" s="49" t="str">
        <f>IF(Замеры!J186=0, " ", Замеры!J186)</f>
        <v xml:space="preserve"> </v>
      </c>
      <c r="D190" s="49" t="str">
        <f>IF(O190=0, " ", CONCATENATE(Замеры!T186,Замеры!U186,Замеры!V186,Замеры!W186,Замеры!AB186))</f>
        <v xml:space="preserve"> </v>
      </c>
      <c r="E190" s="49" t="str">
        <f>IF(Замеры!L186=0, " ", Замеры!L186)</f>
        <v xml:space="preserve"> </v>
      </c>
      <c r="F190" s="49" t="e">
        <f t="shared" si="70"/>
        <v>#VALUE!</v>
      </c>
      <c r="G190" s="51" t="str">
        <f t="shared" si="71"/>
        <v>-</v>
      </c>
      <c r="H190" s="52" t="str">
        <f t="shared" si="72"/>
        <v>-</v>
      </c>
      <c r="I190" s="51" t="str">
        <f t="shared" si="73"/>
        <v>-</v>
      </c>
      <c r="J190" s="29" t="str">
        <f t="shared" si="74"/>
        <v>-</v>
      </c>
      <c r="K190" s="46" t="str">
        <f t="shared" si="75"/>
        <v>-</v>
      </c>
      <c r="L190" s="29" t="str">
        <f t="shared" si="76"/>
        <v>-</v>
      </c>
      <c r="M190" s="29" t="str">
        <f t="shared" si="77"/>
        <v xml:space="preserve"> </v>
      </c>
      <c r="N190" s="29" t="str">
        <f t="shared" ca="1" si="78"/>
        <v xml:space="preserve"> </v>
      </c>
      <c r="O190" s="8">
        <f>Замеры!R186</f>
        <v>0</v>
      </c>
      <c r="P190" s="8" t="b">
        <f t="shared" si="66"/>
        <v>1</v>
      </c>
      <c r="Q190" s="8" t="b">
        <f t="shared" si="67"/>
        <v>1</v>
      </c>
      <c r="R190" s="8" t="b">
        <f t="shared" si="68"/>
        <v>1</v>
      </c>
      <c r="S190" s="8" t="s">
        <v>72</v>
      </c>
      <c r="T190" s="8" t="e">
        <f t="shared" si="79"/>
        <v>#VALUE!</v>
      </c>
      <c r="U190" s="12" t="s">
        <v>72</v>
      </c>
      <c r="V190" s="8" t="e">
        <f t="shared" si="80"/>
        <v>#VALUE!</v>
      </c>
      <c r="X190" s="13" t="str">
        <f t="shared" si="69"/>
        <v xml:space="preserve"> </v>
      </c>
      <c r="Y190" s="8" t="e">
        <f t="shared" si="81"/>
        <v>#VALUE!</v>
      </c>
      <c r="AA190" s="14" t="e">
        <f t="shared" ca="1" si="82"/>
        <v>#VALUE!</v>
      </c>
      <c r="AB190" s="14" t="e">
        <f t="shared" ca="1" si="83"/>
        <v>#VALUE!</v>
      </c>
      <c r="AC190" s="14" t="e">
        <f t="shared" ca="1" si="84"/>
        <v>#VALUE!</v>
      </c>
      <c r="AD190" s="8" t="e">
        <f t="shared" ca="1" si="85"/>
        <v>#VALUE!</v>
      </c>
      <c r="AE190" s="8" t="e">
        <f t="shared" ca="1" si="86"/>
        <v>#VALUE!</v>
      </c>
      <c r="AF190" s="8" t="e">
        <f t="shared" ca="1" si="87"/>
        <v>#VALUE!</v>
      </c>
    </row>
    <row r="191" spans="1:32" x14ac:dyDescent="0.3">
      <c r="A191" s="35">
        <f>IF(Замеры!B187=0, " ", Замеры!B187)</f>
        <v>184</v>
      </c>
      <c r="B191" s="49" t="str">
        <f>Замеры!G187</f>
        <v xml:space="preserve">Группа от QF </v>
      </c>
      <c r="C191" s="49" t="str">
        <f>IF(Замеры!J187=0, " ", Замеры!J187)</f>
        <v xml:space="preserve"> </v>
      </c>
      <c r="D191" s="49" t="str">
        <f>IF(O191=0, " ", CONCATENATE(Замеры!T187,Замеры!U187,Замеры!V187,Замеры!W187,Замеры!AB187))</f>
        <v xml:space="preserve"> </v>
      </c>
      <c r="E191" s="49" t="str">
        <f>IF(Замеры!L187=0, " ", Замеры!L187)</f>
        <v xml:space="preserve"> </v>
      </c>
      <c r="F191" s="49" t="e">
        <f t="shared" si="70"/>
        <v>#VALUE!</v>
      </c>
      <c r="G191" s="51" t="str">
        <f t="shared" si="71"/>
        <v>-</v>
      </c>
      <c r="H191" s="52" t="str">
        <f t="shared" si="72"/>
        <v>-</v>
      </c>
      <c r="I191" s="51" t="str">
        <f t="shared" si="73"/>
        <v>-</v>
      </c>
      <c r="J191" s="29" t="str">
        <f t="shared" si="74"/>
        <v>-</v>
      </c>
      <c r="K191" s="46" t="str">
        <f t="shared" si="75"/>
        <v>-</v>
      </c>
      <c r="L191" s="29" t="str">
        <f t="shared" si="76"/>
        <v>-</v>
      </c>
      <c r="M191" s="29" t="str">
        <f t="shared" si="77"/>
        <v xml:space="preserve"> </v>
      </c>
      <c r="N191" s="29" t="str">
        <f t="shared" ca="1" si="78"/>
        <v xml:space="preserve"> </v>
      </c>
      <c r="O191" s="8">
        <f>Замеры!R187</f>
        <v>0</v>
      </c>
      <c r="P191" s="8" t="b">
        <f t="shared" si="66"/>
        <v>1</v>
      </c>
      <c r="Q191" s="8" t="b">
        <f t="shared" si="67"/>
        <v>1</v>
      </c>
      <c r="R191" s="8" t="b">
        <f t="shared" si="68"/>
        <v>1</v>
      </c>
      <c r="S191" s="8" t="s">
        <v>72</v>
      </c>
      <c r="T191" s="8" t="e">
        <f t="shared" si="79"/>
        <v>#VALUE!</v>
      </c>
      <c r="U191" s="12" t="s">
        <v>72</v>
      </c>
      <c r="V191" s="8" t="e">
        <f t="shared" si="80"/>
        <v>#VALUE!</v>
      </c>
      <c r="X191" s="13" t="str">
        <f t="shared" si="69"/>
        <v xml:space="preserve"> </v>
      </c>
      <c r="Y191" s="8" t="e">
        <f t="shared" si="81"/>
        <v>#VALUE!</v>
      </c>
      <c r="AA191" s="14" t="e">
        <f t="shared" ca="1" si="82"/>
        <v>#VALUE!</v>
      </c>
      <c r="AB191" s="14" t="e">
        <f t="shared" ca="1" si="83"/>
        <v>#VALUE!</v>
      </c>
      <c r="AC191" s="14" t="e">
        <f t="shared" ca="1" si="84"/>
        <v>#VALUE!</v>
      </c>
      <c r="AD191" s="8" t="e">
        <f t="shared" ca="1" si="85"/>
        <v>#VALUE!</v>
      </c>
      <c r="AE191" s="8" t="e">
        <f t="shared" ca="1" si="86"/>
        <v>#VALUE!</v>
      </c>
      <c r="AF191" s="8" t="e">
        <f t="shared" ca="1" si="87"/>
        <v>#VALUE!</v>
      </c>
    </row>
    <row r="192" spans="1:32" x14ac:dyDescent="0.3">
      <c r="A192" s="35">
        <f>IF(Замеры!B188=0, " ", Замеры!B188)</f>
        <v>185</v>
      </c>
      <c r="B192" s="49" t="str">
        <f>Замеры!G188</f>
        <v xml:space="preserve">Группа от QF </v>
      </c>
      <c r="C192" s="49" t="str">
        <f>IF(Замеры!J188=0, " ", Замеры!J188)</f>
        <v xml:space="preserve"> </v>
      </c>
      <c r="D192" s="49" t="str">
        <f>IF(O192=0, " ", CONCATENATE(Замеры!T188,Замеры!U188,Замеры!V188,Замеры!W188,Замеры!AB188))</f>
        <v xml:space="preserve"> </v>
      </c>
      <c r="E192" s="49" t="str">
        <f>IF(Замеры!L188=0, " ", Замеры!L188)</f>
        <v xml:space="preserve"> </v>
      </c>
      <c r="F192" s="49" t="e">
        <f t="shared" si="70"/>
        <v>#VALUE!</v>
      </c>
      <c r="G192" s="51" t="str">
        <f t="shared" si="71"/>
        <v>-</v>
      </c>
      <c r="H192" s="52" t="str">
        <f t="shared" si="72"/>
        <v>-</v>
      </c>
      <c r="I192" s="51" t="str">
        <f t="shared" si="73"/>
        <v>-</v>
      </c>
      <c r="J192" s="29" t="str">
        <f t="shared" si="74"/>
        <v>-</v>
      </c>
      <c r="K192" s="46" t="str">
        <f t="shared" si="75"/>
        <v>-</v>
      </c>
      <c r="L192" s="29" t="str">
        <f t="shared" si="76"/>
        <v>-</v>
      </c>
      <c r="M192" s="29" t="str">
        <f t="shared" si="77"/>
        <v xml:space="preserve"> </v>
      </c>
      <c r="N192" s="29" t="str">
        <f t="shared" ca="1" si="78"/>
        <v xml:space="preserve"> </v>
      </c>
      <c r="O192" s="8">
        <f>Замеры!R188</f>
        <v>0</v>
      </c>
      <c r="P192" s="8" t="b">
        <f t="shared" si="66"/>
        <v>1</v>
      </c>
      <c r="Q192" s="8" t="b">
        <f t="shared" si="67"/>
        <v>1</v>
      </c>
      <c r="R192" s="8" t="b">
        <f t="shared" si="68"/>
        <v>1</v>
      </c>
      <c r="S192" s="8" t="s">
        <v>72</v>
      </c>
      <c r="T192" s="8" t="e">
        <f t="shared" si="79"/>
        <v>#VALUE!</v>
      </c>
      <c r="U192" s="12" t="s">
        <v>72</v>
      </c>
      <c r="V192" s="8" t="e">
        <f t="shared" si="80"/>
        <v>#VALUE!</v>
      </c>
      <c r="X192" s="13" t="str">
        <f t="shared" si="69"/>
        <v xml:space="preserve"> </v>
      </c>
      <c r="Y192" s="8" t="e">
        <f t="shared" si="81"/>
        <v>#VALUE!</v>
      </c>
      <c r="AA192" s="14" t="e">
        <f t="shared" ca="1" si="82"/>
        <v>#VALUE!</v>
      </c>
      <c r="AB192" s="14" t="e">
        <f t="shared" ca="1" si="83"/>
        <v>#VALUE!</v>
      </c>
      <c r="AC192" s="14" t="e">
        <f t="shared" ca="1" si="84"/>
        <v>#VALUE!</v>
      </c>
      <c r="AD192" s="8" t="e">
        <f t="shared" ca="1" si="85"/>
        <v>#VALUE!</v>
      </c>
      <c r="AE192" s="8" t="e">
        <f t="shared" ca="1" si="86"/>
        <v>#VALUE!</v>
      </c>
      <c r="AF192" s="8" t="e">
        <f t="shared" ca="1" si="87"/>
        <v>#VALUE!</v>
      </c>
    </row>
    <row r="193" spans="1:32" x14ac:dyDescent="0.3">
      <c r="A193" s="35">
        <f>IF(Замеры!B189=0, " ", Замеры!B189)</f>
        <v>186</v>
      </c>
      <c r="B193" s="49" t="str">
        <f>Замеры!G189</f>
        <v xml:space="preserve">Группа от QF </v>
      </c>
      <c r="C193" s="49" t="str">
        <f>IF(Замеры!J189=0, " ", Замеры!J189)</f>
        <v xml:space="preserve"> </v>
      </c>
      <c r="D193" s="49" t="str">
        <f>IF(O193=0, " ", CONCATENATE(Замеры!T189,Замеры!U189,Замеры!V189,Замеры!W189,Замеры!AB189))</f>
        <v xml:space="preserve"> </v>
      </c>
      <c r="E193" s="49" t="str">
        <f>IF(Замеры!L189=0, " ", Замеры!L189)</f>
        <v xml:space="preserve"> </v>
      </c>
      <c r="F193" s="49" t="e">
        <f t="shared" si="70"/>
        <v>#VALUE!</v>
      </c>
      <c r="G193" s="51" t="str">
        <f t="shared" si="71"/>
        <v>-</v>
      </c>
      <c r="H193" s="52" t="str">
        <f t="shared" si="72"/>
        <v>-</v>
      </c>
      <c r="I193" s="51" t="str">
        <f t="shared" si="73"/>
        <v>-</v>
      </c>
      <c r="J193" s="29" t="str">
        <f t="shared" si="74"/>
        <v>-</v>
      </c>
      <c r="K193" s="46" t="str">
        <f t="shared" si="75"/>
        <v>-</v>
      </c>
      <c r="L193" s="29" t="str">
        <f t="shared" si="76"/>
        <v>-</v>
      </c>
      <c r="M193" s="29" t="str">
        <f t="shared" si="77"/>
        <v xml:space="preserve"> </v>
      </c>
      <c r="N193" s="29" t="str">
        <f t="shared" ca="1" si="78"/>
        <v xml:space="preserve"> </v>
      </c>
      <c r="O193" s="8">
        <f>Замеры!R189</f>
        <v>0</v>
      </c>
      <c r="P193" s="8" t="b">
        <f t="shared" si="66"/>
        <v>1</v>
      </c>
      <c r="Q193" s="8" t="b">
        <f t="shared" si="67"/>
        <v>1</v>
      </c>
      <c r="R193" s="8" t="b">
        <f t="shared" si="68"/>
        <v>1</v>
      </c>
      <c r="S193" s="8" t="s">
        <v>72</v>
      </c>
      <c r="T193" s="8" t="e">
        <f t="shared" si="79"/>
        <v>#VALUE!</v>
      </c>
      <c r="U193" s="12" t="s">
        <v>72</v>
      </c>
      <c r="V193" s="8" t="e">
        <f t="shared" si="80"/>
        <v>#VALUE!</v>
      </c>
      <c r="X193" s="13" t="str">
        <f t="shared" si="69"/>
        <v xml:space="preserve"> </v>
      </c>
      <c r="Y193" s="8" t="e">
        <f t="shared" si="81"/>
        <v>#VALUE!</v>
      </c>
      <c r="AA193" s="14" t="e">
        <f t="shared" ca="1" si="82"/>
        <v>#VALUE!</v>
      </c>
      <c r="AB193" s="14" t="e">
        <f t="shared" ca="1" si="83"/>
        <v>#VALUE!</v>
      </c>
      <c r="AC193" s="14" t="e">
        <f t="shared" ca="1" si="84"/>
        <v>#VALUE!</v>
      </c>
      <c r="AD193" s="8" t="e">
        <f t="shared" ca="1" si="85"/>
        <v>#VALUE!</v>
      </c>
      <c r="AE193" s="8" t="e">
        <f t="shared" ca="1" si="86"/>
        <v>#VALUE!</v>
      </c>
      <c r="AF193" s="8" t="e">
        <f t="shared" ca="1" si="87"/>
        <v>#VALUE!</v>
      </c>
    </row>
    <row r="194" spans="1:32" x14ac:dyDescent="0.3">
      <c r="A194" s="35">
        <f>IF(Замеры!B190=0, " ", Замеры!B190)</f>
        <v>187</v>
      </c>
      <c r="B194" s="49" t="str">
        <f>Замеры!G190</f>
        <v xml:space="preserve">Группа от QF </v>
      </c>
      <c r="C194" s="49" t="str">
        <f>IF(Замеры!J190=0, " ", Замеры!J190)</f>
        <v xml:space="preserve"> </v>
      </c>
      <c r="D194" s="49" t="str">
        <f>IF(O194=0, " ", CONCATENATE(Замеры!T190,Замеры!U190,Замеры!V190,Замеры!W190,Замеры!AB190))</f>
        <v xml:space="preserve"> </v>
      </c>
      <c r="E194" s="49" t="str">
        <f>IF(Замеры!L190=0, " ", Замеры!L190)</f>
        <v xml:space="preserve"> </v>
      </c>
      <c r="F194" s="49" t="e">
        <f t="shared" si="70"/>
        <v>#VALUE!</v>
      </c>
      <c r="G194" s="51" t="str">
        <f t="shared" si="71"/>
        <v>-</v>
      </c>
      <c r="H194" s="52" t="str">
        <f t="shared" si="72"/>
        <v>-</v>
      </c>
      <c r="I194" s="51" t="str">
        <f t="shared" si="73"/>
        <v>-</v>
      </c>
      <c r="J194" s="29" t="str">
        <f t="shared" si="74"/>
        <v>-</v>
      </c>
      <c r="K194" s="46" t="str">
        <f t="shared" si="75"/>
        <v>-</v>
      </c>
      <c r="L194" s="29" t="str">
        <f t="shared" si="76"/>
        <v>-</v>
      </c>
      <c r="M194" s="29" t="str">
        <f t="shared" si="77"/>
        <v xml:space="preserve"> </v>
      </c>
      <c r="N194" s="29" t="str">
        <f t="shared" ca="1" si="78"/>
        <v xml:space="preserve"> </v>
      </c>
      <c r="O194" s="8">
        <f>Замеры!R190</f>
        <v>0</v>
      </c>
      <c r="P194" s="8" t="b">
        <f t="shared" si="66"/>
        <v>1</v>
      </c>
      <c r="Q194" s="8" t="b">
        <f t="shared" si="67"/>
        <v>1</v>
      </c>
      <c r="R194" s="8" t="b">
        <f t="shared" si="68"/>
        <v>1</v>
      </c>
      <c r="S194" s="8" t="s">
        <v>72</v>
      </c>
      <c r="T194" s="8" t="e">
        <f t="shared" si="79"/>
        <v>#VALUE!</v>
      </c>
      <c r="U194" s="12" t="s">
        <v>72</v>
      </c>
      <c r="V194" s="8" t="e">
        <f t="shared" si="80"/>
        <v>#VALUE!</v>
      </c>
      <c r="X194" s="13" t="str">
        <f t="shared" si="69"/>
        <v xml:space="preserve"> </v>
      </c>
      <c r="Y194" s="8" t="e">
        <f t="shared" si="81"/>
        <v>#VALUE!</v>
      </c>
      <c r="AA194" s="14" t="e">
        <f t="shared" ca="1" si="82"/>
        <v>#VALUE!</v>
      </c>
      <c r="AB194" s="14" t="e">
        <f t="shared" ca="1" si="83"/>
        <v>#VALUE!</v>
      </c>
      <c r="AC194" s="14" t="e">
        <f t="shared" ca="1" si="84"/>
        <v>#VALUE!</v>
      </c>
      <c r="AD194" s="8" t="e">
        <f t="shared" ca="1" si="85"/>
        <v>#VALUE!</v>
      </c>
      <c r="AE194" s="8" t="e">
        <f t="shared" ca="1" si="86"/>
        <v>#VALUE!</v>
      </c>
      <c r="AF194" s="8" t="e">
        <f t="shared" ca="1" si="87"/>
        <v>#VALUE!</v>
      </c>
    </row>
    <row r="195" spans="1:32" x14ac:dyDescent="0.3">
      <c r="A195" s="35">
        <f>IF(Замеры!B191=0, " ", Замеры!B191)</f>
        <v>188</v>
      </c>
      <c r="B195" s="49" t="str">
        <f>Замеры!G191</f>
        <v xml:space="preserve">Группа от QF </v>
      </c>
      <c r="C195" s="49" t="str">
        <f>IF(Замеры!J191=0, " ", Замеры!J191)</f>
        <v xml:space="preserve"> </v>
      </c>
      <c r="D195" s="49" t="str">
        <f>IF(O195=0, " ", CONCATENATE(Замеры!T191,Замеры!U191,Замеры!V191,Замеры!W191,Замеры!AB191))</f>
        <v xml:space="preserve"> </v>
      </c>
      <c r="E195" s="49" t="str">
        <f>IF(Замеры!L191=0, " ", Замеры!L191)</f>
        <v xml:space="preserve"> </v>
      </c>
      <c r="F195" s="49" t="e">
        <f t="shared" si="70"/>
        <v>#VALUE!</v>
      </c>
      <c r="G195" s="51" t="str">
        <f t="shared" si="71"/>
        <v>-</v>
      </c>
      <c r="H195" s="52" t="str">
        <f t="shared" si="72"/>
        <v>-</v>
      </c>
      <c r="I195" s="51" t="str">
        <f t="shared" si="73"/>
        <v>-</v>
      </c>
      <c r="J195" s="29" t="str">
        <f t="shared" si="74"/>
        <v>-</v>
      </c>
      <c r="K195" s="46" t="str">
        <f t="shared" si="75"/>
        <v>-</v>
      </c>
      <c r="L195" s="29" t="str">
        <f t="shared" si="76"/>
        <v>-</v>
      </c>
      <c r="M195" s="29" t="str">
        <f t="shared" si="77"/>
        <v xml:space="preserve"> </v>
      </c>
      <c r="N195" s="29" t="str">
        <f t="shared" ca="1" si="78"/>
        <v xml:space="preserve"> </v>
      </c>
      <c r="O195" s="8">
        <f>Замеры!R191</f>
        <v>0</v>
      </c>
      <c r="P195" s="8" t="b">
        <f t="shared" si="66"/>
        <v>1</v>
      </c>
      <c r="Q195" s="8" t="b">
        <f t="shared" si="67"/>
        <v>1</v>
      </c>
      <c r="R195" s="8" t="b">
        <f t="shared" si="68"/>
        <v>1</v>
      </c>
      <c r="S195" s="8" t="s">
        <v>72</v>
      </c>
      <c r="T195" s="8" t="e">
        <f t="shared" si="79"/>
        <v>#VALUE!</v>
      </c>
      <c r="U195" s="12" t="s">
        <v>72</v>
      </c>
      <c r="V195" s="8" t="e">
        <f t="shared" si="80"/>
        <v>#VALUE!</v>
      </c>
      <c r="X195" s="13" t="str">
        <f t="shared" si="69"/>
        <v xml:space="preserve"> </v>
      </c>
      <c r="Y195" s="8" t="e">
        <f t="shared" si="81"/>
        <v>#VALUE!</v>
      </c>
      <c r="AA195" s="14" t="e">
        <f t="shared" ca="1" si="82"/>
        <v>#VALUE!</v>
      </c>
      <c r="AB195" s="14" t="e">
        <f t="shared" ca="1" si="83"/>
        <v>#VALUE!</v>
      </c>
      <c r="AC195" s="14" t="e">
        <f t="shared" ca="1" si="84"/>
        <v>#VALUE!</v>
      </c>
      <c r="AD195" s="8" t="e">
        <f t="shared" ca="1" si="85"/>
        <v>#VALUE!</v>
      </c>
      <c r="AE195" s="8" t="e">
        <f t="shared" ca="1" si="86"/>
        <v>#VALUE!</v>
      </c>
      <c r="AF195" s="8" t="e">
        <f t="shared" ca="1" si="87"/>
        <v>#VALUE!</v>
      </c>
    </row>
    <row r="196" spans="1:32" x14ac:dyDescent="0.3">
      <c r="A196" s="35">
        <f>IF(Замеры!B192=0, " ", Замеры!B192)</f>
        <v>189</v>
      </c>
      <c r="B196" s="49" t="str">
        <f>Замеры!G192</f>
        <v xml:space="preserve">Группа от QF </v>
      </c>
      <c r="C196" s="49" t="str">
        <f>IF(Замеры!J192=0, " ", Замеры!J192)</f>
        <v xml:space="preserve"> </v>
      </c>
      <c r="D196" s="49" t="str">
        <f>IF(O196=0, " ", CONCATENATE(Замеры!T192,Замеры!U192,Замеры!V192,Замеры!W192,Замеры!AB192))</f>
        <v xml:space="preserve"> </v>
      </c>
      <c r="E196" s="49" t="str">
        <f>IF(Замеры!L192=0, " ", Замеры!L192)</f>
        <v xml:space="preserve"> </v>
      </c>
      <c r="F196" s="49" t="e">
        <f t="shared" si="70"/>
        <v>#VALUE!</v>
      </c>
      <c r="G196" s="51" t="str">
        <f t="shared" si="71"/>
        <v>-</v>
      </c>
      <c r="H196" s="52" t="str">
        <f t="shared" si="72"/>
        <v>-</v>
      </c>
      <c r="I196" s="51" t="str">
        <f t="shared" si="73"/>
        <v>-</v>
      </c>
      <c r="J196" s="29" t="str">
        <f t="shared" si="74"/>
        <v>-</v>
      </c>
      <c r="K196" s="46" t="str">
        <f t="shared" si="75"/>
        <v>-</v>
      </c>
      <c r="L196" s="29" t="str">
        <f t="shared" si="76"/>
        <v>-</v>
      </c>
      <c r="M196" s="29" t="str">
        <f t="shared" si="77"/>
        <v xml:space="preserve"> </v>
      </c>
      <c r="N196" s="29" t="str">
        <f t="shared" ca="1" si="78"/>
        <v xml:space="preserve"> </v>
      </c>
      <c r="O196" s="8">
        <f>Замеры!R192</f>
        <v>0</v>
      </c>
      <c r="P196" s="8" t="b">
        <f t="shared" si="66"/>
        <v>1</v>
      </c>
      <c r="Q196" s="8" t="b">
        <f t="shared" si="67"/>
        <v>1</v>
      </c>
      <c r="R196" s="8" t="b">
        <f t="shared" si="68"/>
        <v>1</v>
      </c>
      <c r="S196" s="8" t="s">
        <v>72</v>
      </c>
      <c r="T196" s="8" t="e">
        <f t="shared" si="79"/>
        <v>#VALUE!</v>
      </c>
      <c r="U196" s="12" t="s">
        <v>72</v>
      </c>
      <c r="V196" s="8" t="e">
        <f t="shared" si="80"/>
        <v>#VALUE!</v>
      </c>
      <c r="X196" s="13" t="str">
        <f t="shared" si="69"/>
        <v xml:space="preserve"> </v>
      </c>
      <c r="Y196" s="8" t="e">
        <f t="shared" si="81"/>
        <v>#VALUE!</v>
      </c>
      <c r="AA196" s="14" t="e">
        <f t="shared" ca="1" si="82"/>
        <v>#VALUE!</v>
      </c>
      <c r="AB196" s="14" t="e">
        <f t="shared" ca="1" si="83"/>
        <v>#VALUE!</v>
      </c>
      <c r="AC196" s="14" t="e">
        <f t="shared" ca="1" si="84"/>
        <v>#VALUE!</v>
      </c>
      <c r="AD196" s="8" t="e">
        <f t="shared" ca="1" si="85"/>
        <v>#VALUE!</v>
      </c>
      <c r="AE196" s="8" t="e">
        <f t="shared" ca="1" si="86"/>
        <v>#VALUE!</v>
      </c>
      <c r="AF196" s="8" t="e">
        <f t="shared" ca="1" si="87"/>
        <v>#VALUE!</v>
      </c>
    </row>
    <row r="197" spans="1:32" x14ac:dyDescent="0.3">
      <c r="A197" s="35">
        <f>IF(Замеры!B193=0, " ", Замеры!B193)</f>
        <v>190</v>
      </c>
      <c r="B197" s="49" t="str">
        <f>Замеры!G193</f>
        <v xml:space="preserve">Группа от QF </v>
      </c>
      <c r="C197" s="49" t="str">
        <f>IF(Замеры!J193=0, " ", Замеры!J193)</f>
        <v xml:space="preserve"> </v>
      </c>
      <c r="D197" s="49" t="str">
        <f>IF(O197=0, " ", CONCATENATE(Замеры!T193,Замеры!U193,Замеры!V193,Замеры!W193,Замеры!AB193))</f>
        <v xml:space="preserve"> </v>
      </c>
      <c r="E197" s="49" t="str">
        <f>IF(Замеры!L193=0, " ", Замеры!L193)</f>
        <v xml:space="preserve"> </v>
      </c>
      <c r="F197" s="49" t="e">
        <f t="shared" si="70"/>
        <v>#VALUE!</v>
      </c>
      <c r="G197" s="51" t="str">
        <f t="shared" si="71"/>
        <v>-</v>
      </c>
      <c r="H197" s="52" t="str">
        <f t="shared" si="72"/>
        <v>-</v>
      </c>
      <c r="I197" s="51" t="str">
        <f t="shared" si="73"/>
        <v>-</v>
      </c>
      <c r="J197" s="29" t="str">
        <f t="shared" si="74"/>
        <v>-</v>
      </c>
      <c r="K197" s="46" t="str">
        <f t="shared" si="75"/>
        <v>-</v>
      </c>
      <c r="L197" s="29" t="str">
        <f t="shared" si="76"/>
        <v>-</v>
      </c>
      <c r="M197" s="29" t="str">
        <f t="shared" si="77"/>
        <v xml:space="preserve"> </v>
      </c>
      <c r="N197" s="29" t="str">
        <f t="shared" ca="1" si="78"/>
        <v xml:space="preserve"> </v>
      </c>
      <c r="O197" s="8">
        <f>Замеры!R193</f>
        <v>0</v>
      </c>
      <c r="P197" s="8" t="b">
        <f t="shared" si="66"/>
        <v>1</v>
      </c>
      <c r="Q197" s="8" t="b">
        <f t="shared" si="67"/>
        <v>1</v>
      </c>
      <c r="R197" s="8" t="b">
        <f t="shared" si="68"/>
        <v>1</v>
      </c>
      <c r="S197" s="8" t="s">
        <v>72</v>
      </c>
      <c r="T197" s="8" t="e">
        <f t="shared" si="79"/>
        <v>#VALUE!</v>
      </c>
      <c r="U197" s="12" t="s">
        <v>72</v>
      </c>
      <c r="V197" s="8" t="e">
        <f t="shared" si="80"/>
        <v>#VALUE!</v>
      </c>
      <c r="X197" s="13" t="str">
        <f t="shared" si="69"/>
        <v xml:space="preserve"> </v>
      </c>
      <c r="Y197" s="8" t="e">
        <f t="shared" si="81"/>
        <v>#VALUE!</v>
      </c>
      <c r="AA197" s="14" t="e">
        <f t="shared" ca="1" si="82"/>
        <v>#VALUE!</v>
      </c>
      <c r="AB197" s="14" t="e">
        <f t="shared" ca="1" si="83"/>
        <v>#VALUE!</v>
      </c>
      <c r="AC197" s="14" t="e">
        <f t="shared" ca="1" si="84"/>
        <v>#VALUE!</v>
      </c>
      <c r="AD197" s="8" t="e">
        <f t="shared" ca="1" si="85"/>
        <v>#VALUE!</v>
      </c>
      <c r="AE197" s="8" t="e">
        <f t="shared" ca="1" si="86"/>
        <v>#VALUE!</v>
      </c>
      <c r="AF197" s="8" t="e">
        <f t="shared" ca="1" si="87"/>
        <v>#VALUE!</v>
      </c>
    </row>
    <row r="198" spans="1:32" x14ac:dyDescent="0.3">
      <c r="A198" s="35">
        <f>IF(Замеры!B194=0, " ", Замеры!B194)</f>
        <v>191</v>
      </c>
      <c r="B198" s="49" t="str">
        <f>Замеры!G194</f>
        <v xml:space="preserve">Группа от QF </v>
      </c>
      <c r="C198" s="49" t="str">
        <f>IF(Замеры!J194=0, " ", Замеры!J194)</f>
        <v xml:space="preserve"> </v>
      </c>
      <c r="D198" s="49" t="str">
        <f>IF(O198=0, " ", CONCATENATE(Замеры!T194,Замеры!U194,Замеры!V194,Замеры!W194,Замеры!AB194))</f>
        <v xml:space="preserve"> </v>
      </c>
      <c r="E198" s="49" t="str">
        <f>IF(Замеры!L194=0, " ", Замеры!L194)</f>
        <v xml:space="preserve"> </v>
      </c>
      <c r="F198" s="49" t="e">
        <f t="shared" si="70"/>
        <v>#VALUE!</v>
      </c>
      <c r="G198" s="51" t="str">
        <f t="shared" si="71"/>
        <v>-</v>
      </c>
      <c r="H198" s="52" t="str">
        <f t="shared" si="72"/>
        <v>-</v>
      </c>
      <c r="I198" s="51" t="str">
        <f t="shared" si="73"/>
        <v>-</v>
      </c>
      <c r="J198" s="29" t="str">
        <f t="shared" si="74"/>
        <v>-</v>
      </c>
      <c r="K198" s="46" t="str">
        <f t="shared" si="75"/>
        <v>-</v>
      </c>
      <c r="L198" s="29" t="str">
        <f t="shared" si="76"/>
        <v>-</v>
      </c>
      <c r="M198" s="29" t="str">
        <f t="shared" si="77"/>
        <v xml:space="preserve"> </v>
      </c>
      <c r="N198" s="29" t="str">
        <f t="shared" ca="1" si="78"/>
        <v xml:space="preserve"> </v>
      </c>
      <c r="O198" s="8">
        <f>Замеры!R194</f>
        <v>0</v>
      </c>
      <c r="P198" s="8" t="b">
        <f t="shared" si="66"/>
        <v>1</v>
      </c>
      <c r="Q198" s="8" t="b">
        <f t="shared" si="67"/>
        <v>1</v>
      </c>
      <c r="R198" s="8" t="b">
        <f t="shared" si="68"/>
        <v>1</v>
      </c>
      <c r="S198" s="8" t="s">
        <v>72</v>
      </c>
      <c r="T198" s="8" t="e">
        <f t="shared" si="79"/>
        <v>#VALUE!</v>
      </c>
      <c r="U198" s="12" t="s">
        <v>72</v>
      </c>
      <c r="V198" s="8" t="e">
        <f t="shared" si="80"/>
        <v>#VALUE!</v>
      </c>
      <c r="X198" s="13" t="str">
        <f t="shared" si="69"/>
        <v xml:space="preserve"> </v>
      </c>
      <c r="Y198" s="8" t="e">
        <f t="shared" si="81"/>
        <v>#VALUE!</v>
      </c>
      <c r="AA198" s="14" t="e">
        <f t="shared" ca="1" si="82"/>
        <v>#VALUE!</v>
      </c>
      <c r="AB198" s="14" t="e">
        <f t="shared" ca="1" si="83"/>
        <v>#VALUE!</v>
      </c>
      <c r="AC198" s="14" t="e">
        <f t="shared" ca="1" si="84"/>
        <v>#VALUE!</v>
      </c>
      <c r="AD198" s="8" t="e">
        <f t="shared" ca="1" si="85"/>
        <v>#VALUE!</v>
      </c>
      <c r="AE198" s="8" t="e">
        <f t="shared" ca="1" si="86"/>
        <v>#VALUE!</v>
      </c>
      <c r="AF198" s="8" t="e">
        <f t="shared" ca="1" si="87"/>
        <v>#VALUE!</v>
      </c>
    </row>
    <row r="199" spans="1:32" x14ac:dyDescent="0.3">
      <c r="A199" s="35">
        <f>IF(Замеры!B195=0, " ", Замеры!B195)</f>
        <v>192</v>
      </c>
      <c r="B199" s="49" t="str">
        <f>Замеры!G195</f>
        <v xml:space="preserve">Группа от QF </v>
      </c>
      <c r="C199" s="49" t="str">
        <f>IF(Замеры!J195=0, " ", Замеры!J195)</f>
        <v xml:space="preserve"> </v>
      </c>
      <c r="D199" s="49" t="str">
        <f>IF(O199=0, " ", CONCATENATE(Замеры!T195,Замеры!U195,Замеры!V195,Замеры!W195,Замеры!AB195))</f>
        <v xml:space="preserve"> </v>
      </c>
      <c r="E199" s="49" t="str">
        <f>IF(Замеры!L195=0, " ", Замеры!L195)</f>
        <v xml:space="preserve"> </v>
      </c>
      <c r="F199" s="49" t="e">
        <f t="shared" si="70"/>
        <v>#VALUE!</v>
      </c>
      <c r="G199" s="51" t="str">
        <f t="shared" si="71"/>
        <v>-</v>
      </c>
      <c r="H199" s="52" t="str">
        <f t="shared" si="72"/>
        <v>-</v>
      </c>
      <c r="I199" s="51" t="str">
        <f t="shared" si="73"/>
        <v>-</v>
      </c>
      <c r="J199" s="29" t="str">
        <f t="shared" si="74"/>
        <v>-</v>
      </c>
      <c r="K199" s="46" t="str">
        <f t="shared" si="75"/>
        <v>-</v>
      </c>
      <c r="L199" s="29" t="str">
        <f t="shared" si="76"/>
        <v>-</v>
      </c>
      <c r="M199" s="29" t="str">
        <f t="shared" si="77"/>
        <v xml:space="preserve"> </v>
      </c>
      <c r="N199" s="29" t="str">
        <f t="shared" ca="1" si="78"/>
        <v xml:space="preserve"> </v>
      </c>
      <c r="O199" s="8">
        <f>Замеры!R195</f>
        <v>0</v>
      </c>
      <c r="P199" s="8" t="b">
        <f t="shared" ref="P199:P262" si="88">OR(O199=$N$1,O199=$O$1,O199=$P$1,O199=$O$2)</f>
        <v>1</v>
      </c>
      <c r="Q199" s="8" t="b">
        <f t="shared" ref="Q199:Q262" si="89">OR(O199=$N$2,O199=$O$3,O199=$P$1,O199=$O$2)</f>
        <v>1</v>
      </c>
      <c r="R199" s="8" t="b">
        <f t="shared" ref="R199:R262" si="90">OR(O199=$N$3,O199=$O$3,O199=$P$1,O199=$O$1)</f>
        <v>1</v>
      </c>
      <c r="S199" s="8" t="s">
        <v>72</v>
      </c>
      <c r="T199" s="8" t="e">
        <f t="shared" si="79"/>
        <v>#VALUE!</v>
      </c>
      <c r="U199" s="12" t="s">
        <v>72</v>
      </c>
      <c r="V199" s="8" t="e">
        <f t="shared" si="80"/>
        <v>#VALUE!</v>
      </c>
      <c r="X199" s="13" t="str">
        <f t="shared" ref="X199:X262" si="91">E199</f>
        <v xml:space="preserve"> </v>
      </c>
      <c r="Y199" s="8" t="e">
        <f t="shared" si="81"/>
        <v>#VALUE!</v>
      </c>
      <c r="AA199" s="14" t="e">
        <f t="shared" ca="1" si="82"/>
        <v>#VALUE!</v>
      </c>
      <c r="AB199" s="14" t="e">
        <f t="shared" ca="1" si="83"/>
        <v>#VALUE!</v>
      </c>
      <c r="AC199" s="14" t="e">
        <f t="shared" ca="1" si="84"/>
        <v>#VALUE!</v>
      </c>
      <c r="AD199" s="8" t="e">
        <f t="shared" ca="1" si="85"/>
        <v>#VALUE!</v>
      </c>
      <c r="AE199" s="8" t="e">
        <f t="shared" ca="1" si="86"/>
        <v>#VALUE!</v>
      </c>
      <c r="AF199" s="8" t="e">
        <f t="shared" ca="1" si="87"/>
        <v>#VALUE!</v>
      </c>
    </row>
    <row r="200" spans="1:32" x14ac:dyDescent="0.3">
      <c r="A200" s="35">
        <f>IF(Замеры!B196=0, " ", Замеры!B196)</f>
        <v>193</v>
      </c>
      <c r="B200" s="49" t="str">
        <f>Замеры!G196</f>
        <v xml:space="preserve">Группа от QF </v>
      </c>
      <c r="C200" s="49" t="str">
        <f>IF(Замеры!J196=0, " ", Замеры!J196)</f>
        <v xml:space="preserve"> </v>
      </c>
      <c r="D200" s="49" t="str">
        <f>IF(O200=0, " ", CONCATENATE(Замеры!T196,Замеры!U196,Замеры!V196,Замеры!W196,Замеры!AB196))</f>
        <v xml:space="preserve"> </v>
      </c>
      <c r="E200" s="49" t="str">
        <f>IF(Замеры!L196=0, " ", Замеры!L196)</f>
        <v xml:space="preserve"> </v>
      </c>
      <c r="F200" s="49" t="e">
        <f t="shared" ref="F200:F263" si="92">CONCATENATE(T200,U200,V200)</f>
        <v>#VALUE!</v>
      </c>
      <c r="G200" s="51" t="str">
        <f t="shared" ref="G200:G263" si="93">IF(OR(O200=$O$1,O200=$P$1,O200=$Q$1,O200=$P$2),AA200,"-")</f>
        <v>-</v>
      </c>
      <c r="H200" s="52" t="str">
        <f t="shared" ref="H200:H263" si="94">IF(OR(O200=$O$2,O200=$P$3,O200=$Q$1,O200=$P$2),AB200,"-")</f>
        <v>-</v>
      </c>
      <c r="I200" s="51" t="str">
        <f t="shared" ref="I200:I263" si="95">IF(OR(O200=$O$3,O200=$P$3,O200=$Q$1,O200=$P$1),AC200,"-")</f>
        <v>-</v>
      </c>
      <c r="J200" s="29" t="str">
        <f t="shared" ref="J200:J263" si="96">IF(OR(O200=$O$1,O200=$P$1,O200=$Q$1,O200=$P$2),AD200,"-")</f>
        <v>-</v>
      </c>
      <c r="K200" s="46" t="str">
        <f t="shared" ref="K200:K263" si="97">IF(OR(O200=$O$2,O200=$P$3,O200=$Q$1,O200=$P$2),AE200,"-")</f>
        <v>-</v>
      </c>
      <c r="L200" s="29" t="str">
        <f t="shared" ref="L200:L263" si="98">IF(OR(O200=$O$3,O200=$P$3,O200=$Q$1,O200=$P$1),AF200,"-")</f>
        <v>-</v>
      </c>
      <c r="M200" s="29" t="str">
        <f t="shared" ref="M200:M263" si="99">IF(O200=0," ",$V$1)</f>
        <v xml:space="preserve"> </v>
      </c>
      <c r="N200" s="29" t="str">
        <f t="shared" ref="N200:N263" ca="1" si="100">IF(O200=0," ", RANDBETWEEN($T$1,$U$1)/100)</f>
        <v xml:space="preserve"> </v>
      </c>
      <c r="O200" s="8">
        <f>Замеры!R196</f>
        <v>0</v>
      </c>
      <c r="P200" s="8" t="b">
        <f t="shared" si="88"/>
        <v>1</v>
      </c>
      <c r="Q200" s="8" t="b">
        <f t="shared" si="89"/>
        <v>1</v>
      </c>
      <c r="R200" s="8" t="b">
        <f t="shared" si="90"/>
        <v>1</v>
      </c>
      <c r="S200" s="8" t="s">
        <v>72</v>
      </c>
      <c r="T200" s="8" t="e">
        <f t="shared" ref="T200:T263" si="101">E200*5</f>
        <v>#VALUE!</v>
      </c>
      <c r="U200" s="12" t="s">
        <v>72</v>
      </c>
      <c r="V200" s="8" t="e">
        <f t="shared" ref="V200:V263" si="102">E200*10</f>
        <v>#VALUE!</v>
      </c>
      <c r="X200" s="13" t="str">
        <f t="shared" si="91"/>
        <v xml:space="preserve"> </v>
      </c>
      <c r="Y200" s="8" t="e">
        <f t="shared" ref="Y200:Y263" si="103">X200*12</f>
        <v>#VALUE!</v>
      </c>
      <c r="AA200" s="14" t="e">
        <f t="shared" ref="AA200:AA263" ca="1" si="104">220/AD200</f>
        <v>#VALUE!</v>
      </c>
      <c r="AB200" s="14" t="e">
        <f t="shared" ref="AB200:AB263" ca="1" si="105">220/AE200</f>
        <v>#VALUE!</v>
      </c>
      <c r="AC200" s="14" t="e">
        <f t="shared" ref="AC200:AC263" ca="1" si="106">220/AF200</f>
        <v>#VALUE!</v>
      </c>
      <c r="AD200" s="8" t="e">
        <f t="shared" ref="AD200:AD263" ca="1" si="107">RANDBETWEEN(Y200*1.1+10,Y200*1.1+150)</f>
        <v>#VALUE!</v>
      </c>
      <c r="AE200" s="8" t="e">
        <f t="shared" ref="AE200:AE263" ca="1" si="108">RANDBETWEEN(Y200*1.1+10,Y200*1.1+150)</f>
        <v>#VALUE!</v>
      </c>
      <c r="AF200" s="8" t="e">
        <f t="shared" ref="AF200:AF263" ca="1" si="109">RANDBETWEEN(Y200*1.1+10,Y200*1.1+150)</f>
        <v>#VALUE!</v>
      </c>
    </row>
    <row r="201" spans="1:32" x14ac:dyDescent="0.3">
      <c r="A201" s="35">
        <f>IF(Замеры!B197=0, " ", Замеры!B197)</f>
        <v>194</v>
      </c>
      <c r="B201" s="49" t="str">
        <f>Замеры!G197</f>
        <v xml:space="preserve">Группа от QF </v>
      </c>
      <c r="C201" s="49" t="str">
        <f>IF(Замеры!J197=0, " ", Замеры!J197)</f>
        <v xml:space="preserve"> </v>
      </c>
      <c r="D201" s="49" t="str">
        <f>IF(O201=0, " ", CONCATENATE(Замеры!T197,Замеры!U197,Замеры!V197,Замеры!W197,Замеры!AB197))</f>
        <v xml:space="preserve"> </v>
      </c>
      <c r="E201" s="49" t="str">
        <f>IF(Замеры!L197=0, " ", Замеры!L197)</f>
        <v xml:space="preserve"> </v>
      </c>
      <c r="F201" s="49" t="e">
        <f t="shared" si="92"/>
        <v>#VALUE!</v>
      </c>
      <c r="G201" s="51" t="str">
        <f t="shared" si="93"/>
        <v>-</v>
      </c>
      <c r="H201" s="52" t="str">
        <f t="shared" si="94"/>
        <v>-</v>
      </c>
      <c r="I201" s="51" t="str">
        <f t="shared" si="95"/>
        <v>-</v>
      </c>
      <c r="J201" s="29" t="str">
        <f t="shared" si="96"/>
        <v>-</v>
      </c>
      <c r="K201" s="46" t="str">
        <f t="shared" si="97"/>
        <v>-</v>
      </c>
      <c r="L201" s="29" t="str">
        <f t="shared" si="98"/>
        <v>-</v>
      </c>
      <c r="M201" s="29" t="str">
        <f t="shared" si="99"/>
        <v xml:space="preserve"> </v>
      </c>
      <c r="N201" s="29" t="str">
        <f t="shared" ca="1" si="100"/>
        <v xml:space="preserve"> </v>
      </c>
      <c r="O201" s="8">
        <f>Замеры!R197</f>
        <v>0</v>
      </c>
      <c r="P201" s="8" t="b">
        <f t="shared" si="88"/>
        <v>1</v>
      </c>
      <c r="Q201" s="8" t="b">
        <f t="shared" si="89"/>
        <v>1</v>
      </c>
      <c r="R201" s="8" t="b">
        <f t="shared" si="90"/>
        <v>1</v>
      </c>
      <c r="S201" s="8" t="s">
        <v>72</v>
      </c>
      <c r="T201" s="8" t="e">
        <f t="shared" si="101"/>
        <v>#VALUE!</v>
      </c>
      <c r="U201" s="12" t="s">
        <v>72</v>
      </c>
      <c r="V201" s="8" t="e">
        <f t="shared" si="102"/>
        <v>#VALUE!</v>
      </c>
      <c r="X201" s="13" t="str">
        <f t="shared" si="91"/>
        <v xml:space="preserve"> </v>
      </c>
      <c r="Y201" s="8" t="e">
        <f t="shared" si="103"/>
        <v>#VALUE!</v>
      </c>
      <c r="AA201" s="14" t="e">
        <f t="shared" ca="1" si="104"/>
        <v>#VALUE!</v>
      </c>
      <c r="AB201" s="14" t="e">
        <f t="shared" ca="1" si="105"/>
        <v>#VALUE!</v>
      </c>
      <c r="AC201" s="14" t="e">
        <f t="shared" ca="1" si="106"/>
        <v>#VALUE!</v>
      </c>
      <c r="AD201" s="8" t="e">
        <f t="shared" ca="1" si="107"/>
        <v>#VALUE!</v>
      </c>
      <c r="AE201" s="8" t="e">
        <f t="shared" ca="1" si="108"/>
        <v>#VALUE!</v>
      </c>
      <c r="AF201" s="8" t="e">
        <f t="shared" ca="1" si="109"/>
        <v>#VALUE!</v>
      </c>
    </row>
    <row r="202" spans="1:32" x14ac:dyDescent="0.3">
      <c r="A202" s="35">
        <f>IF(Замеры!B198=0, " ", Замеры!B198)</f>
        <v>195</v>
      </c>
      <c r="B202" s="49" t="str">
        <f>Замеры!G198</f>
        <v xml:space="preserve">Группа от QF </v>
      </c>
      <c r="C202" s="49" t="str">
        <f>IF(Замеры!J198=0, " ", Замеры!J198)</f>
        <v xml:space="preserve"> </v>
      </c>
      <c r="D202" s="49" t="str">
        <f>IF(O202=0, " ", CONCATENATE(Замеры!T198,Замеры!U198,Замеры!V198,Замеры!W198,Замеры!AB198))</f>
        <v xml:space="preserve"> </v>
      </c>
      <c r="E202" s="49" t="str">
        <f>IF(Замеры!L198=0, " ", Замеры!L198)</f>
        <v xml:space="preserve"> </v>
      </c>
      <c r="F202" s="49" t="e">
        <f t="shared" si="92"/>
        <v>#VALUE!</v>
      </c>
      <c r="G202" s="51" t="str">
        <f t="shared" si="93"/>
        <v>-</v>
      </c>
      <c r="H202" s="52" t="str">
        <f t="shared" si="94"/>
        <v>-</v>
      </c>
      <c r="I202" s="51" t="str">
        <f t="shared" si="95"/>
        <v>-</v>
      </c>
      <c r="J202" s="29" t="str">
        <f t="shared" si="96"/>
        <v>-</v>
      </c>
      <c r="K202" s="46" t="str">
        <f t="shared" si="97"/>
        <v>-</v>
      </c>
      <c r="L202" s="29" t="str">
        <f t="shared" si="98"/>
        <v>-</v>
      </c>
      <c r="M202" s="29" t="str">
        <f t="shared" si="99"/>
        <v xml:space="preserve"> </v>
      </c>
      <c r="N202" s="29" t="str">
        <f t="shared" ca="1" si="100"/>
        <v xml:space="preserve"> </v>
      </c>
      <c r="O202" s="8">
        <f>Замеры!R198</f>
        <v>0</v>
      </c>
      <c r="P202" s="8" t="b">
        <f t="shared" si="88"/>
        <v>1</v>
      </c>
      <c r="Q202" s="8" t="b">
        <f t="shared" si="89"/>
        <v>1</v>
      </c>
      <c r="R202" s="8" t="b">
        <f t="shared" si="90"/>
        <v>1</v>
      </c>
      <c r="S202" s="8" t="s">
        <v>72</v>
      </c>
      <c r="T202" s="8" t="e">
        <f t="shared" si="101"/>
        <v>#VALUE!</v>
      </c>
      <c r="U202" s="12" t="s">
        <v>72</v>
      </c>
      <c r="V202" s="8" t="e">
        <f t="shared" si="102"/>
        <v>#VALUE!</v>
      </c>
      <c r="X202" s="13" t="str">
        <f t="shared" si="91"/>
        <v xml:space="preserve"> </v>
      </c>
      <c r="Y202" s="8" t="e">
        <f t="shared" si="103"/>
        <v>#VALUE!</v>
      </c>
      <c r="AA202" s="14" t="e">
        <f t="shared" ca="1" si="104"/>
        <v>#VALUE!</v>
      </c>
      <c r="AB202" s="14" t="e">
        <f t="shared" ca="1" si="105"/>
        <v>#VALUE!</v>
      </c>
      <c r="AC202" s="14" t="e">
        <f t="shared" ca="1" si="106"/>
        <v>#VALUE!</v>
      </c>
      <c r="AD202" s="8" t="e">
        <f t="shared" ca="1" si="107"/>
        <v>#VALUE!</v>
      </c>
      <c r="AE202" s="8" t="e">
        <f t="shared" ca="1" si="108"/>
        <v>#VALUE!</v>
      </c>
      <c r="AF202" s="8" t="e">
        <f t="shared" ca="1" si="109"/>
        <v>#VALUE!</v>
      </c>
    </row>
    <row r="203" spans="1:32" x14ac:dyDescent="0.3">
      <c r="A203" s="35">
        <f>IF(Замеры!B199=0, " ", Замеры!B199)</f>
        <v>196</v>
      </c>
      <c r="B203" s="49" t="str">
        <f>Замеры!G199</f>
        <v xml:space="preserve">Группа от QF </v>
      </c>
      <c r="C203" s="49" t="str">
        <f>IF(Замеры!J199=0, " ", Замеры!J199)</f>
        <v xml:space="preserve"> </v>
      </c>
      <c r="D203" s="49" t="str">
        <f>IF(O203=0, " ", CONCATENATE(Замеры!T199,Замеры!U199,Замеры!V199,Замеры!W199,Замеры!AB199))</f>
        <v xml:space="preserve"> </v>
      </c>
      <c r="E203" s="49" t="str">
        <f>IF(Замеры!L199=0, " ", Замеры!L199)</f>
        <v xml:space="preserve"> </v>
      </c>
      <c r="F203" s="49" t="e">
        <f t="shared" si="92"/>
        <v>#VALUE!</v>
      </c>
      <c r="G203" s="51" t="str">
        <f t="shared" si="93"/>
        <v>-</v>
      </c>
      <c r="H203" s="52" t="str">
        <f t="shared" si="94"/>
        <v>-</v>
      </c>
      <c r="I203" s="51" t="str">
        <f t="shared" si="95"/>
        <v>-</v>
      </c>
      <c r="J203" s="29" t="str">
        <f t="shared" si="96"/>
        <v>-</v>
      </c>
      <c r="K203" s="46" t="str">
        <f t="shared" si="97"/>
        <v>-</v>
      </c>
      <c r="L203" s="29" t="str">
        <f t="shared" si="98"/>
        <v>-</v>
      </c>
      <c r="M203" s="29" t="str">
        <f t="shared" si="99"/>
        <v xml:space="preserve"> </v>
      </c>
      <c r="N203" s="29" t="str">
        <f t="shared" ca="1" si="100"/>
        <v xml:space="preserve"> </v>
      </c>
      <c r="O203" s="8">
        <f>Замеры!R199</f>
        <v>0</v>
      </c>
      <c r="P203" s="8" t="b">
        <f t="shared" si="88"/>
        <v>1</v>
      </c>
      <c r="Q203" s="8" t="b">
        <f t="shared" si="89"/>
        <v>1</v>
      </c>
      <c r="R203" s="8" t="b">
        <f t="shared" si="90"/>
        <v>1</v>
      </c>
      <c r="S203" s="8" t="s">
        <v>72</v>
      </c>
      <c r="T203" s="8" t="e">
        <f t="shared" si="101"/>
        <v>#VALUE!</v>
      </c>
      <c r="U203" s="12" t="s">
        <v>72</v>
      </c>
      <c r="V203" s="8" t="e">
        <f t="shared" si="102"/>
        <v>#VALUE!</v>
      </c>
      <c r="X203" s="13" t="str">
        <f t="shared" si="91"/>
        <v xml:space="preserve"> </v>
      </c>
      <c r="Y203" s="8" t="e">
        <f t="shared" si="103"/>
        <v>#VALUE!</v>
      </c>
      <c r="AA203" s="14" t="e">
        <f t="shared" ca="1" si="104"/>
        <v>#VALUE!</v>
      </c>
      <c r="AB203" s="14" t="e">
        <f t="shared" ca="1" si="105"/>
        <v>#VALUE!</v>
      </c>
      <c r="AC203" s="14" t="e">
        <f t="shared" ca="1" si="106"/>
        <v>#VALUE!</v>
      </c>
      <c r="AD203" s="8" t="e">
        <f t="shared" ca="1" si="107"/>
        <v>#VALUE!</v>
      </c>
      <c r="AE203" s="8" t="e">
        <f t="shared" ca="1" si="108"/>
        <v>#VALUE!</v>
      </c>
      <c r="AF203" s="8" t="e">
        <f t="shared" ca="1" si="109"/>
        <v>#VALUE!</v>
      </c>
    </row>
    <row r="204" spans="1:32" x14ac:dyDescent="0.3">
      <c r="A204" s="35">
        <f>IF(Замеры!B200=0, " ", Замеры!B200)</f>
        <v>197</v>
      </c>
      <c r="B204" s="49" t="str">
        <f>Замеры!G200</f>
        <v xml:space="preserve">Группа от QF </v>
      </c>
      <c r="C204" s="49" t="str">
        <f>IF(Замеры!J200=0, " ", Замеры!J200)</f>
        <v xml:space="preserve"> </v>
      </c>
      <c r="D204" s="49" t="str">
        <f>IF(O204=0, " ", CONCATENATE(Замеры!T200,Замеры!U200,Замеры!V200,Замеры!W200,Замеры!AB200))</f>
        <v xml:space="preserve"> </v>
      </c>
      <c r="E204" s="49" t="str">
        <f>IF(Замеры!L200=0, " ", Замеры!L200)</f>
        <v xml:space="preserve"> </v>
      </c>
      <c r="F204" s="49" t="e">
        <f t="shared" si="92"/>
        <v>#VALUE!</v>
      </c>
      <c r="G204" s="51" t="str">
        <f t="shared" si="93"/>
        <v>-</v>
      </c>
      <c r="H204" s="52" t="str">
        <f t="shared" si="94"/>
        <v>-</v>
      </c>
      <c r="I204" s="51" t="str">
        <f t="shared" si="95"/>
        <v>-</v>
      </c>
      <c r="J204" s="29" t="str">
        <f t="shared" si="96"/>
        <v>-</v>
      </c>
      <c r="K204" s="46" t="str">
        <f t="shared" si="97"/>
        <v>-</v>
      </c>
      <c r="L204" s="29" t="str">
        <f t="shared" si="98"/>
        <v>-</v>
      </c>
      <c r="M204" s="29" t="str">
        <f t="shared" si="99"/>
        <v xml:space="preserve"> </v>
      </c>
      <c r="N204" s="29" t="str">
        <f t="shared" ca="1" si="100"/>
        <v xml:space="preserve"> </v>
      </c>
      <c r="O204" s="8">
        <f>Замеры!R200</f>
        <v>0</v>
      </c>
      <c r="P204" s="8" t="b">
        <f t="shared" si="88"/>
        <v>1</v>
      </c>
      <c r="Q204" s="8" t="b">
        <f t="shared" si="89"/>
        <v>1</v>
      </c>
      <c r="R204" s="8" t="b">
        <f t="shared" si="90"/>
        <v>1</v>
      </c>
      <c r="S204" s="8" t="s">
        <v>72</v>
      </c>
      <c r="T204" s="8" t="e">
        <f t="shared" si="101"/>
        <v>#VALUE!</v>
      </c>
      <c r="U204" s="12" t="s">
        <v>72</v>
      </c>
      <c r="V204" s="8" t="e">
        <f t="shared" si="102"/>
        <v>#VALUE!</v>
      </c>
      <c r="X204" s="13" t="str">
        <f t="shared" si="91"/>
        <v xml:space="preserve"> </v>
      </c>
      <c r="Y204" s="8" t="e">
        <f t="shared" si="103"/>
        <v>#VALUE!</v>
      </c>
      <c r="AA204" s="14" t="e">
        <f t="shared" ca="1" si="104"/>
        <v>#VALUE!</v>
      </c>
      <c r="AB204" s="14" t="e">
        <f t="shared" ca="1" si="105"/>
        <v>#VALUE!</v>
      </c>
      <c r="AC204" s="14" t="e">
        <f t="shared" ca="1" si="106"/>
        <v>#VALUE!</v>
      </c>
      <c r="AD204" s="8" t="e">
        <f t="shared" ca="1" si="107"/>
        <v>#VALUE!</v>
      </c>
      <c r="AE204" s="8" t="e">
        <f t="shared" ca="1" si="108"/>
        <v>#VALUE!</v>
      </c>
      <c r="AF204" s="8" t="e">
        <f t="shared" ca="1" si="109"/>
        <v>#VALUE!</v>
      </c>
    </row>
    <row r="205" spans="1:32" x14ac:dyDescent="0.3">
      <c r="A205" s="35">
        <f>IF(Замеры!B201=0, " ", Замеры!B201)</f>
        <v>198</v>
      </c>
      <c r="B205" s="49" t="str">
        <f>Замеры!G201</f>
        <v xml:space="preserve">Группа от QF </v>
      </c>
      <c r="C205" s="49" t="str">
        <f>IF(Замеры!J201=0, " ", Замеры!J201)</f>
        <v xml:space="preserve"> </v>
      </c>
      <c r="D205" s="49" t="str">
        <f>IF(O205=0, " ", CONCATENATE(Замеры!T201,Замеры!U201,Замеры!V201,Замеры!W201,Замеры!AB201))</f>
        <v xml:space="preserve"> </v>
      </c>
      <c r="E205" s="49" t="str">
        <f>IF(Замеры!L201=0, " ", Замеры!L201)</f>
        <v xml:space="preserve"> </v>
      </c>
      <c r="F205" s="49" t="e">
        <f t="shared" si="92"/>
        <v>#VALUE!</v>
      </c>
      <c r="G205" s="51" t="str">
        <f t="shared" si="93"/>
        <v>-</v>
      </c>
      <c r="H205" s="52" t="str">
        <f t="shared" si="94"/>
        <v>-</v>
      </c>
      <c r="I205" s="51" t="str">
        <f t="shared" si="95"/>
        <v>-</v>
      </c>
      <c r="J205" s="29" t="str">
        <f t="shared" si="96"/>
        <v>-</v>
      </c>
      <c r="K205" s="46" t="str">
        <f t="shared" si="97"/>
        <v>-</v>
      </c>
      <c r="L205" s="29" t="str">
        <f t="shared" si="98"/>
        <v>-</v>
      </c>
      <c r="M205" s="29" t="str">
        <f t="shared" si="99"/>
        <v xml:space="preserve"> </v>
      </c>
      <c r="N205" s="29" t="str">
        <f t="shared" ca="1" si="100"/>
        <v xml:space="preserve"> </v>
      </c>
      <c r="O205" s="8">
        <f>Замеры!R201</f>
        <v>0</v>
      </c>
      <c r="P205" s="8" t="b">
        <f t="shared" si="88"/>
        <v>1</v>
      </c>
      <c r="Q205" s="8" t="b">
        <f t="shared" si="89"/>
        <v>1</v>
      </c>
      <c r="R205" s="8" t="b">
        <f t="shared" si="90"/>
        <v>1</v>
      </c>
      <c r="S205" s="8" t="s">
        <v>72</v>
      </c>
      <c r="T205" s="8" t="e">
        <f t="shared" si="101"/>
        <v>#VALUE!</v>
      </c>
      <c r="U205" s="12" t="s">
        <v>72</v>
      </c>
      <c r="V205" s="8" t="e">
        <f t="shared" si="102"/>
        <v>#VALUE!</v>
      </c>
      <c r="X205" s="13" t="str">
        <f t="shared" si="91"/>
        <v xml:space="preserve"> </v>
      </c>
      <c r="Y205" s="8" t="e">
        <f t="shared" si="103"/>
        <v>#VALUE!</v>
      </c>
      <c r="AA205" s="14" t="e">
        <f t="shared" ca="1" si="104"/>
        <v>#VALUE!</v>
      </c>
      <c r="AB205" s="14" t="e">
        <f t="shared" ca="1" si="105"/>
        <v>#VALUE!</v>
      </c>
      <c r="AC205" s="14" t="e">
        <f t="shared" ca="1" si="106"/>
        <v>#VALUE!</v>
      </c>
      <c r="AD205" s="8" t="e">
        <f t="shared" ca="1" si="107"/>
        <v>#VALUE!</v>
      </c>
      <c r="AE205" s="8" t="e">
        <f t="shared" ca="1" si="108"/>
        <v>#VALUE!</v>
      </c>
      <c r="AF205" s="8" t="e">
        <f t="shared" ca="1" si="109"/>
        <v>#VALUE!</v>
      </c>
    </row>
    <row r="206" spans="1:32" x14ac:dyDescent="0.3">
      <c r="A206" s="35">
        <f>IF(Замеры!B202=0, " ", Замеры!B202)</f>
        <v>199</v>
      </c>
      <c r="B206" s="49" t="str">
        <f>Замеры!G202</f>
        <v xml:space="preserve">Группа от QF </v>
      </c>
      <c r="C206" s="49" t="str">
        <f>IF(Замеры!J202=0, " ", Замеры!J202)</f>
        <v xml:space="preserve"> </v>
      </c>
      <c r="D206" s="49" t="str">
        <f>IF(O206=0, " ", CONCATENATE(Замеры!T202,Замеры!U202,Замеры!V202,Замеры!W202,Замеры!AB202))</f>
        <v xml:space="preserve"> </v>
      </c>
      <c r="E206" s="49" t="str">
        <f>IF(Замеры!L202=0, " ", Замеры!L202)</f>
        <v xml:space="preserve"> </v>
      </c>
      <c r="F206" s="49" t="e">
        <f t="shared" si="92"/>
        <v>#VALUE!</v>
      </c>
      <c r="G206" s="51" t="str">
        <f t="shared" si="93"/>
        <v>-</v>
      </c>
      <c r="H206" s="52" t="str">
        <f t="shared" si="94"/>
        <v>-</v>
      </c>
      <c r="I206" s="51" t="str">
        <f t="shared" si="95"/>
        <v>-</v>
      </c>
      <c r="J206" s="29" t="str">
        <f t="shared" si="96"/>
        <v>-</v>
      </c>
      <c r="K206" s="46" t="str">
        <f t="shared" si="97"/>
        <v>-</v>
      </c>
      <c r="L206" s="29" t="str">
        <f t="shared" si="98"/>
        <v>-</v>
      </c>
      <c r="M206" s="29" t="str">
        <f t="shared" si="99"/>
        <v xml:space="preserve"> </v>
      </c>
      <c r="N206" s="29" t="str">
        <f t="shared" ca="1" si="100"/>
        <v xml:space="preserve"> </v>
      </c>
      <c r="O206" s="8">
        <f>Замеры!R202</f>
        <v>0</v>
      </c>
      <c r="P206" s="8" t="b">
        <f t="shared" si="88"/>
        <v>1</v>
      </c>
      <c r="Q206" s="8" t="b">
        <f t="shared" si="89"/>
        <v>1</v>
      </c>
      <c r="R206" s="8" t="b">
        <f t="shared" si="90"/>
        <v>1</v>
      </c>
      <c r="S206" s="8" t="s">
        <v>72</v>
      </c>
      <c r="T206" s="8" t="e">
        <f t="shared" si="101"/>
        <v>#VALUE!</v>
      </c>
      <c r="U206" s="12" t="s">
        <v>72</v>
      </c>
      <c r="V206" s="8" t="e">
        <f t="shared" si="102"/>
        <v>#VALUE!</v>
      </c>
      <c r="X206" s="13" t="str">
        <f t="shared" si="91"/>
        <v xml:space="preserve"> </v>
      </c>
      <c r="Y206" s="8" t="e">
        <f t="shared" si="103"/>
        <v>#VALUE!</v>
      </c>
      <c r="AA206" s="14" t="e">
        <f t="shared" ca="1" si="104"/>
        <v>#VALUE!</v>
      </c>
      <c r="AB206" s="14" t="e">
        <f t="shared" ca="1" si="105"/>
        <v>#VALUE!</v>
      </c>
      <c r="AC206" s="14" t="e">
        <f t="shared" ca="1" si="106"/>
        <v>#VALUE!</v>
      </c>
      <c r="AD206" s="8" t="e">
        <f t="shared" ca="1" si="107"/>
        <v>#VALUE!</v>
      </c>
      <c r="AE206" s="8" t="e">
        <f t="shared" ca="1" si="108"/>
        <v>#VALUE!</v>
      </c>
      <c r="AF206" s="8" t="e">
        <f t="shared" ca="1" si="109"/>
        <v>#VALUE!</v>
      </c>
    </row>
    <row r="207" spans="1:32" x14ac:dyDescent="0.3">
      <c r="A207" s="35">
        <f>IF(Замеры!B203=0, " ", Замеры!B203)</f>
        <v>200</v>
      </c>
      <c r="B207" s="49" t="str">
        <f>Замеры!G203</f>
        <v xml:space="preserve">Группа от QF </v>
      </c>
      <c r="C207" s="49" t="str">
        <f>IF(Замеры!J203=0, " ", Замеры!J203)</f>
        <v xml:space="preserve"> </v>
      </c>
      <c r="D207" s="49" t="str">
        <f>IF(O207=0, " ", CONCATENATE(Замеры!T203,Замеры!U203,Замеры!V203,Замеры!W203,Замеры!AB203))</f>
        <v xml:space="preserve"> </v>
      </c>
      <c r="E207" s="49" t="str">
        <f>IF(Замеры!L203=0, " ", Замеры!L203)</f>
        <v xml:space="preserve"> </v>
      </c>
      <c r="F207" s="49" t="e">
        <f t="shared" si="92"/>
        <v>#VALUE!</v>
      </c>
      <c r="G207" s="51" t="str">
        <f t="shared" si="93"/>
        <v>-</v>
      </c>
      <c r="H207" s="52" t="str">
        <f t="shared" si="94"/>
        <v>-</v>
      </c>
      <c r="I207" s="51" t="str">
        <f t="shared" si="95"/>
        <v>-</v>
      </c>
      <c r="J207" s="29" t="str">
        <f t="shared" si="96"/>
        <v>-</v>
      </c>
      <c r="K207" s="46" t="str">
        <f t="shared" si="97"/>
        <v>-</v>
      </c>
      <c r="L207" s="29" t="str">
        <f t="shared" si="98"/>
        <v>-</v>
      </c>
      <c r="M207" s="29" t="str">
        <f t="shared" si="99"/>
        <v xml:space="preserve"> </v>
      </c>
      <c r="N207" s="29" t="str">
        <f t="shared" ca="1" si="100"/>
        <v xml:space="preserve"> </v>
      </c>
      <c r="O207" s="8">
        <f>Замеры!R203</f>
        <v>0</v>
      </c>
      <c r="P207" s="8" t="b">
        <f t="shared" si="88"/>
        <v>1</v>
      </c>
      <c r="Q207" s="8" t="b">
        <f t="shared" si="89"/>
        <v>1</v>
      </c>
      <c r="R207" s="8" t="b">
        <f t="shared" si="90"/>
        <v>1</v>
      </c>
      <c r="S207" s="8" t="s">
        <v>72</v>
      </c>
      <c r="T207" s="8" t="e">
        <f t="shared" si="101"/>
        <v>#VALUE!</v>
      </c>
      <c r="U207" s="12" t="s">
        <v>72</v>
      </c>
      <c r="V207" s="8" t="e">
        <f t="shared" si="102"/>
        <v>#VALUE!</v>
      </c>
      <c r="X207" s="13" t="str">
        <f t="shared" si="91"/>
        <v xml:space="preserve"> </v>
      </c>
      <c r="Y207" s="8" t="e">
        <f t="shared" si="103"/>
        <v>#VALUE!</v>
      </c>
      <c r="AA207" s="14" t="e">
        <f t="shared" ca="1" si="104"/>
        <v>#VALUE!</v>
      </c>
      <c r="AB207" s="14" t="e">
        <f t="shared" ca="1" si="105"/>
        <v>#VALUE!</v>
      </c>
      <c r="AC207" s="14" t="e">
        <f t="shared" ca="1" si="106"/>
        <v>#VALUE!</v>
      </c>
      <c r="AD207" s="8" t="e">
        <f t="shared" ca="1" si="107"/>
        <v>#VALUE!</v>
      </c>
      <c r="AE207" s="8" t="e">
        <f t="shared" ca="1" si="108"/>
        <v>#VALUE!</v>
      </c>
      <c r="AF207" s="8" t="e">
        <f t="shared" ca="1" si="109"/>
        <v>#VALUE!</v>
      </c>
    </row>
    <row r="208" spans="1:32" x14ac:dyDescent="0.3">
      <c r="A208" s="35">
        <f>IF(Замеры!B204=0, " ", Замеры!B204)</f>
        <v>201</v>
      </c>
      <c r="B208" s="49" t="str">
        <f>Замеры!G204</f>
        <v xml:space="preserve">Группа от QF </v>
      </c>
      <c r="C208" s="49" t="str">
        <f>IF(Замеры!J204=0, " ", Замеры!J204)</f>
        <v xml:space="preserve"> </v>
      </c>
      <c r="D208" s="49" t="str">
        <f>IF(O208=0, " ", CONCATENATE(Замеры!T204,Замеры!U204,Замеры!V204,Замеры!W204,Замеры!AB204))</f>
        <v xml:space="preserve"> </v>
      </c>
      <c r="E208" s="49" t="str">
        <f>IF(Замеры!L204=0, " ", Замеры!L204)</f>
        <v xml:space="preserve"> </v>
      </c>
      <c r="F208" s="49" t="e">
        <f t="shared" si="92"/>
        <v>#VALUE!</v>
      </c>
      <c r="G208" s="51" t="str">
        <f t="shared" si="93"/>
        <v>-</v>
      </c>
      <c r="H208" s="52" t="str">
        <f t="shared" si="94"/>
        <v>-</v>
      </c>
      <c r="I208" s="51" t="str">
        <f t="shared" si="95"/>
        <v>-</v>
      </c>
      <c r="J208" s="29" t="str">
        <f t="shared" si="96"/>
        <v>-</v>
      </c>
      <c r="K208" s="46" t="str">
        <f t="shared" si="97"/>
        <v>-</v>
      </c>
      <c r="L208" s="29" t="str">
        <f t="shared" si="98"/>
        <v>-</v>
      </c>
      <c r="M208" s="29" t="str">
        <f t="shared" si="99"/>
        <v xml:space="preserve"> </v>
      </c>
      <c r="N208" s="29" t="str">
        <f t="shared" ca="1" si="100"/>
        <v xml:space="preserve"> </v>
      </c>
      <c r="O208" s="8">
        <f>Замеры!R204</f>
        <v>0</v>
      </c>
      <c r="P208" s="8" t="b">
        <f t="shared" si="88"/>
        <v>1</v>
      </c>
      <c r="Q208" s="8" t="b">
        <f t="shared" si="89"/>
        <v>1</v>
      </c>
      <c r="R208" s="8" t="b">
        <f t="shared" si="90"/>
        <v>1</v>
      </c>
      <c r="S208" s="8" t="s">
        <v>72</v>
      </c>
      <c r="T208" s="8" t="e">
        <f t="shared" si="101"/>
        <v>#VALUE!</v>
      </c>
      <c r="U208" s="12" t="s">
        <v>72</v>
      </c>
      <c r="V208" s="8" t="e">
        <f t="shared" si="102"/>
        <v>#VALUE!</v>
      </c>
      <c r="X208" s="13" t="str">
        <f t="shared" si="91"/>
        <v xml:space="preserve"> </v>
      </c>
      <c r="Y208" s="8" t="e">
        <f t="shared" si="103"/>
        <v>#VALUE!</v>
      </c>
      <c r="AA208" s="14" t="e">
        <f t="shared" ca="1" si="104"/>
        <v>#VALUE!</v>
      </c>
      <c r="AB208" s="14" t="e">
        <f t="shared" ca="1" si="105"/>
        <v>#VALUE!</v>
      </c>
      <c r="AC208" s="14" t="e">
        <f t="shared" ca="1" si="106"/>
        <v>#VALUE!</v>
      </c>
      <c r="AD208" s="8" t="e">
        <f t="shared" ca="1" si="107"/>
        <v>#VALUE!</v>
      </c>
      <c r="AE208" s="8" t="e">
        <f t="shared" ca="1" si="108"/>
        <v>#VALUE!</v>
      </c>
      <c r="AF208" s="8" t="e">
        <f t="shared" ca="1" si="109"/>
        <v>#VALUE!</v>
      </c>
    </row>
    <row r="209" spans="1:32" x14ac:dyDescent="0.3">
      <c r="A209" s="35">
        <f>IF(Замеры!B205=0, " ", Замеры!B205)</f>
        <v>202</v>
      </c>
      <c r="B209" s="49" t="str">
        <f>Замеры!G205</f>
        <v xml:space="preserve">Группа от QF </v>
      </c>
      <c r="C209" s="49" t="str">
        <f>IF(Замеры!J205=0, " ", Замеры!J205)</f>
        <v xml:space="preserve"> </v>
      </c>
      <c r="D209" s="49" t="str">
        <f>IF(O209=0, " ", CONCATENATE(Замеры!T205,Замеры!U205,Замеры!V205,Замеры!W205,Замеры!AB205))</f>
        <v xml:space="preserve"> </v>
      </c>
      <c r="E209" s="49" t="str">
        <f>IF(Замеры!L205=0, " ", Замеры!L205)</f>
        <v xml:space="preserve"> </v>
      </c>
      <c r="F209" s="49" t="e">
        <f t="shared" si="92"/>
        <v>#VALUE!</v>
      </c>
      <c r="G209" s="51" t="str">
        <f t="shared" si="93"/>
        <v>-</v>
      </c>
      <c r="H209" s="52" t="str">
        <f t="shared" si="94"/>
        <v>-</v>
      </c>
      <c r="I209" s="51" t="str">
        <f t="shared" si="95"/>
        <v>-</v>
      </c>
      <c r="J209" s="29" t="str">
        <f t="shared" si="96"/>
        <v>-</v>
      </c>
      <c r="K209" s="46" t="str">
        <f t="shared" si="97"/>
        <v>-</v>
      </c>
      <c r="L209" s="29" t="str">
        <f t="shared" si="98"/>
        <v>-</v>
      </c>
      <c r="M209" s="29" t="str">
        <f t="shared" si="99"/>
        <v xml:space="preserve"> </v>
      </c>
      <c r="N209" s="29" t="str">
        <f t="shared" ca="1" si="100"/>
        <v xml:space="preserve"> </v>
      </c>
      <c r="O209" s="8">
        <f>Замеры!R205</f>
        <v>0</v>
      </c>
      <c r="P209" s="8" t="b">
        <f t="shared" si="88"/>
        <v>1</v>
      </c>
      <c r="Q209" s="8" t="b">
        <f t="shared" si="89"/>
        <v>1</v>
      </c>
      <c r="R209" s="8" t="b">
        <f t="shared" si="90"/>
        <v>1</v>
      </c>
      <c r="S209" s="8" t="s">
        <v>72</v>
      </c>
      <c r="T209" s="8" t="e">
        <f t="shared" si="101"/>
        <v>#VALUE!</v>
      </c>
      <c r="U209" s="12" t="s">
        <v>72</v>
      </c>
      <c r="V209" s="8" t="e">
        <f t="shared" si="102"/>
        <v>#VALUE!</v>
      </c>
      <c r="X209" s="13" t="str">
        <f t="shared" si="91"/>
        <v xml:space="preserve"> </v>
      </c>
      <c r="Y209" s="8" t="e">
        <f t="shared" si="103"/>
        <v>#VALUE!</v>
      </c>
      <c r="AA209" s="14" t="e">
        <f t="shared" ca="1" si="104"/>
        <v>#VALUE!</v>
      </c>
      <c r="AB209" s="14" t="e">
        <f t="shared" ca="1" si="105"/>
        <v>#VALUE!</v>
      </c>
      <c r="AC209" s="14" t="e">
        <f t="shared" ca="1" si="106"/>
        <v>#VALUE!</v>
      </c>
      <c r="AD209" s="8" t="e">
        <f t="shared" ca="1" si="107"/>
        <v>#VALUE!</v>
      </c>
      <c r="AE209" s="8" t="e">
        <f t="shared" ca="1" si="108"/>
        <v>#VALUE!</v>
      </c>
      <c r="AF209" s="8" t="e">
        <f t="shared" ca="1" si="109"/>
        <v>#VALUE!</v>
      </c>
    </row>
    <row r="210" spans="1:32" x14ac:dyDescent="0.3">
      <c r="A210" s="35">
        <f>IF(Замеры!B206=0, " ", Замеры!B206)</f>
        <v>203</v>
      </c>
      <c r="B210" s="49" t="str">
        <f>Замеры!G206</f>
        <v xml:space="preserve">Группа от QF </v>
      </c>
      <c r="C210" s="49" t="str">
        <f>IF(Замеры!J206=0, " ", Замеры!J206)</f>
        <v xml:space="preserve"> </v>
      </c>
      <c r="D210" s="49" t="str">
        <f>IF(O210=0, " ", CONCATENATE(Замеры!T206,Замеры!U206,Замеры!V206,Замеры!W206,Замеры!AB206))</f>
        <v xml:space="preserve"> </v>
      </c>
      <c r="E210" s="49" t="str">
        <f>IF(Замеры!L206=0, " ", Замеры!L206)</f>
        <v xml:space="preserve"> </v>
      </c>
      <c r="F210" s="49" t="e">
        <f t="shared" si="92"/>
        <v>#VALUE!</v>
      </c>
      <c r="G210" s="51" t="str">
        <f t="shared" si="93"/>
        <v>-</v>
      </c>
      <c r="H210" s="52" t="str">
        <f t="shared" si="94"/>
        <v>-</v>
      </c>
      <c r="I210" s="51" t="str">
        <f t="shared" si="95"/>
        <v>-</v>
      </c>
      <c r="J210" s="29" t="str">
        <f t="shared" si="96"/>
        <v>-</v>
      </c>
      <c r="K210" s="46" t="str">
        <f t="shared" si="97"/>
        <v>-</v>
      </c>
      <c r="L210" s="29" t="str">
        <f t="shared" si="98"/>
        <v>-</v>
      </c>
      <c r="M210" s="29" t="str">
        <f t="shared" si="99"/>
        <v xml:space="preserve"> </v>
      </c>
      <c r="N210" s="29" t="str">
        <f t="shared" ca="1" si="100"/>
        <v xml:space="preserve"> </v>
      </c>
      <c r="O210" s="8">
        <f>Замеры!R206</f>
        <v>0</v>
      </c>
      <c r="P210" s="8" t="b">
        <f t="shared" si="88"/>
        <v>1</v>
      </c>
      <c r="Q210" s="8" t="b">
        <f t="shared" si="89"/>
        <v>1</v>
      </c>
      <c r="R210" s="8" t="b">
        <f t="shared" si="90"/>
        <v>1</v>
      </c>
      <c r="S210" s="8" t="s">
        <v>72</v>
      </c>
      <c r="T210" s="8" t="e">
        <f t="shared" si="101"/>
        <v>#VALUE!</v>
      </c>
      <c r="U210" s="12" t="s">
        <v>72</v>
      </c>
      <c r="V210" s="8" t="e">
        <f t="shared" si="102"/>
        <v>#VALUE!</v>
      </c>
      <c r="X210" s="13" t="str">
        <f t="shared" si="91"/>
        <v xml:space="preserve"> </v>
      </c>
      <c r="Y210" s="8" t="e">
        <f t="shared" si="103"/>
        <v>#VALUE!</v>
      </c>
      <c r="AA210" s="14" t="e">
        <f t="shared" ca="1" si="104"/>
        <v>#VALUE!</v>
      </c>
      <c r="AB210" s="14" t="e">
        <f t="shared" ca="1" si="105"/>
        <v>#VALUE!</v>
      </c>
      <c r="AC210" s="14" t="e">
        <f t="shared" ca="1" si="106"/>
        <v>#VALUE!</v>
      </c>
      <c r="AD210" s="8" t="e">
        <f t="shared" ca="1" si="107"/>
        <v>#VALUE!</v>
      </c>
      <c r="AE210" s="8" t="e">
        <f t="shared" ca="1" si="108"/>
        <v>#VALUE!</v>
      </c>
      <c r="AF210" s="8" t="e">
        <f t="shared" ca="1" si="109"/>
        <v>#VALUE!</v>
      </c>
    </row>
    <row r="211" spans="1:32" x14ac:dyDescent="0.3">
      <c r="A211" s="35">
        <f>IF(Замеры!B207=0, " ", Замеры!B207)</f>
        <v>204</v>
      </c>
      <c r="B211" s="49" t="str">
        <f>Замеры!G207</f>
        <v xml:space="preserve">Группа от QF </v>
      </c>
      <c r="C211" s="49" t="str">
        <f>IF(Замеры!J207=0, " ", Замеры!J207)</f>
        <v xml:space="preserve"> </v>
      </c>
      <c r="D211" s="49" t="str">
        <f>IF(O211=0, " ", CONCATENATE(Замеры!T207,Замеры!U207,Замеры!V207,Замеры!W207,Замеры!AB207))</f>
        <v xml:space="preserve"> </v>
      </c>
      <c r="E211" s="49" t="str">
        <f>IF(Замеры!L207=0, " ", Замеры!L207)</f>
        <v xml:space="preserve"> </v>
      </c>
      <c r="F211" s="49" t="e">
        <f t="shared" si="92"/>
        <v>#VALUE!</v>
      </c>
      <c r="G211" s="51" t="str">
        <f t="shared" si="93"/>
        <v>-</v>
      </c>
      <c r="H211" s="52" t="str">
        <f t="shared" si="94"/>
        <v>-</v>
      </c>
      <c r="I211" s="51" t="str">
        <f t="shared" si="95"/>
        <v>-</v>
      </c>
      <c r="J211" s="29" t="str">
        <f t="shared" si="96"/>
        <v>-</v>
      </c>
      <c r="K211" s="46" t="str">
        <f t="shared" si="97"/>
        <v>-</v>
      </c>
      <c r="L211" s="29" t="str">
        <f t="shared" si="98"/>
        <v>-</v>
      </c>
      <c r="M211" s="29" t="str">
        <f t="shared" si="99"/>
        <v xml:space="preserve"> </v>
      </c>
      <c r="N211" s="29" t="str">
        <f t="shared" ca="1" si="100"/>
        <v xml:space="preserve"> </v>
      </c>
      <c r="O211" s="8">
        <f>Замеры!R207</f>
        <v>0</v>
      </c>
      <c r="P211" s="8" t="b">
        <f t="shared" si="88"/>
        <v>1</v>
      </c>
      <c r="Q211" s="8" t="b">
        <f t="shared" si="89"/>
        <v>1</v>
      </c>
      <c r="R211" s="8" t="b">
        <f t="shared" si="90"/>
        <v>1</v>
      </c>
      <c r="S211" s="8" t="s">
        <v>72</v>
      </c>
      <c r="T211" s="8" t="e">
        <f t="shared" si="101"/>
        <v>#VALUE!</v>
      </c>
      <c r="U211" s="12" t="s">
        <v>72</v>
      </c>
      <c r="V211" s="8" t="e">
        <f t="shared" si="102"/>
        <v>#VALUE!</v>
      </c>
      <c r="X211" s="13" t="str">
        <f t="shared" si="91"/>
        <v xml:space="preserve"> </v>
      </c>
      <c r="Y211" s="8" t="e">
        <f t="shared" si="103"/>
        <v>#VALUE!</v>
      </c>
      <c r="AA211" s="14" t="e">
        <f t="shared" ca="1" si="104"/>
        <v>#VALUE!</v>
      </c>
      <c r="AB211" s="14" t="e">
        <f t="shared" ca="1" si="105"/>
        <v>#VALUE!</v>
      </c>
      <c r="AC211" s="14" t="e">
        <f t="shared" ca="1" si="106"/>
        <v>#VALUE!</v>
      </c>
      <c r="AD211" s="8" t="e">
        <f t="shared" ca="1" si="107"/>
        <v>#VALUE!</v>
      </c>
      <c r="AE211" s="8" t="e">
        <f t="shared" ca="1" si="108"/>
        <v>#VALUE!</v>
      </c>
      <c r="AF211" s="8" t="e">
        <f t="shared" ca="1" si="109"/>
        <v>#VALUE!</v>
      </c>
    </row>
    <row r="212" spans="1:32" x14ac:dyDescent="0.3">
      <c r="A212" s="35">
        <f>IF(Замеры!B208=0, " ", Замеры!B208)</f>
        <v>205</v>
      </c>
      <c r="B212" s="49" t="str">
        <f>Замеры!G208</f>
        <v xml:space="preserve">Группа от QF </v>
      </c>
      <c r="C212" s="49" t="str">
        <f>IF(Замеры!J208=0, " ", Замеры!J208)</f>
        <v xml:space="preserve"> </v>
      </c>
      <c r="D212" s="49" t="str">
        <f>IF(O212=0, " ", CONCATENATE(Замеры!T208,Замеры!U208,Замеры!V208,Замеры!W208,Замеры!AB208))</f>
        <v xml:space="preserve"> </v>
      </c>
      <c r="E212" s="49" t="str">
        <f>IF(Замеры!L208=0, " ", Замеры!L208)</f>
        <v xml:space="preserve"> </v>
      </c>
      <c r="F212" s="49" t="e">
        <f t="shared" si="92"/>
        <v>#VALUE!</v>
      </c>
      <c r="G212" s="51" t="str">
        <f t="shared" si="93"/>
        <v>-</v>
      </c>
      <c r="H212" s="52" t="str">
        <f t="shared" si="94"/>
        <v>-</v>
      </c>
      <c r="I212" s="51" t="str">
        <f t="shared" si="95"/>
        <v>-</v>
      </c>
      <c r="J212" s="29" t="str">
        <f t="shared" si="96"/>
        <v>-</v>
      </c>
      <c r="K212" s="46" t="str">
        <f t="shared" si="97"/>
        <v>-</v>
      </c>
      <c r="L212" s="29" t="str">
        <f t="shared" si="98"/>
        <v>-</v>
      </c>
      <c r="M212" s="29" t="str">
        <f t="shared" si="99"/>
        <v xml:space="preserve"> </v>
      </c>
      <c r="N212" s="29" t="str">
        <f t="shared" ca="1" si="100"/>
        <v xml:space="preserve"> </v>
      </c>
      <c r="O212" s="8">
        <f>Замеры!R208</f>
        <v>0</v>
      </c>
      <c r="P212" s="8" t="b">
        <f t="shared" si="88"/>
        <v>1</v>
      </c>
      <c r="Q212" s="8" t="b">
        <f t="shared" si="89"/>
        <v>1</v>
      </c>
      <c r="R212" s="8" t="b">
        <f t="shared" si="90"/>
        <v>1</v>
      </c>
      <c r="S212" s="8" t="s">
        <v>72</v>
      </c>
      <c r="T212" s="8" t="e">
        <f t="shared" si="101"/>
        <v>#VALUE!</v>
      </c>
      <c r="U212" s="12" t="s">
        <v>72</v>
      </c>
      <c r="V212" s="8" t="e">
        <f t="shared" si="102"/>
        <v>#VALUE!</v>
      </c>
      <c r="X212" s="13" t="str">
        <f t="shared" si="91"/>
        <v xml:space="preserve"> </v>
      </c>
      <c r="Y212" s="8" t="e">
        <f t="shared" si="103"/>
        <v>#VALUE!</v>
      </c>
      <c r="AA212" s="14" t="e">
        <f t="shared" ca="1" si="104"/>
        <v>#VALUE!</v>
      </c>
      <c r="AB212" s="14" t="e">
        <f t="shared" ca="1" si="105"/>
        <v>#VALUE!</v>
      </c>
      <c r="AC212" s="14" t="e">
        <f t="shared" ca="1" si="106"/>
        <v>#VALUE!</v>
      </c>
      <c r="AD212" s="8" t="e">
        <f t="shared" ca="1" si="107"/>
        <v>#VALUE!</v>
      </c>
      <c r="AE212" s="8" t="e">
        <f t="shared" ca="1" si="108"/>
        <v>#VALUE!</v>
      </c>
      <c r="AF212" s="8" t="e">
        <f t="shared" ca="1" si="109"/>
        <v>#VALUE!</v>
      </c>
    </row>
    <row r="213" spans="1:32" x14ac:dyDescent="0.3">
      <c r="A213" s="35">
        <f>IF(Замеры!B209=0, " ", Замеры!B209)</f>
        <v>206</v>
      </c>
      <c r="B213" s="49" t="str">
        <f>Замеры!G209</f>
        <v xml:space="preserve">Группа от QF </v>
      </c>
      <c r="C213" s="49" t="str">
        <f>IF(Замеры!J209=0, " ", Замеры!J209)</f>
        <v xml:space="preserve"> </v>
      </c>
      <c r="D213" s="49" t="str">
        <f>IF(O213=0, " ", CONCATENATE(Замеры!T209,Замеры!U209,Замеры!V209,Замеры!W209,Замеры!AB209))</f>
        <v xml:space="preserve"> </v>
      </c>
      <c r="E213" s="49" t="str">
        <f>IF(Замеры!L209=0, " ", Замеры!L209)</f>
        <v xml:space="preserve"> </v>
      </c>
      <c r="F213" s="49" t="e">
        <f t="shared" si="92"/>
        <v>#VALUE!</v>
      </c>
      <c r="G213" s="51" t="str">
        <f t="shared" si="93"/>
        <v>-</v>
      </c>
      <c r="H213" s="52" t="str">
        <f t="shared" si="94"/>
        <v>-</v>
      </c>
      <c r="I213" s="51" t="str">
        <f t="shared" si="95"/>
        <v>-</v>
      </c>
      <c r="J213" s="29" t="str">
        <f t="shared" si="96"/>
        <v>-</v>
      </c>
      <c r="K213" s="46" t="str">
        <f t="shared" si="97"/>
        <v>-</v>
      </c>
      <c r="L213" s="29" t="str">
        <f t="shared" si="98"/>
        <v>-</v>
      </c>
      <c r="M213" s="29" t="str">
        <f t="shared" si="99"/>
        <v xml:space="preserve"> </v>
      </c>
      <c r="N213" s="29" t="str">
        <f t="shared" ca="1" si="100"/>
        <v xml:space="preserve"> </v>
      </c>
      <c r="O213" s="8">
        <f>Замеры!R209</f>
        <v>0</v>
      </c>
      <c r="P213" s="8" t="b">
        <f t="shared" si="88"/>
        <v>1</v>
      </c>
      <c r="Q213" s="8" t="b">
        <f t="shared" si="89"/>
        <v>1</v>
      </c>
      <c r="R213" s="8" t="b">
        <f t="shared" si="90"/>
        <v>1</v>
      </c>
      <c r="S213" s="8" t="s">
        <v>72</v>
      </c>
      <c r="T213" s="8" t="e">
        <f t="shared" si="101"/>
        <v>#VALUE!</v>
      </c>
      <c r="U213" s="12" t="s">
        <v>72</v>
      </c>
      <c r="V213" s="8" t="e">
        <f t="shared" si="102"/>
        <v>#VALUE!</v>
      </c>
      <c r="X213" s="13" t="str">
        <f t="shared" si="91"/>
        <v xml:space="preserve"> </v>
      </c>
      <c r="Y213" s="8" t="e">
        <f t="shared" si="103"/>
        <v>#VALUE!</v>
      </c>
      <c r="AA213" s="14" t="e">
        <f t="shared" ca="1" si="104"/>
        <v>#VALUE!</v>
      </c>
      <c r="AB213" s="14" t="e">
        <f t="shared" ca="1" si="105"/>
        <v>#VALUE!</v>
      </c>
      <c r="AC213" s="14" t="e">
        <f t="shared" ca="1" si="106"/>
        <v>#VALUE!</v>
      </c>
      <c r="AD213" s="8" t="e">
        <f t="shared" ca="1" si="107"/>
        <v>#VALUE!</v>
      </c>
      <c r="AE213" s="8" t="e">
        <f t="shared" ca="1" si="108"/>
        <v>#VALUE!</v>
      </c>
      <c r="AF213" s="8" t="e">
        <f t="shared" ca="1" si="109"/>
        <v>#VALUE!</v>
      </c>
    </row>
    <row r="214" spans="1:32" x14ac:dyDescent="0.3">
      <c r="A214" s="35">
        <f>IF(Замеры!B210=0, " ", Замеры!B210)</f>
        <v>207</v>
      </c>
      <c r="B214" s="49" t="str">
        <f>Замеры!G210</f>
        <v xml:space="preserve">Группа от QF </v>
      </c>
      <c r="C214" s="49" t="str">
        <f>IF(Замеры!J210=0, " ", Замеры!J210)</f>
        <v xml:space="preserve"> </v>
      </c>
      <c r="D214" s="49" t="str">
        <f>IF(O214=0, " ", CONCATENATE(Замеры!T210,Замеры!U210,Замеры!V210,Замеры!W210,Замеры!AB210))</f>
        <v xml:space="preserve"> </v>
      </c>
      <c r="E214" s="49" t="str">
        <f>IF(Замеры!L210=0, " ", Замеры!L210)</f>
        <v xml:space="preserve"> </v>
      </c>
      <c r="F214" s="49" t="e">
        <f t="shared" si="92"/>
        <v>#VALUE!</v>
      </c>
      <c r="G214" s="51" t="str">
        <f t="shared" si="93"/>
        <v>-</v>
      </c>
      <c r="H214" s="52" t="str">
        <f t="shared" si="94"/>
        <v>-</v>
      </c>
      <c r="I214" s="51" t="str">
        <f t="shared" si="95"/>
        <v>-</v>
      </c>
      <c r="J214" s="29" t="str">
        <f t="shared" si="96"/>
        <v>-</v>
      </c>
      <c r="K214" s="46" t="str">
        <f t="shared" si="97"/>
        <v>-</v>
      </c>
      <c r="L214" s="29" t="str">
        <f t="shared" si="98"/>
        <v>-</v>
      </c>
      <c r="M214" s="29" t="str">
        <f t="shared" si="99"/>
        <v xml:space="preserve"> </v>
      </c>
      <c r="N214" s="29" t="str">
        <f t="shared" ca="1" si="100"/>
        <v xml:space="preserve"> </v>
      </c>
      <c r="O214" s="8">
        <f>Замеры!R210</f>
        <v>0</v>
      </c>
      <c r="P214" s="8" t="b">
        <f t="shared" si="88"/>
        <v>1</v>
      </c>
      <c r="Q214" s="8" t="b">
        <f t="shared" si="89"/>
        <v>1</v>
      </c>
      <c r="R214" s="8" t="b">
        <f t="shared" si="90"/>
        <v>1</v>
      </c>
      <c r="S214" s="8" t="s">
        <v>72</v>
      </c>
      <c r="T214" s="8" t="e">
        <f t="shared" si="101"/>
        <v>#VALUE!</v>
      </c>
      <c r="U214" s="12" t="s">
        <v>72</v>
      </c>
      <c r="V214" s="8" t="e">
        <f t="shared" si="102"/>
        <v>#VALUE!</v>
      </c>
      <c r="X214" s="13" t="str">
        <f t="shared" si="91"/>
        <v xml:space="preserve"> </v>
      </c>
      <c r="Y214" s="8" t="e">
        <f t="shared" si="103"/>
        <v>#VALUE!</v>
      </c>
      <c r="AA214" s="14" t="e">
        <f t="shared" ca="1" si="104"/>
        <v>#VALUE!</v>
      </c>
      <c r="AB214" s="14" t="e">
        <f t="shared" ca="1" si="105"/>
        <v>#VALUE!</v>
      </c>
      <c r="AC214" s="14" t="e">
        <f t="shared" ca="1" si="106"/>
        <v>#VALUE!</v>
      </c>
      <c r="AD214" s="8" t="e">
        <f t="shared" ca="1" si="107"/>
        <v>#VALUE!</v>
      </c>
      <c r="AE214" s="8" t="e">
        <f t="shared" ca="1" si="108"/>
        <v>#VALUE!</v>
      </c>
      <c r="AF214" s="8" t="e">
        <f t="shared" ca="1" si="109"/>
        <v>#VALUE!</v>
      </c>
    </row>
    <row r="215" spans="1:32" x14ac:dyDescent="0.3">
      <c r="A215" s="35">
        <f>IF(Замеры!B211=0, " ", Замеры!B211)</f>
        <v>208</v>
      </c>
      <c r="B215" s="49" t="str">
        <f>Замеры!G211</f>
        <v xml:space="preserve">Группа от QF </v>
      </c>
      <c r="C215" s="49" t="str">
        <f>IF(Замеры!J211=0, " ", Замеры!J211)</f>
        <v xml:space="preserve"> </v>
      </c>
      <c r="D215" s="49" t="str">
        <f>IF(O215=0, " ", CONCATENATE(Замеры!T211,Замеры!U211,Замеры!V211,Замеры!W211,Замеры!AB211))</f>
        <v xml:space="preserve"> </v>
      </c>
      <c r="E215" s="49" t="str">
        <f>IF(Замеры!L211=0, " ", Замеры!L211)</f>
        <v xml:space="preserve"> </v>
      </c>
      <c r="F215" s="49" t="e">
        <f t="shared" si="92"/>
        <v>#VALUE!</v>
      </c>
      <c r="G215" s="51" t="str">
        <f t="shared" si="93"/>
        <v>-</v>
      </c>
      <c r="H215" s="52" t="str">
        <f t="shared" si="94"/>
        <v>-</v>
      </c>
      <c r="I215" s="51" t="str">
        <f t="shared" si="95"/>
        <v>-</v>
      </c>
      <c r="J215" s="29" t="str">
        <f t="shared" si="96"/>
        <v>-</v>
      </c>
      <c r="K215" s="46" t="str">
        <f t="shared" si="97"/>
        <v>-</v>
      </c>
      <c r="L215" s="29" t="str">
        <f t="shared" si="98"/>
        <v>-</v>
      </c>
      <c r="M215" s="29" t="str">
        <f t="shared" si="99"/>
        <v xml:space="preserve"> </v>
      </c>
      <c r="N215" s="29" t="str">
        <f t="shared" ca="1" si="100"/>
        <v xml:space="preserve"> </v>
      </c>
      <c r="O215" s="8">
        <f>Замеры!R211</f>
        <v>0</v>
      </c>
      <c r="P215" s="8" t="b">
        <f t="shared" si="88"/>
        <v>1</v>
      </c>
      <c r="Q215" s="8" t="b">
        <f t="shared" si="89"/>
        <v>1</v>
      </c>
      <c r="R215" s="8" t="b">
        <f t="shared" si="90"/>
        <v>1</v>
      </c>
      <c r="S215" s="8" t="s">
        <v>72</v>
      </c>
      <c r="T215" s="8" t="e">
        <f t="shared" si="101"/>
        <v>#VALUE!</v>
      </c>
      <c r="U215" s="12" t="s">
        <v>72</v>
      </c>
      <c r="V215" s="8" t="e">
        <f t="shared" si="102"/>
        <v>#VALUE!</v>
      </c>
      <c r="X215" s="13" t="str">
        <f t="shared" si="91"/>
        <v xml:space="preserve"> </v>
      </c>
      <c r="Y215" s="8" t="e">
        <f t="shared" si="103"/>
        <v>#VALUE!</v>
      </c>
      <c r="AA215" s="14" t="e">
        <f t="shared" ca="1" si="104"/>
        <v>#VALUE!</v>
      </c>
      <c r="AB215" s="14" t="e">
        <f t="shared" ca="1" si="105"/>
        <v>#VALUE!</v>
      </c>
      <c r="AC215" s="14" t="e">
        <f t="shared" ca="1" si="106"/>
        <v>#VALUE!</v>
      </c>
      <c r="AD215" s="8" t="e">
        <f t="shared" ca="1" si="107"/>
        <v>#VALUE!</v>
      </c>
      <c r="AE215" s="8" t="e">
        <f t="shared" ca="1" si="108"/>
        <v>#VALUE!</v>
      </c>
      <c r="AF215" s="8" t="e">
        <f t="shared" ca="1" si="109"/>
        <v>#VALUE!</v>
      </c>
    </row>
    <row r="216" spans="1:32" x14ac:dyDescent="0.3">
      <c r="A216" s="35">
        <f>IF(Замеры!B212=0, " ", Замеры!B212)</f>
        <v>209</v>
      </c>
      <c r="B216" s="49" t="str">
        <f>Замеры!G212</f>
        <v xml:space="preserve">Группа от QF </v>
      </c>
      <c r="C216" s="49" t="str">
        <f>IF(Замеры!J212=0, " ", Замеры!J212)</f>
        <v xml:space="preserve"> </v>
      </c>
      <c r="D216" s="49" t="str">
        <f>IF(O216=0, " ", CONCATENATE(Замеры!T212,Замеры!U212,Замеры!V212,Замеры!W212,Замеры!AB212))</f>
        <v xml:space="preserve"> </v>
      </c>
      <c r="E216" s="49" t="str">
        <f>IF(Замеры!L212=0, " ", Замеры!L212)</f>
        <v xml:space="preserve"> </v>
      </c>
      <c r="F216" s="49" t="e">
        <f t="shared" si="92"/>
        <v>#VALUE!</v>
      </c>
      <c r="G216" s="51" t="str">
        <f t="shared" si="93"/>
        <v>-</v>
      </c>
      <c r="H216" s="52" t="str">
        <f t="shared" si="94"/>
        <v>-</v>
      </c>
      <c r="I216" s="51" t="str">
        <f t="shared" si="95"/>
        <v>-</v>
      </c>
      <c r="J216" s="29" t="str">
        <f t="shared" si="96"/>
        <v>-</v>
      </c>
      <c r="K216" s="46" t="str">
        <f t="shared" si="97"/>
        <v>-</v>
      </c>
      <c r="L216" s="29" t="str">
        <f t="shared" si="98"/>
        <v>-</v>
      </c>
      <c r="M216" s="29" t="str">
        <f t="shared" si="99"/>
        <v xml:space="preserve"> </v>
      </c>
      <c r="N216" s="29" t="str">
        <f t="shared" ca="1" si="100"/>
        <v xml:space="preserve"> </v>
      </c>
      <c r="O216" s="8">
        <f>Замеры!R212</f>
        <v>0</v>
      </c>
      <c r="P216" s="8" t="b">
        <f t="shared" si="88"/>
        <v>1</v>
      </c>
      <c r="Q216" s="8" t="b">
        <f t="shared" si="89"/>
        <v>1</v>
      </c>
      <c r="R216" s="8" t="b">
        <f t="shared" si="90"/>
        <v>1</v>
      </c>
      <c r="S216" s="8" t="s">
        <v>72</v>
      </c>
      <c r="T216" s="8" t="e">
        <f t="shared" si="101"/>
        <v>#VALUE!</v>
      </c>
      <c r="U216" s="12" t="s">
        <v>72</v>
      </c>
      <c r="V216" s="8" t="e">
        <f t="shared" si="102"/>
        <v>#VALUE!</v>
      </c>
      <c r="X216" s="13" t="str">
        <f t="shared" si="91"/>
        <v xml:space="preserve"> </v>
      </c>
      <c r="Y216" s="8" t="e">
        <f t="shared" si="103"/>
        <v>#VALUE!</v>
      </c>
      <c r="AA216" s="14" t="e">
        <f t="shared" ca="1" si="104"/>
        <v>#VALUE!</v>
      </c>
      <c r="AB216" s="14" t="e">
        <f t="shared" ca="1" si="105"/>
        <v>#VALUE!</v>
      </c>
      <c r="AC216" s="14" t="e">
        <f t="shared" ca="1" si="106"/>
        <v>#VALUE!</v>
      </c>
      <c r="AD216" s="8" t="e">
        <f t="shared" ca="1" si="107"/>
        <v>#VALUE!</v>
      </c>
      <c r="AE216" s="8" t="e">
        <f t="shared" ca="1" si="108"/>
        <v>#VALUE!</v>
      </c>
      <c r="AF216" s="8" t="e">
        <f t="shared" ca="1" si="109"/>
        <v>#VALUE!</v>
      </c>
    </row>
    <row r="217" spans="1:32" x14ac:dyDescent="0.3">
      <c r="A217" s="35">
        <f>IF(Замеры!B213=0, " ", Замеры!B213)</f>
        <v>210</v>
      </c>
      <c r="B217" s="49" t="str">
        <f>Замеры!G213</f>
        <v xml:space="preserve">Группа от QF </v>
      </c>
      <c r="C217" s="49" t="str">
        <f>IF(Замеры!J213=0, " ", Замеры!J213)</f>
        <v xml:space="preserve"> </v>
      </c>
      <c r="D217" s="49" t="str">
        <f>IF(O217=0, " ", CONCATENATE(Замеры!T213,Замеры!U213,Замеры!V213,Замеры!W213,Замеры!AB213))</f>
        <v xml:space="preserve"> </v>
      </c>
      <c r="E217" s="49" t="str">
        <f>IF(Замеры!L213=0, " ", Замеры!L213)</f>
        <v xml:space="preserve"> </v>
      </c>
      <c r="F217" s="49" t="e">
        <f t="shared" si="92"/>
        <v>#VALUE!</v>
      </c>
      <c r="G217" s="51" t="str">
        <f t="shared" si="93"/>
        <v>-</v>
      </c>
      <c r="H217" s="52" t="str">
        <f t="shared" si="94"/>
        <v>-</v>
      </c>
      <c r="I217" s="51" t="str">
        <f t="shared" si="95"/>
        <v>-</v>
      </c>
      <c r="J217" s="29" t="str">
        <f t="shared" si="96"/>
        <v>-</v>
      </c>
      <c r="K217" s="46" t="str">
        <f t="shared" si="97"/>
        <v>-</v>
      </c>
      <c r="L217" s="29" t="str">
        <f t="shared" si="98"/>
        <v>-</v>
      </c>
      <c r="M217" s="29" t="str">
        <f t="shared" si="99"/>
        <v xml:space="preserve"> </v>
      </c>
      <c r="N217" s="29" t="str">
        <f t="shared" ca="1" si="100"/>
        <v xml:space="preserve"> </v>
      </c>
      <c r="O217" s="8">
        <f>Замеры!R213</f>
        <v>0</v>
      </c>
      <c r="P217" s="8" t="b">
        <f t="shared" si="88"/>
        <v>1</v>
      </c>
      <c r="Q217" s="8" t="b">
        <f t="shared" si="89"/>
        <v>1</v>
      </c>
      <c r="R217" s="8" t="b">
        <f t="shared" si="90"/>
        <v>1</v>
      </c>
      <c r="S217" s="8" t="s">
        <v>72</v>
      </c>
      <c r="T217" s="8" t="e">
        <f t="shared" si="101"/>
        <v>#VALUE!</v>
      </c>
      <c r="U217" s="12" t="s">
        <v>72</v>
      </c>
      <c r="V217" s="8" t="e">
        <f t="shared" si="102"/>
        <v>#VALUE!</v>
      </c>
      <c r="X217" s="13" t="str">
        <f t="shared" si="91"/>
        <v xml:space="preserve"> </v>
      </c>
      <c r="Y217" s="8" t="e">
        <f t="shared" si="103"/>
        <v>#VALUE!</v>
      </c>
      <c r="AA217" s="14" t="e">
        <f t="shared" ca="1" si="104"/>
        <v>#VALUE!</v>
      </c>
      <c r="AB217" s="14" t="e">
        <f t="shared" ca="1" si="105"/>
        <v>#VALUE!</v>
      </c>
      <c r="AC217" s="14" t="e">
        <f t="shared" ca="1" si="106"/>
        <v>#VALUE!</v>
      </c>
      <c r="AD217" s="8" t="e">
        <f t="shared" ca="1" si="107"/>
        <v>#VALUE!</v>
      </c>
      <c r="AE217" s="8" t="e">
        <f t="shared" ca="1" si="108"/>
        <v>#VALUE!</v>
      </c>
      <c r="AF217" s="8" t="e">
        <f t="shared" ca="1" si="109"/>
        <v>#VALUE!</v>
      </c>
    </row>
    <row r="218" spans="1:32" x14ac:dyDescent="0.3">
      <c r="A218" s="35">
        <f>IF(Замеры!B214=0, " ", Замеры!B214)</f>
        <v>211</v>
      </c>
      <c r="B218" s="49" t="str">
        <f>Замеры!G214</f>
        <v xml:space="preserve">Группа от QF </v>
      </c>
      <c r="C218" s="49" t="str">
        <f>IF(Замеры!J214=0, " ", Замеры!J214)</f>
        <v xml:space="preserve"> </v>
      </c>
      <c r="D218" s="49" t="str">
        <f>IF(O218=0, " ", CONCATENATE(Замеры!T214,Замеры!U214,Замеры!V214,Замеры!W214,Замеры!AB214))</f>
        <v xml:space="preserve"> </v>
      </c>
      <c r="E218" s="49" t="str">
        <f>IF(Замеры!L214=0, " ", Замеры!L214)</f>
        <v xml:space="preserve"> </v>
      </c>
      <c r="F218" s="49" t="e">
        <f t="shared" si="92"/>
        <v>#VALUE!</v>
      </c>
      <c r="G218" s="51" t="str">
        <f t="shared" si="93"/>
        <v>-</v>
      </c>
      <c r="H218" s="52" t="str">
        <f t="shared" si="94"/>
        <v>-</v>
      </c>
      <c r="I218" s="51" t="str">
        <f t="shared" si="95"/>
        <v>-</v>
      </c>
      <c r="J218" s="29" t="str">
        <f t="shared" si="96"/>
        <v>-</v>
      </c>
      <c r="K218" s="46" t="str">
        <f t="shared" si="97"/>
        <v>-</v>
      </c>
      <c r="L218" s="29" t="str">
        <f t="shared" si="98"/>
        <v>-</v>
      </c>
      <c r="M218" s="29" t="str">
        <f t="shared" si="99"/>
        <v xml:space="preserve"> </v>
      </c>
      <c r="N218" s="29" t="str">
        <f t="shared" ca="1" si="100"/>
        <v xml:space="preserve"> </v>
      </c>
      <c r="O218" s="8">
        <f>Замеры!R214</f>
        <v>0</v>
      </c>
      <c r="P218" s="8" t="b">
        <f t="shared" si="88"/>
        <v>1</v>
      </c>
      <c r="Q218" s="8" t="b">
        <f t="shared" si="89"/>
        <v>1</v>
      </c>
      <c r="R218" s="8" t="b">
        <f t="shared" si="90"/>
        <v>1</v>
      </c>
      <c r="S218" s="8" t="s">
        <v>72</v>
      </c>
      <c r="T218" s="8" t="e">
        <f t="shared" si="101"/>
        <v>#VALUE!</v>
      </c>
      <c r="U218" s="12" t="s">
        <v>72</v>
      </c>
      <c r="V218" s="8" t="e">
        <f t="shared" si="102"/>
        <v>#VALUE!</v>
      </c>
      <c r="X218" s="13" t="str">
        <f t="shared" si="91"/>
        <v xml:space="preserve"> </v>
      </c>
      <c r="Y218" s="8" t="e">
        <f t="shared" si="103"/>
        <v>#VALUE!</v>
      </c>
      <c r="AA218" s="14" t="e">
        <f t="shared" ca="1" si="104"/>
        <v>#VALUE!</v>
      </c>
      <c r="AB218" s="14" t="e">
        <f t="shared" ca="1" si="105"/>
        <v>#VALUE!</v>
      </c>
      <c r="AC218" s="14" t="e">
        <f t="shared" ca="1" si="106"/>
        <v>#VALUE!</v>
      </c>
      <c r="AD218" s="8" t="e">
        <f t="shared" ca="1" si="107"/>
        <v>#VALUE!</v>
      </c>
      <c r="AE218" s="8" t="e">
        <f t="shared" ca="1" si="108"/>
        <v>#VALUE!</v>
      </c>
      <c r="AF218" s="8" t="e">
        <f t="shared" ca="1" si="109"/>
        <v>#VALUE!</v>
      </c>
    </row>
    <row r="219" spans="1:32" x14ac:dyDescent="0.3">
      <c r="A219" s="35">
        <f>IF(Замеры!B215=0, " ", Замеры!B215)</f>
        <v>212</v>
      </c>
      <c r="B219" s="49" t="str">
        <f>Замеры!G215</f>
        <v xml:space="preserve">Группа от QF </v>
      </c>
      <c r="C219" s="49" t="str">
        <f>IF(Замеры!J215=0, " ", Замеры!J215)</f>
        <v xml:space="preserve"> </v>
      </c>
      <c r="D219" s="49" t="str">
        <f>IF(O219=0, " ", CONCATENATE(Замеры!T215,Замеры!U215,Замеры!V215,Замеры!W215,Замеры!AB215))</f>
        <v xml:space="preserve"> </v>
      </c>
      <c r="E219" s="49" t="str">
        <f>IF(Замеры!L215=0, " ", Замеры!L215)</f>
        <v xml:space="preserve"> </v>
      </c>
      <c r="F219" s="49" t="e">
        <f t="shared" si="92"/>
        <v>#VALUE!</v>
      </c>
      <c r="G219" s="51" t="str">
        <f t="shared" si="93"/>
        <v>-</v>
      </c>
      <c r="H219" s="52" t="str">
        <f t="shared" si="94"/>
        <v>-</v>
      </c>
      <c r="I219" s="51" t="str">
        <f t="shared" si="95"/>
        <v>-</v>
      </c>
      <c r="J219" s="29" t="str">
        <f t="shared" si="96"/>
        <v>-</v>
      </c>
      <c r="K219" s="46" t="str">
        <f t="shared" si="97"/>
        <v>-</v>
      </c>
      <c r="L219" s="29" t="str">
        <f t="shared" si="98"/>
        <v>-</v>
      </c>
      <c r="M219" s="29" t="str">
        <f t="shared" si="99"/>
        <v xml:space="preserve"> </v>
      </c>
      <c r="N219" s="29" t="str">
        <f t="shared" ca="1" si="100"/>
        <v xml:space="preserve"> </v>
      </c>
      <c r="O219" s="8">
        <f>Замеры!R215</f>
        <v>0</v>
      </c>
      <c r="P219" s="8" t="b">
        <f t="shared" si="88"/>
        <v>1</v>
      </c>
      <c r="Q219" s="8" t="b">
        <f t="shared" si="89"/>
        <v>1</v>
      </c>
      <c r="R219" s="8" t="b">
        <f t="shared" si="90"/>
        <v>1</v>
      </c>
      <c r="S219" s="8" t="s">
        <v>72</v>
      </c>
      <c r="T219" s="8" t="e">
        <f t="shared" si="101"/>
        <v>#VALUE!</v>
      </c>
      <c r="U219" s="12" t="s">
        <v>72</v>
      </c>
      <c r="V219" s="8" t="e">
        <f t="shared" si="102"/>
        <v>#VALUE!</v>
      </c>
      <c r="X219" s="13" t="str">
        <f t="shared" si="91"/>
        <v xml:space="preserve"> </v>
      </c>
      <c r="Y219" s="8" t="e">
        <f t="shared" si="103"/>
        <v>#VALUE!</v>
      </c>
      <c r="AA219" s="14" t="e">
        <f t="shared" ca="1" si="104"/>
        <v>#VALUE!</v>
      </c>
      <c r="AB219" s="14" t="e">
        <f t="shared" ca="1" si="105"/>
        <v>#VALUE!</v>
      </c>
      <c r="AC219" s="14" t="e">
        <f t="shared" ca="1" si="106"/>
        <v>#VALUE!</v>
      </c>
      <c r="AD219" s="8" t="e">
        <f t="shared" ca="1" si="107"/>
        <v>#VALUE!</v>
      </c>
      <c r="AE219" s="8" t="e">
        <f t="shared" ca="1" si="108"/>
        <v>#VALUE!</v>
      </c>
      <c r="AF219" s="8" t="e">
        <f t="shared" ca="1" si="109"/>
        <v>#VALUE!</v>
      </c>
    </row>
    <row r="220" spans="1:32" x14ac:dyDescent="0.3">
      <c r="A220" s="35">
        <f>IF(Замеры!B216=0, " ", Замеры!B216)</f>
        <v>213</v>
      </c>
      <c r="B220" s="49" t="str">
        <f>Замеры!G216</f>
        <v xml:space="preserve">Группа от QF </v>
      </c>
      <c r="C220" s="49" t="str">
        <f>IF(Замеры!J216=0, " ", Замеры!J216)</f>
        <v xml:space="preserve"> </v>
      </c>
      <c r="D220" s="49" t="str">
        <f>IF(O220=0, " ", CONCATENATE(Замеры!T216,Замеры!U216,Замеры!V216,Замеры!W216,Замеры!AB216))</f>
        <v xml:space="preserve"> </v>
      </c>
      <c r="E220" s="49" t="str">
        <f>IF(Замеры!L216=0, " ", Замеры!L216)</f>
        <v xml:space="preserve"> </v>
      </c>
      <c r="F220" s="49" t="e">
        <f t="shared" si="92"/>
        <v>#VALUE!</v>
      </c>
      <c r="G220" s="51" t="str">
        <f t="shared" si="93"/>
        <v>-</v>
      </c>
      <c r="H220" s="52" t="str">
        <f t="shared" si="94"/>
        <v>-</v>
      </c>
      <c r="I220" s="51" t="str">
        <f t="shared" si="95"/>
        <v>-</v>
      </c>
      <c r="J220" s="29" t="str">
        <f t="shared" si="96"/>
        <v>-</v>
      </c>
      <c r="K220" s="46" t="str">
        <f t="shared" si="97"/>
        <v>-</v>
      </c>
      <c r="L220" s="29" t="str">
        <f t="shared" si="98"/>
        <v>-</v>
      </c>
      <c r="M220" s="29" t="str">
        <f t="shared" si="99"/>
        <v xml:space="preserve"> </v>
      </c>
      <c r="N220" s="29" t="str">
        <f t="shared" ca="1" si="100"/>
        <v xml:space="preserve"> </v>
      </c>
      <c r="O220" s="8">
        <f>Замеры!R216</f>
        <v>0</v>
      </c>
      <c r="P220" s="8" t="b">
        <f t="shared" si="88"/>
        <v>1</v>
      </c>
      <c r="Q220" s="8" t="b">
        <f t="shared" si="89"/>
        <v>1</v>
      </c>
      <c r="R220" s="8" t="b">
        <f t="shared" si="90"/>
        <v>1</v>
      </c>
      <c r="S220" s="8" t="s">
        <v>72</v>
      </c>
      <c r="T220" s="8" t="e">
        <f t="shared" si="101"/>
        <v>#VALUE!</v>
      </c>
      <c r="U220" s="12" t="s">
        <v>72</v>
      </c>
      <c r="V220" s="8" t="e">
        <f t="shared" si="102"/>
        <v>#VALUE!</v>
      </c>
      <c r="X220" s="13" t="str">
        <f t="shared" si="91"/>
        <v xml:space="preserve"> </v>
      </c>
      <c r="Y220" s="8" t="e">
        <f t="shared" si="103"/>
        <v>#VALUE!</v>
      </c>
      <c r="AA220" s="14" t="e">
        <f t="shared" ca="1" si="104"/>
        <v>#VALUE!</v>
      </c>
      <c r="AB220" s="14" t="e">
        <f t="shared" ca="1" si="105"/>
        <v>#VALUE!</v>
      </c>
      <c r="AC220" s="14" t="e">
        <f t="shared" ca="1" si="106"/>
        <v>#VALUE!</v>
      </c>
      <c r="AD220" s="8" t="e">
        <f t="shared" ca="1" si="107"/>
        <v>#VALUE!</v>
      </c>
      <c r="AE220" s="8" t="e">
        <f t="shared" ca="1" si="108"/>
        <v>#VALUE!</v>
      </c>
      <c r="AF220" s="8" t="e">
        <f t="shared" ca="1" si="109"/>
        <v>#VALUE!</v>
      </c>
    </row>
    <row r="221" spans="1:32" x14ac:dyDescent="0.3">
      <c r="A221" s="35">
        <f>IF(Замеры!B217=0, " ", Замеры!B217)</f>
        <v>214</v>
      </c>
      <c r="B221" s="49" t="str">
        <f>Замеры!G217</f>
        <v xml:space="preserve">Группа от QF </v>
      </c>
      <c r="C221" s="49" t="str">
        <f>IF(Замеры!J217=0, " ", Замеры!J217)</f>
        <v xml:space="preserve"> </v>
      </c>
      <c r="D221" s="49" t="str">
        <f>IF(O221=0, " ", CONCATENATE(Замеры!T217,Замеры!U217,Замеры!V217,Замеры!W217,Замеры!AB217))</f>
        <v xml:space="preserve"> </v>
      </c>
      <c r="E221" s="49" t="str">
        <f>IF(Замеры!L217=0, " ", Замеры!L217)</f>
        <v xml:space="preserve"> </v>
      </c>
      <c r="F221" s="49" t="e">
        <f t="shared" si="92"/>
        <v>#VALUE!</v>
      </c>
      <c r="G221" s="51" t="str">
        <f t="shared" si="93"/>
        <v>-</v>
      </c>
      <c r="H221" s="52" t="str">
        <f t="shared" si="94"/>
        <v>-</v>
      </c>
      <c r="I221" s="51" t="str">
        <f t="shared" si="95"/>
        <v>-</v>
      </c>
      <c r="J221" s="29" t="str">
        <f t="shared" si="96"/>
        <v>-</v>
      </c>
      <c r="K221" s="46" t="str">
        <f t="shared" si="97"/>
        <v>-</v>
      </c>
      <c r="L221" s="29" t="str">
        <f t="shared" si="98"/>
        <v>-</v>
      </c>
      <c r="M221" s="29" t="str">
        <f t="shared" si="99"/>
        <v xml:space="preserve"> </v>
      </c>
      <c r="N221" s="29" t="str">
        <f t="shared" ca="1" si="100"/>
        <v xml:space="preserve"> </v>
      </c>
      <c r="O221" s="8">
        <f>Замеры!R217</f>
        <v>0</v>
      </c>
      <c r="P221" s="8" t="b">
        <f t="shared" si="88"/>
        <v>1</v>
      </c>
      <c r="Q221" s="8" t="b">
        <f t="shared" si="89"/>
        <v>1</v>
      </c>
      <c r="R221" s="8" t="b">
        <f t="shared" si="90"/>
        <v>1</v>
      </c>
      <c r="S221" s="8" t="s">
        <v>72</v>
      </c>
      <c r="T221" s="8" t="e">
        <f t="shared" si="101"/>
        <v>#VALUE!</v>
      </c>
      <c r="U221" s="12" t="s">
        <v>72</v>
      </c>
      <c r="V221" s="8" t="e">
        <f t="shared" si="102"/>
        <v>#VALUE!</v>
      </c>
      <c r="X221" s="13" t="str">
        <f t="shared" si="91"/>
        <v xml:space="preserve"> </v>
      </c>
      <c r="Y221" s="8" t="e">
        <f t="shared" si="103"/>
        <v>#VALUE!</v>
      </c>
      <c r="AA221" s="14" t="e">
        <f t="shared" ca="1" si="104"/>
        <v>#VALUE!</v>
      </c>
      <c r="AB221" s="14" t="e">
        <f t="shared" ca="1" si="105"/>
        <v>#VALUE!</v>
      </c>
      <c r="AC221" s="14" t="e">
        <f t="shared" ca="1" si="106"/>
        <v>#VALUE!</v>
      </c>
      <c r="AD221" s="8" t="e">
        <f t="shared" ca="1" si="107"/>
        <v>#VALUE!</v>
      </c>
      <c r="AE221" s="8" t="e">
        <f t="shared" ca="1" si="108"/>
        <v>#VALUE!</v>
      </c>
      <c r="AF221" s="8" t="e">
        <f t="shared" ca="1" si="109"/>
        <v>#VALUE!</v>
      </c>
    </row>
    <row r="222" spans="1:32" x14ac:dyDescent="0.3">
      <c r="A222" s="35">
        <f>IF(Замеры!B218=0, " ", Замеры!B218)</f>
        <v>215</v>
      </c>
      <c r="B222" s="49" t="str">
        <f>Замеры!G218</f>
        <v xml:space="preserve">Группа от QF </v>
      </c>
      <c r="C222" s="49" t="str">
        <f>IF(Замеры!J218=0, " ", Замеры!J218)</f>
        <v xml:space="preserve"> </v>
      </c>
      <c r="D222" s="49" t="str">
        <f>IF(O222=0, " ", CONCATENATE(Замеры!T218,Замеры!U218,Замеры!V218,Замеры!W218,Замеры!AB218))</f>
        <v xml:space="preserve"> </v>
      </c>
      <c r="E222" s="49" t="str">
        <f>IF(Замеры!L218=0, " ", Замеры!L218)</f>
        <v xml:space="preserve"> </v>
      </c>
      <c r="F222" s="49" t="e">
        <f t="shared" si="92"/>
        <v>#VALUE!</v>
      </c>
      <c r="G222" s="51" t="str">
        <f t="shared" si="93"/>
        <v>-</v>
      </c>
      <c r="H222" s="52" t="str">
        <f t="shared" si="94"/>
        <v>-</v>
      </c>
      <c r="I222" s="51" t="str">
        <f t="shared" si="95"/>
        <v>-</v>
      </c>
      <c r="J222" s="29" t="str">
        <f t="shared" si="96"/>
        <v>-</v>
      </c>
      <c r="K222" s="46" t="str">
        <f t="shared" si="97"/>
        <v>-</v>
      </c>
      <c r="L222" s="29" t="str">
        <f t="shared" si="98"/>
        <v>-</v>
      </c>
      <c r="M222" s="29" t="str">
        <f t="shared" si="99"/>
        <v xml:space="preserve"> </v>
      </c>
      <c r="N222" s="29" t="str">
        <f t="shared" ca="1" si="100"/>
        <v xml:space="preserve"> </v>
      </c>
      <c r="O222" s="8">
        <f>Замеры!R218</f>
        <v>0</v>
      </c>
      <c r="P222" s="8" t="b">
        <f t="shared" si="88"/>
        <v>1</v>
      </c>
      <c r="Q222" s="8" t="b">
        <f t="shared" si="89"/>
        <v>1</v>
      </c>
      <c r="R222" s="8" t="b">
        <f t="shared" si="90"/>
        <v>1</v>
      </c>
      <c r="S222" s="8" t="s">
        <v>72</v>
      </c>
      <c r="T222" s="8" t="e">
        <f t="shared" si="101"/>
        <v>#VALUE!</v>
      </c>
      <c r="U222" s="12" t="s">
        <v>72</v>
      </c>
      <c r="V222" s="8" t="e">
        <f t="shared" si="102"/>
        <v>#VALUE!</v>
      </c>
      <c r="X222" s="13" t="str">
        <f t="shared" si="91"/>
        <v xml:space="preserve"> </v>
      </c>
      <c r="Y222" s="8" t="e">
        <f t="shared" si="103"/>
        <v>#VALUE!</v>
      </c>
      <c r="AA222" s="14" t="e">
        <f t="shared" ca="1" si="104"/>
        <v>#VALUE!</v>
      </c>
      <c r="AB222" s="14" t="e">
        <f t="shared" ca="1" si="105"/>
        <v>#VALUE!</v>
      </c>
      <c r="AC222" s="14" t="e">
        <f t="shared" ca="1" si="106"/>
        <v>#VALUE!</v>
      </c>
      <c r="AD222" s="8" t="e">
        <f t="shared" ca="1" si="107"/>
        <v>#VALUE!</v>
      </c>
      <c r="AE222" s="8" t="e">
        <f t="shared" ca="1" si="108"/>
        <v>#VALUE!</v>
      </c>
      <c r="AF222" s="8" t="e">
        <f t="shared" ca="1" si="109"/>
        <v>#VALUE!</v>
      </c>
    </row>
    <row r="223" spans="1:32" x14ac:dyDescent="0.3">
      <c r="A223" s="35">
        <f>IF(Замеры!B219=0, " ", Замеры!B219)</f>
        <v>216</v>
      </c>
      <c r="B223" s="49" t="str">
        <f>Замеры!G219</f>
        <v xml:space="preserve">Группа от QF </v>
      </c>
      <c r="C223" s="49" t="str">
        <f>IF(Замеры!J219=0, " ", Замеры!J219)</f>
        <v xml:space="preserve"> </v>
      </c>
      <c r="D223" s="49" t="str">
        <f>IF(O223=0, " ", CONCATENATE(Замеры!T219,Замеры!U219,Замеры!V219,Замеры!W219,Замеры!AB219))</f>
        <v xml:space="preserve"> </v>
      </c>
      <c r="E223" s="49" t="str">
        <f>IF(Замеры!L219=0, " ", Замеры!L219)</f>
        <v xml:space="preserve"> </v>
      </c>
      <c r="F223" s="49" t="e">
        <f t="shared" si="92"/>
        <v>#VALUE!</v>
      </c>
      <c r="G223" s="51" t="str">
        <f t="shared" si="93"/>
        <v>-</v>
      </c>
      <c r="H223" s="52" t="str">
        <f t="shared" si="94"/>
        <v>-</v>
      </c>
      <c r="I223" s="51" t="str">
        <f t="shared" si="95"/>
        <v>-</v>
      </c>
      <c r="J223" s="29" t="str">
        <f t="shared" si="96"/>
        <v>-</v>
      </c>
      <c r="K223" s="46" t="str">
        <f t="shared" si="97"/>
        <v>-</v>
      </c>
      <c r="L223" s="29" t="str">
        <f t="shared" si="98"/>
        <v>-</v>
      </c>
      <c r="M223" s="29" t="str">
        <f t="shared" si="99"/>
        <v xml:space="preserve"> </v>
      </c>
      <c r="N223" s="29" t="str">
        <f t="shared" ca="1" si="100"/>
        <v xml:space="preserve"> </v>
      </c>
      <c r="O223" s="8">
        <f>Замеры!R219</f>
        <v>0</v>
      </c>
      <c r="P223" s="8" t="b">
        <f t="shared" si="88"/>
        <v>1</v>
      </c>
      <c r="Q223" s="8" t="b">
        <f t="shared" si="89"/>
        <v>1</v>
      </c>
      <c r="R223" s="8" t="b">
        <f t="shared" si="90"/>
        <v>1</v>
      </c>
      <c r="S223" s="8" t="s">
        <v>72</v>
      </c>
      <c r="T223" s="8" t="e">
        <f t="shared" si="101"/>
        <v>#VALUE!</v>
      </c>
      <c r="U223" s="12" t="s">
        <v>72</v>
      </c>
      <c r="V223" s="8" t="e">
        <f t="shared" si="102"/>
        <v>#VALUE!</v>
      </c>
      <c r="X223" s="13" t="str">
        <f t="shared" si="91"/>
        <v xml:space="preserve"> </v>
      </c>
      <c r="Y223" s="8" t="e">
        <f t="shared" si="103"/>
        <v>#VALUE!</v>
      </c>
      <c r="AA223" s="14" t="e">
        <f t="shared" ca="1" si="104"/>
        <v>#VALUE!</v>
      </c>
      <c r="AB223" s="14" t="e">
        <f t="shared" ca="1" si="105"/>
        <v>#VALUE!</v>
      </c>
      <c r="AC223" s="14" t="e">
        <f t="shared" ca="1" si="106"/>
        <v>#VALUE!</v>
      </c>
      <c r="AD223" s="8" t="e">
        <f t="shared" ca="1" si="107"/>
        <v>#VALUE!</v>
      </c>
      <c r="AE223" s="8" t="e">
        <f t="shared" ca="1" si="108"/>
        <v>#VALUE!</v>
      </c>
      <c r="AF223" s="8" t="e">
        <f t="shared" ca="1" si="109"/>
        <v>#VALUE!</v>
      </c>
    </row>
    <row r="224" spans="1:32" x14ac:dyDescent="0.3">
      <c r="A224" s="35">
        <f>IF(Замеры!B220=0, " ", Замеры!B220)</f>
        <v>217</v>
      </c>
      <c r="B224" s="49" t="str">
        <f>Замеры!G220</f>
        <v xml:space="preserve">Группа от QF </v>
      </c>
      <c r="C224" s="49" t="str">
        <f>IF(Замеры!J220=0, " ", Замеры!J220)</f>
        <v xml:space="preserve"> </v>
      </c>
      <c r="D224" s="49" t="str">
        <f>IF(O224=0, " ", CONCATENATE(Замеры!T220,Замеры!U220,Замеры!V220,Замеры!W220,Замеры!AB220))</f>
        <v xml:space="preserve"> </v>
      </c>
      <c r="E224" s="49" t="str">
        <f>IF(Замеры!L220=0, " ", Замеры!L220)</f>
        <v xml:space="preserve"> </v>
      </c>
      <c r="F224" s="49" t="e">
        <f t="shared" si="92"/>
        <v>#VALUE!</v>
      </c>
      <c r="G224" s="51" t="str">
        <f t="shared" si="93"/>
        <v>-</v>
      </c>
      <c r="H224" s="52" t="str">
        <f t="shared" si="94"/>
        <v>-</v>
      </c>
      <c r="I224" s="51" t="str">
        <f t="shared" si="95"/>
        <v>-</v>
      </c>
      <c r="J224" s="29" t="str">
        <f t="shared" si="96"/>
        <v>-</v>
      </c>
      <c r="K224" s="46" t="str">
        <f t="shared" si="97"/>
        <v>-</v>
      </c>
      <c r="L224" s="29" t="str">
        <f t="shared" si="98"/>
        <v>-</v>
      </c>
      <c r="M224" s="29" t="str">
        <f t="shared" si="99"/>
        <v xml:space="preserve"> </v>
      </c>
      <c r="N224" s="29" t="str">
        <f t="shared" ca="1" si="100"/>
        <v xml:space="preserve"> </v>
      </c>
      <c r="O224" s="8">
        <f>Замеры!R220</f>
        <v>0</v>
      </c>
      <c r="P224" s="8" t="b">
        <f t="shared" si="88"/>
        <v>1</v>
      </c>
      <c r="Q224" s="8" t="b">
        <f t="shared" si="89"/>
        <v>1</v>
      </c>
      <c r="R224" s="8" t="b">
        <f t="shared" si="90"/>
        <v>1</v>
      </c>
      <c r="S224" s="8" t="s">
        <v>72</v>
      </c>
      <c r="T224" s="8" t="e">
        <f t="shared" si="101"/>
        <v>#VALUE!</v>
      </c>
      <c r="U224" s="12" t="s">
        <v>72</v>
      </c>
      <c r="V224" s="8" t="e">
        <f t="shared" si="102"/>
        <v>#VALUE!</v>
      </c>
      <c r="X224" s="13" t="str">
        <f t="shared" si="91"/>
        <v xml:space="preserve"> </v>
      </c>
      <c r="Y224" s="8" t="e">
        <f t="shared" si="103"/>
        <v>#VALUE!</v>
      </c>
      <c r="AA224" s="14" t="e">
        <f t="shared" ca="1" si="104"/>
        <v>#VALUE!</v>
      </c>
      <c r="AB224" s="14" t="e">
        <f t="shared" ca="1" si="105"/>
        <v>#VALUE!</v>
      </c>
      <c r="AC224" s="14" t="e">
        <f t="shared" ca="1" si="106"/>
        <v>#VALUE!</v>
      </c>
      <c r="AD224" s="8" t="e">
        <f t="shared" ca="1" si="107"/>
        <v>#VALUE!</v>
      </c>
      <c r="AE224" s="8" t="e">
        <f t="shared" ca="1" si="108"/>
        <v>#VALUE!</v>
      </c>
      <c r="AF224" s="8" t="e">
        <f t="shared" ca="1" si="109"/>
        <v>#VALUE!</v>
      </c>
    </row>
    <row r="225" spans="1:32" x14ac:dyDescent="0.3">
      <c r="A225" s="35">
        <f>IF(Замеры!B221=0, " ", Замеры!B221)</f>
        <v>218</v>
      </c>
      <c r="B225" s="49" t="str">
        <f>Замеры!G221</f>
        <v xml:space="preserve">Группа от QF </v>
      </c>
      <c r="C225" s="49" t="str">
        <f>IF(Замеры!J221=0, " ", Замеры!J221)</f>
        <v xml:space="preserve"> </v>
      </c>
      <c r="D225" s="49" t="str">
        <f>IF(O225=0, " ", CONCATENATE(Замеры!T221,Замеры!U221,Замеры!V221,Замеры!W221,Замеры!AB221))</f>
        <v xml:space="preserve"> </v>
      </c>
      <c r="E225" s="49" t="str">
        <f>IF(Замеры!L221=0, " ", Замеры!L221)</f>
        <v xml:space="preserve"> </v>
      </c>
      <c r="F225" s="49" t="e">
        <f t="shared" si="92"/>
        <v>#VALUE!</v>
      </c>
      <c r="G225" s="51" t="str">
        <f t="shared" si="93"/>
        <v>-</v>
      </c>
      <c r="H225" s="52" t="str">
        <f t="shared" si="94"/>
        <v>-</v>
      </c>
      <c r="I225" s="51" t="str">
        <f t="shared" si="95"/>
        <v>-</v>
      </c>
      <c r="J225" s="29" t="str">
        <f t="shared" si="96"/>
        <v>-</v>
      </c>
      <c r="K225" s="46" t="str">
        <f t="shared" si="97"/>
        <v>-</v>
      </c>
      <c r="L225" s="29" t="str">
        <f t="shared" si="98"/>
        <v>-</v>
      </c>
      <c r="M225" s="29" t="str">
        <f t="shared" si="99"/>
        <v xml:space="preserve"> </v>
      </c>
      <c r="N225" s="29" t="str">
        <f t="shared" ca="1" si="100"/>
        <v xml:space="preserve"> </v>
      </c>
      <c r="O225" s="8">
        <f>Замеры!R221</f>
        <v>0</v>
      </c>
      <c r="P225" s="8" t="b">
        <f t="shared" si="88"/>
        <v>1</v>
      </c>
      <c r="Q225" s="8" t="b">
        <f t="shared" si="89"/>
        <v>1</v>
      </c>
      <c r="R225" s="8" t="b">
        <f t="shared" si="90"/>
        <v>1</v>
      </c>
      <c r="S225" s="8" t="s">
        <v>72</v>
      </c>
      <c r="T225" s="8" t="e">
        <f t="shared" si="101"/>
        <v>#VALUE!</v>
      </c>
      <c r="U225" s="12" t="s">
        <v>72</v>
      </c>
      <c r="V225" s="8" t="e">
        <f t="shared" si="102"/>
        <v>#VALUE!</v>
      </c>
      <c r="X225" s="13" t="str">
        <f t="shared" si="91"/>
        <v xml:space="preserve"> </v>
      </c>
      <c r="Y225" s="8" t="e">
        <f t="shared" si="103"/>
        <v>#VALUE!</v>
      </c>
      <c r="AA225" s="14" t="e">
        <f t="shared" ca="1" si="104"/>
        <v>#VALUE!</v>
      </c>
      <c r="AB225" s="14" t="e">
        <f t="shared" ca="1" si="105"/>
        <v>#VALUE!</v>
      </c>
      <c r="AC225" s="14" t="e">
        <f t="shared" ca="1" si="106"/>
        <v>#VALUE!</v>
      </c>
      <c r="AD225" s="8" t="e">
        <f t="shared" ca="1" si="107"/>
        <v>#VALUE!</v>
      </c>
      <c r="AE225" s="8" t="e">
        <f t="shared" ca="1" si="108"/>
        <v>#VALUE!</v>
      </c>
      <c r="AF225" s="8" t="e">
        <f t="shared" ca="1" si="109"/>
        <v>#VALUE!</v>
      </c>
    </row>
    <row r="226" spans="1:32" x14ac:dyDescent="0.3">
      <c r="A226" s="35">
        <f>IF(Замеры!B222=0, " ", Замеры!B222)</f>
        <v>219</v>
      </c>
      <c r="B226" s="49" t="str">
        <f>Замеры!G222</f>
        <v xml:space="preserve">Группа от QF </v>
      </c>
      <c r="C226" s="49" t="str">
        <f>IF(Замеры!J222=0, " ", Замеры!J222)</f>
        <v xml:space="preserve"> </v>
      </c>
      <c r="D226" s="49" t="str">
        <f>IF(O226=0, " ", CONCATENATE(Замеры!T222,Замеры!U222,Замеры!V222,Замеры!W222,Замеры!AB222))</f>
        <v xml:space="preserve"> </v>
      </c>
      <c r="E226" s="49" t="str">
        <f>IF(Замеры!L222=0, " ", Замеры!L222)</f>
        <v xml:space="preserve"> </v>
      </c>
      <c r="F226" s="49" t="e">
        <f t="shared" si="92"/>
        <v>#VALUE!</v>
      </c>
      <c r="G226" s="51" t="str">
        <f t="shared" si="93"/>
        <v>-</v>
      </c>
      <c r="H226" s="52" t="str">
        <f t="shared" si="94"/>
        <v>-</v>
      </c>
      <c r="I226" s="51" t="str">
        <f t="shared" si="95"/>
        <v>-</v>
      </c>
      <c r="J226" s="29" t="str">
        <f t="shared" si="96"/>
        <v>-</v>
      </c>
      <c r="K226" s="46" t="str">
        <f t="shared" si="97"/>
        <v>-</v>
      </c>
      <c r="L226" s="29" t="str">
        <f t="shared" si="98"/>
        <v>-</v>
      </c>
      <c r="M226" s="29" t="str">
        <f t="shared" si="99"/>
        <v xml:space="preserve"> </v>
      </c>
      <c r="N226" s="29" t="str">
        <f t="shared" ca="1" si="100"/>
        <v xml:space="preserve"> </v>
      </c>
      <c r="O226" s="8">
        <f>Замеры!R222</f>
        <v>0</v>
      </c>
      <c r="P226" s="8" t="b">
        <f t="shared" si="88"/>
        <v>1</v>
      </c>
      <c r="Q226" s="8" t="b">
        <f t="shared" si="89"/>
        <v>1</v>
      </c>
      <c r="R226" s="8" t="b">
        <f t="shared" si="90"/>
        <v>1</v>
      </c>
      <c r="S226" s="8" t="s">
        <v>72</v>
      </c>
      <c r="T226" s="8" t="e">
        <f t="shared" si="101"/>
        <v>#VALUE!</v>
      </c>
      <c r="U226" s="12" t="s">
        <v>72</v>
      </c>
      <c r="V226" s="8" t="e">
        <f t="shared" si="102"/>
        <v>#VALUE!</v>
      </c>
      <c r="X226" s="13" t="str">
        <f t="shared" si="91"/>
        <v xml:space="preserve"> </v>
      </c>
      <c r="Y226" s="8" t="e">
        <f t="shared" si="103"/>
        <v>#VALUE!</v>
      </c>
      <c r="AA226" s="14" t="e">
        <f t="shared" ca="1" si="104"/>
        <v>#VALUE!</v>
      </c>
      <c r="AB226" s="14" t="e">
        <f t="shared" ca="1" si="105"/>
        <v>#VALUE!</v>
      </c>
      <c r="AC226" s="14" t="e">
        <f t="shared" ca="1" si="106"/>
        <v>#VALUE!</v>
      </c>
      <c r="AD226" s="8" t="e">
        <f t="shared" ca="1" si="107"/>
        <v>#VALUE!</v>
      </c>
      <c r="AE226" s="8" t="e">
        <f t="shared" ca="1" si="108"/>
        <v>#VALUE!</v>
      </c>
      <c r="AF226" s="8" t="e">
        <f t="shared" ca="1" si="109"/>
        <v>#VALUE!</v>
      </c>
    </row>
    <row r="227" spans="1:32" x14ac:dyDescent="0.3">
      <c r="A227" s="35">
        <f>IF(Замеры!B223=0, " ", Замеры!B223)</f>
        <v>220</v>
      </c>
      <c r="B227" s="49" t="str">
        <f>Замеры!G223</f>
        <v xml:space="preserve">Группа от QF </v>
      </c>
      <c r="C227" s="49" t="str">
        <f>IF(Замеры!J223=0, " ", Замеры!J223)</f>
        <v xml:space="preserve"> </v>
      </c>
      <c r="D227" s="49" t="str">
        <f>IF(O227=0, " ", CONCATENATE(Замеры!T223,Замеры!U223,Замеры!V223,Замеры!W223,Замеры!AB223))</f>
        <v xml:space="preserve"> </v>
      </c>
      <c r="E227" s="49" t="str">
        <f>IF(Замеры!L223=0, " ", Замеры!L223)</f>
        <v xml:space="preserve"> </v>
      </c>
      <c r="F227" s="49" t="e">
        <f t="shared" si="92"/>
        <v>#VALUE!</v>
      </c>
      <c r="G227" s="51" t="str">
        <f t="shared" si="93"/>
        <v>-</v>
      </c>
      <c r="H227" s="52" t="str">
        <f t="shared" si="94"/>
        <v>-</v>
      </c>
      <c r="I227" s="51" t="str">
        <f t="shared" si="95"/>
        <v>-</v>
      </c>
      <c r="J227" s="29" t="str">
        <f t="shared" si="96"/>
        <v>-</v>
      </c>
      <c r="K227" s="46" t="str">
        <f t="shared" si="97"/>
        <v>-</v>
      </c>
      <c r="L227" s="29" t="str">
        <f t="shared" si="98"/>
        <v>-</v>
      </c>
      <c r="M227" s="29" t="str">
        <f t="shared" si="99"/>
        <v xml:space="preserve"> </v>
      </c>
      <c r="N227" s="29" t="str">
        <f t="shared" ca="1" si="100"/>
        <v xml:space="preserve"> </v>
      </c>
      <c r="O227" s="8">
        <f>Замеры!R223</f>
        <v>0</v>
      </c>
      <c r="P227" s="8" t="b">
        <f t="shared" si="88"/>
        <v>1</v>
      </c>
      <c r="Q227" s="8" t="b">
        <f t="shared" si="89"/>
        <v>1</v>
      </c>
      <c r="R227" s="8" t="b">
        <f t="shared" si="90"/>
        <v>1</v>
      </c>
      <c r="S227" s="8" t="s">
        <v>72</v>
      </c>
      <c r="T227" s="8" t="e">
        <f t="shared" si="101"/>
        <v>#VALUE!</v>
      </c>
      <c r="U227" s="12" t="s">
        <v>72</v>
      </c>
      <c r="V227" s="8" t="e">
        <f t="shared" si="102"/>
        <v>#VALUE!</v>
      </c>
      <c r="X227" s="13" t="str">
        <f t="shared" si="91"/>
        <v xml:space="preserve"> </v>
      </c>
      <c r="Y227" s="8" t="e">
        <f t="shared" si="103"/>
        <v>#VALUE!</v>
      </c>
      <c r="AA227" s="14" t="e">
        <f t="shared" ca="1" si="104"/>
        <v>#VALUE!</v>
      </c>
      <c r="AB227" s="14" t="e">
        <f t="shared" ca="1" si="105"/>
        <v>#VALUE!</v>
      </c>
      <c r="AC227" s="14" t="e">
        <f t="shared" ca="1" si="106"/>
        <v>#VALUE!</v>
      </c>
      <c r="AD227" s="8" t="e">
        <f t="shared" ca="1" si="107"/>
        <v>#VALUE!</v>
      </c>
      <c r="AE227" s="8" t="e">
        <f t="shared" ca="1" si="108"/>
        <v>#VALUE!</v>
      </c>
      <c r="AF227" s="8" t="e">
        <f t="shared" ca="1" si="109"/>
        <v>#VALUE!</v>
      </c>
    </row>
    <row r="228" spans="1:32" x14ac:dyDescent="0.3">
      <c r="A228" s="35">
        <f>IF(Замеры!B224=0, " ", Замеры!B224)</f>
        <v>221</v>
      </c>
      <c r="B228" s="49" t="str">
        <f>Замеры!G224</f>
        <v xml:space="preserve">Группа от QF </v>
      </c>
      <c r="C228" s="49" t="str">
        <f>IF(Замеры!J224=0, " ", Замеры!J224)</f>
        <v xml:space="preserve"> </v>
      </c>
      <c r="D228" s="49" t="str">
        <f>IF(O228=0, " ", CONCATENATE(Замеры!T224,Замеры!U224,Замеры!V224,Замеры!W224,Замеры!AB224))</f>
        <v xml:space="preserve"> </v>
      </c>
      <c r="E228" s="49" t="str">
        <f>IF(Замеры!L224=0, " ", Замеры!L224)</f>
        <v xml:space="preserve"> </v>
      </c>
      <c r="F228" s="49" t="e">
        <f t="shared" si="92"/>
        <v>#VALUE!</v>
      </c>
      <c r="G228" s="51" t="str">
        <f t="shared" si="93"/>
        <v>-</v>
      </c>
      <c r="H228" s="52" t="str">
        <f t="shared" si="94"/>
        <v>-</v>
      </c>
      <c r="I228" s="51" t="str">
        <f t="shared" si="95"/>
        <v>-</v>
      </c>
      <c r="J228" s="29" t="str">
        <f t="shared" si="96"/>
        <v>-</v>
      </c>
      <c r="K228" s="46" t="str">
        <f t="shared" si="97"/>
        <v>-</v>
      </c>
      <c r="L228" s="29" t="str">
        <f t="shared" si="98"/>
        <v>-</v>
      </c>
      <c r="M228" s="29" t="str">
        <f t="shared" si="99"/>
        <v xml:space="preserve"> </v>
      </c>
      <c r="N228" s="29" t="str">
        <f t="shared" ca="1" si="100"/>
        <v xml:space="preserve"> </v>
      </c>
      <c r="O228" s="8">
        <f>Замеры!R224</f>
        <v>0</v>
      </c>
      <c r="P228" s="8" t="b">
        <f t="shared" si="88"/>
        <v>1</v>
      </c>
      <c r="Q228" s="8" t="b">
        <f t="shared" si="89"/>
        <v>1</v>
      </c>
      <c r="R228" s="8" t="b">
        <f t="shared" si="90"/>
        <v>1</v>
      </c>
      <c r="S228" s="8" t="s">
        <v>72</v>
      </c>
      <c r="T228" s="8" t="e">
        <f t="shared" si="101"/>
        <v>#VALUE!</v>
      </c>
      <c r="U228" s="12" t="s">
        <v>72</v>
      </c>
      <c r="V228" s="8" t="e">
        <f t="shared" si="102"/>
        <v>#VALUE!</v>
      </c>
      <c r="X228" s="13" t="str">
        <f t="shared" si="91"/>
        <v xml:space="preserve"> </v>
      </c>
      <c r="Y228" s="8" t="e">
        <f t="shared" si="103"/>
        <v>#VALUE!</v>
      </c>
      <c r="AA228" s="14" t="e">
        <f t="shared" ca="1" si="104"/>
        <v>#VALUE!</v>
      </c>
      <c r="AB228" s="14" t="e">
        <f t="shared" ca="1" si="105"/>
        <v>#VALUE!</v>
      </c>
      <c r="AC228" s="14" t="e">
        <f t="shared" ca="1" si="106"/>
        <v>#VALUE!</v>
      </c>
      <c r="AD228" s="8" t="e">
        <f t="shared" ca="1" si="107"/>
        <v>#VALUE!</v>
      </c>
      <c r="AE228" s="8" t="e">
        <f t="shared" ca="1" si="108"/>
        <v>#VALUE!</v>
      </c>
      <c r="AF228" s="8" t="e">
        <f t="shared" ca="1" si="109"/>
        <v>#VALUE!</v>
      </c>
    </row>
    <row r="229" spans="1:32" x14ac:dyDescent="0.3">
      <c r="A229" s="35">
        <f>IF(Замеры!B225=0, " ", Замеры!B225)</f>
        <v>222</v>
      </c>
      <c r="B229" s="49" t="str">
        <f>Замеры!G225</f>
        <v xml:space="preserve">Группа от QF </v>
      </c>
      <c r="C229" s="49" t="str">
        <f>IF(Замеры!J225=0, " ", Замеры!J225)</f>
        <v xml:space="preserve"> </v>
      </c>
      <c r="D229" s="49" t="str">
        <f>IF(O229=0, " ", CONCATENATE(Замеры!T225,Замеры!U225,Замеры!V225,Замеры!W225,Замеры!AB225))</f>
        <v xml:space="preserve"> </v>
      </c>
      <c r="E229" s="49" t="str">
        <f>IF(Замеры!L225=0, " ", Замеры!L225)</f>
        <v xml:space="preserve"> </v>
      </c>
      <c r="F229" s="49" t="e">
        <f t="shared" si="92"/>
        <v>#VALUE!</v>
      </c>
      <c r="G229" s="51" t="str">
        <f t="shared" si="93"/>
        <v>-</v>
      </c>
      <c r="H229" s="52" t="str">
        <f t="shared" si="94"/>
        <v>-</v>
      </c>
      <c r="I229" s="51" t="str">
        <f t="shared" si="95"/>
        <v>-</v>
      </c>
      <c r="J229" s="29" t="str">
        <f t="shared" si="96"/>
        <v>-</v>
      </c>
      <c r="K229" s="46" t="str">
        <f t="shared" si="97"/>
        <v>-</v>
      </c>
      <c r="L229" s="29" t="str">
        <f t="shared" si="98"/>
        <v>-</v>
      </c>
      <c r="M229" s="29" t="str">
        <f t="shared" si="99"/>
        <v xml:space="preserve"> </v>
      </c>
      <c r="N229" s="29" t="str">
        <f t="shared" ca="1" si="100"/>
        <v xml:space="preserve"> </v>
      </c>
      <c r="O229" s="8">
        <f>Замеры!R225</f>
        <v>0</v>
      </c>
      <c r="P229" s="8" t="b">
        <f t="shared" si="88"/>
        <v>1</v>
      </c>
      <c r="Q229" s="8" t="b">
        <f t="shared" si="89"/>
        <v>1</v>
      </c>
      <c r="R229" s="8" t="b">
        <f t="shared" si="90"/>
        <v>1</v>
      </c>
      <c r="S229" s="8" t="s">
        <v>72</v>
      </c>
      <c r="T229" s="8" t="e">
        <f t="shared" si="101"/>
        <v>#VALUE!</v>
      </c>
      <c r="U229" s="12" t="s">
        <v>72</v>
      </c>
      <c r="V229" s="8" t="e">
        <f t="shared" si="102"/>
        <v>#VALUE!</v>
      </c>
      <c r="X229" s="13" t="str">
        <f t="shared" si="91"/>
        <v xml:space="preserve"> </v>
      </c>
      <c r="Y229" s="8" t="e">
        <f t="shared" si="103"/>
        <v>#VALUE!</v>
      </c>
      <c r="AA229" s="14" t="e">
        <f t="shared" ca="1" si="104"/>
        <v>#VALUE!</v>
      </c>
      <c r="AB229" s="14" t="e">
        <f t="shared" ca="1" si="105"/>
        <v>#VALUE!</v>
      </c>
      <c r="AC229" s="14" t="e">
        <f t="shared" ca="1" si="106"/>
        <v>#VALUE!</v>
      </c>
      <c r="AD229" s="8" t="e">
        <f t="shared" ca="1" si="107"/>
        <v>#VALUE!</v>
      </c>
      <c r="AE229" s="8" t="e">
        <f t="shared" ca="1" si="108"/>
        <v>#VALUE!</v>
      </c>
      <c r="AF229" s="8" t="e">
        <f t="shared" ca="1" si="109"/>
        <v>#VALUE!</v>
      </c>
    </row>
    <row r="230" spans="1:32" x14ac:dyDescent="0.3">
      <c r="A230" s="35">
        <f>IF(Замеры!B226=0, " ", Замеры!B226)</f>
        <v>223</v>
      </c>
      <c r="B230" s="49" t="str">
        <f>Замеры!G226</f>
        <v xml:space="preserve">Группа от QF </v>
      </c>
      <c r="C230" s="49" t="str">
        <f>IF(Замеры!J226=0, " ", Замеры!J226)</f>
        <v xml:space="preserve"> </v>
      </c>
      <c r="D230" s="49" t="str">
        <f>IF(O230=0, " ", CONCATENATE(Замеры!T226,Замеры!U226,Замеры!V226,Замеры!W226,Замеры!AB226))</f>
        <v xml:space="preserve"> </v>
      </c>
      <c r="E230" s="49" t="str">
        <f>IF(Замеры!L226=0, " ", Замеры!L226)</f>
        <v xml:space="preserve"> </v>
      </c>
      <c r="F230" s="49" t="e">
        <f t="shared" si="92"/>
        <v>#VALUE!</v>
      </c>
      <c r="G230" s="51" t="str">
        <f t="shared" si="93"/>
        <v>-</v>
      </c>
      <c r="H230" s="52" t="str">
        <f t="shared" si="94"/>
        <v>-</v>
      </c>
      <c r="I230" s="51" t="str">
        <f t="shared" si="95"/>
        <v>-</v>
      </c>
      <c r="J230" s="29" t="str">
        <f t="shared" si="96"/>
        <v>-</v>
      </c>
      <c r="K230" s="46" t="str">
        <f t="shared" si="97"/>
        <v>-</v>
      </c>
      <c r="L230" s="29" t="str">
        <f t="shared" si="98"/>
        <v>-</v>
      </c>
      <c r="M230" s="29" t="str">
        <f t="shared" si="99"/>
        <v xml:space="preserve"> </v>
      </c>
      <c r="N230" s="29" t="str">
        <f t="shared" ca="1" si="100"/>
        <v xml:space="preserve"> </v>
      </c>
      <c r="O230" s="8">
        <f>Замеры!R226</f>
        <v>0</v>
      </c>
      <c r="P230" s="8" t="b">
        <f t="shared" si="88"/>
        <v>1</v>
      </c>
      <c r="Q230" s="8" t="b">
        <f t="shared" si="89"/>
        <v>1</v>
      </c>
      <c r="R230" s="8" t="b">
        <f t="shared" si="90"/>
        <v>1</v>
      </c>
      <c r="S230" s="8" t="s">
        <v>72</v>
      </c>
      <c r="T230" s="8" t="e">
        <f t="shared" si="101"/>
        <v>#VALUE!</v>
      </c>
      <c r="U230" s="12" t="s">
        <v>72</v>
      </c>
      <c r="V230" s="8" t="e">
        <f t="shared" si="102"/>
        <v>#VALUE!</v>
      </c>
      <c r="X230" s="13" t="str">
        <f t="shared" si="91"/>
        <v xml:space="preserve"> </v>
      </c>
      <c r="Y230" s="8" t="e">
        <f t="shared" si="103"/>
        <v>#VALUE!</v>
      </c>
      <c r="AA230" s="14" t="e">
        <f t="shared" ca="1" si="104"/>
        <v>#VALUE!</v>
      </c>
      <c r="AB230" s="14" t="e">
        <f t="shared" ca="1" si="105"/>
        <v>#VALUE!</v>
      </c>
      <c r="AC230" s="14" t="e">
        <f t="shared" ca="1" si="106"/>
        <v>#VALUE!</v>
      </c>
      <c r="AD230" s="8" t="e">
        <f t="shared" ca="1" si="107"/>
        <v>#VALUE!</v>
      </c>
      <c r="AE230" s="8" t="e">
        <f t="shared" ca="1" si="108"/>
        <v>#VALUE!</v>
      </c>
      <c r="AF230" s="8" t="e">
        <f t="shared" ca="1" si="109"/>
        <v>#VALUE!</v>
      </c>
    </row>
    <row r="231" spans="1:32" x14ac:dyDescent="0.3">
      <c r="A231" s="35">
        <f>IF(Замеры!B227=0, " ", Замеры!B227)</f>
        <v>224</v>
      </c>
      <c r="B231" s="49" t="str">
        <f>Замеры!G227</f>
        <v xml:space="preserve">Группа от QF </v>
      </c>
      <c r="C231" s="49" t="str">
        <f>IF(Замеры!J227=0, " ", Замеры!J227)</f>
        <v xml:space="preserve"> </v>
      </c>
      <c r="D231" s="49" t="str">
        <f>IF(O231=0, " ", CONCATENATE(Замеры!T227,Замеры!U227,Замеры!V227,Замеры!W227,Замеры!AB227))</f>
        <v xml:space="preserve"> </v>
      </c>
      <c r="E231" s="49" t="str">
        <f>IF(Замеры!L227=0, " ", Замеры!L227)</f>
        <v xml:space="preserve"> </v>
      </c>
      <c r="F231" s="49" t="e">
        <f t="shared" si="92"/>
        <v>#VALUE!</v>
      </c>
      <c r="G231" s="51" t="str">
        <f t="shared" si="93"/>
        <v>-</v>
      </c>
      <c r="H231" s="52" t="str">
        <f t="shared" si="94"/>
        <v>-</v>
      </c>
      <c r="I231" s="51" t="str">
        <f t="shared" si="95"/>
        <v>-</v>
      </c>
      <c r="J231" s="29" t="str">
        <f t="shared" si="96"/>
        <v>-</v>
      </c>
      <c r="K231" s="46" t="str">
        <f t="shared" si="97"/>
        <v>-</v>
      </c>
      <c r="L231" s="29" t="str">
        <f t="shared" si="98"/>
        <v>-</v>
      </c>
      <c r="M231" s="29" t="str">
        <f t="shared" si="99"/>
        <v xml:space="preserve"> </v>
      </c>
      <c r="N231" s="29" t="str">
        <f t="shared" ca="1" si="100"/>
        <v xml:space="preserve"> </v>
      </c>
      <c r="O231" s="8">
        <f>Замеры!R227</f>
        <v>0</v>
      </c>
      <c r="P231" s="8" t="b">
        <f t="shared" si="88"/>
        <v>1</v>
      </c>
      <c r="Q231" s="8" t="b">
        <f t="shared" si="89"/>
        <v>1</v>
      </c>
      <c r="R231" s="8" t="b">
        <f t="shared" si="90"/>
        <v>1</v>
      </c>
      <c r="S231" s="8" t="s">
        <v>72</v>
      </c>
      <c r="T231" s="8" t="e">
        <f t="shared" si="101"/>
        <v>#VALUE!</v>
      </c>
      <c r="U231" s="12" t="s">
        <v>72</v>
      </c>
      <c r="V231" s="8" t="e">
        <f t="shared" si="102"/>
        <v>#VALUE!</v>
      </c>
      <c r="X231" s="13" t="str">
        <f t="shared" si="91"/>
        <v xml:space="preserve"> </v>
      </c>
      <c r="Y231" s="8" t="e">
        <f t="shared" si="103"/>
        <v>#VALUE!</v>
      </c>
      <c r="AA231" s="14" t="e">
        <f t="shared" ca="1" si="104"/>
        <v>#VALUE!</v>
      </c>
      <c r="AB231" s="14" t="e">
        <f t="shared" ca="1" si="105"/>
        <v>#VALUE!</v>
      </c>
      <c r="AC231" s="14" t="e">
        <f t="shared" ca="1" si="106"/>
        <v>#VALUE!</v>
      </c>
      <c r="AD231" s="8" t="e">
        <f t="shared" ca="1" si="107"/>
        <v>#VALUE!</v>
      </c>
      <c r="AE231" s="8" t="e">
        <f t="shared" ca="1" si="108"/>
        <v>#VALUE!</v>
      </c>
      <c r="AF231" s="8" t="e">
        <f t="shared" ca="1" si="109"/>
        <v>#VALUE!</v>
      </c>
    </row>
    <row r="232" spans="1:32" x14ac:dyDescent="0.3">
      <c r="A232" s="35">
        <f>IF(Замеры!B228=0, " ", Замеры!B228)</f>
        <v>225</v>
      </c>
      <c r="B232" s="49" t="str">
        <f>Замеры!G228</f>
        <v xml:space="preserve">Группа от QF </v>
      </c>
      <c r="C232" s="49" t="str">
        <f>IF(Замеры!J228=0, " ", Замеры!J228)</f>
        <v xml:space="preserve"> </v>
      </c>
      <c r="D232" s="49" t="str">
        <f>IF(O232=0, " ", CONCATENATE(Замеры!T228,Замеры!U228,Замеры!V228,Замеры!W228,Замеры!AB228))</f>
        <v xml:space="preserve"> </v>
      </c>
      <c r="E232" s="49" t="str">
        <f>IF(Замеры!L228=0, " ", Замеры!L228)</f>
        <v xml:space="preserve"> </v>
      </c>
      <c r="F232" s="49" t="e">
        <f t="shared" si="92"/>
        <v>#VALUE!</v>
      </c>
      <c r="G232" s="51" t="str">
        <f t="shared" si="93"/>
        <v>-</v>
      </c>
      <c r="H232" s="52" t="str">
        <f t="shared" si="94"/>
        <v>-</v>
      </c>
      <c r="I232" s="51" t="str">
        <f t="shared" si="95"/>
        <v>-</v>
      </c>
      <c r="J232" s="29" t="str">
        <f t="shared" si="96"/>
        <v>-</v>
      </c>
      <c r="K232" s="46" t="str">
        <f t="shared" si="97"/>
        <v>-</v>
      </c>
      <c r="L232" s="29" t="str">
        <f t="shared" si="98"/>
        <v>-</v>
      </c>
      <c r="M232" s="29" t="str">
        <f t="shared" si="99"/>
        <v xml:space="preserve"> </v>
      </c>
      <c r="N232" s="29" t="str">
        <f t="shared" ca="1" si="100"/>
        <v xml:space="preserve"> </v>
      </c>
      <c r="O232" s="8">
        <f>Замеры!R228</f>
        <v>0</v>
      </c>
      <c r="P232" s="8" t="b">
        <f t="shared" si="88"/>
        <v>1</v>
      </c>
      <c r="Q232" s="8" t="b">
        <f t="shared" si="89"/>
        <v>1</v>
      </c>
      <c r="R232" s="8" t="b">
        <f t="shared" si="90"/>
        <v>1</v>
      </c>
      <c r="S232" s="8" t="s">
        <v>72</v>
      </c>
      <c r="T232" s="8" t="e">
        <f t="shared" si="101"/>
        <v>#VALUE!</v>
      </c>
      <c r="U232" s="12" t="s">
        <v>72</v>
      </c>
      <c r="V232" s="8" t="e">
        <f t="shared" si="102"/>
        <v>#VALUE!</v>
      </c>
      <c r="X232" s="13" t="str">
        <f t="shared" si="91"/>
        <v xml:space="preserve"> </v>
      </c>
      <c r="Y232" s="8" t="e">
        <f t="shared" si="103"/>
        <v>#VALUE!</v>
      </c>
      <c r="AA232" s="14" t="e">
        <f t="shared" ca="1" si="104"/>
        <v>#VALUE!</v>
      </c>
      <c r="AB232" s="14" t="e">
        <f t="shared" ca="1" si="105"/>
        <v>#VALUE!</v>
      </c>
      <c r="AC232" s="14" t="e">
        <f t="shared" ca="1" si="106"/>
        <v>#VALUE!</v>
      </c>
      <c r="AD232" s="8" t="e">
        <f t="shared" ca="1" si="107"/>
        <v>#VALUE!</v>
      </c>
      <c r="AE232" s="8" t="e">
        <f t="shared" ca="1" si="108"/>
        <v>#VALUE!</v>
      </c>
      <c r="AF232" s="8" t="e">
        <f t="shared" ca="1" si="109"/>
        <v>#VALUE!</v>
      </c>
    </row>
    <row r="233" spans="1:32" x14ac:dyDescent="0.3">
      <c r="A233" s="35">
        <f>IF(Замеры!B229=0, " ", Замеры!B229)</f>
        <v>226</v>
      </c>
      <c r="B233" s="49" t="str">
        <f>Замеры!G229</f>
        <v xml:space="preserve">Группа от QF </v>
      </c>
      <c r="C233" s="49" t="str">
        <f>IF(Замеры!J229=0, " ", Замеры!J229)</f>
        <v xml:space="preserve"> </v>
      </c>
      <c r="D233" s="49" t="str">
        <f>IF(O233=0, " ", CONCATENATE(Замеры!T229,Замеры!U229,Замеры!V229,Замеры!W229,Замеры!AB229))</f>
        <v xml:space="preserve"> </v>
      </c>
      <c r="E233" s="49" t="str">
        <f>IF(Замеры!L229=0, " ", Замеры!L229)</f>
        <v xml:space="preserve"> </v>
      </c>
      <c r="F233" s="49" t="e">
        <f t="shared" si="92"/>
        <v>#VALUE!</v>
      </c>
      <c r="G233" s="51" t="str">
        <f t="shared" si="93"/>
        <v>-</v>
      </c>
      <c r="H233" s="52" t="str">
        <f t="shared" si="94"/>
        <v>-</v>
      </c>
      <c r="I233" s="51" t="str">
        <f t="shared" si="95"/>
        <v>-</v>
      </c>
      <c r="J233" s="29" t="str">
        <f t="shared" si="96"/>
        <v>-</v>
      </c>
      <c r="K233" s="46" t="str">
        <f t="shared" si="97"/>
        <v>-</v>
      </c>
      <c r="L233" s="29" t="str">
        <f t="shared" si="98"/>
        <v>-</v>
      </c>
      <c r="M233" s="29" t="str">
        <f t="shared" si="99"/>
        <v xml:space="preserve"> </v>
      </c>
      <c r="N233" s="29" t="str">
        <f t="shared" ca="1" si="100"/>
        <v xml:space="preserve"> </v>
      </c>
      <c r="O233" s="8">
        <f>Замеры!R229</f>
        <v>0</v>
      </c>
      <c r="P233" s="8" t="b">
        <f t="shared" si="88"/>
        <v>1</v>
      </c>
      <c r="Q233" s="8" t="b">
        <f t="shared" si="89"/>
        <v>1</v>
      </c>
      <c r="R233" s="8" t="b">
        <f t="shared" si="90"/>
        <v>1</v>
      </c>
      <c r="S233" s="8" t="s">
        <v>72</v>
      </c>
      <c r="T233" s="8" t="e">
        <f t="shared" si="101"/>
        <v>#VALUE!</v>
      </c>
      <c r="U233" s="12" t="s">
        <v>72</v>
      </c>
      <c r="V233" s="8" t="e">
        <f t="shared" si="102"/>
        <v>#VALUE!</v>
      </c>
      <c r="X233" s="13" t="str">
        <f t="shared" si="91"/>
        <v xml:space="preserve"> </v>
      </c>
      <c r="Y233" s="8" t="e">
        <f t="shared" si="103"/>
        <v>#VALUE!</v>
      </c>
      <c r="AA233" s="14" t="e">
        <f t="shared" ca="1" si="104"/>
        <v>#VALUE!</v>
      </c>
      <c r="AB233" s="14" t="e">
        <f t="shared" ca="1" si="105"/>
        <v>#VALUE!</v>
      </c>
      <c r="AC233" s="14" t="e">
        <f t="shared" ca="1" si="106"/>
        <v>#VALUE!</v>
      </c>
      <c r="AD233" s="8" t="e">
        <f t="shared" ca="1" si="107"/>
        <v>#VALUE!</v>
      </c>
      <c r="AE233" s="8" t="e">
        <f t="shared" ca="1" si="108"/>
        <v>#VALUE!</v>
      </c>
      <c r="AF233" s="8" t="e">
        <f t="shared" ca="1" si="109"/>
        <v>#VALUE!</v>
      </c>
    </row>
    <row r="234" spans="1:32" x14ac:dyDescent="0.3">
      <c r="A234" s="35">
        <f>IF(Замеры!B230=0, " ", Замеры!B230)</f>
        <v>227</v>
      </c>
      <c r="B234" s="49" t="str">
        <f>Замеры!G230</f>
        <v xml:space="preserve">Группа от QF </v>
      </c>
      <c r="C234" s="49" t="str">
        <f>IF(Замеры!J230=0, " ", Замеры!J230)</f>
        <v xml:space="preserve"> </v>
      </c>
      <c r="D234" s="49" t="str">
        <f>IF(O234=0, " ", CONCATENATE(Замеры!T230,Замеры!U230,Замеры!V230,Замеры!W230,Замеры!AB230))</f>
        <v xml:space="preserve"> </v>
      </c>
      <c r="E234" s="49" t="str">
        <f>IF(Замеры!L230=0, " ", Замеры!L230)</f>
        <v xml:space="preserve"> </v>
      </c>
      <c r="F234" s="49" t="e">
        <f t="shared" si="92"/>
        <v>#VALUE!</v>
      </c>
      <c r="G234" s="51" t="str">
        <f t="shared" si="93"/>
        <v>-</v>
      </c>
      <c r="H234" s="52" t="str">
        <f t="shared" si="94"/>
        <v>-</v>
      </c>
      <c r="I234" s="51" t="str">
        <f t="shared" si="95"/>
        <v>-</v>
      </c>
      <c r="J234" s="29" t="str">
        <f t="shared" si="96"/>
        <v>-</v>
      </c>
      <c r="K234" s="46" t="str">
        <f t="shared" si="97"/>
        <v>-</v>
      </c>
      <c r="L234" s="29" t="str">
        <f t="shared" si="98"/>
        <v>-</v>
      </c>
      <c r="M234" s="29" t="str">
        <f t="shared" si="99"/>
        <v xml:space="preserve"> </v>
      </c>
      <c r="N234" s="29" t="str">
        <f t="shared" ca="1" si="100"/>
        <v xml:space="preserve"> </v>
      </c>
      <c r="O234" s="8">
        <f>Замеры!R230</f>
        <v>0</v>
      </c>
      <c r="P234" s="8" t="b">
        <f t="shared" si="88"/>
        <v>1</v>
      </c>
      <c r="Q234" s="8" t="b">
        <f t="shared" si="89"/>
        <v>1</v>
      </c>
      <c r="R234" s="8" t="b">
        <f t="shared" si="90"/>
        <v>1</v>
      </c>
      <c r="S234" s="8" t="s">
        <v>72</v>
      </c>
      <c r="T234" s="8" t="e">
        <f t="shared" si="101"/>
        <v>#VALUE!</v>
      </c>
      <c r="U234" s="12" t="s">
        <v>72</v>
      </c>
      <c r="V234" s="8" t="e">
        <f t="shared" si="102"/>
        <v>#VALUE!</v>
      </c>
      <c r="X234" s="13" t="str">
        <f t="shared" si="91"/>
        <v xml:space="preserve"> </v>
      </c>
      <c r="Y234" s="8" t="e">
        <f t="shared" si="103"/>
        <v>#VALUE!</v>
      </c>
      <c r="AA234" s="14" t="e">
        <f t="shared" ca="1" si="104"/>
        <v>#VALUE!</v>
      </c>
      <c r="AB234" s="14" t="e">
        <f t="shared" ca="1" si="105"/>
        <v>#VALUE!</v>
      </c>
      <c r="AC234" s="14" t="e">
        <f t="shared" ca="1" si="106"/>
        <v>#VALUE!</v>
      </c>
      <c r="AD234" s="8" t="e">
        <f t="shared" ca="1" si="107"/>
        <v>#VALUE!</v>
      </c>
      <c r="AE234" s="8" t="e">
        <f t="shared" ca="1" si="108"/>
        <v>#VALUE!</v>
      </c>
      <c r="AF234" s="8" t="e">
        <f t="shared" ca="1" si="109"/>
        <v>#VALUE!</v>
      </c>
    </row>
    <row r="235" spans="1:32" x14ac:dyDescent="0.3">
      <c r="A235" s="35">
        <f>IF(Замеры!B231=0, " ", Замеры!B231)</f>
        <v>228</v>
      </c>
      <c r="B235" s="49" t="str">
        <f>Замеры!G231</f>
        <v xml:space="preserve">Группа от QF </v>
      </c>
      <c r="C235" s="49" t="str">
        <f>IF(Замеры!J231=0, " ", Замеры!J231)</f>
        <v xml:space="preserve"> </v>
      </c>
      <c r="D235" s="49" t="str">
        <f>IF(O235=0, " ", CONCATENATE(Замеры!T231,Замеры!U231,Замеры!V231,Замеры!W231,Замеры!AB231))</f>
        <v xml:space="preserve"> </v>
      </c>
      <c r="E235" s="49" t="str">
        <f>IF(Замеры!L231=0, " ", Замеры!L231)</f>
        <v xml:space="preserve"> </v>
      </c>
      <c r="F235" s="49" t="e">
        <f t="shared" si="92"/>
        <v>#VALUE!</v>
      </c>
      <c r="G235" s="51" t="str">
        <f t="shared" si="93"/>
        <v>-</v>
      </c>
      <c r="H235" s="52" t="str">
        <f t="shared" si="94"/>
        <v>-</v>
      </c>
      <c r="I235" s="51" t="str">
        <f t="shared" si="95"/>
        <v>-</v>
      </c>
      <c r="J235" s="29" t="str">
        <f t="shared" si="96"/>
        <v>-</v>
      </c>
      <c r="K235" s="46" t="str">
        <f t="shared" si="97"/>
        <v>-</v>
      </c>
      <c r="L235" s="29" t="str">
        <f t="shared" si="98"/>
        <v>-</v>
      </c>
      <c r="M235" s="29" t="str">
        <f t="shared" si="99"/>
        <v xml:space="preserve"> </v>
      </c>
      <c r="N235" s="29" t="str">
        <f t="shared" ca="1" si="100"/>
        <v xml:space="preserve"> </v>
      </c>
      <c r="O235" s="8">
        <f>Замеры!R231</f>
        <v>0</v>
      </c>
      <c r="P235" s="8" t="b">
        <f t="shared" si="88"/>
        <v>1</v>
      </c>
      <c r="Q235" s="8" t="b">
        <f t="shared" si="89"/>
        <v>1</v>
      </c>
      <c r="R235" s="8" t="b">
        <f t="shared" si="90"/>
        <v>1</v>
      </c>
      <c r="S235" s="8" t="s">
        <v>72</v>
      </c>
      <c r="T235" s="8" t="e">
        <f t="shared" si="101"/>
        <v>#VALUE!</v>
      </c>
      <c r="U235" s="12" t="s">
        <v>72</v>
      </c>
      <c r="V235" s="8" t="e">
        <f t="shared" si="102"/>
        <v>#VALUE!</v>
      </c>
      <c r="X235" s="13" t="str">
        <f t="shared" si="91"/>
        <v xml:space="preserve"> </v>
      </c>
      <c r="Y235" s="8" t="e">
        <f t="shared" si="103"/>
        <v>#VALUE!</v>
      </c>
      <c r="AA235" s="14" t="e">
        <f t="shared" ca="1" si="104"/>
        <v>#VALUE!</v>
      </c>
      <c r="AB235" s="14" t="e">
        <f t="shared" ca="1" si="105"/>
        <v>#VALUE!</v>
      </c>
      <c r="AC235" s="14" t="e">
        <f t="shared" ca="1" si="106"/>
        <v>#VALUE!</v>
      </c>
      <c r="AD235" s="8" t="e">
        <f t="shared" ca="1" si="107"/>
        <v>#VALUE!</v>
      </c>
      <c r="AE235" s="8" t="e">
        <f t="shared" ca="1" si="108"/>
        <v>#VALUE!</v>
      </c>
      <c r="AF235" s="8" t="e">
        <f t="shared" ca="1" si="109"/>
        <v>#VALUE!</v>
      </c>
    </row>
    <row r="236" spans="1:32" x14ac:dyDescent="0.3">
      <c r="A236" s="35">
        <f>IF(Замеры!B232=0, " ", Замеры!B232)</f>
        <v>229</v>
      </c>
      <c r="B236" s="49" t="str">
        <f>Замеры!G232</f>
        <v xml:space="preserve">Группа от QF </v>
      </c>
      <c r="C236" s="49" t="str">
        <f>IF(Замеры!J232=0, " ", Замеры!J232)</f>
        <v xml:space="preserve"> </v>
      </c>
      <c r="D236" s="49" t="str">
        <f>IF(O236=0, " ", CONCATENATE(Замеры!T232,Замеры!U232,Замеры!V232,Замеры!W232,Замеры!AB232))</f>
        <v xml:space="preserve"> </v>
      </c>
      <c r="E236" s="49" t="str">
        <f>IF(Замеры!L232=0, " ", Замеры!L232)</f>
        <v xml:space="preserve"> </v>
      </c>
      <c r="F236" s="49" t="e">
        <f t="shared" si="92"/>
        <v>#VALUE!</v>
      </c>
      <c r="G236" s="51" t="str">
        <f t="shared" si="93"/>
        <v>-</v>
      </c>
      <c r="H236" s="52" t="str">
        <f t="shared" si="94"/>
        <v>-</v>
      </c>
      <c r="I236" s="51" t="str">
        <f t="shared" si="95"/>
        <v>-</v>
      </c>
      <c r="J236" s="29" t="str">
        <f t="shared" si="96"/>
        <v>-</v>
      </c>
      <c r="K236" s="46" t="str">
        <f t="shared" si="97"/>
        <v>-</v>
      </c>
      <c r="L236" s="29" t="str">
        <f t="shared" si="98"/>
        <v>-</v>
      </c>
      <c r="M236" s="29" t="str">
        <f t="shared" si="99"/>
        <v xml:space="preserve"> </v>
      </c>
      <c r="N236" s="29" t="str">
        <f t="shared" ca="1" si="100"/>
        <v xml:space="preserve"> </v>
      </c>
      <c r="O236" s="8">
        <f>Замеры!R232</f>
        <v>0</v>
      </c>
      <c r="P236" s="8" t="b">
        <f t="shared" si="88"/>
        <v>1</v>
      </c>
      <c r="Q236" s="8" t="b">
        <f t="shared" si="89"/>
        <v>1</v>
      </c>
      <c r="R236" s="8" t="b">
        <f t="shared" si="90"/>
        <v>1</v>
      </c>
      <c r="S236" s="8" t="s">
        <v>72</v>
      </c>
      <c r="T236" s="8" t="e">
        <f t="shared" si="101"/>
        <v>#VALUE!</v>
      </c>
      <c r="U236" s="12" t="s">
        <v>72</v>
      </c>
      <c r="V236" s="8" t="e">
        <f t="shared" si="102"/>
        <v>#VALUE!</v>
      </c>
      <c r="X236" s="13" t="str">
        <f t="shared" si="91"/>
        <v xml:space="preserve"> </v>
      </c>
      <c r="Y236" s="8" t="e">
        <f t="shared" si="103"/>
        <v>#VALUE!</v>
      </c>
      <c r="AA236" s="14" t="e">
        <f t="shared" ca="1" si="104"/>
        <v>#VALUE!</v>
      </c>
      <c r="AB236" s="14" t="e">
        <f t="shared" ca="1" si="105"/>
        <v>#VALUE!</v>
      </c>
      <c r="AC236" s="14" t="e">
        <f t="shared" ca="1" si="106"/>
        <v>#VALUE!</v>
      </c>
      <c r="AD236" s="8" t="e">
        <f t="shared" ca="1" si="107"/>
        <v>#VALUE!</v>
      </c>
      <c r="AE236" s="8" t="e">
        <f t="shared" ca="1" si="108"/>
        <v>#VALUE!</v>
      </c>
      <c r="AF236" s="8" t="e">
        <f t="shared" ca="1" si="109"/>
        <v>#VALUE!</v>
      </c>
    </row>
    <row r="237" spans="1:32" x14ac:dyDescent="0.3">
      <c r="A237" s="35">
        <f>IF(Замеры!B233=0, " ", Замеры!B233)</f>
        <v>230</v>
      </c>
      <c r="B237" s="49" t="str">
        <f>Замеры!G233</f>
        <v xml:space="preserve">Группа от QF </v>
      </c>
      <c r="C237" s="49" t="str">
        <f>IF(Замеры!J233=0, " ", Замеры!J233)</f>
        <v xml:space="preserve"> </v>
      </c>
      <c r="D237" s="49" t="str">
        <f>IF(O237=0, " ", CONCATENATE(Замеры!T233,Замеры!U233,Замеры!V233,Замеры!W233,Замеры!AB233))</f>
        <v xml:space="preserve"> </v>
      </c>
      <c r="E237" s="49" t="str">
        <f>IF(Замеры!L233=0, " ", Замеры!L233)</f>
        <v xml:space="preserve"> </v>
      </c>
      <c r="F237" s="49" t="e">
        <f t="shared" si="92"/>
        <v>#VALUE!</v>
      </c>
      <c r="G237" s="51" t="str">
        <f t="shared" si="93"/>
        <v>-</v>
      </c>
      <c r="H237" s="52" t="str">
        <f t="shared" si="94"/>
        <v>-</v>
      </c>
      <c r="I237" s="51" t="str">
        <f t="shared" si="95"/>
        <v>-</v>
      </c>
      <c r="J237" s="29" t="str">
        <f t="shared" si="96"/>
        <v>-</v>
      </c>
      <c r="K237" s="46" t="str">
        <f t="shared" si="97"/>
        <v>-</v>
      </c>
      <c r="L237" s="29" t="str">
        <f t="shared" si="98"/>
        <v>-</v>
      </c>
      <c r="M237" s="29" t="str">
        <f t="shared" si="99"/>
        <v xml:space="preserve"> </v>
      </c>
      <c r="N237" s="29" t="str">
        <f t="shared" ca="1" si="100"/>
        <v xml:space="preserve"> </v>
      </c>
      <c r="O237" s="8">
        <f>Замеры!R233</f>
        <v>0</v>
      </c>
      <c r="P237" s="8" t="b">
        <f t="shared" si="88"/>
        <v>1</v>
      </c>
      <c r="Q237" s="8" t="b">
        <f t="shared" si="89"/>
        <v>1</v>
      </c>
      <c r="R237" s="8" t="b">
        <f t="shared" si="90"/>
        <v>1</v>
      </c>
      <c r="S237" s="8" t="s">
        <v>72</v>
      </c>
      <c r="T237" s="8" t="e">
        <f t="shared" si="101"/>
        <v>#VALUE!</v>
      </c>
      <c r="U237" s="12" t="s">
        <v>72</v>
      </c>
      <c r="V237" s="8" t="e">
        <f t="shared" si="102"/>
        <v>#VALUE!</v>
      </c>
      <c r="X237" s="13" t="str">
        <f t="shared" si="91"/>
        <v xml:space="preserve"> </v>
      </c>
      <c r="Y237" s="8" t="e">
        <f t="shared" si="103"/>
        <v>#VALUE!</v>
      </c>
      <c r="AA237" s="14" t="e">
        <f t="shared" ca="1" si="104"/>
        <v>#VALUE!</v>
      </c>
      <c r="AB237" s="14" t="e">
        <f t="shared" ca="1" si="105"/>
        <v>#VALUE!</v>
      </c>
      <c r="AC237" s="14" t="e">
        <f t="shared" ca="1" si="106"/>
        <v>#VALUE!</v>
      </c>
      <c r="AD237" s="8" t="e">
        <f t="shared" ca="1" si="107"/>
        <v>#VALUE!</v>
      </c>
      <c r="AE237" s="8" t="e">
        <f t="shared" ca="1" si="108"/>
        <v>#VALUE!</v>
      </c>
      <c r="AF237" s="8" t="e">
        <f t="shared" ca="1" si="109"/>
        <v>#VALUE!</v>
      </c>
    </row>
    <row r="238" spans="1:32" x14ac:dyDescent="0.3">
      <c r="A238" s="35">
        <f>IF(Замеры!B234=0, " ", Замеры!B234)</f>
        <v>231</v>
      </c>
      <c r="B238" s="49" t="str">
        <f>Замеры!G234</f>
        <v xml:space="preserve">Группа от QF </v>
      </c>
      <c r="C238" s="49" t="str">
        <f>IF(Замеры!J234=0, " ", Замеры!J234)</f>
        <v xml:space="preserve"> </v>
      </c>
      <c r="D238" s="49" t="str">
        <f>IF(O238=0, " ", CONCATENATE(Замеры!T234,Замеры!U234,Замеры!V234,Замеры!W234,Замеры!AB234))</f>
        <v xml:space="preserve"> </v>
      </c>
      <c r="E238" s="49" t="str">
        <f>IF(Замеры!L234=0, " ", Замеры!L234)</f>
        <v xml:space="preserve"> </v>
      </c>
      <c r="F238" s="49" t="e">
        <f t="shared" si="92"/>
        <v>#VALUE!</v>
      </c>
      <c r="G238" s="51" t="str">
        <f t="shared" si="93"/>
        <v>-</v>
      </c>
      <c r="H238" s="52" t="str">
        <f t="shared" si="94"/>
        <v>-</v>
      </c>
      <c r="I238" s="51" t="str">
        <f t="shared" si="95"/>
        <v>-</v>
      </c>
      <c r="J238" s="29" t="str">
        <f t="shared" si="96"/>
        <v>-</v>
      </c>
      <c r="K238" s="46" t="str">
        <f t="shared" si="97"/>
        <v>-</v>
      </c>
      <c r="L238" s="29" t="str">
        <f t="shared" si="98"/>
        <v>-</v>
      </c>
      <c r="M238" s="29" t="str">
        <f t="shared" si="99"/>
        <v xml:space="preserve"> </v>
      </c>
      <c r="N238" s="29" t="str">
        <f t="shared" ca="1" si="100"/>
        <v xml:space="preserve"> </v>
      </c>
      <c r="O238" s="8">
        <f>Замеры!R234</f>
        <v>0</v>
      </c>
      <c r="P238" s="8" t="b">
        <f t="shared" si="88"/>
        <v>1</v>
      </c>
      <c r="Q238" s="8" t="b">
        <f t="shared" si="89"/>
        <v>1</v>
      </c>
      <c r="R238" s="8" t="b">
        <f t="shared" si="90"/>
        <v>1</v>
      </c>
      <c r="S238" s="8" t="s">
        <v>72</v>
      </c>
      <c r="T238" s="8" t="e">
        <f t="shared" si="101"/>
        <v>#VALUE!</v>
      </c>
      <c r="U238" s="12" t="s">
        <v>72</v>
      </c>
      <c r="V238" s="8" t="e">
        <f t="shared" si="102"/>
        <v>#VALUE!</v>
      </c>
      <c r="X238" s="13" t="str">
        <f t="shared" si="91"/>
        <v xml:space="preserve"> </v>
      </c>
      <c r="Y238" s="8" t="e">
        <f t="shared" si="103"/>
        <v>#VALUE!</v>
      </c>
      <c r="AA238" s="14" t="e">
        <f t="shared" ca="1" si="104"/>
        <v>#VALUE!</v>
      </c>
      <c r="AB238" s="14" t="e">
        <f t="shared" ca="1" si="105"/>
        <v>#VALUE!</v>
      </c>
      <c r="AC238" s="14" t="e">
        <f t="shared" ca="1" si="106"/>
        <v>#VALUE!</v>
      </c>
      <c r="AD238" s="8" t="e">
        <f t="shared" ca="1" si="107"/>
        <v>#VALUE!</v>
      </c>
      <c r="AE238" s="8" t="e">
        <f t="shared" ca="1" si="108"/>
        <v>#VALUE!</v>
      </c>
      <c r="AF238" s="8" t="e">
        <f t="shared" ca="1" si="109"/>
        <v>#VALUE!</v>
      </c>
    </row>
    <row r="239" spans="1:32" x14ac:dyDescent="0.3">
      <c r="A239" s="35">
        <f>IF(Замеры!B235=0, " ", Замеры!B235)</f>
        <v>232</v>
      </c>
      <c r="B239" s="49" t="str">
        <f>Замеры!G235</f>
        <v xml:space="preserve">Группа от QF </v>
      </c>
      <c r="C239" s="49" t="str">
        <f>IF(Замеры!J235=0, " ", Замеры!J235)</f>
        <v xml:space="preserve"> </v>
      </c>
      <c r="D239" s="49" t="str">
        <f>IF(O239=0, " ", CONCATENATE(Замеры!T235,Замеры!U235,Замеры!V235,Замеры!W235,Замеры!AB235))</f>
        <v xml:space="preserve"> </v>
      </c>
      <c r="E239" s="49" t="str">
        <f>IF(Замеры!L235=0, " ", Замеры!L235)</f>
        <v xml:space="preserve"> </v>
      </c>
      <c r="F239" s="49" t="e">
        <f t="shared" si="92"/>
        <v>#VALUE!</v>
      </c>
      <c r="G239" s="51" t="str">
        <f t="shared" si="93"/>
        <v>-</v>
      </c>
      <c r="H239" s="52" t="str">
        <f t="shared" si="94"/>
        <v>-</v>
      </c>
      <c r="I239" s="51" t="str">
        <f t="shared" si="95"/>
        <v>-</v>
      </c>
      <c r="J239" s="29" t="str">
        <f t="shared" si="96"/>
        <v>-</v>
      </c>
      <c r="K239" s="46" t="str">
        <f t="shared" si="97"/>
        <v>-</v>
      </c>
      <c r="L239" s="29" t="str">
        <f t="shared" si="98"/>
        <v>-</v>
      </c>
      <c r="M239" s="29" t="str">
        <f t="shared" si="99"/>
        <v xml:space="preserve"> </v>
      </c>
      <c r="N239" s="29" t="str">
        <f t="shared" ca="1" si="100"/>
        <v xml:space="preserve"> </v>
      </c>
      <c r="O239" s="8">
        <f>Замеры!R235</f>
        <v>0</v>
      </c>
      <c r="P239" s="8" t="b">
        <f t="shared" si="88"/>
        <v>1</v>
      </c>
      <c r="Q239" s="8" t="b">
        <f t="shared" si="89"/>
        <v>1</v>
      </c>
      <c r="R239" s="8" t="b">
        <f t="shared" si="90"/>
        <v>1</v>
      </c>
      <c r="S239" s="8" t="s">
        <v>72</v>
      </c>
      <c r="T239" s="8" t="e">
        <f t="shared" si="101"/>
        <v>#VALUE!</v>
      </c>
      <c r="U239" s="12" t="s">
        <v>72</v>
      </c>
      <c r="V239" s="8" t="e">
        <f t="shared" si="102"/>
        <v>#VALUE!</v>
      </c>
      <c r="X239" s="13" t="str">
        <f t="shared" si="91"/>
        <v xml:space="preserve"> </v>
      </c>
      <c r="Y239" s="8" t="e">
        <f t="shared" si="103"/>
        <v>#VALUE!</v>
      </c>
      <c r="AA239" s="14" t="e">
        <f t="shared" ca="1" si="104"/>
        <v>#VALUE!</v>
      </c>
      <c r="AB239" s="14" t="e">
        <f t="shared" ca="1" si="105"/>
        <v>#VALUE!</v>
      </c>
      <c r="AC239" s="14" t="e">
        <f t="shared" ca="1" si="106"/>
        <v>#VALUE!</v>
      </c>
      <c r="AD239" s="8" t="e">
        <f t="shared" ca="1" si="107"/>
        <v>#VALUE!</v>
      </c>
      <c r="AE239" s="8" t="e">
        <f t="shared" ca="1" si="108"/>
        <v>#VALUE!</v>
      </c>
      <c r="AF239" s="8" t="e">
        <f t="shared" ca="1" si="109"/>
        <v>#VALUE!</v>
      </c>
    </row>
    <row r="240" spans="1:32" x14ac:dyDescent="0.3">
      <c r="A240" s="35">
        <f>IF(Замеры!B236=0, " ", Замеры!B236)</f>
        <v>233</v>
      </c>
      <c r="B240" s="49" t="str">
        <f>Замеры!G236</f>
        <v xml:space="preserve">Группа от QF </v>
      </c>
      <c r="C240" s="49" t="str">
        <f>IF(Замеры!J236=0, " ", Замеры!J236)</f>
        <v xml:space="preserve"> </v>
      </c>
      <c r="D240" s="49" t="str">
        <f>IF(O240=0, " ", CONCATENATE(Замеры!T236,Замеры!U236,Замеры!V236,Замеры!W236,Замеры!AB236))</f>
        <v xml:space="preserve"> </v>
      </c>
      <c r="E240" s="49" t="str">
        <f>IF(Замеры!L236=0, " ", Замеры!L236)</f>
        <v xml:space="preserve"> </v>
      </c>
      <c r="F240" s="49" t="e">
        <f t="shared" si="92"/>
        <v>#VALUE!</v>
      </c>
      <c r="G240" s="51" t="str">
        <f t="shared" si="93"/>
        <v>-</v>
      </c>
      <c r="H240" s="52" t="str">
        <f t="shared" si="94"/>
        <v>-</v>
      </c>
      <c r="I240" s="51" t="str">
        <f t="shared" si="95"/>
        <v>-</v>
      </c>
      <c r="J240" s="29" t="str">
        <f t="shared" si="96"/>
        <v>-</v>
      </c>
      <c r="K240" s="46" t="str">
        <f t="shared" si="97"/>
        <v>-</v>
      </c>
      <c r="L240" s="29" t="str">
        <f t="shared" si="98"/>
        <v>-</v>
      </c>
      <c r="M240" s="29" t="str">
        <f t="shared" si="99"/>
        <v xml:space="preserve"> </v>
      </c>
      <c r="N240" s="29" t="str">
        <f t="shared" ca="1" si="100"/>
        <v xml:space="preserve"> </v>
      </c>
      <c r="O240" s="8">
        <f>Замеры!R236</f>
        <v>0</v>
      </c>
      <c r="P240" s="8" t="b">
        <f t="shared" si="88"/>
        <v>1</v>
      </c>
      <c r="Q240" s="8" t="b">
        <f t="shared" si="89"/>
        <v>1</v>
      </c>
      <c r="R240" s="8" t="b">
        <f t="shared" si="90"/>
        <v>1</v>
      </c>
      <c r="S240" s="8" t="s">
        <v>72</v>
      </c>
      <c r="T240" s="8" t="e">
        <f t="shared" si="101"/>
        <v>#VALUE!</v>
      </c>
      <c r="U240" s="12" t="s">
        <v>72</v>
      </c>
      <c r="V240" s="8" t="e">
        <f t="shared" si="102"/>
        <v>#VALUE!</v>
      </c>
      <c r="X240" s="13" t="str">
        <f t="shared" si="91"/>
        <v xml:space="preserve"> </v>
      </c>
      <c r="Y240" s="8" t="e">
        <f t="shared" si="103"/>
        <v>#VALUE!</v>
      </c>
      <c r="AA240" s="14" t="e">
        <f t="shared" ca="1" si="104"/>
        <v>#VALUE!</v>
      </c>
      <c r="AB240" s="14" t="e">
        <f t="shared" ca="1" si="105"/>
        <v>#VALUE!</v>
      </c>
      <c r="AC240" s="14" t="e">
        <f t="shared" ca="1" si="106"/>
        <v>#VALUE!</v>
      </c>
      <c r="AD240" s="8" t="e">
        <f t="shared" ca="1" si="107"/>
        <v>#VALUE!</v>
      </c>
      <c r="AE240" s="8" t="e">
        <f t="shared" ca="1" si="108"/>
        <v>#VALUE!</v>
      </c>
      <c r="AF240" s="8" t="e">
        <f t="shared" ca="1" si="109"/>
        <v>#VALUE!</v>
      </c>
    </row>
    <row r="241" spans="1:32" x14ac:dyDescent="0.3">
      <c r="A241" s="35">
        <f>IF(Замеры!B237=0, " ", Замеры!B237)</f>
        <v>234</v>
      </c>
      <c r="B241" s="49" t="str">
        <f>Замеры!G237</f>
        <v xml:space="preserve">Группа от QF </v>
      </c>
      <c r="C241" s="49" t="str">
        <f>IF(Замеры!J237=0, " ", Замеры!J237)</f>
        <v xml:space="preserve"> </v>
      </c>
      <c r="D241" s="49" t="str">
        <f>IF(O241=0, " ", CONCATENATE(Замеры!T237,Замеры!U237,Замеры!V237,Замеры!W237,Замеры!AB237))</f>
        <v xml:space="preserve"> </v>
      </c>
      <c r="E241" s="49" t="str">
        <f>IF(Замеры!L237=0, " ", Замеры!L237)</f>
        <v xml:space="preserve"> </v>
      </c>
      <c r="F241" s="49" t="e">
        <f t="shared" si="92"/>
        <v>#VALUE!</v>
      </c>
      <c r="G241" s="51" t="str">
        <f t="shared" si="93"/>
        <v>-</v>
      </c>
      <c r="H241" s="52" t="str">
        <f t="shared" si="94"/>
        <v>-</v>
      </c>
      <c r="I241" s="51" t="str">
        <f t="shared" si="95"/>
        <v>-</v>
      </c>
      <c r="J241" s="29" t="str">
        <f t="shared" si="96"/>
        <v>-</v>
      </c>
      <c r="K241" s="46" t="str">
        <f t="shared" si="97"/>
        <v>-</v>
      </c>
      <c r="L241" s="29" t="str">
        <f t="shared" si="98"/>
        <v>-</v>
      </c>
      <c r="M241" s="29" t="str">
        <f t="shared" si="99"/>
        <v xml:space="preserve"> </v>
      </c>
      <c r="N241" s="29" t="str">
        <f t="shared" ca="1" si="100"/>
        <v xml:space="preserve"> </v>
      </c>
      <c r="O241" s="8">
        <f>Замеры!R237</f>
        <v>0</v>
      </c>
      <c r="P241" s="8" t="b">
        <f t="shared" si="88"/>
        <v>1</v>
      </c>
      <c r="Q241" s="8" t="b">
        <f t="shared" si="89"/>
        <v>1</v>
      </c>
      <c r="R241" s="8" t="b">
        <f t="shared" si="90"/>
        <v>1</v>
      </c>
      <c r="S241" s="8" t="s">
        <v>72</v>
      </c>
      <c r="T241" s="8" t="e">
        <f t="shared" si="101"/>
        <v>#VALUE!</v>
      </c>
      <c r="U241" s="12" t="s">
        <v>72</v>
      </c>
      <c r="V241" s="8" t="e">
        <f t="shared" si="102"/>
        <v>#VALUE!</v>
      </c>
      <c r="X241" s="13" t="str">
        <f t="shared" si="91"/>
        <v xml:space="preserve"> </v>
      </c>
      <c r="Y241" s="8" t="e">
        <f t="shared" si="103"/>
        <v>#VALUE!</v>
      </c>
      <c r="AA241" s="14" t="e">
        <f t="shared" ca="1" si="104"/>
        <v>#VALUE!</v>
      </c>
      <c r="AB241" s="14" t="e">
        <f t="shared" ca="1" si="105"/>
        <v>#VALUE!</v>
      </c>
      <c r="AC241" s="14" t="e">
        <f t="shared" ca="1" si="106"/>
        <v>#VALUE!</v>
      </c>
      <c r="AD241" s="8" t="e">
        <f t="shared" ca="1" si="107"/>
        <v>#VALUE!</v>
      </c>
      <c r="AE241" s="8" t="e">
        <f t="shared" ca="1" si="108"/>
        <v>#VALUE!</v>
      </c>
      <c r="AF241" s="8" t="e">
        <f t="shared" ca="1" si="109"/>
        <v>#VALUE!</v>
      </c>
    </row>
    <row r="242" spans="1:32" x14ac:dyDescent="0.3">
      <c r="A242" s="35">
        <f>IF(Замеры!B238=0, " ", Замеры!B238)</f>
        <v>235</v>
      </c>
      <c r="B242" s="49" t="str">
        <f>Замеры!G238</f>
        <v xml:space="preserve">Группа от QF </v>
      </c>
      <c r="C242" s="49" t="str">
        <f>IF(Замеры!J238=0, " ", Замеры!J238)</f>
        <v xml:space="preserve"> </v>
      </c>
      <c r="D242" s="49" t="str">
        <f>IF(O242=0, " ", CONCATENATE(Замеры!T238,Замеры!U238,Замеры!V238,Замеры!W238,Замеры!AB238))</f>
        <v xml:space="preserve"> </v>
      </c>
      <c r="E242" s="49" t="str">
        <f>IF(Замеры!L238=0, " ", Замеры!L238)</f>
        <v xml:space="preserve"> </v>
      </c>
      <c r="F242" s="49" t="e">
        <f t="shared" si="92"/>
        <v>#VALUE!</v>
      </c>
      <c r="G242" s="51" t="str">
        <f t="shared" si="93"/>
        <v>-</v>
      </c>
      <c r="H242" s="52" t="str">
        <f t="shared" si="94"/>
        <v>-</v>
      </c>
      <c r="I242" s="51" t="str">
        <f t="shared" si="95"/>
        <v>-</v>
      </c>
      <c r="J242" s="29" t="str">
        <f t="shared" si="96"/>
        <v>-</v>
      </c>
      <c r="K242" s="46" t="str">
        <f t="shared" si="97"/>
        <v>-</v>
      </c>
      <c r="L242" s="29" t="str">
        <f t="shared" si="98"/>
        <v>-</v>
      </c>
      <c r="M242" s="29" t="str">
        <f t="shared" si="99"/>
        <v xml:space="preserve"> </v>
      </c>
      <c r="N242" s="29" t="str">
        <f t="shared" ca="1" si="100"/>
        <v xml:space="preserve"> </v>
      </c>
      <c r="O242" s="8">
        <f>Замеры!R238</f>
        <v>0</v>
      </c>
      <c r="P242" s="8" t="b">
        <f t="shared" si="88"/>
        <v>1</v>
      </c>
      <c r="Q242" s="8" t="b">
        <f t="shared" si="89"/>
        <v>1</v>
      </c>
      <c r="R242" s="8" t="b">
        <f t="shared" si="90"/>
        <v>1</v>
      </c>
      <c r="S242" s="8" t="s">
        <v>72</v>
      </c>
      <c r="T242" s="8" t="e">
        <f t="shared" si="101"/>
        <v>#VALUE!</v>
      </c>
      <c r="U242" s="12" t="s">
        <v>72</v>
      </c>
      <c r="V242" s="8" t="e">
        <f t="shared" si="102"/>
        <v>#VALUE!</v>
      </c>
      <c r="X242" s="13" t="str">
        <f t="shared" si="91"/>
        <v xml:space="preserve"> </v>
      </c>
      <c r="Y242" s="8" t="e">
        <f t="shared" si="103"/>
        <v>#VALUE!</v>
      </c>
      <c r="AA242" s="14" t="e">
        <f t="shared" ca="1" si="104"/>
        <v>#VALUE!</v>
      </c>
      <c r="AB242" s="14" t="e">
        <f t="shared" ca="1" si="105"/>
        <v>#VALUE!</v>
      </c>
      <c r="AC242" s="14" t="e">
        <f t="shared" ca="1" si="106"/>
        <v>#VALUE!</v>
      </c>
      <c r="AD242" s="8" t="e">
        <f t="shared" ca="1" si="107"/>
        <v>#VALUE!</v>
      </c>
      <c r="AE242" s="8" t="e">
        <f t="shared" ca="1" si="108"/>
        <v>#VALUE!</v>
      </c>
      <c r="AF242" s="8" t="e">
        <f t="shared" ca="1" si="109"/>
        <v>#VALUE!</v>
      </c>
    </row>
    <row r="243" spans="1:32" x14ac:dyDescent="0.3">
      <c r="A243" s="35">
        <f>IF(Замеры!B239=0, " ", Замеры!B239)</f>
        <v>236</v>
      </c>
      <c r="B243" s="49" t="str">
        <f>Замеры!G239</f>
        <v xml:space="preserve">Группа от QF </v>
      </c>
      <c r="C243" s="49" t="str">
        <f>IF(Замеры!J239=0, " ", Замеры!J239)</f>
        <v xml:space="preserve"> </v>
      </c>
      <c r="D243" s="49" t="str">
        <f>IF(O243=0, " ", CONCATENATE(Замеры!T239,Замеры!U239,Замеры!V239,Замеры!W239,Замеры!AB239))</f>
        <v xml:space="preserve"> </v>
      </c>
      <c r="E243" s="49" t="str">
        <f>IF(Замеры!L239=0, " ", Замеры!L239)</f>
        <v xml:space="preserve"> </v>
      </c>
      <c r="F243" s="49" t="e">
        <f t="shared" si="92"/>
        <v>#VALUE!</v>
      </c>
      <c r="G243" s="51" t="str">
        <f t="shared" si="93"/>
        <v>-</v>
      </c>
      <c r="H243" s="52" t="str">
        <f t="shared" si="94"/>
        <v>-</v>
      </c>
      <c r="I243" s="51" t="str">
        <f t="shared" si="95"/>
        <v>-</v>
      </c>
      <c r="J243" s="29" t="str">
        <f t="shared" si="96"/>
        <v>-</v>
      </c>
      <c r="K243" s="46" t="str">
        <f t="shared" si="97"/>
        <v>-</v>
      </c>
      <c r="L243" s="29" t="str">
        <f t="shared" si="98"/>
        <v>-</v>
      </c>
      <c r="M243" s="29" t="str">
        <f t="shared" si="99"/>
        <v xml:space="preserve"> </v>
      </c>
      <c r="N243" s="29" t="str">
        <f t="shared" ca="1" si="100"/>
        <v xml:space="preserve"> </v>
      </c>
      <c r="O243" s="8">
        <f>Замеры!R239</f>
        <v>0</v>
      </c>
      <c r="P243" s="8" t="b">
        <f t="shared" si="88"/>
        <v>1</v>
      </c>
      <c r="Q243" s="8" t="b">
        <f t="shared" si="89"/>
        <v>1</v>
      </c>
      <c r="R243" s="8" t="b">
        <f t="shared" si="90"/>
        <v>1</v>
      </c>
      <c r="S243" s="8" t="s">
        <v>72</v>
      </c>
      <c r="T243" s="8" t="e">
        <f t="shared" si="101"/>
        <v>#VALUE!</v>
      </c>
      <c r="U243" s="12" t="s">
        <v>72</v>
      </c>
      <c r="V243" s="8" t="e">
        <f t="shared" si="102"/>
        <v>#VALUE!</v>
      </c>
      <c r="X243" s="13" t="str">
        <f t="shared" si="91"/>
        <v xml:space="preserve"> </v>
      </c>
      <c r="Y243" s="8" t="e">
        <f t="shared" si="103"/>
        <v>#VALUE!</v>
      </c>
      <c r="AA243" s="14" t="e">
        <f t="shared" ca="1" si="104"/>
        <v>#VALUE!</v>
      </c>
      <c r="AB243" s="14" t="e">
        <f t="shared" ca="1" si="105"/>
        <v>#VALUE!</v>
      </c>
      <c r="AC243" s="14" t="e">
        <f t="shared" ca="1" si="106"/>
        <v>#VALUE!</v>
      </c>
      <c r="AD243" s="8" t="e">
        <f t="shared" ca="1" si="107"/>
        <v>#VALUE!</v>
      </c>
      <c r="AE243" s="8" t="e">
        <f t="shared" ca="1" si="108"/>
        <v>#VALUE!</v>
      </c>
      <c r="AF243" s="8" t="e">
        <f t="shared" ca="1" si="109"/>
        <v>#VALUE!</v>
      </c>
    </row>
    <row r="244" spans="1:32" x14ac:dyDescent="0.3">
      <c r="A244" s="35">
        <f>IF(Замеры!B240=0, " ", Замеры!B240)</f>
        <v>237</v>
      </c>
      <c r="B244" s="49" t="str">
        <f>Замеры!G240</f>
        <v xml:space="preserve">Группа от QF </v>
      </c>
      <c r="C244" s="49" t="str">
        <f>IF(Замеры!J240=0, " ", Замеры!J240)</f>
        <v xml:space="preserve"> </v>
      </c>
      <c r="D244" s="49" t="str">
        <f>IF(O244=0, " ", CONCATENATE(Замеры!T240,Замеры!U240,Замеры!V240,Замеры!W240,Замеры!AB240))</f>
        <v xml:space="preserve"> </v>
      </c>
      <c r="E244" s="49" t="str">
        <f>IF(Замеры!L240=0, " ", Замеры!L240)</f>
        <v xml:space="preserve"> </v>
      </c>
      <c r="F244" s="49" t="e">
        <f t="shared" si="92"/>
        <v>#VALUE!</v>
      </c>
      <c r="G244" s="51" t="str">
        <f t="shared" si="93"/>
        <v>-</v>
      </c>
      <c r="H244" s="52" t="str">
        <f t="shared" si="94"/>
        <v>-</v>
      </c>
      <c r="I244" s="51" t="str">
        <f t="shared" si="95"/>
        <v>-</v>
      </c>
      <c r="J244" s="29" t="str">
        <f t="shared" si="96"/>
        <v>-</v>
      </c>
      <c r="K244" s="46" t="str">
        <f t="shared" si="97"/>
        <v>-</v>
      </c>
      <c r="L244" s="29" t="str">
        <f t="shared" si="98"/>
        <v>-</v>
      </c>
      <c r="M244" s="29" t="str">
        <f t="shared" si="99"/>
        <v xml:space="preserve"> </v>
      </c>
      <c r="N244" s="29" t="str">
        <f t="shared" ca="1" si="100"/>
        <v xml:space="preserve"> </v>
      </c>
      <c r="O244" s="8">
        <f>Замеры!R240</f>
        <v>0</v>
      </c>
      <c r="P244" s="8" t="b">
        <f t="shared" si="88"/>
        <v>1</v>
      </c>
      <c r="Q244" s="8" t="b">
        <f t="shared" si="89"/>
        <v>1</v>
      </c>
      <c r="R244" s="8" t="b">
        <f t="shared" si="90"/>
        <v>1</v>
      </c>
      <c r="S244" s="8" t="s">
        <v>72</v>
      </c>
      <c r="T244" s="8" t="e">
        <f t="shared" si="101"/>
        <v>#VALUE!</v>
      </c>
      <c r="U244" s="12" t="s">
        <v>72</v>
      </c>
      <c r="V244" s="8" t="e">
        <f t="shared" si="102"/>
        <v>#VALUE!</v>
      </c>
      <c r="X244" s="13" t="str">
        <f t="shared" si="91"/>
        <v xml:space="preserve"> </v>
      </c>
      <c r="Y244" s="8" t="e">
        <f t="shared" si="103"/>
        <v>#VALUE!</v>
      </c>
      <c r="AA244" s="14" t="e">
        <f t="shared" ca="1" si="104"/>
        <v>#VALUE!</v>
      </c>
      <c r="AB244" s="14" t="e">
        <f t="shared" ca="1" si="105"/>
        <v>#VALUE!</v>
      </c>
      <c r="AC244" s="14" t="e">
        <f t="shared" ca="1" si="106"/>
        <v>#VALUE!</v>
      </c>
      <c r="AD244" s="8" t="e">
        <f t="shared" ca="1" si="107"/>
        <v>#VALUE!</v>
      </c>
      <c r="AE244" s="8" t="e">
        <f t="shared" ca="1" si="108"/>
        <v>#VALUE!</v>
      </c>
      <c r="AF244" s="8" t="e">
        <f t="shared" ca="1" si="109"/>
        <v>#VALUE!</v>
      </c>
    </row>
    <row r="245" spans="1:32" x14ac:dyDescent="0.3">
      <c r="A245" s="35">
        <f>IF(Замеры!B241=0, " ", Замеры!B241)</f>
        <v>238</v>
      </c>
      <c r="B245" s="49" t="str">
        <f>Замеры!G241</f>
        <v xml:space="preserve">Группа от QF </v>
      </c>
      <c r="C245" s="49" t="str">
        <f>IF(Замеры!J241=0, " ", Замеры!J241)</f>
        <v xml:space="preserve"> </v>
      </c>
      <c r="D245" s="49" t="str">
        <f>IF(O245=0, " ", CONCATENATE(Замеры!T241,Замеры!U241,Замеры!V241,Замеры!W241,Замеры!AB241))</f>
        <v xml:space="preserve"> </v>
      </c>
      <c r="E245" s="49" t="str">
        <f>IF(Замеры!L241=0, " ", Замеры!L241)</f>
        <v xml:space="preserve"> </v>
      </c>
      <c r="F245" s="49" t="e">
        <f t="shared" si="92"/>
        <v>#VALUE!</v>
      </c>
      <c r="G245" s="51" t="str">
        <f t="shared" si="93"/>
        <v>-</v>
      </c>
      <c r="H245" s="52" t="str">
        <f t="shared" si="94"/>
        <v>-</v>
      </c>
      <c r="I245" s="51" t="str">
        <f t="shared" si="95"/>
        <v>-</v>
      </c>
      <c r="J245" s="29" t="str">
        <f t="shared" si="96"/>
        <v>-</v>
      </c>
      <c r="K245" s="46" t="str">
        <f t="shared" si="97"/>
        <v>-</v>
      </c>
      <c r="L245" s="29" t="str">
        <f t="shared" si="98"/>
        <v>-</v>
      </c>
      <c r="M245" s="29" t="str">
        <f t="shared" si="99"/>
        <v xml:space="preserve"> </v>
      </c>
      <c r="N245" s="29" t="str">
        <f t="shared" ca="1" si="100"/>
        <v xml:space="preserve"> </v>
      </c>
      <c r="O245" s="8">
        <f>Замеры!R241</f>
        <v>0</v>
      </c>
      <c r="P245" s="8" t="b">
        <f t="shared" si="88"/>
        <v>1</v>
      </c>
      <c r="Q245" s="8" t="b">
        <f t="shared" si="89"/>
        <v>1</v>
      </c>
      <c r="R245" s="8" t="b">
        <f t="shared" si="90"/>
        <v>1</v>
      </c>
      <c r="S245" s="8" t="s">
        <v>72</v>
      </c>
      <c r="T245" s="8" t="e">
        <f t="shared" si="101"/>
        <v>#VALUE!</v>
      </c>
      <c r="U245" s="12" t="s">
        <v>72</v>
      </c>
      <c r="V245" s="8" t="e">
        <f t="shared" si="102"/>
        <v>#VALUE!</v>
      </c>
      <c r="X245" s="13" t="str">
        <f t="shared" si="91"/>
        <v xml:space="preserve"> </v>
      </c>
      <c r="Y245" s="8" t="e">
        <f t="shared" si="103"/>
        <v>#VALUE!</v>
      </c>
      <c r="AA245" s="14" t="e">
        <f t="shared" ca="1" si="104"/>
        <v>#VALUE!</v>
      </c>
      <c r="AB245" s="14" t="e">
        <f t="shared" ca="1" si="105"/>
        <v>#VALUE!</v>
      </c>
      <c r="AC245" s="14" t="e">
        <f t="shared" ca="1" si="106"/>
        <v>#VALUE!</v>
      </c>
      <c r="AD245" s="8" t="e">
        <f t="shared" ca="1" si="107"/>
        <v>#VALUE!</v>
      </c>
      <c r="AE245" s="8" t="e">
        <f t="shared" ca="1" si="108"/>
        <v>#VALUE!</v>
      </c>
      <c r="AF245" s="8" t="e">
        <f t="shared" ca="1" si="109"/>
        <v>#VALUE!</v>
      </c>
    </row>
    <row r="246" spans="1:32" x14ac:dyDescent="0.3">
      <c r="A246" s="35">
        <f>IF(Замеры!B242=0, " ", Замеры!B242)</f>
        <v>239</v>
      </c>
      <c r="B246" s="49" t="str">
        <f>Замеры!G242</f>
        <v xml:space="preserve">Группа от QF </v>
      </c>
      <c r="C246" s="49" t="str">
        <f>IF(Замеры!J242=0, " ", Замеры!J242)</f>
        <v xml:space="preserve"> </v>
      </c>
      <c r="D246" s="49" t="str">
        <f>IF(O246=0, " ", CONCATENATE(Замеры!T242,Замеры!U242,Замеры!V242,Замеры!W242,Замеры!AB242))</f>
        <v xml:space="preserve"> </v>
      </c>
      <c r="E246" s="49" t="str">
        <f>IF(Замеры!L242=0, " ", Замеры!L242)</f>
        <v xml:space="preserve"> </v>
      </c>
      <c r="F246" s="49" t="e">
        <f t="shared" si="92"/>
        <v>#VALUE!</v>
      </c>
      <c r="G246" s="51" t="str">
        <f t="shared" si="93"/>
        <v>-</v>
      </c>
      <c r="H246" s="52" t="str">
        <f t="shared" si="94"/>
        <v>-</v>
      </c>
      <c r="I246" s="51" t="str">
        <f t="shared" si="95"/>
        <v>-</v>
      </c>
      <c r="J246" s="29" t="str">
        <f t="shared" si="96"/>
        <v>-</v>
      </c>
      <c r="K246" s="46" t="str">
        <f t="shared" si="97"/>
        <v>-</v>
      </c>
      <c r="L246" s="29" t="str">
        <f t="shared" si="98"/>
        <v>-</v>
      </c>
      <c r="M246" s="29" t="str">
        <f t="shared" si="99"/>
        <v xml:space="preserve"> </v>
      </c>
      <c r="N246" s="29" t="str">
        <f t="shared" ca="1" si="100"/>
        <v xml:space="preserve"> </v>
      </c>
      <c r="O246" s="8">
        <f>Замеры!R242</f>
        <v>0</v>
      </c>
      <c r="P246" s="8" t="b">
        <f t="shared" si="88"/>
        <v>1</v>
      </c>
      <c r="Q246" s="8" t="b">
        <f t="shared" si="89"/>
        <v>1</v>
      </c>
      <c r="R246" s="8" t="b">
        <f t="shared" si="90"/>
        <v>1</v>
      </c>
      <c r="S246" s="8" t="s">
        <v>72</v>
      </c>
      <c r="T246" s="8" t="e">
        <f t="shared" si="101"/>
        <v>#VALUE!</v>
      </c>
      <c r="U246" s="12" t="s">
        <v>72</v>
      </c>
      <c r="V246" s="8" t="e">
        <f t="shared" si="102"/>
        <v>#VALUE!</v>
      </c>
      <c r="X246" s="13" t="str">
        <f t="shared" si="91"/>
        <v xml:space="preserve"> </v>
      </c>
      <c r="Y246" s="8" t="e">
        <f t="shared" si="103"/>
        <v>#VALUE!</v>
      </c>
      <c r="AA246" s="14" t="e">
        <f t="shared" ca="1" si="104"/>
        <v>#VALUE!</v>
      </c>
      <c r="AB246" s="14" t="e">
        <f t="shared" ca="1" si="105"/>
        <v>#VALUE!</v>
      </c>
      <c r="AC246" s="14" t="e">
        <f t="shared" ca="1" si="106"/>
        <v>#VALUE!</v>
      </c>
      <c r="AD246" s="8" t="e">
        <f t="shared" ca="1" si="107"/>
        <v>#VALUE!</v>
      </c>
      <c r="AE246" s="8" t="e">
        <f t="shared" ca="1" si="108"/>
        <v>#VALUE!</v>
      </c>
      <c r="AF246" s="8" t="e">
        <f t="shared" ca="1" si="109"/>
        <v>#VALUE!</v>
      </c>
    </row>
    <row r="247" spans="1:32" x14ac:dyDescent="0.3">
      <c r="A247" s="35">
        <f>IF(Замеры!B243=0, " ", Замеры!B243)</f>
        <v>240</v>
      </c>
      <c r="B247" s="49" t="str">
        <f>Замеры!G243</f>
        <v xml:space="preserve">Группа от QF </v>
      </c>
      <c r="C247" s="49" t="str">
        <f>IF(Замеры!J243=0, " ", Замеры!J243)</f>
        <v xml:space="preserve"> </v>
      </c>
      <c r="D247" s="49" t="str">
        <f>IF(O247=0, " ", CONCATENATE(Замеры!T243,Замеры!U243,Замеры!V243,Замеры!W243,Замеры!AB243))</f>
        <v xml:space="preserve"> </v>
      </c>
      <c r="E247" s="49" t="str">
        <f>IF(Замеры!L243=0, " ", Замеры!L243)</f>
        <v xml:space="preserve"> </v>
      </c>
      <c r="F247" s="49" t="e">
        <f t="shared" si="92"/>
        <v>#VALUE!</v>
      </c>
      <c r="G247" s="51" t="str">
        <f t="shared" si="93"/>
        <v>-</v>
      </c>
      <c r="H247" s="52" t="str">
        <f t="shared" si="94"/>
        <v>-</v>
      </c>
      <c r="I247" s="51" t="str">
        <f t="shared" si="95"/>
        <v>-</v>
      </c>
      <c r="J247" s="29" t="str">
        <f t="shared" si="96"/>
        <v>-</v>
      </c>
      <c r="K247" s="46" t="str">
        <f t="shared" si="97"/>
        <v>-</v>
      </c>
      <c r="L247" s="29" t="str">
        <f t="shared" si="98"/>
        <v>-</v>
      </c>
      <c r="M247" s="29" t="str">
        <f t="shared" si="99"/>
        <v xml:space="preserve"> </v>
      </c>
      <c r="N247" s="29" t="str">
        <f t="shared" ca="1" si="100"/>
        <v xml:space="preserve"> </v>
      </c>
      <c r="O247" s="8">
        <f>Замеры!R243</f>
        <v>0</v>
      </c>
      <c r="P247" s="8" t="b">
        <f t="shared" si="88"/>
        <v>1</v>
      </c>
      <c r="Q247" s="8" t="b">
        <f t="shared" si="89"/>
        <v>1</v>
      </c>
      <c r="R247" s="8" t="b">
        <f t="shared" si="90"/>
        <v>1</v>
      </c>
      <c r="S247" s="8" t="s">
        <v>72</v>
      </c>
      <c r="T247" s="8" t="e">
        <f t="shared" si="101"/>
        <v>#VALUE!</v>
      </c>
      <c r="U247" s="12" t="s">
        <v>72</v>
      </c>
      <c r="V247" s="8" t="e">
        <f t="shared" si="102"/>
        <v>#VALUE!</v>
      </c>
      <c r="X247" s="13" t="str">
        <f t="shared" si="91"/>
        <v xml:space="preserve"> </v>
      </c>
      <c r="Y247" s="8" t="e">
        <f t="shared" si="103"/>
        <v>#VALUE!</v>
      </c>
      <c r="AA247" s="14" t="e">
        <f t="shared" ca="1" si="104"/>
        <v>#VALUE!</v>
      </c>
      <c r="AB247" s="14" t="e">
        <f t="shared" ca="1" si="105"/>
        <v>#VALUE!</v>
      </c>
      <c r="AC247" s="14" t="e">
        <f t="shared" ca="1" si="106"/>
        <v>#VALUE!</v>
      </c>
      <c r="AD247" s="8" t="e">
        <f t="shared" ca="1" si="107"/>
        <v>#VALUE!</v>
      </c>
      <c r="AE247" s="8" t="e">
        <f t="shared" ca="1" si="108"/>
        <v>#VALUE!</v>
      </c>
      <c r="AF247" s="8" t="e">
        <f t="shared" ca="1" si="109"/>
        <v>#VALUE!</v>
      </c>
    </row>
    <row r="248" spans="1:32" x14ac:dyDescent="0.3">
      <c r="A248" s="35">
        <f>IF(Замеры!B244=0, " ", Замеры!B244)</f>
        <v>241</v>
      </c>
      <c r="B248" s="49" t="str">
        <f>Замеры!G244</f>
        <v xml:space="preserve">Группа от QF </v>
      </c>
      <c r="C248" s="49" t="str">
        <f>IF(Замеры!J244=0, " ", Замеры!J244)</f>
        <v xml:space="preserve"> </v>
      </c>
      <c r="D248" s="49" t="str">
        <f>IF(O248=0, " ", CONCATENATE(Замеры!T244,Замеры!U244,Замеры!V244,Замеры!W244,Замеры!AB244))</f>
        <v xml:space="preserve"> </v>
      </c>
      <c r="E248" s="49" t="str">
        <f>IF(Замеры!L244=0, " ", Замеры!L244)</f>
        <v xml:space="preserve"> </v>
      </c>
      <c r="F248" s="49" t="e">
        <f t="shared" si="92"/>
        <v>#VALUE!</v>
      </c>
      <c r="G248" s="51" t="str">
        <f t="shared" si="93"/>
        <v>-</v>
      </c>
      <c r="H248" s="52" t="str">
        <f t="shared" si="94"/>
        <v>-</v>
      </c>
      <c r="I248" s="51" t="str">
        <f t="shared" si="95"/>
        <v>-</v>
      </c>
      <c r="J248" s="29" t="str">
        <f t="shared" si="96"/>
        <v>-</v>
      </c>
      <c r="K248" s="46" t="str">
        <f t="shared" si="97"/>
        <v>-</v>
      </c>
      <c r="L248" s="29" t="str">
        <f t="shared" si="98"/>
        <v>-</v>
      </c>
      <c r="M248" s="29" t="str">
        <f t="shared" si="99"/>
        <v xml:space="preserve"> </v>
      </c>
      <c r="N248" s="29" t="str">
        <f t="shared" ca="1" si="100"/>
        <v xml:space="preserve"> </v>
      </c>
      <c r="O248" s="8">
        <f>Замеры!R244</f>
        <v>0</v>
      </c>
      <c r="P248" s="8" t="b">
        <f t="shared" si="88"/>
        <v>1</v>
      </c>
      <c r="Q248" s="8" t="b">
        <f t="shared" si="89"/>
        <v>1</v>
      </c>
      <c r="R248" s="8" t="b">
        <f t="shared" si="90"/>
        <v>1</v>
      </c>
      <c r="S248" s="8" t="s">
        <v>72</v>
      </c>
      <c r="T248" s="8" t="e">
        <f t="shared" si="101"/>
        <v>#VALUE!</v>
      </c>
      <c r="U248" s="12" t="s">
        <v>72</v>
      </c>
      <c r="V248" s="8" t="e">
        <f t="shared" si="102"/>
        <v>#VALUE!</v>
      </c>
      <c r="X248" s="13" t="str">
        <f t="shared" si="91"/>
        <v xml:space="preserve"> </v>
      </c>
      <c r="Y248" s="8" t="e">
        <f t="shared" si="103"/>
        <v>#VALUE!</v>
      </c>
      <c r="AA248" s="14" t="e">
        <f t="shared" ca="1" si="104"/>
        <v>#VALUE!</v>
      </c>
      <c r="AB248" s="14" t="e">
        <f t="shared" ca="1" si="105"/>
        <v>#VALUE!</v>
      </c>
      <c r="AC248" s="14" t="e">
        <f t="shared" ca="1" si="106"/>
        <v>#VALUE!</v>
      </c>
      <c r="AD248" s="8" t="e">
        <f t="shared" ca="1" si="107"/>
        <v>#VALUE!</v>
      </c>
      <c r="AE248" s="8" t="e">
        <f t="shared" ca="1" si="108"/>
        <v>#VALUE!</v>
      </c>
      <c r="AF248" s="8" t="e">
        <f t="shared" ca="1" si="109"/>
        <v>#VALUE!</v>
      </c>
    </row>
    <row r="249" spans="1:32" x14ac:dyDescent="0.3">
      <c r="A249" s="35">
        <f>IF(Замеры!B245=0, " ", Замеры!B245)</f>
        <v>242</v>
      </c>
      <c r="B249" s="49" t="str">
        <f>Замеры!G245</f>
        <v xml:space="preserve">Группа от QF </v>
      </c>
      <c r="C249" s="49" t="str">
        <f>IF(Замеры!J245=0, " ", Замеры!J245)</f>
        <v xml:space="preserve"> </v>
      </c>
      <c r="D249" s="49" t="str">
        <f>IF(O249=0, " ", CONCATENATE(Замеры!T245,Замеры!U245,Замеры!V245,Замеры!W245,Замеры!AB245))</f>
        <v xml:space="preserve"> </v>
      </c>
      <c r="E249" s="49" t="str">
        <f>IF(Замеры!L245=0, " ", Замеры!L245)</f>
        <v xml:space="preserve"> </v>
      </c>
      <c r="F249" s="49" t="e">
        <f t="shared" si="92"/>
        <v>#VALUE!</v>
      </c>
      <c r="G249" s="51" t="str">
        <f t="shared" si="93"/>
        <v>-</v>
      </c>
      <c r="H249" s="52" t="str">
        <f t="shared" si="94"/>
        <v>-</v>
      </c>
      <c r="I249" s="51" t="str">
        <f t="shared" si="95"/>
        <v>-</v>
      </c>
      <c r="J249" s="29" t="str">
        <f t="shared" si="96"/>
        <v>-</v>
      </c>
      <c r="K249" s="46" t="str">
        <f t="shared" si="97"/>
        <v>-</v>
      </c>
      <c r="L249" s="29" t="str">
        <f t="shared" si="98"/>
        <v>-</v>
      </c>
      <c r="M249" s="29" t="str">
        <f t="shared" si="99"/>
        <v xml:space="preserve"> </v>
      </c>
      <c r="N249" s="29" t="str">
        <f t="shared" ca="1" si="100"/>
        <v xml:space="preserve"> </v>
      </c>
      <c r="O249" s="8">
        <f>Замеры!R245</f>
        <v>0</v>
      </c>
      <c r="P249" s="8" t="b">
        <f t="shared" si="88"/>
        <v>1</v>
      </c>
      <c r="Q249" s="8" t="b">
        <f t="shared" si="89"/>
        <v>1</v>
      </c>
      <c r="R249" s="8" t="b">
        <f t="shared" si="90"/>
        <v>1</v>
      </c>
      <c r="S249" s="8" t="s">
        <v>72</v>
      </c>
      <c r="T249" s="8" t="e">
        <f t="shared" si="101"/>
        <v>#VALUE!</v>
      </c>
      <c r="U249" s="12" t="s">
        <v>72</v>
      </c>
      <c r="V249" s="8" t="e">
        <f t="shared" si="102"/>
        <v>#VALUE!</v>
      </c>
      <c r="X249" s="13" t="str">
        <f t="shared" si="91"/>
        <v xml:space="preserve"> </v>
      </c>
      <c r="Y249" s="8" t="e">
        <f t="shared" si="103"/>
        <v>#VALUE!</v>
      </c>
      <c r="AA249" s="14" t="e">
        <f t="shared" ca="1" si="104"/>
        <v>#VALUE!</v>
      </c>
      <c r="AB249" s="14" t="e">
        <f t="shared" ca="1" si="105"/>
        <v>#VALUE!</v>
      </c>
      <c r="AC249" s="14" t="e">
        <f t="shared" ca="1" si="106"/>
        <v>#VALUE!</v>
      </c>
      <c r="AD249" s="8" t="e">
        <f t="shared" ca="1" si="107"/>
        <v>#VALUE!</v>
      </c>
      <c r="AE249" s="8" t="e">
        <f t="shared" ca="1" si="108"/>
        <v>#VALUE!</v>
      </c>
      <c r="AF249" s="8" t="e">
        <f t="shared" ca="1" si="109"/>
        <v>#VALUE!</v>
      </c>
    </row>
    <row r="250" spans="1:32" x14ac:dyDescent="0.3">
      <c r="A250" s="35">
        <f>IF(Замеры!B246=0, " ", Замеры!B246)</f>
        <v>243</v>
      </c>
      <c r="B250" s="49" t="str">
        <f>Замеры!G246</f>
        <v xml:space="preserve">Группа от QF </v>
      </c>
      <c r="C250" s="49" t="str">
        <f>IF(Замеры!J246=0, " ", Замеры!J246)</f>
        <v xml:space="preserve"> </v>
      </c>
      <c r="D250" s="49" t="str">
        <f>IF(O250=0, " ", CONCATENATE(Замеры!T246,Замеры!U246,Замеры!V246,Замеры!W246,Замеры!AB246))</f>
        <v xml:space="preserve"> </v>
      </c>
      <c r="E250" s="49" t="str">
        <f>IF(Замеры!L246=0, " ", Замеры!L246)</f>
        <v xml:space="preserve"> </v>
      </c>
      <c r="F250" s="49" t="e">
        <f t="shared" si="92"/>
        <v>#VALUE!</v>
      </c>
      <c r="G250" s="51" t="str">
        <f t="shared" si="93"/>
        <v>-</v>
      </c>
      <c r="H250" s="52" t="str">
        <f t="shared" si="94"/>
        <v>-</v>
      </c>
      <c r="I250" s="51" t="str">
        <f t="shared" si="95"/>
        <v>-</v>
      </c>
      <c r="J250" s="29" t="str">
        <f t="shared" si="96"/>
        <v>-</v>
      </c>
      <c r="K250" s="46" t="str">
        <f t="shared" si="97"/>
        <v>-</v>
      </c>
      <c r="L250" s="29" t="str">
        <f t="shared" si="98"/>
        <v>-</v>
      </c>
      <c r="M250" s="29" t="str">
        <f t="shared" si="99"/>
        <v xml:space="preserve"> </v>
      </c>
      <c r="N250" s="29" t="str">
        <f t="shared" ca="1" si="100"/>
        <v xml:space="preserve"> </v>
      </c>
      <c r="O250" s="8">
        <f>Замеры!R246</f>
        <v>0</v>
      </c>
      <c r="P250" s="8" t="b">
        <f t="shared" si="88"/>
        <v>1</v>
      </c>
      <c r="Q250" s="8" t="b">
        <f t="shared" si="89"/>
        <v>1</v>
      </c>
      <c r="R250" s="8" t="b">
        <f t="shared" si="90"/>
        <v>1</v>
      </c>
      <c r="S250" s="8" t="s">
        <v>72</v>
      </c>
      <c r="T250" s="8" t="e">
        <f t="shared" si="101"/>
        <v>#VALUE!</v>
      </c>
      <c r="U250" s="12" t="s">
        <v>72</v>
      </c>
      <c r="V250" s="8" t="e">
        <f t="shared" si="102"/>
        <v>#VALUE!</v>
      </c>
      <c r="X250" s="13" t="str">
        <f t="shared" si="91"/>
        <v xml:space="preserve"> </v>
      </c>
      <c r="Y250" s="8" t="e">
        <f t="shared" si="103"/>
        <v>#VALUE!</v>
      </c>
      <c r="AA250" s="14" t="e">
        <f t="shared" ca="1" si="104"/>
        <v>#VALUE!</v>
      </c>
      <c r="AB250" s="14" t="e">
        <f t="shared" ca="1" si="105"/>
        <v>#VALUE!</v>
      </c>
      <c r="AC250" s="14" t="e">
        <f t="shared" ca="1" si="106"/>
        <v>#VALUE!</v>
      </c>
      <c r="AD250" s="8" t="e">
        <f t="shared" ca="1" si="107"/>
        <v>#VALUE!</v>
      </c>
      <c r="AE250" s="8" t="e">
        <f t="shared" ca="1" si="108"/>
        <v>#VALUE!</v>
      </c>
      <c r="AF250" s="8" t="e">
        <f t="shared" ca="1" si="109"/>
        <v>#VALUE!</v>
      </c>
    </row>
    <row r="251" spans="1:32" x14ac:dyDescent="0.3">
      <c r="A251" s="35">
        <f>IF(Замеры!B247=0, " ", Замеры!B247)</f>
        <v>244</v>
      </c>
      <c r="B251" s="49" t="str">
        <f>Замеры!G247</f>
        <v xml:space="preserve">Группа от QF </v>
      </c>
      <c r="C251" s="49" t="str">
        <f>IF(Замеры!J247=0, " ", Замеры!J247)</f>
        <v xml:space="preserve"> </v>
      </c>
      <c r="D251" s="49" t="str">
        <f>IF(O251=0, " ", CONCATENATE(Замеры!T247,Замеры!U247,Замеры!V247,Замеры!W247,Замеры!AB247))</f>
        <v xml:space="preserve"> </v>
      </c>
      <c r="E251" s="49" t="str">
        <f>IF(Замеры!L247=0, " ", Замеры!L247)</f>
        <v xml:space="preserve"> </v>
      </c>
      <c r="F251" s="49" t="e">
        <f t="shared" si="92"/>
        <v>#VALUE!</v>
      </c>
      <c r="G251" s="51" t="str">
        <f t="shared" si="93"/>
        <v>-</v>
      </c>
      <c r="H251" s="52" t="str">
        <f t="shared" si="94"/>
        <v>-</v>
      </c>
      <c r="I251" s="51" t="str">
        <f t="shared" si="95"/>
        <v>-</v>
      </c>
      <c r="J251" s="29" t="str">
        <f t="shared" si="96"/>
        <v>-</v>
      </c>
      <c r="K251" s="46" t="str">
        <f t="shared" si="97"/>
        <v>-</v>
      </c>
      <c r="L251" s="29" t="str">
        <f t="shared" si="98"/>
        <v>-</v>
      </c>
      <c r="M251" s="29" t="str">
        <f t="shared" si="99"/>
        <v xml:space="preserve"> </v>
      </c>
      <c r="N251" s="29" t="str">
        <f t="shared" ca="1" si="100"/>
        <v xml:space="preserve"> </v>
      </c>
      <c r="O251" s="8">
        <f>Замеры!R247</f>
        <v>0</v>
      </c>
      <c r="P251" s="8" t="b">
        <f t="shared" si="88"/>
        <v>1</v>
      </c>
      <c r="Q251" s="8" t="b">
        <f t="shared" si="89"/>
        <v>1</v>
      </c>
      <c r="R251" s="8" t="b">
        <f t="shared" si="90"/>
        <v>1</v>
      </c>
      <c r="S251" s="8" t="s">
        <v>72</v>
      </c>
      <c r="T251" s="8" t="e">
        <f t="shared" si="101"/>
        <v>#VALUE!</v>
      </c>
      <c r="U251" s="12" t="s">
        <v>72</v>
      </c>
      <c r="V251" s="8" t="e">
        <f t="shared" si="102"/>
        <v>#VALUE!</v>
      </c>
      <c r="X251" s="13" t="str">
        <f t="shared" si="91"/>
        <v xml:space="preserve"> </v>
      </c>
      <c r="Y251" s="8" t="e">
        <f t="shared" si="103"/>
        <v>#VALUE!</v>
      </c>
      <c r="AA251" s="14" t="e">
        <f t="shared" ca="1" si="104"/>
        <v>#VALUE!</v>
      </c>
      <c r="AB251" s="14" t="e">
        <f t="shared" ca="1" si="105"/>
        <v>#VALUE!</v>
      </c>
      <c r="AC251" s="14" t="e">
        <f t="shared" ca="1" si="106"/>
        <v>#VALUE!</v>
      </c>
      <c r="AD251" s="8" t="e">
        <f t="shared" ca="1" si="107"/>
        <v>#VALUE!</v>
      </c>
      <c r="AE251" s="8" t="e">
        <f t="shared" ca="1" si="108"/>
        <v>#VALUE!</v>
      </c>
      <c r="AF251" s="8" t="e">
        <f t="shared" ca="1" si="109"/>
        <v>#VALUE!</v>
      </c>
    </row>
    <row r="252" spans="1:32" x14ac:dyDescent="0.3">
      <c r="A252" s="35">
        <f>IF(Замеры!B248=0, " ", Замеры!B248)</f>
        <v>245</v>
      </c>
      <c r="B252" s="49" t="str">
        <f>Замеры!G248</f>
        <v xml:space="preserve">Группа от QF </v>
      </c>
      <c r="C252" s="49" t="str">
        <f>IF(Замеры!J248=0, " ", Замеры!J248)</f>
        <v xml:space="preserve"> </v>
      </c>
      <c r="D252" s="49" t="str">
        <f>IF(O252=0, " ", CONCATENATE(Замеры!T248,Замеры!U248,Замеры!V248,Замеры!W248,Замеры!AB248))</f>
        <v xml:space="preserve"> </v>
      </c>
      <c r="E252" s="49" t="str">
        <f>IF(Замеры!L248=0, " ", Замеры!L248)</f>
        <v xml:space="preserve"> </v>
      </c>
      <c r="F252" s="49" t="e">
        <f t="shared" si="92"/>
        <v>#VALUE!</v>
      </c>
      <c r="G252" s="51" t="str">
        <f t="shared" si="93"/>
        <v>-</v>
      </c>
      <c r="H252" s="52" t="str">
        <f t="shared" si="94"/>
        <v>-</v>
      </c>
      <c r="I252" s="51" t="str">
        <f t="shared" si="95"/>
        <v>-</v>
      </c>
      <c r="J252" s="29" t="str">
        <f t="shared" si="96"/>
        <v>-</v>
      </c>
      <c r="K252" s="46" t="str">
        <f t="shared" si="97"/>
        <v>-</v>
      </c>
      <c r="L252" s="29" t="str">
        <f t="shared" si="98"/>
        <v>-</v>
      </c>
      <c r="M252" s="29" t="str">
        <f t="shared" si="99"/>
        <v xml:space="preserve"> </v>
      </c>
      <c r="N252" s="29" t="str">
        <f t="shared" ca="1" si="100"/>
        <v xml:space="preserve"> </v>
      </c>
      <c r="O252" s="8">
        <f>Замеры!R248</f>
        <v>0</v>
      </c>
      <c r="P252" s="8" t="b">
        <f t="shared" si="88"/>
        <v>1</v>
      </c>
      <c r="Q252" s="8" t="b">
        <f t="shared" si="89"/>
        <v>1</v>
      </c>
      <c r="R252" s="8" t="b">
        <f t="shared" si="90"/>
        <v>1</v>
      </c>
      <c r="S252" s="8" t="s">
        <v>72</v>
      </c>
      <c r="T252" s="8" t="e">
        <f t="shared" si="101"/>
        <v>#VALUE!</v>
      </c>
      <c r="U252" s="12" t="s">
        <v>72</v>
      </c>
      <c r="V252" s="8" t="e">
        <f t="shared" si="102"/>
        <v>#VALUE!</v>
      </c>
      <c r="X252" s="13" t="str">
        <f t="shared" si="91"/>
        <v xml:space="preserve"> </v>
      </c>
      <c r="Y252" s="8" t="e">
        <f t="shared" si="103"/>
        <v>#VALUE!</v>
      </c>
      <c r="AA252" s="14" t="e">
        <f t="shared" ca="1" si="104"/>
        <v>#VALUE!</v>
      </c>
      <c r="AB252" s="14" t="e">
        <f t="shared" ca="1" si="105"/>
        <v>#VALUE!</v>
      </c>
      <c r="AC252" s="14" t="e">
        <f t="shared" ca="1" si="106"/>
        <v>#VALUE!</v>
      </c>
      <c r="AD252" s="8" t="e">
        <f t="shared" ca="1" si="107"/>
        <v>#VALUE!</v>
      </c>
      <c r="AE252" s="8" t="e">
        <f t="shared" ca="1" si="108"/>
        <v>#VALUE!</v>
      </c>
      <c r="AF252" s="8" t="e">
        <f t="shared" ca="1" si="109"/>
        <v>#VALUE!</v>
      </c>
    </row>
    <row r="253" spans="1:32" x14ac:dyDescent="0.3">
      <c r="A253" s="35">
        <f>IF(Замеры!B249=0, " ", Замеры!B249)</f>
        <v>246</v>
      </c>
      <c r="B253" s="49" t="str">
        <f>Замеры!G249</f>
        <v xml:space="preserve">Группа от QF </v>
      </c>
      <c r="C253" s="49" t="str">
        <f>IF(Замеры!J249=0, " ", Замеры!J249)</f>
        <v xml:space="preserve"> </v>
      </c>
      <c r="D253" s="49" t="str">
        <f>IF(O253=0, " ", CONCATENATE(Замеры!T249,Замеры!U249,Замеры!V249,Замеры!W249,Замеры!AB249))</f>
        <v xml:space="preserve"> </v>
      </c>
      <c r="E253" s="49" t="str">
        <f>IF(Замеры!L249=0, " ", Замеры!L249)</f>
        <v xml:space="preserve"> </v>
      </c>
      <c r="F253" s="49" t="e">
        <f t="shared" si="92"/>
        <v>#VALUE!</v>
      </c>
      <c r="G253" s="51" t="str">
        <f t="shared" si="93"/>
        <v>-</v>
      </c>
      <c r="H253" s="52" t="str">
        <f t="shared" si="94"/>
        <v>-</v>
      </c>
      <c r="I253" s="51" t="str">
        <f t="shared" si="95"/>
        <v>-</v>
      </c>
      <c r="J253" s="29" t="str">
        <f t="shared" si="96"/>
        <v>-</v>
      </c>
      <c r="K253" s="46" t="str">
        <f t="shared" si="97"/>
        <v>-</v>
      </c>
      <c r="L253" s="29" t="str">
        <f t="shared" si="98"/>
        <v>-</v>
      </c>
      <c r="M253" s="29" t="str">
        <f t="shared" si="99"/>
        <v xml:space="preserve"> </v>
      </c>
      <c r="N253" s="29" t="str">
        <f t="shared" ca="1" si="100"/>
        <v xml:space="preserve"> </v>
      </c>
      <c r="O253" s="8">
        <f>Замеры!R249</f>
        <v>0</v>
      </c>
      <c r="P253" s="8" t="b">
        <f t="shared" si="88"/>
        <v>1</v>
      </c>
      <c r="Q253" s="8" t="b">
        <f t="shared" si="89"/>
        <v>1</v>
      </c>
      <c r="R253" s="8" t="b">
        <f t="shared" si="90"/>
        <v>1</v>
      </c>
      <c r="S253" s="8" t="s">
        <v>72</v>
      </c>
      <c r="T253" s="8" t="e">
        <f t="shared" si="101"/>
        <v>#VALUE!</v>
      </c>
      <c r="U253" s="12" t="s">
        <v>72</v>
      </c>
      <c r="V253" s="8" t="e">
        <f t="shared" si="102"/>
        <v>#VALUE!</v>
      </c>
      <c r="X253" s="13" t="str">
        <f t="shared" si="91"/>
        <v xml:space="preserve"> </v>
      </c>
      <c r="Y253" s="8" t="e">
        <f t="shared" si="103"/>
        <v>#VALUE!</v>
      </c>
      <c r="AA253" s="14" t="e">
        <f t="shared" ca="1" si="104"/>
        <v>#VALUE!</v>
      </c>
      <c r="AB253" s="14" t="e">
        <f t="shared" ca="1" si="105"/>
        <v>#VALUE!</v>
      </c>
      <c r="AC253" s="14" t="e">
        <f t="shared" ca="1" si="106"/>
        <v>#VALUE!</v>
      </c>
      <c r="AD253" s="8" t="e">
        <f t="shared" ca="1" si="107"/>
        <v>#VALUE!</v>
      </c>
      <c r="AE253" s="8" t="e">
        <f t="shared" ca="1" si="108"/>
        <v>#VALUE!</v>
      </c>
      <c r="AF253" s="8" t="e">
        <f t="shared" ca="1" si="109"/>
        <v>#VALUE!</v>
      </c>
    </row>
    <row r="254" spans="1:32" x14ac:dyDescent="0.3">
      <c r="A254" s="35">
        <f>IF(Замеры!B250=0, " ", Замеры!B250)</f>
        <v>247</v>
      </c>
      <c r="B254" s="49" t="str">
        <f>Замеры!G250</f>
        <v xml:space="preserve">Группа от QF </v>
      </c>
      <c r="C254" s="49" t="str">
        <f>IF(Замеры!J250=0, " ", Замеры!J250)</f>
        <v xml:space="preserve"> </v>
      </c>
      <c r="D254" s="49" t="str">
        <f>IF(O254=0, " ", CONCATENATE(Замеры!T250,Замеры!U250,Замеры!V250,Замеры!W250,Замеры!AB250))</f>
        <v xml:space="preserve"> </v>
      </c>
      <c r="E254" s="49" t="str">
        <f>IF(Замеры!L250=0, " ", Замеры!L250)</f>
        <v xml:space="preserve"> </v>
      </c>
      <c r="F254" s="49" t="e">
        <f t="shared" si="92"/>
        <v>#VALUE!</v>
      </c>
      <c r="G254" s="51" t="str">
        <f t="shared" si="93"/>
        <v>-</v>
      </c>
      <c r="H254" s="52" t="str">
        <f t="shared" si="94"/>
        <v>-</v>
      </c>
      <c r="I254" s="51" t="str">
        <f t="shared" si="95"/>
        <v>-</v>
      </c>
      <c r="J254" s="29" t="str">
        <f t="shared" si="96"/>
        <v>-</v>
      </c>
      <c r="K254" s="46" t="str">
        <f t="shared" si="97"/>
        <v>-</v>
      </c>
      <c r="L254" s="29" t="str">
        <f t="shared" si="98"/>
        <v>-</v>
      </c>
      <c r="M254" s="29" t="str">
        <f t="shared" si="99"/>
        <v xml:space="preserve"> </v>
      </c>
      <c r="N254" s="29" t="str">
        <f t="shared" ca="1" si="100"/>
        <v xml:space="preserve"> </v>
      </c>
      <c r="O254" s="8">
        <f>Замеры!R250</f>
        <v>0</v>
      </c>
      <c r="P254" s="8" t="b">
        <f t="shared" si="88"/>
        <v>1</v>
      </c>
      <c r="Q254" s="8" t="b">
        <f t="shared" si="89"/>
        <v>1</v>
      </c>
      <c r="R254" s="8" t="b">
        <f t="shared" si="90"/>
        <v>1</v>
      </c>
      <c r="S254" s="8" t="s">
        <v>72</v>
      </c>
      <c r="T254" s="8" t="e">
        <f t="shared" si="101"/>
        <v>#VALUE!</v>
      </c>
      <c r="U254" s="12" t="s">
        <v>72</v>
      </c>
      <c r="V254" s="8" t="e">
        <f t="shared" si="102"/>
        <v>#VALUE!</v>
      </c>
      <c r="X254" s="13" t="str">
        <f t="shared" si="91"/>
        <v xml:space="preserve"> </v>
      </c>
      <c r="Y254" s="8" t="e">
        <f t="shared" si="103"/>
        <v>#VALUE!</v>
      </c>
      <c r="AA254" s="14" t="e">
        <f t="shared" ca="1" si="104"/>
        <v>#VALUE!</v>
      </c>
      <c r="AB254" s="14" t="e">
        <f t="shared" ca="1" si="105"/>
        <v>#VALUE!</v>
      </c>
      <c r="AC254" s="14" t="e">
        <f t="shared" ca="1" si="106"/>
        <v>#VALUE!</v>
      </c>
      <c r="AD254" s="8" t="e">
        <f t="shared" ca="1" si="107"/>
        <v>#VALUE!</v>
      </c>
      <c r="AE254" s="8" t="e">
        <f t="shared" ca="1" si="108"/>
        <v>#VALUE!</v>
      </c>
      <c r="AF254" s="8" t="e">
        <f t="shared" ca="1" si="109"/>
        <v>#VALUE!</v>
      </c>
    </row>
    <row r="255" spans="1:32" x14ac:dyDescent="0.3">
      <c r="A255" s="35">
        <f>IF(Замеры!B251=0, " ", Замеры!B251)</f>
        <v>248</v>
      </c>
      <c r="B255" s="49" t="str">
        <f>Замеры!G251</f>
        <v xml:space="preserve">Группа от QF </v>
      </c>
      <c r="C255" s="49" t="str">
        <f>IF(Замеры!J251=0, " ", Замеры!J251)</f>
        <v xml:space="preserve"> </v>
      </c>
      <c r="D255" s="49" t="str">
        <f>IF(O255=0, " ", CONCATENATE(Замеры!T251,Замеры!U251,Замеры!V251,Замеры!W251,Замеры!AB251))</f>
        <v xml:space="preserve"> </v>
      </c>
      <c r="E255" s="49" t="str">
        <f>IF(Замеры!L251=0, " ", Замеры!L251)</f>
        <v xml:space="preserve"> </v>
      </c>
      <c r="F255" s="49" t="e">
        <f t="shared" si="92"/>
        <v>#VALUE!</v>
      </c>
      <c r="G255" s="51" t="str">
        <f t="shared" si="93"/>
        <v>-</v>
      </c>
      <c r="H255" s="52" t="str">
        <f t="shared" si="94"/>
        <v>-</v>
      </c>
      <c r="I255" s="51" t="str">
        <f t="shared" si="95"/>
        <v>-</v>
      </c>
      <c r="J255" s="29" t="str">
        <f t="shared" si="96"/>
        <v>-</v>
      </c>
      <c r="K255" s="46" t="str">
        <f t="shared" si="97"/>
        <v>-</v>
      </c>
      <c r="L255" s="29" t="str">
        <f t="shared" si="98"/>
        <v>-</v>
      </c>
      <c r="M255" s="29" t="str">
        <f t="shared" si="99"/>
        <v xml:space="preserve"> </v>
      </c>
      <c r="N255" s="29" t="str">
        <f t="shared" ca="1" si="100"/>
        <v xml:space="preserve"> </v>
      </c>
      <c r="O255" s="8">
        <f>Замеры!R251</f>
        <v>0</v>
      </c>
      <c r="P255" s="8" t="b">
        <f t="shared" si="88"/>
        <v>1</v>
      </c>
      <c r="Q255" s="8" t="b">
        <f t="shared" si="89"/>
        <v>1</v>
      </c>
      <c r="R255" s="8" t="b">
        <f t="shared" si="90"/>
        <v>1</v>
      </c>
      <c r="S255" s="8" t="s">
        <v>72</v>
      </c>
      <c r="T255" s="8" t="e">
        <f t="shared" si="101"/>
        <v>#VALUE!</v>
      </c>
      <c r="U255" s="12" t="s">
        <v>72</v>
      </c>
      <c r="V255" s="8" t="e">
        <f t="shared" si="102"/>
        <v>#VALUE!</v>
      </c>
      <c r="X255" s="13" t="str">
        <f t="shared" si="91"/>
        <v xml:space="preserve"> </v>
      </c>
      <c r="Y255" s="8" t="e">
        <f t="shared" si="103"/>
        <v>#VALUE!</v>
      </c>
      <c r="AA255" s="14" t="e">
        <f t="shared" ca="1" si="104"/>
        <v>#VALUE!</v>
      </c>
      <c r="AB255" s="14" t="e">
        <f t="shared" ca="1" si="105"/>
        <v>#VALUE!</v>
      </c>
      <c r="AC255" s="14" t="e">
        <f t="shared" ca="1" si="106"/>
        <v>#VALUE!</v>
      </c>
      <c r="AD255" s="8" t="e">
        <f t="shared" ca="1" si="107"/>
        <v>#VALUE!</v>
      </c>
      <c r="AE255" s="8" t="e">
        <f t="shared" ca="1" si="108"/>
        <v>#VALUE!</v>
      </c>
      <c r="AF255" s="8" t="e">
        <f t="shared" ca="1" si="109"/>
        <v>#VALUE!</v>
      </c>
    </row>
    <row r="256" spans="1:32" x14ac:dyDescent="0.3">
      <c r="A256" s="35">
        <f>IF(Замеры!B252=0, " ", Замеры!B252)</f>
        <v>249</v>
      </c>
      <c r="B256" s="49" t="str">
        <f>Замеры!G252</f>
        <v xml:space="preserve">Группа от QF </v>
      </c>
      <c r="C256" s="49" t="str">
        <f>IF(Замеры!J252=0, " ", Замеры!J252)</f>
        <v xml:space="preserve"> </v>
      </c>
      <c r="D256" s="49" t="str">
        <f>IF(O256=0, " ", CONCATENATE(Замеры!T252,Замеры!U252,Замеры!V252,Замеры!W252,Замеры!AB252))</f>
        <v xml:space="preserve"> </v>
      </c>
      <c r="E256" s="49" t="str">
        <f>IF(Замеры!L252=0, " ", Замеры!L252)</f>
        <v xml:space="preserve"> </v>
      </c>
      <c r="F256" s="49" t="e">
        <f t="shared" si="92"/>
        <v>#VALUE!</v>
      </c>
      <c r="G256" s="51" t="str">
        <f t="shared" si="93"/>
        <v>-</v>
      </c>
      <c r="H256" s="52" t="str">
        <f t="shared" si="94"/>
        <v>-</v>
      </c>
      <c r="I256" s="51" t="str">
        <f t="shared" si="95"/>
        <v>-</v>
      </c>
      <c r="J256" s="29" t="str">
        <f t="shared" si="96"/>
        <v>-</v>
      </c>
      <c r="K256" s="46" t="str">
        <f t="shared" si="97"/>
        <v>-</v>
      </c>
      <c r="L256" s="29" t="str">
        <f t="shared" si="98"/>
        <v>-</v>
      </c>
      <c r="M256" s="29" t="str">
        <f t="shared" si="99"/>
        <v xml:space="preserve"> </v>
      </c>
      <c r="N256" s="29" t="str">
        <f t="shared" ca="1" si="100"/>
        <v xml:space="preserve"> </v>
      </c>
      <c r="O256" s="8">
        <f>Замеры!R252</f>
        <v>0</v>
      </c>
      <c r="P256" s="8" t="b">
        <f t="shared" si="88"/>
        <v>1</v>
      </c>
      <c r="Q256" s="8" t="b">
        <f t="shared" si="89"/>
        <v>1</v>
      </c>
      <c r="R256" s="8" t="b">
        <f t="shared" si="90"/>
        <v>1</v>
      </c>
      <c r="S256" s="8" t="s">
        <v>72</v>
      </c>
      <c r="T256" s="8" t="e">
        <f t="shared" si="101"/>
        <v>#VALUE!</v>
      </c>
      <c r="U256" s="12" t="s">
        <v>72</v>
      </c>
      <c r="V256" s="8" t="e">
        <f t="shared" si="102"/>
        <v>#VALUE!</v>
      </c>
      <c r="X256" s="13" t="str">
        <f t="shared" si="91"/>
        <v xml:space="preserve"> </v>
      </c>
      <c r="Y256" s="8" t="e">
        <f t="shared" si="103"/>
        <v>#VALUE!</v>
      </c>
      <c r="AA256" s="14" t="e">
        <f t="shared" ca="1" si="104"/>
        <v>#VALUE!</v>
      </c>
      <c r="AB256" s="14" t="e">
        <f t="shared" ca="1" si="105"/>
        <v>#VALUE!</v>
      </c>
      <c r="AC256" s="14" t="e">
        <f t="shared" ca="1" si="106"/>
        <v>#VALUE!</v>
      </c>
      <c r="AD256" s="8" t="e">
        <f t="shared" ca="1" si="107"/>
        <v>#VALUE!</v>
      </c>
      <c r="AE256" s="8" t="e">
        <f t="shared" ca="1" si="108"/>
        <v>#VALUE!</v>
      </c>
      <c r="AF256" s="8" t="e">
        <f t="shared" ca="1" si="109"/>
        <v>#VALUE!</v>
      </c>
    </row>
    <row r="257" spans="1:32" x14ac:dyDescent="0.3">
      <c r="A257" s="35">
        <f>IF(Замеры!B253=0, " ", Замеры!B253)</f>
        <v>250</v>
      </c>
      <c r="B257" s="49" t="str">
        <f>Замеры!G253</f>
        <v xml:space="preserve">Группа от QF </v>
      </c>
      <c r="C257" s="49" t="str">
        <f>IF(Замеры!J253=0, " ", Замеры!J253)</f>
        <v xml:space="preserve"> </v>
      </c>
      <c r="D257" s="49" t="str">
        <f>IF(O257=0, " ", CONCATENATE(Замеры!T253,Замеры!U253,Замеры!V253,Замеры!W253,Замеры!AB253))</f>
        <v xml:space="preserve"> </v>
      </c>
      <c r="E257" s="49" t="str">
        <f>IF(Замеры!L253=0, " ", Замеры!L253)</f>
        <v xml:space="preserve"> </v>
      </c>
      <c r="F257" s="49" t="e">
        <f t="shared" si="92"/>
        <v>#VALUE!</v>
      </c>
      <c r="G257" s="51" t="str">
        <f t="shared" si="93"/>
        <v>-</v>
      </c>
      <c r="H257" s="52" t="str">
        <f t="shared" si="94"/>
        <v>-</v>
      </c>
      <c r="I257" s="51" t="str">
        <f t="shared" si="95"/>
        <v>-</v>
      </c>
      <c r="J257" s="29" t="str">
        <f t="shared" si="96"/>
        <v>-</v>
      </c>
      <c r="K257" s="46" t="str">
        <f t="shared" si="97"/>
        <v>-</v>
      </c>
      <c r="L257" s="29" t="str">
        <f t="shared" si="98"/>
        <v>-</v>
      </c>
      <c r="M257" s="29" t="str">
        <f t="shared" si="99"/>
        <v xml:space="preserve"> </v>
      </c>
      <c r="N257" s="29" t="str">
        <f t="shared" ca="1" si="100"/>
        <v xml:space="preserve"> </v>
      </c>
      <c r="O257" s="8">
        <f>Замеры!R253</f>
        <v>0</v>
      </c>
      <c r="P257" s="8" t="b">
        <f t="shared" si="88"/>
        <v>1</v>
      </c>
      <c r="Q257" s="8" t="b">
        <f t="shared" si="89"/>
        <v>1</v>
      </c>
      <c r="R257" s="8" t="b">
        <f t="shared" si="90"/>
        <v>1</v>
      </c>
      <c r="S257" s="8" t="s">
        <v>72</v>
      </c>
      <c r="T257" s="8" t="e">
        <f t="shared" si="101"/>
        <v>#VALUE!</v>
      </c>
      <c r="U257" s="12" t="s">
        <v>72</v>
      </c>
      <c r="V257" s="8" t="e">
        <f t="shared" si="102"/>
        <v>#VALUE!</v>
      </c>
      <c r="X257" s="13" t="str">
        <f t="shared" si="91"/>
        <v xml:space="preserve"> </v>
      </c>
      <c r="Y257" s="8" t="e">
        <f t="shared" si="103"/>
        <v>#VALUE!</v>
      </c>
      <c r="AA257" s="14" t="e">
        <f t="shared" ca="1" si="104"/>
        <v>#VALUE!</v>
      </c>
      <c r="AB257" s="14" t="e">
        <f t="shared" ca="1" si="105"/>
        <v>#VALUE!</v>
      </c>
      <c r="AC257" s="14" t="e">
        <f t="shared" ca="1" si="106"/>
        <v>#VALUE!</v>
      </c>
      <c r="AD257" s="8" t="e">
        <f t="shared" ca="1" si="107"/>
        <v>#VALUE!</v>
      </c>
      <c r="AE257" s="8" t="e">
        <f t="shared" ca="1" si="108"/>
        <v>#VALUE!</v>
      </c>
      <c r="AF257" s="8" t="e">
        <f t="shared" ca="1" si="109"/>
        <v>#VALUE!</v>
      </c>
    </row>
    <row r="258" spans="1:32" x14ac:dyDescent="0.3">
      <c r="A258" s="35">
        <f>IF(Замеры!B254=0, " ", Замеры!B254)</f>
        <v>251</v>
      </c>
      <c r="B258" s="49" t="str">
        <f>Замеры!G254</f>
        <v xml:space="preserve">Группа от QF </v>
      </c>
      <c r="C258" s="49" t="str">
        <f>IF(Замеры!J254=0, " ", Замеры!J254)</f>
        <v xml:space="preserve"> </v>
      </c>
      <c r="D258" s="49" t="str">
        <f>IF(O258=0, " ", CONCATENATE(Замеры!T254,Замеры!U254,Замеры!V254,Замеры!W254,Замеры!AB254))</f>
        <v xml:space="preserve"> </v>
      </c>
      <c r="E258" s="49" t="str">
        <f>IF(Замеры!L254=0, " ", Замеры!L254)</f>
        <v xml:space="preserve"> </v>
      </c>
      <c r="F258" s="49" t="e">
        <f t="shared" si="92"/>
        <v>#VALUE!</v>
      </c>
      <c r="G258" s="51" t="str">
        <f t="shared" si="93"/>
        <v>-</v>
      </c>
      <c r="H258" s="52" t="str">
        <f t="shared" si="94"/>
        <v>-</v>
      </c>
      <c r="I258" s="51" t="str">
        <f t="shared" si="95"/>
        <v>-</v>
      </c>
      <c r="J258" s="29" t="str">
        <f t="shared" si="96"/>
        <v>-</v>
      </c>
      <c r="K258" s="46" t="str">
        <f t="shared" si="97"/>
        <v>-</v>
      </c>
      <c r="L258" s="29" t="str">
        <f t="shared" si="98"/>
        <v>-</v>
      </c>
      <c r="M258" s="29" t="str">
        <f t="shared" si="99"/>
        <v xml:space="preserve"> </v>
      </c>
      <c r="N258" s="29" t="str">
        <f t="shared" ca="1" si="100"/>
        <v xml:space="preserve"> </v>
      </c>
      <c r="O258" s="8">
        <f>Замеры!R254</f>
        <v>0</v>
      </c>
      <c r="P258" s="8" t="b">
        <f t="shared" si="88"/>
        <v>1</v>
      </c>
      <c r="Q258" s="8" t="b">
        <f t="shared" si="89"/>
        <v>1</v>
      </c>
      <c r="R258" s="8" t="b">
        <f t="shared" si="90"/>
        <v>1</v>
      </c>
      <c r="S258" s="8" t="s">
        <v>72</v>
      </c>
      <c r="T258" s="8" t="e">
        <f t="shared" si="101"/>
        <v>#VALUE!</v>
      </c>
      <c r="U258" s="12" t="s">
        <v>72</v>
      </c>
      <c r="V258" s="8" t="e">
        <f t="shared" si="102"/>
        <v>#VALUE!</v>
      </c>
      <c r="X258" s="13" t="str">
        <f t="shared" si="91"/>
        <v xml:space="preserve"> </v>
      </c>
      <c r="Y258" s="8" t="e">
        <f t="shared" si="103"/>
        <v>#VALUE!</v>
      </c>
      <c r="AA258" s="14" t="e">
        <f t="shared" ca="1" si="104"/>
        <v>#VALUE!</v>
      </c>
      <c r="AB258" s="14" t="e">
        <f t="shared" ca="1" si="105"/>
        <v>#VALUE!</v>
      </c>
      <c r="AC258" s="14" t="e">
        <f t="shared" ca="1" si="106"/>
        <v>#VALUE!</v>
      </c>
      <c r="AD258" s="8" t="e">
        <f t="shared" ca="1" si="107"/>
        <v>#VALUE!</v>
      </c>
      <c r="AE258" s="8" t="e">
        <f t="shared" ca="1" si="108"/>
        <v>#VALUE!</v>
      </c>
      <c r="AF258" s="8" t="e">
        <f t="shared" ca="1" si="109"/>
        <v>#VALUE!</v>
      </c>
    </row>
    <row r="259" spans="1:32" x14ac:dyDescent="0.3">
      <c r="A259" s="35">
        <f>IF(Замеры!B255=0, " ", Замеры!B255)</f>
        <v>252</v>
      </c>
      <c r="B259" s="49" t="str">
        <f>Замеры!G255</f>
        <v xml:space="preserve">Группа от QF </v>
      </c>
      <c r="C259" s="49" t="str">
        <f>IF(Замеры!J255=0, " ", Замеры!J255)</f>
        <v xml:space="preserve"> </v>
      </c>
      <c r="D259" s="49" t="str">
        <f>IF(O259=0, " ", CONCATENATE(Замеры!T255,Замеры!U255,Замеры!V255,Замеры!W255,Замеры!AB255))</f>
        <v xml:space="preserve"> </v>
      </c>
      <c r="E259" s="49" t="str">
        <f>IF(Замеры!L255=0, " ", Замеры!L255)</f>
        <v xml:space="preserve"> </v>
      </c>
      <c r="F259" s="49" t="e">
        <f t="shared" si="92"/>
        <v>#VALUE!</v>
      </c>
      <c r="G259" s="51" t="str">
        <f t="shared" si="93"/>
        <v>-</v>
      </c>
      <c r="H259" s="52" t="str">
        <f t="shared" si="94"/>
        <v>-</v>
      </c>
      <c r="I259" s="51" t="str">
        <f t="shared" si="95"/>
        <v>-</v>
      </c>
      <c r="J259" s="29" t="str">
        <f t="shared" si="96"/>
        <v>-</v>
      </c>
      <c r="K259" s="46" t="str">
        <f t="shared" si="97"/>
        <v>-</v>
      </c>
      <c r="L259" s="29" t="str">
        <f t="shared" si="98"/>
        <v>-</v>
      </c>
      <c r="M259" s="29" t="str">
        <f t="shared" si="99"/>
        <v xml:space="preserve"> </v>
      </c>
      <c r="N259" s="29" t="str">
        <f t="shared" ca="1" si="100"/>
        <v xml:space="preserve"> </v>
      </c>
      <c r="O259" s="8">
        <f>Замеры!R255</f>
        <v>0</v>
      </c>
      <c r="P259" s="8" t="b">
        <f t="shared" si="88"/>
        <v>1</v>
      </c>
      <c r="Q259" s="8" t="b">
        <f t="shared" si="89"/>
        <v>1</v>
      </c>
      <c r="R259" s="8" t="b">
        <f t="shared" si="90"/>
        <v>1</v>
      </c>
      <c r="S259" s="8" t="s">
        <v>72</v>
      </c>
      <c r="T259" s="8" t="e">
        <f t="shared" si="101"/>
        <v>#VALUE!</v>
      </c>
      <c r="U259" s="12" t="s">
        <v>72</v>
      </c>
      <c r="V259" s="8" t="e">
        <f t="shared" si="102"/>
        <v>#VALUE!</v>
      </c>
      <c r="X259" s="13" t="str">
        <f t="shared" si="91"/>
        <v xml:space="preserve"> </v>
      </c>
      <c r="Y259" s="8" t="e">
        <f t="shared" si="103"/>
        <v>#VALUE!</v>
      </c>
      <c r="AA259" s="14" t="e">
        <f t="shared" ca="1" si="104"/>
        <v>#VALUE!</v>
      </c>
      <c r="AB259" s="14" t="e">
        <f t="shared" ca="1" si="105"/>
        <v>#VALUE!</v>
      </c>
      <c r="AC259" s="14" t="e">
        <f t="shared" ca="1" si="106"/>
        <v>#VALUE!</v>
      </c>
      <c r="AD259" s="8" t="e">
        <f t="shared" ca="1" si="107"/>
        <v>#VALUE!</v>
      </c>
      <c r="AE259" s="8" t="e">
        <f t="shared" ca="1" si="108"/>
        <v>#VALUE!</v>
      </c>
      <c r="AF259" s="8" t="e">
        <f t="shared" ca="1" si="109"/>
        <v>#VALUE!</v>
      </c>
    </row>
    <row r="260" spans="1:32" x14ac:dyDescent="0.3">
      <c r="A260" s="35">
        <f>IF(Замеры!B256=0, " ", Замеры!B256)</f>
        <v>253</v>
      </c>
      <c r="B260" s="49" t="str">
        <f>Замеры!G256</f>
        <v xml:space="preserve">Группа от QF </v>
      </c>
      <c r="C260" s="49" t="str">
        <f>IF(Замеры!J256=0, " ", Замеры!J256)</f>
        <v xml:space="preserve"> </v>
      </c>
      <c r="D260" s="49" t="str">
        <f>IF(O260=0, " ", CONCATENATE(Замеры!T256,Замеры!U256,Замеры!V256,Замеры!W256,Замеры!AB256))</f>
        <v xml:space="preserve"> </v>
      </c>
      <c r="E260" s="49" t="str">
        <f>IF(Замеры!L256=0, " ", Замеры!L256)</f>
        <v xml:space="preserve"> </v>
      </c>
      <c r="F260" s="49" t="e">
        <f t="shared" si="92"/>
        <v>#VALUE!</v>
      </c>
      <c r="G260" s="51" t="str">
        <f t="shared" si="93"/>
        <v>-</v>
      </c>
      <c r="H260" s="52" t="str">
        <f t="shared" si="94"/>
        <v>-</v>
      </c>
      <c r="I260" s="51" t="str">
        <f t="shared" si="95"/>
        <v>-</v>
      </c>
      <c r="J260" s="29" t="str">
        <f t="shared" si="96"/>
        <v>-</v>
      </c>
      <c r="K260" s="46" t="str">
        <f t="shared" si="97"/>
        <v>-</v>
      </c>
      <c r="L260" s="29" t="str">
        <f t="shared" si="98"/>
        <v>-</v>
      </c>
      <c r="M260" s="29" t="str">
        <f t="shared" si="99"/>
        <v xml:space="preserve"> </v>
      </c>
      <c r="N260" s="29" t="str">
        <f t="shared" ca="1" si="100"/>
        <v xml:space="preserve"> </v>
      </c>
      <c r="O260" s="8">
        <f>Замеры!R256</f>
        <v>0</v>
      </c>
      <c r="P260" s="8" t="b">
        <f t="shared" si="88"/>
        <v>1</v>
      </c>
      <c r="Q260" s="8" t="b">
        <f t="shared" si="89"/>
        <v>1</v>
      </c>
      <c r="R260" s="8" t="b">
        <f t="shared" si="90"/>
        <v>1</v>
      </c>
      <c r="S260" s="8" t="s">
        <v>72</v>
      </c>
      <c r="T260" s="8" t="e">
        <f t="shared" si="101"/>
        <v>#VALUE!</v>
      </c>
      <c r="U260" s="12" t="s">
        <v>72</v>
      </c>
      <c r="V260" s="8" t="e">
        <f t="shared" si="102"/>
        <v>#VALUE!</v>
      </c>
      <c r="X260" s="13" t="str">
        <f t="shared" si="91"/>
        <v xml:space="preserve"> </v>
      </c>
      <c r="Y260" s="8" t="e">
        <f t="shared" si="103"/>
        <v>#VALUE!</v>
      </c>
      <c r="AA260" s="14" t="e">
        <f t="shared" ca="1" si="104"/>
        <v>#VALUE!</v>
      </c>
      <c r="AB260" s="14" t="e">
        <f t="shared" ca="1" si="105"/>
        <v>#VALUE!</v>
      </c>
      <c r="AC260" s="14" t="e">
        <f t="shared" ca="1" si="106"/>
        <v>#VALUE!</v>
      </c>
      <c r="AD260" s="8" t="e">
        <f t="shared" ca="1" si="107"/>
        <v>#VALUE!</v>
      </c>
      <c r="AE260" s="8" t="e">
        <f t="shared" ca="1" si="108"/>
        <v>#VALUE!</v>
      </c>
      <c r="AF260" s="8" t="e">
        <f t="shared" ca="1" si="109"/>
        <v>#VALUE!</v>
      </c>
    </row>
    <row r="261" spans="1:32" x14ac:dyDescent="0.3">
      <c r="A261" s="35">
        <f>IF(Замеры!B257=0, " ", Замеры!B257)</f>
        <v>254</v>
      </c>
      <c r="B261" s="49" t="str">
        <f>Замеры!G257</f>
        <v xml:space="preserve">Группа от QF </v>
      </c>
      <c r="C261" s="49" t="str">
        <f>IF(Замеры!J257=0, " ", Замеры!J257)</f>
        <v xml:space="preserve"> </v>
      </c>
      <c r="D261" s="49" t="str">
        <f>IF(O261=0, " ", CONCATENATE(Замеры!T257,Замеры!U257,Замеры!V257,Замеры!W257,Замеры!AB257))</f>
        <v xml:space="preserve"> </v>
      </c>
      <c r="E261" s="49" t="str">
        <f>IF(Замеры!L257=0, " ", Замеры!L257)</f>
        <v xml:space="preserve"> </v>
      </c>
      <c r="F261" s="49" t="e">
        <f t="shared" si="92"/>
        <v>#VALUE!</v>
      </c>
      <c r="G261" s="51" t="str">
        <f t="shared" si="93"/>
        <v>-</v>
      </c>
      <c r="H261" s="52" t="str">
        <f t="shared" si="94"/>
        <v>-</v>
      </c>
      <c r="I261" s="51" t="str">
        <f t="shared" si="95"/>
        <v>-</v>
      </c>
      <c r="J261" s="29" t="str">
        <f t="shared" si="96"/>
        <v>-</v>
      </c>
      <c r="K261" s="46" t="str">
        <f t="shared" si="97"/>
        <v>-</v>
      </c>
      <c r="L261" s="29" t="str">
        <f t="shared" si="98"/>
        <v>-</v>
      </c>
      <c r="M261" s="29" t="str">
        <f t="shared" si="99"/>
        <v xml:space="preserve"> </v>
      </c>
      <c r="N261" s="29" t="str">
        <f t="shared" ca="1" si="100"/>
        <v xml:space="preserve"> </v>
      </c>
      <c r="O261" s="8">
        <f>Замеры!R257</f>
        <v>0</v>
      </c>
      <c r="P261" s="8" t="b">
        <f t="shared" si="88"/>
        <v>1</v>
      </c>
      <c r="Q261" s="8" t="b">
        <f t="shared" si="89"/>
        <v>1</v>
      </c>
      <c r="R261" s="8" t="b">
        <f t="shared" si="90"/>
        <v>1</v>
      </c>
      <c r="S261" s="8" t="s">
        <v>72</v>
      </c>
      <c r="T261" s="8" t="e">
        <f t="shared" si="101"/>
        <v>#VALUE!</v>
      </c>
      <c r="U261" s="12" t="s">
        <v>72</v>
      </c>
      <c r="V261" s="8" t="e">
        <f t="shared" si="102"/>
        <v>#VALUE!</v>
      </c>
      <c r="X261" s="13" t="str">
        <f t="shared" si="91"/>
        <v xml:space="preserve"> </v>
      </c>
      <c r="Y261" s="8" t="e">
        <f t="shared" si="103"/>
        <v>#VALUE!</v>
      </c>
      <c r="AA261" s="14" t="e">
        <f t="shared" ca="1" si="104"/>
        <v>#VALUE!</v>
      </c>
      <c r="AB261" s="14" t="e">
        <f t="shared" ca="1" si="105"/>
        <v>#VALUE!</v>
      </c>
      <c r="AC261" s="14" t="e">
        <f t="shared" ca="1" si="106"/>
        <v>#VALUE!</v>
      </c>
      <c r="AD261" s="8" t="e">
        <f t="shared" ca="1" si="107"/>
        <v>#VALUE!</v>
      </c>
      <c r="AE261" s="8" t="e">
        <f t="shared" ca="1" si="108"/>
        <v>#VALUE!</v>
      </c>
      <c r="AF261" s="8" t="e">
        <f t="shared" ca="1" si="109"/>
        <v>#VALUE!</v>
      </c>
    </row>
    <row r="262" spans="1:32" x14ac:dyDescent="0.3">
      <c r="A262" s="35">
        <f>IF(Замеры!B258=0, " ", Замеры!B258)</f>
        <v>255</v>
      </c>
      <c r="B262" s="49" t="str">
        <f>Замеры!G258</f>
        <v xml:space="preserve">Группа от QF </v>
      </c>
      <c r="C262" s="49" t="str">
        <f>IF(Замеры!J258=0, " ", Замеры!J258)</f>
        <v xml:space="preserve"> </v>
      </c>
      <c r="D262" s="49" t="str">
        <f>IF(O262=0, " ", CONCATENATE(Замеры!T258,Замеры!U258,Замеры!V258,Замеры!W258,Замеры!AB258))</f>
        <v xml:space="preserve"> </v>
      </c>
      <c r="E262" s="49" t="str">
        <f>IF(Замеры!L258=0, " ", Замеры!L258)</f>
        <v xml:space="preserve"> </v>
      </c>
      <c r="F262" s="49" t="e">
        <f t="shared" si="92"/>
        <v>#VALUE!</v>
      </c>
      <c r="G262" s="51" t="str">
        <f t="shared" si="93"/>
        <v>-</v>
      </c>
      <c r="H262" s="52" t="str">
        <f t="shared" si="94"/>
        <v>-</v>
      </c>
      <c r="I262" s="51" t="str">
        <f t="shared" si="95"/>
        <v>-</v>
      </c>
      <c r="J262" s="29" t="str">
        <f t="shared" si="96"/>
        <v>-</v>
      </c>
      <c r="K262" s="46" t="str">
        <f t="shared" si="97"/>
        <v>-</v>
      </c>
      <c r="L262" s="29" t="str">
        <f t="shared" si="98"/>
        <v>-</v>
      </c>
      <c r="M262" s="29" t="str">
        <f t="shared" si="99"/>
        <v xml:space="preserve"> </v>
      </c>
      <c r="N262" s="29" t="str">
        <f t="shared" ca="1" si="100"/>
        <v xml:space="preserve"> </v>
      </c>
      <c r="O262" s="8">
        <f>Замеры!R258</f>
        <v>0</v>
      </c>
      <c r="P262" s="8" t="b">
        <f t="shared" si="88"/>
        <v>1</v>
      </c>
      <c r="Q262" s="8" t="b">
        <f t="shared" si="89"/>
        <v>1</v>
      </c>
      <c r="R262" s="8" t="b">
        <f t="shared" si="90"/>
        <v>1</v>
      </c>
      <c r="S262" s="8" t="s">
        <v>72</v>
      </c>
      <c r="T262" s="8" t="e">
        <f t="shared" si="101"/>
        <v>#VALUE!</v>
      </c>
      <c r="U262" s="12" t="s">
        <v>72</v>
      </c>
      <c r="V262" s="8" t="e">
        <f t="shared" si="102"/>
        <v>#VALUE!</v>
      </c>
      <c r="X262" s="13" t="str">
        <f t="shared" si="91"/>
        <v xml:space="preserve"> </v>
      </c>
      <c r="Y262" s="8" t="e">
        <f t="shared" si="103"/>
        <v>#VALUE!</v>
      </c>
      <c r="AA262" s="14" t="e">
        <f t="shared" ca="1" si="104"/>
        <v>#VALUE!</v>
      </c>
      <c r="AB262" s="14" t="e">
        <f t="shared" ca="1" si="105"/>
        <v>#VALUE!</v>
      </c>
      <c r="AC262" s="14" t="e">
        <f t="shared" ca="1" si="106"/>
        <v>#VALUE!</v>
      </c>
      <c r="AD262" s="8" t="e">
        <f t="shared" ca="1" si="107"/>
        <v>#VALUE!</v>
      </c>
      <c r="AE262" s="8" t="e">
        <f t="shared" ca="1" si="108"/>
        <v>#VALUE!</v>
      </c>
      <c r="AF262" s="8" t="e">
        <f t="shared" ca="1" si="109"/>
        <v>#VALUE!</v>
      </c>
    </row>
    <row r="263" spans="1:32" x14ac:dyDescent="0.3">
      <c r="A263" s="35">
        <f>IF(Замеры!B259=0, " ", Замеры!B259)</f>
        <v>256</v>
      </c>
      <c r="B263" s="49" t="str">
        <f>Замеры!G259</f>
        <v xml:space="preserve">Группа от QF </v>
      </c>
      <c r="C263" s="49" t="str">
        <f>IF(Замеры!J259=0, " ", Замеры!J259)</f>
        <v xml:space="preserve"> </v>
      </c>
      <c r="D263" s="49" t="str">
        <f>IF(O263=0, " ", CONCATENATE(Замеры!T259,Замеры!U259,Замеры!V259,Замеры!W259,Замеры!AB259))</f>
        <v xml:space="preserve"> </v>
      </c>
      <c r="E263" s="49" t="str">
        <f>IF(Замеры!L259=0, " ", Замеры!L259)</f>
        <v xml:space="preserve"> </v>
      </c>
      <c r="F263" s="49" t="e">
        <f t="shared" si="92"/>
        <v>#VALUE!</v>
      </c>
      <c r="G263" s="51" t="str">
        <f t="shared" si="93"/>
        <v>-</v>
      </c>
      <c r="H263" s="52" t="str">
        <f t="shared" si="94"/>
        <v>-</v>
      </c>
      <c r="I263" s="51" t="str">
        <f t="shared" si="95"/>
        <v>-</v>
      </c>
      <c r="J263" s="29" t="str">
        <f t="shared" si="96"/>
        <v>-</v>
      </c>
      <c r="K263" s="46" t="str">
        <f t="shared" si="97"/>
        <v>-</v>
      </c>
      <c r="L263" s="29" t="str">
        <f t="shared" si="98"/>
        <v>-</v>
      </c>
      <c r="M263" s="29" t="str">
        <f t="shared" si="99"/>
        <v xml:space="preserve"> </v>
      </c>
      <c r="N263" s="29" t="str">
        <f t="shared" ca="1" si="100"/>
        <v xml:space="preserve"> </v>
      </c>
      <c r="O263" s="8">
        <f>Замеры!R259</f>
        <v>0</v>
      </c>
      <c r="P263" s="8" t="b">
        <f t="shared" ref="P263:P326" si="110">OR(O263=$N$1,O263=$O$1,O263=$P$1,O263=$O$2)</f>
        <v>1</v>
      </c>
      <c r="Q263" s="8" t="b">
        <f t="shared" ref="Q263:Q326" si="111">OR(O263=$N$2,O263=$O$3,O263=$P$1,O263=$O$2)</f>
        <v>1</v>
      </c>
      <c r="R263" s="8" t="b">
        <f t="shared" ref="R263:R326" si="112">OR(O263=$N$3,O263=$O$3,O263=$P$1,O263=$O$1)</f>
        <v>1</v>
      </c>
      <c r="S263" s="8" t="s">
        <v>72</v>
      </c>
      <c r="T263" s="8" t="e">
        <f t="shared" si="101"/>
        <v>#VALUE!</v>
      </c>
      <c r="U263" s="12" t="s">
        <v>72</v>
      </c>
      <c r="V263" s="8" t="e">
        <f t="shared" si="102"/>
        <v>#VALUE!</v>
      </c>
      <c r="X263" s="13" t="str">
        <f t="shared" ref="X263:X326" si="113">E263</f>
        <v xml:space="preserve"> </v>
      </c>
      <c r="Y263" s="8" t="e">
        <f t="shared" si="103"/>
        <v>#VALUE!</v>
      </c>
      <c r="AA263" s="14" t="e">
        <f t="shared" ca="1" si="104"/>
        <v>#VALUE!</v>
      </c>
      <c r="AB263" s="14" t="e">
        <f t="shared" ca="1" si="105"/>
        <v>#VALUE!</v>
      </c>
      <c r="AC263" s="14" t="e">
        <f t="shared" ca="1" si="106"/>
        <v>#VALUE!</v>
      </c>
      <c r="AD263" s="8" t="e">
        <f t="shared" ca="1" si="107"/>
        <v>#VALUE!</v>
      </c>
      <c r="AE263" s="8" t="e">
        <f t="shared" ca="1" si="108"/>
        <v>#VALUE!</v>
      </c>
      <c r="AF263" s="8" t="e">
        <f t="shared" ca="1" si="109"/>
        <v>#VALUE!</v>
      </c>
    </row>
    <row r="264" spans="1:32" x14ac:dyDescent="0.3">
      <c r="A264" s="35">
        <f>IF(Замеры!B260=0, " ", Замеры!B260)</f>
        <v>257</v>
      </c>
      <c r="B264" s="49" t="str">
        <f>Замеры!G260</f>
        <v xml:space="preserve">Группа от QF </v>
      </c>
      <c r="C264" s="49" t="str">
        <f>IF(Замеры!J260=0, " ", Замеры!J260)</f>
        <v xml:space="preserve"> </v>
      </c>
      <c r="D264" s="49" t="str">
        <f>IF(O264=0, " ", CONCATENATE(Замеры!T260,Замеры!U260,Замеры!V260,Замеры!W260,Замеры!AB260))</f>
        <v xml:space="preserve"> </v>
      </c>
      <c r="E264" s="49" t="str">
        <f>IF(Замеры!L260=0, " ", Замеры!L260)</f>
        <v xml:space="preserve"> </v>
      </c>
      <c r="F264" s="49" t="e">
        <f t="shared" ref="F264:F327" si="114">CONCATENATE(T264,U264,V264)</f>
        <v>#VALUE!</v>
      </c>
      <c r="G264" s="51" t="str">
        <f t="shared" ref="G264:G327" si="115">IF(OR(O264=$O$1,O264=$P$1,O264=$Q$1,O264=$P$2),AA264,"-")</f>
        <v>-</v>
      </c>
      <c r="H264" s="52" t="str">
        <f t="shared" ref="H264:H327" si="116">IF(OR(O264=$O$2,O264=$P$3,O264=$Q$1,O264=$P$2),AB264,"-")</f>
        <v>-</v>
      </c>
      <c r="I264" s="51" t="str">
        <f t="shared" ref="I264:I327" si="117">IF(OR(O264=$O$3,O264=$P$3,O264=$Q$1,O264=$P$1),AC264,"-")</f>
        <v>-</v>
      </c>
      <c r="J264" s="29" t="str">
        <f t="shared" ref="J264:J327" si="118">IF(OR(O264=$O$1,O264=$P$1,O264=$Q$1,O264=$P$2),AD264,"-")</f>
        <v>-</v>
      </c>
      <c r="K264" s="46" t="str">
        <f t="shared" ref="K264:K327" si="119">IF(OR(O264=$O$2,O264=$P$3,O264=$Q$1,O264=$P$2),AE264,"-")</f>
        <v>-</v>
      </c>
      <c r="L264" s="29" t="str">
        <f t="shared" ref="L264:L327" si="120">IF(OR(O264=$O$3,O264=$P$3,O264=$Q$1,O264=$P$1),AF264,"-")</f>
        <v>-</v>
      </c>
      <c r="M264" s="29" t="str">
        <f t="shared" ref="M264:M327" si="121">IF(O264=0," ",$V$1)</f>
        <v xml:space="preserve"> </v>
      </c>
      <c r="N264" s="29" t="str">
        <f t="shared" ref="N264:N327" ca="1" si="122">IF(O264=0," ", RANDBETWEEN($T$1,$U$1)/100)</f>
        <v xml:space="preserve"> </v>
      </c>
      <c r="O264" s="8">
        <f>Замеры!R260</f>
        <v>0</v>
      </c>
      <c r="P264" s="8" t="b">
        <f t="shared" si="110"/>
        <v>1</v>
      </c>
      <c r="Q264" s="8" t="b">
        <f t="shared" si="111"/>
        <v>1</v>
      </c>
      <c r="R264" s="8" t="b">
        <f t="shared" si="112"/>
        <v>1</v>
      </c>
      <c r="S264" s="8" t="s">
        <v>72</v>
      </c>
      <c r="T264" s="8" t="e">
        <f t="shared" ref="T264:T327" si="123">E264*5</f>
        <v>#VALUE!</v>
      </c>
      <c r="U264" s="12" t="s">
        <v>72</v>
      </c>
      <c r="V264" s="8" t="e">
        <f t="shared" ref="V264:V327" si="124">E264*10</f>
        <v>#VALUE!</v>
      </c>
      <c r="X264" s="13" t="str">
        <f t="shared" si="113"/>
        <v xml:space="preserve"> </v>
      </c>
      <c r="Y264" s="8" t="e">
        <f t="shared" ref="Y264:Y327" si="125">X264*12</f>
        <v>#VALUE!</v>
      </c>
      <c r="AA264" s="14" t="e">
        <f t="shared" ref="AA264:AA327" ca="1" si="126">220/AD264</f>
        <v>#VALUE!</v>
      </c>
      <c r="AB264" s="14" t="e">
        <f t="shared" ref="AB264:AB327" ca="1" si="127">220/AE264</f>
        <v>#VALUE!</v>
      </c>
      <c r="AC264" s="14" t="e">
        <f t="shared" ref="AC264:AC327" ca="1" si="128">220/AF264</f>
        <v>#VALUE!</v>
      </c>
      <c r="AD264" s="8" t="e">
        <f t="shared" ref="AD264:AD327" ca="1" si="129">RANDBETWEEN(Y264*1.1+10,Y264*1.1+150)</f>
        <v>#VALUE!</v>
      </c>
      <c r="AE264" s="8" t="e">
        <f t="shared" ref="AE264:AE327" ca="1" si="130">RANDBETWEEN(Y264*1.1+10,Y264*1.1+150)</f>
        <v>#VALUE!</v>
      </c>
      <c r="AF264" s="8" t="e">
        <f t="shared" ref="AF264:AF327" ca="1" si="131">RANDBETWEEN(Y264*1.1+10,Y264*1.1+150)</f>
        <v>#VALUE!</v>
      </c>
    </row>
    <row r="265" spans="1:32" x14ac:dyDescent="0.3">
      <c r="A265" s="35">
        <f>IF(Замеры!B261=0, " ", Замеры!B261)</f>
        <v>258</v>
      </c>
      <c r="B265" s="49" t="str">
        <f>Замеры!G261</f>
        <v xml:space="preserve">Группа от QF </v>
      </c>
      <c r="C265" s="49" t="str">
        <f>IF(Замеры!J261=0, " ", Замеры!J261)</f>
        <v xml:space="preserve"> </v>
      </c>
      <c r="D265" s="49" t="str">
        <f>IF(O265=0, " ", CONCATENATE(Замеры!T261,Замеры!U261,Замеры!V261,Замеры!W261,Замеры!AB261))</f>
        <v xml:space="preserve"> </v>
      </c>
      <c r="E265" s="49" t="str">
        <f>IF(Замеры!L261=0, " ", Замеры!L261)</f>
        <v xml:space="preserve"> </v>
      </c>
      <c r="F265" s="49" t="e">
        <f t="shared" si="114"/>
        <v>#VALUE!</v>
      </c>
      <c r="G265" s="51" t="str">
        <f t="shared" si="115"/>
        <v>-</v>
      </c>
      <c r="H265" s="52" t="str">
        <f t="shared" si="116"/>
        <v>-</v>
      </c>
      <c r="I265" s="51" t="str">
        <f t="shared" si="117"/>
        <v>-</v>
      </c>
      <c r="J265" s="29" t="str">
        <f t="shared" si="118"/>
        <v>-</v>
      </c>
      <c r="K265" s="46" t="str">
        <f t="shared" si="119"/>
        <v>-</v>
      </c>
      <c r="L265" s="29" t="str">
        <f t="shared" si="120"/>
        <v>-</v>
      </c>
      <c r="M265" s="29" t="str">
        <f t="shared" si="121"/>
        <v xml:space="preserve"> </v>
      </c>
      <c r="N265" s="29" t="str">
        <f t="shared" ca="1" si="122"/>
        <v xml:space="preserve"> </v>
      </c>
      <c r="O265" s="8">
        <f>Замеры!R261</f>
        <v>0</v>
      </c>
      <c r="P265" s="8" t="b">
        <f t="shared" si="110"/>
        <v>1</v>
      </c>
      <c r="Q265" s="8" t="b">
        <f t="shared" si="111"/>
        <v>1</v>
      </c>
      <c r="R265" s="8" t="b">
        <f t="shared" si="112"/>
        <v>1</v>
      </c>
      <c r="S265" s="8" t="s">
        <v>72</v>
      </c>
      <c r="T265" s="8" t="e">
        <f t="shared" si="123"/>
        <v>#VALUE!</v>
      </c>
      <c r="U265" s="12" t="s">
        <v>72</v>
      </c>
      <c r="V265" s="8" t="e">
        <f t="shared" si="124"/>
        <v>#VALUE!</v>
      </c>
      <c r="X265" s="13" t="str">
        <f t="shared" si="113"/>
        <v xml:space="preserve"> </v>
      </c>
      <c r="Y265" s="8" t="e">
        <f t="shared" si="125"/>
        <v>#VALUE!</v>
      </c>
      <c r="AA265" s="14" t="e">
        <f t="shared" ca="1" si="126"/>
        <v>#VALUE!</v>
      </c>
      <c r="AB265" s="14" t="e">
        <f t="shared" ca="1" si="127"/>
        <v>#VALUE!</v>
      </c>
      <c r="AC265" s="14" t="e">
        <f t="shared" ca="1" si="128"/>
        <v>#VALUE!</v>
      </c>
      <c r="AD265" s="8" t="e">
        <f t="shared" ca="1" si="129"/>
        <v>#VALUE!</v>
      </c>
      <c r="AE265" s="8" t="e">
        <f t="shared" ca="1" si="130"/>
        <v>#VALUE!</v>
      </c>
      <c r="AF265" s="8" t="e">
        <f t="shared" ca="1" si="131"/>
        <v>#VALUE!</v>
      </c>
    </row>
    <row r="266" spans="1:32" x14ac:dyDescent="0.3">
      <c r="A266" s="35">
        <f>IF(Замеры!B262=0, " ", Замеры!B262)</f>
        <v>259</v>
      </c>
      <c r="B266" s="49" t="str">
        <f>Замеры!G262</f>
        <v xml:space="preserve">Группа от QF </v>
      </c>
      <c r="C266" s="49" t="str">
        <f>IF(Замеры!J262=0, " ", Замеры!J262)</f>
        <v xml:space="preserve"> </v>
      </c>
      <c r="D266" s="49" t="str">
        <f>IF(O266=0, " ", CONCATENATE(Замеры!T262,Замеры!U262,Замеры!V262,Замеры!W262,Замеры!AB262))</f>
        <v xml:space="preserve"> </v>
      </c>
      <c r="E266" s="49" t="str">
        <f>IF(Замеры!L262=0, " ", Замеры!L262)</f>
        <v xml:space="preserve"> </v>
      </c>
      <c r="F266" s="49" t="e">
        <f t="shared" si="114"/>
        <v>#VALUE!</v>
      </c>
      <c r="G266" s="51" t="str">
        <f t="shared" si="115"/>
        <v>-</v>
      </c>
      <c r="H266" s="52" t="str">
        <f t="shared" si="116"/>
        <v>-</v>
      </c>
      <c r="I266" s="51" t="str">
        <f t="shared" si="117"/>
        <v>-</v>
      </c>
      <c r="J266" s="29" t="str">
        <f t="shared" si="118"/>
        <v>-</v>
      </c>
      <c r="K266" s="46" t="str">
        <f t="shared" si="119"/>
        <v>-</v>
      </c>
      <c r="L266" s="29" t="str">
        <f t="shared" si="120"/>
        <v>-</v>
      </c>
      <c r="M266" s="29" t="str">
        <f t="shared" si="121"/>
        <v xml:space="preserve"> </v>
      </c>
      <c r="N266" s="29" t="str">
        <f t="shared" ca="1" si="122"/>
        <v xml:space="preserve"> </v>
      </c>
      <c r="O266" s="8">
        <f>Замеры!R262</f>
        <v>0</v>
      </c>
      <c r="P266" s="8" t="b">
        <f t="shared" si="110"/>
        <v>1</v>
      </c>
      <c r="Q266" s="8" t="b">
        <f t="shared" si="111"/>
        <v>1</v>
      </c>
      <c r="R266" s="8" t="b">
        <f t="shared" si="112"/>
        <v>1</v>
      </c>
      <c r="S266" s="8" t="s">
        <v>72</v>
      </c>
      <c r="T266" s="8" t="e">
        <f t="shared" si="123"/>
        <v>#VALUE!</v>
      </c>
      <c r="U266" s="12" t="s">
        <v>72</v>
      </c>
      <c r="V266" s="8" t="e">
        <f t="shared" si="124"/>
        <v>#VALUE!</v>
      </c>
      <c r="X266" s="13" t="str">
        <f t="shared" si="113"/>
        <v xml:space="preserve"> </v>
      </c>
      <c r="Y266" s="8" t="e">
        <f t="shared" si="125"/>
        <v>#VALUE!</v>
      </c>
      <c r="AA266" s="14" t="e">
        <f t="shared" ca="1" si="126"/>
        <v>#VALUE!</v>
      </c>
      <c r="AB266" s="14" t="e">
        <f t="shared" ca="1" si="127"/>
        <v>#VALUE!</v>
      </c>
      <c r="AC266" s="14" t="e">
        <f t="shared" ca="1" si="128"/>
        <v>#VALUE!</v>
      </c>
      <c r="AD266" s="8" t="e">
        <f t="shared" ca="1" si="129"/>
        <v>#VALUE!</v>
      </c>
      <c r="AE266" s="8" t="e">
        <f t="shared" ca="1" si="130"/>
        <v>#VALUE!</v>
      </c>
      <c r="AF266" s="8" t="e">
        <f t="shared" ca="1" si="131"/>
        <v>#VALUE!</v>
      </c>
    </row>
    <row r="267" spans="1:32" x14ac:dyDescent="0.3">
      <c r="A267" s="35">
        <f>IF(Замеры!B263=0, " ", Замеры!B263)</f>
        <v>260</v>
      </c>
      <c r="B267" s="49" t="str">
        <f>Замеры!G263</f>
        <v xml:space="preserve">Группа от QF </v>
      </c>
      <c r="C267" s="49" t="str">
        <f>IF(Замеры!J263=0, " ", Замеры!J263)</f>
        <v xml:space="preserve"> </v>
      </c>
      <c r="D267" s="49" t="str">
        <f>IF(O267=0, " ", CONCATENATE(Замеры!T263,Замеры!U263,Замеры!V263,Замеры!W263,Замеры!AB263))</f>
        <v xml:space="preserve"> </v>
      </c>
      <c r="E267" s="49" t="str">
        <f>IF(Замеры!L263=0, " ", Замеры!L263)</f>
        <v xml:space="preserve"> </v>
      </c>
      <c r="F267" s="49" t="e">
        <f t="shared" si="114"/>
        <v>#VALUE!</v>
      </c>
      <c r="G267" s="51" t="str">
        <f t="shared" si="115"/>
        <v>-</v>
      </c>
      <c r="H267" s="52" t="str">
        <f t="shared" si="116"/>
        <v>-</v>
      </c>
      <c r="I267" s="51" t="str">
        <f t="shared" si="117"/>
        <v>-</v>
      </c>
      <c r="J267" s="29" t="str">
        <f t="shared" si="118"/>
        <v>-</v>
      </c>
      <c r="K267" s="46" t="str">
        <f t="shared" si="119"/>
        <v>-</v>
      </c>
      <c r="L267" s="29" t="str">
        <f t="shared" si="120"/>
        <v>-</v>
      </c>
      <c r="M267" s="29" t="str">
        <f t="shared" si="121"/>
        <v xml:space="preserve"> </v>
      </c>
      <c r="N267" s="29" t="str">
        <f t="shared" ca="1" si="122"/>
        <v xml:space="preserve"> </v>
      </c>
      <c r="O267" s="8">
        <f>Замеры!R263</f>
        <v>0</v>
      </c>
      <c r="P267" s="8" t="b">
        <f t="shared" si="110"/>
        <v>1</v>
      </c>
      <c r="Q267" s="8" t="b">
        <f t="shared" si="111"/>
        <v>1</v>
      </c>
      <c r="R267" s="8" t="b">
        <f t="shared" si="112"/>
        <v>1</v>
      </c>
      <c r="S267" s="8" t="s">
        <v>72</v>
      </c>
      <c r="T267" s="8" t="e">
        <f t="shared" si="123"/>
        <v>#VALUE!</v>
      </c>
      <c r="U267" s="12" t="s">
        <v>72</v>
      </c>
      <c r="V267" s="8" t="e">
        <f t="shared" si="124"/>
        <v>#VALUE!</v>
      </c>
      <c r="X267" s="13" t="str">
        <f t="shared" si="113"/>
        <v xml:space="preserve"> </v>
      </c>
      <c r="Y267" s="8" t="e">
        <f t="shared" si="125"/>
        <v>#VALUE!</v>
      </c>
      <c r="AA267" s="14" t="e">
        <f t="shared" ca="1" si="126"/>
        <v>#VALUE!</v>
      </c>
      <c r="AB267" s="14" t="e">
        <f t="shared" ca="1" si="127"/>
        <v>#VALUE!</v>
      </c>
      <c r="AC267" s="14" t="e">
        <f t="shared" ca="1" si="128"/>
        <v>#VALUE!</v>
      </c>
      <c r="AD267" s="8" t="e">
        <f t="shared" ca="1" si="129"/>
        <v>#VALUE!</v>
      </c>
      <c r="AE267" s="8" t="e">
        <f t="shared" ca="1" si="130"/>
        <v>#VALUE!</v>
      </c>
      <c r="AF267" s="8" t="e">
        <f t="shared" ca="1" si="131"/>
        <v>#VALUE!</v>
      </c>
    </row>
    <row r="268" spans="1:32" x14ac:dyDescent="0.3">
      <c r="A268" s="35">
        <f>IF(Замеры!B264=0, " ", Замеры!B264)</f>
        <v>261</v>
      </c>
      <c r="B268" s="49" t="str">
        <f>Замеры!G264</f>
        <v xml:space="preserve">Группа от QF </v>
      </c>
      <c r="C268" s="49" t="str">
        <f>IF(Замеры!J264=0, " ", Замеры!J264)</f>
        <v xml:space="preserve"> </v>
      </c>
      <c r="D268" s="49" t="str">
        <f>IF(O268=0, " ", CONCATENATE(Замеры!T264,Замеры!U264,Замеры!V264,Замеры!W264,Замеры!AB264))</f>
        <v xml:space="preserve"> </v>
      </c>
      <c r="E268" s="49" t="str">
        <f>IF(Замеры!L264=0, " ", Замеры!L264)</f>
        <v xml:space="preserve"> </v>
      </c>
      <c r="F268" s="49" t="e">
        <f t="shared" si="114"/>
        <v>#VALUE!</v>
      </c>
      <c r="G268" s="51" t="str">
        <f t="shared" si="115"/>
        <v>-</v>
      </c>
      <c r="H268" s="52" t="str">
        <f t="shared" si="116"/>
        <v>-</v>
      </c>
      <c r="I268" s="51" t="str">
        <f t="shared" si="117"/>
        <v>-</v>
      </c>
      <c r="J268" s="29" t="str">
        <f t="shared" si="118"/>
        <v>-</v>
      </c>
      <c r="K268" s="46" t="str">
        <f t="shared" si="119"/>
        <v>-</v>
      </c>
      <c r="L268" s="29" t="str">
        <f t="shared" si="120"/>
        <v>-</v>
      </c>
      <c r="M268" s="29" t="str">
        <f t="shared" si="121"/>
        <v xml:space="preserve"> </v>
      </c>
      <c r="N268" s="29" t="str">
        <f t="shared" ca="1" si="122"/>
        <v xml:space="preserve"> </v>
      </c>
      <c r="O268" s="8">
        <f>Замеры!R264</f>
        <v>0</v>
      </c>
      <c r="P268" s="8" t="b">
        <f t="shared" si="110"/>
        <v>1</v>
      </c>
      <c r="Q268" s="8" t="b">
        <f t="shared" si="111"/>
        <v>1</v>
      </c>
      <c r="R268" s="8" t="b">
        <f t="shared" si="112"/>
        <v>1</v>
      </c>
      <c r="S268" s="8" t="s">
        <v>72</v>
      </c>
      <c r="T268" s="8" t="e">
        <f t="shared" si="123"/>
        <v>#VALUE!</v>
      </c>
      <c r="U268" s="12" t="s">
        <v>72</v>
      </c>
      <c r="V268" s="8" t="e">
        <f t="shared" si="124"/>
        <v>#VALUE!</v>
      </c>
      <c r="X268" s="13" t="str">
        <f t="shared" si="113"/>
        <v xml:space="preserve"> </v>
      </c>
      <c r="Y268" s="8" t="e">
        <f t="shared" si="125"/>
        <v>#VALUE!</v>
      </c>
      <c r="AA268" s="14" t="e">
        <f t="shared" ca="1" si="126"/>
        <v>#VALUE!</v>
      </c>
      <c r="AB268" s="14" t="e">
        <f t="shared" ca="1" si="127"/>
        <v>#VALUE!</v>
      </c>
      <c r="AC268" s="14" t="e">
        <f t="shared" ca="1" si="128"/>
        <v>#VALUE!</v>
      </c>
      <c r="AD268" s="8" t="e">
        <f t="shared" ca="1" si="129"/>
        <v>#VALUE!</v>
      </c>
      <c r="AE268" s="8" t="e">
        <f t="shared" ca="1" si="130"/>
        <v>#VALUE!</v>
      </c>
      <c r="AF268" s="8" t="e">
        <f t="shared" ca="1" si="131"/>
        <v>#VALUE!</v>
      </c>
    </row>
    <row r="269" spans="1:32" x14ac:dyDescent="0.3">
      <c r="A269" s="35">
        <f>IF(Замеры!B265=0, " ", Замеры!B265)</f>
        <v>262</v>
      </c>
      <c r="B269" s="49" t="str">
        <f>Замеры!G265</f>
        <v xml:space="preserve">Группа от QF </v>
      </c>
      <c r="C269" s="49" t="str">
        <f>IF(Замеры!J265=0, " ", Замеры!J265)</f>
        <v xml:space="preserve"> </v>
      </c>
      <c r="D269" s="49" t="str">
        <f>IF(O269=0, " ", CONCATENATE(Замеры!T265,Замеры!U265,Замеры!V265,Замеры!W265,Замеры!AB265))</f>
        <v xml:space="preserve"> </v>
      </c>
      <c r="E269" s="49" t="str">
        <f>IF(Замеры!L265=0, " ", Замеры!L265)</f>
        <v xml:space="preserve"> </v>
      </c>
      <c r="F269" s="49" t="e">
        <f t="shared" si="114"/>
        <v>#VALUE!</v>
      </c>
      <c r="G269" s="51" t="str">
        <f t="shared" si="115"/>
        <v>-</v>
      </c>
      <c r="H269" s="52" t="str">
        <f t="shared" si="116"/>
        <v>-</v>
      </c>
      <c r="I269" s="51" t="str">
        <f t="shared" si="117"/>
        <v>-</v>
      </c>
      <c r="J269" s="29" t="str">
        <f t="shared" si="118"/>
        <v>-</v>
      </c>
      <c r="K269" s="46" t="str">
        <f t="shared" si="119"/>
        <v>-</v>
      </c>
      <c r="L269" s="29" t="str">
        <f t="shared" si="120"/>
        <v>-</v>
      </c>
      <c r="M269" s="29" t="str">
        <f t="shared" si="121"/>
        <v xml:space="preserve"> </v>
      </c>
      <c r="N269" s="29" t="str">
        <f t="shared" ca="1" si="122"/>
        <v xml:space="preserve"> </v>
      </c>
      <c r="O269" s="8">
        <f>Замеры!R265</f>
        <v>0</v>
      </c>
      <c r="P269" s="8" t="b">
        <f t="shared" si="110"/>
        <v>1</v>
      </c>
      <c r="Q269" s="8" t="b">
        <f t="shared" si="111"/>
        <v>1</v>
      </c>
      <c r="R269" s="8" t="b">
        <f t="shared" si="112"/>
        <v>1</v>
      </c>
      <c r="S269" s="8" t="s">
        <v>72</v>
      </c>
      <c r="T269" s="8" t="e">
        <f t="shared" si="123"/>
        <v>#VALUE!</v>
      </c>
      <c r="U269" s="12" t="s">
        <v>72</v>
      </c>
      <c r="V269" s="8" t="e">
        <f t="shared" si="124"/>
        <v>#VALUE!</v>
      </c>
      <c r="X269" s="13" t="str">
        <f t="shared" si="113"/>
        <v xml:space="preserve"> </v>
      </c>
      <c r="Y269" s="8" t="e">
        <f t="shared" si="125"/>
        <v>#VALUE!</v>
      </c>
      <c r="AA269" s="14" t="e">
        <f t="shared" ca="1" si="126"/>
        <v>#VALUE!</v>
      </c>
      <c r="AB269" s="14" t="e">
        <f t="shared" ca="1" si="127"/>
        <v>#VALUE!</v>
      </c>
      <c r="AC269" s="14" t="e">
        <f t="shared" ca="1" si="128"/>
        <v>#VALUE!</v>
      </c>
      <c r="AD269" s="8" t="e">
        <f t="shared" ca="1" si="129"/>
        <v>#VALUE!</v>
      </c>
      <c r="AE269" s="8" t="e">
        <f t="shared" ca="1" si="130"/>
        <v>#VALUE!</v>
      </c>
      <c r="AF269" s="8" t="e">
        <f t="shared" ca="1" si="131"/>
        <v>#VALUE!</v>
      </c>
    </row>
    <row r="270" spans="1:32" x14ac:dyDescent="0.3">
      <c r="A270" s="35">
        <f>IF(Замеры!B266=0, " ", Замеры!B266)</f>
        <v>263</v>
      </c>
      <c r="B270" s="49" t="str">
        <f>Замеры!G266</f>
        <v xml:space="preserve">Группа от QF </v>
      </c>
      <c r="C270" s="49" t="str">
        <f>IF(Замеры!J266=0, " ", Замеры!J266)</f>
        <v xml:space="preserve"> </v>
      </c>
      <c r="D270" s="49" t="str">
        <f>IF(O270=0, " ", CONCATENATE(Замеры!T266,Замеры!U266,Замеры!V266,Замеры!W266,Замеры!AB266))</f>
        <v xml:space="preserve"> </v>
      </c>
      <c r="E270" s="49" t="str">
        <f>IF(Замеры!L266=0, " ", Замеры!L266)</f>
        <v xml:space="preserve"> </v>
      </c>
      <c r="F270" s="49" t="e">
        <f t="shared" si="114"/>
        <v>#VALUE!</v>
      </c>
      <c r="G270" s="51" t="str">
        <f t="shared" si="115"/>
        <v>-</v>
      </c>
      <c r="H270" s="52" t="str">
        <f t="shared" si="116"/>
        <v>-</v>
      </c>
      <c r="I270" s="51" t="str">
        <f t="shared" si="117"/>
        <v>-</v>
      </c>
      <c r="J270" s="29" t="str">
        <f t="shared" si="118"/>
        <v>-</v>
      </c>
      <c r="K270" s="46" t="str">
        <f t="shared" si="119"/>
        <v>-</v>
      </c>
      <c r="L270" s="29" t="str">
        <f t="shared" si="120"/>
        <v>-</v>
      </c>
      <c r="M270" s="29" t="str">
        <f t="shared" si="121"/>
        <v xml:space="preserve"> </v>
      </c>
      <c r="N270" s="29" t="str">
        <f t="shared" ca="1" si="122"/>
        <v xml:space="preserve"> </v>
      </c>
      <c r="O270" s="8">
        <f>Замеры!R266</f>
        <v>0</v>
      </c>
      <c r="P270" s="8" t="b">
        <f t="shared" si="110"/>
        <v>1</v>
      </c>
      <c r="Q270" s="8" t="b">
        <f t="shared" si="111"/>
        <v>1</v>
      </c>
      <c r="R270" s="8" t="b">
        <f t="shared" si="112"/>
        <v>1</v>
      </c>
      <c r="S270" s="8" t="s">
        <v>72</v>
      </c>
      <c r="T270" s="8" t="e">
        <f t="shared" si="123"/>
        <v>#VALUE!</v>
      </c>
      <c r="U270" s="12" t="s">
        <v>72</v>
      </c>
      <c r="V270" s="8" t="e">
        <f t="shared" si="124"/>
        <v>#VALUE!</v>
      </c>
      <c r="X270" s="13" t="str">
        <f t="shared" si="113"/>
        <v xml:space="preserve"> </v>
      </c>
      <c r="Y270" s="8" t="e">
        <f t="shared" si="125"/>
        <v>#VALUE!</v>
      </c>
      <c r="AA270" s="14" t="e">
        <f t="shared" ca="1" si="126"/>
        <v>#VALUE!</v>
      </c>
      <c r="AB270" s="14" t="e">
        <f t="shared" ca="1" si="127"/>
        <v>#VALUE!</v>
      </c>
      <c r="AC270" s="14" t="e">
        <f t="shared" ca="1" si="128"/>
        <v>#VALUE!</v>
      </c>
      <c r="AD270" s="8" t="e">
        <f t="shared" ca="1" si="129"/>
        <v>#VALUE!</v>
      </c>
      <c r="AE270" s="8" t="e">
        <f t="shared" ca="1" si="130"/>
        <v>#VALUE!</v>
      </c>
      <c r="AF270" s="8" t="e">
        <f t="shared" ca="1" si="131"/>
        <v>#VALUE!</v>
      </c>
    </row>
    <row r="271" spans="1:32" x14ac:dyDescent="0.3">
      <c r="A271" s="35">
        <f>IF(Замеры!B267=0, " ", Замеры!B267)</f>
        <v>264</v>
      </c>
      <c r="B271" s="49" t="str">
        <f>Замеры!G267</f>
        <v xml:space="preserve">Группа от QF </v>
      </c>
      <c r="C271" s="49" t="str">
        <f>IF(Замеры!J267=0, " ", Замеры!J267)</f>
        <v xml:space="preserve"> </v>
      </c>
      <c r="D271" s="49" t="str">
        <f>IF(O271=0, " ", CONCATENATE(Замеры!T267,Замеры!U267,Замеры!V267,Замеры!W267,Замеры!AB267))</f>
        <v xml:space="preserve"> </v>
      </c>
      <c r="E271" s="49" t="str">
        <f>IF(Замеры!L267=0, " ", Замеры!L267)</f>
        <v xml:space="preserve"> </v>
      </c>
      <c r="F271" s="49" t="e">
        <f t="shared" si="114"/>
        <v>#VALUE!</v>
      </c>
      <c r="G271" s="51" t="str">
        <f t="shared" si="115"/>
        <v>-</v>
      </c>
      <c r="H271" s="52" t="str">
        <f t="shared" si="116"/>
        <v>-</v>
      </c>
      <c r="I271" s="51" t="str">
        <f t="shared" si="117"/>
        <v>-</v>
      </c>
      <c r="J271" s="29" t="str">
        <f t="shared" si="118"/>
        <v>-</v>
      </c>
      <c r="K271" s="46" t="str">
        <f t="shared" si="119"/>
        <v>-</v>
      </c>
      <c r="L271" s="29" t="str">
        <f t="shared" si="120"/>
        <v>-</v>
      </c>
      <c r="M271" s="29" t="str">
        <f t="shared" si="121"/>
        <v xml:space="preserve"> </v>
      </c>
      <c r="N271" s="29" t="str">
        <f t="shared" ca="1" si="122"/>
        <v xml:space="preserve"> </v>
      </c>
      <c r="O271" s="8">
        <f>Замеры!R267</f>
        <v>0</v>
      </c>
      <c r="P271" s="8" t="b">
        <f t="shared" si="110"/>
        <v>1</v>
      </c>
      <c r="Q271" s="8" t="b">
        <f t="shared" si="111"/>
        <v>1</v>
      </c>
      <c r="R271" s="8" t="b">
        <f t="shared" si="112"/>
        <v>1</v>
      </c>
      <c r="S271" s="8" t="s">
        <v>72</v>
      </c>
      <c r="T271" s="8" t="e">
        <f t="shared" si="123"/>
        <v>#VALUE!</v>
      </c>
      <c r="U271" s="12" t="s">
        <v>72</v>
      </c>
      <c r="V271" s="8" t="e">
        <f t="shared" si="124"/>
        <v>#VALUE!</v>
      </c>
      <c r="X271" s="13" t="str">
        <f t="shared" si="113"/>
        <v xml:space="preserve"> </v>
      </c>
      <c r="Y271" s="8" t="e">
        <f t="shared" si="125"/>
        <v>#VALUE!</v>
      </c>
      <c r="AA271" s="14" t="e">
        <f t="shared" ca="1" si="126"/>
        <v>#VALUE!</v>
      </c>
      <c r="AB271" s="14" t="e">
        <f t="shared" ca="1" si="127"/>
        <v>#VALUE!</v>
      </c>
      <c r="AC271" s="14" t="e">
        <f t="shared" ca="1" si="128"/>
        <v>#VALUE!</v>
      </c>
      <c r="AD271" s="8" t="e">
        <f t="shared" ca="1" si="129"/>
        <v>#VALUE!</v>
      </c>
      <c r="AE271" s="8" t="e">
        <f t="shared" ca="1" si="130"/>
        <v>#VALUE!</v>
      </c>
      <c r="AF271" s="8" t="e">
        <f t="shared" ca="1" si="131"/>
        <v>#VALUE!</v>
      </c>
    </row>
    <row r="272" spans="1:32" x14ac:dyDescent="0.3">
      <c r="A272" s="35">
        <f>IF(Замеры!B268=0, " ", Замеры!B268)</f>
        <v>265</v>
      </c>
      <c r="B272" s="49" t="str">
        <f>Замеры!G268</f>
        <v xml:space="preserve">Группа от QF </v>
      </c>
      <c r="C272" s="49" t="str">
        <f>IF(Замеры!J268=0, " ", Замеры!J268)</f>
        <v xml:space="preserve"> </v>
      </c>
      <c r="D272" s="49" t="str">
        <f>IF(O272=0, " ", CONCATENATE(Замеры!T268,Замеры!U268,Замеры!V268,Замеры!W268,Замеры!AB268))</f>
        <v xml:space="preserve"> </v>
      </c>
      <c r="E272" s="49" t="str">
        <f>IF(Замеры!L268=0, " ", Замеры!L268)</f>
        <v xml:space="preserve"> </v>
      </c>
      <c r="F272" s="49" t="e">
        <f t="shared" si="114"/>
        <v>#VALUE!</v>
      </c>
      <c r="G272" s="51" t="str">
        <f t="shared" si="115"/>
        <v>-</v>
      </c>
      <c r="H272" s="52" t="str">
        <f t="shared" si="116"/>
        <v>-</v>
      </c>
      <c r="I272" s="51" t="str">
        <f t="shared" si="117"/>
        <v>-</v>
      </c>
      <c r="J272" s="29" t="str">
        <f t="shared" si="118"/>
        <v>-</v>
      </c>
      <c r="K272" s="46" t="str">
        <f t="shared" si="119"/>
        <v>-</v>
      </c>
      <c r="L272" s="29" t="str">
        <f t="shared" si="120"/>
        <v>-</v>
      </c>
      <c r="M272" s="29" t="str">
        <f t="shared" si="121"/>
        <v xml:space="preserve"> </v>
      </c>
      <c r="N272" s="29" t="str">
        <f t="shared" ca="1" si="122"/>
        <v xml:space="preserve"> </v>
      </c>
      <c r="O272" s="8">
        <f>Замеры!R268</f>
        <v>0</v>
      </c>
      <c r="P272" s="8" t="b">
        <f t="shared" si="110"/>
        <v>1</v>
      </c>
      <c r="Q272" s="8" t="b">
        <f t="shared" si="111"/>
        <v>1</v>
      </c>
      <c r="R272" s="8" t="b">
        <f t="shared" si="112"/>
        <v>1</v>
      </c>
      <c r="S272" s="8" t="s">
        <v>72</v>
      </c>
      <c r="T272" s="8" t="e">
        <f t="shared" si="123"/>
        <v>#VALUE!</v>
      </c>
      <c r="U272" s="12" t="s">
        <v>72</v>
      </c>
      <c r="V272" s="8" t="e">
        <f t="shared" si="124"/>
        <v>#VALUE!</v>
      </c>
      <c r="X272" s="13" t="str">
        <f t="shared" si="113"/>
        <v xml:space="preserve"> </v>
      </c>
      <c r="Y272" s="8" t="e">
        <f t="shared" si="125"/>
        <v>#VALUE!</v>
      </c>
      <c r="AA272" s="14" t="e">
        <f t="shared" ca="1" si="126"/>
        <v>#VALUE!</v>
      </c>
      <c r="AB272" s="14" t="e">
        <f t="shared" ca="1" si="127"/>
        <v>#VALUE!</v>
      </c>
      <c r="AC272" s="14" t="e">
        <f t="shared" ca="1" si="128"/>
        <v>#VALUE!</v>
      </c>
      <c r="AD272" s="8" t="e">
        <f t="shared" ca="1" si="129"/>
        <v>#VALUE!</v>
      </c>
      <c r="AE272" s="8" t="e">
        <f t="shared" ca="1" si="130"/>
        <v>#VALUE!</v>
      </c>
      <c r="AF272" s="8" t="e">
        <f t="shared" ca="1" si="131"/>
        <v>#VALUE!</v>
      </c>
    </row>
    <row r="273" spans="1:32" x14ac:dyDescent="0.3">
      <c r="A273" s="35">
        <f>IF(Замеры!B269=0, " ", Замеры!B269)</f>
        <v>266</v>
      </c>
      <c r="B273" s="49" t="str">
        <f>Замеры!G269</f>
        <v xml:space="preserve">Группа от QF </v>
      </c>
      <c r="C273" s="49" t="str">
        <f>IF(Замеры!J269=0, " ", Замеры!J269)</f>
        <v xml:space="preserve"> </v>
      </c>
      <c r="D273" s="49" t="str">
        <f>IF(O273=0, " ", CONCATENATE(Замеры!T269,Замеры!U269,Замеры!V269,Замеры!W269,Замеры!AB269))</f>
        <v xml:space="preserve"> </v>
      </c>
      <c r="E273" s="49" t="str">
        <f>IF(Замеры!L269=0, " ", Замеры!L269)</f>
        <v xml:space="preserve"> </v>
      </c>
      <c r="F273" s="49" t="e">
        <f t="shared" si="114"/>
        <v>#VALUE!</v>
      </c>
      <c r="G273" s="51" t="str">
        <f t="shared" si="115"/>
        <v>-</v>
      </c>
      <c r="H273" s="52" t="str">
        <f t="shared" si="116"/>
        <v>-</v>
      </c>
      <c r="I273" s="51" t="str">
        <f t="shared" si="117"/>
        <v>-</v>
      </c>
      <c r="J273" s="29" t="str">
        <f t="shared" si="118"/>
        <v>-</v>
      </c>
      <c r="K273" s="46" t="str">
        <f t="shared" si="119"/>
        <v>-</v>
      </c>
      <c r="L273" s="29" t="str">
        <f t="shared" si="120"/>
        <v>-</v>
      </c>
      <c r="M273" s="29" t="str">
        <f t="shared" si="121"/>
        <v xml:space="preserve"> </v>
      </c>
      <c r="N273" s="29" t="str">
        <f t="shared" ca="1" si="122"/>
        <v xml:space="preserve"> </v>
      </c>
      <c r="O273" s="8">
        <f>Замеры!R269</f>
        <v>0</v>
      </c>
      <c r="P273" s="8" t="b">
        <f t="shared" si="110"/>
        <v>1</v>
      </c>
      <c r="Q273" s="8" t="b">
        <f t="shared" si="111"/>
        <v>1</v>
      </c>
      <c r="R273" s="8" t="b">
        <f t="shared" si="112"/>
        <v>1</v>
      </c>
      <c r="S273" s="8" t="s">
        <v>72</v>
      </c>
      <c r="T273" s="8" t="e">
        <f t="shared" si="123"/>
        <v>#VALUE!</v>
      </c>
      <c r="U273" s="12" t="s">
        <v>72</v>
      </c>
      <c r="V273" s="8" t="e">
        <f t="shared" si="124"/>
        <v>#VALUE!</v>
      </c>
      <c r="X273" s="13" t="str">
        <f t="shared" si="113"/>
        <v xml:space="preserve"> </v>
      </c>
      <c r="Y273" s="8" t="e">
        <f t="shared" si="125"/>
        <v>#VALUE!</v>
      </c>
      <c r="AA273" s="14" t="e">
        <f t="shared" ca="1" si="126"/>
        <v>#VALUE!</v>
      </c>
      <c r="AB273" s="14" t="e">
        <f t="shared" ca="1" si="127"/>
        <v>#VALUE!</v>
      </c>
      <c r="AC273" s="14" t="e">
        <f t="shared" ca="1" si="128"/>
        <v>#VALUE!</v>
      </c>
      <c r="AD273" s="8" t="e">
        <f t="shared" ca="1" si="129"/>
        <v>#VALUE!</v>
      </c>
      <c r="AE273" s="8" t="e">
        <f t="shared" ca="1" si="130"/>
        <v>#VALUE!</v>
      </c>
      <c r="AF273" s="8" t="e">
        <f t="shared" ca="1" si="131"/>
        <v>#VALUE!</v>
      </c>
    </row>
    <row r="274" spans="1:32" x14ac:dyDescent="0.3">
      <c r="A274" s="35">
        <f>IF(Замеры!B270=0, " ", Замеры!B270)</f>
        <v>267</v>
      </c>
      <c r="B274" s="49" t="str">
        <f>Замеры!G270</f>
        <v xml:space="preserve">Группа от QF </v>
      </c>
      <c r="C274" s="49" t="str">
        <f>IF(Замеры!J270=0, " ", Замеры!J270)</f>
        <v xml:space="preserve"> </v>
      </c>
      <c r="D274" s="49" t="str">
        <f>IF(O274=0, " ", CONCATENATE(Замеры!T270,Замеры!U270,Замеры!V270,Замеры!W270,Замеры!AB270))</f>
        <v xml:space="preserve"> </v>
      </c>
      <c r="E274" s="49" t="str">
        <f>IF(Замеры!L270=0, " ", Замеры!L270)</f>
        <v xml:space="preserve"> </v>
      </c>
      <c r="F274" s="49" t="e">
        <f t="shared" si="114"/>
        <v>#VALUE!</v>
      </c>
      <c r="G274" s="51" t="str">
        <f t="shared" si="115"/>
        <v>-</v>
      </c>
      <c r="H274" s="52" t="str">
        <f t="shared" si="116"/>
        <v>-</v>
      </c>
      <c r="I274" s="51" t="str">
        <f t="shared" si="117"/>
        <v>-</v>
      </c>
      <c r="J274" s="29" t="str">
        <f t="shared" si="118"/>
        <v>-</v>
      </c>
      <c r="K274" s="46" t="str">
        <f t="shared" si="119"/>
        <v>-</v>
      </c>
      <c r="L274" s="29" t="str">
        <f t="shared" si="120"/>
        <v>-</v>
      </c>
      <c r="M274" s="29" t="str">
        <f t="shared" si="121"/>
        <v xml:space="preserve"> </v>
      </c>
      <c r="N274" s="29" t="str">
        <f t="shared" ca="1" si="122"/>
        <v xml:space="preserve"> </v>
      </c>
      <c r="O274" s="8">
        <f>Замеры!R270</f>
        <v>0</v>
      </c>
      <c r="P274" s="8" t="b">
        <f t="shared" si="110"/>
        <v>1</v>
      </c>
      <c r="Q274" s="8" t="b">
        <f t="shared" si="111"/>
        <v>1</v>
      </c>
      <c r="R274" s="8" t="b">
        <f t="shared" si="112"/>
        <v>1</v>
      </c>
      <c r="S274" s="8" t="s">
        <v>72</v>
      </c>
      <c r="T274" s="8" t="e">
        <f t="shared" si="123"/>
        <v>#VALUE!</v>
      </c>
      <c r="U274" s="12" t="s">
        <v>72</v>
      </c>
      <c r="V274" s="8" t="e">
        <f t="shared" si="124"/>
        <v>#VALUE!</v>
      </c>
      <c r="X274" s="13" t="str">
        <f t="shared" si="113"/>
        <v xml:space="preserve"> </v>
      </c>
      <c r="Y274" s="8" t="e">
        <f t="shared" si="125"/>
        <v>#VALUE!</v>
      </c>
      <c r="AA274" s="14" t="e">
        <f t="shared" ca="1" si="126"/>
        <v>#VALUE!</v>
      </c>
      <c r="AB274" s="14" t="e">
        <f t="shared" ca="1" si="127"/>
        <v>#VALUE!</v>
      </c>
      <c r="AC274" s="14" t="e">
        <f t="shared" ca="1" si="128"/>
        <v>#VALUE!</v>
      </c>
      <c r="AD274" s="8" t="e">
        <f t="shared" ca="1" si="129"/>
        <v>#VALUE!</v>
      </c>
      <c r="AE274" s="8" t="e">
        <f t="shared" ca="1" si="130"/>
        <v>#VALUE!</v>
      </c>
      <c r="AF274" s="8" t="e">
        <f t="shared" ca="1" si="131"/>
        <v>#VALUE!</v>
      </c>
    </row>
    <row r="275" spans="1:32" x14ac:dyDescent="0.3">
      <c r="A275" s="35">
        <f>IF(Замеры!B271=0, " ", Замеры!B271)</f>
        <v>268</v>
      </c>
      <c r="B275" s="49" t="str">
        <f>Замеры!G271</f>
        <v xml:space="preserve">Группа от QF </v>
      </c>
      <c r="C275" s="49" t="str">
        <f>IF(Замеры!J271=0, " ", Замеры!J271)</f>
        <v xml:space="preserve"> </v>
      </c>
      <c r="D275" s="49" t="str">
        <f>IF(O275=0, " ", CONCATENATE(Замеры!T271,Замеры!U271,Замеры!V271,Замеры!W271,Замеры!AB271))</f>
        <v xml:space="preserve"> </v>
      </c>
      <c r="E275" s="49" t="str">
        <f>IF(Замеры!L271=0, " ", Замеры!L271)</f>
        <v xml:space="preserve"> </v>
      </c>
      <c r="F275" s="49" t="e">
        <f t="shared" si="114"/>
        <v>#VALUE!</v>
      </c>
      <c r="G275" s="51" t="str">
        <f t="shared" si="115"/>
        <v>-</v>
      </c>
      <c r="H275" s="52" t="str">
        <f t="shared" si="116"/>
        <v>-</v>
      </c>
      <c r="I275" s="51" t="str">
        <f t="shared" si="117"/>
        <v>-</v>
      </c>
      <c r="J275" s="29" t="str">
        <f t="shared" si="118"/>
        <v>-</v>
      </c>
      <c r="K275" s="46" t="str">
        <f t="shared" si="119"/>
        <v>-</v>
      </c>
      <c r="L275" s="29" t="str">
        <f t="shared" si="120"/>
        <v>-</v>
      </c>
      <c r="M275" s="29" t="str">
        <f t="shared" si="121"/>
        <v xml:space="preserve"> </v>
      </c>
      <c r="N275" s="29" t="str">
        <f t="shared" ca="1" si="122"/>
        <v xml:space="preserve"> </v>
      </c>
      <c r="O275" s="8">
        <f>Замеры!R271</f>
        <v>0</v>
      </c>
      <c r="P275" s="8" t="b">
        <f t="shared" si="110"/>
        <v>1</v>
      </c>
      <c r="Q275" s="8" t="b">
        <f t="shared" si="111"/>
        <v>1</v>
      </c>
      <c r="R275" s="8" t="b">
        <f t="shared" si="112"/>
        <v>1</v>
      </c>
      <c r="S275" s="8" t="s">
        <v>72</v>
      </c>
      <c r="T275" s="8" t="e">
        <f t="shared" si="123"/>
        <v>#VALUE!</v>
      </c>
      <c r="U275" s="12" t="s">
        <v>72</v>
      </c>
      <c r="V275" s="8" t="e">
        <f t="shared" si="124"/>
        <v>#VALUE!</v>
      </c>
      <c r="X275" s="13" t="str">
        <f t="shared" si="113"/>
        <v xml:space="preserve"> </v>
      </c>
      <c r="Y275" s="8" t="e">
        <f t="shared" si="125"/>
        <v>#VALUE!</v>
      </c>
      <c r="AA275" s="14" t="e">
        <f t="shared" ca="1" si="126"/>
        <v>#VALUE!</v>
      </c>
      <c r="AB275" s="14" t="e">
        <f t="shared" ca="1" si="127"/>
        <v>#VALUE!</v>
      </c>
      <c r="AC275" s="14" t="e">
        <f t="shared" ca="1" si="128"/>
        <v>#VALUE!</v>
      </c>
      <c r="AD275" s="8" t="e">
        <f t="shared" ca="1" si="129"/>
        <v>#VALUE!</v>
      </c>
      <c r="AE275" s="8" t="e">
        <f t="shared" ca="1" si="130"/>
        <v>#VALUE!</v>
      </c>
      <c r="AF275" s="8" t="e">
        <f t="shared" ca="1" si="131"/>
        <v>#VALUE!</v>
      </c>
    </row>
    <row r="276" spans="1:32" x14ac:dyDescent="0.3">
      <c r="A276" s="35">
        <f>IF(Замеры!B272=0, " ", Замеры!B272)</f>
        <v>269</v>
      </c>
      <c r="B276" s="49" t="str">
        <f>Замеры!G272</f>
        <v xml:space="preserve">Группа от QF </v>
      </c>
      <c r="C276" s="49" t="str">
        <f>IF(Замеры!J272=0, " ", Замеры!J272)</f>
        <v xml:space="preserve"> </v>
      </c>
      <c r="D276" s="49" t="str">
        <f>IF(O276=0, " ", CONCATENATE(Замеры!T272,Замеры!U272,Замеры!V272,Замеры!W272,Замеры!AB272))</f>
        <v xml:space="preserve"> </v>
      </c>
      <c r="E276" s="49" t="str">
        <f>IF(Замеры!L272=0, " ", Замеры!L272)</f>
        <v xml:space="preserve"> </v>
      </c>
      <c r="F276" s="49" t="e">
        <f t="shared" si="114"/>
        <v>#VALUE!</v>
      </c>
      <c r="G276" s="51" t="str">
        <f t="shared" si="115"/>
        <v>-</v>
      </c>
      <c r="H276" s="52" t="str">
        <f t="shared" si="116"/>
        <v>-</v>
      </c>
      <c r="I276" s="51" t="str">
        <f t="shared" si="117"/>
        <v>-</v>
      </c>
      <c r="J276" s="29" t="str">
        <f t="shared" si="118"/>
        <v>-</v>
      </c>
      <c r="K276" s="46" t="str">
        <f t="shared" si="119"/>
        <v>-</v>
      </c>
      <c r="L276" s="29" t="str">
        <f t="shared" si="120"/>
        <v>-</v>
      </c>
      <c r="M276" s="29" t="str">
        <f t="shared" si="121"/>
        <v xml:space="preserve"> </v>
      </c>
      <c r="N276" s="29" t="str">
        <f t="shared" ca="1" si="122"/>
        <v xml:space="preserve"> </v>
      </c>
      <c r="O276" s="8">
        <f>Замеры!R272</f>
        <v>0</v>
      </c>
      <c r="P276" s="8" t="b">
        <f t="shared" si="110"/>
        <v>1</v>
      </c>
      <c r="Q276" s="8" t="b">
        <f t="shared" si="111"/>
        <v>1</v>
      </c>
      <c r="R276" s="8" t="b">
        <f t="shared" si="112"/>
        <v>1</v>
      </c>
      <c r="S276" s="8" t="s">
        <v>72</v>
      </c>
      <c r="T276" s="8" t="e">
        <f t="shared" si="123"/>
        <v>#VALUE!</v>
      </c>
      <c r="U276" s="12" t="s">
        <v>72</v>
      </c>
      <c r="V276" s="8" t="e">
        <f t="shared" si="124"/>
        <v>#VALUE!</v>
      </c>
      <c r="X276" s="13" t="str">
        <f t="shared" si="113"/>
        <v xml:space="preserve"> </v>
      </c>
      <c r="Y276" s="8" t="e">
        <f t="shared" si="125"/>
        <v>#VALUE!</v>
      </c>
      <c r="AA276" s="14" t="e">
        <f t="shared" ca="1" si="126"/>
        <v>#VALUE!</v>
      </c>
      <c r="AB276" s="14" t="e">
        <f t="shared" ca="1" si="127"/>
        <v>#VALUE!</v>
      </c>
      <c r="AC276" s="14" t="e">
        <f t="shared" ca="1" si="128"/>
        <v>#VALUE!</v>
      </c>
      <c r="AD276" s="8" t="e">
        <f t="shared" ca="1" si="129"/>
        <v>#VALUE!</v>
      </c>
      <c r="AE276" s="8" t="e">
        <f t="shared" ca="1" si="130"/>
        <v>#VALUE!</v>
      </c>
      <c r="AF276" s="8" t="e">
        <f t="shared" ca="1" si="131"/>
        <v>#VALUE!</v>
      </c>
    </row>
    <row r="277" spans="1:32" x14ac:dyDescent="0.3">
      <c r="A277" s="35">
        <f>IF(Замеры!B273=0, " ", Замеры!B273)</f>
        <v>270</v>
      </c>
      <c r="B277" s="49" t="str">
        <f>Замеры!G273</f>
        <v xml:space="preserve">Группа от QF </v>
      </c>
      <c r="C277" s="49" t="str">
        <f>IF(Замеры!J273=0, " ", Замеры!J273)</f>
        <v xml:space="preserve"> </v>
      </c>
      <c r="D277" s="49" t="str">
        <f>IF(O277=0, " ", CONCATENATE(Замеры!T273,Замеры!U273,Замеры!V273,Замеры!W273,Замеры!AB273))</f>
        <v xml:space="preserve"> </v>
      </c>
      <c r="E277" s="49" t="str">
        <f>IF(Замеры!L273=0, " ", Замеры!L273)</f>
        <v xml:space="preserve"> </v>
      </c>
      <c r="F277" s="49" t="e">
        <f t="shared" si="114"/>
        <v>#VALUE!</v>
      </c>
      <c r="G277" s="51" t="str">
        <f t="shared" si="115"/>
        <v>-</v>
      </c>
      <c r="H277" s="52" t="str">
        <f t="shared" si="116"/>
        <v>-</v>
      </c>
      <c r="I277" s="51" t="str">
        <f t="shared" si="117"/>
        <v>-</v>
      </c>
      <c r="J277" s="29" t="str">
        <f t="shared" si="118"/>
        <v>-</v>
      </c>
      <c r="K277" s="46" t="str">
        <f t="shared" si="119"/>
        <v>-</v>
      </c>
      <c r="L277" s="29" t="str">
        <f t="shared" si="120"/>
        <v>-</v>
      </c>
      <c r="M277" s="29" t="str">
        <f t="shared" si="121"/>
        <v xml:space="preserve"> </v>
      </c>
      <c r="N277" s="29" t="str">
        <f t="shared" ca="1" si="122"/>
        <v xml:space="preserve"> </v>
      </c>
      <c r="O277" s="8">
        <f>Замеры!R273</f>
        <v>0</v>
      </c>
      <c r="P277" s="8" t="b">
        <f t="shared" si="110"/>
        <v>1</v>
      </c>
      <c r="Q277" s="8" t="b">
        <f t="shared" si="111"/>
        <v>1</v>
      </c>
      <c r="R277" s="8" t="b">
        <f t="shared" si="112"/>
        <v>1</v>
      </c>
      <c r="S277" s="8" t="s">
        <v>72</v>
      </c>
      <c r="T277" s="8" t="e">
        <f t="shared" si="123"/>
        <v>#VALUE!</v>
      </c>
      <c r="U277" s="12" t="s">
        <v>72</v>
      </c>
      <c r="V277" s="8" t="e">
        <f t="shared" si="124"/>
        <v>#VALUE!</v>
      </c>
      <c r="X277" s="13" t="str">
        <f t="shared" si="113"/>
        <v xml:space="preserve"> </v>
      </c>
      <c r="Y277" s="8" t="e">
        <f t="shared" si="125"/>
        <v>#VALUE!</v>
      </c>
      <c r="AA277" s="14" t="e">
        <f t="shared" ca="1" si="126"/>
        <v>#VALUE!</v>
      </c>
      <c r="AB277" s="14" t="e">
        <f t="shared" ca="1" si="127"/>
        <v>#VALUE!</v>
      </c>
      <c r="AC277" s="14" t="e">
        <f t="shared" ca="1" si="128"/>
        <v>#VALUE!</v>
      </c>
      <c r="AD277" s="8" t="e">
        <f t="shared" ca="1" si="129"/>
        <v>#VALUE!</v>
      </c>
      <c r="AE277" s="8" t="e">
        <f t="shared" ca="1" si="130"/>
        <v>#VALUE!</v>
      </c>
      <c r="AF277" s="8" t="e">
        <f t="shared" ca="1" si="131"/>
        <v>#VALUE!</v>
      </c>
    </row>
    <row r="278" spans="1:32" x14ac:dyDescent="0.3">
      <c r="A278" s="35">
        <f>IF(Замеры!B274=0, " ", Замеры!B274)</f>
        <v>271</v>
      </c>
      <c r="B278" s="49" t="str">
        <f>Замеры!G274</f>
        <v xml:space="preserve">Группа от QF </v>
      </c>
      <c r="C278" s="49" t="str">
        <f>IF(Замеры!J274=0, " ", Замеры!J274)</f>
        <v xml:space="preserve"> </v>
      </c>
      <c r="D278" s="49" t="str">
        <f>IF(O278=0, " ", CONCATENATE(Замеры!T274,Замеры!U274,Замеры!V274,Замеры!W274,Замеры!AB274))</f>
        <v xml:space="preserve"> </v>
      </c>
      <c r="E278" s="49" t="str">
        <f>IF(Замеры!L274=0, " ", Замеры!L274)</f>
        <v xml:space="preserve"> </v>
      </c>
      <c r="F278" s="49" t="e">
        <f t="shared" si="114"/>
        <v>#VALUE!</v>
      </c>
      <c r="G278" s="51" t="str">
        <f t="shared" si="115"/>
        <v>-</v>
      </c>
      <c r="H278" s="52" t="str">
        <f t="shared" si="116"/>
        <v>-</v>
      </c>
      <c r="I278" s="51" t="str">
        <f t="shared" si="117"/>
        <v>-</v>
      </c>
      <c r="J278" s="29" t="str">
        <f t="shared" si="118"/>
        <v>-</v>
      </c>
      <c r="K278" s="46" t="str">
        <f t="shared" si="119"/>
        <v>-</v>
      </c>
      <c r="L278" s="29" t="str">
        <f t="shared" si="120"/>
        <v>-</v>
      </c>
      <c r="M278" s="29" t="str">
        <f t="shared" si="121"/>
        <v xml:space="preserve"> </v>
      </c>
      <c r="N278" s="29" t="str">
        <f t="shared" ca="1" si="122"/>
        <v xml:space="preserve"> </v>
      </c>
      <c r="O278" s="8">
        <f>Замеры!R274</f>
        <v>0</v>
      </c>
      <c r="P278" s="8" t="b">
        <f t="shared" si="110"/>
        <v>1</v>
      </c>
      <c r="Q278" s="8" t="b">
        <f t="shared" si="111"/>
        <v>1</v>
      </c>
      <c r="R278" s="8" t="b">
        <f t="shared" si="112"/>
        <v>1</v>
      </c>
      <c r="S278" s="8" t="s">
        <v>72</v>
      </c>
      <c r="T278" s="8" t="e">
        <f t="shared" si="123"/>
        <v>#VALUE!</v>
      </c>
      <c r="U278" s="12" t="s">
        <v>72</v>
      </c>
      <c r="V278" s="8" t="e">
        <f t="shared" si="124"/>
        <v>#VALUE!</v>
      </c>
      <c r="X278" s="13" t="str">
        <f t="shared" si="113"/>
        <v xml:space="preserve"> </v>
      </c>
      <c r="Y278" s="8" t="e">
        <f t="shared" si="125"/>
        <v>#VALUE!</v>
      </c>
      <c r="AA278" s="14" t="e">
        <f t="shared" ca="1" si="126"/>
        <v>#VALUE!</v>
      </c>
      <c r="AB278" s="14" t="e">
        <f t="shared" ca="1" si="127"/>
        <v>#VALUE!</v>
      </c>
      <c r="AC278" s="14" t="e">
        <f t="shared" ca="1" si="128"/>
        <v>#VALUE!</v>
      </c>
      <c r="AD278" s="8" t="e">
        <f t="shared" ca="1" si="129"/>
        <v>#VALUE!</v>
      </c>
      <c r="AE278" s="8" t="e">
        <f t="shared" ca="1" si="130"/>
        <v>#VALUE!</v>
      </c>
      <c r="AF278" s="8" t="e">
        <f t="shared" ca="1" si="131"/>
        <v>#VALUE!</v>
      </c>
    </row>
    <row r="279" spans="1:32" x14ac:dyDescent="0.3">
      <c r="A279" s="35">
        <f>IF(Замеры!B275=0, " ", Замеры!B275)</f>
        <v>272</v>
      </c>
      <c r="B279" s="49" t="str">
        <f>Замеры!G275</f>
        <v xml:space="preserve">Группа от QF </v>
      </c>
      <c r="C279" s="49" t="str">
        <f>IF(Замеры!J275=0, " ", Замеры!J275)</f>
        <v xml:space="preserve"> </v>
      </c>
      <c r="D279" s="49" t="str">
        <f>IF(O279=0, " ", CONCATENATE(Замеры!T275,Замеры!U275,Замеры!V275,Замеры!W275,Замеры!AB275))</f>
        <v xml:space="preserve"> </v>
      </c>
      <c r="E279" s="49" t="str">
        <f>IF(Замеры!L275=0, " ", Замеры!L275)</f>
        <v xml:space="preserve"> </v>
      </c>
      <c r="F279" s="49" t="e">
        <f t="shared" si="114"/>
        <v>#VALUE!</v>
      </c>
      <c r="G279" s="51" t="str">
        <f t="shared" si="115"/>
        <v>-</v>
      </c>
      <c r="H279" s="52" t="str">
        <f t="shared" si="116"/>
        <v>-</v>
      </c>
      <c r="I279" s="51" t="str">
        <f t="shared" si="117"/>
        <v>-</v>
      </c>
      <c r="J279" s="29" t="str">
        <f t="shared" si="118"/>
        <v>-</v>
      </c>
      <c r="K279" s="46" t="str">
        <f t="shared" si="119"/>
        <v>-</v>
      </c>
      <c r="L279" s="29" t="str">
        <f t="shared" si="120"/>
        <v>-</v>
      </c>
      <c r="M279" s="29" t="str">
        <f t="shared" si="121"/>
        <v xml:space="preserve"> </v>
      </c>
      <c r="N279" s="29" t="str">
        <f t="shared" ca="1" si="122"/>
        <v xml:space="preserve"> </v>
      </c>
      <c r="O279" s="8">
        <f>Замеры!R275</f>
        <v>0</v>
      </c>
      <c r="P279" s="8" t="b">
        <f t="shared" si="110"/>
        <v>1</v>
      </c>
      <c r="Q279" s="8" t="b">
        <f t="shared" si="111"/>
        <v>1</v>
      </c>
      <c r="R279" s="8" t="b">
        <f t="shared" si="112"/>
        <v>1</v>
      </c>
      <c r="S279" s="8" t="s">
        <v>72</v>
      </c>
      <c r="T279" s="8" t="e">
        <f t="shared" si="123"/>
        <v>#VALUE!</v>
      </c>
      <c r="U279" s="12" t="s">
        <v>72</v>
      </c>
      <c r="V279" s="8" t="e">
        <f t="shared" si="124"/>
        <v>#VALUE!</v>
      </c>
      <c r="X279" s="13" t="str">
        <f t="shared" si="113"/>
        <v xml:space="preserve"> </v>
      </c>
      <c r="Y279" s="8" t="e">
        <f t="shared" si="125"/>
        <v>#VALUE!</v>
      </c>
      <c r="AA279" s="14" t="e">
        <f t="shared" ca="1" si="126"/>
        <v>#VALUE!</v>
      </c>
      <c r="AB279" s="14" t="e">
        <f t="shared" ca="1" si="127"/>
        <v>#VALUE!</v>
      </c>
      <c r="AC279" s="14" t="e">
        <f t="shared" ca="1" si="128"/>
        <v>#VALUE!</v>
      </c>
      <c r="AD279" s="8" t="e">
        <f t="shared" ca="1" si="129"/>
        <v>#VALUE!</v>
      </c>
      <c r="AE279" s="8" t="e">
        <f t="shared" ca="1" si="130"/>
        <v>#VALUE!</v>
      </c>
      <c r="AF279" s="8" t="e">
        <f t="shared" ca="1" si="131"/>
        <v>#VALUE!</v>
      </c>
    </row>
    <row r="280" spans="1:32" x14ac:dyDescent="0.3">
      <c r="A280" s="35">
        <f>IF(Замеры!B276=0, " ", Замеры!B276)</f>
        <v>273</v>
      </c>
      <c r="B280" s="49" t="str">
        <f>Замеры!G276</f>
        <v xml:space="preserve">Группа от QF </v>
      </c>
      <c r="C280" s="49" t="str">
        <f>IF(Замеры!J276=0, " ", Замеры!J276)</f>
        <v xml:space="preserve"> </v>
      </c>
      <c r="D280" s="49" t="str">
        <f>IF(O280=0, " ", CONCATENATE(Замеры!T276,Замеры!U276,Замеры!V276,Замеры!W276,Замеры!AB276))</f>
        <v xml:space="preserve"> </v>
      </c>
      <c r="E280" s="49" t="str">
        <f>IF(Замеры!L276=0, " ", Замеры!L276)</f>
        <v xml:space="preserve"> </v>
      </c>
      <c r="F280" s="49" t="e">
        <f t="shared" si="114"/>
        <v>#VALUE!</v>
      </c>
      <c r="G280" s="51" t="str">
        <f t="shared" si="115"/>
        <v>-</v>
      </c>
      <c r="H280" s="52" t="str">
        <f t="shared" si="116"/>
        <v>-</v>
      </c>
      <c r="I280" s="51" t="str">
        <f t="shared" si="117"/>
        <v>-</v>
      </c>
      <c r="J280" s="29" t="str">
        <f t="shared" si="118"/>
        <v>-</v>
      </c>
      <c r="K280" s="46" t="str">
        <f t="shared" si="119"/>
        <v>-</v>
      </c>
      <c r="L280" s="29" t="str">
        <f t="shared" si="120"/>
        <v>-</v>
      </c>
      <c r="M280" s="29" t="str">
        <f t="shared" si="121"/>
        <v xml:space="preserve"> </v>
      </c>
      <c r="N280" s="29" t="str">
        <f t="shared" ca="1" si="122"/>
        <v xml:space="preserve"> </v>
      </c>
      <c r="O280" s="8">
        <f>Замеры!R276</f>
        <v>0</v>
      </c>
      <c r="P280" s="8" t="b">
        <f t="shared" si="110"/>
        <v>1</v>
      </c>
      <c r="Q280" s="8" t="b">
        <f t="shared" si="111"/>
        <v>1</v>
      </c>
      <c r="R280" s="8" t="b">
        <f t="shared" si="112"/>
        <v>1</v>
      </c>
      <c r="S280" s="8" t="s">
        <v>72</v>
      </c>
      <c r="T280" s="8" t="e">
        <f t="shared" si="123"/>
        <v>#VALUE!</v>
      </c>
      <c r="U280" s="12" t="s">
        <v>72</v>
      </c>
      <c r="V280" s="8" t="e">
        <f t="shared" si="124"/>
        <v>#VALUE!</v>
      </c>
      <c r="X280" s="13" t="str">
        <f t="shared" si="113"/>
        <v xml:space="preserve"> </v>
      </c>
      <c r="Y280" s="8" t="e">
        <f t="shared" si="125"/>
        <v>#VALUE!</v>
      </c>
      <c r="AA280" s="14" t="e">
        <f t="shared" ca="1" si="126"/>
        <v>#VALUE!</v>
      </c>
      <c r="AB280" s="14" t="e">
        <f t="shared" ca="1" si="127"/>
        <v>#VALUE!</v>
      </c>
      <c r="AC280" s="14" t="e">
        <f t="shared" ca="1" si="128"/>
        <v>#VALUE!</v>
      </c>
      <c r="AD280" s="8" t="e">
        <f t="shared" ca="1" si="129"/>
        <v>#VALUE!</v>
      </c>
      <c r="AE280" s="8" t="e">
        <f t="shared" ca="1" si="130"/>
        <v>#VALUE!</v>
      </c>
      <c r="AF280" s="8" t="e">
        <f t="shared" ca="1" si="131"/>
        <v>#VALUE!</v>
      </c>
    </row>
    <row r="281" spans="1:32" x14ac:dyDescent="0.3">
      <c r="A281" s="35">
        <f>IF(Замеры!B277=0, " ", Замеры!B277)</f>
        <v>274</v>
      </c>
      <c r="B281" s="49" t="str">
        <f>Замеры!G277</f>
        <v xml:space="preserve">Группа от QF </v>
      </c>
      <c r="C281" s="49" t="str">
        <f>IF(Замеры!J277=0, " ", Замеры!J277)</f>
        <v xml:space="preserve"> </v>
      </c>
      <c r="D281" s="49" t="str">
        <f>IF(O281=0, " ", CONCATENATE(Замеры!T277,Замеры!U277,Замеры!V277,Замеры!W277,Замеры!AB277))</f>
        <v xml:space="preserve"> </v>
      </c>
      <c r="E281" s="49" t="str">
        <f>IF(Замеры!L277=0, " ", Замеры!L277)</f>
        <v xml:space="preserve"> </v>
      </c>
      <c r="F281" s="49" t="e">
        <f t="shared" si="114"/>
        <v>#VALUE!</v>
      </c>
      <c r="G281" s="51" t="str">
        <f t="shared" si="115"/>
        <v>-</v>
      </c>
      <c r="H281" s="52" t="str">
        <f t="shared" si="116"/>
        <v>-</v>
      </c>
      <c r="I281" s="51" t="str">
        <f t="shared" si="117"/>
        <v>-</v>
      </c>
      <c r="J281" s="29" t="str">
        <f t="shared" si="118"/>
        <v>-</v>
      </c>
      <c r="K281" s="46" t="str">
        <f t="shared" si="119"/>
        <v>-</v>
      </c>
      <c r="L281" s="29" t="str">
        <f t="shared" si="120"/>
        <v>-</v>
      </c>
      <c r="M281" s="29" t="str">
        <f t="shared" si="121"/>
        <v xml:space="preserve"> </v>
      </c>
      <c r="N281" s="29" t="str">
        <f t="shared" ca="1" si="122"/>
        <v xml:space="preserve"> </v>
      </c>
      <c r="O281" s="8">
        <f>Замеры!R277</f>
        <v>0</v>
      </c>
      <c r="P281" s="8" t="b">
        <f t="shared" si="110"/>
        <v>1</v>
      </c>
      <c r="Q281" s="8" t="b">
        <f t="shared" si="111"/>
        <v>1</v>
      </c>
      <c r="R281" s="8" t="b">
        <f t="shared" si="112"/>
        <v>1</v>
      </c>
      <c r="S281" s="8" t="s">
        <v>72</v>
      </c>
      <c r="T281" s="8" t="e">
        <f t="shared" si="123"/>
        <v>#VALUE!</v>
      </c>
      <c r="U281" s="12" t="s">
        <v>72</v>
      </c>
      <c r="V281" s="8" t="e">
        <f t="shared" si="124"/>
        <v>#VALUE!</v>
      </c>
      <c r="X281" s="13" t="str">
        <f t="shared" si="113"/>
        <v xml:space="preserve"> </v>
      </c>
      <c r="Y281" s="8" t="e">
        <f t="shared" si="125"/>
        <v>#VALUE!</v>
      </c>
      <c r="AA281" s="14" t="e">
        <f t="shared" ca="1" si="126"/>
        <v>#VALUE!</v>
      </c>
      <c r="AB281" s="14" t="e">
        <f t="shared" ca="1" si="127"/>
        <v>#VALUE!</v>
      </c>
      <c r="AC281" s="14" t="e">
        <f t="shared" ca="1" si="128"/>
        <v>#VALUE!</v>
      </c>
      <c r="AD281" s="8" t="e">
        <f t="shared" ca="1" si="129"/>
        <v>#VALUE!</v>
      </c>
      <c r="AE281" s="8" t="e">
        <f t="shared" ca="1" si="130"/>
        <v>#VALUE!</v>
      </c>
      <c r="AF281" s="8" t="e">
        <f t="shared" ca="1" si="131"/>
        <v>#VALUE!</v>
      </c>
    </row>
    <row r="282" spans="1:32" x14ac:dyDescent="0.3">
      <c r="A282" s="35">
        <f>IF(Замеры!B278=0, " ", Замеры!B278)</f>
        <v>275</v>
      </c>
      <c r="B282" s="49" t="str">
        <f>Замеры!G278</f>
        <v xml:space="preserve">Группа от QF </v>
      </c>
      <c r="C282" s="49" t="str">
        <f>IF(Замеры!J278=0, " ", Замеры!J278)</f>
        <v xml:space="preserve"> </v>
      </c>
      <c r="D282" s="49" t="str">
        <f>IF(O282=0, " ", CONCATENATE(Замеры!T278,Замеры!U278,Замеры!V278,Замеры!W278,Замеры!AB278))</f>
        <v xml:space="preserve"> </v>
      </c>
      <c r="E282" s="49" t="str">
        <f>IF(Замеры!L278=0, " ", Замеры!L278)</f>
        <v xml:space="preserve"> </v>
      </c>
      <c r="F282" s="49" t="e">
        <f t="shared" si="114"/>
        <v>#VALUE!</v>
      </c>
      <c r="G282" s="51" t="str">
        <f t="shared" si="115"/>
        <v>-</v>
      </c>
      <c r="H282" s="52" t="str">
        <f t="shared" si="116"/>
        <v>-</v>
      </c>
      <c r="I282" s="51" t="str">
        <f t="shared" si="117"/>
        <v>-</v>
      </c>
      <c r="J282" s="29" t="str">
        <f t="shared" si="118"/>
        <v>-</v>
      </c>
      <c r="K282" s="46" t="str">
        <f t="shared" si="119"/>
        <v>-</v>
      </c>
      <c r="L282" s="29" t="str">
        <f t="shared" si="120"/>
        <v>-</v>
      </c>
      <c r="M282" s="29" t="str">
        <f t="shared" si="121"/>
        <v xml:space="preserve"> </v>
      </c>
      <c r="N282" s="29" t="str">
        <f t="shared" ca="1" si="122"/>
        <v xml:space="preserve"> </v>
      </c>
      <c r="O282" s="8">
        <f>Замеры!R278</f>
        <v>0</v>
      </c>
      <c r="P282" s="8" t="b">
        <f t="shared" si="110"/>
        <v>1</v>
      </c>
      <c r="Q282" s="8" t="b">
        <f t="shared" si="111"/>
        <v>1</v>
      </c>
      <c r="R282" s="8" t="b">
        <f t="shared" si="112"/>
        <v>1</v>
      </c>
      <c r="S282" s="8" t="s">
        <v>72</v>
      </c>
      <c r="T282" s="8" t="e">
        <f t="shared" si="123"/>
        <v>#VALUE!</v>
      </c>
      <c r="U282" s="12" t="s">
        <v>72</v>
      </c>
      <c r="V282" s="8" t="e">
        <f t="shared" si="124"/>
        <v>#VALUE!</v>
      </c>
      <c r="X282" s="13" t="str">
        <f t="shared" si="113"/>
        <v xml:space="preserve"> </v>
      </c>
      <c r="Y282" s="8" t="e">
        <f t="shared" si="125"/>
        <v>#VALUE!</v>
      </c>
      <c r="AA282" s="14" t="e">
        <f t="shared" ca="1" si="126"/>
        <v>#VALUE!</v>
      </c>
      <c r="AB282" s="14" t="e">
        <f t="shared" ca="1" si="127"/>
        <v>#VALUE!</v>
      </c>
      <c r="AC282" s="14" t="e">
        <f t="shared" ca="1" si="128"/>
        <v>#VALUE!</v>
      </c>
      <c r="AD282" s="8" t="e">
        <f t="shared" ca="1" si="129"/>
        <v>#VALUE!</v>
      </c>
      <c r="AE282" s="8" t="e">
        <f t="shared" ca="1" si="130"/>
        <v>#VALUE!</v>
      </c>
      <c r="AF282" s="8" t="e">
        <f t="shared" ca="1" si="131"/>
        <v>#VALUE!</v>
      </c>
    </row>
    <row r="283" spans="1:32" x14ac:dyDescent="0.3">
      <c r="A283" s="35">
        <f>IF(Замеры!B279=0, " ", Замеры!B279)</f>
        <v>276</v>
      </c>
      <c r="B283" s="49" t="str">
        <f>Замеры!G279</f>
        <v xml:space="preserve">Группа от QF </v>
      </c>
      <c r="C283" s="49" t="str">
        <f>IF(Замеры!J279=0, " ", Замеры!J279)</f>
        <v xml:space="preserve"> </v>
      </c>
      <c r="D283" s="49" t="str">
        <f>IF(O283=0, " ", CONCATENATE(Замеры!T279,Замеры!U279,Замеры!V279,Замеры!W279,Замеры!AB279))</f>
        <v xml:space="preserve"> </v>
      </c>
      <c r="E283" s="49" t="str">
        <f>IF(Замеры!L279=0, " ", Замеры!L279)</f>
        <v xml:space="preserve"> </v>
      </c>
      <c r="F283" s="49" t="e">
        <f t="shared" si="114"/>
        <v>#VALUE!</v>
      </c>
      <c r="G283" s="51" t="str">
        <f t="shared" si="115"/>
        <v>-</v>
      </c>
      <c r="H283" s="52" t="str">
        <f t="shared" si="116"/>
        <v>-</v>
      </c>
      <c r="I283" s="51" t="str">
        <f t="shared" si="117"/>
        <v>-</v>
      </c>
      <c r="J283" s="29" t="str">
        <f t="shared" si="118"/>
        <v>-</v>
      </c>
      <c r="K283" s="46" t="str">
        <f t="shared" si="119"/>
        <v>-</v>
      </c>
      <c r="L283" s="29" t="str">
        <f t="shared" si="120"/>
        <v>-</v>
      </c>
      <c r="M283" s="29" t="str">
        <f t="shared" si="121"/>
        <v xml:space="preserve"> </v>
      </c>
      <c r="N283" s="29" t="str">
        <f t="shared" ca="1" si="122"/>
        <v xml:space="preserve"> </v>
      </c>
      <c r="O283" s="8">
        <f>Замеры!R279</f>
        <v>0</v>
      </c>
      <c r="P283" s="8" t="b">
        <f t="shared" si="110"/>
        <v>1</v>
      </c>
      <c r="Q283" s="8" t="b">
        <f t="shared" si="111"/>
        <v>1</v>
      </c>
      <c r="R283" s="8" t="b">
        <f t="shared" si="112"/>
        <v>1</v>
      </c>
      <c r="S283" s="8" t="s">
        <v>72</v>
      </c>
      <c r="T283" s="8" t="e">
        <f t="shared" si="123"/>
        <v>#VALUE!</v>
      </c>
      <c r="U283" s="12" t="s">
        <v>72</v>
      </c>
      <c r="V283" s="8" t="e">
        <f t="shared" si="124"/>
        <v>#VALUE!</v>
      </c>
      <c r="X283" s="13" t="str">
        <f t="shared" si="113"/>
        <v xml:space="preserve"> </v>
      </c>
      <c r="Y283" s="8" t="e">
        <f t="shared" si="125"/>
        <v>#VALUE!</v>
      </c>
      <c r="AA283" s="14" t="e">
        <f t="shared" ca="1" si="126"/>
        <v>#VALUE!</v>
      </c>
      <c r="AB283" s="14" t="e">
        <f t="shared" ca="1" si="127"/>
        <v>#VALUE!</v>
      </c>
      <c r="AC283" s="14" t="e">
        <f t="shared" ca="1" si="128"/>
        <v>#VALUE!</v>
      </c>
      <c r="AD283" s="8" t="e">
        <f t="shared" ca="1" si="129"/>
        <v>#VALUE!</v>
      </c>
      <c r="AE283" s="8" t="e">
        <f t="shared" ca="1" si="130"/>
        <v>#VALUE!</v>
      </c>
      <c r="AF283" s="8" t="e">
        <f t="shared" ca="1" si="131"/>
        <v>#VALUE!</v>
      </c>
    </row>
    <row r="284" spans="1:32" x14ac:dyDescent="0.3">
      <c r="A284" s="35">
        <f>IF(Замеры!B280=0, " ", Замеры!B280)</f>
        <v>277</v>
      </c>
      <c r="B284" s="49" t="str">
        <f>Замеры!G280</f>
        <v xml:space="preserve">Группа от QF </v>
      </c>
      <c r="C284" s="49" t="str">
        <f>IF(Замеры!J280=0, " ", Замеры!J280)</f>
        <v xml:space="preserve"> </v>
      </c>
      <c r="D284" s="49" t="str">
        <f>IF(O284=0, " ", CONCATENATE(Замеры!T280,Замеры!U280,Замеры!V280,Замеры!W280,Замеры!AB280))</f>
        <v xml:space="preserve"> </v>
      </c>
      <c r="E284" s="49" t="str">
        <f>IF(Замеры!L280=0, " ", Замеры!L280)</f>
        <v xml:space="preserve"> </v>
      </c>
      <c r="F284" s="49" t="e">
        <f t="shared" si="114"/>
        <v>#VALUE!</v>
      </c>
      <c r="G284" s="51" t="str">
        <f t="shared" si="115"/>
        <v>-</v>
      </c>
      <c r="H284" s="52" t="str">
        <f t="shared" si="116"/>
        <v>-</v>
      </c>
      <c r="I284" s="51" t="str">
        <f t="shared" si="117"/>
        <v>-</v>
      </c>
      <c r="J284" s="29" t="str">
        <f t="shared" si="118"/>
        <v>-</v>
      </c>
      <c r="K284" s="46" t="str">
        <f t="shared" si="119"/>
        <v>-</v>
      </c>
      <c r="L284" s="29" t="str">
        <f t="shared" si="120"/>
        <v>-</v>
      </c>
      <c r="M284" s="29" t="str">
        <f t="shared" si="121"/>
        <v xml:space="preserve"> </v>
      </c>
      <c r="N284" s="29" t="str">
        <f t="shared" ca="1" si="122"/>
        <v xml:space="preserve"> </v>
      </c>
      <c r="O284" s="8">
        <f>Замеры!R280</f>
        <v>0</v>
      </c>
      <c r="P284" s="8" t="b">
        <f t="shared" si="110"/>
        <v>1</v>
      </c>
      <c r="Q284" s="8" t="b">
        <f t="shared" si="111"/>
        <v>1</v>
      </c>
      <c r="R284" s="8" t="b">
        <f t="shared" si="112"/>
        <v>1</v>
      </c>
      <c r="S284" s="8" t="s">
        <v>72</v>
      </c>
      <c r="T284" s="8" t="e">
        <f t="shared" si="123"/>
        <v>#VALUE!</v>
      </c>
      <c r="U284" s="12" t="s">
        <v>72</v>
      </c>
      <c r="V284" s="8" t="e">
        <f t="shared" si="124"/>
        <v>#VALUE!</v>
      </c>
      <c r="X284" s="13" t="str">
        <f t="shared" si="113"/>
        <v xml:space="preserve"> </v>
      </c>
      <c r="Y284" s="8" t="e">
        <f t="shared" si="125"/>
        <v>#VALUE!</v>
      </c>
      <c r="AA284" s="14" t="e">
        <f t="shared" ca="1" si="126"/>
        <v>#VALUE!</v>
      </c>
      <c r="AB284" s="14" t="e">
        <f t="shared" ca="1" si="127"/>
        <v>#VALUE!</v>
      </c>
      <c r="AC284" s="14" t="e">
        <f t="shared" ca="1" si="128"/>
        <v>#VALUE!</v>
      </c>
      <c r="AD284" s="8" t="e">
        <f t="shared" ca="1" si="129"/>
        <v>#VALUE!</v>
      </c>
      <c r="AE284" s="8" t="e">
        <f t="shared" ca="1" si="130"/>
        <v>#VALUE!</v>
      </c>
      <c r="AF284" s="8" t="e">
        <f t="shared" ca="1" si="131"/>
        <v>#VALUE!</v>
      </c>
    </row>
    <row r="285" spans="1:32" x14ac:dyDescent="0.3">
      <c r="A285" s="35">
        <f>IF(Замеры!B281=0, " ", Замеры!B281)</f>
        <v>278</v>
      </c>
      <c r="B285" s="49" t="str">
        <f>Замеры!G281</f>
        <v xml:space="preserve">Группа от QF </v>
      </c>
      <c r="C285" s="49" t="str">
        <f>IF(Замеры!J281=0, " ", Замеры!J281)</f>
        <v xml:space="preserve"> </v>
      </c>
      <c r="D285" s="49" t="str">
        <f>IF(O285=0, " ", CONCATENATE(Замеры!T281,Замеры!U281,Замеры!V281,Замеры!W281,Замеры!AB281))</f>
        <v xml:space="preserve"> </v>
      </c>
      <c r="E285" s="49" t="str">
        <f>IF(Замеры!L281=0, " ", Замеры!L281)</f>
        <v xml:space="preserve"> </v>
      </c>
      <c r="F285" s="49" t="e">
        <f t="shared" si="114"/>
        <v>#VALUE!</v>
      </c>
      <c r="G285" s="51" t="str">
        <f t="shared" si="115"/>
        <v>-</v>
      </c>
      <c r="H285" s="52" t="str">
        <f t="shared" si="116"/>
        <v>-</v>
      </c>
      <c r="I285" s="51" t="str">
        <f t="shared" si="117"/>
        <v>-</v>
      </c>
      <c r="J285" s="29" t="str">
        <f t="shared" si="118"/>
        <v>-</v>
      </c>
      <c r="K285" s="46" t="str">
        <f t="shared" si="119"/>
        <v>-</v>
      </c>
      <c r="L285" s="29" t="str">
        <f t="shared" si="120"/>
        <v>-</v>
      </c>
      <c r="M285" s="29" t="str">
        <f t="shared" si="121"/>
        <v xml:space="preserve"> </v>
      </c>
      <c r="N285" s="29" t="str">
        <f t="shared" ca="1" si="122"/>
        <v xml:space="preserve"> </v>
      </c>
      <c r="O285" s="8">
        <f>Замеры!R281</f>
        <v>0</v>
      </c>
      <c r="P285" s="8" t="b">
        <f t="shared" si="110"/>
        <v>1</v>
      </c>
      <c r="Q285" s="8" t="b">
        <f t="shared" si="111"/>
        <v>1</v>
      </c>
      <c r="R285" s="8" t="b">
        <f t="shared" si="112"/>
        <v>1</v>
      </c>
      <c r="S285" s="8" t="s">
        <v>72</v>
      </c>
      <c r="T285" s="8" t="e">
        <f t="shared" si="123"/>
        <v>#VALUE!</v>
      </c>
      <c r="U285" s="12" t="s">
        <v>72</v>
      </c>
      <c r="V285" s="8" t="e">
        <f t="shared" si="124"/>
        <v>#VALUE!</v>
      </c>
      <c r="X285" s="13" t="str">
        <f t="shared" si="113"/>
        <v xml:space="preserve"> </v>
      </c>
      <c r="Y285" s="8" t="e">
        <f t="shared" si="125"/>
        <v>#VALUE!</v>
      </c>
      <c r="AA285" s="14" t="e">
        <f t="shared" ca="1" si="126"/>
        <v>#VALUE!</v>
      </c>
      <c r="AB285" s="14" t="e">
        <f t="shared" ca="1" si="127"/>
        <v>#VALUE!</v>
      </c>
      <c r="AC285" s="14" t="e">
        <f t="shared" ca="1" si="128"/>
        <v>#VALUE!</v>
      </c>
      <c r="AD285" s="8" t="e">
        <f t="shared" ca="1" si="129"/>
        <v>#VALUE!</v>
      </c>
      <c r="AE285" s="8" t="e">
        <f t="shared" ca="1" si="130"/>
        <v>#VALUE!</v>
      </c>
      <c r="AF285" s="8" t="e">
        <f t="shared" ca="1" si="131"/>
        <v>#VALUE!</v>
      </c>
    </row>
    <row r="286" spans="1:32" x14ac:dyDescent="0.3">
      <c r="A286" s="35">
        <f>IF(Замеры!B282=0, " ", Замеры!B282)</f>
        <v>279</v>
      </c>
      <c r="B286" s="49" t="str">
        <f>Замеры!G282</f>
        <v xml:space="preserve">Группа от QF </v>
      </c>
      <c r="C286" s="49" t="str">
        <f>IF(Замеры!J282=0, " ", Замеры!J282)</f>
        <v xml:space="preserve"> </v>
      </c>
      <c r="D286" s="49" t="str">
        <f>IF(O286=0, " ", CONCATENATE(Замеры!T282,Замеры!U282,Замеры!V282,Замеры!W282,Замеры!AB282))</f>
        <v xml:space="preserve"> </v>
      </c>
      <c r="E286" s="49" t="str">
        <f>IF(Замеры!L282=0, " ", Замеры!L282)</f>
        <v xml:space="preserve"> </v>
      </c>
      <c r="F286" s="49" t="e">
        <f t="shared" si="114"/>
        <v>#VALUE!</v>
      </c>
      <c r="G286" s="51" t="str">
        <f t="shared" si="115"/>
        <v>-</v>
      </c>
      <c r="H286" s="52" t="str">
        <f t="shared" si="116"/>
        <v>-</v>
      </c>
      <c r="I286" s="51" t="str">
        <f t="shared" si="117"/>
        <v>-</v>
      </c>
      <c r="J286" s="29" t="str">
        <f t="shared" si="118"/>
        <v>-</v>
      </c>
      <c r="K286" s="46" t="str">
        <f t="shared" si="119"/>
        <v>-</v>
      </c>
      <c r="L286" s="29" t="str">
        <f t="shared" si="120"/>
        <v>-</v>
      </c>
      <c r="M286" s="29" t="str">
        <f t="shared" si="121"/>
        <v xml:space="preserve"> </v>
      </c>
      <c r="N286" s="29" t="str">
        <f t="shared" ca="1" si="122"/>
        <v xml:space="preserve"> </v>
      </c>
      <c r="O286" s="8">
        <f>Замеры!R282</f>
        <v>0</v>
      </c>
      <c r="P286" s="8" t="b">
        <f t="shared" si="110"/>
        <v>1</v>
      </c>
      <c r="Q286" s="8" t="b">
        <f t="shared" si="111"/>
        <v>1</v>
      </c>
      <c r="R286" s="8" t="b">
        <f t="shared" si="112"/>
        <v>1</v>
      </c>
      <c r="S286" s="8" t="s">
        <v>72</v>
      </c>
      <c r="T286" s="8" t="e">
        <f t="shared" si="123"/>
        <v>#VALUE!</v>
      </c>
      <c r="U286" s="12" t="s">
        <v>72</v>
      </c>
      <c r="V286" s="8" t="e">
        <f t="shared" si="124"/>
        <v>#VALUE!</v>
      </c>
      <c r="X286" s="13" t="str">
        <f t="shared" si="113"/>
        <v xml:space="preserve"> </v>
      </c>
      <c r="Y286" s="8" t="e">
        <f t="shared" si="125"/>
        <v>#VALUE!</v>
      </c>
      <c r="AA286" s="14" t="e">
        <f t="shared" ca="1" si="126"/>
        <v>#VALUE!</v>
      </c>
      <c r="AB286" s="14" t="e">
        <f t="shared" ca="1" si="127"/>
        <v>#VALUE!</v>
      </c>
      <c r="AC286" s="14" t="e">
        <f t="shared" ca="1" si="128"/>
        <v>#VALUE!</v>
      </c>
      <c r="AD286" s="8" t="e">
        <f t="shared" ca="1" si="129"/>
        <v>#VALUE!</v>
      </c>
      <c r="AE286" s="8" t="e">
        <f t="shared" ca="1" si="130"/>
        <v>#VALUE!</v>
      </c>
      <c r="AF286" s="8" t="e">
        <f t="shared" ca="1" si="131"/>
        <v>#VALUE!</v>
      </c>
    </row>
    <row r="287" spans="1:32" x14ac:dyDescent="0.3">
      <c r="A287" s="35">
        <f>IF(Замеры!B283=0, " ", Замеры!B283)</f>
        <v>280</v>
      </c>
      <c r="B287" s="49" t="str">
        <f>Замеры!G283</f>
        <v xml:space="preserve">Группа от QF </v>
      </c>
      <c r="C287" s="49" t="str">
        <f>IF(Замеры!J283=0, " ", Замеры!J283)</f>
        <v xml:space="preserve"> </v>
      </c>
      <c r="D287" s="49" t="str">
        <f>IF(O287=0, " ", CONCATENATE(Замеры!T283,Замеры!U283,Замеры!V283,Замеры!W283,Замеры!AB283))</f>
        <v xml:space="preserve"> </v>
      </c>
      <c r="E287" s="49" t="str">
        <f>IF(Замеры!L283=0, " ", Замеры!L283)</f>
        <v xml:space="preserve"> </v>
      </c>
      <c r="F287" s="49" t="e">
        <f t="shared" si="114"/>
        <v>#VALUE!</v>
      </c>
      <c r="G287" s="51" t="str">
        <f t="shared" si="115"/>
        <v>-</v>
      </c>
      <c r="H287" s="52" t="str">
        <f t="shared" si="116"/>
        <v>-</v>
      </c>
      <c r="I287" s="51" t="str">
        <f t="shared" si="117"/>
        <v>-</v>
      </c>
      <c r="J287" s="29" t="str">
        <f t="shared" si="118"/>
        <v>-</v>
      </c>
      <c r="K287" s="46" t="str">
        <f t="shared" si="119"/>
        <v>-</v>
      </c>
      <c r="L287" s="29" t="str">
        <f t="shared" si="120"/>
        <v>-</v>
      </c>
      <c r="M287" s="29" t="str">
        <f t="shared" si="121"/>
        <v xml:space="preserve"> </v>
      </c>
      <c r="N287" s="29" t="str">
        <f t="shared" ca="1" si="122"/>
        <v xml:space="preserve"> </v>
      </c>
      <c r="O287" s="8">
        <f>Замеры!R283</f>
        <v>0</v>
      </c>
      <c r="P287" s="8" t="b">
        <f t="shared" si="110"/>
        <v>1</v>
      </c>
      <c r="Q287" s="8" t="b">
        <f t="shared" si="111"/>
        <v>1</v>
      </c>
      <c r="R287" s="8" t="b">
        <f t="shared" si="112"/>
        <v>1</v>
      </c>
      <c r="S287" s="8" t="s">
        <v>72</v>
      </c>
      <c r="T287" s="8" t="e">
        <f t="shared" si="123"/>
        <v>#VALUE!</v>
      </c>
      <c r="U287" s="12" t="s">
        <v>72</v>
      </c>
      <c r="V287" s="8" t="e">
        <f t="shared" si="124"/>
        <v>#VALUE!</v>
      </c>
      <c r="X287" s="13" t="str">
        <f t="shared" si="113"/>
        <v xml:space="preserve"> </v>
      </c>
      <c r="Y287" s="8" t="e">
        <f t="shared" si="125"/>
        <v>#VALUE!</v>
      </c>
      <c r="AA287" s="14" t="e">
        <f t="shared" ca="1" si="126"/>
        <v>#VALUE!</v>
      </c>
      <c r="AB287" s="14" t="e">
        <f t="shared" ca="1" si="127"/>
        <v>#VALUE!</v>
      </c>
      <c r="AC287" s="14" t="e">
        <f t="shared" ca="1" si="128"/>
        <v>#VALUE!</v>
      </c>
      <c r="AD287" s="8" t="e">
        <f t="shared" ca="1" si="129"/>
        <v>#VALUE!</v>
      </c>
      <c r="AE287" s="8" t="e">
        <f t="shared" ca="1" si="130"/>
        <v>#VALUE!</v>
      </c>
      <c r="AF287" s="8" t="e">
        <f t="shared" ca="1" si="131"/>
        <v>#VALUE!</v>
      </c>
    </row>
    <row r="288" spans="1:32" x14ac:dyDescent="0.3">
      <c r="A288" s="35">
        <f>IF(Замеры!B284=0, " ", Замеры!B284)</f>
        <v>281</v>
      </c>
      <c r="B288" s="49" t="str">
        <f>Замеры!G284</f>
        <v xml:space="preserve">Группа от QF </v>
      </c>
      <c r="C288" s="49" t="str">
        <f>IF(Замеры!J284=0, " ", Замеры!J284)</f>
        <v xml:space="preserve"> </v>
      </c>
      <c r="D288" s="49" t="str">
        <f>IF(O288=0, " ", CONCATENATE(Замеры!T284,Замеры!U284,Замеры!V284,Замеры!W284,Замеры!AB284))</f>
        <v xml:space="preserve"> </v>
      </c>
      <c r="E288" s="49" t="str">
        <f>IF(Замеры!L284=0, " ", Замеры!L284)</f>
        <v xml:space="preserve"> </v>
      </c>
      <c r="F288" s="49" t="e">
        <f t="shared" si="114"/>
        <v>#VALUE!</v>
      </c>
      <c r="G288" s="51" t="str">
        <f t="shared" si="115"/>
        <v>-</v>
      </c>
      <c r="H288" s="52" t="str">
        <f t="shared" si="116"/>
        <v>-</v>
      </c>
      <c r="I288" s="51" t="str">
        <f t="shared" si="117"/>
        <v>-</v>
      </c>
      <c r="J288" s="29" t="str">
        <f t="shared" si="118"/>
        <v>-</v>
      </c>
      <c r="K288" s="46" t="str">
        <f t="shared" si="119"/>
        <v>-</v>
      </c>
      <c r="L288" s="29" t="str">
        <f t="shared" si="120"/>
        <v>-</v>
      </c>
      <c r="M288" s="29" t="str">
        <f t="shared" si="121"/>
        <v xml:space="preserve"> </v>
      </c>
      <c r="N288" s="29" t="str">
        <f t="shared" ca="1" si="122"/>
        <v xml:space="preserve"> </v>
      </c>
      <c r="O288" s="8">
        <f>Замеры!R284</f>
        <v>0</v>
      </c>
      <c r="P288" s="8" t="b">
        <f t="shared" si="110"/>
        <v>1</v>
      </c>
      <c r="Q288" s="8" t="b">
        <f t="shared" si="111"/>
        <v>1</v>
      </c>
      <c r="R288" s="8" t="b">
        <f t="shared" si="112"/>
        <v>1</v>
      </c>
      <c r="S288" s="8" t="s">
        <v>72</v>
      </c>
      <c r="T288" s="8" t="e">
        <f t="shared" si="123"/>
        <v>#VALUE!</v>
      </c>
      <c r="U288" s="12" t="s">
        <v>72</v>
      </c>
      <c r="V288" s="8" t="e">
        <f t="shared" si="124"/>
        <v>#VALUE!</v>
      </c>
      <c r="X288" s="13" t="str">
        <f t="shared" si="113"/>
        <v xml:space="preserve"> </v>
      </c>
      <c r="Y288" s="8" t="e">
        <f t="shared" si="125"/>
        <v>#VALUE!</v>
      </c>
      <c r="AA288" s="14" t="e">
        <f t="shared" ca="1" si="126"/>
        <v>#VALUE!</v>
      </c>
      <c r="AB288" s="14" t="e">
        <f t="shared" ca="1" si="127"/>
        <v>#VALUE!</v>
      </c>
      <c r="AC288" s="14" t="e">
        <f t="shared" ca="1" si="128"/>
        <v>#VALUE!</v>
      </c>
      <c r="AD288" s="8" t="e">
        <f t="shared" ca="1" si="129"/>
        <v>#VALUE!</v>
      </c>
      <c r="AE288" s="8" t="e">
        <f t="shared" ca="1" si="130"/>
        <v>#VALUE!</v>
      </c>
      <c r="AF288" s="8" t="e">
        <f t="shared" ca="1" si="131"/>
        <v>#VALUE!</v>
      </c>
    </row>
    <row r="289" spans="1:32" x14ac:dyDescent="0.3">
      <c r="A289" s="35">
        <f>IF(Замеры!B285=0, " ", Замеры!B285)</f>
        <v>282</v>
      </c>
      <c r="B289" s="49" t="str">
        <f>Замеры!G285</f>
        <v xml:space="preserve">Группа от QF </v>
      </c>
      <c r="C289" s="49" t="str">
        <f>IF(Замеры!J285=0, " ", Замеры!J285)</f>
        <v xml:space="preserve"> </v>
      </c>
      <c r="D289" s="49" t="str">
        <f>IF(O289=0, " ", CONCATENATE(Замеры!T285,Замеры!U285,Замеры!V285,Замеры!W285,Замеры!AB285))</f>
        <v xml:space="preserve"> </v>
      </c>
      <c r="E289" s="49" t="str">
        <f>IF(Замеры!L285=0, " ", Замеры!L285)</f>
        <v xml:space="preserve"> </v>
      </c>
      <c r="F289" s="49" t="e">
        <f t="shared" si="114"/>
        <v>#VALUE!</v>
      </c>
      <c r="G289" s="51" t="str">
        <f t="shared" si="115"/>
        <v>-</v>
      </c>
      <c r="H289" s="52" t="str">
        <f t="shared" si="116"/>
        <v>-</v>
      </c>
      <c r="I289" s="51" t="str">
        <f t="shared" si="117"/>
        <v>-</v>
      </c>
      <c r="J289" s="29" t="str">
        <f t="shared" si="118"/>
        <v>-</v>
      </c>
      <c r="K289" s="46" t="str">
        <f t="shared" si="119"/>
        <v>-</v>
      </c>
      <c r="L289" s="29" t="str">
        <f t="shared" si="120"/>
        <v>-</v>
      </c>
      <c r="M289" s="29" t="str">
        <f t="shared" si="121"/>
        <v xml:space="preserve"> </v>
      </c>
      <c r="N289" s="29" t="str">
        <f t="shared" ca="1" si="122"/>
        <v xml:space="preserve"> </v>
      </c>
      <c r="O289" s="8">
        <f>Замеры!R285</f>
        <v>0</v>
      </c>
      <c r="P289" s="8" t="b">
        <f t="shared" si="110"/>
        <v>1</v>
      </c>
      <c r="Q289" s="8" t="b">
        <f t="shared" si="111"/>
        <v>1</v>
      </c>
      <c r="R289" s="8" t="b">
        <f t="shared" si="112"/>
        <v>1</v>
      </c>
      <c r="S289" s="8" t="s">
        <v>72</v>
      </c>
      <c r="T289" s="8" t="e">
        <f t="shared" si="123"/>
        <v>#VALUE!</v>
      </c>
      <c r="U289" s="12" t="s">
        <v>72</v>
      </c>
      <c r="V289" s="8" t="e">
        <f t="shared" si="124"/>
        <v>#VALUE!</v>
      </c>
      <c r="X289" s="13" t="str">
        <f t="shared" si="113"/>
        <v xml:space="preserve"> </v>
      </c>
      <c r="Y289" s="8" t="e">
        <f t="shared" si="125"/>
        <v>#VALUE!</v>
      </c>
      <c r="AA289" s="14" t="e">
        <f t="shared" ca="1" si="126"/>
        <v>#VALUE!</v>
      </c>
      <c r="AB289" s="14" t="e">
        <f t="shared" ca="1" si="127"/>
        <v>#VALUE!</v>
      </c>
      <c r="AC289" s="14" t="e">
        <f t="shared" ca="1" si="128"/>
        <v>#VALUE!</v>
      </c>
      <c r="AD289" s="8" t="e">
        <f t="shared" ca="1" si="129"/>
        <v>#VALUE!</v>
      </c>
      <c r="AE289" s="8" t="e">
        <f t="shared" ca="1" si="130"/>
        <v>#VALUE!</v>
      </c>
      <c r="AF289" s="8" t="e">
        <f t="shared" ca="1" si="131"/>
        <v>#VALUE!</v>
      </c>
    </row>
    <row r="290" spans="1:32" x14ac:dyDescent="0.3">
      <c r="A290" s="35">
        <f>IF(Замеры!B286=0, " ", Замеры!B286)</f>
        <v>283</v>
      </c>
      <c r="B290" s="49" t="str">
        <f>Замеры!G286</f>
        <v xml:space="preserve">Группа от QF </v>
      </c>
      <c r="C290" s="49" t="str">
        <f>IF(Замеры!J286=0, " ", Замеры!J286)</f>
        <v xml:space="preserve"> </v>
      </c>
      <c r="D290" s="49" t="str">
        <f>IF(O290=0, " ", CONCATENATE(Замеры!T286,Замеры!U286,Замеры!V286,Замеры!W286,Замеры!AB286))</f>
        <v xml:space="preserve"> </v>
      </c>
      <c r="E290" s="49" t="str">
        <f>IF(Замеры!L286=0, " ", Замеры!L286)</f>
        <v xml:space="preserve"> </v>
      </c>
      <c r="F290" s="49" t="e">
        <f t="shared" si="114"/>
        <v>#VALUE!</v>
      </c>
      <c r="G290" s="51" t="str">
        <f t="shared" si="115"/>
        <v>-</v>
      </c>
      <c r="H290" s="52" t="str">
        <f t="shared" si="116"/>
        <v>-</v>
      </c>
      <c r="I290" s="51" t="str">
        <f t="shared" si="117"/>
        <v>-</v>
      </c>
      <c r="J290" s="29" t="str">
        <f t="shared" si="118"/>
        <v>-</v>
      </c>
      <c r="K290" s="46" t="str">
        <f t="shared" si="119"/>
        <v>-</v>
      </c>
      <c r="L290" s="29" t="str">
        <f t="shared" si="120"/>
        <v>-</v>
      </c>
      <c r="M290" s="29" t="str">
        <f t="shared" si="121"/>
        <v xml:space="preserve"> </v>
      </c>
      <c r="N290" s="29" t="str">
        <f t="shared" ca="1" si="122"/>
        <v xml:space="preserve"> </v>
      </c>
      <c r="O290" s="8">
        <f>Замеры!R286</f>
        <v>0</v>
      </c>
      <c r="P290" s="8" t="b">
        <f t="shared" si="110"/>
        <v>1</v>
      </c>
      <c r="Q290" s="8" t="b">
        <f t="shared" si="111"/>
        <v>1</v>
      </c>
      <c r="R290" s="8" t="b">
        <f t="shared" si="112"/>
        <v>1</v>
      </c>
      <c r="S290" s="8" t="s">
        <v>72</v>
      </c>
      <c r="T290" s="8" t="e">
        <f t="shared" si="123"/>
        <v>#VALUE!</v>
      </c>
      <c r="U290" s="12" t="s">
        <v>72</v>
      </c>
      <c r="V290" s="8" t="e">
        <f t="shared" si="124"/>
        <v>#VALUE!</v>
      </c>
      <c r="X290" s="13" t="str">
        <f t="shared" si="113"/>
        <v xml:space="preserve"> </v>
      </c>
      <c r="Y290" s="8" t="e">
        <f t="shared" si="125"/>
        <v>#VALUE!</v>
      </c>
      <c r="AA290" s="14" t="e">
        <f t="shared" ca="1" si="126"/>
        <v>#VALUE!</v>
      </c>
      <c r="AB290" s="14" t="e">
        <f t="shared" ca="1" si="127"/>
        <v>#VALUE!</v>
      </c>
      <c r="AC290" s="14" t="e">
        <f t="shared" ca="1" si="128"/>
        <v>#VALUE!</v>
      </c>
      <c r="AD290" s="8" t="e">
        <f t="shared" ca="1" si="129"/>
        <v>#VALUE!</v>
      </c>
      <c r="AE290" s="8" t="e">
        <f t="shared" ca="1" si="130"/>
        <v>#VALUE!</v>
      </c>
      <c r="AF290" s="8" t="e">
        <f t="shared" ca="1" si="131"/>
        <v>#VALUE!</v>
      </c>
    </row>
    <row r="291" spans="1:32" x14ac:dyDescent="0.3">
      <c r="A291" s="35">
        <f>IF(Замеры!B287=0, " ", Замеры!B287)</f>
        <v>284</v>
      </c>
      <c r="B291" s="49" t="str">
        <f>Замеры!G287</f>
        <v xml:space="preserve">Группа от QF </v>
      </c>
      <c r="C291" s="49" t="str">
        <f>IF(Замеры!J287=0, " ", Замеры!J287)</f>
        <v xml:space="preserve"> </v>
      </c>
      <c r="D291" s="49" t="str">
        <f>IF(O291=0, " ", CONCATENATE(Замеры!T287,Замеры!U287,Замеры!V287,Замеры!W287,Замеры!AB287))</f>
        <v xml:space="preserve"> </v>
      </c>
      <c r="E291" s="49" t="str">
        <f>IF(Замеры!L287=0, " ", Замеры!L287)</f>
        <v xml:space="preserve"> </v>
      </c>
      <c r="F291" s="49" t="e">
        <f t="shared" si="114"/>
        <v>#VALUE!</v>
      </c>
      <c r="G291" s="51" t="str">
        <f t="shared" si="115"/>
        <v>-</v>
      </c>
      <c r="H291" s="52" t="str">
        <f t="shared" si="116"/>
        <v>-</v>
      </c>
      <c r="I291" s="51" t="str">
        <f t="shared" si="117"/>
        <v>-</v>
      </c>
      <c r="J291" s="29" t="str">
        <f t="shared" si="118"/>
        <v>-</v>
      </c>
      <c r="K291" s="46" t="str">
        <f t="shared" si="119"/>
        <v>-</v>
      </c>
      <c r="L291" s="29" t="str">
        <f t="shared" si="120"/>
        <v>-</v>
      </c>
      <c r="M291" s="29" t="str">
        <f t="shared" si="121"/>
        <v xml:space="preserve"> </v>
      </c>
      <c r="N291" s="29" t="str">
        <f t="shared" ca="1" si="122"/>
        <v xml:space="preserve"> </v>
      </c>
      <c r="O291" s="8">
        <f>Замеры!R287</f>
        <v>0</v>
      </c>
      <c r="P291" s="8" t="b">
        <f t="shared" si="110"/>
        <v>1</v>
      </c>
      <c r="Q291" s="8" t="b">
        <f t="shared" si="111"/>
        <v>1</v>
      </c>
      <c r="R291" s="8" t="b">
        <f t="shared" si="112"/>
        <v>1</v>
      </c>
      <c r="S291" s="8" t="s">
        <v>72</v>
      </c>
      <c r="T291" s="8" t="e">
        <f t="shared" si="123"/>
        <v>#VALUE!</v>
      </c>
      <c r="U291" s="12" t="s">
        <v>72</v>
      </c>
      <c r="V291" s="8" t="e">
        <f t="shared" si="124"/>
        <v>#VALUE!</v>
      </c>
      <c r="X291" s="13" t="str">
        <f t="shared" si="113"/>
        <v xml:space="preserve"> </v>
      </c>
      <c r="Y291" s="8" t="e">
        <f t="shared" si="125"/>
        <v>#VALUE!</v>
      </c>
      <c r="AA291" s="14" t="e">
        <f t="shared" ca="1" si="126"/>
        <v>#VALUE!</v>
      </c>
      <c r="AB291" s="14" t="e">
        <f t="shared" ca="1" si="127"/>
        <v>#VALUE!</v>
      </c>
      <c r="AC291" s="14" t="e">
        <f t="shared" ca="1" si="128"/>
        <v>#VALUE!</v>
      </c>
      <c r="AD291" s="8" t="e">
        <f t="shared" ca="1" si="129"/>
        <v>#VALUE!</v>
      </c>
      <c r="AE291" s="8" t="e">
        <f t="shared" ca="1" si="130"/>
        <v>#VALUE!</v>
      </c>
      <c r="AF291" s="8" t="e">
        <f t="shared" ca="1" si="131"/>
        <v>#VALUE!</v>
      </c>
    </row>
    <row r="292" spans="1:32" x14ac:dyDescent="0.3">
      <c r="A292" s="35">
        <f>IF(Замеры!B288=0, " ", Замеры!B288)</f>
        <v>285</v>
      </c>
      <c r="B292" s="49" t="str">
        <f>Замеры!G288</f>
        <v xml:space="preserve">Группа от QF </v>
      </c>
      <c r="C292" s="49" t="str">
        <f>IF(Замеры!J288=0, " ", Замеры!J288)</f>
        <v xml:space="preserve"> </v>
      </c>
      <c r="D292" s="49" t="str">
        <f>IF(O292=0, " ", CONCATENATE(Замеры!T288,Замеры!U288,Замеры!V288,Замеры!W288,Замеры!AB288))</f>
        <v xml:space="preserve"> </v>
      </c>
      <c r="E292" s="49" t="str">
        <f>IF(Замеры!L288=0, " ", Замеры!L288)</f>
        <v xml:space="preserve"> </v>
      </c>
      <c r="F292" s="49" t="e">
        <f t="shared" si="114"/>
        <v>#VALUE!</v>
      </c>
      <c r="G292" s="51" t="str">
        <f t="shared" si="115"/>
        <v>-</v>
      </c>
      <c r="H292" s="52" t="str">
        <f t="shared" si="116"/>
        <v>-</v>
      </c>
      <c r="I292" s="51" t="str">
        <f t="shared" si="117"/>
        <v>-</v>
      </c>
      <c r="J292" s="29" t="str">
        <f t="shared" si="118"/>
        <v>-</v>
      </c>
      <c r="K292" s="46" t="str">
        <f t="shared" si="119"/>
        <v>-</v>
      </c>
      <c r="L292" s="29" t="str">
        <f t="shared" si="120"/>
        <v>-</v>
      </c>
      <c r="M292" s="29" t="str">
        <f t="shared" si="121"/>
        <v xml:space="preserve"> </v>
      </c>
      <c r="N292" s="29" t="str">
        <f t="shared" ca="1" si="122"/>
        <v xml:space="preserve"> </v>
      </c>
      <c r="O292" s="8">
        <f>Замеры!R288</f>
        <v>0</v>
      </c>
      <c r="P292" s="8" t="b">
        <f t="shared" si="110"/>
        <v>1</v>
      </c>
      <c r="Q292" s="8" t="b">
        <f t="shared" si="111"/>
        <v>1</v>
      </c>
      <c r="R292" s="8" t="b">
        <f t="shared" si="112"/>
        <v>1</v>
      </c>
      <c r="S292" s="8" t="s">
        <v>72</v>
      </c>
      <c r="T292" s="8" t="e">
        <f t="shared" si="123"/>
        <v>#VALUE!</v>
      </c>
      <c r="U292" s="12" t="s">
        <v>72</v>
      </c>
      <c r="V292" s="8" t="e">
        <f t="shared" si="124"/>
        <v>#VALUE!</v>
      </c>
      <c r="X292" s="13" t="str">
        <f t="shared" si="113"/>
        <v xml:space="preserve"> </v>
      </c>
      <c r="Y292" s="8" t="e">
        <f t="shared" si="125"/>
        <v>#VALUE!</v>
      </c>
      <c r="AA292" s="14" t="e">
        <f t="shared" ca="1" si="126"/>
        <v>#VALUE!</v>
      </c>
      <c r="AB292" s="14" t="e">
        <f t="shared" ca="1" si="127"/>
        <v>#VALUE!</v>
      </c>
      <c r="AC292" s="14" t="e">
        <f t="shared" ca="1" si="128"/>
        <v>#VALUE!</v>
      </c>
      <c r="AD292" s="8" t="e">
        <f t="shared" ca="1" si="129"/>
        <v>#VALUE!</v>
      </c>
      <c r="AE292" s="8" t="e">
        <f t="shared" ca="1" si="130"/>
        <v>#VALUE!</v>
      </c>
      <c r="AF292" s="8" t="e">
        <f t="shared" ca="1" si="131"/>
        <v>#VALUE!</v>
      </c>
    </row>
    <row r="293" spans="1:32" x14ac:dyDescent="0.3">
      <c r="A293" s="35">
        <f>IF(Замеры!B289=0, " ", Замеры!B289)</f>
        <v>286</v>
      </c>
      <c r="B293" s="49" t="str">
        <f>Замеры!G289</f>
        <v xml:space="preserve">Группа от QF </v>
      </c>
      <c r="C293" s="49" t="str">
        <f>IF(Замеры!J289=0, " ", Замеры!J289)</f>
        <v xml:space="preserve"> </v>
      </c>
      <c r="D293" s="49" t="str">
        <f>IF(O293=0, " ", CONCATENATE(Замеры!T289,Замеры!U289,Замеры!V289,Замеры!W289,Замеры!AB289))</f>
        <v xml:space="preserve"> </v>
      </c>
      <c r="E293" s="49" t="str">
        <f>IF(Замеры!L289=0, " ", Замеры!L289)</f>
        <v xml:space="preserve"> </v>
      </c>
      <c r="F293" s="49" t="e">
        <f t="shared" si="114"/>
        <v>#VALUE!</v>
      </c>
      <c r="G293" s="51" t="str">
        <f t="shared" si="115"/>
        <v>-</v>
      </c>
      <c r="H293" s="52" t="str">
        <f t="shared" si="116"/>
        <v>-</v>
      </c>
      <c r="I293" s="51" t="str">
        <f t="shared" si="117"/>
        <v>-</v>
      </c>
      <c r="J293" s="29" t="str">
        <f t="shared" si="118"/>
        <v>-</v>
      </c>
      <c r="K293" s="46" t="str">
        <f t="shared" si="119"/>
        <v>-</v>
      </c>
      <c r="L293" s="29" t="str">
        <f t="shared" si="120"/>
        <v>-</v>
      </c>
      <c r="M293" s="29" t="str">
        <f t="shared" si="121"/>
        <v xml:space="preserve"> </v>
      </c>
      <c r="N293" s="29" t="str">
        <f t="shared" ca="1" si="122"/>
        <v xml:space="preserve"> </v>
      </c>
      <c r="O293" s="8">
        <f>Замеры!R289</f>
        <v>0</v>
      </c>
      <c r="P293" s="8" t="b">
        <f t="shared" si="110"/>
        <v>1</v>
      </c>
      <c r="Q293" s="8" t="b">
        <f t="shared" si="111"/>
        <v>1</v>
      </c>
      <c r="R293" s="8" t="b">
        <f t="shared" si="112"/>
        <v>1</v>
      </c>
      <c r="S293" s="8" t="s">
        <v>72</v>
      </c>
      <c r="T293" s="8" t="e">
        <f t="shared" si="123"/>
        <v>#VALUE!</v>
      </c>
      <c r="U293" s="12" t="s">
        <v>72</v>
      </c>
      <c r="V293" s="8" t="e">
        <f t="shared" si="124"/>
        <v>#VALUE!</v>
      </c>
      <c r="X293" s="13" t="str">
        <f t="shared" si="113"/>
        <v xml:space="preserve"> </v>
      </c>
      <c r="Y293" s="8" t="e">
        <f t="shared" si="125"/>
        <v>#VALUE!</v>
      </c>
      <c r="AA293" s="14" t="e">
        <f t="shared" ca="1" si="126"/>
        <v>#VALUE!</v>
      </c>
      <c r="AB293" s="14" t="e">
        <f t="shared" ca="1" si="127"/>
        <v>#VALUE!</v>
      </c>
      <c r="AC293" s="14" t="e">
        <f t="shared" ca="1" si="128"/>
        <v>#VALUE!</v>
      </c>
      <c r="AD293" s="8" t="e">
        <f t="shared" ca="1" si="129"/>
        <v>#VALUE!</v>
      </c>
      <c r="AE293" s="8" t="e">
        <f t="shared" ca="1" si="130"/>
        <v>#VALUE!</v>
      </c>
      <c r="AF293" s="8" t="e">
        <f t="shared" ca="1" si="131"/>
        <v>#VALUE!</v>
      </c>
    </row>
    <row r="294" spans="1:32" x14ac:dyDescent="0.3">
      <c r="A294" s="35">
        <f>IF(Замеры!B290=0, " ", Замеры!B290)</f>
        <v>287</v>
      </c>
      <c r="B294" s="49" t="str">
        <f>Замеры!G290</f>
        <v xml:space="preserve">Группа от QF </v>
      </c>
      <c r="C294" s="49" t="str">
        <f>IF(Замеры!J290=0, " ", Замеры!J290)</f>
        <v xml:space="preserve"> </v>
      </c>
      <c r="D294" s="49" t="str">
        <f>IF(O294=0, " ", CONCATENATE(Замеры!T290,Замеры!U290,Замеры!V290,Замеры!W290,Замеры!AB290))</f>
        <v xml:space="preserve"> </v>
      </c>
      <c r="E294" s="49" t="str">
        <f>IF(Замеры!L290=0, " ", Замеры!L290)</f>
        <v xml:space="preserve"> </v>
      </c>
      <c r="F294" s="49" t="e">
        <f t="shared" si="114"/>
        <v>#VALUE!</v>
      </c>
      <c r="G294" s="51" t="str">
        <f t="shared" si="115"/>
        <v>-</v>
      </c>
      <c r="H294" s="52" t="str">
        <f t="shared" si="116"/>
        <v>-</v>
      </c>
      <c r="I294" s="51" t="str">
        <f t="shared" si="117"/>
        <v>-</v>
      </c>
      <c r="J294" s="29" t="str">
        <f t="shared" si="118"/>
        <v>-</v>
      </c>
      <c r="K294" s="46" t="str">
        <f t="shared" si="119"/>
        <v>-</v>
      </c>
      <c r="L294" s="29" t="str">
        <f t="shared" si="120"/>
        <v>-</v>
      </c>
      <c r="M294" s="29" t="str">
        <f t="shared" si="121"/>
        <v xml:space="preserve"> </v>
      </c>
      <c r="N294" s="29" t="str">
        <f t="shared" ca="1" si="122"/>
        <v xml:space="preserve"> </v>
      </c>
      <c r="O294" s="8">
        <f>Замеры!R290</f>
        <v>0</v>
      </c>
      <c r="P294" s="8" t="b">
        <f t="shared" si="110"/>
        <v>1</v>
      </c>
      <c r="Q294" s="8" t="b">
        <f t="shared" si="111"/>
        <v>1</v>
      </c>
      <c r="R294" s="8" t="b">
        <f t="shared" si="112"/>
        <v>1</v>
      </c>
      <c r="S294" s="8" t="s">
        <v>72</v>
      </c>
      <c r="T294" s="8" t="e">
        <f t="shared" si="123"/>
        <v>#VALUE!</v>
      </c>
      <c r="U294" s="12" t="s">
        <v>72</v>
      </c>
      <c r="V294" s="8" t="e">
        <f t="shared" si="124"/>
        <v>#VALUE!</v>
      </c>
      <c r="X294" s="13" t="str">
        <f t="shared" si="113"/>
        <v xml:space="preserve"> </v>
      </c>
      <c r="Y294" s="8" t="e">
        <f t="shared" si="125"/>
        <v>#VALUE!</v>
      </c>
      <c r="AA294" s="14" t="e">
        <f t="shared" ca="1" si="126"/>
        <v>#VALUE!</v>
      </c>
      <c r="AB294" s="14" t="e">
        <f t="shared" ca="1" si="127"/>
        <v>#VALUE!</v>
      </c>
      <c r="AC294" s="14" t="e">
        <f t="shared" ca="1" si="128"/>
        <v>#VALUE!</v>
      </c>
      <c r="AD294" s="8" t="e">
        <f t="shared" ca="1" si="129"/>
        <v>#VALUE!</v>
      </c>
      <c r="AE294" s="8" t="e">
        <f t="shared" ca="1" si="130"/>
        <v>#VALUE!</v>
      </c>
      <c r="AF294" s="8" t="e">
        <f t="shared" ca="1" si="131"/>
        <v>#VALUE!</v>
      </c>
    </row>
    <row r="295" spans="1:32" x14ac:dyDescent="0.3">
      <c r="A295" s="35">
        <f>IF(Замеры!B291=0, " ", Замеры!B291)</f>
        <v>288</v>
      </c>
      <c r="B295" s="49" t="str">
        <f>Замеры!G291</f>
        <v xml:space="preserve">Группа от QF </v>
      </c>
      <c r="C295" s="49" t="str">
        <f>IF(Замеры!J291=0, " ", Замеры!J291)</f>
        <v xml:space="preserve"> </v>
      </c>
      <c r="D295" s="49" t="str">
        <f>IF(O295=0, " ", CONCATENATE(Замеры!T291,Замеры!U291,Замеры!V291,Замеры!W291,Замеры!AB291))</f>
        <v xml:space="preserve"> </v>
      </c>
      <c r="E295" s="49" t="str">
        <f>IF(Замеры!L291=0, " ", Замеры!L291)</f>
        <v xml:space="preserve"> </v>
      </c>
      <c r="F295" s="49" t="e">
        <f t="shared" si="114"/>
        <v>#VALUE!</v>
      </c>
      <c r="G295" s="51" t="str">
        <f t="shared" si="115"/>
        <v>-</v>
      </c>
      <c r="H295" s="52" t="str">
        <f t="shared" si="116"/>
        <v>-</v>
      </c>
      <c r="I295" s="51" t="str">
        <f t="shared" si="117"/>
        <v>-</v>
      </c>
      <c r="J295" s="29" t="str">
        <f t="shared" si="118"/>
        <v>-</v>
      </c>
      <c r="K295" s="46" t="str">
        <f t="shared" si="119"/>
        <v>-</v>
      </c>
      <c r="L295" s="29" t="str">
        <f t="shared" si="120"/>
        <v>-</v>
      </c>
      <c r="M295" s="29" t="str">
        <f t="shared" si="121"/>
        <v xml:space="preserve"> </v>
      </c>
      <c r="N295" s="29" t="str">
        <f t="shared" ca="1" si="122"/>
        <v xml:space="preserve"> </v>
      </c>
      <c r="O295" s="8">
        <f>Замеры!R291</f>
        <v>0</v>
      </c>
      <c r="P295" s="8" t="b">
        <f t="shared" si="110"/>
        <v>1</v>
      </c>
      <c r="Q295" s="8" t="b">
        <f t="shared" si="111"/>
        <v>1</v>
      </c>
      <c r="R295" s="8" t="b">
        <f t="shared" si="112"/>
        <v>1</v>
      </c>
      <c r="S295" s="8" t="s">
        <v>72</v>
      </c>
      <c r="T295" s="8" t="e">
        <f t="shared" si="123"/>
        <v>#VALUE!</v>
      </c>
      <c r="U295" s="12" t="s">
        <v>72</v>
      </c>
      <c r="V295" s="8" t="e">
        <f t="shared" si="124"/>
        <v>#VALUE!</v>
      </c>
      <c r="X295" s="13" t="str">
        <f t="shared" si="113"/>
        <v xml:space="preserve"> </v>
      </c>
      <c r="Y295" s="8" t="e">
        <f t="shared" si="125"/>
        <v>#VALUE!</v>
      </c>
      <c r="AA295" s="14" t="e">
        <f t="shared" ca="1" si="126"/>
        <v>#VALUE!</v>
      </c>
      <c r="AB295" s="14" t="e">
        <f t="shared" ca="1" si="127"/>
        <v>#VALUE!</v>
      </c>
      <c r="AC295" s="14" t="e">
        <f t="shared" ca="1" si="128"/>
        <v>#VALUE!</v>
      </c>
      <c r="AD295" s="8" t="e">
        <f t="shared" ca="1" si="129"/>
        <v>#VALUE!</v>
      </c>
      <c r="AE295" s="8" t="e">
        <f t="shared" ca="1" si="130"/>
        <v>#VALUE!</v>
      </c>
      <c r="AF295" s="8" t="e">
        <f t="shared" ca="1" si="131"/>
        <v>#VALUE!</v>
      </c>
    </row>
    <row r="296" spans="1:32" x14ac:dyDescent="0.3">
      <c r="A296" s="35">
        <f>IF(Замеры!B292=0, " ", Замеры!B292)</f>
        <v>289</v>
      </c>
      <c r="B296" s="49" t="str">
        <f>Замеры!G292</f>
        <v xml:space="preserve">Группа от QF </v>
      </c>
      <c r="C296" s="49" t="str">
        <f>IF(Замеры!J292=0, " ", Замеры!J292)</f>
        <v xml:space="preserve"> </v>
      </c>
      <c r="D296" s="49" t="str">
        <f>IF(O296=0, " ", CONCATENATE(Замеры!T292,Замеры!U292,Замеры!V292,Замеры!W292,Замеры!AB292))</f>
        <v xml:space="preserve"> </v>
      </c>
      <c r="E296" s="49" t="str">
        <f>IF(Замеры!L292=0, " ", Замеры!L292)</f>
        <v xml:space="preserve"> </v>
      </c>
      <c r="F296" s="49" t="e">
        <f t="shared" si="114"/>
        <v>#VALUE!</v>
      </c>
      <c r="G296" s="51" t="str">
        <f t="shared" si="115"/>
        <v>-</v>
      </c>
      <c r="H296" s="52" t="str">
        <f t="shared" si="116"/>
        <v>-</v>
      </c>
      <c r="I296" s="51" t="str">
        <f t="shared" si="117"/>
        <v>-</v>
      </c>
      <c r="J296" s="29" t="str">
        <f t="shared" si="118"/>
        <v>-</v>
      </c>
      <c r="K296" s="46" t="str">
        <f t="shared" si="119"/>
        <v>-</v>
      </c>
      <c r="L296" s="29" t="str">
        <f t="shared" si="120"/>
        <v>-</v>
      </c>
      <c r="M296" s="29" t="str">
        <f t="shared" si="121"/>
        <v xml:space="preserve"> </v>
      </c>
      <c r="N296" s="29" t="str">
        <f t="shared" ca="1" si="122"/>
        <v xml:space="preserve"> </v>
      </c>
      <c r="O296" s="8">
        <f>Замеры!R292</f>
        <v>0</v>
      </c>
      <c r="P296" s="8" t="b">
        <f t="shared" si="110"/>
        <v>1</v>
      </c>
      <c r="Q296" s="8" t="b">
        <f t="shared" si="111"/>
        <v>1</v>
      </c>
      <c r="R296" s="8" t="b">
        <f t="shared" si="112"/>
        <v>1</v>
      </c>
      <c r="S296" s="8" t="s">
        <v>72</v>
      </c>
      <c r="T296" s="8" t="e">
        <f t="shared" si="123"/>
        <v>#VALUE!</v>
      </c>
      <c r="U296" s="12" t="s">
        <v>72</v>
      </c>
      <c r="V296" s="8" t="e">
        <f t="shared" si="124"/>
        <v>#VALUE!</v>
      </c>
      <c r="X296" s="13" t="str">
        <f t="shared" si="113"/>
        <v xml:space="preserve"> </v>
      </c>
      <c r="Y296" s="8" t="e">
        <f t="shared" si="125"/>
        <v>#VALUE!</v>
      </c>
      <c r="AA296" s="14" t="e">
        <f t="shared" ca="1" si="126"/>
        <v>#VALUE!</v>
      </c>
      <c r="AB296" s="14" t="e">
        <f t="shared" ca="1" si="127"/>
        <v>#VALUE!</v>
      </c>
      <c r="AC296" s="14" t="e">
        <f t="shared" ca="1" si="128"/>
        <v>#VALUE!</v>
      </c>
      <c r="AD296" s="8" t="e">
        <f t="shared" ca="1" si="129"/>
        <v>#VALUE!</v>
      </c>
      <c r="AE296" s="8" t="e">
        <f t="shared" ca="1" si="130"/>
        <v>#VALUE!</v>
      </c>
      <c r="AF296" s="8" t="e">
        <f t="shared" ca="1" si="131"/>
        <v>#VALUE!</v>
      </c>
    </row>
    <row r="297" spans="1:32" x14ac:dyDescent="0.3">
      <c r="A297" s="35">
        <f>IF(Замеры!B293=0, " ", Замеры!B293)</f>
        <v>290</v>
      </c>
      <c r="B297" s="49" t="str">
        <f>Замеры!G293</f>
        <v xml:space="preserve">Группа от QF </v>
      </c>
      <c r="C297" s="49" t="str">
        <f>IF(Замеры!J293=0, " ", Замеры!J293)</f>
        <v xml:space="preserve"> </v>
      </c>
      <c r="D297" s="49" t="str">
        <f>IF(O297=0, " ", CONCATENATE(Замеры!T293,Замеры!U293,Замеры!V293,Замеры!W293,Замеры!AB293))</f>
        <v xml:space="preserve"> </v>
      </c>
      <c r="E297" s="49" t="str">
        <f>IF(Замеры!L293=0, " ", Замеры!L293)</f>
        <v xml:space="preserve"> </v>
      </c>
      <c r="F297" s="49" t="e">
        <f t="shared" si="114"/>
        <v>#VALUE!</v>
      </c>
      <c r="G297" s="51" t="str">
        <f t="shared" si="115"/>
        <v>-</v>
      </c>
      <c r="H297" s="52" t="str">
        <f t="shared" si="116"/>
        <v>-</v>
      </c>
      <c r="I297" s="51" t="str">
        <f t="shared" si="117"/>
        <v>-</v>
      </c>
      <c r="J297" s="29" t="str">
        <f t="shared" si="118"/>
        <v>-</v>
      </c>
      <c r="K297" s="46" t="str">
        <f t="shared" si="119"/>
        <v>-</v>
      </c>
      <c r="L297" s="29" t="str">
        <f t="shared" si="120"/>
        <v>-</v>
      </c>
      <c r="M297" s="29" t="str">
        <f t="shared" si="121"/>
        <v xml:space="preserve"> </v>
      </c>
      <c r="N297" s="29" t="str">
        <f t="shared" ca="1" si="122"/>
        <v xml:space="preserve"> </v>
      </c>
      <c r="O297" s="8">
        <f>Замеры!R293</f>
        <v>0</v>
      </c>
      <c r="P297" s="8" t="b">
        <f t="shared" si="110"/>
        <v>1</v>
      </c>
      <c r="Q297" s="8" t="b">
        <f t="shared" si="111"/>
        <v>1</v>
      </c>
      <c r="R297" s="8" t="b">
        <f t="shared" si="112"/>
        <v>1</v>
      </c>
      <c r="S297" s="8" t="s">
        <v>72</v>
      </c>
      <c r="T297" s="8" t="e">
        <f t="shared" si="123"/>
        <v>#VALUE!</v>
      </c>
      <c r="U297" s="12" t="s">
        <v>72</v>
      </c>
      <c r="V297" s="8" t="e">
        <f t="shared" si="124"/>
        <v>#VALUE!</v>
      </c>
      <c r="X297" s="13" t="str">
        <f t="shared" si="113"/>
        <v xml:space="preserve"> </v>
      </c>
      <c r="Y297" s="8" t="e">
        <f t="shared" si="125"/>
        <v>#VALUE!</v>
      </c>
      <c r="AA297" s="14" t="e">
        <f t="shared" ca="1" si="126"/>
        <v>#VALUE!</v>
      </c>
      <c r="AB297" s="14" t="e">
        <f t="shared" ca="1" si="127"/>
        <v>#VALUE!</v>
      </c>
      <c r="AC297" s="14" t="e">
        <f t="shared" ca="1" si="128"/>
        <v>#VALUE!</v>
      </c>
      <c r="AD297" s="8" t="e">
        <f t="shared" ca="1" si="129"/>
        <v>#VALUE!</v>
      </c>
      <c r="AE297" s="8" t="e">
        <f t="shared" ca="1" si="130"/>
        <v>#VALUE!</v>
      </c>
      <c r="AF297" s="8" t="e">
        <f t="shared" ca="1" si="131"/>
        <v>#VALUE!</v>
      </c>
    </row>
    <row r="298" spans="1:32" x14ac:dyDescent="0.3">
      <c r="A298" s="35">
        <f>IF(Замеры!B294=0, " ", Замеры!B294)</f>
        <v>291</v>
      </c>
      <c r="B298" s="49" t="str">
        <f>Замеры!G294</f>
        <v xml:space="preserve">Группа от QF </v>
      </c>
      <c r="C298" s="49" t="str">
        <f>IF(Замеры!J294=0, " ", Замеры!J294)</f>
        <v xml:space="preserve"> </v>
      </c>
      <c r="D298" s="49" t="str">
        <f>IF(O298=0, " ", CONCATENATE(Замеры!T294,Замеры!U294,Замеры!V294,Замеры!W294,Замеры!AB294))</f>
        <v xml:space="preserve"> </v>
      </c>
      <c r="E298" s="49" t="str">
        <f>IF(Замеры!L294=0, " ", Замеры!L294)</f>
        <v xml:space="preserve"> </v>
      </c>
      <c r="F298" s="49" t="e">
        <f t="shared" si="114"/>
        <v>#VALUE!</v>
      </c>
      <c r="G298" s="51" t="str">
        <f t="shared" si="115"/>
        <v>-</v>
      </c>
      <c r="H298" s="52" t="str">
        <f t="shared" si="116"/>
        <v>-</v>
      </c>
      <c r="I298" s="51" t="str">
        <f t="shared" si="117"/>
        <v>-</v>
      </c>
      <c r="J298" s="29" t="str">
        <f t="shared" si="118"/>
        <v>-</v>
      </c>
      <c r="K298" s="46" t="str">
        <f t="shared" si="119"/>
        <v>-</v>
      </c>
      <c r="L298" s="29" t="str">
        <f t="shared" si="120"/>
        <v>-</v>
      </c>
      <c r="M298" s="29" t="str">
        <f t="shared" si="121"/>
        <v xml:space="preserve"> </v>
      </c>
      <c r="N298" s="29" t="str">
        <f t="shared" ca="1" si="122"/>
        <v xml:space="preserve"> </v>
      </c>
      <c r="O298" s="8">
        <f>Замеры!R294</f>
        <v>0</v>
      </c>
      <c r="P298" s="8" t="b">
        <f t="shared" si="110"/>
        <v>1</v>
      </c>
      <c r="Q298" s="8" t="b">
        <f t="shared" si="111"/>
        <v>1</v>
      </c>
      <c r="R298" s="8" t="b">
        <f t="shared" si="112"/>
        <v>1</v>
      </c>
      <c r="S298" s="8" t="s">
        <v>72</v>
      </c>
      <c r="T298" s="8" t="e">
        <f t="shared" si="123"/>
        <v>#VALUE!</v>
      </c>
      <c r="U298" s="12" t="s">
        <v>72</v>
      </c>
      <c r="V298" s="8" t="e">
        <f t="shared" si="124"/>
        <v>#VALUE!</v>
      </c>
      <c r="X298" s="13" t="str">
        <f t="shared" si="113"/>
        <v xml:space="preserve"> </v>
      </c>
      <c r="Y298" s="8" t="e">
        <f t="shared" si="125"/>
        <v>#VALUE!</v>
      </c>
      <c r="AA298" s="14" t="e">
        <f t="shared" ca="1" si="126"/>
        <v>#VALUE!</v>
      </c>
      <c r="AB298" s="14" t="e">
        <f t="shared" ca="1" si="127"/>
        <v>#VALUE!</v>
      </c>
      <c r="AC298" s="14" t="e">
        <f t="shared" ca="1" si="128"/>
        <v>#VALUE!</v>
      </c>
      <c r="AD298" s="8" t="e">
        <f t="shared" ca="1" si="129"/>
        <v>#VALUE!</v>
      </c>
      <c r="AE298" s="8" t="e">
        <f t="shared" ca="1" si="130"/>
        <v>#VALUE!</v>
      </c>
      <c r="AF298" s="8" t="e">
        <f t="shared" ca="1" si="131"/>
        <v>#VALUE!</v>
      </c>
    </row>
    <row r="299" spans="1:32" x14ac:dyDescent="0.3">
      <c r="A299" s="35">
        <f>IF(Замеры!B295=0, " ", Замеры!B295)</f>
        <v>292</v>
      </c>
      <c r="B299" s="49" t="str">
        <f>Замеры!G295</f>
        <v xml:space="preserve">Группа от QF </v>
      </c>
      <c r="C299" s="49" t="str">
        <f>IF(Замеры!J295=0, " ", Замеры!J295)</f>
        <v xml:space="preserve"> </v>
      </c>
      <c r="D299" s="49" t="str">
        <f>IF(O299=0, " ", CONCATENATE(Замеры!T295,Замеры!U295,Замеры!V295,Замеры!W295,Замеры!AB295))</f>
        <v xml:space="preserve"> </v>
      </c>
      <c r="E299" s="49" t="str">
        <f>IF(Замеры!L295=0, " ", Замеры!L295)</f>
        <v xml:space="preserve"> </v>
      </c>
      <c r="F299" s="49" t="e">
        <f t="shared" si="114"/>
        <v>#VALUE!</v>
      </c>
      <c r="G299" s="51" t="str">
        <f t="shared" si="115"/>
        <v>-</v>
      </c>
      <c r="H299" s="52" t="str">
        <f t="shared" si="116"/>
        <v>-</v>
      </c>
      <c r="I299" s="51" t="str">
        <f t="shared" si="117"/>
        <v>-</v>
      </c>
      <c r="J299" s="29" t="str">
        <f t="shared" si="118"/>
        <v>-</v>
      </c>
      <c r="K299" s="46" t="str">
        <f t="shared" si="119"/>
        <v>-</v>
      </c>
      <c r="L299" s="29" t="str">
        <f t="shared" si="120"/>
        <v>-</v>
      </c>
      <c r="M299" s="29" t="str">
        <f t="shared" si="121"/>
        <v xml:space="preserve"> </v>
      </c>
      <c r="N299" s="29" t="str">
        <f t="shared" ca="1" si="122"/>
        <v xml:space="preserve"> </v>
      </c>
      <c r="O299" s="8">
        <f>Замеры!R295</f>
        <v>0</v>
      </c>
      <c r="P299" s="8" t="b">
        <f t="shared" si="110"/>
        <v>1</v>
      </c>
      <c r="Q299" s="8" t="b">
        <f t="shared" si="111"/>
        <v>1</v>
      </c>
      <c r="R299" s="8" t="b">
        <f t="shared" si="112"/>
        <v>1</v>
      </c>
      <c r="S299" s="8" t="s">
        <v>72</v>
      </c>
      <c r="T299" s="8" t="e">
        <f t="shared" si="123"/>
        <v>#VALUE!</v>
      </c>
      <c r="U299" s="12" t="s">
        <v>72</v>
      </c>
      <c r="V299" s="8" t="e">
        <f t="shared" si="124"/>
        <v>#VALUE!</v>
      </c>
      <c r="X299" s="13" t="str">
        <f t="shared" si="113"/>
        <v xml:space="preserve"> </v>
      </c>
      <c r="Y299" s="8" t="e">
        <f t="shared" si="125"/>
        <v>#VALUE!</v>
      </c>
      <c r="AA299" s="14" t="e">
        <f t="shared" ca="1" si="126"/>
        <v>#VALUE!</v>
      </c>
      <c r="AB299" s="14" t="e">
        <f t="shared" ca="1" si="127"/>
        <v>#VALUE!</v>
      </c>
      <c r="AC299" s="14" t="e">
        <f t="shared" ca="1" si="128"/>
        <v>#VALUE!</v>
      </c>
      <c r="AD299" s="8" t="e">
        <f t="shared" ca="1" si="129"/>
        <v>#VALUE!</v>
      </c>
      <c r="AE299" s="8" t="e">
        <f t="shared" ca="1" si="130"/>
        <v>#VALUE!</v>
      </c>
      <c r="AF299" s="8" t="e">
        <f t="shared" ca="1" si="131"/>
        <v>#VALUE!</v>
      </c>
    </row>
    <row r="300" spans="1:32" x14ac:dyDescent="0.3">
      <c r="A300" s="35">
        <f>IF(Замеры!B296=0, " ", Замеры!B296)</f>
        <v>293</v>
      </c>
      <c r="B300" s="49" t="str">
        <f>Замеры!G296</f>
        <v xml:space="preserve">Группа от QF </v>
      </c>
      <c r="C300" s="49" t="str">
        <f>IF(Замеры!J296=0, " ", Замеры!J296)</f>
        <v xml:space="preserve"> </v>
      </c>
      <c r="D300" s="49" t="str">
        <f>IF(O300=0, " ", CONCATENATE(Замеры!T296,Замеры!U296,Замеры!V296,Замеры!W296,Замеры!AB296))</f>
        <v xml:space="preserve"> </v>
      </c>
      <c r="E300" s="49" t="str">
        <f>IF(Замеры!L296=0, " ", Замеры!L296)</f>
        <v xml:space="preserve"> </v>
      </c>
      <c r="F300" s="49" t="e">
        <f t="shared" si="114"/>
        <v>#VALUE!</v>
      </c>
      <c r="G300" s="51" t="str">
        <f t="shared" si="115"/>
        <v>-</v>
      </c>
      <c r="H300" s="52" t="str">
        <f t="shared" si="116"/>
        <v>-</v>
      </c>
      <c r="I300" s="51" t="str">
        <f t="shared" si="117"/>
        <v>-</v>
      </c>
      <c r="J300" s="29" t="str">
        <f t="shared" si="118"/>
        <v>-</v>
      </c>
      <c r="K300" s="46" t="str">
        <f t="shared" si="119"/>
        <v>-</v>
      </c>
      <c r="L300" s="29" t="str">
        <f t="shared" si="120"/>
        <v>-</v>
      </c>
      <c r="M300" s="29" t="str">
        <f t="shared" si="121"/>
        <v xml:space="preserve"> </v>
      </c>
      <c r="N300" s="29" t="str">
        <f t="shared" ca="1" si="122"/>
        <v xml:space="preserve"> </v>
      </c>
      <c r="O300" s="8">
        <f>Замеры!R296</f>
        <v>0</v>
      </c>
      <c r="P300" s="8" t="b">
        <f t="shared" si="110"/>
        <v>1</v>
      </c>
      <c r="Q300" s="8" t="b">
        <f t="shared" si="111"/>
        <v>1</v>
      </c>
      <c r="R300" s="8" t="b">
        <f t="shared" si="112"/>
        <v>1</v>
      </c>
      <c r="S300" s="8" t="s">
        <v>72</v>
      </c>
      <c r="T300" s="8" t="e">
        <f t="shared" si="123"/>
        <v>#VALUE!</v>
      </c>
      <c r="U300" s="12" t="s">
        <v>72</v>
      </c>
      <c r="V300" s="8" t="e">
        <f t="shared" si="124"/>
        <v>#VALUE!</v>
      </c>
      <c r="X300" s="13" t="str">
        <f t="shared" si="113"/>
        <v xml:space="preserve"> </v>
      </c>
      <c r="Y300" s="8" t="e">
        <f t="shared" si="125"/>
        <v>#VALUE!</v>
      </c>
      <c r="AA300" s="14" t="e">
        <f t="shared" ca="1" si="126"/>
        <v>#VALUE!</v>
      </c>
      <c r="AB300" s="14" t="e">
        <f t="shared" ca="1" si="127"/>
        <v>#VALUE!</v>
      </c>
      <c r="AC300" s="14" t="e">
        <f t="shared" ca="1" si="128"/>
        <v>#VALUE!</v>
      </c>
      <c r="AD300" s="8" t="e">
        <f t="shared" ca="1" si="129"/>
        <v>#VALUE!</v>
      </c>
      <c r="AE300" s="8" t="e">
        <f t="shared" ca="1" si="130"/>
        <v>#VALUE!</v>
      </c>
      <c r="AF300" s="8" t="e">
        <f t="shared" ca="1" si="131"/>
        <v>#VALUE!</v>
      </c>
    </row>
    <row r="301" spans="1:32" x14ac:dyDescent="0.3">
      <c r="A301" s="35">
        <f>IF(Замеры!B297=0, " ", Замеры!B297)</f>
        <v>294</v>
      </c>
      <c r="B301" s="49" t="str">
        <f>Замеры!G297</f>
        <v xml:space="preserve">Группа от QF </v>
      </c>
      <c r="C301" s="49" t="str">
        <f>IF(Замеры!J297=0, " ", Замеры!J297)</f>
        <v xml:space="preserve"> </v>
      </c>
      <c r="D301" s="49" t="str">
        <f>IF(O301=0, " ", CONCATENATE(Замеры!T297,Замеры!U297,Замеры!V297,Замеры!W297,Замеры!AB297))</f>
        <v xml:space="preserve"> </v>
      </c>
      <c r="E301" s="49" t="str">
        <f>IF(Замеры!L297=0, " ", Замеры!L297)</f>
        <v xml:space="preserve"> </v>
      </c>
      <c r="F301" s="49" t="e">
        <f t="shared" si="114"/>
        <v>#VALUE!</v>
      </c>
      <c r="G301" s="51" t="str">
        <f t="shared" si="115"/>
        <v>-</v>
      </c>
      <c r="H301" s="52" t="str">
        <f t="shared" si="116"/>
        <v>-</v>
      </c>
      <c r="I301" s="51" t="str">
        <f t="shared" si="117"/>
        <v>-</v>
      </c>
      <c r="J301" s="29" t="str">
        <f t="shared" si="118"/>
        <v>-</v>
      </c>
      <c r="K301" s="46" t="str">
        <f t="shared" si="119"/>
        <v>-</v>
      </c>
      <c r="L301" s="29" t="str">
        <f t="shared" si="120"/>
        <v>-</v>
      </c>
      <c r="M301" s="29" t="str">
        <f t="shared" si="121"/>
        <v xml:space="preserve"> </v>
      </c>
      <c r="N301" s="29" t="str">
        <f t="shared" ca="1" si="122"/>
        <v xml:space="preserve"> </v>
      </c>
      <c r="O301" s="8">
        <f>Замеры!R297</f>
        <v>0</v>
      </c>
      <c r="P301" s="8" t="b">
        <f t="shared" si="110"/>
        <v>1</v>
      </c>
      <c r="Q301" s="8" t="b">
        <f t="shared" si="111"/>
        <v>1</v>
      </c>
      <c r="R301" s="8" t="b">
        <f t="shared" si="112"/>
        <v>1</v>
      </c>
      <c r="S301" s="8" t="s">
        <v>72</v>
      </c>
      <c r="T301" s="8" t="e">
        <f t="shared" si="123"/>
        <v>#VALUE!</v>
      </c>
      <c r="U301" s="12" t="s">
        <v>72</v>
      </c>
      <c r="V301" s="8" t="e">
        <f t="shared" si="124"/>
        <v>#VALUE!</v>
      </c>
      <c r="X301" s="13" t="str">
        <f t="shared" si="113"/>
        <v xml:space="preserve"> </v>
      </c>
      <c r="Y301" s="8" t="e">
        <f t="shared" si="125"/>
        <v>#VALUE!</v>
      </c>
      <c r="AA301" s="14" t="e">
        <f t="shared" ca="1" si="126"/>
        <v>#VALUE!</v>
      </c>
      <c r="AB301" s="14" t="e">
        <f t="shared" ca="1" si="127"/>
        <v>#VALUE!</v>
      </c>
      <c r="AC301" s="14" t="e">
        <f t="shared" ca="1" si="128"/>
        <v>#VALUE!</v>
      </c>
      <c r="AD301" s="8" t="e">
        <f t="shared" ca="1" si="129"/>
        <v>#VALUE!</v>
      </c>
      <c r="AE301" s="8" t="e">
        <f t="shared" ca="1" si="130"/>
        <v>#VALUE!</v>
      </c>
      <c r="AF301" s="8" t="e">
        <f t="shared" ca="1" si="131"/>
        <v>#VALUE!</v>
      </c>
    </row>
    <row r="302" spans="1:32" x14ac:dyDescent="0.3">
      <c r="A302" s="35">
        <f>IF(Замеры!B298=0, " ", Замеры!B298)</f>
        <v>295</v>
      </c>
      <c r="B302" s="49" t="str">
        <f>Замеры!G298</f>
        <v xml:space="preserve">Группа от QF </v>
      </c>
      <c r="C302" s="49" t="str">
        <f>IF(Замеры!J298=0, " ", Замеры!J298)</f>
        <v xml:space="preserve"> </v>
      </c>
      <c r="D302" s="49" t="str">
        <f>IF(O302=0, " ", CONCATENATE(Замеры!T298,Замеры!U298,Замеры!V298,Замеры!W298,Замеры!AB298))</f>
        <v xml:space="preserve"> </v>
      </c>
      <c r="E302" s="49" t="str">
        <f>IF(Замеры!L298=0, " ", Замеры!L298)</f>
        <v xml:space="preserve"> </v>
      </c>
      <c r="F302" s="49" t="e">
        <f t="shared" si="114"/>
        <v>#VALUE!</v>
      </c>
      <c r="G302" s="51" t="str">
        <f t="shared" si="115"/>
        <v>-</v>
      </c>
      <c r="H302" s="52" t="str">
        <f t="shared" si="116"/>
        <v>-</v>
      </c>
      <c r="I302" s="51" t="str">
        <f t="shared" si="117"/>
        <v>-</v>
      </c>
      <c r="J302" s="29" t="str">
        <f t="shared" si="118"/>
        <v>-</v>
      </c>
      <c r="K302" s="46" t="str">
        <f t="shared" si="119"/>
        <v>-</v>
      </c>
      <c r="L302" s="29" t="str">
        <f t="shared" si="120"/>
        <v>-</v>
      </c>
      <c r="M302" s="29" t="str">
        <f t="shared" si="121"/>
        <v xml:space="preserve"> </v>
      </c>
      <c r="N302" s="29" t="str">
        <f t="shared" ca="1" si="122"/>
        <v xml:space="preserve"> </v>
      </c>
      <c r="O302" s="8">
        <f>Замеры!R298</f>
        <v>0</v>
      </c>
      <c r="P302" s="8" t="b">
        <f t="shared" si="110"/>
        <v>1</v>
      </c>
      <c r="Q302" s="8" t="b">
        <f t="shared" si="111"/>
        <v>1</v>
      </c>
      <c r="R302" s="8" t="b">
        <f t="shared" si="112"/>
        <v>1</v>
      </c>
      <c r="S302" s="8" t="s">
        <v>72</v>
      </c>
      <c r="T302" s="8" t="e">
        <f t="shared" si="123"/>
        <v>#VALUE!</v>
      </c>
      <c r="U302" s="12" t="s">
        <v>72</v>
      </c>
      <c r="V302" s="8" t="e">
        <f t="shared" si="124"/>
        <v>#VALUE!</v>
      </c>
      <c r="X302" s="13" t="str">
        <f t="shared" si="113"/>
        <v xml:space="preserve"> </v>
      </c>
      <c r="Y302" s="8" t="e">
        <f t="shared" si="125"/>
        <v>#VALUE!</v>
      </c>
      <c r="AA302" s="14" t="e">
        <f t="shared" ca="1" si="126"/>
        <v>#VALUE!</v>
      </c>
      <c r="AB302" s="14" t="e">
        <f t="shared" ca="1" si="127"/>
        <v>#VALUE!</v>
      </c>
      <c r="AC302" s="14" t="e">
        <f t="shared" ca="1" si="128"/>
        <v>#VALUE!</v>
      </c>
      <c r="AD302" s="8" t="e">
        <f t="shared" ca="1" si="129"/>
        <v>#VALUE!</v>
      </c>
      <c r="AE302" s="8" t="e">
        <f t="shared" ca="1" si="130"/>
        <v>#VALUE!</v>
      </c>
      <c r="AF302" s="8" t="e">
        <f t="shared" ca="1" si="131"/>
        <v>#VALUE!</v>
      </c>
    </row>
    <row r="303" spans="1:32" x14ac:dyDescent="0.3">
      <c r="A303" s="35">
        <f>IF(Замеры!B299=0, " ", Замеры!B299)</f>
        <v>296</v>
      </c>
      <c r="B303" s="49" t="str">
        <f>Замеры!G299</f>
        <v xml:space="preserve">Группа от QF </v>
      </c>
      <c r="C303" s="49" t="str">
        <f>IF(Замеры!J299=0, " ", Замеры!J299)</f>
        <v xml:space="preserve"> </v>
      </c>
      <c r="D303" s="49" t="str">
        <f>IF(O303=0, " ", CONCATENATE(Замеры!T299,Замеры!U299,Замеры!V299,Замеры!W299,Замеры!AB299))</f>
        <v xml:space="preserve"> </v>
      </c>
      <c r="E303" s="49" t="str">
        <f>IF(Замеры!L299=0, " ", Замеры!L299)</f>
        <v xml:space="preserve"> </v>
      </c>
      <c r="F303" s="49" t="e">
        <f t="shared" si="114"/>
        <v>#VALUE!</v>
      </c>
      <c r="G303" s="51" t="str">
        <f t="shared" si="115"/>
        <v>-</v>
      </c>
      <c r="H303" s="52" t="str">
        <f t="shared" si="116"/>
        <v>-</v>
      </c>
      <c r="I303" s="51" t="str">
        <f t="shared" si="117"/>
        <v>-</v>
      </c>
      <c r="J303" s="29" t="str">
        <f t="shared" si="118"/>
        <v>-</v>
      </c>
      <c r="K303" s="46" t="str">
        <f t="shared" si="119"/>
        <v>-</v>
      </c>
      <c r="L303" s="29" t="str">
        <f t="shared" si="120"/>
        <v>-</v>
      </c>
      <c r="M303" s="29" t="str">
        <f t="shared" si="121"/>
        <v xml:space="preserve"> </v>
      </c>
      <c r="N303" s="29" t="str">
        <f t="shared" ca="1" si="122"/>
        <v xml:space="preserve"> </v>
      </c>
      <c r="O303" s="8">
        <f>Замеры!R299</f>
        <v>0</v>
      </c>
      <c r="P303" s="8" t="b">
        <f t="shared" si="110"/>
        <v>1</v>
      </c>
      <c r="Q303" s="8" t="b">
        <f t="shared" si="111"/>
        <v>1</v>
      </c>
      <c r="R303" s="8" t="b">
        <f t="shared" si="112"/>
        <v>1</v>
      </c>
      <c r="S303" s="8" t="s">
        <v>72</v>
      </c>
      <c r="T303" s="8" t="e">
        <f t="shared" si="123"/>
        <v>#VALUE!</v>
      </c>
      <c r="U303" s="12" t="s">
        <v>72</v>
      </c>
      <c r="V303" s="8" t="e">
        <f t="shared" si="124"/>
        <v>#VALUE!</v>
      </c>
      <c r="X303" s="13" t="str">
        <f t="shared" si="113"/>
        <v xml:space="preserve"> </v>
      </c>
      <c r="Y303" s="8" t="e">
        <f t="shared" si="125"/>
        <v>#VALUE!</v>
      </c>
      <c r="AA303" s="14" t="e">
        <f t="shared" ca="1" si="126"/>
        <v>#VALUE!</v>
      </c>
      <c r="AB303" s="14" t="e">
        <f t="shared" ca="1" si="127"/>
        <v>#VALUE!</v>
      </c>
      <c r="AC303" s="14" t="e">
        <f t="shared" ca="1" si="128"/>
        <v>#VALUE!</v>
      </c>
      <c r="AD303" s="8" t="e">
        <f t="shared" ca="1" si="129"/>
        <v>#VALUE!</v>
      </c>
      <c r="AE303" s="8" t="e">
        <f t="shared" ca="1" si="130"/>
        <v>#VALUE!</v>
      </c>
      <c r="AF303" s="8" t="e">
        <f t="shared" ca="1" si="131"/>
        <v>#VALUE!</v>
      </c>
    </row>
    <row r="304" spans="1:32" x14ac:dyDescent="0.3">
      <c r="A304" s="35">
        <f>IF(Замеры!B300=0, " ", Замеры!B300)</f>
        <v>297</v>
      </c>
      <c r="B304" s="49" t="str">
        <f>Замеры!G300</f>
        <v xml:space="preserve">Группа от QF </v>
      </c>
      <c r="C304" s="49" t="str">
        <f>IF(Замеры!J300=0, " ", Замеры!J300)</f>
        <v xml:space="preserve"> </v>
      </c>
      <c r="D304" s="49" t="str">
        <f>IF(O304=0, " ", CONCATENATE(Замеры!T300,Замеры!U300,Замеры!V300,Замеры!W300,Замеры!AB300))</f>
        <v xml:space="preserve"> </v>
      </c>
      <c r="E304" s="49" t="str">
        <f>IF(Замеры!L300=0, " ", Замеры!L300)</f>
        <v xml:space="preserve"> </v>
      </c>
      <c r="F304" s="49" t="e">
        <f t="shared" si="114"/>
        <v>#VALUE!</v>
      </c>
      <c r="G304" s="51" t="str">
        <f t="shared" si="115"/>
        <v>-</v>
      </c>
      <c r="H304" s="52" t="str">
        <f t="shared" si="116"/>
        <v>-</v>
      </c>
      <c r="I304" s="51" t="str">
        <f t="shared" si="117"/>
        <v>-</v>
      </c>
      <c r="J304" s="29" t="str">
        <f t="shared" si="118"/>
        <v>-</v>
      </c>
      <c r="K304" s="46" t="str">
        <f t="shared" si="119"/>
        <v>-</v>
      </c>
      <c r="L304" s="29" t="str">
        <f t="shared" si="120"/>
        <v>-</v>
      </c>
      <c r="M304" s="29" t="str">
        <f t="shared" si="121"/>
        <v xml:space="preserve"> </v>
      </c>
      <c r="N304" s="29" t="str">
        <f t="shared" ca="1" si="122"/>
        <v xml:space="preserve"> </v>
      </c>
      <c r="O304" s="8">
        <f>Замеры!R300</f>
        <v>0</v>
      </c>
      <c r="P304" s="8" t="b">
        <f t="shared" si="110"/>
        <v>1</v>
      </c>
      <c r="Q304" s="8" t="b">
        <f t="shared" si="111"/>
        <v>1</v>
      </c>
      <c r="R304" s="8" t="b">
        <f t="shared" si="112"/>
        <v>1</v>
      </c>
      <c r="S304" s="8" t="s">
        <v>72</v>
      </c>
      <c r="T304" s="8" t="e">
        <f t="shared" si="123"/>
        <v>#VALUE!</v>
      </c>
      <c r="U304" s="12" t="s">
        <v>72</v>
      </c>
      <c r="V304" s="8" t="e">
        <f t="shared" si="124"/>
        <v>#VALUE!</v>
      </c>
      <c r="X304" s="13" t="str">
        <f t="shared" si="113"/>
        <v xml:space="preserve"> </v>
      </c>
      <c r="Y304" s="8" t="e">
        <f t="shared" si="125"/>
        <v>#VALUE!</v>
      </c>
      <c r="AA304" s="14" t="e">
        <f t="shared" ca="1" si="126"/>
        <v>#VALUE!</v>
      </c>
      <c r="AB304" s="14" t="e">
        <f t="shared" ca="1" si="127"/>
        <v>#VALUE!</v>
      </c>
      <c r="AC304" s="14" t="e">
        <f t="shared" ca="1" si="128"/>
        <v>#VALUE!</v>
      </c>
      <c r="AD304" s="8" t="e">
        <f t="shared" ca="1" si="129"/>
        <v>#VALUE!</v>
      </c>
      <c r="AE304" s="8" t="e">
        <f t="shared" ca="1" si="130"/>
        <v>#VALUE!</v>
      </c>
      <c r="AF304" s="8" t="e">
        <f t="shared" ca="1" si="131"/>
        <v>#VALUE!</v>
      </c>
    </row>
    <row r="305" spans="1:32" x14ac:dyDescent="0.3">
      <c r="A305" s="35">
        <f>IF(Замеры!B301=0, " ", Замеры!B301)</f>
        <v>298</v>
      </c>
      <c r="B305" s="49" t="str">
        <f>Замеры!G301</f>
        <v xml:space="preserve">Группа от QF </v>
      </c>
      <c r="C305" s="49" t="str">
        <f>IF(Замеры!J301=0, " ", Замеры!J301)</f>
        <v xml:space="preserve"> </v>
      </c>
      <c r="D305" s="49" t="str">
        <f>IF(O305=0, " ", CONCATENATE(Замеры!T301,Замеры!U301,Замеры!V301,Замеры!W301,Замеры!AB301))</f>
        <v xml:space="preserve"> </v>
      </c>
      <c r="E305" s="49" t="str">
        <f>IF(Замеры!L301=0, " ", Замеры!L301)</f>
        <v xml:space="preserve"> </v>
      </c>
      <c r="F305" s="49" t="e">
        <f t="shared" si="114"/>
        <v>#VALUE!</v>
      </c>
      <c r="G305" s="51" t="str">
        <f t="shared" si="115"/>
        <v>-</v>
      </c>
      <c r="H305" s="52" t="str">
        <f t="shared" si="116"/>
        <v>-</v>
      </c>
      <c r="I305" s="51" t="str">
        <f t="shared" si="117"/>
        <v>-</v>
      </c>
      <c r="J305" s="29" t="str">
        <f t="shared" si="118"/>
        <v>-</v>
      </c>
      <c r="K305" s="46" t="str">
        <f t="shared" si="119"/>
        <v>-</v>
      </c>
      <c r="L305" s="29" t="str">
        <f t="shared" si="120"/>
        <v>-</v>
      </c>
      <c r="M305" s="29" t="str">
        <f t="shared" si="121"/>
        <v xml:space="preserve"> </v>
      </c>
      <c r="N305" s="29" t="str">
        <f t="shared" ca="1" si="122"/>
        <v xml:space="preserve"> </v>
      </c>
      <c r="O305" s="8">
        <f>Замеры!R301</f>
        <v>0</v>
      </c>
      <c r="P305" s="8" t="b">
        <f t="shared" si="110"/>
        <v>1</v>
      </c>
      <c r="Q305" s="8" t="b">
        <f t="shared" si="111"/>
        <v>1</v>
      </c>
      <c r="R305" s="8" t="b">
        <f t="shared" si="112"/>
        <v>1</v>
      </c>
      <c r="S305" s="8" t="s">
        <v>72</v>
      </c>
      <c r="T305" s="8" t="e">
        <f t="shared" si="123"/>
        <v>#VALUE!</v>
      </c>
      <c r="U305" s="12" t="s">
        <v>72</v>
      </c>
      <c r="V305" s="8" t="e">
        <f t="shared" si="124"/>
        <v>#VALUE!</v>
      </c>
      <c r="X305" s="13" t="str">
        <f t="shared" si="113"/>
        <v xml:space="preserve"> </v>
      </c>
      <c r="Y305" s="8" t="e">
        <f t="shared" si="125"/>
        <v>#VALUE!</v>
      </c>
      <c r="AA305" s="14" t="e">
        <f t="shared" ca="1" si="126"/>
        <v>#VALUE!</v>
      </c>
      <c r="AB305" s="14" t="e">
        <f t="shared" ca="1" si="127"/>
        <v>#VALUE!</v>
      </c>
      <c r="AC305" s="14" t="e">
        <f t="shared" ca="1" si="128"/>
        <v>#VALUE!</v>
      </c>
      <c r="AD305" s="8" t="e">
        <f t="shared" ca="1" si="129"/>
        <v>#VALUE!</v>
      </c>
      <c r="AE305" s="8" t="e">
        <f t="shared" ca="1" si="130"/>
        <v>#VALUE!</v>
      </c>
      <c r="AF305" s="8" t="e">
        <f t="shared" ca="1" si="131"/>
        <v>#VALUE!</v>
      </c>
    </row>
    <row r="306" spans="1:32" x14ac:dyDescent="0.3">
      <c r="A306" s="35">
        <f>IF(Замеры!B302=0, " ", Замеры!B302)</f>
        <v>299</v>
      </c>
      <c r="B306" s="49" t="str">
        <f>Замеры!G302</f>
        <v xml:space="preserve">Группа от QF </v>
      </c>
      <c r="C306" s="49" t="str">
        <f>IF(Замеры!J302=0, " ", Замеры!J302)</f>
        <v xml:space="preserve"> </v>
      </c>
      <c r="D306" s="49" t="str">
        <f>IF(O306=0, " ", CONCATENATE(Замеры!T302,Замеры!U302,Замеры!V302,Замеры!W302,Замеры!AB302))</f>
        <v xml:space="preserve"> </v>
      </c>
      <c r="E306" s="49" t="str">
        <f>IF(Замеры!L302=0, " ", Замеры!L302)</f>
        <v xml:space="preserve"> </v>
      </c>
      <c r="F306" s="49" t="e">
        <f t="shared" si="114"/>
        <v>#VALUE!</v>
      </c>
      <c r="G306" s="51" t="str">
        <f t="shared" si="115"/>
        <v>-</v>
      </c>
      <c r="H306" s="52" t="str">
        <f t="shared" si="116"/>
        <v>-</v>
      </c>
      <c r="I306" s="51" t="str">
        <f t="shared" si="117"/>
        <v>-</v>
      </c>
      <c r="J306" s="29" t="str">
        <f t="shared" si="118"/>
        <v>-</v>
      </c>
      <c r="K306" s="46" t="str">
        <f t="shared" si="119"/>
        <v>-</v>
      </c>
      <c r="L306" s="29" t="str">
        <f t="shared" si="120"/>
        <v>-</v>
      </c>
      <c r="M306" s="29" t="str">
        <f t="shared" si="121"/>
        <v xml:space="preserve"> </v>
      </c>
      <c r="N306" s="29" t="str">
        <f t="shared" ca="1" si="122"/>
        <v xml:space="preserve"> </v>
      </c>
      <c r="O306" s="8">
        <f>Замеры!R302</f>
        <v>0</v>
      </c>
      <c r="P306" s="8" t="b">
        <f t="shared" si="110"/>
        <v>1</v>
      </c>
      <c r="Q306" s="8" t="b">
        <f t="shared" si="111"/>
        <v>1</v>
      </c>
      <c r="R306" s="8" t="b">
        <f t="shared" si="112"/>
        <v>1</v>
      </c>
      <c r="S306" s="8" t="s">
        <v>72</v>
      </c>
      <c r="T306" s="8" t="e">
        <f t="shared" si="123"/>
        <v>#VALUE!</v>
      </c>
      <c r="U306" s="12" t="s">
        <v>72</v>
      </c>
      <c r="V306" s="8" t="e">
        <f t="shared" si="124"/>
        <v>#VALUE!</v>
      </c>
      <c r="X306" s="13" t="str">
        <f t="shared" si="113"/>
        <v xml:space="preserve"> </v>
      </c>
      <c r="Y306" s="8" t="e">
        <f t="shared" si="125"/>
        <v>#VALUE!</v>
      </c>
      <c r="AA306" s="14" t="e">
        <f t="shared" ca="1" si="126"/>
        <v>#VALUE!</v>
      </c>
      <c r="AB306" s="14" t="e">
        <f t="shared" ca="1" si="127"/>
        <v>#VALUE!</v>
      </c>
      <c r="AC306" s="14" t="e">
        <f t="shared" ca="1" si="128"/>
        <v>#VALUE!</v>
      </c>
      <c r="AD306" s="8" t="e">
        <f t="shared" ca="1" si="129"/>
        <v>#VALUE!</v>
      </c>
      <c r="AE306" s="8" t="e">
        <f t="shared" ca="1" si="130"/>
        <v>#VALUE!</v>
      </c>
      <c r="AF306" s="8" t="e">
        <f t="shared" ca="1" si="131"/>
        <v>#VALUE!</v>
      </c>
    </row>
    <row r="307" spans="1:32" x14ac:dyDescent="0.3">
      <c r="A307" s="35">
        <f>IF(Замеры!B303=0, " ", Замеры!B303)</f>
        <v>300</v>
      </c>
      <c r="B307" s="49" t="str">
        <f>Замеры!G303</f>
        <v xml:space="preserve">Группа от QF </v>
      </c>
      <c r="C307" s="49" t="str">
        <f>IF(Замеры!J303=0, " ", Замеры!J303)</f>
        <v xml:space="preserve"> </v>
      </c>
      <c r="D307" s="49" t="str">
        <f>IF(O307=0, " ", CONCATENATE(Замеры!T303,Замеры!U303,Замеры!V303,Замеры!W303,Замеры!AB303))</f>
        <v xml:space="preserve"> </v>
      </c>
      <c r="E307" s="49" t="str">
        <f>IF(Замеры!L303=0, " ", Замеры!L303)</f>
        <v xml:space="preserve"> </v>
      </c>
      <c r="F307" s="49" t="e">
        <f t="shared" si="114"/>
        <v>#VALUE!</v>
      </c>
      <c r="G307" s="51" t="str">
        <f t="shared" si="115"/>
        <v>-</v>
      </c>
      <c r="H307" s="52" t="str">
        <f t="shared" si="116"/>
        <v>-</v>
      </c>
      <c r="I307" s="51" t="str">
        <f t="shared" si="117"/>
        <v>-</v>
      </c>
      <c r="J307" s="29" t="str">
        <f t="shared" si="118"/>
        <v>-</v>
      </c>
      <c r="K307" s="46" t="str">
        <f t="shared" si="119"/>
        <v>-</v>
      </c>
      <c r="L307" s="29" t="str">
        <f t="shared" si="120"/>
        <v>-</v>
      </c>
      <c r="M307" s="29" t="str">
        <f t="shared" si="121"/>
        <v xml:space="preserve"> </v>
      </c>
      <c r="N307" s="29" t="str">
        <f t="shared" ca="1" si="122"/>
        <v xml:space="preserve"> </v>
      </c>
      <c r="O307" s="8">
        <f>Замеры!R303</f>
        <v>0</v>
      </c>
      <c r="P307" s="8" t="b">
        <f t="shared" si="110"/>
        <v>1</v>
      </c>
      <c r="Q307" s="8" t="b">
        <f t="shared" si="111"/>
        <v>1</v>
      </c>
      <c r="R307" s="8" t="b">
        <f t="shared" si="112"/>
        <v>1</v>
      </c>
      <c r="S307" s="8" t="s">
        <v>72</v>
      </c>
      <c r="T307" s="8" t="e">
        <f t="shared" si="123"/>
        <v>#VALUE!</v>
      </c>
      <c r="U307" s="12" t="s">
        <v>72</v>
      </c>
      <c r="V307" s="8" t="e">
        <f t="shared" si="124"/>
        <v>#VALUE!</v>
      </c>
      <c r="X307" s="13" t="str">
        <f t="shared" si="113"/>
        <v xml:space="preserve"> </v>
      </c>
      <c r="Y307" s="8" t="e">
        <f t="shared" si="125"/>
        <v>#VALUE!</v>
      </c>
      <c r="AA307" s="14" t="e">
        <f t="shared" ca="1" si="126"/>
        <v>#VALUE!</v>
      </c>
      <c r="AB307" s="14" t="e">
        <f t="shared" ca="1" si="127"/>
        <v>#VALUE!</v>
      </c>
      <c r="AC307" s="14" t="e">
        <f t="shared" ca="1" si="128"/>
        <v>#VALUE!</v>
      </c>
      <c r="AD307" s="8" t="e">
        <f t="shared" ca="1" si="129"/>
        <v>#VALUE!</v>
      </c>
      <c r="AE307" s="8" t="e">
        <f t="shared" ca="1" si="130"/>
        <v>#VALUE!</v>
      </c>
      <c r="AF307" s="8" t="e">
        <f t="shared" ca="1" si="131"/>
        <v>#VALUE!</v>
      </c>
    </row>
    <row r="308" spans="1:32" x14ac:dyDescent="0.3">
      <c r="A308" s="35">
        <f>IF(Замеры!B304=0, " ", Замеры!B304)</f>
        <v>301</v>
      </c>
      <c r="B308" s="49" t="str">
        <f>Замеры!G304</f>
        <v xml:space="preserve">Группа от QF </v>
      </c>
      <c r="C308" s="49" t="str">
        <f>IF(Замеры!J304=0, " ", Замеры!J304)</f>
        <v xml:space="preserve"> </v>
      </c>
      <c r="D308" s="49" t="str">
        <f>IF(O308=0, " ", CONCATENATE(Замеры!T304,Замеры!U304,Замеры!V304,Замеры!W304,Замеры!AB304))</f>
        <v xml:space="preserve"> </v>
      </c>
      <c r="E308" s="49" t="str">
        <f>IF(Замеры!L304=0, " ", Замеры!L304)</f>
        <v xml:space="preserve"> </v>
      </c>
      <c r="F308" s="49" t="e">
        <f t="shared" si="114"/>
        <v>#VALUE!</v>
      </c>
      <c r="G308" s="51" t="str">
        <f t="shared" si="115"/>
        <v>-</v>
      </c>
      <c r="H308" s="52" t="str">
        <f t="shared" si="116"/>
        <v>-</v>
      </c>
      <c r="I308" s="51" t="str">
        <f t="shared" si="117"/>
        <v>-</v>
      </c>
      <c r="J308" s="29" t="str">
        <f t="shared" si="118"/>
        <v>-</v>
      </c>
      <c r="K308" s="46" t="str">
        <f t="shared" si="119"/>
        <v>-</v>
      </c>
      <c r="L308" s="29" t="str">
        <f t="shared" si="120"/>
        <v>-</v>
      </c>
      <c r="M308" s="29" t="str">
        <f t="shared" si="121"/>
        <v xml:space="preserve"> </v>
      </c>
      <c r="N308" s="29" t="str">
        <f t="shared" ca="1" si="122"/>
        <v xml:space="preserve"> </v>
      </c>
      <c r="O308" s="8">
        <f>Замеры!R304</f>
        <v>0</v>
      </c>
      <c r="P308" s="8" t="b">
        <f t="shared" si="110"/>
        <v>1</v>
      </c>
      <c r="Q308" s="8" t="b">
        <f t="shared" si="111"/>
        <v>1</v>
      </c>
      <c r="R308" s="8" t="b">
        <f t="shared" si="112"/>
        <v>1</v>
      </c>
      <c r="S308" s="8" t="s">
        <v>72</v>
      </c>
      <c r="T308" s="8" t="e">
        <f t="shared" si="123"/>
        <v>#VALUE!</v>
      </c>
      <c r="U308" s="12" t="s">
        <v>72</v>
      </c>
      <c r="V308" s="8" t="e">
        <f t="shared" si="124"/>
        <v>#VALUE!</v>
      </c>
      <c r="X308" s="13" t="str">
        <f t="shared" si="113"/>
        <v xml:space="preserve"> </v>
      </c>
      <c r="Y308" s="8" t="e">
        <f t="shared" si="125"/>
        <v>#VALUE!</v>
      </c>
      <c r="AA308" s="14" t="e">
        <f t="shared" ca="1" si="126"/>
        <v>#VALUE!</v>
      </c>
      <c r="AB308" s="14" t="e">
        <f t="shared" ca="1" si="127"/>
        <v>#VALUE!</v>
      </c>
      <c r="AC308" s="14" t="e">
        <f t="shared" ca="1" si="128"/>
        <v>#VALUE!</v>
      </c>
      <c r="AD308" s="8" t="e">
        <f t="shared" ca="1" si="129"/>
        <v>#VALUE!</v>
      </c>
      <c r="AE308" s="8" t="e">
        <f t="shared" ca="1" si="130"/>
        <v>#VALUE!</v>
      </c>
      <c r="AF308" s="8" t="e">
        <f t="shared" ca="1" si="131"/>
        <v>#VALUE!</v>
      </c>
    </row>
    <row r="309" spans="1:32" x14ac:dyDescent="0.3">
      <c r="A309" s="35">
        <f>IF(Замеры!B305=0, " ", Замеры!B305)</f>
        <v>302</v>
      </c>
      <c r="B309" s="49" t="str">
        <f>Замеры!G305</f>
        <v xml:space="preserve">Группа от QF </v>
      </c>
      <c r="C309" s="49" t="str">
        <f>IF(Замеры!J305=0, " ", Замеры!J305)</f>
        <v xml:space="preserve"> </v>
      </c>
      <c r="D309" s="49" t="str">
        <f>IF(O309=0, " ", CONCATENATE(Замеры!T305,Замеры!U305,Замеры!V305,Замеры!W305,Замеры!AB305))</f>
        <v xml:space="preserve"> </v>
      </c>
      <c r="E309" s="49" t="str">
        <f>IF(Замеры!L305=0, " ", Замеры!L305)</f>
        <v xml:space="preserve"> </v>
      </c>
      <c r="F309" s="49" t="e">
        <f t="shared" si="114"/>
        <v>#VALUE!</v>
      </c>
      <c r="G309" s="51" t="str">
        <f t="shared" si="115"/>
        <v>-</v>
      </c>
      <c r="H309" s="52" t="str">
        <f t="shared" si="116"/>
        <v>-</v>
      </c>
      <c r="I309" s="51" t="str">
        <f t="shared" si="117"/>
        <v>-</v>
      </c>
      <c r="J309" s="29" t="str">
        <f t="shared" si="118"/>
        <v>-</v>
      </c>
      <c r="K309" s="46" t="str">
        <f t="shared" si="119"/>
        <v>-</v>
      </c>
      <c r="L309" s="29" t="str">
        <f t="shared" si="120"/>
        <v>-</v>
      </c>
      <c r="M309" s="29" t="str">
        <f t="shared" si="121"/>
        <v xml:space="preserve"> </v>
      </c>
      <c r="N309" s="29" t="str">
        <f t="shared" ca="1" si="122"/>
        <v xml:space="preserve"> </v>
      </c>
      <c r="O309" s="8">
        <f>Замеры!R305</f>
        <v>0</v>
      </c>
      <c r="P309" s="8" t="b">
        <f t="shared" si="110"/>
        <v>1</v>
      </c>
      <c r="Q309" s="8" t="b">
        <f t="shared" si="111"/>
        <v>1</v>
      </c>
      <c r="R309" s="8" t="b">
        <f t="shared" si="112"/>
        <v>1</v>
      </c>
      <c r="S309" s="8" t="s">
        <v>72</v>
      </c>
      <c r="T309" s="8" t="e">
        <f t="shared" si="123"/>
        <v>#VALUE!</v>
      </c>
      <c r="U309" s="12" t="s">
        <v>72</v>
      </c>
      <c r="V309" s="8" t="e">
        <f t="shared" si="124"/>
        <v>#VALUE!</v>
      </c>
      <c r="X309" s="13" t="str">
        <f t="shared" si="113"/>
        <v xml:space="preserve"> </v>
      </c>
      <c r="Y309" s="8" t="e">
        <f t="shared" si="125"/>
        <v>#VALUE!</v>
      </c>
      <c r="AA309" s="14" t="e">
        <f t="shared" ca="1" si="126"/>
        <v>#VALUE!</v>
      </c>
      <c r="AB309" s="14" t="e">
        <f t="shared" ca="1" si="127"/>
        <v>#VALUE!</v>
      </c>
      <c r="AC309" s="14" t="e">
        <f t="shared" ca="1" si="128"/>
        <v>#VALUE!</v>
      </c>
      <c r="AD309" s="8" t="e">
        <f t="shared" ca="1" si="129"/>
        <v>#VALUE!</v>
      </c>
      <c r="AE309" s="8" t="e">
        <f t="shared" ca="1" si="130"/>
        <v>#VALUE!</v>
      </c>
      <c r="AF309" s="8" t="e">
        <f t="shared" ca="1" si="131"/>
        <v>#VALUE!</v>
      </c>
    </row>
    <row r="310" spans="1:32" x14ac:dyDescent="0.3">
      <c r="A310" s="35">
        <f>IF(Замеры!B306=0, " ", Замеры!B306)</f>
        <v>303</v>
      </c>
      <c r="B310" s="49" t="str">
        <f>Замеры!G306</f>
        <v xml:space="preserve">Группа от QF </v>
      </c>
      <c r="C310" s="49" t="str">
        <f>IF(Замеры!J306=0, " ", Замеры!J306)</f>
        <v xml:space="preserve"> </v>
      </c>
      <c r="D310" s="49" t="str">
        <f>IF(O310=0, " ", CONCATENATE(Замеры!T306,Замеры!U306,Замеры!V306,Замеры!W306,Замеры!AB306))</f>
        <v xml:space="preserve"> </v>
      </c>
      <c r="E310" s="49" t="str">
        <f>IF(Замеры!L306=0, " ", Замеры!L306)</f>
        <v xml:space="preserve"> </v>
      </c>
      <c r="F310" s="49" t="e">
        <f t="shared" si="114"/>
        <v>#VALUE!</v>
      </c>
      <c r="G310" s="51" t="str">
        <f t="shared" si="115"/>
        <v>-</v>
      </c>
      <c r="H310" s="52" t="str">
        <f t="shared" si="116"/>
        <v>-</v>
      </c>
      <c r="I310" s="51" t="str">
        <f t="shared" si="117"/>
        <v>-</v>
      </c>
      <c r="J310" s="29" t="str">
        <f t="shared" si="118"/>
        <v>-</v>
      </c>
      <c r="K310" s="46" t="str">
        <f t="shared" si="119"/>
        <v>-</v>
      </c>
      <c r="L310" s="29" t="str">
        <f t="shared" si="120"/>
        <v>-</v>
      </c>
      <c r="M310" s="29" t="str">
        <f t="shared" si="121"/>
        <v xml:space="preserve"> </v>
      </c>
      <c r="N310" s="29" t="str">
        <f t="shared" ca="1" si="122"/>
        <v xml:space="preserve"> </v>
      </c>
      <c r="O310" s="8">
        <f>Замеры!R306</f>
        <v>0</v>
      </c>
      <c r="P310" s="8" t="b">
        <f t="shared" si="110"/>
        <v>1</v>
      </c>
      <c r="Q310" s="8" t="b">
        <f t="shared" si="111"/>
        <v>1</v>
      </c>
      <c r="R310" s="8" t="b">
        <f t="shared" si="112"/>
        <v>1</v>
      </c>
      <c r="S310" s="8" t="s">
        <v>72</v>
      </c>
      <c r="T310" s="8" t="e">
        <f t="shared" si="123"/>
        <v>#VALUE!</v>
      </c>
      <c r="U310" s="12" t="s">
        <v>72</v>
      </c>
      <c r="V310" s="8" t="e">
        <f t="shared" si="124"/>
        <v>#VALUE!</v>
      </c>
      <c r="X310" s="13" t="str">
        <f t="shared" si="113"/>
        <v xml:space="preserve"> </v>
      </c>
      <c r="Y310" s="8" t="e">
        <f t="shared" si="125"/>
        <v>#VALUE!</v>
      </c>
      <c r="AA310" s="14" t="e">
        <f t="shared" ca="1" si="126"/>
        <v>#VALUE!</v>
      </c>
      <c r="AB310" s="14" t="e">
        <f t="shared" ca="1" si="127"/>
        <v>#VALUE!</v>
      </c>
      <c r="AC310" s="14" t="e">
        <f t="shared" ca="1" si="128"/>
        <v>#VALUE!</v>
      </c>
      <c r="AD310" s="8" t="e">
        <f t="shared" ca="1" si="129"/>
        <v>#VALUE!</v>
      </c>
      <c r="AE310" s="8" t="e">
        <f t="shared" ca="1" si="130"/>
        <v>#VALUE!</v>
      </c>
      <c r="AF310" s="8" t="e">
        <f t="shared" ca="1" si="131"/>
        <v>#VALUE!</v>
      </c>
    </row>
    <row r="311" spans="1:32" x14ac:dyDescent="0.3">
      <c r="A311" s="35">
        <f>IF(Замеры!B307=0, " ", Замеры!B307)</f>
        <v>304</v>
      </c>
      <c r="B311" s="49" t="str">
        <f>Замеры!G307</f>
        <v xml:space="preserve">Группа от QF </v>
      </c>
      <c r="C311" s="49" t="str">
        <f>IF(Замеры!J307=0, " ", Замеры!J307)</f>
        <v xml:space="preserve"> </v>
      </c>
      <c r="D311" s="49" t="str">
        <f>IF(O311=0, " ", CONCATENATE(Замеры!T307,Замеры!U307,Замеры!V307,Замеры!W307,Замеры!AB307))</f>
        <v xml:space="preserve"> </v>
      </c>
      <c r="E311" s="49" t="str">
        <f>IF(Замеры!L307=0, " ", Замеры!L307)</f>
        <v xml:space="preserve"> </v>
      </c>
      <c r="F311" s="49" t="e">
        <f t="shared" si="114"/>
        <v>#VALUE!</v>
      </c>
      <c r="G311" s="51" t="str">
        <f t="shared" si="115"/>
        <v>-</v>
      </c>
      <c r="H311" s="52" t="str">
        <f t="shared" si="116"/>
        <v>-</v>
      </c>
      <c r="I311" s="51" t="str">
        <f t="shared" si="117"/>
        <v>-</v>
      </c>
      <c r="J311" s="29" t="str">
        <f t="shared" si="118"/>
        <v>-</v>
      </c>
      <c r="K311" s="46" t="str">
        <f t="shared" si="119"/>
        <v>-</v>
      </c>
      <c r="L311" s="29" t="str">
        <f t="shared" si="120"/>
        <v>-</v>
      </c>
      <c r="M311" s="29" t="str">
        <f t="shared" si="121"/>
        <v xml:space="preserve"> </v>
      </c>
      <c r="N311" s="29" t="str">
        <f t="shared" ca="1" si="122"/>
        <v xml:space="preserve"> </v>
      </c>
      <c r="O311" s="8">
        <f>Замеры!R307</f>
        <v>0</v>
      </c>
      <c r="P311" s="8" t="b">
        <f t="shared" si="110"/>
        <v>1</v>
      </c>
      <c r="Q311" s="8" t="b">
        <f t="shared" si="111"/>
        <v>1</v>
      </c>
      <c r="R311" s="8" t="b">
        <f t="shared" si="112"/>
        <v>1</v>
      </c>
      <c r="S311" s="8" t="s">
        <v>72</v>
      </c>
      <c r="T311" s="8" t="e">
        <f t="shared" si="123"/>
        <v>#VALUE!</v>
      </c>
      <c r="U311" s="12" t="s">
        <v>72</v>
      </c>
      <c r="V311" s="8" t="e">
        <f t="shared" si="124"/>
        <v>#VALUE!</v>
      </c>
      <c r="X311" s="13" t="str">
        <f t="shared" si="113"/>
        <v xml:space="preserve"> </v>
      </c>
      <c r="Y311" s="8" t="e">
        <f t="shared" si="125"/>
        <v>#VALUE!</v>
      </c>
      <c r="AA311" s="14" t="e">
        <f t="shared" ca="1" si="126"/>
        <v>#VALUE!</v>
      </c>
      <c r="AB311" s="14" t="e">
        <f t="shared" ca="1" si="127"/>
        <v>#VALUE!</v>
      </c>
      <c r="AC311" s="14" t="e">
        <f t="shared" ca="1" si="128"/>
        <v>#VALUE!</v>
      </c>
      <c r="AD311" s="8" t="e">
        <f t="shared" ca="1" si="129"/>
        <v>#VALUE!</v>
      </c>
      <c r="AE311" s="8" t="e">
        <f t="shared" ca="1" si="130"/>
        <v>#VALUE!</v>
      </c>
      <c r="AF311" s="8" t="e">
        <f t="shared" ca="1" si="131"/>
        <v>#VALUE!</v>
      </c>
    </row>
    <row r="312" spans="1:32" x14ac:dyDescent="0.3">
      <c r="A312" s="35">
        <f>IF(Замеры!B308=0, " ", Замеры!B308)</f>
        <v>305</v>
      </c>
      <c r="B312" s="49" t="str">
        <f>Замеры!G308</f>
        <v xml:space="preserve">Группа от QF </v>
      </c>
      <c r="C312" s="49" t="str">
        <f>IF(Замеры!J308=0, " ", Замеры!J308)</f>
        <v xml:space="preserve"> </v>
      </c>
      <c r="D312" s="49" t="str">
        <f>IF(O312=0, " ", CONCATENATE(Замеры!T308,Замеры!U308,Замеры!V308,Замеры!W308,Замеры!AB308))</f>
        <v xml:space="preserve"> </v>
      </c>
      <c r="E312" s="49" t="str">
        <f>IF(Замеры!L308=0, " ", Замеры!L308)</f>
        <v xml:space="preserve"> </v>
      </c>
      <c r="F312" s="49" t="e">
        <f t="shared" si="114"/>
        <v>#VALUE!</v>
      </c>
      <c r="G312" s="51" t="str">
        <f t="shared" si="115"/>
        <v>-</v>
      </c>
      <c r="H312" s="52" t="str">
        <f t="shared" si="116"/>
        <v>-</v>
      </c>
      <c r="I312" s="51" t="str">
        <f t="shared" si="117"/>
        <v>-</v>
      </c>
      <c r="J312" s="29" t="str">
        <f t="shared" si="118"/>
        <v>-</v>
      </c>
      <c r="K312" s="46" t="str">
        <f t="shared" si="119"/>
        <v>-</v>
      </c>
      <c r="L312" s="29" t="str">
        <f t="shared" si="120"/>
        <v>-</v>
      </c>
      <c r="M312" s="29" t="str">
        <f t="shared" si="121"/>
        <v xml:space="preserve"> </v>
      </c>
      <c r="N312" s="29" t="str">
        <f t="shared" ca="1" si="122"/>
        <v xml:space="preserve"> </v>
      </c>
      <c r="O312" s="8">
        <f>Замеры!R308</f>
        <v>0</v>
      </c>
      <c r="P312" s="8" t="b">
        <f t="shared" si="110"/>
        <v>1</v>
      </c>
      <c r="Q312" s="8" t="b">
        <f t="shared" si="111"/>
        <v>1</v>
      </c>
      <c r="R312" s="8" t="b">
        <f t="shared" si="112"/>
        <v>1</v>
      </c>
      <c r="S312" s="8" t="s">
        <v>72</v>
      </c>
      <c r="T312" s="8" t="e">
        <f t="shared" si="123"/>
        <v>#VALUE!</v>
      </c>
      <c r="U312" s="12" t="s">
        <v>72</v>
      </c>
      <c r="V312" s="8" t="e">
        <f t="shared" si="124"/>
        <v>#VALUE!</v>
      </c>
      <c r="X312" s="13" t="str">
        <f t="shared" si="113"/>
        <v xml:space="preserve"> </v>
      </c>
      <c r="Y312" s="8" t="e">
        <f t="shared" si="125"/>
        <v>#VALUE!</v>
      </c>
      <c r="AA312" s="14" t="e">
        <f t="shared" ca="1" si="126"/>
        <v>#VALUE!</v>
      </c>
      <c r="AB312" s="14" t="e">
        <f t="shared" ca="1" si="127"/>
        <v>#VALUE!</v>
      </c>
      <c r="AC312" s="14" t="e">
        <f t="shared" ca="1" si="128"/>
        <v>#VALUE!</v>
      </c>
      <c r="AD312" s="8" t="e">
        <f t="shared" ca="1" si="129"/>
        <v>#VALUE!</v>
      </c>
      <c r="AE312" s="8" t="e">
        <f t="shared" ca="1" si="130"/>
        <v>#VALUE!</v>
      </c>
      <c r="AF312" s="8" t="e">
        <f t="shared" ca="1" si="131"/>
        <v>#VALUE!</v>
      </c>
    </row>
    <row r="313" spans="1:32" x14ac:dyDescent="0.3">
      <c r="A313" s="35">
        <f>IF(Замеры!B309=0, " ", Замеры!B309)</f>
        <v>306</v>
      </c>
      <c r="B313" s="49" t="str">
        <f>Замеры!G309</f>
        <v xml:space="preserve">Группа от QF </v>
      </c>
      <c r="C313" s="49" t="str">
        <f>IF(Замеры!J309=0, " ", Замеры!J309)</f>
        <v xml:space="preserve"> </v>
      </c>
      <c r="D313" s="49" t="str">
        <f>IF(O313=0, " ", CONCATENATE(Замеры!T309,Замеры!U309,Замеры!V309,Замеры!W309,Замеры!AB309))</f>
        <v xml:space="preserve"> </v>
      </c>
      <c r="E313" s="49" t="str">
        <f>IF(Замеры!L309=0, " ", Замеры!L309)</f>
        <v xml:space="preserve"> </v>
      </c>
      <c r="F313" s="49" t="e">
        <f t="shared" si="114"/>
        <v>#VALUE!</v>
      </c>
      <c r="G313" s="51" t="str">
        <f t="shared" si="115"/>
        <v>-</v>
      </c>
      <c r="H313" s="52" t="str">
        <f t="shared" si="116"/>
        <v>-</v>
      </c>
      <c r="I313" s="51" t="str">
        <f t="shared" si="117"/>
        <v>-</v>
      </c>
      <c r="J313" s="29" t="str">
        <f t="shared" si="118"/>
        <v>-</v>
      </c>
      <c r="K313" s="46" t="str">
        <f t="shared" si="119"/>
        <v>-</v>
      </c>
      <c r="L313" s="29" t="str">
        <f t="shared" si="120"/>
        <v>-</v>
      </c>
      <c r="M313" s="29" t="str">
        <f t="shared" si="121"/>
        <v xml:space="preserve"> </v>
      </c>
      <c r="N313" s="29" t="str">
        <f t="shared" ca="1" si="122"/>
        <v xml:space="preserve"> </v>
      </c>
      <c r="O313" s="8">
        <f>Замеры!R309</f>
        <v>0</v>
      </c>
      <c r="P313" s="8" t="b">
        <f t="shared" si="110"/>
        <v>1</v>
      </c>
      <c r="Q313" s="8" t="b">
        <f t="shared" si="111"/>
        <v>1</v>
      </c>
      <c r="R313" s="8" t="b">
        <f t="shared" si="112"/>
        <v>1</v>
      </c>
      <c r="S313" s="8" t="s">
        <v>72</v>
      </c>
      <c r="T313" s="8" t="e">
        <f t="shared" si="123"/>
        <v>#VALUE!</v>
      </c>
      <c r="U313" s="12" t="s">
        <v>72</v>
      </c>
      <c r="V313" s="8" t="e">
        <f t="shared" si="124"/>
        <v>#VALUE!</v>
      </c>
      <c r="X313" s="13" t="str">
        <f t="shared" si="113"/>
        <v xml:space="preserve"> </v>
      </c>
      <c r="Y313" s="8" t="e">
        <f t="shared" si="125"/>
        <v>#VALUE!</v>
      </c>
      <c r="AA313" s="14" t="e">
        <f t="shared" ca="1" si="126"/>
        <v>#VALUE!</v>
      </c>
      <c r="AB313" s="14" t="e">
        <f t="shared" ca="1" si="127"/>
        <v>#VALUE!</v>
      </c>
      <c r="AC313" s="14" t="e">
        <f t="shared" ca="1" si="128"/>
        <v>#VALUE!</v>
      </c>
      <c r="AD313" s="8" t="e">
        <f t="shared" ca="1" si="129"/>
        <v>#VALUE!</v>
      </c>
      <c r="AE313" s="8" t="e">
        <f t="shared" ca="1" si="130"/>
        <v>#VALUE!</v>
      </c>
      <c r="AF313" s="8" t="e">
        <f t="shared" ca="1" si="131"/>
        <v>#VALUE!</v>
      </c>
    </row>
    <row r="314" spans="1:32" x14ac:dyDescent="0.3">
      <c r="A314" s="35">
        <f>IF(Замеры!B310=0, " ", Замеры!B310)</f>
        <v>307</v>
      </c>
      <c r="B314" s="49" t="str">
        <f>Замеры!G310</f>
        <v xml:space="preserve">Группа от QF </v>
      </c>
      <c r="C314" s="49" t="str">
        <f>IF(Замеры!J310=0, " ", Замеры!J310)</f>
        <v xml:space="preserve"> </v>
      </c>
      <c r="D314" s="49" t="str">
        <f>IF(O314=0, " ", CONCATENATE(Замеры!T310,Замеры!U310,Замеры!V310,Замеры!W310,Замеры!AB310))</f>
        <v xml:space="preserve"> </v>
      </c>
      <c r="E314" s="49" t="str">
        <f>IF(Замеры!L310=0, " ", Замеры!L310)</f>
        <v xml:space="preserve"> </v>
      </c>
      <c r="F314" s="49" t="e">
        <f t="shared" si="114"/>
        <v>#VALUE!</v>
      </c>
      <c r="G314" s="51" t="str">
        <f t="shared" si="115"/>
        <v>-</v>
      </c>
      <c r="H314" s="52" t="str">
        <f t="shared" si="116"/>
        <v>-</v>
      </c>
      <c r="I314" s="51" t="str">
        <f t="shared" si="117"/>
        <v>-</v>
      </c>
      <c r="J314" s="29" t="str">
        <f t="shared" si="118"/>
        <v>-</v>
      </c>
      <c r="K314" s="46" t="str">
        <f t="shared" si="119"/>
        <v>-</v>
      </c>
      <c r="L314" s="29" t="str">
        <f t="shared" si="120"/>
        <v>-</v>
      </c>
      <c r="M314" s="29" t="str">
        <f t="shared" si="121"/>
        <v xml:space="preserve"> </v>
      </c>
      <c r="N314" s="29" t="str">
        <f t="shared" ca="1" si="122"/>
        <v xml:space="preserve"> </v>
      </c>
      <c r="O314" s="8">
        <f>Замеры!R310</f>
        <v>0</v>
      </c>
      <c r="P314" s="8" t="b">
        <f t="shared" si="110"/>
        <v>1</v>
      </c>
      <c r="Q314" s="8" t="b">
        <f t="shared" si="111"/>
        <v>1</v>
      </c>
      <c r="R314" s="8" t="b">
        <f t="shared" si="112"/>
        <v>1</v>
      </c>
      <c r="S314" s="8" t="s">
        <v>72</v>
      </c>
      <c r="T314" s="8" t="e">
        <f t="shared" si="123"/>
        <v>#VALUE!</v>
      </c>
      <c r="U314" s="12" t="s">
        <v>72</v>
      </c>
      <c r="V314" s="8" t="e">
        <f t="shared" si="124"/>
        <v>#VALUE!</v>
      </c>
      <c r="X314" s="13" t="str">
        <f t="shared" si="113"/>
        <v xml:space="preserve"> </v>
      </c>
      <c r="Y314" s="8" t="e">
        <f t="shared" si="125"/>
        <v>#VALUE!</v>
      </c>
      <c r="AA314" s="14" t="e">
        <f t="shared" ca="1" si="126"/>
        <v>#VALUE!</v>
      </c>
      <c r="AB314" s="14" t="e">
        <f t="shared" ca="1" si="127"/>
        <v>#VALUE!</v>
      </c>
      <c r="AC314" s="14" t="e">
        <f t="shared" ca="1" si="128"/>
        <v>#VALUE!</v>
      </c>
      <c r="AD314" s="8" t="e">
        <f t="shared" ca="1" si="129"/>
        <v>#VALUE!</v>
      </c>
      <c r="AE314" s="8" t="e">
        <f t="shared" ca="1" si="130"/>
        <v>#VALUE!</v>
      </c>
      <c r="AF314" s="8" t="e">
        <f t="shared" ca="1" si="131"/>
        <v>#VALUE!</v>
      </c>
    </row>
    <row r="315" spans="1:32" x14ac:dyDescent="0.3">
      <c r="A315" s="35">
        <f>IF(Замеры!B311=0, " ", Замеры!B311)</f>
        <v>308</v>
      </c>
      <c r="B315" s="49" t="str">
        <f>Замеры!G311</f>
        <v xml:space="preserve">Группа от QF </v>
      </c>
      <c r="C315" s="49" t="str">
        <f>IF(Замеры!J311=0, " ", Замеры!J311)</f>
        <v xml:space="preserve"> </v>
      </c>
      <c r="D315" s="49" t="str">
        <f>IF(O315=0, " ", CONCATENATE(Замеры!T311,Замеры!U311,Замеры!V311,Замеры!W311,Замеры!AB311))</f>
        <v xml:space="preserve"> </v>
      </c>
      <c r="E315" s="49" t="str">
        <f>IF(Замеры!L311=0, " ", Замеры!L311)</f>
        <v xml:space="preserve"> </v>
      </c>
      <c r="F315" s="49" t="e">
        <f t="shared" si="114"/>
        <v>#VALUE!</v>
      </c>
      <c r="G315" s="51" t="str">
        <f t="shared" si="115"/>
        <v>-</v>
      </c>
      <c r="H315" s="52" t="str">
        <f t="shared" si="116"/>
        <v>-</v>
      </c>
      <c r="I315" s="51" t="str">
        <f t="shared" si="117"/>
        <v>-</v>
      </c>
      <c r="J315" s="29" t="str">
        <f t="shared" si="118"/>
        <v>-</v>
      </c>
      <c r="K315" s="46" t="str">
        <f t="shared" si="119"/>
        <v>-</v>
      </c>
      <c r="L315" s="29" t="str">
        <f t="shared" si="120"/>
        <v>-</v>
      </c>
      <c r="M315" s="29" t="str">
        <f t="shared" si="121"/>
        <v xml:space="preserve"> </v>
      </c>
      <c r="N315" s="29" t="str">
        <f t="shared" ca="1" si="122"/>
        <v xml:space="preserve"> </v>
      </c>
      <c r="O315" s="8">
        <f>Замеры!R311</f>
        <v>0</v>
      </c>
      <c r="P315" s="8" t="b">
        <f t="shared" si="110"/>
        <v>1</v>
      </c>
      <c r="Q315" s="8" t="b">
        <f t="shared" si="111"/>
        <v>1</v>
      </c>
      <c r="R315" s="8" t="b">
        <f t="shared" si="112"/>
        <v>1</v>
      </c>
      <c r="S315" s="8" t="s">
        <v>72</v>
      </c>
      <c r="T315" s="8" t="e">
        <f t="shared" si="123"/>
        <v>#VALUE!</v>
      </c>
      <c r="U315" s="12" t="s">
        <v>72</v>
      </c>
      <c r="V315" s="8" t="e">
        <f t="shared" si="124"/>
        <v>#VALUE!</v>
      </c>
      <c r="X315" s="13" t="str">
        <f t="shared" si="113"/>
        <v xml:space="preserve"> </v>
      </c>
      <c r="Y315" s="8" t="e">
        <f t="shared" si="125"/>
        <v>#VALUE!</v>
      </c>
      <c r="AA315" s="14" t="e">
        <f t="shared" ca="1" si="126"/>
        <v>#VALUE!</v>
      </c>
      <c r="AB315" s="14" t="e">
        <f t="shared" ca="1" si="127"/>
        <v>#VALUE!</v>
      </c>
      <c r="AC315" s="14" t="e">
        <f t="shared" ca="1" si="128"/>
        <v>#VALUE!</v>
      </c>
      <c r="AD315" s="8" t="e">
        <f t="shared" ca="1" si="129"/>
        <v>#VALUE!</v>
      </c>
      <c r="AE315" s="8" t="e">
        <f t="shared" ca="1" si="130"/>
        <v>#VALUE!</v>
      </c>
      <c r="AF315" s="8" t="e">
        <f t="shared" ca="1" si="131"/>
        <v>#VALUE!</v>
      </c>
    </row>
    <row r="316" spans="1:32" x14ac:dyDescent="0.3">
      <c r="A316" s="35">
        <f>IF(Замеры!B312=0, " ", Замеры!B312)</f>
        <v>309</v>
      </c>
      <c r="B316" s="49" t="str">
        <f>Замеры!G312</f>
        <v xml:space="preserve">Группа от QF </v>
      </c>
      <c r="C316" s="49" t="str">
        <f>IF(Замеры!J312=0, " ", Замеры!J312)</f>
        <v xml:space="preserve"> </v>
      </c>
      <c r="D316" s="49" t="str">
        <f>IF(O316=0, " ", CONCATENATE(Замеры!T312,Замеры!U312,Замеры!V312,Замеры!W312,Замеры!AB312))</f>
        <v xml:space="preserve"> </v>
      </c>
      <c r="E316" s="49" t="str">
        <f>IF(Замеры!L312=0, " ", Замеры!L312)</f>
        <v xml:space="preserve"> </v>
      </c>
      <c r="F316" s="49" t="e">
        <f t="shared" si="114"/>
        <v>#VALUE!</v>
      </c>
      <c r="G316" s="51" t="str">
        <f t="shared" si="115"/>
        <v>-</v>
      </c>
      <c r="H316" s="52" t="str">
        <f t="shared" si="116"/>
        <v>-</v>
      </c>
      <c r="I316" s="51" t="str">
        <f t="shared" si="117"/>
        <v>-</v>
      </c>
      <c r="J316" s="29" t="str">
        <f t="shared" si="118"/>
        <v>-</v>
      </c>
      <c r="K316" s="46" t="str">
        <f t="shared" si="119"/>
        <v>-</v>
      </c>
      <c r="L316" s="29" t="str">
        <f t="shared" si="120"/>
        <v>-</v>
      </c>
      <c r="M316" s="29" t="str">
        <f t="shared" si="121"/>
        <v xml:space="preserve"> </v>
      </c>
      <c r="N316" s="29" t="str">
        <f t="shared" ca="1" si="122"/>
        <v xml:space="preserve"> </v>
      </c>
      <c r="O316" s="8">
        <f>Замеры!R312</f>
        <v>0</v>
      </c>
      <c r="P316" s="8" t="b">
        <f t="shared" si="110"/>
        <v>1</v>
      </c>
      <c r="Q316" s="8" t="b">
        <f t="shared" si="111"/>
        <v>1</v>
      </c>
      <c r="R316" s="8" t="b">
        <f t="shared" si="112"/>
        <v>1</v>
      </c>
      <c r="S316" s="8" t="s">
        <v>72</v>
      </c>
      <c r="T316" s="8" t="e">
        <f t="shared" si="123"/>
        <v>#VALUE!</v>
      </c>
      <c r="U316" s="12" t="s">
        <v>72</v>
      </c>
      <c r="V316" s="8" t="e">
        <f t="shared" si="124"/>
        <v>#VALUE!</v>
      </c>
      <c r="X316" s="13" t="str">
        <f t="shared" si="113"/>
        <v xml:space="preserve"> </v>
      </c>
      <c r="Y316" s="8" t="e">
        <f t="shared" si="125"/>
        <v>#VALUE!</v>
      </c>
      <c r="AA316" s="14" t="e">
        <f t="shared" ca="1" si="126"/>
        <v>#VALUE!</v>
      </c>
      <c r="AB316" s="14" t="e">
        <f t="shared" ca="1" si="127"/>
        <v>#VALUE!</v>
      </c>
      <c r="AC316" s="14" t="e">
        <f t="shared" ca="1" si="128"/>
        <v>#VALUE!</v>
      </c>
      <c r="AD316" s="8" t="e">
        <f t="shared" ca="1" si="129"/>
        <v>#VALUE!</v>
      </c>
      <c r="AE316" s="8" t="e">
        <f t="shared" ca="1" si="130"/>
        <v>#VALUE!</v>
      </c>
      <c r="AF316" s="8" t="e">
        <f t="shared" ca="1" si="131"/>
        <v>#VALUE!</v>
      </c>
    </row>
    <row r="317" spans="1:32" x14ac:dyDescent="0.3">
      <c r="A317" s="35">
        <f>IF(Замеры!B313=0, " ", Замеры!B313)</f>
        <v>310</v>
      </c>
      <c r="B317" s="49" t="str">
        <f>Замеры!G313</f>
        <v xml:space="preserve">Группа от QF </v>
      </c>
      <c r="C317" s="49" t="str">
        <f>IF(Замеры!J313=0, " ", Замеры!J313)</f>
        <v xml:space="preserve"> </v>
      </c>
      <c r="D317" s="49" t="str">
        <f>IF(O317=0, " ", CONCATENATE(Замеры!T313,Замеры!U313,Замеры!V313,Замеры!W313,Замеры!AB313))</f>
        <v xml:space="preserve"> </v>
      </c>
      <c r="E317" s="49" t="str">
        <f>IF(Замеры!L313=0, " ", Замеры!L313)</f>
        <v xml:space="preserve"> </v>
      </c>
      <c r="F317" s="49" t="e">
        <f t="shared" si="114"/>
        <v>#VALUE!</v>
      </c>
      <c r="G317" s="51" t="str">
        <f t="shared" si="115"/>
        <v>-</v>
      </c>
      <c r="H317" s="52" t="str">
        <f t="shared" si="116"/>
        <v>-</v>
      </c>
      <c r="I317" s="51" t="str">
        <f t="shared" si="117"/>
        <v>-</v>
      </c>
      <c r="J317" s="29" t="str">
        <f t="shared" si="118"/>
        <v>-</v>
      </c>
      <c r="K317" s="46" t="str">
        <f t="shared" si="119"/>
        <v>-</v>
      </c>
      <c r="L317" s="29" t="str">
        <f t="shared" si="120"/>
        <v>-</v>
      </c>
      <c r="M317" s="29" t="str">
        <f t="shared" si="121"/>
        <v xml:space="preserve"> </v>
      </c>
      <c r="N317" s="29" t="str">
        <f t="shared" ca="1" si="122"/>
        <v xml:space="preserve"> </v>
      </c>
      <c r="O317" s="8">
        <f>Замеры!R313</f>
        <v>0</v>
      </c>
      <c r="P317" s="8" t="b">
        <f t="shared" si="110"/>
        <v>1</v>
      </c>
      <c r="Q317" s="8" t="b">
        <f t="shared" si="111"/>
        <v>1</v>
      </c>
      <c r="R317" s="8" t="b">
        <f t="shared" si="112"/>
        <v>1</v>
      </c>
      <c r="S317" s="8" t="s">
        <v>72</v>
      </c>
      <c r="T317" s="8" t="e">
        <f t="shared" si="123"/>
        <v>#VALUE!</v>
      </c>
      <c r="U317" s="12" t="s">
        <v>72</v>
      </c>
      <c r="V317" s="8" t="e">
        <f t="shared" si="124"/>
        <v>#VALUE!</v>
      </c>
      <c r="X317" s="13" t="str">
        <f t="shared" si="113"/>
        <v xml:space="preserve"> </v>
      </c>
      <c r="Y317" s="8" t="e">
        <f t="shared" si="125"/>
        <v>#VALUE!</v>
      </c>
      <c r="AA317" s="14" t="e">
        <f t="shared" ca="1" si="126"/>
        <v>#VALUE!</v>
      </c>
      <c r="AB317" s="14" t="e">
        <f t="shared" ca="1" si="127"/>
        <v>#VALUE!</v>
      </c>
      <c r="AC317" s="14" t="e">
        <f t="shared" ca="1" si="128"/>
        <v>#VALUE!</v>
      </c>
      <c r="AD317" s="8" t="e">
        <f t="shared" ca="1" si="129"/>
        <v>#VALUE!</v>
      </c>
      <c r="AE317" s="8" t="e">
        <f t="shared" ca="1" si="130"/>
        <v>#VALUE!</v>
      </c>
      <c r="AF317" s="8" t="e">
        <f t="shared" ca="1" si="131"/>
        <v>#VALUE!</v>
      </c>
    </row>
    <row r="318" spans="1:32" x14ac:dyDescent="0.3">
      <c r="A318" s="35">
        <f>IF(Замеры!B314=0, " ", Замеры!B314)</f>
        <v>311</v>
      </c>
      <c r="B318" s="49" t="str">
        <f>Замеры!G314</f>
        <v xml:space="preserve">Группа от QF </v>
      </c>
      <c r="C318" s="49" t="str">
        <f>IF(Замеры!J314=0, " ", Замеры!J314)</f>
        <v xml:space="preserve"> </v>
      </c>
      <c r="D318" s="49" t="str">
        <f>IF(O318=0, " ", CONCATENATE(Замеры!T314,Замеры!U314,Замеры!V314,Замеры!W314,Замеры!AB314))</f>
        <v xml:space="preserve"> </v>
      </c>
      <c r="E318" s="49" t="str">
        <f>IF(Замеры!L314=0, " ", Замеры!L314)</f>
        <v xml:space="preserve"> </v>
      </c>
      <c r="F318" s="49" t="e">
        <f t="shared" si="114"/>
        <v>#VALUE!</v>
      </c>
      <c r="G318" s="51" t="str">
        <f t="shared" si="115"/>
        <v>-</v>
      </c>
      <c r="H318" s="52" t="str">
        <f t="shared" si="116"/>
        <v>-</v>
      </c>
      <c r="I318" s="51" t="str">
        <f t="shared" si="117"/>
        <v>-</v>
      </c>
      <c r="J318" s="29" t="str">
        <f t="shared" si="118"/>
        <v>-</v>
      </c>
      <c r="K318" s="46" t="str">
        <f t="shared" si="119"/>
        <v>-</v>
      </c>
      <c r="L318" s="29" t="str">
        <f t="shared" si="120"/>
        <v>-</v>
      </c>
      <c r="M318" s="29" t="str">
        <f t="shared" si="121"/>
        <v xml:space="preserve"> </v>
      </c>
      <c r="N318" s="29" t="str">
        <f t="shared" ca="1" si="122"/>
        <v xml:space="preserve"> </v>
      </c>
      <c r="O318" s="8">
        <f>Замеры!R314</f>
        <v>0</v>
      </c>
      <c r="P318" s="8" t="b">
        <f t="shared" si="110"/>
        <v>1</v>
      </c>
      <c r="Q318" s="8" t="b">
        <f t="shared" si="111"/>
        <v>1</v>
      </c>
      <c r="R318" s="8" t="b">
        <f t="shared" si="112"/>
        <v>1</v>
      </c>
      <c r="S318" s="8" t="s">
        <v>72</v>
      </c>
      <c r="T318" s="8" t="e">
        <f t="shared" si="123"/>
        <v>#VALUE!</v>
      </c>
      <c r="U318" s="12" t="s">
        <v>72</v>
      </c>
      <c r="V318" s="8" t="e">
        <f t="shared" si="124"/>
        <v>#VALUE!</v>
      </c>
      <c r="X318" s="13" t="str">
        <f t="shared" si="113"/>
        <v xml:space="preserve"> </v>
      </c>
      <c r="Y318" s="8" t="e">
        <f t="shared" si="125"/>
        <v>#VALUE!</v>
      </c>
      <c r="AA318" s="14" t="e">
        <f t="shared" ca="1" si="126"/>
        <v>#VALUE!</v>
      </c>
      <c r="AB318" s="14" t="e">
        <f t="shared" ca="1" si="127"/>
        <v>#VALUE!</v>
      </c>
      <c r="AC318" s="14" t="e">
        <f t="shared" ca="1" si="128"/>
        <v>#VALUE!</v>
      </c>
      <c r="AD318" s="8" t="e">
        <f t="shared" ca="1" si="129"/>
        <v>#VALUE!</v>
      </c>
      <c r="AE318" s="8" t="e">
        <f t="shared" ca="1" si="130"/>
        <v>#VALUE!</v>
      </c>
      <c r="AF318" s="8" t="e">
        <f t="shared" ca="1" si="131"/>
        <v>#VALUE!</v>
      </c>
    </row>
    <row r="319" spans="1:32" x14ac:dyDescent="0.3">
      <c r="A319" s="35">
        <f>IF(Замеры!B315=0, " ", Замеры!B315)</f>
        <v>312</v>
      </c>
      <c r="B319" s="49" t="str">
        <f>Замеры!G315</f>
        <v xml:space="preserve">Группа от QF </v>
      </c>
      <c r="C319" s="49" t="str">
        <f>IF(Замеры!J315=0, " ", Замеры!J315)</f>
        <v xml:space="preserve"> </v>
      </c>
      <c r="D319" s="49" t="str">
        <f>IF(O319=0, " ", CONCATENATE(Замеры!T315,Замеры!U315,Замеры!V315,Замеры!W315,Замеры!AB315))</f>
        <v xml:space="preserve"> </v>
      </c>
      <c r="E319" s="49" t="str">
        <f>IF(Замеры!L315=0, " ", Замеры!L315)</f>
        <v xml:space="preserve"> </v>
      </c>
      <c r="F319" s="49" t="e">
        <f t="shared" si="114"/>
        <v>#VALUE!</v>
      </c>
      <c r="G319" s="51" t="str">
        <f t="shared" si="115"/>
        <v>-</v>
      </c>
      <c r="H319" s="52" t="str">
        <f t="shared" si="116"/>
        <v>-</v>
      </c>
      <c r="I319" s="51" t="str">
        <f t="shared" si="117"/>
        <v>-</v>
      </c>
      <c r="J319" s="29" t="str">
        <f t="shared" si="118"/>
        <v>-</v>
      </c>
      <c r="K319" s="46" t="str">
        <f t="shared" si="119"/>
        <v>-</v>
      </c>
      <c r="L319" s="29" t="str">
        <f t="shared" si="120"/>
        <v>-</v>
      </c>
      <c r="M319" s="29" t="str">
        <f t="shared" si="121"/>
        <v xml:space="preserve"> </v>
      </c>
      <c r="N319" s="29" t="str">
        <f t="shared" ca="1" si="122"/>
        <v xml:space="preserve"> </v>
      </c>
      <c r="O319" s="8">
        <f>Замеры!R315</f>
        <v>0</v>
      </c>
      <c r="P319" s="8" t="b">
        <f t="shared" si="110"/>
        <v>1</v>
      </c>
      <c r="Q319" s="8" t="b">
        <f t="shared" si="111"/>
        <v>1</v>
      </c>
      <c r="R319" s="8" t="b">
        <f t="shared" si="112"/>
        <v>1</v>
      </c>
      <c r="S319" s="8" t="s">
        <v>72</v>
      </c>
      <c r="T319" s="8" t="e">
        <f t="shared" si="123"/>
        <v>#VALUE!</v>
      </c>
      <c r="U319" s="12" t="s">
        <v>72</v>
      </c>
      <c r="V319" s="8" t="e">
        <f t="shared" si="124"/>
        <v>#VALUE!</v>
      </c>
      <c r="X319" s="13" t="str">
        <f t="shared" si="113"/>
        <v xml:space="preserve"> </v>
      </c>
      <c r="Y319" s="8" t="e">
        <f t="shared" si="125"/>
        <v>#VALUE!</v>
      </c>
      <c r="AA319" s="14" t="e">
        <f t="shared" ca="1" si="126"/>
        <v>#VALUE!</v>
      </c>
      <c r="AB319" s="14" t="e">
        <f t="shared" ca="1" si="127"/>
        <v>#VALUE!</v>
      </c>
      <c r="AC319" s="14" t="e">
        <f t="shared" ca="1" si="128"/>
        <v>#VALUE!</v>
      </c>
      <c r="AD319" s="8" t="e">
        <f t="shared" ca="1" si="129"/>
        <v>#VALUE!</v>
      </c>
      <c r="AE319" s="8" t="e">
        <f t="shared" ca="1" si="130"/>
        <v>#VALUE!</v>
      </c>
      <c r="AF319" s="8" t="e">
        <f t="shared" ca="1" si="131"/>
        <v>#VALUE!</v>
      </c>
    </row>
    <row r="320" spans="1:32" x14ac:dyDescent="0.3">
      <c r="A320" s="35">
        <f>IF(Замеры!B316=0, " ", Замеры!B316)</f>
        <v>313</v>
      </c>
      <c r="B320" s="49" t="str">
        <f>Замеры!G316</f>
        <v xml:space="preserve">Группа от QF </v>
      </c>
      <c r="C320" s="49" t="str">
        <f>IF(Замеры!J316=0, " ", Замеры!J316)</f>
        <v xml:space="preserve"> </v>
      </c>
      <c r="D320" s="49" t="str">
        <f>IF(O320=0, " ", CONCATENATE(Замеры!T316,Замеры!U316,Замеры!V316,Замеры!W316,Замеры!AB316))</f>
        <v xml:space="preserve"> </v>
      </c>
      <c r="E320" s="49" t="str">
        <f>IF(Замеры!L316=0, " ", Замеры!L316)</f>
        <v xml:space="preserve"> </v>
      </c>
      <c r="F320" s="49" t="e">
        <f t="shared" si="114"/>
        <v>#VALUE!</v>
      </c>
      <c r="G320" s="51" t="str">
        <f t="shared" si="115"/>
        <v>-</v>
      </c>
      <c r="H320" s="52" t="str">
        <f t="shared" si="116"/>
        <v>-</v>
      </c>
      <c r="I320" s="51" t="str">
        <f t="shared" si="117"/>
        <v>-</v>
      </c>
      <c r="J320" s="29" t="str">
        <f t="shared" si="118"/>
        <v>-</v>
      </c>
      <c r="K320" s="46" t="str">
        <f t="shared" si="119"/>
        <v>-</v>
      </c>
      <c r="L320" s="29" t="str">
        <f t="shared" si="120"/>
        <v>-</v>
      </c>
      <c r="M320" s="29" t="str">
        <f t="shared" si="121"/>
        <v xml:space="preserve"> </v>
      </c>
      <c r="N320" s="29" t="str">
        <f t="shared" ca="1" si="122"/>
        <v xml:space="preserve"> </v>
      </c>
      <c r="O320" s="8">
        <f>Замеры!R316</f>
        <v>0</v>
      </c>
      <c r="P320" s="8" t="b">
        <f t="shared" si="110"/>
        <v>1</v>
      </c>
      <c r="Q320" s="8" t="b">
        <f t="shared" si="111"/>
        <v>1</v>
      </c>
      <c r="R320" s="8" t="b">
        <f t="shared" si="112"/>
        <v>1</v>
      </c>
      <c r="S320" s="8" t="s">
        <v>72</v>
      </c>
      <c r="T320" s="8" t="e">
        <f t="shared" si="123"/>
        <v>#VALUE!</v>
      </c>
      <c r="U320" s="12" t="s">
        <v>72</v>
      </c>
      <c r="V320" s="8" t="e">
        <f t="shared" si="124"/>
        <v>#VALUE!</v>
      </c>
      <c r="X320" s="13" t="str">
        <f t="shared" si="113"/>
        <v xml:space="preserve"> </v>
      </c>
      <c r="Y320" s="8" t="e">
        <f t="shared" si="125"/>
        <v>#VALUE!</v>
      </c>
      <c r="AA320" s="14" t="e">
        <f t="shared" ca="1" si="126"/>
        <v>#VALUE!</v>
      </c>
      <c r="AB320" s="14" t="e">
        <f t="shared" ca="1" si="127"/>
        <v>#VALUE!</v>
      </c>
      <c r="AC320" s="14" t="e">
        <f t="shared" ca="1" si="128"/>
        <v>#VALUE!</v>
      </c>
      <c r="AD320" s="8" t="e">
        <f t="shared" ca="1" si="129"/>
        <v>#VALUE!</v>
      </c>
      <c r="AE320" s="8" t="e">
        <f t="shared" ca="1" si="130"/>
        <v>#VALUE!</v>
      </c>
      <c r="AF320" s="8" t="e">
        <f t="shared" ca="1" si="131"/>
        <v>#VALUE!</v>
      </c>
    </row>
    <row r="321" spans="1:32" x14ac:dyDescent="0.3">
      <c r="A321" s="35">
        <f>IF(Замеры!B317=0, " ", Замеры!B317)</f>
        <v>314</v>
      </c>
      <c r="B321" s="49" t="str">
        <f>Замеры!G317</f>
        <v xml:space="preserve">Группа от QF </v>
      </c>
      <c r="C321" s="49" t="str">
        <f>IF(Замеры!J317=0, " ", Замеры!J317)</f>
        <v xml:space="preserve"> </v>
      </c>
      <c r="D321" s="49" t="str">
        <f>IF(O321=0, " ", CONCATENATE(Замеры!T317,Замеры!U317,Замеры!V317,Замеры!W317,Замеры!AB317))</f>
        <v xml:space="preserve"> </v>
      </c>
      <c r="E321" s="49" t="str">
        <f>IF(Замеры!L317=0, " ", Замеры!L317)</f>
        <v xml:space="preserve"> </v>
      </c>
      <c r="F321" s="49" t="e">
        <f t="shared" si="114"/>
        <v>#VALUE!</v>
      </c>
      <c r="G321" s="51" t="str">
        <f t="shared" si="115"/>
        <v>-</v>
      </c>
      <c r="H321" s="52" t="str">
        <f t="shared" si="116"/>
        <v>-</v>
      </c>
      <c r="I321" s="51" t="str">
        <f t="shared" si="117"/>
        <v>-</v>
      </c>
      <c r="J321" s="29" t="str">
        <f t="shared" si="118"/>
        <v>-</v>
      </c>
      <c r="K321" s="46" t="str">
        <f t="shared" si="119"/>
        <v>-</v>
      </c>
      <c r="L321" s="29" t="str">
        <f t="shared" si="120"/>
        <v>-</v>
      </c>
      <c r="M321" s="29" t="str">
        <f t="shared" si="121"/>
        <v xml:space="preserve"> </v>
      </c>
      <c r="N321" s="29" t="str">
        <f t="shared" ca="1" si="122"/>
        <v xml:space="preserve"> </v>
      </c>
      <c r="O321" s="8">
        <f>Замеры!R317</f>
        <v>0</v>
      </c>
      <c r="P321" s="8" t="b">
        <f t="shared" si="110"/>
        <v>1</v>
      </c>
      <c r="Q321" s="8" t="b">
        <f t="shared" si="111"/>
        <v>1</v>
      </c>
      <c r="R321" s="8" t="b">
        <f t="shared" si="112"/>
        <v>1</v>
      </c>
      <c r="S321" s="8" t="s">
        <v>72</v>
      </c>
      <c r="T321" s="8" t="e">
        <f t="shared" si="123"/>
        <v>#VALUE!</v>
      </c>
      <c r="U321" s="12" t="s">
        <v>72</v>
      </c>
      <c r="V321" s="8" t="e">
        <f t="shared" si="124"/>
        <v>#VALUE!</v>
      </c>
      <c r="X321" s="13" t="str">
        <f t="shared" si="113"/>
        <v xml:space="preserve"> </v>
      </c>
      <c r="Y321" s="8" t="e">
        <f t="shared" si="125"/>
        <v>#VALUE!</v>
      </c>
      <c r="AA321" s="14" t="e">
        <f t="shared" ca="1" si="126"/>
        <v>#VALUE!</v>
      </c>
      <c r="AB321" s="14" t="e">
        <f t="shared" ca="1" si="127"/>
        <v>#VALUE!</v>
      </c>
      <c r="AC321" s="14" t="e">
        <f t="shared" ca="1" si="128"/>
        <v>#VALUE!</v>
      </c>
      <c r="AD321" s="8" t="e">
        <f t="shared" ca="1" si="129"/>
        <v>#VALUE!</v>
      </c>
      <c r="AE321" s="8" t="e">
        <f t="shared" ca="1" si="130"/>
        <v>#VALUE!</v>
      </c>
      <c r="AF321" s="8" t="e">
        <f t="shared" ca="1" si="131"/>
        <v>#VALUE!</v>
      </c>
    </row>
    <row r="322" spans="1:32" x14ac:dyDescent="0.3">
      <c r="A322" s="35">
        <f>IF(Замеры!B318=0, " ", Замеры!B318)</f>
        <v>315</v>
      </c>
      <c r="B322" s="49" t="str">
        <f>Замеры!G318</f>
        <v xml:space="preserve">Группа от QF </v>
      </c>
      <c r="C322" s="49" t="str">
        <f>IF(Замеры!J318=0, " ", Замеры!J318)</f>
        <v xml:space="preserve"> </v>
      </c>
      <c r="D322" s="49" t="str">
        <f>IF(O322=0, " ", CONCATENATE(Замеры!T318,Замеры!U318,Замеры!V318,Замеры!W318,Замеры!AB318))</f>
        <v xml:space="preserve"> </v>
      </c>
      <c r="E322" s="49" t="str">
        <f>IF(Замеры!L318=0, " ", Замеры!L318)</f>
        <v xml:space="preserve"> </v>
      </c>
      <c r="F322" s="49" t="e">
        <f t="shared" si="114"/>
        <v>#VALUE!</v>
      </c>
      <c r="G322" s="51" t="str">
        <f t="shared" si="115"/>
        <v>-</v>
      </c>
      <c r="H322" s="52" t="str">
        <f t="shared" si="116"/>
        <v>-</v>
      </c>
      <c r="I322" s="51" t="str">
        <f t="shared" si="117"/>
        <v>-</v>
      </c>
      <c r="J322" s="29" t="str">
        <f t="shared" si="118"/>
        <v>-</v>
      </c>
      <c r="K322" s="46" t="str">
        <f t="shared" si="119"/>
        <v>-</v>
      </c>
      <c r="L322" s="29" t="str">
        <f t="shared" si="120"/>
        <v>-</v>
      </c>
      <c r="M322" s="29" t="str">
        <f t="shared" si="121"/>
        <v xml:space="preserve"> </v>
      </c>
      <c r="N322" s="29" t="str">
        <f t="shared" ca="1" si="122"/>
        <v xml:space="preserve"> </v>
      </c>
      <c r="O322" s="8">
        <f>Замеры!R318</f>
        <v>0</v>
      </c>
      <c r="P322" s="8" t="b">
        <f t="shared" si="110"/>
        <v>1</v>
      </c>
      <c r="Q322" s="8" t="b">
        <f t="shared" si="111"/>
        <v>1</v>
      </c>
      <c r="R322" s="8" t="b">
        <f t="shared" si="112"/>
        <v>1</v>
      </c>
      <c r="S322" s="8" t="s">
        <v>72</v>
      </c>
      <c r="T322" s="8" t="e">
        <f t="shared" si="123"/>
        <v>#VALUE!</v>
      </c>
      <c r="U322" s="12" t="s">
        <v>72</v>
      </c>
      <c r="V322" s="8" t="e">
        <f t="shared" si="124"/>
        <v>#VALUE!</v>
      </c>
      <c r="X322" s="13" t="str">
        <f t="shared" si="113"/>
        <v xml:space="preserve"> </v>
      </c>
      <c r="Y322" s="8" t="e">
        <f t="shared" si="125"/>
        <v>#VALUE!</v>
      </c>
      <c r="AA322" s="14" t="e">
        <f t="shared" ca="1" si="126"/>
        <v>#VALUE!</v>
      </c>
      <c r="AB322" s="14" t="e">
        <f t="shared" ca="1" si="127"/>
        <v>#VALUE!</v>
      </c>
      <c r="AC322" s="14" t="e">
        <f t="shared" ca="1" si="128"/>
        <v>#VALUE!</v>
      </c>
      <c r="AD322" s="8" t="e">
        <f t="shared" ca="1" si="129"/>
        <v>#VALUE!</v>
      </c>
      <c r="AE322" s="8" t="e">
        <f t="shared" ca="1" si="130"/>
        <v>#VALUE!</v>
      </c>
      <c r="AF322" s="8" t="e">
        <f t="shared" ca="1" si="131"/>
        <v>#VALUE!</v>
      </c>
    </row>
    <row r="323" spans="1:32" x14ac:dyDescent="0.3">
      <c r="A323" s="35">
        <f>IF(Замеры!B319=0, " ", Замеры!B319)</f>
        <v>316</v>
      </c>
      <c r="B323" s="49" t="str">
        <f>Замеры!G319</f>
        <v xml:space="preserve">Группа от QF </v>
      </c>
      <c r="C323" s="49" t="str">
        <f>IF(Замеры!J319=0, " ", Замеры!J319)</f>
        <v xml:space="preserve"> </v>
      </c>
      <c r="D323" s="49" t="str">
        <f>IF(O323=0, " ", CONCATENATE(Замеры!T319,Замеры!U319,Замеры!V319,Замеры!W319,Замеры!AB319))</f>
        <v xml:space="preserve"> </v>
      </c>
      <c r="E323" s="49" t="str">
        <f>IF(Замеры!L319=0, " ", Замеры!L319)</f>
        <v xml:space="preserve"> </v>
      </c>
      <c r="F323" s="49" t="e">
        <f t="shared" si="114"/>
        <v>#VALUE!</v>
      </c>
      <c r="G323" s="51" t="str">
        <f t="shared" si="115"/>
        <v>-</v>
      </c>
      <c r="H323" s="52" t="str">
        <f t="shared" si="116"/>
        <v>-</v>
      </c>
      <c r="I323" s="51" t="str">
        <f t="shared" si="117"/>
        <v>-</v>
      </c>
      <c r="J323" s="29" t="str">
        <f t="shared" si="118"/>
        <v>-</v>
      </c>
      <c r="K323" s="46" t="str">
        <f t="shared" si="119"/>
        <v>-</v>
      </c>
      <c r="L323" s="29" t="str">
        <f t="shared" si="120"/>
        <v>-</v>
      </c>
      <c r="M323" s="29" t="str">
        <f t="shared" si="121"/>
        <v xml:space="preserve"> </v>
      </c>
      <c r="N323" s="29" t="str">
        <f t="shared" ca="1" si="122"/>
        <v xml:space="preserve"> </v>
      </c>
      <c r="O323" s="8">
        <f>Замеры!R319</f>
        <v>0</v>
      </c>
      <c r="P323" s="8" t="b">
        <f t="shared" si="110"/>
        <v>1</v>
      </c>
      <c r="Q323" s="8" t="b">
        <f t="shared" si="111"/>
        <v>1</v>
      </c>
      <c r="R323" s="8" t="b">
        <f t="shared" si="112"/>
        <v>1</v>
      </c>
      <c r="S323" s="8" t="s">
        <v>72</v>
      </c>
      <c r="T323" s="8" t="e">
        <f t="shared" si="123"/>
        <v>#VALUE!</v>
      </c>
      <c r="U323" s="12" t="s">
        <v>72</v>
      </c>
      <c r="V323" s="8" t="e">
        <f t="shared" si="124"/>
        <v>#VALUE!</v>
      </c>
      <c r="X323" s="13" t="str">
        <f t="shared" si="113"/>
        <v xml:space="preserve"> </v>
      </c>
      <c r="Y323" s="8" t="e">
        <f t="shared" si="125"/>
        <v>#VALUE!</v>
      </c>
      <c r="AA323" s="14" t="e">
        <f t="shared" ca="1" si="126"/>
        <v>#VALUE!</v>
      </c>
      <c r="AB323" s="14" t="e">
        <f t="shared" ca="1" si="127"/>
        <v>#VALUE!</v>
      </c>
      <c r="AC323" s="14" t="e">
        <f t="shared" ca="1" si="128"/>
        <v>#VALUE!</v>
      </c>
      <c r="AD323" s="8" t="e">
        <f t="shared" ca="1" si="129"/>
        <v>#VALUE!</v>
      </c>
      <c r="AE323" s="8" t="e">
        <f t="shared" ca="1" si="130"/>
        <v>#VALUE!</v>
      </c>
      <c r="AF323" s="8" t="e">
        <f t="shared" ca="1" si="131"/>
        <v>#VALUE!</v>
      </c>
    </row>
    <row r="324" spans="1:32" x14ac:dyDescent="0.3">
      <c r="A324" s="35">
        <f>IF(Замеры!B320=0, " ", Замеры!B320)</f>
        <v>317</v>
      </c>
      <c r="B324" s="49" t="str">
        <f>Замеры!G320</f>
        <v xml:space="preserve">Группа от QF </v>
      </c>
      <c r="C324" s="49" t="str">
        <f>IF(Замеры!J320=0, " ", Замеры!J320)</f>
        <v xml:space="preserve"> </v>
      </c>
      <c r="D324" s="49" t="str">
        <f>IF(O324=0, " ", CONCATENATE(Замеры!T320,Замеры!U320,Замеры!V320,Замеры!W320,Замеры!AB320))</f>
        <v xml:space="preserve"> </v>
      </c>
      <c r="E324" s="49" t="str">
        <f>IF(Замеры!L320=0, " ", Замеры!L320)</f>
        <v xml:space="preserve"> </v>
      </c>
      <c r="F324" s="49" t="e">
        <f t="shared" si="114"/>
        <v>#VALUE!</v>
      </c>
      <c r="G324" s="51" t="str">
        <f t="shared" si="115"/>
        <v>-</v>
      </c>
      <c r="H324" s="52" t="str">
        <f t="shared" si="116"/>
        <v>-</v>
      </c>
      <c r="I324" s="51" t="str">
        <f t="shared" si="117"/>
        <v>-</v>
      </c>
      <c r="J324" s="29" t="str">
        <f t="shared" si="118"/>
        <v>-</v>
      </c>
      <c r="K324" s="46" t="str">
        <f t="shared" si="119"/>
        <v>-</v>
      </c>
      <c r="L324" s="29" t="str">
        <f t="shared" si="120"/>
        <v>-</v>
      </c>
      <c r="M324" s="29" t="str">
        <f t="shared" si="121"/>
        <v xml:space="preserve"> </v>
      </c>
      <c r="N324" s="29" t="str">
        <f t="shared" ca="1" si="122"/>
        <v xml:space="preserve"> </v>
      </c>
      <c r="O324" s="8">
        <f>Замеры!R320</f>
        <v>0</v>
      </c>
      <c r="P324" s="8" t="b">
        <f t="shared" si="110"/>
        <v>1</v>
      </c>
      <c r="Q324" s="8" t="b">
        <f t="shared" si="111"/>
        <v>1</v>
      </c>
      <c r="R324" s="8" t="b">
        <f t="shared" si="112"/>
        <v>1</v>
      </c>
      <c r="S324" s="8" t="s">
        <v>72</v>
      </c>
      <c r="T324" s="8" t="e">
        <f t="shared" si="123"/>
        <v>#VALUE!</v>
      </c>
      <c r="U324" s="12" t="s">
        <v>72</v>
      </c>
      <c r="V324" s="8" t="e">
        <f t="shared" si="124"/>
        <v>#VALUE!</v>
      </c>
      <c r="X324" s="13" t="str">
        <f t="shared" si="113"/>
        <v xml:space="preserve"> </v>
      </c>
      <c r="Y324" s="8" t="e">
        <f t="shared" si="125"/>
        <v>#VALUE!</v>
      </c>
      <c r="AA324" s="14" t="e">
        <f t="shared" ca="1" si="126"/>
        <v>#VALUE!</v>
      </c>
      <c r="AB324" s="14" t="e">
        <f t="shared" ca="1" si="127"/>
        <v>#VALUE!</v>
      </c>
      <c r="AC324" s="14" t="e">
        <f t="shared" ca="1" si="128"/>
        <v>#VALUE!</v>
      </c>
      <c r="AD324" s="8" t="e">
        <f t="shared" ca="1" si="129"/>
        <v>#VALUE!</v>
      </c>
      <c r="AE324" s="8" t="e">
        <f t="shared" ca="1" si="130"/>
        <v>#VALUE!</v>
      </c>
      <c r="AF324" s="8" t="e">
        <f t="shared" ca="1" si="131"/>
        <v>#VALUE!</v>
      </c>
    </row>
    <row r="325" spans="1:32" x14ac:dyDescent="0.3">
      <c r="A325" s="35">
        <f>IF(Замеры!B321=0, " ", Замеры!B321)</f>
        <v>318</v>
      </c>
      <c r="B325" s="49" t="str">
        <f>Замеры!G321</f>
        <v xml:space="preserve">Группа от QF </v>
      </c>
      <c r="C325" s="49" t="str">
        <f>IF(Замеры!J321=0, " ", Замеры!J321)</f>
        <v xml:space="preserve"> </v>
      </c>
      <c r="D325" s="49" t="str">
        <f>IF(O325=0, " ", CONCATENATE(Замеры!T321,Замеры!U321,Замеры!V321,Замеры!W321,Замеры!AB321))</f>
        <v xml:space="preserve"> </v>
      </c>
      <c r="E325" s="49" t="str">
        <f>IF(Замеры!L321=0, " ", Замеры!L321)</f>
        <v xml:space="preserve"> </v>
      </c>
      <c r="F325" s="49" t="e">
        <f t="shared" si="114"/>
        <v>#VALUE!</v>
      </c>
      <c r="G325" s="51" t="str">
        <f t="shared" si="115"/>
        <v>-</v>
      </c>
      <c r="H325" s="52" t="str">
        <f t="shared" si="116"/>
        <v>-</v>
      </c>
      <c r="I325" s="51" t="str">
        <f t="shared" si="117"/>
        <v>-</v>
      </c>
      <c r="J325" s="29" t="str">
        <f t="shared" si="118"/>
        <v>-</v>
      </c>
      <c r="K325" s="46" t="str">
        <f t="shared" si="119"/>
        <v>-</v>
      </c>
      <c r="L325" s="29" t="str">
        <f t="shared" si="120"/>
        <v>-</v>
      </c>
      <c r="M325" s="29" t="str">
        <f t="shared" si="121"/>
        <v xml:space="preserve"> </v>
      </c>
      <c r="N325" s="29" t="str">
        <f t="shared" ca="1" si="122"/>
        <v xml:space="preserve"> </v>
      </c>
      <c r="O325" s="8">
        <f>Замеры!R321</f>
        <v>0</v>
      </c>
      <c r="P325" s="8" t="b">
        <f t="shared" si="110"/>
        <v>1</v>
      </c>
      <c r="Q325" s="8" t="b">
        <f t="shared" si="111"/>
        <v>1</v>
      </c>
      <c r="R325" s="8" t="b">
        <f t="shared" si="112"/>
        <v>1</v>
      </c>
      <c r="S325" s="8" t="s">
        <v>72</v>
      </c>
      <c r="T325" s="8" t="e">
        <f t="shared" si="123"/>
        <v>#VALUE!</v>
      </c>
      <c r="U325" s="12" t="s">
        <v>72</v>
      </c>
      <c r="V325" s="8" t="e">
        <f t="shared" si="124"/>
        <v>#VALUE!</v>
      </c>
      <c r="X325" s="13" t="str">
        <f t="shared" si="113"/>
        <v xml:space="preserve"> </v>
      </c>
      <c r="Y325" s="8" t="e">
        <f t="shared" si="125"/>
        <v>#VALUE!</v>
      </c>
      <c r="AA325" s="14" t="e">
        <f t="shared" ca="1" si="126"/>
        <v>#VALUE!</v>
      </c>
      <c r="AB325" s="14" t="e">
        <f t="shared" ca="1" si="127"/>
        <v>#VALUE!</v>
      </c>
      <c r="AC325" s="14" t="e">
        <f t="shared" ca="1" si="128"/>
        <v>#VALUE!</v>
      </c>
      <c r="AD325" s="8" t="e">
        <f t="shared" ca="1" si="129"/>
        <v>#VALUE!</v>
      </c>
      <c r="AE325" s="8" t="e">
        <f t="shared" ca="1" si="130"/>
        <v>#VALUE!</v>
      </c>
      <c r="AF325" s="8" t="e">
        <f t="shared" ca="1" si="131"/>
        <v>#VALUE!</v>
      </c>
    </row>
    <row r="326" spans="1:32" x14ac:dyDescent="0.3">
      <c r="A326" s="35">
        <f>IF(Замеры!B322=0, " ", Замеры!B322)</f>
        <v>319</v>
      </c>
      <c r="B326" s="49" t="str">
        <f>Замеры!G322</f>
        <v xml:space="preserve">Группа от QF </v>
      </c>
      <c r="C326" s="49" t="str">
        <f>IF(Замеры!J322=0, " ", Замеры!J322)</f>
        <v xml:space="preserve"> </v>
      </c>
      <c r="D326" s="49" t="str">
        <f>IF(O326=0, " ", CONCATENATE(Замеры!T322,Замеры!U322,Замеры!V322,Замеры!W322,Замеры!AB322))</f>
        <v xml:space="preserve"> </v>
      </c>
      <c r="E326" s="49" t="str">
        <f>IF(Замеры!L322=0, " ", Замеры!L322)</f>
        <v xml:space="preserve"> </v>
      </c>
      <c r="F326" s="49" t="e">
        <f t="shared" si="114"/>
        <v>#VALUE!</v>
      </c>
      <c r="G326" s="51" t="str">
        <f t="shared" si="115"/>
        <v>-</v>
      </c>
      <c r="H326" s="52" t="str">
        <f t="shared" si="116"/>
        <v>-</v>
      </c>
      <c r="I326" s="51" t="str">
        <f t="shared" si="117"/>
        <v>-</v>
      </c>
      <c r="J326" s="29" t="str">
        <f t="shared" si="118"/>
        <v>-</v>
      </c>
      <c r="K326" s="46" t="str">
        <f t="shared" si="119"/>
        <v>-</v>
      </c>
      <c r="L326" s="29" t="str">
        <f t="shared" si="120"/>
        <v>-</v>
      </c>
      <c r="M326" s="29" t="str">
        <f t="shared" si="121"/>
        <v xml:space="preserve"> </v>
      </c>
      <c r="N326" s="29" t="str">
        <f t="shared" ca="1" si="122"/>
        <v xml:space="preserve"> </v>
      </c>
      <c r="O326" s="8">
        <f>Замеры!R322</f>
        <v>0</v>
      </c>
      <c r="P326" s="8" t="b">
        <f t="shared" si="110"/>
        <v>1</v>
      </c>
      <c r="Q326" s="8" t="b">
        <f t="shared" si="111"/>
        <v>1</v>
      </c>
      <c r="R326" s="8" t="b">
        <f t="shared" si="112"/>
        <v>1</v>
      </c>
      <c r="S326" s="8" t="s">
        <v>72</v>
      </c>
      <c r="T326" s="8" t="e">
        <f t="shared" si="123"/>
        <v>#VALUE!</v>
      </c>
      <c r="U326" s="12" t="s">
        <v>72</v>
      </c>
      <c r="V326" s="8" t="e">
        <f t="shared" si="124"/>
        <v>#VALUE!</v>
      </c>
      <c r="X326" s="13" t="str">
        <f t="shared" si="113"/>
        <v xml:space="preserve"> </v>
      </c>
      <c r="Y326" s="8" t="e">
        <f t="shared" si="125"/>
        <v>#VALUE!</v>
      </c>
      <c r="AA326" s="14" t="e">
        <f t="shared" ca="1" si="126"/>
        <v>#VALUE!</v>
      </c>
      <c r="AB326" s="14" t="e">
        <f t="shared" ca="1" si="127"/>
        <v>#VALUE!</v>
      </c>
      <c r="AC326" s="14" t="e">
        <f t="shared" ca="1" si="128"/>
        <v>#VALUE!</v>
      </c>
      <c r="AD326" s="8" t="e">
        <f t="shared" ca="1" si="129"/>
        <v>#VALUE!</v>
      </c>
      <c r="AE326" s="8" t="e">
        <f t="shared" ca="1" si="130"/>
        <v>#VALUE!</v>
      </c>
      <c r="AF326" s="8" t="e">
        <f t="shared" ca="1" si="131"/>
        <v>#VALUE!</v>
      </c>
    </row>
    <row r="327" spans="1:32" x14ac:dyDescent="0.3">
      <c r="A327" s="35">
        <f>IF(Замеры!B323=0, " ", Замеры!B323)</f>
        <v>320</v>
      </c>
      <c r="B327" s="49" t="str">
        <f>Замеры!G323</f>
        <v xml:space="preserve">Группа от QF </v>
      </c>
      <c r="C327" s="49" t="str">
        <f>IF(Замеры!J323=0, " ", Замеры!J323)</f>
        <v xml:space="preserve"> </v>
      </c>
      <c r="D327" s="49" t="str">
        <f>IF(O327=0, " ", CONCATENATE(Замеры!T323,Замеры!U323,Замеры!V323,Замеры!W323,Замеры!AB323))</f>
        <v xml:space="preserve"> </v>
      </c>
      <c r="E327" s="49" t="str">
        <f>IF(Замеры!L323=0, " ", Замеры!L323)</f>
        <v xml:space="preserve"> </v>
      </c>
      <c r="F327" s="49" t="e">
        <f t="shared" si="114"/>
        <v>#VALUE!</v>
      </c>
      <c r="G327" s="51" t="str">
        <f t="shared" si="115"/>
        <v>-</v>
      </c>
      <c r="H327" s="52" t="str">
        <f t="shared" si="116"/>
        <v>-</v>
      </c>
      <c r="I327" s="51" t="str">
        <f t="shared" si="117"/>
        <v>-</v>
      </c>
      <c r="J327" s="29" t="str">
        <f t="shared" si="118"/>
        <v>-</v>
      </c>
      <c r="K327" s="46" t="str">
        <f t="shared" si="119"/>
        <v>-</v>
      </c>
      <c r="L327" s="29" t="str">
        <f t="shared" si="120"/>
        <v>-</v>
      </c>
      <c r="M327" s="29" t="str">
        <f t="shared" si="121"/>
        <v xml:space="preserve"> </v>
      </c>
      <c r="N327" s="29" t="str">
        <f t="shared" ca="1" si="122"/>
        <v xml:space="preserve"> </v>
      </c>
      <c r="O327" s="8">
        <f>Замеры!R323</f>
        <v>0</v>
      </c>
      <c r="P327" s="8" t="b">
        <f t="shared" ref="P327:P390" si="132">OR(O327=$N$1,O327=$O$1,O327=$P$1,O327=$O$2)</f>
        <v>1</v>
      </c>
      <c r="Q327" s="8" t="b">
        <f t="shared" ref="Q327:Q390" si="133">OR(O327=$N$2,O327=$O$3,O327=$P$1,O327=$O$2)</f>
        <v>1</v>
      </c>
      <c r="R327" s="8" t="b">
        <f t="shared" ref="R327:R390" si="134">OR(O327=$N$3,O327=$O$3,O327=$P$1,O327=$O$1)</f>
        <v>1</v>
      </c>
      <c r="S327" s="8" t="s">
        <v>72</v>
      </c>
      <c r="T327" s="8" t="e">
        <f t="shared" si="123"/>
        <v>#VALUE!</v>
      </c>
      <c r="U327" s="12" t="s">
        <v>72</v>
      </c>
      <c r="V327" s="8" t="e">
        <f t="shared" si="124"/>
        <v>#VALUE!</v>
      </c>
      <c r="X327" s="13" t="str">
        <f t="shared" ref="X327:X390" si="135">E327</f>
        <v xml:space="preserve"> </v>
      </c>
      <c r="Y327" s="8" t="e">
        <f t="shared" si="125"/>
        <v>#VALUE!</v>
      </c>
      <c r="AA327" s="14" t="e">
        <f t="shared" ca="1" si="126"/>
        <v>#VALUE!</v>
      </c>
      <c r="AB327" s="14" t="e">
        <f t="shared" ca="1" si="127"/>
        <v>#VALUE!</v>
      </c>
      <c r="AC327" s="14" t="e">
        <f t="shared" ca="1" si="128"/>
        <v>#VALUE!</v>
      </c>
      <c r="AD327" s="8" t="e">
        <f t="shared" ca="1" si="129"/>
        <v>#VALUE!</v>
      </c>
      <c r="AE327" s="8" t="e">
        <f t="shared" ca="1" si="130"/>
        <v>#VALUE!</v>
      </c>
      <c r="AF327" s="8" t="e">
        <f t="shared" ca="1" si="131"/>
        <v>#VALUE!</v>
      </c>
    </row>
    <row r="328" spans="1:32" x14ac:dyDescent="0.3">
      <c r="A328" s="35">
        <f>IF(Замеры!B324=0, " ", Замеры!B324)</f>
        <v>321</v>
      </c>
      <c r="B328" s="49" t="str">
        <f>Замеры!G324</f>
        <v xml:space="preserve">Группа от QF </v>
      </c>
      <c r="C328" s="49" t="str">
        <f>IF(Замеры!J324=0, " ", Замеры!J324)</f>
        <v xml:space="preserve"> </v>
      </c>
      <c r="D328" s="49" t="str">
        <f>IF(O328=0, " ", CONCATENATE(Замеры!T324,Замеры!U324,Замеры!V324,Замеры!W324,Замеры!AB324))</f>
        <v xml:space="preserve"> </v>
      </c>
      <c r="E328" s="49" t="str">
        <f>IF(Замеры!L324=0, " ", Замеры!L324)</f>
        <v xml:space="preserve"> </v>
      </c>
      <c r="F328" s="49" t="e">
        <f t="shared" ref="F328:F391" si="136">CONCATENATE(T328,U328,V328)</f>
        <v>#VALUE!</v>
      </c>
      <c r="G328" s="51" t="str">
        <f t="shared" ref="G328:G391" si="137">IF(OR(O328=$O$1,O328=$P$1,O328=$Q$1,O328=$P$2),AA328,"-")</f>
        <v>-</v>
      </c>
      <c r="H328" s="52" t="str">
        <f t="shared" ref="H328:H391" si="138">IF(OR(O328=$O$2,O328=$P$3,O328=$Q$1,O328=$P$2),AB328,"-")</f>
        <v>-</v>
      </c>
      <c r="I328" s="51" t="str">
        <f t="shared" ref="I328:I391" si="139">IF(OR(O328=$O$3,O328=$P$3,O328=$Q$1,O328=$P$1),AC328,"-")</f>
        <v>-</v>
      </c>
      <c r="J328" s="29" t="str">
        <f t="shared" ref="J328:J391" si="140">IF(OR(O328=$O$1,O328=$P$1,O328=$Q$1,O328=$P$2),AD328,"-")</f>
        <v>-</v>
      </c>
      <c r="K328" s="46" t="str">
        <f t="shared" ref="K328:K391" si="141">IF(OR(O328=$O$2,O328=$P$3,O328=$Q$1,O328=$P$2),AE328,"-")</f>
        <v>-</v>
      </c>
      <c r="L328" s="29" t="str">
        <f t="shared" ref="L328:L391" si="142">IF(OR(O328=$O$3,O328=$P$3,O328=$Q$1,O328=$P$1),AF328,"-")</f>
        <v>-</v>
      </c>
      <c r="M328" s="29" t="str">
        <f t="shared" ref="M328:M391" si="143">IF(O328=0," ",$V$1)</f>
        <v xml:space="preserve"> </v>
      </c>
      <c r="N328" s="29" t="str">
        <f t="shared" ref="N328:N391" ca="1" si="144">IF(O328=0," ", RANDBETWEEN($T$1,$U$1)/100)</f>
        <v xml:space="preserve"> </v>
      </c>
      <c r="O328" s="8">
        <f>Замеры!R324</f>
        <v>0</v>
      </c>
      <c r="P328" s="8" t="b">
        <f t="shared" si="132"/>
        <v>1</v>
      </c>
      <c r="Q328" s="8" t="b">
        <f t="shared" si="133"/>
        <v>1</v>
      </c>
      <c r="R328" s="8" t="b">
        <f t="shared" si="134"/>
        <v>1</v>
      </c>
      <c r="S328" s="8" t="s">
        <v>72</v>
      </c>
      <c r="T328" s="8" t="e">
        <f t="shared" ref="T328:T391" si="145">E328*5</f>
        <v>#VALUE!</v>
      </c>
      <c r="U328" s="12" t="s">
        <v>72</v>
      </c>
      <c r="V328" s="8" t="e">
        <f t="shared" ref="V328:V391" si="146">E328*10</f>
        <v>#VALUE!</v>
      </c>
      <c r="X328" s="13" t="str">
        <f t="shared" si="135"/>
        <v xml:space="preserve"> </v>
      </c>
      <c r="Y328" s="8" t="e">
        <f t="shared" ref="Y328:Y391" si="147">X328*12</f>
        <v>#VALUE!</v>
      </c>
      <c r="AA328" s="14" t="e">
        <f t="shared" ref="AA328:AA391" ca="1" si="148">220/AD328</f>
        <v>#VALUE!</v>
      </c>
      <c r="AB328" s="14" t="e">
        <f t="shared" ref="AB328:AB391" ca="1" si="149">220/AE328</f>
        <v>#VALUE!</v>
      </c>
      <c r="AC328" s="14" t="e">
        <f t="shared" ref="AC328:AC391" ca="1" si="150">220/AF328</f>
        <v>#VALUE!</v>
      </c>
      <c r="AD328" s="8" t="e">
        <f t="shared" ref="AD328:AD391" ca="1" si="151">RANDBETWEEN(Y328*1.1+10,Y328*1.1+150)</f>
        <v>#VALUE!</v>
      </c>
      <c r="AE328" s="8" t="e">
        <f t="shared" ref="AE328:AE391" ca="1" si="152">RANDBETWEEN(Y328*1.1+10,Y328*1.1+150)</f>
        <v>#VALUE!</v>
      </c>
      <c r="AF328" s="8" t="e">
        <f t="shared" ref="AF328:AF391" ca="1" si="153">RANDBETWEEN(Y328*1.1+10,Y328*1.1+150)</f>
        <v>#VALUE!</v>
      </c>
    </row>
    <row r="329" spans="1:32" x14ac:dyDescent="0.3">
      <c r="A329" s="35">
        <f>IF(Замеры!B325=0, " ", Замеры!B325)</f>
        <v>322</v>
      </c>
      <c r="B329" s="49" t="str">
        <f>Замеры!G325</f>
        <v xml:space="preserve">Группа от QF </v>
      </c>
      <c r="C329" s="49" t="str">
        <f>IF(Замеры!J325=0, " ", Замеры!J325)</f>
        <v xml:space="preserve"> </v>
      </c>
      <c r="D329" s="49" t="str">
        <f>IF(O329=0, " ", CONCATENATE(Замеры!T325,Замеры!U325,Замеры!V325,Замеры!W325,Замеры!AB325))</f>
        <v xml:space="preserve"> </v>
      </c>
      <c r="E329" s="49" t="str">
        <f>IF(Замеры!L325=0, " ", Замеры!L325)</f>
        <v xml:space="preserve"> </v>
      </c>
      <c r="F329" s="49" t="e">
        <f t="shared" si="136"/>
        <v>#VALUE!</v>
      </c>
      <c r="G329" s="51" t="str">
        <f t="shared" si="137"/>
        <v>-</v>
      </c>
      <c r="H329" s="52" t="str">
        <f t="shared" si="138"/>
        <v>-</v>
      </c>
      <c r="I329" s="51" t="str">
        <f t="shared" si="139"/>
        <v>-</v>
      </c>
      <c r="J329" s="29" t="str">
        <f t="shared" si="140"/>
        <v>-</v>
      </c>
      <c r="K329" s="46" t="str">
        <f t="shared" si="141"/>
        <v>-</v>
      </c>
      <c r="L329" s="29" t="str">
        <f t="shared" si="142"/>
        <v>-</v>
      </c>
      <c r="M329" s="29" t="str">
        <f t="shared" si="143"/>
        <v xml:space="preserve"> </v>
      </c>
      <c r="N329" s="29" t="str">
        <f t="shared" ca="1" si="144"/>
        <v xml:space="preserve"> </v>
      </c>
      <c r="O329" s="8">
        <f>Замеры!R325</f>
        <v>0</v>
      </c>
      <c r="P329" s="8" t="b">
        <f t="shared" si="132"/>
        <v>1</v>
      </c>
      <c r="Q329" s="8" t="b">
        <f t="shared" si="133"/>
        <v>1</v>
      </c>
      <c r="R329" s="8" t="b">
        <f t="shared" si="134"/>
        <v>1</v>
      </c>
      <c r="S329" s="8" t="s">
        <v>72</v>
      </c>
      <c r="T329" s="8" t="e">
        <f t="shared" si="145"/>
        <v>#VALUE!</v>
      </c>
      <c r="U329" s="12" t="s">
        <v>72</v>
      </c>
      <c r="V329" s="8" t="e">
        <f t="shared" si="146"/>
        <v>#VALUE!</v>
      </c>
      <c r="X329" s="13" t="str">
        <f t="shared" si="135"/>
        <v xml:space="preserve"> </v>
      </c>
      <c r="Y329" s="8" t="e">
        <f t="shared" si="147"/>
        <v>#VALUE!</v>
      </c>
      <c r="AA329" s="14" t="e">
        <f t="shared" ca="1" si="148"/>
        <v>#VALUE!</v>
      </c>
      <c r="AB329" s="14" t="e">
        <f t="shared" ca="1" si="149"/>
        <v>#VALUE!</v>
      </c>
      <c r="AC329" s="14" t="e">
        <f t="shared" ca="1" si="150"/>
        <v>#VALUE!</v>
      </c>
      <c r="AD329" s="8" t="e">
        <f t="shared" ca="1" si="151"/>
        <v>#VALUE!</v>
      </c>
      <c r="AE329" s="8" t="e">
        <f t="shared" ca="1" si="152"/>
        <v>#VALUE!</v>
      </c>
      <c r="AF329" s="8" t="e">
        <f t="shared" ca="1" si="153"/>
        <v>#VALUE!</v>
      </c>
    </row>
    <row r="330" spans="1:32" x14ac:dyDescent="0.3">
      <c r="A330" s="35">
        <f>IF(Замеры!B326=0, " ", Замеры!B326)</f>
        <v>323</v>
      </c>
      <c r="B330" s="49" t="str">
        <f>Замеры!G326</f>
        <v xml:space="preserve">Группа от QF </v>
      </c>
      <c r="C330" s="49" t="str">
        <f>IF(Замеры!J326=0, " ", Замеры!J326)</f>
        <v xml:space="preserve"> </v>
      </c>
      <c r="D330" s="49" t="str">
        <f>IF(O330=0, " ", CONCATENATE(Замеры!T326,Замеры!U326,Замеры!V326,Замеры!W326,Замеры!AB326))</f>
        <v xml:space="preserve"> </v>
      </c>
      <c r="E330" s="49" t="str">
        <f>IF(Замеры!L326=0, " ", Замеры!L326)</f>
        <v xml:space="preserve"> </v>
      </c>
      <c r="F330" s="49" t="e">
        <f t="shared" si="136"/>
        <v>#VALUE!</v>
      </c>
      <c r="G330" s="51" t="str">
        <f t="shared" si="137"/>
        <v>-</v>
      </c>
      <c r="H330" s="52" t="str">
        <f t="shared" si="138"/>
        <v>-</v>
      </c>
      <c r="I330" s="51" t="str">
        <f t="shared" si="139"/>
        <v>-</v>
      </c>
      <c r="J330" s="29" t="str">
        <f t="shared" si="140"/>
        <v>-</v>
      </c>
      <c r="K330" s="46" t="str">
        <f t="shared" si="141"/>
        <v>-</v>
      </c>
      <c r="L330" s="29" t="str">
        <f t="shared" si="142"/>
        <v>-</v>
      </c>
      <c r="M330" s="29" t="str">
        <f t="shared" si="143"/>
        <v xml:space="preserve"> </v>
      </c>
      <c r="N330" s="29" t="str">
        <f t="shared" ca="1" si="144"/>
        <v xml:space="preserve"> </v>
      </c>
      <c r="O330" s="8">
        <f>Замеры!R326</f>
        <v>0</v>
      </c>
      <c r="P330" s="8" t="b">
        <f t="shared" si="132"/>
        <v>1</v>
      </c>
      <c r="Q330" s="8" t="b">
        <f t="shared" si="133"/>
        <v>1</v>
      </c>
      <c r="R330" s="8" t="b">
        <f t="shared" si="134"/>
        <v>1</v>
      </c>
      <c r="S330" s="8" t="s">
        <v>72</v>
      </c>
      <c r="T330" s="8" t="e">
        <f t="shared" si="145"/>
        <v>#VALUE!</v>
      </c>
      <c r="U330" s="12" t="s">
        <v>72</v>
      </c>
      <c r="V330" s="8" t="e">
        <f t="shared" si="146"/>
        <v>#VALUE!</v>
      </c>
      <c r="X330" s="13" t="str">
        <f t="shared" si="135"/>
        <v xml:space="preserve"> </v>
      </c>
      <c r="Y330" s="8" t="e">
        <f t="shared" si="147"/>
        <v>#VALUE!</v>
      </c>
      <c r="AA330" s="14" t="e">
        <f t="shared" ca="1" si="148"/>
        <v>#VALUE!</v>
      </c>
      <c r="AB330" s="14" t="e">
        <f t="shared" ca="1" si="149"/>
        <v>#VALUE!</v>
      </c>
      <c r="AC330" s="14" t="e">
        <f t="shared" ca="1" si="150"/>
        <v>#VALUE!</v>
      </c>
      <c r="AD330" s="8" t="e">
        <f t="shared" ca="1" si="151"/>
        <v>#VALUE!</v>
      </c>
      <c r="AE330" s="8" t="e">
        <f t="shared" ca="1" si="152"/>
        <v>#VALUE!</v>
      </c>
      <c r="AF330" s="8" t="e">
        <f t="shared" ca="1" si="153"/>
        <v>#VALUE!</v>
      </c>
    </row>
    <row r="331" spans="1:32" x14ac:dyDescent="0.3">
      <c r="A331" s="35">
        <f>IF(Замеры!B327=0, " ", Замеры!B327)</f>
        <v>324</v>
      </c>
      <c r="B331" s="49" t="str">
        <f>Замеры!G327</f>
        <v xml:space="preserve">Группа от QF </v>
      </c>
      <c r="C331" s="49" t="str">
        <f>IF(Замеры!J327=0, " ", Замеры!J327)</f>
        <v xml:space="preserve"> </v>
      </c>
      <c r="D331" s="49" t="str">
        <f>IF(O331=0, " ", CONCATENATE(Замеры!T327,Замеры!U327,Замеры!V327,Замеры!W327,Замеры!AB327))</f>
        <v xml:space="preserve"> </v>
      </c>
      <c r="E331" s="49" t="str">
        <f>IF(Замеры!L327=0, " ", Замеры!L327)</f>
        <v xml:space="preserve"> </v>
      </c>
      <c r="F331" s="49" t="e">
        <f t="shared" si="136"/>
        <v>#VALUE!</v>
      </c>
      <c r="G331" s="51" t="str">
        <f t="shared" si="137"/>
        <v>-</v>
      </c>
      <c r="H331" s="52" t="str">
        <f t="shared" si="138"/>
        <v>-</v>
      </c>
      <c r="I331" s="51" t="str">
        <f t="shared" si="139"/>
        <v>-</v>
      </c>
      <c r="J331" s="29" t="str">
        <f t="shared" si="140"/>
        <v>-</v>
      </c>
      <c r="K331" s="46" t="str">
        <f t="shared" si="141"/>
        <v>-</v>
      </c>
      <c r="L331" s="29" t="str">
        <f t="shared" si="142"/>
        <v>-</v>
      </c>
      <c r="M331" s="29" t="str">
        <f t="shared" si="143"/>
        <v xml:space="preserve"> </v>
      </c>
      <c r="N331" s="29" t="str">
        <f t="shared" ca="1" si="144"/>
        <v xml:space="preserve"> </v>
      </c>
      <c r="O331" s="8">
        <f>Замеры!R327</f>
        <v>0</v>
      </c>
      <c r="P331" s="8" t="b">
        <f t="shared" si="132"/>
        <v>1</v>
      </c>
      <c r="Q331" s="8" t="b">
        <f t="shared" si="133"/>
        <v>1</v>
      </c>
      <c r="R331" s="8" t="b">
        <f t="shared" si="134"/>
        <v>1</v>
      </c>
      <c r="S331" s="8" t="s">
        <v>72</v>
      </c>
      <c r="T331" s="8" t="e">
        <f t="shared" si="145"/>
        <v>#VALUE!</v>
      </c>
      <c r="U331" s="12" t="s">
        <v>72</v>
      </c>
      <c r="V331" s="8" t="e">
        <f t="shared" si="146"/>
        <v>#VALUE!</v>
      </c>
      <c r="X331" s="13" t="str">
        <f t="shared" si="135"/>
        <v xml:space="preserve"> </v>
      </c>
      <c r="Y331" s="8" t="e">
        <f t="shared" si="147"/>
        <v>#VALUE!</v>
      </c>
      <c r="AA331" s="14" t="e">
        <f t="shared" ca="1" si="148"/>
        <v>#VALUE!</v>
      </c>
      <c r="AB331" s="14" t="e">
        <f t="shared" ca="1" si="149"/>
        <v>#VALUE!</v>
      </c>
      <c r="AC331" s="14" t="e">
        <f t="shared" ca="1" si="150"/>
        <v>#VALUE!</v>
      </c>
      <c r="AD331" s="8" t="e">
        <f t="shared" ca="1" si="151"/>
        <v>#VALUE!</v>
      </c>
      <c r="AE331" s="8" t="e">
        <f t="shared" ca="1" si="152"/>
        <v>#VALUE!</v>
      </c>
      <c r="AF331" s="8" t="e">
        <f t="shared" ca="1" si="153"/>
        <v>#VALUE!</v>
      </c>
    </row>
    <row r="332" spans="1:32" x14ac:dyDescent="0.3">
      <c r="A332" s="35">
        <f>IF(Замеры!B328=0, " ", Замеры!B328)</f>
        <v>325</v>
      </c>
      <c r="B332" s="49" t="str">
        <f>Замеры!G328</f>
        <v xml:space="preserve">Группа от QF </v>
      </c>
      <c r="C332" s="49" t="str">
        <f>IF(Замеры!J328=0, " ", Замеры!J328)</f>
        <v xml:space="preserve"> </v>
      </c>
      <c r="D332" s="49" t="str">
        <f>IF(O332=0, " ", CONCATENATE(Замеры!T328,Замеры!U328,Замеры!V328,Замеры!W328,Замеры!AB328))</f>
        <v xml:space="preserve"> </v>
      </c>
      <c r="E332" s="49" t="str">
        <f>IF(Замеры!L328=0, " ", Замеры!L328)</f>
        <v xml:space="preserve"> </v>
      </c>
      <c r="F332" s="49" t="e">
        <f t="shared" si="136"/>
        <v>#VALUE!</v>
      </c>
      <c r="G332" s="51" t="str">
        <f t="shared" si="137"/>
        <v>-</v>
      </c>
      <c r="H332" s="52" t="str">
        <f t="shared" si="138"/>
        <v>-</v>
      </c>
      <c r="I332" s="51" t="str">
        <f t="shared" si="139"/>
        <v>-</v>
      </c>
      <c r="J332" s="29" t="str">
        <f t="shared" si="140"/>
        <v>-</v>
      </c>
      <c r="K332" s="46" t="str">
        <f t="shared" si="141"/>
        <v>-</v>
      </c>
      <c r="L332" s="29" t="str">
        <f t="shared" si="142"/>
        <v>-</v>
      </c>
      <c r="M332" s="29" t="str">
        <f t="shared" si="143"/>
        <v xml:space="preserve"> </v>
      </c>
      <c r="N332" s="29" t="str">
        <f t="shared" ca="1" si="144"/>
        <v xml:space="preserve"> </v>
      </c>
      <c r="O332" s="8">
        <f>Замеры!R328</f>
        <v>0</v>
      </c>
      <c r="P332" s="8" t="b">
        <f t="shared" si="132"/>
        <v>1</v>
      </c>
      <c r="Q332" s="8" t="b">
        <f t="shared" si="133"/>
        <v>1</v>
      </c>
      <c r="R332" s="8" t="b">
        <f t="shared" si="134"/>
        <v>1</v>
      </c>
      <c r="S332" s="8" t="s">
        <v>72</v>
      </c>
      <c r="T332" s="8" t="e">
        <f t="shared" si="145"/>
        <v>#VALUE!</v>
      </c>
      <c r="U332" s="12" t="s">
        <v>72</v>
      </c>
      <c r="V332" s="8" t="e">
        <f t="shared" si="146"/>
        <v>#VALUE!</v>
      </c>
      <c r="X332" s="13" t="str">
        <f t="shared" si="135"/>
        <v xml:space="preserve"> </v>
      </c>
      <c r="Y332" s="8" t="e">
        <f t="shared" si="147"/>
        <v>#VALUE!</v>
      </c>
      <c r="AA332" s="14" t="e">
        <f t="shared" ca="1" si="148"/>
        <v>#VALUE!</v>
      </c>
      <c r="AB332" s="14" t="e">
        <f t="shared" ca="1" si="149"/>
        <v>#VALUE!</v>
      </c>
      <c r="AC332" s="14" t="e">
        <f t="shared" ca="1" si="150"/>
        <v>#VALUE!</v>
      </c>
      <c r="AD332" s="8" t="e">
        <f t="shared" ca="1" si="151"/>
        <v>#VALUE!</v>
      </c>
      <c r="AE332" s="8" t="e">
        <f t="shared" ca="1" si="152"/>
        <v>#VALUE!</v>
      </c>
      <c r="AF332" s="8" t="e">
        <f t="shared" ca="1" si="153"/>
        <v>#VALUE!</v>
      </c>
    </row>
    <row r="333" spans="1:32" x14ac:dyDescent="0.3">
      <c r="A333" s="35">
        <f>IF(Замеры!B329=0, " ", Замеры!B329)</f>
        <v>326</v>
      </c>
      <c r="B333" s="49" t="str">
        <f>Замеры!G329</f>
        <v xml:space="preserve">Группа от QF </v>
      </c>
      <c r="C333" s="49" t="str">
        <f>IF(Замеры!J329=0, " ", Замеры!J329)</f>
        <v xml:space="preserve"> </v>
      </c>
      <c r="D333" s="49" t="str">
        <f>IF(O333=0, " ", CONCATENATE(Замеры!T329,Замеры!U329,Замеры!V329,Замеры!W329,Замеры!AB329))</f>
        <v xml:space="preserve"> </v>
      </c>
      <c r="E333" s="49" t="str">
        <f>IF(Замеры!L329=0, " ", Замеры!L329)</f>
        <v xml:space="preserve"> </v>
      </c>
      <c r="F333" s="49" t="e">
        <f t="shared" si="136"/>
        <v>#VALUE!</v>
      </c>
      <c r="G333" s="51" t="str">
        <f t="shared" si="137"/>
        <v>-</v>
      </c>
      <c r="H333" s="52" t="str">
        <f t="shared" si="138"/>
        <v>-</v>
      </c>
      <c r="I333" s="51" t="str">
        <f t="shared" si="139"/>
        <v>-</v>
      </c>
      <c r="J333" s="29" t="str">
        <f t="shared" si="140"/>
        <v>-</v>
      </c>
      <c r="K333" s="46" t="str">
        <f t="shared" si="141"/>
        <v>-</v>
      </c>
      <c r="L333" s="29" t="str">
        <f t="shared" si="142"/>
        <v>-</v>
      </c>
      <c r="M333" s="29" t="str">
        <f t="shared" si="143"/>
        <v xml:space="preserve"> </v>
      </c>
      <c r="N333" s="29" t="str">
        <f t="shared" ca="1" si="144"/>
        <v xml:space="preserve"> </v>
      </c>
      <c r="O333" s="8">
        <f>Замеры!R329</f>
        <v>0</v>
      </c>
      <c r="P333" s="8" t="b">
        <f t="shared" si="132"/>
        <v>1</v>
      </c>
      <c r="Q333" s="8" t="b">
        <f t="shared" si="133"/>
        <v>1</v>
      </c>
      <c r="R333" s="8" t="b">
        <f t="shared" si="134"/>
        <v>1</v>
      </c>
      <c r="S333" s="8" t="s">
        <v>72</v>
      </c>
      <c r="T333" s="8" t="e">
        <f t="shared" si="145"/>
        <v>#VALUE!</v>
      </c>
      <c r="U333" s="12" t="s">
        <v>72</v>
      </c>
      <c r="V333" s="8" t="e">
        <f t="shared" si="146"/>
        <v>#VALUE!</v>
      </c>
      <c r="X333" s="13" t="str">
        <f t="shared" si="135"/>
        <v xml:space="preserve"> </v>
      </c>
      <c r="Y333" s="8" t="e">
        <f t="shared" si="147"/>
        <v>#VALUE!</v>
      </c>
      <c r="AA333" s="14" t="e">
        <f t="shared" ca="1" si="148"/>
        <v>#VALUE!</v>
      </c>
      <c r="AB333" s="14" t="e">
        <f t="shared" ca="1" si="149"/>
        <v>#VALUE!</v>
      </c>
      <c r="AC333" s="14" t="e">
        <f t="shared" ca="1" si="150"/>
        <v>#VALUE!</v>
      </c>
      <c r="AD333" s="8" t="e">
        <f t="shared" ca="1" si="151"/>
        <v>#VALUE!</v>
      </c>
      <c r="AE333" s="8" t="e">
        <f t="shared" ca="1" si="152"/>
        <v>#VALUE!</v>
      </c>
      <c r="AF333" s="8" t="e">
        <f t="shared" ca="1" si="153"/>
        <v>#VALUE!</v>
      </c>
    </row>
    <row r="334" spans="1:32" x14ac:dyDescent="0.3">
      <c r="A334" s="35">
        <f>IF(Замеры!B330=0, " ", Замеры!B330)</f>
        <v>327</v>
      </c>
      <c r="B334" s="49" t="str">
        <f>Замеры!G330</f>
        <v xml:space="preserve">Группа от QF </v>
      </c>
      <c r="C334" s="49" t="str">
        <f>IF(Замеры!J330=0, " ", Замеры!J330)</f>
        <v xml:space="preserve"> </v>
      </c>
      <c r="D334" s="49" t="str">
        <f>IF(O334=0, " ", CONCATENATE(Замеры!T330,Замеры!U330,Замеры!V330,Замеры!W330,Замеры!AB330))</f>
        <v xml:space="preserve"> </v>
      </c>
      <c r="E334" s="49" t="str">
        <f>IF(Замеры!L330=0, " ", Замеры!L330)</f>
        <v xml:space="preserve"> </v>
      </c>
      <c r="F334" s="49" t="e">
        <f t="shared" si="136"/>
        <v>#VALUE!</v>
      </c>
      <c r="G334" s="51" t="str">
        <f t="shared" si="137"/>
        <v>-</v>
      </c>
      <c r="H334" s="52" t="str">
        <f t="shared" si="138"/>
        <v>-</v>
      </c>
      <c r="I334" s="51" t="str">
        <f t="shared" si="139"/>
        <v>-</v>
      </c>
      <c r="J334" s="29" t="str">
        <f t="shared" si="140"/>
        <v>-</v>
      </c>
      <c r="K334" s="46" t="str">
        <f t="shared" si="141"/>
        <v>-</v>
      </c>
      <c r="L334" s="29" t="str">
        <f t="shared" si="142"/>
        <v>-</v>
      </c>
      <c r="M334" s="29" t="str">
        <f t="shared" si="143"/>
        <v xml:space="preserve"> </v>
      </c>
      <c r="N334" s="29" t="str">
        <f t="shared" ca="1" si="144"/>
        <v xml:space="preserve"> </v>
      </c>
      <c r="O334" s="8">
        <f>Замеры!R330</f>
        <v>0</v>
      </c>
      <c r="P334" s="8" t="b">
        <f t="shared" si="132"/>
        <v>1</v>
      </c>
      <c r="Q334" s="8" t="b">
        <f t="shared" si="133"/>
        <v>1</v>
      </c>
      <c r="R334" s="8" t="b">
        <f t="shared" si="134"/>
        <v>1</v>
      </c>
      <c r="S334" s="8" t="s">
        <v>72</v>
      </c>
      <c r="T334" s="8" t="e">
        <f t="shared" si="145"/>
        <v>#VALUE!</v>
      </c>
      <c r="U334" s="12" t="s">
        <v>72</v>
      </c>
      <c r="V334" s="8" t="e">
        <f t="shared" si="146"/>
        <v>#VALUE!</v>
      </c>
      <c r="X334" s="13" t="str">
        <f t="shared" si="135"/>
        <v xml:space="preserve"> </v>
      </c>
      <c r="Y334" s="8" t="e">
        <f t="shared" si="147"/>
        <v>#VALUE!</v>
      </c>
      <c r="AA334" s="14" t="e">
        <f t="shared" ca="1" si="148"/>
        <v>#VALUE!</v>
      </c>
      <c r="AB334" s="14" t="e">
        <f t="shared" ca="1" si="149"/>
        <v>#VALUE!</v>
      </c>
      <c r="AC334" s="14" t="e">
        <f t="shared" ca="1" si="150"/>
        <v>#VALUE!</v>
      </c>
      <c r="AD334" s="8" t="e">
        <f t="shared" ca="1" si="151"/>
        <v>#VALUE!</v>
      </c>
      <c r="AE334" s="8" t="e">
        <f t="shared" ca="1" si="152"/>
        <v>#VALUE!</v>
      </c>
      <c r="AF334" s="8" t="e">
        <f t="shared" ca="1" si="153"/>
        <v>#VALUE!</v>
      </c>
    </row>
    <row r="335" spans="1:32" x14ac:dyDescent="0.3">
      <c r="A335" s="35">
        <f>IF(Замеры!B331=0, " ", Замеры!B331)</f>
        <v>328</v>
      </c>
      <c r="B335" s="49" t="str">
        <f>Замеры!G331</f>
        <v xml:space="preserve">Группа от QF </v>
      </c>
      <c r="C335" s="49" t="str">
        <f>IF(Замеры!J331=0, " ", Замеры!J331)</f>
        <v xml:space="preserve"> </v>
      </c>
      <c r="D335" s="49" t="str">
        <f>IF(O335=0, " ", CONCATENATE(Замеры!T331,Замеры!U331,Замеры!V331,Замеры!W331,Замеры!AB331))</f>
        <v xml:space="preserve"> </v>
      </c>
      <c r="E335" s="49" t="str">
        <f>IF(Замеры!L331=0, " ", Замеры!L331)</f>
        <v xml:space="preserve"> </v>
      </c>
      <c r="F335" s="49" t="e">
        <f t="shared" si="136"/>
        <v>#VALUE!</v>
      </c>
      <c r="G335" s="51" t="str">
        <f t="shared" si="137"/>
        <v>-</v>
      </c>
      <c r="H335" s="52" t="str">
        <f t="shared" si="138"/>
        <v>-</v>
      </c>
      <c r="I335" s="51" t="str">
        <f t="shared" si="139"/>
        <v>-</v>
      </c>
      <c r="J335" s="29" t="str">
        <f t="shared" si="140"/>
        <v>-</v>
      </c>
      <c r="K335" s="46" t="str">
        <f t="shared" si="141"/>
        <v>-</v>
      </c>
      <c r="L335" s="29" t="str">
        <f t="shared" si="142"/>
        <v>-</v>
      </c>
      <c r="M335" s="29" t="str">
        <f t="shared" si="143"/>
        <v xml:space="preserve"> </v>
      </c>
      <c r="N335" s="29" t="str">
        <f t="shared" ca="1" si="144"/>
        <v xml:space="preserve"> </v>
      </c>
      <c r="O335" s="8">
        <f>Замеры!R331</f>
        <v>0</v>
      </c>
      <c r="P335" s="8" t="b">
        <f t="shared" si="132"/>
        <v>1</v>
      </c>
      <c r="Q335" s="8" t="b">
        <f t="shared" si="133"/>
        <v>1</v>
      </c>
      <c r="R335" s="8" t="b">
        <f t="shared" si="134"/>
        <v>1</v>
      </c>
      <c r="S335" s="8" t="s">
        <v>72</v>
      </c>
      <c r="T335" s="8" t="e">
        <f t="shared" si="145"/>
        <v>#VALUE!</v>
      </c>
      <c r="U335" s="12" t="s">
        <v>72</v>
      </c>
      <c r="V335" s="8" t="e">
        <f t="shared" si="146"/>
        <v>#VALUE!</v>
      </c>
      <c r="X335" s="13" t="str">
        <f t="shared" si="135"/>
        <v xml:space="preserve"> </v>
      </c>
      <c r="Y335" s="8" t="e">
        <f t="shared" si="147"/>
        <v>#VALUE!</v>
      </c>
      <c r="AA335" s="14" t="e">
        <f t="shared" ca="1" si="148"/>
        <v>#VALUE!</v>
      </c>
      <c r="AB335" s="14" t="e">
        <f t="shared" ca="1" si="149"/>
        <v>#VALUE!</v>
      </c>
      <c r="AC335" s="14" t="e">
        <f t="shared" ca="1" si="150"/>
        <v>#VALUE!</v>
      </c>
      <c r="AD335" s="8" t="e">
        <f t="shared" ca="1" si="151"/>
        <v>#VALUE!</v>
      </c>
      <c r="AE335" s="8" t="e">
        <f t="shared" ca="1" si="152"/>
        <v>#VALUE!</v>
      </c>
      <c r="AF335" s="8" t="e">
        <f t="shared" ca="1" si="153"/>
        <v>#VALUE!</v>
      </c>
    </row>
    <row r="336" spans="1:32" x14ac:dyDescent="0.3">
      <c r="A336" s="35">
        <f>IF(Замеры!B332=0, " ", Замеры!B332)</f>
        <v>329</v>
      </c>
      <c r="B336" s="49" t="str">
        <f>Замеры!G332</f>
        <v xml:space="preserve">Группа от QF </v>
      </c>
      <c r="C336" s="49" t="str">
        <f>IF(Замеры!J332=0, " ", Замеры!J332)</f>
        <v xml:space="preserve"> </v>
      </c>
      <c r="D336" s="49" t="str">
        <f>IF(O336=0, " ", CONCATENATE(Замеры!T332,Замеры!U332,Замеры!V332,Замеры!W332,Замеры!AB332))</f>
        <v xml:space="preserve"> </v>
      </c>
      <c r="E336" s="49" t="str">
        <f>IF(Замеры!L332=0, " ", Замеры!L332)</f>
        <v xml:space="preserve"> </v>
      </c>
      <c r="F336" s="49" t="e">
        <f t="shared" si="136"/>
        <v>#VALUE!</v>
      </c>
      <c r="G336" s="51" t="str">
        <f t="shared" si="137"/>
        <v>-</v>
      </c>
      <c r="H336" s="52" t="str">
        <f t="shared" si="138"/>
        <v>-</v>
      </c>
      <c r="I336" s="51" t="str">
        <f t="shared" si="139"/>
        <v>-</v>
      </c>
      <c r="J336" s="29" t="str">
        <f t="shared" si="140"/>
        <v>-</v>
      </c>
      <c r="K336" s="46" t="str">
        <f t="shared" si="141"/>
        <v>-</v>
      </c>
      <c r="L336" s="29" t="str">
        <f t="shared" si="142"/>
        <v>-</v>
      </c>
      <c r="M336" s="29" t="str">
        <f t="shared" si="143"/>
        <v xml:space="preserve"> </v>
      </c>
      <c r="N336" s="29" t="str">
        <f t="shared" ca="1" si="144"/>
        <v xml:space="preserve"> </v>
      </c>
      <c r="O336" s="8">
        <f>Замеры!R332</f>
        <v>0</v>
      </c>
      <c r="P336" s="8" t="b">
        <f t="shared" si="132"/>
        <v>1</v>
      </c>
      <c r="Q336" s="8" t="b">
        <f t="shared" si="133"/>
        <v>1</v>
      </c>
      <c r="R336" s="8" t="b">
        <f t="shared" si="134"/>
        <v>1</v>
      </c>
      <c r="S336" s="8" t="s">
        <v>72</v>
      </c>
      <c r="T336" s="8" t="e">
        <f t="shared" si="145"/>
        <v>#VALUE!</v>
      </c>
      <c r="U336" s="12" t="s">
        <v>72</v>
      </c>
      <c r="V336" s="8" t="e">
        <f t="shared" si="146"/>
        <v>#VALUE!</v>
      </c>
      <c r="X336" s="13" t="str">
        <f t="shared" si="135"/>
        <v xml:space="preserve"> </v>
      </c>
      <c r="Y336" s="8" t="e">
        <f t="shared" si="147"/>
        <v>#VALUE!</v>
      </c>
      <c r="AA336" s="14" t="e">
        <f t="shared" ca="1" si="148"/>
        <v>#VALUE!</v>
      </c>
      <c r="AB336" s="14" t="e">
        <f t="shared" ca="1" si="149"/>
        <v>#VALUE!</v>
      </c>
      <c r="AC336" s="14" t="e">
        <f t="shared" ca="1" si="150"/>
        <v>#VALUE!</v>
      </c>
      <c r="AD336" s="8" t="e">
        <f t="shared" ca="1" si="151"/>
        <v>#VALUE!</v>
      </c>
      <c r="AE336" s="8" t="e">
        <f t="shared" ca="1" si="152"/>
        <v>#VALUE!</v>
      </c>
      <c r="AF336" s="8" t="e">
        <f t="shared" ca="1" si="153"/>
        <v>#VALUE!</v>
      </c>
    </row>
    <row r="337" spans="1:32" x14ac:dyDescent="0.3">
      <c r="A337" s="35">
        <f>IF(Замеры!B333=0, " ", Замеры!B333)</f>
        <v>330</v>
      </c>
      <c r="B337" s="49" t="str">
        <f>Замеры!G333</f>
        <v xml:space="preserve">Группа от QF </v>
      </c>
      <c r="C337" s="49" t="str">
        <f>IF(Замеры!J333=0, " ", Замеры!J333)</f>
        <v xml:space="preserve"> </v>
      </c>
      <c r="D337" s="49" t="str">
        <f>IF(O337=0, " ", CONCATENATE(Замеры!T333,Замеры!U333,Замеры!V333,Замеры!W333,Замеры!AB333))</f>
        <v xml:space="preserve"> </v>
      </c>
      <c r="E337" s="49" t="str">
        <f>IF(Замеры!L333=0, " ", Замеры!L333)</f>
        <v xml:space="preserve"> </v>
      </c>
      <c r="F337" s="49" t="e">
        <f t="shared" si="136"/>
        <v>#VALUE!</v>
      </c>
      <c r="G337" s="51" t="str">
        <f t="shared" si="137"/>
        <v>-</v>
      </c>
      <c r="H337" s="52" t="str">
        <f t="shared" si="138"/>
        <v>-</v>
      </c>
      <c r="I337" s="51" t="str">
        <f t="shared" si="139"/>
        <v>-</v>
      </c>
      <c r="J337" s="29" t="str">
        <f t="shared" si="140"/>
        <v>-</v>
      </c>
      <c r="K337" s="46" t="str">
        <f t="shared" si="141"/>
        <v>-</v>
      </c>
      <c r="L337" s="29" t="str">
        <f t="shared" si="142"/>
        <v>-</v>
      </c>
      <c r="M337" s="29" t="str">
        <f t="shared" si="143"/>
        <v xml:space="preserve"> </v>
      </c>
      <c r="N337" s="29" t="str">
        <f t="shared" ca="1" si="144"/>
        <v xml:space="preserve"> </v>
      </c>
      <c r="O337" s="8">
        <f>Замеры!R333</f>
        <v>0</v>
      </c>
      <c r="P337" s="8" t="b">
        <f t="shared" si="132"/>
        <v>1</v>
      </c>
      <c r="Q337" s="8" t="b">
        <f t="shared" si="133"/>
        <v>1</v>
      </c>
      <c r="R337" s="8" t="b">
        <f t="shared" si="134"/>
        <v>1</v>
      </c>
      <c r="S337" s="8" t="s">
        <v>72</v>
      </c>
      <c r="T337" s="8" t="e">
        <f t="shared" si="145"/>
        <v>#VALUE!</v>
      </c>
      <c r="U337" s="12" t="s">
        <v>72</v>
      </c>
      <c r="V337" s="8" t="e">
        <f t="shared" si="146"/>
        <v>#VALUE!</v>
      </c>
      <c r="X337" s="13" t="str">
        <f t="shared" si="135"/>
        <v xml:space="preserve"> </v>
      </c>
      <c r="Y337" s="8" t="e">
        <f t="shared" si="147"/>
        <v>#VALUE!</v>
      </c>
      <c r="AA337" s="14" t="e">
        <f t="shared" ca="1" si="148"/>
        <v>#VALUE!</v>
      </c>
      <c r="AB337" s="14" t="e">
        <f t="shared" ca="1" si="149"/>
        <v>#VALUE!</v>
      </c>
      <c r="AC337" s="14" t="e">
        <f t="shared" ca="1" si="150"/>
        <v>#VALUE!</v>
      </c>
      <c r="AD337" s="8" t="e">
        <f t="shared" ca="1" si="151"/>
        <v>#VALUE!</v>
      </c>
      <c r="AE337" s="8" t="e">
        <f t="shared" ca="1" si="152"/>
        <v>#VALUE!</v>
      </c>
      <c r="AF337" s="8" t="e">
        <f t="shared" ca="1" si="153"/>
        <v>#VALUE!</v>
      </c>
    </row>
    <row r="338" spans="1:32" x14ac:dyDescent="0.3">
      <c r="A338" s="35">
        <f>IF(Замеры!B334=0, " ", Замеры!B334)</f>
        <v>331</v>
      </c>
      <c r="B338" s="49" t="str">
        <f>Замеры!G334</f>
        <v xml:space="preserve">Группа от QF </v>
      </c>
      <c r="C338" s="49" t="str">
        <f>IF(Замеры!J334=0, " ", Замеры!J334)</f>
        <v xml:space="preserve"> </v>
      </c>
      <c r="D338" s="49" t="str">
        <f>IF(O338=0, " ", CONCATENATE(Замеры!T334,Замеры!U334,Замеры!V334,Замеры!W334,Замеры!AB334))</f>
        <v xml:space="preserve"> </v>
      </c>
      <c r="E338" s="49" t="str">
        <f>IF(Замеры!L334=0, " ", Замеры!L334)</f>
        <v xml:space="preserve"> </v>
      </c>
      <c r="F338" s="49" t="e">
        <f t="shared" si="136"/>
        <v>#VALUE!</v>
      </c>
      <c r="G338" s="51" t="str">
        <f t="shared" si="137"/>
        <v>-</v>
      </c>
      <c r="H338" s="52" t="str">
        <f t="shared" si="138"/>
        <v>-</v>
      </c>
      <c r="I338" s="51" t="str">
        <f t="shared" si="139"/>
        <v>-</v>
      </c>
      <c r="J338" s="29" t="str">
        <f t="shared" si="140"/>
        <v>-</v>
      </c>
      <c r="K338" s="46" t="str">
        <f t="shared" si="141"/>
        <v>-</v>
      </c>
      <c r="L338" s="29" t="str">
        <f t="shared" si="142"/>
        <v>-</v>
      </c>
      <c r="M338" s="29" t="str">
        <f t="shared" si="143"/>
        <v xml:space="preserve"> </v>
      </c>
      <c r="N338" s="29" t="str">
        <f t="shared" ca="1" si="144"/>
        <v xml:space="preserve"> </v>
      </c>
      <c r="O338" s="8">
        <f>Замеры!R334</f>
        <v>0</v>
      </c>
      <c r="P338" s="8" t="b">
        <f t="shared" si="132"/>
        <v>1</v>
      </c>
      <c r="Q338" s="8" t="b">
        <f t="shared" si="133"/>
        <v>1</v>
      </c>
      <c r="R338" s="8" t="b">
        <f t="shared" si="134"/>
        <v>1</v>
      </c>
      <c r="S338" s="8" t="s">
        <v>72</v>
      </c>
      <c r="T338" s="8" t="e">
        <f t="shared" si="145"/>
        <v>#VALUE!</v>
      </c>
      <c r="U338" s="12" t="s">
        <v>72</v>
      </c>
      <c r="V338" s="8" t="e">
        <f t="shared" si="146"/>
        <v>#VALUE!</v>
      </c>
      <c r="X338" s="13" t="str">
        <f t="shared" si="135"/>
        <v xml:space="preserve"> </v>
      </c>
      <c r="Y338" s="8" t="e">
        <f t="shared" si="147"/>
        <v>#VALUE!</v>
      </c>
      <c r="AA338" s="14" t="e">
        <f t="shared" ca="1" si="148"/>
        <v>#VALUE!</v>
      </c>
      <c r="AB338" s="14" t="e">
        <f t="shared" ca="1" si="149"/>
        <v>#VALUE!</v>
      </c>
      <c r="AC338" s="14" t="e">
        <f t="shared" ca="1" si="150"/>
        <v>#VALUE!</v>
      </c>
      <c r="AD338" s="8" t="e">
        <f t="shared" ca="1" si="151"/>
        <v>#VALUE!</v>
      </c>
      <c r="AE338" s="8" t="e">
        <f t="shared" ca="1" si="152"/>
        <v>#VALUE!</v>
      </c>
      <c r="AF338" s="8" t="e">
        <f t="shared" ca="1" si="153"/>
        <v>#VALUE!</v>
      </c>
    </row>
    <row r="339" spans="1:32" x14ac:dyDescent="0.3">
      <c r="A339" s="35">
        <f>IF(Замеры!B335=0, " ", Замеры!B335)</f>
        <v>332</v>
      </c>
      <c r="B339" s="49" t="str">
        <f>Замеры!G335</f>
        <v xml:space="preserve">Группа от QF </v>
      </c>
      <c r="C339" s="49" t="str">
        <f>IF(Замеры!J335=0, " ", Замеры!J335)</f>
        <v xml:space="preserve"> </v>
      </c>
      <c r="D339" s="49" t="str">
        <f>IF(O339=0, " ", CONCATENATE(Замеры!T335,Замеры!U335,Замеры!V335,Замеры!W335,Замеры!AB335))</f>
        <v xml:space="preserve"> </v>
      </c>
      <c r="E339" s="49" t="str">
        <f>IF(Замеры!L335=0, " ", Замеры!L335)</f>
        <v xml:space="preserve"> </v>
      </c>
      <c r="F339" s="49" t="e">
        <f t="shared" si="136"/>
        <v>#VALUE!</v>
      </c>
      <c r="G339" s="51" t="str">
        <f t="shared" si="137"/>
        <v>-</v>
      </c>
      <c r="H339" s="52" t="str">
        <f t="shared" si="138"/>
        <v>-</v>
      </c>
      <c r="I339" s="51" t="str">
        <f t="shared" si="139"/>
        <v>-</v>
      </c>
      <c r="J339" s="29" t="str">
        <f t="shared" si="140"/>
        <v>-</v>
      </c>
      <c r="K339" s="46" t="str">
        <f t="shared" si="141"/>
        <v>-</v>
      </c>
      <c r="L339" s="29" t="str">
        <f t="shared" si="142"/>
        <v>-</v>
      </c>
      <c r="M339" s="29" t="str">
        <f t="shared" si="143"/>
        <v xml:space="preserve"> </v>
      </c>
      <c r="N339" s="29" t="str">
        <f t="shared" ca="1" si="144"/>
        <v xml:space="preserve"> </v>
      </c>
      <c r="O339" s="8">
        <f>Замеры!R335</f>
        <v>0</v>
      </c>
      <c r="P339" s="8" t="b">
        <f t="shared" si="132"/>
        <v>1</v>
      </c>
      <c r="Q339" s="8" t="b">
        <f t="shared" si="133"/>
        <v>1</v>
      </c>
      <c r="R339" s="8" t="b">
        <f t="shared" si="134"/>
        <v>1</v>
      </c>
      <c r="S339" s="8" t="s">
        <v>72</v>
      </c>
      <c r="T339" s="8" t="e">
        <f t="shared" si="145"/>
        <v>#VALUE!</v>
      </c>
      <c r="U339" s="12" t="s">
        <v>72</v>
      </c>
      <c r="V339" s="8" t="e">
        <f t="shared" si="146"/>
        <v>#VALUE!</v>
      </c>
      <c r="X339" s="13" t="str">
        <f t="shared" si="135"/>
        <v xml:space="preserve"> </v>
      </c>
      <c r="Y339" s="8" t="e">
        <f t="shared" si="147"/>
        <v>#VALUE!</v>
      </c>
      <c r="AA339" s="14" t="e">
        <f t="shared" ca="1" si="148"/>
        <v>#VALUE!</v>
      </c>
      <c r="AB339" s="14" t="e">
        <f t="shared" ca="1" si="149"/>
        <v>#VALUE!</v>
      </c>
      <c r="AC339" s="14" t="e">
        <f t="shared" ca="1" si="150"/>
        <v>#VALUE!</v>
      </c>
      <c r="AD339" s="8" t="e">
        <f t="shared" ca="1" si="151"/>
        <v>#VALUE!</v>
      </c>
      <c r="AE339" s="8" t="e">
        <f t="shared" ca="1" si="152"/>
        <v>#VALUE!</v>
      </c>
      <c r="AF339" s="8" t="e">
        <f t="shared" ca="1" si="153"/>
        <v>#VALUE!</v>
      </c>
    </row>
    <row r="340" spans="1:32" x14ac:dyDescent="0.3">
      <c r="A340" s="35">
        <f>IF(Замеры!B336=0, " ", Замеры!B336)</f>
        <v>333</v>
      </c>
      <c r="B340" s="49" t="str">
        <f>Замеры!G336</f>
        <v xml:space="preserve">Группа от QF </v>
      </c>
      <c r="C340" s="49" t="str">
        <f>IF(Замеры!J336=0, " ", Замеры!J336)</f>
        <v xml:space="preserve"> </v>
      </c>
      <c r="D340" s="49" t="str">
        <f>IF(O340=0, " ", CONCATENATE(Замеры!T336,Замеры!U336,Замеры!V336,Замеры!W336,Замеры!AB336))</f>
        <v xml:space="preserve"> </v>
      </c>
      <c r="E340" s="49" t="str">
        <f>IF(Замеры!L336=0, " ", Замеры!L336)</f>
        <v xml:space="preserve"> </v>
      </c>
      <c r="F340" s="49" t="e">
        <f t="shared" si="136"/>
        <v>#VALUE!</v>
      </c>
      <c r="G340" s="51" t="str">
        <f t="shared" si="137"/>
        <v>-</v>
      </c>
      <c r="H340" s="52" t="str">
        <f t="shared" si="138"/>
        <v>-</v>
      </c>
      <c r="I340" s="51" t="str">
        <f t="shared" si="139"/>
        <v>-</v>
      </c>
      <c r="J340" s="29" t="str">
        <f t="shared" si="140"/>
        <v>-</v>
      </c>
      <c r="K340" s="46" t="str">
        <f t="shared" si="141"/>
        <v>-</v>
      </c>
      <c r="L340" s="29" t="str">
        <f t="shared" si="142"/>
        <v>-</v>
      </c>
      <c r="M340" s="29" t="str">
        <f t="shared" si="143"/>
        <v xml:space="preserve"> </v>
      </c>
      <c r="N340" s="29" t="str">
        <f t="shared" ca="1" si="144"/>
        <v xml:space="preserve"> </v>
      </c>
      <c r="O340" s="8">
        <f>Замеры!R336</f>
        <v>0</v>
      </c>
      <c r="P340" s="8" t="b">
        <f t="shared" si="132"/>
        <v>1</v>
      </c>
      <c r="Q340" s="8" t="b">
        <f t="shared" si="133"/>
        <v>1</v>
      </c>
      <c r="R340" s="8" t="b">
        <f t="shared" si="134"/>
        <v>1</v>
      </c>
      <c r="S340" s="8" t="s">
        <v>72</v>
      </c>
      <c r="T340" s="8" t="e">
        <f t="shared" si="145"/>
        <v>#VALUE!</v>
      </c>
      <c r="U340" s="12" t="s">
        <v>72</v>
      </c>
      <c r="V340" s="8" t="e">
        <f t="shared" si="146"/>
        <v>#VALUE!</v>
      </c>
      <c r="X340" s="13" t="str">
        <f t="shared" si="135"/>
        <v xml:space="preserve"> </v>
      </c>
      <c r="Y340" s="8" t="e">
        <f t="shared" si="147"/>
        <v>#VALUE!</v>
      </c>
      <c r="AA340" s="14" t="e">
        <f t="shared" ca="1" si="148"/>
        <v>#VALUE!</v>
      </c>
      <c r="AB340" s="14" t="e">
        <f t="shared" ca="1" si="149"/>
        <v>#VALUE!</v>
      </c>
      <c r="AC340" s="14" t="e">
        <f t="shared" ca="1" si="150"/>
        <v>#VALUE!</v>
      </c>
      <c r="AD340" s="8" t="e">
        <f t="shared" ca="1" si="151"/>
        <v>#VALUE!</v>
      </c>
      <c r="AE340" s="8" t="e">
        <f t="shared" ca="1" si="152"/>
        <v>#VALUE!</v>
      </c>
      <c r="AF340" s="8" t="e">
        <f t="shared" ca="1" si="153"/>
        <v>#VALUE!</v>
      </c>
    </row>
    <row r="341" spans="1:32" x14ac:dyDescent="0.3">
      <c r="A341" s="35">
        <f>IF(Замеры!B337=0, " ", Замеры!B337)</f>
        <v>334</v>
      </c>
      <c r="B341" s="49" t="str">
        <f>Замеры!G337</f>
        <v xml:space="preserve">Группа от QF </v>
      </c>
      <c r="C341" s="49" t="str">
        <f>IF(Замеры!J337=0, " ", Замеры!J337)</f>
        <v xml:space="preserve"> </v>
      </c>
      <c r="D341" s="49" t="str">
        <f>IF(O341=0, " ", CONCATENATE(Замеры!T337,Замеры!U337,Замеры!V337,Замеры!W337,Замеры!AB337))</f>
        <v xml:space="preserve"> </v>
      </c>
      <c r="E341" s="49" t="str">
        <f>IF(Замеры!L337=0, " ", Замеры!L337)</f>
        <v xml:space="preserve"> </v>
      </c>
      <c r="F341" s="49" t="e">
        <f t="shared" si="136"/>
        <v>#VALUE!</v>
      </c>
      <c r="G341" s="51" t="str">
        <f t="shared" si="137"/>
        <v>-</v>
      </c>
      <c r="H341" s="52" t="str">
        <f t="shared" si="138"/>
        <v>-</v>
      </c>
      <c r="I341" s="51" t="str">
        <f t="shared" si="139"/>
        <v>-</v>
      </c>
      <c r="J341" s="29" t="str">
        <f t="shared" si="140"/>
        <v>-</v>
      </c>
      <c r="K341" s="46" t="str">
        <f t="shared" si="141"/>
        <v>-</v>
      </c>
      <c r="L341" s="29" t="str">
        <f t="shared" si="142"/>
        <v>-</v>
      </c>
      <c r="M341" s="29" t="str">
        <f t="shared" si="143"/>
        <v xml:space="preserve"> </v>
      </c>
      <c r="N341" s="29" t="str">
        <f t="shared" ca="1" si="144"/>
        <v xml:space="preserve"> </v>
      </c>
      <c r="O341" s="8">
        <f>Замеры!R337</f>
        <v>0</v>
      </c>
      <c r="P341" s="8" t="b">
        <f t="shared" si="132"/>
        <v>1</v>
      </c>
      <c r="Q341" s="8" t="b">
        <f t="shared" si="133"/>
        <v>1</v>
      </c>
      <c r="R341" s="8" t="b">
        <f t="shared" si="134"/>
        <v>1</v>
      </c>
      <c r="S341" s="8" t="s">
        <v>72</v>
      </c>
      <c r="T341" s="8" t="e">
        <f t="shared" si="145"/>
        <v>#VALUE!</v>
      </c>
      <c r="U341" s="12" t="s">
        <v>72</v>
      </c>
      <c r="V341" s="8" t="e">
        <f t="shared" si="146"/>
        <v>#VALUE!</v>
      </c>
      <c r="X341" s="13" t="str">
        <f t="shared" si="135"/>
        <v xml:space="preserve"> </v>
      </c>
      <c r="Y341" s="8" t="e">
        <f t="shared" si="147"/>
        <v>#VALUE!</v>
      </c>
      <c r="AA341" s="14" t="e">
        <f t="shared" ca="1" si="148"/>
        <v>#VALUE!</v>
      </c>
      <c r="AB341" s="14" t="e">
        <f t="shared" ca="1" si="149"/>
        <v>#VALUE!</v>
      </c>
      <c r="AC341" s="14" t="e">
        <f t="shared" ca="1" si="150"/>
        <v>#VALUE!</v>
      </c>
      <c r="AD341" s="8" t="e">
        <f t="shared" ca="1" si="151"/>
        <v>#VALUE!</v>
      </c>
      <c r="AE341" s="8" t="e">
        <f t="shared" ca="1" si="152"/>
        <v>#VALUE!</v>
      </c>
      <c r="AF341" s="8" t="e">
        <f t="shared" ca="1" si="153"/>
        <v>#VALUE!</v>
      </c>
    </row>
    <row r="342" spans="1:32" x14ac:dyDescent="0.3">
      <c r="A342" s="35">
        <f>IF(Замеры!B338=0, " ", Замеры!B338)</f>
        <v>335</v>
      </c>
      <c r="B342" s="49" t="str">
        <f>Замеры!G338</f>
        <v xml:space="preserve">Группа от QF </v>
      </c>
      <c r="C342" s="49" t="str">
        <f>IF(Замеры!J338=0, " ", Замеры!J338)</f>
        <v xml:space="preserve"> </v>
      </c>
      <c r="D342" s="49" t="str">
        <f>IF(O342=0, " ", CONCATENATE(Замеры!T338,Замеры!U338,Замеры!V338,Замеры!W338,Замеры!AB338))</f>
        <v xml:space="preserve"> </v>
      </c>
      <c r="E342" s="49" t="str">
        <f>IF(Замеры!L338=0, " ", Замеры!L338)</f>
        <v xml:space="preserve"> </v>
      </c>
      <c r="F342" s="49" t="e">
        <f t="shared" si="136"/>
        <v>#VALUE!</v>
      </c>
      <c r="G342" s="51" t="str">
        <f t="shared" si="137"/>
        <v>-</v>
      </c>
      <c r="H342" s="52" t="str">
        <f t="shared" si="138"/>
        <v>-</v>
      </c>
      <c r="I342" s="51" t="str">
        <f t="shared" si="139"/>
        <v>-</v>
      </c>
      <c r="J342" s="29" t="str">
        <f t="shared" si="140"/>
        <v>-</v>
      </c>
      <c r="K342" s="46" t="str">
        <f t="shared" si="141"/>
        <v>-</v>
      </c>
      <c r="L342" s="29" t="str">
        <f t="shared" si="142"/>
        <v>-</v>
      </c>
      <c r="M342" s="29" t="str">
        <f t="shared" si="143"/>
        <v xml:space="preserve"> </v>
      </c>
      <c r="N342" s="29" t="str">
        <f t="shared" ca="1" si="144"/>
        <v xml:space="preserve"> </v>
      </c>
      <c r="O342" s="8">
        <f>Замеры!R338</f>
        <v>0</v>
      </c>
      <c r="P342" s="8" t="b">
        <f t="shared" si="132"/>
        <v>1</v>
      </c>
      <c r="Q342" s="8" t="b">
        <f t="shared" si="133"/>
        <v>1</v>
      </c>
      <c r="R342" s="8" t="b">
        <f t="shared" si="134"/>
        <v>1</v>
      </c>
      <c r="S342" s="8" t="s">
        <v>72</v>
      </c>
      <c r="T342" s="8" t="e">
        <f t="shared" si="145"/>
        <v>#VALUE!</v>
      </c>
      <c r="U342" s="12" t="s">
        <v>72</v>
      </c>
      <c r="V342" s="8" t="e">
        <f t="shared" si="146"/>
        <v>#VALUE!</v>
      </c>
      <c r="X342" s="13" t="str">
        <f t="shared" si="135"/>
        <v xml:space="preserve"> </v>
      </c>
      <c r="Y342" s="8" t="e">
        <f t="shared" si="147"/>
        <v>#VALUE!</v>
      </c>
      <c r="AA342" s="14" t="e">
        <f t="shared" ca="1" si="148"/>
        <v>#VALUE!</v>
      </c>
      <c r="AB342" s="14" t="e">
        <f t="shared" ca="1" si="149"/>
        <v>#VALUE!</v>
      </c>
      <c r="AC342" s="14" t="e">
        <f t="shared" ca="1" si="150"/>
        <v>#VALUE!</v>
      </c>
      <c r="AD342" s="8" t="e">
        <f t="shared" ca="1" si="151"/>
        <v>#VALUE!</v>
      </c>
      <c r="AE342" s="8" t="e">
        <f t="shared" ca="1" si="152"/>
        <v>#VALUE!</v>
      </c>
      <c r="AF342" s="8" t="e">
        <f t="shared" ca="1" si="153"/>
        <v>#VALUE!</v>
      </c>
    </row>
    <row r="343" spans="1:32" x14ac:dyDescent="0.3">
      <c r="A343" s="35">
        <f>IF(Замеры!B339=0, " ", Замеры!B339)</f>
        <v>336</v>
      </c>
      <c r="B343" s="49" t="str">
        <f>Замеры!G339</f>
        <v xml:space="preserve">Группа от QF </v>
      </c>
      <c r="C343" s="49" t="str">
        <f>IF(Замеры!J339=0, " ", Замеры!J339)</f>
        <v xml:space="preserve"> </v>
      </c>
      <c r="D343" s="49" t="str">
        <f>IF(O343=0, " ", CONCATENATE(Замеры!T339,Замеры!U339,Замеры!V339,Замеры!W339,Замеры!AB339))</f>
        <v xml:space="preserve"> </v>
      </c>
      <c r="E343" s="49" t="str">
        <f>IF(Замеры!L339=0, " ", Замеры!L339)</f>
        <v xml:space="preserve"> </v>
      </c>
      <c r="F343" s="49" t="e">
        <f t="shared" si="136"/>
        <v>#VALUE!</v>
      </c>
      <c r="G343" s="51" t="str">
        <f t="shared" si="137"/>
        <v>-</v>
      </c>
      <c r="H343" s="52" t="str">
        <f t="shared" si="138"/>
        <v>-</v>
      </c>
      <c r="I343" s="51" t="str">
        <f t="shared" si="139"/>
        <v>-</v>
      </c>
      <c r="J343" s="29" t="str">
        <f t="shared" si="140"/>
        <v>-</v>
      </c>
      <c r="K343" s="46" t="str">
        <f t="shared" si="141"/>
        <v>-</v>
      </c>
      <c r="L343" s="29" t="str">
        <f t="shared" si="142"/>
        <v>-</v>
      </c>
      <c r="M343" s="29" t="str">
        <f t="shared" si="143"/>
        <v xml:space="preserve"> </v>
      </c>
      <c r="N343" s="29" t="str">
        <f t="shared" ca="1" si="144"/>
        <v xml:space="preserve"> </v>
      </c>
      <c r="O343" s="8">
        <f>Замеры!R339</f>
        <v>0</v>
      </c>
      <c r="P343" s="8" t="b">
        <f t="shared" si="132"/>
        <v>1</v>
      </c>
      <c r="Q343" s="8" t="b">
        <f t="shared" si="133"/>
        <v>1</v>
      </c>
      <c r="R343" s="8" t="b">
        <f t="shared" si="134"/>
        <v>1</v>
      </c>
      <c r="S343" s="8" t="s">
        <v>72</v>
      </c>
      <c r="T343" s="8" t="e">
        <f t="shared" si="145"/>
        <v>#VALUE!</v>
      </c>
      <c r="U343" s="12" t="s">
        <v>72</v>
      </c>
      <c r="V343" s="8" t="e">
        <f t="shared" si="146"/>
        <v>#VALUE!</v>
      </c>
      <c r="X343" s="13" t="str">
        <f t="shared" si="135"/>
        <v xml:space="preserve"> </v>
      </c>
      <c r="Y343" s="8" t="e">
        <f t="shared" si="147"/>
        <v>#VALUE!</v>
      </c>
      <c r="AA343" s="14" t="e">
        <f t="shared" ca="1" si="148"/>
        <v>#VALUE!</v>
      </c>
      <c r="AB343" s="14" t="e">
        <f t="shared" ca="1" si="149"/>
        <v>#VALUE!</v>
      </c>
      <c r="AC343" s="14" t="e">
        <f t="shared" ca="1" si="150"/>
        <v>#VALUE!</v>
      </c>
      <c r="AD343" s="8" t="e">
        <f t="shared" ca="1" si="151"/>
        <v>#VALUE!</v>
      </c>
      <c r="AE343" s="8" t="e">
        <f t="shared" ca="1" si="152"/>
        <v>#VALUE!</v>
      </c>
      <c r="AF343" s="8" t="e">
        <f t="shared" ca="1" si="153"/>
        <v>#VALUE!</v>
      </c>
    </row>
    <row r="344" spans="1:32" x14ac:dyDescent="0.3">
      <c r="A344" s="35">
        <f>IF(Замеры!B340=0, " ", Замеры!B340)</f>
        <v>337</v>
      </c>
      <c r="B344" s="49" t="str">
        <f>Замеры!G340</f>
        <v xml:space="preserve">Группа от QF </v>
      </c>
      <c r="C344" s="49" t="str">
        <f>IF(Замеры!J340=0, " ", Замеры!J340)</f>
        <v xml:space="preserve"> </v>
      </c>
      <c r="D344" s="49" t="str">
        <f>IF(O344=0, " ", CONCATENATE(Замеры!T340,Замеры!U340,Замеры!V340,Замеры!W340,Замеры!AB340))</f>
        <v xml:space="preserve"> </v>
      </c>
      <c r="E344" s="49" t="str">
        <f>IF(Замеры!L340=0, " ", Замеры!L340)</f>
        <v xml:space="preserve"> </v>
      </c>
      <c r="F344" s="49" t="e">
        <f t="shared" si="136"/>
        <v>#VALUE!</v>
      </c>
      <c r="G344" s="51" t="str">
        <f t="shared" si="137"/>
        <v>-</v>
      </c>
      <c r="H344" s="52" t="str">
        <f t="shared" si="138"/>
        <v>-</v>
      </c>
      <c r="I344" s="51" t="str">
        <f t="shared" si="139"/>
        <v>-</v>
      </c>
      <c r="J344" s="29" t="str">
        <f t="shared" si="140"/>
        <v>-</v>
      </c>
      <c r="K344" s="46" t="str">
        <f t="shared" si="141"/>
        <v>-</v>
      </c>
      <c r="L344" s="29" t="str">
        <f t="shared" si="142"/>
        <v>-</v>
      </c>
      <c r="M344" s="29" t="str">
        <f t="shared" si="143"/>
        <v xml:space="preserve"> </v>
      </c>
      <c r="N344" s="29" t="str">
        <f t="shared" ca="1" si="144"/>
        <v xml:space="preserve"> </v>
      </c>
      <c r="O344" s="8">
        <f>Замеры!R340</f>
        <v>0</v>
      </c>
      <c r="P344" s="8" t="b">
        <f t="shared" si="132"/>
        <v>1</v>
      </c>
      <c r="Q344" s="8" t="b">
        <f t="shared" si="133"/>
        <v>1</v>
      </c>
      <c r="R344" s="8" t="b">
        <f t="shared" si="134"/>
        <v>1</v>
      </c>
      <c r="S344" s="8" t="s">
        <v>72</v>
      </c>
      <c r="T344" s="8" t="e">
        <f t="shared" si="145"/>
        <v>#VALUE!</v>
      </c>
      <c r="U344" s="12" t="s">
        <v>72</v>
      </c>
      <c r="V344" s="8" t="e">
        <f t="shared" si="146"/>
        <v>#VALUE!</v>
      </c>
      <c r="X344" s="13" t="str">
        <f t="shared" si="135"/>
        <v xml:space="preserve"> </v>
      </c>
      <c r="Y344" s="8" t="e">
        <f t="shared" si="147"/>
        <v>#VALUE!</v>
      </c>
      <c r="AA344" s="14" t="e">
        <f t="shared" ca="1" si="148"/>
        <v>#VALUE!</v>
      </c>
      <c r="AB344" s="14" t="e">
        <f t="shared" ca="1" si="149"/>
        <v>#VALUE!</v>
      </c>
      <c r="AC344" s="14" t="e">
        <f t="shared" ca="1" si="150"/>
        <v>#VALUE!</v>
      </c>
      <c r="AD344" s="8" t="e">
        <f t="shared" ca="1" si="151"/>
        <v>#VALUE!</v>
      </c>
      <c r="AE344" s="8" t="e">
        <f t="shared" ca="1" si="152"/>
        <v>#VALUE!</v>
      </c>
      <c r="AF344" s="8" t="e">
        <f t="shared" ca="1" si="153"/>
        <v>#VALUE!</v>
      </c>
    </row>
    <row r="345" spans="1:32" x14ac:dyDescent="0.3">
      <c r="A345" s="35">
        <f>IF(Замеры!B341=0, " ", Замеры!B341)</f>
        <v>338</v>
      </c>
      <c r="B345" s="49" t="str">
        <f>Замеры!G341</f>
        <v xml:space="preserve">Группа от QF </v>
      </c>
      <c r="C345" s="49" t="str">
        <f>IF(Замеры!J341=0, " ", Замеры!J341)</f>
        <v xml:space="preserve"> </v>
      </c>
      <c r="D345" s="49" t="str">
        <f>IF(O345=0, " ", CONCATENATE(Замеры!T341,Замеры!U341,Замеры!V341,Замеры!W341,Замеры!AB341))</f>
        <v xml:space="preserve"> </v>
      </c>
      <c r="E345" s="49" t="str">
        <f>IF(Замеры!L341=0, " ", Замеры!L341)</f>
        <v xml:space="preserve"> </v>
      </c>
      <c r="F345" s="49" t="e">
        <f t="shared" si="136"/>
        <v>#VALUE!</v>
      </c>
      <c r="G345" s="51" t="str">
        <f t="shared" si="137"/>
        <v>-</v>
      </c>
      <c r="H345" s="52" t="str">
        <f t="shared" si="138"/>
        <v>-</v>
      </c>
      <c r="I345" s="51" t="str">
        <f t="shared" si="139"/>
        <v>-</v>
      </c>
      <c r="J345" s="29" t="str">
        <f t="shared" si="140"/>
        <v>-</v>
      </c>
      <c r="K345" s="46" t="str">
        <f t="shared" si="141"/>
        <v>-</v>
      </c>
      <c r="L345" s="29" t="str">
        <f t="shared" si="142"/>
        <v>-</v>
      </c>
      <c r="M345" s="29" t="str">
        <f t="shared" si="143"/>
        <v xml:space="preserve"> </v>
      </c>
      <c r="N345" s="29" t="str">
        <f t="shared" ca="1" si="144"/>
        <v xml:space="preserve"> </v>
      </c>
      <c r="O345" s="8">
        <f>Замеры!R341</f>
        <v>0</v>
      </c>
      <c r="P345" s="8" t="b">
        <f t="shared" si="132"/>
        <v>1</v>
      </c>
      <c r="Q345" s="8" t="b">
        <f t="shared" si="133"/>
        <v>1</v>
      </c>
      <c r="R345" s="8" t="b">
        <f t="shared" si="134"/>
        <v>1</v>
      </c>
      <c r="S345" s="8" t="s">
        <v>72</v>
      </c>
      <c r="T345" s="8" t="e">
        <f t="shared" si="145"/>
        <v>#VALUE!</v>
      </c>
      <c r="U345" s="12" t="s">
        <v>72</v>
      </c>
      <c r="V345" s="8" t="e">
        <f t="shared" si="146"/>
        <v>#VALUE!</v>
      </c>
      <c r="X345" s="13" t="str">
        <f t="shared" si="135"/>
        <v xml:space="preserve"> </v>
      </c>
      <c r="Y345" s="8" t="e">
        <f t="shared" si="147"/>
        <v>#VALUE!</v>
      </c>
      <c r="AA345" s="14" t="e">
        <f t="shared" ca="1" si="148"/>
        <v>#VALUE!</v>
      </c>
      <c r="AB345" s="14" t="e">
        <f t="shared" ca="1" si="149"/>
        <v>#VALUE!</v>
      </c>
      <c r="AC345" s="14" t="e">
        <f t="shared" ca="1" si="150"/>
        <v>#VALUE!</v>
      </c>
      <c r="AD345" s="8" t="e">
        <f t="shared" ca="1" si="151"/>
        <v>#VALUE!</v>
      </c>
      <c r="AE345" s="8" t="e">
        <f t="shared" ca="1" si="152"/>
        <v>#VALUE!</v>
      </c>
      <c r="AF345" s="8" t="e">
        <f t="shared" ca="1" si="153"/>
        <v>#VALUE!</v>
      </c>
    </row>
    <row r="346" spans="1:32" x14ac:dyDescent="0.3">
      <c r="A346" s="35">
        <f>IF(Замеры!B342=0, " ", Замеры!B342)</f>
        <v>339</v>
      </c>
      <c r="B346" s="49" t="str">
        <f>Замеры!G342</f>
        <v xml:space="preserve">Группа от QF </v>
      </c>
      <c r="C346" s="49" t="str">
        <f>IF(Замеры!J342=0, " ", Замеры!J342)</f>
        <v xml:space="preserve"> </v>
      </c>
      <c r="D346" s="49" t="str">
        <f>IF(O346=0, " ", CONCATENATE(Замеры!T342,Замеры!U342,Замеры!V342,Замеры!W342,Замеры!AB342))</f>
        <v xml:space="preserve"> </v>
      </c>
      <c r="E346" s="49" t="str">
        <f>IF(Замеры!L342=0, " ", Замеры!L342)</f>
        <v xml:space="preserve"> </v>
      </c>
      <c r="F346" s="49" t="e">
        <f t="shared" si="136"/>
        <v>#VALUE!</v>
      </c>
      <c r="G346" s="51" t="str">
        <f t="shared" si="137"/>
        <v>-</v>
      </c>
      <c r="H346" s="52" t="str">
        <f t="shared" si="138"/>
        <v>-</v>
      </c>
      <c r="I346" s="51" t="str">
        <f t="shared" si="139"/>
        <v>-</v>
      </c>
      <c r="J346" s="29" t="str">
        <f t="shared" si="140"/>
        <v>-</v>
      </c>
      <c r="K346" s="46" t="str">
        <f t="shared" si="141"/>
        <v>-</v>
      </c>
      <c r="L346" s="29" t="str">
        <f t="shared" si="142"/>
        <v>-</v>
      </c>
      <c r="M346" s="29" t="str">
        <f t="shared" si="143"/>
        <v xml:space="preserve"> </v>
      </c>
      <c r="N346" s="29" t="str">
        <f t="shared" ca="1" si="144"/>
        <v xml:space="preserve"> </v>
      </c>
      <c r="O346" s="8">
        <f>Замеры!R342</f>
        <v>0</v>
      </c>
      <c r="P346" s="8" t="b">
        <f t="shared" si="132"/>
        <v>1</v>
      </c>
      <c r="Q346" s="8" t="b">
        <f t="shared" si="133"/>
        <v>1</v>
      </c>
      <c r="R346" s="8" t="b">
        <f t="shared" si="134"/>
        <v>1</v>
      </c>
      <c r="S346" s="8" t="s">
        <v>72</v>
      </c>
      <c r="T346" s="8" t="e">
        <f t="shared" si="145"/>
        <v>#VALUE!</v>
      </c>
      <c r="U346" s="12" t="s">
        <v>72</v>
      </c>
      <c r="V346" s="8" t="e">
        <f t="shared" si="146"/>
        <v>#VALUE!</v>
      </c>
      <c r="X346" s="13" t="str">
        <f t="shared" si="135"/>
        <v xml:space="preserve"> </v>
      </c>
      <c r="Y346" s="8" t="e">
        <f t="shared" si="147"/>
        <v>#VALUE!</v>
      </c>
      <c r="AA346" s="14" t="e">
        <f t="shared" ca="1" si="148"/>
        <v>#VALUE!</v>
      </c>
      <c r="AB346" s="14" t="e">
        <f t="shared" ca="1" si="149"/>
        <v>#VALUE!</v>
      </c>
      <c r="AC346" s="14" t="e">
        <f t="shared" ca="1" si="150"/>
        <v>#VALUE!</v>
      </c>
      <c r="AD346" s="8" t="e">
        <f t="shared" ca="1" si="151"/>
        <v>#VALUE!</v>
      </c>
      <c r="AE346" s="8" t="e">
        <f t="shared" ca="1" si="152"/>
        <v>#VALUE!</v>
      </c>
      <c r="AF346" s="8" t="e">
        <f t="shared" ca="1" si="153"/>
        <v>#VALUE!</v>
      </c>
    </row>
    <row r="347" spans="1:32" x14ac:dyDescent="0.3">
      <c r="A347" s="35">
        <f>IF(Замеры!B343=0, " ", Замеры!B343)</f>
        <v>340</v>
      </c>
      <c r="B347" s="49" t="str">
        <f>Замеры!G343</f>
        <v xml:space="preserve">Группа от QF </v>
      </c>
      <c r="C347" s="49" t="str">
        <f>IF(Замеры!J343=0, " ", Замеры!J343)</f>
        <v xml:space="preserve"> </v>
      </c>
      <c r="D347" s="49" t="str">
        <f>IF(O347=0, " ", CONCATENATE(Замеры!T343,Замеры!U343,Замеры!V343,Замеры!W343,Замеры!AB343))</f>
        <v xml:space="preserve"> </v>
      </c>
      <c r="E347" s="49" t="str">
        <f>IF(Замеры!L343=0, " ", Замеры!L343)</f>
        <v xml:space="preserve"> </v>
      </c>
      <c r="F347" s="49" t="e">
        <f t="shared" si="136"/>
        <v>#VALUE!</v>
      </c>
      <c r="G347" s="51" t="str">
        <f t="shared" si="137"/>
        <v>-</v>
      </c>
      <c r="H347" s="52" t="str">
        <f t="shared" si="138"/>
        <v>-</v>
      </c>
      <c r="I347" s="51" t="str">
        <f t="shared" si="139"/>
        <v>-</v>
      </c>
      <c r="J347" s="29" t="str">
        <f t="shared" si="140"/>
        <v>-</v>
      </c>
      <c r="K347" s="46" t="str">
        <f t="shared" si="141"/>
        <v>-</v>
      </c>
      <c r="L347" s="29" t="str">
        <f t="shared" si="142"/>
        <v>-</v>
      </c>
      <c r="M347" s="29" t="str">
        <f t="shared" si="143"/>
        <v xml:space="preserve"> </v>
      </c>
      <c r="N347" s="29" t="str">
        <f t="shared" ca="1" si="144"/>
        <v xml:space="preserve"> </v>
      </c>
      <c r="O347" s="8">
        <f>Замеры!R343</f>
        <v>0</v>
      </c>
      <c r="P347" s="8" t="b">
        <f t="shared" si="132"/>
        <v>1</v>
      </c>
      <c r="Q347" s="8" t="b">
        <f t="shared" si="133"/>
        <v>1</v>
      </c>
      <c r="R347" s="8" t="b">
        <f t="shared" si="134"/>
        <v>1</v>
      </c>
      <c r="S347" s="8" t="s">
        <v>72</v>
      </c>
      <c r="T347" s="8" t="e">
        <f t="shared" si="145"/>
        <v>#VALUE!</v>
      </c>
      <c r="U347" s="12" t="s">
        <v>72</v>
      </c>
      <c r="V347" s="8" t="e">
        <f t="shared" si="146"/>
        <v>#VALUE!</v>
      </c>
      <c r="X347" s="13" t="str">
        <f t="shared" si="135"/>
        <v xml:space="preserve"> </v>
      </c>
      <c r="Y347" s="8" t="e">
        <f t="shared" si="147"/>
        <v>#VALUE!</v>
      </c>
      <c r="AA347" s="14" t="e">
        <f t="shared" ca="1" si="148"/>
        <v>#VALUE!</v>
      </c>
      <c r="AB347" s="14" t="e">
        <f t="shared" ca="1" si="149"/>
        <v>#VALUE!</v>
      </c>
      <c r="AC347" s="14" t="e">
        <f t="shared" ca="1" si="150"/>
        <v>#VALUE!</v>
      </c>
      <c r="AD347" s="8" t="e">
        <f t="shared" ca="1" si="151"/>
        <v>#VALUE!</v>
      </c>
      <c r="AE347" s="8" t="e">
        <f t="shared" ca="1" si="152"/>
        <v>#VALUE!</v>
      </c>
      <c r="AF347" s="8" t="e">
        <f t="shared" ca="1" si="153"/>
        <v>#VALUE!</v>
      </c>
    </row>
    <row r="348" spans="1:32" x14ac:dyDescent="0.3">
      <c r="A348" s="35">
        <f>IF(Замеры!B344=0, " ", Замеры!B344)</f>
        <v>341</v>
      </c>
      <c r="B348" s="49" t="str">
        <f>Замеры!G344</f>
        <v xml:space="preserve">Группа от QF </v>
      </c>
      <c r="C348" s="49" t="str">
        <f>IF(Замеры!J344=0, " ", Замеры!J344)</f>
        <v xml:space="preserve"> </v>
      </c>
      <c r="D348" s="49" t="str">
        <f>IF(O348=0, " ", CONCATENATE(Замеры!T344,Замеры!U344,Замеры!V344,Замеры!W344,Замеры!AB344))</f>
        <v xml:space="preserve"> </v>
      </c>
      <c r="E348" s="49" t="str">
        <f>IF(Замеры!L344=0, " ", Замеры!L344)</f>
        <v xml:space="preserve"> </v>
      </c>
      <c r="F348" s="49" t="e">
        <f t="shared" si="136"/>
        <v>#VALUE!</v>
      </c>
      <c r="G348" s="51" t="str">
        <f t="shared" si="137"/>
        <v>-</v>
      </c>
      <c r="H348" s="52" t="str">
        <f t="shared" si="138"/>
        <v>-</v>
      </c>
      <c r="I348" s="51" t="str">
        <f t="shared" si="139"/>
        <v>-</v>
      </c>
      <c r="J348" s="29" t="str">
        <f t="shared" si="140"/>
        <v>-</v>
      </c>
      <c r="K348" s="46" t="str">
        <f t="shared" si="141"/>
        <v>-</v>
      </c>
      <c r="L348" s="29" t="str">
        <f t="shared" si="142"/>
        <v>-</v>
      </c>
      <c r="M348" s="29" t="str">
        <f t="shared" si="143"/>
        <v xml:space="preserve"> </v>
      </c>
      <c r="N348" s="29" t="str">
        <f t="shared" ca="1" si="144"/>
        <v xml:space="preserve"> </v>
      </c>
      <c r="O348" s="8">
        <f>Замеры!R344</f>
        <v>0</v>
      </c>
      <c r="P348" s="8" t="b">
        <f t="shared" si="132"/>
        <v>1</v>
      </c>
      <c r="Q348" s="8" t="b">
        <f t="shared" si="133"/>
        <v>1</v>
      </c>
      <c r="R348" s="8" t="b">
        <f t="shared" si="134"/>
        <v>1</v>
      </c>
      <c r="S348" s="8" t="s">
        <v>72</v>
      </c>
      <c r="T348" s="8" t="e">
        <f t="shared" si="145"/>
        <v>#VALUE!</v>
      </c>
      <c r="U348" s="12" t="s">
        <v>72</v>
      </c>
      <c r="V348" s="8" t="e">
        <f t="shared" si="146"/>
        <v>#VALUE!</v>
      </c>
      <c r="X348" s="13" t="str">
        <f t="shared" si="135"/>
        <v xml:space="preserve"> </v>
      </c>
      <c r="Y348" s="8" t="e">
        <f t="shared" si="147"/>
        <v>#VALUE!</v>
      </c>
      <c r="AA348" s="14" t="e">
        <f t="shared" ca="1" si="148"/>
        <v>#VALUE!</v>
      </c>
      <c r="AB348" s="14" t="e">
        <f t="shared" ca="1" si="149"/>
        <v>#VALUE!</v>
      </c>
      <c r="AC348" s="14" t="e">
        <f t="shared" ca="1" si="150"/>
        <v>#VALUE!</v>
      </c>
      <c r="AD348" s="8" t="e">
        <f t="shared" ca="1" si="151"/>
        <v>#VALUE!</v>
      </c>
      <c r="AE348" s="8" t="e">
        <f t="shared" ca="1" si="152"/>
        <v>#VALUE!</v>
      </c>
      <c r="AF348" s="8" t="e">
        <f t="shared" ca="1" si="153"/>
        <v>#VALUE!</v>
      </c>
    </row>
    <row r="349" spans="1:32" x14ac:dyDescent="0.3">
      <c r="A349" s="35">
        <f>IF(Замеры!B345=0, " ", Замеры!B345)</f>
        <v>342</v>
      </c>
      <c r="B349" s="49" t="str">
        <f>Замеры!G345</f>
        <v xml:space="preserve">Группа от QF </v>
      </c>
      <c r="C349" s="49" t="str">
        <f>IF(Замеры!J345=0, " ", Замеры!J345)</f>
        <v xml:space="preserve"> </v>
      </c>
      <c r="D349" s="49" t="str">
        <f>IF(O349=0, " ", CONCATENATE(Замеры!T345,Замеры!U345,Замеры!V345,Замеры!W345,Замеры!AB345))</f>
        <v xml:space="preserve"> </v>
      </c>
      <c r="E349" s="49" t="str">
        <f>IF(Замеры!L345=0, " ", Замеры!L345)</f>
        <v xml:space="preserve"> </v>
      </c>
      <c r="F349" s="49" t="e">
        <f t="shared" si="136"/>
        <v>#VALUE!</v>
      </c>
      <c r="G349" s="51" t="str">
        <f t="shared" si="137"/>
        <v>-</v>
      </c>
      <c r="H349" s="52" t="str">
        <f t="shared" si="138"/>
        <v>-</v>
      </c>
      <c r="I349" s="51" t="str">
        <f t="shared" si="139"/>
        <v>-</v>
      </c>
      <c r="J349" s="29" t="str">
        <f t="shared" si="140"/>
        <v>-</v>
      </c>
      <c r="K349" s="46" t="str">
        <f t="shared" si="141"/>
        <v>-</v>
      </c>
      <c r="L349" s="29" t="str">
        <f t="shared" si="142"/>
        <v>-</v>
      </c>
      <c r="M349" s="29" t="str">
        <f t="shared" si="143"/>
        <v xml:space="preserve"> </v>
      </c>
      <c r="N349" s="29" t="str">
        <f t="shared" ca="1" si="144"/>
        <v xml:space="preserve"> </v>
      </c>
      <c r="O349" s="8">
        <f>Замеры!R345</f>
        <v>0</v>
      </c>
      <c r="P349" s="8" t="b">
        <f t="shared" si="132"/>
        <v>1</v>
      </c>
      <c r="Q349" s="8" t="b">
        <f t="shared" si="133"/>
        <v>1</v>
      </c>
      <c r="R349" s="8" t="b">
        <f t="shared" si="134"/>
        <v>1</v>
      </c>
      <c r="S349" s="8" t="s">
        <v>72</v>
      </c>
      <c r="T349" s="8" t="e">
        <f t="shared" si="145"/>
        <v>#VALUE!</v>
      </c>
      <c r="U349" s="12" t="s">
        <v>72</v>
      </c>
      <c r="V349" s="8" t="e">
        <f t="shared" si="146"/>
        <v>#VALUE!</v>
      </c>
      <c r="X349" s="13" t="str">
        <f t="shared" si="135"/>
        <v xml:space="preserve"> </v>
      </c>
      <c r="Y349" s="8" t="e">
        <f t="shared" si="147"/>
        <v>#VALUE!</v>
      </c>
      <c r="AA349" s="14" t="e">
        <f t="shared" ca="1" si="148"/>
        <v>#VALUE!</v>
      </c>
      <c r="AB349" s="14" t="e">
        <f t="shared" ca="1" si="149"/>
        <v>#VALUE!</v>
      </c>
      <c r="AC349" s="14" t="e">
        <f t="shared" ca="1" si="150"/>
        <v>#VALUE!</v>
      </c>
      <c r="AD349" s="8" t="e">
        <f t="shared" ca="1" si="151"/>
        <v>#VALUE!</v>
      </c>
      <c r="AE349" s="8" t="e">
        <f t="shared" ca="1" si="152"/>
        <v>#VALUE!</v>
      </c>
      <c r="AF349" s="8" t="e">
        <f t="shared" ca="1" si="153"/>
        <v>#VALUE!</v>
      </c>
    </row>
    <row r="350" spans="1:32" x14ac:dyDescent="0.3">
      <c r="A350" s="35">
        <f>IF(Замеры!B346=0, " ", Замеры!B346)</f>
        <v>343</v>
      </c>
      <c r="B350" s="49" t="str">
        <f>Замеры!G346</f>
        <v xml:space="preserve">Группа от QF </v>
      </c>
      <c r="C350" s="49" t="str">
        <f>IF(Замеры!J346=0, " ", Замеры!J346)</f>
        <v xml:space="preserve"> </v>
      </c>
      <c r="D350" s="49" t="str">
        <f>IF(O350=0, " ", CONCATENATE(Замеры!T346,Замеры!U346,Замеры!V346,Замеры!W346,Замеры!AB346))</f>
        <v xml:space="preserve"> </v>
      </c>
      <c r="E350" s="49" t="str">
        <f>IF(Замеры!L346=0, " ", Замеры!L346)</f>
        <v xml:space="preserve"> </v>
      </c>
      <c r="F350" s="49" t="e">
        <f t="shared" si="136"/>
        <v>#VALUE!</v>
      </c>
      <c r="G350" s="51" t="str">
        <f t="shared" si="137"/>
        <v>-</v>
      </c>
      <c r="H350" s="52" t="str">
        <f t="shared" si="138"/>
        <v>-</v>
      </c>
      <c r="I350" s="51" t="str">
        <f t="shared" si="139"/>
        <v>-</v>
      </c>
      <c r="J350" s="29" t="str">
        <f t="shared" si="140"/>
        <v>-</v>
      </c>
      <c r="K350" s="46" t="str">
        <f t="shared" si="141"/>
        <v>-</v>
      </c>
      <c r="L350" s="29" t="str">
        <f t="shared" si="142"/>
        <v>-</v>
      </c>
      <c r="M350" s="29" t="str">
        <f t="shared" si="143"/>
        <v xml:space="preserve"> </v>
      </c>
      <c r="N350" s="29" t="str">
        <f t="shared" ca="1" si="144"/>
        <v xml:space="preserve"> </v>
      </c>
      <c r="O350" s="8">
        <f>Замеры!R346</f>
        <v>0</v>
      </c>
      <c r="P350" s="8" t="b">
        <f t="shared" si="132"/>
        <v>1</v>
      </c>
      <c r="Q350" s="8" t="b">
        <f t="shared" si="133"/>
        <v>1</v>
      </c>
      <c r="R350" s="8" t="b">
        <f t="shared" si="134"/>
        <v>1</v>
      </c>
      <c r="S350" s="8" t="s">
        <v>72</v>
      </c>
      <c r="T350" s="8" t="e">
        <f t="shared" si="145"/>
        <v>#VALUE!</v>
      </c>
      <c r="U350" s="12" t="s">
        <v>72</v>
      </c>
      <c r="V350" s="8" t="e">
        <f t="shared" si="146"/>
        <v>#VALUE!</v>
      </c>
      <c r="X350" s="13" t="str">
        <f t="shared" si="135"/>
        <v xml:space="preserve"> </v>
      </c>
      <c r="Y350" s="8" t="e">
        <f t="shared" si="147"/>
        <v>#VALUE!</v>
      </c>
      <c r="AA350" s="14" t="e">
        <f t="shared" ca="1" si="148"/>
        <v>#VALUE!</v>
      </c>
      <c r="AB350" s="14" t="e">
        <f t="shared" ca="1" si="149"/>
        <v>#VALUE!</v>
      </c>
      <c r="AC350" s="14" t="e">
        <f t="shared" ca="1" si="150"/>
        <v>#VALUE!</v>
      </c>
      <c r="AD350" s="8" t="e">
        <f t="shared" ca="1" si="151"/>
        <v>#VALUE!</v>
      </c>
      <c r="AE350" s="8" t="e">
        <f t="shared" ca="1" si="152"/>
        <v>#VALUE!</v>
      </c>
      <c r="AF350" s="8" t="e">
        <f t="shared" ca="1" si="153"/>
        <v>#VALUE!</v>
      </c>
    </row>
    <row r="351" spans="1:32" x14ac:dyDescent="0.3">
      <c r="A351" s="35">
        <f>IF(Замеры!B347=0, " ", Замеры!B347)</f>
        <v>344</v>
      </c>
      <c r="B351" s="49" t="str">
        <f>Замеры!G347</f>
        <v xml:space="preserve">Группа от QF </v>
      </c>
      <c r="C351" s="49" t="str">
        <f>IF(Замеры!J347=0, " ", Замеры!J347)</f>
        <v xml:space="preserve"> </v>
      </c>
      <c r="D351" s="49" t="str">
        <f>IF(O351=0, " ", CONCATENATE(Замеры!T347,Замеры!U347,Замеры!V347,Замеры!W347,Замеры!AB347))</f>
        <v xml:space="preserve"> </v>
      </c>
      <c r="E351" s="49" t="str">
        <f>IF(Замеры!L347=0, " ", Замеры!L347)</f>
        <v xml:space="preserve"> </v>
      </c>
      <c r="F351" s="49" t="e">
        <f t="shared" si="136"/>
        <v>#VALUE!</v>
      </c>
      <c r="G351" s="51" t="str">
        <f t="shared" si="137"/>
        <v>-</v>
      </c>
      <c r="H351" s="52" t="str">
        <f t="shared" si="138"/>
        <v>-</v>
      </c>
      <c r="I351" s="51" t="str">
        <f t="shared" si="139"/>
        <v>-</v>
      </c>
      <c r="J351" s="29" t="str">
        <f t="shared" si="140"/>
        <v>-</v>
      </c>
      <c r="K351" s="46" t="str">
        <f t="shared" si="141"/>
        <v>-</v>
      </c>
      <c r="L351" s="29" t="str">
        <f t="shared" si="142"/>
        <v>-</v>
      </c>
      <c r="M351" s="29" t="str">
        <f t="shared" si="143"/>
        <v xml:space="preserve"> </v>
      </c>
      <c r="N351" s="29" t="str">
        <f t="shared" ca="1" si="144"/>
        <v xml:space="preserve"> </v>
      </c>
      <c r="O351" s="8">
        <f>Замеры!R347</f>
        <v>0</v>
      </c>
      <c r="P351" s="8" t="b">
        <f t="shared" si="132"/>
        <v>1</v>
      </c>
      <c r="Q351" s="8" t="b">
        <f t="shared" si="133"/>
        <v>1</v>
      </c>
      <c r="R351" s="8" t="b">
        <f t="shared" si="134"/>
        <v>1</v>
      </c>
      <c r="S351" s="8" t="s">
        <v>72</v>
      </c>
      <c r="T351" s="8" t="e">
        <f t="shared" si="145"/>
        <v>#VALUE!</v>
      </c>
      <c r="U351" s="12" t="s">
        <v>72</v>
      </c>
      <c r="V351" s="8" t="e">
        <f t="shared" si="146"/>
        <v>#VALUE!</v>
      </c>
      <c r="X351" s="13" t="str">
        <f t="shared" si="135"/>
        <v xml:space="preserve"> </v>
      </c>
      <c r="Y351" s="8" t="e">
        <f t="shared" si="147"/>
        <v>#VALUE!</v>
      </c>
      <c r="AA351" s="14" t="e">
        <f t="shared" ca="1" si="148"/>
        <v>#VALUE!</v>
      </c>
      <c r="AB351" s="14" t="e">
        <f t="shared" ca="1" si="149"/>
        <v>#VALUE!</v>
      </c>
      <c r="AC351" s="14" t="e">
        <f t="shared" ca="1" si="150"/>
        <v>#VALUE!</v>
      </c>
      <c r="AD351" s="8" t="e">
        <f t="shared" ca="1" si="151"/>
        <v>#VALUE!</v>
      </c>
      <c r="AE351" s="8" t="e">
        <f t="shared" ca="1" si="152"/>
        <v>#VALUE!</v>
      </c>
      <c r="AF351" s="8" t="e">
        <f t="shared" ca="1" si="153"/>
        <v>#VALUE!</v>
      </c>
    </row>
    <row r="352" spans="1:32" x14ac:dyDescent="0.3">
      <c r="A352" s="35">
        <f>IF(Замеры!B348=0, " ", Замеры!B348)</f>
        <v>345</v>
      </c>
      <c r="B352" s="49" t="str">
        <f>Замеры!G348</f>
        <v xml:space="preserve">Группа от QF </v>
      </c>
      <c r="C352" s="49" t="str">
        <f>IF(Замеры!J348=0, " ", Замеры!J348)</f>
        <v xml:space="preserve"> </v>
      </c>
      <c r="D352" s="49" t="str">
        <f>IF(O352=0, " ", CONCATENATE(Замеры!T348,Замеры!U348,Замеры!V348,Замеры!W348,Замеры!AB348))</f>
        <v xml:space="preserve"> </v>
      </c>
      <c r="E352" s="49" t="str">
        <f>IF(Замеры!L348=0, " ", Замеры!L348)</f>
        <v xml:space="preserve"> </v>
      </c>
      <c r="F352" s="49" t="e">
        <f t="shared" si="136"/>
        <v>#VALUE!</v>
      </c>
      <c r="G352" s="51" t="str">
        <f t="shared" si="137"/>
        <v>-</v>
      </c>
      <c r="H352" s="52" t="str">
        <f t="shared" si="138"/>
        <v>-</v>
      </c>
      <c r="I352" s="51" t="str">
        <f t="shared" si="139"/>
        <v>-</v>
      </c>
      <c r="J352" s="29" t="str">
        <f t="shared" si="140"/>
        <v>-</v>
      </c>
      <c r="K352" s="46" t="str">
        <f t="shared" si="141"/>
        <v>-</v>
      </c>
      <c r="L352" s="29" t="str">
        <f t="shared" si="142"/>
        <v>-</v>
      </c>
      <c r="M352" s="29" t="str">
        <f t="shared" si="143"/>
        <v xml:space="preserve"> </v>
      </c>
      <c r="N352" s="29" t="str">
        <f t="shared" ca="1" si="144"/>
        <v xml:space="preserve"> </v>
      </c>
      <c r="O352" s="8">
        <f>Замеры!R348</f>
        <v>0</v>
      </c>
      <c r="P352" s="8" t="b">
        <f t="shared" si="132"/>
        <v>1</v>
      </c>
      <c r="Q352" s="8" t="b">
        <f t="shared" si="133"/>
        <v>1</v>
      </c>
      <c r="R352" s="8" t="b">
        <f t="shared" si="134"/>
        <v>1</v>
      </c>
      <c r="S352" s="8" t="s">
        <v>72</v>
      </c>
      <c r="T352" s="8" t="e">
        <f t="shared" si="145"/>
        <v>#VALUE!</v>
      </c>
      <c r="U352" s="12" t="s">
        <v>72</v>
      </c>
      <c r="V352" s="8" t="e">
        <f t="shared" si="146"/>
        <v>#VALUE!</v>
      </c>
      <c r="X352" s="13" t="str">
        <f t="shared" si="135"/>
        <v xml:space="preserve"> </v>
      </c>
      <c r="Y352" s="8" t="e">
        <f t="shared" si="147"/>
        <v>#VALUE!</v>
      </c>
      <c r="AA352" s="14" t="e">
        <f t="shared" ca="1" si="148"/>
        <v>#VALUE!</v>
      </c>
      <c r="AB352" s="14" t="e">
        <f t="shared" ca="1" si="149"/>
        <v>#VALUE!</v>
      </c>
      <c r="AC352" s="14" t="e">
        <f t="shared" ca="1" si="150"/>
        <v>#VALUE!</v>
      </c>
      <c r="AD352" s="8" t="e">
        <f t="shared" ca="1" si="151"/>
        <v>#VALUE!</v>
      </c>
      <c r="AE352" s="8" t="e">
        <f t="shared" ca="1" si="152"/>
        <v>#VALUE!</v>
      </c>
      <c r="AF352" s="8" t="e">
        <f t="shared" ca="1" si="153"/>
        <v>#VALUE!</v>
      </c>
    </row>
    <row r="353" spans="1:32" x14ac:dyDescent="0.3">
      <c r="A353" s="35">
        <f>IF(Замеры!B349=0, " ", Замеры!B349)</f>
        <v>346</v>
      </c>
      <c r="B353" s="49" t="str">
        <f>Замеры!G349</f>
        <v xml:space="preserve">Группа от QF </v>
      </c>
      <c r="C353" s="49" t="str">
        <f>IF(Замеры!J349=0, " ", Замеры!J349)</f>
        <v xml:space="preserve"> </v>
      </c>
      <c r="D353" s="49" t="str">
        <f>IF(O353=0, " ", CONCATENATE(Замеры!T349,Замеры!U349,Замеры!V349,Замеры!W349,Замеры!AB349))</f>
        <v xml:space="preserve"> </v>
      </c>
      <c r="E353" s="49" t="str">
        <f>IF(Замеры!L349=0, " ", Замеры!L349)</f>
        <v xml:space="preserve"> </v>
      </c>
      <c r="F353" s="49" t="e">
        <f t="shared" si="136"/>
        <v>#VALUE!</v>
      </c>
      <c r="G353" s="51" t="str">
        <f t="shared" si="137"/>
        <v>-</v>
      </c>
      <c r="H353" s="52" t="str">
        <f t="shared" si="138"/>
        <v>-</v>
      </c>
      <c r="I353" s="51" t="str">
        <f t="shared" si="139"/>
        <v>-</v>
      </c>
      <c r="J353" s="29" t="str">
        <f t="shared" si="140"/>
        <v>-</v>
      </c>
      <c r="K353" s="46" t="str">
        <f t="shared" si="141"/>
        <v>-</v>
      </c>
      <c r="L353" s="29" t="str">
        <f t="shared" si="142"/>
        <v>-</v>
      </c>
      <c r="M353" s="29" t="str">
        <f t="shared" si="143"/>
        <v xml:space="preserve"> </v>
      </c>
      <c r="N353" s="29" t="str">
        <f t="shared" ca="1" si="144"/>
        <v xml:space="preserve"> </v>
      </c>
      <c r="O353" s="8">
        <f>Замеры!R349</f>
        <v>0</v>
      </c>
      <c r="P353" s="8" t="b">
        <f t="shared" si="132"/>
        <v>1</v>
      </c>
      <c r="Q353" s="8" t="b">
        <f t="shared" si="133"/>
        <v>1</v>
      </c>
      <c r="R353" s="8" t="b">
        <f t="shared" si="134"/>
        <v>1</v>
      </c>
      <c r="S353" s="8" t="s">
        <v>72</v>
      </c>
      <c r="T353" s="8" t="e">
        <f t="shared" si="145"/>
        <v>#VALUE!</v>
      </c>
      <c r="U353" s="12" t="s">
        <v>72</v>
      </c>
      <c r="V353" s="8" t="e">
        <f t="shared" si="146"/>
        <v>#VALUE!</v>
      </c>
      <c r="X353" s="13" t="str">
        <f t="shared" si="135"/>
        <v xml:space="preserve"> </v>
      </c>
      <c r="Y353" s="8" t="e">
        <f t="shared" si="147"/>
        <v>#VALUE!</v>
      </c>
      <c r="AA353" s="14" t="e">
        <f t="shared" ca="1" si="148"/>
        <v>#VALUE!</v>
      </c>
      <c r="AB353" s="14" t="e">
        <f t="shared" ca="1" si="149"/>
        <v>#VALUE!</v>
      </c>
      <c r="AC353" s="14" t="e">
        <f t="shared" ca="1" si="150"/>
        <v>#VALUE!</v>
      </c>
      <c r="AD353" s="8" t="e">
        <f t="shared" ca="1" si="151"/>
        <v>#VALUE!</v>
      </c>
      <c r="AE353" s="8" t="e">
        <f t="shared" ca="1" si="152"/>
        <v>#VALUE!</v>
      </c>
      <c r="AF353" s="8" t="e">
        <f t="shared" ca="1" si="153"/>
        <v>#VALUE!</v>
      </c>
    </row>
    <row r="354" spans="1:32" x14ac:dyDescent="0.3">
      <c r="A354" s="35">
        <f>IF(Замеры!B350=0, " ", Замеры!B350)</f>
        <v>347</v>
      </c>
      <c r="B354" s="49" t="str">
        <f>Замеры!G350</f>
        <v xml:space="preserve">Группа от QF </v>
      </c>
      <c r="C354" s="49" t="str">
        <f>IF(Замеры!J350=0, " ", Замеры!J350)</f>
        <v xml:space="preserve"> </v>
      </c>
      <c r="D354" s="49" t="str">
        <f>IF(O354=0, " ", CONCATENATE(Замеры!T350,Замеры!U350,Замеры!V350,Замеры!W350,Замеры!AB350))</f>
        <v xml:space="preserve"> </v>
      </c>
      <c r="E354" s="49" t="str">
        <f>IF(Замеры!L350=0, " ", Замеры!L350)</f>
        <v xml:space="preserve"> </v>
      </c>
      <c r="F354" s="49" t="e">
        <f t="shared" si="136"/>
        <v>#VALUE!</v>
      </c>
      <c r="G354" s="51" t="str">
        <f t="shared" si="137"/>
        <v>-</v>
      </c>
      <c r="H354" s="52" t="str">
        <f t="shared" si="138"/>
        <v>-</v>
      </c>
      <c r="I354" s="51" t="str">
        <f t="shared" si="139"/>
        <v>-</v>
      </c>
      <c r="J354" s="29" t="str">
        <f t="shared" si="140"/>
        <v>-</v>
      </c>
      <c r="K354" s="46" t="str">
        <f t="shared" si="141"/>
        <v>-</v>
      </c>
      <c r="L354" s="29" t="str">
        <f t="shared" si="142"/>
        <v>-</v>
      </c>
      <c r="M354" s="29" t="str">
        <f t="shared" si="143"/>
        <v xml:space="preserve"> </v>
      </c>
      <c r="N354" s="29" t="str">
        <f t="shared" ca="1" si="144"/>
        <v xml:space="preserve"> </v>
      </c>
      <c r="O354" s="8">
        <f>Замеры!R350</f>
        <v>0</v>
      </c>
      <c r="P354" s="8" t="b">
        <f t="shared" si="132"/>
        <v>1</v>
      </c>
      <c r="Q354" s="8" t="b">
        <f t="shared" si="133"/>
        <v>1</v>
      </c>
      <c r="R354" s="8" t="b">
        <f t="shared" si="134"/>
        <v>1</v>
      </c>
      <c r="S354" s="8" t="s">
        <v>72</v>
      </c>
      <c r="T354" s="8" t="e">
        <f t="shared" si="145"/>
        <v>#VALUE!</v>
      </c>
      <c r="U354" s="12" t="s">
        <v>72</v>
      </c>
      <c r="V354" s="8" t="e">
        <f t="shared" si="146"/>
        <v>#VALUE!</v>
      </c>
      <c r="X354" s="13" t="str">
        <f t="shared" si="135"/>
        <v xml:space="preserve"> </v>
      </c>
      <c r="Y354" s="8" t="e">
        <f t="shared" si="147"/>
        <v>#VALUE!</v>
      </c>
      <c r="AA354" s="14" t="e">
        <f t="shared" ca="1" si="148"/>
        <v>#VALUE!</v>
      </c>
      <c r="AB354" s="14" t="e">
        <f t="shared" ca="1" si="149"/>
        <v>#VALUE!</v>
      </c>
      <c r="AC354" s="14" t="e">
        <f t="shared" ca="1" si="150"/>
        <v>#VALUE!</v>
      </c>
      <c r="AD354" s="8" t="e">
        <f t="shared" ca="1" si="151"/>
        <v>#VALUE!</v>
      </c>
      <c r="AE354" s="8" t="e">
        <f t="shared" ca="1" si="152"/>
        <v>#VALUE!</v>
      </c>
      <c r="AF354" s="8" t="e">
        <f t="shared" ca="1" si="153"/>
        <v>#VALUE!</v>
      </c>
    </row>
    <row r="355" spans="1:32" x14ac:dyDescent="0.3">
      <c r="A355" s="35">
        <f>IF(Замеры!B351=0, " ", Замеры!B351)</f>
        <v>348</v>
      </c>
      <c r="B355" s="49" t="str">
        <f>Замеры!G351</f>
        <v xml:space="preserve">Группа от QF </v>
      </c>
      <c r="C355" s="49" t="str">
        <f>IF(Замеры!J351=0, " ", Замеры!J351)</f>
        <v xml:space="preserve"> </v>
      </c>
      <c r="D355" s="49" t="str">
        <f>IF(O355=0, " ", CONCATENATE(Замеры!T351,Замеры!U351,Замеры!V351,Замеры!W351,Замеры!AB351))</f>
        <v xml:space="preserve"> </v>
      </c>
      <c r="E355" s="49" t="str">
        <f>IF(Замеры!L351=0, " ", Замеры!L351)</f>
        <v xml:space="preserve"> </v>
      </c>
      <c r="F355" s="49" t="e">
        <f t="shared" si="136"/>
        <v>#VALUE!</v>
      </c>
      <c r="G355" s="51" t="str">
        <f t="shared" si="137"/>
        <v>-</v>
      </c>
      <c r="H355" s="52" t="str">
        <f t="shared" si="138"/>
        <v>-</v>
      </c>
      <c r="I355" s="51" t="str">
        <f t="shared" si="139"/>
        <v>-</v>
      </c>
      <c r="J355" s="29" t="str">
        <f t="shared" si="140"/>
        <v>-</v>
      </c>
      <c r="K355" s="46" t="str">
        <f t="shared" si="141"/>
        <v>-</v>
      </c>
      <c r="L355" s="29" t="str">
        <f t="shared" si="142"/>
        <v>-</v>
      </c>
      <c r="M355" s="29" t="str">
        <f t="shared" si="143"/>
        <v xml:space="preserve"> </v>
      </c>
      <c r="N355" s="29" t="str">
        <f t="shared" ca="1" si="144"/>
        <v xml:space="preserve"> </v>
      </c>
      <c r="O355" s="8">
        <f>Замеры!R351</f>
        <v>0</v>
      </c>
      <c r="P355" s="8" t="b">
        <f t="shared" si="132"/>
        <v>1</v>
      </c>
      <c r="Q355" s="8" t="b">
        <f t="shared" si="133"/>
        <v>1</v>
      </c>
      <c r="R355" s="8" t="b">
        <f t="shared" si="134"/>
        <v>1</v>
      </c>
      <c r="S355" s="8" t="s">
        <v>72</v>
      </c>
      <c r="T355" s="8" t="e">
        <f t="shared" si="145"/>
        <v>#VALUE!</v>
      </c>
      <c r="U355" s="12" t="s">
        <v>72</v>
      </c>
      <c r="V355" s="8" t="e">
        <f t="shared" si="146"/>
        <v>#VALUE!</v>
      </c>
      <c r="X355" s="13" t="str">
        <f t="shared" si="135"/>
        <v xml:space="preserve"> </v>
      </c>
      <c r="Y355" s="8" t="e">
        <f t="shared" si="147"/>
        <v>#VALUE!</v>
      </c>
      <c r="AA355" s="14" t="e">
        <f t="shared" ca="1" si="148"/>
        <v>#VALUE!</v>
      </c>
      <c r="AB355" s="14" t="e">
        <f t="shared" ca="1" si="149"/>
        <v>#VALUE!</v>
      </c>
      <c r="AC355" s="14" t="e">
        <f t="shared" ca="1" si="150"/>
        <v>#VALUE!</v>
      </c>
      <c r="AD355" s="8" t="e">
        <f t="shared" ca="1" si="151"/>
        <v>#VALUE!</v>
      </c>
      <c r="AE355" s="8" t="e">
        <f t="shared" ca="1" si="152"/>
        <v>#VALUE!</v>
      </c>
      <c r="AF355" s="8" t="e">
        <f t="shared" ca="1" si="153"/>
        <v>#VALUE!</v>
      </c>
    </row>
    <row r="356" spans="1:32" x14ac:dyDescent="0.3">
      <c r="A356" s="35">
        <f>IF(Замеры!B352=0, " ", Замеры!B352)</f>
        <v>349</v>
      </c>
      <c r="B356" s="49" t="str">
        <f>Замеры!G352</f>
        <v xml:space="preserve">Группа от QF </v>
      </c>
      <c r="C356" s="49" t="str">
        <f>IF(Замеры!J352=0, " ", Замеры!J352)</f>
        <v xml:space="preserve"> </v>
      </c>
      <c r="D356" s="49" t="str">
        <f>IF(O356=0, " ", CONCATENATE(Замеры!T352,Замеры!U352,Замеры!V352,Замеры!W352,Замеры!AB352))</f>
        <v xml:space="preserve"> </v>
      </c>
      <c r="E356" s="49" t="str">
        <f>IF(Замеры!L352=0, " ", Замеры!L352)</f>
        <v xml:space="preserve"> </v>
      </c>
      <c r="F356" s="49" t="e">
        <f t="shared" si="136"/>
        <v>#VALUE!</v>
      </c>
      <c r="G356" s="51" t="str">
        <f t="shared" si="137"/>
        <v>-</v>
      </c>
      <c r="H356" s="52" t="str">
        <f t="shared" si="138"/>
        <v>-</v>
      </c>
      <c r="I356" s="51" t="str">
        <f t="shared" si="139"/>
        <v>-</v>
      </c>
      <c r="J356" s="29" t="str">
        <f t="shared" si="140"/>
        <v>-</v>
      </c>
      <c r="K356" s="46" t="str">
        <f t="shared" si="141"/>
        <v>-</v>
      </c>
      <c r="L356" s="29" t="str">
        <f t="shared" si="142"/>
        <v>-</v>
      </c>
      <c r="M356" s="29" t="str">
        <f t="shared" si="143"/>
        <v xml:space="preserve"> </v>
      </c>
      <c r="N356" s="29" t="str">
        <f t="shared" ca="1" si="144"/>
        <v xml:space="preserve"> </v>
      </c>
      <c r="O356" s="8">
        <f>Замеры!R352</f>
        <v>0</v>
      </c>
      <c r="P356" s="8" t="b">
        <f t="shared" si="132"/>
        <v>1</v>
      </c>
      <c r="Q356" s="8" t="b">
        <f t="shared" si="133"/>
        <v>1</v>
      </c>
      <c r="R356" s="8" t="b">
        <f t="shared" si="134"/>
        <v>1</v>
      </c>
      <c r="S356" s="8" t="s">
        <v>72</v>
      </c>
      <c r="T356" s="8" t="e">
        <f t="shared" si="145"/>
        <v>#VALUE!</v>
      </c>
      <c r="U356" s="12" t="s">
        <v>72</v>
      </c>
      <c r="V356" s="8" t="e">
        <f t="shared" si="146"/>
        <v>#VALUE!</v>
      </c>
      <c r="X356" s="13" t="str">
        <f t="shared" si="135"/>
        <v xml:space="preserve"> </v>
      </c>
      <c r="Y356" s="8" t="e">
        <f t="shared" si="147"/>
        <v>#VALUE!</v>
      </c>
      <c r="AA356" s="14" t="e">
        <f t="shared" ca="1" si="148"/>
        <v>#VALUE!</v>
      </c>
      <c r="AB356" s="14" t="e">
        <f t="shared" ca="1" si="149"/>
        <v>#VALUE!</v>
      </c>
      <c r="AC356" s="14" t="e">
        <f t="shared" ca="1" si="150"/>
        <v>#VALUE!</v>
      </c>
      <c r="AD356" s="8" t="e">
        <f t="shared" ca="1" si="151"/>
        <v>#VALUE!</v>
      </c>
      <c r="AE356" s="8" t="e">
        <f t="shared" ca="1" si="152"/>
        <v>#VALUE!</v>
      </c>
      <c r="AF356" s="8" t="e">
        <f t="shared" ca="1" si="153"/>
        <v>#VALUE!</v>
      </c>
    </row>
    <row r="357" spans="1:32" x14ac:dyDescent="0.3">
      <c r="A357" s="35">
        <f>IF(Замеры!B353=0, " ", Замеры!B353)</f>
        <v>350</v>
      </c>
      <c r="B357" s="49" t="str">
        <f>Замеры!G353</f>
        <v xml:space="preserve">Группа от QF </v>
      </c>
      <c r="C357" s="49" t="str">
        <f>IF(Замеры!J353=0, " ", Замеры!J353)</f>
        <v xml:space="preserve"> </v>
      </c>
      <c r="D357" s="49" t="str">
        <f>IF(O357=0, " ", CONCATENATE(Замеры!T353,Замеры!U353,Замеры!V353,Замеры!W353,Замеры!AB353))</f>
        <v xml:space="preserve"> </v>
      </c>
      <c r="E357" s="49" t="str">
        <f>IF(Замеры!L353=0, " ", Замеры!L353)</f>
        <v xml:space="preserve"> </v>
      </c>
      <c r="F357" s="49" t="e">
        <f t="shared" si="136"/>
        <v>#VALUE!</v>
      </c>
      <c r="G357" s="51" t="str">
        <f t="shared" si="137"/>
        <v>-</v>
      </c>
      <c r="H357" s="52" t="str">
        <f t="shared" si="138"/>
        <v>-</v>
      </c>
      <c r="I357" s="51" t="str">
        <f t="shared" si="139"/>
        <v>-</v>
      </c>
      <c r="J357" s="29" t="str">
        <f t="shared" si="140"/>
        <v>-</v>
      </c>
      <c r="K357" s="46" t="str">
        <f t="shared" si="141"/>
        <v>-</v>
      </c>
      <c r="L357" s="29" t="str">
        <f t="shared" si="142"/>
        <v>-</v>
      </c>
      <c r="M357" s="29" t="str">
        <f t="shared" si="143"/>
        <v xml:space="preserve"> </v>
      </c>
      <c r="N357" s="29" t="str">
        <f t="shared" ca="1" si="144"/>
        <v xml:space="preserve"> </v>
      </c>
      <c r="O357" s="8">
        <f>Замеры!R353</f>
        <v>0</v>
      </c>
      <c r="P357" s="8" t="b">
        <f t="shared" si="132"/>
        <v>1</v>
      </c>
      <c r="Q357" s="8" t="b">
        <f t="shared" si="133"/>
        <v>1</v>
      </c>
      <c r="R357" s="8" t="b">
        <f t="shared" si="134"/>
        <v>1</v>
      </c>
      <c r="S357" s="8" t="s">
        <v>72</v>
      </c>
      <c r="T357" s="8" t="e">
        <f t="shared" si="145"/>
        <v>#VALUE!</v>
      </c>
      <c r="U357" s="12" t="s">
        <v>72</v>
      </c>
      <c r="V357" s="8" t="e">
        <f t="shared" si="146"/>
        <v>#VALUE!</v>
      </c>
      <c r="X357" s="13" t="str">
        <f t="shared" si="135"/>
        <v xml:space="preserve"> </v>
      </c>
      <c r="Y357" s="8" t="e">
        <f t="shared" si="147"/>
        <v>#VALUE!</v>
      </c>
      <c r="AA357" s="14" t="e">
        <f t="shared" ca="1" si="148"/>
        <v>#VALUE!</v>
      </c>
      <c r="AB357" s="14" t="e">
        <f t="shared" ca="1" si="149"/>
        <v>#VALUE!</v>
      </c>
      <c r="AC357" s="14" t="e">
        <f t="shared" ca="1" si="150"/>
        <v>#VALUE!</v>
      </c>
      <c r="AD357" s="8" t="e">
        <f t="shared" ca="1" si="151"/>
        <v>#VALUE!</v>
      </c>
      <c r="AE357" s="8" t="e">
        <f t="shared" ca="1" si="152"/>
        <v>#VALUE!</v>
      </c>
      <c r="AF357" s="8" t="e">
        <f t="shared" ca="1" si="153"/>
        <v>#VALUE!</v>
      </c>
    </row>
    <row r="358" spans="1:32" x14ac:dyDescent="0.3">
      <c r="A358" s="35">
        <f>IF(Замеры!B354=0, " ", Замеры!B354)</f>
        <v>351</v>
      </c>
      <c r="B358" s="49" t="str">
        <f>Замеры!G354</f>
        <v xml:space="preserve">Группа от QF </v>
      </c>
      <c r="C358" s="49" t="str">
        <f>IF(Замеры!J354=0, " ", Замеры!J354)</f>
        <v xml:space="preserve"> </v>
      </c>
      <c r="D358" s="49" t="str">
        <f>IF(O358=0, " ", CONCATENATE(Замеры!T354,Замеры!U354,Замеры!V354,Замеры!W354,Замеры!AB354))</f>
        <v xml:space="preserve"> </v>
      </c>
      <c r="E358" s="49" t="str">
        <f>IF(Замеры!L354=0, " ", Замеры!L354)</f>
        <v xml:space="preserve"> </v>
      </c>
      <c r="F358" s="49" t="e">
        <f t="shared" si="136"/>
        <v>#VALUE!</v>
      </c>
      <c r="G358" s="51" t="str">
        <f t="shared" si="137"/>
        <v>-</v>
      </c>
      <c r="H358" s="52" t="str">
        <f t="shared" si="138"/>
        <v>-</v>
      </c>
      <c r="I358" s="51" t="str">
        <f t="shared" si="139"/>
        <v>-</v>
      </c>
      <c r="J358" s="29" t="str">
        <f t="shared" si="140"/>
        <v>-</v>
      </c>
      <c r="K358" s="46" t="str">
        <f t="shared" si="141"/>
        <v>-</v>
      </c>
      <c r="L358" s="29" t="str">
        <f t="shared" si="142"/>
        <v>-</v>
      </c>
      <c r="M358" s="29" t="str">
        <f t="shared" si="143"/>
        <v xml:space="preserve"> </v>
      </c>
      <c r="N358" s="29" t="str">
        <f t="shared" ca="1" si="144"/>
        <v xml:space="preserve"> </v>
      </c>
      <c r="O358" s="8">
        <f>Замеры!R354</f>
        <v>0</v>
      </c>
      <c r="P358" s="8" t="b">
        <f t="shared" si="132"/>
        <v>1</v>
      </c>
      <c r="Q358" s="8" t="b">
        <f t="shared" si="133"/>
        <v>1</v>
      </c>
      <c r="R358" s="8" t="b">
        <f t="shared" si="134"/>
        <v>1</v>
      </c>
      <c r="S358" s="8" t="s">
        <v>72</v>
      </c>
      <c r="T358" s="8" t="e">
        <f t="shared" si="145"/>
        <v>#VALUE!</v>
      </c>
      <c r="U358" s="12" t="s">
        <v>72</v>
      </c>
      <c r="V358" s="8" t="e">
        <f t="shared" si="146"/>
        <v>#VALUE!</v>
      </c>
      <c r="X358" s="13" t="str">
        <f t="shared" si="135"/>
        <v xml:space="preserve"> </v>
      </c>
      <c r="Y358" s="8" t="e">
        <f t="shared" si="147"/>
        <v>#VALUE!</v>
      </c>
      <c r="AA358" s="14" t="e">
        <f t="shared" ca="1" si="148"/>
        <v>#VALUE!</v>
      </c>
      <c r="AB358" s="14" t="e">
        <f t="shared" ca="1" si="149"/>
        <v>#VALUE!</v>
      </c>
      <c r="AC358" s="14" t="e">
        <f t="shared" ca="1" si="150"/>
        <v>#VALUE!</v>
      </c>
      <c r="AD358" s="8" t="e">
        <f t="shared" ca="1" si="151"/>
        <v>#VALUE!</v>
      </c>
      <c r="AE358" s="8" t="e">
        <f t="shared" ca="1" si="152"/>
        <v>#VALUE!</v>
      </c>
      <c r="AF358" s="8" t="e">
        <f t="shared" ca="1" si="153"/>
        <v>#VALUE!</v>
      </c>
    </row>
    <row r="359" spans="1:32" x14ac:dyDescent="0.3">
      <c r="A359" s="35">
        <f>IF(Замеры!B355=0, " ", Замеры!B355)</f>
        <v>352</v>
      </c>
      <c r="B359" s="49" t="str">
        <f>Замеры!G355</f>
        <v xml:space="preserve">Группа от QF </v>
      </c>
      <c r="C359" s="49" t="str">
        <f>IF(Замеры!J355=0, " ", Замеры!J355)</f>
        <v xml:space="preserve"> </v>
      </c>
      <c r="D359" s="49" t="str">
        <f>IF(O359=0, " ", CONCATENATE(Замеры!T355,Замеры!U355,Замеры!V355,Замеры!W355,Замеры!AB355))</f>
        <v xml:space="preserve"> </v>
      </c>
      <c r="E359" s="49" t="str">
        <f>IF(Замеры!L355=0, " ", Замеры!L355)</f>
        <v xml:space="preserve"> </v>
      </c>
      <c r="F359" s="49" t="e">
        <f t="shared" si="136"/>
        <v>#VALUE!</v>
      </c>
      <c r="G359" s="51" t="str">
        <f t="shared" si="137"/>
        <v>-</v>
      </c>
      <c r="H359" s="52" t="str">
        <f t="shared" si="138"/>
        <v>-</v>
      </c>
      <c r="I359" s="51" t="str">
        <f t="shared" si="139"/>
        <v>-</v>
      </c>
      <c r="J359" s="29" t="str">
        <f t="shared" si="140"/>
        <v>-</v>
      </c>
      <c r="K359" s="46" t="str">
        <f t="shared" si="141"/>
        <v>-</v>
      </c>
      <c r="L359" s="29" t="str">
        <f t="shared" si="142"/>
        <v>-</v>
      </c>
      <c r="M359" s="29" t="str">
        <f t="shared" si="143"/>
        <v xml:space="preserve"> </v>
      </c>
      <c r="N359" s="29" t="str">
        <f t="shared" ca="1" si="144"/>
        <v xml:space="preserve"> </v>
      </c>
      <c r="O359" s="8">
        <f>Замеры!R355</f>
        <v>0</v>
      </c>
      <c r="P359" s="8" t="b">
        <f t="shared" si="132"/>
        <v>1</v>
      </c>
      <c r="Q359" s="8" t="b">
        <f t="shared" si="133"/>
        <v>1</v>
      </c>
      <c r="R359" s="8" t="b">
        <f t="shared" si="134"/>
        <v>1</v>
      </c>
      <c r="S359" s="8" t="s">
        <v>72</v>
      </c>
      <c r="T359" s="8" t="e">
        <f t="shared" si="145"/>
        <v>#VALUE!</v>
      </c>
      <c r="U359" s="12" t="s">
        <v>72</v>
      </c>
      <c r="V359" s="8" t="e">
        <f t="shared" si="146"/>
        <v>#VALUE!</v>
      </c>
      <c r="X359" s="13" t="str">
        <f t="shared" si="135"/>
        <v xml:space="preserve"> </v>
      </c>
      <c r="Y359" s="8" t="e">
        <f t="shared" si="147"/>
        <v>#VALUE!</v>
      </c>
      <c r="AA359" s="14" t="e">
        <f t="shared" ca="1" si="148"/>
        <v>#VALUE!</v>
      </c>
      <c r="AB359" s="14" t="e">
        <f t="shared" ca="1" si="149"/>
        <v>#VALUE!</v>
      </c>
      <c r="AC359" s="14" t="e">
        <f t="shared" ca="1" si="150"/>
        <v>#VALUE!</v>
      </c>
      <c r="AD359" s="8" t="e">
        <f t="shared" ca="1" si="151"/>
        <v>#VALUE!</v>
      </c>
      <c r="AE359" s="8" t="e">
        <f t="shared" ca="1" si="152"/>
        <v>#VALUE!</v>
      </c>
      <c r="AF359" s="8" t="e">
        <f t="shared" ca="1" si="153"/>
        <v>#VALUE!</v>
      </c>
    </row>
    <row r="360" spans="1:32" x14ac:dyDescent="0.3">
      <c r="A360" s="35">
        <f>IF(Замеры!B356=0, " ", Замеры!B356)</f>
        <v>353</v>
      </c>
      <c r="B360" s="49" t="str">
        <f>Замеры!G356</f>
        <v xml:space="preserve">Группа от QF </v>
      </c>
      <c r="C360" s="49" t="str">
        <f>IF(Замеры!J356=0, " ", Замеры!J356)</f>
        <v xml:space="preserve"> </v>
      </c>
      <c r="D360" s="49" t="str">
        <f>IF(O360=0, " ", CONCATENATE(Замеры!T356,Замеры!U356,Замеры!V356,Замеры!W356,Замеры!AB356))</f>
        <v xml:space="preserve"> </v>
      </c>
      <c r="E360" s="49" t="str">
        <f>IF(Замеры!L356=0, " ", Замеры!L356)</f>
        <v xml:space="preserve"> </v>
      </c>
      <c r="F360" s="49" t="e">
        <f t="shared" si="136"/>
        <v>#VALUE!</v>
      </c>
      <c r="G360" s="51" t="str">
        <f t="shared" si="137"/>
        <v>-</v>
      </c>
      <c r="H360" s="52" t="str">
        <f t="shared" si="138"/>
        <v>-</v>
      </c>
      <c r="I360" s="51" t="str">
        <f t="shared" si="139"/>
        <v>-</v>
      </c>
      <c r="J360" s="29" t="str">
        <f t="shared" si="140"/>
        <v>-</v>
      </c>
      <c r="K360" s="46" t="str">
        <f t="shared" si="141"/>
        <v>-</v>
      </c>
      <c r="L360" s="29" t="str">
        <f t="shared" si="142"/>
        <v>-</v>
      </c>
      <c r="M360" s="29" t="str">
        <f t="shared" si="143"/>
        <v xml:space="preserve"> </v>
      </c>
      <c r="N360" s="29" t="str">
        <f t="shared" ca="1" si="144"/>
        <v xml:space="preserve"> </v>
      </c>
      <c r="O360" s="8">
        <f>Замеры!R356</f>
        <v>0</v>
      </c>
      <c r="P360" s="8" t="b">
        <f t="shared" si="132"/>
        <v>1</v>
      </c>
      <c r="Q360" s="8" t="b">
        <f t="shared" si="133"/>
        <v>1</v>
      </c>
      <c r="R360" s="8" t="b">
        <f t="shared" si="134"/>
        <v>1</v>
      </c>
      <c r="S360" s="8" t="s">
        <v>72</v>
      </c>
      <c r="T360" s="8" t="e">
        <f t="shared" si="145"/>
        <v>#VALUE!</v>
      </c>
      <c r="U360" s="12" t="s">
        <v>72</v>
      </c>
      <c r="V360" s="8" t="e">
        <f t="shared" si="146"/>
        <v>#VALUE!</v>
      </c>
      <c r="X360" s="13" t="str">
        <f t="shared" si="135"/>
        <v xml:space="preserve"> </v>
      </c>
      <c r="Y360" s="8" t="e">
        <f t="shared" si="147"/>
        <v>#VALUE!</v>
      </c>
      <c r="AA360" s="14" t="e">
        <f t="shared" ca="1" si="148"/>
        <v>#VALUE!</v>
      </c>
      <c r="AB360" s="14" t="e">
        <f t="shared" ca="1" si="149"/>
        <v>#VALUE!</v>
      </c>
      <c r="AC360" s="14" t="e">
        <f t="shared" ca="1" si="150"/>
        <v>#VALUE!</v>
      </c>
      <c r="AD360" s="8" t="e">
        <f t="shared" ca="1" si="151"/>
        <v>#VALUE!</v>
      </c>
      <c r="AE360" s="8" t="e">
        <f t="shared" ca="1" si="152"/>
        <v>#VALUE!</v>
      </c>
      <c r="AF360" s="8" t="e">
        <f t="shared" ca="1" si="153"/>
        <v>#VALUE!</v>
      </c>
    </row>
    <row r="361" spans="1:32" x14ac:dyDescent="0.3">
      <c r="A361" s="35">
        <f>IF(Замеры!B357=0, " ", Замеры!B357)</f>
        <v>354</v>
      </c>
      <c r="B361" s="49" t="str">
        <f>Замеры!G357</f>
        <v xml:space="preserve">Группа от QF </v>
      </c>
      <c r="C361" s="49" t="str">
        <f>IF(Замеры!J357=0, " ", Замеры!J357)</f>
        <v xml:space="preserve"> </v>
      </c>
      <c r="D361" s="49" t="str">
        <f>IF(O361=0, " ", CONCATENATE(Замеры!T357,Замеры!U357,Замеры!V357,Замеры!W357,Замеры!AB357))</f>
        <v xml:space="preserve"> </v>
      </c>
      <c r="E361" s="49" t="str">
        <f>IF(Замеры!L357=0, " ", Замеры!L357)</f>
        <v xml:space="preserve"> </v>
      </c>
      <c r="F361" s="49" t="e">
        <f t="shared" si="136"/>
        <v>#VALUE!</v>
      </c>
      <c r="G361" s="51" t="str">
        <f t="shared" si="137"/>
        <v>-</v>
      </c>
      <c r="H361" s="52" t="str">
        <f t="shared" si="138"/>
        <v>-</v>
      </c>
      <c r="I361" s="51" t="str">
        <f t="shared" si="139"/>
        <v>-</v>
      </c>
      <c r="J361" s="29" t="str">
        <f t="shared" si="140"/>
        <v>-</v>
      </c>
      <c r="K361" s="46" t="str">
        <f t="shared" si="141"/>
        <v>-</v>
      </c>
      <c r="L361" s="29" t="str">
        <f t="shared" si="142"/>
        <v>-</v>
      </c>
      <c r="M361" s="29" t="str">
        <f t="shared" si="143"/>
        <v xml:space="preserve"> </v>
      </c>
      <c r="N361" s="29" t="str">
        <f t="shared" ca="1" si="144"/>
        <v xml:space="preserve"> </v>
      </c>
      <c r="O361" s="8">
        <f>Замеры!R357</f>
        <v>0</v>
      </c>
      <c r="P361" s="8" t="b">
        <f t="shared" si="132"/>
        <v>1</v>
      </c>
      <c r="Q361" s="8" t="b">
        <f t="shared" si="133"/>
        <v>1</v>
      </c>
      <c r="R361" s="8" t="b">
        <f t="shared" si="134"/>
        <v>1</v>
      </c>
      <c r="S361" s="8" t="s">
        <v>72</v>
      </c>
      <c r="T361" s="8" t="e">
        <f t="shared" si="145"/>
        <v>#VALUE!</v>
      </c>
      <c r="U361" s="12" t="s">
        <v>72</v>
      </c>
      <c r="V361" s="8" t="e">
        <f t="shared" si="146"/>
        <v>#VALUE!</v>
      </c>
      <c r="X361" s="13" t="str">
        <f t="shared" si="135"/>
        <v xml:space="preserve"> </v>
      </c>
      <c r="Y361" s="8" t="e">
        <f t="shared" si="147"/>
        <v>#VALUE!</v>
      </c>
      <c r="AA361" s="14" t="e">
        <f t="shared" ca="1" si="148"/>
        <v>#VALUE!</v>
      </c>
      <c r="AB361" s="14" t="e">
        <f t="shared" ca="1" si="149"/>
        <v>#VALUE!</v>
      </c>
      <c r="AC361" s="14" t="e">
        <f t="shared" ca="1" si="150"/>
        <v>#VALUE!</v>
      </c>
      <c r="AD361" s="8" t="e">
        <f t="shared" ca="1" si="151"/>
        <v>#VALUE!</v>
      </c>
      <c r="AE361" s="8" t="e">
        <f t="shared" ca="1" si="152"/>
        <v>#VALUE!</v>
      </c>
      <c r="AF361" s="8" t="e">
        <f t="shared" ca="1" si="153"/>
        <v>#VALUE!</v>
      </c>
    </row>
    <row r="362" spans="1:32" x14ac:dyDescent="0.3">
      <c r="A362" s="35">
        <f>IF(Замеры!B358=0, " ", Замеры!B358)</f>
        <v>355</v>
      </c>
      <c r="B362" s="49" t="str">
        <f>Замеры!G358</f>
        <v xml:space="preserve">Группа от QF </v>
      </c>
      <c r="C362" s="49" t="str">
        <f>IF(Замеры!J358=0, " ", Замеры!J358)</f>
        <v xml:space="preserve"> </v>
      </c>
      <c r="D362" s="49" t="str">
        <f>IF(O362=0, " ", CONCATENATE(Замеры!T358,Замеры!U358,Замеры!V358,Замеры!W358,Замеры!AB358))</f>
        <v xml:space="preserve"> </v>
      </c>
      <c r="E362" s="49" t="str">
        <f>IF(Замеры!L358=0, " ", Замеры!L358)</f>
        <v xml:space="preserve"> </v>
      </c>
      <c r="F362" s="49" t="e">
        <f t="shared" si="136"/>
        <v>#VALUE!</v>
      </c>
      <c r="G362" s="51" t="str">
        <f t="shared" si="137"/>
        <v>-</v>
      </c>
      <c r="H362" s="52" t="str">
        <f t="shared" si="138"/>
        <v>-</v>
      </c>
      <c r="I362" s="51" t="str">
        <f t="shared" si="139"/>
        <v>-</v>
      </c>
      <c r="J362" s="29" t="str">
        <f t="shared" si="140"/>
        <v>-</v>
      </c>
      <c r="K362" s="46" t="str">
        <f t="shared" si="141"/>
        <v>-</v>
      </c>
      <c r="L362" s="29" t="str">
        <f t="shared" si="142"/>
        <v>-</v>
      </c>
      <c r="M362" s="29" t="str">
        <f t="shared" si="143"/>
        <v xml:space="preserve"> </v>
      </c>
      <c r="N362" s="29" t="str">
        <f t="shared" ca="1" si="144"/>
        <v xml:space="preserve"> </v>
      </c>
      <c r="O362" s="8">
        <f>Замеры!R358</f>
        <v>0</v>
      </c>
      <c r="P362" s="8" t="b">
        <f t="shared" si="132"/>
        <v>1</v>
      </c>
      <c r="Q362" s="8" t="b">
        <f t="shared" si="133"/>
        <v>1</v>
      </c>
      <c r="R362" s="8" t="b">
        <f t="shared" si="134"/>
        <v>1</v>
      </c>
      <c r="S362" s="8" t="s">
        <v>72</v>
      </c>
      <c r="T362" s="8" t="e">
        <f t="shared" si="145"/>
        <v>#VALUE!</v>
      </c>
      <c r="U362" s="12" t="s">
        <v>72</v>
      </c>
      <c r="V362" s="8" t="e">
        <f t="shared" si="146"/>
        <v>#VALUE!</v>
      </c>
      <c r="X362" s="13" t="str">
        <f t="shared" si="135"/>
        <v xml:space="preserve"> </v>
      </c>
      <c r="Y362" s="8" t="e">
        <f t="shared" si="147"/>
        <v>#VALUE!</v>
      </c>
      <c r="AA362" s="14" t="e">
        <f t="shared" ca="1" si="148"/>
        <v>#VALUE!</v>
      </c>
      <c r="AB362" s="14" t="e">
        <f t="shared" ca="1" si="149"/>
        <v>#VALUE!</v>
      </c>
      <c r="AC362" s="14" t="e">
        <f t="shared" ca="1" si="150"/>
        <v>#VALUE!</v>
      </c>
      <c r="AD362" s="8" t="e">
        <f t="shared" ca="1" si="151"/>
        <v>#VALUE!</v>
      </c>
      <c r="AE362" s="8" t="e">
        <f t="shared" ca="1" si="152"/>
        <v>#VALUE!</v>
      </c>
      <c r="AF362" s="8" t="e">
        <f t="shared" ca="1" si="153"/>
        <v>#VALUE!</v>
      </c>
    </row>
    <row r="363" spans="1:32" x14ac:dyDescent="0.3">
      <c r="A363" s="35">
        <f>IF(Замеры!B359=0, " ", Замеры!B359)</f>
        <v>356</v>
      </c>
      <c r="B363" s="49" t="str">
        <f>Замеры!G359</f>
        <v xml:space="preserve">Группа от QF </v>
      </c>
      <c r="C363" s="49" t="str">
        <f>IF(Замеры!J359=0, " ", Замеры!J359)</f>
        <v xml:space="preserve"> </v>
      </c>
      <c r="D363" s="49" t="str">
        <f>IF(O363=0, " ", CONCATENATE(Замеры!T359,Замеры!U359,Замеры!V359,Замеры!W359,Замеры!AB359))</f>
        <v xml:space="preserve"> </v>
      </c>
      <c r="E363" s="49" t="str">
        <f>IF(Замеры!L359=0, " ", Замеры!L359)</f>
        <v xml:space="preserve"> </v>
      </c>
      <c r="F363" s="49" t="e">
        <f t="shared" si="136"/>
        <v>#VALUE!</v>
      </c>
      <c r="G363" s="51" t="str">
        <f t="shared" si="137"/>
        <v>-</v>
      </c>
      <c r="H363" s="52" t="str">
        <f t="shared" si="138"/>
        <v>-</v>
      </c>
      <c r="I363" s="51" t="str">
        <f t="shared" si="139"/>
        <v>-</v>
      </c>
      <c r="J363" s="29" t="str">
        <f t="shared" si="140"/>
        <v>-</v>
      </c>
      <c r="K363" s="46" t="str">
        <f t="shared" si="141"/>
        <v>-</v>
      </c>
      <c r="L363" s="29" t="str">
        <f t="shared" si="142"/>
        <v>-</v>
      </c>
      <c r="M363" s="29" t="str">
        <f t="shared" si="143"/>
        <v xml:space="preserve"> </v>
      </c>
      <c r="N363" s="29" t="str">
        <f t="shared" ca="1" si="144"/>
        <v xml:space="preserve"> </v>
      </c>
      <c r="O363" s="8">
        <f>Замеры!R359</f>
        <v>0</v>
      </c>
      <c r="P363" s="8" t="b">
        <f t="shared" si="132"/>
        <v>1</v>
      </c>
      <c r="Q363" s="8" t="b">
        <f t="shared" si="133"/>
        <v>1</v>
      </c>
      <c r="R363" s="8" t="b">
        <f t="shared" si="134"/>
        <v>1</v>
      </c>
      <c r="S363" s="8" t="s">
        <v>72</v>
      </c>
      <c r="T363" s="8" t="e">
        <f t="shared" si="145"/>
        <v>#VALUE!</v>
      </c>
      <c r="U363" s="12" t="s">
        <v>72</v>
      </c>
      <c r="V363" s="8" t="e">
        <f t="shared" si="146"/>
        <v>#VALUE!</v>
      </c>
      <c r="X363" s="13" t="str">
        <f t="shared" si="135"/>
        <v xml:space="preserve"> </v>
      </c>
      <c r="Y363" s="8" t="e">
        <f t="shared" si="147"/>
        <v>#VALUE!</v>
      </c>
      <c r="AA363" s="14" t="e">
        <f t="shared" ca="1" si="148"/>
        <v>#VALUE!</v>
      </c>
      <c r="AB363" s="14" t="e">
        <f t="shared" ca="1" si="149"/>
        <v>#VALUE!</v>
      </c>
      <c r="AC363" s="14" t="e">
        <f t="shared" ca="1" si="150"/>
        <v>#VALUE!</v>
      </c>
      <c r="AD363" s="8" t="e">
        <f t="shared" ca="1" si="151"/>
        <v>#VALUE!</v>
      </c>
      <c r="AE363" s="8" t="e">
        <f t="shared" ca="1" si="152"/>
        <v>#VALUE!</v>
      </c>
      <c r="AF363" s="8" t="e">
        <f t="shared" ca="1" si="153"/>
        <v>#VALUE!</v>
      </c>
    </row>
    <row r="364" spans="1:32" x14ac:dyDescent="0.3">
      <c r="A364" s="35">
        <f>IF(Замеры!B360=0, " ", Замеры!B360)</f>
        <v>357</v>
      </c>
      <c r="B364" s="49" t="str">
        <f>Замеры!G360</f>
        <v xml:space="preserve">Группа от QF </v>
      </c>
      <c r="C364" s="49" t="str">
        <f>IF(Замеры!J360=0, " ", Замеры!J360)</f>
        <v xml:space="preserve"> </v>
      </c>
      <c r="D364" s="49" t="str">
        <f>IF(O364=0, " ", CONCATENATE(Замеры!T360,Замеры!U360,Замеры!V360,Замеры!W360,Замеры!AB360))</f>
        <v xml:space="preserve"> </v>
      </c>
      <c r="E364" s="49" t="str">
        <f>IF(Замеры!L360=0, " ", Замеры!L360)</f>
        <v xml:space="preserve"> </v>
      </c>
      <c r="F364" s="49" t="e">
        <f t="shared" si="136"/>
        <v>#VALUE!</v>
      </c>
      <c r="G364" s="51" t="str">
        <f t="shared" si="137"/>
        <v>-</v>
      </c>
      <c r="H364" s="52" t="str">
        <f t="shared" si="138"/>
        <v>-</v>
      </c>
      <c r="I364" s="51" t="str">
        <f t="shared" si="139"/>
        <v>-</v>
      </c>
      <c r="J364" s="29" t="str">
        <f t="shared" si="140"/>
        <v>-</v>
      </c>
      <c r="K364" s="46" t="str">
        <f t="shared" si="141"/>
        <v>-</v>
      </c>
      <c r="L364" s="29" t="str">
        <f t="shared" si="142"/>
        <v>-</v>
      </c>
      <c r="M364" s="29" t="str">
        <f t="shared" si="143"/>
        <v xml:space="preserve"> </v>
      </c>
      <c r="N364" s="29" t="str">
        <f t="shared" ca="1" si="144"/>
        <v xml:space="preserve"> </v>
      </c>
      <c r="O364" s="8">
        <f>Замеры!R360</f>
        <v>0</v>
      </c>
      <c r="P364" s="8" t="b">
        <f t="shared" si="132"/>
        <v>1</v>
      </c>
      <c r="Q364" s="8" t="b">
        <f t="shared" si="133"/>
        <v>1</v>
      </c>
      <c r="R364" s="8" t="b">
        <f t="shared" si="134"/>
        <v>1</v>
      </c>
      <c r="S364" s="8" t="s">
        <v>72</v>
      </c>
      <c r="T364" s="8" t="e">
        <f t="shared" si="145"/>
        <v>#VALUE!</v>
      </c>
      <c r="U364" s="12" t="s">
        <v>72</v>
      </c>
      <c r="V364" s="8" t="e">
        <f t="shared" si="146"/>
        <v>#VALUE!</v>
      </c>
      <c r="X364" s="13" t="str">
        <f t="shared" si="135"/>
        <v xml:space="preserve"> </v>
      </c>
      <c r="Y364" s="8" t="e">
        <f t="shared" si="147"/>
        <v>#VALUE!</v>
      </c>
      <c r="AA364" s="14" t="e">
        <f t="shared" ca="1" si="148"/>
        <v>#VALUE!</v>
      </c>
      <c r="AB364" s="14" t="e">
        <f t="shared" ca="1" si="149"/>
        <v>#VALUE!</v>
      </c>
      <c r="AC364" s="14" t="e">
        <f t="shared" ca="1" si="150"/>
        <v>#VALUE!</v>
      </c>
      <c r="AD364" s="8" t="e">
        <f t="shared" ca="1" si="151"/>
        <v>#VALUE!</v>
      </c>
      <c r="AE364" s="8" t="e">
        <f t="shared" ca="1" si="152"/>
        <v>#VALUE!</v>
      </c>
      <c r="AF364" s="8" t="e">
        <f t="shared" ca="1" si="153"/>
        <v>#VALUE!</v>
      </c>
    </row>
    <row r="365" spans="1:32" x14ac:dyDescent="0.3">
      <c r="A365" s="35">
        <f>IF(Замеры!B361=0, " ", Замеры!B361)</f>
        <v>358</v>
      </c>
      <c r="B365" s="49" t="str">
        <f>Замеры!G361</f>
        <v xml:space="preserve">Группа от QF </v>
      </c>
      <c r="C365" s="49" t="str">
        <f>IF(Замеры!J361=0, " ", Замеры!J361)</f>
        <v xml:space="preserve"> </v>
      </c>
      <c r="D365" s="49" t="str">
        <f>IF(O365=0, " ", CONCATENATE(Замеры!T361,Замеры!U361,Замеры!V361,Замеры!W361,Замеры!AB361))</f>
        <v xml:space="preserve"> </v>
      </c>
      <c r="E365" s="49" t="str">
        <f>IF(Замеры!L361=0, " ", Замеры!L361)</f>
        <v xml:space="preserve"> </v>
      </c>
      <c r="F365" s="49" t="e">
        <f t="shared" si="136"/>
        <v>#VALUE!</v>
      </c>
      <c r="G365" s="51" t="str">
        <f t="shared" si="137"/>
        <v>-</v>
      </c>
      <c r="H365" s="52" t="str">
        <f t="shared" si="138"/>
        <v>-</v>
      </c>
      <c r="I365" s="51" t="str">
        <f t="shared" si="139"/>
        <v>-</v>
      </c>
      <c r="J365" s="29" t="str">
        <f t="shared" si="140"/>
        <v>-</v>
      </c>
      <c r="K365" s="46" t="str">
        <f t="shared" si="141"/>
        <v>-</v>
      </c>
      <c r="L365" s="29" t="str">
        <f t="shared" si="142"/>
        <v>-</v>
      </c>
      <c r="M365" s="29" t="str">
        <f t="shared" si="143"/>
        <v xml:space="preserve"> </v>
      </c>
      <c r="N365" s="29" t="str">
        <f t="shared" ca="1" si="144"/>
        <v xml:space="preserve"> </v>
      </c>
      <c r="O365" s="8">
        <f>Замеры!R361</f>
        <v>0</v>
      </c>
      <c r="P365" s="8" t="b">
        <f t="shared" si="132"/>
        <v>1</v>
      </c>
      <c r="Q365" s="8" t="b">
        <f t="shared" si="133"/>
        <v>1</v>
      </c>
      <c r="R365" s="8" t="b">
        <f t="shared" si="134"/>
        <v>1</v>
      </c>
      <c r="S365" s="8" t="s">
        <v>72</v>
      </c>
      <c r="T365" s="8" t="e">
        <f t="shared" si="145"/>
        <v>#VALUE!</v>
      </c>
      <c r="U365" s="12" t="s">
        <v>72</v>
      </c>
      <c r="V365" s="8" t="e">
        <f t="shared" si="146"/>
        <v>#VALUE!</v>
      </c>
      <c r="X365" s="13" t="str">
        <f t="shared" si="135"/>
        <v xml:space="preserve"> </v>
      </c>
      <c r="Y365" s="8" t="e">
        <f t="shared" si="147"/>
        <v>#VALUE!</v>
      </c>
      <c r="AA365" s="14" t="e">
        <f t="shared" ca="1" si="148"/>
        <v>#VALUE!</v>
      </c>
      <c r="AB365" s="14" t="e">
        <f t="shared" ca="1" si="149"/>
        <v>#VALUE!</v>
      </c>
      <c r="AC365" s="14" t="e">
        <f t="shared" ca="1" si="150"/>
        <v>#VALUE!</v>
      </c>
      <c r="AD365" s="8" t="e">
        <f t="shared" ca="1" si="151"/>
        <v>#VALUE!</v>
      </c>
      <c r="AE365" s="8" t="e">
        <f t="shared" ca="1" si="152"/>
        <v>#VALUE!</v>
      </c>
      <c r="AF365" s="8" t="e">
        <f t="shared" ca="1" si="153"/>
        <v>#VALUE!</v>
      </c>
    </row>
    <row r="366" spans="1:32" x14ac:dyDescent="0.3">
      <c r="A366" s="35">
        <f>IF(Замеры!B362=0, " ", Замеры!B362)</f>
        <v>359</v>
      </c>
      <c r="B366" s="49" t="str">
        <f>Замеры!G362</f>
        <v xml:space="preserve">Группа от QF </v>
      </c>
      <c r="C366" s="49" t="str">
        <f>IF(Замеры!J362=0, " ", Замеры!J362)</f>
        <v xml:space="preserve"> </v>
      </c>
      <c r="D366" s="49" t="str">
        <f>IF(O366=0, " ", CONCATENATE(Замеры!T362,Замеры!U362,Замеры!V362,Замеры!W362,Замеры!AB362))</f>
        <v xml:space="preserve"> </v>
      </c>
      <c r="E366" s="49" t="str">
        <f>IF(Замеры!L362=0, " ", Замеры!L362)</f>
        <v xml:space="preserve"> </v>
      </c>
      <c r="F366" s="49" t="e">
        <f t="shared" si="136"/>
        <v>#VALUE!</v>
      </c>
      <c r="G366" s="51" t="str">
        <f t="shared" si="137"/>
        <v>-</v>
      </c>
      <c r="H366" s="52" t="str">
        <f t="shared" si="138"/>
        <v>-</v>
      </c>
      <c r="I366" s="51" t="str">
        <f t="shared" si="139"/>
        <v>-</v>
      </c>
      <c r="J366" s="29" t="str">
        <f t="shared" si="140"/>
        <v>-</v>
      </c>
      <c r="K366" s="46" t="str">
        <f t="shared" si="141"/>
        <v>-</v>
      </c>
      <c r="L366" s="29" t="str">
        <f t="shared" si="142"/>
        <v>-</v>
      </c>
      <c r="M366" s="29" t="str">
        <f t="shared" si="143"/>
        <v xml:space="preserve"> </v>
      </c>
      <c r="N366" s="29" t="str">
        <f t="shared" ca="1" si="144"/>
        <v xml:space="preserve"> </v>
      </c>
      <c r="O366" s="8">
        <f>Замеры!R362</f>
        <v>0</v>
      </c>
      <c r="P366" s="8" t="b">
        <f t="shared" si="132"/>
        <v>1</v>
      </c>
      <c r="Q366" s="8" t="b">
        <f t="shared" si="133"/>
        <v>1</v>
      </c>
      <c r="R366" s="8" t="b">
        <f t="shared" si="134"/>
        <v>1</v>
      </c>
      <c r="S366" s="8" t="s">
        <v>72</v>
      </c>
      <c r="T366" s="8" t="e">
        <f t="shared" si="145"/>
        <v>#VALUE!</v>
      </c>
      <c r="U366" s="12" t="s">
        <v>72</v>
      </c>
      <c r="V366" s="8" t="e">
        <f t="shared" si="146"/>
        <v>#VALUE!</v>
      </c>
      <c r="X366" s="13" t="str">
        <f t="shared" si="135"/>
        <v xml:space="preserve"> </v>
      </c>
      <c r="Y366" s="8" t="e">
        <f t="shared" si="147"/>
        <v>#VALUE!</v>
      </c>
      <c r="AA366" s="14" t="e">
        <f t="shared" ca="1" si="148"/>
        <v>#VALUE!</v>
      </c>
      <c r="AB366" s="14" t="e">
        <f t="shared" ca="1" si="149"/>
        <v>#VALUE!</v>
      </c>
      <c r="AC366" s="14" t="e">
        <f t="shared" ca="1" si="150"/>
        <v>#VALUE!</v>
      </c>
      <c r="AD366" s="8" t="e">
        <f t="shared" ca="1" si="151"/>
        <v>#VALUE!</v>
      </c>
      <c r="AE366" s="8" t="e">
        <f t="shared" ca="1" si="152"/>
        <v>#VALUE!</v>
      </c>
      <c r="AF366" s="8" t="e">
        <f t="shared" ca="1" si="153"/>
        <v>#VALUE!</v>
      </c>
    </row>
    <row r="367" spans="1:32" x14ac:dyDescent="0.3">
      <c r="A367" s="35">
        <f>IF(Замеры!B363=0, " ", Замеры!B363)</f>
        <v>360</v>
      </c>
      <c r="B367" s="49" t="str">
        <f>Замеры!G363</f>
        <v xml:space="preserve">Группа от QF </v>
      </c>
      <c r="C367" s="49" t="str">
        <f>IF(Замеры!J363=0, " ", Замеры!J363)</f>
        <v xml:space="preserve"> </v>
      </c>
      <c r="D367" s="49" t="str">
        <f>IF(O367=0, " ", CONCATENATE(Замеры!T363,Замеры!U363,Замеры!V363,Замеры!W363,Замеры!AB363))</f>
        <v xml:space="preserve"> </v>
      </c>
      <c r="E367" s="49" t="str">
        <f>IF(Замеры!L363=0, " ", Замеры!L363)</f>
        <v xml:space="preserve"> </v>
      </c>
      <c r="F367" s="49" t="e">
        <f t="shared" si="136"/>
        <v>#VALUE!</v>
      </c>
      <c r="G367" s="51" t="str">
        <f t="shared" si="137"/>
        <v>-</v>
      </c>
      <c r="H367" s="52" t="str">
        <f t="shared" si="138"/>
        <v>-</v>
      </c>
      <c r="I367" s="51" t="str">
        <f t="shared" si="139"/>
        <v>-</v>
      </c>
      <c r="J367" s="29" t="str">
        <f t="shared" si="140"/>
        <v>-</v>
      </c>
      <c r="K367" s="46" t="str">
        <f t="shared" si="141"/>
        <v>-</v>
      </c>
      <c r="L367" s="29" t="str">
        <f t="shared" si="142"/>
        <v>-</v>
      </c>
      <c r="M367" s="29" t="str">
        <f t="shared" si="143"/>
        <v xml:space="preserve"> </v>
      </c>
      <c r="N367" s="29" t="str">
        <f t="shared" ca="1" si="144"/>
        <v xml:space="preserve"> </v>
      </c>
      <c r="O367" s="8">
        <f>Замеры!R363</f>
        <v>0</v>
      </c>
      <c r="P367" s="8" t="b">
        <f t="shared" si="132"/>
        <v>1</v>
      </c>
      <c r="Q367" s="8" t="b">
        <f t="shared" si="133"/>
        <v>1</v>
      </c>
      <c r="R367" s="8" t="b">
        <f t="shared" si="134"/>
        <v>1</v>
      </c>
      <c r="S367" s="8" t="s">
        <v>72</v>
      </c>
      <c r="T367" s="8" t="e">
        <f t="shared" si="145"/>
        <v>#VALUE!</v>
      </c>
      <c r="U367" s="12" t="s">
        <v>72</v>
      </c>
      <c r="V367" s="8" t="e">
        <f t="shared" si="146"/>
        <v>#VALUE!</v>
      </c>
      <c r="X367" s="13" t="str">
        <f t="shared" si="135"/>
        <v xml:space="preserve"> </v>
      </c>
      <c r="Y367" s="8" t="e">
        <f t="shared" si="147"/>
        <v>#VALUE!</v>
      </c>
      <c r="AA367" s="14" t="e">
        <f t="shared" ca="1" si="148"/>
        <v>#VALUE!</v>
      </c>
      <c r="AB367" s="14" t="e">
        <f t="shared" ca="1" si="149"/>
        <v>#VALUE!</v>
      </c>
      <c r="AC367" s="14" t="e">
        <f t="shared" ca="1" si="150"/>
        <v>#VALUE!</v>
      </c>
      <c r="AD367" s="8" t="e">
        <f t="shared" ca="1" si="151"/>
        <v>#VALUE!</v>
      </c>
      <c r="AE367" s="8" t="e">
        <f t="shared" ca="1" si="152"/>
        <v>#VALUE!</v>
      </c>
      <c r="AF367" s="8" t="e">
        <f t="shared" ca="1" si="153"/>
        <v>#VALUE!</v>
      </c>
    </row>
    <row r="368" spans="1:32" x14ac:dyDescent="0.3">
      <c r="A368" s="35">
        <f>IF(Замеры!B364=0, " ", Замеры!B364)</f>
        <v>361</v>
      </c>
      <c r="B368" s="49" t="str">
        <f>Замеры!G364</f>
        <v xml:space="preserve">Группа от QF </v>
      </c>
      <c r="C368" s="49" t="str">
        <f>IF(Замеры!J364=0, " ", Замеры!J364)</f>
        <v xml:space="preserve"> </v>
      </c>
      <c r="D368" s="49" t="str">
        <f>IF(O368=0, " ", CONCATENATE(Замеры!T364,Замеры!U364,Замеры!V364,Замеры!W364,Замеры!AB364))</f>
        <v xml:space="preserve"> </v>
      </c>
      <c r="E368" s="49" t="str">
        <f>IF(Замеры!L364=0, " ", Замеры!L364)</f>
        <v xml:space="preserve"> </v>
      </c>
      <c r="F368" s="49" t="e">
        <f t="shared" si="136"/>
        <v>#VALUE!</v>
      </c>
      <c r="G368" s="51" t="str">
        <f t="shared" si="137"/>
        <v>-</v>
      </c>
      <c r="H368" s="52" t="str">
        <f t="shared" si="138"/>
        <v>-</v>
      </c>
      <c r="I368" s="51" t="str">
        <f t="shared" si="139"/>
        <v>-</v>
      </c>
      <c r="J368" s="29" t="str">
        <f t="shared" si="140"/>
        <v>-</v>
      </c>
      <c r="K368" s="46" t="str">
        <f t="shared" si="141"/>
        <v>-</v>
      </c>
      <c r="L368" s="29" t="str">
        <f t="shared" si="142"/>
        <v>-</v>
      </c>
      <c r="M368" s="29" t="str">
        <f t="shared" si="143"/>
        <v xml:space="preserve"> </v>
      </c>
      <c r="N368" s="29" t="str">
        <f t="shared" ca="1" si="144"/>
        <v xml:space="preserve"> </v>
      </c>
      <c r="O368" s="8">
        <f>Замеры!R364</f>
        <v>0</v>
      </c>
      <c r="P368" s="8" t="b">
        <f t="shared" si="132"/>
        <v>1</v>
      </c>
      <c r="Q368" s="8" t="b">
        <f t="shared" si="133"/>
        <v>1</v>
      </c>
      <c r="R368" s="8" t="b">
        <f t="shared" si="134"/>
        <v>1</v>
      </c>
      <c r="S368" s="8" t="s">
        <v>72</v>
      </c>
      <c r="T368" s="8" t="e">
        <f t="shared" si="145"/>
        <v>#VALUE!</v>
      </c>
      <c r="U368" s="12" t="s">
        <v>72</v>
      </c>
      <c r="V368" s="8" t="e">
        <f t="shared" si="146"/>
        <v>#VALUE!</v>
      </c>
      <c r="X368" s="13" t="str">
        <f t="shared" si="135"/>
        <v xml:space="preserve"> </v>
      </c>
      <c r="Y368" s="8" t="e">
        <f t="shared" si="147"/>
        <v>#VALUE!</v>
      </c>
      <c r="AA368" s="14" t="e">
        <f t="shared" ca="1" si="148"/>
        <v>#VALUE!</v>
      </c>
      <c r="AB368" s="14" t="e">
        <f t="shared" ca="1" si="149"/>
        <v>#VALUE!</v>
      </c>
      <c r="AC368" s="14" t="e">
        <f t="shared" ca="1" si="150"/>
        <v>#VALUE!</v>
      </c>
      <c r="AD368" s="8" t="e">
        <f t="shared" ca="1" si="151"/>
        <v>#VALUE!</v>
      </c>
      <c r="AE368" s="8" t="e">
        <f t="shared" ca="1" si="152"/>
        <v>#VALUE!</v>
      </c>
      <c r="AF368" s="8" t="e">
        <f t="shared" ca="1" si="153"/>
        <v>#VALUE!</v>
      </c>
    </row>
    <row r="369" spans="1:32" x14ac:dyDescent="0.3">
      <c r="A369" s="35">
        <f>IF(Замеры!B365=0, " ", Замеры!B365)</f>
        <v>362</v>
      </c>
      <c r="B369" s="49" t="str">
        <f>Замеры!G365</f>
        <v xml:space="preserve">Группа от QF </v>
      </c>
      <c r="C369" s="49" t="str">
        <f>IF(Замеры!J365=0, " ", Замеры!J365)</f>
        <v xml:space="preserve"> </v>
      </c>
      <c r="D369" s="49" t="str">
        <f>IF(O369=0, " ", CONCATENATE(Замеры!T365,Замеры!U365,Замеры!V365,Замеры!W365,Замеры!AB365))</f>
        <v xml:space="preserve"> </v>
      </c>
      <c r="E369" s="49" t="str">
        <f>IF(Замеры!L365=0, " ", Замеры!L365)</f>
        <v xml:space="preserve"> </v>
      </c>
      <c r="F369" s="49" t="e">
        <f t="shared" si="136"/>
        <v>#VALUE!</v>
      </c>
      <c r="G369" s="51" t="str">
        <f t="shared" si="137"/>
        <v>-</v>
      </c>
      <c r="H369" s="52" t="str">
        <f t="shared" si="138"/>
        <v>-</v>
      </c>
      <c r="I369" s="51" t="str">
        <f t="shared" si="139"/>
        <v>-</v>
      </c>
      <c r="J369" s="29" t="str">
        <f t="shared" si="140"/>
        <v>-</v>
      </c>
      <c r="K369" s="46" t="str">
        <f t="shared" si="141"/>
        <v>-</v>
      </c>
      <c r="L369" s="29" t="str">
        <f t="shared" si="142"/>
        <v>-</v>
      </c>
      <c r="M369" s="29" t="str">
        <f t="shared" si="143"/>
        <v xml:space="preserve"> </v>
      </c>
      <c r="N369" s="29" t="str">
        <f t="shared" ca="1" si="144"/>
        <v xml:space="preserve"> </v>
      </c>
      <c r="O369" s="8">
        <f>Замеры!R365</f>
        <v>0</v>
      </c>
      <c r="P369" s="8" t="b">
        <f t="shared" si="132"/>
        <v>1</v>
      </c>
      <c r="Q369" s="8" t="b">
        <f t="shared" si="133"/>
        <v>1</v>
      </c>
      <c r="R369" s="8" t="b">
        <f t="shared" si="134"/>
        <v>1</v>
      </c>
      <c r="S369" s="8" t="s">
        <v>72</v>
      </c>
      <c r="T369" s="8" t="e">
        <f t="shared" si="145"/>
        <v>#VALUE!</v>
      </c>
      <c r="U369" s="12" t="s">
        <v>72</v>
      </c>
      <c r="V369" s="8" t="e">
        <f t="shared" si="146"/>
        <v>#VALUE!</v>
      </c>
      <c r="X369" s="13" t="str">
        <f t="shared" si="135"/>
        <v xml:space="preserve"> </v>
      </c>
      <c r="Y369" s="8" t="e">
        <f t="shared" si="147"/>
        <v>#VALUE!</v>
      </c>
      <c r="AA369" s="14" t="e">
        <f t="shared" ca="1" si="148"/>
        <v>#VALUE!</v>
      </c>
      <c r="AB369" s="14" t="e">
        <f t="shared" ca="1" si="149"/>
        <v>#VALUE!</v>
      </c>
      <c r="AC369" s="14" t="e">
        <f t="shared" ca="1" si="150"/>
        <v>#VALUE!</v>
      </c>
      <c r="AD369" s="8" t="e">
        <f t="shared" ca="1" si="151"/>
        <v>#VALUE!</v>
      </c>
      <c r="AE369" s="8" t="e">
        <f t="shared" ca="1" si="152"/>
        <v>#VALUE!</v>
      </c>
      <c r="AF369" s="8" t="e">
        <f t="shared" ca="1" si="153"/>
        <v>#VALUE!</v>
      </c>
    </row>
    <row r="370" spans="1:32" x14ac:dyDescent="0.3">
      <c r="A370" s="35">
        <f>IF(Замеры!B366=0, " ", Замеры!B366)</f>
        <v>363</v>
      </c>
      <c r="B370" s="49" t="str">
        <f>Замеры!G366</f>
        <v xml:space="preserve">Группа от QF </v>
      </c>
      <c r="C370" s="49" t="str">
        <f>IF(Замеры!J366=0, " ", Замеры!J366)</f>
        <v xml:space="preserve"> </v>
      </c>
      <c r="D370" s="49" t="str">
        <f>IF(O370=0, " ", CONCATENATE(Замеры!T366,Замеры!U366,Замеры!V366,Замеры!W366,Замеры!AB366))</f>
        <v xml:space="preserve"> </v>
      </c>
      <c r="E370" s="49" t="str">
        <f>IF(Замеры!L366=0, " ", Замеры!L366)</f>
        <v xml:space="preserve"> </v>
      </c>
      <c r="F370" s="49" t="e">
        <f t="shared" si="136"/>
        <v>#VALUE!</v>
      </c>
      <c r="G370" s="51" t="str">
        <f t="shared" si="137"/>
        <v>-</v>
      </c>
      <c r="H370" s="52" t="str">
        <f t="shared" si="138"/>
        <v>-</v>
      </c>
      <c r="I370" s="51" t="str">
        <f t="shared" si="139"/>
        <v>-</v>
      </c>
      <c r="J370" s="29" t="str">
        <f t="shared" si="140"/>
        <v>-</v>
      </c>
      <c r="K370" s="46" t="str">
        <f t="shared" si="141"/>
        <v>-</v>
      </c>
      <c r="L370" s="29" t="str">
        <f t="shared" si="142"/>
        <v>-</v>
      </c>
      <c r="M370" s="29" t="str">
        <f t="shared" si="143"/>
        <v xml:space="preserve"> </v>
      </c>
      <c r="N370" s="29" t="str">
        <f t="shared" ca="1" si="144"/>
        <v xml:space="preserve"> </v>
      </c>
      <c r="O370" s="8">
        <f>Замеры!R366</f>
        <v>0</v>
      </c>
      <c r="P370" s="8" t="b">
        <f t="shared" si="132"/>
        <v>1</v>
      </c>
      <c r="Q370" s="8" t="b">
        <f t="shared" si="133"/>
        <v>1</v>
      </c>
      <c r="R370" s="8" t="b">
        <f t="shared" si="134"/>
        <v>1</v>
      </c>
      <c r="S370" s="8" t="s">
        <v>72</v>
      </c>
      <c r="T370" s="8" t="e">
        <f t="shared" si="145"/>
        <v>#VALUE!</v>
      </c>
      <c r="U370" s="12" t="s">
        <v>72</v>
      </c>
      <c r="V370" s="8" t="e">
        <f t="shared" si="146"/>
        <v>#VALUE!</v>
      </c>
      <c r="X370" s="13" t="str">
        <f t="shared" si="135"/>
        <v xml:space="preserve"> </v>
      </c>
      <c r="Y370" s="8" t="e">
        <f t="shared" si="147"/>
        <v>#VALUE!</v>
      </c>
      <c r="AA370" s="14" t="e">
        <f t="shared" ca="1" si="148"/>
        <v>#VALUE!</v>
      </c>
      <c r="AB370" s="14" t="e">
        <f t="shared" ca="1" si="149"/>
        <v>#VALUE!</v>
      </c>
      <c r="AC370" s="14" t="e">
        <f t="shared" ca="1" si="150"/>
        <v>#VALUE!</v>
      </c>
      <c r="AD370" s="8" t="e">
        <f t="shared" ca="1" si="151"/>
        <v>#VALUE!</v>
      </c>
      <c r="AE370" s="8" t="e">
        <f t="shared" ca="1" si="152"/>
        <v>#VALUE!</v>
      </c>
      <c r="AF370" s="8" t="e">
        <f t="shared" ca="1" si="153"/>
        <v>#VALUE!</v>
      </c>
    </row>
    <row r="371" spans="1:32" x14ac:dyDescent="0.3">
      <c r="A371" s="35">
        <f>IF(Замеры!B367=0, " ", Замеры!B367)</f>
        <v>364</v>
      </c>
      <c r="B371" s="49" t="str">
        <f>Замеры!G367</f>
        <v xml:space="preserve">Группа от QF </v>
      </c>
      <c r="C371" s="49" t="str">
        <f>IF(Замеры!J367=0, " ", Замеры!J367)</f>
        <v xml:space="preserve"> </v>
      </c>
      <c r="D371" s="49" t="str">
        <f>IF(O371=0, " ", CONCATENATE(Замеры!T367,Замеры!U367,Замеры!V367,Замеры!W367,Замеры!AB367))</f>
        <v xml:space="preserve"> </v>
      </c>
      <c r="E371" s="49" t="str">
        <f>IF(Замеры!L367=0, " ", Замеры!L367)</f>
        <v xml:space="preserve"> </v>
      </c>
      <c r="F371" s="49" t="e">
        <f t="shared" si="136"/>
        <v>#VALUE!</v>
      </c>
      <c r="G371" s="51" t="str">
        <f t="shared" si="137"/>
        <v>-</v>
      </c>
      <c r="H371" s="52" t="str">
        <f t="shared" si="138"/>
        <v>-</v>
      </c>
      <c r="I371" s="51" t="str">
        <f t="shared" si="139"/>
        <v>-</v>
      </c>
      <c r="J371" s="29" t="str">
        <f t="shared" si="140"/>
        <v>-</v>
      </c>
      <c r="K371" s="46" t="str">
        <f t="shared" si="141"/>
        <v>-</v>
      </c>
      <c r="L371" s="29" t="str">
        <f t="shared" si="142"/>
        <v>-</v>
      </c>
      <c r="M371" s="29" t="str">
        <f t="shared" si="143"/>
        <v xml:space="preserve"> </v>
      </c>
      <c r="N371" s="29" t="str">
        <f t="shared" ca="1" si="144"/>
        <v xml:space="preserve"> </v>
      </c>
      <c r="O371" s="8">
        <f>Замеры!R367</f>
        <v>0</v>
      </c>
      <c r="P371" s="8" t="b">
        <f t="shared" si="132"/>
        <v>1</v>
      </c>
      <c r="Q371" s="8" t="b">
        <f t="shared" si="133"/>
        <v>1</v>
      </c>
      <c r="R371" s="8" t="b">
        <f t="shared" si="134"/>
        <v>1</v>
      </c>
      <c r="S371" s="8" t="s">
        <v>72</v>
      </c>
      <c r="T371" s="8" t="e">
        <f t="shared" si="145"/>
        <v>#VALUE!</v>
      </c>
      <c r="U371" s="12" t="s">
        <v>72</v>
      </c>
      <c r="V371" s="8" t="e">
        <f t="shared" si="146"/>
        <v>#VALUE!</v>
      </c>
      <c r="X371" s="13" t="str">
        <f t="shared" si="135"/>
        <v xml:space="preserve"> </v>
      </c>
      <c r="Y371" s="8" t="e">
        <f t="shared" si="147"/>
        <v>#VALUE!</v>
      </c>
      <c r="AA371" s="14" t="e">
        <f t="shared" ca="1" si="148"/>
        <v>#VALUE!</v>
      </c>
      <c r="AB371" s="14" t="e">
        <f t="shared" ca="1" si="149"/>
        <v>#VALUE!</v>
      </c>
      <c r="AC371" s="14" t="e">
        <f t="shared" ca="1" si="150"/>
        <v>#VALUE!</v>
      </c>
      <c r="AD371" s="8" t="e">
        <f t="shared" ca="1" si="151"/>
        <v>#VALUE!</v>
      </c>
      <c r="AE371" s="8" t="e">
        <f t="shared" ca="1" si="152"/>
        <v>#VALUE!</v>
      </c>
      <c r="AF371" s="8" t="e">
        <f t="shared" ca="1" si="153"/>
        <v>#VALUE!</v>
      </c>
    </row>
    <row r="372" spans="1:32" x14ac:dyDescent="0.3">
      <c r="A372" s="35">
        <f>IF(Замеры!B368=0, " ", Замеры!B368)</f>
        <v>365</v>
      </c>
      <c r="B372" s="49" t="str">
        <f>Замеры!G368</f>
        <v xml:space="preserve">Группа от QF </v>
      </c>
      <c r="C372" s="49" t="str">
        <f>IF(Замеры!J368=0, " ", Замеры!J368)</f>
        <v xml:space="preserve"> </v>
      </c>
      <c r="D372" s="49" t="str">
        <f>IF(O372=0, " ", CONCATENATE(Замеры!T368,Замеры!U368,Замеры!V368,Замеры!W368,Замеры!AB368))</f>
        <v xml:space="preserve"> </v>
      </c>
      <c r="E372" s="49" t="str">
        <f>IF(Замеры!L368=0, " ", Замеры!L368)</f>
        <v xml:space="preserve"> </v>
      </c>
      <c r="F372" s="49" t="e">
        <f t="shared" si="136"/>
        <v>#VALUE!</v>
      </c>
      <c r="G372" s="51" t="str">
        <f t="shared" si="137"/>
        <v>-</v>
      </c>
      <c r="H372" s="52" t="str">
        <f t="shared" si="138"/>
        <v>-</v>
      </c>
      <c r="I372" s="51" t="str">
        <f t="shared" si="139"/>
        <v>-</v>
      </c>
      <c r="J372" s="29" t="str">
        <f t="shared" si="140"/>
        <v>-</v>
      </c>
      <c r="K372" s="46" t="str">
        <f t="shared" si="141"/>
        <v>-</v>
      </c>
      <c r="L372" s="29" t="str">
        <f t="shared" si="142"/>
        <v>-</v>
      </c>
      <c r="M372" s="29" t="str">
        <f t="shared" si="143"/>
        <v xml:space="preserve"> </v>
      </c>
      <c r="N372" s="29" t="str">
        <f t="shared" ca="1" si="144"/>
        <v xml:space="preserve"> </v>
      </c>
      <c r="O372" s="8">
        <f>Замеры!R368</f>
        <v>0</v>
      </c>
      <c r="P372" s="8" t="b">
        <f t="shared" si="132"/>
        <v>1</v>
      </c>
      <c r="Q372" s="8" t="b">
        <f t="shared" si="133"/>
        <v>1</v>
      </c>
      <c r="R372" s="8" t="b">
        <f t="shared" si="134"/>
        <v>1</v>
      </c>
      <c r="S372" s="8" t="s">
        <v>72</v>
      </c>
      <c r="T372" s="8" t="e">
        <f t="shared" si="145"/>
        <v>#VALUE!</v>
      </c>
      <c r="U372" s="12" t="s">
        <v>72</v>
      </c>
      <c r="V372" s="8" t="e">
        <f t="shared" si="146"/>
        <v>#VALUE!</v>
      </c>
      <c r="X372" s="13" t="str">
        <f t="shared" si="135"/>
        <v xml:space="preserve"> </v>
      </c>
      <c r="Y372" s="8" t="e">
        <f t="shared" si="147"/>
        <v>#VALUE!</v>
      </c>
      <c r="AA372" s="14" t="e">
        <f t="shared" ca="1" si="148"/>
        <v>#VALUE!</v>
      </c>
      <c r="AB372" s="14" t="e">
        <f t="shared" ca="1" si="149"/>
        <v>#VALUE!</v>
      </c>
      <c r="AC372" s="14" t="e">
        <f t="shared" ca="1" si="150"/>
        <v>#VALUE!</v>
      </c>
      <c r="AD372" s="8" t="e">
        <f t="shared" ca="1" si="151"/>
        <v>#VALUE!</v>
      </c>
      <c r="AE372" s="8" t="e">
        <f t="shared" ca="1" si="152"/>
        <v>#VALUE!</v>
      </c>
      <c r="AF372" s="8" t="e">
        <f t="shared" ca="1" si="153"/>
        <v>#VALUE!</v>
      </c>
    </row>
    <row r="373" spans="1:32" x14ac:dyDescent="0.3">
      <c r="A373" s="35">
        <f>IF(Замеры!B369=0, " ", Замеры!B369)</f>
        <v>366</v>
      </c>
      <c r="B373" s="49" t="str">
        <f>Замеры!G369</f>
        <v xml:space="preserve">Группа от QF </v>
      </c>
      <c r="C373" s="49" t="str">
        <f>IF(Замеры!J369=0, " ", Замеры!J369)</f>
        <v xml:space="preserve"> </v>
      </c>
      <c r="D373" s="49" t="str">
        <f>IF(O373=0, " ", CONCATENATE(Замеры!T369,Замеры!U369,Замеры!V369,Замеры!W369,Замеры!AB369))</f>
        <v xml:space="preserve"> </v>
      </c>
      <c r="E373" s="49" t="str">
        <f>IF(Замеры!L369=0, " ", Замеры!L369)</f>
        <v xml:space="preserve"> </v>
      </c>
      <c r="F373" s="49" t="e">
        <f t="shared" si="136"/>
        <v>#VALUE!</v>
      </c>
      <c r="G373" s="51" t="str">
        <f t="shared" si="137"/>
        <v>-</v>
      </c>
      <c r="H373" s="52" t="str">
        <f t="shared" si="138"/>
        <v>-</v>
      </c>
      <c r="I373" s="51" t="str">
        <f t="shared" si="139"/>
        <v>-</v>
      </c>
      <c r="J373" s="29" t="str">
        <f t="shared" si="140"/>
        <v>-</v>
      </c>
      <c r="K373" s="46" t="str">
        <f t="shared" si="141"/>
        <v>-</v>
      </c>
      <c r="L373" s="29" t="str">
        <f t="shared" si="142"/>
        <v>-</v>
      </c>
      <c r="M373" s="29" t="str">
        <f t="shared" si="143"/>
        <v xml:space="preserve"> </v>
      </c>
      <c r="N373" s="29" t="str">
        <f t="shared" ca="1" si="144"/>
        <v xml:space="preserve"> </v>
      </c>
      <c r="O373" s="8">
        <f>Замеры!R369</f>
        <v>0</v>
      </c>
      <c r="P373" s="8" t="b">
        <f t="shared" si="132"/>
        <v>1</v>
      </c>
      <c r="Q373" s="8" t="b">
        <f t="shared" si="133"/>
        <v>1</v>
      </c>
      <c r="R373" s="8" t="b">
        <f t="shared" si="134"/>
        <v>1</v>
      </c>
      <c r="S373" s="8" t="s">
        <v>72</v>
      </c>
      <c r="T373" s="8" t="e">
        <f t="shared" si="145"/>
        <v>#VALUE!</v>
      </c>
      <c r="U373" s="12" t="s">
        <v>72</v>
      </c>
      <c r="V373" s="8" t="e">
        <f t="shared" si="146"/>
        <v>#VALUE!</v>
      </c>
      <c r="X373" s="13" t="str">
        <f t="shared" si="135"/>
        <v xml:space="preserve"> </v>
      </c>
      <c r="Y373" s="8" t="e">
        <f t="shared" si="147"/>
        <v>#VALUE!</v>
      </c>
      <c r="AA373" s="14" t="e">
        <f t="shared" ca="1" si="148"/>
        <v>#VALUE!</v>
      </c>
      <c r="AB373" s="14" t="e">
        <f t="shared" ca="1" si="149"/>
        <v>#VALUE!</v>
      </c>
      <c r="AC373" s="14" t="e">
        <f t="shared" ca="1" si="150"/>
        <v>#VALUE!</v>
      </c>
      <c r="AD373" s="8" t="e">
        <f t="shared" ca="1" si="151"/>
        <v>#VALUE!</v>
      </c>
      <c r="AE373" s="8" t="e">
        <f t="shared" ca="1" si="152"/>
        <v>#VALUE!</v>
      </c>
      <c r="AF373" s="8" t="e">
        <f t="shared" ca="1" si="153"/>
        <v>#VALUE!</v>
      </c>
    </row>
    <row r="374" spans="1:32" x14ac:dyDescent="0.3">
      <c r="A374" s="35">
        <f>IF(Замеры!B370=0, " ", Замеры!B370)</f>
        <v>367</v>
      </c>
      <c r="B374" s="49" t="str">
        <f>Замеры!G370</f>
        <v xml:space="preserve">Группа от QF </v>
      </c>
      <c r="C374" s="49" t="str">
        <f>IF(Замеры!J370=0, " ", Замеры!J370)</f>
        <v xml:space="preserve"> </v>
      </c>
      <c r="D374" s="49" t="str">
        <f>IF(O374=0, " ", CONCATENATE(Замеры!T370,Замеры!U370,Замеры!V370,Замеры!W370,Замеры!AB370))</f>
        <v xml:space="preserve"> </v>
      </c>
      <c r="E374" s="49" t="str">
        <f>IF(Замеры!L370=0, " ", Замеры!L370)</f>
        <v xml:space="preserve"> </v>
      </c>
      <c r="F374" s="49" t="e">
        <f t="shared" si="136"/>
        <v>#VALUE!</v>
      </c>
      <c r="G374" s="51" t="str">
        <f t="shared" si="137"/>
        <v>-</v>
      </c>
      <c r="H374" s="52" t="str">
        <f t="shared" si="138"/>
        <v>-</v>
      </c>
      <c r="I374" s="51" t="str">
        <f t="shared" si="139"/>
        <v>-</v>
      </c>
      <c r="J374" s="29" t="str">
        <f t="shared" si="140"/>
        <v>-</v>
      </c>
      <c r="K374" s="46" t="str">
        <f t="shared" si="141"/>
        <v>-</v>
      </c>
      <c r="L374" s="29" t="str">
        <f t="shared" si="142"/>
        <v>-</v>
      </c>
      <c r="M374" s="29" t="str">
        <f t="shared" si="143"/>
        <v xml:space="preserve"> </v>
      </c>
      <c r="N374" s="29" t="str">
        <f t="shared" ca="1" si="144"/>
        <v xml:space="preserve"> </v>
      </c>
      <c r="O374" s="8">
        <f>Замеры!R370</f>
        <v>0</v>
      </c>
      <c r="P374" s="8" t="b">
        <f t="shared" si="132"/>
        <v>1</v>
      </c>
      <c r="Q374" s="8" t="b">
        <f t="shared" si="133"/>
        <v>1</v>
      </c>
      <c r="R374" s="8" t="b">
        <f t="shared" si="134"/>
        <v>1</v>
      </c>
      <c r="S374" s="8" t="s">
        <v>72</v>
      </c>
      <c r="T374" s="8" t="e">
        <f t="shared" si="145"/>
        <v>#VALUE!</v>
      </c>
      <c r="U374" s="12" t="s">
        <v>72</v>
      </c>
      <c r="V374" s="8" t="e">
        <f t="shared" si="146"/>
        <v>#VALUE!</v>
      </c>
      <c r="X374" s="13" t="str">
        <f t="shared" si="135"/>
        <v xml:space="preserve"> </v>
      </c>
      <c r="Y374" s="8" t="e">
        <f t="shared" si="147"/>
        <v>#VALUE!</v>
      </c>
      <c r="AA374" s="14" t="e">
        <f t="shared" ca="1" si="148"/>
        <v>#VALUE!</v>
      </c>
      <c r="AB374" s="14" t="e">
        <f t="shared" ca="1" si="149"/>
        <v>#VALUE!</v>
      </c>
      <c r="AC374" s="14" t="e">
        <f t="shared" ca="1" si="150"/>
        <v>#VALUE!</v>
      </c>
      <c r="AD374" s="8" t="e">
        <f t="shared" ca="1" si="151"/>
        <v>#VALUE!</v>
      </c>
      <c r="AE374" s="8" t="e">
        <f t="shared" ca="1" si="152"/>
        <v>#VALUE!</v>
      </c>
      <c r="AF374" s="8" t="e">
        <f t="shared" ca="1" si="153"/>
        <v>#VALUE!</v>
      </c>
    </row>
    <row r="375" spans="1:32" x14ac:dyDescent="0.3">
      <c r="A375" s="35">
        <f>IF(Замеры!B371=0, " ", Замеры!B371)</f>
        <v>368</v>
      </c>
      <c r="B375" s="49" t="str">
        <f>Замеры!G371</f>
        <v xml:space="preserve">Группа от QF </v>
      </c>
      <c r="C375" s="49" t="str">
        <f>IF(Замеры!J371=0, " ", Замеры!J371)</f>
        <v xml:space="preserve"> </v>
      </c>
      <c r="D375" s="49" t="str">
        <f>IF(O375=0, " ", CONCATENATE(Замеры!T371,Замеры!U371,Замеры!V371,Замеры!W371,Замеры!AB371))</f>
        <v xml:space="preserve"> </v>
      </c>
      <c r="E375" s="49" t="str">
        <f>IF(Замеры!L371=0, " ", Замеры!L371)</f>
        <v xml:space="preserve"> </v>
      </c>
      <c r="F375" s="49" t="e">
        <f t="shared" si="136"/>
        <v>#VALUE!</v>
      </c>
      <c r="G375" s="51" t="str">
        <f t="shared" si="137"/>
        <v>-</v>
      </c>
      <c r="H375" s="52" t="str">
        <f t="shared" si="138"/>
        <v>-</v>
      </c>
      <c r="I375" s="51" t="str">
        <f t="shared" si="139"/>
        <v>-</v>
      </c>
      <c r="J375" s="29" t="str">
        <f t="shared" si="140"/>
        <v>-</v>
      </c>
      <c r="K375" s="46" t="str">
        <f t="shared" si="141"/>
        <v>-</v>
      </c>
      <c r="L375" s="29" t="str">
        <f t="shared" si="142"/>
        <v>-</v>
      </c>
      <c r="M375" s="29" t="str">
        <f t="shared" si="143"/>
        <v xml:space="preserve"> </v>
      </c>
      <c r="N375" s="29" t="str">
        <f t="shared" ca="1" si="144"/>
        <v xml:space="preserve"> </v>
      </c>
      <c r="O375" s="8">
        <f>Замеры!R371</f>
        <v>0</v>
      </c>
      <c r="P375" s="8" t="b">
        <f t="shared" si="132"/>
        <v>1</v>
      </c>
      <c r="Q375" s="8" t="b">
        <f t="shared" si="133"/>
        <v>1</v>
      </c>
      <c r="R375" s="8" t="b">
        <f t="shared" si="134"/>
        <v>1</v>
      </c>
      <c r="S375" s="8" t="s">
        <v>72</v>
      </c>
      <c r="T375" s="8" t="e">
        <f t="shared" si="145"/>
        <v>#VALUE!</v>
      </c>
      <c r="U375" s="12" t="s">
        <v>72</v>
      </c>
      <c r="V375" s="8" t="e">
        <f t="shared" si="146"/>
        <v>#VALUE!</v>
      </c>
      <c r="X375" s="13" t="str">
        <f t="shared" si="135"/>
        <v xml:space="preserve"> </v>
      </c>
      <c r="Y375" s="8" t="e">
        <f t="shared" si="147"/>
        <v>#VALUE!</v>
      </c>
      <c r="AA375" s="14" t="e">
        <f t="shared" ca="1" si="148"/>
        <v>#VALUE!</v>
      </c>
      <c r="AB375" s="14" t="e">
        <f t="shared" ca="1" si="149"/>
        <v>#VALUE!</v>
      </c>
      <c r="AC375" s="14" t="e">
        <f t="shared" ca="1" si="150"/>
        <v>#VALUE!</v>
      </c>
      <c r="AD375" s="8" t="e">
        <f t="shared" ca="1" si="151"/>
        <v>#VALUE!</v>
      </c>
      <c r="AE375" s="8" t="e">
        <f t="shared" ca="1" si="152"/>
        <v>#VALUE!</v>
      </c>
      <c r="AF375" s="8" t="e">
        <f t="shared" ca="1" si="153"/>
        <v>#VALUE!</v>
      </c>
    </row>
    <row r="376" spans="1:32" x14ac:dyDescent="0.3">
      <c r="A376" s="35">
        <f>IF(Замеры!B372=0, " ", Замеры!B372)</f>
        <v>369</v>
      </c>
      <c r="B376" s="49" t="str">
        <f>Замеры!G372</f>
        <v xml:space="preserve">Группа от QF </v>
      </c>
      <c r="C376" s="49" t="str">
        <f>IF(Замеры!J372=0, " ", Замеры!J372)</f>
        <v xml:space="preserve"> </v>
      </c>
      <c r="D376" s="49" t="str">
        <f>IF(O376=0, " ", CONCATENATE(Замеры!T372,Замеры!U372,Замеры!V372,Замеры!W372,Замеры!AB372))</f>
        <v xml:space="preserve"> </v>
      </c>
      <c r="E376" s="49" t="str">
        <f>IF(Замеры!L372=0, " ", Замеры!L372)</f>
        <v xml:space="preserve"> </v>
      </c>
      <c r="F376" s="49" t="e">
        <f t="shared" si="136"/>
        <v>#VALUE!</v>
      </c>
      <c r="G376" s="51" t="str">
        <f t="shared" si="137"/>
        <v>-</v>
      </c>
      <c r="H376" s="52" t="str">
        <f t="shared" si="138"/>
        <v>-</v>
      </c>
      <c r="I376" s="51" t="str">
        <f t="shared" si="139"/>
        <v>-</v>
      </c>
      <c r="J376" s="29" t="str">
        <f t="shared" si="140"/>
        <v>-</v>
      </c>
      <c r="K376" s="46" t="str">
        <f t="shared" si="141"/>
        <v>-</v>
      </c>
      <c r="L376" s="29" t="str">
        <f t="shared" si="142"/>
        <v>-</v>
      </c>
      <c r="M376" s="29" t="str">
        <f t="shared" si="143"/>
        <v xml:space="preserve"> </v>
      </c>
      <c r="N376" s="29" t="str">
        <f t="shared" ca="1" si="144"/>
        <v xml:space="preserve"> </v>
      </c>
      <c r="O376" s="8">
        <f>Замеры!R372</f>
        <v>0</v>
      </c>
      <c r="P376" s="8" t="b">
        <f t="shared" si="132"/>
        <v>1</v>
      </c>
      <c r="Q376" s="8" t="b">
        <f t="shared" si="133"/>
        <v>1</v>
      </c>
      <c r="R376" s="8" t="b">
        <f t="shared" si="134"/>
        <v>1</v>
      </c>
      <c r="S376" s="8" t="s">
        <v>72</v>
      </c>
      <c r="T376" s="8" t="e">
        <f t="shared" si="145"/>
        <v>#VALUE!</v>
      </c>
      <c r="U376" s="12" t="s">
        <v>72</v>
      </c>
      <c r="V376" s="8" t="e">
        <f t="shared" si="146"/>
        <v>#VALUE!</v>
      </c>
      <c r="X376" s="13" t="str">
        <f t="shared" si="135"/>
        <v xml:space="preserve"> </v>
      </c>
      <c r="Y376" s="8" t="e">
        <f t="shared" si="147"/>
        <v>#VALUE!</v>
      </c>
      <c r="AA376" s="14" t="e">
        <f t="shared" ca="1" si="148"/>
        <v>#VALUE!</v>
      </c>
      <c r="AB376" s="14" t="e">
        <f t="shared" ca="1" si="149"/>
        <v>#VALUE!</v>
      </c>
      <c r="AC376" s="14" t="e">
        <f t="shared" ca="1" si="150"/>
        <v>#VALUE!</v>
      </c>
      <c r="AD376" s="8" t="e">
        <f t="shared" ca="1" si="151"/>
        <v>#VALUE!</v>
      </c>
      <c r="AE376" s="8" t="e">
        <f t="shared" ca="1" si="152"/>
        <v>#VALUE!</v>
      </c>
      <c r="AF376" s="8" t="e">
        <f t="shared" ca="1" si="153"/>
        <v>#VALUE!</v>
      </c>
    </row>
    <row r="377" spans="1:32" x14ac:dyDescent="0.3">
      <c r="A377" s="35">
        <f>IF(Замеры!B373=0, " ", Замеры!B373)</f>
        <v>370</v>
      </c>
      <c r="B377" s="49" t="str">
        <f>Замеры!G373</f>
        <v xml:space="preserve">Группа от QF </v>
      </c>
      <c r="C377" s="49" t="str">
        <f>IF(Замеры!J373=0, " ", Замеры!J373)</f>
        <v xml:space="preserve"> </v>
      </c>
      <c r="D377" s="49" t="str">
        <f>IF(O377=0, " ", CONCATENATE(Замеры!T373,Замеры!U373,Замеры!V373,Замеры!W373,Замеры!AB373))</f>
        <v xml:space="preserve"> </v>
      </c>
      <c r="E377" s="49" t="str">
        <f>IF(Замеры!L373=0, " ", Замеры!L373)</f>
        <v xml:space="preserve"> </v>
      </c>
      <c r="F377" s="49" t="e">
        <f t="shared" si="136"/>
        <v>#VALUE!</v>
      </c>
      <c r="G377" s="51" t="str">
        <f t="shared" si="137"/>
        <v>-</v>
      </c>
      <c r="H377" s="52" t="str">
        <f t="shared" si="138"/>
        <v>-</v>
      </c>
      <c r="I377" s="51" t="str">
        <f t="shared" si="139"/>
        <v>-</v>
      </c>
      <c r="J377" s="29" t="str">
        <f t="shared" si="140"/>
        <v>-</v>
      </c>
      <c r="K377" s="46" t="str">
        <f t="shared" si="141"/>
        <v>-</v>
      </c>
      <c r="L377" s="29" t="str">
        <f t="shared" si="142"/>
        <v>-</v>
      </c>
      <c r="M377" s="29" t="str">
        <f t="shared" si="143"/>
        <v xml:space="preserve"> </v>
      </c>
      <c r="N377" s="29" t="str">
        <f t="shared" ca="1" si="144"/>
        <v xml:space="preserve"> </v>
      </c>
      <c r="O377" s="8">
        <f>Замеры!R373</f>
        <v>0</v>
      </c>
      <c r="P377" s="8" t="b">
        <f t="shared" si="132"/>
        <v>1</v>
      </c>
      <c r="Q377" s="8" t="b">
        <f t="shared" si="133"/>
        <v>1</v>
      </c>
      <c r="R377" s="8" t="b">
        <f t="shared" si="134"/>
        <v>1</v>
      </c>
      <c r="S377" s="8" t="s">
        <v>72</v>
      </c>
      <c r="T377" s="8" t="e">
        <f t="shared" si="145"/>
        <v>#VALUE!</v>
      </c>
      <c r="U377" s="12" t="s">
        <v>72</v>
      </c>
      <c r="V377" s="8" t="e">
        <f t="shared" si="146"/>
        <v>#VALUE!</v>
      </c>
      <c r="X377" s="13" t="str">
        <f t="shared" si="135"/>
        <v xml:space="preserve"> </v>
      </c>
      <c r="Y377" s="8" t="e">
        <f t="shared" si="147"/>
        <v>#VALUE!</v>
      </c>
      <c r="AA377" s="14" t="e">
        <f t="shared" ca="1" si="148"/>
        <v>#VALUE!</v>
      </c>
      <c r="AB377" s="14" t="e">
        <f t="shared" ca="1" si="149"/>
        <v>#VALUE!</v>
      </c>
      <c r="AC377" s="14" t="e">
        <f t="shared" ca="1" si="150"/>
        <v>#VALUE!</v>
      </c>
      <c r="AD377" s="8" t="e">
        <f t="shared" ca="1" si="151"/>
        <v>#VALUE!</v>
      </c>
      <c r="AE377" s="8" t="e">
        <f t="shared" ca="1" si="152"/>
        <v>#VALUE!</v>
      </c>
      <c r="AF377" s="8" t="e">
        <f t="shared" ca="1" si="153"/>
        <v>#VALUE!</v>
      </c>
    </row>
    <row r="378" spans="1:32" x14ac:dyDescent="0.3">
      <c r="A378" s="35">
        <f>IF(Замеры!B374=0, " ", Замеры!B374)</f>
        <v>371</v>
      </c>
      <c r="B378" s="49" t="str">
        <f>Замеры!G374</f>
        <v xml:space="preserve">Группа от QF </v>
      </c>
      <c r="C378" s="49" t="str">
        <f>IF(Замеры!J374=0, " ", Замеры!J374)</f>
        <v xml:space="preserve"> </v>
      </c>
      <c r="D378" s="49" t="str">
        <f>IF(O378=0, " ", CONCATENATE(Замеры!T374,Замеры!U374,Замеры!V374,Замеры!W374,Замеры!AB374))</f>
        <v xml:space="preserve"> </v>
      </c>
      <c r="E378" s="49" t="str">
        <f>IF(Замеры!L374=0, " ", Замеры!L374)</f>
        <v xml:space="preserve"> </v>
      </c>
      <c r="F378" s="49" t="e">
        <f t="shared" si="136"/>
        <v>#VALUE!</v>
      </c>
      <c r="G378" s="51" t="str">
        <f t="shared" si="137"/>
        <v>-</v>
      </c>
      <c r="H378" s="52" t="str">
        <f t="shared" si="138"/>
        <v>-</v>
      </c>
      <c r="I378" s="51" t="str">
        <f t="shared" si="139"/>
        <v>-</v>
      </c>
      <c r="J378" s="29" t="str">
        <f t="shared" si="140"/>
        <v>-</v>
      </c>
      <c r="K378" s="46" t="str">
        <f t="shared" si="141"/>
        <v>-</v>
      </c>
      <c r="L378" s="29" t="str">
        <f t="shared" si="142"/>
        <v>-</v>
      </c>
      <c r="M378" s="29" t="str">
        <f t="shared" si="143"/>
        <v xml:space="preserve"> </v>
      </c>
      <c r="N378" s="29" t="str">
        <f t="shared" ca="1" si="144"/>
        <v xml:space="preserve"> </v>
      </c>
      <c r="O378" s="8">
        <f>Замеры!R374</f>
        <v>0</v>
      </c>
      <c r="P378" s="8" t="b">
        <f t="shared" si="132"/>
        <v>1</v>
      </c>
      <c r="Q378" s="8" t="b">
        <f t="shared" si="133"/>
        <v>1</v>
      </c>
      <c r="R378" s="8" t="b">
        <f t="shared" si="134"/>
        <v>1</v>
      </c>
      <c r="S378" s="8" t="s">
        <v>72</v>
      </c>
      <c r="T378" s="8" t="e">
        <f t="shared" si="145"/>
        <v>#VALUE!</v>
      </c>
      <c r="U378" s="12" t="s">
        <v>72</v>
      </c>
      <c r="V378" s="8" t="e">
        <f t="shared" si="146"/>
        <v>#VALUE!</v>
      </c>
      <c r="X378" s="13" t="str">
        <f t="shared" si="135"/>
        <v xml:space="preserve"> </v>
      </c>
      <c r="Y378" s="8" t="e">
        <f t="shared" si="147"/>
        <v>#VALUE!</v>
      </c>
      <c r="AA378" s="14" t="e">
        <f t="shared" ca="1" si="148"/>
        <v>#VALUE!</v>
      </c>
      <c r="AB378" s="14" t="e">
        <f t="shared" ca="1" si="149"/>
        <v>#VALUE!</v>
      </c>
      <c r="AC378" s="14" t="e">
        <f t="shared" ca="1" si="150"/>
        <v>#VALUE!</v>
      </c>
      <c r="AD378" s="8" t="e">
        <f t="shared" ca="1" si="151"/>
        <v>#VALUE!</v>
      </c>
      <c r="AE378" s="8" t="e">
        <f t="shared" ca="1" si="152"/>
        <v>#VALUE!</v>
      </c>
      <c r="AF378" s="8" t="e">
        <f t="shared" ca="1" si="153"/>
        <v>#VALUE!</v>
      </c>
    </row>
    <row r="379" spans="1:32" x14ac:dyDescent="0.3">
      <c r="A379" s="35">
        <f>IF(Замеры!B375=0, " ", Замеры!B375)</f>
        <v>372</v>
      </c>
      <c r="B379" s="49" t="str">
        <f>Замеры!G375</f>
        <v xml:space="preserve">Группа от QF </v>
      </c>
      <c r="C379" s="49" t="str">
        <f>IF(Замеры!J375=0, " ", Замеры!J375)</f>
        <v xml:space="preserve"> </v>
      </c>
      <c r="D379" s="49" t="str">
        <f>IF(O379=0, " ", CONCATENATE(Замеры!T375,Замеры!U375,Замеры!V375,Замеры!W375,Замеры!AB375))</f>
        <v xml:space="preserve"> </v>
      </c>
      <c r="E379" s="49" t="str">
        <f>IF(Замеры!L375=0, " ", Замеры!L375)</f>
        <v xml:space="preserve"> </v>
      </c>
      <c r="F379" s="49" t="e">
        <f t="shared" si="136"/>
        <v>#VALUE!</v>
      </c>
      <c r="G379" s="51" t="str">
        <f t="shared" si="137"/>
        <v>-</v>
      </c>
      <c r="H379" s="52" t="str">
        <f t="shared" si="138"/>
        <v>-</v>
      </c>
      <c r="I379" s="51" t="str">
        <f t="shared" si="139"/>
        <v>-</v>
      </c>
      <c r="J379" s="29" t="str">
        <f t="shared" si="140"/>
        <v>-</v>
      </c>
      <c r="K379" s="46" t="str">
        <f t="shared" si="141"/>
        <v>-</v>
      </c>
      <c r="L379" s="29" t="str">
        <f t="shared" si="142"/>
        <v>-</v>
      </c>
      <c r="M379" s="29" t="str">
        <f t="shared" si="143"/>
        <v xml:space="preserve"> </v>
      </c>
      <c r="N379" s="29" t="str">
        <f t="shared" ca="1" si="144"/>
        <v xml:space="preserve"> </v>
      </c>
      <c r="O379" s="8">
        <f>Замеры!R375</f>
        <v>0</v>
      </c>
      <c r="P379" s="8" t="b">
        <f t="shared" si="132"/>
        <v>1</v>
      </c>
      <c r="Q379" s="8" t="b">
        <f t="shared" si="133"/>
        <v>1</v>
      </c>
      <c r="R379" s="8" t="b">
        <f t="shared" si="134"/>
        <v>1</v>
      </c>
      <c r="S379" s="8" t="s">
        <v>72</v>
      </c>
      <c r="T379" s="8" t="e">
        <f t="shared" si="145"/>
        <v>#VALUE!</v>
      </c>
      <c r="U379" s="12" t="s">
        <v>72</v>
      </c>
      <c r="V379" s="8" t="e">
        <f t="shared" si="146"/>
        <v>#VALUE!</v>
      </c>
      <c r="X379" s="13" t="str">
        <f t="shared" si="135"/>
        <v xml:space="preserve"> </v>
      </c>
      <c r="Y379" s="8" t="e">
        <f t="shared" si="147"/>
        <v>#VALUE!</v>
      </c>
      <c r="AA379" s="14" t="e">
        <f t="shared" ca="1" si="148"/>
        <v>#VALUE!</v>
      </c>
      <c r="AB379" s="14" t="e">
        <f t="shared" ca="1" si="149"/>
        <v>#VALUE!</v>
      </c>
      <c r="AC379" s="14" t="e">
        <f t="shared" ca="1" si="150"/>
        <v>#VALUE!</v>
      </c>
      <c r="AD379" s="8" t="e">
        <f t="shared" ca="1" si="151"/>
        <v>#VALUE!</v>
      </c>
      <c r="AE379" s="8" t="e">
        <f t="shared" ca="1" si="152"/>
        <v>#VALUE!</v>
      </c>
      <c r="AF379" s="8" t="e">
        <f t="shared" ca="1" si="153"/>
        <v>#VALUE!</v>
      </c>
    </row>
    <row r="380" spans="1:32" x14ac:dyDescent="0.3">
      <c r="A380" s="35">
        <f>IF(Замеры!B376=0, " ", Замеры!B376)</f>
        <v>373</v>
      </c>
      <c r="B380" s="49" t="str">
        <f>Замеры!G376</f>
        <v xml:space="preserve">Группа от QF </v>
      </c>
      <c r="C380" s="49" t="str">
        <f>IF(Замеры!J376=0, " ", Замеры!J376)</f>
        <v xml:space="preserve"> </v>
      </c>
      <c r="D380" s="49" t="str">
        <f>IF(O380=0, " ", CONCATENATE(Замеры!T376,Замеры!U376,Замеры!V376,Замеры!W376,Замеры!AB376))</f>
        <v xml:space="preserve"> </v>
      </c>
      <c r="E380" s="49" t="str">
        <f>IF(Замеры!L376=0, " ", Замеры!L376)</f>
        <v xml:space="preserve"> </v>
      </c>
      <c r="F380" s="49" t="e">
        <f t="shared" si="136"/>
        <v>#VALUE!</v>
      </c>
      <c r="G380" s="51" t="str">
        <f t="shared" si="137"/>
        <v>-</v>
      </c>
      <c r="H380" s="52" t="str">
        <f t="shared" si="138"/>
        <v>-</v>
      </c>
      <c r="I380" s="51" t="str">
        <f t="shared" si="139"/>
        <v>-</v>
      </c>
      <c r="J380" s="29" t="str">
        <f t="shared" si="140"/>
        <v>-</v>
      </c>
      <c r="K380" s="46" t="str">
        <f t="shared" si="141"/>
        <v>-</v>
      </c>
      <c r="L380" s="29" t="str">
        <f t="shared" si="142"/>
        <v>-</v>
      </c>
      <c r="M380" s="29" t="str">
        <f t="shared" si="143"/>
        <v xml:space="preserve"> </v>
      </c>
      <c r="N380" s="29" t="str">
        <f t="shared" ca="1" si="144"/>
        <v xml:space="preserve"> </v>
      </c>
      <c r="O380" s="8">
        <f>Замеры!R376</f>
        <v>0</v>
      </c>
      <c r="P380" s="8" t="b">
        <f t="shared" si="132"/>
        <v>1</v>
      </c>
      <c r="Q380" s="8" t="b">
        <f t="shared" si="133"/>
        <v>1</v>
      </c>
      <c r="R380" s="8" t="b">
        <f t="shared" si="134"/>
        <v>1</v>
      </c>
      <c r="S380" s="8" t="s">
        <v>72</v>
      </c>
      <c r="T380" s="8" t="e">
        <f t="shared" si="145"/>
        <v>#VALUE!</v>
      </c>
      <c r="U380" s="12" t="s">
        <v>72</v>
      </c>
      <c r="V380" s="8" t="e">
        <f t="shared" si="146"/>
        <v>#VALUE!</v>
      </c>
      <c r="X380" s="13" t="str">
        <f t="shared" si="135"/>
        <v xml:space="preserve"> </v>
      </c>
      <c r="Y380" s="8" t="e">
        <f t="shared" si="147"/>
        <v>#VALUE!</v>
      </c>
      <c r="AA380" s="14" t="e">
        <f t="shared" ca="1" si="148"/>
        <v>#VALUE!</v>
      </c>
      <c r="AB380" s="14" t="e">
        <f t="shared" ca="1" si="149"/>
        <v>#VALUE!</v>
      </c>
      <c r="AC380" s="14" t="e">
        <f t="shared" ca="1" si="150"/>
        <v>#VALUE!</v>
      </c>
      <c r="AD380" s="8" t="e">
        <f t="shared" ca="1" si="151"/>
        <v>#VALUE!</v>
      </c>
      <c r="AE380" s="8" t="e">
        <f t="shared" ca="1" si="152"/>
        <v>#VALUE!</v>
      </c>
      <c r="AF380" s="8" t="e">
        <f t="shared" ca="1" si="153"/>
        <v>#VALUE!</v>
      </c>
    </row>
    <row r="381" spans="1:32" x14ac:dyDescent="0.3">
      <c r="A381" s="35">
        <f>IF(Замеры!B377=0, " ", Замеры!B377)</f>
        <v>374</v>
      </c>
      <c r="B381" s="49" t="str">
        <f>Замеры!G377</f>
        <v xml:space="preserve">Группа от QF </v>
      </c>
      <c r="C381" s="49" t="str">
        <f>IF(Замеры!J377=0, " ", Замеры!J377)</f>
        <v xml:space="preserve"> </v>
      </c>
      <c r="D381" s="49" t="str">
        <f>IF(O381=0, " ", CONCATENATE(Замеры!T377,Замеры!U377,Замеры!V377,Замеры!W377,Замеры!AB377))</f>
        <v xml:space="preserve"> </v>
      </c>
      <c r="E381" s="49" t="str">
        <f>IF(Замеры!L377=0, " ", Замеры!L377)</f>
        <v xml:space="preserve"> </v>
      </c>
      <c r="F381" s="49" t="e">
        <f t="shared" si="136"/>
        <v>#VALUE!</v>
      </c>
      <c r="G381" s="51" t="str">
        <f t="shared" si="137"/>
        <v>-</v>
      </c>
      <c r="H381" s="52" t="str">
        <f t="shared" si="138"/>
        <v>-</v>
      </c>
      <c r="I381" s="51" t="str">
        <f t="shared" si="139"/>
        <v>-</v>
      </c>
      <c r="J381" s="29" t="str">
        <f t="shared" si="140"/>
        <v>-</v>
      </c>
      <c r="K381" s="46" t="str">
        <f t="shared" si="141"/>
        <v>-</v>
      </c>
      <c r="L381" s="29" t="str">
        <f t="shared" si="142"/>
        <v>-</v>
      </c>
      <c r="M381" s="29" t="str">
        <f t="shared" si="143"/>
        <v xml:space="preserve"> </v>
      </c>
      <c r="N381" s="29" t="str">
        <f t="shared" ca="1" si="144"/>
        <v xml:space="preserve"> </v>
      </c>
      <c r="O381" s="8">
        <f>Замеры!R377</f>
        <v>0</v>
      </c>
      <c r="P381" s="8" t="b">
        <f t="shared" si="132"/>
        <v>1</v>
      </c>
      <c r="Q381" s="8" t="b">
        <f t="shared" si="133"/>
        <v>1</v>
      </c>
      <c r="R381" s="8" t="b">
        <f t="shared" si="134"/>
        <v>1</v>
      </c>
      <c r="S381" s="8" t="s">
        <v>72</v>
      </c>
      <c r="T381" s="8" t="e">
        <f t="shared" si="145"/>
        <v>#VALUE!</v>
      </c>
      <c r="U381" s="12" t="s">
        <v>72</v>
      </c>
      <c r="V381" s="8" t="e">
        <f t="shared" si="146"/>
        <v>#VALUE!</v>
      </c>
      <c r="X381" s="13" t="str">
        <f t="shared" si="135"/>
        <v xml:space="preserve"> </v>
      </c>
      <c r="Y381" s="8" t="e">
        <f t="shared" si="147"/>
        <v>#VALUE!</v>
      </c>
      <c r="AA381" s="14" t="e">
        <f t="shared" ca="1" si="148"/>
        <v>#VALUE!</v>
      </c>
      <c r="AB381" s="14" t="e">
        <f t="shared" ca="1" si="149"/>
        <v>#VALUE!</v>
      </c>
      <c r="AC381" s="14" t="e">
        <f t="shared" ca="1" si="150"/>
        <v>#VALUE!</v>
      </c>
      <c r="AD381" s="8" t="e">
        <f t="shared" ca="1" si="151"/>
        <v>#VALUE!</v>
      </c>
      <c r="AE381" s="8" t="e">
        <f t="shared" ca="1" si="152"/>
        <v>#VALUE!</v>
      </c>
      <c r="AF381" s="8" t="e">
        <f t="shared" ca="1" si="153"/>
        <v>#VALUE!</v>
      </c>
    </row>
    <row r="382" spans="1:32" x14ac:dyDescent="0.3">
      <c r="A382" s="35">
        <f>IF(Замеры!B378=0, " ", Замеры!B378)</f>
        <v>375</v>
      </c>
      <c r="B382" s="49" t="str">
        <f>Замеры!G378</f>
        <v xml:space="preserve">Группа от QF </v>
      </c>
      <c r="C382" s="49" t="str">
        <f>IF(Замеры!J378=0, " ", Замеры!J378)</f>
        <v xml:space="preserve"> </v>
      </c>
      <c r="D382" s="49" t="str">
        <f>IF(O382=0, " ", CONCATENATE(Замеры!T378,Замеры!U378,Замеры!V378,Замеры!W378,Замеры!AB378))</f>
        <v xml:space="preserve"> </v>
      </c>
      <c r="E382" s="49" t="str">
        <f>IF(Замеры!L378=0, " ", Замеры!L378)</f>
        <v xml:space="preserve"> </v>
      </c>
      <c r="F382" s="49" t="e">
        <f t="shared" si="136"/>
        <v>#VALUE!</v>
      </c>
      <c r="G382" s="51" t="str">
        <f t="shared" si="137"/>
        <v>-</v>
      </c>
      <c r="H382" s="52" t="str">
        <f t="shared" si="138"/>
        <v>-</v>
      </c>
      <c r="I382" s="51" t="str">
        <f t="shared" si="139"/>
        <v>-</v>
      </c>
      <c r="J382" s="29" t="str">
        <f t="shared" si="140"/>
        <v>-</v>
      </c>
      <c r="K382" s="46" t="str">
        <f t="shared" si="141"/>
        <v>-</v>
      </c>
      <c r="L382" s="29" t="str">
        <f t="shared" si="142"/>
        <v>-</v>
      </c>
      <c r="M382" s="29" t="str">
        <f t="shared" si="143"/>
        <v xml:space="preserve"> </v>
      </c>
      <c r="N382" s="29" t="str">
        <f t="shared" ca="1" si="144"/>
        <v xml:space="preserve"> </v>
      </c>
      <c r="O382" s="8">
        <f>Замеры!R378</f>
        <v>0</v>
      </c>
      <c r="P382" s="8" t="b">
        <f t="shared" si="132"/>
        <v>1</v>
      </c>
      <c r="Q382" s="8" t="b">
        <f t="shared" si="133"/>
        <v>1</v>
      </c>
      <c r="R382" s="8" t="b">
        <f t="shared" si="134"/>
        <v>1</v>
      </c>
      <c r="S382" s="8" t="s">
        <v>72</v>
      </c>
      <c r="T382" s="8" t="e">
        <f t="shared" si="145"/>
        <v>#VALUE!</v>
      </c>
      <c r="U382" s="12" t="s">
        <v>72</v>
      </c>
      <c r="V382" s="8" t="e">
        <f t="shared" si="146"/>
        <v>#VALUE!</v>
      </c>
      <c r="X382" s="13" t="str">
        <f t="shared" si="135"/>
        <v xml:space="preserve"> </v>
      </c>
      <c r="Y382" s="8" t="e">
        <f t="shared" si="147"/>
        <v>#VALUE!</v>
      </c>
      <c r="AA382" s="14" t="e">
        <f t="shared" ca="1" si="148"/>
        <v>#VALUE!</v>
      </c>
      <c r="AB382" s="14" t="e">
        <f t="shared" ca="1" si="149"/>
        <v>#VALUE!</v>
      </c>
      <c r="AC382" s="14" t="e">
        <f t="shared" ca="1" si="150"/>
        <v>#VALUE!</v>
      </c>
      <c r="AD382" s="8" t="e">
        <f t="shared" ca="1" si="151"/>
        <v>#VALUE!</v>
      </c>
      <c r="AE382" s="8" t="e">
        <f t="shared" ca="1" si="152"/>
        <v>#VALUE!</v>
      </c>
      <c r="AF382" s="8" t="e">
        <f t="shared" ca="1" si="153"/>
        <v>#VALUE!</v>
      </c>
    </row>
    <row r="383" spans="1:32" x14ac:dyDescent="0.3">
      <c r="A383" s="35">
        <f>IF(Замеры!B379=0, " ", Замеры!B379)</f>
        <v>376</v>
      </c>
      <c r="B383" s="49" t="str">
        <f>Замеры!G379</f>
        <v xml:space="preserve">Группа от QF </v>
      </c>
      <c r="C383" s="49" t="str">
        <f>IF(Замеры!J379=0, " ", Замеры!J379)</f>
        <v xml:space="preserve"> </v>
      </c>
      <c r="D383" s="49" t="str">
        <f>IF(O383=0, " ", CONCATENATE(Замеры!T379,Замеры!U379,Замеры!V379,Замеры!W379,Замеры!AB379))</f>
        <v xml:space="preserve"> </v>
      </c>
      <c r="E383" s="49" t="str">
        <f>IF(Замеры!L379=0, " ", Замеры!L379)</f>
        <v xml:space="preserve"> </v>
      </c>
      <c r="F383" s="49" t="e">
        <f t="shared" si="136"/>
        <v>#VALUE!</v>
      </c>
      <c r="G383" s="51" t="str">
        <f t="shared" si="137"/>
        <v>-</v>
      </c>
      <c r="H383" s="52" t="str">
        <f t="shared" si="138"/>
        <v>-</v>
      </c>
      <c r="I383" s="51" t="str">
        <f t="shared" si="139"/>
        <v>-</v>
      </c>
      <c r="J383" s="29" t="str">
        <f t="shared" si="140"/>
        <v>-</v>
      </c>
      <c r="K383" s="46" t="str">
        <f t="shared" si="141"/>
        <v>-</v>
      </c>
      <c r="L383" s="29" t="str">
        <f t="shared" si="142"/>
        <v>-</v>
      </c>
      <c r="M383" s="29" t="str">
        <f t="shared" si="143"/>
        <v xml:space="preserve"> </v>
      </c>
      <c r="N383" s="29" t="str">
        <f t="shared" ca="1" si="144"/>
        <v xml:space="preserve"> </v>
      </c>
      <c r="O383" s="8">
        <f>Замеры!R379</f>
        <v>0</v>
      </c>
      <c r="P383" s="8" t="b">
        <f t="shared" si="132"/>
        <v>1</v>
      </c>
      <c r="Q383" s="8" t="b">
        <f t="shared" si="133"/>
        <v>1</v>
      </c>
      <c r="R383" s="8" t="b">
        <f t="shared" si="134"/>
        <v>1</v>
      </c>
      <c r="S383" s="8" t="s">
        <v>72</v>
      </c>
      <c r="T383" s="8" t="e">
        <f t="shared" si="145"/>
        <v>#VALUE!</v>
      </c>
      <c r="U383" s="12" t="s">
        <v>72</v>
      </c>
      <c r="V383" s="8" t="e">
        <f t="shared" si="146"/>
        <v>#VALUE!</v>
      </c>
      <c r="X383" s="13" t="str">
        <f t="shared" si="135"/>
        <v xml:space="preserve"> </v>
      </c>
      <c r="Y383" s="8" t="e">
        <f t="shared" si="147"/>
        <v>#VALUE!</v>
      </c>
      <c r="AA383" s="14" t="e">
        <f t="shared" ca="1" si="148"/>
        <v>#VALUE!</v>
      </c>
      <c r="AB383" s="14" t="e">
        <f t="shared" ca="1" si="149"/>
        <v>#VALUE!</v>
      </c>
      <c r="AC383" s="14" t="e">
        <f t="shared" ca="1" si="150"/>
        <v>#VALUE!</v>
      </c>
      <c r="AD383" s="8" t="e">
        <f t="shared" ca="1" si="151"/>
        <v>#VALUE!</v>
      </c>
      <c r="AE383" s="8" t="e">
        <f t="shared" ca="1" si="152"/>
        <v>#VALUE!</v>
      </c>
      <c r="AF383" s="8" t="e">
        <f t="shared" ca="1" si="153"/>
        <v>#VALUE!</v>
      </c>
    </row>
    <row r="384" spans="1:32" x14ac:dyDescent="0.3">
      <c r="A384" s="35">
        <f>IF(Замеры!B380=0, " ", Замеры!B380)</f>
        <v>377</v>
      </c>
      <c r="B384" s="49" t="str">
        <f>Замеры!G380</f>
        <v xml:space="preserve">Группа от QF </v>
      </c>
      <c r="C384" s="49" t="str">
        <f>IF(Замеры!J380=0, " ", Замеры!J380)</f>
        <v xml:space="preserve"> </v>
      </c>
      <c r="D384" s="49" t="str">
        <f>IF(O384=0, " ", CONCATENATE(Замеры!T380,Замеры!U380,Замеры!V380,Замеры!W380,Замеры!AB380))</f>
        <v xml:space="preserve"> </v>
      </c>
      <c r="E384" s="49" t="str">
        <f>IF(Замеры!L380=0, " ", Замеры!L380)</f>
        <v xml:space="preserve"> </v>
      </c>
      <c r="F384" s="49" t="e">
        <f t="shared" si="136"/>
        <v>#VALUE!</v>
      </c>
      <c r="G384" s="51" t="str">
        <f t="shared" si="137"/>
        <v>-</v>
      </c>
      <c r="H384" s="52" t="str">
        <f t="shared" si="138"/>
        <v>-</v>
      </c>
      <c r="I384" s="51" t="str">
        <f t="shared" si="139"/>
        <v>-</v>
      </c>
      <c r="J384" s="29" t="str">
        <f t="shared" si="140"/>
        <v>-</v>
      </c>
      <c r="K384" s="46" t="str">
        <f t="shared" si="141"/>
        <v>-</v>
      </c>
      <c r="L384" s="29" t="str">
        <f t="shared" si="142"/>
        <v>-</v>
      </c>
      <c r="M384" s="29" t="str">
        <f t="shared" si="143"/>
        <v xml:space="preserve"> </v>
      </c>
      <c r="N384" s="29" t="str">
        <f t="shared" ca="1" si="144"/>
        <v xml:space="preserve"> </v>
      </c>
      <c r="O384" s="8">
        <f>Замеры!R380</f>
        <v>0</v>
      </c>
      <c r="P384" s="8" t="b">
        <f t="shared" si="132"/>
        <v>1</v>
      </c>
      <c r="Q384" s="8" t="b">
        <f t="shared" si="133"/>
        <v>1</v>
      </c>
      <c r="R384" s="8" t="b">
        <f t="shared" si="134"/>
        <v>1</v>
      </c>
      <c r="S384" s="8" t="s">
        <v>72</v>
      </c>
      <c r="T384" s="8" t="e">
        <f t="shared" si="145"/>
        <v>#VALUE!</v>
      </c>
      <c r="U384" s="12" t="s">
        <v>72</v>
      </c>
      <c r="V384" s="8" t="e">
        <f t="shared" si="146"/>
        <v>#VALUE!</v>
      </c>
      <c r="X384" s="13" t="str">
        <f t="shared" si="135"/>
        <v xml:space="preserve"> </v>
      </c>
      <c r="Y384" s="8" t="e">
        <f t="shared" si="147"/>
        <v>#VALUE!</v>
      </c>
      <c r="AA384" s="14" t="e">
        <f t="shared" ca="1" si="148"/>
        <v>#VALUE!</v>
      </c>
      <c r="AB384" s="14" t="e">
        <f t="shared" ca="1" si="149"/>
        <v>#VALUE!</v>
      </c>
      <c r="AC384" s="14" t="e">
        <f t="shared" ca="1" si="150"/>
        <v>#VALUE!</v>
      </c>
      <c r="AD384" s="8" t="e">
        <f t="shared" ca="1" si="151"/>
        <v>#VALUE!</v>
      </c>
      <c r="AE384" s="8" t="e">
        <f t="shared" ca="1" si="152"/>
        <v>#VALUE!</v>
      </c>
      <c r="AF384" s="8" t="e">
        <f t="shared" ca="1" si="153"/>
        <v>#VALUE!</v>
      </c>
    </row>
    <row r="385" spans="1:32" x14ac:dyDescent="0.3">
      <c r="A385" s="35">
        <f>IF(Замеры!B381=0, " ", Замеры!B381)</f>
        <v>378</v>
      </c>
      <c r="B385" s="49" t="str">
        <f>Замеры!G381</f>
        <v xml:space="preserve">Группа от QF </v>
      </c>
      <c r="C385" s="49" t="str">
        <f>IF(Замеры!J381=0, " ", Замеры!J381)</f>
        <v xml:space="preserve"> </v>
      </c>
      <c r="D385" s="49" t="str">
        <f>IF(O385=0, " ", CONCATENATE(Замеры!T381,Замеры!U381,Замеры!V381,Замеры!W381,Замеры!AB381))</f>
        <v xml:space="preserve"> </v>
      </c>
      <c r="E385" s="49" t="str">
        <f>IF(Замеры!L381=0, " ", Замеры!L381)</f>
        <v xml:space="preserve"> </v>
      </c>
      <c r="F385" s="49" t="e">
        <f t="shared" si="136"/>
        <v>#VALUE!</v>
      </c>
      <c r="G385" s="51" t="str">
        <f t="shared" si="137"/>
        <v>-</v>
      </c>
      <c r="H385" s="52" t="str">
        <f t="shared" si="138"/>
        <v>-</v>
      </c>
      <c r="I385" s="51" t="str">
        <f t="shared" si="139"/>
        <v>-</v>
      </c>
      <c r="J385" s="29" t="str">
        <f t="shared" si="140"/>
        <v>-</v>
      </c>
      <c r="K385" s="46" t="str">
        <f t="shared" si="141"/>
        <v>-</v>
      </c>
      <c r="L385" s="29" t="str">
        <f t="shared" si="142"/>
        <v>-</v>
      </c>
      <c r="M385" s="29" t="str">
        <f t="shared" si="143"/>
        <v xml:space="preserve"> </v>
      </c>
      <c r="N385" s="29" t="str">
        <f t="shared" ca="1" si="144"/>
        <v xml:space="preserve"> </v>
      </c>
      <c r="O385" s="8">
        <f>Замеры!R381</f>
        <v>0</v>
      </c>
      <c r="P385" s="8" t="b">
        <f t="shared" si="132"/>
        <v>1</v>
      </c>
      <c r="Q385" s="8" t="b">
        <f t="shared" si="133"/>
        <v>1</v>
      </c>
      <c r="R385" s="8" t="b">
        <f t="shared" si="134"/>
        <v>1</v>
      </c>
      <c r="S385" s="8" t="s">
        <v>72</v>
      </c>
      <c r="T385" s="8" t="e">
        <f t="shared" si="145"/>
        <v>#VALUE!</v>
      </c>
      <c r="U385" s="12" t="s">
        <v>72</v>
      </c>
      <c r="V385" s="8" t="e">
        <f t="shared" si="146"/>
        <v>#VALUE!</v>
      </c>
      <c r="X385" s="13" t="str">
        <f t="shared" si="135"/>
        <v xml:space="preserve"> </v>
      </c>
      <c r="Y385" s="8" t="e">
        <f t="shared" si="147"/>
        <v>#VALUE!</v>
      </c>
      <c r="AA385" s="14" t="e">
        <f t="shared" ca="1" si="148"/>
        <v>#VALUE!</v>
      </c>
      <c r="AB385" s="14" t="e">
        <f t="shared" ca="1" si="149"/>
        <v>#VALUE!</v>
      </c>
      <c r="AC385" s="14" t="e">
        <f t="shared" ca="1" si="150"/>
        <v>#VALUE!</v>
      </c>
      <c r="AD385" s="8" t="e">
        <f t="shared" ca="1" si="151"/>
        <v>#VALUE!</v>
      </c>
      <c r="AE385" s="8" t="e">
        <f t="shared" ca="1" si="152"/>
        <v>#VALUE!</v>
      </c>
      <c r="AF385" s="8" t="e">
        <f t="shared" ca="1" si="153"/>
        <v>#VALUE!</v>
      </c>
    </row>
    <row r="386" spans="1:32" x14ac:dyDescent="0.3">
      <c r="A386" s="35">
        <f>IF(Замеры!B382=0, " ", Замеры!B382)</f>
        <v>379</v>
      </c>
      <c r="B386" s="49" t="str">
        <f>Замеры!G382</f>
        <v xml:space="preserve">Группа от QF </v>
      </c>
      <c r="C386" s="49" t="str">
        <f>IF(Замеры!J382=0, " ", Замеры!J382)</f>
        <v xml:space="preserve"> </v>
      </c>
      <c r="D386" s="49" t="str">
        <f>IF(O386=0, " ", CONCATENATE(Замеры!T382,Замеры!U382,Замеры!V382,Замеры!W382,Замеры!AB382))</f>
        <v xml:space="preserve"> </v>
      </c>
      <c r="E386" s="49" t="str">
        <f>IF(Замеры!L382=0, " ", Замеры!L382)</f>
        <v xml:space="preserve"> </v>
      </c>
      <c r="F386" s="49" t="e">
        <f t="shared" si="136"/>
        <v>#VALUE!</v>
      </c>
      <c r="G386" s="51" t="str">
        <f t="shared" si="137"/>
        <v>-</v>
      </c>
      <c r="H386" s="52" t="str">
        <f t="shared" si="138"/>
        <v>-</v>
      </c>
      <c r="I386" s="51" t="str">
        <f t="shared" si="139"/>
        <v>-</v>
      </c>
      <c r="J386" s="29" t="str">
        <f t="shared" si="140"/>
        <v>-</v>
      </c>
      <c r="K386" s="46" t="str">
        <f t="shared" si="141"/>
        <v>-</v>
      </c>
      <c r="L386" s="29" t="str">
        <f t="shared" si="142"/>
        <v>-</v>
      </c>
      <c r="M386" s="29" t="str">
        <f t="shared" si="143"/>
        <v xml:space="preserve"> </v>
      </c>
      <c r="N386" s="29" t="str">
        <f t="shared" ca="1" si="144"/>
        <v xml:space="preserve"> </v>
      </c>
      <c r="O386" s="8">
        <f>Замеры!R382</f>
        <v>0</v>
      </c>
      <c r="P386" s="8" t="b">
        <f t="shared" si="132"/>
        <v>1</v>
      </c>
      <c r="Q386" s="8" t="b">
        <f t="shared" si="133"/>
        <v>1</v>
      </c>
      <c r="R386" s="8" t="b">
        <f t="shared" si="134"/>
        <v>1</v>
      </c>
      <c r="S386" s="8" t="s">
        <v>72</v>
      </c>
      <c r="T386" s="8" t="e">
        <f t="shared" si="145"/>
        <v>#VALUE!</v>
      </c>
      <c r="U386" s="12" t="s">
        <v>72</v>
      </c>
      <c r="V386" s="8" t="e">
        <f t="shared" si="146"/>
        <v>#VALUE!</v>
      </c>
      <c r="X386" s="13" t="str">
        <f t="shared" si="135"/>
        <v xml:space="preserve"> </v>
      </c>
      <c r="Y386" s="8" t="e">
        <f t="shared" si="147"/>
        <v>#VALUE!</v>
      </c>
      <c r="AA386" s="14" t="e">
        <f t="shared" ca="1" si="148"/>
        <v>#VALUE!</v>
      </c>
      <c r="AB386" s="14" t="e">
        <f t="shared" ca="1" si="149"/>
        <v>#VALUE!</v>
      </c>
      <c r="AC386" s="14" t="e">
        <f t="shared" ca="1" si="150"/>
        <v>#VALUE!</v>
      </c>
      <c r="AD386" s="8" t="e">
        <f t="shared" ca="1" si="151"/>
        <v>#VALUE!</v>
      </c>
      <c r="AE386" s="8" t="e">
        <f t="shared" ca="1" si="152"/>
        <v>#VALUE!</v>
      </c>
      <c r="AF386" s="8" t="e">
        <f t="shared" ca="1" si="153"/>
        <v>#VALUE!</v>
      </c>
    </row>
    <row r="387" spans="1:32" x14ac:dyDescent="0.3">
      <c r="A387" s="35">
        <f>IF(Замеры!B383=0, " ", Замеры!B383)</f>
        <v>380</v>
      </c>
      <c r="B387" s="49" t="str">
        <f>Замеры!G383</f>
        <v xml:space="preserve">Группа от QF </v>
      </c>
      <c r="C387" s="49" t="str">
        <f>IF(Замеры!J383=0, " ", Замеры!J383)</f>
        <v xml:space="preserve"> </v>
      </c>
      <c r="D387" s="49" t="str">
        <f>IF(O387=0, " ", CONCATENATE(Замеры!T383,Замеры!U383,Замеры!V383,Замеры!W383,Замеры!AB383))</f>
        <v xml:space="preserve"> </v>
      </c>
      <c r="E387" s="49" t="str">
        <f>IF(Замеры!L383=0, " ", Замеры!L383)</f>
        <v xml:space="preserve"> </v>
      </c>
      <c r="F387" s="49" t="e">
        <f t="shared" si="136"/>
        <v>#VALUE!</v>
      </c>
      <c r="G387" s="51" t="str">
        <f t="shared" si="137"/>
        <v>-</v>
      </c>
      <c r="H387" s="52" t="str">
        <f t="shared" si="138"/>
        <v>-</v>
      </c>
      <c r="I387" s="51" t="str">
        <f t="shared" si="139"/>
        <v>-</v>
      </c>
      <c r="J387" s="29" t="str">
        <f t="shared" si="140"/>
        <v>-</v>
      </c>
      <c r="K387" s="46" t="str">
        <f t="shared" si="141"/>
        <v>-</v>
      </c>
      <c r="L387" s="29" t="str">
        <f t="shared" si="142"/>
        <v>-</v>
      </c>
      <c r="M387" s="29" t="str">
        <f t="shared" si="143"/>
        <v xml:space="preserve"> </v>
      </c>
      <c r="N387" s="29" t="str">
        <f t="shared" ca="1" si="144"/>
        <v xml:space="preserve"> </v>
      </c>
      <c r="O387" s="8">
        <f>Замеры!R383</f>
        <v>0</v>
      </c>
      <c r="P387" s="8" t="b">
        <f t="shared" si="132"/>
        <v>1</v>
      </c>
      <c r="Q387" s="8" t="b">
        <f t="shared" si="133"/>
        <v>1</v>
      </c>
      <c r="R387" s="8" t="b">
        <f t="shared" si="134"/>
        <v>1</v>
      </c>
      <c r="S387" s="8" t="s">
        <v>72</v>
      </c>
      <c r="T387" s="8" t="e">
        <f t="shared" si="145"/>
        <v>#VALUE!</v>
      </c>
      <c r="U387" s="12" t="s">
        <v>72</v>
      </c>
      <c r="V387" s="8" t="e">
        <f t="shared" si="146"/>
        <v>#VALUE!</v>
      </c>
      <c r="X387" s="13" t="str">
        <f t="shared" si="135"/>
        <v xml:space="preserve"> </v>
      </c>
      <c r="Y387" s="8" t="e">
        <f t="shared" si="147"/>
        <v>#VALUE!</v>
      </c>
      <c r="AA387" s="14" t="e">
        <f t="shared" ca="1" si="148"/>
        <v>#VALUE!</v>
      </c>
      <c r="AB387" s="14" t="e">
        <f t="shared" ca="1" si="149"/>
        <v>#VALUE!</v>
      </c>
      <c r="AC387" s="14" t="e">
        <f t="shared" ca="1" si="150"/>
        <v>#VALUE!</v>
      </c>
      <c r="AD387" s="8" t="e">
        <f t="shared" ca="1" si="151"/>
        <v>#VALUE!</v>
      </c>
      <c r="AE387" s="8" t="e">
        <f t="shared" ca="1" si="152"/>
        <v>#VALUE!</v>
      </c>
      <c r="AF387" s="8" t="e">
        <f t="shared" ca="1" si="153"/>
        <v>#VALUE!</v>
      </c>
    </row>
    <row r="388" spans="1:32" x14ac:dyDescent="0.3">
      <c r="A388" s="35">
        <f>IF(Замеры!B384=0, " ", Замеры!B384)</f>
        <v>381</v>
      </c>
      <c r="B388" s="49" t="str">
        <f>Замеры!G384</f>
        <v xml:space="preserve">Группа от QF </v>
      </c>
      <c r="C388" s="49" t="str">
        <f>IF(Замеры!J384=0, " ", Замеры!J384)</f>
        <v xml:space="preserve"> </v>
      </c>
      <c r="D388" s="49" t="str">
        <f>IF(O388=0, " ", CONCATENATE(Замеры!T384,Замеры!U384,Замеры!V384,Замеры!W384,Замеры!AB384))</f>
        <v xml:space="preserve"> </v>
      </c>
      <c r="E388" s="49" t="str">
        <f>IF(Замеры!L384=0, " ", Замеры!L384)</f>
        <v xml:space="preserve"> </v>
      </c>
      <c r="F388" s="49" t="e">
        <f t="shared" si="136"/>
        <v>#VALUE!</v>
      </c>
      <c r="G388" s="51" t="str">
        <f t="shared" si="137"/>
        <v>-</v>
      </c>
      <c r="H388" s="52" t="str">
        <f t="shared" si="138"/>
        <v>-</v>
      </c>
      <c r="I388" s="51" t="str">
        <f t="shared" si="139"/>
        <v>-</v>
      </c>
      <c r="J388" s="29" t="str">
        <f t="shared" si="140"/>
        <v>-</v>
      </c>
      <c r="K388" s="46" t="str">
        <f t="shared" si="141"/>
        <v>-</v>
      </c>
      <c r="L388" s="29" t="str">
        <f t="shared" si="142"/>
        <v>-</v>
      </c>
      <c r="M388" s="29" t="str">
        <f t="shared" si="143"/>
        <v xml:space="preserve"> </v>
      </c>
      <c r="N388" s="29" t="str">
        <f t="shared" ca="1" si="144"/>
        <v xml:space="preserve"> </v>
      </c>
      <c r="O388" s="8">
        <f>Замеры!R384</f>
        <v>0</v>
      </c>
      <c r="P388" s="8" t="b">
        <f t="shared" si="132"/>
        <v>1</v>
      </c>
      <c r="Q388" s="8" t="b">
        <f t="shared" si="133"/>
        <v>1</v>
      </c>
      <c r="R388" s="8" t="b">
        <f t="shared" si="134"/>
        <v>1</v>
      </c>
      <c r="S388" s="8" t="s">
        <v>72</v>
      </c>
      <c r="T388" s="8" t="e">
        <f t="shared" si="145"/>
        <v>#VALUE!</v>
      </c>
      <c r="U388" s="12" t="s">
        <v>72</v>
      </c>
      <c r="V388" s="8" t="e">
        <f t="shared" si="146"/>
        <v>#VALUE!</v>
      </c>
      <c r="X388" s="13" t="str">
        <f t="shared" si="135"/>
        <v xml:space="preserve"> </v>
      </c>
      <c r="Y388" s="8" t="e">
        <f t="shared" si="147"/>
        <v>#VALUE!</v>
      </c>
      <c r="AA388" s="14" t="e">
        <f t="shared" ca="1" si="148"/>
        <v>#VALUE!</v>
      </c>
      <c r="AB388" s="14" t="e">
        <f t="shared" ca="1" si="149"/>
        <v>#VALUE!</v>
      </c>
      <c r="AC388" s="14" t="e">
        <f t="shared" ca="1" si="150"/>
        <v>#VALUE!</v>
      </c>
      <c r="AD388" s="8" t="e">
        <f t="shared" ca="1" si="151"/>
        <v>#VALUE!</v>
      </c>
      <c r="AE388" s="8" t="e">
        <f t="shared" ca="1" si="152"/>
        <v>#VALUE!</v>
      </c>
      <c r="AF388" s="8" t="e">
        <f t="shared" ca="1" si="153"/>
        <v>#VALUE!</v>
      </c>
    </row>
    <row r="389" spans="1:32" x14ac:dyDescent="0.3">
      <c r="A389" s="35">
        <f>IF(Замеры!B385=0, " ", Замеры!B385)</f>
        <v>382</v>
      </c>
      <c r="B389" s="49" t="str">
        <f>Замеры!G385</f>
        <v xml:space="preserve">Группа от QF </v>
      </c>
      <c r="C389" s="49" t="str">
        <f>IF(Замеры!J385=0, " ", Замеры!J385)</f>
        <v xml:space="preserve"> </v>
      </c>
      <c r="D389" s="49" t="str">
        <f>IF(O389=0, " ", CONCATENATE(Замеры!T385,Замеры!U385,Замеры!V385,Замеры!W385,Замеры!AB385))</f>
        <v xml:space="preserve"> </v>
      </c>
      <c r="E389" s="49" t="str">
        <f>IF(Замеры!L385=0, " ", Замеры!L385)</f>
        <v xml:space="preserve"> </v>
      </c>
      <c r="F389" s="49" t="e">
        <f t="shared" si="136"/>
        <v>#VALUE!</v>
      </c>
      <c r="G389" s="51" t="str">
        <f t="shared" si="137"/>
        <v>-</v>
      </c>
      <c r="H389" s="52" t="str">
        <f t="shared" si="138"/>
        <v>-</v>
      </c>
      <c r="I389" s="51" t="str">
        <f t="shared" si="139"/>
        <v>-</v>
      </c>
      <c r="J389" s="29" t="str">
        <f t="shared" si="140"/>
        <v>-</v>
      </c>
      <c r="K389" s="46" t="str">
        <f t="shared" si="141"/>
        <v>-</v>
      </c>
      <c r="L389" s="29" t="str">
        <f t="shared" si="142"/>
        <v>-</v>
      </c>
      <c r="M389" s="29" t="str">
        <f t="shared" si="143"/>
        <v xml:space="preserve"> </v>
      </c>
      <c r="N389" s="29" t="str">
        <f t="shared" ca="1" si="144"/>
        <v xml:space="preserve"> </v>
      </c>
      <c r="O389" s="8">
        <f>Замеры!R385</f>
        <v>0</v>
      </c>
      <c r="P389" s="8" t="b">
        <f t="shared" si="132"/>
        <v>1</v>
      </c>
      <c r="Q389" s="8" t="b">
        <f t="shared" si="133"/>
        <v>1</v>
      </c>
      <c r="R389" s="8" t="b">
        <f t="shared" si="134"/>
        <v>1</v>
      </c>
      <c r="S389" s="8" t="s">
        <v>72</v>
      </c>
      <c r="T389" s="8" t="e">
        <f t="shared" si="145"/>
        <v>#VALUE!</v>
      </c>
      <c r="U389" s="12" t="s">
        <v>72</v>
      </c>
      <c r="V389" s="8" t="e">
        <f t="shared" si="146"/>
        <v>#VALUE!</v>
      </c>
      <c r="X389" s="13" t="str">
        <f t="shared" si="135"/>
        <v xml:space="preserve"> </v>
      </c>
      <c r="Y389" s="8" t="e">
        <f t="shared" si="147"/>
        <v>#VALUE!</v>
      </c>
      <c r="AA389" s="14" t="e">
        <f t="shared" ca="1" si="148"/>
        <v>#VALUE!</v>
      </c>
      <c r="AB389" s="14" t="e">
        <f t="shared" ca="1" si="149"/>
        <v>#VALUE!</v>
      </c>
      <c r="AC389" s="14" t="e">
        <f t="shared" ca="1" si="150"/>
        <v>#VALUE!</v>
      </c>
      <c r="AD389" s="8" t="e">
        <f t="shared" ca="1" si="151"/>
        <v>#VALUE!</v>
      </c>
      <c r="AE389" s="8" t="e">
        <f t="shared" ca="1" si="152"/>
        <v>#VALUE!</v>
      </c>
      <c r="AF389" s="8" t="e">
        <f t="shared" ca="1" si="153"/>
        <v>#VALUE!</v>
      </c>
    </row>
    <row r="390" spans="1:32" x14ac:dyDescent="0.3">
      <c r="A390" s="35">
        <f>IF(Замеры!B386=0, " ", Замеры!B386)</f>
        <v>383</v>
      </c>
      <c r="B390" s="49" t="str">
        <f>Замеры!G386</f>
        <v xml:space="preserve">Группа от QF </v>
      </c>
      <c r="C390" s="49" t="str">
        <f>IF(Замеры!J386=0, " ", Замеры!J386)</f>
        <v xml:space="preserve"> </v>
      </c>
      <c r="D390" s="49" t="str">
        <f>IF(O390=0, " ", CONCATENATE(Замеры!T386,Замеры!U386,Замеры!V386,Замеры!W386,Замеры!AB386))</f>
        <v xml:space="preserve"> </v>
      </c>
      <c r="E390" s="49" t="str">
        <f>IF(Замеры!L386=0, " ", Замеры!L386)</f>
        <v xml:space="preserve"> </v>
      </c>
      <c r="F390" s="49" t="e">
        <f t="shared" si="136"/>
        <v>#VALUE!</v>
      </c>
      <c r="G390" s="51" t="str">
        <f t="shared" si="137"/>
        <v>-</v>
      </c>
      <c r="H390" s="52" t="str">
        <f t="shared" si="138"/>
        <v>-</v>
      </c>
      <c r="I390" s="51" t="str">
        <f t="shared" si="139"/>
        <v>-</v>
      </c>
      <c r="J390" s="29" t="str">
        <f t="shared" si="140"/>
        <v>-</v>
      </c>
      <c r="K390" s="46" t="str">
        <f t="shared" si="141"/>
        <v>-</v>
      </c>
      <c r="L390" s="29" t="str">
        <f t="shared" si="142"/>
        <v>-</v>
      </c>
      <c r="M390" s="29" t="str">
        <f t="shared" si="143"/>
        <v xml:space="preserve"> </v>
      </c>
      <c r="N390" s="29" t="str">
        <f t="shared" ca="1" si="144"/>
        <v xml:space="preserve"> </v>
      </c>
      <c r="O390" s="8">
        <f>Замеры!R386</f>
        <v>0</v>
      </c>
      <c r="P390" s="8" t="b">
        <f t="shared" si="132"/>
        <v>1</v>
      </c>
      <c r="Q390" s="8" t="b">
        <f t="shared" si="133"/>
        <v>1</v>
      </c>
      <c r="R390" s="8" t="b">
        <f t="shared" si="134"/>
        <v>1</v>
      </c>
      <c r="S390" s="8" t="s">
        <v>72</v>
      </c>
      <c r="T390" s="8" t="e">
        <f t="shared" si="145"/>
        <v>#VALUE!</v>
      </c>
      <c r="U390" s="12" t="s">
        <v>72</v>
      </c>
      <c r="V390" s="8" t="e">
        <f t="shared" si="146"/>
        <v>#VALUE!</v>
      </c>
      <c r="X390" s="13" t="str">
        <f t="shared" si="135"/>
        <v xml:space="preserve"> </v>
      </c>
      <c r="Y390" s="8" t="e">
        <f t="shared" si="147"/>
        <v>#VALUE!</v>
      </c>
      <c r="AA390" s="14" t="e">
        <f t="shared" ca="1" si="148"/>
        <v>#VALUE!</v>
      </c>
      <c r="AB390" s="14" t="e">
        <f t="shared" ca="1" si="149"/>
        <v>#VALUE!</v>
      </c>
      <c r="AC390" s="14" t="e">
        <f t="shared" ca="1" si="150"/>
        <v>#VALUE!</v>
      </c>
      <c r="AD390" s="8" t="e">
        <f t="shared" ca="1" si="151"/>
        <v>#VALUE!</v>
      </c>
      <c r="AE390" s="8" t="e">
        <f t="shared" ca="1" si="152"/>
        <v>#VALUE!</v>
      </c>
      <c r="AF390" s="8" t="e">
        <f t="shared" ca="1" si="153"/>
        <v>#VALUE!</v>
      </c>
    </row>
    <row r="391" spans="1:32" x14ac:dyDescent="0.3">
      <c r="A391" s="35">
        <f>IF(Замеры!B387=0, " ", Замеры!B387)</f>
        <v>384</v>
      </c>
      <c r="B391" s="49" t="str">
        <f>Замеры!G387</f>
        <v xml:space="preserve">Группа от QF </v>
      </c>
      <c r="C391" s="49" t="str">
        <f>IF(Замеры!J387=0, " ", Замеры!J387)</f>
        <v xml:space="preserve"> </v>
      </c>
      <c r="D391" s="49" t="str">
        <f>IF(O391=0, " ", CONCATENATE(Замеры!T387,Замеры!U387,Замеры!V387,Замеры!W387,Замеры!AB387))</f>
        <v xml:space="preserve"> </v>
      </c>
      <c r="E391" s="49" t="str">
        <f>IF(Замеры!L387=0, " ", Замеры!L387)</f>
        <v xml:space="preserve"> </v>
      </c>
      <c r="F391" s="49" t="e">
        <f t="shared" si="136"/>
        <v>#VALUE!</v>
      </c>
      <c r="G391" s="51" t="str">
        <f t="shared" si="137"/>
        <v>-</v>
      </c>
      <c r="H391" s="52" t="str">
        <f t="shared" si="138"/>
        <v>-</v>
      </c>
      <c r="I391" s="51" t="str">
        <f t="shared" si="139"/>
        <v>-</v>
      </c>
      <c r="J391" s="29" t="str">
        <f t="shared" si="140"/>
        <v>-</v>
      </c>
      <c r="K391" s="46" t="str">
        <f t="shared" si="141"/>
        <v>-</v>
      </c>
      <c r="L391" s="29" t="str">
        <f t="shared" si="142"/>
        <v>-</v>
      </c>
      <c r="M391" s="29" t="str">
        <f t="shared" si="143"/>
        <v xml:space="preserve"> </v>
      </c>
      <c r="N391" s="29" t="str">
        <f t="shared" ca="1" si="144"/>
        <v xml:space="preserve"> </v>
      </c>
      <c r="O391" s="8">
        <f>Замеры!R387</f>
        <v>0</v>
      </c>
      <c r="P391" s="8" t="b">
        <f t="shared" ref="P391:P454" si="154">OR(O391=$N$1,O391=$O$1,O391=$P$1,O391=$O$2)</f>
        <v>1</v>
      </c>
      <c r="Q391" s="8" t="b">
        <f t="shared" ref="Q391:Q454" si="155">OR(O391=$N$2,O391=$O$3,O391=$P$1,O391=$O$2)</f>
        <v>1</v>
      </c>
      <c r="R391" s="8" t="b">
        <f t="shared" ref="R391:R454" si="156">OR(O391=$N$3,O391=$O$3,O391=$P$1,O391=$O$1)</f>
        <v>1</v>
      </c>
      <c r="S391" s="8" t="s">
        <v>72</v>
      </c>
      <c r="T391" s="8" t="e">
        <f t="shared" si="145"/>
        <v>#VALUE!</v>
      </c>
      <c r="U391" s="12" t="s">
        <v>72</v>
      </c>
      <c r="V391" s="8" t="e">
        <f t="shared" si="146"/>
        <v>#VALUE!</v>
      </c>
      <c r="X391" s="13" t="str">
        <f t="shared" ref="X391:X454" si="157">E391</f>
        <v xml:space="preserve"> </v>
      </c>
      <c r="Y391" s="8" t="e">
        <f t="shared" si="147"/>
        <v>#VALUE!</v>
      </c>
      <c r="AA391" s="14" t="e">
        <f t="shared" ca="1" si="148"/>
        <v>#VALUE!</v>
      </c>
      <c r="AB391" s="14" t="e">
        <f t="shared" ca="1" si="149"/>
        <v>#VALUE!</v>
      </c>
      <c r="AC391" s="14" t="e">
        <f t="shared" ca="1" si="150"/>
        <v>#VALUE!</v>
      </c>
      <c r="AD391" s="8" t="e">
        <f t="shared" ca="1" si="151"/>
        <v>#VALUE!</v>
      </c>
      <c r="AE391" s="8" t="e">
        <f t="shared" ca="1" si="152"/>
        <v>#VALUE!</v>
      </c>
      <c r="AF391" s="8" t="e">
        <f t="shared" ca="1" si="153"/>
        <v>#VALUE!</v>
      </c>
    </row>
    <row r="392" spans="1:32" x14ac:dyDescent="0.3">
      <c r="A392" s="35">
        <f>IF(Замеры!B388=0, " ", Замеры!B388)</f>
        <v>385</v>
      </c>
      <c r="B392" s="49" t="str">
        <f>Замеры!G388</f>
        <v xml:space="preserve">Группа от QF </v>
      </c>
      <c r="C392" s="49" t="str">
        <f>IF(Замеры!J388=0, " ", Замеры!J388)</f>
        <v xml:space="preserve"> </v>
      </c>
      <c r="D392" s="49" t="str">
        <f>IF(O392=0, " ", CONCATENATE(Замеры!T388,Замеры!U388,Замеры!V388,Замеры!W388,Замеры!AB388))</f>
        <v xml:space="preserve"> </v>
      </c>
      <c r="E392" s="49" t="str">
        <f>IF(Замеры!L388=0, " ", Замеры!L388)</f>
        <v xml:space="preserve"> </v>
      </c>
      <c r="F392" s="49" t="e">
        <f t="shared" ref="F392:F455" si="158">CONCATENATE(T392,U392,V392)</f>
        <v>#VALUE!</v>
      </c>
      <c r="G392" s="51" t="str">
        <f t="shared" ref="G392:G455" si="159">IF(OR(O392=$O$1,O392=$P$1,O392=$Q$1,O392=$P$2),AA392,"-")</f>
        <v>-</v>
      </c>
      <c r="H392" s="52" t="str">
        <f t="shared" ref="H392:H455" si="160">IF(OR(O392=$O$2,O392=$P$3,O392=$Q$1,O392=$P$2),AB392,"-")</f>
        <v>-</v>
      </c>
      <c r="I392" s="51" t="str">
        <f t="shared" ref="I392:I455" si="161">IF(OR(O392=$O$3,O392=$P$3,O392=$Q$1,O392=$P$1),AC392,"-")</f>
        <v>-</v>
      </c>
      <c r="J392" s="29" t="str">
        <f t="shared" ref="J392:J455" si="162">IF(OR(O392=$O$1,O392=$P$1,O392=$Q$1,O392=$P$2),AD392,"-")</f>
        <v>-</v>
      </c>
      <c r="K392" s="46" t="str">
        <f t="shared" ref="K392:K455" si="163">IF(OR(O392=$O$2,O392=$P$3,O392=$Q$1,O392=$P$2),AE392,"-")</f>
        <v>-</v>
      </c>
      <c r="L392" s="29" t="str">
        <f t="shared" ref="L392:L455" si="164">IF(OR(O392=$O$3,O392=$P$3,O392=$Q$1,O392=$P$1),AF392,"-")</f>
        <v>-</v>
      </c>
      <c r="M392" s="29" t="str">
        <f t="shared" ref="M392:M455" si="165">IF(O392=0," ",$V$1)</f>
        <v xml:space="preserve"> </v>
      </c>
      <c r="N392" s="29" t="str">
        <f t="shared" ref="N392:N455" ca="1" si="166">IF(O392=0," ", RANDBETWEEN($T$1,$U$1)/100)</f>
        <v xml:space="preserve"> </v>
      </c>
      <c r="O392" s="8">
        <f>Замеры!R388</f>
        <v>0</v>
      </c>
      <c r="P392" s="8" t="b">
        <f t="shared" si="154"/>
        <v>1</v>
      </c>
      <c r="Q392" s="8" t="b">
        <f t="shared" si="155"/>
        <v>1</v>
      </c>
      <c r="R392" s="8" t="b">
        <f t="shared" si="156"/>
        <v>1</v>
      </c>
      <c r="S392" s="8" t="s">
        <v>72</v>
      </c>
      <c r="T392" s="8" t="e">
        <f t="shared" ref="T392:T455" si="167">E392*5</f>
        <v>#VALUE!</v>
      </c>
      <c r="U392" s="12" t="s">
        <v>72</v>
      </c>
      <c r="V392" s="8" t="e">
        <f t="shared" ref="V392:V455" si="168">E392*10</f>
        <v>#VALUE!</v>
      </c>
      <c r="X392" s="13" t="str">
        <f t="shared" si="157"/>
        <v xml:space="preserve"> </v>
      </c>
      <c r="Y392" s="8" t="e">
        <f t="shared" ref="Y392:Y455" si="169">X392*12</f>
        <v>#VALUE!</v>
      </c>
      <c r="AA392" s="14" t="e">
        <f t="shared" ref="AA392:AA455" ca="1" si="170">220/AD392</f>
        <v>#VALUE!</v>
      </c>
      <c r="AB392" s="14" t="e">
        <f t="shared" ref="AB392:AB455" ca="1" si="171">220/AE392</f>
        <v>#VALUE!</v>
      </c>
      <c r="AC392" s="14" t="e">
        <f t="shared" ref="AC392:AC455" ca="1" si="172">220/AF392</f>
        <v>#VALUE!</v>
      </c>
      <c r="AD392" s="8" t="e">
        <f t="shared" ref="AD392:AD455" ca="1" si="173">RANDBETWEEN(Y392*1.1+10,Y392*1.1+150)</f>
        <v>#VALUE!</v>
      </c>
      <c r="AE392" s="8" t="e">
        <f t="shared" ref="AE392:AE455" ca="1" si="174">RANDBETWEEN(Y392*1.1+10,Y392*1.1+150)</f>
        <v>#VALUE!</v>
      </c>
      <c r="AF392" s="8" t="e">
        <f t="shared" ref="AF392:AF455" ca="1" si="175">RANDBETWEEN(Y392*1.1+10,Y392*1.1+150)</f>
        <v>#VALUE!</v>
      </c>
    </row>
    <row r="393" spans="1:32" x14ac:dyDescent="0.3">
      <c r="A393" s="35">
        <f>IF(Замеры!B389=0, " ", Замеры!B389)</f>
        <v>386</v>
      </c>
      <c r="B393" s="49" t="str">
        <f>Замеры!G389</f>
        <v xml:space="preserve">Группа от QF </v>
      </c>
      <c r="C393" s="49" t="str">
        <f>IF(Замеры!J389=0, " ", Замеры!J389)</f>
        <v xml:space="preserve"> </v>
      </c>
      <c r="D393" s="49" t="str">
        <f>IF(O393=0, " ", CONCATENATE(Замеры!T389,Замеры!U389,Замеры!V389,Замеры!W389,Замеры!AB389))</f>
        <v xml:space="preserve"> </v>
      </c>
      <c r="E393" s="49" t="str">
        <f>IF(Замеры!L389=0, " ", Замеры!L389)</f>
        <v xml:space="preserve"> </v>
      </c>
      <c r="F393" s="49" t="e">
        <f t="shared" si="158"/>
        <v>#VALUE!</v>
      </c>
      <c r="G393" s="51" t="str">
        <f t="shared" si="159"/>
        <v>-</v>
      </c>
      <c r="H393" s="52" t="str">
        <f t="shared" si="160"/>
        <v>-</v>
      </c>
      <c r="I393" s="51" t="str">
        <f t="shared" si="161"/>
        <v>-</v>
      </c>
      <c r="J393" s="29" t="str">
        <f t="shared" si="162"/>
        <v>-</v>
      </c>
      <c r="K393" s="46" t="str">
        <f t="shared" si="163"/>
        <v>-</v>
      </c>
      <c r="L393" s="29" t="str">
        <f t="shared" si="164"/>
        <v>-</v>
      </c>
      <c r="M393" s="29" t="str">
        <f t="shared" si="165"/>
        <v xml:space="preserve"> </v>
      </c>
      <c r="N393" s="29" t="str">
        <f t="shared" ca="1" si="166"/>
        <v xml:space="preserve"> </v>
      </c>
      <c r="O393" s="8">
        <f>Замеры!R389</f>
        <v>0</v>
      </c>
      <c r="P393" s="8" t="b">
        <f t="shared" si="154"/>
        <v>1</v>
      </c>
      <c r="Q393" s="8" t="b">
        <f t="shared" si="155"/>
        <v>1</v>
      </c>
      <c r="R393" s="8" t="b">
        <f t="shared" si="156"/>
        <v>1</v>
      </c>
      <c r="S393" s="8" t="s">
        <v>72</v>
      </c>
      <c r="T393" s="8" t="e">
        <f t="shared" si="167"/>
        <v>#VALUE!</v>
      </c>
      <c r="U393" s="12" t="s">
        <v>72</v>
      </c>
      <c r="V393" s="8" t="e">
        <f t="shared" si="168"/>
        <v>#VALUE!</v>
      </c>
      <c r="X393" s="13" t="str">
        <f t="shared" si="157"/>
        <v xml:space="preserve"> </v>
      </c>
      <c r="Y393" s="8" t="e">
        <f t="shared" si="169"/>
        <v>#VALUE!</v>
      </c>
      <c r="AA393" s="14" t="e">
        <f t="shared" ca="1" si="170"/>
        <v>#VALUE!</v>
      </c>
      <c r="AB393" s="14" t="e">
        <f t="shared" ca="1" si="171"/>
        <v>#VALUE!</v>
      </c>
      <c r="AC393" s="14" t="e">
        <f t="shared" ca="1" si="172"/>
        <v>#VALUE!</v>
      </c>
      <c r="AD393" s="8" t="e">
        <f t="shared" ca="1" si="173"/>
        <v>#VALUE!</v>
      </c>
      <c r="AE393" s="8" t="e">
        <f t="shared" ca="1" si="174"/>
        <v>#VALUE!</v>
      </c>
      <c r="AF393" s="8" t="e">
        <f t="shared" ca="1" si="175"/>
        <v>#VALUE!</v>
      </c>
    </row>
    <row r="394" spans="1:32" x14ac:dyDescent="0.3">
      <c r="A394" s="35">
        <f>IF(Замеры!B390=0, " ", Замеры!B390)</f>
        <v>387</v>
      </c>
      <c r="B394" s="49" t="str">
        <f>Замеры!G390</f>
        <v xml:space="preserve">Группа от QF </v>
      </c>
      <c r="C394" s="49" t="str">
        <f>IF(Замеры!J390=0, " ", Замеры!J390)</f>
        <v xml:space="preserve"> </v>
      </c>
      <c r="D394" s="49" t="str">
        <f>IF(O394=0, " ", CONCATENATE(Замеры!T390,Замеры!U390,Замеры!V390,Замеры!W390,Замеры!AB390))</f>
        <v xml:space="preserve"> </v>
      </c>
      <c r="E394" s="49" t="str">
        <f>IF(Замеры!L390=0, " ", Замеры!L390)</f>
        <v xml:space="preserve"> </v>
      </c>
      <c r="F394" s="49" t="e">
        <f t="shared" si="158"/>
        <v>#VALUE!</v>
      </c>
      <c r="G394" s="51" t="str">
        <f t="shared" si="159"/>
        <v>-</v>
      </c>
      <c r="H394" s="52" t="str">
        <f t="shared" si="160"/>
        <v>-</v>
      </c>
      <c r="I394" s="51" t="str">
        <f t="shared" si="161"/>
        <v>-</v>
      </c>
      <c r="J394" s="29" t="str">
        <f t="shared" si="162"/>
        <v>-</v>
      </c>
      <c r="K394" s="46" t="str">
        <f t="shared" si="163"/>
        <v>-</v>
      </c>
      <c r="L394" s="29" t="str">
        <f t="shared" si="164"/>
        <v>-</v>
      </c>
      <c r="M394" s="29" t="str">
        <f t="shared" si="165"/>
        <v xml:space="preserve"> </v>
      </c>
      <c r="N394" s="29" t="str">
        <f t="shared" ca="1" si="166"/>
        <v xml:space="preserve"> </v>
      </c>
      <c r="O394" s="8">
        <f>Замеры!R390</f>
        <v>0</v>
      </c>
      <c r="P394" s="8" t="b">
        <f t="shared" si="154"/>
        <v>1</v>
      </c>
      <c r="Q394" s="8" t="b">
        <f t="shared" si="155"/>
        <v>1</v>
      </c>
      <c r="R394" s="8" t="b">
        <f t="shared" si="156"/>
        <v>1</v>
      </c>
      <c r="S394" s="8" t="s">
        <v>72</v>
      </c>
      <c r="T394" s="8" t="e">
        <f t="shared" si="167"/>
        <v>#VALUE!</v>
      </c>
      <c r="U394" s="12" t="s">
        <v>72</v>
      </c>
      <c r="V394" s="8" t="e">
        <f t="shared" si="168"/>
        <v>#VALUE!</v>
      </c>
      <c r="X394" s="13" t="str">
        <f t="shared" si="157"/>
        <v xml:space="preserve"> </v>
      </c>
      <c r="Y394" s="8" t="e">
        <f t="shared" si="169"/>
        <v>#VALUE!</v>
      </c>
      <c r="AA394" s="14" t="e">
        <f t="shared" ca="1" si="170"/>
        <v>#VALUE!</v>
      </c>
      <c r="AB394" s="14" t="e">
        <f t="shared" ca="1" si="171"/>
        <v>#VALUE!</v>
      </c>
      <c r="AC394" s="14" t="e">
        <f t="shared" ca="1" si="172"/>
        <v>#VALUE!</v>
      </c>
      <c r="AD394" s="8" t="e">
        <f t="shared" ca="1" si="173"/>
        <v>#VALUE!</v>
      </c>
      <c r="AE394" s="8" t="e">
        <f t="shared" ca="1" si="174"/>
        <v>#VALUE!</v>
      </c>
      <c r="AF394" s="8" t="e">
        <f t="shared" ca="1" si="175"/>
        <v>#VALUE!</v>
      </c>
    </row>
    <row r="395" spans="1:32" x14ac:dyDescent="0.3">
      <c r="A395" s="35">
        <f>IF(Замеры!B391=0, " ", Замеры!B391)</f>
        <v>388</v>
      </c>
      <c r="B395" s="49" t="str">
        <f>Замеры!G391</f>
        <v xml:space="preserve">Группа от QF </v>
      </c>
      <c r="C395" s="49" t="str">
        <f>IF(Замеры!J391=0, " ", Замеры!J391)</f>
        <v xml:space="preserve"> </v>
      </c>
      <c r="D395" s="49" t="str">
        <f>IF(O395=0, " ", CONCATENATE(Замеры!T391,Замеры!U391,Замеры!V391,Замеры!W391,Замеры!AB391))</f>
        <v xml:space="preserve"> </v>
      </c>
      <c r="E395" s="49" t="str">
        <f>IF(Замеры!L391=0, " ", Замеры!L391)</f>
        <v xml:space="preserve"> </v>
      </c>
      <c r="F395" s="49" t="e">
        <f t="shared" si="158"/>
        <v>#VALUE!</v>
      </c>
      <c r="G395" s="51" t="str">
        <f t="shared" si="159"/>
        <v>-</v>
      </c>
      <c r="H395" s="52" t="str">
        <f t="shared" si="160"/>
        <v>-</v>
      </c>
      <c r="I395" s="51" t="str">
        <f t="shared" si="161"/>
        <v>-</v>
      </c>
      <c r="J395" s="29" t="str">
        <f t="shared" si="162"/>
        <v>-</v>
      </c>
      <c r="K395" s="46" t="str">
        <f t="shared" si="163"/>
        <v>-</v>
      </c>
      <c r="L395" s="29" t="str">
        <f t="shared" si="164"/>
        <v>-</v>
      </c>
      <c r="M395" s="29" t="str">
        <f t="shared" si="165"/>
        <v xml:space="preserve"> </v>
      </c>
      <c r="N395" s="29" t="str">
        <f t="shared" ca="1" si="166"/>
        <v xml:space="preserve"> </v>
      </c>
      <c r="O395" s="8">
        <f>Замеры!R391</f>
        <v>0</v>
      </c>
      <c r="P395" s="8" t="b">
        <f t="shared" si="154"/>
        <v>1</v>
      </c>
      <c r="Q395" s="8" t="b">
        <f t="shared" si="155"/>
        <v>1</v>
      </c>
      <c r="R395" s="8" t="b">
        <f t="shared" si="156"/>
        <v>1</v>
      </c>
      <c r="S395" s="8" t="s">
        <v>72</v>
      </c>
      <c r="T395" s="8" t="e">
        <f t="shared" si="167"/>
        <v>#VALUE!</v>
      </c>
      <c r="U395" s="12" t="s">
        <v>72</v>
      </c>
      <c r="V395" s="8" t="e">
        <f t="shared" si="168"/>
        <v>#VALUE!</v>
      </c>
      <c r="X395" s="13" t="str">
        <f t="shared" si="157"/>
        <v xml:space="preserve"> </v>
      </c>
      <c r="Y395" s="8" t="e">
        <f t="shared" si="169"/>
        <v>#VALUE!</v>
      </c>
      <c r="AA395" s="14" t="e">
        <f t="shared" ca="1" si="170"/>
        <v>#VALUE!</v>
      </c>
      <c r="AB395" s="14" t="e">
        <f t="shared" ca="1" si="171"/>
        <v>#VALUE!</v>
      </c>
      <c r="AC395" s="14" t="e">
        <f t="shared" ca="1" si="172"/>
        <v>#VALUE!</v>
      </c>
      <c r="AD395" s="8" t="e">
        <f t="shared" ca="1" si="173"/>
        <v>#VALUE!</v>
      </c>
      <c r="AE395" s="8" t="e">
        <f t="shared" ca="1" si="174"/>
        <v>#VALUE!</v>
      </c>
      <c r="AF395" s="8" t="e">
        <f t="shared" ca="1" si="175"/>
        <v>#VALUE!</v>
      </c>
    </row>
    <row r="396" spans="1:32" x14ac:dyDescent="0.3">
      <c r="A396" s="35">
        <f>IF(Замеры!B392=0, " ", Замеры!B392)</f>
        <v>389</v>
      </c>
      <c r="B396" s="49" t="str">
        <f>Замеры!G392</f>
        <v xml:space="preserve">Группа от QF </v>
      </c>
      <c r="C396" s="49" t="str">
        <f>IF(Замеры!J392=0, " ", Замеры!J392)</f>
        <v xml:space="preserve"> </v>
      </c>
      <c r="D396" s="49" t="str">
        <f>IF(O396=0, " ", CONCATENATE(Замеры!T392,Замеры!U392,Замеры!V392,Замеры!W392,Замеры!AB392))</f>
        <v xml:space="preserve"> </v>
      </c>
      <c r="E396" s="49" t="str">
        <f>IF(Замеры!L392=0, " ", Замеры!L392)</f>
        <v xml:space="preserve"> </v>
      </c>
      <c r="F396" s="49" t="e">
        <f t="shared" si="158"/>
        <v>#VALUE!</v>
      </c>
      <c r="G396" s="51" t="str">
        <f t="shared" si="159"/>
        <v>-</v>
      </c>
      <c r="H396" s="52" t="str">
        <f t="shared" si="160"/>
        <v>-</v>
      </c>
      <c r="I396" s="51" t="str">
        <f t="shared" si="161"/>
        <v>-</v>
      </c>
      <c r="J396" s="29" t="str">
        <f t="shared" si="162"/>
        <v>-</v>
      </c>
      <c r="K396" s="46" t="str">
        <f t="shared" si="163"/>
        <v>-</v>
      </c>
      <c r="L396" s="29" t="str">
        <f t="shared" si="164"/>
        <v>-</v>
      </c>
      <c r="M396" s="29" t="str">
        <f t="shared" si="165"/>
        <v xml:space="preserve"> </v>
      </c>
      <c r="N396" s="29" t="str">
        <f t="shared" ca="1" si="166"/>
        <v xml:space="preserve"> </v>
      </c>
      <c r="O396" s="8">
        <f>Замеры!R392</f>
        <v>0</v>
      </c>
      <c r="P396" s="8" t="b">
        <f t="shared" si="154"/>
        <v>1</v>
      </c>
      <c r="Q396" s="8" t="b">
        <f t="shared" si="155"/>
        <v>1</v>
      </c>
      <c r="R396" s="8" t="b">
        <f t="shared" si="156"/>
        <v>1</v>
      </c>
      <c r="S396" s="8" t="s">
        <v>72</v>
      </c>
      <c r="T396" s="8" t="e">
        <f t="shared" si="167"/>
        <v>#VALUE!</v>
      </c>
      <c r="U396" s="12" t="s">
        <v>72</v>
      </c>
      <c r="V396" s="8" t="e">
        <f t="shared" si="168"/>
        <v>#VALUE!</v>
      </c>
      <c r="X396" s="13" t="str">
        <f t="shared" si="157"/>
        <v xml:space="preserve"> </v>
      </c>
      <c r="Y396" s="8" t="e">
        <f t="shared" si="169"/>
        <v>#VALUE!</v>
      </c>
      <c r="AA396" s="14" t="e">
        <f t="shared" ca="1" si="170"/>
        <v>#VALUE!</v>
      </c>
      <c r="AB396" s="14" t="e">
        <f t="shared" ca="1" si="171"/>
        <v>#VALUE!</v>
      </c>
      <c r="AC396" s="14" t="e">
        <f t="shared" ca="1" si="172"/>
        <v>#VALUE!</v>
      </c>
      <c r="AD396" s="8" t="e">
        <f t="shared" ca="1" si="173"/>
        <v>#VALUE!</v>
      </c>
      <c r="AE396" s="8" t="e">
        <f t="shared" ca="1" si="174"/>
        <v>#VALUE!</v>
      </c>
      <c r="AF396" s="8" t="e">
        <f t="shared" ca="1" si="175"/>
        <v>#VALUE!</v>
      </c>
    </row>
    <row r="397" spans="1:32" x14ac:dyDescent="0.3">
      <c r="A397" s="35">
        <f>IF(Замеры!B393=0, " ", Замеры!B393)</f>
        <v>390</v>
      </c>
      <c r="B397" s="49" t="str">
        <f>Замеры!G393</f>
        <v xml:space="preserve">Группа от QF </v>
      </c>
      <c r="C397" s="49" t="str">
        <f>IF(Замеры!J393=0, " ", Замеры!J393)</f>
        <v xml:space="preserve"> </v>
      </c>
      <c r="D397" s="49" t="str">
        <f>IF(O397=0, " ", CONCATENATE(Замеры!T393,Замеры!U393,Замеры!V393,Замеры!W393,Замеры!AB393))</f>
        <v xml:space="preserve"> </v>
      </c>
      <c r="E397" s="49" t="str">
        <f>IF(Замеры!L393=0, " ", Замеры!L393)</f>
        <v xml:space="preserve"> </v>
      </c>
      <c r="F397" s="49" t="e">
        <f t="shared" si="158"/>
        <v>#VALUE!</v>
      </c>
      <c r="G397" s="51" t="str">
        <f t="shared" si="159"/>
        <v>-</v>
      </c>
      <c r="H397" s="52" t="str">
        <f t="shared" si="160"/>
        <v>-</v>
      </c>
      <c r="I397" s="51" t="str">
        <f t="shared" si="161"/>
        <v>-</v>
      </c>
      <c r="J397" s="29" t="str">
        <f t="shared" si="162"/>
        <v>-</v>
      </c>
      <c r="K397" s="46" t="str">
        <f t="shared" si="163"/>
        <v>-</v>
      </c>
      <c r="L397" s="29" t="str">
        <f t="shared" si="164"/>
        <v>-</v>
      </c>
      <c r="M397" s="29" t="str">
        <f t="shared" si="165"/>
        <v xml:space="preserve"> </v>
      </c>
      <c r="N397" s="29" t="str">
        <f t="shared" ca="1" si="166"/>
        <v xml:space="preserve"> </v>
      </c>
      <c r="O397" s="8">
        <f>Замеры!R393</f>
        <v>0</v>
      </c>
      <c r="P397" s="8" t="b">
        <f t="shared" si="154"/>
        <v>1</v>
      </c>
      <c r="Q397" s="8" t="b">
        <f t="shared" si="155"/>
        <v>1</v>
      </c>
      <c r="R397" s="8" t="b">
        <f t="shared" si="156"/>
        <v>1</v>
      </c>
      <c r="S397" s="8" t="s">
        <v>72</v>
      </c>
      <c r="T397" s="8" t="e">
        <f t="shared" si="167"/>
        <v>#VALUE!</v>
      </c>
      <c r="U397" s="12" t="s">
        <v>72</v>
      </c>
      <c r="V397" s="8" t="e">
        <f t="shared" si="168"/>
        <v>#VALUE!</v>
      </c>
      <c r="X397" s="13" t="str">
        <f t="shared" si="157"/>
        <v xml:space="preserve"> </v>
      </c>
      <c r="Y397" s="8" t="e">
        <f t="shared" si="169"/>
        <v>#VALUE!</v>
      </c>
      <c r="AA397" s="14" t="e">
        <f t="shared" ca="1" si="170"/>
        <v>#VALUE!</v>
      </c>
      <c r="AB397" s="14" t="e">
        <f t="shared" ca="1" si="171"/>
        <v>#VALUE!</v>
      </c>
      <c r="AC397" s="14" t="e">
        <f t="shared" ca="1" si="172"/>
        <v>#VALUE!</v>
      </c>
      <c r="AD397" s="8" t="e">
        <f t="shared" ca="1" si="173"/>
        <v>#VALUE!</v>
      </c>
      <c r="AE397" s="8" t="e">
        <f t="shared" ca="1" si="174"/>
        <v>#VALUE!</v>
      </c>
      <c r="AF397" s="8" t="e">
        <f t="shared" ca="1" si="175"/>
        <v>#VALUE!</v>
      </c>
    </row>
    <row r="398" spans="1:32" x14ac:dyDescent="0.3">
      <c r="A398" s="35">
        <f>IF(Замеры!B394=0, " ", Замеры!B394)</f>
        <v>391</v>
      </c>
      <c r="B398" s="49" t="str">
        <f>Замеры!G394</f>
        <v xml:space="preserve">Группа от QF </v>
      </c>
      <c r="C398" s="49" t="str">
        <f>IF(Замеры!J394=0, " ", Замеры!J394)</f>
        <v xml:space="preserve"> </v>
      </c>
      <c r="D398" s="49" t="str">
        <f>IF(O398=0, " ", CONCATENATE(Замеры!T394,Замеры!U394,Замеры!V394,Замеры!W394,Замеры!AB394))</f>
        <v xml:space="preserve"> </v>
      </c>
      <c r="E398" s="49" t="str">
        <f>IF(Замеры!L394=0, " ", Замеры!L394)</f>
        <v xml:space="preserve"> </v>
      </c>
      <c r="F398" s="49" t="e">
        <f t="shared" si="158"/>
        <v>#VALUE!</v>
      </c>
      <c r="G398" s="51" t="str">
        <f t="shared" si="159"/>
        <v>-</v>
      </c>
      <c r="H398" s="52" t="str">
        <f t="shared" si="160"/>
        <v>-</v>
      </c>
      <c r="I398" s="51" t="str">
        <f t="shared" si="161"/>
        <v>-</v>
      </c>
      <c r="J398" s="29" t="str">
        <f t="shared" si="162"/>
        <v>-</v>
      </c>
      <c r="K398" s="46" t="str">
        <f t="shared" si="163"/>
        <v>-</v>
      </c>
      <c r="L398" s="29" t="str">
        <f t="shared" si="164"/>
        <v>-</v>
      </c>
      <c r="M398" s="29" t="str">
        <f t="shared" si="165"/>
        <v xml:space="preserve"> </v>
      </c>
      <c r="N398" s="29" t="str">
        <f t="shared" ca="1" si="166"/>
        <v xml:space="preserve"> </v>
      </c>
      <c r="O398" s="8">
        <f>Замеры!R394</f>
        <v>0</v>
      </c>
      <c r="P398" s="8" t="b">
        <f t="shared" si="154"/>
        <v>1</v>
      </c>
      <c r="Q398" s="8" t="b">
        <f t="shared" si="155"/>
        <v>1</v>
      </c>
      <c r="R398" s="8" t="b">
        <f t="shared" si="156"/>
        <v>1</v>
      </c>
      <c r="S398" s="8" t="s">
        <v>72</v>
      </c>
      <c r="T398" s="8" t="e">
        <f t="shared" si="167"/>
        <v>#VALUE!</v>
      </c>
      <c r="U398" s="12" t="s">
        <v>72</v>
      </c>
      <c r="V398" s="8" t="e">
        <f t="shared" si="168"/>
        <v>#VALUE!</v>
      </c>
      <c r="X398" s="13" t="str">
        <f t="shared" si="157"/>
        <v xml:space="preserve"> </v>
      </c>
      <c r="Y398" s="8" t="e">
        <f t="shared" si="169"/>
        <v>#VALUE!</v>
      </c>
      <c r="AA398" s="14" t="e">
        <f t="shared" ca="1" si="170"/>
        <v>#VALUE!</v>
      </c>
      <c r="AB398" s="14" t="e">
        <f t="shared" ca="1" si="171"/>
        <v>#VALUE!</v>
      </c>
      <c r="AC398" s="14" t="e">
        <f t="shared" ca="1" si="172"/>
        <v>#VALUE!</v>
      </c>
      <c r="AD398" s="8" t="e">
        <f t="shared" ca="1" si="173"/>
        <v>#VALUE!</v>
      </c>
      <c r="AE398" s="8" t="e">
        <f t="shared" ca="1" si="174"/>
        <v>#VALUE!</v>
      </c>
      <c r="AF398" s="8" t="e">
        <f t="shared" ca="1" si="175"/>
        <v>#VALUE!</v>
      </c>
    </row>
    <row r="399" spans="1:32" x14ac:dyDescent="0.3">
      <c r="A399" s="35">
        <f>IF(Замеры!B395=0, " ", Замеры!B395)</f>
        <v>392</v>
      </c>
      <c r="B399" s="49" t="str">
        <f>Замеры!G395</f>
        <v xml:space="preserve">Группа от QF </v>
      </c>
      <c r="C399" s="49" t="str">
        <f>IF(Замеры!J395=0, " ", Замеры!J395)</f>
        <v xml:space="preserve"> </v>
      </c>
      <c r="D399" s="49" t="str">
        <f>IF(O399=0, " ", CONCATENATE(Замеры!T395,Замеры!U395,Замеры!V395,Замеры!W395,Замеры!AB395))</f>
        <v xml:space="preserve"> </v>
      </c>
      <c r="E399" s="49" t="str">
        <f>IF(Замеры!L395=0, " ", Замеры!L395)</f>
        <v xml:space="preserve"> </v>
      </c>
      <c r="F399" s="49" t="e">
        <f t="shared" si="158"/>
        <v>#VALUE!</v>
      </c>
      <c r="G399" s="51" t="str">
        <f t="shared" si="159"/>
        <v>-</v>
      </c>
      <c r="H399" s="52" t="str">
        <f t="shared" si="160"/>
        <v>-</v>
      </c>
      <c r="I399" s="51" t="str">
        <f t="shared" si="161"/>
        <v>-</v>
      </c>
      <c r="J399" s="29" t="str">
        <f t="shared" si="162"/>
        <v>-</v>
      </c>
      <c r="K399" s="46" t="str">
        <f t="shared" si="163"/>
        <v>-</v>
      </c>
      <c r="L399" s="29" t="str">
        <f t="shared" si="164"/>
        <v>-</v>
      </c>
      <c r="M399" s="29" t="str">
        <f t="shared" si="165"/>
        <v xml:space="preserve"> </v>
      </c>
      <c r="N399" s="29" t="str">
        <f t="shared" ca="1" si="166"/>
        <v xml:space="preserve"> </v>
      </c>
      <c r="O399" s="8">
        <f>Замеры!R395</f>
        <v>0</v>
      </c>
      <c r="P399" s="8" t="b">
        <f t="shared" si="154"/>
        <v>1</v>
      </c>
      <c r="Q399" s="8" t="b">
        <f t="shared" si="155"/>
        <v>1</v>
      </c>
      <c r="R399" s="8" t="b">
        <f t="shared" si="156"/>
        <v>1</v>
      </c>
      <c r="S399" s="8" t="s">
        <v>72</v>
      </c>
      <c r="T399" s="8" t="e">
        <f t="shared" si="167"/>
        <v>#VALUE!</v>
      </c>
      <c r="U399" s="12" t="s">
        <v>72</v>
      </c>
      <c r="V399" s="8" t="e">
        <f t="shared" si="168"/>
        <v>#VALUE!</v>
      </c>
      <c r="X399" s="13" t="str">
        <f t="shared" si="157"/>
        <v xml:space="preserve"> </v>
      </c>
      <c r="Y399" s="8" t="e">
        <f t="shared" si="169"/>
        <v>#VALUE!</v>
      </c>
      <c r="AA399" s="14" t="e">
        <f t="shared" ca="1" si="170"/>
        <v>#VALUE!</v>
      </c>
      <c r="AB399" s="14" t="e">
        <f t="shared" ca="1" si="171"/>
        <v>#VALUE!</v>
      </c>
      <c r="AC399" s="14" t="e">
        <f t="shared" ca="1" si="172"/>
        <v>#VALUE!</v>
      </c>
      <c r="AD399" s="8" t="e">
        <f t="shared" ca="1" si="173"/>
        <v>#VALUE!</v>
      </c>
      <c r="AE399" s="8" t="e">
        <f t="shared" ca="1" si="174"/>
        <v>#VALUE!</v>
      </c>
      <c r="AF399" s="8" t="e">
        <f t="shared" ca="1" si="175"/>
        <v>#VALUE!</v>
      </c>
    </row>
    <row r="400" spans="1:32" x14ac:dyDescent="0.3">
      <c r="A400" s="35">
        <f>IF(Замеры!B396=0, " ", Замеры!B396)</f>
        <v>393</v>
      </c>
      <c r="B400" s="49" t="str">
        <f>Замеры!G396</f>
        <v xml:space="preserve">Группа от QF </v>
      </c>
      <c r="C400" s="49" t="str">
        <f>IF(Замеры!J396=0, " ", Замеры!J396)</f>
        <v xml:space="preserve"> </v>
      </c>
      <c r="D400" s="49" t="str">
        <f>IF(O400=0, " ", CONCATENATE(Замеры!T396,Замеры!U396,Замеры!V396,Замеры!W396,Замеры!AB396))</f>
        <v xml:space="preserve"> </v>
      </c>
      <c r="E400" s="49" t="str">
        <f>IF(Замеры!L396=0, " ", Замеры!L396)</f>
        <v xml:space="preserve"> </v>
      </c>
      <c r="F400" s="49" t="e">
        <f t="shared" si="158"/>
        <v>#VALUE!</v>
      </c>
      <c r="G400" s="51" t="str">
        <f t="shared" si="159"/>
        <v>-</v>
      </c>
      <c r="H400" s="52" t="str">
        <f t="shared" si="160"/>
        <v>-</v>
      </c>
      <c r="I400" s="51" t="str">
        <f t="shared" si="161"/>
        <v>-</v>
      </c>
      <c r="J400" s="29" t="str">
        <f t="shared" si="162"/>
        <v>-</v>
      </c>
      <c r="K400" s="46" t="str">
        <f t="shared" si="163"/>
        <v>-</v>
      </c>
      <c r="L400" s="29" t="str">
        <f t="shared" si="164"/>
        <v>-</v>
      </c>
      <c r="M400" s="29" t="str">
        <f t="shared" si="165"/>
        <v xml:space="preserve"> </v>
      </c>
      <c r="N400" s="29" t="str">
        <f t="shared" ca="1" si="166"/>
        <v xml:space="preserve"> </v>
      </c>
      <c r="O400" s="8">
        <f>Замеры!R396</f>
        <v>0</v>
      </c>
      <c r="P400" s="8" t="b">
        <f t="shared" si="154"/>
        <v>1</v>
      </c>
      <c r="Q400" s="8" t="b">
        <f t="shared" si="155"/>
        <v>1</v>
      </c>
      <c r="R400" s="8" t="b">
        <f t="shared" si="156"/>
        <v>1</v>
      </c>
      <c r="S400" s="8" t="s">
        <v>72</v>
      </c>
      <c r="T400" s="8" t="e">
        <f t="shared" si="167"/>
        <v>#VALUE!</v>
      </c>
      <c r="U400" s="12" t="s">
        <v>72</v>
      </c>
      <c r="V400" s="8" t="e">
        <f t="shared" si="168"/>
        <v>#VALUE!</v>
      </c>
      <c r="X400" s="13" t="str">
        <f t="shared" si="157"/>
        <v xml:space="preserve"> </v>
      </c>
      <c r="Y400" s="8" t="e">
        <f t="shared" si="169"/>
        <v>#VALUE!</v>
      </c>
      <c r="AA400" s="14" t="e">
        <f t="shared" ca="1" si="170"/>
        <v>#VALUE!</v>
      </c>
      <c r="AB400" s="14" t="e">
        <f t="shared" ca="1" si="171"/>
        <v>#VALUE!</v>
      </c>
      <c r="AC400" s="14" t="e">
        <f t="shared" ca="1" si="172"/>
        <v>#VALUE!</v>
      </c>
      <c r="AD400" s="8" t="e">
        <f t="shared" ca="1" si="173"/>
        <v>#VALUE!</v>
      </c>
      <c r="AE400" s="8" t="e">
        <f t="shared" ca="1" si="174"/>
        <v>#VALUE!</v>
      </c>
      <c r="AF400" s="8" t="e">
        <f t="shared" ca="1" si="175"/>
        <v>#VALUE!</v>
      </c>
    </row>
    <row r="401" spans="1:32" x14ac:dyDescent="0.3">
      <c r="A401" s="35">
        <f>IF(Замеры!B397=0, " ", Замеры!B397)</f>
        <v>394</v>
      </c>
      <c r="B401" s="49" t="str">
        <f>Замеры!G397</f>
        <v xml:space="preserve">Группа от QF </v>
      </c>
      <c r="C401" s="49" t="str">
        <f>IF(Замеры!J397=0, " ", Замеры!J397)</f>
        <v xml:space="preserve"> </v>
      </c>
      <c r="D401" s="49" t="str">
        <f>IF(O401=0, " ", CONCATENATE(Замеры!T397,Замеры!U397,Замеры!V397,Замеры!W397,Замеры!AB397))</f>
        <v xml:space="preserve"> </v>
      </c>
      <c r="E401" s="49" t="str">
        <f>IF(Замеры!L397=0, " ", Замеры!L397)</f>
        <v xml:space="preserve"> </v>
      </c>
      <c r="F401" s="49" t="e">
        <f t="shared" si="158"/>
        <v>#VALUE!</v>
      </c>
      <c r="G401" s="51" t="str">
        <f t="shared" si="159"/>
        <v>-</v>
      </c>
      <c r="H401" s="52" t="str">
        <f t="shared" si="160"/>
        <v>-</v>
      </c>
      <c r="I401" s="51" t="str">
        <f t="shared" si="161"/>
        <v>-</v>
      </c>
      <c r="J401" s="29" t="str">
        <f t="shared" si="162"/>
        <v>-</v>
      </c>
      <c r="K401" s="46" t="str">
        <f t="shared" si="163"/>
        <v>-</v>
      </c>
      <c r="L401" s="29" t="str">
        <f t="shared" si="164"/>
        <v>-</v>
      </c>
      <c r="M401" s="29" t="str">
        <f t="shared" si="165"/>
        <v xml:space="preserve"> </v>
      </c>
      <c r="N401" s="29" t="str">
        <f t="shared" ca="1" si="166"/>
        <v xml:space="preserve"> </v>
      </c>
      <c r="O401" s="8">
        <f>Замеры!R397</f>
        <v>0</v>
      </c>
      <c r="P401" s="8" t="b">
        <f t="shared" si="154"/>
        <v>1</v>
      </c>
      <c r="Q401" s="8" t="b">
        <f t="shared" si="155"/>
        <v>1</v>
      </c>
      <c r="R401" s="8" t="b">
        <f t="shared" si="156"/>
        <v>1</v>
      </c>
      <c r="S401" s="8" t="s">
        <v>72</v>
      </c>
      <c r="T401" s="8" t="e">
        <f t="shared" si="167"/>
        <v>#VALUE!</v>
      </c>
      <c r="U401" s="12" t="s">
        <v>72</v>
      </c>
      <c r="V401" s="8" t="e">
        <f t="shared" si="168"/>
        <v>#VALUE!</v>
      </c>
      <c r="X401" s="13" t="str">
        <f t="shared" si="157"/>
        <v xml:space="preserve"> </v>
      </c>
      <c r="Y401" s="8" t="e">
        <f t="shared" si="169"/>
        <v>#VALUE!</v>
      </c>
      <c r="AA401" s="14" t="e">
        <f t="shared" ca="1" si="170"/>
        <v>#VALUE!</v>
      </c>
      <c r="AB401" s="14" t="e">
        <f t="shared" ca="1" si="171"/>
        <v>#VALUE!</v>
      </c>
      <c r="AC401" s="14" t="e">
        <f t="shared" ca="1" si="172"/>
        <v>#VALUE!</v>
      </c>
      <c r="AD401" s="8" t="e">
        <f t="shared" ca="1" si="173"/>
        <v>#VALUE!</v>
      </c>
      <c r="AE401" s="8" t="e">
        <f t="shared" ca="1" si="174"/>
        <v>#VALUE!</v>
      </c>
      <c r="AF401" s="8" t="e">
        <f t="shared" ca="1" si="175"/>
        <v>#VALUE!</v>
      </c>
    </row>
    <row r="402" spans="1:32" x14ac:dyDescent="0.3">
      <c r="A402" s="35">
        <f>IF(Замеры!B398=0, " ", Замеры!B398)</f>
        <v>395</v>
      </c>
      <c r="B402" s="49" t="str">
        <f>Замеры!G398</f>
        <v xml:space="preserve">Группа от QF </v>
      </c>
      <c r="C402" s="49" t="str">
        <f>IF(Замеры!J398=0, " ", Замеры!J398)</f>
        <v xml:space="preserve"> </v>
      </c>
      <c r="D402" s="49" t="str">
        <f>IF(O402=0, " ", CONCATENATE(Замеры!T398,Замеры!U398,Замеры!V398,Замеры!W398,Замеры!AB398))</f>
        <v xml:space="preserve"> </v>
      </c>
      <c r="E402" s="49" t="str">
        <f>IF(Замеры!L398=0, " ", Замеры!L398)</f>
        <v xml:space="preserve"> </v>
      </c>
      <c r="F402" s="49" t="e">
        <f t="shared" si="158"/>
        <v>#VALUE!</v>
      </c>
      <c r="G402" s="51" t="str">
        <f t="shared" si="159"/>
        <v>-</v>
      </c>
      <c r="H402" s="52" t="str">
        <f t="shared" si="160"/>
        <v>-</v>
      </c>
      <c r="I402" s="51" t="str">
        <f t="shared" si="161"/>
        <v>-</v>
      </c>
      <c r="J402" s="29" t="str">
        <f t="shared" si="162"/>
        <v>-</v>
      </c>
      <c r="K402" s="46" t="str">
        <f t="shared" si="163"/>
        <v>-</v>
      </c>
      <c r="L402" s="29" t="str">
        <f t="shared" si="164"/>
        <v>-</v>
      </c>
      <c r="M402" s="29" t="str">
        <f t="shared" si="165"/>
        <v xml:space="preserve"> </v>
      </c>
      <c r="N402" s="29" t="str">
        <f t="shared" ca="1" si="166"/>
        <v xml:space="preserve"> </v>
      </c>
      <c r="O402" s="8">
        <f>Замеры!R398</f>
        <v>0</v>
      </c>
      <c r="P402" s="8" t="b">
        <f t="shared" si="154"/>
        <v>1</v>
      </c>
      <c r="Q402" s="8" t="b">
        <f t="shared" si="155"/>
        <v>1</v>
      </c>
      <c r="R402" s="8" t="b">
        <f t="shared" si="156"/>
        <v>1</v>
      </c>
      <c r="S402" s="8" t="s">
        <v>72</v>
      </c>
      <c r="T402" s="8" t="e">
        <f t="shared" si="167"/>
        <v>#VALUE!</v>
      </c>
      <c r="U402" s="12" t="s">
        <v>72</v>
      </c>
      <c r="V402" s="8" t="e">
        <f t="shared" si="168"/>
        <v>#VALUE!</v>
      </c>
      <c r="X402" s="13" t="str">
        <f t="shared" si="157"/>
        <v xml:space="preserve"> </v>
      </c>
      <c r="Y402" s="8" t="e">
        <f t="shared" si="169"/>
        <v>#VALUE!</v>
      </c>
      <c r="AA402" s="14" t="e">
        <f t="shared" ca="1" si="170"/>
        <v>#VALUE!</v>
      </c>
      <c r="AB402" s="14" t="e">
        <f t="shared" ca="1" si="171"/>
        <v>#VALUE!</v>
      </c>
      <c r="AC402" s="14" t="e">
        <f t="shared" ca="1" si="172"/>
        <v>#VALUE!</v>
      </c>
      <c r="AD402" s="8" t="e">
        <f t="shared" ca="1" si="173"/>
        <v>#VALUE!</v>
      </c>
      <c r="AE402" s="8" t="e">
        <f t="shared" ca="1" si="174"/>
        <v>#VALUE!</v>
      </c>
      <c r="AF402" s="8" t="e">
        <f t="shared" ca="1" si="175"/>
        <v>#VALUE!</v>
      </c>
    </row>
    <row r="403" spans="1:32" x14ac:dyDescent="0.3">
      <c r="A403" s="35">
        <f>IF(Замеры!B399=0, " ", Замеры!B399)</f>
        <v>396</v>
      </c>
      <c r="B403" s="49" t="str">
        <f>Замеры!G399</f>
        <v xml:space="preserve">Группа от QF </v>
      </c>
      <c r="C403" s="49" t="str">
        <f>IF(Замеры!J399=0, " ", Замеры!J399)</f>
        <v xml:space="preserve"> </v>
      </c>
      <c r="D403" s="49" t="str">
        <f>IF(O403=0, " ", CONCATENATE(Замеры!T399,Замеры!U399,Замеры!V399,Замеры!W399,Замеры!AB399))</f>
        <v xml:space="preserve"> </v>
      </c>
      <c r="E403" s="49" t="str">
        <f>IF(Замеры!L399=0, " ", Замеры!L399)</f>
        <v xml:space="preserve"> </v>
      </c>
      <c r="F403" s="49" t="e">
        <f t="shared" si="158"/>
        <v>#VALUE!</v>
      </c>
      <c r="G403" s="51" t="str">
        <f t="shared" si="159"/>
        <v>-</v>
      </c>
      <c r="H403" s="52" t="str">
        <f t="shared" si="160"/>
        <v>-</v>
      </c>
      <c r="I403" s="51" t="str">
        <f t="shared" si="161"/>
        <v>-</v>
      </c>
      <c r="J403" s="29" t="str">
        <f t="shared" si="162"/>
        <v>-</v>
      </c>
      <c r="K403" s="46" t="str">
        <f t="shared" si="163"/>
        <v>-</v>
      </c>
      <c r="L403" s="29" t="str">
        <f t="shared" si="164"/>
        <v>-</v>
      </c>
      <c r="M403" s="29" t="str">
        <f t="shared" si="165"/>
        <v xml:space="preserve"> </v>
      </c>
      <c r="N403" s="29" t="str">
        <f t="shared" ca="1" si="166"/>
        <v xml:space="preserve"> </v>
      </c>
      <c r="O403" s="8">
        <f>Замеры!R399</f>
        <v>0</v>
      </c>
      <c r="P403" s="8" t="b">
        <f t="shared" si="154"/>
        <v>1</v>
      </c>
      <c r="Q403" s="8" t="b">
        <f t="shared" si="155"/>
        <v>1</v>
      </c>
      <c r="R403" s="8" t="b">
        <f t="shared" si="156"/>
        <v>1</v>
      </c>
      <c r="S403" s="8" t="s">
        <v>72</v>
      </c>
      <c r="T403" s="8" t="e">
        <f t="shared" si="167"/>
        <v>#VALUE!</v>
      </c>
      <c r="U403" s="12" t="s">
        <v>72</v>
      </c>
      <c r="V403" s="8" t="e">
        <f t="shared" si="168"/>
        <v>#VALUE!</v>
      </c>
      <c r="X403" s="13" t="str">
        <f t="shared" si="157"/>
        <v xml:space="preserve"> </v>
      </c>
      <c r="Y403" s="8" t="e">
        <f t="shared" si="169"/>
        <v>#VALUE!</v>
      </c>
      <c r="AA403" s="14" t="e">
        <f t="shared" ca="1" si="170"/>
        <v>#VALUE!</v>
      </c>
      <c r="AB403" s="14" t="e">
        <f t="shared" ca="1" si="171"/>
        <v>#VALUE!</v>
      </c>
      <c r="AC403" s="14" t="e">
        <f t="shared" ca="1" si="172"/>
        <v>#VALUE!</v>
      </c>
      <c r="AD403" s="8" t="e">
        <f t="shared" ca="1" si="173"/>
        <v>#VALUE!</v>
      </c>
      <c r="AE403" s="8" t="e">
        <f t="shared" ca="1" si="174"/>
        <v>#VALUE!</v>
      </c>
      <c r="AF403" s="8" t="e">
        <f t="shared" ca="1" si="175"/>
        <v>#VALUE!</v>
      </c>
    </row>
    <row r="404" spans="1:32" x14ac:dyDescent="0.3">
      <c r="A404" s="35">
        <f>IF(Замеры!B400=0, " ", Замеры!B400)</f>
        <v>397</v>
      </c>
      <c r="B404" s="49" t="str">
        <f>Замеры!G400</f>
        <v xml:space="preserve">Группа от QF </v>
      </c>
      <c r="C404" s="49" t="str">
        <f>IF(Замеры!J400=0, " ", Замеры!J400)</f>
        <v xml:space="preserve"> </v>
      </c>
      <c r="D404" s="49" t="str">
        <f>IF(O404=0, " ", CONCATENATE(Замеры!T400,Замеры!U400,Замеры!V400,Замеры!W400,Замеры!AB400))</f>
        <v xml:space="preserve"> </v>
      </c>
      <c r="E404" s="49" t="str">
        <f>IF(Замеры!L400=0, " ", Замеры!L400)</f>
        <v xml:space="preserve"> </v>
      </c>
      <c r="F404" s="49" t="e">
        <f t="shared" si="158"/>
        <v>#VALUE!</v>
      </c>
      <c r="G404" s="51" t="str">
        <f t="shared" si="159"/>
        <v>-</v>
      </c>
      <c r="H404" s="52" t="str">
        <f t="shared" si="160"/>
        <v>-</v>
      </c>
      <c r="I404" s="51" t="str">
        <f t="shared" si="161"/>
        <v>-</v>
      </c>
      <c r="J404" s="29" t="str">
        <f t="shared" si="162"/>
        <v>-</v>
      </c>
      <c r="K404" s="46" t="str">
        <f t="shared" si="163"/>
        <v>-</v>
      </c>
      <c r="L404" s="29" t="str">
        <f t="shared" si="164"/>
        <v>-</v>
      </c>
      <c r="M404" s="29" t="str">
        <f t="shared" si="165"/>
        <v xml:space="preserve"> </v>
      </c>
      <c r="N404" s="29" t="str">
        <f t="shared" ca="1" si="166"/>
        <v xml:space="preserve"> </v>
      </c>
      <c r="O404" s="8">
        <f>Замеры!R400</f>
        <v>0</v>
      </c>
      <c r="P404" s="8" t="b">
        <f t="shared" si="154"/>
        <v>1</v>
      </c>
      <c r="Q404" s="8" t="b">
        <f t="shared" si="155"/>
        <v>1</v>
      </c>
      <c r="R404" s="8" t="b">
        <f t="shared" si="156"/>
        <v>1</v>
      </c>
      <c r="S404" s="8" t="s">
        <v>72</v>
      </c>
      <c r="T404" s="8" t="e">
        <f t="shared" si="167"/>
        <v>#VALUE!</v>
      </c>
      <c r="U404" s="12" t="s">
        <v>72</v>
      </c>
      <c r="V404" s="8" t="e">
        <f t="shared" si="168"/>
        <v>#VALUE!</v>
      </c>
      <c r="X404" s="13" t="str">
        <f t="shared" si="157"/>
        <v xml:space="preserve"> </v>
      </c>
      <c r="Y404" s="8" t="e">
        <f t="shared" si="169"/>
        <v>#VALUE!</v>
      </c>
      <c r="AA404" s="14" t="e">
        <f t="shared" ca="1" si="170"/>
        <v>#VALUE!</v>
      </c>
      <c r="AB404" s="14" t="e">
        <f t="shared" ca="1" si="171"/>
        <v>#VALUE!</v>
      </c>
      <c r="AC404" s="14" t="e">
        <f t="shared" ca="1" si="172"/>
        <v>#VALUE!</v>
      </c>
      <c r="AD404" s="8" t="e">
        <f t="shared" ca="1" si="173"/>
        <v>#VALUE!</v>
      </c>
      <c r="AE404" s="8" t="e">
        <f t="shared" ca="1" si="174"/>
        <v>#VALUE!</v>
      </c>
      <c r="AF404" s="8" t="e">
        <f t="shared" ca="1" si="175"/>
        <v>#VALUE!</v>
      </c>
    </row>
    <row r="405" spans="1:32" x14ac:dyDescent="0.3">
      <c r="A405" s="35">
        <f>IF(Замеры!B401=0, " ", Замеры!B401)</f>
        <v>398</v>
      </c>
      <c r="B405" s="49" t="str">
        <f>Замеры!G401</f>
        <v xml:space="preserve">Группа от QF </v>
      </c>
      <c r="C405" s="49" t="str">
        <f>IF(Замеры!J401=0, " ", Замеры!J401)</f>
        <v xml:space="preserve"> </v>
      </c>
      <c r="D405" s="49" t="str">
        <f>IF(O405=0, " ", CONCATENATE(Замеры!T401,Замеры!U401,Замеры!V401,Замеры!W401,Замеры!AB401))</f>
        <v xml:space="preserve"> </v>
      </c>
      <c r="E405" s="49" t="str">
        <f>IF(Замеры!L401=0, " ", Замеры!L401)</f>
        <v xml:space="preserve"> </v>
      </c>
      <c r="F405" s="49" t="e">
        <f t="shared" si="158"/>
        <v>#VALUE!</v>
      </c>
      <c r="G405" s="51" t="str">
        <f t="shared" si="159"/>
        <v>-</v>
      </c>
      <c r="H405" s="52" t="str">
        <f t="shared" si="160"/>
        <v>-</v>
      </c>
      <c r="I405" s="51" t="str">
        <f t="shared" si="161"/>
        <v>-</v>
      </c>
      <c r="J405" s="29" t="str">
        <f t="shared" si="162"/>
        <v>-</v>
      </c>
      <c r="K405" s="46" t="str">
        <f t="shared" si="163"/>
        <v>-</v>
      </c>
      <c r="L405" s="29" t="str">
        <f t="shared" si="164"/>
        <v>-</v>
      </c>
      <c r="M405" s="29" t="str">
        <f t="shared" si="165"/>
        <v xml:space="preserve"> </v>
      </c>
      <c r="N405" s="29" t="str">
        <f t="shared" ca="1" si="166"/>
        <v xml:space="preserve"> </v>
      </c>
      <c r="O405" s="8">
        <f>Замеры!R401</f>
        <v>0</v>
      </c>
      <c r="P405" s="8" t="b">
        <f t="shared" si="154"/>
        <v>1</v>
      </c>
      <c r="Q405" s="8" t="b">
        <f t="shared" si="155"/>
        <v>1</v>
      </c>
      <c r="R405" s="8" t="b">
        <f t="shared" si="156"/>
        <v>1</v>
      </c>
      <c r="S405" s="8" t="s">
        <v>72</v>
      </c>
      <c r="T405" s="8" t="e">
        <f t="shared" si="167"/>
        <v>#VALUE!</v>
      </c>
      <c r="U405" s="12" t="s">
        <v>72</v>
      </c>
      <c r="V405" s="8" t="e">
        <f t="shared" si="168"/>
        <v>#VALUE!</v>
      </c>
      <c r="X405" s="13" t="str">
        <f t="shared" si="157"/>
        <v xml:space="preserve"> </v>
      </c>
      <c r="Y405" s="8" t="e">
        <f t="shared" si="169"/>
        <v>#VALUE!</v>
      </c>
      <c r="AA405" s="14" t="e">
        <f t="shared" ca="1" si="170"/>
        <v>#VALUE!</v>
      </c>
      <c r="AB405" s="14" t="e">
        <f t="shared" ca="1" si="171"/>
        <v>#VALUE!</v>
      </c>
      <c r="AC405" s="14" t="e">
        <f t="shared" ca="1" si="172"/>
        <v>#VALUE!</v>
      </c>
      <c r="AD405" s="8" t="e">
        <f t="shared" ca="1" si="173"/>
        <v>#VALUE!</v>
      </c>
      <c r="AE405" s="8" t="e">
        <f t="shared" ca="1" si="174"/>
        <v>#VALUE!</v>
      </c>
      <c r="AF405" s="8" t="e">
        <f t="shared" ca="1" si="175"/>
        <v>#VALUE!</v>
      </c>
    </row>
    <row r="406" spans="1:32" x14ac:dyDescent="0.3">
      <c r="A406" s="35">
        <f>IF(Замеры!B402=0, " ", Замеры!B402)</f>
        <v>399</v>
      </c>
      <c r="B406" s="49" t="str">
        <f>Замеры!G402</f>
        <v xml:space="preserve">Группа от QF </v>
      </c>
      <c r="C406" s="49" t="str">
        <f>IF(Замеры!J402=0, " ", Замеры!J402)</f>
        <v xml:space="preserve"> </v>
      </c>
      <c r="D406" s="49" t="str">
        <f>IF(O406=0, " ", CONCATENATE(Замеры!T402,Замеры!U402,Замеры!V402,Замеры!W402,Замеры!AB402))</f>
        <v xml:space="preserve"> </v>
      </c>
      <c r="E406" s="49" t="str">
        <f>IF(Замеры!L402=0, " ", Замеры!L402)</f>
        <v xml:space="preserve"> </v>
      </c>
      <c r="F406" s="49" t="e">
        <f t="shared" si="158"/>
        <v>#VALUE!</v>
      </c>
      <c r="G406" s="51" t="str">
        <f t="shared" si="159"/>
        <v>-</v>
      </c>
      <c r="H406" s="52" t="str">
        <f t="shared" si="160"/>
        <v>-</v>
      </c>
      <c r="I406" s="51" t="str">
        <f t="shared" si="161"/>
        <v>-</v>
      </c>
      <c r="J406" s="29" t="str">
        <f t="shared" si="162"/>
        <v>-</v>
      </c>
      <c r="K406" s="46" t="str">
        <f t="shared" si="163"/>
        <v>-</v>
      </c>
      <c r="L406" s="29" t="str">
        <f t="shared" si="164"/>
        <v>-</v>
      </c>
      <c r="M406" s="29" t="str">
        <f t="shared" si="165"/>
        <v xml:space="preserve"> </v>
      </c>
      <c r="N406" s="29" t="str">
        <f t="shared" ca="1" si="166"/>
        <v xml:space="preserve"> </v>
      </c>
      <c r="O406" s="8">
        <f>Замеры!R402</f>
        <v>0</v>
      </c>
      <c r="P406" s="8" t="b">
        <f t="shared" si="154"/>
        <v>1</v>
      </c>
      <c r="Q406" s="8" t="b">
        <f t="shared" si="155"/>
        <v>1</v>
      </c>
      <c r="R406" s="8" t="b">
        <f t="shared" si="156"/>
        <v>1</v>
      </c>
      <c r="S406" s="8" t="s">
        <v>72</v>
      </c>
      <c r="T406" s="8" t="e">
        <f t="shared" si="167"/>
        <v>#VALUE!</v>
      </c>
      <c r="U406" s="12" t="s">
        <v>72</v>
      </c>
      <c r="V406" s="8" t="e">
        <f t="shared" si="168"/>
        <v>#VALUE!</v>
      </c>
      <c r="X406" s="13" t="str">
        <f t="shared" si="157"/>
        <v xml:space="preserve"> </v>
      </c>
      <c r="Y406" s="8" t="e">
        <f t="shared" si="169"/>
        <v>#VALUE!</v>
      </c>
      <c r="AA406" s="14" t="e">
        <f t="shared" ca="1" si="170"/>
        <v>#VALUE!</v>
      </c>
      <c r="AB406" s="14" t="e">
        <f t="shared" ca="1" si="171"/>
        <v>#VALUE!</v>
      </c>
      <c r="AC406" s="14" t="e">
        <f t="shared" ca="1" si="172"/>
        <v>#VALUE!</v>
      </c>
      <c r="AD406" s="8" t="e">
        <f t="shared" ca="1" si="173"/>
        <v>#VALUE!</v>
      </c>
      <c r="AE406" s="8" t="e">
        <f t="shared" ca="1" si="174"/>
        <v>#VALUE!</v>
      </c>
      <c r="AF406" s="8" t="e">
        <f t="shared" ca="1" si="175"/>
        <v>#VALUE!</v>
      </c>
    </row>
    <row r="407" spans="1:32" x14ac:dyDescent="0.3">
      <c r="A407" s="35">
        <f>IF(Замеры!B403=0, " ", Замеры!B403)</f>
        <v>400</v>
      </c>
      <c r="B407" s="49" t="str">
        <f>Замеры!G403</f>
        <v xml:space="preserve">Группа от QF </v>
      </c>
      <c r="C407" s="49" t="str">
        <f>IF(Замеры!J403=0, " ", Замеры!J403)</f>
        <v xml:space="preserve"> </v>
      </c>
      <c r="D407" s="49" t="str">
        <f>IF(O407=0, " ", CONCATENATE(Замеры!T403,Замеры!U403,Замеры!V403,Замеры!W403,Замеры!AB403))</f>
        <v xml:space="preserve"> </v>
      </c>
      <c r="E407" s="49" t="str">
        <f>IF(Замеры!L403=0, " ", Замеры!L403)</f>
        <v xml:space="preserve"> </v>
      </c>
      <c r="F407" s="49" t="e">
        <f t="shared" si="158"/>
        <v>#VALUE!</v>
      </c>
      <c r="G407" s="51" t="str">
        <f t="shared" si="159"/>
        <v>-</v>
      </c>
      <c r="H407" s="52" t="str">
        <f t="shared" si="160"/>
        <v>-</v>
      </c>
      <c r="I407" s="51" t="str">
        <f t="shared" si="161"/>
        <v>-</v>
      </c>
      <c r="J407" s="29" t="str">
        <f t="shared" si="162"/>
        <v>-</v>
      </c>
      <c r="K407" s="46" t="str">
        <f t="shared" si="163"/>
        <v>-</v>
      </c>
      <c r="L407" s="29" t="str">
        <f t="shared" si="164"/>
        <v>-</v>
      </c>
      <c r="M407" s="29" t="str">
        <f t="shared" si="165"/>
        <v xml:space="preserve"> </v>
      </c>
      <c r="N407" s="29" t="str">
        <f t="shared" ca="1" si="166"/>
        <v xml:space="preserve"> </v>
      </c>
      <c r="O407" s="8">
        <f>Замеры!R403</f>
        <v>0</v>
      </c>
      <c r="P407" s="8" t="b">
        <f t="shared" si="154"/>
        <v>1</v>
      </c>
      <c r="Q407" s="8" t="b">
        <f t="shared" si="155"/>
        <v>1</v>
      </c>
      <c r="R407" s="8" t="b">
        <f t="shared" si="156"/>
        <v>1</v>
      </c>
      <c r="S407" s="8" t="s">
        <v>72</v>
      </c>
      <c r="T407" s="8" t="e">
        <f t="shared" si="167"/>
        <v>#VALUE!</v>
      </c>
      <c r="U407" s="12" t="s">
        <v>72</v>
      </c>
      <c r="V407" s="8" t="e">
        <f t="shared" si="168"/>
        <v>#VALUE!</v>
      </c>
      <c r="X407" s="13" t="str">
        <f t="shared" si="157"/>
        <v xml:space="preserve"> </v>
      </c>
      <c r="Y407" s="8" t="e">
        <f t="shared" si="169"/>
        <v>#VALUE!</v>
      </c>
      <c r="AA407" s="14" t="e">
        <f t="shared" ca="1" si="170"/>
        <v>#VALUE!</v>
      </c>
      <c r="AB407" s="14" t="e">
        <f t="shared" ca="1" si="171"/>
        <v>#VALUE!</v>
      </c>
      <c r="AC407" s="14" t="e">
        <f t="shared" ca="1" si="172"/>
        <v>#VALUE!</v>
      </c>
      <c r="AD407" s="8" t="e">
        <f t="shared" ca="1" si="173"/>
        <v>#VALUE!</v>
      </c>
      <c r="AE407" s="8" t="e">
        <f t="shared" ca="1" si="174"/>
        <v>#VALUE!</v>
      </c>
      <c r="AF407" s="8" t="e">
        <f t="shared" ca="1" si="175"/>
        <v>#VALUE!</v>
      </c>
    </row>
    <row r="408" spans="1:32" x14ac:dyDescent="0.3">
      <c r="A408" s="35">
        <f>IF(Замеры!B404=0, " ", Замеры!B404)</f>
        <v>401</v>
      </c>
      <c r="B408" s="49" t="str">
        <f>Замеры!G404</f>
        <v xml:space="preserve">Группа от QF </v>
      </c>
      <c r="C408" s="49" t="str">
        <f>IF(Замеры!J404=0, " ", Замеры!J404)</f>
        <v xml:space="preserve"> </v>
      </c>
      <c r="D408" s="49" t="str">
        <f>IF(O408=0, " ", CONCATENATE(Замеры!T404,Замеры!U404,Замеры!V404,Замеры!W404,Замеры!AB404))</f>
        <v xml:space="preserve"> </v>
      </c>
      <c r="E408" s="49" t="str">
        <f>IF(Замеры!L404=0, " ", Замеры!L404)</f>
        <v xml:space="preserve"> </v>
      </c>
      <c r="F408" s="49" t="e">
        <f t="shared" si="158"/>
        <v>#VALUE!</v>
      </c>
      <c r="G408" s="51" t="str">
        <f t="shared" si="159"/>
        <v>-</v>
      </c>
      <c r="H408" s="52" t="str">
        <f t="shared" si="160"/>
        <v>-</v>
      </c>
      <c r="I408" s="51" t="str">
        <f t="shared" si="161"/>
        <v>-</v>
      </c>
      <c r="J408" s="29" t="str">
        <f t="shared" si="162"/>
        <v>-</v>
      </c>
      <c r="K408" s="46" t="str">
        <f t="shared" si="163"/>
        <v>-</v>
      </c>
      <c r="L408" s="29" t="str">
        <f t="shared" si="164"/>
        <v>-</v>
      </c>
      <c r="M408" s="29" t="str">
        <f t="shared" si="165"/>
        <v xml:space="preserve"> </v>
      </c>
      <c r="N408" s="29" t="str">
        <f t="shared" ca="1" si="166"/>
        <v xml:space="preserve"> </v>
      </c>
      <c r="O408" s="8">
        <f>Замеры!R404</f>
        <v>0</v>
      </c>
      <c r="P408" s="8" t="b">
        <f t="shared" si="154"/>
        <v>1</v>
      </c>
      <c r="Q408" s="8" t="b">
        <f t="shared" si="155"/>
        <v>1</v>
      </c>
      <c r="R408" s="8" t="b">
        <f t="shared" si="156"/>
        <v>1</v>
      </c>
      <c r="S408" s="8" t="s">
        <v>72</v>
      </c>
      <c r="T408" s="8" t="e">
        <f t="shared" si="167"/>
        <v>#VALUE!</v>
      </c>
      <c r="U408" s="12" t="s">
        <v>72</v>
      </c>
      <c r="V408" s="8" t="e">
        <f t="shared" si="168"/>
        <v>#VALUE!</v>
      </c>
      <c r="X408" s="13" t="str">
        <f t="shared" si="157"/>
        <v xml:space="preserve"> </v>
      </c>
      <c r="Y408" s="8" t="e">
        <f t="shared" si="169"/>
        <v>#VALUE!</v>
      </c>
      <c r="AA408" s="14" t="e">
        <f t="shared" ca="1" si="170"/>
        <v>#VALUE!</v>
      </c>
      <c r="AB408" s="14" t="e">
        <f t="shared" ca="1" si="171"/>
        <v>#VALUE!</v>
      </c>
      <c r="AC408" s="14" t="e">
        <f t="shared" ca="1" si="172"/>
        <v>#VALUE!</v>
      </c>
      <c r="AD408" s="8" t="e">
        <f t="shared" ca="1" si="173"/>
        <v>#VALUE!</v>
      </c>
      <c r="AE408" s="8" t="e">
        <f t="shared" ca="1" si="174"/>
        <v>#VALUE!</v>
      </c>
      <c r="AF408" s="8" t="e">
        <f t="shared" ca="1" si="175"/>
        <v>#VALUE!</v>
      </c>
    </row>
    <row r="409" spans="1:32" x14ac:dyDescent="0.3">
      <c r="A409" s="35">
        <f>IF(Замеры!B405=0, " ", Замеры!B405)</f>
        <v>402</v>
      </c>
      <c r="B409" s="49" t="str">
        <f>Замеры!G405</f>
        <v xml:space="preserve">Группа от QF </v>
      </c>
      <c r="C409" s="49" t="str">
        <f>IF(Замеры!J405=0, " ", Замеры!J405)</f>
        <v xml:space="preserve"> </v>
      </c>
      <c r="D409" s="49" t="str">
        <f>IF(O409=0, " ", CONCATENATE(Замеры!T405,Замеры!U405,Замеры!V405,Замеры!W405,Замеры!AB405))</f>
        <v xml:space="preserve"> </v>
      </c>
      <c r="E409" s="49" t="str">
        <f>IF(Замеры!L405=0, " ", Замеры!L405)</f>
        <v xml:space="preserve"> </v>
      </c>
      <c r="F409" s="49" t="e">
        <f t="shared" si="158"/>
        <v>#VALUE!</v>
      </c>
      <c r="G409" s="51" t="str">
        <f t="shared" si="159"/>
        <v>-</v>
      </c>
      <c r="H409" s="52" t="str">
        <f t="shared" si="160"/>
        <v>-</v>
      </c>
      <c r="I409" s="51" t="str">
        <f t="shared" si="161"/>
        <v>-</v>
      </c>
      <c r="J409" s="29" t="str">
        <f t="shared" si="162"/>
        <v>-</v>
      </c>
      <c r="K409" s="46" t="str">
        <f t="shared" si="163"/>
        <v>-</v>
      </c>
      <c r="L409" s="29" t="str">
        <f t="shared" si="164"/>
        <v>-</v>
      </c>
      <c r="M409" s="29" t="str">
        <f t="shared" si="165"/>
        <v xml:space="preserve"> </v>
      </c>
      <c r="N409" s="29" t="str">
        <f t="shared" ca="1" si="166"/>
        <v xml:space="preserve"> </v>
      </c>
      <c r="O409" s="8">
        <f>Замеры!R405</f>
        <v>0</v>
      </c>
      <c r="P409" s="8" t="b">
        <f t="shared" si="154"/>
        <v>1</v>
      </c>
      <c r="Q409" s="8" t="b">
        <f t="shared" si="155"/>
        <v>1</v>
      </c>
      <c r="R409" s="8" t="b">
        <f t="shared" si="156"/>
        <v>1</v>
      </c>
      <c r="S409" s="8" t="s">
        <v>72</v>
      </c>
      <c r="T409" s="8" t="e">
        <f t="shared" si="167"/>
        <v>#VALUE!</v>
      </c>
      <c r="U409" s="12" t="s">
        <v>72</v>
      </c>
      <c r="V409" s="8" t="e">
        <f t="shared" si="168"/>
        <v>#VALUE!</v>
      </c>
      <c r="X409" s="13" t="str">
        <f t="shared" si="157"/>
        <v xml:space="preserve"> </v>
      </c>
      <c r="Y409" s="8" t="e">
        <f t="shared" si="169"/>
        <v>#VALUE!</v>
      </c>
      <c r="AA409" s="14" t="e">
        <f t="shared" ca="1" si="170"/>
        <v>#VALUE!</v>
      </c>
      <c r="AB409" s="14" t="e">
        <f t="shared" ca="1" si="171"/>
        <v>#VALUE!</v>
      </c>
      <c r="AC409" s="14" t="e">
        <f t="shared" ca="1" si="172"/>
        <v>#VALUE!</v>
      </c>
      <c r="AD409" s="8" t="e">
        <f t="shared" ca="1" si="173"/>
        <v>#VALUE!</v>
      </c>
      <c r="AE409" s="8" t="e">
        <f t="shared" ca="1" si="174"/>
        <v>#VALUE!</v>
      </c>
      <c r="AF409" s="8" t="e">
        <f t="shared" ca="1" si="175"/>
        <v>#VALUE!</v>
      </c>
    </row>
    <row r="410" spans="1:32" x14ac:dyDescent="0.3">
      <c r="A410" s="35">
        <f>IF(Замеры!B406=0, " ", Замеры!B406)</f>
        <v>403</v>
      </c>
      <c r="B410" s="49" t="str">
        <f>Замеры!G406</f>
        <v xml:space="preserve">Группа от QF </v>
      </c>
      <c r="C410" s="49" t="str">
        <f>IF(Замеры!J406=0, " ", Замеры!J406)</f>
        <v xml:space="preserve"> </v>
      </c>
      <c r="D410" s="49" t="str">
        <f>IF(O410=0, " ", CONCATENATE(Замеры!T406,Замеры!U406,Замеры!V406,Замеры!W406,Замеры!AB406))</f>
        <v xml:space="preserve"> </v>
      </c>
      <c r="E410" s="49" t="str">
        <f>IF(Замеры!L406=0, " ", Замеры!L406)</f>
        <v xml:space="preserve"> </v>
      </c>
      <c r="F410" s="49" t="e">
        <f t="shared" si="158"/>
        <v>#VALUE!</v>
      </c>
      <c r="G410" s="51" t="str">
        <f t="shared" si="159"/>
        <v>-</v>
      </c>
      <c r="H410" s="52" t="str">
        <f t="shared" si="160"/>
        <v>-</v>
      </c>
      <c r="I410" s="51" t="str">
        <f t="shared" si="161"/>
        <v>-</v>
      </c>
      <c r="J410" s="29" t="str">
        <f t="shared" si="162"/>
        <v>-</v>
      </c>
      <c r="K410" s="46" t="str">
        <f t="shared" si="163"/>
        <v>-</v>
      </c>
      <c r="L410" s="29" t="str">
        <f t="shared" si="164"/>
        <v>-</v>
      </c>
      <c r="M410" s="29" t="str">
        <f t="shared" si="165"/>
        <v xml:space="preserve"> </v>
      </c>
      <c r="N410" s="29" t="str">
        <f t="shared" ca="1" si="166"/>
        <v xml:space="preserve"> </v>
      </c>
      <c r="O410" s="8">
        <f>Замеры!R406</f>
        <v>0</v>
      </c>
      <c r="P410" s="8" t="b">
        <f t="shared" si="154"/>
        <v>1</v>
      </c>
      <c r="Q410" s="8" t="b">
        <f t="shared" si="155"/>
        <v>1</v>
      </c>
      <c r="R410" s="8" t="b">
        <f t="shared" si="156"/>
        <v>1</v>
      </c>
      <c r="S410" s="8" t="s">
        <v>72</v>
      </c>
      <c r="T410" s="8" t="e">
        <f t="shared" si="167"/>
        <v>#VALUE!</v>
      </c>
      <c r="U410" s="12" t="s">
        <v>72</v>
      </c>
      <c r="V410" s="8" t="e">
        <f t="shared" si="168"/>
        <v>#VALUE!</v>
      </c>
      <c r="X410" s="13" t="str">
        <f t="shared" si="157"/>
        <v xml:space="preserve"> </v>
      </c>
      <c r="Y410" s="8" t="e">
        <f t="shared" si="169"/>
        <v>#VALUE!</v>
      </c>
      <c r="AA410" s="14" t="e">
        <f t="shared" ca="1" si="170"/>
        <v>#VALUE!</v>
      </c>
      <c r="AB410" s="14" t="e">
        <f t="shared" ca="1" si="171"/>
        <v>#VALUE!</v>
      </c>
      <c r="AC410" s="14" t="e">
        <f t="shared" ca="1" si="172"/>
        <v>#VALUE!</v>
      </c>
      <c r="AD410" s="8" t="e">
        <f t="shared" ca="1" si="173"/>
        <v>#VALUE!</v>
      </c>
      <c r="AE410" s="8" t="e">
        <f t="shared" ca="1" si="174"/>
        <v>#VALUE!</v>
      </c>
      <c r="AF410" s="8" t="e">
        <f t="shared" ca="1" si="175"/>
        <v>#VALUE!</v>
      </c>
    </row>
    <row r="411" spans="1:32" x14ac:dyDescent="0.3">
      <c r="A411" s="35">
        <f>IF(Замеры!B407=0, " ", Замеры!B407)</f>
        <v>404</v>
      </c>
      <c r="B411" s="49" t="str">
        <f>Замеры!G407</f>
        <v xml:space="preserve">Группа от QF </v>
      </c>
      <c r="C411" s="49" t="str">
        <f>IF(Замеры!J407=0, " ", Замеры!J407)</f>
        <v xml:space="preserve"> </v>
      </c>
      <c r="D411" s="49" t="str">
        <f>IF(O411=0, " ", CONCATENATE(Замеры!T407,Замеры!U407,Замеры!V407,Замеры!W407,Замеры!AB407))</f>
        <v xml:space="preserve"> </v>
      </c>
      <c r="E411" s="49" t="str">
        <f>IF(Замеры!L407=0, " ", Замеры!L407)</f>
        <v xml:space="preserve"> </v>
      </c>
      <c r="F411" s="49" t="e">
        <f t="shared" si="158"/>
        <v>#VALUE!</v>
      </c>
      <c r="G411" s="51" t="str">
        <f t="shared" si="159"/>
        <v>-</v>
      </c>
      <c r="H411" s="52" t="str">
        <f t="shared" si="160"/>
        <v>-</v>
      </c>
      <c r="I411" s="51" t="str">
        <f t="shared" si="161"/>
        <v>-</v>
      </c>
      <c r="J411" s="29" t="str">
        <f t="shared" si="162"/>
        <v>-</v>
      </c>
      <c r="K411" s="46" t="str">
        <f t="shared" si="163"/>
        <v>-</v>
      </c>
      <c r="L411" s="29" t="str">
        <f t="shared" si="164"/>
        <v>-</v>
      </c>
      <c r="M411" s="29" t="str">
        <f t="shared" si="165"/>
        <v xml:space="preserve"> </v>
      </c>
      <c r="N411" s="29" t="str">
        <f t="shared" ca="1" si="166"/>
        <v xml:space="preserve"> </v>
      </c>
      <c r="O411" s="8">
        <f>Замеры!R407</f>
        <v>0</v>
      </c>
      <c r="P411" s="8" t="b">
        <f t="shared" si="154"/>
        <v>1</v>
      </c>
      <c r="Q411" s="8" t="b">
        <f t="shared" si="155"/>
        <v>1</v>
      </c>
      <c r="R411" s="8" t="b">
        <f t="shared" si="156"/>
        <v>1</v>
      </c>
      <c r="S411" s="8" t="s">
        <v>72</v>
      </c>
      <c r="T411" s="8" t="e">
        <f t="shared" si="167"/>
        <v>#VALUE!</v>
      </c>
      <c r="U411" s="12" t="s">
        <v>72</v>
      </c>
      <c r="V411" s="8" t="e">
        <f t="shared" si="168"/>
        <v>#VALUE!</v>
      </c>
      <c r="X411" s="13" t="str">
        <f t="shared" si="157"/>
        <v xml:space="preserve"> </v>
      </c>
      <c r="Y411" s="8" t="e">
        <f t="shared" si="169"/>
        <v>#VALUE!</v>
      </c>
      <c r="AA411" s="14" t="e">
        <f t="shared" ca="1" si="170"/>
        <v>#VALUE!</v>
      </c>
      <c r="AB411" s="14" t="e">
        <f t="shared" ca="1" si="171"/>
        <v>#VALUE!</v>
      </c>
      <c r="AC411" s="14" t="e">
        <f t="shared" ca="1" si="172"/>
        <v>#VALUE!</v>
      </c>
      <c r="AD411" s="8" t="e">
        <f t="shared" ca="1" si="173"/>
        <v>#VALUE!</v>
      </c>
      <c r="AE411" s="8" t="e">
        <f t="shared" ca="1" si="174"/>
        <v>#VALUE!</v>
      </c>
      <c r="AF411" s="8" t="e">
        <f t="shared" ca="1" si="175"/>
        <v>#VALUE!</v>
      </c>
    </row>
    <row r="412" spans="1:32" x14ac:dyDescent="0.3">
      <c r="A412" s="35">
        <f>IF(Замеры!B408=0, " ", Замеры!B408)</f>
        <v>405</v>
      </c>
      <c r="B412" s="49" t="str">
        <f>Замеры!G408</f>
        <v xml:space="preserve">Группа от QF </v>
      </c>
      <c r="C412" s="49" t="str">
        <f>IF(Замеры!J408=0, " ", Замеры!J408)</f>
        <v xml:space="preserve"> </v>
      </c>
      <c r="D412" s="49" t="str">
        <f>IF(O412=0, " ", CONCATENATE(Замеры!T408,Замеры!U408,Замеры!V408,Замеры!W408,Замеры!AB408))</f>
        <v xml:space="preserve"> </v>
      </c>
      <c r="E412" s="49" t="str">
        <f>IF(Замеры!L408=0, " ", Замеры!L408)</f>
        <v xml:space="preserve"> </v>
      </c>
      <c r="F412" s="49" t="e">
        <f t="shared" si="158"/>
        <v>#VALUE!</v>
      </c>
      <c r="G412" s="51" t="str">
        <f t="shared" si="159"/>
        <v>-</v>
      </c>
      <c r="H412" s="52" t="str">
        <f t="shared" si="160"/>
        <v>-</v>
      </c>
      <c r="I412" s="51" t="str">
        <f t="shared" si="161"/>
        <v>-</v>
      </c>
      <c r="J412" s="29" t="str">
        <f t="shared" si="162"/>
        <v>-</v>
      </c>
      <c r="K412" s="46" t="str">
        <f t="shared" si="163"/>
        <v>-</v>
      </c>
      <c r="L412" s="29" t="str">
        <f t="shared" si="164"/>
        <v>-</v>
      </c>
      <c r="M412" s="29" t="str">
        <f t="shared" si="165"/>
        <v xml:space="preserve"> </v>
      </c>
      <c r="N412" s="29" t="str">
        <f t="shared" ca="1" si="166"/>
        <v xml:space="preserve"> </v>
      </c>
      <c r="O412" s="8">
        <f>Замеры!R408</f>
        <v>0</v>
      </c>
      <c r="P412" s="8" t="b">
        <f t="shared" si="154"/>
        <v>1</v>
      </c>
      <c r="Q412" s="8" t="b">
        <f t="shared" si="155"/>
        <v>1</v>
      </c>
      <c r="R412" s="8" t="b">
        <f t="shared" si="156"/>
        <v>1</v>
      </c>
      <c r="S412" s="8" t="s">
        <v>72</v>
      </c>
      <c r="T412" s="8" t="e">
        <f t="shared" si="167"/>
        <v>#VALUE!</v>
      </c>
      <c r="U412" s="12" t="s">
        <v>72</v>
      </c>
      <c r="V412" s="8" t="e">
        <f t="shared" si="168"/>
        <v>#VALUE!</v>
      </c>
      <c r="X412" s="13" t="str">
        <f t="shared" si="157"/>
        <v xml:space="preserve"> </v>
      </c>
      <c r="Y412" s="8" t="e">
        <f t="shared" si="169"/>
        <v>#VALUE!</v>
      </c>
      <c r="AA412" s="14" t="e">
        <f t="shared" ca="1" si="170"/>
        <v>#VALUE!</v>
      </c>
      <c r="AB412" s="14" t="e">
        <f t="shared" ca="1" si="171"/>
        <v>#VALUE!</v>
      </c>
      <c r="AC412" s="14" t="e">
        <f t="shared" ca="1" si="172"/>
        <v>#VALUE!</v>
      </c>
      <c r="AD412" s="8" t="e">
        <f t="shared" ca="1" si="173"/>
        <v>#VALUE!</v>
      </c>
      <c r="AE412" s="8" t="e">
        <f t="shared" ca="1" si="174"/>
        <v>#VALUE!</v>
      </c>
      <c r="AF412" s="8" t="e">
        <f t="shared" ca="1" si="175"/>
        <v>#VALUE!</v>
      </c>
    </row>
    <row r="413" spans="1:32" x14ac:dyDescent="0.3">
      <c r="A413" s="35">
        <f>IF(Замеры!B409=0, " ", Замеры!B409)</f>
        <v>406</v>
      </c>
      <c r="B413" s="49" t="str">
        <f>Замеры!G409</f>
        <v xml:space="preserve">Группа от QF </v>
      </c>
      <c r="C413" s="49" t="str">
        <f>IF(Замеры!J409=0, " ", Замеры!J409)</f>
        <v xml:space="preserve"> </v>
      </c>
      <c r="D413" s="49" t="str">
        <f>IF(O413=0, " ", CONCATENATE(Замеры!T409,Замеры!U409,Замеры!V409,Замеры!W409,Замеры!AB409))</f>
        <v xml:space="preserve"> </v>
      </c>
      <c r="E413" s="49" t="str">
        <f>IF(Замеры!L409=0, " ", Замеры!L409)</f>
        <v xml:space="preserve"> </v>
      </c>
      <c r="F413" s="49" t="e">
        <f t="shared" si="158"/>
        <v>#VALUE!</v>
      </c>
      <c r="G413" s="51" t="str">
        <f t="shared" si="159"/>
        <v>-</v>
      </c>
      <c r="H413" s="52" t="str">
        <f t="shared" si="160"/>
        <v>-</v>
      </c>
      <c r="I413" s="51" t="str">
        <f t="shared" si="161"/>
        <v>-</v>
      </c>
      <c r="J413" s="29" t="str">
        <f t="shared" si="162"/>
        <v>-</v>
      </c>
      <c r="K413" s="46" t="str">
        <f t="shared" si="163"/>
        <v>-</v>
      </c>
      <c r="L413" s="29" t="str">
        <f t="shared" si="164"/>
        <v>-</v>
      </c>
      <c r="M413" s="29" t="str">
        <f t="shared" si="165"/>
        <v xml:space="preserve"> </v>
      </c>
      <c r="N413" s="29" t="str">
        <f t="shared" ca="1" si="166"/>
        <v xml:space="preserve"> </v>
      </c>
      <c r="O413" s="8">
        <f>Замеры!R409</f>
        <v>0</v>
      </c>
      <c r="P413" s="8" t="b">
        <f t="shared" si="154"/>
        <v>1</v>
      </c>
      <c r="Q413" s="8" t="b">
        <f t="shared" si="155"/>
        <v>1</v>
      </c>
      <c r="R413" s="8" t="b">
        <f t="shared" si="156"/>
        <v>1</v>
      </c>
      <c r="S413" s="8" t="s">
        <v>72</v>
      </c>
      <c r="T413" s="8" t="e">
        <f t="shared" si="167"/>
        <v>#VALUE!</v>
      </c>
      <c r="U413" s="12" t="s">
        <v>72</v>
      </c>
      <c r="V413" s="8" t="e">
        <f t="shared" si="168"/>
        <v>#VALUE!</v>
      </c>
      <c r="X413" s="13" t="str">
        <f t="shared" si="157"/>
        <v xml:space="preserve"> </v>
      </c>
      <c r="Y413" s="8" t="e">
        <f t="shared" si="169"/>
        <v>#VALUE!</v>
      </c>
      <c r="AA413" s="14" t="e">
        <f t="shared" ca="1" si="170"/>
        <v>#VALUE!</v>
      </c>
      <c r="AB413" s="14" t="e">
        <f t="shared" ca="1" si="171"/>
        <v>#VALUE!</v>
      </c>
      <c r="AC413" s="14" t="e">
        <f t="shared" ca="1" si="172"/>
        <v>#VALUE!</v>
      </c>
      <c r="AD413" s="8" t="e">
        <f t="shared" ca="1" si="173"/>
        <v>#VALUE!</v>
      </c>
      <c r="AE413" s="8" t="e">
        <f t="shared" ca="1" si="174"/>
        <v>#VALUE!</v>
      </c>
      <c r="AF413" s="8" t="e">
        <f t="shared" ca="1" si="175"/>
        <v>#VALUE!</v>
      </c>
    </row>
    <row r="414" spans="1:32" x14ac:dyDescent="0.3">
      <c r="A414" s="35">
        <f>IF(Замеры!B410=0, " ", Замеры!B410)</f>
        <v>407</v>
      </c>
      <c r="B414" s="49" t="str">
        <f>Замеры!G410</f>
        <v xml:space="preserve">Группа от QF </v>
      </c>
      <c r="C414" s="49" t="str">
        <f>IF(Замеры!J410=0, " ", Замеры!J410)</f>
        <v xml:space="preserve"> </v>
      </c>
      <c r="D414" s="49" t="str">
        <f>IF(O414=0, " ", CONCATENATE(Замеры!T410,Замеры!U410,Замеры!V410,Замеры!W410,Замеры!AB410))</f>
        <v xml:space="preserve"> </v>
      </c>
      <c r="E414" s="49" t="str">
        <f>IF(Замеры!L410=0, " ", Замеры!L410)</f>
        <v xml:space="preserve"> </v>
      </c>
      <c r="F414" s="49" t="e">
        <f t="shared" si="158"/>
        <v>#VALUE!</v>
      </c>
      <c r="G414" s="51" t="str">
        <f t="shared" si="159"/>
        <v>-</v>
      </c>
      <c r="H414" s="52" t="str">
        <f t="shared" si="160"/>
        <v>-</v>
      </c>
      <c r="I414" s="51" t="str">
        <f t="shared" si="161"/>
        <v>-</v>
      </c>
      <c r="J414" s="29" t="str">
        <f t="shared" si="162"/>
        <v>-</v>
      </c>
      <c r="K414" s="46" t="str">
        <f t="shared" si="163"/>
        <v>-</v>
      </c>
      <c r="L414" s="29" t="str">
        <f t="shared" si="164"/>
        <v>-</v>
      </c>
      <c r="M414" s="29" t="str">
        <f t="shared" si="165"/>
        <v xml:space="preserve"> </v>
      </c>
      <c r="N414" s="29" t="str">
        <f t="shared" ca="1" si="166"/>
        <v xml:space="preserve"> </v>
      </c>
      <c r="O414" s="8">
        <f>Замеры!R410</f>
        <v>0</v>
      </c>
      <c r="P414" s="8" t="b">
        <f t="shared" si="154"/>
        <v>1</v>
      </c>
      <c r="Q414" s="8" t="b">
        <f t="shared" si="155"/>
        <v>1</v>
      </c>
      <c r="R414" s="8" t="b">
        <f t="shared" si="156"/>
        <v>1</v>
      </c>
      <c r="S414" s="8" t="s">
        <v>72</v>
      </c>
      <c r="T414" s="8" t="e">
        <f t="shared" si="167"/>
        <v>#VALUE!</v>
      </c>
      <c r="U414" s="12" t="s">
        <v>72</v>
      </c>
      <c r="V414" s="8" t="e">
        <f t="shared" si="168"/>
        <v>#VALUE!</v>
      </c>
      <c r="X414" s="13" t="str">
        <f t="shared" si="157"/>
        <v xml:space="preserve"> </v>
      </c>
      <c r="Y414" s="8" t="e">
        <f t="shared" si="169"/>
        <v>#VALUE!</v>
      </c>
      <c r="AA414" s="14" t="e">
        <f t="shared" ca="1" si="170"/>
        <v>#VALUE!</v>
      </c>
      <c r="AB414" s="14" t="e">
        <f t="shared" ca="1" si="171"/>
        <v>#VALUE!</v>
      </c>
      <c r="AC414" s="14" t="e">
        <f t="shared" ca="1" si="172"/>
        <v>#VALUE!</v>
      </c>
      <c r="AD414" s="8" t="e">
        <f t="shared" ca="1" si="173"/>
        <v>#VALUE!</v>
      </c>
      <c r="AE414" s="8" t="e">
        <f t="shared" ca="1" si="174"/>
        <v>#VALUE!</v>
      </c>
      <c r="AF414" s="8" t="e">
        <f t="shared" ca="1" si="175"/>
        <v>#VALUE!</v>
      </c>
    </row>
    <row r="415" spans="1:32" x14ac:dyDescent="0.3">
      <c r="A415" s="35">
        <f>IF(Замеры!B411=0, " ", Замеры!B411)</f>
        <v>408</v>
      </c>
      <c r="B415" s="49" t="str">
        <f>Замеры!G411</f>
        <v xml:space="preserve">Группа от QF </v>
      </c>
      <c r="C415" s="49" t="str">
        <f>IF(Замеры!J411=0, " ", Замеры!J411)</f>
        <v xml:space="preserve"> </v>
      </c>
      <c r="D415" s="49" t="str">
        <f>IF(O415=0, " ", CONCATENATE(Замеры!T411,Замеры!U411,Замеры!V411,Замеры!W411,Замеры!AB411))</f>
        <v xml:space="preserve"> </v>
      </c>
      <c r="E415" s="49" t="str">
        <f>IF(Замеры!L411=0, " ", Замеры!L411)</f>
        <v xml:space="preserve"> </v>
      </c>
      <c r="F415" s="49" t="e">
        <f t="shared" si="158"/>
        <v>#VALUE!</v>
      </c>
      <c r="G415" s="51" t="str">
        <f t="shared" si="159"/>
        <v>-</v>
      </c>
      <c r="H415" s="52" t="str">
        <f t="shared" si="160"/>
        <v>-</v>
      </c>
      <c r="I415" s="51" t="str">
        <f t="shared" si="161"/>
        <v>-</v>
      </c>
      <c r="J415" s="29" t="str">
        <f t="shared" si="162"/>
        <v>-</v>
      </c>
      <c r="K415" s="46" t="str">
        <f t="shared" si="163"/>
        <v>-</v>
      </c>
      <c r="L415" s="29" t="str">
        <f t="shared" si="164"/>
        <v>-</v>
      </c>
      <c r="M415" s="29" t="str">
        <f t="shared" si="165"/>
        <v xml:space="preserve"> </v>
      </c>
      <c r="N415" s="29" t="str">
        <f t="shared" ca="1" si="166"/>
        <v xml:space="preserve"> </v>
      </c>
      <c r="O415" s="8">
        <f>Замеры!R411</f>
        <v>0</v>
      </c>
      <c r="P415" s="8" t="b">
        <f t="shared" si="154"/>
        <v>1</v>
      </c>
      <c r="Q415" s="8" t="b">
        <f t="shared" si="155"/>
        <v>1</v>
      </c>
      <c r="R415" s="8" t="b">
        <f t="shared" si="156"/>
        <v>1</v>
      </c>
      <c r="S415" s="8" t="s">
        <v>72</v>
      </c>
      <c r="T415" s="8" t="e">
        <f t="shared" si="167"/>
        <v>#VALUE!</v>
      </c>
      <c r="U415" s="12" t="s">
        <v>72</v>
      </c>
      <c r="V415" s="8" t="e">
        <f t="shared" si="168"/>
        <v>#VALUE!</v>
      </c>
      <c r="X415" s="13" t="str">
        <f t="shared" si="157"/>
        <v xml:space="preserve"> </v>
      </c>
      <c r="Y415" s="8" t="e">
        <f t="shared" si="169"/>
        <v>#VALUE!</v>
      </c>
      <c r="AA415" s="14" t="e">
        <f t="shared" ca="1" si="170"/>
        <v>#VALUE!</v>
      </c>
      <c r="AB415" s="14" t="e">
        <f t="shared" ca="1" si="171"/>
        <v>#VALUE!</v>
      </c>
      <c r="AC415" s="14" t="e">
        <f t="shared" ca="1" si="172"/>
        <v>#VALUE!</v>
      </c>
      <c r="AD415" s="8" t="e">
        <f t="shared" ca="1" si="173"/>
        <v>#VALUE!</v>
      </c>
      <c r="AE415" s="8" t="e">
        <f t="shared" ca="1" si="174"/>
        <v>#VALUE!</v>
      </c>
      <c r="AF415" s="8" t="e">
        <f t="shared" ca="1" si="175"/>
        <v>#VALUE!</v>
      </c>
    </row>
    <row r="416" spans="1:32" x14ac:dyDescent="0.3">
      <c r="A416" s="35">
        <f>IF(Замеры!B412=0, " ", Замеры!B412)</f>
        <v>409</v>
      </c>
      <c r="B416" s="49" t="str">
        <f>Замеры!G412</f>
        <v xml:space="preserve">Группа от QF </v>
      </c>
      <c r="C416" s="49" t="str">
        <f>IF(Замеры!J412=0, " ", Замеры!J412)</f>
        <v xml:space="preserve"> </v>
      </c>
      <c r="D416" s="49" t="str">
        <f>IF(O416=0, " ", CONCATENATE(Замеры!T412,Замеры!U412,Замеры!V412,Замеры!W412,Замеры!AB412))</f>
        <v xml:space="preserve"> </v>
      </c>
      <c r="E416" s="49" t="str">
        <f>IF(Замеры!L412=0, " ", Замеры!L412)</f>
        <v xml:space="preserve"> </v>
      </c>
      <c r="F416" s="49" t="e">
        <f t="shared" si="158"/>
        <v>#VALUE!</v>
      </c>
      <c r="G416" s="51" t="str">
        <f t="shared" si="159"/>
        <v>-</v>
      </c>
      <c r="H416" s="52" t="str">
        <f t="shared" si="160"/>
        <v>-</v>
      </c>
      <c r="I416" s="51" t="str">
        <f t="shared" si="161"/>
        <v>-</v>
      </c>
      <c r="J416" s="29" t="str">
        <f t="shared" si="162"/>
        <v>-</v>
      </c>
      <c r="K416" s="46" t="str">
        <f t="shared" si="163"/>
        <v>-</v>
      </c>
      <c r="L416" s="29" t="str">
        <f t="shared" si="164"/>
        <v>-</v>
      </c>
      <c r="M416" s="29" t="str">
        <f t="shared" si="165"/>
        <v xml:space="preserve"> </v>
      </c>
      <c r="N416" s="29" t="str">
        <f t="shared" ca="1" si="166"/>
        <v xml:space="preserve"> </v>
      </c>
      <c r="O416" s="8">
        <f>Замеры!R412</f>
        <v>0</v>
      </c>
      <c r="P416" s="8" t="b">
        <f t="shared" si="154"/>
        <v>1</v>
      </c>
      <c r="Q416" s="8" t="b">
        <f t="shared" si="155"/>
        <v>1</v>
      </c>
      <c r="R416" s="8" t="b">
        <f t="shared" si="156"/>
        <v>1</v>
      </c>
      <c r="S416" s="8" t="s">
        <v>72</v>
      </c>
      <c r="T416" s="8" t="e">
        <f t="shared" si="167"/>
        <v>#VALUE!</v>
      </c>
      <c r="U416" s="12" t="s">
        <v>72</v>
      </c>
      <c r="V416" s="8" t="e">
        <f t="shared" si="168"/>
        <v>#VALUE!</v>
      </c>
      <c r="X416" s="13" t="str">
        <f t="shared" si="157"/>
        <v xml:space="preserve"> </v>
      </c>
      <c r="Y416" s="8" t="e">
        <f t="shared" si="169"/>
        <v>#VALUE!</v>
      </c>
      <c r="AA416" s="14" t="e">
        <f t="shared" ca="1" si="170"/>
        <v>#VALUE!</v>
      </c>
      <c r="AB416" s="14" t="e">
        <f t="shared" ca="1" si="171"/>
        <v>#VALUE!</v>
      </c>
      <c r="AC416" s="14" t="e">
        <f t="shared" ca="1" si="172"/>
        <v>#VALUE!</v>
      </c>
      <c r="AD416" s="8" t="e">
        <f t="shared" ca="1" si="173"/>
        <v>#VALUE!</v>
      </c>
      <c r="AE416" s="8" t="e">
        <f t="shared" ca="1" si="174"/>
        <v>#VALUE!</v>
      </c>
      <c r="AF416" s="8" t="e">
        <f t="shared" ca="1" si="175"/>
        <v>#VALUE!</v>
      </c>
    </row>
    <row r="417" spans="1:32" x14ac:dyDescent="0.3">
      <c r="A417" s="35">
        <f>IF(Замеры!B413=0, " ", Замеры!B413)</f>
        <v>410</v>
      </c>
      <c r="B417" s="49" t="str">
        <f>Замеры!G413</f>
        <v xml:space="preserve">Группа от QF </v>
      </c>
      <c r="C417" s="49" t="str">
        <f>IF(Замеры!J413=0, " ", Замеры!J413)</f>
        <v xml:space="preserve"> </v>
      </c>
      <c r="D417" s="49" t="str">
        <f>IF(O417=0, " ", CONCATENATE(Замеры!T413,Замеры!U413,Замеры!V413,Замеры!W413,Замеры!AB413))</f>
        <v xml:space="preserve"> </v>
      </c>
      <c r="E417" s="49" t="str">
        <f>IF(Замеры!L413=0, " ", Замеры!L413)</f>
        <v xml:space="preserve"> </v>
      </c>
      <c r="F417" s="49" t="e">
        <f t="shared" si="158"/>
        <v>#VALUE!</v>
      </c>
      <c r="G417" s="51" t="str">
        <f t="shared" si="159"/>
        <v>-</v>
      </c>
      <c r="H417" s="52" t="str">
        <f t="shared" si="160"/>
        <v>-</v>
      </c>
      <c r="I417" s="51" t="str">
        <f t="shared" si="161"/>
        <v>-</v>
      </c>
      <c r="J417" s="29" t="str">
        <f t="shared" si="162"/>
        <v>-</v>
      </c>
      <c r="K417" s="46" t="str">
        <f t="shared" si="163"/>
        <v>-</v>
      </c>
      <c r="L417" s="29" t="str">
        <f t="shared" si="164"/>
        <v>-</v>
      </c>
      <c r="M417" s="29" t="str">
        <f t="shared" si="165"/>
        <v xml:space="preserve"> </v>
      </c>
      <c r="N417" s="29" t="str">
        <f t="shared" ca="1" si="166"/>
        <v xml:space="preserve"> </v>
      </c>
      <c r="O417" s="8">
        <f>Замеры!R413</f>
        <v>0</v>
      </c>
      <c r="P417" s="8" t="b">
        <f t="shared" si="154"/>
        <v>1</v>
      </c>
      <c r="Q417" s="8" t="b">
        <f t="shared" si="155"/>
        <v>1</v>
      </c>
      <c r="R417" s="8" t="b">
        <f t="shared" si="156"/>
        <v>1</v>
      </c>
      <c r="S417" s="8" t="s">
        <v>72</v>
      </c>
      <c r="T417" s="8" t="e">
        <f t="shared" si="167"/>
        <v>#VALUE!</v>
      </c>
      <c r="U417" s="12" t="s">
        <v>72</v>
      </c>
      <c r="V417" s="8" t="e">
        <f t="shared" si="168"/>
        <v>#VALUE!</v>
      </c>
      <c r="X417" s="13" t="str">
        <f t="shared" si="157"/>
        <v xml:space="preserve"> </v>
      </c>
      <c r="Y417" s="8" t="e">
        <f t="shared" si="169"/>
        <v>#VALUE!</v>
      </c>
      <c r="AA417" s="14" t="e">
        <f t="shared" ca="1" si="170"/>
        <v>#VALUE!</v>
      </c>
      <c r="AB417" s="14" t="e">
        <f t="shared" ca="1" si="171"/>
        <v>#VALUE!</v>
      </c>
      <c r="AC417" s="14" t="e">
        <f t="shared" ca="1" si="172"/>
        <v>#VALUE!</v>
      </c>
      <c r="AD417" s="8" t="e">
        <f t="shared" ca="1" si="173"/>
        <v>#VALUE!</v>
      </c>
      <c r="AE417" s="8" t="e">
        <f t="shared" ca="1" si="174"/>
        <v>#VALUE!</v>
      </c>
      <c r="AF417" s="8" t="e">
        <f t="shared" ca="1" si="175"/>
        <v>#VALUE!</v>
      </c>
    </row>
    <row r="418" spans="1:32" x14ac:dyDescent="0.3">
      <c r="A418" s="35">
        <f>IF(Замеры!B414=0, " ", Замеры!B414)</f>
        <v>411</v>
      </c>
      <c r="B418" s="49" t="str">
        <f>Замеры!G414</f>
        <v xml:space="preserve">Группа от QF </v>
      </c>
      <c r="C418" s="49" t="str">
        <f>IF(Замеры!J414=0, " ", Замеры!J414)</f>
        <v xml:space="preserve"> </v>
      </c>
      <c r="D418" s="49" t="str">
        <f>IF(O418=0, " ", CONCATENATE(Замеры!T414,Замеры!U414,Замеры!V414,Замеры!W414,Замеры!AB414))</f>
        <v xml:space="preserve"> </v>
      </c>
      <c r="E418" s="49" t="str">
        <f>IF(Замеры!L414=0, " ", Замеры!L414)</f>
        <v xml:space="preserve"> </v>
      </c>
      <c r="F418" s="49" t="e">
        <f t="shared" si="158"/>
        <v>#VALUE!</v>
      </c>
      <c r="G418" s="51" t="str">
        <f t="shared" si="159"/>
        <v>-</v>
      </c>
      <c r="H418" s="52" t="str">
        <f t="shared" si="160"/>
        <v>-</v>
      </c>
      <c r="I418" s="51" t="str">
        <f t="shared" si="161"/>
        <v>-</v>
      </c>
      <c r="J418" s="29" t="str">
        <f t="shared" si="162"/>
        <v>-</v>
      </c>
      <c r="K418" s="46" t="str">
        <f t="shared" si="163"/>
        <v>-</v>
      </c>
      <c r="L418" s="29" t="str">
        <f t="shared" si="164"/>
        <v>-</v>
      </c>
      <c r="M418" s="29" t="str">
        <f t="shared" si="165"/>
        <v xml:space="preserve"> </v>
      </c>
      <c r="N418" s="29" t="str">
        <f t="shared" ca="1" si="166"/>
        <v xml:space="preserve"> </v>
      </c>
      <c r="O418" s="8">
        <f>Замеры!R414</f>
        <v>0</v>
      </c>
      <c r="P418" s="8" t="b">
        <f t="shared" si="154"/>
        <v>1</v>
      </c>
      <c r="Q418" s="8" t="b">
        <f t="shared" si="155"/>
        <v>1</v>
      </c>
      <c r="R418" s="8" t="b">
        <f t="shared" si="156"/>
        <v>1</v>
      </c>
      <c r="S418" s="8" t="s">
        <v>72</v>
      </c>
      <c r="T418" s="8" t="e">
        <f t="shared" si="167"/>
        <v>#VALUE!</v>
      </c>
      <c r="U418" s="12" t="s">
        <v>72</v>
      </c>
      <c r="V418" s="8" t="e">
        <f t="shared" si="168"/>
        <v>#VALUE!</v>
      </c>
      <c r="X418" s="13" t="str">
        <f t="shared" si="157"/>
        <v xml:space="preserve"> </v>
      </c>
      <c r="Y418" s="8" t="e">
        <f t="shared" si="169"/>
        <v>#VALUE!</v>
      </c>
      <c r="AA418" s="14" t="e">
        <f t="shared" ca="1" si="170"/>
        <v>#VALUE!</v>
      </c>
      <c r="AB418" s="14" t="e">
        <f t="shared" ca="1" si="171"/>
        <v>#VALUE!</v>
      </c>
      <c r="AC418" s="14" t="e">
        <f t="shared" ca="1" si="172"/>
        <v>#VALUE!</v>
      </c>
      <c r="AD418" s="8" t="e">
        <f t="shared" ca="1" si="173"/>
        <v>#VALUE!</v>
      </c>
      <c r="AE418" s="8" t="e">
        <f t="shared" ca="1" si="174"/>
        <v>#VALUE!</v>
      </c>
      <c r="AF418" s="8" t="e">
        <f t="shared" ca="1" si="175"/>
        <v>#VALUE!</v>
      </c>
    </row>
    <row r="419" spans="1:32" x14ac:dyDescent="0.3">
      <c r="A419" s="35">
        <f>IF(Замеры!B415=0, " ", Замеры!B415)</f>
        <v>412</v>
      </c>
      <c r="B419" s="49" t="str">
        <f>Замеры!G415</f>
        <v xml:space="preserve">Группа от QF </v>
      </c>
      <c r="C419" s="49" t="str">
        <f>IF(Замеры!J415=0, " ", Замеры!J415)</f>
        <v xml:space="preserve"> </v>
      </c>
      <c r="D419" s="49" t="str">
        <f>IF(O419=0, " ", CONCATENATE(Замеры!T415,Замеры!U415,Замеры!V415,Замеры!W415,Замеры!AB415))</f>
        <v xml:space="preserve"> </v>
      </c>
      <c r="E419" s="49" t="str">
        <f>IF(Замеры!L415=0, " ", Замеры!L415)</f>
        <v xml:space="preserve"> </v>
      </c>
      <c r="F419" s="49" t="e">
        <f t="shared" si="158"/>
        <v>#VALUE!</v>
      </c>
      <c r="G419" s="51" t="str">
        <f t="shared" si="159"/>
        <v>-</v>
      </c>
      <c r="H419" s="52" t="str">
        <f t="shared" si="160"/>
        <v>-</v>
      </c>
      <c r="I419" s="51" t="str">
        <f t="shared" si="161"/>
        <v>-</v>
      </c>
      <c r="J419" s="29" t="str">
        <f t="shared" si="162"/>
        <v>-</v>
      </c>
      <c r="K419" s="46" t="str">
        <f t="shared" si="163"/>
        <v>-</v>
      </c>
      <c r="L419" s="29" t="str">
        <f t="shared" si="164"/>
        <v>-</v>
      </c>
      <c r="M419" s="29" t="str">
        <f t="shared" si="165"/>
        <v xml:space="preserve"> </v>
      </c>
      <c r="N419" s="29" t="str">
        <f t="shared" ca="1" si="166"/>
        <v xml:space="preserve"> </v>
      </c>
      <c r="O419" s="8">
        <f>Замеры!R415</f>
        <v>0</v>
      </c>
      <c r="P419" s="8" t="b">
        <f t="shared" si="154"/>
        <v>1</v>
      </c>
      <c r="Q419" s="8" t="b">
        <f t="shared" si="155"/>
        <v>1</v>
      </c>
      <c r="R419" s="8" t="b">
        <f t="shared" si="156"/>
        <v>1</v>
      </c>
      <c r="S419" s="8" t="s">
        <v>72</v>
      </c>
      <c r="T419" s="8" t="e">
        <f t="shared" si="167"/>
        <v>#VALUE!</v>
      </c>
      <c r="U419" s="12" t="s">
        <v>72</v>
      </c>
      <c r="V419" s="8" t="e">
        <f t="shared" si="168"/>
        <v>#VALUE!</v>
      </c>
      <c r="X419" s="13" t="str">
        <f t="shared" si="157"/>
        <v xml:space="preserve"> </v>
      </c>
      <c r="Y419" s="8" t="e">
        <f t="shared" si="169"/>
        <v>#VALUE!</v>
      </c>
      <c r="AA419" s="14" t="e">
        <f t="shared" ca="1" si="170"/>
        <v>#VALUE!</v>
      </c>
      <c r="AB419" s="14" t="e">
        <f t="shared" ca="1" si="171"/>
        <v>#VALUE!</v>
      </c>
      <c r="AC419" s="14" t="e">
        <f t="shared" ca="1" si="172"/>
        <v>#VALUE!</v>
      </c>
      <c r="AD419" s="8" t="e">
        <f t="shared" ca="1" si="173"/>
        <v>#VALUE!</v>
      </c>
      <c r="AE419" s="8" t="e">
        <f t="shared" ca="1" si="174"/>
        <v>#VALUE!</v>
      </c>
      <c r="AF419" s="8" t="e">
        <f t="shared" ca="1" si="175"/>
        <v>#VALUE!</v>
      </c>
    </row>
    <row r="420" spans="1:32" x14ac:dyDescent="0.3">
      <c r="A420" s="35">
        <f>IF(Замеры!B416=0, " ", Замеры!B416)</f>
        <v>413</v>
      </c>
      <c r="B420" s="49" t="str">
        <f>Замеры!G416</f>
        <v xml:space="preserve">Группа от QF </v>
      </c>
      <c r="C420" s="49" t="str">
        <f>IF(Замеры!J416=0, " ", Замеры!J416)</f>
        <v xml:space="preserve"> </v>
      </c>
      <c r="D420" s="49" t="str">
        <f>IF(O420=0, " ", CONCATENATE(Замеры!T416,Замеры!U416,Замеры!V416,Замеры!W416,Замеры!AB416))</f>
        <v xml:space="preserve"> </v>
      </c>
      <c r="E420" s="49" t="str">
        <f>IF(Замеры!L416=0, " ", Замеры!L416)</f>
        <v xml:space="preserve"> </v>
      </c>
      <c r="F420" s="49" t="e">
        <f t="shared" si="158"/>
        <v>#VALUE!</v>
      </c>
      <c r="G420" s="51" t="str">
        <f t="shared" si="159"/>
        <v>-</v>
      </c>
      <c r="H420" s="52" t="str">
        <f t="shared" si="160"/>
        <v>-</v>
      </c>
      <c r="I420" s="51" t="str">
        <f t="shared" si="161"/>
        <v>-</v>
      </c>
      <c r="J420" s="29" t="str">
        <f t="shared" si="162"/>
        <v>-</v>
      </c>
      <c r="K420" s="46" t="str">
        <f t="shared" si="163"/>
        <v>-</v>
      </c>
      <c r="L420" s="29" t="str">
        <f t="shared" si="164"/>
        <v>-</v>
      </c>
      <c r="M420" s="29" t="str">
        <f t="shared" si="165"/>
        <v xml:space="preserve"> </v>
      </c>
      <c r="N420" s="29" t="str">
        <f t="shared" ca="1" si="166"/>
        <v xml:space="preserve"> </v>
      </c>
      <c r="O420" s="8">
        <f>Замеры!R416</f>
        <v>0</v>
      </c>
      <c r="P420" s="8" t="b">
        <f t="shared" si="154"/>
        <v>1</v>
      </c>
      <c r="Q420" s="8" t="b">
        <f t="shared" si="155"/>
        <v>1</v>
      </c>
      <c r="R420" s="8" t="b">
        <f t="shared" si="156"/>
        <v>1</v>
      </c>
      <c r="S420" s="8" t="s">
        <v>72</v>
      </c>
      <c r="T420" s="8" t="e">
        <f t="shared" si="167"/>
        <v>#VALUE!</v>
      </c>
      <c r="U420" s="12" t="s">
        <v>72</v>
      </c>
      <c r="V420" s="8" t="e">
        <f t="shared" si="168"/>
        <v>#VALUE!</v>
      </c>
      <c r="X420" s="13" t="str">
        <f t="shared" si="157"/>
        <v xml:space="preserve"> </v>
      </c>
      <c r="Y420" s="8" t="e">
        <f t="shared" si="169"/>
        <v>#VALUE!</v>
      </c>
      <c r="AA420" s="14" t="e">
        <f t="shared" ca="1" si="170"/>
        <v>#VALUE!</v>
      </c>
      <c r="AB420" s="14" t="e">
        <f t="shared" ca="1" si="171"/>
        <v>#VALUE!</v>
      </c>
      <c r="AC420" s="14" t="e">
        <f t="shared" ca="1" si="172"/>
        <v>#VALUE!</v>
      </c>
      <c r="AD420" s="8" t="e">
        <f t="shared" ca="1" si="173"/>
        <v>#VALUE!</v>
      </c>
      <c r="AE420" s="8" t="e">
        <f t="shared" ca="1" si="174"/>
        <v>#VALUE!</v>
      </c>
      <c r="AF420" s="8" t="e">
        <f t="shared" ca="1" si="175"/>
        <v>#VALUE!</v>
      </c>
    </row>
    <row r="421" spans="1:32" x14ac:dyDescent="0.3">
      <c r="A421" s="35">
        <f>IF(Замеры!B417=0, " ", Замеры!B417)</f>
        <v>414</v>
      </c>
      <c r="B421" s="49" t="str">
        <f>Замеры!G417</f>
        <v xml:space="preserve">Группа от QF </v>
      </c>
      <c r="C421" s="49" t="str">
        <f>IF(Замеры!J417=0, " ", Замеры!J417)</f>
        <v xml:space="preserve"> </v>
      </c>
      <c r="D421" s="49" t="str">
        <f>IF(O421=0, " ", CONCATENATE(Замеры!T417,Замеры!U417,Замеры!V417,Замеры!W417,Замеры!AB417))</f>
        <v xml:space="preserve"> </v>
      </c>
      <c r="E421" s="49" t="str">
        <f>IF(Замеры!L417=0, " ", Замеры!L417)</f>
        <v xml:space="preserve"> </v>
      </c>
      <c r="F421" s="49" t="e">
        <f t="shared" si="158"/>
        <v>#VALUE!</v>
      </c>
      <c r="G421" s="51" t="str">
        <f t="shared" si="159"/>
        <v>-</v>
      </c>
      <c r="H421" s="52" t="str">
        <f t="shared" si="160"/>
        <v>-</v>
      </c>
      <c r="I421" s="51" t="str">
        <f t="shared" si="161"/>
        <v>-</v>
      </c>
      <c r="J421" s="29" t="str">
        <f t="shared" si="162"/>
        <v>-</v>
      </c>
      <c r="K421" s="46" t="str">
        <f t="shared" si="163"/>
        <v>-</v>
      </c>
      <c r="L421" s="29" t="str">
        <f t="shared" si="164"/>
        <v>-</v>
      </c>
      <c r="M421" s="29" t="str">
        <f t="shared" si="165"/>
        <v xml:space="preserve"> </v>
      </c>
      <c r="N421" s="29" t="str">
        <f t="shared" ca="1" si="166"/>
        <v xml:space="preserve"> </v>
      </c>
      <c r="O421" s="8">
        <f>Замеры!R417</f>
        <v>0</v>
      </c>
      <c r="P421" s="8" t="b">
        <f t="shared" si="154"/>
        <v>1</v>
      </c>
      <c r="Q421" s="8" t="b">
        <f t="shared" si="155"/>
        <v>1</v>
      </c>
      <c r="R421" s="8" t="b">
        <f t="shared" si="156"/>
        <v>1</v>
      </c>
      <c r="S421" s="8" t="s">
        <v>72</v>
      </c>
      <c r="T421" s="8" t="e">
        <f t="shared" si="167"/>
        <v>#VALUE!</v>
      </c>
      <c r="U421" s="12" t="s">
        <v>72</v>
      </c>
      <c r="V421" s="8" t="e">
        <f t="shared" si="168"/>
        <v>#VALUE!</v>
      </c>
      <c r="X421" s="13" t="str">
        <f t="shared" si="157"/>
        <v xml:space="preserve"> </v>
      </c>
      <c r="Y421" s="8" t="e">
        <f t="shared" si="169"/>
        <v>#VALUE!</v>
      </c>
      <c r="AA421" s="14" t="e">
        <f t="shared" ca="1" si="170"/>
        <v>#VALUE!</v>
      </c>
      <c r="AB421" s="14" t="e">
        <f t="shared" ca="1" si="171"/>
        <v>#VALUE!</v>
      </c>
      <c r="AC421" s="14" t="e">
        <f t="shared" ca="1" si="172"/>
        <v>#VALUE!</v>
      </c>
      <c r="AD421" s="8" t="e">
        <f t="shared" ca="1" si="173"/>
        <v>#VALUE!</v>
      </c>
      <c r="AE421" s="8" t="e">
        <f t="shared" ca="1" si="174"/>
        <v>#VALUE!</v>
      </c>
      <c r="AF421" s="8" t="e">
        <f t="shared" ca="1" si="175"/>
        <v>#VALUE!</v>
      </c>
    </row>
    <row r="422" spans="1:32" x14ac:dyDescent="0.3">
      <c r="A422" s="35">
        <f>IF(Замеры!B418=0, " ", Замеры!B418)</f>
        <v>415</v>
      </c>
      <c r="B422" s="49" t="str">
        <f>Замеры!G418</f>
        <v xml:space="preserve">Группа от QF </v>
      </c>
      <c r="C422" s="49" t="str">
        <f>IF(Замеры!J418=0, " ", Замеры!J418)</f>
        <v xml:space="preserve"> </v>
      </c>
      <c r="D422" s="49" t="str">
        <f>IF(O422=0, " ", CONCATENATE(Замеры!T418,Замеры!U418,Замеры!V418,Замеры!W418,Замеры!AB418))</f>
        <v xml:space="preserve"> </v>
      </c>
      <c r="E422" s="49" t="str">
        <f>IF(Замеры!L418=0, " ", Замеры!L418)</f>
        <v xml:space="preserve"> </v>
      </c>
      <c r="F422" s="49" t="e">
        <f t="shared" si="158"/>
        <v>#VALUE!</v>
      </c>
      <c r="G422" s="51" t="str">
        <f t="shared" si="159"/>
        <v>-</v>
      </c>
      <c r="H422" s="52" t="str">
        <f t="shared" si="160"/>
        <v>-</v>
      </c>
      <c r="I422" s="51" t="str">
        <f t="shared" si="161"/>
        <v>-</v>
      </c>
      <c r="J422" s="29" t="str">
        <f t="shared" si="162"/>
        <v>-</v>
      </c>
      <c r="K422" s="46" t="str">
        <f t="shared" si="163"/>
        <v>-</v>
      </c>
      <c r="L422" s="29" t="str">
        <f t="shared" si="164"/>
        <v>-</v>
      </c>
      <c r="M422" s="29" t="str">
        <f t="shared" si="165"/>
        <v xml:space="preserve"> </v>
      </c>
      <c r="N422" s="29" t="str">
        <f t="shared" ca="1" si="166"/>
        <v xml:space="preserve"> </v>
      </c>
      <c r="O422" s="8">
        <f>Замеры!R418</f>
        <v>0</v>
      </c>
      <c r="P422" s="8" t="b">
        <f t="shared" si="154"/>
        <v>1</v>
      </c>
      <c r="Q422" s="8" t="b">
        <f t="shared" si="155"/>
        <v>1</v>
      </c>
      <c r="R422" s="8" t="b">
        <f t="shared" si="156"/>
        <v>1</v>
      </c>
      <c r="S422" s="8" t="s">
        <v>72</v>
      </c>
      <c r="T422" s="8" t="e">
        <f t="shared" si="167"/>
        <v>#VALUE!</v>
      </c>
      <c r="U422" s="12" t="s">
        <v>72</v>
      </c>
      <c r="V422" s="8" t="e">
        <f t="shared" si="168"/>
        <v>#VALUE!</v>
      </c>
      <c r="X422" s="13" t="str">
        <f t="shared" si="157"/>
        <v xml:space="preserve"> </v>
      </c>
      <c r="Y422" s="8" t="e">
        <f t="shared" si="169"/>
        <v>#VALUE!</v>
      </c>
      <c r="AA422" s="14" t="e">
        <f t="shared" ca="1" si="170"/>
        <v>#VALUE!</v>
      </c>
      <c r="AB422" s="14" t="e">
        <f t="shared" ca="1" si="171"/>
        <v>#VALUE!</v>
      </c>
      <c r="AC422" s="14" t="e">
        <f t="shared" ca="1" si="172"/>
        <v>#VALUE!</v>
      </c>
      <c r="AD422" s="8" t="e">
        <f t="shared" ca="1" si="173"/>
        <v>#VALUE!</v>
      </c>
      <c r="AE422" s="8" t="e">
        <f t="shared" ca="1" si="174"/>
        <v>#VALUE!</v>
      </c>
      <c r="AF422" s="8" t="e">
        <f t="shared" ca="1" si="175"/>
        <v>#VALUE!</v>
      </c>
    </row>
    <row r="423" spans="1:32" x14ac:dyDescent="0.3">
      <c r="A423" s="35">
        <f>IF(Замеры!B419=0, " ", Замеры!B419)</f>
        <v>416</v>
      </c>
      <c r="B423" s="49" t="str">
        <f>Замеры!G419</f>
        <v xml:space="preserve">Группа от QF </v>
      </c>
      <c r="C423" s="49" t="str">
        <f>IF(Замеры!J419=0, " ", Замеры!J419)</f>
        <v xml:space="preserve"> </v>
      </c>
      <c r="D423" s="49" t="str">
        <f>IF(O423=0, " ", CONCATENATE(Замеры!T419,Замеры!U419,Замеры!V419,Замеры!W419,Замеры!AB419))</f>
        <v xml:space="preserve"> </v>
      </c>
      <c r="E423" s="49" t="str">
        <f>IF(Замеры!L419=0, " ", Замеры!L419)</f>
        <v xml:space="preserve"> </v>
      </c>
      <c r="F423" s="49" t="e">
        <f t="shared" si="158"/>
        <v>#VALUE!</v>
      </c>
      <c r="G423" s="51" t="str">
        <f t="shared" si="159"/>
        <v>-</v>
      </c>
      <c r="H423" s="52" t="str">
        <f t="shared" si="160"/>
        <v>-</v>
      </c>
      <c r="I423" s="51" t="str">
        <f t="shared" si="161"/>
        <v>-</v>
      </c>
      <c r="J423" s="29" t="str">
        <f t="shared" si="162"/>
        <v>-</v>
      </c>
      <c r="K423" s="46" t="str">
        <f t="shared" si="163"/>
        <v>-</v>
      </c>
      <c r="L423" s="29" t="str">
        <f t="shared" si="164"/>
        <v>-</v>
      </c>
      <c r="M423" s="29" t="str">
        <f t="shared" si="165"/>
        <v xml:space="preserve"> </v>
      </c>
      <c r="N423" s="29" t="str">
        <f t="shared" ca="1" si="166"/>
        <v xml:space="preserve"> </v>
      </c>
      <c r="O423" s="8">
        <f>Замеры!R419</f>
        <v>0</v>
      </c>
      <c r="P423" s="8" t="b">
        <f t="shared" si="154"/>
        <v>1</v>
      </c>
      <c r="Q423" s="8" t="b">
        <f t="shared" si="155"/>
        <v>1</v>
      </c>
      <c r="R423" s="8" t="b">
        <f t="shared" si="156"/>
        <v>1</v>
      </c>
      <c r="S423" s="8" t="s">
        <v>72</v>
      </c>
      <c r="T423" s="8" t="e">
        <f t="shared" si="167"/>
        <v>#VALUE!</v>
      </c>
      <c r="U423" s="12" t="s">
        <v>72</v>
      </c>
      <c r="V423" s="8" t="e">
        <f t="shared" si="168"/>
        <v>#VALUE!</v>
      </c>
      <c r="X423" s="13" t="str">
        <f t="shared" si="157"/>
        <v xml:space="preserve"> </v>
      </c>
      <c r="Y423" s="8" t="e">
        <f t="shared" si="169"/>
        <v>#VALUE!</v>
      </c>
      <c r="AA423" s="14" t="e">
        <f t="shared" ca="1" si="170"/>
        <v>#VALUE!</v>
      </c>
      <c r="AB423" s="14" t="e">
        <f t="shared" ca="1" si="171"/>
        <v>#VALUE!</v>
      </c>
      <c r="AC423" s="14" t="e">
        <f t="shared" ca="1" si="172"/>
        <v>#VALUE!</v>
      </c>
      <c r="AD423" s="8" t="e">
        <f t="shared" ca="1" si="173"/>
        <v>#VALUE!</v>
      </c>
      <c r="AE423" s="8" t="e">
        <f t="shared" ca="1" si="174"/>
        <v>#VALUE!</v>
      </c>
      <c r="AF423" s="8" t="e">
        <f t="shared" ca="1" si="175"/>
        <v>#VALUE!</v>
      </c>
    </row>
    <row r="424" spans="1:32" x14ac:dyDescent="0.3">
      <c r="A424" s="35">
        <f>IF(Замеры!B420=0, " ", Замеры!B420)</f>
        <v>417</v>
      </c>
      <c r="B424" s="49" t="str">
        <f>Замеры!G420</f>
        <v xml:space="preserve">Группа от QF </v>
      </c>
      <c r="C424" s="49" t="str">
        <f>IF(Замеры!J420=0, " ", Замеры!J420)</f>
        <v xml:space="preserve"> </v>
      </c>
      <c r="D424" s="49" t="str">
        <f>IF(O424=0, " ", CONCATENATE(Замеры!T420,Замеры!U420,Замеры!V420,Замеры!W420,Замеры!AB420))</f>
        <v xml:space="preserve"> </v>
      </c>
      <c r="E424" s="49" t="str">
        <f>IF(Замеры!L420=0, " ", Замеры!L420)</f>
        <v xml:space="preserve"> </v>
      </c>
      <c r="F424" s="49" t="e">
        <f t="shared" si="158"/>
        <v>#VALUE!</v>
      </c>
      <c r="G424" s="51" t="str">
        <f t="shared" si="159"/>
        <v>-</v>
      </c>
      <c r="H424" s="52" t="str">
        <f t="shared" si="160"/>
        <v>-</v>
      </c>
      <c r="I424" s="51" t="str">
        <f t="shared" si="161"/>
        <v>-</v>
      </c>
      <c r="J424" s="29" t="str">
        <f t="shared" si="162"/>
        <v>-</v>
      </c>
      <c r="K424" s="46" t="str">
        <f t="shared" si="163"/>
        <v>-</v>
      </c>
      <c r="L424" s="29" t="str">
        <f t="shared" si="164"/>
        <v>-</v>
      </c>
      <c r="M424" s="29" t="str">
        <f t="shared" si="165"/>
        <v xml:space="preserve"> </v>
      </c>
      <c r="N424" s="29" t="str">
        <f t="shared" ca="1" si="166"/>
        <v xml:space="preserve"> </v>
      </c>
      <c r="O424" s="8">
        <f>Замеры!R420</f>
        <v>0</v>
      </c>
      <c r="P424" s="8" t="b">
        <f t="shared" si="154"/>
        <v>1</v>
      </c>
      <c r="Q424" s="8" t="b">
        <f t="shared" si="155"/>
        <v>1</v>
      </c>
      <c r="R424" s="8" t="b">
        <f t="shared" si="156"/>
        <v>1</v>
      </c>
      <c r="S424" s="8" t="s">
        <v>72</v>
      </c>
      <c r="T424" s="8" t="e">
        <f t="shared" si="167"/>
        <v>#VALUE!</v>
      </c>
      <c r="U424" s="12" t="s">
        <v>72</v>
      </c>
      <c r="V424" s="8" t="e">
        <f t="shared" si="168"/>
        <v>#VALUE!</v>
      </c>
      <c r="X424" s="13" t="str">
        <f t="shared" si="157"/>
        <v xml:space="preserve"> </v>
      </c>
      <c r="Y424" s="8" t="e">
        <f t="shared" si="169"/>
        <v>#VALUE!</v>
      </c>
      <c r="AA424" s="14" t="e">
        <f t="shared" ca="1" si="170"/>
        <v>#VALUE!</v>
      </c>
      <c r="AB424" s="14" t="e">
        <f t="shared" ca="1" si="171"/>
        <v>#VALUE!</v>
      </c>
      <c r="AC424" s="14" t="e">
        <f t="shared" ca="1" si="172"/>
        <v>#VALUE!</v>
      </c>
      <c r="AD424" s="8" t="e">
        <f t="shared" ca="1" si="173"/>
        <v>#VALUE!</v>
      </c>
      <c r="AE424" s="8" t="e">
        <f t="shared" ca="1" si="174"/>
        <v>#VALUE!</v>
      </c>
      <c r="AF424" s="8" t="e">
        <f t="shared" ca="1" si="175"/>
        <v>#VALUE!</v>
      </c>
    </row>
    <row r="425" spans="1:32" x14ac:dyDescent="0.3">
      <c r="A425" s="35">
        <f>IF(Замеры!B421=0, " ", Замеры!B421)</f>
        <v>418</v>
      </c>
      <c r="B425" s="49" t="str">
        <f>Замеры!G421</f>
        <v xml:space="preserve">Группа от QF </v>
      </c>
      <c r="C425" s="49" t="str">
        <f>IF(Замеры!J421=0, " ", Замеры!J421)</f>
        <v xml:space="preserve"> </v>
      </c>
      <c r="D425" s="49" t="str">
        <f>IF(O425=0, " ", CONCATENATE(Замеры!T421,Замеры!U421,Замеры!V421,Замеры!W421,Замеры!AB421))</f>
        <v xml:space="preserve"> </v>
      </c>
      <c r="E425" s="49" t="str">
        <f>IF(Замеры!L421=0, " ", Замеры!L421)</f>
        <v xml:space="preserve"> </v>
      </c>
      <c r="F425" s="49" t="e">
        <f t="shared" si="158"/>
        <v>#VALUE!</v>
      </c>
      <c r="G425" s="51" t="str">
        <f t="shared" si="159"/>
        <v>-</v>
      </c>
      <c r="H425" s="52" t="str">
        <f t="shared" si="160"/>
        <v>-</v>
      </c>
      <c r="I425" s="51" t="str">
        <f t="shared" si="161"/>
        <v>-</v>
      </c>
      <c r="J425" s="29" t="str">
        <f t="shared" si="162"/>
        <v>-</v>
      </c>
      <c r="K425" s="46" t="str">
        <f t="shared" si="163"/>
        <v>-</v>
      </c>
      <c r="L425" s="29" t="str">
        <f t="shared" si="164"/>
        <v>-</v>
      </c>
      <c r="M425" s="29" t="str">
        <f t="shared" si="165"/>
        <v xml:space="preserve"> </v>
      </c>
      <c r="N425" s="29" t="str">
        <f t="shared" ca="1" si="166"/>
        <v xml:space="preserve"> </v>
      </c>
      <c r="O425" s="8">
        <f>Замеры!R421</f>
        <v>0</v>
      </c>
      <c r="P425" s="8" t="b">
        <f t="shared" si="154"/>
        <v>1</v>
      </c>
      <c r="Q425" s="8" t="b">
        <f t="shared" si="155"/>
        <v>1</v>
      </c>
      <c r="R425" s="8" t="b">
        <f t="shared" si="156"/>
        <v>1</v>
      </c>
      <c r="S425" s="8" t="s">
        <v>72</v>
      </c>
      <c r="T425" s="8" t="e">
        <f t="shared" si="167"/>
        <v>#VALUE!</v>
      </c>
      <c r="U425" s="12" t="s">
        <v>72</v>
      </c>
      <c r="V425" s="8" t="e">
        <f t="shared" si="168"/>
        <v>#VALUE!</v>
      </c>
      <c r="X425" s="13" t="str">
        <f t="shared" si="157"/>
        <v xml:space="preserve"> </v>
      </c>
      <c r="Y425" s="8" t="e">
        <f t="shared" si="169"/>
        <v>#VALUE!</v>
      </c>
      <c r="AA425" s="14" t="e">
        <f t="shared" ca="1" si="170"/>
        <v>#VALUE!</v>
      </c>
      <c r="AB425" s="14" t="e">
        <f t="shared" ca="1" si="171"/>
        <v>#VALUE!</v>
      </c>
      <c r="AC425" s="14" t="e">
        <f t="shared" ca="1" si="172"/>
        <v>#VALUE!</v>
      </c>
      <c r="AD425" s="8" t="e">
        <f t="shared" ca="1" si="173"/>
        <v>#VALUE!</v>
      </c>
      <c r="AE425" s="8" t="e">
        <f t="shared" ca="1" si="174"/>
        <v>#VALUE!</v>
      </c>
      <c r="AF425" s="8" t="e">
        <f t="shared" ca="1" si="175"/>
        <v>#VALUE!</v>
      </c>
    </row>
    <row r="426" spans="1:32" x14ac:dyDescent="0.3">
      <c r="A426" s="35">
        <f>IF(Замеры!B422=0, " ", Замеры!B422)</f>
        <v>419</v>
      </c>
      <c r="B426" s="49" t="str">
        <f>Замеры!G422</f>
        <v xml:space="preserve">Группа от QF </v>
      </c>
      <c r="C426" s="49" t="str">
        <f>IF(Замеры!J422=0, " ", Замеры!J422)</f>
        <v xml:space="preserve"> </v>
      </c>
      <c r="D426" s="49" t="str">
        <f>IF(O426=0, " ", CONCATENATE(Замеры!T422,Замеры!U422,Замеры!V422,Замеры!W422,Замеры!AB422))</f>
        <v xml:space="preserve"> </v>
      </c>
      <c r="E426" s="49" t="str">
        <f>IF(Замеры!L422=0, " ", Замеры!L422)</f>
        <v xml:space="preserve"> </v>
      </c>
      <c r="F426" s="49" t="e">
        <f t="shared" si="158"/>
        <v>#VALUE!</v>
      </c>
      <c r="G426" s="51" t="str">
        <f t="shared" si="159"/>
        <v>-</v>
      </c>
      <c r="H426" s="52" t="str">
        <f t="shared" si="160"/>
        <v>-</v>
      </c>
      <c r="I426" s="51" t="str">
        <f t="shared" si="161"/>
        <v>-</v>
      </c>
      <c r="J426" s="29" t="str">
        <f t="shared" si="162"/>
        <v>-</v>
      </c>
      <c r="K426" s="46" t="str">
        <f t="shared" si="163"/>
        <v>-</v>
      </c>
      <c r="L426" s="29" t="str">
        <f t="shared" si="164"/>
        <v>-</v>
      </c>
      <c r="M426" s="29" t="str">
        <f t="shared" si="165"/>
        <v xml:space="preserve"> </v>
      </c>
      <c r="N426" s="29" t="str">
        <f t="shared" ca="1" si="166"/>
        <v xml:space="preserve"> </v>
      </c>
      <c r="O426" s="8">
        <f>Замеры!R422</f>
        <v>0</v>
      </c>
      <c r="P426" s="8" t="b">
        <f t="shared" si="154"/>
        <v>1</v>
      </c>
      <c r="Q426" s="8" t="b">
        <f t="shared" si="155"/>
        <v>1</v>
      </c>
      <c r="R426" s="8" t="b">
        <f t="shared" si="156"/>
        <v>1</v>
      </c>
      <c r="S426" s="8" t="s">
        <v>72</v>
      </c>
      <c r="T426" s="8" t="e">
        <f t="shared" si="167"/>
        <v>#VALUE!</v>
      </c>
      <c r="U426" s="12" t="s">
        <v>72</v>
      </c>
      <c r="V426" s="8" t="e">
        <f t="shared" si="168"/>
        <v>#VALUE!</v>
      </c>
      <c r="X426" s="13" t="str">
        <f t="shared" si="157"/>
        <v xml:space="preserve"> </v>
      </c>
      <c r="Y426" s="8" t="e">
        <f t="shared" si="169"/>
        <v>#VALUE!</v>
      </c>
      <c r="AA426" s="14" t="e">
        <f t="shared" ca="1" si="170"/>
        <v>#VALUE!</v>
      </c>
      <c r="AB426" s="14" t="e">
        <f t="shared" ca="1" si="171"/>
        <v>#VALUE!</v>
      </c>
      <c r="AC426" s="14" t="e">
        <f t="shared" ca="1" si="172"/>
        <v>#VALUE!</v>
      </c>
      <c r="AD426" s="8" t="e">
        <f t="shared" ca="1" si="173"/>
        <v>#VALUE!</v>
      </c>
      <c r="AE426" s="8" t="e">
        <f t="shared" ca="1" si="174"/>
        <v>#VALUE!</v>
      </c>
      <c r="AF426" s="8" t="e">
        <f t="shared" ca="1" si="175"/>
        <v>#VALUE!</v>
      </c>
    </row>
    <row r="427" spans="1:32" x14ac:dyDescent="0.3">
      <c r="A427" s="35">
        <f>IF(Замеры!B423=0, " ", Замеры!B423)</f>
        <v>420</v>
      </c>
      <c r="B427" s="49" t="str">
        <f>Замеры!G423</f>
        <v xml:space="preserve">Группа от QF </v>
      </c>
      <c r="C427" s="49" t="str">
        <f>IF(Замеры!J423=0, " ", Замеры!J423)</f>
        <v xml:space="preserve"> </v>
      </c>
      <c r="D427" s="49" t="str">
        <f>IF(O427=0, " ", CONCATENATE(Замеры!T423,Замеры!U423,Замеры!V423,Замеры!W423,Замеры!AB423))</f>
        <v xml:space="preserve"> </v>
      </c>
      <c r="E427" s="49" t="str">
        <f>IF(Замеры!L423=0, " ", Замеры!L423)</f>
        <v xml:space="preserve"> </v>
      </c>
      <c r="F427" s="49" t="e">
        <f t="shared" si="158"/>
        <v>#VALUE!</v>
      </c>
      <c r="G427" s="51" t="str">
        <f t="shared" si="159"/>
        <v>-</v>
      </c>
      <c r="H427" s="52" t="str">
        <f t="shared" si="160"/>
        <v>-</v>
      </c>
      <c r="I427" s="51" t="str">
        <f t="shared" si="161"/>
        <v>-</v>
      </c>
      <c r="J427" s="29" t="str">
        <f t="shared" si="162"/>
        <v>-</v>
      </c>
      <c r="K427" s="46" t="str">
        <f t="shared" si="163"/>
        <v>-</v>
      </c>
      <c r="L427" s="29" t="str">
        <f t="shared" si="164"/>
        <v>-</v>
      </c>
      <c r="M427" s="29" t="str">
        <f t="shared" si="165"/>
        <v xml:space="preserve"> </v>
      </c>
      <c r="N427" s="29" t="str">
        <f t="shared" ca="1" si="166"/>
        <v xml:space="preserve"> </v>
      </c>
      <c r="O427" s="8">
        <f>Замеры!R423</f>
        <v>0</v>
      </c>
      <c r="P427" s="8" t="b">
        <f t="shared" si="154"/>
        <v>1</v>
      </c>
      <c r="Q427" s="8" t="b">
        <f t="shared" si="155"/>
        <v>1</v>
      </c>
      <c r="R427" s="8" t="b">
        <f t="shared" si="156"/>
        <v>1</v>
      </c>
      <c r="S427" s="8" t="s">
        <v>72</v>
      </c>
      <c r="T427" s="8" t="e">
        <f t="shared" si="167"/>
        <v>#VALUE!</v>
      </c>
      <c r="U427" s="12" t="s">
        <v>72</v>
      </c>
      <c r="V427" s="8" t="e">
        <f t="shared" si="168"/>
        <v>#VALUE!</v>
      </c>
      <c r="X427" s="13" t="str">
        <f t="shared" si="157"/>
        <v xml:space="preserve"> </v>
      </c>
      <c r="Y427" s="8" t="e">
        <f t="shared" si="169"/>
        <v>#VALUE!</v>
      </c>
      <c r="AA427" s="14" t="e">
        <f t="shared" ca="1" si="170"/>
        <v>#VALUE!</v>
      </c>
      <c r="AB427" s="14" t="e">
        <f t="shared" ca="1" si="171"/>
        <v>#VALUE!</v>
      </c>
      <c r="AC427" s="14" t="e">
        <f t="shared" ca="1" si="172"/>
        <v>#VALUE!</v>
      </c>
      <c r="AD427" s="8" t="e">
        <f t="shared" ca="1" si="173"/>
        <v>#VALUE!</v>
      </c>
      <c r="AE427" s="8" t="e">
        <f t="shared" ca="1" si="174"/>
        <v>#VALUE!</v>
      </c>
      <c r="AF427" s="8" t="e">
        <f t="shared" ca="1" si="175"/>
        <v>#VALUE!</v>
      </c>
    </row>
    <row r="428" spans="1:32" x14ac:dyDescent="0.3">
      <c r="A428" s="35">
        <f>IF(Замеры!B424=0, " ", Замеры!B424)</f>
        <v>421</v>
      </c>
      <c r="B428" s="49" t="str">
        <f>Замеры!G424</f>
        <v xml:space="preserve">Группа от QF </v>
      </c>
      <c r="C428" s="49" t="str">
        <f>IF(Замеры!J424=0, " ", Замеры!J424)</f>
        <v xml:space="preserve"> </v>
      </c>
      <c r="D428" s="49" t="str">
        <f>IF(O428=0, " ", CONCATENATE(Замеры!T424,Замеры!U424,Замеры!V424,Замеры!W424,Замеры!AB424))</f>
        <v xml:space="preserve"> </v>
      </c>
      <c r="E428" s="49" t="str">
        <f>IF(Замеры!L424=0, " ", Замеры!L424)</f>
        <v xml:space="preserve"> </v>
      </c>
      <c r="F428" s="49" t="e">
        <f t="shared" si="158"/>
        <v>#VALUE!</v>
      </c>
      <c r="G428" s="51" t="str">
        <f t="shared" si="159"/>
        <v>-</v>
      </c>
      <c r="H428" s="52" t="str">
        <f t="shared" si="160"/>
        <v>-</v>
      </c>
      <c r="I428" s="51" t="str">
        <f t="shared" si="161"/>
        <v>-</v>
      </c>
      <c r="J428" s="29" t="str">
        <f t="shared" si="162"/>
        <v>-</v>
      </c>
      <c r="K428" s="46" t="str">
        <f t="shared" si="163"/>
        <v>-</v>
      </c>
      <c r="L428" s="29" t="str">
        <f t="shared" si="164"/>
        <v>-</v>
      </c>
      <c r="M428" s="29" t="str">
        <f t="shared" si="165"/>
        <v xml:space="preserve"> </v>
      </c>
      <c r="N428" s="29" t="str">
        <f t="shared" ca="1" si="166"/>
        <v xml:space="preserve"> </v>
      </c>
      <c r="O428" s="8">
        <f>Замеры!R424</f>
        <v>0</v>
      </c>
      <c r="P428" s="8" t="b">
        <f t="shared" si="154"/>
        <v>1</v>
      </c>
      <c r="Q428" s="8" t="b">
        <f t="shared" si="155"/>
        <v>1</v>
      </c>
      <c r="R428" s="8" t="b">
        <f t="shared" si="156"/>
        <v>1</v>
      </c>
      <c r="S428" s="8" t="s">
        <v>72</v>
      </c>
      <c r="T428" s="8" t="e">
        <f t="shared" si="167"/>
        <v>#VALUE!</v>
      </c>
      <c r="U428" s="12" t="s">
        <v>72</v>
      </c>
      <c r="V428" s="8" t="e">
        <f t="shared" si="168"/>
        <v>#VALUE!</v>
      </c>
      <c r="X428" s="13" t="str">
        <f t="shared" si="157"/>
        <v xml:space="preserve"> </v>
      </c>
      <c r="Y428" s="8" t="e">
        <f t="shared" si="169"/>
        <v>#VALUE!</v>
      </c>
      <c r="AA428" s="14" t="e">
        <f t="shared" ca="1" si="170"/>
        <v>#VALUE!</v>
      </c>
      <c r="AB428" s="14" t="e">
        <f t="shared" ca="1" si="171"/>
        <v>#VALUE!</v>
      </c>
      <c r="AC428" s="14" t="e">
        <f t="shared" ca="1" si="172"/>
        <v>#VALUE!</v>
      </c>
      <c r="AD428" s="8" t="e">
        <f t="shared" ca="1" si="173"/>
        <v>#VALUE!</v>
      </c>
      <c r="AE428" s="8" t="e">
        <f t="shared" ca="1" si="174"/>
        <v>#VALUE!</v>
      </c>
      <c r="AF428" s="8" t="e">
        <f t="shared" ca="1" si="175"/>
        <v>#VALUE!</v>
      </c>
    </row>
    <row r="429" spans="1:32" x14ac:dyDescent="0.3">
      <c r="A429" s="35">
        <f>IF(Замеры!B425=0, " ", Замеры!B425)</f>
        <v>422</v>
      </c>
      <c r="B429" s="49" t="str">
        <f>Замеры!G425</f>
        <v xml:space="preserve">Группа от QF </v>
      </c>
      <c r="C429" s="49" t="str">
        <f>IF(Замеры!J425=0, " ", Замеры!J425)</f>
        <v xml:space="preserve"> </v>
      </c>
      <c r="D429" s="49" t="str">
        <f>IF(O429=0, " ", CONCATENATE(Замеры!T425,Замеры!U425,Замеры!V425,Замеры!W425,Замеры!AB425))</f>
        <v xml:space="preserve"> </v>
      </c>
      <c r="E429" s="49" t="str">
        <f>IF(Замеры!L425=0, " ", Замеры!L425)</f>
        <v xml:space="preserve"> </v>
      </c>
      <c r="F429" s="49" t="e">
        <f t="shared" si="158"/>
        <v>#VALUE!</v>
      </c>
      <c r="G429" s="51" t="str">
        <f t="shared" si="159"/>
        <v>-</v>
      </c>
      <c r="H429" s="52" t="str">
        <f t="shared" si="160"/>
        <v>-</v>
      </c>
      <c r="I429" s="51" t="str">
        <f t="shared" si="161"/>
        <v>-</v>
      </c>
      <c r="J429" s="29" t="str">
        <f t="shared" si="162"/>
        <v>-</v>
      </c>
      <c r="K429" s="46" t="str">
        <f t="shared" si="163"/>
        <v>-</v>
      </c>
      <c r="L429" s="29" t="str">
        <f t="shared" si="164"/>
        <v>-</v>
      </c>
      <c r="M429" s="29" t="str">
        <f t="shared" si="165"/>
        <v xml:space="preserve"> </v>
      </c>
      <c r="N429" s="29" t="str">
        <f t="shared" ca="1" si="166"/>
        <v xml:space="preserve"> </v>
      </c>
      <c r="O429" s="8">
        <f>Замеры!R425</f>
        <v>0</v>
      </c>
      <c r="P429" s="8" t="b">
        <f t="shared" si="154"/>
        <v>1</v>
      </c>
      <c r="Q429" s="8" t="b">
        <f t="shared" si="155"/>
        <v>1</v>
      </c>
      <c r="R429" s="8" t="b">
        <f t="shared" si="156"/>
        <v>1</v>
      </c>
      <c r="S429" s="8" t="s">
        <v>72</v>
      </c>
      <c r="T429" s="8" t="e">
        <f t="shared" si="167"/>
        <v>#VALUE!</v>
      </c>
      <c r="U429" s="12" t="s">
        <v>72</v>
      </c>
      <c r="V429" s="8" t="e">
        <f t="shared" si="168"/>
        <v>#VALUE!</v>
      </c>
      <c r="X429" s="13" t="str">
        <f t="shared" si="157"/>
        <v xml:space="preserve"> </v>
      </c>
      <c r="Y429" s="8" t="e">
        <f t="shared" si="169"/>
        <v>#VALUE!</v>
      </c>
      <c r="AA429" s="14" t="e">
        <f t="shared" ca="1" si="170"/>
        <v>#VALUE!</v>
      </c>
      <c r="AB429" s="14" t="e">
        <f t="shared" ca="1" si="171"/>
        <v>#VALUE!</v>
      </c>
      <c r="AC429" s="14" t="e">
        <f t="shared" ca="1" si="172"/>
        <v>#VALUE!</v>
      </c>
      <c r="AD429" s="8" t="e">
        <f t="shared" ca="1" si="173"/>
        <v>#VALUE!</v>
      </c>
      <c r="AE429" s="8" t="e">
        <f t="shared" ca="1" si="174"/>
        <v>#VALUE!</v>
      </c>
      <c r="AF429" s="8" t="e">
        <f t="shared" ca="1" si="175"/>
        <v>#VALUE!</v>
      </c>
    </row>
    <row r="430" spans="1:32" x14ac:dyDescent="0.3">
      <c r="A430" s="35">
        <f>IF(Замеры!B426=0, " ", Замеры!B426)</f>
        <v>423</v>
      </c>
      <c r="B430" s="49" t="str">
        <f>Замеры!G426</f>
        <v xml:space="preserve">Группа от QF </v>
      </c>
      <c r="C430" s="49" t="str">
        <f>IF(Замеры!J426=0, " ", Замеры!J426)</f>
        <v xml:space="preserve"> </v>
      </c>
      <c r="D430" s="49" t="str">
        <f>IF(O430=0, " ", CONCATENATE(Замеры!T426,Замеры!U426,Замеры!V426,Замеры!W426,Замеры!AB426))</f>
        <v xml:space="preserve"> </v>
      </c>
      <c r="E430" s="49" t="str">
        <f>IF(Замеры!L426=0, " ", Замеры!L426)</f>
        <v xml:space="preserve"> </v>
      </c>
      <c r="F430" s="49" t="e">
        <f t="shared" si="158"/>
        <v>#VALUE!</v>
      </c>
      <c r="G430" s="51" t="str">
        <f t="shared" si="159"/>
        <v>-</v>
      </c>
      <c r="H430" s="52" t="str">
        <f t="shared" si="160"/>
        <v>-</v>
      </c>
      <c r="I430" s="51" t="str">
        <f t="shared" si="161"/>
        <v>-</v>
      </c>
      <c r="J430" s="29" t="str">
        <f t="shared" si="162"/>
        <v>-</v>
      </c>
      <c r="K430" s="46" t="str">
        <f t="shared" si="163"/>
        <v>-</v>
      </c>
      <c r="L430" s="29" t="str">
        <f t="shared" si="164"/>
        <v>-</v>
      </c>
      <c r="M430" s="29" t="str">
        <f t="shared" si="165"/>
        <v xml:space="preserve"> </v>
      </c>
      <c r="N430" s="29" t="str">
        <f t="shared" ca="1" si="166"/>
        <v xml:space="preserve"> </v>
      </c>
      <c r="O430" s="8">
        <f>Замеры!R426</f>
        <v>0</v>
      </c>
      <c r="P430" s="8" t="b">
        <f t="shared" si="154"/>
        <v>1</v>
      </c>
      <c r="Q430" s="8" t="b">
        <f t="shared" si="155"/>
        <v>1</v>
      </c>
      <c r="R430" s="8" t="b">
        <f t="shared" si="156"/>
        <v>1</v>
      </c>
      <c r="S430" s="8" t="s">
        <v>72</v>
      </c>
      <c r="T430" s="8" t="e">
        <f t="shared" si="167"/>
        <v>#VALUE!</v>
      </c>
      <c r="U430" s="12" t="s">
        <v>72</v>
      </c>
      <c r="V430" s="8" t="e">
        <f t="shared" si="168"/>
        <v>#VALUE!</v>
      </c>
      <c r="X430" s="13" t="str">
        <f t="shared" si="157"/>
        <v xml:space="preserve"> </v>
      </c>
      <c r="Y430" s="8" t="e">
        <f t="shared" si="169"/>
        <v>#VALUE!</v>
      </c>
      <c r="AA430" s="14" t="e">
        <f t="shared" ca="1" si="170"/>
        <v>#VALUE!</v>
      </c>
      <c r="AB430" s="14" t="e">
        <f t="shared" ca="1" si="171"/>
        <v>#VALUE!</v>
      </c>
      <c r="AC430" s="14" t="e">
        <f t="shared" ca="1" si="172"/>
        <v>#VALUE!</v>
      </c>
      <c r="AD430" s="8" t="e">
        <f t="shared" ca="1" si="173"/>
        <v>#VALUE!</v>
      </c>
      <c r="AE430" s="8" t="e">
        <f t="shared" ca="1" si="174"/>
        <v>#VALUE!</v>
      </c>
      <c r="AF430" s="8" t="e">
        <f t="shared" ca="1" si="175"/>
        <v>#VALUE!</v>
      </c>
    </row>
    <row r="431" spans="1:32" x14ac:dyDescent="0.3">
      <c r="A431" s="35">
        <f>IF(Замеры!B427=0, " ", Замеры!B427)</f>
        <v>424</v>
      </c>
      <c r="B431" s="49" t="str">
        <f>Замеры!G427</f>
        <v xml:space="preserve">Группа от QF </v>
      </c>
      <c r="C431" s="49" t="str">
        <f>IF(Замеры!J427=0, " ", Замеры!J427)</f>
        <v xml:space="preserve"> </v>
      </c>
      <c r="D431" s="49" t="str">
        <f>IF(O431=0, " ", CONCATENATE(Замеры!T427,Замеры!U427,Замеры!V427,Замеры!W427,Замеры!AB427))</f>
        <v xml:space="preserve"> </v>
      </c>
      <c r="E431" s="49" t="str">
        <f>IF(Замеры!L427=0, " ", Замеры!L427)</f>
        <v xml:space="preserve"> </v>
      </c>
      <c r="F431" s="49" t="e">
        <f t="shared" si="158"/>
        <v>#VALUE!</v>
      </c>
      <c r="G431" s="51" t="str">
        <f t="shared" si="159"/>
        <v>-</v>
      </c>
      <c r="H431" s="52" t="str">
        <f t="shared" si="160"/>
        <v>-</v>
      </c>
      <c r="I431" s="51" t="str">
        <f t="shared" si="161"/>
        <v>-</v>
      </c>
      <c r="J431" s="29" t="str">
        <f t="shared" si="162"/>
        <v>-</v>
      </c>
      <c r="K431" s="46" t="str">
        <f t="shared" si="163"/>
        <v>-</v>
      </c>
      <c r="L431" s="29" t="str">
        <f t="shared" si="164"/>
        <v>-</v>
      </c>
      <c r="M431" s="29" t="str">
        <f t="shared" si="165"/>
        <v xml:space="preserve"> </v>
      </c>
      <c r="N431" s="29" t="str">
        <f t="shared" ca="1" si="166"/>
        <v xml:space="preserve"> </v>
      </c>
      <c r="O431" s="8">
        <f>Замеры!R427</f>
        <v>0</v>
      </c>
      <c r="P431" s="8" t="b">
        <f t="shared" si="154"/>
        <v>1</v>
      </c>
      <c r="Q431" s="8" t="b">
        <f t="shared" si="155"/>
        <v>1</v>
      </c>
      <c r="R431" s="8" t="b">
        <f t="shared" si="156"/>
        <v>1</v>
      </c>
      <c r="S431" s="8" t="s">
        <v>72</v>
      </c>
      <c r="T431" s="8" t="e">
        <f t="shared" si="167"/>
        <v>#VALUE!</v>
      </c>
      <c r="U431" s="12" t="s">
        <v>72</v>
      </c>
      <c r="V431" s="8" t="e">
        <f t="shared" si="168"/>
        <v>#VALUE!</v>
      </c>
      <c r="X431" s="13" t="str">
        <f t="shared" si="157"/>
        <v xml:space="preserve"> </v>
      </c>
      <c r="Y431" s="8" t="e">
        <f t="shared" si="169"/>
        <v>#VALUE!</v>
      </c>
      <c r="AA431" s="14" t="e">
        <f t="shared" ca="1" si="170"/>
        <v>#VALUE!</v>
      </c>
      <c r="AB431" s="14" t="e">
        <f t="shared" ca="1" si="171"/>
        <v>#VALUE!</v>
      </c>
      <c r="AC431" s="14" t="e">
        <f t="shared" ca="1" si="172"/>
        <v>#VALUE!</v>
      </c>
      <c r="AD431" s="8" t="e">
        <f t="shared" ca="1" si="173"/>
        <v>#VALUE!</v>
      </c>
      <c r="AE431" s="8" t="e">
        <f t="shared" ca="1" si="174"/>
        <v>#VALUE!</v>
      </c>
      <c r="AF431" s="8" t="e">
        <f t="shared" ca="1" si="175"/>
        <v>#VALUE!</v>
      </c>
    </row>
    <row r="432" spans="1:32" x14ac:dyDescent="0.3">
      <c r="A432" s="35">
        <f>IF(Замеры!B428=0, " ", Замеры!B428)</f>
        <v>425</v>
      </c>
      <c r="B432" s="49" t="str">
        <f>Замеры!G428</f>
        <v xml:space="preserve">Группа от QF </v>
      </c>
      <c r="C432" s="49" t="str">
        <f>IF(Замеры!J428=0, " ", Замеры!J428)</f>
        <v xml:space="preserve"> </v>
      </c>
      <c r="D432" s="49" t="str">
        <f>IF(O432=0, " ", CONCATENATE(Замеры!T428,Замеры!U428,Замеры!V428,Замеры!W428,Замеры!AB428))</f>
        <v xml:space="preserve"> </v>
      </c>
      <c r="E432" s="49" t="str">
        <f>IF(Замеры!L428=0, " ", Замеры!L428)</f>
        <v xml:space="preserve"> </v>
      </c>
      <c r="F432" s="49" t="e">
        <f t="shared" si="158"/>
        <v>#VALUE!</v>
      </c>
      <c r="G432" s="51" t="str">
        <f t="shared" si="159"/>
        <v>-</v>
      </c>
      <c r="H432" s="52" t="str">
        <f t="shared" si="160"/>
        <v>-</v>
      </c>
      <c r="I432" s="51" t="str">
        <f t="shared" si="161"/>
        <v>-</v>
      </c>
      <c r="J432" s="29" t="str">
        <f t="shared" si="162"/>
        <v>-</v>
      </c>
      <c r="K432" s="46" t="str">
        <f t="shared" si="163"/>
        <v>-</v>
      </c>
      <c r="L432" s="29" t="str">
        <f t="shared" si="164"/>
        <v>-</v>
      </c>
      <c r="M432" s="29" t="str">
        <f t="shared" si="165"/>
        <v xml:space="preserve"> </v>
      </c>
      <c r="N432" s="29" t="str">
        <f t="shared" ca="1" si="166"/>
        <v xml:space="preserve"> </v>
      </c>
      <c r="O432" s="8">
        <f>Замеры!R428</f>
        <v>0</v>
      </c>
      <c r="P432" s="8" t="b">
        <f t="shared" si="154"/>
        <v>1</v>
      </c>
      <c r="Q432" s="8" t="b">
        <f t="shared" si="155"/>
        <v>1</v>
      </c>
      <c r="R432" s="8" t="b">
        <f t="shared" si="156"/>
        <v>1</v>
      </c>
      <c r="S432" s="8" t="s">
        <v>72</v>
      </c>
      <c r="T432" s="8" t="e">
        <f t="shared" si="167"/>
        <v>#VALUE!</v>
      </c>
      <c r="U432" s="12" t="s">
        <v>72</v>
      </c>
      <c r="V432" s="8" t="e">
        <f t="shared" si="168"/>
        <v>#VALUE!</v>
      </c>
      <c r="X432" s="13" t="str">
        <f t="shared" si="157"/>
        <v xml:space="preserve"> </v>
      </c>
      <c r="Y432" s="8" t="e">
        <f t="shared" si="169"/>
        <v>#VALUE!</v>
      </c>
      <c r="AA432" s="14" t="e">
        <f t="shared" ca="1" si="170"/>
        <v>#VALUE!</v>
      </c>
      <c r="AB432" s="14" t="e">
        <f t="shared" ca="1" si="171"/>
        <v>#VALUE!</v>
      </c>
      <c r="AC432" s="14" t="e">
        <f t="shared" ca="1" si="172"/>
        <v>#VALUE!</v>
      </c>
      <c r="AD432" s="8" t="e">
        <f t="shared" ca="1" si="173"/>
        <v>#VALUE!</v>
      </c>
      <c r="AE432" s="8" t="e">
        <f t="shared" ca="1" si="174"/>
        <v>#VALUE!</v>
      </c>
      <c r="AF432" s="8" t="e">
        <f t="shared" ca="1" si="175"/>
        <v>#VALUE!</v>
      </c>
    </row>
    <row r="433" spans="1:32" x14ac:dyDescent="0.3">
      <c r="A433" s="35">
        <f>IF(Замеры!B429=0, " ", Замеры!B429)</f>
        <v>426</v>
      </c>
      <c r="B433" s="49" t="str">
        <f>Замеры!G429</f>
        <v xml:space="preserve">Группа от QF </v>
      </c>
      <c r="C433" s="49" t="str">
        <f>IF(Замеры!J429=0, " ", Замеры!J429)</f>
        <v xml:space="preserve"> </v>
      </c>
      <c r="D433" s="49" t="str">
        <f>IF(O433=0, " ", CONCATENATE(Замеры!T429,Замеры!U429,Замеры!V429,Замеры!W429,Замеры!AB429))</f>
        <v xml:space="preserve"> </v>
      </c>
      <c r="E433" s="49" t="str">
        <f>IF(Замеры!L429=0, " ", Замеры!L429)</f>
        <v xml:space="preserve"> </v>
      </c>
      <c r="F433" s="49" t="e">
        <f t="shared" si="158"/>
        <v>#VALUE!</v>
      </c>
      <c r="G433" s="51" t="str">
        <f t="shared" si="159"/>
        <v>-</v>
      </c>
      <c r="H433" s="52" t="str">
        <f t="shared" si="160"/>
        <v>-</v>
      </c>
      <c r="I433" s="51" t="str">
        <f t="shared" si="161"/>
        <v>-</v>
      </c>
      <c r="J433" s="29" t="str">
        <f t="shared" si="162"/>
        <v>-</v>
      </c>
      <c r="K433" s="46" t="str">
        <f t="shared" si="163"/>
        <v>-</v>
      </c>
      <c r="L433" s="29" t="str">
        <f t="shared" si="164"/>
        <v>-</v>
      </c>
      <c r="M433" s="29" t="str">
        <f t="shared" si="165"/>
        <v xml:space="preserve"> </v>
      </c>
      <c r="N433" s="29" t="str">
        <f t="shared" ca="1" si="166"/>
        <v xml:space="preserve"> </v>
      </c>
      <c r="O433" s="8">
        <f>Замеры!R429</f>
        <v>0</v>
      </c>
      <c r="P433" s="8" t="b">
        <f t="shared" si="154"/>
        <v>1</v>
      </c>
      <c r="Q433" s="8" t="b">
        <f t="shared" si="155"/>
        <v>1</v>
      </c>
      <c r="R433" s="8" t="b">
        <f t="shared" si="156"/>
        <v>1</v>
      </c>
      <c r="S433" s="8" t="s">
        <v>72</v>
      </c>
      <c r="T433" s="8" t="e">
        <f t="shared" si="167"/>
        <v>#VALUE!</v>
      </c>
      <c r="U433" s="12" t="s">
        <v>72</v>
      </c>
      <c r="V433" s="8" t="e">
        <f t="shared" si="168"/>
        <v>#VALUE!</v>
      </c>
      <c r="X433" s="13" t="str">
        <f t="shared" si="157"/>
        <v xml:space="preserve"> </v>
      </c>
      <c r="Y433" s="8" t="e">
        <f t="shared" si="169"/>
        <v>#VALUE!</v>
      </c>
      <c r="AA433" s="14" t="e">
        <f t="shared" ca="1" si="170"/>
        <v>#VALUE!</v>
      </c>
      <c r="AB433" s="14" t="e">
        <f t="shared" ca="1" si="171"/>
        <v>#VALUE!</v>
      </c>
      <c r="AC433" s="14" t="e">
        <f t="shared" ca="1" si="172"/>
        <v>#VALUE!</v>
      </c>
      <c r="AD433" s="8" t="e">
        <f t="shared" ca="1" si="173"/>
        <v>#VALUE!</v>
      </c>
      <c r="AE433" s="8" t="e">
        <f t="shared" ca="1" si="174"/>
        <v>#VALUE!</v>
      </c>
      <c r="AF433" s="8" t="e">
        <f t="shared" ca="1" si="175"/>
        <v>#VALUE!</v>
      </c>
    </row>
    <row r="434" spans="1:32" x14ac:dyDescent="0.3">
      <c r="A434" s="35">
        <f>IF(Замеры!B430=0, " ", Замеры!B430)</f>
        <v>427</v>
      </c>
      <c r="B434" s="49" t="str">
        <f>Замеры!G430</f>
        <v xml:space="preserve">Группа от QF </v>
      </c>
      <c r="C434" s="49" t="str">
        <f>IF(Замеры!J430=0, " ", Замеры!J430)</f>
        <v xml:space="preserve"> </v>
      </c>
      <c r="D434" s="49" t="str">
        <f>IF(O434=0, " ", CONCATENATE(Замеры!T430,Замеры!U430,Замеры!V430,Замеры!W430,Замеры!AB430))</f>
        <v xml:space="preserve"> </v>
      </c>
      <c r="E434" s="49" t="str">
        <f>IF(Замеры!L430=0, " ", Замеры!L430)</f>
        <v xml:space="preserve"> </v>
      </c>
      <c r="F434" s="49" t="e">
        <f t="shared" si="158"/>
        <v>#VALUE!</v>
      </c>
      <c r="G434" s="51" t="str">
        <f t="shared" si="159"/>
        <v>-</v>
      </c>
      <c r="H434" s="52" t="str">
        <f t="shared" si="160"/>
        <v>-</v>
      </c>
      <c r="I434" s="51" t="str">
        <f t="shared" si="161"/>
        <v>-</v>
      </c>
      <c r="J434" s="29" t="str">
        <f t="shared" si="162"/>
        <v>-</v>
      </c>
      <c r="K434" s="46" t="str">
        <f t="shared" si="163"/>
        <v>-</v>
      </c>
      <c r="L434" s="29" t="str">
        <f t="shared" si="164"/>
        <v>-</v>
      </c>
      <c r="M434" s="29" t="str">
        <f t="shared" si="165"/>
        <v xml:space="preserve"> </v>
      </c>
      <c r="N434" s="29" t="str">
        <f t="shared" ca="1" si="166"/>
        <v xml:space="preserve"> </v>
      </c>
      <c r="O434" s="8">
        <f>Замеры!R430</f>
        <v>0</v>
      </c>
      <c r="P434" s="8" t="b">
        <f t="shared" si="154"/>
        <v>1</v>
      </c>
      <c r="Q434" s="8" t="b">
        <f t="shared" si="155"/>
        <v>1</v>
      </c>
      <c r="R434" s="8" t="b">
        <f t="shared" si="156"/>
        <v>1</v>
      </c>
      <c r="S434" s="8" t="s">
        <v>72</v>
      </c>
      <c r="T434" s="8" t="e">
        <f t="shared" si="167"/>
        <v>#VALUE!</v>
      </c>
      <c r="U434" s="12" t="s">
        <v>72</v>
      </c>
      <c r="V434" s="8" t="e">
        <f t="shared" si="168"/>
        <v>#VALUE!</v>
      </c>
      <c r="X434" s="13" t="str">
        <f t="shared" si="157"/>
        <v xml:space="preserve"> </v>
      </c>
      <c r="Y434" s="8" t="e">
        <f t="shared" si="169"/>
        <v>#VALUE!</v>
      </c>
      <c r="AA434" s="14" t="e">
        <f t="shared" ca="1" si="170"/>
        <v>#VALUE!</v>
      </c>
      <c r="AB434" s="14" t="e">
        <f t="shared" ca="1" si="171"/>
        <v>#VALUE!</v>
      </c>
      <c r="AC434" s="14" t="e">
        <f t="shared" ca="1" si="172"/>
        <v>#VALUE!</v>
      </c>
      <c r="AD434" s="8" t="e">
        <f t="shared" ca="1" si="173"/>
        <v>#VALUE!</v>
      </c>
      <c r="AE434" s="8" t="e">
        <f t="shared" ca="1" si="174"/>
        <v>#VALUE!</v>
      </c>
      <c r="AF434" s="8" t="e">
        <f t="shared" ca="1" si="175"/>
        <v>#VALUE!</v>
      </c>
    </row>
    <row r="435" spans="1:32" x14ac:dyDescent="0.3">
      <c r="A435" s="35">
        <f>IF(Замеры!B431=0, " ", Замеры!B431)</f>
        <v>428</v>
      </c>
      <c r="B435" s="49" t="str">
        <f>Замеры!G431</f>
        <v xml:space="preserve">Группа от QF </v>
      </c>
      <c r="C435" s="49" t="str">
        <f>IF(Замеры!J431=0, " ", Замеры!J431)</f>
        <v xml:space="preserve"> </v>
      </c>
      <c r="D435" s="49" t="str">
        <f>IF(O435=0, " ", CONCATENATE(Замеры!T431,Замеры!U431,Замеры!V431,Замеры!W431,Замеры!AB431))</f>
        <v xml:space="preserve"> </v>
      </c>
      <c r="E435" s="49" t="str">
        <f>IF(Замеры!L431=0, " ", Замеры!L431)</f>
        <v xml:space="preserve"> </v>
      </c>
      <c r="F435" s="49" t="e">
        <f t="shared" si="158"/>
        <v>#VALUE!</v>
      </c>
      <c r="G435" s="51" t="str">
        <f t="shared" si="159"/>
        <v>-</v>
      </c>
      <c r="H435" s="52" t="str">
        <f t="shared" si="160"/>
        <v>-</v>
      </c>
      <c r="I435" s="51" t="str">
        <f t="shared" si="161"/>
        <v>-</v>
      </c>
      <c r="J435" s="29" t="str">
        <f t="shared" si="162"/>
        <v>-</v>
      </c>
      <c r="K435" s="46" t="str">
        <f t="shared" si="163"/>
        <v>-</v>
      </c>
      <c r="L435" s="29" t="str">
        <f t="shared" si="164"/>
        <v>-</v>
      </c>
      <c r="M435" s="29" t="str">
        <f t="shared" si="165"/>
        <v xml:space="preserve"> </v>
      </c>
      <c r="N435" s="29" t="str">
        <f t="shared" ca="1" si="166"/>
        <v xml:space="preserve"> </v>
      </c>
      <c r="O435" s="8">
        <f>Замеры!R431</f>
        <v>0</v>
      </c>
      <c r="P435" s="8" t="b">
        <f t="shared" si="154"/>
        <v>1</v>
      </c>
      <c r="Q435" s="8" t="b">
        <f t="shared" si="155"/>
        <v>1</v>
      </c>
      <c r="R435" s="8" t="b">
        <f t="shared" si="156"/>
        <v>1</v>
      </c>
      <c r="S435" s="8" t="s">
        <v>72</v>
      </c>
      <c r="T435" s="8" t="e">
        <f t="shared" si="167"/>
        <v>#VALUE!</v>
      </c>
      <c r="U435" s="12" t="s">
        <v>72</v>
      </c>
      <c r="V435" s="8" t="e">
        <f t="shared" si="168"/>
        <v>#VALUE!</v>
      </c>
      <c r="X435" s="13" t="str">
        <f t="shared" si="157"/>
        <v xml:space="preserve"> </v>
      </c>
      <c r="Y435" s="8" t="e">
        <f t="shared" si="169"/>
        <v>#VALUE!</v>
      </c>
      <c r="AA435" s="14" t="e">
        <f t="shared" ca="1" si="170"/>
        <v>#VALUE!</v>
      </c>
      <c r="AB435" s="14" t="e">
        <f t="shared" ca="1" si="171"/>
        <v>#VALUE!</v>
      </c>
      <c r="AC435" s="14" t="e">
        <f t="shared" ca="1" si="172"/>
        <v>#VALUE!</v>
      </c>
      <c r="AD435" s="8" t="e">
        <f t="shared" ca="1" si="173"/>
        <v>#VALUE!</v>
      </c>
      <c r="AE435" s="8" t="e">
        <f t="shared" ca="1" si="174"/>
        <v>#VALUE!</v>
      </c>
      <c r="AF435" s="8" t="e">
        <f t="shared" ca="1" si="175"/>
        <v>#VALUE!</v>
      </c>
    </row>
    <row r="436" spans="1:32" x14ac:dyDescent="0.3">
      <c r="A436" s="35">
        <f>IF(Замеры!B432=0, " ", Замеры!B432)</f>
        <v>429</v>
      </c>
      <c r="B436" s="49" t="str">
        <f>Замеры!G432</f>
        <v xml:space="preserve">Группа от QF </v>
      </c>
      <c r="C436" s="49" t="str">
        <f>IF(Замеры!J432=0, " ", Замеры!J432)</f>
        <v xml:space="preserve"> </v>
      </c>
      <c r="D436" s="49" t="str">
        <f>IF(O436=0, " ", CONCATENATE(Замеры!T432,Замеры!U432,Замеры!V432,Замеры!W432,Замеры!AB432))</f>
        <v xml:space="preserve"> </v>
      </c>
      <c r="E436" s="49" t="str">
        <f>IF(Замеры!L432=0, " ", Замеры!L432)</f>
        <v xml:space="preserve"> </v>
      </c>
      <c r="F436" s="49" t="e">
        <f t="shared" si="158"/>
        <v>#VALUE!</v>
      </c>
      <c r="G436" s="51" t="str">
        <f t="shared" si="159"/>
        <v>-</v>
      </c>
      <c r="H436" s="52" t="str">
        <f t="shared" si="160"/>
        <v>-</v>
      </c>
      <c r="I436" s="51" t="str">
        <f t="shared" si="161"/>
        <v>-</v>
      </c>
      <c r="J436" s="29" t="str">
        <f t="shared" si="162"/>
        <v>-</v>
      </c>
      <c r="K436" s="46" t="str">
        <f t="shared" si="163"/>
        <v>-</v>
      </c>
      <c r="L436" s="29" t="str">
        <f t="shared" si="164"/>
        <v>-</v>
      </c>
      <c r="M436" s="29" t="str">
        <f t="shared" si="165"/>
        <v xml:space="preserve"> </v>
      </c>
      <c r="N436" s="29" t="str">
        <f t="shared" ca="1" si="166"/>
        <v xml:space="preserve"> </v>
      </c>
      <c r="O436" s="8">
        <f>Замеры!R432</f>
        <v>0</v>
      </c>
      <c r="P436" s="8" t="b">
        <f t="shared" si="154"/>
        <v>1</v>
      </c>
      <c r="Q436" s="8" t="b">
        <f t="shared" si="155"/>
        <v>1</v>
      </c>
      <c r="R436" s="8" t="b">
        <f t="shared" si="156"/>
        <v>1</v>
      </c>
      <c r="S436" s="8" t="s">
        <v>72</v>
      </c>
      <c r="T436" s="8" t="e">
        <f t="shared" si="167"/>
        <v>#VALUE!</v>
      </c>
      <c r="U436" s="12" t="s">
        <v>72</v>
      </c>
      <c r="V436" s="8" t="e">
        <f t="shared" si="168"/>
        <v>#VALUE!</v>
      </c>
      <c r="X436" s="13" t="str">
        <f t="shared" si="157"/>
        <v xml:space="preserve"> </v>
      </c>
      <c r="Y436" s="8" t="e">
        <f t="shared" si="169"/>
        <v>#VALUE!</v>
      </c>
      <c r="AA436" s="14" t="e">
        <f t="shared" ca="1" si="170"/>
        <v>#VALUE!</v>
      </c>
      <c r="AB436" s="14" t="e">
        <f t="shared" ca="1" si="171"/>
        <v>#VALUE!</v>
      </c>
      <c r="AC436" s="14" t="e">
        <f t="shared" ca="1" si="172"/>
        <v>#VALUE!</v>
      </c>
      <c r="AD436" s="8" t="e">
        <f t="shared" ca="1" si="173"/>
        <v>#VALUE!</v>
      </c>
      <c r="AE436" s="8" t="e">
        <f t="shared" ca="1" si="174"/>
        <v>#VALUE!</v>
      </c>
      <c r="AF436" s="8" t="e">
        <f t="shared" ca="1" si="175"/>
        <v>#VALUE!</v>
      </c>
    </row>
    <row r="437" spans="1:32" x14ac:dyDescent="0.3">
      <c r="A437" s="35">
        <f>IF(Замеры!B433=0, " ", Замеры!B433)</f>
        <v>430</v>
      </c>
      <c r="B437" s="49" t="str">
        <f>Замеры!G433</f>
        <v xml:space="preserve">Группа от QF </v>
      </c>
      <c r="C437" s="49" t="str">
        <f>IF(Замеры!J433=0, " ", Замеры!J433)</f>
        <v xml:space="preserve"> </v>
      </c>
      <c r="D437" s="49" t="str">
        <f>IF(O437=0, " ", CONCATENATE(Замеры!T433,Замеры!U433,Замеры!V433,Замеры!W433,Замеры!AB433))</f>
        <v xml:space="preserve"> </v>
      </c>
      <c r="E437" s="49" t="str">
        <f>IF(Замеры!L433=0, " ", Замеры!L433)</f>
        <v xml:space="preserve"> </v>
      </c>
      <c r="F437" s="49" t="e">
        <f t="shared" si="158"/>
        <v>#VALUE!</v>
      </c>
      <c r="G437" s="51" t="str">
        <f t="shared" si="159"/>
        <v>-</v>
      </c>
      <c r="H437" s="52" t="str">
        <f t="shared" si="160"/>
        <v>-</v>
      </c>
      <c r="I437" s="51" t="str">
        <f t="shared" si="161"/>
        <v>-</v>
      </c>
      <c r="J437" s="29" t="str">
        <f t="shared" si="162"/>
        <v>-</v>
      </c>
      <c r="K437" s="46" t="str">
        <f t="shared" si="163"/>
        <v>-</v>
      </c>
      <c r="L437" s="29" t="str">
        <f t="shared" si="164"/>
        <v>-</v>
      </c>
      <c r="M437" s="29" t="str">
        <f t="shared" si="165"/>
        <v xml:space="preserve"> </v>
      </c>
      <c r="N437" s="29" t="str">
        <f t="shared" ca="1" si="166"/>
        <v xml:space="preserve"> </v>
      </c>
      <c r="O437" s="8">
        <f>Замеры!R433</f>
        <v>0</v>
      </c>
      <c r="P437" s="8" t="b">
        <f t="shared" si="154"/>
        <v>1</v>
      </c>
      <c r="Q437" s="8" t="b">
        <f t="shared" si="155"/>
        <v>1</v>
      </c>
      <c r="R437" s="8" t="b">
        <f t="shared" si="156"/>
        <v>1</v>
      </c>
      <c r="S437" s="8" t="s">
        <v>72</v>
      </c>
      <c r="T437" s="8" t="e">
        <f t="shared" si="167"/>
        <v>#VALUE!</v>
      </c>
      <c r="U437" s="12" t="s">
        <v>72</v>
      </c>
      <c r="V437" s="8" t="e">
        <f t="shared" si="168"/>
        <v>#VALUE!</v>
      </c>
      <c r="X437" s="13" t="str">
        <f t="shared" si="157"/>
        <v xml:space="preserve"> </v>
      </c>
      <c r="Y437" s="8" t="e">
        <f t="shared" si="169"/>
        <v>#VALUE!</v>
      </c>
      <c r="AA437" s="14" t="e">
        <f t="shared" ca="1" si="170"/>
        <v>#VALUE!</v>
      </c>
      <c r="AB437" s="14" t="e">
        <f t="shared" ca="1" si="171"/>
        <v>#VALUE!</v>
      </c>
      <c r="AC437" s="14" t="e">
        <f t="shared" ca="1" si="172"/>
        <v>#VALUE!</v>
      </c>
      <c r="AD437" s="8" t="e">
        <f t="shared" ca="1" si="173"/>
        <v>#VALUE!</v>
      </c>
      <c r="AE437" s="8" t="e">
        <f t="shared" ca="1" si="174"/>
        <v>#VALUE!</v>
      </c>
      <c r="AF437" s="8" t="e">
        <f t="shared" ca="1" si="175"/>
        <v>#VALUE!</v>
      </c>
    </row>
    <row r="438" spans="1:32" x14ac:dyDescent="0.3">
      <c r="A438" s="35">
        <f>IF(Замеры!B434=0, " ", Замеры!B434)</f>
        <v>431</v>
      </c>
      <c r="B438" s="49" t="str">
        <f>Замеры!G434</f>
        <v xml:space="preserve">Группа от QF </v>
      </c>
      <c r="C438" s="49" t="str">
        <f>IF(Замеры!J434=0, " ", Замеры!J434)</f>
        <v xml:space="preserve"> </v>
      </c>
      <c r="D438" s="49" t="str">
        <f>IF(O438=0, " ", CONCATENATE(Замеры!T434,Замеры!U434,Замеры!V434,Замеры!W434,Замеры!AB434))</f>
        <v xml:space="preserve"> </v>
      </c>
      <c r="E438" s="49" t="str">
        <f>IF(Замеры!L434=0, " ", Замеры!L434)</f>
        <v xml:space="preserve"> </v>
      </c>
      <c r="F438" s="49" t="e">
        <f t="shared" si="158"/>
        <v>#VALUE!</v>
      </c>
      <c r="G438" s="51" t="str">
        <f t="shared" si="159"/>
        <v>-</v>
      </c>
      <c r="H438" s="52" t="str">
        <f t="shared" si="160"/>
        <v>-</v>
      </c>
      <c r="I438" s="51" t="str">
        <f t="shared" si="161"/>
        <v>-</v>
      </c>
      <c r="J438" s="29" t="str">
        <f t="shared" si="162"/>
        <v>-</v>
      </c>
      <c r="K438" s="46" t="str">
        <f t="shared" si="163"/>
        <v>-</v>
      </c>
      <c r="L438" s="29" t="str">
        <f t="shared" si="164"/>
        <v>-</v>
      </c>
      <c r="M438" s="29" t="str">
        <f t="shared" si="165"/>
        <v xml:space="preserve"> </v>
      </c>
      <c r="N438" s="29" t="str">
        <f t="shared" ca="1" si="166"/>
        <v xml:space="preserve"> </v>
      </c>
      <c r="O438" s="8">
        <f>Замеры!R434</f>
        <v>0</v>
      </c>
      <c r="P438" s="8" t="b">
        <f t="shared" si="154"/>
        <v>1</v>
      </c>
      <c r="Q438" s="8" t="b">
        <f t="shared" si="155"/>
        <v>1</v>
      </c>
      <c r="R438" s="8" t="b">
        <f t="shared" si="156"/>
        <v>1</v>
      </c>
      <c r="S438" s="8" t="s">
        <v>72</v>
      </c>
      <c r="T438" s="8" t="e">
        <f t="shared" si="167"/>
        <v>#VALUE!</v>
      </c>
      <c r="U438" s="12" t="s">
        <v>72</v>
      </c>
      <c r="V438" s="8" t="e">
        <f t="shared" si="168"/>
        <v>#VALUE!</v>
      </c>
      <c r="X438" s="13" t="str">
        <f t="shared" si="157"/>
        <v xml:space="preserve"> </v>
      </c>
      <c r="Y438" s="8" t="e">
        <f t="shared" si="169"/>
        <v>#VALUE!</v>
      </c>
      <c r="AA438" s="14" t="e">
        <f t="shared" ca="1" si="170"/>
        <v>#VALUE!</v>
      </c>
      <c r="AB438" s="14" t="e">
        <f t="shared" ca="1" si="171"/>
        <v>#VALUE!</v>
      </c>
      <c r="AC438" s="14" t="e">
        <f t="shared" ca="1" si="172"/>
        <v>#VALUE!</v>
      </c>
      <c r="AD438" s="8" t="e">
        <f t="shared" ca="1" si="173"/>
        <v>#VALUE!</v>
      </c>
      <c r="AE438" s="8" t="e">
        <f t="shared" ca="1" si="174"/>
        <v>#VALUE!</v>
      </c>
      <c r="AF438" s="8" t="e">
        <f t="shared" ca="1" si="175"/>
        <v>#VALUE!</v>
      </c>
    </row>
    <row r="439" spans="1:32" x14ac:dyDescent="0.3">
      <c r="A439" s="35">
        <f>IF(Замеры!B435=0, " ", Замеры!B435)</f>
        <v>432</v>
      </c>
      <c r="B439" s="49" t="str">
        <f>Замеры!G435</f>
        <v xml:space="preserve">Группа от QF </v>
      </c>
      <c r="C439" s="49" t="str">
        <f>IF(Замеры!J435=0, " ", Замеры!J435)</f>
        <v xml:space="preserve"> </v>
      </c>
      <c r="D439" s="49" t="str">
        <f>IF(O439=0, " ", CONCATENATE(Замеры!T435,Замеры!U435,Замеры!V435,Замеры!W435,Замеры!AB435))</f>
        <v xml:space="preserve"> </v>
      </c>
      <c r="E439" s="49" t="str">
        <f>IF(Замеры!L435=0, " ", Замеры!L435)</f>
        <v xml:space="preserve"> </v>
      </c>
      <c r="F439" s="49" t="e">
        <f t="shared" si="158"/>
        <v>#VALUE!</v>
      </c>
      <c r="G439" s="51" t="str">
        <f t="shared" si="159"/>
        <v>-</v>
      </c>
      <c r="H439" s="52" t="str">
        <f t="shared" si="160"/>
        <v>-</v>
      </c>
      <c r="I439" s="51" t="str">
        <f t="shared" si="161"/>
        <v>-</v>
      </c>
      <c r="J439" s="29" t="str">
        <f t="shared" si="162"/>
        <v>-</v>
      </c>
      <c r="K439" s="46" t="str">
        <f t="shared" si="163"/>
        <v>-</v>
      </c>
      <c r="L439" s="29" t="str">
        <f t="shared" si="164"/>
        <v>-</v>
      </c>
      <c r="M439" s="29" t="str">
        <f t="shared" si="165"/>
        <v xml:space="preserve"> </v>
      </c>
      <c r="N439" s="29" t="str">
        <f t="shared" ca="1" si="166"/>
        <v xml:space="preserve"> </v>
      </c>
      <c r="O439" s="8">
        <f>Замеры!R435</f>
        <v>0</v>
      </c>
      <c r="P439" s="8" t="b">
        <f t="shared" si="154"/>
        <v>1</v>
      </c>
      <c r="Q439" s="8" t="b">
        <f t="shared" si="155"/>
        <v>1</v>
      </c>
      <c r="R439" s="8" t="b">
        <f t="shared" si="156"/>
        <v>1</v>
      </c>
      <c r="S439" s="8" t="s">
        <v>72</v>
      </c>
      <c r="T439" s="8" t="e">
        <f t="shared" si="167"/>
        <v>#VALUE!</v>
      </c>
      <c r="U439" s="12" t="s">
        <v>72</v>
      </c>
      <c r="V439" s="8" t="e">
        <f t="shared" si="168"/>
        <v>#VALUE!</v>
      </c>
      <c r="X439" s="13" t="str">
        <f t="shared" si="157"/>
        <v xml:space="preserve"> </v>
      </c>
      <c r="Y439" s="8" t="e">
        <f t="shared" si="169"/>
        <v>#VALUE!</v>
      </c>
      <c r="AA439" s="14" t="e">
        <f t="shared" ca="1" si="170"/>
        <v>#VALUE!</v>
      </c>
      <c r="AB439" s="14" t="e">
        <f t="shared" ca="1" si="171"/>
        <v>#VALUE!</v>
      </c>
      <c r="AC439" s="14" t="e">
        <f t="shared" ca="1" si="172"/>
        <v>#VALUE!</v>
      </c>
      <c r="AD439" s="8" t="e">
        <f t="shared" ca="1" si="173"/>
        <v>#VALUE!</v>
      </c>
      <c r="AE439" s="8" t="e">
        <f t="shared" ca="1" si="174"/>
        <v>#VALUE!</v>
      </c>
      <c r="AF439" s="8" t="e">
        <f t="shared" ca="1" si="175"/>
        <v>#VALUE!</v>
      </c>
    </row>
    <row r="440" spans="1:32" x14ac:dyDescent="0.3">
      <c r="A440" s="35">
        <f>IF(Замеры!B436=0, " ", Замеры!B436)</f>
        <v>433</v>
      </c>
      <c r="B440" s="49" t="str">
        <f>Замеры!G436</f>
        <v xml:space="preserve">Группа от QF </v>
      </c>
      <c r="C440" s="49" t="str">
        <f>IF(Замеры!J436=0, " ", Замеры!J436)</f>
        <v xml:space="preserve"> </v>
      </c>
      <c r="D440" s="49" t="str">
        <f>IF(O440=0, " ", CONCATENATE(Замеры!T436,Замеры!U436,Замеры!V436,Замеры!W436,Замеры!AB436))</f>
        <v xml:space="preserve"> </v>
      </c>
      <c r="E440" s="49" t="str">
        <f>IF(Замеры!L436=0, " ", Замеры!L436)</f>
        <v xml:space="preserve"> </v>
      </c>
      <c r="F440" s="49" t="e">
        <f t="shared" si="158"/>
        <v>#VALUE!</v>
      </c>
      <c r="G440" s="51" t="str">
        <f t="shared" si="159"/>
        <v>-</v>
      </c>
      <c r="H440" s="52" t="str">
        <f t="shared" si="160"/>
        <v>-</v>
      </c>
      <c r="I440" s="51" t="str">
        <f t="shared" si="161"/>
        <v>-</v>
      </c>
      <c r="J440" s="29" t="str">
        <f t="shared" si="162"/>
        <v>-</v>
      </c>
      <c r="K440" s="46" t="str">
        <f t="shared" si="163"/>
        <v>-</v>
      </c>
      <c r="L440" s="29" t="str">
        <f t="shared" si="164"/>
        <v>-</v>
      </c>
      <c r="M440" s="29" t="str">
        <f t="shared" si="165"/>
        <v xml:space="preserve"> </v>
      </c>
      <c r="N440" s="29" t="str">
        <f t="shared" ca="1" si="166"/>
        <v xml:space="preserve"> </v>
      </c>
      <c r="O440" s="8">
        <f>Замеры!R436</f>
        <v>0</v>
      </c>
      <c r="P440" s="8" t="b">
        <f t="shared" si="154"/>
        <v>1</v>
      </c>
      <c r="Q440" s="8" t="b">
        <f t="shared" si="155"/>
        <v>1</v>
      </c>
      <c r="R440" s="8" t="b">
        <f t="shared" si="156"/>
        <v>1</v>
      </c>
      <c r="S440" s="8" t="s">
        <v>72</v>
      </c>
      <c r="T440" s="8" t="e">
        <f t="shared" si="167"/>
        <v>#VALUE!</v>
      </c>
      <c r="U440" s="12" t="s">
        <v>72</v>
      </c>
      <c r="V440" s="8" t="e">
        <f t="shared" si="168"/>
        <v>#VALUE!</v>
      </c>
      <c r="X440" s="13" t="str">
        <f t="shared" si="157"/>
        <v xml:space="preserve"> </v>
      </c>
      <c r="Y440" s="8" t="e">
        <f t="shared" si="169"/>
        <v>#VALUE!</v>
      </c>
      <c r="AA440" s="14" t="e">
        <f t="shared" ca="1" si="170"/>
        <v>#VALUE!</v>
      </c>
      <c r="AB440" s="14" t="e">
        <f t="shared" ca="1" si="171"/>
        <v>#VALUE!</v>
      </c>
      <c r="AC440" s="14" t="e">
        <f t="shared" ca="1" si="172"/>
        <v>#VALUE!</v>
      </c>
      <c r="AD440" s="8" t="e">
        <f t="shared" ca="1" si="173"/>
        <v>#VALUE!</v>
      </c>
      <c r="AE440" s="8" t="e">
        <f t="shared" ca="1" si="174"/>
        <v>#VALUE!</v>
      </c>
      <c r="AF440" s="8" t="e">
        <f t="shared" ca="1" si="175"/>
        <v>#VALUE!</v>
      </c>
    </row>
    <row r="441" spans="1:32" x14ac:dyDescent="0.3">
      <c r="A441" s="35">
        <f>IF(Замеры!B437=0, " ", Замеры!B437)</f>
        <v>434</v>
      </c>
      <c r="B441" s="49" t="str">
        <f>Замеры!G437</f>
        <v xml:space="preserve">Группа от QF </v>
      </c>
      <c r="C441" s="49" t="str">
        <f>IF(Замеры!J437=0, " ", Замеры!J437)</f>
        <v xml:space="preserve"> </v>
      </c>
      <c r="D441" s="49" t="str">
        <f>IF(O441=0, " ", CONCATENATE(Замеры!T437,Замеры!U437,Замеры!V437,Замеры!W437,Замеры!AB437))</f>
        <v xml:space="preserve"> </v>
      </c>
      <c r="E441" s="49" t="str">
        <f>IF(Замеры!L437=0, " ", Замеры!L437)</f>
        <v xml:space="preserve"> </v>
      </c>
      <c r="F441" s="49" t="e">
        <f t="shared" si="158"/>
        <v>#VALUE!</v>
      </c>
      <c r="G441" s="51" t="str">
        <f t="shared" si="159"/>
        <v>-</v>
      </c>
      <c r="H441" s="52" t="str">
        <f t="shared" si="160"/>
        <v>-</v>
      </c>
      <c r="I441" s="51" t="str">
        <f t="shared" si="161"/>
        <v>-</v>
      </c>
      <c r="J441" s="29" t="str">
        <f t="shared" si="162"/>
        <v>-</v>
      </c>
      <c r="K441" s="46" t="str">
        <f t="shared" si="163"/>
        <v>-</v>
      </c>
      <c r="L441" s="29" t="str">
        <f t="shared" si="164"/>
        <v>-</v>
      </c>
      <c r="M441" s="29" t="str">
        <f t="shared" si="165"/>
        <v xml:space="preserve"> </v>
      </c>
      <c r="N441" s="29" t="str">
        <f t="shared" ca="1" si="166"/>
        <v xml:space="preserve"> </v>
      </c>
      <c r="O441" s="8">
        <f>Замеры!R437</f>
        <v>0</v>
      </c>
      <c r="P441" s="8" t="b">
        <f t="shared" si="154"/>
        <v>1</v>
      </c>
      <c r="Q441" s="8" t="b">
        <f t="shared" si="155"/>
        <v>1</v>
      </c>
      <c r="R441" s="8" t="b">
        <f t="shared" si="156"/>
        <v>1</v>
      </c>
      <c r="S441" s="8" t="s">
        <v>72</v>
      </c>
      <c r="T441" s="8" t="e">
        <f t="shared" si="167"/>
        <v>#VALUE!</v>
      </c>
      <c r="U441" s="12" t="s">
        <v>72</v>
      </c>
      <c r="V441" s="8" t="e">
        <f t="shared" si="168"/>
        <v>#VALUE!</v>
      </c>
      <c r="X441" s="13" t="str">
        <f t="shared" si="157"/>
        <v xml:space="preserve"> </v>
      </c>
      <c r="Y441" s="8" t="e">
        <f t="shared" si="169"/>
        <v>#VALUE!</v>
      </c>
      <c r="AA441" s="14" t="e">
        <f t="shared" ca="1" si="170"/>
        <v>#VALUE!</v>
      </c>
      <c r="AB441" s="14" t="e">
        <f t="shared" ca="1" si="171"/>
        <v>#VALUE!</v>
      </c>
      <c r="AC441" s="14" t="e">
        <f t="shared" ca="1" si="172"/>
        <v>#VALUE!</v>
      </c>
      <c r="AD441" s="8" t="e">
        <f t="shared" ca="1" si="173"/>
        <v>#VALUE!</v>
      </c>
      <c r="AE441" s="8" t="e">
        <f t="shared" ca="1" si="174"/>
        <v>#VALUE!</v>
      </c>
      <c r="AF441" s="8" t="e">
        <f t="shared" ca="1" si="175"/>
        <v>#VALUE!</v>
      </c>
    </row>
    <row r="442" spans="1:32" x14ac:dyDescent="0.3">
      <c r="A442" s="35">
        <f>IF(Замеры!B438=0, " ", Замеры!B438)</f>
        <v>435</v>
      </c>
      <c r="B442" s="49" t="str">
        <f>Замеры!G438</f>
        <v xml:space="preserve">Группа от QF </v>
      </c>
      <c r="C442" s="49" t="str">
        <f>IF(Замеры!J438=0, " ", Замеры!J438)</f>
        <v xml:space="preserve"> </v>
      </c>
      <c r="D442" s="49" t="str">
        <f>IF(O442=0, " ", CONCATENATE(Замеры!T438,Замеры!U438,Замеры!V438,Замеры!W438,Замеры!AB438))</f>
        <v xml:space="preserve"> </v>
      </c>
      <c r="E442" s="49" t="str">
        <f>IF(Замеры!L438=0, " ", Замеры!L438)</f>
        <v xml:space="preserve"> </v>
      </c>
      <c r="F442" s="49" t="e">
        <f t="shared" si="158"/>
        <v>#VALUE!</v>
      </c>
      <c r="G442" s="51" t="str">
        <f t="shared" si="159"/>
        <v>-</v>
      </c>
      <c r="H442" s="52" t="str">
        <f t="shared" si="160"/>
        <v>-</v>
      </c>
      <c r="I442" s="51" t="str">
        <f t="shared" si="161"/>
        <v>-</v>
      </c>
      <c r="J442" s="29" t="str">
        <f t="shared" si="162"/>
        <v>-</v>
      </c>
      <c r="K442" s="46" t="str">
        <f t="shared" si="163"/>
        <v>-</v>
      </c>
      <c r="L442" s="29" t="str">
        <f t="shared" si="164"/>
        <v>-</v>
      </c>
      <c r="M442" s="29" t="str">
        <f t="shared" si="165"/>
        <v xml:space="preserve"> </v>
      </c>
      <c r="N442" s="29" t="str">
        <f t="shared" ca="1" si="166"/>
        <v xml:space="preserve"> </v>
      </c>
      <c r="O442" s="8">
        <f>Замеры!R438</f>
        <v>0</v>
      </c>
      <c r="P442" s="8" t="b">
        <f t="shared" si="154"/>
        <v>1</v>
      </c>
      <c r="Q442" s="8" t="b">
        <f t="shared" si="155"/>
        <v>1</v>
      </c>
      <c r="R442" s="8" t="b">
        <f t="shared" si="156"/>
        <v>1</v>
      </c>
      <c r="S442" s="8" t="s">
        <v>72</v>
      </c>
      <c r="T442" s="8" t="e">
        <f t="shared" si="167"/>
        <v>#VALUE!</v>
      </c>
      <c r="U442" s="12" t="s">
        <v>72</v>
      </c>
      <c r="V442" s="8" t="e">
        <f t="shared" si="168"/>
        <v>#VALUE!</v>
      </c>
      <c r="X442" s="13" t="str">
        <f t="shared" si="157"/>
        <v xml:space="preserve"> </v>
      </c>
      <c r="Y442" s="8" t="e">
        <f t="shared" si="169"/>
        <v>#VALUE!</v>
      </c>
      <c r="AA442" s="14" t="e">
        <f t="shared" ca="1" si="170"/>
        <v>#VALUE!</v>
      </c>
      <c r="AB442" s="14" t="e">
        <f t="shared" ca="1" si="171"/>
        <v>#VALUE!</v>
      </c>
      <c r="AC442" s="14" t="e">
        <f t="shared" ca="1" si="172"/>
        <v>#VALUE!</v>
      </c>
      <c r="AD442" s="8" t="e">
        <f t="shared" ca="1" si="173"/>
        <v>#VALUE!</v>
      </c>
      <c r="AE442" s="8" t="e">
        <f t="shared" ca="1" si="174"/>
        <v>#VALUE!</v>
      </c>
      <c r="AF442" s="8" t="e">
        <f t="shared" ca="1" si="175"/>
        <v>#VALUE!</v>
      </c>
    </row>
    <row r="443" spans="1:32" x14ac:dyDescent="0.3">
      <c r="A443" s="35">
        <f>IF(Замеры!B439=0, " ", Замеры!B439)</f>
        <v>436</v>
      </c>
      <c r="B443" s="49" t="str">
        <f>Замеры!G439</f>
        <v xml:space="preserve">Группа от QF </v>
      </c>
      <c r="C443" s="49" t="str">
        <f>IF(Замеры!J439=0, " ", Замеры!J439)</f>
        <v xml:space="preserve"> </v>
      </c>
      <c r="D443" s="49" t="str">
        <f>IF(O443=0, " ", CONCATENATE(Замеры!T439,Замеры!U439,Замеры!V439,Замеры!W439,Замеры!AB439))</f>
        <v xml:space="preserve"> </v>
      </c>
      <c r="E443" s="49" t="str">
        <f>IF(Замеры!L439=0, " ", Замеры!L439)</f>
        <v xml:space="preserve"> </v>
      </c>
      <c r="F443" s="49" t="e">
        <f t="shared" si="158"/>
        <v>#VALUE!</v>
      </c>
      <c r="G443" s="51" t="str">
        <f t="shared" si="159"/>
        <v>-</v>
      </c>
      <c r="H443" s="52" t="str">
        <f t="shared" si="160"/>
        <v>-</v>
      </c>
      <c r="I443" s="51" t="str">
        <f t="shared" si="161"/>
        <v>-</v>
      </c>
      <c r="J443" s="29" t="str">
        <f t="shared" si="162"/>
        <v>-</v>
      </c>
      <c r="K443" s="46" t="str">
        <f t="shared" si="163"/>
        <v>-</v>
      </c>
      <c r="L443" s="29" t="str">
        <f t="shared" si="164"/>
        <v>-</v>
      </c>
      <c r="M443" s="29" t="str">
        <f t="shared" si="165"/>
        <v xml:space="preserve"> </v>
      </c>
      <c r="N443" s="29" t="str">
        <f t="shared" ca="1" si="166"/>
        <v xml:space="preserve"> </v>
      </c>
      <c r="O443" s="8">
        <f>Замеры!R439</f>
        <v>0</v>
      </c>
      <c r="P443" s="8" t="b">
        <f t="shared" si="154"/>
        <v>1</v>
      </c>
      <c r="Q443" s="8" t="b">
        <f t="shared" si="155"/>
        <v>1</v>
      </c>
      <c r="R443" s="8" t="b">
        <f t="shared" si="156"/>
        <v>1</v>
      </c>
      <c r="S443" s="8" t="s">
        <v>72</v>
      </c>
      <c r="T443" s="8" t="e">
        <f t="shared" si="167"/>
        <v>#VALUE!</v>
      </c>
      <c r="U443" s="12" t="s">
        <v>72</v>
      </c>
      <c r="V443" s="8" t="e">
        <f t="shared" si="168"/>
        <v>#VALUE!</v>
      </c>
      <c r="X443" s="13" t="str">
        <f t="shared" si="157"/>
        <v xml:space="preserve"> </v>
      </c>
      <c r="Y443" s="8" t="e">
        <f t="shared" si="169"/>
        <v>#VALUE!</v>
      </c>
      <c r="AA443" s="14" t="e">
        <f t="shared" ca="1" si="170"/>
        <v>#VALUE!</v>
      </c>
      <c r="AB443" s="14" t="e">
        <f t="shared" ca="1" si="171"/>
        <v>#VALUE!</v>
      </c>
      <c r="AC443" s="14" t="e">
        <f t="shared" ca="1" si="172"/>
        <v>#VALUE!</v>
      </c>
      <c r="AD443" s="8" t="e">
        <f t="shared" ca="1" si="173"/>
        <v>#VALUE!</v>
      </c>
      <c r="AE443" s="8" t="e">
        <f t="shared" ca="1" si="174"/>
        <v>#VALUE!</v>
      </c>
      <c r="AF443" s="8" t="e">
        <f t="shared" ca="1" si="175"/>
        <v>#VALUE!</v>
      </c>
    </row>
    <row r="444" spans="1:32" x14ac:dyDescent="0.3">
      <c r="A444" s="35">
        <f>IF(Замеры!B440=0, " ", Замеры!B440)</f>
        <v>437</v>
      </c>
      <c r="B444" s="49" t="str">
        <f>Замеры!G440</f>
        <v xml:space="preserve">Группа от QF </v>
      </c>
      <c r="C444" s="49" t="str">
        <f>IF(Замеры!J440=0, " ", Замеры!J440)</f>
        <v xml:space="preserve"> </v>
      </c>
      <c r="D444" s="49" t="str">
        <f>IF(O444=0, " ", CONCATENATE(Замеры!T440,Замеры!U440,Замеры!V440,Замеры!W440,Замеры!AB440))</f>
        <v xml:space="preserve"> </v>
      </c>
      <c r="E444" s="49" t="str">
        <f>IF(Замеры!L440=0, " ", Замеры!L440)</f>
        <v xml:space="preserve"> </v>
      </c>
      <c r="F444" s="49" t="e">
        <f t="shared" si="158"/>
        <v>#VALUE!</v>
      </c>
      <c r="G444" s="51" t="str">
        <f t="shared" si="159"/>
        <v>-</v>
      </c>
      <c r="H444" s="52" t="str">
        <f t="shared" si="160"/>
        <v>-</v>
      </c>
      <c r="I444" s="51" t="str">
        <f t="shared" si="161"/>
        <v>-</v>
      </c>
      <c r="J444" s="29" t="str">
        <f t="shared" si="162"/>
        <v>-</v>
      </c>
      <c r="K444" s="46" t="str">
        <f t="shared" si="163"/>
        <v>-</v>
      </c>
      <c r="L444" s="29" t="str">
        <f t="shared" si="164"/>
        <v>-</v>
      </c>
      <c r="M444" s="29" t="str">
        <f t="shared" si="165"/>
        <v xml:space="preserve"> </v>
      </c>
      <c r="N444" s="29" t="str">
        <f t="shared" ca="1" si="166"/>
        <v xml:space="preserve"> </v>
      </c>
      <c r="O444" s="8">
        <f>Замеры!R440</f>
        <v>0</v>
      </c>
      <c r="P444" s="8" t="b">
        <f t="shared" si="154"/>
        <v>1</v>
      </c>
      <c r="Q444" s="8" t="b">
        <f t="shared" si="155"/>
        <v>1</v>
      </c>
      <c r="R444" s="8" t="b">
        <f t="shared" si="156"/>
        <v>1</v>
      </c>
      <c r="S444" s="8" t="s">
        <v>72</v>
      </c>
      <c r="T444" s="8" t="e">
        <f t="shared" si="167"/>
        <v>#VALUE!</v>
      </c>
      <c r="U444" s="12" t="s">
        <v>72</v>
      </c>
      <c r="V444" s="8" t="e">
        <f t="shared" si="168"/>
        <v>#VALUE!</v>
      </c>
      <c r="X444" s="13" t="str">
        <f t="shared" si="157"/>
        <v xml:space="preserve"> </v>
      </c>
      <c r="Y444" s="8" t="e">
        <f t="shared" si="169"/>
        <v>#VALUE!</v>
      </c>
      <c r="AA444" s="14" t="e">
        <f t="shared" ca="1" si="170"/>
        <v>#VALUE!</v>
      </c>
      <c r="AB444" s="14" t="e">
        <f t="shared" ca="1" si="171"/>
        <v>#VALUE!</v>
      </c>
      <c r="AC444" s="14" t="e">
        <f t="shared" ca="1" si="172"/>
        <v>#VALUE!</v>
      </c>
      <c r="AD444" s="8" t="e">
        <f t="shared" ca="1" si="173"/>
        <v>#VALUE!</v>
      </c>
      <c r="AE444" s="8" t="e">
        <f t="shared" ca="1" si="174"/>
        <v>#VALUE!</v>
      </c>
      <c r="AF444" s="8" t="e">
        <f t="shared" ca="1" si="175"/>
        <v>#VALUE!</v>
      </c>
    </row>
    <row r="445" spans="1:32" x14ac:dyDescent="0.3">
      <c r="A445" s="35">
        <f>IF(Замеры!B441=0, " ", Замеры!B441)</f>
        <v>438</v>
      </c>
      <c r="B445" s="49" t="str">
        <f>Замеры!G441</f>
        <v xml:space="preserve">Группа от QF </v>
      </c>
      <c r="C445" s="49" t="str">
        <f>IF(Замеры!J441=0, " ", Замеры!J441)</f>
        <v xml:space="preserve"> </v>
      </c>
      <c r="D445" s="49" t="str">
        <f>IF(O445=0, " ", CONCATENATE(Замеры!T441,Замеры!U441,Замеры!V441,Замеры!W441,Замеры!AB441))</f>
        <v xml:space="preserve"> </v>
      </c>
      <c r="E445" s="49" t="str">
        <f>IF(Замеры!L441=0, " ", Замеры!L441)</f>
        <v xml:space="preserve"> </v>
      </c>
      <c r="F445" s="49" t="e">
        <f t="shared" si="158"/>
        <v>#VALUE!</v>
      </c>
      <c r="G445" s="51" t="str">
        <f t="shared" si="159"/>
        <v>-</v>
      </c>
      <c r="H445" s="52" t="str">
        <f t="shared" si="160"/>
        <v>-</v>
      </c>
      <c r="I445" s="51" t="str">
        <f t="shared" si="161"/>
        <v>-</v>
      </c>
      <c r="J445" s="29" t="str">
        <f t="shared" si="162"/>
        <v>-</v>
      </c>
      <c r="K445" s="46" t="str">
        <f t="shared" si="163"/>
        <v>-</v>
      </c>
      <c r="L445" s="29" t="str">
        <f t="shared" si="164"/>
        <v>-</v>
      </c>
      <c r="M445" s="29" t="str">
        <f t="shared" si="165"/>
        <v xml:space="preserve"> </v>
      </c>
      <c r="N445" s="29" t="str">
        <f t="shared" ca="1" si="166"/>
        <v xml:space="preserve"> </v>
      </c>
      <c r="O445" s="8">
        <f>Замеры!R441</f>
        <v>0</v>
      </c>
      <c r="P445" s="8" t="b">
        <f t="shared" si="154"/>
        <v>1</v>
      </c>
      <c r="Q445" s="8" t="b">
        <f t="shared" si="155"/>
        <v>1</v>
      </c>
      <c r="R445" s="8" t="b">
        <f t="shared" si="156"/>
        <v>1</v>
      </c>
      <c r="S445" s="8" t="s">
        <v>72</v>
      </c>
      <c r="T445" s="8" t="e">
        <f t="shared" si="167"/>
        <v>#VALUE!</v>
      </c>
      <c r="U445" s="12" t="s">
        <v>72</v>
      </c>
      <c r="V445" s="8" t="e">
        <f t="shared" si="168"/>
        <v>#VALUE!</v>
      </c>
      <c r="X445" s="13" t="str">
        <f t="shared" si="157"/>
        <v xml:space="preserve"> </v>
      </c>
      <c r="Y445" s="8" t="e">
        <f t="shared" si="169"/>
        <v>#VALUE!</v>
      </c>
      <c r="AA445" s="14" t="e">
        <f t="shared" ca="1" si="170"/>
        <v>#VALUE!</v>
      </c>
      <c r="AB445" s="14" t="e">
        <f t="shared" ca="1" si="171"/>
        <v>#VALUE!</v>
      </c>
      <c r="AC445" s="14" t="e">
        <f t="shared" ca="1" si="172"/>
        <v>#VALUE!</v>
      </c>
      <c r="AD445" s="8" t="e">
        <f t="shared" ca="1" si="173"/>
        <v>#VALUE!</v>
      </c>
      <c r="AE445" s="8" t="e">
        <f t="shared" ca="1" si="174"/>
        <v>#VALUE!</v>
      </c>
      <c r="AF445" s="8" t="e">
        <f t="shared" ca="1" si="175"/>
        <v>#VALUE!</v>
      </c>
    </row>
    <row r="446" spans="1:32" x14ac:dyDescent="0.3">
      <c r="A446" s="35">
        <f>IF(Замеры!B442=0, " ", Замеры!B442)</f>
        <v>439</v>
      </c>
      <c r="B446" s="49" t="str">
        <f>Замеры!G442</f>
        <v xml:space="preserve">Группа от QF </v>
      </c>
      <c r="C446" s="49" t="str">
        <f>IF(Замеры!J442=0, " ", Замеры!J442)</f>
        <v xml:space="preserve"> </v>
      </c>
      <c r="D446" s="49" t="str">
        <f>IF(O446=0, " ", CONCATENATE(Замеры!T442,Замеры!U442,Замеры!V442,Замеры!W442,Замеры!AB442))</f>
        <v xml:space="preserve"> </v>
      </c>
      <c r="E446" s="49" t="str">
        <f>IF(Замеры!L442=0, " ", Замеры!L442)</f>
        <v xml:space="preserve"> </v>
      </c>
      <c r="F446" s="49" t="e">
        <f t="shared" si="158"/>
        <v>#VALUE!</v>
      </c>
      <c r="G446" s="51" t="str">
        <f t="shared" si="159"/>
        <v>-</v>
      </c>
      <c r="H446" s="52" t="str">
        <f t="shared" si="160"/>
        <v>-</v>
      </c>
      <c r="I446" s="51" t="str">
        <f t="shared" si="161"/>
        <v>-</v>
      </c>
      <c r="J446" s="29" t="str">
        <f t="shared" si="162"/>
        <v>-</v>
      </c>
      <c r="K446" s="46" t="str">
        <f t="shared" si="163"/>
        <v>-</v>
      </c>
      <c r="L446" s="29" t="str">
        <f t="shared" si="164"/>
        <v>-</v>
      </c>
      <c r="M446" s="29" t="str">
        <f t="shared" si="165"/>
        <v xml:space="preserve"> </v>
      </c>
      <c r="N446" s="29" t="str">
        <f t="shared" ca="1" si="166"/>
        <v xml:space="preserve"> </v>
      </c>
      <c r="O446" s="8">
        <f>Замеры!R442</f>
        <v>0</v>
      </c>
      <c r="P446" s="8" t="b">
        <f t="shared" si="154"/>
        <v>1</v>
      </c>
      <c r="Q446" s="8" t="b">
        <f t="shared" si="155"/>
        <v>1</v>
      </c>
      <c r="R446" s="8" t="b">
        <f t="shared" si="156"/>
        <v>1</v>
      </c>
      <c r="S446" s="8" t="s">
        <v>72</v>
      </c>
      <c r="T446" s="8" t="e">
        <f t="shared" si="167"/>
        <v>#VALUE!</v>
      </c>
      <c r="U446" s="12" t="s">
        <v>72</v>
      </c>
      <c r="V446" s="8" t="e">
        <f t="shared" si="168"/>
        <v>#VALUE!</v>
      </c>
      <c r="X446" s="13" t="str">
        <f t="shared" si="157"/>
        <v xml:space="preserve"> </v>
      </c>
      <c r="Y446" s="8" t="e">
        <f t="shared" si="169"/>
        <v>#VALUE!</v>
      </c>
      <c r="AA446" s="14" t="e">
        <f t="shared" ca="1" si="170"/>
        <v>#VALUE!</v>
      </c>
      <c r="AB446" s="14" t="e">
        <f t="shared" ca="1" si="171"/>
        <v>#VALUE!</v>
      </c>
      <c r="AC446" s="14" t="e">
        <f t="shared" ca="1" si="172"/>
        <v>#VALUE!</v>
      </c>
      <c r="AD446" s="8" t="e">
        <f t="shared" ca="1" si="173"/>
        <v>#VALUE!</v>
      </c>
      <c r="AE446" s="8" t="e">
        <f t="shared" ca="1" si="174"/>
        <v>#VALUE!</v>
      </c>
      <c r="AF446" s="8" t="e">
        <f t="shared" ca="1" si="175"/>
        <v>#VALUE!</v>
      </c>
    </row>
    <row r="447" spans="1:32" x14ac:dyDescent="0.3">
      <c r="A447" s="35">
        <f>IF(Замеры!B443=0, " ", Замеры!B443)</f>
        <v>440</v>
      </c>
      <c r="B447" s="49" t="str">
        <f>Замеры!G443</f>
        <v xml:space="preserve">Группа от QF </v>
      </c>
      <c r="C447" s="49" t="str">
        <f>IF(Замеры!J443=0, " ", Замеры!J443)</f>
        <v xml:space="preserve"> </v>
      </c>
      <c r="D447" s="49" t="str">
        <f>IF(O447=0, " ", CONCATENATE(Замеры!T443,Замеры!U443,Замеры!V443,Замеры!W443,Замеры!AB443))</f>
        <v xml:space="preserve"> </v>
      </c>
      <c r="E447" s="49" t="str">
        <f>IF(Замеры!L443=0, " ", Замеры!L443)</f>
        <v xml:space="preserve"> </v>
      </c>
      <c r="F447" s="49" t="e">
        <f t="shared" si="158"/>
        <v>#VALUE!</v>
      </c>
      <c r="G447" s="51" t="str">
        <f t="shared" si="159"/>
        <v>-</v>
      </c>
      <c r="H447" s="52" t="str">
        <f t="shared" si="160"/>
        <v>-</v>
      </c>
      <c r="I447" s="51" t="str">
        <f t="shared" si="161"/>
        <v>-</v>
      </c>
      <c r="J447" s="29" t="str">
        <f t="shared" si="162"/>
        <v>-</v>
      </c>
      <c r="K447" s="46" t="str">
        <f t="shared" si="163"/>
        <v>-</v>
      </c>
      <c r="L447" s="29" t="str">
        <f t="shared" si="164"/>
        <v>-</v>
      </c>
      <c r="M447" s="29" t="str">
        <f t="shared" si="165"/>
        <v xml:space="preserve"> </v>
      </c>
      <c r="N447" s="29" t="str">
        <f t="shared" ca="1" si="166"/>
        <v xml:space="preserve"> </v>
      </c>
      <c r="O447" s="8">
        <f>Замеры!R443</f>
        <v>0</v>
      </c>
      <c r="P447" s="8" t="b">
        <f t="shared" si="154"/>
        <v>1</v>
      </c>
      <c r="Q447" s="8" t="b">
        <f t="shared" si="155"/>
        <v>1</v>
      </c>
      <c r="R447" s="8" t="b">
        <f t="shared" si="156"/>
        <v>1</v>
      </c>
      <c r="S447" s="8" t="s">
        <v>72</v>
      </c>
      <c r="T447" s="8" t="e">
        <f t="shared" si="167"/>
        <v>#VALUE!</v>
      </c>
      <c r="U447" s="12" t="s">
        <v>72</v>
      </c>
      <c r="V447" s="8" t="e">
        <f t="shared" si="168"/>
        <v>#VALUE!</v>
      </c>
      <c r="X447" s="13" t="str">
        <f t="shared" si="157"/>
        <v xml:space="preserve"> </v>
      </c>
      <c r="Y447" s="8" t="e">
        <f t="shared" si="169"/>
        <v>#VALUE!</v>
      </c>
      <c r="AA447" s="14" t="e">
        <f t="shared" ca="1" si="170"/>
        <v>#VALUE!</v>
      </c>
      <c r="AB447" s="14" t="e">
        <f t="shared" ca="1" si="171"/>
        <v>#VALUE!</v>
      </c>
      <c r="AC447" s="14" t="e">
        <f t="shared" ca="1" si="172"/>
        <v>#VALUE!</v>
      </c>
      <c r="AD447" s="8" t="e">
        <f t="shared" ca="1" si="173"/>
        <v>#VALUE!</v>
      </c>
      <c r="AE447" s="8" t="e">
        <f t="shared" ca="1" si="174"/>
        <v>#VALUE!</v>
      </c>
      <c r="AF447" s="8" t="e">
        <f t="shared" ca="1" si="175"/>
        <v>#VALUE!</v>
      </c>
    </row>
    <row r="448" spans="1:32" x14ac:dyDescent="0.3">
      <c r="A448" s="35">
        <f>IF(Замеры!B444=0, " ", Замеры!B444)</f>
        <v>441</v>
      </c>
      <c r="B448" s="49" t="str">
        <f>Замеры!G444</f>
        <v xml:space="preserve">Группа от QF </v>
      </c>
      <c r="C448" s="49" t="str">
        <f>IF(Замеры!J444=0, " ", Замеры!J444)</f>
        <v xml:space="preserve"> </v>
      </c>
      <c r="D448" s="49" t="str">
        <f>IF(O448=0, " ", CONCATENATE(Замеры!T444,Замеры!U444,Замеры!V444,Замеры!W444,Замеры!AB444))</f>
        <v xml:space="preserve"> </v>
      </c>
      <c r="E448" s="49" t="str">
        <f>IF(Замеры!L444=0, " ", Замеры!L444)</f>
        <v xml:space="preserve"> </v>
      </c>
      <c r="F448" s="49" t="e">
        <f t="shared" si="158"/>
        <v>#VALUE!</v>
      </c>
      <c r="G448" s="51" t="str">
        <f t="shared" si="159"/>
        <v>-</v>
      </c>
      <c r="H448" s="52" t="str">
        <f t="shared" si="160"/>
        <v>-</v>
      </c>
      <c r="I448" s="51" t="str">
        <f t="shared" si="161"/>
        <v>-</v>
      </c>
      <c r="J448" s="29" t="str">
        <f t="shared" si="162"/>
        <v>-</v>
      </c>
      <c r="K448" s="46" t="str">
        <f t="shared" si="163"/>
        <v>-</v>
      </c>
      <c r="L448" s="29" t="str">
        <f t="shared" si="164"/>
        <v>-</v>
      </c>
      <c r="M448" s="29" t="str">
        <f t="shared" si="165"/>
        <v xml:space="preserve"> </v>
      </c>
      <c r="N448" s="29" t="str">
        <f t="shared" ca="1" si="166"/>
        <v xml:space="preserve"> </v>
      </c>
      <c r="O448" s="8">
        <f>Замеры!R444</f>
        <v>0</v>
      </c>
      <c r="P448" s="8" t="b">
        <f t="shared" si="154"/>
        <v>1</v>
      </c>
      <c r="Q448" s="8" t="b">
        <f t="shared" si="155"/>
        <v>1</v>
      </c>
      <c r="R448" s="8" t="b">
        <f t="shared" si="156"/>
        <v>1</v>
      </c>
      <c r="S448" s="8" t="s">
        <v>72</v>
      </c>
      <c r="T448" s="8" t="e">
        <f t="shared" si="167"/>
        <v>#VALUE!</v>
      </c>
      <c r="U448" s="12" t="s">
        <v>72</v>
      </c>
      <c r="V448" s="8" t="e">
        <f t="shared" si="168"/>
        <v>#VALUE!</v>
      </c>
      <c r="X448" s="13" t="str">
        <f t="shared" si="157"/>
        <v xml:space="preserve"> </v>
      </c>
      <c r="Y448" s="8" t="e">
        <f t="shared" si="169"/>
        <v>#VALUE!</v>
      </c>
      <c r="AA448" s="14" t="e">
        <f t="shared" ca="1" si="170"/>
        <v>#VALUE!</v>
      </c>
      <c r="AB448" s="14" t="e">
        <f t="shared" ca="1" si="171"/>
        <v>#VALUE!</v>
      </c>
      <c r="AC448" s="14" t="e">
        <f t="shared" ca="1" si="172"/>
        <v>#VALUE!</v>
      </c>
      <c r="AD448" s="8" t="e">
        <f t="shared" ca="1" si="173"/>
        <v>#VALUE!</v>
      </c>
      <c r="AE448" s="8" t="e">
        <f t="shared" ca="1" si="174"/>
        <v>#VALUE!</v>
      </c>
      <c r="AF448" s="8" t="e">
        <f t="shared" ca="1" si="175"/>
        <v>#VALUE!</v>
      </c>
    </row>
    <row r="449" spans="1:32" x14ac:dyDescent="0.3">
      <c r="A449" s="35">
        <f>IF(Замеры!B445=0, " ", Замеры!B445)</f>
        <v>442</v>
      </c>
      <c r="B449" s="49" t="str">
        <f>Замеры!G445</f>
        <v xml:space="preserve">Группа от QF </v>
      </c>
      <c r="C449" s="49" t="str">
        <f>IF(Замеры!J445=0, " ", Замеры!J445)</f>
        <v xml:space="preserve"> </v>
      </c>
      <c r="D449" s="49" t="str">
        <f>IF(O449=0, " ", CONCATENATE(Замеры!T445,Замеры!U445,Замеры!V445,Замеры!W445,Замеры!AB445))</f>
        <v xml:space="preserve"> </v>
      </c>
      <c r="E449" s="49" t="str">
        <f>IF(Замеры!L445=0, " ", Замеры!L445)</f>
        <v xml:space="preserve"> </v>
      </c>
      <c r="F449" s="49" t="e">
        <f t="shared" si="158"/>
        <v>#VALUE!</v>
      </c>
      <c r="G449" s="51" t="str">
        <f t="shared" si="159"/>
        <v>-</v>
      </c>
      <c r="H449" s="52" t="str">
        <f t="shared" si="160"/>
        <v>-</v>
      </c>
      <c r="I449" s="51" t="str">
        <f t="shared" si="161"/>
        <v>-</v>
      </c>
      <c r="J449" s="29" t="str">
        <f t="shared" si="162"/>
        <v>-</v>
      </c>
      <c r="K449" s="46" t="str">
        <f t="shared" si="163"/>
        <v>-</v>
      </c>
      <c r="L449" s="29" t="str">
        <f t="shared" si="164"/>
        <v>-</v>
      </c>
      <c r="M449" s="29" t="str">
        <f t="shared" si="165"/>
        <v xml:space="preserve"> </v>
      </c>
      <c r="N449" s="29" t="str">
        <f t="shared" ca="1" si="166"/>
        <v xml:space="preserve"> </v>
      </c>
      <c r="O449" s="8">
        <f>Замеры!R445</f>
        <v>0</v>
      </c>
      <c r="P449" s="8" t="b">
        <f t="shared" si="154"/>
        <v>1</v>
      </c>
      <c r="Q449" s="8" t="b">
        <f t="shared" si="155"/>
        <v>1</v>
      </c>
      <c r="R449" s="8" t="b">
        <f t="shared" si="156"/>
        <v>1</v>
      </c>
      <c r="S449" s="8" t="s">
        <v>72</v>
      </c>
      <c r="T449" s="8" t="e">
        <f t="shared" si="167"/>
        <v>#VALUE!</v>
      </c>
      <c r="U449" s="12" t="s">
        <v>72</v>
      </c>
      <c r="V449" s="8" t="e">
        <f t="shared" si="168"/>
        <v>#VALUE!</v>
      </c>
      <c r="X449" s="13" t="str">
        <f t="shared" si="157"/>
        <v xml:space="preserve"> </v>
      </c>
      <c r="Y449" s="8" t="e">
        <f t="shared" si="169"/>
        <v>#VALUE!</v>
      </c>
      <c r="AA449" s="14" t="e">
        <f t="shared" ca="1" si="170"/>
        <v>#VALUE!</v>
      </c>
      <c r="AB449" s="14" t="e">
        <f t="shared" ca="1" si="171"/>
        <v>#VALUE!</v>
      </c>
      <c r="AC449" s="14" t="e">
        <f t="shared" ca="1" si="172"/>
        <v>#VALUE!</v>
      </c>
      <c r="AD449" s="8" t="e">
        <f t="shared" ca="1" si="173"/>
        <v>#VALUE!</v>
      </c>
      <c r="AE449" s="8" t="e">
        <f t="shared" ca="1" si="174"/>
        <v>#VALUE!</v>
      </c>
      <c r="AF449" s="8" t="e">
        <f t="shared" ca="1" si="175"/>
        <v>#VALUE!</v>
      </c>
    </row>
    <row r="450" spans="1:32" x14ac:dyDescent="0.3">
      <c r="A450" s="35">
        <f>IF(Замеры!B446=0, " ", Замеры!B446)</f>
        <v>443</v>
      </c>
      <c r="B450" s="49" t="str">
        <f>Замеры!G446</f>
        <v xml:space="preserve">Группа от QF </v>
      </c>
      <c r="C450" s="49" t="str">
        <f>IF(Замеры!J446=0, " ", Замеры!J446)</f>
        <v xml:space="preserve"> </v>
      </c>
      <c r="D450" s="49" t="str">
        <f>IF(O450=0, " ", CONCATENATE(Замеры!T446,Замеры!U446,Замеры!V446,Замеры!W446,Замеры!AB446))</f>
        <v xml:space="preserve"> </v>
      </c>
      <c r="E450" s="49" t="str">
        <f>IF(Замеры!L446=0, " ", Замеры!L446)</f>
        <v xml:space="preserve"> </v>
      </c>
      <c r="F450" s="49" t="e">
        <f t="shared" si="158"/>
        <v>#VALUE!</v>
      </c>
      <c r="G450" s="51" t="str">
        <f t="shared" si="159"/>
        <v>-</v>
      </c>
      <c r="H450" s="52" t="str">
        <f t="shared" si="160"/>
        <v>-</v>
      </c>
      <c r="I450" s="51" t="str">
        <f t="shared" si="161"/>
        <v>-</v>
      </c>
      <c r="J450" s="29" t="str">
        <f t="shared" si="162"/>
        <v>-</v>
      </c>
      <c r="K450" s="46" t="str">
        <f t="shared" si="163"/>
        <v>-</v>
      </c>
      <c r="L450" s="29" t="str">
        <f t="shared" si="164"/>
        <v>-</v>
      </c>
      <c r="M450" s="29" t="str">
        <f t="shared" si="165"/>
        <v xml:space="preserve"> </v>
      </c>
      <c r="N450" s="29" t="str">
        <f t="shared" ca="1" si="166"/>
        <v xml:space="preserve"> </v>
      </c>
      <c r="O450" s="8">
        <f>Замеры!R446</f>
        <v>0</v>
      </c>
      <c r="P450" s="8" t="b">
        <f t="shared" si="154"/>
        <v>1</v>
      </c>
      <c r="Q450" s="8" t="b">
        <f t="shared" si="155"/>
        <v>1</v>
      </c>
      <c r="R450" s="8" t="b">
        <f t="shared" si="156"/>
        <v>1</v>
      </c>
      <c r="S450" s="8" t="s">
        <v>72</v>
      </c>
      <c r="T450" s="8" t="e">
        <f t="shared" si="167"/>
        <v>#VALUE!</v>
      </c>
      <c r="U450" s="12" t="s">
        <v>72</v>
      </c>
      <c r="V450" s="8" t="e">
        <f t="shared" si="168"/>
        <v>#VALUE!</v>
      </c>
      <c r="X450" s="13" t="str">
        <f t="shared" si="157"/>
        <v xml:space="preserve"> </v>
      </c>
      <c r="Y450" s="8" t="e">
        <f t="shared" si="169"/>
        <v>#VALUE!</v>
      </c>
      <c r="AA450" s="14" t="e">
        <f t="shared" ca="1" si="170"/>
        <v>#VALUE!</v>
      </c>
      <c r="AB450" s="14" t="e">
        <f t="shared" ca="1" si="171"/>
        <v>#VALUE!</v>
      </c>
      <c r="AC450" s="14" t="e">
        <f t="shared" ca="1" si="172"/>
        <v>#VALUE!</v>
      </c>
      <c r="AD450" s="8" t="e">
        <f t="shared" ca="1" si="173"/>
        <v>#VALUE!</v>
      </c>
      <c r="AE450" s="8" t="e">
        <f t="shared" ca="1" si="174"/>
        <v>#VALUE!</v>
      </c>
      <c r="AF450" s="8" t="e">
        <f t="shared" ca="1" si="175"/>
        <v>#VALUE!</v>
      </c>
    </row>
    <row r="451" spans="1:32" x14ac:dyDescent="0.3">
      <c r="A451" s="35">
        <f>IF(Замеры!B447=0, " ", Замеры!B447)</f>
        <v>444</v>
      </c>
      <c r="B451" s="49" t="str">
        <f>Замеры!G447</f>
        <v xml:space="preserve">Группа от QF </v>
      </c>
      <c r="C451" s="49" t="str">
        <f>IF(Замеры!J447=0, " ", Замеры!J447)</f>
        <v xml:space="preserve"> </v>
      </c>
      <c r="D451" s="49" t="str">
        <f>IF(O451=0, " ", CONCATENATE(Замеры!T447,Замеры!U447,Замеры!V447,Замеры!W447,Замеры!AB447))</f>
        <v xml:space="preserve"> </v>
      </c>
      <c r="E451" s="49" t="str">
        <f>IF(Замеры!L447=0, " ", Замеры!L447)</f>
        <v xml:space="preserve"> </v>
      </c>
      <c r="F451" s="49" t="e">
        <f t="shared" si="158"/>
        <v>#VALUE!</v>
      </c>
      <c r="G451" s="51" t="str">
        <f t="shared" si="159"/>
        <v>-</v>
      </c>
      <c r="H451" s="52" t="str">
        <f t="shared" si="160"/>
        <v>-</v>
      </c>
      <c r="I451" s="51" t="str">
        <f t="shared" si="161"/>
        <v>-</v>
      </c>
      <c r="J451" s="29" t="str">
        <f t="shared" si="162"/>
        <v>-</v>
      </c>
      <c r="K451" s="46" t="str">
        <f t="shared" si="163"/>
        <v>-</v>
      </c>
      <c r="L451" s="29" t="str">
        <f t="shared" si="164"/>
        <v>-</v>
      </c>
      <c r="M451" s="29" t="str">
        <f t="shared" si="165"/>
        <v xml:space="preserve"> </v>
      </c>
      <c r="N451" s="29" t="str">
        <f t="shared" ca="1" si="166"/>
        <v xml:space="preserve"> </v>
      </c>
      <c r="O451" s="8">
        <f>Замеры!R447</f>
        <v>0</v>
      </c>
      <c r="P451" s="8" t="b">
        <f t="shared" si="154"/>
        <v>1</v>
      </c>
      <c r="Q451" s="8" t="b">
        <f t="shared" si="155"/>
        <v>1</v>
      </c>
      <c r="R451" s="8" t="b">
        <f t="shared" si="156"/>
        <v>1</v>
      </c>
      <c r="S451" s="8" t="s">
        <v>72</v>
      </c>
      <c r="T451" s="8" t="e">
        <f t="shared" si="167"/>
        <v>#VALUE!</v>
      </c>
      <c r="U451" s="12" t="s">
        <v>72</v>
      </c>
      <c r="V451" s="8" t="e">
        <f t="shared" si="168"/>
        <v>#VALUE!</v>
      </c>
      <c r="X451" s="13" t="str">
        <f t="shared" si="157"/>
        <v xml:space="preserve"> </v>
      </c>
      <c r="Y451" s="8" t="e">
        <f t="shared" si="169"/>
        <v>#VALUE!</v>
      </c>
      <c r="AA451" s="14" t="e">
        <f t="shared" ca="1" si="170"/>
        <v>#VALUE!</v>
      </c>
      <c r="AB451" s="14" t="e">
        <f t="shared" ca="1" si="171"/>
        <v>#VALUE!</v>
      </c>
      <c r="AC451" s="14" t="e">
        <f t="shared" ca="1" si="172"/>
        <v>#VALUE!</v>
      </c>
      <c r="AD451" s="8" t="e">
        <f t="shared" ca="1" si="173"/>
        <v>#VALUE!</v>
      </c>
      <c r="AE451" s="8" t="e">
        <f t="shared" ca="1" si="174"/>
        <v>#VALUE!</v>
      </c>
      <c r="AF451" s="8" t="e">
        <f t="shared" ca="1" si="175"/>
        <v>#VALUE!</v>
      </c>
    </row>
    <row r="452" spans="1:32" x14ac:dyDescent="0.3">
      <c r="A452" s="35">
        <f>IF(Замеры!B448=0, " ", Замеры!B448)</f>
        <v>445</v>
      </c>
      <c r="B452" s="49" t="str">
        <f>Замеры!G448</f>
        <v xml:space="preserve">Группа от QF </v>
      </c>
      <c r="C452" s="49" t="str">
        <f>IF(Замеры!J448=0, " ", Замеры!J448)</f>
        <v xml:space="preserve"> </v>
      </c>
      <c r="D452" s="49" t="str">
        <f>IF(O452=0, " ", CONCATENATE(Замеры!T448,Замеры!U448,Замеры!V448,Замеры!W448,Замеры!AB448))</f>
        <v xml:space="preserve"> </v>
      </c>
      <c r="E452" s="49" t="str">
        <f>IF(Замеры!L448=0, " ", Замеры!L448)</f>
        <v xml:space="preserve"> </v>
      </c>
      <c r="F452" s="49" t="e">
        <f t="shared" si="158"/>
        <v>#VALUE!</v>
      </c>
      <c r="G452" s="51" t="str">
        <f t="shared" si="159"/>
        <v>-</v>
      </c>
      <c r="H452" s="52" t="str">
        <f t="shared" si="160"/>
        <v>-</v>
      </c>
      <c r="I452" s="51" t="str">
        <f t="shared" si="161"/>
        <v>-</v>
      </c>
      <c r="J452" s="29" t="str">
        <f t="shared" si="162"/>
        <v>-</v>
      </c>
      <c r="K452" s="46" t="str">
        <f t="shared" si="163"/>
        <v>-</v>
      </c>
      <c r="L452" s="29" t="str">
        <f t="shared" si="164"/>
        <v>-</v>
      </c>
      <c r="M452" s="29" t="str">
        <f t="shared" si="165"/>
        <v xml:space="preserve"> </v>
      </c>
      <c r="N452" s="29" t="str">
        <f t="shared" ca="1" si="166"/>
        <v xml:space="preserve"> </v>
      </c>
      <c r="O452" s="8">
        <f>Замеры!R448</f>
        <v>0</v>
      </c>
      <c r="P452" s="8" t="b">
        <f t="shared" si="154"/>
        <v>1</v>
      </c>
      <c r="Q452" s="8" t="b">
        <f t="shared" si="155"/>
        <v>1</v>
      </c>
      <c r="R452" s="8" t="b">
        <f t="shared" si="156"/>
        <v>1</v>
      </c>
      <c r="S452" s="8" t="s">
        <v>72</v>
      </c>
      <c r="T452" s="8" t="e">
        <f t="shared" si="167"/>
        <v>#VALUE!</v>
      </c>
      <c r="U452" s="12" t="s">
        <v>72</v>
      </c>
      <c r="V452" s="8" t="e">
        <f t="shared" si="168"/>
        <v>#VALUE!</v>
      </c>
      <c r="X452" s="13" t="str">
        <f t="shared" si="157"/>
        <v xml:space="preserve"> </v>
      </c>
      <c r="Y452" s="8" t="e">
        <f t="shared" si="169"/>
        <v>#VALUE!</v>
      </c>
      <c r="AA452" s="14" t="e">
        <f t="shared" ca="1" si="170"/>
        <v>#VALUE!</v>
      </c>
      <c r="AB452" s="14" t="e">
        <f t="shared" ca="1" si="171"/>
        <v>#VALUE!</v>
      </c>
      <c r="AC452" s="14" t="e">
        <f t="shared" ca="1" si="172"/>
        <v>#VALUE!</v>
      </c>
      <c r="AD452" s="8" t="e">
        <f t="shared" ca="1" si="173"/>
        <v>#VALUE!</v>
      </c>
      <c r="AE452" s="8" t="e">
        <f t="shared" ca="1" si="174"/>
        <v>#VALUE!</v>
      </c>
      <c r="AF452" s="8" t="e">
        <f t="shared" ca="1" si="175"/>
        <v>#VALUE!</v>
      </c>
    </row>
    <row r="453" spans="1:32" x14ac:dyDescent="0.3">
      <c r="A453" s="35">
        <f>IF(Замеры!B449=0, " ", Замеры!B449)</f>
        <v>446</v>
      </c>
      <c r="B453" s="49" t="str">
        <f>Замеры!G449</f>
        <v xml:space="preserve">Группа от QF </v>
      </c>
      <c r="C453" s="49" t="str">
        <f>IF(Замеры!J449=0, " ", Замеры!J449)</f>
        <v xml:space="preserve"> </v>
      </c>
      <c r="D453" s="49" t="str">
        <f>IF(O453=0, " ", CONCATENATE(Замеры!T449,Замеры!U449,Замеры!V449,Замеры!W449,Замеры!AB449))</f>
        <v xml:space="preserve"> </v>
      </c>
      <c r="E453" s="49" t="str">
        <f>IF(Замеры!L449=0, " ", Замеры!L449)</f>
        <v xml:space="preserve"> </v>
      </c>
      <c r="F453" s="49" t="e">
        <f t="shared" si="158"/>
        <v>#VALUE!</v>
      </c>
      <c r="G453" s="51" t="str">
        <f t="shared" si="159"/>
        <v>-</v>
      </c>
      <c r="H453" s="52" t="str">
        <f t="shared" si="160"/>
        <v>-</v>
      </c>
      <c r="I453" s="51" t="str">
        <f t="shared" si="161"/>
        <v>-</v>
      </c>
      <c r="J453" s="29" t="str">
        <f t="shared" si="162"/>
        <v>-</v>
      </c>
      <c r="K453" s="46" t="str">
        <f t="shared" si="163"/>
        <v>-</v>
      </c>
      <c r="L453" s="29" t="str">
        <f t="shared" si="164"/>
        <v>-</v>
      </c>
      <c r="M453" s="29" t="str">
        <f t="shared" si="165"/>
        <v xml:space="preserve"> </v>
      </c>
      <c r="N453" s="29" t="str">
        <f t="shared" ca="1" si="166"/>
        <v xml:space="preserve"> </v>
      </c>
      <c r="O453" s="8">
        <f>Замеры!R449</f>
        <v>0</v>
      </c>
      <c r="P453" s="8" t="b">
        <f t="shared" si="154"/>
        <v>1</v>
      </c>
      <c r="Q453" s="8" t="b">
        <f t="shared" si="155"/>
        <v>1</v>
      </c>
      <c r="R453" s="8" t="b">
        <f t="shared" si="156"/>
        <v>1</v>
      </c>
      <c r="S453" s="8" t="s">
        <v>72</v>
      </c>
      <c r="T453" s="8" t="e">
        <f t="shared" si="167"/>
        <v>#VALUE!</v>
      </c>
      <c r="U453" s="12" t="s">
        <v>72</v>
      </c>
      <c r="V453" s="8" t="e">
        <f t="shared" si="168"/>
        <v>#VALUE!</v>
      </c>
      <c r="X453" s="13" t="str">
        <f t="shared" si="157"/>
        <v xml:space="preserve"> </v>
      </c>
      <c r="Y453" s="8" t="e">
        <f t="shared" si="169"/>
        <v>#VALUE!</v>
      </c>
      <c r="AA453" s="14" t="e">
        <f t="shared" ca="1" si="170"/>
        <v>#VALUE!</v>
      </c>
      <c r="AB453" s="14" t="e">
        <f t="shared" ca="1" si="171"/>
        <v>#VALUE!</v>
      </c>
      <c r="AC453" s="14" t="e">
        <f t="shared" ca="1" si="172"/>
        <v>#VALUE!</v>
      </c>
      <c r="AD453" s="8" t="e">
        <f t="shared" ca="1" si="173"/>
        <v>#VALUE!</v>
      </c>
      <c r="AE453" s="8" t="e">
        <f t="shared" ca="1" si="174"/>
        <v>#VALUE!</v>
      </c>
      <c r="AF453" s="8" t="e">
        <f t="shared" ca="1" si="175"/>
        <v>#VALUE!</v>
      </c>
    </row>
    <row r="454" spans="1:32" x14ac:dyDescent="0.3">
      <c r="A454" s="35">
        <f>IF(Замеры!B450=0, " ", Замеры!B450)</f>
        <v>447</v>
      </c>
      <c r="B454" s="49" t="str">
        <f>Замеры!G450</f>
        <v xml:space="preserve">Группа от QF </v>
      </c>
      <c r="C454" s="49" t="str">
        <f>IF(Замеры!J450=0, " ", Замеры!J450)</f>
        <v xml:space="preserve"> </v>
      </c>
      <c r="D454" s="49" t="str">
        <f>IF(O454=0, " ", CONCATENATE(Замеры!T450,Замеры!U450,Замеры!V450,Замеры!W450,Замеры!AB450))</f>
        <v xml:space="preserve"> </v>
      </c>
      <c r="E454" s="49" t="str">
        <f>IF(Замеры!L450=0, " ", Замеры!L450)</f>
        <v xml:space="preserve"> </v>
      </c>
      <c r="F454" s="49" t="e">
        <f t="shared" si="158"/>
        <v>#VALUE!</v>
      </c>
      <c r="G454" s="51" t="str">
        <f t="shared" si="159"/>
        <v>-</v>
      </c>
      <c r="H454" s="52" t="str">
        <f t="shared" si="160"/>
        <v>-</v>
      </c>
      <c r="I454" s="51" t="str">
        <f t="shared" si="161"/>
        <v>-</v>
      </c>
      <c r="J454" s="29" t="str">
        <f t="shared" si="162"/>
        <v>-</v>
      </c>
      <c r="K454" s="46" t="str">
        <f t="shared" si="163"/>
        <v>-</v>
      </c>
      <c r="L454" s="29" t="str">
        <f t="shared" si="164"/>
        <v>-</v>
      </c>
      <c r="M454" s="29" t="str">
        <f t="shared" si="165"/>
        <v xml:space="preserve"> </v>
      </c>
      <c r="N454" s="29" t="str">
        <f t="shared" ca="1" si="166"/>
        <v xml:space="preserve"> </v>
      </c>
      <c r="O454" s="8">
        <f>Замеры!R450</f>
        <v>0</v>
      </c>
      <c r="P454" s="8" t="b">
        <f t="shared" si="154"/>
        <v>1</v>
      </c>
      <c r="Q454" s="8" t="b">
        <f t="shared" si="155"/>
        <v>1</v>
      </c>
      <c r="R454" s="8" t="b">
        <f t="shared" si="156"/>
        <v>1</v>
      </c>
      <c r="S454" s="8" t="s">
        <v>72</v>
      </c>
      <c r="T454" s="8" t="e">
        <f t="shared" si="167"/>
        <v>#VALUE!</v>
      </c>
      <c r="U454" s="12" t="s">
        <v>72</v>
      </c>
      <c r="V454" s="8" t="e">
        <f t="shared" si="168"/>
        <v>#VALUE!</v>
      </c>
      <c r="X454" s="13" t="str">
        <f t="shared" si="157"/>
        <v xml:space="preserve"> </v>
      </c>
      <c r="Y454" s="8" t="e">
        <f t="shared" si="169"/>
        <v>#VALUE!</v>
      </c>
      <c r="AA454" s="14" t="e">
        <f t="shared" ca="1" si="170"/>
        <v>#VALUE!</v>
      </c>
      <c r="AB454" s="14" t="e">
        <f t="shared" ca="1" si="171"/>
        <v>#VALUE!</v>
      </c>
      <c r="AC454" s="14" t="e">
        <f t="shared" ca="1" si="172"/>
        <v>#VALUE!</v>
      </c>
      <c r="AD454" s="8" t="e">
        <f t="shared" ca="1" si="173"/>
        <v>#VALUE!</v>
      </c>
      <c r="AE454" s="8" t="e">
        <f t="shared" ca="1" si="174"/>
        <v>#VALUE!</v>
      </c>
      <c r="AF454" s="8" t="e">
        <f t="shared" ca="1" si="175"/>
        <v>#VALUE!</v>
      </c>
    </row>
    <row r="455" spans="1:32" x14ac:dyDescent="0.3">
      <c r="A455" s="35">
        <f>IF(Замеры!B451=0, " ", Замеры!B451)</f>
        <v>448</v>
      </c>
      <c r="B455" s="49" t="str">
        <f>Замеры!G451</f>
        <v xml:space="preserve">Группа от QF </v>
      </c>
      <c r="C455" s="49" t="str">
        <f>IF(Замеры!J451=0, " ", Замеры!J451)</f>
        <v xml:space="preserve"> </v>
      </c>
      <c r="D455" s="49" t="str">
        <f>IF(O455=0, " ", CONCATENATE(Замеры!T451,Замеры!U451,Замеры!V451,Замеры!W451,Замеры!AB451))</f>
        <v xml:space="preserve"> </v>
      </c>
      <c r="E455" s="49" t="str">
        <f>IF(Замеры!L451=0, " ", Замеры!L451)</f>
        <v xml:space="preserve"> </v>
      </c>
      <c r="F455" s="49" t="e">
        <f t="shared" si="158"/>
        <v>#VALUE!</v>
      </c>
      <c r="G455" s="51" t="str">
        <f t="shared" si="159"/>
        <v>-</v>
      </c>
      <c r="H455" s="52" t="str">
        <f t="shared" si="160"/>
        <v>-</v>
      </c>
      <c r="I455" s="51" t="str">
        <f t="shared" si="161"/>
        <v>-</v>
      </c>
      <c r="J455" s="29" t="str">
        <f t="shared" si="162"/>
        <v>-</v>
      </c>
      <c r="K455" s="46" t="str">
        <f t="shared" si="163"/>
        <v>-</v>
      </c>
      <c r="L455" s="29" t="str">
        <f t="shared" si="164"/>
        <v>-</v>
      </c>
      <c r="M455" s="29" t="str">
        <f t="shared" si="165"/>
        <v xml:space="preserve"> </v>
      </c>
      <c r="N455" s="29" t="str">
        <f t="shared" ca="1" si="166"/>
        <v xml:space="preserve"> </v>
      </c>
      <c r="O455" s="8">
        <f>Замеры!R451</f>
        <v>0</v>
      </c>
      <c r="P455" s="8" t="b">
        <f t="shared" ref="P455:P518" si="176">OR(O455=$N$1,O455=$O$1,O455=$P$1,O455=$O$2)</f>
        <v>1</v>
      </c>
      <c r="Q455" s="8" t="b">
        <f t="shared" ref="Q455:Q518" si="177">OR(O455=$N$2,O455=$O$3,O455=$P$1,O455=$O$2)</f>
        <v>1</v>
      </c>
      <c r="R455" s="8" t="b">
        <f t="shared" ref="R455:R518" si="178">OR(O455=$N$3,O455=$O$3,O455=$P$1,O455=$O$1)</f>
        <v>1</v>
      </c>
      <c r="S455" s="8" t="s">
        <v>72</v>
      </c>
      <c r="T455" s="8" t="e">
        <f t="shared" si="167"/>
        <v>#VALUE!</v>
      </c>
      <c r="U455" s="12" t="s">
        <v>72</v>
      </c>
      <c r="V455" s="8" t="e">
        <f t="shared" si="168"/>
        <v>#VALUE!</v>
      </c>
      <c r="X455" s="13" t="str">
        <f t="shared" ref="X455:X518" si="179">E455</f>
        <v xml:space="preserve"> </v>
      </c>
      <c r="Y455" s="8" t="e">
        <f t="shared" si="169"/>
        <v>#VALUE!</v>
      </c>
      <c r="AA455" s="14" t="e">
        <f t="shared" ca="1" si="170"/>
        <v>#VALUE!</v>
      </c>
      <c r="AB455" s="14" t="e">
        <f t="shared" ca="1" si="171"/>
        <v>#VALUE!</v>
      </c>
      <c r="AC455" s="14" t="e">
        <f t="shared" ca="1" si="172"/>
        <v>#VALUE!</v>
      </c>
      <c r="AD455" s="8" t="e">
        <f t="shared" ca="1" si="173"/>
        <v>#VALUE!</v>
      </c>
      <c r="AE455" s="8" t="e">
        <f t="shared" ca="1" si="174"/>
        <v>#VALUE!</v>
      </c>
      <c r="AF455" s="8" t="e">
        <f t="shared" ca="1" si="175"/>
        <v>#VALUE!</v>
      </c>
    </row>
    <row r="456" spans="1:32" x14ac:dyDescent="0.3">
      <c r="A456" s="35">
        <f>IF(Замеры!B452=0, " ", Замеры!B452)</f>
        <v>449</v>
      </c>
      <c r="B456" s="49" t="str">
        <f>Замеры!G452</f>
        <v xml:space="preserve">Группа от QF </v>
      </c>
      <c r="C456" s="49" t="str">
        <f>IF(Замеры!J452=0, " ", Замеры!J452)</f>
        <v xml:space="preserve"> </v>
      </c>
      <c r="D456" s="49" t="str">
        <f>IF(O456=0, " ", CONCATENATE(Замеры!T452,Замеры!U452,Замеры!V452,Замеры!W452,Замеры!AB452))</f>
        <v xml:space="preserve"> </v>
      </c>
      <c r="E456" s="49" t="str">
        <f>IF(Замеры!L452=0, " ", Замеры!L452)</f>
        <v xml:space="preserve"> </v>
      </c>
      <c r="F456" s="49" t="e">
        <f t="shared" ref="F456:F519" si="180">CONCATENATE(T456,U456,V456)</f>
        <v>#VALUE!</v>
      </c>
      <c r="G456" s="51" t="str">
        <f t="shared" ref="G456:G519" si="181">IF(OR(O456=$O$1,O456=$P$1,O456=$Q$1,O456=$P$2),AA456,"-")</f>
        <v>-</v>
      </c>
      <c r="H456" s="52" t="str">
        <f t="shared" ref="H456:H519" si="182">IF(OR(O456=$O$2,O456=$P$3,O456=$Q$1,O456=$P$2),AB456,"-")</f>
        <v>-</v>
      </c>
      <c r="I456" s="51" t="str">
        <f t="shared" ref="I456:I519" si="183">IF(OR(O456=$O$3,O456=$P$3,O456=$Q$1,O456=$P$1),AC456,"-")</f>
        <v>-</v>
      </c>
      <c r="J456" s="29" t="str">
        <f t="shared" ref="J456:J519" si="184">IF(OR(O456=$O$1,O456=$P$1,O456=$Q$1,O456=$P$2),AD456,"-")</f>
        <v>-</v>
      </c>
      <c r="K456" s="46" t="str">
        <f t="shared" ref="K456:K519" si="185">IF(OR(O456=$O$2,O456=$P$3,O456=$Q$1,O456=$P$2),AE456,"-")</f>
        <v>-</v>
      </c>
      <c r="L456" s="29" t="str">
        <f t="shared" ref="L456:L519" si="186">IF(OR(O456=$O$3,O456=$P$3,O456=$Q$1,O456=$P$1),AF456,"-")</f>
        <v>-</v>
      </c>
      <c r="M456" s="29" t="str">
        <f t="shared" ref="M456:M519" si="187">IF(O456=0," ",$V$1)</f>
        <v xml:space="preserve"> </v>
      </c>
      <c r="N456" s="29" t="str">
        <f t="shared" ref="N456:N519" ca="1" si="188">IF(O456=0," ", RANDBETWEEN($T$1,$U$1)/100)</f>
        <v xml:space="preserve"> </v>
      </c>
      <c r="O456" s="8">
        <f>Замеры!R452</f>
        <v>0</v>
      </c>
      <c r="P456" s="8" t="b">
        <f t="shared" si="176"/>
        <v>1</v>
      </c>
      <c r="Q456" s="8" t="b">
        <f t="shared" si="177"/>
        <v>1</v>
      </c>
      <c r="R456" s="8" t="b">
        <f t="shared" si="178"/>
        <v>1</v>
      </c>
      <c r="S456" s="8" t="s">
        <v>72</v>
      </c>
      <c r="T456" s="8" t="e">
        <f t="shared" ref="T456:T519" si="189">E456*5</f>
        <v>#VALUE!</v>
      </c>
      <c r="U456" s="12" t="s">
        <v>72</v>
      </c>
      <c r="V456" s="8" t="e">
        <f t="shared" ref="V456:V519" si="190">E456*10</f>
        <v>#VALUE!</v>
      </c>
      <c r="X456" s="13" t="str">
        <f t="shared" si="179"/>
        <v xml:space="preserve"> </v>
      </c>
      <c r="Y456" s="8" t="e">
        <f t="shared" ref="Y456:Y519" si="191">X456*12</f>
        <v>#VALUE!</v>
      </c>
      <c r="AA456" s="14" t="e">
        <f t="shared" ref="AA456:AA519" ca="1" si="192">220/AD456</f>
        <v>#VALUE!</v>
      </c>
      <c r="AB456" s="14" t="e">
        <f t="shared" ref="AB456:AB519" ca="1" si="193">220/AE456</f>
        <v>#VALUE!</v>
      </c>
      <c r="AC456" s="14" t="e">
        <f t="shared" ref="AC456:AC519" ca="1" si="194">220/AF456</f>
        <v>#VALUE!</v>
      </c>
      <c r="AD456" s="8" t="e">
        <f t="shared" ref="AD456:AD519" ca="1" si="195">RANDBETWEEN(Y456*1.1+10,Y456*1.1+150)</f>
        <v>#VALUE!</v>
      </c>
      <c r="AE456" s="8" t="e">
        <f t="shared" ref="AE456:AE519" ca="1" si="196">RANDBETWEEN(Y456*1.1+10,Y456*1.1+150)</f>
        <v>#VALUE!</v>
      </c>
      <c r="AF456" s="8" t="e">
        <f t="shared" ref="AF456:AF519" ca="1" si="197">RANDBETWEEN(Y456*1.1+10,Y456*1.1+150)</f>
        <v>#VALUE!</v>
      </c>
    </row>
    <row r="457" spans="1:32" x14ac:dyDescent="0.3">
      <c r="A457" s="35">
        <f>IF(Замеры!B453=0, " ", Замеры!B453)</f>
        <v>450</v>
      </c>
      <c r="B457" s="49" t="str">
        <f>Замеры!G453</f>
        <v xml:space="preserve">Группа от QF </v>
      </c>
      <c r="C457" s="49" t="str">
        <f>IF(Замеры!J453=0, " ", Замеры!J453)</f>
        <v xml:space="preserve"> </v>
      </c>
      <c r="D457" s="49" t="str">
        <f>IF(O457=0, " ", CONCATENATE(Замеры!T453,Замеры!U453,Замеры!V453,Замеры!W453,Замеры!AB453))</f>
        <v xml:space="preserve"> </v>
      </c>
      <c r="E457" s="49" t="str">
        <f>IF(Замеры!L453=0, " ", Замеры!L453)</f>
        <v xml:space="preserve"> </v>
      </c>
      <c r="F457" s="49" t="e">
        <f t="shared" si="180"/>
        <v>#VALUE!</v>
      </c>
      <c r="G457" s="51" t="str">
        <f t="shared" si="181"/>
        <v>-</v>
      </c>
      <c r="H457" s="52" t="str">
        <f t="shared" si="182"/>
        <v>-</v>
      </c>
      <c r="I457" s="51" t="str">
        <f t="shared" si="183"/>
        <v>-</v>
      </c>
      <c r="J457" s="29" t="str">
        <f t="shared" si="184"/>
        <v>-</v>
      </c>
      <c r="K457" s="46" t="str">
        <f t="shared" si="185"/>
        <v>-</v>
      </c>
      <c r="L457" s="29" t="str">
        <f t="shared" si="186"/>
        <v>-</v>
      </c>
      <c r="M457" s="29" t="str">
        <f t="shared" si="187"/>
        <v xml:space="preserve"> </v>
      </c>
      <c r="N457" s="29" t="str">
        <f t="shared" ca="1" si="188"/>
        <v xml:space="preserve"> </v>
      </c>
      <c r="O457" s="8">
        <f>Замеры!R453</f>
        <v>0</v>
      </c>
      <c r="P457" s="8" t="b">
        <f t="shared" si="176"/>
        <v>1</v>
      </c>
      <c r="Q457" s="8" t="b">
        <f t="shared" si="177"/>
        <v>1</v>
      </c>
      <c r="R457" s="8" t="b">
        <f t="shared" si="178"/>
        <v>1</v>
      </c>
      <c r="S457" s="8" t="s">
        <v>72</v>
      </c>
      <c r="T457" s="8" t="e">
        <f t="shared" si="189"/>
        <v>#VALUE!</v>
      </c>
      <c r="U457" s="12" t="s">
        <v>72</v>
      </c>
      <c r="V457" s="8" t="e">
        <f t="shared" si="190"/>
        <v>#VALUE!</v>
      </c>
      <c r="X457" s="13" t="str">
        <f t="shared" si="179"/>
        <v xml:space="preserve"> </v>
      </c>
      <c r="Y457" s="8" t="e">
        <f t="shared" si="191"/>
        <v>#VALUE!</v>
      </c>
      <c r="AA457" s="14" t="e">
        <f t="shared" ca="1" si="192"/>
        <v>#VALUE!</v>
      </c>
      <c r="AB457" s="14" t="e">
        <f t="shared" ca="1" si="193"/>
        <v>#VALUE!</v>
      </c>
      <c r="AC457" s="14" t="e">
        <f t="shared" ca="1" si="194"/>
        <v>#VALUE!</v>
      </c>
      <c r="AD457" s="8" t="e">
        <f t="shared" ca="1" si="195"/>
        <v>#VALUE!</v>
      </c>
      <c r="AE457" s="8" t="e">
        <f t="shared" ca="1" si="196"/>
        <v>#VALUE!</v>
      </c>
      <c r="AF457" s="8" t="e">
        <f t="shared" ca="1" si="197"/>
        <v>#VALUE!</v>
      </c>
    </row>
    <row r="458" spans="1:32" x14ac:dyDescent="0.3">
      <c r="A458" s="35">
        <f>IF(Замеры!B454=0, " ", Замеры!B454)</f>
        <v>451</v>
      </c>
      <c r="B458" s="49" t="str">
        <f>Замеры!G454</f>
        <v xml:space="preserve">Группа от QF </v>
      </c>
      <c r="C458" s="49" t="str">
        <f>IF(Замеры!J454=0, " ", Замеры!J454)</f>
        <v xml:space="preserve"> </v>
      </c>
      <c r="D458" s="49" t="str">
        <f>IF(O458=0, " ", CONCATENATE(Замеры!T454,Замеры!U454,Замеры!V454,Замеры!W454,Замеры!AB454))</f>
        <v xml:space="preserve"> </v>
      </c>
      <c r="E458" s="49" t="str">
        <f>IF(Замеры!L454=0, " ", Замеры!L454)</f>
        <v xml:space="preserve"> </v>
      </c>
      <c r="F458" s="49" t="e">
        <f t="shared" si="180"/>
        <v>#VALUE!</v>
      </c>
      <c r="G458" s="51" t="str">
        <f t="shared" si="181"/>
        <v>-</v>
      </c>
      <c r="H458" s="52" t="str">
        <f t="shared" si="182"/>
        <v>-</v>
      </c>
      <c r="I458" s="51" t="str">
        <f t="shared" si="183"/>
        <v>-</v>
      </c>
      <c r="J458" s="29" t="str">
        <f t="shared" si="184"/>
        <v>-</v>
      </c>
      <c r="K458" s="46" t="str">
        <f t="shared" si="185"/>
        <v>-</v>
      </c>
      <c r="L458" s="29" t="str">
        <f t="shared" si="186"/>
        <v>-</v>
      </c>
      <c r="M458" s="29" t="str">
        <f t="shared" si="187"/>
        <v xml:space="preserve"> </v>
      </c>
      <c r="N458" s="29" t="str">
        <f t="shared" ca="1" si="188"/>
        <v xml:space="preserve"> </v>
      </c>
      <c r="O458" s="8">
        <f>Замеры!R454</f>
        <v>0</v>
      </c>
      <c r="P458" s="8" t="b">
        <f t="shared" si="176"/>
        <v>1</v>
      </c>
      <c r="Q458" s="8" t="b">
        <f t="shared" si="177"/>
        <v>1</v>
      </c>
      <c r="R458" s="8" t="b">
        <f t="shared" si="178"/>
        <v>1</v>
      </c>
      <c r="S458" s="8" t="s">
        <v>72</v>
      </c>
      <c r="T458" s="8" t="e">
        <f t="shared" si="189"/>
        <v>#VALUE!</v>
      </c>
      <c r="U458" s="12" t="s">
        <v>72</v>
      </c>
      <c r="V458" s="8" t="e">
        <f t="shared" si="190"/>
        <v>#VALUE!</v>
      </c>
      <c r="X458" s="13" t="str">
        <f t="shared" si="179"/>
        <v xml:space="preserve"> </v>
      </c>
      <c r="Y458" s="8" t="e">
        <f t="shared" si="191"/>
        <v>#VALUE!</v>
      </c>
      <c r="AA458" s="14" t="e">
        <f t="shared" ca="1" si="192"/>
        <v>#VALUE!</v>
      </c>
      <c r="AB458" s="14" t="e">
        <f t="shared" ca="1" si="193"/>
        <v>#VALUE!</v>
      </c>
      <c r="AC458" s="14" t="e">
        <f t="shared" ca="1" si="194"/>
        <v>#VALUE!</v>
      </c>
      <c r="AD458" s="8" t="e">
        <f t="shared" ca="1" si="195"/>
        <v>#VALUE!</v>
      </c>
      <c r="AE458" s="8" t="e">
        <f t="shared" ca="1" si="196"/>
        <v>#VALUE!</v>
      </c>
      <c r="AF458" s="8" t="e">
        <f t="shared" ca="1" si="197"/>
        <v>#VALUE!</v>
      </c>
    </row>
    <row r="459" spans="1:32" x14ac:dyDescent="0.3">
      <c r="A459" s="35">
        <f>IF(Замеры!B455=0, " ", Замеры!B455)</f>
        <v>452</v>
      </c>
      <c r="B459" s="49" t="str">
        <f>Замеры!G455</f>
        <v xml:space="preserve">Группа от QF </v>
      </c>
      <c r="C459" s="49" t="str">
        <f>IF(Замеры!J455=0, " ", Замеры!J455)</f>
        <v xml:space="preserve"> </v>
      </c>
      <c r="D459" s="49" t="str">
        <f>IF(O459=0, " ", CONCATENATE(Замеры!T455,Замеры!U455,Замеры!V455,Замеры!W455,Замеры!AB455))</f>
        <v xml:space="preserve"> </v>
      </c>
      <c r="E459" s="49" t="str">
        <f>IF(Замеры!L455=0, " ", Замеры!L455)</f>
        <v xml:space="preserve"> </v>
      </c>
      <c r="F459" s="49" t="e">
        <f t="shared" si="180"/>
        <v>#VALUE!</v>
      </c>
      <c r="G459" s="51" t="str">
        <f t="shared" si="181"/>
        <v>-</v>
      </c>
      <c r="H459" s="52" t="str">
        <f t="shared" si="182"/>
        <v>-</v>
      </c>
      <c r="I459" s="51" t="str">
        <f t="shared" si="183"/>
        <v>-</v>
      </c>
      <c r="J459" s="29" t="str">
        <f t="shared" si="184"/>
        <v>-</v>
      </c>
      <c r="K459" s="46" t="str">
        <f t="shared" si="185"/>
        <v>-</v>
      </c>
      <c r="L459" s="29" t="str">
        <f t="shared" si="186"/>
        <v>-</v>
      </c>
      <c r="M459" s="29" t="str">
        <f t="shared" si="187"/>
        <v xml:space="preserve"> </v>
      </c>
      <c r="N459" s="29" t="str">
        <f t="shared" ca="1" si="188"/>
        <v xml:space="preserve"> </v>
      </c>
      <c r="O459" s="8">
        <f>Замеры!R455</f>
        <v>0</v>
      </c>
      <c r="P459" s="8" t="b">
        <f t="shared" si="176"/>
        <v>1</v>
      </c>
      <c r="Q459" s="8" t="b">
        <f t="shared" si="177"/>
        <v>1</v>
      </c>
      <c r="R459" s="8" t="b">
        <f t="shared" si="178"/>
        <v>1</v>
      </c>
      <c r="S459" s="8" t="s">
        <v>72</v>
      </c>
      <c r="T459" s="8" t="e">
        <f t="shared" si="189"/>
        <v>#VALUE!</v>
      </c>
      <c r="U459" s="12" t="s">
        <v>72</v>
      </c>
      <c r="V459" s="8" t="e">
        <f t="shared" si="190"/>
        <v>#VALUE!</v>
      </c>
      <c r="X459" s="13" t="str">
        <f t="shared" si="179"/>
        <v xml:space="preserve"> </v>
      </c>
      <c r="Y459" s="8" t="e">
        <f t="shared" si="191"/>
        <v>#VALUE!</v>
      </c>
      <c r="AA459" s="14" t="e">
        <f t="shared" ca="1" si="192"/>
        <v>#VALUE!</v>
      </c>
      <c r="AB459" s="14" t="e">
        <f t="shared" ca="1" si="193"/>
        <v>#VALUE!</v>
      </c>
      <c r="AC459" s="14" t="e">
        <f t="shared" ca="1" si="194"/>
        <v>#VALUE!</v>
      </c>
      <c r="AD459" s="8" t="e">
        <f t="shared" ca="1" si="195"/>
        <v>#VALUE!</v>
      </c>
      <c r="AE459" s="8" t="e">
        <f t="shared" ca="1" si="196"/>
        <v>#VALUE!</v>
      </c>
      <c r="AF459" s="8" t="e">
        <f t="shared" ca="1" si="197"/>
        <v>#VALUE!</v>
      </c>
    </row>
    <row r="460" spans="1:32" x14ac:dyDescent="0.3">
      <c r="A460" s="35">
        <f>IF(Замеры!B456=0, " ", Замеры!B456)</f>
        <v>453</v>
      </c>
      <c r="B460" s="49" t="str">
        <f>Замеры!G456</f>
        <v xml:space="preserve">Группа от QF </v>
      </c>
      <c r="C460" s="49" t="str">
        <f>IF(Замеры!J456=0, " ", Замеры!J456)</f>
        <v xml:space="preserve"> </v>
      </c>
      <c r="D460" s="49" t="str">
        <f>IF(O460=0, " ", CONCATENATE(Замеры!T456,Замеры!U456,Замеры!V456,Замеры!W456,Замеры!AB456))</f>
        <v xml:space="preserve"> </v>
      </c>
      <c r="E460" s="49" t="str">
        <f>IF(Замеры!L456=0, " ", Замеры!L456)</f>
        <v xml:space="preserve"> </v>
      </c>
      <c r="F460" s="49" t="e">
        <f t="shared" si="180"/>
        <v>#VALUE!</v>
      </c>
      <c r="G460" s="51" t="str">
        <f t="shared" si="181"/>
        <v>-</v>
      </c>
      <c r="H460" s="52" t="str">
        <f t="shared" si="182"/>
        <v>-</v>
      </c>
      <c r="I460" s="51" t="str">
        <f t="shared" si="183"/>
        <v>-</v>
      </c>
      <c r="J460" s="29" t="str">
        <f t="shared" si="184"/>
        <v>-</v>
      </c>
      <c r="K460" s="46" t="str">
        <f t="shared" si="185"/>
        <v>-</v>
      </c>
      <c r="L460" s="29" t="str">
        <f t="shared" si="186"/>
        <v>-</v>
      </c>
      <c r="M460" s="29" t="str">
        <f t="shared" si="187"/>
        <v xml:space="preserve"> </v>
      </c>
      <c r="N460" s="29" t="str">
        <f t="shared" ca="1" si="188"/>
        <v xml:space="preserve"> </v>
      </c>
      <c r="O460" s="8">
        <f>Замеры!R456</f>
        <v>0</v>
      </c>
      <c r="P460" s="8" t="b">
        <f t="shared" si="176"/>
        <v>1</v>
      </c>
      <c r="Q460" s="8" t="b">
        <f t="shared" si="177"/>
        <v>1</v>
      </c>
      <c r="R460" s="8" t="b">
        <f t="shared" si="178"/>
        <v>1</v>
      </c>
      <c r="S460" s="8" t="s">
        <v>72</v>
      </c>
      <c r="T460" s="8" t="e">
        <f t="shared" si="189"/>
        <v>#VALUE!</v>
      </c>
      <c r="U460" s="12" t="s">
        <v>72</v>
      </c>
      <c r="V460" s="8" t="e">
        <f t="shared" si="190"/>
        <v>#VALUE!</v>
      </c>
      <c r="X460" s="13" t="str">
        <f t="shared" si="179"/>
        <v xml:space="preserve"> </v>
      </c>
      <c r="Y460" s="8" t="e">
        <f t="shared" si="191"/>
        <v>#VALUE!</v>
      </c>
      <c r="AA460" s="14" t="e">
        <f t="shared" ca="1" si="192"/>
        <v>#VALUE!</v>
      </c>
      <c r="AB460" s="14" t="e">
        <f t="shared" ca="1" si="193"/>
        <v>#VALUE!</v>
      </c>
      <c r="AC460" s="14" t="e">
        <f t="shared" ca="1" si="194"/>
        <v>#VALUE!</v>
      </c>
      <c r="AD460" s="8" t="e">
        <f t="shared" ca="1" si="195"/>
        <v>#VALUE!</v>
      </c>
      <c r="AE460" s="8" t="e">
        <f t="shared" ca="1" si="196"/>
        <v>#VALUE!</v>
      </c>
      <c r="AF460" s="8" t="e">
        <f t="shared" ca="1" si="197"/>
        <v>#VALUE!</v>
      </c>
    </row>
    <row r="461" spans="1:32" x14ac:dyDescent="0.3">
      <c r="A461" s="35">
        <f>IF(Замеры!B457=0, " ", Замеры!B457)</f>
        <v>454</v>
      </c>
      <c r="B461" s="49" t="str">
        <f>Замеры!G457</f>
        <v xml:space="preserve">Группа от QF </v>
      </c>
      <c r="C461" s="49" t="str">
        <f>IF(Замеры!J457=0, " ", Замеры!J457)</f>
        <v xml:space="preserve"> </v>
      </c>
      <c r="D461" s="49" t="str">
        <f>IF(O461=0, " ", CONCATENATE(Замеры!T457,Замеры!U457,Замеры!V457,Замеры!W457,Замеры!AB457))</f>
        <v xml:space="preserve"> </v>
      </c>
      <c r="E461" s="49" t="str">
        <f>IF(Замеры!L457=0, " ", Замеры!L457)</f>
        <v xml:space="preserve"> </v>
      </c>
      <c r="F461" s="49" t="e">
        <f t="shared" si="180"/>
        <v>#VALUE!</v>
      </c>
      <c r="G461" s="51" t="str">
        <f t="shared" si="181"/>
        <v>-</v>
      </c>
      <c r="H461" s="52" t="str">
        <f t="shared" si="182"/>
        <v>-</v>
      </c>
      <c r="I461" s="51" t="str">
        <f t="shared" si="183"/>
        <v>-</v>
      </c>
      <c r="J461" s="29" t="str">
        <f t="shared" si="184"/>
        <v>-</v>
      </c>
      <c r="K461" s="46" t="str">
        <f t="shared" si="185"/>
        <v>-</v>
      </c>
      <c r="L461" s="29" t="str">
        <f t="shared" si="186"/>
        <v>-</v>
      </c>
      <c r="M461" s="29" t="str">
        <f t="shared" si="187"/>
        <v xml:space="preserve"> </v>
      </c>
      <c r="N461" s="29" t="str">
        <f t="shared" ca="1" si="188"/>
        <v xml:space="preserve"> </v>
      </c>
      <c r="O461" s="8">
        <f>Замеры!R457</f>
        <v>0</v>
      </c>
      <c r="P461" s="8" t="b">
        <f t="shared" si="176"/>
        <v>1</v>
      </c>
      <c r="Q461" s="8" t="b">
        <f t="shared" si="177"/>
        <v>1</v>
      </c>
      <c r="R461" s="8" t="b">
        <f t="shared" si="178"/>
        <v>1</v>
      </c>
      <c r="S461" s="8" t="s">
        <v>72</v>
      </c>
      <c r="T461" s="8" t="e">
        <f t="shared" si="189"/>
        <v>#VALUE!</v>
      </c>
      <c r="U461" s="12" t="s">
        <v>72</v>
      </c>
      <c r="V461" s="8" t="e">
        <f t="shared" si="190"/>
        <v>#VALUE!</v>
      </c>
      <c r="X461" s="13" t="str">
        <f t="shared" si="179"/>
        <v xml:space="preserve"> </v>
      </c>
      <c r="Y461" s="8" t="e">
        <f t="shared" si="191"/>
        <v>#VALUE!</v>
      </c>
      <c r="AA461" s="14" t="e">
        <f t="shared" ca="1" si="192"/>
        <v>#VALUE!</v>
      </c>
      <c r="AB461" s="14" t="e">
        <f t="shared" ca="1" si="193"/>
        <v>#VALUE!</v>
      </c>
      <c r="AC461" s="14" t="e">
        <f t="shared" ca="1" si="194"/>
        <v>#VALUE!</v>
      </c>
      <c r="AD461" s="8" t="e">
        <f t="shared" ca="1" si="195"/>
        <v>#VALUE!</v>
      </c>
      <c r="AE461" s="8" t="e">
        <f t="shared" ca="1" si="196"/>
        <v>#VALUE!</v>
      </c>
      <c r="AF461" s="8" t="e">
        <f t="shared" ca="1" si="197"/>
        <v>#VALUE!</v>
      </c>
    </row>
    <row r="462" spans="1:32" x14ac:dyDescent="0.3">
      <c r="A462" s="35">
        <f>IF(Замеры!B458=0, " ", Замеры!B458)</f>
        <v>455</v>
      </c>
      <c r="B462" s="49" t="str">
        <f>Замеры!G458</f>
        <v xml:space="preserve">Группа от QF </v>
      </c>
      <c r="C462" s="49" t="str">
        <f>IF(Замеры!J458=0, " ", Замеры!J458)</f>
        <v xml:space="preserve"> </v>
      </c>
      <c r="D462" s="49" t="str">
        <f>IF(O462=0, " ", CONCATENATE(Замеры!T458,Замеры!U458,Замеры!V458,Замеры!W458,Замеры!AB458))</f>
        <v xml:space="preserve"> </v>
      </c>
      <c r="E462" s="49" t="str">
        <f>IF(Замеры!L458=0, " ", Замеры!L458)</f>
        <v xml:space="preserve"> </v>
      </c>
      <c r="F462" s="49" t="e">
        <f t="shared" si="180"/>
        <v>#VALUE!</v>
      </c>
      <c r="G462" s="51" t="str">
        <f t="shared" si="181"/>
        <v>-</v>
      </c>
      <c r="H462" s="52" t="str">
        <f t="shared" si="182"/>
        <v>-</v>
      </c>
      <c r="I462" s="51" t="str">
        <f t="shared" si="183"/>
        <v>-</v>
      </c>
      <c r="J462" s="29" t="str">
        <f t="shared" si="184"/>
        <v>-</v>
      </c>
      <c r="K462" s="46" t="str">
        <f t="shared" si="185"/>
        <v>-</v>
      </c>
      <c r="L462" s="29" t="str">
        <f t="shared" si="186"/>
        <v>-</v>
      </c>
      <c r="M462" s="29" t="str">
        <f t="shared" si="187"/>
        <v xml:space="preserve"> </v>
      </c>
      <c r="N462" s="29" t="str">
        <f t="shared" ca="1" si="188"/>
        <v xml:space="preserve"> </v>
      </c>
      <c r="O462" s="8">
        <f>Замеры!R458</f>
        <v>0</v>
      </c>
      <c r="P462" s="8" t="b">
        <f t="shared" si="176"/>
        <v>1</v>
      </c>
      <c r="Q462" s="8" t="b">
        <f t="shared" si="177"/>
        <v>1</v>
      </c>
      <c r="R462" s="8" t="b">
        <f t="shared" si="178"/>
        <v>1</v>
      </c>
      <c r="S462" s="8" t="s">
        <v>72</v>
      </c>
      <c r="T462" s="8" t="e">
        <f t="shared" si="189"/>
        <v>#VALUE!</v>
      </c>
      <c r="U462" s="12" t="s">
        <v>72</v>
      </c>
      <c r="V462" s="8" t="e">
        <f t="shared" si="190"/>
        <v>#VALUE!</v>
      </c>
      <c r="X462" s="13" t="str">
        <f t="shared" si="179"/>
        <v xml:space="preserve"> </v>
      </c>
      <c r="Y462" s="8" t="e">
        <f t="shared" si="191"/>
        <v>#VALUE!</v>
      </c>
      <c r="AA462" s="14" t="e">
        <f t="shared" ca="1" si="192"/>
        <v>#VALUE!</v>
      </c>
      <c r="AB462" s="14" t="e">
        <f t="shared" ca="1" si="193"/>
        <v>#VALUE!</v>
      </c>
      <c r="AC462" s="14" t="e">
        <f t="shared" ca="1" si="194"/>
        <v>#VALUE!</v>
      </c>
      <c r="AD462" s="8" t="e">
        <f t="shared" ca="1" si="195"/>
        <v>#VALUE!</v>
      </c>
      <c r="AE462" s="8" t="e">
        <f t="shared" ca="1" si="196"/>
        <v>#VALUE!</v>
      </c>
      <c r="AF462" s="8" t="e">
        <f t="shared" ca="1" si="197"/>
        <v>#VALUE!</v>
      </c>
    </row>
    <row r="463" spans="1:32" x14ac:dyDescent="0.3">
      <c r="A463" s="35">
        <f>IF(Замеры!B459=0, " ", Замеры!B459)</f>
        <v>456</v>
      </c>
      <c r="B463" s="49" t="str">
        <f>Замеры!G459</f>
        <v xml:space="preserve">Группа от QF </v>
      </c>
      <c r="C463" s="49" t="str">
        <f>IF(Замеры!J459=0, " ", Замеры!J459)</f>
        <v xml:space="preserve"> </v>
      </c>
      <c r="D463" s="49" t="str">
        <f>IF(O463=0, " ", CONCATENATE(Замеры!T459,Замеры!U459,Замеры!V459,Замеры!W459,Замеры!AB459))</f>
        <v xml:space="preserve"> </v>
      </c>
      <c r="E463" s="49" t="str">
        <f>IF(Замеры!L459=0, " ", Замеры!L459)</f>
        <v xml:space="preserve"> </v>
      </c>
      <c r="F463" s="49" t="e">
        <f t="shared" si="180"/>
        <v>#VALUE!</v>
      </c>
      <c r="G463" s="51" t="str">
        <f t="shared" si="181"/>
        <v>-</v>
      </c>
      <c r="H463" s="52" t="str">
        <f t="shared" si="182"/>
        <v>-</v>
      </c>
      <c r="I463" s="51" t="str">
        <f t="shared" si="183"/>
        <v>-</v>
      </c>
      <c r="J463" s="29" t="str">
        <f t="shared" si="184"/>
        <v>-</v>
      </c>
      <c r="K463" s="46" t="str">
        <f t="shared" si="185"/>
        <v>-</v>
      </c>
      <c r="L463" s="29" t="str">
        <f t="shared" si="186"/>
        <v>-</v>
      </c>
      <c r="M463" s="29" t="str">
        <f t="shared" si="187"/>
        <v xml:space="preserve"> </v>
      </c>
      <c r="N463" s="29" t="str">
        <f t="shared" ca="1" si="188"/>
        <v xml:space="preserve"> </v>
      </c>
      <c r="O463" s="8">
        <f>Замеры!R459</f>
        <v>0</v>
      </c>
      <c r="P463" s="8" t="b">
        <f t="shared" si="176"/>
        <v>1</v>
      </c>
      <c r="Q463" s="8" t="b">
        <f t="shared" si="177"/>
        <v>1</v>
      </c>
      <c r="R463" s="8" t="b">
        <f t="shared" si="178"/>
        <v>1</v>
      </c>
      <c r="S463" s="8" t="s">
        <v>72</v>
      </c>
      <c r="T463" s="8" t="e">
        <f t="shared" si="189"/>
        <v>#VALUE!</v>
      </c>
      <c r="U463" s="12" t="s">
        <v>72</v>
      </c>
      <c r="V463" s="8" t="e">
        <f t="shared" si="190"/>
        <v>#VALUE!</v>
      </c>
      <c r="X463" s="13" t="str">
        <f t="shared" si="179"/>
        <v xml:space="preserve"> </v>
      </c>
      <c r="Y463" s="8" t="e">
        <f t="shared" si="191"/>
        <v>#VALUE!</v>
      </c>
      <c r="AA463" s="14" t="e">
        <f t="shared" ca="1" si="192"/>
        <v>#VALUE!</v>
      </c>
      <c r="AB463" s="14" t="e">
        <f t="shared" ca="1" si="193"/>
        <v>#VALUE!</v>
      </c>
      <c r="AC463" s="14" t="e">
        <f t="shared" ca="1" si="194"/>
        <v>#VALUE!</v>
      </c>
      <c r="AD463" s="8" t="e">
        <f t="shared" ca="1" si="195"/>
        <v>#VALUE!</v>
      </c>
      <c r="AE463" s="8" t="e">
        <f t="shared" ca="1" si="196"/>
        <v>#VALUE!</v>
      </c>
      <c r="AF463" s="8" t="e">
        <f t="shared" ca="1" si="197"/>
        <v>#VALUE!</v>
      </c>
    </row>
    <row r="464" spans="1:32" x14ac:dyDescent="0.3">
      <c r="A464" s="35">
        <f>IF(Замеры!B460=0, " ", Замеры!B460)</f>
        <v>457</v>
      </c>
      <c r="B464" s="49" t="str">
        <f>Замеры!G460</f>
        <v xml:space="preserve">Группа от QF </v>
      </c>
      <c r="C464" s="49" t="str">
        <f>IF(Замеры!J460=0, " ", Замеры!J460)</f>
        <v xml:space="preserve"> </v>
      </c>
      <c r="D464" s="49" t="str">
        <f>IF(O464=0, " ", CONCATENATE(Замеры!T460,Замеры!U460,Замеры!V460,Замеры!W460,Замеры!AB460))</f>
        <v xml:space="preserve"> </v>
      </c>
      <c r="E464" s="49" t="str">
        <f>IF(Замеры!L460=0, " ", Замеры!L460)</f>
        <v xml:space="preserve"> </v>
      </c>
      <c r="F464" s="49" t="e">
        <f t="shared" si="180"/>
        <v>#VALUE!</v>
      </c>
      <c r="G464" s="51" t="str">
        <f t="shared" si="181"/>
        <v>-</v>
      </c>
      <c r="H464" s="52" t="str">
        <f t="shared" si="182"/>
        <v>-</v>
      </c>
      <c r="I464" s="51" t="str">
        <f t="shared" si="183"/>
        <v>-</v>
      </c>
      <c r="J464" s="29" t="str">
        <f t="shared" si="184"/>
        <v>-</v>
      </c>
      <c r="K464" s="46" t="str">
        <f t="shared" si="185"/>
        <v>-</v>
      </c>
      <c r="L464" s="29" t="str">
        <f t="shared" si="186"/>
        <v>-</v>
      </c>
      <c r="M464" s="29" t="str">
        <f t="shared" si="187"/>
        <v xml:space="preserve"> </v>
      </c>
      <c r="N464" s="29" t="str">
        <f t="shared" ca="1" si="188"/>
        <v xml:space="preserve"> </v>
      </c>
      <c r="O464" s="8">
        <f>Замеры!R460</f>
        <v>0</v>
      </c>
      <c r="P464" s="8" t="b">
        <f t="shared" si="176"/>
        <v>1</v>
      </c>
      <c r="Q464" s="8" t="b">
        <f t="shared" si="177"/>
        <v>1</v>
      </c>
      <c r="R464" s="8" t="b">
        <f t="shared" si="178"/>
        <v>1</v>
      </c>
      <c r="S464" s="8" t="s">
        <v>72</v>
      </c>
      <c r="T464" s="8" t="e">
        <f t="shared" si="189"/>
        <v>#VALUE!</v>
      </c>
      <c r="U464" s="12" t="s">
        <v>72</v>
      </c>
      <c r="V464" s="8" t="e">
        <f t="shared" si="190"/>
        <v>#VALUE!</v>
      </c>
      <c r="X464" s="13" t="str">
        <f t="shared" si="179"/>
        <v xml:space="preserve"> </v>
      </c>
      <c r="Y464" s="8" t="e">
        <f t="shared" si="191"/>
        <v>#VALUE!</v>
      </c>
      <c r="AA464" s="14" t="e">
        <f t="shared" ca="1" si="192"/>
        <v>#VALUE!</v>
      </c>
      <c r="AB464" s="14" t="e">
        <f t="shared" ca="1" si="193"/>
        <v>#VALUE!</v>
      </c>
      <c r="AC464" s="14" t="e">
        <f t="shared" ca="1" si="194"/>
        <v>#VALUE!</v>
      </c>
      <c r="AD464" s="8" t="e">
        <f t="shared" ca="1" si="195"/>
        <v>#VALUE!</v>
      </c>
      <c r="AE464" s="8" t="e">
        <f t="shared" ca="1" si="196"/>
        <v>#VALUE!</v>
      </c>
      <c r="AF464" s="8" t="e">
        <f t="shared" ca="1" si="197"/>
        <v>#VALUE!</v>
      </c>
    </row>
    <row r="465" spans="1:32" x14ac:dyDescent="0.3">
      <c r="A465" s="35">
        <f>IF(Замеры!B461=0, " ", Замеры!B461)</f>
        <v>458</v>
      </c>
      <c r="B465" s="49" t="str">
        <f>Замеры!G461</f>
        <v xml:space="preserve">Группа от QF </v>
      </c>
      <c r="C465" s="49" t="str">
        <f>IF(Замеры!J461=0, " ", Замеры!J461)</f>
        <v xml:space="preserve"> </v>
      </c>
      <c r="D465" s="49" t="str">
        <f>IF(O465=0, " ", CONCATENATE(Замеры!T461,Замеры!U461,Замеры!V461,Замеры!W461,Замеры!AB461))</f>
        <v xml:space="preserve"> </v>
      </c>
      <c r="E465" s="49" t="str">
        <f>IF(Замеры!L461=0, " ", Замеры!L461)</f>
        <v xml:space="preserve"> </v>
      </c>
      <c r="F465" s="49" t="e">
        <f t="shared" si="180"/>
        <v>#VALUE!</v>
      </c>
      <c r="G465" s="51" t="str">
        <f t="shared" si="181"/>
        <v>-</v>
      </c>
      <c r="H465" s="52" t="str">
        <f t="shared" si="182"/>
        <v>-</v>
      </c>
      <c r="I465" s="51" t="str">
        <f t="shared" si="183"/>
        <v>-</v>
      </c>
      <c r="J465" s="29" t="str">
        <f t="shared" si="184"/>
        <v>-</v>
      </c>
      <c r="K465" s="46" t="str">
        <f t="shared" si="185"/>
        <v>-</v>
      </c>
      <c r="L465" s="29" t="str">
        <f t="shared" si="186"/>
        <v>-</v>
      </c>
      <c r="M465" s="29" t="str">
        <f t="shared" si="187"/>
        <v xml:space="preserve"> </v>
      </c>
      <c r="N465" s="29" t="str">
        <f t="shared" ca="1" si="188"/>
        <v xml:space="preserve"> </v>
      </c>
      <c r="O465" s="8">
        <f>Замеры!R461</f>
        <v>0</v>
      </c>
      <c r="P465" s="8" t="b">
        <f t="shared" si="176"/>
        <v>1</v>
      </c>
      <c r="Q465" s="8" t="b">
        <f t="shared" si="177"/>
        <v>1</v>
      </c>
      <c r="R465" s="8" t="b">
        <f t="shared" si="178"/>
        <v>1</v>
      </c>
      <c r="S465" s="8" t="s">
        <v>72</v>
      </c>
      <c r="T465" s="8" t="e">
        <f t="shared" si="189"/>
        <v>#VALUE!</v>
      </c>
      <c r="U465" s="12" t="s">
        <v>72</v>
      </c>
      <c r="V465" s="8" t="e">
        <f t="shared" si="190"/>
        <v>#VALUE!</v>
      </c>
      <c r="X465" s="13" t="str">
        <f t="shared" si="179"/>
        <v xml:space="preserve"> </v>
      </c>
      <c r="Y465" s="8" t="e">
        <f t="shared" si="191"/>
        <v>#VALUE!</v>
      </c>
      <c r="AA465" s="14" t="e">
        <f t="shared" ca="1" si="192"/>
        <v>#VALUE!</v>
      </c>
      <c r="AB465" s="14" t="e">
        <f t="shared" ca="1" si="193"/>
        <v>#VALUE!</v>
      </c>
      <c r="AC465" s="14" t="e">
        <f t="shared" ca="1" si="194"/>
        <v>#VALUE!</v>
      </c>
      <c r="AD465" s="8" t="e">
        <f t="shared" ca="1" si="195"/>
        <v>#VALUE!</v>
      </c>
      <c r="AE465" s="8" t="e">
        <f t="shared" ca="1" si="196"/>
        <v>#VALUE!</v>
      </c>
      <c r="AF465" s="8" t="e">
        <f t="shared" ca="1" si="197"/>
        <v>#VALUE!</v>
      </c>
    </row>
    <row r="466" spans="1:32" x14ac:dyDescent="0.3">
      <c r="A466" s="35">
        <f>IF(Замеры!B462=0, " ", Замеры!B462)</f>
        <v>459</v>
      </c>
      <c r="B466" s="49" t="str">
        <f>Замеры!G462</f>
        <v xml:space="preserve">Группа от QF </v>
      </c>
      <c r="C466" s="49" t="str">
        <f>IF(Замеры!J462=0, " ", Замеры!J462)</f>
        <v xml:space="preserve"> </v>
      </c>
      <c r="D466" s="49" t="str">
        <f>IF(O466=0, " ", CONCATENATE(Замеры!T462,Замеры!U462,Замеры!V462,Замеры!W462,Замеры!AB462))</f>
        <v xml:space="preserve"> </v>
      </c>
      <c r="E466" s="49" t="str">
        <f>IF(Замеры!L462=0, " ", Замеры!L462)</f>
        <v xml:space="preserve"> </v>
      </c>
      <c r="F466" s="49" t="e">
        <f t="shared" si="180"/>
        <v>#VALUE!</v>
      </c>
      <c r="G466" s="51" t="str">
        <f t="shared" si="181"/>
        <v>-</v>
      </c>
      <c r="H466" s="52" t="str">
        <f t="shared" si="182"/>
        <v>-</v>
      </c>
      <c r="I466" s="51" t="str">
        <f t="shared" si="183"/>
        <v>-</v>
      </c>
      <c r="J466" s="29" t="str">
        <f t="shared" si="184"/>
        <v>-</v>
      </c>
      <c r="K466" s="46" t="str">
        <f t="shared" si="185"/>
        <v>-</v>
      </c>
      <c r="L466" s="29" t="str">
        <f t="shared" si="186"/>
        <v>-</v>
      </c>
      <c r="M466" s="29" t="str">
        <f t="shared" si="187"/>
        <v xml:space="preserve"> </v>
      </c>
      <c r="N466" s="29" t="str">
        <f t="shared" ca="1" si="188"/>
        <v xml:space="preserve"> </v>
      </c>
      <c r="O466" s="8">
        <f>Замеры!R462</f>
        <v>0</v>
      </c>
      <c r="P466" s="8" t="b">
        <f t="shared" si="176"/>
        <v>1</v>
      </c>
      <c r="Q466" s="8" t="b">
        <f t="shared" si="177"/>
        <v>1</v>
      </c>
      <c r="R466" s="8" t="b">
        <f t="shared" si="178"/>
        <v>1</v>
      </c>
      <c r="S466" s="8" t="s">
        <v>72</v>
      </c>
      <c r="T466" s="8" t="e">
        <f t="shared" si="189"/>
        <v>#VALUE!</v>
      </c>
      <c r="U466" s="12" t="s">
        <v>72</v>
      </c>
      <c r="V466" s="8" t="e">
        <f t="shared" si="190"/>
        <v>#VALUE!</v>
      </c>
      <c r="X466" s="13" t="str">
        <f t="shared" si="179"/>
        <v xml:space="preserve"> </v>
      </c>
      <c r="Y466" s="8" t="e">
        <f t="shared" si="191"/>
        <v>#VALUE!</v>
      </c>
      <c r="AA466" s="14" t="e">
        <f t="shared" ca="1" si="192"/>
        <v>#VALUE!</v>
      </c>
      <c r="AB466" s="14" t="e">
        <f t="shared" ca="1" si="193"/>
        <v>#VALUE!</v>
      </c>
      <c r="AC466" s="14" t="e">
        <f t="shared" ca="1" si="194"/>
        <v>#VALUE!</v>
      </c>
      <c r="AD466" s="8" t="e">
        <f t="shared" ca="1" si="195"/>
        <v>#VALUE!</v>
      </c>
      <c r="AE466" s="8" t="e">
        <f t="shared" ca="1" si="196"/>
        <v>#VALUE!</v>
      </c>
      <c r="AF466" s="8" t="e">
        <f t="shared" ca="1" si="197"/>
        <v>#VALUE!</v>
      </c>
    </row>
    <row r="467" spans="1:32" x14ac:dyDescent="0.3">
      <c r="A467" s="35">
        <f>IF(Замеры!B463=0, " ", Замеры!B463)</f>
        <v>460</v>
      </c>
      <c r="B467" s="49" t="str">
        <f>Замеры!G463</f>
        <v xml:space="preserve">Группа от QF </v>
      </c>
      <c r="C467" s="49" t="str">
        <f>IF(Замеры!J463=0, " ", Замеры!J463)</f>
        <v xml:space="preserve"> </v>
      </c>
      <c r="D467" s="49" t="str">
        <f>IF(O467=0, " ", CONCATENATE(Замеры!T463,Замеры!U463,Замеры!V463,Замеры!W463,Замеры!AB463))</f>
        <v xml:space="preserve"> </v>
      </c>
      <c r="E467" s="49" t="str">
        <f>IF(Замеры!L463=0, " ", Замеры!L463)</f>
        <v xml:space="preserve"> </v>
      </c>
      <c r="F467" s="49" t="e">
        <f t="shared" si="180"/>
        <v>#VALUE!</v>
      </c>
      <c r="G467" s="51" t="str">
        <f t="shared" si="181"/>
        <v>-</v>
      </c>
      <c r="H467" s="52" t="str">
        <f t="shared" si="182"/>
        <v>-</v>
      </c>
      <c r="I467" s="51" t="str">
        <f t="shared" si="183"/>
        <v>-</v>
      </c>
      <c r="J467" s="29" t="str">
        <f t="shared" si="184"/>
        <v>-</v>
      </c>
      <c r="K467" s="46" t="str">
        <f t="shared" si="185"/>
        <v>-</v>
      </c>
      <c r="L467" s="29" t="str">
        <f t="shared" si="186"/>
        <v>-</v>
      </c>
      <c r="M467" s="29" t="str">
        <f t="shared" si="187"/>
        <v xml:space="preserve"> </v>
      </c>
      <c r="N467" s="29" t="str">
        <f t="shared" ca="1" si="188"/>
        <v xml:space="preserve"> </v>
      </c>
      <c r="O467" s="8">
        <f>Замеры!R463</f>
        <v>0</v>
      </c>
      <c r="P467" s="8" t="b">
        <f t="shared" si="176"/>
        <v>1</v>
      </c>
      <c r="Q467" s="8" t="b">
        <f t="shared" si="177"/>
        <v>1</v>
      </c>
      <c r="R467" s="8" t="b">
        <f t="shared" si="178"/>
        <v>1</v>
      </c>
      <c r="S467" s="8" t="s">
        <v>72</v>
      </c>
      <c r="T467" s="8" t="e">
        <f t="shared" si="189"/>
        <v>#VALUE!</v>
      </c>
      <c r="U467" s="12" t="s">
        <v>72</v>
      </c>
      <c r="V467" s="8" t="e">
        <f t="shared" si="190"/>
        <v>#VALUE!</v>
      </c>
      <c r="X467" s="13" t="str">
        <f t="shared" si="179"/>
        <v xml:space="preserve"> </v>
      </c>
      <c r="Y467" s="8" t="e">
        <f t="shared" si="191"/>
        <v>#VALUE!</v>
      </c>
      <c r="AA467" s="14" t="e">
        <f t="shared" ca="1" si="192"/>
        <v>#VALUE!</v>
      </c>
      <c r="AB467" s="14" t="e">
        <f t="shared" ca="1" si="193"/>
        <v>#VALUE!</v>
      </c>
      <c r="AC467" s="14" t="e">
        <f t="shared" ca="1" si="194"/>
        <v>#VALUE!</v>
      </c>
      <c r="AD467" s="8" t="e">
        <f t="shared" ca="1" si="195"/>
        <v>#VALUE!</v>
      </c>
      <c r="AE467" s="8" t="e">
        <f t="shared" ca="1" si="196"/>
        <v>#VALUE!</v>
      </c>
      <c r="AF467" s="8" t="e">
        <f t="shared" ca="1" si="197"/>
        <v>#VALUE!</v>
      </c>
    </row>
    <row r="468" spans="1:32" x14ac:dyDescent="0.3">
      <c r="A468" s="35">
        <f>IF(Замеры!B464=0, " ", Замеры!B464)</f>
        <v>461</v>
      </c>
      <c r="B468" s="49" t="str">
        <f>Замеры!G464</f>
        <v xml:space="preserve">Группа от QF </v>
      </c>
      <c r="C468" s="49" t="str">
        <f>IF(Замеры!J464=0, " ", Замеры!J464)</f>
        <v xml:space="preserve"> </v>
      </c>
      <c r="D468" s="49" t="str">
        <f>IF(O468=0, " ", CONCATENATE(Замеры!T464,Замеры!U464,Замеры!V464,Замеры!W464,Замеры!AB464))</f>
        <v xml:space="preserve"> </v>
      </c>
      <c r="E468" s="49" t="str">
        <f>IF(Замеры!L464=0, " ", Замеры!L464)</f>
        <v xml:space="preserve"> </v>
      </c>
      <c r="F468" s="49" t="e">
        <f t="shared" si="180"/>
        <v>#VALUE!</v>
      </c>
      <c r="G468" s="51" t="str">
        <f t="shared" si="181"/>
        <v>-</v>
      </c>
      <c r="H468" s="52" t="str">
        <f t="shared" si="182"/>
        <v>-</v>
      </c>
      <c r="I468" s="51" t="str">
        <f t="shared" si="183"/>
        <v>-</v>
      </c>
      <c r="J468" s="29" t="str">
        <f t="shared" si="184"/>
        <v>-</v>
      </c>
      <c r="K468" s="46" t="str">
        <f t="shared" si="185"/>
        <v>-</v>
      </c>
      <c r="L468" s="29" t="str">
        <f t="shared" si="186"/>
        <v>-</v>
      </c>
      <c r="M468" s="29" t="str">
        <f t="shared" si="187"/>
        <v xml:space="preserve"> </v>
      </c>
      <c r="N468" s="29" t="str">
        <f t="shared" ca="1" si="188"/>
        <v xml:space="preserve"> </v>
      </c>
      <c r="O468" s="8">
        <f>Замеры!R464</f>
        <v>0</v>
      </c>
      <c r="P468" s="8" t="b">
        <f t="shared" si="176"/>
        <v>1</v>
      </c>
      <c r="Q468" s="8" t="b">
        <f t="shared" si="177"/>
        <v>1</v>
      </c>
      <c r="R468" s="8" t="b">
        <f t="shared" si="178"/>
        <v>1</v>
      </c>
      <c r="S468" s="8" t="s">
        <v>72</v>
      </c>
      <c r="T468" s="8" t="e">
        <f t="shared" si="189"/>
        <v>#VALUE!</v>
      </c>
      <c r="U468" s="12" t="s">
        <v>72</v>
      </c>
      <c r="V468" s="8" t="e">
        <f t="shared" si="190"/>
        <v>#VALUE!</v>
      </c>
      <c r="X468" s="13" t="str">
        <f t="shared" si="179"/>
        <v xml:space="preserve"> </v>
      </c>
      <c r="Y468" s="8" t="e">
        <f t="shared" si="191"/>
        <v>#VALUE!</v>
      </c>
      <c r="AA468" s="14" t="e">
        <f t="shared" ca="1" si="192"/>
        <v>#VALUE!</v>
      </c>
      <c r="AB468" s="14" t="e">
        <f t="shared" ca="1" si="193"/>
        <v>#VALUE!</v>
      </c>
      <c r="AC468" s="14" t="e">
        <f t="shared" ca="1" si="194"/>
        <v>#VALUE!</v>
      </c>
      <c r="AD468" s="8" t="e">
        <f t="shared" ca="1" si="195"/>
        <v>#VALUE!</v>
      </c>
      <c r="AE468" s="8" t="e">
        <f t="shared" ca="1" si="196"/>
        <v>#VALUE!</v>
      </c>
      <c r="AF468" s="8" t="e">
        <f t="shared" ca="1" si="197"/>
        <v>#VALUE!</v>
      </c>
    </row>
    <row r="469" spans="1:32" x14ac:dyDescent="0.3">
      <c r="A469" s="35">
        <f>IF(Замеры!B465=0, " ", Замеры!B465)</f>
        <v>462</v>
      </c>
      <c r="B469" s="49" t="str">
        <f>Замеры!G465</f>
        <v xml:space="preserve">Группа от QF </v>
      </c>
      <c r="C469" s="49" t="str">
        <f>IF(Замеры!J465=0, " ", Замеры!J465)</f>
        <v xml:space="preserve"> </v>
      </c>
      <c r="D469" s="49" t="str">
        <f>IF(O469=0, " ", CONCATENATE(Замеры!T465,Замеры!U465,Замеры!V465,Замеры!W465,Замеры!AB465))</f>
        <v xml:space="preserve"> </v>
      </c>
      <c r="E469" s="49" t="str">
        <f>IF(Замеры!L465=0, " ", Замеры!L465)</f>
        <v xml:space="preserve"> </v>
      </c>
      <c r="F469" s="49" t="e">
        <f t="shared" si="180"/>
        <v>#VALUE!</v>
      </c>
      <c r="G469" s="51" t="str">
        <f t="shared" si="181"/>
        <v>-</v>
      </c>
      <c r="H469" s="52" t="str">
        <f t="shared" si="182"/>
        <v>-</v>
      </c>
      <c r="I469" s="51" t="str">
        <f t="shared" si="183"/>
        <v>-</v>
      </c>
      <c r="J469" s="29" t="str">
        <f t="shared" si="184"/>
        <v>-</v>
      </c>
      <c r="K469" s="46" t="str">
        <f t="shared" si="185"/>
        <v>-</v>
      </c>
      <c r="L469" s="29" t="str">
        <f t="shared" si="186"/>
        <v>-</v>
      </c>
      <c r="M469" s="29" t="str">
        <f t="shared" si="187"/>
        <v xml:space="preserve"> </v>
      </c>
      <c r="N469" s="29" t="str">
        <f t="shared" ca="1" si="188"/>
        <v xml:space="preserve"> </v>
      </c>
      <c r="O469" s="8">
        <f>Замеры!R465</f>
        <v>0</v>
      </c>
      <c r="P469" s="8" t="b">
        <f t="shared" si="176"/>
        <v>1</v>
      </c>
      <c r="Q469" s="8" t="b">
        <f t="shared" si="177"/>
        <v>1</v>
      </c>
      <c r="R469" s="8" t="b">
        <f t="shared" si="178"/>
        <v>1</v>
      </c>
      <c r="S469" s="8" t="s">
        <v>72</v>
      </c>
      <c r="T469" s="8" t="e">
        <f t="shared" si="189"/>
        <v>#VALUE!</v>
      </c>
      <c r="U469" s="12" t="s">
        <v>72</v>
      </c>
      <c r="V469" s="8" t="e">
        <f t="shared" si="190"/>
        <v>#VALUE!</v>
      </c>
      <c r="X469" s="13" t="str">
        <f t="shared" si="179"/>
        <v xml:space="preserve"> </v>
      </c>
      <c r="Y469" s="8" t="e">
        <f t="shared" si="191"/>
        <v>#VALUE!</v>
      </c>
      <c r="AA469" s="14" t="e">
        <f t="shared" ca="1" si="192"/>
        <v>#VALUE!</v>
      </c>
      <c r="AB469" s="14" t="e">
        <f t="shared" ca="1" si="193"/>
        <v>#VALUE!</v>
      </c>
      <c r="AC469" s="14" t="e">
        <f t="shared" ca="1" si="194"/>
        <v>#VALUE!</v>
      </c>
      <c r="AD469" s="8" t="e">
        <f t="shared" ca="1" si="195"/>
        <v>#VALUE!</v>
      </c>
      <c r="AE469" s="8" t="e">
        <f t="shared" ca="1" si="196"/>
        <v>#VALUE!</v>
      </c>
      <c r="AF469" s="8" t="e">
        <f t="shared" ca="1" si="197"/>
        <v>#VALUE!</v>
      </c>
    </row>
    <row r="470" spans="1:32" x14ac:dyDescent="0.3">
      <c r="A470" s="35">
        <f>IF(Замеры!B466=0, " ", Замеры!B466)</f>
        <v>463</v>
      </c>
      <c r="B470" s="49" t="str">
        <f>Замеры!G466</f>
        <v xml:space="preserve">Группа от QF </v>
      </c>
      <c r="C470" s="49" t="str">
        <f>IF(Замеры!J466=0, " ", Замеры!J466)</f>
        <v xml:space="preserve"> </v>
      </c>
      <c r="D470" s="49" t="str">
        <f>IF(O470=0, " ", CONCATENATE(Замеры!T466,Замеры!U466,Замеры!V466,Замеры!W466,Замеры!AB466))</f>
        <v xml:space="preserve"> </v>
      </c>
      <c r="E470" s="49" t="str">
        <f>IF(Замеры!L466=0, " ", Замеры!L466)</f>
        <v xml:space="preserve"> </v>
      </c>
      <c r="F470" s="49" t="e">
        <f t="shared" si="180"/>
        <v>#VALUE!</v>
      </c>
      <c r="G470" s="51" t="str">
        <f t="shared" si="181"/>
        <v>-</v>
      </c>
      <c r="H470" s="52" t="str">
        <f t="shared" si="182"/>
        <v>-</v>
      </c>
      <c r="I470" s="51" t="str">
        <f t="shared" si="183"/>
        <v>-</v>
      </c>
      <c r="J470" s="29" t="str">
        <f t="shared" si="184"/>
        <v>-</v>
      </c>
      <c r="K470" s="46" t="str">
        <f t="shared" si="185"/>
        <v>-</v>
      </c>
      <c r="L470" s="29" t="str">
        <f t="shared" si="186"/>
        <v>-</v>
      </c>
      <c r="M470" s="29" t="str">
        <f t="shared" si="187"/>
        <v xml:space="preserve"> </v>
      </c>
      <c r="N470" s="29" t="str">
        <f t="shared" ca="1" si="188"/>
        <v xml:space="preserve"> </v>
      </c>
      <c r="O470" s="8">
        <f>Замеры!R466</f>
        <v>0</v>
      </c>
      <c r="P470" s="8" t="b">
        <f t="shared" si="176"/>
        <v>1</v>
      </c>
      <c r="Q470" s="8" t="b">
        <f t="shared" si="177"/>
        <v>1</v>
      </c>
      <c r="R470" s="8" t="b">
        <f t="shared" si="178"/>
        <v>1</v>
      </c>
      <c r="S470" s="8" t="s">
        <v>72</v>
      </c>
      <c r="T470" s="8" t="e">
        <f t="shared" si="189"/>
        <v>#VALUE!</v>
      </c>
      <c r="U470" s="12" t="s">
        <v>72</v>
      </c>
      <c r="V470" s="8" t="e">
        <f t="shared" si="190"/>
        <v>#VALUE!</v>
      </c>
      <c r="X470" s="13" t="str">
        <f t="shared" si="179"/>
        <v xml:space="preserve"> </v>
      </c>
      <c r="Y470" s="8" t="e">
        <f t="shared" si="191"/>
        <v>#VALUE!</v>
      </c>
      <c r="AA470" s="14" t="e">
        <f t="shared" ca="1" si="192"/>
        <v>#VALUE!</v>
      </c>
      <c r="AB470" s="14" t="e">
        <f t="shared" ca="1" si="193"/>
        <v>#VALUE!</v>
      </c>
      <c r="AC470" s="14" t="e">
        <f t="shared" ca="1" si="194"/>
        <v>#VALUE!</v>
      </c>
      <c r="AD470" s="8" t="e">
        <f t="shared" ca="1" si="195"/>
        <v>#VALUE!</v>
      </c>
      <c r="AE470" s="8" t="e">
        <f t="shared" ca="1" si="196"/>
        <v>#VALUE!</v>
      </c>
      <c r="AF470" s="8" t="e">
        <f t="shared" ca="1" si="197"/>
        <v>#VALUE!</v>
      </c>
    </row>
    <row r="471" spans="1:32" x14ac:dyDescent="0.3">
      <c r="A471" s="35">
        <f>IF(Замеры!B467=0, " ", Замеры!B467)</f>
        <v>464</v>
      </c>
      <c r="B471" s="49" t="str">
        <f>Замеры!G467</f>
        <v xml:space="preserve">Группа от QF </v>
      </c>
      <c r="C471" s="49" t="str">
        <f>IF(Замеры!J467=0, " ", Замеры!J467)</f>
        <v xml:space="preserve"> </v>
      </c>
      <c r="D471" s="49" t="str">
        <f>IF(O471=0, " ", CONCATENATE(Замеры!T467,Замеры!U467,Замеры!V467,Замеры!W467,Замеры!AB467))</f>
        <v xml:space="preserve"> </v>
      </c>
      <c r="E471" s="49" t="str">
        <f>IF(Замеры!L467=0, " ", Замеры!L467)</f>
        <v xml:space="preserve"> </v>
      </c>
      <c r="F471" s="49" t="e">
        <f t="shared" si="180"/>
        <v>#VALUE!</v>
      </c>
      <c r="G471" s="51" t="str">
        <f t="shared" si="181"/>
        <v>-</v>
      </c>
      <c r="H471" s="52" t="str">
        <f t="shared" si="182"/>
        <v>-</v>
      </c>
      <c r="I471" s="51" t="str">
        <f t="shared" si="183"/>
        <v>-</v>
      </c>
      <c r="J471" s="29" t="str">
        <f t="shared" si="184"/>
        <v>-</v>
      </c>
      <c r="K471" s="46" t="str">
        <f t="shared" si="185"/>
        <v>-</v>
      </c>
      <c r="L471" s="29" t="str">
        <f t="shared" si="186"/>
        <v>-</v>
      </c>
      <c r="M471" s="29" t="str">
        <f t="shared" si="187"/>
        <v xml:space="preserve"> </v>
      </c>
      <c r="N471" s="29" t="str">
        <f t="shared" ca="1" si="188"/>
        <v xml:space="preserve"> </v>
      </c>
      <c r="O471" s="8">
        <f>Замеры!R467</f>
        <v>0</v>
      </c>
      <c r="P471" s="8" t="b">
        <f t="shared" si="176"/>
        <v>1</v>
      </c>
      <c r="Q471" s="8" t="b">
        <f t="shared" si="177"/>
        <v>1</v>
      </c>
      <c r="R471" s="8" t="b">
        <f t="shared" si="178"/>
        <v>1</v>
      </c>
      <c r="S471" s="8" t="s">
        <v>72</v>
      </c>
      <c r="T471" s="8" t="e">
        <f t="shared" si="189"/>
        <v>#VALUE!</v>
      </c>
      <c r="U471" s="12" t="s">
        <v>72</v>
      </c>
      <c r="V471" s="8" t="e">
        <f t="shared" si="190"/>
        <v>#VALUE!</v>
      </c>
      <c r="X471" s="13" t="str">
        <f t="shared" si="179"/>
        <v xml:space="preserve"> </v>
      </c>
      <c r="Y471" s="8" t="e">
        <f t="shared" si="191"/>
        <v>#VALUE!</v>
      </c>
      <c r="AA471" s="14" t="e">
        <f t="shared" ca="1" si="192"/>
        <v>#VALUE!</v>
      </c>
      <c r="AB471" s="14" t="e">
        <f t="shared" ca="1" si="193"/>
        <v>#VALUE!</v>
      </c>
      <c r="AC471" s="14" t="e">
        <f t="shared" ca="1" si="194"/>
        <v>#VALUE!</v>
      </c>
      <c r="AD471" s="8" t="e">
        <f t="shared" ca="1" si="195"/>
        <v>#VALUE!</v>
      </c>
      <c r="AE471" s="8" t="e">
        <f t="shared" ca="1" si="196"/>
        <v>#VALUE!</v>
      </c>
      <c r="AF471" s="8" t="e">
        <f t="shared" ca="1" si="197"/>
        <v>#VALUE!</v>
      </c>
    </row>
    <row r="472" spans="1:32" x14ac:dyDescent="0.3">
      <c r="A472" s="35">
        <f>IF(Замеры!B468=0, " ", Замеры!B468)</f>
        <v>465</v>
      </c>
      <c r="B472" s="49" t="str">
        <f>Замеры!G468</f>
        <v xml:space="preserve">Группа от QF </v>
      </c>
      <c r="C472" s="49" t="str">
        <f>IF(Замеры!J468=0, " ", Замеры!J468)</f>
        <v xml:space="preserve"> </v>
      </c>
      <c r="D472" s="49" t="str">
        <f>IF(O472=0, " ", CONCATENATE(Замеры!T468,Замеры!U468,Замеры!V468,Замеры!W468,Замеры!AB468))</f>
        <v xml:space="preserve"> </v>
      </c>
      <c r="E472" s="49" t="str">
        <f>IF(Замеры!L468=0, " ", Замеры!L468)</f>
        <v xml:space="preserve"> </v>
      </c>
      <c r="F472" s="49" t="e">
        <f t="shared" si="180"/>
        <v>#VALUE!</v>
      </c>
      <c r="G472" s="51" t="str">
        <f t="shared" si="181"/>
        <v>-</v>
      </c>
      <c r="H472" s="52" t="str">
        <f t="shared" si="182"/>
        <v>-</v>
      </c>
      <c r="I472" s="51" t="str">
        <f t="shared" si="183"/>
        <v>-</v>
      </c>
      <c r="J472" s="29" t="str">
        <f t="shared" si="184"/>
        <v>-</v>
      </c>
      <c r="K472" s="46" t="str">
        <f t="shared" si="185"/>
        <v>-</v>
      </c>
      <c r="L472" s="29" t="str">
        <f t="shared" si="186"/>
        <v>-</v>
      </c>
      <c r="M472" s="29" t="str">
        <f t="shared" si="187"/>
        <v xml:space="preserve"> </v>
      </c>
      <c r="N472" s="29" t="str">
        <f t="shared" ca="1" si="188"/>
        <v xml:space="preserve"> </v>
      </c>
      <c r="O472" s="8">
        <f>Замеры!R468</f>
        <v>0</v>
      </c>
      <c r="P472" s="8" t="b">
        <f t="shared" si="176"/>
        <v>1</v>
      </c>
      <c r="Q472" s="8" t="b">
        <f t="shared" si="177"/>
        <v>1</v>
      </c>
      <c r="R472" s="8" t="b">
        <f t="shared" si="178"/>
        <v>1</v>
      </c>
      <c r="S472" s="8" t="s">
        <v>72</v>
      </c>
      <c r="T472" s="8" t="e">
        <f t="shared" si="189"/>
        <v>#VALUE!</v>
      </c>
      <c r="U472" s="12" t="s">
        <v>72</v>
      </c>
      <c r="V472" s="8" t="e">
        <f t="shared" si="190"/>
        <v>#VALUE!</v>
      </c>
      <c r="X472" s="13" t="str">
        <f t="shared" si="179"/>
        <v xml:space="preserve"> </v>
      </c>
      <c r="Y472" s="8" t="e">
        <f t="shared" si="191"/>
        <v>#VALUE!</v>
      </c>
      <c r="AA472" s="14" t="e">
        <f t="shared" ca="1" si="192"/>
        <v>#VALUE!</v>
      </c>
      <c r="AB472" s="14" t="e">
        <f t="shared" ca="1" si="193"/>
        <v>#VALUE!</v>
      </c>
      <c r="AC472" s="14" t="e">
        <f t="shared" ca="1" si="194"/>
        <v>#VALUE!</v>
      </c>
      <c r="AD472" s="8" t="e">
        <f t="shared" ca="1" si="195"/>
        <v>#VALUE!</v>
      </c>
      <c r="AE472" s="8" t="e">
        <f t="shared" ca="1" si="196"/>
        <v>#VALUE!</v>
      </c>
      <c r="AF472" s="8" t="e">
        <f t="shared" ca="1" si="197"/>
        <v>#VALUE!</v>
      </c>
    </row>
    <row r="473" spans="1:32" x14ac:dyDescent="0.3">
      <c r="A473" s="35">
        <f>IF(Замеры!B469=0, " ", Замеры!B469)</f>
        <v>466</v>
      </c>
      <c r="B473" s="49" t="str">
        <f>Замеры!G469</f>
        <v xml:space="preserve">Группа от QF </v>
      </c>
      <c r="C473" s="49" t="str">
        <f>IF(Замеры!J469=0, " ", Замеры!J469)</f>
        <v xml:space="preserve"> </v>
      </c>
      <c r="D473" s="49" t="str">
        <f>IF(O473=0, " ", CONCATENATE(Замеры!T469,Замеры!U469,Замеры!V469,Замеры!W469,Замеры!AB469))</f>
        <v xml:space="preserve"> </v>
      </c>
      <c r="E473" s="49" t="str">
        <f>IF(Замеры!L469=0, " ", Замеры!L469)</f>
        <v xml:space="preserve"> </v>
      </c>
      <c r="F473" s="49" t="e">
        <f t="shared" si="180"/>
        <v>#VALUE!</v>
      </c>
      <c r="G473" s="51" t="str">
        <f t="shared" si="181"/>
        <v>-</v>
      </c>
      <c r="H473" s="52" t="str">
        <f t="shared" si="182"/>
        <v>-</v>
      </c>
      <c r="I473" s="51" t="str">
        <f t="shared" si="183"/>
        <v>-</v>
      </c>
      <c r="J473" s="29" t="str">
        <f t="shared" si="184"/>
        <v>-</v>
      </c>
      <c r="K473" s="46" t="str">
        <f t="shared" si="185"/>
        <v>-</v>
      </c>
      <c r="L473" s="29" t="str">
        <f t="shared" si="186"/>
        <v>-</v>
      </c>
      <c r="M473" s="29" t="str">
        <f t="shared" si="187"/>
        <v xml:space="preserve"> </v>
      </c>
      <c r="N473" s="29" t="str">
        <f t="shared" ca="1" si="188"/>
        <v xml:space="preserve"> </v>
      </c>
      <c r="O473" s="8">
        <f>Замеры!R469</f>
        <v>0</v>
      </c>
      <c r="P473" s="8" t="b">
        <f t="shared" si="176"/>
        <v>1</v>
      </c>
      <c r="Q473" s="8" t="b">
        <f t="shared" si="177"/>
        <v>1</v>
      </c>
      <c r="R473" s="8" t="b">
        <f t="shared" si="178"/>
        <v>1</v>
      </c>
      <c r="S473" s="8" t="s">
        <v>72</v>
      </c>
      <c r="T473" s="8" t="e">
        <f t="shared" si="189"/>
        <v>#VALUE!</v>
      </c>
      <c r="U473" s="12" t="s">
        <v>72</v>
      </c>
      <c r="V473" s="8" t="e">
        <f t="shared" si="190"/>
        <v>#VALUE!</v>
      </c>
      <c r="X473" s="13" t="str">
        <f t="shared" si="179"/>
        <v xml:space="preserve"> </v>
      </c>
      <c r="Y473" s="8" t="e">
        <f t="shared" si="191"/>
        <v>#VALUE!</v>
      </c>
      <c r="AA473" s="14" t="e">
        <f t="shared" ca="1" si="192"/>
        <v>#VALUE!</v>
      </c>
      <c r="AB473" s="14" t="e">
        <f t="shared" ca="1" si="193"/>
        <v>#VALUE!</v>
      </c>
      <c r="AC473" s="14" t="e">
        <f t="shared" ca="1" si="194"/>
        <v>#VALUE!</v>
      </c>
      <c r="AD473" s="8" t="e">
        <f t="shared" ca="1" si="195"/>
        <v>#VALUE!</v>
      </c>
      <c r="AE473" s="8" t="e">
        <f t="shared" ca="1" si="196"/>
        <v>#VALUE!</v>
      </c>
      <c r="AF473" s="8" t="e">
        <f t="shared" ca="1" si="197"/>
        <v>#VALUE!</v>
      </c>
    </row>
    <row r="474" spans="1:32" x14ac:dyDescent="0.3">
      <c r="A474" s="35">
        <f>IF(Замеры!B470=0, " ", Замеры!B470)</f>
        <v>467</v>
      </c>
      <c r="B474" s="49" t="str">
        <f>Замеры!G470</f>
        <v xml:space="preserve">Группа от QF </v>
      </c>
      <c r="C474" s="49" t="str">
        <f>IF(Замеры!J470=0, " ", Замеры!J470)</f>
        <v xml:space="preserve"> </v>
      </c>
      <c r="D474" s="49" t="str">
        <f>IF(O474=0, " ", CONCATENATE(Замеры!T470,Замеры!U470,Замеры!V470,Замеры!W470,Замеры!AB470))</f>
        <v xml:space="preserve"> </v>
      </c>
      <c r="E474" s="49" t="str">
        <f>IF(Замеры!L470=0, " ", Замеры!L470)</f>
        <v xml:space="preserve"> </v>
      </c>
      <c r="F474" s="49" t="e">
        <f t="shared" si="180"/>
        <v>#VALUE!</v>
      </c>
      <c r="G474" s="51" t="str">
        <f t="shared" si="181"/>
        <v>-</v>
      </c>
      <c r="H474" s="52" t="str">
        <f t="shared" si="182"/>
        <v>-</v>
      </c>
      <c r="I474" s="51" t="str">
        <f t="shared" si="183"/>
        <v>-</v>
      </c>
      <c r="J474" s="29" t="str">
        <f t="shared" si="184"/>
        <v>-</v>
      </c>
      <c r="K474" s="46" t="str">
        <f t="shared" si="185"/>
        <v>-</v>
      </c>
      <c r="L474" s="29" t="str">
        <f t="shared" si="186"/>
        <v>-</v>
      </c>
      <c r="M474" s="29" t="str">
        <f t="shared" si="187"/>
        <v xml:space="preserve"> </v>
      </c>
      <c r="N474" s="29" t="str">
        <f t="shared" ca="1" si="188"/>
        <v xml:space="preserve"> </v>
      </c>
      <c r="O474" s="8">
        <f>Замеры!R470</f>
        <v>0</v>
      </c>
      <c r="P474" s="8" t="b">
        <f t="shared" si="176"/>
        <v>1</v>
      </c>
      <c r="Q474" s="8" t="b">
        <f t="shared" si="177"/>
        <v>1</v>
      </c>
      <c r="R474" s="8" t="b">
        <f t="shared" si="178"/>
        <v>1</v>
      </c>
      <c r="S474" s="8" t="s">
        <v>72</v>
      </c>
      <c r="T474" s="8" t="e">
        <f t="shared" si="189"/>
        <v>#VALUE!</v>
      </c>
      <c r="U474" s="12" t="s">
        <v>72</v>
      </c>
      <c r="V474" s="8" t="e">
        <f t="shared" si="190"/>
        <v>#VALUE!</v>
      </c>
      <c r="X474" s="13" t="str">
        <f t="shared" si="179"/>
        <v xml:space="preserve"> </v>
      </c>
      <c r="Y474" s="8" t="e">
        <f t="shared" si="191"/>
        <v>#VALUE!</v>
      </c>
      <c r="AA474" s="14" t="e">
        <f t="shared" ca="1" si="192"/>
        <v>#VALUE!</v>
      </c>
      <c r="AB474" s="14" t="e">
        <f t="shared" ca="1" si="193"/>
        <v>#VALUE!</v>
      </c>
      <c r="AC474" s="14" t="e">
        <f t="shared" ca="1" si="194"/>
        <v>#VALUE!</v>
      </c>
      <c r="AD474" s="8" t="e">
        <f t="shared" ca="1" si="195"/>
        <v>#VALUE!</v>
      </c>
      <c r="AE474" s="8" t="e">
        <f t="shared" ca="1" si="196"/>
        <v>#VALUE!</v>
      </c>
      <c r="AF474" s="8" t="e">
        <f t="shared" ca="1" si="197"/>
        <v>#VALUE!</v>
      </c>
    </row>
    <row r="475" spans="1:32" x14ac:dyDescent="0.3">
      <c r="A475" s="35">
        <f>IF(Замеры!B471=0, " ", Замеры!B471)</f>
        <v>468</v>
      </c>
      <c r="B475" s="49" t="str">
        <f>Замеры!G471</f>
        <v xml:space="preserve">Группа от QF </v>
      </c>
      <c r="C475" s="49" t="str">
        <f>IF(Замеры!J471=0, " ", Замеры!J471)</f>
        <v xml:space="preserve"> </v>
      </c>
      <c r="D475" s="49" t="str">
        <f>IF(O475=0, " ", CONCATENATE(Замеры!T471,Замеры!U471,Замеры!V471,Замеры!W471,Замеры!AB471))</f>
        <v xml:space="preserve"> </v>
      </c>
      <c r="E475" s="49" t="str">
        <f>IF(Замеры!L471=0, " ", Замеры!L471)</f>
        <v xml:space="preserve"> </v>
      </c>
      <c r="F475" s="49" t="e">
        <f t="shared" si="180"/>
        <v>#VALUE!</v>
      </c>
      <c r="G475" s="51" t="str">
        <f t="shared" si="181"/>
        <v>-</v>
      </c>
      <c r="H475" s="52" t="str">
        <f t="shared" si="182"/>
        <v>-</v>
      </c>
      <c r="I475" s="51" t="str">
        <f t="shared" si="183"/>
        <v>-</v>
      </c>
      <c r="J475" s="29" t="str">
        <f t="shared" si="184"/>
        <v>-</v>
      </c>
      <c r="K475" s="46" t="str">
        <f t="shared" si="185"/>
        <v>-</v>
      </c>
      <c r="L475" s="29" t="str">
        <f t="shared" si="186"/>
        <v>-</v>
      </c>
      <c r="M475" s="29" t="str">
        <f t="shared" si="187"/>
        <v xml:space="preserve"> </v>
      </c>
      <c r="N475" s="29" t="str">
        <f t="shared" ca="1" si="188"/>
        <v xml:space="preserve"> </v>
      </c>
      <c r="O475" s="8">
        <f>Замеры!R471</f>
        <v>0</v>
      </c>
      <c r="P475" s="8" t="b">
        <f t="shared" si="176"/>
        <v>1</v>
      </c>
      <c r="Q475" s="8" t="b">
        <f t="shared" si="177"/>
        <v>1</v>
      </c>
      <c r="R475" s="8" t="b">
        <f t="shared" si="178"/>
        <v>1</v>
      </c>
      <c r="S475" s="8" t="s">
        <v>72</v>
      </c>
      <c r="T475" s="8" t="e">
        <f t="shared" si="189"/>
        <v>#VALUE!</v>
      </c>
      <c r="U475" s="12" t="s">
        <v>72</v>
      </c>
      <c r="V475" s="8" t="e">
        <f t="shared" si="190"/>
        <v>#VALUE!</v>
      </c>
      <c r="X475" s="13" t="str">
        <f t="shared" si="179"/>
        <v xml:space="preserve"> </v>
      </c>
      <c r="Y475" s="8" t="e">
        <f t="shared" si="191"/>
        <v>#VALUE!</v>
      </c>
      <c r="AA475" s="14" t="e">
        <f t="shared" ca="1" si="192"/>
        <v>#VALUE!</v>
      </c>
      <c r="AB475" s="14" t="e">
        <f t="shared" ca="1" si="193"/>
        <v>#VALUE!</v>
      </c>
      <c r="AC475" s="14" t="e">
        <f t="shared" ca="1" si="194"/>
        <v>#VALUE!</v>
      </c>
      <c r="AD475" s="8" t="e">
        <f t="shared" ca="1" si="195"/>
        <v>#VALUE!</v>
      </c>
      <c r="AE475" s="8" t="e">
        <f t="shared" ca="1" si="196"/>
        <v>#VALUE!</v>
      </c>
      <c r="AF475" s="8" t="e">
        <f t="shared" ca="1" si="197"/>
        <v>#VALUE!</v>
      </c>
    </row>
    <row r="476" spans="1:32" x14ac:dyDescent="0.3">
      <c r="A476" s="35">
        <f>IF(Замеры!B472=0, " ", Замеры!B472)</f>
        <v>469</v>
      </c>
      <c r="B476" s="49" t="str">
        <f>Замеры!G472</f>
        <v xml:space="preserve">Группа от QF </v>
      </c>
      <c r="C476" s="49" t="str">
        <f>IF(Замеры!J472=0, " ", Замеры!J472)</f>
        <v xml:space="preserve"> </v>
      </c>
      <c r="D476" s="49" t="str">
        <f>IF(O476=0, " ", CONCATENATE(Замеры!T472,Замеры!U472,Замеры!V472,Замеры!W472,Замеры!AB472))</f>
        <v xml:space="preserve"> </v>
      </c>
      <c r="E476" s="49" t="str">
        <f>IF(Замеры!L472=0, " ", Замеры!L472)</f>
        <v xml:space="preserve"> </v>
      </c>
      <c r="F476" s="49" t="e">
        <f t="shared" si="180"/>
        <v>#VALUE!</v>
      </c>
      <c r="G476" s="51" t="str">
        <f t="shared" si="181"/>
        <v>-</v>
      </c>
      <c r="H476" s="52" t="str">
        <f t="shared" si="182"/>
        <v>-</v>
      </c>
      <c r="I476" s="51" t="str">
        <f t="shared" si="183"/>
        <v>-</v>
      </c>
      <c r="J476" s="29" t="str">
        <f t="shared" si="184"/>
        <v>-</v>
      </c>
      <c r="K476" s="46" t="str">
        <f t="shared" si="185"/>
        <v>-</v>
      </c>
      <c r="L476" s="29" t="str">
        <f t="shared" si="186"/>
        <v>-</v>
      </c>
      <c r="M476" s="29" t="str">
        <f t="shared" si="187"/>
        <v xml:space="preserve"> </v>
      </c>
      <c r="N476" s="29" t="str">
        <f t="shared" ca="1" si="188"/>
        <v xml:space="preserve"> </v>
      </c>
      <c r="O476" s="8">
        <f>Замеры!R472</f>
        <v>0</v>
      </c>
      <c r="P476" s="8" t="b">
        <f t="shared" si="176"/>
        <v>1</v>
      </c>
      <c r="Q476" s="8" t="b">
        <f t="shared" si="177"/>
        <v>1</v>
      </c>
      <c r="R476" s="8" t="b">
        <f t="shared" si="178"/>
        <v>1</v>
      </c>
      <c r="S476" s="8" t="s">
        <v>72</v>
      </c>
      <c r="T476" s="8" t="e">
        <f t="shared" si="189"/>
        <v>#VALUE!</v>
      </c>
      <c r="U476" s="12" t="s">
        <v>72</v>
      </c>
      <c r="V476" s="8" t="e">
        <f t="shared" si="190"/>
        <v>#VALUE!</v>
      </c>
      <c r="X476" s="13" t="str">
        <f t="shared" si="179"/>
        <v xml:space="preserve"> </v>
      </c>
      <c r="Y476" s="8" t="e">
        <f t="shared" si="191"/>
        <v>#VALUE!</v>
      </c>
      <c r="AA476" s="14" t="e">
        <f t="shared" ca="1" si="192"/>
        <v>#VALUE!</v>
      </c>
      <c r="AB476" s="14" t="e">
        <f t="shared" ca="1" si="193"/>
        <v>#VALUE!</v>
      </c>
      <c r="AC476" s="14" t="e">
        <f t="shared" ca="1" si="194"/>
        <v>#VALUE!</v>
      </c>
      <c r="AD476" s="8" t="e">
        <f t="shared" ca="1" si="195"/>
        <v>#VALUE!</v>
      </c>
      <c r="AE476" s="8" t="e">
        <f t="shared" ca="1" si="196"/>
        <v>#VALUE!</v>
      </c>
      <c r="AF476" s="8" t="e">
        <f t="shared" ca="1" si="197"/>
        <v>#VALUE!</v>
      </c>
    </row>
    <row r="477" spans="1:32" x14ac:dyDescent="0.3">
      <c r="A477" s="35">
        <f>IF(Замеры!B473=0, " ", Замеры!B473)</f>
        <v>470</v>
      </c>
      <c r="B477" s="49" t="str">
        <f>Замеры!G473</f>
        <v xml:space="preserve">Группа от QF </v>
      </c>
      <c r="C477" s="49" t="str">
        <f>IF(Замеры!J473=0, " ", Замеры!J473)</f>
        <v xml:space="preserve"> </v>
      </c>
      <c r="D477" s="49" t="str">
        <f>IF(O477=0, " ", CONCATENATE(Замеры!T473,Замеры!U473,Замеры!V473,Замеры!W473,Замеры!AB473))</f>
        <v xml:space="preserve"> </v>
      </c>
      <c r="E477" s="49" t="str">
        <f>IF(Замеры!L473=0, " ", Замеры!L473)</f>
        <v xml:space="preserve"> </v>
      </c>
      <c r="F477" s="49" t="e">
        <f t="shared" si="180"/>
        <v>#VALUE!</v>
      </c>
      <c r="G477" s="51" t="str">
        <f t="shared" si="181"/>
        <v>-</v>
      </c>
      <c r="H477" s="52" t="str">
        <f t="shared" si="182"/>
        <v>-</v>
      </c>
      <c r="I477" s="51" t="str">
        <f t="shared" si="183"/>
        <v>-</v>
      </c>
      <c r="J477" s="29" t="str">
        <f t="shared" si="184"/>
        <v>-</v>
      </c>
      <c r="K477" s="46" t="str">
        <f t="shared" si="185"/>
        <v>-</v>
      </c>
      <c r="L477" s="29" t="str">
        <f t="shared" si="186"/>
        <v>-</v>
      </c>
      <c r="M477" s="29" t="str">
        <f t="shared" si="187"/>
        <v xml:space="preserve"> </v>
      </c>
      <c r="N477" s="29" t="str">
        <f t="shared" ca="1" si="188"/>
        <v xml:space="preserve"> </v>
      </c>
      <c r="O477" s="8">
        <f>Замеры!R473</f>
        <v>0</v>
      </c>
      <c r="P477" s="8" t="b">
        <f t="shared" si="176"/>
        <v>1</v>
      </c>
      <c r="Q477" s="8" t="b">
        <f t="shared" si="177"/>
        <v>1</v>
      </c>
      <c r="R477" s="8" t="b">
        <f t="shared" si="178"/>
        <v>1</v>
      </c>
      <c r="S477" s="8" t="s">
        <v>72</v>
      </c>
      <c r="T477" s="8" t="e">
        <f t="shared" si="189"/>
        <v>#VALUE!</v>
      </c>
      <c r="U477" s="12" t="s">
        <v>72</v>
      </c>
      <c r="V477" s="8" t="e">
        <f t="shared" si="190"/>
        <v>#VALUE!</v>
      </c>
      <c r="X477" s="13" t="str">
        <f t="shared" si="179"/>
        <v xml:space="preserve"> </v>
      </c>
      <c r="Y477" s="8" t="e">
        <f t="shared" si="191"/>
        <v>#VALUE!</v>
      </c>
      <c r="AA477" s="14" t="e">
        <f t="shared" ca="1" si="192"/>
        <v>#VALUE!</v>
      </c>
      <c r="AB477" s="14" t="e">
        <f t="shared" ca="1" si="193"/>
        <v>#VALUE!</v>
      </c>
      <c r="AC477" s="14" t="e">
        <f t="shared" ca="1" si="194"/>
        <v>#VALUE!</v>
      </c>
      <c r="AD477" s="8" t="e">
        <f t="shared" ca="1" si="195"/>
        <v>#VALUE!</v>
      </c>
      <c r="AE477" s="8" t="e">
        <f t="shared" ca="1" si="196"/>
        <v>#VALUE!</v>
      </c>
      <c r="AF477" s="8" t="e">
        <f t="shared" ca="1" si="197"/>
        <v>#VALUE!</v>
      </c>
    </row>
    <row r="478" spans="1:32" x14ac:dyDescent="0.3">
      <c r="A478" s="35">
        <f>IF(Замеры!B474=0, " ", Замеры!B474)</f>
        <v>471</v>
      </c>
      <c r="B478" s="49" t="str">
        <f>Замеры!G474</f>
        <v xml:space="preserve">Группа от QF </v>
      </c>
      <c r="C478" s="49" t="str">
        <f>IF(Замеры!J474=0, " ", Замеры!J474)</f>
        <v xml:space="preserve"> </v>
      </c>
      <c r="D478" s="49" t="str">
        <f>IF(O478=0, " ", CONCATENATE(Замеры!T474,Замеры!U474,Замеры!V474,Замеры!W474,Замеры!AB474))</f>
        <v xml:space="preserve"> </v>
      </c>
      <c r="E478" s="49" t="str">
        <f>IF(Замеры!L474=0, " ", Замеры!L474)</f>
        <v xml:space="preserve"> </v>
      </c>
      <c r="F478" s="49" t="e">
        <f t="shared" si="180"/>
        <v>#VALUE!</v>
      </c>
      <c r="G478" s="51" t="str">
        <f t="shared" si="181"/>
        <v>-</v>
      </c>
      <c r="H478" s="52" t="str">
        <f t="shared" si="182"/>
        <v>-</v>
      </c>
      <c r="I478" s="51" t="str">
        <f t="shared" si="183"/>
        <v>-</v>
      </c>
      <c r="J478" s="29" t="str">
        <f t="shared" si="184"/>
        <v>-</v>
      </c>
      <c r="K478" s="46" t="str">
        <f t="shared" si="185"/>
        <v>-</v>
      </c>
      <c r="L478" s="29" t="str">
        <f t="shared" si="186"/>
        <v>-</v>
      </c>
      <c r="M478" s="29" t="str">
        <f t="shared" si="187"/>
        <v xml:space="preserve"> </v>
      </c>
      <c r="N478" s="29" t="str">
        <f t="shared" ca="1" si="188"/>
        <v xml:space="preserve"> </v>
      </c>
      <c r="O478" s="8">
        <f>Замеры!R474</f>
        <v>0</v>
      </c>
      <c r="P478" s="8" t="b">
        <f t="shared" si="176"/>
        <v>1</v>
      </c>
      <c r="Q478" s="8" t="b">
        <f t="shared" si="177"/>
        <v>1</v>
      </c>
      <c r="R478" s="8" t="b">
        <f t="shared" si="178"/>
        <v>1</v>
      </c>
      <c r="S478" s="8" t="s">
        <v>72</v>
      </c>
      <c r="T478" s="8" t="e">
        <f t="shared" si="189"/>
        <v>#VALUE!</v>
      </c>
      <c r="U478" s="12" t="s">
        <v>72</v>
      </c>
      <c r="V478" s="8" t="e">
        <f t="shared" si="190"/>
        <v>#VALUE!</v>
      </c>
      <c r="X478" s="13" t="str">
        <f t="shared" si="179"/>
        <v xml:space="preserve"> </v>
      </c>
      <c r="Y478" s="8" t="e">
        <f t="shared" si="191"/>
        <v>#VALUE!</v>
      </c>
      <c r="AA478" s="14" t="e">
        <f t="shared" ca="1" si="192"/>
        <v>#VALUE!</v>
      </c>
      <c r="AB478" s="14" t="e">
        <f t="shared" ca="1" si="193"/>
        <v>#VALUE!</v>
      </c>
      <c r="AC478" s="14" t="e">
        <f t="shared" ca="1" si="194"/>
        <v>#VALUE!</v>
      </c>
      <c r="AD478" s="8" t="e">
        <f t="shared" ca="1" si="195"/>
        <v>#VALUE!</v>
      </c>
      <c r="AE478" s="8" t="e">
        <f t="shared" ca="1" si="196"/>
        <v>#VALUE!</v>
      </c>
      <c r="AF478" s="8" t="e">
        <f t="shared" ca="1" si="197"/>
        <v>#VALUE!</v>
      </c>
    </row>
    <row r="479" spans="1:32" x14ac:dyDescent="0.3">
      <c r="A479" s="35">
        <f>IF(Замеры!B475=0, " ", Замеры!B475)</f>
        <v>472</v>
      </c>
      <c r="B479" s="49" t="str">
        <f>Замеры!G475</f>
        <v xml:space="preserve">Группа от QF </v>
      </c>
      <c r="C479" s="49" t="str">
        <f>IF(Замеры!J475=0, " ", Замеры!J475)</f>
        <v xml:space="preserve"> </v>
      </c>
      <c r="D479" s="49" t="str">
        <f>IF(O479=0, " ", CONCATENATE(Замеры!T475,Замеры!U475,Замеры!V475,Замеры!W475,Замеры!AB475))</f>
        <v xml:space="preserve"> </v>
      </c>
      <c r="E479" s="49" t="str">
        <f>IF(Замеры!L475=0, " ", Замеры!L475)</f>
        <v xml:space="preserve"> </v>
      </c>
      <c r="F479" s="49" t="e">
        <f t="shared" si="180"/>
        <v>#VALUE!</v>
      </c>
      <c r="G479" s="51" t="str">
        <f t="shared" si="181"/>
        <v>-</v>
      </c>
      <c r="H479" s="52" t="str">
        <f t="shared" si="182"/>
        <v>-</v>
      </c>
      <c r="I479" s="51" t="str">
        <f t="shared" si="183"/>
        <v>-</v>
      </c>
      <c r="J479" s="29" t="str">
        <f t="shared" si="184"/>
        <v>-</v>
      </c>
      <c r="K479" s="46" t="str">
        <f t="shared" si="185"/>
        <v>-</v>
      </c>
      <c r="L479" s="29" t="str">
        <f t="shared" si="186"/>
        <v>-</v>
      </c>
      <c r="M479" s="29" t="str">
        <f t="shared" si="187"/>
        <v xml:space="preserve"> </v>
      </c>
      <c r="N479" s="29" t="str">
        <f t="shared" ca="1" si="188"/>
        <v xml:space="preserve"> </v>
      </c>
      <c r="O479" s="8">
        <f>Замеры!R475</f>
        <v>0</v>
      </c>
      <c r="P479" s="8" t="b">
        <f t="shared" si="176"/>
        <v>1</v>
      </c>
      <c r="Q479" s="8" t="b">
        <f t="shared" si="177"/>
        <v>1</v>
      </c>
      <c r="R479" s="8" t="b">
        <f t="shared" si="178"/>
        <v>1</v>
      </c>
      <c r="S479" s="8" t="s">
        <v>72</v>
      </c>
      <c r="T479" s="8" t="e">
        <f t="shared" si="189"/>
        <v>#VALUE!</v>
      </c>
      <c r="U479" s="12" t="s">
        <v>72</v>
      </c>
      <c r="V479" s="8" t="e">
        <f t="shared" si="190"/>
        <v>#VALUE!</v>
      </c>
      <c r="X479" s="13" t="str">
        <f t="shared" si="179"/>
        <v xml:space="preserve"> </v>
      </c>
      <c r="Y479" s="8" t="e">
        <f t="shared" si="191"/>
        <v>#VALUE!</v>
      </c>
      <c r="AA479" s="14" t="e">
        <f t="shared" ca="1" si="192"/>
        <v>#VALUE!</v>
      </c>
      <c r="AB479" s="14" t="e">
        <f t="shared" ca="1" si="193"/>
        <v>#VALUE!</v>
      </c>
      <c r="AC479" s="14" t="e">
        <f t="shared" ca="1" si="194"/>
        <v>#VALUE!</v>
      </c>
      <c r="AD479" s="8" t="e">
        <f t="shared" ca="1" si="195"/>
        <v>#VALUE!</v>
      </c>
      <c r="AE479" s="8" t="e">
        <f t="shared" ca="1" si="196"/>
        <v>#VALUE!</v>
      </c>
      <c r="AF479" s="8" t="e">
        <f t="shared" ca="1" si="197"/>
        <v>#VALUE!</v>
      </c>
    </row>
    <row r="480" spans="1:32" x14ac:dyDescent="0.3">
      <c r="A480" s="35">
        <f>IF(Замеры!B476=0, " ", Замеры!B476)</f>
        <v>473</v>
      </c>
      <c r="B480" s="49" t="str">
        <f>Замеры!G476</f>
        <v xml:space="preserve">Группа от QF </v>
      </c>
      <c r="C480" s="49" t="str">
        <f>IF(Замеры!J476=0, " ", Замеры!J476)</f>
        <v xml:space="preserve"> </v>
      </c>
      <c r="D480" s="49" t="str">
        <f>IF(O480=0, " ", CONCATENATE(Замеры!T476,Замеры!U476,Замеры!V476,Замеры!W476,Замеры!AB476))</f>
        <v xml:space="preserve"> </v>
      </c>
      <c r="E480" s="49" t="str">
        <f>IF(Замеры!L476=0, " ", Замеры!L476)</f>
        <v xml:space="preserve"> </v>
      </c>
      <c r="F480" s="49" t="e">
        <f t="shared" si="180"/>
        <v>#VALUE!</v>
      </c>
      <c r="G480" s="51" t="str">
        <f t="shared" si="181"/>
        <v>-</v>
      </c>
      <c r="H480" s="52" t="str">
        <f t="shared" si="182"/>
        <v>-</v>
      </c>
      <c r="I480" s="51" t="str">
        <f t="shared" si="183"/>
        <v>-</v>
      </c>
      <c r="J480" s="29" t="str">
        <f t="shared" si="184"/>
        <v>-</v>
      </c>
      <c r="K480" s="46" t="str">
        <f t="shared" si="185"/>
        <v>-</v>
      </c>
      <c r="L480" s="29" t="str">
        <f t="shared" si="186"/>
        <v>-</v>
      </c>
      <c r="M480" s="29" t="str">
        <f t="shared" si="187"/>
        <v xml:space="preserve"> </v>
      </c>
      <c r="N480" s="29" t="str">
        <f t="shared" ca="1" si="188"/>
        <v xml:space="preserve"> </v>
      </c>
      <c r="O480" s="8">
        <f>Замеры!R476</f>
        <v>0</v>
      </c>
      <c r="P480" s="8" t="b">
        <f t="shared" si="176"/>
        <v>1</v>
      </c>
      <c r="Q480" s="8" t="b">
        <f t="shared" si="177"/>
        <v>1</v>
      </c>
      <c r="R480" s="8" t="b">
        <f t="shared" si="178"/>
        <v>1</v>
      </c>
      <c r="S480" s="8" t="s">
        <v>72</v>
      </c>
      <c r="T480" s="8" t="e">
        <f t="shared" si="189"/>
        <v>#VALUE!</v>
      </c>
      <c r="U480" s="12" t="s">
        <v>72</v>
      </c>
      <c r="V480" s="8" t="e">
        <f t="shared" si="190"/>
        <v>#VALUE!</v>
      </c>
      <c r="X480" s="13" t="str">
        <f t="shared" si="179"/>
        <v xml:space="preserve"> </v>
      </c>
      <c r="Y480" s="8" t="e">
        <f t="shared" si="191"/>
        <v>#VALUE!</v>
      </c>
      <c r="AA480" s="14" t="e">
        <f t="shared" ca="1" si="192"/>
        <v>#VALUE!</v>
      </c>
      <c r="AB480" s="14" t="e">
        <f t="shared" ca="1" si="193"/>
        <v>#VALUE!</v>
      </c>
      <c r="AC480" s="14" t="e">
        <f t="shared" ca="1" si="194"/>
        <v>#VALUE!</v>
      </c>
      <c r="AD480" s="8" t="e">
        <f t="shared" ca="1" si="195"/>
        <v>#VALUE!</v>
      </c>
      <c r="AE480" s="8" t="e">
        <f t="shared" ca="1" si="196"/>
        <v>#VALUE!</v>
      </c>
      <c r="AF480" s="8" t="e">
        <f t="shared" ca="1" si="197"/>
        <v>#VALUE!</v>
      </c>
    </row>
    <row r="481" spans="1:32" x14ac:dyDescent="0.3">
      <c r="A481" s="35">
        <f>IF(Замеры!B477=0, " ", Замеры!B477)</f>
        <v>474</v>
      </c>
      <c r="B481" s="49" t="str">
        <f>Замеры!G477</f>
        <v xml:space="preserve">Группа от QF </v>
      </c>
      <c r="C481" s="49" t="str">
        <f>IF(Замеры!J477=0, " ", Замеры!J477)</f>
        <v xml:space="preserve"> </v>
      </c>
      <c r="D481" s="49" t="str">
        <f>IF(O481=0, " ", CONCATENATE(Замеры!T477,Замеры!U477,Замеры!V477,Замеры!W477,Замеры!AB477))</f>
        <v xml:space="preserve"> </v>
      </c>
      <c r="E481" s="49" t="str">
        <f>IF(Замеры!L477=0, " ", Замеры!L477)</f>
        <v xml:space="preserve"> </v>
      </c>
      <c r="F481" s="49" t="e">
        <f t="shared" si="180"/>
        <v>#VALUE!</v>
      </c>
      <c r="G481" s="51" t="str">
        <f t="shared" si="181"/>
        <v>-</v>
      </c>
      <c r="H481" s="52" t="str">
        <f t="shared" si="182"/>
        <v>-</v>
      </c>
      <c r="I481" s="51" t="str">
        <f t="shared" si="183"/>
        <v>-</v>
      </c>
      <c r="J481" s="29" t="str">
        <f t="shared" si="184"/>
        <v>-</v>
      </c>
      <c r="K481" s="46" t="str">
        <f t="shared" si="185"/>
        <v>-</v>
      </c>
      <c r="L481" s="29" t="str">
        <f t="shared" si="186"/>
        <v>-</v>
      </c>
      <c r="M481" s="29" t="str">
        <f t="shared" si="187"/>
        <v xml:space="preserve"> </v>
      </c>
      <c r="N481" s="29" t="str">
        <f t="shared" ca="1" si="188"/>
        <v xml:space="preserve"> </v>
      </c>
      <c r="O481" s="8">
        <f>Замеры!R477</f>
        <v>0</v>
      </c>
      <c r="P481" s="8" t="b">
        <f t="shared" si="176"/>
        <v>1</v>
      </c>
      <c r="Q481" s="8" t="b">
        <f t="shared" si="177"/>
        <v>1</v>
      </c>
      <c r="R481" s="8" t="b">
        <f t="shared" si="178"/>
        <v>1</v>
      </c>
      <c r="S481" s="8" t="s">
        <v>72</v>
      </c>
      <c r="T481" s="8" t="e">
        <f t="shared" si="189"/>
        <v>#VALUE!</v>
      </c>
      <c r="U481" s="12" t="s">
        <v>72</v>
      </c>
      <c r="V481" s="8" t="e">
        <f t="shared" si="190"/>
        <v>#VALUE!</v>
      </c>
      <c r="X481" s="13" t="str">
        <f t="shared" si="179"/>
        <v xml:space="preserve"> </v>
      </c>
      <c r="Y481" s="8" t="e">
        <f t="shared" si="191"/>
        <v>#VALUE!</v>
      </c>
      <c r="AA481" s="14" t="e">
        <f t="shared" ca="1" si="192"/>
        <v>#VALUE!</v>
      </c>
      <c r="AB481" s="14" t="e">
        <f t="shared" ca="1" si="193"/>
        <v>#VALUE!</v>
      </c>
      <c r="AC481" s="14" t="e">
        <f t="shared" ca="1" si="194"/>
        <v>#VALUE!</v>
      </c>
      <c r="AD481" s="8" t="e">
        <f t="shared" ca="1" si="195"/>
        <v>#VALUE!</v>
      </c>
      <c r="AE481" s="8" t="e">
        <f t="shared" ca="1" si="196"/>
        <v>#VALUE!</v>
      </c>
      <c r="AF481" s="8" t="e">
        <f t="shared" ca="1" si="197"/>
        <v>#VALUE!</v>
      </c>
    </row>
    <row r="482" spans="1:32" x14ac:dyDescent="0.3">
      <c r="A482" s="35">
        <f>IF(Замеры!B478=0, " ", Замеры!B478)</f>
        <v>475</v>
      </c>
      <c r="B482" s="49" t="str">
        <f>Замеры!G478</f>
        <v xml:space="preserve">Группа от QF </v>
      </c>
      <c r="C482" s="49" t="str">
        <f>IF(Замеры!J478=0, " ", Замеры!J478)</f>
        <v xml:space="preserve"> </v>
      </c>
      <c r="D482" s="49" t="str">
        <f>IF(O482=0, " ", CONCATENATE(Замеры!T478,Замеры!U478,Замеры!V478,Замеры!W478,Замеры!AB478))</f>
        <v xml:space="preserve"> </v>
      </c>
      <c r="E482" s="49" t="str">
        <f>IF(Замеры!L478=0, " ", Замеры!L478)</f>
        <v xml:space="preserve"> </v>
      </c>
      <c r="F482" s="49" t="e">
        <f t="shared" si="180"/>
        <v>#VALUE!</v>
      </c>
      <c r="G482" s="51" t="str">
        <f t="shared" si="181"/>
        <v>-</v>
      </c>
      <c r="H482" s="52" t="str">
        <f t="shared" si="182"/>
        <v>-</v>
      </c>
      <c r="I482" s="51" t="str">
        <f t="shared" si="183"/>
        <v>-</v>
      </c>
      <c r="J482" s="29" t="str">
        <f t="shared" si="184"/>
        <v>-</v>
      </c>
      <c r="K482" s="46" t="str">
        <f t="shared" si="185"/>
        <v>-</v>
      </c>
      <c r="L482" s="29" t="str">
        <f t="shared" si="186"/>
        <v>-</v>
      </c>
      <c r="M482" s="29" t="str">
        <f t="shared" si="187"/>
        <v xml:space="preserve"> </v>
      </c>
      <c r="N482" s="29" t="str">
        <f t="shared" ca="1" si="188"/>
        <v xml:space="preserve"> </v>
      </c>
      <c r="O482" s="8">
        <f>Замеры!R478</f>
        <v>0</v>
      </c>
      <c r="P482" s="8" t="b">
        <f t="shared" si="176"/>
        <v>1</v>
      </c>
      <c r="Q482" s="8" t="b">
        <f t="shared" si="177"/>
        <v>1</v>
      </c>
      <c r="R482" s="8" t="b">
        <f t="shared" si="178"/>
        <v>1</v>
      </c>
      <c r="S482" s="8" t="s">
        <v>72</v>
      </c>
      <c r="T482" s="8" t="e">
        <f t="shared" si="189"/>
        <v>#VALUE!</v>
      </c>
      <c r="U482" s="12" t="s">
        <v>72</v>
      </c>
      <c r="V482" s="8" t="e">
        <f t="shared" si="190"/>
        <v>#VALUE!</v>
      </c>
      <c r="X482" s="13" t="str">
        <f t="shared" si="179"/>
        <v xml:space="preserve"> </v>
      </c>
      <c r="Y482" s="8" t="e">
        <f t="shared" si="191"/>
        <v>#VALUE!</v>
      </c>
      <c r="AA482" s="14" t="e">
        <f t="shared" ca="1" si="192"/>
        <v>#VALUE!</v>
      </c>
      <c r="AB482" s="14" t="e">
        <f t="shared" ca="1" si="193"/>
        <v>#VALUE!</v>
      </c>
      <c r="AC482" s="14" t="e">
        <f t="shared" ca="1" si="194"/>
        <v>#VALUE!</v>
      </c>
      <c r="AD482" s="8" t="e">
        <f t="shared" ca="1" si="195"/>
        <v>#VALUE!</v>
      </c>
      <c r="AE482" s="8" t="e">
        <f t="shared" ca="1" si="196"/>
        <v>#VALUE!</v>
      </c>
      <c r="AF482" s="8" t="e">
        <f t="shared" ca="1" si="197"/>
        <v>#VALUE!</v>
      </c>
    </row>
    <row r="483" spans="1:32" x14ac:dyDescent="0.3">
      <c r="A483" s="35">
        <f>IF(Замеры!B479=0, " ", Замеры!B479)</f>
        <v>476</v>
      </c>
      <c r="B483" s="49" t="str">
        <f>Замеры!G479</f>
        <v xml:space="preserve">Группа от QF </v>
      </c>
      <c r="C483" s="49" t="str">
        <f>IF(Замеры!J479=0, " ", Замеры!J479)</f>
        <v xml:space="preserve"> </v>
      </c>
      <c r="D483" s="49" t="str">
        <f>IF(O483=0, " ", CONCATENATE(Замеры!T479,Замеры!U479,Замеры!V479,Замеры!W479,Замеры!AB479))</f>
        <v xml:space="preserve"> </v>
      </c>
      <c r="E483" s="49" t="str">
        <f>IF(Замеры!L479=0, " ", Замеры!L479)</f>
        <v xml:space="preserve"> </v>
      </c>
      <c r="F483" s="49" t="e">
        <f t="shared" si="180"/>
        <v>#VALUE!</v>
      </c>
      <c r="G483" s="51" t="str">
        <f t="shared" si="181"/>
        <v>-</v>
      </c>
      <c r="H483" s="52" t="str">
        <f t="shared" si="182"/>
        <v>-</v>
      </c>
      <c r="I483" s="51" t="str">
        <f t="shared" si="183"/>
        <v>-</v>
      </c>
      <c r="J483" s="29" t="str">
        <f t="shared" si="184"/>
        <v>-</v>
      </c>
      <c r="K483" s="46" t="str">
        <f t="shared" si="185"/>
        <v>-</v>
      </c>
      <c r="L483" s="29" t="str">
        <f t="shared" si="186"/>
        <v>-</v>
      </c>
      <c r="M483" s="29" t="str">
        <f t="shared" si="187"/>
        <v xml:space="preserve"> </v>
      </c>
      <c r="N483" s="29" t="str">
        <f t="shared" ca="1" si="188"/>
        <v xml:space="preserve"> </v>
      </c>
      <c r="O483" s="8">
        <f>Замеры!R479</f>
        <v>0</v>
      </c>
      <c r="P483" s="8" t="b">
        <f t="shared" si="176"/>
        <v>1</v>
      </c>
      <c r="Q483" s="8" t="b">
        <f t="shared" si="177"/>
        <v>1</v>
      </c>
      <c r="R483" s="8" t="b">
        <f t="shared" si="178"/>
        <v>1</v>
      </c>
      <c r="S483" s="8" t="s">
        <v>72</v>
      </c>
      <c r="T483" s="8" t="e">
        <f t="shared" si="189"/>
        <v>#VALUE!</v>
      </c>
      <c r="U483" s="12" t="s">
        <v>72</v>
      </c>
      <c r="V483" s="8" t="e">
        <f t="shared" si="190"/>
        <v>#VALUE!</v>
      </c>
      <c r="X483" s="13" t="str">
        <f t="shared" si="179"/>
        <v xml:space="preserve"> </v>
      </c>
      <c r="Y483" s="8" t="e">
        <f t="shared" si="191"/>
        <v>#VALUE!</v>
      </c>
      <c r="AA483" s="14" t="e">
        <f t="shared" ca="1" si="192"/>
        <v>#VALUE!</v>
      </c>
      <c r="AB483" s="14" t="e">
        <f t="shared" ca="1" si="193"/>
        <v>#VALUE!</v>
      </c>
      <c r="AC483" s="14" t="e">
        <f t="shared" ca="1" si="194"/>
        <v>#VALUE!</v>
      </c>
      <c r="AD483" s="8" t="e">
        <f t="shared" ca="1" si="195"/>
        <v>#VALUE!</v>
      </c>
      <c r="AE483" s="8" t="e">
        <f t="shared" ca="1" si="196"/>
        <v>#VALUE!</v>
      </c>
      <c r="AF483" s="8" t="e">
        <f t="shared" ca="1" si="197"/>
        <v>#VALUE!</v>
      </c>
    </row>
    <row r="484" spans="1:32" x14ac:dyDescent="0.3">
      <c r="A484" s="35">
        <f>IF(Замеры!B480=0, " ", Замеры!B480)</f>
        <v>477</v>
      </c>
      <c r="B484" s="49" t="str">
        <f>Замеры!G480</f>
        <v xml:space="preserve">Группа от QF </v>
      </c>
      <c r="C484" s="49" t="str">
        <f>IF(Замеры!J480=0, " ", Замеры!J480)</f>
        <v xml:space="preserve"> </v>
      </c>
      <c r="D484" s="49" t="str">
        <f>IF(O484=0, " ", CONCATENATE(Замеры!T480,Замеры!U480,Замеры!V480,Замеры!W480,Замеры!AB480))</f>
        <v xml:space="preserve"> </v>
      </c>
      <c r="E484" s="49" t="str">
        <f>IF(Замеры!L480=0, " ", Замеры!L480)</f>
        <v xml:space="preserve"> </v>
      </c>
      <c r="F484" s="49" t="e">
        <f t="shared" si="180"/>
        <v>#VALUE!</v>
      </c>
      <c r="G484" s="51" t="str">
        <f t="shared" si="181"/>
        <v>-</v>
      </c>
      <c r="H484" s="52" t="str">
        <f t="shared" si="182"/>
        <v>-</v>
      </c>
      <c r="I484" s="51" t="str">
        <f t="shared" si="183"/>
        <v>-</v>
      </c>
      <c r="J484" s="29" t="str">
        <f t="shared" si="184"/>
        <v>-</v>
      </c>
      <c r="K484" s="46" t="str">
        <f t="shared" si="185"/>
        <v>-</v>
      </c>
      <c r="L484" s="29" t="str">
        <f t="shared" si="186"/>
        <v>-</v>
      </c>
      <c r="M484" s="29" t="str">
        <f t="shared" si="187"/>
        <v xml:space="preserve"> </v>
      </c>
      <c r="N484" s="29" t="str">
        <f t="shared" ca="1" si="188"/>
        <v xml:space="preserve"> </v>
      </c>
      <c r="O484" s="8">
        <f>Замеры!R480</f>
        <v>0</v>
      </c>
      <c r="P484" s="8" t="b">
        <f t="shared" si="176"/>
        <v>1</v>
      </c>
      <c r="Q484" s="8" t="b">
        <f t="shared" si="177"/>
        <v>1</v>
      </c>
      <c r="R484" s="8" t="b">
        <f t="shared" si="178"/>
        <v>1</v>
      </c>
      <c r="S484" s="8" t="s">
        <v>72</v>
      </c>
      <c r="T484" s="8" t="e">
        <f t="shared" si="189"/>
        <v>#VALUE!</v>
      </c>
      <c r="U484" s="12" t="s">
        <v>72</v>
      </c>
      <c r="V484" s="8" t="e">
        <f t="shared" si="190"/>
        <v>#VALUE!</v>
      </c>
      <c r="X484" s="13" t="str">
        <f t="shared" si="179"/>
        <v xml:space="preserve"> </v>
      </c>
      <c r="Y484" s="8" t="e">
        <f t="shared" si="191"/>
        <v>#VALUE!</v>
      </c>
      <c r="AA484" s="14" t="e">
        <f t="shared" ca="1" si="192"/>
        <v>#VALUE!</v>
      </c>
      <c r="AB484" s="14" t="e">
        <f t="shared" ca="1" si="193"/>
        <v>#VALUE!</v>
      </c>
      <c r="AC484" s="14" t="e">
        <f t="shared" ca="1" si="194"/>
        <v>#VALUE!</v>
      </c>
      <c r="AD484" s="8" t="e">
        <f t="shared" ca="1" si="195"/>
        <v>#VALUE!</v>
      </c>
      <c r="AE484" s="8" t="e">
        <f t="shared" ca="1" si="196"/>
        <v>#VALUE!</v>
      </c>
      <c r="AF484" s="8" t="e">
        <f t="shared" ca="1" si="197"/>
        <v>#VALUE!</v>
      </c>
    </row>
    <row r="485" spans="1:32" x14ac:dyDescent="0.3">
      <c r="A485" s="35">
        <f>IF(Замеры!B481=0, " ", Замеры!B481)</f>
        <v>478</v>
      </c>
      <c r="B485" s="49" t="str">
        <f>Замеры!G481</f>
        <v xml:space="preserve">Группа от QF </v>
      </c>
      <c r="C485" s="49" t="str">
        <f>IF(Замеры!J481=0, " ", Замеры!J481)</f>
        <v xml:space="preserve"> </v>
      </c>
      <c r="D485" s="49" t="str">
        <f>IF(O485=0, " ", CONCATENATE(Замеры!T481,Замеры!U481,Замеры!V481,Замеры!W481,Замеры!AB481))</f>
        <v xml:space="preserve"> </v>
      </c>
      <c r="E485" s="49" t="str">
        <f>IF(Замеры!L481=0, " ", Замеры!L481)</f>
        <v xml:space="preserve"> </v>
      </c>
      <c r="F485" s="49" t="e">
        <f t="shared" si="180"/>
        <v>#VALUE!</v>
      </c>
      <c r="G485" s="51" t="str">
        <f t="shared" si="181"/>
        <v>-</v>
      </c>
      <c r="H485" s="52" t="str">
        <f t="shared" si="182"/>
        <v>-</v>
      </c>
      <c r="I485" s="51" t="str">
        <f t="shared" si="183"/>
        <v>-</v>
      </c>
      <c r="J485" s="29" t="str">
        <f t="shared" si="184"/>
        <v>-</v>
      </c>
      <c r="K485" s="46" t="str">
        <f t="shared" si="185"/>
        <v>-</v>
      </c>
      <c r="L485" s="29" t="str">
        <f t="shared" si="186"/>
        <v>-</v>
      </c>
      <c r="M485" s="29" t="str">
        <f t="shared" si="187"/>
        <v xml:space="preserve"> </v>
      </c>
      <c r="N485" s="29" t="str">
        <f t="shared" ca="1" si="188"/>
        <v xml:space="preserve"> </v>
      </c>
      <c r="O485" s="8">
        <f>Замеры!R481</f>
        <v>0</v>
      </c>
      <c r="P485" s="8" t="b">
        <f t="shared" si="176"/>
        <v>1</v>
      </c>
      <c r="Q485" s="8" t="b">
        <f t="shared" si="177"/>
        <v>1</v>
      </c>
      <c r="R485" s="8" t="b">
        <f t="shared" si="178"/>
        <v>1</v>
      </c>
      <c r="S485" s="8" t="s">
        <v>72</v>
      </c>
      <c r="T485" s="8" t="e">
        <f t="shared" si="189"/>
        <v>#VALUE!</v>
      </c>
      <c r="U485" s="12" t="s">
        <v>72</v>
      </c>
      <c r="V485" s="8" t="e">
        <f t="shared" si="190"/>
        <v>#VALUE!</v>
      </c>
      <c r="X485" s="13" t="str">
        <f t="shared" si="179"/>
        <v xml:space="preserve"> </v>
      </c>
      <c r="Y485" s="8" t="e">
        <f t="shared" si="191"/>
        <v>#VALUE!</v>
      </c>
      <c r="AA485" s="14" t="e">
        <f t="shared" ca="1" si="192"/>
        <v>#VALUE!</v>
      </c>
      <c r="AB485" s="14" t="e">
        <f t="shared" ca="1" si="193"/>
        <v>#VALUE!</v>
      </c>
      <c r="AC485" s="14" t="e">
        <f t="shared" ca="1" si="194"/>
        <v>#VALUE!</v>
      </c>
      <c r="AD485" s="8" t="e">
        <f t="shared" ca="1" si="195"/>
        <v>#VALUE!</v>
      </c>
      <c r="AE485" s="8" t="e">
        <f t="shared" ca="1" si="196"/>
        <v>#VALUE!</v>
      </c>
      <c r="AF485" s="8" t="e">
        <f t="shared" ca="1" si="197"/>
        <v>#VALUE!</v>
      </c>
    </row>
    <row r="486" spans="1:32" x14ac:dyDescent="0.3">
      <c r="A486" s="35">
        <f>IF(Замеры!B482=0, " ", Замеры!B482)</f>
        <v>479</v>
      </c>
      <c r="B486" s="49" t="str">
        <f>Замеры!G482</f>
        <v xml:space="preserve">Группа от QF </v>
      </c>
      <c r="C486" s="49" t="str">
        <f>IF(Замеры!J482=0, " ", Замеры!J482)</f>
        <v xml:space="preserve"> </v>
      </c>
      <c r="D486" s="49" t="str">
        <f>IF(O486=0, " ", CONCATENATE(Замеры!T482,Замеры!U482,Замеры!V482,Замеры!W482,Замеры!AB482))</f>
        <v xml:space="preserve"> </v>
      </c>
      <c r="E486" s="49" t="str">
        <f>IF(Замеры!L482=0, " ", Замеры!L482)</f>
        <v xml:space="preserve"> </v>
      </c>
      <c r="F486" s="49" t="e">
        <f t="shared" si="180"/>
        <v>#VALUE!</v>
      </c>
      <c r="G486" s="51" t="str">
        <f t="shared" si="181"/>
        <v>-</v>
      </c>
      <c r="H486" s="52" t="str">
        <f t="shared" si="182"/>
        <v>-</v>
      </c>
      <c r="I486" s="51" t="str">
        <f t="shared" si="183"/>
        <v>-</v>
      </c>
      <c r="J486" s="29" t="str">
        <f t="shared" si="184"/>
        <v>-</v>
      </c>
      <c r="K486" s="46" t="str">
        <f t="shared" si="185"/>
        <v>-</v>
      </c>
      <c r="L486" s="29" t="str">
        <f t="shared" si="186"/>
        <v>-</v>
      </c>
      <c r="M486" s="29" t="str">
        <f t="shared" si="187"/>
        <v xml:space="preserve"> </v>
      </c>
      <c r="N486" s="29" t="str">
        <f t="shared" ca="1" si="188"/>
        <v xml:space="preserve"> </v>
      </c>
      <c r="O486" s="8">
        <f>Замеры!R482</f>
        <v>0</v>
      </c>
      <c r="P486" s="8" t="b">
        <f t="shared" si="176"/>
        <v>1</v>
      </c>
      <c r="Q486" s="8" t="b">
        <f t="shared" si="177"/>
        <v>1</v>
      </c>
      <c r="R486" s="8" t="b">
        <f t="shared" si="178"/>
        <v>1</v>
      </c>
      <c r="S486" s="8" t="s">
        <v>72</v>
      </c>
      <c r="T486" s="8" t="e">
        <f t="shared" si="189"/>
        <v>#VALUE!</v>
      </c>
      <c r="U486" s="12" t="s">
        <v>72</v>
      </c>
      <c r="V486" s="8" t="e">
        <f t="shared" si="190"/>
        <v>#VALUE!</v>
      </c>
      <c r="X486" s="13" t="str">
        <f t="shared" si="179"/>
        <v xml:space="preserve"> </v>
      </c>
      <c r="Y486" s="8" t="e">
        <f t="shared" si="191"/>
        <v>#VALUE!</v>
      </c>
      <c r="AA486" s="14" t="e">
        <f t="shared" ca="1" si="192"/>
        <v>#VALUE!</v>
      </c>
      <c r="AB486" s="14" t="e">
        <f t="shared" ca="1" si="193"/>
        <v>#VALUE!</v>
      </c>
      <c r="AC486" s="14" t="e">
        <f t="shared" ca="1" si="194"/>
        <v>#VALUE!</v>
      </c>
      <c r="AD486" s="8" t="e">
        <f t="shared" ca="1" si="195"/>
        <v>#VALUE!</v>
      </c>
      <c r="AE486" s="8" t="e">
        <f t="shared" ca="1" si="196"/>
        <v>#VALUE!</v>
      </c>
      <c r="AF486" s="8" t="e">
        <f t="shared" ca="1" si="197"/>
        <v>#VALUE!</v>
      </c>
    </row>
    <row r="487" spans="1:32" x14ac:dyDescent="0.3">
      <c r="A487" s="35">
        <f>IF(Замеры!B483=0, " ", Замеры!B483)</f>
        <v>480</v>
      </c>
      <c r="B487" s="49" t="str">
        <f>Замеры!G483</f>
        <v xml:space="preserve">Группа от QF </v>
      </c>
      <c r="C487" s="49" t="str">
        <f>IF(Замеры!J483=0, " ", Замеры!J483)</f>
        <v xml:space="preserve"> </v>
      </c>
      <c r="D487" s="49" t="str">
        <f>IF(O487=0, " ", CONCATENATE(Замеры!T483,Замеры!U483,Замеры!V483,Замеры!W483,Замеры!AB483))</f>
        <v xml:space="preserve"> </v>
      </c>
      <c r="E487" s="49" t="str">
        <f>IF(Замеры!L483=0, " ", Замеры!L483)</f>
        <v xml:space="preserve"> </v>
      </c>
      <c r="F487" s="49" t="e">
        <f t="shared" si="180"/>
        <v>#VALUE!</v>
      </c>
      <c r="G487" s="51" t="str">
        <f t="shared" si="181"/>
        <v>-</v>
      </c>
      <c r="H487" s="52" t="str">
        <f t="shared" si="182"/>
        <v>-</v>
      </c>
      <c r="I487" s="51" t="str">
        <f t="shared" si="183"/>
        <v>-</v>
      </c>
      <c r="J487" s="29" t="str">
        <f t="shared" si="184"/>
        <v>-</v>
      </c>
      <c r="K487" s="46" t="str">
        <f t="shared" si="185"/>
        <v>-</v>
      </c>
      <c r="L487" s="29" t="str">
        <f t="shared" si="186"/>
        <v>-</v>
      </c>
      <c r="M487" s="29" t="str">
        <f t="shared" si="187"/>
        <v xml:space="preserve"> </v>
      </c>
      <c r="N487" s="29" t="str">
        <f t="shared" ca="1" si="188"/>
        <v xml:space="preserve"> </v>
      </c>
      <c r="O487" s="8">
        <f>Замеры!R483</f>
        <v>0</v>
      </c>
      <c r="P487" s="8" t="b">
        <f t="shared" si="176"/>
        <v>1</v>
      </c>
      <c r="Q487" s="8" t="b">
        <f t="shared" si="177"/>
        <v>1</v>
      </c>
      <c r="R487" s="8" t="b">
        <f t="shared" si="178"/>
        <v>1</v>
      </c>
      <c r="S487" s="8" t="s">
        <v>72</v>
      </c>
      <c r="T487" s="8" t="e">
        <f t="shared" si="189"/>
        <v>#VALUE!</v>
      </c>
      <c r="U487" s="12" t="s">
        <v>72</v>
      </c>
      <c r="V487" s="8" t="e">
        <f t="shared" si="190"/>
        <v>#VALUE!</v>
      </c>
      <c r="X487" s="13" t="str">
        <f t="shared" si="179"/>
        <v xml:space="preserve"> </v>
      </c>
      <c r="Y487" s="8" t="e">
        <f t="shared" si="191"/>
        <v>#VALUE!</v>
      </c>
      <c r="AA487" s="14" t="e">
        <f t="shared" ca="1" si="192"/>
        <v>#VALUE!</v>
      </c>
      <c r="AB487" s="14" t="e">
        <f t="shared" ca="1" si="193"/>
        <v>#VALUE!</v>
      </c>
      <c r="AC487" s="14" t="e">
        <f t="shared" ca="1" si="194"/>
        <v>#VALUE!</v>
      </c>
      <c r="AD487" s="8" t="e">
        <f t="shared" ca="1" si="195"/>
        <v>#VALUE!</v>
      </c>
      <c r="AE487" s="8" t="e">
        <f t="shared" ca="1" si="196"/>
        <v>#VALUE!</v>
      </c>
      <c r="AF487" s="8" t="e">
        <f t="shared" ca="1" si="197"/>
        <v>#VALUE!</v>
      </c>
    </row>
    <row r="488" spans="1:32" x14ac:dyDescent="0.3">
      <c r="A488" s="35">
        <f>IF(Замеры!B484=0, " ", Замеры!B484)</f>
        <v>481</v>
      </c>
      <c r="B488" s="49" t="str">
        <f>Замеры!G484</f>
        <v xml:space="preserve">Группа от QF </v>
      </c>
      <c r="C488" s="49" t="str">
        <f>IF(Замеры!J484=0, " ", Замеры!J484)</f>
        <v xml:space="preserve"> </v>
      </c>
      <c r="D488" s="49" t="str">
        <f>IF(O488=0, " ", CONCATENATE(Замеры!T484,Замеры!U484,Замеры!V484,Замеры!W484,Замеры!AB484))</f>
        <v xml:space="preserve"> </v>
      </c>
      <c r="E488" s="49" t="str">
        <f>IF(Замеры!L484=0, " ", Замеры!L484)</f>
        <v xml:space="preserve"> </v>
      </c>
      <c r="F488" s="49" t="e">
        <f t="shared" si="180"/>
        <v>#VALUE!</v>
      </c>
      <c r="G488" s="51" t="str">
        <f t="shared" si="181"/>
        <v>-</v>
      </c>
      <c r="H488" s="52" t="str">
        <f t="shared" si="182"/>
        <v>-</v>
      </c>
      <c r="I488" s="51" t="str">
        <f t="shared" si="183"/>
        <v>-</v>
      </c>
      <c r="J488" s="29" t="str">
        <f t="shared" si="184"/>
        <v>-</v>
      </c>
      <c r="K488" s="46" t="str">
        <f t="shared" si="185"/>
        <v>-</v>
      </c>
      <c r="L488" s="29" t="str">
        <f t="shared" si="186"/>
        <v>-</v>
      </c>
      <c r="M488" s="29" t="str">
        <f t="shared" si="187"/>
        <v xml:space="preserve"> </v>
      </c>
      <c r="N488" s="29" t="str">
        <f t="shared" ca="1" si="188"/>
        <v xml:space="preserve"> </v>
      </c>
      <c r="O488" s="8">
        <f>Замеры!R484</f>
        <v>0</v>
      </c>
      <c r="P488" s="8" t="b">
        <f t="shared" si="176"/>
        <v>1</v>
      </c>
      <c r="Q488" s="8" t="b">
        <f t="shared" si="177"/>
        <v>1</v>
      </c>
      <c r="R488" s="8" t="b">
        <f t="shared" si="178"/>
        <v>1</v>
      </c>
      <c r="S488" s="8" t="s">
        <v>72</v>
      </c>
      <c r="T488" s="8" t="e">
        <f t="shared" si="189"/>
        <v>#VALUE!</v>
      </c>
      <c r="U488" s="12" t="s">
        <v>72</v>
      </c>
      <c r="V488" s="8" t="e">
        <f t="shared" si="190"/>
        <v>#VALUE!</v>
      </c>
      <c r="X488" s="13" t="str">
        <f t="shared" si="179"/>
        <v xml:space="preserve"> </v>
      </c>
      <c r="Y488" s="8" t="e">
        <f t="shared" si="191"/>
        <v>#VALUE!</v>
      </c>
      <c r="AA488" s="14" t="e">
        <f t="shared" ca="1" si="192"/>
        <v>#VALUE!</v>
      </c>
      <c r="AB488" s="14" t="e">
        <f t="shared" ca="1" si="193"/>
        <v>#VALUE!</v>
      </c>
      <c r="AC488" s="14" t="e">
        <f t="shared" ca="1" si="194"/>
        <v>#VALUE!</v>
      </c>
      <c r="AD488" s="8" t="e">
        <f t="shared" ca="1" si="195"/>
        <v>#VALUE!</v>
      </c>
      <c r="AE488" s="8" t="e">
        <f t="shared" ca="1" si="196"/>
        <v>#VALUE!</v>
      </c>
      <c r="AF488" s="8" t="e">
        <f t="shared" ca="1" si="197"/>
        <v>#VALUE!</v>
      </c>
    </row>
    <row r="489" spans="1:32" x14ac:dyDescent="0.3">
      <c r="A489" s="35">
        <f>IF(Замеры!B485=0, " ", Замеры!B485)</f>
        <v>482</v>
      </c>
      <c r="B489" s="49" t="str">
        <f>Замеры!G485</f>
        <v xml:space="preserve">Группа от QF </v>
      </c>
      <c r="C489" s="49" t="str">
        <f>IF(Замеры!J485=0, " ", Замеры!J485)</f>
        <v xml:space="preserve"> </v>
      </c>
      <c r="D489" s="49" t="str">
        <f>IF(O489=0, " ", CONCATENATE(Замеры!T485,Замеры!U485,Замеры!V485,Замеры!W485,Замеры!AB485))</f>
        <v xml:space="preserve"> </v>
      </c>
      <c r="E489" s="49" t="str">
        <f>IF(Замеры!L485=0, " ", Замеры!L485)</f>
        <v xml:space="preserve"> </v>
      </c>
      <c r="F489" s="49" t="e">
        <f t="shared" si="180"/>
        <v>#VALUE!</v>
      </c>
      <c r="G489" s="51" t="str">
        <f t="shared" si="181"/>
        <v>-</v>
      </c>
      <c r="H489" s="52" t="str">
        <f t="shared" si="182"/>
        <v>-</v>
      </c>
      <c r="I489" s="51" t="str">
        <f t="shared" si="183"/>
        <v>-</v>
      </c>
      <c r="J489" s="29" t="str">
        <f t="shared" si="184"/>
        <v>-</v>
      </c>
      <c r="K489" s="46" t="str">
        <f t="shared" si="185"/>
        <v>-</v>
      </c>
      <c r="L489" s="29" t="str">
        <f t="shared" si="186"/>
        <v>-</v>
      </c>
      <c r="M489" s="29" t="str">
        <f t="shared" si="187"/>
        <v xml:space="preserve"> </v>
      </c>
      <c r="N489" s="29" t="str">
        <f t="shared" ca="1" si="188"/>
        <v xml:space="preserve"> </v>
      </c>
      <c r="O489" s="8">
        <f>Замеры!R485</f>
        <v>0</v>
      </c>
      <c r="P489" s="8" t="b">
        <f t="shared" si="176"/>
        <v>1</v>
      </c>
      <c r="Q489" s="8" t="b">
        <f t="shared" si="177"/>
        <v>1</v>
      </c>
      <c r="R489" s="8" t="b">
        <f t="shared" si="178"/>
        <v>1</v>
      </c>
      <c r="S489" s="8" t="s">
        <v>72</v>
      </c>
      <c r="T489" s="8" t="e">
        <f t="shared" si="189"/>
        <v>#VALUE!</v>
      </c>
      <c r="U489" s="12" t="s">
        <v>72</v>
      </c>
      <c r="V489" s="8" t="e">
        <f t="shared" si="190"/>
        <v>#VALUE!</v>
      </c>
      <c r="X489" s="13" t="str">
        <f t="shared" si="179"/>
        <v xml:space="preserve"> </v>
      </c>
      <c r="Y489" s="8" t="e">
        <f t="shared" si="191"/>
        <v>#VALUE!</v>
      </c>
      <c r="AA489" s="14" t="e">
        <f t="shared" ca="1" si="192"/>
        <v>#VALUE!</v>
      </c>
      <c r="AB489" s="14" t="e">
        <f t="shared" ca="1" si="193"/>
        <v>#VALUE!</v>
      </c>
      <c r="AC489" s="14" t="e">
        <f t="shared" ca="1" si="194"/>
        <v>#VALUE!</v>
      </c>
      <c r="AD489" s="8" t="e">
        <f t="shared" ca="1" si="195"/>
        <v>#VALUE!</v>
      </c>
      <c r="AE489" s="8" t="e">
        <f t="shared" ca="1" si="196"/>
        <v>#VALUE!</v>
      </c>
      <c r="AF489" s="8" t="e">
        <f t="shared" ca="1" si="197"/>
        <v>#VALUE!</v>
      </c>
    </row>
    <row r="490" spans="1:32" x14ac:dyDescent="0.3">
      <c r="A490" s="35">
        <f>IF(Замеры!B486=0, " ", Замеры!B486)</f>
        <v>483</v>
      </c>
      <c r="B490" s="49" t="str">
        <f>Замеры!G486</f>
        <v xml:space="preserve">Группа от QF </v>
      </c>
      <c r="C490" s="49" t="str">
        <f>IF(Замеры!J486=0, " ", Замеры!J486)</f>
        <v xml:space="preserve"> </v>
      </c>
      <c r="D490" s="49" t="str">
        <f>IF(O490=0, " ", CONCATENATE(Замеры!T486,Замеры!U486,Замеры!V486,Замеры!W486,Замеры!AB486))</f>
        <v xml:space="preserve"> </v>
      </c>
      <c r="E490" s="49" t="str">
        <f>IF(Замеры!L486=0, " ", Замеры!L486)</f>
        <v xml:space="preserve"> </v>
      </c>
      <c r="F490" s="49" t="e">
        <f t="shared" si="180"/>
        <v>#VALUE!</v>
      </c>
      <c r="G490" s="51" t="str">
        <f t="shared" si="181"/>
        <v>-</v>
      </c>
      <c r="H490" s="52" t="str">
        <f t="shared" si="182"/>
        <v>-</v>
      </c>
      <c r="I490" s="51" t="str">
        <f t="shared" si="183"/>
        <v>-</v>
      </c>
      <c r="J490" s="29" t="str">
        <f t="shared" si="184"/>
        <v>-</v>
      </c>
      <c r="K490" s="46" t="str">
        <f t="shared" si="185"/>
        <v>-</v>
      </c>
      <c r="L490" s="29" t="str">
        <f t="shared" si="186"/>
        <v>-</v>
      </c>
      <c r="M490" s="29" t="str">
        <f t="shared" si="187"/>
        <v xml:space="preserve"> </v>
      </c>
      <c r="N490" s="29" t="str">
        <f t="shared" ca="1" si="188"/>
        <v xml:space="preserve"> </v>
      </c>
      <c r="O490" s="8">
        <f>Замеры!R486</f>
        <v>0</v>
      </c>
      <c r="P490" s="8" t="b">
        <f t="shared" si="176"/>
        <v>1</v>
      </c>
      <c r="Q490" s="8" t="b">
        <f t="shared" si="177"/>
        <v>1</v>
      </c>
      <c r="R490" s="8" t="b">
        <f t="shared" si="178"/>
        <v>1</v>
      </c>
      <c r="S490" s="8" t="s">
        <v>72</v>
      </c>
      <c r="T490" s="8" t="e">
        <f t="shared" si="189"/>
        <v>#VALUE!</v>
      </c>
      <c r="U490" s="12" t="s">
        <v>72</v>
      </c>
      <c r="V490" s="8" t="e">
        <f t="shared" si="190"/>
        <v>#VALUE!</v>
      </c>
      <c r="X490" s="13" t="str">
        <f t="shared" si="179"/>
        <v xml:space="preserve"> </v>
      </c>
      <c r="Y490" s="8" t="e">
        <f t="shared" si="191"/>
        <v>#VALUE!</v>
      </c>
      <c r="AA490" s="14" t="e">
        <f t="shared" ca="1" si="192"/>
        <v>#VALUE!</v>
      </c>
      <c r="AB490" s="14" t="e">
        <f t="shared" ca="1" si="193"/>
        <v>#VALUE!</v>
      </c>
      <c r="AC490" s="14" t="e">
        <f t="shared" ca="1" si="194"/>
        <v>#VALUE!</v>
      </c>
      <c r="AD490" s="8" t="e">
        <f t="shared" ca="1" si="195"/>
        <v>#VALUE!</v>
      </c>
      <c r="AE490" s="8" t="e">
        <f t="shared" ca="1" si="196"/>
        <v>#VALUE!</v>
      </c>
      <c r="AF490" s="8" t="e">
        <f t="shared" ca="1" si="197"/>
        <v>#VALUE!</v>
      </c>
    </row>
    <row r="491" spans="1:32" x14ac:dyDescent="0.3">
      <c r="A491" s="35">
        <f>IF(Замеры!B487=0, " ", Замеры!B487)</f>
        <v>484</v>
      </c>
      <c r="B491" s="49" t="str">
        <f>Замеры!G487</f>
        <v xml:space="preserve">Группа от QF </v>
      </c>
      <c r="C491" s="49" t="str">
        <f>IF(Замеры!J487=0, " ", Замеры!J487)</f>
        <v xml:space="preserve"> </v>
      </c>
      <c r="D491" s="49" t="str">
        <f>IF(O491=0, " ", CONCATENATE(Замеры!T487,Замеры!U487,Замеры!V487,Замеры!W487,Замеры!AB487))</f>
        <v xml:space="preserve"> </v>
      </c>
      <c r="E491" s="49" t="str">
        <f>IF(Замеры!L487=0, " ", Замеры!L487)</f>
        <v xml:space="preserve"> </v>
      </c>
      <c r="F491" s="49" t="e">
        <f t="shared" si="180"/>
        <v>#VALUE!</v>
      </c>
      <c r="G491" s="51" t="str">
        <f t="shared" si="181"/>
        <v>-</v>
      </c>
      <c r="H491" s="52" t="str">
        <f t="shared" si="182"/>
        <v>-</v>
      </c>
      <c r="I491" s="51" t="str">
        <f t="shared" si="183"/>
        <v>-</v>
      </c>
      <c r="J491" s="29" t="str">
        <f t="shared" si="184"/>
        <v>-</v>
      </c>
      <c r="K491" s="46" t="str">
        <f t="shared" si="185"/>
        <v>-</v>
      </c>
      <c r="L491" s="29" t="str">
        <f t="shared" si="186"/>
        <v>-</v>
      </c>
      <c r="M491" s="29" t="str">
        <f t="shared" si="187"/>
        <v xml:space="preserve"> </v>
      </c>
      <c r="N491" s="29" t="str">
        <f t="shared" ca="1" si="188"/>
        <v xml:space="preserve"> </v>
      </c>
      <c r="O491" s="8">
        <f>Замеры!R487</f>
        <v>0</v>
      </c>
      <c r="P491" s="8" t="b">
        <f t="shared" si="176"/>
        <v>1</v>
      </c>
      <c r="Q491" s="8" t="b">
        <f t="shared" si="177"/>
        <v>1</v>
      </c>
      <c r="R491" s="8" t="b">
        <f t="shared" si="178"/>
        <v>1</v>
      </c>
      <c r="S491" s="8" t="s">
        <v>72</v>
      </c>
      <c r="T491" s="8" t="e">
        <f t="shared" si="189"/>
        <v>#VALUE!</v>
      </c>
      <c r="U491" s="12" t="s">
        <v>72</v>
      </c>
      <c r="V491" s="8" t="e">
        <f t="shared" si="190"/>
        <v>#VALUE!</v>
      </c>
      <c r="X491" s="13" t="str">
        <f t="shared" si="179"/>
        <v xml:space="preserve"> </v>
      </c>
      <c r="Y491" s="8" t="e">
        <f t="shared" si="191"/>
        <v>#VALUE!</v>
      </c>
      <c r="AA491" s="14" t="e">
        <f t="shared" ca="1" si="192"/>
        <v>#VALUE!</v>
      </c>
      <c r="AB491" s="14" t="e">
        <f t="shared" ca="1" si="193"/>
        <v>#VALUE!</v>
      </c>
      <c r="AC491" s="14" t="e">
        <f t="shared" ca="1" si="194"/>
        <v>#VALUE!</v>
      </c>
      <c r="AD491" s="8" t="e">
        <f t="shared" ca="1" si="195"/>
        <v>#VALUE!</v>
      </c>
      <c r="AE491" s="8" t="e">
        <f t="shared" ca="1" si="196"/>
        <v>#VALUE!</v>
      </c>
      <c r="AF491" s="8" t="e">
        <f t="shared" ca="1" si="197"/>
        <v>#VALUE!</v>
      </c>
    </row>
    <row r="492" spans="1:32" x14ac:dyDescent="0.3">
      <c r="A492" s="35">
        <f>IF(Замеры!B488=0, " ", Замеры!B488)</f>
        <v>485</v>
      </c>
      <c r="B492" s="49" t="str">
        <f>Замеры!G488</f>
        <v xml:space="preserve">Группа от QF </v>
      </c>
      <c r="C492" s="49" t="str">
        <f>IF(Замеры!J488=0, " ", Замеры!J488)</f>
        <v xml:space="preserve"> </v>
      </c>
      <c r="D492" s="49" t="str">
        <f>IF(O492=0, " ", CONCATENATE(Замеры!T488,Замеры!U488,Замеры!V488,Замеры!W488,Замеры!AB488))</f>
        <v xml:space="preserve"> </v>
      </c>
      <c r="E492" s="49" t="str">
        <f>IF(Замеры!L488=0, " ", Замеры!L488)</f>
        <v xml:space="preserve"> </v>
      </c>
      <c r="F492" s="49" t="e">
        <f t="shared" si="180"/>
        <v>#VALUE!</v>
      </c>
      <c r="G492" s="51" t="str">
        <f t="shared" si="181"/>
        <v>-</v>
      </c>
      <c r="H492" s="52" t="str">
        <f t="shared" si="182"/>
        <v>-</v>
      </c>
      <c r="I492" s="51" t="str">
        <f t="shared" si="183"/>
        <v>-</v>
      </c>
      <c r="J492" s="29" t="str">
        <f t="shared" si="184"/>
        <v>-</v>
      </c>
      <c r="K492" s="46" t="str">
        <f t="shared" si="185"/>
        <v>-</v>
      </c>
      <c r="L492" s="29" t="str">
        <f t="shared" si="186"/>
        <v>-</v>
      </c>
      <c r="M492" s="29" t="str">
        <f t="shared" si="187"/>
        <v xml:space="preserve"> </v>
      </c>
      <c r="N492" s="29" t="str">
        <f t="shared" ca="1" si="188"/>
        <v xml:space="preserve"> </v>
      </c>
      <c r="O492" s="8">
        <f>Замеры!R488</f>
        <v>0</v>
      </c>
      <c r="P492" s="8" t="b">
        <f t="shared" si="176"/>
        <v>1</v>
      </c>
      <c r="Q492" s="8" t="b">
        <f t="shared" si="177"/>
        <v>1</v>
      </c>
      <c r="R492" s="8" t="b">
        <f t="shared" si="178"/>
        <v>1</v>
      </c>
      <c r="S492" s="8" t="s">
        <v>72</v>
      </c>
      <c r="T492" s="8" t="e">
        <f t="shared" si="189"/>
        <v>#VALUE!</v>
      </c>
      <c r="U492" s="12" t="s">
        <v>72</v>
      </c>
      <c r="V492" s="8" t="e">
        <f t="shared" si="190"/>
        <v>#VALUE!</v>
      </c>
      <c r="X492" s="13" t="str">
        <f t="shared" si="179"/>
        <v xml:space="preserve"> </v>
      </c>
      <c r="Y492" s="8" t="e">
        <f t="shared" si="191"/>
        <v>#VALUE!</v>
      </c>
      <c r="AA492" s="14" t="e">
        <f t="shared" ca="1" si="192"/>
        <v>#VALUE!</v>
      </c>
      <c r="AB492" s="14" t="e">
        <f t="shared" ca="1" si="193"/>
        <v>#VALUE!</v>
      </c>
      <c r="AC492" s="14" t="e">
        <f t="shared" ca="1" si="194"/>
        <v>#VALUE!</v>
      </c>
      <c r="AD492" s="8" t="e">
        <f t="shared" ca="1" si="195"/>
        <v>#VALUE!</v>
      </c>
      <c r="AE492" s="8" t="e">
        <f t="shared" ca="1" si="196"/>
        <v>#VALUE!</v>
      </c>
      <c r="AF492" s="8" t="e">
        <f t="shared" ca="1" si="197"/>
        <v>#VALUE!</v>
      </c>
    </row>
    <row r="493" spans="1:32" x14ac:dyDescent="0.3">
      <c r="A493" s="35">
        <f>IF(Замеры!B489=0, " ", Замеры!B489)</f>
        <v>486</v>
      </c>
      <c r="B493" s="49" t="str">
        <f>Замеры!G489</f>
        <v xml:space="preserve">Группа от QF </v>
      </c>
      <c r="C493" s="49" t="str">
        <f>IF(Замеры!J489=0, " ", Замеры!J489)</f>
        <v xml:space="preserve"> </v>
      </c>
      <c r="D493" s="49" t="str">
        <f>IF(O493=0, " ", CONCATENATE(Замеры!T489,Замеры!U489,Замеры!V489,Замеры!W489,Замеры!AB489))</f>
        <v xml:space="preserve"> </v>
      </c>
      <c r="E493" s="49" t="str">
        <f>IF(Замеры!L489=0, " ", Замеры!L489)</f>
        <v xml:space="preserve"> </v>
      </c>
      <c r="F493" s="49" t="e">
        <f t="shared" si="180"/>
        <v>#VALUE!</v>
      </c>
      <c r="G493" s="51" t="str">
        <f t="shared" si="181"/>
        <v>-</v>
      </c>
      <c r="H493" s="52" t="str">
        <f t="shared" si="182"/>
        <v>-</v>
      </c>
      <c r="I493" s="51" t="str">
        <f t="shared" si="183"/>
        <v>-</v>
      </c>
      <c r="J493" s="29" t="str">
        <f t="shared" si="184"/>
        <v>-</v>
      </c>
      <c r="K493" s="46" t="str">
        <f t="shared" si="185"/>
        <v>-</v>
      </c>
      <c r="L493" s="29" t="str">
        <f t="shared" si="186"/>
        <v>-</v>
      </c>
      <c r="M493" s="29" t="str">
        <f t="shared" si="187"/>
        <v xml:space="preserve"> </v>
      </c>
      <c r="N493" s="29" t="str">
        <f t="shared" ca="1" si="188"/>
        <v xml:space="preserve"> </v>
      </c>
      <c r="O493" s="8">
        <f>Замеры!R489</f>
        <v>0</v>
      </c>
      <c r="P493" s="8" t="b">
        <f t="shared" si="176"/>
        <v>1</v>
      </c>
      <c r="Q493" s="8" t="b">
        <f t="shared" si="177"/>
        <v>1</v>
      </c>
      <c r="R493" s="8" t="b">
        <f t="shared" si="178"/>
        <v>1</v>
      </c>
      <c r="S493" s="8" t="s">
        <v>72</v>
      </c>
      <c r="T493" s="8" t="e">
        <f t="shared" si="189"/>
        <v>#VALUE!</v>
      </c>
      <c r="U493" s="12" t="s">
        <v>72</v>
      </c>
      <c r="V493" s="8" t="e">
        <f t="shared" si="190"/>
        <v>#VALUE!</v>
      </c>
      <c r="X493" s="13" t="str">
        <f t="shared" si="179"/>
        <v xml:space="preserve"> </v>
      </c>
      <c r="Y493" s="8" t="e">
        <f t="shared" si="191"/>
        <v>#VALUE!</v>
      </c>
      <c r="AA493" s="14" t="e">
        <f t="shared" ca="1" si="192"/>
        <v>#VALUE!</v>
      </c>
      <c r="AB493" s="14" t="e">
        <f t="shared" ca="1" si="193"/>
        <v>#VALUE!</v>
      </c>
      <c r="AC493" s="14" t="e">
        <f t="shared" ca="1" si="194"/>
        <v>#VALUE!</v>
      </c>
      <c r="AD493" s="8" t="e">
        <f t="shared" ca="1" si="195"/>
        <v>#VALUE!</v>
      </c>
      <c r="AE493" s="8" t="e">
        <f t="shared" ca="1" si="196"/>
        <v>#VALUE!</v>
      </c>
      <c r="AF493" s="8" t="e">
        <f t="shared" ca="1" si="197"/>
        <v>#VALUE!</v>
      </c>
    </row>
    <row r="494" spans="1:32" x14ac:dyDescent="0.3">
      <c r="A494" s="35">
        <f>IF(Замеры!B490=0, " ", Замеры!B490)</f>
        <v>487</v>
      </c>
      <c r="B494" s="49" t="str">
        <f>Замеры!G490</f>
        <v xml:space="preserve">Группа от QF </v>
      </c>
      <c r="C494" s="49" t="str">
        <f>IF(Замеры!J490=0, " ", Замеры!J490)</f>
        <v xml:space="preserve"> </v>
      </c>
      <c r="D494" s="49" t="str">
        <f>IF(O494=0, " ", CONCATENATE(Замеры!T490,Замеры!U490,Замеры!V490,Замеры!W490,Замеры!AB490))</f>
        <v xml:space="preserve"> </v>
      </c>
      <c r="E494" s="49" t="str">
        <f>IF(Замеры!L490=0, " ", Замеры!L490)</f>
        <v xml:space="preserve"> </v>
      </c>
      <c r="F494" s="49" t="e">
        <f t="shared" si="180"/>
        <v>#VALUE!</v>
      </c>
      <c r="G494" s="51" t="str">
        <f t="shared" si="181"/>
        <v>-</v>
      </c>
      <c r="H494" s="52" t="str">
        <f t="shared" si="182"/>
        <v>-</v>
      </c>
      <c r="I494" s="51" t="str">
        <f t="shared" si="183"/>
        <v>-</v>
      </c>
      <c r="J494" s="29" t="str">
        <f t="shared" si="184"/>
        <v>-</v>
      </c>
      <c r="K494" s="46" t="str">
        <f t="shared" si="185"/>
        <v>-</v>
      </c>
      <c r="L494" s="29" t="str">
        <f t="shared" si="186"/>
        <v>-</v>
      </c>
      <c r="M494" s="29" t="str">
        <f t="shared" si="187"/>
        <v xml:space="preserve"> </v>
      </c>
      <c r="N494" s="29" t="str">
        <f t="shared" ca="1" si="188"/>
        <v xml:space="preserve"> </v>
      </c>
      <c r="O494" s="8">
        <f>Замеры!R490</f>
        <v>0</v>
      </c>
      <c r="P494" s="8" t="b">
        <f t="shared" si="176"/>
        <v>1</v>
      </c>
      <c r="Q494" s="8" t="b">
        <f t="shared" si="177"/>
        <v>1</v>
      </c>
      <c r="R494" s="8" t="b">
        <f t="shared" si="178"/>
        <v>1</v>
      </c>
      <c r="S494" s="8" t="s">
        <v>72</v>
      </c>
      <c r="T494" s="8" t="e">
        <f t="shared" si="189"/>
        <v>#VALUE!</v>
      </c>
      <c r="U494" s="12" t="s">
        <v>72</v>
      </c>
      <c r="V494" s="8" t="e">
        <f t="shared" si="190"/>
        <v>#VALUE!</v>
      </c>
      <c r="X494" s="13" t="str">
        <f t="shared" si="179"/>
        <v xml:space="preserve"> </v>
      </c>
      <c r="Y494" s="8" t="e">
        <f t="shared" si="191"/>
        <v>#VALUE!</v>
      </c>
      <c r="AA494" s="14" t="e">
        <f t="shared" ca="1" si="192"/>
        <v>#VALUE!</v>
      </c>
      <c r="AB494" s="14" t="e">
        <f t="shared" ca="1" si="193"/>
        <v>#VALUE!</v>
      </c>
      <c r="AC494" s="14" t="e">
        <f t="shared" ca="1" si="194"/>
        <v>#VALUE!</v>
      </c>
      <c r="AD494" s="8" t="e">
        <f t="shared" ca="1" si="195"/>
        <v>#VALUE!</v>
      </c>
      <c r="AE494" s="8" t="e">
        <f t="shared" ca="1" si="196"/>
        <v>#VALUE!</v>
      </c>
      <c r="AF494" s="8" t="e">
        <f t="shared" ca="1" si="197"/>
        <v>#VALUE!</v>
      </c>
    </row>
    <row r="495" spans="1:32" x14ac:dyDescent="0.3">
      <c r="A495" s="35">
        <f>IF(Замеры!B491=0, " ", Замеры!B491)</f>
        <v>488</v>
      </c>
      <c r="B495" s="49" t="str">
        <f>Замеры!G491</f>
        <v xml:space="preserve">Группа от QF </v>
      </c>
      <c r="C495" s="49" t="str">
        <f>IF(Замеры!J491=0, " ", Замеры!J491)</f>
        <v xml:space="preserve"> </v>
      </c>
      <c r="D495" s="49" t="str">
        <f>IF(O495=0, " ", CONCATENATE(Замеры!T491,Замеры!U491,Замеры!V491,Замеры!W491,Замеры!AB491))</f>
        <v xml:space="preserve"> </v>
      </c>
      <c r="E495" s="49" t="str">
        <f>IF(Замеры!L491=0, " ", Замеры!L491)</f>
        <v xml:space="preserve"> </v>
      </c>
      <c r="F495" s="49" t="e">
        <f t="shared" si="180"/>
        <v>#VALUE!</v>
      </c>
      <c r="G495" s="51" t="str">
        <f t="shared" si="181"/>
        <v>-</v>
      </c>
      <c r="H495" s="52" t="str">
        <f t="shared" si="182"/>
        <v>-</v>
      </c>
      <c r="I495" s="51" t="str">
        <f t="shared" si="183"/>
        <v>-</v>
      </c>
      <c r="J495" s="29" t="str">
        <f t="shared" si="184"/>
        <v>-</v>
      </c>
      <c r="K495" s="46" t="str">
        <f t="shared" si="185"/>
        <v>-</v>
      </c>
      <c r="L495" s="29" t="str">
        <f t="shared" si="186"/>
        <v>-</v>
      </c>
      <c r="M495" s="29" t="str">
        <f t="shared" si="187"/>
        <v xml:space="preserve"> </v>
      </c>
      <c r="N495" s="29" t="str">
        <f t="shared" ca="1" si="188"/>
        <v xml:space="preserve"> </v>
      </c>
      <c r="O495" s="8">
        <f>Замеры!R491</f>
        <v>0</v>
      </c>
      <c r="P495" s="8" t="b">
        <f t="shared" si="176"/>
        <v>1</v>
      </c>
      <c r="Q495" s="8" t="b">
        <f t="shared" si="177"/>
        <v>1</v>
      </c>
      <c r="R495" s="8" t="b">
        <f t="shared" si="178"/>
        <v>1</v>
      </c>
      <c r="S495" s="8" t="s">
        <v>72</v>
      </c>
      <c r="T495" s="8" t="e">
        <f t="shared" si="189"/>
        <v>#VALUE!</v>
      </c>
      <c r="U495" s="12" t="s">
        <v>72</v>
      </c>
      <c r="V495" s="8" t="e">
        <f t="shared" si="190"/>
        <v>#VALUE!</v>
      </c>
      <c r="X495" s="13" t="str">
        <f t="shared" si="179"/>
        <v xml:space="preserve"> </v>
      </c>
      <c r="Y495" s="8" t="e">
        <f t="shared" si="191"/>
        <v>#VALUE!</v>
      </c>
      <c r="AA495" s="14" t="e">
        <f t="shared" ca="1" si="192"/>
        <v>#VALUE!</v>
      </c>
      <c r="AB495" s="14" t="e">
        <f t="shared" ca="1" si="193"/>
        <v>#VALUE!</v>
      </c>
      <c r="AC495" s="14" t="e">
        <f t="shared" ca="1" si="194"/>
        <v>#VALUE!</v>
      </c>
      <c r="AD495" s="8" t="e">
        <f t="shared" ca="1" si="195"/>
        <v>#VALUE!</v>
      </c>
      <c r="AE495" s="8" t="e">
        <f t="shared" ca="1" si="196"/>
        <v>#VALUE!</v>
      </c>
      <c r="AF495" s="8" t="e">
        <f t="shared" ca="1" si="197"/>
        <v>#VALUE!</v>
      </c>
    </row>
    <row r="496" spans="1:32" x14ac:dyDescent="0.3">
      <c r="A496" s="35">
        <f>IF(Замеры!B492=0, " ", Замеры!B492)</f>
        <v>489</v>
      </c>
      <c r="B496" s="49" t="str">
        <f>Замеры!G492</f>
        <v xml:space="preserve">Группа от QF </v>
      </c>
      <c r="C496" s="49" t="str">
        <f>IF(Замеры!J492=0, " ", Замеры!J492)</f>
        <v xml:space="preserve"> </v>
      </c>
      <c r="D496" s="49" t="str">
        <f>IF(O496=0, " ", CONCATENATE(Замеры!T492,Замеры!U492,Замеры!V492,Замеры!W492,Замеры!AB492))</f>
        <v xml:space="preserve"> </v>
      </c>
      <c r="E496" s="49" t="str">
        <f>IF(Замеры!L492=0, " ", Замеры!L492)</f>
        <v xml:space="preserve"> </v>
      </c>
      <c r="F496" s="49" t="e">
        <f t="shared" si="180"/>
        <v>#VALUE!</v>
      </c>
      <c r="G496" s="51" t="str">
        <f t="shared" si="181"/>
        <v>-</v>
      </c>
      <c r="H496" s="52" t="str">
        <f t="shared" si="182"/>
        <v>-</v>
      </c>
      <c r="I496" s="51" t="str">
        <f t="shared" si="183"/>
        <v>-</v>
      </c>
      <c r="J496" s="29" t="str">
        <f t="shared" si="184"/>
        <v>-</v>
      </c>
      <c r="K496" s="46" t="str">
        <f t="shared" si="185"/>
        <v>-</v>
      </c>
      <c r="L496" s="29" t="str">
        <f t="shared" si="186"/>
        <v>-</v>
      </c>
      <c r="M496" s="29" t="str">
        <f t="shared" si="187"/>
        <v xml:space="preserve"> </v>
      </c>
      <c r="N496" s="29" t="str">
        <f t="shared" ca="1" si="188"/>
        <v xml:space="preserve"> </v>
      </c>
      <c r="O496" s="8">
        <f>Замеры!R492</f>
        <v>0</v>
      </c>
      <c r="P496" s="8" t="b">
        <f t="shared" si="176"/>
        <v>1</v>
      </c>
      <c r="Q496" s="8" t="b">
        <f t="shared" si="177"/>
        <v>1</v>
      </c>
      <c r="R496" s="8" t="b">
        <f t="shared" si="178"/>
        <v>1</v>
      </c>
      <c r="S496" s="8" t="s">
        <v>72</v>
      </c>
      <c r="T496" s="8" t="e">
        <f t="shared" si="189"/>
        <v>#VALUE!</v>
      </c>
      <c r="U496" s="12" t="s">
        <v>72</v>
      </c>
      <c r="V496" s="8" t="e">
        <f t="shared" si="190"/>
        <v>#VALUE!</v>
      </c>
      <c r="X496" s="13" t="str">
        <f t="shared" si="179"/>
        <v xml:space="preserve"> </v>
      </c>
      <c r="Y496" s="8" t="e">
        <f t="shared" si="191"/>
        <v>#VALUE!</v>
      </c>
      <c r="AA496" s="14" t="e">
        <f t="shared" ca="1" si="192"/>
        <v>#VALUE!</v>
      </c>
      <c r="AB496" s="14" t="e">
        <f t="shared" ca="1" si="193"/>
        <v>#VALUE!</v>
      </c>
      <c r="AC496" s="14" t="e">
        <f t="shared" ca="1" si="194"/>
        <v>#VALUE!</v>
      </c>
      <c r="AD496" s="8" t="e">
        <f t="shared" ca="1" si="195"/>
        <v>#VALUE!</v>
      </c>
      <c r="AE496" s="8" t="e">
        <f t="shared" ca="1" si="196"/>
        <v>#VALUE!</v>
      </c>
      <c r="AF496" s="8" t="e">
        <f t="shared" ca="1" si="197"/>
        <v>#VALUE!</v>
      </c>
    </row>
    <row r="497" spans="1:32" x14ac:dyDescent="0.3">
      <c r="A497" s="35">
        <f>IF(Замеры!B493=0, " ", Замеры!B493)</f>
        <v>490</v>
      </c>
      <c r="B497" s="49" t="str">
        <f>Замеры!G493</f>
        <v xml:space="preserve">Группа от QF </v>
      </c>
      <c r="C497" s="49" t="str">
        <f>IF(Замеры!J493=0, " ", Замеры!J493)</f>
        <v xml:space="preserve"> </v>
      </c>
      <c r="D497" s="49" t="str">
        <f>IF(O497=0, " ", CONCATENATE(Замеры!T493,Замеры!U493,Замеры!V493,Замеры!W493,Замеры!AB493))</f>
        <v xml:space="preserve"> </v>
      </c>
      <c r="E497" s="49" t="str">
        <f>IF(Замеры!L493=0, " ", Замеры!L493)</f>
        <v xml:space="preserve"> </v>
      </c>
      <c r="F497" s="49" t="e">
        <f t="shared" si="180"/>
        <v>#VALUE!</v>
      </c>
      <c r="G497" s="51" t="str">
        <f t="shared" si="181"/>
        <v>-</v>
      </c>
      <c r="H497" s="52" t="str">
        <f t="shared" si="182"/>
        <v>-</v>
      </c>
      <c r="I497" s="51" t="str">
        <f t="shared" si="183"/>
        <v>-</v>
      </c>
      <c r="J497" s="29" t="str">
        <f t="shared" si="184"/>
        <v>-</v>
      </c>
      <c r="K497" s="46" t="str">
        <f t="shared" si="185"/>
        <v>-</v>
      </c>
      <c r="L497" s="29" t="str">
        <f t="shared" si="186"/>
        <v>-</v>
      </c>
      <c r="M497" s="29" t="str">
        <f t="shared" si="187"/>
        <v xml:space="preserve"> </v>
      </c>
      <c r="N497" s="29" t="str">
        <f t="shared" ca="1" si="188"/>
        <v xml:space="preserve"> </v>
      </c>
      <c r="O497" s="8">
        <f>Замеры!R493</f>
        <v>0</v>
      </c>
      <c r="P497" s="8" t="b">
        <f t="shared" si="176"/>
        <v>1</v>
      </c>
      <c r="Q497" s="8" t="b">
        <f t="shared" si="177"/>
        <v>1</v>
      </c>
      <c r="R497" s="8" t="b">
        <f t="shared" si="178"/>
        <v>1</v>
      </c>
      <c r="S497" s="8" t="s">
        <v>72</v>
      </c>
      <c r="T497" s="8" t="e">
        <f t="shared" si="189"/>
        <v>#VALUE!</v>
      </c>
      <c r="U497" s="12" t="s">
        <v>72</v>
      </c>
      <c r="V497" s="8" t="e">
        <f t="shared" si="190"/>
        <v>#VALUE!</v>
      </c>
      <c r="X497" s="13" t="str">
        <f t="shared" si="179"/>
        <v xml:space="preserve"> </v>
      </c>
      <c r="Y497" s="8" t="e">
        <f t="shared" si="191"/>
        <v>#VALUE!</v>
      </c>
      <c r="AA497" s="14" t="e">
        <f t="shared" ca="1" si="192"/>
        <v>#VALUE!</v>
      </c>
      <c r="AB497" s="14" t="e">
        <f t="shared" ca="1" si="193"/>
        <v>#VALUE!</v>
      </c>
      <c r="AC497" s="14" t="e">
        <f t="shared" ca="1" si="194"/>
        <v>#VALUE!</v>
      </c>
      <c r="AD497" s="8" t="e">
        <f t="shared" ca="1" si="195"/>
        <v>#VALUE!</v>
      </c>
      <c r="AE497" s="8" t="e">
        <f t="shared" ca="1" si="196"/>
        <v>#VALUE!</v>
      </c>
      <c r="AF497" s="8" t="e">
        <f t="shared" ca="1" si="197"/>
        <v>#VALUE!</v>
      </c>
    </row>
    <row r="498" spans="1:32" x14ac:dyDescent="0.3">
      <c r="A498" s="35">
        <f>IF(Замеры!B494=0, " ", Замеры!B494)</f>
        <v>491</v>
      </c>
      <c r="B498" s="49" t="str">
        <f>Замеры!G494</f>
        <v xml:space="preserve">Группа от QF </v>
      </c>
      <c r="C498" s="49" t="str">
        <f>IF(Замеры!J494=0, " ", Замеры!J494)</f>
        <v xml:space="preserve"> </v>
      </c>
      <c r="D498" s="49" t="str">
        <f>IF(O498=0, " ", CONCATENATE(Замеры!T494,Замеры!U494,Замеры!V494,Замеры!W494,Замеры!AB494))</f>
        <v xml:space="preserve"> </v>
      </c>
      <c r="E498" s="49" t="str">
        <f>IF(Замеры!L494=0, " ", Замеры!L494)</f>
        <v xml:space="preserve"> </v>
      </c>
      <c r="F498" s="49" t="e">
        <f t="shared" si="180"/>
        <v>#VALUE!</v>
      </c>
      <c r="G498" s="51" t="str">
        <f t="shared" si="181"/>
        <v>-</v>
      </c>
      <c r="H498" s="52" t="str">
        <f t="shared" si="182"/>
        <v>-</v>
      </c>
      <c r="I498" s="51" t="str">
        <f t="shared" si="183"/>
        <v>-</v>
      </c>
      <c r="J498" s="29" t="str">
        <f t="shared" si="184"/>
        <v>-</v>
      </c>
      <c r="K498" s="46" t="str">
        <f t="shared" si="185"/>
        <v>-</v>
      </c>
      <c r="L498" s="29" t="str">
        <f t="shared" si="186"/>
        <v>-</v>
      </c>
      <c r="M498" s="29" t="str">
        <f t="shared" si="187"/>
        <v xml:space="preserve"> </v>
      </c>
      <c r="N498" s="29" t="str">
        <f t="shared" ca="1" si="188"/>
        <v xml:space="preserve"> </v>
      </c>
      <c r="O498" s="8">
        <f>Замеры!R494</f>
        <v>0</v>
      </c>
      <c r="P498" s="8" t="b">
        <f t="shared" si="176"/>
        <v>1</v>
      </c>
      <c r="Q498" s="8" t="b">
        <f t="shared" si="177"/>
        <v>1</v>
      </c>
      <c r="R498" s="8" t="b">
        <f t="shared" si="178"/>
        <v>1</v>
      </c>
      <c r="S498" s="8" t="s">
        <v>72</v>
      </c>
      <c r="T498" s="8" t="e">
        <f t="shared" si="189"/>
        <v>#VALUE!</v>
      </c>
      <c r="U498" s="12" t="s">
        <v>72</v>
      </c>
      <c r="V498" s="8" t="e">
        <f t="shared" si="190"/>
        <v>#VALUE!</v>
      </c>
      <c r="X498" s="13" t="str">
        <f t="shared" si="179"/>
        <v xml:space="preserve"> </v>
      </c>
      <c r="Y498" s="8" t="e">
        <f t="shared" si="191"/>
        <v>#VALUE!</v>
      </c>
      <c r="AA498" s="14" t="e">
        <f t="shared" ca="1" si="192"/>
        <v>#VALUE!</v>
      </c>
      <c r="AB498" s="14" t="e">
        <f t="shared" ca="1" si="193"/>
        <v>#VALUE!</v>
      </c>
      <c r="AC498" s="14" t="e">
        <f t="shared" ca="1" si="194"/>
        <v>#VALUE!</v>
      </c>
      <c r="AD498" s="8" t="e">
        <f t="shared" ca="1" si="195"/>
        <v>#VALUE!</v>
      </c>
      <c r="AE498" s="8" t="e">
        <f t="shared" ca="1" si="196"/>
        <v>#VALUE!</v>
      </c>
      <c r="AF498" s="8" t="e">
        <f t="shared" ca="1" si="197"/>
        <v>#VALUE!</v>
      </c>
    </row>
    <row r="499" spans="1:32" x14ac:dyDescent="0.3">
      <c r="A499" s="35">
        <f>IF(Замеры!B495=0, " ", Замеры!B495)</f>
        <v>492</v>
      </c>
      <c r="B499" s="49" t="str">
        <f>Замеры!G495</f>
        <v xml:space="preserve">Группа от QF </v>
      </c>
      <c r="C499" s="49" t="str">
        <f>IF(Замеры!J495=0, " ", Замеры!J495)</f>
        <v xml:space="preserve"> </v>
      </c>
      <c r="D499" s="49" t="str">
        <f>IF(O499=0, " ", CONCATENATE(Замеры!T495,Замеры!U495,Замеры!V495,Замеры!W495,Замеры!AB495))</f>
        <v xml:space="preserve"> </v>
      </c>
      <c r="E499" s="49" t="str">
        <f>IF(Замеры!L495=0, " ", Замеры!L495)</f>
        <v xml:space="preserve"> </v>
      </c>
      <c r="F499" s="49" t="e">
        <f t="shared" si="180"/>
        <v>#VALUE!</v>
      </c>
      <c r="G499" s="51" t="str">
        <f t="shared" si="181"/>
        <v>-</v>
      </c>
      <c r="H499" s="52" t="str">
        <f t="shared" si="182"/>
        <v>-</v>
      </c>
      <c r="I499" s="51" t="str">
        <f t="shared" si="183"/>
        <v>-</v>
      </c>
      <c r="J499" s="29" t="str">
        <f t="shared" si="184"/>
        <v>-</v>
      </c>
      <c r="K499" s="46" t="str">
        <f t="shared" si="185"/>
        <v>-</v>
      </c>
      <c r="L499" s="29" t="str">
        <f t="shared" si="186"/>
        <v>-</v>
      </c>
      <c r="M499" s="29" t="str">
        <f t="shared" si="187"/>
        <v xml:space="preserve"> </v>
      </c>
      <c r="N499" s="29" t="str">
        <f t="shared" ca="1" si="188"/>
        <v xml:space="preserve"> </v>
      </c>
      <c r="O499" s="8">
        <f>Замеры!R495</f>
        <v>0</v>
      </c>
      <c r="P499" s="8" t="b">
        <f t="shared" si="176"/>
        <v>1</v>
      </c>
      <c r="Q499" s="8" t="b">
        <f t="shared" si="177"/>
        <v>1</v>
      </c>
      <c r="R499" s="8" t="b">
        <f t="shared" si="178"/>
        <v>1</v>
      </c>
      <c r="S499" s="8" t="s">
        <v>72</v>
      </c>
      <c r="T499" s="8" t="e">
        <f t="shared" si="189"/>
        <v>#VALUE!</v>
      </c>
      <c r="U499" s="12" t="s">
        <v>72</v>
      </c>
      <c r="V499" s="8" t="e">
        <f t="shared" si="190"/>
        <v>#VALUE!</v>
      </c>
      <c r="X499" s="13" t="str">
        <f t="shared" si="179"/>
        <v xml:space="preserve"> </v>
      </c>
      <c r="Y499" s="8" t="e">
        <f t="shared" si="191"/>
        <v>#VALUE!</v>
      </c>
      <c r="AA499" s="14" t="e">
        <f t="shared" ca="1" si="192"/>
        <v>#VALUE!</v>
      </c>
      <c r="AB499" s="14" t="e">
        <f t="shared" ca="1" si="193"/>
        <v>#VALUE!</v>
      </c>
      <c r="AC499" s="14" t="e">
        <f t="shared" ca="1" si="194"/>
        <v>#VALUE!</v>
      </c>
      <c r="AD499" s="8" t="e">
        <f t="shared" ca="1" si="195"/>
        <v>#VALUE!</v>
      </c>
      <c r="AE499" s="8" t="e">
        <f t="shared" ca="1" si="196"/>
        <v>#VALUE!</v>
      </c>
      <c r="AF499" s="8" t="e">
        <f t="shared" ca="1" si="197"/>
        <v>#VALUE!</v>
      </c>
    </row>
    <row r="500" spans="1:32" x14ac:dyDescent="0.3">
      <c r="A500" s="35">
        <f>IF(Замеры!B496=0, " ", Замеры!B496)</f>
        <v>493</v>
      </c>
      <c r="B500" s="49" t="str">
        <f>Замеры!G496</f>
        <v xml:space="preserve">Группа от QF </v>
      </c>
      <c r="C500" s="49" t="str">
        <f>IF(Замеры!J496=0, " ", Замеры!J496)</f>
        <v xml:space="preserve"> </v>
      </c>
      <c r="D500" s="49" t="str">
        <f>IF(O500=0, " ", CONCATENATE(Замеры!T496,Замеры!U496,Замеры!V496,Замеры!W496,Замеры!AB496))</f>
        <v xml:space="preserve"> </v>
      </c>
      <c r="E500" s="49" t="str">
        <f>IF(Замеры!L496=0, " ", Замеры!L496)</f>
        <v xml:space="preserve"> </v>
      </c>
      <c r="F500" s="49" t="e">
        <f t="shared" si="180"/>
        <v>#VALUE!</v>
      </c>
      <c r="G500" s="51" t="str">
        <f t="shared" si="181"/>
        <v>-</v>
      </c>
      <c r="H500" s="52" t="str">
        <f t="shared" si="182"/>
        <v>-</v>
      </c>
      <c r="I500" s="51" t="str">
        <f t="shared" si="183"/>
        <v>-</v>
      </c>
      <c r="J500" s="29" t="str">
        <f t="shared" si="184"/>
        <v>-</v>
      </c>
      <c r="K500" s="46" t="str">
        <f t="shared" si="185"/>
        <v>-</v>
      </c>
      <c r="L500" s="29" t="str">
        <f t="shared" si="186"/>
        <v>-</v>
      </c>
      <c r="M500" s="29" t="str">
        <f t="shared" si="187"/>
        <v xml:space="preserve"> </v>
      </c>
      <c r="N500" s="29" t="str">
        <f t="shared" ca="1" si="188"/>
        <v xml:space="preserve"> </v>
      </c>
      <c r="O500" s="8">
        <f>Замеры!R496</f>
        <v>0</v>
      </c>
      <c r="P500" s="8" t="b">
        <f t="shared" si="176"/>
        <v>1</v>
      </c>
      <c r="Q500" s="8" t="b">
        <f t="shared" si="177"/>
        <v>1</v>
      </c>
      <c r="R500" s="8" t="b">
        <f t="shared" si="178"/>
        <v>1</v>
      </c>
      <c r="S500" s="8" t="s">
        <v>72</v>
      </c>
      <c r="T500" s="8" t="e">
        <f t="shared" si="189"/>
        <v>#VALUE!</v>
      </c>
      <c r="U500" s="12" t="s">
        <v>72</v>
      </c>
      <c r="V500" s="8" t="e">
        <f t="shared" si="190"/>
        <v>#VALUE!</v>
      </c>
      <c r="X500" s="13" t="str">
        <f t="shared" si="179"/>
        <v xml:space="preserve"> </v>
      </c>
      <c r="Y500" s="8" t="e">
        <f t="shared" si="191"/>
        <v>#VALUE!</v>
      </c>
      <c r="AA500" s="14" t="e">
        <f t="shared" ca="1" si="192"/>
        <v>#VALUE!</v>
      </c>
      <c r="AB500" s="14" t="e">
        <f t="shared" ca="1" si="193"/>
        <v>#VALUE!</v>
      </c>
      <c r="AC500" s="14" t="e">
        <f t="shared" ca="1" si="194"/>
        <v>#VALUE!</v>
      </c>
      <c r="AD500" s="8" t="e">
        <f t="shared" ca="1" si="195"/>
        <v>#VALUE!</v>
      </c>
      <c r="AE500" s="8" t="e">
        <f t="shared" ca="1" si="196"/>
        <v>#VALUE!</v>
      </c>
      <c r="AF500" s="8" t="e">
        <f t="shared" ca="1" si="197"/>
        <v>#VALUE!</v>
      </c>
    </row>
    <row r="501" spans="1:32" x14ac:dyDescent="0.3">
      <c r="A501" s="35">
        <f>IF(Замеры!B497=0, " ", Замеры!B497)</f>
        <v>494</v>
      </c>
      <c r="B501" s="49" t="str">
        <f>Замеры!G497</f>
        <v xml:space="preserve">Группа от QF </v>
      </c>
      <c r="C501" s="49" t="str">
        <f>IF(Замеры!J497=0, " ", Замеры!J497)</f>
        <v xml:space="preserve"> </v>
      </c>
      <c r="D501" s="49" t="str">
        <f>IF(O501=0, " ", CONCATENATE(Замеры!T497,Замеры!U497,Замеры!V497,Замеры!W497,Замеры!AB497))</f>
        <v xml:space="preserve"> </v>
      </c>
      <c r="E501" s="49" t="str">
        <f>IF(Замеры!L497=0, " ", Замеры!L497)</f>
        <v xml:space="preserve"> </v>
      </c>
      <c r="F501" s="49" t="e">
        <f t="shared" si="180"/>
        <v>#VALUE!</v>
      </c>
      <c r="G501" s="51" t="str">
        <f t="shared" si="181"/>
        <v>-</v>
      </c>
      <c r="H501" s="52" t="str">
        <f t="shared" si="182"/>
        <v>-</v>
      </c>
      <c r="I501" s="51" t="str">
        <f t="shared" si="183"/>
        <v>-</v>
      </c>
      <c r="J501" s="29" t="str">
        <f t="shared" si="184"/>
        <v>-</v>
      </c>
      <c r="K501" s="46" t="str">
        <f t="shared" si="185"/>
        <v>-</v>
      </c>
      <c r="L501" s="29" t="str">
        <f t="shared" si="186"/>
        <v>-</v>
      </c>
      <c r="M501" s="29" t="str">
        <f t="shared" si="187"/>
        <v xml:space="preserve"> </v>
      </c>
      <c r="N501" s="29" t="str">
        <f t="shared" ca="1" si="188"/>
        <v xml:space="preserve"> </v>
      </c>
      <c r="O501" s="8">
        <f>Замеры!R497</f>
        <v>0</v>
      </c>
      <c r="P501" s="8" t="b">
        <f t="shared" si="176"/>
        <v>1</v>
      </c>
      <c r="Q501" s="8" t="b">
        <f t="shared" si="177"/>
        <v>1</v>
      </c>
      <c r="R501" s="8" t="b">
        <f t="shared" si="178"/>
        <v>1</v>
      </c>
      <c r="S501" s="8" t="s">
        <v>72</v>
      </c>
      <c r="T501" s="8" t="e">
        <f t="shared" si="189"/>
        <v>#VALUE!</v>
      </c>
      <c r="U501" s="12" t="s">
        <v>72</v>
      </c>
      <c r="V501" s="8" t="e">
        <f t="shared" si="190"/>
        <v>#VALUE!</v>
      </c>
      <c r="X501" s="13" t="str">
        <f t="shared" si="179"/>
        <v xml:space="preserve"> </v>
      </c>
      <c r="Y501" s="8" t="e">
        <f t="shared" si="191"/>
        <v>#VALUE!</v>
      </c>
      <c r="AA501" s="14" t="e">
        <f t="shared" ca="1" si="192"/>
        <v>#VALUE!</v>
      </c>
      <c r="AB501" s="14" t="e">
        <f t="shared" ca="1" si="193"/>
        <v>#VALUE!</v>
      </c>
      <c r="AC501" s="14" t="e">
        <f t="shared" ca="1" si="194"/>
        <v>#VALUE!</v>
      </c>
      <c r="AD501" s="8" t="e">
        <f t="shared" ca="1" si="195"/>
        <v>#VALUE!</v>
      </c>
      <c r="AE501" s="8" t="e">
        <f t="shared" ca="1" si="196"/>
        <v>#VALUE!</v>
      </c>
      <c r="AF501" s="8" t="e">
        <f t="shared" ca="1" si="197"/>
        <v>#VALUE!</v>
      </c>
    </row>
    <row r="502" spans="1:32" x14ac:dyDescent="0.3">
      <c r="A502" s="35">
        <f>IF(Замеры!B498=0, " ", Замеры!B498)</f>
        <v>495</v>
      </c>
      <c r="B502" s="49" t="str">
        <f>Замеры!G498</f>
        <v xml:space="preserve">Группа от QF </v>
      </c>
      <c r="C502" s="49" t="str">
        <f>IF(Замеры!J498=0, " ", Замеры!J498)</f>
        <v xml:space="preserve"> </v>
      </c>
      <c r="D502" s="49" t="str">
        <f>IF(O502=0, " ", CONCATENATE(Замеры!T498,Замеры!U498,Замеры!V498,Замеры!W498,Замеры!AB498))</f>
        <v xml:space="preserve"> </v>
      </c>
      <c r="E502" s="49" t="str">
        <f>IF(Замеры!L498=0, " ", Замеры!L498)</f>
        <v xml:space="preserve"> </v>
      </c>
      <c r="F502" s="49" t="e">
        <f t="shared" si="180"/>
        <v>#VALUE!</v>
      </c>
      <c r="G502" s="51" t="str">
        <f t="shared" si="181"/>
        <v>-</v>
      </c>
      <c r="H502" s="52" t="str">
        <f t="shared" si="182"/>
        <v>-</v>
      </c>
      <c r="I502" s="51" t="str">
        <f t="shared" si="183"/>
        <v>-</v>
      </c>
      <c r="J502" s="29" t="str">
        <f t="shared" si="184"/>
        <v>-</v>
      </c>
      <c r="K502" s="46" t="str">
        <f t="shared" si="185"/>
        <v>-</v>
      </c>
      <c r="L502" s="29" t="str">
        <f t="shared" si="186"/>
        <v>-</v>
      </c>
      <c r="M502" s="29" t="str">
        <f t="shared" si="187"/>
        <v xml:space="preserve"> </v>
      </c>
      <c r="N502" s="29" t="str">
        <f t="shared" ca="1" si="188"/>
        <v xml:space="preserve"> </v>
      </c>
      <c r="O502" s="8">
        <f>Замеры!R498</f>
        <v>0</v>
      </c>
      <c r="P502" s="8" t="b">
        <f t="shared" si="176"/>
        <v>1</v>
      </c>
      <c r="Q502" s="8" t="b">
        <f t="shared" si="177"/>
        <v>1</v>
      </c>
      <c r="R502" s="8" t="b">
        <f t="shared" si="178"/>
        <v>1</v>
      </c>
      <c r="S502" s="8" t="s">
        <v>72</v>
      </c>
      <c r="T502" s="8" t="e">
        <f t="shared" si="189"/>
        <v>#VALUE!</v>
      </c>
      <c r="U502" s="12" t="s">
        <v>72</v>
      </c>
      <c r="V502" s="8" t="e">
        <f t="shared" si="190"/>
        <v>#VALUE!</v>
      </c>
      <c r="X502" s="13" t="str">
        <f t="shared" si="179"/>
        <v xml:space="preserve"> </v>
      </c>
      <c r="Y502" s="8" t="e">
        <f t="shared" si="191"/>
        <v>#VALUE!</v>
      </c>
      <c r="AA502" s="14" t="e">
        <f t="shared" ca="1" si="192"/>
        <v>#VALUE!</v>
      </c>
      <c r="AB502" s="14" t="e">
        <f t="shared" ca="1" si="193"/>
        <v>#VALUE!</v>
      </c>
      <c r="AC502" s="14" t="e">
        <f t="shared" ca="1" si="194"/>
        <v>#VALUE!</v>
      </c>
      <c r="AD502" s="8" t="e">
        <f t="shared" ca="1" si="195"/>
        <v>#VALUE!</v>
      </c>
      <c r="AE502" s="8" t="e">
        <f t="shared" ca="1" si="196"/>
        <v>#VALUE!</v>
      </c>
      <c r="AF502" s="8" t="e">
        <f t="shared" ca="1" si="197"/>
        <v>#VALUE!</v>
      </c>
    </row>
    <row r="503" spans="1:32" x14ac:dyDescent="0.3">
      <c r="A503" s="35">
        <f>IF(Замеры!B499=0, " ", Замеры!B499)</f>
        <v>496</v>
      </c>
      <c r="B503" s="49" t="str">
        <f>Замеры!G499</f>
        <v xml:space="preserve">Группа от QF </v>
      </c>
      <c r="C503" s="49" t="str">
        <f>IF(Замеры!J499=0, " ", Замеры!J499)</f>
        <v xml:space="preserve"> </v>
      </c>
      <c r="D503" s="49" t="str">
        <f>IF(O503=0, " ", CONCATENATE(Замеры!T499,Замеры!U499,Замеры!V499,Замеры!W499,Замеры!AB499))</f>
        <v xml:space="preserve"> </v>
      </c>
      <c r="E503" s="49" t="str">
        <f>IF(Замеры!L499=0, " ", Замеры!L499)</f>
        <v xml:space="preserve"> </v>
      </c>
      <c r="F503" s="49" t="e">
        <f t="shared" si="180"/>
        <v>#VALUE!</v>
      </c>
      <c r="G503" s="51" t="str">
        <f t="shared" si="181"/>
        <v>-</v>
      </c>
      <c r="H503" s="52" t="str">
        <f t="shared" si="182"/>
        <v>-</v>
      </c>
      <c r="I503" s="51" t="str">
        <f t="shared" si="183"/>
        <v>-</v>
      </c>
      <c r="J503" s="29" t="str">
        <f t="shared" si="184"/>
        <v>-</v>
      </c>
      <c r="K503" s="46" t="str">
        <f t="shared" si="185"/>
        <v>-</v>
      </c>
      <c r="L503" s="29" t="str">
        <f t="shared" si="186"/>
        <v>-</v>
      </c>
      <c r="M503" s="29" t="str">
        <f t="shared" si="187"/>
        <v xml:space="preserve"> </v>
      </c>
      <c r="N503" s="29" t="str">
        <f t="shared" ca="1" si="188"/>
        <v xml:space="preserve"> </v>
      </c>
      <c r="O503" s="8">
        <f>Замеры!R499</f>
        <v>0</v>
      </c>
      <c r="P503" s="8" t="b">
        <f t="shared" si="176"/>
        <v>1</v>
      </c>
      <c r="Q503" s="8" t="b">
        <f t="shared" si="177"/>
        <v>1</v>
      </c>
      <c r="R503" s="8" t="b">
        <f t="shared" si="178"/>
        <v>1</v>
      </c>
      <c r="S503" s="8" t="s">
        <v>72</v>
      </c>
      <c r="T503" s="8" t="e">
        <f t="shared" si="189"/>
        <v>#VALUE!</v>
      </c>
      <c r="U503" s="12" t="s">
        <v>72</v>
      </c>
      <c r="V503" s="8" t="e">
        <f t="shared" si="190"/>
        <v>#VALUE!</v>
      </c>
      <c r="X503" s="13" t="str">
        <f t="shared" si="179"/>
        <v xml:space="preserve"> </v>
      </c>
      <c r="Y503" s="8" t="e">
        <f t="shared" si="191"/>
        <v>#VALUE!</v>
      </c>
      <c r="AA503" s="14" t="e">
        <f t="shared" ca="1" si="192"/>
        <v>#VALUE!</v>
      </c>
      <c r="AB503" s="14" t="e">
        <f t="shared" ca="1" si="193"/>
        <v>#VALUE!</v>
      </c>
      <c r="AC503" s="14" t="e">
        <f t="shared" ca="1" si="194"/>
        <v>#VALUE!</v>
      </c>
      <c r="AD503" s="8" t="e">
        <f t="shared" ca="1" si="195"/>
        <v>#VALUE!</v>
      </c>
      <c r="AE503" s="8" t="e">
        <f t="shared" ca="1" si="196"/>
        <v>#VALUE!</v>
      </c>
      <c r="AF503" s="8" t="e">
        <f t="shared" ca="1" si="197"/>
        <v>#VALUE!</v>
      </c>
    </row>
    <row r="504" spans="1:32" x14ac:dyDescent="0.3">
      <c r="A504" s="35">
        <f>IF(Замеры!B500=0, " ", Замеры!B500)</f>
        <v>497</v>
      </c>
      <c r="B504" s="49" t="str">
        <f>Замеры!G500</f>
        <v xml:space="preserve">Группа от QF </v>
      </c>
      <c r="C504" s="49" t="str">
        <f>IF(Замеры!J500=0, " ", Замеры!J500)</f>
        <v xml:space="preserve"> </v>
      </c>
      <c r="D504" s="49" t="str">
        <f>IF(O504=0, " ", CONCATENATE(Замеры!T500,Замеры!U500,Замеры!V500,Замеры!W500,Замеры!AB500))</f>
        <v xml:space="preserve"> </v>
      </c>
      <c r="E504" s="49" t="str">
        <f>IF(Замеры!L500=0, " ", Замеры!L500)</f>
        <v xml:space="preserve"> </v>
      </c>
      <c r="F504" s="49" t="e">
        <f t="shared" si="180"/>
        <v>#VALUE!</v>
      </c>
      <c r="G504" s="51" t="str">
        <f t="shared" si="181"/>
        <v>-</v>
      </c>
      <c r="H504" s="52" t="str">
        <f t="shared" si="182"/>
        <v>-</v>
      </c>
      <c r="I504" s="51" t="str">
        <f t="shared" si="183"/>
        <v>-</v>
      </c>
      <c r="J504" s="29" t="str">
        <f t="shared" si="184"/>
        <v>-</v>
      </c>
      <c r="K504" s="46" t="str">
        <f t="shared" si="185"/>
        <v>-</v>
      </c>
      <c r="L504" s="29" t="str">
        <f t="shared" si="186"/>
        <v>-</v>
      </c>
      <c r="M504" s="29" t="str">
        <f t="shared" si="187"/>
        <v xml:space="preserve"> </v>
      </c>
      <c r="N504" s="29" t="str">
        <f t="shared" ca="1" si="188"/>
        <v xml:space="preserve"> </v>
      </c>
      <c r="O504" s="8">
        <f>Замеры!R500</f>
        <v>0</v>
      </c>
      <c r="P504" s="8" t="b">
        <f t="shared" si="176"/>
        <v>1</v>
      </c>
      <c r="Q504" s="8" t="b">
        <f t="shared" si="177"/>
        <v>1</v>
      </c>
      <c r="R504" s="8" t="b">
        <f t="shared" si="178"/>
        <v>1</v>
      </c>
      <c r="S504" s="8" t="s">
        <v>72</v>
      </c>
      <c r="T504" s="8" t="e">
        <f t="shared" si="189"/>
        <v>#VALUE!</v>
      </c>
      <c r="U504" s="12" t="s">
        <v>72</v>
      </c>
      <c r="V504" s="8" t="e">
        <f t="shared" si="190"/>
        <v>#VALUE!</v>
      </c>
      <c r="X504" s="13" t="str">
        <f t="shared" si="179"/>
        <v xml:space="preserve"> </v>
      </c>
      <c r="Y504" s="8" t="e">
        <f t="shared" si="191"/>
        <v>#VALUE!</v>
      </c>
      <c r="AA504" s="14" t="e">
        <f t="shared" ca="1" si="192"/>
        <v>#VALUE!</v>
      </c>
      <c r="AB504" s="14" t="e">
        <f t="shared" ca="1" si="193"/>
        <v>#VALUE!</v>
      </c>
      <c r="AC504" s="14" t="e">
        <f t="shared" ca="1" si="194"/>
        <v>#VALUE!</v>
      </c>
      <c r="AD504" s="8" t="e">
        <f t="shared" ca="1" si="195"/>
        <v>#VALUE!</v>
      </c>
      <c r="AE504" s="8" t="e">
        <f t="shared" ca="1" si="196"/>
        <v>#VALUE!</v>
      </c>
      <c r="AF504" s="8" t="e">
        <f t="shared" ca="1" si="197"/>
        <v>#VALUE!</v>
      </c>
    </row>
    <row r="505" spans="1:32" x14ac:dyDescent="0.3">
      <c r="A505" s="35">
        <f>IF(Замеры!B501=0, " ", Замеры!B501)</f>
        <v>498</v>
      </c>
      <c r="B505" s="49" t="str">
        <f>Замеры!G501</f>
        <v xml:space="preserve">Группа от QF </v>
      </c>
      <c r="C505" s="49" t="str">
        <f>IF(Замеры!J501=0, " ", Замеры!J501)</f>
        <v xml:space="preserve"> </v>
      </c>
      <c r="D505" s="49" t="str">
        <f>IF(O505=0, " ", CONCATENATE(Замеры!T501,Замеры!U501,Замеры!V501,Замеры!W501,Замеры!AB501))</f>
        <v xml:space="preserve"> </v>
      </c>
      <c r="E505" s="49" t="str">
        <f>IF(Замеры!L501=0, " ", Замеры!L501)</f>
        <v xml:space="preserve"> </v>
      </c>
      <c r="F505" s="49" t="e">
        <f t="shared" si="180"/>
        <v>#VALUE!</v>
      </c>
      <c r="G505" s="51" t="str">
        <f t="shared" si="181"/>
        <v>-</v>
      </c>
      <c r="H505" s="52" t="str">
        <f t="shared" si="182"/>
        <v>-</v>
      </c>
      <c r="I505" s="51" t="str">
        <f t="shared" si="183"/>
        <v>-</v>
      </c>
      <c r="J505" s="29" t="str">
        <f t="shared" si="184"/>
        <v>-</v>
      </c>
      <c r="K505" s="46" t="str">
        <f t="shared" si="185"/>
        <v>-</v>
      </c>
      <c r="L505" s="29" t="str">
        <f t="shared" si="186"/>
        <v>-</v>
      </c>
      <c r="M505" s="29" t="str">
        <f t="shared" si="187"/>
        <v xml:space="preserve"> </v>
      </c>
      <c r="N505" s="29" t="str">
        <f t="shared" ca="1" si="188"/>
        <v xml:space="preserve"> </v>
      </c>
      <c r="O505" s="8">
        <f>Замеры!R501</f>
        <v>0</v>
      </c>
      <c r="P505" s="8" t="b">
        <f t="shared" si="176"/>
        <v>1</v>
      </c>
      <c r="Q505" s="8" t="b">
        <f t="shared" si="177"/>
        <v>1</v>
      </c>
      <c r="R505" s="8" t="b">
        <f t="shared" si="178"/>
        <v>1</v>
      </c>
      <c r="S505" s="8" t="s">
        <v>72</v>
      </c>
      <c r="T505" s="8" t="e">
        <f t="shared" si="189"/>
        <v>#VALUE!</v>
      </c>
      <c r="U505" s="12" t="s">
        <v>72</v>
      </c>
      <c r="V505" s="8" t="e">
        <f t="shared" si="190"/>
        <v>#VALUE!</v>
      </c>
      <c r="X505" s="13" t="str">
        <f t="shared" si="179"/>
        <v xml:space="preserve"> </v>
      </c>
      <c r="Y505" s="8" t="e">
        <f t="shared" si="191"/>
        <v>#VALUE!</v>
      </c>
      <c r="AA505" s="14" t="e">
        <f t="shared" ca="1" si="192"/>
        <v>#VALUE!</v>
      </c>
      <c r="AB505" s="14" t="e">
        <f t="shared" ca="1" si="193"/>
        <v>#VALUE!</v>
      </c>
      <c r="AC505" s="14" t="e">
        <f t="shared" ca="1" si="194"/>
        <v>#VALUE!</v>
      </c>
      <c r="AD505" s="8" t="e">
        <f t="shared" ca="1" si="195"/>
        <v>#VALUE!</v>
      </c>
      <c r="AE505" s="8" t="e">
        <f t="shared" ca="1" si="196"/>
        <v>#VALUE!</v>
      </c>
      <c r="AF505" s="8" t="e">
        <f t="shared" ca="1" si="197"/>
        <v>#VALUE!</v>
      </c>
    </row>
    <row r="506" spans="1:32" x14ac:dyDescent="0.3">
      <c r="A506" s="35">
        <f>IF(Замеры!B502=0, " ", Замеры!B502)</f>
        <v>499</v>
      </c>
      <c r="B506" s="49" t="str">
        <f>Замеры!G502</f>
        <v xml:space="preserve">Группа от QF </v>
      </c>
      <c r="C506" s="49" t="str">
        <f>IF(Замеры!J502=0, " ", Замеры!J502)</f>
        <v xml:space="preserve"> </v>
      </c>
      <c r="D506" s="49" t="str">
        <f>IF(O506=0, " ", CONCATENATE(Замеры!T502,Замеры!U502,Замеры!V502,Замеры!W502,Замеры!AB502))</f>
        <v xml:space="preserve"> </v>
      </c>
      <c r="E506" s="49" t="str">
        <f>IF(Замеры!L502=0, " ", Замеры!L502)</f>
        <v xml:space="preserve"> </v>
      </c>
      <c r="F506" s="49" t="e">
        <f t="shared" si="180"/>
        <v>#VALUE!</v>
      </c>
      <c r="G506" s="51" t="str">
        <f t="shared" si="181"/>
        <v>-</v>
      </c>
      <c r="H506" s="52" t="str">
        <f t="shared" si="182"/>
        <v>-</v>
      </c>
      <c r="I506" s="51" t="str">
        <f t="shared" si="183"/>
        <v>-</v>
      </c>
      <c r="J506" s="29" t="str">
        <f t="shared" si="184"/>
        <v>-</v>
      </c>
      <c r="K506" s="46" t="str">
        <f t="shared" si="185"/>
        <v>-</v>
      </c>
      <c r="L506" s="29" t="str">
        <f t="shared" si="186"/>
        <v>-</v>
      </c>
      <c r="M506" s="29" t="str">
        <f t="shared" si="187"/>
        <v xml:space="preserve"> </v>
      </c>
      <c r="N506" s="29" t="str">
        <f t="shared" ca="1" si="188"/>
        <v xml:space="preserve"> </v>
      </c>
      <c r="O506" s="8">
        <f>Замеры!R502</f>
        <v>0</v>
      </c>
      <c r="P506" s="8" t="b">
        <f t="shared" si="176"/>
        <v>1</v>
      </c>
      <c r="Q506" s="8" t="b">
        <f t="shared" si="177"/>
        <v>1</v>
      </c>
      <c r="R506" s="8" t="b">
        <f t="shared" si="178"/>
        <v>1</v>
      </c>
      <c r="S506" s="8" t="s">
        <v>72</v>
      </c>
      <c r="T506" s="8" t="e">
        <f t="shared" si="189"/>
        <v>#VALUE!</v>
      </c>
      <c r="U506" s="12" t="s">
        <v>72</v>
      </c>
      <c r="V506" s="8" t="e">
        <f t="shared" si="190"/>
        <v>#VALUE!</v>
      </c>
      <c r="X506" s="13" t="str">
        <f t="shared" si="179"/>
        <v xml:space="preserve"> </v>
      </c>
      <c r="Y506" s="8" t="e">
        <f t="shared" si="191"/>
        <v>#VALUE!</v>
      </c>
      <c r="AA506" s="14" t="e">
        <f t="shared" ca="1" si="192"/>
        <v>#VALUE!</v>
      </c>
      <c r="AB506" s="14" t="e">
        <f t="shared" ca="1" si="193"/>
        <v>#VALUE!</v>
      </c>
      <c r="AC506" s="14" t="e">
        <f t="shared" ca="1" si="194"/>
        <v>#VALUE!</v>
      </c>
      <c r="AD506" s="8" t="e">
        <f t="shared" ca="1" si="195"/>
        <v>#VALUE!</v>
      </c>
      <c r="AE506" s="8" t="e">
        <f t="shared" ca="1" si="196"/>
        <v>#VALUE!</v>
      </c>
      <c r="AF506" s="8" t="e">
        <f t="shared" ca="1" si="197"/>
        <v>#VALUE!</v>
      </c>
    </row>
    <row r="507" spans="1:32" x14ac:dyDescent="0.3">
      <c r="A507" s="35">
        <f>IF(Замеры!B503=0, " ", Замеры!B503)</f>
        <v>500</v>
      </c>
      <c r="B507" s="49" t="str">
        <f>Замеры!G503</f>
        <v xml:space="preserve">Группа от QF </v>
      </c>
      <c r="C507" s="49" t="str">
        <f>IF(Замеры!J503=0, " ", Замеры!J503)</f>
        <v xml:space="preserve"> </v>
      </c>
      <c r="D507" s="49" t="str">
        <f>IF(O507=0, " ", CONCATENATE(Замеры!T503,Замеры!U503,Замеры!V503,Замеры!W503,Замеры!AB503))</f>
        <v xml:space="preserve"> </v>
      </c>
      <c r="E507" s="49" t="str">
        <f>IF(Замеры!L503=0, " ", Замеры!L503)</f>
        <v xml:space="preserve"> </v>
      </c>
      <c r="F507" s="49" t="e">
        <f t="shared" si="180"/>
        <v>#VALUE!</v>
      </c>
      <c r="G507" s="51" t="str">
        <f t="shared" si="181"/>
        <v>-</v>
      </c>
      <c r="H507" s="52" t="str">
        <f t="shared" si="182"/>
        <v>-</v>
      </c>
      <c r="I507" s="51" t="str">
        <f t="shared" si="183"/>
        <v>-</v>
      </c>
      <c r="J507" s="29" t="str">
        <f t="shared" si="184"/>
        <v>-</v>
      </c>
      <c r="K507" s="46" t="str">
        <f t="shared" si="185"/>
        <v>-</v>
      </c>
      <c r="L507" s="29" t="str">
        <f t="shared" si="186"/>
        <v>-</v>
      </c>
      <c r="M507" s="29" t="str">
        <f t="shared" si="187"/>
        <v xml:space="preserve"> </v>
      </c>
      <c r="N507" s="29" t="str">
        <f t="shared" ca="1" si="188"/>
        <v xml:space="preserve"> </v>
      </c>
      <c r="O507" s="8">
        <f>Замеры!R503</f>
        <v>0</v>
      </c>
      <c r="P507" s="8" t="b">
        <f t="shared" si="176"/>
        <v>1</v>
      </c>
      <c r="Q507" s="8" t="b">
        <f t="shared" si="177"/>
        <v>1</v>
      </c>
      <c r="R507" s="8" t="b">
        <f t="shared" si="178"/>
        <v>1</v>
      </c>
      <c r="S507" s="8" t="s">
        <v>72</v>
      </c>
      <c r="T507" s="8" t="e">
        <f t="shared" si="189"/>
        <v>#VALUE!</v>
      </c>
      <c r="U507" s="12" t="s">
        <v>72</v>
      </c>
      <c r="V507" s="8" t="e">
        <f t="shared" si="190"/>
        <v>#VALUE!</v>
      </c>
      <c r="X507" s="13" t="str">
        <f t="shared" si="179"/>
        <v xml:space="preserve"> </v>
      </c>
      <c r="Y507" s="8" t="e">
        <f t="shared" si="191"/>
        <v>#VALUE!</v>
      </c>
      <c r="AA507" s="14" t="e">
        <f t="shared" ca="1" si="192"/>
        <v>#VALUE!</v>
      </c>
      <c r="AB507" s="14" t="e">
        <f t="shared" ca="1" si="193"/>
        <v>#VALUE!</v>
      </c>
      <c r="AC507" s="14" t="e">
        <f t="shared" ca="1" si="194"/>
        <v>#VALUE!</v>
      </c>
      <c r="AD507" s="8" t="e">
        <f t="shared" ca="1" si="195"/>
        <v>#VALUE!</v>
      </c>
      <c r="AE507" s="8" t="e">
        <f t="shared" ca="1" si="196"/>
        <v>#VALUE!</v>
      </c>
      <c r="AF507" s="8" t="e">
        <f t="shared" ca="1" si="197"/>
        <v>#VALUE!</v>
      </c>
    </row>
    <row r="508" spans="1:32" x14ac:dyDescent="0.3">
      <c r="A508" s="35">
        <f>IF(Замеры!B504=0, " ", Замеры!B504)</f>
        <v>501</v>
      </c>
      <c r="B508" s="49" t="str">
        <f>Замеры!G504</f>
        <v xml:space="preserve">Группа от QF </v>
      </c>
      <c r="C508" s="49" t="str">
        <f>IF(Замеры!J504=0, " ", Замеры!J504)</f>
        <v xml:space="preserve"> </v>
      </c>
      <c r="D508" s="49" t="str">
        <f>IF(O508=0, " ", CONCATENATE(Замеры!T504,Замеры!U504,Замеры!V504,Замеры!W504,Замеры!AB504))</f>
        <v xml:space="preserve"> </v>
      </c>
      <c r="E508" s="49" t="str">
        <f>IF(Замеры!L504=0, " ", Замеры!L504)</f>
        <v xml:space="preserve"> </v>
      </c>
      <c r="F508" s="49" t="e">
        <f t="shared" si="180"/>
        <v>#VALUE!</v>
      </c>
      <c r="G508" s="51" t="str">
        <f t="shared" si="181"/>
        <v>-</v>
      </c>
      <c r="H508" s="52" t="str">
        <f t="shared" si="182"/>
        <v>-</v>
      </c>
      <c r="I508" s="51" t="str">
        <f t="shared" si="183"/>
        <v>-</v>
      </c>
      <c r="J508" s="29" t="str">
        <f t="shared" si="184"/>
        <v>-</v>
      </c>
      <c r="K508" s="46" t="str">
        <f t="shared" si="185"/>
        <v>-</v>
      </c>
      <c r="L508" s="29" t="str">
        <f t="shared" si="186"/>
        <v>-</v>
      </c>
      <c r="M508" s="29" t="str">
        <f t="shared" si="187"/>
        <v xml:space="preserve"> </v>
      </c>
      <c r="N508" s="29" t="str">
        <f t="shared" ca="1" si="188"/>
        <v xml:space="preserve"> </v>
      </c>
      <c r="O508" s="8">
        <f>Замеры!R504</f>
        <v>0</v>
      </c>
      <c r="P508" s="8" t="b">
        <f t="shared" si="176"/>
        <v>1</v>
      </c>
      <c r="Q508" s="8" t="b">
        <f t="shared" si="177"/>
        <v>1</v>
      </c>
      <c r="R508" s="8" t="b">
        <f t="shared" si="178"/>
        <v>1</v>
      </c>
      <c r="S508" s="8" t="s">
        <v>72</v>
      </c>
      <c r="T508" s="8" t="e">
        <f t="shared" si="189"/>
        <v>#VALUE!</v>
      </c>
      <c r="U508" s="12" t="s">
        <v>72</v>
      </c>
      <c r="V508" s="8" t="e">
        <f t="shared" si="190"/>
        <v>#VALUE!</v>
      </c>
      <c r="X508" s="13" t="str">
        <f t="shared" si="179"/>
        <v xml:space="preserve"> </v>
      </c>
      <c r="Y508" s="8" t="e">
        <f t="shared" si="191"/>
        <v>#VALUE!</v>
      </c>
      <c r="AA508" s="14" t="e">
        <f t="shared" ca="1" si="192"/>
        <v>#VALUE!</v>
      </c>
      <c r="AB508" s="14" t="e">
        <f t="shared" ca="1" si="193"/>
        <v>#VALUE!</v>
      </c>
      <c r="AC508" s="14" t="e">
        <f t="shared" ca="1" si="194"/>
        <v>#VALUE!</v>
      </c>
      <c r="AD508" s="8" t="e">
        <f t="shared" ca="1" si="195"/>
        <v>#VALUE!</v>
      </c>
      <c r="AE508" s="8" t="e">
        <f t="shared" ca="1" si="196"/>
        <v>#VALUE!</v>
      </c>
      <c r="AF508" s="8" t="e">
        <f t="shared" ca="1" si="197"/>
        <v>#VALUE!</v>
      </c>
    </row>
    <row r="509" spans="1:32" x14ac:dyDescent="0.3">
      <c r="A509" s="35">
        <f>IF(Замеры!B505=0, " ", Замеры!B505)</f>
        <v>502</v>
      </c>
      <c r="B509" s="49" t="str">
        <f>Замеры!G505</f>
        <v xml:space="preserve">Группа от QF </v>
      </c>
      <c r="C509" s="49" t="str">
        <f>IF(Замеры!J505=0, " ", Замеры!J505)</f>
        <v xml:space="preserve"> </v>
      </c>
      <c r="D509" s="49" t="str">
        <f>IF(O509=0, " ", CONCATENATE(Замеры!T505,Замеры!U505,Замеры!V505,Замеры!W505,Замеры!AB505))</f>
        <v xml:space="preserve"> </v>
      </c>
      <c r="E509" s="49" t="str">
        <f>IF(Замеры!L505=0, " ", Замеры!L505)</f>
        <v xml:space="preserve"> </v>
      </c>
      <c r="F509" s="49" t="e">
        <f t="shared" si="180"/>
        <v>#VALUE!</v>
      </c>
      <c r="G509" s="51" t="str">
        <f t="shared" si="181"/>
        <v>-</v>
      </c>
      <c r="H509" s="52" t="str">
        <f t="shared" si="182"/>
        <v>-</v>
      </c>
      <c r="I509" s="51" t="str">
        <f t="shared" si="183"/>
        <v>-</v>
      </c>
      <c r="J509" s="29" t="str">
        <f t="shared" si="184"/>
        <v>-</v>
      </c>
      <c r="K509" s="46" t="str">
        <f t="shared" si="185"/>
        <v>-</v>
      </c>
      <c r="L509" s="29" t="str">
        <f t="shared" si="186"/>
        <v>-</v>
      </c>
      <c r="M509" s="29" t="str">
        <f t="shared" si="187"/>
        <v xml:space="preserve"> </v>
      </c>
      <c r="N509" s="29" t="str">
        <f t="shared" ca="1" si="188"/>
        <v xml:space="preserve"> </v>
      </c>
      <c r="O509" s="8">
        <f>Замеры!R505</f>
        <v>0</v>
      </c>
      <c r="P509" s="8" t="b">
        <f t="shared" si="176"/>
        <v>1</v>
      </c>
      <c r="Q509" s="8" t="b">
        <f t="shared" si="177"/>
        <v>1</v>
      </c>
      <c r="R509" s="8" t="b">
        <f t="shared" si="178"/>
        <v>1</v>
      </c>
      <c r="S509" s="8" t="s">
        <v>72</v>
      </c>
      <c r="T509" s="8" t="e">
        <f t="shared" si="189"/>
        <v>#VALUE!</v>
      </c>
      <c r="U509" s="12" t="s">
        <v>72</v>
      </c>
      <c r="V509" s="8" t="e">
        <f t="shared" si="190"/>
        <v>#VALUE!</v>
      </c>
      <c r="X509" s="13" t="str">
        <f t="shared" si="179"/>
        <v xml:space="preserve"> </v>
      </c>
      <c r="Y509" s="8" t="e">
        <f t="shared" si="191"/>
        <v>#VALUE!</v>
      </c>
      <c r="AA509" s="14" t="e">
        <f t="shared" ca="1" si="192"/>
        <v>#VALUE!</v>
      </c>
      <c r="AB509" s="14" t="e">
        <f t="shared" ca="1" si="193"/>
        <v>#VALUE!</v>
      </c>
      <c r="AC509" s="14" t="e">
        <f t="shared" ca="1" si="194"/>
        <v>#VALUE!</v>
      </c>
      <c r="AD509" s="8" t="e">
        <f t="shared" ca="1" si="195"/>
        <v>#VALUE!</v>
      </c>
      <c r="AE509" s="8" t="e">
        <f t="shared" ca="1" si="196"/>
        <v>#VALUE!</v>
      </c>
      <c r="AF509" s="8" t="e">
        <f t="shared" ca="1" si="197"/>
        <v>#VALUE!</v>
      </c>
    </row>
    <row r="510" spans="1:32" x14ac:dyDescent="0.3">
      <c r="A510" s="35">
        <f>IF(Замеры!B506=0, " ", Замеры!B506)</f>
        <v>503</v>
      </c>
      <c r="B510" s="49" t="str">
        <f>Замеры!G506</f>
        <v xml:space="preserve">Группа от QF </v>
      </c>
      <c r="C510" s="49" t="str">
        <f>IF(Замеры!J506=0, " ", Замеры!J506)</f>
        <v xml:space="preserve"> </v>
      </c>
      <c r="D510" s="49" t="str">
        <f>IF(O510=0, " ", CONCATENATE(Замеры!T506,Замеры!U506,Замеры!V506,Замеры!W506,Замеры!AB506))</f>
        <v xml:space="preserve"> </v>
      </c>
      <c r="E510" s="49" t="str">
        <f>IF(Замеры!L506=0, " ", Замеры!L506)</f>
        <v xml:space="preserve"> </v>
      </c>
      <c r="F510" s="49" t="e">
        <f t="shared" si="180"/>
        <v>#VALUE!</v>
      </c>
      <c r="G510" s="51" t="str">
        <f t="shared" si="181"/>
        <v>-</v>
      </c>
      <c r="H510" s="52" t="str">
        <f t="shared" si="182"/>
        <v>-</v>
      </c>
      <c r="I510" s="51" t="str">
        <f t="shared" si="183"/>
        <v>-</v>
      </c>
      <c r="J510" s="29" t="str">
        <f t="shared" si="184"/>
        <v>-</v>
      </c>
      <c r="K510" s="46" t="str">
        <f t="shared" si="185"/>
        <v>-</v>
      </c>
      <c r="L510" s="29" t="str">
        <f t="shared" si="186"/>
        <v>-</v>
      </c>
      <c r="M510" s="29" t="str">
        <f t="shared" si="187"/>
        <v xml:space="preserve"> </v>
      </c>
      <c r="N510" s="29" t="str">
        <f t="shared" ca="1" si="188"/>
        <v xml:space="preserve"> </v>
      </c>
      <c r="O510" s="8">
        <f>Замеры!R506</f>
        <v>0</v>
      </c>
      <c r="P510" s="8" t="b">
        <f t="shared" si="176"/>
        <v>1</v>
      </c>
      <c r="Q510" s="8" t="b">
        <f t="shared" si="177"/>
        <v>1</v>
      </c>
      <c r="R510" s="8" t="b">
        <f t="shared" si="178"/>
        <v>1</v>
      </c>
      <c r="S510" s="8" t="s">
        <v>72</v>
      </c>
      <c r="T510" s="8" t="e">
        <f t="shared" si="189"/>
        <v>#VALUE!</v>
      </c>
      <c r="U510" s="12" t="s">
        <v>72</v>
      </c>
      <c r="V510" s="8" t="e">
        <f t="shared" si="190"/>
        <v>#VALUE!</v>
      </c>
      <c r="X510" s="13" t="str">
        <f t="shared" si="179"/>
        <v xml:space="preserve"> </v>
      </c>
      <c r="Y510" s="8" t="e">
        <f t="shared" si="191"/>
        <v>#VALUE!</v>
      </c>
      <c r="AA510" s="14" t="e">
        <f t="shared" ca="1" si="192"/>
        <v>#VALUE!</v>
      </c>
      <c r="AB510" s="14" t="e">
        <f t="shared" ca="1" si="193"/>
        <v>#VALUE!</v>
      </c>
      <c r="AC510" s="14" t="e">
        <f t="shared" ca="1" si="194"/>
        <v>#VALUE!</v>
      </c>
      <c r="AD510" s="8" t="e">
        <f t="shared" ca="1" si="195"/>
        <v>#VALUE!</v>
      </c>
      <c r="AE510" s="8" t="e">
        <f t="shared" ca="1" si="196"/>
        <v>#VALUE!</v>
      </c>
      <c r="AF510" s="8" t="e">
        <f t="shared" ca="1" si="197"/>
        <v>#VALUE!</v>
      </c>
    </row>
    <row r="511" spans="1:32" x14ac:dyDescent="0.3">
      <c r="A511" s="35">
        <f>IF(Замеры!B507=0, " ", Замеры!B507)</f>
        <v>504</v>
      </c>
      <c r="B511" s="49" t="str">
        <f>Замеры!G507</f>
        <v xml:space="preserve">Группа от QF </v>
      </c>
      <c r="C511" s="49" t="str">
        <f>IF(Замеры!J507=0, " ", Замеры!J507)</f>
        <v xml:space="preserve"> </v>
      </c>
      <c r="D511" s="49" t="str">
        <f>IF(O511=0, " ", CONCATENATE(Замеры!T507,Замеры!U507,Замеры!V507,Замеры!W507,Замеры!AB507))</f>
        <v xml:space="preserve"> </v>
      </c>
      <c r="E511" s="49" t="str">
        <f>IF(Замеры!L507=0, " ", Замеры!L507)</f>
        <v xml:space="preserve"> </v>
      </c>
      <c r="F511" s="49" t="e">
        <f t="shared" si="180"/>
        <v>#VALUE!</v>
      </c>
      <c r="G511" s="51" t="str">
        <f t="shared" si="181"/>
        <v>-</v>
      </c>
      <c r="H511" s="52" t="str">
        <f t="shared" si="182"/>
        <v>-</v>
      </c>
      <c r="I511" s="51" t="str">
        <f t="shared" si="183"/>
        <v>-</v>
      </c>
      <c r="J511" s="29" t="str">
        <f t="shared" si="184"/>
        <v>-</v>
      </c>
      <c r="K511" s="46" t="str">
        <f t="shared" si="185"/>
        <v>-</v>
      </c>
      <c r="L511" s="29" t="str">
        <f t="shared" si="186"/>
        <v>-</v>
      </c>
      <c r="M511" s="29" t="str">
        <f t="shared" si="187"/>
        <v xml:space="preserve"> </v>
      </c>
      <c r="N511" s="29" t="str">
        <f t="shared" ca="1" si="188"/>
        <v xml:space="preserve"> </v>
      </c>
      <c r="O511" s="8">
        <f>Замеры!R507</f>
        <v>0</v>
      </c>
      <c r="P511" s="8" t="b">
        <f t="shared" si="176"/>
        <v>1</v>
      </c>
      <c r="Q511" s="8" t="b">
        <f t="shared" si="177"/>
        <v>1</v>
      </c>
      <c r="R511" s="8" t="b">
        <f t="shared" si="178"/>
        <v>1</v>
      </c>
      <c r="S511" s="8" t="s">
        <v>72</v>
      </c>
      <c r="T511" s="8" t="e">
        <f t="shared" si="189"/>
        <v>#VALUE!</v>
      </c>
      <c r="U511" s="12" t="s">
        <v>72</v>
      </c>
      <c r="V511" s="8" t="e">
        <f t="shared" si="190"/>
        <v>#VALUE!</v>
      </c>
      <c r="X511" s="13" t="str">
        <f t="shared" si="179"/>
        <v xml:space="preserve"> </v>
      </c>
      <c r="Y511" s="8" t="e">
        <f t="shared" si="191"/>
        <v>#VALUE!</v>
      </c>
      <c r="AA511" s="14" t="e">
        <f t="shared" ca="1" si="192"/>
        <v>#VALUE!</v>
      </c>
      <c r="AB511" s="14" t="e">
        <f t="shared" ca="1" si="193"/>
        <v>#VALUE!</v>
      </c>
      <c r="AC511" s="14" t="e">
        <f t="shared" ca="1" si="194"/>
        <v>#VALUE!</v>
      </c>
      <c r="AD511" s="8" t="e">
        <f t="shared" ca="1" si="195"/>
        <v>#VALUE!</v>
      </c>
      <c r="AE511" s="8" t="e">
        <f t="shared" ca="1" si="196"/>
        <v>#VALUE!</v>
      </c>
      <c r="AF511" s="8" t="e">
        <f t="shared" ca="1" si="197"/>
        <v>#VALUE!</v>
      </c>
    </row>
    <row r="512" spans="1:32" x14ac:dyDescent="0.3">
      <c r="A512" s="35">
        <f>IF(Замеры!B508=0, " ", Замеры!B508)</f>
        <v>505</v>
      </c>
      <c r="B512" s="49" t="str">
        <f>Замеры!G508</f>
        <v xml:space="preserve">Группа от QF </v>
      </c>
      <c r="C512" s="49" t="str">
        <f>IF(Замеры!J508=0, " ", Замеры!J508)</f>
        <v xml:space="preserve"> </v>
      </c>
      <c r="D512" s="49" t="str">
        <f>IF(O512=0, " ", CONCATENATE(Замеры!T508,Замеры!U508,Замеры!V508,Замеры!W508,Замеры!AB508))</f>
        <v xml:space="preserve"> </v>
      </c>
      <c r="E512" s="49" t="str">
        <f>IF(Замеры!L508=0, " ", Замеры!L508)</f>
        <v xml:space="preserve"> </v>
      </c>
      <c r="F512" s="49" t="e">
        <f t="shared" si="180"/>
        <v>#VALUE!</v>
      </c>
      <c r="G512" s="51" t="str">
        <f t="shared" si="181"/>
        <v>-</v>
      </c>
      <c r="H512" s="52" t="str">
        <f t="shared" si="182"/>
        <v>-</v>
      </c>
      <c r="I512" s="51" t="str">
        <f t="shared" si="183"/>
        <v>-</v>
      </c>
      <c r="J512" s="29" t="str">
        <f t="shared" si="184"/>
        <v>-</v>
      </c>
      <c r="K512" s="46" t="str">
        <f t="shared" si="185"/>
        <v>-</v>
      </c>
      <c r="L512" s="29" t="str">
        <f t="shared" si="186"/>
        <v>-</v>
      </c>
      <c r="M512" s="29" t="str">
        <f t="shared" si="187"/>
        <v xml:space="preserve"> </v>
      </c>
      <c r="N512" s="29" t="str">
        <f t="shared" ca="1" si="188"/>
        <v xml:space="preserve"> </v>
      </c>
      <c r="O512" s="8">
        <f>Замеры!R508</f>
        <v>0</v>
      </c>
      <c r="P512" s="8" t="b">
        <f t="shared" si="176"/>
        <v>1</v>
      </c>
      <c r="Q512" s="8" t="b">
        <f t="shared" si="177"/>
        <v>1</v>
      </c>
      <c r="R512" s="8" t="b">
        <f t="shared" si="178"/>
        <v>1</v>
      </c>
      <c r="S512" s="8" t="s">
        <v>72</v>
      </c>
      <c r="T512" s="8" t="e">
        <f t="shared" si="189"/>
        <v>#VALUE!</v>
      </c>
      <c r="U512" s="12" t="s">
        <v>72</v>
      </c>
      <c r="V512" s="8" t="e">
        <f t="shared" si="190"/>
        <v>#VALUE!</v>
      </c>
      <c r="X512" s="13" t="str">
        <f t="shared" si="179"/>
        <v xml:space="preserve"> </v>
      </c>
      <c r="Y512" s="8" t="e">
        <f t="shared" si="191"/>
        <v>#VALUE!</v>
      </c>
      <c r="AA512" s="14" t="e">
        <f t="shared" ca="1" si="192"/>
        <v>#VALUE!</v>
      </c>
      <c r="AB512" s="14" t="e">
        <f t="shared" ca="1" si="193"/>
        <v>#VALUE!</v>
      </c>
      <c r="AC512" s="14" t="e">
        <f t="shared" ca="1" si="194"/>
        <v>#VALUE!</v>
      </c>
      <c r="AD512" s="8" t="e">
        <f t="shared" ca="1" si="195"/>
        <v>#VALUE!</v>
      </c>
      <c r="AE512" s="8" t="e">
        <f t="shared" ca="1" si="196"/>
        <v>#VALUE!</v>
      </c>
      <c r="AF512" s="8" t="e">
        <f t="shared" ca="1" si="197"/>
        <v>#VALUE!</v>
      </c>
    </row>
    <row r="513" spans="1:32" x14ac:dyDescent="0.3">
      <c r="A513" s="35">
        <f>IF(Замеры!B509=0, " ", Замеры!B509)</f>
        <v>506</v>
      </c>
      <c r="B513" s="49" t="str">
        <f>Замеры!G509</f>
        <v xml:space="preserve">Группа от QF </v>
      </c>
      <c r="C513" s="49" t="str">
        <f>IF(Замеры!J509=0, " ", Замеры!J509)</f>
        <v xml:space="preserve"> </v>
      </c>
      <c r="D513" s="49" t="str">
        <f>IF(O513=0, " ", CONCATENATE(Замеры!T509,Замеры!U509,Замеры!V509,Замеры!W509,Замеры!AB509))</f>
        <v xml:space="preserve"> </v>
      </c>
      <c r="E513" s="49" t="str">
        <f>IF(Замеры!L509=0, " ", Замеры!L509)</f>
        <v xml:space="preserve"> </v>
      </c>
      <c r="F513" s="49" t="e">
        <f t="shared" si="180"/>
        <v>#VALUE!</v>
      </c>
      <c r="G513" s="51" t="str">
        <f t="shared" si="181"/>
        <v>-</v>
      </c>
      <c r="H513" s="52" t="str">
        <f t="shared" si="182"/>
        <v>-</v>
      </c>
      <c r="I513" s="51" t="str">
        <f t="shared" si="183"/>
        <v>-</v>
      </c>
      <c r="J513" s="29" t="str">
        <f t="shared" si="184"/>
        <v>-</v>
      </c>
      <c r="K513" s="46" t="str">
        <f t="shared" si="185"/>
        <v>-</v>
      </c>
      <c r="L513" s="29" t="str">
        <f t="shared" si="186"/>
        <v>-</v>
      </c>
      <c r="M513" s="29" t="str">
        <f t="shared" si="187"/>
        <v xml:space="preserve"> </v>
      </c>
      <c r="N513" s="29" t="str">
        <f t="shared" ca="1" si="188"/>
        <v xml:space="preserve"> </v>
      </c>
      <c r="O513" s="8">
        <f>Замеры!R509</f>
        <v>0</v>
      </c>
      <c r="P513" s="8" t="b">
        <f t="shared" si="176"/>
        <v>1</v>
      </c>
      <c r="Q513" s="8" t="b">
        <f t="shared" si="177"/>
        <v>1</v>
      </c>
      <c r="R513" s="8" t="b">
        <f t="shared" si="178"/>
        <v>1</v>
      </c>
      <c r="S513" s="8" t="s">
        <v>72</v>
      </c>
      <c r="T513" s="8" t="e">
        <f t="shared" si="189"/>
        <v>#VALUE!</v>
      </c>
      <c r="U513" s="12" t="s">
        <v>72</v>
      </c>
      <c r="V513" s="8" t="e">
        <f t="shared" si="190"/>
        <v>#VALUE!</v>
      </c>
      <c r="X513" s="13" t="str">
        <f t="shared" si="179"/>
        <v xml:space="preserve"> </v>
      </c>
      <c r="Y513" s="8" t="e">
        <f t="shared" si="191"/>
        <v>#VALUE!</v>
      </c>
      <c r="AA513" s="14" t="e">
        <f t="shared" ca="1" si="192"/>
        <v>#VALUE!</v>
      </c>
      <c r="AB513" s="14" t="e">
        <f t="shared" ca="1" si="193"/>
        <v>#VALUE!</v>
      </c>
      <c r="AC513" s="14" t="e">
        <f t="shared" ca="1" si="194"/>
        <v>#VALUE!</v>
      </c>
      <c r="AD513" s="8" t="e">
        <f t="shared" ca="1" si="195"/>
        <v>#VALUE!</v>
      </c>
      <c r="AE513" s="8" t="e">
        <f t="shared" ca="1" si="196"/>
        <v>#VALUE!</v>
      </c>
      <c r="AF513" s="8" t="e">
        <f t="shared" ca="1" si="197"/>
        <v>#VALUE!</v>
      </c>
    </row>
    <row r="514" spans="1:32" x14ac:dyDescent="0.3">
      <c r="A514" s="35">
        <f>IF(Замеры!B510=0, " ", Замеры!B510)</f>
        <v>507</v>
      </c>
      <c r="B514" s="49" t="str">
        <f>Замеры!G510</f>
        <v xml:space="preserve">Группа от QF </v>
      </c>
      <c r="C514" s="49" t="str">
        <f>IF(Замеры!J510=0, " ", Замеры!J510)</f>
        <v xml:space="preserve"> </v>
      </c>
      <c r="D514" s="49" t="str">
        <f>IF(O514=0, " ", CONCATENATE(Замеры!T510,Замеры!U510,Замеры!V510,Замеры!W510,Замеры!AB510))</f>
        <v xml:space="preserve"> </v>
      </c>
      <c r="E514" s="49" t="str">
        <f>IF(Замеры!L510=0, " ", Замеры!L510)</f>
        <v xml:space="preserve"> </v>
      </c>
      <c r="F514" s="49" t="e">
        <f t="shared" si="180"/>
        <v>#VALUE!</v>
      </c>
      <c r="G514" s="51" t="str">
        <f t="shared" si="181"/>
        <v>-</v>
      </c>
      <c r="H514" s="52" t="str">
        <f t="shared" si="182"/>
        <v>-</v>
      </c>
      <c r="I514" s="51" t="str">
        <f t="shared" si="183"/>
        <v>-</v>
      </c>
      <c r="J514" s="29" t="str">
        <f t="shared" si="184"/>
        <v>-</v>
      </c>
      <c r="K514" s="46" t="str">
        <f t="shared" si="185"/>
        <v>-</v>
      </c>
      <c r="L514" s="29" t="str">
        <f t="shared" si="186"/>
        <v>-</v>
      </c>
      <c r="M514" s="29" t="str">
        <f t="shared" si="187"/>
        <v xml:space="preserve"> </v>
      </c>
      <c r="N514" s="29" t="str">
        <f t="shared" ca="1" si="188"/>
        <v xml:space="preserve"> </v>
      </c>
      <c r="O514" s="8">
        <f>Замеры!R510</f>
        <v>0</v>
      </c>
      <c r="P514" s="8" t="b">
        <f t="shared" si="176"/>
        <v>1</v>
      </c>
      <c r="Q514" s="8" t="b">
        <f t="shared" si="177"/>
        <v>1</v>
      </c>
      <c r="R514" s="8" t="b">
        <f t="shared" si="178"/>
        <v>1</v>
      </c>
      <c r="S514" s="8" t="s">
        <v>72</v>
      </c>
      <c r="T514" s="8" t="e">
        <f t="shared" si="189"/>
        <v>#VALUE!</v>
      </c>
      <c r="U514" s="12" t="s">
        <v>72</v>
      </c>
      <c r="V514" s="8" t="e">
        <f t="shared" si="190"/>
        <v>#VALUE!</v>
      </c>
      <c r="X514" s="13" t="str">
        <f t="shared" si="179"/>
        <v xml:space="preserve"> </v>
      </c>
      <c r="Y514" s="8" t="e">
        <f t="shared" si="191"/>
        <v>#VALUE!</v>
      </c>
      <c r="AA514" s="14" t="e">
        <f t="shared" ca="1" si="192"/>
        <v>#VALUE!</v>
      </c>
      <c r="AB514" s="14" t="e">
        <f t="shared" ca="1" si="193"/>
        <v>#VALUE!</v>
      </c>
      <c r="AC514" s="14" t="e">
        <f t="shared" ca="1" si="194"/>
        <v>#VALUE!</v>
      </c>
      <c r="AD514" s="8" t="e">
        <f t="shared" ca="1" si="195"/>
        <v>#VALUE!</v>
      </c>
      <c r="AE514" s="8" t="e">
        <f t="shared" ca="1" si="196"/>
        <v>#VALUE!</v>
      </c>
      <c r="AF514" s="8" t="e">
        <f t="shared" ca="1" si="197"/>
        <v>#VALUE!</v>
      </c>
    </row>
    <row r="515" spans="1:32" x14ac:dyDescent="0.3">
      <c r="A515" s="35">
        <f>IF(Замеры!B511=0, " ", Замеры!B511)</f>
        <v>508</v>
      </c>
      <c r="B515" s="49" t="str">
        <f>Замеры!G511</f>
        <v xml:space="preserve">Группа от QF </v>
      </c>
      <c r="C515" s="49" t="str">
        <f>IF(Замеры!J511=0, " ", Замеры!J511)</f>
        <v xml:space="preserve"> </v>
      </c>
      <c r="D515" s="49" t="str">
        <f>IF(O515=0, " ", CONCATENATE(Замеры!T511,Замеры!U511,Замеры!V511,Замеры!W511,Замеры!AB511))</f>
        <v xml:space="preserve"> </v>
      </c>
      <c r="E515" s="49" t="str">
        <f>IF(Замеры!L511=0, " ", Замеры!L511)</f>
        <v xml:space="preserve"> </v>
      </c>
      <c r="F515" s="49" t="e">
        <f t="shared" si="180"/>
        <v>#VALUE!</v>
      </c>
      <c r="G515" s="51" t="str">
        <f t="shared" si="181"/>
        <v>-</v>
      </c>
      <c r="H515" s="52" t="str">
        <f t="shared" si="182"/>
        <v>-</v>
      </c>
      <c r="I515" s="51" t="str">
        <f t="shared" si="183"/>
        <v>-</v>
      </c>
      <c r="J515" s="29" t="str">
        <f t="shared" si="184"/>
        <v>-</v>
      </c>
      <c r="K515" s="46" t="str">
        <f t="shared" si="185"/>
        <v>-</v>
      </c>
      <c r="L515" s="29" t="str">
        <f t="shared" si="186"/>
        <v>-</v>
      </c>
      <c r="M515" s="29" t="str">
        <f t="shared" si="187"/>
        <v xml:space="preserve"> </v>
      </c>
      <c r="N515" s="29" t="str">
        <f t="shared" ca="1" si="188"/>
        <v xml:space="preserve"> </v>
      </c>
      <c r="O515" s="8">
        <f>Замеры!R511</f>
        <v>0</v>
      </c>
      <c r="P515" s="8" t="b">
        <f t="shared" si="176"/>
        <v>1</v>
      </c>
      <c r="Q515" s="8" t="b">
        <f t="shared" si="177"/>
        <v>1</v>
      </c>
      <c r="R515" s="8" t="b">
        <f t="shared" si="178"/>
        <v>1</v>
      </c>
      <c r="S515" s="8" t="s">
        <v>72</v>
      </c>
      <c r="T515" s="8" t="e">
        <f t="shared" si="189"/>
        <v>#VALUE!</v>
      </c>
      <c r="U515" s="12" t="s">
        <v>72</v>
      </c>
      <c r="V515" s="8" t="e">
        <f t="shared" si="190"/>
        <v>#VALUE!</v>
      </c>
      <c r="X515" s="13" t="str">
        <f t="shared" si="179"/>
        <v xml:space="preserve"> </v>
      </c>
      <c r="Y515" s="8" t="e">
        <f t="shared" si="191"/>
        <v>#VALUE!</v>
      </c>
      <c r="AA515" s="14" t="e">
        <f t="shared" ca="1" si="192"/>
        <v>#VALUE!</v>
      </c>
      <c r="AB515" s="14" t="e">
        <f t="shared" ca="1" si="193"/>
        <v>#VALUE!</v>
      </c>
      <c r="AC515" s="14" t="e">
        <f t="shared" ca="1" si="194"/>
        <v>#VALUE!</v>
      </c>
      <c r="AD515" s="8" t="e">
        <f t="shared" ca="1" si="195"/>
        <v>#VALUE!</v>
      </c>
      <c r="AE515" s="8" t="e">
        <f t="shared" ca="1" si="196"/>
        <v>#VALUE!</v>
      </c>
      <c r="AF515" s="8" t="e">
        <f t="shared" ca="1" si="197"/>
        <v>#VALUE!</v>
      </c>
    </row>
    <row r="516" spans="1:32" x14ac:dyDescent="0.3">
      <c r="A516" s="35">
        <f>IF(Замеры!B512=0, " ", Замеры!B512)</f>
        <v>509</v>
      </c>
      <c r="B516" s="49" t="str">
        <f>Замеры!G512</f>
        <v xml:space="preserve">Группа от QF </v>
      </c>
      <c r="C516" s="49" t="str">
        <f>IF(Замеры!J512=0, " ", Замеры!J512)</f>
        <v xml:space="preserve"> </v>
      </c>
      <c r="D516" s="49" t="str">
        <f>IF(O516=0, " ", CONCATENATE(Замеры!T512,Замеры!U512,Замеры!V512,Замеры!W512,Замеры!AB512))</f>
        <v xml:space="preserve"> </v>
      </c>
      <c r="E516" s="49" t="str">
        <f>IF(Замеры!L512=0, " ", Замеры!L512)</f>
        <v xml:space="preserve"> </v>
      </c>
      <c r="F516" s="49" t="e">
        <f t="shared" si="180"/>
        <v>#VALUE!</v>
      </c>
      <c r="G516" s="51" t="str">
        <f t="shared" si="181"/>
        <v>-</v>
      </c>
      <c r="H516" s="52" t="str">
        <f t="shared" si="182"/>
        <v>-</v>
      </c>
      <c r="I516" s="51" t="str">
        <f t="shared" si="183"/>
        <v>-</v>
      </c>
      <c r="J516" s="29" t="str">
        <f t="shared" si="184"/>
        <v>-</v>
      </c>
      <c r="K516" s="46" t="str">
        <f t="shared" si="185"/>
        <v>-</v>
      </c>
      <c r="L516" s="29" t="str">
        <f t="shared" si="186"/>
        <v>-</v>
      </c>
      <c r="M516" s="29" t="str">
        <f t="shared" si="187"/>
        <v xml:space="preserve"> </v>
      </c>
      <c r="N516" s="29" t="str">
        <f t="shared" ca="1" si="188"/>
        <v xml:space="preserve"> </v>
      </c>
      <c r="O516" s="8">
        <f>Замеры!R512</f>
        <v>0</v>
      </c>
      <c r="P516" s="8" t="b">
        <f t="shared" si="176"/>
        <v>1</v>
      </c>
      <c r="Q516" s="8" t="b">
        <f t="shared" si="177"/>
        <v>1</v>
      </c>
      <c r="R516" s="8" t="b">
        <f t="shared" si="178"/>
        <v>1</v>
      </c>
      <c r="S516" s="8" t="s">
        <v>72</v>
      </c>
      <c r="T516" s="8" t="e">
        <f t="shared" si="189"/>
        <v>#VALUE!</v>
      </c>
      <c r="U516" s="12" t="s">
        <v>72</v>
      </c>
      <c r="V516" s="8" t="e">
        <f t="shared" si="190"/>
        <v>#VALUE!</v>
      </c>
      <c r="X516" s="13" t="str">
        <f t="shared" si="179"/>
        <v xml:space="preserve"> </v>
      </c>
      <c r="Y516" s="8" t="e">
        <f t="shared" si="191"/>
        <v>#VALUE!</v>
      </c>
      <c r="AA516" s="14" t="e">
        <f t="shared" ca="1" si="192"/>
        <v>#VALUE!</v>
      </c>
      <c r="AB516" s="14" t="e">
        <f t="shared" ca="1" si="193"/>
        <v>#VALUE!</v>
      </c>
      <c r="AC516" s="14" t="e">
        <f t="shared" ca="1" si="194"/>
        <v>#VALUE!</v>
      </c>
      <c r="AD516" s="8" t="e">
        <f t="shared" ca="1" si="195"/>
        <v>#VALUE!</v>
      </c>
      <c r="AE516" s="8" t="e">
        <f t="shared" ca="1" si="196"/>
        <v>#VALUE!</v>
      </c>
      <c r="AF516" s="8" t="e">
        <f t="shared" ca="1" si="197"/>
        <v>#VALUE!</v>
      </c>
    </row>
    <row r="517" spans="1:32" x14ac:dyDescent="0.3">
      <c r="A517" s="35">
        <f>IF(Замеры!B513=0, " ", Замеры!B513)</f>
        <v>510</v>
      </c>
      <c r="B517" s="49" t="str">
        <f>Замеры!G513</f>
        <v xml:space="preserve">Группа от QF </v>
      </c>
      <c r="C517" s="49" t="str">
        <f>IF(Замеры!J513=0, " ", Замеры!J513)</f>
        <v xml:space="preserve"> </v>
      </c>
      <c r="D517" s="49" t="str">
        <f>IF(O517=0, " ", CONCATENATE(Замеры!T513,Замеры!U513,Замеры!V513,Замеры!W513,Замеры!AB513))</f>
        <v xml:space="preserve"> </v>
      </c>
      <c r="E517" s="49" t="str">
        <f>IF(Замеры!L513=0, " ", Замеры!L513)</f>
        <v xml:space="preserve"> </v>
      </c>
      <c r="F517" s="49" t="e">
        <f t="shared" si="180"/>
        <v>#VALUE!</v>
      </c>
      <c r="G517" s="51" t="str">
        <f t="shared" si="181"/>
        <v>-</v>
      </c>
      <c r="H517" s="52" t="str">
        <f t="shared" si="182"/>
        <v>-</v>
      </c>
      <c r="I517" s="51" t="str">
        <f t="shared" si="183"/>
        <v>-</v>
      </c>
      <c r="J517" s="29" t="str">
        <f t="shared" si="184"/>
        <v>-</v>
      </c>
      <c r="K517" s="46" t="str">
        <f t="shared" si="185"/>
        <v>-</v>
      </c>
      <c r="L517" s="29" t="str">
        <f t="shared" si="186"/>
        <v>-</v>
      </c>
      <c r="M517" s="29" t="str">
        <f t="shared" si="187"/>
        <v xml:space="preserve"> </v>
      </c>
      <c r="N517" s="29" t="str">
        <f t="shared" ca="1" si="188"/>
        <v xml:space="preserve"> </v>
      </c>
      <c r="O517" s="8">
        <f>Замеры!R513</f>
        <v>0</v>
      </c>
      <c r="P517" s="8" t="b">
        <f t="shared" si="176"/>
        <v>1</v>
      </c>
      <c r="Q517" s="8" t="b">
        <f t="shared" si="177"/>
        <v>1</v>
      </c>
      <c r="R517" s="8" t="b">
        <f t="shared" si="178"/>
        <v>1</v>
      </c>
      <c r="S517" s="8" t="s">
        <v>72</v>
      </c>
      <c r="T517" s="8" t="e">
        <f t="shared" si="189"/>
        <v>#VALUE!</v>
      </c>
      <c r="U517" s="12" t="s">
        <v>72</v>
      </c>
      <c r="V517" s="8" t="e">
        <f t="shared" si="190"/>
        <v>#VALUE!</v>
      </c>
      <c r="X517" s="13" t="str">
        <f t="shared" si="179"/>
        <v xml:space="preserve"> </v>
      </c>
      <c r="Y517" s="8" t="e">
        <f t="shared" si="191"/>
        <v>#VALUE!</v>
      </c>
      <c r="AA517" s="14" t="e">
        <f t="shared" ca="1" si="192"/>
        <v>#VALUE!</v>
      </c>
      <c r="AB517" s="14" t="e">
        <f t="shared" ca="1" si="193"/>
        <v>#VALUE!</v>
      </c>
      <c r="AC517" s="14" t="e">
        <f t="shared" ca="1" si="194"/>
        <v>#VALUE!</v>
      </c>
      <c r="AD517" s="8" t="e">
        <f t="shared" ca="1" si="195"/>
        <v>#VALUE!</v>
      </c>
      <c r="AE517" s="8" t="e">
        <f t="shared" ca="1" si="196"/>
        <v>#VALUE!</v>
      </c>
      <c r="AF517" s="8" t="e">
        <f t="shared" ca="1" si="197"/>
        <v>#VALUE!</v>
      </c>
    </row>
    <row r="518" spans="1:32" x14ac:dyDescent="0.3">
      <c r="A518" s="35">
        <f>IF(Замеры!B514=0, " ", Замеры!B514)</f>
        <v>511</v>
      </c>
      <c r="B518" s="49" t="str">
        <f>Замеры!G514</f>
        <v xml:space="preserve">Группа от QF </v>
      </c>
      <c r="C518" s="49" t="str">
        <f>IF(Замеры!J514=0, " ", Замеры!J514)</f>
        <v xml:space="preserve"> </v>
      </c>
      <c r="D518" s="49" t="str">
        <f>IF(O518=0, " ", CONCATENATE(Замеры!T514,Замеры!U514,Замеры!V514,Замеры!W514,Замеры!AB514))</f>
        <v xml:space="preserve"> </v>
      </c>
      <c r="E518" s="49" t="str">
        <f>IF(Замеры!L514=0, " ", Замеры!L514)</f>
        <v xml:space="preserve"> </v>
      </c>
      <c r="F518" s="49" t="e">
        <f t="shared" si="180"/>
        <v>#VALUE!</v>
      </c>
      <c r="G518" s="51" t="str">
        <f t="shared" si="181"/>
        <v>-</v>
      </c>
      <c r="H518" s="52" t="str">
        <f t="shared" si="182"/>
        <v>-</v>
      </c>
      <c r="I518" s="51" t="str">
        <f t="shared" si="183"/>
        <v>-</v>
      </c>
      <c r="J518" s="29" t="str">
        <f t="shared" si="184"/>
        <v>-</v>
      </c>
      <c r="K518" s="46" t="str">
        <f t="shared" si="185"/>
        <v>-</v>
      </c>
      <c r="L518" s="29" t="str">
        <f t="shared" si="186"/>
        <v>-</v>
      </c>
      <c r="M518" s="29" t="str">
        <f t="shared" si="187"/>
        <v xml:space="preserve"> </v>
      </c>
      <c r="N518" s="29" t="str">
        <f t="shared" ca="1" si="188"/>
        <v xml:space="preserve"> </v>
      </c>
      <c r="O518" s="8">
        <f>Замеры!R514</f>
        <v>0</v>
      </c>
      <c r="P518" s="8" t="b">
        <f t="shared" si="176"/>
        <v>1</v>
      </c>
      <c r="Q518" s="8" t="b">
        <f t="shared" si="177"/>
        <v>1</v>
      </c>
      <c r="R518" s="8" t="b">
        <f t="shared" si="178"/>
        <v>1</v>
      </c>
      <c r="S518" s="8" t="s">
        <v>72</v>
      </c>
      <c r="T518" s="8" t="e">
        <f t="shared" si="189"/>
        <v>#VALUE!</v>
      </c>
      <c r="U518" s="12" t="s">
        <v>72</v>
      </c>
      <c r="V518" s="8" t="e">
        <f t="shared" si="190"/>
        <v>#VALUE!</v>
      </c>
      <c r="X518" s="13" t="str">
        <f t="shared" si="179"/>
        <v xml:space="preserve"> </v>
      </c>
      <c r="Y518" s="8" t="e">
        <f t="shared" si="191"/>
        <v>#VALUE!</v>
      </c>
      <c r="AA518" s="14" t="e">
        <f t="shared" ca="1" si="192"/>
        <v>#VALUE!</v>
      </c>
      <c r="AB518" s="14" t="e">
        <f t="shared" ca="1" si="193"/>
        <v>#VALUE!</v>
      </c>
      <c r="AC518" s="14" t="e">
        <f t="shared" ca="1" si="194"/>
        <v>#VALUE!</v>
      </c>
      <c r="AD518" s="8" t="e">
        <f t="shared" ca="1" si="195"/>
        <v>#VALUE!</v>
      </c>
      <c r="AE518" s="8" t="e">
        <f t="shared" ca="1" si="196"/>
        <v>#VALUE!</v>
      </c>
      <c r="AF518" s="8" t="e">
        <f t="shared" ca="1" si="197"/>
        <v>#VALUE!</v>
      </c>
    </row>
    <row r="519" spans="1:32" x14ac:dyDescent="0.3">
      <c r="A519" s="35">
        <f>IF(Замеры!B515=0, " ", Замеры!B515)</f>
        <v>512</v>
      </c>
      <c r="B519" s="49" t="str">
        <f>Замеры!G515</f>
        <v xml:space="preserve">Группа от QF </v>
      </c>
      <c r="C519" s="49" t="str">
        <f>IF(Замеры!J515=0, " ", Замеры!J515)</f>
        <v xml:space="preserve"> </v>
      </c>
      <c r="D519" s="49" t="str">
        <f>IF(O519=0, " ", CONCATENATE(Замеры!T515,Замеры!U515,Замеры!V515,Замеры!W515,Замеры!AB515))</f>
        <v xml:space="preserve"> </v>
      </c>
      <c r="E519" s="49" t="str">
        <f>IF(Замеры!L515=0, " ", Замеры!L515)</f>
        <v xml:space="preserve"> </v>
      </c>
      <c r="F519" s="49" t="e">
        <f t="shared" si="180"/>
        <v>#VALUE!</v>
      </c>
      <c r="G519" s="51" t="str">
        <f t="shared" si="181"/>
        <v>-</v>
      </c>
      <c r="H519" s="52" t="str">
        <f t="shared" si="182"/>
        <v>-</v>
      </c>
      <c r="I519" s="51" t="str">
        <f t="shared" si="183"/>
        <v>-</v>
      </c>
      <c r="J519" s="29" t="str">
        <f t="shared" si="184"/>
        <v>-</v>
      </c>
      <c r="K519" s="46" t="str">
        <f t="shared" si="185"/>
        <v>-</v>
      </c>
      <c r="L519" s="29" t="str">
        <f t="shared" si="186"/>
        <v>-</v>
      </c>
      <c r="M519" s="29" t="str">
        <f t="shared" si="187"/>
        <v xml:space="preserve"> </v>
      </c>
      <c r="N519" s="29" t="str">
        <f t="shared" ca="1" si="188"/>
        <v xml:space="preserve"> </v>
      </c>
      <c r="O519" s="8">
        <f>Замеры!R515</f>
        <v>0</v>
      </c>
      <c r="P519" s="8" t="b">
        <f t="shared" ref="P519:P582" si="198">OR(O519=$N$1,O519=$O$1,O519=$P$1,O519=$O$2)</f>
        <v>1</v>
      </c>
      <c r="Q519" s="8" t="b">
        <f t="shared" ref="Q519:Q582" si="199">OR(O519=$N$2,O519=$O$3,O519=$P$1,O519=$O$2)</f>
        <v>1</v>
      </c>
      <c r="R519" s="8" t="b">
        <f t="shared" ref="R519:R582" si="200">OR(O519=$N$3,O519=$O$3,O519=$P$1,O519=$O$1)</f>
        <v>1</v>
      </c>
      <c r="S519" s="8" t="s">
        <v>72</v>
      </c>
      <c r="T519" s="8" t="e">
        <f t="shared" si="189"/>
        <v>#VALUE!</v>
      </c>
      <c r="U519" s="12" t="s">
        <v>72</v>
      </c>
      <c r="V519" s="8" t="e">
        <f t="shared" si="190"/>
        <v>#VALUE!</v>
      </c>
      <c r="X519" s="13" t="str">
        <f t="shared" ref="X519:X582" si="201">E519</f>
        <v xml:space="preserve"> </v>
      </c>
      <c r="Y519" s="8" t="e">
        <f t="shared" si="191"/>
        <v>#VALUE!</v>
      </c>
      <c r="AA519" s="14" t="e">
        <f t="shared" ca="1" si="192"/>
        <v>#VALUE!</v>
      </c>
      <c r="AB519" s="14" t="e">
        <f t="shared" ca="1" si="193"/>
        <v>#VALUE!</v>
      </c>
      <c r="AC519" s="14" t="e">
        <f t="shared" ca="1" si="194"/>
        <v>#VALUE!</v>
      </c>
      <c r="AD519" s="8" t="e">
        <f t="shared" ca="1" si="195"/>
        <v>#VALUE!</v>
      </c>
      <c r="AE519" s="8" t="e">
        <f t="shared" ca="1" si="196"/>
        <v>#VALUE!</v>
      </c>
      <c r="AF519" s="8" t="e">
        <f t="shared" ca="1" si="197"/>
        <v>#VALUE!</v>
      </c>
    </row>
    <row r="520" spans="1:32" x14ac:dyDescent="0.3">
      <c r="A520" s="35">
        <f>IF(Замеры!B516=0, " ", Замеры!B516)</f>
        <v>513</v>
      </c>
      <c r="B520" s="49" t="str">
        <f>Замеры!G516</f>
        <v xml:space="preserve">Группа от QF </v>
      </c>
      <c r="C520" s="49" t="str">
        <f>IF(Замеры!J516=0, " ", Замеры!J516)</f>
        <v xml:space="preserve"> </v>
      </c>
      <c r="D520" s="49" t="str">
        <f>IF(O520=0, " ", CONCATENATE(Замеры!T516,Замеры!U516,Замеры!V516,Замеры!W516,Замеры!AB516))</f>
        <v xml:space="preserve"> </v>
      </c>
      <c r="E520" s="49" t="str">
        <f>IF(Замеры!L516=0, " ", Замеры!L516)</f>
        <v xml:space="preserve"> </v>
      </c>
      <c r="F520" s="49" t="e">
        <f t="shared" ref="F520:F583" si="202">CONCATENATE(T520,U520,V520)</f>
        <v>#VALUE!</v>
      </c>
      <c r="G520" s="51" t="str">
        <f t="shared" ref="G520:G583" si="203">IF(OR(O520=$O$1,O520=$P$1,O520=$Q$1,O520=$P$2),AA520,"-")</f>
        <v>-</v>
      </c>
      <c r="H520" s="52" t="str">
        <f t="shared" ref="H520:H583" si="204">IF(OR(O520=$O$2,O520=$P$3,O520=$Q$1,O520=$P$2),AB520,"-")</f>
        <v>-</v>
      </c>
      <c r="I520" s="51" t="str">
        <f t="shared" ref="I520:I583" si="205">IF(OR(O520=$O$3,O520=$P$3,O520=$Q$1,O520=$P$1),AC520,"-")</f>
        <v>-</v>
      </c>
      <c r="J520" s="29" t="str">
        <f t="shared" ref="J520:J583" si="206">IF(OR(O520=$O$1,O520=$P$1,O520=$Q$1,O520=$P$2),AD520,"-")</f>
        <v>-</v>
      </c>
      <c r="K520" s="46" t="str">
        <f t="shared" ref="K520:K583" si="207">IF(OR(O520=$O$2,O520=$P$3,O520=$Q$1,O520=$P$2),AE520,"-")</f>
        <v>-</v>
      </c>
      <c r="L520" s="29" t="str">
        <f t="shared" ref="L520:L583" si="208">IF(OR(O520=$O$3,O520=$P$3,O520=$Q$1,O520=$P$1),AF520,"-")</f>
        <v>-</v>
      </c>
      <c r="M520" s="29" t="str">
        <f t="shared" ref="M520:M583" si="209">IF(O520=0," ",$V$1)</f>
        <v xml:space="preserve"> </v>
      </c>
      <c r="N520" s="29" t="str">
        <f t="shared" ref="N520:N583" ca="1" si="210">IF(O520=0," ", RANDBETWEEN($T$1,$U$1)/100)</f>
        <v xml:space="preserve"> </v>
      </c>
      <c r="O520" s="8">
        <f>Замеры!R516</f>
        <v>0</v>
      </c>
      <c r="P520" s="8" t="b">
        <f t="shared" si="198"/>
        <v>1</v>
      </c>
      <c r="Q520" s="8" t="b">
        <f t="shared" si="199"/>
        <v>1</v>
      </c>
      <c r="R520" s="8" t="b">
        <f t="shared" si="200"/>
        <v>1</v>
      </c>
      <c r="S520" s="8" t="s">
        <v>72</v>
      </c>
      <c r="T520" s="8" t="e">
        <f t="shared" ref="T520:T583" si="211">E520*5</f>
        <v>#VALUE!</v>
      </c>
      <c r="U520" s="12" t="s">
        <v>72</v>
      </c>
      <c r="V520" s="8" t="e">
        <f t="shared" ref="V520:V583" si="212">E520*10</f>
        <v>#VALUE!</v>
      </c>
      <c r="X520" s="13" t="str">
        <f t="shared" si="201"/>
        <v xml:space="preserve"> </v>
      </c>
      <c r="Y520" s="8" t="e">
        <f t="shared" ref="Y520:Y583" si="213">X520*12</f>
        <v>#VALUE!</v>
      </c>
      <c r="AA520" s="14" t="e">
        <f t="shared" ref="AA520:AA583" ca="1" si="214">220/AD520</f>
        <v>#VALUE!</v>
      </c>
      <c r="AB520" s="14" t="e">
        <f t="shared" ref="AB520:AB583" ca="1" si="215">220/AE520</f>
        <v>#VALUE!</v>
      </c>
      <c r="AC520" s="14" t="e">
        <f t="shared" ref="AC520:AC583" ca="1" si="216">220/AF520</f>
        <v>#VALUE!</v>
      </c>
      <c r="AD520" s="8" t="e">
        <f t="shared" ref="AD520:AD583" ca="1" si="217">RANDBETWEEN(Y520*1.1+10,Y520*1.1+150)</f>
        <v>#VALUE!</v>
      </c>
      <c r="AE520" s="8" t="e">
        <f t="shared" ref="AE520:AE583" ca="1" si="218">RANDBETWEEN(Y520*1.1+10,Y520*1.1+150)</f>
        <v>#VALUE!</v>
      </c>
      <c r="AF520" s="8" t="e">
        <f t="shared" ref="AF520:AF583" ca="1" si="219">RANDBETWEEN(Y520*1.1+10,Y520*1.1+150)</f>
        <v>#VALUE!</v>
      </c>
    </row>
    <row r="521" spans="1:32" x14ac:dyDescent="0.3">
      <c r="A521" s="35">
        <f>IF(Замеры!B517=0, " ", Замеры!B517)</f>
        <v>514</v>
      </c>
      <c r="B521" s="49" t="str">
        <f>Замеры!G517</f>
        <v xml:space="preserve">Группа от QF </v>
      </c>
      <c r="C521" s="49" t="str">
        <f>IF(Замеры!J517=0, " ", Замеры!J517)</f>
        <v xml:space="preserve"> </v>
      </c>
      <c r="D521" s="49" t="str">
        <f>IF(O521=0, " ", CONCATENATE(Замеры!T517,Замеры!U517,Замеры!V517,Замеры!W517,Замеры!AB517))</f>
        <v xml:space="preserve"> </v>
      </c>
      <c r="E521" s="49" t="str">
        <f>IF(Замеры!L517=0, " ", Замеры!L517)</f>
        <v xml:space="preserve"> </v>
      </c>
      <c r="F521" s="49" t="e">
        <f t="shared" si="202"/>
        <v>#VALUE!</v>
      </c>
      <c r="G521" s="51" t="str">
        <f t="shared" si="203"/>
        <v>-</v>
      </c>
      <c r="H521" s="52" t="str">
        <f t="shared" si="204"/>
        <v>-</v>
      </c>
      <c r="I521" s="51" t="str">
        <f t="shared" si="205"/>
        <v>-</v>
      </c>
      <c r="J521" s="29" t="str">
        <f t="shared" si="206"/>
        <v>-</v>
      </c>
      <c r="K521" s="46" t="str">
        <f t="shared" si="207"/>
        <v>-</v>
      </c>
      <c r="L521" s="29" t="str">
        <f t="shared" si="208"/>
        <v>-</v>
      </c>
      <c r="M521" s="29" t="str">
        <f t="shared" si="209"/>
        <v xml:space="preserve"> </v>
      </c>
      <c r="N521" s="29" t="str">
        <f t="shared" ca="1" si="210"/>
        <v xml:space="preserve"> </v>
      </c>
      <c r="O521" s="8">
        <f>Замеры!R517</f>
        <v>0</v>
      </c>
      <c r="P521" s="8" t="b">
        <f t="shared" si="198"/>
        <v>1</v>
      </c>
      <c r="Q521" s="8" t="b">
        <f t="shared" si="199"/>
        <v>1</v>
      </c>
      <c r="R521" s="8" t="b">
        <f t="shared" si="200"/>
        <v>1</v>
      </c>
      <c r="S521" s="8" t="s">
        <v>72</v>
      </c>
      <c r="T521" s="8" t="e">
        <f t="shared" si="211"/>
        <v>#VALUE!</v>
      </c>
      <c r="U521" s="12" t="s">
        <v>72</v>
      </c>
      <c r="V521" s="8" t="e">
        <f t="shared" si="212"/>
        <v>#VALUE!</v>
      </c>
      <c r="X521" s="13" t="str">
        <f t="shared" si="201"/>
        <v xml:space="preserve"> </v>
      </c>
      <c r="Y521" s="8" t="e">
        <f t="shared" si="213"/>
        <v>#VALUE!</v>
      </c>
      <c r="AA521" s="14" t="e">
        <f t="shared" ca="1" si="214"/>
        <v>#VALUE!</v>
      </c>
      <c r="AB521" s="14" t="e">
        <f t="shared" ca="1" si="215"/>
        <v>#VALUE!</v>
      </c>
      <c r="AC521" s="14" t="e">
        <f t="shared" ca="1" si="216"/>
        <v>#VALUE!</v>
      </c>
      <c r="AD521" s="8" t="e">
        <f t="shared" ca="1" si="217"/>
        <v>#VALUE!</v>
      </c>
      <c r="AE521" s="8" t="e">
        <f t="shared" ca="1" si="218"/>
        <v>#VALUE!</v>
      </c>
      <c r="AF521" s="8" t="e">
        <f t="shared" ca="1" si="219"/>
        <v>#VALUE!</v>
      </c>
    </row>
    <row r="522" spans="1:32" x14ac:dyDescent="0.3">
      <c r="A522" s="35">
        <f>IF(Замеры!B518=0, " ", Замеры!B518)</f>
        <v>515</v>
      </c>
      <c r="B522" s="49" t="str">
        <f>Замеры!G518</f>
        <v xml:space="preserve">Группа от QF </v>
      </c>
      <c r="C522" s="49" t="str">
        <f>IF(Замеры!J518=0, " ", Замеры!J518)</f>
        <v xml:space="preserve"> </v>
      </c>
      <c r="D522" s="49" t="str">
        <f>IF(O522=0, " ", CONCATENATE(Замеры!T518,Замеры!U518,Замеры!V518,Замеры!W518,Замеры!AB518))</f>
        <v xml:space="preserve"> </v>
      </c>
      <c r="E522" s="49" t="str">
        <f>IF(Замеры!L518=0, " ", Замеры!L518)</f>
        <v xml:space="preserve"> </v>
      </c>
      <c r="F522" s="49" t="e">
        <f t="shared" si="202"/>
        <v>#VALUE!</v>
      </c>
      <c r="G522" s="51" t="str">
        <f t="shared" si="203"/>
        <v>-</v>
      </c>
      <c r="H522" s="52" t="str">
        <f t="shared" si="204"/>
        <v>-</v>
      </c>
      <c r="I522" s="51" t="str">
        <f t="shared" si="205"/>
        <v>-</v>
      </c>
      <c r="J522" s="29" t="str">
        <f t="shared" si="206"/>
        <v>-</v>
      </c>
      <c r="K522" s="46" t="str">
        <f t="shared" si="207"/>
        <v>-</v>
      </c>
      <c r="L522" s="29" t="str">
        <f t="shared" si="208"/>
        <v>-</v>
      </c>
      <c r="M522" s="29" t="str">
        <f t="shared" si="209"/>
        <v xml:space="preserve"> </v>
      </c>
      <c r="N522" s="29" t="str">
        <f t="shared" ca="1" si="210"/>
        <v xml:space="preserve"> </v>
      </c>
      <c r="O522" s="8">
        <f>Замеры!R518</f>
        <v>0</v>
      </c>
      <c r="P522" s="8" t="b">
        <f t="shared" si="198"/>
        <v>1</v>
      </c>
      <c r="Q522" s="8" t="b">
        <f t="shared" si="199"/>
        <v>1</v>
      </c>
      <c r="R522" s="8" t="b">
        <f t="shared" si="200"/>
        <v>1</v>
      </c>
      <c r="S522" s="8" t="s">
        <v>72</v>
      </c>
      <c r="T522" s="8" t="e">
        <f t="shared" si="211"/>
        <v>#VALUE!</v>
      </c>
      <c r="U522" s="12" t="s">
        <v>72</v>
      </c>
      <c r="V522" s="8" t="e">
        <f t="shared" si="212"/>
        <v>#VALUE!</v>
      </c>
      <c r="X522" s="13" t="str">
        <f t="shared" si="201"/>
        <v xml:space="preserve"> </v>
      </c>
      <c r="Y522" s="8" t="e">
        <f t="shared" si="213"/>
        <v>#VALUE!</v>
      </c>
      <c r="AA522" s="14" t="e">
        <f t="shared" ca="1" si="214"/>
        <v>#VALUE!</v>
      </c>
      <c r="AB522" s="14" t="e">
        <f t="shared" ca="1" si="215"/>
        <v>#VALUE!</v>
      </c>
      <c r="AC522" s="14" t="e">
        <f t="shared" ca="1" si="216"/>
        <v>#VALUE!</v>
      </c>
      <c r="AD522" s="8" t="e">
        <f t="shared" ca="1" si="217"/>
        <v>#VALUE!</v>
      </c>
      <c r="AE522" s="8" t="e">
        <f t="shared" ca="1" si="218"/>
        <v>#VALUE!</v>
      </c>
      <c r="AF522" s="8" t="e">
        <f t="shared" ca="1" si="219"/>
        <v>#VALUE!</v>
      </c>
    </row>
    <row r="523" spans="1:32" x14ac:dyDescent="0.3">
      <c r="A523" s="35">
        <f>IF(Замеры!B519=0, " ", Замеры!B519)</f>
        <v>516</v>
      </c>
      <c r="B523" s="49" t="str">
        <f>Замеры!G519</f>
        <v xml:space="preserve">Группа от QF </v>
      </c>
      <c r="C523" s="49" t="str">
        <f>IF(Замеры!J519=0, " ", Замеры!J519)</f>
        <v xml:space="preserve"> </v>
      </c>
      <c r="D523" s="49" t="str">
        <f>IF(O523=0, " ", CONCATENATE(Замеры!T519,Замеры!U519,Замеры!V519,Замеры!W519,Замеры!AB519))</f>
        <v xml:space="preserve"> </v>
      </c>
      <c r="E523" s="49" t="str">
        <f>IF(Замеры!L519=0, " ", Замеры!L519)</f>
        <v xml:space="preserve"> </v>
      </c>
      <c r="F523" s="49" t="e">
        <f t="shared" si="202"/>
        <v>#VALUE!</v>
      </c>
      <c r="G523" s="51" t="str">
        <f t="shared" si="203"/>
        <v>-</v>
      </c>
      <c r="H523" s="52" t="str">
        <f t="shared" si="204"/>
        <v>-</v>
      </c>
      <c r="I523" s="51" t="str">
        <f t="shared" si="205"/>
        <v>-</v>
      </c>
      <c r="J523" s="29" t="str">
        <f t="shared" si="206"/>
        <v>-</v>
      </c>
      <c r="K523" s="46" t="str">
        <f t="shared" si="207"/>
        <v>-</v>
      </c>
      <c r="L523" s="29" t="str">
        <f t="shared" si="208"/>
        <v>-</v>
      </c>
      <c r="M523" s="29" t="str">
        <f t="shared" si="209"/>
        <v xml:space="preserve"> </v>
      </c>
      <c r="N523" s="29" t="str">
        <f t="shared" ca="1" si="210"/>
        <v xml:space="preserve"> </v>
      </c>
      <c r="O523" s="8">
        <f>Замеры!R519</f>
        <v>0</v>
      </c>
      <c r="P523" s="8" t="b">
        <f t="shared" si="198"/>
        <v>1</v>
      </c>
      <c r="Q523" s="8" t="b">
        <f t="shared" si="199"/>
        <v>1</v>
      </c>
      <c r="R523" s="8" t="b">
        <f t="shared" si="200"/>
        <v>1</v>
      </c>
      <c r="S523" s="8" t="s">
        <v>72</v>
      </c>
      <c r="T523" s="8" t="e">
        <f t="shared" si="211"/>
        <v>#VALUE!</v>
      </c>
      <c r="U523" s="12" t="s">
        <v>72</v>
      </c>
      <c r="V523" s="8" t="e">
        <f t="shared" si="212"/>
        <v>#VALUE!</v>
      </c>
      <c r="X523" s="13" t="str">
        <f t="shared" si="201"/>
        <v xml:space="preserve"> </v>
      </c>
      <c r="Y523" s="8" t="e">
        <f t="shared" si="213"/>
        <v>#VALUE!</v>
      </c>
      <c r="AA523" s="14" t="e">
        <f t="shared" ca="1" si="214"/>
        <v>#VALUE!</v>
      </c>
      <c r="AB523" s="14" t="e">
        <f t="shared" ca="1" si="215"/>
        <v>#VALUE!</v>
      </c>
      <c r="AC523" s="14" t="e">
        <f t="shared" ca="1" si="216"/>
        <v>#VALUE!</v>
      </c>
      <c r="AD523" s="8" t="e">
        <f t="shared" ca="1" si="217"/>
        <v>#VALUE!</v>
      </c>
      <c r="AE523" s="8" t="e">
        <f t="shared" ca="1" si="218"/>
        <v>#VALUE!</v>
      </c>
      <c r="AF523" s="8" t="e">
        <f t="shared" ca="1" si="219"/>
        <v>#VALUE!</v>
      </c>
    </row>
    <row r="524" spans="1:32" x14ac:dyDescent="0.3">
      <c r="A524" s="35">
        <f>IF(Замеры!B520=0, " ", Замеры!B520)</f>
        <v>517</v>
      </c>
      <c r="B524" s="49" t="str">
        <f>Замеры!G520</f>
        <v xml:space="preserve">Группа от QF </v>
      </c>
      <c r="C524" s="49" t="str">
        <f>IF(Замеры!J520=0, " ", Замеры!J520)</f>
        <v xml:space="preserve"> </v>
      </c>
      <c r="D524" s="49" t="str">
        <f>IF(O524=0, " ", CONCATENATE(Замеры!T520,Замеры!U520,Замеры!V520,Замеры!W520,Замеры!AB520))</f>
        <v xml:space="preserve"> </v>
      </c>
      <c r="E524" s="49" t="str">
        <f>IF(Замеры!L520=0, " ", Замеры!L520)</f>
        <v xml:space="preserve"> </v>
      </c>
      <c r="F524" s="49" t="e">
        <f t="shared" si="202"/>
        <v>#VALUE!</v>
      </c>
      <c r="G524" s="51" t="str">
        <f t="shared" si="203"/>
        <v>-</v>
      </c>
      <c r="H524" s="52" t="str">
        <f t="shared" si="204"/>
        <v>-</v>
      </c>
      <c r="I524" s="51" t="str">
        <f t="shared" si="205"/>
        <v>-</v>
      </c>
      <c r="J524" s="29" t="str">
        <f t="shared" si="206"/>
        <v>-</v>
      </c>
      <c r="K524" s="46" t="str">
        <f t="shared" si="207"/>
        <v>-</v>
      </c>
      <c r="L524" s="29" t="str">
        <f t="shared" si="208"/>
        <v>-</v>
      </c>
      <c r="M524" s="29" t="str">
        <f t="shared" si="209"/>
        <v xml:space="preserve"> </v>
      </c>
      <c r="N524" s="29" t="str">
        <f t="shared" ca="1" si="210"/>
        <v xml:space="preserve"> </v>
      </c>
      <c r="O524" s="8">
        <f>Замеры!R520</f>
        <v>0</v>
      </c>
      <c r="P524" s="8" t="b">
        <f t="shared" si="198"/>
        <v>1</v>
      </c>
      <c r="Q524" s="8" t="b">
        <f t="shared" si="199"/>
        <v>1</v>
      </c>
      <c r="R524" s="8" t="b">
        <f t="shared" si="200"/>
        <v>1</v>
      </c>
      <c r="S524" s="8" t="s">
        <v>72</v>
      </c>
      <c r="T524" s="8" t="e">
        <f t="shared" si="211"/>
        <v>#VALUE!</v>
      </c>
      <c r="U524" s="12" t="s">
        <v>72</v>
      </c>
      <c r="V524" s="8" t="e">
        <f t="shared" si="212"/>
        <v>#VALUE!</v>
      </c>
      <c r="X524" s="13" t="str">
        <f t="shared" si="201"/>
        <v xml:space="preserve"> </v>
      </c>
      <c r="Y524" s="8" t="e">
        <f t="shared" si="213"/>
        <v>#VALUE!</v>
      </c>
      <c r="AA524" s="14" t="e">
        <f t="shared" ca="1" si="214"/>
        <v>#VALUE!</v>
      </c>
      <c r="AB524" s="14" t="e">
        <f t="shared" ca="1" si="215"/>
        <v>#VALUE!</v>
      </c>
      <c r="AC524" s="14" t="e">
        <f t="shared" ca="1" si="216"/>
        <v>#VALUE!</v>
      </c>
      <c r="AD524" s="8" t="e">
        <f t="shared" ca="1" si="217"/>
        <v>#VALUE!</v>
      </c>
      <c r="AE524" s="8" t="e">
        <f t="shared" ca="1" si="218"/>
        <v>#VALUE!</v>
      </c>
      <c r="AF524" s="8" t="e">
        <f t="shared" ca="1" si="219"/>
        <v>#VALUE!</v>
      </c>
    </row>
    <row r="525" spans="1:32" x14ac:dyDescent="0.3">
      <c r="A525" s="35">
        <f>IF(Замеры!B521=0, " ", Замеры!B521)</f>
        <v>518</v>
      </c>
      <c r="B525" s="49" t="str">
        <f>Замеры!G521</f>
        <v xml:space="preserve">Группа от QF </v>
      </c>
      <c r="C525" s="49" t="str">
        <f>IF(Замеры!J521=0, " ", Замеры!J521)</f>
        <v xml:space="preserve"> </v>
      </c>
      <c r="D525" s="49" t="str">
        <f>IF(O525=0, " ", CONCATENATE(Замеры!T521,Замеры!U521,Замеры!V521,Замеры!W521,Замеры!AB521))</f>
        <v xml:space="preserve"> </v>
      </c>
      <c r="E525" s="49" t="str">
        <f>IF(Замеры!L521=0, " ", Замеры!L521)</f>
        <v xml:space="preserve"> </v>
      </c>
      <c r="F525" s="49" t="e">
        <f t="shared" si="202"/>
        <v>#VALUE!</v>
      </c>
      <c r="G525" s="51" t="str">
        <f t="shared" si="203"/>
        <v>-</v>
      </c>
      <c r="H525" s="52" t="str">
        <f t="shared" si="204"/>
        <v>-</v>
      </c>
      <c r="I525" s="51" t="str">
        <f t="shared" si="205"/>
        <v>-</v>
      </c>
      <c r="J525" s="29" t="str">
        <f t="shared" si="206"/>
        <v>-</v>
      </c>
      <c r="K525" s="46" t="str">
        <f t="shared" si="207"/>
        <v>-</v>
      </c>
      <c r="L525" s="29" t="str">
        <f t="shared" si="208"/>
        <v>-</v>
      </c>
      <c r="M525" s="29" t="str">
        <f t="shared" si="209"/>
        <v xml:space="preserve"> </v>
      </c>
      <c r="N525" s="29" t="str">
        <f t="shared" ca="1" si="210"/>
        <v xml:space="preserve"> </v>
      </c>
      <c r="O525" s="8">
        <f>Замеры!R521</f>
        <v>0</v>
      </c>
      <c r="P525" s="8" t="b">
        <f t="shared" si="198"/>
        <v>1</v>
      </c>
      <c r="Q525" s="8" t="b">
        <f t="shared" si="199"/>
        <v>1</v>
      </c>
      <c r="R525" s="8" t="b">
        <f t="shared" si="200"/>
        <v>1</v>
      </c>
      <c r="S525" s="8" t="s">
        <v>72</v>
      </c>
      <c r="T525" s="8" t="e">
        <f t="shared" si="211"/>
        <v>#VALUE!</v>
      </c>
      <c r="U525" s="12" t="s">
        <v>72</v>
      </c>
      <c r="V525" s="8" t="e">
        <f t="shared" si="212"/>
        <v>#VALUE!</v>
      </c>
      <c r="X525" s="13" t="str">
        <f t="shared" si="201"/>
        <v xml:space="preserve"> </v>
      </c>
      <c r="Y525" s="8" t="e">
        <f t="shared" si="213"/>
        <v>#VALUE!</v>
      </c>
      <c r="AA525" s="14" t="e">
        <f t="shared" ca="1" si="214"/>
        <v>#VALUE!</v>
      </c>
      <c r="AB525" s="14" t="e">
        <f t="shared" ca="1" si="215"/>
        <v>#VALUE!</v>
      </c>
      <c r="AC525" s="14" t="e">
        <f t="shared" ca="1" si="216"/>
        <v>#VALUE!</v>
      </c>
      <c r="AD525" s="8" t="e">
        <f t="shared" ca="1" si="217"/>
        <v>#VALUE!</v>
      </c>
      <c r="AE525" s="8" t="e">
        <f t="shared" ca="1" si="218"/>
        <v>#VALUE!</v>
      </c>
      <c r="AF525" s="8" t="e">
        <f t="shared" ca="1" si="219"/>
        <v>#VALUE!</v>
      </c>
    </row>
    <row r="526" spans="1:32" x14ac:dyDescent="0.3">
      <c r="A526" s="35">
        <f>IF(Замеры!B522=0, " ", Замеры!B522)</f>
        <v>519</v>
      </c>
      <c r="B526" s="49" t="str">
        <f>Замеры!G522</f>
        <v xml:space="preserve">Группа от QF </v>
      </c>
      <c r="C526" s="49" t="str">
        <f>IF(Замеры!J522=0, " ", Замеры!J522)</f>
        <v xml:space="preserve"> </v>
      </c>
      <c r="D526" s="49" t="str">
        <f>IF(O526=0, " ", CONCATENATE(Замеры!T522,Замеры!U522,Замеры!V522,Замеры!W522,Замеры!AB522))</f>
        <v xml:space="preserve"> </v>
      </c>
      <c r="E526" s="49" t="str">
        <f>IF(Замеры!L522=0, " ", Замеры!L522)</f>
        <v xml:space="preserve"> </v>
      </c>
      <c r="F526" s="49" t="e">
        <f t="shared" si="202"/>
        <v>#VALUE!</v>
      </c>
      <c r="G526" s="51" t="str">
        <f t="shared" si="203"/>
        <v>-</v>
      </c>
      <c r="H526" s="52" t="str">
        <f t="shared" si="204"/>
        <v>-</v>
      </c>
      <c r="I526" s="51" t="str">
        <f t="shared" si="205"/>
        <v>-</v>
      </c>
      <c r="J526" s="29" t="str">
        <f t="shared" si="206"/>
        <v>-</v>
      </c>
      <c r="K526" s="46" t="str">
        <f t="shared" si="207"/>
        <v>-</v>
      </c>
      <c r="L526" s="29" t="str">
        <f t="shared" si="208"/>
        <v>-</v>
      </c>
      <c r="M526" s="29" t="str">
        <f t="shared" si="209"/>
        <v xml:space="preserve"> </v>
      </c>
      <c r="N526" s="29" t="str">
        <f t="shared" ca="1" si="210"/>
        <v xml:space="preserve"> </v>
      </c>
      <c r="O526" s="8">
        <f>Замеры!R522</f>
        <v>0</v>
      </c>
      <c r="P526" s="8" t="b">
        <f t="shared" si="198"/>
        <v>1</v>
      </c>
      <c r="Q526" s="8" t="b">
        <f t="shared" si="199"/>
        <v>1</v>
      </c>
      <c r="R526" s="8" t="b">
        <f t="shared" si="200"/>
        <v>1</v>
      </c>
      <c r="S526" s="8" t="s">
        <v>72</v>
      </c>
      <c r="T526" s="8" t="e">
        <f t="shared" si="211"/>
        <v>#VALUE!</v>
      </c>
      <c r="U526" s="12" t="s">
        <v>72</v>
      </c>
      <c r="V526" s="8" t="e">
        <f t="shared" si="212"/>
        <v>#VALUE!</v>
      </c>
      <c r="X526" s="13" t="str">
        <f t="shared" si="201"/>
        <v xml:space="preserve"> </v>
      </c>
      <c r="Y526" s="8" t="e">
        <f t="shared" si="213"/>
        <v>#VALUE!</v>
      </c>
      <c r="AA526" s="14" t="e">
        <f t="shared" ca="1" si="214"/>
        <v>#VALUE!</v>
      </c>
      <c r="AB526" s="14" t="e">
        <f t="shared" ca="1" si="215"/>
        <v>#VALUE!</v>
      </c>
      <c r="AC526" s="14" t="e">
        <f t="shared" ca="1" si="216"/>
        <v>#VALUE!</v>
      </c>
      <c r="AD526" s="8" t="e">
        <f t="shared" ca="1" si="217"/>
        <v>#VALUE!</v>
      </c>
      <c r="AE526" s="8" t="e">
        <f t="shared" ca="1" si="218"/>
        <v>#VALUE!</v>
      </c>
      <c r="AF526" s="8" t="e">
        <f t="shared" ca="1" si="219"/>
        <v>#VALUE!</v>
      </c>
    </row>
    <row r="527" spans="1:32" x14ac:dyDescent="0.3">
      <c r="A527" s="35">
        <f>IF(Замеры!B523=0, " ", Замеры!B523)</f>
        <v>520</v>
      </c>
      <c r="B527" s="49" t="str">
        <f>Замеры!G523</f>
        <v xml:space="preserve">Группа от QF </v>
      </c>
      <c r="C527" s="49" t="str">
        <f>IF(Замеры!J523=0, " ", Замеры!J523)</f>
        <v xml:space="preserve"> </v>
      </c>
      <c r="D527" s="49" t="str">
        <f>IF(O527=0, " ", CONCATENATE(Замеры!T523,Замеры!U523,Замеры!V523,Замеры!W523,Замеры!AB523))</f>
        <v xml:space="preserve"> </v>
      </c>
      <c r="E527" s="49" t="str">
        <f>IF(Замеры!L523=0, " ", Замеры!L523)</f>
        <v xml:space="preserve"> </v>
      </c>
      <c r="F527" s="49" t="e">
        <f t="shared" si="202"/>
        <v>#VALUE!</v>
      </c>
      <c r="G527" s="51" t="str">
        <f t="shared" si="203"/>
        <v>-</v>
      </c>
      <c r="H527" s="52" t="str">
        <f t="shared" si="204"/>
        <v>-</v>
      </c>
      <c r="I527" s="51" t="str">
        <f t="shared" si="205"/>
        <v>-</v>
      </c>
      <c r="J527" s="29" t="str">
        <f t="shared" si="206"/>
        <v>-</v>
      </c>
      <c r="K527" s="46" t="str">
        <f t="shared" si="207"/>
        <v>-</v>
      </c>
      <c r="L527" s="29" t="str">
        <f t="shared" si="208"/>
        <v>-</v>
      </c>
      <c r="M527" s="29" t="str">
        <f t="shared" si="209"/>
        <v xml:space="preserve"> </v>
      </c>
      <c r="N527" s="29" t="str">
        <f t="shared" ca="1" si="210"/>
        <v xml:space="preserve"> </v>
      </c>
      <c r="O527" s="8">
        <f>Замеры!R523</f>
        <v>0</v>
      </c>
      <c r="P527" s="8" t="b">
        <f t="shared" si="198"/>
        <v>1</v>
      </c>
      <c r="Q527" s="8" t="b">
        <f t="shared" si="199"/>
        <v>1</v>
      </c>
      <c r="R527" s="8" t="b">
        <f t="shared" si="200"/>
        <v>1</v>
      </c>
      <c r="S527" s="8" t="s">
        <v>72</v>
      </c>
      <c r="T527" s="8" t="e">
        <f t="shared" si="211"/>
        <v>#VALUE!</v>
      </c>
      <c r="U527" s="12" t="s">
        <v>72</v>
      </c>
      <c r="V527" s="8" t="e">
        <f t="shared" si="212"/>
        <v>#VALUE!</v>
      </c>
      <c r="X527" s="13" t="str">
        <f t="shared" si="201"/>
        <v xml:space="preserve"> </v>
      </c>
      <c r="Y527" s="8" t="e">
        <f t="shared" si="213"/>
        <v>#VALUE!</v>
      </c>
      <c r="AA527" s="14" t="e">
        <f t="shared" ca="1" si="214"/>
        <v>#VALUE!</v>
      </c>
      <c r="AB527" s="14" t="e">
        <f t="shared" ca="1" si="215"/>
        <v>#VALUE!</v>
      </c>
      <c r="AC527" s="14" t="e">
        <f t="shared" ca="1" si="216"/>
        <v>#VALUE!</v>
      </c>
      <c r="AD527" s="8" t="e">
        <f t="shared" ca="1" si="217"/>
        <v>#VALUE!</v>
      </c>
      <c r="AE527" s="8" t="e">
        <f t="shared" ca="1" si="218"/>
        <v>#VALUE!</v>
      </c>
      <c r="AF527" s="8" t="e">
        <f t="shared" ca="1" si="219"/>
        <v>#VALUE!</v>
      </c>
    </row>
    <row r="528" spans="1:32" x14ac:dyDescent="0.3">
      <c r="A528" s="35">
        <f>IF(Замеры!B524=0, " ", Замеры!B524)</f>
        <v>521</v>
      </c>
      <c r="B528" s="49" t="str">
        <f>Замеры!G524</f>
        <v xml:space="preserve">Группа от QF </v>
      </c>
      <c r="C528" s="49" t="str">
        <f>IF(Замеры!J524=0, " ", Замеры!J524)</f>
        <v xml:space="preserve"> </v>
      </c>
      <c r="D528" s="49" t="str">
        <f>IF(O528=0, " ", CONCATENATE(Замеры!T524,Замеры!U524,Замеры!V524,Замеры!W524,Замеры!AB524))</f>
        <v xml:space="preserve"> </v>
      </c>
      <c r="E528" s="49" t="str">
        <f>IF(Замеры!L524=0, " ", Замеры!L524)</f>
        <v xml:space="preserve"> </v>
      </c>
      <c r="F528" s="49" t="e">
        <f t="shared" si="202"/>
        <v>#VALUE!</v>
      </c>
      <c r="G528" s="51" t="str">
        <f t="shared" si="203"/>
        <v>-</v>
      </c>
      <c r="H528" s="52" t="str">
        <f t="shared" si="204"/>
        <v>-</v>
      </c>
      <c r="I528" s="51" t="str">
        <f t="shared" si="205"/>
        <v>-</v>
      </c>
      <c r="J528" s="29" t="str">
        <f t="shared" si="206"/>
        <v>-</v>
      </c>
      <c r="K528" s="46" t="str">
        <f t="shared" si="207"/>
        <v>-</v>
      </c>
      <c r="L528" s="29" t="str">
        <f t="shared" si="208"/>
        <v>-</v>
      </c>
      <c r="M528" s="29" t="str">
        <f t="shared" si="209"/>
        <v xml:space="preserve"> </v>
      </c>
      <c r="N528" s="29" t="str">
        <f t="shared" ca="1" si="210"/>
        <v xml:space="preserve"> </v>
      </c>
      <c r="O528" s="8">
        <f>Замеры!R524</f>
        <v>0</v>
      </c>
      <c r="P528" s="8" t="b">
        <f t="shared" si="198"/>
        <v>1</v>
      </c>
      <c r="Q528" s="8" t="b">
        <f t="shared" si="199"/>
        <v>1</v>
      </c>
      <c r="R528" s="8" t="b">
        <f t="shared" si="200"/>
        <v>1</v>
      </c>
      <c r="S528" s="8" t="s">
        <v>72</v>
      </c>
      <c r="T528" s="8" t="e">
        <f t="shared" si="211"/>
        <v>#VALUE!</v>
      </c>
      <c r="U528" s="12" t="s">
        <v>72</v>
      </c>
      <c r="V528" s="8" t="e">
        <f t="shared" si="212"/>
        <v>#VALUE!</v>
      </c>
      <c r="X528" s="13" t="str">
        <f t="shared" si="201"/>
        <v xml:space="preserve"> </v>
      </c>
      <c r="Y528" s="8" t="e">
        <f t="shared" si="213"/>
        <v>#VALUE!</v>
      </c>
      <c r="AA528" s="14" t="e">
        <f t="shared" ca="1" si="214"/>
        <v>#VALUE!</v>
      </c>
      <c r="AB528" s="14" t="e">
        <f t="shared" ca="1" si="215"/>
        <v>#VALUE!</v>
      </c>
      <c r="AC528" s="14" t="e">
        <f t="shared" ca="1" si="216"/>
        <v>#VALUE!</v>
      </c>
      <c r="AD528" s="8" t="e">
        <f t="shared" ca="1" si="217"/>
        <v>#VALUE!</v>
      </c>
      <c r="AE528" s="8" t="e">
        <f t="shared" ca="1" si="218"/>
        <v>#VALUE!</v>
      </c>
      <c r="AF528" s="8" t="e">
        <f t="shared" ca="1" si="219"/>
        <v>#VALUE!</v>
      </c>
    </row>
    <row r="529" spans="1:32" x14ac:dyDescent="0.3">
      <c r="A529" s="35">
        <f>IF(Замеры!B525=0, " ", Замеры!B525)</f>
        <v>522</v>
      </c>
      <c r="B529" s="49" t="str">
        <f>Замеры!G525</f>
        <v xml:space="preserve">Группа от QF </v>
      </c>
      <c r="C529" s="49" t="str">
        <f>IF(Замеры!J525=0, " ", Замеры!J525)</f>
        <v xml:space="preserve"> </v>
      </c>
      <c r="D529" s="49" t="str">
        <f>IF(O529=0, " ", CONCATENATE(Замеры!T525,Замеры!U525,Замеры!V525,Замеры!W525,Замеры!AB525))</f>
        <v xml:space="preserve"> </v>
      </c>
      <c r="E529" s="49" t="str">
        <f>IF(Замеры!L525=0, " ", Замеры!L525)</f>
        <v xml:space="preserve"> </v>
      </c>
      <c r="F529" s="49" t="e">
        <f t="shared" si="202"/>
        <v>#VALUE!</v>
      </c>
      <c r="G529" s="51" t="str">
        <f t="shared" si="203"/>
        <v>-</v>
      </c>
      <c r="H529" s="52" t="str">
        <f t="shared" si="204"/>
        <v>-</v>
      </c>
      <c r="I529" s="51" t="str">
        <f t="shared" si="205"/>
        <v>-</v>
      </c>
      <c r="J529" s="29" t="str">
        <f t="shared" si="206"/>
        <v>-</v>
      </c>
      <c r="K529" s="46" t="str">
        <f t="shared" si="207"/>
        <v>-</v>
      </c>
      <c r="L529" s="29" t="str">
        <f t="shared" si="208"/>
        <v>-</v>
      </c>
      <c r="M529" s="29" t="str">
        <f t="shared" si="209"/>
        <v xml:space="preserve"> </v>
      </c>
      <c r="N529" s="29" t="str">
        <f t="shared" ca="1" si="210"/>
        <v xml:space="preserve"> </v>
      </c>
      <c r="O529" s="8">
        <f>Замеры!R525</f>
        <v>0</v>
      </c>
      <c r="P529" s="8" t="b">
        <f t="shared" si="198"/>
        <v>1</v>
      </c>
      <c r="Q529" s="8" t="b">
        <f t="shared" si="199"/>
        <v>1</v>
      </c>
      <c r="R529" s="8" t="b">
        <f t="shared" si="200"/>
        <v>1</v>
      </c>
      <c r="S529" s="8" t="s">
        <v>72</v>
      </c>
      <c r="T529" s="8" t="e">
        <f t="shared" si="211"/>
        <v>#VALUE!</v>
      </c>
      <c r="U529" s="12" t="s">
        <v>72</v>
      </c>
      <c r="V529" s="8" t="e">
        <f t="shared" si="212"/>
        <v>#VALUE!</v>
      </c>
      <c r="X529" s="13" t="str">
        <f t="shared" si="201"/>
        <v xml:space="preserve"> </v>
      </c>
      <c r="Y529" s="8" t="e">
        <f t="shared" si="213"/>
        <v>#VALUE!</v>
      </c>
      <c r="AA529" s="14" t="e">
        <f t="shared" ca="1" si="214"/>
        <v>#VALUE!</v>
      </c>
      <c r="AB529" s="14" t="e">
        <f t="shared" ca="1" si="215"/>
        <v>#VALUE!</v>
      </c>
      <c r="AC529" s="14" t="e">
        <f t="shared" ca="1" si="216"/>
        <v>#VALUE!</v>
      </c>
      <c r="AD529" s="8" t="e">
        <f t="shared" ca="1" si="217"/>
        <v>#VALUE!</v>
      </c>
      <c r="AE529" s="8" t="e">
        <f t="shared" ca="1" si="218"/>
        <v>#VALUE!</v>
      </c>
      <c r="AF529" s="8" t="e">
        <f t="shared" ca="1" si="219"/>
        <v>#VALUE!</v>
      </c>
    </row>
    <row r="530" spans="1:32" x14ac:dyDescent="0.3">
      <c r="A530" s="35">
        <f>IF(Замеры!B526=0, " ", Замеры!B526)</f>
        <v>523</v>
      </c>
      <c r="B530" s="49" t="str">
        <f>Замеры!G526</f>
        <v xml:space="preserve">Группа от QF </v>
      </c>
      <c r="C530" s="49" t="str">
        <f>IF(Замеры!J526=0, " ", Замеры!J526)</f>
        <v xml:space="preserve"> </v>
      </c>
      <c r="D530" s="49" t="str">
        <f>IF(O530=0, " ", CONCATENATE(Замеры!T526,Замеры!U526,Замеры!V526,Замеры!W526,Замеры!AB526))</f>
        <v xml:space="preserve"> </v>
      </c>
      <c r="E530" s="49" t="str">
        <f>IF(Замеры!L526=0, " ", Замеры!L526)</f>
        <v xml:space="preserve"> </v>
      </c>
      <c r="F530" s="49" t="e">
        <f t="shared" si="202"/>
        <v>#VALUE!</v>
      </c>
      <c r="G530" s="51" t="str">
        <f t="shared" si="203"/>
        <v>-</v>
      </c>
      <c r="H530" s="52" t="str">
        <f t="shared" si="204"/>
        <v>-</v>
      </c>
      <c r="I530" s="51" t="str">
        <f t="shared" si="205"/>
        <v>-</v>
      </c>
      <c r="J530" s="29" t="str">
        <f t="shared" si="206"/>
        <v>-</v>
      </c>
      <c r="K530" s="46" t="str">
        <f t="shared" si="207"/>
        <v>-</v>
      </c>
      <c r="L530" s="29" t="str">
        <f t="shared" si="208"/>
        <v>-</v>
      </c>
      <c r="M530" s="29" t="str">
        <f t="shared" si="209"/>
        <v xml:space="preserve"> </v>
      </c>
      <c r="N530" s="29" t="str">
        <f t="shared" ca="1" si="210"/>
        <v xml:space="preserve"> </v>
      </c>
      <c r="O530" s="8">
        <f>Замеры!R526</f>
        <v>0</v>
      </c>
      <c r="P530" s="8" t="b">
        <f t="shared" si="198"/>
        <v>1</v>
      </c>
      <c r="Q530" s="8" t="b">
        <f t="shared" si="199"/>
        <v>1</v>
      </c>
      <c r="R530" s="8" t="b">
        <f t="shared" si="200"/>
        <v>1</v>
      </c>
      <c r="S530" s="8" t="s">
        <v>72</v>
      </c>
      <c r="T530" s="8" t="e">
        <f t="shared" si="211"/>
        <v>#VALUE!</v>
      </c>
      <c r="U530" s="12" t="s">
        <v>72</v>
      </c>
      <c r="V530" s="8" t="e">
        <f t="shared" si="212"/>
        <v>#VALUE!</v>
      </c>
      <c r="X530" s="13" t="str">
        <f t="shared" si="201"/>
        <v xml:space="preserve"> </v>
      </c>
      <c r="Y530" s="8" t="e">
        <f t="shared" si="213"/>
        <v>#VALUE!</v>
      </c>
      <c r="AA530" s="14" t="e">
        <f t="shared" ca="1" si="214"/>
        <v>#VALUE!</v>
      </c>
      <c r="AB530" s="14" t="e">
        <f t="shared" ca="1" si="215"/>
        <v>#VALUE!</v>
      </c>
      <c r="AC530" s="14" t="e">
        <f t="shared" ca="1" si="216"/>
        <v>#VALUE!</v>
      </c>
      <c r="AD530" s="8" t="e">
        <f t="shared" ca="1" si="217"/>
        <v>#VALUE!</v>
      </c>
      <c r="AE530" s="8" t="e">
        <f t="shared" ca="1" si="218"/>
        <v>#VALUE!</v>
      </c>
      <c r="AF530" s="8" t="e">
        <f t="shared" ca="1" si="219"/>
        <v>#VALUE!</v>
      </c>
    </row>
    <row r="531" spans="1:32" x14ac:dyDescent="0.3">
      <c r="A531" s="35">
        <f>IF(Замеры!B527=0, " ", Замеры!B527)</f>
        <v>524</v>
      </c>
      <c r="B531" s="49" t="str">
        <f>Замеры!G527</f>
        <v xml:space="preserve">Группа от QF </v>
      </c>
      <c r="C531" s="49" t="str">
        <f>IF(Замеры!J527=0, " ", Замеры!J527)</f>
        <v xml:space="preserve"> </v>
      </c>
      <c r="D531" s="49" t="str">
        <f>IF(O531=0, " ", CONCATENATE(Замеры!T527,Замеры!U527,Замеры!V527,Замеры!W527,Замеры!AB527))</f>
        <v xml:space="preserve"> </v>
      </c>
      <c r="E531" s="49" t="str">
        <f>IF(Замеры!L527=0, " ", Замеры!L527)</f>
        <v xml:space="preserve"> </v>
      </c>
      <c r="F531" s="49" t="e">
        <f t="shared" si="202"/>
        <v>#VALUE!</v>
      </c>
      <c r="G531" s="51" t="str">
        <f t="shared" si="203"/>
        <v>-</v>
      </c>
      <c r="H531" s="52" t="str">
        <f t="shared" si="204"/>
        <v>-</v>
      </c>
      <c r="I531" s="51" t="str">
        <f t="shared" si="205"/>
        <v>-</v>
      </c>
      <c r="J531" s="29" t="str">
        <f t="shared" si="206"/>
        <v>-</v>
      </c>
      <c r="K531" s="46" t="str">
        <f t="shared" si="207"/>
        <v>-</v>
      </c>
      <c r="L531" s="29" t="str">
        <f t="shared" si="208"/>
        <v>-</v>
      </c>
      <c r="M531" s="29" t="str">
        <f t="shared" si="209"/>
        <v xml:space="preserve"> </v>
      </c>
      <c r="N531" s="29" t="str">
        <f t="shared" ca="1" si="210"/>
        <v xml:space="preserve"> </v>
      </c>
      <c r="O531" s="8">
        <f>Замеры!R527</f>
        <v>0</v>
      </c>
      <c r="P531" s="8" t="b">
        <f t="shared" si="198"/>
        <v>1</v>
      </c>
      <c r="Q531" s="8" t="b">
        <f t="shared" si="199"/>
        <v>1</v>
      </c>
      <c r="R531" s="8" t="b">
        <f t="shared" si="200"/>
        <v>1</v>
      </c>
      <c r="S531" s="8" t="s">
        <v>72</v>
      </c>
      <c r="T531" s="8" t="e">
        <f t="shared" si="211"/>
        <v>#VALUE!</v>
      </c>
      <c r="U531" s="12" t="s">
        <v>72</v>
      </c>
      <c r="V531" s="8" t="e">
        <f t="shared" si="212"/>
        <v>#VALUE!</v>
      </c>
      <c r="X531" s="13" t="str">
        <f t="shared" si="201"/>
        <v xml:space="preserve"> </v>
      </c>
      <c r="Y531" s="8" t="e">
        <f t="shared" si="213"/>
        <v>#VALUE!</v>
      </c>
      <c r="AA531" s="14" t="e">
        <f t="shared" ca="1" si="214"/>
        <v>#VALUE!</v>
      </c>
      <c r="AB531" s="14" t="e">
        <f t="shared" ca="1" si="215"/>
        <v>#VALUE!</v>
      </c>
      <c r="AC531" s="14" t="e">
        <f t="shared" ca="1" si="216"/>
        <v>#VALUE!</v>
      </c>
      <c r="AD531" s="8" t="e">
        <f t="shared" ca="1" si="217"/>
        <v>#VALUE!</v>
      </c>
      <c r="AE531" s="8" t="e">
        <f t="shared" ca="1" si="218"/>
        <v>#VALUE!</v>
      </c>
      <c r="AF531" s="8" t="e">
        <f t="shared" ca="1" si="219"/>
        <v>#VALUE!</v>
      </c>
    </row>
    <row r="532" spans="1:32" x14ac:dyDescent="0.3">
      <c r="A532" s="35">
        <f>IF(Замеры!B528=0, " ", Замеры!B528)</f>
        <v>525</v>
      </c>
      <c r="B532" s="49" t="str">
        <f>Замеры!G528</f>
        <v xml:space="preserve">Группа от QF </v>
      </c>
      <c r="C532" s="49" t="str">
        <f>IF(Замеры!J528=0, " ", Замеры!J528)</f>
        <v xml:space="preserve"> </v>
      </c>
      <c r="D532" s="49" t="str">
        <f>IF(O532=0, " ", CONCATENATE(Замеры!T528,Замеры!U528,Замеры!V528,Замеры!W528,Замеры!AB528))</f>
        <v xml:space="preserve"> </v>
      </c>
      <c r="E532" s="49" t="str">
        <f>IF(Замеры!L528=0, " ", Замеры!L528)</f>
        <v xml:space="preserve"> </v>
      </c>
      <c r="F532" s="49" t="e">
        <f t="shared" si="202"/>
        <v>#VALUE!</v>
      </c>
      <c r="G532" s="51" t="str">
        <f t="shared" si="203"/>
        <v>-</v>
      </c>
      <c r="H532" s="52" t="str">
        <f t="shared" si="204"/>
        <v>-</v>
      </c>
      <c r="I532" s="51" t="str">
        <f t="shared" si="205"/>
        <v>-</v>
      </c>
      <c r="J532" s="29" t="str">
        <f t="shared" si="206"/>
        <v>-</v>
      </c>
      <c r="K532" s="46" t="str">
        <f t="shared" si="207"/>
        <v>-</v>
      </c>
      <c r="L532" s="29" t="str">
        <f t="shared" si="208"/>
        <v>-</v>
      </c>
      <c r="M532" s="29" t="str">
        <f t="shared" si="209"/>
        <v xml:space="preserve"> </v>
      </c>
      <c r="N532" s="29" t="str">
        <f t="shared" ca="1" si="210"/>
        <v xml:space="preserve"> </v>
      </c>
      <c r="O532" s="8">
        <f>Замеры!R528</f>
        <v>0</v>
      </c>
      <c r="P532" s="8" t="b">
        <f t="shared" si="198"/>
        <v>1</v>
      </c>
      <c r="Q532" s="8" t="b">
        <f t="shared" si="199"/>
        <v>1</v>
      </c>
      <c r="R532" s="8" t="b">
        <f t="shared" si="200"/>
        <v>1</v>
      </c>
      <c r="S532" s="8" t="s">
        <v>72</v>
      </c>
      <c r="T532" s="8" t="e">
        <f t="shared" si="211"/>
        <v>#VALUE!</v>
      </c>
      <c r="U532" s="12" t="s">
        <v>72</v>
      </c>
      <c r="V532" s="8" t="e">
        <f t="shared" si="212"/>
        <v>#VALUE!</v>
      </c>
      <c r="X532" s="13" t="str">
        <f t="shared" si="201"/>
        <v xml:space="preserve"> </v>
      </c>
      <c r="Y532" s="8" t="e">
        <f t="shared" si="213"/>
        <v>#VALUE!</v>
      </c>
      <c r="AA532" s="14" t="e">
        <f t="shared" ca="1" si="214"/>
        <v>#VALUE!</v>
      </c>
      <c r="AB532" s="14" t="e">
        <f t="shared" ca="1" si="215"/>
        <v>#VALUE!</v>
      </c>
      <c r="AC532" s="14" t="e">
        <f t="shared" ca="1" si="216"/>
        <v>#VALUE!</v>
      </c>
      <c r="AD532" s="8" t="e">
        <f t="shared" ca="1" si="217"/>
        <v>#VALUE!</v>
      </c>
      <c r="AE532" s="8" t="e">
        <f t="shared" ca="1" si="218"/>
        <v>#VALUE!</v>
      </c>
      <c r="AF532" s="8" t="e">
        <f t="shared" ca="1" si="219"/>
        <v>#VALUE!</v>
      </c>
    </row>
    <row r="533" spans="1:32" x14ac:dyDescent="0.3">
      <c r="A533" s="35">
        <f>IF(Замеры!B529=0, " ", Замеры!B529)</f>
        <v>526</v>
      </c>
      <c r="B533" s="49" t="str">
        <f>Замеры!G529</f>
        <v xml:space="preserve">Группа от QF </v>
      </c>
      <c r="C533" s="49" t="str">
        <f>IF(Замеры!J529=0, " ", Замеры!J529)</f>
        <v xml:space="preserve"> </v>
      </c>
      <c r="D533" s="49" t="str">
        <f>IF(O533=0, " ", CONCATENATE(Замеры!T529,Замеры!U529,Замеры!V529,Замеры!W529,Замеры!AB529))</f>
        <v xml:space="preserve"> </v>
      </c>
      <c r="E533" s="49" t="str">
        <f>IF(Замеры!L529=0, " ", Замеры!L529)</f>
        <v xml:space="preserve"> </v>
      </c>
      <c r="F533" s="49" t="e">
        <f t="shared" si="202"/>
        <v>#VALUE!</v>
      </c>
      <c r="G533" s="51" t="str">
        <f t="shared" si="203"/>
        <v>-</v>
      </c>
      <c r="H533" s="52" t="str">
        <f t="shared" si="204"/>
        <v>-</v>
      </c>
      <c r="I533" s="51" t="str">
        <f t="shared" si="205"/>
        <v>-</v>
      </c>
      <c r="J533" s="29" t="str">
        <f t="shared" si="206"/>
        <v>-</v>
      </c>
      <c r="K533" s="46" t="str">
        <f t="shared" si="207"/>
        <v>-</v>
      </c>
      <c r="L533" s="29" t="str">
        <f t="shared" si="208"/>
        <v>-</v>
      </c>
      <c r="M533" s="29" t="str">
        <f t="shared" si="209"/>
        <v xml:space="preserve"> </v>
      </c>
      <c r="N533" s="29" t="str">
        <f t="shared" ca="1" si="210"/>
        <v xml:space="preserve"> </v>
      </c>
      <c r="O533" s="8">
        <f>Замеры!R529</f>
        <v>0</v>
      </c>
      <c r="P533" s="8" t="b">
        <f t="shared" si="198"/>
        <v>1</v>
      </c>
      <c r="Q533" s="8" t="b">
        <f t="shared" si="199"/>
        <v>1</v>
      </c>
      <c r="R533" s="8" t="b">
        <f t="shared" si="200"/>
        <v>1</v>
      </c>
      <c r="S533" s="8" t="s">
        <v>72</v>
      </c>
      <c r="T533" s="8" t="e">
        <f t="shared" si="211"/>
        <v>#VALUE!</v>
      </c>
      <c r="U533" s="12" t="s">
        <v>72</v>
      </c>
      <c r="V533" s="8" t="e">
        <f t="shared" si="212"/>
        <v>#VALUE!</v>
      </c>
      <c r="X533" s="13" t="str">
        <f t="shared" si="201"/>
        <v xml:space="preserve"> </v>
      </c>
      <c r="Y533" s="8" t="e">
        <f t="shared" si="213"/>
        <v>#VALUE!</v>
      </c>
      <c r="AA533" s="14" t="e">
        <f t="shared" ca="1" si="214"/>
        <v>#VALUE!</v>
      </c>
      <c r="AB533" s="14" t="e">
        <f t="shared" ca="1" si="215"/>
        <v>#VALUE!</v>
      </c>
      <c r="AC533" s="14" t="e">
        <f t="shared" ca="1" si="216"/>
        <v>#VALUE!</v>
      </c>
      <c r="AD533" s="8" t="e">
        <f t="shared" ca="1" si="217"/>
        <v>#VALUE!</v>
      </c>
      <c r="AE533" s="8" t="e">
        <f t="shared" ca="1" si="218"/>
        <v>#VALUE!</v>
      </c>
      <c r="AF533" s="8" t="e">
        <f t="shared" ca="1" si="219"/>
        <v>#VALUE!</v>
      </c>
    </row>
    <row r="534" spans="1:32" x14ac:dyDescent="0.3">
      <c r="A534" s="35">
        <f>IF(Замеры!B530=0, " ", Замеры!B530)</f>
        <v>527</v>
      </c>
      <c r="B534" s="49" t="str">
        <f>Замеры!G530</f>
        <v xml:space="preserve">Группа от QF </v>
      </c>
      <c r="C534" s="49" t="str">
        <f>IF(Замеры!J530=0, " ", Замеры!J530)</f>
        <v xml:space="preserve"> </v>
      </c>
      <c r="D534" s="49" t="str">
        <f>IF(O534=0, " ", CONCATENATE(Замеры!T530,Замеры!U530,Замеры!V530,Замеры!W530,Замеры!AB530))</f>
        <v xml:space="preserve"> </v>
      </c>
      <c r="E534" s="49" t="str">
        <f>IF(Замеры!L530=0, " ", Замеры!L530)</f>
        <v xml:space="preserve"> </v>
      </c>
      <c r="F534" s="49" t="e">
        <f t="shared" si="202"/>
        <v>#VALUE!</v>
      </c>
      <c r="G534" s="51" t="str">
        <f t="shared" si="203"/>
        <v>-</v>
      </c>
      <c r="H534" s="52" t="str">
        <f t="shared" si="204"/>
        <v>-</v>
      </c>
      <c r="I534" s="51" t="str">
        <f t="shared" si="205"/>
        <v>-</v>
      </c>
      <c r="J534" s="29" t="str">
        <f t="shared" si="206"/>
        <v>-</v>
      </c>
      <c r="K534" s="46" t="str">
        <f t="shared" si="207"/>
        <v>-</v>
      </c>
      <c r="L534" s="29" t="str">
        <f t="shared" si="208"/>
        <v>-</v>
      </c>
      <c r="M534" s="29" t="str">
        <f t="shared" si="209"/>
        <v xml:space="preserve"> </v>
      </c>
      <c r="N534" s="29" t="str">
        <f t="shared" ca="1" si="210"/>
        <v xml:space="preserve"> </v>
      </c>
      <c r="O534" s="8">
        <f>Замеры!R530</f>
        <v>0</v>
      </c>
      <c r="P534" s="8" t="b">
        <f t="shared" si="198"/>
        <v>1</v>
      </c>
      <c r="Q534" s="8" t="b">
        <f t="shared" si="199"/>
        <v>1</v>
      </c>
      <c r="R534" s="8" t="b">
        <f t="shared" si="200"/>
        <v>1</v>
      </c>
      <c r="S534" s="8" t="s">
        <v>72</v>
      </c>
      <c r="T534" s="8" t="e">
        <f t="shared" si="211"/>
        <v>#VALUE!</v>
      </c>
      <c r="U534" s="12" t="s">
        <v>72</v>
      </c>
      <c r="V534" s="8" t="e">
        <f t="shared" si="212"/>
        <v>#VALUE!</v>
      </c>
      <c r="X534" s="13" t="str">
        <f t="shared" si="201"/>
        <v xml:space="preserve"> </v>
      </c>
      <c r="Y534" s="8" t="e">
        <f t="shared" si="213"/>
        <v>#VALUE!</v>
      </c>
      <c r="AA534" s="14" t="e">
        <f t="shared" ca="1" si="214"/>
        <v>#VALUE!</v>
      </c>
      <c r="AB534" s="14" t="e">
        <f t="shared" ca="1" si="215"/>
        <v>#VALUE!</v>
      </c>
      <c r="AC534" s="14" t="e">
        <f t="shared" ca="1" si="216"/>
        <v>#VALUE!</v>
      </c>
      <c r="AD534" s="8" t="e">
        <f t="shared" ca="1" si="217"/>
        <v>#VALUE!</v>
      </c>
      <c r="AE534" s="8" t="e">
        <f t="shared" ca="1" si="218"/>
        <v>#VALUE!</v>
      </c>
      <c r="AF534" s="8" t="e">
        <f t="shared" ca="1" si="219"/>
        <v>#VALUE!</v>
      </c>
    </row>
    <row r="535" spans="1:32" x14ac:dyDescent="0.3">
      <c r="A535" s="35">
        <f>IF(Замеры!B531=0, " ", Замеры!B531)</f>
        <v>528</v>
      </c>
      <c r="B535" s="49" t="str">
        <f>Замеры!G531</f>
        <v xml:space="preserve">Группа от QF </v>
      </c>
      <c r="C535" s="49" t="str">
        <f>IF(Замеры!J531=0, " ", Замеры!J531)</f>
        <v xml:space="preserve"> </v>
      </c>
      <c r="D535" s="49" t="str">
        <f>IF(O535=0, " ", CONCATENATE(Замеры!T531,Замеры!U531,Замеры!V531,Замеры!W531,Замеры!AB531))</f>
        <v xml:space="preserve"> </v>
      </c>
      <c r="E535" s="49" t="str">
        <f>IF(Замеры!L531=0, " ", Замеры!L531)</f>
        <v xml:space="preserve"> </v>
      </c>
      <c r="F535" s="49" t="e">
        <f t="shared" si="202"/>
        <v>#VALUE!</v>
      </c>
      <c r="G535" s="51" t="str">
        <f t="shared" si="203"/>
        <v>-</v>
      </c>
      <c r="H535" s="52" t="str">
        <f t="shared" si="204"/>
        <v>-</v>
      </c>
      <c r="I535" s="51" t="str">
        <f t="shared" si="205"/>
        <v>-</v>
      </c>
      <c r="J535" s="29" t="str">
        <f t="shared" si="206"/>
        <v>-</v>
      </c>
      <c r="K535" s="46" t="str">
        <f t="shared" si="207"/>
        <v>-</v>
      </c>
      <c r="L535" s="29" t="str">
        <f t="shared" si="208"/>
        <v>-</v>
      </c>
      <c r="M535" s="29" t="str">
        <f t="shared" si="209"/>
        <v xml:space="preserve"> </v>
      </c>
      <c r="N535" s="29" t="str">
        <f t="shared" ca="1" si="210"/>
        <v xml:space="preserve"> </v>
      </c>
      <c r="O535" s="8">
        <f>Замеры!R531</f>
        <v>0</v>
      </c>
      <c r="P535" s="8" t="b">
        <f t="shared" si="198"/>
        <v>1</v>
      </c>
      <c r="Q535" s="8" t="b">
        <f t="shared" si="199"/>
        <v>1</v>
      </c>
      <c r="R535" s="8" t="b">
        <f t="shared" si="200"/>
        <v>1</v>
      </c>
      <c r="S535" s="8" t="s">
        <v>72</v>
      </c>
      <c r="T535" s="8" t="e">
        <f t="shared" si="211"/>
        <v>#VALUE!</v>
      </c>
      <c r="U535" s="12" t="s">
        <v>72</v>
      </c>
      <c r="V535" s="8" t="e">
        <f t="shared" si="212"/>
        <v>#VALUE!</v>
      </c>
      <c r="X535" s="13" t="str">
        <f t="shared" si="201"/>
        <v xml:space="preserve"> </v>
      </c>
      <c r="Y535" s="8" t="e">
        <f t="shared" si="213"/>
        <v>#VALUE!</v>
      </c>
      <c r="AA535" s="14" t="e">
        <f t="shared" ca="1" si="214"/>
        <v>#VALUE!</v>
      </c>
      <c r="AB535" s="14" t="e">
        <f t="shared" ca="1" si="215"/>
        <v>#VALUE!</v>
      </c>
      <c r="AC535" s="14" t="e">
        <f t="shared" ca="1" si="216"/>
        <v>#VALUE!</v>
      </c>
      <c r="AD535" s="8" t="e">
        <f t="shared" ca="1" si="217"/>
        <v>#VALUE!</v>
      </c>
      <c r="AE535" s="8" t="e">
        <f t="shared" ca="1" si="218"/>
        <v>#VALUE!</v>
      </c>
      <c r="AF535" s="8" t="e">
        <f t="shared" ca="1" si="219"/>
        <v>#VALUE!</v>
      </c>
    </row>
    <row r="536" spans="1:32" x14ac:dyDescent="0.3">
      <c r="A536" s="35">
        <f>IF(Замеры!B532=0, " ", Замеры!B532)</f>
        <v>529</v>
      </c>
      <c r="B536" s="49" t="str">
        <f>Замеры!G532</f>
        <v xml:space="preserve">Группа от QF </v>
      </c>
      <c r="C536" s="49" t="str">
        <f>IF(Замеры!J532=0, " ", Замеры!J532)</f>
        <v xml:space="preserve"> </v>
      </c>
      <c r="D536" s="49" t="str">
        <f>IF(O536=0, " ", CONCATENATE(Замеры!T532,Замеры!U532,Замеры!V532,Замеры!W532,Замеры!AB532))</f>
        <v xml:space="preserve"> </v>
      </c>
      <c r="E536" s="49" t="str">
        <f>IF(Замеры!L532=0, " ", Замеры!L532)</f>
        <v xml:space="preserve"> </v>
      </c>
      <c r="F536" s="49" t="e">
        <f t="shared" si="202"/>
        <v>#VALUE!</v>
      </c>
      <c r="G536" s="51" t="str">
        <f t="shared" si="203"/>
        <v>-</v>
      </c>
      <c r="H536" s="52" t="str">
        <f t="shared" si="204"/>
        <v>-</v>
      </c>
      <c r="I536" s="51" t="str">
        <f t="shared" si="205"/>
        <v>-</v>
      </c>
      <c r="J536" s="29" t="str">
        <f t="shared" si="206"/>
        <v>-</v>
      </c>
      <c r="K536" s="46" t="str">
        <f t="shared" si="207"/>
        <v>-</v>
      </c>
      <c r="L536" s="29" t="str">
        <f t="shared" si="208"/>
        <v>-</v>
      </c>
      <c r="M536" s="29" t="str">
        <f t="shared" si="209"/>
        <v xml:space="preserve"> </v>
      </c>
      <c r="N536" s="29" t="str">
        <f t="shared" ca="1" si="210"/>
        <v xml:space="preserve"> </v>
      </c>
      <c r="O536" s="8">
        <f>Замеры!R532</f>
        <v>0</v>
      </c>
      <c r="P536" s="8" t="b">
        <f t="shared" si="198"/>
        <v>1</v>
      </c>
      <c r="Q536" s="8" t="b">
        <f t="shared" si="199"/>
        <v>1</v>
      </c>
      <c r="R536" s="8" t="b">
        <f t="shared" si="200"/>
        <v>1</v>
      </c>
      <c r="S536" s="8" t="s">
        <v>72</v>
      </c>
      <c r="T536" s="8" t="e">
        <f t="shared" si="211"/>
        <v>#VALUE!</v>
      </c>
      <c r="U536" s="12" t="s">
        <v>72</v>
      </c>
      <c r="V536" s="8" t="e">
        <f t="shared" si="212"/>
        <v>#VALUE!</v>
      </c>
      <c r="X536" s="13" t="str">
        <f t="shared" si="201"/>
        <v xml:space="preserve"> </v>
      </c>
      <c r="Y536" s="8" t="e">
        <f t="shared" si="213"/>
        <v>#VALUE!</v>
      </c>
      <c r="AA536" s="14" t="e">
        <f t="shared" ca="1" si="214"/>
        <v>#VALUE!</v>
      </c>
      <c r="AB536" s="14" t="e">
        <f t="shared" ca="1" si="215"/>
        <v>#VALUE!</v>
      </c>
      <c r="AC536" s="14" t="e">
        <f t="shared" ca="1" si="216"/>
        <v>#VALUE!</v>
      </c>
      <c r="AD536" s="8" t="e">
        <f t="shared" ca="1" si="217"/>
        <v>#VALUE!</v>
      </c>
      <c r="AE536" s="8" t="e">
        <f t="shared" ca="1" si="218"/>
        <v>#VALUE!</v>
      </c>
      <c r="AF536" s="8" t="e">
        <f t="shared" ca="1" si="219"/>
        <v>#VALUE!</v>
      </c>
    </row>
    <row r="537" spans="1:32" x14ac:dyDescent="0.3">
      <c r="A537" s="35">
        <f>IF(Замеры!B533=0, " ", Замеры!B533)</f>
        <v>530</v>
      </c>
      <c r="B537" s="49" t="str">
        <f>Замеры!G533</f>
        <v xml:space="preserve">Группа от QF </v>
      </c>
      <c r="C537" s="49" t="str">
        <f>IF(Замеры!J533=0, " ", Замеры!J533)</f>
        <v xml:space="preserve"> </v>
      </c>
      <c r="D537" s="49" t="str">
        <f>IF(O537=0, " ", CONCATENATE(Замеры!T533,Замеры!U533,Замеры!V533,Замеры!W533,Замеры!AB533))</f>
        <v xml:space="preserve"> </v>
      </c>
      <c r="E537" s="49" t="str">
        <f>IF(Замеры!L533=0, " ", Замеры!L533)</f>
        <v xml:space="preserve"> </v>
      </c>
      <c r="F537" s="49" t="e">
        <f t="shared" si="202"/>
        <v>#VALUE!</v>
      </c>
      <c r="G537" s="51" t="str">
        <f t="shared" si="203"/>
        <v>-</v>
      </c>
      <c r="H537" s="52" t="str">
        <f t="shared" si="204"/>
        <v>-</v>
      </c>
      <c r="I537" s="51" t="str">
        <f t="shared" si="205"/>
        <v>-</v>
      </c>
      <c r="J537" s="29" t="str">
        <f t="shared" si="206"/>
        <v>-</v>
      </c>
      <c r="K537" s="46" t="str">
        <f t="shared" si="207"/>
        <v>-</v>
      </c>
      <c r="L537" s="29" t="str">
        <f t="shared" si="208"/>
        <v>-</v>
      </c>
      <c r="M537" s="29" t="str">
        <f t="shared" si="209"/>
        <v xml:space="preserve"> </v>
      </c>
      <c r="N537" s="29" t="str">
        <f t="shared" ca="1" si="210"/>
        <v xml:space="preserve"> </v>
      </c>
      <c r="O537" s="8">
        <f>Замеры!R533</f>
        <v>0</v>
      </c>
      <c r="P537" s="8" t="b">
        <f t="shared" si="198"/>
        <v>1</v>
      </c>
      <c r="Q537" s="8" t="b">
        <f t="shared" si="199"/>
        <v>1</v>
      </c>
      <c r="R537" s="8" t="b">
        <f t="shared" si="200"/>
        <v>1</v>
      </c>
      <c r="S537" s="8" t="s">
        <v>72</v>
      </c>
      <c r="T537" s="8" t="e">
        <f t="shared" si="211"/>
        <v>#VALUE!</v>
      </c>
      <c r="U537" s="12" t="s">
        <v>72</v>
      </c>
      <c r="V537" s="8" t="e">
        <f t="shared" si="212"/>
        <v>#VALUE!</v>
      </c>
      <c r="X537" s="13" t="str">
        <f t="shared" si="201"/>
        <v xml:space="preserve"> </v>
      </c>
      <c r="Y537" s="8" t="e">
        <f t="shared" si="213"/>
        <v>#VALUE!</v>
      </c>
      <c r="AA537" s="14" t="e">
        <f t="shared" ca="1" si="214"/>
        <v>#VALUE!</v>
      </c>
      <c r="AB537" s="14" t="e">
        <f t="shared" ca="1" si="215"/>
        <v>#VALUE!</v>
      </c>
      <c r="AC537" s="14" t="e">
        <f t="shared" ca="1" si="216"/>
        <v>#VALUE!</v>
      </c>
      <c r="AD537" s="8" t="e">
        <f t="shared" ca="1" si="217"/>
        <v>#VALUE!</v>
      </c>
      <c r="AE537" s="8" t="e">
        <f t="shared" ca="1" si="218"/>
        <v>#VALUE!</v>
      </c>
      <c r="AF537" s="8" t="e">
        <f t="shared" ca="1" si="219"/>
        <v>#VALUE!</v>
      </c>
    </row>
    <row r="538" spans="1:32" x14ac:dyDescent="0.3">
      <c r="A538" s="35">
        <f>IF(Замеры!B534=0, " ", Замеры!B534)</f>
        <v>531</v>
      </c>
      <c r="B538" s="49" t="str">
        <f>Замеры!G534</f>
        <v xml:space="preserve">Группа от QF </v>
      </c>
      <c r="C538" s="49" t="str">
        <f>IF(Замеры!J534=0, " ", Замеры!J534)</f>
        <v xml:space="preserve"> </v>
      </c>
      <c r="D538" s="49" t="str">
        <f>IF(O538=0, " ", CONCATENATE(Замеры!T534,Замеры!U534,Замеры!V534,Замеры!W534,Замеры!AB534))</f>
        <v xml:space="preserve"> </v>
      </c>
      <c r="E538" s="49" t="str">
        <f>IF(Замеры!L534=0, " ", Замеры!L534)</f>
        <v xml:space="preserve"> </v>
      </c>
      <c r="F538" s="49" t="e">
        <f t="shared" si="202"/>
        <v>#VALUE!</v>
      </c>
      <c r="G538" s="51" t="str">
        <f t="shared" si="203"/>
        <v>-</v>
      </c>
      <c r="H538" s="52" t="str">
        <f t="shared" si="204"/>
        <v>-</v>
      </c>
      <c r="I538" s="51" t="str">
        <f t="shared" si="205"/>
        <v>-</v>
      </c>
      <c r="J538" s="29" t="str">
        <f t="shared" si="206"/>
        <v>-</v>
      </c>
      <c r="K538" s="46" t="str">
        <f t="shared" si="207"/>
        <v>-</v>
      </c>
      <c r="L538" s="29" t="str">
        <f t="shared" si="208"/>
        <v>-</v>
      </c>
      <c r="M538" s="29" t="str">
        <f t="shared" si="209"/>
        <v xml:space="preserve"> </v>
      </c>
      <c r="N538" s="29" t="str">
        <f t="shared" ca="1" si="210"/>
        <v xml:space="preserve"> </v>
      </c>
      <c r="O538" s="8">
        <f>Замеры!R534</f>
        <v>0</v>
      </c>
      <c r="P538" s="8" t="b">
        <f t="shared" si="198"/>
        <v>1</v>
      </c>
      <c r="Q538" s="8" t="b">
        <f t="shared" si="199"/>
        <v>1</v>
      </c>
      <c r="R538" s="8" t="b">
        <f t="shared" si="200"/>
        <v>1</v>
      </c>
      <c r="S538" s="8" t="s">
        <v>72</v>
      </c>
      <c r="T538" s="8" t="e">
        <f t="shared" si="211"/>
        <v>#VALUE!</v>
      </c>
      <c r="U538" s="12" t="s">
        <v>72</v>
      </c>
      <c r="V538" s="8" t="e">
        <f t="shared" si="212"/>
        <v>#VALUE!</v>
      </c>
      <c r="X538" s="13" t="str">
        <f t="shared" si="201"/>
        <v xml:space="preserve"> </v>
      </c>
      <c r="Y538" s="8" t="e">
        <f t="shared" si="213"/>
        <v>#VALUE!</v>
      </c>
      <c r="AA538" s="14" t="e">
        <f t="shared" ca="1" si="214"/>
        <v>#VALUE!</v>
      </c>
      <c r="AB538" s="14" t="e">
        <f t="shared" ca="1" si="215"/>
        <v>#VALUE!</v>
      </c>
      <c r="AC538" s="14" t="e">
        <f t="shared" ca="1" si="216"/>
        <v>#VALUE!</v>
      </c>
      <c r="AD538" s="8" t="e">
        <f t="shared" ca="1" si="217"/>
        <v>#VALUE!</v>
      </c>
      <c r="AE538" s="8" t="e">
        <f t="shared" ca="1" si="218"/>
        <v>#VALUE!</v>
      </c>
      <c r="AF538" s="8" t="e">
        <f t="shared" ca="1" si="219"/>
        <v>#VALUE!</v>
      </c>
    </row>
    <row r="539" spans="1:32" x14ac:dyDescent="0.3">
      <c r="A539" s="35">
        <f>IF(Замеры!B535=0, " ", Замеры!B535)</f>
        <v>532</v>
      </c>
      <c r="B539" s="49" t="str">
        <f>Замеры!G535</f>
        <v xml:space="preserve">Группа от QF </v>
      </c>
      <c r="C539" s="49" t="str">
        <f>IF(Замеры!J535=0, " ", Замеры!J535)</f>
        <v xml:space="preserve"> </v>
      </c>
      <c r="D539" s="49" t="str">
        <f>IF(O539=0, " ", CONCATENATE(Замеры!T535,Замеры!U535,Замеры!V535,Замеры!W535,Замеры!AB535))</f>
        <v xml:space="preserve"> </v>
      </c>
      <c r="E539" s="49" t="str">
        <f>IF(Замеры!L535=0, " ", Замеры!L535)</f>
        <v xml:space="preserve"> </v>
      </c>
      <c r="F539" s="49" t="e">
        <f t="shared" si="202"/>
        <v>#VALUE!</v>
      </c>
      <c r="G539" s="51" t="str">
        <f t="shared" si="203"/>
        <v>-</v>
      </c>
      <c r="H539" s="52" t="str">
        <f t="shared" si="204"/>
        <v>-</v>
      </c>
      <c r="I539" s="51" t="str">
        <f t="shared" si="205"/>
        <v>-</v>
      </c>
      <c r="J539" s="29" t="str">
        <f t="shared" si="206"/>
        <v>-</v>
      </c>
      <c r="K539" s="46" t="str">
        <f t="shared" si="207"/>
        <v>-</v>
      </c>
      <c r="L539" s="29" t="str">
        <f t="shared" si="208"/>
        <v>-</v>
      </c>
      <c r="M539" s="29" t="str">
        <f t="shared" si="209"/>
        <v xml:space="preserve"> </v>
      </c>
      <c r="N539" s="29" t="str">
        <f t="shared" ca="1" si="210"/>
        <v xml:space="preserve"> </v>
      </c>
      <c r="O539" s="8">
        <f>Замеры!R535</f>
        <v>0</v>
      </c>
      <c r="P539" s="8" t="b">
        <f t="shared" si="198"/>
        <v>1</v>
      </c>
      <c r="Q539" s="8" t="b">
        <f t="shared" si="199"/>
        <v>1</v>
      </c>
      <c r="R539" s="8" t="b">
        <f t="shared" si="200"/>
        <v>1</v>
      </c>
      <c r="S539" s="8" t="s">
        <v>72</v>
      </c>
      <c r="T539" s="8" t="e">
        <f t="shared" si="211"/>
        <v>#VALUE!</v>
      </c>
      <c r="U539" s="12" t="s">
        <v>72</v>
      </c>
      <c r="V539" s="8" t="e">
        <f t="shared" si="212"/>
        <v>#VALUE!</v>
      </c>
      <c r="X539" s="13" t="str">
        <f t="shared" si="201"/>
        <v xml:space="preserve"> </v>
      </c>
      <c r="Y539" s="8" t="e">
        <f t="shared" si="213"/>
        <v>#VALUE!</v>
      </c>
      <c r="AA539" s="14" t="e">
        <f t="shared" ca="1" si="214"/>
        <v>#VALUE!</v>
      </c>
      <c r="AB539" s="14" t="e">
        <f t="shared" ca="1" si="215"/>
        <v>#VALUE!</v>
      </c>
      <c r="AC539" s="14" t="e">
        <f t="shared" ca="1" si="216"/>
        <v>#VALUE!</v>
      </c>
      <c r="AD539" s="8" t="e">
        <f t="shared" ca="1" si="217"/>
        <v>#VALUE!</v>
      </c>
      <c r="AE539" s="8" t="e">
        <f t="shared" ca="1" si="218"/>
        <v>#VALUE!</v>
      </c>
      <c r="AF539" s="8" t="e">
        <f t="shared" ca="1" si="219"/>
        <v>#VALUE!</v>
      </c>
    </row>
    <row r="540" spans="1:32" x14ac:dyDescent="0.3">
      <c r="A540" s="35">
        <f>IF(Замеры!B536=0, " ", Замеры!B536)</f>
        <v>533</v>
      </c>
      <c r="B540" s="49" t="str">
        <f>Замеры!G536</f>
        <v xml:space="preserve">Группа от QF </v>
      </c>
      <c r="C540" s="49" t="str">
        <f>IF(Замеры!J536=0, " ", Замеры!J536)</f>
        <v xml:space="preserve"> </v>
      </c>
      <c r="D540" s="49" t="str">
        <f>IF(O540=0, " ", CONCATENATE(Замеры!T536,Замеры!U536,Замеры!V536,Замеры!W536,Замеры!AB536))</f>
        <v xml:space="preserve"> </v>
      </c>
      <c r="E540" s="49" t="str">
        <f>IF(Замеры!L536=0, " ", Замеры!L536)</f>
        <v xml:space="preserve"> </v>
      </c>
      <c r="F540" s="49" t="e">
        <f t="shared" si="202"/>
        <v>#VALUE!</v>
      </c>
      <c r="G540" s="51" t="str">
        <f t="shared" si="203"/>
        <v>-</v>
      </c>
      <c r="H540" s="52" t="str">
        <f t="shared" si="204"/>
        <v>-</v>
      </c>
      <c r="I540" s="51" t="str">
        <f t="shared" si="205"/>
        <v>-</v>
      </c>
      <c r="J540" s="29" t="str">
        <f t="shared" si="206"/>
        <v>-</v>
      </c>
      <c r="K540" s="46" t="str">
        <f t="shared" si="207"/>
        <v>-</v>
      </c>
      <c r="L540" s="29" t="str">
        <f t="shared" si="208"/>
        <v>-</v>
      </c>
      <c r="M540" s="29" t="str">
        <f t="shared" si="209"/>
        <v xml:space="preserve"> </v>
      </c>
      <c r="N540" s="29" t="str">
        <f t="shared" ca="1" si="210"/>
        <v xml:space="preserve"> </v>
      </c>
      <c r="O540" s="8">
        <f>Замеры!R536</f>
        <v>0</v>
      </c>
      <c r="P540" s="8" t="b">
        <f t="shared" si="198"/>
        <v>1</v>
      </c>
      <c r="Q540" s="8" t="b">
        <f t="shared" si="199"/>
        <v>1</v>
      </c>
      <c r="R540" s="8" t="b">
        <f t="shared" si="200"/>
        <v>1</v>
      </c>
      <c r="S540" s="8" t="s">
        <v>72</v>
      </c>
      <c r="T540" s="8" t="e">
        <f t="shared" si="211"/>
        <v>#VALUE!</v>
      </c>
      <c r="U540" s="12" t="s">
        <v>72</v>
      </c>
      <c r="V540" s="8" t="e">
        <f t="shared" si="212"/>
        <v>#VALUE!</v>
      </c>
      <c r="X540" s="13" t="str">
        <f t="shared" si="201"/>
        <v xml:space="preserve"> </v>
      </c>
      <c r="Y540" s="8" t="e">
        <f t="shared" si="213"/>
        <v>#VALUE!</v>
      </c>
      <c r="AA540" s="14" t="e">
        <f t="shared" ca="1" si="214"/>
        <v>#VALUE!</v>
      </c>
      <c r="AB540" s="14" t="e">
        <f t="shared" ca="1" si="215"/>
        <v>#VALUE!</v>
      </c>
      <c r="AC540" s="14" t="e">
        <f t="shared" ca="1" si="216"/>
        <v>#VALUE!</v>
      </c>
      <c r="AD540" s="8" t="e">
        <f t="shared" ca="1" si="217"/>
        <v>#VALUE!</v>
      </c>
      <c r="AE540" s="8" t="e">
        <f t="shared" ca="1" si="218"/>
        <v>#VALUE!</v>
      </c>
      <c r="AF540" s="8" t="e">
        <f t="shared" ca="1" si="219"/>
        <v>#VALUE!</v>
      </c>
    </row>
    <row r="541" spans="1:32" x14ac:dyDescent="0.3">
      <c r="A541" s="35">
        <f>IF(Замеры!B537=0, " ", Замеры!B537)</f>
        <v>534</v>
      </c>
      <c r="B541" s="49" t="str">
        <f>Замеры!G537</f>
        <v xml:space="preserve">Группа от QF </v>
      </c>
      <c r="C541" s="49" t="str">
        <f>IF(Замеры!J537=0, " ", Замеры!J537)</f>
        <v xml:space="preserve"> </v>
      </c>
      <c r="D541" s="49" t="str">
        <f>IF(O541=0, " ", CONCATENATE(Замеры!T537,Замеры!U537,Замеры!V537,Замеры!W537,Замеры!AB537))</f>
        <v xml:space="preserve"> </v>
      </c>
      <c r="E541" s="49" t="str">
        <f>IF(Замеры!L537=0, " ", Замеры!L537)</f>
        <v xml:space="preserve"> </v>
      </c>
      <c r="F541" s="49" t="e">
        <f t="shared" si="202"/>
        <v>#VALUE!</v>
      </c>
      <c r="G541" s="51" t="str">
        <f t="shared" si="203"/>
        <v>-</v>
      </c>
      <c r="H541" s="52" t="str">
        <f t="shared" si="204"/>
        <v>-</v>
      </c>
      <c r="I541" s="51" t="str">
        <f t="shared" si="205"/>
        <v>-</v>
      </c>
      <c r="J541" s="29" t="str">
        <f t="shared" si="206"/>
        <v>-</v>
      </c>
      <c r="K541" s="46" t="str">
        <f t="shared" si="207"/>
        <v>-</v>
      </c>
      <c r="L541" s="29" t="str">
        <f t="shared" si="208"/>
        <v>-</v>
      </c>
      <c r="M541" s="29" t="str">
        <f t="shared" si="209"/>
        <v xml:space="preserve"> </v>
      </c>
      <c r="N541" s="29" t="str">
        <f t="shared" ca="1" si="210"/>
        <v xml:space="preserve"> </v>
      </c>
      <c r="O541" s="8">
        <f>Замеры!R537</f>
        <v>0</v>
      </c>
      <c r="P541" s="8" t="b">
        <f t="shared" si="198"/>
        <v>1</v>
      </c>
      <c r="Q541" s="8" t="b">
        <f t="shared" si="199"/>
        <v>1</v>
      </c>
      <c r="R541" s="8" t="b">
        <f t="shared" si="200"/>
        <v>1</v>
      </c>
      <c r="S541" s="8" t="s">
        <v>72</v>
      </c>
      <c r="T541" s="8" t="e">
        <f t="shared" si="211"/>
        <v>#VALUE!</v>
      </c>
      <c r="U541" s="12" t="s">
        <v>72</v>
      </c>
      <c r="V541" s="8" t="e">
        <f t="shared" si="212"/>
        <v>#VALUE!</v>
      </c>
      <c r="X541" s="13" t="str">
        <f t="shared" si="201"/>
        <v xml:space="preserve"> </v>
      </c>
      <c r="Y541" s="8" t="e">
        <f t="shared" si="213"/>
        <v>#VALUE!</v>
      </c>
      <c r="AA541" s="14" t="e">
        <f t="shared" ca="1" si="214"/>
        <v>#VALUE!</v>
      </c>
      <c r="AB541" s="14" t="e">
        <f t="shared" ca="1" si="215"/>
        <v>#VALUE!</v>
      </c>
      <c r="AC541" s="14" t="e">
        <f t="shared" ca="1" si="216"/>
        <v>#VALUE!</v>
      </c>
      <c r="AD541" s="8" t="e">
        <f t="shared" ca="1" si="217"/>
        <v>#VALUE!</v>
      </c>
      <c r="AE541" s="8" t="e">
        <f t="shared" ca="1" si="218"/>
        <v>#VALUE!</v>
      </c>
      <c r="AF541" s="8" t="e">
        <f t="shared" ca="1" si="219"/>
        <v>#VALUE!</v>
      </c>
    </row>
    <row r="542" spans="1:32" x14ac:dyDescent="0.3">
      <c r="A542" s="35">
        <f>IF(Замеры!B538=0, " ", Замеры!B538)</f>
        <v>535</v>
      </c>
      <c r="B542" s="49" t="str">
        <f>Замеры!G538</f>
        <v xml:space="preserve">Группа от QF </v>
      </c>
      <c r="C542" s="49" t="str">
        <f>IF(Замеры!J538=0, " ", Замеры!J538)</f>
        <v xml:space="preserve"> </v>
      </c>
      <c r="D542" s="49" t="str">
        <f>IF(O542=0, " ", CONCATENATE(Замеры!T538,Замеры!U538,Замеры!V538,Замеры!W538,Замеры!AB538))</f>
        <v xml:space="preserve"> </v>
      </c>
      <c r="E542" s="49" t="str">
        <f>IF(Замеры!L538=0, " ", Замеры!L538)</f>
        <v xml:space="preserve"> </v>
      </c>
      <c r="F542" s="49" t="e">
        <f t="shared" si="202"/>
        <v>#VALUE!</v>
      </c>
      <c r="G542" s="51" t="str">
        <f t="shared" si="203"/>
        <v>-</v>
      </c>
      <c r="H542" s="52" t="str">
        <f t="shared" si="204"/>
        <v>-</v>
      </c>
      <c r="I542" s="51" t="str">
        <f t="shared" si="205"/>
        <v>-</v>
      </c>
      <c r="J542" s="29" t="str">
        <f t="shared" si="206"/>
        <v>-</v>
      </c>
      <c r="K542" s="46" t="str">
        <f t="shared" si="207"/>
        <v>-</v>
      </c>
      <c r="L542" s="29" t="str">
        <f t="shared" si="208"/>
        <v>-</v>
      </c>
      <c r="M542" s="29" t="str">
        <f t="shared" si="209"/>
        <v xml:space="preserve"> </v>
      </c>
      <c r="N542" s="29" t="str">
        <f t="shared" ca="1" si="210"/>
        <v xml:space="preserve"> </v>
      </c>
      <c r="O542" s="8">
        <f>Замеры!R538</f>
        <v>0</v>
      </c>
      <c r="P542" s="8" t="b">
        <f t="shared" si="198"/>
        <v>1</v>
      </c>
      <c r="Q542" s="8" t="b">
        <f t="shared" si="199"/>
        <v>1</v>
      </c>
      <c r="R542" s="8" t="b">
        <f t="shared" si="200"/>
        <v>1</v>
      </c>
      <c r="S542" s="8" t="s">
        <v>72</v>
      </c>
      <c r="T542" s="8" t="e">
        <f t="shared" si="211"/>
        <v>#VALUE!</v>
      </c>
      <c r="U542" s="12" t="s">
        <v>72</v>
      </c>
      <c r="V542" s="8" t="e">
        <f t="shared" si="212"/>
        <v>#VALUE!</v>
      </c>
      <c r="X542" s="13" t="str">
        <f t="shared" si="201"/>
        <v xml:space="preserve"> </v>
      </c>
      <c r="Y542" s="8" t="e">
        <f t="shared" si="213"/>
        <v>#VALUE!</v>
      </c>
      <c r="AA542" s="14" t="e">
        <f t="shared" ca="1" si="214"/>
        <v>#VALUE!</v>
      </c>
      <c r="AB542" s="14" t="e">
        <f t="shared" ca="1" si="215"/>
        <v>#VALUE!</v>
      </c>
      <c r="AC542" s="14" t="e">
        <f t="shared" ca="1" si="216"/>
        <v>#VALUE!</v>
      </c>
      <c r="AD542" s="8" t="e">
        <f t="shared" ca="1" si="217"/>
        <v>#VALUE!</v>
      </c>
      <c r="AE542" s="8" t="e">
        <f t="shared" ca="1" si="218"/>
        <v>#VALUE!</v>
      </c>
      <c r="AF542" s="8" t="e">
        <f t="shared" ca="1" si="219"/>
        <v>#VALUE!</v>
      </c>
    </row>
    <row r="543" spans="1:32" x14ac:dyDescent="0.3">
      <c r="A543" s="35">
        <f>IF(Замеры!B539=0, " ", Замеры!B539)</f>
        <v>536</v>
      </c>
      <c r="B543" s="49" t="str">
        <f>Замеры!G539</f>
        <v xml:space="preserve">Группа от QF </v>
      </c>
      <c r="C543" s="49" t="str">
        <f>IF(Замеры!J539=0, " ", Замеры!J539)</f>
        <v xml:space="preserve"> </v>
      </c>
      <c r="D543" s="49" t="str">
        <f>IF(O543=0, " ", CONCATENATE(Замеры!T539,Замеры!U539,Замеры!V539,Замеры!W539,Замеры!AB539))</f>
        <v xml:space="preserve"> </v>
      </c>
      <c r="E543" s="49" t="str">
        <f>IF(Замеры!L539=0, " ", Замеры!L539)</f>
        <v xml:space="preserve"> </v>
      </c>
      <c r="F543" s="49" t="e">
        <f t="shared" si="202"/>
        <v>#VALUE!</v>
      </c>
      <c r="G543" s="51" t="str">
        <f t="shared" si="203"/>
        <v>-</v>
      </c>
      <c r="H543" s="52" t="str">
        <f t="shared" si="204"/>
        <v>-</v>
      </c>
      <c r="I543" s="51" t="str">
        <f t="shared" si="205"/>
        <v>-</v>
      </c>
      <c r="J543" s="29" t="str">
        <f t="shared" si="206"/>
        <v>-</v>
      </c>
      <c r="K543" s="46" t="str">
        <f t="shared" si="207"/>
        <v>-</v>
      </c>
      <c r="L543" s="29" t="str">
        <f t="shared" si="208"/>
        <v>-</v>
      </c>
      <c r="M543" s="29" t="str">
        <f t="shared" si="209"/>
        <v xml:space="preserve"> </v>
      </c>
      <c r="N543" s="29" t="str">
        <f t="shared" ca="1" si="210"/>
        <v xml:space="preserve"> </v>
      </c>
      <c r="O543" s="8">
        <f>Замеры!R539</f>
        <v>0</v>
      </c>
      <c r="P543" s="8" t="b">
        <f t="shared" si="198"/>
        <v>1</v>
      </c>
      <c r="Q543" s="8" t="b">
        <f t="shared" si="199"/>
        <v>1</v>
      </c>
      <c r="R543" s="8" t="b">
        <f t="shared" si="200"/>
        <v>1</v>
      </c>
      <c r="S543" s="8" t="s">
        <v>72</v>
      </c>
      <c r="T543" s="8" t="e">
        <f t="shared" si="211"/>
        <v>#VALUE!</v>
      </c>
      <c r="U543" s="12" t="s">
        <v>72</v>
      </c>
      <c r="V543" s="8" t="e">
        <f t="shared" si="212"/>
        <v>#VALUE!</v>
      </c>
      <c r="X543" s="13" t="str">
        <f t="shared" si="201"/>
        <v xml:space="preserve"> </v>
      </c>
      <c r="Y543" s="8" t="e">
        <f t="shared" si="213"/>
        <v>#VALUE!</v>
      </c>
      <c r="AA543" s="14" t="e">
        <f t="shared" ca="1" si="214"/>
        <v>#VALUE!</v>
      </c>
      <c r="AB543" s="14" t="e">
        <f t="shared" ca="1" si="215"/>
        <v>#VALUE!</v>
      </c>
      <c r="AC543" s="14" t="e">
        <f t="shared" ca="1" si="216"/>
        <v>#VALUE!</v>
      </c>
      <c r="AD543" s="8" t="e">
        <f t="shared" ca="1" si="217"/>
        <v>#VALUE!</v>
      </c>
      <c r="AE543" s="8" t="e">
        <f t="shared" ca="1" si="218"/>
        <v>#VALUE!</v>
      </c>
      <c r="AF543" s="8" t="e">
        <f t="shared" ca="1" si="219"/>
        <v>#VALUE!</v>
      </c>
    </row>
    <row r="544" spans="1:32" x14ac:dyDescent="0.3">
      <c r="A544" s="35">
        <f>IF(Замеры!B540=0, " ", Замеры!B540)</f>
        <v>537</v>
      </c>
      <c r="B544" s="49" t="str">
        <f>Замеры!G540</f>
        <v xml:space="preserve">Группа от QF </v>
      </c>
      <c r="C544" s="49" t="str">
        <f>IF(Замеры!J540=0, " ", Замеры!J540)</f>
        <v xml:space="preserve"> </v>
      </c>
      <c r="D544" s="49" t="str">
        <f>IF(O544=0, " ", CONCATENATE(Замеры!T540,Замеры!U540,Замеры!V540,Замеры!W540,Замеры!AB540))</f>
        <v xml:space="preserve"> </v>
      </c>
      <c r="E544" s="49" t="str">
        <f>IF(Замеры!L540=0, " ", Замеры!L540)</f>
        <v xml:space="preserve"> </v>
      </c>
      <c r="F544" s="49" t="e">
        <f t="shared" si="202"/>
        <v>#VALUE!</v>
      </c>
      <c r="G544" s="51" t="str">
        <f t="shared" si="203"/>
        <v>-</v>
      </c>
      <c r="H544" s="52" t="str">
        <f t="shared" si="204"/>
        <v>-</v>
      </c>
      <c r="I544" s="51" t="str">
        <f t="shared" si="205"/>
        <v>-</v>
      </c>
      <c r="J544" s="29" t="str">
        <f t="shared" si="206"/>
        <v>-</v>
      </c>
      <c r="K544" s="46" t="str">
        <f t="shared" si="207"/>
        <v>-</v>
      </c>
      <c r="L544" s="29" t="str">
        <f t="shared" si="208"/>
        <v>-</v>
      </c>
      <c r="M544" s="29" t="str">
        <f t="shared" si="209"/>
        <v xml:space="preserve"> </v>
      </c>
      <c r="N544" s="29" t="str">
        <f t="shared" ca="1" si="210"/>
        <v xml:space="preserve"> </v>
      </c>
      <c r="O544" s="8">
        <f>Замеры!R540</f>
        <v>0</v>
      </c>
      <c r="P544" s="8" t="b">
        <f t="shared" si="198"/>
        <v>1</v>
      </c>
      <c r="Q544" s="8" t="b">
        <f t="shared" si="199"/>
        <v>1</v>
      </c>
      <c r="R544" s="8" t="b">
        <f t="shared" si="200"/>
        <v>1</v>
      </c>
      <c r="S544" s="8" t="s">
        <v>72</v>
      </c>
      <c r="T544" s="8" t="e">
        <f t="shared" si="211"/>
        <v>#VALUE!</v>
      </c>
      <c r="U544" s="12" t="s">
        <v>72</v>
      </c>
      <c r="V544" s="8" t="e">
        <f t="shared" si="212"/>
        <v>#VALUE!</v>
      </c>
      <c r="X544" s="13" t="str">
        <f t="shared" si="201"/>
        <v xml:space="preserve"> </v>
      </c>
      <c r="Y544" s="8" t="e">
        <f t="shared" si="213"/>
        <v>#VALUE!</v>
      </c>
      <c r="AA544" s="14" t="e">
        <f t="shared" ca="1" si="214"/>
        <v>#VALUE!</v>
      </c>
      <c r="AB544" s="14" t="e">
        <f t="shared" ca="1" si="215"/>
        <v>#VALUE!</v>
      </c>
      <c r="AC544" s="14" t="e">
        <f t="shared" ca="1" si="216"/>
        <v>#VALUE!</v>
      </c>
      <c r="AD544" s="8" t="e">
        <f t="shared" ca="1" si="217"/>
        <v>#VALUE!</v>
      </c>
      <c r="AE544" s="8" t="e">
        <f t="shared" ca="1" si="218"/>
        <v>#VALUE!</v>
      </c>
      <c r="AF544" s="8" t="e">
        <f t="shared" ca="1" si="219"/>
        <v>#VALUE!</v>
      </c>
    </row>
    <row r="545" spans="1:32" x14ac:dyDescent="0.3">
      <c r="A545" s="35">
        <f>IF(Замеры!B541=0, " ", Замеры!B541)</f>
        <v>538</v>
      </c>
      <c r="B545" s="49" t="str">
        <f>Замеры!G541</f>
        <v xml:space="preserve">Группа от QF </v>
      </c>
      <c r="C545" s="49" t="str">
        <f>IF(Замеры!J541=0, " ", Замеры!J541)</f>
        <v xml:space="preserve"> </v>
      </c>
      <c r="D545" s="49" t="str">
        <f>IF(O545=0, " ", CONCATENATE(Замеры!T541,Замеры!U541,Замеры!V541,Замеры!W541,Замеры!AB541))</f>
        <v xml:space="preserve"> </v>
      </c>
      <c r="E545" s="49" t="str">
        <f>IF(Замеры!L541=0, " ", Замеры!L541)</f>
        <v xml:space="preserve"> </v>
      </c>
      <c r="F545" s="49" t="e">
        <f t="shared" si="202"/>
        <v>#VALUE!</v>
      </c>
      <c r="G545" s="51" t="str">
        <f t="shared" si="203"/>
        <v>-</v>
      </c>
      <c r="H545" s="52" t="str">
        <f t="shared" si="204"/>
        <v>-</v>
      </c>
      <c r="I545" s="51" t="str">
        <f t="shared" si="205"/>
        <v>-</v>
      </c>
      <c r="J545" s="29" t="str">
        <f t="shared" si="206"/>
        <v>-</v>
      </c>
      <c r="K545" s="46" t="str">
        <f t="shared" si="207"/>
        <v>-</v>
      </c>
      <c r="L545" s="29" t="str">
        <f t="shared" si="208"/>
        <v>-</v>
      </c>
      <c r="M545" s="29" t="str">
        <f t="shared" si="209"/>
        <v xml:space="preserve"> </v>
      </c>
      <c r="N545" s="29" t="str">
        <f t="shared" ca="1" si="210"/>
        <v xml:space="preserve"> </v>
      </c>
      <c r="O545" s="8">
        <f>Замеры!R541</f>
        <v>0</v>
      </c>
      <c r="P545" s="8" t="b">
        <f t="shared" si="198"/>
        <v>1</v>
      </c>
      <c r="Q545" s="8" t="b">
        <f t="shared" si="199"/>
        <v>1</v>
      </c>
      <c r="R545" s="8" t="b">
        <f t="shared" si="200"/>
        <v>1</v>
      </c>
      <c r="S545" s="8" t="s">
        <v>72</v>
      </c>
      <c r="T545" s="8" t="e">
        <f t="shared" si="211"/>
        <v>#VALUE!</v>
      </c>
      <c r="U545" s="12" t="s">
        <v>72</v>
      </c>
      <c r="V545" s="8" t="e">
        <f t="shared" si="212"/>
        <v>#VALUE!</v>
      </c>
      <c r="X545" s="13" t="str">
        <f t="shared" si="201"/>
        <v xml:space="preserve"> </v>
      </c>
      <c r="Y545" s="8" t="e">
        <f t="shared" si="213"/>
        <v>#VALUE!</v>
      </c>
      <c r="AA545" s="14" t="e">
        <f t="shared" ca="1" si="214"/>
        <v>#VALUE!</v>
      </c>
      <c r="AB545" s="14" t="e">
        <f t="shared" ca="1" si="215"/>
        <v>#VALUE!</v>
      </c>
      <c r="AC545" s="14" t="e">
        <f t="shared" ca="1" si="216"/>
        <v>#VALUE!</v>
      </c>
      <c r="AD545" s="8" t="e">
        <f t="shared" ca="1" si="217"/>
        <v>#VALUE!</v>
      </c>
      <c r="AE545" s="8" t="e">
        <f t="shared" ca="1" si="218"/>
        <v>#VALUE!</v>
      </c>
      <c r="AF545" s="8" t="e">
        <f t="shared" ca="1" si="219"/>
        <v>#VALUE!</v>
      </c>
    </row>
    <row r="546" spans="1:32" x14ac:dyDescent="0.3">
      <c r="A546" s="35">
        <f>IF(Замеры!B542=0, " ", Замеры!B542)</f>
        <v>539</v>
      </c>
      <c r="B546" s="49" t="str">
        <f>Замеры!G542</f>
        <v xml:space="preserve">Группа от QF </v>
      </c>
      <c r="C546" s="49" t="str">
        <f>IF(Замеры!J542=0, " ", Замеры!J542)</f>
        <v xml:space="preserve"> </v>
      </c>
      <c r="D546" s="49" t="str">
        <f>IF(O546=0, " ", CONCATENATE(Замеры!T542,Замеры!U542,Замеры!V542,Замеры!W542,Замеры!AB542))</f>
        <v xml:space="preserve"> </v>
      </c>
      <c r="E546" s="49" t="str">
        <f>IF(Замеры!L542=0, " ", Замеры!L542)</f>
        <v xml:space="preserve"> </v>
      </c>
      <c r="F546" s="49" t="e">
        <f t="shared" si="202"/>
        <v>#VALUE!</v>
      </c>
      <c r="G546" s="51" t="str">
        <f t="shared" si="203"/>
        <v>-</v>
      </c>
      <c r="H546" s="52" t="str">
        <f t="shared" si="204"/>
        <v>-</v>
      </c>
      <c r="I546" s="51" t="str">
        <f t="shared" si="205"/>
        <v>-</v>
      </c>
      <c r="J546" s="29" t="str">
        <f t="shared" si="206"/>
        <v>-</v>
      </c>
      <c r="K546" s="46" t="str">
        <f t="shared" si="207"/>
        <v>-</v>
      </c>
      <c r="L546" s="29" t="str">
        <f t="shared" si="208"/>
        <v>-</v>
      </c>
      <c r="M546" s="29" t="str">
        <f t="shared" si="209"/>
        <v xml:space="preserve"> </v>
      </c>
      <c r="N546" s="29" t="str">
        <f t="shared" ca="1" si="210"/>
        <v xml:space="preserve"> </v>
      </c>
      <c r="O546" s="8">
        <f>Замеры!R542</f>
        <v>0</v>
      </c>
      <c r="P546" s="8" t="b">
        <f t="shared" si="198"/>
        <v>1</v>
      </c>
      <c r="Q546" s="8" t="b">
        <f t="shared" si="199"/>
        <v>1</v>
      </c>
      <c r="R546" s="8" t="b">
        <f t="shared" si="200"/>
        <v>1</v>
      </c>
      <c r="S546" s="8" t="s">
        <v>72</v>
      </c>
      <c r="T546" s="8" t="e">
        <f t="shared" si="211"/>
        <v>#VALUE!</v>
      </c>
      <c r="U546" s="12" t="s">
        <v>72</v>
      </c>
      <c r="V546" s="8" t="e">
        <f t="shared" si="212"/>
        <v>#VALUE!</v>
      </c>
      <c r="X546" s="13" t="str">
        <f t="shared" si="201"/>
        <v xml:space="preserve"> </v>
      </c>
      <c r="Y546" s="8" t="e">
        <f t="shared" si="213"/>
        <v>#VALUE!</v>
      </c>
      <c r="AA546" s="14" t="e">
        <f t="shared" ca="1" si="214"/>
        <v>#VALUE!</v>
      </c>
      <c r="AB546" s="14" t="e">
        <f t="shared" ca="1" si="215"/>
        <v>#VALUE!</v>
      </c>
      <c r="AC546" s="14" t="e">
        <f t="shared" ca="1" si="216"/>
        <v>#VALUE!</v>
      </c>
      <c r="AD546" s="8" t="e">
        <f t="shared" ca="1" si="217"/>
        <v>#VALUE!</v>
      </c>
      <c r="AE546" s="8" t="e">
        <f t="shared" ca="1" si="218"/>
        <v>#VALUE!</v>
      </c>
      <c r="AF546" s="8" t="e">
        <f t="shared" ca="1" si="219"/>
        <v>#VALUE!</v>
      </c>
    </row>
    <row r="547" spans="1:32" x14ac:dyDescent="0.3">
      <c r="A547" s="35">
        <f>IF(Замеры!B543=0, " ", Замеры!B543)</f>
        <v>540</v>
      </c>
      <c r="B547" s="49" t="str">
        <f>Замеры!G543</f>
        <v xml:space="preserve">Группа от QF </v>
      </c>
      <c r="C547" s="49" t="str">
        <f>IF(Замеры!J543=0, " ", Замеры!J543)</f>
        <v xml:space="preserve"> </v>
      </c>
      <c r="D547" s="49" t="str">
        <f>IF(O547=0, " ", CONCATENATE(Замеры!T543,Замеры!U543,Замеры!V543,Замеры!W543,Замеры!AB543))</f>
        <v xml:space="preserve"> </v>
      </c>
      <c r="E547" s="49" t="str">
        <f>IF(Замеры!L543=0, " ", Замеры!L543)</f>
        <v xml:space="preserve"> </v>
      </c>
      <c r="F547" s="49" t="e">
        <f t="shared" si="202"/>
        <v>#VALUE!</v>
      </c>
      <c r="G547" s="51" t="str">
        <f t="shared" si="203"/>
        <v>-</v>
      </c>
      <c r="H547" s="52" t="str">
        <f t="shared" si="204"/>
        <v>-</v>
      </c>
      <c r="I547" s="51" t="str">
        <f t="shared" si="205"/>
        <v>-</v>
      </c>
      <c r="J547" s="29" t="str">
        <f t="shared" si="206"/>
        <v>-</v>
      </c>
      <c r="K547" s="46" t="str">
        <f t="shared" si="207"/>
        <v>-</v>
      </c>
      <c r="L547" s="29" t="str">
        <f t="shared" si="208"/>
        <v>-</v>
      </c>
      <c r="M547" s="29" t="str">
        <f t="shared" si="209"/>
        <v xml:space="preserve"> </v>
      </c>
      <c r="N547" s="29" t="str">
        <f t="shared" ca="1" si="210"/>
        <v xml:space="preserve"> </v>
      </c>
      <c r="O547" s="8">
        <f>Замеры!R543</f>
        <v>0</v>
      </c>
      <c r="P547" s="8" t="b">
        <f t="shared" si="198"/>
        <v>1</v>
      </c>
      <c r="Q547" s="8" t="b">
        <f t="shared" si="199"/>
        <v>1</v>
      </c>
      <c r="R547" s="8" t="b">
        <f t="shared" si="200"/>
        <v>1</v>
      </c>
      <c r="S547" s="8" t="s">
        <v>72</v>
      </c>
      <c r="T547" s="8" t="e">
        <f t="shared" si="211"/>
        <v>#VALUE!</v>
      </c>
      <c r="U547" s="12" t="s">
        <v>72</v>
      </c>
      <c r="V547" s="8" t="e">
        <f t="shared" si="212"/>
        <v>#VALUE!</v>
      </c>
      <c r="X547" s="13" t="str">
        <f t="shared" si="201"/>
        <v xml:space="preserve"> </v>
      </c>
      <c r="Y547" s="8" t="e">
        <f t="shared" si="213"/>
        <v>#VALUE!</v>
      </c>
      <c r="AA547" s="14" t="e">
        <f t="shared" ca="1" si="214"/>
        <v>#VALUE!</v>
      </c>
      <c r="AB547" s="14" t="e">
        <f t="shared" ca="1" si="215"/>
        <v>#VALUE!</v>
      </c>
      <c r="AC547" s="14" t="e">
        <f t="shared" ca="1" si="216"/>
        <v>#VALUE!</v>
      </c>
      <c r="AD547" s="8" t="e">
        <f t="shared" ca="1" si="217"/>
        <v>#VALUE!</v>
      </c>
      <c r="AE547" s="8" t="e">
        <f t="shared" ca="1" si="218"/>
        <v>#VALUE!</v>
      </c>
      <c r="AF547" s="8" t="e">
        <f t="shared" ca="1" si="219"/>
        <v>#VALUE!</v>
      </c>
    </row>
    <row r="548" spans="1:32" x14ac:dyDescent="0.3">
      <c r="A548" s="35">
        <f>IF(Замеры!B544=0, " ", Замеры!B544)</f>
        <v>541</v>
      </c>
      <c r="B548" s="49" t="str">
        <f>Замеры!G544</f>
        <v xml:space="preserve">Группа от QF </v>
      </c>
      <c r="C548" s="49" t="str">
        <f>IF(Замеры!J544=0, " ", Замеры!J544)</f>
        <v xml:space="preserve"> </v>
      </c>
      <c r="D548" s="49" t="str">
        <f>IF(O548=0, " ", CONCATENATE(Замеры!T544,Замеры!U544,Замеры!V544,Замеры!W544,Замеры!AB544))</f>
        <v xml:space="preserve"> </v>
      </c>
      <c r="E548" s="49" t="str">
        <f>IF(Замеры!L544=0, " ", Замеры!L544)</f>
        <v xml:space="preserve"> </v>
      </c>
      <c r="F548" s="49" t="e">
        <f t="shared" si="202"/>
        <v>#VALUE!</v>
      </c>
      <c r="G548" s="51" t="str">
        <f t="shared" si="203"/>
        <v>-</v>
      </c>
      <c r="H548" s="52" t="str">
        <f t="shared" si="204"/>
        <v>-</v>
      </c>
      <c r="I548" s="51" t="str">
        <f t="shared" si="205"/>
        <v>-</v>
      </c>
      <c r="J548" s="29" t="str">
        <f t="shared" si="206"/>
        <v>-</v>
      </c>
      <c r="K548" s="46" t="str">
        <f t="shared" si="207"/>
        <v>-</v>
      </c>
      <c r="L548" s="29" t="str">
        <f t="shared" si="208"/>
        <v>-</v>
      </c>
      <c r="M548" s="29" t="str">
        <f t="shared" si="209"/>
        <v xml:space="preserve"> </v>
      </c>
      <c r="N548" s="29" t="str">
        <f t="shared" ca="1" si="210"/>
        <v xml:space="preserve"> </v>
      </c>
      <c r="O548" s="8">
        <f>Замеры!R544</f>
        <v>0</v>
      </c>
      <c r="P548" s="8" t="b">
        <f t="shared" si="198"/>
        <v>1</v>
      </c>
      <c r="Q548" s="8" t="b">
        <f t="shared" si="199"/>
        <v>1</v>
      </c>
      <c r="R548" s="8" t="b">
        <f t="shared" si="200"/>
        <v>1</v>
      </c>
      <c r="S548" s="8" t="s">
        <v>72</v>
      </c>
      <c r="T548" s="8" t="e">
        <f t="shared" si="211"/>
        <v>#VALUE!</v>
      </c>
      <c r="U548" s="12" t="s">
        <v>72</v>
      </c>
      <c r="V548" s="8" t="e">
        <f t="shared" si="212"/>
        <v>#VALUE!</v>
      </c>
      <c r="X548" s="13" t="str">
        <f t="shared" si="201"/>
        <v xml:space="preserve"> </v>
      </c>
      <c r="Y548" s="8" t="e">
        <f t="shared" si="213"/>
        <v>#VALUE!</v>
      </c>
      <c r="AA548" s="14" t="e">
        <f t="shared" ca="1" si="214"/>
        <v>#VALUE!</v>
      </c>
      <c r="AB548" s="14" t="e">
        <f t="shared" ca="1" si="215"/>
        <v>#VALUE!</v>
      </c>
      <c r="AC548" s="14" t="e">
        <f t="shared" ca="1" si="216"/>
        <v>#VALUE!</v>
      </c>
      <c r="AD548" s="8" t="e">
        <f t="shared" ca="1" si="217"/>
        <v>#VALUE!</v>
      </c>
      <c r="AE548" s="8" t="e">
        <f t="shared" ca="1" si="218"/>
        <v>#VALUE!</v>
      </c>
      <c r="AF548" s="8" t="e">
        <f t="shared" ca="1" si="219"/>
        <v>#VALUE!</v>
      </c>
    </row>
    <row r="549" spans="1:32" x14ac:dyDescent="0.3">
      <c r="A549" s="35">
        <f>IF(Замеры!B545=0, " ", Замеры!B545)</f>
        <v>542</v>
      </c>
      <c r="B549" s="49" t="str">
        <f>Замеры!G545</f>
        <v xml:space="preserve">Группа от QF </v>
      </c>
      <c r="C549" s="49" t="str">
        <f>IF(Замеры!J545=0, " ", Замеры!J545)</f>
        <v xml:space="preserve"> </v>
      </c>
      <c r="D549" s="49" t="str">
        <f>IF(O549=0, " ", CONCATENATE(Замеры!T545,Замеры!U545,Замеры!V545,Замеры!W545,Замеры!AB545))</f>
        <v xml:space="preserve"> </v>
      </c>
      <c r="E549" s="49" t="str">
        <f>IF(Замеры!L545=0, " ", Замеры!L545)</f>
        <v xml:space="preserve"> </v>
      </c>
      <c r="F549" s="49" t="e">
        <f t="shared" si="202"/>
        <v>#VALUE!</v>
      </c>
      <c r="G549" s="51" t="str">
        <f t="shared" si="203"/>
        <v>-</v>
      </c>
      <c r="H549" s="52" t="str">
        <f t="shared" si="204"/>
        <v>-</v>
      </c>
      <c r="I549" s="51" t="str">
        <f t="shared" si="205"/>
        <v>-</v>
      </c>
      <c r="J549" s="29" t="str">
        <f t="shared" si="206"/>
        <v>-</v>
      </c>
      <c r="K549" s="46" t="str">
        <f t="shared" si="207"/>
        <v>-</v>
      </c>
      <c r="L549" s="29" t="str">
        <f t="shared" si="208"/>
        <v>-</v>
      </c>
      <c r="M549" s="29" t="str">
        <f t="shared" si="209"/>
        <v xml:space="preserve"> </v>
      </c>
      <c r="N549" s="29" t="str">
        <f t="shared" ca="1" si="210"/>
        <v xml:space="preserve"> </v>
      </c>
      <c r="O549" s="8">
        <f>Замеры!R545</f>
        <v>0</v>
      </c>
      <c r="P549" s="8" t="b">
        <f t="shared" si="198"/>
        <v>1</v>
      </c>
      <c r="Q549" s="8" t="b">
        <f t="shared" si="199"/>
        <v>1</v>
      </c>
      <c r="R549" s="8" t="b">
        <f t="shared" si="200"/>
        <v>1</v>
      </c>
      <c r="S549" s="8" t="s">
        <v>72</v>
      </c>
      <c r="T549" s="8" t="e">
        <f t="shared" si="211"/>
        <v>#VALUE!</v>
      </c>
      <c r="U549" s="12" t="s">
        <v>72</v>
      </c>
      <c r="V549" s="8" t="e">
        <f t="shared" si="212"/>
        <v>#VALUE!</v>
      </c>
      <c r="X549" s="13" t="str">
        <f t="shared" si="201"/>
        <v xml:space="preserve"> </v>
      </c>
      <c r="Y549" s="8" t="e">
        <f t="shared" si="213"/>
        <v>#VALUE!</v>
      </c>
      <c r="AA549" s="14" t="e">
        <f t="shared" ca="1" si="214"/>
        <v>#VALUE!</v>
      </c>
      <c r="AB549" s="14" t="e">
        <f t="shared" ca="1" si="215"/>
        <v>#VALUE!</v>
      </c>
      <c r="AC549" s="14" t="e">
        <f t="shared" ca="1" si="216"/>
        <v>#VALUE!</v>
      </c>
      <c r="AD549" s="8" t="e">
        <f t="shared" ca="1" si="217"/>
        <v>#VALUE!</v>
      </c>
      <c r="AE549" s="8" t="e">
        <f t="shared" ca="1" si="218"/>
        <v>#VALUE!</v>
      </c>
      <c r="AF549" s="8" t="e">
        <f t="shared" ca="1" si="219"/>
        <v>#VALUE!</v>
      </c>
    </row>
    <row r="550" spans="1:32" x14ac:dyDescent="0.3">
      <c r="A550" s="35">
        <f>IF(Замеры!B546=0, " ", Замеры!B546)</f>
        <v>543</v>
      </c>
      <c r="B550" s="49" t="str">
        <f>Замеры!G546</f>
        <v xml:space="preserve">Группа от QF </v>
      </c>
      <c r="C550" s="49" t="str">
        <f>IF(Замеры!J546=0, " ", Замеры!J546)</f>
        <v xml:space="preserve"> </v>
      </c>
      <c r="D550" s="49" t="str">
        <f>IF(O550=0, " ", CONCATENATE(Замеры!T546,Замеры!U546,Замеры!V546,Замеры!W546,Замеры!AB546))</f>
        <v xml:space="preserve"> </v>
      </c>
      <c r="E550" s="49" t="str">
        <f>IF(Замеры!L546=0, " ", Замеры!L546)</f>
        <v xml:space="preserve"> </v>
      </c>
      <c r="F550" s="49" t="e">
        <f t="shared" si="202"/>
        <v>#VALUE!</v>
      </c>
      <c r="G550" s="51" t="str">
        <f t="shared" si="203"/>
        <v>-</v>
      </c>
      <c r="H550" s="52" t="str">
        <f t="shared" si="204"/>
        <v>-</v>
      </c>
      <c r="I550" s="51" t="str">
        <f t="shared" si="205"/>
        <v>-</v>
      </c>
      <c r="J550" s="29" t="str">
        <f t="shared" si="206"/>
        <v>-</v>
      </c>
      <c r="K550" s="46" t="str">
        <f t="shared" si="207"/>
        <v>-</v>
      </c>
      <c r="L550" s="29" t="str">
        <f t="shared" si="208"/>
        <v>-</v>
      </c>
      <c r="M550" s="29" t="str">
        <f t="shared" si="209"/>
        <v xml:space="preserve"> </v>
      </c>
      <c r="N550" s="29" t="str">
        <f t="shared" ca="1" si="210"/>
        <v xml:space="preserve"> </v>
      </c>
      <c r="O550" s="8">
        <f>Замеры!R546</f>
        <v>0</v>
      </c>
      <c r="P550" s="8" t="b">
        <f t="shared" si="198"/>
        <v>1</v>
      </c>
      <c r="Q550" s="8" t="b">
        <f t="shared" si="199"/>
        <v>1</v>
      </c>
      <c r="R550" s="8" t="b">
        <f t="shared" si="200"/>
        <v>1</v>
      </c>
      <c r="S550" s="8" t="s">
        <v>72</v>
      </c>
      <c r="T550" s="8" t="e">
        <f t="shared" si="211"/>
        <v>#VALUE!</v>
      </c>
      <c r="U550" s="12" t="s">
        <v>72</v>
      </c>
      <c r="V550" s="8" t="e">
        <f t="shared" si="212"/>
        <v>#VALUE!</v>
      </c>
      <c r="X550" s="13" t="str">
        <f t="shared" si="201"/>
        <v xml:space="preserve"> </v>
      </c>
      <c r="Y550" s="8" t="e">
        <f t="shared" si="213"/>
        <v>#VALUE!</v>
      </c>
      <c r="AA550" s="14" t="e">
        <f t="shared" ca="1" si="214"/>
        <v>#VALUE!</v>
      </c>
      <c r="AB550" s="14" t="e">
        <f t="shared" ca="1" si="215"/>
        <v>#VALUE!</v>
      </c>
      <c r="AC550" s="14" t="e">
        <f t="shared" ca="1" si="216"/>
        <v>#VALUE!</v>
      </c>
      <c r="AD550" s="8" t="e">
        <f t="shared" ca="1" si="217"/>
        <v>#VALUE!</v>
      </c>
      <c r="AE550" s="8" t="e">
        <f t="shared" ca="1" si="218"/>
        <v>#VALUE!</v>
      </c>
      <c r="AF550" s="8" t="e">
        <f t="shared" ca="1" si="219"/>
        <v>#VALUE!</v>
      </c>
    </row>
    <row r="551" spans="1:32" x14ac:dyDescent="0.3">
      <c r="A551" s="35">
        <f>IF(Замеры!B547=0, " ", Замеры!B547)</f>
        <v>544</v>
      </c>
      <c r="B551" s="49" t="str">
        <f>Замеры!G547</f>
        <v xml:space="preserve">Группа от QF </v>
      </c>
      <c r="C551" s="49" t="str">
        <f>IF(Замеры!J547=0, " ", Замеры!J547)</f>
        <v xml:space="preserve"> </v>
      </c>
      <c r="D551" s="49" t="str">
        <f>IF(O551=0, " ", CONCATENATE(Замеры!T547,Замеры!U547,Замеры!V547,Замеры!W547,Замеры!AB547))</f>
        <v xml:space="preserve"> </v>
      </c>
      <c r="E551" s="49" t="str">
        <f>IF(Замеры!L547=0, " ", Замеры!L547)</f>
        <v xml:space="preserve"> </v>
      </c>
      <c r="F551" s="49" t="e">
        <f t="shared" si="202"/>
        <v>#VALUE!</v>
      </c>
      <c r="G551" s="51" t="str">
        <f t="shared" si="203"/>
        <v>-</v>
      </c>
      <c r="H551" s="52" t="str">
        <f t="shared" si="204"/>
        <v>-</v>
      </c>
      <c r="I551" s="51" t="str">
        <f t="shared" si="205"/>
        <v>-</v>
      </c>
      <c r="J551" s="29" t="str">
        <f t="shared" si="206"/>
        <v>-</v>
      </c>
      <c r="K551" s="46" t="str">
        <f t="shared" si="207"/>
        <v>-</v>
      </c>
      <c r="L551" s="29" t="str">
        <f t="shared" si="208"/>
        <v>-</v>
      </c>
      <c r="M551" s="29" t="str">
        <f t="shared" si="209"/>
        <v xml:space="preserve"> </v>
      </c>
      <c r="N551" s="29" t="str">
        <f t="shared" ca="1" si="210"/>
        <v xml:space="preserve"> </v>
      </c>
      <c r="O551" s="8">
        <f>Замеры!R547</f>
        <v>0</v>
      </c>
      <c r="P551" s="8" t="b">
        <f t="shared" si="198"/>
        <v>1</v>
      </c>
      <c r="Q551" s="8" t="b">
        <f t="shared" si="199"/>
        <v>1</v>
      </c>
      <c r="R551" s="8" t="b">
        <f t="shared" si="200"/>
        <v>1</v>
      </c>
      <c r="S551" s="8" t="s">
        <v>72</v>
      </c>
      <c r="T551" s="8" t="e">
        <f t="shared" si="211"/>
        <v>#VALUE!</v>
      </c>
      <c r="U551" s="12" t="s">
        <v>72</v>
      </c>
      <c r="V551" s="8" t="e">
        <f t="shared" si="212"/>
        <v>#VALUE!</v>
      </c>
      <c r="X551" s="13" t="str">
        <f t="shared" si="201"/>
        <v xml:space="preserve"> </v>
      </c>
      <c r="Y551" s="8" t="e">
        <f t="shared" si="213"/>
        <v>#VALUE!</v>
      </c>
      <c r="AA551" s="14" t="e">
        <f t="shared" ca="1" si="214"/>
        <v>#VALUE!</v>
      </c>
      <c r="AB551" s="14" t="e">
        <f t="shared" ca="1" si="215"/>
        <v>#VALUE!</v>
      </c>
      <c r="AC551" s="14" t="e">
        <f t="shared" ca="1" si="216"/>
        <v>#VALUE!</v>
      </c>
      <c r="AD551" s="8" t="e">
        <f t="shared" ca="1" si="217"/>
        <v>#VALUE!</v>
      </c>
      <c r="AE551" s="8" t="e">
        <f t="shared" ca="1" si="218"/>
        <v>#VALUE!</v>
      </c>
      <c r="AF551" s="8" t="e">
        <f t="shared" ca="1" si="219"/>
        <v>#VALUE!</v>
      </c>
    </row>
    <row r="552" spans="1:32" x14ac:dyDescent="0.3">
      <c r="A552" s="35">
        <f>IF(Замеры!B548=0, " ", Замеры!B548)</f>
        <v>545</v>
      </c>
      <c r="B552" s="49" t="str">
        <f>Замеры!G548</f>
        <v xml:space="preserve">Группа от QF </v>
      </c>
      <c r="C552" s="49" t="str">
        <f>IF(Замеры!J548=0, " ", Замеры!J548)</f>
        <v xml:space="preserve"> </v>
      </c>
      <c r="D552" s="49" t="str">
        <f>IF(O552=0, " ", CONCATENATE(Замеры!T548,Замеры!U548,Замеры!V548,Замеры!W548,Замеры!AB548))</f>
        <v xml:space="preserve"> </v>
      </c>
      <c r="E552" s="49" t="str">
        <f>IF(Замеры!L548=0, " ", Замеры!L548)</f>
        <v xml:space="preserve"> </v>
      </c>
      <c r="F552" s="49" t="e">
        <f t="shared" si="202"/>
        <v>#VALUE!</v>
      </c>
      <c r="G552" s="51" t="str">
        <f t="shared" si="203"/>
        <v>-</v>
      </c>
      <c r="H552" s="52" t="str">
        <f t="shared" si="204"/>
        <v>-</v>
      </c>
      <c r="I552" s="51" t="str">
        <f t="shared" si="205"/>
        <v>-</v>
      </c>
      <c r="J552" s="29" t="str">
        <f t="shared" si="206"/>
        <v>-</v>
      </c>
      <c r="K552" s="46" t="str">
        <f t="shared" si="207"/>
        <v>-</v>
      </c>
      <c r="L552" s="29" t="str">
        <f t="shared" si="208"/>
        <v>-</v>
      </c>
      <c r="M552" s="29" t="str">
        <f t="shared" si="209"/>
        <v xml:space="preserve"> </v>
      </c>
      <c r="N552" s="29" t="str">
        <f t="shared" ca="1" si="210"/>
        <v xml:space="preserve"> </v>
      </c>
      <c r="O552" s="8">
        <f>Замеры!R548</f>
        <v>0</v>
      </c>
      <c r="P552" s="8" t="b">
        <f t="shared" si="198"/>
        <v>1</v>
      </c>
      <c r="Q552" s="8" t="b">
        <f t="shared" si="199"/>
        <v>1</v>
      </c>
      <c r="R552" s="8" t="b">
        <f t="shared" si="200"/>
        <v>1</v>
      </c>
      <c r="S552" s="8" t="s">
        <v>72</v>
      </c>
      <c r="T552" s="8" t="e">
        <f t="shared" si="211"/>
        <v>#VALUE!</v>
      </c>
      <c r="U552" s="12" t="s">
        <v>72</v>
      </c>
      <c r="V552" s="8" t="e">
        <f t="shared" si="212"/>
        <v>#VALUE!</v>
      </c>
      <c r="X552" s="13" t="str">
        <f t="shared" si="201"/>
        <v xml:space="preserve"> </v>
      </c>
      <c r="Y552" s="8" t="e">
        <f t="shared" si="213"/>
        <v>#VALUE!</v>
      </c>
      <c r="AA552" s="14" t="e">
        <f t="shared" ca="1" si="214"/>
        <v>#VALUE!</v>
      </c>
      <c r="AB552" s="14" t="e">
        <f t="shared" ca="1" si="215"/>
        <v>#VALUE!</v>
      </c>
      <c r="AC552" s="14" t="e">
        <f t="shared" ca="1" si="216"/>
        <v>#VALUE!</v>
      </c>
      <c r="AD552" s="8" t="e">
        <f t="shared" ca="1" si="217"/>
        <v>#VALUE!</v>
      </c>
      <c r="AE552" s="8" t="e">
        <f t="shared" ca="1" si="218"/>
        <v>#VALUE!</v>
      </c>
      <c r="AF552" s="8" t="e">
        <f t="shared" ca="1" si="219"/>
        <v>#VALUE!</v>
      </c>
    </row>
    <row r="553" spans="1:32" x14ac:dyDescent="0.3">
      <c r="A553" s="35">
        <f>IF(Замеры!B549=0, " ", Замеры!B549)</f>
        <v>546</v>
      </c>
      <c r="B553" s="49" t="str">
        <f>Замеры!G549</f>
        <v xml:space="preserve">Группа от QF </v>
      </c>
      <c r="C553" s="49" t="str">
        <f>IF(Замеры!J549=0, " ", Замеры!J549)</f>
        <v xml:space="preserve"> </v>
      </c>
      <c r="D553" s="49" t="str">
        <f>IF(O553=0, " ", CONCATENATE(Замеры!T549,Замеры!U549,Замеры!V549,Замеры!W549,Замеры!AB549))</f>
        <v xml:space="preserve"> </v>
      </c>
      <c r="E553" s="49" t="str">
        <f>IF(Замеры!L549=0, " ", Замеры!L549)</f>
        <v xml:space="preserve"> </v>
      </c>
      <c r="F553" s="49" t="e">
        <f t="shared" si="202"/>
        <v>#VALUE!</v>
      </c>
      <c r="G553" s="51" t="str">
        <f t="shared" si="203"/>
        <v>-</v>
      </c>
      <c r="H553" s="52" t="str">
        <f t="shared" si="204"/>
        <v>-</v>
      </c>
      <c r="I553" s="51" t="str">
        <f t="shared" si="205"/>
        <v>-</v>
      </c>
      <c r="J553" s="29" t="str">
        <f t="shared" si="206"/>
        <v>-</v>
      </c>
      <c r="K553" s="46" t="str">
        <f t="shared" si="207"/>
        <v>-</v>
      </c>
      <c r="L553" s="29" t="str">
        <f t="shared" si="208"/>
        <v>-</v>
      </c>
      <c r="M553" s="29" t="str">
        <f t="shared" si="209"/>
        <v xml:space="preserve"> </v>
      </c>
      <c r="N553" s="29" t="str">
        <f t="shared" ca="1" si="210"/>
        <v xml:space="preserve"> </v>
      </c>
      <c r="O553" s="8">
        <f>Замеры!R549</f>
        <v>0</v>
      </c>
      <c r="P553" s="8" t="b">
        <f t="shared" si="198"/>
        <v>1</v>
      </c>
      <c r="Q553" s="8" t="b">
        <f t="shared" si="199"/>
        <v>1</v>
      </c>
      <c r="R553" s="8" t="b">
        <f t="shared" si="200"/>
        <v>1</v>
      </c>
      <c r="S553" s="8" t="s">
        <v>72</v>
      </c>
      <c r="T553" s="8" t="e">
        <f t="shared" si="211"/>
        <v>#VALUE!</v>
      </c>
      <c r="U553" s="12" t="s">
        <v>72</v>
      </c>
      <c r="V553" s="8" t="e">
        <f t="shared" si="212"/>
        <v>#VALUE!</v>
      </c>
      <c r="X553" s="13" t="str">
        <f t="shared" si="201"/>
        <v xml:space="preserve"> </v>
      </c>
      <c r="Y553" s="8" t="e">
        <f t="shared" si="213"/>
        <v>#VALUE!</v>
      </c>
      <c r="AA553" s="14" t="e">
        <f t="shared" ca="1" si="214"/>
        <v>#VALUE!</v>
      </c>
      <c r="AB553" s="14" t="e">
        <f t="shared" ca="1" si="215"/>
        <v>#VALUE!</v>
      </c>
      <c r="AC553" s="14" t="e">
        <f t="shared" ca="1" si="216"/>
        <v>#VALUE!</v>
      </c>
      <c r="AD553" s="8" t="e">
        <f t="shared" ca="1" si="217"/>
        <v>#VALUE!</v>
      </c>
      <c r="AE553" s="8" t="e">
        <f t="shared" ca="1" si="218"/>
        <v>#VALUE!</v>
      </c>
      <c r="AF553" s="8" t="e">
        <f t="shared" ca="1" si="219"/>
        <v>#VALUE!</v>
      </c>
    </row>
    <row r="554" spans="1:32" x14ac:dyDescent="0.3">
      <c r="A554" s="35">
        <f>IF(Замеры!B550=0, " ", Замеры!B550)</f>
        <v>547</v>
      </c>
      <c r="B554" s="49" t="str">
        <f>Замеры!G550</f>
        <v xml:space="preserve">Группа от QF </v>
      </c>
      <c r="C554" s="49" t="str">
        <f>IF(Замеры!J550=0, " ", Замеры!J550)</f>
        <v xml:space="preserve"> </v>
      </c>
      <c r="D554" s="49" t="str">
        <f>IF(O554=0, " ", CONCATENATE(Замеры!T550,Замеры!U550,Замеры!V550,Замеры!W550,Замеры!AB550))</f>
        <v xml:space="preserve"> </v>
      </c>
      <c r="E554" s="49" t="str">
        <f>IF(Замеры!L550=0, " ", Замеры!L550)</f>
        <v xml:space="preserve"> </v>
      </c>
      <c r="F554" s="49" t="e">
        <f t="shared" si="202"/>
        <v>#VALUE!</v>
      </c>
      <c r="G554" s="51" t="str">
        <f t="shared" si="203"/>
        <v>-</v>
      </c>
      <c r="H554" s="52" t="str">
        <f t="shared" si="204"/>
        <v>-</v>
      </c>
      <c r="I554" s="51" t="str">
        <f t="shared" si="205"/>
        <v>-</v>
      </c>
      <c r="J554" s="29" t="str">
        <f t="shared" si="206"/>
        <v>-</v>
      </c>
      <c r="K554" s="46" t="str">
        <f t="shared" si="207"/>
        <v>-</v>
      </c>
      <c r="L554" s="29" t="str">
        <f t="shared" si="208"/>
        <v>-</v>
      </c>
      <c r="M554" s="29" t="str">
        <f t="shared" si="209"/>
        <v xml:space="preserve"> </v>
      </c>
      <c r="N554" s="29" t="str">
        <f t="shared" ca="1" si="210"/>
        <v xml:space="preserve"> </v>
      </c>
      <c r="O554" s="8">
        <f>Замеры!R550</f>
        <v>0</v>
      </c>
      <c r="P554" s="8" t="b">
        <f t="shared" si="198"/>
        <v>1</v>
      </c>
      <c r="Q554" s="8" t="b">
        <f t="shared" si="199"/>
        <v>1</v>
      </c>
      <c r="R554" s="8" t="b">
        <f t="shared" si="200"/>
        <v>1</v>
      </c>
      <c r="S554" s="8" t="s">
        <v>72</v>
      </c>
      <c r="T554" s="8" t="e">
        <f t="shared" si="211"/>
        <v>#VALUE!</v>
      </c>
      <c r="U554" s="12" t="s">
        <v>72</v>
      </c>
      <c r="V554" s="8" t="e">
        <f t="shared" si="212"/>
        <v>#VALUE!</v>
      </c>
      <c r="X554" s="13" t="str">
        <f t="shared" si="201"/>
        <v xml:space="preserve"> </v>
      </c>
      <c r="Y554" s="8" t="e">
        <f t="shared" si="213"/>
        <v>#VALUE!</v>
      </c>
      <c r="AA554" s="14" t="e">
        <f t="shared" ca="1" si="214"/>
        <v>#VALUE!</v>
      </c>
      <c r="AB554" s="14" t="e">
        <f t="shared" ca="1" si="215"/>
        <v>#VALUE!</v>
      </c>
      <c r="AC554" s="14" t="e">
        <f t="shared" ca="1" si="216"/>
        <v>#VALUE!</v>
      </c>
      <c r="AD554" s="8" t="e">
        <f t="shared" ca="1" si="217"/>
        <v>#VALUE!</v>
      </c>
      <c r="AE554" s="8" t="e">
        <f t="shared" ca="1" si="218"/>
        <v>#VALUE!</v>
      </c>
      <c r="AF554" s="8" t="e">
        <f t="shared" ca="1" si="219"/>
        <v>#VALUE!</v>
      </c>
    </row>
    <row r="555" spans="1:32" x14ac:dyDescent="0.3">
      <c r="A555" s="35">
        <f>IF(Замеры!B551=0, " ", Замеры!B551)</f>
        <v>548</v>
      </c>
      <c r="B555" s="49" t="str">
        <f>Замеры!G551</f>
        <v xml:space="preserve">Группа от QF </v>
      </c>
      <c r="C555" s="49" t="str">
        <f>IF(Замеры!J551=0, " ", Замеры!J551)</f>
        <v xml:space="preserve"> </v>
      </c>
      <c r="D555" s="49" t="str">
        <f>IF(O555=0, " ", CONCATENATE(Замеры!T551,Замеры!U551,Замеры!V551,Замеры!W551,Замеры!AB551))</f>
        <v xml:space="preserve"> </v>
      </c>
      <c r="E555" s="49" t="str">
        <f>IF(Замеры!L551=0, " ", Замеры!L551)</f>
        <v xml:space="preserve"> </v>
      </c>
      <c r="F555" s="49" t="e">
        <f t="shared" si="202"/>
        <v>#VALUE!</v>
      </c>
      <c r="G555" s="51" t="str">
        <f t="shared" si="203"/>
        <v>-</v>
      </c>
      <c r="H555" s="52" t="str">
        <f t="shared" si="204"/>
        <v>-</v>
      </c>
      <c r="I555" s="51" t="str">
        <f t="shared" si="205"/>
        <v>-</v>
      </c>
      <c r="J555" s="29" t="str">
        <f t="shared" si="206"/>
        <v>-</v>
      </c>
      <c r="K555" s="46" t="str">
        <f t="shared" si="207"/>
        <v>-</v>
      </c>
      <c r="L555" s="29" t="str">
        <f t="shared" si="208"/>
        <v>-</v>
      </c>
      <c r="M555" s="29" t="str">
        <f t="shared" si="209"/>
        <v xml:space="preserve"> </v>
      </c>
      <c r="N555" s="29" t="str">
        <f t="shared" ca="1" si="210"/>
        <v xml:space="preserve"> </v>
      </c>
      <c r="O555" s="8">
        <f>Замеры!R551</f>
        <v>0</v>
      </c>
      <c r="P555" s="8" t="b">
        <f t="shared" si="198"/>
        <v>1</v>
      </c>
      <c r="Q555" s="8" t="b">
        <f t="shared" si="199"/>
        <v>1</v>
      </c>
      <c r="R555" s="8" t="b">
        <f t="shared" si="200"/>
        <v>1</v>
      </c>
      <c r="S555" s="8" t="s">
        <v>72</v>
      </c>
      <c r="T555" s="8" t="e">
        <f t="shared" si="211"/>
        <v>#VALUE!</v>
      </c>
      <c r="U555" s="12" t="s">
        <v>72</v>
      </c>
      <c r="V555" s="8" t="e">
        <f t="shared" si="212"/>
        <v>#VALUE!</v>
      </c>
      <c r="X555" s="13" t="str">
        <f t="shared" si="201"/>
        <v xml:space="preserve"> </v>
      </c>
      <c r="Y555" s="8" t="e">
        <f t="shared" si="213"/>
        <v>#VALUE!</v>
      </c>
      <c r="AA555" s="14" t="e">
        <f t="shared" ca="1" si="214"/>
        <v>#VALUE!</v>
      </c>
      <c r="AB555" s="14" t="e">
        <f t="shared" ca="1" si="215"/>
        <v>#VALUE!</v>
      </c>
      <c r="AC555" s="14" t="e">
        <f t="shared" ca="1" si="216"/>
        <v>#VALUE!</v>
      </c>
      <c r="AD555" s="8" t="e">
        <f t="shared" ca="1" si="217"/>
        <v>#VALUE!</v>
      </c>
      <c r="AE555" s="8" t="e">
        <f t="shared" ca="1" si="218"/>
        <v>#VALUE!</v>
      </c>
      <c r="AF555" s="8" t="e">
        <f t="shared" ca="1" si="219"/>
        <v>#VALUE!</v>
      </c>
    </row>
    <row r="556" spans="1:32" x14ac:dyDescent="0.3">
      <c r="A556" s="35">
        <f>IF(Замеры!B552=0, " ", Замеры!B552)</f>
        <v>549</v>
      </c>
      <c r="B556" s="49" t="str">
        <f>Замеры!G552</f>
        <v xml:space="preserve">Группа от QF </v>
      </c>
      <c r="C556" s="49" t="str">
        <f>IF(Замеры!J552=0, " ", Замеры!J552)</f>
        <v xml:space="preserve"> </v>
      </c>
      <c r="D556" s="49" t="str">
        <f>IF(O556=0, " ", CONCATENATE(Замеры!T552,Замеры!U552,Замеры!V552,Замеры!W552,Замеры!AB552))</f>
        <v xml:space="preserve"> </v>
      </c>
      <c r="E556" s="49" t="str">
        <f>IF(Замеры!L552=0, " ", Замеры!L552)</f>
        <v xml:space="preserve"> </v>
      </c>
      <c r="F556" s="49" t="e">
        <f t="shared" si="202"/>
        <v>#VALUE!</v>
      </c>
      <c r="G556" s="51" t="str">
        <f t="shared" si="203"/>
        <v>-</v>
      </c>
      <c r="H556" s="52" t="str">
        <f t="shared" si="204"/>
        <v>-</v>
      </c>
      <c r="I556" s="51" t="str">
        <f t="shared" si="205"/>
        <v>-</v>
      </c>
      <c r="J556" s="29" t="str">
        <f t="shared" si="206"/>
        <v>-</v>
      </c>
      <c r="K556" s="46" t="str">
        <f t="shared" si="207"/>
        <v>-</v>
      </c>
      <c r="L556" s="29" t="str">
        <f t="shared" si="208"/>
        <v>-</v>
      </c>
      <c r="M556" s="29" t="str">
        <f t="shared" si="209"/>
        <v xml:space="preserve"> </v>
      </c>
      <c r="N556" s="29" t="str">
        <f t="shared" ca="1" si="210"/>
        <v xml:space="preserve"> </v>
      </c>
      <c r="O556" s="8">
        <f>Замеры!R552</f>
        <v>0</v>
      </c>
      <c r="P556" s="8" t="b">
        <f t="shared" si="198"/>
        <v>1</v>
      </c>
      <c r="Q556" s="8" t="b">
        <f t="shared" si="199"/>
        <v>1</v>
      </c>
      <c r="R556" s="8" t="b">
        <f t="shared" si="200"/>
        <v>1</v>
      </c>
      <c r="S556" s="8" t="s">
        <v>72</v>
      </c>
      <c r="T556" s="8" t="e">
        <f t="shared" si="211"/>
        <v>#VALUE!</v>
      </c>
      <c r="U556" s="12" t="s">
        <v>72</v>
      </c>
      <c r="V556" s="8" t="e">
        <f t="shared" si="212"/>
        <v>#VALUE!</v>
      </c>
      <c r="X556" s="13" t="str">
        <f t="shared" si="201"/>
        <v xml:space="preserve"> </v>
      </c>
      <c r="Y556" s="8" t="e">
        <f t="shared" si="213"/>
        <v>#VALUE!</v>
      </c>
      <c r="AA556" s="14" t="e">
        <f t="shared" ca="1" si="214"/>
        <v>#VALUE!</v>
      </c>
      <c r="AB556" s="14" t="e">
        <f t="shared" ca="1" si="215"/>
        <v>#VALUE!</v>
      </c>
      <c r="AC556" s="14" t="e">
        <f t="shared" ca="1" si="216"/>
        <v>#VALUE!</v>
      </c>
      <c r="AD556" s="8" t="e">
        <f t="shared" ca="1" si="217"/>
        <v>#VALUE!</v>
      </c>
      <c r="AE556" s="8" t="e">
        <f t="shared" ca="1" si="218"/>
        <v>#VALUE!</v>
      </c>
      <c r="AF556" s="8" t="e">
        <f t="shared" ca="1" si="219"/>
        <v>#VALUE!</v>
      </c>
    </row>
    <row r="557" spans="1:32" x14ac:dyDescent="0.3">
      <c r="A557" s="35">
        <f>IF(Замеры!B553=0, " ", Замеры!B553)</f>
        <v>550</v>
      </c>
      <c r="B557" s="49" t="str">
        <f>Замеры!G553</f>
        <v xml:space="preserve">Группа от QF </v>
      </c>
      <c r="C557" s="49" t="str">
        <f>IF(Замеры!J553=0, " ", Замеры!J553)</f>
        <v xml:space="preserve"> </v>
      </c>
      <c r="D557" s="49" t="str">
        <f>IF(O557=0, " ", CONCATENATE(Замеры!T553,Замеры!U553,Замеры!V553,Замеры!W553,Замеры!AB553))</f>
        <v xml:space="preserve"> </v>
      </c>
      <c r="E557" s="49" t="str">
        <f>IF(Замеры!L553=0, " ", Замеры!L553)</f>
        <v xml:space="preserve"> </v>
      </c>
      <c r="F557" s="49" t="e">
        <f t="shared" si="202"/>
        <v>#VALUE!</v>
      </c>
      <c r="G557" s="51" t="str">
        <f t="shared" si="203"/>
        <v>-</v>
      </c>
      <c r="H557" s="52" t="str">
        <f t="shared" si="204"/>
        <v>-</v>
      </c>
      <c r="I557" s="51" t="str">
        <f t="shared" si="205"/>
        <v>-</v>
      </c>
      <c r="J557" s="29" t="str">
        <f t="shared" si="206"/>
        <v>-</v>
      </c>
      <c r="K557" s="46" t="str">
        <f t="shared" si="207"/>
        <v>-</v>
      </c>
      <c r="L557" s="29" t="str">
        <f t="shared" si="208"/>
        <v>-</v>
      </c>
      <c r="M557" s="29" t="str">
        <f t="shared" si="209"/>
        <v xml:space="preserve"> </v>
      </c>
      <c r="N557" s="29" t="str">
        <f t="shared" ca="1" si="210"/>
        <v xml:space="preserve"> </v>
      </c>
      <c r="O557" s="8">
        <f>Замеры!R553</f>
        <v>0</v>
      </c>
      <c r="P557" s="8" t="b">
        <f t="shared" si="198"/>
        <v>1</v>
      </c>
      <c r="Q557" s="8" t="b">
        <f t="shared" si="199"/>
        <v>1</v>
      </c>
      <c r="R557" s="8" t="b">
        <f t="shared" si="200"/>
        <v>1</v>
      </c>
      <c r="S557" s="8" t="s">
        <v>72</v>
      </c>
      <c r="T557" s="8" t="e">
        <f t="shared" si="211"/>
        <v>#VALUE!</v>
      </c>
      <c r="U557" s="12" t="s">
        <v>72</v>
      </c>
      <c r="V557" s="8" t="e">
        <f t="shared" si="212"/>
        <v>#VALUE!</v>
      </c>
      <c r="X557" s="13" t="str">
        <f t="shared" si="201"/>
        <v xml:space="preserve"> </v>
      </c>
      <c r="Y557" s="8" t="e">
        <f t="shared" si="213"/>
        <v>#VALUE!</v>
      </c>
      <c r="AA557" s="14" t="e">
        <f t="shared" ca="1" si="214"/>
        <v>#VALUE!</v>
      </c>
      <c r="AB557" s="14" t="e">
        <f t="shared" ca="1" si="215"/>
        <v>#VALUE!</v>
      </c>
      <c r="AC557" s="14" t="e">
        <f t="shared" ca="1" si="216"/>
        <v>#VALUE!</v>
      </c>
      <c r="AD557" s="8" t="e">
        <f t="shared" ca="1" si="217"/>
        <v>#VALUE!</v>
      </c>
      <c r="AE557" s="8" t="e">
        <f t="shared" ca="1" si="218"/>
        <v>#VALUE!</v>
      </c>
      <c r="AF557" s="8" t="e">
        <f t="shared" ca="1" si="219"/>
        <v>#VALUE!</v>
      </c>
    </row>
    <row r="558" spans="1:32" x14ac:dyDescent="0.3">
      <c r="A558" s="35">
        <f>IF(Замеры!B554=0, " ", Замеры!B554)</f>
        <v>551</v>
      </c>
      <c r="B558" s="49" t="str">
        <f>Замеры!G554</f>
        <v xml:space="preserve">Группа от QF </v>
      </c>
      <c r="C558" s="49" t="str">
        <f>IF(Замеры!J554=0, " ", Замеры!J554)</f>
        <v xml:space="preserve"> </v>
      </c>
      <c r="D558" s="49" t="str">
        <f>IF(O558=0, " ", CONCATENATE(Замеры!T554,Замеры!U554,Замеры!V554,Замеры!W554,Замеры!AB554))</f>
        <v xml:space="preserve"> </v>
      </c>
      <c r="E558" s="49" t="str">
        <f>IF(Замеры!L554=0, " ", Замеры!L554)</f>
        <v xml:space="preserve"> </v>
      </c>
      <c r="F558" s="49" t="e">
        <f t="shared" si="202"/>
        <v>#VALUE!</v>
      </c>
      <c r="G558" s="51" t="str">
        <f t="shared" si="203"/>
        <v>-</v>
      </c>
      <c r="H558" s="52" t="str">
        <f t="shared" si="204"/>
        <v>-</v>
      </c>
      <c r="I558" s="51" t="str">
        <f t="shared" si="205"/>
        <v>-</v>
      </c>
      <c r="J558" s="29" t="str">
        <f t="shared" si="206"/>
        <v>-</v>
      </c>
      <c r="K558" s="46" t="str">
        <f t="shared" si="207"/>
        <v>-</v>
      </c>
      <c r="L558" s="29" t="str">
        <f t="shared" si="208"/>
        <v>-</v>
      </c>
      <c r="M558" s="29" t="str">
        <f t="shared" si="209"/>
        <v xml:space="preserve"> </v>
      </c>
      <c r="N558" s="29" t="str">
        <f t="shared" ca="1" si="210"/>
        <v xml:space="preserve"> </v>
      </c>
      <c r="O558" s="8">
        <f>Замеры!R554</f>
        <v>0</v>
      </c>
      <c r="P558" s="8" t="b">
        <f t="shared" si="198"/>
        <v>1</v>
      </c>
      <c r="Q558" s="8" t="b">
        <f t="shared" si="199"/>
        <v>1</v>
      </c>
      <c r="R558" s="8" t="b">
        <f t="shared" si="200"/>
        <v>1</v>
      </c>
      <c r="S558" s="8" t="s">
        <v>72</v>
      </c>
      <c r="T558" s="8" t="e">
        <f t="shared" si="211"/>
        <v>#VALUE!</v>
      </c>
      <c r="U558" s="12" t="s">
        <v>72</v>
      </c>
      <c r="V558" s="8" t="e">
        <f t="shared" si="212"/>
        <v>#VALUE!</v>
      </c>
      <c r="X558" s="13" t="str">
        <f t="shared" si="201"/>
        <v xml:space="preserve"> </v>
      </c>
      <c r="Y558" s="8" t="e">
        <f t="shared" si="213"/>
        <v>#VALUE!</v>
      </c>
      <c r="AA558" s="14" t="e">
        <f t="shared" ca="1" si="214"/>
        <v>#VALUE!</v>
      </c>
      <c r="AB558" s="14" t="e">
        <f t="shared" ca="1" si="215"/>
        <v>#VALUE!</v>
      </c>
      <c r="AC558" s="14" t="e">
        <f t="shared" ca="1" si="216"/>
        <v>#VALUE!</v>
      </c>
      <c r="AD558" s="8" t="e">
        <f t="shared" ca="1" si="217"/>
        <v>#VALUE!</v>
      </c>
      <c r="AE558" s="8" t="e">
        <f t="shared" ca="1" si="218"/>
        <v>#VALUE!</v>
      </c>
      <c r="AF558" s="8" t="e">
        <f t="shared" ca="1" si="219"/>
        <v>#VALUE!</v>
      </c>
    </row>
    <row r="559" spans="1:32" x14ac:dyDescent="0.3">
      <c r="A559" s="35">
        <f>IF(Замеры!B555=0, " ", Замеры!B555)</f>
        <v>552</v>
      </c>
      <c r="B559" s="49" t="str">
        <f>Замеры!G555</f>
        <v xml:space="preserve">Группа от QF </v>
      </c>
      <c r="C559" s="49" t="str">
        <f>IF(Замеры!J555=0, " ", Замеры!J555)</f>
        <v xml:space="preserve"> </v>
      </c>
      <c r="D559" s="49" t="str">
        <f>IF(O559=0, " ", CONCATENATE(Замеры!T555,Замеры!U555,Замеры!V555,Замеры!W555,Замеры!AB555))</f>
        <v xml:space="preserve"> </v>
      </c>
      <c r="E559" s="49" t="str">
        <f>IF(Замеры!L555=0, " ", Замеры!L555)</f>
        <v xml:space="preserve"> </v>
      </c>
      <c r="F559" s="49" t="e">
        <f t="shared" si="202"/>
        <v>#VALUE!</v>
      </c>
      <c r="G559" s="51" t="str">
        <f t="shared" si="203"/>
        <v>-</v>
      </c>
      <c r="H559" s="52" t="str">
        <f t="shared" si="204"/>
        <v>-</v>
      </c>
      <c r="I559" s="51" t="str">
        <f t="shared" si="205"/>
        <v>-</v>
      </c>
      <c r="J559" s="29" t="str">
        <f t="shared" si="206"/>
        <v>-</v>
      </c>
      <c r="K559" s="46" t="str">
        <f t="shared" si="207"/>
        <v>-</v>
      </c>
      <c r="L559" s="29" t="str">
        <f t="shared" si="208"/>
        <v>-</v>
      </c>
      <c r="M559" s="29" t="str">
        <f t="shared" si="209"/>
        <v xml:space="preserve"> </v>
      </c>
      <c r="N559" s="29" t="str">
        <f t="shared" ca="1" si="210"/>
        <v xml:space="preserve"> </v>
      </c>
      <c r="O559" s="8">
        <f>Замеры!R555</f>
        <v>0</v>
      </c>
      <c r="P559" s="8" t="b">
        <f t="shared" si="198"/>
        <v>1</v>
      </c>
      <c r="Q559" s="8" t="b">
        <f t="shared" si="199"/>
        <v>1</v>
      </c>
      <c r="R559" s="8" t="b">
        <f t="shared" si="200"/>
        <v>1</v>
      </c>
      <c r="S559" s="8" t="s">
        <v>72</v>
      </c>
      <c r="T559" s="8" t="e">
        <f t="shared" si="211"/>
        <v>#VALUE!</v>
      </c>
      <c r="U559" s="12" t="s">
        <v>72</v>
      </c>
      <c r="V559" s="8" t="e">
        <f t="shared" si="212"/>
        <v>#VALUE!</v>
      </c>
      <c r="X559" s="13" t="str">
        <f t="shared" si="201"/>
        <v xml:space="preserve"> </v>
      </c>
      <c r="Y559" s="8" t="e">
        <f t="shared" si="213"/>
        <v>#VALUE!</v>
      </c>
      <c r="AA559" s="14" t="e">
        <f t="shared" ca="1" si="214"/>
        <v>#VALUE!</v>
      </c>
      <c r="AB559" s="14" t="e">
        <f t="shared" ca="1" si="215"/>
        <v>#VALUE!</v>
      </c>
      <c r="AC559" s="14" t="e">
        <f t="shared" ca="1" si="216"/>
        <v>#VALUE!</v>
      </c>
      <c r="AD559" s="8" t="e">
        <f t="shared" ca="1" si="217"/>
        <v>#VALUE!</v>
      </c>
      <c r="AE559" s="8" t="e">
        <f t="shared" ca="1" si="218"/>
        <v>#VALUE!</v>
      </c>
      <c r="AF559" s="8" t="e">
        <f t="shared" ca="1" si="219"/>
        <v>#VALUE!</v>
      </c>
    </row>
    <row r="560" spans="1:32" x14ac:dyDescent="0.3">
      <c r="A560" s="35">
        <f>IF(Замеры!B556=0, " ", Замеры!B556)</f>
        <v>553</v>
      </c>
      <c r="B560" s="49" t="str">
        <f>Замеры!G556</f>
        <v xml:space="preserve">Группа от QF </v>
      </c>
      <c r="C560" s="49" t="str">
        <f>IF(Замеры!J556=0, " ", Замеры!J556)</f>
        <v xml:space="preserve"> </v>
      </c>
      <c r="D560" s="49" t="str">
        <f>IF(O560=0, " ", CONCATENATE(Замеры!T556,Замеры!U556,Замеры!V556,Замеры!W556,Замеры!AB556))</f>
        <v xml:space="preserve"> </v>
      </c>
      <c r="E560" s="49" t="str">
        <f>IF(Замеры!L556=0, " ", Замеры!L556)</f>
        <v xml:space="preserve"> </v>
      </c>
      <c r="F560" s="49" t="e">
        <f t="shared" si="202"/>
        <v>#VALUE!</v>
      </c>
      <c r="G560" s="51" t="str">
        <f t="shared" si="203"/>
        <v>-</v>
      </c>
      <c r="H560" s="52" t="str">
        <f t="shared" si="204"/>
        <v>-</v>
      </c>
      <c r="I560" s="51" t="str">
        <f t="shared" si="205"/>
        <v>-</v>
      </c>
      <c r="J560" s="29" t="str">
        <f t="shared" si="206"/>
        <v>-</v>
      </c>
      <c r="K560" s="46" t="str">
        <f t="shared" si="207"/>
        <v>-</v>
      </c>
      <c r="L560" s="29" t="str">
        <f t="shared" si="208"/>
        <v>-</v>
      </c>
      <c r="M560" s="29" t="str">
        <f t="shared" si="209"/>
        <v xml:space="preserve"> </v>
      </c>
      <c r="N560" s="29" t="str">
        <f t="shared" ca="1" si="210"/>
        <v xml:space="preserve"> </v>
      </c>
      <c r="O560" s="8">
        <f>Замеры!R556</f>
        <v>0</v>
      </c>
      <c r="P560" s="8" t="b">
        <f t="shared" si="198"/>
        <v>1</v>
      </c>
      <c r="Q560" s="8" t="b">
        <f t="shared" si="199"/>
        <v>1</v>
      </c>
      <c r="R560" s="8" t="b">
        <f t="shared" si="200"/>
        <v>1</v>
      </c>
      <c r="S560" s="8" t="s">
        <v>72</v>
      </c>
      <c r="T560" s="8" t="e">
        <f t="shared" si="211"/>
        <v>#VALUE!</v>
      </c>
      <c r="U560" s="12" t="s">
        <v>72</v>
      </c>
      <c r="V560" s="8" t="e">
        <f t="shared" si="212"/>
        <v>#VALUE!</v>
      </c>
      <c r="X560" s="13" t="str">
        <f t="shared" si="201"/>
        <v xml:space="preserve"> </v>
      </c>
      <c r="Y560" s="8" t="e">
        <f t="shared" si="213"/>
        <v>#VALUE!</v>
      </c>
      <c r="AA560" s="14" t="e">
        <f t="shared" ca="1" si="214"/>
        <v>#VALUE!</v>
      </c>
      <c r="AB560" s="14" t="e">
        <f t="shared" ca="1" si="215"/>
        <v>#VALUE!</v>
      </c>
      <c r="AC560" s="14" t="e">
        <f t="shared" ca="1" si="216"/>
        <v>#VALUE!</v>
      </c>
      <c r="AD560" s="8" t="e">
        <f t="shared" ca="1" si="217"/>
        <v>#VALUE!</v>
      </c>
      <c r="AE560" s="8" t="e">
        <f t="shared" ca="1" si="218"/>
        <v>#VALUE!</v>
      </c>
      <c r="AF560" s="8" t="e">
        <f t="shared" ca="1" si="219"/>
        <v>#VALUE!</v>
      </c>
    </row>
    <row r="561" spans="1:32" x14ac:dyDescent="0.3">
      <c r="A561" s="35">
        <f>IF(Замеры!B557=0, " ", Замеры!B557)</f>
        <v>554</v>
      </c>
      <c r="B561" s="49" t="str">
        <f>Замеры!G557</f>
        <v xml:space="preserve">Группа от QF </v>
      </c>
      <c r="C561" s="49" t="str">
        <f>IF(Замеры!J557=0, " ", Замеры!J557)</f>
        <v xml:space="preserve"> </v>
      </c>
      <c r="D561" s="49" t="str">
        <f>IF(O561=0, " ", CONCATENATE(Замеры!T557,Замеры!U557,Замеры!V557,Замеры!W557,Замеры!AB557))</f>
        <v xml:space="preserve"> </v>
      </c>
      <c r="E561" s="49" t="str">
        <f>IF(Замеры!L557=0, " ", Замеры!L557)</f>
        <v xml:space="preserve"> </v>
      </c>
      <c r="F561" s="49" t="e">
        <f t="shared" si="202"/>
        <v>#VALUE!</v>
      </c>
      <c r="G561" s="51" t="str">
        <f t="shared" si="203"/>
        <v>-</v>
      </c>
      <c r="H561" s="52" t="str">
        <f t="shared" si="204"/>
        <v>-</v>
      </c>
      <c r="I561" s="51" t="str">
        <f t="shared" si="205"/>
        <v>-</v>
      </c>
      <c r="J561" s="29" t="str">
        <f t="shared" si="206"/>
        <v>-</v>
      </c>
      <c r="K561" s="46" t="str">
        <f t="shared" si="207"/>
        <v>-</v>
      </c>
      <c r="L561" s="29" t="str">
        <f t="shared" si="208"/>
        <v>-</v>
      </c>
      <c r="M561" s="29" t="str">
        <f t="shared" si="209"/>
        <v xml:space="preserve"> </v>
      </c>
      <c r="N561" s="29" t="str">
        <f t="shared" ca="1" si="210"/>
        <v xml:space="preserve"> </v>
      </c>
      <c r="O561" s="8">
        <f>Замеры!R557</f>
        <v>0</v>
      </c>
      <c r="P561" s="8" t="b">
        <f t="shared" si="198"/>
        <v>1</v>
      </c>
      <c r="Q561" s="8" t="b">
        <f t="shared" si="199"/>
        <v>1</v>
      </c>
      <c r="R561" s="8" t="b">
        <f t="shared" si="200"/>
        <v>1</v>
      </c>
      <c r="S561" s="8" t="s">
        <v>72</v>
      </c>
      <c r="T561" s="8" t="e">
        <f t="shared" si="211"/>
        <v>#VALUE!</v>
      </c>
      <c r="U561" s="12" t="s">
        <v>72</v>
      </c>
      <c r="V561" s="8" t="e">
        <f t="shared" si="212"/>
        <v>#VALUE!</v>
      </c>
      <c r="X561" s="13" t="str">
        <f t="shared" si="201"/>
        <v xml:space="preserve"> </v>
      </c>
      <c r="Y561" s="8" t="e">
        <f t="shared" si="213"/>
        <v>#VALUE!</v>
      </c>
      <c r="AA561" s="14" t="e">
        <f t="shared" ca="1" si="214"/>
        <v>#VALUE!</v>
      </c>
      <c r="AB561" s="14" t="e">
        <f t="shared" ca="1" si="215"/>
        <v>#VALUE!</v>
      </c>
      <c r="AC561" s="14" t="e">
        <f t="shared" ca="1" si="216"/>
        <v>#VALUE!</v>
      </c>
      <c r="AD561" s="8" t="e">
        <f t="shared" ca="1" si="217"/>
        <v>#VALUE!</v>
      </c>
      <c r="AE561" s="8" t="e">
        <f t="shared" ca="1" si="218"/>
        <v>#VALUE!</v>
      </c>
      <c r="AF561" s="8" t="e">
        <f t="shared" ca="1" si="219"/>
        <v>#VALUE!</v>
      </c>
    </row>
    <row r="562" spans="1:32" x14ac:dyDescent="0.3">
      <c r="A562" s="35">
        <f>IF(Замеры!B558=0, " ", Замеры!B558)</f>
        <v>555</v>
      </c>
      <c r="B562" s="49" t="str">
        <f>Замеры!G558</f>
        <v xml:space="preserve">Группа от QF </v>
      </c>
      <c r="C562" s="49" t="str">
        <f>IF(Замеры!J558=0, " ", Замеры!J558)</f>
        <v xml:space="preserve"> </v>
      </c>
      <c r="D562" s="49" t="str">
        <f>IF(O562=0, " ", CONCATENATE(Замеры!T558,Замеры!U558,Замеры!V558,Замеры!W558,Замеры!AB558))</f>
        <v xml:space="preserve"> </v>
      </c>
      <c r="E562" s="49" t="str">
        <f>IF(Замеры!L558=0, " ", Замеры!L558)</f>
        <v xml:space="preserve"> </v>
      </c>
      <c r="F562" s="49" t="e">
        <f t="shared" si="202"/>
        <v>#VALUE!</v>
      </c>
      <c r="G562" s="51" t="str">
        <f t="shared" si="203"/>
        <v>-</v>
      </c>
      <c r="H562" s="52" t="str">
        <f t="shared" si="204"/>
        <v>-</v>
      </c>
      <c r="I562" s="51" t="str">
        <f t="shared" si="205"/>
        <v>-</v>
      </c>
      <c r="J562" s="29" t="str">
        <f t="shared" si="206"/>
        <v>-</v>
      </c>
      <c r="K562" s="46" t="str">
        <f t="shared" si="207"/>
        <v>-</v>
      </c>
      <c r="L562" s="29" t="str">
        <f t="shared" si="208"/>
        <v>-</v>
      </c>
      <c r="M562" s="29" t="str">
        <f t="shared" si="209"/>
        <v xml:space="preserve"> </v>
      </c>
      <c r="N562" s="29" t="str">
        <f t="shared" ca="1" si="210"/>
        <v xml:space="preserve"> </v>
      </c>
      <c r="O562" s="8">
        <f>Замеры!R558</f>
        <v>0</v>
      </c>
      <c r="P562" s="8" t="b">
        <f t="shared" si="198"/>
        <v>1</v>
      </c>
      <c r="Q562" s="8" t="b">
        <f t="shared" si="199"/>
        <v>1</v>
      </c>
      <c r="R562" s="8" t="b">
        <f t="shared" si="200"/>
        <v>1</v>
      </c>
      <c r="S562" s="8" t="s">
        <v>72</v>
      </c>
      <c r="T562" s="8" t="e">
        <f t="shared" si="211"/>
        <v>#VALUE!</v>
      </c>
      <c r="U562" s="12" t="s">
        <v>72</v>
      </c>
      <c r="V562" s="8" t="e">
        <f t="shared" si="212"/>
        <v>#VALUE!</v>
      </c>
      <c r="X562" s="13" t="str">
        <f t="shared" si="201"/>
        <v xml:space="preserve"> </v>
      </c>
      <c r="Y562" s="8" t="e">
        <f t="shared" si="213"/>
        <v>#VALUE!</v>
      </c>
      <c r="AA562" s="14" t="e">
        <f t="shared" ca="1" si="214"/>
        <v>#VALUE!</v>
      </c>
      <c r="AB562" s="14" t="e">
        <f t="shared" ca="1" si="215"/>
        <v>#VALUE!</v>
      </c>
      <c r="AC562" s="14" t="e">
        <f t="shared" ca="1" si="216"/>
        <v>#VALUE!</v>
      </c>
      <c r="AD562" s="8" t="e">
        <f t="shared" ca="1" si="217"/>
        <v>#VALUE!</v>
      </c>
      <c r="AE562" s="8" t="e">
        <f t="shared" ca="1" si="218"/>
        <v>#VALUE!</v>
      </c>
      <c r="AF562" s="8" t="e">
        <f t="shared" ca="1" si="219"/>
        <v>#VALUE!</v>
      </c>
    </row>
    <row r="563" spans="1:32" x14ac:dyDescent="0.3">
      <c r="A563" s="35">
        <f>IF(Замеры!B559=0, " ", Замеры!B559)</f>
        <v>556</v>
      </c>
      <c r="B563" s="49" t="str">
        <f>Замеры!G559</f>
        <v xml:space="preserve">Группа от QF </v>
      </c>
      <c r="C563" s="49" t="str">
        <f>IF(Замеры!J559=0, " ", Замеры!J559)</f>
        <v xml:space="preserve"> </v>
      </c>
      <c r="D563" s="49" t="str">
        <f>IF(O563=0, " ", CONCATENATE(Замеры!T559,Замеры!U559,Замеры!V559,Замеры!W559,Замеры!AB559))</f>
        <v xml:space="preserve"> </v>
      </c>
      <c r="E563" s="49" t="str">
        <f>IF(Замеры!L559=0, " ", Замеры!L559)</f>
        <v xml:space="preserve"> </v>
      </c>
      <c r="F563" s="49" t="e">
        <f t="shared" si="202"/>
        <v>#VALUE!</v>
      </c>
      <c r="G563" s="51" t="str">
        <f t="shared" si="203"/>
        <v>-</v>
      </c>
      <c r="H563" s="52" t="str">
        <f t="shared" si="204"/>
        <v>-</v>
      </c>
      <c r="I563" s="51" t="str">
        <f t="shared" si="205"/>
        <v>-</v>
      </c>
      <c r="J563" s="29" t="str">
        <f t="shared" si="206"/>
        <v>-</v>
      </c>
      <c r="K563" s="46" t="str">
        <f t="shared" si="207"/>
        <v>-</v>
      </c>
      <c r="L563" s="29" t="str">
        <f t="shared" si="208"/>
        <v>-</v>
      </c>
      <c r="M563" s="29" t="str">
        <f t="shared" si="209"/>
        <v xml:space="preserve"> </v>
      </c>
      <c r="N563" s="29" t="str">
        <f t="shared" ca="1" si="210"/>
        <v xml:space="preserve"> </v>
      </c>
      <c r="O563" s="8">
        <f>Замеры!R559</f>
        <v>0</v>
      </c>
      <c r="P563" s="8" t="b">
        <f t="shared" si="198"/>
        <v>1</v>
      </c>
      <c r="Q563" s="8" t="b">
        <f t="shared" si="199"/>
        <v>1</v>
      </c>
      <c r="R563" s="8" t="b">
        <f t="shared" si="200"/>
        <v>1</v>
      </c>
      <c r="S563" s="8" t="s">
        <v>72</v>
      </c>
      <c r="T563" s="8" t="e">
        <f t="shared" si="211"/>
        <v>#VALUE!</v>
      </c>
      <c r="U563" s="12" t="s">
        <v>72</v>
      </c>
      <c r="V563" s="8" t="e">
        <f t="shared" si="212"/>
        <v>#VALUE!</v>
      </c>
      <c r="X563" s="13" t="str">
        <f t="shared" si="201"/>
        <v xml:space="preserve"> </v>
      </c>
      <c r="Y563" s="8" t="e">
        <f t="shared" si="213"/>
        <v>#VALUE!</v>
      </c>
      <c r="AA563" s="14" t="e">
        <f t="shared" ca="1" si="214"/>
        <v>#VALUE!</v>
      </c>
      <c r="AB563" s="14" t="e">
        <f t="shared" ca="1" si="215"/>
        <v>#VALUE!</v>
      </c>
      <c r="AC563" s="14" t="e">
        <f t="shared" ca="1" si="216"/>
        <v>#VALUE!</v>
      </c>
      <c r="AD563" s="8" t="e">
        <f t="shared" ca="1" si="217"/>
        <v>#VALUE!</v>
      </c>
      <c r="AE563" s="8" t="e">
        <f t="shared" ca="1" si="218"/>
        <v>#VALUE!</v>
      </c>
      <c r="AF563" s="8" t="e">
        <f t="shared" ca="1" si="219"/>
        <v>#VALUE!</v>
      </c>
    </row>
    <row r="564" spans="1:32" x14ac:dyDescent="0.3">
      <c r="A564" s="35">
        <f>IF(Замеры!B560=0, " ", Замеры!B560)</f>
        <v>557</v>
      </c>
      <c r="B564" s="49" t="str">
        <f>Замеры!G560</f>
        <v xml:space="preserve">Группа от QF </v>
      </c>
      <c r="C564" s="49" t="str">
        <f>IF(Замеры!J560=0, " ", Замеры!J560)</f>
        <v xml:space="preserve"> </v>
      </c>
      <c r="D564" s="49" t="str">
        <f>IF(O564=0, " ", CONCATENATE(Замеры!T560,Замеры!U560,Замеры!V560,Замеры!W560,Замеры!AB560))</f>
        <v xml:space="preserve"> </v>
      </c>
      <c r="E564" s="49" t="str">
        <f>IF(Замеры!L560=0, " ", Замеры!L560)</f>
        <v xml:space="preserve"> </v>
      </c>
      <c r="F564" s="49" t="e">
        <f t="shared" si="202"/>
        <v>#VALUE!</v>
      </c>
      <c r="G564" s="51" t="str">
        <f t="shared" si="203"/>
        <v>-</v>
      </c>
      <c r="H564" s="52" t="str">
        <f t="shared" si="204"/>
        <v>-</v>
      </c>
      <c r="I564" s="51" t="str">
        <f t="shared" si="205"/>
        <v>-</v>
      </c>
      <c r="J564" s="29" t="str">
        <f t="shared" si="206"/>
        <v>-</v>
      </c>
      <c r="K564" s="46" t="str">
        <f t="shared" si="207"/>
        <v>-</v>
      </c>
      <c r="L564" s="29" t="str">
        <f t="shared" si="208"/>
        <v>-</v>
      </c>
      <c r="M564" s="29" t="str">
        <f t="shared" si="209"/>
        <v xml:space="preserve"> </v>
      </c>
      <c r="N564" s="29" t="str">
        <f t="shared" ca="1" si="210"/>
        <v xml:space="preserve"> </v>
      </c>
      <c r="O564" s="8">
        <f>Замеры!R560</f>
        <v>0</v>
      </c>
      <c r="P564" s="8" t="b">
        <f t="shared" si="198"/>
        <v>1</v>
      </c>
      <c r="Q564" s="8" t="b">
        <f t="shared" si="199"/>
        <v>1</v>
      </c>
      <c r="R564" s="8" t="b">
        <f t="shared" si="200"/>
        <v>1</v>
      </c>
      <c r="S564" s="8" t="s">
        <v>72</v>
      </c>
      <c r="T564" s="8" t="e">
        <f t="shared" si="211"/>
        <v>#VALUE!</v>
      </c>
      <c r="U564" s="12" t="s">
        <v>72</v>
      </c>
      <c r="V564" s="8" t="e">
        <f t="shared" si="212"/>
        <v>#VALUE!</v>
      </c>
      <c r="X564" s="13" t="str">
        <f t="shared" si="201"/>
        <v xml:space="preserve"> </v>
      </c>
      <c r="Y564" s="8" t="e">
        <f t="shared" si="213"/>
        <v>#VALUE!</v>
      </c>
      <c r="AA564" s="14" t="e">
        <f t="shared" ca="1" si="214"/>
        <v>#VALUE!</v>
      </c>
      <c r="AB564" s="14" t="e">
        <f t="shared" ca="1" si="215"/>
        <v>#VALUE!</v>
      </c>
      <c r="AC564" s="14" t="e">
        <f t="shared" ca="1" si="216"/>
        <v>#VALUE!</v>
      </c>
      <c r="AD564" s="8" t="e">
        <f t="shared" ca="1" si="217"/>
        <v>#VALUE!</v>
      </c>
      <c r="AE564" s="8" t="e">
        <f t="shared" ca="1" si="218"/>
        <v>#VALUE!</v>
      </c>
      <c r="AF564" s="8" t="e">
        <f t="shared" ca="1" si="219"/>
        <v>#VALUE!</v>
      </c>
    </row>
    <row r="565" spans="1:32" x14ac:dyDescent="0.3">
      <c r="A565" s="35">
        <f>IF(Замеры!B561=0, " ", Замеры!B561)</f>
        <v>558</v>
      </c>
      <c r="B565" s="49" t="str">
        <f>Замеры!G561</f>
        <v xml:space="preserve">Группа от QF </v>
      </c>
      <c r="C565" s="49" t="str">
        <f>IF(Замеры!J561=0, " ", Замеры!J561)</f>
        <v xml:space="preserve"> </v>
      </c>
      <c r="D565" s="49" t="str">
        <f>IF(O565=0, " ", CONCATENATE(Замеры!T561,Замеры!U561,Замеры!V561,Замеры!W561,Замеры!AB561))</f>
        <v xml:space="preserve"> </v>
      </c>
      <c r="E565" s="49" t="str">
        <f>IF(Замеры!L561=0, " ", Замеры!L561)</f>
        <v xml:space="preserve"> </v>
      </c>
      <c r="F565" s="49" t="e">
        <f t="shared" si="202"/>
        <v>#VALUE!</v>
      </c>
      <c r="G565" s="51" t="str">
        <f t="shared" si="203"/>
        <v>-</v>
      </c>
      <c r="H565" s="52" t="str">
        <f t="shared" si="204"/>
        <v>-</v>
      </c>
      <c r="I565" s="51" t="str">
        <f t="shared" si="205"/>
        <v>-</v>
      </c>
      <c r="J565" s="29" t="str">
        <f t="shared" si="206"/>
        <v>-</v>
      </c>
      <c r="K565" s="46" t="str">
        <f t="shared" si="207"/>
        <v>-</v>
      </c>
      <c r="L565" s="29" t="str">
        <f t="shared" si="208"/>
        <v>-</v>
      </c>
      <c r="M565" s="29" t="str">
        <f t="shared" si="209"/>
        <v xml:space="preserve"> </v>
      </c>
      <c r="N565" s="29" t="str">
        <f t="shared" ca="1" si="210"/>
        <v xml:space="preserve"> </v>
      </c>
      <c r="O565" s="8">
        <f>Замеры!R561</f>
        <v>0</v>
      </c>
      <c r="P565" s="8" t="b">
        <f t="shared" si="198"/>
        <v>1</v>
      </c>
      <c r="Q565" s="8" t="b">
        <f t="shared" si="199"/>
        <v>1</v>
      </c>
      <c r="R565" s="8" t="b">
        <f t="shared" si="200"/>
        <v>1</v>
      </c>
      <c r="S565" s="8" t="s">
        <v>72</v>
      </c>
      <c r="T565" s="8" t="e">
        <f t="shared" si="211"/>
        <v>#VALUE!</v>
      </c>
      <c r="U565" s="12" t="s">
        <v>72</v>
      </c>
      <c r="V565" s="8" t="e">
        <f t="shared" si="212"/>
        <v>#VALUE!</v>
      </c>
      <c r="X565" s="13" t="str">
        <f t="shared" si="201"/>
        <v xml:space="preserve"> </v>
      </c>
      <c r="Y565" s="8" t="e">
        <f t="shared" si="213"/>
        <v>#VALUE!</v>
      </c>
      <c r="AA565" s="14" t="e">
        <f t="shared" ca="1" si="214"/>
        <v>#VALUE!</v>
      </c>
      <c r="AB565" s="14" t="e">
        <f t="shared" ca="1" si="215"/>
        <v>#VALUE!</v>
      </c>
      <c r="AC565" s="14" t="e">
        <f t="shared" ca="1" si="216"/>
        <v>#VALUE!</v>
      </c>
      <c r="AD565" s="8" t="e">
        <f t="shared" ca="1" si="217"/>
        <v>#VALUE!</v>
      </c>
      <c r="AE565" s="8" t="e">
        <f t="shared" ca="1" si="218"/>
        <v>#VALUE!</v>
      </c>
      <c r="AF565" s="8" t="e">
        <f t="shared" ca="1" si="219"/>
        <v>#VALUE!</v>
      </c>
    </row>
    <row r="566" spans="1:32" x14ac:dyDescent="0.3">
      <c r="A566" s="35">
        <f>IF(Замеры!B562=0, " ", Замеры!B562)</f>
        <v>559</v>
      </c>
      <c r="B566" s="49" t="str">
        <f>Замеры!G562</f>
        <v xml:space="preserve">Группа от QF </v>
      </c>
      <c r="C566" s="49" t="str">
        <f>IF(Замеры!J562=0, " ", Замеры!J562)</f>
        <v xml:space="preserve"> </v>
      </c>
      <c r="D566" s="49" t="str">
        <f>IF(O566=0, " ", CONCATENATE(Замеры!T562,Замеры!U562,Замеры!V562,Замеры!W562,Замеры!AB562))</f>
        <v xml:space="preserve"> </v>
      </c>
      <c r="E566" s="49" t="str">
        <f>IF(Замеры!L562=0, " ", Замеры!L562)</f>
        <v xml:space="preserve"> </v>
      </c>
      <c r="F566" s="49" t="e">
        <f t="shared" si="202"/>
        <v>#VALUE!</v>
      </c>
      <c r="G566" s="51" t="str">
        <f t="shared" si="203"/>
        <v>-</v>
      </c>
      <c r="H566" s="52" t="str">
        <f t="shared" si="204"/>
        <v>-</v>
      </c>
      <c r="I566" s="51" t="str">
        <f t="shared" si="205"/>
        <v>-</v>
      </c>
      <c r="J566" s="29" t="str">
        <f t="shared" si="206"/>
        <v>-</v>
      </c>
      <c r="K566" s="46" t="str">
        <f t="shared" si="207"/>
        <v>-</v>
      </c>
      <c r="L566" s="29" t="str">
        <f t="shared" si="208"/>
        <v>-</v>
      </c>
      <c r="M566" s="29" t="str">
        <f t="shared" si="209"/>
        <v xml:space="preserve"> </v>
      </c>
      <c r="N566" s="29" t="str">
        <f t="shared" ca="1" si="210"/>
        <v xml:space="preserve"> </v>
      </c>
      <c r="O566" s="8">
        <f>Замеры!R562</f>
        <v>0</v>
      </c>
      <c r="P566" s="8" t="b">
        <f t="shared" si="198"/>
        <v>1</v>
      </c>
      <c r="Q566" s="8" t="b">
        <f t="shared" si="199"/>
        <v>1</v>
      </c>
      <c r="R566" s="8" t="b">
        <f t="shared" si="200"/>
        <v>1</v>
      </c>
      <c r="S566" s="8" t="s">
        <v>72</v>
      </c>
      <c r="T566" s="8" t="e">
        <f t="shared" si="211"/>
        <v>#VALUE!</v>
      </c>
      <c r="U566" s="12" t="s">
        <v>72</v>
      </c>
      <c r="V566" s="8" t="e">
        <f t="shared" si="212"/>
        <v>#VALUE!</v>
      </c>
      <c r="X566" s="13" t="str">
        <f t="shared" si="201"/>
        <v xml:space="preserve"> </v>
      </c>
      <c r="Y566" s="8" t="e">
        <f t="shared" si="213"/>
        <v>#VALUE!</v>
      </c>
      <c r="AA566" s="14" t="e">
        <f t="shared" ca="1" si="214"/>
        <v>#VALUE!</v>
      </c>
      <c r="AB566" s="14" t="e">
        <f t="shared" ca="1" si="215"/>
        <v>#VALUE!</v>
      </c>
      <c r="AC566" s="14" t="e">
        <f t="shared" ca="1" si="216"/>
        <v>#VALUE!</v>
      </c>
      <c r="AD566" s="8" t="e">
        <f t="shared" ca="1" si="217"/>
        <v>#VALUE!</v>
      </c>
      <c r="AE566" s="8" t="e">
        <f t="shared" ca="1" si="218"/>
        <v>#VALUE!</v>
      </c>
      <c r="AF566" s="8" t="e">
        <f t="shared" ca="1" si="219"/>
        <v>#VALUE!</v>
      </c>
    </row>
    <row r="567" spans="1:32" x14ac:dyDescent="0.3">
      <c r="A567" s="35">
        <f>IF(Замеры!B563=0, " ", Замеры!B563)</f>
        <v>560</v>
      </c>
      <c r="B567" s="49" t="str">
        <f>Замеры!G563</f>
        <v xml:space="preserve">Группа от QF </v>
      </c>
      <c r="C567" s="49" t="str">
        <f>IF(Замеры!J563=0, " ", Замеры!J563)</f>
        <v xml:space="preserve"> </v>
      </c>
      <c r="D567" s="49" t="str">
        <f>IF(O567=0, " ", CONCATENATE(Замеры!T563,Замеры!U563,Замеры!V563,Замеры!W563,Замеры!AB563))</f>
        <v xml:space="preserve"> </v>
      </c>
      <c r="E567" s="49" t="str">
        <f>IF(Замеры!L563=0, " ", Замеры!L563)</f>
        <v xml:space="preserve"> </v>
      </c>
      <c r="F567" s="49" t="e">
        <f t="shared" si="202"/>
        <v>#VALUE!</v>
      </c>
      <c r="G567" s="51" t="str">
        <f t="shared" si="203"/>
        <v>-</v>
      </c>
      <c r="H567" s="52" t="str">
        <f t="shared" si="204"/>
        <v>-</v>
      </c>
      <c r="I567" s="51" t="str">
        <f t="shared" si="205"/>
        <v>-</v>
      </c>
      <c r="J567" s="29" t="str">
        <f t="shared" si="206"/>
        <v>-</v>
      </c>
      <c r="K567" s="46" t="str">
        <f t="shared" si="207"/>
        <v>-</v>
      </c>
      <c r="L567" s="29" t="str">
        <f t="shared" si="208"/>
        <v>-</v>
      </c>
      <c r="M567" s="29" t="str">
        <f t="shared" si="209"/>
        <v xml:space="preserve"> </v>
      </c>
      <c r="N567" s="29" t="str">
        <f t="shared" ca="1" si="210"/>
        <v xml:space="preserve"> </v>
      </c>
      <c r="O567" s="8">
        <f>Замеры!R563</f>
        <v>0</v>
      </c>
      <c r="P567" s="8" t="b">
        <f t="shared" si="198"/>
        <v>1</v>
      </c>
      <c r="Q567" s="8" t="b">
        <f t="shared" si="199"/>
        <v>1</v>
      </c>
      <c r="R567" s="8" t="b">
        <f t="shared" si="200"/>
        <v>1</v>
      </c>
      <c r="S567" s="8" t="s">
        <v>72</v>
      </c>
      <c r="T567" s="8" t="e">
        <f t="shared" si="211"/>
        <v>#VALUE!</v>
      </c>
      <c r="U567" s="12" t="s">
        <v>72</v>
      </c>
      <c r="V567" s="8" t="e">
        <f t="shared" si="212"/>
        <v>#VALUE!</v>
      </c>
      <c r="X567" s="13" t="str">
        <f t="shared" si="201"/>
        <v xml:space="preserve"> </v>
      </c>
      <c r="Y567" s="8" t="e">
        <f t="shared" si="213"/>
        <v>#VALUE!</v>
      </c>
      <c r="AA567" s="14" t="e">
        <f t="shared" ca="1" si="214"/>
        <v>#VALUE!</v>
      </c>
      <c r="AB567" s="14" t="e">
        <f t="shared" ca="1" si="215"/>
        <v>#VALUE!</v>
      </c>
      <c r="AC567" s="14" t="e">
        <f t="shared" ca="1" si="216"/>
        <v>#VALUE!</v>
      </c>
      <c r="AD567" s="8" t="e">
        <f t="shared" ca="1" si="217"/>
        <v>#VALUE!</v>
      </c>
      <c r="AE567" s="8" t="e">
        <f t="shared" ca="1" si="218"/>
        <v>#VALUE!</v>
      </c>
      <c r="AF567" s="8" t="e">
        <f t="shared" ca="1" si="219"/>
        <v>#VALUE!</v>
      </c>
    </row>
    <row r="568" spans="1:32" x14ac:dyDescent="0.3">
      <c r="A568" s="35">
        <f>IF(Замеры!B564=0, " ", Замеры!B564)</f>
        <v>561</v>
      </c>
      <c r="B568" s="49" t="str">
        <f>Замеры!G564</f>
        <v xml:space="preserve">Группа от QF </v>
      </c>
      <c r="C568" s="49" t="str">
        <f>IF(Замеры!J564=0, " ", Замеры!J564)</f>
        <v xml:space="preserve"> </v>
      </c>
      <c r="D568" s="49" t="str">
        <f>IF(O568=0, " ", CONCATENATE(Замеры!T564,Замеры!U564,Замеры!V564,Замеры!W564,Замеры!AB564))</f>
        <v xml:space="preserve"> </v>
      </c>
      <c r="E568" s="49" t="str">
        <f>IF(Замеры!L564=0, " ", Замеры!L564)</f>
        <v xml:space="preserve"> </v>
      </c>
      <c r="F568" s="49" t="e">
        <f t="shared" si="202"/>
        <v>#VALUE!</v>
      </c>
      <c r="G568" s="51" t="str">
        <f t="shared" si="203"/>
        <v>-</v>
      </c>
      <c r="H568" s="52" t="str">
        <f t="shared" si="204"/>
        <v>-</v>
      </c>
      <c r="I568" s="51" t="str">
        <f t="shared" si="205"/>
        <v>-</v>
      </c>
      <c r="J568" s="29" t="str">
        <f t="shared" si="206"/>
        <v>-</v>
      </c>
      <c r="K568" s="46" t="str">
        <f t="shared" si="207"/>
        <v>-</v>
      </c>
      <c r="L568" s="29" t="str">
        <f t="shared" si="208"/>
        <v>-</v>
      </c>
      <c r="M568" s="29" t="str">
        <f t="shared" si="209"/>
        <v xml:space="preserve"> </v>
      </c>
      <c r="N568" s="29" t="str">
        <f t="shared" ca="1" si="210"/>
        <v xml:space="preserve"> </v>
      </c>
      <c r="O568" s="8">
        <f>Замеры!R564</f>
        <v>0</v>
      </c>
      <c r="P568" s="8" t="b">
        <f t="shared" si="198"/>
        <v>1</v>
      </c>
      <c r="Q568" s="8" t="b">
        <f t="shared" si="199"/>
        <v>1</v>
      </c>
      <c r="R568" s="8" t="b">
        <f t="shared" si="200"/>
        <v>1</v>
      </c>
      <c r="S568" s="8" t="s">
        <v>72</v>
      </c>
      <c r="T568" s="8" t="e">
        <f t="shared" si="211"/>
        <v>#VALUE!</v>
      </c>
      <c r="U568" s="12" t="s">
        <v>72</v>
      </c>
      <c r="V568" s="8" t="e">
        <f t="shared" si="212"/>
        <v>#VALUE!</v>
      </c>
      <c r="X568" s="13" t="str">
        <f t="shared" si="201"/>
        <v xml:space="preserve"> </v>
      </c>
      <c r="Y568" s="8" t="e">
        <f t="shared" si="213"/>
        <v>#VALUE!</v>
      </c>
      <c r="AA568" s="14" t="e">
        <f t="shared" ca="1" si="214"/>
        <v>#VALUE!</v>
      </c>
      <c r="AB568" s="14" t="e">
        <f t="shared" ca="1" si="215"/>
        <v>#VALUE!</v>
      </c>
      <c r="AC568" s="14" t="e">
        <f t="shared" ca="1" si="216"/>
        <v>#VALUE!</v>
      </c>
      <c r="AD568" s="8" t="e">
        <f t="shared" ca="1" si="217"/>
        <v>#VALUE!</v>
      </c>
      <c r="AE568" s="8" t="e">
        <f t="shared" ca="1" si="218"/>
        <v>#VALUE!</v>
      </c>
      <c r="AF568" s="8" t="e">
        <f t="shared" ca="1" si="219"/>
        <v>#VALUE!</v>
      </c>
    </row>
    <row r="569" spans="1:32" x14ac:dyDescent="0.3">
      <c r="A569" s="35">
        <f>IF(Замеры!B565=0, " ", Замеры!B565)</f>
        <v>562</v>
      </c>
      <c r="B569" s="49" t="str">
        <f>Замеры!G565</f>
        <v xml:space="preserve">Группа от QF </v>
      </c>
      <c r="C569" s="49" t="str">
        <f>IF(Замеры!J565=0, " ", Замеры!J565)</f>
        <v xml:space="preserve"> </v>
      </c>
      <c r="D569" s="49" t="str">
        <f>IF(O569=0, " ", CONCATENATE(Замеры!T565,Замеры!U565,Замеры!V565,Замеры!W565,Замеры!AB565))</f>
        <v xml:space="preserve"> </v>
      </c>
      <c r="E569" s="49" t="str">
        <f>IF(Замеры!L565=0, " ", Замеры!L565)</f>
        <v xml:space="preserve"> </v>
      </c>
      <c r="F569" s="49" t="e">
        <f t="shared" si="202"/>
        <v>#VALUE!</v>
      </c>
      <c r="G569" s="51" t="str">
        <f t="shared" si="203"/>
        <v>-</v>
      </c>
      <c r="H569" s="52" t="str">
        <f t="shared" si="204"/>
        <v>-</v>
      </c>
      <c r="I569" s="51" t="str">
        <f t="shared" si="205"/>
        <v>-</v>
      </c>
      <c r="J569" s="29" t="str">
        <f t="shared" si="206"/>
        <v>-</v>
      </c>
      <c r="K569" s="46" t="str">
        <f t="shared" si="207"/>
        <v>-</v>
      </c>
      <c r="L569" s="29" t="str">
        <f t="shared" si="208"/>
        <v>-</v>
      </c>
      <c r="M569" s="29" t="str">
        <f t="shared" si="209"/>
        <v xml:space="preserve"> </v>
      </c>
      <c r="N569" s="29" t="str">
        <f t="shared" ca="1" si="210"/>
        <v xml:space="preserve"> </v>
      </c>
      <c r="O569" s="8">
        <f>Замеры!R565</f>
        <v>0</v>
      </c>
      <c r="P569" s="8" t="b">
        <f t="shared" si="198"/>
        <v>1</v>
      </c>
      <c r="Q569" s="8" t="b">
        <f t="shared" si="199"/>
        <v>1</v>
      </c>
      <c r="R569" s="8" t="b">
        <f t="shared" si="200"/>
        <v>1</v>
      </c>
      <c r="S569" s="8" t="s">
        <v>72</v>
      </c>
      <c r="T569" s="8" t="e">
        <f t="shared" si="211"/>
        <v>#VALUE!</v>
      </c>
      <c r="U569" s="12" t="s">
        <v>72</v>
      </c>
      <c r="V569" s="8" t="e">
        <f t="shared" si="212"/>
        <v>#VALUE!</v>
      </c>
      <c r="X569" s="13" t="str">
        <f t="shared" si="201"/>
        <v xml:space="preserve"> </v>
      </c>
      <c r="Y569" s="8" t="e">
        <f t="shared" si="213"/>
        <v>#VALUE!</v>
      </c>
      <c r="AA569" s="14" t="e">
        <f t="shared" ca="1" si="214"/>
        <v>#VALUE!</v>
      </c>
      <c r="AB569" s="14" t="e">
        <f t="shared" ca="1" si="215"/>
        <v>#VALUE!</v>
      </c>
      <c r="AC569" s="14" t="e">
        <f t="shared" ca="1" si="216"/>
        <v>#VALUE!</v>
      </c>
      <c r="AD569" s="8" t="e">
        <f t="shared" ca="1" si="217"/>
        <v>#VALUE!</v>
      </c>
      <c r="AE569" s="8" t="e">
        <f t="shared" ca="1" si="218"/>
        <v>#VALUE!</v>
      </c>
      <c r="AF569" s="8" t="e">
        <f t="shared" ca="1" si="219"/>
        <v>#VALUE!</v>
      </c>
    </row>
    <row r="570" spans="1:32" x14ac:dyDescent="0.3">
      <c r="A570" s="35">
        <f>IF(Замеры!B566=0, " ", Замеры!B566)</f>
        <v>563</v>
      </c>
      <c r="B570" s="49" t="str">
        <f>Замеры!G566</f>
        <v xml:space="preserve">Группа от QF </v>
      </c>
      <c r="C570" s="49" t="str">
        <f>IF(Замеры!J566=0, " ", Замеры!J566)</f>
        <v xml:space="preserve"> </v>
      </c>
      <c r="D570" s="49" t="str">
        <f>IF(O570=0, " ", CONCATENATE(Замеры!T566,Замеры!U566,Замеры!V566,Замеры!W566,Замеры!AB566))</f>
        <v xml:space="preserve"> </v>
      </c>
      <c r="E570" s="49" t="str">
        <f>IF(Замеры!L566=0, " ", Замеры!L566)</f>
        <v xml:space="preserve"> </v>
      </c>
      <c r="F570" s="49" t="e">
        <f t="shared" si="202"/>
        <v>#VALUE!</v>
      </c>
      <c r="G570" s="51" t="str">
        <f t="shared" si="203"/>
        <v>-</v>
      </c>
      <c r="H570" s="52" t="str">
        <f t="shared" si="204"/>
        <v>-</v>
      </c>
      <c r="I570" s="51" t="str">
        <f t="shared" si="205"/>
        <v>-</v>
      </c>
      <c r="J570" s="29" t="str">
        <f t="shared" si="206"/>
        <v>-</v>
      </c>
      <c r="K570" s="46" t="str">
        <f t="shared" si="207"/>
        <v>-</v>
      </c>
      <c r="L570" s="29" t="str">
        <f t="shared" si="208"/>
        <v>-</v>
      </c>
      <c r="M570" s="29" t="str">
        <f t="shared" si="209"/>
        <v xml:space="preserve"> </v>
      </c>
      <c r="N570" s="29" t="str">
        <f t="shared" ca="1" si="210"/>
        <v xml:space="preserve"> </v>
      </c>
      <c r="O570" s="8">
        <f>Замеры!R566</f>
        <v>0</v>
      </c>
      <c r="P570" s="8" t="b">
        <f t="shared" si="198"/>
        <v>1</v>
      </c>
      <c r="Q570" s="8" t="b">
        <f t="shared" si="199"/>
        <v>1</v>
      </c>
      <c r="R570" s="8" t="b">
        <f t="shared" si="200"/>
        <v>1</v>
      </c>
      <c r="S570" s="8" t="s">
        <v>72</v>
      </c>
      <c r="T570" s="8" t="e">
        <f t="shared" si="211"/>
        <v>#VALUE!</v>
      </c>
      <c r="U570" s="12" t="s">
        <v>72</v>
      </c>
      <c r="V570" s="8" t="e">
        <f t="shared" si="212"/>
        <v>#VALUE!</v>
      </c>
      <c r="X570" s="13" t="str">
        <f t="shared" si="201"/>
        <v xml:space="preserve"> </v>
      </c>
      <c r="Y570" s="8" t="e">
        <f t="shared" si="213"/>
        <v>#VALUE!</v>
      </c>
      <c r="AA570" s="14" t="e">
        <f t="shared" ca="1" si="214"/>
        <v>#VALUE!</v>
      </c>
      <c r="AB570" s="14" t="e">
        <f t="shared" ca="1" si="215"/>
        <v>#VALUE!</v>
      </c>
      <c r="AC570" s="14" t="e">
        <f t="shared" ca="1" si="216"/>
        <v>#VALUE!</v>
      </c>
      <c r="AD570" s="8" t="e">
        <f t="shared" ca="1" si="217"/>
        <v>#VALUE!</v>
      </c>
      <c r="AE570" s="8" t="e">
        <f t="shared" ca="1" si="218"/>
        <v>#VALUE!</v>
      </c>
      <c r="AF570" s="8" t="e">
        <f t="shared" ca="1" si="219"/>
        <v>#VALUE!</v>
      </c>
    </row>
    <row r="571" spans="1:32" x14ac:dyDescent="0.3">
      <c r="A571" s="35">
        <f>IF(Замеры!B567=0, " ", Замеры!B567)</f>
        <v>564</v>
      </c>
      <c r="B571" s="49" t="str">
        <f>Замеры!G567</f>
        <v xml:space="preserve">Группа от QF </v>
      </c>
      <c r="C571" s="49" t="str">
        <f>IF(Замеры!J567=0, " ", Замеры!J567)</f>
        <v xml:space="preserve"> </v>
      </c>
      <c r="D571" s="49" t="str">
        <f>IF(O571=0, " ", CONCATENATE(Замеры!T567,Замеры!U567,Замеры!V567,Замеры!W567,Замеры!AB567))</f>
        <v xml:space="preserve"> </v>
      </c>
      <c r="E571" s="49" t="str">
        <f>IF(Замеры!L567=0, " ", Замеры!L567)</f>
        <v xml:space="preserve"> </v>
      </c>
      <c r="F571" s="49" t="e">
        <f t="shared" si="202"/>
        <v>#VALUE!</v>
      </c>
      <c r="G571" s="51" t="str">
        <f t="shared" si="203"/>
        <v>-</v>
      </c>
      <c r="H571" s="52" t="str">
        <f t="shared" si="204"/>
        <v>-</v>
      </c>
      <c r="I571" s="51" t="str">
        <f t="shared" si="205"/>
        <v>-</v>
      </c>
      <c r="J571" s="29" t="str">
        <f t="shared" si="206"/>
        <v>-</v>
      </c>
      <c r="K571" s="46" t="str">
        <f t="shared" si="207"/>
        <v>-</v>
      </c>
      <c r="L571" s="29" t="str">
        <f t="shared" si="208"/>
        <v>-</v>
      </c>
      <c r="M571" s="29" t="str">
        <f t="shared" si="209"/>
        <v xml:space="preserve"> </v>
      </c>
      <c r="N571" s="29" t="str">
        <f t="shared" ca="1" si="210"/>
        <v xml:space="preserve"> </v>
      </c>
      <c r="O571" s="8">
        <f>Замеры!R567</f>
        <v>0</v>
      </c>
      <c r="P571" s="8" t="b">
        <f t="shared" si="198"/>
        <v>1</v>
      </c>
      <c r="Q571" s="8" t="b">
        <f t="shared" si="199"/>
        <v>1</v>
      </c>
      <c r="R571" s="8" t="b">
        <f t="shared" si="200"/>
        <v>1</v>
      </c>
      <c r="S571" s="8" t="s">
        <v>72</v>
      </c>
      <c r="T571" s="8" t="e">
        <f t="shared" si="211"/>
        <v>#VALUE!</v>
      </c>
      <c r="U571" s="12" t="s">
        <v>72</v>
      </c>
      <c r="V571" s="8" t="e">
        <f t="shared" si="212"/>
        <v>#VALUE!</v>
      </c>
      <c r="X571" s="13" t="str">
        <f t="shared" si="201"/>
        <v xml:space="preserve"> </v>
      </c>
      <c r="Y571" s="8" t="e">
        <f t="shared" si="213"/>
        <v>#VALUE!</v>
      </c>
      <c r="AA571" s="14" t="e">
        <f t="shared" ca="1" si="214"/>
        <v>#VALUE!</v>
      </c>
      <c r="AB571" s="14" t="e">
        <f t="shared" ca="1" si="215"/>
        <v>#VALUE!</v>
      </c>
      <c r="AC571" s="14" t="e">
        <f t="shared" ca="1" si="216"/>
        <v>#VALUE!</v>
      </c>
      <c r="AD571" s="8" t="e">
        <f t="shared" ca="1" si="217"/>
        <v>#VALUE!</v>
      </c>
      <c r="AE571" s="8" t="e">
        <f t="shared" ca="1" si="218"/>
        <v>#VALUE!</v>
      </c>
      <c r="AF571" s="8" t="e">
        <f t="shared" ca="1" si="219"/>
        <v>#VALUE!</v>
      </c>
    </row>
    <row r="572" spans="1:32" x14ac:dyDescent="0.3">
      <c r="A572" s="35">
        <f>IF(Замеры!B568=0, " ", Замеры!B568)</f>
        <v>565</v>
      </c>
      <c r="B572" s="49" t="str">
        <f>Замеры!G568</f>
        <v xml:space="preserve">Группа от QF </v>
      </c>
      <c r="C572" s="49" t="str">
        <f>IF(Замеры!J568=0, " ", Замеры!J568)</f>
        <v xml:space="preserve"> </v>
      </c>
      <c r="D572" s="49" t="str">
        <f>IF(O572=0, " ", CONCATENATE(Замеры!T568,Замеры!U568,Замеры!V568,Замеры!W568,Замеры!AB568))</f>
        <v xml:space="preserve"> </v>
      </c>
      <c r="E572" s="49" t="str">
        <f>IF(Замеры!L568=0, " ", Замеры!L568)</f>
        <v xml:space="preserve"> </v>
      </c>
      <c r="F572" s="49" t="e">
        <f t="shared" si="202"/>
        <v>#VALUE!</v>
      </c>
      <c r="G572" s="51" t="str">
        <f t="shared" si="203"/>
        <v>-</v>
      </c>
      <c r="H572" s="52" t="str">
        <f t="shared" si="204"/>
        <v>-</v>
      </c>
      <c r="I572" s="51" t="str">
        <f t="shared" si="205"/>
        <v>-</v>
      </c>
      <c r="J572" s="29" t="str">
        <f t="shared" si="206"/>
        <v>-</v>
      </c>
      <c r="K572" s="46" t="str">
        <f t="shared" si="207"/>
        <v>-</v>
      </c>
      <c r="L572" s="29" t="str">
        <f t="shared" si="208"/>
        <v>-</v>
      </c>
      <c r="M572" s="29" t="str">
        <f t="shared" si="209"/>
        <v xml:space="preserve"> </v>
      </c>
      <c r="N572" s="29" t="str">
        <f t="shared" ca="1" si="210"/>
        <v xml:space="preserve"> </v>
      </c>
      <c r="O572" s="8">
        <f>Замеры!R568</f>
        <v>0</v>
      </c>
      <c r="P572" s="8" t="b">
        <f t="shared" si="198"/>
        <v>1</v>
      </c>
      <c r="Q572" s="8" t="b">
        <f t="shared" si="199"/>
        <v>1</v>
      </c>
      <c r="R572" s="8" t="b">
        <f t="shared" si="200"/>
        <v>1</v>
      </c>
      <c r="S572" s="8" t="s">
        <v>72</v>
      </c>
      <c r="T572" s="8" t="e">
        <f t="shared" si="211"/>
        <v>#VALUE!</v>
      </c>
      <c r="U572" s="12" t="s">
        <v>72</v>
      </c>
      <c r="V572" s="8" t="e">
        <f t="shared" si="212"/>
        <v>#VALUE!</v>
      </c>
      <c r="X572" s="13" t="str">
        <f t="shared" si="201"/>
        <v xml:space="preserve"> </v>
      </c>
      <c r="Y572" s="8" t="e">
        <f t="shared" si="213"/>
        <v>#VALUE!</v>
      </c>
      <c r="AA572" s="14" t="e">
        <f t="shared" ca="1" si="214"/>
        <v>#VALUE!</v>
      </c>
      <c r="AB572" s="14" t="e">
        <f t="shared" ca="1" si="215"/>
        <v>#VALUE!</v>
      </c>
      <c r="AC572" s="14" t="e">
        <f t="shared" ca="1" si="216"/>
        <v>#VALUE!</v>
      </c>
      <c r="AD572" s="8" t="e">
        <f t="shared" ca="1" si="217"/>
        <v>#VALUE!</v>
      </c>
      <c r="AE572" s="8" t="e">
        <f t="shared" ca="1" si="218"/>
        <v>#VALUE!</v>
      </c>
      <c r="AF572" s="8" t="e">
        <f t="shared" ca="1" si="219"/>
        <v>#VALUE!</v>
      </c>
    </row>
    <row r="573" spans="1:32" x14ac:dyDescent="0.3">
      <c r="A573" s="35">
        <f>IF(Замеры!B569=0, " ", Замеры!B569)</f>
        <v>566</v>
      </c>
      <c r="B573" s="49" t="str">
        <f>Замеры!G569</f>
        <v xml:space="preserve">Группа от QF </v>
      </c>
      <c r="C573" s="49" t="str">
        <f>IF(Замеры!J569=0, " ", Замеры!J569)</f>
        <v xml:space="preserve"> </v>
      </c>
      <c r="D573" s="49" t="str">
        <f>IF(O573=0, " ", CONCATENATE(Замеры!T569,Замеры!U569,Замеры!V569,Замеры!W569,Замеры!AB569))</f>
        <v xml:space="preserve"> </v>
      </c>
      <c r="E573" s="49" t="str">
        <f>IF(Замеры!L569=0, " ", Замеры!L569)</f>
        <v xml:space="preserve"> </v>
      </c>
      <c r="F573" s="49" t="e">
        <f t="shared" si="202"/>
        <v>#VALUE!</v>
      </c>
      <c r="G573" s="51" t="str">
        <f t="shared" si="203"/>
        <v>-</v>
      </c>
      <c r="H573" s="52" t="str">
        <f t="shared" si="204"/>
        <v>-</v>
      </c>
      <c r="I573" s="51" t="str">
        <f t="shared" si="205"/>
        <v>-</v>
      </c>
      <c r="J573" s="29" t="str">
        <f t="shared" si="206"/>
        <v>-</v>
      </c>
      <c r="K573" s="46" t="str">
        <f t="shared" si="207"/>
        <v>-</v>
      </c>
      <c r="L573" s="29" t="str">
        <f t="shared" si="208"/>
        <v>-</v>
      </c>
      <c r="M573" s="29" t="str">
        <f t="shared" si="209"/>
        <v xml:space="preserve"> </v>
      </c>
      <c r="N573" s="29" t="str">
        <f t="shared" ca="1" si="210"/>
        <v xml:space="preserve"> </v>
      </c>
      <c r="O573" s="8">
        <f>Замеры!R569</f>
        <v>0</v>
      </c>
      <c r="P573" s="8" t="b">
        <f t="shared" si="198"/>
        <v>1</v>
      </c>
      <c r="Q573" s="8" t="b">
        <f t="shared" si="199"/>
        <v>1</v>
      </c>
      <c r="R573" s="8" t="b">
        <f t="shared" si="200"/>
        <v>1</v>
      </c>
      <c r="S573" s="8" t="s">
        <v>72</v>
      </c>
      <c r="T573" s="8" t="e">
        <f t="shared" si="211"/>
        <v>#VALUE!</v>
      </c>
      <c r="U573" s="12" t="s">
        <v>72</v>
      </c>
      <c r="V573" s="8" t="e">
        <f t="shared" si="212"/>
        <v>#VALUE!</v>
      </c>
      <c r="X573" s="13" t="str">
        <f t="shared" si="201"/>
        <v xml:space="preserve"> </v>
      </c>
      <c r="Y573" s="8" t="e">
        <f t="shared" si="213"/>
        <v>#VALUE!</v>
      </c>
      <c r="AA573" s="14" t="e">
        <f t="shared" ca="1" si="214"/>
        <v>#VALUE!</v>
      </c>
      <c r="AB573" s="14" t="e">
        <f t="shared" ca="1" si="215"/>
        <v>#VALUE!</v>
      </c>
      <c r="AC573" s="14" t="e">
        <f t="shared" ca="1" si="216"/>
        <v>#VALUE!</v>
      </c>
      <c r="AD573" s="8" t="e">
        <f t="shared" ca="1" si="217"/>
        <v>#VALUE!</v>
      </c>
      <c r="AE573" s="8" t="e">
        <f t="shared" ca="1" si="218"/>
        <v>#VALUE!</v>
      </c>
      <c r="AF573" s="8" t="e">
        <f t="shared" ca="1" si="219"/>
        <v>#VALUE!</v>
      </c>
    </row>
    <row r="574" spans="1:32" x14ac:dyDescent="0.3">
      <c r="A574" s="35">
        <f>IF(Замеры!B570=0, " ", Замеры!B570)</f>
        <v>567</v>
      </c>
      <c r="B574" s="49" t="str">
        <f>Замеры!G570</f>
        <v xml:space="preserve">Группа от QF </v>
      </c>
      <c r="C574" s="49" t="str">
        <f>IF(Замеры!J570=0, " ", Замеры!J570)</f>
        <v xml:space="preserve"> </v>
      </c>
      <c r="D574" s="49" t="str">
        <f>IF(O574=0, " ", CONCATENATE(Замеры!T570,Замеры!U570,Замеры!V570,Замеры!W570,Замеры!AB570))</f>
        <v xml:space="preserve"> </v>
      </c>
      <c r="E574" s="49" t="str">
        <f>IF(Замеры!L570=0, " ", Замеры!L570)</f>
        <v xml:space="preserve"> </v>
      </c>
      <c r="F574" s="49" t="e">
        <f t="shared" si="202"/>
        <v>#VALUE!</v>
      </c>
      <c r="G574" s="51" t="str">
        <f t="shared" si="203"/>
        <v>-</v>
      </c>
      <c r="H574" s="52" t="str">
        <f t="shared" si="204"/>
        <v>-</v>
      </c>
      <c r="I574" s="51" t="str">
        <f t="shared" si="205"/>
        <v>-</v>
      </c>
      <c r="J574" s="29" t="str">
        <f t="shared" si="206"/>
        <v>-</v>
      </c>
      <c r="K574" s="46" t="str">
        <f t="shared" si="207"/>
        <v>-</v>
      </c>
      <c r="L574" s="29" t="str">
        <f t="shared" si="208"/>
        <v>-</v>
      </c>
      <c r="M574" s="29" t="str">
        <f t="shared" si="209"/>
        <v xml:space="preserve"> </v>
      </c>
      <c r="N574" s="29" t="str">
        <f t="shared" ca="1" si="210"/>
        <v xml:space="preserve"> </v>
      </c>
      <c r="O574" s="8">
        <f>Замеры!R570</f>
        <v>0</v>
      </c>
      <c r="P574" s="8" t="b">
        <f t="shared" si="198"/>
        <v>1</v>
      </c>
      <c r="Q574" s="8" t="b">
        <f t="shared" si="199"/>
        <v>1</v>
      </c>
      <c r="R574" s="8" t="b">
        <f t="shared" si="200"/>
        <v>1</v>
      </c>
      <c r="S574" s="8" t="s">
        <v>72</v>
      </c>
      <c r="T574" s="8" t="e">
        <f t="shared" si="211"/>
        <v>#VALUE!</v>
      </c>
      <c r="U574" s="12" t="s">
        <v>72</v>
      </c>
      <c r="V574" s="8" t="e">
        <f t="shared" si="212"/>
        <v>#VALUE!</v>
      </c>
      <c r="X574" s="13" t="str">
        <f t="shared" si="201"/>
        <v xml:space="preserve"> </v>
      </c>
      <c r="Y574" s="8" t="e">
        <f t="shared" si="213"/>
        <v>#VALUE!</v>
      </c>
      <c r="AA574" s="14" t="e">
        <f t="shared" ca="1" si="214"/>
        <v>#VALUE!</v>
      </c>
      <c r="AB574" s="14" t="e">
        <f t="shared" ca="1" si="215"/>
        <v>#VALUE!</v>
      </c>
      <c r="AC574" s="14" t="e">
        <f t="shared" ca="1" si="216"/>
        <v>#VALUE!</v>
      </c>
      <c r="AD574" s="8" t="e">
        <f t="shared" ca="1" si="217"/>
        <v>#VALUE!</v>
      </c>
      <c r="AE574" s="8" t="e">
        <f t="shared" ca="1" si="218"/>
        <v>#VALUE!</v>
      </c>
      <c r="AF574" s="8" t="e">
        <f t="shared" ca="1" si="219"/>
        <v>#VALUE!</v>
      </c>
    </row>
    <row r="575" spans="1:32" x14ac:dyDescent="0.3">
      <c r="A575" s="35">
        <f>IF(Замеры!B571=0, " ", Замеры!B571)</f>
        <v>568</v>
      </c>
      <c r="B575" s="49" t="str">
        <f>Замеры!G571</f>
        <v xml:space="preserve">Группа от QF </v>
      </c>
      <c r="C575" s="49" t="str">
        <f>IF(Замеры!J571=0, " ", Замеры!J571)</f>
        <v xml:space="preserve"> </v>
      </c>
      <c r="D575" s="49" t="str">
        <f>IF(O575=0, " ", CONCATENATE(Замеры!T571,Замеры!U571,Замеры!V571,Замеры!W571,Замеры!AB571))</f>
        <v xml:space="preserve"> </v>
      </c>
      <c r="E575" s="49" t="str">
        <f>IF(Замеры!L571=0, " ", Замеры!L571)</f>
        <v xml:space="preserve"> </v>
      </c>
      <c r="F575" s="49" t="e">
        <f t="shared" si="202"/>
        <v>#VALUE!</v>
      </c>
      <c r="G575" s="51" t="str">
        <f t="shared" si="203"/>
        <v>-</v>
      </c>
      <c r="H575" s="52" t="str">
        <f t="shared" si="204"/>
        <v>-</v>
      </c>
      <c r="I575" s="51" t="str">
        <f t="shared" si="205"/>
        <v>-</v>
      </c>
      <c r="J575" s="29" t="str">
        <f t="shared" si="206"/>
        <v>-</v>
      </c>
      <c r="K575" s="46" t="str">
        <f t="shared" si="207"/>
        <v>-</v>
      </c>
      <c r="L575" s="29" t="str">
        <f t="shared" si="208"/>
        <v>-</v>
      </c>
      <c r="M575" s="29" t="str">
        <f t="shared" si="209"/>
        <v xml:space="preserve"> </v>
      </c>
      <c r="N575" s="29" t="str">
        <f t="shared" ca="1" si="210"/>
        <v xml:space="preserve"> </v>
      </c>
      <c r="O575" s="8">
        <f>Замеры!R571</f>
        <v>0</v>
      </c>
      <c r="P575" s="8" t="b">
        <f t="shared" si="198"/>
        <v>1</v>
      </c>
      <c r="Q575" s="8" t="b">
        <f t="shared" si="199"/>
        <v>1</v>
      </c>
      <c r="R575" s="8" t="b">
        <f t="shared" si="200"/>
        <v>1</v>
      </c>
      <c r="S575" s="8" t="s">
        <v>72</v>
      </c>
      <c r="T575" s="8" t="e">
        <f t="shared" si="211"/>
        <v>#VALUE!</v>
      </c>
      <c r="U575" s="12" t="s">
        <v>72</v>
      </c>
      <c r="V575" s="8" t="e">
        <f t="shared" si="212"/>
        <v>#VALUE!</v>
      </c>
      <c r="X575" s="13" t="str">
        <f t="shared" si="201"/>
        <v xml:space="preserve"> </v>
      </c>
      <c r="Y575" s="8" t="e">
        <f t="shared" si="213"/>
        <v>#VALUE!</v>
      </c>
      <c r="AA575" s="14" t="e">
        <f t="shared" ca="1" si="214"/>
        <v>#VALUE!</v>
      </c>
      <c r="AB575" s="14" t="e">
        <f t="shared" ca="1" si="215"/>
        <v>#VALUE!</v>
      </c>
      <c r="AC575" s="14" t="e">
        <f t="shared" ca="1" si="216"/>
        <v>#VALUE!</v>
      </c>
      <c r="AD575" s="8" t="e">
        <f t="shared" ca="1" si="217"/>
        <v>#VALUE!</v>
      </c>
      <c r="AE575" s="8" t="e">
        <f t="shared" ca="1" si="218"/>
        <v>#VALUE!</v>
      </c>
      <c r="AF575" s="8" t="e">
        <f t="shared" ca="1" si="219"/>
        <v>#VALUE!</v>
      </c>
    </row>
    <row r="576" spans="1:32" x14ac:dyDescent="0.3">
      <c r="A576" s="35">
        <f>IF(Замеры!B572=0, " ", Замеры!B572)</f>
        <v>569</v>
      </c>
      <c r="B576" s="49" t="str">
        <f>Замеры!G572</f>
        <v xml:space="preserve">Группа от QF </v>
      </c>
      <c r="C576" s="49" t="str">
        <f>IF(Замеры!J572=0, " ", Замеры!J572)</f>
        <v xml:space="preserve"> </v>
      </c>
      <c r="D576" s="49" t="str">
        <f>IF(O576=0, " ", CONCATENATE(Замеры!T572,Замеры!U572,Замеры!V572,Замеры!W572,Замеры!AB572))</f>
        <v xml:space="preserve"> </v>
      </c>
      <c r="E576" s="49" t="str">
        <f>IF(Замеры!L572=0, " ", Замеры!L572)</f>
        <v xml:space="preserve"> </v>
      </c>
      <c r="F576" s="49" t="e">
        <f t="shared" si="202"/>
        <v>#VALUE!</v>
      </c>
      <c r="G576" s="51" t="str">
        <f t="shared" si="203"/>
        <v>-</v>
      </c>
      <c r="H576" s="52" t="str">
        <f t="shared" si="204"/>
        <v>-</v>
      </c>
      <c r="I576" s="51" t="str">
        <f t="shared" si="205"/>
        <v>-</v>
      </c>
      <c r="J576" s="29" t="str">
        <f t="shared" si="206"/>
        <v>-</v>
      </c>
      <c r="K576" s="46" t="str">
        <f t="shared" si="207"/>
        <v>-</v>
      </c>
      <c r="L576" s="29" t="str">
        <f t="shared" si="208"/>
        <v>-</v>
      </c>
      <c r="M576" s="29" t="str">
        <f t="shared" si="209"/>
        <v xml:space="preserve"> </v>
      </c>
      <c r="N576" s="29" t="str">
        <f t="shared" ca="1" si="210"/>
        <v xml:space="preserve"> </v>
      </c>
      <c r="O576" s="8">
        <f>Замеры!R572</f>
        <v>0</v>
      </c>
      <c r="P576" s="8" t="b">
        <f t="shared" si="198"/>
        <v>1</v>
      </c>
      <c r="Q576" s="8" t="b">
        <f t="shared" si="199"/>
        <v>1</v>
      </c>
      <c r="R576" s="8" t="b">
        <f t="shared" si="200"/>
        <v>1</v>
      </c>
      <c r="S576" s="8" t="s">
        <v>72</v>
      </c>
      <c r="T576" s="8" t="e">
        <f t="shared" si="211"/>
        <v>#VALUE!</v>
      </c>
      <c r="U576" s="12" t="s">
        <v>72</v>
      </c>
      <c r="V576" s="8" t="e">
        <f t="shared" si="212"/>
        <v>#VALUE!</v>
      </c>
      <c r="X576" s="13" t="str">
        <f t="shared" si="201"/>
        <v xml:space="preserve"> </v>
      </c>
      <c r="Y576" s="8" t="e">
        <f t="shared" si="213"/>
        <v>#VALUE!</v>
      </c>
      <c r="AA576" s="14" t="e">
        <f t="shared" ca="1" si="214"/>
        <v>#VALUE!</v>
      </c>
      <c r="AB576" s="14" t="e">
        <f t="shared" ca="1" si="215"/>
        <v>#VALUE!</v>
      </c>
      <c r="AC576" s="14" t="e">
        <f t="shared" ca="1" si="216"/>
        <v>#VALUE!</v>
      </c>
      <c r="AD576" s="8" t="e">
        <f t="shared" ca="1" si="217"/>
        <v>#VALUE!</v>
      </c>
      <c r="AE576" s="8" t="e">
        <f t="shared" ca="1" si="218"/>
        <v>#VALUE!</v>
      </c>
      <c r="AF576" s="8" t="e">
        <f t="shared" ca="1" si="219"/>
        <v>#VALUE!</v>
      </c>
    </row>
    <row r="577" spans="1:32" x14ac:dyDescent="0.3">
      <c r="A577" s="35">
        <f>IF(Замеры!B573=0, " ", Замеры!B573)</f>
        <v>570</v>
      </c>
      <c r="B577" s="49" t="str">
        <f>Замеры!G573</f>
        <v xml:space="preserve">Группа от QF </v>
      </c>
      <c r="C577" s="49" t="str">
        <f>IF(Замеры!J573=0, " ", Замеры!J573)</f>
        <v xml:space="preserve"> </v>
      </c>
      <c r="D577" s="49" t="str">
        <f>IF(O577=0, " ", CONCATENATE(Замеры!T573,Замеры!U573,Замеры!V573,Замеры!W573,Замеры!AB573))</f>
        <v xml:space="preserve"> </v>
      </c>
      <c r="E577" s="49" t="str">
        <f>IF(Замеры!L573=0, " ", Замеры!L573)</f>
        <v xml:space="preserve"> </v>
      </c>
      <c r="F577" s="49" t="e">
        <f t="shared" si="202"/>
        <v>#VALUE!</v>
      </c>
      <c r="G577" s="51" t="str">
        <f t="shared" si="203"/>
        <v>-</v>
      </c>
      <c r="H577" s="52" t="str">
        <f t="shared" si="204"/>
        <v>-</v>
      </c>
      <c r="I577" s="51" t="str">
        <f t="shared" si="205"/>
        <v>-</v>
      </c>
      <c r="J577" s="29" t="str">
        <f t="shared" si="206"/>
        <v>-</v>
      </c>
      <c r="K577" s="46" t="str">
        <f t="shared" si="207"/>
        <v>-</v>
      </c>
      <c r="L577" s="29" t="str">
        <f t="shared" si="208"/>
        <v>-</v>
      </c>
      <c r="M577" s="29" t="str">
        <f t="shared" si="209"/>
        <v xml:space="preserve"> </v>
      </c>
      <c r="N577" s="29" t="str">
        <f t="shared" ca="1" si="210"/>
        <v xml:space="preserve"> </v>
      </c>
      <c r="O577" s="8">
        <f>Замеры!R573</f>
        <v>0</v>
      </c>
      <c r="P577" s="8" t="b">
        <f t="shared" si="198"/>
        <v>1</v>
      </c>
      <c r="Q577" s="8" t="b">
        <f t="shared" si="199"/>
        <v>1</v>
      </c>
      <c r="R577" s="8" t="b">
        <f t="shared" si="200"/>
        <v>1</v>
      </c>
      <c r="S577" s="8" t="s">
        <v>72</v>
      </c>
      <c r="T577" s="8" t="e">
        <f t="shared" si="211"/>
        <v>#VALUE!</v>
      </c>
      <c r="U577" s="12" t="s">
        <v>72</v>
      </c>
      <c r="V577" s="8" t="e">
        <f t="shared" si="212"/>
        <v>#VALUE!</v>
      </c>
      <c r="X577" s="13" t="str">
        <f t="shared" si="201"/>
        <v xml:space="preserve"> </v>
      </c>
      <c r="Y577" s="8" t="e">
        <f t="shared" si="213"/>
        <v>#VALUE!</v>
      </c>
      <c r="AA577" s="14" t="e">
        <f t="shared" ca="1" si="214"/>
        <v>#VALUE!</v>
      </c>
      <c r="AB577" s="14" t="e">
        <f t="shared" ca="1" si="215"/>
        <v>#VALUE!</v>
      </c>
      <c r="AC577" s="14" t="e">
        <f t="shared" ca="1" si="216"/>
        <v>#VALUE!</v>
      </c>
      <c r="AD577" s="8" t="e">
        <f t="shared" ca="1" si="217"/>
        <v>#VALUE!</v>
      </c>
      <c r="AE577" s="8" t="e">
        <f t="shared" ca="1" si="218"/>
        <v>#VALUE!</v>
      </c>
      <c r="AF577" s="8" t="e">
        <f t="shared" ca="1" si="219"/>
        <v>#VALUE!</v>
      </c>
    </row>
    <row r="578" spans="1:32" x14ac:dyDescent="0.3">
      <c r="A578" s="35">
        <f>IF(Замеры!B574=0, " ", Замеры!B574)</f>
        <v>571</v>
      </c>
      <c r="B578" s="49" t="str">
        <f>Замеры!G574</f>
        <v xml:space="preserve">Группа от QF </v>
      </c>
      <c r="C578" s="49" t="str">
        <f>IF(Замеры!J574=0, " ", Замеры!J574)</f>
        <v xml:space="preserve"> </v>
      </c>
      <c r="D578" s="49" t="str">
        <f>IF(O578=0, " ", CONCATENATE(Замеры!T574,Замеры!U574,Замеры!V574,Замеры!W574,Замеры!AB574))</f>
        <v xml:space="preserve"> </v>
      </c>
      <c r="E578" s="49" t="str">
        <f>IF(Замеры!L574=0, " ", Замеры!L574)</f>
        <v xml:space="preserve"> </v>
      </c>
      <c r="F578" s="49" t="e">
        <f t="shared" si="202"/>
        <v>#VALUE!</v>
      </c>
      <c r="G578" s="51" t="str">
        <f t="shared" si="203"/>
        <v>-</v>
      </c>
      <c r="H578" s="52" t="str">
        <f t="shared" si="204"/>
        <v>-</v>
      </c>
      <c r="I578" s="51" t="str">
        <f t="shared" si="205"/>
        <v>-</v>
      </c>
      <c r="J578" s="29" t="str">
        <f t="shared" si="206"/>
        <v>-</v>
      </c>
      <c r="K578" s="46" t="str">
        <f t="shared" si="207"/>
        <v>-</v>
      </c>
      <c r="L578" s="29" t="str">
        <f t="shared" si="208"/>
        <v>-</v>
      </c>
      <c r="M578" s="29" t="str">
        <f t="shared" si="209"/>
        <v xml:space="preserve"> </v>
      </c>
      <c r="N578" s="29" t="str">
        <f t="shared" ca="1" si="210"/>
        <v xml:space="preserve"> </v>
      </c>
      <c r="O578" s="8">
        <f>Замеры!R574</f>
        <v>0</v>
      </c>
      <c r="P578" s="8" t="b">
        <f t="shared" si="198"/>
        <v>1</v>
      </c>
      <c r="Q578" s="8" t="b">
        <f t="shared" si="199"/>
        <v>1</v>
      </c>
      <c r="R578" s="8" t="b">
        <f t="shared" si="200"/>
        <v>1</v>
      </c>
      <c r="S578" s="8" t="s">
        <v>72</v>
      </c>
      <c r="T578" s="8" t="e">
        <f t="shared" si="211"/>
        <v>#VALUE!</v>
      </c>
      <c r="U578" s="12" t="s">
        <v>72</v>
      </c>
      <c r="V578" s="8" t="e">
        <f t="shared" si="212"/>
        <v>#VALUE!</v>
      </c>
      <c r="X578" s="13" t="str">
        <f t="shared" si="201"/>
        <v xml:space="preserve"> </v>
      </c>
      <c r="Y578" s="8" t="e">
        <f t="shared" si="213"/>
        <v>#VALUE!</v>
      </c>
      <c r="AA578" s="14" t="e">
        <f t="shared" ca="1" si="214"/>
        <v>#VALUE!</v>
      </c>
      <c r="AB578" s="14" t="e">
        <f t="shared" ca="1" si="215"/>
        <v>#VALUE!</v>
      </c>
      <c r="AC578" s="14" t="e">
        <f t="shared" ca="1" si="216"/>
        <v>#VALUE!</v>
      </c>
      <c r="AD578" s="8" t="e">
        <f t="shared" ca="1" si="217"/>
        <v>#VALUE!</v>
      </c>
      <c r="AE578" s="8" t="e">
        <f t="shared" ca="1" si="218"/>
        <v>#VALUE!</v>
      </c>
      <c r="AF578" s="8" t="e">
        <f t="shared" ca="1" si="219"/>
        <v>#VALUE!</v>
      </c>
    </row>
    <row r="579" spans="1:32" x14ac:dyDescent="0.3">
      <c r="A579" s="35">
        <f>IF(Замеры!B575=0, " ", Замеры!B575)</f>
        <v>572</v>
      </c>
      <c r="B579" s="49" t="str">
        <f>Замеры!G575</f>
        <v xml:space="preserve">Группа от QF </v>
      </c>
      <c r="C579" s="49" t="str">
        <f>IF(Замеры!J575=0, " ", Замеры!J575)</f>
        <v xml:space="preserve"> </v>
      </c>
      <c r="D579" s="49" t="str">
        <f>IF(O579=0, " ", CONCATENATE(Замеры!T575,Замеры!U575,Замеры!V575,Замеры!W575,Замеры!AB575))</f>
        <v xml:space="preserve"> </v>
      </c>
      <c r="E579" s="49" t="str">
        <f>IF(Замеры!L575=0, " ", Замеры!L575)</f>
        <v xml:space="preserve"> </v>
      </c>
      <c r="F579" s="49" t="e">
        <f t="shared" si="202"/>
        <v>#VALUE!</v>
      </c>
      <c r="G579" s="51" t="str">
        <f t="shared" si="203"/>
        <v>-</v>
      </c>
      <c r="H579" s="52" t="str">
        <f t="shared" si="204"/>
        <v>-</v>
      </c>
      <c r="I579" s="51" t="str">
        <f t="shared" si="205"/>
        <v>-</v>
      </c>
      <c r="J579" s="29" t="str">
        <f t="shared" si="206"/>
        <v>-</v>
      </c>
      <c r="K579" s="46" t="str">
        <f t="shared" si="207"/>
        <v>-</v>
      </c>
      <c r="L579" s="29" t="str">
        <f t="shared" si="208"/>
        <v>-</v>
      </c>
      <c r="M579" s="29" t="str">
        <f t="shared" si="209"/>
        <v xml:space="preserve"> </v>
      </c>
      <c r="N579" s="29" t="str">
        <f t="shared" ca="1" si="210"/>
        <v xml:space="preserve"> </v>
      </c>
      <c r="O579" s="8">
        <f>Замеры!R575</f>
        <v>0</v>
      </c>
      <c r="P579" s="8" t="b">
        <f t="shared" si="198"/>
        <v>1</v>
      </c>
      <c r="Q579" s="8" t="b">
        <f t="shared" si="199"/>
        <v>1</v>
      </c>
      <c r="R579" s="8" t="b">
        <f t="shared" si="200"/>
        <v>1</v>
      </c>
      <c r="S579" s="8" t="s">
        <v>72</v>
      </c>
      <c r="T579" s="8" t="e">
        <f t="shared" si="211"/>
        <v>#VALUE!</v>
      </c>
      <c r="U579" s="12" t="s">
        <v>72</v>
      </c>
      <c r="V579" s="8" t="e">
        <f t="shared" si="212"/>
        <v>#VALUE!</v>
      </c>
      <c r="X579" s="13" t="str">
        <f t="shared" si="201"/>
        <v xml:space="preserve"> </v>
      </c>
      <c r="Y579" s="8" t="e">
        <f t="shared" si="213"/>
        <v>#VALUE!</v>
      </c>
      <c r="AA579" s="14" t="e">
        <f t="shared" ca="1" si="214"/>
        <v>#VALUE!</v>
      </c>
      <c r="AB579" s="14" t="e">
        <f t="shared" ca="1" si="215"/>
        <v>#VALUE!</v>
      </c>
      <c r="AC579" s="14" t="e">
        <f t="shared" ca="1" si="216"/>
        <v>#VALUE!</v>
      </c>
      <c r="AD579" s="8" t="e">
        <f t="shared" ca="1" si="217"/>
        <v>#VALUE!</v>
      </c>
      <c r="AE579" s="8" t="e">
        <f t="shared" ca="1" si="218"/>
        <v>#VALUE!</v>
      </c>
      <c r="AF579" s="8" t="e">
        <f t="shared" ca="1" si="219"/>
        <v>#VALUE!</v>
      </c>
    </row>
    <row r="580" spans="1:32" x14ac:dyDescent="0.3">
      <c r="A580" s="35">
        <f>IF(Замеры!B576=0, " ", Замеры!B576)</f>
        <v>573</v>
      </c>
      <c r="B580" s="49" t="str">
        <f>Замеры!G576</f>
        <v xml:space="preserve">Группа от QF </v>
      </c>
      <c r="C580" s="49" t="str">
        <f>IF(Замеры!J576=0, " ", Замеры!J576)</f>
        <v xml:space="preserve"> </v>
      </c>
      <c r="D580" s="49" t="str">
        <f>IF(O580=0, " ", CONCATENATE(Замеры!T576,Замеры!U576,Замеры!V576,Замеры!W576,Замеры!AB576))</f>
        <v xml:space="preserve"> </v>
      </c>
      <c r="E580" s="49" t="str">
        <f>IF(Замеры!L576=0, " ", Замеры!L576)</f>
        <v xml:space="preserve"> </v>
      </c>
      <c r="F580" s="49" t="e">
        <f t="shared" si="202"/>
        <v>#VALUE!</v>
      </c>
      <c r="G580" s="51" t="str">
        <f t="shared" si="203"/>
        <v>-</v>
      </c>
      <c r="H580" s="52" t="str">
        <f t="shared" si="204"/>
        <v>-</v>
      </c>
      <c r="I580" s="51" t="str">
        <f t="shared" si="205"/>
        <v>-</v>
      </c>
      <c r="J580" s="29" t="str">
        <f t="shared" si="206"/>
        <v>-</v>
      </c>
      <c r="K580" s="46" t="str">
        <f t="shared" si="207"/>
        <v>-</v>
      </c>
      <c r="L580" s="29" t="str">
        <f t="shared" si="208"/>
        <v>-</v>
      </c>
      <c r="M580" s="29" t="str">
        <f t="shared" si="209"/>
        <v xml:space="preserve"> </v>
      </c>
      <c r="N580" s="29" t="str">
        <f t="shared" ca="1" si="210"/>
        <v xml:space="preserve"> </v>
      </c>
      <c r="O580" s="8">
        <f>Замеры!R576</f>
        <v>0</v>
      </c>
      <c r="P580" s="8" t="b">
        <f t="shared" si="198"/>
        <v>1</v>
      </c>
      <c r="Q580" s="8" t="b">
        <f t="shared" si="199"/>
        <v>1</v>
      </c>
      <c r="R580" s="8" t="b">
        <f t="shared" si="200"/>
        <v>1</v>
      </c>
      <c r="S580" s="8" t="s">
        <v>72</v>
      </c>
      <c r="T580" s="8" t="e">
        <f t="shared" si="211"/>
        <v>#VALUE!</v>
      </c>
      <c r="U580" s="12" t="s">
        <v>72</v>
      </c>
      <c r="V580" s="8" t="e">
        <f t="shared" si="212"/>
        <v>#VALUE!</v>
      </c>
      <c r="X580" s="13" t="str">
        <f t="shared" si="201"/>
        <v xml:space="preserve"> </v>
      </c>
      <c r="Y580" s="8" t="e">
        <f t="shared" si="213"/>
        <v>#VALUE!</v>
      </c>
      <c r="AA580" s="14" t="e">
        <f t="shared" ca="1" si="214"/>
        <v>#VALUE!</v>
      </c>
      <c r="AB580" s="14" t="e">
        <f t="shared" ca="1" si="215"/>
        <v>#VALUE!</v>
      </c>
      <c r="AC580" s="14" t="e">
        <f t="shared" ca="1" si="216"/>
        <v>#VALUE!</v>
      </c>
      <c r="AD580" s="8" t="e">
        <f t="shared" ca="1" si="217"/>
        <v>#VALUE!</v>
      </c>
      <c r="AE580" s="8" t="e">
        <f t="shared" ca="1" si="218"/>
        <v>#VALUE!</v>
      </c>
      <c r="AF580" s="8" t="e">
        <f t="shared" ca="1" si="219"/>
        <v>#VALUE!</v>
      </c>
    </row>
    <row r="581" spans="1:32" x14ac:dyDescent="0.3">
      <c r="A581" s="35">
        <f>IF(Замеры!B577=0, " ", Замеры!B577)</f>
        <v>574</v>
      </c>
      <c r="B581" s="49" t="str">
        <f>Замеры!G577</f>
        <v xml:space="preserve">Группа от QF </v>
      </c>
      <c r="C581" s="49" t="str">
        <f>IF(Замеры!J577=0, " ", Замеры!J577)</f>
        <v xml:space="preserve"> </v>
      </c>
      <c r="D581" s="49" t="str">
        <f>IF(O581=0, " ", CONCATENATE(Замеры!T577,Замеры!U577,Замеры!V577,Замеры!W577,Замеры!AB577))</f>
        <v xml:space="preserve"> </v>
      </c>
      <c r="E581" s="49" t="str">
        <f>IF(Замеры!L577=0, " ", Замеры!L577)</f>
        <v xml:space="preserve"> </v>
      </c>
      <c r="F581" s="49" t="e">
        <f t="shared" si="202"/>
        <v>#VALUE!</v>
      </c>
      <c r="G581" s="51" t="str">
        <f t="shared" si="203"/>
        <v>-</v>
      </c>
      <c r="H581" s="52" t="str">
        <f t="shared" si="204"/>
        <v>-</v>
      </c>
      <c r="I581" s="51" t="str">
        <f t="shared" si="205"/>
        <v>-</v>
      </c>
      <c r="J581" s="29" t="str">
        <f t="shared" si="206"/>
        <v>-</v>
      </c>
      <c r="K581" s="46" t="str">
        <f t="shared" si="207"/>
        <v>-</v>
      </c>
      <c r="L581" s="29" t="str">
        <f t="shared" si="208"/>
        <v>-</v>
      </c>
      <c r="M581" s="29" t="str">
        <f t="shared" si="209"/>
        <v xml:space="preserve"> </v>
      </c>
      <c r="N581" s="29" t="str">
        <f t="shared" ca="1" si="210"/>
        <v xml:space="preserve"> </v>
      </c>
      <c r="O581" s="8">
        <f>Замеры!R577</f>
        <v>0</v>
      </c>
      <c r="P581" s="8" t="b">
        <f t="shared" si="198"/>
        <v>1</v>
      </c>
      <c r="Q581" s="8" t="b">
        <f t="shared" si="199"/>
        <v>1</v>
      </c>
      <c r="R581" s="8" t="b">
        <f t="shared" si="200"/>
        <v>1</v>
      </c>
      <c r="S581" s="8" t="s">
        <v>72</v>
      </c>
      <c r="T581" s="8" t="e">
        <f t="shared" si="211"/>
        <v>#VALUE!</v>
      </c>
      <c r="U581" s="12" t="s">
        <v>72</v>
      </c>
      <c r="V581" s="8" t="e">
        <f t="shared" si="212"/>
        <v>#VALUE!</v>
      </c>
      <c r="X581" s="13" t="str">
        <f t="shared" si="201"/>
        <v xml:space="preserve"> </v>
      </c>
      <c r="Y581" s="8" t="e">
        <f t="shared" si="213"/>
        <v>#VALUE!</v>
      </c>
      <c r="AA581" s="14" t="e">
        <f t="shared" ca="1" si="214"/>
        <v>#VALUE!</v>
      </c>
      <c r="AB581" s="14" t="e">
        <f t="shared" ca="1" si="215"/>
        <v>#VALUE!</v>
      </c>
      <c r="AC581" s="14" t="e">
        <f t="shared" ca="1" si="216"/>
        <v>#VALUE!</v>
      </c>
      <c r="AD581" s="8" t="e">
        <f t="shared" ca="1" si="217"/>
        <v>#VALUE!</v>
      </c>
      <c r="AE581" s="8" t="e">
        <f t="shared" ca="1" si="218"/>
        <v>#VALUE!</v>
      </c>
      <c r="AF581" s="8" t="e">
        <f t="shared" ca="1" si="219"/>
        <v>#VALUE!</v>
      </c>
    </row>
    <row r="582" spans="1:32" x14ac:dyDescent="0.3">
      <c r="A582" s="35">
        <f>IF(Замеры!B578=0, " ", Замеры!B578)</f>
        <v>575</v>
      </c>
      <c r="B582" s="49" t="str">
        <f>Замеры!G578</f>
        <v xml:space="preserve">Группа от QF </v>
      </c>
      <c r="C582" s="49" t="str">
        <f>IF(Замеры!J578=0, " ", Замеры!J578)</f>
        <v xml:space="preserve"> </v>
      </c>
      <c r="D582" s="49" t="str">
        <f>IF(O582=0, " ", CONCATENATE(Замеры!T578,Замеры!U578,Замеры!V578,Замеры!W578,Замеры!AB578))</f>
        <v xml:space="preserve"> </v>
      </c>
      <c r="E582" s="49" t="str">
        <f>IF(Замеры!L578=0, " ", Замеры!L578)</f>
        <v xml:space="preserve"> </v>
      </c>
      <c r="F582" s="49" t="e">
        <f t="shared" si="202"/>
        <v>#VALUE!</v>
      </c>
      <c r="G582" s="51" t="str">
        <f t="shared" si="203"/>
        <v>-</v>
      </c>
      <c r="H582" s="52" t="str">
        <f t="shared" si="204"/>
        <v>-</v>
      </c>
      <c r="I582" s="51" t="str">
        <f t="shared" si="205"/>
        <v>-</v>
      </c>
      <c r="J582" s="29" t="str">
        <f t="shared" si="206"/>
        <v>-</v>
      </c>
      <c r="K582" s="46" t="str">
        <f t="shared" si="207"/>
        <v>-</v>
      </c>
      <c r="L582" s="29" t="str">
        <f t="shared" si="208"/>
        <v>-</v>
      </c>
      <c r="M582" s="29" t="str">
        <f t="shared" si="209"/>
        <v xml:space="preserve"> </v>
      </c>
      <c r="N582" s="29" t="str">
        <f t="shared" ca="1" si="210"/>
        <v xml:space="preserve"> </v>
      </c>
      <c r="O582" s="8">
        <f>Замеры!R578</f>
        <v>0</v>
      </c>
      <c r="P582" s="8" t="b">
        <f t="shared" si="198"/>
        <v>1</v>
      </c>
      <c r="Q582" s="8" t="b">
        <f t="shared" si="199"/>
        <v>1</v>
      </c>
      <c r="R582" s="8" t="b">
        <f t="shared" si="200"/>
        <v>1</v>
      </c>
      <c r="S582" s="8" t="s">
        <v>72</v>
      </c>
      <c r="T582" s="8" t="e">
        <f t="shared" si="211"/>
        <v>#VALUE!</v>
      </c>
      <c r="U582" s="12" t="s">
        <v>72</v>
      </c>
      <c r="V582" s="8" t="e">
        <f t="shared" si="212"/>
        <v>#VALUE!</v>
      </c>
      <c r="X582" s="13" t="str">
        <f t="shared" si="201"/>
        <v xml:space="preserve"> </v>
      </c>
      <c r="Y582" s="8" t="e">
        <f t="shared" si="213"/>
        <v>#VALUE!</v>
      </c>
      <c r="AA582" s="14" t="e">
        <f t="shared" ca="1" si="214"/>
        <v>#VALUE!</v>
      </c>
      <c r="AB582" s="14" t="e">
        <f t="shared" ca="1" si="215"/>
        <v>#VALUE!</v>
      </c>
      <c r="AC582" s="14" t="e">
        <f t="shared" ca="1" si="216"/>
        <v>#VALUE!</v>
      </c>
      <c r="AD582" s="8" t="e">
        <f t="shared" ca="1" si="217"/>
        <v>#VALUE!</v>
      </c>
      <c r="AE582" s="8" t="e">
        <f t="shared" ca="1" si="218"/>
        <v>#VALUE!</v>
      </c>
      <c r="AF582" s="8" t="e">
        <f t="shared" ca="1" si="219"/>
        <v>#VALUE!</v>
      </c>
    </row>
    <row r="583" spans="1:32" x14ac:dyDescent="0.3">
      <c r="A583" s="35">
        <f>IF(Замеры!B579=0, " ", Замеры!B579)</f>
        <v>576</v>
      </c>
      <c r="B583" s="49" t="str">
        <f>Замеры!G579</f>
        <v xml:space="preserve">Группа от QF </v>
      </c>
      <c r="C583" s="49" t="str">
        <f>IF(Замеры!J579=0, " ", Замеры!J579)</f>
        <v xml:space="preserve"> </v>
      </c>
      <c r="D583" s="49" t="str">
        <f>IF(O583=0, " ", CONCATENATE(Замеры!T579,Замеры!U579,Замеры!V579,Замеры!W579,Замеры!AB579))</f>
        <v xml:space="preserve"> </v>
      </c>
      <c r="E583" s="49" t="str">
        <f>IF(Замеры!L579=0, " ", Замеры!L579)</f>
        <v xml:space="preserve"> </v>
      </c>
      <c r="F583" s="49" t="e">
        <f t="shared" si="202"/>
        <v>#VALUE!</v>
      </c>
      <c r="G583" s="51" t="str">
        <f t="shared" si="203"/>
        <v>-</v>
      </c>
      <c r="H583" s="52" t="str">
        <f t="shared" si="204"/>
        <v>-</v>
      </c>
      <c r="I583" s="51" t="str">
        <f t="shared" si="205"/>
        <v>-</v>
      </c>
      <c r="J583" s="29" t="str">
        <f t="shared" si="206"/>
        <v>-</v>
      </c>
      <c r="K583" s="46" t="str">
        <f t="shared" si="207"/>
        <v>-</v>
      </c>
      <c r="L583" s="29" t="str">
        <f t="shared" si="208"/>
        <v>-</v>
      </c>
      <c r="M583" s="29" t="str">
        <f t="shared" si="209"/>
        <v xml:space="preserve"> </v>
      </c>
      <c r="N583" s="29" t="str">
        <f t="shared" ca="1" si="210"/>
        <v xml:space="preserve"> </v>
      </c>
      <c r="O583" s="8">
        <f>Замеры!R579</f>
        <v>0</v>
      </c>
      <c r="P583" s="8" t="b">
        <f t="shared" ref="P583:P646" si="220">OR(O583=$N$1,O583=$O$1,O583=$P$1,O583=$O$2)</f>
        <v>1</v>
      </c>
      <c r="Q583" s="8" t="b">
        <f t="shared" ref="Q583:Q646" si="221">OR(O583=$N$2,O583=$O$3,O583=$P$1,O583=$O$2)</f>
        <v>1</v>
      </c>
      <c r="R583" s="8" t="b">
        <f t="shared" ref="R583:R646" si="222">OR(O583=$N$3,O583=$O$3,O583=$P$1,O583=$O$1)</f>
        <v>1</v>
      </c>
      <c r="S583" s="8" t="s">
        <v>72</v>
      </c>
      <c r="T583" s="8" t="e">
        <f t="shared" si="211"/>
        <v>#VALUE!</v>
      </c>
      <c r="U583" s="12" t="s">
        <v>72</v>
      </c>
      <c r="V583" s="8" t="e">
        <f t="shared" si="212"/>
        <v>#VALUE!</v>
      </c>
      <c r="X583" s="13" t="str">
        <f t="shared" ref="X583:X646" si="223">E583</f>
        <v xml:space="preserve"> </v>
      </c>
      <c r="Y583" s="8" t="e">
        <f t="shared" si="213"/>
        <v>#VALUE!</v>
      </c>
      <c r="AA583" s="14" t="e">
        <f t="shared" ca="1" si="214"/>
        <v>#VALUE!</v>
      </c>
      <c r="AB583" s="14" t="e">
        <f t="shared" ca="1" si="215"/>
        <v>#VALUE!</v>
      </c>
      <c r="AC583" s="14" t="e">
        <f t="shared" ca="1" si="216"/>
        <v>#VALUE!</v>
      </c>
      <c r="AD583" s="8" t="e">
        <f t="shared" ca="1" si="217"/>
        <v>#VALUE!</v>
      </c>
      <c r="AE583" s="8" t="e">
        <f t="shared" ca="1" si="218"/>
        <v>#VALUE!</v>
      </c>
      <c r="AF583" s="8" t="e">
        <f t="shared" ca="1" si="219"/>
        <v>#VALUE!</v>
      </c>
    </row>
    <row r="584" spans="1:32" x14ac:dyDescent="0.3">
      <c r="A584" s="35">
        <f>IF(Замеры!B580=0, " ", Замеры!B580)</f>
        <v>577</v>
      </c>
      <c r="B584" s="49" t="str">
        <f>Замеры!G580</f>
        <v xml:space="preserve">Группа от QF </v>
      </c>
      <c r="C584" s="49" t="str">
        <f>IF(Замеры!J580=0, " ", Замеры!J580)</f>
        <v xml:space="preserve"> </v>
      </c>
      <c r="D584" s="49" t="str">
        <f>IF(O584=0, " ", CONCATENATE(Замеры!T580,Замеры!U580,Замеры!V580,Замеры!W580,Замеры!AB580))</f>
        <v xml:space="preserve"> </v>
      </c>
      <c r="E584" s="49" t="str">
        <f>IF(Замеры!L580=0, " ", Замеры!L580)</f>
        <v xml:space="preserve"> </v>
      </c>
      <c r="F584" s="49" t="e">
        <f t="shared" ref="F584:F647" si="224">CONCATENATE(T584,U584,V584)</f>
        <v>#VALUE!</v>
      </c>
      <c r="G584" s="51" t="str">
        <f t="shared" ref="G584:G647" si="225">IF(OR(O584=$O$1,O584=$P$1,O584=$Q$1,O584=$P$2),AA584,"-")</f>
        <v>-</v>
      </c>
      <c r="H584" s="52" t="str">
        <f t="shared" ref="H584:H647" si="226">IF(OR(O584=$O$2,O584=$P$3,O584=$Q$1,O584=$P$2),AB584,"-")</f>
        <v>-</v>
      </c>
      <c r="I584" s="51" t="str">
        <f t="shared" ref="I584:I647" si="227">IF(OR(O584=$O$3,O584=$P$3,O584=$Q$1,O584=$P$1),AC584,"-")</f>
        <v>-</v>
      </c>
      <c r="J584" s="29" t="str">
        <f t="shared" ref="J584:J647" si="228">IF(OR(O584=$O$1,O584=$P$1,O584=$Q$1,O584=$P$2),AD584,"-")</f>
        <v>-</v>
      </c>
      <c r="K584" s="46" t="str">
        <f t="shared" ref="K584:K647" si="229">IF(OR(O584=$O$2,O584=$P$3,O584=$Q$1,O584=$P$2),AE584,"-")</f>
        <v>-</v>
      </c>
      <c r="L584" s="29" t="str">
        <f t="shared" ref="L584:L647" si="230">IF(OR(O584=$O$3,O584=$P$3,O584=$Q$1,O584=$P$1),AF584,"-")</f>
        <v>-</v>
      </c>
      <c r="M584" s="29" t="str">
        <f t="shared" ref="M584:M647" si="231">IF(O584=0," ",$V$1)</f>
        <v xml:space="preserve"> </v>
      </c>
      <c r="N584" s="29" t="str">
        <f t="shared" ref="N584:N647" ca="1" si="232">IF(O584=0," ", RANDBETWEEN($T$1,$U$1)/100)</f>
        <v xml:space="preserve"> </v>
      </c>
      <c r="O584" s="8">
        <f>Замеры!R580</f>
        <v>0</v>
      </c>
      <c r="P584" s="8" t="b">
        <f t="shared" si="220"/>
        <v>1</v>
      </c>
      <c r="Q584" s="8" t="b">
        <f t="shared" si="221"/>
        <v>1</v>
      </c>
      <c r="R584" s="8" t="b">
        <f t="shared" si="222"/>
        <v>1</v>
      </c>
      <c r="S584" s="8" t="s">
        <v>72</v>
      </c>
      <c r="T584" s="8" t="e">
        <f t="shared" ref="T584:T647" si="233">E584*5</f>
        <v>#VALUE!</v>
      </c>
      <c r="U584" s="12" t="s">
        <v>72</v>
      </c>
      <c r="V584" s="8" t="e">
        <f t="shared" ref="V584:V647" si="234">E584*10</f>
        <v>#VALUE!</v>
      </c>
      <c r="X584" s="13" t="str">
        <f t="shared" si="223"/>
        <v xml:space="preserve"> </v>
      </c>
      <c r="Y584" s="8" t="e">
        <f t="shared" ref="Y584:Y647" si="235">X584*12</f>
        <v>#VALUE!</v>
      </c>
      <c r="AA584" s="14" t="e">
        <f t="shared" ref="AA584:AA647" ca="1" si="236">220/AD584</f>
        <v>#VALUE!</v>
      </c>
      <c r="AB584" s="14" t="e">
        <f t="shared" ref="AB584:AB647" ca="1" si="237">220/AE584</f>
        <v>#VALUE!</v>
      </c>
      <c r="AC584" s="14" t="e">
        <f t="shared" ref="AC584:AC647" ca="1" si="238">220/AF584</f>
        <v>#VALUE!</v>
      </c>
      <c r="AD584" s="8" t="e">
        <f t="shared" ref="AD584:AD647" ca="1" si="239">RANDBETWEEN(Y584*1.1+10,Y584*1.1+150)</f>
        <v>#VALUE!</v>
      </c>
      <c r="AE584" s="8" t="e">
        <f t="shared" ref="AE584:AE647" ca="1" si="240">RANDBETWEEN(Y584*1.1+10,Y584*1.1+150)</f>
        <v>#VALUE!</v>
      </c>
      <c r="AF584" s="8" t="e">
        <f t="shared" ref="AF584:AF647" ca="1" si="241">RANDBETWEEN(Y584*1.1+10,Y584*1.1+150)</f>
        <v>#VALUE!</v>
      </c>
    </row>
    <row r="585" spans="1:32" x14ac:dyDescent="0.3">
      <c r="A585" s="35">
        <f>IF(Замеры!B581=0, " ", Замеры!B581)</f>
        <v>578</v>
      </c>
      <c r="B585" s="49" t="str">
        <f>Замеры!G581</f>
        <v xml:space="preserve">Группа от QF </v>
      </c>
      <c r="C585" s="49" t="str">
        <f>IF(Замеры!J581=0, " ", Замеры!J581)</f>
        <v xml:space="preserve"> </v>
      </c>
      <c r="D585" s="49" t="str">
        <f>IF(O585=0, " ", CONCATENATE(Замеры!T581,Замеры!U581,Замеры!V581,Замеры!W581,Замеры!AB581))</f>
        <v xml:space="preserve"> </v>
      </c>
      <c r="E585" s="49" t="str">
        <f>IF(Замеры!L581=0, " ", Замеры!L581)</f>
        <v xml:space="preserve"> </v>
      </c>
      <c r="F585" s="49" t="e">
        <f t="shared" si="224"/>
        <v>#VALUE!</v>
      </c>
      <c r="G585" s="51" t="str">
        <f t="shared" si="225"/>
        <v>-</v>
      </c>
      <c r="H585" s="52" t="str">
        <f t="shared" si="226"/>
        <v>-</v>
      </c>
      <c r="I585" s="51" t="str">
        <f t="shared" si="227"/>
        <v>-</v>
      </c>
      <c r="J585" s="29" t="str">
        <f t="shared" si="228"/>
        <v>-</v>
      </c>
      <c r="K585" s="46" t="str">
        <f t="shared" si="229"/>
        <v>-</v>
      </c>
      <c r="L585" s="29" t="str">
        <f t="shared" si="230"/>
        <v>-</v>
      </c>
      <c r="M585" s="29" t="str">
        <f t="shared" si="231"/>
        <v xml:space="preserve"> </v>
      </c>
      <c r="N585" s="29" t="str">
        <f t="shared" ca="1" si="232"/>
        <v xml:space="preserve"> </v>
      </c>
      <c r="O585" s="8">
        <f>Замеры!R581</f>
        <v>0</v>
      </c>
      <c r="P585" s="8" t="b">
        <f t="shared" si="220"/>
        <v>1</v>
      </c>
      <c r="Q585" s="8" t="b">
        <f t="shared" si="221"/>
        <v>1</v>
      </c>
      <c r="R585" s="8" t="b">
        <f t="shared" si="222"/>
        <v>1</v>
      </c>
      <c r="S585" s="8" t="s">
        <v>72</v>
      </c>
      <c r="T585" s="8" t="e">
        <f t="shared" si="233"/>
        <v>#VALUE!</v>
      </c>
      <c r="U585" s="12" t="s">
        <v>72</v>
      </c>
      <c r="V585" s="8" t="e">
        <f t="shared" si="234"/>
        <v>#VALUE!</v>
      </c>
      <c r="X585" s="13" t="str">
        <f t="shared" si="223"/>
        <v xml:space="preserve"> </v>
      </c>
      <c r="Y585" s="8" t="e">
        <f t="shared" si="235"/>
        <v>#VALUE!</v>
      </c>
      <c r="AA585" s="14" t="e">
        <f t="shared" ca="1" si="236"/>
        <v>#VALUE!</v>
      </c>
      <c r="AB585" s="14" t="e">
        <f t="shared" ca="1" si="237"/>
        <v>#VALUE!</v>
      </c>
      <c r="AC585" s="14" t="e">
        <f t="shared" ca="1" si="238"/>
        <v>#VALUE!</v>
      </c>
      <c r="AD585" s="8" t="e">
        <f t="shared" ca="1" si="239"/>
        <v>#VALUE!</v>
      </c>
      <c r="AE585" s="8" t="e">
        <f t="shared" ca="1" si="240"/>
        <v>#VALUE!</v>
      </c>
      <c r="AF585" s="8" t="e">
        <f t="shared" ca="1" si="241"/>
        <v>#VALUE!</v>
      </c>
    </row>
    <row r="586" spans="1:32" x14ac:dyDescent="0.3">
      <c r="A586" s="35">
        <f>IF(Замеры!B582=0, " ", Замеры!B582)</f>
        <v>579</v>
      </c>
      <c r="B586" s="49" t="str">
        <f>Замеры!G582</f>
        <v xml:space="preserve">Группа от QF </v>
      </c>
      <c r="C586" s="49" t="str">
        <f>IF(Замеры!J582=0, " ", Замеры!J582)</f>
        <v xml:space="preserve"> </v>
      </c>
      <c r="D586" s="49" t="str">
        <f>IF(O586=0, " ", CONCATENATE(Замеры!T582,Замеры!U582,Замеры!V582,Замеры!W582,Замеры!AB582))</f>
        <v xml:space="preserve"> </v>
      </c>
      <c r="E586" s="49" t="str">
        <f>IF(Замеры!L582=0, " ", Замеры!L582)</f>
        <v xml:space="preserve"> </v>
      </c>
      <c r="F586" s="49" t="e">
        <f t="shared" si="224"/>
        <v>#VALUE!</v>
      </c>
      <c r="G586" s="51" t="str">
        <f t="shared" si="225"/>
        <v>-</v>
      </c>
      <c r="H586" s="52" t="str">
        <f t="shared" si="226"/>
        <v>-</v>
      </c>
      <c r="I586" s="51" t="str">
        <f t="shared" si="227"/>
        <v>-</v>
      </c>
      <c r="J586" s="29" t="str">
        <f t="shared" si="228"/>
        <v>-</v>
      </c>
      <c r="K586" s="46" t="str">
        <f t="shared" si="229"/>
        <v>-</v>
      </c>
      <c r="L586" s="29" t="str">
        <f t="shared" si="230"/>
        <v>-</v>
      </c>
      <c r="M586" s="29" t="str">
        <f t="shared" si="231"/>
        <v xml:space="preserve"> </v>
      </c>
      <c r="N586" s="29" t="str">
        <f t="shared" ca="1" si="232"/>
        <v xml:space="preserve"> </v>
      </c>
      <c r="O586" s="8">
        <f>Замеры!R582</f>
        <v>0</v>
      </c>
      <c r="P586" s="8" t="b">
        <f t="shared" si="220"/>
        <v>1</v>
      </c>
      <c r="Q586" s="8" t="b">
        <f t="shared" si="221"/>
        <v>1</v>
      </c>
      <c r="R586" s="8" t="b">
        <f t="shared" si="222"/>
        <v>1</v>
      </c>
      <c r="S586" s="8" t="s">
        <v>72</v>
      </c>
      <c r="T586" s="8" t="e">
        <f t="shared" si="233"/>
        <v>#VALUE!</v>
      </c>
      <c r="U586" s="12" t="s">
        <v>72</v>
      </c>
      <c r="V586" s="8" t="e">
        <f t="shared" si="234"/>
        <v>#VALUE!</v>
      </c>
      <c r="X586" s="13" t="str">
        <f t="shared" si="223"/>
        <v xml:space="preserve"> </v>
      </c>
      <c r="Y586" s="8" t="e">
        <f t="shared" si="235"/>
        <v>#VALUE!</v>
      </c>
      <c r="AA586" s="14" t="e">
        <f t="shared" ca="1" si="236"/>
        <v>#VALUE!</v>
      </c>
      <c r="AB586" s="14" t="e">
        <f t="shared" ca="1" si="237"/>
        <v>#VALUE!</v>
      </c>
      <c r="AC586" s="14" t="e">
        <f t="shared" ca="1" si="238"/>
        <v>#VALUE!</v>
      </c>
      <c r="AD586" s="8" t="e">
        <f t="shared" ca="1" si="239"/>
        <v>#VALUE!</v>
      </c>
      <c r="AE586" s="8" t="e">
        <f t="shared" ca="1" si="240"/>
        <v>#VALUE!</v>
      </c>
      <c r="AF586" s="8" t="e">
        <f t="shared" ca="1" si="241"/>
        <v>#VALUE!</v>
      </c>
    </row>
    <row r="587" spans="1:32" x14ac:dyDescent="0.3">
      <c r="A587" s="35">
        <f>IF(Замеры!B583=0, " ", Замеры!B583)</f>
        <v>580</v>
      </c>
      <c r="B587" s="49" t="str">
        <f>Замеры!G583</f>
        <v xml:space="preserve">Группа от QF </v>
      </c>
      <c r="C587" s="49" t="str">
        <f>IF(Замеры!J583=0, " ", Замеры!J583)</f>
        <v xml:space="preserve"> </v>
      </c>
      <c r="D587" s="49" t="str">
        <f>IF(O587=0, " ", CONCATENATE(Замеры!T583,Замеры!U583,Замеры!V583,Замеры!W583,Замеры!AB583))</f>
        <v xml:space="preserve"> </v>
      </c>
      <c r="E587" s="49" t="str">
        <f>IF(Замеры!L583=0, " ", Замеры!L583)</f>
        <v xml:space="preserve"> </v>
      </c>
      <c r="F587" s="49" t="e">
        <f t="shared" si="224"/>
        <v>#VALUE!</v>
      </c>
      <c r="G587" s="51" t="str">
        <f t="shared" si="225"/>
        <v>-</v>
      </c>
      <c r="H587" s="52" t="str">
        <f t="shared" si="226"/>
        <v>-</v>
      </c>
      <c r="I587" s="51" t="str">
        <f t="shared" si="227"/>
        <v>-</v>
      </c>
      <c r="J587" s="29" t="str">
        <f t="shared" si="228"/>
        <v>-</v>
      </c>
      <c r="K587" s="46" t="str">
        <f t="shared" si="229"/>
        <v>-</v>
      </c>
      <c r="L587" s="29" t="str">
        <f t="shared" si="230"/>
        <v>-</v>
      </c>
      <c r="M587" s="29" t="str">
        <f t="shared" si="231"/>
        <v xml:space="preserve"> </v>
      </c>
      <c r="N587" s="29" t="str">
        <f t="shared" ca="1" si="232"/>
        <v xml:space="preserve"> </v>
      </c>
      <c r="O587" s="8">
        <f>Замеры!R583</f>
        <v>0</v>
      </c>
      <c r="P587" s="8" t="b">
        <f t="shared" si="220"/>
        <v>1</v>
      </c>
      <c r="Q587" s="8" t="b">
        <f t="shared" si="221"/>
        <v>1</v>
      </c>
      <c r="R587" s="8" t="b">
        <f t="shared" si="222"/>
        <v>1</v>
      </c>
      <c r="S587" s="8" t="s">
        <v>72</v>
      </c>
      <c r="T587" s="8" t="e">
        <f t="shared" si="233"/>
        <v>#VALUE!</v>
      </c>
      <c r="U587" s="12" t="s">
        <v>72</v>
      </c>
      <c r="V587" s="8" t="e">
        <f t="shared" si="234"/>
        <v>#VALUE!</v>
      </c>
      <c r="X587" s="13" t="str">
        <f t="shared" si="223"/>
        <v xml:space="preserve"> </v>
      </c>
      <c r="Y587" s="8" t="e">
        <f t="shared" si="235"/>
        <v>#VALUE!</v>
      </c>
      <c r="AA587" s="14" t="e">
        <f t="shared" ca="1" si="236"/>
        <v>#VALUE!</v>
      </c>
      <c r="AB587" s="14" t="e">
        <f t="shared" ca="1" si="237"/>
        <v>#VALUE!</v>
      </c>
      <c r="AC587" s="14" t="e">
        <f t="shared" ca="1" si="238"/>
        <v>#VALUE!</v>
      </c>
      <c r="AD587" s="8" t="e">
        <f t="shared" ca="1" si="239"/>
        <v>#VALUE!</v>
      </c>
      <c r="AE587" s="8" t="e">
        <f t="shared" ca="1" si="240"/>
        <v>#VALUE!</v>
      </c>
      <c r="AF587" s="8" t="e">
        <f t="shared" ca="1" si="241"/>
        <v>#VALUE!</v>
      </c>
    </row>
    <row r="588" spans="1:32" x14ac:dyDescent="0.3">
      <c r="A588" s="35">
        <f>IF(Замеры!B584=0, " ", Замеры!B584)</f>
        <v>581</v>
      </c>
      <c r="B588" s="49" t="str">
        <f>Замеры!G584</f>
        <v xml:space="preserve">Группа от QF </v>
      </c>
      <c r="C588" s="49" t="str">
        <f>IF(Замеры!J584=0, " ", Замеры!J584)</f>
        <v xml:space="preserve"> </v>
      </c>
      <c r="D588" s="49" t="str">
        <f>IF(O588=0, " ", CONCATENATE(Замеры!T584,Замеры!U584,Замеры!V584,Замеры!W584,Замеры!AB584))</f>
        <v xml:space="preserve"> </v>
      </c>
      <c r="E588" s="49" t="str">
        <f>IF(Замеры!L584=0, " ", Замеры!L584)</f>
        <v xml:space="preserve"> </v>
      </c>
      <c r="F588" s="49" t="e">
        <f t="shared" si="224"/>
        <v>#VALUE!</v>
      </c>
      <c r="G588" s="51" t="str">
        <f t="shared" si="225"/>
        <v>-</v>
      </c>
      <c r="H588" s="52" t="str">
        <f t="shared" si="226"/>
        <v>-</v>
      </c>
      <c r="I588" s="51" t="str">
        <f t="shared" si="227"/>
        <v>-</v>
      </c>
      <c r="J588" s="29" t="str">
        <f t="shared" si="228"/>
        <v>-</v>
      </c>
      <c r="K588" s="46" t="str">
        <f t="shared" si="229"/>
        <v>-</v>
      </c>
      <c r="L588" s="29" t="str">
        <f t="shared" si="230"/>
        <v>-</v>
      </c>
      <c r="M588" s="29" t="str">
        <f t="shared" si="231"/>
        <v xml:space="preserve"> </v>
      </c>
      <c r="N588" s="29" t="str">
        <f t="shared" ca="1" si="232"/>
        <v xml:space="preserve"> </v>
      </c>
      <c r="O588" s="8">
        <f>Замеры!R584</f>
        <v>0</v>
      </c>
      <c r="P588" s="8" t="b">
        <f t="shared" si="220"/>
        <v>1</v>
      </c>
      <c r="Q588" s="8" t="b">
        <f t="shared" si="221"/>
        <v>1</v>
      </c>
      <c r="R588" s="8" t="b">
        <f t="shared" si="222"/>
        <v>1</v>
      </c>
      <c r="S588" s="8" t="s">
        <v>72</v>
      </c>
      <c r="T588" s="8" t="e">
        <f t="shared" si="233"/>
        <v>#VALUE!</v>
      </c>
      <c r="U588" s="12" t="s">
        <v>72</v>
      </c>
      <c r="V588" s="8" t="e">
        <f t="shared" si="234"/>
        <v>#VALUE!</v>
      </c>
      <c r="X588" s="13" t="str">
        <f t="shared" si="223"/>
        <v xml:space="preserve"> </v>
      </c>
      <c r="Y588" s="8" t="e">
        <f t="shared" si="235"/>
        <v>#VALUE!</v>
      </c>
      <c r="AA588" s="14" t="e">
        <f t="shared" ca="1" si="236"/>
        <v>#VALUE!</v>
      </c>
      <c r="AB588" s="14" t="e">
        <f t="shared" ca="1" si="237"/>
        <v>#VALUE!</v>
      </c>
      <c r="AC588" s="14" t="e">
        <f t="shared" ca="1" si="238"/>
        <v>#VALUE!</v>
      </c>
      <c r="AD588" s="8" t="e">
        <f t="shared" ca="1" si="239"/>
        <v>#VALUE!</v>
      </c>
      <c r="AE588" s="8" t="e">
        <f t="shared" ca="1" si="240"/>
        <v>#VALUE!</v>
      </c>
      <c r="AF588" s="8" t="e">
        <f t="shared" ca="1" si="241"/>
        <v>#VALUE!</v>
      </c>
    </row>
    <row r="589" spans="1:32" x14ac:dyDescent="0.3">
      <c r="A589" s="35">
        <f>IF(Замеры!B585=0, " ", Замеры!B585)</f>
        <v>582</v>
      </c>
      <c r="B589" s="49" t="str">
        <f>Замеры!G585</f>
        <v xml:space="preserve">Группа от QF </v>
      </c>
      <c r="C589" s="49" t="str">
        <f>IF(Замеры!J585=0, " ", Замеры!J585)</f>
        <v xml:space="preserve"> </v>
      </c>
      <c r="D589" s="49" t="str">
        <f>IF(O589=0, " ", CONCATENATE(Замеры!T585,Замеры!U585,Замеры!V585,Замеры!W585,Замеры!AB585))</f>
        <v xml:space="preserve"> </v>
      </c>
      <c r="E589" s="49" t="str">
        <f>IF(Замеры!L585=0, " ", Замеры!L585)</f>
        <v xml:space="preserve"> </v>
      </c>
      <c r="F589" s="49" t="e">
        <f t="shared" si="224"/>
        <v>#VALUE!</v>
      </c>
      <c r="G589" s="51" t="str">
        <f t="shared" si="225"/>
        <v>-</v>
      </c>
      <c r="H589" s="52" t="str">
        <f t="shared" si="226"/>
        <v>-</v>
      </c>
      <c r="I589" s="51" t="str">
        <f t="shared" si="227"/>
        <v>-</v>
      </c>
      <c r="J589" s="29" t="str">
        <f t="shared" si="228"/>
        <v>-</v>
      </c>
      <c r="K589" s="46" t="str">
        <f t="shared" si="229"/>
        <v>-</v>
      </c>
      <c r="L589" s="29" t="str">
        <f t="shared" si="230"/>
        <v>-</v>
      </c>
      <c r="M589" s="29" t="str">
        <f t="shared" si="231"/>
        <v xml:space="preserve"> </v>
      </c>
      <c r="N589" s="29" t="str">
        <f t="shared" ca="1" si="232"/>
        <v xml:space="preserve"> </v>
      </c>
      <c r="O589" s="8">
        <f>Замеры!R585</f>
        <v>0</v>
      </c>
      <c r="P589" s="8" t="b">
        <f t="shared" si="220"/>
        <v>1</v>
      </c>
      <c r="Q589" s="8" t="b">
        <f t="shared" si="221"/>
        <v>1</v>
      </c>
      <c r="R589" s="8" t="b">
        <f t="shared" si="222"/>
        <v>1</v>
      </c>
      <c r="S589" s="8" t="s">
        <v>72</v>
      </c>
      <c r="T589" s="8" t="e">
        <f t="shared" si="233"/>
        <v>#VALUE!</v>
      </c>
      <c r="U589" s="12" t="s">
        <v>72</v>
      </c>
      <c r="V589" s="8" t="e">
        <f t="shared" si="234"/>
        <v>#VALUE!</v>
      </c>
      <c r="X589" s="13" t="str">
        <f t="shared" si="223"/>
        <v xml:space="preserve"> </v>
      </c>
      <c r="Y589" s="8" t="e">
        <f t="shared" si="235"/>
        <v>#VALUE!</v>
      </c>
      <c r="AA589" s="14" t="e">
        <f t="shared" ca="1" si="236"/>
        <v>#VALUE!</v>
      </c>
      <c r="AB589" s="14" t="e">
        <f t="shared" ca="1" si="237"/>
        <v>#VALUE!</v>
      </c>
      <c r="AC589" s="14" t="e">
        <f t="shared" ca="1" si="238"/>
        <v>#VALUE!</v>
      </c>
      <c r="AD589" s="8" t="e">
        <f t="shared" ca="1" si="239"/>
        <v>#VALUE!</v>
      </c>
      <c r="AE589" s="8" t="e">
        <f t="shared" ca="1" si="240"/>
        <v>#VALUE!</v>
      </c>
      <c r="AF589" s="8" t="e">
        <f t="shared" ca="1" si="241"/>
        <v>#VALUE!</v>
      </c>
    </row>
    <row r="590" spans="1:32" x14ac:dyDescent="0.3">
      <c r="A590" s="35">
        <f>IF(Замеры!B586=0, " ", Замеры!B586)</f>
        <v>583</v>
      </c>
      <c r="B590" s="49" t="str">
        <f>Замеры!G586</f>
        <v xml:space="preserve">Группа от QF </v>
      </c>
      <c r="C590" s="49" t="str">
        <f>IF(Замеры!J586=0, " ", Замеры!J586)</f>
        <v xml:space="preserve"> </v>
      </c>
      <c r="D590" s="49" t="str">
        <f>IF(O590=0, " ", CONCATENATE(Замеры!T586,Замеры!U586,Замеры!V586,Замеры!W586,Замеры!AB586))</f>
        <v xml:space="preserve"> </v>
      </c>
      <c r="E590" s="49" t="str">
        <f>IF(Замеры!L586=0, " ", Замеры!L586)</f>
        <v xml:space="preserve"> </v>
      </c>
      <c r="F590" s="49" t="e">
        <f t="shared" si="224"/>
        <v>#VALUE!</v>
      </c>
      <c r="G590" s="51" t="str">
        <f t="shared" si="225"/>
        <v>-</v>
      </c>
      <c r="H590" s="52" t="str">
        <f t="shared" si="226"/>
        <v>-</v>
      </c>
      <c r="I590" s="51" t="str">
        <f t="shared" si="227"/>
        <v>-</v>
      </c>
      <c r="J590" s="29" t="str">
        <f t="shared" si="228"/>
        <v>-</v>
      </c>
      <c r="K590" s="46" t="str">
        <f t="shared" si="229"/>
        <v>-</v>
      </c>
      <c r="L590" s="29" t="str">
        <f t="shared" si="230"/>
        <v>-</v>
      </c>
      <c r="M590" s="29" t="str">
        <f t="shared" si="231"/>
        <v xml:space="preserve"> </v>
      </c>
      <c r="N590" s="29" t="str">
        <f t="shared" ca="1" si="232"/>
        <v xml:space="preserve"> </v>
      </c>
      <c r="O590" s="8">
        <f>Замеры!R586</f>
        <v>0</v>
      </c>
      <c r="P590" s="8" t="b">
        <f t="shared" si="220"/>
        <v>1</v>
      </c>
      <c r="Q590" s="8" t="b">
        <f t="shared" si="221"/>
        <v>1</v>
      </c>
      <c r="R590" s="8" t="b">
        <f t="shared" si="222"/>
        <v>1</v>
      </c>
      <c r="S590" s="8" t="s">
        <v>72</v>
      </c>
      <c r="T590" s="8" t="e">
        <f t="shared" si="233"/>
        <v>#VALUE!</v>
      </c>
      <c r="U590" s="12" t="s">
        <v>72</v>
      </c>
      <c r="V590" s="8" t="e">
        <f t="shared" si="234"/>
        <v>#VALUE!</v>
      </c>
      <c r="X590" s="13" t="str">
        <f t="shared" si="223"/>
        <v xml:space="preserve"> </v>
      </c>
      <c r="Y590" s="8" t="e">
        <f t="shared" si="235"/>
        <v>#VALUE!</v>
      </c>
      <c r="AA590" s="14" t="e">
        <f t="shared" ca="1" si="236"/>
        <v>#VALUE!</v>
      </c>
      <c r="AB590" s="14" t="e">
        <f t="shared" ca="1" si="237"/>
        <v>#VALUE!</v>
      </c>
      <c r="AC590" s="14" t="e">
        <f t="shared" ca="1" si="238"/>
        <v>#VALUE!</v>
      </c>
      <c r="AD590" s="8" t="e">
        <f t="shared" ca="1" si="239"/>
        <v>#VALUE!</v>
      </c>
      <c r="AE590" s="8" t="e">
        <f t="shared" ca="1" si="240"/>
        <v>#VALUE!</v>
      </c>
      <c r="AF590" s="8" t="e">
        <f t="shared" ca="1" si="241"/>
        <v>#VALUE!</v>
      </c>
    </row>
    <row r="591" spans="1:32" x14ac:dyDescent="0.3">
      <c r="A591" s="35">
        <f>IF(Замеры!B587=0, " ", Замеры!B587)</f>
        <v>584</v>
      </c>
      <c r="B591" s="49" t="str">
        <f>Замеры!G587</f>
        <v xml:space="preserve">Группа от QF </v>
      </c>
      <c r="C591" s="49" t="str">
        <f>IF(Замеры!J587=0, " ", Замеры!J587)</f>
        <v xml:space="preserve"> </v>
      </c>
      <c r="D591" s="49" t="str">
        <f>IF(O591=0, " ", CONCATENATE(Замеры!T587,Замеры!U587,Замеры!V587,Замеры!W587,Замеры!AB587))</f>
        <v xml:space="preserve"> </v>
      </c>
      <c r="E591" s="49" t="str">
        <f>IF(Замеры!L587=0, " ", Замеры!L587)</f>
        <v xml:space="preserve"> </v>
      </c>
      <c r="F591" s="49" t="e">
        <f t="shared" si="224"/>
        <v>#VALUE!</v>
      </c>
      <c r="G591" s="51" t="str">
        <f t="shared" si="225"/>
        <v>-</v>
      </c>
      <c r="H591" s="52" t="str">
        <f t="shared" si="226"/>
        <v>-</v>
      </c>
      <c r="I591" s="51" t="str">
        <f t="shared" si="227"/>
        <v>-</v>
      </c>
      <c r="J591" s="29" t="str">
        <f t="shared" si="228"/>
        <v>-</v>
      </c>
      <c r="K591" s="46" t="str">
        <f t="shared" si="229"/>
        <v>-</v>
      </c>
      <c r="L591" s="29" t="str">
        <f t="shared" si="230"/>
        <v>-</v>
      </c>
      <c r="M591" s="29" t="str">
        <f t="shared" si="231"/>
        <v xml:space="preserve"> </v>
      </c>
      <c r="N591" s="29" t="str">
        <f t="shared" ca="1" si="232"/>
        <v xml:space="preserve"> </v>
      </c>
      <c r="O591" s="8">
        <f>Замеры!R587</f>
        <v>0</v>
      </c>
      <c r="P591" s="8" t="b">
        <f t="shared" si="220"/>
        <v>1</v>
      </c>
      <c r="Q591" s="8" t="b">
        <f t="shared" si="221"/>
        <v>1</v>
      </c>
      <c r="R591" s="8" t="b">
        <f t="shared" si="222"/>
        <v>1</v>
      </c>
      <c r="S591" s="8" t="s">
        <v>72</v>
      </c>
      <c r="T591" s="8" t="e">
        <f t="shared" si="233"/>
        <v>#VALUE!</v>
      </c>
      <c r="U591" s="12" t="s">
        <v>72</v>
      </c>
      <c r="V591" s="8" t="e">
        <f t="shared" si="234"/>
        <v>#VALUE!</v>
      </c>
      <c r="X591" s="13" t="str">
        <f t="shared" si="223"/>
        <v xml:space="preserve"> </v>
      </c>
      <c r="Y591" s="8" t="e">
        <f t="shared" si="235"/>
        <v>#VALUE!</v>
      </c>
      <c r="AA591" s="14" t="e">
        <f t="shared" ca="1" si="236"/>
        <v>#VALUE!</v>
      </c>
      <c r="AB591" s="14" t="e">
        <f t="shared" ca="1" si="237"/>
        <v>#VALUE!</v>
      </c>
      <c r="AC591" s="14" t="e">
        <f t="shared" ca="1" si="238"/>
        <v>#VALUE!</v>
      </c>
      <c r="AD591" s="8" t="e">
        <f t="shared" ca="1" si="239"/>
        <v>#VALUE!</v>
      </c>
      <c r="AE591" s="8" t="e">
        <f t="shared" ca="1" si="240"/>
        <v>#VALUE!</v>
      </c>
      <c r="AF591" s="8" t="e">
        <f t="shared" ca="1" si="241"/>
        <v>#VALUE!</v>
      </c>
    </row>
    <row r="592" spans="1:32" x14ac:dyDescent="0.3">
      <c r="A592" s="35">
        <f>IF(Замеры!B588=0, " ", Замеры!B588)</f>
        <v>585</v>
      </c>
      <c r="B592" s="49" t="str">
        <f>Замеры!G588</f>
        <v xml:space="preserve">Группа от QF </v>
      </c>
      <c r="C592" s="49" t="str">
        <f>IF(Замеры!J588=0, " ", Замеры!J588)</f>
        <v xml:space="preserve"> </v>
      </c>
      <c r="D592" s="49" t="str">
        <f>IF(O592=0, " ", CONCATENATE(Замеры!T588,Замеры!U588,Замеры!V588,Замеры!W588,Замеры!AB588))</f>
        <v xml:space="preserve"> </v>
      </c>
      <c r="E592" s="49" t="str">
        <f>IF(Замеры!L588=0, " ", Замеры!L588)</f>
        <v xml:space="preserve"> </v>
      </c>
      <c r="F592" s="49" t="e">
        <f t="shared" si="224"/>
        <v>#VALUE!</v>
      </c>
      <c r="G592" s="51" t="str">
        <f t="shared" si="225"/>
        <v>-</v>
      </c>
      <c r="H592" s="52" t="str">
        <f t="shared" si="226"/>
        <v>-</v>
      </c>
      <c r="I592" s="51" t="str">
        <f t="shared" si="227"/>
        <v>-</v>
      </c>
      <c r="J592" s="29" t="str">
        <f t="shared" si="228"/>
        <v>-</v>
      </c>
      <c r="K592" s="46" t="str">
        <f t="shared" si="229"/>
        <v>-</v>
      </c>
      <c r="L592" s="29" t="str">
        <f t="shared" si="230"/>
        <v>-</v>
      </c>
      <c r="M592" s="29" t="str">
        <f t="shared" si="231"/>
        <v xml:space="preserve"> </v>
      </c>
      <c r="N592" s="29" t="str">
        <f t="shared" ca="1" si="232"/>
        <v xml:space="preserve"> </v>
      </c>
      <c r="O592" s="8">
        <f>Замеры!R588</f>
        <v>0</v>
      </c>
      <c r="P592" s="8" t="b">
        <f t="shared" si="220"/>
        <v>1</v>
      </c>
      <c r="Q592" s="8" t="b">
        <f t="shared" si="221"/>
        <v>1</v>
      </c>
      <c r="R592" s="8" t="b">
        <f t="shared" si="222"/>
        <v>1</v>
      </c>
      <c r="S592" s="8" t="s">
        <v>72</v>
      </c>
      <c r="T592" s="8" t="e">
        <f t="shared" si="233"/>
        <v>#VALUE!</v>
      </c>
      <c r="U592" s="12" t="s">
        <v>72</v>
      </c>
      <c r="V592" s="8" t="e">
        <f t="shared" si="234"/>
        <v>#VALUE!</v>
      </c>
      <c r="X592" s="13" t="str">
        <f t="shared" si="223"/>
        <v xml:space="preserve"> </v>
      </c>
      <c r="Y592" s="8" t="e">
        <f t="shared" si="235"/>
        <v>#VALUE!</v>
      </c>
      <c r="AA592" s="14" t="e">
        <f t="shared" ca="1" si="236"/>
        <v>#VALUE!</v>
      </c>
      <c r="AB592" s="14" t="e">
        <f t="shared" ca="1" si="237"/>
        <v>#VALUE!</v>
      </c>
      <c r="AC592" s="14" t="e">
        <f t="shared" ca="1" si="238"/>
        <v>#VALUE!</v>
      </c>
      <c r="AD592" s="8" t="e">
        <f t="shared" ca="1" si="239"/>
        <v>#VALUE!</v>
      </c>
      <c r="AE592" s="8" t="e">
        <f t="shared" ca="1" si="240"/>
        <v>#VALUE!</v>
      </c>
      <c r="AF592" s="8" t="e">
        <f t="shared" ca="1" si="241"/>
        <v>#VALUE!</v>
      </c>
    </row>
    <row r="593" spans="1:32" x14ac:dyDescent="0.3">
      <c r="A593" s="35">
        <f>IF(Замеры!B589=0, " ", Замеры!B589)</f>
        <v>586</v>
      </c>
      <c r="B593" s="49" t="str">
        <f>Замеры!G589</f>
        <v xml:space="preserve">Группа от QF </v>
      </c>
      <c r="C593" s="49" t="str">
        <f>IF(Замеры!J589=0, " ", Замеры!J589)</f>
        <v xml:space="preserve"> </v>
      </c>
      <c r="D593" s="49" t="str">
        <f>IF(O593=0, " ", CONCATENATE(Замеры!T589,Замеры!U589,Замеры!V589,Замеры!W589,Замеры!AB589))</f>
        <v xml:space="preserve"> </v>
      </c>
      <c r="E593" s="49" t="str">
        <f>IF(Замеры!L589=0, " ", Замеры!L589)</f>
        <v xml:space="preserve"> </v>
      </c>
      <c r="F593" s="49" t="e">
        <f t="shared" si="224"/>
        <v>#VALUE!</v>
      </c>
      <c r="G593" s="51" t="str">
        <f t="shared" si="225"/>
        <v>-</v>
      </c>
      <c r="H593" s="52" t="str">
        <f t="shared" si="226"/>
        <v>-</v>
      </c>
      <c r="I593" s="51" t="str">
        <f t="shared" si="227"/>
        <v>-</v>
      </c>
      <c r="J593" s="29" t="str">
        <f t="shared" si="228"/>
        <v>-</v>
      </c>
      <c r="K593" s="46" t="str">
        <f t="shared" si="229"/>
        <v>-</v>
      </c>
      <c r="L593" s="29" t="str">
        <f t="shared" si="230"/>
        <v>-</v>
      </c>
      <c r="M593" s="29" t="str">
        <f t="shared" si="231"/>
        <v xml:space="preserve"> </v>
      </c>
      <c r="N593" s="29" t="str">
        <f t="shared" ca="1" si="232"/>
        <v xml:space="preserve"> </v>
      </c>
      <c r="O593" s="8">
        <f>Замеры!R589</f>
        <v>0</v>
      </c>
      <c r="P593" s="8" t="b">
        <f t="shared" si="220"/>
        <v>1</v>
      </c>
      <c r="Q593" s="8" t="b">
        <f t="shared" si="221"/>
        <v>1</v>
      </c>
      <c r="R593" s="8" t="b">
        <f t="shared" si="222"/>
        <v>1</v>
      </c>
      <c r="S593" s="8" t="s">
        <v>72</v>
      </c>
      <c r="T593" s="8" t="e">
        <f t="shared" si="233"/>
        <v>#VALUE!</v>
      </c>
      <c r="U593" s="12" t="s">
        <v>72</v>
      </c>
      <c r="V593" s="8" t="e">
        <f t="shared" si="234"/>
        <v>#VALUE!</v>
      </c>
      <c r="X593" s="13" t="str">
        <f t="shared" si="223"/>
        <v xml:space="preserve"> </v>
      </c>
      <c r="Y593" s="8" t="e">
        <f t="shared" si="235"/>
        <v>#VALUE!</v>
      </c>
      <c r="AA593" s="14" t="e">
        <f t="shared" ca="1" si="236"/>
        <v>#VALUE!</v>
      </c>
      <c r="AB593" s="14" t="e">
        <f t="shared" ca="1" si="237"/>
        <v>#VALUE!</v>
      </c>
      <c r="AC593" s="14" t="e">
        <f t="shared" ca="1" si="238"/>
        <v>#VALUE!</v>
      </c>
      <c r="AD593" s="8" t="e">
        <f t="shared" ca="1" si="239"/>
        <v>#VALUE!</v>
      </c>
      <c r="AE593" s="8" t="e">
        <f t="shared" ca="1" si="240"/>
        <v>#VALUE!</v>
      </c>
      <c r="AF593" s="8" t="e">
        <f t="shared" ca="1" si="241"/>
        <v>#VALUE!</v>
      </c>
    </row>
    <row r="594" spans="1:32" x14ac:dyDescent="0.3">
      <c r="A594" s="35">
        <f>IF(Замеры!B590=0, " ", Замеры!B590)</f>
        <v>587</v>
      </c>
      <c r="B594" s="49" t="str">
        <f>Замеры!G590</f>
        <v xml:space="preserve">Группа от QF </v>
      </c>
      <c r="C594" s="49" t="str">
        <f>IF(Замеры!J590=0, " ", Замеры!J590)</f>
        <v xml:space="preserve"> </v>
      </c>
      <c r="D594" s="49" t="str">
        <f>IF(O594=0, " ", CONCATENATE(Замеры!T590,Замеры!U590,Замеры!V590,Замеры!W590,Замеры!AB590))</f>
        <v xml:space="preserve"> </v>
      </c>
      <c r="E594" s="49" t="str">
        <f>IF(Замеры!L590=0, " ", Замеры!L590)</f>
        <v xml:space="preserve"> </v>
      </c>
      <c r="F594" s="49" t="e">
        <f t="shared" si="224"/>
        <v>#VALUE!</v>
      </c>
      <c r="G594" s="51" t="str">
        <f t="shared" si="225"/>
        <v>-</v>
      </c>
      <c r="H594" s="52" t="str">
        <f t="shared" si="226"/>
        <v>-</v>
      </c>
      <c r="I594" s="51" t="str">
        <f t="shared" si="227"/>
        <v>-</v>
      </c>
      <c r="J594" s="29" t="str">
        <f t="shared" si="228"/>
        <v>-</v>
      </c>
      <c r="K594" s="46" t="str">
        <f t="shared" si="229"/>
        <v>-</v>
      </c>
      <c r="L594" s="29" t="str">
        <f t="shared" si="230"/>
        <v>-</v>
      </c>
      <c r="M594" s="29" t="str">
        <f t="shared" si="231"/>
        <v xml:space="preserve"> </v>
      </c>
      <c r="N594" s="29" t="str">
        <f t="shared" ca="1" si="232"/>
        <v xml:space="preserve"> </v>
      </c>
      <c r="O594" s="8">
        <f>Замеры!R590</f>
        <v>0</v>
      </c>
      <c r="P594" s="8" t="b">
        <f t="shared" si="220"/>
        <v>1</v>
      </c>
      <c r="Q594" s="8" t="b">
        <f t="shared" si="221"/>
        <v>1</v>
      </c>
      <c r="R594" s="8" t="b">
        <f t="shared" si="222"/>
        <v>1</v>
      </c>
      <c r="S594" s="8" t="s">
        <v>72</v>
      </c>
      <c r="T594" s="8" t="e">
        <f t="shared" si="233"/>
        <v>#VALUE!</v>
      </c>
      <c r="U594" s="12" t="s">
        <v>72</v>
      </c>
      <c r="V594" s="8" t="e">
        <f t="shared" si="234"/>
        <v>#VALUE!</v>
      </c>
      <c r="X594" s="13" t="str">
        <f t="shared" si="223"/>
        <v xml:space="preserve"> </v>
      </c>
      <c r="Y594" s="8" t="e">
        <f t="shared" si="235"/>
        <v>#VALUE!</v>
      </c>
      <c r="AA594" s="14" t="e">
        <f t="shared" ca="1" si="236"/>
        <v>#VALUE!</v>
      </c>
      <c r="AB594" s="14" t="e">
        <f t="shared" ca="1" si="237"/>
        <v>#VALUE!</v>
      </c>
      <c r="AC594" s="14" t="e">
        <f t="shared" ca="1" si="238"/>
        <v>#VALUE!</v>
      </c>
      <c r="AD594" s="8" t="e">
        <f t="shared" ca="1" si="239"/>
        <v>#VALUE!</v>
      </c>
      <c r="AE594" s="8" t="e">
        <f t="shared" ca="1" si="240"/>
        <v>#VALUE!</v>
      </c>
      <c r="AF594" s="8" t="e">
        <f t="shared" ca="1" si="241"/>
        <v>#VALUE!</v>
      </c>
    </row>
    <row r="595" spans="1:32" x14ac:dyDescent="0.3">
      <c r="A595" s="35">
        <f>IF(Замеры!B591=0, " ", Замеры!B591)</f>
        <v>588</v>
      </c>
      <c r="B595" s="49" t="str">
        <f>Замеры!G591</f>
        <v xml:space="preserve">Группа от QF </v>
      </c>
      <c r="C595" s="49" t="str">
        <f>IF(Замеры!J591=0, " ", Замеры!J591)</f>
        <v xml:space="preserve"> </v>
      </c>
      <c r="D595" s="49" t="str">
        <f>IF(O595=0, " ", CONCATENATE(Замеры!T591,Замеры!U591,Замеры!V591,Замеры!W591,Замеры!AB591))</f>
        <v xml:space="preserve"> </v>
      </c>
      <c r="E595" s="49" t="str">
        <f>IF(Замеры!L591=0, " ", Замеры!L591)</f>
        <v xml:space="preserve"> </v>
      </c>
      <c r="F595" s="49" t="e">
        <f t="shared" si="224"/>
        <v>#VALUE!</v>
      </c>
      <c r="G595" s="51" t="str">
        <f t="shared" si="225"/>
        <v>-</v>
      </c>
      <c r="H595" s="52" t="str">
        <f t="shared" si="226"/>
        <v>-</v>
      </c>
      <c r="I595" s="51" t="str">
        <f t="shared" si="227"/>
        <v>-</v>
      </c>
      <c r="J595" s="29" t="str">
        <f t="shared" si="228"/>
        <v>-</v>
      </c>
      <c r="K595" s="46" t="str">
        <f t="shared" si="229"/>
        <v>-</v>
      </c>
      <c r="L595" s="29" t="str">
        <f t="shared" si="230"/>
        <v>-</v>
      </c>
      <c r="M595" s="29" t="str">
        <f t="shared" si="231"/>
        <v xml:space="preserve"> </v>
      </c>
      <c r="N595" s="29" t="str">
        <f t="shared" ca="1" si="232"/>
        <v xml:space="preserve"> </v>
      </c>
      <c r="O595" s="8">
        <f>Замеры!R591</f>
        <v>0</v>
      </c>
      <c r="P595" s="8" t="b">
        <f t="shared" si="220"/>
        <v>1</v>
      </c>
      <c r="Q595" s="8" t="b">
        <f t="shared" si="221"/>
        <v>1</v>
      </c>
      <c r="R595" s="8" t="b">
        <f t="shared" si="222"/>
        <v>1</v>
      </c>
      <c r="S595" s="8" t="s">
        <v>72</v>
      </c>
      <c r="T595" s="8" t="e">
        <f t="shared" si="233"/>
        <v>#VALUE!</v>
      </c>
      <c r="U595" s="12" t="s">
        <v>72</v>
      </c>
      <c r="V595" s="8" t="e">
        <f t="shared" si="234"/>
        <v>#VALUE!</v>
      </c>
      <c r="X595" s="13" t="str">
        <f t="shared" si="223"/>
        <v xml:space="preserve"> </v>
      </c>
      <c r="Y595" s="8" t="e">
        <f t="shared" si="235"/>
        <v>#VALUE!</v>
      </c>
      <c r="AA595" s="14" t="e">
        <f t="shared" ca="1" si="236"/>
        <v>#VALUE!</v>
      </c>
      <c r="AB595" s="14" t="e">
        <f t="shared" ca="1" si="237"/>
        <v>#VALUE!</v>
      </c>
      <c r="AC595" s="14" t="e">
        <f t="shared" ca="1" si="238"/>
        <v>#VALUE!</v>
      </c>
      <c r="AD595" s="8" t="e">
        <f t="shared" ca="1" si="239"/>
        <v>#VALUE!</v>
      </c>
      <c r="AE595" s="8" t="e">
        <f t="shared" ca="1" si="240"/>
        <v>#VALUE!</v>
      </c>
      <c r="AF595" s="8" t="e">
        <f t="shared" ca="1" si="241"/>
        <v>#VALUE!</v>
      </c>
    </row>
    <row r="596" spans="1:32" x14ac:dyDescent="0.3">
      <c r="A596" s="35">
        <f>IF(Замеры!B592=0, " ", Замеры!B592)</f>
        <v>589</v>
      </c>
      <c r="B596" s="49" t="str">
        <f>Замеры!G592</f>
        <v xml:space="preserve">Группа от QF </v>
      </c>
      <c r="C596" s="49" t="str">
        <f>IF(Замеры!J592=0, " ", Замеры!J592)</f>
        <v xml:space="preserve"> </v>
      </c>
      <c r="D596" s="49" t="str">
        <f>IF(O596=0, " ", CONCATENATE(Замеры!T592,Замеры!U592,Замеры!V592,Замеры!W592,Замеры!AB592))</f>
        <v xml:space="preserve"> </v>
      </c>
      <c r="E596" s="49" t="str">
        <f>IF(Замеры!L592=0, " ", Замеры!L592)</f>
        <v xml:space="preserve"> </v>
      </c>
      <c r="F596" s="49" t="e">
        <f t="shared" si="224"/>
        <v>#VALUE!</v>
      </c>
      <c r="G596" s="51" t="str">
        <f t="shared" si="225"/>
        <v>-</v>
      </c>
      <c r="H596" s="52" t="str">
        <f t="shared" si="226"/>
        <v>-</v>
      </c>
      <c r="I596" s="51" t="str">
        <f t="shared" si="227"/>
        <v>-</v>
      </c>
      <c r="J596" s="29" t="str">
        <f t="shared" si="228"/>
        <v>-</v>
      </c>
      <c r="K596" s="46" t="str">
        <f t="shared" si="229"/>
        <v>-</v>
      </c>
      <c r="L596" s="29" t="str">
        <f t="shared" si="230"/>
        <v>-</v>
      </c>
      <c r="M596" s="29" t="str">
        <f t="shared" si="231"/>
        <v xml:space="preserve"> </v>
      </c>
      <c r="N596" s="29" t="str">
        <f t="shared" ca="1" si="232"/>
        <v xml:space="preserve"> </v>
      </c>
      <c r="O596" s="8">
        <f>Замеры!R592</f>
        <v>0</v>
      </c>
      <c r="P596" s="8" t="b">
        <f t="shared" si="220"/>
        <v>1</v>
      </c>
      <c r="Q596" s="8" t="b">
        <f t="shared" si="221"/>
        <v>1</v>
      </c>
      <c r="R596" s="8" t="b">
        <f t="shared" si="222"/>
        <v>1</v>
      </c>
      <c r="S596" s="8" t="s">
        <v>72</v>
      </c>
      <c r="T596" s="8" t="e">
        <f t="shared" si="233"/>
        <v>#VALUE!</v>
      </c>
      <c r="U596" s="12" t="s">
        <v>72</v>
      </c>
      <c r="V596" s="8" t="e">
        <f t="shared" si="234"/>
        <v>#VALUE!</v>
      </c>
      <c r="X596" s="13" t="str">
        <f t="shared" si="223"/>
        <v xml:space="preserve"> </v>
      </c>
      <c r="Y596" s="8" t="e">
        <f t="shared" si="235"/>
        <v>#VALUE!</v>
      </c>
      <c r="AA596" s="14" t="e">
        <f t="shared" ca="1" si="236"/>
        <v>#VALUE!</v>
      </c>
      <c r="AB596" s="14" t="e">
        <f t="shared" ca="1" si="237"/>
        <v>#VALUE!</v>
      </c>
      <c r="AC596" s="14" t="e">
        <f t="shared" ca="1" si="238"/>
        <v>#VALUE!</v>
      </c>
      <c r="AD596" s="8" t="e">
        <f t="shared" ca="1" si="239"/>
        <v>#VALUE!</v>
      </c>
      <c r="AE596" s="8" t="e">
        <f t="shared" ca="1" si="240"/>
        <v>#VALUE!</v>
      </c>
      <c r="AF596" s="8" t="e">
        <f t="shared" ca="1" si="241"/>
        <v>#VALUE!</v>
      </c>
    </row>
    <row r="597" spans="1:32" x14ac:dyDescent="0.3">
      <c r="A597" s="35">
        <f>IF(Замеры!B593=0, " ", Замеры!B593)</f>
        <v>590</v>
      </c>
      <c r="B597" s="49" t="str">
        <f>Замеры!G593</f>
        <v xml:space="preserve">Группа от QF </v>
      </c>
      <c r="C597" s="49" t="str">
        <f>IF(Замеры!J593=0, " ", Замеры!J593)</f>
        <v xml:space="preserve"> </v>
      </c>
      <c r="D597" s="49" t="str">
        <f>IF(O597=0, " ", CONCATENATE(Замеры!T593,Замеры!U593,Замеры!V593,Замеры!W593,Замеры!AB593))</f>
        <v xml:space="preserve"> </v>
      </c>
      <c r="E597" s="49" t="str">
        <f>IF(Замеры!L593=0, " ", Замеры!L593)</f>
        <v xml:space="preserve"> </v>
      </c>
      <c r="F597" s="49" t="e">
        <f t="shared" si="224"/>
        <v>#VALUE!</v>
      </c>
      <c r="G597" s="51" t="str">
        <f t="shared" si="225"/>
        <v>-</v>
      </c>
      <c r="H597" s="52" t="str">
        <f t="shared" si="226"/>
        <v>-</v>
      </c>
      <c r="I597" s="51" t="str">
        <f t="shared" si="227"/>
        <v>-</v>
      </c>
      <c r="J597" s="29" t="str">
        <f t="shared" si="228"/>
        <v>-</v>
      </c>
      <c r="K597" s="46" t="str">
        <f t="shared" si="229"/>
        <v>-</v>
      </c>
      <c r="L597" s="29" t="str">
        <f t="shared" si="230"/>
        <v>-</v>
      </c>
      <c r="M597" s="29" t="str">
        <f t="shared" si="231"/>
        <v xml:space="preserve"> </v>
      </c>
      <c r="N597" s="29" t="str">
        <f t="shared" ca="1" si="232"/>
        <v xml:space="preserve"> </v>
      </c>
      <c r="O597" s="8">
        <f>Замеры!R593</f>
        <v>0</v>
      </c>
      <c r="P597" s="8" t="b">
        <f t="shared" si="220"/>
        <v>1</v>
      </c>
      <c r="Q597" s="8" t="b">
        <f t="shared" si="221"/>
        <v>1</v>
      </c>
      <c r="R597" s="8" t="b">
        <f t="shared" si="222"/>
        <v>1</v>
      </c>
      <c r="S597" s="8" t="s">
        <v>72</v>
      </c>
      <c r="T597" s="8" t="e">
        <f t="shared" si="233"/>
        <v>#VALUE!</v>
      </c>
      <c r="U597" s="12" t="s">
        <v>72</v>
      </c>
      <c r="V597" s="8" t="e">
        <f t="shared" si="234"/>
        <v>#VALUE!</v>
      </c>
      <c r="X597" s="13" t="str">
        <f t="shared" si="223"/>
        <v xml:space="preserve"> </v>
      </c>
      <c r="Y597" s="8" t="e">
        <f t="shared" si="235"/>
        <v>#VALUE!</v>
      </c>
      <c r="AA597" s="14" t="e">
        <f t="shared" ca="1" si="236"/>
        <v>#VALUE!</v>
      </c>
      <c r="AB597" s="14" t="e">
        <f t="shared" ca="1" si="237"/>
        <v>#VALUE!</v>
      </c>
      <c r="AC597" s="14" t="e">
        <f t="shared" ca="1" si="238"/>
        <v>#VALUE!</v>
      </c>
      <c r="AD597" s="8" t="e">
        <f t="shared" ca="1" si="239"/>
        <v>#VALUE!</v>
      </c>
      <c r="AE597" s="8" t="e">
        <f t="shared" ca="1" si="240"/>
        <v>#VALUE!</v>
      </c>
      <c r="AF597" s="8" t="e">
        <f t="shared" ca="1" si="241"/>
        <v>#VALUE!</v>
      </c>
    </row>
    <row r="598" spans="1:32" x14ac:dyDescent="0.3">
      <c r="A598" s="35">
        <f>IF(Замеры!B594=0, " ", Замеры!B594)</f>
        <v>591</v>
      </c>
      <c r="B598" s="49" t="str">
        <f>Замеры!G594</f>
        <v xml:space="preserve">Группа от QF </v>
      </c>
      <c r="C598" s="49" t="str">
        <f>IF(Замеры!J594=0, " ", Замеры!J594)</f>
        <v xml:space="preserve"> </v>
      </c>
      <c r="D598" s="49" t="str">
        <f>IF(O598=0, " ", CONCATENATE(Замеры!T594,Замеры!U594,Замеры!V594,Замеры!W594,Замеры!AB594))</f>
        <v xml:space="preserve"> </v>
      </c>
      <c r="E598" s="49" t="str">
        <f>IF(Замеры!L594=0, " ", Замеры!L594)</f>
        <v xml:space="preserve"> </v>
      </c>
      <c r="F598" s="49" t="e">
        <f t="shared" si="224"/>
        <v>#VALUE!</v>
      </c>
      <c r="G598" s="51" t="str">
        <f t="shared" si="225"/>
        <v>-</v>
      </c>
      <c r="H598" s="52" t="str">
        <f t="shared" si="226"/>
        <v>-</v>
      </c>
      <c r="I598" s="51" t="str">
        <f t="shared" si="227"/>
        <v>-</v>
      </c>
      <c r="J598" s="29" t="str">
        <f t="shared" si="228"/>
        <v>-</v>
      </c>
      <c r="K598" s="46" t="str">
        <f t="shared" si="229"/>
        <v>-</v>
      </c>
      <c r="L598" s="29" t="str">
        <f t="shared" si="230"/>
        <v>-</v>
      </c>
      <c r="M598" s="29" t="str">
        <f t="shared" si="231"/>
        <v xml:space="preserve"> </v>
      </c>
      <c r="N598" s="29" t="str">
        <f t="shared" ca="1" si="232"/>
        <v xml:space="preserve"> </v>
      </c>
      <c r="O598" s="8">
        <f>Замеры!R594</f>
        <v>0</v>
      </c>
      <c r="P598" s="8" t="b">
        <f t="shared" si="220"/>
        <v>1</v>
      </c>
      <c r="Q598" s="8" t="b">
        <f t="shared" si="221"/>
        <v>1</v>
      </c>
      <c r="R598" s="8" t="b">
        <f t="shared" si="222"/>
        <v>1</v>
      </c>
      <c r="S598" s="8" t="s">
        <v>72</v>
      </c>
      <c r="T598" s="8" t="e">
        <f t="shared" si="233"/>
        <v>#VALUE!</v>
      </c>
      <c r="U598" s="12" t="s">
        <v>72</v>
      </c>
      <c r="V598" s="8" t="e">
        <f t="shared" si="234"/>
        <v>#VALUE!</v>
      </c>
      <c r="X598" s="13" t="str">
        <f t="shared" si="223"/>
        <v xml:space="preserve"> </v>
      </c>
      <c r="Y598" s="8" t="e">
        <f t="shared" si="235"/>
        <v>#VALUE!</v>
      </c>
      <c r="AA598" s="14" t="e">
        <f t="shared" ca="1" si="236"/>
        <v>#VALUE!</v>
      </c>
      <c r="AB598" s="14" t="e">
        <f t="shared" ca="1" si="237"/>
        <v>#VALUE!</v>
      </c>
      <c r="AC598" s="14" t="e">
        <f t="shared" ca="1" si="238"/>
        <v>#VALUE!</v>
      </c>
      <c r="AD598" s="8" t="e">
        <f t="shared" ca="1" si="239"/>
        <v>#VALUE!</v>
      </c>
      <c r="AE598" s="8" t="e">
        <f t="shared" ca="1" si="240"/>
        <v>#VALUE!</v>
      </c>
      <c r="AF598" s="8" t="e">
        <f t="shared" ca="1" si="241"/>
        <v>#VALUE!</v>
      </c>
    </row>
    <row r="599" spans="1:32" x14ac:dyDescent="0.3">
      <c r="A599" s="35">
        <f>IF(Замеры!B595=0, " ", Замеры!B595)</f>
        <v>592</v>
      </c>
      <c r="B599" s="49" t="str">
        <f>Замеры!G595</f>
        <v xml:space="preserve">Группа от QF </v>
      </c>
      <c r="C599" s="49" t="str">
        <f>IF(Замеры!J595=0, " ", Замеры!J595)</f>
        <v xml:space="preserve"> </v>
      </c>
      <c r="D599" s="49" t="str">
        <f>IF(O599=0, " ", CONCATENATE(Замеры!T595,Замеры!U595,Замеры!V595,Замеры!W595,Замеры!AB595))</f>
        <v xml:space="preserve"> </v>
      </c>
      <c r="E599" s="49" t="str">
        <f>IF(Замеры!L595=0, " ", Замеры!L595)</f>
        <v xml:space="preserve"> </v>
      </c>
      <c r="F599" s="49" t="e">
        <f t="shared" si="224"/>
        <v>#VALUE!</v>
      </c>
      <c r="G599" s="51" t="str">
        <f t="shared" si="225"/>
        <v>-</v>
      </c>
      <c r="H599" s="52" t="str">
        <f t="shared" si="226"/>
        <v>-</v>
      </c>
      <c r="I599" s="51" t="str">
        <f t="shared" si="227"/>
        <v>-</v>
      </c>
      <c r="J599" s="29" t="str">
        <f t="shared" si="228"/>
        <v>-</v>
      </c>
      <c r="K599" s="46" t="str">
        <f t="shared" si="229"/>
        <v>-</v>
      </c>
      <c r="L599" s="29" t="str">
        <f t="shared" si="230"/>
        <v>-</v>
      </c>
      <c r="M599" s="29" t="str">
        <f t="shared" si="231"/>
        <v xml:space="preserve"> </v>
      </c>
      <c r="N599" s="29" t="str">
        <f t="shared" ca="1" si="232"/>
        <v xml:space="preserve"> </v>
      </c>
      <c r="O599" s="8">
        <f>Замеры!R595</f>
        <v>0</v>
      </c>
      <c r="P599" s="8" t="b">
        <f t="shared" si="220"/>
        <v>1</v>
      </c>
      <c r="Q599" s="8" t="b">
        <f t="shared" si="221"/>
        <v>1</v>
      </c>
      <c r="R599" s="8" t="b">
        <f t="shared" si="222"/>
        <v>1</v>
      </c>
      <c r="S599" s="8" t="s">
        <v>72</v>
      </c>
      <c r="T599" s="8" t="e">
        <f t="shared" si="233"/>
        <v>#VALUE!</v>
      </c>
      <c r="U599" s="12" t="s">
        <v>72</v>
      </c>
      <c r="V599" s="8" t="e">
        <f t="shared" si="234"/>
        <v>#VALUE!</v>
      </c>
      <c r="X599" s="13" t="str">
        <f t="shared" si="223"/>
        <v xml:space="preserve"> </v>
      </c>
      <c r="Y599" s="8" t="e">
        <f t="shared" si="235"/>
        <v>#VALUE!</v>
      </c>
      <c r="AA599" s="14" t="e">
        <f t="shared" ca="1" si="236"/>
        <v>#VALUE!</v>
      </c>
      <c r="AB599" s="14" t="e">
        <f t="shared" ca="1" si="237"/>
        <v>#VALUE!</v>
      </c>
      <c r="AC599" s="14" t="e">
        <f t="shared" ca="1" si="238"/>
        <v>#VALUE!</v>
      </c>
      <c r="AD599" s="8" t="e">
        <f t="shared" ca="1" si="239"/>
        <v>#VALUE!</v>
      </c>
      <c r="AE599" s="8" t="e">
        <f t="shared" ca="1" si="240"/>
        <v>#VALUE!</v>
      </c>
      <c r="AF599" s="8" t="e">
        <f t="shared" ca="1" si="241"/>
        <v>#VALUE!</v>
      </c>
    </row>
    <row r="600" spans="1:32" x14ac:dyDescent="0.3">
      <c r="A600" s="35">
        <f>IF(Замеры!B596=0, " ", Замеры!B596)</f>
        <v>593</v>
      </c>
      <c r="B600" s="49" t="str">
        <f>Замеры!G596</f>
        <v xml:space="preserve">Группа от QF </v>
      </c>
      <c r="C600" s="49" t="str">
        <f>IF(Замеры!J596=0, " ", Замеры!J596)</f>
        <v xml:space="preserve"> </v>
      </c>
      <c r="D600" s="49" t="str">
        <f>IF(O600=0, " ", CONCATENATE(Замеры!T596,Замеры!U596,Замеры!V596,Замеры!W596,Замеры!AB596))</f>
        <v xml:space="preserve"> </v>
      </c>
      <c r="E600" s="49" t="str">
        <f>IF(Замеры!L596=0, " ", Замеры!L596)</f>
        <v xml:space="preserve"> </v>
      </c>
      <c r="F600" s="49" t="e">
        <f t="shared" si="224"/>
        <v>#VALUE!</v>
      </c>
      <c r="G600" s="51" t="str">
        <f t="shared" si="225"/>
        <v>-</v>
      </c>
      <c r="H600" s="52" t="str">
        <f t="shared" si="226"/>
        <v>-</v>
      </c>
      <c r="I600" s="51" t="str">
        <f t="shared" si="227"/>
        <v>-</v>
      </c>
      <c r="J600" s="29" t="str">
        <f t="shared" si="228"/>
        <v>-</v>
      </c>
      <c r="K600" s="46" t="str">
        <f t="shared" si="229"/>
        <v>-</v>
      </c>
      <c r="L600" s="29" t="str">
        <f t="shared" si="230"/>
        <v>-</v>
      </c>
      <c r="M600" s="29" t="str">
        <f t="shared" si="231"/>
        <v xml:space="preserve"> </v>
      </c>
      <c r="N600" s="29" t="str">
        <f t="shared" ca="1" si="232"/>
        <v xml:space="preserve"> </v>
      </c>
      <c r="O600" s="8">
        <f>Замеры!R596</f>
        <v>0</v>
      </c>
      <c r="P600" s="8" t="b">
        <f t="shared" si="220"/>
        <v>1</v>
      </c>
      <c r="Q600" s="8" t="b">
        <f t="shared" si="221"/>
        <v>1</v>
      </c>
      <c r="R600" s="8" t="b">
        <f t="shared" si="222"/>
        <v>1</v>
      </c>
      <c r="S600" s="8" t="s">
        <v>72</v>
      </c>
      <c r="T600" s="8" t="e">
        <f t="shared" si="233"/>
        <v>#VALUE!</v>
      </c>
      <c r="U600" s="12" t="s">
        <v>72</v>
      </c>
      <c r="V600" s="8" t="e">
        <f t="shared" si="234"/>
        <v>#VALUE!</v>
      </c>
      <c r="X600" s="13" t="str">
        <f t="shared" si="223"/>
        <v xml:space="preserve"> </v>
      </c>
      <c r="Y600" s="8" t="e">
        <f t="shared" si="235"/>
        <v>#VALUE!</v>
      </c>
      <c r="AA600" s="14" t="e">
        <f t="shared" ca="1" si="236"/>
        <v>#VALUE!</v>
      </c>
      <c r="AB600" s="14" t="e">
        <f t="shared" ca="1" si="237"/>
        <v>#VALUE!</v>
      </c>
      <c r="AC600" s="14" t="e">
        <f t="shared" ca="1" si="238"/>
        <v>#VALUE!</v>
      </c>
      <c r="AD600" s="8" t="e">
        <f t="shared" ca="1" si="239"/>
        <v>#VALUE!</v>
      </c>
      <c r="AE600" s="8" t="e">
        <f t="shared" ca="1" si="240"/>
        <v>#VALUE!</v>
      </c>
      <c r="AF600" s="8" t="e">
        <f t="shared" ca="1" si="241"/>
        <v>#VALUE!</v>
      </c>
    </row>
    <row r="601" spans="1:32" x14ac:dyDescent="0.3">
      <c r="A601" s="35">
        <f>IF(Замеры!B597=0, " ", Замеры!B597)</f>
        <v>594</v>
      </c>
      <c r="B601" s="49" t="str">
        <f>Замеры!G597</f>
        <v xml:space="preserve">Группа от QF </v>
      </c>
      <c r="C601" s="49" t="str">
        <f>IF(Замеры!J597=0, " ", Замеры!J597)</f>
        <v xml:space="preserve"> </v>
      </c>
      <c r="D601" s="49" t="str">
        <f>IF(O601=0, " ", CONCATENATE(Замеры!T597,Замеры!U597,Замеры!V597,Замеры!W597,Замеры!AB597))</f>
        <v xml:space="preserve"> </v>
      </c>
      <c r="E601" s="49" t="str">
        <f>IF(Замеры!L597=0, " ", Замеры!L597)</f>
        <v xml:space="preserve"> </v>
      </c>
      <c r="F601" s="49" t="e">
        <f t="shared" si="224"/>
        <v>#VALUE!</v>
      </c>
      <c r="G601" s="51" t="str">
        <f t="shared" si="225"/>
        <v>-</v>
      </c>
      <c r="H601" s="52" t="str">
        <f t="shared" si="226"/>
        <v>-</v>
      </c>
      <c r="I601" s="51" t="str">
        <f t="shared" si="227"/>
        <v>-</v>
      </c>
      <c r="J601" s="29" t="str">
        <f t="shared" si="228"/>
        <v>-</v>
      </c>
      <c r="K601" s="46" t="str">
        <f t="shared" si="229"/>
        <v>-</v>
      </c>
      <c r="L601" s="29" t="str">
        <f t="shared" si="230"/>
        <v>-</v>
      </c>
      <c r="M601" s="29" t="str">
        <f t="shared" si="231"/>
        <v xml:space="preserve"> </v>
      </c>
      <c r="N601" s="29" t="str">
        <f t="shared" ca="1" si="232"/>
        <v xml:space="preserve"> </v>
      </c>
      <c r="O601" s="8">
        <f>Замеры!R597</f>
        <v>0</v>
      </c>
      <c r="P601" s="8" t="b">
        <f t="shared" si="220"/>
        <v>1</v>
      </c>
      <c r="Q601" s="8" t="b">
        <f t="shared" si="221"/>
        <v>1</v>
      </c>
      <c r="R601" s="8" t="b">
        <f t="shared" si="222"/>
        <v>1</v>
      </c>
      <c r="S601" s="8" t="s">
        <v>72</v>
      </c>
      <c r="T601" s="8" t="e">
        <f t="shared" si="233"/>
        <v>#VALUE!</v>
      </c>
      <c r="U601" s="12" t="s">
        <v>72</v>
      </c>
      <c r="V601" s="8" t="e">
        <f t="shared" si="234"/>
        <v>#VALUE!</v>
      </c>
      <c r="X601" s="13" t="str">
        <f t="shared" si="223"/>
        <v xml:space="preserve"> </v>
      </c>
      <c r="Y601" s="8" t="e">
        <f t="shared" si="235"/>
        <v>#VALUE!</v>
      </c>
      <c r="AA601" s="14" t="e">
        <f t="shared" ca="1" si="236"/>
        <v>#VALUE!</v>
      </c>
      <c r="AB601" s="14" t="e">
        <f t="shared" ca="1" si="237"/>
        <v>#VALUE!</v>
      </c>
      <c r="AC601" s="14" t="e">
        <f t="shared" ca="1" si="238"/>
        <v>#VALUE!</v>
      </c>
      <c r="AD601" s="8" t="e">
        <f t="shared" ca="1" si="239"/>
        <v>#VALUE!</v>
      </c>
      <c r="AE601" s="8" t="e">
        <f t="shared" ca="1" si="240"/>
        <v>#VALUE!</v>
      </c>
      <c r="AF601" s="8" t="e">
        <f t="shared" ca="1" si="241"/>
        <v>#VALUE!</v>
      </c>
    </row>
    <row r="602" spans="1:32" x14ac:dyDescent="0.3">
      <c r="A602" s="35">
        <f>IF(Замеры!B598=0, " ", Замеры!B598)</f>
        <v>595</v>
      </c>
      <c r="B602" s="49" t="str">
        <f>Замеры!G598</f>
        <v xml:space="preserve">Группа от QF </v>
      </c>
      <c r="C602" s="49" t="str">
        <f>IF(Замеры!J598=0, " ", Замеры!J598)</f>
        <v xml:space="preserve"> </v>
      </c>
      <c r="D602" s="49" t="str">
        <f>IF(O602=0, " ", CONCATENATE(Замеры!T598,Замеры!U598,Замеры!V598,Замеры!W598,Замеры!AB598))</f>
        <v xml:space="preserve"> </v>
      </c>
      <c r="E602" s="49" t="str">
        <f>IF(Замеры!L598=0, " ", Замеры!L598)</f>
        <v xml:space="preserve"> </v>
      </c>
      <c r="F602" s="49" t="e">
        <f t="shared" si="224"/>
        <v>#VALUE!</v>
      </c>
      <c r="G602" s="51" t="str">
        <f t="shared" si="225"/>
        <v>-</v>
      </c>
      <c r="H602" s="52" t="str">
        <f t="shared" si="226"/>
        <v>-</v>
      </c>
      <c r="I602" s="51" t="str">
        <f t="shared" si="227"/>
        <v>-</v>
      </c>
      <c r="J602" s="29" t="str">
        <f t="shared" si="228"/>
        <v>-</v>
      </c>
      <c r="K602" s="46" t="str">
        <f t="shared" si="229"/>
        <v>-</v>
      </c>
      <c r="L602" s="29" t="str">
        <f t="shared" si="230"/>
        <v>-</v>
      </c>
      <c r="M602" s="29" t="str">
        <f t="shared" si="231"/>
        <v xml:space="preserve"> </v>
      </c>
      <c r="N602" s="29" t="str">
        <f t="shared" ca="1" si="232"/>
        <v xml:space="preserve"> </v>
      </c>
      <c r="O602" s="8">
        <f>Замеры!R598</f>
        <v>0</v>
      </c>
      <c r="P602" s="8" t="b">
        <f t="shared" si="220"/>
        <v>1</v>
      </c>
      <c r="Q602" s="8" t="b">
        <f t="shared" si="221"/>
        <v>1</v>
      </c>
      <c r="R602" s="8" t="b">
        <f t="shared" si="222"/>
        <v>1</v>
      </c>
      <c r="S602" s="8" t="s">
        <v>72</v>
      </c>
      <c r="T602" s="8" t="e">
        <f t="shared" si="233"/>
        <v>#VALUE!</v>
      </c>
      <c r="U602" s="12" t="s">
        <v>72</v>
      </c>
      <c r="V602" s="8" t="e">
        <f t="shared" si="234"/>
        <v>#VALUE!</v>
      </c>
      <c r="X602" s="13" t="str">
        <f t="shared" si="223"/>
        <v xml:space="preserve"> </v>
      </c>
      <c r="Y602" s="8" t="e">
        <f t="shared" si="235"/>
        <v>#VALUE!</v>
      </c>
      <c r="AA602" s="14" t="e">
        <f t="shared" ca="1" si="236"/>
        <v>#VALUE!</v>
      </c>
      <c r="AB602" s="14" t="e">
        <f t="shared" ca="1" si="237"/>
        <v>#VALUE!</v>
      </c>
      <c r="AC602" s="14" t="e">
        <f t="shared" ca="1" si="238"/>
        <v>#VALUE!</v>
      </c>
      <c r="AD602" s="8" t="e">
        <f t="shared" ca="1" si="239"/>
        <v>#VALUE!</v>
      </c>
      <c r="AE602" s="8" t="e">
        <f t="shared" ca="1" si="240"/>
        <v>#VALUE!</v>
      </c>
      <c r="AF602" s="8" t="e">
        <f t="shared" ca="1" si="241"/>
        <v>#VALUE!</v>
      </c>
    </row>
    <row r="603" spans="1:32" x14ac:dyDescent="0.3">
      <c r="A603" s="35">
        <f>IF(Замеры!B599=0, " ", Замеры!B599)</f>
        <v>596</v>
      </c>
      <c r="B603" s="49" t="str">
        <f>Замеры!G599</f>
        <v xml:space="preserve">Группа от QF </v>
      </c>
      <c r="C603" s="49" t="str">
        <f>IF(Замеры!J599=0, " ", Замеры!J599)</f>
        <v xml:space="preserve"> </v>
      </c>
      <c r="D603" s="49" t="str">
        <f>IF(O603=0, " ", CONCATENATE(Замеры!T599,Замеры!U599,Замеры!V599,Замеры!W599,Замеры!AB599))</f>
        <v xml:space="preserve"> </v>
      </c>
      <c r="E603" s="49" t="str">
        <f>IF(Замеры!L599=0, " ", Замеры!L599)</f>
        <v xml:space="preserve"> </v>
      </c>
      <c r="F603" s="49" t="e">
        <f t="shared" si="224"/>
        <v>#VALUE!</v>
      </c>
      <c r="G603" s="51" t="str">
        <f t="shared" si="225"/>
        <v>-</v>
      </c>
      <c r="H603" s="52" t="str">
        <f t="shared" si="226"/>
        <v>-</v>
      </c>
      <c r="I603" s="51" t="str">
        <f t="shared" si="227"/>
        <v>-</v>
      </c>
      <c r="J603" s="29" t="str">
        <f t="shared" si="228"/>
        <v>-</v>
      </c>
      <c r="K603" s="46" t="str">
        <f t="shared" si="229"/>
        <v>-</v>
      </c>
      <c r="L603" s="29" t="str">
        <f t="shared" si="230"/>
        <v>-</v>
      </c>
      <c r="M603" s="29" t="str">
        <f t="shared" si="231"/>
        <v xml:space="preserve"> </v>
      </c>
      <c r="N603" s="29" t="str">
        <f t="shared" ca="1" si="232"/>
        <v xml:space="preserve"> </v>
      </c>
      <c r="O603" s="8">
        <f>Замеры!R599</f>
        <v>0</v>
      </c>
      <c r="P603" s="8" t="b">
        <f t="shared" si="220"/>
        <v>1</v>
      </c>
      <c r="Q603" s="8" t="b">
        <f t="shared" si="221"/>
        <v>1</v>
      </c>
      <c r="R603" s="8" t="b">
        <f t="shared" si="222"/>
        <v>1</v>
      </c>
      <c r="S603" s="8" t="s">
        <v>72</v>
      </c>
      <c r="T603" s="8" t="e">
        <f t="shared" si="233"/>
        <v>#VALUE!</v>
      </c>
      <c r="U603" s="12" t="s">
        <v>72</v>
      </c>
      <c r="V603" s="8" t="e">
        <f t="shared" si="234"/>
        <v>#VALUE!</v>
      </c>
      <c r="X603" s="13" t="str">
        <f t="shared" si="223"/>
        <v xml:space="preserve"> </v>
      </c>
      <c r="Y603" s="8" t="e">
        <f t="shared" si="235"/>
        <v>#VALUE!</v>
      </c>
      <c r="AA603" s="14" t="e">
        <f t="shared" ca="1" si="236"/>
        <v>#VALUE!</v>
      </c>
      <c r="AB603" s="14" t="e">
        <f t="shared" ca="1" si="237"/>
        <v>#VALUE!</v>
      </c>
      <c r="AC603" s="14" t="e">
        <f t="shared" ca="1" si="238"/>
        <v>#VALUE!</v>
      </c>
      <c r="AD603" s="8" t="e">
        <f t="shared" ca="1" si="239"/>
        <v>#VALUE!</v>
      </c>
      <c r="AE603" s="8" t="e">
        <f t="shared" ca="1" si="240"/>
        <v>#VALUE!</v>
      </c>
      <c r="AF603" s="8" t="e">
        <f t="shared" ca="1" si="241"/>
        <v>#VALUE!</v>
      </c>
    </row>
    <row r="604" spans="1:32" x14ac:dyDescent="0.3">
      <c r="A604" s="35">
        <f>IF(Замеры!B600=0, " ", Замеры!B600)</f>
        <v>597</v>
      </c>
      <c r="B604" s="49" t="str">
        <f>Замеры!G600</f>
        <v xml:space="preserve">Группа от QF </v>
      </c>
      <c r="C604" s="49" t="str">
        <f>IF(Замеры!J600=0, " ", Замеры!J600)</f>
        <v xml:space="preserve"> </v>
      </c>
      <c r="D604" s="49" t="str">
        <f>IF(O604=0, " ", CONCATENATE(Замеры!T600,Замеры!U600,Замеры!V600,Замеры!W600,Замеры!AB600))</f>
        <v xml:space="preserve"> </v>
      </c>
      <c r="E604" s="49" t="str">
        <f>IF(Замеры!L600=0, " ", Замеры!L600)</f>
        <v xml:space="preserve"> </v>
      </c>
      <c r="F604" s="49" t="e">
        <f t="shared" si="224"/>
        <v>#VALUE!</v>
      </c>
      <c r="G604" s="51" t="str">
        <f t="shared" si="225"/>
        <v>-</v>
      </c>
      <c r="H604" s="52" t="str">
        <f t="shared" si="226"/>
        <v>-</v>
      </c>
      <c r="I604" s="51" t="str">
        <f t="shared" si="227"/>
        <v>-</v>
      </c>
      <c r="J604" s="29" t="str">
        <f t="shared" si="228"/>
        <v>-</v>
      </c>
      <c r="K604" s="46" t="str">
        <f t="shared" si="229"/>
        <v>-</v>
      </c>
      <c r="L604" s="29" t="str">
        <f t="shared" si="230"/>
        <v>-</v>
      </c>
      <c r="M604" s="29" t="str">
        <f t="shared" si="231"/>
        <v xml:space="preserve"> </v>
      </c>
      <c r="N604" s="29" t="str">
        <f t="shared" ca="1" si="232"/>
        <v xml:space="preserve"> </v>
      </c>
      <c r="O604" s="8">
        <f>Замеры!R600</f>
        <v>0</v>
      </c>
      <c r="P604" s="8" t="b">
        <f t="shared" si="220"/>
        <v>1</v>
      </c>
      <c r="Q604" s="8" t="b">
        <f t="shared" si="221"/>
        <v>1</v>
      </c>
      <c r="R604" s="8" t="b">
        <f t="shared" si="222"/>
        <v>1</v>
      </c>
      <c r="S604" s="8" t="s">
        <v>72</v>
      </c>
      <c r="T604" s="8" t="e">
        <f t="shared" si="233"/>
        <v>#VALUE!</v>
      </c>
      <c r="U604" s="12" t="s">
        <v>72</v>
      </c>
      <c r="V604" s="8" t="e">
        <f t="shared" si="234"/>
        <v>#VALUE!</v>
      </c>
      <c r="X604" s="13" t="str">
        <f t="shared" si="223"/>
        <v xml:space="preserve"> </v>
      </c>
      <c r="Y604" s="8" t="e">
        <f t="shared" si="235"/>
        <v>#VALUE!</v>
      </c>
      <c r="AA604" s="14" t="e">
        <f t="shared" ca="1" si="236"/>
        <v>#VALUE!</v>
      </c>
      <c r="AB604" s="14" t="e">
        <f t="shared" ca="1" si="237"/>
        <v>#VALUE!</v>
      </c>
      <c r="AC604" s="14" t="e">
        <f t="shared" ca="1" si="238"/>
        <v>#VALUE!</v>
      </c>
      <c r="AD604" s="8" t="e">
        <f t="shared" ca="1" si="239"/>
        <v>#VALUE!</v>
      </c>
      <c r="AE604" s="8" t="e">
        <f t="shared" ca="1" si="240"/>
        <v>#VALUE!</v>
      </c>
      <c r="AF604" s="8" t="e">
        <f t="shared" ca="1" si="241"/>
        <v>#VALUE!</v>
      </c>
    </row>
    <row r="605" spans="1:32" x14ac:dyDescent="0.3">
      <c r="A605" s="35">
        <f>IF(Замеры!B601=0, " ", Замеры!B601)</f>
        <v>598</v>
      </c>
      <c r="B605" s="49" t="str">
        <f>Замеры!G601</f>
        <v xml:space="preserve">Группа от QF </v>
      </c>
      <c r="C605" s="49" t="str">
        <f>IF(Замеры!J601=0, " ", Замеры!J601)</f>
        <v xml:space="preserve"> </v>
      </c>
      <c r="D605" s="49" t="str">
        <f>IF(O605=0, " ", CONCATENATE(Замеры!T601,Замеры!U601,Замеры!V601,Замеры!W601,Замеры!AB601))</f>
        <v xml:space="preserve"> </v>
      </c>
      <c r="E605" s="49" t="str">
        <f>IF(Замеры!L601=0, " ", Замеры!L601)</f>
        <v xml:space="preserve"> </v>
      </c>
      <c r="F605" s="49" t="e">
        <f t="shared" si="224"/>
        <v>#VALUE!</v>
      </c>
      <c r="G605" s="51" t="str">
        <f t="shared" si="225"/>
        <v>-</v>
      </c>
      <c r="H605" s="52" t="str">
        <f t="shared" si="226"/>
        <v>-</v>
      </c>
      <c r="I605" s="51" t="str">
        <f t="shared" si="227"/>
        <v>-</v>
      </c>
      <c r="J605" s="29" t="str">
        <f t="shared" si="228"/>
        <v>-</v>
      </c>
      <c r="K605" s="46" t="str">
        <f t="shared" si="229"/>
        <v>-</v>
      </c>
      <c r="L605" s="29" t="str">
        <f t="shared" si="230"/>
        <v>-</v>
      </c>
      <c r="M605" s="29" t="str">
        <f t="shared" si="231"/>
        <v xml:space="preserve"> </v>
      </c>
      <c r="N605" s="29" t="str">
        <f t="shared" ca="1" si="232"/>
        <v xml:space="preserve"> </v>
      </c>
      <c r="O605" s="8">
        <f>Замеры!R601</f>
        <v>0</v>
      </c>
      <c r="P605" s="8" t="b">
        <f t="shared" si="220"/>
        <v>1</v>
      </c>
      <c r="Q605" s="8" t="b">
        <f t="shared" si="221"/>
        <v>1</v>
      </c>
      <c r="R605" s="8" t="b">
        <f t="shared" si="222"/>
        <v>1</v>
      </c>
      <c r="S605" s="8" t="s">
        <v>72</v>
      </c>
      <c r="T605" s="8" t="e">
        <f t="shared" si="233"/>
        <v>#VALUE!</v>
      </c>
      <c r="U605" s="12" t="s">
        <v>72</v>
      </c>
      <c r="V605" s="8" t="e">
        <f t="shared" si="234"/>
        <v>#VALUE!</v>
      </c>
      <c r="X605" s="13" t="str">
        <f t="shared" si="223"/>
        <v xml:space="preserve"> </v>
      </c>
      <c r="Y605" s="8" t="e">
        <f t="shared" si="235"/>
        <v>#VALUE!</v>
      </c>
      <c r="AA605" s="14" t="e">
        <f t="shared" ca="1" si="236"/>
        <v>#VALUE!</v>
      </c>
      <c r="AB605" s="14" t="e">
        <f t="shared" ca="1" si="237"/>
        <v>#VALUE!</v>
      </c>
      <c r="AC605" s="14" t="e">
        <f t="shared" ca="1" si="238"/>
        <v>#VALUE!</v>
      </c>
      <c r="AD605" s="8" t="e">
        <f t="shared" ca="1" si="239"/>
        <v>#VALUE!</v>
      </c>
      <c r="AE605" s="8" t="e">
        <f t="shared" ca="1" si="240"/>
        <v>#VALUE!</v>
      </c>
      <c r="AF605" s="8" t="e">
        <f t="shared" ca="1" si="241"/>
        <v>#VALUE!</v>
      </c>
    </row>
    <row r="606" spans="1:32" x14ac:dyDescent="0.3">
      <c r="A606" s="35">
        <f>IF(Замеры!B602=0, " ", Замеры!B602)</f>
        <v>599</v>
      </c>
      <c r="B606" s="49" t="str">
        <f>Замеры!G602</f>
        <v xml:space="preserve">Группа от QF </v>
      </c>
      <c r="C606" s="49" t="str">
        <f>IF(Замеры!J602=0, " ", Замеры!J602)</f>
        <v xml:space="preserve"> </v>
      </c>
      <c r="D606" s="49" t="str">
        <f>IF(O606=0, " ", CONCATENATE(Замеры!T602,Замеры!U602,Замеры!V602,Замеры!W602,Замеры!AB602))</f>
        <v xml:space="preserve"> </v>
      </c>
      <c r="E606" s="49" t="str">
        <f>IF(Замеры!L602=0, " ", Замеры!L602)</f>
        <v xml:space="preserve"> </v>
      </c>
      <c r="F606" s="49" t="e">
        <f t="shared" si="224"/>
        <v>#VALUE!</v>
      </c>
      <c r="G606" s="51" t="str">
        <f t="shared" si="225"/>
        <v>-</v>
      </c>
      <c r="H606" s="52" t="str">
        <f t="shared" si="226"/>
        <v>-</v>
      </c>
      <c r="I606" s="51" t="str">
        <f t="shared" si="227"/>
        <v>-</v>
      </c>
      <c r="J606" s="29" t="str">
        <f t="shared" si="228"/>
        <v>-</v>
      </c>
      <c r="K606" s="46" t="str">
        <f t="shared" si="229"/>
        <v>-</v>
      </c>
      <c r="L606" s="29" t="str">
        <f t="shared" si="230"/>
        <v>-</v>
      </c>
      <c r="M606" s="29" t="str">
        <f t="shared" si="231"/>
        <v xml:space="preserve"> </v>
      </c>
      <c r="N606" s="29" t="str">
        <f t="shared" ca="1" si="232"/>
        <v xml:space="preserve"> </v>
      </c>
      <c r="O606" s="8">
        <f>Замеры!R602</f>
        <v>0</v>
      </c>
      <c r="P606" s="8" t="b">
        <f t="shared" si="220"/>
        <v>1</v>
      </c>
      <c r="Q606" s="8" t="b">
        <f t="shared" si="221"/>
        <v>1</v>
      </c>
      <c r="R606" s="8" t="b">
        <f t="shared" si="222"/>
        <v>1</v>
      </c>
      <c r="S606" s="8" t="s">
        <v>72</v>
      </c>
      <c r="T606" s="8" t="e">
        <f t="shared" si="233"/>
        <v>#VALUE!</v>
      </c>
      <c r="U606" s="12" t="s">
        <v>72</v>
      </c>
      <c r="V606" s="8" t="e">
        <f t="shared" si="234"/>
        <v>#VALUE!</v>
      </c>
      <c r="X606" s="13" t="str">
        <f t="shared" si="223"/>
        <v xml:space="preserve"> </v>
      </c>
      <c r="Y606" s="8" t="e">
        <f t="shared" si="235"/>
        <v>#VALUE!</v>
      </c>
      <c r="AA606" s="14" t="e">
        <f t="shared" ca="1" si="236"/>
        <v>#VALUE!</v>
      </c>
      <c r="AB606" s="14" t="e">
        <f t="shared" ca="1" si="237"/>
        <v>#VALUE!</v>
      </c>
      <c r="AC606" s="14" t="e">
        <f t="shared" ca="1" si="238"/>
        <v>#VALUE!</v>
      </c>
      <c r="AD606" s="8" t="e">
        <f t="shared" ca="1" si="239"/>
        <v>#VALUE!</v>
      </c>
      <c r="AE606" s="8" t="e">
        <f t="shared" ca="1" si="240"/>
        <v>#VALUE!</v>
      </c>
      <c r="AF606" s="8" t="e">
        <f t="shared" ca="1" si="241"/>
        <v>#VALUE!</v>
      </c>
    </row>
    <row r="607" spans="1:32" x14ac:dyDescent="0.3">
      <c r="A607" s="35">
        <f>IF(Замеры!B603=0, " ", Замеры!B603)</f>
        <v>600</v>
      </c>
      <c r="B607" s="49" t="str">
        <f>Замеры!G603</f>
        <v xml:space="preserve">Группа от QF </v>
      </c>
      <c r="C607" s="49" t="str">
        <f>IF(Замеры!J603=0, " ", Замеры!J603)</f>
        <v xml:space="preserve"> </v>
      </c>
      <c r="D607" s="49" t="str">
        <f>IF(O607=0, " ", CONCATENATE(Замеры!T603,Замеры!U603,Замеры!V603,Замеры!W603,Замеры!AB603))</f>
        <v xml:space="preserve"> </v>
      </c>
      <c r="E607" s="49" t="str">
        <f>IF(Замеры!L603=0, " ", Замеры!L603)</f>
        <v xml:space="preserve"> </v>
      </c>
      <c r="F607" s="49" t="e">
        <f t="shared" si="224"/>
        <v>#VALUE!</v>
      </c>
      <c r="G607" s="51" t="str">
        <f t="shared" si="225"/>
        <v>-</v>
      </c>
      <c r="H607" s="52" t="str">
        <f t="shared" si="226"/>
        <v>-</v>
      </c>
      <c r="I607" s="51" t="str">
        <f t="shared" si="227"/>
        <v>-</v>
      </c>
      <c r="J607" s="29" t="str">
        <f t="shared" si="228"/>
        <v>-</v>
      </c>
      <c r="K607" s="46" t="str">
        <f t="shared" si="229"/>
        <v>-</v>
      </c>
      <c r="L607" s="29" t="str">
        <f t="shared" si="230"/>
        <v>-</v>
      </c>
      <c r="M607" s="29" t="str">
        <f t="shared" si="231"/>
        <v xml:space="preserve"> </v>
      </c>
      <c r="N607" s="29" t="str">
        <f t="shared" ca="1" si="232"/>
        <v xml:space="preserve"> </v>
      </c>
      <c r="O607" s="8">
        <f>Замеры!R603</f>
        <v>0</v>
      </c>
      <c r="P607" s="8" t="b">
        <f t="shared" si="220"/>
        <v>1</v>
      </c>
      <c r="Q607" s="8" t="b">
        <f t="shared" si="221"/>
        <v>1</v>
      </c>
      <c r="R607" s="8" t="b">
        <f t="shared" si="222"/>
        <v>1</v>
      </c>
      <c r="S607" s="8" t="s">
        <v>72</v>
      </c>
      <c r="T607" s="8" t="e">
        <f t="shared" si="233"/>
        <v>#VALUE!</v>
      </c>
      <c r="U607" s="12" t="s">
        <v>72</v>
      </c>
      <c r="V607" s="8" t="e">
        <f t="shared" si="234"/>
        <v>#VALUE!</v>
      </c>
      <c r="X607" s="13" t="str">
        <f t="shared" si="223"/>
        <v xml:space="preserve"> </v>
      </c>
      <c r="Y607" s="8" t="e">
        <f t="shared" si="235"/>
        <v>#VALUE!</v>
      </c>
      <c r="AA607" s="14" t="e">
        <f t="shared" ca="1" si="236"/>
        <v>#VALUE!</v>
      </c>
      <c r="AB607" s="14" t="e">
        <f t="shared" ca="1" si="237"/>
        <v>#VALUE!</v>
      </c>
      <c r="AC607" s="14" t="e">
        <f t="shared" ca="1" si="238"/>
        <v>#VALUE!</v>
      </c>
      <c r="AD607" s="8" t="e">
        <f t="shared" ca="1" si="239"/>
        <v>#VALUE!</v>
      </c>
      <c r="AE607" s="8" t="e">
        <f t="shared" ca="1" si="240"/>
        <v>#VALUE!</v>
      </c>
      <c r="AF607" s="8" t="e">
        <f t="shared" ca="1" si="241"/>
        <v>#VALUE!</v>
      </c>
    </row>
    <row r="608" spans="1:32" x14ac:dyDescent="0.3">
      <c r="A608" s="35">
        <f>IF(Замеры!B604=0, " ", Замеры!B604)</f>
        <v>601</v>
      </c>
      <c r="B608" s="49" t="str">
        <f>Замеры!G604</f>
        <v xml:space="preserve">Группа от QF </v>
      </c>
      <c r="C608" s="49" t="str">
        <f>IF(Замеры!J604=0, " ", Замеры!J604)</f>
        <v xml:space="preserve"> </v>
      </c>
      <c r="D608" s="49" t="str">
        <f>IF(O608=0, " ", CONCATENATE(Замеры!T604,Замеры!U604,Замеры!V604,Замеры!W604,Замеры!AB604))</f>
        <v xml:space="preserve"> </v>
      </c>
      <c r="E608" s="49" t="str">
        <f>IF(Замеры!L604=0, " ", Замеры!L604)</f>
        <v xml:space="preserve"> </v>
      </c>
      <c r="F608" s="49" t="e">
        <f t="shared" si="224"/>
        <v>#VALUE!</v>
      </c>
      <c r="G608" s="51" t="str">
        <f t="shared" si="225"/>
        <v>-</v>
      </c>
      <c r="H608" s="52" t="str">
        <f t="shared" si="226"/>
        <v>-</v>
      </c>
      <c r="I608" s="51" t="str">
        <f t="shared" si="227"/>
        <v>-</v>
      </c>
      <c r="J608" s="29" t="str">
        <f t="shared" si="228"/>
        <v>-</v>
      </c>
      <c r="K608" s="46" t="str">
        <f t="shared" si="229"/>
        <v>-</v>
      </c>
      <c r="L608" s="29" t="str">
        <f t="shared" si="230"/>
        <v>-</v>
      </c>
      <c r="M608" s="29" t="str">
        <f t="shared" si="231"/>
        <v xml:space="preserve"> </v>
      </c>
      <c r="N608" s="29" t="str">
        <f t="shared" ca="1" si="232"/>
        <v xml:space="preserve"> </v>
      </c>
      <c r="O608" s="8">
        <f>Замеры!R604</f>
        <v>0</v>
      </c>
      <c r="P608" s="8" t="b">
        <f t="shared" si="220"/>
        <v>1</v>
      </c>
      <c r="Q608" s="8" t="b">
        <f t="shared" si="221"/>
        <v>1</v>
      </c>
      <c r="R608" s="8" t="b">
        <f t="shared" si="222"/>
        <v>1</v>
      </c>
      <c r="S608" s="8" t="s">
        <v>72</v>
      </c>
      <c r="T608" s="8" t="e">
        <f t="shared" si="233"/>
        <v>#VALUE!</v>
      </c>
      <c r="U608" s="12" t="s">
        <v>72</v>
      </c>
      <c r="V608" s="8" t="e">
        <f t="shared" si="234"/>
        <v>#VALUE!</v>
      </c>
      <c r="X608" s="13" t="str">
        <f t="shared" si="223"/>
        <v xml:space="preserve"> </v>
      </c>
      <c r="Y608" s="8" t="e">
        <f t="shared" si="235"/>
        <v>#VALUE!</v>
      </c>
      <c r="AA608" s="14" t="e">
        <f t="shared" ca="1" si="236"/>
        <v>#VALUE!</v>
      </c>
      <c r="AB608" s="14" t="e">
        <f t="shared" ca="1" si="237"/>
        <v>#VALUE!</v>
      </c>
      <c r="AC608" s="14" t="e">
        <f t="shared" ca="1" si="238"/>
        <v>#VALUE!</v>
      </c>
      <c r="AD608" s="8" t="e">
        <f t="shared" ca="1" si="239"/>
        <v>#VALUE!</v>
      </c>
      <c r="AE608" s="8" t="e">
        <f t="shared" ca="1" si="240"/>
        <v>#VALUE!</v>
      </c>
      <c r="AF608" s="8" t="e">
        <f t="shared" ca="1" si="241"/>
        <v>#VALUE!</v>
      </c>
    </row>
    <row r="609" spans="1:32" x14ac:dyDescent="0.3">
      <c r="A609" s="35">
        <f>IF(Замеры!B605=0, " ", Замеры!B605)</f>
        <v>602</v>
      </c>
      <c r="B609" s="49" t="str">
        <f>Замеры!G605</f>
        <v xml:space="preserve">Группа от QF </v>
      </c>
      <c r="C609" s="49" t="str">
        <f>IF(Замеры!J605=0, " ", Замеры!J605)</f>
        <v xml:space="preserve"> </v>
      </c>
      <c r="D609" s="49" t="str">
        <f>IF(O609=0, " ", CONCATENATE(Замеры!T605,Замеры!U605,Замеры!V605,Замеры!W605,Замеры!AB605))</f>
        <v xml:space="preserve"> </v>
      </c>
      <c r="E609" s="49" t="str">
        <f>IF(Замеры!L605=0, " ", Замеры!L605)</f>
        <v xml:space="preserve"> </v>
      </c>
      <c r="F609" s="49" t="e">
        <f t="shared" si="224"/>
        <v>#VALUE!</v>
      </c>
      <c r="G609" s="51" t="str">
        <f t="shared" si="225"/>
        <v>-</v>
      </c>
      <c r="H609" s="52" t="str">
        <f t="shared" si="226"/>
        <v>-</v>
      </c>
      <c r="I609" s="51" t="str">
        <f t="shared" si="227"/>
        <v>-</v>
      </c>
      <c r="J609" s="29" t="str">
        <f t="shared" si="228"/>
        <v>-</v>
      </c>
      <c r="K609" s="46" t="str">
        <f t="shared" si="229"/>
        <v>-</v>
      </c>
      <c r="L609" s="29" t="str">
        <f t="shared" si="230"/>
        <v>-</v>
      </c>
      <c r="M609" s="29" t="str">
        <f t="shared" si="231"/>
        <v xml:space="preserve"> </v>
      </c>
      <c r="N609" s="29" t="str">
        <f t="shared" ca="1" si="232"/>
        <v xml:space="preserve"> </v>
      </c>
      <c r="O609" s="8">
        <f>Замеры!R605</f>
        <v>0</v>
      </c>
      <c r="P609" s="8" t="b">
        <f t="shared" si="220"/>
        <v>1</v>
      </c>
      <c r="Q609" s="8" t="b">
        <f t="shared" si="221"/>
        <v>1</v>
      </c>
      <c r="R609" s="8" t="b">
        <f t="shared" si="222"/>
        <v>1</v>
      </c>
      <c r="S609" s="8" t="s">
        <v>72</v>
      </c>
      <c r="T609" s="8" t="e">
        <f t="shared" si="233"/>
        <v>#VALUE!</v>
      </c>
      <c r="U609" s="12" t="s">
        <v>72</v>
      </c>
      <c r="V609" s="8" t="e">
        <f t="shared" si="234"/>
        <v>#VALUE!</v>
      </c>
      <c r="X609" s="13" t="str">
        <f t="shared" si="223"/>
        <v xml:space="preserve"> </v>
      </c>
      <c r="Y609" s="8" t="e">
        <f t="shared" si="235"/>
        <v>#VALUE!</v>
      </c>
      <c r="AA609" s="14" t="e">
        <f t="shared" ca="1" si="236"/>
        <v>#VALUE!</v>
      </c>
      <c r="AB609" s="14" t="e">
        <f t="shared" ca="1" si="237"/>
        <v>#VALUE!</v>
      </c>
      <c r="AC609" s="14" t="e">
        <f t="shared" ca="1" si="238"/>
        <v>#VALUE!</v>
      </c>
      <c r="AD609" s="8" t="e">
        <f t="shared" ca="1" si="239"/>
        <v>#VALUE!</v>
      </c>
      <c r="AE609" s="8" t="e">
        <f t="shared" ca="1" si="240"/>
        <v>#VALUE!</v>
      </c>
      <c r="AF609" s="8" t="e">
        <f t="shared" ca="1" si="241"/>
        <v>#VALUE!</v>
      </c>
    </row>
    <row r="610" spans="1:32" x14ac:dyDescent="0.3">
      <c r="A610" s="35">
        <f>IF(Замеры!B606=0, " ", Замеры!B606)</f>
        <v>603</v>
      </c>
      <c r="B610" s="49" t="str">
        <f>Замеры!G606</f>
        <v xml:space="preserve">Группа от QF </v>
      </c>
      <c r="C610" s="49" t="str">
        <f>IF(Замеры!J606=0, " ", Замеры!J606)</f>
        <v xml:space="preserve"> </v>
      </c>
      <c r="D610" s="49" t="str">
        <f>IF(O610=0, " ", CONCATENATE(Замеры!T606,Замеры!U606,Замеры!V606,Замеры!W606,Замеры!AB606))</f>
        <v xml:space="preserve"> </v>
      </c>
      <c r="E610" s="49" t="str">
        <f>IF(Замеры!L606=0, " ", Замеры!L606)</f>
        <v xml:space="preserve"> </v>
      </c>
      <c r="F610" s="49" t="e">
        <f t="shared" si="224"/>
        <v>#VALUE!</v>
      </c>
      <c r="G610" s="51" t="str">
        <f t="shared" si="225"/>
        <v>-</v>
      </c>
      <c r="H610" s="52" t="str">
        <f t="shared" si="226"/>
        <v>-</v>
      </c>
      <c r="I610" s="51" t="str">
        <f t="shared" si="227"/>
        <v>-</v>
      </c>
      <c r="J610" s="29" t="str">
        <f t="shared" si="228"/>
        <v>-</v>
      </c>
      <c r="K610" s="46" t="str">
        <f t="shared" si="229"/>
        <v>-</v>
      </c>
      <c r="L610" s="29" t="str">
        <f t="shared" si="230"/>
        <v>-</v>
      </c>
      <c r="M610" s="29" t="str">
        <f t="shared" si="231"/>
        <v xml:space="preserve"> </v>
      </c>
      <c r="N610" s="29" t="str">
        <f t="shared" ca="1" si="232"/>
        <v xml:space="preserve"> </v>
      </c>
      <c r="O610" s="8">
        <f>Замеры!R606</f>
        <v>0</v>
      </c>
      <c r="P610" s="8" t="b">
        <f t="shared" si="220"/>
        <v>1</v>
      </c>
      <c r="Q610" s="8" t="b">
        <f t="shared" si="221"/>
        <v>1</v>
      </c>
      <c r="R610" s="8" t="b">
        <f t="shared" si="222"/>
        <v>1</v>
      </c>
      <c r="S610" s="8" t="s">
        <v>72</v>
      </c>
      <c r="T610" s="8" t="e">
        <f t="shared" si="233"/>
        <v>#VALUE!</v>
      </c>
      <c r="U610" s="12" t="s">
        <v>72</v>
      </c>
      <c r="V610" s="8" t="e">
        <f t="shared" si="234"/>
        <v>#VALUE!</v>
      </c>
      <c r="X610" s="13" t="str">
        <f t="shared" si="223"/>
        <v xml:space="preserve"> </v>
      </c>
      <c r="Y610" s="8" t="e">
        <f t="shared" si="235"/>
        <v>#VALUE!</v>
      </c>
      <c r="AA610" s="14" t="e">
        <f t="shared" ca="1" si="236"/>
        <v>#VALUE!</v>
      </c>
      <c r="AB610" s="14" t="e">
        <f t="shared" ca="1" si="237"/>
        <v>#VALUE!</v>
      </c>
      <c r="AC610" s="14" t="e">
        <f t="shared" ca="1" si="238"/>
        <v>#VALUE!</v>
      </c>
      <c r="AD610" s="8" t="e">
        <f t="shared" ca="1" si="239"/>
        <v>#VALUE!</v>
      </c>
      <c r="AE610" s="8" t="e">
        <f t="shared" ca="1" si="240"/>
        <v>#VALUE!</v>
      </c>
      <c r="AF610" s="8" t="e">
        <f t="shared" ca="1" si="241"/>
        <v>#VALUE!</v>
      </c>
    </row>
    <row r="611" spans="1:32" x14ac:dyDescent="0.3">
      <c r="A611" s="35">
        <f>IF(Замеры!B607=0, " ", Замеры!B607)</f>
        <v>604</v>
      </c>
      <c r="B611" s="49" t="str">
        <f>Замеры!G607</f>
        <v xml:space="preserve">Группа от QF </v>
      </c>
      <c r="C611" s="49" t="str">
        <f>IF(Замеры!J607=0, " ", Замеры!J607)</f>
        <v xml:space="preserve"> </v>
      </c>
      <c r="D611" s="49" t="str">
        <f>IF(O611=0, " ", CONCATENATE(Замеры!T607,Замеры!U607,Замеры!V607,Замеры!W607,Замеры!AB607))</f>
        <v xml:space="preserve"> </v>
      </c>
      <c r="E611" s="49" t="str">
        <f>IF(Замеры!L607=0, " ", Замеры!L607)</f>
        <v xml:space="preserve"> </v>
      </c>
      <c r="F611" s="49" t="e">
        <f t="shared" si="224"/>
        <v>#VALUE!</v>
      </c>
      <c r="G611" s="51" t="str">
        <f t="shared" si="225"/>
        <v>-</v>
      </c>
      <c r="H611" s="52" t="str">
        <f t="shared" si="226"/>
        <v>-</v>
      </c>
      <c r="I611" s="51" t="str">
        <f t="shared" si="227"/>
        <v>-</v>
      </c>
      <c r="J611" s="29" t="str">
        <f t="shared" si="228"/>
        <v>-</v>
      </c>
      <c r="K611" s="46" t="str">
        <f t="shared" si="229"/>
        <v>-</v>
      </c>
      <c r="L611" s="29" t="str">
        <f t="shared" si="230"/>
        <v>-</v>
      </c>
      <c r="M611" s="29" t="str">
        <f t="shared" si="231"/>
        <v xml:space="preserve"> </v>
      </c>
      <c r="N611" s="29" t="str">
        <f t="shared" ca="1" si="232"/>
        <v xml:space="preserve"> </v>
      </c>
      <c r="O611" s="8">
        <f>Замеры!R607</f>
        <v>0</v>
      </c>
      <c r="P611" s="8" t="b">
        <f t="shared" si="220"/>
        <v>1</v>
      </c>
      <c r="Q611" s="8" t="b">
        <f t="shared" si="221"/>
        <v>1</v>
      </c>
      <c r="R611" s="8" t="b">
        <f t="shared" si="222"/>
        <v>1</v>
      </c>
      <c r="S611" s="8" t="s">
        <v>72</v>
      </c>
      <c r="T611" s="8" t="e">
        <f t="shared" si="233"/>
        <v>#VALUE!</v>
      </c>
      <c r="U611" s="12" t="s">
        <v>72</v>
      </c>
      <c r="V611" s="8" t="e">
        <f t="shared" si="234"/>
        <v>#VALUE!</v>
      </c>
      <c r="X611" s="13" t="str">
        <f t="shared" si="223"/>
        <v xml:space="preserve"> </v>
      </c>
      <c r="Y611" s="8" t="e">
        <f t="shared" si="235"/>
        <v>#VALUE!</v>
      </c>
      <c r="AA611" s="14" t="e">
        <f t="shared" ca="1" si="236"/>
        <v>#VALUE!</v>
      </c>
      <c r="AB611" s="14" t="e">
        <f t="shared" ca="1" si="237"/>
        <v>#VALUE!</v>
      </c>
      <c r="AC611" s="14" t="e">
        <f t="shared" ca="1" si="238"/>
        <v>#VALUE!</v>
      </c>
      <c r="AD611" s="8" t="e">
        <f t="shared" ca="1" si="239"/>
        <v>#VALUE!</v>
      </c>
      <c r="AE611" s="8" t="e">
        <f t="shared" ca="1" si="240"/>
        <v>#VALUE!</v>
      </c>
      <c r="AF611" s="8" t="e">
        <f t="shared" ca="1" si="241"/>
        <v>#VALUE!</v>
      </c>
    </row>
    <row r="612" spans="1:32" x14ac:dyDescent="0.3">
      <c r="A612" s="35">
        <f>IF(Замеры!B608=0, " ", Замеры!B608)</f>
        <v>605</v>
      </c>
      <c r="B612" s="49" t="str">
        <f>Замеры!G608</f>
        <v xml:space="preserve">Группа от QF </v>
      </c>
      <c r="C612" s="49" t="str">
        <f>IF(Замеры!J608=0, " ", Замеры!J608)</f>
        <v xml:space="preserve"> </v>
      </c>
      <c r="D612" s="49" t="str">
        <f>IF(O612=0, " ", CONCATENATE(Замеры!T608,Замеры!U608,Замеры!V608,Замеры!W608,Замеры!AB608))</f>
        <v xml:space="preserve"> </v>
      </c>
      <c r="E612" s="49" t="str">
        <f>IF(Замеры!L608=0, " ", Замеры!L608)</f>
        <v xml:space="preserve"> </v>
      </c>
      <c r="F612" s="49" t="e">
        <f t="shared" si="224"/>
        <v>#VALUE!</v>
      </c>
      <c r="G612" s="51" t="str">
        <f t="shared" si="225"/>
        <v>-</v>
      </c>
      <c r="H612" s="52" t="str">
        <f t="shared" si="226"/>
        <v>-</v>
      </c>
      <c r="I612" s="51" t="str">
        <f t="shared" si="227"/>
        <v>-</v>
      </c>
      <c r="J612" s="29" t="str">
        <f t="shared" si="228"/>
        <v>-</v>
      </c>
      <c r="K612" s="46" t="str">
        <f t="shared" si="229"/>
        <v>-</v>
      </c>
      <c r="L612" s="29" t="str">
        <f t="shared" si="230"/>
        <v>-</v>
      </c>
      <c r="M612" s="29" t="str">
        <f t="shared" si="231"/>
        <v xml:space="preserve"> </v>
      </c>
      <c r="N612" s="29" t="str">
        <f t="shared" ca="1" si="232"/>
        <v xml:space="preserve"> </v>
      </c>
      <c r="O612" s="8">
        <f>Замеры!R608</f>
        <v>0</v>
      </c>
      <c r="P612" s="8" t="b">
        <f t="shared" si="220"/>
        <v>1</v>
      </c>
      <c r="Q612" s="8" t="b">
        <f t="shared" si="221"/>
        <v>1</v>
      </c>
      <c r="R612" s="8" t="b">
        <f t="shared" si="222"/>
        <v>1</v>
      </c>
      <c r="S612" s="8" t="s">
        <v>72</v>
      </c>
      <c r="T612" s="8" t="e">
        <f t="shared" si="233"/>
        <v>#VALUE!</v>
      </c>
      <c r="U612" s="12" t="s">
        <v>72</v>
      </c>
      <c r="V612" s="8" t="e">
        <f t="shared" si="234"/>
        <v>#VALUE!</v>
      </c>
      <c r="X612" s="13" t="str">
        <f t="shared" si="223"/>
        <v xml:space="preserve"> </v>
      </c>
      <c r="Y612" s="8" t="e">
        <f t="shared" si="235"/>
        <v>#VALUE!</v>
      </c>
      <c r="AA612" s="14" t="e">
        <f t="shared" ca="1" si="236"/>
        <v>#VALUE!</v>
      </c>
      <c r="AB612" s="14" t="e">
        <f t="shared" ca="1" si="237"/>
        <v>#VALUE!</v>
      </c>
      <c r="AC612" s="14" t="e">
        <f t="shared" ca="1" si="238"/>
        <v>#VALUE!</v>
      </c>
      <c r="AD612" s="8" t="e">
        <f t="shared" ca="1" si="239"/>
        <v>#VALUE!</v>
      </c>
      <c r="AE612" s="8" t="e">
        <f t="shared" ca="1" si="240"/>
        <v>#VALUE!</v>
      </c>
      <c r="AF612" s="8" t="e">
        <f t="shared" ca="1" si="241"/>
        <v>#VALUE!</v>
      </c>
    </row>
    <row r="613" spans="1:32" x14ac:dyDescent="0.3">
      <c r="A613" s="35">
        <f>IF(Замеры!B609=0, " ", Замеры!B609)</f>
        <v>606</v>
      </c>
      <c r="B613" s="49" t="str">
        <f>Замеры!G609</f>
        <v xml:space="preserve">Группа от QF </v>
      </c>
      <c r="C613" s="49" t="str">
        <f>IF(Замеры!J609=0, " ", Замеры!J609)</f>
        <v xml:space="preserve"> </v>
      </c>
      <c r="D613" s="49" t="str">
        <f>IF(O613=0, " ", CONCATENATE(Замеры!T609,Замеры!U609,Замеры!V609,Замеры!W609,Замеры!AB609))</f>
        <v xml:space="preserve"> </v>
      </c>
      <c r="E613" s="49" t="str">
        <f>IF(Замеры!L609=0, " ", Замеры!L609)</f>
        <v xml:space="preserve"> </v>
      </c>
      <c r="F613" s="49" t="e">
        <f t="shared" si="224"/>
        <v>#VALUE!</v>
      </c>
      <c r="G613" s="51" t="str">
        <f t="shared" si="225"/>
        <v>-</v>
      </c>
      <c r="H613" s="52" t="str">
        <f t="shared" si="226"/>
        <v>-</v>
      </c>
      <c r="I613" s="51" t="str">
        <f t="shared" si="227"/>
        <v>-</v>
      </c>
      <c r="J613" s="29" t="str">
        <f t="shared" si="228"/>
        <v>-</v>
      </c>
      <c r="K613" s="46" t="str">
        <f t="shared" si="229"/>
        <v>-</v>
      </c>
      <c r="L613" s="29" t="str">
        <f t="shared" si="230"/>
        <v>-</v>
      </c>
      <c r="M613" s="29" t="str">
        <f t="shared" si="231"/>
        <v xml:space="preserve"> </v>
      </c>
      <c r="N613" s="29" t="str">
        <f t="shared" ca="1" si="232"/>
        <v xml:space="preserve"> </v>
      </c>
      <c r="O613" s="8">
        <f>Замеры!R609</f>
        <v>0</v>
      </c>
      <c r="P613" s="8" t="b">
        <f t="shared" si="220"/>
        <v>1</v>
      </c>
      <c r="Q613" s="8" t="b">
        <f t="shared" si="221"/>
        <v>1</v>
      </c>
      <c r="R613" s="8" t="b">
        <f t="shared" si="222"/>
        <v>1</v>
      </c>
      <c r="S613" s="8" t="s">
        <v>72</v>
      </c>
      <c r="T613" s="8" t="e">
        <f t="shared" si="233"/>
        <v>#VALUE!</v>
      </c>
      <c r="U613" s="12" t="s">
        <v>72</v>
      </c>
      <c r="V613" s="8" t="e">
        <f t="shared" si="234"/>
        <v>#VALUE!</v>
      </c>
      <c r="X613" s="13" t="str">
        <f t="shared" si="223"/>
        <v xml:space="preserve"> </v>
      </c>
      <c r="Y613" s="8" t="e">
        <f t="shared" si="235"/>
        <v>#VALUE!</v>
      </c>
      <c r="AA613" s="14" t="e">
        <f t="shared" ca="1" si="236"/>
        <v>#VALUE!</v>
      </c>
      <c r="AB613" s="14" t="e">
        <f t="shared" ca="1" si="237"/>
        <v>#VALUE!</v>
      </c>
      <c r="AC613" s="14" t="e">
        <f t="shared" ca="1" si="238"/>
        <v>#VALUE!</v>
      </c>
      <c r="AD613" s="8" t="e">
        <f t="shared" ca="1" si="239"/>
        <v>#VALUE!</v>
      </c>
      <c r="AE613" s="8" t="e">
        <f t="shared" ca="1" si="240"/>
        <v>#VALUE!</v>
      </c>
      <c r="AF613" s="8" t="e">
        <f t="shared" ca="1" si="241"/>
        <v>#VALUE!</v>
      </c>
    </row>
    <row r="614" spans="1:32" x14ac:dyDescent="0.3">
      <c r="A614" s="35">
        <f>IF(Замеры!B610=0, " ", Замеры!B610)</f>
        <v>607</v>
      </c>
      <c r="B614" s="49" t="str">
        <f>Замеры!G610</f>
        <v xml:space="preserve">Группа от QF </v>
      </c>
      <c r="C614" s="49" t="str">
        <f>IF(Замеры!J610=0, " ", Замеры!J610)</f>
        <v xml:space="preserve"> </v>
      </c>
      <c r="D614" s="49" t="str">
        <f>IF(O614=0, " ", CONCATENATE(Замеры!T610,Замеры!U610,Замеры!V610,Замеры!W610,Замеры!AB610))</f>
        <v xml:space="preserve"> </v>
      </c>
      <c r="E614" s="49" t="str">
        <f>IF(Замеры!L610=0, " ", Замеры!L610)</f>
        <v xml:space="preserve"> </v>
      </c>
      <c r="F614" s="49" t="e">
        <f t="shared" si="224"/>
        <v>#VALUE!</v>
      </c>
      <c r="G614" s="51" t="str">
        <f t="shared" si="225"/>
        <v>-</v>
      </c>
      <c r="H614" s="52" t="str">
        <f t="shared" si="226"/>
        <v>-</v>
      </c>
      <c r="I614" s="51" t="str">
        <f t="shared" si="227"/>
        <v>-</v>
      </c>
      <c r="J614" s="29" t="str">
        <f t="shared" si="228"/>
        <v>-</v>
      </c>
      <c r="K614" s="46" t="str">
        <f t="shared" si="229"/>
        <v>-</v>
      </c>
      <c r="L614" s="29" t="str">
        <f t="shared" si="230"/>
        <v>-</v>
      </c>
      <c r="M614" s="29" t="str">
        <f t="shared" si="231"/>
        <v xml:space="preserve"> </v>
      </c>
      <c r="N614" s="29" t="str">
        <f t="shared" ca="1" si="232"/>
        <v xml:space="preserve"> </v>
      </c>
      <c r="O614" s="8">
        <f>Замеры!R610</f>
        <v>0</v>
      </c>
      <c r="P614" s="8" t="b">
        <f t="shared" si="220"/>
        <v>1</v>
      </c>
      <c r="Q614" s="8" t="b">
        <f t="shared" si="221"/>
        <v>1</v>
      </c>
      <c r="R614" s="8" t="b">
        <f t="shared" si="222"/>
        <v>1</v>
      </c>
      <c r="S614" s="8" t="s">
        <v>72</v>
      </c>
      <c r="T614" s="8" t="e">
        <f t="shared" si="233"/>
        <v>#VALUE!</v>
      </c>
      <c r="U614" s="12" t="s">
        <v>72</v>
      </c>
      <c r="V614" s="8" t="e">
        <f t="shared" si="234"/>
        <v>#VALUE!</v>
      </c>
      <c r="X614" s="13" t="str">
        <f t="shared" si="223"/>
        <v xml:space="preserve"> </v>
      </c>
      <c r="Y614" s="8" t="e">
        <f t="shared" si="235"/>
        <v>#VALUE!</v>
      </c>
      <c r="AA614" s="14" t="e">
        <f t="shared" ca="1" si="236"/>
        <v>#VALUE!</v>
      </c>
      <c r="AB614" s="14" t="e">
        <f t="shared" ca="1" si="237"/>
        <v>#VALUE!</v>
      </c>
      <c r="AC614" s="14" t="e">
        <f t="shared" ca="1" si="238"/>
        <v>#VALUE!</v>
      </c>
      <c r="AD614" s="8" t="e">
        <f t="shared" ca="1" si="239"/>
        <v>#VALUE!</v>
      </c>
      <c r="AE614" s="8" t="e">
        <f t="shared" ca="1" si="240"/>
        <v>#VALUE!</v>
      </c>
      <c r="AF614" s="8" t="e">
        <f t="shared" ca="1" si="241"/>
        <v>#VALUE!</v>
      </c>
    </row>
    <row r="615" spans="1:32" x14ac:dyDescent="0.3">
      <c r="A615" s="35">
        <f>IF(Замеры!B611=0, " ", Замеры!B611)</f>
        <v>608</v>
      </c>
      <c r="B615" s="49" t="str">
        <f>Замеры!G611</f>
        <v xml:space="preserve">Группа от QF </v>
      </c>
      <c r="C615" s="49" t="str">
        <f>IF(Замеры!J611=0, " ", Замеры!J611)</f>
        <v xml:space="preserve"> </v>
      </c>
      <c r="D615" s="49" t="str">
        <f>IF(O615=0, " ", CONCATENATE(Замеры!T611,Замеры!U611,Замеры!V611,Замеры!W611,Замеры!AB611))</f>
        <v xml:space="preserve"> </v>
      </c>
      <c r="E615" s="49" t="str">
        <f>IF(Замеры!L611=0, " ", Замеры!L611)</f>
        <v xml:space="preserve"> </v>
      </c>
      <c r="F615" s="49" t="e">
        <f t="shared" si="224"/>
        <v>#VALUE!</v>
      </c>
      <c r="G615" s="51" t="str">
        <f t="shared" si="225"/>
        <v>-</v>
      </c>
      <c r="H615" s="52" t="str">
        <f t="shared" si="226"/>
        <v>-</v>
      </c>
      <c r="I615" s="51" t="str">
        <f t="shared" si="227"/>
        <v>-</v>
      </c>
      <c r="J615" s="29" t="str">
        <f t="shared" si="228"/>
        <v>-</v>
      </c>
      <c r="K615" s="46" t="str">
        <f t="shared" si="229"/>
        <v>-</v>
      </c>
      <c r="L615" s="29" t="str">
        <f t="shared" si="230"/>
        <v>-</v>
      </c>
      <c r="M615" s="29" t="str">
        <f t="shared" si="231"/>
        <v xml:space="preserve"> </v>
      </c>
      <c r="N615" s="29" t="str">
        <f t="shared" ca="1" si="232"/>
        <v xml:space="preserve"> </v>
      </c>
      <c r="O615" s="8">
        <f>Замеры!R611</f>
        <v>0</v>
      </c>
      <c r="P615" s="8" t="b">
        <f t="shared" si="220"/>
        <v>1</v>
      </c>
      <c r="Q615" s="8" t="b">
        <f t="shared" si="221"/>
        <v>1</v>
      </c>
      <c r="R615" s="8" t="b">
        <f t="shared" si="222"/>
        <v>1</v>
      </c>
      <c r="S615" s="8" t="s">
        <v>72</v>
      </c>
      <c r="T615" s="8" t="e">
        <f t="shared" si="233"/>
        <v>#VALUE!</v>
      </c>
      <c r="U615" s="12" t="s">
        <v>72</v>
      </c>
      <c r="V615" s="8" t="e">
        <f t="shared" si="234"/>
        <v>#VALUE!</v>
      </c>
      <c r="X615" s="13" t="str">
        <f t="shared" si="223"/>
        <v xml:space="preserve"> </v>
      </c>
      <c r="Y615" s="8" t="e">
        <f t="shared" si="235"/>
        <v>#VALUE!</v>
      </c>
      <c r="AA615" s="14" t="e">
        <f t="shared" ca="1" si="236"/>
        <v>#VALUE!</v>
      </c>
      <c r="AB615" s="14" t="e">
        <f t="shared" ca="1" si="237"/>
        <v>#VALUE!</v>
      </c>
      <c r="AC615" s="14" t="e">
        <f t="shared" ca="1" si="238"/>
        <v>#VALUE!</v>
      </c>
      <c r="AD615" s="8" t="e">
        <f t="shared" ca="1" si="239"/>
        <v>#VALUE!</v>
      </c>
      <c r="AE615" s="8" t="e">
        <f t="shared" ca="1" si="240"/>
        <v>#VALUE!</v>
      </c>
      <c r="AF615" s="8" t="e">
        <f t="shared" ca="1" si="241"/>
        <v>#VALUE!</v>
      </c>
    </row>
    <row r="616" spans="1:32" x14ac:dyDescent="0.3">
      <c r="A616" s="35">
        <f>IF(Замеры!B612=0, " ", Замеры!B612)</f>
        <v>609</v>
      </c>
      <c r="B616" s="49" t="str">
        <f>Замеры!G612</f>
        <v xml:space="preserve">Группа от QF </v>
      </c>
      <c r="C616" s="49" t="str">
        <f>IF(Замеры!J612=0, " ", Замеры!J612)</f>
        <v xml:space="preserve"> </v>
      </c>
      <c r="D616" s="49" t="str">
        <f>IF(O616=0, " ", CONCATENATE(Замеры!T612,Замеры!U612,Замеры!V612,Замеры!W612,Замеры!AB612))</f>
        <v xml:space="preserve"> </v>
      </c>
      <c r="E616" s="49" t="str">
        <f>IF(Замеры!L612=0, " ", Замеры!L612)</f>
        <v xml:space="preserve"> </v>
      </c>
      <c r="F616" s="49" t="e">
        <f t="shared" si="224"/>
        <v>#VALUE!</v>
      </c>
      <c r="G616" s="51" t="str">
        <f t="shared" si="225"/>
        <v>-</v>
      </c>
      <c r="H616" s="52" t="str">
        <f t="shared" si="226"/>
        <v>-</v>
      </c>
      <c r="I616" s="51" t="str">
        <f t="shared" si="227"/>
        <v>-</v>
      </c>
      <c r="J616" s="29" t="str">
        <f t="shared" si="228"/>
        <v>-</v>
      </c>
      <c r="K616" s="46" t="str">
        <f t="shared" si="229"/>
        <v>-</v>
      </c>
      <c r="L616" s="29" t="str">
        <f t="shared" si="230"/>
        <v>-</v>
      </c>
      <c r="M616" s="29" t="str">
        <f t="shared" si="231"/>
        <v xml:space="preserve"> </v>
      </c>
      <c r="N616" s="29" t="str">
        <f t="shared" ca="1" si="232"/>
        <v xml:space="preserve"> </v>
      </c>
      <c r="O616" s="8">
        <f>Замеры!R612</f>
        <v>0</v>
      </c>
      <c r="P616" s="8" t="b">
        <f t="shared" si="220"/>
        <v>1</v>
      </c>
      <c r="Q616" s="8" t="b">
        <f t="shared" si="221"/>
        <v>1</v>
      </c>
      <c r="R616" s="8" t="b">
        <f t="shared" si="222"/>
        <v>1</v>
      </c>
      <c r="S616" s="8" t="s">
        <v>72</v>
      </c>
      <c r="T616" s="8" t="e">
        <f t="shared" si="233"/>
        <v>#VALUE!</v>
      </c>
      <c r="U616" s="12" t="s">
        <v>72</v>
      </c>
      <c r="V616" s="8" t="e">
        <f t="shared" si="234"/>
        <v>#VALUE!</v>
      </c>
      <c r="X616" s="13" t="str">
        <f t="shared" si="223"/>
        <v xml:space="preserve"> </v>
      </c>
      <c r="Y616" s="8" t="e">
        <f t="shared" si="235"/>
        <v>#VALUE!</v>
      </c>
      <c r="AA616" s="14" t="e">
        <f t="shared" ca="1" si="236"/>
        <v>#VALUE!</v>
      </c>
      <c r="AB616" s="14" t="e">
        <f t="shared" ca="1" si="237"/>
        <v>#VALUE!</v>
      </c>
      <c r="AC616" s="14" t="e">
        <f t="shared" ca="1" si="238"/>
        <v>#VALUE!</v>
      </c>
      <c r="AD616" s="8" t="e">
        <f t="shared" ca="1" si="239"/>
        <v>#VALUE!</v>
      </c>
      <c r="AE616" s="8" t="e">
        <f t="shared" ca="1" si="240"/>
        <v>#VALUE!</v>
      </c>
      <c r="AF616" s="8" t="e">
        <f t="shared" ca="1" si="241"/>
        <v>#VALUE!</v>
      </c>
    </row>
    <row r="617" spans="1:32" x14ac:dyDescent="0.3">
      <c r="A617" s="35">
        <f>IF(Замеры!B613=0, " ", Замеры!B613)</f>
        <v>610</v>
      </c>
      <c r="B617" s="49" t="str">
        <f>Замеры!G613</f>
        <v xml:space="preserve">Группа от QF </v>
      </c>
      <c r="C617" s="49" t="str">
        <f>IF(Замеры!J613=0, " ", Замеры!J613)</f>
        <v xml:space="preserve"> </v>
      </c>
      <c r="D617" s="49" t="str">
        <f>IF(O617=0, " ", CONCATENATE(Замеры!T613,Замеры!U613,Замеры!V613,Замеры!W613,Замеры!AB613))</f>
        <v xml:space="preserve"> </v>
      </c>
      <c r="E617" s="49" t="str">
        <f>IF(Замеры!L613=0, " ", Замеры!L613)</f>
        <v xml:space="preserve"> </v>
      </c>
      <c r="F617" s="49" t="e">
        <f t="shared" si="224"/>
        <v>#VALUE!</v>
      </c>
      <c r="G617" s="51" t="str">
        <f t="shared" si="225"/>
        <v>-</v>
      </c>
      <c r="H617" s="52" t="str">
        <f t="shared" si="226"/>
        <v>-</v>
      </c>
      <c r="I617" s="51" t="str">
        <f t="shared" si="227"/>
        <v>-</v>
      </c>
      <c r="J617" s="29" t="str">
        <f t="shared" si="228"/>
        <v>-</v>
      </c>
      <c r="K617" s="46" t="str">
        <f t="shared" si="229"/>
        <v>-</v>
      </c>
      <c r="L617" s="29" t="str">
        <f t="shared" si="230"/>
        <v>-</v>
      </c>
      <c r="M617" s="29" t="str">
        <f t="shared" si="231"/>
        <v xml:space="preserve"> </v>
      </c>
      <c r="N617" s="29" t="str">
        <f t="shared" ca="1" si="232"/>
        <v xml:space="preserve"> </v>
      </c>
      <c r="O617" s="8">
        <f>Замеры!R613</f>
        <v>0</v>
      </c>
      <c r="P617" s="8" t="b">
        <f t="shared" si="220"/>
        <v>1</v>
      </c>
      <c r="Q617" s="8" t="b">
        <f t="shared" si="221"/>
        <v>1</v>
      </c>
      <c r="R617" s="8" t="b">
        <f t="shared" si="222"/>
        <v>1</v>
      </c>
      <c r="S617" s="8" t="s">
        <v>72</v>
      </c>
      <c r="T617" s="8" t="e">
        <f t="shared" si="233"/>
        <v>#VALUE!</v>
      </c>
      <c r="U617" s="12" t="s">
        <v>72</v>
      </c>
      <c r="V617" s="8" t="e">
        <f t="shared" si="234"/>
        <v>#VALUE!</v>
      </c>
      <c r="X617" s="13" t="str">
        <f t="shared" si="223"/>
        <v xml:space="preserve"> </v>
      </c>
      <c r="Y617" s="8" t="e">
        <f t="shared" si="235"/>
        <v>#VALUE!</v>
      </c>
      <c r="AA617" s="14" t="e">
        <f t="shared" ca="1" si="236"/>
        <v>#VALUE!</v>
      </c>
      <c r="AB617" s="14" t="e">
        <f t="shared" ca="1" si="237"/>
        <v>#VALUE!</v>
      </c>
      <c r="AC617" s="14" t="e">
        <f t="shared" ca="1" si="238"/>
        <v>#VALUE!</v>
      </c>
      <c r="AD617" s="8" t="e">
        <f t="shared" ca="1" si="239"/>
        <v>#VALUE!</v>
      </c>
      <c r="AE617" s="8" t="e">
        <f t="shared" ca="1" si="240"/>
        <v>#VALUE!</v>
      </c>
      <c r="AF617" s="8" t="e">
        <f t="shared" ca="1" si="241"/>
        <v>#VALUE!</v>
      </c>
    </row>
    <row r="618" spans="1:32" x14ac:dyDescent="0.3">
      <c r="A618" s="35">
        <f>IF(Замеры!B614=0, " ", Замеры!B614)</f>
        <v>611</v>
      </c>
      <c r="B618" s="49" t="str">
        <f>Замеры!G614</f>
        <v xml:space="preserve">Группа от QF </v>
      </c>
      <c r="C618" s="49" t="str">
        <f>IF(Замеры!J614=0, " ", Замеры!J614)</f>
        <v xml:space="preserve"> </v>
      </c>
      <c r="D618" s="49" t="str">
        <f>IF(O618=0, " ", CONCATENATE(Замеры!T614,Замеры!U614,Замеры!V614,Замеры!W614,Замеры!AB614))</f>
        <v xml:space="preserve"> </v>
      </c>
      <c r="E618" s="49" t="str">
        <f>IF(Замеры!L614=0, " ", Замеры!L614)</f>
        <v xml:space="preserve"> </v>
      </c>
      <c r="F618" s="49" t="e">
        <f t="shared" si="224"/>
        <v>#VALUE!</v>
      </c>
      <c r="G618" s="51" t="str">
        <f t="shared" si="225"/>
        <v>-</v>
      </c>
      <c r="H618" s="52" t="str">
        <f t="shared" si="226"/>
        <v>-</v>
      </c>
      <c r="I618" s="51" t="str">
        <f t="shared" si="227"/>
        <v>-</v>
      </c>
      <c r="J618" s="29" t="str">
        <f t="shared" si="228"/>
        <v>-</v>
      </c>
      <c r="K618" s="46" t="str">
        <f t="shared" si="229"/>
        <v>-</v>
      </c>
      <c r="L618" s="29" t="str">
        <f t="shared" si="230"/>
        <v>-</v>
      </c>
      <c r="M618" s="29" t="str">
        <f t="shared" si="231"/>
        <v xml:space="preserve"> </v>
      </c>
      <c r="N618" s="29" t="str">
        <f t="shared" ca="1" si="232"/>
        <v xml:space="preserve"> </v>
      </c>
      <c r="O618" s="8">
        <f>Замеры!R614</f>
        <v>0</v>
      </c>
      <c r="P618" s="8" t="b">
        <f t="shared" si="220"/>
        <v>1</v>
      </c>
      <c r="Q618" s="8" t="b">
        <f t="shared" si="221"/>
        <v>1</v>
      </c>
      <c r="R618" s="8" t="b">
        <f t="shared" si="222"/>
        <v>1</v>
      </c>
      <c r="S618" s="8" t="s">
        <v>72</v>
      </c>
      <c r="T618" s="8" t="e">
        <f t="shared" si="233"/>
        <v>#VALUE!</v>
      </c>
      <c r="U618" s="12" t="s">
        <v>72</v>
      </c>
      <c r="V618" s="8" t="e">
        <f t="shared" si="234"/>
        <v>#VALUE!</v>
      </c>
      <c r="X618" s="13" t="str">
        <f t="shared" si="223"/>
        <v xml:space="preserve"> </v>
      </c>
      <c r="Y618" s="8" t="e">
        <f t="shared" si="235"/>
        <v>#VALUE!</v>
      </c>
      <c r="AA618" s="14" t="e">
        <f t="shared" ca="1" si="236"/>
        <v>#VALUE!</v>
      </c>
      <c r="AB618" s="14" t="e">
        <f t="shared" ca="1" si="237"/>
        <v>#VALUE!</v>
      </c>
      <c r="AC618" s="14" t="e">
        <f t="shared" ca="1" si="238"/>
        <v>#VALUE!</v>
      </c>
      <c r="AD618" s="8" t="e">
        <f t="shared" ca="1" si="239"/>
        <v>#VALUE!</v>
      </c>
      <c r="AE618" s="8" t="e">
        <f t="shared" ca="1" si="240"/>
        <v>#VALUE!</v>
      </c>
      <c r="AF618" s="8" t="e">
        <f t="shared" ca="1" si="241"/>
        <v>#VALUE!</v>
      </c>
    </row>
    <row r="619" spans="1:32" x14ac:dyDescent="0.3">
      <c r="A619" s="35">
        <f>IF(Замеры!B615=0, " ", Замеры!B615)</f>
        <v>612</v>
      </c>
      <c r="B619" s="49" t="str">
        <f>Замеры!G615</f>
        <v xml:space="preserve">Группа от QF </v>
      </c>
      <c r="C619" s="49" t="str">
        <f>IF(Замеры!J615=0, " ", Замеры!J615)</f>
        <v xml:space="preserve"> </v>
      </c>
      <c r="D619" s="49" t="str">
        <f>IF(O619=0, " ", CONCATENATE(Замеры!T615,Замеры!U615,Замеры!V615,Замеры!W615,Замеры!AB615))</f>
        <v xml:space="preserve"> </v>
      </c>
      <c r="E619" s="49" t="str">
        <f>IF(Замеры!L615=0, " ", Замеры!L615)</f>
        <v xml:space="preserve"> </v>
      </c>
      <c r="F619" s="49" t="e">
        <f t="shared" si="224"/>
        <v>#VALUE!</v>
      </c>
      <c r="G619" s="51" t="str">
        <f t="shared" si="225"/>
        <v>-</v>
      </c>
      <c r="H619" s="52" t="str">
        <f t="shared" si="226"/>
        <v>-</v>
      </c>
      <c r="I619" s="51" t="str">
        <f t="shared" si="227"/>
        <v>-</v>
      </c>
      <c r="J619" s="29" t="str">
        <f t="shared" si="228"/>
        <v>-</v>
      </c>
      <c r="K619" s="46" t="str">
        <f t="shared" si="229"/>
        <v>-</v>
      </c>
      <c r="L619" s="29" t="str">
        <f t="shared" si="230"/>
        <v>-</v>
      </c>
      <c r="M619" s="29" t="str">
        <f t="shared" si="231"/>
        <v xml:space="preserve"> </v>
      </c>
      <c r="N619" s="29" t="str">
        <f t="shared" ca="1" si="232"/>
        <v xml:space="preserve"> </v>
      </c>
      <c r="O619" s="8">
        <f>Замеры!R615</f>
        <v>0</v>
      </c>
      <c r="P619" s="8" t="b">
        <f t="shared" si="220"/>
        <v>1</v>
      </c>
      <c r="Q619" s="8" t="b">
        <f t="shared" si="221"/>
        <v>1</v>
      </c>
      <c r="R619" s="8" t="b">
        <f t="shared" si="222"/>
        <v>1</v>
      </c>
      <c r="S619" s="8" t="s">
        <v>72</v>
      </c>
      <c r="T619" s="8" t="e">
        <f t="shared" si="233"/>
        <v>#VALUE!</v>
      </c>
      <c r="U619" s="12" t="s">
        <v>72</v>
      </c>
      <c r="V619" s="8" t="e">
        <f t="shared" si="234"/>
        <v>#VALUE!</v>
      </c>
      <c r="X619" s="13" t="str">
        <f t="shared" si="223"/>
        <v xml:space="preserve"> </v>
      </c>
      <c r="Y619" s="8" t="e">
        <f t="shared" si="235"/>
        <v>#VALUE!</v>
      </c>
      <c r="AA619" s="14" t="e">
        <f t="shared" ca="1" si="236"/>
        <v>#VALUE!</v>
      </c>
      <c r="AB619" s="14" t="e">
        <f t="shared" ca="1" si="237"/>
        <v>#VALUE!</v>
      </c>
      <c r="AC619" s="14" t="e">
        <f t="shared" ca="1" si="238"/>
        <v>#VALUE!</v>
      </c>
      <c r="AD619" s="8" t="e">
        <f t="shared" ca="1" si="239"/>
        <v>#VALUE!</v>
      </c>
      <c r="AE619" s="8" t="e">
        <f t="shared" ca="1" si="240"/>
        <v>#VALUE!</v>
      </c>
      <c r="AF619" s="8" t="e">
        <f t="shared" ca="1" si="241"/>
        <v>#VALUE!</v>
      </c>
    </row>
    <row r="620" spans="1:32" x14ac:dyDescent="0.3">
      <c r="A620" s="35">
        <f>IF(Замеры!B616=0, " ", Замеры!B616)</f>
        <v>613</v>
      </c>
      <c r="B620" s="49" t="str">
        <f>Замеры!G616</f>
        <v xml:space="preserve">Группа от QF </v>
      </c>
      <c r="C620" s="49" t="str">
        <f>IF(Замеры!J616=0, " ", Замеры!J616)</f>
        <v xml:space="preserve"> </v>
      </c>
      <c r="D620" s="49" t="str">
        <f>IF(O620=0, " ", CONCATENATE(Замеры!T616,Замеры!U616,Замеры!V616,Замеры!W616,Замеры!AB616))</f>
        <v xml:space="preserve"> </v>
      </c>
      <c r="E620" s="49" t="str">
        <f>IF(Замеры!L616=0, " ", Замеры!L616)</f>
        <v xml:space="preserve"> </v>
      </c>
      <c r="F620" s="49" t="e">
        <f t="shared" si="224"/>
        <v>#VALUE!</v>
      </c>
      <c r="G620" s="51" t="str">
        <f t="shared" si="225"/>
        <v>-</v>
      </c>
      <c r="H620" s="52" t="str">
        <f t="shared" si="226"/>
        <v>-</v>
      </c>
      <c r="I620" s="51" t="str">
        <f t="shared" si="227"/>
        <v>-</v>
      </c>
      <c r="J620" s="29" t="str">
        <f t="shared" si="228"/>
        <v>-</v>
      </c>
      <c r="K620" s="46" t="str">
        <f t="shared" si="229"/>
        <v>-</v>
      </c>
      <c r="L620" s="29" t="str">
        <f t="shared" si="230"/>
        <v>-</v>
      </c>
      <c r="M620" s="29" t="str">
        <f t="shared" si="231"/>
        <v xml:space="preserve"> </v>
      </c>
      <c r="N620" s="29" t="str">
        <f t="shared" ca="1" si="232"/>
        <v xml:space="preserve"> </v>
      </c>
      <c r="O620" s="8">
        <f>Замеры!R616</f>
        <v>0</v>
      </c>
      <c r="P620" s="8" t="b">
        <f t="shared" si="220"/>
        <v>1</v>
      </c>
      <c r="Q620" s="8" t="b">
        <f t="shared" si="221"/>
        <v>1</v>
      </c>
      <c r="R620" s="8" t="b">
        <f t="shared" si="222"/>
        <v>1</v>
      </c>
      <c r="S620" s="8" t="s">
        <v>72</v>
      </c>
      <c r="T620" s="8" t="e">
        <f t="shared" si="233"/>
        <v>#VALUE!</v>
      </c>
      <c r="U620" s="12" t="s">
        <v>72</v>
      </c>
      <c r="V620" s="8" t="e">
        <f t="shared" si="234"/>
        <v>#VALUE!</v>
      </c>
      <c r="X620" s="13" t="str">
        <f t="shared" si="223"/>
        <v xml:space="preserve"> </v>
      </c>
      <c r="Y620" s="8" t="e">
        <f t="shared" si="235"/>
        <v>#VALUE!</v>
      </c>
      <c r="AA620" s="14" t="e">
        <f t="shared" ca="1" si="236"/>
        <v>#VALUE!</v>
      </c>
      <c r="AB620" s="14" t="e">
        <f t="shared" ca="1" si="237"/>
        <v>#VALUE!</v>
      </c>
      <c r="AC620" s="14" t="e">
        <f t="shared" ca="1" si="238"/>
        <v>#VALUE!</v>
      </c>
      <c r="AD620" s="8" t="e">
        <f t="shared" ca="1" si="239"/>
        <v>#VALUE!</v>
      </c>
      <c r="AE620" s="8" t="e">
        <f t="shared" ca="1" si="240"/>
        <v>#VALUE!</v>
      </c>
      <c r="AF620" s="8" t="e">
        <f t="shared" ca="1" si="241"/>
        <v>#VALUE!</v>
      </c>
    </row>
    <row r="621" spans="1:32" x14ac:dyDescent="0.3">
      <c r="A621" s="35">
        <f>IF(Замеры!B617=0, " ", Замеры!B617)</f>
        <v>614</v>
      </c>
      <c r="B621" s="49" t="str">
        <f>Замеры!G617</f>
        <v xml:space="preserve">Группа от QF </v>
      </c>
      <c r="C621" s="49" t="str">
        <f>IF(Замеры!J617=0, " ", Замеры!J617)</f>
        <v xml:space="preserve"> </v>
      </c>
      <c r="D621" s="49" t="str">
        <f>IF(O621=0, " ", CONCATENATE(Замеры!T617,Замеры!U617,Замеры!V617,Замеры!W617,Замеры!AB617))</f>
        <v xml:space="preserve"> </v>
      </c>
      <c r="E621" s="49" t="str">
        <f>IF(Замеры!L617=0, " ", Замеры!L617)</f>
        <v xml:space="preserve"> </v>
      </c>
      <c r="F621" s="49" t="e">
        <f t="shared" si="224"/>
        <v>#VALUE!</v>
      </c>
      <c r="G621" s="51" t="str">
        <f t="shared" si="225"/>
        <v>-</v>
      </c>
      <c r="H621" s="52" t="str">
        <f t="shared" si="226"/>
        <v>-</v>
      </c>
      <c r="I621" s="51" t="str">
        <f t="shared" si="227"/>
        <v>-</v>
      </c>
      <c r="J621" s="29" t="str">
        <f t="shared" si="228"/>
        <v>-</v>
      </c>
      <c r="K621" s="46" t="str">
        <f t="shared" si="229"/>
        <v>-</v>
      </c>
      <c r="L621" s="29" t="str">
        <f t="shared" si="230"/>
        <v>-</v>
      </c>
      <c r="M621" s="29" t="str">
        <f t="shared" si="231"/>
        <v xml:space="preserve"> </v>
      </c>
      <c r="N621" s="29" t="str">
        <f t="shared" ca="1" si="232"/>
        <v xml:space="preserve"> </v>
      </c>
      <c r="O621" s="8">
        <f>Замеры!R617</f>
        <v>0</v>
      </c>
      <c r="P621" s="8" t="b">
        <f t="shared" si="220"/>
        <v>1</v>
      </c>
      <c r="Q621" s="8" t="b">
        <f t="shared" si="221"/>
        <v>1</v>
      </c>
      <c r="R621" s="8" t="b">
        <f t="shared" si="222"/>
        <v>1</v>
      </c>
      <c r="S621" s="8" t="s">
        <v>72</v>
      </c>
      <c r="T621" s="8" t="e">
        <f t="shared" si="233"/>
        <v>#VALUE!</v>
      </c>
      <c r="U621" s="12" t="s">
        <v>72</v>
      </c>
      <c r="V621" s="8" t="e">
        <f t="shared" si="234"/>
        <v>#VALUE!</v>
      </c>
      <c r="X621" s="13" t="str">
        <f t="shared" si="223"/>
        <v xml:space="preserve"> </v>
      </c>
      <c r="Y621" s="8" t="e">
        <f t="shared" si="235"/>
        <v>#VALUE!</v>
      </c>
      <c r="AA621" s="14" t="e">
        <f t="shared" ca="1" si="236"/>
        <v>#VALUE!</v>
      </c>
      <c r="AB621" s="14" t="e">
        <f t="shared" ca="1" si="237"/>
        <v>#VALUE!</v>
      </c>
      <c r="AC621" s="14" t="e">
        <f t="shared" ca="1" si="238"/>
        <v>#VALUE!</v>
      </c>
      <c r="AD621" s="8" t="e">
        <f t="shared" ca="1" si="239"/>
        <v>#VALUE!</v>
      </c>
      <c r="AE621" s="8" t="e">
        <f t="shared" ca="1" si="240"/>
        <v>#VALUE!</v>
      </c>
      <c r="AF621" s="8" t="e">
        <f t="shared" ca="1" si="241"/>
        <v>#VALUE!</v>
      </c>
    </row>
    <row r="622" spans="1:32" x14ac:dyDescent="0.3">
      <c r="A622" s="35">
        <f>IF(Замеры!B618=0, " ", Замеры!B618)</f>
        <v>615</v>
      </c>
      <c r="B622" s="49" t="str">
        <f>Замеры!G618</f>
        <v xml:space="preserve">Группа от QF </v>
      </c>
      <c r="C622" s="49" t="str">
        <f>IF(Замеры!J618=0, " ", Замеры!J618)</f>
        <v xml:space="preserve"> </v>
      </c>
      <c r="D622" s="49" t="str">
        <f>IF(O622=0, " ", CONCATENATE(Замеры!T618,Замеры!U618,Замеры!V618,Замеры!W618,Замеры!AB618))</f>
        <v xml:space="preserve"> </v>
      </c>
      <c r="E622" s="49" t="str">
        <f>IF(Замеры!L618=0, " ", Замеры!L618)</f>
        <v xml:space="preserve"> </v>
      </c>
      <c r="F622" s="49" t="e">
        <f t="shared" si="224"/>
        <v>#VALUE!</v>
      </c>
      <c r="G622" s="51" t="str">
        <f t="shared" si="225"/>
        <v>-</v>
      </c>
      <c r="H622" s="52" t="str">
        <f t="shared" si="226"/>
        <v>-</v>
      </c>
      <c r="I622" s="51" t="str">
        <f t="shared" si="227"/>
        <v>-</v>
      </c>
      <c r="J622" s="29" t="str">
        <f t="shared" si="228"/>
        <v>-</v>
      </c>
      <c r="K622" s="46" t="str">
        <f t="shared" si="229"/>
        <v>-</v>
      </c>
      <c r="L622" s="29" t="str">
        <f t="shared" si="230"/>
        <v>-</v>
      </c>
      <c r="M622" s="29" t="str">
        <f t="shared" si="231"/>
        <v xml:space="preserve"> </v>
      </c>
      <c r="N622" s="29" t="str">
        <f t="shared" ca="1" si="232"/>
        <v xml:space="preserve"> </v>
      </c>
      <c r="O622" s="8">
        <f>Замеры!R618</f>
        <v>0</v>
      </c>
      <c r="P622" s="8" t="b">
        <f t="shared" si="220"/>
        <v>1</v>
      </c>
      <c r="Q622" s="8" t="b">
        <f t="shared" si="221"/>
        <v>1</v>
      </c>
      <c r="R622" s="8" t="b">
        <f t="shared" si="222"/>
        <v>1</v>
      </c>
      <c r="S622" s="8" t="s">
        <v>72</v>
      </c>
      <c r="T622" s="8" t="e">
        <f t="shared" si="233"/>
        <v>#VALUE!</v>
      </c>
      <c r="U622" s="12" t="s">
        <v>72</v>
      </c>
      <c r="V622" s="8" t="e">
        <f t="shared" si="234"/>
        <v>#VALUE!</v>
      </c>
      <c r="X622" s="13" t="str">
        <f t="shared" si="223"/>
        <v xml:space="preserve"> </v>
      </c>
      <c r="Y622" s="8" t="e">
        <f t="shared" si="235"/>
        <v>#VALUE!</v>
      </c>
      <c r="AA622" s="14" t="e">
        <f t="shared" ca="1" si="236"/>
        <v>#VALUE!</v>
      </c>
      <c r="AB622" s="14" t="e">
        <f t="shared" ca="1" si="237"/>
        <v>#VALUE!</v>
      </c>
      <c r="AC622" s="14" t="e">
        <f t="shared" ca="1" si="238"/>
        <v>#VALUE!</v>
      </c>
      <c r="AD622" s="8" t="e">
        <f t="shared" ca="1" si="239"/>
        <v>#VALUE!</v>
      </c>
      <c r="AE622" s="8" t="e">
        <f t="shared" ca="1" si="240"/>
        <v>#VALUE!</v>
      </c>
      <c r="AF622" s="8" t="e">
        <f t="shared" ca="1" si="241"/>
        <v>#VALUE!</v>
      </c>
    </row>
    <row r="623" spans="1:32" x14ac:dyDescent="0.3">
      <c r="A623" s="35">
        <f>IF(Замеры!B619=0, " ", Замеры!B619)</f>
        <v>616</v>
      </c>
      <c r="B623" s="49" t="str">
        <f>Замеры!G619</f>
        <v xml:space="preserve">Группа от QF </v>
      </c>
      <c r="C623" s="49" t="str">
        <f>IF(Замеры!J619=0, " ", Замеры!J619)</f>
        <v xml:space="preserve"> </v>
      </c>
      <c r="D623" s="49" t="str">
        <f>IF(O623=0, " ", CONCATENATE(Замеры!T619,Замеры!U619,Замеры!V619,Замеры!W619,Замеры!AB619))</f>
        <v xml:space="preserve"> </v>
      </c>
      <c r="E623" s="49" t="str">
        <f>IF(Замеры!L619=0, " ", Замеры!L619)</f>
        <v xml:space="preserve"> </v>
      </c>
      <c r="F623" s="49" t="e">
        <f t="shared" si="224"/>
        <v>#VALUE!</v>
      </c>
      <c r="G623" s="51" t="str">
        <f t="shared" si="225"/>
        <v>-</v>
      </c>
      <c r="H623" s="52" t="str">
        <f t="shared" si="226"/>
        <v>-</v>
      </c>
      <c r="I623" s="51" t="str">
        <f t="shared" si="227"/>
        <v>-</v>
      </c>
      <c r="J623" s="29" t="str">
        <f t="shared" si="228"/>
        <v>-</v>
      </c>
      <c r="K623" s="46" t="str">
        <f t="shared" si="229"/>
        <v>-</v>
      </c>
      <c r="L623" s="29" t="str">
        <f t="shared" si="230"/>
        <v>-</v>
      </c>
      <c r="M623" s="29" t="str">
        <f t="shared" si="231"/>
        <v xml:space="preserve"> </v>
      </c>
      <c r="N623" s="29" t="str">
        <f t="shared" ca="1" si="232"/>
        <v xml:space="preserve"> </v>
      </c>
      <c r="O623" s="8">
        <f>Замеры!R619</f>
        <v>0</v>
      </c>
      <c r="P623" s="8" t="b">
        <f t="shared" si="220"/>
        <v>1</v>
      </c>
      <c r="Q623" s="8" t="b">
        <f t="shared" si="221"/>
        <v>1</v>
      </c>
      <c r="R623" s="8" t="b">
        <f t="shared" si="222"/>
        <v>1</v>
      </c>
      <c r="S623" s="8" t="s">
        <v>72</v>
      </c>
      <c r="T623" s="8" t="e">
        <f t="shared" si="233"/>
        <v>#VALUE!</v>
      </c>
      <c r="U623" s="12" t="s">
        <v>72</v>
      </c>
      <c r="V623" s="8" t="e">
        <f t="shared" si="234"/>
        <v>#VALUE!</v>
      </c>
      <c r="X623" s="13" t="str">
        <f t="shared" si="223"/>
        <v xml:space="preserve"> </v>
      </c>
      <c r="Y623" s="8" t="e">
        <f t="shared" si="235"/>
        <v>#VALUE!</v>
      </c>
      <c r="AA623" s="14" t="e">
        <f t="shared" ca="1" si="236"/>
        <v>#VALUE!</v>
      </c>
      <c r="AB623" s="14" t="e">
        <f t="shared" ca="1" si="237"/>
        <v>#VALUE!</v>
      </c>
      <c r="AC623" s="14" t="e">
        <f t="shared" ca="1" si="238"/>
        <v>#VALUE!</v>
      </c>
      <c r="AD623" s="8" t="e">
        <f t="shared" ca="1" si="239"/>
        <v>#VALUE!</v>
      </c>
      <c r="AE623" s="8" t="e">
        <f t="shared" ca="1" si="240"/>
        <v>#VALUE!</v>
      </c>
      <c r="AF623" s="8" t="e">
        <f t="shared" ca="1" si="241"/>
        <v>#VALUE!</v>
      </c>
    </row>
    <row r="624" spans="1:32" x14ac:dyDescent="0.3">
      <c r="A624" s="35">
        <f>IF(Замеры!B620=0, " ", Замеры!B620)</f>
        <v>617</v>
      </c>
      <c r="B624" s="49" t="str">
        <f>Замеры!G620</f>
        <v xml:space="preserve">Группа от QF </v>
      </c>
      <c r="C624" s="49" t="str">
        <f>IF(Замеры!J620=0, " ", Замеры!J620)</f>
        <v xml:space="preserve"> </v>
      </c>
      <c r="D624" s="49" t="str">
        <f>IF(O624=0, " ", CONCATENATE(Замеры!T620,Замеры!U620,Замеры!V620,Замеры!W620,Замеры!AB620))</f>
        <v xml:space="preserve"> </v>
      </c>
      <c r="E624" s="49" t="str">
        <f>IF(Замеры!L620=0, " ", Замеры!L620)</f>
        <v xml:space="preserve"> </v>
      </c>
      <c r="F624" s="49" t="e">
        <f t="shared" si="224"/>
        <v>#VALUE!</v>
      </c>
      <c r="G624" s="51" t="str">
        <f t="shared" si="225"/>
        <v>-</v>
      </c>
      <c r="H624" s="52" t="str">
        <f t="shared" si="226"/>
        <v>-</v>
      </c>
      <c r="I624" s="51" t="str">
        <f t="shared" si="227"/>
        <v>-</v>
      </c>
      <c r="J624" s="29" t="str">
        <f t="shared" si="228"/>
        <v>-</v>
      </c>
      <c r="K624" s="46" t="str">
        <f t="shared" si="229"/>
        <v>-</v>
      </c>
      <c r="L624" s="29" t="str">
        <f t="shared" si="230"/>
        <v>-</v>
      </c>
      <c r="M624" s="29" t="str">
        <f t="shared" si="231"/>
        <v xml:space="preserve"> </v>
      </c>
      <c r="N624" s="29" t="str">
        <f t="shared" ca="1" si="232"/>
        <v xml:space="preserve"> </v>
      </c>
      <c r="O624" s="8">
        <f>Замеры!R620</f>
        <v>0</v>
      </c>
      <c r="P624" s="8" t="b">
        <f t="shared" si="220"/>
        <v>1</v>
      </c>
      <c r="Q624" s="8" t="b">
        <f t="shared" si="221"/>
        <v>1</v>
      </c>
      <c r="R624" s="8" t="b">
        <f t="shared" si="222"/>
        <v>1</v>
      </c>
      <c r="S624" s="8" t="s">
        <v>72</v>
      </c>
      <c r="T624" s="8" t="e">
        <f t="shared" si="233"/>
        <v>#VALUE!</v>
      </c>
      <c r="U624" s="12" t="s">
        <v>72</v>
      </c>
      <c r="V624" s="8" t="e">
        <f t="shared" si="234"/>
        <v>#VALUE!</v>
      </c>
      <c r="X624" s="13" t="str">
        <f t="shared" si="223"/>
        <v xml:space="preserve"> </v>
      </c>
      <c r="Y624" s="8" t="e">
        <f t="shared" si="235"/>
        <v>#VALUE!</v>
      </c>
      <c r="AA624" s="14" t="e">
        <f t="shared" ca="1" si="236"/>
        <v>#VALUE!</v>
      </c>
      <c r="AB624" s="14" t="e">
        <f t="shared" ca="1" si="237"/>
        <v>#VALUE!</v>
      </c>
      <c r="AC624" s="14" t="e">
        <f t="shared" ca="1" si="238"/>
        <v>#VALUE!</v>
      </c>
      <c r="AD624" s="8" t="e">
        <f t="shared" ca="1" si="239"/>
        <v>#VALUE!</v>
      </c>
      <c r="AE624" s="8" t="e">
        <f t="shared" ca="1" si="240"/>
        <v>#VALUE!</v>
      </c>
      <c r="AF624" s="8" t="e">
        <f t="shared" ca="1" si="241"/>
        <v>#VALUE!</v>
      </c>
    </row>
    <row r="625" spans="1:32" x14ac:dyDescent="0.3">
      <c r="A625" s="35">
        <f>IF(Замеры!B621=0, " ", Замеры!B621)</f>
        <v>618</v>
      </c>
      <c r="B625" s="49" t="str">
        <f>Замеры!G621</f>
        <v xml:space="preserve">Группа от QF </v>
      </c>
      <c r="C625" s="49" t="str">
        <f>IF(Замеры!J621=0, " ", Замеры!J621)</f>
        <v xml:space="preserve"> </v>
      </c>
      <c r="D625" s="49" t="str">
        <f>IF(O625=0, " ", CONCATENATE(Замеры!T621,Замеры!U621,Замеры!V621,Замеры!W621,Замеры!AB621))</f>
        <v xml:space="preserve"> </v>
      </c>
      <c r="E625" s="49" t="str">
        <f>IF(Замеры!L621=0, " ", Замеры!L621)</f>
        <v xml:space="preserve"> </v>
      </c>
      <c r="F625" s="49" t="e">
        <f t="shared" si="224"/>
        <v>#VALUE!</v>
      </c>
      <c r="G625" s="51" t="str">
        <f t="shared" si="225"/>
        <v>-</v>
      </c>
      <c r="H625" s="52" t="str">
        <f t="shared" si="226"/>
        <v>-</v>
      </c>
      <c r="I625" s="51" t="str">
        <f t="shared" si="227"/>
        <v>-</v>
      </c>
      <c r="J625" s="29" t="str">
        <f t="shared" si="228"/>
        <v>-</v>
      </c>
      <c r="K625" s="46" t="str">
        <f t="shared" si="229"/>
        <v>-</v>
      </c>
      <c r="L625" s="29" t="str">
        <f t="shared" si="230"/>
        <v>-</v>
      </c>
      <c r="M625" s="29" t="str">
        <f t="shared" si="231"/>
        <v xml:space="preserve"> </v>
      </c>
      <c r="N625" s="29" t="str">
        <f t="shared" ca="1" si="232"/>
        <v xml:space="preserve"> </v>
      </c>
      <c r="O625" s="8">
        <f>Замеры!R621</f>
        <v>0</v>
      </c>
      <c r="P625" s="8" t="b">
        <f t="shared" si="220"/>
        <v>1</v>
      </c>
      <c r="Q625" s="8" t="b">
        <f t="shared" si="221"/>
        <v>1</v>
      </c>
      <c r="R625" s="8" t="b">
        <f t="shared" si="222"/>
        <v>1</v>
      </c>
      <c r="S625" s="8" t="s">
        <v>72</v>
      </c>
      <c r="T625" s="8" t="e">
        <f t="shared" si="233"/>
        <v>#VALUE!</v>
      </c>
      <c r="U625" s="12" t="s">
        <v>72</v>
      </c>
      <c r="V625" s="8" t="e">
        <f t="shared" si="234"/>
        <v>#VALUE!</v>
      </c>
      <c r="X625" s="13" t="str">
        <f t="shared" si="223"/>
        <v xml:space="preserve"> </v>
      </c>
      <c r="Y625" s="8" t="e">
        <f t="shared" si="235"/>
        <v>#VALUE!</v>
      </c>
      <c r="AA625" s="14" t="e">
        <f t="shared" ca="1" si="236"/>
        <v>#VALUE!</v>
      </c>
      <c r="AB625" s="14" t="e">
        <f t="shared" ca="1" si="237"/>
        <v>#VALUE!</v>
      </c>
      <c r="AC625" s="14" t="e">
        <f t="shared" ca="1" si="238"/>
        <v>#VALUE!</v>
      </c>
      <c r="AD625" s="8" t="e">
        <f t="shared" ca="1" si="239"/>
        <v>#VALUE!</v>
      </c>
      <c r="AE625" s="8" t="e">
        <f t="shared" ca="1" si="240"/>
        <v>#VALUE!</v>
      </c>
      <c r="AF625" s="8" t="e">
        <f t="shared" ca="1" si="241"/>
        <v>#VALUE!</v>
      </c>
    </row>
    <row r="626" spans="1:32" x14ac:dyDescent="0.3">
      <c r="A626" s="35">
        <f>IF(Замеры!B622=0, " ", Замеры!B622)</f>
        <v>619</v>
      </c>
      <c r="B626" s="49" t="str">
        <f>Замеры!G622</f>
        <v xml:space="preserve">Группа от QF </v>
      </c>
      <c r="C626" s="49" t="str">
        <f>IF(Замеры!J622=0, " ", Замеры!J622)</f>
        <v xml:space="preserve"> </v>
      </c>
      <c r="D626" s="49" t="str">
        <f>IF(O626=0, " ", CONCATENATE(Замеры!T622,Замеры!U622,Замеры!V622,Замеры!W622,Замеры!AB622))</f>
        <v xml:space="preserve"> </v>
      </c>
      <c r="E626" s="49" t="str">
        <f>IF(Замеры!L622=0, " ", Замеры!L622)</f>
        <v xml:space="preserve"> </v>
      </c>
      <c r="F626" s="49" t="e">
        <f t="shared" si="224"/>
        <v>#VALUE!</v>
      </c>
      <c r="G626" s="51" t="str">
        <f t="shared" si="225"/>
        <v>-</v>
      </c>
      <c r="H626" s="52" t="str">
        <f t="shared" si="226"/>
        <v>-</v>
      </c>
      <c r="I626" s="51" t="str">
        <f t="shared" si="227"/>
        <v>-</v>
      </c>
      <c r="J626" s="29" t="str">
        <f t="shared" si="228"/>
        <v>-</v>
      </c>
      <c r="K626" s="46" t="str">
        <f t="shared" si="229"/>
        <v>-</v>
      </c>
      <c r="L626" s="29" t="str">
        <f t="shared" si="230"/>
        <v>-</v>
      </c>
      <c r="M626" s="29" t="str">
        <f t="shared" si="231"/>
        <v xml:space="preserve"> </v>
      </c>
      <c r="N626" s="29" t="str">
        <f t="shared" ca="1" si="232"/>
        <v xml:space="preserve"> </v>
      </c>
      <c r="O626" s="8">
        <f>Замеры!R622</f>
        <v>0</v>
      </c>
      <c r="P626" s="8" t="b">
        <f t="shared" si="220"/>
        <v>1</v>
      </c>
      <c r="Q626" s="8" t="b">
        <f t="shared" si="221"/>
        <v>1</v>
      </c>
      <c r="R626" s="8" t="b">
        <f t="shared" si="222"/>
        <v>1</v>
      </c>
      <c r="S626" s="8" t="s">
        <v>72</v>
      </c>
      <c r="T626" s="8" t="e">
        <f t="shared" si="233"/>
        <v>#VALUE!</v>
      </c>
      <c r="U626" s="12" t="s">
        <v>72</v>
      </c>
      <c r="V626" s="8" t="e">
        <f t="shared" si="234"/>
        <v>#VALUE!</v>
      </c>
      <c r="X626" s="13" t="str">
        <f t="shared" si="223"/>
        <v xml:space="preserve"> </v>
      </c>
      <c r="Y626" s="8" t="e">
        <f t="shared" si="235"/>
        <v>#VALUE!</v>
      </c>
      <c r="AA626" s="14" t="e">
        <f t="shared" ca="1" si="236"/>
        <v>#VALUE!</v>
      </c>
      <c r="AB626" s="14" t="e">
        <f t="shared" ca="1" si="237"/>
        <v>#VALUE!</v>
      </c>
      <c r="AC626" s="14" t="e">
        <f t="shared" ca="1" si="238"/>
        <v>#VALUE!</v>
      </c>
      <c r="AD626" s="8" t="e">
        <f t="shared" ca="1" si="239"/>
        <v>#VALUE!</v>
      </c>
      <c r="AE626" s="8" t="e">
        <f t="shared" ca="1" si="240"/>
        <v>#VALUE!</v>
      </c>
      <c r="AF626" s="8" t="e">
        <f t="shared" ca="1" si="241"/>
        <v>#VALUE!</v>
      </c>
    </row>
    <row r="627" spans="1:32" x14ac:dyDescent="0.3">
      <c r="A627" s="35">
        <f>IF(Замеры!B623=0, " ", Замеры!B623)</f>
        <v>620</v>
      </c>
      <c r="B627" s="49" t="str">
        <f>Замеры!G623</f>
        <v xml:space="preserve">Группа от QF </v>
      </c>
      <c r="C627" s="49" t="str">
        <f>IF(Замеры!J623=0, " ", Замеры!J623)</f>
        <v xml:space="preserve"> </v>
      </c>
      <c r="D627" s="49" t="str">
        <f>IF(O627=0, " ", CONCATENATE(Замеры!T623,Замеры!U623,Замеры!V623,Замеры!W623,Замеры!AB623))</f>
        <v xml:space="preserve"> </v>
      </c>
      <c r="E627" s="49" t="str">
        <f>IF(Замеры!L623=0, " ", Замеры!L623)</f>
        <v xml:space="preserve"> </v>
      </c>
      <c r="F627" s="49" t="e">
        <f t="shared" si="224"/>
        <v>#VALUE!</v>
      </c>
      <c r="G627" s="51" t="str">
        <f t="shared" si="225"/>
        <v>-</v>
      </c>
      <c r="H627" s="52" t="str">
        <f t="shared" si="226"/>
        <v>-</v>
      </c>
      <c r="I627" s="51" t="str">
        <f t="shared" si="227"/>
        <v>-</v>
      </c>
      <c r="J627" s="29" t="str">
        <f t="shared" si="228"/>
        <v>-</v>
      </c>
      <c r="K627" s="46" t="str">
        <f t="shared" si="229"/>
        <v>-</v>
      </c>
      <c r="L627" s="29" t="str">
        <f t="shared" si="230"/>
        <v>-</v>
      </c>
      <c r="M627" s="29" t="str">
        <f t="shared" si="231"/>
        <v xml:space="preserve"> </v>
      </c>
      <c r="N627" s="29" t="str">
        <f t="shared" ca="1" si="232"/>
        <v xml:space="preserve"> </v>
      </c>
      <c r="O627" s="8">
        <f>Замеры!R623</f>
        <v>0</v>
      </c>
      <c r="P627" s="8" t="b">
        <f t="shared" si="220"/>
        <v>1</v>
      </c>
      <c r="Q627" s="8" t="b">
        <f t="shared" si="221"/>
        <v>1</v>
      </c>
      <c r="R627" s="8" t="b">
        <f t="shared" si="222"/>
        <v>1</v>
      </c>
      <c r="S627" s="8" t="s">
        <v>72</v>
      </c>
      <c r="T627" s="8" t="e">
        <f t="shared" si="233"/>
        <v>#VALUE!</v>
      </c>
      <c r="U627" s="12" t="s">
        <v>72</v>
      </c>
      <c r="V627" s="8" t="e">
        <f t="shared" si="234"/>
        <v>#VALUE!</v>
      </c>
      <c r="X627" s="13" t="str">
        <f t="shared" si="223"/>
        <v xml:space="preserve"> </v>
      </c>
      <c r="Y627" s="8" t="e">
        <f t="shared" si="235"/>
        <v>#VALUE!</v>
      </c>
      <c r="AA627" s="14" t="e">
        <f t="shared" ca="1" si="236"/>
        <v>#VALUE!</v>
      </c>
      <c r="AB627" s="14" t="e">
        <f t="shared" ca="1" si="237"/>
        <v>#VALUE!</v>
      </c>
      <c r="AC627" s="14" t="e">
        <f t="shared" ca="1" si="238"/>
        <v>#VALUE!</v>
      </c>
      <c r="AD627" s="8" t="e">
        <f t="shared" ca="1" si="239"/>
        <v>#VALUE!</v>
      </c>
      <c r="AE627" s="8" t="e">
        <f t="shared" ca="1" si="240"/>
        <v>#VALUE!</v>
      </c>
      <c r="AF627" s="8" t="e">
        <f t="shared" ca="1" si="241"/>
        <v>#VALUE!</v>
      </c>
    </row>
    <row r="628" spans="1:32" x14ac:dyDescent="0.3">
      <c r="A628" s="35">
        <f>IF(Замеры!B624=0, " ", Замеры!B624)</f>
        <v>621</v>
      </c>
      <c r="B628" s="49" t="str">
        <f>Замеры!G624</f>
        <v xml:space="preserve">Группа от QF </v>
      </c>
      <c r="C628" s="49" t="str">
        <f>IF(Замеры!J624=0, " ", Замеры!J624)</f>
        <v xml:space="preserve"> </v>
      </c>
      <c r="D628" s="49" t="str">
        <f>IF(O628=0, " ", CONCATENATE(Замеры!T624,Замеры!U624,Замеры!V624,Замеры!W624,Замеры!AB624))</f>
        <v xml:space="preserve"> </v>
      </c>
      <c r="E628" s="49" t="str">
        <f>IF(Замеры!L624=0, " ", Замеры!L624)</f>
        <v xml:space="preserve"> </v>
      </c>
      <c r="F628" s="49" t="e">
        <f t="shared" si="224"/>
        <v>#VALUE!</v>
      </c>
      <c r="G628" s="51" t="str">
        <f t="shared" si="225"/>
        <v>-</v>
      </c>
      <c r="H628" s="52" t="str">
        <f t="shared" si="226"/>
        <v>-</v>
      </c>
      <c r="I628" s="51" t="str">
        <f t="shared" si="227"/>
        <v>-</v>
      </c>
      <c r="J628" s="29" t="str">
        <f t="shared" si="228"/>
        <v>-</v>
      </c>
      <c r="K628" s="46" t="str">
        <f t="shared" si="229"/>
        <v>-</v>
      </c>
      <c r="L628" s="29" t="str">
        <f t="shared" si="230"/>
        <v>-</v>
      </c>
      <c r="M628" s="29" t="str">
        <f t="shared" si="231"/>
        <v xml:space="preserve"> </v>
      </c>
      <c r="N628" s="29" t="str">
        <f t="shared" ca="1" si="232"/>
        <v xml:space="preserve"> </v>
      </c>
      <c r="O628" s="8">
        <f>Замеры!R624</f>
        <v>0</v>
      </c>
      <c r="P628" s="8" t="b">
        <f t="shared" si="220"/>
        <v>1</v>
      </c>
      <c r="Q628" s="8" t="b">
        <f t="shared" si="221"/>
        <v>1</v>
      </c>
      <c r="R628" s="8" t="b">
        <f t="shared" si="222"/>
        <v>1</v>
      </c>
      <c r="S628" s="8" t="s">
        <v>72</v>
      </c>
      <c r="T628" s="8" t="e">
        <f t="shared" si="233"/>
        <v>#VALUE!</v>
      </c>
      <c r="U628" s="12" t="s">
        <v>72</v>
      </c>
      <c r="V628" s="8" t="e">
        <f t="shared" si="234"/>
        <v>#VALUE!</v>
      </c>
      <c r="X628" s="13" t="str">
        <f t="shared" si="223"/>
        <v xml:space="preserve"> </v>
      </c>
      <c r="Y628" s="8" t="e">
        <f t="shared" si="235"/>
        <v>#VALUE!</v>
      </c>
      <c r="AA628" s="14" t="e">
        <f t="shared" ca="1" si="236"/>
        <v>#VALUE!</v>
      </c>
      <c r="AB628" s="14" t="e">
        <f t="shared" ca="1" si="237"/>
        <v>#VALUE!</v>
      </c>
      <c r="AC628" s="14" t="e">
        <f t="shared" ca="1" si="238"/>
        <v>#VALUE!</v>
      </c>
      <c r="AD628" s="8" t="e">
        <f t="shared" ca="1" si="239"/>
        <v>#VALUE!</v>
      </c>
      <c r="AE628" s="8" t="e">
        <f t="shared" ca="1" si="240"/>
        <v>#VALUE!</v>
      </c>
      <c r="AF628" s="8" t="e">
        <f t="shared" ca="1" si="241"/>
        <v>#VALUE!</v>
      </c>
    </row>
    <row r="629" spans="1:32" x14ac:dyDescent="0.3">
      <c r="A629" s="35">
        <f>IF(Замеры!B625=0, " ", Замеры!B625)</f>
        <v>622</v>
      </c>
      <c r="B629" s="49" t="str">
        <f>Замеры!G625</f>
        <v xml:space="preserve">Группа от QF </v>
      </c>
      <c r="C629" s="49" t="str">
        <f>IF(Замеры!J625=0, " ", Замеры!J625)</f>
        <v xml:space="preserve"> </v>
      </c>
      <c r="D629" s="49" t="str">
        <f>IF(O629=0, " ", CONCATENATE(Замеры!T625,Замеры!U625,Замеры!V625,Замеры!W625,Замеры!AB625))</f>
        <v xml:space="preserve"> </v>
      </c>
      <c r="E629" s="49" t="str">
        <f>IF(Замеры!L625=0, " ", Замеры!L625)</f>
        <v xml:space="preserve"> </v>
      </c>
      <c r="F629" s="49" t="e">
        <f t="shared" si="224"/>
        <v>#VALUE!</v>
      </c>
      <c r="G629" s="51" t="str">
        <f t="shared" si="225"/>
        <v>-</v>
      </c>
      <c r="H629" s="52" t="str">
        <f t="shared" si="226"/>
        <v>-</v>
      </c>
      <c r="I629" s="51" t="str">
        <f t="shared" si="227"/>
        <v>-</v>
      </c>
      <c r="J629" s="29" t="str">
        <f t="shared" si="228"/>
        <v>-</v>
      </c>
      <c r="K629" s="46" t="str">
        <f t="shared" si="229"/>
        <v>-</v>
      </c>
      <c r="L629" s="29" t="str">
        <f t="shared" si="230"/>
        <v>-</v>
      </c>
      <c r="M629" s="29" t="str">
        <f t="shared" si="231"/>
        <v xml:space="preserve"> </v>
      </c>
      <c r="N629" s="29" t="str">
        <f t="shared" ca="1" si="232"/>
        <v xml:space="preserve"> </v>
      </c>
      <c r="O629" s="8">
        <f>Замеры!R625</f>
        <v>0</v>
      </c>
      <c r="P629" s="8" t="b">
        <f t="shared" si="220"/>
        <v>1</v>
      </c>
      <c r="Q629" s="8" t="b">
        <f t="shared" si="221"/>
        <v>1</v>
      </c>
      <c r="R629" s="8" t="b">
        <f t="shared" si="222"/>
        <v>1</v>
      </c>
      <c r="S629" s="8" t="s">
        <v>72</v>
      </c>
      <c r="T629" s="8" t="e">
        <f t="shared" si="233"/>
        <v>#VALUE!</v>
      </c>
      <c r="U629" s="12" t="s">
        <v>72</v>
      </c>
      <c r="V629" s="8" t="e">
        <f t="shared" si="234"/>
        <v>#VALUE!</v>
      </c>
      <c r="X629" s="13" t="str">
        <f t="shared" si="223"/>
        <v xml:space="preserve"> </v>
      </c>
      <c r="Y629" s="8" t="e">
        <f t="shared" si="235"/>
        <v>#VALUE!</v>
      </c>
      <c r="AA629" s="14" t="e">
        <f t="shared" ca="1" si="236"/>
        <v>#VALUE!</v>
      </c>
      <c r="AB629" s="14" t="e">
        <f t="shared" ca="1" si="237"/>
        <v>#VALUE!</v>
      </c>
      <c r="AC629" s="14" t="e">
        <f t="shared" ca="1" si="238"/>
        <v>#VALUE!</v>
      </c>
      <c r="AD629" s="8" t="e">
        <f t="shared" ca="1" si="239"/>
        <v>#VALUE!</v>
      </c>
      <c r="AE629" s="8" t="e">
        <f t="shared" ca="1" si="240"/>
        <v>#VALUE!</v>
      </c>
      <c r="AF629" s="8" t="e">
        <f t="shared" ca="1" si="241"/>
        <v>#VALUE!</v>
      </c>
    </row>
    <row r="630" spans="1:32" x14ac:dyDescent="0.3">
      <c r="A630" s="35">
        <f>IF(Замеры!B626=0, " ", Замеры!B626)</f>
        <v>623</v>
      </c>
      <c r="B630" s="49" t="str">
        <f>Замеры!G626</f>
        <v xml:space="preserve">Группа от QF </v>
      </c>
      <c r="C630" s="49" t="str">
        <f>IF(Замеры!J626=0, " ", Замеры!J626)</f>
        <v xml:space="preserve"> </v>
      </c>
      <c r="D630" s="49" t="str">
        <f>IF(O630=0, " ", CONCATENATE(Замеры!T626,Замеры!U626,Замеры!V626,Замеры!W626,Замеры!AB626))</f>
        <v xml:space="preserve"> </v>
      </c>
      <c r="E630" s="49" t="str">
        <f>IF(Замеры!L626=0, " ", Замеры!L626)</f>
        <v xml:space="preserve"> </v>
      </c>
      <c r="F630" s="49" t="e">
        <f t="shared" si="224"/>
        <v>#VALUE!</v>
      </c>
      <c r="G630" s="51" t="str">
        <f t="shared" si="225"/>
        <v>-</v>
      </c>
      <c r="H630" s="52" t="str">
        <f t="shared" si="226"/>
        <v>-</v>
      </c>
      <c r="I630" s="51" t="str">
        <f t="shared" si="227"/>
        <v>-</v>
      </c>
      <c r="J630" s="29" t="str">
        <f t="shared" si="228"/>
        <v>-</v>
      </c>
      <c r="K630" s="46" t="str">
        <f t="shared" si="229"/>
        <v>-</v>
      </c>
      <c r="L630" s="29" t="str">
        <f t="shared" si="230"/>
        <v>-</v>
      </c>
      <c r="M630" s="29" t="str">
        <f t="shared" si="231"/>
        <v xml:space="preserve"> </v>
      </c>
      <c r="N630" s="29" t="str">
        <f t="shared" ca="1" si="232"/>
        <v xml:space="preserve"> </v>
      </c>
      <c r="O630" s="8">
        <f>Замеры!R626</f>
        <v>0</v>
      </c>
      <c r="P630" s="8" t="b">
        <f t="shared" si="220"/>
        <v>1</v>
      </c>
      <c r="Q630" s="8" t="b">
        <f t="shared" si="221"/>
        <v>1</v>
      </c>
      <c r="R630" s="8" t="b">
        <f t="shared" si="222"/>
        <v>1</v>
      </c>
      <c r="S630" s="8" t="s">
        <v>72</v>
      </c>
      <c r="T630" s="8" t="e">
        <f t="shared" si="233"/>
        <v>#VALUE!</v>
      </c>
      <c r="U630" s="12" t="s">
        <v>72</v>
      </c>
      <c r="V630" s="8" t="e">
        <f t="shared" si="234"/>
        <v>#VALUE!</v>
      </c>
      <c r="X630" s="13" t="str">
        <f t="shared" si="223"/>
        <v xml:space="preserve"> </v>
      </c>
      <c r="Y630" s="8" t="e">
        <f t="shared" si="235"/>
        <v>#VALUE!</v>
      </c>
      <c r="AA630" s="14" t="e">
        <f t="shared" ca="1" si="236"/>
        <v>#VALUE!</v>
      </c>
      <c r="AB630" s="14" t="e">
        <f t="shared" ca="1" si="237"/>
        <v>#VALUE!</v>
      </c>
      <c r="AC630" s="14" t="e">
        <f t="shared" ca="1" si="238"/>
        <v>#VALUE!</v>
      </c>
      <c r="AD630" s="8" t="e">
        <f t="shared" ca="1" si="239"/>
        <v>#VALUE!</v>
      </c>
      <c r="AE630" s="8" t="e">
        <f t="shared" ca="1" si="240"/>
        <v>#VALUE!</v>
      </c>
      <c r="AF630" s="8" t="e">
        <f t="shared" ca="1" si="241"/>
        <v>#VALUE!</v>
      </c>
    </row>
    <row r="631" spans="1:32" x14ac:dyDescent="0.3">
      <c r="A631" s="35">
        <f>IF(Замеры!B627=0, " ", Замеры!B627)</f>
        <v>624</v>
      </c>
      <c r="B631" s="49" t="str">
        <f>Замеры!G627</f>
        <v xml:space="preserve">Группа от QF </v>
      </c>
      <c r="C631" s="49" t="str">
        <f>IF(Замеры!J627=0, " ", Замеры!J627)</f>
        <v xml:space="preserve"> </v>
      </c>
      <c r="D631" s="49" t="str">
        <f>IF(O631=0, " ", CONCATENATE(Замеры!T627,Замеры!U627,Замеры!V627,Замеры!W627,Замеры!AB627))</f>
        <v xml:space="preserve"> </v>
      </c>
      <c r="E631" s="49" t="str">
        <f>IF(Замеры!L627=0, " ", Замеры!L627)</f>
        <v xml:space="preserve"> </v>
      </c>
      <c r="F631" s="49" t="e">
        <f t="shared" si="224"/>
        <v>#VALUE!</v>
      </c>
      <c r="G631" s="51" t="str">
        <f t="shared" si="225"/>
        <v>-</v>
      </c>
      <c r="H631" s="52" t="str">
        <f t="shared" si="226"/>
        <v>-</v>
      </c>
      <c r="I631" s="51" t="str">
        <f t="shared" si="227"/>
        <v>-</v>
      </c>
      <c r="J631" s="29" t="str">
        <f t="shared" si="228"/>
        <v>-</v>
      </c>
      <c r="K631" s="46" t="str">
        <f t="shared" si="229"/>
        <v>-</v>
      </c>
      <c r="L631" s="29" t="str">
        <f t="shared" si="230"/>
        <v>-</v>
      </c>
      <c r="M631" s="29" t="str">
        <f t="shared" si="231"/>
        <v xml:space="preserve"> </v>
      </c>
      <c r="N631" s="29" t="str">
        <f t="shared" ca="1" si="232"/>
        <v xml:space="preserve"> </v>
      </c>
      <c r="O631" s="8">
        <f>Замеры!R627</f>
        <v>0</v>
      </c>
      <c r="P631" s="8" t="b">
        <f t="shared" si="220"/>
        <v>1</v>
      </c>
      <c r="Q631" s="8" t="b">
        <f t="shared" si="221"/>
        <v>1</v>
      </c>
      <c r="R631" s="8" t="b">
        <f t="shared" si="222"/>
        <v>1</v>
      </c>
      <c r="S631" s="8" t="s">
        <v>72</v>
      </c>
      <c r="T631" s="8" t="e">
        <f t="shared" si="233"/>
        <v>#VALUE!</v>
      </c>
      <c r="U631" s="12" t="s">
        <v>72</v>
      </c>
      <c r="V631" s="8" t="e">
        <f t="shared" si="234"/>
        <v>#VALUE!</v>
      </c>
      <c r="X631" s="13" t="str">
        <f t="shared" si="223"/>
        <v xml:space="preserve"> </v>
      </c>
      <c r="Y631" s="8" t="e">
        <f t="shared" si="235"/>
        <v>#VALUE!</v>
      </c>
      <c r="AA631" s="14" t="e">
        <f t="shared" ca="1" si="236"/>
        <v>#VALUE!</v>
      </c>
      <c r="AB631" s="14" t="e">
        <f t="shared" ca="1" si="237"/>
        <v>#VALUE!</v>
      </c>
      <c r="AC631" s="14" t="e">
        <f t="shared" ca="1" si="238"/>
        <v>#VALUE!</v>
      </c>
      <c r="AD631" s="8" t="e">
        <f t="shared" ca="1" si="239"/>
        <v>#VALUE!</v>
      </c>
      <c r="AE631" s="8" t="e">
        <f t="shared" ca="1" si="240"/>
        <v>#VALUE!</v>
      </c>
      <c r="AF631" s="8" t="e">
        <f t="shared" ca="1" si="241"/>
        <v>#VALUE!</v>
      </c>
    </row>
    <row r="632" spans="1:32" x14ac:dyDescent="0.3">
      <c r="A632" s="35">
        <f>IF(Замеры!B628=0, " ", Замеры!B628)</f>
        <v>625</v>
      </c>
      <c r="B632" s="49" t="str">
        <f>Замеры!G628</f>
        <v xml:space="preserve">Группа от QF </v>
      </c>
      <c r="C632" s="49" t="str">
        <f>IF(Замеры!J628=0, " ", Замеры!J628)</f>
        <v xml:space="preserve"> </v>
      </c>
      <c r="D632" s="49" t="str">
        <f>IF(O632=0, " ", CONCATENATE(Замеры!T628,Замеры!U628,Замеры!V628,Замеры!W628,Замеры!AB628))</f>
        <v xml:space="preserve"> </v>
      </c>
      <c r="E632" s="49" t="str">
        <f>IF(Замеры!L628=0, " ", Замеры!L628)</f>
        <v xml:space="preserve"> </v>
      </c>
      <c r="F632" s="49" t="e">
        <f t="shared" si="224"/>
        <v>#VALUE!</v>
      </c>
      <c r="G632" s="51" t="str">
        <f t="shared" si="225"/>
        <v>-</v>
      </c>
      <c r="H632" s="52" t="str">
        <f t="shared" si="226"/>
        <v>-</v>
      </c>
      <c r="I632" s="51" t="str">
        <f t="shared" si="227"/>
        <v>-</v>
      </c>
      <c r="J632" s="29" t="str">
        <f t="shared" si="228"/>
        <v>-</v>
      </c>
      <c r="K632" s="46" t="str">
        <f t="shared" si="229"/>
        <v>-</v>
      </c>
      <c r="L632" s="29" t="str">
        <f t="shared" si="230"/>
        <v>-</v>
      </c>
      <c r="M632" s="29" t="str">
        <f t="shared" si="231"/>
        <v xml:space="preserve"> </v>
      </c>
      <c r="N632" s="29" t="str">
        <f t="shared" ca="1" si="232"/>
        <v xml:space="preserve"> </v>
      </c>
      <c r="O632" s="8">
        <f>Замеры!R628</f>
        <v>0</v>
      </c>
      <c r="P632" s="8" t="b">
        <f t="shared" si="220"/>
        <v>1</v>
      </c>
      <c r="Q632" s="8" t="b">
        <f t="shared" si="221"/>
        <v>1</v>
      </c>
      <c r="R632" s="8" t="b">
        <f t="shared" si="222"/>
        <v>1</v>
      </c>
      <c r="S632" s="8" t="s">
        <v>72</v>
      </c>
      <c r="T632" s="8" t="e">
        <f t="shared" si="233"/>
        <v>#VALUE!</v>
      </c>
      <c r="U632" s="12" t="s">
        <v>72</v>
      </c>
      <c r="V632" s="8" t="e">
        <f t="shared" si="234"/>
        <v>#VALUE!</v>
      </c>
      <c r="X632" s="13" t="str">
        <f t="shared" si="223"/>
        <v xml:space="preserve"> </v>
      </c>
      <c r="Y632" s="8" t="e">
        <f t="shared" si="235"/>
        <v>#VALUE!</v>
      </c>
      <c r="AA632" s="14" t="e">
        <f t="shared" ca="1" si="236"/>
        <v>#VALUE!</v>
      </c>
      <c r="AB632" s="14" t="e">
        <f t="shared" ca="1" si="237"/>
        <v>#VALUE!</v>
      </c>
      <c r="AC632" s="14" t="e">
        <f t="shared" ca="1" si="238"/>
        <v>#VALUE!</v>
      </c>
      <c r="AD632" s="8" t="e">
        <f t="shared" ca="1" si="239"/>
        <v>#VALUE!</v>
      </c>
      <c r="AE632" s="8" t="e">
        <f t="shared" ca="1" si="240"/>
        <v>#VALUE!</v>
      </c>
      <c r="AF632" s="8" t="e">
        <f t="shared" ca="1" si="241"/>
        <v>#VALUE!</v>
      </c>
    </row>
    <row r="633" spans="1:32" x14ac:dyDescent="0.3">
      <c r="A633" s="35">
        <f>IF(Замеры!B629=0, " ", Замеры!B629)</f>
        <v>626</v>
      </c>
      <c r="B633" s="49" t="str">
        <f>Замеры!G629</f>
        <v xml:space="preserve">Группа от QF </v>
      </c>
      <c r="C633" s="49" t="str">
        <f>IF(Замеры!J629=0, " ", Замеры!J629)</f>
        <v xml:space="preserve"> </v>
      </c>
      <c r="D633" s="49" t="str">
        <f>IF(O633=0, " ", CONCATENATE(Замеры!T629,Замеры!U629,Замеры!V629,Замеры!W629,Замеры!AB629))</f>
        <v xml:space="preserve"> </v>
      </c>
      <c r="E633" s="49" t="str">
        <f>IF(Замеры!L629=0, " ", Замеры!L629)</f>
        <v xml:space="preserve"> </v>
      </c>
      <c r="F633" s="49" t="e">
        <f t="shared" si="224"/>
        <v>#VALUE!</v>
      </c>
      <c r="G633" s="51" t="str">
        <f t="shared" si="225"/>
        <v>-</v>
      </c>
      <c r="H633" s="52" t="str">
        <f t="shared" si="226"/>
        <v>-</v>
      </c>
      <c r="I633" s="51" t="str">
        <f t="shared" si="227"/>
        <v>-</v>
      </c>
      <c r="J633" s="29" t="str">
        <f t="shared" si="228"/>
        <v>-</v>
      </c>
      <c r="K633" s="46" t="str">
        <f t="shared" si="229"/>
        <v>-</v>
      </c>
      <c r="L633" s="29" t="str">
        <f t="shared" si="230"/>
        <v>-</v>
      </c>
      <c r="M633" s="29" t="str">
        <f t="shared" si="231"/>
        <v xml:space="preserve"> </v>
      </c>
      <c r="N633" s="29" t="str">
        <f t="shared" ca="1" si="232"/>
        <v xml:space="preserve"> </v>
      </c>
      <c r="O633" s="8">
        <f>Замеры!R629</f>
        <v>0</v>
      </c>
      <c r="P633" s="8" t="b">
        <f t="shared" si="220"/>
        <v>1</v>
      </c>
      <c r="Q633" s="8" t="b">
        <f t="shared" si="221"/>
        <v>1</v>
      </c>
      <c r="R633" s="8" t="b">
        <f t="shared" si="222"/>
        <v>1</v>
      </c>
      <c r="S633" s="8" t="s">
        <v>72</v>
      </c>
      <c r="T633" s="8" t="e">
        <f t="shared" si="233"/>
        <v>#VALUE!</v>
      </c>
      <c r="U633" s="12" t="s">
        <v>72</v>
      </c>
      <c r="V633" s="8" t="e">
        <f t="shared" si="234"/>
        <v>#VALUE!</v>
      </c>
      <c r="X633" s="13" t="str">
        <f t="shared" si="223"/>
        <v xml:space="preserve"> </v>
      </c>
      <c r="Y633" s="8" t="e">
        <f t="shared" si="235"/>
        <v>#VALUE!</v>
      </c>
      <c r="AA633" s="14" t="e">
        <f t="shared" ca="1" si="236"/>
        <v>#VALUE!</v>
      </c>
      <c r="AB633" s="14" t="e">
        <f t="shared" ca="1" si="237"/>
        <v>#VALUE!</v>
      </c>
      <c r="AC633" s="14" t="e">
        <f t="shared" ca="1" si="238"/>
        <v>#VALUE!</v>
      </c>
      <c r="AD633" s="8" t="e">
        <f t="shared" ca="1" si="239"/>
        <v>#VALUE!</v>
      </c>
      <c r="AE633" s="8" t="e">
        <f t="shared" ca="1" si="240"/>
        <v>#VALUE!</v>
      </c>
      <c r="AF633" s="8" t="e">
        <f t="shared" ca="1" si="241"/>
        <v>#VALUE!</v>
      </c>
    </row>
    <row r="634" spans="1:32" x14ac:dyDescent="0.3">
      <c r="A634" s="35">
        <f>IF(Замеры!B630=0, " ", Замеры!B630)</f>
        <v>627</v>
      </c>
      <c r="B634" s="49" t="str">
        <f>Замеры!G630</f>
        <v xml:space="preserve">Группа от QF </v>
      </c>
      <c r="C634" s="49" t="str">
        <f>IF(Замеры!J630=0, " ", Замеры!J630)</f>
        <v xml:space="preserve"> </v>
      </c>
      <c r="D634" s="49" t="str">
        <f>IF(O634=0, " ", CONCATENATE(Замеры!T630,Замеры!U630,Замеры!V630,Замеры!W630,Замеры!AB630))</f>
        <v xml:space="preserve"> </v>
      </c>
      <c r="E634" s="49" t="str">
        <f>IF(Замеры!L630=0, " ", Замеры!L630)</f>
        <v xml:space="preserve"> </v>
      </c>
      <c r="F634" s="49" t="e">
        <f t="shared" si="224"/>
        <v>#VALUE!</v>
      </c>
      <c r="G634" s="51" t="str">
        <f t="shared" si="225"/>
        <v>-</v>
      </c>
      <c r="H634" s="52" t="str">
        <f t="shared" si="226"/>
        <v>-</v>
      </c>
      <c r="I634" s="51" t="str">
        <f t="shared" si="227"/>
        <v>-</v>
      </c>
      <c r="J634" s="29" t="str">
        <f t="shared" si="228"/>
        <v>-</v>
      </c>
      <c r="K634" s="46" t="str">
        <f t="shared" si="229"/>
        <v>-</v>
      </c>
      <c r="L634" s="29" t="str">
        <f t="shared" si="230"/>
        <v>-</v>
      </c>
      <c r="M634" s="29" t="str">
        <f t="shared" si="231"/>
        <v xml:space="preserve"> </v>
      </c>
      <c r="N634" s="29" t="str">
        <f t="shared" ca="1" si="232"/>
        <v xml:space="preserve"> </v>
      </c>
      <c r="O634" s="8">
        <f>Замеры!R630</f>
        <v>0</v>
      </c>
      <c r="P634" s="8" t="b">
        <f t="shared" si="220"/>
        <v>1</v>
      </c>
      <c r="Q634" s="8" t="b">
        <f t="shared" si="221"/>
        <v>1</v>
      </c>
      <c r="R634" s="8" t="b">
        <f t="shared" si="222"/>
        <v>1</v>
      </c>
      <c r="S634" s="8" t="s">
        <v>72</v>
      </c>
      <c r="T634" s="8" t="e">
        <f t="shared" si="233"/>
        <v>#VALUE!</v>
      </c>
      <c r="U634" s="12" t="s">
        <v>72</v>
      </c>
      <c r="V634" s="8" t="e">
        <f t="shared" si="234"/>
        <v>#VALUE!</v>
      </c>
      <c r="X634" s="13" t="str">
        <f t="shared" si="223"/>
        <v xml:space="preserve"> </v>
      </c>
      <c r="Y634" s="8" t="e">
        <f t="shared" si="235"/>
        <v>#VALUE!</v>
      </c>
      <c r="AA634" s="14" t="e">
        <f t="shared" ca="1" si="236"/>
        <v>#VALUE!</v>
      </c>
      <c r="AB634" s="14" t="e">
        <f t="shared" ca="1" si="237"/>
        <v>#VALUE!</v>
      </c>
      <c r="AC634" s="14" t="e">
        <f t="shared" ca="1" si="238"/>
        <v>#VALUE!</v>
      </c>
      <c r="AD634" s="8" t="e">
        <f t="shared" ca="1" si="239"/>
        <v>#VALUE!</v>
      </c>
      <c r="AE634" s="8" t="e">
        <f t="shared" ca="1" si="240"/>
        <v>#VALUE!</v>
      </c>
      <c r="AF634" s="8" t="e">
        <f t="shared" ca="1" si="241"/>
        <v>#VALUE!</v>
      </c>
    </row>
    <row r="635" spans="1:32" x14ac:dyDescent="0.3">
      <c r="A635" s="35">
        <f>IF(Замеры!B631=0, " ", Замеры!B631)</f>
        <v>628</v>
      </c>
      <c r="B635" s="49" t="str">
        <f>Замеры!G631</f>
        <v xml:space="preserve">Группа от QF </v>
      </c>
      <c r="C635" s="49" t="str">
        <f>IF(Замеры!J631=0, " ", Замеры!J631)</f>
        <v xml:space="preserve"> </v>
      </c>
      <c r="D635" s="49" t="str">
        <f>IF(O635=0, " ", CONCATENATE(Замеры!T631,Замеры!U631,Замеры!V631,Замеры!W631,Замеры!AB631))</f>
        <v xml:space="preserve"> </v>
      </c>
      <c r="E635" s="49" t="str">
        <f>IF(Замеры!L631=0, " ", Замеры!L631)</f>
        <v xml:space="preserve"> </v>
      </c>
      <c r="F635" s="49" t="e">
        <f t="shared" si="224"/>
        <v>#VALUE!</v>
      </c>
      <c r="G635" s="51" t="str">
        <f t="shared" si="225"/>
        <v>-</v>
      </c>
      <c r="H635" s="52" t="str">
        <f t="shared" si="226"/>
        <v>-</v>
      </c>
      <c r="I635" s="51" t="str">
        <f t="shared" si="227"/>
        <v>-</v>
      </c>
      <c r="J635" s="29" t="str">
        <f t="shared" si="228"/>
        <v>-</v>
      </c>
      <c r="K635" s="46" t="str">
        <f t="shared" si="229"/>
        <v>-</v>
      </c>
      <c r="L635" s="29" t="str">
        <f t="shared" si="230"/>
        <v>-</v>
      </c>
      <c r="M635" s="29" t="str">
        <f t="shared" si="231"/>
        <v xml:space="preserve"> </v>
      </c>
      <c r="N635" s="29" t="str">
        <f t="shared" ca="1" si="232"/>
        <v xml:space="preserve"> </v>
      </c>
      <c r="O635" s="8">
        <f>Замеры!R631</f>
        <v>0</v>
      </c>
      <c r="P635" s="8" t="b">
        <f t="shared" si="220"/>
        <v>1</v>
      </c>
      <c r="Q635" s="8" t="b">
        <f t="shared" si="221"/>
        <v>1</v>
      </c>
      <c r="R635" s="8" t="b">
        <f t="shared" si="222"/>
        <v>1</v>
      </c>
      <c r="S635" s="8" t="s">
        <v>72</v>
      </c>
      <c r="T635" s="8" t="e">
        <f t="shared" si="233"/>
        <v>#VALUE!</v>
      </c>
      <c r="U635" s="12" t="s">
        <v>72</v>
      </c>
      <c r="V635" s="8" t="e">
        <f t="shared" si="234"/>
        <v>#VALUE!</v>
      </c>
      <c r="X635" s="13" t="str">
        <f t="shared" si="223"/>
        <v xml:space="preserve"> </v>
      </c>
      <c r="Y635" s="8" t="e">
        <f t="shared" si="235"/>
        <v>#VALUE!</v>
      </c>
      <c r="AA635" s="14" t="e">
        <f t="shared" ca="1" si="236"/>
        <v>#VALUE!</v>
      </c>
      <c r="AB635" s="14" t="e">
        <f t="shared" ca="1" si="237"/>
        <v>#VALUE!</v>
      </c>
      <c r="AC635" s="14" t="e">
        <f t="shared" ca="1" si="238"/>
        <v>#VALUE!</v>
      </c>
      <c r="AD635" s="8" t="e">
        <f t="shared" ca="1" si="239"/>
        <v>#VALUE!</v>
      </c>
      <c r="AE635" s="8" t="e">
        <f t="shared" ca="1" si="240"/>
        <v>#VALUE!</v>
      </c>
      <c r="AF635" s="8" t="e">
        <f t="shared" ca="1" si="241"/>
        <v>#VALUE!</v>
      </c>
    </row>
    <row r="636" spans="1:32" x14ac:dyDescent="0.3">
      <c r="A636" s="35">
        <f>IF(Замеры!B632=0, " ", Замеры!B632)</f>
        <v>629</v>
      </c>
      <c r="B636" s="49" t="str">
        <f>Замеры!G632</f>
        <v xml:space="preserve">Группа от QF </v>
      </c>
      <c r="C636" s="49" t="str">
        <f>IF(Замеры!J632=0, " ", Замеры!J632)</f>
        <v xml:space="preserve"> </v>
      </c>
      <c r="D636" s="49" t="str">
        <f>IF(O636=0, " ", CONCATENATE(Замеры!T632,Замеры!U632,Замеры!V632,Замеры!W632,Замеры!AB632))</f>
        <v xml:space="preserve"> </v>
      </c>
      <c r="E636" s="49" t="str">
        <f>IF(Замеры!L632=0, " ", Замеры!L632)</f>
        <v xml:space="preserve"> </v>
      </c>
      <c r="F636" s="49" t="e">
        <f t="shared" si="224"/>
        <v>#VALUE!</v>
      </c>
      <c r="G636" s="51" t="str">
        <f t="shared" si="225"/>
        <v>-</v>
      </c>
      <c r="H636" s="52" t="str">
        <f t="shared" si="226"/>
        <v>-</v>
      </c>
      <c r="I636" s="51" t="str">
        <f t="shared" si="227"/>
        <v>-</v>
      </c>
      <c r="J636" s="29" t="str">
        <f t="shared" si="228"/>
        <v>-</v>
      </c>
      <c r="K636" s="46" t="str">
        <f t="shared" si="229"/>
        <v>-</v>
      </c>
      <c r="L636" s="29" t="str">
        <f t="shared" si="230"/>
        <v>-</v>
      </c>
      <c r="M636" s="29" t="str">
        <f t="shared" si="231"/>
        <v xml:space="preserve"> </v>
      </c>
      <c r="N636" s="29" t="str">
        <f t="shared" ca="1" si="232"/>
        <v xml:space="preserve"> </v>
      </c>
      <c r="O636" s="8">
        <f>Замеры!R632</f>
        <v>0</v>
      </c>
      <c r="P636" s="8" t="b">
        <f t="shared" si="220"/>
        <v>1</v>
      </c>
      <c r="Q636" s="8" t="b">
        <f t="shared" si="221"/>
        <v>1</v>
      </c>
      <c r="R636" s="8" t="b">
        <f t="shared" si="222"/>
        <v>1</v>
      </c>
      <c r="S636" s="8" t="s">
        <v>72</v>
      </c>
      <c r="T636" s="8" t="e">
        <f t="shared" si="233"/>
        <v>#VALUE!</v>
      </c>
      <c r="U636" s="12" t="s">
        <v>72</v>
      </c>
      <c r="V636" s="8" t="e">
        <f t="shared" si="234"/>
        <v>#VALUE!</v>
      </c>
      <c r="X636" s="13" t="str">
        <f t="shared" si="223"/>
        <v xml:space="preserve"> </v>
      </c>
      <c r="Y636" s="8" t="e">
        <f t="shared" si="235"/>
        <v>#VALUE!</v>
      </c>
      <c r="AA636" s="14" t="e">
        <f t="shared" ca="1" si="236"/>
        <v>#VALUE!</v>
      </c>
      <c r="AB636" s="14" t="e">
        <f t="shared" ca="1" si="237"/>
        <v>#VALUE!</v>
      </c>
      <c r="AC636" s="14" t="e">
        <f t="shared" ca="1" si="238"/>
        <v>#VALUE!</v>
      </c>
      <c r="AD636" s="8" t="e">
        <f t="shared" ca="1" si="239"/>
        <v>#VALUE!</v>
      </c>
      <c r="AE636" s="8" t="e">
        <f t="shared" ca="1" si="240"/>
        <v>#VALUE!</v>
      </c>
      <c r="AF636" s="8" t="e">
        <f t="shared" ca="1" si="241"/>
        <v>#VALUE!</v>
      </c>
    </row>
    <row r="637" spans="1:32" x14ac:dyDescent="0.3">
      <c r="A637" s="35">
        <f>IF(Замеры!B633=0, " ", Замеры!B633)</f>
        <v>630</v>
      </c>
      <c r="B637" s="49" t="str">
        <f>Замеры!G633</f>
        <v xml:space="preserve">Группа от QF </v>
      </c>
      <c r="C637" s="49" t="str">
        <f>IF(Замеры!J633=0, " ", Замеры!J633)</f>
        <v xml:space="preserve"> </v>
      </c>
      <c r="D637" s="49" t="str">
        <f>IF(O637=0, " ", CONCATENATE(Замеры!T633,Замеры!U633,Замеры!V633,Замеры!W633,Замеры!AB633))</f>
        <v xml:space="preserve"> </v>
      </c>
      <c r="E637" s="49" t="str">
        <f>IF(Замеры!L633=0, " ", Замеры!L633)</f>
        <v xml:space="preserve"> </v>
      </c>
      <c r="F637" s="49" t="e">
        <f t="shared" si="224"/>
        <v>#VALUE!</v>
      </c>
      <c r="G637" s="51" t="str">
        <f t="shared" si="225"/>
        <v>-</v>
      </c>
      <c r="H637" s="52" t="str">
        <f t="shared" si="226"/>
        <v>-</v>
      </c>
      <c r="I637" s="51" t="str">
        <f t="shared" si="227"/>
        <v>-</v>
      </c>
      <c r="J637" s="29" t="str">
        <f t="shared" si="228"/>
        <v>-</v>
      </c>
      <c r="K637" s="46" t="str">
        <f t="shared" si="229"/>
        <v>-</v>
      </c>
      <c r="L637" s="29" t="str">
        <f t="shared" si="230"/>
        <v>-</v>
      </c>
      <c r="M637" s="29" t="str">
        <f t="shared" si="231"/>
        <v xml:space="preserve"> </v>
      </c>
      <c r="N637" s="29" t="str">
        <f t="shared" ca="1" si="232"/>
        <v xml:space="preserve"> </v>
      </c>
      <c r="O637" s="8">
        <f>Замеры!R633</f>
        <v>0</v>
      </c>
      <c r="P637" s="8" t="b">
        <f t="shared" si="220"/>
        <v>1</v>
      </c>
      <c r="Q637" s="8" t="b">
        <f t="shared" si="221"/>
        <v>1</v>
      </c>
      <c r="R637" s="8" t="b">
        <f t="shared" si="222"/>
        <v>1</v>
      </c>
      <c r="S637" s="8" t="s">
        <v>72</v>
      </c>
      <c r="T637" s="8" t="e">
        <f t="shared" si="233"/>
        <v>#VALUE!</v>
      </c>
      <c r="U637" s="12" t="s">
        <v>72</v>
      </c>
      <c r="V637" s="8" t="e">
        <f t="shared" si="234"/>
        <v>#VALUE!</v>
      </c>
      <c r="X637" s="13" t="str">
        <f t="shared" si="223"/>
        <v xml:space="preserve"> </v>
      </c>
      <c r="Y637" s="8" t="e">
        <f t="shared" si="235"/>
        <v>#VALUE!</v>
      </c>
      <c r="AA637" s="14" t="e">
        <f t="shared" ca="1" si="236"/>
        <v>#VALUE!</v>
      </c>
      <c r="AB637" s="14" t="e">
        <f t="shared" ca="1" si="237"/>
        <v>#VALUE!</v>
      </c>
      <c r="AC637" s="14" t="e">
        <f t="shared" ca="1" si="238"/>
        <v>#VALUE!</v>
      </c>
      <c r="AD637" s="8" t="e">
        <f t="shared" ca="1" si="239"/>
        <v>#VALUE!</v>
      </c>
      <c r="AE637" s="8" t="e">
        <f t="shared" ca="1" si="240"/>
        <v>#VALUE!</v>
      </c>
      <c r="AF637" s="8" t="e">
        <f t="shared" ca="1" si="241"/>
        <v>#VALUE!</v>
      </c>
    </row>
    <row r="638" spans="1:32" x14ac:dyDescent="0.3">
      <c r="A638" s="35">
        <f>IF(Замеры!B634=0, " ", Замеры!B634)</f>
        <v>631</v>
      </c>
      <c r="B638" s="49" t="str">
        <f>Замеры!G634</f>
        <v xml:space="preserve">Группа от QF </v>
      </c>
      <c r="C638" s="49" t="str">
        <f>IF(Замеры!J634=0, " ", Замеры!J634)</f>
        <v xml:space="preserve"> </v>
      </c>
      <c r="D638" s="49" t="str">
        <f>IF(O638=0, " ", CONCATENATE(Замеры!T634,Замеры!U634,Замеры!V634,Замеры!W634,Замеры!AB634))</f>
        <v xml:space="preserve"> </v>
      </c>
      <c r="E638" s="49" t="str">
        <f>IF(Замеры!L634=0, " ", Замеры!L634)</f>
        <v xml:space="preserve"> </v>
      </c>
      <c r="F638" s="49" t="e">
        <f t="shared" si="224"/>
        <v>#VALUE!</v>
      </c>
      <c r="G638" s="51" t="str">
        <f t="shared" si="225"/>
        <v>-</v>
      </c>
      <c r="H638" s="52" t="str">
        <f t="shared" si="226"/>
        <v>-</v>
      </c>
      <c r="I638" s="51" t="str">
        <f t="shared" si="227"/>
        <v>-</v>
      </c>
      <c r="J638" s="29" t="str">
        <f t="shared" si="228"/>
        <v>-</v>
      </c>
      <c r="K638" s="46" t="str">
        <f t="shared" si="229"/>
        <v>-</v>
      </c>
      <c r="L638" s="29" t="str">
        <f t="shared" si="230"/>
        <v>-</v>
      </c>
      <c r="M638" s="29" t="str">
        <f t="shared" si="231"/>
        <v xml:space="preserve"> </v>
      </c>
      <c r="N638" s="29" t="str">
        <f t="shared" ca="1" si="232"/>
        <v xml:space="preserve"> </v>
      </c>
      <c r="O638" s="8">
        <f>Замеры!R634</f>
        <v>0</v>
      </c>
      <c r="P638" s="8" t="b">
        <f t="shared" si="220"/>
        <v>1</v>
      </c>
      <c r="Q638" s="8" t="b">
        <f t="shared" si="221"/>
        <v>1</v>
      </c>
      <c r="R638" s="8" t="b">
        <f t="shared" si="222"/>
        <v>1</v>
      </c>
      <c r="S638" s="8" t="s">
        <v>72</v>
      </c>
      <c r="T638" s="8" t="e">
        <f t="shared" si="233"/>
        <v>#VALUE!</v>
      </c>
      <c r="U638" s="12" t="s">
        <v>72</v>
      </c>
      <c r="V638" s="8" t="e">
        <f t="shared" si="234"/>
        <v>#VALUE!</v>
      </c>
      <c r="X638" s="13" t="str">
        <f t="shared" si="223"/>
        <v xml:space="preserve"> </v>
      </c>
      <c r="Y638" s="8" t="e">
        <f t="shared" si="235"/>
        <v>#VALUE!</v>
      </c>
      <c r="AA638" s="14" t="e">
        <f t="shared" ca="1" si="236"/>
        <v>#VALUE!</v>
      </c>
      <c r="AB638" s="14" t="e">
        <f t="shared" ca="1" si="237"/>
        <v>#VALUE!</v>
      </c>
      <c r="AC638" s="14" t="e">
        <f t="shared" ca="1" si="238"/>
        <v>#VALUE!</v>
      </c>
      <c r="AD638" s="8" t="e">
        <f t="shared" ca="1" si="239"/>
        <v>#VALUE!</v>
      </c>
      <c r="AE638" s="8" t="e">
        <f t="shared" ca="1" si="240"/>
        <v>#VALUE!</v>
      </c>
      <c r="AF638" s="8" t="e">
        <f t="shared" ca="1" si="241"/>
        <v>#VALUE!</v>
      </c>
    </row>
    <row r="639" spans="1:32" x14ac:dyDescent="0.3">
      <c r="A639" s="35">
        <f>IF(Замеры!B635=0, " ", Замеры!B635)</f>
        <v>632</v>
      </c>
      <c r="B639" s="49" t="str">
        <f>Замеры!G635</f>
        <v xml:space="preserve">Группа от QF </v>
      </c>
      <c r="C639" s="49" t="str">
        <f>IF(Замеры!J635=0, " ", Замеры!J635)</f>
        <v xml:space="preserve"> </v>
      </c>
      <c r="D639" s="49" t="str">
        <f>IF(O639=0, " ", CONCATENATE(Замеры!T635,Замеры!U635,Замеры!V635,Замеры!W635,Замеры!AB635))</f>
        <v xml:space="preserve"> </v>
      </c>
      <c r="E639" s="49" t="str">
        <f>IF(Замеры!L635=0, " ", Замеры!L635)</f>
        <v xml:space="preserve"> </v>
      </c>
      <c r="F639" s="49" t="e">
        <f t="shared" si="224"/>
        <v>#VALUE!</v>
      </c>
      <c r="G639" s="51" t="str">
        <f t="shared" si="225"/>
        <v>-</v>
      </c>
      <c r="H639" s="52" t="str">
        <f t="shared" si="226"/>
        <v>-</v>
      </c>
      <c r="I639" s="51" t="str">
        <f t="shared" si="227"/>
        <v>-</v>
      </c>
      <c r="J639" s="29" t="str">
        <f t="shared" si="228"/>
        <v>-</v>
      </c>
      <c r="K639" s="46" t="str">
        <f t="shared" si="229"/>
        <v>-</v>
      </c>
      <c r="L639" s="29" t="str">
        <f t="shared" si="230"/>
        <v>-</v>
      </c>
      <c r="M639" s="29" t="str">
        <f t="shared" si="231"/>
        <v xml:space="preserve"> </v>
      </c>
      <c r="N639" s="29" t="str">
        <f t="shared" ca="1" si="232"/>
        <v xml:space="preserve"> </v>
      </c>
      <c r="O639" s="8">
        <f>Замеры!R635</f>
        <v>0</v>
      </c>
      <c r="P639" s="8" t="b">
        <f t="shared" si="220"/>
        <v>1</v>
      </c>
      <c r="Q639" s="8" t="b">
        <f t="shared" si="221"/>
        <v>1</v>
      </c>
      <c r="R639" s="8" t="b">
        <f t="shared" si="222"/>
        <v>1</v>
      </c>
      <c r="S639" s="8" t="s">
        <v>72</v>
      </c>
      <c r="T639" s="8" t="e">
        <f t="shared" si="233"/>
        <v>#VALUE!</v>
      </c>
      <c r="U639" s="12" t="s">
        <v>72</v>
      </c>
      <c r="V639" s="8" t="e">
        <f t="shared" si="234"/>
        <v>#VALUE!</v>
      </c>
      <c r="X639" s="13" t="str">
        <f t="shared" si="223"/>
        <v xml:space="preserve"> </v>
      </c>
      <c r="Y639" s="8" t="e">
        <f t="shared" si="235"/>
        <v>#VALUE!</v>
      </c>
      <c r="AA639" s="14" t="e">
        <f t="shared" ca="1" si="236"/>
        <v>#VALUE!</v>
      </c>
      <c r="AB639" s="14" t="e">
        <f t="shared" ca="1" si="237"/>
        <v>#VALUE!</v>
      </c>
      <c r="AC639" s="14" t="e">
        <f t="shared" ca="1" si="238"/>
        <v>#VALUE!</v>
      </c>
      <c r="AD639" s="8" t="e">
        <f t="shared" ca="1" si="239"/>
        <v>#VALUE!</v>
      </c>
      <c r="AE639" s="8" t="e">
        <f t="shared" ca="1" si="240"/>
        <v>#VALUE!</v>
      </c>
      <c r="AF639" s="8" t="e">
        <f t="shared" ca="1" si="241"/>
        <v>#VALUE!</v>
      </c>
    </row>
    <row r="640" spans="1:32" x14ac:dyDescent="0.3">
      <c r="A640" s="35">
        <f>IF(Замеры!B636=0, " ", Замеры!B636)</f>
        <v>633</v>
      </c>
      <c r="B640" s="49" t="str">
        <f>Замеры!G636</f>
        <v xml:space="preserve">Группа от QF </v>
      </c>
      <c r="C640" s="49" t="str">
        <f>IF(Замеры!J636=0, " ", Замеры!J636)</f>
        <v xml:space="preserve"> </v>
      </c>
      <c r="D640" s="49" t="str">
        <f>IF(O640=0, " ", CONCATENATE(Замеры!T636,Замеры!U636,Замеры!V636,Замеры!W636,Замеры!AB636))</f>
        <v xml:space="preserve"> </v>
      </c>
      <c r="E640" s="49" t="str">
        <f>IF(Замеры!L636=0, " ", Замеры!L636)</f>
        <v xml:space="preserve"> </v>
      </c>
      <c r="F640" s="49" t="e">
        <f t="shared" si="224"/>
        <v>#VALUE!</v>
      </c>
      <c r="G640" s="51" t="str">
        <f t="shared" si="225"/>
        <v>-</v>
      </c>
      <c r="H640" s="52" t="str">
        <f t="shared" si="226"/>
        <v>-</v>
      </c>
      <c r="I640" s="51" t="str">
        <f t="shared" si="227"/>
        <v>-</v>
      </c>
      <c r="J640" s="29" t="str">
        <f t="shared" si="228"/>
        <v>-</v>
      </c>
      <c r="K640" s="46" t="str">
        <f t="shared" si="229"/>
        <v>-</v>
      </c>
      <c r="L640" s="29" t="str">
        <f t="shared" si="230"/>
        <v>-</v>
      </c>
      <c r="M640" s="29" t="str">
        <f t="shared" si="231"/>
        <v xml:space="preserve"> </v>
      </c>
      <c r="N640" s="29" t="str">
        <f t="shared" ca="1" si="232"/>
        <v xml:space="preserve"> </v>
      </c>
      <c r="O640" s="8">
        <f>Замеры!R636</f>
        <v>0</v>
      </c>
      <c r="P640" s="8" t="b">
        <f t="shared" si="220"/>
        <v>1</v>
      </c>
      <c r="Q640" s="8" t="b">
        <f t="shared" si="221"/>
        <v>1</v>
      </c>
      <c r="R640" s="8" t="b">
        <f t="shared" si="222"/>
        <v>1</v>
      </c>
      <c r="S640" s="8" t="s">
        <v>72</v>
      </c>
      <c r="T640" s="8" t="e">
        <f t="shared" si="233"/>
        <v>#VALUE!</v>
      </c>
      <c r="U640" s="12" t="s">
        <v>72</v>
      </c>
      <c r="V640" s="8" t="e">
        <f t="shared" si="234"/>
        <v>#VALUE!</v>
      </c>
      <c r="X640" s="13" t="str">
        <f t="shared" si="223"/>
        <v xml:space="preserve"> </v>
      </c>
      <c r="Y640" s="8" t="e">
        <f t="shared" si="235"/>
        <v>#VALUE!</v>
      </c>
      <c r="AA640" s="14" t="e">
        <f t="shared" ca="1" si="236"/>
        <v>#VALUE!</v>
      </c>
      <c r="AB640" s="14" t="e">
        <f t="shared" ca="1" si="237"/>
        <v>#VALUE!</v>
      </c>
      <c r="AC640" s="14" t="e">
        <f t="shared" ca="1" si="238"/>
        <v>#VALUE!</v>
      </c>
      <c r="AD640" s="8" t="e">
        <f t="shared" ca="1" si="239"/>
        <v>#VALUE!</v>
      </c>
      <c r="AE640" s="8" t="e">
        <f t="shared" ca="1" si="240"/>
        <v>#VALUE!</v>
      </c>
      <c r="AF640" s="8" t="e">
        <f t="shared" ca="1" si="241"/>
        <v>#VALUE!</v>
      </c>
    </row>
    <row r="641" spans="1:32" x14ac:dyDescent="0.3">
      <c r="A641" s="35">
        <f>IF(Замеры!B637=0, " ", Замеры!B637)</f>
        <v>634</v>
      </c>
      <c r="B641" s="49" t="str">
        <f>Замеры!G637</f>
        <v xml:space="preserve">Группа от QF </v>
      </c>
      <c r="C641" s="49" t="str">
        <f>IF(Замеры!J637=0, " ", Замеры!J637)</f>
        <v xml:space="preserve"> </v>
      </c>
      <c r="D641" s="49" t="str">
        <f>IF(O641=0, " ", CONCATENATE(Замеры!T637,Замеры!U637,Замеры!V637,Замеры!W637,Замеры!AB637))</f>
        <v xml:space="preserve"> </v>
      </c>
      <c r="E641" s="49" t="str">
        <f>IF(Замеры!L637=0, " ", Замеры!L637)</f>
        <v xml:space="preserve"> </v>
      </c>
      <c r="F641" s="49" t="e">
        <f t="shared" si="224"/>
        <v>#VALUE!</v>
      </c>
      <c r="G641" s="51" t="str">
        <f t="shared" si="225"/>
        <v>-</v>
      </c>
      <c r="H641" s="52" t="str">
        <f t="shared" si="226"/>
        <v>-</v>
      </c>
      <c r="I641" s="51" t="str">
        <f t="shared" si="227"/>
        <v>-</v>
      </c>
      <c r="J641" s="29" t="str">
        <f t="shared" si="228"/>
        <v>-</v>
      </c>
      <c r="K641" s="46" t="str">
        <f t="shared" si="229"/>
        <v>-</v>
      </c>
      <c r="L641" s="29" t="str">
        <f t="shared" si="230"/>
        <v>-</v>
      </c>
      <c r="M641" s="29" t="str">
        <f t="shared" si="231"/>
        <v xml:space="preserve"> </v>
      </c>
      <c r="N641" s="29" t="str">
        <f t="shared" ca="1" si="232"/>
        <v xml:space="preserve"> </v>
      </c>
      <c r="O641" s="8">
        <f>Замеры!R637</f>
        <v>0</v>
      </c>
      <c r="P641" s="8" t="b">
        <f t="shared" si="220"/>
        <v>1</v>
      </c>
      <c r="Q641" s="8" t="b">
        <f t="shared" si="221"/>
        <v>1</v>
      </c>
      <c r="R641" s="8" t="b">
        <f t="shared" si="222"/>
        <v>1</v>
      </c>
      <c r="S641" s="8" t="s">
        <v>72</v>
      </c>
      <c r="T641" s="8" t="e">
        <f t="shared" si="233"/>
        <v>#VALUE!</v>
      </c>
      <c r="U641" s="12" t="s">
        <v>72</v>
      </c>
      <c r="V641" s="8" t="e">
        <f t="shared" si="234"/>
        <v>#VALUE!</v>
      </c>
      <c r="X641" s="13" t="str">
        <f t="shared" si="223"/>
        <v xml:space="preserve"> </v>
      </c>
      <c r="Y641" s="8" t="e">
        <f t="shared" si="235"/>
        <v>#VALUE!</v>
      </c>
      <c r="AA641" s="14" t="e">
        <f t="shared" ca="1" si="236"/>
        <v>#VALUE!</v>
      </c>
      <c r="AB641" s="14" t="e">
        <f t="shared" ca="1" si="237"/>
        <v>#VALUE!</v>
      </c>
      <c r="AC641" s="14" t="e">
        <f t="shared" ca="1" si="238"/>
        <v>#VALUE!</v>
      </c>
      <c r="AD641" s="8" t="e">
        <f t="shared" ca="1" si="239"/>
        <v>#VALUE!</v>
      </c>
      <c r="AE641" s="8" t="e">
        <f t="shared" ca="1" si="240"/>
        <v>#VALUE!</v>
      </c>
      <c r="AF641" s="8" t="e">
        <f t="shared" ca="1" si="241"/>
        <v>#VALUE!</v>
      </c>
    </row>
    <row r="642" spans="1:32" x14ac:dyDescent="0.3">
      <c r="A642" s="35">
        <f>IF(Замеры!B638=0, " ", Замеры!B638)</f>
        <v>635</v>
      </c>
      <c r="B642" s="49" t="str">
        <f>Замеры!G638</f>
        <v xml:space="preserve">Группа от QF </v>
      </c>
      <c r="C642" s="49" t="str">
        <f>IF(Замеры!J638=0, " ", Замеры!J638)</f>
        <v xml:space="preserve"> </v>
      </c>
      <c r="D642" s="49" t="str">
        <f>IF(O642=0, " ", CONCATENATE(Замеры!T638,Замеры!U638,Замеры!V638,Замеры!W638,Замеры!AB638))</f>
        <v xml:space="preserve"> </v>
      </c>
      <c r="E642" s="49" t="str">
        <f>IF(Замеры!L638=0, " ", Замеры!L638)</f>
        <v xml:space="preserve"> </v>
      </c>
      <c r="F642" s="49" t="e">
        <f t="shared" si="224"/>
        <v>#VALUE!</v>
      </c>
      <c r="G642" s="51" t="str">
        <f t="shared" si="225"/>
        <v>-</v>
      </c>
      <c r="H642" s="52" t="str">
        <f t="shared" si="226"/>
        <v>-</v>
      </c>
      <c r="I642" s="51" t="str">
        <f t="shared" si="227"/>
        <v>-</v>
      </c>
      <c r="J642" s="29" t="str">
        <f t="shared" si="228"/>
        <v>-</v>
      </c>
      <c r="K642" s="46" t="str">
        <f t="shared" si="229"/>
        <v>-</v>
      </c>
      <c r="L642" s="29" t="str">
        <f t="shared" si="230"/>
        <v>-</v>
      </c>
      <c r="M642" s="29" t="str">
        <f t="shared" si="231"/>
        <v xml:space="preserve"> </v>
      </c>
      <c r="N642" s="29" t="str">
        <f t="shared" ca="1" si="232"/>
        <v xml:space="preserve"> </v>
      </c>
      <c r="O642" s="8">
        <f>Замеры!R638</f>
        <v>0</v>
      </c>
      <c r="P642" s="8" t="b">
        <f t="shared" si="220"/>
        <v>1</v>
      </c>
      <c r="Q642" s="8" t="b">
        <f t="shared" si="221"/>
        <v>1</v>
      </c>
      <c r="R642" s="8" t="b">
        <f t="shared" si="222"/>
        <v>1</v>
      </c>
      <c r="S642" s="8" t="s">
        <v>72</v>
      </c>
      <c r="T642" s="8" t="e">
        <f t="shared" si="233"/>
        <v>#VALUE!</v>
      </c>
      <c r="U642" s="12" t="s">
        <v>72</v>
      </c>
      <c r="V642" s="8" t="e">
        <f t="shared" si="234"/>
        <v>#VALUE!</v>
      </c>
      <c r="X642" s="13" t="str">
        <f t="shared" si="223"/>
        <v xml:space="preserve"> </v>
      </c>
      <c r="Y642" s="8" t="e">
        <f t="shared" si="235"/>
        <v>#VALUE!</v>
      </c>
      <c r="AA642" s="14" t="e">
        <f t="shared" ca="1" si="236"/>
        <v>#VALUE!</v>
      </c>
      <c r="AB642" s="14" t="e">
        <f t="shared" ca="1" si="237"/>
        <v>#VALUE!</v>
      </c>
      <c r="AC642" s="14" t="e">
        <f t="shared" ca="1" si="238"/>
        <v>#VALUE!</v>
      </c>
      <c r="AD642" s="8" t="e">
        <f t="shared" ca="1" si="239"/>
        <v>#VALUE!</v>
      </c>
      <c r="AE642" s="8" t="e">
        <f t="shared" ca="1" si="240"/>
        <v>#VALUE!</v>
      </c>
      <c r="AF642" s="8" t="e">
        <f t="shared" ca="1" si="241"/>
        <v>#VALUE!</v>
      </c>
    </row>
    <row r="643" spans="1:32" x14ac:dyDescent="0.3">
      <c r="A643" s="35">
        <f>IF(Замеры!B639=0, " ", Замеры!B639)</f>
        <v>636</v>
      </c>
      <c r="B643" s="49" t="str">
        <f>Замеры!G639</f>
        <v xml:space="preserve">Группа от QF </v>
      </c>
      <c r="C643" s="49" t="str">
        <f>IF(Замеры!J639=0, " ", Замеры!J639)</f>
        <v xml:space="preserve"> </v>
      </c>
      <c r="D643" s="49" t="str">
        <f>IF(O643=0, " ", CONCATENATE(Замеры!T639,Замеры!U639,Замеры!V639,Замеры!W639,Замеры!AB639))</f>
        <v xml:space="preserve"> </v>
      </c>
      <c r="E643" s="49" t="str">
        <f>IF(Замеры!L639=0, " ", Замеры!L639)</f>
        <v xml:space="preserve"> </v>
      </c>
      <c r="F643" s="49" t="e">
        <f t="shared" si="224"/>
        <v>#VALUE!</v>
      </c>
      <c r="G643" s="51" t="str">
        <f t="shared" si="225"/>
        <v>-</v>
      </c>
      <c r="H643" s="52" t="str">
        <f t="shared" si="226"/>
        <v>-</v>
      </c>
      <c r="I643" s="51" t="str">
        <f t="shared" si="227"/>
        <v>-</v>
      </c>
      <c r="J643" s="29" t="str">
        <f t="shared" si="228"/>
        <v>-</v>
      </c>
      <c r="K643" s="46" t="str">
        <f t="shared" si="229"/>
        <v>-</v>
      </c>
      <c r="L643" s="29" t="str">
        <f t="shared" si="230"/>
        <v>-</v>
      </c>
      <c r="M643" s="29" t="str">
        <f t="shared" si="231"/>
        <v xml:space="preserve"> </v>
      </c>
      <c r="N643" s="29" t="str">
        <f t="shared" ca="1" si="232"/>
        <v xml:space="preserve"> </v>
      </c>
      <c r="O643" s="8">
        <f>Замеры!R639</f>
        <v>0</v>
      </c>
      <c r="P643" s="8" t="b">
        <f t="shared" si="220"/>
        <v>1</v>
      </c>
      <c r="Q643" s="8" t="b">
        <f t="shared" si="221"/>
        <v>1</v>
      </c>
      <c r="R643" s="8" t="b">
        <f t="shared" si="222"/>
        <v>1</v>
      </c>
      <c r="S643" s="8" t="s">
        <v>72</v>
      </c>
      <c r="T643" s="8" t="e">
        <f t="shared" si="233"/>
        <v>#VALUE!</v>
      </c>
      <c r="U643" s="12" t="s">
        <v>72</v>
      </c>
      <c r="V643" s="8" t="e">
        <f t="shared" si="234"/>
        <v>#VALUE!</v>
      </c>
      <c r="X643" s="13" t="str">
        <f t="shared" si="223"/>
        <v xml:space="preserve"> </v>
      </c>
      <c r="Y643" s="8" t="e">
        <f t="shared" si="235"/>
        <v>#VALUE!</v>
      </c>
      <c r="AA643" s="14" t="e">
        <f t="shared" ca="1" si="236"/>
        <v>#VALUE!</v>
      </c>
      <c r="AB643" s="14" t="e">
        <f t="shared" ca="1" si="237"/>
        <v>#VALUE!</v>
      </c>
      <c r="AC643" s="14" t="e">
        <f t="shared" ca="1" si="238"/>
        <v>#VALUE!</v>
      </c>
      <c r="AD643" s="8" t="e">
        <f t="shared" ca="1" si="239"/>
        <v>#VALUE!</v>
      </c>
      <c r="AE643" s="8" t="e">
        <f t="shared" ca="1" si="240"/>
        <v>#VALUE!</v>
      </c>
      <c r="AF643" s="8" t="e">
        <f t="shared" ca="1" si="241"/>
        <v>#VALUE!</v>
      </c>
    </row>
    <row r="644" spans="1:32" x14ac:dyDescent="0.3">
      <c r="A644" s="35">
        <f>IF(Замеры!B640=0, " ", Замеры!B640)</f>
        <v>637</v>
      </c>
      <c r="B644" s="49" t="str">
        <f>Замеры!G640</f>
        <v xml:space="preserve">Группа от QF </v>
      </c>
      <c r="C644" s="49" t="str">
        <f>IF(Замеры!J640=0, " ", Замеры!J640)</f>
        <v xml:space="preserve"> </v>
      </c>
      <c r="D644" s="49" t="str">
        <f>IF(O644=0, " ", CONCATENATE(Замеры!T640,Замеры!U640,Замеры!V640,Замеры!W640,Замеры!AB640))</f>
        <v xml:space="preserve"> </v>
      </c>
      <c r="E644" s="49" t="str">
        <f>IF(Замеры!L640=0, " ", Замеры!L640)</f>
        <v xml:space="preserve"> </v>
      </c>
      <c r="F644" s="49" t="e">
        <f t="shared" si="224"/>
        <v>#VALUE!</v>
      </c>
      <c r="G644" s="51" t="str">
        <f t="shared" si="225"/>
        <v>-</v>
      </c>
      <c r="H644" s="52" t="str">
        <f t="shared" si="226"/>
        <v>-</v>
      </c>
      <c r="I644" s="51" t="str">
        <f t="shared" si="227"/>
        <v>-</v>
      </c>
      <c r="J644" s="29" t="str">
        <f t="shared" si="228"/>
        <v>-</v>
      </c>
      <c r="K644" s="46" t="str">
        <f t="shared" si="229"/>
        <v>-</v>
      </c>
      <c r="L644" s="29" t="str">
        <f t="shared" si="230"/>
        <v>-</v>
      </c>
      <c r="M644" s="29" t="str">
        <f t="shared" si="231"/>
        <v xml:space="preserve"> </v>
      </c>
      <c r="N644" s="29" t="str">
        <f t="shared" ca="1" si="232"/>
        <v xml:space="preserve"> </v>
      </c>
      <c r="O644" s="8">
        <f>Замеры!R640</f>
        <v>0</v>
      </c>
      <c r="P644" s="8" t="b">
        <f t="shared" si="220"/>
        <v>1</v>
      </c>
      <c r="Q644" s="8" t="b">
        <f t="shared" si="221"/>
        <v>1</v>
      </c>
      <c r="R644" s="8" t="b">
        <f t="shared" si="222"/>
        <v>1</v>
      </c>
      <c r="S644" s="8" t="s">
        <v>72</v>
      </c>
      <c r="T644" s="8" t="e">
        <f t="shared" si="233"/>
        <v>#VALUE!</v>
      </c>
      <c r="U644" s="12" t="s">
        <v>72</v>
      </c>
      <c r="V644" s="8" t="e">
        <f t="shared" si="234"/>
        <v>#VALUE!</v>
      </c>
      <c r="X644" s="13" t="str">
        <f t="shared" si="223"/>
        <v xml:space="preserve"> </v>
      </c>
      <c r="Y644" s="8" t="e">
        <f t="shared" si="235"/>
        <v>#VALUE!</v>
      </c>
      <c r="AA644" s="14" t="e">
        <f t="shared" ca="1" si="236"/>
        <v>#VALUE!</v>
      </c>
      <c r="AB644" s="14" t="e">
        <f t="shared" ca="1" si="237"/>
        <v>#VALUE!</v>
      </c>
      <c r="AC644" s="14" t="e">
        <f t="shared" ca="1" si="238"/>
        <v>#VALUE!</v>
      </c>
      <c r="AD644" s="8" t="e">
        <f t="shared" ca="1" si="239"/>
        <v>#VALUE!</v>
      </c>
      <c r="AE644" s="8" t="e">
        <f t="shared" ca="1" si="240"/>
        <v>#VALUE!</v>
      </c>
      <c r="AF644" s="8" t="e">
        <f t="shared" ca="1" si="241"/>
        <v>#VALUE!</v>
      </c>
    </row>
    <row r="645" spans="1:32" x14ac:dyDescent="0.3">
      <c r="A645" s="35">
        <f>IF(Замеры!B641=0, " ", Замеры!B641)</f>
        <v>638</v>
      </c>
      <c r="B645" s="49" t="str">
        <f>Замеры!G641</f>
        <v xml:space="preserve">Группа от QF </v>
      </c>
      <c r="C645" s="49" t="str">
        <f>IF(Замеры!J641=0, " ", Замеры!J641)</f>
        <v xml:space="preserve"> </v>
      </c>
      <c r="D645" s="49" t="str">
        <f>IF(O645=0, " ", CONCATENATE(Замеры!T641,Замеры!U641,Замеры!V641,Замеры!W641,Замеры!AB641))</f>
        <v xml:space="preserve"> </v>
      </c>
      <c r="E645" s="49" t="str">
        <f>IF(Замеры!L641=0, " ", Замеры!L641)</f>
        <v xml:space="preserve"> </v>
      </c>
      <c r="F645" s="49" t="e">
        <f t="shared" si="224"/>
        <v>#VALUE!</v>
      </c>
      <c r="G645" s="51" t="str">
        <f t="shared" si="225"/>
        <v>-</v>
      </c>
      <c r="H645" s="52" t="str">
        <f t="shared" si="226"/>
        <v>-</v>
      </c>
      <c r="I645" s="51" t="str">
        <f t="shared" si="227"/>
        <v>-</v>
      </c>
      <c r="J645" s="29" t="str">
        <f t="shared" si="228"/>
        <v>-</v>
      </c>
      <c r="K645" s="46" t="str">
        <f t="shared" si="229"/>
        <v>-</v>
      </c>
      <c r="L645" s="29" t="str">
        <f t="shared" si="230"/>
        <v>-</v>
      </c>
      <c r="M645" s="29" t="str">
        <f t="shared" si="231"/>
        <v xml:space="preserve"> </v>
      </c>
      <c r="N645" s="29" t="str">
        <f t="shared" ca="1" si="232"/>
        <v xml:space="preserve"> </v>
      </c>
      <c r="O645" s="8">
        <f>Замеры!R641</f>
        <v>0</v>
      </c>
      <c r="P645" s="8" t="b">
        <f t="shared" si="220"/>
        <v>1</v>
      </c>
      <c r="Q645" s="8" t="b">
        <f t="shared" si="221"/>
        <v>1</v>
      </c>
      <c r="R645" s="8" t="b">
        <f t="shared" si="222"/>
        <v>1</v>
      </c>
      <c r="S645" s="8" t="s">
        <v>72</v>
      </c>
      <c r="T645" s="8" t="e">
        <f t="shared" si="233"/>
        <v>#VALUE!</v>
      </c>
      <c r="U645" s="12" t="s">
        <v>72</v>
      </c>
      <c r="V645" s="8" t="e">
        <f t="shared" si="234"/>
        <v>#VALUE!</v>
      </c>
      <c r="X645" s="13" t="str">
        <f t="shared" si="223"/>
        <v xml:space="preserve"> </v>
      </c>
      <c r="Y645" s="8" t="e">
        <f t="shared" si="235"/>
        <v>#VALUE!</v>
      </c>
      <c r="AA645" s="14" t="e">
        <f t="shared" ca="1" si="236"/>
        <v>#VALUE!</v>
      </c>
      <c r="AB645" s="14" t="e">
        <f t="shared" ca="1" si="237"/>
        <v>#VALUE!</v>
      </c>
      <c r="AC645" s="14" t="e">
        <f t="shared" ca="1" si="238"/>
        <v>#VALUE!</v>
      </c>
      <c r="AD645" s="8" t="e">
        <f t="shared" ca="1" si="239"/>
        <v>#VALUE!</v>
      </c>
      <c r="AE645" s="8" t="e">
        <f t="shared" ca="1" si="240"/>
        <v>#VALUE!</v>
      </c>
      <c r="AF645" s="8" t="e">
        <f t="shared" ca="1" si="241"/>
        <v>#VALUE!</v>
      </c>
    </row>
    <row r="646" spans="1:32" x14ac:dyDescent="0.3">
      <c r="A646" s="35">
        <f>IF(Замеры!B642=0, " ", Замеры!B642)</f>
        <v>639</v>
      </c>
      <c r="B646" s="49" t="str">
        <f>Замеры!G642</f>
        <v xml:space="preserve">Группа от QF </v>
      </c>
      <c r="C646" s="49" t="str">
        <f>IF(Замеры!J642=0, " ", Замеры!J642)</f>
        <v xml:space="preserve"> </v>
      </c>
      <c r="D646" s="49" t="str">
        <f>IF(O646=0, " ", CONCATENATE(Замеры!T642,Замеры!U642,Замеры!V642,Замеры!W642,Замеры!AB642))</f>
        <v xml:space="preserve"> </v>
      </c>
      <c r="E646" s="49" t="str">
        <f>IF(Замеры!L642=0, " ", Замеры!L642)</f>
        <v xml:space="preserve"> </v>
      </c>
      <c r="F646" s="49" t="e">
        <f t="shared" si="224"/>
        <v>#VALUE!</v>
      </c>
      <c r="G646" s="51" t="str">
        <f t="shared" si="225"/>
        <v>-</v>
      </c>
      <c r="H646" s="52" t="str">
        <f t="shared" si="226"/>
        <v>-</v>
      </c>
      <c r="I646" s="51" t="str">
        <f t="shared" si="227"/>
        <v>-</v>
      </c>
      <c r="J646" s="29" t="str">
        <f t="shared" si="228"/>
        <v>-</v>
      </c>
      <c r="K646" s="46" t="str">
        <f t="shared" si="229"/>
        <v>-</v>
      </c>
      <c r="L646" s="29" t="str">
        <f t="shared" si="230"/>
        <v>-</v>
      </c>
      <c r="M646" s="29" t="str">
        <f t="shared" si="231"/>
        <v xml:space="preserve"> </v>
      </c>
      <c r="N646" s="29" t="str">
        <f t="shared" ca="1" si="232"/>
        <v xml:space="preserve"> </v>
      </c>
      <c r="O646" s="8">
        <f>Замеры!R642</f>
        <v>0</v>
      </c>
      <c r="P646" s="8" t="b">
        <f t="shared" si="220"/>
        <v>1</v>
      </c>
      <c r="Q646" s="8" t="b">
        <f t="shared" si="221"/>
        <v>1</v>
      </c>
      <c r="R646" s="8" t="b">
        <f t="shared" si="222"/>
        <v>1</v>
      </c>
      <c r="S646" s="8" t="s">
        <v>72</v>
      </c>
      <c r="T646" s="8" t="e">
        <f t="shared" si="233"/>
        <v>#VALUE!</v>
      </c>
      <c r="U646" s="12" t="s">
        <v>72</v>
      </c>
      <c r="V646" s="8" t="e">
        <f t="shared" si="234"/>
        <v>#VALUE!</v>
      </c>
      <c r="X646" s="13" t="str">
        <f t="shared" si="223"/>
        <v xml:space="preserve"> </v>
      </c>
      <c r="Y646" s="8" t="e">
        <f t="shared" si="235"/>
        <v>#VALUE!</v>
      </c>
      <c r="AA646" s="14" t="e">
        <f t="shared" ca="1" si="236"/>
        <v>#VALUE!</v>
      </c>
      <c r="AB646" s="14" t="e">
        <f t="shared" ca="1" si="237"/>
        <v>#VALUE!</v>
      </c>
      <c r="AC646" s="14" t="e">
        <f t="shared" ca="1" si="238"/>
        <v>#VALUE!</v>
      </c>
      <c r="AD646" s="8" t="e">
        <f t="shared" ca="1" si="239"/>
        <v>#VALUE!</v>
      </c>
      <c r="AE646" s="8" t="e">
        <f t="shared" ca="1" si="240"/>
        <v>#VALUE!</v>
      </c>
      <c r="AF646" s="8" t="e">
        <f t="shared" ca="1" si="241"/>
        <v>#VALUE!</v>
      </c>
    </row>
    <row r="647" spans="1:32" x14ac:dyDescent="0.3">
      <c r="A647" s="35">
        <f>IF(Замеры!B643=0, " ", Замеры!B643)</f>
        <v>640</v>
      </c>
      <c r="B647" s="49" t="str">
        <f>Замеры!G643</f>
        <v xml:space="preserve">Группа от QF </v>
      </c>
      <c r="C647" s="49" t="str">
        <f>IF(Замеры!J643=0, " ", Замеры!J643)</f>
        <v xml:space="preserve"> </v>
      </c>
      <c r="D647" s="49" t="str">
        <f>IF(O647=0, " ", CONCATENATE(Замеры!T643,Замеры!U643,Замеры!V643,Замеры!W643,Замеры!AB643))</f>
        <v xml:space="preserve"> </v>
      </c>
      <c r="E647" s="49" t="str">
        <f>IF(Замеры!L643=0, " ", Замеры!L643)</f>
        <v xml:space="preserve"> </v>
      </c>
      <c r="F647" s="49" t="e">
        <f t="shared" si="224"/>
        <v>#VALUE!</v>
      </c>
      <c r="G647" s="51" t="str">
        <f t="shared" si="225"/>
        <v>-</v>
      </c>
      <c r="H647" s="52" t="str">
        <f t="shared" si="226"/>
        <v>-</v>
      </c>
      <c r="I647" s="51" t="str">
        <f t="shared" si="227"/>
        <v>-</v>
      </c>
      <c r="J647" s="29" t="str">
        <f t="shared" si="228"/>
        <v>-</v>
      </c>
      <c r="K647" s="46" t="str">
        <f t="shared" si="229"/>
        <v>-</v>
      </c>
      <c r="L647" s="29" t="str">
        <f t="shared" si="230"/>
        <v>-</v>
      </c>
      <c r="M647" s="29" t="str">
        <f t="shared" si="231"/>
        <v xml:space="preserve"> </v>
      </c>
      <c r="N647" s="29" t="str">
        <f t="shared" ca="1" si="232"/>
        <v xml:space="preserve"> </v>
      </c>
      <c r="O647" s="8">
        <f>Замеры!R643</f>
        <v>0</v>
      </c>
      <c r="P647" s="8" t="b">
        <f t="shared" ref="P647:P710" si="242">OR(O647=$N$1,O647=$O$1,O647=$P$1,O647=$O$2)</f>
        <v>1</v>
      </c>
      <c r="Q647" s="8" t="b">
        <f t="shared" ref="Q647:Q710" si="243">OR(O647=$N$2,O647=$O$3,O647=$P$1,O647=$O$2)</f>
        <v>1</v>
      </c>
      <c r="R647" s="8" t="b">
        <f t="shared" ref="R647:R710" si="244">OR(O647=$N$3,O647=$O$3,O647=$P$1,O647=$O$1)</f>
        <v>1</v>
      </c>
      <c r="S647" s="8" t="s">
        <v>72</v>
      </c>
      <c r="T647" s="8" t="e">
        <f t="shared" si="233"/>
        <v>#VALUE!</v>
      </c>
      <c r="U647" s="12" t="s">
        <v>72</v>
      </c>
      <c r="V647" s="8" t="e">
        <f t="shared" si="234"/>
        <v>#VALUE!</v>
      </c>
      <c r="X647" s="13" t="str">
        <f t="shared" ref="X647:X710" si="245">E647</f>
        <v xml:space="preserve"> </v>
      </c>
      <c r="Y647" s="8" t="e">
        <f t="shared" si="235"/>
        <v>#VALUE!</v>
      </c>
      <c r="AA647" s="14" t="e">
        <f t="shared" ca="1" si="236"/>
        <v>#VALUE!</v>
      </c>
      <c r="AB647" s="14" t="e">
        <f t="shared" ca="1" si="237"/>
        <v>#VALUE!</v>
      </c>
      <c r="AC647" s="14" t="e">
        <f t="shared" ca="1" si="238"/>
        <v>#VALUE!</v>
      </c>
      <c r="AD647" s="8" t="e">
        <f t="shared" ca="1" si="239"/>
        <v>#VALUE!</v>
      </c>
      <c r="AE647" s="8" t="e">
        <f t="shared" ca="1" si="240"/>
        <v>#VALUE!</v>
      </c>
      <c r="AF647" s="8" t="e">
        <f t="shared" ca="1" si="241"/>
        <v>#VALUE!</v>
      </c>
    </row>
    <row r="648" spans="1:32" x14ac:dyDescent="0.3">
      <c r="A648" s="35">
        <f>IF(Замеры!B644=0, " ", Замеры!B644)</f>
        <v>641</v>
      </c>
      <c r="B648" s="49" t="str">
        <f>Замеры!G644</f>
        <v xml:space="preserve">Группа от QF </v>
      </c>
      <c r="C648" s="49" t="str">
        <f>IF(Замеры!J644=0, " ", Замеры!J644)</f>
        <v xml:space="preserve"> </v>
      </c>
      <c r="D648" s="49" t="str">
        <f>IF(O648=0, " ", CONCATENATE(Замеры!T644,Замеры!U644,Замеры!V644,Замеры!W644,Замеры!AB644))</f>
        <v xml:space="preserve"> </v>
      </c>
      <c r="E648" s="49" t="str">
        <f>IF(Замеры!L644=0, " ", Замеры!L644)</f>
        <v xml:space="preserve"> </v>
      </c>
      <c r="F648" s="49" t="e">
        <f t="shared" ref="F648:F711" si="246">CONCATENATE(T648,U648,V648)</f>
        <v>#VALUE!</v>
      </c>
      <c r="G648" s="51" t="str">
        <f t="shared" ref="G648:G711" si="247">IF(OR(O648=$O$1,O648=$P$1,O648=$Q$1,O648=$P$2),AA648,"-")</f>
        <v>-</v>
      </c>
      <c r="H648" s="52" t="str">
        <f t="shared" ref="H648:H711" si="248">IF(OR(O648=$O$2,O648=$P$3,O648=$Q$1,O648=$P$2),AB648,"-")</f>
        <v>-</v>
      </c>
      <c r="I648" s="51" t="str">
        <f t="shared" ref="I648:I711" si="249">IF(OR(O648=$O$3,O648=$P$3,O648=$Q$1,O648=$P$1),AC648,"-")</f>
        <v>-</v>
      </c>
      <c r="J648" s="29" t="str">
        <f t="shared" ref="J648:J711" si="250">IF(OR(O648=$O$1,O648=$P$1,O648=$Q$1,O648=$P$2),AD648,"-")</f>
        <v>-</v>
      </c>
      <c r="K648" s="46" t="str">
        <f t="shared" ref="K648:K711" si="251">IF(OR(O648=$O$2,O648=$P$3,O648=$Q$1,O648=$P$2),AE648,"-")</f>
        <v>-</v>
      </c>
      <c r="L648" s="29" t="str">
        <f t="shared" ref="L648:L711" si="252">IF(OR(O648=$O$3,O648=$P$3,O648=$Q$1,O648=$P$1),AF648,"-")</f>
        <v>-</v>
      </c>
      <c r="M648" s="29" t="str">
        <f t="shared" ref="M648:M711" si="253">IF(O648=0," ",$V$1)</f>
        <v xml:space="preserve"> </v>
      </c>
      <c r="N648" s="29" t="str">
        <f t="shared" ref="N648:N711" ca="1" si="254">IF(O648=0," ", RANDBETWEEN($T$1,$U$1)/100)</f>
        <v xml:space="preserve"> </v>
      </c>
      <c r="O648" s="8">
        <f>Замеры!R644</f>
        <v>0</v>
      </c>
      <c r="P648" s="8" t="b">
        <f t="shared" si="242"/>
        <v>1</v>
      </c>
      <c r="Q648" s="8" t="b">
        <f t="shared" si="243"/>
        <v>1</v>
      </c>
      <c r="R648" s="8" t="b">
        <f t="shared" si="244"/>
        <v>1</v>
      </c>
      <c r="S648" s="8" t="s">
        <v>72</v>
      </c>
      <c r="T648" s="8" t="e">
        <f t="shared" ref="T648:T711" si="255">E648*5</f>
        <v>#VALUE!</v>
      </c>
      <c r="U648" s="12" t="s">
        <v>72</v>
      </c>
      <c r="V648" s="8" t="e">
        <f t="shared" ref="V648:V711" si="256">E648*10</f>
        <v>#VALUE!</v>
      </c>
      <c r="X648" s="13" t="str">
        <f t="shared" si="245"/>
        <v xml:space="preserve"> </v>
      </c>
      <c r="Y648" s="8" t="e">
        <f t="shared" ref="Y648:Y711" si="257">X648*12</f>
        <v>#VALUE!</v>
      </c>
      <c r="AA648" s="14" t="e">
        <f t="shared" ref="AA648:AA711" ca="1" si="258">220/AD648</f>
        <v>#VALUE!</v>
      </c>
      <c r="AB648" s="14" t="e">
        <f t="shared" ref="AB648:AB711" ca="1" si="259">220/AE648</f>
        <v>#VALUE!</v>
      </c>
      <c r="AC648" s="14" t="e">
        <f t="shared" ref="AC648:AC711" ca="1" si="260">220/AF648</f>
        <v>#VALUE!</v>
      </c>
      <c r="AD648" s="8" t="e">
        <f t="shared" ref="AD648:AD711" ca="1" si="261">RANDBETWEEN(Y648*1.1+10,Y648*1.1+150)</f>
        <v>#VALUE!</v>
      </c>
      <c r="AE648" s="8" t="e">
        <f t="shared" ref="AE648:AE711" ca="1" si="262">RANDBETWEEN(Y648*1.1+10,Y648*1.1+150)</f>
        <v>#VALUE!</v>
      </c>
      <c r="AF648" s="8" t="e">
        <f t="shared" ref="AF648:AF711" ca="1" si="263">RANDBETWEEN(Y648*1.1+10,Y648*1.1+150)</f>
        <v>#VALUE!</v>
      </c>
    </row>
    <row r="649" spans="1:32" x14ac:dyDescent="0.3">
      <c r="A649" s="35">
        <f>IF(Замеры!B645=0, " ", Замеры!B645)</f>
        <v>642</v>
      </c>
      <c r="B649" s="49" t="str">
        <f>Замеры!G645</f>
        <v xml:space="preserve">Группа от QF </v>
      </c>
      <c r="C649" s="49" t="str">
        <f>IF(Замеры!J645=0, " ", Замеры!J645)</f>
        <v xml:space="preserve"> </v>
      </c>
      <c r="D649" s="49" t="str">
        <f>IF(O649=0, " ", CONCATENATE(Замеры!T645,Замеры!U645,Замеры!V645,Замеры!W645,Замеры!AB645))</f>
        <v xml:space="preserve"> </v>
      </c>
      <c r="E649" s="49" t="str">
        <f>IF(Замеры!L645=0, " ", Замеры!L645)</f>
        <v xml:space="preserve"> </v>
      </c>
      <c r="F649" s="49" t="e">
        <f t="shared" si="246"/>
        <v>#VALUE!</v>
      </c>
      <c r="G649" s="51" t="str">
        <f t="shared" si="247"/>
        <v>-</v>
      </c>
      <c r="H649" s="52" t="str">
        <f t="shared" si="248"/>
        <v>-</v>
      </c>
      <c r="I649" s="51" t="str">
        <f t="shared" si="249"/>
        <v>-</v>
      </c>
      <c r="J649" s="29" t="str">
        <f t="shared" si="250"/>
        <v>-</v>
      </c>
      <c r="K649" s="46" t="str">
        <f t="shared" si="251"/>
        <v>-</v>
      </c>
      <c r="L649" s="29" t="str">
        <f t="shared" si="252"/>
        <v>-</v>
      </c>
      <c r="M649" s="29" t="str">
        <f t="shared" si="253"/>
        <v xml:space="preserve"> </v>
      </c>
      <c r="N649" s="29" t="str">
        <f t="shared" ca="1" si="254"/>
        <v xml:space="preserve"> </v>
      </c>
      <c r="O649" s="8">
        <f>Замеры!R645</f>
        <v>0</v>
      </c>
      <c r="P649" s="8" t="b">
        <f t="shared" si="242"/>
        <v>1</v>
      </c>
      <c r="Q649" s="8" t="b">
        <f t="shared" si="243"/>
        <v>1</v>
      </c>
      <c r="R649" s="8" t="b">
        <f t="shared" si="244"/>
        <v>1</v>
      </c>
      <c r="S649" s="8" t="s">
        <v>72</v>
      </c>
      <c r="T649" s="8" t="e">
        <f t="shared" si="255"/>
        <v>#VALUE!</v>
      </c>
      <c r="U649" s="12" t="s">
        <v>72</v>
      </c>
      <c r="V649" s="8" t="e">
        <f t="shared" si="256"/>
        <v>#VALUE!</v>
      </c>
      <c r="X649" s="13" t="str">
        <f t="shared" si="245"/>
        <v xml:space="preserve"> </v>
      </c>
      <c r="Y649" s="8" t="e">
        <f t="shared" si="257"/>
        <v>#VALUE!</v>
      </c>
      <c r="AA649" s="14" t="e">
        <f t="shared" ca="1" si="258"/>
        <v>#VALUE!</v>
      </c>
      <c r="AB649" s="14" t="e">
        <f t="shared" ca="1" si="259"/>
        <v>#VALUE!</v>
      </c>
      <c r="AC649" s="14" t="e">
        <f t="shared" ca="1" si="260"/>
        <v>#VALUE!</v>
      </c>
      <c r="AD649" s="8" t="e">
        <f t="shared" ca="1" si="261"/>
        <v>#VALUE!</v>
      </c>
      <c r="AE649" s="8" t="e">
        <f t="shared" ca="1" si="262"/>
        <v>#VALUE!</v>
      </c>
      <c r="AF649" s="8" t="e">
        <f t="shared" ca="1" si="263"/>
        <v>#VALUE!</v>
      </c>
    </row>
    <row r="650" spans="1:32" x14ac:dyDescent="0.3">
      <c r="A650" s="35">
        <f>IF(Замеры!B646=0, " ", Замеры!B646)</f>
        <v>643</v>
      </c>
      <c r="B650" s="49" t="str">
        <f>Замеры!G646</f>
        <v xml:space="preserve">Группа от QF </v>
      </c>
      <c r="C650" s="49" t="str">
        <f>IF(Замеры!J646=0, " ", Замеры!J646)</f>
        <v xml:space="preserve"> </v>
      </c>
      <c r="D650" s="49" t="str">
        <f>IF(O650=0, " ", CONCATENATE(Замеры!T646,Замеры!U646,Замеры!V646,Замеры!W646,Замеры!AB646))</f>
        <v xml:space="preserve"> </v>
      </c>
      <c r="E650" s="49" t="str">
        <f>IF(Замеры!L646=0, " ", Замеры!L646)</f>
        <v xml:space="preserve"> </v>
      </c>
      <c r="F650" s="49" t="e">
        <f t="shared" si="246"/>
        <v>#VALUE!</v>
      </c>
      <c r="G650" s="51" t="str">
        <f t="shared" si="247"/>
        <v>-</v>
      </c>
      <c r="H650" s="52" t="str">
        <f t="shared" si="248"/>
        <v>-</v>
      </c>
      <c r="I650" s="51" t="str">
        <f t="shared" si="249"/>
        <v>-</v>
      </c>
      <c r="J650" s="29" t="str">
        <f t="shared" si="250"/>
        <v>-</v>
      </c>
      <c r="K650" s="46" t="str">
        <f t="shared" si="251"/>
        <v>-</v>
      </c>
      <c r="L650" s="29" t="str">
        <f t="shared" si="252"/>
        <v>-</v>
      </c>
      <c r="M650" s="29" t="str">
        <f t="shared" si="253"/>
        <v xml:space="preserve"> </v>
      </c>
      <c r="N650" s="29" t="str">
        <f t="shared" ca="1" si="254"/>
        <v xml:space="preserve"> </v>
      </c>
      <c r="O650" s="8">
        <f>Замеры!R646</f>
        <v>0</v>
      </c>
      <c r="P650" s="8" t="b">
        <f t="shared" si="242"/>
        <v>1</v>
      </c>
      <c r="Q650" s="8" t="b">
        <f t="shared" si="243"/>
        <v>1</v>
      </c>
      <c r="R650" s="8" t="b">
        <f t="shared" si="244"/>
        <v>1</v>
      </c>
      <c r="S650" s="8" t="s">
        <v>72</v>
      </c>
      <c r="T650" s="8" t="e">
        <f t="shared" si="255"/>
        <v>#VALUE!</v>
      </c>
      <c r="U650" s="12" t="s">
        <v>72</v>
      </c>
      <c r="V650" s="8" t="e">
        <f t="shared" si="256"/>
        <v>#VALUE!</v>
      </c>
      <c r="X650" s="13" t="str">
        <f t="shared" si="245"/>
        <v xml:space="preserve"> </v>
      </c>
      <c r="Y650" s="8" t="e">
        <f t="shared" si="257"/>
        <v>#VALUE!</v>
      </c>
      <c r="AA650" s="14" t="e">
        <f t="shared" ca="1" si="258"/>
        <v>#VALUE!</v>
      </c>
      <c r="AB650" s="14" t="e">
        <f t="shared" ca="1" si="259"/>
        <v>#VALUE!</v>
      </c>
      <c r="AC650" s="14" t="e">
        <f t="shared" ca="1" si="260"/>
        <v>#VALUE!</v>
      </c>
      <c r="AD650" s="8" t="e">
        <f t="shared" ca="1" si="261"/>
        <v>#VALUE!</v>
      </c>
      <c r="AE650" s="8" t="e">
        <f t="shared" ca="1" si="262"/>
        <v>#VALUE!</v>
      </c>
      <c r="AF650" s="8" t="e">
        <f t="shared" ca="1" si="263"/>
        <v>#VALUE!</v>
      </c>
    </row>
    <row r="651" spans="1:32" x14ac:dyDescent="0.3">
      <c r="A651" s="35">
        <f>IF(Замеры!B647=0, " ", Замеры!B647)</f>
        <v>644</v>
      </c>
      <c r="B651" s="49" t="str">
        <f>Замеры!G647</f>
        <v xml:space="preserve">Группа от QF </v>
      </c>
      <c r="C651" s="49" t="str">
        <f>IF(Замеры!J647=0, " ", Замеры!J647)</f>
        <v xml:space="preserve"> </v>
      </c>
      <c r="D651" s="49" t="str">
        <f>IF(O651=0, " ", CONCATENATE(Замеры!T647,Замеры!U647,Замеры!V647,Замеры!W647,Замеры!AB647))</f>
        <v xml:space="preserve"> </v>
      </c>
      <c r="E651" s="49" t="str">
        <f>IF(Замеры!L647=0, " ", Замеры!L647)</f>
        <v xml:space="preserve"> </v>
      </c>
      <c r="F651" s="49" t="e">
        <f t="shared" si="246"/>
        <v>#VALUE!</v>
      </c>
      <c r="G651" s="51" t="str">
        <f t="shared" si="247"/>
        <v>-</v>
      </c>
      <c r="H651" s="52" t="str">
        <f t="shared" si="248"/>
        <v>-</v>
      </c>
      <c r="I651" s="51" t="str">
        <f t="shared" si="249"/>
        <v>-</v>
      </c>
      <c r="J651" s="29" t="str">
        <f t="shared" si="250"/>
        <v>-</v>
      </c>
      <c r="K651" s="46" t="str">
        <f t="shared" si="251"/>
        <v>-</v>
      </c>
      <c r="L651" s="29" t="str">
        <f t="shared" si="252"/>
        <v>-</v>
      </c>
      <c r="M651" s="29" t="str">
        <f t="shared" si="253"/>
        <v xml:space="preserve"> </v>
      </c>
      <c r="N651" s="29" t="str">
        <f t="shared" ca="1" si="254"/>
        <v xml:space="preserve"> </v>
      </c>
      <c r="O651" s="8">
        <f>Замеры!R647</f>
        <v>0</v>
      </c>
      <c r="P651" s="8" t="b">
        <f t="shared" si="242"/>
        <v>1</v>
      </c>
      <c r="Q651" s="8" t="b">
        <f t="shared" si="243"/>
        <v>1</v>
      </c>
      <c r="R651" s="8" t="b">
        <f t="shared" si="244"/>
        <v>1</v>
      </c>
      <c r="S651" s="8" t="s">
        <v>72</v>
      </c>
      <c r="T651" s="8" t="e">
        <f t="shared" si="255"/>
        <v>#VALUE!</v>
      </c>
      <c r="U651" s="12" t="s">
        <v>72</v>
      </c>
      <c r="V651" s="8" t="e">
        <f t="shared" si="256"/>
        <v>#VALUE!</v>
      </c>
      <c r="X651" s="13" t="str">
        <f t="shared" si="245"/>
        <v xml:space="preserve"> </v>
      </c>
      <c r="Y651" s="8" t="e">
        <f t="shared" si="257"/>
        <v>#VALUE!</v>
      </c>
      <c r="AA651" s="14" t="e">
        <f t="shared" ca="1" si="258"/>
        <v>#VALUE!</v>
      </c>
      <c r="AB651" s="14" t="e">
        <f t="shared" ca="1" si="259"/>
        <v>#VALUE!</v>
      </c>
      <c r="AC651" s="14" t="e">
        <f t="shared" ca="1" si="260"/>
        <v>#VALUE!</v>
      </c>
      <c r="AD651" s="8" t="e">
        <f t="shared" ca="1" si="261"/>
        <v>#VALUE!</v>
      </c>
      <c r="AE651" s="8" t="e">
        <f t="shared" ca="1" si="262"/>
        <v>#VALUE!</v>
      </c>
      <c r="AF651" s="8" t="e">
        <f t="shared" ca="1" si="263"/>
        <v>#VALUE!</v>
      </c>
    </row>
    <row r="652" spans="1:32" x14ac:dyDescent="0.3">
      <c r="A652" s="35">
        <f>IF(Замеры!B648=0, " ", Замеры!B648)</f>
        <v>645</v>
      </c>
      <c r="B652" s="49" t="str">
        <f>Замеры!G648</f>
        <v xml:space="preserve">Группа от QF </v>
      </c>
      <c r="C652" s="49" t="str">
        <f>IF(Замеры!J648=0, " ", Замеры!J648)</f>
        <v xml:space="preserve"> </v>
      </c>
      <c r="D652" s="49" t="str">
        <f>IF(O652=0, " ", CONCATENATE(Замеры!T648,Замеры!U648,Замеры!V648,Замеры!W648,Замеры!AB648))</f>
        <v xml:space="preserve"> </v>
      </c>
      <c r="E652" s="49" t="str">
        <f>IF(Замеры!L648=0, " ", Замеры!L648)</f>
        <v xml:space="preserve"> </v>
      </c>
      <c r="F652" s="49" t="e">
        <f t="shared" si="246"/>
        <v>#VALUE!</v>
      </c>
      <c r="G652" s="51" t="str">
        <f t="shared" si="247"/>
        <v>-</v>
      </c>
      <c r="H652" s="52" t="str">
        <f t="shared" si="248"/>
        <v>-</v>
      </c>
      <c r="I652" s="51" t="str">
        <f t="shared" si="249"/>
        <v>-</v>
      </c>
      <c r="J652" s="29" t="str">
        <f t="shared" si="250"/>
        <v>-</v>
      </c>
      <c r="K652" s="46" t="str">
        <f t="shared" si="251"/>
        <v>-</v>
      </c>
      <c r="L652" s="29" t="str">
        <f t="shared" si="252"/>
        <v>-</v>
      </c>
      <c r="M652" s="29" t="str">
        <f t="shared" si="253"/>
        <v xml:space="preserve"> </v>
      </c>
      <c r="N652" s="29" t="str">
        <f t="shared" ca="1" si="254"/>
        <v xml:space="preserve"> </v>
      </c>
      <c r="O652" s="8">
        <f>Замеры!R648</f>
        <v>0</v>
      </c>
      <c r="P652" s="8" t="b">
        <f t="shared" si="242"/>
        <v>1</v>
      </c>
      <c r="Q652" s="8" t="b">
        <f t="shared" si="243"/>
        <v>1</v>
      </c>
      <c r="R652" s="8" t="b">
        <f t="shared" si="244"/>
        <v>1</v>
      </c>
      <c r="S652" s="8" t="s">
        <v>72</v>
      </c>
      <c r="T652" s="8" t="e">
        <f t="shared" si="255"/>
        <v>#VALUE!</v>
      </c>
      <c r="U652" s="12" t="s">
        <v>72</v>
      </c>
      <c r="V652" s="8" t="e">
        <f t="shared" si="256"/>
        <v>#VALUE!</v>
      </c>
      <c r="X652" s="13" t="str">
        <f t="shared" si="245"/>
        <v xml:space="preserve"> </v>
      </c>
      <c r="Y652" s="8" t="e">
        <f t="shared" si="257"/>
        <v>#VALUE!</v>
      </c>
      <c r="AA652" s="14" t="e">
        <f t="shared" ca="1" si="258"/>
        <v>#VALUE!</v>
      </c>
      <c r="AB652" s="14" t="e">
        <f t="shared" ca="1" si="259"/>
        <v>#VALUE!</v>
      </c>
      <c r="AC652" s="14" t="e">
        <f t="shared" ca="1" si="260"/>
        <v>#VALUE!</v>
      </c>
      <c r="AD652" s="8" t="e">
        <f t="shared" ca="1" si="261"/>
        <v>#VALUE!</v>
      </c>
      <c r="AE652" s="8" t="e">
        <f t="shared" ca="1" si="262"/>
        <v>#VALUE!</v>
      </c>
      <c r="AF652" s="8" t="e">
        <f t="shared" ca="1" si="263"/>
        <v>#VALUE!</v>
      </c>
    </row>
    <row r="653" spans="1:32" x14ac:dyDescent="0.3">
      <c r="A653" s="35">
        <f>IF(Замеры!B649=0, " ", Замеры!B649)</f>
        <v>646</v>
      </c>
      <c r="B653" s="49" t="str">
        <f>Замеры!G649</f>
        <v xml:space="preserve">Группа от QF </v>
      </c>
      <c r="C653" s="49" t="str">
        <f>IF(Замеры!J649=0, " ", Замеры!J649)</f>
        <v xml:space="preserve"> </v>
      </c>
      <c r="D653" s="49" t="str">
        <f>IF(O653=0, " ", CONCATENATE(Замеры!T649,Замеры!U649,Замеры!V649,Замеры!W649,Замеры!AB649))</f>
        <v xml:space="preserve"> </v>
      </c>
      <c r="E653" s="49" t="str">
        <f>IF(Замеры!L649=0, " ", Замеры!L649)</f>
        <v xml:space="preserve"> </v>
      </c>
      <c r="F653" s="49" t="e">
        <f t="shared" si="246"/>
        <v>#VALUE!</v>
      </c>
      <c r="G653" s="51" t="str">
        <f t="shared" si="247"/>
        <v>-</v>
      </c>
      <c r="H653" s="52" t="str">
        <f t="shared" si="248"/>
        <v>-</v>
      </c>
      <c r="I653" s="51" t="str">
        <f t="shared" si="249"/>
        <v>-</v>
      </c>
      <c r="J653" s="29" t="str">
        <f t="shared" si="250"/>
        <v>-</v>
      </c>
      <c r="K653" s="46" t="str">
        <f t="shared" si="251"/>
        <v>-</v>
      </c>
      <c r="L653" s="29" t="str">
        <f t="shared" si="252"/>
        <v>-</v>
      </c>
      <c r="M653" s="29" t="str">
        <f t="shared" si="253"/>
        <v xml:space="preserve"> </v>
      </c>
      <c r="N653" s="29" t="str">
        <f t="shared" ca="1" si="254"/>
        <v xml:space="preserve"> </v>
      </c>
      <c r="O653" s="8">
        <f>Замеры!R649</f>
        <v>0</v>
      </c>
      <c r="P653" s="8" t="b">
        <f t="shared" si="242"/>
        <v>1</v>
      </c>
      <c r="Q653" s="8" t="b">
        <f t="shared" si="243"/>
        <v>1</v>
      </c>
      <c r="R653" s="8" t="b">
        <f t="shared" si="244"/>
        <v>1</v>
      </c>
      <c r="S653" s="8" t="s">
        <v>72</v>
      </c>
      <c r="T653" s="8" t="e">
        <f t="shared" si="255"/>
        <v>#VALUE!</v>
      </c>
      <c r="U653" s="12" t="s">
        <v>72</v>
      </c>
      <c r="V653" s="8" t="e">
        <f t="shared" si="256"/>
        <v>#VALUE!</v>
      </c>
      <c r="X653" s="13" t="str">
        <f t="shared" si="245"/>
        <v xml:space="preserve"> </v>
      </c>
      <c r="Y653" s="8" t="e">
        <f t="shared" si="257"/>
        <v>#VALUE!</v>
      </c>
      <c r="AA653" s="14" t="e">
        <f t="shared" ca="1" si="258"/>
        <v>#VALUE!</v>
      </c>
      <c r="AB653" s="14" t="e">
        <f t="shared" ca="1" si="259"/>
        <v>#VALUE!</v>
      </c>
      <c r="AC653" s="14" t="e">
        <f t="shared" ca="1" si="260"/>
        <v>#VALUE!</v>
      </c>
      <c r="AD653" s="8" t="e">
        <f t="shared" ca="1" si="261"/>
        <v>#VALUE!</v>
      </c>
      <c r="AE653" s="8" t="e">
        <f t="shared" ca="1" si="262"/>
        <v>#VALUE!</v>
      </c>
      <c r="AF653" s="8" t="e">
        <f t="shared" ca="1" si="263"/>
        <v>#VALUE!</v>
      </c>
    </row>
    <row r="654" spans="1:32" x14ac:dyDescent="0.3">
      <c r="A654" s="35">
        <f>IF(Замеры!B650=0, " ", Замеры!B650)</f>
        <v>647</v>
      </c>
      <c r="B654" s="49" t="str">
        <f>Замеры!G650</f>
        <v xml:space="preserve">Группа от QF </v>
      </c>
      <c r="C654" s="49" t="str">
        <f>IF(Замеры!J650=0, " ", Замеры!J650)</f>
        <v xml:space="preserve"> </v>
      </c>
      <c r="D654" s="49" t="str">
        <f>IF(O654=0, " ", CONCATENATE(Замеры!T650,Замеры!U650,Замеры!V650,Замеры!W650,Замеры!AB650))</f>
        <v xml:space="preserve"> </v>
      </c>
      <c r="E654" s="49" t="str">
        <f>IF(Замеры!L650=0, " ", Замеры!L650)</f>
        <v xml:space="preserve"> </v>
      </c>
      <c r="F654" s="49" t="e">
        <f t="shared" si="246"/>
        <v>#VALUE!</v>
      </c>
      <c r="G654" s="51" t="str">
        <f t="shared" si="247"/>
        <v>-</v>
      </c>
      <c r="H654" s="52" t="str">
        <f t="shared" si="248"/>
        <v>-</v>
      </c>
      <c r="I654" s="51" t="str">
        <f t="shared" si="249"/>
        <v>-</v>
      </c>
      <c r="J654" s="29" t="str">
        <f t="shared" si="250"/>
        <v>-</v>
      </c>
      <c r="K654" s="46" t="str">
        <f t="shared" si="251"/>
        <v>-</v>
      </c>
      <c r="L654" s="29" t="str">
        <f t="shared" si="252"/>
        <v>-</v>
      </c>
      <c r="M654" s="29" t="str">
        <f t="shared" si="253"/>
        <v xml:space="preserve"> </v>
      </c>
      <c r="N654" s="29" t="str">
        <f t="shared" ca="1" si="254"/>
        <v xml:space="preserve"> </v>
      </c>
      <c r="O654" s="8">
        <f>Замеры!R650</f>
        <v>0</v>
      </c>
      <c r="P654" s="8" t="b">
        <f t="shared" si="242"/>
        <v>1</v>
      </c>
      <c r="Q654" s="8" t="b">
        <f t="shared" si="243"/>
        <v>1</v>
      </c>
      <c r="R654" s="8" t="b">
        <f t="shared" si="244"/>
        <v>1</v>
      </c>
      <c r="S654" s="8" t="s">
        <v>72</v>
      </c>
      <c r="T654" s="8" t="e">
        <f t="shared" si="255"/>
        <v>#VALUE!</v>
      </c>
      <c r="U654" s="12" t="s">
        <v>72</v>
      </c>
      <c r="V654" s="8" t="e">
        <f t="shared" si="256"/>
        <v>#VALUE!</v>
      </c>
      <c r="X654" s="13" t="str">
        <f t="shared" si="245"/>
        <v xml:space="preserve"> </v>
      </c>
      <c r="Y654" s="8" t="e">
        <f t="shared" si="257"/>
        <v>#VALUE!</v>
      </c>
      <c r="AA654" s="14" t="e">
        <f t="shared" ca="1" si="258"/>
        <v>#VALUE!</v>
      </c>
      <c r="AB654" s="14" t="e">
        <f t="shared" ca="1" si="259"/>
        <v>#VALUE!</v>
      </c>
      <c r="AC654" s="14" t="e">
        <f t="shared" ca="1" si="260"/>
        <v>#VALUE!</v>
      </c>
      <c r="AD654" s="8" t="e">
        <f t="shared" ca="1" si="261"/>
        <v>#VALUE!</v>
      </c>
      <c r="AE654" s="8" t="e">
        <f t="shared" ca="1" si="262"/>
        <v>#VALUE!</v>
      </c>
      <c r="AF654" s="8" t="e">
        <f t="shared" ca="1" si="263"/>
        <v>#VALUE!</v>
      </c>
    </row>
    <row r="655" spans="1:32" x14ac:dyDescent="0.3">
      <c r="A655" s="35">
        <f>IF(Замеры!B651=0, " ", Замеры!B651)</f>
        <v>648</v>
      </c>
      <c r="B655" s="49" t="str">
        <f>Замеры!G651</f>
        <v xml:space="preserve">Группа от QF </v>
      </c>
      <c r="C655" s="49" t="str">
        <f>IF(Замеры!J651=0, " ", Замеры!J651)</f>
        <v xml:space="preserve"> </v>
      </c>
      <c r="D655" s="49" t="str">
        <f>IF(O655=0, " ", CONCATENATE(Замеры!T651,Замеры!U651,Замеры!V651,Замеры!W651,Замеры!AB651))</f>
        <v xml:space="preserve"> </v>
      </c>
      <c r="E655" s="49" t="str">
        <f>IF(Замеры!L651=0, " ", Замеры!L651)</f>
        <v xml:space="preserve"> </v>
      </c>
      <c r="F655" s="49" t="e">
        <f t="shared" si="246"/>
        <v>#VALUE!</v>
      </c>
      <c r="G655" s="51" t="str">
        <f t="shared" si="247"/>
        <v>-</v>
      </c>
      <c r="H655" s="52" t="str">
        <f t="shared" si="248"/>
        <v>-</v>
      </c>
      <c r="I655" s="51" t="str">
        <f t="shared" si="249"/>
        <v>-</v>
      </c>
      <c r="J655" s="29" t="str">
        <f t="shared" si="250"/>
        <v>-</v>
      </c>
      <c r="K655" s="46" t="str">
        <f t="shared" si="251"/>
        <v>-</v>
      </c>
      <c r="L655" s="29" t="str">
        <f t="shared" si="252"/>
        <v>-</v>
      </c>
      <c r="M655" s="29" t="str">
        <f t="shared" si="253"/>
        <v xml:space="preserve"> </v>
      </c>
      <c r="N655" s="29" t="str">
        <f t="shared" ca="1" si="254"/>
        <v xml:space="preserve"> </v>
      </c>
      <c r="O655" s="8">
        <f>Замеры!R651</f>
        <v>0</v>
      </c>
      <c r="P655" s="8" t="b">
        <f t="shared" si="242"/>
        <v>1</v>
      </c>
      <c r="Q655" s="8" t="b">
        <f t="shared" si="243"/>
        <v>1</v>
      </c>
      <c r="R655" s="8" t="b">
        <f t="shared" si="244"/>
        <v>1</v>
      </c>
      <c r="S655" s="8" t="s">
        <v>72</v>
      </c>
      <c r="T655" s="8" t="e">
        <f t="shared" si="255"/>
        <v>#VALUE!</v>
      </c>
      <c r="U655" s="12" t="s">
        <v>72</v>
      </c>
      <c r="V655" s="8" t="e">
        <f t="shared" si="256"/>
        <v>#VALUE!</v>
      </c>
      <c r="X655" s="13" t="str">
        <f t="shared" si="245"/>
        <v xml:space="preserve"> </v>
      </c>
      <c r="Y655" s="8" t="e">
        <f t="shared" si="257"/>
        <v>#VALUE!</v>
      </c>
      <c r="AA655" s="14" t="e">
        <f t="shared" ca="1" si="258"/>
        <v>#VALUE!</v>
      </c>
      <c r="AB655" s="14" t="e">
        <f t="shared" ca="1" si="259"/>
        <v>#VALUE!</v>
      </c>
      <c r="AC655" s="14" t="e">
        <f t="shared" ca="1" si="260"/>
        <v>#VALUE!</v>
      </c>
      <c r="AD655" s="8" t="e">
        <f t="shared" ca="1" si="261"/>
        <v>#VALUE!</v>
      </c>
      <c r="AE655" s="8" t="e">
        <f t="shared" ca="1" si="262"/>
        <v>#VALUE!</v>
      </c>
      <c r="AF655" s="8" t="e">
        <f t="shared" ca="1" si="263"/>
        <v>#VALUE!</v>
      </c>
    </row>
    <row r="656" spans="1:32" x14ac:dyDescent="0.3">
      <c r="A656" s="35">
        <f>IF(Замеры!B652=0, " ", Замеры!B652)</f>
        <v>649</v>
      </c>
      <c r="B656" s="49" t="str">
        <f>Замеры!G652</f>
        <v xml:space="preserve">Группа от QF </v>
      </c>
      <c r="C656" s="49" t="str">
        <f>IF(Замеры!J652=0, " ", Замеры!J652)</f>
        <v xml:space="preserve"> </v>
      </c>
      <c r="D656" s="49" t="str">
        <f>IF(O656=0, " ", CONCATENATE(Замеры!T652,Замеры!U652,Замеры!V652,Замеры!W652,Замеры!AB652))</f>
        <v xml:space="preserve"> </v>
      </c>
      <c r="E656" s="49" t="str">
        <f>IF(Замеры!L652=0, " ", Замеры!L652)</f>
        <v xml:space="preserve"> </v>
      </c>
      <c r="F656" s="49" t="e">
        <f t="shared" si="246"/>
        <v>#VALUE!</v>
      </c>
      <c r="G656" s="51" t="str">
        <f t="shared" si="247"/>
        <v>-</v>
      </c>
      <c r="H656" s="52" t="str">
        <f t="shared" si="248"/>
        <v>-</v>
      </c>
      <c r="I656" s="51" t="str">
        <f t="shared" si="249"/>
        <v>-</v>
      </c>
      <c r="J656" s="29" t="str">
        <f t="shared" si="250"/>
        <v>-</v>
      </c>
      <c r="K656" s="46" t="str">
        <f t="shared" si="251"/>
        <v>-</v>
      </c>
      <c r="L656" s="29" t="str">
        <f t="shared" si="252"/>
        <v>-</v>
      </c>
      <c r="M656" s="29" t="str">
        <f t="shared" si="253"/>
        <v xml:space="preserve"> </v>
      </c>
      <c r="N656" s="29" t="str">
        <f t="shared" ca="1" si="254"/>
        <v xml:space="preserve"> </v>
      </c>
      <c r="O656" s="8">
        <f>Замеры!R652</f>
        <v>0</v>
      </c>
      <c r="P656" s="8" t="b">
        <f t="shared" si="242"/>
        <v>1</v>
      </c>
      <c r="Q656" s="8" t="b">
        <f t="shared" si="243"/>
        <v>1</v>
      </c>
      <c r="R656" s="8" t="b">
        <f t="shared" si="244"/>
        <v>1</v>
      </c>
      <c r="S656" s="8" t="s">
        <v>72</v>
      </c>
      <c r="T656" s="8" t="e">
        <f t="shared" si="255"/>
        <v>#VALUE!</v>
      </c>
      <c r="U656" s="12" t="s">
        <v>72</v>
      </c>
      <c r="V656" s="8" t="e">
        <f t="shared" si="256"/>
        <v>#VALUE!</v>
      </c>
      <c r="X656" s="13" t="str">
        <f t="shared" si="245"/>
        <v xml:space="preserve"> </v>
      </c>
      <c r="Y656" s="8" t="e">
        <f t="shared" si="257"/>
        <v>#VALUE!</v>
      </c>
      <c r="AA656" s="14" t="e">
        <f t="shared" ca="1" si="258"/>
        <v>#VALUE!</v>
      </c>
      <c r="AB656" s="14" t="e">
        <f t="shared" ca="1" si="259"/>
        <v>#VALUE!</v>
      </c>
      <c r="AC656" s="14" t="e">
        <f t="shared" ca="1" si="260"/>
        <v>#VALUE!</v>
      </c>
      <c r="AD656" s="8" t="e">
        <f t="shared" ca="1" si="261"/>
        <v>#VALUE!</v>
      </c>
      <c r="AE656" s="8" t="e">
        <f t="shared" ca="1" si="262"/>
        <v>#VALUE!</v>
      </c>
      <c r="AF656" s="8" t="e">
        <f t="shared" ca="1" si="263"/>
        <v>#VALUE!</v>
      </c>
    </row>
    <row r="657" spans="1:32" x14ac:dyDescent="0.3">
      <c r="A657" s="35">
        <f>IF(Замеры!B653=0, " ", Замеры!B653)</f>
        <v>650</v>
      </c>
      <c r="B657" s="49" t="str">
        <f>Замеры!G653</f>
        <v xml:space="preserve">Группа от QF </v>
      </c>
      <c r="C657" s="49" t="str">
        <f>IF(Замеры!J653=0, " ", Замеры!J653)</f>
        <v xml:space="preserve"> </v>
      </c>
      <c r="D657" s="49" t="str">
        <f>IF(O657=0, " ", CONCATENATE(Замеры!T653,Замеры!U653,Замеры!V653,Замеры!W653,Замеры!AB653))</f>
        <v xml:space="preserve"> </v>
      </c>
      <c r="E657" s="49" t="str">
        <f>IF(Замеры!L653=0, " ", Замеры!L653)</f>
        <v xml:space="preserve"> </v>
      </c>
      <c r="F657" s="49" t="e">
        <f t="shared" si="246"/>
        <v>#VALUE!</v>
      </c>
      <c r="G657" s="51" t="str">
        <f t="shared" si="247"/>
        <v>-</v>
      </c>
      <c r="H657" s="52" t="str">
        <f t="shared" si="248"/>
        <v>-</v>
      </c>
      <c r="I657" s="51" t="str">
        <f t="shared" si="249"/>
        <v>-</v>
      </c>
      <c r="J657" s="29" t="str">
        <f t="shared" si="250"/>
        <v>-</v>
      </c>
      <c r="K657" s="46" t="str">
        <f t="shared" si="251"/>
        <v>-</v>
      </c>
      <c r="L657" s="29" t="str">
        <f t="shared" si="252"/>
        <v>-</v>
      </c>
      <c r="M657" s="29" t="str">
        <f t="shared" si="253"/>
        <v xml:space="preserve"> </v>
      </c>
      <c r="N657" s="29" t="str">
        <f t="shared" ca="1" si="254"/>
        <v xml:space="preserve"> </v>
      </c>
      <c r="O657" s="8">
        <f>Замеры!R653</f>
        <v>0</v>
      </c>
      <c r="P657" s="8" t="b">
        <f t="shared" si="242"/>
        <v>1</v>
      </c>
      <c r="Q657" s="8" t="b">
        <f t="shared" si="243"/>
        <v>1</v>
      </c>
      <c r="R657" s="8" t="b">
        <f t="shared" si="244"/>
        <v>1</v>
      </c>
      <c r="S657" s="8" t="s">
        <v>72</v>
      </c>
      <c r="T657" s="8" t="e">
        <f t="shared" si="255"/>
        <v>#VALUE!</v>
      </c>
      <c r="U657" s="12" t="s">
        <v>72</v>
      </c>
      <c r="V657" s="8" t="e">
        <f t="shared" si="256"/>
        <v>#VALUE!</v>
      </c>
      <c r="X657" s="13" t="str">
        <f t="shared" si="245"/>
        <v xml:space="preserve"> </v>
      </c>
      <c r="Y657" s="8" t="e">
        <f t="shared" si="257"/>
        <v>#VALUE!</v>
      </c>
      <c r="AA657" s="14" t="e">
        <f t="shared" ca="1" si="258"/>
        <v>#VALUE!</v>
      </c>
      <c r="AB657" s="14" t="e">
        <f t="shared" ca="1" si="259"/>
        <v>#VALUE!</v>
      </c>
      <c r="AC657" s="14" t="e">
        <f t="shared" ca="1" si="260"/>
        <v>#VALUE!</v>
      </c>
      <c r="AD657" s="8" t="e">
        <f t="shared" ca="1" si="261"/>
        <v>#VALUE!</v>
      </c>
      <c r="AE657" s="8" t="e">
        <f t="shared" ca="1" si="262"/>
        <v>#VALUE!</v>
      </c>
      <c r="AF657" s="8" t="e">
        <f t="shared" ca="1" si="263"/>
        <v>#VALUE!</v>
      </c>
    </row>
    <row r="658" spans="1:32" x14ac:dyDescent="0.3">
      <c r="A658" s="35">
        <f>IF(Замеры!B654=0, " ", Замеры!B654)</f>
        <v>651</v>
      </c>
      <c r="B658" s="49" t="str">
        <f>Замеры!G654</f>
        <v xml:space="preserve">Группа от QF </v>
      </c>
      <c r="C658" s="49" t="str">
        <f>IF(Замеры!J654=0, " ", Замеры!J654)</f>
        <v xml:space="preserve"> </v>
      </c>
      <c r="D658" s="49" t="str">
        <f>IF(O658=0, " ", CONCATENATE(Замеры!T654,Замеры!U654,Замеры!V654,Замеры!W654,Замеры!AB654))</f>
        <v xml:space="preserve"> </v>
      </c>
      <c r="E658" s="49" t="str">
        <f>IF(Замеры!L654=0, " ", Замеры!L654)</f>
        <v xml:space="preserve"> </v>
      </c>
      <c r="F658" s="49" t="e">
        <f t="shared" si="246"/>
        <v>#VALUE!</v>
      </c>
      <c r="G658" s="51" t="str">
        <f t="shared" si="247"/>
        <v>-</v>
      </c>
      <c r="H658" s="52" t="str">
        <f t="shared" si="248"/>
        <v>-</v>
      </c>
      <c r="I658" s="51" t="str">
        <f t="shared" si="249"/>
        <v>-</v>
      </c>
      <c r="J658" s="29" t="str">
        <f t="shared" si="250"/>
        <v>-</v>
      </c>
      <c r="K658" s="46" t="str">
        <f t="shared" si="251"/>
        <v>-</v>
      </c>
      <c r="L658" s="29" t="str">
        <f t="shared" si="252"/>
        <v>-</v>
      </c>
      <c r="M658" s="29" t="str">
        <f t="shared" si="253"/>
        <v xml:space="preserve"> </v>
      </c>
      <c r="N658" s="29" t="str">
        <f t="shared" ca="1" si="254"/>
        <v xml:space="preserve"> </v>
      </c>
      <c r="O658" s="8">
        <f>Замеры!R654</f>
        <v>0</v>
      </c>
      <c r="P658" s="8" t="b">
        <f t="shared" si="242"/>
        <v>1</v>
      </c>
      <c r="Q658" s="8" t="b">
        <f t="shared" si="243"/>
        <v>1</v>
      </c>
      <c r="R658" s="8" t="b">
        <f t="shared" si="244"/>
        <v>1</v>
      </c>
      <c r="S658" s="8" t="s">
        <v>72</v>
      </c>
      <c r="T658" s="8" t="e">
        <f t="shared" si="255"/>
        <v>#VALUE!</v>
      </c>
      <c r="U658" s="12" t="s">
        <v>72</v>
      </c>
      <c r="V658" s="8" t="e">
        <f t="shared" si="256"/>
        <v>#VALUE!</v>
      </c>
      <c r="X658" s="13" t="str">
        <f t="shared" si="245"/>
        <v xml:space="preserve"> </v>
      </c>
      <c r="Y658" s="8" t="e">
        <f t="shared" si="257"/>
        <v>#VALUE!</v>
      </c>
      <c r="AA658" s="14" t="e">
        <f t="shared" ca="1" si="258"/>
        <v>#VALUE!</v>
      </c>
      <c r="AB658" s="14" t="e">
        <f t="shared" ca="1" si="259"/>
        <v>#VALUE!</v>
      </c>
      <c r="AC658" s="14" t="e">
        <f t="shared" ca="1" si="260"/>
        <v>#VALUE!</v>
      </c>
      <c r="AD658" s="8" t="e">
        <f t="shared" ca="1" si="261"/>
        <v>#VALUE!</v>
      </c>
      <c r="AE658" s="8" t="e">
        <f t="shared" ca="1" si="262"/>
        <v>#VALUE!</v>
      </c>
      <c r="AF658" s="8" t="e">
        <f t="shared" ca="1" si="263"/>
        <v>#VALUE!</v>
      </c>
    </row>
    <row r="659" spans="1:32" x14ac:dyDescent="0.3">
      <c r="A659" s="35">
        <f>IF(Замеры!B655=0, " ", Замеры!B655)</f>
        <v>652</v>
      </c>
      <c r="B659" s="49" t="str">
        <f>Замеры!G655</f>
        <v xml:space="preserve">Группа от QF </v>
      </c>
      <c r="C659" s="49" t="str">
        <f>IF(Замеры!J655=0, " ", Замеры!J655)</f>
        <v xml:space="preserve"> </v>
      </c>
      <c r="D659" s="49" t="str">
        <f>IF(O659=0, " ", CONCATENATE(Замеры!T655,Замеры!U655,Замеры!V655,Замеры!W655,Замеры!AB655))</f>
        <v xml:space="preserve"> </v>
      </c>
      <c r="E659" s="49" t="str">
        <f>IF(Замеры!L655=0, " ", Замеры!L655)</f>
        <v xml:space="preserve"> </v>
      </c>
      <c r="F659" s="49" t="e">
        <f t="shared" si="246"/>
        <v>#VALUE!</v>
      </c>
      <c r="G659" s="51" t="str">
        <f t="shared" si="247"/>
        <v>-</v>
      </c>
      <c r="H659" s="52" t="str">
        <f t="shared" si="248"/>
        <v>-</v>
      </c>
      <c r="I659" s="51" t="str">
        <f t="shared" si="249"/>
        <v>-</v>
      </c>
      <c r="J659" s="29" t="str">
        <f t="shared" si="250"/>
        <v>-</v>
      </c>
      <c r="K659" s="46" t="str">
        <f t="shared" si="251"/>
        <v>-</v>
      </c>
      <c r="L659" s="29" t="str">
        <f t="shared" si="252"/>
        <v>-</v>
      </c>
      <c r="M659" s="29" t="str">
        <f t="shared" si="253"/>
        <v xml:space="preserve"> </v>
      </c>
      <c r="N659" s="29" t="str">
        <f t="shared" ca="1" si="254"/>
        <v xml:space="preserve"> </v>
      </c>
      <c r="O659" s="8">
        <f>Замеры!R655</f>
        <v>0</v>
      </c>
      <c r="P659" s="8" t="b">
        <f t="shared" si="242"/>
        <v>1</v>
      </c>
      <c r="Q659" s="8" t="b">
        <f t="shared" si="243"/>
        <v>1</v>
      </c>
      <c r="R659" s="8" t="b">
        <f t="shared" si="244"/>
        <v>1</v>
      </c>
      <c r="S659" s="8" t="s">
        <v>72</v>
      </c>
      <c r="T659" s="8" t="e">
        <f t="shared" si="255"/>
        <v>#VALUE!</v>
      </c>
      <c r="U659" s="12" t="s">
        <v>72</v>
      </c>
      <c r="V659" s="8" t="e">
        <f t="shared" si="256"/>
        <v>#VALUE!</v>
      </c>
      <c r="X659" s="13" t="str">
        <f t="shared" si="245"/>
        <v xml:space="preserve"> </v>
      </c>
      <c r="Y659" s="8" t="e">
        <f t="shared" si="257"/>
        <v>#VALUE!</v>
      </c>
      <c r="AA659" s="14" t="e">
        <f t="shared" ca="1" si="258"/>
        <v>#VALUE!</v>
      </c>
      <c r="AB659" s="14" t="e">
        <f t="shared" ca="1" si="259"/>
        <v>#VALUE!</v>
      </c>
      <c r="AC659" s="14" t="e">
        <f t="shared" ca="1" si="260"/>
        <v>#VALUE!</v>
      </c>
      <c r="AD659" s="8" t="e">
        <f t="shared" ca="1" si="261"/>
        <v>#VALUE!</v>
      </c>
      <c r="AE659" s="8" t="e">
        <f t="shared" ca="1" si="262"/>
        <v>#VALUE!</v>
      </c>
      <c r="AF659" s="8" t="e">
        <f t="shared" ca="1" si="263"/>
        <v>#VALUE!</v>
      </c>
    </row>
    <row r="660" spans="1:32" x14ac:dyDescent="0.3">
      <c r="A660" s="35">
        <f>IF(Замеры!B656=0, " ", Замеры!B656)</f>
        <v>653</v>
      </c>
      <c r="B660" s="49" t="str">
        <f>Замеры!G656</f>
        <v xml:space="preserve">Группа от QF </v>
      </c>
      <c r="C660" s="49" t="str">
        <f>IF(Замеры!J656=0, " ", Замеры!J656)</f>
        <v xml:space="preserve"> </v>
      </c>
      <c r="D660" s="49" t="str">
        <f>IF(O660=0, " ", CONCATENATE(Замеры!T656,Замеры!U656,Замеры!V656,Замеры!W656,Замеры!AB656))</f>
        <v xml:space="preserve"> </v>
      </c>
      <c r="E660" s="49" t="str">
        <f>IF(Замеры!L656=0, " ", Замеры!L656)</f>
        <v xml:space="preserve"> </v>
      </c>
      <c r="F660" s="49" t="e">
        <f t="shared" si="246"/>
        <v>#VALUE!</v>
      </c>
      <c r="G660" s="51" t="str">
        <f t="shared" si="247"/>
        <v>-</v>
      </c>
      <c r="H660" s="52" t="str">
        <f t="shared" si="248"/>
        <v>-</v>
      </c>
      <c r="I660" s="51" t="str">
        <f t="shared" si="249"/>
        <v>-</v>
      </c>
      <c r="J660" s="29" t="str">
        <f t="shared" si="250"/>
        <v>-</v>
      </c>
      <c r="K660" s="46" t="str">
        <f t="shared" si="251"/>
        <v>-</v>
      </c>
      <c r="L660" s="29" t="str">
        <f t="shared" si="252"/>
        <v>-</v>
      </c>
      <c r="M660" s="29" t="str">
        <f t="shared" si="253"/>
        <v xml:space="preserve"> </v>
      </c>
      <c r="N660" s="29" t="str">
        <f t="shared" ca="1" si="254"/>
        <v xml:space="preserve"> </v>
      </c>
      <c r="O660" s="8">
        <f>Замеры!R656</f>
        <v>0</v>
      </c>
      <c r="P660" s="8" t="b">
        <f t="shared" si="242"/>
        <v>1</v>
      </c>
      <c r="Q660" s="8" t="b">
        <f t="shared" si="243"/>
        <v>1</v>
      </c>
      <c r="R660" s="8" t="b">
        <f t="shared" si="244"/>
        <v>1</v>
      </c>
      <c r="S660" s="8" t="s">
        <v>72</v>
      </c>
      <c r="T660" s="8" t="e">
        <f t="shared" si="255"/>
        <v>#VALUE!</v>
      </c>
      <c r="U660" s="12" t="s">
        <v>72</v>
      </c>
      <c r="V660" s="8" t="e">
        <f t="shared" si="256"/>
        <v>#VALUE!</v>
      </c>
      <c r="X660" s="13" t="str">
        <f t="shared" si="245"/>
        <v xml:space="preserve"> </v>
      </c>
      <c r="Y660" s="8" t="e">
        <f t="shared" si="257"/>
        <v>#VALUE!</v>
      </c>
      <c r="AA660" s="14" t="e">
        <f t="shared" ca="1" si="258"/>
        <v>#VALUE!</v>
      </c>
      <c r="AB660" s="14" t="e">
        <f t="shared" ca="1" si="259"/>
        <v>#VALUE!</v>
      </c>
      <c r="AC660" s="14" t="e">
        <f t="shared" ca="1" si="260"/>
        <v>#VALUE!</v>
      </c>
      <c r="AD660" s="8" t="e">
        <f t="shared" ca="1" si="261"/>
        <v>#VALUE!</v>
      </c>
      <c r="AE660" s="8" t="e">
        <f t="shared" ca="1" si="262"/>
        <v>#VALUE!</v>
      </c>
      <c r="AF660" s="8" t="e">
        <f t="shared" ca="1" si="263"/>
        <v>#VALUE!</v>
      </c>
    </row>
    <row r="661" spans="1:32" x14ac:dyDescent="0.3">
      <c r="A661" s="35">
        <f>IF(Замеры!B657=0, " ", Замеры!B657)</f>
        <v>654</v>
      </c>
      <c r="B661" s="49" t="str">
        <f>Замеры!G657</f>
        <v xml:space="preserve">Группа от QF </v>
      </c>
      <c r="C661" s="49" t="str">
        <f>IF(Замеры!J657=0, " ", Замеры!J657)</f>
        <v xml:space="preserve"> </v>
      </c>
      <c r="D661" s="49" t="str">
        <f>IF(O661=0, " ", CONCATENATE(Замеры!T657,Замеры!U657,Замеры!V657,Замеры!W657,Замеры!AB657))</f>
        <v xml:space="preserve"> </v>
      </c>
      <c r="E661" s="49" t="str">
        <f>IF(Замеры!L657=0, " ", Замеры!L657)</f>
        <v xml:space="preserve"> </v>
      </c>
      <c r="F661" s="49" t="e">
        <f t="shared" si="246"/>
        <v>#VALUE!</v>
      </c>
      <c r="G661" s="51" t="str">
        <f t="shared" si="247"/>
        <v>-</v>
      </c>
      <c r="H661" s="52" t="str">
        <f t="shared" si="248"/>
        <v>-</v>
      </c>
      <c r="I661" s="51" t="str">
        <f t="shared" si="249"/>
        <v>-</v>
      </c>
      <c r="J661" s="29" t="str">
        <f t="shared" si="250"/>
        <v>-</v>
      </c>
      <c r="K661" s="46" t="str">
        <f t="shared" si="251"/>
        <v>-</v>
      </c>
      <c r="L661" s="29" t="str">
        <f t="shared" si="252"/>
        <v>-</v>
      </c>
      <c r="M661" s="29" t="str">
        <f t="shared" si="253"/>
        <v xml:space="preserve"> </v>
      </c>
      <c r="N661" s="29" t="str">
        <f t="shared" ca="1" si="254"/>
        <v xml:space="preserve"> </v>
      </c>
      <c r="O661" s="8">
        <f>Замеры!R657</f>
        <v>0</v>
      </c>
      <c r="P661" s="8" t="b">
        <f t="shared" si="242"/>
        <v>1</v>
      </c>
      <c r="Q661" s="8" t="b">
        <f t="shared" si="243"/>
        <v>1</v>
      </c>
      <c r="R661" s="8" t="b">
        <f t="shared" si="244"/>
        <v>1</v>
      </c>
      <c r="S661" s="8" t="s">
        <v>72</v>
      </c>
      <c r="T661" s="8" t="e">
        <f t="shared" si="255"/>
        <v>#VALUE!</v>
      </c>
      <c r="U661" s="12" t="s">
        <v>72</v>
      </c>
      <c r="V661" s="8" t="e">
        <f t="shared" si="256"/>
        <v>#VALUE!</v>
      </c>
      <c r="X661" s="13" t="str">
        <f t="shared" si="245"/>
        <v xml:space="preserve"> </v>
      </c>
      <c r="Y661" s="8" t="e">
        <f t="shared" si="257"/>
        <v>#VALUE!</v>
      </c>
      <c r="AA661" s="14" t="e">
        <f t="shared" ca="1" si="258"/>
        <v>#VALUE!</v>
      </c>
      <c r="AB661" s="14" t="e">
        <f t="shared" ca="1" si="259"/>
        <v>#VALUE!</v>
      </c>
      <c r="AC661" s="14" t="e">
        <f t="shared" ca="1" si="260"/>
        <v>#VALUE!</v>
      </c>
      <c r="AD661" s="8" t="e">
        <f t="shared" ca="1" si="261"/>
        <v>#VALUE!</v>
      </c>
      <c r="AE661" s="8" t="e">
        <f t="shared" ca="1" si="262"/>
        <v>#VALUE!</v>
      </c>
      <c r="AF661" s="8" t="e">
        <f t="shared" ca="1" si="263"/>
        <v>#VALUE!</v>
      </c>
    </row>
    <row r="662" spans="1:32" x14ac:dyDescent="0.3">
      <c r="A662" s="35">
        <f>IF(Замеры!B658=0, " ", Замеры!B658)</f>
        <v>655</v>
      </c>
      <c r="B662" s="49" t="str">
        <f>Замеры!G658</f>
        <v xml:space="preserve">Группа от QF </v>
      </c>
      <c r="C662" s="49" t="str">
        <f>IF(Замеры!J658=0, " ", Замеры!J658)</f>
        <v xml:space="preserve"> </v>
      </c>
      <c r="D662" s="49" t="str">
        <f>IF(O662=0, " ", CONCATENATE(Замеры!T658,Замеры!U658,Замеры!V658,Замеры!W658,Замеры!AB658))</f>
        <v xml:space="preserve"> </v>
      </c>
      <c r="E662" s="49" t="str">
        <f>IF(Замеры!L658=0, " ", Замеры!L658)</f>
        <v xml:space="preserve"> </v>
      </c>
      <c r="F662" s="49" t="e">
        <f t="shared" si="246"/>
        <v>#VALUE!</v>
      </c>
      <c r="G662" s="51" t="str">
        <f t="shared" si="247"/>
        <v>-</v>
      </c>
      <c r="H662" s="52" t="str">
        <f t="shared" si="248"/>
        <v>-</v>
      </c>
      <c r="I662" s="51" t="str">
        <f t="shared" si="249"/>
        <v>-</v>
      </c>
      <c r="J662" s="29" t="str">
        <f t="shared" si="250"/>
        <v>-</v>
      </c>
      <c r="K662" s="46" t="str">
        <f t="shared" si="251"/>
        <v>-</v>
      </c>
      <c r="L662" s="29" t="str">
        <f t="shared" si="252"/>
        <v>-</v>
      </c>
      <c r="M662" s="29" t="str">
        <f t="shared" si="253"/>
        <v xml:space="preserve"> </v>
      </c>
      <c r="N662" s="29" t="str">
        <f t="shared" ca="1" si="254"/>
        <v xml:space="preserve"> </v>
      </c>
      <c r="O662" s="8">
        <f>Замеры!R658</f>
        <v>0</v>
      </c>
      <c r="P662" s="8" t="b">
        <f t="shared" si="242"/>
        <v>1</v>
      </c>
      <c r="Q662" s="8" t="b">
        <f t="shared" si="243"/>
        <v>1</v>
      </c>
      <c r="R662" s="8" t="b">
        <f t="shared" si="244"/>
        <v>1</v>
      </c>
      <c r="S662" s="8" t="s">
        <v>72</v>
      </c>
      <c r="T662" s="8" t="e">
        <f t="shared" si="255"/>
        <v>#VALUE!</v>
      </c>
      <c r="U662" s="12" t="s">
        <v>72</v>
      </c>
      <c r="V662" s="8" t="e">
        <f t="shared" si="256"/>
        <v>#VALUE!</v>
      </c>
      <c r="X662" s="13" t="str">
        <f t="shared" si="245"/>
        <v xml:space="preserve"> </v>
      </c>
      <c r="Y662" s="8" t="e">
        <f t="shared" si="257"/>
        <v>#VALUE!</v>
      </c>
      <c r="AA662" s="14" t="e">
        <f t="shared" ca="1" si="258"/>
        <v>#VALUE!</v>
      </c>
      <c r="AB662" s="14" t="e">
        <f t="shared" ca="1" si="259"/>
        <v>#VALUE!</v>
      </c>
      <c r="AC662" s="14" t="e">
        <f t="shared" ca="1" si="260"/>
        <v>#VALUE!</v>
      </c>
      <c r="AD662" s="8" t="e">
        <f t="shared" ca="1" si="261"/>
        <v>#VALUE!</v>
      </c>
      <c r="AE662" s="8" t="e">
        <f t="shared" ca="1" si="262"/>
        <v>#VALUE!</v>
      </c>
      <c r="AF662" s="8" t="e">
        <f t="shared" ca="1" si="263"/>
        <v>#VALUE!</v>
      </c>
    </row>
    <row r="663" spans="1:32" x14ac:dyDescent="0.3">
      <c r="A663" s="35">
        <f>IF(Замеры!B659=0, " ", Замеры!B659)</f>
        <v>656</v>
      </c>
      <c r="B663" s="49" t="str">
        <f>Замеры!G659</f>
        <v xml:space="preserve">Группа от QF </v>
      </c>
      <c r="C663" s="49" t="str">
        <f>IF(Замеры!J659=0, " ", Замеры!J659)</f>
        <v xml:space="preserve"> </v>
      </c>
      <c r="D663" s="49" t="str">
        <f>IF(O663=0, " ", CONCATENATE(Замеры!T659,Замеры!U659,Замеры!V659,Замеры!W659,Замеры!AB659))</f>
        <v xml:space="preserve"> </v>
      </c>
      <c r="E663" s="49" t="str">
        <f>IF(Замеры!L659=0, " ", Замеры!L659)</f>
        <v xml:space="preserve"> </v>
      </c>
      <c r="F663" s="49" t="e">
        <f t="shared" si="246"/>
        <v>#VALUE!</v>
      </c>
      <c r="G663" s="51" t="str">
        <f t="shared" si="247"/>
        <v>-</v>
      </c>
      <c r="H663" s="52" t="str">
        <f t="shared" si="248"/>
        <v>-</v>
      </c>
      <c r="I663" s="51" t="str">
        <f t="shared" si="249"/>
        <v>-</v>
      </c>
      <c r="J663" s="29" t="str">
        <f t="shared" si="250"/>
        <v>-</v>
      </c>
      <c r="K663" s="46" t="str">
        <f t="shared" si="251"/>
        <v>-</v>
      </c>
      <c r="L663" s="29" t="str">
        <f t="shared" si="252"/>
        <v>-</v>
      </c>
      <c r="M663" s="29" t="str">
        <f t="shared" si="253"/>
        <v xml:space="preserve"> </v>
      </c>
      <c r="N663" s="29" t="str">
        <f t="shared" ca="1" si="254"/>
        <v xml:space="preserve"> </v>
      </c>
      <c r="O663" s="8">
        <f>Замеры!R659</f>
        <v>0</v>
      </c>
      <c r="P663" s="8" t="b">
        <f t="shared" si="242"/>
        <v>1</v>
      </c>
      <c r="Q663" s="8" t="b">
        <f t="shared" si="243"/>
        <v>1</v>
      </c>
      <c r="R663" s="8" t="b">
        <f t="shared" si="244"/>
        <v>1</v>
      </c>
      <c r="S663" s="8" t="s">
        <v>72</v>
      </c>
      <c r="T663" s="8" t="e">
        <f t="shared" si="255"/>
        <v>#VALUE!</v>
      </c>
      <c r="U663" s="12" t="s">
        <v>72</v>
      </c>
      <c r="V663" s="8" t="e">
        <f t="shared" si="256"/>
        <v>#VALUE!</v>
      </c>
      <c r="X663" s="13" t="str">
        <f t="shared" si="245"/>
        <v xml:space="preserve"> </v>
      </c>
      <c r="Y663" s="8" t="e">
        <f t="shared" si="257"/>
        <v>#VALUE!</v>
      </c>
      <c r="AA663" s="14" t="e">
        <f t="shared" ca="1" si="258"/>
        <v>#VALUE!</v>
      </c>
      <c r="AB663" s="14" t="e">
        <f t="shared" ca="1" si="259"/>
        <v>#VALUE!</v>
      </c>
      <c r="AC663" s="14" t="e">
        <f t="shared" ca="1" si="260"/>
        <v>#VALUE!</v>
      </c>
      <c r="AD663" s="8" t="e">
        <f t="shared" ca="1" si="261"/>
        <v>#VALUE!</v>
      </c>
      <c r="AE663" s="8" t="e">
        <f t="shared" ca="1" si="262"/>
        <v>#VALUE!</v>
      </c>
      <c r="AF663" s="8" t="e">
        <f t="shared" ca="1" si="263"/>
        <v>#VALUE!</v>
      </c>
    </row>
    <row r="664" spans="1:32" x14ac:dyDescent="0.3">
      <c r="A664" s="35">
        <f>IF(Замеры!B660=0, " ", Замеры!B660)</f>
        <v>657</v>
      </c>
      <c r="B664" s="49" t="str">
        <f>Замеры!G660</f>
        <v xml:space="preserve">Группа от QF </v>
      </c>
      <c r="C664" s="49" t="str">
        <f>IF(Замеры!J660=0, " ", Замеры!J660)</f>
        <v xml:space="preserve"> </v>
      </c>
      <c r="D664" s="49" t="str">
        <f>IF(O664=0, " ", CONCATENATE(Замеры!T660,Замеры!U660,Замеры!V660,Замеры!W660,Замеры!AB660))</f>
        <v xml:space="preserve"> </v>
      </c>
      <c r="E664" s="49" t="str">
        <f>IF(Замеры!L660=0, " ", Замеры!L660)</f>
        <v xml:space="preserve"> </v>
      </c>
      <c r="F664" s="49" t="e">
        <f t="shared" si="246"/>
        <v>#VALUE!</v>
      </c>
      <c r="G664" s="51" t="str">
        <f t="shared" si="247"/>
        <v>-</v>
      </c>
      <c r="H664" s="52" t="str">
        <f t="shared" si="248"/>
        <v>-</v>
      </c>
      <c r="I664" s="51" t="str">
        <f t="shared" si="249"/>
        <v>-</v>
      </c>
      <c r="J664" s="29" t="str">
        <f t="shared" si="250"/>
        <v>-</v>
      </c>
      <c r="K664" s="46" t="str">
        <f t="shared" si="251"/>
        <v>-</v>
      </c>
      <c r="L664" s="29" t="str">
        <f t="shared" si="252"/>
        <v>-</v>
      </c>
      <c r="M664" s="29" t="str">
        <f t="shared" si="253"/>
        <v xml:space="preserve"> </v>
      </c>
      <c r="N664" s="29" t="str">
        <f t="shared" ca="1" si="254"/>
        <v xml:space="preserve"> </v>
      </c>
      <c r="O664" s="8">
        <f>Замеры!R660</f>
        <v>0</v>
      </c>
      <c r="P664" s="8" t="b">
        <f t="shared" si="242"/>
        <v>1</v>
      </c>
      <c r="Q664" s="8" t="b">
        <f t="shared" si="243"/>
        <v>1</v>
      </c>
      <c r="R664" s="8" t="b">
        <f t="shared" si="244"/>
        <v>1</v>
      </c>
      <c r="S664" s="8" t="s">
        <v>72</v>
      </c>
      <c r="T664" s="8" t="e">
        <f t="shared" si="255"/>
        <v>#VALUE!</v>
      </c>
      <c r="U664" s="12" t="s">
        <v>72</v>
      </c>
      <c r="V664" s="8" t="e">
        <f t="shared" si="256"/>
        <v>#VALUE!</v>
      </c>
      <c r="X664" s="13" t="str">
        <f t="shared" si="245"/>
        <v xml:space="preserve"> </v>
      </c>
      <c r="Y664" s="8" t="e">
        <f t="shared" si="257"/>
        <v>#VALUE!</v>
      </c>
      <c r="AA664" s="14" t="e">
        <f t="shared" ca="1" si="258"/>
        <v>#VALUE!</v>
      </c>
      <c r="AB664" s="14" t="e">
        <f t="shared" ca="1" si="259"/>
        <v>#VALUE!</v>
      </c>
      <c r="AC664" s="14" t="e">
        <f t="shared" ca="1" si="260"/>
        <v>#VALUE!</v>
      </c>
      <c r="AD664" s="8" t="e">
        <f t="shared" ca="1" si="261"/>
        <v>#VALUE!</v>
      </c>
      <c r="AE664" s="8" t="e">
        <f t="shared" ca="1" si="262"/>
        <v>#VALUE!</v>
      </c>
      <c r="AF664" s="8" t="e">
        <f t="shared" ca="1" si="263"/>
        <v>#VALUE!</v>
      </c>
    </row>
    <row r="665" spans="1:32" x14ac:dyDescent="0.3">
      <c r="A665" s="35">
        <f>IF(Замеры!B661=0, " ", Замеры!B661)</f>
        <v>658</v>
      </c>
      <c r="B665" s="49" t="str">
        <f>Замеры!G661</f>
        <v xml:space="preserve">Группа от QF </v>
      </c>
      <c r="C665" s="49" t="str">
        <f>IF(Замеры!J661=0, " ", Замеры!J661)</f>
        <v xml:space="preserve"> </v>
      </c>
      <c r="D665" s="49" t="str">
        <f>IF(O665=0, " ", CONCATENATE(Замеры!T661,Замеры!U661,Замеры!V661,Замеры!W661,Замеры!AB661))</f>
        <v xml:space="preserve"> </v>
      </c>
      <c r="E665" s="49" t="str">
        <f>IF(Замеры!L661=0, " ", Замеры!L661)</f>
        <v xml:space="preserve"> </v>
      </c>
      <c r="F665" s="49" t="e">
        <f t="shared" si="246"/>
        <v>#VALUE!</v>
      </c>
      <c r="G665" s="51" t="str">
        <f t="shared" si="247"/>
        <v>-</v>
      </c>
      <c r="H665" s="52" t="str">
        <f t="shared" si="248"/>
        <v>-</v>
      </c>
      <c r="I665" s="51" t="str">
        <f t="shared" si="249"/>
        <v>-</v>
      </c>
      <c r="J665" s="29" t="str">
        <f t="shared" si="250"/>
        <v>-</v>
      </c>
      <c r="K665" s="46" t="str">
        <f t="shared" si="251"/>
        <v>-</v>
      </c>
      <c r="L665" s="29" t="str">
        <f t="shared" si="252"/>
        <v>-</v>
      </c>
      <c r="M665" s="29" t="str">
        <f t="shared" si="253"/>
        <v xml:space="preserve"> </v>
      </c>
      <c r="N665" s="29" t="str">
        <f t="shared" ca="1" si="254"/>
        <v xml:space="preserve"> </v>
      </c>
      <c r="O665" s="8">
        <f>Замеры!R661</f>
        <v>0</v>
      </c>
      <c r="P665" s="8" t="b">
        <f t="shared" si="242"/>
        <v>1</v>
      </c>
      <c r="Q665" s="8" t="b">
        <f t="shared" si="243"/>
        <v>1</v>
      </c>
      <c r="R665" s="8" t="b">
        <f t="shared" si="244"/>
        <v>1</v>
      </c>
      <c r="S665" s="8" t="s">
        <v>72</v>
      </c>
      <c r="T665" s="8" t="e">
        <f t="shared" si="255"/>
        <v>#VALUE!</v>
      </c>
      <c r="U665" s="12" t="s">
        <v>72</v>
      </c>
      <c r="V665" s="8" t="e">
        <f t="shared" si="256"/>
        <v>#VALUE!</v>
      </c>
      <c r="X665" s="13" t="str">
        <f t="shared" si="245"/>
        <v xml:space="preserve"> </v>
      </c>
      <c r="Y665" s="8" t="e">
        <f t="shared" si="257"/>
        <v>#VALUE!</v>
      </c>
      <c r="AA665" s="14" t="e">
        <f t="shared" ca="1" si="258"/>
        <v>#VALUE!</v>
      </c>
      <c r="AB665" s="14" t="e">
        <f t="shared" ca="1" si="259"/>
        <v>#VALUE!</v>
      </c>
      <c r="AC665" s="14" t="e">
        <f t="shared" ca="1" si="260"/>
        <v>#VALUE!</v>
      </c>
      <c r="AD665" s="8" t="e">
        <f t="shared" ca="1" si="261"/>
        <v>#VALUE!</v>
      </c>
      <c r="AE665" s="8" t="e">
        <f t="shared" ca="1" si="262"/>
        <v>#VALUE!</v>
      </c>
      <c r="AF665" s="8" t="e">
        <f t="shared" ca="1" si="263"/>
        <v>#VALUE!</v>
      </c>
    </row>
    <row r="666" spans="1:32" x14ac:dyDescent="0.3">
      <c r="A666" s="35">
        <f>IF(Замеры!B662=0, " ", Замеры!B662)</f>
        <v>659</v>
      </c>
      <c r="B666" s="49" t="str">
        <f>Замеры!G662</f>
        <v xml:space="preserve">Группа от QF </v>
      </c>
      <c r="C666" s="49" t="str">
        <f>IF(Замеры!J662=0, " ", Замеры!J662)</f>
        <v xml:space="preserve"> </v>
      </c>
      <c r="D666" s="49" t="str">
        <f>IF(O666=0, " ", CONCATENATE(Замеры!T662,Замеры!U662,Замеры!V662,Замеры!W662,Замеры!AB662))</f>
        <v xml:space="preserve"> </v>
      </c>
      <c r="E666" s="49" t="str">
        <f>IF(Замеры!L662=0, " ", Замеры!L662)</f>
        <v xml:space="preserve"> </v>
      </c>
      <c r="F666" s="49" t="e">
        <f t="shared" si="246"/>
        <v>#VALUE!</v>
      </c>
      <c r="G666" s="51" t="str">
        <f t="shared" si="247"/>
        <v>-</v>
      </c>
      <c r="H666" s="52" t="str">
        <f t="shared" si="248"/>
        <v>-</v>
      </c>
      <c r="I666" s="51" t="str">
        <f t="shared" si="249"/>
        <v>-</v>
      </c>
      <c r="J666" s="29" t="str">
        <f t="shared" si="250"/>
        <v>-</v>
      </c>
      <c r="K666" s="46" t="str">
        <f t="shared" si="251"/>
        <v>-</v>
      </c>
      <c r="L666" s="29" t="str">
        <f t="shared" si="252"/>
        <v>-</v>
      </c>
      <c r="M666" s="29" t="str">
        <f t="shared" si="253"/>
        <v xml:space="preserve"> </v>
      </c>
      <c r="N666" s="29" t="str">
        <f t="shared" ca="1" si="254"/>
        <v xml:space="preserve"> </v>
      </c>
      <c r="O666" s="8">
        <f>Замеры!R662</f>
        <v>0</v>
      </c>
      <c r="P666" s="8" t="b">
        <f t="shared" si="242"/>
        <v>1</v>
      </c>
      <c r="Q666" s="8" t="b">
        <f t="shared" si="243"/>
        <v>1</v>
      </c>
      <c r="R666" s="8" t="b">
        <f t="shared" si="244"/>
        <v>1</v>
      </c>
      <c r="S666" s="8" t="s">
        <v>72</v>
      </c>
      <c r="T666" s="8" t="e">
        <f t="shared" si="255"/>
        <v>#VALUE!</v>
      </c>
      <c r="U666" s="12" t="s">
        <v>72</v>
      </c>
      <c r="V666" s="8" t="e">
        <f t="shared" si="256"/>
        <v>#VALUE!</v>
      </c>
      <c r="X666" s="13" t="str">
        <f t="shared" si="245"/>
        <v xml:space="preserve"> </v>
      </c>
      <c r="Y666" s="8" t="e">
        <f t="shared" si="257"/>
        <v>#VALUE!</v>
      </c>
      <c r="AA666" s="14" t="e">
        <f t="shared" ca="1" si="258"/>
        <v>#VALUE!</v>
      </c>
      <c r="AB666" s="14" t="e">
        <f t="shared" ca="1" si="259"/>
        <v>#VALUE!</v>
      </c>
      <c r="AC666" s="14" t="e">
        <f t="shared" ca="1" si="260"/>
        <v>#VALUE!</v>
      </c>
      <c r="AD666" s="8" t="e">
        <f t="shared" ca="1" si="261"/>
        <v>#VALUE!</v>
      </c>
      <c r="AE666" s="8" t="e">
        <f t="shared" ca="1" si="262"/>
        <v>#VALUE!</v>
      </c>
      <c r="AF666" s="8" t="e">
        <f t="shared" ca="1" si="263"/>
        <v>#VALUE!</v>
      </c>
    </row>
    <row r="667" spans="1:32" x14ac:dyDescent="0.3">
      <c r="A667" s="35">
        <f>IF(Замеры!B663=0, " ", Замеры!B663)</f>
        <v>660</v>
      </c>
      <c r="B667" s="49" t="str">
        <f>Замеры!G663</f>
        <v xml:space="preserve">Группа от QF </v>
      </c>
      <c r="C667" s="49" t="str">
        <f>IF(Замеры!J663=0, " ", Замеры!J663)</f>
        <v xml:space="preserve"> </v>
      </c>
      <c r="D667" s="49" t="str">
        <f>IF(O667=0, " ", CONCATENATE(Замеры!T663,Замеры!U663,Замеры!V663,Замеры!W663,Замеры!AB663))</f>
        <v xml:space="preserve"> </v>
      </c>
      <c r="E667" s="49" t="str">
        <f>IF(Замеры!L663=0, " ", Замеры!L663)</f>
        <v xml:space="preserve"> </v>
      </c>
      <c r="F667" s="49" t="e">
        <f t="shared" si="246"/>
        <v>#VALUE!</v>
      </c>
      <c r="G667" s="51" t="str">
        <f t="shared" si="247"/>
        <v>-</v>
      </c>
      <c r="H667" s="52" t="str">
        <f t="shared" si="248"/>
        <v>-</v>
      </c>
      <c r="I667" s="51" t="str">
        <f t="shared" si="249"/>
        <v>-</v>
      </c>
      <c r="J667" s="29" t="str">
        <f t="shared" si="250"/>
        <v>-</v>
      </c>
      <c r="K667" s="46" t="str">
        <f t="shared" si="251"/>
        <v>-</v>
      </c>
      <c r="L667" s="29" t="str">
        <f t="shared" si="252"/>
        <v>-</v>
      </c>
      <c r="M667" s="29" t="str">
        <f t="shared" si="253"/>
        <v xml:space="preserve"> </v>
      </c>
      <c r="N667" s="29" t="str">
        <f t="shared" ca="1" si="254"/>
        <v xml:space="preserve"> </v>
      </c>
      <c r="O667" s="8">
        <f>Замеры!R663</f>
        <v>0</v>
      </c>
      <c r="P667" s="8" t="b">
        <f t="shared" si="242"/>
        <v>1</v>
      </c>
      <c r="Q667" s="8" t="b">
        <f t="shared" si="243"/>
        <v>1</v>
      </c>
      <c r="R667" s="8" t="b">
        <f t="shared" si="244"/>
        <v>1</v>
      </c>
      <c r="S667" s="8" t="s">
        <v>72</v>
      </c>
      <c r="T667" s="8" t="e">
        <f t="shared" si="255"/>
        <v>#VALUE!</v>
      </c>
      <c r="U667" s="12" t="s">
        <v>72</v>
      </c>
      <c r="V667" s="8" t="e">
        <f t="shared" si="256"/>
        <v>#VALUE!</v>
      </c>
      <c r="X667" s="13" t="str">
        <f t="shared" si="245"/>
        <v xml:space="preserve"> </v>
      </c>
      <c r="Y667" s="8" t="e">
        <f t="shared" si="257"/>
        <v>#VALUE!</v>
      </c>
      <c r="AA667" s="14" t="e">
        <f t="shared" ca="1" si="258"/>
        <v>#VALUE!</v>
      </c>
      <c r="AB667" s="14" t="e">
        <f t="shared" ca="1" si="259"/>
        <v>#VALUE!</v>
      </c>
      <c r="AC667" s="14" t="e">
        <f t="shared" ca="1" si="260"/>
        <v>#VALUE!</v>
      </c>
      <c r="AD667" s="8" t="e">
        <f t="shared" ca="1" si="261"/>
        <v>#VALUE!</v>
      </c>
      <c r="AE667" s="8" t="e">
        <f t="shared" ca="1" si="262"/>
        <v>#VALUE!</v>
      </c>
      <c r="AF667" s="8" t="e">
        <f t="shared" ca="1" si="263"/>
        <v>#VALUE!</v>
      </c>
    </row>
    <row r="668" spans="1:32" x14ac:dyDescent="0.3">
      <c r="A668" s="35">
        <f>IF(Замеры!B664=0, " ", Замеры!B664)</f>
        <v>661</v>
      </c>
      <c r="B668" s="49" t="str">
        <f>Замеры!G664</f>
        <v xml:space="preserve">Группа от QF </v>
      </c>
      <c r="C668" s="49" t="str">
        <f>IF(Замеры!J664=0, " ", Замеры!J664)</f>
        <v xml:space="preserve"> </v>
      </c>
      <c r="D668" s="49" t="str">
        <f>IF(O668=0, " ", CONCATENATE(Замеры!T664,Замеры!U664,Замеры!V664,Замеры!W664,Замеры!AB664))</f>
        <v xml:space="preserve"> </v>
      </c>
      <c r="E668" s="49" t="str">
        <f>IF(Замеры!L664=0, " ", Замеры!L664)</f>
        <v xml:space="preserve"> </v>
      </c>
      <c r="F668" s="49" t="e">
        <f t="shared" si="246"/>
        <v>#VALUE!</v>
      </c>
      <c r="G668" s="51" t="str">
        <f t="shared" si="247"/>
        <v>-</v>
      </c>
      <c r="H668" s="52" t="str">
        <f t="shared" si="248"/>
        <v>-</v>
      </c>
      <c r="I668" s="51" t="str">
        <f t="shared" si="249"/>
        <v>-</v>
      </c>
      <c r="J668" s="29" t="str">
        <f t="shared" si="250"/>
        <v>-</v>
      </c>
      <c r="K668" s="46" t="str">
        <f t="shared" si="251"/>
        <v>-</v>
      </c>
      <c r="L668" s="29" t="str">
        <f t="shared" si="252"/>
        <v>-</v>
      </c>
      <c r="M668" s="29" t="str">
        <f t="shared" si="253"/>
        <v xml:space="preserve"> </v>
      </c>
      <c r="N668" s="29" t="str">
        <f t="shared" ca="1" si="254"/>
        <v xml:space="preserve"> </v>
      </c>
      <c r="O668" s="8">
        <f>Замеры!R664</f>
        <v>0</v>
      </c>
      <c r="P668" s="8" t="b">
        <f t="shared" si="242"/>
        <v>1</v>
      </c>
      <c r="Q668" s="8" t="b">
        <f t="shared" si="243"/>
        <v>1</v>
      </c>
      <c r="R668" s="8" t="b">
        <f t="shared" si="244"/>
        <v>1</v>
      </c>
      <c r="S668" s="8" t="s">
        <v>72</v>
      </c>
      <c r="T668" s="8" t="e">
        <f t="shared" si="255"/>
        <v>#VALUE!</v>
      </c>
      <c r="U668" s="12" t="s">
        <v>72</v>
      </c>
      <c r="V668" s="8" t="e">
        <f t="shared" si="256"/>
        <v>#VALUE!</v>
      </c>
      <c r="X668" s="13" t="str">
        <f t="shared" si="245"/>
        <v xml:space="preserve"> </v>
      </c>
      <c r="Y668" s="8" t="e">
        <f t="shared" si="257"/>
        <v>#VALUE!</v>
      </c>
      <c r="AA668" s="14" t="e">
        <f t="shared" ca="1" si="258"/>
        <v>#VALUE!</v>
      </c>
      <c r="AB668" s="14" t="e">
        <f t="shared" ca="1" si="259"/>
        <v>#VALUE!</v>
      </c>
      <c r="AC668" s="14" t="e">
        <f t="shared" ca="1" si="260"/>
        <v>#VALUE!</v>
      </c>
      <c r="AD668" s="8" t="e">
        <f t="shared" ca="1" si="261"/>
        <v>#VALUE!</v>
      </c>
      <c r="AE668" s="8" t="e">
        <f t="shared" ca="1" si="262"/>
        <v>#VALUE!</v>
      </c>
      <c r="AF668" s="8" t="e">
        <f t="shared" ca="1" si="263"/>
        <v>#VALUE!</v>
      </c>
    </row>
    <row r="669" spans="1:32" x14ac:dyDescent="0.3">
      <c r="A669" s="35">
        <f>IF(Замеры!B665=0, " ", Замеры!B665)</f>
        <v>662</v>
      </c>
      <c r="B669" s="49" t="str">
        <f>Замеры!G665</f>
        <v xml:space="preserve">Группа от QF </v>
      </c>
      <c r="C669" s="49" t="str">
        <f>IF(Замеры!J665=0, " ", Замеры!J665)</f>
        <v xml:space="preserve"> </v>
      </c>
      <c r="D669" s="49" t="str">
        <f>IF(O669=0, " ", CONCATENATE(Замеры!T665,Замеры!U665,Замеры!V665,Замеры!W665,Замеры!AB665))</f>
        <v xml:space="preserve"> </v>
      </c>
      <c r="E669" s="49" t="str">
        <f>IF(Замеры!L665=0, " ", Замеры!L665)</f>
        <v xml:space="preserve"> </v>
      </c>
      <c r="F669" s="49" t="e">
        <f t="shared" si="246"/>
        <v>#VALUE!</v>
      </c>
      <c r="G669" s="51" t="str">
        <f t="shared" si="247"/>
        <v>-</v>
      </c>
      <c r="H669" s="52" t="str">
        <f t="shared" si="248"/>
        <v>-</v>
      </c>
      <c r="I669" s="51" t="str">
        <f t="shared" si="249"/>
        <v>-</v>
      </c>
      <c r="J669" s="29" t="str">
        <f t="shared" si="250"/>
        <v>-</v>
      </c>
      <c r="K669" s="46" t="str">
        <f t="shared" si="251"/>
        <v>-</v>
      </c>
      <c r="L669" s="29" t="str">
        <f t="shared" si="252"/>
        <v>-</v>
      </c>
      <c r="M669" s="29" t="str">
        <f t="shared" si="253"/>
        <v xml:space="preserve"> </v>
      </c>
      <c r="N669" s="29" t="str">
        <f t="shared" ca="1" si="254"/>
        <v xml:space="preserve"> </v>
      </c>
      <c r="O669" s="8">
        <f>Замеры!R665</f>
        <v>0</v>
      </c>
      <c r="P669" s="8" t="b">
        <f t="shared" si="242"/>
        <v>1</v>
      </c>
      <c r="Q669" s="8" t="b">
        <f t="shared" si="243"/>
        <v>1</v>
      </c>
      <c r="R669" s="8" t="b">
        <f t="shared" si="244"/>
        <v>1</v>
      </c>
      <c r="S669" s="8" t="s">
        <v>72</v>
      </c>
      <c r="T669" s="8" t="e">
        <f t="shared" si="255"/>
        <v>#VALUE!</v>
      </c>
      <c r="U669" s="12" t="s">
        <v>72</v>
      </c>
      <c r="V669" s="8" t="e">
        <f t="shared" si="256"/>
        <v>#VALUE!</v>
      </c>
      <c r="X669" s="13" t="str">
        <f t="shared" si="245"/>
        <v xml:space="preserve"> </v>
      </c>
      <c r="Y669" s="8" t="e">
        <f t="shared" si="257"/>
        <v>#VALUE!</v>
      </c>
      <c r="AA669" s="14" t="e">
        <f t="shared" ca="1" si="258"/>
        <v>#VALUE!</v>
      </c>
      <c r="AB669" s="14" t="e">
        <f t="shared" ca="1" si="259"/>
        <v>#VALUE!</v>
      </c>
      <c r="AC669" s="14" t="e">
        <f t="shared" ca="1" si="260"/>
        <v>#VALUE!</v>
      </c>
      <c r="AD669" s="8" t="e">
        <f t="shared" ca="1" si="261"/>
        <v>#VALUE!</v>
      </c>
      <c r="AE669" s="8" t="e">
        <f t="shared" ca="1" si="262"/>
        <v>#VALUE!</v>
      </c>
      <c r="AF669" s="8" t="e">
        <f t="shared" ca="1" si="263"/>
        <v>#VALUE!</v>
      </c>
    </row>
    <row r="670" spans="1:32" x14ac:dyDescent="0.3">
      <c r="A670" s="35">
        <f>IF(Замеры!B666=0, " ", Замеры!B666)</f>
        <v>663</v>
      </c>
      <c r="B670" s="49" t="str">
        <f>Замеры!G666</f>
        <v xml:space="preserve">Группа от QF </v>
      </c>
      <c r="C670" s="49" t="str">
        <f>IF(Замеры!J666=0, " ", Замеры!J666)</f>
        <v xml:space="preserve"> </v>
      </c>
      <c r="D670" s="49" t="str">
        <f>IF(O670=0, " ", CONCATENATE(Замеры!T666,Замеры!U666,Замеры!V666,Замеры!W666,Замеры!AB666))</f>
        <v xml:space="preserve"> </v>
      </c>
      <c r="E670" s="49" t="str">
        <f>IF(Замеры!L666=0, " ", Замеры!L666)</f>
        <v xml:space="preserve"> </v>
      </c>
      <c r="F670" s="49" t="e">
        <f t="shared" si="246"/>
        <v>#VALUE!</v>
      </c>
      <c r="G670" s="51" t="str">
        <f t="shared" si="247"/>
        <v>-</v>
      </c>
      <c r="H670" s="52" t="str">
        <f t="shared" si="248"/>
        <v>-</v>
      </c>
      <c r="I670" s="51" t="str">
        <f t="shared" si="249"/>
        <v>-</v>
      </c>
      <c r="J670" s="29" t="str">
        <f t="shared" si="250"/>
        <v>-</v>
      </c>
      <c r="K670" s="46" t="str">
        <f t="shared" si="251"/>
        <v>-</v>
      </c>
      <c r="L670" s="29" t="str">
        <f t="shared" si="252"/>
        <v>-</v>
      </c>
      <c r="M670" s="29" t="str">
        <f t="shared" si="253"/>
        <v xml:space="preserve"> </v>
      </c>
      <c r="N670" s="29" t="str">
        <f t="shared" ca="1" si="254"/>
        <v xml:space="preserve"> </v>
      </c>
      <c r="O670" s="8">
        <f>Замеры!R666</f>
        <v>0</v>
      </c>
      <c r="P670" s="8" t="b">
        <f t="shared" si="242"/>
        <v>1</v>
      </c>
      <c r="Q670" s="8" t="b">
        <f t="shared" si="243"/>
        <v>1</v>
      </c>
      <c r="R670" s="8" t="b">
        <f t="shared" si="244"/>
        <v>1</v>
      </c>
      <c r="S670" s="8" t="s">
        <v>72</v>
      </c>
      <c r="T670" s="8" t="e">
        <f t="shared" si="255"/>
        <v>#VALUE!</v>
      </c>
      <c r="U670" s="12" t="s">
        <v>72</v>
      </c>
      <c r="V670" s="8" t="e">
        <f t="shared" si="256"/>
        <v>#VALUE!</v>
      </c>
      <c r="X670" s="13" t="str">
        <f t="shared" si="245"/>
        <v xml:space="preserve"> </v>
      </c>
      <c r="Y670" s="8" t="e">
        <f t="shared" si="257"/>
        <v>#VALUE!</v>
      </c>
      <c r="AA670" s="14" t="e">
        <f t="shared" ca="1" si="258"/>
        <v>#VALUE!</v>
      </c>
      <c r="AB670" s="14" t="e">
        <f t="shared" ca="1" si="259"/>
        <v>#VALUE!</v>
      </c>
      <c r="AC670" s="14" t="e">
        <f t="shared" ca="1" si="260"/>
        <v>#VALUE!</v>
      </c>
      <c r="AD670" s="8" t="e">
        <f t="shared" ca="1" si="261"/>
        <v>#VALUE!</v>
      </c>
      <c r="AE670" s="8" t="e">
        <f t="shared" ca="1" si="262"/>
        <v>#VALUE!</v>
      </c>
      <c r="AF670" s="8" t="e">
        <f t="shared" ca="1" si="263"/>
        <v>#VALUE!</v>
      </c>
    </row>
    <row r="671" spans="1:32" x14ac:dyDescent="0.3">
      <c r="A671" s="35">
        <f>IF(Замеры!B667=0, " ", Замеры!B667)</f>
        <v>664</v>
      </c>
      <c r="B671" s="49" t="str">
        <f>Замеры!G667</f>
        <v xml:space="preserve">Группа от QF </v>
      </c>
      <c r="C671" s="49" t="str">
        <f>IF(Замеры!J667=0, " ", Замеры!J667)</f>
        <v xml:space="preserve"> </v>
      </c>
      <c r="D671" s="49" t="str">
        <f>IF(O671=0, " ", CONCATENATE(Замеры!T667,Замеры!U667,Замеры!V667,Замеры!W667,Замеры!AB667))</f>
        <v xml:space="preserve"> </v>
      </c>
      <c r="E671" s="49" t="str">
        <f>IF(Замеры!L667=0, " ", Замеры!L667)</f>
        <v xml:space="preserve"> </v>
      </c>
      <c r="F671" s="49" t="e">
        <f t="shared" si="246"/>
        <v>#VALUE!</v>
      </c>
      <c r="G671" s="51" t="str">
        <f t="shared" si="247"/>
        <v>-</v>
      </c>
      <c r="H671" s="52" t="str">
        <f t="shared" si="248"/>
        <v>-</v>
      </c>
      <c r="I671" s="51" t="str">
        <f t="shared" si="249"/>
        <v>-</v>
      </c>
      <c r="J671" s="29" t="str">
        <f t="shared" si="250"/>
        <v>-</v>
      </c>
      <c r="K671" s="46" t="str">
        <f t="shared" si="251"/>
        <v>-</v>
      </c>
      <c r="L671" s="29" t="str">
        <f t="shared" si="252"/>
        <v>-</v>
      </c>
      <c r="M671" s="29" t="str">
        <f t="shared" si="253"/>
        <v xml:space="preserve"> </v>
      </c>
      <c r="N671" s="29" t="str">
        <f t="shared" ca="1" si="254"/>
        <v xml:space="preserve"> </v>
      </c>
      <c r="O671" s="8">
        <f>Замеры!R667</f>
        <v>0</v>
      </c>
      <c r="P671" s="8" t="b">
        <f t="shared" si="242"/>
        <v>1</v>
      </c>
      <c r="Q671" s="8" t="b">
        <f t="shared" si="243"/>
        <v>1</v>
      </c>
      <c r="R671" s="8" t="b">
        <f t="shared" si="244"/>
        <v>1</v>
      </c>
      <c r="S671" s="8" t="s">
        <v>72</v>
      </c>
      <c r="T671" s="8" t="e">
        <f t="shared" si="255"/>
        <v>#VALUE!</v>
      </c>
      <c r="U671" s="12" t="s">
        <v>72</v>
      </c>
      <c r="V671" s="8" t="e">
        <f t="shared" si="256"/>
        <v>#VALUE!</v>
      </c>
      <c r="X671" s="13" t="str">
        <f t="shared" si="245"/>
        <v xml:space="preserve"> </v>
      </c>
      <c r="Y671" s="8" t="e">
        <f t="shared" si="257"/>
        <v>#VALUE!</v>
      </c>
      <c r="AA671" s="14" t="e">
        <f t="shared" ca="1" si="258"/>
        <v>#VALUE!</v>
      </c>
      <c r="AB671" s="14" t="e">
        <f t="shared" ca="1" si="259"/>
        <v>#VALUE!</v>
      </c>
      <c r="AC671" s="14" t="e">
        <f t="shared" ca="1" si="260"/>
        <v>#VALUE!</v>
      </c>
      <c r="AD671" s="8" t="e">
        <f t="shared" ca="1" si="261"/>
        <v>#VALUE!</v>
      </c>
      <c r="AE671" s="8" t="e">
        <f t="shared" ca="1" si="262"/>
        <v>#VALUE!</v>
      </c>
      <c r="AF671" s="8" t="e">
        <f t="shared" ca="1" si="263"/>
        <v>#VALUE!</v>
      </c>
    </row>
    <row r="672" spans="1:32" x14ac:dyDescent="0.3">
      <c r="A672" s="35">
        <f>IF(Замеры!B668=0, " ", Замеры!B668)</f>
        <v>665</v>
      </c>
      <c r="B672" s="49" t="str">
        <f>Замеры!G668</f>
        <v xml:space="preserve">Группа от QF </v>
      </c>
      <c r="C672" s="49" t="str">
        <f>IF(Замеры!J668=0, " ", Замеры!J668)</f>
        <v xml:space="preserve"> </v>
      </c>
      <c r="D672" s="49" t="str">
        <f>IF(O672=0, " ", CONCATENATE(Замеры!T668,Замеры!U668,Замеры!V668,Замеры!W668,Замеры!AB668))</f>
        <v xml:space="preserve"> </v>
      </c>
      <c r="E672" s="49" t="str">
        <f>IF(Замеры!L668=0, " ", Замеры!L668)</f>
        <v xml:space="preserve"> </v>
      </c>
      <c r="F672" s="49" t="e">
        <f t="shared" si="246"/>
        <v>#VALUE!</v>
      </c>
      <c r="G672" s="51" t="str">
        <f t="shared" si="247"/>
        <v>-</v>
      </c>
      <c r="H672" s="52" t="str">
        <f t="shared" si="248"/>
        <v>-</v>
      </c>
      <c r="I672" s="51" t="str">
        <f t="shared" si="249"/>
        <v>-</v>
      </c>
      <c r="J672" s="29" t="str">
        <f t="shared" si="250"/>
        <v>-</v>
      </c>
      <c r="K672" s="46" t="str">
        <f t="shared" si="251"/>
        <v>-</v>
      </c>
      <c r="L672" s="29" t="str">
        <f t="shared" si="252"/>
        <v>-</v>
      </c>
      <c r="M672" s="29" t="str">
        <f t="shared" si="253"/>
        <v xml:space="preserve"> </v>
      </c>
      <c r="N672" s="29" t="str">
        <f t="shared" ca="1" si="254"/>
        <v xml:space="preserve"> </v>
      </c>
      <c r="O672" s="8">
        <f>Замеры!R668</f>
        <v>0</v>
      </c>
      <c r="P672" s="8" t="b">
        <f t="shared" si="242"/>
        <v>1</v>
      </c>
      <c r="Q672" s="8" t="b">
        <f t="shared" si="243"/>
        <v>1</v>
      </c>
      <c r="R672" s="8" t="b">
        <f t="shared" si="244"/>
        <v>1</v>
      </c>
      <c r="S672" s="8" t="s">
        <v>72</v>
      </c>
      <c r="T672" s="8" t="e">
        <f t="shared" si="255"/>
        <v>#VALUE!</v>
      </c>
      <c r="U672" s="12" t="s">
        <v>72</v>
      </c>
      <c r="V672" s="8" t="e">
        <f t="shared" si="256"/>
        <v>#VALUE!</v>
      </c>
      <c r="X672" s="13" t="str">
        <f t="shared" si="245"/>
        <v xml:space="preserve"> </v>
      </c>
      <c r="Y672" s="8" t="e">
        <f t="shared" si="257"/>
        <v>#VALUE!</v>
      </c>
      <c r="AA672" s="14" t="e">
        <f t="shared" ca="1" si="258"/>
        <v>#VALUE!</v>
      </c>
      <c r="AB672" s="14" t="e">
        <f t="shared" ca="1" si="259"/>
        <v>#VALUE!</v>
      </c>
      <c r="AC672" s="14" t="e">
        <f t="shared" ca="1" si="260"/>
        <v>#VALUE!</v>
      </c>
      <c r="AD672" s="8" t="e">
        <f t="shared" ca="1" si="261"/>
        <v>#VALUE!</v>
      </c>
      <c r="AE672" s="8" t="e">
        <f t="shared" ca="1" si="262"/>
        <v>#VALUE!</v>
      </c>
      <c r="AF672" s="8" t="e">
        <f t="shared" ca="1" si="263"/>
        <v>#VALUE!</v>
      </c>
    </row>
    <row r="673" spans="1:32" x14ac:dyDescent="0.3">
      <c r="A673" s="35">
        <f>IF(Замеры!B669=0, " ", Замеры!B669)</f>
        <v>666</v>
      </c>
      <c r="B673" s="49" t="str">
        <f>Замеры!G669</f>
        <v xml:space="preserve">Группа от QF </v>
      </c>
      <c r="C673" s="49" t="str">
        <f>IF(Замеры!J669=0, " ", Замеры!J669)</f>
        <v xml:space="preserve"> </v>
      </c>
      <c r="D673" s="49" t="str">
        <f>IF(O673=0, " ", CONCATENATE(Замеры!T669,Замеры!U669,Замеры!V669,Замеры!W669,Замеры!AB669))</f>
        <v xml:space="preserve"> </v>
      </c>
      <c r="E673" s="49" t="str">
        <f>IF(Замеры!L669=0, " ", Замеры!L669)</f>
        <v xml:space="preserve"> </v>
      </c>
      <c r="F673" s="49" t="e">
        <f t="shared" si="246"/>
        <v>#VALUE!</v>
      </c>
      <c r="G673" s="51" t="str">
        <f t="shared" si="247"/>
        <v>-</v>
      </c>
      <c r="H673" s="52" t="str">
        <f t="shared" si="248"/>
        <v>-</v>
      </c>
      <c r="I673" s="51" t="str">
        <f t="shared" si="249"/>
        <v>-</v>
      </c>
      <c r="J673" s="29" t="str">
        <f t="shared" si="250"/>
        <v>-</v>
      </c>
      <c r="K673" s="46" t="str">
        <f t="shared" si="251"/>
        <v>-</v>
      </c>
      <c r="L673" s="29" t="str">
        <f t="shared" si="252"/>
        <v>-</v>
      </c>
      <c r="M673" s="29" t="str">
        <f t="shared" si="253"/>
        <v xml:space="preserve"> </v>
      </c>
      <c r="N673" s="29" t="str">
        <f t="shared" ca="1" si="254"/>
        <v xml:space="preserve"> </v>
      </c>
      <c r="O673" s="8">
        <f>Замеры!R669</f>
        <v>0</v>
      </c>
      <c r="P673" s="8" t="b">
        <f t="shared" si="242"/>
        <v>1</v>
      </c>
      <c r="Q673" s="8" t="b">
        <f t="shared" si="243"/>
        <v>1</v>
      </c>
      <c r="R673" s="8" t="b">
        <f t="shared" si="244"/>
        <v>1</v>
      </c>
      <c r="S673" s="8" t="s">
        <v>72</v>
      </c>
      <c r="T673" s="8" t="e">
        <f t="shared" si="255"/>
        <v>#VALUE!</v>
      </c>
      <c r="U673" s="12" t="s">
        <v>72</v>
      </c>
      <c r="V673" s="8" t="e">
        <f t="shared" si="256"/>
        <v>#VALUE!</v>
      </c>
      <c r="X673" s="13" t="str">
        <f t="shared" si="245"/>
        <v xml:space="preserve"> </v>
      </c>
      <c r="Y673" s="8" t="e">
        <f t="shared" si="257"/>
        <v>#VALUE!</v>
      </c>
      <c r="AA673" s="14" t="e">
        <f t="shared" ca="1" si="258"/>
        <v>#VALUE!</v>
      </c>
      <c r="AB673" s="14" t="e">
        <f t="shared" ca="1" si="259"/>
        <v>#VALUE!</v>
      </c>
      <c r="AC673" s="14" t="e">
        <f t="shared" ca="1" si="260"/>
        <v>#VALUE!</v>
      </c>
      <c r="AD673" s="8" t="e">
        <f t="shared" ca="1" si="261"/>
        <v>#VALUE!</v>
      </c>
      <c r="AE673" s="8" t="e">
        <f t="shared" ca="1" si="262"/>
        <v>#VALUE!</v>
      </c>
      <c r="AF673" s="8" t="e">
        <f t="shared" ca="1" si="263"/>
        <v>#VALUE!</v>
      </c>
    </row>
    <row r="674" spans="1:32" x14ac:dyDescent="0.3">
      <c r="A674" s="35">
        <f>IF(Замеры!B670=0, " ", Замеры!B670)</f>
        <v>667</v>
      </c>
      <c r="B674" s="49" t="str">
        <f>Замеры!G670</f>
        <v xml:space="preserve">Группа от QF </v>
      </c>
      <c r="C674" s="49" t="str">
        <f>IF(Замеры!J670=0, " ", Замеры!J670)</f>
        <v xml:space="preserve"> </v>
      </c>
      <c r="D674" s="49" t="str">
        <f>IF(O674=0, " ", CONCATENATE(Замеры!T670,Замеры!U670,Замеры!V670,Замеры!W670,Замеры!AB670))</f>
        <v xml:space="preserve"> </v>
      </c>
      <c r="E674" s="49" t="str">
        <f>IF(Замеры!L670=0, " ", Замеры!L670)</f>
        <v xml:space="preserve"> </v>
      </c>
      <c r="F674" s="49" t="e">
        <f t="shared" si="246"/>
        <v>#VALUE!</v>
      </c>
      <c r="G674" s="51" t="str">
        <f t="shared" si="247"/>
        <v>-</v>
      </c>
      <c r="H674" s="52" t="str">
        <f t="shared" si="248"/>
        <v>-</v>
      </c>
      <c r="I674" s="51" t="str">
        <f t="shared" si="249"/>
        <v>-</v>
      </c>
      <c r="J674" s="29" t="str">
        <f t="shared" si="250"/>
        <v>-</v>
      </c>
      <c r="K674" s="46" t="str">
        <f t="shared" si="251"/>
        <v>-</v>
      </c>
      <c r="L674" s="29" t="str">
        <f t="shared" si="252"/>
        <v>-</v>
      </c>
      <c r="M674" s="29" t="str">
        <f t="shared" si="253"/>
        <v xml:space="preserve"> </v>
      </c>
      <c r="N674" s="29" t="str">
        <f t="shared" ca="1" si="254"/>
        <v xml:space="preserve"> </v>
      </c>
      <c r="O674" s="8">
        <f>Замеры!R670</f>
        <v>0</v>
      </c>
      <c r="P674" s="8" t="b">
        <f t="shared" si="242"/>
        <v>1</v>
      </c>
      <c r="Q674" s="8" t="b">
        <f t="shared" si="243"/>
        <v>1</v>
      </c>
      <c r="R674" s="8" t="b">
        <f t="shared" si="244"/>
        <v>1</v>
      </c>
      <c r="S674" s="8" t="s">
        <v>72</v>
      </c>
      <c r="T674" s="8" t="e">
        <f t="shared" si="255"/>
        <v>#VALUE!</v>
      </c>
      <c r="U674" s="12" t="s">
        <v>72</v>
      </c>
      <c r="V674" s="8" t="e">
        <f t="shared" si="256"/>
        <v>#VALUE!</v>
      </c>
      <c r="X674" s="13" t="str">
        <f t="shared" si="245"/>
        <v xml:space="preserve"> </v>
      </c>
      <c r="Y674" s="8" t="e">
        <f t="shared" si="257"/>
        <v>#VALUE!</v>
      </c>
      <c r="AA674" s="14" t="e">
        <f t="shared" ca="1" si="258"/>
        <v>#VALUE!</v>
      </c>
      <c r="AB674" s="14" t="e">
        <f t="shared" ca="1" si="259"/>
        <v>#VALUE!</v>
      </c>
      <c r="AC674" s="14" t="e">
        <f t="shared" ca="1" si="260"/>
        <v>#VALUE!</v>
      </c>
      <c r="AD674" s="8" t="e">
        <f t="shared" ca="1" si="261"/>
        <v>#VALUE!</v>
      </c>
      <c r="AE674" s="8" t="e">
        <f t="shared" ca="1" si="262"/>
        <v>#VALUE!</v>
      </c>
      <c r="AF674" s="8" t="e">
        <f t="shared" ca="1" si="263"/>
        <v>#VALUE!</v>
      </c>
    </row>
    <row r="675" spans="1:32" x14ac:dyDescent="0.3">
      <c r="A675" s="35">
        <f>IF(Замеры!B671=0, " ", Замеры!B671)</f>
        <v>668</v>
      </c>
      <c r="B675" s="49" t="str">
        <f>Замеры!G671</f>
        <v xml:space="preserve">Группа от QF </v>
      </c>
      <c r="C675" s="49" t="str">
        <f>IF(Замеры!J671=0, " ", Замеры!J671)</f>
        <v xml:space="preserve"> </v>
      </c>
      <c r="D675" s="49" t="str">
        <f>IF(O675=0, " ", CONCATENATE(Замеры!T671,Замеры!U671,Замеры!V671,Замеры!W671,Замеры!AB671))</f>
        <v xml:space="preserve"> </v>
      </c>
      <c r="E675" s="49" t="str">
        <f>IF(Замеры!L671=0, " ", Замеры!L671)</f>
        <v xml:space="preserve"> </v>
      </c>
      <c r="F675" s="49" t="e">
        <f t="shared" si="246"/>
        <v>#VALUE!</v>
      </c>
      <c r="G675" s="51" t="str">
        <f t="shared" si="247"/>
        <v>-</v>
      </c>
      <c r="H675" s="52" t="str">
        <f t="shared" si="248"/>
        <v>-</v>
      </c>
      <c r="I675" s="51" t="str">
        <f t="shared" si="249"/>
        <v>-</v>
      </c>
      <c r="J675" s="29" t="str">
        <f t="shared" si="250"/>
        <v>-</v>
      </c>
      <c r="K675" s="46" t="str">
        <f t="shared" si="251"/>
        <v>-</v>
      </c>
      <c r="L675" s="29" t="str">
        <f t="shared" si="252"/>
        <v>-</v>
      </c>
      <c r="M675" s="29" t="str">
        <f t="shared" si="253"/>
        <v xml:space="preserve"> </v>
      </c>
      <c r="N675" s="29" t="str">
        <f t="shared" ca="1" si="254"/>
        <v xml:space="preserve"> </v>
      </c>
      <c r="O675" s="8">
        <f>Замеры!R671</f>
        <v>0</v>
      </c>
      <c r="P675" s="8" t="b">
        <f t="shared" si="242"/>
        <v>1</v>
      </c>
      <c r="Q675" s="8" t="b">
        <f t="shared" si="243"/>
        <v>1</v>
      </c>
      <c r="R675" s="8" t="b">
        <f t="shared" si="244"/>
        <v>1</v>
      </c>
      <c r="S675" s="8" t="s">
        <v>72</v>
      </c>
      <c r="T675" s="8" t="e">
        <f t="shared" si="255"/>
        <v>#VALUE!</v>
      </c>
      <c r="U675" s="12" t="s">
        <v>72</v>
      </c>
      <c r="V675" s="8" t="e">
        <f t="shared" si="256"/>
        <v>#VALUE!</v>
      </c>
      <c r="X675" s="13" t="str">
        <f t="shared" si="245"/>
        <v xml:space="preserve"> </v>
      </c>
      <c r="Y675" s="8" t="e">
        <f t="shared" si="257"/>
        <v>#VALUE!</v>
      </c>
      <c r="AA675" s="14" t="e">
        <f t="shared" ca="1" si="258"/>
        <v>#VALUE!</v>
      </c>
      <c r="AB675" s="14" t="e">
        <f t="shared" ca="1" si="259"/>
        <v>#VALUE!</v>
      </c>
      <c r="AC675" s="14" t="e">
        <f t="shared" ca="1" si="260"/>
        <v>#VALUE!</v>
      </c>
      <c r="AD675" s="8" t="e">
        <f t="shared" ca="1" si="261"/>
        <v>#VALUE!</v>
      </c>
      <c r="AE675" s="8" t="e">
        <f t="shared" ca="1" si="262"/>
        <v>#VALUE!</v>
      </c>
      <c r="AF675" s="8" t="e">
        <f t="shared" ca="1" si="263"/>
        <v>#VALUE!</v>
      </c>
    </row>
    <row r="676" spans="1:32" x14ac:dyDescent="0.3">
      <c r="A676" s="35">
        <f>IF(Замеры!B672=0, " ", Замеры!B672)</f>
        <v>669</v>
      </c>
      <c r="B676" s="49" t="str">
        <f>Замеры!G672</f>
        <v xml:space="preserve">Группа от QF </v>
      </c>
      <c r="C676" s="49" t="str">
        <f>IF(Замеры!J672=0, " ", Замеры!J672)</f>
        <v xml:space="preserve"> </v>
      </c>
      <c r="D676" s="49" t="str">
        <f>IF(O676=0, " ", CONCATENATE(Замеры!T672,Замеры!U672,Замеры!V672,Замеры!W672,Замеры!AB672))</f>
        <v xml:space="preserve"> </v>
      </c>
      <c r="E676" s="49" t="str">
        <f>IF(Замеры!L672=0, " ", Замеры!L672)</f>
        <v xml:space="preserve"> </v>
      </c>
      <c r="F676" s="49" t="e">
        <f t="shared" si="246"/>
        <v>#VALUE!</v>
      </c>
      <c r="G676" s="51" t="str">
        <f t="shared" si="247"/>
        <v>-</v>
      </c>
      <c r="H676" s="52" t="str">
        <f t="shared" si="248"/>
        <v>-</v>
      </c>
      <c r="I676" s="51" t="str">
        <f t="shared" si="249"/>
        <v>-</v>
      </c>
      <c r="J676" s="29" t="str">
        <f t="shared" si="250"/>
        <v>-</v>
      </c>
      <c r="K676" s="46" t="str">
        <f t="shared" si="251"/>
        <v>-</v>
      </c>
      <c r="L676" s="29" t="str">
        <f t="shared" si="252"/>
        <v>-</v>
      </c>
      <c r="M676" s="29" t="str">
        <f t="shared" si="253"/>
        <v xml:space="preserve"> </v>
      </c>
      <c r="N676" s="29" t="str">
        <f t="shared" ca="1" si="254"/>
        <v xml:space="preserve"> </v>
      </c>
      <c r="O676" s="8">
        <f>Замеры!R672</f>
        <v>0</v>
      </c>
      <c r="P676" s="8" t="b">
        <f t="shared" si="242"/>
        <v>1</v>
      </c>
      <c r="Q676" s="8" t="b">
        <f t="shared" si="243"/>
        <v>1</v>
      </c>
      <c r="R676" s="8" t="b">
        <f t="shared" si="244"/>
        <v>1</v>
      </c>
      <c r="S676" s="8" t="s">
        <v>72</v>
      </c>
      <c r="T676" s="8" t="e">
        <f t="shared" si="255"/>
        <v>#VALUE!</v>
      </c>
      <c r="U676" s="12" t="s">
        <v>72</v>
      </c>
      <c r="V676" s="8" t="e">
        <f t="shared" si="256"/>
        <v>#VALUE!</v>
      </c>
      <c r="X676" s="13" t="str">
        <f t="shared" si="245"/>
        <v xml:space="preserve"> </v>
      </c>
      <c r="Y676" s="8" t="e">
        <f t="shared" si="257"/>
        <v>#VALUE!</v>
      </c>
      <c r="AA676" s="14" t="e">
        <f t="shared" ca="1" si="258"/>
        <v>#VALUE!</v>
      </c>
      <c r="AB676" s="14" t="e">
        <f t="shared" ca="1" si="259"/>
        <v>#VALUE!</v>
      </c>
      <c r="AC676" s="14" t="e">
        <f t="shared" ca="1" si="260"/>
        <v>#VALUE!</v>
      </c>
      <c r="AD676" s="8" t="e">
        <f t="shared" ca="1" si="261"/>
        <v>#VALUE!</v>
      </c>
      <c r="AE676" s="8" t="e">
        <f t="shared" ca="1" si="262"/>
        <v>#VALUE!</v>
      </c>
      <c r="AF676" s="8" t="e">
        <f t="shared" ca="1" si="263"/>
        <v>#VALUE!</v>
      </c>
    </row>
    <row r="677" spans="1:32" x14ac:dyDescent="0.3">
      <c r="A677" s="35">
        <f>IF(Замеры!B673=0, " ", Замеры!B673)</f>
        <v>670</v>
      </c>
      <c r="B677" s="49" t="str">
        <f>Замеры!G673</f>
        <v xml:space="preserve">Группа от QF </v>
      </c>
      <c r="C677" s="49" t="str">
        <f>IF(Замеры!J673=0, " ", Замеры!J673)</f>
        <v xml:space="preserve"> </v>
      </c>
      <c r="D677" s="49" t="str">
        <f>IF(O677=0, " ", CONCATENATE(Замеры!T673,Замеры!U673,Замеры!V673,Замеры!W673,Замеры!AB673))</f>
        <v xml:space="preserve"> </v>
      </c>
      <c r="E677" s="49" t="str">
        <f>IF(Замеры!L673=0, " ", Замеры!L673)</f>
        <v xml:space="preserve"> </v>
      </c>
      <c r="F677" s="49" t="e">
        <f t="shared" si="246"/>
        <v>#VALUE!</v>
      </c>
      <c r="G677" s="51" t="str">
        <f t="shared" si="247"/>
        <v>-</v>
      </c>
      <c r="H677" s="52" t="str">
        <f t="shared" si="248"/>
        <v>-</v>
      </c>
      <c r="I677" s="51" t="str">
        <f t="shared" si="249"/>
        <v>-</v>
      </c>
      <c r="J677" s="29" t="str">
        <f t="shared" si="250"/>
        <v>-</v>
      </c>
      <c r="K677" s="46" t="str">
        <f t="shared" si="251"/>
        <v>-</v>
      </c>
      <c r="L677" s="29" t="str">
        <f t="shared" si="252"/>
        <v>-</v>
      </c>
      <c r="M677" s="29" t="str">
        <f t="shared" si="253"/>
        <v xml:space="preserve"> </v>
      </c>
      <c r="N677" s="29" t="str">
        <f t="shared" ca="1" si="254"/>
        <v xml:space="preserve"> </v>
      </c>
      <c r="O677" s="8">
        <f>Замеры!R673</f>
        <v>0</v>
      </c>
      <c r="P677" s="8" t="b">
        <f t="shared" si="242"/>
        <v>1</v>
      </c>
      <c r="Q677" s="8" t="b">
        <f t="shared" si="243"/>
        <v>1</v>
      </c>
      <c r="R677" s="8" t="b">
        <f t="shared" si="244"/>
        <v>1</v>
      </c>
      <c r="S677" s="8" t="s">
        <v>72</v>
      </c>
      <c r="T677" s="8" t="e">
        <f t="shared" si="255"/>
        <v>#VALUE!</v>
      </c>
      <c r="U677" s="12" t="s">
        <v>72</v>
      </c>
      <c r="V677" s="8" t="e">
        <f t="shared" si="256"/>
        <v>#VALUE!</v>
      </c>
      <c r="X677" s="13" t="str">
        <f t="shared" si="245"/>
        <v xml:space="preserve"> </v>
      </c>
      <c r="Y677" s="8" t="e">
        <f t="shared" si="257"/>
        <v>#VALUE!</v>
      </c>
      <c r="AA677" s="14" t="e">
        <f t="shared" ca="1" si="258"/>
        <v>#VALUE!</v>
      </c>
      <c r="AB677" s="14" t="e">
        <f t="shared" ca="1" si="259"/>
        <v>#VALUE!</v>
      </c>
      <c r="AC677" s="14" t="e">
        <f t="shared" ca="1" si="260"/>
        <v>#VALUE!</v>
      </c>
      <c r="AD677" s="8" t="e">
        <f t="shared" ca="1" si="261"/>
        <v>#VALUE!</v>
      </c>
      <c r="AE677" s="8" t="e">
        <f t="shared" ca="1" si="262"/>
        <v>#VALUE!</v>
      </c>
      <c r="AF677" s="8" t="e">
        <f t="shared" ca="1" si="263"/>
        <v>#VALUE!</v>
      </c>
    </row>
    <row r="678" spans="1:32" x14ac:dyDescent="0.3">
      <c r="A678" s="35">
        <f>IF(Замеры!B674=0, " ", Замеры!B674)</f>
        <v>671</v>
      </c>
      <c r="B678" s="49" t="str">
        <f>Замеры!G674</f>
        <v xml:space="preserve">Группа от QF </v>
      </c>
      <c r="C678" s="49" t="str">
        <f>IF(Замеры!J674=0, " ", Замеры!J674)</f>
        <v xml:space="preserve"> </v>
      </c>
      <c r="D678" s="49" t="str">
        <f>IF(O678=0, " ", CONCATENATE(Замеры!T674,Замеры!U674,Замеры!V674,Замеры!W674,Замеры!AB674))</f>
        <v xml:space="preserve"> </v>
      </c>
      <c r="E678" s="49" t="str">
        <f>IF(Замеры!L674=0, " ", Замеры!L674)</f>
        <v xml:space="preserve"> </v>
      </c>
      <c r="F678" s="49" t="e">
        <f t="shared" si="246"/>
        <v>#VALUE!</v>
      </c>
      <c r="G678" s="51" t="str">
        <f t="shared" si="247"/>
        <v>-</v>
      </c>
      <c r="H678" s="52" t="str">
        <f t="shared" si="248"/>
        <v>-</v>
      </c>
      <c r="I678" s="51" t="str">
        <f t="shared" si="249"/>
        <v>-</v>
      </c>
      <c r="J678" s="29" t="str">
        <f t="shared" si="250"/>
        <v>-</v>
      </c>
      <c r="K678" s="46" t="str">
        <f t="shared" si="251"/>
        <v>-</v>
      </c>
      <c r="L678" s="29" t="str">
        <f t="shared" si="252"/>
        <v>-</v>
      </c>
      <c r="M678" s="29" t="str">
        <f t="shared" si="253"/>
        <v xml:space="preserve"> </v>
      </c>
      <c r="N678" s="29" t="str">
        <f t="shared" ca="1" si="254"/>
        <v xml:space="preserve"> </v>
      </c>
      <c r="O678" s="8">
        <f>Замеры!R674</f>
        <v>0</v>
      </c>
      <c r="P678" s="8" t="b">
        <f t="shared" si="242"/>
        <v>1</v>
      </c>
      <c r="Q678" s="8" t="b">
        <f t="shared" si="243"/>
        <v>1</v>
      </c>
      <c r="R678" s="8" t="b">
        <f t="shared" si="244"/>
        <v>1</v>
      </c>
      <c r="S678" s="8" t="s">
        <v>72</v>
      </c>
      <c r="T678" s="8" t="e">
        <f t="shared" si="255"/>
        <v>#VALUE!</v>
      </c>
      <c r="U678" s="12" t="s">
        <v>72</v>
      </c>
      <c r="V678" s="8" t="e">
        <f t="shared" si="256"/>
        <v>#VALUE!</v>
      </c>
      <c r="X678" s="13" t="str">
        <f t="shared" si="245"/>
        <v xml:space="preserve"> </v>
      </c>
      <c r="Y678" s="8" t="e">
        <f t="shared" si="257"/>
        <v>#VALUE!</v>
      </c>
      <c r="AA678" s="14" t="e">
        <f t="shared" ca="1" si="258"/>
        <v>#VALUE!</v>
      </c>
      <c r="AB678" s="14" t="e">
        <f t="shared" ca="1" si="259"/>
        <v>#VALUE!</v>
      </c>
      <c r="AC678" s="14" t="e">
        <f t="shared" ca="1" si="260"/>
        <v>#VALUE!</v>
      </c>
      <c r="AD678" s="8" t="e">
        <f t="shared" ca="1" si="261"/>
        <v>#VALUE!</v>
      </c>
      <c r="AE678" s="8" t="e">
        <f t="shared" ca="1" si="262"/>
        <v>#VALUE!</v>
      </c>
      <c r="AF678" s="8" t="e">
        <f t="shared" ca="1" si="263"/>
        <v>#VALUE!</v>
      </c>
    </row>
    <row r="679" spans="1:32" x14ac:dyDescent="0.3">
      <c r="A679" s="35">
        <f>IF(Замеры!B675=0, " ", Замеры!B675)</f>
        <v>672</v>
      </c>
      <c r="B679" s="49" t="str">
        <f>Замеры!G675</f>
        <v xml:space="preserve">Группа от QF </v>
      </c>
      <c r="C679" s="49" t="str">
        <f>IF(Замеры!J675=0, " ", Замеры!J675)</f>
        <v xml:space="preserve"> </v>
      </c>
      <c r="D679" s="49" t="str">
        <f>IF(O679=0, " ", CONCATENATE(Замеры!T675,Замеры!U675,Замеры!V675,Замеры!W675,Замеры!AB675))</f>
        <v xml:space="preserve"> </v>
      </c>
      <c r="E679" s="49" t="str">
        <f>IF(Замеры!L675=0, " ", Замеры!L675)</f>
        <v xml:space="preserve"> </v>
      </c>
      <c r="F679" s="49" t="e">
        <f t="shared" si="246"/>
        <v>#VALUE!</v>
      </c>
      <c r="G679" s="51" t="str">
        <f t="shared" si="247"/>
        <v>-</v>
      </c>
      <c r="H679" s="52" t="str">
        <f t="shared" si="248"/>
        <v>-</v>
      </c>
      <c r="I679" s="51" t="str">
        <f t="shared" si="249"/>
        <v>-</v>
      </c>
      <c r="J679" s="29" t="str">
        <f t="shared" si="250"/>
        <v>-</v>
      </c>
      <c r="K679" s="46" t="str">
        <f t="shared" si="251"/>
        <v>-</v>
      </c>
      <c r="L679" s="29" t="str">
        <f t="shared" si="252"/>
        <v>-</v>
      </c>
      <c r="M679" s="29" t="str">
        <f t="shared" si="253"/>
        <v xml:space="preserve"> </v>
      </c>
      <c r="N679" s="29" t="str">
        <f t="shared" ca="1" si="254"/>
        <v xml:space="preserve"> </v>
      </c>
      <c r="O679" s="8">
        <f>Замеры!R675</f>
        <v>0</v>
      </c>
      <c r="P679" s="8" t="b">
        <f t="shared" si="242"/>
        <v>1</v>
      </c>
      <c r="Q679" s="8" t="b">
        <f t="shared" si="243"/>
        <v>1</v>
      </c>
      <c r="R679" s="8" t="b">
        <f t="shared" si="244"/>
        <v>1</v>
      </c>
      <c r="S679" s="8" t="s">
        <v>72</v>
      </c>
      <c r="T679" s="8" t="e">
        <f t="shared" si="255"/>
        <v>#VALUE!</v>
      </c>
      <c r="U679" s="12" t="s">
        <v>72</v>
      </c>
      <c r="V679" s="8" t="e">
        <f t="shared" si="256"/>
        <v>#VALUE!</v>
      </c>
      <c r="X679" s="13" t="str">
        <f t="shared" si="245"/>
        <v xml:space="preserve"> </v>
      </c>
      <c r="Y679" s="8" t="e">
        <f t="shared" si="257"/>
        <v>#VALUE!</v>
      </c>
      <c r="AA679" s="14" t="e">
        <f t="shared" ca="1" si="258"/>
        <v>#VALUE!</v>
      </c>
      <c r="AB679" s="14" t="e">
        <f t="shared" ca="1" si="259"/>
        <v>#VALUE!</v>
      </c>
      <c r="AC679" s="14" t="e">
        <f t="shared" ca="1" si="260"/>
        <v>#VALUE!</v>
      </c>
      <c r="AD679" s="8" t="e">
        <f t="shared" ca="1" si="261"/>
        <v>#VALUE!</v>
      </c>
      <c r="AE679" s="8" t="e">
        <f t="shared" ca="1" si="262"/>
        <v>#VALUE!</v>
      </c>
      <c r="AF679" s="8" t="e">
        <f t="shared" ca="1" si="263"/>
        <v>#VALUE!</v>
      </c>
    </row>
    <row r="680" spans="1:32" x14ac:dyDescent="0.3">
      <c r="A680" s="35">
        <f>IF(Замеры!B676=0, " ", Замеры!B676)</f>
        <v>673</v>
      </c>
      <c r="B680" s="49" t="str">
        <f>Замеры!G676</f>
        <v xml:space="preserve">Группа от QF </v>
      </c>
      <c r="C680" s="49" t="str">
        <f>IF(Замеры!J676=0, " ", Замеры!J676)</f>
        <v xml:space="preserve"> </v>
      </c>
      <c r="D680" s="49" t="str">
        <f>IF(O680=0, " ", CONCATENATE(Замеры!T676,Замеры!U676,Замеры!V676,Замеры!W676,Замеры!AB676))</f>
        <v xml:space="preserve"> </v>
      </c>
      <c r="E680" s="49" t="str">
        <f>IF(Замеры!L676=0, " ", Замеры!L676)</f>
        <v xml:space="preserve"> </v>
      </c>
      <c r="F680" s="49" t="e">
        <f t="shared" si="246"/>
        <v>#VALUE!</v>
      </c>
      <c r="G680" s="51" t="str">
        <f t="shared" si="247"/>
        <v>-</v>
      </c>
      <c r="H680" s="52" t="str">
        <f t="shared" si="248"/>
        <v>-</v>
      </c>
      <c r="I680" s="51" t="str">
        <f t="shared" si="249"/>
        <v>-</v>
      </c>
      <c r="J680" s="29" t="str">
        <f t="shared" si="250"/>
        <v>-</v>
      </c>
      <c r="K680" s="46" t="str">
        <f t="shared" si="251"/>
        <v>-</v>
      </c>
      <c r="L680" s="29" t="str">
        <f t="shared" si="252"/>
        <v>-</v>
      </c>
      <c r="M680" s="29" t="str">
        <f t="shared" si="253"/>
        <v xml:space="preserve"> </v>
      </c>
      <c r="N680" s="29" t="str">
        <f t="shared" ca="1" si="254"/>
        <v xml:space="preserve"> </v>
      </c>
      <c r="O680" s="8">
        <f>Замеры!R676</f>
        <v>0</v>
      </c>
      <c r="P680" s="8" t="b">
        <f t="shared" si="242"/>
        <v>1</v>
      </c>
      <c r="Q680" s="8" t="b">
        <f t="shared" si="243"/>
        <v>1</v>
      </c>
      <c r="R680" s="8" t="b">
        <f t="shared" si="244"/>
        <v>1</v>
      </c>
      <c r="S680" s="8" t="s">
        <v>72</v>
      </c>
      <c r="T680" s="8" t="e">
        <f t="shared" si="255"/>
        <v>#VALUE!</v>
      </c>
      <c r="U680" s="12" t="s">
        <v>72</v>
      </c>
      <c r="V680" s="8" t="e">
        <f t="shared" si="256"/>
        <v>#VALUE!</v>
      </c>
      <c r="X680" s="13" t="str">
        <f t="shared" si="245"/>
        <v xml:space="preserve"> </v>
      </c>
      <c r="Y680" s="8" t="e">
        <f t="shared" si="257"/>
        <v>#VALUE!</v>
      </c>
      <c r="AA680" s="14" t="e">
        <f t="shared" ca="1" si="258"/>
        <v>#VALUE!</v>
      </c>
      <c r="AB680" s="14" t="e">
        <f t="shared" ca="1" si="259"/>
        <v>#VALUE!</v>
      </c>
      <c r="AC680" s="14" t="e">
        <f t="shared" ca="1" si="260"/>
        <v>#VALUE!</v>
      </c>
      <c r="AD680" s="8" t="e">
        <f t="shared" ca="1" si="261"/>
        <v>#VALUE!</v>
      </c>
      <c r="AE680" s="8" t="e">
        <f t="shared" ca="1" si="262"/>
        <v>#VALUE!</v>
      </c>
      <c r="AF680" s="8" t="e">
        <f t="shared" ca="1" si="263"/>
        <v>#VALUE!</v>
      </c>
    </row>
    <row r="681" spans="1:32" x14ac:dyDescent="0.3">
      <c r="A681" s="35">
        <f>IF(Замеры!B677=0, " ", Замеры!B677)</f>
        <v>674</v>
      </c>
      <c r="B681" s="49" t="str">
        <f>Замеры!G677</f>
        <v xml:space="preserve">Группа от QF </v>
      </c>
      <c r="C681" s="49" t="str">
        <f>IF(Замеры!J677=0, " ", Замеры!J677)</f>
        <v xml:space="preserve"> </v>
      </c>
      <c r="D681" s="49" t="str">
        <f>IF(O681=0, " ", CONCATENATE(Замеры!T677,Замеры!U677,Замеры!V677,Замеры!W677,Замеры!AB677))</f>
        <v xml:space="preserve"> </v>
      </c>
      <c r="E681" s="49" t="str">
        <f>IF(Замеры!L677=0, " ", Замеры!L677)</f>
        <v xml:space="preserve"> </v>
      </c>
      <c r="F681" s="49" t="e">
        <f t="shared" si="246"/>
        <v>#VALUE!</v>
      </c>
      <c r="G681" s="51" t="str">
        <f t="shared" si="247"/>
        <v>-</v>
      </c>
      <c r="H681" s="52" t="str">
        <f t="shared" si="248"/>
        <v>-</v>
      </c>
      <c r="I681" s="51" t="str">
        <f t="shared" si="249"/>
        <v>-</v>
      </c>
      <c r="J681" s="29" t="str">
        <f t="shared" si="250"/>
        <v>-</v>
      </c>
      <c r="K681" s="46" t="str">
        <f t="shared" si="251"/>
        <v>-</v>
      </c>
      <c r="L681" s="29" t="str">
        <f t="shared" si="252"/>
        <v>-</v>
      </c>
      <c r="M681" s="29" t="str">
        <f t="shared" si="253"/>
        <v xml:space="preserve"> </v>
      </c>
      <c r="N681" s="29" t="str">
        <f t="shared" ca="1" si="254"/>
        <v xml:space="preserve"> </v>
      </c>
      <c r="O681" s="8">
        <f>Замеры!R677</f>
        <v>0</v>
      </c>
      <c r="P681" s="8" t="b">
        <f t="shared" si="242"/>
        <v>1</v>
      </c>
      <c r="Q681" s="8" t="b">
        <f t="shared" si="243"/>
        <v>1</v>
      </c>
      <c r="R681" s="8" t="b">
        <f t="shared" si="244"/>
        <v>1</v>
      </c>
      <c r="S681" s="8" t="s">
        <v>72</v>
      </c>
      <c r="T681" s="8" t="e">
        <f t="shared" si="255"/>
        <v>#VALUE!</v>
      </c>
      <c r="U681" s="12" t="s">
        <v>72</v>
      </c>
      <c r="V681" s="8" t="e">
        <f t="shared" si="256"/>
        <v>#VALUE!</v>
      </c>
      <c r="X681" s="13" t="str">
        <f t="shared" si="245"/>
        <v xml:space="preserve"> </v>
      </c>
      <c r="Y681" s="8" t="e">
        <f t="shared" si="257"/>
        <v>#VALUE!</v>
      </c>
      <c r="AA681" s="14" t="e">
        <f t="shared" ca="1" si="258"/>
        <v>#VALUE!</v>
      </c>
      <c r="AB681" s="14" t="e">
        <f t="shared" ca="1" si="259"/>
        <v>#VALUE!</v>
      </c>
      <c r="AC681" s="14" t="e">
        <f t="shared" ca="1" si="260"/>
        <v>#VALUE!</v>
      </c>
      <c r="AD681" s="8" t="e">
        <f t="shared" ca="1" si="261"/>
        <v>#VALUE!</v>
      </c>
      <c r="AE681" s="8" t="e">
        <f t="shared" ca="1" si="262"/>
        <v>#VALUE!</v>
      </c>
      <c r="AF681" s="8" t="e">
        <f t="shared" ca="1" si="263"/>
        <v>#VALUE!</v>
      </c>
    </row>
    <row r="682" spans="1:32" x14ac:dyDescent="0.3">
      <c r="A682" s="35">
        <f>IF(Замеры!B678=0, " ", Замеры!B678)</f>
        <v>675</v>
      </c>
      <c r="B682" s="49" t="str">
        <f>Замеры!G678</f>
        <v xml:space="preserve">Группа от QF </v>
      </c>
      <c r="C682" s="49" t="str">
        <f>IF(Замеры!J678=0, " ", Замеры!J678)</f>
        <v xml:space="preserve"> </v>
      </c>
      <c r="D682" s="49" t="str">
        <f>IF(O682=0, " ", CONCATENATE(Замеры!T678,Замеры!U678,Замеры!V678,Замеры!W678,Замеры!AB678))</f>
        <v xml:space="preserve"> </v>
      </c>
      <c r="E682" s="49" t="str">
        <f>IF(Замеры!L678=0, " ", Замеры!L678)</f>
        <v xml:space="preserve"> </v>
      </c>
      <c r="F682" s="49" t="e">
        <f t="shared" si="246"/>
        <v>#VALUE!</v>
      </c>
      <c r="G682" s="51" t="str">
        <f t="shared" si="247"/>
        <v>-</v>
      </c>
      <c r="H682" s="52" t="str">
        <f t="shared" si="248"/>
        <v>-</v>
      </c>
      <c r="I682" s="51" t="str">
        <f t="shared" si="249"/>
        <v>-</v>
      </c>
      <c r="J682" s="29" t="str">
        <f t="shared" si="250"/>
        <v>-</v>
      </c>
      <c r="K682" s="46" t="str">
        <f t="shared" si="251"/>
        <v>-</v>
      </c>
      <c r="L682" s="29" t="str">
        <f t="shared" si="252"/>
        <v>-</v>
      </c>
      <c r="M682" s="29" t="str">
        <f t="shared" si="253"/>
        <v xml:space="preserve"> </v>
      </c>
      <c r="N682" s="29" t="str">
        <f t="shared" ca="1" si="254"/>
        <v xml:space="preserve"> </v>
      </c>
      <c r="O682" s="8">
        <f>Замеры!R678</f>
        <v>0</v>
      </c>
      <c r="P682" s="8" t="b">
        <f t="shared" si="242"/>
        <v>1</v>
      </c>
      <c r="Q682" s="8" t="b">
        <f t="shared" si="243"/>
        <v>1</v>
      </c>
      <c r="R682" s="8" t="b">
        <f t="shared" si="244"/>
        <v>1</v>
      </c>
      <c r="S682" s="8" t="s">
        <v>72</v>
      </c>
      <c r="T682" s="8" t="e">
        <f t="shared" si="255"/>
        <v>#VALUE!</v>
      </c>
      <c r="U682" s="12" t="s">
        <v>72</v>
      </c>
      <c r="V682" s="8" t="e">
        <f t="shared" si="256"/>
        <v>#VALUE!</v>
      </c>
      <c r="X682" s="13" t="str">
        <f t="shared" si="245"/>
        <v xml:space="preserve"> </v>
      </c>
      <c r="Y682" s="8" t="e">
        <f t="shared" si="257"/>
        <v>#VALUE!</v>
      </c>
      <c r="AA682" s="14" t="e">
        <f t="shared" ca="1" si="258"/>
        <v>#VALUE!</v>
      </c>
      <c r="AB682" s="14" t="e">
        <f t="shared" ca="1" si="259"/>
        <v>#VALUE!</v>
      </c>
      <c r="AC682" s="14" t="e">
        <f t="shared" ca="1" si="260"/>
        <v>#VALUE!</v>
      </c>
      <c r="AD682" s="8" t="e">
        <f t="shared" ca="1" si="261"/>
        <v>#VALUE!</v>
      </c>
      <c r="AE682" s="8" t="e">
        <f t="shared" ca="1" si="262"/>
        <v>#VALUE!</v>
      </c>
      <c r="AF682" s="8" t="e">
        <f t="shared" ca="1" si="263"/>
        <v>#VALUE!</v>
      </c>
    </row>
    <row r="683" spans="1:32" x14ac:dyDescent="0.3">
      <c r="A683" s="35">
        <f>IF(Замеры!B679=0, " ", Замеры!B679)</f>
        <v>676</v>
      </c>
      <c r="B683" s="49" t="str">
        <f>Замеры!G679</f>
        <v xml:space="preserve">Группа от QF </v>
      </c>
      <c r="C683" s="49" t="str">
        <f>IF(Замеры!J679=0, " ", Замеры!J679)</f>
        <v xml:space="preserve"> </v>
      </c>
      <c r="D683" s="49" t="str">
        <f>IF(O683=0, " ", CONCATENATE(Замеры!T679,Замеры!U679,Замеры!V679,Замеры!W679,Замеры!AB679))</f>
        <v xml:space="preserve"> </v>
      </c>
      <c r="E683" s="49" t="str">
        <f>IF(Замеры!L679=0, " ", Замеры!L679)</f>
        <v xml:space="preserve"> </v>
      </c>
      <c r="F683" s="49" t="e">
        <f t="shared" si="246"/>
        <v>#VALUE!</v>
      </c>
      <c r="G683" s="51" t="str">
        <f t="shared" si="247"/>
        <v>-</v>
      </c>
      <c r="H683" s="52" t="str">
        <f t="shared" si="248"/>
        <v>-</v>
      </c>
      <c r="I683" s="51" t="str">
        <f t="shared" si="249"/>
        <v>-</v>
      </c>
      <c r="J683" s="29" t="str">
        <f t="shared" si="250"/>
        <v>-</v>
      </c>
      <c r="K683" s="46" t="str">
        <f t="shared" si="251"/>
        <v>-</v>
      </c>
      <c r="L683" s="29" t="str">
        <f t="shared" si="252"/>
        <v>-</v>
      </c>
      <c r="M683" s="29" t="str">
        <f t="shared" si="253"/>
        <v xml:space="preserve"> </v>
      </c>
      <c r="N683" s="29" t="str">
        <f t="shared" ca="1" si="254"/>
        <v xml:space="preserve"> </v>
      </c>
      <c r="O683" s="8">
        <f>Замеры!R679</f>
        <v>0</v>
      </c>
      <c r="P683" s="8" t="b">
        <f t="shared" si="242"/>
        <v>1</v>
      </c>
      <c r="Q683" s="8" t="b">
        <f t="shared" si="243"/>
        <v>1</v>
      </c>
      <c r="R683" s="8" t="b">
        <f t="shared" si="244"/>
        <v>1</v>
      </c>
      <c r="S683" s="8" t="s">
        <v>72</v>
      </c>
      <c r="T683" s="8" t="e">
        <f t="shared" si="255"/>
        <v>#VALUE!</v>
      </c>
      <c r="U683" s="12" t="s">
        <v>72</v>
      </c>
      <c r="V683" s="8" t="e">
        <f t="shared" si="256"/>
        <v>#VALUE!</v>
      </c>
      <c r="X683" s="13" t="str">
        <f t="shared" si="245"/>
        <v xml:space="preserve"> </v>
      </c>
      <c r="Y683" s="8" t="e">
        <f t="shared" si="257"/>
        <v>#VALUE!</v>
      </c>
      <c r="AA683" s="14" t="e">
        <f t="shared" ca="1" si="258"/>
        <v>#VALUE!</v>
      </c>
      <c r="AB683" s="14" t="e">
        <f t="shared" ca="1" si="259"/>
        <v>#VALUE!</v>
      </c>
      <c r="AC683" s="14" t="e">
        <f t="shared" ca="1" si="260"/>
        <v>#VALUE!</v>
      </c>
      <c r="AD683" s="8" t="e">
        <f t="shared" ca="1" si="261"/>
        <v>#VALUE!</v>
      </c>
      <c r="AE683" s="8" t="e">
        <f t="shared" ca="1" si="262"/>
        <v>#VALUE!</v>
      </c>
      <c r="AF683" s="8" t="e">
        <f t="shared" ca="1" si="263"/>
        <v>#VALUE!</v>
      </c>
    </row>
    <row r="684" spans="1:32" x14ac:dyDescent="0.3">
      <c r="A684" s="35">
        <f>IF(Замеры!B680=0, " ", Замеры!B680)</f>
        <v>677</v>
      </c>
      <c r="B684" s="49" t="str">
        <f>Замеры!G680</f>
        <v xml:space="preserve">Группа от QF </v>
      </c>
      <c r="C684" s="49" t="str">
        <f>IF(Замеры!J680=0, " ", Замеры!J680)</f>
        <v xml:space="preserve"> </v>
      </c>
      <c r="D684" s="49" t="str">
        <f>IF(O684=0, " ", CONCATENATE(Замеры!T680,Замеры!U680,Замеры!V680,Замеры!W680,Замеры!AB680))</f>
        <v xml:space="preserve"> </v>
      </c>
      <c r="E684" s="49" t="str">
        <f>IF(Замеры!L680=0, " ", Замеры!L680)</f>
        <v xml:space="preserve"> </v>
      </c>
      <c r="F684" s="49" t="e">
        <f t="shared" si="246"/>
        <v>#VALUE!</v>
      </c>
      <c r="G684" s="51" t="str">
        <f t="shared" si="247"/>
        <v>-</v>
      </c>
      <c r="H684" s="52" t="str">
        <f t="shared" si="248"/>
        <v>-</v>
      </c>
      <c r="I684" s="51" t="str">
        <f t="shared" si="249"/>
        <v>-</v>
      </c>
      <c r="J684" s="29" t="str">
        <f t="shared" si="250"/>
        <v>-</v>
      </c>
      <c r="K684" s="46" t="str">
        <f t="shared" si="251"/>
        <v>-</v>
      </c>
      <c r="L684" s="29" t="str">
        <f t="shared" si="252"/>
        <v>-</v>
      </c>
      <c r="M684" s="29" t="str">
        <f t="shared" si="253"/>
        <v xml:space="preserve"> </v>
      </c>
      <c r="N684" s="29" t="str">
        <f t="shared" ca="1" si="254"/>
        <v xml:space="preserve"> </v>
      </c>
      <c r="O684" s="8">
        <f>Замеры!R680</f>
        <v>0</v>
      </c>
      <c r="P684" s="8" t="b">
        <f t="shared" si="242"/>
        <v>1</v>
      </c>
      <c r="Q684" s="8" t="b">
        <f t="shared" si="243"/>
        <v>1</v>
      </c>
      <c r="R684" s="8" t="b">
        <f t="shared" si="244"/>
        <v>1</v>
      </c>
      <c r="S684" s="8" t="s">
        <v>72</v>
      </c>
      <c r="T684" s="8" t="e">
        <f t="shared" si="255"/>
        <v>#VALUE!</v>
      </c>
      <c r="U684" s="12" t="s">
        <v>72</v>
      </c>
      <c r="V684" s="8" t="e">
        <f t="shared" si="256"/>
        <v>#VALUE!</v>
      </c>
      <c r="X684" s="13" t="str">
        <f t="shared" si="245"/>
        <v xml:space="preserve"> </v>
      </c>
      <c r="Y684" s="8" t="e">
        <f t="shared" si="257"/>
        <v>#VALUE!</v>
      </c>
      <c r="AA684" s="14" t="e">
        <f t="shared" ca="1" si="258"/>
        <v>#VALUE!</v>
      </c>
      <c r="AB684" s="14" t="e">
        <f t="shared" ca="1" si="259"/>
        <v>#VALUE!</v>
      </c>
      <c r="AC684" s="14" t="e">
        <f t="shared" ca="1" si="260"/>
        <v>#VALUE!</v>
      </c>
      <c r="AD684" s="8" t="e">
        <f t="shared" ca="1" si="261"/>
        <v>#VALUE!</v>
      </c>
      <c r="AE684" s="8" t="e">
        <f t="shared" ca="1" si="262"/>
        <v>#VALUE!</v>
      </c>
      <c r="AF684" s="8" t="e">
        <f t="shared" ca="1" si="263"/>
        <v>#VALUE!</v>
      </c>
    </row>
    <row r="685" spans="1:32" x14ac:dyDescent="0.3">
      <c r="A685" s="35">
        <f>IF(Замеры!B681=0, " ", Замеры!B681)</f>
        <v>678</v>
      </c>
      <c r="B685" s="49" t="str">
        <f>Замеры!G681</f>
        <v xml:space="preserve">Группа от QF </v>
      </c>
      <c r="C685" s="49" t="str">
        <f>IF(Замеры!J681=0, " ", Замеры!J681)</f>
        <v xml:space="preserve"> </v>
      </c>
      <c r="D685" s="49" t="str">
        <f>IF(O685=0, " ", CONCATENATE(Замеры!T681,Замеры!U681,Замеры!V681,Замеры!W681,Замеры!AB681))</f>
        <v xml:space="preserve"> </v>
      </c>
      <c r="E685" s="49" t="str">
        <f>IF(Замеры!L681=0, " ", Замеры!L681)</f>
        <v xml:space="preserve"> </v>
      </c>
      <c r="F685" s="49" t="e">
        <f t="shared" si="246"/>
        <v>#VALUE!</v>
      </c>
      <c r="G685" s="51" t="str">
        <f t="shared" si="247"/>
        <v>-</v>
      </c>
      <c r="H685" s="52" t="str">
        <f t="shared" si="248"/>
        <v>-</v>
      </c>
      <c r="I685" s="51" t="str">
        <f t="shared" si="249"/>
        <v>-</v>
      </c>
      <c r="J685" s="29" t="str">
        <f t="shared" si="250"/>
        <v>-</v>
      </c>
      <c r="K685" s="46" t="str">
        <f t="shared" si="251"/>
        <v>-</v>
      </c>
      <c r="L685" s="29" t="str">
        <f t="shared" si="252"/>
        <v>-</v>
      </c>
      <c r="M685" s="29" t="str">
        <f t="shared" si="253"/>
        <v xml:space="preserve"> </v>
      </c>
      <c r="N685" s="29" t="str">
        <f t="shared" ca="1" si="254"/>
        <v xml:space="preserve"> </v>
      </c>
      <c r="O685" s="8">
        <f>Замеры!R681</f>
        <v>0</v>
      </c>
      <c r="P685" s="8" t="b">
        <f t="shared" si="242"/>
        <v>1</v>
      </c>
      <c r="Q685" s="8" t="b">
        <f t="shared" si="243"/>
        <v>1</v>
      </c>
      <c r="R685" s="8" t="b">
        <f t="shared" si="244"/>
        <v>1</v>
      </c>
      <c r="S685" s="8" t="s">
        <v>72</v>
      </c>
      <c r="T685" s="8" t="e">
        <f t="shared" si="255"/>
        <v>#VALUE!</v>
      </c>
      <c r="U685" s="12" t="s">
        <v>72</v>
      </c>
      <c r="V685" s="8" t="e">
        <f t="shared" si="256"/>
        <v>#VALUE!</v>
      </c>
      <c r="X685" s="13" t="str">
        <f t="shared" si="245"/>
        <v xml:space="preserve"> </v>
      </c>
      <c r="Y685" s="8" t="e">
        <f t="shared" si="257"/>
        <v>#VALUE!</v>
      </c>
      <c r="AA685" s="14" t="e">
        <f t="shared" ca="1" si="258"/>
        <v>#VALUE!</v>
      </c>
      <c r="AB685" s="14" t="e">
        <f t="shared" ca="1" si="259"/>
        <v>#VALUE!</v>
      </c>
      <c r="AC685" s="14" t="e">
        <f t="shared" ca="1" si="260"/>
        <v>#VALUE!</v>
      </c>
      <c r="AD685" s="8" t="e">
        <f t="shared" ca="1" si="261"/>
        <v>#VALUE!</v>
      </c>
      <c r="AE685" s="8" t="e">
        <f t="shared" ca="1" si="262"/>
        <v>#VALUE!</v>
      </c>
      <c r="AF685" s="8" t="e">
        <f t="shared" ca="1" si="263"/>
        <v>#VALUE!</v>
      </c>
    </row>
    <row r="686" spans="1:32" x14ac:dyDescent="0.3">
      <c r="A686" s="35">
        <f>IF(Замеры!B682=0, " ", Замеры!B682)</f>
        <v>679</v>
      </c>
      <c r="B686" s="49" t="str">
        <f>Замеры!G682</f>
        <v xml:space="preserve">Группа от QF </v>
      </c>
      <c r="C686" s="49" t="str">
        <f>IF(Замеры!J682=0, " ", Замеры!J682)</f>
        <v xml:space="preserve"> </v>
      </c>
      <c r="D686" s="49" t="str">
        <f>IF(O686=0, " ", CONCATENATE(Замеры!T682,Замеры!U682,Замеры!V682,Замеры!W682,Замеры!AB682))</f>
        <v xml:space="preserve"> </v>
      </c>
      <c r="E686" s="49" t="str">
        <f>IF(Замеры!L682=0, " ", Замеры!L682)</f>
        <v xml:space="preserve"> </v>
      </c>
      <c r="F686" s="49" t="e">
        <f t="shared" si="246"/>
        <v>#VALUE!</v>
      </c>
      <c r="G686" s="51" t="str">
        <f t="shared" si="247"/>
        <v>-</v>
      </c>
      <c r="H686" s="52" t="str">
        <f t="shared" si="248"/>
        <v>-</v>
      </c>
      <c r="I686" s="51" t="str">
        <f t="shared" si="249"/>
        <v>-</v>
      </c>
      <c r="J686" s="29" t="str">
        <f t="shared" si="250"/>
        <v>-</v>
      </c>
      <c r="K686" s="46" t="str">
        <f t="shared" si="251"/>
        <v>-</v>
      </c>
      <c r="L686" s="29" t="str">
        <f t="shared" si="252"/>
        <v>-</v>
      </c>
      <c r="M686" s="29" t="str">
        <f t="shared" si="253"/>
        <v xml:space="preserve"> </v>
      </c>
      <c r="N686" s="29" t="str">
        <f t="shared" ca="1" si="254"/>
        <v xml:space="preserve"> </v>
      </c>
      <c r="O686" s="8">
        <f>Замеры!R682</f>
        <v>0</v>
      </c>
      <c r="P686" s="8" t="b">
        <f t="shared" si="242"/>
        <v>1</v>
      </c>
      <c r="Q686" s="8" t="b">
        <f t="shared" si="243"/>
        <v>1</v>
      </c>
      <c r="R686" s="8" t="b">
        <f t="shared" si="244"/>
        <v>1</v>
      </c>
      <c r="S686" s="8" t="s">
        <v>72</v>
      </c>
      <c r="T686" s="8" t="e">
        <f t="shared" si="255"/>
        <v>#VALUE!</v>
      </c>
      <c r="U686" s="12" t="s">
        <v>72</v>
      </c>
      <c r="V686" s="8" t="e">
        <f t="shared" si="256"/>
        <v>#VALUE!</v>
      </c>
      <c r="X686" s="13" t="str">
        <f t="shared" si="245"/>
        <v xml:space="preserve"> </v>
      </c>
      <c r="Y686" s="8" t="e">
        <f t="shared" si="257"/>
        <v>#VALUE!</v>
      </c>
      <c r="AA686" s="14" t="e">
        <f t="shared" ca="1" si="258"/>
        <v>#VALUE!</v>
      </c>
      <c r="AB686" s="14" t="e">
        <f t="shared" ca="1" si="259"/>
        <v>#VALUE!</v>
      </c>
      <c r="AC686" s="14" t="e">
        <f t="shared" ca="1" si="260"/>
        <v>#VALUE!</v>
      </c>
      <c r="AD686" s="8" t="e">
        <f t="shared" ca="1" si="261"/>
        <v>#VALUE!</v>
      </c>
      <c r="AE686" s="8" t="e">
        <f t="shared" ca="1" si="262"/>
        <v>#VALUE!</v>
      </c>
      <c r="AF686" s="8" t="e">
        <f t="shared" ca="1" si="263"/>
        <v>#VALUE!</v>
      </c>
    </row>
    <row r="687" spans="1:32" x14ac:dyDescent="0.3">
      <c r="A687" s="35">
        <f>IF(Замеры!B683=0, " ", Замеры!B683)</f>
        <v>680</v>
      </c>
      <c r="B687" s="49" t="str">
        <f>Замеры!G683</f>
        <v xml:space="preserve">Группа от QF </v>
      </c>
      <c r="C687" s="49" t="str">
        <f>IF(Замеры!J683=0, " ", Замеры!J683)</f>
        <v xml:space="preserve"> </v>
      </c>
      <c r="D687" s="49" t="str">
        <f>IF(O687=0, " ", CONCATENATE(Замеры!T683,Замеры!U683,Замеры!V683,Замеры!W683,Замеры!AB683))</f>
        <v xml:space="preserve"> </v>
      </c>
      <c r="E687" s="49" t="str">
        <f>IF(Замеры!L683=0, " ", Замеры!L683)</f>
        <v xml:space="preserve"> </v>
      </c>
      <c r="F687" s="49" t="e">
        <f t="shared" si="246"/>
        <v>#VALUE!</v>
      </c>
      <c r="G687" s="51" t="str">
        <f t="shared" si="247"/>
        <v>-</v>
      </c>
      <c r="H687" s="52" t="str">
        <f t="shared" si="248"/>
        <v>-</v>
      </c>
      <c r="I687" s="51" t="str">
        <f t="shared" si="249"/>
        <v>-</v>
      </c>
      <c r="J687" s="29" t="str">
        <f t="shared" si="250"/>
        <v>-</v>
      </c>
      <c r="K687" s="46" t="str">
        <f t="shared" si="251"/>
        <v>-</v>
      </c>
      <c r="L687" s="29" t="str">
        <f t="shared" si="252"/>
        <v>-</v>
      </c>
      <c r="M687" s="29" t="str">
        <f t="shared" si="253"/>
        <v xml:space="preserve"> </v>
      </c>
      <c r="N687" s="29" t="str">
        <f t="shared" ca="1" si="254"/>
        <v xml:space="preserve"> </v>
      </c>
      <c r="O687" s="8">
        <f>Замеры!R683</f>
        <v>0</v>
      </c>
      <c r="P687" s="8" t="b">
        <f t="shared" si="242"/>
        <v>1</v>
      </c>
      <c r="Q687" s="8" t="b">
        <f t="shared" si="243"/>
        <v>1</v>
      </c>
      <c r="R687" s="8" t="b">
        <f t="shared" si="244"/>
        <v>1</v>
      </c>
      <c r="S687" s="8" t="s">
        <v>72</v>
      </c>
      <c r="T687" s="8" t="e">
        <f t="shared" si="255"/>
        <v>#VALUE!</v>
      </c>
      <c r="U687" s="12" t="s">
        <v>72</v>
      </c>
      <c r="V687" s="8" t="e">
        <f t="shared" si="256"/>
        <v>#VALUE!</v>
      </c>
      <c r="X687" s="13" t="str">
        <f t="shared" si="245"/>
        <v xml:space="preserve"> </v>
      </c>
      <c r="Y687" s="8" t="e">
        <f t="shared" si="257"/>
        <v>#VALUE!</v>
      </c>
      <c r="AA687" s="14" t="e">
        <f t="shared" ca="1" si="258"/>
        <v>#VALUE!</v>
      </c>
      <c r="AB687" s="14" t="e">
        <f t="shared" ca="1" si="259"/>
        <v>#VALUE!</v>
      </c>
      <c r="AC687" s="14" t="e">
        <f t="shared" ca="1" si="260"/>
        <v>#VALUE!</v>
      </c>
      <c r="AD687" s="8" t="e">
        <f t="shared" ca="1" si="261"/>
        <v>#VALUE!</v>
      </c>
      <c r="AE687" s="8" t="e">
        <f t="shared" ca="1" si="262"/>
        <v>#VALUE!</v>
      </c>
      <c r="AF687" s="8" t="e">
        <f t="shared" ca="1" si="263"/>
        <v>#VALUE!</v>
      </c>
    </row>
    <row r="688" spans="1:32" x14ac:dyDescent="0.3">
      <c r="A688" s="35">
        <f>IF(Замеры!B684=0, " ", Замеры!B684)</f>
        <v>681</v>
      </c>
      <c r="B688" s="49" t="str">
        <f>Замеры!G684</f>
        <v xml:space="preserve">Группа от QF </v>
      </c>
      <c r="C688" s="49" t="str">
        <f>IF(Замеры!J684=0, " ", Замеры!J684)</f>
        <v xml:space="preserve"> </v>
      </c>
      <c r="D688" s="49" t="str">
        <f>IF(O688=0, " ", CONCATENATE(Замеры!T684,Замеры!U684,Замеры!V684,Замеры!W684,Замеры!AB684))</f>
        <v xml:space="preserve"> </v>
      </c>
      <c r="E688" s="49" t="str">
        <f>IF(Замеры!L684=0, " ", Замеры!L684)</f>
        <v xml:space="preserve"> </v>
      </c>
      <c r="F688" s="49" t="e">
        <f t="shared" si="246"/>
        <v>#VALUE!</v>
      </c>
      <c r="G688" s="51" t="str">
        <f t="shared" si="247"/>
        <v>-</v>
      </c>
      <c r="H688" s="52" t="str">
        <f t="shared" si="248"/>
        <v>-</v>
      </c>
      <c r="I688" s="51" t="str">
        <f t="shared" si="249"/>
        <v>-</v>
      </c>
      <c r="J688" s="29" t="str">
        <f t="shared" si="250"/>
        <v>-</v>
      </c>
      <c r="K688" s="46" t="str">
        <f t="shared" si="251"/>
        <v>-</v>
      </c>
      <c r="L688" s="29" t="str">
        <f t="shared" si="252"/>
        <v>-</v>
      </c>
      <c r="M688" s="29" t="str">
        <f t="shared" si="253"/>
        <v xml:space="preserve"> </v>
      </c>
      <c r="N688" s="29" t="str">
        <f t="shared" ca="1" si="254"/>
        <v xml:space="preserve"> </v>
      </c>
      <c r="O688" s="8">
        <f>Замеры!R684</f>
        <v>0</v>
      </c>
      <c r="P688" s="8" t="b">
        <f t="shared" si="242"/>
        <v>1</v>
      </c>
      <c r="Q688" s="8" t="b">
        <f t="shared" si="243"/>
        <v>1</v>
      </c>
      <c r="R688" s="8" t="b">
        <f t="shared" si="244"/>
        <v>1</v>
      </c>
      <c r="S688" s="8" t="s">
        <v>72</v>
      </c>
      <c r="T688" s="8" t="e">
        <f t="shared" si="255"/>
        <v>#VALUE!</v>
      </c>
      <c r="U688" s="12" t="s">
        <v>72</v>
      </c>
      <c r="V688" s="8" t="e">
        <f t="shared" si="256"/>
        <v>#VALUE!</v>
      </c>
      <c r="X688" s="13" t="str">
        <f t="shared" si="245"/>
        <v xml:space="preserve"> </v>
      </c>
      <c r="Y688" s="8" t="e">
        <f t="shared" si="257"/>
        <v>#VALUE!</v>
      </c>
      <c r="AA688" s="14" t="e">
        <f t="shared" ca="1" si="258"/>
        <v>#VALUE!</v>
      </c>
      <c r="AB688" s="14" t="e">
        <f t="shared" ca="1" si="259"/>
        <v>#VALUE!</v>
      </c>
      <c r="AC688" s="14" t="e">
        <f t="shared" ca="1" si="260"/>
        <v>#VALUE!</v>
      </c>
      <c r="AD688" s="8" t="e">
        <f t="shared" ca="1" si="261"/>
        <v>#VALUE!</v>
      </c>
      <c r="AE688" s="8" t="e">
        <f t="shared" ca="1" si="262"/>
        <v>#VALUE!</v>
      </c>
      <c r="AF688" s="8" t="e">
        <f t="shared" ca="1" si="263"/>
        <v>#VALUE!</v>
      </c>
    </row>
    <row r="689" spans="1:32" x14ac:dyDescent="0.3">
      <c r="A689" s="35">
        <f>IF(Замеры!B685=0, " ", Замеры!B685)</f>
        <v>682</v>
      </c>
      <c r="B689" s="49" t="str">
        <f>Замеры!G685</f>
        <v xml:space="preserve">Группа от QF </v>
      </c>
      <c r="C689" s="49" t="str">
        <f>IF(Замеры!J685=0, " ", Замеры!J685)</f>
        <v xml:space="preserve"> </v>
      </c>
      <c r="D689" s="49" t="str">
        <f>IF(O689=0, " ", CONCATENATE(Замеры!T685,Замеры!U685,Замеры!V685,Замеры!W685,Замеры!AB685))</f>
        <v xml:space="preserve"> </v>
      </c>
      <c r="E689" s="49" t="str">
        <f>IF(Замеры!L685=0, " ", Замеры!L685)</f>
        <v xml:space="preserve"> </v>
      </c>
      <c r="F689" s="49" t="e">
        <f t="shared" si="246"/>
        <v>#VALUE!</v>
      </c>
      <c r="G689" s="51" t="str">
        <f t="shared" si="247"/>
        <v>-</v>
      </c>
      <c r="H689" s="52" t="str">
        <f t="shared" si="248"/>
        <v>-</v>
      </c>
      <c r="I689" s="51" t="str">
        <f t="shared" si="249"/>
        <v>-</v>
      </c>
      <c r="J689" s="29" t="str">
        <f t="shared" si="250"/>
        <v>-</v>
      </c>
      <c r="K689" s="46" t="str">
        <f t="shared" si="251"/>
        <v>-</v>
      </c>
      <c r="L689" s="29" t="str">
        <f t="shared" si="252"/>
        <v>-</v>
      </c>
      <c r="M689" s="29" t="str">
        <f t="shared" si="253"/>
        <v xml:space="preserve"> </v>
      </c>
      <c r="N689" s="29" t="str">
        <f t="shared" ca="1" si="254"/>
        <v xml:space="preserve"> </v>
      </c>
      <c r="O689" s="8">
        <f>Замеры!R685</f>
        <v>0</v>
      </c>
      <c r="P689" s="8" t="b">
        <f t="shared" si="242"/>
        <v>1</v>
      </c>
      <c r="Q689" s="8" t="b">
        <f t="shared" si="243"/>
        <v>1</v>
      </c>
      <c r="R689" s="8" t="b">
        <f t="shared" si="244"/>
        <v>1</v>
      </c>
      <c r="S689" s="8" t="s">
        <v>72</v>
      </c>
      <c r="T689" s="8" t="e">
        <f t="shared" si="255"/>
        <v>#VALUE!</v>
      </c>
      <c r="U689" s="12" t="s">
        <v>72</v>
      </c>
      <c r="V689" s="8" t="e">
        <f t="shared" si="256"/>
        <v>#VALUE!</v>
      </c>
      <c r="X689" s="13" t="str">
        <f t="shared" si="245"/>
        <v xml:space="preserve"> </v>
      </c>
      <c r="Y689" s="8" t="e">
        <f t="shared" si="257"/>
        <v>#VALUE!</v>
      </c>
      <c r="AA689" s="14" t="e">
        <f t="shared" ca="1" si="258"/>
        <v>#VALUE!</v>
      </c>
      <c r="AB689" s="14" t="e">
        <f t="shared" ca="1" si="259"/>
        <v>#VALUE!</v>
      </c>
      <c r="AC689" s="14" t="e">
        <f t="shared" ca="1" si="260"/>
        <v>#VALUE!</v>
      </c>
      <c r="AD689" s="8" t="e">
        <f t="shared" ca="1" si="261"/>
        <v>#VALUE!</v>
      </c>
      <c r="AE689" s="8" t="e">
        <f t="shared" ca="1" si="262"/>
        <v>#VALUE!</v>
      </c>
      <c r="AF689" s="8" t="e">
        <f t="shared" ca="1" si="263"/>
        <v>#VALUE!</v>
      </c>
    </row>
    <row r="690" spans="1:32" x14ac:dyDescent="0.3">
      <c r="A690" s="35">
        <f>IF(Замеры!B686=0, " ", Замеры!B686)</f>
        <v>683</v>
      </c>
      <c r="B690" s="49" t="str">
        <f>Замеры!G686</f>
        <v xml:space="preserve">Группа от QF </v>
      </c>
      <c r="C690" s="49" t="str">
        <f>IF(Замеры!J686=0, " ", Замеры!J686)</f>
        <v xml:space="preserve"> </v>
      </c>
      <c r="D690" s="49" t="str">
        <f>IF(O690=0, " ", CONCATENATE(Замеры!T686,Замеры!U686,Замеры!V686,Замеры!W686,Замеры!AB686))</f>
        <v xml:space="preserve"> </v>
      </c>
      <c r="E690" s="49" t="str">
        <f>IF(Замеры!L686=0, " ", Замеры!L686)</f>
        <v xml:space="preserve"> </v>
      </c>
      <c r="F690" s="49" t="e">
        <f t="shared" si="246"/>
        <v>#VALUE!</v>
      </c>
      <c r="G690" s="51" t="str">
        <f t="shared" si="247"/>
        <v>-</v>
      </c>
      <c r="H690" s="52" t="str">
        <f t="shared" si="248"/>
        <v>-</v>
      </c>
      <c r="I690" s="51" t="str">
        <f t="shared" si="249"/>
        <v>-</v>
      </c>
      <c r="J690" s="29" t="str">
        <f t="shared" si="250"/>
        <v>-</v>
      </c>
      <c r="K690" s="46" t="str">
        <f t="shared" si="251"/>
        <v>-</v>
      </c>
      <c r="L690" s="29" t="str">
        <f t="shared" si="252"/>
        <v>-</v>
      </c>
      <c r="M690" s="29" t="str">
        <f t="shared" si="253"/>
        <v xml:space="preserve"> </v>
      </c>
      <c r="N690" s="29" t="str">
        <f t="shared" ca="1" si="254"/>
        <v xml:space="preserve"> </v>
      </c>
      <c r="O690" s="8">
        <f>Замеры!R686</f>
        <v>0</v>
      </c>
      <c r="P690" s="8" t="b">
        <f t="shared" si="242"/>
        <v>1</v>
      </c>
      <c r="Q690" s="8" t="b">
        <f t="shared" si="243"/>
        <v>1</v>
      </c>
      <c r="R690" s="8" t="b">
        <f t="shared" si="244"/>
        <v>1</v>
      </c>
      <c r="S690" s="8" t="s">
        <v>72</v>
      </c>
      <c r="T690" s="8" t="e">
        <f t="shared" si="255"/>
        <v>#VALUE!</v>
      </c>
      <c r="U690" s="12" t="s">
        <v>72</v>
      </c>
      <c r="V690" s="8" t="e">
        <f t="shared" si="256"/>
        <v>#VALUE!</v>
      </c>
      <c r="X690" s="13" t="str">
        <f t="shared" si="245"/>
        <v xml:space="preserve"> </v>
      </c>
      <c r="Y690" s="8" t="e">
        <f t="shared" si="257"/>
        <v>#VALUE!</v>
      </c>
      <c r="AA690" s="14" t="e">
        <f t="shared" ca="1" si="258"/>
        <v>#VALUE!</v>
      </c>
      <c r="AB690" s="14" t="e">
        <f t="shared" ca="1" si="259"/>
        <v>#VALUE!</v>
      </c>
      <c r="AC690" s="14" t="e">
        <f t="shared" ca="1" si="260"/>
        <v>#VALUE!</v>
      </c>
      <c r="AD690" s="8" t="e">
        <f t="shared" ca="1" si="261"/>
        <v>#VALUE!</v>
      </c>
      <c r="AE690" s="8" t="e">
        <f t="shared" ca="1" si="262"/>
        <v>#VALUE!</v>
      </c>
      <c r="AF690" s="8" t="e">
        <f t="shared" ca="1" si="263"/>
        <v>#VALUE!</v>
      </c>
    </row>
    <row r="691" spans="1:32" x14ac:dyDescent="0.3">
      <c r="A691" s="35">
        <f>IF(Замеры!B687=0, " ", Замеры!B687)</f>
        <v>684</v>
      </c>
      <c r="B691" s="49" t="str">
        <f>Замеры!G687</f>
        <v xml:space="preserve">Группа от QF </v>
      </c>
      <c r="C691" s="49" t="str">
        <f>IF(Замеры!J687=0, " ", Замеры!J687)</f>
        <v xml:space="preserve"> </v>
      </c>
      <c r="D691" s="49" t="str">
        <f>IF(O691=0, " ", CONCATENATE(Замеры!T687,Замеры!U687,Замеры!V687,Замеры!W687,Замеры!AB687))</f>
        <v xml:space="preserve"> </v>
      </c>
      <c r="E691" s="49" t="str">
        <f>IF(Замеры!L687=0, " ", Замеры!L687)</f>
        <v xml:space="preserve"> </v>
      </c>
      <c r="F691" s="49" t="e">
        <f t="shared" si="246"/>
        <v>#VALUE!</v>
      </c>
      <c r="G691" s="51" t="str">
        <f t="shared" si="247"/>
        <v>-</v>
      </c>
      <c r="H691" s="52" t="str">
        <f t="shared" si="248"/>
        <v>-</v>
      </c>
      <c r="I691" s="51" t="str">
        <f t="shared" si="249"/>
        <v>-</v>
      </c>
      <c r="J691" s="29" t="str">
        <f t="shared" si="250"/>
        <v>-</v>
      </c>
      <c r="K691" s="46" t="str">
        <f t="shared" si="251"/>
        <v>-</v>
      </c>
      <c r="L691" s="29" t="str">
        <f t="shared" si="252"/>
        <v>-</v>
      </c>
      <c r="M691" s="29" t="str">
        <f t="shared" si="253"/>
        <v xml:space="preserve"> </v>
      </c>
      <c r="N691" s="29" t="str">
        <f t="shared" ca="1" si="254"/>
        <v xml:space="preserve"> </v>
      </c>
      <c r="O691" s="8">
        <f>Замеры!R687</f>
        <v>0</v>
      </c>
      <c r="P691" s="8" t="b">
        <f t="shared" si="242"/>
        <v>1</v>
      </c>
      <c r="Q691" s="8" t="b">
        <f t="shared" si="243"/>
        <v>1</v>
      </c>
      <c r="R691" s="8" t="b">
        <f t="shared" si="244"/>
        <v>1</v>
      </c>
      <c r="S691" s="8" t="s">
        <v>72</v>
      </c>
      <c r="T691" s="8" t="e">
        <f t="shared" si="255"/>
        <v>#VALUE!</v>
      </c>
      <c r="U691" s="12" t="s">
        <v>72</v>
      </c>
      <c r="V691" s="8" t="e">
        <f t="shared" si="256"/>
        <v>#VALUE!</v>
      </c>
      <c r="X691" s="13" t="str">
        <f t="shared" si="245"/>
        <v xml:space="preserve"> </v>
      </c>
      <c r="Y691" s="8" t="e">
        <f t="shared" si="257"/>
        <v>#VALUE!</v>
      </c>
      <c r="AA691" s="14" t="e">
        <f t="shared" ca="1" si="258"/>
        <v>#VALUE!</v>
      </c>
      <c r="AB691" s="14" t="e">
        <f t="shared" ca="1" si="259"/>
        <v>#VALUE!</v>
      </c>
      <c r="AC691" s="14" t="e">
        <f t="shared" ca="1" si="260"/>
        <v>#VALUE!</v>
      </c>
      <c r="AD691" s="8" t="e">
        <f t="shared" ca="1" si="261"/>
        <v>#VALUE!</v>
      </c>
      <c r="AE691" s="8" t="e">
        <f t="shared" ca="1" si="262"/>
        <v>#VALUE!</v>
      </c>
      <c r="AF691" s="8" t="e">
        <f t="shared" ca="1" si="263"/>
        <v>#VALUE!</v>
      </c>
    </row>
    <row r="692" spans="1:32" x14ac:dyDescent="0.3">
      <c r="A692" s="35">
        <f>IF(Замеры!B688=0, " ", Замеры!B688)</f>
        <v>685</v>
      </c>
      <c r="B692" s="49" t="str">
        <f>Замеры!G688</f>
        <v xml:space="preserve">Группа от QF </v>
      </c>
      <c r="C692" s="49" t="str">
        <f>IF(Замеры!J688=0, " ", Замеры!J688)</f>
        <v xml:space="preserve"> </v>
      </c>
      <c r="D692" s="49" t="str">
        <f>IF(O692=0, " ", CONCATENATE(Замеры!T688,Замеры!U688,Замеры!V688,Замеры!W688,Замеры!AB688))</f>
        <v xml:space="preserve"> </v>
      </c>
      <c r="E692" s="49" t="str">
        <f>IF(Замеры!L688=0, " ", Замеры!L688)</f>
        <v xml:space="preserve"> </v>
      </c>
      <c r="F692" s="49" t="e">
        <f t="shared" si="246"/>
        <v>#VALUE!</v>
      </c>
      <c r="G692" s="51" t="str">
        <f t="shared" si="247"/>
        <v>-</v>
      </c>
      <c r="H692" s="52" t="str">
        <f t="shared" si="248"/>
        <v>-</v>
      </c>
      <c r="I692" s="51" t="str">
        <f t="shared" si="249"/>
        <v>-</v>
      </c>
      <c r="J692" s="29" t="str">
        <f t="shared" si="250"/>
        <v>-</v>
      </c>
      <c r="K692" s="46" t="str">
        <f t="shared" si="251"/>
        <v>-</v>
      </c>
      <c r="L692" s="29" t="str">
        <f t="shared" si="252"/>
        <v>-</v>
      </c>
      <c r="M692" s="29" t="str">
        <f t="shared" si="253"/>
        <v xml:space="preserve"> </v>
      </c>
      <c r="N692" s="29" t="str">
        <f t="shared" ca="1" si="254"/>
        <v xml:space="preserve"> </v>
      </c>
      <c r="O692" s="8">
        <f>Замеры!R688</f>
        <v>0</v>
      </c>
      <c r="P692" s="8" t="b">
        <f t="shared" si="242"/>
        <v>1</v>
      </c>
      <c r="Q692" s="8" t="b">
        <f t="shared" si="243"/>
        <v>1</v>
      </c>
      <c r="R692" s="8" t="b">
        <f t="shared" si="244"/>
        <v>1</v>
      </c>
      <c r="S692" s="8" t="s">
        <v>72</v>
      </c>
      <c r="T692" s="8" t="e">
        <f t="shared" si="255"/>
        <v>#VALUE!</v>
      </c>
      <c r="U692" s="12" t="s">
        <v>72</v>
      </c>
      <c r="V692" s="8" t="e">
        <f t="shared" si="256"/>
        <v>#VALUE!</v>
      </c>
      <c r="X692" s="13" t="str">
        <f t="shared" si="245"/>
        <v xml:space="preserve"> </v>
      </c>
      <c r="Y692" s="8" t="e">
        <f t="shared" si="257"/>
        <v>#VALUE!</v>
      </c>
      <c r="AA692" s="14" t="e">
        <f t="shared" ca="1" si="258"/>
        <v>#VALUE!</v>
      </c>
      <c r="AB692" s="14" t="e">
        <f t="shared" ca="1" si="259"/>
        <v>#VALUE!</v>
      </c>
      <c r="AC692" s="14" t="e">
        <f t="shared" ca="1" si="260"/>
        <v>#VALUE!</v>
      </c>
      <c r="AD692" s="8" t="e">
        <f t="shared" ca="1" si="261"/>
        <v>#VALUE!</v>
      </c>
      <c r="AE692" s="8" t="e">
        <f t="shared" ca="1" si="262"/>
        <v>#VALUE!</v>
      </c>
      <c r="AF692" s="8" t="e">
        <f t="shared" ca="1" si="263"/>
        <v>#VALUE!</v>
      </c>
    </row>
    <row r="693" spans="1:32" x14ac:dyDescent="0.3">
      <c r="A693" s="35">
        <f>IF(Замеры!B689=0, " ", Замеры!B689)</f>
        <v>686</v>
      </c>
      <c r="B693" s="49" t="str">
        <f>Замеры!G689</f>
        <v xml:space="preserve">Группа от QF </v>
      </c>
      <c r="C693" s="49" t="str">
        <f>IF(Замеры!J689=0, " ", Замеры!J689)</f>
        <v xml:space="preserve"> </v>
      </c>
      <c r="D693" s="49" t="str">
        <f>IF(O693=0, " ", CONCATENATE(Замеры!T689,Замеры!U689,Замеры!V689,Замеры!W689,Замеры!AB689))</f>
        <v xml:space="preserve"> </v>
      </c>
      <c r="E693" s="49" t="str">
        <f>IF(Замеры!L689=0, " ", Замеры!L689)</f>
        <v xml:space="preserve"> </v>
      </c>
      <c r="F693" s="49" t="e">
        <f t="shared" si="246"/>
        <v>#VALUE!</v>
      </c>
      <c r="G693" s="51" t="str">
        <f t="shared" si="247"/>
        <v>-</v>
      </c>
      <c r="H693" s="52" t="str">
        <f t="shared" si="248"/>
        <v>-</v>
      </c>
      <c r="I693" s="51" t="str">
        <f t="shared" si="249"/>
        <v>-</v>
      </c>
      <c r="J693" s="29" t="str">
        <f t="shared" si="250"/>
        <v>-</v>
      </c>
      <c r="K693" s="46" t="str">
        <f t="shared" si="251"/>
        <v>-</v>
      </c>
      <c r="L693" s="29" t="str">
        <f t="shared" si="252"/>
        <v>-</v>
      </c>
      <c r="M693" s="29" t="str">
        <f t="shared" si="253"/>
        <v xml:space="preserve"> </v>
      </c>
      <c r="N693" s="29" t="str">
        <f t="shared" ca="1" si="254"/>
        <v xml:space="preserve"> </v>
      </c>
      <c r="O693" s="8">
        <f>Замеры!R689</f>
        <v>0</v>
      </c>
      <c r="P693" s="8" t="b">
        <f t="shared" si="242"/>
        <v>1</v>
      </c>
      <c r="Q693" s="8" t="b">
        <f t="shared" si="243"/>
        <v>1</v>
      </c>
      <c r="R693" s="8" t="b">
        <f t="shared" si="244"/>
        <v>1</v>
      </c>
      <c r="S693" s="8" t="s">
        <v>72</v>
      </c>
      <c r="T693" s="8" t="e">
        <f t="shared" si="255"/>
        <v>#VALUE!</v>
      </c>
      <c r="U693" s="12" t="s">
        <v>72</v>
      </c>
      <c r="V693" s="8" t="e">
        <f t="shared" si="256"/>
        <v>#VALUE!</v>
      </c>
      <c r="X693" s="13" t="str">
        <f t="shared" si="245"/>
        <v xml:space="preserve"> </v>
      </c>
      <c r="Y693" s="8" t="e">
        <f t="shared" si="257"/>
        <v>#VALUE!</v>
      </c>
      <c r="AA693" s="14" t="e">
        <f t="shared" ca="1" si="258"/>
        <v>#VALUE!</v>
      </c>
      <c r="AB693" s="14" t="e">
        <f t="shared" ca="1" si="259"/>
        <v>#VALUE!</v>
      </c>
      <c r="AC693" s="14" t="e">
        <f t="shared" ca="1" si="260"/>
        <v>#VALUE!</v>
      </c>
      <c r="AD693" s="8" t="e">
        <f t="shared" ca="1" si="261"/>
        <v>#VALUE!</v>
      </c>
      <c r="AE693" s="8" t="e">
        <f t="shared" ca="1" si="262"/>
        <v>#VALUE!</v>
      </c>
      <c r="AF693" s="8" t="e">
        <f t="shared" ca="1" si="263"/>
        <v>#VALUE!</v>
      </c>
    </row>
    <row r="694" spans="1:32" x14ac:dyDescent="0.3">
      <c r="A694" s="35">
        <f>IF(Замеры!B690=0, " ", Замеры!B690)</f>
        <v>687</v>
      </c>
      <c r="B694" s="49" t="str">
        <f>Замеры!G690</f>
        <v xml:space="preserve">Группа от QF </v>
      </c>
      <c r="C694" s="49" t="str">
        <f>IF(Замеры!J690=0, " ", Замеры!J690)</f>
        <v xml:space="preserve"> </v>
      </c>
      <c r="D694" s="49" t="str">
        <f>IF(O694=0, " ", CONCATENATE(Замеры!T690,Замеры!U690,Замеры!V690,Замеры!W690,Замеры!AB690))</f>
        <v xml:space="preserve"> </v>
      </c>
      <c r="E694" s="49" t="str">
        <f>IF(Замеры!L690=0, " ", Замеры!L690)</f>
        <v xml:space="preserve"> </v>
      </c>
      <c r="F694" s="49" t="e">
        <f t="shared" si="246"/>
        <v>#VALUE!</v>
      </c>
      <c r="G694" s="51" t="str">
        <f t="shared" si="247"/>
        <v>-</v>
      </c>
      <c r="H694" s="52" t="str">
        <f t="shared" si="248"/>
        <v>-</v>
      </c>
      <c r="I694" s="51" t="str">
        <f t="shared" si="249"/>
        <v>-</v>
      </c>
      <c r="J694" s="29" t="str">
        <f t="shared" si="250"/>
        <v>-</v>
      </c>
      <c r="K694" s="46" t="str">
        <f t="shared" si="251"/>
        <v>-</v>
      </c>
      <c r="L694" s="29" t="str">
        <f t="shared" si="252"/>
        <v>-</v>
      </c>
      <c r="M694" s="29" t="str">
        <f t="shared" si="253"/>
        <v xml:space="preserve"> </v>
      </c>
      <c r="N694" s="29" t="str">
        <f t="shared" ca="1" si="254"/>
        <v xml:space="preserve"> </v>
      </c>
      <c r="O694" s="8">
        <f>Замеры!R690</f>
        <v>0</v>
      </c>
      <c r="P694" s="8" t="b">
        <f t="shared" si="242"/>
        <v>1</v>
      </c>
      <c r="Q694" s="8" t="b">
        <f t="shared" si="243"/>
        <v>1</v>
      </c>
      <c r="R694" s="8" t="b">
        <f t="shared" si="244"/>
        <v>1</v>
      </c>
      <c r="S694" s="8" t="s">
        <v>72</v>
      </c>
      <c r="T694" s="8" t="e">
        <f t="shared" si="255"/>
        <v>#VALUE!</v>
      </c>
      <c r="U694" s="12" t="s">
        <v>72</v>
      </c>
      <c r="V694" s="8" t="e">
        <f t="shared" si="256"/>
        <v>#VALUE!</v>
      </c>
      <c r="X694" s="13" t="str">
        <f t="shared" si="245"/>
        <v xml:space="preserve"> </v>
      </c>
      <c r="Y694" s="8" t="e">
        <f t="shared" si="257"/>
        <v>#VALUE!</v>
      </c>
      <c r="AA694" s="14" t="e">
        <f t="shared" ca="1" si="258"/>
        <v>#VALUE!</v>
      </c>
      <c r="AB694" s="14" t="e">
        <f t="shared" ca="1" si="259"/>
        <v>#VALUE!</v>
      </c>
      <c r="AC694" s="14" t="e">
        <f t="shared" ca="1" si="260"/>
        <v>#VALUE!</v>
      </c>
      <c r="AD694" s="8" t="e">
        <f t="shared" ca="1" si="261"/>
        <v>#VALUE!</v>
      </c>
      <c r="AE694" s="8" t="e">
        <f t="shared" ca="1" si="262"/>
        <v>#VALUE!</v>
      </c>
      <c r="AF694" s="8" t="e">
        <f t="shared" ca="1" si="263"/>
        <v>#VALUE!</v>
      </c>
    </row>
    <row r="695" spans="1:32" x14ac:dyDescent="0.3">
      <c r="A695" s="35">
        <f>IF(Замеры!B691=0, " ", Замеры!B691)</f>
        <v>688</v>
      </c>
      <c r="B695" s="49" t="str">
        <f>Замеры!G691</f>
        <v xml:space="preserve">Группа от QF </v>
      </c>
      <c r="C695" s="49" t="str">
        <f>IF(Замеры!J691=0, " ", Замеры!J691)</f>
        <v xml:space="preserve"> </v>
      </c>
      <c r="D695" s="49" t="str">
        <f>IF(O695=0, " ", CONCATENATE(Замеры!T691,Замеры!U691,Замеры!V691,Замеры!W691,Замеры!AB691))</f>
        <v xml:space="preserve"> </v>
      </c>
      <c r="E695" s="49" t="str">
        <f>IF(Замеры!L691=0, " ", Замеры!L691)</f>
        <v xml:space="preserve"> </v>
      </c>
      <c r="F695" s="49" t="e">
        <f t="shared" si="246"/>
        <v>#VALUE!</v>
      </c>
      <c r="G695" s="51" t="str">
        <f t="shared" si="247"/>
        <v>-</v>
      </c>
      <c r="H695" s="52" t="str">
        <f t="shared" si="248"/>
        <v>-</v>
      </c>
      <c r="I695" s="51" t="str">
        <f t="shared" si="249"/>
        <v>-</v>
      </c>
      <c r="J695" s="29" t="str">
        <f t="shared" si="250"/>
        <v>-</v>
      </c>
      <c r="K695" s="46" t="str">
        <f t="shared" si="251"/>
        <v>-</v>
      </c>
      <c r="L695" s="29" t="str">
        <f t="shared" si="252"/>
        <v>-</v>
      </c>
      <c r="M695" s="29" t="str">
        <f t="shared" si="253"/>
        <v xml:space="preserve"> </v>
      </c>
      <c r="N695" s="29" t="str">
        <f t="shared" ca="1" si="254"/>
        <v xml:space="preserve"> </v>
      </c>
      <c r="O695" s="8">
        <f>Замеры!R691</f>
        <v>0</v>
      </c>
      <c r="P695" s="8" t="b">
        <f t="shared" si="242"/>
        <v>1</v>
      </c>
      <c r="Q695" s="8" t="b">
        <f t="shared" si="243"/>
        <v>1</v>
      </c>
      <c r="R695" s="8" t="b">
        <f t="shared" si="244"/>
        <v>1</v>
      </c>
      <c r="S695" s="8" t="s">
        <v>72</v>
      </c>
      <c r="T695" s="8" t="e">
        <f t="shared" si="255"/>
        <v>#VALUE!</v>
      </c>
      <c r="U695" s="12" t="s">
        <v>72</v>
      </c>
      <c r="V695" s="8" t="e">
        <f t="shared" si="256"/>
        <v>#VALUE!</v>
      </c>
      <c r="X695" s="13" t="str">
        <f t="shared" si="245"/>
        <v xml:space="preserve"> </v>
      </c>
      <c r="Y695" s="8" t="e">
        <f t="shared" si="257"/>
        <v>#VALUE!</v>
      </c>
      <c r="AA695" s="14" t="e">
        <f t="shared" ca="1" si="258"/>
        <v>#VALUE!</v>
      </c>
      <c r="AB695" s="14" t="e">
        <f t="shared" ca="1" si="259"/>
        <v>#VALUE!</v>
      </c>
      <c r="AC695" s="14" t="e">
        <f t="shared" ca="1" si="260"/>
        <v>#VALUE!</v>
      </c>
      <c r="AD695" s="8" t="e">
        <f t="shared" ca="1" si="261"/>
        <v>#VALUE!</v>
      </c>
      <c r="AE695" s="8" t="e">
        <f t="shared" ca="1" si="262"/>
        <v>#VALUE!</v>
      </c>
      <c r="AF695" s="8" t="e">
        <f t="shared" ca="1" si="263"/>
        <v>#VALUE!</v>
      </c>
    </row>
    <row r="696" spans="1:32" x14ac:dyDescent="0.3">
      <c r="A696" s="35">
        <f>IF(Замеры!B692=0, " ", Замеры!B692)</f>
        <v>689</v>
      </c>
      <c r="B696" s="49" t="str">
        <f>Замеры!G692</f>
        <v xml:space="preserve">Группа от QF </v>
      </c>
      <c r="C696" s="49" t="str">
        <f>IF(Замеры!J692=0, " ", Замеры!J692)</f>
        <v xml:space="preserve"> </v>
      </c>
      <c r="D696" s="49" t="str">
        <f>IF(O696=0, " ", CONCATENATE(Замеры!T692,Замеры!U692,Замеры!V692,Замеры!W692,Замеры!AB692))</f>
        <v xml:space="preserve"> </v>
      </c>
      <c r="E696" s="49" t="str">
        <f>IF(Замеры!L692=0, " ", Замеры!L692)</f>
        <v xml:space="preserve"> </v>
      </c>
      <c r="F696" s="49" t="e">
        <f t="shared" si="246"/>
        <v>#VALUE!</v>
      </c>
      <c r="G696" s="51" t="str">
        <f t="shared" si="247"/>
        <v>-</v>
      </c>
      <c r="H696" s="52" t="str">
        <f t="shared" si="248"/>
        <v>-</v>
      </c>
      <c r="I696" s="51" t="str">
        <f t="shared" si="249"/>
        <v>-</v>
      </c>
      <c r="J696" s="29" t="str">
        <f t="shared" si="250"/>
        <v>-</v>
      </c>
      <c r="K696" s="46" t="str">
        <f t="shared" si="251"/>
        <v>-</v>
      </c>
      <c r="L696" s="29" t="str">
        <f t="shared" si="252"/>
        <v>-</v>
      </c>
      <c r="M696" s="29" t="str">
        <f t="shared" si="253"/>
        <v xml:space="preserve"> </v>
      </c>
      <c r="N696" s="29" t="str">
        <f t="shared" ca="1" si="254"/>
        <v xml:space="preserve"> </v>
      </c>
      <c r="O696" s="8">
        <f>Замеры!R692</f>
        <v>0</v>
      </c>
      <c r="P696" s="8" t="b">
        <f t="shared" si="242"/>
        <v>1</v>
      </c>
      <c r="Q696" s="8" t="b">
        <f t="shared" si="243"/>
        <v>1</v>
      </c>
      <c r="R696" s="8" t="b">
        <f t="shared" si="244"/>
        <v>1</v>
      </c>
      <c r="S696" s="8" t="s">
        <v>72</v>
      </c>
      <c r="T696" s="8" t="e">
        <f t="shared" si="255"/>
        <v>#VALUE!</v>
      </c>
      <c r="U696" s="12" t="s">
        <v>72</v>
      </c>
      <c r="V696" s="8" t="e">
        <f t="shared" si="256"/>
        <v>#VALUE!</v>
      </c>
      <c r="X696" s="13" t="str">
        <f t="shared" si="245"/>
        <v xml:space="preserve"> </v>
      </c>
      <c r="Y696" s="8" t="e">
        <f t="shared" si="257"/>
        <v>#VALUE!</v>
      </c>
      <c r="AA696" s="14" t="e">
        <f t="shared" ca="1" si="258"/>
        <v>#VALUE!</v>
      </c>
      <c r="AB696" s="14" t="e">
        <f t="shared" ca="1" si="259"/>
        <v>#VALUE!</v>
      </c>
      <c r="AC696" s="14" t="e">
        <f t="shared" ca="1" si="260"/>
        <v>#VALUE!</v>
      </c>
      <c r="AD696" s="8" t="e">
        <f t="shared" ca="1" si="261"/>
        <v>#VALUE!</v>
      </c>
      <c r="AE696" s="8" t="e">
        <f t="shared" ca="1" si="262"/>
        <v>#VALUE!</v>
      </c>
      <c r="AF696" s="8" t="e">
        <f t="shared" ca="1" si="263"/>
        <v>#VALUE!</v>
      </c>
    </row>
    <row r="697" spans="1:32" x14ac:dyDescent="0.3">
      <c r="A697" s="35">
        <f>IF(Замеры!B693=0, " ", Замеры!B693)</f>
        <v>690</v>
      </c>
      <c r="B697" s="49" t="str">
        <f>Замеры!G693</f>
        <v xml:space="preserve">Группа от QF </v>
      </c>
      <c r="C697" s="49" t="str">
        <f>IF(Замеры!J693=0, " ", Замеры!J693)</f>
        <v xml:space="preserve"> </v>
      </c>
      <c r="D697" s="49" t="str">
        <f>IF(O697=0, " ", CONCATENATE(Замеры!T693,Замеры!U693,Замеры!V693,Замеры!W693,Замеры!AB693))</f>
        <v xml:space="preserve"> </v>
      </c>
      <c r="E697" s="49" t="str">
        <f>IF(Замеры!L693=0, " ", Замеры!L693)</f>
        <v xml:space="preserve"> </v>
      </c>
      <c r="F697" s="49" t="e">
        <f t="shared" si="246"/>
        <v>#VALUE!</v>
      </c>
      <c r="G697" s="51" t="str">
        <f t="shared" si="247"/>
        <v>-</v>
      </c>
      <c r="H697" s="52" t="str">
        <f t="shared" si="248"/>
        <v>-</v>
      </c>
      <c r="I697" s="51" t="str">
        <f t="shared" si="249"/>
        <v>-</v>
      </c>
      <c r="J697" s="29" t="str">
        <f t="shared" si="250"/>
        <v>-</v>
      </c>
      <c r="K697" s="46" t="str">
        <f t="shared" si="251"/>
        <v>-</v>
      </c>
      <c r="L697" s="29" t="str">
        <f t="shared" si="252"/>
        <v>-</v>
      </c>
      <c r="M697" s="29" t="str">
        <f t="shared" si="253"/>
        <v xml:space="preserve"> </v>
      </c>
      <c r="N697" s="29" t="str">
        <f t="shared" ca="1" si="254"/>
        <v xml:space="preserve"> </v>
      </c>
      <c r="O697" s="8">
        <f>Замеры!R693</f>
        <v>0</v>
      </c>
      <c r="P697" s="8" t="b">
        <f t="shared" si="242"/>
        <v>1</v>
      </c>
      <c r="Q697" s="8" t="b">
        <f t="shared" si="243"/>
        <v>1</v>
      </c>
      <c r="R697" s="8" t="b">
        <f t="shared" si="244"/>
        <v>1</v>
      </c>
      <c r="S697" s="8" t="s">
        <v>72</v>
      </c>
      <c r="T697" s="8" t="e">
        <f t="shared" si="255"/>
        <v>#VALUE!</v>
      </c>
      <c r="U697" s="12" t="s">
        <v>72</v>
      </c>
      <c r="V697" s="8" t="e">
        <f t="shared" si="256"/>
        <v>#VALUE!</v>
      </c>
      <c r="X697" s="13" t="str">
        <f t="shared" si="245"/>
        <v xml:space="preserve"> </v>
      </c>
      <c r="Y697" s="8" t="e">
        <f t="shared" si="257"/>
        <v>#VALUE!</v>
      </c>
      <c r="AA697" s="14" t="e">
        <f t="shared" ca="1" si="258"/>
        <v>#VALUE!</v>
      </c>
      <c r="AB697" s="14" t="e">
        <f t="shared" ca="1" si="259"/>
        <v>#VALUE!</v>
      </c>
      <c r="AC697" s="14" t="e">
        <f t="shared" ca="1" si="260"/>
        <v>#VALUE!</v>
      </c>
      <c r="AD697" s="8" t="e">
        <f t="shared" ca="1" si="261"/>
        <v>#VALUE!</v>
      </c>
      <c r="AE697" s="8" t="e">
        <f t="shared" ca="1" si="262"/>
        <v>#VALUE!</v>
      </c>
      <c r="AF697" s="8" t="e">
        <f t="shared" ca="1" si="263"/>
        <v>#VALUE!</v>
      </c>
    </row>
    <row r="698" spans="1:32" x14ac:dyDescent="0.3">
      <c r="A698" s="35">
        <f>IF(Замеры!B694=0, " ", Замеры!B694)</f>
        <v>691</v>
      </c>
      <c r="B698" s="49" t="str">
        <f>Замеры!G694</f>
        <v xml:space="preserve">Группа от QF </v>
      </c>
      <c r="C698" s="49" t="str">
        <f>IF(Замеры!J694=0, " ", Замеры!J694)</f>
        <v xml:space="preserve"> </v>
      </c>
      <c r="D698" s="49" t="str">
        <f>IF(O698=0, " ", CONCATENATE(Замеры!T694,Замеры!U694,Замеры!V694,Замеры!W694,Замеры!AB694))</f>
        <v xml:space="preserve"> </v>
      </c>
      <c r="E698" s="49" t="str">
        <f>IF(Замеры!L694=0, " ", Замеры!L694)</f>
        <v xml:space="preserve"> </v>
      </c>
      <c r="F698" s="49" t="e">
        <f t="shared" si="246"/>
        <v>#VALUE!</v>
      </c>
      <c r="G698" s="51" t="str">
        <f t="shared" si="247"/>
        <v>-</v>
      </c>
      <c r="H698" s="52" t="str">
        <f t="shared" si="248"/>
        <v>-</v>
      </c>
      <c r="I698" s="51" t="str">
        <f t="shared" si="249"/>
        <v>-</v>
      </c>
      <c r="J698" s="29" t="str">
        <f t="shared" si="250"/>
        <v>-</v>
      </c>
      <c r="K698" s="46" t="str">
        <f t="shared" si="251"/>
        <v>-</v>
      </c>
      <c r="L698" s="29" t="str">
        <f t="shared" si="252"/>
        <v>-</v>
      </c>
      <c r="M698" s="29" t="str">
        <f t="shared" si="253"/>
        <v xml:space="preserve"> </v>
      </c>
      <c r="N698" s="29" t="str">
        <f t="shared" ca="1" si="254"/>
        <v xml:space="preserve"> </v>
      </c>
      <c r="O698" s="8">
        <f>Замеры!R694</f>
        <v>0</v>
      </c>
      <c r="P698" s="8" t="b">
        <f t="shared" si="242"/>
        <v>1</v>
      </c>
      <c r="Q698" s="8" t="b">
        <f t="shared" si="243"/>
        <v>1</v>
      </c>
      <c r="R698" s="8" t="b">
        <f t="shared" si="244"/>
        <v>1</v>
      </c>
      <c r="S698" s="8" t="s">
        <v>72</v>
      </c>
      <c r="T698" s="8" t="e">
        <f t="shared" si="255"/>
        <v>#VALUE!</v>
      </c>
      <c r="U698" s="12" t="s">
        <v>72</v>
      </c>
      <c r="V698" s="8" t="e">
        <f t="shared" si="256"/>
        <v>#VALUE!</v>
      </c>
      <c r="X698" s="13" t="str">
        <f t="shared" si="245"/>
        <v xml:space="preserve"> </v>
      </c>
      <c r="Y698" s="8" t="e">
        <f t="shared" si="257"/>
        <v>#VALUE!</v>
      </c>
      <c r="AA698" s="14" t="e">
        <f t="shared" ca="1" si="258"/>
        <v>#VALUE!</v>
      </c>
      <c r="AB698" s="14" t="e">
        <f t="shared" ca="1" si="259"/>
        <v>#VALUE!</v>
      </c>
      <c r="AC698" s="14" t="e">
        <f t="shared" ca="1" si="260"/>
        <v>#VALUE!</v>
      </c>
      <c r="AD698" s="8" t="e">
        <f t="shared" ca="1" si="261"/>
        <v>#VALUE!</v>
      </c>
      <c r="AE698" s="8" t="e">
        <f t="shared" ca="1" si="262"/>
        <v>#VALUE!</v>
      </c>
      <c r="AF698" s="8" t="e">
        <f t="shared" ca="1" si="263"/>
        <v>#VALUE!</v>
      </c>
    </row>
    <row r="699" spans="1:32" x14ac:dyDescent="0.3">
      <c r="A699" s="35">
        <f>IF(Замеры!B695=0, " ", Замеры!B695)</f>
        <v>692</v>
      </c>
      <c r="B699" s="49" t="str">
        <f>Замеры!G695</f>
        <v xml:space="preserve">Группа от QF </v>
      </c>
      <c r="C699" s="49" t="str">
        <f>IF(Замеры!J695=0, " ", Замеры!J695)</f>
        <v xml:space="preserve"> </v>
      </c>
      <c r="D699" s="49" t="str">
        <f>IF(O699=0, " ", CONCATENATE(Замеры!T695,Замеры!U695,Замеры!V695,Замеры!W695,Замеры!AB695))</f>
        <v xml:space="preserve"> </v>
      </c>
      <c r="E699" s="49" t="str">
        <f>IF(Замеры!L695=0, " ", Замеры!L695)</f>
        <v xml:space="preserve"> </v>
      </c>
      <c r="F699" s="49" t="e">
        <f t="shared" si="246"/>
        <v>#VALUE!</v>
      </c>
      <c r="G699" s="51" t="str">
        <f t="shared" si="247"/>
        <v>-</v>
      </c>
      <c r="H699" s="52" t="str">
        <f t="shared" si="248"/>
        <v>-</v>
      </c>
      <c r="I699" s="51" t="str">
        <f t="shared" si="249"/>
        <v>-</v>
      </c>
      <c r="J699" s="29" t="str">
        <f t="shared" si="250"/>
        <v>-</v>
      </c>
      <c r="K699" s="46" t="str">
        <f t="shared" si="251"/>
        <v>-</v>
      </c>
      <c r="L699" s="29" t="str">
        <f t="shared" si="252"/>
        <v>-</v>
      </c>
      <c r="M699" s="29" t="str">
        <f t="shared" si="253"/>
        <v xml:space="preserve"> </v>
      </c>
      <c r="N699" s="29" t="str">
        <f t="shared" ca="1" si="254"/>
        <v xml:space="preserve"> </v>
      </c>
      <c r="O699" s="8">
        <f>Замеры!R695</f>
        <v>0</v>
      </c>
      <c r="P699" s="8" t="b">
        <f t="shared" si="242"/>
        <v>1</v>
      </c>
      <c r="Q699" s="8" t="b">
        <f t="shared" si="243"/>
        <v>1</v>
      </c>
      <c r="R699" s="8" t="b">
        <f t="shared" si="244"/>
        <v>1</v>
      </c>
      <c r="S699" s="8" t="s">
        <v>72</v>
      </c>
      <c r="T699" s="8" t="e">
        <f t="shared" si="255"/>
        <v>#VALUE!</v>
      </c>
      <c r="U699" s="12" t="s">
        <v>72</v>
      </c>
      <c r="V699" s="8" t="e">
        <f t="shared" si="256"/>
        <v>#VALUE!</v>
      </c>
      <c r="X699" s="13" t="str">
        <f t="shared" si="245"/>
        <v xml:space="preserve"> </v>
      </c>
      <c r="Y699" s="8" t="e">
        <f t="shared" si="257"/>
        <v>#VALUE!</v>
      </c>
      <c r="AA699" s="14" t="e">
        <f t="shared" ca="1" si="258"/>
        <v>#VALUE!</v>
      </c>
      <c r="AB699" s="14" t="e">
        <f t="shared" ca="1" si="259"/>
        <v>#VALUE!</v>
      </c>
      <c r="AC699" s="14" t="e">
        <f t="shared" ca="1" si="260"/>
        <v>#VALUE!</v>
      </c>
      <c r="AD699" s="8" t="e">
        <f t="shared" ca="1" si="261"/>
        <v>#VALUE!</v>
      </c>
      <c r="AE699" s="8" t="e">
        <f t="shared" ca="1" si="262"/>
        <v>#VALUE!</v>
      </c>
      <c r="AF699" s="8" t="e">
        <f t="shared" ca="1" si="263"/>
        <v>#VALUE!</v>
      </c>
    </row>
    <row r="700" spans="1:32" x14ac:dyDescent="0.3">
      <c r="A700" s="35">
        <f>IF(Замеры!B696=0, " ", Замеры!B696)</f>
        <v>693</v>
      </c>
      <c r="B700" s="49" t="str">
        <f>Замеры!G696</f>
        <v xml:space="preserve">Группа от QF </v>
      </c>
      <c r="C700" s="49" t="str">
        <f>IF(Замеры!J696=0, " ", Замеры!J696)</f>
        <v xml:space="preserve"> </v>
      </c>
      <c r="D700" s="49" t="str">
        <f>IF(O700=0, " ", CONCATENATE(Замеры!T696,Замеры!U696,Замеры!V696,Замеры!W696,Замеры!AB696))</f>
        <v xml:space="preserve"> </v>
      </c>
      <c r="E700" s="49" t="str">
        <f>IF(Замеры!L696=0, " ", Замеры!L696)</f>
        <v xml:space="preserve"> </v>
      </c>
      <c r="F700" s="49" t="e">
        <f t="shared" si="246"/>
        <v>#VALUE!</v>
      </c>
      <c r="G700" s="51" t="str">
        <f t="shared" si="247"/>
        <v>-</v>
      </c>
      <c r="H700" s="52" t="str">
        <f t="shared" si="248"/>
        <v>-</v>
      </c>
      <c r="I700" s="51" t="str">
        <f t="shared" si="249"/>
        <v>-</v>
      </c>
      <c r="J700" s="29" t="str">
        <f t="shared" si="250"/>
        <v>-</v>
      </c>
      <c r="K700" s="46" t="str">
        <f t="shared" si="251"/>
        <v>-</v>
      </c>
      <c r="L700" s="29" t="str">
        <f t="shared" si="252"/>
        <v>-</v>
      </c>
      <c r="M700" s="29" t="str">
        <f t="shared" si="253"/>
        <v xml:space="preserve"> </v>
      </c>
      <c r="N700" s="29" t="str">
        <f t="shared" ca="1" si="254"/>
        <v xml:space="preserve"> </v>
      </c>
      <c r="O700" s="8">
        <f>Замеры!R696</f>
        <v>0</v>
      </c>
      <c r="P700" s="8" t="b">
        <f t="shared" si="242"/>
        <v>1</v>
      </c>
      <c r="Q700" s="8" t="b">
        <f t="shared" si="243"/>
        <v>1</v>
      </c>
      <c r="R700" s="8" t="b">
        <f t="shared" si="244"/>
        <v>1</v>
      </c>
      <c r="S700" s="8" t="s">
        <v>72</v>
      </c>
      <c r="T700" s="8" t="e">
        <f t="shared" si="255"/>
        <v>#VALUE!</v>
      </c>
      <c r="U700" s="12" t="s">
        <v>72</v>
      </c>
      <c r="V700" s="8" t="e">
        <f t="shared" si="256"/>
        <v>#VALUE!</v>
      </c>
      <c r="X700" s="13" t="str">
        <f t="shared" si="245"/>
        <v xml:space="preserve"> </v>
      </c>
      <c r="Y700" s="8" t="e">
        <f t="shared" si="257"/>
        <v>#VALUE!</v>
      </c>
      <c r="AA700" s="14" t="e">
        <f t="shared" ca="1" si="258"/>
        <v>#VALUE!</v>
      </c>
      <c r="AB700" s="14" t="e">
        <f t="shared" ca="1" si="259"/>
        <v>#VALUE!</v>
      </c>
      <c r="AC700" s="14" t="e">
        <f t="shared" ca="1" si="260"/>
        <v>#VALUE!</v>
      </c>
      <c r="AD700" s="8" t="e">
        <f t="shared" ca="1" si="261"/>
        <v>#VALUE!</v>
      </c>
      <c r="AE700" s="8" t="e">
        <f t="shared" ca="1" si="262"/>
        <v>#VALUE!</v>
      </c>
      <c r="AF700" s="8" t="e">
        <f t="shared" ca="1" si="263"/>
        <v>#VALUE!</v>
      </c>
    </row>
    <row r="701" spans="1:32" x14ac:dyDescent="0.3">
      <c r="A701" s="35">
        <f>IF(Замеры!B697=0, " ", Замеры!B697)</f>
        <v>694</v>
      </c>
      <c r="B701" s="49" t="str">
        <f>Замеры!G697</f>
        <v xml:space="preserve">Группа от QF </v>
      </c>
      <c r="C701" s="49" t="str">
        <f>IF(Замеры!J697=0, " ", Замеры!J697)</f>
        <v xml:space="preserve"> </v>
      </c>
      <c r="D701" s="49" t="str">
        <f>IF(O701=0, " ", CONCATENATE(Замеры!T697,Замеры!U697,Замеры!V697,Замеры!W697,Замеры!AB697))</f>
        <v xml:space="preserve"> </v>
      </c>
      <c r="E701" s="49" t="str">
        <f>IF(Замеры!L697=0, " ", Замеры!L697)</f>
        <v xml:space="preserve"> </v>
      </c>
      <c r="F701" s="49" t="e">
        <f t="shared" si="246"/>
        <v>#VALUE!</v>
      </c>
      <c r="G701" s="51" t="str">
        <f t="shared" si="247"/>
        <v>-</v>
      </c>
      <c r="H701" s="52" t="str">
        <f t="shared" si="248"/>
        <v>-</v>
      </c>
      <c r="I701" s="51" t="str">
        <f t="shared" si="249"/>
        <v>-</v>
      </c>
      <c r="J701" s="29" t="str">
        <f t="shared" si="250"/>
        <v>-</v>
      </c>
      <c r="K701" s="46" t="str">
        <f t="shared" si="251"/>
        <v>-</v>
      </c>
      <c r="L701" s="29" t="str">
        <f t="shared" si="252"/>
        <v>-</v>
      </c>
      <c r="M701" s="29" t="str">
        <f t="shared" si="253"/>
        <v xml:space="preserve"> </v>
      </c>
      <c r="N701" s="29" t="str">
        <f t="shared" ca="1" si="254"/>
        <v xml:space="preserve"> </v>
      </c>
      <c r="O701" s="8">
        <f>Замеры!R697</f>
        <v>0</v>
      </c>
      <c r="P701" s="8" t="b">
        <f t="shared" si="242"/>
        <v>1</v>
      </c>
      <c r="Q701" s="8" t="b">
        <f t="shared" si="243"/>
        <v>1</v>
      </c>
      <c r="R701" s="8" t="b">
        <f t="shared" si="244"/>
        <v>1</v>
      </c>
      <c r="S701" s="8" t="s">
        <v>72</v>
      </c>
      <c r="T701" s="8" t="e">
        <f t="shared" si="255"/>
        <v>#VALUE!</v>
      </c>
      <c r="U701" s="12" t="s">
        <v>72</v>
      </c>
      <c r="V701" s="8" t="e">
        <f t="shared" si="256"/>
        <v>#VALUE!</v>
      </c>
      <c r="X701" s="13" t="str">
        <f t="shared" si="245"/>
        <v xml:space="preserve"> </v>
      </c>
      <c r="Y701" s="8" t="e">
        <f t="shared" si="257"/>
        <v>#VALUE!</v>
      </c>
      <c r="AA701" s="14" t="e">
        <f t="shared" ca="1" si="258"/>
        <v>#VALUE!</v>
      </c>
      <c r="AB701" s="14" t="e">
        <f t="shared" ca="1" si="259"/>
        <v>#VALUE!</v>
      </c>
      <c r="AC701" s="14" t="e">
        <f t="shared" ca="1" si="260"/>
        <v>#VALUE!</v>
      </c>
      <c r="AD701" s="8" t="e">
        <f t="shared" ca="1" si="261"/>
        <v>#VALUE!</v>
      </c>
      <c r="AE701" s="8" t="e">
        <f t="shared" ca="1" si="262"/>
        <v>#VALUE!</v>
      </c>
      <c r="AF701" s="8" t="e">
        <f t="shared" ca="1" si="263"/>
        <v>#VALUE!</v>
      </c>
    </row>
    <row r="702" spans="1:32" x14ac:dyDescent="0.3">
      <c r="A702" s="35">
        <f>IF(Замеры!B698=0, " ", Замеры!B698)</f>
        <v>695</v>
      </c>
      <c r="B702" s="49" t="str">
        <f>Замеры!G698</f>
        <v xml:space="preserve">Группа от QF </v>
      </c>
      <c r="C702" s="49" t="str">
        <f>IF(Замеры!J698=0, " ", Замеры!J698)</f>
        <v xml:space="preserve"> </v>
      </c>
      <c r="D702" s="49" t="str">
        <f>IF(O702=0, " ", CONCATENATE(Замеры!T698,Замеры!U698,Замеры!V698,Замеры!W698,Замеры!AB698))</f>
        <v xml:space="preserve"> </v>
      </c>
      <c r="E702" s="49" t="str">
        <f>IF(Замеры!L698=0, " ", Замеры!L698)</f>
        <v xml:space="preserve"> </v>
      </c>
      <c r="F702" s="49" t="e">
        <f t="shared" si="246"/>
        <v>#VALUE!</v>
      </c>
      <c r="G702" s="51" t="str">
        <f t="shared" si="247"/>
        <v>-</v>
      </c>
      <c r="H702" s="52" t="str">
        <f t="shared" si="248"/>
        <v>-</v>
      </c>
      <c r="I702" s="51" t="str">
        <f t="shared" si="249"/>
        <v>-</v>
      </c>
      <c r="J702" s="29" t="str">
        <f t="shared" si="250"/>
        <v>-</v>
      </c>
      <c r="K702" s="46" t="str">
        <f t="shared" si="251"/>
        <v>-</v>
      </c>
      <c r="L702" s="29" t="str">
        <f t="shared" si="252"/>
        <v>-</v>
      </c>
      <c r="M702" s="29" t="str">
        <f t="shared" si="253"/>
        <v xml:space="preserve"> </v>
      </c>
      <c r="N702" s="29" t="str">
        <f t="shared" ca="1" si="254"/>
        <v xml:space="preserve"> </v>
      </c>
      <c r="O702" s="8">
        <f>Замеры!R698</f>
        <v>0</v>
      </c>
      <c r="P702" s="8" t="b">
        <f t="shared" si="242"/>
        <v>1</v>
      </c>
      <c r="Q702" s="8" t="b">
        <f t="shared" si="243"/>
        <v>1</v>
      </c>
      <c r="R702" s="8" t="b">
        <f t="shared" si="244"/>
        <v>1</v>
      </c>
      <c r="S702" s="8" t="s">
        <v>72</v>
      </c>
      <c r="T702" s="8" t="e">
        <f t="shared" si="255"/>
        <v>#VALUE!</v>
      </c>
      <c r="U702" s="12" t="s">
        <v>72</v>
      </c>
      <c r="V702" s="8" t="e">
        <f t="shared" si="256"/>
        <v>#VALUE!</v>
      </c>
      <c r="X702" s="13" t="str">
        <f t="shared" si="245"/>
        <v xml:space="preserve"> </v>
      </c>
      <c r="Y702" s="8" t="e">
        <f t="shared" si="257"/>
        <v>#VALUE!</v>
      </c>
      <c r="AA702" s="14" t="e">
        <f t="shared" ca="1" si="258"/>
        <v>#VALUE!</v>
      </c>
      <c r="AB702" s="14" t="e">
        <f t="shared" ca="1" si="259"/>
        <v>#VALUE!</v>
      </c>
      <c r="AC702" s="14" t="e">
        <f t="shared" ca="1" si="260"/>
        <v>#VALUE!</v>
      </c>
      <c r="AD702" s="8" t="e">
        <f t="shared" ca="1" si="261"/>
        <v>#VALUE!</v>
      </c>
      <c r="AE702" s="8" t="e">
        <f t="shared" ca="1" si="262"/>
        <v>#VALUE!</v>
      </c>
      <c r="AF702" s="8" t="e">
        <f t="shared" ca="1" si="263"/>
        <v>#VALUE!</v>
      </c>
    </row>
    <row r="703" spans="1:32" x14ac:dyDescent="0.3">
      <c r="A703" s="35">
        <f>IF(Замеры!B699=0, " ", Замеры!B699)</f>
        <v>696</v>
      </c>
      <c r="B703" s="49" t="str">
        <f>Замеры!G699</f>
        <v xml:space="preserve">Группа от QF </v>
      </c>
      <c r="C703" s="49" t="str">
        <f>IF(Замеры!J699=0, " ", Замеры!J699)</f>
        <v xml:space="preserve"> </v>
      </c>
      <c r="D703" s="49" t="str">
        <f>IF(O703=0, " ", CONCATENATE(Замеры!T699,Замеры!U699,Замеры!V699,Замеры!W699,Замеры!AB699))</f>
        <v xml:space="preserve"> </v>
      </c>
      <c r="E703" s="49" t="str">
        <f>IF(Замеры!L699=0, " ", Замеры!L699)</f>
        <v xml:space="preserve"> </v>
      </c>
      <c r="F703" s="49" t="e">
        <f t="shared" si="246"/>
        <v>#VALUE!</v>
      </c>
      <c r="G703" s="51" t="str">
        <f t="shared" si="247"/>
        <v>-</v>
      </c>
      <c r="H703" s="52" t="str">
        <f t="shared" si="248"/>
        <v>-</v>
      </c>
      <c r="I703" s="51" t="str">
        <f t="shared" si="249"/>
        <v>-</v>
      </c>
      <c r="J703" s="29" t="str">
        <f t="shared" si="250"/>
        <v>-</v>
      </c>
      <c r="K703" s="46" t="str">
        <f t="shared" si="251"/>
        <v>-</v>
      </c>
      <c r="L703" s="29" t="str">
        <f t="shared" si="252"/>
        <v>-</v>
      </c>
      <c r="M703" s="29" t="str">
        <f t="shared" si="253"/>
        <v xml:space="preserve"> </v>
      </c>
      <c r="N703" s="29" t="str">
        <f t="shared" ca="1" si="254"/>
        <v xml:space="preserve"> </v>
      </c>
      <c r="O703" s="8">
        <f>Замеры!R699</f>
        <v>0</v>
      </c>
      <c r="P703" s="8" t="b">
        <f t="shared" si="242"/>
        <v>1</v>
      </c>
      <c r="Q703" s="8" t="b">
        <f t="shared" si="243"/>
        <v>1</v>
      </c>
      <c r="R703" s="8" t="b">
        <f t="shared" si="244"/>
        <v>1</v>
      </c>
      <c r="S703" s="8" t="s">
        <v>72</v>
      </c>
      <c r="T703" s="8" t="e">
        <f t="shared" si="255"/>
        <v>#VALUE!</v>
      </c>
      <c r="U703" s="12" t="s">
        <v>72</v>
      </c>
      <c r="V703" s="8" t="e">
        <f t="shared" si="256"/>
        <v>#VALUE!</v>
      </c>
      <c r="X703" s="13" t="str">
        <f t="shared" si="245"/>
        <v xml:space="preserve"> </v>
      </c>
      <c r="Y703" s="8" t="e">
        <f t="shared" si="257"/>
        <v>#VALUE!</v>
      </c>
      <c r="AA703" s="14" t="e">
        <f t="shared" ca="1" si="258"/>
        <v>#VALUE!</v>
      </c>
      <c r="AB703" s="14" t="e">
        <f t="shared" ca="1" si="259"/>
        <v>#VALUE!</v>
      </c>
      <c r="AC703" s="14" t="e">
        <f t="shared" ca="1" si="260"/>
        <v>#VALUE!</v>
      </c>
      <c r="AD703" s="8" t="e">
        <f t="shared" ca="1" si="261"/>
        <v>#VALUE!</v>
      </c>
      <c r="AE703" s="8" t="e">
        <f t="shared" ca="1" si="262"/>
        <v>#VALUE!</v>
      </c>
      <c r="AF703" s="8" t="e">
        <f t="shared" ca="1" si="263"/>
        <v>#VALUE!</v>
      </c>
    </row>
    <row r="704" spans="1:32" x14ac:dyDescent="0.3">
      <c r="A704" s="35">
        <f>IF(Замеры!B700=0, " ", Замеры!B700)</f>
        <v>697</v>
      </c>
      <c r="B704" s="49" t="str">
        <f>Замеры!G700</f>
        <v xml:space="preserve">Группа от QF </v>
      </c>
      <c r="C704" s="49" t="str">
        <f>IF(Замеры!J700=0, " ", Замеры!J700)</f>
        <v xml:space="preserve"> </v>
      </c>
      <c r="D704" s="49" t="str">
        <f>IF(O704=0, " ", CONCATENATE(Замеры!T700,Замеры!U700,Замеры!V700,Замеры!W700,Замеры!AB700))</f>
        <v xml:space="preserve"> </v>
      </c>
      <c r="E704" s="49" t="str">
        <f>IF(Замеры!L700=0, " ", Замеры!L700)</f>
        <v xml:space="preserve"> </v>
      </c>
      <c r="F704" s="49" t="e">
        <f t="shared" si="246"/>
        <v>#VALUE!</v>
      </c>
      <c r="G704" s="51" t="str">
        <f t="shared" si="247"/>
        <v>-</v>
      </c>
      <c r="H704" s="52" t="str">
        <f t="shared" si="248"/>
        <v>-</v>
      </c>
      <c r="I704" s="51" t="str">
        <f t="shared" si="249"/>
        <v>-</v>
      </c>
      <c r="J704" s="29" t="str">
        <f t="shared" si="250"/>
        <v>-</v>
      </c>
      <c r="K704" s="46" t="str">
        <f t="shared" si="251"/>
        <v>-</v>
      </c>
      <c r="L704" s="29" t="str">
        <f t="shared" si="252"/>
        <v>-</v>
      </c>
      <c r="M704" s="29" t="str">
        <f t="shared" si="253"/>
        <v xml:space="preserve"> </v>
      </c>
      <c r="N704" s="29" t="str">
        <f t="shared" ca="1" si="254"/>
        <v xml:space="preserve"> </v>
      </c>
      <c r="O704" s="8">
        <f>Замеры!R700</f>
        <v>0</v>
      </c>
      <c r="P704" s="8" t="b">
        <f t="shared" si="242"/>
        <v>1</v>
      </c>
      <c r="Q704" s="8" t="b">
        <f t="shared" si="243"/>
        <v>1</v>
      </c>
      <c r="R704" s="8" t="b">
        <f t="shared" si="244"/>
        <v>1</v>
      </c>
      <c r="S704" s="8" t="s">
        <v>72</v>
      </c>
      <c r="T704" s="8" t="e">
        <f t="shared" si="255"/>
        <v>#VALUE!</v>
      </c>
      <c r="U704" s="12" t="s">
        <v>72</v>
      </c>
      <c r="V704" s="8" t="e">
        <f t="shared" si="256"/>
        <v>#VALUE!</v>
      </c>
      <c r="X704" s="13" t="str">
        <f t="shared" si="245"/>
        <v xml:space="preserve"> </v>
      </c>
      <c r="Y704" s="8" t="e">
        <f t="shared" si="257"/>
        <v>#VALUE!</v>
      </c>
      <c r="AA704" s="14" t="e">
        <f t="shared" ca="1" si="258"/>
        <v>#VALUE!</v>
      </c>
      <c r="AB704" s="14" t="e">
        <f t="shared" ca="1" si="259"/>
        <v>#VALUE!</v>
      </c>
      <c r="AC704" s="14" t="e">
        <f t="shared" ca="1" si="260"/>
        <v>#VALUE!</v>
      </c>
      <c r="AD704" s="8" t="e">
        <f t="shared" ca="1" si="261"/>
        <v>#VALUE!</v>
      </c>
      <c r="AE704" s="8" t="e">
        <f t="shared" ca="1" si="262"/>
        <v>#VALUE!</v>
      </c>
      <c r="AF704" s="8" t="e">
        <f t="shared" ca="1" si="263"/>
        <v>#VALUE!</v>
      </c>
    </row>
    <row r="705" spans="1:32" x14ac:dyDescent="0.3">
      <c r="A705" s="35">
        <f>IF(Замеры!B701=0, " ", Замеры!B701)</f>
        <v>698</v>
      </c>
      <c r="B705" s="49" t="str">
        <f>Замеры!G701</f>
        <v xml:space="preserve">Группа от QF </v>
      </c>
      <c r="C705" s="49" t="str">
        <f>IF(Замеры!J701=0, " ", Замеры!J701)</f>
        <v xml:space="preserve"> </v>
      </c>
      <c r="D705" s="49" t="str">
        <f>IF(O705=0, " ", CONCATENATE(Замеры!T701,Замеры!U701,Замеры!V701,Замеры!W701,Замеры!AB701))</f>
        <v xml:space="preserve"> </v>
      </c>
      <c r="E705" s="49" t="str">
        <f>IF(Замеры!L701=0, " ", Замеры!L701)</f>
        <v xml:space="preserve"> </v>
      </c>
      <c r="F705" s="49" t="e">
        <f t="shared" si="246"/>
        <v>#VALUE!</v>
      </c>
      <c r="G705" s="51" t="str">
        <f t="shared" si="247"/>
        <v>-</v>
      </c>
      <c r="H705" s="52" t="str">
        <f t="shared" si="248"/>
        <v>-</v>
      </c>
      <c r="I705" s="51" t="str">
        <f t="shared" si="249"/>
        <v>-</v>
      </c>
      <c r="J705" s="29" t="str">
        <f t="shared" si="250"/>
        <v>-</v>
      </c>
      <c r="K705" s="46" t="str">
        <f t="shared" si="251"/>
        <v>-</v>
      </c>
      <c r="L705" s="29" t="str">
        <f t="shared" si="252"/>
        <v>-</v>
      </c>
      <c r="M705" s="29" t="str">
        <f t="shared" si="253"/>
        <v xml:space="preserve"> </v>
      </c>
      <c r="N705" s="29" t="str">
        <f t="shared" ca="1" si="254"/>
        <v xml:space="preserve"> </v>
      </c>
      <c r="O705" s="8">
        <f>Замеры!R701</f>
        <v>0</v>
      </c>
      <c r="P705" s="8" t="b">
        <f t="shared" si="242"/>
        <v>1</v>
      </c>
      <c r="Q705" s="8" t="b">
        <f t="shared" si="243"/>
        <v>1</v>
      </c>
      <c r="R705" s="8" t="b">
        <f t="shared" si="244"/>
        <v>1</v>
      </c>
      <c r="S705" s="8" t="s">
        <v>72</v>
      </c>
      <c r="T705" s="8" t="e">
        <f t="shared" si="255"/>
        <v>#VALUE!</v>
      </c>
      <c r="U705" s="12" t="s">
        <v>72</v>
      </c>
      <c r="V705" s="8" t="e">
        <f t="shared" si="256"/>
        <v>#VALUE!</v>
      </c>
      <c r="X705" s="13" t="str">
        <f t="shared" si="245"/>
        <v xml:space="preserve"> </v>
      </c>
      <c r="Y705" s="8" t="e">
        <f t="shared" si="257"/>
        <v>#VALUE!</v>
      </c>
      <c r="AA705" s="14" t="e">
        <f t="shared" ca="1" si="258"/>
        <v>#VALUE!</v>
      </c>
      <c r="AB705" s="14" t="e">
        <f t="shared" ca="1" si="259"/>
        <v>#VALUE!</v>
      </c>
      <c r="AC705" s="14" t="e">
        <f t="shared" ca="1" si="260"/>
        <v>#VALUE!</v>
      </c>
      <c r="AD705" s="8" t="e">
        <f t="shared" ca="1" si="261"/>
        <v>#VALUE!</v>
      </c>
      <c r="AE705" s="8" t="e">
        <f t="shared" ca="1" si="262"/>
        <v>#VALUE!</v>
      </c>
      <c r="AF705" s="8" t="e">
        <f t="shared" ca="1" si="263"/>
        <v>#VALUE!</v>
      </c>
    </row>
    <row r="706" spans="1:32" x14ac:dyDescent="0.3">
      <c r="A706" s="35">
        <f>IF(Замеры!B702=0, " ", Замеры!B702)</f>
        <v>699</v>
      </c>
      <c r="B706" s="49" t="str">
        <f>Замеры!G702</f>
        <v xml:space="preserve">Группа от QF </v>
      </c>
      <c r="C706" s="49" t="str">
        <f>IF(Замеры!J702=0, " ", Замеры!J702)</f>
        <v xml:space="preserve"> </v>
      </c>
      <c r="D706" s="49" t="str">
        <f>IF(O706=0, " ", CONCATENATE(Замеры!T702,Замеры!U702,Замеры!V702,Замеры!W702,Замеры!AB702))</f>
        <v xml:space="preserve"> </v>
      </c>
      <c r="E706" s="49" t="str">
        <f>IF(Замеры!L702=0, " ", Замеры!L702)</f>
        <v xml:space="preserve"> </v>
      </c>
      <c r="F706" s="49" t="e">
        <f t="shared" si="246"/>
        <v>#VALUE!</v>
      </c>
      <c r="G706" s="51" t="str">
        <f t="shared" si="247"/>
        <v>-</v>
      </c>
      <c r="H706" s="52" t="str">
        <f t="shared" si="248"/>
        <v>-</v>
      </c>
      <c r="I706" s="51" t="str">
        <f t="shared" si="249"/>
        <v>-</v>
      </c>
      <c r="J706" s="29" t="str">
        <f t="shared" si="250"/>
        <v>-</v>
      </c>
      <c r="K706" s="46" t="str">
        <f t="shared" si="251"/>
        <v>-</v>
      </c>
      <c r="L706" s="29" t="str">
        <f t="shared" si="252"/>
        <v>-</v>
      </c>
      <c r="M706" s="29" t="str">
        <f t="shared" si="253"/>
        <v xml:space="preserve"> </v>
      </c>
      <c r="N706" s="29" t="str">
        <f t="shared" ca="1" si="254"/>
        <v xml:space="preserve"> </v>
      </c>
      <c r="O706" s="8">
        <f>Замеры!R702</f>
        <v>0</v>
      </c>
      <c r="P706" s="8" t="b">
        <f t="shared" si="242"/>
        <v>1</v>
      </c>
      <c r="Q706" s="8" t="b">
        <f t="shared" si="243"/>
        <v>1</v>
      </c>
      <c r="R706" s="8" t="b">
        <f t="shared" si="244"/>
        <v>1</v>
      </c>
      <c r="S706" s="8" t="s">
        <v>72</v>
      </c>
      <c r="T706" s="8" t="e">
        <f t="shared" si="255"/>
        <v>#VALUE!</v>
      </c>
      <c r="U706" s="12" t="s">
        <v>72</v>
      </c>
      <c r="V706" s="8" t="e">
        <f t="shared" si="256"/>
        <v>#VALUE!</v>
      </c>
      <c r="X706" s="13" t="str">
        <f t="shared" si="245"/>
        <v xml:space="preserve"> </v>
      </c>
      <c r="Y706" s="8" t="e">
        <f t="shared" si="257"/>
        <v>#VALUE!</v>
      </c>
      <c r="AA706" s="14" t="e">
        <f t="shared" ca="1" si="258"/>
        <v>#VALUE!</v>
      </c>
      <c r="AB706" s="14" t="e">
        <f t="shared" ca="1" si="259"/>
        <v>#VALUE!</v>
      </c>
      <c r="AC706" s="14" t="e">
        <f t="shared" ca="1" si="260"/>
        <v>#VALUE!</v>
      </c>
      <c r="AD706" s="8" t="e">
        <f t="shared" ca="1" si="261"/>
        <v>#VALUE!</v>
      </c>
      <c r="AE706" s="8" t="e">
        <f t="shared" ca="1" si="262"/>
        <v>#VALUE!</v>
      </c>
      <c r="AF706" s="8" t="e">
        <f t="shared" ca="1" si="263"/>
        <v>#VALUE!</v>
      </c>
    </row>
    <row r="707" spans="1:32" x14ac:dyDescent="0.3">
      <c r="A707" s="35">
        <f>IF(Замеры!B703=0, " ", Замеры!B703)</f>
        <v>700</v>
      </c>
      <c r="B707" s="49" t="str">
        <f>Замеры!G703</f>
        <v xml:space="preserve">Группа от QF </v>
      </c>
      <c r="C707" s="49" t="str">
        <f>IF(Замеры!J703=0, " ", Замеры!J703)</f>
        <v xml:space="preserve"> </v>
      </c>
      <c r="D707" s="49" t="str">
        <f>IF(O707=0, " ", CONCATENATE(Замеры!T703,Замеры!U703,Замеры!V703,Замеры!W703,Замеры!AB703))</f>
        <v xml:space="preserve"> </v>
      </c>
      <c r="E707" s="49" t="str">
        <f>IF(Замеры!L703=0, " ", Замеры!L703)</f>
        <v xml:space="preserve"> </v>
      </c>
      <c r="F707" s="49" t="e">
        <f t="shared" si="246"/>
        <v>#VALUE!</v>
      </c>
      <c r="G707" s="51" t="str">
        <f t="shared" si="247"/>
        <v>-</v>
      </c>
      <c r="H707" s="52" t="str">
        <f t="shared" si="248"/>
        <v>-</v>
      </c>
      <c r="I707" s="51" t="str">
        <f t="shared" si="249"/>
        <v>-</v>
      </c>
      <c r="J707" s="29" t="str">
        <f t="shared" si="250"/>
        <v>-</v>
      </c>
      <c r="K707" s="46" t="str">
        <f t="shared" si="251"/>
        <v>-</v>
      </c>
      <c r="L707" s="29" t="str">
        <f t="shared" si="252"/>
        <v>-</v>
      </c>
      <c r="M707" s="29" t="str">
        <f t="shared" si="253"/>
        <v xml:space="preserve"> </v>
      </c>
      <c r="N707" s="29" t="str">
        <f t="shared" ca="1" si="254"/>
        <v xml:space="preserve"> </v>
      </c>
      <c r="O707" s="8">
        <f>Замеры!R703</f>
        <v>0</v>
      </c>
      <c r="P707" s="8" t="b">
        <f t="shared" si="242"/>
        <v>1</v>
      </c>
      <c r="Q707" s="8" t="b">
        <f t="shared" si="243"/>
        <v>1</v>
      </c>
      <c r="R707" s="8" t="b">
        <f t="shared" si="244"/>
        <v>1</v>
      </c>
      <c r="S707" s="8" t="s">
        <v>72</v>
      </c>
      <c r="T707" s="8" t="e">
        <f t="shared" si="255"/>
        <v>#VALUE!</v>
      </c>
      <c r="U707" s="12" t="s">
        <v>72</v>
      </c>
      <c r="V707" s="8" t="e">
        <f t="shared" si="256"/>
        <v>#VALUE!</v>
      </c>
      <c r="X707" s="13" t="str">
        <f t="shared" si="245"/>
        <v xml:space="preserve"> </v>
      </c>
      <c r="Y707" s="8" t="e">
        <f t="shared" si="257"/>
        <v>#VALUE!</v>
      </c>
      <c r="AA707" s="14" t="e">
        <f t="shared" ca="1" si="258"/>
        <v>#VALUE!</v>
      </c>
      <c r="AB707" s="14" t="e">
        <f t="shared" ca="1" si="259"/>
        <v>#VALUE!</v>
      </c>
      <c r="AC707" s="14" t="e">
        <f t="shared" ca="1" si="260"/>
        <v>#VALUE!</v>
      </c>
      <c r="AD707" s="8" t="e">
        <f t="shared" ca="1" si="261"/>
        <v>#VALUE!</v>
      </c>
      <c r="AE707" s="8" t="e">
        <f t="shared" ca="1" si="262"/>
        <v>#VALUE!</v>
      </c>
      <c r="AF707" s="8" t="e">
        <f t="shared" ca="1" si="263"/>
        <v>#VALUE!</v>
      </c>
    </row>
    <row r="708" spans="1:32" x14ac:dyDescent="0.3">
      <c r="A708" s="35">
        <f>IF(Замеры!B704=0, " ", Замеры!B704)</f>
        <v>701</v>
      </c>
      <c r="B708" s="49" t="str">
        <f>Замеры!G704</f>
        <v xml:space="preserve">Группа от QF </v>
      </c>
      <c r="C708" s="49" t="str">
        <f>IF(Замеры!J704=0, " ", Замеры!J704)</f>
        <v xml:space="preserve"> </v>
      </c>
      <c r="D708" s="49" t="str">
        <f>IF(O708=0, " ", CONCATENATE(Замеры!T704,Замеры!U704,Замеры!V704,Замеры!W704,Замеры!AB704))</f>
        <v xml:space="preserve"> </v>
      </c>
      <c r="E708" s="49" t="str">
        <f>IF(Замеры!L704=0, " ", Замеры!L704)</f>
        <v xml:space="preserve"> </v>
      </c>
      <c r="F708" s="49" t="e">
        <f t="shared" si="246"/>
        <v>#VALUE!</v>
      </c>
      <c r="G708" s="51" t="str">
        <f t="shared" si="247"/>
        <v>-</v>
      </c>
      <c r="H708" s="52" t="str">
        <f t="shared" si="248"/>
        <v>-</v>
      </c>
      <c r="I708" s="51" t="str">
        <f t="shared" si="249"/>
        <v>-</v>
      </c>
      <c r="J708" s="29" t="str">
        <f t="shared" si="250"/>
        <v>-</v>
      </c>
      <c r="K708" s="46" t="str">
        <f t="shared" si="251"/>
        <v>-</v>
      </c>
      <c r="L708" s="29" t="str">
        <f t="shared" si="252"/>
        <v>-</v>
      </c>
      <c r="M708" s="29" t="str">
        <f t="shared" si="253"/>
        <v xml:space="preserve"> </v>
      </c>
      <c r="N708" s="29" t="str">
        <f t="shared" ca="1" si="254"/>
        <v xml:space="preserve"> </v>
      </c>
      <c r="O708" s="8">
        <f>Замеры!R704</f>
        <v>0</v>
      </c>
      <c r="P708" s="8" t="b">
        <f t="shared" si="242"/>
        <v>1</v>
      </c>
      <c r="Q708" s="8" t="b">
        <f t="shared" si="243"/>
        <v>1</v>
      </c>
      <c r="R708" s="8" t="b">
        <f t="shared" si="244"/>
        <v>1</v>
      </c>
      <c r="S708" s="8" t="s">
        <v>72</v>
      </c>
      <c r="T708" s="8" t="e">
        <f t="shared" si="255"/>
        <v>#VALUE!</v>
      </c>
      <c r="U708" s="12" t="s">
        <v>72</v>
      </c>
      <c r="V708" s="8" t="e">
        <f t="shared" si="256"/>
        <v>#VALUE!</v>
      </c>
      <c r="X708" s="13" t="str">
        <f t="shared" si="245"/>
        <v xml:space="preserve"> </v>
      </c>
      <c r="Y708" s="8" t="e">
        <f t="shared" si="257"/>
        <v>#VALUE!</v>
      </c>
      <c r="AA708" s="14" t="e">
        <f t="shared" ca="1" si="258"/>
        <v>#VALUE!</v>
      </c>
      <c r="AB708" s="14" t="e">
        <f t="shared" ca="1" si="259"/>
        <v>#VALUE!</v>
      </c>
      <c r="AC708" s="14" t="e">
        <f t="shared" ca="1" si="260"/>
        <v>#VALUE!</v>
      </c>
      <c r="AD708" s="8" t="e">
        <f t="shared" ca="1" si="261"/>
        <v>#VALUE!</v>
      </c>
      <c r="AE708" s="8" t="e">
        <f t="shared" ca="1" si="262"/>
        <v>#VALUE!</v>
      </c>
      <c r="AF708" s="8" t="e">
        <f t="shared" ca="1" si="263"/>
        <v>#VALUE!</v>
      </c>
    </row>
    <row r="709" spans="1:32" x14ac:dyDescent="0.3">
      <c r="A709" s="35">
        <f>IF(Замеры!B705=0, " ", Замеры!B705)</f>
        <v>702</v>
      </c>
      <c r="B709" s="49" t="str">
        <f>Замеры!G705</f>
        <v xml:space="preserve">Группа от QF </v>
      </c>
      <c r="C709" s="49" t="str">
        <f>IF(Замеры!J705=0, " ", Замеры!J705)</f>
        <v xml:space="preserve"> </v>
      </c>
      <c r="D709" s="49" t="str">
        <f>IF(O709=0, " ", CONCATENATE(Замеры!T705,Замеры!U705,Замеры!V705,Замеры!W705,Замеры!AB705))</f>
        <v xml:space="preserve"> </v>
      </c>
      <c r="E709" s="49" t="str">
        <f>IF(Замеры!L705=0, " ", Замеры!L705)</f>
        <v xml:space="preserve"> </v>
      </c>
      <c r="F709" s="49" t="e">
        <f t="shared" si="246"/>
        <v>#VALUE!</v>
      </c>
      <c r="G709" s="51" t="str">
        <f t="shared" si="247"/>
        <v>-</v>
      </c>
      <c r="H709" s="52" t="str">
        <f t="shared" si="248"/>
        <v>-</v>
      </c>
      <c r="I709" s="51" t="str">
        <f t="shared" si="249"/>
        <v>-</v>
      </c>
      <c r="J709" s="29" t="str">
        <f t="shared" si="250"/>
        <v>-</v>
      </c>
      <c r="K709" s="46" t="str">
        <f t="shared" si="251"/>
        <v>-</v>
      </c>
      <c r="L709" s="29" t="str">
        <f t="shared" si="252"/>
        <v>-</v>
      </c>
      <c r="M709" s="29" t="str">
        <f t="shared" si="253"/>
        <v xml:space="preserve"> </v>
      </c>
      <c r="N709" s="29" t="str">
        <f t="shared" ca="1" si="254"/>
        <v xml:space="preserve"> </v>
      </c>
      <c r="O709" s="8">
        <f>Замеры!R705</f>
        <v>0</v>
      </c>
      <c r="P709" s="8" t="b">
        <f t="shared" si="242"/>
        <v>1</v>
      </c>
      <c r="Q709" s="8" t="b">
        <f t="shared" si="243"/>
        <v>1</v>
      </c>
      <c r="R709" s="8" t="b">
        <f t="shared" si="244"/>
        <v>1</v>
      </c>
      <c r="S709" s="8" t="s">
        <v>72</v>
      </c>
      <c r="T709" s="8" t="e">
        <f t="shared" si="255"/>
        <v>#VALUE!</v>
      </c>
      <c r="U709" s="12" t="s">
        <v>72</v>
      </c>
      <c r="V709" s="8" t="e">
        <f t="shared" si="256"/>
        <v>#VALUE!</v>
      </c>
      <c r="X709" s="13" t="str">
        <f t="shared" si="245"/>
        <v xml:space="preserve"> </v>
      </c>
      <c r="Y709" s="8" t="e">
        <f t="shared" si="257"/>
        <v>#VALUE!</v>
      </c>
      <c r="AA709" s="14" t="e">
        <f t="shared" ca="1" si="258"/>
        <v>#VALUE!</v>
      </c>
      <c r="AB709" s="14" t="e">
        <f t="shared" ca="1" si="259"/>
        <v>#VALUE!</v>
      </c>
      <c r="AC709" s="14" t="e">
        <f t="shared" ca="1" si="260"/>
        <v>#VALUE!</v>
      </c>
      <c r="AD709" s="8" t="e">
        <f t="shared" ca="1" si="261"/>
        <v>#VALUE!</v>
      </c>
      <c r="AE709" s="8" t="e">
        <f t="shared" ca="1" si="262"/>
        <v>#VALUE!</v>
      </c>
      <c r="AF709" s="8" t="e">
        <f t="shared" ca="1" si="263"/>
        <v>#VALUE!</v>
      </c>
    </row>
    <row r="710" spans="1:32" x14ac:dyDescent="0.3">
      <c r="A710" s="35">
        <f>IF(Замеры!B706=0, " ", Замеры!B706)</f>
        <v>703</v>
      </c>
      <c r="B710" s="49" t="str">
        <f>Замеры!G706</f>
        <v xml:space="preserve">Группа от QF </v>
      </c>
      <c r="C710" s="49" t="str">
        <f>IF(Замеры!J706=0, " ", Замеры!J706)</f>
        <v xml:space="preserve"> </v>
      </c>
      <c r="D710" s="49" t="str">
        <f>IF(O710=0, " ", CONCATENATE(Замеры!T706,Замеры!U706,Замеры!V706,Замеры!W706,Замеры!AB706))</f>
        <v xml:space="preserve"> </v>
      </c>
      <c r="E710" s="49" t="str">
        <f>IF(Замеры!L706=0, " ", Замеры!L706)</f>
        <v xml:space="preserve"> </v>
      </c>
      <c r="F710" s="49" t="e">
        <f t="shared" si="246"/>
        <v>#VALUE!</v>
      </c>
      <c r="G710" s="51" t="str">
        <f t="shared" si="247"/>
        <v>-</v>
      </c>
      <c r="H710" s="52" t="str">
        <f t="shared" si="248"/>
        <v>-</v>
      </c>
      <c r="I710" s="51" t="str">
        <f t="shared" si="249"/>
        <v>-</v>
      </c>
      <c r="J710" s="29" t="str">
        <f t="shared" si="250"/>
        <v>-</v>
      </c>
      <c r="K710" s="46" t="str">
        <f t="shared" si="251"/>
        <v>-</v>
      </c>
      <c r="L710" s="29" t="str">
        <f t="shared" si="252"/>
        <v>-</v>
      </c>
      <c r="M710" s="29" t="str">
        <f t="shared" si="253"/>
        <v xml:space="preserve"> </v>
      </c>
      <c r="N710" s="29" t="str">
        <f t="shared" ca="1" si="254"/>
        <v xml:space="preserve"> </v>
      </c>
      <c r="O710" s="8">
        <f>Замеры!R706</f>
        <v>0</v>
      </c>
      <c r="P710" s="8" t="b">
        <f t="shared" si="242"/>
        <v>1</v>
      </c>
      <c r="Q710" s="8" t="b">
        <f t="shared" si="243"/>
        <v>1</v>
      </c>
      <c r="R710" s="8" t="b">
        <f t="shared" si="244"/>
        <v>1</v>
      </c>
      <c r="S710" s="8" t="s">
        <v>72</v>
      </c>
      <c r="T710" s="8" t="e">
        <f t="shared" si="255"/>
        <v>#VALUE!</v>
      </c>
      <c r="U710" s="12" t="s">
        <v>72</v>
      </c>
      <c r="V710" s="8" t="e">
        <f t="shared" si="256"/>
        <v>#VALUE!</v>
      </c>
      <c r="X710" s="13" t="str">
        <f t="shared" si="245"/>
        <v xml:space="preserve"> </v>
      </c>
      <c r="Y710" s="8" t="e">
        <f t="shared" si="257"/>
        <v>#VALUE!</v>
      </c>
      <c r="AA710" s="14" t="e">
        <f t="shared" ca="1" si="258"/>
        <v>#VALUE!</v>
      </c>
      <c r="AB710" s="14" t="e">
        <f t="shared" ca="1" si="259"/>
        <v>#VALUE!</v>
      </c>
      <c r="AC710" s="14" t="e">
        <f t="shared" ca="1" si="260"/>
        <v>#VALUE!</v>
      </c>
      <c r="AD710" s="8" t="e">
        <f t="shared" ca="1" si="261"/>
        <v>#VALUE!</v>
      </c>
      <c r="AE710" s="8" t="e">
        <f t="shared" ca="1" si="262"/>
        <v>#VALUE!</v>
      </c>
      <c r="AF710" s="8" t="e">
        <f t="shared" ca="1" si="263"/>
        <v>#VALUE!</v>
      </c>
    </row>
    <row r="711" spans="1:32" x14ac:dyDescent="0.3">
      <c r="A711" s="35">
        <f>IF(Замеры!B707=0, " ", Замеры!B707)</f>
        <v>704</v>
      </c>
      <c r="B711" s="49" t="str">
        <f>Замеры!G707</f>
        <v xml:space="preserve">Группа от QF </v>
      </c>
      <c r="C711" s="49" t="str">
        <f>IF(Замеры!J707=0, " ", Замеры!J707)</f>
        <v xml:space="preserve"> </v>
      </c>
      <c r="D711" s="49" t="str">
        <f>IF(O711=0, " ", CONCATENATE(Замеры!T707,Замеры!U707,Замеры!V707,Замеры!W707,Замеры!AB707))</f>
        <v xml:space="preserve"> </v>
      </c>
      <c r="E711" s="49" t="str">
        <f>IF(Замеры!L707=0, " ", Замеры!L707)</f>
        <v xml:space="preserve"> </v>
      </c>
      <c r="F711" s="49" t="e">
        <f t="shared" si="246"/>
        <v>#VALUE!</v>
      </c>
      <c r="G711" s="51" t="str">
        <f t="shared" si="247"/>
        <v>-</v>
      </c>
      <c r="H711" s="52" t="str">
        <f t="shared" si="248"/>
        <v>-</v>
      </c>
      <c r="I711" s="51" t="str">
        <f t="shared" si="249"/>
        <v>-</v>
      </c>
      <c r="J711" s="29" t="str">
        <f t="shared" si="250"/>
        <v>-</v>
      </c>
      <c r="K711" s="46" t="str">
        <f t="shared" si="251"/>
        <v>-</v>
      </c>
      <c r="L711" s="29" t="str">
        <f t="shared" si="252"/>
        <v>-</v>
      </c>
      <c r="M711" s="29" t="str">
        <f t="shared" si="253"/>
        <v xml:space="preserve"> </v>
      </c>
      <c r="N711" s="29" t="str">
        <f t="shared" ca="1" si="254"/>
        <v xml:space="preserve"> </v>
      </c>
      <c r="O711" s="8">
        <f>Замеры!R707</f>
        <v>0</v>
      </c>
      <c r="P711" s="8" t="b">
        <f t="shared" ref="P711:P774" si="264">OR(O711=$N$1,O711=$O$1,O711=$P$1,O711=$O$2)</f>
        <v>1</v>
      </c>
      <c r="Q711" s="8" t="b">
        <f t="shared" ref="Q711:Q774" si="265">OR(O711=$N$2,O711=$O$3,O711=$P$1,O711=$O$2)</f>
        <v>1</v>
      </c>
      <c r="R711" s="8" t="b">
        <f t="shared" ref="R711:R774" si="266">OR(O711=$N$3,O711=$O$3,O711=$P$1,O711=$O$1)</f>
        <v>1</v>
      </c>
      <c r="S711" s="8" t="s">
        <v>72</v>
      </c>
      <c r="T711" s="8" t="e">
        <f t="shared" si="255"/>
        <v>#VALUE!</v>
      </c>
      <c r="U711" s="12" t="s">
        <v>72</v>
      </c>
      <c r="V711" s="8" t="e">
        <f t="shared" si="256"/>
        <v>#VALUE!</v>
      </c>
      <c r="X711" s="13" t="str">
        <f t="shared" ref="X711:X774" si="267">E711</f>
        <v xml:space="preserve"> </v>
      </c>
      <c r="Y711" s="8" t="e">
        <f t="shared" si="257"/>
        <v>#VALUE!</v>
      </c>
      <c r="AA711" s="14" t="e">
        <f t="shared" ca="1" si="258"/>
        <v>#VALUE!</v>
      </c>
      <c r="AB711" s="14" t="e">
        <f t="shared" ca="1" si="259"/>
        <v>#VALUE!</v>
      </c>
      <c r="AC711" s="14" t="e">
        <f t="shared" ca="1" si="260"/>
        <v>#VALUE!</v>
      </c>
      <c r="AD711" s="8" t="e">
        <f t="shared" ca="1" si="261"/>
        <v>#VALUE!</v>
      </c>
      <c r="AE711" s="8" t="e">
        <f t="shared" ca="1" si="262"/>
        <v>#VALUE!</v>
      </c>
      <c r="AF711" s="8" t="e">
        <f t="shared" ca="1" si="263"/>
        <v>#VALUE!</v>
      </c>
    </row>
    <row r="712" spans="1:32" x14ac:dyDescent="0.3">
      <c r="A712" s="35">
        <f>IF(Замеры!B708=0, " ", Замеры!B708)</f>
        <v>705</v>
      </c>
      <c r="B712" s="49" t="str">
        <f>Замеры!G708</f>
        <v xml:space="preserve">Группа от QF </v>
      </c>
      <c r="C712" s="49" t="str">
        <f>IF(Замеры!J708=0, " ", Замеры!J708)</f>
        <v xml:space="preserve"> </v>
      </c>
      <c r="D712" s="49" t="str">
        <f>IF(O712=0, " ", CONCATENATE(Замеры!T708,Замеры!U708,Замеры!V708,Замеры!W708,Замеры!AB708))</f>
        <v xml:space="preserve"> </v>
      </c>
      <c r="E712" s="49" t="str">
        <f>IF(Замеры!L708=0, " ", Замеры!L708)</f>
        <v xml:space="preserve"> </v>
      </c>
      <c r="F712" s="49" t="e">
        <f t="shared" ref="F712:F775" si="268">CONCATENATE(T712,U712,V712)</f>
        <v>#VALUE!</v>
      </c>
      <c r="G712" s="51" t="str">
        <f t="shared" ref="G712:G775" si="269">IF(OR(O712=$O$1,O712=$P$1,O712=$Q$1,O712=$P$2),AA712,"-")</f>
        <v>-</v>
      </c>
      <c r="H712" s="52" t="str">
        <f t="shared" ref="H712:H775" si="270">IF(OR(O712=$O$2,O712=$P$3,O712=$Q$1,O712=$P$2),AB712,"-")</f>
        <v>-</v>
      </c>
      <c r="I712" s="51" t="str">
        <f t="shared" ref="I712:I775" si="271">IF(OR(O712=$O$3,O712=$P$3,O712=$Q$1,O712=$P$1),AC712,"-")</f>
        <v>-</v>
      </c>
      <c r="J712" s="29" t="str">
        <f t="shared" ref="J712:J775" si="272">IF(OR(O712=$O$1,O712=$P$1,O712=$Q$1,O712=$P$2),AD712,"-")</f>
        <v>-</v>
      </c>
      <c r="K712" s="46" t="str">
        <f t="shared" ref="K712:K775" si="273">IF(OR(O712=$O$2,O712=$P$3,O712=$Q$1,O712=$P$2),AE712,"-")</f>
        <v>-</v>
      </c>
      <c r="L712" s="29" t="str">
        <f t="shared" ref="L712:L775" si="274">IF(OR(O712=$O$3,O712=$P$3,O712=$Q$1,O712=$P$1),AF712,"-")</f>
        <v>-</v>
      </c>
      <c r="M712" s="29" t="str">
        <f t="shared" ref="M712:M775" si="275">IF(O712=0," ",$V$1)</f>
        <v xml:space="preserve"> </v>
      </c>
      <c r="N712" s="29" t="str">
        <f t="shared" ref="N712:N775" ca="1" si="276">IF(O712=0," ", RANDBETWEEN($T$1,$U$1)/100)</f>
        <v xml:space="preserve"> </v>
      </c>
      <c r="O712" s="8">
        <f>Замеры!R708</f>
        <v>0</v>
      </c>
      <c r="P712" s="8" t="b">
        <f t="shared" si="264"/>
        <v>1</v>
      </c>
      <c r="Q712" s="8" t="b">
        <f t="shared" si="265"/>
        <v>1</v>
      </c>
      <c r="R712" s="8" t="b">
        <f t="shared" si="266"/>
        <v>1</v>
      </c>
      <c r="S712" s="8" t="s">
        <v>72</v>
      </c>
      <c r="T712" s="8" t="e">
        <f t="shared" ref="T712:T775" si="277">E712*5</f>
        <v>#VALUE!</v>
      </c>
      <c r="U712" s="12" t="s">
        <v>72</v>
      </c>
      <c r="V712" s="8" t="e">
        <f t="shared" ref="V712:V775" si="278">E712*10</f>
        <v>#VALUE!</v>
      </c>
      <c r="X712" s="13" t="str">
        <f t="shared" si="267"/>
        <v xml:space="preserve"> </v>
      </c>
      <c r="Y712" s="8" t="e">
        <f t="shared" ref="Y712:Y775" si="279">X712*12</f>
        <v>#VALUE!</v>
      </c>
      <c r="AA712" s="14" t="e">
        <f t="shared" ref="AA712:AA775" ca="1" si="280">220/AD712</f>
        <v>#VALUE!</v>
      </c>
      <c r="AB712" s="14" t="e">
        <f t="shared" ref="AB712:AB775" ca="1" si="281">220/AE712</f>
        <v>#VALUE!</v>
      </c>
      <c r="AC712" s="14" t="e">
        <f t="shared" ref="AC712:AC775" ca="1" si="282">220/AF712</f>
        <v>#VALUE!</v>
      </c>
      <c r="AD712" s="8" t="e">
        <f t="shared" ref="AD712:AD775" ca="1" si="283">RANDBETWEEN(Y712*1.1+10,Y712*1.1+150)</f>
        <v>#VALUE!</v>
      </c>
      <c r="AE712" s="8" t="e">
        <f t="shared" ref="AE712:AE775" ca="1" si="284">RANDBETWEEN(Y712*1.1+10,Y712*1.1+150)</f>
        <v>#VALUE!</v>
      </c>
      <c r="AF712" s="8" t="e">
        <f t="shared" ref="AF712:AF775" ca="1" si="285">RANDBETWEEN(Y712*1.1+10,Y712*1.1+150)</f>
        <v>#VALUE!</v>
      </c>
    </row>
    <row r="713" spans="1:32" x14ac:dyDescent="0.3">
      <c r="A713" s="35">
        <f>IF(Замеры!B709=0, " ", Замеры!B709)</f>
        <v>706</v>
      </c>
      <c r="B713" s="49" t="str">
        <f>Замеры!G709</f>
        <v xml:space="preserve">Группа от QF </v>
      </c>
      <c r="C713" s="49" t="str">
        <f>IF(Замеры!J709=0, " ", Замеры!J709)</f>
        <v xml:space="preserve"> </v>
      </c>
      <c r="D713" s="49" t="str">
        <f>IF(O713=0, " ", CONCATENATE(Замеры!T709,Замеры!U709,Замеры!V709,Замеры!W709,Замеры!AB709))</f>
        <v xml:space="preserve"> </v>
      </c>
      <c r="E713" s="49" t="str">
        <f>IF(Замеры!L709=0, " ", Замеры!L709)</f>
        <v xml:space="preserve"> </v>
      </c>
      <c r="F713" s="49" t="e">
        <f t="shared" si="268"/>
        <v>#VALUE!</v>
      </c>
      <c r="G713" s="51" t="str">
        <f t="shared" si="269"/>
        <v>-</v>
      </c>
      <c r="H713" s="52" t="str">
        <f t="shared" si="270"/>
        <v>-</v>
      </c>
      <c r="I713" s="51" t="str">
        <f t="shared" si="271"/>
        <v>-</v>
      </c>
      <c r="J713" s="29" t="str">
        <f t="shared" si="272"/>
        <v>-</v>
      </c>
      <c r="K713" s="46" t="str">
        <f t="shared" si="273"/>
        <v>-</v>
      </c>
      <c r="L713" s="29" t="str">
        <f t="shared" si="274"/>
        <v>-</v>
      </c>
      <c r="M713" s="29" t="str">
        <f t="shared" si="275"/>
        <v xml:space="preserve"> </v>
      </c>
      <c r="N713" s="29" t="str">
        <f t="shared" ca="1" si="276"/>
        <v xml:space="preserve"> </v>
      </c>
      <c r="O713" s="8">
        <f>Замеры!R709</f>
        <v>0</v>
      </c>
      <c r="P713" s="8" t="b">
        <f t="shared" si="264"/>
        <v>1</v>
      </c>
      <c r="Q713" s="8" t="b">
        <f t="shared" si="265"/>
        <v>1</v>
      </c>
      <c r="R713" s="8" t="b">
        <f t="shared" si="266"/>
        <v>1</v>
      </c>
      <c r="S713" s="8" t="s">
        <v>72</v>
      </c>
      <c r="T713" s="8" t="e">
        <f t="shared" si="277"/>
        <v>#VALUE!</v>
      </c>
      <c r="U713" s="12" t="s">
        <v>72</v>
      </c>
      <c r="V713" s="8" t="e">
        <f t="shared" si="278"/>
        <v>#VALUE!</v>
      </c>
      <c r="X713" s="13" t="str">
        <f t="shared" si="267"/>
        <v xml:space="preserve"> </v>
      </c>
      <c r="Y713" s="8" t="e">
        <f t="shared" si="279"/>
        <v>#VALUE!</v>
      </c>
      <c r="AA713" s="14" t="e">
        <f t="shared" ca="1" si="280"/>
        <v>#VALUE!</v>
      </c>
      <c r="AB713" s="14" t="e">
        <f t="shared" ca="1" si="281"/>
        <v>#VALUE!</v>
      </c>
      <c r="AC713" s="14" t="e">
        <f t="shared" ca="1" si="282"/>
        <v>#VALUE!</v>
      </c>
      <c r="AD713" s="8" t="e">
        <f t="shared" ca="1" si="283"/>
        <v>#VALUE!</v>
      </c>
      <c r="AE713" s="8" t="e">
        <f t="shared" ca="1" si="284"/>
        <v>#VALUE!</v>
      </c>
      <c r="AF713" s="8" t="e">
        <f t="shared" ca="1" si="285"/>
        <v>#VALUE!</v>
      </c>
    </row>
    <row r="714" spans="1:32" x14ac:dyDescent="0.3">
      <c r="A714" s="35">
        <f>IF(Замеры!B710=0, " ", Замеры!B710)</f>
        <v>707</v>
      </c>
      <c r="B714" s="49" t="str">
        <f>Замеры!G710</f>
        <v xml:space="preserve">Группа от QF </v>
      </c>
      <c r="C714" s="49" t="str">
        <f>IF(Замеры!J710=0, " ", Замеры!J710)</f>
        <v xml:space="preserve"> </v>
      </c>
      <c r="D714" s="49" t="str">
        <f>IF(O714=0, " ", CONCATENATE(Замеры!T710,Замеры!U710,Замеры!V710,Замеры!W710,Замеры!AB710))</f>
        <v xml:space="preserve"> </v>
      </c>
      <c r="E714" s="49" t="str">
        <f>IF(Замеры!L710=0, " ", Замеры!L710)</f>
        <v xml:space="preserve"> </v>
      </c>
      <c r="F714" s="49" t="e">
        <f t="shared" si="268"/>
        <v>#VALUE!</v>
      </c>
      <c r="G714" s="51" t="str">
        <f t="shared" si="269"/>
        <v>-</v>
      </c>
      <c r="H714" s="52" t="str">
        <f t="shared" si="270"/>
        <v>-</v>
      </c>
      <c r="I714" s="51" t="str">
        <f t="shared" si="271"/>
        <v>-</v>
      </c>
      <c r="J714" s="29" t="str">
        <f t="shared" si="272"/>
        <v>-</v>
      </c>
      <c r="K714" s="46" t="str">
        <f t="shared" si="273"/>
        <v>-</v>
      </c>
      <c r="L714" s="29" t="str">
        <f t="shared" si="274"/>
        <v>-</v>
      </c>
      <c r="M714" s="29" t="str">
        <f t="shared" si="275"/>
        <v xml:space="preserve"> </v>
      </c>
      <c r="N714" s="29" t="str">
        <f t="shared" ca="1" si="276"/>
        <v xml:space="preserve"> </v>
      </c>
      <c r="O714" s="8">
        <f>Замеры!R710</f>
        <v>0</v>
      </c>
      <c r="P714" s="8" t="b">
        <f t="shared" si="264"/>
        <v>1</v>
      </c>
      <c r="Q714" s="8" t="b">
        <f t="shared" si="265"/>
        <v>1</v>
      </c>
      <c r="R714" s="8" t="b">
        <f t="shared" si="266"/>
        <v>1</v>
      </c>
      <c r="S714" s="8" t="s">
        <v>72</v>
      </c>
      <c r="T714" s="8" t="e">
        <f t="shared" si="277"/>
        <v>#VALUE!</v>
      </c>
      <c r="U714" s="12" t="s">
        <v>72</v>
      </c>
      <c r="V714" s="8" t="e">
        <f t="shared" si="278"/>
        <v>#VALUE!</v>
      </c>
      <c r="X714" s="13" t="str">
        <f t="shared" si="267"/>
        <v xml:space="preserve"> </v>
      </c>
      <c r="Y714" s="8" t="e">
        <f t="shared" si="279"/>
        <v>#VALUE!</v>
      </c>
      <c r="AA714" s="14" t="e">
        <f t="shared" ca="1" si="280"/>
        <v>#VALUE!</v>
      </c>
      <c r="AB714" s="14" t="e">
        <f t="shared" ca="1" si="281"/>
        <v>#VALUE!</v>
      </c>
      <c r="AC714" s="14" t="e">
        <f t="shared" ca="1" si="282"/>
        <v>#VALUE!</v>
      </c>
      <c r="AD714" s="8" t="e">
        <f t="shared" ca="1" si="283"/>
        <v>#VALUE!</v>
      </c>
      <c r="AE714" s="8" t="e">
        <f t="shared" ca="1" si="284"/>
        <v>#VALUE!</v>
      </c>
      <c r="AF714" s="8" t="e">
        <f t="shared" ca="1" si="285"/>
        <v>#VALUE!</v>
      </c>
    </row>
    <row r="715" spans="1:32" x14ac:dyDescent="0.3">
      <c r="A715" s="35">
        <f>IF(Замеры!B711=0, " ", Замеры!B711)</f>
        <v>708</v>
      </c>
      <c r="B715" s="49" t="str">
        <f>Замеры!G711</f>
        <v xml:space="preserve">Группа от QF </v>
      </c>
      <c r="C715" s="49" t="str">
        <f>IF(Замеры!J711=0, " ", Замеры!J711)</f>
        <v xml:space="preserve"> </v>
      </c>
      <c r="D715" s="49" t="str">
        <f>IF(O715=0, " ", CONCATENATE(Замеры!T711,Замеры!U711,Замеры!V711,Замеры!W711,Замеры!AB711))</f>
        <v xml:space="preserve"> </v>
      </c>
      <c r="E715" s="49" t="str">
        <f>IF(Замеры!L711=0, " ", Замеры!L711)</f>
        <v xml:space="preserve"> </v>
      </c>
      <c r="F715" s="49" t="e">
        <f t="shared" si="268"/>
        <v>#VALUE!</v>
      </c>
      <c r="G715" s="51" t="str">
        <f t="shared" si="269"/>
        <v>-</v>
      </c>
      <c r="H715" s="52" t="str">
        <f t="shared" si="270"/>
        <v>-</v>
      </c>
      <c r="I715" s="51" t="str">
        <f t="shared" si="271"/>
        <v>-</v>
      </c>
      <c r="J715" s="29" t="str">
        <f t="shared" si="272"/>
        <v>-</v>
      </c>
      <c r="K715" s="46" t="str">
        <f t="shared" si="273"/>
        <v>-</v>
      </c>
      <c r="L715" s="29" t="str">
        <f t="shared" si="274"/>
        <v>-</v>
      </c>
      <c r="M715" s="29" t="str">
        <f t="shared" si="275"/>
        <v xml:space="preserve"> </v>
      </c>
      <c r="N715" s="29" t="str">
        <f t="shared" ca="1" si="276"/>
        <v xml:space="preserve"> </v>
      </c>
      <c r="O715" s="8">
        <f>Замеры!R711</f>
        <v>0</v>
      </c>
      <c r="P715" s="8" t="b">
        <f t="shared" si="264"/>
        <v>1</v>
      </c>
      <c r="Q715" s="8" t="b">
        <f t="shared" si="265"/>
        <v>1</v>
      </c>
      <c r="R715" s="8" t="b">
        <f t="shared" si="266"/>
        <v>1</v>
      </c>
      <c r="S715" s="8" t="s">
        <v>72</v>
      </c>
      <c r="T715" s="8" t="e">
        <f t="shared" si="277"/>
        <v>#VALUE!</v>
      </c>
      <c r="U715" s="12" t="s">
        <v>72</v>
      </c>
      <c r="V715" s="8" t="e">
        <f t="shared" si="278"/>
        <v>#VALUE!</v>
      </c>
      <c r="X715" s="13" t="str">
        <f t="shared" si="267"/>
        <v xml:space="preserve"> </v>
      </c>
      <c r="Y715" s="8" t="e">
        <f t="shared" si="279"/>
        <v>#VALUE!</v>
      </c>
      <c r="AA715" s="14" t="e">
        <f t="shared" ca="1" si="280"/>
        <v>#VALUE!</v>
      </c>
      <c r="AB715" s="14" t="e">
        <f t="shared" ca="1" si="281"/>
        <v>#VALUE!</v>
      </c>
      <c r="AC715" s="14" t="e">
        <f t="shared" ca="1" si="282"/>
        <v>#VALUE!</v>
      </c>
      <c r="AD715" s="8" t="e">
        <f t="shared" ca="1" si="283"/>
        <v>#VALUE!</v>
      </c>
      <c r="AE715" s="8" t="e">
        <f t="shared" ca="1" si="284"/>
        <v>#VALUE!</v>
      </c>
      <c r="AF715" s="8" t="e">
        <f t="shared" ca="1" si="285"/>
        <v>#VALUE!</v>
      </c>
    </row>
    <row r="716" spans="1:32" x14ac:dyDescent="0.3">
      <c r="A716" s="35">
        <f>IF(Замеры!B712=0, " ", Замеры!B712)</f>
        <v>709</v>
      </c>
      <c r="B716" s="49" t="str">
        <f>Замеры!G712</f>
        <v xml:space="preserve">Группа от QF </v>
      </c>
      <c r="C716" s="49" t="str">
        <f>IF(Замеры!J712=0, " ", Замеры!J712)</f>
        <v xml:space="preserve"> </v>
      </c>
      <c r="D716" s="49" t="str">
        <f>IF(O716=0, " ", CONCATENATE(Замеры!T712,Замеры!U712,Замеры!V712,Замеры!W712,Замеры!AB712))</f>
        <v xml:space="preserve"> </v>
      </c>
      <c r="E716" s="49" t="str">
        <f>IF(Замеры!L712=0, " ", Замеры!L712)</f>
        <v xml:space="preserve"> </v>
      </c>
      <c r="F716" s="49" t="e">
        <f t="shared" si="268"/>
        <v>#VALUE!</v>
      </c>
      <c r="G716" s="51" t="str">
        <f t="shared" si="269"/>
        <v>-</v>
      </c>
      <c r="H716" s="52" t="str">
        <f t="shared" si="270"/>
        <v>-</v>
      </c>
      <c r="I716" s="51" t="str">
        <f t="shared" si="271"/>
        <v>-</v>
      </c>
      <c r="J716" s="29" t="str">
        <f t="shared" si="272"/>
        <v>-</v>
      </c>
      <c r="K716" s="46" t="str">
        <f t="shared" si="273"/>
        <v>-</v>
      </c>
      <c r="L716" s="29" t="str">
        <f t="shared" si="274"/>
        <v>-</v>
      </c>
      <c r="M716" s="29" t="str">
        <f t="shared" si="275"/>
        <v xml:space="preserve"> </v>
      </c>
      <c r="N716" s="29" t="str">
        <f t="shared" ca="1" si="276"/>
        <v xml:space="preserve"> </v>
      </c>
      <c r="O716" s="8">
        <f>Замеры!R712</f>
        <v>0</v>
      </c>
      <c r="P716" s="8" t="b">
        <f t="shared" si="264"/>
        <v>1</v>
      </c>
      <c r="Q716" s="8" t="b">
        <f t="shared" si="265"/>
        <v>1</v>
      </c>
      <c r="R716" s="8" t="b">
        <f t="shared" si="266"/>
        <v>1</v>
      </c>
      <c r="S716" s="8" t="s">
        <v>72</v>
      </c>
      <c r="T716" s="8" t="e">
        <f t="shared" si="277"/>
        <v>#VALUE!</v>
      </c>
      <c r="U716" s="12" t="s">
        <v>72</v>
      </c>
      <c r="V716" s="8" t="e">
        <f t="shared" si="278"/>
        <v>#VALUE!</v>
      </c>
      <c r="X716" s="13" t="str">
        <f t="shared" si="267"/>
        <v xml:space="preserve"> </v>
      </c>
      <c r="Y716" s="8" t="e">
        <f t="shared" si="279"/>
        <v>#VALUE!</v>
      </c>
      <c r="AA716" s="14" t="e">
        <f t="shared" ca="1" si="280"/>
        <v>#VALUE!</v>
      </c>
      <c r="AB716" s="14" t="e">
        <f t="shared" ca="1" si="281"/>
        <v>#VALUE!</v>
      </c>
      <c r="AC716" s="14" t="e">
        <f t="shared" ca="1" si="282"/>
        <v>#VALUE!</v>
      </c>
      <c r="AD716" s="8" t="e">
        <f t="shared" ca="1" si="283"/>
        <v>#VALUE!</v>
      </c>
      <c r="AE716" s="8" t="e">
        <f t="shared" ca="1" si="284"/>
        <v>#VALUE!</v>
      </c>
      <c r="AF716" s="8" t="e">
        <f t="shared" ca="1" si="285"/>
        <v>#VALUE!</v>
      </c>
    </row>
    <row r="717" spans="1:32" x14ac:dyDescent="0.3">
      <c r="A717" s="35">
        <f>IF(Замеры!B713=0, " ", Замеры!B713)</f>
        <v>710</v>
      </c>
      <c r="B717" s="49" t="str">
        <f>Замеры!G713</f>
        <v xml:space="preserve">Группа от QF </v>
      </c>
      <c r="C717" s="49" t="str">
        <f>IF(Замеры!J713=0, " ", Замеры!J713)</f>
        <v xml:space="preserve"> </v>
      </c>
      <c r="D717" s="49" t="str">
        <f>IF(O717=0, " ", CONCATENATE(Замеры!T713,Замеры!U713,Замеры!V713,Замеры!W713,Замеры!AB713))</f>
        <v xml:space="preserve"> </v>
      </c>
      <c r="E717" s="49" t="str">
        <f>IF(Замеры!L713=0, " ", Замеры!L713)</f>
        <v xml:space="preserve"> </v>
      </c>
      <c r="F717" s="49" t="e">
        <f t="shared" si="268"/>
        <v>#VALUE!</v>
      </c>
      <c r="G717" s="51" t="str">
        <f t="shared" si="269"/>
        <v>-</v>
      </c>
      <c r="H717" s="52" t="str">
        <f t="shared" si="270"/>
        <v>-</v>
      </c>
      <c r="I717" s="51" t="str">
        <f t="shared" si="271"/>
        <v>-</v>
      </c>
      <c r="J717" s="29" t="str">
        <f t="shared" si="272"/>
        <v>-</v>
      </c>
      <c r="K717" s="46" t="str">
        <f t="shared" si="273"/>
        <v>-</v>
      </c>
      <c r="L717" s="29" t="str">
        <f t="shared" si="274"/>
        <v>-</v>
      </c>
      <c r="M717" s="29" t="str">
        <f t="shared" si="275"/>
        <v xml:space="preserve"> </v>
      </c>
      <c r="N717" s="29" t="str">
        <f t="shared" ca="1" si="276"/>
        <v xml:space="preserve"> </v>
      </c>
      <c r="O717" s="8">
        <f>Замеры!R713</f>
        <v>0</v>
      </c>
      <c r="P717" s="8" t="b">
        <f t="shared" si="264"/>
        <v>1</v>
      </c>
      <c r="Q717" s="8" t="b">
        <f t="shared" si="265"/>
        <v>1</v>
      </c>
      <c r="R717" s="8" t="b">
        <f t="shared" si="266"/>
        <v>1</v>
      </c>
      <c r="S717" s="8" t="s">
        <v>72</v>
      </c>
      <c r="T717" s="8" t="e">
        <f t="shared" si="277"/>
        <v>#VALUE!</v>
      </c>
      <c r="U717" s="12" t="s">
        <v>72</v>
      </c>
      <c r="V717" s="8" t="e">
        <f t="shared" si="278"/>
        <v>#VALUE!</v>
      </c>
      <c r="X717" s="13" t="str">
        <f t="shared" si="267"/>
        <v xml:space="preserve"> </v>
      </c>
      <c r="Y717" s="8" t="e">
        <f t="shared" si="279"/>
        <v>#VALUE!</v>
      </c>
      <c r="AA717" s="14" t="e">
        <f t="shared" ca="1" si="280"/>
        <v>#VALUE!</v>
      </c>
      <c r="AB717" s="14" t="e">
        <f t="shared" ca="1" si="281"/>
        <v>#VALUE!</v>
      </c>
      <c r="AC717" s="14" t="e">
        <f t="shared" ca="1" si="282"/>
        <v>#VALUE!</v>
      </c>
      <c r="AD717" s="8" t="e">
        <f t="shared" ca="1" si="283"/>
        <v>#VALUE!</v>
      </c>
      <c r="AE717" s="8" t="e">
        <f t="shared" ca="1" si="284"/>
        <v>#VALUE!</v>
      </c>
      <c r="AF717" s="8" t="e">
        <f t="shared" ca="1" si="285"/>
        <v>#VALUE!</v>
      </c>
    </row>
    <row r="718" spans="1:32" x14ac:dyDescent="0.3">
      <c r="A718" s="35">
        <f>IF(Замеры!B714=0, " ", Замеры!B714)</f>
        <v>711</v>
      </c>
      <c r="B718" s="49" t="str">
        <f>Замеры!G714</f>
        <v xml:space="preserve">Группа от QF </v>
      </c>
      <c r="C718" s="49" t="str">
        <f>IF(Замеры!J714=0, " ", Замеры!J714)</f>
        <v xml:space="preserve"> </v>
      </c>
      <c r="D718" s="49" t="str">
        <f>IF(O718=0, " ", CONCATENATE(Замеры!T714,Замеры!U714,Замеры!V714,Замеры!W714,Замеры!AB714))</f>
        <v xml:space="preserve"> </v>
      </c>
      <c r="E718" s="49" t="str">
        <f>IF(Замеры!L714=0, " ", Замеры!L714)</f>
        <v xml:space="preserve"> </v>
      </c>
      <c r="F718" s="49" t="e">
        <f t="shared" si="268"/>
        <v>#VALUE!</v>
      </c>
      <c r="G718" s="51" t="str">
        <f t="shared" si="269"/>
        <v>-</v>
      </c>
      <c r="H718" s="52" t="str">
        <f t="shared" si="270"/>
        <v>-</v>
      </c>
      <c r="I718" s="51" t="str">
        <f t="shared" si="271"/>
        <v>-</v>
      </c>
      <c r="J718" s="29" t="str">
        <f t="shared" si="272"/>
        <v>-</v>
      </c>
      <c r="K718" s="46" t="str">
        <f t="shared" si="273"/>
        <v>-</v>
      </c>
      <c r="L718" s="29" t="str">
        <f t="shared" si="274"/>
        <v>-</v>
      </c>
      <c r="M718" s="29" t="str">
        <f t="shared" si="275"/>
        <v xml:space="preserve"> </v>
      </c>
      <c r="N718" s="29" t="str">
        <f t="shared" ca="1" si="276"/>
        <v xml:space="preserve"> </v>
      </c>
      <c r="O718" s="8">
        <f>Замеры!R714</f>
        <v>0</v>
      </c>
      <c r="P718" s="8" t="b">
        <f t="shared" si="264"/>
        <v>1</v>
      </c>
      <c r="Q718" s="8" t="b">
        <f t="shared" si="265"/>
        <v>1</v>
      </c>
      <c r="R718" s="8" t="b">
        <f t="shared" si="266"/>
        <v>1</v>
      </c>
      <c r="S718" s="8" t="s">
        <v>72</v>
      </c>
      <c r="T718" s="8" t="e">
        <f t="shared" si="277"/>
        <v>#VALUE!</v>
      </c>
      <c r="U718" s="12" t="s">
        <v>72</v>
      </c>
      <c r="V718" s="8" t="e">
        <f t="shared" si="278"/>
        <v>#VALUE!</v>
      </c>
      <c r="X718" s="13" t="str">
        <f t="shared" si="267"/>
        <v xml:space="preserve"> </v>
      </c>
      <c r="Y718" s="8" t="e">
        <f t="shared" si="279"/>
        <v>#VALUE!</v>
      </c>
      <c r="AA718" s="14" t="e">
        <f t="shared" ca="1" si="280"/>
        <v>#VALUE!</v>
      </c>
      <c r="AB718" s="14" t="e">
        <f t="shared" ca="1" si="281"/>
        <v>#VALUE!</v>
      </c>
      <c r="AC718" s="14" t="e">
        <f t="shared" ca="1" si="282"/>
        <v>#VALUE!</v>
      </c>
      <c r="AD718" s="8" t="e">
        <f t="shared" ca="1" si="283"/>
        <v>#VALUE!</v>
      </c>
      <c r="AE718" s="8" t="e">
        <f t="shared" ca="1" si="284"/>
        <v>#VALUE!</v>
      </c>
      <c r="AF718" s="8" t="e">
        <f t="shared" ca="1" si="285"/>
        <v>#VALUE!</v>
      </c>
    </row>
    <row r="719" spans="1:32" x14ac:dyDescent="0.3">
      <c r="A719" s="35">
        <f>IF(Замеры!B715=0, " ", Замеры!B715)</f>
        <v>712</v>
      </c>
      <c r="B719" s="49" t="str">
        <f>Замеры!G715</f>
        <v xml:space="preserve">Группа от QF </v>
      </c>
      <c r="C719" s="49" t="str">
        <f>IF(Замеры!J715=0, " ", Замеры!J715)</f>
        <v xml:space="preserve"> </v>
      </c>
      <c r="D719" s="49" t="str">
        <f>IF(O719=0, " ", CONCATENATE(Замеры!T715,Замеры!U715,Замеры!V715,Замеры!W715,Замеры!AB715))</f>
        <v xml:space="preserve"> </v>
      </c>
      <c r="E719" s="49" t="str">
        <f>IF(Замеры!L715=0, " ", Замеры!L715)</f>
        <v xml:space="preserve"> </v>
      </c>
      <c r="F719" s="49" t="e">
        <f t="shared" si="268"/>
        <v>#VALUE!</v>
      </c>
      <c r="G719" s="51" t="str">
        <f t="shared" si="269"/>
        <v>-</v>
      </c>
      <c r="H719" s="52" t="str">
        <f t="shared" si="270"/>
        <v>-</v>
      </c>
      <c r="I719" s="51" t="str">
        <f t="shared" si="271"/>
        <v>-</v>
      </c>
      <c r="J719" s="29" t="str">
        <f t="shared" si="272"/>
        <v>-</v>
      </c>
      <c r="K719" s="46" t="str">
        <f t="shared" si="273"/>
        <v>-</v>
      </c>
      <c r="L719" s="29" t="str">
        <f t="shared" si="274"/>
        <v>-</v>
      </c>
      <c r="M719" s="29" t="str">
        <f t="shared" si="275"/>
        <v xml:space="preserve"> </v>
      </c>
      <c r="N719" s="29" t="str">
        <f t="shared" ca="1" si="276"/>
        <v xml:space="preserve"> </v>
      </c>
      <c r="O719" s="8">
        <f>Замеры!R715</f>
        <v>0</v>
      </c>
      <c r="P719" s="8" t="b">
        <f t="shared" si="264"/>
        <v>1</v>
      </c>
      <c r="Q719" s="8" t="b">
        <f t="shared" si="265"/>
        <v>1</v>
      </c>
      <c r="R719" s="8" t="b">
        <f t="shared" si="266"/>
        <v>1</v>
      </c>
      <c r="S719" s="8" t="s">
        <v>72</v>
      </c>
      <c r="T719" s="8" t="e">
        <f t="shared" si="277"/>
        <v>#VALUE!</v>
      </c>
      <c r="U719" s="12" t="s">
        <v>72</v>
      </c>
      <c r="V719" s="8" t="e">
        <f t="shared" si="278"/>
        <v>#VALUE!</v>
      </c>
      <c r="X719" s="13" t="str">
        <f t="shared" si="267"/>
        <v xml:space="preserve"> </v>
      </c>
      <c r="Y719" s="8" t="e">
        <f t="shared" si="279"/>
        <v>#VALUE!</v>
      </c>
      <c r="AA719" s="14" t="e">
        <f t="shared" ca="1" si="280"/>
        <v>#VALUE!</v>
      </c>
      <c r="AB719" s="14" t="e">
        <f t="shared" ca="1" si="281"/>
        <v>#VALUE!</v>
      </c>
      <c r="AC719" s="14" t="e">
        <f t="shared" ca="1" si="282"/>
        <v>#VALUE!</v>
      </c>
      <c r="AD719" s="8" t="e">
        <f t="shared" ca="1" si="283"/>
        <v>#VALUE!</v>
      </c>
      <c r="AE719" s="8" t="e">
        <f t="shared" ca="1" si="284"/>
        <v>#VALUE!</v>
      </c>
      <c r="AF719" s="8" t="e">
        <f t="shared" ca="1" si="285"/>
        <v>#VALUE!</v>
      </c>
    </row>
    <row r="720" spans="1:32" x14ac:dyDescent="0.3">
      <c r="A720" s="35">
        <f>IF(Замеры!B716=0, " ", Замеры!B716)</f>
        <v>713</v>
      </c>
      <c r="B720" s="49" t="str">
        <f>Замеры!G716</f>
        <v xml:space="preserve">Группа от QF </v>
      </c>
      <c r="C720" s="49" t="str">
        <f>IF(Замеры!J716=0, " ", Замеры!J716)</f>
        <v xml:space="preserve"> </v>
      </c>
      <c r="D720" s="49" t="str">
        <f>IF(O720=0, " ", CONCATENATE(Замеры!T716,Замеры!U716,Замеры!V716,Замеры!W716,Замеры!AB716))</f>
        <v xml:space="preserve"> </v>
      </c>
      <c r="E720" s="49" t="str">
        <f>IF(Замеры!L716=0, " ", Замеры!L716)</f>
        <v xml:space="preserve"> </v>
      </c>
      <c r="F720" s="49" t="e">
        <f t="shared" si="268"/>
        <v>#VALUE!</v>
      </c>
      <c r="G720" s="51" t="str">
        <f t="shared" si="269"/>
        <v>-</v>
      </c>
      <c r="H720" s="52" t="str">
        <f t="shared" si="270"/>
        <v>-</v>
      </c>
      <c r="I720" s="51" t="str">
        <f t="shared" si="271"/>
        <v>-</v>
      </c>
      <c r="J720" s="29" t="str">
        <f t="shared" si="272"/>
        <v>-</v>
      </c>
      <c r="K720" s="46" t="str">
        <f t="shared" si="273"/>
        <v>-</v>
      </c>
      <c r="L720" s="29" t="str">
        <f t="shared" si="274"/>
        <v>-</v>
      </c>
      <c r="M720" s="29" t="str">
        <f t="shared" si="275"/>
        <v xml:space="preserve"> </v>
      </c>
      <c r="N720" s="29" t="str">
        <f t="shared" ca="1" si="276"/>
        <v xml:space="preserve"> </v>
      </c>
      <c r="O720" s="8">
        <f>Замеры!R716</f>
        <v>0</v>
      </c>
      <c r="P720" s="8" t="b">
        <f t="shared" si="264"/>
        <v>1</v>
      </c>
      <c r="Q720" s="8" t="b">
        <f t="shared" si="265"/>
        <v>1</v>
      </c>
      <c r="R720" s="8" t="b">
        <f t="shared" si="266"/>
        <v>1</v>
      </c>
      <c r="S720" s="8" t="s">
        <v>72</v>
      </c>
      <c r="T720" s="8" t="e">
        <f t="shared" si="277"/>
        <v>#VALUE!</v>
      </c>
      <c r="U720" s="12" t="s">
        <v>72</v>
      </c>
      <c r="V720" s="8" t="e">
        <f t="shared" si="278"/>
        <v>#VALUE!</v>
      </c>
      <c r="X720" s="13" t="str">
        <f t="shared" si="267"/>
        <v xml:space="preserve"> </v>
      </c>
      <c r="Y720" s="8" t="e">
        <f t="shared" si="279"/>
        <v>#VALUE!</v>
      </c>
      <c r="AA720" s="14" t="e">
        <f t="shared" ca="1" si="280"/>
        <v>#VALUE!</v>
      </c>
      <c r="AB720" s="14" t="e">
        <f t="shared" ca="1" si="281"/>
        <v>#VALUE!</v>
      </c>
      <c r="AC720" s="14" t="e">
        <f t="shared" ca="1" si="282"/>
        <v>#VALUE!</v>
      </c>
      <c r="AD720" s="8" t="e">
        <f t="shared" ca="1" si="283"/>
        <v>#VALUE!</v>
      </c>
      <c r="AE720" s="8" t="e">
        <f t="shared" ca="1" si="284"/>
        <v>#VALUE!</v>
      </c>
      <c r="AF720" s="8" t="e">
        <f t="shared" ca="1" si="285"/>
        <v>#VALUE!</v>
      </c>
    </row>
    <row r="721" spans="1:32" x14ac:dyDescent="0.3">
      <c r="A721" s="35">
        <f>IF(Замеры!B717=0, " ", Замеры!B717)</f>
        <v>714</v>
      </c>
      <c r="B721" s="49" t="str">
        <f>Замеры!G717</f>
        <v xml:space="preserve">Группа от QF </v>
      </c>
      <c r="C721" s="49" t="str">
        <f>IF(Замеры!J717=0, " ", Замеры!J717)</f>
        <v xml:space="preserve"> </v>
      </c>
      <c r="D721" s="49" t="str">
        <f>IF(O721=0, " ", CONCATENATE(Замеры!T717,Замеры!U717,Замеры!V717,Замеры!W717,Замеры!AB717))</f>
        <v xml:space="preserve"> </v>
      </c>
      <c r="E721" s="49" t="str">
        <f>IF(Замеры!L717=0, " ", Замеры!L717)</f>
        <v xml:space="preserve"> </v>
      </c>
      <c r="F721" s="49" t="e">
        <f t="shared" si="268"/>
        <v>#VALUE!</v>
      </c>
      <c r="G721" s="51" t="str">
        <f t="shared" si="269"/>
        <v>-</v>
      </c>
      <c r="H721" s="52" t="str">
        <f t="shared" si="270"/>
        <v>-</v>
      </c>
      <c r="I721" s="51" t="str">
        <f t="shared" si="271"/>
        <v>-</v>
      </c>
      <c r="J721" s="29" t="str">
        <f t="shared" si="272"/>
        <v>-</v>
      </c>
      <c r="K721" s="46" t="str">
        <f t="shared" si="273"/>
        <v>-</v>
      </c>
      <c r="L721" s="29" t="str">
        <f t="shared" si="274"/>
        <v>-</v>
      </c>
      <c r="M721" s="29" t="str">
        <f t="shared" si="275"/>
        <v xml:space="preserve"> </v>
      </c>
      <c r="N721" s="29" t="str">
        <f t="shared" ca="1" si="276"/>
        <v xml:space="preserve"> </v>
      </c>
      <c r="O721" s="8">
        <f>Замеры!R717</f>
        <v>0</v>
      </c>
      <c r="P721" s="8" t="b">
        <f t="shared" si="264"/>
        <v>1</v>
      </c>
      <c r="Q721" s="8" t="b">
        <f t="shared" si="265"/>
        <v>1</v>
      </c>
      <c r="R721" s="8" t="b">
        <f t="shared" si="266"/>
        <v>1</v>
      </c>
      <c r="S721" s="8" t="s">
        <v>72</v>
      </c>
      <c r="T721" s="8" t="e">
        <f t="shared" si="277"/>
        <v>#VALUE!</v>
      </c>
      <c r="U721" s="12" t="s">
        <v>72</v>
      </c>
      <c r="V721" s="8" t="e">
        <f t="shared" si="278"/>
        <v>#VALUE!</v>
      </c>
      <c r="X721" s="13" t="str">
        <f t="shared" si="267"/>
        <v xml:space="preserve"> </v>
      </c>
      <c r="Y721" s="8" t="e">
        <f t="shared" si="279"/>
        <v>#VALUE!</v>
      </c>
      <c r="AA721" s="14" t="e">
        <f t="shared" ca="1" si="280"/>
        <v>#VALUE!</v>
      </c>
      <c r="AB721" s="14" t="e">
        <f t="shared" ca="1" si="281"/>
        <v>#VALUE!</v>
      </c>
      <c r="AC721" s="14" t="e">
        <f t="shared" ca="1" si="282"/>
        <v>#VALUE!</v>
      </c>
      <c r="AD721" s="8" t="e">
        <f t="shared" ca="1" si="283"/>
        <v>#VALUE!</v>
      </c>
      <c r="AE721" s="8" t="e">
        <f t="shared" ca="1" si="284"/>
        <v>#VALUE!</v>
      </c>
      <c r="AF721" s="8" t="e">
        <f t="shared" ca="1" si="285"/>
        <v>#VALUE!</v>
      </c>
    </row>
    <row r="722" spans="1:32" x14ac:dyDescent="0.3">
      <c r="A722" s="35">
        <f>IF(Замеры!B718=0, " ", Замеры!B718)</f>
        <v>715</v>
      </c>
      <c r="B722" s="49" t="str">
        <f>Замеры!G718</f>
        <v xml:space="preserve">Группа от QF </v>
      </c>
      <c r="C722" s="49" t="str">
        <f>IF(Замеры!J718=0, " ", Замеры!J718)</f>
        <v xml:space="preserve"> </v>
      </c>
      <c r="D722" s="49" t="str">
        <f>IF(O722=0, " ", CONCATENATE(Замеры!T718,Замеры!U718,Замеры!V718,Замеры!W718,Замеры!AB718))</f>
        <v xml:space="preserve"> </v>
      </c>
      <c r="E722" s="49" t="str">
        <f>IF(Замеры!L718=0, " ", Замеры!L718)</f>
        <v xml:space="preserve"> </v>
      </c>
      <c r="F722" s="49" t="e">
        <f t="shared" si="268"/>
        <v>#VALUE!</v>
      </c>
      <c r="G722" s="51" t="str">
        <f t="shared" si="269"/>
        <v>-</v>
      </c>
      <c r="H722" s="52" t="str">
        <f t="shared" si="270"/>
        <v>-</v>
      </c>
      <c r="I722" s="51" t="str">
        <f t="shared" si="271"/>
        <v>-</v>
      </c>
      <c r="J722" s="29" t="str">
        <f t="shared" si="272"/>
        <v>-</v>
      </c>
      <c r="K722" s="46" t="str">
        <f t="shared" si="273"/>
        <v>-</v>
      </c>
      <c r="L722" s="29" t="str">
        <f t="shared" si="274"/>
        <v>-</v>
      </c>
      <c r="M722" s="29" t="str">
        <f t="shared" si="275"/>
        <v xml:space="preserve"> </v>
      </c>
      <c r="N722" s="29" t="str">
        <f t="shared" ca="1" si="276"/>
        <v xml:space="preserve"> </v>
      </c>
      <c r="O722" s="8">
        <f>Замеры!R718</f>
        <v>0</v>
      </c>
      <c r="P722" s="8" t="b">
        <f t="shared" si="264"/>
        <v>1</v>
      </c>
      <c r="Q722" s="8" t="b">
        <f t="shared" si="265"/>
        <v>1</v>
      </c>
      <c r="R722" s="8" t="b">
        <f t="shared" si="266"/>
        <v>1</v>
      </c>
      <c r="S722" s="8" t="s">
        <v>72</v>
      </c>
      <c r="T722" s="8" t="e">
        <f t="shared" si="277"/>
        <v>#VALUE!</v>
      </c>
      <c r="U722" s="12" t="s">
        <v>72</v>
      </c>
      <c r="V722" s="8" t="e">
        <f t="shared" si="278"/>
        <v>#VALUE!</v>
      </c>
      <c r="X722" s="13" t="str">
        <f t="shared" si="267"/>
        <v xml:space="preserve"> </v>
      </c>
      <c r="Y722" s="8" t="e">
        <f t="shared" si="279"/>
        <v>#VALUE!</v>
      </c>
      <c r="AA722" s="14" t="e">
        <f t="shared" ca="1" si="280"/>
        <v>#VALUE!</v>
      </c>
      <c r="AB722" s="14" t="e">
        <f t="shared" ca="1" si="281"/>
        <v>#VALUE!</v>
      </c>
      <c r="AC722" s="14" t="e">
        <f t="shared" ca="1" si="282"/>
        <v>#VALUE!</v>
      </c>
      <c r="AD722" s="8" t="e">
        <f t="shared" ca="1" si="283"/>
        <v>#VALUE!</v>
      </c>
      <c r="AE722" s="8" t="e">
        <f t="shared" ca="1" si="284"/>
        <v>#VALUE!</v>
      </c>
      <c r="AF722" s="8" t="e">
        <f t="shared" ca="1" si="285"/>
        <v>#VALUE!</v>
      </c>
    </row>
    <row r="723" spans="1:32" x14ac:dyDescent="0.3">
      <c r="A723" s="35">
        <f>IF(Замеры!B719=0, " ", Замеры!B719)</f>
        <v>716</v>
      </c>
      <c r="B723" s="49" t="str">
        <f>Замеры!G719</f>
        <v xml:space="preserve">Группа от QF </v>
      </c>
      <c r="C723" s="49" t="str">
        <f>IF(Замеры!J719=0, " ", Замеры!J719)</f>
        <v xml:space="preserve"> </v>
      </c>
      <c r="D723" s="49" t="str">
        <f>IF(O723=0, " ", CONCATENATE(Замеры!T719,Замеры!U719,Замеры!V719,Замеры!W719,Замеры!AB719))</f>
        <v xml:space="preserve"> </v>
      </c>
      <c r="E723" s="49" t="str">
        <f>IF(Замеры!L719=0, " ", Замеры!L719)</f>
        <v xml:space="preserve"> </v>
      </c>
      <c r="F723" s="49" t="e">
        <f t="shared" si="268"/>
        <v>#VALUE!</v>
      </c>
      <c r="G723" s="51" t="str">
        <f t="shared" si="269"/>
        <v>-</v>
      </c>
      <c r="H723" s="52" t="str">
        <f t="shared" si="270"/>
        <v>-</v>
      </c>
      <c r="I723" s="51" t="str">
        <f t="shared" si="271"/>
        <v>-</v>
      </c>
      <c r="J723" s="29" t="str">
        <f t="shared" si="272"/>
        <v>-</v>
      </c>
      <c r="K723" s="46" t="str">
        <f t="shared" si="273"/>
        <v>-</v>
      </c>
      <c r="L723" s="29" t="str">
        <f t="shared" si="274"/>
        <v>-</v>
      </c>
      <c r="M723" s="29" t="str">
        <f t="shared" si="275"/>
        <v xml:space="preserve"> </v>
      </c>
      <c r="N723" s="29" t="str">
        <f t="shared" ca="1" si="276"/>
        <v xml:space="preserve"> </v>
      </c>
      <c r="O723" s="8">
        <f>Замеры!R719</f>
        <v>0</v>
      </c>
      <c r="P723" s="8" t="b">
        <f t="shared" si="264"/>
        <v>1</v>
      </c>
      <c r="Q723" s="8" t="b">
        <f t="shared" si="265"/>
        <v>1</v>
      </c>
      <c r="R723" s="8" t="b">
        <f t="shared" si="266"/>
        <v>1</v>
      </c>
      <c r="S723" s="8" t="s">
        <v>72</v>
      </c>
      <c r="T723" s="8" t="e">
        <f t="shared" si="277"/>
        <v>#VALUE!</v>
      </c>
      <c r="U723" s="12" t="s">
        <v>72</v>
      </c>
      <c r="V723" s="8" t="e">
        <f t="shared" si="278"/>
        <v>#VALUE!</v>
      </c>
      <c r="X723" s="13" t="str">
        <f t="shared" si="267"/>
        <v xml:space="preserve"> </v>
      </c>
      <c r="Y723" s="8" t="e">
        <f t="shared" si="279"/>
        <v>#VALUE!</v>
      </c>
      <c r="AA723" s="14" t="e">
        <f t="shared" ca="1" si="280"/>
        <v>#VALUE!</v>
      </c>
      <c r="AB723" s="14" t="e">
        <f t="shared" ca="1" si="281"/>
        <v>#VALUE!</v>
      </c>
      <c r="AC723" s="14" t="e">
        <f t="shared" ca="1" si="282"/>
        <v>#VALUE!</v>
      </c>
      <c r="AD723" s="8" t="e">
        <f t="shared" ca="1" si="283"/>
        <v>#VALUE!</v>
      </c>
      <c r="AE723" s="8" t="e">
        <f t="shared" ca="1" si="284"/>
        <v>#VALUE!</v>
      </c>
      <c r="AF723" s="8" t="e">
        <f t="shared" ca="1" si="285"/>
        <v>#VALUE!</v>
      </c>
    </row>
    <row r="724" spans="1:32" x14ac:dyDescent="0.3">
      <c r="A724" s="35">
        <f>IF(Замеры!B720=0, " ", Замеры!B720)</f>
        <v>717</v>
      </c>
      <c r="B724" s="49" t="str">
        <f>Замеры!G720</f>
        <v xml:space="preserve">Группа от QF </v>
      </c>
      <c r="C724" s="49" t="str">
        <f>IF(Замеры!J720=0, " ", Замеры!J720)</f>
        <v xml:space="preserve"> </v>
      </c>
      <c r="D724" s="49" t="str">
        <f>IF(O724=0, " ", CONCATENATE(Замеры!T720,Замеры!U720,Замеры!V720,Замеры!W720,Замеры!AB720))</f>
        <v xml:space="preserve"> </v>
      </c>
      <c r="E724" s="49" t="str">
        <f>IF(Замеры!L720=0, " ", Замеры!L720)</f>
        <v xml:space="preserve"> </v>
      </c>
      <c r="F724" s="49" t="e">
        <f t="shared" si="268"/>
        <v>#VALUE!</v>
      </c>
      <c r="G724" s="51" t="str">
        <f t="shared" si="269"/>
        <v>-</v>
      </c>
      <c r="H724" s="52" t="str">
        <f t="shared" si="270"/>
        <v>-</v>
      </c>
      <c r="I724" s="51" t="str">
        <f t="shared" si="271"/>
        <v>-</v>
      </c>
      <c r="J724" s="29" t="str">
        <f t="shared" si="272"/>
        <v>-</v>
      </c>
      <c r="K724" s="46" t="str">
        <f t="shared" si="273"/>
        <v>-</v>
      </c>
      <c r="L724" s="29" t="str">
        <f t="shared" si="274"/>
        <v>-</v>
      </c>
      <c r="M724" s="29" t="str">
        <f t="shared" si="275"/>
        <v xml:space="preserve"> </v>
      </c>
      <c r="N724" s="29" t="str">
        <f t="shared" ca="1" si="276"/>
        <v xml:space="preserve"> </v>
      </c>
      <c r="O724" s="8">
        <f>Замеры!R720</f>
        <v>0</v>
      </c>
      <c r="P724" s="8" t="b">
        <f t="shared" si="264"/>
        <v>1</v>
      </c>
      <c r="Q724" s="8" t="b">
        <f t="shared" si="265"/>
        <v>1</v>
      </c>
      <c r="R724" s="8" t="b">
        <f t="shared" si="266"/>
        <v>1</v>
      </c>
      <c r="S724" s="8" t="s">
        <v>72</v>
      </c>
      <c r="T724" s="8" t="e">
        <f t="shared" si="277"/>
        <v>#VALUE!</v>
      </c>
      <c r="U724" s="12" t="s">
        <v>72</v>
      </c>
      <c r="V724" s="8" t="e">
        <f t="shared" si="278"/>
        <v>#VALUE!</v>
      </c>
      <c r="X724" s="13" t="str">
        <f t="shared" si="267"/>
        <v xml:space="preserve"> </v>
      </c>
      <c r="Y724" s="8" t="e">
        <f t="shared" si="279"/>
        <v>#VALUE!</v>
      </c>
      <c r="AA724" s="14" t="e">
        <f t="shared" ca="1" si="280"/>
        <v>#VALUE!</v>
      </c>
      <c r="AB724" s="14" t="e">
        <f t="shared" ca="1" si="281"/>
        <v>#VALUE!</v>
      </c>
      <c r="AC724" s="14" t="e">
        <f t="shared" ca="1" si="282"/>
        <v>#VALUE!</v>
      </c>
      <c r="AD724" s="8" t="e">
        <f t="shared" ca="1" si="283"/>
        <v>#VALUE!</v>
      </c>
      <c r="AE724" s="8" t="e">
        <f t="shared" ca="1" si="284"/>
        <v>#VALUE!</v>
      </c>
      <c r="AF724" s="8" t="e">
        <f t="shared" ca="1" si="285"/>
        <v>#VALUE!</v>
      </c>
    </row>
    <row r="725" spans="1:32" x14ac:dyDescent="0.3">
      <c r="A725" s="35">
        <f>IF(Замеры!B721=0, " ", Замеры!B721)</f>
        <v>718</v>
      </c>
      <c r="B725" s="49" t="str">
        <f>Замеры!G721</f>
        <v xml:space="preserve">Группа от QF </v>
      </c>
      <c r="C725" s="49" t="str">
        <f>IF(Замеры!J721=0, " ", Замеры!J721)</f>
        <v xml:space="preserve"> </v>
      </c>
      <c r="D725" s="49" t="str">
        <f>IF(O725=0, " ", CONCATENATE(Замеры!T721,Замеры!U721,Замеры!V721,Замеры!W721,Замеры!AB721))</f>
        <v xml:space="preserve"> </v>
      </c>
      <c r="E725" s="49" t="str">
        <f>IF(Замеры!L721=0, " ", Замеры!L721)</f>
        <v xml:space="preserve"> </v>
      </c>
      <c r="F725" s="49" t="e">
        <f t="shared" si="268"/>
        <v>#VALUE!</v>
      </c>
      <c r="G725" s="51" t="str">
        <f t="shared" si="269"/>
        <v>-</v>
      </c>
      <c r="H725" s="52" t="str">
        <f t="shared" si="270"/>
        <v>-</v>
      </c>
      <c r="I725" s="51" t="str">
        <f t="shared" si="271"/>
        <v>-</v>
      </c>
      <c r="J725" s="29" t="str">
        <f t="shared" si="272"/>
        <v>-</v>
      </c>
      <c r="K725" s="46" t="str">
        <f t="shared" si="273"/>
        <v>-</v>
      </c>
      <c r="L725" s="29" t="str">
        <f t="shared" si="274"/>
        <v>-</v>
      </c>
      <c r="M725" s="29" t="str">
        <f t="shared" si="275"/>
        <v xml:space="preserve"> </v>
      </c>
      <c r="N725" s="29" t="str">
        <f t="shared" ca="1" si="276"/>
        <v xml:space="preserve"> </v>
      </c>
      <c r="O725" s="8">
        <f>Замеры!R721</f>
        <v>0</v>
      </c>
      <c r="P725" s="8" t="b">
        <f t="shared" si="264"/>
        <v>1</v>
      </c>
      <c r="Q725" s="8" t="b">
        <f t="shared" si="265"/>
        <v>1</v>
      </c>
      <c r="R725" s="8" t="b">
        <f t="shared" si="266"/>
        <v>1</v>
      </c>
      <c r="S725" s="8" t="s">
        <v>72</v>
      </c>
      <c r="T725" s="8" t="e">
        <f t="shared" si="277"/>
        <v>#VALUE!</v>
      </c>
      <c r="U725" s="12" t="s">
        <v>72</v>
      </c>
      <c r="V725" s="8" t="e">
        <f t="shared" si="278"/>
        <v>#VALUE!</v>
      </c>
      <c r="X725" s="13" t="str">
        <f t="shared" si="267"/>
        <v xml:space="preserve"> </v>
      </c>
      <c r="Y725" s="8" t="e">
        <f t="shared" si="279"/>
        <v>#VALUE!</v>
      </c>
      <c r="AA725" s="14" t="e">
        <f t="shared" ca="1" si="280"/>
        <v>#VALUE!</v>
      </c>
      <c r="AB725" s="14" t="e">
        <f t="shared" ca="1" si="281"/>
        <v>#VALUE!</v>
      </c>
      <c r="AC725" s="14" t="e">
        <f t="shared" ca="1" si="282"/>
        <v>#VALUE!</v>
      </c>
      <c r="AD725" s="8" t="e">
        <f t="shared" ca="1" si="283"/>
        <v>#VALUE!</v>
      </c>
      <c r="AE725" s="8" t="e">
        <f t="shared" ca="1" si="284"/>
        <v>#VALUE!</v>
      </c>
      <c r="AF725" s="8" t="e">
        <f t="shared" ca="1" si="285"/>
        <v>#VALUE!</v>
      </c>
    </row>
    <row r="726" spans="1:32" x14ac:dyDescent="0.3">
      <c r="A726" s="35">
        <f>IF(Замеры!B722=0, " ", Замеры!B722)</f>
        <v>719</v>
      </c>
      <c r="B726" s="49" t="str">
        <f>Замеры!G722</f>
        <v xml:space="preserve">Группа от QF </v>
      </c>
      <c r="C726" s="49" t="str">
        <f>IF(Замеры!J722=0, " ", Замеры!J722)</f>
        <v xml:space="preserve"> </v>
      </c>
      <c r="D726" s="49" t="str">
        <f>IF(O726=0, " ", CONCATENATE(Замеры!T722,Замеры!U722,Замеры!V722,Замеры!W722,Замеры!AB722))</f>
        <v xml:space="preserve"> </v>
      </c>
      <c r="E726" s="49" t="str">
        <f>IF(Замеры!L722=0, " ", Замеры!L722)</f>
        <v xml:space="preserve"> </v>
      </c>
      <c r="F726" s="49" t="e">
        <f t="shared" si="268"/>
        <v>#VALUE!</v>
      </c>
      <c r="G726" s="51" t="str">
        <f t="shared" si="269"/>
        <v>-</v>
      </c>
      <c r="H726" s="52" t="str">
        <f t="shared" si="270"/>
        <v>-</v>
      </c>
      <c r="I726" s="51" t="str">
        <f t="shared" si="271"/>
        <v>-</v>
      </c>
      <c r="J726" s="29" t="str">
        <f t="shared" si="272"/>
        <v>-</v>
      </c>
      <c r="K726" s="46" t="str">
        <f t="shared" si="273"/>
        <v>-</v>
      </c>
      <c r="L726" s="29" t="str">
        <f t="shared" si="274"/>
        <v>-</v>
      </c>
      <c r="M726" s="29" t="str">
        <f t="shared" si="275"/>
        <v xml:space="preserve"> </v>
      </c>
      <c r="N726" s="29" t="str">
        <f t="shared" ca="1" si="276"/>
        <v xml:space="preserve"> </v>
      </c>
      <c r="O726" s="8">
        <f>Замеры!R722</f>
        <v>0</v>
      </c>
      <c r="P726" s="8" t="b">
        <f t="shared" si="264"/>
        <v>1</v>
      </c>
      <c r="Q726" s="8" t="b">
        <f t="shared" si="265"/>
        <v>1</v>
      </c>
      <c r="R726" s="8" t="b">
        <f t="shared" si="266"/>
        <v>1</v>
      </c>
      <c r="S726" s="8" t="s">
        <v>72</v>
      </c>
      <c r="T726" s="8" t="e">
        <f t="shared" si="277"/>
        <v>#VALUE!</v>
      </c>
      <c r="U726" s="12" t="s">
        <v>72</v>
      </c>
      <c r="V726" s="8" t="e">
        <f t="shared" si="278"/>
        <v>#VALUE!</v>
      </c>
      <c r="X726" s="13" t="str">
        <f t="shared" si="267"/>
        <v xml:space="preserve"> </v>
      </c>
      <c r="Y726" s="8" t="e">
        <f t="shared" si="279"/>
        <v>#VALUE!</v>
      </c>
      <c r="AA726" s="14" t="e">
        <f t="shared" ca="1" si="280"/>
        <v>#VALUE!</v>
      </c>
      <c r="AB726" s="14" t="e">
        <f t="shared" ca="1" si="281"/>
        <v>#VALUE!</v>
      </c>
      <c r="AC726" s="14" t="e">
        <f t="shared" ca="1" si="282"/>
        <v>#VALUE!</v>
      </c>
      <c r="AD726" s="8" t="e">
        <f t="shared" ca="1" si="283"/>
        <v>#VALUE!</v>
      </c>
      <c r="AE726" s="8" t="e">
        <f t="shared" ca="1" si="284"/>
        <v>#VALUE!</v>
      </c>
      <c r="AF726" s="8" t="e">
        <f t="shared" ca="1" si="285"/>
        <v>#VALUE!</v>
      </c>
    </row>
    <row r="727" spans="1:32" x14ac:dyDescent="0.3">
      <c r="A727" s="35">
        <f>IF(Замеры!B723=0, " ", Замеры!B723)</f>
        <v>720</v>
      </c>
      <c r="B727" s="49" t="str">
        <f>Замеры!G723</f>
        <v xml:space="preserve">Группа от QF </v>
      </c>
      <c r="C727" s="49" t="str">
        <f>IF(Замеры!J723=0, " ", Замеры!J723)</f>
        <v xml:space="preserve"> </v>
      </c>
      <c r="D727" s="49" t="str">
        <f>IF(O727=0, " ", CONCATENATE(Замеры!T723,Замеры!U723,Замеры!V723,Замеры!W723,Замеры!AB723))</f>
        <v xml:space="preserve"> </v>
      </c>
      <c r="E727" s="49" t="str">
        <f>IF(Замеры!L723=0, " ", Замеры!L723)</f>
        <v xml:space="preserve"> </v>
      </c>
      <c r="F727" s="49" t="e">
        <f t="shared" si="268"/>
        <v>#VALUE!</v>
      </c>
      <c r="G727" s="51" t="str">
        <f t="shared" si="269"/>
        <v>-</v>
      </c>
      <c r="H727" s="52" t="str">
        <f t="shared" si="270"/>
        <v>-</v>
      </c>
      <c r="I727" s="51" t="str">
        <f t="shared" si="271"/>
        <v>-</v>
      </c>
      <c r="J727" s="29" t="str">
        <f t="shared" si="272"/>
        <v>-</v>
      </c>
      <c r="K727" s="46" t="str">
        <f t="shared" si="273"/>
        <v>-</v>
      </c>
      <c r="L727" s="29" t="str">
        <f t="shared" si="274"/>
        <v>-</v>
      </c>
      <c r="M727" s="29" t="str">
        <f t="shared" si="275"/>
        <v xml:space="preserve"> </v>
      </c>
      <c r="N727" s="29" t="str">
        <f t="shared" ca="1" si="276"/>
        <v xml:space="preserve"> </v>
      </c>
      <c r="O727" s="8">
        <f>Замеры!R723</f>
        <v>0</v>
      </c>
      <c r="P727" s="8" t="b">
        <f t="shared" si="264"/>
        <v>1</v>
      </c>
      <c r="Q727" s="8" t="b">
        <f t="shared" si="265"/>
        <v>1</v>
      </c>
      <c r="R727" s="8" t="b">
        <f t="shared" si="266"/>
        <v>1</v>
      </c>
      <c r="S727" s="8" t="s">
        <v>72</v>
      </c>
      <c r="T727" s="8" t="e">
        <f t="shared" si="277"/>
        <v>#VALUE!</v>
      </c>
      <c r="U727" s="12" t="s">
        <v>72</v>
      </c>
      <c r="V727" s="8" t="e">
        <f t="shared" si="278"/>
        <v>#VALUE!</v>
      </c>
      <c r="X727" s="13" t="str">
        <f t="shared" si="267"/>
        <v xml:space="preserve"> </v>
      </c>
      <c r="Y727" s="8" t="e">
        <f t="shared" si="279"/>
        <v>#VALUE!</v>
      </c>
      <c r="AA727" s="14" t="e">
        <f t="shared" ca="1" si="280"/>
        <v>#VALUE!</v>
      </c>
      <c r="AB727" s="14" t="e">
        <f t="shared" ca="1" si="281"/>
        <v>#VALUE!</v>
      </c>
      <c r="AC727" s="14" t="e">
        <f t="shared" ca="1" si="282"/>
        <v>#VALUE!</v>
      </c>
      <c r="AD727" s="8" t="e">
        <f t="shared" ca="1" si="283"/>
        <v>#VALUE!</v>
      </c>
      <c r="AE727" s="8" t="e">
        <f t="shared" ca="1" si="284"/>
        <v>#VALUE!</v>
      </c>
      <c r="AF727" s="8" t="e">
        <f t="shared" ca="1" si="285"/>
        <v>#VALUE!</v>
      </c>
    </row>
    <row r="728" spans="1:32" x14ac:dyDescent="0.3">
      <c r="A728" s="35">
        <f>IF(Замеры!B724=0, " ", Замеры!B724)</f>
        <v>721</v>
      </c>
      <c r="B728" s="49" t="str">
        <f>Замеры!G724</f>
        <v xml:space="preserve">Группа от QF </v>
      </c>
      <c r="C728" s="49" t="str">
        <f>IF(Замеры!J724=0, " ", Замеры!J724)</f>
        <v xml:space="preserve"> </v>
      </c>
      <c r="D728" s="49" t="str">
        <f>IF(O728=0, " ", CONCATENATE(Замеры!T724,Замеры!U724,Замеры!V724,Замеры!W724,Замеры!AB724))</f>
        <v xml:space="preserve"> </v>
      </c>
      <c r="E728" s="49" t="str">
        <f>IF(Замеры!L724=0, " ", Замеры!L724)</f>
        <v xml:space="preserve"> </v>
      </c>
      <c r="F728" s="49" t="e">
        <f t="shared" si="268"/>
        <v>#VALUE!</v>
      </c>
      <c r="G728" s="51" t="str">
        <f t="shared" si="269"/>
        <v>-</v>
      </c>
      <c r="H728" s="52" t="str">
        <f t="shared" si="270"/>
        <v>-</v>
      </c>
      <c r="I728" s="51" t="str">
        <f t="shared" si="271"/>
        <v>-</v>
      </c>
      <c r="J728" s="29" t="str">
        <f t="shared" si="272"/>
        <v>-</v>
      </c>
      <c r="K728" s="46" t="str">
        <f t="shared" si="273"/>
        <v>-</v>
      </c>
      <c r="L728" s="29" t="str">
        <f t="shared" si="274"/>
        <v>-</v>
      </c>
      <c r="M728" s="29" t="str">
        <f t="shared" si="275"/>
        <v xml:space="preserve"> </v>
      </c>
      <c r="N728" s="29" t="str">
        <f t="shared" ca="1" si="276"/>
        <v xml:space="preserve"> </v>
      </c>
      <c r="O728" s="8">
        <f>Замеры!R724</f>
        <v>0</v>
      </c>
      <c r="P728" s="8" t="b">
        <f t="shared" si="264"/>
        <v>1</v>
      </c>
      <c r="Q728" s="8" t="b">
        <f t="shared" si="265"/>
        <v>1</v>
      </c>
      <c r="R728" s="8" t="b">
        <f t="shared" si="266"/>
        <v>1</v>
      </c>
      <c r="S728" s="8" t="s">
        <v>72</v>
      </c>
      <c r="T728" s="8" t="e">
        <f t="shared" si="277"/>
        <v>#VALUE!</v>
      </c>
      <c r="U728" s="12" t="s">
        <v>72</v>
      </c>
      <c r="V728" s="8" t="e">
        <f t="shared" si="278"/>
        <v>#VALUE!</v>
      </c>
      <c r="X728" s="13" t="str">
        <f t="shared" si="267"/>
        <v xml:space="preserve"> </v>
      </c>
      <c r="Y728" s="8" t="e">
        <f t="shared" si="279"/>
        <v>#VALUE!</v>
      </c>
      <c r="AA728" s="14" t="e">
        <f t="shared" ca="1" si="280"/>
        <v>#VALUE!</v>
      </c>
      <c r="AB728" s="14" t="e">
        <f t="shared" ca="1" si="281"/>
        <v>#VALUE!</v>
      </c>
      <c r="AC728" s="14" t="e">
        <f t="shared" ca="1" si="282"/>
        <v>#VALUE!</v>
      </c>
      <c r="AD728" s="8" t="e">
        <f t="shared" ca="1" si="283"/>
        <v>#VALUE!</v>
      </c>
      <c r="AE728" s="8" t="e">
        <f t="shared" ca="1" si="284"/>
        <v>#VALUE!</v>
      </c>
      <c r="AF728" s="8" t="e">
        <f t="shared" ca="1" si="285"/>
        <v>#VALUE!</v>
      </c>
    </row>
    <row r="729" spans="1:32" x14ac:dyDescent="0.3">
      <c r="A729" s="35">
        <f>IF(Замеры!B725=0, " ", Замеры!B725)</f>
        <v>722</v>
      </c>
      <c r="B729" s="49" t="str">
        <f>Замеры!G725</f>
        <v xml:space="preserve">Группа от QF </v>
      </c>
      <c r="C729" s="49" t="str">
        <f>IF(Замеры!J725=0, " ", Замеры!J725)</f>
        <v xml:space="preserve"> </v>
      </c>
      <c r="D729" s="49" t="str">
        <f>IF(O729=0, " ", CONCATENATE(Замеры!T725,Замеры!U725,Замеры!V725,Замеры!W725,Замеры!AB725))</f>
        <v xml:space="preserve"> </v>
      </c>
      <c r="E729" s="49" t="str">
        <f>IF(Замеры!L725=0, " ", Замеры!L725)</f>
        <v xml:space="preserve"> </v>
      </c>
      <c r="F729" s="49" t="e">
        <f t="shared" si="268"/>
        <v>#VALUE!</v>
      </c>
      <c r="G729" s="51" t="str">
        <f t="shared" si="269"/>
        <v>-</v>
      </c>
      <c r="H729" s="52" t="str">
        <f t="shared" si="270"/>
        <v>-</v>
      </c>
      <c r="I729" s="51" t="str">
        <f t="shared" si="271"/>
        <v>-</v>
      </c>
      <c r="J729" s="29" t="str">
        <f t="shared" si="272"/>
        <v>-</v>
      </c>
      <c r="K729" s="46" t="str">
        <f t="shared" si="273"/>
        <v>-</v>
      </c>
      <c r="L729" s="29" t="str">
        <f t="shared" si="274"/>
        <v>-</v>
      </c>
      <c r="M729" s="29" t="str">
        <f t="shared" si="275"/>
        <v xml:space="preserve"> </v>
      </c>
      <c r="N729" s="29" t="str">
        <f t="shared" ca="1" si="276"/>
        <v xml:space="preserve"> </v>
      </c>
      <c r="O729" s="8">
        <f>Замеры!R725</f>
        <v>0</v>
      </c>
      <c r="P729" s="8" t="b">
        <f t="shared" si="264"/>
        <v>1</v>
      </c>
      <c r="Q729" s="8" t="b">
        <f t="shared" si="265"/>
        <v>1</v>
      </c>
      <c r="R729" s="8" t="b">
        <f t="shared" si="266"/>
        <v>1</v>
      </c>
      <c r="S729" s="8" t="s">
        <v>72</v>
      </c>
      <c r="T729" s="8" t="e">
        <f t="shared" si="277"/>
        <v>#VALUE!</v>
      </c>
      <c r="U729" s="12" t="s">
        <v>72</v>
      </c>
      <c r="V729" s="8" t="e">
        <f t="shared" si="278"/>
        <v>#VALUE!</v>
      </c>
      <c r="X729" s="13" t="str">
        <f t="shared" si="267"/>
        <v xml:space="preserve"> </v>
      </c>
      <c r="Y729" s="8" t="e">
        <f t="shared" si="279"/>
        <v>#VALUE!</v>
      </c>
      <c r="AA729" s="14" t="e">
        <f t="shared" ca="1" si="280"/>
        <v>#VALUE!</v>
      </c>
      <c r="AB729" s="14" t="e">
        <f t="shared" ca="1" si="281"/>
        <v>#VALUE!</v>
      </c>
      <c r="AC729" s="14" t="e">
        <f t="shared" ca="1" si="282"/>
        <v>#VALUE!</v>
      </c>
      <c r="AD729" s="8" t="e">
        <f t="shared" ca="1" si="283"/>
        <v>#VALUE!</v>
      </c>
      <c r="AE729" s="8" t="e">
        <f t="shared" ca="1" si="284"/>
        <v>#VALUE!</v>
      </c>
      <c r="AF729" s="8" t="e">
        <f t="shared" ca="1" si="285"/>
        <v>#VALUE!</v>
      </c>
    </row>
    <row r="730" spans="1:32" x14ac:dyDescent="0.3">
      <c r="A730" s="35">
        <f>IF(Замеры!B726=0, " ", Замеры!B726)</f>
        <v>723</v>
      </c>
      <c r="B730" s="49" t="str">
        <f>Замеры!G726</f>
        <v xml:space="preserve">Группа от QF </v>
      </c>
      <c r="C730" s="49" t="str">
        <f>IF(Замеры!J726=0, " ", Замеры!J726)</f>
        <v xml:space="preserve"> </v>
      </c>
      <c r="D730" s="49" t="str">
        <f>IF(O730=0, " ", CONCATENATE(Замеры!T726,Замеры!U726,Замеры!V726,Замеры!W726,Замеры!AB726))</f>
        <v xml:space="preserve"> </v>
      </c>
      <c r="E730" s="49" t="str">
        <f>IF(Замеры!L726=0, " ", Замеры!L726)</f>
        <v xml:space="preserve"> </v>
      </c>
      <c r="F730" s="49" t="e">
        <f t="shared" si="268"/>
        <v>#VALUE!</v>
      </c>
      <c r="G730" s="51" t="str">
        <f t="shared" si="269"/>
        <v>-</v>
      </c>
      <c r="H730" s="52" t="str">
        <f t="shared" si="270"/>
        <v>-</v>
      </c>
      <c r="I730" s="51" t="str">
        <f t="shared" si="271"/>
        <v>-</v>
      </c>
      <c r="J730" s="29" t="str">
        <f t="shared" si="272"/>
        <v>-</v>
      </c>
      <c r="K730" s="46" t="str">
        <f t="shared" si="273"/>
        <v>-</v>
      </c>
      <c r="L730" s="29" t="str">
        <f t="shared" si="274"/>
        <v>-</v>
      </c>
      <c r="M730" s="29" t="str">
        <f t="shared" si="275"/>
        <v xml:space="preserve"> </v>
      </c>
      <c r="N730" s="29" t="str">
        <f t="shared" ca="1" si="276"/>
        <v xml:space="preserve"> </v>
      </c>
      <c r="O730" s="8">
        <f>Замеры!R726</f>
        <v>0</v>
      </c>
      <c r="P730" s="8" t="b">
        <f t="shared" si="264"/>
        <v>1</v>
      </c>
      <c r="Q730" s="8" t="b">
        <f t="shared" si="265"/>
        <v>1</v>
      </c>
      <c r="R730" s="8" t="b">
        <f t="shared" si="266"/>
        <v>1</v>
      </c>
      <c r="S730" s="8" t="s">
        <v>72</v>
      </c>
      <c r="T730" s="8" t="e">
        <f t="shared" si="277"/>
        <v>#VALUE!</v>
      </c>
      <c r="U730" s="12" t="s">
        <v>72</v>
      </c>
      <c r="V730" s="8" t="e">
        <f t="shared" si="278"/>
        <v>#VALUE!</v>
      </c>
      <c r="X730" s="13" t="str">
        <f t="shared" si="267"/>
        <v xml:space="preserve"> </v>
      </c>
      <c r="Y730" s="8" t="e">
        <f t="shared" si="279"/>
        <v>#VALUE!</v>
      </c>
      <c r="AA730" s="14" t="e">
        <f t="shared" ca="1" si="280"/>
        <v>#VALUE!</v>
      </c>
      <c r="AB730" s="14" t="e">
        <f t="shared" ca="1" si="281"/>
        <v>#VALUE!</v>
      </c>
      <c r="AC730" s="14" t="e">
        <f t="shared" ca="1" si="282"/>
        <v>#VALUE!</v>
      </c>
      <c r="AD730" s="8" t="e">
        <f t="shared" ca="1" si="283"/>
        <v>#VALUE!</v>
      </c>
      <c r="AE730" s="8" t="e">
        <f t="shared" ca="1" si="284"/>
        <v>#VALUE!</v>
      </c>
      <c r="AF730" s="8" t="e">
        <f t="shared" ca="1" si="285"/>
        <v>#VALUE!</v>
      </c>
    </row>
    <row r="731" spans="1:32" x14ac:dyDescent="0.3">
      <c r="A731" s="35">
        <f>IF(Замеры!B727=0, " ", Замеры!B727)</f>
        <v>724</v>
      </c>
      <c r="B731" s="49" t="str">
        <f>Замеры!G727</f>
        <v xml:space="preserve">Группа от QF </v>
      </c>
      <c r="C731" s="49" t="str">
        <f>IF(Замеры!J727=0, " ", Замеры!J727)</f>
        <v xml:space="preserve"> </v>
      </c>
      <c r="D731" s="49" t="str">
        <f>IF(O731=0, " ", CONCATENATE(Замеры!T727,Замеры!U727,Замеры!V727,Замеры!W727,Замеры!AB727))</f>
        <v xml:space="preserve"> </v>
      </c>
      <c r="E731" s="49" t="str">
        <f>IF(Замеры!L727=0, " ", Замеры!L727)</f>
        <v xml:space="preserve"> </v>
      </c>
      <c r="F731" s="49" t="e">
        <f t="shared" si="268"/>
        <v>#VALUE!</v>
      </c>
      <c r="G731" s="51" t="str">
        <f t="shared" si="269"/>
        <v>-</v>
      </c>
      <c r="H731" s="52" t="str">
        <f t="shared" si="270"/>
        <v>-</v>
      </c>
      <c r="I731" s="51" t="str">
        <f t="shared" si="271"/>
        <v>-</v>
      </c>
      <c r="J731" s="29" t="str">
        <f t="shared" si="272"/>
        <v>-</v>
      </c>
      <c r="K731" s="46" t="str">
        <f t="shared" si="273"/>
        <v>-</v>
      </c>
      <c r="L731" s="29" t="str">
        <f t="shared" si="274"/>
        <v>-</v>
      </c>
      <c r="M731" s="29" t="str">
        <f t="shared" si="275"/>
        <v xml:space="preserve"> </v>
      </c>
      <c r="N731" s="29" t="str">
        <f t="shared" ca="1" si="276"/>
        <v xml:space="preserve"> </v>
      </c>
      <c r="O731" s="8">
        <f>Замеры!R727</f>
        <v>0</v>
      </c>
      <c r="P731" s="8" t="b">
        <f t="shared" si="264"/>
        <v>1</v>
      </c>
      <c r="Q731" s="8" t="b">
        <f t="shared" si="265"/>
        <v>1</v>
      </c>
      <c r="R731" s="8" t="b">
        <f t="shared" si="266"/>
        <v>1</v>
      </c>
      <c r="S731" s="8" t="s">
        <v>72</v>
      </c>
      <c r="T731" s="8" t="e">
        <f t="shared" si="277"/>
        <v>#VALUE!</v>
      </c>
      <c r="U731" s="12" t="s">
        <v>72</v>
      </c>
      <c r="V731" s="8" t="e">
        <f t="shared" si="278"/>
        <v>#VALUE!</v>
      </c>
      <c r="X731" s="13" t="str">
        <f t="shared" si="267"/>
        <v xml:space="preserve"> </v>
      </c>
      <c r="Y731" s="8" t="e">
        <f t="shared" si="279"/>
        <v>#VALUE!</v>
      </c>
      <c r="AA731" s="14" t="e">
        <f t="shared" ca="1" si="280"/>
        <v>#VALUE!</v>
      </c>
      <c r="AB731" s="14" t="e">
        <f t="shared" ca="1" si="281"/>
        <v>#VALUE!</v>
      </c>
      <c r="AC731" s="14" t="e">
        <f t="shared" ca="1" si="282"/>
        <v>#VALUE!</v>
      </c>
      <c r="AD731" s="8" t="e">
        <f t="shared" ca="1" si="283"/>
        <v>#VALUE!</v>
      </c>
      <c r="AE731" s="8" t="e">
        <f t="shared" ca="1" si="284"/>
        <v>#VALUE!</v>
      </c>
      <c r="AF731" s="8" t="e">
        <f t="shared" ca="1" si="285"/>
        <v>#VALUE!</v>
      </c>
    </row>
    <row r="732" spans="1:32" x14ac:dyDescent="0.3">
      <c r="A732" s="35">
        <f>IF(Замеры!B728=0, " ", Замеры!B728)</f>
        <v>725</v>
      </c>
      <c r="B732" s="49" t="str">
        <f>Замеры!G728</f>
        <v xml:space="preserve">Группа от QF </v>
      </c>
      <c r="C732" s="49" t="str">
        <f>IF(Замеры!J728=0, " ", Замеры!J728)</f>
        <v xml:space="preserve"> </v>
      </c>
      <c r="D732" s="49" t="str">
        <f>IF(O732=0, " ", CONCATENATE(Замеры!T728,Замеры!U728,Замеры!V728,Замеры!W728,Замеры!AB728))</f>
        <v xml:space="preserve"> </v>
      </c>
      <c r="E732" s="49" t="str">
        <f>IF(Замеры!L728=0, " ", Замеры!L728)</f>
        <v xml:space="preserve"> </v>
      </c>
      <c r="F732" s="49" t="e">
        <f t="shared" si="268"/>
        <v>#VALUE!</v>
      </c>
      <c r="G732" s="51" t="str">
        <f t="shared" si="269"/>
        <v>-</v>
      </c>
      <c r="H732" s="52" t="str">
        <f t="shared" si="270"/>
        <v>-</v>
      </c>
      <c r="I732" s="51" t="str">
        <f t="shared" si="271"/>
        <v>-</v>
      </c>
      <c r="J732" s="29" t="str">
        <f t="shared" si="272"/>
        <v>-</v>
      </c>
      <c r="K732" s="46" t="str">
        <f t="shared" si="273"/>
        <v>-</v>
      </c>
      <c r="L732" s="29" t="str">
        <f t="shared" si="274"/>
        <v>-</v>
      </c>
      <c r="M732" s="29" t="str">
        <f t="shared" si="275"/>
        <v xml:space="preserve"> </v>
      </c>
      <c r="N732" s="29" t="str">
        <f t="shared" ca="1" si="276"/>
        <v xml:space="preserve"> </v>
      </c>
      <c r="O732" s="8">
        <f>Замеры!R728</f>
        <v>0</v>
      </c>
      <c r="P732" s="8" t="b">
        <f t="shared" si="264"/>
        <v>1</v>
      </c>
      <c r="Q732" s="8" t="b">
        <f t="shared" si="265"/>
        <v>1</v>
      </c>
      <c r="R732" s="8" t="b">
        <f t="shared" si="266"/>
        <v>1</v>
      </c>
      <c r="S732" s="8" t="s">
        <v>72</v>
      </c>
      <c r="T732" s="8" t="e">
        <f t="shared" si="277"/>
        <v>#VALUE!</v>
      </c>
      <c r="U732" s="12" t="s">
        <v>72</v>
      </c>
      <c r="V732" s="8" t="e">
        <f t="shared" si="278"/>
        <v>#VALUE!</v>
      </c>
      <c r="X732" s="13" t="str">
        <f t="shared" si="267"/>
        <v xml:space="preserve"> </v>
      </c>
      <c r="Y732" s="8" t="e">
        <f t="shared" si="279"/>
        <v>#VALUE!</v>
      </c>
      <c r="AA732" s="14" t="e">
        <f t="shared" ca="1" si="280"/>
        <v>#VALUE!</v>
      </c>
      <c r="AB732" s="14" t="e">
        <f t="shared" ca="1" si="281"/>
        <v>#VALUE!</v>
      </c>
      <c r="AC732" s="14" t="e">
        <f t="shared" ca="1" si="282"/>
        <v>#VALUE!</v>
      </c>
      <c r="AD732" s="8" t="e">
        <f t="shared" ca="1" si="283"/>
        <v>#VALUE!</v>
      </c>
      <c r="AE732" s="8" t="e">
        <f t="shared" ca="1" si="284"/>
        <v>#VALUE!</v>
      </c>
      <c r="AF732" s="8" t="e">
        <f t="shared" ca="1" si="285"/>
        <v>#VALUE!</v>
      </c>
    </row>
    <row r="733" spans="1:32" x14ac:dyDescent="0.3">
      <c r="A733" s="35">
        <f>IF(Замеры!B729=0, " ", Замеры!B729)</f>
        <v>726</v>
      </c>
      <c r="B733" s="49" t="str">
        <f>Замеры!G729</f>
        <v xml:space="preserve">Группа от QF </v>
      </c>
      <c r="C733" s="49" t="str">
        <f>IF(Замеры!J729=0, " ", Замеры!J729)</f>
        <v xml:space="preserve"> </v>
      </c>
      <c r="D733" s="49" t="str">
        <f>IF(O733=0, " ", CONCATENATE(Замеры!T729,Замеры!U729,Замеры!V729,Замеры!W729,Замеры!AB729))</f>
        <v xml:space="preserve"> </v>
      </c>
      <c r="E733" s="49" t="str">
        <f>IF(Замеры!L729=0, " ", Замеры!L729)</f>
        <v xml:space="preserve"> </v>
      </c>
      <c r="F733" s="49" t="e">
        <f t="shared" si="268"/>
        <v>#VALUE!</v>
      </c>
      <c r="G733" s="51" t="str">
        <f t="shared" si="269"/>
        <v>-</v>
      </c>
      <c r="H733" s="52" t="str">
        <f t="shared" si="270"/>
        <v>-</v>
      </c>
      <c r="I733" s="51" t="str">
        <f t="shared" si="271"/>
        <v>-</v>
      </c>
      <c r="J733" s="29" t="str">
        <f t="shared" si="272"/>
        <v>-</v>
      </c>
      <c r="K733" s="46" t="str">
        <f t="shared" si="273"/>
        <v>-</v>
      </c>
      <c r="L733" s="29" t="str">
        <f t="shared" si="274"/>
        <v>-</v>
      </c>
      <c r="M733" s="29" t="str">
        <f t="shared" si="275"/>
        <v xml:space="preserve"> </v>
      </c>
      <c r="N733" s="29" t="str">
        <f t="shared" ca="1" si="276"/>
        <v xml:space="preserve"> </v>
      </c>
      <c r="O733" s="8">
        <f>Замеры!R729</f>
        <v>0</v>
      </c>
      <c r="P733" s="8" t="b">
        <f t="shared" si="264"/>
        <v>1</v>
      </c>
      <c r="Q733" s="8" t="b">
        <f t="shared" si="265"/>
        <v>1</v>
      </c>
      <c r="R733" s="8" t="b">
        <f t="shared" si="266"/>
        <v>1</v>
      </c>
      <c r="S733" s="8" t="s">
        <v>72</v>
      </c>
      <c r="T733" s="8" t="e">
        <f t="shared" si="277"/>
        <v>#VALUE!</v>
      </c>
      <c r="U733" s="12" t="s">
        <v>72</v>
      </c>
      <c r="V733" s="8" t="e">
        <f t="shared" si="278"/>
        <v>#VALUE!</v>
      </c>
      <c r="X733" s="13" t="str">
        <f t="shared" si="267"/>
        <v xml:space="preserve"> </v>
      </c>
      <c r="Y733" s="8" t="e">
        <f t="shared" si="279"/>
        <v>#VALUE!</v>
      </c>
      <c r="AA733" s="14" t="e">
        <f t="shared" ca="1" si="280"/>
        <v>#VALUE!</v>
      </c>
      <c r="AB733" s="14" t="e">
        <f t="shared" ca="1" si="281"/>
        <v>#VALUE!</v>
      </c>
      <c r="AC733" s="14" t="e">
        <f t="shared" ca="1" si="282"/>
        <v>#VALUE!</v>
      </c>
      <c r="AD733" s="8" t="e">
        <f t="shared" ca="1" si="283"/>
        <v>#VALUE!</v>
      </c>
      <c r="AE733" s="8" t="e">
        <f t="shared" ca="1" si="284"/>
        <v>#VALUE!</v>
      </c>
      <c r="AF733" s="8" t="e">
        <f t="shared" ca="1" si="285"/>
        <v>#VALUE!</v>
      </c>
    </row>
    <row r="734" spans="1:32" x14ac:dyDescent="0.3">
      <c r="A734" s="35">
        <f>IF(Замеры!B730=0, " ", Замеры!B730)</f>
        <v>727</v>
      </c>
      <c r="B734" s="49" t="str">
        <f>Замеры!G730</f>
        <v xml:space="preserve">Группа от QF </v>
      </c>
      <c r="C734" s="49" t="str">
        <f>IF(Замеры!J730=0, " ", Замеры!J730)</f>
        <v xml:space="preserve"> </v>
      </c>
      <c r="D734" s="49" t="str">
        <f>IF(O734=0, " ", CONCATENATE(Замеры!T730,Замеры!U730,Замеры!V730,Замеры!W730,Замеры!AB730))</f>
        <v xml:space="preserve"> </v>
      </c>
      <c r="E734" s="49" t="str">
        <f>IF(Замеры!L730=0, " ", Замеры!L730)</f>
        <v xml:space="preserve"> </v>
      </c>
      <c r="F734" s="49" t="e">
        <f t="shared" si="268"/>
        <v>#VALUE!</v>
      </c>
      <c r="G734" s="51" t="str">
        <f t="shared" si="269"/>
        <v>-</v>
      </c>
      <c r="H734" s="52" t="str">
        <f t="shared" si="270"/>
        <v>-</v>
      </c>
      <c r="I734" s="51" t="str">
        <f t="shared" si="271"/>
        <v>-</v>
      </c>
      <c r="J734" s="29" t="str">
        <f t="shared" si="272"/>
        <v>-</v>
      </c>
      <c r="K734" s="46" t="str">
        <f t="shared" si="273"/>
        <v>-</v>
      </c>
      <c r="L734" s="29" t="str">
        <f t="shared" si="274"/>
        <v>-</v>
      </c>
      <c r="M734" s="29" t="str">
        <f t="shared" si="275"/>
        <v xml:space="preserve"> </v>
      </c>
      <c r="N734" s="29" t="str">
        <f t="shared" ca="1" si="276"/>
        <v xml:space="preserve"> </v>
      </c>
      <c r="O734" s="8">
        <f>Замеры!R730</f>
        <v>0</v>
      </c>
      <c r="P734" s="8" t="b">
        <f t="shared" si="264"/>
        <v>1</v>
      </c>
      <c r="Q734" s="8" t="b">
        <f t="shared" si="265"/>
        <v>1</v>
      </c>
      <c r="R734" s="8" t="b">
        <f t="shared" si="266"/>
        <v>1</v>
      </c>
      <c r="S734" s="8" t="s">
        <v>72</v>
      </c>
      <c r="T734" s="8" t="e">
        <f t="shared" si="277"/>
        <v>#VALUE!</v>
      </c>
      <c r="U734" s="12" t="s">
        <v>72</v>
      </c>
      <c r="V734" s="8" t="e">
        <f t="shared" si="278"/>
        <v>#VALUE!</v>
      </c>
      <c r="X734" s="13" t="str">
        <f t="shared" si="267"/>
        <v xml:space="preserve"> </v>
      </c>
      <c r="Y734" s="8" t="e">
        <f t="shared" si="279"/>
        <v>#VALUE!</v>
      </c>
      <c r="AA734" s="14" t="e">
        <f t="shared" ca="1" si="280"/>
        <v>#VALUE!</v>
      </c>
      <c r="AB734" s="14" t="e">
        <f t="shared" ca="1" si="281"/>
        <v>#VALUE!</v>
      </c>
      <c r="AC734" s="14" t="e">
        <f t="shared" ca="1" si="282"/>
        <v>#VALUE!</v>
      </c>
      <c r="AD734" s="8" t="e">
        <f t="shared" ca="1" si="283"/>
        <v>#VALUE!</v>
      </c>
      <c r="AE734" s="8" t="e">
        <f t="shared" ca="1" si="284"/>
        <v>#VALUE!</v>
      </c>
      <c r="AF734" s="8" t="e">
        <f t="shared" ca="1" si="285"/>
        <v>#VALUE!</v>
      </c>
    </row>
    <row r="735" spans="1:32" x14ac:dyDescent="0.3">
      <c r="A735" s="35">
        <f>IF(Замеры!B731=0, " ", Замеры!B731)</f>
        <v>728</v>
      </c>
      <c r="B735" s="49" t="str">
        <f>Замеры!G731</f>
        <v xml:space="preserve">Группа от QF </v>
      </c>
      <c r="C735" s="49" t="str">
        <f>IF(Замеры!J731=0, " ", Замеры!J731)</f>
        <v xml:space="preserve"> </v>
      </c>
      <c r="D735" s="49" t="str">
        <f>IF(O735=0, " ", CONCATENATE(Замеры!T731,Замеры!U731,Замеры!V731,Замеры!W731,Замеры!AB731))</f>
        <v xml:space="preserve"> </v>
      </c>
      <c r="E735" s="49" t="str">
        <f>IF(Замеры!L731=0, " ", Замеры!L731)</f>
        <v xml:space="preserve"> </v>
      </c>
      <c r="F735" s="49" t="e">
        <f t="shared" si="268"/>
        <v>#VALUE!</v>
      </c>
      <c r="G735" s="51" t="str">
        <f t="shared" si="269"/>
        <v>-</v>
      </c>
      <c r="H735" s="52" t="str">
        <f t="shared" si="270"/>
        <v>-</v>
      </c>
      <c r="I735" s="51" t="str">
        <f t="shared" si="271"/>
        <v>-</v>
      </c>
      <c r="J735" s="29" t="str">
        <f t="shared" si="272"/>
        <v>-</v>
      </c>
      <c r="K735" s="46" t="str">
        <f t="shared" si="273"/>
        <v>-</v>
      </c>
      <c r="L735" s="29" t="str">
        <f t="shared" si="274"/>
        <v>-</v>
      </c>
      <c r="M735" s="29" t="str">
        <f t="shared" si="275"/>
        <v xml:space="preserve"> </v>
      </c>
      <c r="N735" s="29" t="str">
        <f t="shared" ca="1" si="276"/>
        <v xml:space="preserve"> </v>
      </c>
      <c r="O735" s="8">
        <f>Замеры!R731</f>
        <v>0</v>
      </c>
      <c r="P735" s="8" t="b">
        <f t="shared" si="264"/>
        <v>1</v>
      </c>
      <c r="Q735" s="8" t="b">
        <f t="shared" si="265"/>
        <v>1</v>
      </c>
      <c r="R735" s="8" t="b">
        <f t="shared" si="266"/>
        <v>1</v>
      </c>
      <c r="S735" s="8" t="s">
        <v>72</v>
      </c>
      <c r="T735" s="8" t="e">
        <f t="shared" si="277"/>
        <v>#VALUE!</v>
      </c>
      <c r="U735" s="12" t="s">
        <v>72</v>
      </c>
      <c r="V735" s="8" t="e">
        <f t="shared" si="278"/>
        <v>#VALUE!</v>
      </c>
      <c r="X735" s="13" t="str">
        <f t="shared" si="267"/>
        <v xml:space="preserve"> </v>
      </c>
      <c r="Y735" s="8" t="e">
        <f t="shared" si="279"/>
        <v>#VALUE!</v>
      </c>
      <c r="AA735" s="14" t="e">
        <f t="shared" ca="1" si="280"/>
        <v>#VALUE!</v>
      </c>
      <c r="AB735" s="14" t="e">
        <f t="shared" ca="1" si="281"/>
        <v>#VALUE!</v>
      </c>
      <c r="AC735" s="14" t="e">
        <f t="shared" ca="1" si="282"/>
        <v>#VALUE!</v>
      </c>
      <c r="AD735" s="8" t="e">
        <f t="shared" ca="1" si="283"/>
        <v>#VALUE!</v>
      </c>
      <c r="AE735" s="8" t="e">
        <f t="shared" ca="1" si="284"/>
        <v>#VALUE!</v>
      </c>
      <c r="AF735" s="8" t="e">
        <f t="shared" ca="1" si="285"/>
        <v>#VALUE!</v>
      </c>
    </row>
    <row r="736" spans="1:32" x14ac:dyDescent="0.3">
      <c r="A736" s="35">
        <f>IF(Замеры!B732=0, " ", Замеры!B732)</f>
        <v>729</v>
      </c>
      <c r="B736" s="49" t="str">
        <f>Замеры!G732</f>
        <v xml:space="preserve">Группа от QF </v>
      </c>
      <c r="C736" s="49" t="str">
        <f>IF(Замеры!J732=0, " ", Замеры!J732)</f>
        <v xml:space="preserve"> </v>
      </c>
      <c r="D736" s="49" t="str">
        <f>IF(O736=0, " ", CONCATENATE(Замеры!T732,Замеры!U732,Замеры!V732,Замеры!W732,Замеры!AB732))</f>
        <v xml:space="preserve"> </v>
      </c>
      <c r="E736" s="49" t="str">
        <f>IF(Замеры!L732=0, " ", Замеры!L732)</f>
        <v xml:space="preserve"> </v>
      </c>
      <c r="F736" s="49" t="e">
        <f t="shared" si="268"/>
        <v>#VALUE!</v>
      </c>
      <c r="G736" s="51" t="str">
        <f t="shared" si="269"/>
        <v>-</v>
      </c>
      <c r="H736" s="52" t="str">
        <f t="shared" si="270"/>
        <v>-</v>
      </c>
      <c r="I736" s="51" t="str">
        <f t="shared" si="271"/>
        <v>-</v>
      </c>
      <c r="J736" s="29" t="str">
        <f t="shared" si="272"/>
        <v>-</v>
      </c>
      <c r="K736" s="46" t="str">
        <f t="shared" si="273"/>
        <v>-</v>
      </c>
      <c r="L736" s="29" t="str">
        <f t="shared" si="274"/>
        <v>-</v>
      </c>
      <c r="M736" s="29" t="str">
        <f t="shared" si="275"/>
        <v xml:space="preserve"> </v>
      </c>
      <c r="N736" s="29" t="str">
        <f t="shared" ca="1" si="276"/>
        <v xml:space="preserve"> </v>
      </c>
      <c r="O736" s="8">
        <f>Замеры!R732</f>
        <v>0</v>
      </c>
      <c r="P736" s="8" t="b">
        <f t="shared" si="264"/>
        <v>1</v>
      </c>
      <c r="Q736" s="8" t="b">
        <f t="shared" si="265"/>
        <v>1</v>
      </c>
      <c r="R736" s="8" t="b">
        <f t="shared" si="266"/>
        <v>1</v>
      </c>
      <c r="S736" s="8" t="s">
        <v>72</v>
      </c>
      <c r="T736" s="8" t="e">
        <f t="shared" si="277"/>
        <v>#VALUE!</v>
      </c>
      <c r="U736" s="12" t="s">
        <v>72</v>
      </c>
      <c r="V736" s="8" t="e">
        <f t="shared" si="278"/>
        <v>#VALUE!</v>
      </c>
      <c r="X736" s="13" t="str">
        <f t="shared" si="267"/>
        <v xml:space="preserve"> </v>
      </c>
      <c r="Y736" s="8" t="e">
        <f t="shared" si="279"/>
        <v>#VALUE!</v>
      </c>
      <c r="AA736" s="14" t="e">
        <f t="shared" ca="1" si="280"/>
        <v>#VALUE!</v>
      </c>
      <c r="AB736" s="14" t="e">
        <f t="shared" ca="1" si="281"/>
        <v>#VALUE!</v>
      </c>
      <c r="AC736" s="14" t="e">
        <f t="shared" ca="1" si="282"/>
        <v>#VALUE!</v>
      </c>
      <c r="AD736" s="8" t="e">
        <f t="shared" ca="1" si="283"/>
        <v>#VALUE!</v>
      </c>
      <c r="AE736" s="8" t="e">
        <f t="shared" ca="1" si="284"/>
        <v>#VALUE!</v>
      </c>
      <c r="AF736" s="8" t="e">
        <f t="shared" ca="1" si="285"/>
        <v>#VALUE!</v>
      </c>
    </row>
    <row r="737" spans="1:32" x14ac:dyDescent="0.3">
      <c r="A737" s="35">
        <f>IF(Замеры!B733=0, " ", Замеры!B733)</f>
        <v>730</v>
      </c>
      <c r="B737" s="49" t="str">
        <f>Замеры!G733</f>
        <v xml:space="preserve">Группа от QF </v>
      </c>
      <c r="C737" s="49" t="str">
        <f>IF(Замеры!J733=0, " ", Замеры!J733)</f>
        <v xml:space="preserve"> </v>
      </c>
      <c r="D737" s="49" t="str">
        <f>IF(O737=0, " ", CONCATENATE(Замеры!T733,Замеры!U733,Замеры!V733,Замеры!W733,Замеры!AB733))</f>
        <v xml:space="preserve"> </v>
      </c>
      <c r="E737" s="49" t="str">
        <f>IF(Замеры!L733=0, " ", Замеры!L733)</f>
        <v xml:space="preserve"> </v>
      </c>
      <c r="F737" s="49" t="e">
        <f t="shared" si="268"/>
        <v>#VALUE!</v>
      </c>
      <c r="G737" s="51" t="str">
        <f t="shared" si="269"/>
        <v>-</v>
      </c>
      <c r="H737" s="52" t="str">
        <f t="shared" si="270"/>
        <v>-</v>
      </c>
      <c r="I737" s="51" t="str">
        <f t="shared" si="271"/>
        <v>-</v>
      </c>
      <c r="J737" s="29" t="str">
        <f t="shared" si="272"/>
        <v>-</v>
      </c>
      <c r="K737" s="46" t="str">
        <f t="shared" si="273"/>
        <v>-</v>
      </c>
      <c r="L737" s="29" t="str">
        <f t="shared" si="274"/>
        <v>-</v>
      </c>
      <c r="M737" s="29" t="str">
        <f t="shared" si="275"/>
        <v xml:space="preserve"> </v>
      </c>
      <c r="N737" s="29" t="str">
        <f t="shared" ca="1" si="276"/>
        <v xml:space="preserve"> </v>
      </c>
      <c r="O737" s="8">
        <f>Замеры!R733</f>
        <v>0</v>
      </c>
      <c r="P737" s="8" t="b">
        <f t="shared" si="264"/>
        <v>1</v>
      </c>
      <c r="Q737" s="8" t="b">
        <f t="shared" si="265"/>
        <v>1</v>
      </c>
      <c r="R737" s="8" t="b">
        <f t="shared" si="266"/>
        <v>1</v>
      </c>
      <c r="S737" s="8" t="s">
        <v>72</v>
      </c>
      <c r="T737" s="8" t="e">
        <f t="shared" si="277"/>
        <v>#VALUE!</v>
      </c>
      <c r="U737" s="12" t="s">
        <v>72</v>
      </c>
      <c r="V737" s="8" t="e">
        <f t="shared" si="278"/>
        <v>#VALUE!</v>
      </c>
      <c r="X737" s="13" t="str">
        <f t="shared" si="267"/>
        <v xml:space="preserve"> </v>
      </c>
      <c r="Y737" s="8" t="e">
        <f t="shared" si="279"/>
        <v>#VALUE!</v>
      </c>
      <c r="AA737" s="14" t="e">
        <f t="shared" ca="1" si="280"/>
        <v>#VALUE!</v>
      </c>
      <c r="AB737" s="14" t="e">
        <f t="shared" ca="1" si="281"/>
        <v>#VALUE!</v>
      </c>
      <c r="AC737" s="14" t="e">
        <f t="shared" ca="1" si="282"/>
        <v>#VALUE!</v>
      </c>
      <c r="AD737" s="8" t="e">
        <f t="shared" ca="1" si="283"/>
        <v>#VALUE!</v>
      </c>
      <c r="AE737" s="8" t="e">
        <f t="shared" ca="1" si="284"/>
        <v>#VALUE!</v>
      </c>
      <c r="AF737" s="8" t="e">
        <f t="shared" ca="1" si="285"/>
        <v>#VALUE!</v>
      </c>
    </row>
    <row r="738" spans="1:32" x14ac:dyDescent="0.3">
      <c r="A738" s="35">
        <f>IF(Замеры!B734=0, " ", Замеры!B734)</f>
        <v>731</v>
      </c>
      <c r="B738" s="49" t="str">
        <f>Замеры!G734</f>
        <v xml:space="preserve">Группа от QF </v>
      </c>
      <c r="C738" s="49" t="str">
        <f>IF(Замеры!J734=0, " ", Замеры!J734)</f>
        <v xml:space="preserve"> </v>
      </c>
      <c r="D738" s="49" t="str">
        <f>IF(O738=0, " ", CONCATENATE(Замеры!T734,Замеры!U734,Замеры!V734,Замеры!W734,Замеры!AB734))</f>
        <v xml:space="preserve"> </v>
      </c>
      <c r="E738" s="49" t="str">
        <f>IF(Замеры!L734=0, " ", Замеры!L734)</f>
        <v xml:space="preserve"> </v>
      </c>
      <c r="F738" s="49" t="e">
        <f t="shared" si="268"/>
        <v>#VALUE!</v>
      </c>
      <c r="G738" s="51" t="str">
        <f t="shared" si="269"/>
        <v>-</v>
      </c>
      <c r="H738" s="52" t="str">
        <f t="shared" si="270"/>
        <v>-</v>
      </c>
      <c r="I738" s="51" t="str">
        <f t="shared" si="271"/>
        <v>-</v>
      </c>
      <c r="J738" s="29" t="str">
        <f t="shared" si="272"/>
        <v>-</v>
      </c>
      <c r="K738" s="46" t="str">
        <f t="shared" si="273"/>
        <v>-</v>
      </c>
      <c r="L738" s="29" t="str">
        <f t="shared" si="274"/>
        <v>-</v>
      </c>
      <c r="M738" s="29" t="str">
        <f t="shared" si="275"/>
        <v xml:space="preserve"> </v>
      </c>
      <c r="N738" s="29" t="str">
        <f t="shared" ca="1" si="276"/>
        <v xml:space="preserve"> </v>
      </c>
      <c r="O738" s="8">
        <f>Замеры!R734</f>
        <v>0</v>
      </c>
      <c r="P738" s="8" t="b">
        <f t="shared" si="264"/>
        <v>1</v>
      </c>
      <c r="Q738" s="8" t="b">
        <f t="shared" si="265"/>
        <v>1</v>
      </c>
      <c r="R738" s="8" t="b">
        <f t="shared" si="266"/>
        <v>1</v>
      </c>
      <c r="S738" s="8" t="s">
        <v>72</v>
      </c>
      <c r="T738" s="8" t="e">
        <f t="shared" si="277"/>
        <v>#VALUE!</v>
      </c>
      <c r="U738" s="12" t="s">
        <v>72</v>
      </c>
      <c r="V738" s="8" t="e">
        <f t="shared" si="278"/>
        <v>#VALUE!</v>
      </c>
      <c r="X738" s="13" t="str">
        <f t="shared" si="267"/>
        <v xml:space="preserve"> </v>
      </c>
      <c r="Y738" s="8" t="e">
        <f t="shared" si="279"/>
        <v>#VALUE!</v>
      </c>
      <c r="AA738" s="14" t="e">
        <f t="shared" ca="1" si="280"/>
        <v>#VALUE!</v>
      </c>
      <c r="AB738" s="14" t="e">
        <f t="shared" ca="1" si="281"/>
        <v>#VALUE!</v>
      </c>
      <c r="AC738" s="14" t="e">
        <f t="shared" ca="1" si="282"/>
        <v>#VALUE!</v>
      </c>
      <c r="AD738" s="8" t="e">
        <f t="shared" ca="1" si="283"/>
        <v>#VALUE!</v>
      </c>
      <c r="AE738" s="8" t="e">
        <f t="shared" ca="1" si="284"/>
        <v>#VALUE!</v>
      </c>
      <c r="AF738" s="8" t="e">
        <f t="shared" ca="1" si="285"/>
        <v>#VALUE!</v>
      </c>
    </row>
    <row r="739" spans="1:32" x14ac:dyDescent="0.3">
      <c r="A739" s="35">
        <f>IF(Замеры!B735=0, " ", Замеры!B735)</f>
        <v>732</v>
      </c>
      <c r="B739" s="49" t="str">
        <f>Замеры!G735</f>
        <v xml:space="preserve">Группа от QF </v>
      </c>
      <c r="C739" s="49" t="str">
        <f>IF(Замеры!J735=0, " ", Замеры!J735)</f>
        <v xml:space="preserve"> </v>
      </c>
      <c r="D739" s="49" t="str">
        <f>IF(O739=0, " ", CONCATENATE(Замеры!T735,Замеры!U735,Замеры!V735,Замеры!W735,Замеры!AB735))</f>
        <v xml:space="preserve"> </v>
      </c>
      <c r="E739" s="49" t="str">
        <f>IF(Замеры!L735=0, " ", Замеры!L735)</f>
        <v xml:space="preserve"> </v>
      </c>
      <c r="F739" s="49" t="e">
        <f t="shared" si="268"/>
        <v>#VALUE!</v>
      </c>
      <c r="G739" s="51" t="str">
        <f t="shared" si="269"/>
        <v>-</v>
      </c>
      <c r="H739" s="52" t="str">
        <f t="shared" si="270"/>
        <v>-</v>
      </c>
      <c r="I739" s="51" t="str">
        <f t="shared" si="271"/>
        <v>-</v>
      </c>
      <c r="J739" s="29" t="str">
        <f t="shared" si="272"/>
        <v>-</v>
      </c>
      <c r="K739" s="46" t="str">
        <f t="shared" si="273"/>
        <v>-</v>
      </c>
      <c r="L739" s="29" t="str">
        <f t="shared" si="274"/>
        <v>-</v>
      </c>
      <c r="M739" s="29" t="str">
        <f t="shared" si="275"/>
        <v xml:space="preserve"> </v>
      </c>
      <c r="N739" s="29" t="str">
        <f t="shared" ca="1" si="276"/>
        <v xml:space="preserve"> </v>
      </c>
      <c r="O739" s="8">
        <f>Замеры!R735</f>
        <v>0</v>
      </c>
      <c r="P739" s="8" t="b">
        <f t="shared" si="264"/>
        <v>1</v>
      </c>
      <c r="Q739" s="8" t="b">
        <f t="shared" si="265"/>
        <v>1</v>
      </c>
      <c r="R739" s="8" t="b">
        <f t="shared" si="266"/>
        <v>1</v>
      </c>
      <c r="S739" s="8" t="s">
        <v>72</v>
      </c>
      <c r="T739" s="8" t="e">
        <f t="shared" si="277"/>
        <v>#VALUE!</v>
      </c>
      <c r="U739" s="12" t="s">
        <v>72</v>
      </c>
      <c r="V739" s="8" t="e">
        <f t="shared" si="278"/>
        <v>#VALUE!</v>
      </c>
      <c r="X739" s="13" t="str">
        <f t="shared" si="267"/>
        <v xml:space="preserve"> </v>
      </c>
      <c r="Y739" s="8" t="e">
        <f t="shared" si="279"/>
        <v>#VALUE!</v>
      </c>
      <c r="AA739" s="14" t="e">
        <f t="shared" ca="1" si="280"/>
        <v>#VALUE!</v>
      </c>
      <c r="AB739" s="14" t="e">
        <f t="shared" ca="1" si="281"/>
        <v>#VALUE!</v>
      </c>
      <c r="AC739" s="14" t="e">
        <f t="shared" ca="1" si="282"/>
        <v>#VALUE!</v>
      </c>
      <c r="AD739" s="8" t="e">
        <f t="shared" ca="1" si="283"/>
        <v>#VALUE!</v>
      </c>
      <c r="AE739" s="8" t="e">
        <f t="shared" ca="1" si="284"/>
        <v>#VALUE!</v>
      </c>
      <c r="AF739" s="8" t="e">
        <f t="shared" ca="1" si="285"/>
        <v>#VALUE!</v>
      </c>
    </row>
    <row r="740" spans="1:32" x14ac:dyDescent="0.3">
      <c r="A740" s="35">
        <f>IF(Замеры!B736=0, " ", Замеры!B736)</f>
        <v>733</v>
      </c>
      <c r="B740" s="49" t="str">
        <f>Замеры!G736</f>
        <v xml:space="preserve">Группа от QF </v>
      </c>
      <c r="C740" s="49" t="str">
        <f>IF(Замеры!J736=0, " ", Замеры!J736)</f>
        <v xml:space="preserve"> </v>
      </c>
      <c r="D740" s="49" t="str">
        <f>IF(O740=0, " ", CONCATENATE(Замеры!T736,Замеры!U736,Замеры!V736,Замеры!W736,Замеры!AB736))</f>
        <v xml:space="preserve"> </v>
      </c>
      <c r="E740" s="49" t="str">
        <f>IF(Замеры!L736=0, " ", Замеры!L736)</f>
        <v xml:space="preserve"> </v>
      </c>
      <c r="F740" s="49" t="e">
        <f t="shared" si="268"/>
        <v>#VALUE!</v>
      </c>
      <c r="G740" s="51" t="str">
        <f t="shared" si="269"/>
        <v>-</v>
      </c>
      <c r="H740" s="52" t="str">
        <f t="shared" si="270"/>
        <v>-</v>
      </c>
      <c r="I740" s="51" t="str">
        <f t="shared" si="271"/>
        <v>-</v>
      </c>
      <c r="J740" s="29" t="str">
        <f t="shared" si="272"/>
        <v>-</v>
      </c>
      <c r="K740" s="46" t="str">
        <f t="shared" si="273"/>
        <v>-</v>
      </c>
      <c r="L740" s="29" t="str">
        <f t="shared" si="274"/>
        <v>-</v>
      </c>
      <c r="M740" s="29" t="str">
        <f t="shared" si="275"/>
        <v xml:space="preserve"> </v>
      </c>
      <c r="N740" s="29" t="str">
        <f t="shared" ca="1" si="276"/>
        <v xml:space="preserve"> </v>
      </c>
      <c r="O740" s="8">
        <f>Замеры!R736</f>
        <v>0</v>
      </c>
      <c r="P740" s="8" t="b">
        <f t="shared" si="264"/>
        <v>1</v>
      </c>
      <c r="Q740" s="8" t="b">
        <f t="shared" si="265"/>
        <v>1</v>
      </c>
      <c r="R740" s="8" t="b">
        <f t="shared" si="266"/>
        <v>1</v>
      </c>
      <c r="S740" s="8" t="s">
        <v>72</v>
      </c>
      <c r="T740" s="8" t="e">
        <f t="shared" si="277"/>
        <v>#VALUE!</v>
      </c>
      <c r="U740" s="12" t="s">
        <v>72</v>
      </c>
      <c r="V740" s="8" t="e">
        <f t="shared" si="278"/>
        <v>#VALUE!</v>
      </c>
      <c r="X740" s="13" t="str">
        <f t="shared" si="267"/>
        <v xml:space="preserve"> </v>
      </c>
      <c r="Y740" s="8" t="e">
        <f t="shared" si="279"/>
        <v>#VALUE!</v>
      </c>
      <c r="AA740" s="14" t="e">
        <f t="shared" ca="1" si="280"/>
        <v>#VALUE!</v>
      </c>
      <c r="AB740" s="14" t="e">
        <f t="shared" ca="1" si="281"/>
        <v>#VALUE!</v>
      </c>
      <c r="AC740" s="14" t="e">
        <f t="shared" ca="1" si="282"/>
        <v>#VALUE!</v>
      </c>
      <c r="AD740" s="8" t="e">
        <f t="shared" ca="1" si="283"/>
        <v>#VALUE!</v>
      </c>
      <c r="AE740" s="8" t="e">
        <f t="shared" ca="1" si="284"/>
        <v>#VALUE!</v>
      </c>
      <c r="AF740" s="8" t="e">
        <f t="shared" ca="1" si="285"/>
        <v>#VALUE!</v>
      </c>
    </row>
    <row r="741" spans="1:32" x14ac:dyDescent="0.3">
      <c r="A741" s="35">
        <f>IF(Замеры!B737=0, " ", Замеры!B737)</f>
        <v>734</v>
      </c>
      <c r="B741" s="49" t="str">
        <f>Замеры!G737</f>
        <v xml:space="preserve">Группа от QF </v>
      </c>
      <c r="C741" s="49" t="str">
        <f>IF(Замеры!J737=0, " ", Замеры!J737)</f>
        <v xml:space="preserve"> </v>
      </c>
      <c r="D741" s="49" t="str">
        <f>IF(O741=0, " ", CONCATENATE(Замеры!T737,Замеры!U737,Замеры!V737,Замеры!W737,Замеры!AB737))</f>
        <v xml:space="preserve"> </v>
      </c>
      <c r="E741" s="49" t="str">
        <f>IF(Замеры!L737=0, " ", Замеры!L737)</f>
        <v xml:space="preserve"> </v>
      </c>
      <c r="F741" s="49" t="e">
        <f t="shared" si="268"/>
        <v>#VALUE!</v>
      </c>
      <c r="G741" s="51" t="str">
        <f t="shared" si="269"/>
        <v>-</v>
      </c>
      <c r="H741" s="52" t="str">
        <f t="shared" si="270"/>
        <v>-</v>
      </c>
      <c r="I741" s="51" t="str">
        <f t="shared" si="271"/>
        <v>-</v>
      </c>
      <c r="J741" s="29" t="str">
        <f t="shared" si="272"/>
        <v>-</v>
      </c>
      <c r="K741" s="46" t="str">
        <f t="shared" si="273"/>
        <v>-</v>
      </c>
      <c r="L741" s="29" t="str">
        <f t="shared" si="274"/>
        <v>-</v>
      </c>
      <c r="M741" s="29" t="str">
        <f t="shared" si="275"/>
        <v xml:space="preserve"> </v>
      </c>
      <c r="N741" s="29" t="str">
        <f t="shared" ca="1" si="276"/>
        <v xml:space="preserve"> </v>
      </c>
      <c r="O741" s="8">
        <f>Замеры!R737</f>
        <v>0</v>
      </c>
      <c r="P741" s="8" t="b">
        <f t="shared" si="264"/>
        <v>1</v>
      </c>
      <c r="Q741" s="8" t="b">
        <f t="shared" si="265"/>
        <v>1</v>
      </c>
      <c r="R741" s="8" t="b">
        <f t="shared" si="266"/>
        <v>1</v>
      </c>
      <c r="S741" s="8" t="s">
        <v>72</v>
      </c>
      <c r="T741" s="8" t="e">
        <f t="shared" si="277"/>
        <v>#VALUE!</v>
      </c>
      <c r="U741" s="12" t="s">
        <v>72</v>
      </c>
      <c r="V741" s="8" t="e">
        <f t="shared" si="278"/>
        <v>#VALUE!</v>
      </c>
      <c r="X741" s="13" t="str">
        <f t="shared" si="267"/>
        <v xml:space="preserve"> </v>
      </c>
      <c r="Y741" s="8" t="e">
        <f t="shared" si="279"/>
        <v>#VALUE!</v>
      </c>
      <c r="AA741" s="14" t="e">
        <f t="shared" ca="1" si="280"/>
        <v>#VALUE!</v>
      </c>
      <c r="AB741" s="14" t="e">
        <f t="shared" ca="1" si="281"/>
        <v>#VALUE!</v>
      </c>
      <c r="AC741" s="14" t="e">
        <f t="shared" ca="1" si="282"/>
        <v>#VALUE!</v>
      </c>
      <c r="AD741" s="8" t="e">
        <f t="shared" ca="1" si="283"/>
        <v>#VALUE!</v>
      </c>
      <c r="AE741" s="8" t="e">
        <f t="shared" ca="1" si="284"/>
        <v>#VALUE!</v>
      </c>
      <c r="AF741" s="8" t="e">
        <f t="shared" ca="1" si="285"/>
        <v>#VALUE!</v>
      </c>
    </row>
    <row r="742" spans="1:32" x14ac:dyDescent="0.3">
      <c r="A742" s="35">
        <f>IF(Замеры!B738=0, " ", Замеры!B738)</f>
        <v>735</v>
      </c>
      <c r="B742" s="49" t="str">
        <f>Замеры!G738</f>
        <v xml:space="preserve">Группа от QF </v>
      </c>
      <c r="C742" s="49" t="str">
        <f>IF(Замеры!J738=0, " ", Замеры!J738)</f>
        <v xml:space="preserve"> </v>
      </c>
      <c r="D742" s="49" t="str">
        <f>IF(O742=0, " ", CONCATENATE(Замеры!T738,Замеры!U738,Замеры!V738,Замеры!W738,Замеры!AB738))</f>
        <v xml:space="preserve"> </v>
      </c>
      <c r="E742" s="49" t="str">
        <f>IF(Замеры!L738=0, " ", Замеры!L738)</f>
        <v xml:space="preserve"> </v>
      </c>
      <c r="F742" s="49" t="e">
        <f t="shared" si="268"/>
        <v>#VALUE!</v>
      </c>
      <c r="G742" s="51" t="str">
        <f t="shared" si="269"/>
        <v>-</v>
      </c>
      <c r="H742" s="52" t="str">
        <f t="shared" si="270"/>
        <v>-</v>
      </c>
      <c r="I742" s="51" t="str">
        <f t="shared" si="271"/>
        <v>-</v>
      </c>
      <c r="J742" s="29" t="str">
        <f t="shared" si="272"/>
        <v>-</v>
      </c>
      <c r="K742" s="46" t="str">
        <f t="shared" si="273"/>
        <v>-</v>
      </c>
      <c r="L742" s="29" t="str">
        <f t="shared" si="274"/>
        <v>-</v>
      </c>
      <c r="M742" s="29" t="str">
        <f t="shared" si="275"/>
        <v xml:space="preserve"> </v>
      </c>
      <c r="N742" s="29" t="str">
        <f t="shared" ca="1" si="276"/>
        <v xml:space="preserve"> </v>
      </c>
      <c r="O742" s="8">
        <f>Замеры!R738</f>
        <v>0</v>
      </c>
      <c r="P742" s="8" t="b">
        <f t="shared" si="264"/>
        <v>1</v>
      </c>
      <c r="Q742" s="8" t="b">
        <f t="shared" si="265"/>
        <v>1</v>
      </c>
      <c r="R742" s="8" t="b">
        <f t="shared" si="266"/>
        <v>1</v>
      </c>
      <c r="S742" s="8" t="s">
        <v>72</v>
      </c>
      <c r="T742" s="8" t="e">
        <f t="shared" si="277"/>
        <v>#VALUE!</v>
      </c>
      <c r="U742" s="12" t="s">
        <v>72</v>
      </c>
      <c r="V742" s="8" t="e">
        <f t="shared" si="278"/>
        <v>#VALUE!</v>
      </c>
      <c r="X742" s="13" t="str">
        <f t="shared" si="267"/>
        <v xml:space="preserve"> </v>
      </c>
      <c r="Y742" s="8" t="e">
        <f t="shared" si="279"/>
        <v>#VALUE!</v>
      </c>
      <c r="AA742" s="14" t="e">
        <f t="shared" ca="1" si="280"/>
        <v>#VALUE!</v>
      </c>
      <c r="AB742" s="14" t="e">
        <f t="shared" ca="1" si="281"/>
        <v>#VALUE!</v>
      </c>
      <c r="AC742" s="14" t="e">
        <f t="shared" ca="1" si="282"/>
        <v>#VALUE!</v>
      </c>
      <c r="AD742" s="8" t="e">
        <f t="shared" ca="1" si="283"/>
        <v>#VALUE!</v>
      </c>
      <c r="AE742" s="8" t="e">
        <f t="shared" ca="1" si="284"/>
        <v>#VALUE!</v>
      </c>
      <c r="AF742" s="8" t="e">
        <f t="shared" ca="1" si="285"/>
        <v>#VALUE!</v>
      </c>
    </row>
    <row r="743" spans="1:32" x14ac:dyDescent="0.3">
      <c r="A743" s="35">
        <f>IF(Замеры!B739=0, " ", Замеры!B739)</f>
        <v>736</v>
      </c>
      <c r="B743" s="49" t="str">
        <f>Замеры!G739</f>
        <v xml:space="preserve">Группа от QF </v>
      </c>
      <c r="C743" s="49" t="str">
        <f>IF(Замеры!J739=0, " ", Замеры!J739)</f>
        <v xml:space="preserve"> </v>
      </c>
      <c r="D743" s="49" t="str">
        <f>IF(O743=0, " ", CONCATENATE(Замеры!T739,Замеры!U739,Замеры!V739,Замеры!W739,Замеры!AB739))</f>
        <v xml:space="preserve"> </v>
      </c>
      <c r="E743" s="49" t="str">
        <f>IF(Замеры!L739=0, " ", Замеры!L739)</f>
        <v xml:space="preserve"> </v>
      </c>
      <c r="F743" s="49" t="e">
        <f t="shared" si="268"/>
        <v>#VALUE!</v>
      </c>
      <c r="G743" s="51" t="str">
        <f t="shared" si="269"/>
        <v>-</v>
      </c>
      <c r="H743" s="52" t="str">
        <f t="shared" si="270"/>
        <v>-</v>
      </c>
      <c r="I743" s="51" t="str">
        <f t="shared" si="271"/>
        <v>-</v>
      </c>
      <c r="J743" s="29" t="str">
        <f t="shared" si="272"/>
        <v>-</v>
      </c>
      <c r="K743" s="46" t="str">
        <f t="shared" si="273"/>
        <v>-</v>
      </c>
      <c r="L743" s="29" t="str">
        <f t="shared" si="274"/>
        <v>-</v>
      </c>
      <c r="M743" s="29" t="str">
        <f t="shared" si="275"/>
        <v xml:space="preserve"> </v>
      </c>
      <c r="N743" s="29" t="str">
        <f t="shared" ca="1" si="276"/>
        <v xml:space="preserve"> </v>
      </c>
      <c r="O743" s="8">
        <f>Замеры!R739</f>
        <v>0</v>
      </c>
      <c r="P743" s="8" t="b">
        <f t="shared" si="264"/>
        <v>1</v>
      </c>
      <c r="Q743" s="8" t="b">
        <f t="shared" si="265"/>
        <v>1</v>
      </c>
      <c r="R743" s="8" t="b">
        <f t="shared" si="266"/>
        <v>1</v>
      </c>
      <c r="S743" s="8" t="s">
        <v>72</v>
      </c>
      <c r="T743" s="8" t="e">
        <f t="shared" si="277"/>
        <v>#VALUE!</v>
      </c>
      <c r="U743" s="12" t="s">
        <v>72</v>
      </c>
      <c r="V743" s="8" t="e">
        <f t="shared" si="278"/>
        <v>#VALUE!</v>
      </c>
      <c r="X743" s="13" t="str">
        <f t="shared" si="267"/>
        <v xml:space="preserve"> </v>
      </c>
      <c r="Y743" s="8" t="e">
        <f t="shared" si="279"/>
        <v>#VALUE!</v>
      </c>
      <c r="AA743" s="14" t="e">
        <f t="shared" ca="1" si="280"/>
        <v>#VALUE!</v>
      </c>
      <c r="AB743" s="14" t="e">
        <f t="shared" ca="1" si="281"/>
        <v>#VALUE!</v>
      </c>
      <c r="AC743" s="14" t="e">
        <f t="shared" ca="1" si="282"/>
        <v>#VALUE!</v>
      </c>
      <c r="AD743" s="8" t="e">
        <f t="shared" ca="1" si="283"/>
        <v>#VALUE!</v>
      </c>
      <c r="AE743" s="8" t="e">
        <f t="shared" ca="1" si="284"/>
        <v>#VALUE!</v>
      </c>
      <c r="AF743" s="8" t="e">
        <f t="shared" ca="1" si="285"/>
        <v>#VALUE!</v>
      </c>
    </row>
    <row r="744" spans="1:32" x14ac:dyDescent="0.3">
      <c r="A744" s="35">
        <f>IF(Замеры!B740=0, " ", Замеры!B740)</f>
        <v>737</v>
      </c>
      <c r="B744" s="49" t="str">
        <f>Замеры!G740</f>
        <v xml:space="preserve">Группа от QF </v>
      </c>
      <c r="C744" s="49" t="str">
        <f>IF(Замеры!J740=0, " ", Замеры!J740)</f>
        <v xml:space="preserve"> </v>
      </c>
      <c r="D744" s="49" t="str">
        <f>IF(O744=0, " ", CONCATENATE(Замеры!T740,Замеры!U740,Замеры!V740,Замеры!W740,Замеры!AB740))</f>
        <v xml:space="preserve"> </v>
      </c>
      <c r="E744" s="49" t="str">
        <f>IF(Замеры!L740=0, " ", Замеры!L740)</f>
        <v xml:space="preserve"> </v>
      </c>
      <c r="F744" s="49" t="e">
        <f t="shared" si="268"/>
        <v>#VALUE!</v>
      </c>
      <c r="G744" s="51" t="str">
        <f t="shared" si="269"/>
        <v>-</v>
      </c>
      <c r="H744" s="52" t="str">
        <f t="shared" si="270"/>
        <v>-</v>
      </c>
      <c r="I744" s="51" t="str">
        <f t="shared" si="271"/>
        <v>-</v>
      </c>
      <c r="J744" s="29" t="str">
        <f t="shared" si="272"/>
        <v>-</v>
      </c>
      <c r="K744" s="46" t="str">
        <f t="shared" si="273"/>
        <v>-</v>
      </c>
      <c r="L744" s="29" t="str">
        <f t="shared" si="274"/>
        <v>-</v>
      </c>
      <c r="M744" s="29" t="str">
        <f t="shared" si="275"/>
        <v xml:space="preserve"> </v>
      </c>
      <c r="N744" s="29" t="str">
        <f t="shared" ca="1" si="276"/>
        <v xml:space="preserve"> </v>
      </c>
      <c r="O744" s="8">
        <f>Замеры!R740</f>
        <v>0</v>
      </c>
      <c r="P744" s="8" t="b">
        <f t="shared" si="264"/>
        <v>1</v>
      </c>
      <c r="Q744" s="8" t="b">
        <f t="shared" si="265"/>
        <v>1</v>
      </c>
      <c r="R744" s="8" t="b">
        <f t="shared" si="266"/>
        <v>1</v>
      </c>
      <c r="S744" s="8" t="s">
        <v>72</v>
      </c>
      <c r="T744" s="8" t="e">
        <f t="shared" si="277"/>
        <v>#VALUE!</v>
      </c>
      <c r="U744" s="12" t="s">
        <v>72</v>
      </c>
      <c r="V744" s="8" t="e">
        <f t="shared" si="278"/>
        <v>#VALUE!</v>
      </c>
      <c r="X744" s="13" t="str">
        <f t="shared" si="267"/>
        <v xml:space="preserve"> </v>
      </c>
      <c r="Y744" s="8" t="e">
        <f t="shared" si="279"/>
        <v>#VALUE!</v>
      </c>
      <c r="AA744" s="14" t="e">
        <f t="shared" ca="1" si="280"/>
        <v>#VALUE!</v>
      </c>
      <c r="AB744" s="14" t="e">
        <f t="shared" ca="1" si="281"/>
        <v>#VALUE!</v>
      </c>
      <c r="AC744" s="14" t="e">
        <f t="shared" ca="1" si="282"/>
        <v>#VALUE!</v>
      </c>
      <c r="AD744" s="8" t="e">
        <f t="shared" ca="1" si="283"/>
        <v>#VALUE!</v>
      </c>
      <c r="AE744" s="8" t="e">
        <f t="shared" ca="1" si="284"/>
        <v>#VALUE!</v>
      </c>
      <c r="AF744" s="8" t="e">
        <f t="shared" ca="1" si="285"/>
        <v>#VALUE!</v>
      </c>
    </row>
    <row r="745" spans="1:32" x14ac:dyDescent="0.3">
      <c r="A745" s="35">
        <f>IF(Замеры!B741=0, " ", Замеры!B741)</f>
        <v>738</v>
      </c>
      <c r="B745" s="49" t="str">
        <f>Замеры!G741</f>
        <v xml:space="preserve">Группа от QF </v>
      </c>
      <c r="C745" s="49" t="str">
        <f>IF(Замеры!J741=0, " ", Замеры!J741)</f>
        <v xml:space="preserve"> </v>
      </c>
      <c r="D745" s="49" t="str">
        <f>IF(O745=0, " ", CONCATENATE(Замеры!T741,Замеры!U741,Замеры!V741,Замеры!W741,Замеры!AB741))</f>
        <v xml:space="preserve"> </v>
      </c>
      <c r="E745" s="49" t="str">
        <f>IF(Замеры!L741=0, " ", Замеры!L741)</f>
        <v xml:space="preserve"> </v>
      </c>
      <c r="F745" s="49" t="e">
        <f t="shared" si="268"/>
        <v>#VALUE!</v>
      </c>
      <c r="G745" s="51" t="str">
        <f t="shared" si="269"/>
        <v>-</v>
      </c>
      <c r="H745" s="52" t="str">
        <f t="shared" si="270"/>
        <v>-</v>
      </c>
      <c r="I745" s="51" t="str">
        <f t="shared" si="271"/>
        <v>-</v>
      </c>
      <c r="J745" s="29" t="str">
        <f t="shared" si="272"/>
        <v>-</v>
      </c>
      <c r="K745" s="46" t="str">
        <f t="shared" si="273"/>
        <v>-</v>
      </c>
      <c r="L745" s="29" t="str">
        <f t="shared" si="274"/>
        <v>-</v>
      </c>
      <c r="M745" s="29" t="str">
        <f t="shared" si="275"/>
        <v xml:space="preserve"> </v>
      </c>
      <c r="N745" s="29" t="str">
        <f t="shared" ca="1" si="276"/>
        <v xml:space="preserve"> </v>
      </c>
      <c r="O745" s="8">
        <f>Замеры!R741</f>
        <v>0</v>
      </c>
      <c r="P745" s="8" t="b">
        <f t="shared" si="264"/>
        <v>1</v>
      </c>
      <c r="Q745" s="8" t="b">
        <f t="shared" si="265"/>
        <v>1</v>
      </c>
      <c r="R745" s="8" t="b">
        <f t="shared" si="266"/>
        <v>1</v>
      </c>
      <c r="S745" s="8" t="s">
        <v>72</v>
      </c>
      <c r="T745" s="8" t="e">
        <f t="shared" si="277"/>
        <v>#VALUE!</v>
      </c>
      <c r="U745" s="12" t="s">
        <v>72</v>
      </c>
      <c r="V745" s="8" t="e">
        <f t="shared" si="278"/>
        <v>#VALUE!</v>
      </c>
      <c r="X745" s="13" t="str">
        <f t="shared" si="267"/>
        <v xml:space="preserve"> </v>
      </c>
      <c r="Y745" s="8" t="e">
        <f t="shared" si="279"/>
        <v>#VALUE!</v>
      </c>
      <c r="AA745" s="14" t="e">
        <f t="shared" ca="1" si="280"/>
        <v>#VALUE!</v>
      </c>
      <c r="AB745" s="14" t="e">
        <f t="shared" ca="1" si="281"/>
        <v>#VALUE!</v>
      </c>
      <c r="AC745" s="14" t="e">
        <f t="shared" ca="1" si="282"/>
        <v>#VALUE!</v>
      </c>
      <c r="AD745" s="8" t="e">
        <f t="shared" ca="1" si="283"/>
        <v>#VALUE!</v>
      </c>
      <c r="AE745" s="8" t="e">
        <f t="shared" ca="1" si="284"/>
        <v>#VALUE!</v>
      </c>
      <c r="AF745" s="8" t="e">
        <f t="shared" ca="1" si="285"/>
        <v>#VALUE!</v>
      </c>
    </row>
    <row r="746" spans="1:32" x14ac:dyDescent="0.3">
      <c r="A746" s="35">
        <f>IF(Замеры!B742=0, " ", Замеры!B742)</f>
        <v>739</v>
      </c>
      <c r="B746" s="49" t="str">
        <f>Замеры!G742</f>
        <v xml:space="preserve">Группа от QF </v>
      </c>
      <c r="C746" s="49" t="str">
        <f>IF(Замеры!J742=0, " ", Замеры!J742)</f>
        <v xml:space="preserve"> </v>
      </c>
      <c r="D746" s="49" t="str">
        <f>IF(O746=0, " ", CONCATENATE(Замеры!T742,Замеры!U742,Замеры!V742,Замеры!W742,Замеры!AB742))</f>
        <v xml:space="preserve"> </v>
      </c>
      <c r="E746" s="49" t="str">
        <f>IF(Замеры!L742=0, " ", Замеры!L742)</f>
        <v xml:space="preserve"> </v>
      </c>
      <c r="F746" s="49" t="e">
        <f t="shared" si="268"/>
        <v>#VALUE!</v>
      </c>
      <c r="G746" s="51" t="str">
        <f t="shared" si="269"/>
        <v>-</v>
      </c>
      <c r="H746" s="52" t="str">
        <f t="shared" si="270"/>
        <v>-</v>
      </c>
      <c r="I746" s="51" t="str">
        <f t="shared" si="271"/>
        <v>-</v>
      </c>
      <c r="J746" s="29" t="str">
        <f t="shared" si="272"/>
        <v>-</v>
      </c>
      <c r="K746" s="46" t="str">
        <f t="shared" si="273"/>
        <v>-</v>
      </c>
      <c r="L746" s="29" t="str">
        <f t="shared" si="274"/>
        <v>-</v>
      </c>
      <c r="M746" s="29" t="str">
        <f t="shared" si="275"/>
        <v xml:space="preserve"> </v>
      </c>
      <c r="N746" s="29" t="str">
        <f t="shared" ca="1" si="276"/>
        <v xml:space="preserve"> </v>
      </c>
      <c r="O746" s="8">
        <f>Замеры!R742</f>
        <v>0</v>
      </c>
      <c r="P746" s="8" t="b">
        <f t="shared" si="264"/>
        <v>1</v>
      </c>
      <c r="Q746" s="8" t="b">
        <f t="shared" si="265"/>
        <v>1</v>
      </c>
      <c r="R746" s="8" t="b">
        <f t="shared" si="266"/>
        <v>1</v>
      </c>
      <c r="S746" s="8" t="s">
        <v>72</v>
      </c>
      <c r="T746" s="8" t="e">
        <f t="shared" si="277"/>
        <v>#VALUE!</v>
      </c>
      <c r="U746" s="12" t="s">
        <v>72</v>
      </c>
      <c r="V746" s="8" t="e">
        <f t="shared" si="278"/>
        <v>#VALUE!</v>
      </c>
      <c r="X746" s="13" t="str">
        <f t="shared" si="267"/>
        <v xml:space="preserve"> </v>
      </c>
      <c r="Y746" s="8" t="e">
        <f t="shared" si="279"/>
        <v>#VALUE!</v>
      </c>
      <c r="AA746" s="14" t="e">
        <f t="shared" ca="1" si="280"/>
        <v>#VALUE!</v>
      </c>
      <c r="AB746" s="14" t="e">
        <f t="shared" ca="1" si="281"/>
        <v>#VALUE!</v>
      </c>
      <c r="AC746" s="14" t="e">
        <f t="shared" ca="1" si="282"/>
        <v>#VALUE!</v>
      </c>
      <c r="AD746" s="8" t="e">
        <f t="shared" ca="1" si="283"/>
        <v>#VALUE!</v>
      </c>
      <c r="AE746" s="8" t="e">
        <f t="shared" ca="1" si="284"/>
        <v>#VALUE!</v>
      </c>
      <c r="AF746" s="8" t="e">
        <f t="shared" ca="1" si="285"/>
        <v>#VALUE!</v>
      </c>
    </row>
    <row r="747" spans="1:32" x14ac:dyDescent="0.3">
      <c r="A747" s="35">
        <f>IF(Замеры!B743=0, " ", Замеры!B743)</f>
        <v>740</v>
      </c>
      <c r="B747" s="49" t="str">
        <f>Замеры!G743</f>
        <v xml:space="preserve">Группа от QF </v>
      </c>
      <c r="C747" s="49" t="str">
        <f>IF(Замеры!J743=0, " ", Замеры!J743)</f>
        <v xml:space="preserve"> </v>
      </c>
      <c r="D747" s="49" t="str">
        <f>IF(O747=0, " ", CONCATENATE(Замеры!T743,Замеры!U743,Замеры!V743,Замеры!W743,Замеры!AB743))</f>
        <v xml:space="preserve"> </v>
      </c>
      <c r="E747" s="49" t="str">
        <f>IF(Замеры!L743=0, " ", Замеры!L743)</f>
        <v xml:space="preserve"> </v>
      </c>
      <c r="F747" s="49" t="e">
        <f t="shared" si="268"/>
        <v>#VALUE!</v>
      </c>
      <c r="G747" s="51" t="str">
        <f t="shared" si="269"/>
        <v>-</v>
      </c>
      <c r="H747" s="52" t="str">
        <f t="shared" si="270"/>
        <v>-</v>
      </c>
      <c r="I747" s="51" t="str">
        <f t="shared" si="271"/>
        <v>-</v>
      </c>
      <c r="J747" s="29" t="str">
        <f t="shared" si="272"/>
        <v>-</v>
      </c>
      <c r="K747" s="46" t="str">
        <f t="shared" si="273"/>
        <v>-</v>
      </c>
      <c r="L747" s="29" t="str">
        <f t="shared" si="274"/>
        <v>-</v>
      </c>
      <c r="M747" s="29" t="str">
        <f t="shared" si="275"/>
        <v xml:space="preserve"> </v>
      </c>
      <c r="N747" s="29" t="str">
        <f t="shared" ca="1" si="276"/>
        <v xml:space="preserve"> </v>
      </c>
      <c r="O747" s="8">
        <f>Замеры!R743</f>
        <v>0</v>
      </c>
      <c r="P747" s="8" t="b">
        <f t="shared" si="264"/>
        <v>1</v>
      </c>
      <c r="Q747" s="8" t="b">
        <f t="shared" si="265"/>
        <v>1</v>
      </c>
      <c r="R747" s="8" t="b">
        <f t="shared" si="266"/>
        <v>1</v>
      </c>
      <c r="S747" s="8" t="s">
        <v>72</v>
      </c>
      <c r="T747" s="8" t="e">
        <f t="shared" si="277"/>
        <v>#VALUE!</v>
      </c>
      <c r="U747" s="12" t="s">
        <v>72</v>
      </c>
      <c r="V747" s="8" t="e">
        <f t="shared" si="278"/>
        <v>#VALUE!</v>
      </c>
      <c r="X747" s="13" t="str">
        <f t="shared" si="267"/>
        <v xml:space="preserve"> </v>
      </c>
      <c r="Y747" s="8" t="e">
        <f t="shared" si="279"/>
        <v>#VALUE!</v>
      </c>
      <c r="AA747" s="14" t="e">
        <f t="shared" ca="1" si="280"/>
        <v>#VALUE!</v>
      </c>
      <c r="AB747" s="14" t="e">
        <f t="shared" ca="1" si="281"/>
        <v>#VALUE!</v>
      </c>
      <c r="AC747" s="14" t="e">
        <f t="shared" ca="1" si="282"/>
        <v>#VALUE!</v>
      </c>
      <c r="AD747" s="8" t="e">
        <f t="shared" ca="1" si="283"/>
        <v>#VALUE!</v>
      </c>
      <c r="AE747" s="8" t="e">
        <f t="shared" ca="1" si="284"/>
        <v>#VALUE!</v>
      </c>
      <c r="AF747" s="8" t="e">
        <f t="shared" ca="1" si="285"/>
        <v>#VALUE!</v>
      </c>
    </row>
    <row r="748" spans="1:32" x14ac:dyDescent="0.3">
      <c r="A748" s="35">
        <f>IF(Замеры!B744=0, " ", Замеры!B744)</f>
        <v>741</v>
      </c>
      <c r="B748" s="49" t="str">
        <f>Замеры!G744</f>
        <v xml:space="preserve">Группа от QF </v>
      </c>
      <c r="C748" s="49" t="str">
        <f>IF(Замеры!J744=0, " ", Замеры!J744)</f>
        <v xml:space="preserve"> </v>
      </c>
      <c r="D748" s="49" t="str">
        <f>IF(O748=0, " ", CONCATENATE(Замеры!T744,Замеры!U744,Замеры!V744,Замеры!W744,Замеры!AB744))</f>
        <v xml:space="preserve"> </v>
      </c>
      <c r="E748" s="49" t="str">
        <f>IF(Замеры!L744=0, " ", Замеры!L744)</f>
        <v xml:space="preserve"> </v>
      </c>
      <c r="F748" s="49" t="e">
        <f t="shared" si="268"/>
        <v>#VALUE!</v>
      </c>
      <c r="G748" s="51" t="str">
        <f t="shared" si="269"/>
        <v>-</v>
      </c>
      <c r="H748" s="52" t="str">
        <f t="shared" si="270"/>
        <v>-</v>
      </c>
      <c r="I748" s="51" t="str">
        <f t="shared" si="271"/>
        <v>-</v>
      </c>
      <c r="J748" s="29" t="str">
        <f t="shared" si="272"/>
        <v>-</v>
      </c>
      <c r="K748" s="46" t="str">
        <f t="shared" si="273"/>
        <v>-</v>
      </c>
      <c r="L748" s="29" t="str">
        <f t="shared" si="274"/>
        <v>-</v>
      </c>
      <c r="M748" s="29" t="str">
        <f t="shared" si="275"/>
        <v xml:space="preserve"> </v>
      </c>
      <c r="N748" s="29" t="str">
        <f t="shared" ca="1" si="276"/>
        <v xml:space="preserve"> </v>
      </c>
      <c r="O748" s="8">
        <f>Замеры!R744</f>
        <v>0</v>
      </c>
      <c r="P748" s="8" t="b">
        <f t="shared" si="264"/>
        <v>1</v>
      </c>
      <c r="Q748" s="8" t="b">
        <f t="shared" si="265"/>
        <v>1</v>
      </c>
      <c r="R748" s="8" t="b">
        <f t="shared" si="266"/>
        <v>1</v>
      </c>
      <c r="S748" s="8" t="s">
        <v>72</v>
      </c>
      <c r="T748" s="8" t="e">
        <f t="shared" si="277"/>
        <v>#VALUE!</v>
      </c>
      <c r="U748" s="12" t="s">
        <v>72</v>
      </c>
      <c r="V748" s="8" t="e">
        <f t="shared" si="278"/>
        <v>#VALUE!</v>
      </c>
      <c r="X748" s="13" t="str">
        <f t="shared" si="267"/>
        <v xml:space="preserve"> </v>
      </c>
      <c r="Y748" s="8" t="e">
        <f t="shared" si="279"/>
        <v>#VALUE!</v>
      </c>
      <c r="AA748" s="14" t="e">
        <f t="shared" ca="1" si="280"/>
        <v>#VALUE!</v>
      </c>
      <c r="AB748" s="14" t="e">
        <f t="shared" ca="1" si="281"/>
        <v>#VALUE!</v>
      </c>
      <c r="AC748" s="14" t="e">
        <f t="shared" ca="1" si="282"/>
        <v>#VALUE!</v>
      </c>
      <c r="AD748" s="8" t="e">
        <f t="shared" ca="1" si="283"/>
        <v>#VALUE!</v>
      </c>
      <c r="AE748" s="8" t="e">
        <f t="shared" ca="1" si="284"/>
        <v>#VALUE!</v>
      </c>
      <c r="AF748" s="8" t="e">
        <f t="shared" ca="1" si="285"/>
        <v>#VALUE!</v>
      </c>
    </row>
    <row r="749" spans="1:32" x14ac:dyDescent="0.3">
      <c r="A749" s="35">
        <f>IF(Замеры!B745=0, " ", Замеры!B745)</f>
        <v>742</v>
      </c>
      <c r="B749" s="49" t="str">
        <f>Замеры!G745</f>
        <v xml:space="preserve">Группа от QF </v>
      </c>
      <c r="C749" s="49" t="str">
        <f>IF(Замеры!J745=0, " ", Замеры!J745)</f>
        <v xml:space="preserve"> </v>
      </c>
      <c r="D749" s="49" t="str">
        <f>IF(O749=0, " ", CONCATENATE(Замеры!T745,Замеры!U745,Замеры!V745,Замеры!W745,Замеры!AB745))</f>
        <v xml:space="preserve"> </v>
      </c>
      <c r="E749" s="49" t="str">
        <f>IF(Замеры!L745=0, " ", Замеры!L745)</f>
        <v xml:space="preserve"> </v>
      </c>
      <c r="F749" s="49" t="e">
        <f t="shared" si="268"/>
        <v>#VALUE!</v>
      </c>
      <c r="G749" s="51" t="str">
        <f t="shared" si="269"/>
        <v>-</v>
      </c>
      <c r="H749" s="52" t="str">
        <f t="shared" si="270"/>
        <v>-</v>
      </c>
      <c r="I749" s="51" t="str">
        <f t="shared" si="271"/>
        <v>-</v>
      </c>
      <c r="J749" s="29" t="str">
        <f t="shared" si="272"/>
        <v>-</v>
      </c>
      <c r="K749" s="46" t="str">
        <f t="shared" si="273"/>
        <v>-</v>
      </c>
      <c r="L749" s="29" t="str">
        <f t="shared" si="274"/>
        <v>-</v>
      </c>
      <c r="M749" s="29" t="str">
        <f t="shared" si="275"/>
        <v xml:space="preserve"> </v>
      </c>
      <c r="N749" s="29" t="str">
        <f t="shared" ca="1" si="276"/>
        <v xml:space="preserve"> </v>
      </c>
      <c r="O749" s="8">
        <f>Замеры!R745</f>
        <v>0</v>
      </c>
      <c r="P749" s="8" t="b">
        <f t="shared" si="264"/>
        <v>1</v>
      </c>
      <c r="Q749" s="8" t="b">
        <f t="shared" si="265"/>
        <v>1</v>
      </c>
      <c r="R749" s="8" t="b">
        <f t="shared" si="266"/>
        <v>1</v>
      </c>
      <c r="S749" s="8" t="s">
        <v>72</v>
      </c>
      <c r="T749" s="8" t="e">
        <f t="shared" si="277"/>
        <v>#VALUE!</v>
      </c>
      <c r="U749" s="12" t="s">
        <v>72</v>
      </c>
      <c r="V749" s="8" t="e">
        <f t="shared" si="278"/>
        <v>#VALUE!</v>
      </c>
      <c r="X749" s="13" t="str">
        <f t="shared" si="267"/>
        <v xml:space="preserve"> </v>
      </c>
      <c r="Y749" s="8" t="e">
        <f t="shared" si="279"/>
        <v>#VALUE!</v>
      </c>
      <c r="AA749" s="14" t="e">
        <f t="shared" ca="1" si="280"/>
        <v>#VALUE!</v>
      </c>
      <c r="AB749" s="14" t="e">
        <f t="shared" ca="1" si="281"/>
        <v>#VALUE!</v>
      </c>
      <c r="AC749" s="14" t="e">
        <f t="shared" ca="1" si="282"/>
        <v>#VALUE!</v>
      </c>
      <c r="AD749" s="8" t="e">
        <f t="shared" ca="1" si="283"/>
        <v>#VALUE!</v>
      </c>
      <c r="AE749" s="8" t="e">
        <f t="shared" ca="1" si="284"/>
        <v>#VALUE!</v>
      </c>
      <c r="AF749" s="8" t="e">
        <f t="shared" ca="1" si="285"/>
        <v>#VALUE!</v>
      </c>
    </row>
    <row r="750" spans="1:32" x14ac:dyDescent="0.3">
      <c r="A750" s="35">
        <f>IF(Замеры!B746=0, " ", Замеры!B746)</f>
        <v>743</v>
      </c>
      <c r="B750" s="49" t="str">
        <f>Замеры!G746</f>
        <v xml:space="preserve">Группа от QF </v>
      </c>
      <c r="C750" s="49" t="str">
        <f>IF(Замеры!J746=0, " ", Замеры!J746)</f>
        <v xml:space="preserve"> </v>
      </c>
      <c r="D750" s="49" t="str">
        <f>IF(O750=0, " ", CONCATENATE(Замеры!T746,Замеры!U746,Замеры!V746,Замеры!W746,Замеры!AB746))</f>
        <v xml:space="preserve"> </v>
      </c>
      <c r="E750" s="49" t="str">
        <f>IF(Замеры!L746=0, " ", Замеры!L746)</f>
        <v xml:space="preserve"> </v>
      </c>
      <c r="F750" s="49" t="e">
        <f t="shared" si="268"/>
        <v>#VALUE!</v>
      </c>
      <c r="G750" s="51" t="str">
        <f t="shared" si="269"/>
        <v>-</v>
      </c>
      <c r="H750" s="52" t="str">
        <f t="shared" si="270"/>
        <v>-</v>
      </c>
      <c r="I750" s="51" t="str">
        <f t="shared" si="271"/>
        <v>-</v>
      </c>
      <c r="J750" s="29" t="str">
        <f t="shared" si="272"/>
        <v>-</v>
      </c>
      <c r="K750" s="46" t="str">
        <f t="shared" si="273"/>
        <v>-</v>
      </c>
      <c r="L750" s="29" t="str">
        <f t="shared" si="274"/>
        <v>-</v>
      </c>
      <c r="M750" s="29" t="str">
        <f t="shared" si="275"/>
        <v xml:space="preserve"> </v>
      </c>
      <c r="N750" s="29" t="str">
        <f t="shared" ca="1" si="276"/>
        <v xml:space="preserve"> </v>
      </c>
      <c r="O750" s="8">
        <f>Замеры!R746</f>
        <v>0</v>
      </c>
      <c r="P750" s="8" t="b">
        <f t="shared" si="264"/>
        <v>1</v>
      </c>
      <c r="Q750" s="8" t="b">
        <f t="shared" si="265"/>
        <v>1</v>
      </c>
      <c r="R750" s="8" t="b">
        <f t="shared" si="266"/>
        <v>1</v>
      </c>
      <c r="S750" s="8" t="s">
        <v>72</v>
      </c>
      <c r="T750" s="8" t="e">
        <f t="shared" si="277"/>
        <v>#VALUE!</v>
      </c>
      <c r="U750" s="12" t="s">
        <v>72</v>
      </c>
      <c r="V750" s="8" t="e">
        <f t="shared" si="278"/>
        <v>#VALUE!</v>
      </c>
      <c r="X750" s="13" t="str">
        <f t="shared" si="267"/>
        <v xml:space="preserve"> </v>
      </c>
      <c r="Y750" s="8" t="e">
        <f t="shared" si="279"/>
        <v>#VALUE!</v>
      </c>
      <c r="AA750" s="14" t="e">
        <f t="shared" ca="1" si="280"/>
        <v>#VALUE!</v>
      </c>
      <c r="AB750" s="14" t="e">
        <f t="shared" ca="1" si="281"/>
        <v>#VALUE!</v>
      </c>
      <c r="AC750" s="14" t="e">
        <f t="shared" ca="1" si="282"/>
        <v>#VALUE!</v>
      </c>
      <c r="AD750" s="8" t="e">
        <f t="shared" ca="1" si="283"/>
        <v>#VALUE!</v>
      </c>
      <c r="AE750" s="8" t="e">
        <f t="shared" ca="1" si="284"/>
        <v>#VALUE!</v>
      </c>
      <c r="AF750" s="8" t="e">
        <f t="shared" ca="1" si="285"/>
        <v>#VALUE!</v>
      </c>
    </row>
    <row r="751" spans="1:32" x14ac:dyDescent="0.3">
      <c r="A751" s="35">
        <f>IF(Замеры!B747=0, " ", Замеры!B747)</f>
        <v>744</v>
      </c>
      <c r="B751" s="49" t="str">
        <f>Замеры!G747</f>
        <v xml:space="preserve">Группа от QF </v>
      </c>
      <c r="C751" s="49" t="str">
        <f>IF(Замеры!J747=0, " ", Замеры!J747)</f>
        <v xml:space="preserve"> </v>
      </c>
      <c r="D751" s="49" t="str">
        <f>IF(O751=0, " ", CONCATENATE(Замеры!T747,Замеры!U747,Замеры!V747,Замеры!W747,Замеры!AB747))</f>
        <v xml:space="preserve"> </v>
      </c>
      <c r="E751" s="49" t="str">
        <f>IF(Замеры!L747=0, " ", Замеры!L747)</f>
        <v xml:space="preserve"> </v>
      </c>
      <c r="F751" s="49" t="e">
        <f t="shared" si="268"/>
        <v>#VALUE!</v>
      </c>
      <c r="G751" s="51" t="str">
        <f t="shared" si="269"/>
        <v>-</v>
      </c>
      <c r="H751" s="52" t="str">
        <f t="shared" si="270"/>
        <v>-</v>
      </c>
      <c r="I751" s="51" t="str">
        <f t="shared" si="271"/>
        <v>-</v>
      </c>
      <c r="J751" s="29" t="str">
        <f t="shared" si="272"/>
        <v>-</v>
      </c>
      <c r="K751" s="46" t="str">
        <f t="shared" si="273"/>
        <v>-</v>
      </c>
      <c r="L751" s="29" t="str">
        <f t="shared" si="274"/>
        <v>-</v>
      </c>
      <c r="M751" s="29" t="str">
        <f t="shared" si="275"/>
        <v xml:space="preserve"> </v>
      </c>
      <c r="N751" s="29" t="str">
        <f t="shared" ca="1" si="276"/>
        <v xml:space="preserve"> </v>
      </c>
      <c r="O751" s="8">
        <f>Замеры!R747</f>
        <v>0</v>
      </c>
      <c r="P751" s="8" t="b">
        <f t="shared" si="264"/>
        <v>1</v>
      </c>
      <c r="Q751" s="8" t="b">
        <f t="shared" si="265"/>
        <v>1</v>
      </c>
      <c r="R751" s="8" t="b">
        <f t="shared" si="266"/>
        <v>1</v>
      </c>
      <c r="S751" s="8" t="s">
        <v>72</v>
      </c>
      <c r="T751" s="8" t="e">
        <f t="shared" si="277"/>
        <v>#VALUE!</v>
      </c>
      <c r="U751" s="12" t="s">
        <v>72</v>
      </c>
      <c r="V751" s="8" t="e">
        <f t="shared" si="278"/>
        <v>#VALUE!</v>
      </c>
      <c r="X751" s="13" t="str">
        <f t="shared" si="267"/>
        <v xml:space="preserve"> </v>
      </c>
      <c r="Y751" s="8" t="e">
        <f t="shared" si="279"/>
        <v>#VALUE!</v>
      </c>
      <c r="AA751" s="14" t="e">
        <f t="shared" ca="1" si="280"/>
        <v>#VALUE!</v>
      </c>
      <c r="AB751" s="14" t="e">
        <f t="shared" ca="1" si="281"/>
        <v>#VALUE!</v>
      </c>
      <c r="AC751" s="14" t="e">
        <f t="shared" ca="1" si="282"/>
        <v>#VALUE!</v>
      </c>
      <c r="AD751" s="8" t="e">
        <f t="shared" ca="1" si="283"/>
        <v>#VALUE!</v>
      </c>
      <c r="AE751" s="8" t="e">
        <f t="shared" ca="1" si="284"/>
        <v>#VALUE!</v>
      </c>
      <c r="AF751" s="8" t="e">
        <f t="shared" ca="1" si="285"/>
        <v>#VALUE!</v>
      </c>
    </row>
    <row r="752" spans="1:32" x14ac:dyDescent="0.3">
      <c r="A752" s="35">
        <f>IF(Замеры!B748=0, " ", Замеры!B748)</f>
        <v>745</v>
      </c>
      <c r="B752" s="49" t="str">
        <f>Замеры!G748</f>
        <v xml:space="preserve">Группа от QF </v>
      </c>
      <c r="C752" s="49" t="str">
        <f>IF(Замеры!J748=0, " ", Замеры!J748)</f>
        <v xml:space="preserve"> </v>
      </c>
      <c r="D752" s="49" t="str">
        <f>IF(O752=0, " ", CONCATENATE(Замеры!T748,Замеры!U748,Замеры!V748,Замеры!W748,Замеры!AB748))</f>
        <v xml:space="preserve"> </v>
      </c>
      <c r="E752" s="49" t="str">
        <f>IF(Замеры!L748=0, " ", Замеры!L748)</f>
        <v xml:space="preserve"> </v>
      </c>
      <c r="F752" s="49" t="e">
        <f t="shared" si="268"/>
        <v>#VALUE!</v>
      </c>
      <c r="G752" s="51" t="str">
        <f t="shared" si="269"/>
        <v>-</v>
      </c>
      <c r="H752" s="52" t="str">
        <f t="shared" si="270"/>
        <v>-</v>
      </c>
      <c r="I752" s="51" t="str">
        <f t="shared" si="271"/>
        <v>-</v>
      </c>
      <c r="J752" s="29" t="str">
        <f t="shared" si="272"/>
        <v>-</v>
      </c>
      <c r="K752" s="46" t="str">
        <f t="shared" si="273"/>
        <v>-</v>
      </c>
      <c r="L752" s="29" t="str">
        <f t="shared" si="274"/>
        <v>-</v>
      </c>
      <c r="M752" s="29" t="str">
        <f t="shared" si="275"/>
        <v xml:space="preserve"> </v>
      </c>
      <c r="N752" s="29" t="str">
        <f t="shared" ca="1" si="276"/>
        <v xml:space="preserve"> </v>
      </c>
      <c r="O752" s="8">
        <f>Замеры!R748</f>
        <v>0</v>
      </c>
      <c r="P752" s="8" t="b">
        <f t="shared" si="264"/>
        <v>1</v>
      </c>
      <c r="Q752" s="8" t="b">
        <f t="shared" si="265"/>
        <v>1</v>
      </c>
      <c r="R752" s="8" t="b">
        <f t="shared" si="266"/>
        <v>1</v>
      </c>
      <c r="S752" s="8" t="s">
        <v>72</v>
      </c>
      <c r="T752" s="8" t="e">
        <f t="shared" si="277"/>
        <v>#VALUE!</v>
      </c>
      <c r="U752" s="12" t="s">
        <v>72</v>
      </c>
      <c r="V752" s="8" t="e">
        <f t="shared" si="278"/>
        <v>#VALUE!</v>
      </c>
      <c r="X752" s="13" t="str">
        <f t="shared" si="267"/>
        <v xml:space="preserve"> </v>
      </c>
      <c r="Y752" s="8" t="e">
        <f t="shared" si="279"/>
        <v>#VALUE!</v>
      </c>
      <c r="AA752" s="14" t="e">
        <f t="shared" ca="1" si="280"/>
        <v>#VALUE!</v>
      </c>
      <c r="AB752" s="14" t="e">
        <f t="shared" ca="1" si="281"/>
        <v>#VALUE!</v>
      </c>
      <c r="AC752" s="14" t="e">
        <f t="shared" ca="1" si="282"/>
        <v>#VALUE!</v>
      </c>
      <c r="AD752" s="8" t="e">
        <f t="shared" ca="1" si="283"/>
        <v>#VALUE!</v>
      </c>
      <c r="AE752" s="8" t="e">
        <f t="shared" ca="1" si="284"/>
        <v>#VALUE!</v>
      </c>
      <c r="AF752" s="8" t="e">
        <f t="shared" ca="1" si="285"/>
        <v>#VALUE!</v>
      </c>
    </row>
    <row r="753" spans="1:32" x14ac:dyDescent="0.3">
      <c r="A753" s="35">
        <f>IF(Замеры!B749=0, " ", Замеры!B749)</f>
        <v>746</v>
      </c>
      <c r="B753" s="49" t="str">
        <f>Замеры!G749</f>
        <v xml:space="preserve">Группа от QF </v>
      </c>
      <c r="C753" s="49" t="str">
        <f>IF(Замеры!J749=0, " ", Замеры!J749)</f>
        <v xml:space="preserve"> </v>
      </c>
      <c r="D753" s="49" t="str">
        <f>IF(O753=0, " ", CONCATENATE(Замеры!T749,Замеры!U749,Замеры!V749,Замеры!W749,Замеры!AB749))</f>
        <v xml:space="preserve"> </v>
      </c>
      <c r="E753" s="49" t="str">
        <f>IF(Замеры!L749=0, " ", Замеры!L749)</f>
        <v xml:space="preserve"> </v>
      </c>
      <c r="F753" s="49" t="e">
        <f t="shared" si="268"/>
        <v>#VALUE!</v>
      </c>
      <c r="G753" s="51" t="str">
        <f t="shared" si="269"/>
        <v>-</v>
      </c>
      <c r="H753" s="52" t="str">
        <f t="shared" si="270"/>
        <v>-</v>
      </c>
      <c r="I753" s="51" t="str">
        <f t="shared" si="271"/>
        <v>-</v>
      </c>
      <c r="J753" s="29" t="str">
        <f t="shared" si="272"/>
        <v>-</v>
      </c>
      <c r="K753" s="46" t="str">
        <f t="shared" si="273"/>
        <v>-</v>
      </c>
      <c r="L753" s="29" t="str">
        <f t="shared" si="274"/>
        <v>-</v>
      </c>
      <c r="M753" s="29" t="str">
        <f t="shared" si="275"/>
        <v xml:space="preserve"> </v>
      </c>
      <c r="N753" s="29" t="str">
        <f t="shared" ca="1" si="276"/>
        <v xml:space="preserve"> </v>
      </c>
      <c r="O753" s="8">
        <f>Замеры!R749</f>
        <v>0</v>
      </c>
      <c r="P753" s="8" t="b">
        <f t="shared" si="264"/>
        <v>1</v>
      </c>
      <c r="Q753" s="8" t="b">
        <f t="shared" si="265"/>
        <v>1</v>
      </c>
      <c r="R753" s="8" t="b">
        <f t="shared" si="266"/>
        <v>1</v>
      </c>
      <c r="S753" s="8" t="s">
        <v>72</v>
      </c>
      <c r="T753" s="8" t="e">
        <f t="shared" si="277"/>
        <v>#VALUE!</v>
      </c>
      <c r="U753" s="12" t="s">
        <v>72</v>
      </c>
      <c r="V753" s="8" t="e">
        <f t="shared" si="278"/>
        <v>#VALUE!</v>
      </c>
      <c r="X753" s="13" t="str">
        <f t="shared" si="267"/>
        <v xml:space="preserve"> </v>
      </c>
      <c r="Y753" s="8" t="e">
        <f t="shared" si="279"/>
        <v>#VALUE!</v>
      </c>
      <c r="AA753" s="14" t="e">
        <f t="shared" ca="1" si="280"/>
        <v>#VALUE!</v>
      </c>
      <c r="AB753" s="14" t="e">
        <f t="shared" ca="1" si="281"/>
        <v>#VALUE!</v>
      </c>
      <c r="AC753" s="14" t="e">
        <f t="shared" ca="1" si="282"/>
        <v>#VALUE!</v>
      </c>
      <c r="AD753" s="8" t="e">
        <f t="shared" ca="1" si="283"/>
        <v>#VALUE!</v>
      </c>
      <c r="AE753" s="8" t="e">
        <f t="shared" ca="1" si="284"/>
        <v>#VALUE!</v>
      </c>
      <c r="AF753" s="8" t="e">
        <f t="shared" ca="1" si="285"/>
        <v>#VALUE!</v>
      </c>
    </row>
    <row r="754" spans="1:32" x14ac:dyDescent="0.3">
      <c r="A754" s="35">
        <f>IF(Замеры!B750=0, " ", Замеры!B750)</f>
        <v>747</v>
      </c>
      <c r="B754" s="49" t="str">
        <f>Замеры!G750</f>
        <v xml:space="preserve">Группа от QF </v>
      </c>
      <c r="C754" s="49" t="str">
        <f>IF(Замеры!J750=0, " ", Замеры!J750)</f>
        <v xml:space="preserve"> </v>
      </c>
      <c r="D754" s="49" t="str">
        <f>IF(O754=0, " ", CONCATENATE(Замеры!T750,Замеры!U750,Замеры!V750,Замеры!W750,Замеры!AB750))</f>
        <v xml:space="preserve"> </v>
      </c>
      <c r="E754" s="49" t="str">
        <f>IF(Замеры!L750=0, " ", Замеры!L750)</f>
        <v xml:space="preserve"> </v>
      </c>
      <c r="F754" s="49" t="e">
        <f t="shared" si="268"/>
        <v>#VALUE!</v>
      </c>
      <c r="G754" s="51" t="str">
        <f t="shared" si="269"/>
        <v>-</v>
      </c>
      <c r="H754" s="52" t="str">
        <f t="shared" si="270"/>
        <v>-</v>
      </c>
      <c r="I754" s="51" t="str">
        <f t="shared" si="271"/>
        <v>-</v>
      </c>
      <c r="J754" s="29" t="str">
        <f t="shared" si="272"/>
        <v>-</v>
      </c>
      <c r="K754" s="46" t="str">
        <f t="shared" si="273"/>
        <v>-</v>
      </c>
      <c r="L754" s="29" t="str">
        <f t="shared" si="274"/>
        <v>-</v>
      </c>
      <c r="M754" s="29" t="str">
        <f t="shared" si="275"/>
        <v xml:space="preserve"> </v>
      </c>
      <c r="N754" s="29" t="str">
        <f t="shared" ca="1" si="276"/>
        <v xml:space="preserve"> </v>
      </c>
      <c r="O754" s="8">
        <f>Замеры!R750</f>
        <v>0</v>
      </c>
      <c r="P754" s="8" t="b">
        <f t="shared" si="264"/>
        <v>1</v>
      </c>
      <c r="Q754" s="8" t="b">
        <f t="shared" si="265"/>
        <v>1</v>
      </c>
      <c r="R754" s="8" t="b">
        <f t="shared" si="266"/>
        <v>1</v>
      </c>
      <c r="S754" s="8" t="s">
        <v>72</v>
      </c>
      <c r="T754" s="8" t="e">
        <f t="shared" si="277"/>
        <v>#VALUE!</v>
      </c>
      <c r="U754" s="12" t="s">
        <v>72</v>
      </c>
      <c r="V754" s="8" t="e">
        <f t="shared" si="278"/>
        <v>#VALUE!</v>
      </c>
      <c r="X754" s="13" t="str">
        <f t="shared" si="267"/>
        <v xml:space="preserve"> </v>
      </c>
      <c r="Y754" s="8" t="e">
        <f t="shared" si="279"/>
        <v>#VALUE!</v>
      </c>
      <c r="AA754" s="14" t="e">
        <f t="shared" ca="1" si="280"/>
        <v>#VALUE!</v>
      </c>
      <c r="AB754" s="14" t="e">
        <f t="shared" ca="1" si="281"/>
        <v>#VALUE!</v>
      </c>
      <c r="AC754" s="14" t="e">
        <f t="shared" ca="1" si="282"/>
        <v>#VALUE!</v>
      </c>
      <c r="AD754" s="8" t="e">
        <f t="shared" ca="1" si="283"/>
        <v>#VALUE!</v>
      </c>
      <c r="AE754" s="8" t="e">
        <f t="shared" ca="1" si="284"/>
        <v>#VALUE!</v>
      </c>
      <c r="AF754" s="8" t="e">
        <f t="shared" ca="1" si="285"/>
        <v>#VALUE!</v>
      </c>
    </row>
    <row r="755" spans="1:32" x14ac:dyDescent="0.3">
      <c r="A755" s="35">
        <f>IF(Замеры!B751=0, " ", Замеры!B751)</f>
        <v>748</v>
      </c>
      <c r="B755" s="49" t="str">
        <f>Замеры!G751</f>
        <v xml:space="preserve">Группа от QF </v>
      </c>
      <c r="C755" s="49" t="str">
        <f>IF(Замеры!J751=0, " ", Замеры!J751)</f>
        <v xml:space="preserve"> </v>
      </c>
      <c r="D755" s="49" t="str">
        <f>IF(O755=0, " ", CONCATENATE(Замеры!T751,Замеры!U751,Замеры!V751,Замеры!W751,Замеры!AB751))</f>
        <v xml:space="preserve"> </v>
      </c>
      <c r="E755" s="49" t="str">
        <f>IF(Замеры!L751=0, " ", Замеры!L751)</f>
        <v xml:space="preserve"> </v>
      </c>
      <c r="F755" s="49" t="e">
        <f t="shared" si="268"/>
        <v>#VALUE!</v>
      </c>
      <c r="G755" s="51" t="str">
        <f t="shared" si="269"/>
        <v>-</v>
      </c>
      <c r="H755" s="52" t="str">
        <f t="shared" si="270"/>
        <v>-</v>
      </c>
      <c r="I755" s="51" t="str">
        <f t="shared" si="271"/>
        <v>-</v>
      </c>
      <c r="J755" s="29" t="str">
        <f t="shared" si="272"/>
        <v>-</v>
      </c>
      <c r="K755" s="46" t="str">
        <f t="shared" si="273"/>
        <v>-</v>
      </c>
      <c r="L755" s="29" t="str">
        <f t="shared" si="274"/>
        <v>-</v>
      </c>
      <c r="M755" s="29" t="str">
        <f t="shared" si="275"/>
        <v xml:space="preserve"> </v>
      </c>
      <c r="N755" s="29" t="str">
        <f t="shared" ca="1" si="276"/>
        <v xml:space="preserve"> </v>
      </c>
      <c r="O755" s="8">
        <f>Замеры!R751</f>
        <v>0</v>
      </c>
      <c r="P755" s="8" t="b">
        <f t="shared" si="264"/>
        <v>1</v>
      </c>
      <c r="Q755" s="8" t="b">
        <f t="shared" si="265"/>
        <v>1</v>
      </c>
      <c r="R755" s="8" t="b">
        <f t="shared" si="266"/>
        <v>1</v>
      </c>
      <c r="S755" s="8" t="s">
        <v>72</v>
      </c>
      <c r="T755" s="8" t="e">
        <f t="shared" si="277"/>
        <v>#VALUE!</v>
      </c>
      <c r="U755" s="12" t="s">
        <v>72</v>
      </c>
      <c r="V755" s="8" t="e">
        <f t="shared" si="278"/>
        <v>#VALUE!</v>
      </c>
      <c r="X755" s="13" t="str">
        <f t="shared" si="267"/>
        <v xml:space="preserve"> </v>
      </c>
      <c r="Y755" s="8" t="e">
        <f t="shared" si="279"/>
        <v>#VALUE!</v>
      </c>
      <c r="AA755" s="14" t="e">
        <f t="shared" ca="1" si="280"/>
        <v>#VALUE!</v>
      </c>
      <c r="AB755" s="14" t="e">
        <f t="shared" ca="1" si="281"/>
        <v>#VALUE!</v>
      </c>
      <c r="AC755" s="14" t="e">
        <f t="shared" ca="1" si="282"/>
        <v>#VALUE!</v>
      </c>
      <c r="AD755" s="8" t="e">
        <f t="shared" ca="1" si="283"/>
        <v>#VALUE!</v>
      </c>
      <c r="AE755" s="8" t="e">
        <f t="shared" ca="1" si="284"/>
        <v>#VALUE!</v>
      </c>
      <c r="AF755" s="8" t="e">
        <f t="shared" ca="1" si="285"/>
        <v>#VALUE!</v>
      </c>
    </row>
    <row r="756" spans="1:32" x14ac:dyDescent="0.3">
      <c r="A756" s="35">
        <f>IF(Замеры!B752=0, " ", Замеры!B752)</f>
        <v>749</v>
      </c>
      <c r="B756" s="49" t="str">
        <f>Замеры!G752</f>
        <v xml:space="preserve">Группа от QF </v>
      </c>
      <c r="C756" s="49" t="str">
        <f>IF(Замеры!J752=0, " ", Замеры!J752)</f>
        <v xml:space="preserve"> </v>
      </c>
      <c r="D756" s="49" t="str">
        <f>IF(O756=0, " ", CONCATENATE(Замеры!T752,Замеры!U752,Замеры!V752,Замеры!W752,Замеры!AB752))</f>
        <v xml:space="preserve"> </v>
      </c>
      <c r="E756" s="49" t="str">
        <f>IF(Замеры!L752=0, " ", Замеры!L752)</f>
        <v xml:space="preserve"> </v>
      </c>
      <c r="F756" s="49" t="e">
        <f t="shared" si="268"/>
        <v>#VALUE!</v>
      </c>
      <c r="G756" s="51" t="str">
        <f t="shared" si="269"/>
        <v>-</v>
      </c>
      <c r="H756" s="52" t="str">
        <f t="shared" si="270"/>
        <v>-</v>
      </c>
      <c r="I756" s="51" t="str">
        <f t="shared" si="271"/>
        <v>-</v>
      </c>
      <c r="J756" s="29" t="str">
        <f t="shared" si="272"/>
        <v>-</v>
      </c>
      <c r="K756" s="46" t="str">
        <f t="shared" si="273"/>
        <v>-</v>
      </c>
      <c r="L756" s="29" t="str">
        <f t="shared" si="274"/>
        <v>-</v>
      </c>
      <c r="M756" s="29" t="str">
        <f t="shared" si="275"/>
        <v xml:space="preserve"> </v>
      </c>
      <c r="N756" s="29" t="str">
        <f t="shared" ca="1" si="276"/>
        <v xml:space="preserve"> </v>
      </c>
      <c r="O756" s="8">
        <f>Замеры!R752</f>
        <v>0</v>
      </c>
      <c r="P756" s="8" t="b">
        <f t="shared" si="264"/>
        <v>1</v>
      </c>
      <c r="Q756" s="8" t="b">
        <f t="shared" si="265"/>
        <v>1</v>
      </c>
      <c r="R756" s="8" t="b">
        <f t="shared" si="266"/>
        <v>1</v>
      </c>
      <c r="S756" s="8" t="s">
        <v>72</v>
      </c>
      <c r="T756" s="8" t="e">
        <f t="shared" si="277"/>
        <v>#VALUE!</v>
      </c>
      <c r="U756" s="12" t="s">
        <v>72</v>
      </c>
      <c r="V756" s="8" t="e">
        <f t="shared" si="278"/>
        <v>#VALUE!</v>
      </c>
      <c r="X756" s="13" t="str">
        <f t="shared" si="267"/>
        <v xml:space="preserve"> </v>
      </c>
      <c r="Y756" s="8" t="e">
        <f t="shared" si="279"/>
        <v>#VALUE!</v>
      </c>
      <c r="AA756" s="14" t="e">
        <f t="shared" ca="1" si="280"/>
        <v>#VALUE!</v>
      </c>
      <c r="AB756" s="14" t="e">
        <f t="shared" ca="1" si="281"/>
        <v>#VALUE!</v>
      </c>
      <c r="AC756" s="14" t="e">
        <f t="shared" ca="1" si="282"/>
        <v>#VALUE!</v>
      </c>
      <c r="AD756" s="8" t="e">
        <f t="shared" ca="1" si="283"/>
        <v>#VALUE!</v>
      </c>
      <c r="AE756" s="8" t="e">
        <f t="shared" ca="1" si="284"/>
        <v>#VALUE!</v>
      </c>
      <c r="AF756" s="8" t="e">
        <f t="shared" ca="1" si="285"/>
        <v>#VALUE!</v>
      </c>
    </row>
    <row r="757" spans="1:32" x14ac:dyDescent="0.3">
      <c r="A757" s="35">
        <f>IF(Замеры!B753=0, " ", Замеры!B753)</f>
        <v>750</v>
      </c>
      <c r="B757" s="49" t="str">
        <f>Замеры!G753</f>
        <v xml:space="preserve">Группа от QF </v>
      </c>
      <c r="C757" s="49" t="str">
        <f>IF(Замеры!J753=0, " ", Замеры!J753)</f>
        <v xml:space="preserve"> </v>
      </c>
      <c r="D757" s="49" t="str">
        <f>IF(O757=0, " ", CONCATENATE(Замеры!T753,Замеры!U753,Замеры!V753,Замеры!W753,Замеры!AB753))</f>
        <v xml:space="preserve"> </v>
      </c>
      <c r="E757" s="49" t="str">
        <f>IF(Замеры!L753=0, " ", Замеры!L753)</f>
        <v xml:space="preserve"> </v>
      </c>
      <c r="F757" s="49" t="e">
        <f t="shared" si="268"/>
        <v>#VALUE!</v>
      </c>
      <c r="G757" s="51" t="str">
        <f t="shared" si="269"/>
        <v>-</v>
      </c>
      <c r="H757" s="52" t="str">
        <f t="shared" si="270"/>
        <v>-</v>
      </c>
      <c r="I757" s="51" t="str">
        <f t="shared" si="271"/>
        <v>-</v>
      </c>
      <c r="J757" s="29" t="str">
        <f t="shared" si="272"/>
        <v>-</v>
      </c>
      <c r="K757" s="46" t="str">
        <f t="shared" si="273"/>
        <v>-</v>
      </c>
      <c r="L757" s="29" t="str">
        <f t="shared" si="274"/>
        <v>-</v>
      </c>
      <c r="M757" s="29" t="str">
        <f t="shared" si="275"/>
        <v xml:space="preserve"> </v>
      </c>
      <c r="N757" s="29" t="str">
        <f t="shared" ca="1" si="276"/>
        <v xml:space="preserve"> </v>
      </c>
      <c r="O757" s="8">
        <f>Замеры!R753</f>
        <v>0</v>
      </c>
      <c r="P757" s="8" t="b">
        <f t="shared" si="264"/>
        <v>1</v>
      </c>
      <c r="Q757" s="8" t="b">
        <f t="shared" si="265"/>
        <v>1</v>
      </c>
      <c r="R757" s="8" t="b">
        <f t="shared" si="266"/>
        <v>1</v>
      </c>
      <c r="S757" s="8" t="s">
        <v>72</v>
      </c>
      <c r="T757" s="8" t="e">
        <f t="shared" si="277"/>
        <v>#VALUE!</v>
      </c>
      <c r="U757" s="12" t="s">
        <v>72</v>
      </c>
      <c r="V757" s="8" t="e">
        <f t="shared" si="278"/>
        <v>#VALUE!</v>
      </c>
      <c r="X757" s="13" t="str">
        <f t="shared" si="267"/>
        <v xml:space="preserve"> </v>
      </c>
      <c r="Y757" s="8" t="e">
        <f t="shared" si="279"/>
        <v>#VALUE!</v>
      </c>
      <c r="AA757" s="14" t="e">
        <f t="shared" ca="1" si="280"/>
        <v>#VALUE!</v>
      </c>
      <c r="AB757" s="14" t="e">
        <f t="shared" ca="1" si="281"/>
        <v>#VALUE!</v>
      </c>
      <c r="AC757" s="14" t="e">
        <f t="shared" ca="1" si="282"/>
        <v>#VALUE!</v>
      </c>
      <c r="AD757" s="8" t="e">
        <f t="shared" ca="1" si="283"/>
        <v>#VALUE!</v>
      </c>
      <c r="AE757" s="8" t="e">
        <f t="shared" ca="1" si="284"/>
        <v>#VALUE!</v>
      </c>
      <c r="AF757" s="8" t="e">
        <f t="shared" ca="1" si="285"/>
        <v>#VALUE!</v>
      </c>
    </row>
    <row r="758" spans="1:32" x14ac:dyDescent="0.3">
      <c r="A758" s="35">
        <f>IF(Замеры!B754=0, " ", Замеры!B754)</f>
        <v>751</v>
      </c>
      <c r="B758" s="49" t="str">
        <f>Замеры!G754</f>
        <v xml:space="preserve">Группа от QF </v>
      </c>
      <c r="C758" s="49" t="str">
        <f>IF(Замеры!J754=0, " ", Замеры!J754)</f>
        <v xml:space="preserve"> </v>
      </c>
      <c r="D758" s="49" t="str">
        <f>IF(O758=0, " ", CONCATENATE(Замеры!T754,Замеры!U754,Замеры!V754,Замеры!W754,Замеры!AB754))</f>
        <v xml:space="preserve"> </v>
      </c>
      <c r="E758" s="49" t="str">
        <f>IF(Замеры!L754=0, " ", Замеры!L754)</f>
        <v xml:space="preserve"> </v>
      </c>
      <c r="F758" s="49" t="e">
        <f t="shared" si="268"/>
        <v>#VALUE!</v>
      </c>
      <c r="G758" s="51" t="str">
        <f t="shared" si="269"/>
        <v>-</v>
      </c>
      <c r="H758" s="52" t="str">
        <f t="shared" si="270"/>
        <v>-</v>
      </c>
      <c r="I758" s="51" t="str">
        <f t="shared" si="271"/>
        <v>-</v>
      </c>
      <c r="J758" s="29" t="str">
        <f t="shared" si="272"/>
        <v>-</v>
      </c>
      <c r="K758" s="46" t="str">
        <f t="shared" si="273"/>
        <v>-</v>
      </c>
      <c r="L758" s="29" t="str">
        <f t="shared" si="274"/>
        <v>-</v>
      </c>
      <c r="M758" s="29" t="str">
        <f t="shared" si="275"/>
        <v xml:space="preserve"> </v>
      </c>
      <c r="N758" s="29" t="str">
        <f t="shared" ca="1" si="276"/>
        <v xml:space="preserve"> </v>
      </c>
      <c r="O758" s="8">
        <f>Замеры!R754</f>
        <v>0</v>
      </c>
      <c r="P758" s="8" t="b">
        <f t="shared" si="264"/>
        <v>1</v>
      </c>
      <c r="Q758" s="8" t="b">
        <f t="shared" si="265"/>
        <v>1</v>
      </c>
      <c r="R758" s="8" t="b">
        <f t="shared" si="266"/>
        <v>1</v>
      </c>
      <c r="S758" s="8" t="s">
        <v>72</v>
      </c>
      <c r="T758" s="8" t="e">
        <f t="shared" si="277"/>
        <v>#VALUE!</v>
      </c>
      <c r="U758" s="12" t="s">
        <v>72</v>
      </c>
      <c r="V758" s="8" t="e">
        <f t="shared" si="278"/>
        <v>#VALUE!</v>
      </c>
      <c r="X758" s="13" t="str">
        <f t="shared" si="267"/>
        <v xml:space="preserve"> </v>
      </c>
      <c r="Y758" s="8" t="e">
        <f t="shared" si="279"/>
        <v>#VALUE!</v>
      </c>
      <c r="AA758" s="14" t="e">
        <f t="shared" ca="1" si="280"/>
        <v>#VALUE!</v>
      </c>
      <c r="AB758" s="14" t="e">
        <f t="shared" ca="1" si="281"/>
        <v>#VALUE!</v>
      </c>
      <c r="AC758" s="14" t="e">
        <f t="shared" ca="1" si="282"/>
        <v>#VALUE!</v>
      </c>
      <c r="AD758" s="8" t="e">
        <f t="shared" ca="1" si="283"/>
        <v>#VALUE!</v>
      </c>
      <c r="AE758" s="8" t="e">
        <f t="shared" ca="1" si="284"/>
        <v>#VALUE!</v>
      </c>
      <c r="AF758" s="8" t="e">
        <f t="shared" ca="1" si="285"/>
        <v>#VALUE!</v>
      </c>
    </row>
    <row r="759" spans="1:32" x14ac:dyDescent="0.3">
      <c r="A759" s="35">
        <f>IF(Замеры!B755=0, " ", Замеры!B755)</f>
        <v>752</v>
      </c>
      <c r="B759" s="49" t="str">
        <f>Замеры!G755</f>
        <v xml:space="preserve">Группа от QF </v>
      </c>
      <c r="C759" s="49" t="str">
        <f>IF(Замеры!J755=0, " ", Замеры!J755)</f>
        <v xml:space="preserve"> </v>
      </c>
      <c r="D759" s="49" t="str">
        <f>IF(O759=0, " ", CONCATENATE(Замеры!T755,Замеры!U755,Замеры!V755,Замеры!W755,Замеры!AB755))</f>
        <v xml:space="preserve"> </v>
      </c>
      <c r="E759" s="49" t="str">
        <f>IF(Замеры!L755=0, " ", Замеры!L755)</f>
        <v xml:space="preserve"> </v>
      </c>
      <c r="F759" s="49" t="e">
        <f t="shared" si="268"/>
        <v>#VALUE!</v>
      </c>
      <c r="G759" s="51" t="str">
        <f t="shared" si="269"/>
        <v>-</v>
      </c>
      <c r="H759" s="52" t="str">
        <f t="shared" si="270"/>
        <v>-</v>
      </c>
      <c r="I759" s="51" t="str">
        <f t="shared" si="271"/>
        <v>-</v>
      </c>
      <c r="J759" s="29" t="str">
        <f t="shared" si="272"/>
        <v>-</v>
      </c>
      <c r="K759" s="46" t="str">
        <f t="shared" si="273"/>
        <v>-</v>
      </c>
      <c r="L759" s="29" t="str">
        <f t="shared" si="274"/>
        <v>-</v>
      </c>
      <c r="M759" s="29" t="str">
        <f t="shared" si="275"/>
        <v xml:space="preserve"> </v>
      </c>
      <c r="N759" s="29" t="str">
        <f t="shared" ca="1" si="276"/>
        <v xml:space="preserve"> </v>
      </c>
      <c r="O759" s="8">
        <f>Замеры!R755</f>
        <v>0</v>
      </c>
      <c r="P759" s="8" t="b">
        <f t="shared" si="264"/>
        <v>1</v>
      </c>
      <c r="Q759" s="8" t="b">
        <f t="shared" si="265"/>
        <v>1</v>
      </c>
      <c r="R759" s="8" t="b">
        <f t="shared" si="266"/>
        <v>1</v>
      </c>
      <c r="S759" s="8" t="s">
        <v>72</v>
      </c>
      <c r="T759" s="8" t="e">
        <f t="shared" si="277"/>
        <v>#VALUE!</v>
      </c>
      <c r="U759" s="12" t="s">
        <v>72</v>
      </c>
      <c r="V759" s="8" t="e">
        <f t="shared" si="278"/>
        <v>#VALUE!</v>
      </c>
      <c r="X759" s="13" t="str">
        <f t="shared" si="267"/>
        <v xml:space="preserve"> </v>
      </c>
      <c r="Y759" s="8" t="e">
        <f t="shared" si="279"/>
        <v>#VALUE!</v>
      </c>
      <c r="AA759" s="14" t="e">
        <f t="shared" ca="1" si="280"/>
        <v>#VALUE!</v>
      </c>
      <c r="AB759" s="14" t="e">
        <f t="shared" ca="1" si="281"/>
        <v>#VALUE!</v>
      </c>
      <c r="AC759" s="14" t="e">
        <f t="shared" ca="1" si="282"/>
        <v>#VALUE!</v>
      </c>
      <c r="AD759" s="8" t="e">
        <f t="shared" ca="1" si="283"/>
        <v>#VALUE!</v>
      </c>
      <c r="AE759" s="8" t="e">
        <f t="shared" ca="1" si="284"/>
        <v>#VALUE!</v>
      </c>
      <c r="AF759" s="8" t="e">
        <f t="shared" ca="1" si="285"/>
        <v>#VALUE!</v>
      </c>
    </row>
    <row r="760" spans="1:32" x14ac:dyDescent="0.3">
      <c r="A760" s="35">
        <f>IF(Замеры!B756=0, " ", Замеры!B756)</f>
        <v>753</v>
      </c>
      <c r="B760" s="49" t="str">
        <f>Замеры!G756</f>
        <v xml:space="preserve">Группа от QF </v>
      </c>
      <c r="C760" s="49" t="str">
        <f>IF(Замеры!J756=0, " ", Замеры!J756)</f>
        <v xml:space="preserve"> </v>
      </c>
      <c r="D760" s="49" t="str">
        <f>IF(O760=0, " ", CONCATENATE(Замеры!T756,Замеры!U756,Замеры!V756,Замеры!W756,Замеры!AB756))</f>
        <v xml:space="preserve"> </v>
      </c>
      <c r="E760" s="49" t="str">
        <f>IF(Замеры!L756=0, " ", Замеры!L756)</f>
        <v xml:space="preserve"> </v>
      </c>
      <c r="F760" s="49" t="e">
        <f t="shared" si="268"/>
        <v>#VALUE!</v>
      </c>
      <c r="G760" s="51" t="str">
        <f t="shared" si="269"/>
        <v>-</v>
      </c>
      <c r="H760" s="52" t="str">
        <f t="shared" si="270"/>
        <v>-</v>
      </c>
      <c r="I760" s="51" t="str">
        <f t="shared" si="271"/>
        <v>-</v>
      </c>
      <c r="J760" s="29" t="str">
        <f t="shared" si="272"/>
        <v>-</v>
      </c>
      <c r="K760" s="46" t="str">
        <f t="shared" si="273"/>
        <v>-</v>
      </c>
      <c r="L760" s="29" t="str">
        <f t="shared" si="274"/>
        <v>-</v>
      </c>
      <c r="M760" s="29" t="str">
        <f t="shared" si="275"/>
        <v xml:space="preserve"> </v>
      </c>
      <c r="N760" s="29" t="str">
        <f t="shared" ca="1" si="276"/>
        <v xml:space="preserve"> </v>
      </c>
      <c r="O760" s="8">
        <f>Замеры!R756</f>
        <v>0</v>
      </c>
      <c r="P760" s="8" t="b">
        <f t="shared" si="264"/>
        <v>1</v>
      </c>
      <c r="Q760" s="8" t="b">
        <f t="shared" si="265"/>
        <v>1</v>
      </c>
      <c r="R760" s="8" t="b">
        <f t="shared" si="266"/>
        <v>1</v>
      </c>
      <c r="S760" s="8" t="s">
        <v>72</v>
      </c>
      <c r="T760" s="8" t="e">
        <f t="shared" si="277"/>
        <v>#VALUE!</v>
      </c>
      <c r="U760" s="12" t="s">
        <v>72</v>
      </c>
      <c r="V760" s="8" t="e">
        <f t="shared" si="278"/>
        <v>#VALUE!</v>
      </c>
      <c r="X760" s="13" t="str">
        <f t="shared" si="267"/>
        <v xml:space="preserve"> </v>
      </c>
      <c r="Y760" s="8" t="e">
        <f t="shared" si="279"/>
        <v>#VALUE!</v>
      </c>
      <c r="AA760" s="14" t="e">
        <f t="shared" ca="1" si="280"/>
        <v>#VALUE!</v>
      </c>
      <c r="AB760" s="14" t="e">
        <f t="shared" ca="1" si="281"/>
        <v>#VALUE!</v>
      </c>
      <c r="AC760" s="14" t="e">
        <f t="shared" ca="1" si="282"/>
        <v>#VALUE!</v>
      </c>
      <c r="AD760" s="8" t="e">
        <f t="shared" ca="1" si="283"/>
        <v>#VALUE!</v>
      </c>
      <c r="AE760" s="8" t="e">
        <f t="shared" ca="1" si="284"/>
        <v>#VALUE!</v>
      </c>
      <c r="AF760" s="8" t="e">
        <f t="shared" ca="1" si="285"/>
        <v>#VALUE!</v>
      </c>
    </row>
    <row r="761" spans="1:32" x14ac:dyDescent="0.3">
      <c r="A761" s="35">
        <f>IF(Замеры!B757=0, " ", Замеры!B757)</f>
        <v>754</v>
      </c>
      <c r="B761" s="49" t="str">
        <f>Замеры!G757</f>
        <v xml:space="preserve">Группа от QF </v>
      </c>
      <c r="C761" s="49" t="str">
        <f>IF(Замеры!J757=0, " ", Замеры!J757)</f>
        <v xml:space="preserve"> </v>
      </c>
      <c r="D761" s="49" t="str">
        <f>IF(O761=0, " ", CONCATENATE(Замеры!T757,Замеры!U757,Замеры!V757,Замеры!W757,Замеры!AB757))</f>
        <v xml:space="preserve"> </v>
      </c>
      <c r="E761" s="49" t="str">
        <f>IF(Замеры!L757=0, " ", Замеры!L757)</f>
        <v xml:space="preserve"> </v>
      </c>
      <c r="F761" s="49" t="e">
        <f t="shared" si="268"/>
        <v>#VALUE!</v>
      </c>
      <c r="G761" s="51" t="str">
        <f t="shared" si="269"/>
        <v>-</v>
      </c>
      <c r="H761" s="52" t="str">
        <f t="shared" si="270"/>
        <v>-</v>
      </c>
      <c r="I761" s="51" t="str">
        <f t="shared" si="271"/>
        <v>-</v>
      </c>
      <c r="J761" s="29" t="str">
        <f t="shared" si="272"/>
        <v>-</v>
      </c>
      <c r="K761" s="46" t="str">
        <f t="shared" si="273"/>
        <v>-</v>
      </c>
      <c r="L761" s="29" t="str">
        <f t="shared" si="274"/>
        <v>-</v>
      </c>
      <c r="M761" s="29" t="str">
        <f t="shared" si="275"/>
        <v xml:space="preserve"> </v>
      </c>
      <c r="N761" s="29" t="str">
        <f t="shared" ca="1" si="276"/>
        <v xml:space="preserve"> </v>
      </c>
      <c r="O761" s="8">
        <f>Замеры!R757</f>
        <v>0</v>
      </c>
      <c r="P761" s="8" t="b">
        <f t="shared" si="264"/>
        <v>1</v>
      </c>
      <c r="Q761" s="8" t="b">
        <f t="shared" si="265"/>
        <v>1</v>
      </c>
      <c r="R761" s="8" t="b">
        <f t="shared" si="266"/>
        <v>1</v>
      </c>
      <c r="S761" s="8" t="s">
        <v>72</v>
      </c>
      <c r="T761" s="8" t="e">
        <f t="shared" si="277"/>
        <v>#VALUE!</v>
      </c>
      <c r="U761" s="12" t="s">
        <v>72</v>
      </c>
      <c r="V761" s="8" t="e">
        <f t="shared" si="278"/>
        <v>#VALUE!</v>
      </c>
      <c r="X761" s="13" t="str">
        <f t="shared" si="267"/>
        <v xml:space="preserve"> </v>
      </c>
      <c r="Y761" s="8" t="e">
        <f t="shared" si="279"/>
        <v>#VALUE!</v>
      </c>
      <c r="AA761" s="14" t="e">
        <f t="shared" ca="1" si="280"/>
        <v>#VALUE!</v>
      </c>
      <c r="AB761" s="14" t="e">
        <f t="shared" ca="1" si="281"/>
        <v>#VALUE!</v>
      </c>
      <c r="AC761" s="14" t="e">
        <f t="shared" ca="1" si="282"/>
        <v>#VALUE!</v>
      </c>
      <c r="AD761" s="8" t="e">
        <f t="shared" ca="1" si="283"/>
        <v>#VALUE!</v>
      </c>
      <c r="AE761" s="8" t="e">
        <f t="shared" ca="1" si="284"/>
        <v>#VALUE!</v>
      </c>
      <c r="AF761" s="8" t="e">
        <f t="shared" ca="1" si="285"/>
        <v>#VALUE!</v>
      </c>
    </row>
    <row r="762" spans="1:32" x14ac:dyDescent="0.3">
      <c r="A762" s="35">
        <f>IF(Замеры!B758=0, " ", Замеры!B758)</f>
        <v>755</v>
      </c>
      <c r="B762" s="49" t="str">
        <f>Замеры!G758</f>
        <v xml:space="preserve">Группа от QF </v>
      </c>
      <c r="C762" s="49" t="str">
        <f>IF(Замеры!J758=0, " ", Замеры!J758)</f>
        <v xml:space="preserve"> </v>
      </c>
      <c r="D762" s="49" t="str">
        <f>IF(O762=0, " ", CONCATENATE(Замеры!T758,Замеры!U758,Замеры!V758,Замеры!W758,Замеры!AB758))</f>
        <v xml:space="preserve"> </v>
      </c>
      <c r="E762" s="49" t="str">
        <f>IF(Замеры!L758=0, " ", Замеры!L758)</f>
        <v xml:space="preserve"> </v>
      </c>
      <c r="F762" s="49" t="e">
        <f t="shared" si="268"/>
        <v>#VALUE!</v>
      </c>
      <c r="G762" s="51" t="str">
        <f t="shared" si="269"/>
        <v>-</v>
      </c>
      <c r="H762" s="52" t="str">
        <f t="shared" si="270"/>
        <v>-</v>
      </c>
      <c r="I762" s="51" t="str">
        <f t="shared" si="271"/>
        <v>-</v>
      </c>
      <c r="J762" s="29" t="str">
        <f t="shared" si="272"/>
        <v>-</v>
      </c>
      <c r="K762" s="46" t="str">
        <f t="shared" si="273"/>
        <v>-</v>
      </c>
      <c r="L762" s="29" t="str">
        <f t="shared" si="274"/>
        <v>-</v>
      </c>
      <c r="M762" s="29" t="str">
        <f t="shared" si="275"/>
        <v xml:space="preserve"> </v>
      </c>
      <c r="N762" s="29" t="str">
        <f t="shared" ca="1" si="276"/>
        <v xml:space="preserve"> </v>
      </c>
      <c r="O762" s="8">
        <f>Замеры!R758</f>
        <v>0</v>
      </c>
      <c r="P762" s="8" t="b">
        <f t="shared" si="264"/>
        <v>1</v>
      </c>
      <c r="Q762" s="8" t="b">
        <f t="shared" si="265"/>
        <v>1</v>
      </c>
      <c r="R762" s="8" t="b">
        <f t="shared" si="266"/>
        <v>1</v>
      </c>
      <c r="S762" s="8" t="s">
        <v>72</v>
      </c>
      <c r="T762" s="8" t="e">
        <f t="shared" si="277"/>
        <v>#VALUE!</v>
      </c>
      <c r="U762" s="12" t="s">
        <v>72</v>
      </c>
      <c r="V762" s="8" t="e">
        <f t="shared" si="278"/>
        <v>#VALUE!</v>
      </c>
      <c r="X762" s="13" t="str">
        <f t="shared" si="267"/>
        <v xml:space="preserve"> </v>
      </c>
      <c r="Y762" s="8" t="e">
        <f t="shared" si="279"/>
        <v>#VALUE!</v>
      </c>
      <c r="AA762" s="14" t="e">
        <f t="shared" ca="1" si="280"/>
        <v>#VALUE!</v>
      </c>
      <c r="AB762" s="14" t="e">
        <f t="shared" ca="1" si="281"/>
        <v>#VALUE!</v>
      </c>
      <c r="AC762" s="14" t="e">
        <f t="shared" ca="1" si="282"/>
        <v>#VALUE!</v>
      </c>
      <c r="AD762" s="8" t="e">
        <f t="shared" ca="1" si="283"/>
        <v>#VALUE!</v>
      </c>
      <c r="AE762" s="8" t="e">
        <f t="shared" ca="1" si="284"/>
        <v>#VALUE!</v>
      </c>
      <c r="AF762" s="8" t="e">
        <f t="shared" ca="1" si="285"/>
        <v>#VALUE!</v>
      </c>
    </row>
    <row r="763" spans="1:32" x14ac:dyDescent="0.3">
      <c r="A763" s="35">
        <f>IF(Замеры!B759=0, " ", Замеры!B759)</f>
        <v>756</v>
      </c>
      <c r="B763" s="49" t="str">
        <f>Замеры!G759</f>
        <v xml:space="preserve">Группа от QF </v>
      </c>
      <c r="C763" s="49" t="str">
        <f>IF(Замеры!J759=0, " ", Замеры!J759)</f>
        <v xml:space="preserve"> </v>
      </c>
      <c r="D763" s="49" t="str">
        <f>IF(O763=0, " ", CONCATENATE(Замеры!T759,Замеры!U759,Замеры!V759,Замеры!W759,Замеры!AB759))</f>
        <v xml:space="preserve"> </v>
      </c>
      <c r="E763" s="49" t="str">
        <f>IF(Замеры!L759=0, " ", Замеры!L759)</f>
        <v xml:space="preserve"> </v>
      </c>
      <c r="F763" s="49" t="e">
        <f t="shared" si="268"/>
        <v>#VALUE!</v>
      </c>
      <c r="G763" s="51" t="str">
        <f t="shared" si="269"/>
        <v>-</v>
      </c>
      <c r="H763" s="52" t="str">
        <f t="shared" si="270"/>
        <v>-</v>
      </c>
      <c r="I763" s="51" t="str">
        <f t="shared" si="271"/>
        <v>-</v>
      </c>
      <c r="J763" s="29" t="str">
        <f t="shared" si="272"/>
        <v>-</v>
      </c>
      <c r="K763" s="46" t="str">
        <f t="shared" si="273"/>
        <v>-</v>
      </c>
      <c r="L763" s="29" t="str">
        <f t="shared" si="274"/>
        <v>-</v>
      </c>
      <c r="M763" s="29" t="str">
        <f t="shared" si="275"/>
        <v xml:space="preserve"> </v>
      </c>
      <c r="N763" s="29" t="str">
        <f t="shared" ca="1" si="276"/>
        <v xml:space="preserve"> </v>
      </c>
      <c r="O763" s="8">
        <f>Замеры!R759</f>
        <v>0</v>
      </c>
      <c r="P763" s="8" t="b">
        <f t="shared" si="264"/>
        <v>1</v>
      </c>
      <c r="Q763" s="8" t="b">
        <f t="shared" si="265"/>
        <v>1</v>
      </c>
      <c r="R763" s="8" t="b">
        <f t="shared" si="266"/>
        <v>1</v>
      </c>
      <c r="S763" s="8" t="s">
        <v>72</v>
      </c>
      <c r="T763" s="8" t="e">
        <f t="shared" si="277"/>
        <v>#VALUE!</v>
      </c>
      <c r="U763" s="12" t="s">
        <v>72</v>
      </c>
      <c r="V763" s="8" t="e">
        <f t="shared" si="278"/>
        <v>#VALUE!</v>
      </c>
      <c r="X763" s="13" t="str">
        <f t="shared" si="267"/>
        <v xml:space="preserve"> </v>
      </c>
      <c r="Y763" s="8" t="e">
        <f t="shared" si="279"/>
        <v>#VALUE!</v>
      </c>
      <c r="AA763" s="14" t="e">
        <f t="shared" ca="1" si="280"/>
        <v>#VALUE!</v>
      </c>
      <c r="AB763" s="14" t="e">
        <f t="shared" ca="1" si="281"/>
        <v>#VALUE!</v>
      </c>
      <c r="AC763" s="14" t="e">
        <f t="shared" ca="1" si="282"/>
        <v>#VALUE!</v>
      </c>
      <c r="AD763" s="8" t="e">
        <f t="shared" ca="1" si="283"/>
        <v>#VALUE!</v>
      </c>
      <c r="AE763" s="8" t="e">
        <f t="shared" ca="1" si="284"/>
        <v>#VALUE!</v>
      </c>
      <c r="AF763" s="8" t="e">
        <f t="shared" ca="1" si="285"/>
        <v>#VALUE!</v>
      </c>
    </row>
    <row r="764" spans="1:32" x14ac:dyDescent="0.3">
      <c r="A764" s="35">
        <f>IF(Замеры!B760=0, " ", Замеры!B760)</f>
        <v>757</v>
      </c>
      <c r="B764" s="49" t="str">
        <f>Замеры!G760</f>
        <v xml:space="preserve">Группа от QF </v>
      </c>
      <c r="C764" s="49" t="str">
        <f>IF(Замеры!J760=0, " ", Замеры!J760)</f>
        <v xml:space="preserve"> </v>
      </c>
      <c r="D764" s="49" t="str">
        <f>IF(O764=0, " ", CONCATENATE(Замеры!T760,Замеры!U760,Замеры!V760,Замеры!W760,Замеры!AB760))</f>
        <v xml:space="preserve"> </v>
      </c>
      <c r="E764" s="49" t="str">
        <f>IF(Замеры!L760=0, " ", Замеры!L760)</f>
        <v xml:space="preserve"> </v>
      </c>
      <c r="F764" s="49" t="e">
        <f t="shared" si="268"/>
        <v>#VALUE!</v>
      </c>
      <c r="G764" s="51" t="str">
        <f t="shared" si="269"/>
        <v>-</v>
      </c>
      <c r="H764" s="52" t="str">
        <f t="shared" si="270"/>
        <v>-</v>
      </c>
      <c r="I764" s="51" t="str">
        <f t="shared" si="271"/>
        <v>-</v>
      </c>
      <c r="J764" s="29" t="str">
        <f t="shared" si="272"/>
        <v>-</v>
      </c>
      <c r="K764" s="46" t="str">
        <f t="shared" si="273"/>
        <v>-</v>
      </c>
      <c r="L764" s="29" t="str">
        <f t="shared" si="274"/>
        <v>-</v>
      </c>
      <c r="M764" s="29" t="str">
        <f t="shared" si="275"/>
        <v xml:space="preserve"> </v>
      </c>
      <c r="N764" s="29" t="str">
        <f t="shared" ca="1" si="276"/>
        <v xml:space="preserve"> </v>
      </c>
      <c r="O764" s="8">
        <f>Замеры!R760</f>
        <v>0</v>
      </c>
      <c r="P764" s="8" t="b">
        <f t="shared" si="264"/>
        <v>1</v>
      </c>
      <c r="Q764" s="8" t="b">
        <f t="shared" si="265"/>
        <v>1</v>
      </c>
      <c r="R764" s="8" t="b">
        <f t="shared" si="266"/>
        <v>1</v>
      </c>
      <c r="S764" s="8" t="s">
        <v>72</v>
      </c>
      <c r="T764" s="8" t="e">
        <f t="shared" si="277"/>
        <v>#VALUE!</v>
      </c>
      <c r="U764" s="12" t="s">
        <v>72</v>
      </c>
      <c r="V764" s="8" t="e">
        <f t="shared" si="278"/>
        <v>#VALUE!</v>
      </c>
      <c r="X764" s="13" t="str">
        <f t="shared" si="267"/>
        <v xml:space="preserve"> </v>
      </c>
      <c r="Y764" s="8" t="e">
        <f t="shared" si="279"/>
        <v>#VALUE!</v>
      </c>
      <c r="AA764" s="14" t="e">
        <f t="shared" ca="1" si="280"/>
        <v>#VALUE!</v>
      </c>
      <c r="AB764" s="14" t="e">
        <f t="shared" ca="1" si="281"/>
        <v>#VALUE!</v>
      </c>
      <c r="AC764" s="14" t="e">
        <f t="shared" ca="1" si="282"/>
        <v>#VALUE!</v>
      </c>
      <c r="AD764" s="8" t="e">
        <f t="shared" ca="1" si="283"/>
        <v>#VALUE!</v>
      </c>
      <c r="AE764" s="8" t="e">
        <f t="shared" ca="1" si="284"/>
        <v>#VALUE!</v>
      </c>
      <c r="AF764" s="8" t="e">
        <f t="shared" ca="1" si="285"/>
        <v>#VALUE!</v>
      </c>
    </row>
    <row r="765" spans="1:32" x14ac:dyDescent="0.3">
      <c r="A765" s="35">
        <f>IF(Замеры!B761=0, " ", Замеры!B761)</f>
        <v>758</v>
      </c>
      <c r="B765" s="49" t="str">
        <f>Замеры!G761</f>
        <v xml:space="preserve">Группа от QF </v>
      </c>
      <c r="C765" s="49" t="str">
        <f>IF(Замеры!J761=0, " ", Замеры!J761)</f>
        <v xml:space="preserve"> </v>
      </c>
      <c r="D765" s="49" t="str">
        <f>IF(O765=0, " ", CONCATENATE(Замеры!T761,Замеры!U761,Замеры!V761,Замеры!W761,Замеры!AB761))</f>
        <v xml:space="preserve"> </v>
      </c>
      <c r="E765" s="49" t="str">
        <f>IF(Замеры!L761=0, " ", Замеры!L761)</f>
        <v xml:space="preserve"> </v>
      </c>
      <c r="F765" s="49" t="e">
        <f t="shared" si="268"/>
        <v>#VALUE!</v>
      </c>
      <c r="G765" s="51" t="str">
        <f t="shared" si="269"/>
        <v>-</v>
      </c>
      <c r="H765" s="52" t="str">
        <f t="shared" si="270"/>
        <v>-</v>
      </c>
      <c r="I765" s="51" t="str">
        <f t="shared" si="271"/>
        <v>-</v>
      </c>
      <c r="J765" s="29" t="str">
        <f t="shared" si="272"/>
        <v>-</v>
      </c>
      <c r="K765" s="46" t="str">
        <f t="shared" si="273"/>
        <v>-</v>
      </c>
      <c r="L765" s="29" t="str">
        <f t="shared" si="274"/>
        <v>-</v>
      </c>
      <c r="M765" s="29" t="str">
        <f t="shared" si="275"/>
        <v xml:space="preserve"> </v>
      </c>
      <c r="N765" s="29" t="str">
        <f t="shared" ca="1" si="276"/>
        <v xml:space="preserve"> </v>
      </c>
      <c r="O765" s="8">
        <f>Замеры!R761</f>
        <v>0</v>
      </c>
      <c r="P765" s="8" t="b">
        <f t="shared" si="264"/>
        <v>1</v>
      </c>
      <c r="Q765" s="8" t="b">
        <f t="shared" si="265"/>
        <v>1</v>
      </c>
      <c r="R765" s="8" t="b">
        <f t="shared" si="266"/>
        <v>1</v>
      </c>
      <c r="S765" s="8" t="s">
        <v>72</v>
      </c>
      <c r="T765" s="8" t="e">
        <f t="shared" si="277"/>
        <v>#VALUE!</v>
      </c>
      <c r="U765" s="12" t="s">
        <v>72</v>
      </c>
      <c r="V765" s="8" t="e">
        <f t="shared" si="278"/>
        <v>#VALUE!</v>
      </c>
      <c r="X765" s="13" t="str">
        <f t="shared" si="267"/>
        <v xml:space="preserve"> </v>
      </c>
      <c r="Y765" s="8" t="e">
        <f t="shared" si="279"/>
        <v>#VALUE!</v>
      </c>
      <c r="AA765" s="14" t="e">
        <f t="shared" ca="1" si="280"/>
        <v>#VALUE!</v>
      </c>
      <c r="AB765" s="14" t="e">
        <f t="shared" ca="1" si="281"/>
        <v>#VALUE!</v>
      </c>
      <c r="AC765" s="14" t="e">
        <f t="shared" ca="1" si="282"/>
        <v>#VALUE!</v>
      </c>
      <c r="AD765" s="8" t="e">
        <f t="shared" ca="1" si="283"/>
        <v>#VALUE!</v>
      </c>
      <c r="AE765" s="8" t="e">
        <f t="shared" ca="1" si="284"/>
        <v>#VALUE!</v>
      </c>
      <c r="AF765" s="8" t="e">
        <f t="shared" ca="1" si="285"/>
        <v>#VALUE!</v>
      </c>
    </row>
    <row r="766" spans="1:32" x14ac:dyDescent="0.3">
      <c r="A766" s="35">
        <f>IF(Замеры!B762=0, " ", Замеры!B762)</f>
        <v>759</v>
      </c>
      <c r="B766" s="49" t="str">
        <f>Замеры!G762</f>
        <v xml:space="preserve">Группа от QF </v>
      </c>
      <c r="C766" s="49" t="str">
        <f>IF(Замеры!J762=0, " ", Замеры!J762)</f>
        <v xml:space="preserve"> </v>
      </c>
      <c r="D766" s="49" t="str">
        <f>IF(O766=0, " ", CONCATENATE(Замеры!T762,Замеры!U762,Замеры!V762,Замеры!W762,Замеры!AB762))</f>
        <v xml:space="preserve"> </v>
      </c>
      <c r="E766" s="49" t="str">
        <f>IF(Замеры!L762=0, " ", Замеры!L762)</f>
        <v xml:space="preserve"> </v>
      </c>
      <c r="F766" s="49" t="e">
        <f t="shared" si="268"/>
        <v>#VALUE!</v>
      </c>
      <c r="G766" s="51" t="str">
        <f t="shared" si="269"/>
        <v>-</v>
      </c>
      <c r="H766" s="52" t="str">
        <f t="shared" si="270"/>
        <v>-</v>
      </c>
      <c r="I766" s="51" t="str">
        <f t="shared" si="271"/>
        <v>-</v>
      </c>
      <c r="J766" s="29" t="str">
        <f t="shared" si="272"/>
        <v>-</v>
      </c>
      <c r="K766" s="46" t="str">
        <f t="shared" si="273"/>
        <v>-</v>
      </c>
      <c r="L766" s="29" t="str">
        <f t="shared" si="274"/>
        <v>-</v>
      </c>
      <c r="M766" s="29" t="str">
        <f t="shared" si="275"/>
        <v xml:space="preserve"> </v>
      </c>
      <c r="N766" s="29" t="str">
        <f t="shared" ca="1" si="276"/>
        <v xml:space="preserve"> </v>
      </c>
      <c r="O766" s="8">
        <f>Замеры!R762</f>
        <v>0</v>
      </c>
      <c r="P766" s="8" t="b">
        <f t="shared" si="264"/>
        <v>1</v>
      </c>
      <c r="Q766" s="8" t="b">
        <f t="shared" si="265"/>
        <v>1</v>
      </c>
      <c r="R766" s="8" t="b">
        <f t="shared" si="266"/>
        <v>1</v>
      </c>
      <c r="S766" s="8" t="s">
        <v>72</v>
      </c>
      <c r="T766" s="8" t="e">
        <f t="shared" si="277"/>
        <v>#VALUE!</v>
      </c>
      <c r="U766" s="12" t="s">
        <v>72</v>
      </c>
      <c r="V766" s="8" t="e">
        <f t="shared" si="278"/>
        <v>#VALUE!</v>
      </c>
      <c r="X766" s="13" t="str">
        <f t="shared" si="267"/>
        <v xml:space="preserve"> </v>
      </c>
      <c r="Y766" s="8" t="e">
        <f t="shared" si="279"/>
        <v>#VALUE!</v>
      </c>
      <c r="AA766" s="14" t="e">
        <f t="shared" ca="1" si="280"/>
        <v>#VALUE!</v>
      </c>
      <c r="AB766" s="14" t="e">
        <f t="shared" ca="1" si="281"/>
        <v>#VALUE!</v>
      </c>
      <c r="AC766" s="14" t="e">
        <f t="shared" ca="1" si="282"/>
        <v>#VALUE!</v>
      </c>
      <c r="AD766" s="8" t="e">
        <f t="shared" ca="1" si="283"/>
        <v>#VALUE!</v>
      </c>
      <c r="AE766" s="8" t="e">
        <f t="shared" ca="1" si="284"/>
        <v>#VALUE!</v>
      </c>
      <c r="AF766" s="8" t="e">
        <f t="shared" ca="1" si="285"/>
        <v>#VALUE!</v>
      </c>
    </row>
    <row r="767" spans="1:32" x14ac:dyDescent="0.3">
      <c r="A767" s="35">
        <f>IF(Замеры!B763=0, " ", Замеры!B763)</f>
        <v>760</v>
      </c>
      <c r="B767" s="49" t="str">
        <f>Замеры!G763</f>
        <v xml:space="preserve">Группа от QF </v>
      </c>
      <c r="C767" s="49" t="str">
        <f>IF(Замеры!J763=0, " ", Замеры!J763)</f>
        <v xml:space="preserve"> </v>
      </c>
      <c r="D767" s="49" t="str">
        <f>IF(O767=0, " ", CONCATENATE(Замеры!T763,Замеры!U763,Замеры!V763,Замеры!W763,Замеры!AB763))</f>
        <v xml:space="preserve"> </v>
      </c>
      <c r="E767" s="49" t="str">
        <f>IF(Замеры!L763=0, " ", Замеры!L763)</f>
        <v xml:space="preserve"> </v>
      </c>
      <c r="F767" s="49" t="e">
        <f t="shared" si="268"/>
        <v>#VALUE!</v>
      </c>
      <c r="G767" s="51" t="str">
        <f t="shared" si="269"/>
        <v>-</v>
      </c>
      <c r="H767" s="52" t="str">
        <f t="shared" si="270"/>
        <v>-</v>
      </c>
      <c r="I767" s="51" t="str">
        <f t="shared" si="271"/>
        <v>-</v>
      </c>
      <c r="J767" s="29" t="str">
        <f t="shared" si="272"/>
        <v>-</v>
      </c>
      <c r="K767" s="46" t="str">
        <f t="shared" si="273"/>
        <v>-</v>
      </c>
      <c r="L767" s="29" t="str">
        <f t="shared" si="274"/>
        <v>-</v>
      </c>
      <c r="M767" s="29" t="str">
        <f t="shared" si="275"/>
        <v xml:space="preserve"> </v>
      </c>
      <c r="N767" s="29" t="str">
        <f t="shared" ca="1" si="276"/>
        <v xml:space="preserve"> </v>
      </c>
      <c r="O767" s="8">
        <f>Замеры!R763</f>
        <v>0</v>
      </c>
      <c r="P767" s="8" t="b">
        <f t="shared" si="264"/>
        <v>1</v>
      </c>
      <c r="Q767" s="8" t="b">
        <f t="shared" si="265"/>
        <v>1</v>
      </c>
      <c r="R767" s="8" t="b">
        <f t="shared" si="266"/>
        <v>1</v>
      </c>
      <c r="S767" s="8" t="s">
        <v>72</v>
      </c>
      <c r="T767" s="8" t="e">
        <f t="shared" si="277"/>
        <v>#VALUE!</v>
      </c>
      <c r="U767" s="12" t="s">
        <v>72</v>
      </c>
      <c r="V767" s="8" t="e">
        <f t="shared" si="278"/>
        <v>#VALUE!</v>
      </c>
      <c r="X767" s="13" t="str">
        <f t="shared" si="267"/>
        <v xml:space="preserve"> </v>
      </c>
      <c r="Y767" s="8" t="e">
        <f t="shared" si="279"/>
        <v>#VALUE!</v>
      </c>
      <c r="AA767" s="14" t="e">
        <f t="shared" ca="1" si="280"/>
        <v>#VALUE!</v>
      </c>
      <c r="AB767" s="14" t="e">
        <f t="shared" ca="1" si="281"/>
        <v>#VALUE!</v>
      </c>
      <c r="AC767" s="14" t="e">
        <f t="shared" ca="1" si="282"/>
        <v>#VALUE!</v>
      </c>
      <c r="AD767" s="8" t="e">
        <f t="shared" ca="1" si="283"/>
        <v>#VALUE!</v>
      </c>
      <c r="AE767" s="8" t="e">
        <f t="shared" ca="1" si="284"/>
        <v>#VALUE!</v>
      </c>
      <c r="AF767" s="8" t="e">
        <f t="shared" ca="1" si="285"/>
        <v>#VALUE!</v>
      </c>
    </row>
    <row r="768" spans="1:32" x14ac:dyDescent="0.3">
      <c r="A768" s="35">
        <f>IF(Замеры!B764=0, " ", Замеры!B764)</f>
        <v>761</v>
      </c>
      <c r="B768" s="49" t="str">
        <f>Замеры!G764</f>
        <v xml:space="preserve">Группа от QF </v>
      </c>
      <c r="C768" s="49" t="str">
        <f>IF(Замеры!J764=0, " ", Замеры!J764)</f>
        <v xml:space="preserve"> </v>
      </c>
      <c r="D768" s="49" t="str">
        <f>IF(O768=0, " ", CONCATENATE(Замеры!T764,Замеры!U764,Замеры!V764,Замеры!W764,Замеры!AB764))</f>
        <v xml:space="preserve"> </v>
      </c>
      <c r="E768" s="49" t="str">
        <f>IF(Замеры!L764=0, " ", Замеры!L764)</f>
        <v xml:space="preserve"> </v>
      </c>
      <c r="F768" s="49" t="e">
        <f t="shared" si="268"/>
        <v>#VALUE!</v>
      </c>
      <c r="G768" s="51" t="str">
        <f t="shared" si="269"/>
        <v>-</v>
      </c>
      <c r="H768" s="52" t="str">
        <f t="shared" si="270"/>
        <v>-</v>
      </c>
      <c r="I768" s="51" t="str">
        <f t="shared" si="271"/>
        <v>-</v>
      </c>
      <c r="J768" s="29" t="str">
        <f t="shared" si="272"/>
        <v>-</v>
      </c>
      <c r="K768" s="46" t="str">
        <f t="shared" si="273"/>
        <v>-</v>
      </c>
      <c r="L768" s="29" t="str">
        <f t="shared" si="274"/>
        <v>-</v>
      </c>
      <c r="M768" s="29" t="str">
        <f t="shared" si="275"/>
        <v xml:space="preserve"> </v>
      </c>
      <c r="N768" s="29" t="str">
        <f t="shared" ca="1" si="276"/>
        <v xml:space="preserve"> </v>
      </c>
      <c r="O768" s="8">
        <f>Замеры!R764</f>
        <v>0</v>
      </c>
      <c r="P768" s="8" t="b">
        <f t="shared" si="264"/>
        <v>1</v>
      </c>
      <c r="Q768" s="8" t="b">
        <f t="shared" si="265"/>
        <v>1</v>
      </c>
      <c r="R768" s="8" t="b">
        <f t="shared" si="266"/>
        <v>1</v>
      </c>
      <c r="S768" s="8" t="s">
        <v>72</v>
      </c>
      <c r="T768" s="8" t="e">
        <f t="shared" si="277"/>
        <v>#VALUE!</v>
      </c>
      <c r="U768" s="12" t="s">
        <v>72</v>
      </c>
      <c r="V768" s="8" t="e">
        <f t="shared" si="278"/>
        <v>#VALUE!</v>
      </c>
      <c r="X768" s="13" t="str">
        <f t="shared" si="267"/>
        <v xml:space="preserve"> </v>
      </c>
      <c r="Y768" s="8" t="e">
        <f t="shared" si="279"/>
        <v>#VALUE!</v>
      </c>
      <c r="AA768" s="14" t="e">
        <f t="shared" ca="1" si="280"/>
        <v>#VALUE!</v>
      </c>
      <c r="AB768" s="14" t="e">
        <f t="shared" ca="1" si="281"/>
        <v>#VALUE!</v>
      </c>
      <c r="AC768" s="14" t="e">
        <f t="shared" ca="1" si="282"/>
        <v>#VALUE!</v>
      </c>
      <c r="AD768" s="8" t="e">
        <f t="shared" ca="1" si="283"/>
        <v>#VALUE!</v>
      </c>
      <c r="AE768" s="8" t="e">
        <f t="shared" ca="1" si="284"/>
        <v>#VALUE!</v>
      </c>
      <c r="AF768" s="8" t="e">
        <f t="shared" ca="1" si="285"/>
        <v>#VALUE!</v>
      </c>
    </row>
    <row r="769" spans="1:32" x14ac:dyDescent="0.3">
      <c r="A769" s="35">
        <f>IF(Замеры!B765=0, " ", Замеры!B765)</f>
        <v>762</v>
      </c>
      <c r="B769" s="49" t="str">
        <f>Замеры!G765</f>
        <v xml:space="preserve">Группа от QF </v>
      </c>
      <c r="C769" s="49" t="str">
        <f>IF(Замеры!J765=0, " ", Замеры!J765)</f>
        <v xml:space="preserve"> </v>
      </c>
      <c r="D769" s="49" t="str">
        <f>IF(O769=0, " ", CONCATENATE(Замеры!T765,Замеры!U765,Замеры!V765,Замеры!W765,Замеры!AB765))</f>
        <v xml:space="preserve"> </v>
      </c>
      <c r="E769" s="49" t="str">
        <f>IF(Замеры!L765=0, " ", Замеры!L765)</f>
        <v xml:space="preserve"> </v>
      </c>
      <c r="F769" s="49" t="e">
        <f t="shared" si="268"/>
        <v>#VALUE!</v>
      </c>
      <c r="G769" s="51" t="str">
        <f t="shared" si="269"/>
        <v>-</v>
      </c>
      <c r="H769" s="52" t="str">
        <f t="shared" si="270"/>
        <v>-</v>
      </c>
      <c r="I769" s="51" t="str">
        <f t="shared" si="271"/>
        <v>-</v>
      </c>
      <c r="J769" s="29" t="str">
        <f t="shared" si="272"/>
        <v>-</v>
      </c>
      <c r="K769" s="46" t="str">
        <f t="shared" si="273"/>
        <v>-</v>
      </c>
      <c r="L769" s="29" t="str">
        <f t="shared" si="274"/>
        <v>-</v>
      </c>
      <c r="M769" s="29" t="str">
        <f t="shared" si="275"/>
        <v xml:space="preserve"> </v>
      </c>
      <c r="N769" s="29" t="str">
        <f t="shared" ca="1" si="276"/>
        <v xml:space="preserve"> </v>
      </c>
      <c r="O769" s="8">
        <f>Замеры!R765</f>
        <v>0</v>
      </c>
      <c r="P769" s="8" t="b">
        <f t="shared" si="264"/>
        <v>1</v>
      </c>
      <c r="Q769" s="8" t="b">
        <f t="shared" si="265"/>
        <v>1</v>
      </c>
      <c r="R769" s="8" t="b">
        <f t="shared" si="266"/>
        <v>1</v>
      </c>
      <c r="S769" s="8" t="s">
        <v>72</v>
      </c>
      <c r="T769" s="8" t="e">
        <f t="shared" si="277"/>
        <v>#VALUE!</v>
      </c>
      <c r="U769" s="12" t="s">
        <v>72</v>
      </c>
      <c r="V769" s="8" t="e">
        <f t="shared" si="278"/>
        <v>#VALUE!</v>
      </c>
      <c r="X769" s="13" t="str">
        <f t="shared" si="267"/>
        <v xml:space="preserve"> </v>
      </c>
      <c r="Y769" s="8" t="e">
        <f t="shared" si="279"/>
        <v>#VALUE!</v>
      </c>
      <c r="AA769" s="14" t="e">
        <f t="shared" ca="1" si="280"/>
        <v>#VALUE!</v>
      </c>
      <c r="AB769" s="14" t="e">
        <f t="shared" ca="1" si="281"/>
        <v>#VALUE!</v>
      </c>
      <c r="AC769" s="14" t="e">
        <f t="shared" ca="1" si="282"/>
        <v>#VALUE!</v>
      </c>
      <c r="AD769" s="8" t="e">
        <f t="shared" ca="1" si="283"/>
        <v>#VALUE!</v>
      </c>
      <c r="AE769" s="8" t="e">
        <f t="shared" ca="1" si="284"/>
        <v>#VALUE!</v>
      </c>
      <c r="AF769" s="8" t="e">
        <f t="shared" ca="1" si="285"/>
        <v>#VALUE!</v>
      </c>
    </row>
    <row r="770" spans="1:32" x14ac:dyDescent="0.3">
      <c r="A770" s="35">
        <f>IF(Замеры!B766=0, " ", Замеры!B766)</f>
        <v>763</v>
      </c>
      <c r="B770" s="49" t="str">
        <f>Замеры!G766</f>
        <v xml:space="preserve">Группа от QF </v>
      </c>
      <c r="C770" s="49" t="str">
        <f>IF(Замеры!J766=0, " ", Замеры!J766)</f>
        <v xml:space="preserve"> </v>
      </c>
      <c r="D770" s="49" t="str">
        <f>IF(O770=0, " ", CONCATENATE(Замеры!T766,Замеры!U766,Замеры!V766,Замеры!W766,Замеры!AB766))</f>
        <v xml:space="preserve"> </v>
      </c>
      <c r="E770" s="49" t="str">
        <f>IF(Замеры!L766=0, " ", Замеры!L766)</f>
        <v xml:space="preserve"> </v>
      </c>
      <c r="F770" s="49" t="e">
        <f t="shared" si="268"/>
        <v>#VALUE!</v>
      </c>
      <c r="G770" s="51" t="str">
        <f t="shared" si="269"/>
        <v>-</v>
      </c>
      <c r="H770" s="52" t="str">
        <f t="shared" si="270"/>
        <v>-</v>
      </c>
      <c r="I770" s="51" t="str">
        <f t="shared" si="271"/>
        <v>-</v>
      </c>
      <c r="J770" s="29" t="str">
        <f t="shared" si="272"/>
        <v>-</v>
      </c>
      <c r="K770" s="46" t="str">
        <f t="shared" si="273"/>
        <v>-</v>
      </c>
      <c r="L770" s="29" t="str">
        <f t="shared" si="274"/>
        <v>-</v>
      </c>
      <c r="M770" s="29" t="str">
        <f t="shared" si="275"/>
        <v xml:space="preserve"> </v>
      </c>
      <c r="N770" s="29" t="str">
        <f t="shared" ca="1" si="276"/>
        <v xml:space="preserve"> </v>
      </c>
      <c r="O770" s="8">
        <f>Замеры!R766</f>
        <v>0</v>
      </c>
      <c r="P770" s="8" t="b">
        <f t="shared" si="264"/>
        <v>1</v>
      </c>
      <c r="Q770" s="8" t="b">
        <f t="shared" si="265"/>
        <v>1</v>
      </c>
      <c r="R770" s="8" t="b">
        <f t="shared" si="266"/>
        <v>1</v>
      </c>
      <c r="S770" s="8" t="s">
        <v>72</v>
      </c>
      <c r="T770" s="8" t="e">
        <f t="shared" si="277"/>
        <v>#VALUE!</v>
      </c>
      <c r="U770" s="12" t="s">
        <v>72</v>
      </c>
      <c r="V770" s="8" t="e">
        <f t="shared" si="278"/>
        <v>#VALUE!</v>
      </c>
      <c r="X770" s="13" t="str">
        <f t="shared" si="267"/>
        <v xml:space="preserve"> </v>
      </c>
      <c r="Y770" s="8" t="e">
        <f t="shared" si="279"/>
        <v>#VALUE!</v>
      </c>
      <c r="AA770" s="14" t="e">
        <f t="shared" ca="1" si="280"/>
        <v>#VALUE!</v>
      </c>
      <c r="AB770" s="14" t="e">
        <f t="shared" ca="1" si="281"/>
        <v>#VALUE!</v>
      </c>
      <c r="AC770" s="14" t="e">
        <f t="shared" ca="1" si="282"/>
        <v>#VALUE!</v>
      </c>
      <c r="AD770" s="8" t="e">
        <f t="shared" ca="1" si="283"/>
        <v>#VALUE!</v>
      </c>
      <c r="AE770" s="8" t="e">
        <f t="shared" ca="1" si="284"/>
        <v>#VALUE!</v>
      </c>
      <c r="AF770" s="8" t="e">
        <f t="shared" ca="1" si="285"/>
        <v>#VALUE!</v>
      </c>
    </row>
    <row r="771" spans="1:32" x14ac:dyDescent="0.3">
      <c r="A771" s="35">
        <f>IF(Замеры!B767=0, " ", Замеры!B767)</f>
        <v>764</v>
      </c>
      <c r="B771" s="49" t="str">
        <f>Замеры!G767</f>
        <v xml:space="preserve">Группа от QF </v>
      </c>
      <c r="C771" s="49" t="str">
        <f>IF(Замеры!J767=0, " ", Замеры!J767)</f>
        <v xml:space="preserve"> </v>
      </c>
      <c r="D771" s="49" t="str">
        <f>IF(O771=0, " ", CONCATENATE(Замеры!T767,Замеры!U767,Замеры!V767,Замеры!W767,Замеры!AB767))</f>
        <v xml:space="preserve"> </v>
      </c>
      <c r="E771" s="49" t="str">
        <f>IF(Замеры!L767=0, " ", Замеры!L767)</f>
        <v xml:space="preserve"> </v>
      </c>
      <c r="F771" s="49" t="e">
        <f t="shared" si="268"/>
        <v>#VALUE!</v>
      </c>
      <c r="G771" s="51" t="str">
        <f t="shared" si="269"/>
        <v>-</v>
      </c>
      <c r="H771" s="52" t="str">
        <f t="shared" si="270"/>
        <v>-</v>
      </c>
      <c r="I771" s="51" t="str">
        <f t="shared" si="271"/>
        <v>-</v>
      </c>
      <c r="J771" s="29" t="str">
        <f t="shared" si="272"/>
        <v>-</v>
      </c>
      <c r="K771" s="46" t="str">
        <f t="shared" si="273"/>
        <v>-</v>
      </c>
      <c r="L771" s="29" t="str">
        <f t="shared" si="274"/>
        <v>-</v>
      </c>
      <c r="M771" s="29" t="str">
        <f t="shared" si="275"/>
        <v xml:space="preserve"> </v>
      </c>
      <c r="N771" s="29" t="str">
        <f t="shared" ca="1" si="276"/>
        <v xml:space="preserve"> </v>
      </c>
      <c r="O771" s="8">
        <f>Замеры!R767</f>
        <v>0</v>
      </c>
      <c r="P771" s="8" t="b">
        <f t="shared" si="264"/>
        <v>1</v>
      </c>
      <c r="Q771" s="8" t="b">
        <f t="shared" si="265"/>
        <v>1</v>
      </c>
      <c r="R771" s="8" t="b">
        <f t="shared" si="266"/>
        <v>1</v>
      </c>
      <c r="S771" s="8" t="s">
        <v>72</v>
      </c>
      <c r="T771" s="8" t="e">
        <f t="shared" si="277"/>
        <v>#VALUE!</v>
      </c>
      <c r="U771" s="12" t="s">
        <v>72</v>
      </c>
      <c r="V771" s="8" t="e">
        <f t="shared" si="278"/>
        <v>#VALUE!</v>
      </c>
      <c r="X771" s="13" t="str">
        <f t="shared" si="267"/>
        <v xml:space="preserve"> </v>
      </c>
      <c r="Y771" s="8" t="e">
        <f t="shared" si="279"/>
        <v>#VALUE!</v>
      </c>
      <c r="AA771" s="14" t="e">
        <f t="shared" ca="1" si="280"/>
        <v>#VALUE!</v>
      </c>
      <c r="AB771" s="14" t="e">
        <f t="shared" ca="1" si="281"/>
        <v>#VALUE!</v>
      </c>
      <c r="AC771" s="14" t="e">
        <f t="shared" ca="1" si="282"/>
        <v>#VALUE!</v>
      </c>
      <c r="AD771" s="8" t="e">
        <f t="shared" ca="1" si="283"/>
        <v>#VALUE!</v>
      </c>
      <c r="AE771" s="8" t="e">
        <f t="shared" ca="1" si="284"/>
        <v>#VALUE!</v>
      </c>
      <c r="AF771" s="8" t="e">
        <f t="shared" ca="1" si="285"/>
        <v>#VALUE!</v>
      </c>
    </row>
    <row r="772" spans="1:32" x14ac:dyDescent="0.3">
      <c r="A772" s="35">
        <f>IF(Замеры!B768=0, " ", Замеры!B768)</f>
        <v>765</v>
      </c>
      <c r="B772" s="49" t="str">
        <f>Замеры!G768</f>
        <v xml:space="preserve">Группа от QF </v>
      </c>
      <c r="C772" s="49" t="str">
        <f>IF(Замеры!J768=0, " ", Замеры!J768)</f>
        <v xml:space="preserve"> </v>
      </c>
      <c r="D772" s="49" t="str">
        <f>IF(O772=0, " ", CONCATENATE(Замеры!T768,Замеры!U768,Замеры!V768,Замеры!W768,Замеры!AB768))</f>
        <v xml:space="preserve"> </v>
      </c>
      <c r="E772" s="49" t="str">
        <f>IF(Замеры!L768=0, " ", Замеры!L768)</f>
        <v xml:space="preserve"> </v>
      </c>
      <c r="F772" s="49" t="e">
        <f t="shared" si="268"/>
        <v>#VALUE!</v>
      </c>
      <c r="G772" s="51" t="str">
        <f t="shared" si="269"/>
        <v>-</v>
      </c>
      <c r="H772" s="52" t="str">
        <f t="shared" si="270"/>
        <v>-</v>
      </c>
      <c r="I772" s="51" t="str">
        <f t="shared" si="271"/>
        <v>-</v>
      </c>
      <c r="J772" s="29" t="str">
        <f t="shared" si="272"/>
        <v>-</v>
      </c>
      <c r="K772" s="46" t="str">
        <f t="shared" si="273"/>
        <v>-</v>
      </c>
      <c r="L772" s="29" t="str">
        <f t="shared" si="274"/>
        <v>-</v>
      </c>
      <c r="M772" s="29" t="str">
        <f t="shared" si="275"/>
        <v xml:space="preserve"> </v>
      </c>
      <c r="N772" s="29" t="str">
        <f t="shared" ca="1" si="276"/>
        <v xml:space="preserve"> </v>
      </c>
      <c r="O772" s="8">
        <f>Замеры!R768</f>
        <v>0</v>
      </c>
      <c r="P772" s="8" t="b">
        <f t="shared" si="264"/>
        <v>1</v>
      </c>
      <c r="Q772" s="8" t="b">
        <f t="shared" si="265"/>
        <v>1</v>
      </c>
      <c r="R772" s="8" t="b">
        <f t="shared" si="266"/>
        <v>1</v>
      </c>
      <c r="S772" s="8" t="s">
        <v>72</v>
      </c>
      <c r="T772" s="8" t="e">
        <f t="shared" si="277"/>
        <v>#VALUE!</v>
      </c>
      <c r="U772" s="12" t="s">
        <v>72</v>
      </c>
      <c r="V772" s="8" t="e">
        <f t="shared" si="278"/>
        <v>#VALUE!</v>
      </c>
      <c r="X772" s="13" t="str">
        <f t="shared" si="267"/>
        <v xml:space="preserve"> </v>
      </c>
      <c r="Y772" s="8" t="e">
        <f t="shared" si="279"/>
        <v>#VALUE!</v>
      </c>
      <c r="AA772" s="14" t="e">
        <f t="shared" ca="1" si="280"/>
        <v>#VALUE!</v>
      </c>
      <c r="AB772" s="14" t="e">
        <f t="shared" ca="1" si="281"/>
        <v>#VALUE!</v>
      </c>
      <c r="AC772" s="14" t="e">
        <f t="shared" ca="1" si="282"/>
        <v>#VALUE!</v>
      </c>
      <c r="AD772" s="8" t="e">
        <f t="shared" ca="1" si="283"/>
        <v>#VALUE!</v>
      </c>
      <c r="AE772" s="8" t="e">
        <f t="shared" ca="1" si="284"/>
        <v>#VALUE!</v>
      </c>
      <c r="AF772" s="8" t="e">
        <f t="shared" ca="1" si="285"/>
        <v>#VALUE!</v>
      </c>
    </row>
    <row r="773" spans="1:32" x14ac:dyDescent="0.3">
      <c r="A773" s="35">
        <f>IF(Замеры!B769=0, " ", Замеры!B769)</f>
        <v>766</v>
      </c>
      <c r="B773" s="49" t="str">
        <f>Замеры!G769</f>
        <v xml:space="preserve">Группа от QF </v>
      </c>
      <c r="C773" s="49" t="str">
        <f>IF(Замеры!J769=0, " ", Замеры!J769)</f>
        <v xml:space="preserve"> </v>
      </c>
      <c r="D773" s="49" t="str">
        <f>IF(O773=0, " ", CONCATENATE(Замеры!T769,Замеры!U769,Замеры!V769,Замеры!W769,Замеры!AB769))</f>
        <v xml:space="preserve"> </v>
      </c>
      <c r="E773" s="49" t="str">
        <f>IF(Замеры!L769=0, " ", Замеры!L769)</f>
        <v xml:space="preserve"> </v>
      </c>
      <c r="F773" s="49" t="e">
        <f t="shared" si="268"/>
        <v>#VALUE!</v>
      </c>
      <c r="G773" s="51" t="str">
        <f t="shared" si="269"/>
        <v>-</v>
      </c>
      <c r="H773" s="52" t="str">
        <f t="shared" si="270"/>
        <v>-</v>
      </c>
      <c r="I773" s="51" t="str">
        <f t="shared" si="271"/>
        <v>-</v>
      </c>
      <c r="J773" s="29" t="str">
        <f t="shared" si="272"/>
        <v>-</v>
      </c>
      <c r="K773" s="46" t="str">
        <f t="shared" si="273"/>
        <v>-</v>
      </c>
      <c r="L773" s="29" t="str">
        <f t="shared" si="274"/>
        <v>-</v>
      </c>
      <c r="M773" s="29" t="str">
        <f t="shared" si="275"/>
        <v xml:space="preserve"> </v>
      </c>
      <c r="N773" s="29" t="str">
        <f t="shared" ca="1" si="276"/>
        <v xml:space="preserve"> </v>
      </c>
      <c r="O773" s="8">
        <f>Замеры!R769</f>
        <v>0</v>
      </c>
      <c r="P773" s="8" t="b">
        <f t="shared" si="264"/>
        <v>1</v>
      </c>
      <c r="Q773" s="8" t="b">
        <f t="shared" si="265"/>
        <v>1</v>
      </c>
      <c r="R773" s="8" t="b">
        <f t="shared" si="266"/>
        <v>1</v>
      </c>
      <c r="S773" s="8" t="s">
        <v>72</v>
      </c>
      <c r="T773" s="8" t="e">
        <f t="shared" si="277"/>
        <v>#VALUE!</v>
      </c>
      <c r="U773" s="12" t="s">
        <v>72</v>
      </c>
      <c r="V773" s="8" t="e">
        <f t="shared" si="278"/>
        <v>#VALUE!</v>
      </c>
      <c r="X773" s="13" t="str">
        <f t="shared" si="267"/>
        <v xml:space="preserve"> </v>
      </c>
      <c r="Y773" s="8" t="e">
        <f t="shared" si="279"/>
        <v>#VALUE!</v>
      </c>
      <c r="AA773" s="14" t="e">
        <f t="shared" ca="1" si="280"/>
        <v>#VALUE!</v>
      </c>
      <c r="AB773" s="14" t="e">
        <f t="shared" ca="1" si="281"/>
        <v>#VALUE!</v>
      </c>
      <c r="AC773" s="14" t="e">
        <f t="shared" ca="1" si="282"/>
        <v>#VALUE!</v>
      </c>
      <c r="AD773" s="8" t="e">
        <f t="shared" ca="1" si="283"/>
        <v>#VALUE!</v>
      </c>
      <c r="AE773" s="8" t="e">
        <f t="shared" ca="1" si="284"/>
        <v>#VALUE!</v>
      </c>
      <c r="AF773" s="8" t="e">
        <f t="shared" ca="1" si="285"/>
        <v>#VALUE!</v>
      </c>
    </row>
    <row r="774" spans="1:32" x14ac:dyDescent="0.3">
      <c r="A774" s="35">
        <f>IF(Замеры!B770=0, " ", Замеры!B770)</f>
        <v>767</v>
      </c>
      <c r="B774" s="49" t="str">
        <f>Замеры!G770</f>
        <v xml:space="preserve">Группа от QF </v>
      </c>
      <c r="C774" s="49" t="str">
        <f>IF(Замеры!J770=0, " ", Замеры!J770)</f>
        <v xml:space="preserve"> </v>
      </c>
      <c r="D774" s="49" t="str">
        <f>IF(O774=0, " ", CONCATENATE(Замеры!T770,Замеры!U770,Замеры!V770,Замеры!W770,Замеры!AB770))</f>
        <v xml:space="preserve"> </v>
      </c>
      <c r="E774" s="49" t="str">
        <f>IF(Замеры!L770=0, " ", Замеры!L770)</f>
        <v xml:space="preserve"> </v>
      </c>
      <c r="F774" s="49" t="e">
        <f t="shared" si="268"/>
        <v>#VALUE!</v>
      </c>
      <c r="G774" s="51" t="str">
        <f t="shared" si="269"/>
        <v>-</v>
      </c>
      <c r="H774" s="52" t="str">
        <f t="shared" si="270"/>
        <v>-</v>
      </c>
      <c r="I774" s="51" t="str">
        <f t="shared" si="271"/>
        <v>-</v>
      </c>
      <c r="J774" s="29" t="str">
        <f t="shared" si="272"/>
        <v>-</v>
      </c>
      <c r="K774" s="46" t="str">
        <f t="shared" si="273"/>
        <v>-</v>
      </c>
      <c r="L774" s="29" t="str">
        <f t="shared" si="274"/>
        <v>-</v>
      </c>
      <c r="M774" s="29" t="str">
        <f t="shared" si="275"/>
        <v xml:space="preserve"> </v>
      </c>
      <c r="N774" s="29" t="str">
        <f t="shared" ca="1" si="276"/>
        <v xml:space="preserve"> </v>
      </c>
      <c r="O774" s="8">
        <f>Замеры!R770</f>
        <v>0</v>
      </c>
      <c r="P774" s="8" t="b">
        <f t="shared" si="264"/>
        <v>1</v>
      </c>
      <c r="Q774" s="8" t="b">
        <f t="shared" si="265"/>
        <v>1</v>
      </c>
      <c r="R774" s="8" t="b">
        <f t="shared" si="266"/>
        <v>1</v>
      </c>
      <c r="S774" s="8" t="s">
        <v>72</v>
      </c>
      <c r="T774" s="8" t="e">
        <f t="shared" si="277"/>
        <v>#VALUE!</v>
      </c>
      <c r="U774" s="12" t="s">
        <v>72</v>
      </c>
      <c r="V774" s="8" t="e">
        <f t="shared" si="278"/>
        <v>#VALUE!</v>
      </c>
      <c r="X774" s="13" t="str">
        <f t="shared" si="267"/>
        <v xml:space="preserve"> </v>
      </c>
      <c r="Y774" s="8" t="e">
        <f t="shared" si="279"/>
        <v>#VALUE!</v>
      </c>
      <c r="AA774" s="14" t="e">
        <f t="shared" ca="1" si="280"/>
        <v>#VALUE!</v>
      </c>
      <c r="AB774" s="14" t="e">
        <f t="shared" ca="1" si="281"/>
        <v>#VALUE!</v>
      </c>
      <c r="AC774" s="14" t="e">
        <f t="shared" ca="1" si="282"/>
        <v>#VALUE!</v>
      </c>
      <c r="AD774" s="8" t="e">
        <f t="shared" ca="1" si="283"/>
        <v>#VALUE!</v>
      </c>
      <c r="AE774" s="8" t="e">
        <f t="shared" ca="1" si="284"/>
        <v>#VALUE!</v>
      </c>
      <c r="AF774" s="8" t="e">
        <f t="shared" ca="1" si="285"/>
        <v>#VALUE!</v>
      </c>
    </row>
    <row r="775" spans="1:32" x14ac:dyDescent="0.3">
      <c r="A775" s="35">
        <f>IF(Замеры!B771=0, " ", Замеры!B771)</f>
        <v>768</v>
      </c>
      <c r="B775" s="49" t="str">
        <f>Замеры!G771</f>
        <v xml:space="preserve">Группа от QF </v>
      </c>
      <c r="C775" s="49" t="str">
        <f>IF(Замеры!J771=0, " ", Замеры!J771)</f>
        <v xml:space="preserve"> </v>
      </c>
      <c r="D775" s="49" t="str">
        <f>IF(O775=0, " ", CONCATENATE(Замеры!T771,Замеры!U771,Замеры!V771,Замеры!W771,Замеры!AB771))</f>
        <v xml:space="preserve"> </v>
      </c>
      <c r="E775" s="49" t="str">
        <f>IF(Замеры!L771=0, " ", Замеры!L771)</f>
        <v xml:space="preserve"> </v>
      </c>
      <c r="F775" s="49" t="e">
        <f t="shared" si="268"/>
        <v>#VALUE!</v>
      </c>
      <c r="G775" s="51" t="str">
        <f t="shared" si="269"/>
        <v>-</v>
      </c>
      <c r="H775" s="52" t="str">
        <f t="shared" si="270"/>
        <v>-</v>
      </c>
      <c r="I775" s="51" t="str">
        <f t="shared" si="271"/>
        <v>-</v>
      </c>
      <c r="J775" s="29" t="str">
        <f t="shared" si="272"/>
        <v>-</v>
      </c>
      <c r="K775" s="46" t="str">
        <f t="shared" si="273"/>
        <v>-</v>
      </c>
      <c r="L775" s="29" t="str">
        <f t="shared" si="274"/>
        <v>-</v>
      </c>
      <c r="M775" s="29" t="str">
        <f t="shared" si="275"/>
        <v xml:space="preserve"> </v>
      </c>
      <c r="N775" s="29" t="str">
        <f t="shared" ca="1" si="276"/>
        <v xml:space="preserve"> </v>
      </c>
      <c r="O775" s="8">
        <f>Замеры!R771</f>
        <v>0</v>
      </c>
      <c r="P775" s="8" t="b">
        <f t="shared" ref="P775:P838" si="286">OR(O775=$N$1,O775=$O$1,O775=$P$1,O775=$O$2)</f>
        <v>1</v>
      </c>
      <c r="Q775" s="8" t="b">
        <f t="shared" ref="Q775:Q838" si="287">OR(O775=$N$2,O775=$O$3,O775=$P$1,O775=$O$2)</f>
        <v>1</v>
      </c>
      <c r="R775" s="8" t="b">
        <f t="shared" ref="R775:R838" si="288">OR(O775=$N$3,O775=$O$3,O775=$P$1,O775=$O$1)</f>
        <v>1</v>
      </c>
      <c r="S775" s="8" t="s">
        <v>72</v>
      </c>
      <c r="T775" s="8" t="e">
        <f t="shared" si="277"/>
        <v>#VALUE!</v>
      </c>
      <c r="U775" s="12" t="s">
        <v>72</v>
      </c>
      <c r="V775" s="8" t="e">
        <f t="shared" si="278"/>
        <v>#VALUE!</v>
      </c>
      <c r="X775" s="13" t="str">
        <f t="shared" ref="X775:X838" si="289">E775</f>
        <v xml:space="preserve"> </v>
      </c>
      <c r="Y775" s="8" t="e">
        <f t="shared" si="279"/>
        <v>#VALUE!</v>
      </c>
      <c r="AA775" s="14" t="e">
        <f t="shared" ca="1" si="280"/>
        <v>#VALUE!</v>
      </c>
      <c r="AB775" s="14" t="e">
        <f t="shared" ca="1" si="281"/>
        <v>#VALUE!</v>
      </c>
      <c r="AC775" s="14" t="e">
        <f t="shared" ca="1" si="282"/>
        <v>#VALUE!</v>
      </c>
      <c r="AD775" s="8" t="e">
        <f t="shared" ca="1" si="283"/>
        <v>#VALUE!</v>
      </c>
      <c r="AE775" s="8" t="e">
        <f t="shared" ca="1" si="284"/>
        <v>#VALUE!</v>
      </c>
      <c r="AF775" s="8" t="e">
        <f t="shared" ca="1" si="285"/>
        <v>#VALUE!</v>
      </c>
    </row>
    <row r="776" spans="1:32" x14ac:dyDescent="0.3">
      <c r="A776" s="35">
        <f>IF(Замеры!B772=0, " ", Замеры!B772)</f>
        <v>769</v>
      </c>
      <c r="B776" s="49" t="str">
        <f>Замеры!G772</f>
        <v xml:space="preserve">Группа от QF </v>
      </c>
      <c r="C776" s="49" t="str">
        <f>IF(Замеры!J772=0, " ", Замеры!J772)</f>
        <v xml:space="preserve"> </v>
      </c>
      <c r="D776" s="49" t="str">
        <f>IF(O776=0, " ", CONCATENATE(Замеры!T772,Замеры!U772,Замеры!V772,Замеры!W772,Замеры!AB772))</f>
        <v xml:space="preserve"> </v>
      </c>
      <c r="E776" s="49" t="str">
        <f>IF(Замеры!L772=0, " ", Замеры!L772)</f>
        <v xml:space="preserve"> </v>
      </c>
      <c r="F776" s="49" t="e">
        <f t="shared" ref="F776:F839" si="290">CONCATENATE(T776,U776,V776)</f>
        <v>#VALUE!</v>
      </c>
      <c r="G776" s="51" t="str">
        <f t="shared" ref="G776:G839" si="291">IF(OR(O776=$O$1,O776=$P$1,O776=$Q$1,O776=$P$2),AA776,"-")</f>
        <v>-</v>
      </c>
      <c r="H776" s="52" t="str">
        <f t="shared" ref="H776:H839" si="292">IF(OR(O776=$O$2,O776=$P$3,O776=$Q$1,O776=$P$2),AB776,"-")</f>
        <v>-</v>
      </c>
      <c r="I776" s="51" t="str">
        <f t="shared" ref="I776:I839" si="293">IF(OR(O776=$O$3,O776=$P$3,O776=$Q$1,O776=$P$1),AC776,"-")</f>
        <v>-</v>
      </c>
      <c r="J776" s="29" t="str">
        <f t="shared" ref="J776:J839" si="294">IF(OR(O776=$O$1,O776=$P$1,O776=$Q$1,O776=$P$2),AD776,"-")</f>
        <v>-</v>
      </c>
      <c r="K776" s="46" t="str">
        <f t="shared" ref="K776:K839" si="295">IF(OR(O776=$O$2,O776=$P$3,O776=$Q$1,O776=$P$2),AE776,"-")</f>
        <v>-</v>
      </c>
      <c r="L776" s="29" t="str">
        <f t="shared" ref="L776:L839" si="296">IF(OR(O776=$O$3,O776=$P$3,O776=$Q$1,O776=$P$1),AF776,"-")</f>
        <v>-</v>
      </c>
      <c r="M776" s="29" t="str">
        <f t="shared" ref="M776:M839" si="297">IF(O776=0," ",$V$1)</f>
        <v xml:space="preserve"> </v>
      </c>
      <c r="N776" s="29" t="str">
        <f t="shared" ref="N776:N839" ca="1" si="298">IF(O776=0," ", RANDBETWEEN($T$1,$U$1)/100)</f>
        <v xml:space="preserve"> </v>
      </c>
      <c r="O776" s="8">
        <f>Замеры!R772</f>
        <v>0</v>
      </c>
      <c r="P776" s="8" t="b">
        <f t="shared" si="286"/>
        <v>1</v>
      </c>
      <c r="Q776" s="8" t="b">
        <f t="shared" si="287"/>
        <v>1</v>
      </c>
      <c r="R776" s="8" t="b">
        <f t="shared" si="288"/>
        <v>1</v>
      </c>
      <c r="S776" s="8" t="s">
        <v>72</v>
      </c>
      <c r="T776" s="8" t="e">
        <f t="shared" ref="T776:T839" si="299">E776*5</f>
        <v>#VALUE!</v>
      </c>
      <c r="U776" s="12" t="s">
        <v>72</v>
      </c>
      <c r="V776" s="8" t="e">
        <f t="shared" ref="V776:V839" si="300">E776*10</f>
        <v>#VALUE!</v>
      </c>
      <c r="X776" s="13" t="str">
        <f t="shared" si="289"/>
        <v xml:space="preserve"> </v>
      </c>
      <c r="Y776" s="8" t="e">
        <f t="shared" ref="Y776:Y839" si="301">X776*12</f>
        <v>#VALUE!</v>
      </c>
      <c r="AA776" s="14" t="e">
        <f t="shared" ref="AA776:AA839" ca="1" si="302">220/AD776</f>
        <v>#VALUE!</v>
      </c>
      <c r="AB776" s="14" t="e">
        <f t="shared" ref="AB776:AB839" ca="1" si="303">220/AE776</f>
        <v>#VALUE!</v>
      </c>
      <c r="AC776" s="14" t="e">
        <f t="shared" ref="AC776:AC839" ca="1" si="304">220/AF776</f>
        <v>#VALUE!</v>
      </c>
      <c r="AD776" s="8" t="e">
        <f t="shared" ref="AD776:AD839" ca="1" si="305">RANDBETWEEN(Y776*1.1+10,Y776*1.1+150)</f>
        <v>#VALUE!</v>
      </c>
      <c r="AE776" s="8" t="e">
        <f t="shared" ref="AE776:AE839" ca="1" si="306">RANDBETWEEN(Y776*1.1+10,Y776*1.1+150)</f>
        <v>#VALUE!</v>
      </c>
      <c r="AF776" s="8" t="e">
        <f t="shared" ref="AF776:AF839" ca="1" si="307">RANDBETWEEN(Y776*1.1+10,Y776*1.1+150)</f>
        <v>#VALUE!</v>
      </c>
    </row>
    <row r="777" spans="1:32" x14ac:dyDescent="0.3">
      <c r="A777" s="35">
        <f>IF(Замеры!B773=0, " ", Замеры!B773)</f>
        <v>770</v>
      </c>
      <c r="B777" s="49" t="str">
        <f>Замеры!G773</f>
        <v xml:space="preserve">Группа от QF </v>
      </c>
      <c r="C777" s="49" t="str">
        <f>IF(Замеры!J773=0, " ", Замеры!J773)</f>
        <v xml:space="preserve"> </v>
      </c>
      <c r="D777" s="49" t="str">
        <f>IF(O777=0, " ", CONCATENATE(Замеры!T773,Замеры!U773,Замеры!V773,Замеры!W773,Замеры!AB773))</f>
        <v xml:space="preserve"> </v>
      </c>
      <c r="E777" s="49" t="str">
        <f>IF(Замеры!L773=0, " ", Замеры!L773)</f>
        <v xml:space="preserve"> </v>
      </c>
      <c r="F777" s="49" t="e">
        <f t="shared" si="290"/>
        <v>#VALUE!</v>
      </c>
      <c r="G777" s="51" t="str">
        <f t="shared" si="291"/>
        <v>-</v>
      </c>
      <c r="H777" s="52" t="str">
        <f t="shared" si="292"/>
        <v>-</v>
      </c>
      <c r="I777" s="51" t="str">
        <f t="shared" si="293"/>
        <v>-</v>
      </c>
      <c r="J777" s="29" t="str">
        <f t="shared" si="294"/>
        <v>-</v>
      </c>
      <c r="K777" s="46" t="str">
        <f t="shared" si="295"/>
        <v>-</v>
      </c>
      <c r="L777" s="29" t="str">
        <f t="shared" si="296"/>
        <v>-</v>
      </c>
      <c r="M777" s="29" t="str">
        <f t="shared" si="297"/>
        <v xml:space="preserve"> </v>
      </c>
      <c r="N777" s="29" t="str">
        <f t="shared" ca="1" si="298"/>
        <v xml:space="preserve"> </v>
      </c>
      <c r="O777" s="8">
        <f>Замеры!R773</f>
        <v>0</v>
      </c>
      <c r="P777" s="8" t="b">
        <f t="shared" si="286"/>
        <v>1</v>
      </c>
      <c r="Q777" s="8" t="b">
        <f t="shared" si="287"/>
        <v>1</v>
      </c>
      <c r="R777" s="8" t="b">
        <f t="shared" si="288"/>
        <v>1</v>
      </c>
      <c r="S777" s="8" t="s">
        <v>72</v>
      </c>
      <c r="T777" s="8" t="e">
        <f t="shared" si="299"/>
        <v>#VALUE!</v>
      </c>
      <c r="U777" s="12" t="s">
        <v>72</v>
      </c>
      <c r="V777" s="8" t="e">
        <f t="shared" si="300"/>
        <v>#VALUE!</v>
      </c>
      <c r="X777" s="13" t="str">
        <f t="shared" si="289"/>
        <v xml:space="preserve"> </v>
      </c>
      <c r="Y777" s="8" t="e">
        <f t="shared" si="301"/>
        <v>#VALUE!</v>
      </c>
      <c r="AA777" s="14" t="e">
        <f t="shared" ca="1" si="302"/>
        <v>#VALUE!</v>
      </c>
      <c r="AB777" s="14" t="e">
        <f t="shared" ca="1" si="303"/>
        <v>#VALUE!</v>
      </c>
      <c r="AC777" s="14" t="e">
        <f t="shared" ca="1" si="304"/>
        <v>#VALUE!</v>
      </c>
      <c r="AD777" s="8" t="e">
        <f t="shared" ca="1" si="305"/>
        <v>#VALUE!</v>
      </c>
      <c r="AE777" s="8" t="e">
        <f t="shared" ca="1" si="306"/>
        <v>#VALUE!</v>
      </c>
      <c r="AF777" s="8" t="e">
        <f t="shared" ca="1" si="307"/>
        <v>#VALUE!</v>
      </c>
    </row>
    <row r="778" spans="1:32" x14ac:dyDescent="0.3">
      <c r="A778" s="35">
        <f>IF(Замеры!B774=0, " ", Замеры!B774)</f>
        <v>771</v>
      </c>
      <c r="B778" s="49" t="str">
        <f>Замеры!G774</f>
        <v xml:space="preserve">Группа от QF </v>
      </c>
      <c r="C778" s="49" t="str">
        <f>IF(Замеры!J774=0, " ", Замеры!J774)</f>
        <v xml:space="preserve"> </v>
      </c>
      <c r="D778" s="49" t="str">
        <f>IF(O778=0, " ", CONCATENATE(Замеры!T774,Замеры!U774,Замеры!V774,Замеры!W774,Замеры!AB774))</f>
        <v xml:space="preserve"> </v>
      </c>
      <c r="E778" s="49" t="str">
        <f>IF(Замеры!L774=0, " ", Замеры!L774)</f>
        <v xml:space="preserve"> </v>
      </c>
      <c r="F778" s="49" t="e">
        <f t="shared" si="290"/>
        <v>#VALUE!</v>
      </c>
      <c r="G778" s="51" t="str">
        <f t="shared" si="291"/>
        <v>-</v>
      </c>
      <c r="H778" s="52" t="str">
        <f t="shared" si="292"/>
        <v>-</v>
      </c>
      <c r="I778" s="51" t="str">
        <f t="shared" si="293"/>
        <v>-</v>
      </c>
      <c r="J778" s="29" t="str">
        <f t="shared" si="294"/>
        <v>-</v>
      </c>
      <c r="K778" s="46" t="str">
        <f t="shared" si="295"/>
        <v>-</v>
      </c>
      <c r="L778" s="29" t="str">
        <f t="shared" si="296"/>
        <v>-</v>
      </c>
      <c r="M778" s="29" t="str">
        <f t="shared" si="297"/>
        <v xml:space="preserve"> </v>
      </c>
      <c r="N778" s="29" t="str">
        <f t="shared" ca="1" si="298"/>
        <v xml:space="preserve"> </v>
      </c>
      <c r="O778" s="8">
        <f>Замеры!R774</f>
        <v>0</v>
      </c>
      <c r="P778" s="8" t="b">
        <f t="shared" si="286"/>
        <v>1</v>
      </c>
      <c r="Q778" s="8" t="b">
        <f t="shared" si="287"/>
        <v>1</v>
      </c>
      <c r="R778" s="8" t="b">
        <f t="shared" si="288"/>
        <v>1</v>
      </c>
      <c r="S778" s="8" t="s">
        <v>72</v>
      </c>
      <c r="T778" s="8" t="e">
        <f t="shared" si="299"/>
        <v>#VALUE!</v>
      </c>
      <c r="U778" s="12" t="s">
        <v>72</v>
      </c>
      <c r="V778" s="8" t="e">
        <f t="shared" si="300"/>
        <v>#VALUE!</v>
      </c>
      <c r="X778" s="13" t="str">
        <f t="shared" si="289"/>
        <v xml:space="preserve"> </v>
      </c>
      <c r="Y778" s="8" t="e">
        <f t="shared" si="301"/>
        <v>#VALUE!</v>
      </c>
      <c r="AA778" s="14" t="e">
        <f t="shared" ca="1" si="302"/>
        <v>#VALUE!</v>
      </c>
      <c r="AB778" s="14" t="e">
        <f t="shared" ca="1" si="303"/>
        <v>#VALUE!</v>
      </c>
      <c r="AC778" s="14" t="e">
        <f t="shared" ca="1" si="304"/>
        <v>#VALUE!</v>
      </c>
      <c r="AD778" s="8" t="e">
        <f t="shared" ca="1" si="305"/>
        <v>#VALUE!</v>
      </c>
      <c r="AE778" s="8" t="e">
        <f t="shared" ca="1" si="306"/>
        <v>#VALUE!</v>
      </c>
      <c r="AF778" s="8" t="e">
        <f t="shared" ca="1" si="307"/>
        <v>#VALUE!</v>
      </c>
    </row>
    <row r="779" spans="1:32" x14ac:dyDescent="0.3">
      <c r="A779" s="35">
        <f>IF(Замеры!B775=0, " ", Замеры!B775)</f>
        <v>772</v>
      </c>
      <c r="B779" s="49" t="str">
        <f>Замеры!G775</f>
        <v xml:space="preserve">Группа от QF </v>
      </c>
      <c r="C779" s="49" t="str">
        <f>IF(Замеры!J775=0, " ", Замеры!J775)</f>
        <v xml:space="preserve"> </v>
      </c>
      <c r="D779" s="49" t="str">
        <f>IF(O779=0, " ", CONCATENATE(Замеры!T775,Замеры!U775,Замеры!V775,Замеры!W775,Замеры!AB775))</f>
        <v xml:space="preserve"> </v>
      </c>
      <c r="E779" s="49" t="str">
        <f>IF(Замеры!L775=0, " ", Замеры!L775)</f>
        <v xml:space="preserve"> </v>
      </c>
      <c r="F779" s="49" t="e">
        <f t="shared" si="290"/>
        <v>#VALUE!</v>
      </c>
      <c r="G779" s="51" t="str">
        <f t="shared" si="291"/>
        <v>-</v>
      </c>
      <c r="H779" s="52" t="str">
        <f t="shared" si="292"/>
        <v>-</v>
      </c>
      <c r="I779" s="51" t="str">
        <f t="shared" si="293"/>
        <v>-</v>
      </c>
      <c r="J779" s="29" t="str">
        <f t="shared" si="294"/>
        <v>-</v>
      </c>
      <c r="K779" s="46" t="str">
        <f t="shared" si="295"/>
        <v>-</v>
      </c>
      <c r="L779" s="29" t="str">
        <f t="shared" si="296"/>
        <v>-</v>
      </c>
      <c r="M779" s="29" t="str">
        <f t="shared" si="297"/>
        <v xml:space="preserve"> </v>
      </c>
      <c r="N779" s="29" t="str">
        <f t="shared" ca="1" si="298"/>
        <v xml:space="preserve"> </v>
      </c>
      <c r="O779" s="8">
        <f>Замеры!R775</f>
        <v>0</v>
      </c>
      <c r="P779" s="8" t="b">
        <f t="shared" si="286"/>
        <v>1</v>
      </c>
      <c r="Q779" s="8" t="b">
        <f t="shared" si="287"/>
        <v>1</v>
      </c>
      <c r="R779" s="8" t="b">
        <f t="shared" si="288"/>
        <v>1</v>
      </c>
      <c r="S779" s="8" t="s">
        <v>72</v>
      </c>
      <c r="T779" s="8" t="e">
        <f t="shared" si="299"/>
        <v>#VALUE!</v>
      </c>
      <c r="U779" s="12" t="s">
        <v>72</v>
      </c>
      <c r="V779" s="8" t="e">
        <f t="shared" si="300"/>
        <v>#VALUE!</v>
      </c>
      <c r="X779" s="13" t="str">
        <f t="shared" si="289"/>
        <v xml:space="preserve"> </v>
      </c>
      <c r="Y779" s="8" t="e">
        <f t="shared" si="301"/>
        <v>#VALUE!</v>
      </c>
      <c r="AA779" s="14" t="e">
        <f t="shared" ca="1" si="302"/>
        <v>#VALUE!</v>
      </c>
      <c r="AB779" s="14" t="e">
        <f t="shared" ca="1" si="303"/>
        <v>#VALUE!</v>
      </c>
      <c r="AC779" s="14" t="e">
        <f t="shared" ca="1" si="304"/>
        <v>#VALUE!</v>
      </c>
      <c r="AD779" s="8" t="e">
        <f t="shared" ca="1" si="305"/>
        <v>#VALUE!</v>
      </c>
      <c r="AE779" s="8" t="e">
        <f t="shared" ca="1" si="306"/>
        <v>#VALUE!</v>
      </c>
      <c r="AF779" s="8" t="e">
        <f t="shared" ca="1" si="307"/>
        <v>#VALUE!</v>
      </c>
    </row>
    <row r="780" spans="1:32" x14ac:dyDescent="0.3">
      <c r="A780" s="35">
        <f>IF(Замеры!B776=0, " ", Замеры!B776)</f>
        <v>773</v>
      </c>
      <c r="B780" s="49" t="str">
        <f>Замеры!G776</f>
        <v xml:space="preserve">Группа от QF </v>
      </c>
      <c r="C780" s="49" t="str">
        <f>IF(Замеры!J776=0, " ", Замеры!J776)</f>
        <v xml:space="preserve"> </v>
      </c>
      <c r="D780" s="49" t="str">
        <f>IF(O780=0, " ", CONCATENATE(Замеры!T776,Замеры!U776,Замеры!V776,Замеры!W776,Замеры!AB776))</f>
        <v xml:space="preserve"> </v>
      </c>
      <c r="E780" s="49" t="str">
        <f>IF(Замеры!L776=0, " ", Замеры!L776)</f>
        <v xml:space="preserve"> </v>
      </c>
      <c r="F780" s="49" t="e">
        <f t="shared" si="290"/>
        <v>#VALUE!</v>
      </c>
      <c r="G780" s="51" t="str">
        <f t="shared" si="291"/>
        <v>-</v>
      </c>
      <c r="H780" s="52" t="str">
        <f t="shared" si="292"/>
        <v>-</v>
      </c>
      <c r="I780" s="51" t="str">
        <f t="shared" si="293"/>
        <v>-</v>
      </c>
      <c r="J780" s="29" t="str">
        <f t="shared" si="294"/>
        <v>-</v>
      </c>
      <c r="K780" s="46" t="str">
        <f t="shared" si="295"/>
        <v>-</v>
      </c>
      <c r="L780" s="29" t="str">
        <f t="shared" si="296"/>
        <v>-</v>
      </c>
      <c r="M780" s="29" t="str">
        <f t="shared" si="297"/>
        <v xml:space="preserve"> </v>
      </c>
      <c r="N780" s="29" t="str">
        <f t="shared" ca="1" si="298"/>
        <v xml:space="preserve"> </v>
      </c>
      <c r="O780" s="8">
        <f>Замеры!R776</f>
        <v>0</v>
      </c>
      <c r="P780" s="8" t="b">
        <f t="shared" si="286"/>
        <v>1</v>
      </c>
      <c r="Q780" s="8" t="b">
        <f t="shared" si="287"/>
        <v>1</v>
      </c>
      <c r="R780" s="8" t="b">
        <f t="shared" si="288"/>
        <v>1</v>
      </c>
      <c r="S780" s="8" t="s">
        <v>72</v>
      </c>
      <c r="T780" s="8" t="e">
        <f t="shared" si="299"/>
        <v>#VALUE!</v>
      </c>
      <c r="U780" s="12" t="s">
        <v>72</v>
      </c>
      <c r="V780" s="8" t="e">
        <f t="shared" si="300"/>
        <v>#VALUE!</v>
      </c>
      <c r="X780" s="13" t="str">
        <f t="shared" si="289"/>
        <v xml:space="preserve"> </v>
      </c>
      <c r="Y780" s="8" t="e">
        <f t="shared" si="301"/>
        <v>#VALUE!</v>
      </c>
      <c r="AA780" s="14" t="e">
        <f t="shared" ca="1" si="302"/>
        <v>#VALUE!</v>
      </c>
      <c r="AB780" s="14" t="e">
        <f t="shared" ca="1" si="303"/>
        <v>#VALUE!</v>
      </c>
      <c r="AC780" s="14" t="e">
        <f t="shared" ca="1" si="304"/>
        <v>#VALUE!</v>
      </c>
      <c r="AD780" s="8" t="e">
        <f t="shared" ca="1" si="305"/>
        <v>#VALUE!</v>
      </c>
      <c r="AE780" s="8" t="e">
        <f t="shared" ca="1" si="306"/>
        <v>#VALUE!</v>
      </c>
      <c r="AF780" s="8" t="e">
        <f t="shared" ca="1" si="307"/>
        <v>#VALUE!</v>
      </c>
    </row>
    <row r="781" spans="1:32" x14ac:dyDescent="0.3">
      <c r="A781" s="35">
        <f>IF(Замеры!B777=0, " ", Замеры!B777)</f>
        <v>774</v>
      </c>
      <c r="B781" s="49" t="str">
        <f>Замеры!G777</f>
        <v xml:space="preserve">Группа от QF </v>
      </c>
      <c r="C781" s="49" t="str">
        <f>IF(Замеры!J777=0, " ", Замеры!J777)</f>
        <v xml:space="preserve"> </v>
      </c>
      <c r="D781" s="49" t="str">
        <f>IF(O781=0, " ", CONCATENATE(Замеры!T777,Замеры!U777,Замеры!V777,Замеры!W777,Замеры!AB777))</f>
        <v xml:space="preserve"> </v>
      </c>
      <c r="E781" s="49" t="str">
        <f>IF(Замеры!L777=0, " ", Замеры!L777)</f>
        <v xml:space="preserve"> </v>
      </c>
      <c r="F781" s="49" t="e">
        <f t="shared" si="290"/>
        <v>#VALUE!</v>
      </c>
      <c r="G781" s="51" t="str">
        <f t="shared" si="291"/>
        <v>-</v>
      </c>
      <c r="H781" s="52" t="str">
        <f t="shared" si="292"/>
        <v>-</v>
      </c>
      <c r="I781" s="51" t="str">
        <f t="shared" si="293"/>
        <v>-</v>
      </c>
      <c r="J781" s="29" t="str">
        <f t="shared" si="294"/>
        <v>-</v>
      </c>
      <c r="K781" s="46" t="str">
        <f t="shared" si="295"/>
        <v>-</v>
      </c>
      <c r="L781" s="29" t="str">
        <f t="shared" si="296"/>
        <v>-</v>
      </c>
      <c r="M781" s="29" t="str">
        <f t="shared" si="297"/>
        <v xml:space="preserve"> </v>
      </c>
      <c r="N781" s="29" t="str">
        <f t="shared" ca="1" si="298"/>
        <v xml:space="preserve"> </v>
      </c>
      <c r="O781" s="8">
        <f>Замеры!R777</f>
        <v>0</v>
      </c>
      <c r="P781" s="8" t="b">
        <f t="shared" si="286"/>
        <v>1</v>
      </c>
      <c r="Q781" s="8" t="b">
        <f t="shared" si="287"/>
        <v>1</v>
      </c>
      <c r="R781" s="8" t="b">
        <f t="shared" si="288"/>
        <v>1</v>
      </c>
      <c r="S781" s="8" t="s">
        <v>72</v>
      </c>
      <c r="T781" s="8" t="e">
        <f t="shared" si="299"/>
        <v>#VALUE!</v>
      </c>
      <c r="U781" s="12" t="s">
        <v>72</v>
      </c>
      <c r="V781" s="8" t="e">
        <f t="shared" si="300"/>
        <v>#VALUE!</v>
      </c>
      <c r="X781" s="13" t="str">
        <f t="shared" si="289"/>
        <v xml:space="preserve"> </v>
      </c>
      <c r="Y781" s="8" t="e">
        <f t="shared" si="301"/>
        <v>#VALUE!</v>
      </c>
      <c r="AA781" s="14" t="e">
        <f t="shared" ca="1" si="302"/>
        <v>#VALUE!</v>
      </c>
      <c r="AB781" s="14" t="e">
        <f t="shared" ca="1" si="303"/>
        <v>#VALUE!</v>
      </c>
      <c r="AC781" s="14" t="e">
        <f t="shared" ca="1" si="304"/>
        <v>#VALUE!</v>
      </c>
      <c r="AD781" s="8" t="e">
        <f t="shared" ca="1" si="305"/>
        <v>#VALUE!</v>
      </c>
      <c r="AE781" s="8" t="e">
        <f t="shared" ca="1" si="306"/>
        <v>#VALUE!</v>
      </c>
      <c r="AF781" s="8" t="e">
        <f t="shared" ca="1" si="307"/>
        <v>#VALUE!</v>
      </c>
    </row>
    <row r="782" spans="1:32" x14ac:dyDescent="0.3">
      <c r="A782" s="35">
        <f>IF(Замеры!B778=0, " ", Замеры!B778)</f>
        <v>775</v>
      </c>
      <c r="B782" s="49" t="str">
        <f>Замеры!G778</f>
        <v xml:space="preserve">Группа от QF </v>
      </c>
      <c r="C782" s="49" t="str">
        <f>IF(Замеры!J778=0, " ", Замеры!J778)</f>
        <v xml:space="preserve"> </v>
      </c>
      <c r="D782" s="49" t="str">
        <f>IF(O782=0, " ", CONCATENATE(Замеры!T778,Замеры!U778,Замеры!V778,Замеры!W778,Замеры!AB778))</f>
        <v xml:space="preserve"> </v>
      </c>
      <c r="E782" s="49" t="str">
        <f>IF(Замеры!L778=0, " ", Замеры!L778)</f>
        <v xml:space="preserve"> </v>
      </c>
      <c r="F782" s="49" t="e">
        <f t="shared" si="290"/>
        <v>#VALUE!</v>
      </c>
      <c r="G782" s="51" t="str">
        <f t="shared" si="291"/>
        <v>-</v>
      </c>
      <c r="H782" s="52" t="str">
        <f t="shared" si="292"/>
        <v>-</v>
      </c>
      <c r="I782" s="51" t="str">
        <f t="shared" si="293"/>
        <v>-</v>
      </c>
      <c r="J782" s="29" t="str">
        <f t="shared" si="294"/>
        <v>-</v>
      </c>
      <c r="K782" s="46" t="str">
        <f t="shared" si="295"/>
        <v>-</v>
      </c>
      <c r="L782" s="29" t="str">
        <f t="shared" si="296"/>
        <v>-</v>
      </c>
      <c r="M782" s="29" t="str">
        <f t="shared" si="297"/>
        <v xml:space="preserve"> </v>
      </c>
      <c r="N782" s="29" t="str">
        <f t="shared" ca="1" si="298"/>
        <v xml:space="preserve"> </v>
      </c>
      <c r="O782" s="8">
        <f>Замеры!R778</f>
        <v>0</v>
      </c>
      <c r="P782" s="8" t="b">
        <f t="shared" si="286"/>
        <v>1</v>
      </c>
      <c r="Q782" s="8" t="b">
        <f t="shared" si="287"/>
        <v>1</v>
      </c>
      <c r="R782" s="8" t="b">
        <f t="shared" si="288"/>
        <v>1</v>
      </c>
      <c r="S782" s="8" t="s">
        <v>72</v>
      </c>
      <c r="T782" s="8" t="e">
        <f t="shared" si="299"/>
        <v>#VALUE!</v>
      </c>
      <c r="U782" s="12" t="s">
        <v>72</v>
      </c>
      <c r="V782" s="8" t="e">
        <f t="shared" si="300"/>
        <v>#VALUE!</v>
      </c>
      <c r="X782" s="13" t="str">
        <f t="shared" si="289"/>
        <v xml:space="preserve"> </v>
      </c>
      <c r="Y782" s="8" t="e">
        <f t="shared" si="301"/>
        <v>#VALUE!</v>
      </c>
      <c r="AA782" s="14" t="e">
        <f t="shared" ca="1" si="302"/>
        <v>#VALUE!</v>
      </c>
      <c r="AB782" s="14" t="e">
        <f t="shared" ca="1" si="303"/>
        <v>#VALUE!</v>
      </c>
      <c r="AC782" s="14" t="e">
        <f t="shared" ca="1" si="304"/>
        <v>#VALUE!</v>
      </c>
      <c r="AD782" s="8" t="e">
        <f t="shared" ca="1" si="305"/>
        <v>#VALUE!</v>
      </c>
      <c r="AE782" s="8" t="e">
        <f t="shared" ca="1" si="306"/>
        <v>#VALUE!</v>
      </c>
      <c r="AF782" s="8" t="e">
        <f t="shared" ca="1" si="307"/>
        <v>#VALUE!</v>
      </c>
    </row>
    <row r="783" spans="1:32" x14ac:dyDescent="0.3">
      <c r="A783" s="35">
        <f>IF(Замеры!B779=0, " ", Замеры!B779)</f>
        <v>776</v>
      </c>
      <c r="B783" s="49" t="str">
        <f>Замеры!G779</f>
        <v xml:space="preserve">Группа от QF </v>
      </c>
      <c r="C783" s="49" t="str">
        <f>IF(Замеры!J779=0, " ", Замеры!J779)</f>
        <v xml:space="preserve"> </v>
      </c>
      <c r="D783" s="49" t="str">
        <f>IF(O783=0, " ", CONCATENATE(Замеры!T779,Замеры!U779,Замеры!V779,Замеры!W779,Замеры!AB779))</f>
        <v xml:space="preserve"> </v>
      </c>
      <c r="E783" s="49" t="str">
        <f>IF(Замеры!L779=0, " ", Замеры!L779)</f>
        <v xml:space="preserve"> </v>
      </c>
      <c r="F783" s="49" t="e">
        <f t="shared" si="290"/>
        <v>#VALUE!</v>
      </c>
      <c r="G783" s="51" t="str">
        <f t="shared" si="291"/>
        <v>-</v>
      </c>
      <c r="H783" s="52" t="str">
        <f t="shared" si="292"/>
        <v>-</v>
      </c>
      <c r="I783" s="51" t="str">
        <f t="shared" si="293"/>
        <v>-</v>
      </c>
      <c r="J783" s="29" t="str">
        <f t="shared" si="294"/>
        <v>-</v>
      </c>
      <c r="K783" s="46" t="str">
        <f t="shared" si="295"/>
        <v>-</v>
      </c>
      <c r="L783" s="29" t="str">
        <f t="shared" si="296"/>
        <v>-</v>
      </c>
      <c r="M783" s="29" t="str">
        <f t="shared" si="297"/>
        <v xml:space="preserve"> </v>
      </c>
      <c r="N783" s="29" t="str">
        <f t="shared" ca="1" si="298"/>
        <v xml:space="preserve"> </v>
      </c>
      <c r="O783" s="8">
        <f>Замеры!R779</f>
        <v>0</v>
      </c>
      <c r="P783" s="8" t="b">
        <f t="shared" si="286"/>
        <v>1</v>
      </c>
      <c r="Q783" s="8" t="b">
        <f t="shared" si="287"/>
        <v>1</v>
      </c>
      <c r="R783" s="8" t="b">
        <f t="shared" si="288"/>
        <v>1</v>
      </c>
      <c r="S783" s="8" t="s">
        <v>72</v>
      </c>
      <c r="T783" s="8" t="e">
        <f t="shared" si="299"/>
        <v>#VALUE!</v>
      </c>
      <c r="U783" s="12" t="s">
        <v>72</v>
      </c>
      <c r="V783" s="8" t="e">
        <f t="shared" si="300"/>
        <v>#VALUE!</v>
      </c>
      <c r="X783" s="13" t="str">
        <f t="shared" si="289"/>
        <v xml:space="preserve"> </v>
      </c>
      <c r="Y783" s="8" t="e">
        <f t="shared" si="301"/>
        <v>#VALUE!</v>
      </c>
      <c r="AA783" s="14" t="e">
        <f t="shared" ca="1" si="302"/>
        <v>#VALUE!</v>
      </c>
      <c r="AB783" s="14" t="e">
        <f t="shared" ca="1" si="303"/>
        <v>#VALUE!</v>
      </c>
      <c r="AC783" s="14" t="e">
        <f t="shared" ca="1" si="304"/>
        <v>#VALUE!</v>
      </c>
      <c r="AD783" s="8" t="e">
        <f t="shared" ca="1" si="305"/>
        <v>#VALUE!</v>
      </c>
      <c r="AE783" s="8" t="e">
        <f t="shared" ca="1" si="306"/>
        <v>#VALUE!</v>
      </c>
      <c r="AF783" s="8" t="e">
        <f t="shared" ca="1" si="307"/>
        <v>#VALUE!</v>
      </c>
    </row>
    <row r="784" spans="1:32" x14ac:dyDescent="0.3">
      <c r="A784" s="35">
        <f>IF(Замеры!B780=0, " ", Замеры!B780)</f>
        <v>777</v>
      </c>
      <c r="B784" s="49" t="str">
        <f>Замеры!G780</f>
        <v xml:space="preserve">Группа от QF </v>
      </c>
      <c r="C784" s="49" t="str">
        <f>IF(Замеры!J780=0, " ", Замеры!J780)</f>
        <v xml:space="preserve"> </v>
      </c>
      <c r="D784" s="49" t="str">
        <f>IF(O784=0, " ", CONCATENATE(Замеры!T780,Замеры!U780,Замеры!V780,Замеры!W780,Замеры!AB780))</f>
        <v xml:space="preserve"> </v>
      </c>
      <c r="E784" s="49" t="str">
        <f>IF(Замеры!L780=0, " ", Замеры!L780)</f>
        <v xml:space="preserve"> </v>
      </c>
      <c r="F784" s="49" t="e">
        <f t="shared" si="290"/>
        <v>#VALUE!</v>
      </c>
      <c r="G784" s="51" t="str">
        <f t="shared" si="291"/>
        <v>-</v>
      </c>
      <c r="H784" s="52" t="str">
        <f t="shared" si="292"/>
        <v>-</v>
      </c>
      <c r="I784" s="51" t="str">
        <f t="shared" si="293"/>
        <v>-</v>
      </c>
      <c r="J784" s="29" t="str">
        <f t="shared" si="294"/>
        <v>-</v>
      </c>
      <c r="K784" s="46" t="str">
        <f t="shared" si="295"/>
        <v>-</v>
      </c>
      <c r="L784" s="29" t="str">
        <f t="shared" si="296"/>
        <v>-</v>
      </c>
      <c r="M784" s="29" t="str">
        <f t="shared" si="297"/>
        <v xml:space="preserve"> </v>
      </c>
      <c r="N784" s="29" t="str">
        <f t="shared" ca="1" si="298"/>
        <v xml:space="preserve"> </v>
      </c>
      <c r="O784" s="8">
        <f>Замеры!R780</f>
        <v>0</v>
      </c>
      <c r="P784" s="8" t="b">
        <f t="shared" si="286"/>
        <v>1</v>
      </c>
      <c r="Q784" s="8" t="b">
        <f t="shared" si="287"/>
        <v>1</v>
      </c>
      <c r="R784" s="8" t="b">
        <f t="shared" si="288"/>
        <v>1</v>
      </c>
      <c r="S784" s="8" t="s">
        <v>72</v>
      </c>
      <c r="T784" s="8" t="e">
        <f t="shared" si="299"/>
        <v>#VALUE!</v>
      </c>
      <c r="U784" s="12" t="s">
        <v>72</v>
      </c>
      <c r="V784" s="8" t="e">
        <f t="shared" si="300"/>
        <v>#VALUE!</v>
      </c>
      <c r="X784" s="13" t="str">
        <f t="shared" si="289"/>
        <v xml:space="preserve"> </v>
      </c>
      <c r="Y784" s="8" t="e">
        <f t="shared" si="301"/>
        <v>#VALUE!</v>
      </c>
      <c r="AA784" s="14" t="e">
        <f t="shared" ca="1" si="302"/>
        <v>#VALUE!</v>
      </c>
      <c r="AB784" s="14" t="e">
        <f t="shared" ca="1" si="303"/>
        <v>#VALUE!</v>
      </c>
      <c r="AC784" s="14" t="e">
        <f t="shared" ca="1" si="304"/>
        <v>#VALUE!</v>
      </c>
      <c r="AD784" s="8" t="e">
        <f t="shared" ca="1" si="305"/>
        <v>#VALUE!</v>
      </c>
      <c r="AE784" s="8" t="e">
        <f t="shared" ca="1" si="306"/>
        <v>#VALUE!</v>
      </c>
      <c r="AF784" s="8" t="e">
        <f t="shared" ca="1" si="307"/>
        <v>#VALUE!</v>
      </c>
    </row>
    <row r="785" spans="1:32" x14ac:dyDescent="0.3">
      <c r="A785" s="35">
        <f>IF(Замеры!B781=0, " ", Замеры!B781)</f>
        <v>778</v>
      </c>
      <c r="B785" s="49" t="str">
        <f>Замеры!G781</f>
        <v xml:space="preserve">Группа от QF </v>
      </c>
      <c r="C785" s="49" t="str">
        <f>IF(Замеры!J781=0, " ", Замеры!J781)</f>
        <v xml:space="preserve"> </v>
      </c>
      <c r="D785" s="49" t="str">
        <f>IF(O785=0, " ", CONCATENATE(Замеры!T781,Замеры!U781,Замеры!V781,Замеры!W781,Замеры!AB781))</f>
        <v xml:space="preserve"> </v>
      </c>
      <c r="E785" s="49" t="str">
        <f>IF(Замеры!L781=0, " ", Замеры!L781)</f>
        <v xml:space="preserve"> </v>
      </c>
      <c r="F785" s="49" t="e">
        <f t="shared" si="290"/>
        <v>#VALUE!</v>
      </c>
      <c r="G785" s="51" t="str">
        <f t="shared" si="291"/>
        <v>-</v>
      </c>
      <c r="H785" s="52" t="str">
        <f t="shared" si="292"/>
        <v>-</v>
      </c>
      <c r="I785" s="51" t="str">
        <f t="shared" si="293"/>
        <v>-</v>
      </c>
      <c r="J785" s="29" t="str">
        <f t="shared" si="294"/>
        <v>-</v>
      </c>
      <c r="K785" s="46" t="str">
        <f t="shared" si="295"/>
        <v>-</v>
      </c>
      <c r="L785" s="29" t="str">
        <f t="shared" si="296"/>
        <v>-</v>
      </c>
      <c r="M785" s="29" t="str">
        <f t="shared" si="297"/>
        <v xml:space="preserve"> </v>
      </c>
      <c r="N785" s="29" t="str">
        <f t="shared" ca="1" si="298"/>
        <v xml:space="preserve"> </v>
      </c>
      <c r="O785" s="8">
        <f>Замеры!R781</f>
        <v>0</v>
      </c>
      <c r="P785" s="8" t="b">
        <f t="shared" si="286"/>
        <v>1</v>
      </c>
      <c r="Q785" s="8" t="b">
        <f t="shared" si="287"/>
        <v>1</v>
      </c>
      <c r="R785" s="8" t="b">
        <f t="shared" si="288"/>
        <v>1</v>
      </c>
      <c r="S785" s="8" t="s">
        <v>72</v>
      </c>
      <c r="T785" s="8" t="e">
        <f t="shared" si="299"/>
        <v>#VALUE!</v>
      </c>
      <c r="U785" s="12" t="s">
        <v>72</v>
      </c>
      <c r="V785" s="8" t="e">
        <f t="shared" si="300"/>
        <v>#VALUE!</v>
      </c>
      <c r="X785" s="13" t="str">
        <f t="shared" si="289"/>
        <v xml:space="preserve"> </v>
      </c>
      <c r="Y785" s="8" t="e">
        <f t="shared" si="301"/>
        <v>#VALUE!</v>
      </c>
      <c r="AA785" s="14" t="e">
        <f t="shared" ca="1" si="302"/>
        <v>#VALUE!</v>
      </c>
      <c r="AB785" s="14" t="e">
        <f t="shared" ca="1" si="303"/>
        <v>#VALUE!</v>
      </c>
      <c r="AC785" s="14" t="e">
        <f t="shared" ca="1" si="304"/>
        <v>#VALUE!</v>
      </c>
      <c r="AD785" s="8" t="e">
        <f t="shared" ca="1" si="305"/>
        <v>#VALUE!</v>
      </c>
      <c r="AE785" s="8" t="e">
        <f t="shared" ca="1" si="306"/>
        <v>#VALUE!</v>
      </c>
      <c r="AF785" s="8" t="e">
        <f t="shared" ca="1" si="307"/>
        <v>#VALUE!</v>
      </c>
    </row>
    <row r="786" spans="1:32" x14ac:dyDescent="0.3">
      <c r="A786" s="35">
        <f>IF(Замеры!B782=0, " ", Замеры!B782)</f>
        <v>779</v>
      </c>
      <c r="B786" s="49" t="str">
        <f>Замеры!G782</f>
        <v xml:space="preserve">Группа от QF </v>
      </c>
      <c r="C786" s="49" t="str">
        <f>IF(Замеры!J782=0, " ", Замеры!J782)</f>
        <v xml:space="preserve"> </v>
      </c>
      <c r="D786" s="49" t="str">
        <f>IF(O786=0, " ", CONCATENATE(Замеры!T782,Замеры!U782,Замеры!V782,Замеры!W782,Замеры!AB782))</f>
        <v xml:space="preserve"> </v>
      </c>
      <c r="E786" s="49" t="str">
        <f>IF(Замеры!L782=0, " ", Замеры!L782)</f>
        <v xml:space="preserve"> </v>
      </c>
      <c r="F786" s="49" t="e">
        <f t="shared" si="290"/>
        <v>#VALUE!</v>
      </c>
      <c r="G786" s="51" t="str">
        <f t="shared" si="291"/>
        <v>-</v>
      </c>
      <c r="H786" s="52" t="str">
        <f t="shared" si="292"/>
        <v>-</v>
      </c>
      <c r="I786" s="51" t="str">
        <f t="shared" si="293"/>
        <v>-</v>
      </c>
      <c r="J786" s="29" t="str">
        <f t="shared" si="294"/>
        <v>-</v>
      </c>
      <c r="K786" s="46" t="str">
        <f t="shared" si="295"/>
        <v>-</v>
      </c>
      <c r="L786" s="29" t="str">
        <f t="shared" si="296"/>
        <v>-</v>
      </c>
      <c r="M786" s="29" t="str">
        <f t="shared" si="297"/>
        <v xml:space="preserve"> </v>
      </c>
      <c r="N786" s="29" t="str">
        <f t="shared" ca="1" si="298"/>
        <v xml:space="preserve"> </v>
      </c>
      <c r="O786" s="8">
        <f>Замеры!R782</f>
        <v>0</v>
      </c>
      <c r="P786" s="8" t="b">
        <f t="shared" si="286"/>
        <v>1</v>
      </c>
      <c r="Q786" s="8" t="b">
        <f t="shared" si="287"/>
        <v>1</v>
      </c>
      <c r="R786" s="8" t="b">
        <f t="shared" si="288"/>
        <v>1</v>
      </c>
      <c r="S786" s="8" t="s">
        <v>72</v>
      </c>
      <c r="T786" s="8" t="e">
        <f t="shared" si="299"/>
        <v>#VALUE!</v>
      </c>
      <c r="U786" s="12" t="s">
        <v>72</v>
      </c>
      <c r="V786" s="8" t="e">
        <f t="shared" si="300"/>
        <v>#VALUE!</v>
      </c>
      <c r="X786" s="13" t="str">
        <f t="shared" si="289"/>
        <v xml:space="preserve"> </v>
      </c>
      <c r="Y786" s="8" t="e">
        <f t="shared" si="301"/>
        <v>#VALUE!</v>
      </c>
      <c r="AA786" s="14" t="e">
        <f t="shared" ca="1" si="302"/>
        <v>#VALUE!</v>
      </c>
      <c r="AB786" s="14" t="e">
        <f t="shared" ca="1" si="303"/>
        <v>#VALUE!</v>
      </c>
      <c r="AC786" s="14" t="e">
        <f t="shared" ca="1" si="304"/>
        <v>#VALUE!</v>
      </c>
      <c r="AD786" s="8" t="e">
        <f t="shared" ca="1" si="305"/>
        <v>#VALUE!</v>
      </c>
      <c r="AE786" s="8" t="e">
        <f t="shared" ca="1" si="306"/>
        <v>#VALUE!</v>
      </c>
      <c r="AF786" s="8" t="e">
        <f t="shared" ca="1" si="307"/>
        <v>#VALUE!</v>
      </c>
    </row>
    <row r="787" spans="1:32" x14ac:dyDescent="0.3">
      <c r="A787" s="35">
        <f>IF(Замеры!B783=0, " ", Замеры!B783)</f>
        <v>780</v>
      </c>
      <c r="B787" s="49" t="str">
        <f>Замеры!G783</f>
        <v xml:space="preserve">Группа от QF </v>
      </c>
      <c r="C787" s="49" t="str">
        <f>IF(Замеры!J783=0, " ", Замеры!J783)</f>
        <v xml:space="preserve"> </v>
      </c>
      <c r="D787" s="49" t="str">
        <f>IF(O787=0, " ", CONCATENATE(Замеры!T783,Замеры!U783,Замеры!V783,Замеры!W783,Замеры!AB783))</f>
        <v xml:space="preserve"> </v>
      </c>
      <c r="E787" s="49" t="str">
        <f>IF(Замеры!L783=0, " ", Замеры!L783)</f>
        <v xml:space="preserve"> </v>
      </c>
      <c r="F787" s="49" t="e">
        <f t="shared" si="290"/>
        <v>#VALUE!</v>
      </c>
      <c r="G787" s="51" t="str">
        <f t="shared" si="291"/>
        <v>-</v>
      </c>
      <c r="H787" s="52" t="str">
        <f t="shared" si="292"/>
        <v>-</v>
      </c>
      <c r="I787" s="51" t="str">
        <f t="shared" si="293"/>
        <v>-</v>
      </c>
      <c r="J787" s="29" t="str">
        <f t="shared" si="294"/>
        <v>-</v>
      </c>
      <c r="K787" s="46" t="str">
        <f t="shared" si="295"/>
        <v>-</v>
      </c>
      <c r="L787" s="29" t="str">
        <f t="shared" si="296"/>
        <v>-</v>
      </c>
      <c r="M787" s="29" t="str">
        <f t="shared" si="297"/>
        <v xml:space="preserve"> </v>
      </c>
      <c r="N787" s="29" t="str">
        <f t="shared" ca="1" si="298"/>
        <v xml:space="preserve"> </v>
      </c>
      <c r="O787" s="8">
        <f>Замеры!R783</f>
        <v>0</v>
      </c>
      <c r="P787" s="8" t="b">
        <f t="shared" si="286"/>
        <v>1</v>
      </c>
      <c r="Q787" s="8" t="b">
        <f t="shared" si="287"/>
        <v>1</v>
      </c>
      <c r="R787" s="8" t="b">
        <f t="shared" si="288"/>
        <v>1</v>
      </c>
      <c r="S787" s="8" t="s">
        <v>72</v>
      </c>
      <c r="T787" s="8" t="e">
        <f t="shared" si="299"/>
        <v>#VALUE!</v>
      </c>
      <c r="U787" s="12" t="s">
        <v>72</v>
      </c>
      <c r="V787" s="8" t="e">
        <f t="shared" si="300"/>
        <v>#VALUE!</v>
      </c>
      <c r="X787" s="13" t="str">
        <f t="shared" si="289"/>
        <v xml:space="preserve"> </v>
      </c>
      <c r="Y787" s="8" t="e">
        <f t="shared" si="301"/>
        <v>#VALUE!</v>
      </c>
      <c r="AA787" s="14" t="e">
        <f t="shared" ca="1" si="302"/>
        <v>#VALUE!</v>
      </c>
      <c r="AB787" s="14" t="e">
        <f t="shared" ca="1" si="303"/>
        <v>#VALUE!</v>
      </c>
      <c r="AC787" s="14" t="e">
        <f t="shared" ca="1" si="304"/>
        <v>#VALUE!</v>
      </c>
      <c r="AD787" s="8" t="e">
        <f t="shared" ca="1" si="305"/>
        <v>#VALUE!</v>
      </c>
      <c r="AE787" s="8" t="e">
        <f t="shared" ca="1" si="306"/>
        <v>#VALUE!</v>
      </c>
      <c r="AF787" s="8" t="e">
        <f t="shared" ca="1" si="307"/>
        <v>#VALUE!</v>
      </c>
    </row>
    <row r="788" spans="1:32" x14ac:dyDescent="0.3">
      <c r="A788" s="35">
        <f>IF(Замеры!B784=0, " ", Замеры!B784)</f>
        <v>781</v>
      </c>
      <c r="B788" s="49" t="str">
        <f>Замеры!G784</f>
        <v xml:space="preserve">Группа от QF </v>
      </c>
      <c r="C788" s="49" t="str">
        <f>IF(Замеры!J784=0, " ", Замеры!J784)</f>
        <v xml:space="preserve"> </v>
      </c>
      <c r="D788" s="49" t="str">
        <f>IF(O788=0, " ", CONCATENATE(Замеры!T784,Замеры!U784,Замеры!V784,Замеры!W784,Замеры!AB784))</f>
        <v xml:space="preserve"> </v>
      </c>
      <c r="E788" s="49" t="str">
        <f>IF(Замеры!L784=0, " ", Замеры!L784)</f>
        <v xml:space="preserve"> </v>
      </c>
      <c r="F788" s="49" t="e">
        <f t="shared" si="290"/>
        <v>#VALUE!</v>
      </c>
      <c r="G788" s="51" t="str">
        <f t="shared" si="291"/>
        <v>-</v>
      </c>
      <c r="H788" s="52" t="str">
        <f t="shared" si="292"/>
        <v>-</v>
      </c>
      <c r="I788" s="51" t="str">
        <f t="shared" si="293"/>
        <v>-</v>
      </c>
      <c r="J788" s="29" t="str">
        <f t="shared" si="294"/>
        <v>-</v>
      </c>
      <c r="K788" s="46" t="str">
        <f t="shared" si="295"/>
        <v>-</v>
      </c>
      <c r="L788" s="29" t="str">
        <f t="shared" si="296"/>
        <v>-</v>
      </c>
      <c r="M788" s="29" t="str">
        <f t="shared" si="297"/>
        <v xml:space="preserve"> </v>
      </c>
      <c r="N788" s="29" t="str">
        <f t="shared" ca="1" si="298"/>
        <v xml:space="preserve"> </v>
      </c>
      <c r="O788" s="8">
        <f>Замеры!R784</f>
        <v>0</v>
      </c>
      <c r="P788" s="8" t="b">
        <f t="shared" si="286"/>
        <v>1</v>
      </c>
      <c r="Q788" s="8" t="b">
        <f t="shared" si="287"/>
        <v>1</v>
      </c>
      <c r="R788" s="8" t="b">
        <f t="shared" si="288"/>
        <v>1</v>
      </c>
      <c r="S788" s="8" t="s">
        <v>72</v>
      </c>
      <c r="T788" s="8" t="e">
        <f t="shared" si="299"/>
        <v>#VALUE!</v>
      </c>
      <c r="U788" s="12" t="s">
        <v>72</v>
      </c>
      <c r="V788" s="8" t="e">
        <f t="shared" si="300"/>
        <v>#VALUE!</v>
      </c>
      <c r="X788" s="13" t="str">
        <f t="shared" si="289"/>
        <v xml:space="preserve"> </v>
      </c>
      <c r="Y788" s="8" t="e">
        <f t="shared" si="301"/>
        <v>#VALUE!</v>
      </c>
      <c r="AA788" s="14" t="e">
        <f t="shared" ca="1" si="302"/>
        <v>#VALUE!</v>
      </c>
      <c r="AB788" s="14" t="e">
        <f t="shared" ca="1" si="303"/>
        <v>#VALUE!</v>
      </c>
      <c r="AC788" s="14" t="e">
        <f t="shared" ca="1" si="304"/>
        <v>#VALUE!</v>
      </c>
      <c r="AD788" s="8" t="e">
        <f t="shared" ca="1" si="305"/>
        <v>#VALUE!</v>
      </c>
      <c r="AE788" s="8" t="e">
        <f t="shared" ca="1" si="306"/>
        <v>#VALUE!</v>
      </c>
      <c r="AF788" s="8" t="e">
        <f t="shared" ca="1" si="307"/>
        <v>#VALUE!</v>
      </c>
    </row>
    <row r="789" spans="1:32" x14ac:dyDescent="0.3">
      <c r="A789" s="35">
        <f>IF(Замеры!B785=0, " ", Замеры!B785)</f>
        <v>782</v>
      </c>
      <c r="B789" s="49" t="str">
        <f>Замеры!G785</f>
        <v xml:space="preserve">Группа от QF </v>
      </c>
      <c r="C789" s="49" t="str">
        <f>IF(Замеры!J785=0, " ", Замеры!J785)</f>
        <v xml:space="preserve"> </v>
      </c>
      <c r="D789" s="49" t="str">
        <f>IF(O789=0, " ", CONCATENATE(Замеры!T785,Замеры!U785,Замеры!V785,Замеры!W785,Замеры!AB785))</f>
        <v xml:space="preserve"> </v>
      </c>
      <c r="E789" s="49" t="str">
        <f>IF(Замеры!L785=0, " ", Замеры!L785)</f>
        <v xml:space="preserve"> </v>
      </c>
      <c r="F789" s="49" t="e">
        <f t="shared" si="290"/>
        <v>#VALUE!</v>
      </c>
      <c r="G789" s="51" t="str">
        <f t="shared" si="291"/>
        <v>-</v>
      </c>
      <c r="H789" s="52" t="str">
        <f t="shared" si="292"/>
        <v>-</v>
      </c>
      <c r="I789" s="51" t="str">
        <f t="shared" si="293"/>
        <v>-</v>
      </c>
      <c r="J789" s="29" t="str">
        <f t="shared" si="294"/>
        <v>-</v>
      </c>
      <c r="K789" s="46" t="str">
        <f t="shared" si="295"/>
        <v>-</v>
      </c>
      <c r="L789" s="29" t="str">
        <f t="shared" si="296"/>
        <v>-</v>
      </c>
      <c r="M789" s="29" t="str">
        <f t="shared" si="297"/>
        <v xml:space="preserve"> </v>
      </c>
      <c r="N789" s="29" t="str">
        <f t="shared" ca="1" si="298"/>
        <v xml:space="preserve"> </v>
      </c>
      <c r="O789" s="8">
        <f>Замеры!R785</f>
        <v>0</v>
      </c>
      <c r="P789" s="8" t="b">
        <f t="shared" si="286"/>
        <v>1</v>
      </c>
      <c r="Q789" s="8" t="b">
        <f t="shared" si="287"/>
        <v>1</v>
      </c>
      <c r="R789" s="8" t="b">
        <f t="shared" si="288"/>
        <v>1</v>
      </c>
      <c r="S789" s="8" t="s">
        <v>72</v>
      </c>
      <c r="T789" s="8" t="e">
        <f t="shared" si="299"/>
        <v>#VALUE!</v>
      </c>
      <c r="U789" s="12" t="s">
        <v>72</v>
      </c>
      <c r="V789" s="8" t="e">
        <f t="shared" si="300"/>
        <v>#VALUE!</v>
      </c>
      <c r="X789" s="13" t="str">
        <f t="shared" si="289"/>
        <v xml:space="preserve"> </v>
      </c>
      <c r="Y789" s="8" t="e">
        <f t="shared" si="301"/>
        <v>#VALUE!</v>
      </c>
      <c r="AA789" s="14" t="e">
        <f t="shared" ca="1" si="302"/>
        <v>#VALUE!</v>
      </c>
      <c r="AB789" s="14" t="e">
        <f t="shared" ca="1" si="303"/>
        <v>#VALUE!</v>
      </c>
      <c r="AC789" s="14" t="e">
        <f t="shared" ca="1" si="304"/>
        <v>#VALUE!</v>
      </c>
      <c r="AD789" s="8" t="e">
        <f t="shared" ca="1" si="305"/>
        <v>#VALUE!</v>
      </c>
      <c r="AE789" s="8" t="e">
        <f t="shared" ca="1" si="306"/>
        <v>#VALUE!</v>
      </c>
      <c r="AF789" s="8" t="e">
        <f t="shared" ca="1" si="307"/>
        <v>#VALUE!</v>
      </c>
    </row>
    <row r="790" spans="1:32" x14ac:dyDescent="0.3">
      <c r="A790" s="35">
        <f>IF(Замеры!B786=0, " ", Замеры!B786)</f>
        <v>783</v>
      </c>
      <c r="B790" s="49" t="str">
        <f>Замеры!G786</f>
        <v xml:space="preserve">Группа от QF </v>
      </c>
      <c r="C790" s="49" t="str">
        <f>IF(Замеры!J786=0, " ", Замеры!J786)</f>
        <v xml:space="preserve"> </v>
      </c>
      <c r="D790" s="49" t="str">
        <f>IF(O790=0, " ", CONCATENATE(Замеры!T786,Замеры!U786,Замеры!V786,Замеры!W786,Замеры!AB786))</f>
        <v xml:space="preserve"> </v>
      </c>
      <c r="E790" s="49" t="str">
        <f>IF(Замеры!L786=0, " ", Замеры!L786)</f>
        <v xml:space="preserve"> </v>
      </c>
      <c r="F790" s="49" t="e">
        <f t="shared" si="290"/>
        <v>#VALUE!</v>
      </c>
      <c r="G790" s="51" t="str">
        <f t="shared" si="291"/>
        <v>-</v>
      </c>
      <c r="H790" s="52" t="str">
        <f t="shared" si="292"/>
        <v>-</v>
      </c>
      <c r="I790" s="51" t="str">
        <f t="shared" si="293"/>
        <v>-</v>
      </c>
      <c r="J790" s="29" t="str">
        <f t="shared" si="294"/>
        <v>-</v>
      </c>
      <c r="K790" s="46" t="str">
        <f t="shared" si="295"/>
        <v>-</v>
      </c>
      <c r="L790" s="29" t="str">
        <f t="shared" si="296"/>
        <v>-</v>
      </c>
      <c r="M790" s="29" t="str">
        <f t="shared" si="297"/>
        <v xml:space="preserve"> </v>
      </c>
      <c r="N790" s="29" t="str">
        <f t="shared" ca="1" si="298"/>
        <v xml:space="preserve"> </v>
      </c>
      <c r="O790" s="8">
        <f>Замеры!R786</f>
        <v>0</v>
      </c>
      <c r="P790" s="8" t="b">
        <f t="shared" si="286"/>
        <v>1</v>
      </c>
      <c r="Q790" s="8" t="b">
        <f t="shared" si="287"/>
        <v>1</v>
      </c>
      <c r="R790" s="8" t="b">
        <f t="shared" si="288"/>
        <v>1</v>
      </c>
      <c r="S790" s="8" t="s">
        <v>72</v>
      </c>
      <c r="T790" s="8" t="e">
        <f t="shared" si="299"/>
        <v>#VALUE!</v>
      </c>
      <c r="U790" s="12" t="s">
        <v>72</v>
      </c>
      <c r="V790" s="8" t="e">
        <f t="shared" si="300"/>
        <v>#VALUE!</v>
      </c>
      <c r="X790" s="13" t="str">
        <f t="shared" si="289"/>
        <v xml:space="preserve"> </v>
      </c>
      <c r="Y790" s="8" t="e">
        <f t="shared" si="301"/>
        <v>#VALUE!</v>
      </c>
      <c r="AA790" s="14" t="e">
        <f t="shared" ca="1" si="302"/>
        <v>#VALUE!</v>
      </c>
      <c r="AB790" s="14" t="e">
        <f t="shared" ca="1" si="303"/>
        <v>#VALUE!</v>
      </c>
      <c r="AC790" s="14" t="e">
        <f t="shared" ca="1" si="304"/>
        <v>#VALUE!</v>
      </c>
      <c r="AD790" s="8" t="e">
        <f t="shared" ca="1" si="305"/>
        <v>#VALUE!</v>
      </c>
      <c r="AE790" s="8" t="e">
        <f t="shared" ca="1" si="306"/>
        <v>#VALUE!</v>
      </c>
      <c r="AF790" s="8" t="e">
        <f t="shared" ca="1" si="307"/>
        <v>#VALUE!</v>
      </c>
    </row>
    <row r="791" spans="1:32" x14ac:dyDescent="0.3">
      <c r="A791" s="35">
        <f>IF(Замеры!B787=0, " ", Замеры!B787)</f>
        <v>784</v>
      </c>
      <c r="B791" s="49" t="str">
        <f>Замеры!G787</f>
        <v xml:space="preserve">Группа от QF </v>
      </c>
      <c r="C791" s="49" t="str">
        <f>IF(Замеры!J787=0, " ", Замеры!J787)</f>
        <v xml:space="preserve"> </v>
      </c>
      <c r="D791" s="49" t="str">
        <f>IF(O791=0, " ", CONCATENATE(Замеры!T787,Замеры!U787,Замеры!V787,Замеры!W787,Замеры!AB787))</f>
        <v xml:space="preserve"> </v>
      </c>
      <c r="E791" s="49" t="str">
        <f>IF(Замеры!L787=0, " ", Замеры!L787)</f>
        <v xml:space="preserve"> </v>
      </c>
      <c r="F791" s="49" t="e">
        <f t="shared" si="290"/>
        <v>#VALUE!</v>
      </c>
      <c r="G791" s="51" t="str">
        <f t="shared" si="291"/>
        <v>-</v>
      </c>
      <c r="H791" s="52" t="str">
        <f t="shared" si="292"/>
        <v>-</v>
      </c>
      <c r="I791" s="51" t="str">
        <f t="shared" si="293"/>
        <v>-</v>
      </c>
      <c r="J791" s="29" t="str">
        <f t="shared" si="294"/>
        <v>-</v>
      </c>
      <c r="K791" s="46" t="str">
        <f t="shared" si="295"/>
        <v>-</v>
      </c>
      <c r="L791" s="29" t="str">
        <f t="shared" si="296"/>
        <v>-</v>
      </c>
      <c r="M791" s="29" t="str">
        <f t="shared" si="297"/>
        <v xml:space="preserve"> </v>
      </c>
      <c r="N791" s="29" t="str">
        <f t="shared" ca="1" si="298"/>
        <v xml:space="preserve"> </v>
      </c>
      <c r="O791" s="8">
        <f>Замеры!R787</f>
        <v>0</v>
      </c>
      <c r="P791" s="8" t="b">
        <f t="shared" si="286"/>
        <v>1</v>
      </c>
      <c r="Q791" s="8" t="b">
        <f t="shared" si="287"/>
        <v>1</v>
      </c>
      <c r="R791" s="8" t="b">
        <f t="shared" si="288"/>
        <v>1</v>
      </c>
      <c r="S791" s="8" t="s">
        <v>72</v>
      </c>
      <c r="T791" s="8" t="e">
        <f t="shared" si="299"/>
        <v>#VALUE!</v>
      </c>
      <c r="U791" s="12" t="s">
        <v>72</v>
      </c>
      <c r="V791" s="8" t="e">
        <f t="shared" si="300"/>
        <v>#VALUE!</v>
      </c>
      <c r="X791" s="13" t="str">
        <f t="shared" si="289"/>
        <v xml:space="preserve"> </v>
      </c>
      <c r="Y791" s="8" t="e">
        <f t="shared" si="301"/>
        <v>#VALUE!</v>
      </c>
      <c r="AA791" s="14" t="e">
        <f t="shared" ca="1" si="302"/>
        <v>#VALUE!</v>
      </c>
      <c r="AB791" s="14" t="e">
        <f t="shared" ca="1" si="303"/>
        <v>#VALUE!</v>
      </c>
      <c r="AC791" s="14" t="e">
        <f t="shared" ca="1" si="304"/>
        <v>#VALUE!</v>
      </c>
      <c r="AD791" s="8" t="e">
        <f t="shared" ca="1" si="305"/>
        <v>#VALUE!</v>
      </c>
      <c r="AE791" s="8" t="e">
        <f t="shared" ca="1" si="306"/>
        <v>#VALUE!</v>
      </c>
      <c r="AF791" s="8" t="e">
        <f t="shared" ca="1" si="307"/>
        <v>#VALUE!</v>
      </c>
    </row>
    <row r="792" spans="1:32" x14ac:dyDescent="0.3">
      <c r="A792" s="35">
        <f>IF(Замеры!B788=0, " ", Замеры!B788)</f>
        <v>785</v>
      </c>
      <c r="B792" s="49" t="str">
        <f>Замеры!G788</f>
        <v xml:space="preserve">Группа от QF </v>
      </c>
      <c r="C792" s="49" t="str">
        <f>IF(Замеры!J788=0, " ", Замеры!J788)</f>
        <v xml:space="preserve"> </v>
      </c>
      <c r="D792" s="49" t="str">
        <f>IF(O792=0, " ", CONCATENATE(Замеры!T788,Замеры!U788,Замеры!V788,Замеры!W788,Замеры!AB788))</f>
        <v xml:space="preserve"> </v>
      </c>
      <c r="E792" s="49" t="str">
        <f>IF(Замеры!L788=0, " ", Замеры!L788)</f>
        <v xml:space="preserve"> </v>
      </c>
      <c r="F792" s="49" t="e">
        <f t="shared" si="290"/>
        <v>#VALUE!</v>
      </c>
      <c r="G792" s="51" t="str">
        <f t="shared" si="291"/>
        <v>-</v>
      </c>
      <c r="H792" s="52" t="str">
        <f t="shared" si="292"/>
        <v>-</v>
      </c>
      <c r="I792" s="51" t="str">
        <f t="shared" si="293"/>
        <v>-</v>
      </c>
      <c r="J792" s="29" t="str">
        <f t="shared" si="294"/>
        <v>-</v>
      </c>
      <c r="K792" s="46" t="str">
        <f t="shared" si="295"/>
        <v>-</v>
      </c>
      <c r="L792" s="29" t="str">
        <f t="shared" si="296"/>
        <v>-</v>
      </c>
      <c r="M792" s="29" t="str">
        <f t="shared" si="297"/>
        <v xml:space="preserve"> </v>
      </c>
      <c r="N792" s="29" t="str">
        <f t="shared" ca="1" si="298"/>
        <v xml:space="preserve"> </v>
      </c>
      <c r="O792" s="8">
        <f>Замеры!R788</f>
        <v>0</v>
      </c>
      <c r="P792" s="8" t="b">
        <f t="shared" si="286"/>
        <v>1</v>
      </c>
      <c r="Q792" s="8" t="b">
        <f t="shared" si="287"/>
        <v>1</v>
      </c>
      <c r="R792" s="8" t="b">
        <f t="shared" si="288"/>
        <v>1</v>
      </c>
      <c r="S792" s="8" t="s">
        <v>72</v>
      </c>
      <c r="T792" s="8" t="e">
        <f t="shared" si="299"/>
        <v>#VALUE!</v>
      </c>
      <c r="U792" s="12" t="s">
        <v>72</v>
      </c>
      <c r="V792" s="8" t="e">
        <f t="shared" si="300"/>
        <v>#VALUE!</v>
      </c>
      <c r="X792" s="13" t="str">
        <f t="shared" si="289"/>
        <v xml:space="preserve"> </v>
      </c>
      <c r="Y792" s="8" t="e">
        <f t="shared" si="301"/>
        <v>#VALUE!</v>
      </c>
      <c r="AA792" s="14" t="e">
        <f t="shared" ca="1" si="302"/>
        <v>#VALUE!</v>
      </c>
      <c r="AB792" s="14" t="e">
        <f t="shared" ca="1" si="303"/>
        <v>#VALUE!</v>
      </c>
      <c r="AC792" s="14" t="e">
        <f t="shared" ca="1" si="304"/>
        <v>#VALUE!</v>
      </c>
      <c r="AD792" s="8" t="e">
        <f t="shared" ca="1" si="305"/>
        <v>#VALUE!</v>
      </c>
      <c r="AE792" s="8" t="e">
        <f t="shared" ca="1" si="306"/>
        <v>#VALUE!</v>
      </c>
      <c r="AF792" s="8" t="e">
        <f t="shared" ca="1" si="307"/>
        <v>#VALUE!</v>
      </c>
    </row>
    <row r="793" spans="1:32" x14ac:dyDescent="0.3">
      <c r="A793" s="35">
        <f>IF(Замеры!B789=0, " ", Замеры!B789)</f>
        <v>786</v>
      </c>
      <c r="B793" s="49" t="str">
        <f>Замеры!G789</f>
        <v xml:space="preserve">Группа от QF </v>
      </c>
      <c r="C793" s="49" t="str">
        <f>IF(Замеры!J789=0, " ", Замеры!J789)</f>
        <v xml:space="preserve"> </v>
      </c>
      <c r="D793" s="49" t="str">
        <f>IF(O793=0, " ", CONCATENATE(Замеры!T789,Замеры!U789,Замеры!V789,Замеры!W789,Замеры!AB789))</f>
        <v xml:space="preserve"> </v>
      </c>
      <c r="E793" s="49" t="str">
        <f>IF(Замеры!L789=0, " ", Замеры!L789)</f>
        <v xml:space="preserve"> </v>
      </c>
      <c r="F793" s="49" t="e">
        <f t="shared" si="290"/>
        <v>#VALUE!</v>
      </c>
      <c r="G793" s="51" t="str">
        <f t="shared" si="291"/>
        <v>-</v>
      </c>
      <c r="H793" s="52" t="str">
        <f t="shared" si="292"/>
        <v>-</v>
      </c>
      <c r="I793" s="51" t="str">
        <f t="shared" si="293"/>
        <v>-</v>
      </c>
      <c r="J793" s="29" t="str">
        <f t="shared" si="294"/>
        <v>-</v>
      </c>
      <c r="K793" s="46" t="str">
        <f t="shared" si="295"/>
        <v>-</v>
      </c>
      <c r="L793" s="29" t="str">
        <f t="shared" si="296"/>
        <v>-</v>
      </c>
      <c r="M793" s="29" t="str">
        <f t="shared" si="297"/>
        <v xml:space="preserve"> </v>
      </c>
      <c r="N793" s="29" t="str">
        <f t="shared" ca="1" si="298"/>
        <v xml:space="preserve"> </v>
      </c>
      <c r="O793" s="8">
        <f>Замеры!R789</f>
        <v>0</v>
      </c>
      <c r="P793" s="8" t="b">
        <f t="shared" si="286"/>
        <v>1</v>
      </c>
      <c r="Q793" s="8" t="b">
        <f t="shared" si="287"/>
        <v>1</v>
      </c>
      <c r="R793" s="8" t="b">
        <f t="shared" si="288"/>
        <v>1</v>
      </c>
      <c r="S793" s="8" t="s">
        <v>72</v>
      </c>
      <c r="T793" s="8" t="e">
        <f t="shared" si="299"/>
        <v>#VALUE!</v>
      </c>
      <c r="U793" s="12" t="s">
        <v>72</v>
      </c>
      <c r="V793" s="8" t="e">
        <f t="shared" si="300"/>
        <v>#VALUE!</v>
      </c>
      <c r="X793" s="13" t="str">
        <f t="shared" si="289"/>
        <v xml:space="preserve"> </v>
      </c>
      <c r="Y793" s="8" t="e">
        <f t="shared" si="301"/>
        <v>#VALUE!</v>
      </c>
      <c r="AA793" s="14" t="e">
        <f t="shared" ca="1" si="302"/>
        <v>#VALUE!</v>
      </c>
      <c r="AB793" s="14" t="e">
        <f t="shared" ca="1" si="303"/>
        <v>#VALUE!</v>
      </c>
      <c r="AC793" s="14" t="e">
        <f t="shared" ca="1" si="304"/>
        <v>#VALUE!</v>
      </c>
      <c r="AD793" s="8" t="e">
        <f t="shared" ca="1" si="305"/>
        <v>#VALUE!</v>
      </c>
      <c r="AE793" s="8" t="e">
        <f t="shared" ca="1" si="306"/>
        <v>#VALUE!</v>
      </c>
      <c r="AF793" s="8" t="e">
        <f t="shared" ca="1" si="307"/>
        <v>#VALUE!</v>
      </c>
    </row>
    <row r="794" spans="1:32" x14ac:dyDescent="0.3">
      <c r="A794" s="35">
        <f>IF(Замеры!B790=0, " ", Замеры!B790)</f>
        <v>787</v>
      </c>
      <c r="B794" s="49" t="str">
        <f>Замеры!G790</f>
        <v xml:space="preserve">Группа от QF </v>
      </c>
      <c r="C794" s="49" t="str">
        <f>IF(Замеры!J790=0, " ", Замеры!J790)</f>
        <v xml:space="preserve"> </v>
      </c>
      <c r="D794" s="49" t="str">
        <f>IF(O794=0, " ", CONCATENATE(Замеры!T790,Замеры!U790,Замеры!V790,Замеры!W790,Замеры!AB790))</f>
        <v xml:space="preserve"> </v>
      </c>
      <c r="E794" s="49" t="str">
        <f>IF(Замеры!L790=0, " ", Замеры!L790)</f>
        <v xml:space="preserve"> </v>
      </c>
      <c r="F794" s="49" t="e">
        <f t="shared" si="290"/>
        <v>#VALUE!</v>
      </c>
      <c r="G794" s="51" t="str">
        <f t="shared" si="291"/>
        <v>-</v>
      </c>
      <c r="H794" s="52" t="str">
        <f t="shared" si="292"/>
        <v>-</v>
      </c>
      <c r="I794" s="51" t="str">
        <f t="shared" si="293"/>
        <v>-</v>
      </c>
      <c r="J794" s="29" t="str">
        <f t="shared" si="294"/>
        <v>-</v>
      </c>
      <c r="K794" s="46" t="str">
        <f t="shared" si="295"/>
        <v>-</v>
      </c>
      <c r="L794" s="29" t="str">
        <f t="shared" si="296"/>
        <v>-</v>
      </c>
      <c r="M794" s="29" t="str">
        <f t="shared" si="297"/>
        <v xml:space="preserve"> </v>
      </c>
      <c r="N794" s="29" t="str">
        <f t="shared" ca="1" si="298"/>
        <v xml:space="preserve"> </v>
      </c>
      <c r="O794" s="8">
        <f>Замеры!R790</f>
        <v>0</v>
      </c>
      <c r="P794" s="8" t="b">
        <f t="shared" si="286"/>
        <v>1</v>
      </c>
      <c r="Q794" s="8" t="b">
        <f t="shared" si="287"/>
        <v>1</v>
      </c>
      <c r="R794" s="8" t="b">
        <f t="shared" si="288"/>
        <v>1</v>
      </c>
      <c r="S794" s="8" t="s">
        <v>72</v>
      </c>
      <c r="T794" s="8" t="e">
        <f t="shared" si="299"/>
        <v>#VALUE!</v>
      </c>
      <c r="U794" s="12" t="s">
        <v>72</v>
      </c>
      <c r="V794" s="8" t="e">
        <f t="shared" si="300"/>
        <v>#VALUE!</v>
      </c>
      <c r="X794" s="13" t="str">
        <f t="shared" si="289"/>
        <v xml:space="preserve"> </v>
      </c>
      <c r="Y794" s="8" t="e">
        <f t="shared" si="301"/>
        <v>#VALUE!</v>
      </c>
      <c r="AA794" s="14" t="e">
        <f t="shared" ca="1" si="302"/>
        <v>#VALUE!</v>
      </c>
      <c r="AB794" s="14" t="e">
        <f t="shared" ca="1" si="303"/>
        <v>#VALUE!</v>
      </c>
      <c r="AC794" s="14" t="e">
        <f t="shared" ca="1" si="304"/>
        <v>#VALUE!</v>
      </c>
      <c r="AD794" s="8" t="e">
        <f t="shared" ca="1" si="305"/>
        <v>#VALUE!</v>
      </c>
      <c r="AE794" s="8" t="e">
        <f t="shared" ca="1" si="306"/>
        <v>#VALUE!</v>
      </c>
      <c r="AF794" s="8" t="e">
        <f t="shared" ca="1" si="307"/>
        <v>#VALUE!</v>
      </c>
    </row>
    <row r="795" spans="1:32" x14ac:dyDescent="0.3">
      <c r="A795" s="35">
        <f>IF(Замеры!B791=0, " ", Замеры!B791)</f>
        <v>788</v>
      </c>
      <c r="B795" s="49" t="str">
        <f>Замеры!G791</f>
        <v xml:space="preserve">Группа от QF </v>
      </c>
      <c r="C795" s="49" t="str">
        <f>IF(Замеры!J791=0, " ", Замеры!J791)</f>
        <v xml:space="preserve"> </v>
      </c>
      <c r="D795" s="49" t="str">
        <f>IF(O795=0, " ", CONCATENATE(Замеры!T791,Замеры!U791,Замеры!V791,Замеры!W791,Замеры!AB791))</f>
        <v xml:space="preserve"> </v>
      </c>
      <c r="E795" s="49" t="str">
        <f>IF(Замеры!L791=0, " ", Замеры!L791)</f>
        <v xml:space="preserve"> </v>
      </c>
      <c r="F795" s="49" t="e">
        <f t="shared" si="290"/>
        <v>#VALUE!</v>
      </c>
      <c r="G795" s="51" t="str">
        <f t="shared" si="291"/>
        <v>-</v>
      </c>
      <c r="H795" s="52" t="str">
        <f t="shared" si="292"/>
        <v>-</v>
      </c>
      <c r="I795" s="51" t="str">
        <f t="shared" si="293"/>
        <v>-</v>
      </c>
      <c r="J795" s="29" t="str">
        <f t="shared" si="294"/>
        <v>-</v>
      </c>
      <c r="K795" s="46" t="str">
        <f t="shared" si="295"/>
        <v>-</v>
      </c>
      <c r="L795" s="29" t="str">
        <f t="shared" si="296"/>
        <v>-</v>
      </c>
      <c r="M795" s="29" t="str">
        <f t="shared" si="297"/>
        <v xml:space="preserve"> </v>
      </c>
      <c r="N795" s="29" t="str">
        <f t="shared" ca="1" si="298"/>
        <v xml:space="preserve"> </v>
      </c>
      <c r="O795" s="8">
        <f>Замеры!R791</f>
        <v>0</v>
      </c>
      <c r="P795" s="8" t="b">
        <f t="shared" si="286"/>
        <v>1</v>
      </c>
      <c r="Q795" s="8" t="b">
        <f t="shared" si="287"/>
        <v>1</v>
      </c>
      <c r="R795" s="8" t="b">
        <f t="shared" si="288"/>
        <v>1</v>
      </c>
      <c r="S795" s="8" t="s">
        <v>72</v>
      </c>
      <c r="T795" s="8" t="e">
        <f t="shared" si="299"/>
        <v>#VALUE!</v>
      </c>
      <c r="U795" s="12" t="s">
        <v>72</v>
      </c>
      <c r="V795" s="8" t="e">
        <f t="shared" si="300"/>
        <v>#VALUE!</v>
      </c>
      <c r="X795" s="13" t="str">
        <f t="shared" si="289"/>
        <v xml:space="preserve"> </v>
      </c>
      <c r="Y795" s="8" t="e">
        <f t="shared" si="301"/>
        <v>#VALUE!</v>
      </c>
      <c r="AA795" s="14" t="e">
        <f t="shared" ca="1" si="302"/>
        <v>#VALUE!</v>
      </c>
      <c r="AB795" s="14" t="e">
        <f t="shared" ca="1" si="303"/>
        <v>#VALUE!</v>
      </c>
      <c r="AC795" s="14" t="e">
        <f t="shared" ca="1" si="304"/>
        <v>#VALUE!</v>
      </c>
      <c r="AD795" s="8" t="e">
        <f t="shared" ca="1" si="305"/>
        <v>#VALUE!</v>
      </c>
      <c r="AE795" s="8" t="e">
        <f t="shared" ca="1" si="306"/>
        <v>#VALUE!</v>
      </c>
      <c r="AF795" s="8" t="e">
        <f t="shared" ca="1" si="307"/>
        <v>#VALUE!</v>
      </c>
    </row>
    <row r="796" spans="1:32" x14ac:dyDescent="0.3">
      <c r="A796" s="35">
        <f>IF(Замеры!B792=0, " ", Замеры!B792)</f>
        <v>789</v>
      </c>
      <c r="B796" s="49" t="str">
        <f>Замеры!G792</f>
        <v xml:space="preserve">Группа от QF </v>
      </c>
      <c r="C796" s="49" t="str">
        <f>IF(Замеры!J792=0, " ", Замеры!J792)</f>
        <v xml:space="preserve"> </v>
      </c>
      <c r="D796" s="49" t="str">
        <f>IF(O796=0, " ", CONCATENATE(Замеры!T792,Замеры!U792,Замеры!V792,Замеры!W792,Замеры!AB792))</f>
        <v xml:space="preserve"> </v>
      </c>
      <c r="E796" s="49" t="str">
        <f>IF(Замеры!L792=0, " ", Замеры!L792)</f>
        <v xml:space="preserve"> </v>
      </c>
      <c r="F796" s="49" t="e">
        <f t="shared" si="290"/>
        <v>#VALUE!</v>
      </c>
      <c r="G796" s="51" t="str">
        <f t="shared" si="291"/>
        <v>-</v>
      </c>
      <c r="H796" s="52" t="str">
        <f t="shared" si="292"/>
        <v>-</v>
      </c>
      <c r="I796" s="51" t="str">
        <f t="shared" si="293"/>
        <v>-</v>
      </c>
      <c r="J796" s="29" t="str">
        <f t="shared" si="294"/>
        <v>-</v>
      </c>
      <c r="K796" s="46" t="str">
        <f t="shared" si="295"/>
        <v>-</v>
      </c>
      <c r="L796" s="29" t="str">
        <f t="shared" si="296"/>
        <v>-</v>
      </c>
      <c r="M796" s="29" t="str">
        <f t="shared" si="297"/>
        <v xml:space="preserve"> </v>
      </c>
      <c r="N796" s="29" t="str">
        <f t="shared" ca="1" si="298"/>
        <v xml:space="preserve"> </v>
      </c>
      <c r="O796" s="8">
        <f>Замеры!R792</f>
        <v>0</v>
      </c>
      <c r="P796" s="8" t="b">
        <f t="shared" si="286"/>
        <v>1</v>
      </c>
      <c r="Q796" s="8" t="b">
        <f t="shared" si="287"/>
        <v>1</v>
      </c>
      <c r="R796" s="8" t="b">
        <f t="shared" si="288"/>
        <v>1</v>
      </c>
      <c r="S796" s="8" t="s">
        <v>72</v>
      </c>
      <c r="T796" s="8" t="e">
        <f t="shared" si="299"/>
        <v>#VALUE!</v>
      </c>
      <c r="U796" s="12" t="s">
        <v>72</v>
      </c>
      <c r="V796" s="8" t="e">
        <f t="shared" si="300"/>
        <v>#VALUE!</v>
      </c>
      <c r="X796" s="13" t="str">
        <f t="shared" si="289"/>
        <v xml:space="preserve"> </v>
      </c>
      <c r="Y796" s="8" t="e">
        <f t="shared" si="301"/>
        <v>#VALUE!</v>
      </c>
      <c r="AA796" s="14" t="e">
        <f t="shared" ca="1" si="302"/>
        <v>#VALUE!</v>
      </c>
      <c r="AB796" s="14" t="e">
        <f t="shared" ca="1" si="303"/>
        <v>#VALUE!</v>
      </c>
      <c r="AC796" s="14" t="e">
        <f t="shared" ca="1" si="304"/>
        <v>#VALUE!</v>
      </c>
      <c r="AD796" s="8" t="e">
        <f t="shared" ca="1" si="305"/>
        <v>#VALUE!</v>
      </c>
      <c r="AE796" s="8" t="e">
        <f t="shared" ca="1" si="306"/>
        <v>#VALUE!</v>
      </c>
      <c r="AF796" s="8" t="e">
        <f t="shared" ca="1" si="307"/>
        <v>#VALUE!</v>
      </c>
    </row>
    <row r="797" spans="1:32" x14ac:dyDescent="0.3">
      <c r="A797" s="35">
        <f>IF(Замеры!B793=0, " ", Замеры!B793)</f>
        <v>790</v>
      </c>
      <c r="B797" s="49" t="str">
        <f>Замеры!G793</f>
        <v xml:space="preserve">Группа от QF </v>
      </c>
      <c r="C797" s="49" t="str">
        <f>IF(Замеры!J793=0, " ", Замеры!J793)</f>
        <v xml:space="preserve"> </v>
      </c>
      <c r="D797" s="49" t="str">
        <f>IF(O797=0, " ", CONCATENATE(Замеры!T793,Замеры!U793,Замеры!V793,Замеры!W793,Замеры!AB793))</f>
        <v xml:space="preserve"> </v>
      </c>
      <c r="E797" s="49" t="str">
        <f>IF(Замеры!L793=0, " ", Замеры!L793)</f>
        <v xml:space="preserve"> </v>
      </c>
      <c r="F797" s="49" t="e">
        <f t="shared" si="290"/>
        <v>#VALUE!</v>
      </c>
      <c r="G797" s="51" t="str">
        <f t="shared" si="291"/>
        <v>-</v>
      </c>
      <c r="H797" s="52" t="str">
        <f t="shared" si="292"/>
        <v>-</v>
      </c>
      <c r="I797" s="51" t="str">
        <f t="shared" si="293"/>
        <v>-</v>
      </c>
      <c r="J797" s="29" t="str">
        <f t="shared" si="294"/>
        <v>-</v>
      </c>
      <c r="K797" s="46" t="str">
        <f t="shared" si="295"/>
        <v>-</v>
      </c>
      <c r="L797" s="29" t="str">
        <f t="shared" si="296"/>
        <v>-</v>
      </c>
      <c r="M797" s="29" t="str">
        <f t="shared" si="297"/>
        <v xml:space="preserve"> </v>
      </c>
      <c r="N797" s="29" t="str">
        <f t="shared" ca="1" si="298"/>
        <v xml:space="preserve"> </v>
      </c>
      <c r="O797" s="8">
        <f>Замеры!R793</f>
        <v>0</v>
      </c>
      <c r="P797" s="8" t="b">
        <f t="shared" si="286"/>
        <v>1</v>
      </c>
      <c r="Q797" s="8" t="b">
        <f t="shared" si="287"/>
        <v>1</v>
      </c>
      <c r="R797" s="8" t="b">
        <f t="shared" si="288"/>
        <v>1</v>
      </c>
      <c r="S797" s="8" t="s">
        <v>72</v>
      </c>
      <c r="T797" s="8" t="e">
        <f t="shared" si="299"/>
        <v>#VALUE!</v>
      </c>
      <c r="U797" s="12" t="s">
        <v>72</v>
      </c>
      <c r="V797" s="8" t="e">
        <f t="shared" si="300"/>
        <v>#VALUE!</v>
      </c>
      <c r="X797" s="13" t="str">
        <f t="shared" si="289"/>
        <v xml:space="preserve"> </v>
      </c>
      <c r="Y797" s="8" t="e">
        <f t="shared" si="301"/>
        <v>#VALUE!</v>
      </c>
      <c r="AA797" s="14" t="e">
        <f t="shared" ca="1" si="302"/>
        <v>#VALUE!</v>
      </c>
      <c r="AB797" s="14" t="e">
        <f t="shared" ca="1" si="303"/>
        <v>#VALUE!</v>
      </c>
      <c r="AC797" s="14" t="e">
        <f t="shared" ca="1" si="304"/>
        <v>#VALUE!</v>
      </c>
      <c r="AD797" s="8" t="e">
        <f t="shared" ca="1" si="305"/>
        <v>#VALUE!</v>
      </c>
      <c r="AE797" s="8" t="e">
        <f t="shared" ca="1" si="306"/>
        <v>#VALUE!</v>
      </c>
      <c r="AF797" s="8" t="e">
        <f t="shared" ca="1" si="307"/>
        <v>#VALUE!</v>
      </c>
    </row>
    <row r="798" spans="1:32" x14ac:dyDescent="0.3">
      <c r="A798" s="35">
        <f>IF(Замеры!B794=0, " ", Замеры!B794)</f>
        <v>791</v>
      </c>
      <c r="B798" s="49" t="str">
        <f>Замеры!G794</f>
        <v xml:space="preserve">Группа от QF </v>
      </c>
      <c r="C798" s="49" t="str">
        <f>IF(Замеры!J794=0, " ", Замеры!J794)</f>
        <v xml:space="preserve"> </v>
      </c>
      <c r="D798" s="49" t="str">
        <f>IF(O798=0, " ", CONCATENATE(Замеры!T794,Замеры!U794,Замеры!V794,Замеры!W794,Замеры!AB794))</f>
        <v xml:space="preserve"> </v>
      </c>
      <c r="E798" s="49" t="str">
        <f>IF(Замеры!L794=0, " ", Замеры!L794)</f>
        <v xml:space="preserve"> </v>
      </c>
      <c r="F798" s="49" t="e">
        <f t="shared" si="290"/>
        <v>#VALUE!</v>
      </c>
      <c r="G798" s="51" t="str">
        <f t="shared" si="291"/>
        <v>-</v>
      </c>
      <c r="H798" s="52" t="str">
        <f t="shared" si="292"/>
        <v>-</v>
      </c>
      <c r="I798" s="51" t="str">
        <f t="shared" si="293"/>
        <v>-</v>
      </c>
      <c r="J798" s="29" t="str">
        <f t="shared" si="294"/>
        <v>-</v>
      </c>
      <c r="K798" s="46" t="str">
        <f t="shared" si="295"/>
        <v>-</v>
      </c>
      <c r="L798" s="29" t="str">
        <f t="shared" si="296"/>
        <v>-</v>
      </c>
      <c r="M798" s="29" t="str">
        <f t="shared" si="297"/>
        <v xml:space="preserve"> </v>
      </c>
      <c r="N798" s="29" t="str">
        <f t="shared" ca="1" si="298"/>
        <v xml:space="preserve"> </v>
      </c>
      <c r="O798" s="8">
        <f>Замеры!R794</f>
        <v>0</v>
      </c>
      <c r="P798" s="8" t="b">
        <f t="shared" si="286"/>
        <v>1</v>
      </c>
      <c r="Q798" s="8" t="b">
        <f t="shared" si="287"/>
        <v>1</v>
      </c>
      <c r="R798" s="8" t="b">
        <f t="shared" si="288"/>
        <v>1</v>
      </c>
      <c r="S798" s="8" t="s">
        <v>72</v>
      </c>
      <c r="T798" s="8" t="e">
        <f t="shared" si="299"/>
        <v>#VALUE!</v>
      </c>
      <c r="U798" s="12" t="s">
        <v>72</v>
      </c>
      <c r="V798" s="8" t="e">
        <f t="shared" si="300"/>
        <v>#VALUE!</v>
      </c>
      <c r="X798" s="13" t="str">
        <f t="shared" si="289"/>
        <v xml:space="preserve"> </v>
      </c>
      <c r="Y798" s="8" t="e">
        <f t="shared" si="301"/>
        <v>#VALUE!</v>
      </c>
      <c r="AA798" s="14" t="e">
        <f t="shared" ca="1" si="302"/>
        <v>#VALUE!</v>
      </c>
      <c r="AB798" s="14" t="e">
        <f t="shared" ca="1" si="303"/>
        <v>#VALUE!</v>
      </c>
      <c r="AC798" s="14" t="e">
        <f t="shared" ca="1" si="304"/>
        <v>#VALUE!</v>
      </c>
      <c r="AD798" s="8" t="e">
        <f t="shared" ca="1" si="305"/>
        <v>#VALUE!</v>
      </c>
      <c r="AE798" s="8" t="e">
        <f t="shared" ca="1" si="306"/>
        <v>#VALUE!</v>
      </c>
      <c r="AF798" s="8" t="e">
        <f t="shared" ca="1" si="307"/>
        <v>#VALUE!</v>
      </c>
    </row>
    <row r="799" spans="1:32" x14ac:dyDescent="0.3">
      <c r="A799" s="35">
        <f>IF(Замеры!B795=0, " ", Замеры!B795)</f>
        <v>792</v>
      </c>
      <c r="B799" s="49" t="str">
        <f>Замеры!G795</f>
        <v xml:space="preserve">Группа от QF </v>
      </c>
      <c r="C799" s="49" t="str">
        <f>IF(Замеры!J795=0, " ", Замеры!J795)</f>
        <v xml:space="preserve"> </v>
      </c>
      <c r="D799" s="49" t="str">
        <f>IF(O799=0, " ", CONCATENATE(Замеры!T795,Замеры!U795,Замеры!V795,Замеры!W795,Замеры!AB795))</f>
        <v xml:space="preserve"> </v>
      </c>
      <c r="E799" s="49" t="str">
        <f>IF(Замеры!L795=0, " ", Замеры!L795)</f>
        <v xml:space="preserve"> </v>
      </c>
      <c r="F799" s="49" t="e">
        <f t="shared" si="290"/>
        <v>#VALUE!</v>
      </c>
      <c r="G799" s="51" t="str">
        <f t="shared" si="291"/>
        <v>-</v>
      </c>
      <c r="H799" s="52" t="str">
        <f t="shared" si="292"/>
        <v>-</v>
      </c>
      <c r="I799" s="51" t="str">
        <f t="shared" si="293"/>
        <v>-</v>
      </c>
      <c r="J799" s="29" t="str">
        <f t="shared" si="294"/>
        <v>-</v>
      </c>
      <c r="K799" s="46" t="str">
        <f t="shared" si="295"/>
        <v>-</v>
      </c>
      <c r="L799" s="29" t="str">
        <f t="shared" si="296"/>
        <v>-</v>
      </c>
      <c r="M799" s="29" t="str">
        <f t="shared" si="297"/>
        <v xml:space="preserve"> </v>
      </c>
      <c r="N799" s="29" t="str">
        <f t="shared" ca="1" si="298"/>
        <v xml:space="preserve"> </v>
      </c>
      <c r="O799" s="8">
        <f>Замеры!R795</f>
        <v>0</v>
      </c>
      <c r="P799" s="8" t="b">
        <f t="shared" si="286"/>
        <v>1</v>
      </c>
      <c r="Q799" s="8" t="b">
        <f t="shared" si="287"/>
        <v>1</v>
      </c>
      <c r="R799" s="8" t="b">
        <f t="shared" si="288"/>
        <v>1</v>
      </c>
      <c r="S799" s="8" t="s">
        <v>72</v>
      </c>
      <c r="T799" s="8" t="e">
        <f t="shared" si="299"/>
        <v>#VALUE!</v>
      </c>
      <c r="U799" s="12" t="s">
        <v>72</v>
      </c>
      <c r="V799" s="8" t="e">
        <f t="shared" si="300"/>
        <v>#VALUE!</v>
      </c>
      <c r="X799" s="13" t="str">
        <f t="shared" si="289"/>
        <v xml:space="preserve"> </v>
      </c>
      <c r="Y799" s="8" t="e">
        <f t="shared" si="301"/>
        <v>#VALUE!</v>
      </c>
      <c r="AA799" s="14" t="e">
        <f t="shared" ca="1" si="302"/>
        <v>#VALUE!</v>
      </c>
      <c r="AB799" s="14" t="e">
        <f t="shared" ca="1" si="303"/>
        <v>#VALUE!</v>
      </c>
      <c r="AC799" s="14" t="e">
        <f t="shared" ca="1" si="304"/>
        <v>#VALUE!</v>
      </c>
      <c r="AD799" s="8" t="e">
        <f t="shared" ca="1" si="305"/>
        <v>#VALUE!</v>
      </c>
      <c r="AE799" s="8" t="e">
        <f t="shared" ca="1" si="306"/>
        <v>#VALUE!</v>
      </c>
      <c r="AF799" s="8" t="e">
        <f t="shared" ca="1" si="307"/>
        <v>#VALUE!</v>
      </c>
    </row>
    <row r="800" spans="1:32" x14ac:dyDescent="0.3">
      <c r="A800" s="35">
        <f>IF(Замеры!B796=0, " ", Замеры!B796)</f>
        <v>793</v>
      </c>
      <c r="B800" s="49" t="str">
        <f>Замеры!G796</f>
        <v xml:space="preserve">Группа от QF </v>
      </c>
      <c r="C800" s="49" t="str">
        <f>IF(Замеры!J796=0, " ", Замеры!J796)</f>
        <v xml:space="preserve"> </v>
      </c>
      <c r="D800" s="49" t="str">
        <f>IF(O800=0, " ", CONCATENATE(Замеры!T796,Замеры!U796,Замеры!V796,Замеры!W796,Замеры!AB796))</f>
        <v xml:space="preserve"> </v>
      </c>
      <c r="E800" s="49" t="str">
        <f>IF(Замеры!L796=0, " ", Замеры!L796)</f>
        <v xml:space="preserve"> </v>
      </c>
      <c r="F800" s="49" t="e">
        <f t="shared" si="290"/>
        <v>#VALUE!</v>
      </c>
      <c r="G800" s="51" t="str">
        <f t="shared" si="291"/>
        <v>-</v>
      </c>
      <c r="H800" s="52" t="str">
        <f t="shared" si="292"/>
        <v>-</v>
      </c>
      <c r="I800" s="51" t="str">
        <f t="shared" si="293"/>
        <v>-</v>
      </c>
      <c r="J800" s="29" t="str">
        <f t="shared" si="294"/>
        <v>-</v>
      </c>
      <c r="K800" s="46" t="str">
        <f t="shared" si="295"/>
        <v>-</v>
      </c>
      <c r="L800" s="29" t="str">
        <f t="shared" si="296"/>
        <v>-</v>
      </c>
      <c r="M800" s="29" t="str">
        <f t="shared" si="297"/>
        <v xml:space="preserve"> </v>
      </c>
      <c r="N800" s="29" t="str">
        <f t="shared" ca="1" si="298"/>
        <v xml:space="preserve"> </v>
      </c>
      <c r="O800" s="8">
        <f>Замеры!R796</f>
        <v>0</v>
      </c>
      <c r="P800" s="8" t="b">
        <f t="shared" si="286"/>
        <v>1</v>
      </c>
      <c r="Q800" s="8" t="b">
        <f t="shared" si="287"/>
        <v>1</v>
      </c>
      <c r="R800" s="8" t="b">
        <f t="shared" si="288"/>
        <v>1</v>
      </c>
      <c r="S800" s="8" t="s">
        <v>72</v>
      </c>
      <c r="T800" s="8" t="e">
        <f t="shared" si="299"/>
        <v>#VALUE!</v>
      </c>
      <c r="U800" s="12" t="s">
        <v>72</v>
      </c>
      <c r="V800" s="8" t="e">
        <f t="shared" si="300"/>
        <v>#VALUE!</v>
      </c>
      <c r="X800" s="13" t="str">
        <f t="shared" si="289"/>
        <v xml:space="preserve"> </v>
      </c>
      <c r="Y800" s="8" t="e">
        <f t="shared" si="301"/>
        <v>#VALUE!</v>
      </c>
      <c r="AA800" s="14" t="e">
        <f t="shared" ca="1" si="302"/>
        <v>#VALUE!</v>
      </c>
      <c r="AB800" s="14" t="e">
        <f t="shared" ca="1" si="303"/>
        <v>#VALUE!</v>
      </c>
      <c r="AC800" s="14" t="e">
        <f t="shared" ca="1" si="304"/>
        <v>#VALUE!</v>
      </c>
      <c r="AD800" s="8" t="e">
        <f t="shared" ca="1" si="305"/>
        <v>#VALUE!</v>
      </c>
      <c r="AE800" s="8" t="e">
        <f t="shared" ca="1" si="306"/>
        <v>#VALUE!</v>
      </c>
      <c r="AF800" s="8" t="e">
        <f t="shared" ca="1" si="307"/>
        <v>#VALUE!</v>
      </c>
    </row>
    <row r="801" spans="1:32" x14ac:dyDescent="0.3">
      <c r="A801" s="35">
        <f>IF(Замеры!B797=0, " ", Замеры!B797)</f>
        <v>794</v>
      </c>
      <c r="B801" s="49" t="str">
        <f>Замеры!G797</f>
        <v xml:space="preserve">Группа от QF </v>
      </c>
      <c r="C801" s="49" t="str">
        <f>IF(Замеры!J797=0, " ", Замеры!J797)</f>
        <v xml:space="preserve"> </v>
      </c>
      <c r="D801" s="49" t="str">
        <f>IF(O801=0, " ", CONCATENATE(Замеры!T797,Замеры!U797,Замеры!V797,Замеры!W797,Замеры!AB797))</f>
        <v xml:space="preserve"> </v>
      </c>
      <c r="E801" s="49" t="str">
        <f>IF(Замеры!L797=0, " ", Замеры!L797)</f>
        <v xml:space="preserve"> </v>
      </c>
      <c r="F801" s="49" t="e">
        <f t="shared" si="290"/>
        <v>#VALUE!</v>
      </c>
      <c r="G801" s="51" t="str">
        <f t="shared" si="291"/>
        <v>-</v>
      </c>
      <c r="H801" s="52" t="str">
        <f t="shared" si="292"/>
        <v>-</v>
      </c>
      <c r="I801" s="51" t="str">
        <f t="shared" si="293"/>
        <v>-</v>
      </c>
      <c r="J801" s="29" t="str">
        <f t="shared" si="294"/>
        <v>-</v>
      </c>
      <c r="K801" s="46" t="str">
        <f t="shared" si="295"/>
        <v>-</v>
      </c>
      <c r="L801" s="29" t="str">
        <f t="shared" si="296"/>
        <v>-</v>
      </c>
      <c r="M801" s="29" t="str">
        <f t="shared" si="297"/>
        <v xml:space="preserve"> </v>
      </c>
      <c r="N801" s="29" t="str">
        <f t="shared" ca="1" si="298"/>
        <v xml:space="preserve"> </v>
      </c>
      <c r="O801" s="8">
        <f>Замеры!R797</f>
        <v>0</v>
      </c>
      <c r="P801" s="8" t="b">
        <f t="shared" si="286"/>
        <v>1</v>
      </c>
      <c r="Q801" s="8" t="b">
        <f t="shared" si="287"/>
        <v>1</v>
      </c>
      <c r="R801" s="8" t="b">
        <f t="shared" si="288"/>
        <v>1</v>
      </c>
      <c r="S801" s="8" t="s">
        <v>72</v>
      </c>
      <c r="T801" s="8" t="e">
        <f t="shared" si="299"/>
        <v>#VALUE!</v>
      </c>
      <c r="U801" s="12" t="s">
        <v>72</v>
      </c>
      <c r="V801" s="8" t="e">
        <f t="shared" si="300"/>
        <v>#VALUE!</v>
      </c>
      <c r="X801" s="13" t="str">
        <f t="shared" si="289"/>
        <v xml:space="preserve"> </v>
      </c>
      <c r="Y801" s="8" t="e">
        <f t="shared" si="301"/>
        <v>#VALUE!</v>
      </c>
      <c r="AA801" s="14" t="e">
        <f t="shared" ca="1" si="302"/>
        <v>#VALUE!</v>
      </c>
      <c r="AB801" s="14" t="e">
        <f t="shared" ca="1" si="303"/>
        <v>#VALUE!</v>
      </c>
      <c r="AC801" s="14" t="e">
        <f t="shared" ca="1" si="304"/>
        <v>#VALUE!</v>
      </c>
      <c r="AD801" s="8" t="e">
        <f t="shared" ca="1" si="305"/>
        <v>#VALUE!</v>
      </c>
      <c r="AE801" s="8" t="e">
        <f t="shared" ca="1" si="306"/>
        <v>#VALUE!</v>
      </c>
      <c r="AF801" s="8" t="e">
        <f t="shared" ca="1" si="307"/>
        <v>#VALUE!</v>
      </c>
    </row>
    <row r="802" spans="1:32" x14ac:dyDescent="0.3">
      <c r="A802" s="35">
        <f>IF(Замеры!B798=0, " ", Замеры!B798)</f>
        <v>795</v>
      </c>
      <c r="B802" s="49" t="str">
        <f>Замеры!G798</f>
        <v xml:space="preserve">Группа от QF </v>
      </c>
      <c r="C802" s="49" t="str">
        <f>IF(Замеры!J798=0, " ", Замеры!J798)</f>
        <v xml:space="preserve"> </v>
      </c>
      <c r="D802" s="49" t="str">
        <f>IF(O802=0, " ", CONCATENATE(Замеры!T798,Замеры!U798,Замеры!V798,Замеры!W798,Замеры!AB798))</f>
        <v xml:space="preserve"> </v>
      </c>
      <c r="E802" s="49" t="str">
        <f>IF(Замеры!L798=0, " ", Замеры!L798)</f>
        <v xml:space="preserve"> </v>
      </c>
      <c r="F802" s="49" t="e">
        <f t="shared" si="290"/>
        <v>#VALUE!</v>
      </c>
      <c r="G802" s="51" t="str">
        <f t="shared" si="291"/>
        <v>-</v>
      </c>
      <c r="H802" s="52" t="str">
        <f t="shared" si="292"/>
        <v>-</v>
      </c>
      <c r="I802" s="51" t="str">
        <f t="shared" si="293"/>
        <v>-</v>
      </c>
      <c r="J802" s="29" t="str">
        <f t="shared" si="294"/>
        <v>-</v>
      </c>
      <c r="K802" s="46" t="str">
        <f t="shared" si="295"/>
        <v>-</v>
      </c>
      <c r="L802" s="29" t="str">
        <f t="shared" si="296"/>
        <v>-</v>
      </c>
      <c r="M802" s="29" t="str">
        <f t="shared" si="297"/>
        <v xml:space="preserve"> </v>
      </c>
      <c r="N802" s="29" t="str">
        <f t="shared" ca="1" si="298"/>
        <v xml:space="preserve"> </v>
      </c>
      <c r="O802" s="8">
        <f>Замеры!R798</f>
        <v>0</v>
      </c>
      <c r="P802" s="8" t="b">
        <f t="shared" si="286"/>
        <v>1</v>
      </c>
      <c r="Q802" s="8" t="b">
        <f t="shared" si="287"/>
        <v>1</v>
      </c>
      <c r="R802" s="8" t="b">
        <f t="shared" si="288"/>
        <v>1</v>
      </c>
      <c r="S802" s="8" t="s">
        <v>72</v>
      </c>
      <c r="T802" s="8" t="e">
        <f t="shared" si="299"/>
        <v>#VALUE!</v>
      </c>
      <c r="U802" s="12" t="s">
        <v>72</v>
      </c>
      <c r="V802" s="8" t="e">
        <f t="shared" si="300"/>
        <v>#VALUE!</v>
      </c>
      <c r="X802" s="13" t="str">
        <f t="shared" si="289"/>
        <v xml:space="preserve"> </v>
      </c>
      <c r="Y802" s="8" t="e">
        <f t="shared" si="301"/>
        <v>#VALUE!</v>
      </c>
      <c r="AA802" s="14" t="e">
        <f t="shared" ca="1" si="302"/>
        <v>#VALUE!</v>
      </c>
      <c r="AB802" s="14" t="e">
        <f t="shared" ca="1" si="303"/>
        <v>#VALUE!</v>
      </c>
      <c r="AC802" s="14" t="e">
        <f t="shared" ca="1" si="304"/>
        <v>#VALUE!</v>
      </c>
      <c r="AD802" s="8" t="e">
        <f t="shared" ca="1" si="305"/>
        <v>#VALUE!</v>
      </c>
      <c r="AE802" s="8" t="e">
        <f t="shared" ca="1" si="306"/>
        <v>#VALUE!</v>
      </c>
      <c r="AF802" s="8" t="e">
        <f t="shared" ca="1" si="307"/>
        <v>#VALUE!</v>
      </c>
    </row>
    <row r="803" spans="1:32" x14ac:dyDescent="0.3">
      <c r="A803" s="35">
        <f>IF(Замеры!B799=0, " ", Замеры!B799)</f>
        <v>796</v>
      </c>
      <c r="B803" s="49" t="str">
        <f>Замеры!G799</f>
        <v xml:space="preserve">Группа от QF </v>
      </c>
      <c r="C803" s="49" t="str">
        <f>IF(Замеры!J799=0, " ", Замеры!J799)</f>
        <v xml:space="preserve"> </v>
      </c>
      <c r="D803" s="49" t="str">
        <f>IF(O803=0, " ", CONCATENATE(Замеры!T799,Замеры!U799,Замеры!V799,Замеры!W799,Замеры!AB799))</f>
        <v xml:space="preserve"> </v>
      </c>
      <c r="E803" s="49" t="str">
        <f>IF(Замеры!L799=0, " ", Замеры!L799)</f>
        <v xml:space="preserve"> </v>
      </c>
      <c r="F803" s="49" t="e">
        <f t="shared" si="290"/>
        <v>#VALUE!</v>
      </c>
      <c r="G803" s="51" t="str">
        <f t="shared" si="291"/>
        <v>-</v>
      </c>
      <c r="H803" s="52" t="str">
        <f t="shared" si="292"/>
        <v>-</v>
      </c>
      <c r="I803" s="51" t="str">
        <f t="shared" si="293"/>
        <v>-</v>
      </c>
      <c r="J803" s="29" t="str">
        <f t="shared" si="294"/>
        <v>-</v>
      </c>
      <c r="K803" s="46" t="str">
        <f t="shared" si="295"/>
        <v>-</v>
      </c>
      <c r="L803" s="29" t="str">
        <f t="shared" si="296"/>
        <v>-</v>
      </c>
      <c r="M803" s="29" t="str">
        <f t="shared" si="297"/>
        <v xml:space="preserve"> </v>
      </c>
      <c r="N803" s="29" t="str">
        <f t="shared" ca="1" si="298"/>
        <v xml:space="preserve"> </v>
      </c>
      <c r="O803" s="8">
        <f>Замеры!R799</f>
        <v>0</v>
      </c>
      <c r="P803" s="8" t="b">
        <f t="shared" si="286"/>
        <v>1</v>
      </c>
      <c r="Q803" s="8" t="b">
        <f t="shared" si="287"/>
        <v>1</v>
      </c>
      <c r="R803" s="8" t="b">
        <f t="shared" si="288"/>
        <v>1</v>
      </c>
      <c r="S803" s="8" t="s">
        <v>72</v>
      </c>
      <c r="T803" s="8" t="e">
        <f t="shared" si="299"/>
        <v>#VALUE!</v>
      </c>
      <c r="U803" s="12" t="s">
        <v>72</v>
      </c>
      <c r="V803" s="8" t="e">
        <f t="shared" si="300"/>
        <v>#VALUE!</v>
      </c>
      <c r="X803" s="13" t="str">
        <f t="shared" si="289"/>
        <v xml:space="preserve"> </v>
      </c>
      <c r="Y803" s="8" t="e">
        <f t="shared" si="301"/>
        <v>#VALUE!</v>
      </c>
      <c r="AA803" s="14" t="e">
        <f t="shared" ca="1" si="302"/>
        <v>#VALUE!</v>
      </c>
      <c r="AB803" s="14" t="e">
        <f t="shared" ca="1" si="303"/>
        <v>#VALUE!</v>
      </c>
      <c r="AC803" s="14" t="e">
        <f t="shared" ca="1" si="304"/>
        <v>#VALUE!</v>
      </c>
      <c r="AD803" s="8" t="e">
        <f t="shared" ca="1" si="305"/>
        <v>#VALUE!</v>
      </c>
      <c r="AE803" s="8" t="e">
        <f t="shared" ca="1" si="306"/>
        <v>#VALUE!</v>
      </c>
      <c r="AF803" s="8" t="e">
        <f t="shared" ca="1" si="307"/>
        <v>#VALUE!</v>
      </c>
    </row>
    <row r="804" spans="1:32" x14ac:dyDescent="0.3">
      <c r="A804" s="35">
        <f>IF(Замеры!B800=0, " ", Замеры!B800)</f>
        <v>797</v>
      </c>
      <c r="B804" s="49" t="str">
        <f>Замеры!G800</f>
        <v xml:space="preserve">Группа от QF </v>
      </c>
      <c r="C804" s="49" t="str">
        <f>IF(Замеры!J800=0, " ", Замеры!J800)</f>
        <v xml:space="preserve"> </v>
      </c>
      <c r="D804" s="49" t="str">
        <f>IF(O804=0, " ", CONCATENATE(Замеры!T800,Замеры!U800,Замеры!V800,Замеры!W800,Замеры!AB800))</f>
        <v xml:space="preserve"> </v>
      </c>
      <c r="E804" s="49" t="str">
        <f>IF(Замеры!L800=0, " ", Замеры!L800)</f>
        <v xml:space="preserve"> </v>
      </c>
      <c r="F804" s="49" t="e">
        <f t="shared" si="290"/>
        <v>#VALUE!</v>
      </c>
      <c r="G804" s="51" t="str">
        <f t="shared" si="291"/>
        <v>-</v>
      </c>
      <c r="H804" s="52" t="str">
        <f t="shared" si="292"/>
        <v>-</v>
      </c>
      <c r="I804" s="51" t="str">
        <f t="shared" si="293"/>
        <v>-</v>
      </c>
      <c r="J804" s="29" t="str">
        <f t="shared" si="294"/>
        <v>-</v>
      </c>
      <c r="K804" s="46" t="str">
        <f t="shared" si="295"/>
        <v>-</v>
      </c>
      <c r="L804" s="29" t="str">
        <f t="shared" si="296"/>
        <v>-</v>
      </c>
      <c r="M804" s="29" t="str">
        <f t="shared" si="297"/>
        <v xml:space="preserve"> </v>
      </c>
      <c r="N804" s="29" t="str">
        <f t="shared" ca="1" si="298"/>
        <v xml:space="preserve"> </v>
      </c>
      <c r="O804" s="8">
        <f>Замеры!R800</f>
        <v>0</v>
      </c>
      <c r="P804" s="8" t="b">
        <f t="shared" si="286"/>
        <v>1</v>
      </c>
      <c r="Q804" s="8" t="b">
        <f t="shared" si="287"/>
        <v>1</v>
      </c>
      <c r="R804" s="8" t="b">
        <f t="shared" si="288"/>
        <v>1</v>
      </c>
      <c r="S804" s="8" t="s">
        <v>72</v>
      </c>
      <c r="T804" s="8" t="e">
        <f t="shared" si="299"/>
        <v>#VALUE!</v>
      </c>
      <c r="U804" s="12" t="s">
        <v>72</v>
      </c>
      <c r="V804" s="8" t="e">
        <f t="shared" si="300"/>
        <v>#VALUE!</v>
      </c>
      <c r="X804" s="13" t="str">
        <f t="shared" si="289"/>
        <v xml:space="preserve"> </v>
      </c>
      <c r="Y804" s="8" t="e">
        <f t="shared" si="301"/>
        <v>#VALUE!</v>
      </c>
      <c r="AA804" s="14" t="e">
        <f t="shared" ca="1" si="302"/>
        <v>#VALUE!</v>
      </c>
      <c r="AB804" s="14" t="e">
        <f t="shared" ca="1" si="303"/>
        <v>#VALUE!</v>
      </c>
      <c r="AC804" s="14" t="e">
        <f t="shared" ca="1" si="304"/>
        <v>#VALUE!</v>
      </c>
      <c r="AD804" s="8" t="e">
        <f t="shared" ca="1" si="305"/>
        <v>#VALUE!</v>
      </c>
      <c r="AE804" s="8" t="e">
        <f t="shared" ca="1" si="306"/>
        <v>#VALUE!</v>
      </c>
      <c r="AF804" s="8" t="e">
        <f t="shared" ca="1" si="307"/>
        <v>#VALUE!</v>
      </c>
    </row>
    <row r="805" spans="1:32" x14ac:dyDescent="0.3">
      <c r="A805" s="35">
        <f>IF(Замеры!B801=0, " ", Замеры!B801)</f>
        <v>798</v>
      </c>
      <c r="B805" s="49" t="str">
        <f>Замеры!G801</f>
        <v xml:space="preserve">Группа от QF </v>
      </c>
      <c r="C805" s="49" t="str">
        <f>IF(Замеры!J801=0, " ", Замеры!J801)</f>
        <v xml:space="preserve"> </v>
      </c>
      <c r="D805" s="49" t="str">
        <f>IF(O805=0, " ", CONCATENATE(Замеры!T801,Замеры!U801,Замеры!V801,Замеры!W801,Замеры!AB801))</f>
        <v xml:space="preserve"> </v>
      </c>
      <c r="E805" s="49" t="str">
        <f>IF(Замеры!L801=0, " ", Замеры!L801)</f>
        <v xml:space="preserve"> </v>
      </c>
      <c r="F805" s="49" t="e">
        <f t="shared" si="290"/>
        <v>#VALUE!</v>
      </c>
      <c r="G805" s="51" t="str">
        <f t="shared" si="291"/>
        <v>-</v>
      </c>
      <c r="H805" s="52" t="str">
        <f t="shared" si="292"/>
        <v>-</v>
      </c>
      <c r="I805" s="51" t="str">
        <f t="shared" si="293"/>
        <v>-</v>
      </c>
      <c r="J805" s="29" t="str">
        <f t="shared" si="294"/>
        <v>-</v>
      </c>
      <c r="K805" s="46" t="str">
        <f t="shared" si="295"/>
        <v>-</v>
      </c>
      <c r="L805" s="29" t="str">
        <f t="shared" si="296"/>
        <v>-</v>
      </c>
      <c r="M805" s="29" t="str">
        <f t="shared" si="297"/>
        <v xml:space="preserve"> </v>
      </c>
      <c r="N805" s="29" t="str">
        <f t="shared" ca="1" si="298"/>
        <v xml:space="preserve"> </v>
      </c>
      <c r="O805" s="8">
        <f>Замеры!R801</f>
        <v>0</v>
      </c>
      <c r="P805" s="8" t="b">
        <f t="shared" si="286"/>
        <v>1</v>
      </c>
      <c r="Q805" s="8" t="b">
        <f t="shared" si="287"/>
        <v>1</v>
      </c>
      <c r="R805" s="8" t="b">
        <f t="shared" si="288"/>
        <v>1</v>
      </c>
      <c r="S805" s="8" t="s">
        <v>72</v>
      </c>
      <c r="T805" s="8" t="e">
        <f t="shared" si="299"/>
        <v>#VALUE!</v>
      </c>
      <c r="U805" s="12" t="s">
        <v>72</v>
      </c>
      <c r="V805" s="8" t="e">
        <f t="shared" si="300"/>
        <v>#VALUE!</v>
      </c>
      <c r="X805" s="13" t="str">
        <f t="shared" si="289"/>
        <v xml:space="preserve"> </v>
      </c>
      <c r="Y805" s="8" t="e">
        <f t="shared" si="301"/>
        <v>#VALUE!</v>
      </c>
      <c r="AA805" s="14" t="e">
        <f t="shared" ca="1" si="302"/>
        <v>#VALUE!</v>
      </c>
      <c r="AB805" s="14" t="e">
        <f t="shared" ca="1" si="303"/>
        <v>#VALUE!</v>
      </c>
      <c r="AC805" s="14" t="e">
        <f t="shared" ca="1" si="304"/>
        <v>#VALUE!</v>
      </c>
      <c r="AD805" s="8" t="e">
        <f t="shared" ca="1" si="305"/>
        <v>#VALUE!</v>
      </c>
      <c r="AE805" s="8" t="e">
        <f t="shared" ca="1" si="306"/>
        <v>#VALUE!</v>
      </c>
      <c r="AF805" s="8" t="e">
        <f t="shared" ca="1" si="307"/>
        <v>#VALUE!</v>
      </c>
    </row>
    <row r="806" spans="1:32" x14ac:dyDescent="0.3">
      <c r="A806" s="35">
        <f>IF(Замеры!B802=0, " ", Замеры!B802)</f>
        <v>799</v>
      </c>
      <c r="B806" s="49" t="str">
        <f>Замеры!G802</f>
        <v xml:space="preserve">Группа от QF </v>
      </c>
      <c r="C806" s="49" t="str">
        <f>IF(Замеры!J802=0, " ", Замеры!J802)</f>
        <v xml:space="preserve"> </v>
      </c>
      <c r="D806" s="49" t="str">
        <f>IF(O806=0, " ", CONCATENATE(Замеры!T802,Замеры!U802,Замеры!V802,Замеры!W802,Замеры!AB802))</f>
        <v xml:space="preserve"> </v>
      </c>
      <c r="E806" s="49" t="str">
        <f>IF(Замеры!L802=0, " ", Замеры!L802)</f>
        <v xml:space="preserve"> </v>
      </c>
      <c r="F806" s="49" t="e">
        <f t="shared" si="290"/>
        <v>#VALUE!</v>
      </c>
      <c r="G806" s="51" t="str">
        <f t="shared" si="291"/>
        <v>-</v>
      </c>
      <c r="H806" s="52" t="str">
        <f t="shared" si="292"/>
        <v>-</v>
      </c>
      <c r="I806" s="51" t="str">
        <f t="shared" si="293"/>
        <v>-</v>
      </c>
      <c r="J806" s="29" t="str">
        <f t="shared" si="294"/>
        <v>-</v>
      </c>
      <c r="K806" s="46" t="str">
        <f t="shared" si="295"/>
        <v>-</v>
      </c>
      <c r="L806" s="29" t="str">
        <f t="shared" si="296"/>
        <v>-</v>
      </c>
      <c r="M806" s="29" t="str">
        <f t="shared" si="297"/>
        <v xml:space="preserve"> </v>
      </c>
      <c r="N806" s="29" t="str">
        <f t="shared" ca="1" si="298"/>
        <v xml:space="preserve"> </v>
      </c>
      <c r="O806" s="8">
        <f>Замеры!R802</f>
        <v>0</v>
      </c>
      <c r="P806" s="8" t="b">
        <f t="shared" si="286"/>
        <v>1</v>
      </c>
      <c r="Q806" s="8" t="b">
        <f t="shared" si="287"/>
        <v>1</v>
      </c>
      <c r="R806" s="8" t="b">
        <f t="shared" si="288"/>
        <v>1</v>
      </c>
      <c r="S806" s="8" t="s">
        <v>72</v>
      </c>
      <c r="T806" s="8" t="e">
        <f t="shared" si="299"/>
        <v>#VALUE!</v>
      </c>
      <c r="U806" s="12" t="s">
        <v>72</v>
      </c>
      <c r="V806" s="8" t="e">
        <f t="shared" si="300"/>
        <v>#VALUE!</v>
      </c>
      <c r="X806" s="13" t="str">
        <f t="shared" si="289"/>
        <v xml:space="preserve"> </v>
      </c>
      <c r="Y806" s="8" t="e">
        <f t="shared" si="301"/>
        <v>#VALUE!</v>
      </c>
      <c r="AA806" s="14" t="e">
        <f t="shared" ca="1" si="302"/>
        <v>#VALUE!</v>
      </c>
      <c r="AB806" s="14" t="e">
        <f t="shared" ca="1" si="303"/>
        <v>#VALUE!</v>
      </c>
      <c r="AC806" s="14" t="e">
        <f t="shared" ca="1" si="304"/>
        <v>#VALUE!</v>
      </c>
      <c r="AD806" s="8" t="e">
        <f t="shared" ca="1" si="305"/>
        <v>#VALUE!</v>
      </c>
      <c r="AE806" s="8" t="e">
        <f t="shared" ca="1" si="306"/>
        <v>#VALUE!</v>
      </c>
      <c r="AF806" s="8" t="e">
        <f t="shared" ca="1" si="307"/>
        <v>#VALUE!</v>
      </c>
    </row>
    <row r="807" spans="1:32" x14ac:dyDescent="0.3">
      <c r="A807" s="35">
        <f>IF(Замеры!B803=0, " ", Замеры!B803)</f>
        <v>800</v>
      </c>
      <c r="B807" s="49" t="str">
        <f>Замеры!G803</f>
        <v xml:space="preserve">Группа от QF </v>
      </c>
      <c r="C807" s="49" t="str">
        <f>IF(Замеры!J803=0, " ", Замеры!J803)</f>
        <v xml:space="preserve"> </v>
      </c>
      <c r="D807" s="49" t="str">
        <f>IF(O807=0, " ", CONCATENATE(Замеры!T803,Замеры!U803,Замеры!V803,Замеры!W803,Замеры!AB803))</f>
        <v xml:space="preserve"> </v>
      </c>
      <c r="E807" s="49" t="str">
        <f>IF(Замеры!L803=0, " ", Замеры!L803)</f>
        <v xml:space="preserve"> </v>
      </c>
      <c r="F807" s="49" t="e">
        <f t="shared" si="290"/>
        <v>#VALUE!</v>
      </c>
      <c r="G807" s="51" t="str">
        <f t="shared" si="291"/>
        <v>-</v>
      </c>
      <c r="H807" s="52" t="str">
        <f t="shared" si="292"/>
        <v>-</v>
      </c>
      <c r="I807" s="51" t="str">
        <f t="shared" si="293"/>
        <v>-</v>
      </c>
      <c r="J807" s="29" t="str">
        <f t="shared" si="294"/>
        <v>-</v>
      </c>
      <c r="K807" s="46" t="str">
        <f t="shared" si="295"/>
        <v>-</v>
      </c>
      <c r="L807" s="29" t="str">
        <f t="shared" si="296"/>
        <v>-</v>
      </c>
      <c r="M807" s="29" t="str">
        <f t="shared" si="297"/>
        <v xml:space="preserve"> </v>
      </c>
      <c r="N807" s="29" t="str">
        <f t="shared" ca="1" si="298"/>
        <v xml:space="preserve"> </v>
      </c>
      <c r="O807" s="8">
        <f>Замеры!R803</f>
        <v>0</v>
      </c>
      <c r="P807" s="8" t="b">
        <f t="shared" si="286"/>
        <v>1</v>
      </c>
      <c r="Q807" s="8" t="b">
        <f t="shared" si="287"/>
        <v>1</v>
      </c>
      <c r="R807" s="8" t="b">
        <f t="shared" si="288"/>
        <v>1</v>
      </c>
      <c r="S807" s="8" t="s">
        <v>72</v>
      </c>
      <c r="T807" s="8" t="e">
        <f t="shared" si="299"/>
        <v>#VALUE!</v>
      </c>
      <c r="U807" s="12" t="s">
        <v>72</v>
      </c>
      <c r="V807" s="8" t="e">
        <f t="shared" si="300"/>
        <v>#VALUE!</v>
      </c>
      <c r="X807" s="13" t="str">
        <f t="shared" si="289"/>
        <v xml:space="preserve"> </v>
      </c>
      <c r="Y807" s="8" t="e">
        <f t="shared" si="301"/>
        <v>#VALUE!</v>
      </c>
      <c r="AA807" s="14" t="e">
        <f t="shared" ca="1" si="302"/>
        <v>#VALUE!</v>
      </c>
      <c r="AB807" s="14" t="e">
        <f t="shared" ca="1" si="303"/>
        <v>#VALUE!</v>
      </c>
      <c r="AC807" s="14" t="e">
        <f t="shared" ca="1" si="304"/>
        <v>#VALUE!</v>
      </c>
      <c r="AD807" s="8" t="e">
        <f t="shared" ca="1" si="305"/>
        <v>#VALUE!</v>
      </c>
      <c r="AE807" s="8" t="e">
        <f t="shared" ca="1" si="306"/>
        <v>#VALUE!</v>
      </c>
      <c r="AF807" s="8" t="e">
        <f t="shared" ca="1" si="307"/>
        <v>#VALUE!</v>
      </c>
    </row>
    <row r="808" spans="1:32" x14ac:dyDescent="0.3">
      <c r="A808" s="35">
        <f>IF(Замеры!B804=0, " ", Замеры!B804)</f>
        <v>801</v>
      </c>
      <c r="B808" s="49" t="str">
        <f>Замеры!G804</f>
        <v xml:space="preserve">Группа от QF </v>
      </c>
      <c r="C808" s="49" t="str">
        <f>IF(Замеры!J804=0, " ", Замеры!J804)</f>
        <v xml:space="preserve"> </v>
      </c>
      <c r="D808" s="49" t="str">
        <f>IF(O808=0, " ", CONCATENATE(Замеры!T804,Замеры!U804,Замеры!V804,Замеры!W804,Замеры!AB804))</f>
        <v xml:space="preserve"> </v>
      </c>
      <c r="E808" s="49" t="str">
        <f>IF(Замеры!L804=0, " ", Замеры!L804)</f>
        <v xml:space="preserve"> </v>
      </c>
      <c r="F808" s="49" t="e">
        <f t="shared" si="290"/>
        <v>#VALUE!</v>
      </c>
      <c r="G808" s="51" t="str">
        <f t="shared" si="291"/>
        <v>-</v>
      </c>
      <c r="H808" s="52" t="str">
        <f t="shared" si="292"/>
        <v>-</v>
      </c>
      <c r="I808" s="51" t="str">
        <f t="shared" si="293"/>
        <v>-</v>
      </c>
      <c r="J808" s="29" t="str">
        <f t="shared" si="294"/>
        <v>-</v>
      </c>
      <c r="K808" s="46" t="str">
        <f t="shared" si="295"/>
        <v>-</v>
      </c>
      <c r="L808" s="29" t="str">
        <f t="shared" si="296"/>
        <v>-</v>
      </c>
      <c r="M808" s="29" t="str">
        <f t="shared" si="297"/>
        <v xml:space="preserve"> </v>
      </c>
      <c r="N808" s="29" t="str">
        <f t="shared" ca="1" si="298"/>
        <v xml:space="preserve"> </v>
      </c>
      <c r="O808" s="8">
        <f>Замеры!R804</f>
        <v>0</v>
      </c>
      <c r="P808" s="8" t="b">
        <f t="shared" si="286"/>
        <v>1</v>
      </c>
      <c r="Q808" s="8" t="b">
        <f t="shared" si="287"/>
        <v>1</v>
      </c>
      <c r="R808" s="8" t="b">
        <f t="shared" si="288"/>
        <v>1</v>
      </c>
      <c r="S808" s="8" t="s">
        <v>72</v>
      </c>
      <c r="T808" s="8" t="e">
        <f t="shared" si="299"/>
        <v>#VALUE!</v>
      </c>
      <c r="U808" s="12" t="s">
        <v>72</v>
      </c>
      <c r="V808" s="8" t="e">
        <f t="shared" si="300"/>
        <v>#VALUE!</v>
      </c>
      <c r="X808" s="13" t="str">
        <f t="shared" si="289"/>
        <v xml:space="preserve"> </v>
      </c>
      <c r="Y808" s="8" t="e">
        <f t="shared" si="301"/>
        <v>#VALUE!</v>
      </c>
      <c r="AA808" s="14" t="e">
        <f t="shared" ca="1" si="302"/>
        <v>#VALUE!</v>
      </c>
      <c r="AB808" s="14" t="e">
        <f t="shared" ca="1" si="303"/>
        <v>#VALUE!</v>
      </c>
      <c r="AC808" s="14" t="e">
        <f t="shared" ca="1" si="304"/>
        <v>#VALUE!</v>
      </c>
      <c r="AD808" s="8" t="e">
        <f t="shared" ca="1" si="305"/>
        <v>#VALUE!</v>
      </c>
      <c r="AE808" s="8" t="e">
        <f t="shared" ca="1" si="306"/>
        <v>#VALUE!</v>
      </c>
      <c r="AF808" s="8" t="e">
        <f t="shared" ca="1" si="307"/>
        <v>#VALUE!</v>
      </c>
    </row>
    <row r="809" spans="1:32" x14ac:dyDescent="0.3">
      <c r="A809" s="35">
        <f>IF(Замеры!B805=0, " ", Замеры!B805)</f>
        <v>802</v>
      </c>
      <c r="B809" s="49" t="str">
        <f>Замеры!G805</f>
        <v xml:space="preserve">Группа от QF </v>
      </c>
      <c r="C809" s="49" t="str">
        <f>IF(Замеры!J805=0, " ", Замеры!J805)</f>
        <v xml:space="preserve"> </v>
      </c>
      <c r="D809" s="49" t="str">
        <f>IF(O809=0, " ", CONCATENATE(Замеры!T805,Замеры!U805,Замеры!V805,Замеры!W805,Замеры!AB805))</f>
        <v xml:space="preserve"> </v>
      </c>
      <c r="E809" s="49" t="str">
        <f>IF(Замеры!L805=0, " ", Замеры!L805)</f>
        <v xml:space="preserve"> </v>
      </c>
      <c r="F809" s="49" t="e">
        <f t="shared" si="290"/>
        <v>#VALUE!</v>
      </c>
      <c r="G809" s="51" t="str">
        <f t="shared" si="291"/>
        <v>-</v>
      </c>
      <c r="H809" s="52" t="str">
        <f t="shared" si="292"/>
        <v>-</v>
      </c>
      <c r="I809" s="51" t="str">
        <f t="shared" si="293"/>
        <v>-</v>
      </c>
      <c r="J809" s="29" t="str">
        <f t="shared" si="294"/>
        <v>-</v>
      </c>
      <c r="K809" s="46" t="str">
        <f t="shared" si="295"/>
        <v>-</v>
      </c>
      <c r="L809" s="29" t="str">
        <f t="shared" si="296"/>
        <v>-</v>
      </c>
      <c r="M809" s="29" t="str">
        <f t="shared" si="297"/>
        <v xml:space="preserve"> </v>
      </c>
      <c r="N809" s="29" t="str">
        <f t="shared" ca="1" si="298"/>
        <v xml:space="preserve"> </v>
      </c>
      <c r="O809" s="8">
        <f>Замеры!R805</f>
        <v>0</v>
      </c>
      <c r="P809" s="8" t="b">
        <f t="shared" si="286"/>
        <v>1</v>
      </c>
      <c r="Q809" s="8" t="b">
        <f t="shared" si="287"/>
        <v>1</v>
      </c>
      <c r="R809" s="8" t="b">
        <f t="shared" si="288"/>
        <v>1</v>
      </c>
      <c r="S809" s="8" t="s">
        <v>72</v>
      </c>
      <c r="T809" s="8" t="e">
        <f t="shared" si="299"/>
        <v>#VALUE!</v>
      </c>
      <c r="U809" s="12" t="s">
        <v>72</v>
      </c>
      <c r="V809" s="8" t="e">
        <f t="shared" si="300"/>
        <v>#VALUE!</v>
      </c>
      <c r="X809" s="13" t="str">
        <f t="shared" si="289"/>
        <v xml:space="preserve"> </v>
      </c>
      <c r="Y809" s="8" t="e">
        <f t="shared" si="301"/>
        <v>#VALUE!</v>
      </c>
      <c r="AA809" s="14" t="e">
        <f t="shared" ca="1" si="302"/>
        <v>#VALUE!</v>
      </c>
      <c r="AB809" s="14" t="e">
        <f t="shared" ca="1" si="303"/>
        <v>#VALUE!</v>
      </c>
      <c r="AC809" s="14" t="e">
        <f t="shared" ca="1" si="304"/>
        <v>#VALUE!</v>
      </c>
      <c r="AD809" s="8" t="e">
        <f t="shared" ca="1" si="305"/>
        <v>#VALUE!</v>
      </c>
      <c r="AE809" s="8" t="e">
        <f t="shared" ca="1" si="306"/>
        <v>#VALUE!</v>
      </c>
      <c r="AF809" s="8" t="e">
        <f t="shared" ca="1" si="307"/>
        <v>#VALUE!</v>
      </c>
    </row>
    <row r="810" spans="1:32" x14ac:dyDescent="0.3">
      <c r="A810" s="35">
        <f>IF(Замеры!B806=0, " ", Замеры!B806)</f>
        <v>803</v>
      </c>
      <c r="B810" s="49" t="str">
        <f>Замеры!G806</f>
        <v xml:space="preserve">Группа от QF </v>
      </c>
      <c r="C810" s="49" t="str">
        <f>IF(Замеры!J806=0, " ", Замеры!J806)</f>
        <v xml:space="preserve"> </v>
      </c>
      <c r="D810" s="49" t="str">
        <f>IF(O810=0, " ", CONCATENATE(Замеры!T806,Замеры!U806,Замеры!V806,Замеры!W806,Замеры!AB806))</f>
        <v xml:space="preserve"> </v>
      </c>
      <c r="E810" s="49" t="str">
        <f>IF(Замеры!L806=0, " ", Замеры!L806)</f>
        <v xml:space="preserve"> </v>
      </c>
      <c r="F810" s="49" t="e">
        <f t="shared" si="290"/>
        <v>#VALUE!</v>
      </c>
      <c r="G810" s="51" t="str">
        <f t="shared" si="291"/>
        <v>-</v>
      </c>
      <c r="H810" s="52" t="str">
        <f t="shared" si="292"/>
        <v>-</v>
      </c>
      <c r="I810" s="51" t="str">
        <f t="shared" si="293"/>
        <v>-</v>
      </c>
      <c r="J810" s="29" t="str">
        <f t="shared" si="294"/>
        <v>-</v>
      </c>
      <c r="K810" s="46" t="str">
        <f t="shared" si="295"/>
        <v>-</v>
      </c>
      <c r="L810" s="29" t="str">
        <f t="shared" si="296"/>
        <v>-</v>
      </c>
      <c r="M810" s="29" t="str">
        <f t="shared" si="297"/>
        <v xml:space="preserve"> </v>
      </c>
      <c r="N810" s="29" t="str">
        <f t="shared" ca="1" si="298"/>
        <v xml:space="preserve"> </v>
      </c>
      <c r="O810" s="8">
        <f>Замеры!R806</f>
        <v>0</v>
      </c>
      <c r="P810" s="8" t="b">
        <f t="shared" si="286"/>
        <v>1</v>
      </c>
      <c r="Q810" s="8" t="b">
        <f t="shared" si="287"/>
        <v>1</v>
      </c>
      <c r="R810" s="8" t="b">
        <f t="shared" si="288"/>
        <v>1</v>
      </c>
      <c r="S810" s="8" t="s">
        <v>72</v>
      </c>
      <c r="T810" s="8" t="e">
        <f t="shared" si="299"/>
        <v>#VALUE!</v>
      </c>
      <c r="U810" s="12" t="s">
        <v>72</v>
      </c>
      <c r="V810" s="8" t="e">
        <f t="shared" si="300"/>
        <v>#VALUE!</v>
      </c>
      <c r="X810" s="13" t="str">
        <f t="shared" si="289"/>
        <v xml:space="preserve"> </v>
      </c>
      <c r="Y810" s="8" t="e">
        <f t="shared" si="301"/>
        <v>#VALUE!</v>
      </c>
      <c r="AA810" s="14" t="e">
        <f t="shared" ca="1" si="302"/>
        <v>#VALUE!</v>
      </c>
      <c r="AB810" s="14" t="e">
        <f t="shared" ca="1" si="303"/>
        <v>#VALUE!</v>
      </c>
      <c r="AC810" s="14" t="e">
        <f t="shared" ca="1" si="304"/>
        <v>#VALUE!</v>
      </c>
      <c r="AD810" s="8" t="e">
        <f t="shared" ca="1" si="305"/>
        <v>#VALUE!</v>
      </c>
      <c r="AE810" s="8" t="e">
        <f t="shared" ca="1" si="306"/>
        <v>#VALUE!</v>
      </c>
      <c r="AF810" s="8" t="e">
        <f t="shared" ca="1" si="307"/>
        <v>#VALUE!</v>
      </c>
    </row>
    <row r="811" spans="1:32" x14ac:dyDescent="0.3">
      <c r="A811" s="35">
        <f>IF(Замеры!B807=0, " ", Замеры!B807)</f>
        <v>804</v>
      </c>
      <c r="B811" s="49" t="str">
        <f>Замеры!G807</f>
        <v xml:space="preserve">Группа от QF </v>
      </c>
      <c r="C811" s="49" t="str">
        <f>IF(Замеры!J807=0, " ", Замеры!J807)</f>
        <v xml:space="preserve"> </v>
      </c>
      <c r="D811" s="49" t="str">
        <f>IF(O811=0, " ", CONCATENATE(Замеры!T807,Замеры!U807,Замеры!V807,Замеры!W807,Замеры!AB807))</f>
        <v xml:space="preserve"> </v>
      </c>
      <c r="E811" s="49" t="str">
        <f>IF(Замеры!L807=0, " ", Замеры!L807)</f>
        <v xml:space="preserve"> </v>
      </c>
      <c r="F811" s="49" t="e">
        <f t="shared" si="290"/>
        <v>#VALUE!</v>
      </c>
      <c r="G811" s="51" t="str">
        <f t="shared" si="291"/>
        <v>-</v>
      </c>
      <c r="H811" s="52" t="str">
        <f t="shared" si="292"/>
        <v>-</v>
      </c>
      <c r="I811" s="51" t="str">
        <f t="shared" si="293"/>
        <v>-</v>
      </c>
      <c r="J811" s="29" t="str">
        <f t="shared" si="294"/>
        <v>-</v>
      </c>
      <c r="K811" s="46" t="str">
        <f t="shared" si="295"/>
        <v>-</v>
      </c>
      <c r="L811" s="29" t="str">
        <f t="shared" si="296"/>
        <v>-</v>
      </c>
      <c r="M811" s="29" t="str">
        <f t="shared" si="297"/>
        <v xml:space="preserve"> </v>
      </c>
      <c r="N811" s="29" t="str">
        <f t="shared" ca="1" si="298"/>
        <v xml:space="preserve"> </v>
      </c>
      <c r="O811" s="8">
        <f>Замеры!R807</f>
        <v>0</v>
      </c>
      <c r="P811" s="8" t="b">
        <f t="shared" si="286"/>
        <v>1</v>
      </c>
      <c r="Q811" s="8" t="b">
        <f t="shared" si="287"/>
        <v>1</v>
      </c>
      <c r="R811" s="8" t="b">
        <f t="shared" si="288"/>
        <v>1</v>
      </c>
      <c r="S811" s="8" t="s">
        <v>72</v>
      </c>
      <c r="T811" s="8" t="e">
        <f t="shared" si="299"/>
        <v>#VALUE!</v>
      </c>
      <c r="U811" s="12" t="s">
        <v>72</v>
      </c>
      <c r="V811" s="8" t="e">
        <f t="shared" si="300"/>
        <v>#VALUE!</v>
      </c>
      <c r="X811" s="13" t="str">
        <f t="shared" si="289"/>
        <v xml:space="preserve"> </v>
      </c>
      <c r="Y811" s="8" t="e">
        <f t="shared" si="301"/>
        <v>#VALUE!</v>
      </c>
      <c r="AA811" s="14" t="e">
        <f t="shared" ca="1" si="302"/>
        <v>#VALUE!</v>
      </c>
      <c r="AB811" s="14" t="e">
        <f t="shared" ca="1" si="303"/>
        <v>#VALUE!</v>
      </c>
      <c r="AC811" s="14" t="e">
        <f t="shared" ca="1" si="304"/>
        <v>#VALUE!</v>
      </c>
      <c r="AD811" s="8" t="e">
        <f t="shared" ca="1" si="305"/>
        <v>#VALUE!</v>
      </c>
      <c r="AE811" s="8" t="e">
        <f t="shared" ca="1" si="306"/>
        <v>#VALUE!</v>
      </c>
      <c r="AF811" s="8" t="e">
        <f t="shared" ca="1" si="307"/>
        <v>#VALUE!</v>
      </c>
    </row>
    <row r="812" spans="1:32" x14ac:dyDescent="0.3">
      <c r="A812" s="35">
        <f>IF(Замеры!B808=0, " ", Замеры!B808)</f>
        <v>805</v>
      </c>
      <c r="B812" s="49" t="str">
        <f>Замеры!G808</f>
        <v xml:space="preserve">Группа от QF </v>
      </c>
      <c r="C812" s="49" t="str">
        <f>IF(Замеры!J808=0, " ", Замеры!J808)</f>
        <v xml:space="preserve"> </v>
      </c>
      <c r="D812" s="49" t="str">
        <f>IF(O812=0, " ", CONCATENATE(Замеры!T808,Замеры!U808,Замеры!V808,Замеры!W808,Замеры!AB808))</f>
        <v xml:space="preserve"> </v>
      </c>
      <c r="E812" s="49" t="str">
        <f>IF(Замеры!L808=0, " ", Замеры!L808)</f>
        <v xml:space="preserve"> </v>
      </c>
      <c r="F812" s="49" t="e">
        <f t="shared" si="290"/>
        <v>#VALUE!</v>
      </c>
      <c r="G812" s="51" t="str">
        <f t="shared" si="291"/>
        <v>-</v>
      </c>
      <c r="H812" s="52" t="str">
        <f t="shared" si="292"/>
        <v>-</v>
      </c>
      <c r="I812" s="51" t="str">
        <f t="shared" si="293"/>
        <v>-</v>
      </c>
      <c r="J812" s="29" t="str">
        <f t="shared" si="294"/>
        <v>-</v>
      </c>
      <c r="K812" s="46" t="str">
        <f t="shared" si="295"/>
        <v>-</v>
      </c>
      <c r="L812" s="29" t="str">
        <f t="shared" si="296"/>
        <v>-</v>
      </c>
      <c r="M812" s="29" t="str">
        <f t="shared" si="297"/>
        <v xml:space="preserve"> </v>
      </c>
      <c r="N812" s="29" t="str">
        <f t="shared" ca="1" si="298"/>
        <v xml:space="preserve"> </v>
      </c>
      <c r="O812" s="8">
        <f>Замеры!R808</f>
        <v>0</v>
      </c>
      <c r="P812" s="8" t="b">
        <f t="shared" si="286"/>
        <v>1</v>
      </c>
      <c r="Q812" s="8" t="b">
        <f t="shared" si="287"/>
        <v>1</v>
      </c>
      <c r="R812" s="8" t="b">
        <f t="shared" si="288"/>
        <v>1</v>
      </c>
      <c r="S812" s="8" t="s">
        <v>72</v>
      </c>
      <c r="T812" s="8" t="e">
        <f t="shared" si="299"/>
        <v>#VALUE!</v>
      </c>
      <c r="U812" s="12" t="s">
        <v>72</v>
      </c>
      <c r="V812" s="8" t="e">
        <f t="shared" si="300"/>
        <v>#VALUE!</v>
      </c>
      <c r="X812" s="13" t="str">
        <f t="shared" si="289"/>
        <v xml:space="preserve"> </v>
      </c>
      <c r="Y812" s="8" t="e">
        <f t="shared" si="301"/>
        <v>#VALUE!</v>
      </c>
      <c r="AA812" s="14" t="e">
        <f t="shared" ca="1" si="302"/>
        <v>#VALUE!</v>
      </c>
      <c r="AB812" s="14" t="e">
        <f t="shared" ca="1" si="303"/>
        <v>#VALUE!</v>
      </c>
      <c r="AC812" s="14" t="e">
        <f t="shared" ca="1" si="304"/>
        <v>#VALUE!</v>
      </c>
      <c r="AD812" s="8" t="e">
        <f t="shared" ca="1" si="305"/>
        <v>#VALUE!</v>
      </c>
      <c r="AE812" s="8" t="e">
        <f t="shared" ca="1" si="306"/>
        <v>#VALUE!</v>
      </c>
      <c r="AF812" s="8" t="e">
        <f t="shared" ca="1" si="307"/>
        <v>#VALUE!</v>
      </c>
    </row>
    <row r="813" spans="1:32" x14ac:dyDescent="0.3">
      <c r="A813" s="35">
        <f>IF(Замеры!B809=0, " ", Замеры!B809)</f>
        <v>806</v>
      </c>
      <c r="B813" s="49" t="str">
        <f>Замеры!G809</f>
        <v xml:space="preserve">Группа от QF </v>
      </c>
      <c r="C813" s="49" t="str">
        <f>IF(Замеры!J809=0, " ", Замеры!J809)</f>
        <v xml:space="preserve"> </v>
      </c>
      <c r="D813" s="49" t="str">
        <f>IF(O813=0, " ", CONCATENATE(Замеры!T809,Замеры!U809,Замеры!V809,Замеры!W809,Замеры!AB809))</f>
        <v xml:space="preserve"> </v>
      </c>
      <c r="E813" s="49" t="str">
        <f>IF(Замеры!L809=0, " ", Замеры!L809)</f>
        <v xml:space="preserve"> </v>
      </c>
      <c r="F813" s="49" t="e">
        <f t="shared" si="290"/>
        <v>#VALUE!</v>
      </c>
      <c r="G813" s="51" t="str">
        <f t="shared" si="291"/>
        <v>-</v>
      </c>
      <c r="H813" s="52" t="str">
        <f t="shared" si="292"/>
        <v>-</v>
      </c>
      <c r="I813" s="51" t="str">
        <f t="shared" si="293"/>
        <v>-</v>
      </c>
      <c r="J813" s="29" t="str">
        <f t="shared" si="294"/>
        <v>-</v>
      </c>
      <c r="K813" s="46" t="str">
        <f t="shared" si="295"/>
        <v>-</v>
      </c>
      <c r="L813" s="29" t="str">
        <f t="shared" si="296"/>
        <v>-</v>
      </c>
      <c r="M813" s="29" t="str">
        <f t="shared" si="297"/>
        <v xml:space="preserve"> </v>
      </c>
      <c r="N813" s="29" t="str">
        <f t="shared" ca="1" si="298"/>
        <v xml:space="preserve"> </v>
      </c>
      <c r="O813" s="8">
        <f>Замеры!R809</f>
        <v>0</v>
      </c>
      <c r="P813" s="8" t="b">
        <f t="shared" si="286"/>
        <v>1</v>
      </c>
      <c r="Q813" s="8" t="b">
        <f t="shared" si="287"/>
        <v>1</v>
      </c>
      <c r="R813" s="8" t="b">
        <f t="shared" si="288"/>
        <v>1</v>
      </c>
      <c r="S813" s="8" t="s">
        <v>72</v>
      </c>
      <c r="T813" s="8" t="e">
        <f t="shared" si="299"/>
        <v>#VALUE!</v>
      </c>
      <c r="U813" s="12" t="s">
        <v>72</v>
      </c>
      <c r="V813" s="8" t="e">
        <f t="shared" si="300"/>
        <v>#VALUE!</v>
      </c>
      <c r="X813" s="13" t="str">
        <f t="shared" si="289"/>
        <v xml:space="preserve"> </v>
      </c>
      <c r="Y813" s="8" t="e">
        <f t="shared" si="301"/>
        <v>#VALUE!</v>
      </c>
      <c r="AA813" s="14" t="e">
        <f t="shared" ca="1" si="302"/>
        <v>#VALUE!</v>
      </c>
      <c r="AB813" s="14" t="e">
        <f t="shared" ca="1" si="303"/>
        <v>#VALUE!</v>
      </c>
      <c r="AC813" s="14" t="e">
        <f t="shared" ca="1" si="304"/>
        <v>#VALUE!</v>
      </c>
      <c r="AD813" s="8" t="e">
        <f t="shared" ca="1" si="305"/>
        <v>#VALUE!</v>
      </c>
      <c r="AE813" s="8" t="e">
        <f t="shared" ca="1" si="306"/>
        <v>#VALUE!</v>
      </c>
      <c r="AF813" s="8" t="e">
        <f t="shared" ca="1" si="307"/>
        <v>#VALUE!</v>
      </c>
    </row>
    <row r="814" spans="1:32" x14ac:dyDescent="0.3">
      <c r="A814" s="35">
        <f>IF(Замеры!B810=0, " ", Замеры!B810)</f>
        <v>807</v>
      </c>
      <c r="B814" s="49" t="str">
        <f>Замеры!G810</f>
        <v xml:space="preserve">Группа от QF </v>
      </c>
      <c r="C814" s="49" t="str">
        <f>IF(Замеры!J810=0, " ", Замеры!J810)</f>
        <v xml:space="preserve"> </v>
      </c>
      <c r="D814" s="49" t="str">
        <f>IF(O814=0, " ", CONCATENATE(Замеры!T810,Замеры!U810,Замеры!V810,Замеры!W810,Замеры!AB810))</f>
        <v xml:space="preserve"> </v>
      </c>
      <c r="E814" s="49" t="str">
        <f>IF(Замеры!L810=0, " ", Замеры!L810)</f>
        <v xml:space="preserve"> </v>
      </c>
      <c r="F814" s="49" t="e">
        <f t="shared" si="290"/>
        <v>#VALUE!</v>
      </c>
      <c r="G814" s="51" t="str">
        <f t="shared" si="291"/>
        <v>-</v>
      </c>
      <c r="H814" s="52" t="str">
        <f t="shared" si="292"/>
        <v>-</v>
      </c>
      <c r="I814" s="51" t="str">
        <f t="shared" si="293"/>
        <v>-</v>
      </c>
      <c r="J814" s="29" t="str">
        <f t="shared" si="294"/>
        <v>-</v>
      </c>
      <c r="K814" s="46" t="str">
        <f t="shared" si="295"/>
        <v>-</v>
      </c>
      <c r="L814" s="29" t="str">
        <f t="shared" si="296"/>
        <v>-</v>
      </c>
      <c r="M814" s="29" t="str">
        <f t="shared" si="297"/>
        <v xml:space="preserve"> </v>
      </c>
      <c r="N814" s="29" t="str">
        <f t="shared" ca="1" si="298"/>
        <v xml:space="preserve"> </v>
      </c>
      <c r="O814" s="8">
        <f>Замеры!R810</f>
        <v>0</v>
      </c>
      <c r="P814" s="8" t="b">
        <f t="shared" si="286"/>
        <v>1</v>
      </c>
      <c r="Q814" s="8" t="b">
        <f t="shared" si="287"/>
        <v>1</v>
      </c>
      <c r="R814" s="8" t="b">
        <f t="shared" si="288"/>
        <v>1</v>
      </c>
      <c r="S814" s="8" t="s">
        <v>72</v>
      </c>
      <c r="T814" s="8" t="e">
        <f t="shared" si="299"/>
        <v>#VALUE!</v>
      </c>
      <c r="U814" s="12" t="s">
        <v>72</v>
      </c>
      <c r="V814" s="8" t="e">
        <f t="shared" si="300"/>
        <v>#VALUE!</v>
      </c>
      <c r="X814" s="13" t="str">
        <f t="shared" si="289"/>
        <v xml:space="preserve"> </v>
      </c>
      <c r="Y814" s="8" t="e">
        <f t="shared" si="301"/>
        <v>#VALUE!</v>
      </c>
      <c r="AA814" s="14" t="e">
        <f t="shared" ca="1" si="302"/>
        <v>#VALUE!</v>
      </c>
      <c r="AB814" s="14" t="e">
        <f t="shared" ca="1" si="303"/>
        <v>#VALUE!</v>
      </c>
      <c r="AC814" s="14" t="e">
        <f t="shared" ca="1" si="304"/>
        <v>#VALUE!</v>
      </c>
      <c r="AD814" s="8" t="e">
        <f t="shared" ca="1" si="305"/>
        <v>#VALUE!</v>
      </c>
      <c r="AE814" s="8" t="e">
        <f t="shared" ca="1" si="306"/>
        <v>#VALUE!</v>
      </c>
      <c r="AF814" s="8" t="e">
        <f t="shared" ca="1" si="307"/>
        <v>#VALUE!</v>
      </c>
    </row>
    <row r="815" spans="1:32" x14ac:dyDescent="0.3">
      <c r="A815" s="35">
        <f>IF(Замеры!B811=0, " ", Замеры!B811)</f>
        <v>808</v>
      </c>
      <c r="B815" s="49" t="str">
        <f>Замеры!G811</f>
        <v xml:space="preserve">Группа от QF </v>
      </c>
      <c r="C815" s="49" t="str">
        <f>IF(Замеры!J811=0, " ", Замеры!J811)</f>
        <v xml:space="preserve"> </v>
      </c>
      <c r="D815" s="49" t="str">
        <f>IF(O815=0, " ", CONCATENATE(Замеры!T811,Замеры!U811,Замеры!V811,Замеры!W811,Замеры!AB811))</f>
        <v xml:space="preserve"> </v>
      </c>
      <c r="E815" s="49" t="str">
        <f>IF(Замеры!L811=0, " ", Замеры!L811)</f>
        <v xml:space="preserve"> </v>
      </c>
      <c r="F815" s="49" t="e">
        <f t="shared" si="290"/>
        <v>#VALUE!</v>
      </c>
      <c r="G815" s="51" t="str">
        <f t="shared" si="291"/>
        <v>-</v>
      </c>
      <c r="H815" s="52" t="str">
        <f t="shared" si="292"/>
        <v>-</v>
      </c>
      <c r="I815" s="51" t="str">
        <f t="shared" si="293"/>
        <v>-</v>
      </c>
      <c r="J815" s="29" t="str">
        <f t="shared" si="294"/>
        <v>-</v>
      </c>
      <c r="K815" s="46" t="str">
        <f t="shared" si="295"/>
        <v>-</v>
      </c>
      <c r="L815" s="29" t="str">
        <f t="shared" si="296"/>
        <v>-</v>
      </c>
      <c r="M815" s="29" t="str">
        <f t="shared" si="297"/>
        <v xml:space="preserve"> </v>
      </c>
      <c r="N815" s="29" t="str">
        <f t="shared" ca="1" si="298"/>
        <v xml:space="preserve"> </v>
      </c>
      <c r="O815" s="8">
        <f>Замеры!R811</f>
        <v>0</v>
      </c>
      <c r="P815" s="8" t="b">
        <f t="shared" si="286"/>
        <v>1</v>
      </c>
      <c r="Q815" s="8" t="b">
        <f t="shared" si="287"/>
        <v>1</v>
      </c>
      <c r="R815" s="8" t="b">
        <f t="shared" si="288"/>
        <v>1</v>
      </c>
      <c r="S815" s="8" t="s">
        <v>72</v>
      </c>
      <c r="T815" s="8" t="e">
        <f t="shared" si="299"/>
        <v>#VALUE!</v>
      </c>
      <c r="U815" s="12" t="s">
        <v>72</v>
      </c>
      <c r="V815" s="8" t="e">
        <f t="shared" si="300"/>
        <v>#VALUE!</v>
      </c>
      <c r="X815" s="13" t="str">
        <f t="shared" si="289"/>
        <v xml:space="preserve"> </v>
      </c>
      <c r="Y815" s="8" t="e">
        <f t="shared" si="301"/>
        <v>#VALUE!</v>
      </c>
      <c r="AA815" s="14" t="e">
        <f t="shared" ca="1" si="302"/>
        <v>#VALUE!</v>
      </c>
      <c r="AB815" s="14" t="e">
        <f t="shared" ca="1" si="303"/>
        <v>#VALUE!</v>
      </c>
      <c r="AC815" s="14" t="e">
        <f t="shared" ca="1" si="304"/>
        <v>#VALUE!</v>
      </c>
      <c r="AD815" s="8" t="e">
        <f t="shared" ca="1" si="305"/>
        <v>#VALUE!</v>
      </c>
      <c r="AE815" s="8" t="e">
        <f t="shared" ca="1" si="306"/>
        <v>#VALUE!</v>
      </c>
      <c r="AF815" s="8" t="e">
        <f t="shared" ca="1" si="307"/>
        <v>#VALUE!</v>
      </c>
    </row>
    <row r="816" spans="1:32" x14ac:dyDescent="0.3">
      <c r="A816" s="35">
        <f>IF(Замеры!B812=0, " ", Замеры!B812)</f>
        <v>809</v>
      </c>
      <c r="B816" s="49" t="str">
        <f>Замеры!G812</f>
        <v xml:space="preserve">Группа от QF </v>
      </c>
      <c r="C816" s="49" t="str">
        <f>IF(Замеры!J812=0, " ", Замеры!J812)</f>
        <v xml:space="preserve"> </v>
      </c>
      <c r="D816" s="49" t="str">
        <f>IF(O816=0, " ", CONCATENATE(Замеры!T812,Замеры!U812,Замеры!V812,Замеры!W812,Замеры!AB812))</f>
        <v xml:space="preserve"> </v>
      </c>
      <c r="E816" s="49" t="str">
        <f>IF(Замеры!L812=0, " ", Замеры!L812)</f>
        <v xml:space="preserve"> </v>
      </c>
      <c r="F816" s="49" t="e">
        <f t="shared" si="290"/>
        <v>#VALUE!</v>
      </c>
      <c r="G816" s="51" t="str">
        <f t="shared" si="291"/>
        <v>-</v>
      </c>
      <c r="H816" s="52" t="str">
        <f t="shared" si="292"/>
        <v>-</v>
      </c>
      <c r="I816" s="51" t="str">
        <f t="shared" si="293"/>
        <v>-</v>
      </c>
      <c r="J816" s="29" t="str">
        <f t="shared" si="294"/>
        <v>-</v>
      </c>
      <c r="K816" s="46" t="str">
        <f t="shared" si="295"/>
        <v>-</v>
      </c>
      <c r="L816" s="29" t="str">
        <f t="shared" si="296"/>
        <v>-</v>
      </c>
      <c r="M816" s="29" t="str">
        <f t="shared" si="297"/>
        <v xml:space="preserve"> </v>
      </c>
      <c r="N816" s="29" t="str">
        <f t="shared" ca="1" si="298"/>
        <v xml:space="preserve"> </v>
      </c>
      <c r="O816" s="8">
        <f>Замеры!R812</f>
        <v>0</v>
      </c>
      <c r="P816" s="8" t="b">
        <f t="shared" si="286"/>
        <v>1</v>
      </c>
      <c r="Q816" s="8" t="b">
        <f t="shared" si="287"/>
        <v>1</v>
      </c>
      <c r="R816" s="8" t="b">
        <f t="shared" si="288"/>
        <v>1</v>
      </c>
      <c r="S816" s="8" t="s">
        <v>72</v>
      </c>
      <c r="T816" s="8" t="e">
        <f t="shared" si="299"/>
        <v>#VALUE!</v>
      </c>
      <c r="U816" s="12" t="s">
        <v>72</v>
      </c>
      <c r="V816" s="8" t="e">
        <f t="shared" si="300"/>
        <v>#VALUE!</v>
      </c>
      <c r="X816" s="13" t="str">
        <f t="shared" si="289"/>
        <v xml:space="preserve"> </v>
      </c>
      <c r="Y816" s="8" t="e">
        <f t="shared" si="301"/>
        <v>#VALUE!</v>
      </c>
      <c r="AA816" s="14" t="e">
        <f t="shared" ca="1" si="302"/>
        <v>#VALUE!</v>
      </c>
      <c r="AB816" s="14" t="e">
        <f t="shared" ca="1" si="303"/>
        <v>#VALUE!</v>
      </c>
      <c r="AC816" s="14" t="e">
        <f t="shared" ca="1" si="304"/>
        <v>#VALUE!</v>
      </c>
      <c r="AD816" s="8" t="e">
        <f t="shared" ca="1" si="305"/>
        <v>#VALUE!</v>
      </c>
      <c r="AE816" s="8" t="e">
        <f t="shared" ca="1" si="306"/>
        <v>#VALUE!</v>
      </c>
      <c r="AF816" s="8" t="e">
        <f t="shared" ca="1" si="307"/>
        <v>#VALUE!</v>
      </c>
    </row>
    <row r="817" spans="1:32" x14ac:dyDescent="0.3">
      <c r="A817" s="35">
        <f>IF(Замеры!B813=0, " ", Замеры!B813)</f>
        <v>810</v>
      </c>
      <c r="B817" s="49" t="str">
        <f>Замеры!G813</f>
        <v xml:space="preserve">Группа от QF </v>
      </c>
      <c r="C817" s="49" t="str">
        <f>IF(Замеры!J813=0, " ", Замеры!J813)</f>
        <v xml:space="preserve"> </v>
      </c>
      <c r="D817" s="49" t="str">
        <f>IF(O817=0, " ", CONCATENATE(Замеры!T813,Замеры!U813,Замеры!V813,Замеры!W813,Замеры!AB813))</f>
        <v xml:space="preserve"> </v>
      </c>
      <c r="E817" s="49" t="str">
        <f>IF(Замеры!L813=0, " ", Замеры!L813)</f>
        <v xml:space="preserve"> </v>
      </c>
      <c r="F817" s="49" t="e">
        <f t="shared" si="290"/>
        <v>#VALUE!</v>
      </c>
      <c r="G817" s="51" t="str">
        <f t="shared" si="291"/>
        <v>-</v>
      </c>
      <c r="H817" s="52" t="str">
        <f t="shared" si="292"/>
        <v>-</v>
      </c>
      <c r="I817" s="51" t="str">
        <f t="shared" si="293"/>
        <v>-</v>
      </c>
      <c r="J817" s="29" t="str">
        <f t="shared" si="294"/>
        <v>-</v>
      </c>
      <c r="K817" s="46" t="str">
        <f t="shared" si="295"/>
        <v>-</v>
      </c>
      <c r="L817" s="29" t="str">
        <f t="shared" si="296"/>
        <v>-</v>
      </c>
      <c r="M817" s="29" t="str">
        <f t="shared" si="297"/>
        <v xml:space="preserve"> </v>
      </c>
      <c r="N817" s="29" t="str">
        <f t="shared" ca="1" si="298"/>
        <v xml:space="preserve"> </v>
      </c>
      <c r="O817" s="8">
        <f>Замеры!R813</f>
        <v>0</v>
      </c>
      <c r="P817" s="8" t="b">
        <f t="shared" si="286"/>
        <v>1</v>
      </c>
      <c r="Q817" s="8" t="b">
        <f t="shared" si="287"/>
        <v>1</v>
      </c>
      <c r="R817" s="8" t="b">
        <f t="shared" si="288"/>
        <v>1</v>
      </c>
      <c r="S817" s="8" t="s">
        <v>72</v>
      </c>
      <c r="T817" s="8" t="e">
        <f t="shared" si="299"/>
        <v>#VALUE!</v>
      </c>
      <c r="U817" s="12" t="s">
        <v>72</v>
      </c>
      <c r="V817" s="8" t="e">
        <f t="shared" si="300"/>
        <v>#VALUE!</v>
      </c>
      <c r="X817" s="13" t="str">
        <f t="shared" si="289"/>
        <v xml:space="preserve"> </v>
      </c>
      <c r="Y817" s="8" t="e">
        <f t="shared" si="301"/>
        <v>#VALUE!</v>
      </c>
      <c r="AA817" s="14" t="e">
        <f t="shared" ca="1" si="302"/>
        <v>#VALUE!</v>
      </c>
      <c r="AB817" s="14" t="e">
        <f t="shared" ca="1" si="303"/>
        <v>#VALUE!</v>
      </c>
      <c r="AC817" s="14" t="e">
        <f t="shared" ca="1" si="304"/>
        <v>#VALUE!</v>
      </c>
      <c r="AD817" s="8" t="e">
        <f t="shared" ca="1" si="305"/>
        <v>#VALUE!</v>
      </c>
      <c r="AE817" s="8" t="e">
        <f t="shared" ca="1" si="306"/>
        <v>#VALUE!</v>
      </c>
      <c r="AF817" s="8" t="e">
        <f t="shared" ca="1" si="307"/>
        <v>#VALUE!</v>
      </c>
    </row>
    <row r="818" spans="1:32" x14ac:dyDescent="0.3">
      <c r="A818" s="35">
        <f>IF(Замеры!B814=0, " ", Замеры!B814)</f>
        <v>811</v>
      </c>
      <c r="B818" s="49" t="str">
        <f>Замеры!G814</f>
        <v xml:space="preserve">Группа от QF </v>
      </c>
      <c r="C818" s="49" t="str">
        <f>IF(Замеры!J814=0, " ", Замеры!J814)</f>
        <v xml:space="preserve"> </v>
      </c>
      <c r="D818" s="49" t="str">
        <f>IF(O818=0, " ", CONCATENATE(Замеры!T814,Замеры!U814,Замеры!V814,Замеры!W814,Замеры!AB814))</f>
        <v xml:space="preserve"> </v>
      </c>
      <c r="E818" s="49" t="str">
        <f>IF(Замеры!L814=0, " ", Замеры!L814)</f>
        <v xml:space="preserve"> </v>
      </c>
      <c r="F818" s="49" t="e">
        <f t="shared" si="290"/>
        <v>#VALUE!</v>
      </c>
      <c r="G818" s="51" t="str">
        <f t="shared" si="291"/>
        <v>-</v>
      </c>
      <c r="H818" s="52" t="str">
        <f t="shared" si="292"/>
        <v>-</v>
      </c>
      <c r="I818" s="51" t="str">
        <f t="shared" si="293"/>
        <v>-</v>
      </c>
      <c r="J818" s="29" t="str">
        <f t="shared" si="294"/>
        <v>-</v>
      </c>
      <c r="K818" s="46" t="str">
        <f t="shared" si="295"/>
        <v>-</v>
      </c>
      <c r="L818" s="29" t="str">
        <f t="shared" si="296"/>
        <v>-</v>
      </c>
      <c r="M818" s="29" t="str">
        <f t="shared" si="297"/>
        <v xml:space="preserve"> </v>
      </c>
      <c r="N818" s="29" t="str">
        <f t="shared" ca="1" si="298"/>
        <v xml:space="preserve"> </v>
      </c>
      <c r="O818" s="8">
        <f>Замеры!R814</f>
        <v>0</v>
      </c>
      <c r="P818" s="8" t="b">
        <f t="shared" si="286"/>
        <v>1</v>
      </c>
      <c r="Q818" s="8" t="b">
        <f t="shared" si="287"/>
        <v>1</v>
      </c>
      <c r="R818" s="8" t="b">
        <f t="shared" si="288"/>
        <v>1</v>
      </c>
      <c r="S818" s="8" t="s">
        <v>72</v>
      </c>
      <c r="T818" s="8" t="e">
        <f t="shared" si="299"/>
        <v>#VALUE!</v>
      </c>
      <c r="U818" s="12" t="s">
        <v>72</v>
      </c>
      <c r="V818" s="8" t="e">
        <f t="shared" si="300"/>
        <v>#VALUE!</v>
      </c>
      <c r="X818" s="13" t="str">
        <f t="shared" si="289"/>
        <v xml:space="preserve"> </v>
      </c>
      <c r="Y818" s="8" t="e">
        <f t="shared" si="301"/>
        <v>#VALUE!</v>
      </c>
      <c r="AA818" s="14" t="e">
        <f t="shared" ca="1" si="302"/>
        <v>#VALUE!</v>
      </c>
      <c r="AB818" s="14" t="e">
        <f t="shared" ca="1" si="303"/>
        <v>#VALUE!</v>
      </c>
      <c r="AC818" s="14" t="e">
        <f t="shared" ca="1" si="304"/>
        <v>#VALUE!</v>
      </c>
      <c r="AD818" s="8" t="e">
        <f t="shared" ca="1" si="305"/>
        <v>#VALUE!</v>
      </c>
      <c r="AE818" s="8" t="e">
        <f t="shared" ca="1" si="306"/>
        <v>#VALUE!</v>
      </c>
      <c r="AF818" s="8" t="e">
        <f t="shared" ca="1" si="307"/>
        <v>#VALUE!</v>
      </c>
    </row>
    <row r="819" spans="1:32" x14ac:dyDescent="0.3">
      <c r="A819" s="35">
        <f>IF(Замеры!B815=0, " ", Замеры!B815)</f>
        <v>812</v>
      </c>
      <c r="B819" s="49" t="str">
        <f>Замеры!G815</f>
        <v xml:space="preserve">Группа от QF </v>
      </c>
      <c r="C819" s="49" t="str">
        <f>IF(Замеры!J815=0, " ", Замеры!J815)</f>
        <v xml:space="preserve"> </v>
      </c>
      <c r="D819" s="49" t="str">
        <f>IF(O819=0, " ", CONCATENATE(Замеры!T815,Замеры!U815,Замеры!V815,Замеры!W815,Замеры!AB815))</f>
        <v xml:space="preserve"> </v>
      </c>
      <c r="E819" s="49" t="str">
        <f>IF(Замеры!L815=0, " ", Замеры!L815)</f>
        <v xml:space="preserve"> </v>
      </c>
      <c r="F819" s="49" t="e">
        <f t="shared" si="290"/>
        <v>#VALUE!</v>
      </c>
      <c r="G819" s="51" t="str">
        <f t="shared" si="291"/>
        <v>-</v>
      </c>
      <c r="H819" s="52" t="str">
        <f t="shared" si="292"/>
        <v>-</v>
      </c>
      <c r="I819" s="51" t="str">
        <f t="shared" si="293"/>
        <v>-</v>
      </c>
      <c r="J819" s="29" t="str">
        <f t="shared" si="294"/>
        <v>-</v>
      </c>
      <c r="K819" s="46" t="str">
        <f t="shared" si="295"/>
        <v>-</v>
      </c>
      <c r="L819" s="29" t="str">
        <f t="shared" si="296"/>
        <v>-</v>
      </c>
      <c r="M819" s="29" t="str">
        <f t="shared" si="297"/>
        <v xml:space="preserve"> </v>
      </c>
      <c r="N819" s="29" t="str">
        <f t="shared" ca="1" si="298"/>
        <v xml:space="preserve"> </v>
      </c>
      <c r="O819" s="8">
        <f>Замеры!R815</f>
        <v>0</v>
      </c>
      <c r="P819" s="8" t="b">
        <f t="shared" si="286"/>
        <v>1</v>
      </c>
      <c r="Q819" s="8" t="b">
        <f t="shared" si="287"/>
        <v>1</v>
      </c>
      <c r="R819" s="8" t="b">
        <f t="shared" si="288"/>
        <v>1</v>
      </c>
      <c r="S819" s="8" t="s">
        <v>72</v>
      </c>
      <c r="T819" s="8" t="e">
        <f t="shared" si="299"/>
        <v>#VALUE!</v>
      </c>
      <c r="U819" s="12" t="s">
        <v>72</v>
      </c>
      <c r="V819" s="8" t="e">
        <f t="shared" si="300"/>
        <v>#VALUE!</v>
      </c>
      <c r="X819" s="13" t="str">
        <f t="shared" si="289"/>
        <v xml:space="preserve"> </v>
      </c>
      <c r="Y819" s="8" t="e">
        <f t="shared" si="301"/>
        <v>#VALUE!</v>
      </c>
      <c r="AA819" s="14" t="e">
        <f t="shared" ca="1" si="302"/>
        <v>#VALUE!</v>
      </c>
      <c r="AB819" s="14" t="e">
        <f t="shared" ca="1" si="303"/>
        <v>#VALUE!</v>
      </c>
      <c r="AC819" s="14" t="e">
        <f t="shared" ca="1" si="304"/>
        <v>#VALUE!</v>
      </c>
      <c r="AD819" s="8" t="e">
        <f t="shared" ca="1" si="305"/>
        <v>#VALUE!</v>
      </c>
      <c r="AE819" s="8" t="e">
        <f t="shared" ca="1" si="306"/>
        <v>#VALUE!</v>
      </c>
      <c r="AF819" s="8" t="e">
        <f t="shared" ca="1" si="307"/>
        <v>#VALUE!</v>
      </c>
    </row>
    <row r="820" spans="1:32" x14ac:dyDescent="0.3">
      <c r="A820" s="35">
        <f>IF(Замеры!B816=0, " ", Замеры!B816)</f>
        <v>813</v>
      </c>
      <c r="B820" s="49" t="str">
        <f>Замеры!G816</f>
        <v xml:space="preserve">Группа от QF </v>
      </c>
      <c r="C820" s="49" t="str">
        <f>IF(Замеры!J816=0, " ", Замеры!J816)</f>
        <v xml:space="preserve"> </v>
      </c>
      <c r="D820" s="49" t="str">
        <f>IF(O820=0, " ", CONCATENATE(Замеры!T816,Замеры!U816,Замеры!V816,Замеры!W816,Замеры!AB816))</f>
        <v xml:space="preserve"> </v>
      </c>
      <c r="E820" s="49" t="str">
        <f>IF(Замеры!L816=0, " ", Замеры!L816)</f>
        <v xml:space="preserve"> </v>
      </c>
      <c r="F820" s="49" t="e">
        <f t="shared" si="290"/>
        <v>#VALUE!</v>
      </c>
      <c r="G820" s="51" t="str">
        <f t="shared" si="291"/>
        <v>-</v>
      </c>
      <c r="H820" s="52" t="str">
        <f t="shared" si="292"/>
        <v>-</v>
      </c>
      <c r="I820" s="51" t="str">
        <f t="shared" si="293"/>
        <v>-</v>
      </c>
      <c r="J820" s="29" t="str">
        <f t="shared" si="294"/>
        <v>-</v>
      </c>
      <c r="K820" s="46" t="str">
        <f t="shared" si="295"/>
        <v>-</v>
      </c>
      <c r="L820" s="29" t="str">
        <f t="shared" si="296"/>
        <v>-</v>
      </c>
      <c r="M820" s="29" t="str">
        <f t="shared" si="297"/>
        <v xml:space="preserve"> </v>
      </c>
      <c r="N820" s="29" t="str">
        <f t="shared" ca="1" si="298"/>
        <v xml:space="preserve"> </v>
      </c>
      <c r="O820" s="8">
        <f>Замеры!R816</f>
        <v>0</v>
      </c>
      <c r="P820" s="8" t="b">
        <f t="shared" si="286"/>
        <v>1</v>
      </c>
      <c r="Q820" s="8" t="b">
        <f t="shared" si="287"/>
        <v>1</v>
      </c>
      <c r="R820" s="8" t="b">
        <f t="shared" si="288"/>
        <v>1</v>
      </c>
      <c r="S820" s="8" t="s">
        <v>72</v>
      </c>
      <c r="T820" s="8" t="e">
        <f t="shared" si="299"/>
        <v>#VALUE!</v>
      </c>
      <c r="U820" s="12" t="s">
        <v>72</v>
      </c>
      <c r="V820" s="8" t="e">
        <f t="shared" si="300"/>
        <v>#VALUE!</v>
      </c>
      <c r="X820" s="13" t="str">
        <f t="shared" si="289"/>
        <v xml:space="preserve"> </v>
      </c>
      <c r="Y820" s="8" t="e">
        <f t="shared" si="301"/>
        <v>#VALUE!</v>
      </c>
      <c r="AA820" s="14" t="e">
        <f t="shared" ca="1" si="302"/>
        <v>#VALUE!</v>
      </c>
      <c r="AB820" s="14" t="e">
        <f t="shared" ca="1" si="303"/>
        <v>#VALUE!</v>
      </c>
      <c r="AC820" s="14" t="e">
        <f t="shared" ca="1" si="304"/>
        <v>#VALUE!</v>
      </c>
      <c r="AD820" s="8" t="e">
        <f t="shared" ca="1" si="305"/>
        <v>#VALUE!</v>
      </c>
      <c r="AE820" s="8" t="e">
        <f t="shared" ca="1" si="306"/>
        <v>#VALUE!</v>
      </c>
      <c r="AF820" s="8" t="e">
        <f t="shared" ca="1" si="307"/>
        <v>#VALUE!</v>
      </c>
    </row>
    <row r="821" spans="1:32" x14ac:dyDescent="0.3">
      <c r="A821" s="35">
        <f>IF(Замеры!B817=0, " ", Замеры!B817)</f>
        <v>814</v>
      </c>
      <c r="B821" s="49" t="str">
        <f>Замеры!G817</f>
        <v xml:space="preserve">Группа от QF </v>
      </c>
      <c r="C821" s="49" t="str">
        <f>IF(Замеры!J817=0, " ", Замеры!J817)</f>
        <v xml:space="preserve"> </v>
      </c>
      <c r="D821" s="49" t="str">
        <f>IF(O821=0, " ", CONCATENATE(Замеры!T817,Замеры!U817,Замеры!V817,Замеры!W817,Замеры!AB817))</f>
        <v xml:space="preserve"> </v>
      </c>
      <c r="E821" s="49" t="str">
        <f>IF(Замеры!L817=0, " ", Замеры!L817)</f>
        <v xml:space="preserve"> </v>
      </c>
      <c r="F821" s="49" t="e">
        <f t="shared" si="290"/>
        <v>#VALUE!</v>
      </c>
      <c r="G821" s="51" t="str">
        <f t="shared" si="291"/>
        <v>-</v>
      </c>
      <c r="H821" s="52" t="str">
        <f t="shared" si="292"/>
        <v>-</v>
      </c>
      <c r="I821" s="51" t="str">
        <f t="shared" si="293"/>
        <v>-</v>
      </c>
      <c r="J821" s="29" t="str">
        <f t="shared" si="294"/>
        <v>-</v>
      </c>
      <c r="K821" s="46" t="str">
        <f t="shared" si="295"/>
        <v>-</v>
      </c>
      <c r="L821" s="29" t="str">
        <f t="shared" si="296"/>
        <v>-</v>
      </c>
      <c r="M821" s="29" t="str">
        <f t="shared" si="297"/>
        <v xml:space="preserve"> </v>
      </c>
      <c r="N821" s="29" t="str">
        <f t="shared" ca="1" si="298"/>
        <v xml:space="preserve"> </v>
      </c>
      <c r="O821" s="8">
        <f>Замеры!R817</f>
        <v>0</v>
      </c>
      <c r="P821" s="8" t="b">
        <f t="shared" si="286"/>
        <v>1</v>
      </c>
      <c r="Q821" s="8" t="b">
        <f t="shared" si="287"/>
        <v>1</v>
      </c>
      <c r="R821" s="8" t="b">
        <f t="shared" si="288"/>
        <v>1</v>
      </c>
      <c r="S821" s="8" t="s">
        <v>72</v>
      </c>
      <c r="T821" s="8" t="e">
        <f t="shared" si="299"/>
        <v>#VALUE!</v>
      </c>
      <c r="U821" s="12" t="s">
        <v>72</v>
      </c>
      <c r="V821" s="8" t="e">
        <f t="shared" si="300"/>
        <v>#VALUE!</v>
      </c>
      <c r="X821" s="13" t="str">
        <f t="shared" si="289"/>
        <v xml:space="preserve"> </v>
      </c>
      <c r="Y821" s="8" t="e">
        <f t="shared" si="301"/>
        <v>#VALUE!</v>
      </c>
      <c r="AA821" s="14" t="e">
        <f t="shared" ca="1" si="302"/>
        <v>#VALUE!</v>
      </c>
      <c r="AB821" s="14" t="e">
        <f t="shared" ca="1" si="303"/>
        <v>#VALUE!</v>
      </c>
      <c r="AC821" s="14" t="e">
        <f t="shared" ca="1" si="304"/>
        <v>#VALUE!</v>
      </c>
      <c r="AD821" s="8" t="e">
        <f t="shared" ca="1" si="305"/>
        <v>#VALUE!</v>
      </c>
      <c r="AE821" s="8" t="e">
        <f t="shared" ca="1" si="306"/>
        <v>#VALUE!</v>
      </c>
      <c r="AF821" s="8" t="e">
        <f t="shared" ca="1" si="307"/>
        <v>#VALUE!</v>
      </c>
    </row>
    <row r="822" spans="1:32" x14ac:dyDescent="0.3">
      <c r="A822" s="35">
        <f>IF(Замеры!B818=0, " ", Замеры!B818)</f>
        <v>815</v>
      </c>
      <c r="B822" s="49" t="str">
        <f>Замеры!G818</f>
        <v xml:space="preserve">Группа от QF </v>
      </c>
      <c r="C822" s="49" t="str">
        <f>IF(Замеры!J818=0, " ", Замеры!J818)</f>
        <v xml:space="preserve"> </v>
      </c>
      <c r="D822" s="49" t="str">
        <f>IF(O822=0, " ", CONCATENATE(Замеры!T818,Замеры!U818,Замеры!V818,Замеры!W818,Замеры!AB818))</f>
        <v xml:space="preserve"> </v>
      </c>
      <c r="E822" s="49" t="str">
        <f>IF(Замеры!L818=0, " ", Замеры!L818)</f>
        <v xml:space="preserve"> </v>
      </c>
      <c r="F822" s="49" t="e">
        <f t="shared" si="290"/>
        <v>#VALUE!</v>
      </c>
      <c r="G822" s="51" t="str">
        <f t="shared" si="291"/>
        <v>-</v>
      </c>
      <c r="H822" s="52" t="str">
        <f t="shared" si="292"/>
        <v>-</v>
      </c>
      <c r="I822" s="51" t="str">
        <f t="shared" si="293"/>
        <v>-</v>
      </c>
      <c r="J822" s="29" t="str">
        <f t="shared" si="294"/>
        <v>-</v>
      </c>
      <c r="K822" s="46" t="str">
        <f t="shared" si="295"/>
        <v>-</v>
      </c>
      <c r="L822" s="29" t="str">
        <f t="shared" si="296"/>
        <v>-</v>
      </c>
      <c r="M822" s="29" t="str">
        <f t="shared" si="297"/>
        <v xml:space="preserve"> </v>
      </c>
      <c r="N822" s="29" t="str">
        <f t="shared" ca="1" si="298"/>
        <v xml:space="preserve"> </v>
      </c>
      <c r="O822" s="8">
        <f>Замеры!R818</f>
        <v>0</v>
      </c>
      <c r="P822" s="8" t="b">
        <f t="shared" si="286"/>
        <v>1</v>
      </c>
      <c r="Q822" s="8" t="b">
        <f t="shared" si="287"/>
        <v>1</v>
      </c>
      <c r="R822" s="8" t="b">
        <f t="shared" si="288"/>
        <v>1</v>
      </c>
      <c r="S822" s="8" t="s">
        <v>72</v>
      </c>
      <c r="T822" s="8" t="e">
        <f t="shared" si="299"/>
        <v>#VALUE!</v>
      </c>
      <c r="U822" s="12" t="s">
        <v>72</v>
      </c>
      <c r="V822" s="8" t="e">
        <f t="shared" si="300"/>
        <v>#VALUE!</v>
      </c>
      <c r="X822" s="13" t="str">
        <f t="shared" si="289"/>
        <v xml:space="preserve"> </v>
      </c>
      <c r="Y822" s="8" t="e">
        <f t="shared" si="301"/>
        <v>#VALUE!</v>
      </c>
      <c r="AA822" s="14" t="e">
        <f t="shared" ca="1" si="302"/>
        <v>#VALUE!</v>
      </c>
      <c r="AB822" s="14" t="e">
        <f t="shared" ca="1" si="303"/>
        <v>#VALUE!</v>
      </c>
      <c r="AC822" s="14" t="e">
        <f t="shared" ca="1" si="304"/>
        <v>#VALUE!</v>
      </c>
      <c r="AD822" s="8" t="e">
        <f t="shared" ca="1" si="305"/>
        <v>#VALUE!</v>
      </c>
      <c r="AE822" s="8" t="e">
        <f t="shared" ca="1" si="306"/>
        <v>#VALUE!</v>
      </c>
      <c r="AF822" s="8" t="e">
        <f t="shared" ca="1" si="307"/>
        <v>#VALUE!</v>
      </c>
    </row>
    <row r="823" spans="1:32" x14ac:dyDescent="0.3">
      <c r="A823" s="35">
        <f>IF(Замеры!B819=0, " ", Замеры!B819)</f>
        <v>816</v>
      </c>
      <c r="B823" s="49" t="str">
        <f>Замеры!G819</f>
        <v xml:space="preserve">Группа от QF </v>
      </c>
      <c r="C823" s="49" t="str">
        <f>IF(Замеры!J819=0, " ", Замеры!J819)</f>
        <v xml:space="preserve"> </v>
      </c>
      <c r="D823" s="49" t="str">
        <f>IF(O823=0, " ", CONCATENATE(Замеры!T819,Замеры!U819,Замеры!V819,Замеры!W819,Замеры!AB819))</f>
        <v xml:space="preserve"> </v>
      </c>
      <c r="E823" s="49" t="str">
        <f>IF(Замеры!L819=0, " ", Замеры!L819)</f>
        <v xml:space="preserve"> </v>
      </c>
      <c r="F823" s="49" t="e">
        <f t="shared" si="290"/>
        <v>#VALUE!</v>
      </c>
      <c r="G823" s="51" t="str">
        <f t="shared" si="291"/>
        <v>-</v>
      </c>
      <c r="H823" s="52" t="str">
        <f t="shared" si="292"/>
        <v>-</v>
      </c>
      <c r="I823" s="51" t="str">
        <f t="shared" si="293"/>
        <v>-</v>
      </c>
      <c r="J823" s="29" t="str">
        <f t="shared" si="294"/>
        <v>-</v>
      </c>
      <c r="K823" s="46" t="str">
        <f t="shared" si="295"/>
        <v>-</v>
      </c>
      <c r="L823" s="29" t="str">
        <f t="shared" si="296"/>
        <v>-</v>
      </c>
      <c r="M823" s="29" t="str">
        <f t="shared" si="297"/>
        <v xml:space="preserve"> </v>
      </c>
      <c r="N823" s="29" t="str">
        <f t="shared" ca="1" si="298"/>
        <v xml:space="preserve"> </v>
      </c>
      <c r="O823" s="8">
        <f>Замеры!R819</f>
        <v>0</v>
      </c>
      <c r="P823" s="8" t="b">
        <f t="shared" si="286"/>
        <v>1</v>
      </c>
      <c r="Q823" s="8" t="b">
        <f t="shared" si="287"/>
        <v>1</v>
      </c>
      <c r="R823" s="8" t="b">
        <f t="shared" si="288"/>
        <v>1</v>
      </c>
      <c r="S823" s="8" t="s">
        <v>72</v>
      </c>
      <c r="T823" s="8" t="e">
        <f t="shared" si="299"/>
        <v>#VALUE!</v>
      </c>
      <c r="U823" s="12" t="s">
        <v>72</v>
      </c>
      <c r="V823" s="8" t="e">
        <f t="shared" si="300"/>
        <v>#VALUE!</v>
      </c>
      <c r="X823" s="13" t="str">
        <f t="shared" si="289"/>
        <v xml:space="preserve"> </v>
      </c>
      <c r="Y823" s="8" t="e">
        <f t="shared" si="301"/>
        <v>#VALUE!</v>
      </c>
      <c r="AA823" s="14" t="e">
        <f t="shared" ca="1" si="302"/>
        <v>#VALUE!</v>
      </c>
      <c r="AB823" s="14" t="e">
        <f t="shared" ca="1" si="303"/>
        <v>#VALUE!</v>
      </c>
      <c r="AC823" s="14" t="e">
        <f t="shared" ca="1" si="304"/>
        <v>#VALUE!</v>
      </c>
      <c r="AD823" s="8" t="e">
        <f t="shared" ca="1" si="305"/>
        <v>#VALUE!</v>
      </c>
      <c r="AE823" s="8" t="e">
        <f t="shared" ca="1" si="306"/>
        <v>#VALUE!</v>
      </c>
      <c r="AF823" s="8" t="e">
        <f t="shared" ca="1" si="307"/>
        <v>#VALUE!</v>
      </c>
    </row>
    <row r="824" spans="1:32" x14ac:dyDescent="0.3">
      <c r="A824" s="35">
        <f>IF(Замеры!B820=0, " ", Замеры!B820)</f>
        <v>817</v>
      </c>
      <c r="B824" s="49" t="str">
        <f>Замеры!G820</f>
        <v xml:space="preserve">Группа от QF </v>
      </c>
      <c r="C824" s="49" t="str">
        <f>IF(Замеры!J820=0, " ", Замеры!J820)</f>
        <v xml:space="preserve"> </v>
      </c>
      <c r="D824" s="49" t="str">
        <f>IF(O824=0, " ", CONCATENATE(Замеры!T820,Замеры!U820,Замеры!V820,Замеры!W820,Замеры!AB820))</f>
        <v xml:space="preserve"> </v>
      </c>
      <c r="E824" s="49" t="str">
        <f>IF(Замеры!L820=0, " ", Замеры!L820)</f>
        <v xml:space="preserve"> </v>
      </c>
      <c r="F824" s="49" t="e">
        <f t="shared" si="290"/>
        <v>#VALUE!</v>
      </c>
      <c r="G824" s="51" t="str">
        <f t="shared" si="291"/>
        <v>-</v>
      </c>
      <c r="H824" s="52" t="str">
        <f t="shared" si="292"/>
        <v>-</v>
      </c>
      <c r="I824" s="51" t="str">
        <f t="shared" si="293"/>
        <v>-</v>
      </c>
      <c r="J824" s="29" t="str">
        <f t="shared" si="294"/>
        <v>-</v>
      </c>
      <c r="K824" s="46" t="str">
        <f t="shared" si="295"/>
        <v>-</v>
      </c>
      <c r="L824" s="29" t="str">
        <f t="shared" si="296"/>
        <v>-</v>
      </c>
      <c r="M824" s="29" t="str">
        <f t="shared" si="297"/>
        <v xml:space="preserve"> </v>
      </c>
      <c r="N824" s="29" t="str">
        <f t="shared" ca="1" si="298"/>
        <v xml:space="preserve"> </v>
      </c>
      <c r="O824" s="8">
        <f>Замеры!R820</f>
        <v>0</v>
      </c>
      <c r="P824" s="8" t="b">
        <f t="shared" si="286"/>
        <v>1</v>
      </c>
      <c r="Q824" s="8" t="b">
        <f t="shared" si="287"/>
        <v>1</v>
      </c>
      <c r="R824" s="8" t="b">
        <f t="shared" si="288"/>
        <v>1</v>
      </c>
      <c r="S824" s="8" t="s">
        <v>72</v>
      </c>
      <c r="T824" s="8" t="e">
        <f t="shared" si="299"/>
        <v>#VALUE!</v>
      </c>
      <c r="U824" s="12" t="s">
        <v>72</v>
      </c>
      <c r="V824" s="8" t="e">
        <f t="shared" si="300"/>
        <v>#VALUE!</v>
      </c>
      <c r="X824" s="13" t="str">
        <f t="shared" si="289"/>
        <v xml:space="preserve"> </v>
      </c>
      <c r="Y824" s="8" t="e">
        <f t="shared" si="301"/>
        <v>#VALUE!</v>
      </c>
      <c r="AA824" s="14" t="e">
        <f t="shared" ca="1" si="302"/>
        <v>#VALUE!</v>
      </c>
      <c r="AB824" s="14" t="e">
        <f t="shared" ca="1" si="303"/>
        <v>#VALUE!</v>
      </c>
      <c r="AC824" s="14" t="e">
        <f t="shared" ca="1" si="304"/>
        <v>#VALUE!</v>
      </c>
      <c r="AD824" s="8" t="e">
        <f t="shared" ca="1" si="305"/>
        <v>#VALUE!</v>
      </c>
      <c r="AE824" s="8" t="e">
        <f t="shared" ca="1" si="306"/>
        <v>#VALUE!</v>
      </c>
      <c r="AF824" s="8" t="e">
        <f t="shared" ca="1" si="307"/>
        <v>#VALUE!</v>
      </c>
    </row>
    <row r="825" spans="1:32" x14ac:dyDescent="0.3">
      <c r="A825" s="35">
        <f>IF(Замеры!B821=0, " ", Замеры!B821)</f>
        <v>818</v>
      </c>
      <c r="B825" s="49" t="str">
        <f>Замеры!G821</f>
        <v xml:space="preserve">Группа от QF </v>
      </c>
      <c r="C825" s="49" t="str">
        <f>IF(Замеры!J821=0, " ", Замеры!J821)</f>
        <v xml:space="preserve"> </v>
      </c>
      <c r="D825" s="49" t="str">
        <f>IF(O825=0, " ", CONCATENATE(Замеры!T821,Замеры!U821,Замеры!V821,Замеры!W821,Замеры!AB821))</f>
        <v xml:space="preserve"> </v>
      </c>
      <c r="E825" s="49" t="str">
        <f>IF(Замеры!L821=0, " ", Замеры!L821)</f>
        <v xml:space="preserve"> </v>
      </c>
      <c r="F825" s="49" t="e">
        <f t="shared" si="290"/>
        <v>#VALUE!</v>
      </c>
      <c r="G825" s="51" t="str">
        <f t="shared" si="291"/>
        <v>-</v>
      </c>
      <c r="H825" s="52" t="str">
        <f t="shared" si="292"/>
        <v>-</v>
      </c>
      <c r="I825" s="51" t="str">
        <f t="shared" si="293"/>
        <v>-</v>
      </c>
      <c r="J825" s="29" t="str">
        <f t="shared" si="294"/>
        <v>-</v>
      </c>
      <c r="K825" s="46" t="str">
        <f t="shared" si="295"/>
        <v>-</v>
      </c>
      <c r="L825" s="29" t="str">
        <f t="shared" si="296"/>
        <v>-</v>
      </c>
      <c r="M825" s="29" t="str">
        <f t="shared" si="297"/>
        <v xml:space="preserve"> </v>
      </c>
      <c r="N825" s="29" t="str">
        <f t="shared" ca="1" si="298"/>
        <v xml:space="preserve"> </v>
      </c>
      <c r="O825" s="8">
        <f>Замеры!R821</f>
        <v>0</v>
      </c>
      <c r="P825" s="8" t="b">
        <f t="shared" si="286"/>
        <v>1</v>
      </c>
      <c r="Q825" s="8" t="b">
        <f t="shared" si="287"/>
        <v>1</v>
      </c>
      <c r="R825" s="8" t="b">
        <f t="shared" si="288"/>
        <v>1</v>
      </c>
      <c r="S825" s="8" t="s">
        <v>72</v>
      </c>
      <c r="T825" s="8" t="e">
        <f t="shared" si="299"/>
        <v>#VALUE!</v>
      </c>
      <c r="U825" s="12" t="s">
        <v>72</v>
      </c>
      <c r="V825" s="8" t="e">
        <f t="shared" si="300"/>
        <v>#VALUE!</v>
      </c>
      <c r="X825" s="13" t="str">
        <f t="shared" si="289"/>
        <v xml:space="preserve"> </v>
      </c>
      <c r="Y825" s="8" t="e">
        <f t="shared" si="301"/>
        <v>#VALUE!</v>
      </c>
      <c r="AA825" s="14" t="e">
        <f t="shared" ca="1" si="302"/>
        <v>#VALUE!</v>
      </c>
      <c r="AB825" s="14" t="e">
        <f t="shared" ca="1" si="303"/>
        <v>#VALUE!</v>
      </c>
      <c r="AC825" s="14" t="e">
        <f t="shared" ca="1" si="304"/>
        <v>#VALUE!</v>
      </c>
      <c r="AD825" s="8" t="e">
        <f t="shared" ca="1" si="305"/>
        <v>#VALUE!</v>
      </c>
      <c r="AE825" s="8" t="e">
        <f t="shared" ca="1" si="306"/>
        <v>#VALUE!</v>
      </c>
      <c r="AF825" s="8" t="e">
        <f t="shared" ca="1" si="307"/>
        <v>#VALUE!</v>
      </c>
    </row>
    <row r="826" spans="1:32" x14ac:dyDescent="0.3">
      <c r="A826" s="35">
        <f>IF(Замеры!B822=0, " ", Замеры!B822)</f>
        <v>819</v>
      </c>
      <c r="B826" s="49" t="str">
        <f>Замеры!G822</f>
        <v xml:space="preserve">Группа от QF </v>
      </c>
      <c r="C826" s="49" t="str">
        <f>IF(Замеры!J822=0, " ", Замеры!J822)</f>
        <v xml:space="preserve"> </v>
      </c>
      <c r="D826" s="49" t="str">
        <f>IF(O826=0, " ", CONCATENATE(Замеры!T822,Замеры!U822,Замеры!V822,Замеры!W822,Замеры!AB822))</f>
        <v xml:space="preserve"> </v>
      </c>
      <c r="E826" s="49" t="str">
        <f>IF(Замеры!L822=0, " ", Замеры!L822)</f>
        <v xml:space="preserve"> </v>
      </c>
      <c r="F826" s="49" t="e">
        <f t="shared" si="290"/>
        <v>#VALUE!</v>
      </c>
      <c r="G826" s="51" t="str">
        <f t="shared" si="291"/>
        <v>-</v>
      </c>
      <c r="H826" s="52" t="str">
        <f t="shared" si="292"/>
        <v>-</v>
      </c>
      <c r="I826" s="51" t="str">
        <f t="shared" si="293"/>
        <v>-</v>
      </c>
      <c r="J826" s="29" t="str">
        <f t="shared" si="294"/>
        <v>-</v>
      </c>
      <c r="K826" s="46" t="str">
        <f t="shared" si="295"/>
        <v>-</v>
      </c>
      <c r="L826" s="29" t="str">
        <f t="shared" si="296"/>
        <v>-</v>
      </c>
      <c r="M826" s="29" t="str">
        <f t="shared" si="297"/>
        <v xml:space="preserve"> </v>
      </c>
      <c r="N826" s="29" t="str">
        <f t="shared" ca="1" si="298"/>
        <v xml:space="preserve"> </v>
      </c>
      <c r="O826" s="8">
        <f>Замеры!R822</f>
        <v>0</v>
      </c>
      <c r="P826" s="8" t="b">
        <f t="shared" si="286"/>
        <v>1</v>
      </c>
      <c r="Q826" s="8" t="b">
        <f t="shared" si="287"/>
        <v>1</v>
      </c>
      <c r="R826" s="8" t="b">
        <f t="shared" si="288"/>
        <v>1</v>
      </c>
      <c r="S826" s="8" t="s">
        <v>72</v>
      </c>
      <c r="T826" s="8" t="e">
        <f t="shared" si="299"/>
        <v>#VALUE!</v>
      </c>
      <c r="U826" s="12" t="s">
        <v>72</v>
      </c>
      <c r="V826" s="8" t="e">
        <f t="shared" si="300"/>
        <v>#VALUE!</v>
      </c>
      <c r="X826" s="13" t="str">
        <f t="shared" si="289"/>
        <v xml:space="preserve"> </v>
      </c>
      <c r="Y826" s="8" t="e">
        <f t="shared" si="301"/>
        <v>#VALUE!</v>
      </c>
      <c r="AA826" s="14" t="e">
        <f t="shared" ca="1" si="302"/>
        <v>#VALUE!</v>
      </c>
      <c r="AB826" s="14" t="e">
        <f t="shared" ca="1" si="303"/>
        <v>#VALUE!</v>
      </c>
      <c r="AC826" s="14" t="e">
        <f t="shared" ca="1" si="304"/>
        <v>#VALUE!</v>
      </c>
      <c r="AD826" s="8" t="e">
        <f t="shared" ca="1" si="305"/>
        <v>#VALUE!</v>
      </c>
      <c r="AE826" s="8" t="e">
        <f t="shared" ca="1" si="306"/>
        <v>#VALUE!</v>
      </c>
      <c r="AF826" s="8" t="e">
        <f t="shared" ca="1" si="307"/>
        <v>#VALUE!</v>
      </c>
    </row>
    <row r="827" spans="1:32" x14ac:dyDescent="0.3">
      <c r="A827" s="35">
        <f>IF(Замеры!B823=0, " ", Замеры!B823)</f>
        <v>820</v>
      </c>
      <c r="B827" s="49" t="str">
        <f>Замеры!G823</f>
        <v xml:space="preserve">Группа от QF </v>
      </c>
      <c r="C827" s="49" t="str">
        <f>IF(Замеры!J823=0, " ", Замеры!J823)</f>
        <v xml:space="preserve"> </v>
      </c>
      <c r="D827" s="49" t="str">
        <f>IF(O827=0, " ", CONCATENATE(Замеры!T823,Замеры!U823,Замеры!V823,Замеры!W823,Замеры!AB823))</f>
        <v xml:space="preserve"> </v>
      </c>
      <c r="E827" s="49" t="str">
        <f>IF(Замеры!L823=0, " ", Замеры!L823)</f>
        <v xml:space="preserve"> </v>
      </c>
      <c r="F827" s="49" t="e">
        <f t="shared" si="290"/>
        <v>#VALUE!</v>
      </c>
      <c r="G827" s="51" t="str">
        <f t="shared" si="291"/>
        <v>-</v>
      </c>
      <c r="H827" s="52" t="str">
        <f t="shared" si="292"/>
        <v>-</v>
      </c>
      <c r="I827" s="51" t="str">
        <f t="shared" si="293"/>
        <v>-</v>
      </c>
      <c r="J827" s="29" t="str">
        <f t="shared" si="294"/>
        <v>-</v>
      </c>
      <c r="K827" s="46" t="str">
        <f t="shared" si="295"/>
        <v>-</v>
      </c>
      <c r="L827" s="29" t="str">
        <f t="shared" si="296"/>
        <v>-</v>
      </c>
      <c r="M827" s="29" t="str">
        <f t="shared" si="297"/>
        <v xml:space="preserve"> </v>
      </c>
      <c r="N827" s="29" t="str">
        <f t="shared" ca="1" si="298"/>
        <v xml:space="preserve"> </v>
      </c>
      <c r="O827" s="8">
        <f>Замеры!R823</f>
        <v>0</v>
      </c>
      <c r="P827" s="8" t="b">
        <f t="shared" si="286"/>
        <v>1</v>
      </c>
      <c r="Q827" s="8" t="b">
        <f t="shared" si="287"/>
        <v>1</v>
      </c>
      <c r="R827" s="8" t="b">
        <f t="shared" si="288"/>
        <v>1</v>
      </c>
      <c r="S827" s="8" t="s">
        <v>72</v>
      </c>
      <c r="T827" s="8" t="e">
        <f t="shared" si="299"/>
        <v>#VALUE!</v>
      </c>
      <c r="U827" s="12" t="s">
        <v>72</v>
      </c>
      <c r="V827" s="8" t="e">
        <f t="shared" si="300"/>
        <v>#VALUE!</v>
      </c>
      <c r="X827" s="13" t="str">
        <f t="shared" si="289"/>
        <v xml:space="preserve"> </v>
      </c>
      <c r="Y827" s="8" t="e">
        <f t="shared" si="301"/>
        <v>#VALUE!</v>
      </c>
      <c r="AA827" s="14" t="e">
        <f t="shared" ca="1" si="302"/>
        <v>#VALUE!</v>
      </c>
      <c r="AB827" s="14" t="e">
        <f t="shared" ca="1" si="303"/>
        <v>#VALUE!</v>
      </c>
      <c r="AC827" s="14" t="e">
        <f t="shared" ca="1" si="304"/>
        <v>#VALUE!</v>
      </c>
      <c r="AD827" s="8" t="e">
        <f t="shared" ca="1" si="305"/>
        <v>#VALUE!</v>
      </c>
      <c r="AE827" s="8" t="e">
        <f t="shared" ca="1" si="306"/>
        <v>#VALUE!</v>
      </c>
      <c r="AF827" s="8" t="e">
        <f t="shared" ca="1" si="307"/>
        <v>#VALUE!</v>
      </c>
    </row>
    <row r="828" spans="1:32" x14ac:dyDescent="0.3">
      <c r="A828" s="35">
        <f>IF(Замеры!B824=0, " ", Замеры!B824)</f>
        <v>821</v>
      </c>
      <c r="B828" s="49" t="str">
        <f>Замеры!G824</f>
        <v xml:space="preserve">Группа от QF </v>
      </c>
      <c r="C828" s="49" t="str">
        <f>IF(Замеры!J824=0, " ", Замеры!J824)</f>
        <v xml:space="preserve"> </v>
      </c>
      <c r="D828" s="49" t="str">
        <f>IF(O828=0, " ", CONCATENATE(Замеры!T824,Замеры!U824,Замеры!V824,Замеры!W824,Замеры!AB824))</f>
        <v xml:space="preserve"> </v>
      </c>
      <c r="E828" s="49" t="str">
        <f>IF(Замеры!L824=0, " ", Замеры!L824)</f>
        <v xml:space="preserve"> </v>
      </c>
      <c r="F828" s="49" t="e">
        <f t="shared" si="290"/>
        <v>#VALUE!</v>
      </c>
      <c r="G828" s="51" t="str">
        <f t="shared" si="291"/>
        <v>-</v>
      </c>
      <c r="H828" s="52" t="str">
        <f t="shared" si="292"/>
        <v>-</v>
      </c>
      <c r="I828" s="51" t="str">
        <f t="shared" si="293"/>
        <v>-</v>
      </c>
      <c r="J828" s="29" t="str">
        <f t="shared" si="294"/>
        <v>-</v>
      </c>
      <c r="K828" s="46" t="str">
        <f t="shared" si="295"/>
        <v>-</v>
      </c>
      <c r="L828" s="29" t="str">
        <f t="shared" si="296"/>
        <v>-</v>
      </c>
      <c r="M828" s="29" t="str">
        <f t="shared" si="297"/>
        <v xml:space="preserve"> </v>
      </c>
      <c r="N828" s="29" t="str">
        <f t="shared" ca="1" si="298"/>
        <v xml:space="preserve"> </v>
      </c>
      <c r="O828" s="8">
        <f>Замеры!R824</f>
        <v>0</v>
      </c>
      <c r="P828" s="8" t="b">
        <f t="shared" si="286"/>
        <v>1</v>
      </c>
      <c r="Q828" s="8" t="b">
        <f t="shared" si="287"/>
        <v>1</v>
      </c>
      <c r="R828" s="8" t="b">
        <f t="shared" si="288"/>
        <v>1</v>
      </c>
      <c r="S828" s="8" t="s">
        <v>72</v>
      </c>
      <c r="T828" s="8" t="e">
        <f t="shared" si="299"/>
        <v>#VALUE!</v>
      </c>
      <c r="U828" s="12" t="s">
        <v>72</v>
      </c>
      <c r="V828" s="8" t="e">
        <f t="shared" si="300"/>
        <v>#VALUE!</v>
      </c>
      <c r="X828" s="13" t="str">
        <f t="shared" si="289"/>
        <v xml:space="preserve"> </v>
      </c>
      <c r="Y828" s="8" t="e">
        <f t="shared" si="301"/>
        <v>#VALUE!</v>
      </c>
      <c r="AA828" s="14" t="e">
        <f t="shared" ca="1" si="302"/>
        <v>#VALUE!</v>
      </c>
      <c r="AB828" s="14" t="e">
        <f t="shared" ca="1" si="303"/>
        <v>#VALUE!</v>
      </c>
      <c r="AC828" s="14" t="e">
        <f t="shared" ca="1" si="304"/>
        <v>#VALUE!</v>
      </c>
      <c r="AD828" s="8" t="e">
        <f t="shared" ca="1" si="305"/>
        <v>#VALUE!</v>
      </c>
      <c r="AE828" s="8" t="e">
        <f t="shared" ca="1" si="306"/>
        <v>#VALUE!</v>
      </c>
      <c r="AF828" s="8" t="e">
        <f t="shared" ca="1" si="307"/>
        <v>#VALUE!</v>
      </c>
    </row>
    <row r="829" spans="1:32" x14ac:dyDescent="0.3">
      <c r="A829" s="35">
        <f>IF(Замеры!B825=0, " ", Замеры!B825)</f>
        <v>822</v>
      </c>
      <c r="B829" s="49" t="str">
        <f>Замеры!G825</f>
        <v xml:space="preserve">Группа от QF </v>
      </c>
      <c r="C829" s="49" t="str">
        <f>IF(Замеры!J825=0, " ", Замеры!J825)</f>
        <v xml:space="preserve"> </v>
      </c>
      <c r="D829" s="49" t="str">
        <f>IF(O829=0, " ", CONCATENATE(Замеры!T825,Замеры!U825,Замеры!V825,Замеры!W825,Замеры!AB825))</f>
        <v xml:space="preserve"> </v>
      </c>
      <c r="E829" s="49" t="str">
        <f>IF(Замеры!L825=0, " ", Замеры!L825)</f>
        <v xml:space="preserve"> </v>
      </c>
      <c r="F829" s="49" t="e">
        <f t="shared" si="290"/>
        <v>#VALUE!</v>
      </c>
      <c r="G829" s="51" t="str">
        <f t="shared" si="291"/>
        <v>-</v>
      </c>
      <c r="H829" s="52" t="str">
        <f t="shared" si="292"/>
        <v>-</v>
      </c>
      <c r="I829" s="51" t="str">
        <f t="shared" si="293"/>
        <v>-</v>
      </c>
      <c r="J829" s="29" t="str">
        <f t="shared" si="294"/>
        <v>-</v>
      </c>
      <c r="K829" s="46" t="str">
        <f t="shared" si="295"/>
        <v>-</v>
      </c>
      <c r="L829" s="29" t="str">
        <f t="shared" si="296"/>
        <v>-</v>
      </c>
      <c r="M829" s="29" t="str">
        <f t="shared" si="297"/>
        <v xml:space="preserve"> </v>
      </c>
      <c r="N829" s="29" t="str">
        <f t="shared" ca="1" si="298"/>
        <v xml:space="preserve"> </v>
      </c>
      <c r="O829" s="8">
        <f>Замеры!R825</f>
        <v>0</v>
      </c>
      <c r="P829" s="8" t="b">
        <f t="shared" si="286"/>
        <v>1</v>
      </c>
      <c r="Q829" s="8" t="b">
        <f t="shared" si="287"/>
        <v>1</v>
      </c>
      <c r="R829" s="8" t="b">
        <f t="shared" si="288"/>
        <v>1</v>
      </c>
      <c r="S829" s="8" t="s">
        <v>72</v>
      </c>
      <c r="T829" s="8" t="e">
        <f t="shared" si="299"/>
        <v>#VALUE!</v>
      </c>
      <c r="U829" s="12" t="s">
        <v>72</v>
      </c>
      <c r="V829" s="8" t="e">
        <f t="shared" si="300"/>
        <v>#VALUE!</v>
      </c>
      <c r="X829" s="13" t="str">
        <f t="shared" si="289"/>
        <v xml:space="preserve"> </v>
      </c>
      <c r="Y829" s="8" t="e">
        <f t="shared" si="301"/>
        <v>#VALUE!</v>
      </c>
      <c r="AA829" s="14" t="e">
        <f t="shared" ca="1" si="302"/>
        <v>#VALUE!</v>
      </c>
      <c r="AB829" s="14" t="e">
        <f t="shared" ca="1" si="303"/>
        <v>#VALUE!</v>
      </c>
      <c r="AC829" s="14" t="e">
        <f t="shared" ca="1" si="304"/>
        <v>#VALUE!</v>
      </c>
      <c r="AD829" s="8" t="e">
        <f t="shared" ca="1" si="305"/>
        <v>#VALUE!</v>
      </c>
      <c r="AE829" s="8" t="e">
        <f t="shared" ca="1" si="306"/>
        <v>#VALUE!</v>
      </c>
      <c r="AF829" s="8" t="e">
        <f t="shared" ca="1" si="307"/>
        <v>#VALUE!</v>
      </c>
    </row>
    <row r="830" spans="1:32" x14ac:dyDescent="0.3">
      <c r="A830" s="35">
        <f>IF(Замеры!B826=0, " ", Замеры!B826)</f>
        <v>823</v>
      </c>
      <c r="B830" s="49" t="str">
        <f>Замеры!G826</f>
        <v xml:space="preserve">Группа от QF </v>
      </c>
      <c r="C830" s="49" t="str">
        <f>IF(Замеры!J826=0, " ", Замеры!J826)</f>
        <v xml:space="preserve"> </v>
      </c>
      <c r="D830" s="49" t="str">
        <f>IF(O830=0, " ", CONCATENATE(Замеры!T826,Замеры!U826,Замеры!V826,Замеры!W826,Замеры!AB826))</f>
        <v xml:space="preserve"> </v>
      </c>
      <c r="E830" s="49" t="str">
        <f>IF(Замеры!L826=0, " ", Замеры!L826)</f>
        <v xml:space="preserve"> </v>
      </c>
      <c r="F830" s="49" t="e">
        <f t="shared" si="290"/>
        <v>#VALUE!</v>
      </c>
      <c r="G830" s="51" t="str">
        <f t="shared" si="291"/>
        <v>-</v>
      </c>
      <c r="H830" s="52" t="str">
        <f t="shared" si="292"/>
        <v>-</v>
      </c>
      <c r="I830" s="51" t="str">
        <f t="shared" si="293"/>
        <v>-</v>
      </c>
      <c r="J830" s="29" t="str">
        <f t="shared" si="294"/>
        <v>-</v>
      </c>
      <c r="K830" s="46" t="str">
        <f t="shared" si="295"/>
        <v>-</v>
      </c>
      <c r="L830" s="29" t="str">
        <f t="shared" si="296"/>
        <v>-</v>
      </c>
      <c r="M830" s="29" t="str">
        <f t="shared" si="297"/>
        <v xml:space="preserve"> </v>
      </c>
      <c r="N830" s="29" t="str">
        <f t="shared" ca="1" si="298"/>
        <v xml:space="preserve"> </v>
      </c>
      <c r="O830" s="8">
        <f>Замеры!R826</f>
        <v>0</v>
      </c>
      <c r="P830" s="8" t="b">
        <f t="shared" si="286"/>
        <v>1</v>
      </c>
      <c r="Q830" s="8" t="b">
        <f t="shared" si="287"/>
        <v>1</v>
      </c>
      <c r="R830" s="8" t="b">
        <f t="shared" si="288"/>
        <v>1</v>
      </c>
      <c r="S830" s="8" t="s">
        <v>72</v>
      </c>
      <c r="T830" s="8" t="e">
        <f t="shared" si="299"/>
        <v>#VALUE!</v>
      </c>
      <c r="U830" s="12" t="s">
        <v>72</v>
      </c>
      <c r="V830" s="8" t="e">
        <f t="shared" si="300"/>
        <v>#VALUE!</v>
      </c>
      <c r="X830" s="13" t="str">
        <f t="shared" si="289"/>
        <v xml:space="preserve"> </v>
      </c>
      <c r="Y830" s="8" t="e">
        <f t="shared" si="301"/>
        <v>#VALUE!</v>
      </c>
      <c r="AA830" s="14" t="e">
        <f t="shared" ca="1" si="302"/>
        <v>#VALUE!</v>
      </c>
      <c r="AB830" s="14" t="e">
        <f t="shared" ca="1" si="303"/>
        <v>#VALUE!</v>
      </c>
      <c r="AC830" s="14" t="e">
        <f t="shared" ca="1" si="304"/>
        <v>#VALUE!</v>
      </c>
      <c r="AD830" s="8" t="e">
        <f t="shared" ca="1" si="305"/>
        <v>#VALUE!</v>
      </c>
      <c r="AE830" s="8" t="e">
        <f t="shared" ca="1" si="306"/>
        <v>#VALUE!</v>
      </c>
      <c r="AF830" s="8" t="e">
        <f t="shared" ca="1" si="307"/>
        <v>#VALUE!</v>
      </c>
    </row>
    <row r="831" spans="1:32" x14ac:dyDescent="0.3">
      <c r="A831" s="35">
        <f>IF(Замеры!B827=0, " ", Замеры!B827)</f>
        <v>824</v>
      </c>
      <c r="B831" s="49" t="str">
        <f>Замеры!G827</f>
        <v xml:space="preserve">Группа от QF </v>
      </c>
      <c r="C831" s="49" t="str">
        <f>IF(Замеры!J827=0, " ", Замеры!J827)</f>
        <v xml:space="preserve"> </v>
      </c>
      <c r="D831" s="49" t="str">
        <f>IF(O831=0, " ", CONCATENATE(Замеры!T827,Замеры!U827,Замеры!V827,Замеры!W827,Замеры!AB827))</f>
        <v xml:space="preserve"> </v>
      </c>
      <c r="E831" s="49" t="str">
        <f>IF(Замеры!L827=0, " ", Замеры!L827)</f>
        <v xml:space="preserve"> </v>
      </c>
      <c r="F831" s="49" t="e">
        <f t="shared" si="290"/>
        <v>#VALUE!</v>
      </c>
      <c r="G831" s="51" t="str">
        <f t="shared" si="291"/>
        <v>-</v>
      </c>
      <c r="H831" s="52" t="str">
        <f t="shared" si="292"/>
        <v>-</v>
      </c>
      <c r="I831" s="51" t="str">
        <f t="shared" si="293"/>
        <v>-</v>
      </c>
      <c r="J831" s="29" t="str">
        <f t="shared" si="294"/>
        <v>-</v>
      </c>
      <c r="K831" s="46" t="str">
        <f t="shared" si="295"/>
        <v>-</v>
      </c>
      <c r="L831" s="29" t="str">
        <f t="shared" si="296"/>
        <v>-</v>
      </c>
      <c r="M831" s="29" t="str">
        <f t="shared" si="297"/>
        <v xml:space="preserve"> </v>
      </c>
      <c r="N831" s="29" t="str">
        <f t="shared" ca="1" si="298"/>
        <v xml:space="preserve"> </v>
      </c>
      <c r="O831" s="8">
        <f>Замеры!R827</f>
        <v>0</v>
      </c>
      <c r="P831" s="8" t="b">
        <f t="shared" si="286"/>
        <v>1</v>
      </c>
      <c r="Q831" s="8" t="b">
        <f t="shared" si="287"/>
        <v>1</v>
      </c>
      <c r="R831" s="8" t="b">
        <f t="shared" si="288"/>
        <v>1</v>
      </c>
      <c r="S831" s="8" t="s">
        <v>72</v>
      </c>
      <c r="T831" s="8" t="e">
        <f t="shared" si="299"/>
        <v>#VALUE!</v>
      </c>
      <c r="U831" s="12" t="s">
        <v>72</v>
      </c>
      <c r="V831" s="8" t="e">
        <f t="shared" si="300"/>
        <v>#VALUE!</v>
      </c>
      <c r="X831" s="13" t="str">
        <f t="shared" si="289"/>
        <v xml:space="preserve"> </v>
      </c>
      <c r="Y831" s="8" t="e">
        <f t="shared" si="301"/>
        <v>#VALUE!</v>
      </c>
      <c r="AA831" s="14" t="e">
        <f t="shared" ca="1" si="302"/>
        <v>#VALUE!</v>
      </c>
      <c r="AB831" s="14" t="e">
        <f t="shared" ca="1" si="303"/>
        <v>#VALUE!</v>
      </c>
      <c r="AC831" s="14" t="e">
        <f t="shared" ca="1" si="304"/>
        <v>#VALUE!</v>
      </c>
      <c r="AD831" s="8" t="e">
        <f t="shared" ca="1" si="305"/>
        <v>#VALUE!</v>
      </c>
      <c r="AE831" s="8" t="e">
        <f t="shared" ca="1" si="306"/>
        <v>#VALUE!</v>
      </c>
      <c r="AF831" s="8" t="e">
        <f t="shared" ca="1" si="307"/>
        <v>#VALUE!</v>
      </c>
    </row>
    <row r="832" spans="1:32" x14ac:dyDescent="0.3">
      <c r="A832" s="35">
        <f>IF(Замеры!B828=0, " ", Замеры!B828)</f>
        <v>825</v>
      </c>
      <c r="B832" s="49" t="str">
        <f>Замеры!G828</f>
        <v xml:space="preserve">Группа от QF </v>
      </c>
      <c r="C832" s="49" t="str">
        <f>IF(Замеры!J828=0, " ", Замеры!J828)</f>
        <v xml:space="preserve"> </v>
      </c>
      <c r="D832" s="49" t="str">
        <f>IF(O832=0, " ", CONCATENATE(Замеры!T828,Замеры!U828,Замеры!V828,Замеры!W828,Замеры!AB828))</f>
        <v xml:space="preserve"> </v>
      </c>
      <c r="E832" s="49" t="str">
        <f>IF(Замеры!L828=0, " ", Замеры!L828)</f>
        <v xml:space="preserve"> </v>
      </c>
      <c r="F832" s="49" t="e">
        <f t="shared" si="290"/>
        <v>#VALUE!</v>
      </c>
      <c r="G832" s="51" t="str">
        <f t="shared" si="291"/>
        <v>-</v>
      </c>
      <c r="H832" s="52" t="str">
        <f t="shared" si="292"/>
        <v>-</v>
      </c>
      <c r="I832" s="51" t="str">
        <f t="shared" si="293"/>
        <v>-</v>
      </c>
      <c r="J832" s="29" t="str">
        <f t="shared" si="294"/>
        <v>-</v>
      </c>
      <c r="K832" s="46" t="str">
        <f t="shared" si="295"/>
        <v>-</v>
      </c>
      <c r="L832" s="29" t="str">
        <f t="shared" si="296"/>
        <v>-</v>
      </c>
      <c r="M832" s="29" t="str">
        <f t="shared" si="297"/>
        <v xml:space="preserve"> </v>
      </c>
      <c r="N832" s="29" t="str">
        <f t="shared" ca="1" si="298"/>
        <v xml:space="preserve"> </v>
      </c>
      <c r="O832" s="8">
        <f>Замеры!R828</f>
        <v>0</v>
      </c>
      <c r="P832" s="8" t="b">
        <f t="shared" si="286"/>
        <v>1</v>
      </c>
      <c r="Q832" s="8" t="b">
        <f t="shared" si="287"/>
        <v>1</v>
      </c>
      <c r="R832" s="8" t="b">
        <f t="shared" si="288"/>
        <v>1</v>
      </c>
      <c r="S832" s="8" t="s">
        <v>72</v>
      </c>
      <c r="T832" s="8" t="e">
        <f t="shared" si="299"/>
        <v>#VALUE!</v>
      </c>
      <c r="U832" s="12" t="s">
        <v>72</v>
      </c>
      <c r="V832" s="8" t="e">
        <f t="shared" si="300"/>
        <v>#VALUE!</v>
      </c>
      <c r="X832" s="13" t="str">
        <f t="shared" si="289"/>
        <v xml:space="preserve"> </v>
      </c>
      <c r="Y832" s="8" t="e">
        <f t="shared" si="301"/>
        <v>#VALUE!</v>
      </c>
      <c r="AA832" s="14" t="e">
        <f t="shared" ca="1" si="302"/>
        <v>#VALUE!</v>
      </c>
      <c r="AB832" s="14" t="e">
        <f t="shared" ca="1" si="303"/>
        <v>#VALUE!</v>
      </c>
      <c r="AC832" s="14" t="e">
        <f t="shared" ca="1" si="304"/>
        <v>#VALUE!</v>
      </c>
      <c r="AD832" s="8" t="e">
        <f t="shared" ca="1" si="305"/>
        <v>#VALUE!</v>
      </c>
      <c r="AE832" s="8" t="e">
        <f t="shared" ca="1" si="306"/>
        <v>#VALUE!</v>
      </c>
      <c r="AF832" s="8" t="e">
        <f t="shared" ca="1" si="307"/>
        <v>#VALUE!</v>
      </c>
    </row>
    <row r="833" spans="1:32" x14ac:dyDescent="0.3">
      <c r="A833" s="35">
        <f>IF(Замеры!B829=0, " ", Замеры!B829)</f>
        <v>826</v>
      </c>
      <c r="B833" s="49" t="str">
        <f>Замеры!G829</f>
        <v xml:space="preserve">Группа от QF </v>
      </c>
      <c r="C833" s="49" t="str">
        <f>IF(Замеры!J829=0, " ", Замеры!J829)</f>
        <v xml:space="preserve"> </v>
      </c>
      <c r="D833" s="49" t="str">
        <f>IF(O833=0, " ", CONCATENATE(Замеры!T829,Замеры!U829,Замеры!V829,Замеры!W829,Замеры!AB829))</f>
        <v xml:space="preserve"> </v>
      </c>
      <c r="E833" s="49" t="str">
        <f>IF(Замеры!L829=0, " ", Замеры!L829)</f>
        <v xml:space="preserve"> </v>
      </c>
      <c r="F833" s="49" t="e">
        <f t="shared" si="290"/>
        <v>#VALUE!</v>
      </c>
      <c r="G833" s="51" t="str">
        <f t="shared" si="291"/>
        <v>-</v>
      </c>
      <c r="H833" s="52" t="str">
        <f t="shared" si="292"/>
        <v>-</v>
      </c>
      <c r="I833" s="51" t="str">
        <f t="shared" si="293"/>
        <v>-</v>
      </c>
      <c r="J833" s="29" t="str">
        <f t="shared" si="294"/>
        <v>-</v>
      </c>
      <c r="K833" s="46" t="str">
        <f t="shared" si="295"/>
        <v>-</v>
      </c>
      <c r="L833" s="29" t="str">
        <f t="shared" si="296"/>
        <v>-</v>
      </c>
      <c r="M833" s="29" t="str">
        <f t="shared" si="297"/>
        <v xml:space="preserve"> </v>
      </c>
      <c r="N833" s="29" t="str">
        <f t="shared" ca="1" si="298"/>
        <v xml:space="preserve"> </v>
      </c>
      <c r="O833" s="8">
        <f>Замеры!R829</f>
        <v>0</v>
      </c>
      <c r="P833" s="8" t="b">
        <f t="shared" si="286"/>
        <v>1</v>
      </c>
      <c r="Q833" s="8" t="b">
        <f t="shared" si="287"/>
        <v>1</v>
      </c>
      <c r="R833" s="8" t="b">
        <f t="shared" si="288"/>
        <v>1</v>
      </c>
      <c r="S833" s="8" t="s">
        <v>72</v>
      </c>
      <c r="T833" s="8" t="e">
        <f t="shared" si="299"/>
        <v>#VALUE!</v>
      </c>
      <c r="U833" s="12" t="s">
        <v>72</v>
      </c>
      <c r="V833" s="8" t="e">
        <f t="shared" si="300"/>
        <v>#VALUE!</v>
      </c>
      <c r="X833" s="13" t="str">
        <f t="shared" si="289"/>
        <v xml:space="preserve"> </v>
      </c>
      <c r="Y833" s="8" t="e">
        <f t="shared" si="301"/>
        <v>#VALUE!</v>
      </c>
      <c r="AA833" s="14" t="e">
        <f t="shared" ca="1" si="302"/>
        <v>#VALUE!</v>
      </c>
      <c r="AB833" s="14" t="e">
        <f t="shared" ca="1" si="303"/>
        <v>#VALUE!</v>
      </c>
      <c r="AC833" s="14" t="e">
        <f t="shared" ca="1" si="304"/>
        <v>#VALUE!</v>
      </c>
      <c r="AD833" s="8" t="e">
        <f t="shared" ca="1" si="305"/>
        <v>#VALUE!</v>
      </c>
      <c r="AE833" s="8" t="e">
        <f t="shared" ca="1" si="306"/>
        <v>#VALUE!</v>
      </c>
      <c r="AF833" s="8" t="e">
        <f t="shared" ca="1" si="307"/>
        <v>#VALUE!</v>
      </c>
    </row>
    <row r="834" spans="1:32" x14ac:dyDescent="0.3">
      <c r="A834" s="35">
        <f>IF(Замеры!B830=0, " ", Замеры!B830)</f>
        <v>827</v>
      </c>
      <c r="B834" s="49" t="str">
        <f>Замеры!G830</f>
        <v xml:space="preserve">Группа от QF </v>
      </c>
      <c r="C834" s="49" t="str">
        <f>IF(Замеры!J830=0, " ", Замеры!J830)</f>
        <v xml:space="preserve"> </v>
      </c>
      <c r="D834" s="49" t="str">
        <f>IF(O834=0, " ", CONCATENATE(Замеры!T830,Замеры!U830,Замеры!V830,Замеры!W830,Замеры!AB830))</f>
        <v xml:space="preserve"> </v>
      </c>
      <c r="E834" s="49" t="str">
        <f>IF(Замеры!L830=0, " ", Замеры!L830)</f>
        <v xml:space="preserve"> </v>
      </c>
      <c r="F834" s="49" t="e">
        <f t="shared" si="290"/>
        <v>#VALUE!</v>
      </c>
      <c r="G834" s="51" t="str">
        <f t="shared" si="291"/>
        <v>-</v>
      </c>
      <c r="H834" s="52" t="str">
        <f t="shared" si="292"/>
        <v>-</v>
      </c>
      <c r="I834" s="51" t="str">
        <f t="shared" si="293"/>
        <v>-</v>
      </c>
      <c r="J834" s="29" t="str">
        <f t="shared" si="294"/>
        <v>-</v>
      </c>
      <c r="K834" s="46" t="str">
        <f t="shared" si="295"/>
        <v>-</v>
      </c>
      <c r="L834" s="29" t="str">
        <f t="shared" si="296"/>
        <v>-</v>
      </c>
      <c r="M834" s="29" t="str">
        <f t="shared" si="297"/>
        <v xml:space="preserve"> </v>
      </c>
      <c r="N834" s="29" t="str">
        <f t="shared" ca="1" si="298"/>
        <v xml:space="preserve"> </v>
      </c>
      <c r="O834" s="8">
        <f>Замеры!R830</f>
        <v>0</v>
      </c>
      <c r="P834" s="8" t="b">
        <f t="shared" si="286"/>
        <v>1</v>
      </c>
      <c r="Q834" s="8" t="b">
        <f t="shared" si="287"/>
        <v>1</v>
      </c>
      <c r="R834" s="8" t="b">
        <f t="shared" si="288"/>
        <v>1</v>
      </c>
      <c r="S834" s="8" t="s">
        <v>72</v>
      </c>
      <c r="T834" s="8" t="e">
        <f t="shared" si="299"/>
        <v>#VALUE!</v>
      </c>
      <c r="U834" s="12" t="s">
        <v>72</v>
      </c>
      <c r="V834" s="8" t="e">
        <f t="shared" si="300"/>
        <v>#VALUE!</v>
      </c>
      <c r="X834" s="13" t="str">
        <f t="shared" si="289"/>
        <v xml:space="preserve"> </v>
      </c>
      <c r="Y834" s="8" t="e">
        <f t="shared" si="301"/>
        <v>#VALUE!</v>
      </c>
      <c r="AA834" s="14" t="e">
        <f t="shared" ca="1" si="302"/>
        <v>#VALUE!</v>
      </c>
      <c r="AB834" s="14" t="e">
        <f t="shared" ca="1" si="303"/>
        <v>#VALUE!</v>
      </c>
      <c r="AC834" s="14" t="e">
        <f t="shared" ca="1" si="304"/>
        <v>#VALUE!</v>
      </c>
      <c r="AD834" s="8" t="e">
        <f t="shared" ca="1" si="305"/>
        <v>#VALUE!</v>
      </c>
      <c r="AE834" s="8" t="e">
        <f t="shared" ca="1" si="306"/>
        <v>#VALUE!</v>
      </c>
      <c r="AF834" s="8" t="e">
        <f t="shared" ca="1" si="307"/>
        <v>#VALUE!</v>
      </c>
    </row>
    <row r="835" spans="1:32" x14ac:dyDescent="0.3">
      <c r="A835" s="35">
        <f>IF(Замеры!B831=0, " ", Замеры!B831)</f>
        <v>828</v>
      </c>
      <c r="B835" s="49" t="str">
        <f>Замеры!G831</f>
        <v xml:space="preserve">Группа от QF </v>
      </c>
      <c r="C835" s="49" t="str">
        <f>IF(Замеры!J831=0, " ", Замеры!J831)</f>
        <v xml:space="preserve"> </v>
      </c>
      <c r="D835" s="49" t="str">
        <f>IF(O835=0, " ", CONCATENATE(Замеры!T831,Замеры!U831,Замеры!V831,Замеры!W831,Замеры!AB831))</f>
        <v xml:space="preserve"> </v>
      </c>
      <c r="E835" s="49" t="str">
        <f>IF(Замеры!L831=0, " ", Замеры!L831)</f>
        <v xml:space="preserve"> </v>
      </c>
      <c r="F835" s="49" t="e">
        <f t="shared" si="290"/>
        <v>#VALUE!</v>
      </c>
      <c r="G835" s="51" t="str">
        <f t="shared" si="291"/>
        <v>-</v>
      </c>
      <c r="H835" s="52" t="str">
        <f t="shared" si="292"/>
        <v>-</v>
      </c>
      <c r="I835" s="51" t="str">
        <f t="shared" si="293"/>
        <v>-</v>
      </c>
      <c r="J835" s="29" t="str">
        <f t="shared" si="294"/>
        <v>-</v>
      </c>
      <c r="K835" s="46" t="str">
        <f t="shared" si="295"/>
        <v>-</v>
      </c>
      <c r="L835" s="29" t="str">
        <f t="shared" si="296"/>
        <v>-</v>
      </c>
      <c r="M835" s="29" t="str">
        <f t="shared" si="297"/>
        <v xml:space="preserve"> </v>
      </c>
      <c r="N835" s="29" t="str">
        <f t="shared" ca="1" si="298"/>
        <v xml:space="preserve"> </v>
      </c>
      <c r="O835" s="8">
        <f>Замеры!R831</f>
        <v>0</v>
      </c>
      <c r="P835" s="8" t="b">
        <f t="shared" si="286"/>
        <v>1</v>
      </c>
      <c r="Q835" s="8" t="b">
        <f t="shared" si="287"/>
        <v>1</v>
      </c>
      <c r="R835" s="8" t="b">
        <f t="shared" si="288"/>
        <v>1</v>
      </c>
      <c r="S835" s="8" t="s">
        <v>72</v>
      </c>
      <c r="T835" s="8" t="e">
        <f t="shared" si="299"/>
        <v>#VALUE!</v>
      </c>
      <c r="U835" s="12" t="s">
        <v>72</v>
      </c>
      <c r="V835" s="8" t="e">
        <f t="shared" si="300"/>
        <v>#VALUE!</v>
      </c>
      <c r="X835" s="13" t="str">
        <f t="shared" si="289"/>
        <v xml:space="preserve"> </v>
      </c>
      <c r="Y835" s="8" t="e">
        <f t="shared" si="301"/>
        <v>#VALUE!</v>
      </c>
      <c r="AA835" s="14" t="e">
        <f t="shared" ca="1" si="302"/>
        <v>#VALUE!</v>
      </c>
      <c r="AB835" s="14" t="e">
        <f t="shared" ca="1" si="303"/>
        <v>#VALUE!</v>
      </c>
      <c r="AC835" s="14" t="e">
        <f t="shared" ca="1" si="304"/>
        <v>#VALUE!</v>
      </c>
      <c r="AD835" s="8" t="e">
        <f t="shared" ca="1" si="305"/>
        <v>#VALUE!</v>
      </c>
      <c r="AE835" s="8" t="e">
        <f t="shared" ca="1" si="306"/>
        <v>#VALUE!</v>
      </c>
      <c r="AF835" s="8" t="e">
        <f t="shared" ca="1" si="307"/>
        <v>#VALUE!</v>
      </c>
    </row>
    <row r="836" spans="1:32" x14ac:dyDescent="0.3">
      <c r="A836" s="35">
        <f>IF(Замеры!B832=0, " ", Замеры!B832)</f>
        <v>829</v>
      </c>
      <c r="B836" s="49" t="str">
        <f>Замеры!G832</f>
        <v xml:space="preserve">Группа от QF </v>
      </c>
      <c r="C836" s="49" t="str">
        <f>IF(Замеры!J832=0, " ", Замеры!J832)</f>
        <v xml:space="preserve"> </v>
      </c>
      <c r="D836" s="49" t="str">
        <f>IF(O836=0, " ", CONCATENATE(Замеры!T832,Замеры!U832,Замеры!V832,Замеры!W832,Замеры!AB832))</f>
        <v xml:space="preserve"> </v>
      </c>
      <c r="E836" s="49" t="str">
        <f>IF(Замеры!L832=0, " ", Замеры!L832)</f>
        <v xml:space="preserve"> </v>
      </c>
      <c r="F836" s="49" t="e">
        <f t="shared" si="290"/>
        <v>#VALUE!</v>
      </c>
      <c r="G836" s="51" t="str">
        <f t="shared" si="291"/>
        <v>-</v>
      </c>
      <c r="H836" s="52" t="str">
        <f t="shared" si="292"/>
        <v>-</v>
      </c>
      <c r="I836" s="51" t="str">
        <f t="shared" si="293"/>
        <v>-</v>
      </c>
      <c r="J836" s="29" t="str">
        <f t="shared" si="294"/>
        <v>-</v>
      </c>
      <c r="K836" s="46" t="str">
        <f t="shared" si="295"/>
        <v>-</v>
      </c>
      <c r="L836" s="29" t="str">
        <f t="shared" si="296"/>
        <v>-</v>
      </c>
      <c r="M836" s="29" t="str">
        <f t="shared" si="297"/>
        <v xml:space="preserve"> </v>
      </c>
      <c r="N836" s="29" t="str">
        <f t="shared" ca="1" si="298"/>
        <v xml:space="preserve"> </v>
      </c>
      <c r="O836" s="8">
        <f>Замеры!R832</f>
        <v>0</v>
      </c>
      <c r="P836" s="8" t="b">
        <f t="shared" si="286"/>
        <v>1</v>
      </c>
      <c r="Q836" s="8" t="b">
        <f t="shared" si="287"/>
        <v>1</v>
      </c>
      <c r="R836" s="8" t="b">
        <f t="shared" si="288"/>
        <v>1</v>
      </c>
      <c r="S836" s="8" t="s">
        <v>72</v>
      </c>
      <c r="T836" s="8" t="e">
        <f t="shared" si="299"/>
        <v>#VALUE!</v>
      </c>
      <c r="U836" s="12" t="s">
        <v>72</v>
      </c>
      <c r="V836" s="8" t="e">
        <f t="shared" si="300"/>
        <v>#VALUE!</v>
      </c>
      <c r="X836" s="13" t="str">
        <f t="shared" si="289"/>
        <v xml:space="preserve"> </v>
      </c>
      <c r="Y836" s="8" t="e">
        <f t="shared" si="301"/>
        <v>#VALUE!</v>
      </c>
      <c r="AA836" s="14" t="e">
        <f t="shared" ca="1" si="302"/>
        <v>#VALUE!</v>
      </c>
      <c r="AB836" s="14" t="e">
        <f t="shared" ca="1" si="303"/>
        <v>#VALUE!</v>
      </c>
      <c r="AC836" s="14" t="e">
        <f t="shared" ca="1" si="304"/>
        <v>#VALUE!</v>
      </c>
      <c r="AD836" s="8" t="e">
        <f t="shared" ca="1" si="305"/>
        <v>#VALUE!</v>
      </c>
      <c r="AE836" s="8" t="e">
        <f t="shared" ca="1" si="306"/>
        <v>#VALUE!</v>
      </c>
      <c r="AF836" s="8" t="e">
        <f t="shared" ca="1" si="307"/>
        <v>#VALUE!</v>
      </c>
    </row>
    <row r="837" spans="1:32" x14ac:dyDescent="0.3">
      <c r="A837" s="35">
        <f>IF(Замеры!B833=0, " ", Замеры!B833)</f>
        <v>830</v>
      </c>
      <c r="B837" s="49" t="str">
        <f>Замеры!G833</f>
        <v xml:space="preserve">Группа от QF </v>
      </c>
      <c r="C837" s="49" t="str">
        <f>IF(Замеры!J833=0, " ", Замеры!J833)</f>
        <v xml:space="preserve"> </v>
      </c>
      <c r="D837" s="49" t="str">
        <f>IF(O837=0, " ", CONCATENATE(Замеры!T833,Замеры!U833,Замеры!V833,Замеры!W833,Замеры!AB833))</f>
        <v xml:space="preserve"> </v>
      </c>
      <c r="E837" s="49" t="str">
        <f>IF(Замеры!L833=0, " ", Замеры!L833)</f>
        <v xml:space="preserve"> </v>
      </c>
      <c r="F837" s="49" t="e">
        <f t="shared" si="290"/>
        <v>#VALUE!</v>
      </c>
      <c r="G837" s="51" t="str">
        <f t="shared" si="291"/>
        <v>-</v>
      </c>
      <c r="H837" s="52" t="str">
        <f t="shared" si="292"/>
        <v>-</v>
      </c>
      <c r="I837" s="51" t="str">
        <f t="shared" si="293"/>
        <v>-</v>
      </c>
      <c r="J837" s="29" t="str">
        <f t="shared" si="294"/>
        <v>-</v>
      </c>
      <c r="K837" s="46" t="str">
        <f t="shared" si="295"/>
        <v>-</v>
      </c>
      <c r="L837" s="29" t="str">
        <f t="shared" si="296"/>
        <v>-</v>
      </c>
      <c r="M837" s="29" t="str">
        <f t="shared" si="297"/>
        <v xml:space="preserve"> </v>
      </c>
      <c r="N837" s="29" t="str">
        <f t="shared" ca="1" si="298"/>
        <v xml:space="preserve"> </v>
      </c>
      <c r="O837" s="8">
        <f>Замеры!R833</f>
        <v>0</v>
      </c>
      <c r="P837" s="8" t="b">
        <f t="shared" si="286"/>
        <v>1</v>
      </c>
      <c r="Q837" s="8" t="b">
        <f t="shared" si="287"/>
        <v>1</v>
      </c>
      <c r="R837" s="8" t="b">
        <f t="shared" si="288"/>
        <v>1</v>
      </c>
      <c r="S837" s="8" t="s">
        <v>72</v>
      </c>
      <c r="T837" s="8" t="e">
        <f t="shared" si="299"/>
        <v>#VALUE!</v>
      </c>
      <c r="U837" s="12" t="s">
        <v>72</v>
      </c>
      <c r="V837" s="8" t="e">
        <f t="shared" si="300"/>
        <v>#VALUE!</v>
      </c>
      <c r="X837" s="13" t="str">
        <f t="shared" si="289"/>
        <v xml:space="preserve"> </v>
      </c>
      <c r="Y837" s="8" t="e">
        <f t="shared" si="301"/>
        <v>#VALUE!</v>
      </c>
      <c r="AA837" s="14" t="e">
        <f t="shared" ca="1" si="302"/>
        <v>#VALUE!</v>
      </c>
      <c r="AB837" s="14" t="e">
        <f t="shared" ca="1" si="303"/>
        <v>#VALUE!</v>
      </c>
      <c r="AC837" s="14" t="e">
        <f t="shared" ca="1" si="304"/>
        <v>#VALUE!</v>
      </c>
      <c r="AD837" s="8" t="e">
        <f t="shared" ca="1" si="305"/>
        <v>#VALUE!</v>
      </c>
      <c r="AE837" s="8" t="e">
        <f t="shared" ca="1" si="306"/>
        <v>#VALUE!</v>
      </c>
      <c r="AF837" s="8" t="e">
        <f t="shared" ca="1" si="307"/>
        <v>#VALUE!</v>
      </c>
    </row>
    <row r="838" spans="1:32" x14ac:dyDescent="0.3">
      <c r="A838" s="35">
        <f>IF(Замеры!B834=0, " ", Замеры!B834)</f>
        <v>831</v>
      </c>
      <c r="B838" s="49" t="str">
        <f>Замеры!G834</f>
        <v xml:space="preserve">Группа от QF </v>
      </c>
      <c r="C838" s="49" t="str">
        <f>IF(Замеры!J834=0, " ", Замеры!J834)</f>
        <v xml:space="preserve"> </v>
      </c>
      <c r="D838" s="49" t="str">
        <f>IF(O838=0, " ", CONCATENATE(Замеры!T834,Замеры!U834,Замеры!V834,Замеры!W834,Замеры!AB834))</f>
        <v xml:space="preserve"> </v>
      </c>
      <c r="E838" s="49" t="str">
        <f>IF(Замеры!L834=0, " ", Замеры!L834)</f>
        <v xml:space="preserve"> </v>
      </c>
      <c r="F838" s="49" t="e">
        <f t="shared" si="290"/>
        <v>#VALUE!</v>
      </c>
      <c r="G838" s="51" t="str">
        <f t="shared" si="291"/>
        <v>-</v>
      </c>
      <c r="H838" s="52" t="str">
        <f t="shared" si="292"/>
        <v>-</v>
      </c>
      <c r="I838" s="51" t="str">
        <f t="shared" si="293"/>
        <v>-</v>
      </c>
      <c r="J838" s="29" t="str">
        <f t="shared" si="294"/>
        <v>-</v>
      </c>
      <c r="K838" s="46" t="str">
        <f t="shared" si="295"/>
        <v>-</v>
      </c>
      <c r="L838" s="29" t="str">
        <f t="shared" si="296"/>
        <v>-</v>
      </c>
      <c r="M838" s="29" t="str">
        <f t="shared" si="297"/>
        <v xml:space="preserve"> </v>
      </c>
      <c r="N838" s="29" t="str">
        <f t="shared" ca="1" si="298"/>
        <v xml:space="preserve"> </v>
      </c>
      <c r="O838" s="8">
        <f>Замеры!R834</f>
        <v>0</v>
      </c>
      <c r="P838" s="8" t="b">
        <f t="shared" si="286"/>
        <v>1</v>
      </c>
      <c r="Q838" s="8" t="b">
        <f t="shared" si="287"/>
        <v>1</v>
      </c>
      <c r="R838" s="8" t="b">
        <f t="shared" si="288"/>
        <v>1</v>
      </c>
      <c r="S838" s="8" t="s">
        <v>72</v>
      </c>
      <c r="T838" s="8" t="e">
        <f t="shared" si="299"/>
        <v>#VALUE!</v>
      </c>
      <c r="U838" s="12" t="s">
        <v>72</v>
      </c>
      <c r="V838" s="8" t="e">
        <f t="shared" si="300"/>
        <v>#VALUE!</v>
      </c>
      <c r="X838" s="13" t="str">
        <f t="shared" si="289"/>
        <v xml:space="preserve"> </v>
      </c>
      <c r="Y838" s="8" t="e">
        <f t="shared" si="301"/>
        <v>#VALUE!</v>
      </c>
      <c r="AA838" s="14" t="e">
        <f t="shared" ca="1" si="302"/>
        <v>#VALUE!</v>
      </c>
      <c r="AB838" s="14" t="e">
        <f t="shared" ca="1" si="303"/>
        <v>#VALUE!</v>
      </c>
      <c r="AC838" s="14" t="e">
        <f t="shared" ca="1" si="304"/>
        <v>#VALUE!</v>
      </c>
      <c r="AD838" s="8" t="e">
        <f t="shared" ca="1" si="305"/>
        <v>#VALUE!</v>
      </c>
      <c r="AE838" s="8" t="e">
        <f t="shared" ca="1" si="306"/>
        <v>#VALUE!</v>
      </c>
      <c r="AF838" s="8" t="e">
        <f t="shared" ca="1" si="307"/>
        <v>#VALUE!</v>
      </c>
    </row>
    <row r="839" spans="1:32" x14ac:dyDescent="0.3">
      <c r="A839" s="35">
        <f>IF(Замеры!B835=0, " ", Замеры!B835)</f>
        <v>832</v>
      </c>
      <c r="B839" s="49" t="str">
        <f>Замеры!G835</f>
        <v xml:space="preserve">Группа от QF </v>
      </c>
      <c r="C839" s="49" t="str">
        <f>IF(Замеры!J835=0, " ", Замеры!J835)</f>
        <v xml:space="preserve"> </v>
      </c>
      <c r="D839" s="49" t="str">
        <f>IF(O839=0, " ", CONCATENATE(Замеры!T835,Замеры!U835,Замеры!V835,Замеры!W835,Замеры!AB835))</f>
        <v xml:space="preserve"> </v>
      </c>
      <c r="E839" s="49" t="str">
        <f>IF(Замеры!L835=0, " ", Замеры!L835)</f>
        <v xml:space="preserve"> </v>
      </c>
      <c r="F839" s="49" t="e">
        <f t="shared" si="290"/>
        <v>#VALUE!</v>
      </c>
      <c r="G839" s="51" t="str">
        <f t="shared" si="291"/>
        <v>-</v>
      </c>
      <c r="H839" s="52" t="str">
        <f t="shared" si="292"/>
        <v>-</v>
      </c>
      <c r="I839" s="51" t="str">
        <f t="shared" si="293"/>
        <v>-</v>
      </c>
      <c r="J839" s="29" t="str">
        <f t="shared" si="294"/>
        <v>-</v>
      </c>
      <c r="K839" s="46" t="str">
        <f t="shared" si="295"/>
        <v>-</v>
      </c>
      <c r="L839" s="29" t="str">
        <f t="shared" si="296"/>
        <v>-</v>
      </c>
      <c r="M839" s="29" t="str">
        <f t="shared" si="297"/>
        <v xml:space="preserve"> </v>
      </c>
      <c r="N839" s="29" t="str">
        <f t="shared" ca="1" si="298"/>
        <v xml:space="preserve"> </v>
      </c>
      <c r="O839" s="8">
        <f>Замеры!R835</f>
        <v>0</v>
      </c>
      <c r="P839" s="8" t="b">
        <f t="shared" ref="P839:P902" si="308">OR(O839=$N$1,O839=$O$1,O839=$P$1,O839=$O$2)</f>
        <v>1</v>
      </c>
      <c r="Q839" s="8" t="b">
        <f t="shared" ref="Q839:Q902" si="309">OR(O839=$N$2,O839=$O$3,O839=$P$1,O839=$O$2)</f>
        <v>1</v>
      </c>
      <c r="R839" s="8" t="b">
        <f t="shared" ref="R839:R902" si="310">OR(O839=$N$3,O839=$O$3,O839=$P$1,O839=$O$1)</f>
        <v>1</v>
      </c>
      <c r="S839" s="8" t="s">
        <v>72</v>
      </c>
      <c r="T839" s="8" t="e">
        <f t="shared" si="299"/>
        <v>#VALUE!</v>
      </c>
      <c r="U839" s="12" t="s">
        <v>72</v>
      </c>
      <c r="V839" s="8" t="e">
        <f t="shared" si="300"/>
        <v>#VALUE!</v>
      </c>
      <c r="X839" s="13" t="str">
        <f t="shared" ref="X839:X902" si="311">E839</f>
        <v xml:space="preserve"> </v>
      </c>
      <c r="Y839" s="8" t="e">
        <f t="shared" si="301"/>
        <v>#VALUE!</v>
      </c>
      <c r="AA839" s="14" t="e">
        <f t="shared" ca="1" si="302"/>
        <v>#VALUE!</v>
      </c>
      <c r="AB839" s="14" t="e">
        <f t="shared" ca="1" si="303"/>
        <v>#VALUE!</v>
      </c>
      <c r="AC839" s="14" t="e">
        <f t="shared" ca="1" si="304"/>
        <v>#VALUE!</v>
      </c>
      <c r="AD839" s="8" t="e">
        <f t="shared" ca="1" si="305"/>
        <v>#VALUE!</v>
      </c>
      <c r="AE839" s="8" t="e">
        <f t="shared" ca="1" si="306"/>
        <v>#VALUE!</v>
      </c>
      <c r="AF839" s="8" t="e">
        <f t="shared" ca="1" si="307"/>
        <v>#VALUE!</v>
      </c>
    </row>
    <row r="840" spans="1:32" x14ac:dyDescent="0.3">
      <c r="A840" s="35">
        <f>IF(Замеры!B836=0, " ", Замеры!B836)</f>
        <v>833</v>
      </c>
      <c r="B840" s="49" t="str">
        <f>Замеры!G836</f>
        <v xml:space="preserve">Группа от QF </v>
      </c>
      <c r="C840" s="49" t="str">
        <f>IF(Замеры!J836=0, " ", Замеры!J836)</f>
        <v xml:space="preserve"> </v>
      </c>
      <c r="D840" s="49" t="str">
        <f>IF(O840=0, " ", CONCATENATE(Замеры!T836,Замеры!U836,Замеры!V836,Замеры!W836,Замеры!AB836))</f>
        <v xml:space="preserve"> </v>
      </c>
      <c r="E840" s="49" t="str">
        <f>IF(Замеры!L836=0, " ", Замеры!L836)</f>
        <v xml:space="preserve"> </v>
      </c>
      <c r="F840" s="49" t="e">
        <f t="shared" ref="F840:F903" si="312">CONCATENATE(T840,U840,V840)</f>
        <v>#VALUE!</v>
      </c>
      <c r="G840" s="51" t="str">
        <f t="shared" ref="G840:G903" si="313">IF(OR(O840=$O$1,O840=$P$1,O840=$Q$1,O840=$P$2),AA840,"-")</f>
        <v>-</v>
      </c>
      <c r="H840" s="52" t="str">
        <f t="shared" ref="H840:H903" si="314">IF(OR(O840=$O$2,O840=$P$3,O840=$Q$1,O840=$P$2),AB840,"-")</f>
        <v>-</v>
      </c>
      <c r="I840" s="51" t="str">
        <f t="shared" ref="I840:I903" si="315">IF(OR(O840=$O$3,O840=$P$3,O840=$Q$1,O840=$P$1),AC840,"-")</f>
        <v>-</v>
      </c>
      <c r="J840" s="29" t="str">
        <f t="shared" ref="J840:J903" si="316">IF(OR(O840=$O$1,O840=$P$1,O840=$Q$1,O840=$P$2),AD840,"-")</f>
        <v>-</v>
      </c>
      <c r="K840" s="46" t="str">
        <f t="shared" ref="K840:K903" si="317">IF(OR(O840=$O$2,O840=$P$3,O840=$Q$1,O840=$P$2),AE840,"-")</f>
        <v>-</v>
      </c>
      <c r="L840" s="29" t="str">
        <f t="shared" ref="L840:L903" si="318">IF(OR(O840=$O$3,O840=$P$3,O840=$Q$1,O840=$P$1),AF840,"-")</f>
        <v>-</v>
      </c>
      <c r="M840" s="29" t="str">
        <f t="shared" ref="M840:M903" si="319">IF(O840=0," ",$V$1)</f>
        <v xml:space="preserve"> </v>
      </c>
      <c r="N840" s="29" t="str">
        <f t="shared" ref="N840:N903" ca="1" si="320">IF(O840=0," ", RANDBETWEEN($T$1,$U$1)/100)</f>
        <v xml:space="preserve"> </v>
      </c>
      <c r="O840" s="8">
        <f>Замеры!R836</f>
        <v>0</v>
      </c>
      <c r="P840" s="8" t="b">
        <f t="shared" si="308"/>
        <v>1</v>
      </c>
      <c r="Q840" s="8" t="b">
        <f t="shared" si="309"/>
        <v>1</v>
      </c>
      <c r="R840" s="8" t="b">
        <f t="shared" si="310"/>
        <v>1</v>
      </c>
      <c r="S840" s="8" t="s">
        <v>72</v>
      </c>
      <c r="T840" s="8" t="e">
        <f t="shared" ref="T840:T903" si="321">E840*5</f>
        <v>#VALUE!</v>
      </c>
      <c r="U840" s="12" t="s">
        <v>72</v>
      </c>
      <c r="V840" s="8" t="e">
        <f t="shared" ref="V840:V903" si="322">E840*10</f>
        <v>#VALUE!</v>
      </c>
      <c r="X840" s="13" t="str">
        <f t="shared" si="311"/>
        <v xml:space="preserve"> </v>
      </c>
      <c r="Y840" s="8" t="e">
        <f t="shared" ref="Y840:Y903" si="323">X840*12</f>
        <v>#VALUE!</v>
      </c>
      <c r="AA840" s="14" t="e">
        <f t="shared" ref="AA840:AA903" ca="1" si="324">220/AD840</f>
        <v>#VALUE!</v>
      </c>
      <c r="AB840" s="14" t="e">
        <f t="shared" ref="AB840:AB903" ca="1" si="325">220/AE840</f>
        <v>#VALUE!</v>
      </c>
      <c r="AC840" s="14" t="e">
        <f t="shared" ref="AC840:AC903" ca="1" si="326">220/AF840</f>
        <v>#VALUE!</v>
      </c>
      <c r="AD840" s="8" t="e">
        <f t="shared" ref="AD840:AD903" ca="1" si="327">RANDBETWEEN(Y840*1.1+10,Y840*1.1+150)</f>
        <v>#VALUE!</v>
      </c>
      <c r="AE840" s="8" t="e">
        <f t="shared" ref="AE840:AE903" ca="1" si="328">RANDBETWEEN(Y840*1.1+10,Y840*1.1+150)</f>
        <v>#VALUE!</v>
      </c>
      <c r="AF840" s="8" t="e">
        <f t="shared" ref="AF840:AF903" ca="1" si="329">RANDBETWEEN(Y840*1.1+10,Y840*1.1+150)</f>
        <v>#VALUE!</v>
      </c>
    </row>
    <row r="841" spans="1:32" x14ac:dyDescent="0.3">
      <c r="A841" s="35">
        <f>IF(Замеры!B837=0, " ", Замеры!B837)</f>
        <v>834</v>
      </c>
      <c r="B841" s="49" t="str">
        <f>Замеры!G837</f>
        <v xml:space="preserve">Группа от QF </v>
      </c>
      <c r="C841" s="49" t="str">
        <f>IF(Замеры!J837=0, " ", Замеры!J837)</f>
        <v xml:space="preserve"> </v>
      </c>
      <c r="D841" s="49" t="str">
        <f>IF(O841=0, " ", CONCATENATE(Замеры!T837,Замеры!U837,Замеры!V837,Замеры!W837,Замеры!AB837))</f>
        <v xml:space="preserve"> </v>
      </c>
      <c r="E841" s="49" t="str">
        <f>IF(Замеры!L837=0, " ", Замеры!L837)</f>
        <v xml:space="preserve"> </v>
      </c>
      <c r="F841" s="49" t="e">
        <f t="shared" si="312"/>
        <v>#VALUE!</v>
      </c>
      <c r="G841" s="51" t="str">
        <f t="shared" si="313"/>
        <v>-</v>
      </c>
      <c r="H841" s="52" t="str">
        <f t="shared" si="314"/>
        <v>-</v>
      </c>
      <c r="I841" s="51" t="str">
        <f t="shared" si="315"/>
        <v>-</v>
      </c>
      <c r="J841" s="29" t="str">
        <f t="shared" si="316"/>
        <v>-</v>
      </c>
      <c r="K841" s="46" t="str">
        <f t="shared" si="317"/>
        <v>-</v>
      </c>
      <c r="L841" s="29" t="str">
        <f t="shared" si="318"/>
        <v>-</v>
      </c>
      <c r="M841" s="29" t="str">
        <f t="shared" si="319"/>
        <v xml:space="preserve"> </v>
      </c>
      <c r="N841" s="29" t="str">
        <f t="shared" ca="1" si="320"/>
        <v xml:space="preserve"> </v>
      </c>
      <c r="O841" s="8">
        <f>Замеры!R837</f>
        <v>0</v>
      </c>
      <c r="P841" s="8" t="b">
        <f t="shared" si="308"/>
        <v>1</v>
      </c>
      <c r="Q841" s="8" t="b">
        <f t="shared" si="309"/>
        <v>1</v>
      </c>
      <c r="R841" s="8" t="b">
        <f t="shared" si="310"/>
        <v>1</v>
      </c>
      <c r="S841" s="8" t="s">
        <v>72</v>
      </c>
      <c r="T841" s="8" t="e">
        <f t="shared" si="321"/>
        <v>#VALUE!</v>
      </c>
      <c r="U841" s="12" t="s">
        <v>72</v>
      </c>
      <c r="V841" s="8" t="e">
        <f t="shared" si="322"/>
        <v>#VALUE!</v>
      </c>
      <c r="X841" s="13" t="str">
        <f t="shared" si="311"/>
        <v xml:space="preserve"> </v>
      </c>
      <c r="Y841" s="8" t="e">
        <f t="shared" si="323"/>
        <v>#VALUE!</v>
      </c>
      <c r="AA841" s="14" t="e">
        <f t="shared" ca="1" si="324"/>
        <v>#VALUE!</v>
      </c>
      <c r="AB841" s="14" t="e">
        <f t="shared" ca="1" si="325"/>
        <v>#VALUE!</v>
      </c>
      <c r="AC841" s="14" t="e">
        <f t="shared" ca="1" si="326"/>
        <v>#VALUE!</v>
      </c>
      <c r="AD841" s="8" t="e">
        <f t="shared" ca="1" si="327"/>
        <v>#VALUE!</v>
      </c>
      <c r="AE841" s="8" t="e">
        <f t="shared" ca="1" si="328"/>
        <v>#VALUE!</v>
      </c>
      <c r="AF841" s="8" t="e">
        <f t="shared" ca="1" si="329"/>
        <v>#VALUE!</v>
      </c>
    </row>
    <row r="842" spans="1:32" x14ac:dyDescent="0.3">
      <c r="A842" s="35">
        <f>IF(Замеры!B838=0, " ", Замеры!B838)</f>
        <v>835</v>
      </c>
      <c r="B842" s="49" t="str">
        <f>Замеры!G838</f>
        <v xml:space="preserve">Группа от QF </v>
      </c>
      <c r="C842" s="49" t="str">
        <f>IF(Замеры!J838=0, " ", Замеры!J838)</f>
        <v xml:space="preserve"> </v>
      </c>
      <c r="D842" s="49" t="str">
        <f>IF(O842=0, " ", CONCATENATE(Замеры!T838,Замеры!U838,Замеры!V838,Замеры!W838,Замеры!AB838))</f>
        <v xml:space="preserve"> </v>
      </c>
      <c r="E842" s="49" t="str">
        <f>IF(Замеры!L838=0, " ", Замеры!L838)</f>
        <v xml:space="preserve"> </v>
      </c>
      <c r="F842" s="49" t="e">
        <f t="shared" si="312"/>
        <v>#VALUE!</v>
      </c>
      <c r="G842" s="51" t="str">
        <f t="shared" si="313"/>
        <v>-</v>
      </c>
      <c r="H842" s="52" t="str">
        <f t="shared" si="314"/>
        <v>-</v>
      </c>
      <c r="I842" s="51" t="str">
        <f t="shared" si="315"/>
        <v>-</v>
      </c>
      <c r="J842" s="29" t="str">
        <f t="shared" si="316"/>
        <v>-</v>
      </c>
      <c r="K842" s="46" t="str">
        <f t="shared" si="317"/>
        <v>-</v>
      </c>
      <c r="L842" s="29" t="str">
        <f t="shared" si="318"/>
        <v>-</v>
      </c>
      <c r="M842" s="29" t="str">
        <f t="shared" si="319"/>
        <v xml:space="preserve"> </v>
      </c>
      <c r="N842" s="29" t="str">
        <f t="shared" ca="1" si="320"/>
        <v xml:space="preserve"> </v>
      </c>
      <c r="O842" s="8">
        <f>Замеры!R838</f>
        <v>0</v>
      </c>
      <c r="P842" s="8" t="b">
        <f t="shared" si="308"/>
        <v>1</v>
      </c>
      <c r="Q842" s="8" t="b">
        <f t="shared" si="309"/>
        <v>1</v>
      </c>
      <c r="R842" s="8" t="b">
        <f t="shared" si="310"/>
        <v>1</v>
      </c>
      <c r="S842" s="8" t="s">
        <v>72</v>
      </c>
      <c r="T842" s="8" t="e">
        <f t="shared" si="321"/>
        <v>#VALUE!</v>
      </c>
      <c r="U842" s="12" t="s">
        <v>72</v>
      </c>
      <c r="V842" s="8" t="e">
        <f t="shared" si="322"/>
        <v>#VALUE!</v>
      </c>
      <c r="X842" s="13" t="str">
        <f t="shared" si="311"/>
        <v xml:space="preserve"> </v>
      </c>
      <c r="Y842" s="8" t="e">
        <f t="shared" si="323"/>
        <v>#VALUE!</v>
      </c>
      <c r="AA842" s="14" t="e">
        <f t="shared" ca="1" si="324"/>
        <v>#VALUE!</v>
      </c>
      <c r="AB842" s="14" t="e">
        <f t="shared" ca="1" si="325"/>
        <v>#VALUE!</v>
      </c>
      <c r="AC842" s="14" t="e">
        <f t="shared" ca="1" si="326"/>
        <v>#VALUE!</v>
      </c>
      <c r="AD842" s="8" t="e">
        <f t="shared" ca="1" si="327"/>
        <v>#VALUE!</v>
      </c>
      <c r="AE842" s="8" t="e">
        <f t="shared" ca="1" si="328"/>
        <v>#VALUE!</v>
      </c>
      <c r="AF842" s="8" t="e">
        <f t="shared" ca="1" si="329"/>
        <v>#VALUE!</v>
      </c>
    </row>
    <row r="843" spans="1:32" x14ac:dyDescent="0.3">
      <c r="A843" s="35">
        <f>IF(Замеры!B839=0, " ", Замеры!B839)</f>
        <v>836</v>
      </c>
      <c r="B843" s="49" t="str">
        <f>Замеры!G839</f>
        <v xml:space="preserve">Группа от QF </v>
      </c>
      <c r="C843" s="49" t="str">
        <f>IF(Замеры!J839=0, " ", Замеры!J839)</f>
        <v xml:space="preserve"> </v>
      </c>
      <c r="D843" s="49" t="str">
        <f>IF(O843=0, " ", CONCATENATE(Замеры!T839,Замеры!U839,Замеры!V839,Замеры!W839,Замеры!AB839))</f>
        <v xml:space="preserve"> </v>
      </c>
      <c r="E843" s="49" t="str">
        <f>IF(Замеры!L839=0, " ", Замеры!L839)</f>
        <v xml:space="preserve"> </v>
      </c>
      <c r="F843" s="49" t="e">
        <f t="shared" si="312"/>
        <v>#VALUE!</v>
      </c>
      <c r="G843" s="51" t="str">
        <f t="shared" si="313"/>
        <v>-</v>
      </c>
      <c r="H843" s="52" t="str">
        <f t="shared" si="314"/>
        <v>-</v>
      </c>
      <c r="I843" s="51" t="str">
        <f t="shared" si="315"/>
        <v>-</v>
      </c>
      <c r="J843" s="29" t="str">
        <f t="shared" si="316"/>
        <v>-</v>
      </c>
      <c r="K843" s="46" t="str">
        <f t="shared" si="317"/>
        <v>-</v>
      </c>
      <c r="L843" s="29" t="str">
        <f t="shared" si="318"/>
        <v>-</v>
      </c>
      <c r="M843" s="29" t="str">
        <f t="shared" si="319"/>
        <v xml:space="preserve"> </v>
      </c>
      <c r="N843" s="29" t="str">
        <f t="shared" ca="1" si="320"/>
        <v xml:space="preserve"> </v>
      </c>
      <c r="O843" s="8">
        <f>Замеры!R839</f>
        <v>0</v>
      </c>
      <c r="P843" s="8" t="b">
        <f t="shared" si="308"/>
        <v>1</v>
      </c>
      <c r="Q843" s="8" t="b">
        <f t="shared" si="309"/>
        <v>1</v>
      </c>
      <c r="R843" s="8" t="b">
        <f t="shared" si="310"/>
        <v>1</v>
      </c>
      <c r="S843" s="8" t="s">
        <v>72</v>
      </c>
      <c r="T843" s="8" t="e">
        <f t="shared" si="321"/>
        <v>#VALUE!</v>
      </c>
      <c r="U843" s="12" t="s">
        <v>72</v>
      </c>
      <c r="V843" s="8" t="e">
        <f t="shared" si="322"/>
        <v>#VALUE!</v>
      </c>
      <c r="X843" s="13" t="str">
        <f t="shared" si="311"/>
        <v xml:space="preserve"> </v>
      </c>
      <c r="Y843" s="8" t="e">
        <f t="shared" si="323"/>
        <v>#VALUE!</v>
      </c>
      <c r="AA843" s="14" t="e">
        <f t="shared" ca="1" si="324"/>
        <v>#VALUE!</v>
      </c>
      <c r="AB843" s="14" t="e">
        <f t="shared" ca="1" si="325"/>
        <v>#VALUE!</v>
      </c>
      <c r="AC843" s="14" t="e">
        <f t="shared" ca="1" si="326"/>
        <v>#VALUE!</v>
      </c>
      <c r="AD843" s="8" t="e">
        <f t="shared" ca="1" si="327"/>
        <v>#VALUE!</v>
      </c>
      <c r="AE843" s="8" t="e">
        <f t="shared" ca="1" si="328"/>
        <v>#VALUE!</v>
      </c>
      <c r="AF843" s="8" t="e">
        <f t="shared" ca="1" si="329"/>
        <v>#VALUE!</v>
      </c>
    </row>
    <row r="844" spans="1:32" x14ac:dyDescent="0.3">
      <c r="A844" s="35">
        <f>IF(Замеры!B840=0, " ", Замеры!B840)</f>
        <v>837</v>
      </c>
      <c r="B844" s="49" t="str">
        <f>Замеры!G840</f>
        <v xml:space="preserve">Группа от QF </v>
      </c>
      <c r="C844" s="49" t="str">
        <f>IF(Замеры!J840=0, " ", Замеры!J840)</f>
        <v xml:space="preserve"> </v>
      </c>
      <c r="D844" s="49" t="str">
        <f>IF(O844=0, " ", CONCATENATE(Замеры!T840,Замеры!U840,Замеры!V840,Замеры!W840,Замеры!AB840))</f>
        <v xml:space="preserve"> </v>
      </c>
      <c r="E844" s="49" t="str">
        <f>IF(Замеры!L840=0, " ", Замеры!L840)</f>
        <v xml:space="preserve"> </v>
      </c>
      <c r="F844" s="49" t="e">
        <f t="shared" si="312"/>
        <v>#VALUE!</v>
      </c>
      <c r="G844" s="51" t="str">
        <f t="shared" si="313"/>
        <v>-</v>
      </c>
      <c r="H844" s="52" t="str">
        <f t="shared" si="314"/>
        <v>-</v>
      </c>
      <c r="I844" s="51" t="str">
        <f t="shared" si="315"/>
        <v>-</v>
      </c>
      <c r="J844" s="29" t="str">
        <f t="shared" si="316"/>
        <v>-</v>
      </c>
      <c r="K844" s="46" t="str">
        <f t="shared" si="317"/>
        <v>-</v>
      </c>
      <c r="L844" s="29" t="str">
        <f t="shared" si="318"/>
        <v>-</v>
      </c>
      <c r="M844" s="29" t="str">
        <f t="shared" si="319"/>
        <v xml:space="preserve"> </v>
      </c>
      <c r="N844" s="29" t="str">
        <f t="shared" ca="1" si="320"/>
        <v xml:space="preserve"> </v>
      </c>
      <c r="O844" s="8">
        <f>Замеры!R840</f>
        <v>0</v>
      </c>
      <c r="P844" s="8" t="b">
        <f t="shared" si="308"/>
        <v>1</v>
      </c>
      <c r="Q844" s="8" t="b">
        <f t="shared" si="309"/>
        <v>1</v>
      </c>
      <c r="R844" s="8" t="b">
        <f t="shared" si="310"/>
        <v>1</v>
      </c>
      <c r="S844" s="8" t="s">
        <v>72</v>
      </c>
      <c r="T844" s="8" t="e">
        <f t="shared" si="321"/>
        <v>#VALUE!</v>
      </c>
      <c r="U844" s="12" t="s">
        <v>72</v>
      </c>
      <c r="V844" s="8" t="e">
        <f t="shared" si="322"/>
        <v>#VALUE!</v>
      </c>
      <c r="X844" s="13" t="str">
        <f t="shared" si="311"/>
        <v xml:space="preserve"> </v>
      </c>
      <c r="Y844" s="8" t="e">
        <f t="shared" si="323"/>
        <v>#VALUE!</v>
      </c>
      <c r="AA844" s="14" t="e">
        <f t="shared" ca="1" si="324"/>
        <v>#VALUE!</v>
      </c>
      <c r="AB844" s="14" t="e">
        <f t="shared" ca="1" si="325"/>
        <v>#VALUE!</v>
      </c>
      <c r="AC844" s="14" t="e">
        <f t="shared" ca="1" si="326"/>
        <v>#VALUE!</v>
      </c>
      <c r="AD844" s="8" t="e">
        <f t="shared" ca="1" si="327"/>
        <v>#VALUE!</v>
      </c>
      <c r="AE844" s="8" t="e">
        <f t="shared" ca="1" si="328"/>
        <v>#VALUE!</v>
      </c>
      <c r="AF844" s="8" t="e">
        <f t="shared" ca="1" si="329"/>
        <v>#VALUE!</v>
      </c>
    </row>
    <row r="845" spans="1:32" x14ac:dyDescent="0.3">
      <c r="A845" s="35">
        <f>IF(Замеры!B841=0, " ", Замеры!B841)</f>
        <v>838</v>
      </c>
      <c r="B845" s="49" t="str">
        <f>Замеры!G841</f>
        <v xml:space="preserve">Группа от QF </v>
      </c>
      <c r="C845" s="49" t="str">
        <f>IF(Замеры!J841=0, " ", Замеры!J841)</f>
        <v xml:space="preserve"> </v>
      </c>
      <c r="D845" s="49" t="str">
        <f>IF(O845=0, " ", CONCATENATE(Замеры!T841,Замеры!U841,Замеры!V841,Замеры!W841,Замеры!AB841))</f>
        <v xml:space="preserve"> </v>
      </c>
      <c r="E845" s="49" t="str">
        <f>IF(Замеры!L841=0, " ", Замеры!L841)</f>
        <v xml:space="preserve"> </v>
      </c>
      <c r="F845" s="49" t="e">
        <f t="shared" si="312"/>
        <v>#VALUE!</v>
      </c>
      <c r="G845" s="51" t="str">
        <f t="shared" si="313"/>
        <v>-</v>
      </c>
      <c r="H845" s="52" t="str">
        <f t="shared" si="314"/>
        <v>-</v>
      </c>
      <c r="I845" s="51" t="str">
        <f t="shared" si="315"/>
        <v>-</v>
      </c>
      <c r="J845" s="29" t="str">
        <f t="shared" si="316"/>
        <v>-</v>
      </c>
      <c r="K845" s="46" t="str">
        <f t="shared" si="317"/>
        <v>-</v>
      </c>
      <c r="L845" s="29" t="str">
        <f t="shared" si="318"/>
        <v>-</v>
      </c>
      <c r="M845" s="29" t="str">
        <f t="shared" si="319"/>
        <v xml:space="preserve"> </v>
      </c>
      <c r="N845" s="29" t="str">
        <f t="shared" ca="1" si="320"/>
        <v xml:space="preserve"> </v>
      </c>
      <c r="O845" s="8">
        <f>Замеры!R841</f>
        <v>0</v>
      </c>
      <c r="P845" s="8" t="b">
        <f t="shared" si="308"/>
        <v>1</v>
      </c>
      <c r="Q845" s="8" t="b">
        <f t="shared" si="309"/>
        <v>1</v>
      </c>
      <c r="R845" s="8" t="b">
        <f t="shared" si="310"/>
        <v>1</v>
      </c>
      <c r="S845" s="8" t="s">
        <v>72</v>
      </c>
      <c r="T845" s="8" t="e">
        <f t="shared" si="321"/>
        <v>#VALUE!</v>
      </c>
      <c r="U845" s="12" t="s">
        <v>72</v>
      </c>
      <c r="V845" s="8" t="e">
        <f t="shared" si="322"/>
        <v>#VALUE!</v>
      </c>
      <c r="X845" s="13" t="str">
        <f t="shared" si="311"/>
        <v xml:space="preserve"> </v>
      </c>
      <c r="Y845" s="8" t="e">
        <f t="shared" si="323"/>
        <v>#VALUE!</v>
      </c>
      <c r="AA845" s="14" t="e">
        <f t="shared" ca="1" si="324"/>
        <v>#VALUE!</v>
      </c>
      <c r="AB845" s="14" t="e">
        <f t="shared" ca="1" si="325"/>
        <v>#VALUE!</v>
      </c>
      <c r="AC845" s="14" t="e">
        <f t="shared" ca="1" si="326"/>
        <v>#VALUE!</v>
      </c>
      <c r="AD845" s="8" t="e">
        <f t="shared" ca="1" si="327"/>
        <v>#VALUE!</v>
      </c>
      <c r="AE845" s="8" t="e">
        <f t="shared" ca="1" si="328"/>
        <v>#VALUE!</v>
      </c>
      <c r="AF845" s="8" t="e">
        <f t="shared" ca="1" si="329"/>
        <v>#VALUE!</v>
      </c>
    </row>
    <row r="846" spans="1:32" x14ac:dyDescent="0.3">
      <c r="A846" s="35">
        <f>IF(Замеры!B842=0, " ", Замеры!B842)</f>
        <v>839</v>
      </c>
      <c r="B846" s="49" t="str">
        <f>Замеры!G842</f>
        <v xml:space="preserve">Группа от QF </v>
      </c>
      <c r="C846" s="49" t="str">
        <f>IF(Замеры!J842=0, " ", Замеры!J842)</f>
        <v xml:space="preserve"> </v>
      </c>
      <c r="D846" s="49" t="str">
        <f>IF(O846=0, " ", CONCATENATE(Замеры!T842,Замеры!U842,Замеры!V842,Замеры!W842,Замеры!AB842))</f>
        <v xml:space="preserve"> </v>
      </c>
      <c r="E846" s="49" t="str">
        <f>IF(Замеры!L842=0, " ", Замеры!L842)</f>
        <v xml:space="preserve"> </v>
      </c>
      <c r="F846" s="49" t="e">
        <f t="shared" si="312"/>
        <v>#VALUE!</v>
      </c>
      <c r="G846" s="51" t="str">
        <f t="shared" si="313"/>
        <v>-</v>
      </c>
      <c r="H846" s="52" t="str">
        <f t="shared" si="314"/>
        <v>-</v>
      </c>
      <c r="I846" s="51" t="str">
        <f t="shared" si="315"/>
        <v>-</v>
      </c>
      <c r="J846" s="29" t="str">
        <f t="shared" si="316"/>
        <v>-</v>
      </c>
      <c r="K846" s="46" t="str">
        <f t="shared" si="317"/>
        <v>-</v>
      </c>
      <c r="L846" s="29" t="str">
        <f t="shared" si="318"/>
        <v>-</v>
      </c>
      <c r="M846" s="29" t="str">
        <f t="shared" si="319"/>
        <v xml:space="preserve"> </v>
      </c>
      <c r="N846" s="29" t="str">
        <f t="shared" ca="1" si="320"/>
        <v xml:space="preserve"> </v>
      </c>
      <c r="O846" s="8">
        <f>Замеры!R842</f>
        <v>0</v>
      </c>
      <c r="P846" s="8" t="b">
        <f t="shared" si="308"/>
        <v>1</v>
      </c>
      <c r="Q846" s="8" t="b">
        <f t="shared" si="309"/>
        <v>1</v>
      </c>
      <c r="R846" s="8" t="b">
        <f t="shared" si="310"/>
        <v>1</v>
      </c>
      <c r="S846" s="8" t="s">
        <v>72</v>
      </c>
      <c r="T846" s="8" t="e">
        <f t="shared" si="321"/>
        <v>#VALUE!</v>
      </c>
      <c r="U846" s="12" t="s">
        <v>72</v>
      </c>
      <c r="V846" s="8" t="e">
        <f t="shared" si="322"/>
        <v>#VALUE!</v>
      </c>
      <c r="X846" s="13" t="str">
        <f t="shared" si="311"/>
        <v xml:space="preserve"> </v>
      </c>
      <c r="Y846" s="8" t="e">
        <f t="shared" si="323"/>
        <v>#VALUE!</v>
      </c>
      <c r="AA846" s="14" t="e">
        <f t="shared" ca="1" si="324"/>
        <v>#VALUE!</v>
      </c>
      <c r="AB846" s="14" t="e">
        <f t="shared" ca="1" si="325"/>
        <v>#VALUE!</v>
      </c>
      <c r="AC846" s="14" t="e">
        <f t="shared" ca="1" si="326"/>
        <v>#VALUE!</v>
      </c>
      <c r="AD846" s="8" t="e">
        <f t="shared" ca="1" si="327"/>
        <v>#VALUE!</v>
      </c>
      <c r="AE846" s="8" t="e">
        <f t="shared" ca="1" si="328"/>
        <v>#VALUE!</v>
      </c>
      <c r="AF846" s="8" t="e">
        <f t="shared" ca="1" si="329"/>
        <v>#VALUE!</v>
      </c>
    </row>
    <row r="847" spans="1:32" x14ac:dyDescent="0.3">
      <c r="A847" s="35">
        <f>IF(Замеры!B843=0, " ", Замеры!B843)</f>
        <v>840</v>
      </c>
      <c r="B847" s="49" t="str">
        <f>Замеры!G843</f>
        <v xml:space="preserve">Группа от QF </v>
      </c>
      <c r="C847" s="49" t="str">
        <f>IF(Замеры!J843=0, " ", Замеры!J843)</f>
        <v xml:space="preserve"> </v>
      </c>
      <c r="D847" s="49" t="str">
        <f>IF(O847=0, " ", CONCATENATE(Замеры!T843,Замеры!U843,Замеры!V843,Замеры!W843,Замеры!AB843))</f>
        <v xml:space="preserve"> </v>
      </c>
      <c r="E847" s="49" t="str">
        <f>IF(Замеры!L843=0, " ", Замеры!L843)</f>
        <v xml:space="preserve"> </v>
      </c>
      <c r="F847" s="49" t="e">
        <f t="shared" si="312"/>
        <v>#VALUE!</v>
      </c>
      <c r="G847" s="51" t="str">
        <f t="shared" si="313"/>
        <v>-</v>
      </c>
      <c r="H847" s="52" t="str">
        <f t="shared" si="314"/>
        <v>-</v>
      </c>
      <c r="I847" s="51" t="str">
        <f t="shared" si="315"/>
        <v>-</v>
      </c>
      <c r="J847" s="29" t="str">
        <f t="shared" si="316"/>
        <v>-</v>
      </c>
      <c r="K847" s="46" t="str">
        <f t="shared" si="317"/>
        <v>-</v>
      </c>
      <c r="L847" s="29" t="str">
        <f t="shared" si="318"/>
        <v>-</v>
      </c>
      <c r="M847" s="29" t="str">
        <f t="shared" si="319"/>
        <v xml:space="preserve"> </v>
      </c>
      <c r="N847" s="29" t="str">
        <f t="shared" ca="1" si="320"/>
        <v xml:space="preserve"> </v>
      </c>
      <c r="O847" s="8">
        <f>Замеры!R843</f>
        <v>0</v>
      </c>
      <c r="P847" s="8" t="b">
        <f t="shared" si="308"/>
        <v>1</v>
      </c>
      <c r="Q847" s="8" t="b">
        <f t="shared" si="309"/>
        <v>1</v>
      </c>
      <c r="R847" s="8" t="b">
        <f t="shared" si="310"/>
        <v>1</v>
      </c>
      <c r="S847" s="8" t="s">
        <v>72</v>
      </c>
      <c r="T847" s="8" t="e">
        <f t="shared" si="321"/>
        <v>#VALUE!</v>
      </c>
      <c r="U847" s="12" t="s">
        <v>72</v>
      </c>
      <c r="V847" s="8" t="e">
        <f t="shared" si="322"/>
        <v>#VALUE!</v>
      </c>
      <c r="X847" s="13" t="str">
        <f t="shared" si="311"/>
        <v xml:space="preserve"> </v>
      </c>
      <c r="Y847" s="8" t="e">
        <f t="shared" si="323"/>
        <v>#VALUE!</v>
      </c>
      <c r="AA847" s="14" t="e">
        <f t="shared" ca="1" si="324"/>
        <v>#VALUE!</v>
      </c>
      <c r="AB847" s="14" t="e">
        <f t="shared" ca="1" si="325"/>
        <v>#VALUE!</v>
      </c>
      <c r="AC847" s="14" t="e">
        <f t="shared" ca="1" si="326"/>
        <v>#VALUE!</v>
      </c>
      <c r="AD847" s="8" t="e">
        <f t="shared" ca="1" si="327"/>
        <v>#VALUE!</v>
      </c>
      <c r="AE847" s="8" t="e">
        <f t="shared" ca="1" si="328"/>
        <v>#VALUE!</v>
      </c>
      <c r="AF847" s="8" t="e">
        <f t="shared" ca="1" si="329"/>
        <v>#VALUE!</v>
      </c>
    </row>
    <row r="848" spans="1:32" x14ac:dyDescent="0.3">
      <c r="A848" s="35">
        <f>IF(Замеры!B844=0, " ", Замеры!B844)</f>
        <v>841</v>
      </c>
      <c r="B848" s="49" t="str">
        <f>Замеры!G844</f>
        <v xml:space="preserve">Группа от QF </v>
      </c>
      <c r="C848" s="49" t="str">
        <f>IF(Замеры!J844=0, " ", Замеры!J844)</f>
        <v xml:space="preserve"> </v>
      </c>
      <c r="D848" s="49" t="str">
        <f>IF(O848=0, " ", CONCATENATE(Замеры!T844,Замеры!U844,Замеры!V844,Замеры!W844,Замеры!AB844))</f>
        <v xml:space="preserve"> </v>
      </c>
      <c r="E848" s="49" t="str">
        <f>IF(Замеры!L844=0, " ", Замеры!L844)</f>
        <v xml:space="preserve"> </v>
      </c>
      <c r="F848" s="49" t="e">
        <f t="shared" si="312"/>
        <v>#VALUE!</v>
      </c>
      <c r="G848" s="51" t="str">
        <f t="shared" si="313"/>
        <v>-</v>
      </c>
      <c r="H848" s="52" t="str">
        <f t="shared" si="314"/>
        <v>-</v>
      </c>
      <c r="I848" s="51" t="str">
        <f t="shared" si="315"/>
        <v>-</v>
      </c>
      <c r="J848" s="29" t="str">
        <f t="shared" si="316"/>
        <v>-</v>
      </c>
      <c r="K848" s="46" t="str">
        <f t="shared" si="317"/>
        <v>-</v>
      </c>
      <c r="L848" s="29" t="str">
        <f t="shared" si="318"/>
        <v>-</v>
      </c>
      <c r="M848" s="29" t="str">
        <f t="shared" si="319"/>
        <v xml:space="preserve"> </v>
      </c>
      <c r="N848" s="29" t="str">
        <f t="shared" ca="1" si="320"/>
        <v xml:space="preserve"> </v>
      </c>
      <c r="O848" s="8">
        <f>Замеры!R844</f>
        <v>0</v>
      </c>
      <c r="P848" s="8" t="b">
        <f t="shared" si="308"/>
        <v>1</v>
      </c>
      <c r="Q848" s="8" t="b">
        <f t="shared" si="309"/>
        <v>1</v>
      </c>
      <c r="R848" s="8" t="b">
        <f t="shared" si="310"/>
        <v>1</v>
      </c>
      <c r="S848" s="8" t="s">
        <v>72</v>
      </c>
      <c r="T848" s="8" t="e">
        <f t="shared" si="321"/>
        <v>#VALUE!</v>
      </c>
      <c r="U848" s="12" t="s">
        <v>72</v>
      </c>
      <c r="V848" s="8" t="e">
        <f t="shared" si="322"/>
        <v>#VALUE!</v>
      </c>
      <c r="X848" s="13" t="str">
        <f t="shared" si="311"/>
        <v xml:space="preserve"> </v>
      </c>
      <c r="Y848" s="8" t="e">
        <f t="shared" si="323"/>
        <v>#VALUE!</v>
      </c>
      <c r="AA848" s="14" t="e">
        <f t="shared" ca="1" si="324"/>
        <v>#VALUE!</v>
      </c>
      <c r="AB848" s="14" t="e">
        <f t="shared" ca="1" si="325"/>
        <v>#VALUE!</v>
      </c>
      <c r="AC848" s="14" t="e">
        <f t="shared" ca="1" si="326"/>
        <v>#VALUE!</v>
      </c>
      <c r="AD848" s="8" t="e">
        <f t="shared" ca="1" si="327"/>
        <v>#VALUE!</v>
      </c>
      <c r="AE848" s="8" t="e">
        <f t="shared" ca="1" si="328"/>
        <v>#VALUE!</v>
      </c>
      <c r="AF848" s="8" t="e">
        <f t="shared" ca="1" si="329"/>
        <v>#VALUE!</v>
      </c>
    </row>
    <row r="849" spans="1:32" x14ac:dyDescent="0.3">
      <c r="A849" s="35">
        <f>IF(Замеры!B845=0, " ", Замеры!B845)</f>
        <v>842</v>
      </c>
      <c r="B849" s="49" t="str">
        <f>Замеры!G845</f>
        <v xml:space="preserve">Группа от QF </v>
      </c>
      <c r="C849" s="49" t="str">
        <f>IF(Замеры!J845=0, " ", Замеры!J845)</f>
        <v xml:space="preserve"> </v>
      </c>
      <c r="D849" s="49" t="str">
        <f>IF(O849=0, " ", CONCATENATE(Замеры!T845,Замеры!U845,Замеры!V845,Замеры!W845,Замеры!AB845))</f>
        <v xml:space="preserve"> </v>
      </c>
      <c r="E849" s="49" t="str">
        <f>IF(Замеры!L845=0, " ", Замеры!L845)</f>
        <v xml:space="preserve"> </v>
      </c>
      <c r="F849" s="49" t="e">
        <f t="shared" si="312"/>
        <v>#VALUE!</v>
      </c>
      <c r="G849" s="51" t="str">
        <f t="shared" si="313"/>
        <v>-</v>
      </c>
      <c r="H849" s="52" t="str">
        <f t="shared" si="314"/>
        <v>-</v>
      </c>
      <c r="I849" s="51" t="str">
        <f t="shared" si="315"/>
        <v>-</v>
      </c>
      <c r="J849" s="29" t="str">
        <f t="shared" si="316"/>
        <v>-</v>
      </c>
      <c r="K849" s="46" t="str">
        <f t="shared" si="317"/>
        <v>-</v>
      </c>
      <c r="L849" s="29" t="str">
        <f t="shared" si="318"/>
        <v>-</v>
      </c>
      <c r="M849" s="29" t="str">
        <f t="shared" si="319"/>
        <v xml:space="preserve"> </v>
      </c>
      <c r="N849" s="29" t="str">
        <f t="shared" ca="1" si="320"/>
        <v xml:space="preserve"> </v>
      </c>
      <c r="O849" s="8">
        <f>Замеры!R845</f>
        <v>0</v>
      </c>
      <c r="P849" s="8" t="b">
        <f t="shared" si="308"/>
        <v>1</v>
      </c>
      <c r="Q849" s="8" t="b">
        <f t="shared" si="309"/>
        <v>1</v>
      </c>
      <c r="R849" s="8" t="b">
        <f t="shared" si="310"/>
        <v>1</v>
      </c>
      <c r="S849" s="8" t="s">
        <v>72</v>
      </c>
      <c r="T849" s="8" t="e">
        <f t="shared" si="321"/>
        <v>#VALUE!</v>
      </c>
      <c r="U849" s="12" t="s">
        <v>72</v>
      </c>
      <c r="V849" s="8" t="e">
        <f t="shared" si="322"/>
        <v>#VALUE!</v>
      </c>
      <c r="X849" s="13" t="str">
        <f t="shared" si="311"/>
        <v xml:space="preserve"> </v>
      </c>
      <c r="Y849" s="8" t="e">
        <f t="shared" si="323"/>
        <v>#VALUE!</v>
      </c>
      <c r="AA849" s="14" t="e">
        <f t="shared" ca="1" si="324"/>
        <v>#VALUE!</v>
      </c>
      <c r="AB849" s="14" t="e">
        <f t="shared" ca="1" si="325"/>
        <v>#VALUE!</v>
      </c>
      <c r="AC849" s="14" t="e">
        <f t="shared" ca="1" si="326"/>
        <v>#VALUE!</v>
      </c>
      <c r="AD849" s="8" t="e">
        <f t="shared" ca="1" si="327"/>
        <v>#VALUE!</v>
      </c>
      <c r="AE849" s="8" t="e">
        <f t="shared" ca="1" si="328"/>
        <v>#VALUE!</v>
      </c>
      <c r="AF849" s="8" t="e">
        <f t="shared" ca="1" si="329"/>
        <v>#VALUE!</v>
      </c>
    </row>
    <row r="850" spans="1:32" x14ac:dyDescent="0.3">
      <c r="A850" s="35">
        <f>IF(Замеры!B846=0, " ", Замеры!B846)</f>
        <v>843</v>
      </c>
      <c r="B850" s="49" t="str">
        <f>Замеры!G846</f>
        <v xml:space="preserve">Группа от QF </v>
      </c>
      <c r="C850" s="49" t="str">
        <f>IF(Замеры!J846=0, " ", Замеры!J846)</f>
        <v xml:space="preserve"> </v>
      </c>
      <c r="D850" s="49" t="str">
        <f>IF(O850=0, " ", CONCATENATE(Замеры!T846,Замеры!U846,Замеры!V846,Замеры!W846,Замеры!AB846))</f>
        <v xml:space="preserve"> </v>
      </c>
      <c r="E850" s="49" t="str">
        <f>IF(Замеры!L846=0, " ", Замеры!L846)</f>
        <v xml:space="preserve"> </v>
      </c>
      <c r="F850" s="49" t="e">
        <f t="shared" si="312"/>
        <v>#VALUE!</v>
      </c>
      <c r="G850" s="51" t="str">
        <f t="shared" si="313"/>
        <v>-</v>
      </c>
      <c r="H850" s="52" t="str">
        <f t="shared" si="314"/>
        <v>-</v>
      </c>
      <c r="I850" s="51" t="str">
        <f t="shared" si="315"/>
        <v>-</v>
      </c>
      <c r="J850" s="29" t="str">
        <f t="shared" si="316"/>
        <v>-</v>
      </c>
      <c r="K850" s="46" t="str">
        <f t="shared" si="317"/>
        <v>-</v>
      </c>
      <c r="L850" s="29" t="str">
        <f t="shared" si="318"/>
        <v>-</v>
      </c>
      <c r="M850" s="29" t="str">
        <f t="shared" si="319"/>
        <v xml:space="preserve"> </v>
      </c>
      <c r="N850" s="29" t="str">
        <f t="shared" ca="1" si="320"/>
        <v xml:space="preserve"> </v>
      </c>
      <c r="O850" s="8">
        <f>Замеры!R846</f>
        <v>0</v>
      </c>
      <c r="P850" s="8" t="b">
        <f t="shared" si="308"/>
        <v>1</v>
      </c>
      <c r="Q850" s="8" t="b">
        <f t="shared" si="309"/>
        <v>1</v>
      </c>
      <c r="R850" s="8" t="b">
        <f t="shared" si="310"/>
        <v>1</v>
      </c>
      <c r="S850" s="8" t="s">
        <v>72</v>
      </c>
      <c r="T850" s="8" t="e">
        <f t="shared" si="321"/>
        <v>#VALUE!</v>
      </c>
      <c r="U850" s="12" t="s">
        <v>72</v>
      </c>
      <c r="V850" s="8" t="e">
        <f t="shared" si="322"/>
        <v>#VALUE!</v>
      </c>
      <c r="X850" s="13" t="str">
        <f t="shared" si="311"/>
        <v xml:space="preserve"> </v>
      </c>
      <c r="Y850" s="8" t="e">
        <f t="shared" si="323"/>
        <v>#VALUE!</v>
      </c>
      <c r="AA850" s="14" t="e">
        <f t="shared" ca="1" si="324"/>
        <v>#VALUE!</v>
      </c>
      <c r="AB850" s="14" t="e">
        <f t="shared" ca="1" si="325"/>
        <v>#VALUE!</v>
      </c>
      <c r="AC850" s="14" t="e">
        <f t="shared" ca="1" si="326"/>
        <v>#VALUE!</v>
      </c>
      <c r="AD850" s="8" t="e">
        <f t="shared" ca="1" si="327"/>
        <v>#VALUE!</v>
      </c>
      <c r="AE850" s="8" t="e">
        <f t="shared" ca="1" si="328"/>
        <v>#VALUE!</v>
      </c>
      <c r="AF850" s="8" t="e">
        <f t="shared" ca="1" si="329"/>
        <v>#VALUE!</v>
      </c>
    </row>
    <row r="851" spans="1:32" x14ac:dyDescent="0.3">
      <c r="A851" s="35">
        <f>IF(Замеры!B847=0, " ", Замеры!B847)</f>
        <v>844</v>
      </c>
      <c r="B851" s="49" t="str">
        <f>Замеры!G847</f>
        <v xml:space="preserve">Группа от QF </v>
      </c>
      <c r="C851" s="49" t="str">
        <f>IF(Замеры!J847=0, " ", Замеры!J847)</f>
        <v xml:space="preserve"> </v>
      </c>
      <c r="D851" s="49" t="str">
        <f>IF(O851=0, " ", CONCATENATE(Замеры!T847,Замеры!U847,Замеры!V847,Замеры!W847,Замеры!AB847))</f>
        <v xml:space="preserve"> </v>
      </c>
      <c r="E851" s="49" t="str">
        <f>IF(Замеры!L847=0, " ", Замеры!L847)</f>
        <v xml:space="preserve"> </v>
      </c>
      <c r="F851" s="49" t="e">
        <f t="shared" si="312"/>
        <v>#VALUE!</v>
      </c>
      <c r="G851" s="51" t="str">
        <f t="shared" si="313"/>
        <v>-</v>
      </c>
      <c r="H851" s="52" t="str">
        <f t="shared" si="314"/>
        <v>-</v>
      </c>
      <c r="I851" s="51" t="str">
        <f t="shared" si="315"/>
        <v>-</v>
      </c>
      <c r="J851" s="29" t="str">
        <f t="shared" si="316"/>
        <v>-</v>
      </c>
      <c r="K851" s="46" t="str">
        <f t="shared" si="317"/>
        <v>-</v>
      </c>
      <c r="L851" s="29" t="str">
        <f t="shared" si="318"/>
        <v>-</v>
      </c>
      <c r="M851" s="29" t="str">
        <f t="shared" si="319"/>
        <v xml:space="preserve"> </v>
      </c>
      <c r="N851" s="29" t="str">
        <f t="shared" ca="1" si="320"/>
        <v xml:space="preserve"> </v>
      </c>
      <c r="O851" s="8">
        <f>Замеры!R847</f>
        <v>0</v>
      </c>
      <c r="P851" s="8" t="b">
        <f t="shared" si="308"/>
        <v>1</v>
      </c>
      <c r="Q851" s="8" t="b">
        <f t="shared" si="309"/>
        <v>1</v>
      </c>
      <c r="R851" s="8" t="b">
        <f t="shared" si="310"/>
        <v>1</v>
      </c>
      <c r="S851" s="8" t="s">
        <v>72</v>
      </c>
      <c r="T851" s="8" t="e">
        <f t="shared" si="321"/>
        <v>#VALUE!</v>
      </c>
      <c r="U851" s="12" t="s">
        <v>72</v>
      </c>
      <c r="V851" s="8" t="e">
        <f t="shared" si="322"/>
        <v>#VALUE!</v>
      </c>
      <c r="X851" s="13" t="str">
        <f t="shared" si="311"/>
        <v xml:space="preserve"> </v>
      </c>
      <c r="Y851" s="8" t="e">
        <f t="shared" si="323"/>
        <v>#VALUE!</v>
      </c>
      <c r="AA851" s="14" t="e">
        <f t="shared" ca="1" si="324"/>
        <v>#VALUE!</v>
      </c>
      <c r="AB851" s="14" t="e">
        <f t="shared" ca="1" si="325"/>
        <v>#VALUE!</v>
      </c>
      <c r="AC851" s="14" t="e">
        <f t="shared" ca="1" si="326"/>
        <v>#VALUE!</v>
      </c>
      <c r="AD851" s="8" t="e">
        <f t="shared" ca="1" si="327"/>
        <v>#VALUE!</v>
      </c>
      <c r="AE851" s="8" t="e">
        <f t="shared" ca="1" si="328"/>
        <v>#VALUE!</v>
      </c>
      <c r="AF851" s="8" t="e">
        <f t="shared" ca="1" si="329"/>
        <v>#VALUE!</v>
      </c>
    </row>
    <row r="852" spans="1:32" x14ac:dyDescent="0.3">
      <c r="A852" s="35">
        <f>IF(Замеры!B848=0, " ", Замеры!B848)</f>
        <v>845</v>
      </c>
      <c r="B852" s="49" t="str">
        <f>Замеры!G848</f>
        <v xml:space="preserve">Группа от QF </v>
      </c>
      <c r="C852" s="49" t="str">
        <f>IF(Замеры!J848=0, " ", Замеры!J848)</f>
        <v xml:space="preserve"> </v>
      </c>
      <c r="D852" s="49" t="str">
        <f>IF(O852=0, " ", CONCATENATE(Замеры!T848,Замеры!U848,Замеры!V848,Замеры!W848,Замеры!AB848))</f>
        <v xml:space="preserve"> </v>
      </c>
      <c r="E852" s="49" t="str">
        <f>IF(Замеры!L848=0, " ", Замеры!L848)</f>
        <v xml:space="preserve"> </v>
      </c>
      <c r="F852" s="49" t="e">
        <f t="shared" si="312"/>
        <v>#VALUE!</v>
      </c>
      <c r="G852" s="51" t="str">
        <f t="shared" si="313"/>
        <v>-</v>
      </c>
      <c r="H852" s="52" t="str">
        <f t="shared" si="314"/>
        <v>-</v>
      </c>
      <c r="I852" s="51" t="str">
        <f t="shared" si="315"/>
        <v>-</v>
      </c>
      <c r="J852" s="29" t="str">
        <f t="shared" si="316"/>
        <v>-</v>
      </c>
      <c r="K852" s="46" t="str">
        <f t="shared" si="317"/>
        <v>-</v>
      </c>
      <c r="L852" s="29" t="str">
        <f t="shared" si="318"/>
        <v>-</v>
      </c>
      <c r="M852" s="29" t="str">
        <f t="shared" si="319"/>
        <v xml:space="preserve"> </v>
      </c>
      <c r="N852" s="29" t="str">
        <f t="shared" ca="1" si="320"/>
        <v xml:space="preserve"> </v>
      </c>
      <c r="O852" s="8">
        <f>Замеры!R848</f>
        <v>0</v>
      </c>
      <c r="P852" s="8" t="b">
        <f t="shared" si="308"/>
        <v>1</v>
      </c>
      <c r="Q852" s="8" t="b">
        <f t="shared" si="309"/>
        <v>1</v>
      </c>
      <c r="R852" s="8" t="b">
        <f t="shared" si="310"/>
        <v>1</v>
      </c>
      <c r="S852" s="8" t="s">
        <v>72</v>
      </c>
      <c r="T852" s="8" t="e">
        <f t="shared" si="321"/>
        <v>#VALUE!</v>
      </c>
      <c r="U852" s="12" t="s">
        <v>72</v>
      </c>
      <c r="V852" s="8" t="e">
        <f t="shared" si="322"/>
        <v>#VALUE!</v>
      </c>
      <c r="X852" s="13" t="str">
        <f t="shared" si="311"/>
        <v xml:space="preserve"> </v>
      </c>
      <c r="Y852" s="8" t="e">
        <f t="shared" si="323"/>
        <v>#VALUE!</v>
      </c>
      <c r="AA852" s="14" t="e">
        <f t="shared" ca="1" si="324"/>
        <v>#VALUE!</v>
      </c>
      <c r="AB852" s="14" t="e">
        <f t="shared" ca="1" si="325"/>
        <v>#VALUE!</v>
      </c>
      <c r="AC852" s="14" t="e">
        <f t="shared" ca="1" si="326"/>
        <v>#VALUE!</v>
      </c>
      <c r="AD852" s="8" t="e">
        <f t="shared" ca="1" si="327"/>
        <v>#VALUE!</v>
      </c>
      <c r="AE852" s="8" t="e">
        <f t="shared" ca="1" si="328"/>
        <v>#VALUE!</v>
      </c>
      <c r="AF852" s="8" t="e">
        <f t="shared" ca="1" si="329"/>
        <v>#VALUE!</v>
      </c>
    </row>
    <row r="853" spans="1:32" x14ac:dyDescent="0.3">
      <c r="A853" s="35">
        <f>IF(Замеры!B849=0, " ", Замеры!B849)</f>
        <v>846</v>
      </c>
      <c r="B853" s="49" t="str">
        <f>Замеры!G849</f>
        <v xml:space="preserve">Группа от QF </v>
      </c>
      <c r="C853" s="49" t="str">
        <f>IF(Замеры!J849=0, " ", Замеры!J849)</f>
        <v xml:space="preserve"> </v>
      </c>
      <c r="D853" s="49" t="str">
        <f>IF(O853=0, " ", CONCATENATE(Замеры!T849,Замеры!U849,Замеры!V849,Замеры!W849,Замеры!AB849))</f>
        <v xml:space="preserve"> </v>
      </c>
      <c r="E853" s="49" t="str">
        <f>IF(Замеры!L849=0, " ", Замеры!L849)</f>
        <v xml:space="preserve"> </v>
      </c>
      <c r="F853" s="49" t="e">
        <f t="shared" si="312"/>
        <v>#VALUE!</v>
      </c>
      <c r="G853" s="51" t="str">
        <f t="shared" si="313"/>
        <v>-</v>
      </c>
      <c r="H853" s="52" t="str">
        <f t="shared" si="314"/>
        <v>-</v>
      </c>
      <c r="I853" s="51" t="str">
        <f t="shared" si="315"/>
        <v>-</v>
      </c>
      <c r="J853" s="29" t="str">
        <f t="shared" si="316"/>
        <v>-</v>
      </c>
      <c r="K853" s="46" t="str">
        <f t="shared" si="317"/>
        <v>-</v>
      </c>
      <c r="L853" s="29" t="str">
        <f t="shared" si="318"/>
        <v>-</v>
      </c>
      <c r="M853" s="29" t="str">
        <f t="shared" si="319"/>
        <v xml:space="preserve"> </v>
      </c>
      <c r="N853" s="29" t="str">
        <f t="shared" ca="1" si="320"/>
        <v xml:space="preserve"> </v>
      </c>
      <c r="O853" s="8">
        <f>Замеры!R849</f>
        <v>0</v>
      </c>
      <c r="P853" s="8" t="b">
        <f t="shared" si="308"/>
        <v>1</v>
      </c>
      <c r="Q853" s="8" t="b">
        <f t="shared" si="309"/>
        <v>1</v>
      </c>
      <c r="R853" s="8" t="b">
        <f t="shared" si="310"/>
        <v>1</v>
      </c>
      <c r="S853" s="8" t="s">
        <v>72</v>
      </c>
      <c r="T853" s="8" t="e">
        <f t="shared" si="321"/>
        <v>#VALUE!</v>
      </c>
      <c r="U853" s="12" t="s">
        <v>72</v>
      </c>
      <c r="V853" s="8" t="e">
        <f t="shared" si="322"/>
        <v>#VALUE!</v>
      </c>
      <c r="X853" s="13" t="str">
        <f t="shared" si="311"/>
        <v xml:space="preserve"> </v>
      </c>
      <c r="Y853" s="8" t="e">
        <f t="shared" si="323"/>
        <v>#VALUE!</v>
      </c>
      <c r="AA853" s="14" t="e">
        <f t="shared" ca="1" si="324"/>
        <v>#VALUE!</v>
      </c>
      <c r="AB853" s="14" t="e">
        <f t="shared" ca="1" si="325"/>
        <v>#VALUE!</v>
      </c>
      <c r="AC853" s="14" t="e">
        <f t="shared" ca="1" si="326"/>
        <v>#VALUE!</v>
      </c>
      <c r="AD853" s="8" t="e">
        <f t="shared" ca="1" si="327"/>
        <v>#VALUE!</v>
      </c>
      <c r="AE853" s="8" t="e">
        <f t="shared" ca="1" si="328"/>
        <v>#VALUE!</v>
      </c>
      <c r="AF853" s="8" t="e">
        <f t="shared" ca="1" si="329"/>
        <v>#VALUE!</v>
      </c>
    </row>
    <row r="854" spans="1:32" x14ac:dyDescent="0.3">
      <c r="A854" s="35">
        <f>IF(Замеры!B850=0, " ", Замеры!B850)</f>
        <v>847</v>
      </c>
      <c r="B854" s="49" t="str">
        <f>Замеры!G850</f>
        <v xml:space="preserve">Группа от QF </v>
      </c>
      <c r="C854" s="49" t="str">
        <f>IF(Замеры!J850=0, " ", Замеры!J850)</f>
        <v xml:space="preserve"> </v>
      </c>
      <c r="D854" s="49" t="str">
        <f>IF(O854=0, " ", CONCATENATE(Замеры!T850,Замеры!U850,Замеры!V850,Замеры!W850,Замеры!AB850))</f>
        <v xml:space="preserve"> </v>
      </c>
      <c r="E854" s="49" t="str">
        <f>IF(Замеры!L850=0, " ", Замеры!L850)</f>
        <v xml:space="preserve"> </v>
      </c>
      <c r="F854" s="49" t="e">
        <f t="shared" si="312"/>
        <v>#VALUE!</v>
      </c>
      <c r="G854" s="51" t="str">
        <f t="shared" si="313"/>
        <v>-</v>
      </c>
      <c r="H854" s="52" t="str">
        <f t="shared" si="314"/>
        <v>-</v>
      </c>
      <c r="I854" s="51" t="str">
        <f t="shared" si="315"/>
        <v>-</v>
      </c>
      <c r="J854" s="29" t="str">
        <f t="shared" si="316"/>
        <v>-</v>
      </c>
      <c r="K854" s="46" t="str">
        <f t="shared" si="317"/>
        <v>-</v>
      </c>
      <c r="L854" s="29" t="str">
        <f t="shared" si="318"/>
        <v>-</v>
      </c>
      <c r="M854" s="29" t="str">
        <f t="shared" si="319"/>
        <v xml:space="preserve"> </v>
      </c>
      <c r="N854" s="29" t="str">
        <f t="shared" ca="1" si="320"/>
        <v xml:space="preserve"> </v>
      </c>
      <c r="O854" s="8">
        <f>Замеры!R850</f>
        <v>0</v>
      </c>
      <c r="P854" s="8" t="b">
        <f t="shared" si="308"/>
        <v>1</v>
      </c>
      <c r="Q854" s="8" t="b">
        <f t="shared" si="309"/>
        <v>1</v>
      </c>
      <c r="R854" s="8" t="b">
        <f t="shared" si="310"/>
        <v>1</v>
      </c>
      <c r="S854" s="8" t="s">
        <v>72</v>
      </c>
      <c r="T854" s="8" t="e">
        <f t="shared" si="321"/>
        <v>#VALUE!</v>
      </c>
      <c r="U854" s="12" t="s">
        <v>72</v>
      </c>
      <c r="V854" s="8" t="e">
        <f t="shared" si="322"/>
        <v>#VALUE!</v>
      </c>
      <c r="X854" s="13" t="str">
        <f t="shared" si="311"/>
        <v xml:space="preserve"> </v>
      </c>
      <c r="Y854" s="8" t="e">
        <f t="shared" si="323"/>
        <v>#VALUE!</v>
      </c>
      <c r="AA854" s="14" t="e">
        <f t="shared" ca="1" si="324"/>
        <v>#VALUE!</v>
      </c>
      <c r="AB854" s="14" t="e">
        <f t="shared" ca="1" si="325"/>
        <v>#VALUE!</v>
      </c>
      <c r="AC854" s="14" t="e">
        <f t="shared" ca="1" si="326"/>
        <v>#VALUE!</v>
      </c>
      <c r="AD854" s="8" t="e">
        <f t="shared" ca="1" si="327"/>
        <v>#VALUE!</v>
      </c>
      <c r="AE854" s="8" t="e">
        <f t="shared" ca="1" si="328"/>
        <v>#VALUE!</v>
      </c>
      <c r="AF854" s="8" t="e">
        <f t="shared" ca="1" si="329"/>
        <v>#VALUE!</v>
      </c>
    </row>
    <row r="855" spans="1:32" x14ac:dyDescent="0.3">
      <c r="A855" s="35">
        <f>IF(Замеры!B851=0, " ", Замеры!B851)</f>
        <v>848</v>
      </c>
      <c r="B855" s="49" t="str">
        <f>Замеры!G851</f>
        <v xml:space="preserve">Группа от QF </v>
      </c>
      <c r="C855" s="49" t="str">
        <f>IF(Замеры!J851=0, " ", Замеры!J851)</f>
        <v xml:space="preserve"> </v>
      </c>
      <c r="D855" s="49" t="str">
        <f>IF(O855=0, " ", CONCATENATE(Замеры!T851,Замеры!U851,Замеры!V851,Замеры!W851,Замеры!AB851))</f>
        <v xml:space="preserve"> </v>
      </c>
      <c r="E855" s="49" t="str">
        <f>IF(Замеры!L851=0, " ", Замеры!L851)</f>
        <v xml:space="preserve"> </v>
      </c>
      <c r="F855" s="49" t="e">
        <f t="shared" si="312"/>
        <v>#VALUE!</v>
      </c>
      <c r="G855" s="51" t="str">
        <f t="shared" si="313"/>
        <v>-</v>
      </c>
      <c r="H855" s="52" t="str">
        <f t="shared" si="314"/>
        <v>-</v>
      </c>
      <c r="I855" s="51" t="str">
        <f t="shared" si="315"/>
        <v>-</v>
      </c>
      <c r="J855" s="29" t="str">
        <f t="shared" si="316"/>
        <v>-</v>
      </c>
      <c r="K855" s="46" t="str">
        <f t="shared" si="317"/>
        <v>-</v>
      </c>
      <c r="L855" s="29" t="str">
        <f t="shared" si="318"/>
        <v>-</v>
      </c>
      <c r="M855" s="29" t="str">
        <f t="shared" si="319"/>
        <v xml:space="preserve"> </v>
      </c>
      <c r="N855" s="29" t="str">
        <f t="shared" ca="1" si="320"/>
        <v xml:space="preserve"> </v>
      </c>
      <c r="O855" s="8">
        <f>Замеры!R851</f>
        <v>0</v>
      </c>
      <c r="P855" s="8" t="b">
        <f t="shared" si="308"/>
        <v>1</v>
      </c>
      <c r="Q855" s="8" t="b">
        <f t="shared" si="309"/>
        <v>1</v>
      </c>
      <c r="R855" s="8" t="b">
        <f t="shared" si="310"/>
        <v>1</v>
      </c>
      <c r="S855" s="8" t="s">
        <v>72</v>
      </c>
      <c r="T855" s="8" t="e">
        <f t="shared" si="321"/>
        <v>#VALUE!</v>
      </c>
      <c r="U855" s="12" t="s">
        <v>72</v>
      </c>
      <c r="V855" s="8" t="e">
        <f t="shared" si="322"/>
        <v>#VALUE!</v>
      </c>
      <c r="X855" s="13" t="str">
        <f t="shared" si="311"/>
        <v xml:space="preserve"> </v>
      </c>
      <c r="Y855" s="8" t="e">
        <f t="shared" si="323"/>
        <v>#VALUE!</v>
      </c>
      <c r="AA855" s="14" t="e">
        <f t="shared" ca="1" si="324"/>
        <v>#VALUE!</v>
      </c>
      <c r="AB855" s="14" t="e">
        <f t="shared" ca="1" si="325"/>
        <v>#VALUE!</v>
      </c>
      <c r="AC855" s="14" t="e">
        <f t="shared" ca="1" si="326"/>
        <v>#VALUE!</v>
      </c>
      <c r="AD855" s="8" t="e">
        <f t="shared" ca="1" si="327"/>
        <v>#VALUE!</v>
      </c>
      <c r="AE855" s="8" t="e">
        <f t="shared" ca="1" si="328"/>
        <v>#VALUE!</v>
      </c>
      <c r="AF855" s="8" t="e">
        <f t="shared" ca="1" si="329"/>
        <v>#VALUE!</v>
      </c>
    </row>
    <row r="856" spans="1:32" x14ac:dyDescent="0.3">
      <c r="A856" s="35">
        <f>IF(Замеры!B852=0, " ", Замеры!B852)</f>
        <v>849</v>
      </c>
      <c r="B856" s="49" t="str">
        <f>Замеры!G852</f>
        <v xml:space="preserve">Группа от QF </v>
      </c>
      <c r="C856" s="49" t="str">
        <f>IF(Замеры!J852=0, " ", Замеры!J852)</f>
        <v xml:space="preserve"> </v>
      </c>
      <c r="D856" s="49" t="str">
        <f>IF(O856=0, " ", CONCATENATE(Замеры!T852,Замеры!U852,Замеры!V852,Замеры!W852,Замеры!AB852))</f>
        <v xml:space="preserve"> </v>
      </c>
      <c r="E856" s="49" t="str">
        <f>IF(Замеры!L852=0, " ", Замеры!L852)</f>
        <v xml:space="preserve"> </v>
      </c>
      <c r="F856" s="49" t="e">
        <f t="shared" si="312"/>
        <v>#VALUE!</v>
      </c>
      <c r="G856" s="51" t="str">
        <f t="shared" si="313"/>
        <v>-</v>
      </c>
      <c r="H856" s="52" t="str">
        <f t="shared" si="314"/>
        <v>-</v>
      </c>
      <c r="I856" s="51" t="str">
        <f t="shared" si="315"/>
        <v>-</v>
      </c>
      <c r="J856" s="29" t="str">
        <f t="shared" si="316"/>
        <v>-</v>
      </c>
      <c r="K856" s="46" t="str">
        <f t="shared" si="317"/>
        <v>-</v>
      </c>
      <c r="L856" s="29" t="str">
        <f t="shared" si="318"/>
        <v>-</v>
      </c>
      <c r="M856" s="29" t="str">
        <f t="shared" si="319"/>
        <v xml:space="preserve"> </v>
      </c>
      <c r="N856" s="29" t="str">
        <f t="shared" ca="1" si="320"/>
        <v xml:space="preserve"> </v>
      </c>
      <c r="O856" s="8">
        <f>Замеры!R852</f>
        <v>0</v>
      </c>
      <c r="P856" s="8" t="b">
        <f t="shared" si="308"/>
        <v>1</v>
      </c>
      <c r="Q856" s="8" t="b">
        <f t="shared" si="309"/>
        <v>1</v>
      </c>
      <c r="R856" s="8" t="b">
        <f t="shared" si="310"/>
        <v>1</v>
      </c>
      <c r="S856" s="8" t="s">
        <v>72</v>
      </c>
      <c r="T856" s="8" t="e">
        <f t="shared" si="321"/>
        <v>#VALUE!</v>
      </c>
      <c r="U856" s="12" t="s">
        <v>72</v>
      </c>
      <c r="V856" s="8" t="e">
        <f t="shared" si="322"/>
        <v>#VALUE!</v>
      </c>
      <c r="X856" s="13" t="str">
        <f t="shared" si="311"/>
        <v xml:space="preserve"> </v>
      </c>
      <c r="Y856" s="8" t="e">
        <f t="shared" si="323"/>
        <v>#VALUE!</v>
      </c>
      <c r="AA856" s="14" t="e">
        <f t="shared" ca="1" si="324"/>
        <v>#VALUE!</v>
      </c>
      <c r="AB856" s="14" t="e">
        <f t="shared" ca="1" si="325"/>
        <v>#VALUE!</v>
      </c>
      <c r="AC856" s="14" t="e">
        <f t="shared" ca="1" si="326"/>
        <v>#VALUE!</v>
      </c>
      <c r="AD856" s="8" t="e">
        <f t="shared" ca="1" si="327"/>
        <v>#VALUE!</v>
      </c>
      <c r="AE856" s="8" t="e">
        <f t="shared" ca="1" si="328"/>
        <v>#VALUE!</v>
      </c>
      <c r="AF856" s="8" t="e">
        <f t="shared" ca="1" si="329"/>
        <v>#VALUE!</v>
      </c>
    </row>
    <row r="857" spans="1:32" x14ac:dyDescent="0.3">
      <c r="A857" s="35">
        <f>IF(Замеры!B853=0, " ", Замеры!B853)</f>
        <v>850</v>
      </c>
      <c r="B857" s="49" t="str">
        <f>Замеры!G853</f>
        <v xml:space="preserve">Группа от QF </v>
      </c>
      <c r="C857" s="49" t="str">
        <f>IF(Замеры!J853=0, " ", Замеры!J853)</f>
        <v xml:space="preserve"> </v>
      </c>
      <c r="D857" s="49" t="str">
        <f>IF(O857=0, " ", CONCATENATE(Замеры!T853,Замеры!U853,Замеры!V853,Замеры!W853,Замеры!AB853))</f>
        <v xml:space="preserve"> </v>
      </c>
      <c r="E857" s="49" t="str">
        <f>IF(Замеры!L853=0, " ", Замеры!L853)</f>
        <v xml:space="preserve"> </v>
      </c>
      <c r="F857" s="49" t="e">
        <f t="shared" si="312"/>
        <v>#VALUE!</v>
      </c>
      <c r="G857" s="51" t="str">
        <f t="shared" si="313"/>
        <v>-</v>
      </c>
      <c r="H857" s="52" t="str">
        <f t="shared" si="314"/>
        <v>-</v>
      </c>
      <c r="I857" s="51" t="str">
        <f t="shared" si="315"/>
        <v>-</v>
      </c>
      <c r="J857" s="29" t="str">
        <f t="shared" si="316"/>
        <v>-</v>
      </c>
      <c r="K857" s="46" t="str">
        <f t="shared" si="317"/>
        <v>-</v>
      </c>
      <c r="L857" s="29" t="str">
        <f t="shared" si="318"/>
        <v>-</v>
      </c>
      <c r="M857" s="29" t="str">
        <f t="shared" si="319"/>
        <v xml:space="preserve"> </v>
      </c>
      <c r="N857" s="29" t="str">
        <f t="shared" ca="1" si="320"/>
        <v xml:space="preserve"> </v>
      </c>
      <c r="O857" s="8">
        <f>Замеры!R853</f>
        <v>0</v>
      </c>
      <c r="P857" s="8" t="b">
        <f t="shared" si="308"/>
        <v>1</v>
      </c>
      <c r="Q857" s="8" t="b">
        <f t="shared" si="309"/>
        <v>1</v>
      </c>
      <c r="R857" s="8" t="b">
        <f t="shared" si="310"/>
        <v>1</v>
      </c>
      <c r="S857" s="8" t="s">
        <v>72</v>
      </c>
      <c r="T857" s="8" t="e">
        <f t="shared" si="321"/>
        <v>#VALUE!</v>
      </c>
      <c r="U857" s="12" t="s">
        <v>72</v>
      </c>
      <c r="V857" s="8" t="e">
        <f t="shared" si="322"/>
        <v>#VALUE!</v>
      </c>
      <c r="X857" s="13" t="str">
        <f t="shared" si="311"/>
        <v xml:space="preserve"> </v>
      </c>
      <c r="Y857" s="8" t="e">
        <f t="shared" si="323"/>
        <v>#VALUE!</v>
      </c>
      <c r="AA857" s="14" t="e">
        <f t="shared" ca="1" si="324"/>
        <v>#VALUE!</v>
      </c>
      <c r="AB857" s="14" t="e">
        <f t="shared" ca="1" si="325"/>
        <v>#VALUE!</v>
      </c>
      <c r="AC857" s="14" t="e">
        <f t="shared" ca="1" si="326"/>
        <v>#VALUE!</v>
      </c>
      <c r="AD857" s="8" t="e">
        <f t="shared" ca="1" si="327"/>
        <v>#VALUE!</v>
      </c>
      <c r="AE857" s="8" t="e">
        <f t="shared" ca="1" si="328"/>
        <v>#VALUE!</v>
      </c>
      <c r="AF857" s="8" t="e">
        <f t="shared" ca="1" si="329"/>
        <v>#VALUE!</v>
      </c>
    </row>
    <row r="858" spans="1:32" x14ac:dyDescent="0.3">
      <c r="A858" s="35">
        <f>IF(Замеры!B854=0, " ", Замеры!B854)</f>
        <v>851</v>
      </c>
      <c r="B858" s="49" t="str">
        <f>Замеры!G854</f>
        <v xml:space="preserve">Группа от QF </v>
      </c>
      <c r="C858" s="49" t="str">
        <f>IF(Замеры!J854=0, " ", Замеры!J854)</f>
        <v xml:space="preserve"> </v>
      </c>
      <c r="D858" s="49" t="str">
        <f>IF(O858=0, " ", CONCATENATE(Замеры!T854,Замеры!U854,Замеры!V854,Замеры!W854,Замеры!AB854))</f>
        <v xml:space="preserve"> </v>
      </c>
      <c r="E858" s="49" t="str">
        <f>IF(Замеры!L854=0, " ", Замеры!L854)</f>
        <v xml:space="preserve"> </v>
      </c>
      <c r="F858" s="49" t="e">
        <f t="shared" si="312"/>
        <v>#VALUE!</v>
      </c>
      <c r="G858" s="51" t="str">
        <f t="shared" si="313"/>
        <v>-</v>
      </c>
      <c r="H858" s="52" t="str">
        <f t="shared" si="314"/>
        <v>-</v>
      </c>
      <c r="I858" s="51" t="str">
        <f t="shared" si="315"/>
        <v>-</v>
      </c>
      <c r="J858" s="29" t="str">
        <f t="shared" si="316"/>
        <v>-</v>
      </c>
      <c r="K858" s="46" t="str">
        <f t="shared" si="317"/>
        <v>-</v>
      </c>
      <c r="L858" s="29" t="str">
        <f t="shared" si="318"/>
        <v>-</v>
      </c>
      <c r="M858" s="29" t="str">
        <f t="shared" si="319"/>
        <v xml:space="preserve"> </v>
      </c>
      <c r="N858" s="29" t="str">
        <f t="shared" ca="1" si="320"/>
        <v xml:space="preserve"> </v>
      </c>
      <c r="O858" s="8">
        <f>Замеры!R854</f>
        <v>0</v>
      </c>
      <c r="P858" s="8" t="b">
        <f t="shared" si="308"/>
        <v>1</v>
      </c>
      <c r="Q858" s="8" t="b">
        <f t="shared" si="309"/>
        <v>1</v>
      </c>
      <c r="R858" s="8" t="b">
        <f t="shared" si="310"/>
        <v>1</v>
      </c>
      <c r="S858" s="8" t="s">
        <v>72</v>
      </c>
      <c r="T858" s="8" t="e">
        <f t="shared" si="321"/>
        <v>#VALUE!</v>
      </c>
      <c r="U858" s="12" t="s">
        <v>72</v>
      </c>
      <c r="V858" s="8" t="e">
        <f t="shared" si="322"/>
        <v>#VALUE!</v>
      </c>
      <c r="X858" s="13" t="str">
        <f t="shared" si="311"/>
        <v xml:space="preserve"> </v>
      </c>
      <c r="Y858" s="8" t="e">
        <f t="shared" si="323"/>
        <v>#VALUE!</v>
      </c>
      <c r="AA858" s="14" t="e">
        <f t="shared" ca="1" si="324"/>
        <v>#VALUE!</v>
      </c>
      <c r="AB858" s="14" t="e">
        <f t="shared" ca="1" si="325"/>
        <v>#VALUE!</v>
      </c>
      <c r="AC858" s="14" t="e">
        <f t="shared" ca="1" si="326"/>
        <v>#VALUE!</v>
      </c>
      <c r="AD858" s="8" t="e">
        <f t="shared" ca="1" si="327"/>
        <v>#VALUE!</v>
      </c>
      <c r="AE858" s="8" t="e">
        <f t="shared" ca="1" si="328"/>
        <v>#VALUE!</v>
      </c>
      <c r="AF858" s="8" t="e">
        <f t="shared" ca="1" si="329"/>
        <v>#VALUE!</v>
      </c>
    </row>
    <row r="859" spans="1:32" x14ac:dyDescent="0.3">
      <c r="A859" s="35">
        <f>IF(Замеры!B855=0, " ", Замеры!B855)</f>
        <v>852</v>
      </c>
      <c r="B859" s="49" t="str">
        <f>Замеры!G855</f>
        <v xml:space="preserve">Группа от QF </v>
      </c>
      <c r="C859" s="49" t="str">
        <f>IF(Замеры!J855=0, " ", Замеры!J855)</f>
        <v xml:space="preserve"> </v>
      </c>
      <c r="D859" s="49" t="str">
        <f>IF(O859=0, " ", CONCATENATE(Замеры!T855,Замеры!U855,Замеры!V855,Замеры!W855,Замеры!AB855))</f>
        <v xml:space="preserve"> </v>
      </c>
      <c r="E859" s="49" t="str">
        <f>IF(Замеры!L855=0, " ", Замеры!L855)</f>
        <v xml:space="preserve"> </v>
      </c>
      <c r="F859" s="49" t="e">
        <f t="shared" si="312"/>
        <v>#VALUE!</v>
      </c>
      <c r="G859" s="51" t="str">
        <f t="shared" si="313"/>
        <v>-</v>
      </c>
      <c r="H859" s="52" t="str">
        <f t="shared" si="314"/>
        <v>-</v>
      </c>
      <c r="I859" s="51" t="str">
        <f t="shared" si="315"/>
        <v>-</v>
      </c>
      <c r="J859" s="29" t="str">
        <f t="shared" si="316"/>
        <v>-</v>
      </c>
      <c r="K859" s="46" t="str">
        <f t="shared" si="317"/>
        <v>-</v>
      </c>
      <c r="L859" s="29" t="str">
        <f t="shared" si="318"/>
        <v>-</v>
      </c>
      <c r="M859" s="29" t="str">
        <f t="shared" si="319"/>
        <v xml:space="preserve"> </v>
      </c>
      <c r="N859" s="29" t="str">
        <f t="shared" ca="1" si="320"/>
        <v xml:space="preserve"> </v>
      </c>
      <c r="O859" s="8">
        <f>Замеры!R855</f>
        <v>0</v>
      </c>
      <c r="P859" s="8" t="b">
        <f t="shared" si="308"/>
        <v>1</v>
      </c>
      <c r="Q859" s="8" t="b">
        <f t="shared" si="309"/>
        <v>1</v>
      </c>
      <c r="R859" s="8" t="b">
        <f t="shared" si="310"/>
        <v>1</v>
      </c>
      <c r="S859" s="8" t="s">
        <v>72</v>
      </c>
      <c r="T859" s="8" t="e">
        <f t="shared" si="321"/>
        <v>#VALUE!</v>
      </c>
      <c r="U859" s="12" t="s">
        <v>72</v>
      </c>
      <c r="V859" s="8" t="e">
        <f t="shared" si="322"/>
        <v>#VALUE!</v>
      </c>
      <c r="X859" s="13" t="str">
        <f t="shared" si="311"/>
        <v xml:space="preserve"> </v>
      </c>
      <c r="Y859" s="8" t="e">
        <f t="shared" si="323"/>
        <v>#VALUE!</v>
      </c>
      <c r="AA859" s="14" t="e">
        <f t="shared" ca="1" si="324"/>
        <v>#VALUE!</v>
      </c>
      <c r="AB859" s="14" t="e">
        <f t="shared" ca="1" si="325"/>
        <v>#VALUE!</v>
      </c>
      <c r="AC859" s="14" t="e">
        <f t="shared" ca="1" si="326"/>
        <v>#VALUE!</v>
      </c>
      <c r="AD859" s="8" t="e">
        <f t="shared" ca="1" si="327"/>
        <v>#VALUE!</v>
      </c>
      <c r="AE859" s="8" t="e">
        <f t="shared" ca="1" si="328"/>
        <v>#VALUE!</v>
      </c>
      <c r="AF859" s="8" t="e">
        <f t="shared" ca="1" si="329"/>
        <v>#VALUE!</v>
      </c>
    </row>
    <row r="860" spans="1:32" x14ac:dyDescent="0.3">
      <c r="A860" s="35">
        <f>IF(Замеры!B856=0, " ", Замеры!B856)</f>
        <v>853</v>
      </c>
      <c r="B860" s="49" t="str">
        <f>Замеры!G856</f>
        <v xml:space="preserve">Группа от QF </v>
      </c>
      <c r="C860" s="49" t="str">
        <f>IF(Замеры!J856=0, " ", Замеры!J856)</f>
        <v xml:space="preserve"> </v>
      </c>
      <c r="D860" s="49" t="str">
        <f>IF(O860=0, " ", CONCATENATE(Замеры!T856,Замеры!U856,Замеры!V856,Замеры!W856,Замеры!AB856))</f>
        <v xml:space="preserve"> </v>
      </c>
      <c r="E860" s="49" t="str">
        <f>IF(Замеры!L856=0, " ", Замеры!L856)</f>
        <v xml:space="preserve"> </v>
      </c>
      <c r="F860" s="49" t="e">
        <f t="shared" si="312"/>
        <v>#VALUE!</v>
      </c>
      <c r="G860" s="51" t="str">
        <f t="shared" si="313"/>
        <v>-</v>
      </c>
      <c r="H860" s="52" t="str">
        <f t="shared" si="314"/>
        <v>-</v>
      </c>
      <c r="I860" s="51" t="str">
        <f t="shared" si="315"/>
        <v>-</v>
      </c>
      <c r="J860" s="29" t="str">
        <f t="shared" si="316"/>
        <v>-</v>
      </c>
      <c r="K860" s="46" t="str">
        <f t="shared" si="317"/>
        <v>-</v>
      </c>
      <c r="L860" s="29" t="str">
        <f t="shared" si="318"/>
        <v>-</v>
      </c>
      <c r="M860" s="29" t="str">
        <f t="shared" si="319"/>
        <v xml:space="preserve"> </v>
      </c>
      <c r="N860" s="29" t="str">
        <f t="shared" ca="1" si="320"/>
        <v xml:space="preserve"> </v>
      </c>
      <c r="O860" s="8">
        <f>Замеры!R856</f>
        <v>0</v>
      </c>
      <c r="P860" s="8" t="b">
        <f t="shared" si="308"/>
        <v>1</v>
      </c>
      <c r="Q860" s="8" t="b">
        <f t="shared" si="309"/>
        <v>1</v>
      </c>
      <c r="R860" s="8" t="b">
        <f t="shared" si="310"/>
        <v>1</v>
      </c>
      <c r="S860" s="8" t="s">
        <v>72</v>
      </c>
      <c r="T860" s="8" t="e">
        <f t="shared" si="321"/>
        <v>#VALUE!</v>
      </c>
      <c r="U860" s="12" t="s">
        <v>72</v>
      </c>
      <c r="V860" s="8" t="e">
        <f t="shared" si="322"/>
        <v>#VALUE!</v>
      </c>
      <c r="X860" s="13" t="str">
        <f t="shared" si="311"/>
        <v xml:space="preserve"> </v>
      </c>
      <c r="Y860" s="8" t="e">
        <f t="shared" si="323"/>
        <v>#VALUE!</v>
      </c>
      <c r="AA860" s="14" t="e">
        <f t="shared" ca="1" si="324"/>
        <v>#VALUE!</v>
      </c>
      <c r="AB860" s="14" t="e">
        <f t="shared" ca="1" si="325"/>
        <v>#VALUE!</v>
      </c>
      <c r="AC860" s="14" t="e">
        <f t="shared" ca="1" si="326"/>
        <v>#VALUE!</v>
      </c>
      <c r="AD860" s="8" t="e">
        <f t="shared" ca="1" si="327"/>
        <v>#VALUE!</v>
      </c>
      <c r="AE860" s="8" t="e">
        <f t="shared" ca="1" si="328"/>
        <v>#VALUE!</v>
      </c>
      <c r="AF860" s="8" t="e">
        <f t="shared" ca="1" si="329"/>
        <v>#VALUE!</v>
      </c>
    </row>
    <row r="861" spans="1:32" x14ac:dyDescent="0.3">
      <c r="A861" s="35">
        <f>IF(Замеры!B857=0, " ", Замеры!B857)</f>
        <v>854</v>
      </c>
      <c r="B861" s="49" t="str">
        <f>Замеры!G857</f>
        <v xml:space="preserve">Группа от QF </v>
      </c>
      <c r="C861" s="49" t="str">
        <f>IF(Замеры!J857=0, " ", Замеры!J857)</f>
        <v xml:space="preserve"> </v>
      </c>
      <c r="D861" s="49" t="str">
        <f>IF(O861=0, " ", CONCATENATE(Замеры!T857,Замеры!U857,Замеры!V857,Замеры!W857,Замеры!AB857))</f>
        <v xml:space="preserve"> </v>
      </c>
      <c r="E861" s="49" t="str">
        <f>IF(Замеры!L857=0, " ", Замеры!L857)</f>
        <v xml:space="preserve"> </v>
      </c>
      <c r="F861" s="49" t="e">
        <f t="shared" si="312"/>
        <v>#VALUE!</v>
      </c>
      <c r="G861" s="51" t="str">
        <f t="shared" si="313"/>
        <v>-</v>
      </c>
      <c r="H861" s="52" t="str">
        <f t="shared" si="314"/>
        <v>-</v>
      </c>
      <c r="I861" s="51" t="str">
        <f t="shared" si="315"/>
        <v>-</v>
      </c>
      <c r="J861" s="29" t="str">
        <f t="shared" si="316"/>
        <v>-</v>
      </c>
      <c r="K861" s="46" t="str">
        <f t="shared" si="317"/>
        <v>-</v>
      </c>
      <c r="L861" s="29" t="str">
        <f t="shared" si="318"/>
        <v>-</v>
      </c>
      <c r="M861" s="29" t="str">
        <f t="shared" si="319"/>
        <v xml:space="preserve"> </v>
      </c>
      <c r="N861" s="29" t="str">
        <f t="shared" ca="1" si="320"/>
        <v xml:space="preserve"> </v>
      </c>
      <c r="O861" s="8">
        <f>Замеры!R857</f>
        <v>0</v>
      </c>
      <c r="P861" s="8" t="b">
        <f t="shared" si="308"/>
        <v>1</v>
      </c>
      <c r="Q861" s="8" t="b">
        <f t="shared" si="309"/>
        <v>1</v>
      </c>
      <c r="R861" s="8" t="b">
        <f t="shared" si="310"/>
        <v>1</v>
      </c>
      <c r="S861" s="8" t="s">
        <v>72</v>
      </c>
      <c r="T861" s="8" t="e">
        <f t="shared" si="321"/>
        <v>#VALUE!</v>
      </c>
      <c r="U861" s="12" t="s">
        <v>72</v>
      </c>
      <c r="V861" s="8" t="e">
        <f t="shared" si="322"/>
        <v>#VALUE!</v>
      </c>
      <c r="X861" s="13" t="str">
        <f t="shared" si="311"/>
        <v xml:space="preserve"> </v>
      </c>
      <c r="Y861" s="8" t="e">
        <f t="shared" si="323"/>
        <v>#VALUE!</v>
      </c>
      <c r="AA861" s="14" t="e">
        <f t="shared" ca="1" si="324"/>
        <v>#VALUE!</v>
      </c>
      <c r="AB861" s="14" t="e">
        <f t="shared" ca="1" si="325"/>
        <v>#VALUE!</v>
      </c>
      <c r="AC861" s="14" t="e">
        <f t="shared" ca="1" si="326"/>
        <v>#VALUE!</v>
      </c>
      <c r="AD861" s="8" t="e">
        <f t="shared" ca="1" si="327"/>
        <v>#VALUE!</v>
      </c>
      <c r="AE861" s="8" t="e">
        <f t="shared" ca="1" si="328"/>
        <v>#VALUE!</v>
      </c>
      <c r="AF861" s="8" t="e">
        <f t="shared" ca="1" si="329"/>
        <v>#VALUE!</v>
      </c>
    </row>
    <row r="862" spans="1:32" x14ac:dyDescent="0.3">
      <c r="A862" s="35">
        <f>IF(Замеры!B858=0, " ", Замеры!B858)</f>
        <v>855</v>
      </c>
      <c r="B862" s="49" t="str">
        <f>Замеры!G858</f>
        <v xml:space="preserve">Группа от QF </v>
      </c>
      <c r="C862" s="49" t="str">
        <f>IF(Замеры!J858=0, " ", Замеры!J858)</f>
        <v xml:space="preserve"> </v>
      </c>
      <c r="D862" s="49" t="str">
        <f>IF(O862=0, " ", CONCATENATE(Замеры!T858,Замеры!U858,Замеры!V858,Замеры!W858,Замеры!AB858))</f>
        <v xml:space="preserve"> </v>
      </c>
      <c r="E862" s="49" t="str">
        <f>IF(Замеры!L858=0, " ", Замеры!L858)</f>
        <v xml:space="preserve"> </v>
      </c>
      <c r="F862" s="49" t="e">
        <f t="shared" si="312"/>
        <v>#VALUE!</v>
      </c>
      <c r="G862" s="51" t="str">
        <f t="shared" si="313"/>
        <v>-</v>
      </c>
      <c r="H862" s="52" t="str">
        <f t="shared" si="314"/>
        <v>-</v>
      </c>
      <c r="I862" s="51" t="str">
        <f t="shared" si="315"/>
        <v>-</v>
      </c>
      <c r="J862" s="29" t="str">
        <f t="shared" si="316"/>
        <v>-</v>
      </c>
      <c r="K862" s="46" t="str">
        <f t="shared" si="317"/>
        <v>-</v>
      </c>
      <c r="L862" s="29" t="str">
        <f t="shared" si="318"/>
        <v>-</v>
      </c>
      <c r="M862" s="29" t="str">
        <f t="shared" si="319"/>
        <v xml:space="preserve"> </v>
      </c>
      <c r="N862" s="29" t="str">
        <f t="shared" ca="1" si="320"/>
        <v xml:space="preserve"> </v>
      </c>
      <c r="O862" s="8">
        <f>Замеры!R858</f>
        <v>0</v>
      </c>
      <c r="P862" s="8" t="b">
        <f t="shared" si="308"/>
        <v>1</v>
      </c>
      <c r="Q862" s="8" t="b">
        <f t="shared" si="309"/>
        <v>1</v>
      </c>
      <c r="R862" s="8" t="b">
        <f t="shared" si="310"/>
        <v>1</v>
      </c>
      <c r="S862" s="8" t="s">
        <v>72</v>
      </c>
      <c r="T862" s="8" t="e">
        <f t="shared" si="321"/>
        <v>#VALUE!</v>
      </c>
      <c r="U862" s="12" t="s">
        <v>72</v>
      </c>
      <c r="V862" s="8" t="e">
        <f t="shared" si="322"/>
        <v>#VALUE!</v>
      </c>
      <c r="X862" s="13" t="str">
        <f t="shared" si="311"/>
        <v xml:space="preserve"> </v>
      </c>
      <c r="Y862" s="8" t="e">
        <f t="shared" si="323"/>
        <v>#VALUE!</v>
      </c>
      <c r="AA862" s="14" t="e">
        <f t="shared" ca="1" si="324"/>
        <v>#VALUE!</v>
      </c>
      <c r="AB862" s="14" t="e">
        <f t="shared" ca="1" si="325"/>
        <v>#VALUE!</v>
      </c>
      <c r="AC862" s="14" t="e">
        <f t="shared" ca="1" si="326"/>
        <v>#VALUE!</v>
      </c>
      <c r="AD862" s="8" t="e">
        <f t="shared" ca="1" si="327"/>
        <v>#VALUE!</v>
      </c>
      <c r="AE862" s="8" t="e">
        <f t="shared" ca="1" si="328"/>
        <v>#VALUE!</v>
      </c>
      <c r="AF862" s="8" t="e">
        <f t="shared" ca="1" si="329"/>
        <v>#VALUE!</v>
      </c>
    </row>
    <row r="863" spans="1:32" x14ac:dyDescent="0.3">
      <c r="A863" s="35">
        <f>IF(Замеры!B859=0, " ", Замеры!B859)</f>
        <v>856</v>
      </c>
      <c r="B863" s="49" t="str">
        <f>Замеры!G859</f>
        <v xml:space="preserve">Группа от QF </v>
      </c>
      <c r="C863" s="49" t="str">
        <f>IF(Замеры!J859=0, " ", Замеры!J859)</f>
        <v xml:space="preserve"> </v>
      </c>
      <c r="D863" s="49" t="str">
        <f>IF(O863=0, " ", CONCATENATE(Замеры!T859,Замеры!U859,Замеры!V859,Замеры!W859,Замеры!AB859))</f>
        <v xml:space="preserve"> </v>
      </c>
      <c r="E863" s="49" t="str">
        <f>IF(Замеры!L859=0, " ", Замеры!L859)</f>
        <v xml:space="preserve"> </v>
      </c>
      <c r="F863" s="49" t="e">
        <f t="shared" si="312"/>
        <v>#VALUE!</v>
      </c>
      <c r="G863" s="51" t="str">
        <f t="shared" si="313"/>
        <v>-</v>
      </c>
      <c r="H863" s="52" t="str">
        <f t="shared" si="314"/>
        <v>-</v>
      </c>
      <c r="I863" s="51" t="str">
        <f t="shared" si="315"/>
        <v>-</v>
      </c>
      <c r="J863" s="29" t="str">
        <f t="shared" si="316"/>
        <v>-</v>
      </c>
      <c r="K863" s="46" t="str">
        <f t="shared" si="317"/>
        <v>-</v>
      </c>
      <c r="L863" s="29" t="str">
        <f t="shared" si="318"/>
        <v>-</v>
      </c>
      <c r="M863" s="29" t="str">
        <f t="shared" si="319"/>
        <v xml:space="preserve"> </v>
      </c>
      <c r="N863" s="29" t="str">
        <f t="shared" ca="1" si="320"/>
        <v xml:space="preserve"> </v>
      </c>
      <c r="O863" s="8">
        <f>Замеры!R859</f>
        <v>0</v>
      </c>
      <c r="P863" s="8" t="b">
        <f t="shared" si="308"/>
        <v>1</v>
      </c>
      <c r="Q863" s="8" t="b">
        <f t="shared" si="309"/>
        <v>1</v>
      </c>
      <c r="R863" s="8" t="b">
        <f t="shared" si="310"/>
        <v>1</v>
      </c>
      <c r="S863" s="8" t="s">
        <v>72</v>
      </c>
      <c r="T863" s="8" t="e">
        <f t="shared" si="321"/>
        <v>#VALUE!</v>
      </c>
      <c r="U863" s="12" t="s">
        <v>72</v>
      </c>
      <c r="V863" s="8" t="e">
        <f t="shared" si="322"/>
        <v>#VALUE!</v>
      </c>
      <c r="X863" s="13" t="str">
        <f t="shared" si="311"/>
        <v xml:space="preserve"> </v>
      </c>
      <c r="Y863" s="8" t="e">
        <f t="shared" si="323"/>
        <v>#VALUE!</v>
      </c>
      <c r="AA863" s="14" t="e">
        <f t="shared" ca="1" si="324"/>
        <v>#VALUE!</v>
      </c>
      <c r="AB863" s="14" t="e">
        <f t="shared" ca="1" si="325"/>
        <v>#VALUE!</v>
      </c>
      <c r="AC863" s="14" t="e">
        <f t="shared" ca="1" si="326"/>
        <v>#VALUE!</v>
      </c>
      <c r="AD863" s="8" t="e">
        <f t="shared" ca="1" si="327"/>
        <v>#VALUE!</v>
      </c>
      <c r="AE863" s="8" t="e">
        <f t="shared" ca="1" si="328"/>
        <v>#VALUE!</v>
      </c>
      <c r="AF863" s="8" t="e">
        <f t="shared" ca="1" si="329"/>
        <v>#VALUE!</v>
      </c>
    </row>
    <row r="864" spans="1:32" x14ac:dyDescent="0.3">
      <c r="A864" s="35">
        <f>IF(Замеры!B860=0, " ", Замеры!B860)</f>
        <v>857</v>
      </c>
      <c r="B864" s="49" t="str">
        <f>Замеры!G860</f>
        <v xml:space="preserve">Группа от QF </v>
      </c>
      <c r="C864" s="49" t="str">
        <f>IF(Замеры!J860=0, " ", Замеры!J860)</f>
        <v xml:space="preserve"> </v>
      </c>
      <c r="D864" s="49" t="str">
        <f>IF(O864=0, " ", CONCATENATE(Замеры!T860,Замеры!U860,Замеры!V860,Замеры!W860,Замеры!AB860))</f>
        <v xml:space="preserve"> </v>
      </c>
      <c r="E864" s="49" t="str">
        <f>IF(Замеры!L860=0, " ", Замеры!L860)</f>
        <v xml:space="preserve"> </v>
      </c>
      <c r="F864" s="49" t="e">
        <f t="shared" si="312"/>
        <v>#VALUE!</v>
      </c>
      <c r="G864" s="51" t="str">
        <f t="shared" si="313"/>
        <v>-</v>
      </c>
      <c r="H864" s="52" t="str">
        <f t="shared" si="314"/>
        <v>-</v>
      </c>
      <c r="I864" s="51" t="str">
        <f t="shared" si="315"/>
        <v>-</v>
      </c>
      <c r="J864" s="29" t="str">
        <f t="shared" si="316"/>
        <v>-</v>
      </c>
      <c r="K864" s="46" t="str">
        <f t="shared" si="317"/>
        <v>-</v>
      </c>
      <c r="L864" s="29" t="str">
        <f t="shared" si="318"/>
        <v>-</v>
      </c>
      <c r="M864" s="29" t="str">
        <f t="shared" si="319"/>
        <v xml:space="preserve"> </v>
      </c>
      <c r="N864" s="29" t="str">
        <f t="shared" ca="1" si="320"/>
        <v xml:space="preserve"> </v>
      </c>
      <c r="O864" s="8">
        <f>Замеры!R860</f>
        <v>0</v>
      </c>
      <c r="P864" s="8" t="b">
        <f t="shared" si="308"/>
        <v>1</v>
      </c>
      <c r="Q864" s="8" t="b">
        <f t="shared" si="309"/>
        <v>1</v>
      </c>
      <c r="R864" s="8" t="b">
        <f t="shared" si="310"/>
        <v>1</v>
      </c>
      <c r="S864" s="8" t="s">
        <v>72</v>
      </c>
      <c r="T864" s="8" t="e">
        <f t="shared" si="321"/>
        <v>#VALUE!</v>
      </c>
      <c r="U864" s="12" t="s">
        <v>72</v>
      </c>
      <c r="V864" s="8" t="e">
        <f t="shared" si="322"/>
        <v>#VALUE!</v>
      </c>
      <c r="X864" s="13" t="str">
        <f t="shared" si="311"/>
        <v xml:space="preserve"> </v>
      </c>
      <c r="Y864" s="8" t="e">
        <f t="shared" si="323"/>
        <v>#VALUE!</v>
      </c>
      <c r="AA864" s="14" t="e">
        <f t="shared" ca="1" si="324"/>
        <v>#VALUE!</v>
      </c>
      <c r="AB864" s="14" t="e">
        <f t="shared" ca="1" si="325"/>
        <v>#VALUE!</v>
      </c>
      <c r="AC864" s="14" t="e">
        <f t="shared" ca="1" si="326"/>
        <v>#VALUE!</v>
      </c>
      <c r="AD864" s="8" t="e">
        <f t="shared" ca="1" si="327"/>
        <v>#VALUE!</v>
      </c>
      <c r="AE864" s="8" t="e">
        <f t="shared" ca="1" si="328"/>
        <v>#VALUE!</v>
      </c>
      <c r="AF864" s="8" t="e">
        <f t="shared" ca="1" si="329"/>
        <v>#VALUE!</v>
      </c>
    </row>
    <row r="865" spans="1:32" x14ac:dyDescent="0.3">
      <c r="A865" s="35">
        <f>IF(Замеры!B861=0, " ", Замеры!B861)</f>
        <v>858</v>
      </c>
      <c r="B865" s="49" t="str">
        <f>Замеры!G861</f>
        <v xml:space="preserve">Группа от QF </v>
      </c>
      <c r="C865" s="49" t="str">
        <f>IF(Замеры!J861=0, " ", Замеры!J861)</f>
        <v xml:space="preserve"> </v>
      </c>
      <c r="D865" s="49" t="str">
        <f>IF(O865=0, " ", CONCATENATE(Замеры!T861,Замеры!U861,Замеры!V861,Замеры!W861,Замеры!AB861))</f>
        <v xml:space="preserve"> </v>
      </c>
      <c r="E865" s="49" t="str">
        <f>IF(Замеры!L861=0, " ", Замеры!L861)</f>
        <v xml:space="preserve"> </v>
      </c>
      <c r="F865" s="49" t="e">
        <f t="shared" si="312"/>
        <v>#VALUE!</v>
      </c>
      <c r="G865" s="51" t="str">
        <f t="shared" si="313"/>
        <v>-</v>
      </c>
      <c r="H865" s="52" t="str">
        <f t="shared" si="314"/>
        <v>-</v>
      </c>
      <c r="I865" s="51" t="str">
        <f t="shared" si="315"/>
        <v>-</v>
      </c>
      <c r="J865" s="29" t="str">
        <f t="shared" si="316"/>
        <v>-</v>
      </c>
      <c r="K865" s="46" t="str">
        <f t="shared" si="317"/>
        <v>-</v>
      </c>
      <c r="L865" s="29" t="str">
        <f t="shared" si="318"/>
        <v>-</v>
      </c>
      <c r="M865" s="29" t="str">
        <f t="shared" si="319"/>
        <v xml:space="preserve"> </v>
      </c>
      <c r="N865" s="29" t="str">
        <f t="shared" ca="1" si="320"/>
        <v xml:space="preserve"> </v>
      </c>
      <c r="O865" s="8">
        <f>Замеры!R861</f>
        <v>0</v>
      </c>
      <c r="P865" s="8" t="b">
        <f t="shared" si="308"/>
        <v>1</v>
      </c>
      <c r="Q865" s="8" t="b">
        <f t="shared" si="309"/>
        <v>1</v>
      </c>
      <c r="R865" s="8" t="b">
        <f t="shared" si="310"/>
        <v>1</v>
      </c>
      <c r="S865" s="8" t="s">
        <v>72</v>
      </c>
      <c r="T865" s="8" t="e">
        <f t="shared" si="321"/>
        <v>#VALUE!</v>
      </c>
      <c r="U865" s="12" t="s">
        <v>72</v>
      </c>
      <c r="V865" s="8" t="e">
        <f t="shared" si="322"/>
        <v>#VALUE!</v>
      </c>
      <c r="X865" s="13" t="str">
        <f t="shared" si="311"/>
        <v xml:space="preserve"> </v>
      </c>
      <c r="Y865" s="8" t="e">
        <f t="shared" si="323"/>
        <v>#VALUE!</v>
      </c>
      <c r="AA865" s="14" t="e">
        <f t="shared" ca="1" si="324"/>
        <v>#VALUE!</v>
      </c>
      <c r="AB865" s="14" t="e">
        <f t="shared" ca="1" si="325"/>
        <v>#VALUE!</v>
      </c>
      <c r="AC865" s="14" t="e">
        <f t="shared" ca="1" si="326"/>
        <v>#VALUE!</v>
      </c>
      <c r="AD865" s="8" t="e">
        <f t="shared" ca="1" si="327"/>
        <v>#VALUE!</v>
      </c>
      <c r="AE865" s="8" t="e">
        <f t="shared" ca="1" si="328"/>
        <v>#VALUE!</v>
      </c>
      <c r="AF865" s="8" t="e">
        <f t="shared" ca="1" si="329"/>
        <v>#VALUE!</v>
      </c>
    </row>
    <row r="866" spans="1:32" x14ac:dyDescent="0.3">
      <c r="A866" s="35">
        <f>IF(Замеры!B862=0, " ", Замеры!B862)</f>
        <v>859</v>
      </c>
      <c r="B866" s="49" t="str">
        <f>Замеры!G862</f>
        <v xml:space="preserve">Группа от QF </v>
      </c>
      <c r="C866" s="49" t="str">
        <f>IF(Замеры!J862=0, " ", Замеры!J862)</f>
        <v xml:space="preserve"> </v>
      </c>
      <c r="D866" s="49" t="str">
        <f>IF(O866=0, " ", CONCATENATE(Замеры!T862,Замеры!U862,Замеры!V862,Замеры!W862,Замеры!AB862))</f>
        <v xml:space="preserve"> </v>
      </c>
      <c r="E866" s="49" t="str">
        <f>IF(Замеры!L862=0, " ", Замеры!L862)</f>
        <v xml:space="preserve"> </v>
      </c>
      <c r="F866" s="49" t="e">
        <f t="shared" si="312"/>
        <v>#VALUE!</v>
      </c>
      <c r="G866" s="51" t="str">
        <f t="shared" si="313"/>
        <v>-</v>
      </c>
      <c r="H866" s="52" t="str">
        <f t="shared" si="314"/>
        <v>-</v>
      </c>
      <c r="I866" s="51" t="str">
        <f t="shared" si="315"/>
        <v>-</v>
      </c>
      <c r="J866" s="29" t="str">
        <f t="shared" si="316"/>
        <v>-</v>
      </c>
      <c r="K866" s="46" t="str">
        <f t="shared" si="317"/>
        <v>-</v>
      </c>
      <c r="L866" s="29" t="str">
        <f t="shared" si="318"/>
        <v>-</v>
      </c>
      <c r="M866" s="29" t="str">
        <f t="shared" si="319"/>
        <v xml:space="preserve"> </v>
      </c>
      <c r="N866" s="29" t="str">
        <f t="shared" ca="1" si="320"/>
        <v xml:space="preserve"> </v>
      </c>
      <c r="O866" s="8">
        <f>Замеры!R862</f>
        <v>0</v>
      </c>
      <c r="P866" s="8" t="b">
        <f t="shared" si="308"/>
        <v>1</v>
      </c>
      <c r="Q866" s="8" t="b">
        <f t="shared" si="309"/>
        <v>1</v>
      </c>
      <c r="R866" s="8" t="b">
        <f t="shared" si="310"/>
        <v>1</v>
      </c>
      <c r="S866" s="8" t="s">
        <v>72</v>
      </c>
      <c r="T866" s="8" t="e">
        <f t="shared" si="321"/>
        <v>#VALUE!</v>
      </c>
      <c r="U866" s="12" t="s">
        <v>72</v>
      </c>
      <c r="V866" s="8" t="e">
        <f t="shared" si="322"/>
        <v>#VALUE!</v>
      </c>
      <c r="X866" s="13" t="str">
        <f t="shared" si="311"/>
        <v xml:space="preserve"> </v>
      </c>
      <c r="Y866" s="8" t="e">
        <f t="shared" si="323"/>
        <v>#VALUE!</v>
      </c>
      <c r="AA866" s="14" t="e">
        <f t="shared" ca="1" si="324"/>
        <v>#VALUE!</v>
      </c>
      <c r="AB866" s="14" t="e">
        <f t="shared" ca="1" si="325"/>
        <v>#VALUE!</v>
      </c>
      <c r="AC866" s="14" t="e">
        <f t="shared" ca="1" si="326"/>
        <v>#VALUE!</v>
      </c>
      <c r="AD866" s="8" t="e">
        <f t="shared" ca="1" si="327"/>
        <v>#VALUE!</v>
      </c>
      <c r="AE866" s="8" t="e">
        <f t="shared" ca="1" si="328"/>
        <v>#VALUE!</v>
      </c>
      <c r="AF866" s="8" t="e">
        <f t="shared" ca="1" si="329"/>
        <v>#VALUE!</v>
      </c>
    </row>
    <row r="867" spans="1:32" x14ac:dyDescent="0.3">
      <c r="A867" s="35">
        <f>IF(Замеры!B863=0, " ", Замеры!B863)</f>
        <v>860</v>
      </c>
      <c r="B867" s="49" t="str">
        <f>Замеры!G863</f>
        <v xml:space="preserve">Группа от QF </v>
      </c>
      <c r="C867" s="49" t="str">
        <f>IF(Замеры!J863=0, " ", Замеры!J863)</f>
        <v xml:space="preserve"> </v>
      </c>
      <c r="D867" s="49" t="str">
        <f>IF(O867=0, " ", CONCATENATE(Замеры!T863,Замеры!U863,Замеры!V863,Замеры!W863,Замеры!AB863))</f>
        <v xml:space="preserve"> </v>
      </c>
      <c r="E867" s="49" t="str">
        <f>IF(Замеры!L863=0, " ", Замеры!L863)</f>
        <v xml:space="preserve"> </v>
      </c>
      <c r="F867" s="49" t="e">
        <f t="shared" si="312"/>
        <v>#VALUE!</v>
      </c>
      <c r="G867" s="51" t="str">
        <f t="shared" si="313"/>
        <v>-</v>
      </c>
      <c r="H867" s="52" t="str">
        <f t="shared" si="314"/>
        <v>-</v>
      </c>
      <c r="I867" s="51" t="str">
        <f t="shared" si="315"/>
        <v>-</v>
      </c>
      <c r="J867" s="29" t="str">
        <f t="shared" si="316"/>
        <v>-</v>
      </c>
      <c r="K867" s="46" t="str">
        <f t="shared" si="317"/>
        <v>-</v>
      </c>
      <c r="L867" s="29" t="str">
        <f t="shared" si="318"/>
        <v>-</v>
      </c>
      <c r="M867" s="29" t="str">
        <f t="shared" si="319"/>
        <v xml:space="preserve"> </v>
      </c>
      <c r="N867" s="29" t="str">
        <f t="shared" ca="1" si="320"/>
        <v xml:space="preserve"> </v>
      </c>
      <c r="O867" s="8">
        <f>Замеры!R863</f>
        <v>0</v>
      </c>
      <c r="P867" s="8" t="b">
        <f t="shared" si="308"/>
        <v>1</v>
      </c>
      <c r="Q867" s="8" t="b">
        <f t="shared" si="309"/>
        <v>1</v>
      </c>
      <c r="R867" s="8" t="b">
        <f t="shared" si="310"/>
        <v>1</v>
      </c>
      <c r="S867" s="8" t="s">
        <v>72</v>
      </c>
      <c r="T867" s="8" t="e">
        <f t="shared" si="321"/>
        <v>#VALUE!</v>
      </c>
      <c r="U867" s="12" t="s">
        <v>72</v>
      </c>
      <c r="V867" s="8" t="e">
        <f t="shared" si="322"/>
        <v>#VALUE!</v>
      </c>
      <c r="X867" s="13" t="str">
        <f t="shared" si="311"/>
        <v xml:space="preserve"> </v>
      </c>
      <c r="Y867" s="8" t="e">
        <f t="shared" si="323"/>
        <v>#VALUE!</v>
      </c>
      <c r="AA867" s="14" t="e">
        <f t="shared" ca="1" si="324"/>
        <v>#VALUE!</v>
      </c>
      <c r="AB867" s="14" t="e">
        <f t="shared" ca="1" si="325"/>
        <v>#VALUE!</v>
      </c>
      <c r="AC867" s="14" t="e">
        <f t="shared" ca="1" si="326"/>
        <v>#VALUE!</v>
      </c>
      <c r="AD867" s="8" t="e">
        <f t="shared" ca="1" si="327"/>
        <v>#VALUE!</v>
      </c>
      <c r="AE867" s="8" t="e">
        <f t="shared" ca="1" si="328"/>
        <v>#VALUE!</v>
      </c>
      <c r="AF867" s="8" t="e">
        <f t="shared" ca="1" si="329"/>
        <v>#VALUE!</v>
      </c>
    </row>
    <row r="868" spans="1:32" x14ac:dyDescent="0.3">
      <c r="A868" s="35">
        <f>IF(Замеры!B864=0, " ", Замеры!B864)</f>
        <v>861</v>
      </c>
      <c r="B868" s="49" t="str">
        <f>Замеры!G864</f>
        <v xml:space="preserve">Группа от QF </v>
      </c>
      <c r="C868" s="49" t="str">
        <f>IF(Замеры!J864=0, " ", Замеры!J864)</f>
        <v xml:space="preserve"> </v>
      </c>
      <c r="D868" s="49" t="str">
        <f>IF(O868=0, " ", CONCATENATE(Замеры!T864,Замеры!U864,Замеры!V864,Замеры!W864,Замеры!AB864))</f>
        <v xml:space="preserve"> </v>
      </c>
      <c r="E868" s="49" t="str">
        <f>IF(Замеры!L864=0, " ", Замеры!L864)</f>
        <v xml:space="preserve"> </v>
      </c>
      <c r="F868" s="49" t="e">
        <f t="shared" si="312"/>
        <v>#VALUE!</v>
      </c>
      <c r="G868" s="51" t="str">
        <f t="shared" si="313"/>
        <v>-</v>
      </c>
      <c r="H868" s="52" t="str">
        <f t="shared" si="314"/>
        <v>-</v>
      </c>
      <c r="I868" s="51" t="str">
        <f t="shared" si="315"/>
        <v>-</v>
      </c>
      <c r="J868" s="29" t="str">
        <f t="shared" si="316"/>
        <v>-</v>
      </c>
      <c r="K868" s="46" t="str">
        <f t="shared" si="317"/>
        <v>-</v>
      </c>
      <c r="L868" s="29" t="str">
        <f t="shared" si="318"/>
        <v>-</v>
      </c>
      <c r="M868" s="29" t="str">
        <f t="shared" si="319"/>
        <v xml:space="preserve"> </v>
      </c>
      <c r="N868" s="29" t="str">
        <f t="shared" ca="1" si="320"/>
        <v xml:space="preserve"> </v>
      </c>
      <c r="O868" s="8">
        <f>Замеры!R864</f>
        <v>0</v>
      </c>
      <c r="P868" s="8" t="b">
        <f t="shared" si="308"/>
        <v>1</v>
      </c>
      <c r="Q868" s="8" t="b">
        <f t="shared" si="309"/>
        <v>1</v>
      </c>
      <c r="R868" s="8" t="b">
        <f t="shared" si="310"/>
        <v>1</v>
      </c>
      <c r="S868" s="8" t="s">
        <v>72</v>
      </c>
      <c r="T868" s="8" t="e">
        <f t="shared" si="321"/>
        <v>#VALUE!</v>
      </c>
      <c r="U868" s="12" t="s">
        <v>72</v>
      </c>
      <c r="V868" s="8" t="e">
        <f t="shared" si="322"/>
        <v>#VALUE!</v>
      </c>
      <c r="X868" s="13" t="str">
        <f t="shared" si="311"/>
        <v xml:space="preserve"> </v>
      </c>
      <c r="Y868" s="8" t="e">
        <f t="shared" si="323"/>
        <v>#VALUE!</v>
      </c>
      <c r="AA868" s="14" t="e">
        <f t="shared" ca="1" si="324"/>
        <v>#VALUE!</v>
      </c>
      <c r="AB868" s="14" t="e">
        <f t="shared" ca="1" si="325"/>
        <v>#VALUE!</v>
      </c>
      <c r="AC868" s="14" t="e">
        <f t="shared" ca="1" si="326"/>
        <v>#VALUE!</v>
      </c>
      <c r="AD868" s="8" t="e">
        <f t="shared" ca="1" si="327"/>
        <v>#VALUE!</v>
      </c>
      <c r="AE868" s="8" t="e">
        <f t="shared" ca="1" si="328"/>
        <v>#VALUE!</v>
      </c>
      <c r="AF868" s="8" t="e">
        <f t="shared" ca="1" si="329"/>
        <v>#VALUE!</v>
      </c>
    </row>
    <row r="869" spans="1:32" x14ac:dyDescent="0.3">
      <c r="A869" s="35">
        <f>IF(Замеры!B865=0, " ", Замеры!B865)</f>
        <v>862</v>
      </c>
      <c r="B869" s="49" t="str">
        <f>Замеры!G865</f>
        <v xml:space="preserve">Группа от QF </v>
      </c>
      <c r="C869" s="49" t="str">
        <f>IF(Замеры!J865=0, " ", Замеры!J865)</f>
        <v xml:space="preserve"> </v>
      </c>
      <c r="D869" s="49" t="str">
        <f>IF(O869=0, " ", CONCATENATE(Замеры!T865,Замеры!U865,Замеры!V865,Замеры!W865,Замеры!AB865))</f>
        <v xml:space="preserve"> </v>
      </c>
      <c r="E869" s="49" t="str">
        <f>IF(Замеры!L865=0, " ", Замеры!L865)</f>
        <v xml:space="preserve"> </v>
      </c>
      <c r="F869" s="49" t="e">
        <f t="shared" si="312"/>
        <v>#VALUE!</v>
      </c>
      <c r="G869" s="51" t="str">
        <f t="shared" si="313"/>
        <v>-</v>
      </c>
      <c r="H869" s="52" t="str">
        <f t="shared" si="314"/>
        <v>-</v>
      </c>
      <c r="I869" s="51" t="str">
        <f t="shared" si="315"/>
        <v>-</v>
      </c>
      <c r="J869" s="29" t="str">
        <f t="shared" si="316"/>
        <v>-</v>
      </c>
      <c r="K869" s="46" t="str">
        <f t="shared" si="317"/>
        <v>-</v>
      </c>
      <c r="L869" s="29" t="str">
        <f t="shared" si="318"/>
        <v>-</v>
      </c>
      <c r="M869" s="29" t="str">
        <f t="shared" si="319"/>
        <v xml:space="preserve"> </v>
      </c>
      <c r="N869" s="29" t="str">
        <f t="shared" ca="1" si="320"/>
        <v xml:space="preserve"> </v>
      </c>
      <c r="O869" s="8">
        <f>Замеры!R865</f>
        <v>0</v>
      </c>
      <c r="P869" s="8" t="b">
        <f t="shared" si="308"/>
        <v>1</v>
      </c>
      <c r="Q869" s="8" t="b">
        <f t="shared" si="309"/>
        <v>1</v>
      </c>
      <c r="R869" s="8" t="b">
        <f t="shared" si="310"/>
        <v>1</v>
      </c>
      <c r="S869" s="8" t="s">
        <v>72</v>
      </c>
      <c r="T869" s="8" t="e">
        <f t="shared" si="321"/>
        <v>#VALUE!</v>
      </c>
      <c r="U869" s="12" t="s">
        <v>72</v>
      </c>
      <c r="V869" s="8" t="e">
        <f t="shared" si="322"/>
        <v>#VALUE!</v>
      </c>
      <c r="X869" s="13" t="str">
        <f t="shared" si="311"/>
        <v xml:space="preserve"> </v>
      </c>
      <c r="Y869" s="8" t="e">
        <f t="shared" si="323"/>
        <v>#VALUE!</v>
      </c>
      <c r="AA869" s="14" t="e">
        <f t="shared" ca="1" si="324"/>
        <v>#VALUE!</v>
      </c>
      <c r="AB869" s="14" t="e">
        <f t="shared" ca="1" si="325"/>
        <v>#VALUE!</v>
      </c>
      <c r="AC869" s="14" t="e">
        <f t="shared" ca="1" si="326"/>
        <v>#VALUE!</v>
      </c>
      <c r="AD869" s="8" t="e">
        <f t="shared" ca="1" si="327"/>
        <v>#VALUE!</v>
      </c>
      <c r="AE869" s="8" t="e">
        <f t="shared" ca="1" si="328"/>
        <v>#VALUE!</v>
      </c>
      <c r="AF869" s="8" t="e">
        <f t="shared" ca="1" si="329"/>
        <v>#VALUE!</v>
      </c>
    </row>
    <row r="870" spans="1:32" x14ac:dyDescent="0.3">
      <c r="A870" s="35">
        <f>IF(Замеры!B866=0, " ", Замеры!B866)</f>
        <v>863</v>
      </c>
      <c r="B870" s="49" t="str">
        <f>Замеры!G866</f>
        <v xml:space="preserve">Группа от QF </v>
      </c>
      <c r="C870" s="49" t="str">
        <f>IF(Замеры!J866=0, " ", Замеры!J866)</f>
        <v xml:space="preserve"> </v>
      </c>
      <c r="D870" s="49" t="str">
        <f>IF(O870=0, " ", CONCATENATE(Замеры!T866,Замеры!U866,Замеры!V866,Замеры!W866,Замеры!AB866))</f>
        <v xml:space="preserve"> </v>
      </c>
      <c r="E870" s="49" t="str">
        <f>IF(Замеры!L866=0, " ", Замеры!L866)</f>
        <v xml:space="preserve"> </v>
      </c>
      <c r="F870" s="49" t="e">
        <f t="shared" si="312"/>
        <v>#VALUE!</v>
      </c>
      <c r="G870" s="51" t="str">
        <f t="shared" si="313"/>
        <v>-</v>
      </c>
      <c r="H870" s="52" t="str">
        <f t="shared" si="314"/>
        <v>-</v>
      </c>
      <c r="I870" s="51" t="str">
        <f t="shared" si="315"/>
        <v>-</v>
      </c>
      <c r="J870" s="29" t="str">
        <f t="shared" si="316"/>
        <v>-</v>
      </c>
      <c r="K870" s="46" t="str">
        <f t="shared" si="317"/>
        <v>-</v>
      </c>
      <c r="L870" s="29" t="str">
        <f t="shared" si="318"/>
        <v>-</v>
      </c>
      <c r="M870" s="29" t="str">
        <f t="shared" si="319"/>
        <v xml:space="preserve"> </v>
      </c>
      <c r="N870" s="29" t="str">
        <f t="shared" ca="1" si="320"/>
        <v xml:space="preserve"> </v>
      </c>
      <c r="O870" s="8">
        <f>Замеры!R866</f>
        <v>0</v>
      </c>
      <c r="P870" s="8" t="b">
        <f t="shared" si="308"/>
        <v>1</v>
      </c>
      <c r="Q870" s="8" t="b">
        <f t="shared" si="309"/>
        <v>1</v>
      </c>
      <c r="R870" s="8" t="b">
        <f t="shared" si="310"/>
        <v>1</v>
      </c>
      <c r="S870" s="8" t="s">
        <v>72</v>
      </c>
      <c r="T870" s="8" t="e">
        <f t="shared" si="321"/>
        <v>#VALUE!</v>
      </c>
      <c r="U870" s="12" t="s">
        <v>72</v>
      </c>
      <c r="V870" s="8" t="e">
        <f t="shared" si="322"/>
        <v>#VALUE!</v>
      </c>
      <c r="X870" s="13" t="str">
        <f t="shared" si="311"/>
        <v xml:space="preserve"> </v>
      </c>
      <c r="Y870" s="8" t="e">
        <f t="shared" si="323"/>
        <v>#VALUE!</v>
      </c>
      <c r="AA870" s="14" t="e">
        <f t="shared" ca="1" si="324"/>
        <v>#VALUE!</v>
      </c>
      <c r="AB870" s="14" t="e">
        <f t="shared" ca="1" si="325"/>
        <v>#VALUE!</v>
      </c>
      <c r="AC870" s="14" t="e">
        <f t="shared" ca="1" si="326"/>
        <v>#VALUE!</v>
      </c>
      <c r="AD870" s="8" t="e">
        <f t="shared" ca="1" si="327"/>
        <v>#VALUE!</v>
      </c>
      <c r="AE870" s="8" t="e">
        <f t="shared" ca="1" si="328"/>
        <v>#VALUE!</v>
      </c>
      <c r="AF870" s="8" t="e">
        <f t="shared" ca="1" si="329"/>
        <v>#VALUE!</v>
      </c>
    </row>
    <row r="871" spans="1:32" x14ac:dyDescent="0.3">
      <c r="A871" s="35">
        <f>IF(Замеры!B867=0, " ", Замеры!B867)</f>
        <v>864</v>
      </c>
      <c r="B871" s="49" t="str">
        <f>Замеры!G867</f>
        <v xml:space="preserve">Группа от QF </v>
      </c>
      <c r="C871" s="49" t="str">
        <f>IF(Замеры!J867=0, " ", Замеры!J867)</f>
        <v xml:space="preserve"> </v>
      </c>
      <c r="D871" s="49" t="str">
        <f>IF(O871=0, " ", CONCATENATE(Замеры!T867,Замеры!U867,Замеры!V867,Замеры!W867,Замеры!AB867))</f>
        <v xml:space="preserve"> </v>
      </c>
      <c r="E871" s="49" t="str">
        <f>IF(Замеры!L867=0, " ", Замеры!L867)</f>
        <v xml:space="preserve"> </v>
      </c>
      <c r="F871" s="49" t="e">
        <f t="shared" si="312"/>
        <v>#VALUE!</v>
      </c>
      <c r="G871" s="51" t="str">
        <f t="shared" si="313"/>
        <v>-</v>
      </c>
      <c r="H871" s="52" t="str">
        <f t="shared" si="314"/>
        <v>-</v>
      </c>
      <c r="I871" s="51" t="str">
        <f t="shared" si="315"/>
        <v>-</v>
      </c>
      <c r="J871" s="29" t="str">
        <f t="shared" si="316"/>
        <v>-</v>
      </c>
      <c r="K871" s="46" t="str">
        <f t="shared" si="317"/>
        <v>-</v>
      </c>
      <c r="L871" s="29" t="str">
        <f t="shared" si="318"/>
        <v>-</v>
      </c>
      <c r="M871" s="29" t="str">
        <f t="shared" si="319"/>
        <v xml:space="preserve"> </v>
      </c>
      <c r="N871" s="29" t="str">
        <f t="shared" ca="1" si="320"/>
        <v xml:space="preserve"> </v>
      </c>
      <c r="O871" s="8">
        <f>Замеры!R867</f>
        <v>0</v>
      </c>
      <c r="P871" s="8" t="b">
        <f t="shared" si="308"/>
        <v>1</v>
      </c>
      <c r="Q871" s="8" t="b">
        <f t="shared" si="309"/>
        <v>1</v>
      </c>
      <c r="R871" s="8" t="b">
        <f t="shared" si="310"/>
        <v>1</v>
      </c>
      <c r="S871" s="8" t="s">
        <v>72</v>
      </c>
      <c r="T871" s="8" t="e">
        <f t="shared" si="321"/>
        <v>#VALUE!</v>
      </c>
      <c r="U871" s="12" t="s">
        <v>72</v>
      </c>
      <c r="V871" s="8" t="e">
        <f t="shared" si="322"/>
        <v>#VALUE!</v>
      </c>
      <c r="X871" s="13" t="str">
        <f t="shared" si="311"/>
        <v xml:space="preserve"> </v>
      </c>
      <c r="Y871" s="8" t="e">
        <f t="shared" si="323"/>
        <v>#VALUE!</v>
      </c>
      <c r="AA871" s="14" t="e">
        <f t="shared" ca="1" si="324"/>
        <v>#VALUE!</v>
      </c>
      <c r="AB871" s="14" t="e">
        <f t="shared" ca="1" si="325"/>
        <v>#VALUE!</v>
      </c>
      <c r="AC871" s="14" t="e">
        <f t="shared" ca="1" si="326"/>
        <v>#VALUE!</v>
      </c>
      <c r="AD871" s="8" t="e">
        <f t="shared" ca="1" si="327"/>
        <v>#VALUE!</v>
      </c>
      <c r="AE871" s="8" t="e">
        <f t="shared" ca="1" si="328"/>
        <v>#VALUE!</v>
      </c>
      <c r="AF871" s="8" t="e">
        <f t="shared" ca="1" si="329"/>
        <v>#VALUE!</v>
      </c>
    </row>
    <row r="872" spans="1:32" x14ac:dyDescent="0.3">
      <c r="A872" s="35">
        <f>IF(Замеры!B868=0, " ", Замеры!B868)</f>
        <v>865</v>
      </c>
      <c r="B872" s="49" t="str">
        <f>Замеры!G868</f>
        <v xml:space="preserve">Группа от QF </v>
      </c>
      <c r="C872" s="49" t="str">
        <f>IF(Замеры!J868=0, " ", Замеры!J868)</f>
        <v xml:space="preserve"> </v>
      </c>
      <c r="D872" s="49" t="str">
        <f>IF(O872=0, " ", CONCATENATE(Замеры!T868,Замеры!U868,Замеры!V868,Замеры!W868,Замеры!AB868))</f>
        <v xml:space="preserve"> </v>
      </c>
      <c r="E872" s="49" t="str">
        <f>IF(Замеры!L868=0, " ", Замеры!L868)</f>
        <v xml:space="preserve"> </v>
      </c>
      <c r="F872" s="49" t="e">
        <f t="shared" si="312"/>
        <v>#VALUE!</v>
      </c>
      <c r="G872" s="51" t="str">
        <f t="shared" si="313"/>
        <v>-</v>
      </c>
      <c r="H872" s="52" t="str">
        <f t="shared" si="314"/>
        <v>-</v>
      </c>
      <c r="I872" s="51" t="str">
        <f t="shared" si="315"/>
        <v>-</v>
      </c>
      <c r="J872" s="29" t="str">
        <f t="shared" si="316"/>
        <v>-</v>
      </c>
      <c r="K872" s="46" t="str">
        <f t="shared" si="317"/>
        <v>-</v>
      </c>
      <c r="L872" s="29" t="str">
        <f t="shared" si="318"/>
        <v>-</v>
      </c>
      <c r="M872" s="29" t="str">
        <f t="shared" si="319"/>
        <v xml:space="preserve"> </v>
      </c>
      <c r="N872" s="29" t="str">
        <f t="shared" ca="1" si="320"/>
        <v xml:space="preserve"> </v>
      </c>
      <c r="O872" s="8">
        <f>Замеры!R868</f>
        <v>0</v>
      </c>
      <c r="P872" s="8" t="b">
        <f t="shared" si="308"/>
        <v>1</v>
      </c>
      <c r="Q872" s="8" t="b">
        <f t="shared" si="309"/>
        <v>1</v>
      </c>
      <c r="R872" s="8" t="b">
        <f t="shared" si="310"/>
        <v>1</v>
      </c>
      <c r="S872" s="8" t="s">
        <v>72</v>
      </c>
      <c r="T872" s="8" t="e">
        <f t="shared" si="321"/>
        <v>#VALUE!</v>
      </c>
      <c r="U872" s="12" t="s">
        <v>72</v>
      </c>
      <c r="V872" s="8" t="e">
        <f t="shared" si="322"/>
        <v>#VALUE!</v>
      </c>
      <c r="X872" s="13" t="str">
        <f t="shared" si="311"/>
        <v xml:space="preserve"> </v>
      </c>
      <c r="Y872" s="8" t="e">
        <f t="shared" si="323"/>
        <v>#VALUE!</v>
      </c>
      <c r="AA872" s="14" t="e">
        <f t="shared" ca="1" si="324"/>
        <v>#VALUE!</v>
      </c>
      <c r="AB872" s="14" t="e">
        <f t="shared" ca="1" si="325"/>
        <v>#VALUE!</v>
      </c>
      <c r="AC872" s="14" t="e">
        <f t="shared" ca="1" si="326"/>
        <v>#VALUE!</v>
      </c>
      <c r="AD872" s="8" t="e">
        <f t="shared" ca="1" si="327"/>
        <v>#VALUE!</v>
      </c>
      <c r="AE872" s="8" t="e">
        <f t="shared" ca="1" si="328"/>
        <v>#VALUE!</v>
      </c>
      <c r="AF872" s="8" t="e">
        <f t="shared" ca="1" si="329"/>
        <v>#VALUE!</v>
      </c>
    </row>
    <row r="873" spans="1:32" x14ac:dyDescent="0.3">
      <c r="A873" s="35">
        <f>IF(Замеры!B869=0, " ", Замеры!B869)</f>
        <v>866</v>
      </c>
      <c r="B873" s="49" t="str">
        <f>Замеры!G869</f>
        <v xml:space="preserve">Группа от QF </v>
      </c>
      <c r="C873" s="49" t="str">
        <f>IF(Замеры!J869=0, " ", Замеры!J869)</f>
        <v xml:space="preserve"> </v>
      </c>
      <c r="D873" s="49" t="str">
        <f>IF(O873=0, " ", CONCATENATE(Замеры!T869,Замеры!U869,Замеры!V869,Замеры!W869,Замеры!AB869))</f>
        <v xml:space="preserve"> </v>
      </c>
      <c r="E873" s="49" t="str">
        <f>IF(Замеры!L869=0, " ", Замеры!L869)</f>
        <v xml:space="preserve"> </v>
      </c>
      <c r="F873" s="49" t="e">
        <f t="shared" si="312"/>
        <v>#VALUE!</v>
      </c>
      <c r="G873" s="51" t="str">
        <f t="shared" si="313"/>
        <v>-</v>
      </c>
      <c r="H873" s="52" t="str">
        <f t="shared" si="314"/>
        <v>-</v>
      </c>
      <c r="I873" s="51" t="str">
        <f t="shared" si="315"/>
        <v>-</v>
      </c>
      <c r="J873" s="29" t="str">
        <f t="shared" si="316"/>
        <v>-</v>
      </c>
      <c r="K873" s="46" t="str">
        <f t="shared" si="317"/>
        <v>-</v>
      </c>
      <c r="L873" s="29" t="str">
        <f t="shared" si="318"/>
        <v>-</v>
      </c>
      <c r="M873" s="29" t="str">
        <f t="shared" si="319"/>
        <v xml:space="preserve"> </v>
      </c>
      <c r="N873" s="29" t="str">
        <f t="shared" ca="1" si="320"/>
        <v xml:space="preserve"> </v>
      </c>
      <c r="O873" s="8">
        <f>Замеры!R869</f>
        <v>0</v>
      </c>
      <c r="P873" s="8" t="b">
        <f t="shared" si="308"/>
        <v>1</v>
      </c>
      <c r="Q873" s="8" t="b">
        <f t="shared" si="309"/>
        <v>1</v>
      </c>
      <c r="R873" s="8" t="b">
        <f t="shared" si="310"/>
        <v>1</v>
      </c>
      <c r="S873" s="8" t="s">
        <v>72</v>
      </c>
      <c r="T873" s="8" t="e">
        <f t="shared" si="321"/>
        <v>#VALUE!</v>
      </c>
      <c r="U873" s="12" t="s">
        <v>72</v>
      </c>
      <c r="V873" s="8" t="e">
        <f t="shared" si="322"/>
        <v>#VALUE!</v>
      </c>
      <c r="X873" s="13" t="str">
        <f t="shared" si="311"/>
        <v xml:space="preserve"> </v>
      </c>
      <c r="Y873" s="8" t="e">
        <f t="shared" si="323"/>
        <v>#VALUE!</v>
      </c>
      <c r="AA873" s="14" t="e">
        <f t="shared" ca="1" si="324"/>
        <v>#VALUE!</v>
      </c>
      <c r="AB873" s="14" t="e">
        <f t="shared" ca="1" si="325"/>
        <v>#VALUE!</v>
      </c>
      <c r="AC873" s="14" t="e">
        <f t="shared" ca="1" si="326"/>
        <v>#VALUE!</v>
      </c>
      <c r="AD873" s="8" t="e">
        <f t="shared" ca="1" si="327"/>
        <v>#VALUE!</v>
      </c>
      <c r="AE873" s="8" t="e">
        <f t="shared" ca="1" si="328"/>
        <v>#VALUE!</v>
      </c>
      <c r="AF873" s="8" t="e">
        <f t="shared" ca="1" si="329"/>
        <v>#VALUE!</v>
      </c>
    </row>
    <row r="874" spans="1:32" x14ac:dyDescent="0.3">
      <c r="A874" s="35">
        <f>IF(Замеры!B870=0, " ", Замеры!B870)</f>
        <v>867</v>
      </c>
      <c r="B874" s="49" t="str">
        <f>Замеры!G870</f>
        <v xml:space="preserve">Группа от QF </v>
      </c>
      <c r="C874" s="49" t="str">
        <f>IF(Замеры!J870=0, " ", Замеры!J870)</f>
        <v xml:space="preserve"> </v>
      </c>
      <c r="D874" s="49" t="str">
        <f>IF(O874=0, " ", CONCATENATE(Замеры!T870,Замеры!U870,Замеры!V870,Замеры!W870,Замеры!AB870))</f>
        <v xml:space="preserve"> </v>
      </c>
      <c r="E874" s="49" t="str">
        <f>IF(Замеры!L870=0, " ", Замеры!L870)</f>
        <v xml:space="preserve"> </v>
      </c>
      <c r="F874" s="49" t="e">
        <f t="shared" si="312"/>
        <v>#VALUE!</v>
      </c>
      <c r="G874" s="51" t="str">
        <f t="shared" si="313"/>
        <v>-</v>
      </c>
      <c r="H874" s="52" t="str">
        <f t="shared" si="314"/>
        <v>-</v>
      </c>
      <c r="I874" s="51" t="str">
        <f t="shared" si="315"/>
        <v>-</v>
      </c>
      <c r="J874" s="29" t="str">
        <f t="shared" si="316"/>
        <v>-</v>
      </c>
      <c r="K874" s="46" t="str">
        <f t="shared" si="317"/>
        <v>-</v>
      </c>
      <c r="L874" s="29" t="str">
        <f t="shared" si="318"/>
        <v>-</v>
      </c>
      <c r="M874" s="29" t="str">
        <f t="shared" si="319"/>
        <v xml:space="preserve"> </v>
      </c>
      <c r="N874" s="29" t="str">
        <f t="shared" ca="1" si="320"/>
        <v xml:space="preserve"> </v>
      </c>
      <c r="O874" s="8">
        <f>Замеры!R870</f>
        <v>0</v>
      </c>
      <c r="P874" s="8" t="b">
        <f t="shared" si="308"/>
        <v>1</v>
      </c>
      <c r="Q874" s="8" t="b">
        <f t="shared" si="309"/>
        <v>1</v>
      </c>
      <c r="R874" s="8" t="b">
        <f t="shared" si="310"/>
        <v>1</v>
      </c>
      <c r="S874" s="8" t="s">
        <v>72</v>
      </c>
      <c r="T874" s="8" t="e">
        <f t="shared" si="321"/>
        <v>#VALUE!</v>
      </c>
      <c r="U874" s="12" t="s">
        <v>72</v>
      </c>
      <c r="V874" s="8" t="e">
        <f t="shared" si="322"/>
        <v>#VALUE!</v>
      </c>
      <c r="X874" s="13" t="str">
        <f t="shared" si="311"/>
        <v xml:space="preserve"> </v>
      </c>
      <c r="Y874" s="8" t="e">
        <f t="shared" si="323"/>
        <v>#VALUE!</v>
      </c>
      <c r="AA874" s="14" t="e">
        <f t="shared" ca="1" si="324"/>
        <v>#VALUE!</v>
      </c>
      <c r="AB874" s="14" t="e">
        <f t="shared" ca="1" si="325"/>
        <v>#VALUE!</v>
      </c>
      <c r="AC874" s="14" t="e">
        <f t="shared" ca="1" si="326"/>
        <v>#VALUE!</v>
      </c>
      <c r="AD874" s="8" t="e">
        <f t="shared" ca="1" si="327"/>
        <v>#VALUE!</v>
      </c>
      <c r="AE874" s="8" t="e">
        <f t="shared" ca="1" si="328"/>
        <v>#VALUE!</v>
      </c>
      <c r="AF874" s="8" t="e">
        <f t="shared" ca="1" si="329"/>
        <v>#VALUE!</v>
      </c>
    </row>
    <row r="875" spans="1:32" x14ac:dyDescent="0.3">
      <c r="A875" s="35">
        <f>IF(Замеры!B871=0, " ", Замеры!B871)</f>
        <v>868</v>
      </c>
      <c r="B875" s="49" t="str">
        <f>Замеры!G871</f>
        <v xml:space="preserve">Группа от QF </v>
      </c>
      <c r="C875" s="49" t="str">
        <f>IF(Замеры!J871=0, " ", Замеры!J871)</f>
        <v xml:space="preserve"> </v>
      </c>
      <c r="D875" s="49" t="str">
        <f>IF(O875=0, " ", CONCATENATE(Замеры!T871,Замеры!U871,Замеры!V871,Замеры!W871,Замеры!AB871))</f>
        <v xml:space="preserve"> </v>
      </c>
      <c r="E875" s="49" t="str">
        <f>IF(Замеры!L871=0, " ", Замеры!L871)</f>
        <v xml:space="preserve"> </v>
      </c>
      <c r="F875" s="49" t="e">
        <f t="shared" si="312"/>
        <v>#VALUE!</v>
      </c>
      <c r="G875" s="51" t="str">
        <f t="shared" si="313"/>
        <v>-</v>
      </c>
      <c r="H875" s="52" t="str">
        <f t="shared" si="314"/>
        <v>-</v>
      </c>
      <c r="I875" s="51" t="str">
        <f t="shared" si="315"/>
        <v>-</v>
      </c>
      <c r="J875" s="29" t="str">
        <f t="shared" si="316"/>
        <v>-</v>
      </c>
      <c r="K875" s="46" t="str">
        <f t="shared" si="317"/>
        <v>-</v>
      </c>
      <c r="L875" s="29" t="str">
        <f t="shared" si="318"/>
        <v>-</v>
      </c>
      <c r="M875" s="29" t="str">
        <f t="shared" si="319"/>
        <v xml:space="preserve"> </v>
      </c>
      <c r="N875" s="29" t="str">
        <f t="shared" ca="1" si="320"/>
        <v xml:space="preserve"> </v>
      </c>
      <c r="O875" s="8">
        <f>Замеры!R871</f>
        <v>0</v>
      </c>
      <c r="P875" s="8" t="b">
        <f t="shared" si="308"/>
        <v>1</v>
      </c>
      <c r="Q875" s="8" t="b">
        <f t="shared" si="309"/>
        <v>1</v>
      </c>
      <c r="R875" s="8" t="b">
        <f t="shared" si="310"/>
        <v>1</v>
      </c>
      <c r="S875" s="8" t="s">
        <v>72</v>
      </c>
      <c r="T875" s="8" t="e">
        <f t="shared" si="321"/>
        <v>#VALUE!</v>
      </c>
      <c r="U875" s="12" t="s">
        <v>72</v>
      </c>
      <c r="V875" s="8" t="e">
        <f t="shared" si="322"/>
        <v>#VALUE!</v>
      </c>
      <c r="X875" s="13" t="str">
        <f t="shared" si="311"/>
        <v xml:space="preserve"> </v>
      </c>
      <c r="Y875" s="8" t="e">
        <f t="shared" si="323"/>
        <v>#VALUE!</v>
      </c>
      <c r="AA875" s="14" t="e">
        <f t="shared" ca="1" si="324"/>
        <v>#VALUE!</v>
      </c>
      <c r="AB875" s="14" t="e">
        <f t="shared" ca="1" si="325"/>
        <v>#VALUE!</v>
      </c>
      <c r="AC875" s="14" t="e">
        <f t="shared" ca="1" si="326"/>
        <v>#VALUE!</v>
      </c>
      <c r="AD875" s="8" t="e">
        <f t="shared" ca="1" si="327"/>
        <v>#VALUE!</v>
      </c>
      <c r="AE875" s="8" t="e">
        <f t="shared" ca="1" si="328"/>
        <v>#VALUE!</v>
      </c>
      <c r="AF875" s="8" t="e">
        <f t="shared" ca="1" si="329"/>
        <v>#VALUE!</v>
      </c>
    </row>
    <row r="876" spans="1:32" x14ac:dyDescent="0.3">
      <c r="A876" s="35">
        <f>IF(Замеры!B872=0, " ", Замеры!B872)</f>
        <v>869</v>
      </c>
      <c r="B876" s="49" t="str">
        <f>Замеры!G872</f>
        <v xml:space="preserve">Группа от QF </v>
      </c>
      <c r="C876" s="49" t="str">
        <f>IF(Замеры!J872=0, " ", Замеры!J872)</f>
        <v xml:space="preserve"> </v>
      </c>
      <c r="D876" s="49" t="str">
        <f>IF(O876=0, " ", CONCATENATE(Замеры!T872,Замеры!U872,Замеры!V872,Замеры!W872,Замеры!AB872))</f>
        <v xml:space="preserve"> </v>
      </c>
      <c r="E876" s="49" t="str">
        <f>IF(Замеры!L872=0, " ", Замеры!L872)</f>
        <v xml:space="preserve"> </v>
      </c>
      <c r="F876" s="49" t="e">
        <f t="shared" si="312"/>
        <v>#VALUE!</v>
      </c>
      <c r="G876" s="51" t="str">
        <f t="shared" si="313"/>
        <v>-</v>
      </c>
      <c r="H876" s="52" t="str">
        <f t="shared" si="314"/>
        <v>-</v>
      </c>
      <c r="I876" s="51" t="str">
        <f t="shared" si="315"/>
        <v>-</v>
      </c>
      <c r="J876" s="29" t="str">
        <f t="shared" si="316"/>
        <v>-</v>
      </c>
      <c r="K876" s="46" t="str">
        <f t="shared" si="317"/>
        <v>-</v>
      </c>
      <c r="L876" s="29" t="str">
        <f t="shared" si="318"/>
        <v>-</v>
      </c>
      <c r="M876" s="29" t="str">
        <f t="shared" si="319"/>
        <v xml:space="preserve"> </v>
      </c>
      <c r="N876" s="29" t="str">
        <f t="shared" ca="1" si="320"/>
        <v xml:space="preserve"> </v>
      </c>
      <c r="O876" s="8">
        <f>Замеры!R872</f>
        <v>0</v>
      </c>
      <c r="P876" s="8" t="b">
        <f t="shared" si="308"/>
        <v>1</v>
      </c>
      <c r="Q876" s="8" t="b">
        <f t="shared" si="309"/>
        <v>1</v>
      </c>
      <c r="R876" s="8" t="b">
        <f t="shared" si="310"/>
        <v>1</v>
      </c>
      <c r="S876" s="8" t="s">
        <v>72</v>
      </c>
      <c r="T876" s="8" t="e">
        <f t="shared" si="321"/>
        <v>#VALUE!</v>
      </c>
      <c r="U876" s="12" t="s">
        <v>72</v>
      </c>
      <c r="V876" s="8" t="e">
        <f t="shared" si="322"/>
        <v>#VALUE!</v>
      </c>
      <c r="X876" s="13" t="str">
        <f t="shared" si="311"/>
        <v xml:space="preserve"> </v>
      </c>
      <c r="Y876" s="8" t="e">
        <f t="shared" si="323"/>
        <v>#VALUE!</v>
      </c>
      <c r="AA876" s="14" t="e">
        <f t="shared" ca="1" si="324"/>
        <v>#VALUE!</v>
      </c>
      <c r="AB876" s="14" t="e">
        <f t="shared" ca="1" si="325"/>
        <v>#VALUE!</v>
      </c>
      <c r="AC876" s="14" t="e">
        <f t="shared" ca="1" si="326"/>
        <v>#VALUE!</v>
      </c>
      <c r="AD876" s="8" t="e">
        <f t="shared" ca="1" si="327"/>
        <v>#VALUE!</v>
      </c>
      <c r="AE876" s="8" t="e">
        <f t="shared" ca="1" si="328"/>
        <v>#VALUE!</v>
      </c>
      <c r="AF876" s="8" t="e">
        <f t="shared" ca="1" si="329"/>
        <v>#VALUE!</v>
      </c>
    </row>
    <row r="877" spans="1:32" x14ac:dyDescent="0.3">
      <c r="A877" s="35">
        <f>IF(Замеры!B873=0, " ", Замеры!B873)</f>
        <v>870</v>
      </c>
      <c r="B877" s="49" t="str">
        <f>Замеры!G873</f>
        <v xml:space="preserve">Группа от QF </v>
      </c>
      <c r="C877" s="49" t="str">
        <f>IF(Замеры!J873=0, " ", Замеры!J873)</f>
        <v xml:space="preserve"> </v>
      </c>
      <c r="D877" s="49" t="str">
        <f>IF(O877=0, " ", CONCATENATE(Замеры!T873,Замеры!U873,Замеры!V873,Замеры!W873,Замеры!AB873))</f>
        <v xml:space="preserve"> </v>
      </c>
      <c r="E877" s="49" t="str">
        <f>IF(Замеры!L873=0, " ", Замеры!L873)</f>
        <v xml:space="preserve"> </v>
      </c>
      <c r="F877" s="49" t="e">
        <f t="shared" si="312"/>
        <v>#VALUE!</v>
      </c>
      <c r="G877" s="51" t="str">
        <f t="shared" si="313"/>
        <v>-</v>
      </c>
      <c r="H877" s="52" t="str">
        <f t="shared" si="314"/>
        <v>-</v>
      </c>
      <c r="I877" s="51" t="str">
        <f t="shared" si="315"/>
        <v>-</v>
      </c>
      <c r="J877" s="29" t="str">
        <f t="shared" si="316"/>
        <v>-</v>
      </c>
      <c r="K877" s="46" t="str">
        <f t="shared" si="317"/>
        <v>-</v>
      </c>
      <c r="L877" s="29" t="str">
        <f t="shared" si="318"/>
        <v>-</v>
      </c>
      <c r="M877" s="29" t="str">
        <f t="shared" si="319"/>
        <v xml:space="preserve"> </v>
      </c>
      <c r="N877" s="29" t="str">
        <f t="shared" ca="1" si="320"/>
        <v xml:space="preserve"> </v>
      </c>
      <c r="O877" s="8">
        <f>Замеры!R873</f>
        <v>0</v>
      </c>
      <c r="P877" s="8" t="b">
        <f t="shared" si="308"/>
        <v>1</v>
      </c>
      <c r="Q877" s="8" t="b">
        <f t="shared" si="309"/>
        <v>1</v>
      </c>
      <c r="R877" s="8" t="b">
        <f t="shared" si="310"/>
        <v>1</v>
      </c>
      <c r="S877" s="8" t="s">
        <v>72</v>
      </c>
      <c r="T877" s="8" t="e">
        <f t="shared" si="321"/>
        <v>#VALUE!</v>
      </c>
      <c r="U877" s="12" t="s">
        <v>72</v>
      </c>
      <c r="V877" s="8" t="e">
        <f t="shared" si="322"/>
        <v>#VALUE!</v>
      </c>
      <c r="X877" s="13" t="str">
        <f t="shared" si="311"/>
        <v xml:space="preserve"> </v>
      </c>
      <c r="Y877" s="8" t="e">
        <f t="shared" si="323"/>
        <v>#VALUE!</v>
      </c>
      <c r="AA877" s="14" t="e">
        <f t="shared" ca="1" si="324"/>
        <v>#VALUE!</v>
      </c>
      <c r="AB877" s="14" t="e">
        <f t="shared" ca="1" si="325"/>
        <v>#VALUE!</v>
      </c>
      <c r="AC877" s="14" t="e">
        <f t="shared" ca="1" si="326"/>
        <v>#VALUE!</v>
      </c>
      <c r="AD877" s="8" t="e">
        <f t="shared" ca="1" si="327"/>
        <v>#VALUE!</v>
      </c>
      <c r="AE877" s="8" t="e">
        <f t="shared" ca="1" si="328"/>
        <v>#VALUE!</v>
      </c>
      <c r="AF877" s="8" t="e">
        <f t="shared" ca="1" si="329"/>
        <v>#VALUE!</v>
      </c>
    </row>
    <row r="878" spans="1:32" x14ac:dyDescent="0.3">
      <c r="A878" s="35">
        <f>IF(Замеры!B874=0, " ", Замеры!B874)</f>
        <v>871</v>
      </c>
      <c r="B878" s="49" t="str">
        <f>Замеры!G874</f>
        <v xml:space="preserve">Группа от QF </v>
      </c>
      <c r="C878" s="49" t="str">
        <f>IF(Замеры!J874=0, " ", Замеры!J874)</f>
        <v xml:space="preserve"> </v>
      </c>
      <c r="D878" s="49" t="str">
        <f>IF(O878=0, " ", CONCATENATE(Замеры!T874,Замеры!U874,Замеры!V874,Замеры!W874,Замеры!AB874))</f>
        <v xml:space="preserve"> </v>
      </c>
      <c r="E878" s="49" t="str">
        <f>IF(Замеры!L874=0, " ", Замеры!L874)</f>
        <v xml:space="preserve"> </v>
      </c>
      <c r="F878" s="49" t="e">
        <f t="shared" si="312"/>
        <v>#VALUE!</v>
      </c>
      <c r="G878" s="51" t="str">
        <f t="shared" si="313"/>
        <v>-</v>
      </c>
      <c r="H878" s="52" t="str">
        <f t="shared" si="314"/>
        <v>-</v>
      </c>
      <c r="I878" s="51" t="str">
        <f t="shared" si="315"/>
        <v>-</v>
      </c>
      <c r="J878" s="29" t="str">
        <f t="shared" si="316"/>
        <v>-</v>
      </c>
      <c r="K878" s="46" t="str">
        <f t="shared" si="317"/>
        <v>-</v>
      </c>
      <c r="L878" s="29" t="str">
        <f t="shared" si="318"/>
        <v>-</v>
      </c>
      <c r="M878" s="29" t="str">
        <f t="shared" si="319"/>
        <v xml:space="preserve"> </v>
      </c>
      <c r="N878" s="29" t="str">
        <f t="shared" ca="1" si="320"/>
        <v xml:space="preserve"> </v>
      </c>
      <c r="O878" s="8">
        <f>Замеры!R874</f>
        <v>0</v>
      </c>
      <c r="P878" s="8" t="b">
        <f t="shared" si="308"/>
        <v>1</v>
      </c>
      <c r="Q878" s="8" t="b">
        <f t="shared" si="309"/>
        <v>1</v>
      </c>
      <c r="R878" s="8" t="b">
        <f t="shared" si="310"/>
        <v>1</v>
      </c>
      <c r="S878" s="8" t="s">
        <v>72</v>
      </c>
      <c r="T878" s="8" t="e">
        <f t="shared" si="321"/>
        <v>#VALUE!</v>
      </c>
      <c r="U878" s="12" t="s">
        <v>72</v>
      </c>
      <c r="V878" s="8" t="e">
        <f t="shared" si="322"/>
        <v>#VALUE!</v>
      </c>
      <c r="X878" s="13" t="str">
        <f t="shared" si="311"/>
        <v xml:space="preserve"> </v>
      </c>
      <c r="Y878" s="8" t="e">
        <f t="shared" si="323"/>
        <v>#VALUE!</v>
      </c>
      <c r="AA878" s="14" t="e">
        <f t="shared" ca="1" si="324"/>
        <v>#VALUE!</v>
      </c>
      <c r="AB878" s="14" t="e">
        <f t="shared" ca="1" si="325"/>
        <v>#VALUE!</v>
      </c>
      <c r="AC878" s="14" t="e">
        <f t="shared" ca="1" si="326"/>
        <v>#VALUE!</v>
      </c>
      <c r="AD878" s="8" t="e">
        <f t="shared" ca="1" si="327"/>
        <v>#VALUE!</v>
      </c>
      <c r="AE878" s="8" t="e">
        <f t="shared" ca="1" si="328"/>
        <v>#VALUE!</v>
      </c>
      <c r="AF878" s="8" t="e">
        <f t="shared" ca="1" si="329"/>
        <v>#VALUE!</v>
      </c>
    </row>
    <row r="879" spans="1:32" x14ac:dyDescent="0.3">
      <c r="A879" s="35">
        <f>IF(Замеры!B875=0, " ", Замеры!B875)</f>
        <v>872</v>
      </c>
      <c r="B879" s="49" t="str">
        <f>Замеры!G875</f>
        <v xml:space="preserve">Группа от QF </v>
      </c>
      <c r="C879" s="49" t="str">
        <f>IF(Замеры!J875=0, " ", Замеры!J875)</f>
        <v xml:space="preserve"> </v>
      </c>
      <c r="D879" s="49" t="str">
        <f>IF(O879=0, " ", CONCATENATE(Замеры!T875,Замеры!U875,Замеры!V875,Замеры!W875,Замеры!AB875))</f>
        <v xml:space="preserve"> </v>
      </c>
      <c r="E879" s="49" t="str">
        <f>IF(Замеры!L875=0, " ", Замеры!L875)</f>
        <v xml:space="preserve"> </v>
      </c>
      <c r="F879" s="49" t="e">
        <f t="shared" si="312"/>
        <v>#VALUE!</v>
      </c>
      <c r="G879" s="51" t="str">
        <f t="shared" si="313"/>
        <v>-</v>
      </c>
      <c r="H879" s="52" t="str">
        <f t="shared" si="314"/>
        <v>-</v>
      </c>
      <c r="I879" s="51" t="str">
        <f t="shared" si="315"/>
        <v>-</v>
      </c>
      <c r="J879" s="29" t="str">
        <f t="shared" si="316"/>
        <v>-</v>
      </c>
      <c r="K879" s="46" t="str">
        <f t="shared" si="317"/>
        <v>-</v>
      </c>
      <c r="L879" s="29" t="str">
        <f t="shared" si="318"/>
        <v>-</v>
      </c>
      <c r="M879" s="29" t="str">
        <f t="shared" si="319"/>
        <v xml:space="preserve"> </v>
      </c>
      <c r="N879" s="29" t="str">
        <f t="shared" ca="1" si="320"/>
        <v xml:space="preserve"> </v>
      </c>
      <c r="O879" s="8">
        <f>Замеры!R875</f>
        <v>0</v>
      </c>
      <c r="P879" s="8" t="b">
        <f t="shared" si="308"/>
        <v>1</v>
      </c>
      <c r="Q879" s="8" t="b">
        <f t="shared" si="309"/>
        <v>1</v>
      </c>
      <c r="R879" s="8" t="b">
        <f t="shared" si="310"/>
        <v>1</v>
      </c>
      <c r="S879" s="8" t="s">
        <v>72</v>
      </c>
      <c r="T879" s="8" t="e">
        <f t="shared" si="321"/>
        <v>#VALUE!</v>
      </c>
      <c r="U879" s="12" t="s">
        <v>72</v>
      </c>
      <c r="V879" s="8" t="e">
        <f t="shared" si="322"/>
        <v>#VALUE!</v>
      </c>
      <c r="X879" s="13" t="str">
        <f t="shared" si="311"/>
        <v xml:space="preserve"> </v>
      </c>
      <c r="Y879" s="8" t="e">
        <f t="shared" si="323"/>
        <v>#VALUE!</v>
      </c>
      <c r="AA879" s="14" t="e">
        <f t="shared" ca="1" si="324"/>
        <v>#VALUE!</v>
      </c>
      <c r="AB879" s="14" t="e">
        <f t="shared" ca="1" si="325"/>
        <v>#VALUE!</v>
      </c>
      <c r="AC879" s="14" t="e">
        <f t="shared" ca="1" si="326"/>
        <v>#VALUE!</v>
      </c>
      <c r="AD879" s="8" t="e">
        <f t="shared" ca="1" si="327"/>
        <v>#VALUE!</v>
      </c>
      <c r="AE879" s="8" t="e">
        <f t="shared" ca="1" si="328"/>
        <v>#VALUE!</v>
      </c>
      <c r="AF879" s="8" t="e">
        <f t="shared" ca="1" si="329"/>
        <v>#VALUE!</v>
      </c>
    </row>
    <row r="880" spans="1:32" x14ac:dyDescent="0.3">
      <c r="A880" s="35">
        <f>IF(Замеры!B876=0, " ", Замеры!B876)</f>
        <v>873</v>
      </c>
      <c r="B880" s="49" t="str">
        <f>Замеры!G876</f>
        <v xml:space="preserve">Группа от QF </v>
      </c>
      <c r="C880" s="49" t="str">
        <f>IF(Замеры!J876=0, " ", Замеры!J876)</f>
        <v xml:space="preserve"> </v>
      </c>
      <c r="D880" s="49" t="str">
        <f>IF(O880=0, " ", CONCATENATE(Замеры!T876,Замеры!U876,Замеры!V876,Замеры!W876,Замеры!AB876))</f>
        <v xml:space="preserve"> </v>
      </c>
      <c r="E880" s="49" t="str">
        <f>IF(Замеры!L876=0, " ", Замеры!L876)</f>
        <v xml:space="preserve"> </v>
      </c>
      <c r="F880" s="49" t="e">
        <f t="shared" si="312"/>
        <v>#VALUE!</v>
      </c>
      <c r="G880" s="51" t="str">
        <f t="shared" si="313"/>
        <v>-</v>
      </c>
      <c r="H880" s="52" t="str">
        <f t="shared" si="314"/>
        <v>-</v>
      </c>
      <c r="I880" s="51" t="str">
        <f t="shared" si="315"/>
        <v>-</v>
      </c>
      <c r="J880" s="29" t="str">
        <f t="shared" si="316"/>
        <v>-</v>
      </c>
      <c r="K880" s="46" t="str">
        <f t="shared" si="317"/>
        <v>-</v>
      </c>
      <c r="L880" s="29" t="str">
        <f t="shared" si="318"/>
        <v>-</v>
      </c>
      <c r="M880" s="29" t="str">
        <f t="shared" si="319"/>
        <v xml:space="preserve"> </v>
      </c>
      <c r="N880" s="29" t="str">
        <f t="shared" ca="1" si="320"/>
        <v xml:space="preserve"> </v>
      </c>
      <c r="O880" s="8">
        <f>Замеры!R876</f>
        <v>0</v>
      </c>
      <c r="P880" s="8" t="b">
        <f t="shared" si="308"/>
        <v>1</v>
      </c>
      <c r="Q880" s="8" t="b">
        <f t="shared" si="309"/>
        <v>1</v>
      </c>
      <c r="R880" s="8" t="b">
        <f t="shared" si="310"/>
        <v>1</v>
      </c>
      <c r="S880" s="8" t="s">
        <v>72</v>
      </c>
      <c r="T880" s="8" t="e">
        <f t="shared" si="321"/>
        <v>#VALUE!</v>
      </c>
      <c r="U880" s="12" t="s">
        <v>72</v>
      </c>
      <c r="V880" s="8" t="e">
        <f t="shared" si="322"/>
        <v>#VALUE!</v>
      </c>
      <c r="X880" s="13" t="str">
        <f t="shared" si="311"/>
        <v xml:space="preserve"> </v>
      </c>
      <c r="Y880" s="8" t="e">
        <f t="shared" si="323"/>
        <v>#VALUE!</v>
      </c>
      <c r="AA880" s="14" t="e">
        <f t="shared" ca="1" si="324"/>
        <v>#VALUE!</v>
      </c>
      <c r="AB880" s="14" t="e">
        <f t="shared" ca="1" si="325"/>
        <v>#VALUE!</v>
      </c>
      <c r="AC880" s="14" t="e">
        <f t="shared" ca="1" si="326"/>
        <v>#VALUE!</v>
      </c>
      <c r="AD880" s="8" t="e">
        <f t="shared" ca="1" si="327"/>
        <v>#VALUE!</v>
      </c>
      <c r="AE880" s="8" t="e">
        <f t="shared" ca="1" si="328"/>
        <v>#VALUE!</v>
      </c>
      <c r="AF880" s="8" t="e">
        <f t="shared" ca="1" si="329"/>
        <v>#VALUE!</v>
      </c>
    </row>
    <row r="881" spans="1:32" x14ac:dyDescent="0.3">
      <c r="A881" s="35">
        <f>IF(Замеры!B877=0, " ", Замеры!B877)</f>
        <v>874</v>
      </c>
      <c r="B881" s="49" t="str">
        <f>Замеры!G877</f>
        <v xml:space="preserve">Группа от QF </v>
      </c>
      <c r="C881" s="49" t="str">
        <f>IF(Замеры!J877=0, " ", Замеры!J877)</f>
        <v xml:space="preserve"> </v>
      </c>
      <c r="D881" s="49" t="str">
        <f>IF(O881=0, " ", CONCATENATE(Замеры!T877,Замеры!U877,Замеры!V877,Замеры!W877,Замеры!AB877))</f>
        <v xml:space="preserve"> </v>
      </c>
      <c r="E881" s="49" t="str">
        <f>IF(Замеры!L877=0, " ", Замеры!L877)</f>
        <v xml:space="preserve"> </v>
      </c>
      <c r="F881" s="49" t="e">
        <f t="shared" si="312"/>
        <v>#VALUE!</v>
      </c>
      <c r="G881" s="51" t="str">
        <f t="shared" si="313"/>
        <v>-</v>
      </c>
      <c r="H881" s="52" t="str">
        <f t="shared" si="314"/>
        <v>-</v>
      </c>
      <c r="I881" s="51" t="str">
        <f t="shared" si="315"/>
        <v>-</v>
      </c>
      <c r="J881" s="29" t="str">
        <f t="shared" si="316"/>
        <v>-</v>
      </c>
      <c r="K881" s="46" t="str">
        <f t="shared" si="317"/>
        <v>-</v>
      </c>
      <c r="L881" s="29" t="str">
        <f t="shared" si="318"/>
        <v>-</v>
      </c>
      <c r="M881" s="29" t="str">
        <f t="shared" si="319"/>
        <v xml:space="preserve"> </v>
      </c>
      <c r="N881" s="29" t="str">
        <f t="shared" ca="1" si="320"/>
        <v xml:space="preserve"> </v>
      </c>
      <c r="O881" s="8">
        <f>Замеры!R877</f>
        <v>0</v>
      </c>
      <c r="P881" s="8" t="b">
        <f t="shared" si="308"/>
        <v>1</v>
      </c>
      <c r="Q881" s="8" t="b">
        <f t="shared" si="309"/>
        <v>1</v>
      </c>
      <c r="R881" s="8" t="b">
        <f t="shared" si="310"/>
        <v>1</v>
      </c>
      <c r="S881" s="8" t="s">
        <v>72</v>
      </c>
      <c r="T881" s="8" t="e">
        <f t="shared" si="321"/>
        <v>#VALUE!</v>
      </c>
      <c r="U881" s="12" t="s">
        <v>72</v>
      </c>
      <c r="V881" s="8" t="e">
        <f t="shared" si="322"/>
        <v>#VALUE!</v>
      </c>
      <c r="X881" s="13" t="str">
        <f t="shared" si="311"/>
        <v xml:space="preserve"> </v>
      </c>
      <c r="Y881" s="8" t="e">
        <f t="shared" si="323"/>
        <v>#VALUE!</v>
      </c>
      <c r="AA881" s="14" t="e">
        <f t="shared" ca="1" si="324"/>
        <v>#VALUE!</v>
      </c>
      <c r="AB881" s="14" t="e">
        <f t="shared" ca="1" si="325"/>
        <v>#VALUE!</v>
      </c>
      <c r="AC881" s="14" t="e">
        <f t="shared" ca="1" si="326"/>
        <v>#VALUE!</v>
      </c>
      <c r="AD881" s="8" t="e">
        <f t="shared" ca="1" si="327"/>
        <v>#VALUE!</v>
      </c>
      <c r="AE881" s="8" t="e">
        <f t="shared" ca="1" si="328"/>
        <v>#VALUE!</v>
      </c>
      <c r="AF881" s="8" t="e">
        <f t="shared" ca="1" si="329"/>
        <v>#VALUE!</v>
      </c>
    </row>
    <row r="882" spans="1:32" x14ac:dyDescent="0.3">
      <c r="A882" s="35">
        <f>IF(Замеры!B878=0, " ", Замеры!B878)</f>
        <v>875</v>
      </c>
      <c r="B882" s="49" t="str">
        <f>Замеры!G878</f>
        <v xml:space="preserve">Группа от QF </v>
      </c>
      <c r="C882" s="49" t="str">
        <f>IF(Замеры!J878=0, " ", Замеры!J878)</f>
        <v xml:space="preserve"> </v>
      </c>
      <c r="D882" s="49" t="str">
        <f>IF(O882=0, " ", CONCATENATE(Замеры!T878,Замеры!U878,Замеры!V878,Замеры!W878,Замеры!AB878))</f>
        <v xml:space="preserve"> </v>
      </c>
      <c r="E882" s="49" t="str">
        <f>IF(Замеры!L878=0, " ", Замеры!L878)</f>
        <v xml:space="preserve"> </v>
      </c>
      <c r="F882" s="49" t="e">
        <f t="shared" si="312"/>
        <v>#VALUE!</v>
      </c>
      <c r="G882" s="51" t="str">
        <f t="shared" si="313"/>
        <v>-</v>
      </c>
      <c r="H882" s="52" t="str">
        <f t="shared" si="314"/>
        <v>-</v>
      </c>
      <c r="I882" s="51" t="str">
        <f t="shared" si="315"/>
        <v>-</v>
      </c>
      <c r="J882" s="29" t="str">
        <f t="shared" si="316"/>
        <v>-</v>
      </c>
      <c r="K882" s="46" t="str">
        <f t="shared" si="317"/>
        <v>-</v>
      </c>
      <c r="L882" s="29" t="str">
        <f t="shared" si="318"/>
        <v>-</v>
      </c>
      <c r="M882" s="29" t="str">
        <f t="shared" si="319"/>
        <v xml:space="preserve"> </v>
      </c>
      <c r="N882" s="29" t="str">
        <f t="shared" ca="1" si="320"/>
        <v xml:space="preserve"> </v>
      </c>
      <c r="O882" s="8">
        <f>Замеры!R878</f>
        <v>0</v>
      </c>
      <c r="P882" s="8" t="b">
        <f t="shared" si="308"/>
        <v>1</v>
      </c>
      <c r="Q882" s="8" t="b">
        <f t="shared" si="309"/>
        <v>1</v>
      </c>
      <c r="R882" s="8" t="b">
        <f t="shared" si="310"/>
        <v>1</v>
      </c>
      <c r="S882" s="8" t="s">
        <v>72</v>
      </c>
      <c r="T882" s="8" t="e">
        <f t="shared" si="321"/>
        <v>#VALUE!</v>
      </c>
      <c r="U882" s="12" t="s">
        <v>72</v>
      </c>
      <c r="V882" s="8" t="e">
        <f t="shared" si="322"/>
        <v>#VALUE!</v>
      </c>
      <c r="X882" s="13" t="str">
        <f t="shared" si="311"/>
        <v xml:space="preserve"> </v>
      </c>
      <c r="Y882" s="8" t="e">
        <f t="shared" si="323"/>
        <v>#VALUE!</v>
      </c>
      <c r="AA882" s="14" t="e">
        <f t="shared" ca="1" si="324"/>
        <v>#VALUE!</v>
      </c>
      <c r="AB882" s="14" t="e">
        <f t="shared" ca="1" si="325"/>
        <v>#VALUE!</v>
      </c>
      <c r="AC882" s="14" t="e">
        <f t="shared" ca="1" si="326"/>
        <v>#VALUE!</v>
      </c>
      <c r="AD882" s="8" t="e">
        <f t="shared" ca="1" si="327"/>
        <v>#VALUE!</v>
      </c>
      <c r="AE882" s="8" t="e">
        <f t="shared" ca="1" si="328"/>
        <v>#VALUE!</v>
      </c>
      <c r="AF882" s="8" t="e">
        <f t="shared" ca="1" si="329"/>
        <v>#VALUE!</v>
      </c>
    </row>
    <row r="883" spans="1:32" x14ac:dyDescent="0.3">
      <c r="A883" s="35">
        <f>IF(Замеры!B879=0, " ", Замеры!B879)</f>
        <v>876</v>
      </c>
      <c r="B883" s="49" t="str">
        <f>Замеры!G879</f>
        <v xml:space="preserve">Группа от QF </v>
      </c>
      <c r="C883" s="49" t="str">
        <f>IF(Замеры!J879=0, " ", Замеры!J879)</f>
        <v xml:space="preserve"> </v>
      </c>
      <c r="D883" s="49" t="str">
        <f>IF(O883=0, " ", CONCATENATE(Замеры!T879,Замеры!U879,Замеры!V879,Замеры!W879,Замеры!AB879))</f>
        <v xml:space="preserve"> </v>
      </c>
      <c r="E883" s="49" t="str">
        <f>IF(Замеры!L879=0, " ", Замеры!L879)</f>
        <v xml:space="preserve"> </v>
      </c>
      <c r="F883" s="49" t="e">
        <f t="shared" si="312"/>
        <v>#VALUE!</v>
      </c>
      <c r="G883" s="51" t="str">
        <f t="shared" si="313"/>
        <v>-</v>
      </c>
      <c r="H883" s="52" t="str">
        <f t="shared" si="314"/>
        <v>-</v>
      </c>
      <c r="I883" s="51" t="str">
        <f t="shared" si="315"/>
        <v>-</v>
      </c>
      <c r="J883" s="29" t="str">
        <f t="shared" si="316"/>
        <v>-</v>
      </c>
      <c r="K883" s="46" t="str">
        <f t="shared" si="317"/>
        <v>-</v>
      </c>
      <c r="L883" s="29" t="str">
        <f t="shared" si="318"/>
        <v>-</v>
      </c>
      <c r="M883" s="29" t="str">
        <f t="shared" si="319"/>
        <v xml:space="preserve"> </v>
      </c>
      <c r="N883" s="29" t="str">
        <f t="shared" ca="1" si="320"/>
        <v xml:space="preserve"> </v>
      </c>
      <c r="O883" s="8">
        <f>Замеры!R879</f>
        <v>0</v>
      </c>
      <c r="P883" s="8" t="b">
        <f t="shared" si="308"/>
        <v>1</v>
      </c>
      <c r="Q883" s="8" t="b">
        <f t="shared" si="309"/>
        <v>1</v>
      </c>
      <c r="R883" s="8" t="b">
        <f t="shared" si="310"/>
        <v>1</v>
      </c>
      <c r="S883" s="8" t="s">
        <v>72</v>
      </c>
      <c r="T883" s="8" t="e">
        <f t="shared" si="321"/>
        <v>#VALUE!</v>
      </c>
      <c r="U883" s="12" t="s">
        <v>72</v>
      </c>
      <c r="V883" s="8" t="e">
        <f t="shared" si="322"/>
        <v>#VALUE!</v>
      </c>
      <c r="X883" s="13" t="str">
        <f t="shared" si="311"/>
        <v xml:space="preserve"> </v>
      </c>
      <c r="Y883" s="8" t="e">
        <f t="shared" si="323"/>
        <v>#VALUE!</v>
      </c>
      <c r="AA883" s="14" t="e">
        <f t="shared" ca="1" si="324"/>
        <v>#VALUE!</v>
      </c>
      <c r="AB883" s="14" t="e">
        <f t="shared" ca="1" si="325"/>
        <v>#VALUE!</v>
      </c>
      <c r="AC883" s="14" t="e">
        <f t="shared" ca="1" si="326"/>
        <v>#VALUE!</v>
      </c>
      <c r="AD883" s="8" t="e">
        <f t="shared" ca="1" si="327"/>
        <v>#VALUE!</v>
      </c>
      <c r="AE883" s="8" t="e">
        <f t="shared" ca="1" si="328"/>
        <v>#VALUE!</v>
      </c>
      <c r="AF883" s="8" t="e">
        <f t="shared" ca="1" si="329"/>
        <v>#VALUE!</v>
      </c>
    </row>
    <row r="884" spans="1:32" x14ac:dyDescent="0.3">
      <c r="A884" s="35">
        <f>IF(Замеры!B880=0, " ", Замеры!B880)</f>
        <v>877</v>
      </c>
      <c r="B884" s="49" t="str">
        <f>Замеры!G880</f>
        <v xml:space="preserve">Группа от QF </v>
      </c>
      <c r="C884" s="49" t="str">
        <f>IF(Замеры!J880=0, " ", Замеры!J880)</f>
        <v xml:space="preserve"> </v>
      </c>
      <c r="D884" s="49" t="str">
        <f>IF(O884=0, " ", CONCATENATE(Замеры!T880,Замеры!U880,Замеры!V880,Замеры!W880,Замеры!AB880))</f>
        <v xml:space="preserve"> </v>
      </c>
      <c r="E884" s="49" t="str">
        <f>IF(Замеры!L880=0, " ", Замеры!L880)</f>
        <v xml:space="preserve"> </v>
      </c>
      <c r="F884" s="49" t="e">
        <f t="shared" si="312"/>
        <v>#VALUE!</v>
      </c>
      <c r="G884" s="51" t="str">
        <f t="shared" si="313"/>
        <v>-</v>
      </c>
      <c r="H884" s="52" t="str">
        <f t="shared" si="314"/>
        <v>-</v>
      </c>
      <c r="I884" s="51" t="str">
        <f t="shared" si="315"/>
        <v>-</v>
      </c>
      <c r="J884" s="29" t="str">
        <f t="shared" si="316"/>
        <v>-</v>
      </c>
      <c r="K884" s="46" t="str">
        <f t="shared" si="317"/>
        <v>-</v>
      </c>
      <c r="L884" s="29" t="str">
        <f t="shared" si="318"/>
        <v>-</v>
      </c>
      <c r="M884" s="29" t="str">
        <f t="shared" si="319"/>
        <v xml:space="preserve"> </v>
      </c>
      <c r="N884" s="29" t="str">
        <f t="shared" ca="1" si="320"/>
        <v xml:space="preserve"> </v>
      </c>
      <c r="O884" s="8">
        <f>Замеры!R880</f>
        <v>0</v>
      </c>
      <c r="P884" s="8" t="b">
        <f t="shared" si="308"/>
        <v>1</v>
      </c>
      <c r="Q884" s="8" t="b">
        <f t="shared" si="309"/>
        <v>1</v>
      </c>
      <c r="R884" s="8" t="b">
        <f t="shared" si="310"/>
        <v>1</v>
      </c>
      <c r="S884" s="8" t="s">
        <v>72</v>
      </c>
      <c r="T884" s="8" t="e">
        <f t="shared" si="321"/>
        <v>#VALUE!</v>
      </c>
      <c r="U884" s="12" t="s">
        <v>72</v>
      </c>
      <c r="V884" s="8" t="e">
        <f t="shared" si="322"/>
        <v>#VALUE!</v>
      </c>
      <c r="X884" s="13" t="str">
        <f t="shared" si="311"/>
        <v xml:space="preserve"> </v>
      </c>
      <c r="Y884" s="8" t="e">
        <f t="shared" si="323"/>
        <v>#VALUE!</v>
      </c>
      <c r="AA884" s="14" t="e">
        <f t="shared" ca="1" si="324"/>
        <v>#VALUE!</v>
      </c>
      <c r="AB884" s="14" t="e">
        <f t="shared" ca="1" si="325"/>
        <v>#VALUE!</v>
      </c>
      <c r="AC884" s="14" t="e">
        <f t="shared" ca="1" si="326"/>
        <v>#VALUE!</v>
      </c>
      <c r="AD884" s="8" t="e">
        <f t="shared" ca="1" si="327"/>
        <v>#VALUE!</v>
      </c>
      <c r="AE884" s="8" t="e">
        <f t="shared" ca="1" si="328"/>
        <v>#VALUE!</v>
      </c>
      <c r="AF884" s="8" t="e">
        <f t="shared" ca="1" si="329"/>
        <v>#VALUE!</v>
      </c>
    </row>
    <row r="885" spans="1:32" x14ac:dyDescent="0.3">
      <c r="A885" s="35">
        <f>IF(Замеры!B881=0, " ", Замеры!B881)</f>
        <v>878</v>
      </c>
      <c r="B885" s="49" t="str">
        <f>Замеры!G881</f>
        <v xml:space="preserve">Группа от QF </v>
      </c>
      <c r="C885" s="49" t="str">
        <f>IF(Замеры!J881=0, " ", Замеры!J881)</f>
        <v xml:space="preserve"> </v>
      </c>
      <c r="D885" s="49" t="str">
        <f>IF(O885=0, " ", CONCATENATE(Замеры!T881,Замеры!U881,Замеры!V881,Замеры!W881,Замеры!AB881))</f>
        <v xml:space="preserve"> </v>
      </c>
      <c r="E885" s="49" t="str">
        <f>IF(Замеры!L881=0, " ", Замеры!L881)</f>
        <v xml:space="preserve"> </v>
      </c>
      <c r="F885" s="49" t="e">
        <f t="shared" si="312"/>
        <v>#VALUE!</v>
      </c>
      <c r="G885" s="51" t="str">
        <f t="shared" si="313"/>
        <v>-</v>
      </c>
      <c r="H885" s="52" t="str">
        <f t="shared" si="314"/>
        <v>-</v>
      </c>
      <c r="I885" s="51" t="str">
        <f t="shared" si="315"/>
        <v>-</v>
      </c>
      <c r="J885" s="29" t="str">
        <f t="shared" si="316"/>
        <v>-</v>
      </c>
      <c r="K885" s="46" t="str">
        <f t="shared" si="317"/>
        <v>-</v>
      </c>
      <c r="L885" s="29" t="str">
        <f t="shared" si="318"/>
        <v>-</v>
      </c>
      <c r="M885" s="29" t="str">
        <f t="shared" si="319"/>
        <v xml:space="preserve"> </v>
      </c>
      <c r="N885" s="29" t="str">
        <f t="shared" ca="1" si="320"/>
        <v xml:space="preserve"> </v>
      </c>
      <c r="O885" s="8">
        <f>Замеры!R881</f>
        <v>0</v>
      </c>
      <c r="P885" s="8" t="b">
        <f t="shared" si="308"/>
        <v>1</v>
      </c>
      <c r="Q885" s="8" t="b">
        <f t="shared" si="309"/>
        <v>1</v>
      </c>
      <c r="R885" s="8" t="b">
        <f t="shared" si="310"/>
        <v>1</v>
      </c>
      <c r="S885" s="8" t="s">
        <v>72</v>
      </c>
      <c r="T885" s="8" t="e">
        <f t="shared" si="321"/>
        <v>#VALUE!</v>
      </c>
      <c r="U885" s="12" t="s">
        <v>72</v>
      </c>
      <c r="V885" s="8" t="e">
        <f t="shared" si="322"/>
        <v>#VALUE!</v>
      </c>
      <c r="X885" s="13" t="str">
        <f t="shared" si="311"/>
        <v xml:space="preserve"> </v>
      </c>
      <c r="Y885" s="8" t="e">
        <f t="shared" si="323"/>
        <v>#VALUE!</v>
      </c>
      <c r="AA885" s="14" t="e">
        <f t="shared" ca="1" si="324"/>
        <v>#VALUE!</v>
      </c>
      <c r="AB885" s="14" t="e">
        <f t="shared" ca="1" si="325"/>
        <v>#VALUE!</v>
      </c>
      <c r="AC885" s="14" t="e">
        <f t="shared" ca="1" si="326"/>
        <v>#VALUE!</v>
      </c>
      <c r="AD885" s="8" t="e">
        <f t="shared" ca="1" si="327"/>
        <v>#VALUE!</v>
      </c>
      <c r="AE885" s="8" t="e">
        <f t="shared" ca="1" si="328"/>
        <v>#VALUE!</v>
      </c>
      <c r="AF885" s="8" t="e">
        <f t="shared" ca="1" si="329"/>
        <v>#VALUE!</v>
      </c>
    </row>
    <row r="886" spans="1:32" x14ac:dyDescent="0.3">
      <c r="A886" s="35">
        <f>IF(Замеры!B882=0, " ", Замеры!B882)</f>
        <v>879</v>
      </c>
      <c r="B886" s="49" t="str">
        <f>Замеры!G882</f>
        <v xml:space="preserve">Группа от QF </v>
      </c>
      <c r="C886" s="49" t="str">
        <f>IF(Замеры!J882=0, " ", Замеры!J882)</f>
        <v xml:space="preserve"> </v>
      </c>
      <c r="D886" s="49" t="str">
        <f>IF(O886=0, " ", CONCATENATE(Замеры!T882,Замеры!U882,Замеры!V882,Замеры!W882,Замеры!AB882))</f>
        <v xml:space="preserve"> </v>
      </c>
      <c r="E886" s="49" t="str">
        <f>IF(Замеры!L882=0, " ", Замеры!L882)</f>
        <v xml:space="preserve"> </v>
      </c>
      <c r="F886" s="49" t="e">
        <f t="shared" si="312"/>
        <v>#VALUE!</v>
      </c>
      <c r="G886" s="51" t="str">
        <f t="shared" si="313"/>
        <v>-</v>
      </c>
      <c r="H886" s="52" t="str">
        <f t="shared" si="314"/>
        <v>-</v>
      </c>
      <c r="I886" s="51" t="str">
        <f t="shared" si="315"/>
        <v>-</v>
      </c>
      <c r="J886" s="29" t="str">
        <f t="shared" si="316"/>
        <v>-</v>
      </c>
      <c r="K886" s="46" t="str">
        <f t="shared" si="317"/>
        <v>-</v>
      </c>
      <c r="L886" s="29" t="str">
        <f t="shared" si="318"/>
        <v>-</v>
      </c>
      <c r="M886" s="29" t="str">
        <f t="shared" si="319"/>
        <v xml:space="preserve"> </v>
      </c>
      <c r="N886" s="29" t="str">
        <f t="shared" ca="1" si="320"/>
        <v xml:space="preserve"> </v>
      </c>
      <c r="O886" s="8">
        <f>Замеры!R882</f>
        <v>0</v>
      </c>
      <c r="P886" s="8" t="b">
        <f t="shared" si="308"/>
        <v>1</v>
      </c>
      <c r="Q886" s="8" t="b">
        <f t="shared" si="309"/>
        <v>1</v>
      </c>
      <c r="R886" s="8" t="b">
        <f t="shared" si="310"/>
        <v>1</v>
      </c>
      <c r="S886" s="8" t="s">
        <v>72</v>
      </c>
      <c r="T886" s="8" t="e">
        <f t="shared" si="321"/>
        <v>#VALUE!</v>
      </c>
      <c r="U886" s="12" t="s">
        <v>72</v>
      </c>
      <c r="V886" s="8" t="e">
        <f t="shared" si="322"/>
        <v>#VALUE!</v>
      </c>
      <c r="X886" s="13" t="str">
        <f t="shared" si="311"/>
        <v xml:space="preserve"> </v>
      </c>
      <c r="Y886" s="8" t="e">
        <f t="shared" si="323"/>
        <v>#VALUE!</v>
      </c>
      <c r="AA886" s="14" t="e">
        <f t="shared" ca="1" si="324"/>
        <v>#VALUE!</v>
      </c>
      <c r="AB886" s="14" t="e">
        <f t="shared" ca="1" si="325"/>
        <v>#VALUE!</v>
      </c>
      <c r="AC886" s="14" t="e">
        <f t="shared" ca="1" si="326"/>
        <v>#VALUE!</v>
      </c>
      <c r="AD886" s="8" t="e">
        <f t="shared" ca="1" si="327"/>
        <v>#VALUE!</v>
      </c>
      <c r="AE886" s="8" t="e">
        <f t="shared" ca="1" si="328"/>
        <v>#VALUE!</v>
      </c>
      <c r="AF886" s="8" t="e">
        <f t="shared" ca="1" si="329"/>
        <v>#VALUE!</v>
      </c>
    </row>
    <row r="887" spans="1:32" x14ac:dyDescent="0.3">
      <c r="A887" s="35">
        <f>IF(Замеры!B883=0, " ", Замеры!B883)</f>
        <v>880</v>
      </c>
      <c r="B887" s="49" t="str">
        <f>Замеры!G883</f>
        <v xml:space="preserve">Группа от QF </v>
      </c>
      <c r="C887" s="49" t="str">
        <f>IF(Замеры!J883=0, " ", Замеры!J883)</f>
        <v xml:space="preserve"> </v>
      </c>
      <c r="D887" s="49" t="str">
        <f>IF(O887=0, " ", CONCATENATE(Замеры!T883,Замеры!U883,Замеры!V883,Замеры!W883,Замеры!AB883))</f>
        <v xml:space="preserve"> </v>
      </c>
      <c r="E887" s="49" t="str">
        <f>IF(Замеры!L883=0, " ", Замеры!L883)</f>
        <v xml:space="preserve"> </v>
      </c>
      <c r="F887" s="49" t="e">
        <f t="shared" si="312"/>
        <v>#VALUE!</v>
      </c>
      <c r="G887" s="51" t="str">
        <f t="shared" si="313"/>
        <v>-</v>
      </c>
      <c r="H887" s="52" t="str">
        <f t="shared" si="314"/>
        <v>-</v>
      </c>
      <c r="I887" s="51" t="str">
        <f t="shared" si="315"/>
        <v>-</v>
      </c>
      <c r="J887" s="29" t="str">
        <f t="shared" si="316"/>
        <v>-</v>
      </c>
      <c r="K887" s="46" t="str">
        <f t="shared" si="317"/>
        <v>-</v>
      </c>
      <c r="L887" s="29" t="str">
        <f t="shared" si="318"/>
        <v>-</v>
      </c>
      <c r="M887" s="29" t="str">
        <f t="shared" si="319"/>
        <v xml:space="preserve"> </v>
      </c>
      <c r="N887" s="29" t="str">
        <f t="shared" ca="1" si="320"/>
        <v xml:space="preserve"> </v>
      </c>
      <c r="O887" s="8">
        <f>Замеры!R883</f>
        <v>0</v>
      </c>
      <c r="P887" s="8" t="b">
        <f t="shared" si="308"/>
        <v>1</v>
      </c>
      <c r="Q887" s="8" t="b">
        <f t="shared" si="309"/>
        <v>1</v>
      </c>
      <c r="R887" s="8" t="b">
        <f t="shared" si="310"/>
        <v>1</v>
      </c>
      <c r="S887" s="8" t="s">
        <v>72</v>
      </c>
      <c r="T887" s="8" t="e">
        <f t="shared" si="321"/>
        <v>#VALUE!</v>
      </c>
      <c r="U887" s="12" t="s">
        <v>72</v>
      </c>
      <c r="V887" s="8" t="e">
        <f t="shared" si="322"/>
        <v>#VALUE!</v>
      </c>
      <c r="X887" s="13" t="str">
        <f t="shared" si="311"/>
        <v xml:space="preserve"> </v>
      </c>
      <c r="Y887" s="8" t="e">
        <f t="shared" si="323"/>
        <v>#VALUE!</v>
      </c>
      <c r="AA887" s="14" t="e">
        <f t="shared" ca="1" si="324"/>
        <v>#VALUE!</v>
      </c>
      <c r="AB887" s="14" t="e">
        <f t="shared" ca="1" si="325"/>
        <v>#VALUE!</v>
      </c>
      <c r="AC887" s="14" t="e">
        <f t="shared" ca="1" si="326"/>
        <v>#VALUE!</v>
      </c>
      <c r="AD887" s="8" t="e">
        <f t="shared" ca="1" si="327"/>
        <v>#VALUE!</v>
      </c>
      <c r="AE887" s="8" t="e">
        <f t="shared" ca="1" si="328"/>
        <v>#VALUE!</v>
      </c>
      <c r="AF887" s="8" t="e">
        <f t="shared" ca="1" si="329"/>
        <v>#VALUE!</v>
      </c>
    </row>
    <row r="888" spans="1:32" x14ac:dyDescent="0.3">
      <c r="A888" s="35">
        <f>IF(Замеры!B884=0, " ", Замеры!B884)</f>
        <v>881</v>
      </c>
      <c r="B888" s="49" t="str">
        <f>Замеры!G884</f>
        <v xml:space="preserve">Группа от QF </v>
      </c>
      <c r="C888" s="49" t="str">
        <f>IF(Замеры!J884=0, " ", Замеры!J884)</f>
        <v xml:space="preserve"> </v>
      </c>
      <c r="D888" s="49" t="str">
        <f>IF(O888=0, " ", CONCATENATE(Замеры!T884,Замеры!U884,Замеры!V884,Замеры!W884,Замеры!AB884))</f>
        <v xml:space="preserve"> </v>
      </c>
      <c r="E888" s="49" t="str">
        <f>IF(Замеры!L884=0, " ", Замеры!L884)</f>
        <v xml:space="preserve"> </v>
      </c>
      <c r="F888" s="49" t="e">
        <f t="shared" si="312"/>
        <v>#VALUE!</v>
      </c>
      <c r="G888" s="51" t="str">
        <f t="shared" si="313"/>
        <v>-</v>
      </c>
      <c r="H888" s="52" t="str">
        <f t="shared" si="314"/>
        <v>-</v>
      </c>
      <c r="I888" s="51" t="str">
        <f t="shared" si="315"/>
        <v>-</v>
      </c>
      <c r="J888" s="29" t="str">
        <f t="shared" si="316"/>
        <v>-</v>
      </c>
      <c r="K888" s="46" t="str">
        <f t="shared" si="317"/>
        <v>-</v>
      </c>
      <c r="L888" s="29" t="str">
        <f t="shared" si="318"/>
        <v>-</v>
      </c>
      <c r="M888" s="29" t="str">
        <f t="shared" si="319"/>
        <v xml:space="preserve"> </v>
      </c>
      <c r="N888" s="29" t="str">
        <f t="shared" ca="1" si="320"/>
        <v xml:space="preserve"> </v>
      </c>
      <c r="O888" s="8">
        <f>Замеры!R884</f>
        <v>0</v>
      </c>
      <c r="P888" s="8" t="b">
        <f t="shared" si="308"/>
        <v>1</v>
      </c>
      <c r="Q888" s="8" t="b">
        <f t="shared" si="309"/>
        <v>1</v>
      </c>
      <c r="R888" s="8" t="b">
        <f t="shared" si="310"/>
        <v>1</v>
      </c>
      <c r="S888" s="8" t="s">
        <v>72</v>
      </c>
      <c r="T888" s="8" t="e">
        <f t="shared" si="321"/>
        <v>#VALUE!</v>
      </c>
      <c r="U888" s="12" t="s">
        <v>72</v>
      </c>
      <c r="V888" s="8" t="e">
        <f t="shared" si="322"/>
        <v>#VALUE!</v>
      </c>
      <c r="X888" s="13" t="str">
        <f t="shared" si="311"/>
        <v xml:space="preserve"> </v>
      </c>
      <c r="Y888" s="8" t="e">
        <f t="shared" si="323"/>
        <v>#VALUE!</v>
      </c>
      <c r="AA888" s="14" t="e">
        <f t="shared" ca="1" si="324"/>
        <v>#VALUE!</v>
      </c>
      <c r="AB888" s="14" t="e">
        <f t="shared" ca="1" si="325"/>
        <v>#VALUE!</v>
      </c>
      <c r="AC888" s="14" t="e">
        <f t="shared" ca="1" si="326"/>
        <v>#VALUE!</v>
      </c>
      <c r="AD888" s="8" t="e">
        <f t="shared" ca="1" si="327"/>
        <v>#VALUE!</v>
      </c>
      <c r="AE888" s="8" t="e">
        <f t="shared" ca="1" si="328"/>
        <v>#VALUE!</v>
      </c>
      <c r="AF888" s="8" t="e">
        <f t="shared" ca="1" si="329"/>
        <v>#VALUE!</v>
      </c>
    </row>
    <row r="889" spans="1:32" x14ac:dyDescent="0.3">
      <c r="A889" s="35">
        <f>IF(Замеры!B885=0, " ", Замеры!B885)</f>
        <v>882</v>
      </c>
      <c r="B889" s="49" t="str">
        <f>Замеры!G885</f>
        <v xml:space="preserve">Группа от QF </v>
      </c>
      <c r="C889" s="49" t="str">
        <f>IF(Замеры!J885=0, " ", Замеры!J885)</f>
        <v xml:space="preserve"> </v>
      </c>
      <c r="D889" s="49" t="str">
        <f>IF(O889=0, " ", CONCATENATE(Замеры!T885,Замеры!U885,Замеры!V885,Замеры!W885,Замеры!AB885))</f>
        <v xml:space="preserve"> </v>
      </c>
      <c r="E889" s="49" t="str">
        <f>IF(Замеры!L885=0, " ", Замеры!L885)</f>
        <v xml:space="preserve"> </v>
      </c>
      <c r="F889" s="49" t="e">
        <f t="shared" si="312"/>
        <v>#VALUE!</v>
      </c>
      <c r="G889" s="51" t="str">
        <f t="shared" si="313"/>
        <v>-</v>
      </c>
      <c r="H889" s="52" t="str">
        <f t="shared" si="314"/>
        <v>-</v>
      </c>
      <c r="I889" s="51" t="str">
        <f t="shared" si="315"/>
        <v>-</v>
      </c>
      <c r="J889" s="29" t="str">
        <f t="shared" si="316"/>
        <v>-</v>
      </c>
      <c r="K889" s="46" t="str">
        <f t="shared" si="317"/>
        <v>-</v>
      </c>
      <c r="L889" s="29" t="str">
        <f t="shared" si="318"/>
        <v>-</v>
      </c>
      <c r="M889" s="29" t="str">
        <f t="shared" si="319"/>
        <v xml:space="preserve"> </v>
      </c>
      <c r="N889" s="29" t="str">
        <f t="shared" ca="1" si="320"/>
        <v xml:space="preserve"> </v>
      </c>
      <c r="O889" s="8">
        <f>Замеры!R885</f>
        <v>0</v>
      </c>
      <c r="P889" s="8" t="b">
        <f t="shared" si="308"/>
        <v>1</v>
      </c>
      <c r="Q889" s="8" t="b">
        <f t="shared" si="309"/>
        <v>1</v>
      </c>
      <c r="R889" s="8" t="b">
        <f t="shared" si="310"/>
        <v>1</v>
      </c>
      <c r="S889" s="8" t="s">
        <v>72</v>
      </c>
      <c r="T889" s="8" t="e">
        <f t="shared" si="321"/>
        <v>#VALUE!</v>
      </c>
      <c r="U889" s="12" t="s">
        <v>72</v>
      </c>
      <c r="V889" s="8" t="e">
        <f t="shared" si="322"/>
        <v>#VALUE!</v>
      </c>
      <c r="X889" s="13" t="str">
        <f t="shared" si="311"/>
        <v xml:space="preserve"> </v>
      </c>
      <c r="Y889" s="8" t="e">
        <f t="shared" si="323"/>
        <v>#VALUE!</v>
      </c>
      <c r="AA889" s="14" t="e">
        <f t="shared" ca="1" si="324"/>
        <v>#VALUE!</v>
      </c>
      <c r="AB889" s="14" t="e">
        <f t="shared" ca="1" si="325"/>
        <v>#VALUE!</v>
      </c>
      <c r="AC889" s="14" t="e">
        <f t="shared" ca="1" si="326"/>
        <v>#VALUE!</v>
      </c>
      <c r="AD889" s="8" t="e">
        <f t="shared" ca="1" si="327"/>
        <v>#VALUE!</v>
      </c>
      <c r="AE889" s="8" t="e">
        <f t="shared" ca="1" si="328"/>
        <v>#VALUE!</v>
      </c>
      <c r="AF889" s="8" t="e">
        <f t="shared" ca="1" si="329"/>
        <v>#VALUE!</v>
      </c>
    </row>
    <row r="890" spans="1:32" x14ac:dyDescent="0.3">
      <c r="A890" s="35">
        <f>IF(Замеры!B886=0, " ", Замеры!B886)</f>
        <v>883</v>
      </c>
      <c r="B890" s="49" t="str">
        <f>Замеры!G886</f>
        <v xml:space="preserve">Группа от QF </v>
      </c>
      <c r="C890" s="49" t="str">
        <f>IF(Замеры!J886=0, " ", Замеры!J886)</f>
        <v xml:space="preserve"> </v>
      </c>
      <c r="D890" s="49" t="str">
        <f>IF(O890=0, " ", CONCATENATE(Замеры!T886,Замеры!U886,Замеры!V886,Замеры!W886,Замеры!AB886))</f>
        <v xml:space="preserve"> </v>
      </c>
      <c r="E890" s="49" t="str">
        <f>IF(Замеры!L886=0, " ", Замеры!L886)</f>
        <v xml:space="preserve"> </v>
      </c>
      <c r="F890" s="49" t="e">
        <f t="shared" si="312"/>
        <v>#VALUE!</v>
      </c>
      <c r="G890" s="51" t="str">
        <f t="shared" si="313"/>
        <v>-</v>
      </c>
      <c r="H890" s="52" t="str">
        <f t="shared" si="314"/>
        <v>-</v>
      </c>
      <c r="I890" s="51" t="str">
        <f t="shared" si="315"/>
        <v>-</v>
      </c>
      <c r="J890" s="29" t="str">
        <f t="shared" si="316"/>
        <v>-</v>
      </c>
      <c r="K890" s="46" t="str">
        <f t="shared" si="317"/>
        <v>-</v>
      </c>
      <c r="L890" s="29" t="str">
        <f t="shared" si="318"/>
        <v>-</v>
      </c>
      <c r="M890" s="29" t="str">
        <f t="shared" si="319"/>
        <v xml:space="preserve"> </v>
      </c>
      <c r="N890" s="29" t="str">
        <f t="shared" ca="1" si="320"/>
        <v xml:space="preserve"> </v>
      </c>
      <c r="O890" s="8">
        <f>Замеры!R886</f>
        <v>0</v>
      </c>
      <c r="P890" s="8" t="b">
        <f t="shared" si="308"/>
        <v>1</v>
      </c>
      <c r="Q890" s="8" t="b">
        <f t="shared" si="309"/>
        <v>1</v>
      </c>
      <c r="R890" s="8" t="b">
        <f t="shared" si="310"/>
        <v>1</v>
      </c>
      <c r="S890" s="8" t="s">
        <v>72</v>
      </c>
      <c r="T890" s="8" t="e">
        <f t="shared" si="321"/>
        <v>#VALUE!</v>
      </c>
      <c r="U890" s="12" t="s">
        <v>72</v>
      </c>
      <c r="V890" s="8" t="e">
        <f t="shared" si="322"/>
        <v>#VALUE!</v>
      </c>
      <c r="X890" s="13" t="str">
        <f t="shared" si="311"/>
        <v xml:space="preserve"> </v>
      </c>
      <c r="Y890" s="8" t="e">
        <f t="shared" si="323"/>
        <v>#VALUE!</v>
      </c>
      <c r="AA890" s="14" t="e">
        <f t="shared" ca="1" si="324"/>
        <v>#VALUE!</v>
      </c>
      <c r="AB890" s="14" t="e">
        <f t="shared" ca="1" si="325"/>
        <v>#VALUE!</v>
      </c>
      <c r="AC890" s="14" t="e">
        <f t="shared" ca="1" si="326"/>
        <v>#VALUE!</v>
      </c>
      <c r="AD890" s="8" t="e">
        <f t="shared" ca="1" si="327"/>
        <v>#VALUE!</v>
      </c>
      <c r="AE890" s="8" t="e">
        <f t="shared" ca="1" si="328"/>
        <v>#VALUE!</v>
      </c>
      <c r="AF890" s="8" t="e">
        <f t="shared" ca="1" si="329"/>
        <v>#VALUE!</v>
      </c>
    </row>
    <row r="891" spans="1:32" x14ac:dyDescent="0.3">
      <c r="A891" s="35">
        <f>IF(Замеры!B887=0, " ", Замеры!B887)</f>
        <v>884</v>
      </c>
      <c r="B891" s="49" t="str">
        <f>Замеры!G887</f>
        <v xml:space="preserve">Группа от QF </v>
      </c>
      <c r="C891" s="49" t="str">
        <f>IF(Замеры!J887=0, " ", Замеры!J887)</f>
        <v xml:space="preserve"> </v>
      </c>
      <c r="D891" s="49" t="str">
        <f>IF(O891=0, " ", CONCATENATE(Замеры!T887,Замеры!U887,Замеры!V887,Замеры!W887,Замеры!AB887))</f>
        <v xml:space="preserve"> </v>
      </c>
      <c r="E891" s="49" t="str">
        <f>IF(Замеры!L887=0, " ", Замеры!L887)</f>
        <v xml:space="preserve"> </v>
      </c>
      <c r="F891" s="49" t="e">
        <f t="shared" si="312"/>
        <v>#VALUE!</v>
      </c>
      <c r="G891" s="51" t="str">
        <f t="shared" si="313"/>
        <v>-</v>
      </c>
      <c r="H891" s="52" t="str">
        <f t="shared" si="314"/>
        <v>-</v>
      </c>
      <c r="I891" s="51" t="str">
        <f t="shared" si="315"/>
        <v>-</v>
      </c>
      <c r="J891" s="29" t="str">
        <f t="shared" si="316"/>
        <v>-</v>
      </c>
      <c r="K891" s="46" t="str">
        <f t="shared" si="317"/>
        <v>-</v>
      </c>
      <c r="L891" s="29" t="str">
        <f t="shared" si="318"/>
        <v>-</v>
      </c>
      <c r="M891" s="29" t="str">
        <f t="shared" si="319"/>
        <v xml:space="preserve"> </v>
      </c>
      <c r="N891" s="29" t="str">
        <f t="shared" ca="1" si="320"/>
        <v xml:space="preserve"> </v>
      </c>
      <c r="O891" s="8">
        <f>Замеры!R887</f>
        <v>0</v>
      </c>
      <c r="P891" s="8" t="b">
        <f t="shared" si="308"/>
        <v>1</v>
      </c>
      <c r="Q891" s="8" t="b">
        <f t="shared" si="309"/>
        <v>1</v>
      </c>
      <c r="R891" s="8" t="b">
        <f t="shared" si="310"/>
        <v>1</v>
      </c>
      <c r="S891" s="8" t="s">
        <v>72</v>
      </c>
      <c r="T891" s="8" t="e">
        <f t="shared" si="321"/>
        <v>#VALUE!</v>
      </c>
      <c r="U891" s="12" t="s">
        <v>72</v>
      </c>
      <c r="V891" s="8" t="e">
        <f t="shared" si="322"/>
        <v>#VALUE!</v>
      </c>
      <c r="X891" s="13" t="str">
        <f t="shared" si="311"/>
        <v xml:space="preserve"> </v>
      </c>
      <c r="Y891" s="8" t="e">
        <f t="shared" si="323"/>
        <v>#VALUE!</v>
      </c>
      <c r="AA891" s="14" t="e">
        <f t="shared" ca="1" si="324"/>
        <v>#VALUE!</v>
      </c>
      <c r="AB891" s="14" t="e">
        <f t="shared" ca="1" si="325"/>
        <v>#VALUE!</v>
      </c>
      <c r="AC891" s="14" t="e">
        <f t="shared" ca="1" si="326"/>
        <v>#VALUE!</v>
      </c>
      <c r="AD891" s="8" t="e">
        <f t="shared" ca="1" si="327"/>
        <v>#VALUE!</v>
      </c>
      <c r="AE891" s="8" t="e">
        <f t="shared" ca="1" si="328"/>
        <v>#VALUE!</v>
      </c>
      <c r="AF891" s="8" t="e">
        <f t="shared" ca="1" si="329"/>
        <v>#VALUE!</v>
      </c>
    </row>
    <row r="892" spans="1:32" x14ac:dyDescent="0.3">
      <c r="A892" s="35">
        <f>IF(Замеры!B888=0, " ", Замеры!B888)</f>
        <v>885</v>
      </c>
      <c r="B892" s="49" t="str">
        <f>Замеры!G888</f>
        <v xml:space="preserve">Группа от QF </v>
      </c>
      <c r="C892" s="49" t="str">
        <f>IF(Замеры!J888=0, " ", Замеры!J888)</f>
        <v xml:space="preserve"> </v>
      </c>
      <c r="D892" s="49" t="str">
        <f>IF(O892=0, " ", CONCATENATE(Замеры!T888,Замеры!U888,Замеры!V888,Замеры!W888,Замеры!AB888))</f>
        <v xml:space="preserve"> </v>
      </c>
      <c r="E892" s="49" t="str">
        <f>IF(Замеры!L888=0, " ", Замеры!L888)</f>
        <v xml:space="preserve"> </v>
      </c>
      <c r="F892" s="49" t="e">
        <f t="shared" si="312"/>
        <v>#VALUE!</v>
      </c>
      <c r="G892" s="51" t="str">
        <f t="shared" si="313"/>
        <v>-</v>
      </c>
      <c r="H892" s="52" t="str">
        <f t="shared" si="314"/>
        <v>-</v>
      </c>
      <c r="I892" s="51" t="str">
        <f t="shared" si="315"/>
        <v>-</v>
      </c>
      <c r="J892" s="29" t="str">
        <f t="shared" si="316"/>
        <v>-</v>
      </c>
      <c r="K892" s="46" t="str">
        <f t="shared" si="317"/>
        <v>-</v>
      </c>
      <c r="L892" s="29" t="str">
        <f t="shared" si="318"/>
        <v>-</v>
      </c>
      <c r="M892" s="29" t="str">
        <f t="shared" si="319"/>
        <v xml:space="preserve"> </v>
      </c>
      <c r="N892" s="29" t="str">
        <f t="shared" ca="1" si="320"/>
        <v xml:space="preserve"> </v>
      </c>
      <c r="O892" s="8">
        <f>Замеры!R888</f>
        <v>0</v>
      </c>
      <c r="P892" s="8" t="b">
        <f t="shared" si="308"/>
        <v>1</v>
      </c>
      <c r="Q892" s="8" t="b">
        <f t="shared" si="309"/>
        <v>1</v>
      </c>
      <c r="R892" s="8" t="b">
        <f t="shared" si="310"/>
        <v>1</v>
      </c>
      <c r="S892" s="8" t="s">
        <v>72</v>
      </c>
      <c r="T892" s="8" t="e">
        <f t="shared" si="321"/>
        <v>#VALUE!</v>
      </c>
      <c r="U892" s="12" t="s">
        <v>72</v>
      </c>
      <c r="V892" s="8" t="e">
        <f t="shared" si="322"/>
        <v>#VALUE!</v>
      </c>
      <c r="X892" s="13" t="str">
        <f t="shared" si="311"/>
        <v xml:space="preserve"> </v>
      </c>
      <c r="Y892" s="8" t="e">
        <f t="shared" si="323"/>
        <v>#VALUE!</v>
      </c>
      <c r="AA892" s="14" t="e">
        <f t="shared" ca="1" si="324"/>
        <v>#VALUE!</v>
      </c>
      <c r="AB892" s="14" t="e">
        <f t="shared" ca="1" si="325"/>
        <v>#VALUE!</v>
      </c>
      <c r="AC892" s="14" t="e">
        <f t="shared" ca="1" si="326"/>
        <v>#VALUE!</v>
      </c>
      <c r="AD892" s="8" t="e">
        <f t="shared" ca="1" si="327"/>
        <v>#VALUE!</v>
      </c>
      <c r="AE892" s="8" t="e">
        <f t="shared" ca="1" si="328"/>
        <v>#VALUE!</v>
      </c>
      <c r="AF892" s="8" t="e">
        <f t="shared" ca="1" si="329"/>
        <v>#VALUE!</v>
      </c>
    </row>
    <row r="893" spans="1:32" x14ac:dyDescent="0.3">
      <c r="A893" s="35">
        <f>IF(Замеры!B889=0, " ", Замеры!B889)</f>
        <v>886</v>
      </c>
      <c r="B893" s="49" t="str">
        <f>Замеры!G889</f>
        <v xml:space="preserve">Группа от QF </v>
      </c>
      <c r="C893" s="49" t="str">
        <f>IF(Замеры!J889=0, " ", Замеры!J889)</f>
        <v xml:space="preserve"> </v>
      </c>
      <c r="D893" s="49" t="str">
        <f>IF(O893=0, " ", CONCATENATE(Замеры!T889,Замеры!U889,Замеры!V889,Замеры!W889,Замеры!AB889))</f>
        <v xml:space="preserve"> </v>
      </c>
      <c r="E893" s="49" t="str">
        <f>IF(Замеры!L889=0, " ", Замеры!L889)</f>
        <v xml:space="preserve"> </v>
      </c>
      <c r="F893" s="49" t="e">
        <f t="shared" si="312"/>
        <v>#VALUE!</v>
      </c>
      <c r="G893" s="51" t="str">
        <f t="shared" si="313"/>
        <v>-</v>
      </c>
      <c r="H893" s="52" t="str">
        <f t="shared" si="314"/>
        <v>-</v>
      </c>
      <c r="I893" s="51" t="str">
        <f t="shared" si="315"/>
        <v>-</v>
      </c>
      <c r="J893" s="29" t="str">
        <f t="shared" si="316"/>
        <v>-</v>
      </c>
      <c r="K893" s="46" t="str">
        <f t="shared" si="317"/>
        <v>-</v>
      </c>
      <c r="L893" s="29" t="str">
        <f t="shared" si="318"/>
        <v>-</v>
      </c>
      <c r="M893" s="29" t="str">
        <f t="shared" si="319"/>
        <v xml:space="preserve"> </v>
      </c>
      <c r="N893" s="29" t="str">
        <f t="shared" ca="1" si="320"/>
        <v xml:space="preserve"> </v>
      </c>
      <c r="O893" s="8">
        <f>Замеры!R889</f>
        <v>0</v>
      </c>
      <c r="P893" s="8" t="b">
        <f t="shared" si="308"/>
        <v>1</v>
      </c>
      <c r="Q893" s="8" t="b">
        <f t="shared" si="309"/>
        <v>1</v>
      </c>
      <c r="R893" s="8" t="b">
        <f t="shared" si="310"/>
        <v>1</v>
      </c>
      <c r="S893" s="8" t="s">
        <v>72</v>
      </c>
      <c r="T893" s="8" t="e">
        <f t="shared" si="321"/>
        <v>#VALUE!</v>
      </c>
      <c r="U893" s="12" t="s">
        <v>72</v>
      </c>
      <c r="V893" s="8" t="e">
        <f t="shared" si="322"/>
        <v>#VALUE!</v>
      </c>
      <c r="X893" s="13" t="str">
        <f t="shared" si="311"/>
        <v xml:space="preserve"> </v>
      </c>
      <c r="Y893" s="8" t="e">
        <f t="shared" si="323"/>
        <v>#VALUE!</v>
      </c>
      <c r="AA893" s="14" t="e">
        <f t="shared" ca="1" si="324"/>
        <v>#VALUE!</v>
      </c>
      <c r="AB893" s="14" t="e">
        <f t="shared" ca="1" si="325"/>
        <v>#VALUE!</v>
      </c>
      <c r="AC893" s="14" t="e">
        <f t="shared" ca="1" si="326"/>
        <v>#VALUE!</v>
      </c>
      <c r="AD893" s="8" t="e">
        <f t="shared" ca="1" si="327"/>
        <v>#VALUE!</v>
      </c>
      <c r="AE893" s="8" t="e">
        <f t="shared" ca="1" si="328"/>
        <v>#VALUE!</v>
      </c>
      <c r="AF893" s="8" t="e">
        <f t="shared" ca="1" si="329"/>
        <v>#VALUE!</v>
      </c>
    </row>
    <row r="894" spans="1:32" x14ac:dyDescent="0.3">
      <c r="A894" s="35">
        <f>IF(Замеры!B890=0, " ", Замеры!B890)</f>
        <v>887</v>
      </c>
      <c r="B894" s="49" t="str">
        <f>Замеры!G890</f>
        <v xml:space="preserve">Группа от QF </v>
      </c>
      <c r="C894" s="49" t="str">
        <f>IF(Замеры!J890=0, " ", Замеры!J890)</f>
        <v xml:space="preserve"> </v>
      </c>
      <c r="D894" s="49" t="str">
        <f>IF(O894=0, " ", CONCATENATE(Замеры!T890,Замеры!U890,Замеры!V890,Замеры!W890,Замеры!AB890))</f>
        <v xml:space="preserve"> </v>
      </c>
      <c r="E894" s="49" t="str">
        <f>IF(Замеры!L890=0, " ", Замеры!L890)</f>
        <v xml:space="preserve"> </v>
      </c>
      <c r="F894" s="49" t="e">
        <f t="shared" si="312"/>
        <v>#VALUE!</v>
      </c>
      <c r="G894" s="51" t="str">
        <f t="shared" si="313"/>
        <v>-</v>
      </c>
      <c r="H894" s="52" t="str">
        <f t="shared" si="314"/>
        <v>-</v>
      </c>
      <c r="I894" s="51" t="str">
        <f t="shared" si="315"/>
        <v>-</v>
      </c>
      <c r="J894" s="29" t="str">
        <f t="shared" si="316"/>
        <v>-</v>
      </c>
      <c r="K894" s="46" t="str">
        <f t="shared" si="317"/>
        <v>-</v>
      </c>
      <c r="L894" s="29" t="str">
        <f t="shared" si="318"/>
        <v>-</v>
      </c>
      <c r="M894" s="29" t="str">
        <f t="shared" si="319"/>
        <v xml:space="preserve"> </v>
      </c>
      <c r="N894" s="29" t="str">
        <f t="shared" ca="1" si="320"/>
        <v xml:space="preserve"> </v>
      </c>
      <c r="O894" s="8">
        <f>Замеры!R890</f>
        <v>0</v>
      </c>
      <c r="P894" s="8" t="b">
        <f t="shared" si="308"/>
        <v>1</v>
      </c>
      <c r="Q894" s="8" t="b">
        <f t="shared" si="309"/>
        <v>1</v>
      </c>
      <c r="R894" s="8" t="b">
        <f t="shared" si="310"/>
        <v>1</v>
      </c>
      <c r="S894" s="8" t="s">
        <v>72</v>
      </c>
      <c r="T894" s="8" t="e">
        <f t="shared" si="321"/>
        <v>#VALUE!</v>
      </c>
      <c r="U894" s="12" t="s">
        <v>72</v>
      </c>
      <c r="V894" s="8" t="e">
        <f t="shared" si="322"/>
        <v>#VALUE!</v>
      </c>
      <c r="X894" s="13" t="str">
        <f t="shared" si="311"/>
        <v xml:space="preserve"> </v>
      </c>
      <c r="Y894" s="8" t="e">
        <f t="shared" si="323"/>
        <v>#VALUE!</v>
      </c>
      <c r="AA894" s="14" t="e">
        <f t="shared" ca="1" si="324"/>
        <v>#VALUE!</v>
      </c>
      <c r="AB894" s="14" t="e">
        <f t="shared" ca="1" si="325"/>
        <v>#VALUE!</v>
      </c>
      <c r="AC894" s="14" t="e">
        <f t="shared" ca="1" si="326"/>
        <v>#VALUE!</v>
      </c>
      <c r="AD894" s="8" t="e">
        <f t="shared" ca="1" si="327"/>
        <v>#VALUE!</v>
      </c>
      <c r="AE894" s="8" t="e">
        <f t="shared" ca="1" si="328"/>
        <v>#VALUE!</v>
      </c>
      <c r="AF894" s="8" t="e">
        <f t="shared" ca="1" si="329"/>
        <v>#VALUE!</v>
      </c>
    </row>
    <row r="895" spans="1:32" x14ac:dyDescent="0.3">
      <c r="A895" s="35">
        <f>IF(Замеры!B891=0, " ", Замеры!B891)</f>
        <v>888</v>
      </c>
      <c r="B895" s="49" t="str">
        <f>Замеры!G891</f>
        <v xml:space="preserve">Группа от QF </v>
      </c>
      <c r="C895" s="49" t="str">
        <f>IF(Замеры!J891=0, " ", Замеры!J891)</f>
        <v xml:space="preserve"> </v>
      </c>
      <c r="D895" s="49" t="str">
        <f>IF(O895=0, " ", CONCATENATE(Замеры!T891,Замеры!U891,Замеры!V891,Замеры!W891,Замеры!AB891))</f>
        <v xml:space="preserve"> </v>
      </c>
      <c r="E895" s="49" t="str">
        <f>IF(Замеры!L891=0, " ", Замеры!L891)</f>
        <v xml:space="preserve"> </v>
      </c>
      <c r="F895" s="49" t="e">
        <f t="shared" si="312"/>
        <v>#VALUE!</v>
      </c>
      <c r="G895" s="51" t="str">
        <f t="shared" si="313"/>
        <v>-</v>
      </c>
      <c r="H895" s="52" t="str">
        <f t="shared" si="314"/>
        <v>-</v>
      </c>
      <c r="I895" s="51" t="str">
        <f t="shared" si="315"/>
        <v>-</v>
      </c>
      <c r="J895" s="29" t="str">
        <f t="shared" si="316"/>
        <v>-</v>
      </c>
      <c r="K895" s="46" t="str">
        <f t="shared" si="317"/>
        <v>-</v>
      </c>
      <c r="L895" s="29" t="str">
        <f t="shared" si="318"/>
        <v>-</v>
      </c>
      <c r="M895" s="29" t="str">
        <f t="shared" si="319"/>
        <v xml:space="preserve"> </v>
      </c>
      <c r="N895" s="29" t="str">
        <f t="shared" ca="1" si="320"/>
        <v xml:space="preserve"> </v>
      </c>
      <c r="O895" s="8">
        <f>Замеры!R891</f>
        <v>0</v>
      </c>
      <c r="P895" s="8" t="b">
        <f t="shared" si="308"/>
        <v>1</v>
      </c>
      <c r="Q895" s="8" t="b">
        <f t="shared" si="309"/>
        <v>1</v>
      </c>
      <c r="R895" s="8" t="b">
        <f t="shared" si="310"/>
        <v>1</v>
      </c>
      <c r="S895" s="8" t="s">
        <v>72</v>
      </c>
      <c r="T895" s="8" t="e">
        <f t="shared" si="321"/>
        <v>#VALUE!</v>
      </c>
      <c r="U895" s="12" t="s">
        <v>72</v>
      </c>
      <c r="V895" s="8" t="e">
        <f t="shared" si="322"/>
        <v>#VALUE!</v>
      </c>
      <c r="X895" s="13" t="str">
        <f t="shared" si="311"/>
        <v xml:space="preserve"> </v>
      </c>
      <c r="Y895" s="8" t="e">
        <f t="shared" si="323"/>
        <v>#VALUE!</v>
      </c>
      <c r="AA895" s="14" t="e">
        <f t="shared" ca="1" si="324"/>
        <v>#VALUE!</v>
      </c>
      <c r="AB895" s="14" t="e">
        <f t="shared" ca="1" si="325"/>
        <v>#VALUE!</v>
      </c>
      <c r="AC895" s="14" t="e">
        <f t="shared" ca="1" si="326"/>
        <v>#VALUE!</v>
      </c>
      <c r="AD895" s="8" t="e">
        <f t="shared" ca="1" si="327"/>
        <v>#VALUE!</v>
      </c>
      <c r="AE895" s="8" t="e">
        <f t="shared" ca="1" si="328"/>
        <v>#VALUE!</v>
      </c>
      <c r="AF895" s="8" t="e">
        <f t="shared" ca="1" si="329"/>
        <v>#VALUE!</v>
      </c>
    </row>
    <row r="896" spans="1:32" x14ac:dyDescent="0.3">
      <c r="A896" s="35">
        <f>IF(Замеры!B892=0, " ", Замеры!B892)</f>
        <v>889</v>
      </c>
      <c r="B896" s="49" t="str">
        <f>Замеры!G892</f>
        <v xml:space="preserve">Группа от QF </v>
      </c>
      <c r="C896" s="49" t="str">
        <f>IF(Замеры!J892=0, " ", Замеры!J892)</f>
        <v xml:space="preserve"> </v>
      </c>
      <c r="D896" s="49" t="str">
        <f>IF(O896=0, " ", CONCATENATE(Замеры!T892,Замеры!U892,Замеры!V892,Замеры!W892,Замеры!AB892))</f>
        <v xml:space="preserve"> </v>
      </c>
      <c r="E896" s="49" t="str">
        <f>IF(Замеры!L892=0, " ", Замеры!L892)</f>
        <v xml:space="preserve"> </v>
      </c>
      <c r="F896" s="49" t="e">
        <f t="shared" si="312"/>
        <v>#VALUE!</v>
      </c>
      <c r="G896" s="51" t="str">
        <f t="shared" si="313"/>
        <v>-</v>
      </c>
      <c r="H896" s="52" t="str">
        <f t="shared" si="314"/>
        <v>-</v>
      </c>
      <c r="I896" s="51" t="str">
        <f t="shared" si="315"/>
        <v>-</v>
      </c>
      <c r="J896" s="29" t="str">
        <f t="shared" si="316"/>
        <v>-</v>
      </c>
      <c r="K896" s="46" t="str">
        <f t="shared" si="317"/>
        <v>-</v>
      </c>
      <c r="L896" s="29" t="str">
        <f t="shared" si="318"/>
        <v>-</v>
      </c>
      <c r="M896" s="29" t="str">
        <f t="shared" si="319"/>
        <v xml:space="preserve"> </v>
      </c>
      <c r="N896" s="29" t="str">
        <f t="shared" ca="1" si="320"/>
        <v xml:space="preserve"> </v>
      </c>
      <c r="O896" s="8">
        <f>Замеры!R892</f>
        <v>0</v>
      </c>
      <c r="P896" s="8" t="b">
        <f t="shared" si="308"/>
        <v>1</v>
      </c>
      <c r="Q896" s="8" t="b">
        <f t="shared" si="309"/>
        <v>1</v>
      </c>
      <c r="R896" s="8" t="b">
        <f t="shared" si="310"/>
        <v>1</v>
      </c>
      <c r="S896" s="8" t="s">
        <v>72</v>
      </c>
      <c r="T896" s="8" t="e">
        <f t="shared" si="321"/>
        <v>#VALUE!</v>
      </c>
      <c r="U896" s="12" t="s">
        <v>72</v>
      </c>
      <c r="V896" s="8" t="e">
        <f t="shared" si="322"/>
        <v>#VALUE!</v>
      </c>
      <c r="X896" s="13" t="str">
        <f t="shared" si="311"/>
        <v xml:space="preserve"> </v>
      </c>
      <c r="Y896" s="8" t="e">
        <f t="shared" si="323"/>
        <v>#VALUE!</v>
      </c>
      <c r="AA896" s="14" t="e">
        <f t="shared" ca="1" si="324"/>
        <v>#VALUE!</v>
      </c>
      <c r="AB896" s="14" t="e">
        <f t="shared" ca="1" si="325"/>
        <v>#VALUE!</v>
      </c>
      <c r="AC896" s="14" t="e">
        <f t="shared" ca="1" si="326"/>
        <v>#VALUE!</v>
      </c>
      <c r="AD896" s="8" t="e">
        <f t="shared" ca="1" si="327"/>
        <v>#VALUE!</v>
      </c>
      <c r="AE896" s="8" t="e">
        <f t="shared" ca="1" si="328"/>
        <v>#VALUE!</v>
      </c>
      <c r="AF896" s="8" t="e">
        <f t="shared" ca="1" si="329"/>
        <v>#VALUE!</v>
      </c>
    </row>
    <row r="897" spans="1:32" x14ac:dyDescent="0.3">
      <c r="A897" s="35">
        <f>IF(Замеры!B893=0, " ", Замеры!B893)</f>
        <v>890</v>
      </c>
      <c r="B897" s="49" t="str">
        <f>Замеры!G893</f>
        <v xml:space="preserve">Группа от QF </v>
      </c>
      <c r="C897" s="49" t="str">
        <f>IF(Замеры!J893=0, " ", Замеры!J893)</f>
        <v xml:space="preserve"> </v>
      </c>
      <c r="D897" s="49" t="str">
        <f>IF(O897=0, " ", CONCATENATE(Замеры!T893,Замеры!U893,Замеры!V893,Замеры!W893,Замеры!AB893))</f>
        <v xml:space="preserve"> </v>
      </c>
      <c r="E897" s="49" t="str">
        <f>IF(Замеры!L893=0, " ", Замеры!L893)</f>
        <v xml:space="preserve"> </v>
      </c>
      <c r="F897" s="49" t="e">
        <f t="shared" si="312"/>
        <v>#VALUE!</v>
      </c>
      <c r="G897" s="51" t="str">
        <f t="shared" si="313"/>
        <v>-</v>
      </c>
      <c r="H897" s="52" t="str">
        <f t="shared" si="314"/>
        <v>-</v>
      </c>
      <c r="I897" s="51" t="str">
        <f t="shared" si="315"/>
        <v>-</v>
      </c>
      <c r="J897" s="29" t="str">
        <f t="shared" si="316"/>
        <v>-</v>
      </c>
      <c r="K897" s="46" t="str">
        <f t="shared" si="317"/>
        <v>-</v>
      </c>
      <c r="L897" s="29" t="str">
        <f t="shared" si="318"/>
        <v>-</v>
      </c>
      <c r="M897" s="29" t="str">
        <f t="shared" si="319"/>
        <v xml:space="preserve"> </v>
      </c>
      <c r="N897" s="29" t="str">
        <f t="shared" ca="1" si="320"/>
        <v xml:space="preserve"> </v>
      </c>
      <c r="O897" s="8">
        <f>Замеры!R893</f>
        <v>0</v>
      </c>
      <c r="P897" s="8" t="b">
        <f t="shared" si="308"/>
        <v>1</v>
      </c>
      <c r="Q897" s="8" t="b">
        <f t="shared" si="309"/>
        <v>1</v>
      </c>
      <c r="R897" s="8" t="b">
        <f t="shared" si="310"/>
        <v>1</v>
      </c>
      <c r="S897" s="8" t="s">
        <v>72</v>
      </c>
      <c r="T897" s="8" t="e">
        <f t="shared" si="321"/>
        <v>#VALUE!</v>
      </c>
      <c r="U897" s="12" t="s">
        <v>72</v>
      </c>
      <c r="V897" s="8" t="e">
        <f t="shared" si="322"/>
        <v>#VALUE!</v>
      </c>
      <c r="X897" s="13" t="str">
        <f t="shared" si="311"/>
        <v xml:space="preserve"> </v>
      </c>
      <c r="Y897" s="8" t="e">
        <f t="shared" si="323"/>
        <v>#VALUE!</v>
      </c>
      <c r="AA897" s="14" t="e">
        <f t="shared" ca="1" si="324"/>
        <v>#VALUE!</v>
      </c>
      <c r="AB897" s="14" t="e">
        <f t="shared" ca="1" si="325"/>
        <v>#VALUE!</v>
      </c>
      <c r="AC897" s="14" t="e">
        <f t="shared" ca="1" si="326"/>
        <v>#VALUE!</v>
      </c>
      <c r="AD897" s="8" t="e">
        <f t="shared" ca="1" si="327"/>
        <v>#VALUE!</v>
      </c>
      <c r="AE897" s="8" t="e">
        <f t="shared" ca="1" si="328"/>
        <v>#VALUE!</v>
      </c>
      <c r="AF897" s="8" t="e">
        <f t="shared" ca="1" si="329"/>
        <v>#VALUE!</v>
      </c>
    </row>
    <row r="898" spans="1:32" x14ac:dyDescent="0.3">
      <c r="A898" s="35">
        <f>IF(Замеры!B894=0, " ", Замеры!B894)</f>
        <v>891</v>
      </c>
      <c r="B898" s="49" t="str">
        <f>Замеры!G894</f>
        <v xml:space="preserve">Группа от QF </v>
      </c>
      <c r="C898" s="49" t="str">
        <f>IF(Замеры!J894=0, " ", Замеры!J894)</f>
        <v xml:space="preserve"> </v>
      </c>
      <c r="D898" s="49" t="str">
        <f>IF(O898=0, " ", CONCATENATE(Замеры!T894,Замеры!U894,Замеры!V894,Замеры!W894,Замеры!AB894))</f>
        <v xml:space="preserve"> </v>
      </c>
      <c r="E898" s="49" t="str">
        <f>IF(Замеры!L894=0, " ", Замеры!L894)</f>
        <v xml:space="preserve"> </v>
      </c>
      <c r="F898" s="49" t="e">
        <f t="shared" si="312"/>
        <v>#VALUE!</v>
      </c>
      <c r="G898" s="51" t="str">
        <f t="shared" si="313"/>
        <v>-</v>
      </c>
      <c r="H898" s="52" t="str">
        <f t="shared" si="314"/>
        <v>-</v>
      </c>
      <c r="I898" s="51" t="str">
        <f t="shared" si="315"/>
        <v>-</v>
      </c>
      <c r="J898" s="29" t="str">
        <f t="shared" si="316"/>
        <v>-</v>
      </c>
      <c r="K898" s="46" t="str">
        <f t="shared" si="317"/>
        <v>-</v>
      </c>
      <c r="L898" s="29" t="str">
        <f t="shared" si="318"/>
        <v>-</v>
      </c>
      <c r="M898" s="29" t="str">
        <f t="shared" si="319"/>
        <v xml:space="preserve"> </v>
      </c>
      <c r="N898" s="29" t="str">
        <f t="shared" ca="1" si="320"/>
        <v xml:space="preserve"> </v>
      </c>
      <c r="O898" s="8">
        <f>Замеры!R894</f>
        <v>0</v>
      </c>
      <c r="P898" s="8" t="b">
        <f t="shared" si="308"/>
        <v>1</v>
      </c>
      <c r="Q898" s="8" t="b">
        <f t="shared" si="309"/>
        <v>1</v>
      </c>
      <c r="R898" s="8" t="b">
        <f t="shared" si="310"/>
        <v>1</v>
      </c>
      <c r="S898" s="8" t="s">
        <v>72</v>
      </c>
      <c r="T898" s="8" t="e">
        <f t="shared" si="321"/>
        <v>#VALUE!</v>
      </c>
      <c r="U898" s="12" t="s">
        <v>72</v>
      </c>
      <c r="V898" s="8" t="e">
        <f t="shared" si="322"/>
        <v>#VALUE!</v>
      </c>
      <c r="X898" s="13" t="str">
        <f t="shared" si="311"/>
        <v xml:space="preserve"> </v>
      </c>
      <c r="Y898" s="8" t="e">
        <f t="shared" si="323"/>
        <v>#VALUE!</v>
      </c>
      <c r="AA898" s="14" t="e">
        <f t="shared" ca="1" si="324"/>
        <v>#VALUE!</v>
      </c>
      <c r="AB898" s="14" t="e">
        <f t="shared" ca="1" si="325"/>
        <v>#VALUE!</v>
      </c>
      <c r="AC898" s="14" t="e">
        <f t="shared" ca="1" si="326"/>
        <v>#VALUE!</v>
      </c>
      <c r="AD898" s="8" t="e">
        <f t="shared" ca="1" si="327"/>
        <v>#VALUE!</v>
      </c>
      <c r="AE898" s="8" t="e">
        <f t="shared" ca="1" si="328"/>
        <v>#VALUE!</v>
      </c>
      <c r="AF898" s="8" t="e">
        <f t="shared" ca="1" si="329"/>
        <v>#VALUE!</v>
      </c>
    </row>
    <row r="899" spans="1:32" x14ac:dyDescent="0.3">
      <c r="A899" s="35">
        <f>IF(Замеры!B895=0, " ", Замеры!B895)</f>
        <v>892</v>
      </c>
      <c r="B899" s="49" t="str">
        <f>Замеры!G895</f>
        <v xml:space="preserve">Группа от QF </v>
      </c>
      <c r="C899" s="49" t="str">
        <f>IF(Замеры!J895=0, " ", Замеры!J895)</f>
        <v xml:space="preserve"> </v>
      </c>
      <c r="D899" s="49" t="str">
        <f>IF(O899=0, " ", CONCATENATE(Замеры!T895,Замеры!U895,Замеры!V895,Замеры!W895,Замеры!AB895))</f>
        <v xml:space="preserve"> </v>
      </c>
      <c r="E899" s="49" t="str">
        <f>IF(Замеры!L895=0, " ", Замеры!L895)</f>
        <v xml:space="preserve"> </v>
      </c>
      <c r="F899" s="49" t="e">
        <f t="shared" si="312"/>
        <v>#VALUE!</v>
      </c>
      <c r="G899" s="51" t="str">
        <f t="shared" si="313"/>
        <v>-</v>
      </c>
      <c r="H899" s="52" t="str">
        <f t="shared" si="314"/>
        <v>-</v>
      </c>
      <c r="I899" s="51" t="str">
        <f t="shared" si="315"/>
        <v>-</v>
      </c>
      <c r="J899" s="29" t="str">
        <f t="shared" si="316"/>
        <v>-</v>
      </c>
      <c r="K899" s="46" t="str">
        <f t="shared" si="317"/>
        <v>-</v>
      </c>
      <c r="L899" s="29" t="str">
        <f t="shared" si="318"/>
        <v>-</v>
      </c>
      <c r="M899" s="29" t="str">
        <f t="shared" si="319"/>
        <v xml:space="preserve"> </v>
      </c>
      <c r="N899" s="29" t="str">
        <f t="shared" ca="1" si="320"/>
        <v xml:space="preserve"> </v>
      </c>
      <c r="O899" s="8">
        <f>Замеры!R895</f>
        <v>0</v>
      </c>
      <c r="P899" s="8" t="b">
        <f t="shared" si="308"/>
        <v>1</v>
      </c>
      <c r="Q899" s="8" t="b">
        <f t="shared" si="309"/>
        <v>1</v>
      </c>
      <c r="R899" s="8" t="b">
        <f t="shared" si="310"/>
        <v>1</v>
      </c>
      <c r="S899" s="8" t="s">
        <v>72</v>
      </c>
      <c r="T899" s="8" t="e">
        <f t="shared" si="321"/>
        <v>#VALUE!</v>
      </c>
      <c r="U899" s="12" t="s">
        <v>72</v>
      </c>
      <c r="V899" s="8" t="e">
        <f t="shared" si="322"/>
        <v>#VALUE!</v>
      </c>
      <c r="X899" s="13" t="str">
        <f t="shared" si="311"/>
        <v xml:space="preserve"> </v>
      </c>
      <c r="Y899" s="8" t="e">
        <f t="shared" si="323"/>
        <v>#VALUE!</v>
      </c>
      <c r="AA899" s="14" t="e">
        <f t="shared" ca="1" si="324"/>
        <v>#VALUE!</v>
      </c>
      <c r="AB899" s="14" t="e">
        <f t="shared" ca="1" si="325"/>
        <v>#VALUE!</v>
      </c>
      <c r="AC899" s="14" t="e">
        <f t="shared" ca="1" si="326"/>
        <v>#VALUE!</v>
      </c>
      <c r="AD899" s="8" t="e">
        <f t="shared" ca="1" si="327"/>
        <v>#VALUE!</v>
      </c>
      <c r="AE899" s="8" t="e">
        <f t="shared" ca="1" si="328"/>
        <v>#VALUE!</v>
      </c>
      <c r="AF899" s="8" t="e">
        <f t="shared" ca="1" si="329"/>
        <v>#VALUE!</v>
      </c>
    </row>
    <row r="900" spans="1:32" x14ac:dyDescent="0.3">
      <c r="A900" s="35">
        <f>IF(Замеры!B896=0, " ", Замеры!B896)</f>
        <v>893</v>
      </c>
      <c r="B900" s="49" t="str">
        <f>Замеры!G896</f>
        <v xml:space="preserve">Группа от QF </v>
      </c>
      <c r="C900" s="49" t="str">
        <f>IF(Замеры!J896=0, " ", Замеры!J896)</f>
        <v xml:space="preserve"> </v>
      </c>
      <c r="D900" s="49" t="str">
        <f>IF(O900=0, " ", CONCATENATE(Замеры!T896,Замеры!U896,Замеры!V896,Замеры!W896,Замеры!AB896))</f>
        <v xml:space="preserve"> </v>
      </c>
      <c r="E900" s="49" t="str">
        <f>IF(Замеры!L896=0, " ", Замеры!L896)</f>
        <v xml:space="preserve"> </v>
      </c>
      <c r="F900" s="49" t="e">
        <f t="shared" si="312"/>
        <v>#VALUE!</v>
      </c>
      <c r="G900" s="51" t="str">
        <f t="shared" si="313"/>
        <v>-</v>
      </c>
      <c r="H900" s="52" t="str">
        <f t="shared" si="314"/>
        <v>-</v>
      </c>
      <c r="I900" s="51" t="str">
        <f t="shared" si="315"/>
        <v>-</v>
      </c>
      <c r="J900" s="29" t="str">
        <f t="shared" si="316"/>
        <v>-</v>
      </c>
      <c r="K900" s="46" t="str">
        <f t="shared" si="317"/>
        <v>-</v>
      </c>
      <c r="L900" s="29" t="str">
        <f t="shared" si="318"/>
        <v>-</v>
      </c>
      <c r="M900" s="29" t="str">
        <f t="shared" si="319"/>
        <v xml:space="preserve"> </v>
      </c>
      <c r="N900" s="29" t="str">
        <f t="shared" ca="1" si="320"/>
        <v xml:space="preserve"> </v>
      </c>
      <c r="O900" s="8">
        <f>Замеры!R896</f>
        <v>0</v>
      </c>
      <c r="P900" s="8" t="b">
        <f t="shared" si="308"/>
        <v>1</v>
      </c>
      <c r="Q900" s="8" t="b">
        <f t="shared" si="309"/>
        <v>1</v>
      </c>
      <c r="R900" s="8" t="b">
        <f t="shared" si="310"/>
        <v>1</v>
      </c>
      <c r="S900" s="8" t="s">
        <v>72</v>
      </c>
      <c r="T900" s="8" t="e">
        <f t="shared" si="321"/>
        <v>#VALUE!</v>
      </c>
      <c r="U900" s="12" t="s">
        <v>72</v>
      </c>
      <c r="V900" s="8" t="e">
        <f t="shared" si="322"/>
        <v>#VALUE!</v>
      </c>
      <c r="X900" s="13" t="str">
        <f t="shared" si="311"/>
        <v xml:space="preserve"> </v>
      </c>
      <c r="Y900" s="8" t="e">
        <f t="shared" si="323"/>
        <v>#VALUE!</v>
      </c>
      <c r="AA900" s="14" t="e">
        <f t="shared" ca="1" si="324"/>
        <v>#VALUE!</v>
      </c>
      <c r="AB900" s="14" t="e">
        <f t="shared" ca="1" si="325"/>
        <v>#VALUE!</v>
      </c>
      <c r="AC900" s="14" t="e">
        <f t="shared" ca="1" si="326"/>
        <v>#VALUE!</v>
      </c>
      <c r="AD900" s="8" t="e">
        <f t="shared" ca="1" si="327"/>
        <v>#VALUE!</v>
      </c>
      <c r="AE900" s="8" t="e">
        <f t="shared" ca="1" si="328"/>
        <v>#VALUE!</v>
      </c>
      <c r="AF900" s="8" t="e">
        <f t="shared" ca="1" si="329"/>
        <v>#VALUE!</v>
      </c>
    </row>
    <row r="901" spans="1:32" x14ac:dyDescent="0.3">
      <c r="A901" s="35">
        <f>IF(Замеры!B897=0, " ", Замеры!B897)</f>
        <v>894</v>
      </c>
      <c r="B901" s="49" t="str">
        <f>Замеры!G897</f>
        <v xml:space="preserve">Группа от QF </v>
      </c>
      <c r="C901" s="49" t="str">
        <f>IF(Замеры!J897=0, " ", Замеры!J897)</f>
        <v xml:space="preserve"> </v>
      </c>
      <c r="D901" s="49" t="str">
        <f>IF(O901=0, " ", CONCATENATE(Замеры!T897,Замеры!U897,Замеры!V897,Замеры!W897,Замеры!AB897))</f>
        <v xml:space="preserve"> </v>
      </c>
      <c r="E901" s="49" t="str">
        <f>IF(Замеры!L897=0, " ", Замеры!L897)</f>
        <v xml:space="preserve"> </v>
      </c>
      <c r="F901" s="49" t="e">
        <f t="shared" si="312"/>
        <v>#VALUE!</v>
      </c>
      <c r="G901" s="51" t="str">
        <f t="shared" si="313"/>
        <v>-</v>
      </c>
      <c r="H901" s="52" t="str">
        <f t="shared" si="314"/>
        <v>-</v>
      </c>
      <c r="I901" s="51" t="str">
        <f t="shared" si="315"/>
        <v>-</v>
      </c>
      <c r="J901" s="29" t="str">
        <f t="shared" si="316"/>
        <v>-</v>
      </c>
      <c r="K901" s="46" t="str">
        <f t="shared" si="317"/>
        <v>-</v>
      </c>
      <c r="L901" s="29" t="str">
        <f t="shared" si="318"/>
        <v>-</v>
      </c>
      <c r="M901" s="29" t="str">
        <f t="shared" si="319"/>
        <v xml:space="preserve"> </v>
      </c>
      <c r="N901" s="29" t="str">
        <f t="shared" ca="1" si="320"/>
        <v xml:space="preserve"> </v>
      </c>
      <c r="O901" s="8">
        <f>Замеры!R897</f>
        <v>0</v>
      </c>
      <c r="P901" s="8" t="b">
        <f t="shared" si="308"/>
        <v>1</v>
      </c>
      <c r="Q901" s="8" t="b">
        <f t="shared" si="309"/>
        <v>1</v>
      </c>
      <c r="R901" s="8" t="b">
        <f t="shared" si="310"/>
        <v>1</v>
      </c>
      <c r="S901" s="8" t="s">
        <v>72</v>
      </c>
      <c r="T901" s="8" t="e">
        <f t="shared" si="321"/>
        <v>#VALUE!</v>
      </c>
      <c r="U901" s="12" t="s">
        <v>72</v>
      </c>
      <c r="V901" s="8" t="e">
        <f t="shared" si="322"/>
        <v>#VALUE!</v>
      </c>
      <c r="X901" s="13" t="str">
        <f t="shared" si="311"/>
        <v xml:space="preserve"> </v>
      </c>
      <c r="Y901" s="8" t="e">
        <f t="shared" si="323"/>
        <v>#VALUE!</v>
      </c>
      <c r="AA901" s="14" t="e">
        <f t="shared" ca="1" si="324"/>
        <v>#VALUE!</v>
      </c>
      <c r="AB901" s="14" t="e">
        <f t="shared" ca="1" si="325"/>
        <v>#VALUE!</v>
      </c>
      <c r="AC901" s="14" t="e">
        <f t="shared" ca="1" si="326"/>
        <v>#VALUE!</v>
      </c>
      <c r="AD901" s="8" t="e">
        <f t="shared" ca="1" si="327"/>
        <v>#VALUE!</v>
      </c>
      <c r="AE901" s="8" t="e">
        <f t="shared" ca="1" si="328"/>
        <v>#VALUE!</v>
      </c>
      <c r="AF901" s="8" t="e">
        <f t="shared" ca="1" si="329"/>
        <v>#VALUE!</v>
      </c>
    </row>
    <row r="902" spans="1:32" x14ac:dyDescent="0.3">
      <c r="A902" s="35">
        <f>IF(Замеры!B898=0, " ", Замеры!B898)</f>
        <v>895</v>
      </c>
      <c r="B902" s="49" t="str">
        <f>Замеры!G898</f>
        <v xml:space="preserve">Группа от QF </v>
      </c>
      <c r="C902" s="49" t="str">
        <f>IF(Замеры!J898=0, " ", Замеры!J898)</f>
        <v xml:space="preserve"> </v>
      </c>
      <c r="D902" s="49" t="str">
        <f>IF(O902=0, " ", CONCATENATE(Замеры!T898,Замеры!U898,Замеры!V898,Замеры!W898,Замеры!AB898))</f>
        <v xml:space="preserve"> </v>
      </c>
      <c r="E902" s="49" t="str">
        <f>IF(Замеры!L898=0, " ", Замеры!L898)</f>
        <v xml:space="preserve"> </v>
      </c>
      <c r="F902" s="49" t="e">
        <f t="shared" si="312"/>
        <v>#VALUE!</v>
      </c>
      <c r="G902" s="51" t="str">
        <f t="shared" si="313"/>
        <v>-</v>
      </c>
      <c r="H902" s="52" t="str">
        <f t="shared" si="314"/>
        <v>-</v>
      </c>
      <c r="I902" s="51" t="str">
        <f t="shared" si="315"/>
        <v>-</v>
      </c>
      <c r="J902" s="29" t="str">
        <f t="shared" si="316"/>
        <v>-</v>
      </c>
      <c r="K902" s="46" t="str">
        <f t="shared" si="317"/>
        <v>-</v>
      </c>
      <c r="L902" s="29" t="str">
        <f t="shared" si="318"/>
        <v>-</v>
      </c>
      <c r="M902" s="29" t="str">
        <f t="shared" si="319"/>
        <v xml:space="preserve"> </v>
      </c>
      <c r="N902" s="29" t="str">
        <f t="shared" ca="1" si="320"/>
        <v xml:space="preserve"> </v>
      </c>
      <c r="O902" s="8">
        <f>Замеры!R898</f>
        <v>0</v>
      </c>
      <c r="P902" s="8" t="b">
        <f t="shared" si="308"/>
        <v>1</v>
      </c>
      <c r="Q902" s="8" t="b">
        <f t="shared" si="309"/>
        <v>1</v>
      </c>
      <c r="R902" s="8" t="b">
        <f t="shared" si="310"/>
        <v>1</v>
      </c>
      <c r="S902" s="8" t="s">
        <v>72</v>
      </c>
      <c r="T902" s="8" t="e">
        <f t="shared" si="321"/>
        <v>#VALUE!</v>
      </c>
      <c r="U902" s="12" t="s">
        <v>72</v>
      </c>
      <c r="V902" s="8" t="e">
        <f t="shared" si="322"/>
        <v>#VALUE!</v>
      </c>
      <c r="X902" s="13" t="str">
        <f t="shared" si="311"/>
        <v xml:space="preserve"> </v>
      </c>
      <c r="Y902" s="8" t="e">
        <f t="shared" si="323"/>
        <v>#VALUE!</v>
      </c>
      <c r="AA902" s="14" t="e">
        <f t="shared" ca="1" si="324"/>
        <v>#VALUE!</v>
      </c>
      <c r="AB902" s="14" t="e">
        <f t="shared" ca="1" si="325"/>
        <v>#VALUE!</v>
      </c>
      <c r="AC902" s="14" t="e">
        <f t="shared" ca="1" si="326"/>
        <v>#VALUE!</v>
      </c>
      <c r="AD902" s="8" t="e">
        <f t="shared" ca="1" si="327"/>
        <v>#VALUE!</v>
      </c>
      <c r="AE902" s="8" t="e">
        <f t="shared" ca="1" si="328"/>
        <v>#VALUE!</v>
      </c>
      <c r="AF902" s="8" t="e">
        <f t="shared" ca="1" si="329"/>
        <v>#VALUE!</v>
      </c>
    </row>
    <row r="903" spans="1:32" x14ac:dyDescent="0.3">
      <c r="A903" s="35">
        <f>IF(Замеры!B899=0, " ", Замеры!B899)</f>
        <v>896</v>
      </c>
      <c r="B903" s="49" t="str">
        <f>Замеры!G899</f>
        <v xml:space="preserve">Группа от QF </v>
      </c>
      <c r="C903" s="49" t="str">
        <f>IF(Замеры!J899=0, " ", Замеры!J899)</f>
        <v xml:space="preserve"> </v>
      </c>
      <c r="D903" s="49" t="str">
        <f>IF(O903=0, " ", CONCATENATE(Замеры!T899,Замеры!U899,Замеры!V899,Замеры!W899,Замеры!AB899))</f>
        <v xml:space="preserve"> </v>
      </c>
      <c r="E903" s="49" t="str">
        <f>IF(Замеры!L899=0, " ", Замеры!L899)</f>
        <v xml:space="preserve"> </v>
      </c>
      <c r="F903" s="49" t="e">
        <f t="shared" si="312"/>
        <v>#VALUE!</v>
      </c>
      <c r="G903" s="51" t="str">
        <f t="shared" si="313"/>
        <v>-</v>
      </c>
      <c r="H903" s="52" t="str">
        <f t="shared" si="314"/>
        <v>-</v>
      </c>
      <c r="I903" s="51" t="str">
        <f t="shared" si="315"/>
        <v>-</v>
      </c>
      <c r="J903" s="29" t="str">
        <f t="shared" si="316"/>
        <v>-</v>
      </c>
      <c r="K903" s="46" t="str">
        <f t="shared" si="317"/>
        <v>-</v>
      </c>
      <c r="L903" s="29" t="str">
        <f t="shared" si="318"/>
        <v>-</v>
      </c>
      <c r="M903" s="29" t="str">
        <f t="shared" si="319"/>
        <v xml:space="preserve"> </v>
      </c>
      <c r="N903" s="29" t="str">
        <f t="shared" ca="1" si="320"/>
        <v xml:space="preserve"> </v>
      </c>
      <c r="O903" s="8">
        <f>Замеры!R899</f>
        <v>0</v>
      </c>
      <c r="P903" s="8" t="b">
        <f t="shared" ref="P903:P966" si="330">OR(O903=$N$1,O903=$O$1,O903=$P$1,O903=$O$2)</f>
        <v>1</v>
      </c>
      <c r="Q903" s="8" t="b">
        <f t="shared" ref="Q903:Q966" si="331">OR(O903=$N$2,O903=$O$3,O903=$P$1,O903=$O$2)</f>
        <v>1</v>
      </c>
      <c r="R903" s="8" t="b">
        <f t="shared" ref="R903:R966" si="332">OR(O903=$N$3,O903=$O$3,O903=$P$1,O903=$O$1)</f>
        <v>1</v>
      </c>
      <c r="S903" s="8" t="s">
        <v>72</v>
      </c>
      <c r="T903" s="8" t="e">
        <f t="shared" si="321"/>
        <v>#VALUE!</v>
      </c>
      <c r="U903" s="12" t="s">
        <v>72</v>
      </c>
      <c r="V903" s="8" t="e">
        <f t="shared" si="322"/>
        <v>#VALUE!</v>
      </c>
      <c r="X903" s="13" t="str">
        <f t="shared" ref="X903:X966" si="333">E903</f>
        <v xml:space="preserve"> </v>
      </c>
      <c r="Y903" s="8" t="e">
        <f t="shared" si="323"/>
        <v>#VALUE!</v>
      </c>
      <c r="AA903" s="14" t="e">
        <f t="shared" ca="1" si="324"/>
        <v>#VALUE!</v>
      </c>
      <c r="AB903" s="14" t="e">
        <f t="shared" ca="1" si="325"/>
        <v>#VALUE!</v>
      </c>
      <c r="AC903" s="14" t="e">
        <f t="shared" ca="1" si="326"/>
        <v>#VALUE!</v>
      </c>
      <c r="AD903" s="8" t="e">
        <f t="shared" ca="1" si="327"/>
        <v>#VALUE!</v>
      </c>
      <c r="AE903" s="8" t="e">
        <f t="shared" ca="1" si="328"/>
        <v>#VALUE!</v>
      </c>
      <c r="AF903" s="8" t="e">
        <f t="shared" ca="1" si="329"/>
        <v>#VALUE!</v>
      </c>
    </row>
    <row r="904" spans="1:32" x14ac:dyDescent="0.3">
      <c r="A904" s="35">
        <f>IF(Замеры!B900=0, " ", Замеры!B900)</f>
        <v>897</v>
      </c>
      <c r="B904" s="49" t="str">
        <f>Замеры!G900</f>
        <v xml:space="preserve">Группа от QF </v>
      </c>
      <c r="C904" s="49" t="str">
        <f>IF(Замеры!J900=0, " ", Замеры!J900)</f>
        <v xml:space="preserve"> </v>
      </c>
      <c r="D904" s="49" t="str">
        <f>IF(O904=0, " ", CONCATENATE(Замеры!T900,Замеры!U900,Замеры!V900,Замеры!W900,Замеры!AB900))</f>
        <v xml:space="preserve"> </v>
      </c>
      <c r="E904" s="49" t="str">
        <f>IF(Замеры!L900=0, " ", Замеры!L900)</f>
        <v xml:space="preserve"> </v>
      </c>
      <c r="F904" s="49" t="e">
        <f t="shared" ref="F904:F967" si="334">CONCATENATE(T904,U904,V904)</f>
        <v>#VALUE!</v>
      </c>
      <c r="G904" s="51" t="str">
        <f t="shared" ref="G904:G967" si="335">IF(OR(O904=$O$1,O904=$P$1,O904=$Q$1,O904=$P$2),AA904,"-")</f>
        <v>-</v>
      </c>
      <c r="H904" s="52" t="str">
        <f t="shared" ref="H904:H967" si="336">IF(OR(O904=$O$2,O904=$P$3,O904=$Q$1,O904=$P$2),AB904,"-")</f>
        <v>-</v>
      </c>
      <c r="I904" s="51" t="str">
        <f t="shared" ref="I904:I967" si="337">IF(OR(O904=$O$3,O904=$P$3,O904=$Q$1,O904=$P$1),AC904,"-")</f>
        <v>-</v>
      </c>
      <c r="J904" s="29" t="str">
        <f t="shared" ref="J904:J967" si="338">IF(OR(O904=$O$1,O904=$P$1,O904=$Q$1,O904=$P$2),AD904,"-")</f>
        <v>-</v>
      </c>
      <c r="K904" s="46" t="str">
        <f t="shared" ref="K904:K967" si="339">IF(OR(O904=$O$2,O904=$P$3,O904=$Q$1,O904=$P$2),AE904,"-")</f>
        <v>-</v>
      </c>
      <c r="L904" s="29" t="str">
        <f t="shared" ref="L904:L967" si="340">IF(OR(O904=$O$3,O904=$P$3,O904=$Q$1,O904=$P$1),AF904,"-")</f>
        <v>-</v>
      </c>
      <c r="M904" s="29" t="str">
        <f t="shared" ref="M904:M967" si="341">IF(O904=0," ",$V$1)</f>
        <v xml:space="preserve"> </v>
      </c>
      <c r="N904" s="29" t="str">
        <f t="shared" ref="N904:N967" ca="1" si="342">IF(O904=0," ", RANDBETWEEN($T$1,$U$1)/100)</f>
        <v xml:space="preserve"> </v>
      </c>
      <c r="O904" s="8">
        <f>Замеры!R900</f>
        <v>0</v>
      </c>
      <c r="P904" s="8" t="b">
        <f t="shared" si="330"/>
        <v>1</v>
      </c>
      <c r="Q904" s="8" t="b">
        <f t="shared" si="331"/>
        <v>1</v>
      </c>
      <c r="R904" s="8" t="b">
        <f t="shared" si="332"/>
        <v>1</v>
      </c>
      <c r="S904" s="8" t="s">
        <v>72</v>
      </c>
      <c r="T904" s="8" t="e">
        <f t="shared" ref="T904:T967" si="343">E904*5</f>
        <v>#VALUE!</v>
      </c>
      <c r="U904" s="12" t="s">
        <v>72</v>
      </c>
      <c r="V904" s="8" t="e">
        <f t="shared" ref="V904:V967" si="344">E904*10</f>
        <v>#VALUE!</v>
      </c>
      <c r="X904" s="13" t="str">
        <f t="shared" si="333"/>
        <v xml:space="preserve"> </v>
      </c>
      <c r="Y904" s="8" t="e">
        <f t="shared" ref="Y904:Y967" si="345">X904*12</f>
        <v>#VALUE!</v>
      </c>
      <c r="AA904" s="14" t="e">
        <f t="shared" ref="AA904:AA967" ca="1" si="346">220/AD904</f>
        <v>#VALUE!</v>
      </c>
      <c r="AB904" s="14" t="e">
        <f t="shared" ref="AB904:AB967" ca="1" si="347">220/AE904</f>
        <v>#VALUE!</v>
      </c>
      <c r="AC904" s="14" t="e">
        <f t="shared" ref="AC904:AC967" ca="1" si="348">220/AF904</f>
        <v>#VALUE!</v>
      </c>
      <c r="AD904" s="8" t="e">
        <f t="shared" ref="AD904:AD967" ca="1" si="349">RANDBETWEEN(Y904*1.1+10,Y904*1.1+150)</f>
        <v>#VALUE!</v>
      </c>
      <c r="AE904" s="8" t="e">
        <f t="shared" ref="AE904:AE967" ca="1" si="350">RANDBETWEEN(Y904*1.1+10,Y904*1.1+150)</f>
        <v>#VALUE!</v>
      </c>
      <c r="AF904" s="8" t="e">
        <f t="shared" ref="AF904:AF967" ca="1" si="351">RANDBETWEEN(Y904*1.1+10,Y904*1.1+150)</f>
        <v>#VALUE!</v>
      </c>
    </row>
    <row r="905" spans="1:32" x14ac:dyDescent="0.3">
      <c r="A905" s="35">
        <f>IF(Замеры!B901=0, " ", Замеры!B901)</f>
        <v>898</v>
      </c>
      <c r="B905" s="49" t="str">
        <f>Замеры!G901</f>
        <v xml:space="preserve">Группа от QF </v>
      </c>
      <c r="C905" s="49" t="str">
        <f>IF(Замеры!J901=0, " ", Замеры!J901)</f>
        <v xml:space="preserve"> </v>
      </c>
      <c r="D905" s="49" t="str">
        <f>IF(O905=0, " ", CONCATENATE(Замеры!T901,Замеры!U901,Замеры!V901,Замеры!W901,Замеры!AB901))</f>
        <v xml:space="preserve"> </v>
      </c>
      <c r="E905" s="49" t="str">
        <f>IF(Замеры!L901=0, " ", Замеры!L901)</f>
        <v xml:space="preserve"> </v>
      </c>
      <c r="F905" s="49" t="e">
        <f t="shared" si="334"/>
        <v>#VALUE!</v>
      </c>
      <c r="G905" s="51" t="str">
        <f t="shared" si="335"/>
        <v>-</v>
      </c>
      <c r="H905" s="52" t="str">
        <f t="shared" si="336"/>
        <v>-</v>
      </c>
      <c r="I905" s="51" t="str">
        <f t="shared" si="337"/>
        <v>-</v>
      </c>
      <c r="J905" s="29" t="str">
        <f t="shared" si="338"/>
        <v>-</v>
      </c>
      <c r="K905" s="46" t="str">
        <f t="shared" si="339"/>
        <v>-</v>
      </c>
      <c r="L905" s="29" t="str">
        <f t="shared" si="340"/>
        <v>-</v>
      </c>
      <c r="M905" s="29" t="str">
        <f t="shared" si="341"/>
        <v xml:space="preserve"> </v>
      </c>
      <c r="N905" s="29" t="str">
        <f t="shared" ca="1" si="342"/>
        <v xml:space="preserve"> </v>
      </c>
      <c r="O905" s="8">
        <f>Замеры!R901</f>
        <v>0</v>
      </c>
      <c r="P905" s="8" t="b">
        <f t="shared" si="330"/>
        <v>1</v>
      </c>
      <c r="Q905" s="8" t="b">
        <f t="shared" si="331"/>
        <v>1</v>
      </c>
      <c r="R905" s="8" t="b">
        <f t="shared" si="332"/>
        <v>1</v>
      </c>
      <c r="S905" s="8" t="s">
        <v>72</v>
      </c>
      <c r="T905" s="8" t="e">
        <f t="shared" si="343"/>
        <v>#VALUE!</v>
      </c>
      <c r="U905" s="12" t="s">
        <v>72</v>
      </c>
      <c r="V905" s="8" t="e">
        <f t="shared" si="344"/>
        <v>#VALUE!</v>
      </c>
      <c r="X905" s="13" t="str">
        <f t="shared" si="333"/>
        <v xml:space="preserve"> </v>
      </c>
      <c r="Y905" s="8" t="e">
        <f t="shared" si="345"/>
        <v>#VALUE!</v>
      </c>
      <c r="AA905" s="14" t="e">
        <f t="shared" ca="1" si="346"/>
        <v>#VALUE!</v>
      </c>
      <c r="AB905" s="14" t="e">
        <f t="shared" ca="1" si="347"/>
        <v>#VALUE!</v>
      </c>
      <c r="AC905" s="14" t="e">
        <f t="shared" ca="1" si="348"/>
        <v>#VALUE!</v>
      </c>
      <c r="AD905" s="8" t="e">
        <f t="shared" ca="1" si="349"/>
        <v>#VALUE!</v>
      </c>
      <c r="AE905" s="8" t="e">
        <f t="shared" ca="1" si="350"/>
        <v>#VALUE!</v>
      </c>
      <c r="AF905" s="8" t="e">
        <f t="shared" ca="1" si="351"/>
        <v>#VALUE!</v>
      </c>
    </row>
    <row r="906" spans="1:32" x14ac:dyDescent="0.3">
      <c r="A906" s="35">
        <f>IF(Замеры!B902=0, " ", Замеры!B902)</f>
        <v>899</v>
      </c>
      <c r="B906" s="49" t="str">
        <f>Замеры!G902</f>
        <v xml:space="preserve">Группа от QF </v>
      </c>
      <c r="C906" s="49" t="str">
        <f>IF(Замеры!J902=0, " ", Замеры!J902)</f>
        <v xml:space="preserve"> </v>
      </c>
      <c r="D906" s="49" t="str">
        <f>IF(O906=0, " ", CONCATENATE(Замеры!T902,Замеры!U902,Замеры!V902,Замеры!W902,Замеры!AB902))</f>
        <v xml:space="preserve"> </v>
      </c>
      <c r="E906" s="49" t="str">
        <f>IF(Замеры!L902=0, " ", Замеры!L902)</f>
        <v xml:space="preserve"> </v>
      </c>
      <c r="F906" s="49" t="e">
        <f t="shared" si="334"/>
        <v>#VALUE!</v>
      </c>
      <c r="G906" s="51" t="str">
        <f t="shared" si="335"/>
        <v>-</v>
      </c>
      <c r="H906" s="52" t="str">
        <f t="shared" si="336"/>
        <v>-</v>
      </c>
      <c r="I906" s="51" t="str">
        <f t="shared" si="337"/>
        <v>-</v>
      </c>
      <c r="J906" s="29" t="str">
        <f t="shared" si="338"/>
        <v>-</v>
      </c>
      <c r="K906" s="46" t="str">
        <f t="shared" si="339"/>
        <v>-</v>
      </c>
      <c r="L906" s="29" t="str">
        <f t="shared" si="340"/>
        <v>-</v>
      </c>
      <c r="M906" s="29" t="str">
        <f t="shared" si="341"/>
        <v xml:space="preserve"> </v>
      </c>
      <c r="N906" s="29" t="str">
        <f t="shared" ca="1" si="342"/>
        <v xml:space="preserve"> </v>
      </c>
      <c r="O906" s="8">
        <f>Замеры!R902</f>
        <v>0</v>
      </c>
      <c r="P906" s="8" t="b">
        <f t="shared" si="330"/>
        <v>1</v>
      </c>
      <c r="Q906" s="8" t="b">
        <f t="shared" si="331"/>
        <v>1</v>
      </c>
      <c r="R906" s="8" t="b">
        <f t="shared" si="332"/>
        <v>1</v>
      </c>
      <c r="S906" s="8" t="s">
        <v>72</v>
      </c>
      <c r="T906" s="8" t="e">
        <f t="shared" si="343"/>
        <v>#VALUE!</v>
      </c>
      <c r="U906" s="12" t="s">
        <v>72</v>
      </c>
      <c r="V906" s="8" t="e">
        <f t="shared" si="344"/>
        <v>#VALUE!</v>
      </c>
      <c r="X906" s="13" t="str">
        <f t="shared" si="333"/>
        <v xml:space="preserve"> </v>
      </c>
      <c r="Y906" s="8" t="e">
        <f t="shared" si="345"/>
        <v>#VALUE!</v>
      </c>
      <c r="AA906" s="14" t="e">
        <f t="shared" ca="1" si="346"/>
        <v>#VALUE!</v>
      </c>
      <c r="AB906" s="14" t="e">
        <f t="shared" ca="1" si="347"/>
        <v>#VALUE!</v>
      </c>
      <c r="AC906" s="14" t="e">
        <f t="shared" ca="1" si="348"/>
        <v>#VALUE!</v>
      </c>
      <c r="AD906" s="8" t="e">
        <f t="shared" ca="1" si="349"/>
        <v>#VALUE!</v>
      </c>
      <c r="AE906" s="8" t="e">
        <f t="shared" ca="1" si="350"/>
        <v>#VALUE!</v>
      </c>
      <c r="AF906" s="8" t="e">
        <f t="shared" ca="1" si="351"/>
        <v>#VALUE!</v>
      </c>
    </row>
    <row r="907" spans="1:32" x14ac:dyDescent="0.3">
      <c r="A907" s="35">
        <f>IF(Замеры!B903=0, " ", Замеры!B903)</f>
        <v>900</v>
      </c>
      <c r="B907" s="49" t="str">
        <f>Замеры!G903</f>
        <v xml:space="preserve">Группа от QF </v>
      </c>
      <c r="C907" s="49" t="str">
        <f>IF(Замеры!J903=0, " ", Замеры!J903)</f>
        <v xml:space="preserve"> </v>
      </c>
      <c r="D907" s="49" t="str">
        <f>IF(O907=0, " ", CONCATENATE(Замеры!T903,Замеры!U903,Замеры!V903,Замеры!W903,Замеры!AB903))</f>
        <v xml:space="preserve"> </v>
      </c>
      <c r="E907" s="49" t="str">
        <f>IF(Замеры!L903=0, " ", Замеры!L903)</f>
        <v xml:space="preserve"> </v>
      </c>
      <c r="F907" s="49" t="e">
        <f t="shared" si="334"/>
        <v>#VALUE!</v>
      </c>
      <c r="G907" s="51" t="str">
        <f t="shared" si="335"/>
        <v>-</v>
      </c>
      <c r="H907" s="52" t="str">
        <f t="shared" si="336"/>
        <v>-</v>
      </c>
      <c r="I907" s="51" t="str">
        <f t="shared" si="337"/>
        <v>-</v>
      </c>
      <c r="J907" s="29" t="str">
        <f t="shared" si="338"/>
        <v>-</v>
      </c>
      <c r="K907" s="46" t="str">
        <f t="shared" si="339"/>
        <v>-</v>
      </c>
      <c r="L907" s="29" t="str">
        <f t="shared" si="340"/>
        <v>-</v>
      </c>
      <c r="M907" s="29" t="str">
        <f t="shared" si="341"/>
        <v xml:space="preserve"> </v>
      </c>
      <c r="N907" s="29" t="str">
        <f t="shared" ca="1" si="342"/>
        <v xml:space="preserve"> </v>
      </c>
      <c r="O907" s="8">
        <f>Замеры!R903</f>
        <v>0</v>
      </c>
      <c r="P907" s="8" t="b">
        <f t="shared" si="330"/>
        <v>1</v>
      </c>
      <c r="Q907" s="8" t="b">
        <f t="shared" si="331"/>
        <v>1</v>
      </c>
      <c r="R907" s="8" t="b">
        <f t="shared" si="332"/>
        <v>1</v>
      </c>
      <c r="S907" s="8" t="s">
        <v>72</v>
      </c>
      <c r="T907" s="8" t="e">
        <f t="shared" si="343"/>
        <v>#VALUE!</v>
      </c>
      <c r="U907" s="12" t="s">
        <v>72</v>
      </c>
      <c r="V907" s="8" t="e">
        <f t="shared" si="344"/>
        <v>#VALUE!</v>
      </c>
      <c r="X907" s="13" t="str">
        <f t="shared" si="333"/>
        <v xml:space="preserve"> </v>
      </c>
      <c r="Y907" s="8" t="e">
        <f t="shared" si="345"/>
        <v>#VALUE!</v>
      </c>
      <c r="AA907" s="14" t="e">
        <f t="shared" ca="1" si="346"/>
        <v>#VALUE!</v>
      </c>
      <c r="AB907" s="14" t="e">
        <f t="shared" ca="1" si="347"/>
        <v>#VALUE!</v>
      </c>
      <c r="AC907" s="14" t="e">
        <f t="shared" ca="1" si="348"/>
        <v>#VALUE!</v>
      </c>
      <c r="AD907" s="8" t="e">
        <f t="shared" ca="1" si="349"/>
        <v>#VALUE!</v>
      </c>
      <c r="AE907" s="8" t="e">
        <f t="shared" ca="1" si="350"/>
        <v>#VALUE!</v>
      </c>
      <c r="AF907" s="8" t="e">
        <f t="shared" ca="1" si="351"/>
        <v>#VALUE!</v>
      </c>
    </row>
    <row r="908" spans="1:32" x14ac:dyDescent="0.3">
      <c r="A908" s="35">
        <f>IF(Замеры!B904=0, " ", Замеры!B904)</f>
        <v>901</v>
      </c>
      <c r="B908" s="49" t="str">
        <f>Замеры!G904</f>
        <v xml:space="preserve">Группа от QF </v>
      </c>
      <c r="C908" s="49" t="str">
        <f>IF(Замеры!J904=0, " ", Замеры!J904)</f>
        <v xml:space="preserve"> </v>
      </c>
      <c r="D908" s="49" t="str">
        <f>IF(O908=0, " ", CONCATENATE(Замеры!T904,Замеры!U904,Замеры!V904,Замеры!W904,Замеры!AB904))</f>
        <v xml:space="preserve"> </v>
      </c>
      <c r="E908" s="49" t="str">
        <f>IF(Замеры!L904=0, " ", Замеры!L904)</f>
        <v xml:space="preserve"> </v>
      </c>
      <c r="F908" s="49" t="e">
        <f t="shared" si="334"/>
        <v>#VALUE!</v>
      </c>
      <c r="G908" s="51" t="str">
        <f t="shared" si="335"/>
        <v>-</v>
      </c>
      <c r="H908" s="52" t="str">
        <f t="shared" si="336"/>
        <v>-</v>
      </c>
      <c r="I908" s="51" t="str">
        <f t="shared" si="337"/>
        <v>-</v>
      </c>
      <c r="J908" s="29" t="str">
        <f t="shared" si="338"/>
        <v>-</v>
      </c>
      <c r="K908" s="46" t="str">
        <f t="shared" si="339"/>
        <v>-</v>
      </c>
      <c r="L908" s="29" t="str">
        <f t="shared" si="340"/>
        <v>-</v>
      </c>
      <c r="M908" s="29" t="str">
        <f t="shared" si="341"/>
        <v xml:space="preserve"> </v>
      </c>
      <c r="N908" s="29" t="str">
        <f t="shared" ca="1" si="342"/>
        <v xml:space="preserve"> </v>
      </c>
      <c r="O908" s="8">
        <f>Замеры!R904</f>
        <v>0</v>
      </c>
      <c r="P908" s="8" t="b">
        <f t="shared" si="330"/>
        <v>1</v>
      </c>
      <c r="Q908" s="8" t="b">
        <f t="shared" si="331"/>
        <v>1</v>
      </c>
      <c r="R908" s="8" t="b">
        <f t="shared" si="332"/>
        <v>1</v>
      </c>
      <c r="S908" s="8" t="s">
        <v>72</v>
      </c>
      <c r="T908" s="8" t="e">
        <f t="shared" si="343"/>
        <v>#VALUE!</v>
      </c>
      <c r="U908" s="12" t="s">
        <v>72</v>
      </c>
      <c r="V908" s="8" t="e">
        <f t="shared" si="344"/>
        <v>#VALUE!</v>
      </c>
      <c r="X908" s="13" t="str">
        <f t="shared" si="333"/>
        <v xml:space="preserve"> </v>
      </c>
      <c r="Y908" s="8" t="e">
        <f t="shared" si="345"/>
        <v>#VALUE!</v>
      </c>
      <c r="AA908" s="14" t="e">
        <f t="shared" ca="1" si="346"/>
        <v>#VALUE!</v>
      </c>
      <c r="AB908" s="14" t="e">
        <f t="shared" ca="1" si="347"/>
        <v>#VALUE!</v>
      </c>
      <c r="AC908" s="14" t="e">
        <f t="shared" ca="1" si="348"/>
        <v>#VALUE!</v>
      </c>
      <c r="AD908" s="8" t="e">
        <f t="shared" ca="1" si="349"/>
        <v>#VALUE!</v>
      </c>
      <c r="AE908" s="8" t="e">
        <f t="shared" ca="1" si="350"/>
        <v>#VALUE!</v>
      </c>
      <c r="AF908" s="8" t="e">
        <f t="shared" ca="1" si="351"/>
        <v>#VALUE!</v>
      </c>
    </row>
    <row r="909" spans="1:32" x14ac:dyDescent="0.3">
      <c r="A909" s="35">
        <f>IF(Замеры!B905=0, " ", Замеры!B905)</f>
        <v>902</v>
      </c>
      <c r="B909" s="49" t="str">
        <f>Замеры!G905</f>
        <v xml:space="preserve">Группа от QF </v>
      </c>
      <c r="C909" s="49" t="str">
        <f>IF(Замеры!J905=0, " ", Замеры!J905)</f>
        <v xml:space="preserve"> </v>
      </c>
      <c r="D909" s="49" t="str">
        <f>IF(O909=0, " ", CONCATENATE(Замеры!T905,Замеры!U905,Замеры!V905,Замеры!W905,Замеры!AB905))</f>
        <v xml:space="preserve"> </v>
      </c>
      <c r="E909" s="49" t="str">
        <f>IF(Замеры!L905=0, " ", Замеры!L905)</f>
        <v xml:space="preserve"> </v>
      </c>
      <c r="F909" s="49" t="e">
        <f t="shared" si="334"/>
        <v>#VALUE!</v>
      </c>
      <c r="G909" s="51" t="str">
        <f t="shared" si="335"/>
        <v>-</v>
      </c>
      <c r="H909" s="52" t="str">
        <f t="shared" si="336"/>
        <v>-</v>
      </c>
      <c r="I909" s="51" t="str">
        <f t="shared" si="337"/>
        <v>-</v>
      </c>
      <c r="J909" s="29" t="str">
        <f t="shared" si="338"/>
        <v>-</v>
      </c>
      <c r="K909" s="46" t="str">
        <f t="shared" si="339"/>
        <v>-</v>
      </c>
      <c r="L909" s="29" t="str">
        <f t="shared" si="340"/>
        <v>-</v>
      </c>
      <c r="M909" s="29" t="str">
        <f t="shared" si="341"/>
        <v xml:space="preserve"> </v>
      </c>
      <c r="N909" s="29" t="str">
        <f t="shared" ca="1" si="342"/>
        <v xml:space="preserve"> </v>
      </c>
      <c r="O909" s="8">
        <f>Замеры!R905</f>
        <v>0</v>
      </c>
      <c r="P909" s="8" t="b">
        <f t="shared" si="330"/>
        <v>1</v>
      </c>
      <c r="Q909" s="8" t="b">
        <f t="shared" si="331"/>
        <v>1</v>
      </c>
      <c r="R909" s="8" t="b">
        <f t="shared" si="332"/>
        <v>1</v>
      </c>
      <c r="S909" s="8" t="s">
        <v>72</v>
      </c>
      <c r="T909" s="8" t="e">
        <f t="shared" si="343"/>
        <v>#VALUE!</v>
      </c>
      <c r="U909" s="12" t="s">
        <v>72</v>
      </c>
      <c r="V909" s="8" t="e">
        <f t="shared" si="344"/>
        <v>#VALUE!</v>
      </c>
      <c r="X909" s="13" t="str">
        <f t="shared" si="333"/>
        <v xml:space="preserve"> </v>
      </c>
      <c r="Y909" s="8" t="e">
        <f t="shared" si="345"/>
        <v>#VALUE!</v>
      </c>
      <c r="AA909" s="14" t="e">
        <f t="shared" ca="1" si="346"/>
        <v>#VALUE!</v>
      </c>
      <c r="AB909" s="14" t="e">
        <f t="shared" ca="1" si="347"/>
        <v>#VALUE!</v>
      </c>
      <c r="AC909" s="14" t="e">
        <f t="shared" ca="1" si="348"/>
        <v>#VALUE!</v>
      </c>
      <c r="AD909" s="8" t="e">
        <f t="shared" ca="1" si="349"/>
        <v>#VALUE!</v>
      </c>
      <c r="AE909" s="8" t="e">
        <f t="shared" ca="1" si="350"/>
        <v>#VALUE!</v>
      </c>
      <c r="AF909" s="8" t="e">
        <f t="shared" ca="1" si="351"/>
        <v>#VALUE!</v>
      </c>
    </row>
    <row r="910" spans="1:32" x14ac:dyDescent="0.3">
      <c r="A910" s="35">
        <f>IF(Замеры!B906=0, " ", Замеры!B906)</f>
        <v>903</v>
      </c>
      <c r="B910" s="49" t="str">
        <f>Замеры!G906</f>
        <v xml:space="preserve">Группа от QF </v>
      </c>
      <c r="C910" s="49" t="str">
        <f>IF(Замеры!J906=0, " ", Замеры!J906)</f>
        <v xml:space="preserve"> </v>
      </c>
      <c r="D910" s="49" t="str">
        <f>IF(O910=0, " ", CONCATENATE(Замеры!T906,Замеры!U906,Замеры!V906,Замеры!W906,Замеры!AB906))</f>
        <v xml:space="preserve"> </v>
      </c>
      <c r="E910" s="49" t="str">
        <f>IF(Замеры!L906=0, " ", Замеры!L906)</f>
        <v xml:space="preserve"> </v>
      </c>
      <c r="F910" s="49" t="e">
        <f t="shared" si="334"/>
        <v>#VALUE!</v>
      </c>
      <c r="G910" s="51" t="str">
        <f t="shared" si="335"/>
        <v>-</v>
      </c>
      <c r="H910" s="52" t="str">
        <f t="shared" si="336"/>
        <v>-</v>
      </c>
      <c r="I910" s="51" t="str">
        <f t="shared" si="337"/>
        <v>-</v>
      </c>
      <c r="J910" s="29" t="str">
        <f t="shared" si="338"/>
        <v>-</v>
      </c>
      <c r="K910" s="46" t="str">
        <f t="shared" si="339"/>
        <v>-</v>
      </c>
      <c r="L910" s="29" t="str">
        <f t="shared" si="340"/>
        <v>-</v>
      </c>
      <c r="M910" s="29" t="str">
        <f t="shared" si="341"/>
        <v xml:space="preserve"> </v>
      </c>
      <c r="N910" s="29" t="str">
        <f t="shared" ca="1" si="342"/>
        <v xml:space="preserve"> </v>
      </c>
      <c r="O910" s="8">
        <f>Замеры!R906</f>
        <v>0</v>
      </c>
      <c r="P910" s="8" t="b">
        <f t="shared" si="330"/>
        <v>1</v>
      </c>
      <c r="Q910" s="8" t="b">
        <f t="shared" si="331"/>
        <v>1</v>
      </c>
      <c r="R910" s="8" t="b">
        <f t="shared" si="332"/>
        <v>1</v>
      </c>
      <c r="S910" s="8" t="s">
        <v>72</v>
      </c>
      <c r="T910" s="8" t="e">
        <f t="shared" si="343"/>
        <v>#VALUE!</v>
      </c>
      <c r="U910" s="12" t="s">
        <v>72</v>
      </c>
      <c r="V910" s="8" t="e">
        <f t="shared" si="344"/>
        <v>#VALUE!</v>
      </c>
      <c r="X910" s="13" t="str">
        <f t="shared" si="333"/>
        <v xml:space="preserve"> </v>
      </c>
      <c r="Y910" s="8" t="e">
        <f t="shared" si="345"/>
        <v>#VALUE!</v>
      </c>
      <c r="AA910" s="14" t="e">
        <f t="shared" ca="1" si="346"/>
        <v>#VALUE!</v>
      </c>
      <c r="AB910" s="14" t="e">
        <f t="shared" ca="1" si="347"/>
        <v>#VALUE!</v>
      </c>
      <c r="AC910" s="14" t="e">
        <f t="shared" ca="1" si="348"/>
        <v>#VALUE!</v>
      </c>
      <c r="AD910" s="8" t="e">
        <f t="shared" ca="1" si="349"/>
        <v>#VALUE!</v>
      </c>
      <c r="AE910" s="8" t="e">
        <f t="shared" ca="1" si="350"/>
        <v>#VALUE!</v>
      </c>
      <c r="AF910" s="8" t="e">
        <f t="shared" ca="1" si="351"/>
        <v>#VALUE!</v>
      </c>
    </row>
    <row r="911" spans="1:32" x14ac:dyDescent="0.3">
      <c r="A911" s="35">
        <f>IF(Замеры!B907=0, " ", Замеры!B907)</f>
        <v>904</v>
      </c>
      <c r="B911" s="49" t="str">
        <f>Замеры!G907</f>
        <v xml:space="preserve">Группа от QF </v>
      </c>
      <c r="C911" s="49" t="str">
        <f>IF(Замеры!J907=0, " ", Замеры!J907)</f>
        <v xml:space="preserve"> </v>
      </c>
      <c r="D911" s="49" t="str">
        <f>IF(O911=0, " ", CONCATENATE(Замеры!T907,Замеры!U907,Замеры!V907,Замеры!W907,Замеры!AB907))</f>
        <v xml:space="preserve"> </v>
      </c>
      <c r="E911" s="49" t="str">
        <f>IF(Замеры!L907=0, " ", Замеры!L907)</f>
        <v xml:space="preserve"> </v>
      </c>
      <c r="F911" s="49" t="e">
        <f t="shared" si="334"/>
        <v>#VALUE!</v>
      </c>
      <c r="G911" s="51" t="str">
        <f t="shared" si="335"/>
        <v>-</v>
      </c>
      <c r="H911" s="52" t="str">
        <f t="shared" si="336"/>
        <v>-</v>
      </c>
      <c r="I911" s="51" t="str">
        <f t="shared" si="337"/>
        <v>-</v>
      </c>
      <c r="J911" s="29" t="str">
        <f t="shared" si="338"/>
        <v>-</v>
      </c>
      <c r="K911" s="46" t="str">
        <f t="shared" si="339"/>
        <v>-</v>
      </c>
      <c r="L911" s="29" t="str">
        <f t="shared" si="340"/>
        <v>-</v>
      </c>
      <c r="M911" s="29" t="str">
        <f t="shared" si="341"/>
        <v xml:space="preserve"> </v>
      </c>
      <c r="N911" s="29" t="str">
        <f t="shared" ca="1" si="342"/>
        <v xml:space="preserve"> </v>
      </c>
      <c r="O911" s="8">
        <f>Замеры!R907</f>
        <v>0</v>
      </c>
      <c r="P911" s="8" t="b">
        <f t="shared" si="330"/>
        <v>1</v>
      </c>
      <c r="Q911" s="8" t="b">
        <f t="shared" si="331"/>
        <v>1</v>
      </c>
      <c r="R911" s="8" t="b">
        <f t="shared" si="332"/>
        <v>1</v>
      </c>
      <c r="S911" s="8" t="s">
        <v>72</v>
      </c>
      <c r="T911" s="8" t="e">
        <f t="shared" si="343"/>
        <v>#VALUE!</v>
      </c>
      <c r="U911" s="12" t="s">
        <v>72</v>
      </c>
      <c r="V911" s="8" t="e">
        <f t="shared" si="344"/>
        <v>#VALUE!</v>
      </c>
      <c r="X911" s="13" t="str">
        <f t="shared" si="333"/>
        <v xml:space="preserve"> </v>
      </c>
      <c r="Y911" s="8" t="e">
        <f t="shared" si="345"/>
        <v>#VALUE!</v>
      </c>
      <c r="AA911" s="14" t="e">
        <f t="shared" ca="1" si="346"/>
        <v>#VALUE!</v>
      </c>
      <c r="AB911" s="14" t="e">
        <f t="shared" ca="1" si="347"/>
        <v>#VALUE!</v>
      </c>
      <c r="AC911" s="14" t="e">
        <f t="shared" ca="1" si="348"/>
        <v>#VALUE!</v>
      </c>
      <c r="AD911" s="8" t="e">
        <f t="shared" ca="1" si="349"/>
        <v>#VALUE!</v>
      </c>
      <c r="AE911" s="8" t="e">
        <f t="shared" ca="1" si="350"/>
        <v>#VALUE!</v>
      </c>
      <c r="AF911" s="8" t="e">
        <f t="shared" ca="1" si="351"/>
        <v>#VALUE!</v>
      </c>
    </row>
    <row r="912" spans="1:32" x14ac:dyDescent="0.3">
      <c r="A912" s="35">
        <f>IF(Замеры!B908=0, " ", Замеры!B908)</f>
        <v>905</v>
      </c>
      <c r="B912" s="49" t="str">
        <f>Замеры!G908</f>
        <v xml:space="preserve">Группа от QF </v>
      </c>
      <c r="C912" s="49" t="str">
        <f>IF(Замеры!J908=0, " ", Замеры!J908)</f>
        <v xml:space="preserve"> </v>
      </c>
      <c r="D912" s="49" t="str">
        <f>IF(O912=0, " ", CONCATENATE(Замеры!T908,Замеры!U908,Замеры!V908,Замеры!W908,Замеры!AB908))</f>
        <v xml:space="preserve"> </v>
      </c>
      <c r="E912" s="49" t="str">
        <f>IF(Замеры!L908=0, " ", Замеры!L908)</f>
        <v xml:space="preserve"> </v>
      </c>
      <c r="F912" s="49" t="e">
        <f t="shared" si="334"/>
        <v>#VALUE!</v>
      </c>
      <c r="G912" s="51" t="str">
        <f t="shared" si="335"/>
        <v>-</v>
      </c>
      <c r="H912" s="52" t="str">
        <f t="shared" si="336"/>
        <v>-</v>
      </c>
      <c r="I912" s="51" t="str">
        <f t="shared" si="337"/>
        <v>-</v>
      </c>
      <c r="J912" s="29" t="str">
        <f t="shared" si="338"/>
        <v>-</v>
      </c>
      <c r="K912" s="46" t="str">
        <f t="shared" si="339"/>
        <v>-</v>
      </c>
      <c r="L912" s="29" t="str">
        <f t="shared" si="340"/>
        <v>-</v>
      </c>
      <c r="M912" s="29" t="str">
        <f t="shared" si="341"/>
        <v xml:space="preserve"> </v>
      </c>
      <c r="N912" s="29" t="str">
        <f t="shared" ca="1" si="342"/>
        <v xml:space="preserve"> </v>
      </c>
      <c r="O912" s="8">
        <f>Замеры!R908</f>
        <v>0</v>
      </c>
      <c r="P912" s="8" t="b">
        <f t="shared" si="330"/>
        <v>1</v>
      </c>
      <c r="Q912" s="8" t="b">
        <f t="shared" si="331"/>
        <v>1</v>
      </c>
      <c r="R912" s="8" t="b">
        <f t="shared" si="332"/>
        <v>1</v>
      </c>
      <c r="S912" s="8" t="s">
        <v>72</v>
      </c>
      <c r="T912" s="8" t="e">
        <f t="shared" si="343"/>
        <v>#VALUE!</v>
      </c>
      <c r="U912" s="12" t="s">
        <v>72</v>
      </c>
      <c r="V912" s="8" t="e">
        <f t="shared" si="344"/>
        <v>#VALUE!</v>
      </c>
      <c r="X912" s="13" t="str">
        <f t="shared" si="333"/>
        <v xml:space="preserve"> </v>
      </c>
      <c r="Y912" s="8" t="e">
        <f t="shared" si="345"/>
        <v>#VALUE!</v>
      </c>
      <c r="AA912" s="14" t="e">
        <f t="shared" ca="1" si="346"/>
        <v>#VALUE!</v>
      </c>
      <c r="AB912" s="14" t="e">
        <f t="shared" ca="1" si="347"/>
        <v>#VALUE!</v>
      </c>
      <c r="AC912" s="14" t="e">
        <f t="shared" ca="1" si="348"/>
        <v>#VALUE!</v>
      </c>
      <c r="AD912" s="8" t="e">
        <f t="shared" ca="1" si="349"/>
        <v>#VALUE!</v>
      </c>
      <c r="AE912" s="8" t="e">
        <f t="shared" ca="1" si="350"/>
        <v>#VALUE!</v>
      </c>
      <c r="AF912" s="8" t="e">
        <f t="shared" ca="1" si="351"/>
        <v>#VALUE!</v>
      </c>
    </row>
    <row r="913" spans="1:32" x14ac:dyDescent="0.3">
      <c r="A913" s="35">
        <f>IF(Замеры!B909=0, " ", Замеры!B909)</f>
        <v>906</v>
      </c>
      <c r="B913" s="49" t="str">
        <f>Замеры!G909</f>
        <v xml:space="preserve">Группа от QF </v>
      </c>
      <c r="C913" s="49" t="str">
        <f>IF(Замеры!J909=0, " ", Замеры!J909)</f>
        <v xml:space="preserve"> </v>
      </c>
      <c r="D913" s="49" t="str">
        <f>IF(O913=0, " ", CONCATENATE(Замеры!T909,Замеры!U909,Замеры!V909,Замеры!W909,Замеры!AB909))</f>
        <v xml:space="preserve"> </v>
      </c>
      <c r="E913" s="49" t="str">
        <f>IF(Замеры!L909=0, " ", Замеры!L909)</f>
        <v xml:space="preserve"> </v>
      </c>
      <c r="F913" s="49" t="e">
        <f t="shared" si="334"/>
        <v>#VALUE!</v>
      </c>
      <c r="G913" s="51" t="str">
        <f t="shared" si="335"/>
        <v>-</v>
      </c>
      <c r="H913" s="52" t="str">
        <f t="shared" si="336"/>
        <v>-</v>
      </c>
      <c r="I913" s="51" t="str">
        <f t="shared" si="337"/>
        <v>-</v>
      </c>
      <c r="J913" s="29" t="str">
        <f t="shared" si="338"/>
        <v>-</v>
      </c>
      <c r="K913" s="46" t="str">
        <f t="shared" si="339"/>
        <v>-</v>
      </c>
      <c r="L913" s="29" t="str">
        <f t="shared" si="340"/>
        <v>-</v>
      </c>
      <c r="M913" s="29" t="str">
        <f t="shared" si="341"/>
        <v xml:space="preserve"> </v>
      </c>
      <c r="N913" s="29" t="str">
        <f t="shared" ca="1" si="342"/>
        <v xml:space="preserve"> </v>
      </c>
      <c r="O913" s="8">
        <f>Замеры!R909</f>
        <v>0</v>
      </c>
      <c r="P913" s="8" t="b">
        <f t="shared" si="330"/>
        <v>1</v>
      </c>
      <c r="Q913" s="8" t="b">
        <f t="shared" si="331"/>
        <v>1</v>
      </c>
      <c r="R913" s="8" t="b">
        <f t="shared" si="332"/>
        <v>1</v>
      </c>
      <c r="S913" s="8" t="s">
        <v>72</v>
      </c>
      <c r="T913" s="8" t="e">
        <f t="shared" si="343"/>
        <v>#VALUE!</v>
      </c>
      <c r="U913" s="12" t="s">
        <v>72</v>
      </c>
      <c r="V913" s="8" t="e">
        <f t="shared" si="344"/>
        <v>#VALUE!</v>
      </c>
      <c r="X913" s="13" t="str">
        <f t="shared" si="333"/>
        <v xml:space="preserve"> </v>
      </c>
      <c r="Y913" s="8" t="e">
        <f t="shared" si="345"/>
        <v>#VALUE!</v>
      </c>
      <c r="AA913" s="14" t="e">
        <f t="shared" ca="1" si="346"/>
        <v>#VALUE!</v>
      </c>
      <c r="AB913" s="14" t="e">
        <f t="shared" ca="1" si="347"/>
        <v>#VALUE!</v>
      </c>
      <c r="AC913" s="14" t="e">
        <f t="shared" ca="1" si="348"/>
        <v>#VALUE!</v>
      </c>
      <c r="AD913" s="8" t="e">
        <f t="shared" ca="1" si="349"/>
        <v>#VALUE!</v>
      </c>
      <c r="AE913" s="8" t="e">
        <f t="shared" ca="1" si="350"/>
        <v>#VALUE!</v>
      </c>
      <c r="AF913" s="8" t="e">
        <f t="shared" ca="1" si="351"/>
        <v>#VALUE!</v>
      </c>
    </row>
    <row r="914" spans="1:32" x14ac:dyDescent="0.3">
      <c r="A914" s="35">
        <f>IF(Замеры!B910=0, " ", Замеры!B910)</f>
        <v>907</v>
      </c>
      <c r="B914" s="49" t="str">
        <f>Замеры!G910</f>
        <v xml:space="preserve">Группа от QF </v>
      </c>
      <c r="C914" s="49" t="str">
        <f>IF(Замеры!J910=0, " ", Замеры!J910)</f>
        <v xml:space="preserve"> </v>
      </c>
      <c r="D914" s="49" t="str">
        <f>IF(O914=0, " ", CONCATENATE(Замеры!T910,Замеры!U910,Замеры!V910,Замеры!W910,Замеры!AB910))</f>
        <v xml:space="preserve"> </v>
      </c>
      <c r="E914" s="49" t="str">
        <f>IF(Замеры!L910=0, " ", Замеры!L910)</f>
        <v xml:space="preserve"> </v>
      </c>
      <c r="F914" s="49" t="e">
        <f t="shared" si="334"/>
        <v>#VALUE!</v>
      </c>
      <c r="G914" s="51" t="str">
        <f t="shared" si="335"/>
        <v>-</v>
      </c>
      <c r="H914" s="52" t="str">
        <f t="shared" si="336"/>
        <v>-</v>
      </c>
      <c r="I914" s="51" t="str">
        <f t="shared" si="337"/>
        <v>-</v>
      </c>
      <c r="J914" s="29" t="str">
        <f t="shared" si="338"/>
        <v>-</v>
      </c>
      <c r="K914" s="46" t="str">
        <f t="shared" si="339"/>
        <v>-</v>
      </c>
      <c r="L914" s="29" t="str">
        <f t="shared" si="340"/>
        <v>-</v>
      </c>
      <c r="M914" s="29" t="str">
        <f t="shared" si="341"/>
        <v xml:space="preserve"> </v>
      </c>
      <c r="N914" s="29" t="str">
        <f t="shared" ca="1" si="342"/>
        <v xml:space="preserve"> </v>
      </c>
      <c r="O914" s="8">
        <f>Замеры!R910</f>
        <v>0</v>
      </c>
      <c r="P914" s="8" t="b">
        <f t="shared" si="330"/>
        <v>1</v>
      </c>
      <c r="Q914" s="8" t="b">
        <f t="shared" si="331"/>
        <v>1</v>
      </c>
      <c r="R914" s="8" t="b">
        <f t="shared" si="332"/>
        <v>1</v>
      </c>
      <c r="S914" s="8" t="s">
        <v>72</v>
      </c>
      <c r="T914" s="8" t="e">
        <f t="shared" si="343"/>
        <v>#VALUE!</v>
      </c>
      <c r="U914" s="12" t="s">
        <v>72</v>
      </c>
      <c r="V914" s="8" t="e">
        <f t="shared" si="344"/>
        <v>#VALUE!</v>
      </c>
      <c r="X914" s="13" t="str">
        <f t="shared" si="333"/>
        <v xml:space="preserve"> </v>
      </c>
      <c r="Y914" s="8" t="e">
        <f t="shared" si="345"/>
        <v>#VALUE!</v>
      </c>
      <c r="AA914" s="14" t="e">
        <f t="shared" ca="1" si="346"/>
        <v>#VALUE!</v>
      </c>
      <c r="AB914" s="14" t="e">
        <f t="shared" ca="1" si="347"/>
        <v>#VALUE!</v>
      </c>
      <c r="AC914" s="14" t="e">
        <f t="shared" ca="1" si="348"/>
        <v>#VALUE!</v>
      </c>
      <c r="AD914" s="8" t="e">
        <f t="shared" ca="1" si="349"/>
        <v>#VALUE!</v>
      </c>
      <c r="AE914" s="8" t="e">
        <f t="shared" ca="1" si="350"/>
        <v>#VALUE!</v>
      </c>
      <c r="AF914" s="8" t="e">
        <f t="shared" ca="1" si="351"/>
        <v>#VALUE!</v>
      </c>
    </row>
    <row r="915" spans="1:32" x14ac:dyDescent="0.3">
      <c r="A915" s="35">
        <f>IF(Замеры!B911=0, " ", Замеры!B911)</f>
        <v>908</v>
      </c>
      <c r="B915" s="49" t="str">
        <f>Замеры!G911</f>
        <v xml:space="preserve">Группа от QF </v>
      </c>
      <c r="C915" s="49" t="str">
        <f>IF(Замеры!J911=0, " ", Замеры!J911)</f>
        <v xml:space="preserve"> </v>
      </c>
      <c r="D915" s="49" t="str">
        <f>IF(O915=0, " ", CONCATENATE(Замеры!T911,Замеры!U911,Замеры!V911,Замеры!W911,Замеры!AB911))</f>
        <v xml:space="preserve"> </v>
      </c>
      <c r="E915" s="49" t="str">
        <f>IF(Замеры!L911=0, " ", Замеры!L911)</f>
        <v xml:space="preserve"> </v>
      </c>
      <c r="F915" s="49" t="e">
        <f t="shared" si="334"/>
        <v>#VALUE!</v>
      </c>
      <c r="G915" s="51" t="str">
        <f t="shared" si="335"/>
        <v>-</v>
      </c>
      <c r="H915" s="52" t="str">
        <f t="shared" si="336"/>
        <v>-</v>
      </c>
      <c r="I915" s="51" t="str">
        <f t="shared" si="337"/>
        <v>-</v>
      </c>
      <c r="J915" s="29" t="str">
        <f t="shared" si="338"/>
        <v>-</v>
      </c>
      <c r="K915" s="46" t="str">
        <f t="shared" si="339"/>
        <v>-</v>
      </c>
      <c r="L915" s="29" t="str">
        <f t="shared" si="340"/>
        <v>-</v>
      </c>
      <c r="M915" s="29" t="str">
        <f t="shared" si="341"/>
        <v xml:space="preserve"> </v>
      </c>
      <c r="N915" s="29" t="str">
        <f t="shared" ca="1" si="342"/>
        <v xml:space="preserve"> </v>
      </c>
      <c r="O915" s="8">
        <f>Замеры!R911</f>
        <v>0</v>
      </c>
      <c r="P915" s="8" t="b">
        <f t="shared" si="330"/>
        <v>1</v>
      </c>
      <c r="Q915" s="8" t="b">
        <f t="shared" si="331"/>
        <v>1</v>
      </c>
      <c r="R915" s="8" t="b">
        <f t="shared" si="332"/>
        <v>1</v>
      </c>
      <c r="S915" s="8" t="s">
        <v>72</v>
      </c>
      <c r="T915" s="8" t="e">
        <f t="shared" si="343"/>
        <v>#VALUE!</v>
      </c>
      <c r="U915" s="12" t="s">
        <v>72</v>
      </c>
      <c r="V915" s="8" t="e">
        <f t="shared" si="344"/>
        <v>#VALUE!</v>
      </c>
      <c r="X915" s="13" t="str">
        <f t="shared" si="333"/>
        <v xml:space="preserve"> </v>
      </c>
      <c r="Y915" s="8" t="e">
        <f t="shared" si="345"/>
        <v>#VALUE!</v>
      </c>
      <c r="AA915" s="14" t="e">
        <f t="shared" ca="1" si="346"/>
        <v>#VALUE!</v>
      </c>
      <c r="AB915" s="14" t="e">
        <f t="shared" ca="1" si="347"/>
        <v>#VALUE!</v>
      </c>
      <c r="AC915" s="14" t="e">
        <f t="shared" ca="1" si="348"/>
        <v>#VALUE!</v>
      </c>
      <c r="AD915" s="8" t="e">
        <f t="shared" ca="1" si="349"/>
        <v>#VALUE!</v>
      </c>
      <c r="AE915" s="8" t="e">
        <f t="shared" ca="1" si="350"/>
        <v>#VALUE!</v>
      </c>
      <c r="AF915" s="8" t="e">
        <f t="shared" ca="1" si="351"/>
        <v>#VALUE!</v>
      </c>
    </row>
    <row r="916" spans="1:32" x14ac:dyDescent="0.3">
      <c r="A916" s="35">
        <f>IF(Замеры!B912=0, " ", Замеры!B912)</f>
        <v>909</v>
      </c>
      <c r="B916" s="49" t="str">
        <f>Замеры!G912</f>
        <v xml:space="preserve">Группа от QF </v>
      </c>
      <c r="C916" s="49" t="str">
        <f>IF(Замеры!J912=0, " ", Замеры!J912)</f>
        <v xml:space="preserve"> </v>
      </c>
      <c r="D916" s="49" t="str">
        <f>IF(O916=0, " ", CONCATENATE(Замеры!T912,Замеры!U912,Замеры!V912,Замеры!W912,Замеры!AB912))</f>
        <v xml:space="preserve"> </v>
      </c>
      <c r="E916" s="49" t="str">
        <f>IF(Замеры!L912=0, " ", Замеры!L912)</f>
        <v xml:space="preserve"> </v>
      </c>
      <c r="F916" s="49" t="e">
        <f t="shared" si="334"/>
        <v>#VALUE!</v>
      </c>
      <c r="G916" s="51" t="str">
        <f t="shared" si="335"/>
        <v>-</v>
      </c>
      <c r="H916" s="52" t="str">
        <f t="shared" si="336"/>
        <v>-</v>
      </c>
      <c r="I916" s="51" t="str">
        <f t="shared" si="337"/>
        <v>-</v>
      </c>
      <c r="J916" s="29" t="str">
        <f t="shared" si="338"/>
        <v>-</v>
      </c>
      <c r="K916" s="46" t="str">
        <f t="shared" si="339"/>
        <v>-</v>
      </c>
      <c r="L916" s="29" t="str">
        <f t="shared" si="340"/>
        <v>-</v>
      </c>
      <c r="M916" s="29" t="str">
        <f t="shared" si="341"/>
        <v xml:space="preserve"> </v>
      </c>
      <c r="N916" s="29" t="str">
        <f t="shared" ca="1" si="342"/>
        <v xml:space="preserve"> </v>
      </c>
      <c r="O916" s="8">
        <f>Замеры!R912</f>
        <v>0</v>
      </c>
      <c r="P916" s="8" t="b">
        <f t="shared" si="330"/>
        <v>1</v>
      </c>
      <c r="Q916" s="8" t="b">
        <f t="shared" si="331"/>
        <v>1</v>
      </c>
      <c r="R916" s="8" t="b">
        <f t="shared" si="332"/>
        <v>1</v>
      </c>
      <c r="S916" s="8" t="s">
        <v>72</v>
      </c>
      <c r="T916" s="8" t="e">
        <f t="shared" si="343"/>
        <v>#VALUE!</v>
      </c>
      <c r="U916" s="12" t="s">
        <v>72</v>
      </c>
      <c r="V916" s="8" t="e">
        <f t="shared" si="344"/>
        <v>#VALUE!</v>
      </c>
      <c r="X916" s="13" t="str">
        <f t="shared" si="333"/>
        <v xml:space="preserve"> </v>
      </c>
      <c r="Y916" s="8" t="e">
        <f t="shared" si="345"/>
        <v>#VALUE!</v>
      </c>
      <c r="AA916" s="14" t="e">
        <f t="shared" ca="1" si="346"/>
        <v>#VALUE!</v>
      </c>
      <c r="AB916" s="14" t="e">
        <f t="shared" ca="1" si="347"/>
        <v>#VALUE!</v>
      </c>
      <c r="AC916" s="14" t="e">
        <f t="shared" ca="1" si="348"/>
        <v>#VALUE!</v>
      </c>
      <c r="AD916" s="8" t="e">
        <f t="shared" ca="1" si="349"/>
        <v>#VALUE!</v>
      </c>
      <c r="AE916" s="8" t="e">
        <f t="shared" ca="1" si="350"/>
        <v>#VALUE!</v>
      </c>
      <c r="AF916" s="8" t="e">
        <f t="shared" ca="1" si="351"/>
        <v>#VALUE!</v>
      </c>
    </row>
    <row r="917" spans="1:32" x14ac:dyDescent="0.3">
      <c r="A917" s="35">
        <f>IF(Замеры!B913=0, " ", Замеры!B913)</f>
        <v>910</v>
      </c>
      <c r="B917" s="49" t="str">
        <f>Замеры!G913</f>
        <v xml:space="preserve">Группа от QF </v>
      </c>
      <c r="C917" s="49" t="str">
        <f>IF(Замеры!J913=0, " ", Замеры!J913)</f>
        <v xml:space="preserve"> </v>
      </c>
      <c r="D917" s="49" t="str">
        <f>IF(O917=0, " ", CONCATENATE(Замеры!T913,Замеры!U913,Замеры!V913,Замеры!W913,Замеры!AB913))</f>
        <v xml:space="preserve"> </v>
      </c>
      <c r="E917" s="49" t="str">
        <f>IF(Замеры!L913=0, " ", Замеры!L913)</f>
        <v xml:space="preserve"> </v>
      </c>
      <c r="F917" s="49" t="e">
        <f t="shared" si="334"/>
        <v>#VALUE!</v>
      </c>
      <c r="G917" s="51" t="str">
        <f t="shared" si="335"/>
        <v>-</v>
      </c>
      <c r="H917" s="52" t="str">
        <f t="shared" si="336"/>
        <v>-</v>
      </c>
      <c r="I917" s="51" t="str">
        <f t="shared" si="337"/>
        <v>-</v>
      </c>
      <c r="J917" s="29" t="str">
        <f t="shared" si="338"/>
        <v>-</v>
      </c>
      <c r="K917" s="46" t="str">
        <f t="shared" si="339"/>
        <v>-</v>
      </c>
      <c r="L917" s="29" t="str">
        <f t="shared" si="340"/>
        <v>-</v>
      </c>
      <c r="M917" s="29" t="str">
        <f t="shared" si="341"/>
        <v xml:space="preserve"> </v>
      </c>
      <c r="N917" s="29" t="str">
        <f t="shared" ca="1" si="342"/>
        <v xml:space="preserve"> </v>
      </c>
      <c r="O917" s="8">
        <f>Замеры!R913</f>
        <v>0</v>
      </c>
      <c r="P917" s="8" t="b">
        <f t="shared" si="330"/>
        <v>1</v>
      </c>
      <c r="Q917" s="8" t="b">
        <f t="shared" si="331"/>
        <v>1</v>
      </c>
      <c r="R917" s="8" t="b">
        <f t="shared" si="332"/>
        <v>1</v>
      </c>
      <c r="S917" s="8" t="s">
        <v>72</v>
      </c>
      <c r="T917" s="8" t="e">
        <f t="shared" si="343"/>
        <v>#VALUE!</v>
      </c>
      <c r="U917" s="12" t="s">
        <v>72</v>
      </c>
      <c r="V917" s="8" t="e">
        <f t="shared" si="344"/>
        <v>#VALUE!</v>
      </c>
      <c r="X917" s="13" t="str">
        <f t="shared" si="333"/>
        <v xml:space="preserve"> </v>
      </c>
      <c r="Y917" s="8" t="e">
        <f t="shared" si="345"/>
        <v>#VALUE!</v>
      </c>
      <c r="AA917" s="14" t="e">
        <f t="shared" ca="1" si="346"/>
        <v>#VALUE!</v>
      </c>
      <c r="AB917" s="14" t="e">
        <f t="shared" ca="1" si="347"/>
        <v>#VALUE!</v>
      </c>
      <c r="AC917" s="14" t="e">
        <f t="shared" ca="1" si="348"/>
        <v>#VALUE!</v>
      </c>
      <c r="AD917" s="8" t="e">
        <f t="shared" ca="1" si="349"/>
        <v>#VALUE!</v>
      </c>
      <c r="AE917" s="8" t="e">
        <f t="shared" ca="1" si="350"/>
        <v>#VALUE!</v>
      </c>
      <c r="AF917" s="8" t="e">
        <f t="shared" ca="1" si="351"/>
        <v>#VALUE!</v>
      </c>
    </row>
    <row r="918" spans="1:32" x14ac:dyDescent="0.3">
      <c r="A918" s="35">
        <f>IF(Замеры!B914=0, " ", Замеры!B914)</f>
        <v>911</v>
      </c>
      <c r="B918" s="49" t="str">
        <f>Замеры!G914</f>
        <v xml:space="preserve">Группа от QF </v>
      </c>
      <c r="C918" s="49" t="str">
        <f>IF(Замеры!J914=0, " ", Замеры!J914)</f>
        <v xml:space="preserve"> </v>
      </c>
      <c r="D918" s="49" t="str">
        <f>IF(O918=0, " ", CONCATENATE(Замеры!T914,Замеры!U914,Замеры!V914,Замеры!W914,Замеры!AB914))</f>
        <v xml:space="preserve"> </v>
      </c>
      <c r="E918" s="49" t="str">
        <f>IF(Замеры!L914=0, " ", Замеры!L914)</f>
        <v xml:space="preserve"> </v>
      </c>
      <c r="F918" s="49" t="e">
        <f t="shared" si="334"/>
        <v>#VALUE!</v>
      </c>
      <c r="G918" s="51" t="str">
        <f t="shared" si="335"/>
        <v>-</v>
      </c>
      <c r="H918" s="52" t="str">
        <f t="shared" si="336"/>
        <v>-</v>
      </c>
      <c r="I918" s="51" t="str">
        <f t="shared" si="337"/>
        <v>-</v>
      </c>
      <c r="J918" s="29" t="str">
        <f t="shared" si="338"/>
        <v>-</v>
      </c>
      <c r="K918" s="46" t="str">
        <f t="shared" si="339"/>
        <v>-</v>
      </c>
      <c r="L918" s="29" t="str">
        <f t="shared" si="340"/>
        <v>-</v>
      </c>
      <c r="M918" s="29" t="str">
        <f t="shared" si="341"/>
        <v xml:space="preserve"> </v>
      </c>
      <c r="N918" s="29" t="str">
        <f t="shared" ca="1" si="342"/>
        <v xml:space="preserve"> </v>
      </c>
      <c r="O918" s="8">
        <f>Замеры!R914</f>
        <v>0</v>
      </c>
      <c r="P918" s="8" t="b">
        <f t="shared" si="330"/>
        <v>1</v>
      </c>
      <c r="Q918" s="8" t="b">
        <f t="shared" si="331"/>
        <v>1</v>
      </c>
      <c r="R918" s="8" t="b">
        <f t="shared" si="332"/>
        <v>1</v>
      </c>
      <c r="S918" s="8" t="s">
        <v>72</v>
      </c>
      <c r="T918" s="8" t="e">
        <f t="shared" si="343"/>
        <v>#VALUE!</v>
      </c>
      <c r="U918" s="12" t="s">
        <v>72</v>
      </c>
      <c r="V918" s="8" t="e">
        <f t="shared" si="344"/>
        <v>#VALUE!</v>
      </c>
      <c r="X918" s="13" t="str">
        <f t="shared" si="333"/>
        <v xml:space="preserve"> </v>
      </c>
      <c r="Y918" s="8" t="e">
        <f t="shared" si="345"/>
        <v>#VALUE!</v>
      </c>
      <c r="AA918" s="14" t="e">
        <f t="shared" ca="1" si="346"/>
        <v>#VALUE!</v>
      </c>
      <c r="AB918" s="14" t="e">
        <f t="shared" ca="1" si="347"/>
        <v>#VALUE!</v>
      </c>
      <c r="AC918" s="14" t="e">
        <f t="shared" ca="1" si="348"/>
        <v>#VALUE!</v>
      </c>
      <c r="AD918" s="8" t="e">
        <f t="shared" ca="1" si="349"/>
        <v>#VALUE!</v>
      </c>
      <c r="AE918" s="8" t="e">
        <f t="shared" ca="1" si="350"/>
        <v>#VALUE!</v>
      </c>
      <c r="AF918" s="8" t="e">
        <f t="shared" ca="1" si="351"/>
        <v>#VALUE!</v>
      </c>
    </row>
    <row r="919" spans="1:32" x14ac:dyDescent="0.3">
      <c r="A919" s="35">
        <f>IF(Замеры!B915=0, " ", Замеры!B915)</f>
        <v>912</v>
      </c>
      <c r="B919" s="49" t="str">
        <f>Замеры!G915</f>
        <v xml:space="preserve">Группа от QF </v>
      </c>
      <c r="C919" s="49" t="str">
        <f>IF(Замеры!J915=0, " ", Замеры!J915)</f>
        <v xml:space="preserve"> </v>
      </c>
      <c r="D919" s="49" t="str">
        <f>IF(O919=0, " ", CONCATENATE(Замеры!T915,Замеры!U915,Замеры!V915,Замеры!W915,Замеры!AB915))</f>
        <v xml:space="preserve"> </v>
      </c>
      <c r="E919" s="49" t="str">
        <f>IF(Замеры!L915=0, " ", Замеры!L915)</f>
        <v xml:space="preserve"> </v>
      </c>
      <c r="F919" s="49" t="e">
        <f t="shared" si="334"/>
        <v>#VALUE!</v>
      </c>
      <c r="G919" s="51" t="str">
        <f t="shared" si="335"/>
        <v>-</v>
      </c>
      <c r="H919" s="52" t="str">
        <f t="shared" si="336"/>
        <v>-</v>
      </c>
      <c r="I919" s="51" t="str">
        <f t="shared" si="337"/>
        <v>-</v>
      </c>
      <c r="J919" s="29" t="str">
        <f t="shared" si="338"/>
        <v>-</v>
      </c>
      <c r="K919" s="46" t="str">
        <f t="shared" si="339"/>
        <v>-</v>
      </c>
      <c r="L919" s="29" t="str">
        <f t="shared" si="340"/>
        <v>-</v>
      </c>
      <c r="M919" s="29" t="str">
        <f t="shared" si="341"/>
        <v xml:space="preserve"> </v>
      </c>
      <c r="N919" s="29" t="str">
        <f t="shared" ca="1" si="342"/>
        <v xml:space="preserve"> </v>
      </c>
      <c r="O919" s="8">
        <f>Замеры!R915</f>
        <v>0</v>
      </c>
      <c r="P919" s="8" t="b">
        <f t="shared" si="330"/>
        <v>1</v>
      </c>
      <c r="Q919" s="8" t="b">
        <f t="shared" si="331"/>
        <v>1</v>
      </c>
      <c r="R919" s="8" t="b">
        <f t="shared" si="332"/>
        <v>1</v>
      </c>
      <c r="S919" s="8" t="s">
        <v>72</v>
      </c>
      <c r="T919" s="8" t="e">
        <f t="shared" si="343"/>
        <v>#VALUE!</v>
      </c>
      <c r="U919" s="12" t="s">
        <v>72</v>
      </c>
      <c r="V919" s="8" t="e">
        <f t="shared" si="344"/>
        <v>#VALUE!</v>
      </c>
      <c r="X919" s="13" t="str">
        <f t="shared" si="333"/>
        <v xml:space="preserve"> </v>
      </c>
      <c r="Y919" s="8" t="e">
        <f t="shared" si="345"/>
        <v>#VALUE!</v>
      </c>
      <c r="AA919" s="14" t="e">
        <f t="shared" ca="1" si="346"/>
        <v>#VALUE!</v>
      </c>
      <c r="AB919" s="14" t="e">
        <f t="shared" ca="1" si="347"/>
        <v>#VALUE!</v>
      </c>
      <c r="AC919" s="14" t="e">
        <f t="shared" ca="1" si="348"/>
        <v>#VALUE!</v>
      </c>
      <c r="AD919" s="8" t="e">
        <f t="shared" ca="1" si="349"/>
        <v>#VALUE!</v>
      </c>
      <c r="AE919" s="8" t="e">
        <f t="shared" ca="1" si="350"/>
        <v>#VALUE!</v>
      </c>
      <c r="AF919" s="8" t="e">
        <f t="shared" ca="1" si="351"/>
        <v>#VALUE!</v>
      </c>
    </row>
    <row r="920" spans="1:32" x14ac:dyDescent="0.3">
      <c r="A920" s="35">
        <f>IF(Замеры!B916=0, " ", Замеры!B916)</f>
        <v>913</v>
      </c>
      <c r="B920" s="49" t="str">
        <f>Замеры!G916</f>
        <v xml:space="preserve">Группа от QF </v>
      </c>
      <c r="C920" s="49" t="str">
        <f>IF(Замеры!J916=0, " ", Замеры!J916)</f>
        <v xml:space="preserve"> </v>
      </c>
      <c r="D920" s="49" t="str">
        <f>IF(O920=0, " ", CONCATENATE(Замеры!T916,Замеры!U916,Замеры!V916,Замеры!W916,Замеры!AB916))</f>
        <v xml:space="preserve"> </v>
      </c>
      <c r="E920" s="49" t="str">
        <f>IF(Замеры!L916=0, " ", Замеры!L916)</f>
        <v xml:space="preserve"> </v>
      </c>
      <c r="F920" s="49" t="e">
        <f t="shared" si="334"/>
        <v>#VALUE!</v>
      </c>
      <c r="G920" s="51" t="str">
        <f t="shared" si="335"/>
        <v>-</v>
      </c>
      <c r="H920" s="52" t="str">
        <f t="shared" si="336"/>
        <v>-</v>
      </c>
      <c r="I920" s="51" t="str">
        <f t="shared" si="337"/>
        <v>-</v>
      </c>
      <c r="J920" s="29" t="str">
        <f t="shared" si="338"/>
        <v>-</v>
      </c>
      <c r="K920" s="46" t="str">
        <f t="shared" si="339"/>
        <v>-</v>
      </c>
      <c r="L920" s="29" t="str">
        <f t="shared" si="340"/>
        <v>-</v>
      </c>
      <c r="M920" s="29" t="str">
        <f t="shared" si="341"/>
        <v xml:space="preserve"> </v>
      </c>
      <c r="N920" s="29" t="str">
        <f t="shared" ca="1" si="342"/>
        <v xml:space="preserve"> </v>
      </c>
      <c r="O920" s="8">
        <f>Замеры!R916</f>
        <v>0</v>
      </c>
      <c r="P920" s="8" t="b">
        <f t="shared" si="330"/>
        <v>1</v>
      </c>
      <c r="Q920" s="8" t="b">
        <f t="shared" si="331"/>
        <v>1</v>
      </c>
      <c r="R920" s="8" t="b">
        <f t="shared" si="332"/>
        <v>1</v>
      </c>
      <c r="S920" s="8" t="s">
        <v>72</v>
      </c>
      <c r="T920" s="8" t="e">
        <f t="shared" si="343"/>
        <v>#VALUE!</v>
      </c>
      <c r="U920" s="12" t="s">
        <v>72</v>
      </c>
      <c r="V920" s="8" t="e">
        <f t="shared" si="344"/>
        <v>#VALUE!</v>
      </c>
      <c r="X920" s="13" t="str">
        <f t="shared" si="333"/>
        <v xml:space="preserve"> </v>
      </c>
      <c r="Y920" s="8" t="e">
        <f t="shared" si="345"/>
        <v>#VALUE!</v>
      </c>
      <c r="AA920" s="14" t="e">
        <f t="shared" ca="1" si="346"/>
        <v>#VALUE!</v>
      </c>
      <c r="AB920" s="14" t="e">
        <f t="shared" ca="1" si="347"/>
        <v>#VALUE!</v>
      </c>
      <c r="AC920" s="14" t="e">
        <f t="shared" ca="1" si="348"/>
        <v>#VALUE!</v>
      </c>
      <c r="AD920" s="8" t="e">
        <f t="shared" ca="1" si="349"/>
        <v>#VALUE!</v>
      </c>
      <c r="AE920" s="8" t="e">
        <f t="shared" ca="1" si="350"/>
        <v>#VALUE!</v>
      </c>
      <c r="AF920" s="8" t="e">
        <f t="shared" ca="1" si="351"/>
        <v>#VALUE!</v>
      </c>
    </row>
    <row r="921" spans="1:32" x14ac:dyDescent="0.3">
      <c r="A921" s="35">
        <f>IF(Замеры!B917=0, " ", Замеры!B917)</f>
        <v>914</v>
      </c>
      <c r="B921" s="49" t="str">
        <f>Замеры!G917</f>
        <v xml:space="preserve">Группа от QF </v>
      </c>
      <c r="C921" s="49" t="str">
        <f>IF(Замеры!J917=0, " ", Замеры!J917)</f>
        <v xml:space="preserve"> </v>
      </c>
      <c r="D921" s="49" t="str">
        <f>IF(O921=0, " ", CONCATENATE(Замеры!T917,Замеры!U917,Замеры!V917,Замеры!W917,Замеры!AB917))</f>
        <v xml:space="preserve"> </v>
      </c>
      <c r="E921" s="49" t="str">
        <f>IF(Замеры!L917=0, " ", Замеры!L917)</f>
        <v xml:space="preserve"> </v>
      </c>
      <c r="F921" s="49" t="e">
        <f t="shared" si="334"/>
        <v>#VALUE!</v>
      </c>
      <c r="G921" s="51" t="str">
        <f t="shared" si="335"/>
        <v>-</v>
      </c>
      <c r="H921" s="52" t="str">
        <f t="shared" si="336"/>
        <v>-</v>
      </c>
      <c r="I921" s="51" t="str">
        <f t="shared" si="337"/>
        <v>-</v>
      </c>
      <c r="J921" s="29" t="str">
        <f t="shared" si="338"/>
        <v>-</v>
      </c>
      <c r="K921" s="46" t="str">
        <f t="shared" si="339"/>
        <v>-</v>
      </c>
      <c r="L921" s="29" t="str">
        <f t="shared" si="340"/>
        <v>-</v>
      </c>
      <c r="M921" s="29" t="str">
        <f t="shared" si="341"/>
        <v xml:space="preserve"> </v>
      </c>
      <c r="N921" s="29" t="str">
        <f t="shared" ca="1" si="342"/>
        <v xml:space="preserve"> </v>
      </c>
      <c r="O921" s="8">
        <f>Замеры!R917</f>
        <v>0</v>
      </c>
      <c r="P921" s="8" t="b">
        <f t="shared" si="330"/>
        <v>1</v>
      </c>
      <c r="Q921" s="8" t="b">
        <f t="shared" si="331"/>
        <v>1</v>
      </c>
      <c r="R921" s="8" t="b">
        <f t="shared" si="332"/>
        <v>1</v>
      </c>
      <c r="S921" s="8" t="s">
        <v>72</v>
      </c>
      <c r="T921" s="8" t="e">
        <f t="shared" si="343"/>
        <v>#VALUE!</v>
      </c>
      <c r="U921" s="12" t="s">
        <v>72</v>
      </c>
      <c r="V921" s="8" t="e">
        <f t="shared" si="344"/>
        <v>#VALUE!</v>
      </c>
      <c r="X921" s="13" t="str">
        <f t="shared" si="333"/>
        <v xml:space="preserve"> </v>
      </c>
      <c r="Y921" s="8" t="e">
        <f t="shared" si="345"/>
        <v>#VALUE!</v>
      </c>
      <c r="AA921" s="14" t="e">
        <f t="shared" ca="1" si="346"/>
        <v>#VALUE!</v>
      </c>
      <c r="AB921" s="14" t="e">
        <f t="shared" ca="1" si="347"/>
        <v>#VALUE!</v>
      </c>
      <c r="AC921" s="14" t="e">
        <f t="shared" ca="1" si="348"/>
        <v>#VALUE!</v>
      </c>
      <c r="AD921" s="8" t="e">
        <f t="shared" ca="1" si="349"/>
        <v>#VALUE!</v>
      </c>
      <c r="AE921" s="8" t="e">
        <f t="shared" ca="1" si="350"/>
        <v>#VALUE!</v>
      </c>
      <c r="AF921" s="8" t="e">
        <f t="shared" ca="1" si="351"/>
        <v>#VALUE!</v>
      </c>
    </row>
    <row r="922" spans="1:32" x14ac:dyDescent="0.3">
      <c r="A922" s="35">
        <f>IF(Замеры!B918=0, " ", Замеры!B918)</f>
        <v>915</v>
      </c>
      <c r="B922" s="49" t="str">
        <f>Замеры!G918</f>
        <v xml:space="preserve">Группа от QF </v>
      </c>
      <c r="C922" s="49" t="str">
        <f>IF(Замеры!J918=0, " ", Замеры!J918)</f>
        <v xml:space="preserve"> </v>
      </c>
      <c r="D922" s="49" t="str">
        <f>IF(O922=0, " ", CONCATENATE(Замеры!T918,Замеры!U918,Замеры!V918,Замеры!W918,Замеры!AB918))</f>
        <v xml:space="preserve"> </v>
      </c>
      <c r="E922" s="49" t="str">
        <f>IF(Замеры!L918=0, " ", Замеры!L918)</f>
        <v xml:space="preserve"> </v>
      </c>
      <c r="F922" s="49" t="e">
        <f t="shared" si="334"/>
        <v>#VALUE!</v>
      </c>
      <c r="G922" s="51" t="str">
        <f t="shared" si="335"/>
        <v>-</v>
      </c>
      <c r="H922" s="52" t="str">
        <f t="shared" si="336"/>
        <v>-</v>
      </c>
      <c r="I922" s="51" t="str">
        <f t="shared" si="337"/>
        <v>-</v>
      </c>
      <c r="J922" s="29" t="str">
        <f t="shared" si="338"/>
        <v>-</v>
      </c>
      <c r="K922" s="46" t="str">
        <f t="shared" si="339"/>
        <v>-</v>
      </c>
      <c r="L922" s="29" t="str">
        <f t="shared" si="340"/>
        <v>-</v>
      </c>
      <c r="M922" s="29" t="str">
        <f t="shared" si="341"/>
        <v xml:space="preserve"> </v>
      </c>
      <c r="N922" s="29" t="str">
        <f t="shared" ca="1" si="342"/>
        <v xml:space="preserve"> </v>
      </c>
      <c r="O922" s="8">
        <f>Замеры!R918</f>
        <v>0</v>
      </c>
      <c r="P922" s="8" t="b">
        <f t="shared" si="330"/>
        <v>1</v>
      </c>
      <c r="Q922" s="8" t="b">
        <f t="shared" si="331"/>
        <v>1</v>
      </c>
      <c r="R922" s="8" t="b">
        <f t="shared" si="332"/>
        <v>1</v>
      </c>
      <c r="S922" s="8" t="s">
        <v>72</v>
      </c>
      <c r="T922" s="8" t="e">
        <f t="shared" si="343"/>
        <v>#VALUE!</v>
      </c>
      <c r="U922" s="12" t="s">
        <v>72</v>
      </c>
      <c r="V922" s="8" t="e">
        <f t="shared" si="344"/>
        <v>#VALUE!</v>
      </c>
      <c r="X922" s="13" t="str">
        <f t="shared" si="333"/>
        <v xml:space="preserve"> </v>
      </c>
      <c r="Y922" s="8" t="e">
        <f t="shared" si="345"/>
        <v>#VALUE!</v>
      </c>
      <c r="AA922" s="14" t="e">
        <f t="shared" ca="1" si="346"/>
        <v>#VALUE!</v>
      </c>
      <c r="AB922" s="14" t="e">
        <f t="shared" ca="1" si="347"/>
        <v>#VALUE!</v>
      </c>
      <c r="AC922" s="14" t="e">
        <f t="shared" ca="1" si="348"/>
        <v>#VALUE!</v>
      </c>
      <c r="AD922" s="8" t="e">
        <f t="shared" ca="1" si="349"/>
        <v>#VALUE!</v>
      </c>
      <c r="AE922" s="8" t="e">
        <f t="shared" ca="1" si="350"/>
        <v>#VALUE!</v>
      </c>
      <c r="AF922" s="8" t="e">
        <f t="shared" ca="1" si="351"/>
        <v>#VALUE!</v>
      </c>
    </row>
    <row r="923" spans="1:32" x14ac:dyDescent="0.3">
      <c r="A923" s="35">
        <f>IF(Замеры!B919=0, " ", Замеры!B919)</f>
        <v>916</v>
      </c>
      <c r="B923" s="49" t="str">
        <f>Замеры!G919</f>
        <v xml:space="preserve">Группа от QF </v>
      </c>
      <c r="C923" s="49" t="str">
        <f>IF(Замеры!J919=0, " ", Замеры!J919)</f>
        <v xml:space="preserve"> </v>
      </c>
      <c r="D923" s="49" t="str">
        <f>IF(O923=0, " ", CONCATENATE(Замеры!T919,Замеры!U919,Замеры!V919,Замеры!W919,Замеры!AB919))</f>
        <v xml:space="preserve"> </v>
      </c>
      <c r="E923" s="49" t="str">
        <f>IF(Замеры!L919=0, " ", Замеры!L919)</f>
        <v xml:space="preserve"> </v>
      </c>
      <c r="F923" s="49" t="e">
        <f t="shared" si="334"/>
        <v>#VALUE!</v>
      </c>
      <c r="G923" s="51" t="str">
        <f t="shared" si="335"/>
        <v>-</v>
      </c>
      <c r="H923" s="52" t="str">
        <f t="shared" si="336"/>
        <v>-</v>
      </c>
      <c r="I923" s="51" t="str">
        <f t="shared" si="337"/>
        <v>-</v>
      </c>
      <c r="J923" s="29" t="str">
        <f t="shared" si="338"/>
        <v>-</v>
      </c>
      <c r="K923" s="46" t="str">
        <f t="shared" si="339"/>
        <v>-</v>
      </c>
      <c r="L923" s="29" t="str">
        <f t="shared" si="340"/>
        <v>-</v>
      </c>
      <c r="M923" s="29" t="str">
        <f t="shared" si="341"/>
        <v xml:space="preserve"> </v>
      </c>
      <c r="N923" s="29" t="str">
        <f t="shared" ca="1" si="342"/>
        <v xml:space="preserve"> </v>
      </c>
      <c r="O923" s="8">
        <f>Замеры!R919</f>
        <v>0</v>
      </c>
      <c r="P923" s="8" t="b">
        <f t="shared" si="330"/>
        <v>1</v>
      </c>
      <c r="Q923" s="8" t="b">
        <f t="shared" si="331"/>
        <v>1</v>
      </c>
      <c r="R923" s="8" t="b">
        <f t="shared" si="332"/>
        <v>1</v>
      </c>
      <c r="S923" s="8" t="s">
        <v>72</v>
      </c>
      <c r="T923" s="8" t="e">
        <f t="shared" si="343"/>
        <v>#VALUE!</v>
      </c>
      <c r="U923" s="12" t="s">
        <v>72</v>
      </c>
      <c r="V923" s="8" t="e">
        <f t="shared" si="344"/>
        <v>#VALUE!</v>
      </c>
      <c r="X923" s="13" t="str">
        <f t="shared" si="333"/>
        <v xml:space="preserve"> </v>
      </c>
      <c r="Y923" s="8" t="e">
        <f t="shared" si="345"/>
        <v>#VALUE!</v>
      </c>
      <c r="AA923" s="14" t="e">
        <f t="shared" ca="1" si="346"/>
        <v>#VALUE!</v>
      </c>
      <c r="AB923" s="14" t="e">
        <f t="shared" ca="1" si="347"/>
        <v>#VALUE!</v>
      </c>
      <c r="AC923" s="14" t="e">
        <f t="shared" ca="1" si="348"/>
        <v>#VALUE!</v>
      </c>
      <c r="AD923" s="8" t="e">
        <f t="shared" ca="1" si="349"/>
        <v>#VALUE!</v>
      </c>
      <c r="AE923" s="8" t="e">
        <f t="shared" ca="1" si="350"/>
        <v>#VALUE!</v>
      </c>
      <c r="AF923" s="8" t="e">
        <f t="shared" ca="1" si="351"/>
        <v>#VALUE!</v>
      </c>
    </row>
    <row r="924" spans="1:32" x14ac:dyDescent="0.3">
      <c r="A924" s="35">
        <f>IF(Замеры!B920=0, " ", Замеры!B920)</f>
        <v>917</v>
      </c>
      <c r="B924" s="49" t="str">
        <f>Замеры!G920</f>
        <v xml:space="preserve">Группа от QF </v>
      </c>
      <c r="C924" s="49" t="str">
        <f>IF(Замеры!J920=0, " ", Замеры!J920)</f>
        <v xml:space="preserve"> </v>
      </c>
      <c r="D924" s="49" t="str">
        <f>IF(O924=0, " ", CONCATENATE(Замеры!T920,Замеры!U920,Замеры!V920,Замеры!W920,Замеры!AB920))</f>
        <v xml:space="preserve"> </v>
      </c>
      <c r="E924" s="49" t="str">
        <f>IF(Замеры!L920=0, " ", Замеры!L920)</f>
        <v xml:space="preserve"> </v>
      </c>
      <c r="F924" s="49" t="e">
        <f t="shared" si="334"/>
        <v>#VALUE!</v>
      </c>
      <c r="G924" s="51" t="str">
        <f t="shared" si="335"/>
        <v>-</v>
      </c>
      <c r="H924" s="52" t="str">
        <f t="shared" si="336"/>
        <v>-</v>
      </c>
      <c r="I924" s="51" t="str">
        <f t="shared" si="337"/>
        <v>-</v>
      </c>
      <c r="J924" s="29" t="str">
        <f t="shared" si="338"/>
        <v>-</v>
      </c>
      <c r="K924" s="46" t="str">
        <f t="shared" si="339"/>
        <v>-</v>
      </c>
      <c r="L924" s="29" t="str">
        <f t="shared" si="340"/>
        <v>-</v>
      </c>
      <c r="M924" s="29" t="str">
        <f t="shared" si="341"/>
        <v xml:space="preserve"> </v>
      </c>
      <c r="N924" s="29" t="str">
        <f t="shared" ca="1" si="342"/>
        <v xml:space="preserve"> </v>
      </c>
      <c r="O924" s="8">
        <f>Замеры!R920</f>
        <v>0</v>
      </c>
      <c r="P924" s="8" t="b">
        <f t="shared" si="330"/>
        <v>1</v>
      </c>
      <c r="Q924" s="8" t="b">
        <f t="shared" si="331"/>
        <v>1</v>
      </c>
      <c r="R924" s="8" t="b">
        <f t="shared" si="332"/>
        <v>1</v>
      </c>
      <c r="S924" s="8" t="s">
        <v>72</v>
      </c>
      <c r="T924" s="8" t="e">
        <f t="shared" si="343"/>
        <v>#VALUE!</v>
      </c>
      <c r="U924" s="12" t="s">
        <v>72</v>
      </c>
      <c r="V924" s="8" t="e">
        <f t="shared" si="344"/>
        <v>#VALUE!</v>
      </c>
      <c r="X924" s="13" t="str">
        <f t="shared" si="333"/>
        <v xml:space="preserve"> </v>
      </c>
      <c r="Y924" s="8" t="e">
        <f t="shared" si="345"/>
        <v>#VALUE!</v>
      </c>
      <c r="AA924" s="14" t="e">
        <f t="shared" ca="1" si="346"/>
        <v>#VALUE!</v>
      </c>
      <c r="AB924" s="14" t="e">
        <f t="shared" ca="1" si="347"/>
        <v>#VALUE!</v>
      </c>
      <c r="AC924" s="14" t="e">
        <f t="shared" ca="1" si="348"/>
        <v>#VALUE!</v>
      </c>
      <c r="AD924" s="8" t="e">
        <f t="shared" ca="1" si="349"/>
        <v>#VALUE!</v>
      </c>
      <c r="AE924" s="8" t="e">
        <f t="shared" ca="1" si="350"/>
        <v>#VALUE!</v>
      </c>
      <c r="AF924" s="8" t="e">
        <f t="shared" ca="1" si="351"/>
        <v>#VALUE!</v>
      </c>
    </row>
    <row r="925" spans="1:32" x14ac:dyDescent="0.3">
      <c r="A925" s="35">
        <f>IF(Замеры!B921=0, " ", Замеры!B921)</f>
        <v>918</v>
      </c>
      <c r="B925" s="49" t="str">
        <f>Замеры!G921</f>
        <v xml:space="preserve">Группа от QF </v>
      </c>
      <c r="C925" s="49" t="str">
        <f>IF(Замеры!J921=0, " ", Замеры!J921)</f>
        <v xml:space="preserve"> </v>
      </c>
      <c r="D925" s="49" t="str">
        <f>IF(O925=0, " ", CONCATENATE(Замеры!T921,Замеры!U921,Замеры!V921,Замеры!W921,Замеры!AB921))</f>
        <v xml:space="preserve"> </v>
      </c>
      <c r="E925" s="49" t="str">
        <f>IF(Замеры!L921=0, " ", Замеры!L921)</f>
        <v xml:space="preserve"> </v>
      </c>
      <c r="F925" s="49" t="e">
        <f t="shared" si="334"/>
        <v>#VALUE!</v>
      </c>
      <c r="G925" s="51" t="str">
        <f t="shared" si="335"/>
        <v>-</v>
      </c>
      <c r="H925" s="52" t="str">
        <f t="shared" si="336"/>
        <v>-</v>
      </c>
      <c r="I925" s="51" t="str">
        <f t="shared" si="337"/>
        <v>-</v>
      </c>
      <c r="J925" s="29" t="str">
        <f t="shared" si="338"/>
        <v>-</v>
      </c>
      <c r="K925" s="46" t="str">
        <f t="shared" si="339"/>
        <v>-</v>
      </c>
      <c r="L925" s="29" t="str">
        <f t="shared" si="340"/>
        <v>-</v>
      </c>
      <c r="M925" s="29" t="str">
        <f t="shared" si="341"/>
        <v xml:space="preserve"> </v>
      </c>
      <c r="N925" s="29" t="str">
        <f t="shared" ca="1" si="342"/>
        <v xml:space="preserve"> </v>
      </c>
      <c r="O925" s="8">
        <f>Замеры!R921</f>
        <v>0</v>
      </c>
      <c r="P925" s="8" t="b">
        <f t="shared" si="330"/>
        <v>1</v>
      </c>
      <c r="Q925" s="8" t="b">
        <f t="shared" si="331"/>
        <v>1</v>
      </c>
      <c r="R925" s="8" t="b">
        <f t="shared" si="332"/>
        <v>1</v>
      </c>
      <c r="S925" s="8" t="s">
        <v>72</v>
      </c>
      <c r="T925" s="8" t="e">
        <f t="shared" si="343"/>
        <v>#VALUE!</v>
      </c>
      <c r="U925" s="12" t="s">
        <v>72</v>
      </c>
      <c r="V925" s="8" t="e">
        <f t="shared" si="344"/>
        <v>#VALUE!</v>
      </c>
      <c r="X925" s="13" t="str">
        <f t="shared" si="333"/>
        <v xml:space="preserve"> </v>
      </c>
      <c r="Y925" s="8" t="e">
        <f t="shared" si="345"/>
        <v>#VALUE!</v>
      </c>
      <c r="AA925" s="14" t="e">
        <f t="shared" ca="1" si="346"/>
        <v>#VALUE!</v>
      </c>
      <c r="AB925" s="14" t="e">
        <f t="shared" ca="1" si="347"/>
        <v>#VALUE!</v>
      </c>
      <c r="AC925" s="14" t="e">
        <f t="shared" ca="1" si="348"/>
        <v>#VALUE!</v>
      </c>
      <c r="AD925" s="8" t="e">
        <f t="shared" ca="1" si="349"/>
        <v>#VALUE!</v>
      </c>
      <c r="AE925" s="8" t="e">
        <f t="shared" ca="1" si="350"/>
        <v>#VALUE!</v>
      </c>
      <c r="AF925" s="8" t="e">
        <f t="shared" ca="1" si="351"/>
        <v>#VALUE!</v>
      </c>
    </row>
    <row r="926" spans="1:32" x14ac:dyDescent="0.3">
      <c r="A926" s="35">
        <f>IF(Замеры!B922=0, " ", Замеры!B922)</f>
        <v>919</v>
      </c>
      <c r="B926" s="49" t="str">
        <f>Замеры!G922</f>
        <v xml:space="preserve">Группа от QF </v>
      </c>
      <c r="C926" s="49" t="str">
        <f>IF(Замеры!J922=0, " ", Замеры!J922)</f>
        <v xml:space="preserve"> </v>
      </c>
      <c r="D926" s="49" t="str">
        <f>IF(O926=0, " ", CONCATENATE(Замеры!T922,Замеры!U922,Замеры!V922,Замеры!W922,Замеры!AB922))</f>
        <v xml:space="preserve"> </v>
      </c>
      <c r="E926" s="49" t="str">
        <f>IF(Замеры!L922=0, " ", Замеры!L922)</f>
        <v xml:space="preserve"> </v>
      </c>
      <c r="F926" s="49" t="e">
        <f t="shared" si="334"/>
        <v>#VALUE!</v>
      </c>
      <c r="G926" s="51" t="str">
        <f t="shared" si="335"/>
        <v>-</v>
      </c>
      <c r="H926" s="52" t="str">
        <f t="shared" si="336"/>
        <v>-</v>
      </c>
      <c r="I926" s="51" t="str">
        <f t="shared" si="337"/>
        <v>-</v>
      </c>
      <c r="J926" s="29" t="str">
        <f t="shared" si="338"/>
        <v>-</v>
      </c>
      <c r="K926" s="46" t="str">
        <f t="shared" si="339"/>
        <v>-</v>
      </c>
      <c r="L926" s="29" t="str">
        <f t="shared" si="340"/>
        <v>-</v>
      </c>
      <c r="M926" s="29" t="str">
        <f t="shared" si="341"/>
        <v xml:space="preserve"> </v>
      </c>
      <c r="N926" s="29" t="str">
        <f t="shared" ca="1" si="342"/>
        <v xml:space="preserve"> </v>
      </c>
      <c r="O926" s="8">
        <f>Замеры!R922</f>
        <v>0</v>
      </c>
      <c r="P926" s="8" t="b">
        <f t="shared" si="330"/>
        <v>1</v>
      </c>
      <c r="Q926" s="8" t="b">
        <f t="shared" si="331"/>
        <v>1</v>
      </c>
      <c r="R926" s="8" t="b">
        <f t="shared" si="332"/>
        <v>1</v>
      </c>
      <c r="S926" s="8" t="s">
        <v>72</v>
      </c>
      <c r="T926" s="8" t="e">
        <f t="shared" si="343"/>
        <v>#VALUE!</v>
      </c>
      <c r="U926" s="12" t="s">
        <v>72</v>
      </c>
      <c r="V926" s="8" t="e">
        <f t="shared" si="344"/>
        <v>#VALUE!</v>
      </c>
      <c r="X926" s="13" t="str">
        <f t="shared" si="333"/>
        <v xml:space="preserve"> </v>
      </c>
      <c r="Y926" s="8" t="e">
        <f t="shared" si="345"/>
        <v>#VALUE!</v>
      </c>
      <c r="AA926" s="14" t="e">
        <f t="shared" ca="1" si="346"/>
        <v>#VALUE!</v>
      </c>
      <c r="AB926" s="14" t="e">
        <f t="shared" ca="1" si="347"/>
        <v>#VALUE!</v>
      </c>
      <c r="AC926" s="14" t="e">
        <f t="shared" ca="1" si="348"/>
        <v>#VALUE!</v>
      </c>
      <c r="AD926" s="8" t="e">
        <f t="shared" ca="1" si="349"/>
        <v>#VALUE!</v>
      </c>
      <c r="AE926" s="8" t="e">
        <f t="shared" ca="1" si="350"/>
        <v>#VALUE!</v>
      </c>
      <c r="AF926" s="8" t="e">
        <f t="shared" ca="1" si="351"/>
        <v>#VALUE!</v>
      </c>
    </row>
    <row r="927" spans="1:32" x14ac:dyDescent="0.3">
      <c r="A927" s="35">
        <f>IF(Замеры!B923=0, " ", Замеры!B923)</f>
        <v>920</v>
      </c>
      <c r="B927" s="49" t="str">
        <f>Замеры!G923</f>
        <v xml:space="preserve">Группа от QF </v>
      </c>
      <c r="C927" s="49" t="str">
        <f>IF(Замеры!J923=0, " ", Замеры!J923)</f>
        <v xml:space="preserve"> </v>
      </c>
      <c r="D927" s="49" t="str">
        <f>IF(O927=0, " ", CONCATENATE(Замеры!T923,Замеры!U923,Замеры!V923,Замеры!W923,Замеры!AB923))</f>
        <v xml:space="preserve"> </v>
      </c>
      <c r="E927" s="49" t="str">
        <f>IF(Замеры!L923=0, " ", Замеры!L923)</f>
        <v xml:space="preserve"> </v>
      </c>
      <c r="F927" s="49" t="e">
        <f t="shared" si="334"/>
        <v>#VALUE!</v>
      </c>
      <c r="G927" s="51" t="str">
        <f t="shared" si="335"/>
        <v>-</v>
      </c>
      <c r="H927" s="52" t="str">
        <f t="shared" si="336"/>
        <v>-</v>
      </c>
      <c r="I927" s="51" t="str">
        <f t="shared" si="337"/>
        <v>-</v>
      </c>
      <c r="J927" s="29" t="str">
        <f t="shared" si="338"/>
        <v>-</v>
      </c>
      <c r="K927" s="46" t="str">
        <f t="shared" si="339"/>
        <v>-</v>
      </c>
      <c r="L927" s="29" t="str">
        <f t="shared" si="340"/>
        <v>-</v>
      </c>
      <c r="M927" s="29" t="str">
        <f t="shared" si="341"/>
        <v xml:space="preserve"> </v>
      </c>
      <c r="N927" s="29" t="str">
        <f t="shared" ca="1" si="342"/>
        <v xml:space="preserve"> </v>
      </c>
      <c r="O927" s="8">
        <f>Замеры!R923</f>
        <v>0</v>
      </c>
      <c r="P927" s="8" t="b">
        <f t="shared" si="330"/>
        <v>1</v>
      </c>
      <c r="Q927" s="8" t="b">
        <f t="shared" si="331"/>
        <v>1</v>
      </c>
      <c r="R927" s="8" t="b">
        <f t="shared" si="332"/>
        <v>1</v>
      </c>
      <c r="S927" s="8" t="s">
        <v>72</v>
      </c>
      <c r="T927" s="8" t="e">
        <f t="shared" si="343"/>
        <v>#VALUE!</v>
      </c>
      <c r="U927" s="12" t="s">
        <v>72</v>
      </c>
      <c r="V927" s="8" t="e">
        <f t="shared" si="344"/>
        <v>#VALUE!</v>
      </c>
      <c r="X927" s="13" t="str">
        <f t="shared" si="333"/>
        <v xml:space="preserve"> </v>
      </c>
      <c r="Y927" s="8" t="e">
        <f t="shared" si="345"/>
        <v>#VALUE!</v>
      </c>
      <c r="AA927" s="14" t="e">
        <f t="shared" ca="1" si="346"/>
        <v>#VALUE!</v>
      </c>
      <c r="AB927" s="14" t="e">
        <f t="shared" ca="1" si="347"/>
        <v>#VALUE!</v>
      </c>
      <c r="AC927" s="14" t="e">
        <f t="shared" ca="1" si="348"/>
        <v>#VALUE!</v>
      </c>
      <c r="AD927" s="8" t="e">
        <f t="shared" ca="1" si="349"/>
        <v>#VALUE!</v>
      </c>
      <c r="AE927" s="8" t="e">
        <f t="shared" ca="1" si="350"/>
        <v>#VALUE!</v>
      </c>
      <c r="AF927" s="8" t="e">
        <f t="shared" ca="1" si="351"/>
        <v>#VALUE!</v>
      </c>
    </row>
    <row r="928" spans="1:32" x14ac:dyDescent="0.3">
      <c r="A928" s="35">
        <f>IF(Замеры!B924=0, " ", Замеры!B924)</f>
        <v>921</v>
      </c>
      <c r="B928" s="49" t="str">
        <f>Замеры!G924</f>
        <v xml:space="preserve">Группа от QF </v>
      </c>
      <c r="C928" s="49" t="str">
        <f>IF(Замеры!J924=0, " ", Замеры!J924)</f>
        <v xml:space="preserve"> </v>
      </c>
      <c r="D928" s="49" t="str">
        <f>IF(O928=0, " ", CONCATENATE(Замеры!T924,Замеры!U924,Замеры!V924,Замеры!W924,Замеры!AB924))</f>
        <v xml:space="preserve"> </v>
      </c>
      <c r="E928" s="49" t="str">
        <f>IF(Замеры!L924=0, " ", Замеры!L924)</f>
        <v xml:space="preserve"> </v>
      </c>
      <c r="F928" s="49" t="e">
        <f t="shared" si="334"/>
        <v>#VALUE!</v>
      </c>
      <c r="G928" s="51" t="str">
        <f t="shared" si="335"/>
        <v>-</v>
      </c>
      <c r="H928" s="52" t="str">
        <f t="shared" si="336"/>
        <v>-</v>
      </c>
      <c r="I928" s="51" t="str">
        <f t="shared" si="337"/>
        <v>-</v>
      </c>
      <c r="J928" s="29" t="str">
        <f t="shared" si="338"/>
        <v>-</v>
      </c>
      <c r="K928" s="46" t="str">
        <f t="shared" si="339"/>
        <v>-</v>
      </c>
      <c r="L928" s="29" t="str">
        <f t="shared" si="340"/>
        <v>-</v>
      </c>
      <c r="M928" s="29" t="str">
        <f t="shared" si="341"/>
        <v xml:space="preserve"> </v>
      </c>
      <c r="N928" s="29" t="str">
        <f t="shared" ca="1" si="342"/>
        <v xml:space="preserve"> </v>
      </c>
      <c r="O928" s="8">
        <f>Замеры!R924</f>
        <v>0</v>
      </c>
      <c r="P928" s="8" t="b">
        <f t="shared" si="330"/>
        <v>1</v>
      </c>
      <c r="Q928" s="8" t="b">
        <f t="shared" si="331"/>
        <v>1</v>
      </c>
      <c r="R928" s="8" t="b">
        <f t="shared" si="332"/>
        <v>1</v>
      </c>
      <c r="S928" s="8" t="s">
        <v>72</v>
      </c>
      <c r="T928" s="8" t="e">
        <f t="shared" si="343"/>
        <v>#VALUE!</v>
      </c>
      <c r="U928" s="12" t="s">
        <v>72</v>
      </c>
      <c r="V928" s="8" t="e">
        <f t="shared" si="344"/>
        <v>#VALUE!</v>
      </c>
      <c r="X928" s="13" t="str">
        <f t="shared" si="333"/>
        <v xml:space="preserve"> </v>
      </c>
      <c r="Y928" s="8" t="e">
        <f t="shared" si="345"/>
        <v>#VALUE!</v>
      </c>
      <c r="AA928" s="14" t="e">
        <f t="shared" ca="1" si="346"/>
        <v>#VALUE!</v>
      </c>
      <c r="AB928" s="14" t="e">
        <f t="shared" ca="1" si="347"/>
        <v>#VALUE!</v>
      </c>
      <c r="AC928" s="14" t="e">
        <f t="shared" ca="1" si="348"/>
        <v>#VALUE!</v>
      </c>
      <c r="AD928" s="8" t="e">
        <f t="shared" ca="1" si="349"/>
        <v>#VALUE!</v>
      </c>
      <c r="AE928" s="8" t="e">
        <f t="shared" ca="1" si="350"/>
        <v>#VALUE!</v>
      </c>
      <c r="AF928" s="8" t="e">
        <f t="shared" ca="1" si="351"/>
        <v>#VALUE!</v>
      </c>
    </row>
    <row r="929" spans="1:32" x14ac:dyDescent="0.3">
      <c r="A929" s="35">
        <f>IF(Замеры!B925=0, " ", Замеры!B925)</f>
        <v>922</v>
      </c>
      <c r="B929" s="49" t="str">
        <f>Замеры!G925</f>
        <v xml:space="preserve">Группа от QF </v>
      </c>
      <c r="C929" s="49" t="str">
        <f>IF(Замеры!J925=0, " ", Замеры!J925)</f>
        <v xml:space="preserve"> </v>
      </c>
      <c r="D929" s="49" t="str">
        <f>IF(O929=0, " ", CONCATENATE(Замеры!T925,Замеры!U925,Замеры!V925,Замеры!W925,Замеры!AB925))</f>
        <v xml:space="preserve"> </v>
      </c>
      <c r="E929" s="49" t="str">
        <f>IF(Замеры!L925=0, " ", Замеры!L925)</f>
        <v xml:space="preserve"> </v>
      </c>
      <c r="F929" s="49" t="e">
        <f t="shared" si="334"/>
        <v>#VALUE!</v>
      </c>
      <c r="G929" s="51" t="str">
        <f t="shared" si="335"/>
        <v>-</v>
      </c>
      <c r="H929" s="52" t="str">
        <f t="shared" si="336"/>
        <v>-</v>
      </c>
      <c r="I929" s="51" t="str">
        <f t="shared" si="337"/>
        <v>-</v>
      </c>
      <c r="J929" s="29" t="str">
        <f t="shared" si="338"/>
        <v>-</v>
      </c>
      <c r="K929" s="46" t="str">
        <f t="shared" si="339"/>
        <v>-</v>
      </c>
      <c r="L929" s="29" t="str">
        <f t="shared" si="340"/>
        <v>-</v>
      </c>
      <c r="M929" s="29" t="str">
        <f t="shared" si="341"/>
        <v xml:space="preserve"> </v>
      </c>
      <c r="N929" s="29" t="str">
        <f t="shared" ca="1" si="342"/>
        <v xml:space="preserve"> </v>
      </c>
      <c r="O929" s="8">
        <f>Замеры!R925</f>
        <v>0</v>
      </c>
      <c r="P929" s="8" t="b">
        <f t="shared" si="330"/>
        <v>1</v>
      </c>
      <c r="Q929" s="8" t="b">
        <f t="shared" si="331"/>
        <v>1</v>
      </c>
      <c r="R929" s="8" t="b">
        <f t="shared" si="332"/>
        <v>1</v>
      </c>
      <c r="S929" s="8" t="s">
        <v>72</v>
      </c>
      <c r="T929" s="8" t="e">
        <f t="shared" si="343"/>
        <v>#VALUE!</v>
      </c>
      <c r="U929" s="12" t="s">
        <v>72</v>
      </c>
      <c r="V929" s="8" t="e">
        <f t="shared" si="344"/>
        <v>#VALUE!</v>
      </c>
      <c r="X929" s="13" t="str">
        <f t="shared" si="333"/>
        <v xml:space="preserve"> </v>
      </c>
      <c r="Y929" s="8" t="e">
        <f t="shared" si="345"/>
        <v>#VALUE!</v>
      </c>
      <c r="AA929" s="14" t="e">
        <f t="shared" ca="1" si="346"/>
        <v>#VALUE!</v>
      </c>
      <c r="AB929" s="14" t="e">
        <f t="shared" ca="1" si="347"/>
        <v>#VALUE!</v>
      </c>
      <c r="AC929" s="14" t="e">
        <f t="shared" ca="1" si="348"/>
        <v>#VALUE!</v>
      </c>
      <c r="AD929" s="8" t="e">
        <f t="shared" ca="1" si="349"/>
        <v>#VALUE!</v>
      </c>
      <c r="AE929" s="8" t="e">
        <f t="shared" ca="1" si="350"/>
        <v>#VALUE!</v>
      </c>
      <c r="AF929" s="8" t="e">
        <f t="shared" ca="1" si="351"/>
        <v>#VALUE!</v>
      </c>
    </row>
    <row r="930" spans="1:32" x14ac:dyDescent="0.3">
      <c r="A930" s="35">
        <f>IF(Замеры!B926=0, " ", Замеры!B926)</f>
        <v>923</v>
      </c>
      <c r="B930" s="49" t="str">
        <f>Замеры!G926</f>
        <v xml:space="preserve">Группа от QF </v>
      </c>
      <c r="C930" s="49" t="str">
        <f>IF(Замеры!J926=0, " ", Замеры!J926)</f>
        <v xml:space="preserve"> </v>
      </c>
      <c r="D930" s="49" t="str">
        <f>IF(O930=0, " ", CONCATENATE(Замеры!T926,Замеры!U926,Замеры!V926,Замеры!W926,Замеры!AB926))</f>
        <v xml:space="preserve"> </v>
      </c>
      <c r="E930" s="49" t="str">
        <f>IF(Замеры!L926=0, " ", Замеры!L926)</f>
        <v xml:space="preserve"> </v>
      </c>
      <c r="F930" s="49" t="e">
        <f t="shared" si="334"/>
        <v>#VALUE!</v>
      </c>
      <c r="G930" s="51" t="str">
        <f t="shared" si="335"/>
        <v>-</v>
      </c>
      <c r="H930" s="52" t="str">
        <f t="shared" si="336"/>
        <v>-</v>
      </c>
      <c r="I930" s="51" t="str">
        <f t="shared" si="337"/>
        <v>-</v>
      </c>
      <c r="J930" s="29" t="str">
        <f t="shared" si="338"/>
        <v>-</v>
      </c>
      <c r="K930" s="46" t="str">
        <f t="shared" si="339"/>
        <v>-</v>
      </c>
      <c r="L930" s="29" t="str">
        <f t="shared" si="340"/>
        <v>-</v>
      </c>
      <c r="M930" s="29" t="str">
        <f t="shared" si="341"/>
        <v xml:space="preserve"> </v>
      </c>
      <c r="N930" s="29" t="str">
        <f t="shared" ca="1" si="342"/>
        <v xml:space="preserve"> </v>
      </c>
      <c r="O930" s="8">
        <f>Замеры!R926</f>
        <v>0</v>
      </c>
      <c r="P930" s="8" t="b">
        <f t="shared" si="330"/>
        <v>1</v>
      </c>
      <c r="Q930" s="8" t="b">
        <f t="shared" si="331"/>
        <v>1</v>
      </c>
      <c r="R930" s="8" t="b">
        <f t="shared" si="332"/>
        <v>1</v>
      </c>
      <c r="S930" s="8" t="s">
        <v>72</v>
      </c>
      <c r="T930" s="8" t="e">
        <f t="shared" si="343"/>
        <v>#VALUE!</v>
      </c>
      <c r="U930" s="12" t="s">
        <v>72</v>
      </c>
      <c r="V930" s="8" t="e">
        <f t="shared" si="344"/>
        <v>#VALUE!</v>
      </c>
      <c r="X930" s="13" t="str">
        <f t="shared" si="333"/>
        <v xml:space="preserve"> </v>
      </c>
      <c r="Y930" s="8" t="e">
        <f t="shared" si="345"/>
        <v>#VALUE!</v>
      </c>
      <c r="AA930" s="14" t="e">
        <f t="shared" ca="1" si="346"/>
        <v>#VALUE!</v>
      </c>
      <c r="AB930" s="14" t="e">
        <f t="shared" ca="1" si="347"/>
        <v>#VALUE!</v>
      </c>
      <c r="AC930" s="14" t="e">
        <f t="shared" ca="1" si="348"/>
        <v>#VALUE!</v>
      </c>
      <c r="AD930" s="8" t="e">
        <f t="shared" ca="1" si="349"/>
        <v>#VALUE!</v>
      </c>
      <c r="AE930" s="8" t="e">
        <f t="shared" ca="1" si="350"/>
        <v>#VALUE!</v>
      </c>
      <c r="AF930" s="8" t="e">
        <f t="shared" ca="1" si="351"/>
        <v>#VALUE!</v>
      </c>
    </row>
    <row r="931" spans="1:32" x14ac:dyDescent="0.3">
      <c r="A931" s="35">
        <f>IF(Замеры!B927=0, " ", Замеры!B927)</f>
        <v>924</v>
      </c>
      <c r="B931" s="49" t="str">
        <f>Замеры!G927</f>
        <v xml:space="preserve">Группа от QF </v>
      </c>
      <c r="C931" s="49" t="str">
        <f>IF(Замеры!J927=0, " ", Замеры!J927)</f>
        <v xml:space="preserve"> </v>
      </c>
      <c r="D931" s="49" t="str">
        <f>IF(O931=0, " ", CONCATENATE(Замеры!T927,Замеры!U927,Замеры!V927,Замеры!W927,Замеры!AB927))</f>
        <v xml:space="preserve"> </v>
      </c>
      <c r="E931" s="49" t="str">
        <f>IF(Замеры!L927=0, " ", Замеры!L927)</f>
        <v xml:space="preserve"> </v>
      </c>
      <c r="F931" s="49" t="e">
        <f t="shared" si="334"/>
        <v>#VALUE!</v>
      </c>
      <c r="G931" s="51" t="str">
        <f t="shared" si="335"/>
        <v>-</v>
      </c>
      <c r="H931" s="52" t="str">
        <f t="shared" si="336"/>
        <v>-</v>
      </c>
      <c r="I931" s="51" t="str">
        <f t="shared" si="337"/>
        <v>-</v>
      </c>
      <c r="J931" s="29" t="str">
        <f t="shared" si="338"/>
        <v>-</v>
      </c>
      <c r="K931" s="46" t="str">
        <f t="shared" si="339"/>
        <v>-</v>
      </c>
      <c r="L931" s="29" t="str">
        <f t="shared" si="340"/>
        <v>-</v>
      </c>
      <c r="M931" s="29" t="str">
        <f t="shared" si="341"/>
        <v xml:space="preserve"> </v>
      </c>
      <c r="N931" s="29" t="str">
        <f t="shared" ca="1" si="342"/>
        <v xml:space="preserve"> </v>
      </c>
      <c r="O931" s="8">
        <f>Замеры!R927</f>
        <v>0</v>
      </c>
      <c r="P931" s="8" t="b">
        <f t="shared" si="330"/>
        <v>1</v>
      </c>
      <c r="Q931" s="8" t="b">
        <f t="shared" si="331"/>
        <v>1</v>
      </c>
      <c r="R931" s="8" t="b">
        <f t="shared" si="332"/>
        <v>1</v>
      </c>
      <c r="S931" s="8" t="s">
        <v>72</v>
      </c>
      <c r="T931" s="8" t="e">
        <f t="shared" si="343"/>
        <v>#VALUE!</v>
      </c>
      <c r="U931" s="12" t="s">
        <v>72</v>
      </c>
      <c r="V931" s="8" t="e">
        <f t="shared" si="344"/>
        <v>#VALUE!</v>
      </c>
      <c r="X931" s="13" t="str">
        <f t="shared" si="333"/>
        <v xml:space="preserve"> </v>
      </c>
      <c r="Y931" s="8" t="e">
        <f t="shared" si="345"/>
        <v>#VALUE!</v>
      </c>
      <c r="AA931" s="14" t="e">
        <f t="shared" ca="1" si="346"/>
        <v>#VALUE!</v>
      </c>
      <c r="AB931" s="14" t="e">
        <f t="shared" ca="1" si="347"/>
        <v>#VALUE!</v>
      </c>
      <c r="AC931" s="14" t="e">
        <f t="shared" ca="1" si="348"/>
        <v>#VALUE!</v>
      </c>
      <c r="AD931" s="8" t="e">
        <f t="shared" ca="1" si="349"/>
        <v>#VALUE!</v>
      </c>
      <c r="AE931" s="8" t="e">
        <f t="shared" ca="1" si="350"/>
        <v>#VALUE!</v>
      </c>
      <c r="AF931" s="8" t="e">
        <f t="shared" ca="1" si="351"/>
        <v>#VALUE!</v>
      </c>
    </row>
    <row r="932" spans="1:32" x14ac:dyDescent="0.3">
      <c r="A932" s="35">
        <f>IF(Замеры!B928=0, " ", Замеры!B928)</f>
        <v>925</v>
      </c>
      <c r="B932" s="49" t="str">
        <f>Замеры!G928</f>
        <v xml:space="preserve">Группа от QF </v>
      </c>
      <c r="C932" s="49" t="str">
        <f>IF(Замеры!J928=0, " ", Замеры!J928)</f>
        <v xml:space="preserve"> </v>
      </c>
      <c r="D932" s="49" t="str">
        <f>IF(O932=0, " ", CONCATENATE(Замеры!T928,Замеры!U928,Замеры!V928,Замеры!W928,Замеры!AB928))</f>
        <v xml:space="preserve"> </v>
      </c>
      <c r="E932" s="49" t="str">
        <f>IF(Замеры!L928=0, " ", Замеры!L928)</f>
        <v xml:space="preserve"> </v>
      </c>
      <c r="F932" s="49" t="e">
        <f t="shared" si="334"/>
        <v>#VALUE!</v>
      </c>
      <c r="G932" s="51" t="str">
        <f t="shared" si="335"/>
        <v>-</v>
      </c>
      <c r="H932" s="52" t="str">
        <f t="shared" si="336"/>
        <v>-</v>
      </c>
      <c r="I932" s="51" t="str">
        <f t="shared" si="337"/>
        <v>-</v>
      </c>
      <c r="J932" s="29" t="str">
        <f t="shared" si="338"/>
        <v>-</v>
      </c>
      <c r="K932" s="46" t="str">
        <f t="shared" si="339"/>
        <v>-</v>
      </c>
      <c r="L932" s="29" t="str">
        <f t="shared" si="340"/>
        <v>-</v>
      </c>
      <c r="M932" s="29" t="str">
        <f t="shared" si="341"/>
        <v xml:space="preserve"> </v>
      </c>
      <c r="N932" s="29" t="str">
        <f t="shared" ca="1" si="342"/>
        <v xml:space="preserve"> </v>
      </c>
      <c r="O932" s="8">
        <f>Замеры!R928</f>
        <v>0</v>
      </c>
      <c r="P932" s="8" t="b">
        <f t="shared" si="330"/>
        <v>1</v>
      </c>
      <c r="Q932" s="8" t="b">
        <f t="shared" si="331"/>
        <v>1</v>
      </c>
      <c r="R932" s="8" t="b">
        <f t="shared" si="332"/>
        <v>1</v>
      </c>
      <c r="S932" s="8" t="s">
        <v>72</v>
      </c>
      <c r="T932" s="8" t="e">
        <f t="shared" si="343"/>
        <v>#VALUE!</v>
      </c>
      <c r="U932" s="12" t="s">
        <v>72</v>
      </c>
      <c r="V932" s="8" t="e">
        <f t="shared" si="344"/>
        <v>#VALUE!</v>
      </c>
      <c r="X932" s="13" t="str">
        <f t="shared" si="333"/>
        <v xml:space="preserve"> </v>
      </c>
      <c r="Y932" s="8" t="e">
        <f t="shared" si="345"/>
        <v>#VALUE!</v>
      </c>
      <c r="AA932" s="14" t="e">
        <f t="shared" ca="1" si="346"/>
        <v>#VALUE!</v>
      </c>
      <c r="AB932" s="14" t="e">
        <f t="shared" ca="1" si="347"/>
        <v>#VALUE!</v>
      </c>
      <c r="AC932" s="14" t="e">
        <f t="shared" ca="1" si="348"/>
        <v>#VALUE!</v>
      </c>
      <c r="AD932" s="8" t="e">
        <f t="shared" ca="1" si="349"/>
        <v>#VALUE!</v>
      </c>
      <c r="AE932" s="8" t="e">
        <f t="shared" ca="1" si="350"/>
        <v>#VALUE!</v>
      </c>
      <c r="AF932" s="8" t="e">
        <f t="shared" ca="1" si="351"/>
        <v>#VALUE!</v>
      </c>
    </row>
    <row r="933" spans="1:32" x14ac:dyDescent="0.3">
      <c r="A933" s="35">
        <f>IF(Замеры!B929=0, " ", Замеры!B929)</f>
        <v>926</v>
      </c>
      <c r="B933" s="49" t="str">
        <f>Замеры!G929</f>
        <v xml:space="preserve">Группа от QF </v>
      </c>
      <c r="C933" s="49" t="str">
        <f>IF(Замеры!J929=0, " ", Замеры!J929)</f>
        <v xml:space="preserve"> </v>
      </c>
      <c r="D933" s="49" t="str">
        <f>IF(O933=0, " ", CONCATENATE(Замеры!T929,Замеры!U929,Замеры!V929,Замеры!W929,Замеры!AB929))</f>
        <v xml:space="preserve"> </v>
      </c>
      <c r="E933" s="49" t="str">
        <f>IF(Замеры!L929=0, " ", Замеры!L929)</f>
        <v xml:space="preserve"> </v>
      </c>
      <c r="F933" s="49" t="e">
        <f t="shared" si="334"/>
        <v>#VALUE!</v>
      </c>
      <c r="G933" s="51" t="str">
        <f t="shared" si="335"/>
        <v>-</v>
      </c>
      <c r="H933" s="52" t="str">
        <f t="shared" si="336"/>
        <v>-</v>
      </c>
      <c r="I933" s="51" t="str">
        <f t="shared" si="337"/>
        <v>-</v>
      </c>
      <c r="J933" s="29" t="str">
        <f t="shared" si="338"/>
        <v>-</v>
      </c>
      <c r="K933" s="46" t="str">
        <f t="shared" si="339"/>
        <v>-</v>
      </c>
      <c r="L933" s="29" t="str">
        <f t="shared" si="340"/>
        <v>-</v>
      </c>
      <c r="M933" s="29" t="str">
        <f t="shared" si="341"/>
        <v xml:space="preserve"> </v>
      </c>
      <c r="N933" s="29" t="str">
        <f t="shared" ca="1" si="342"/>
        <v xml:space="preserve"> </v>
      </c>
      <c r="O933" s="8">
        <f>Замеры!R929</f>
        <v>0</v>
      </c>
      <c r="P933" s="8" t="b">
        <f t="shared" si="330"/>
        <v>1</v>
      </c>
      <c r="Q933" s="8" t="b">
        <f t="shared" si="331"/>
        <v>1</v>
      </c>
      <c r="R933" s="8" t="b">
        <f t="shared" si="332"/>
        <v>1</v>
      </c>
      <c r="S933" s="8" t="s">
        <v>72</v>
      </c>
      <c r="T933" s="8" t="e">
        <f t="shared" si="343"/>
        <v>#VALUE!</v>
      </c>
      <c r="U933" s="12" t="s">
        <v>72</v>
      </c>
      <c r="V933" s="8" t="e">
        <f t="shared" si="344"/>
        <v>#VALUE!</v>
      </c>
      <c r="X933" s="13" t="str">
        <f t="shared" si="333"/>
        <v xml:space="preserve"> </v>
      </c>
      <c r="Y933" s="8" t="e">
        <f t="shared" si="345"/>
        <v>#VALUE!</v>
      </c>
      <c r="AA933" s="14" t="e">
        <f t="shared" ca="1" si="346"/>
        <v>#VALUE!</v>
      </c>
      <c r="AB933" s="14" t="e">
        <f t="shared" ca="1" si="347"/>
        <v>#VALUE!</v>
      </c>
      <c r="AC933" s="14" t="e">
        <f t="shared" ca="1" si="348"/>
        <v>#VALUE!</v>
      </c>
      <c r="AD933" s="8" t="e">
        <f t="shared" ca="1" si="349"/>
        <v>#VALUE!</v>
      </c>
      <c r="AE933" s="8" t="e">
        <f t="shared" ca="1" si="350"/>
        <v>#VALUE!</v>
      </c>
      <c r="AF933" s="8" t="e">
        <f t="shared" ca="1" si="351"/>
        <v>#VALUE!</v>
      </c>
    </row>
    <row r="934" spans="1:32" x14ac:dyDescent="0.3">
      <c r="A934" s="35">
        <f>IF(Замеры!B930=0, " ", Замеры!B930)</f>
        <v>927</v>
      </c>
      <c r="B934" s="49" t="str">
        <f>Замеры!G930</f>
        <v xml:space="preserve">Группа от QF </v>
      </c>
      <c r="C934" s="49" t="str">
        <f>IF(Замеры!J930=0, " ", Замеры!J930)</f>
        <v xml:space="preserve"> </v>
      </c>
      <c r="D934" s="49" t="str">
        <f>IF(O934=0, " ", CONCATENATE(Замеры!T930,Замеры!U930,Замеры!V930,Замеры!W930,Замеры!AB930))</f>
        <v xml:space="preserve"> </v>
      </c>
      <c r="E934" s="49" t="str">
        <f>IF(Замеры!L930=0, " ", Замеры!L930)</f>
        <v xml:space="preserve"> </v>
      </c>
      <c r="F934" s="49" t="e">
        <f t="shared" si="334"/>
        <v>#VALUE!</v>
      </c>
      <c r="G934" s="51" t="str">
        <f t="shared" si="335"/>
        <v>-</v>
      </c>
      <c r="H934" s="52" t="str">
        <f t="shared" si="336"/>
        <v>-</v>
      </c>
      <c r="I934" s="51" t="str">
        <f t="shared" si="337"/>
        <v>-</v>
      </c>
      <c r="J934" s="29" t="str">
        <f t="shared" si="338"/>
        <v>-</v>
      </c>
      <c r="K934" s="46" t="str">
        <f t="shared" si="339"/>
        <v>-</v>
      </c>
      <c r="L934" s="29" t="str">
        <f t="shared" si="340"/>
        <v>-</v>
      </c>
      <c r="M934" s="29" t="str">
        <f t="shared" si="341"/>
        <v xml:space="preserve"> </v>
      </c>
      <c r="N934" s="29" t="str">
        <f t="shared" ca="1" si="342"/>
        <v xml:space="preserve"> </v>
      </c>
      <c r="O934" s="8">
        <f>Замеры!R930</f>
        <v>0</v>
      </c>
      <c r="P934" s="8" t="b">
        <f t="shared" si="330"/>
        <v>1</v>
      </c>
      <c r="Q934" s="8" t="b">
        <f t="shared" si="331"/>
        <v>1</v>
      </c>
      <c r="R934" s="8" t="b">
        <f t="shared" si="332"/>
        <v>1</v>
      </c>
      <c r="S934" s="8" t="s">
        <v>72</v>
      </c>
      <c r="T934" s="8" t="e">
        <f t="shared" si="343"/>
        <v>#VALUE!</v>
      </c>
      <c r="U934" s="12" t="s">
        <v>72</v>
      </c>
      <c r="V934" s="8" t="e">
        <f t="shared" si="344"/>
        <v>#VALUE!</v>
      </c>
      <c r="X934" s="13" t="str">
        <f t="shared" si="333"/>
        <v xml:space="preserve"> </v>
      </c>
      <c r="Y934" s="8" t="e">
        <f t="shared" si="345"/>
        <v>#VALUE!</v>
      </c>
      <c r="AA934" s="14" t="e">
        <f t="shared" ca="1" si="346"/>
        <v>#VALUE!</v>
      </c>
      <c r="AB934" s="14" t="e">
        <f t="shared" ca="1" si="347"/>
        <v>#VALUE!</v>
      </c>
      <c r="AC934" s="14" t="e">
        <f t="shared" ca="1" si="348"/>
        <v>#VALUE!</v>
      </c>
      <c r="AD934" s="8" t="e">
        <f t="shared" ca="1" si="349"/>
        <v>#VALUE!</v>
      </c>
      <c r="AE934" s="8" t="e">
        <f t="shared" ca="1" si="350"/>
        <v>#VALUE!</v>
      </c>
      <c r="AF934" s="8" t="e">
        <f t="shared" ca="1" si="351"/>
        <v>#VALUE!</v>
      </c>
    </row>
    <row r="935" spans="1:32" x14ac:dyDescent="0.3">
      <c r="A935" s="35">
        <f>IF(Замеры!B931=0, " ", Замеры!B931)</f>
        <v>928</v>
      </c>
      <c r="B935" s="49" t="str">
        <f>Замеры!G931</f>
        <v xml:space="preserve">Группа от QF </v>
      </c>
      <c r="C935" s="49" t="str">
        <f>IF(Замеры!J931=0, " ", Замеры!J931)</f>
        <v xml:space="preserve"> </v>
      </c>
      <c r="D935" s="49" t="str">
        <f>IF(O935=0, " ", CONCATENATE(Замеры!T931,Замеры!U931,Замеры!V931,Замеры!W931,Замеры!AB931))</f>
        <v xml:space="preserve"> </v>
      </c>
      <c r="E935" s="49" t="str">
        <f>IF(Замеры!L931=0, " ", Замеры!L931)</f>
        <v xml:space="preserve"> </v>
      </c>
      <c r="F935" s="49" t="e">
        <f t="shared" si="334"/>
        <v>#VALUE!</v>
      </c>
      <c r="G935" s="51" t="str">
        <f t="shared" si="335"/>
        <v>-</v>
      </c>
      <c r="H935" s="52" t="str">
        <f t="shared" si="336"/>
        <v>-</v>
      </c>
      <c r="I935" s="51" t="str">
        <f t="shared" si="337"/>
        <v>-</v>
      </c>
      <c r="J935" s="29" t="str">
        <f t="shared" si="338"/>
        <v>-</v>
      </c>
      <c r="K935" s="46" t="str">
        <f t="shared" si="339"/>
        <v>-</v>
      </c>
      <c r="L935" s="29" t="str">
        <f t="shared" si="340"/>
        <v>-</v>
      </c>
      <c r="M935" s="29" t="str">
        <f t="shared" si="341"/>
        <v xml:space="preserve"> </v>
      </c>
      <c r="N935" s="29" t="str">
        <f t="shared" ca="1" si="342"/>
        <v xml:space="preserve"> </v>
      </c>
      <c r="O935" s="8">
        <f>Замеры!R931</f>
        <v>0</v>
      </c>
      <c r="P935" s="8" t="b">
        <f t="shared" si="330"/>
        <v>1</v>
      </c>
      <c r="Q935" s="8" t="b">
        <f t="shared" si="331"/>
        <v>1</v>
      </c>
      <c r="R935" s="8" t="b">
        <f t="shared" si="332"/>
        <v>1</v>
      </c>
      <c r="S935" s="8" t="s">
        <v>72</v>
      </c>
      <c r="T935" s="8" t="e">
        <f t="shared" si="343"/>
        <v>#VALUE!</v>
      </c>
      <c r="U935" s="12" t="s">
        <v>72</v>
      </c>
      <c r="V935" s="8" t="e">
        <f t="shared" si="344"/>
        <v>#VALUE!</v>
      </c>
      <c r="X935" s="13" t="str">
        <f t="shared" si="333"/>
        <v xml:space="preserve"> </v>
      </c>
      <c r="Y935" s="8" t="e">
        <f t="shared" si="345"/>
        <v>#VALUE!</v>
      </c>
      <c r="AA935" s="14" t="e">
        <f t="shared" ca="1" si="346"/>
        <v>#VALUE!</v>
      </c>
      <c r="AB935" s="14" t="e">
        <f t="shared" ca="1" si="347"/>
        <v>#VALUE!</v>
      </c>
      <c r="AC935" s="14" t="e">
        <f t="shared" ca="1" si="348"/>
        <v>#VALUE!</v>
      </c>
      <c r="AD935" s="8" t="e">
        <f t="shared" ca="1" si="349"/>
        <v>#VALUE!</v>
      </c>
      <c r="AE935" s="8" t="e">
        <f t="shared" ca="1" si="350"/>
        <v>#VALUE!</v>
      </c>
      <c r="AF935" s="8" t="e">
        <f t="shared" ca="1" si="351"/>
        <v>#VALUE!</v>
      </c>
    </row>
    <row r="936" spans="1:32" x14ac:dyDescent="0.3">
      <c r="A936" s="35">
        <f>IF(Замеры!B932=0, " ", Замеры!B932)</f>
        <v>929</v>
      </c>
      <c r="B936" s="49" t="str">
        <f>Замеры!G932</f>
        <v xml:space="preserve">Группа от QF </v>
      </c>
      <c r="C936" s="49" t="str">
        <f>IF(Замеры!J932=0, " ", Замеры!J932)</f>
        <v xml:space="preserve"> </v>
      </c>
      <c r="D936" s="49" t="str">
        <f>IF(O936=0, " ", CONCATENATE(Замеры!T932,Замеры!U932,Замеры!V932,Замеры!W932,Замеры!AB932))</f>
        <v xml:space="preserve"> </v>
      </c>
      <c r="E936" s="49" t="str">
        <f>IF(Замеры!L932=0, " ", Замеры!L932)</f>
        <v xml:space="preserve"> </v>
      </c>
      <c r="F936" s="49" t="e">
        <f t="shared" si="334"/>
        <v>#VALUE!</v>
      </c>
      <c r="G936" s="51" t="str">
        <f t="shared" si="335"/>
        <v>-</v>
      </c>
      <c r="H936" s="52" t="str">
        <f t="shared" si="336"/>
        <v>-</v>
      </c>
      <c r="I936" s="51" t="str">
        <f t="shared" si="337"/>
        <v>-</v>
      </c>
      <c r="J936" s="29" t="str">
        <f t="shared" si="338"/>
        <v>-</v>
      </c>
      <c r="K936" s="46" t="str">
        <f t="shared" si="339"/>
        <v>-</v>
      </c>
      <c r="L936" s="29" t="str">
        <f t="shared" si="340"/>
        <v>-</v>
      </c>
      <c r="M936" s="29" t="str">
        <f t="shared" si="341"/>
        <v xml:space="preserve"> </v>
      </c>
      <c r="N936" s="29" t="str">
        <f t="shared" ca="1" si="342"/>
        <v xml:space="preserve"> </v>
      </c>
      <c r="O936" s="8">
        <f>Замеры!R932</f>
        <v>0</v>
      </c>
      <c r="P936" s="8" t="b">
        <f t="shared" si="330"/>
        <v>1</v>
      </c>
      <c r="Q936" s="8" t="b">
        <f t="shared" si="331"/>
        <v>1</v>
      </c>
      <c r="R936" s="8" t="b">
        <f t="shared" si="332"/>
        <v>1</v>
      </c>
      <c r="S936" s="8" t="s">
        <v>72</v>
      </c>
      <c r="T936" s="8" t="e">
        <f t="shared" si="343"/>
        <v>#VALUE!</v>
      </c>
      <c r="U936" s="12" t="s">
        <v>72</v>
      </c>
      <c r="V936" s="8" t="e">
        <f t="shared" si="344"/>
        <v>#VALUE!</v>
      </c>
      <c r="X936" s="13" t="str">
        <f t="shared" si="333"/>
        <v xml:space="preserve"> </v>
      </c>
      <c r="Y936" s="8" t="e">
        <f t="shared" si="345"/>
        <v>#VALUE!</v>
      </c>
      <c r="AA936" s="14" t="e">
        <f t="shared" ca="1" si="346"/>
        <v>#VALUE!</v>
      </c>
      <c r="AB936" s="14" t="e">
        <f t="shared" ca="1" si="347"/>
        <v>#VALUE!</v>
      </c>
      <c r="AC936" s="14" t="e">
        <f t="shared" ca="1" si="348"/>
        <v>#VALUE!</v>
      </c>
      <c r="AD936" s="8" t="e">
        <f t="shared" ca="1" si="349"/>
        <v>#VALUE!</v>
      </c>
      <c r="AE936" s="8" t="e">
        <f t="shared" ca="1" si="350"/>
        <v>#VALUE!</v>
      </c>
      <c r="AF936" s="8" t="e">
        <f t="shared" ca="1" si="351"/>
        <v>#VALUE!</v>
      </c>
    </row>
    <row r="937" spans="1:32" x14ac:dyDescent="0.3">
      <c r="A937" s="35">
        <f>IF(Замеры!B933=0, " ", Замеры!B933)</f>
        <v>930</v>
      </c>
      <c r="B937" s="49" t="str">
        <f>Замеры!G933</f>
        <v xml:space="preserve">Группа от QF </v>
      </c>
      <c r="C937" s="49" t="str">
        <f>IF(Замеры!J933=0, " ", Замеры!J933)</f>
        <v xml:space="preserve"> </v>
      </c>
      <c r="D937" s="49" t="str">
        <f>IF(O937=0, " ", CONCATENATE(Замеры!T933,Замеры!U933,Замеры!V933,Замеры!W933,Замеры!AB933))</f>
        <v xml:space="preserve"> </v>
      </c>
      <c r="E937" s="49" t="str">
        <f>IF(Замеры!L933=0, " ", Замеры!L933)</f>
        <v xml:space="preserve"> </v>
      </c>
      <c r="F937" s="49" t="e">
        <f t="shared" si="334"/>
        <v>#VALUE!</v>
      </c>
      <c r="G937" s="51" t="str">
        <f t="shared" si="335"/>
        <v>-</v>
      </c>
      <c r="H937" s="52" t="str">
        <f t="shared" si="336"/>
        <v>-</v>
      </c>
      <c r="I937" s="51" t="str">
        <f t="shared" si="337"/>
        <v>-</v>
      </c>
      <c r="J937" s="29" t="str">
        <f t="shared" si="338"/>
        <v>-</v>
      </c>
      <c r="K937" s="46" t="str">
        <f t="shared" si="339"/>
        <v>-</v>
      </c>
      <c r="L937" s="29" t="str">
        <f t="shared" si="340"/>
        <v>-</v>
      </c>
      <c r="M937" s="29" t="str">
        <f t="shared" si="341"/>
        <v xml:space="preserve"> </v>
      </c>
      <c r="N937" s="29" t="str">
        <f t="shared" ca="1" si="342"/>
        <v xml:space="preserve"> </v>
      </c>
      <c r="O937" s="8">
        <f>Замеры!R933</f>
        <v>0</v>
      </c>
      <c r="P937" s="8" t="b">
        <f t="shared" si="330"/>
        <v>1</v>
      </c>
      <c r="Q937" s="8" t="b">
        <f t="shared" si="331"/>
        <v>1</v>
      </c>
      <c r="R937" s="8" t="b">
        <f t="shared" si="332"/>
        <v>1</v>
      </c>
      <c r="S937" s="8" t="s">
        <v>72</v>
      </c>
      <c r="T937" s="8" t="e">
        <f t="shared" si="343"/>
        <v>#VALUE!</v>
      </c>
      <c r="U937" s="12" t="s">
        <v>72</v>
      </c>
      <c r="V937" s="8" t="e">
        <f t="shared" si="344"/>
        <v>#VALUE!</v>
      </c>
      <c r="X937" s="13" t="str">
        <f t="shared" si="333"/>
        <v xml:space="preserve"> </v>
      </c>
      <c r="Y937" s="8" t="e">
        <f t="shared" si="345"/>
        <v>#VALUE!</v>
      </c>
      <c r="AA937" s="14" t="e">
        <f t="shared" ca="1" si="346"/>
        <v>#VALUE!</v>
      </c>
      <c r="AB937" s="14" t="e">
        <f t="shared" ca="1" si="347"/>
        <v>#VALUE!</v>
      </c>
      <c r="AC937" s="14" t="e">
        <f t="shared" ca="1" si="348"/>
        <v>#VALUE!</v>
      </c>
      <c r="AD937" s="8" t="e">
        <f t="shared" ca="1" si="349"/>
        <v>#VALUE!</v>
      </c>
      <c r="AE937" s="8" t="e">
        <f t="shared" ca="1" si="350"/>
        <v>#VALUE!</v>
      </c>
      <c r="AF937" s="8" t="e">
        <f t="shared" ca="1" si="351"/>
        <v>#VALUE!</v>
      </c>
    </row>
    <row r="938" spans="1:32" x14ac:dyDescent="0.3">
      <c r="A938" s="35">
        <f>IF(Замеры!B934=0, " ", Замеры!B934)</f>
        <v>931</v>
      </c>
      <c r="B938" s="49" t="str">
        <f>Замеры!G934</f>
        <v xml:space="preserve">Группа от QF </v>
      </c>
      <c r="C938" s="49" t="str">
        <f>IF(Замеры!J934=0, " ", Замеры!J934)</f>
        <v xml:space="preserve"> </v>
      </c>
      <c r="D938" s="49" t="str">
        <f>IF(O938=0, " ", CONCATENATE(Замеры!T934,Замеры!U934,Замеры!V934,Замеры!W934,Замеры!AB934))</f>
        <v xml:space="preserve"> </v>
      </c>
      <c r="E938" s="49" t="str">
        <f>IF(Замеры!L934=0, " ", Замеры!L934)</f>
        <v xml:space="preserve"> </v>
      </c>
      <c r="F938" s="49" t="e">
        <f t="shared" si="334"/>
        <v>#VALUE!</v>
      </c>
      <c r="G938" s="51" t="str">
        <f t="shared" si="335"/>
        <v>-</v>
      </c>
      <c r="H938" s="52" t="str">
        <f t="shared" si="336"/>
        <v>-</v>
      </c>
      <c r="I938" s="51" t="str">
        <f t="shared" si="337"/>
        <v>-</v>
      </c>
      <c r="J938" s="29" t="str">
        <f t="shared" si="338"/>
        <v>-</v>
      </c>
      <c r="K938" s="46" t="str">
        <f t="shared" si="339"/>
        <v>-</v>
      </c>
      <c r="L938" s="29" t="str">
        <f t="shared" si="340"/>
        <v>-</v>
      </c>
      <c r="M938" s="29" t="str">
        <f t="shared" si="341"/>
        <v xml:space="preserve"> </v>
      </c>
      <c r="N938" s="29" t="str">
        <f t="shared" ca="1" si="342"/>
        <v xml:space="preserve"> </v>
      </c>
      <c r="O938" s="8">
        <f>Замеры!R934</f>
        <v>0</v>
      </c>
      <c r="P938" s="8" t="b">
        <f t="shared" si="330"/>
        <v>1</v>
      </c>
      <c r="Q938" s="8" t="b">
        <f t="shared" si="331"/>
        <v>1</v>
      </c>
      <c r="R938" s="8" t="b">
        <f t="shared" si="332"/>
        <v>1</v>
      </c>
      <c r="S938" s="8" t="s">
        <v>72</v>
      </c>
      <c r="T938" s="8" t="e">
        <f t="shared" si="343"/>
        <v>#VALUE!</v>
      </c>
      <c r="U938" s="12" t="s">
        <v>72</v>
      </c>
      <c r="V938" s="8" t="e">
        <f t="shared" si="344"/>
        <v>#VALUE!</v>
      </c>
      <c r="X938" s="13" t="str">
        <f t="shared" si="333"/>
        <v xml:space="preserve"> </v>
      </c>
      <c r="Y938" s="8" t="e">
        <f t="shared" si="345"/>
        <v>#VALUE!</v>
      </c>
      <c r="AA938" s="14" t="e">
        <f t="shared" ca="1" si="346"/>
        <v>#VALUE!</v>
      </c>
      <c r="AB938" s="14" t="e">
        <f t="shared" ca="1" si="347"/>
        <v>#VALUE!</v>
      </c>
      <c r="AC938" s="14" t="e">
        <f t="shared" ca="1" si="348"/>
        <v>#VALUE!</v>
      </c>
      <c r="AD938" s="8" t="e">
        <f t="shared" ca="1" si="349"/>
        <v>#VALUE!</v>
      </c>
      <c r="AE938" s="8" t="e">
        <f t="shared" ca="1" si="350"/>
        <v>#VALUE!</v>
      </c>
      <c r="AF938" s="8" t="e">
        <f t="shared" ca="1" si="351"/>
        <v>#VALUE!</v>
      </c>
    </row>
    <row r="939" spans="1:32" x14ac:dyDescent="0.3">
      <c r="A939" s="35">
        <f>IF(Замеры!B935=0, " ", Замеры!B935)</f>
        <v>932</v>
      </c>
      <c r="B939" s="49" t="str">
        <f>Замеры!G935</f>
        <v xml:space="preserve">Группа от QF </v>
      </c>
      <c r="C939" s="49" t="str">
        <f>IF(Замеры!J935=0, " ", Замеры!J935)</f>
        <v xml:space="preserve"> </v>
      </c>
      <c r="D939" s="49" t="str">
        <f>IF(O939=0, " ", CONCATENATE(Замеры!T935,Замеры!U935,Замеры!V935,Замеры!W935,Замеры!AB935))</f>
        <v xml:space="preserve"> </v>
      </c>
      <c r="E939" s="49" t="str">
        <f>IF(Замеры!L935=0, " ", Замеры!L935)</f>
        <v xml:space="preserve"> </v>
      </c>
      <c r="F939" s="49" t="e">
        <f t="shared" si="334"/>
        <v>#VALUE!</v>
      </c>
      <c r="G939" s="51" t="str">
        <f t="shared" si="335"/>
        <v>-</v>
      </c>
      <c r="H939" s="52" t="str">
        <f t="shared" si="336"/>
        <v>-</v>
      </c>
      <c r="I939" s="51" t="str">
        <f t="shared" si="337"/>
        <v>-</v>
      </c>
      <c r="J939" s="29" t="str">
        <f t="shared" si="338"/>
        <v>-</v>
      </c>
      <c r="K939" s="46" t="str">
        <f t="shared" si="339"/>
        <v>-</v>
      </c>
      <c r="L939" s="29" t="str">
        <f t="shared" si="340"/>
        <v>-</v>
      </c>
      <c r="M939" s="29" t="str">
        <f t="shared" si="341"/>
        <v xml:space="preserve"> </v>
      </c>
      <c r="N939" s="29" t="str">
        <f t="shared" ca="1" si="342"/>
        <v xml:space="preserve"> </v>
      </c>
      <c r="O939" s="8">
        <f>Замеры!R935</f>
        <v>0</v>
      </c>
      <c r="P939" s="8" t="b">
        <f t="shared" si="330"/>
        <v>1</v>
      </c>
      <c r="Q939" s="8" t="b">
        <f t="shared" si="331"/>
        <v>1</v>
      </c>
      <c r="R939" s="8" t="b">
        <f t="shared" si="332"/>
        <v>1</v>
      </c>
      <c r="S939" s="8" t="s">
        <v>72</v>
      </c>
      <c r="T939" s="8" t="e">
        <f t="shared" si="343"/>
        <v>#VALUE!</v>
      </c>
      <c r="U939" s="12" t="s">
        <v>72</v>
      </c>
      <c r="V939" s="8" t="e">
        <f t="shared" si="344"/>
        <v>#VALUE!</v>
      </c>
      <c r="X939" s="13" t="str">
        <f t="shared" si="333"/>
        <v xml:space="preserve"> </v>
      </c>
      <c r="Y939" s="8" t="e">
        <f t="shared" si="345"/>
        <v>#VALUE!</v>
      </c>
      <c r="AA939" s="14" t="e">
        <f t="shared" ca="1" si="346"/>
        <v>#VALUE!</v>
      </c>
      <c r="AB939" s="14" t="e">
        <f t="shared" ca="1" si="347"/>
        <v>#VALUE!</v>
      </c>
      <c r="AC939" s="14" t="e">
        <f t="shared" ca="1" si="348"/>
        <v>#VALUE!</v>
      </c>
      <c r="AD939" s="8" t="e">
        <f t="shared" ca="1" si="349"/>
        <v>#VALUE!</v>
      </c>
      <c r="AE939" s="8" t="e">
        <f t="shared" ca="1" si="350"/>
        <v>#VALUE!</v>
      </c>
      <c r="AF939" s="8" t="e">
        <f t="shared" ca="1" si="351"/>
        <v>#VALUE!</v>
      </c>
    </row>
    <row r="940" spans="1:32" x14ac:dyDescent="0.3">
      <c r="A940" s="35">
        <f>IF(Замеры!B936=0, " ", Замеры!B936)</f>
        <v>933</v>
      </c>
      <c r="B940" s="49" t="str">
        <f>Замеры!G936</f>
        <v xml:space="preserve">Группа от QF </v>
      </c>
      <c r="C940" s="49" t="str">
        <f>IF(Замеры!J936=0, " ", Замеры!J936)</f>
        <v xml:space="preserve"> </v>
      </c>
      <c r="D940" s="49" t="str">
        <f>IF(O940=0, " ", CONCATENATE(Замеры!T936,Замеры!U936,Замеры!V936,Замеры!W936,Замеры!AB936))</f>
        <v xml:space="preserve"> </v>
      </c>
      <c r="E940" s="49" t="str">
        <f>IF(Замеры!L936=0, " ", Замеры!L936)</f>
        <v xml:space="preserve"> </v>
      </c>
      <c r="F940" s="49" t="e">
        <f t="shared" si="334"/>
        <v>#VALUE!</v>
      </c>
      <c r="G940" s="51" t="str">
        <f t="shared" si="335"/>
        <v>-</v>
      </c>
      <c r="H940" s="52" t="str">
        <f t="shared" si="336"/>
        <v>-</v>
      </c>
      <c r="I940" s="51" t="str">
        <f t="shared" si="337"/>
        <v>-</v>
      </c>
      <c r="J940" s="29" t="str">
        <f t="shared" si="338"/>
        <v>-</v>
      </c>
      <c r="K940" s="46" t="str">
        <f t="shared" si="339"/>
        <v>-</v>
      </c>
      <c r="L940" s="29" t="str">
        <f t="shared" si="340"/>
        <v>-</v>
      </c>
      <c r="M940" s="29" t="str">
        <f t="shared" si="341"/>
        <v xml:space="preserve"> </v>
      </c>
      <c r="N940" s="29" t="str">
        <f t="shared" ca="1" si="342"/>
        <v xml:space="preserve"> </v>
      </c>
      <c r="O940" s="8">
        <f>Замеры!R936</f>
        <v>0</v>
      </c>
      <c r="P940" s="8" t="b">
        <f t="shared" si="330"/>
        <v>1</v>
      </c>
      <c r="Q940" s="8" t="b">
        <f t="shared" si="331"/>
        <v>1</v>
      </c>
      <c r="R940" s="8" t="b">
        <f t="shared" si="332"/>
        <v>1</v>
      </c>
      <c r="S940" s="8" t="s">
        <v>72</v>
      </c>
      <c r="T940" s="8" t="e">
        <f t="shared" si="343"/>
        <v>#VALUE!</v>
      </c>
      <c r="U940" s="12" t="s">
        <v>72</v>
      </c>
      <c r="V940" s="8" t="e">
        <f t="shared" si="344"/>
        <v>#VALUE!</v>
      </c>
      <c r="X940" s="13" t="str">
        <f t="shared" si="333"/>
        <v xml:space="preserve"> </v>
      </c>
      <c r="Y940" s="8" t="e">
        <f t="shared" si="345"/>
        <v>#VALUE!</v>
      </c>
      <c r="AA940" s="14" t="e">
        <f t="shared" ca="1" si="346"/>
        <v>#VALUE!</v>
      </c>
      <c r="AB940" s="14" t="e">
        <f t="shared" ca="1" si="347"/>
        <v>#VALUE!</v>
      </c>
      <c r="AC940" s="14" t="e">
        <f t="shared" ca="1" si="348"/>
        <v>#VALUE!</v>
      </c>
      <c r="AD940" s="8" t="e">
        <f t="shared" ca="1" si="349"/>
        <v>#VALUE!</v>
      </c>
      <c r="AE940" s="8" t="e">
        <f t="shared" ca="1" si="350"/>
        <v>#VALUE!</v>
      </c>
      <c r="AF940" s="8" t="e">
        <f t="shared" ca="1" si="351"/>
        <v>#VALUE!</v>
      </c>
    </row>
    <row r="941" spans="1:32" x14ac:dyDescent="0.3">
      <c r="A941" s="35">
        <f>IF(Замеры!B937=0, " ", Замеры!B937)</f>
        <v>934</v>
      </c>
      <c r="B941" s="49" t="str">
        <f>Замеры!G937</f>
        <v xml:space="preserve">Группа от QF </v>
      </c>
      <c r="C941" s="49" t="str">
        <f>IF(Замеры!J937=0, " ", Замеры!J937)</f>
        <v xml:space="preserve"> </v>
      </c>
      <c r="D941" s="49" t="str">
        <f>IF(O941=0, " ", CONCATENATE(Замеры!T937,Замеры!U937,Замеры!V937,Замеры!W937,Замеры!AB937))</f>
        <v xml:space="preserve"> </v>
      </c>
      <c r="E941" s="49" t="str">
        <f>IF(Замеры!L937=0, " ", Замеры!L937)</f>
        <v xml:space="preserve"> </v>
      </c>
      <c r="F941" s="49" t="e">
        <f t="shared" si="334"/>
        <v>#VALUE!</v>
      </c>
      <c r="G941" s="51" t="str">
        <f t="shared" si="335"/>
        <v>-</v>
      </c>
      <c r="H941" s="52" t="str">
        <f t="shared" si="336"/>
        <v>-</v>
      </c>
      <c r="I941" s="51" t="str">
        <f t="shared" si="337"/>
        <v>-</v>
      </c>
      <c r="J941" s="29" t="str">
        <f t="shared" si="338"/>
        <v>-</v>
      </c>
      <c r="K941" s="46" t="str">
        <f t="shared" si="339"/>
        <v>-</v>
      </c>
      <c r="L941" s="29" t="str">
        <f t="shared" si="340"/>
        <v>-</v>
      </c>
      <c r="M941" s="29" t="str">
        <f t="shared" si="341"/>
        <v xml:space="preserve"> </v>
      </c>
      <c r="N941" s="29" t="str">
        <f t="shared" ca="1" si="342"/>
        <v xml:space="preserve"> </v>
      </c>
      <c r="O941" s="8">
        <f>Замеры!R937</f>
        <v>0</v>
      </c>
      <c r="P941" s="8" t="b">
        <f t="shared" si="330"/>
        <v>1</v>
      </c>
      <c r="Q941" s="8" t="b">
        <f t="shared" si="331"/>
        <v>1</v>
      </c>
      <c r="R941" s="8" t="b">
        <f t="shared" si="332"/>
        <v>1</v>
      </c>
      <c r="S941" s="8" t="s">
        <v>72</v>
      </c>
      <c r="T941" s="8" t="e">
        <f t="shared" si="343"/>
        <v>#VALUE!</v>
      </c>
      <c r="U941" s="12" t="s">
        <v>72</v>
      </c>
      <c r="V941" s="8" t="e">
        <f t="shared" si="344"/>
        <v>#VALUE!</v>
      </c>
      <c r="X941" s="13" t="str">
        <f t="shared" si="333"/>
        <v xml:space="preserve"> </v>
      </c>
      <c r="Y941" s="8" t="e">
        <f t="shared" si="345"/>
        <v>#VALUE!</v>
      </c>
      <c r="AA941" s="14" t="e">
        <f t="shared" ca="1" si="346"/>
        <v>#VALUE!</v>
      </c>
      <c r="AB941" s="14" t="e">
        <f t="shared" ca="1" si="347"/>
        <v>#VALUE!</v>
      </c>
      <c r="AC941" s="14" t="e">
        <f t="shared" ca="1" si="348"/>
        <v>#VALUE!</v>
      </c>
      <c r="AD941" s="8" t="e">
        <f t="shared" ca="1" si="349"/>
        <v>#VALUE!</v>
      </c>
      <c r="AE941" s="8" t="e">
        <f t="shared" ca="1" si="350"/>
        <v>#VALUE!</v>
      </c>
      <c r="AF941" s="8" t="e">
        <f t="shared" ca="1" si="351"/>
        <v>#VALUE!</v>
      </c>
    </row>
    <row r="942" spans="1:32" x14ac:dyDescent="0.3">
      <c r="A942" s="35">
        <f>IF(Замеры!B938=0, " ", Замеры!B938)</f>
        <v>935</v>
      </c>
      <c r="B942" s="49" t="str">
        <f>Замеры!G938</f>
        <v xml:space="preserve">Группа от QF </v>
      </c>
      <c r="C942" s="49" t="str">
        <f>IF(Замеры!J938=0, " ", Замеры!J938)</f>
        <v xml:space="preserve"> </v>
      </c>
      <c r="D942" s="49" t="str">
        <f>IF(O942=0, " ", CONCATENATE(Замеры!T938,Замеры!U938,Замеры!V938,Замеры!W938,Замеры!AB938))</f>
        <v xml:space="preserve"> </v>
      </c>
      <c r="E942" s="49" t="str">
        <f>IF(Замеры!L938=0, " ", Замеры!L938)</f>
        <v xml:space="preserve"> </v>
      </c>
      <c r="F942" s="49" t="e">
        <f t="shared" si="334"/>
        <v>#VALUE!</v>
      </c>
      <c r="G942" s="51" t="str">
        <f t="shared" si="335"/>
        <v>-</v>
      </c>
      <c r="H942" s="52" t="str">
        <f t="shared" si="336"/>
        <v>-</v>
      </c>
      <c r="I942" s="51" t="str">
        <f t="shared" si="337"/>
        <v>-</v>
      </c>
      <c r="J942" s="29" t="str">
        <f t="shared" si="338"/>
        <v>-</v>
      </c>
      <c r="K942" s="46" t="str">
        <f t="shared" si="339"/>
        <v>-</v>
      </c>
      <c r="L942" s="29" t="str">
        <f t="shared" si="340"/>
        <v>-</v>
      </c>
      <c r="M942" s="29" t="str">
        <f t="shared" si="341"/>
        <v xml:space="preserve"> </v>
      </c>
      <c r="N942" s="29" t="str">
        <f t="shared" ca="1" si="342"/>
        <v xml:space="preserve"> </v>
      </c>
      <c r="O942" s="8">
        <f>Замеры!R938</f>
        <v>0</v>
      </c>
      <c r="P942" s="8" t="b">
        <f t="shared" si="330"/>
        <v>1</v>
      </c>
      <c r="Q942" s="8" t="b">
        <f t="shared" si="331"/>
        <v>1</v>
      </c>
      <c r="R942" s="8" t="b">
        <f t="shared" si="332"/>
        <v>1</v>
      </c>
      <c r="S942" s="8" t="s">
        <v>72</v>
      </c>
      <c r="T942" s="8" t="e">
        <f t="shared" si="343"/>
        <v>#VALUE!</v>
      </c>
      <c r="U942" s="12" t="s">
        <v>72</v>
      </c>
      <c r="V942" s="8" t="e">
        <f t="shared" si="344"/>
        <v>#VALUE!</v>
      </c>
      <c r="X942" s="13" t="str">
        <f t="shared" si="333"/>
        <v xml:space="preserve"> </v>
      </c>
      <c r="Y942" s="8" t="e">
        <f t="shared" si="345"/>
        <v>#VALUE!</v>
      </c>
      <c r="AA942" s="14" t="e">
        <f t="shared" ca="1" si="346"/>
        <v>#VALUE!</v>
      </c>
      <c r="AB942" s="14" t="e">
        <f t="shared" ca="1" si="347"/>
        <v>#VALUE!</v>
      </c>
      <c r="AC942" s="14" t="e">
        <f t="shared" ca="1" si="348"/>
        <v>#VALUE!</v>
      </c>
      <c r="AD942" s="8" t="e">
        <f t="shared" ca="1" si="349"/>
        <v>#VALUE!</v>
      </c>
      <c r="AE942" s="8" t="e">
        <f t="shared" ca="1" si="350"/>
        <v>#VALUE!</v>
      </c>
      <c r="AF942" s="8" t="e">
        <f t="shared" ca="1" si="351"/>
        <v>#VALUE!</v>
      </c>
    </row>
    <row r="943" spans="1:32" x14ac:dyDescent="0.3">
      <c r="A943" s="35">
        <f>IF(Замеры!B939=0, " ", Замеры!B939)</f>
        <v>936</v>
      </c>
      <c r="B943" s="49" t="str">
        <f>Замеры!G939</f>
        <v xml:space="preserve">Группа от QF </v>
      </c>
      <c r="C943" s="49" t="str">
        <f>IF(Замеры!J939=0, " ", Замеры!J939)</f>
        <v xml:space="preserve"> </v>
      </c>
      <c r="D943" s="49" t="str">
        <f>IF(O943=0, " ", CONCATENATE(Замеры!T939,Замеры!U939,Замеры!V939,Замеры!W939,Замеры!AB939))</f>
        <v xml:space="preserve"> </v>
      </c>
      <c r="E943" s="49" t="str">
        <f>IF(Замеры!L939=0, " ", Замеры!L939)</f>
        <v xml:space="preserve"> </v>
      </c>
      <c r="F943" s="49" t="e">
        <f t="shared" si="334"/>
        <v>#VALUE!</v>
      </c>
      <c r="G943" s="51" t="str">
        <f t="shared" si="335"/>
        <v>-</v>
      </c>
      <c r="H943" s="52" t="str">
        <f t="shared" si="336"/>
        <v>-</v>
      </c>
      <c r="I943" s="51" t="str">
        <f t="shared" si="337"/>
        <v>-</v>
      </c>
      <c r="J943" s="29" t="str">
        <f t="shared" si="338"/>
        <v>-</v>
      </c>
      <c r="K943" s="46" t="str">
        <f t="shared" si="339"/>
        <v>-</v>
      </c>
      <c r="L943" s="29" t="str">
        <f t="shared" si="340"/>
        <v>-</v>
      </c>
      <c r="M943" s="29" t="str">
        <f t="shared" si="341"/>
        <v xml:space="preserve"> </v>
      </c>
      <c r="N943" s="29" t="str">
        <f t="shared" ca="1" si="342"/>
        <v xml:space="preserve"> </v>
      </c>
      <c r="O943" s="8">
        <f>Замеры!R939</f>
        <v>0</v>
      </c>
      <c r="P943" s="8" t="b">
        <f t="shared" si="330"/>
        <v>1</v>
      </c>
      <c r="Q943" s="8" t="b">
        <f t="shared" si="331"/>
        <v>1</v>
      </c>
      <c r="R943" s="8" t="b">
        <f t="shared" si="332"/>
        <v>1</v>
      </c>
      <c r="S943" s="8" t="s">
        <v>72</v>
      </c>
      <c r="T943" s="8" t="e">
        <f t="shared" si="343"/>
        <v>#VALUE!</v>
      </c>
      <c r="U943" s="12" t="s">
        <v>72</v>
      </c>
      <c r="V943" s="8" t="e">
        <f t="shared" si="344"/>
        <v>#VALUE!</v>
      </c>
      <c r="X943" s="13" t="str">
        <f t="shared" si="333"/>
        <v xml:space="preserve"> </v>
      </c>
      <c r="Y943" s="8" t="e">
        <f t="shared" si="345"/>
        <v>#VALUE!</v>
      </c>
      <c r="AA943" s="14" t="e">
        <f t="shared" ca="1" si="346"/>
        <v>#VALUE!</v>
      </c>
      <c r="AB943" s="14" t="e">
        <f t="shared" ca="1" si="347"/>
        <v>#VALUE!</v>
      </c>
      <c r="AC943" s="14" t="e">
        <f t="shared" ca="1" si="348"/>
        <v>#VALUE!</v>
      </c>
      <c r="AD943" s="8" t="e">
        <f t="shared" ca="1" si="349"/>
        <v>#VALUE!</v>
      </c>
      <c r="AE943" s="8" t="e">
        <f t="shared" ca="1" si="350"/>
        <v>#VALUE!</v>
      </c>
      <c r="AF943" s="8" t="e">
        <f t="shared" ca="1" si="351"/>
        <v>#VALUE!</v>
      </c>
    </row>
    <row r="944" spans="1:32" x14ac:dyDescent="0.3">
      <c r="A944" s="35">
        <f>IF(Замеры!B940=0, " ", Замеры!B940)</f>
        <v>937</v>
      </c>
      <c r="B944" s="49" t="str">
        <f>Замеры!G940</f>
        <v xml:space="preserve">Группа от QF </v>
      </c>
      <c r="C944" s="49" t="str">
        <f>IF(Замеры!J940=0, " ", Замеры!J940)</f>
        <v xml:space="preserve"> </v>
      </c>
      <c r="D944" s="49" t="str">
        <f>IF(O944=0, " ", CONCATENATE(Замеры!T940,Замеры!U940,Замеры!V940,Замеры!W940,Замеры!AB940))</f>
        <v xml:space="preserve"> </v>
      </c>
      <c r="E944" s="49" t="str">
        <f>IF(Замеры!L940=0, " ", Замеры!L940)</f>
        <v xml:space="preserve"> </v>
      </c>
      <c r="F944" s="49" t="e">
        <f t="shared" si="334"/>
        <v>#VALUE!</v>
      </c>
      <c r="G944" s="51" t="str">
        <f t="shared" si="335"/>
        <v>-</v>
      </c>
      <c r="H944" s="52" t="str">
        <f t="shared" si="336"/>
        <v>-</v>
      </c>
      <c r="I944" s="51" t="str">
        <f t="shared" si="337"/>
        <v>-</v>
      </c>
      <c r="J944" s="29" t="str">
        <f t="shared" si="338"/>
        <v>-</v>
      </c>
      <c r="K944" s="46" t="str">
        <f t="shared" si="339"/>
        <v>-</v>
      </c>
      <c r="L944" s="29" t="str">
        <f t="shared" si="340"/>
        <v>-</v>
      </c>
      <c r="M944" s="29" t="str">
        <f t="shared" si="341"/>
        <v xml:space="preserve"> </v>
      </c>
      <c r="N944" s="29" t="str">
        <f t="shared" ca="1" si="342"/>
        <v xml:space="preserve"> </v>
      </c>
      <c r="O944" s="8">
        <f>Замеры!R940</f>
        <v>0</v>
      </c>
      <c r="P944" s="8" t="b">
        <f t="shared" si="330"/>
        <v>1</v>
      </c>
      <c r="Q944" s="8" t="b">
        <f t="shared" si="331"/>
        <v>1</v>
      </c>
      <c r="R944" s="8" t="b">
        <f t="shared" si="332"/>
        <v>1</v>
      </c>
      <c r="S944" s="8" t="s">
        <v>72</v>
      </c>
      <c r="T944" s="8" t="e">
        <f t="shared" si="343"/>
        <v>#VALUE!</v>
      </c>
      <c r="U944" s="12" t="s">
        <v>72</v>
      </c>
      <c r="V944" s="8" t="e">
        <f t="shared" si="344"/>
        <v>#VALUE!</v>
      </c>
      <c r="X944" s="13" t="str">
        <f t="shared" si="333"/>
        <v xml:space="preserve"> </v>
      </c>
      <c r="Y944" s="8" t="e">
        <f t="shared" si="345"/>
        <v>#VALUE!</v>
      </c>
      <c r="AA944" s="14" t="e">
        <f t="shared" ca="1" si="346"/>
        <v>#VALUE!</v>
      </c>
      <c r="AB944" s="14" t="e">
        <f t="shared" ca="1" si="347"/>
        <v>#VALUE!</v>
      </c>
      <c r="AC944" s="14" t="e">
        <f t="shared" ca="1" si="348"/>
        <v>#VALUE!</v>
      </c>
      <c r="AD944" s="8" t="e">
        <f t="shared" ca="1" si="349"/>
        <v>#VALUE!</v>
      </c>
      <c r="AE944" s="8" t="e">
        <f t="shared" ca="1" si="350"/>
        <v>#VALUE!</v>
      </c>
      <c r="AF944" s="8" t="e">
        <f t="shared" ca="1" si="351"/>
        <v>#VALUE!</v>
      </c>
    </row>
    <row r="945" spans="1:32" x14ac:dyDescent="0.3">
      <c r="A945" s="35">
        <f>IF(Замеры!B941=0, " ", Замеры!B941)</f>
        <v>938</v>
      </c>
      <c r="B945" s="49" t="str">
        <f>Замеры!G941</f>
        <v xml:space="preserve">Группа от QF </v>
      </c>
      <c r="C945" s="49" t="str">
        <f>IF(Замеры!J941=0, " ", Замеры!J941)</f>
        <v xml:space="preserve"> </v>
      </c>
      <c r="D945" s="49" t="str">
        <f>IF(O945=0, " ", CONCATENATE(Замеры!T941,Замеры!U941,Замеры!V941,Замеры!W941,Замеры!AB941))</f>
        <v xml:space="preserve"> </v>
      </c>
      <c r="E945" s="49" t="str">
        <f>IF(Замеры!L941=0, " ", Замеры!L941)</f>
        <v xml:space="preserve"> </v>
      </c>
      <c r="F945" s="49" t="e">
        <f t="shared" si="334"/>
        <v>#VALUE!</v>
      </c>
      <c r="G945" s="51" t="str">
        <f t="shared" si="335"/>
        <v>-</v>
      </c>
      <c r="H945" s="52" t="str">
        <f t="shared" si="336"/>
        <v>-</v>
      </c>
      <c r="I945" s="51" t="str">
        <f t="shared" si="337"/>
        <v>-</v>
      </c>
      <c r="J945" s="29" t="str">
        <f t="shared" si="338"/>
        <v>-</v>
      </c>
      <c r="K945" s="46" t="str">
        <f t="shared" si="339"/>
        <v>-</v>
      </c>
      <c r="L945" s="29" t="str">
        <f t="shared" si="340"/>
        <v>-</v>
      </c>
      <c r="M945" s="29" t="str">
        <f t="shared" si="341"/>
        <v xml:space="preserve"> </v>
      </c>
      <c r="N945" s="29" t="str">
        <f t="shared" ca="1" si="342"/>
        <v xml:space="preserve"> </v>
      </c>
      <c r="O945" s="8">
        <f>Замеры!R941</f>
        <v>0</v>
      </c>
      <c r="P945" s="8" t="b">
        <f t="shared" si="330"/>
        <v>1</v>
      </c>
      <c r="Q945" s="8" t="b">
        <f t="shared" si="331"/>
        <v>1</v>
      </c>
      <c r="R945" s="8" t="b">
        <f t="shared" si="332"/>
        <v>1</v>
      </c>
      <c r="S945" s="8" t="s">
        <v>72</v>
      </c>
      <c r="T945" s="8" t="e">
        <f t="shared" si="343"/>
        <v>#VALUE!</v>
      </c>
      <c r="U945" s="12" t="s">
        <v>72</v>
      </c>
      <c r="V945" s="8" t="e">
        <f t="shared" si="344"/>
        <v>#VALUE!</v>
      </c>
      <c r="X945" s="13" t="str">
        <f t="shared" si="333"/>
        <v xml:space="preserve"> </v>
      </c>
      <c r="Y945" s="8" t="e">
        <f t="shared" si="345"/>
        <v>#VALUE!</v>
      </c>
      <c r="AA945" s="14" t="e">
        <f t="shared" ca="1" si="346"/>
        <v>#VALUE!</v>
      </c>
      <c r="AB945" s="14" t="e">
        <f t="shared" ca="1" si="347"/>
        <v>#VALUE!</v>
      </c>
      <c r="AC945" s="14" t="e">
        <f t="shared" ca="1" si="348"/>
        <v>#VALUE!</v>
      </c>
      <c r="AD945" s="8" t="e">
        <f t="shared" ca="1" si="349"/>
        <v>#VALUE!</v>
      </c>
      <c r="AE945" s="8" t="e">
        <f t="shared" ca="1" si="350"/>
        <v>#VALUE!</v>
      </c>
      <c r="AF945" s="8" t="e">
        <f t="shared" ca="1" si="351"/>
        <v>#VALUE!</v>
      </c>
    </row>
    <row r="946" spans="1:32" x14ac:dyDescent="0.3">
      <c r="A946" s="35">
        <f>IF(Замеры!B942=0, " ", Замеры!B942)</f>
        <v>939</v>
      </c>
      <c r="B946" s="49" t="str">
        <f>Замеры!G942</f>
        <v xml:space="preserve">Группа от QF </v>
      </c>
      <c r="C946" s="49" t="str">
        <f>IF(Замеры!J942=0, " ", Замеры!J942)</f>
        <v xml:space="preserve"> </v>
      </c>
      <c r="D946" s="49" t="str">
        <f>IF(O946=0, " ", CONCATENATE(Замеры!T942,Замеры!U942,Замеры!V942,Замеры!W942,Замеры!AB942))</f>
        <v xml:space="preserve"> </v>
      </c>
      <c r="E946" s="49" t="str">
        <f>IF(Замеры!L942=0, " ", Замеры!L942)</f>
        <v xml:space="preserve"> </v>
      </c>
      <c r="F946" s="49" t="e">
        <f t="shared" si="334"/>
        <v>#VALUE!</v>
      </c>
      <c r="G946" s="51" t="str">
        <f t="shared" si="335"/>
        <v>-</v>
      </c>
      <c r="H946" s="52" t="str">
        <f t="shared" si="336"/>
        <v>-</v>
      </c>
      <c r="I946" s="51" t="str">
        <f t="shared" si="337"/>
        <v>-</v>
      </c>
      <c r="J946" s="29" t="str">
        <f t="shared" si="338"/>
        <v>-</v>
      </c>
      <c r="K946" s="46" t="str">
        <f t="shared" si="339"/>
        <v>-</v>
      </c>
      <c r="L946" s="29" t="str">
        <f t="shared" si="340"/>
        <v>-</v>
      </c>
      <c r="M946" s="29" t="str">
        <f t="shared" si="341"/>
        <v xml:space="preserve"> </v>
      </c>
      <c r="N946" s="29" t="str">
        <f t="shared" ca="1" si="342"/>
        <v xml:space="preserve"> </v>
      </c>
      <c r="O946" s="8">
        <f>Замеры!R942</f>
        <v>0</v>
      </c>
      <c r="P946" s="8" t="b">
        <f t="shared" si="330"/>
        <v>1</v>
      </c>
      <c r="Q946" s="8" t="b">
        <f t="shared" si="331"/>
        <v>1</v>
      </c>
      <c r="R946" s="8" t="b">
        <f t="shared" si="332"/>
        <v>1</v>
      </c>
      <c r="S946" s="8" t="s">
        <v>72</v>
      </c>
      <c r="T946" s="8" t="e">
        <f t="shared" si="343"/>
        <v>#VALUE!</v>
      </c>
      <c r="U946" s="12" t="s">
        <v>72</v>
      </c>
      <c r="V946" s="8" t="e">
        <f t="shared" si="344"/>
        <v>#VALUE!</v>
      </c>
      <c r="X946" s="13" t="str">
        <f t="shared" si="333"/>
        <v xml:space="preserve"> </v>
      </c>
      <c r="Y946" s="8" t="e">
        <f t="shared" si="345"/>
        <v>#VALUE!</v>
      </c>
      <c r="AA946" s="14" t="e">
        <f t="shared" ca="1" si="346"/>
        <v>#VALUE!</v>
      </c>
      <c r="AB946" s="14" t="e">
        <f t="shared" ca="1" si="347"/>
        <v>#VALUE!</v>
      </c>
      <c r="AC946" s="14" t="e">
        <f t="shared" ca="1" si="348"/>
        <v>#VALUE!</v>
      </c>
      <c r="AD946" s="8" t="e">
        <f t="shared" ca="1" si="349"/>
        <v>#VALUE!</v>
      </c>
      <c r="AE946" s="8" t="e">
        <f t="shared" ca="1" si="350"/>
        <v>#VALUE!</v>
      </c>
      <c r="AF946" s="8" t="e">
        <f t="shared" ca="1" si="351"/>
        <v>#VALUE!</v>
      </c>
    </row>
    <row r="947" spans="1:32" x14ac:dyDescent="0.3">
      <c r="A947" s="35">
        <f>IF(Замеры!B943=0, " ", Замеры!B943)</f>
        <v>940</v>
      </c>
      <c r="B947" s="49" t="str">
        <f>Замеры!G943</f>
        <v xml:space="preserve">Группа от QF </v>
      </c>
      <c r="C947" s="49" t="str">
        <f>IF(Замеры!J943=0, " ", Замеры!J943)</f>
        <v xml:space="preserve"> </v>
      </c>
      <c r="D947" s="49" t="str">
        <f>IF(O947=0, " ", CONCATENATE(Замеры!T943,Замеры!U943,Замеры!V943,Замеры!W943,Замеры!AB943))</f>
        <v xml:space="preserve"> </v>
      </c>
      <c r="E947" s="49" t="str">
        <f>IF(Замеры!L943=0, " ", Замеры!L943)</f>
        <v xml:space="preserve"> </v>
      </c>
      <c r="F947" s="49" t="e">
        <f t="shared" si="334"/>
        <v>#VALUE!</v>
      </c>
      <c r="G947" s="51" t="str">
        <f t="shared" si="335"/>
        <v>-</v>
      </c>
      <c r="H947" s="52" t="str">
        <f t="shared" si="336"/>
        <v>-</v>
      </c>
      <c r="I947" s="51" t="str">
        <f t="shared" si="337"/>
        <v>-</v>
      </c>
      <c r="J947" s="29" t="str">
        <f t="shared" si="338"/>
        <v>-</v>
      </c>
      <c r="K947" s="46" t="str">
        <f t="shared" si="339"/>
        <v>-</v>
      </c>
      <c r="L947" s="29" t="str">
        <f t="shared" si="340"/>
        <v>-</v>
      </c>
      <c r="M947" s="29" t="str">
        <f t="shared" si="341"/>
        <v xml:space="preserve"> </v>
      </c>
      <c r="N947" s="29" t="str">
        <f t="shared" ca="1" si="342"/>
        <v xml:space="preserve"> </v>
      </c>
      <c r="O947" s="8">
        <f>Замеры!R943</f>
        <v>0</v>
      </c>
      <c r="P947" s="8" t="b">
        <f t="shared" si="330"/>
        <v>1</v>
      </c>
      <c r="Q947" s="8" t="b">
        <f t="shared" si="331"/>
        <v>1</v>
      </c>
      <c r="R947" s="8" t="b">
        <f t="shared" si="332"/>
        <v>1</v>
      </c>
      <c r="S947" s="8" t="s">
        <v>72</v>
      </c>
      <c r="T947" s="8" t="e">
        <f t="shared" si="343"/>
        <v>#VALUE!</v>
      </c>
      <c r="U947" s="12" t="s">
        <v>72</v>
      </c>
      <c r="V947" s="8" t="e">
        <f t="shared" si="344"/>
        <v>#VALUE!</v>
      </c>
      <c r="X947" s="13" t="str">
        <f t="shared" si="333"/>
        <v xml:space="preserve"> </v>
      </c>
      <c r="Y947" s="8" t="e">
        <f t="shared" si="345"/>
        <v>#VALUE!</v>
      </c>
      <c r="AA947" s="14" t="e">
        <f t="shared" ca="1" si="346"/>
        <v>#VALUE!</v>
      </c>
      <c r="AB947" s="14" t="e">
        <f t="shared" ca="1" si="347"/>
        <v>#VALUE!</v>
      </c>
      <c r="AC947" s="14" t="e">
        <f t="shared" ca="1" si="348"/>
        <v>#VALUE!</v>
      </c>
      <c r="AD947" s="8" t="e">
        <f t="shared" ca="1" si="349"/>
        <v>#VALUE!</v>
      </c>
      <c r="AE947" s="8" t="e">
        <f t="shared" ca="1" si="350"/>
        <v>#VALUE!</v>
      </c>
      <c r="AF947" s="8" t="e">
        <f t="shared" ca="1" si="351"/>
        <v>#VALUE!</v>
      </c>
    </row>
    <row r="948" spans="1:32" x14ac:dyDescent="0.3">
      <c r="A948" s="35">
        <f>IF(Замеры!B944=0, " ", Замеры!B944)</f>
        <v>941</v>
      </c>
      <c r="B948" s="49" t="str">
        <f>Замеры!G944</f>
        <v xml:space="preserve">Группа от QF </v>
      </c>
      <c r="C948" s="49" t="str">
        <f>IF(Замеры!J944=0, " ", Замеры!J944)</f>
        <v xml:space="preserve"> </v>
      </c>
      <c r="D948" s="49" t="str">
        <f>IF(O948=0, " ", CONCATENATE(Замеры!T944,Замеры!U944,Замеры!V944,Замеры!W944,Замеры!AB944))</f>
        <v xml:space="preserve"> </v>
      </c>
      <c r="E948" s="49" t="str">
        <f>IF(Замеры!L944=0, " ", Замеры!L944)</f>
        <v xml:space="preserve"> </v>
      </c>
      <c r="F948" s="49" t="e">
        <f t="shared" si="334"/>
        <v>#VALUE!</v>
      </c>
      <c r="G948" s="51" t="str">
        <f t="shared" si="335"/>
        <v>-</v>
      </c>
      <c r="H948" s="52" t="str">
        <f t="shared" si="336"/>
        <v>-</v>
      </c>
      <c r="I948" s="51" t="str">
        <f t="shared" si="337"/>
        <v>-</v>
      </c>
      <c r="J948" s="29" t="str">
        <f t="shared" si="338"/>
        <v>-</v>
      </c>
      <c r="K948" s="46" t="str">
        <f t="shared" si="339"/>
        <v>-</v>
      </c>
      <c r="L948" s="29" t="str">
        <f t="shared" si="340"/>
        <v>-</v>
      </c>
      <c r="M948" s="29" t="str">
        <f t="shared" si="341"/>
        <v xml:space="preserve"> </v>
      </c>
      <c r="N948" s="29" t="str">
        <f t="shared" ca="1" si="342"/>
        <v xml:space="preserve"> </v>
      </c>
      <c r="O948" s="8">
        <f>Замеры!R944</f>
        <v>0</v>
      </c>
      <c r="P948" s="8" t="b">
        <f t="shared" si="330"/>
        <v>1</v>
      </c>
      <c r="Q948" s="8" t="b">
        <f t="shared" si="331"/>
        <v>1</v>
      </c>
      <c r="R948" s="8" t="b">
        <f t="shared" si="332"/>
        <v>1</v>
      </c>
      <c r="S948" s="8" t="s">
        <v>72</v>
      </c>
      <c r="T948" s="8" t="e">
        <f t="shared" si="343"/>
        <v>#VALUE!</v>
      </c>
      <c r="U948" s="12" t="s">
        <v>72</v>
      </c>
      <c r="V948" s="8" t="e">
        <f t="shared" si="344"/>
        <v>#VALUE!</v>
      </c>
      <c r="X948" s="13" t="str">
        <f t="shared" si="333"/>
        <v xml:space="preserve"> </v>
      </c>
      <c r="Y948" s="8" t="e">
        <f t="shared" si="345"/>
        <v>#VALUE!</v>
      </c>
      <c r="AA948" s="14" t="e">
        <f t="shared" ca="1" si="346"/>
        <v>#VALUE!</v>
      </c>
      <c r="AB948" s="14" t="e">
        <f t="shared" ca="1" si="347"/>
        <v>#VALUE!</v>
      </c>
      <c r="AC948" s="14" t="e">
        <f t="shared" ca="1" si="348"/>
        <v>#VALUE!</v>
      </c>
      <c r="AD948" s="8" t="e">
        <f t="shared" ca="1" si="349"/>
        <v>#VALUE!</v>
      </c>
      <c r="AE948" s="8" t="e">
        <f t="shared" ca="1" si="350"/>
        <v>#VALUE!</v>
      </c>
      <c r="AF948" s="8" t="e">
        <f t="shared" ca="1" si="351"/>
        <v>#VALUE!</v>
      </c>
    </row>
    <row r="949" spans="1:32" x14ac:dyDescent="0.3">
      <c r="A949" s="35">
        <f>IF(Замеры!B945=0, " ", Замеры!B945)</f>
        <v>942</v>
      </c>
      <c r="B949" s="49" t="str">
        <f>Замеры!G945</f>
        <v xml:space="preserve">Группа от QF </v>
      </c>
      <c r="C949" s="49" t="str">
        <f>IF(Замеры!J945=0, " ", Замеры!J945)</f>
        <v xml:space="preserve"> </v>
      </c>
      <c r="D949" s="49" t="str">
        <f>IF(O949=0, " ", CONCATENATE(Замеры!T945,Замеры!U945,Замеры!V945,Замеры!W945,Замеры!AB945))</f>
        <v xml:space="preserve"> </v>
      </c>
      <c r="E949" s="49" t="str">
        <f>IF(Замеры!L945=0, " ", Замеры!L945)</f>
        <v xml:space="preserve"> </v>
      </c>
      <c r="F949" s="49" t="e">
        <f t="shared" si="334"/>
        <v>#VALUE!</v>
      </c>
      <c r="G949" s="51" t="str">
        <f t="shared" si="335"/>
        <v>-</v>
      </c>
      <c r="H949" s="52" t="str">
        <f t="shared" si="336"/>
        <v>-</v>
      </c>
      <c r="I949" s="51" t="str">
        <f t="shared" si="337"/>
        <v>-</v>
      </c>
      <c r="J949" s="29" t="str">
        <f t="shared" si="338"/>
        <v>-</v>
      </c>
      <c r="K949" s="46" t="str">
        <f t="shared" si="339"/>
        <v>-</v>
      </c>
      <c r="L949" s="29" t="str">
        <f t="shared" si="340"/>
        <v>-</v>
      </c>
      <c r="M949" s="29" t="str">
        <f t="shared" si="341"/>
        <v xml:space="preserve"> </v>
      </c>
      <c r="N949" s="29" t="str">
        <f t="shared" ca="1" si="342"/>
        <v xml:space="preserve"> </v>
      </c>
      <c r="O949" s="8">
        <f>Замеры!R945</f>
        <v>0</v>
      </c>
      <c r="P949" s="8" t="b">
        <f t="shared" si="330"/>
        <v>1</v>
      </c>
      <c r="Q949" s="8" t="b">
        <f t="shared" si="331"/>
        <v>1</v>
      </c>
      <c r="R949" s="8" t="b">
        <f t="shared" si="332"/>
        <v>1</v>
      </c>
      <c r="S949" s="8" t="s">
        <v>72</v>
      </c>
      <c r="T949" s="8" t="e">
        <f t="shared" si="343"/>
        <v>#VALUE!</v>
      </c>
      <c r="U949" s="12" t="s">
        <v>72</v>
      </c>
      <c r="V949" s="8" t="e">
        <f t="shared" si="344"/>
        <v>#VALUE!</v>
      </c>
      <c r="X949" s="13" t="str">
        <f t="shared" si="333"/>
        <v xml:space="preserve"> </v>
      </c>
      <c r="Y949" s="8" t="e">
        <f t="shared" si="345"/>
        <v>#VALUE!</v>
      </c>
      <c r="AA949" s="14" t="e">
        <f t="shared" ca="1" si="346"/>
        <v>#VALUE!</v>
      </c>
      <c r="AB949" s="14" t="e">
        <f t="shared" ca="1" si="347"/>
        <v>#VALUE!</v>
      </c>
      <c r="AC949" s="14" t="e">
        <f t="shared" ca="1" si="348"/>
        <v>#VALUE!</v>
      </c>
      <c r="AD949" s="8" t="e">
        <f t="shared" ca="1" si="349"/>
        <v>#VALUE!</v>
      </c>
      <c r="AE949" s="8" t="e">
        <f t="shared" ca="1" si="350"/>
        <v>#VALUE!</v>
      </c>
      <c r="AF949" s="8" t="e">
        <f t="shared" ca="1" si="351"/>
        <v>#VALUE!</v>
      </c>
    </row>
    <row r="950" spans="1:32" x14ac:dyDescent="0.3">
      <c r="A950" s="35">
        <f>IF(Замеры!B946=0, " ", Замеры!B946)</f>
        <v>943</v>
      </c>
      <c r="B950" s="49" t="str">
        <f>Замеры!G946</f>
        <v xml:space="preserve">Группа от QF </v>
      </c>
      <c r="C950" s="49" t="str">
        <f>IF(Замеры!J946=0, " ", Замеры!J946)</f>
        <v xml:space="preserve"> </v>
      </c>
      <c r="D950" s="49" t="str">
        <f>IF(O950=0, " ", CONCATENATE(Замеры!T946,Замеры!U946,Замеры!V946,Замеры!W946,Замеры!AB946))</f>
        <v xml:space="preserve"> </v>
      </c>
      <c r="E950" s="49" t="str">
        <f>IF(Замеры!L946=0, " ", Замеры!L946)</f>
        <v xml:space="preserve"> </v>
      </c>
      <c r="F950" s="49" t="e">
        <f t="shared" si="334"/>
        <v>#VALUE!</v>
      </c>
      <c r="G950" s="51" t="str">
        <f t="shared" si="335"/>
        <v>-</v>
      </c>
      <c r="H950" s="52" t="str">
        <f t="shared" si="336"/>
        <v>-</v>
      </c>
      <c r="I950" s="51" t="str">
        <f t="shared" si="337"/>
        <v>-</v>
      </c>
      <c r="J950" s="29" t="str">
        <f t="shared" si="338"/>
        <v>-</v>
      </c>
      <c r="K950" s="46" t="str">
        <f t="shared" si="339"/>
        <v>-</v>
      </c>
      <c r="L950" s="29" t="str">
        <f t="shared" si="340"/>
        <v>-</v>
      </c>
      <c r="M950" s="29" t="str">
        <f t="shared" si="341"/>
        <v xml:space="preserve"> </v>
      </c>
      <c r="N950" s="29" t="str">
        <f t="shared" ca="1" si="342"/>
        <v xml:space="preserve"> </v>
      </c>
      <c r="O950" s="8">
        <f>Замеры!R946</f>
        <v>0</v>
      </c>
      <c r="P950" s="8" t="b">
        <f t="shared" si="330"/>
        <v>1</v>
      </c>
      <c r="Q950" s="8" t="b">
        <f t="shared" si="331"/>
        <v>1</v>
      </c>
      <c r="R950" s="8" t="b">
        <f t="shared" si="332"/>
        <v>1</v>
      </c>
      <c r="S950" s="8" t="s">
        <v>72</v>
      </c>
      <c r="T950" s="8" t="e">
        <f t="shared" si="343"/>
        <v>#VALUE!</v>
      </c>
      <c r="U950" s="12" t="s">
        <v>72</v>
      </c>
      <c r="V950" s="8" t="e">
        <f t="shared" si="344"/>
        <v>#VALUE!</v>
      </c>
      <c r="X950" s="13" t="str">
        <f t="shared" si="333"/>
        <v xml:space="preserve"> </v>
      </c>
      <c r="Y950" s="8" t="e">
        <f t="shared" si="345"/>
        <v>#VALUE!</v>
      </c>
      <c r="AA950" s="14" t="e">
        <f t="shared" ca="1" si="346"/>
        <v>#VALUE!</v>
      </c>
      <c r="AB950" s="14" t="e">
        <f t="shared" ca="1" si="347"/>
        <v>#VALUE!</v>
      </c>
      <c r="AC950" s="14" t="e">
        <f t="shared" ca="1" si="348"/>
        <v>#VALUE!</v>
      </c>
      <c r="AD950" s="8" t="e">
        <f t="shared" ca="1" si="349"/>
        <v>#VALUE!</v>
      </c>
      <c r="AE950" s="8" t="e">
        <f t="shared" ca="1" si="350"/>
        <v>#VALUE!</v>
      </c>
      <c r="AF950" s="8" t="e">
        <f t="shared" ca="1" si="351"/>
        <v>#VALUE!</v>
      </c>
    </row>
    <row r="951" spans="1:32" x14ac:dyDescent="0.3">
      <c r="A951" s="35">
        <f>IF(Замеры!B947=0, " ", Замеры!B947)</f>
        <v>944</v>
      </c>
      <c r="B951" s="49" t="str">
        <f>Замеры!G947</f>
        <v xml:space="preserve">Группа от QF </v>
      </c>
      <c r="C951" s="49" t="str">
        <f>IF(Замеры!J947=0, " ", Замеры!J947)</f>
        <v xml:space="preserve"> </v>
      </c>
      <c r="D951" s="49" t="str">
        <f>IF(O951=0, " ", CONCATENATE(Замеры!T947,Замеры!U947,Замеры!V947,Замеры!W947,Замеры!AB947))</f>
        <v xml:space="preserve"> </v>
      </c>
      <c r="E951" s="49" t="str">
        <f>IF(Замеры!L947=0, " ", Замеры!L947)</f>
        <v xml:space="preserve"> </v>
      </c>
      <c r="F951" s="49" t="e">
        <f t="shared" si="334"/>
        <v>#VALUE!</v>
      </c>
      <c r="G951" s="51" t="str">
        <f t="shared" si="335"/>
        <v>-</v>
      </c>
      <c r="H951" s="52" t="str">
        <f t="shared" si="336"/>
        <v>-</v>
      </c>
      <c r="I951" s="51" t="str">
        <f t="shared" si="337"/>
        <v>-</v>
      </c>
      <c r="J951" s="29" t="str">
        <f t="shared" si="338"/>
        <v>-</v>
      </c>
      <c r="K951" s="46" t="str">
        <f t="shared" si="339"/>
        <v>-</v>
      </c>
      <c r="L951" s="29" t="str">
        <f t="shared" si="340"/>
        <v>-</v>
      </c>
      <c r="M951" s="29" t="str">
        <f t="shared" si="341"/>
        <v xml:space="preserve"> </v>
      </c>
      <c r="N951" s="29" t="str">
        <f t="shared" ca="1" si="342"/>
        <v xml:space="preserve"> </v>
      </c>
      <c r="O951" s="8">
        <f>Замеры!R947</f>
        <v>0</v>
      </c>
      <c r="P951" s="8" t="b">
        <f t="shared" si="330"/>
        <v>1</v>
      </c>
      <c r="Q951" s="8" t="b">
        <f t="shared" si="331"/>
        <v>1</v>
      </c>
      <c r="R951" s="8" t="b">
        <f t="shared" si="332"/>
        <v>1</v>
      </c>
      <c r="S951" s="8" t="s">
        <v>72</v>
      </c>
      <c r="T951" s="8" t="e">
        <f t="shared" si="343"/>
        <v>#VALUE!</v>
      </c>
      <c r="U951" s="12" t="s">
        <v>72</v>
      </c>
      <c r="V951" s="8" t="e">
        <f t="shared" si="344"/>
        <v>#VALUE!</v>
      </c>
      <c r="X951" s="13" t="str">
        <f t="shared" si="333"/>
        <v xml:space="preserve"> </v>
      </c>
      <c r="Y951" s="8" t="e">
        <f t="shared" si="345"/>
        <v>#VALUE!</v>
      </c>
      <c r="AA951" s="14" t="e">
        <f t="shared" ca="1" si="346"/>
        <v>#VALUE!</v>
      </c>
      <c r="AB951" s="14" t="e">
        <f t="shared" ca="1" si="347"/>
        <v>#VALUE!</v>
      </c>
      <c r="AC951" s="14" t="e">
        <f t="shared" ca="1" si="348"/>
        <v>#VALUE!</v>
      </c>
      <c r="AD951" s="8" t="e">
        <f t="shared" ca="1" si="349"/>
        <v>#VALUE!</v>
      </c>
      <c r="AE951" s="8" t="e">
        <f t="shared" ca="1" si="350"/>
        <v>#VALUE!</v>
      </c>
      <c r="AF951" s="8" t="e">
        <f t="shared" ca="1" si="351"/>
        <v>#VALUE!</v>
      </c>
    </row>
    <row r="952" spans="1:32" x14ac:dyDescent="0.3">
      <c r="A952" s="35">
        <f>IF(Замеры!B948=0, " ", Замеры!B948)</f>
        <v>945</v>
      </c>
      <c r="B952" s="49" t="str">
        <f>Замеры!G948</f>
        <v xml:space="preserve">Группа от QF </v>
      </c>
      <c r="C952" s="49" t="str">
        <f>IF(Замеры!J948=0, " ", Замеры!J948)</f>
        <v xml:space="preserve"> </v>
      </c>
      <c r="D952" s="49" t="str">
        <f>IF(O952=0, " ", CONCATENATE(Замеры!T948,Замеры!U948,Замеры!V948,Замеры!W948,Замеры!AB948))</f>
        <v xml:space="preserve"> </v>
      </c>
      <c r="E952" s="49" t="str">
        <f>IF(Замеры!L948=0, " ", Замеры!L948)</f>
        <v xml:space="preserve"> </v>
      </c>
      <c r="F952" s="49" t="e">
        <f t="shared" si="334"/>
        <v>#VALUE!</v>
      </c>
      <c r="G952" s="51" t="str">
        <f t="shared" si="335"/>
        <v>-</v>
      </c>
      <c r="H952" s="52" t="str">
        <f t="shared" si="336"/>
        <v>-</v>
      </c>
      <c r="I952" s="51" t="str">
        <f t="shared" si="337"/>
        <v>-</v>
      </c>
      <c r="J952" s="29" t="str">
        <f t="shared" si="338"/>
        <v>-</v>
      </c>
      <c r="K952" s="46" t="str">
        <f t="shared" si="339"/>
        <v>-</v>
      </c>
      <c r="L952" s="29" t="str">
        <f t="shared" si="340"/>
        <v>-</v>
      </c>
      <c r="M952" s="29" t="str">
        <f t="shared" si="341"/>
        <v xml:space="preserve"> </v>
      </c>
      <c r="N952" s="29" t="str">
        <f t="shared" ca="1" si="342"/>
        <v xml:space="preserve"> </v>
      </c>
      <c r="O952" s="8">
        <f>Замеры!R948</f>
        <v>0</v>
      </c>
      <c r="P952" s="8" t="b">
        <f t="shared" si="330"/>
        <v>1</v>
      </c>
      <c r="Q952" s="8" t="b">
        <f t="shared" si="331"/>
        <v>1</v>
      </c>
      <c r="R952" s="8" t="b">
        <f t="shared" si="332"/>
        <v>1</v>
      </c>
      <c r="S952" s="8" t="s">
        <v>72</v>
      </c>
      <c r="T952" s="8" t="e">
        <f t="shared" si="343"/>
        <v>#VALUE!</v>
      </c>
      <c r="U952" s="12" t="s">
        <v>72</v>
      </c>
      <c r="V952" s="8" t="e">
        <f t="shared" si="344"/>
        <v>#VALUE!</v>
      </c>
      <c r="X952" s="13" t="str">
        <f t="shared" si="333"/>
        <v xml:space="preserve"> </v>
      </c>
      <c r="Y952" s="8" t="e">
        <f t="shared" si="345"/>
        <v>#VALUE!</v>
      </c>
      <c r="AA952" s="14" t="e">
        <f t="shared" ca="1" si="346"/>
        <v>#VALUE!</v>
      </c>
      <c r="AB952" s="14" t="e">
        <f t="shared" ca="1" si="347"/>
        <v>#VALUE!</v>
      </c>
      <c r="AC952" s="14" t="e">
        <f t="shared" ca="1" si="348"/>
        <v>#VALUE!</v>
      </c>
      <c r="AD952" s="8" t="e">
        <f t="shared" ca="1" si="349"/>
        <v>#VALUE!</v>
      </c>
      <c r="AE952" s="8" t="e">
        <f t="shared" ca="1" si="350"/>
        <v>#VALUE!</v>
      </c>
      <c r="AF952" s="8" t="e">
        <f t="shared" ca="1" si="351"/>
        <v>#VALUE!</v>
      </c>
    </row>
    <row r="953" spans="1:32" x14ac:dyDescent="0.3">
      <c r="A953" s="35">
        <f>IF(Замеры!B949=0, " ", Замеры!B949)</f>
        <v>946</v>
      </c>
      <c r="B953" s="49" t="str">
        <f>Замеры!G949</f>
        <v xml:space="preserve">Группа от QF </v>
      </c>
      <c r="C953" s="49" t="str">
        <f>IF(Замеры!J949=0, " ", Замеры!J949)</f>
        <v xml:space="preserve"> </v>
      </c>
      <c r="D953" s="49" t="str">
        <f>IF(O953=0, " ", CONCATENATE(Замеры!T949,Замеры!U949,Замеры!V949,Замеры!W949,Замеры!AB949))</f>
        <v xml:space="preserve"> </v>
      </c>
      <c r="E953" s="49" t="str">
        <f>IF(Замеры!L949=0, " ", Замеры!L949)</f>
        <v xml:space="preserve"> </v>
      </c>
      <c r="F953" s="49" t="e">
        <f t="shared" si="334"/>
        <v>#VALUE!</v>
      </c>
      <c r="G953" s="51" t="str">
        <f t="shared" si="335"/>
        <v>-</v>
      </c>
      <c r="H953" s="52" t="str">
        <f t="shared" si="336"/>
        <v>-</v>
      </c>
      <c r="I953" s="51" t="str">
        <f t="shared" si="337"/>
        <v>-</v>
      </c>
      <c r="J953" s="29" t="str">
        <f t="shared" si="338"/>
        <v>-</v>
      </c>
      <c r="K953" s="46" t="str">
        <f t="shared" si="339"/>
        <v>-</v>
      </c>
      <c r="L953" s="29" t="str">
        <f t="shared" si="340"/>
        <v>-</v>
      </c>
      <c r="M953" s="29" t="str">
        <f t="shared" si="341"/>
        <v xml:space="preserve"> </v>
      </c>
      <c r="N953" s="29" t="str">
        <f t="shared" ca="1" si="342"/>
        <v xml:space="preserve"> </v>
      </c>
      <c r="O953" s="8">
        <f>Замеры!R949</f>
        <v>0</v>
      </c>
      <c r="P953" s="8" t="b">
        <f t="shared" si="330"/>
        <v>1</v>
      </c>
      <c r="Q953" s="8" t="b">
        <f t="shared" si="331"/>
        <v>1</v>
      </c>
      <c r="R953" s="8" t="b">
        <f t="shared" si="332"/>
        <v>1</v>
      </c>
      <c r="S953" s="8" t="s">
        <v>72</v>
      </c>
      <c r="T953" s="8" t="e">
        <f t="shared" si="343"/>
        <v>#VALUE!</v>
      </c>
      <c r="U953" s="12" t="s">
        <v>72</v>
      </c>
      <c r="V953" s="8" t="e">
        <f t="shared" si="344"/>
        <v>#VALUE!</v>
      </c>
      <c r="X953" s="13" t="str">
        <f t="shared" si="333"/>
        <v xml:space="preserve"> </v>
      </c>
      <c r="Y953" s="8" t="e">
        <f t="shared" si="345"/>
        <v>#VALUE!</v>
      </c>
      <c r="AA953" s="14" t="e">
        <f t="shared" ca="1" si="346"/>
        <v>#VALUE!</v>
      </c>
      <c r="AB953" s="14" t="e">
        <f t="shared" ca="1" si="347"/>
        <v>#VALUE!</v>
      </c>
      <c r="AC953" s="14" t="e">
        <f t="shared" ca="1" si="348"/>
        <v>#VALUE!</v>
      </c>
      <c r="AD953" s="8" t="e">
        <f t="shared" ca="1" si="349"/>
        <v>#VALUE!</v>
      </c>
      <c r="AE953" s="8" t="e">
        <f t="shared" ca="1" si="350"/>
        <v>#VALUE!</v>
      </c>
      <c r="AF953" s="8" t="e">
        <f t="shared" ca="1" si="351"/>
        <v>#VALUE!</v>
      </c>
    </row>
    <row r="954" spans="1:32" x14ac:dyDescent="0.3">
      <c r="A954" s="35">
        <f>IF(Замеры!B950=0, " ", Замеры!B950)</f>
        <v>947</v>
      </c>
      <c r="B954" s="49" t="str">
        <f>Замеры!G950</f>
        <v xml:space="preserve">Группа от QF </v>
      </c>
      <c r="C954" s="49" t="str">
        <f>IF(Замеры!J950=0, " ", Замеры!J950)</f>
        <v xml:space="preserve"> </v>
      </c>
      <c r="D954" s="49" t="str">
        <f>IF(O954=0, " ", CONCATENATE(Замеры!T950,Замеры!U950,Замеры!V950,Замеры!W950,Замеры!AB950))</f>
        <v xml:space="preserve"> </v>
      </c>
      <c r="E954" s="49" t="str">
        <f>IF(Замеры!L950=0, " ", Замеры!L950)</f>
        <v xml:space="preserve"> </v>
      </c>
      <c r="F954" s="49" t="e">
        <f t="shared" si="334"/>
        <v>#VALUE!</v>
      </c>
      <c r="G954" s="51" t="str">
        <f t="shared" si="335"/>
        <v>-</v>
      </c>
      <c r="H954" s="52" t="str">
        <f t="shared" si="336"/>
        <v>-</v>
      </c>
      <c r="I954" s="51" t="str">
        <f t="shared" si="337"/>
        <v>-</v>
      </c>
      <c r="J954" s="29" t="str">
        <f t="shared" si="338"/>
        <v>-</v>
      </c>
      <c r="K954" s="46" t="str">
        <f t="shared" si="339"/>
        <v>-</v>
      </c>
      <c r="L954" s="29" t="str">
        <f t="shared" si="340"/>
        <v>-</v>
      </c>
      <c r="M954" s="29" t="str">
        <f t="shared" si="341"/>
        <v xml:space="preserve"> </v>
      </c>
      <c r="N954" s="29" t="str">
        <f t="shared" ca="1" si="342"/>
        <v xml:space="preserve"> </v>
      </c>
      <c r="O954" s="8">
        <f>Замеры!R950</f>
        <v>0</v>
      </c>
      <c r="P954" s="8" t="b">
        <f t="shared" si="330"/>
        <v>1</v>
      </c>
      <c r="Q954" s="8" t="b">
        <f t="shared" si="331"/>
        <v>1</v>
      </c>
      <c r="R954" s="8" t="b">
        <f t="shared" si="332"/>
        <v>1</v>
      </c>
      <c r="S954" s="8" t="s">
        <v>72</v>
      </c>
      <c r="T954" s="8" t="e">
        <f t="shared" si="343"/>
        <v>#VALUE!</v>
      </c>
      <c r="U954" s="12" t="s">
        <v>72</v>
      </c>
      <c r="V954" s="8" t="e">
        <f t="shared" si="344"/>
        <v>#VALUE!</v>
      </c>
      <c r="X954" s="13" t="str">
        <f t="shared" si="333"/>
        <v xml:space="preserve"> </v>
      </c>
      <c r="Y954" s="8" t="e">
        <f t="shared" si="345"/>
        <v>#VALUE!</v>
      </c>
      <c r="AA954" s="14" t="e">
        <f t="shared" ca="1" si="346"/>
        <v>#VALUE!</v>
      </c>
      <c r="AB954" s="14" t="e">
        <f t="shared" ca="1" si="347"/>
        <v>#VALUE!</v>
      </c>
      <c r="AC954" s="14" t="e">
        <f t="shared" ca="1" si="348"/>
        <v>#VALUE!</v>
      </c>
      <c r="AD954" s="8" t="e">
        <f t="shared" ca="1" si="349"/>
        <v>#VALUE!</v>
      </c>
      <c r="AE954" s="8" t="e">
        <f t="shared" ca="1" si="350"/>
        <v>#VALUE!</v>
      </c>
      <c r="AF954" s="8" t="e">
        <f t="shared" ca="1" si="351"/>
        <v>#VALUE!</v>
      </c>
    </row>
    <row r="955" spans="1:32" x14ac:dyDescent="0.3">
      <c r="A955" s="35">
        <f>IF(Замеры!B951=0, " ", Замеры!B951)</f>
        <v>948</v>
      </c>
      <c r="B955" s="49" t="str">
        <f>Замеры!G951</f>
        <v xml:space="preserve">Группа от QF </v>
      </c>
      <c r="C955" s="49" t="str">
        <f>IF(Замеры!J951=0, " ", Замеры!J951)</f>
        <v xml:space="preserve"> </v>
      </c>
      <c r="D955" s="49" t="str">
        <f>IF(O955=0, " ", CONCATENATE(Замеры!T951,Замеры!U951,Замеры!V951,Замеры!W951,Замеры!AB951))</f>
        <v xml:space="preserve"> </v>
      </c>
      <c r="E955" s="49" t="str">
        <f>IF(Замеры!L951=0, " ", Замеры!L951)</f>
        <v xml:space="preserve"> </v>
      </c>
      <c r="F955" s="49" t="e">
        <f t="shared" si="334"/>
        <v>#VALUE!</v>
      </c>
      <c r="G955" s="51" t="str">
        <f t="shared" si="335"/>
        <v>-</v>
      </c>
      <c r="H955" s="52" t="str">
        <f t="shared" si="336"/>
        <v>-</v>
      </c>
      <c r="I955" s="51" t="str">
        <f t="shared" si="337"/>
        <v>-</v>
      </c>
      <c r="J955" s="29" t="str">
        <f t="shared" si="338"/>
        <v>-</v>
      </c>
      <c r="K955" s="46" t="str">
        <f t="shared" si="339"/>
        <v>-</v>
      </c>
      <c r="L955" s="29" t="str">
        <f t="shared" si="340"/>
        <v>-</v>
      </c>
      <c r="M955" s="29" t="str">
        <f t="shared" si="341"/>
        <v xml:space="preserve"> </v>
      </c>
      <c r="N955" s="29" t="str">
        <f t="shared" ca="1" si="342"/>
        <v xml:space="preserve"> </v>
      </c>
      <c r="O955" s="8">
        <f>Замеры!R951</f>
        <v>0</v>
      </c>
      <c r="P955" s="8" t="b">
        <f t="shared" si="330"/>
        <v>1</v>
      </c>
      <c r="Q955" s="8" t="b">
        <f t="shared" si="331"/>
        <v>1</v>
      </c>
      <c r="R955" s="8" t="b">
        <f t="shared" si="332"/>
        <v>1</v>
      </c>
      <c r="S955" s="8" t="s">
        <v>72</v>
      </c>
      <c r="T955" s="8" t="e">
        <f t="shared" si="343"/>
        <v>#VALUE!</v>
      </c>
      <c r="U955" s="12" t="s">
        <v>72</v>
      </c>
      <c r="V955" s="8" t="e">
        <f t="shared" si="344"/>
        <v>#VALUE!</v>
      </c>
      <c r="X955" s="13" t="str">
        <f t="shared" si="333"/>
        <v xml:space="preserve"> </v>
      </c>
      <c r="Y955" s="8" t="e">
        <f t="shared" si="345"/>
        <v>#VALUE!</v>
      </c>
      <c r="AA955" s="14" t="e">
        <f t="shared" ca="1" si="346"/>
        <v>#VALUE!</v>
      </c>
      <c r="AB955" s="14" t="e">
        <f t="shared" ca="1" si="347"/>
        <v>#VALUE!</v>
      </c>
      <c r="AC955" s="14" t="e">
        <f t="shared" ca="1" si="348"/>
        <v>#VALUE!</v>
      </c>
      <c r="AD955" s="8" t="e">
        <f t="shared" ca="1" si="349"/>
        <v>#VALUE!</v>
      </c>
      <c r="AE955" s="8" t="e">
        <f t="shared" ca="1" si="350"/>
        <v>#VALUE!</v>
      </c>
      <c r="AF955" s="8" t="e">
        <f t="shared" ca="1" si="351"/>
        <v>#VALUE!</v>
      </c>
    </row>
    <row r="956" spans="1:32" x14ac:dyDescent="0.3">
      <c r="A956" s="35">
        <f>IF(Замеры!B952=0, " ", Замеры!B952)</f>
        <v>949</v>
      </c>
      <c r="B956" s="49" t="str">
        <f>Замеры!G952</f>
        <v xml:space="preserve">Группа от QF </v>
      </c>
      <c r="C956" s="49" t="str">
        <f>IF(Замеры!J952=0, " ", Замеры!J952)</f>
        <v xml:space="preserve"> </v>
      </c>
      <c r="D956" s="49" t="str">
        <f>IF(O956=0, " ", CONCATENATE(Замеры!T952,Замеры!U952,Замеры!V952,Замеры!W952,Замеры!AB952))</f>
        <v xml:space="preserve"> </v>
      </c>
      <c r="E956" s="49" t="str">
        <f>IF(Замеры!L952=0, " ", Замеры!L952)</f>
        <v xml:space="preserve"> </v>
      </c>
      <c r="F956" s="49" t="e">
        <f t="shared" si="334"/>
        <v>#VALUE!</v>
      </c>
      <c r="G956" s="51" t="str">
        <f t="shared" si="335"/>
        <v>-</v>
      </c>
      <c r="H956" s="52" t="str">
        <f t="shared" si="336"/>
        <v>-</v>
      </c>
      <c r="I956" s="51" t="str">
        <f t="shared" si="337"/>
        <v>-</v>
      </c>
      <c r="J956" s="29" t="str">
        <f t="shared" si="338"/>
        <v>-</v>
      </c>
      <c r="K956" s="46" t="str">
        <f t="shared" si="339"/>
        <v>-</v>
      </c>
      <c r="L956" s="29" t="str">
        <f t="shared" si="340"/>
        <v>-</v>
      </c>
      <c r="M956" s="29" t="str">
        <f t="shared" si="341"/>
        <v xml:space="preserve"> </v>
      </c>
      <c r="N956" s="29" t="str">
        <f t="shared" ca="1" si="342"/>
        <v xml:space="preserve"> </v>
      </c>
      <c r="O956" s="8">
        <f>Замеры!R952</f>
        <v>0</v>
      </c>
      <c r="P956" s="8" t="b">
        <f t="shared" si="330"/>
        <v>1</v>
      </c>
      <c r="Q956" s="8" t="b">
        <f t="shared" si="331"/>
        <v>1</v>
      </c>
      <c r="R956" s="8" t="b">
        <f t="shared" si="332"/>
        <v>1</v>
      </c>
      <c r="S956" s="8" t="s">
        <v>72</v>
      </c>
      <c r="T956" s="8" t="e">
        <f t="shared" si="343"/>
        <v>#VALUE!</v>
      </c>
      <c r="U956" s="12" t="s">
        <v>72</v>
      </c>
      <c r="V956" s="8" t="e">
        <f t="shared" si="344"/>
        <v>#VALUE!</v>
      </c>
      <c r="X956" s="13" t="str">
        <f t="shared" si="333"/>
        <v xml:space="preserve"> </v>
      </c>
      <c r="Y956" s="8" t="e">
        <f t="shared" si="345"/>
        <v>#VALUE!</v>
      </c>
      <c r="AA956" s="14" t="e">
        <f t="shared" ca="1" si="346"/>
        <v>#VALUE!</v>
      </c>
      <c r="AB956" s="14" t="e">
        <f t="shared" ca="1" si="347"/>
        <v>#VALUE!</v>
      </c>
      <c r="AC956" s="14" t="e">
        <f t="shared" ca="1" si="348"/>
        <v>#VALUE!</v>
      </c>
      <c r="AD956" s="8" t="e">
        <f t="shared" ca="1" si="349"/>
        <v>#VALUE!</v>
      </c>
      <c r="AE956" s="8" t="e">
        <f t="shared" ca="1" si="350"/>
        <v>#VALUE!</v>
      </c>
      <c r="AF956" s="8" t="e">
        <f t="shared" ca="1" si="351"/>
        <v>#VALUE!</v>
      </c>
    </row>
    <row r="957" spans="1:32" x14ac:dyDescent="0.3">
      <c r="A957" s="35">
        <f>IF(Замеры!B953=0, " ", Замеры!B953)</f>
        <v>950</v>
      </c>
      <c r="B957" s="49" t="str">
        <f>Замеры!G953</f>
        <v xml:space="preserve">Группа от QF </v>
      </c>
      <c r="C957" s="49" t="str">
        <f>IF(Замеры!J953=0, " ", Замеры!J953)</f>
        <v xml:space="preserve"> </v>
      </c>
      <c r="D957" s="49" t="str">
        <f>IF(O957=0, " ", CONCATENATE(Замеры!T953,Замеры!U953,Замеры!V953,Замеры!W953,Замеры!AB953))</f>
        <v xml:space="preserve"> </v>
      </c>
      <c r="E957" s="49" t="str">
        <f>IF(Замеры!L953=0, " ", Замеры!L953)</f>
        <v xml:space="preserve"> </v>
      </c>
      <c r="F957" s="49" t="e">
        <f t="shared" si="334"/>
        <v>#VALUE!</v>
      </c>
      <c r="G957" s="51" t="str">
        <f t="shared" si="335"/>
        <v>-</v>
      </c>
      <c r="H957" s="52" t="str">
        <f t="shared" si="336"/>
        <v>-</v>
      </c>
      <c r="I957" s="51" t="str">
        <f t="shared" si="337"/>
        <v>-</v>
      </c>
      <c r="J957" s="29" t="str">
        <f t="shared" si="338"/>
        <v>-</v>
      </c>
      <c r="K957" s="46" t="str">
        <f t="shared" si="339"/>
        <v>-</v>
      </c>
      <c r="L957" s="29" t="str">
        <f t="shared" si="340"/>
        <v>-</v>
      </c>
      <c r="M957" s="29" t="str">
        <f t="shared" si="341"/>
        <v xml:space="preserve"> </v>
      </c>
      <c r="N957" s="29" t="str">
        <f t="shared" ca="1" si="342"/>
        <v xml:space="preserve"> </v>
      </c>
      <c r="O957" s="8">
        <f>Замеры!R953</f>
        <v>0</v>
      </c>
      <c r="P957" s="8" t="b">
        <f t="shared" si="330"/>
        <v>1</v>
      </c>
      <c r="Q957" s="8" t="b">
        <f t="shared" si="331"/>
        <v>1</v>
      </c>
      <c r="R957" s="8" t="b">
        <f t="shared" si="332"/>
        <v>1</v>
      </c>
      <c r="S957" s="8" t="s">
        <v>72</v>
      </c>
      <c r="T957" s="8" t="e">
        <f t="shared" si="343"/>
        <v>#VALUE!</v>
      </c>
      <c r="U957" s="12" t="s">
        <v>72</v>
      </c>
      <c r="V957" s="8" t="e">
        <f t="shared" si="344"/>
        <v>#VALUE!</v>
      </c>
      <c r="X957" s="13" t="str">
        <f t="shared" si="333"/>
        <v xml:space="preserve"> </v>
      </c>
      <c r="Y957" s="8" t="e">
        <f t="shared" si="345"/>
        <v>#VALUE!</v>
      </c>
      <c r="AA957" s="14" t="e">
        <f t="shared" ca="1" si="346"/>
        <v>#VALUE!</v>
      </c>
      <c r="AB957" s="14" t="e">
        <f t="shared" ca="1" si="347"/>
        <v>#VALUE!</v>
      </c>
      <c r="AC957" s="14" t="e">
        <f t="shared" ca="1" si="348"/>
        <v>#VALUE!</v>
      </c>
      <c r="AD957" s="8" t="e">
        <f t="shared" ca="1" si="349"/>
        <v>#VALUE!</v>
      </c>
      <c r="AE957" s="8" t="e">
        <f t="shared" ca="1" si="350"/>
        <v>#VALUE!</v>
      </c>
      <c r="AF957" s="8" t="e">
        <f t="shared" ca="1" si="351"/>
        <v>#VALUE!</v>
      </c>
    </row>
    <row r="958" spans="1:32" x14ac:dyDescent="0.3">
      <c r="A958" s="35">
        <f>IF(Замеры!B954=0, " ", Замеры!B954)</f>
        <v>951</v>
      </c>
      <c r="B958" s="49" t="str">
        <f>Замеры!G954</f>
        <v xml:space="preserve">Группа от QF </v>
      </c>
      <c r="C958" s="49" t="str">
        <f>IF(Замеры!J954=0, " ", Замеры!J954)</f>
        <v xml:space="preserve"> </v>
      </c>
      <c r="D958" s="49" t="str">
        <f>IF(O958=0, " ", CONCATENATE(Замеры!T954,Замеры!U954,Замеры!V954,Замеры!W954,Замеры!AB954))</f>
        <v xml:space="preserve"> </v>
      </c>
      <c r="E958" s="49" t="str">
        <f>IF(Замеры!L954=0, " ", Замеры!L954)</f>
        <v xml:space="preserve"> </v>
      </c>
      <c r="F958" s="49" t="e">
        <f t="shared" si="334"/>
        <v>#VALUE!</v>
      </c>
      <c r="G958" s="51" t="str">
        <f t="shared" si="335"/>
        <v>-</v>
      </c>
      <c r="H958" s="52" t="str">
        <f t="shared" si="336"/>
        <v>-</v>
      </c>
      <c r="I958" s="51" t="str">
        <f t="shared" si="337"/>
        <v>-</v>
      </c>
      <c r="J958" s="29" t="str">
        <f t="shared" si="338"/>
        <v>-</v>
      </c>
      <c r="K958" s="46" t="str">
        <f t="shared" si="339"/>
        <v>-</v>
      </c>
      <c r="L958" s="29" t="str">
        <f t="shared" si="340"/>
        <v>-</v>
      </c>
      <c r="M958" s="29" t="str">
        <f t="shared" si="341"/>
        <v xml:space="preserve"> </v>
      </c>
      <c r="N958" s="29" t="str">
        <f t="shared" ca="1" si="342"/>
        <v xml:space="preserve"> </v>
      </c>
      <c r="O958" s="8">
        <f>Замеры!R954</f>
        <v>0</v>
      </c>
      <c r="P958" s="8" t="b">
        <f t="shared" si="330"/>
        <v>1</v>
      </c>
      <c r="Q958" s="8" t="b">
        <f t="shared" si="331"/>
        <v>1</v>
      </c>
      <c r="R958" s="8" t="b">
        <f t="shared" si="332"/>
        <v>1</v>
      </c>
      <c r="S958" s="8" t="s">
        <v>72</v>
      </c>
      <c r="T958" s="8" t="e">
        <f t="shared" si="343"/>
        <v>#VALUE!</v>
      </c>
      <c r="U958" s="12" t="s">
        <v>72</v>
      </c>
      <c r="V958" s="8" t="e">
        <f t="shared" si="344"/>
        <v>#VALUE!</v>
      </c>
      <c r="X958" s="13" t="str">
        <f t="shared" si="333"/>
        <v xml:space="preserve"> </v>
      </c>
      <c r="Y958" s="8" t="e">
        <f t="shared" si="345"/>
        <v>#VALUE!</v>
      </c>
      <c r="AA958" s="14" t="e">
        <f t="shared" ca="1" si="346"/>
        <v>#VALUE!</v>
      </c>
      <c r="AB958" s="14" t="e">
        <f t="shared" ca="1" si="347"/>
        <v>#VALUE!</v>
      </c>
      <c r="AC958" s="14" t="e">
        <f t="shared" ca="1" si="348"/>
        <v>#VALUE!</v>
      </c>
      <c r="AD958" s="8" t="e">
        <f t="shared" ca="1" si="349"/>
        <v>#VALUE!</v>
      </c>
      <c r="AE958" s="8" t="e">
        <f t="shared" ca="1" si="350"/>
        <v>#VALUE!</v>
      </c>
      <c r="AF958" s="8" t="e">
        <f t="shared" ca="1" si="351"/>
        <v>#VALUE!</v>
      </c>
    </row>
    <row r="959" spans="1:32" x14ac:dyDescent="0.3">
      <c r="A959" s="35">
        <f>IF(Замеры!B955=0, " ", Замеры!B955)</f>
        <v>952</v>
      </c>
      <c r="B959" s="49" t="str">
        <f>Замеры!G955</f>
        <v xml:space="preserve">Группа от QF </v>
      </c>
      <c r="C959" s="49" t="str">
        <f>IF(Замеры!J955=0, " ", Замеры!J955)</f>
        <v xml:space="preserve"> </v>
      </c>
      <c r="D959" s="49" t="str">
        <f>IF(O959=0, " ", CONCATENATE(Замеры!T955,Замеры!U955,Замеры!V955,Замеры!W955,Замеры!AB955))</f>
        <v xml:space="preserve"> </v>
      </c>
      <c r="E959" s="49" t="str">
        <f>IF(Замеры!L955=0, " ", Замеры!L955)</f>
        <v xml:space="preserve"> </v>
      </c>
      <c r="F959" s="49" t="e">
        <f t="shared" si="334"/>
        <v>#VALUE!</v>
      </c>
      <c r="G959" s="51" t="str">
        <f t="shared" si="335"/>
        <v>-</v>
      </c>
      <c r="H959" s="52" t="str">
        <f t="shared" si="336"/>
        <v>-</v>
      </c>
      <c r="I959" s="51" t="str">
        <f t="shared" si="337"/>
        <v>-</v>
      </c>
      <c r="J959" s="29" t="str">
        <f t="shared" si="338"/>
        <v>-</v>
      </c>
      <c r="K959" s="46" t="str">
        <f t="shared" si="339"/>
        <v>-</v>
      </c>
      <c r="L959" s="29" t="str">
        <f t="shared" si="340"/>
        <v>-</v>
      </c>
      <c r="M959" s="29" t="str">
        <f t="shared" si="341"/>
        <v xml:space="preserve"> </v>
      </c>
      <c r="N959" s="29" t="str">
        <f t="shared" ca="1" si="342"/>
        <v xml:space="preserve"> </v>
      </c>
      <c r="O959" s="8">
        <f>Замеры!R955</f>
        <v>0</v>
      </c>
      <c r="P959" s="8" t="b">
        <f t="shared" si="330"/>
        <v>1</v>
      </c>
      <c r="Q959" s="8" t="b">
        <f t="shared" si="331"/>
        <v>1</v>
      </c>
      <c r="R959" s="8" t="b">
        <f t="shared" si="332"/>
        <v>1</v>
      </c>
      <c r="S959" s="8" t="s">
        <v>72</v>
      </c>
      <c r="T959" s="8" t="e">
        <f t="shared" si="343"/>
        <v>#VALUE!</v>
      </c>
      <c r="U959" s="12" t="s">
        <v>72</v>
      </c>
      <c r="V959" s="8" t="e">
        <f t="shared" si="344"/>
        <v>#VALUE!</v>
      </c>
      <c r="X959" s="13" t="str">
        <f t="shared" si="333"/>
        <v xml:space="preserve"> </v>
      </c>
      <c r="Y959" s="8" t="e">
        <f t="shared" si="345"/>
        <v>#VALUE!</v>
      </c>
      <c r="AA959" s="14" t="e">
        <f t="shared" ca="1" si="346"/>
        <v>#VALUE!</v>
      </c>
      <c r="AB959" s="14" t="e">
        <f t="shared" ca="1" si="347"/>
        <v>#VALUE!</v>
      </c>
      <c r="AC959" s="14" t="e">
        <f t="shared" ca="1" si="348"/>
        <v>#VALUE!</v>
      </c>
      <c r="AD959" s="8" t="e">
        <f t="shared" ca="1" si="349"/>
        <v>#VALUE!</v>
      </c>
      <c r="AE959" s="8" t="e">
        <f t="shared" ca="1" si="350"/>
        <v>#VALUE!</v>
      </c>
      <c r="AF959" s="8" t="e">
        <f t="shared" ca="1" si="351"/>
        <v>#VALUE!</v>
      </c>
    </row>
    <row r="960" spans="1:32" x14ac:dyDescent="0.3">
      <c r="A960" s="35">
        <f>IF(Замеры!B956=0, " ", Замеры!B956)</f>
        <v>953</v>
      </c>
      <c r="B960" s="49" t="str">
        <f>Замеры!G956</f>
        <v xml:space="preserve">Группа от QF </v>
      </c>
      <c r="C960" s="49" t="str">
        <f>IF(Замеры!J956=0, " ", Замеры!J956)</f>
        <v xml:space="preserve"> </v>
      </c>
      <c r="D960" s="49" t="str">
        <f>IF(O960=0, " ", CONCATENATE(Замеры!T956,Замеры!U956,Замеры!V956,Замеры!W956,Замеры!AB956))</f>
        <v xml:space="preserve"> </v>
      </c>
      <c r="E960" s="49" t="str">
        <f>IF(Замеры!L956=0, " ", Замеры!L956)</f>
        <v xml:space="preserve"> </v>
      </c>
      <c r="F960" s="49" t="e">
        <f t="shared" si="334"/>
        <v>#VALUE!</v>
      </c>
      <c r="G960" s="51" t="str">
        <f t="shared" si="335"/>
        <v>-</v>
      </c>
      <c r="H960" s="52" t="str">
        <f t="shared" si="336"/>
        <v>-</v>
      </c>
      <c r="I960" s="51" t="str">
        <f t="shared" si="337"/>
        <v>-</v>
      </c>
      <c r="J960" s="29" t="str">
        <f t="shared" si="338"/>
        <v>-</v>
      </c>
      <c r="K960" s="46" t="str">
        <f t="shared" si="339"/>
        <v>-</v>
      </c>
      <c r="L960" s="29" t="str">
        <f t="shared" si="340"/>
        <v>-</v>
      </c>
      <c r="M960" s="29" t="str">
        <f t="shared" si="341"/>
        <v xml:space="preserve"> </v>
      </c>
      <c r="N960" s="29" t="str">
        <f t="shared" ca="1" si="342"/>
        <v xml:space="preserve"> </v>
      </c>
      <c r="O960" s="8">
        <f>Замеры!R956</f>
        <v>0</v>
      </c>
      <c r="P960" s="8" t="b">
        <f t="shared" si="330"/>
        <v>1</v>
      </c>
      <c r="Q960" s="8" t="b">
        <f t="shared" si="331"/>
        <v>1</v>
      </c>
      <c r="R960" s="8" t="b">
        <f t="shared" si="332"/>
        <v>1</v>
      </c>
      <c r="S960" s="8" t="s">
        <v>72</v>
      </c>
      <c r="T960" s="8" t="e">
        <f t="shared" si="343"/>
        <v>#VALUE!</v>
      </c>
      <c r="U960" s="12" t="s">
        <v>72</v>
      </c>
      <c r="V960" s="8" t="e">
        <f t="shared" si="344"/>
        <v>#VALUE!</v>
      </c>
      <c r="X960" s="13" t="str">
        <f t="shared" si="333"/>
        <v xml:space="preserve"> </v>
      </c>
      <c r="Y960" s="8" t="e">
        <f t="shared" si="345"/>
        <v>#VALUE!</v>
      </c>
      <c r="AA960" s="14" t="e">
        <f t="shared" ca="1" si="346"/>
        <v>#VALUE!</v>
      </c>
      <c r="AB960" s="14" t="e">
        <f t="shared" ca="1" si="347"/>
        <v>#VALUE!</v>
      </c>
      <c r="AC960" s="14" t="e">
        <f t="shared" ca="1" si="348"/>
        <v>#VALUE!</v>
      </c>
      <c r="AD960" s="8" t="e">
        <f t="shared" ca="1" si="349"/>
        <v>#VALUE!</v>
      </c>
      <c r="AE960" s="8" t="e">
        <f t="shared" ca="1" si="350"/>
        <v>#VALUE!</v>
      </c>
      <c r="AF960" s="8" t="e">
        <f t="shared" ca="1" si="351"/>
        <v>#VALUE!</v>
      </c>
    </row>
    <row r="961" spans="1:32" x14ac:dyDescent="0.3">
      <c r="A961" s="35">
        <f>IF(Замеры!B957=0, " ", Замеры!B957)</f>
        <v>954</v>
      </c>
      <c r="B961" s="49" t="str">
        <f>Замеры!G957</f>
        <v xml:space="preserve">Группа от QF </v>
      </c>
      <c r="C961" s="49" t="str">
        <f>IF(Замеры!J957=0, " ", Замеры!J957)</f>
        <v xml:space="preserve"> </v>
      </c>
      <c r="D961" s="49" t="str">
        <f>IF(O961=0, " ", CONCATENATE(Замеры!T957,Замеры!U957,Замеры!V957,Замеры!W957,Замеры!AB957))</f>
        <v xml:space="preserve"> </v>
      </c>
      <c r="E961" s="49" t="str">
        <f>IF(Замеры!L957=0, " ", Замеры!L957)</f>
        <v xml:space="preserve"> </v>
      </c>
      <c r="F961" s="49" t="e">
        <f t="shared" si="334"/>
        <v>#VALUE!</v>
      </c>
      <c r="G961" s="51" t="str">
        <f t="shared" si="335"/>
        <v>-</v>
      </c>
      <c r="H961" s="52" t="str">
        <f t="shared" si="336"/>
        <v>-</v>
      </c>
      <c r="I961" s="51" t="str">
        <f t="shared" si="337"/>
        <v>-</v>
      </c>
      <c r="J961" s="29" t="str">
        <f t="shared" si="338"/>
        <v>-</v>
      </c>
      <c r="K961" s="46" t="str">
        <f t="shared" si="339"/>
        <v>-</v>
      </c>
      <c r="L961" s="29" t="str">
        <f t="shared" si="340"/>
        <v>-</v>
      </c>
      <c r="M961" s="29" t="str">
        <f t="shared" si="341"/>
        <v xml:space="preserve"> </v>
      </c>
      <c r="N961" s="29" t="str">
        <f t="shared" ca="1" si="342"/>
        <v xml:space="preserve"> </v>
      </c>
      <c r="O961" s="8">
        <f>Замеры!R957</f>
        <v>0</v>
      </c>
      <c r="P961" s="8" t="b">
        <f t="shared" si="330"/>
        <v>1</v>
      </c>
      <c r="Q961" s="8" t="b">
        <f t="shared" si="331"/>
        <v>1</v>
      </c>
      <c r="R961" s="8" t="b">
        <f t="shared" si="332"/>
        <v>1</v>
      </c>
      <c r="S961" s="8" t="s">
        <v>72</v>
      </c>
      <c r="T961" s="8" t="e">
        <f t="shared" si="343"/>
        <v>#VALUE!</v>
      </c>
      <c r="U961" s="12" t="s">
        <v>72</v>
      </c>
      <c r="V961" s="8" t="e">
        <f t="shared" si="344"/>
        <v>#VALUE!</v>
      </c>
      <c r="X961" s="13" t="str">
        <f t="shared" si="333"/>
        <v xml:space="preserve"> </v>
      </c>
      <c r="Y961" s="8" t="e">
        <f t="shared" si="345"/>
        <v>#VALUE!</v>
      </c>
      <c r="AA961" s="14" t="e">
        <f t="shared" ca="1" si="346"/>
        <v>#VALUE!</v>
      </c>
      <c r="AB961" s="14" t="e">
        <f t="shared" ca="1" si="347"/>
        <v>#VALUE!</v>
      </c>
      <c r="AC961" s="14" t="e">
        <f t="shared" ca="1" si="348"/>
        <v>#VALUE!</v>
      </c>
      <c r="AD961" s="8" t="e">
        <f t="shared" ca="1" si="349"/>
        <v>#VALUE!</v>
      </c>
      <c r="AE961" s="8" t="e">
        <f t="shared" ca="1" si="350"/>
        <v>#VALUE!</v>
      </c>
      <c r="AF961" s="8" t="e">
        <f t="shared" ca="1" si="351"/>
        <v>#VALUE!</v>
      </c>
    </row>
    <row r="962" spans="1:32" x14ac:dyDescent="0.3">
      <c r="A962" s="35">
        <f>IF(Замеры!B958=0, " ", Замеры!B958)</f>
        <v>955</v>
      </c>
      <c r="B962" s="49" t="str">
        <f>Замеры!G958</f>
        <v xml:space="preserve">Группа от QF </v>
      </c>
      <c r="C962" s="49" t="str">
        <f>IF(Замеры!J958=0, " ", Замеры!J958)</f>
        <v xml:space="preserve"> </v>
      </c>
      <c r="D962" s="49" t="str">
        <f>IF(O962=0, " ", CONCATENATE(Замеры!T958,Замеры!U958,Замеры!V958,Замеры!W958,Замеры!AB958))</f>
        <v xml:space="preserve"> </v>
      </c>
      <c r="E962" s="49" t="str">
        <f>IF(Замеры!L958=0, " ", Замеры!L958)</f>
        <v xml:space="preserve"> </v>
      </c>
      <c r="F962" s="49" t="e">
        <f t="shared" si="334"/>
        <v>#VALUE!</v>
      </c>
      <c r="G962" s="51" t="str">
        <f t="shared" si="335"/>
        <v>-</v>
      </c>
      <c r="H962" s="52" t="str">
        <f t="shared" si="336"/>
        <v>-</v>
      </c>
      <c r="I962" s="51" t="str">
        <f t="shared" si="337"/>
        <v>-</v>
      </c>
      <c r="J962" s="29" t="str">
        <f t="shared" si="338"/>
        <v>-</v>
      </c>
      <c r="K962" s="46" t="str">
        <f t="shared" si="339"/>
        <v>-</v>
      </c>
      <c r="L962" s="29" t="str">
        <f t="shared" si="340"/>
        <v>-</v>
      </c>
      <c r="M962" s="29" t="str">
        <f t="shared" si="341"/>
        <v xml:space="preserve"> </v>
      </c>
      <c r="N962" s="29" t="str">
        <f t="shared" ca="1" si="342"/>
        <v xml:space="preserve"> </v>
      </c>
      <c r="O962" s="8">
        <f>Замеры!R958</f>
        <v>0</v>
      </c>
      <c r="P962" s="8" t="b">
        <f t="shared" si="330"/>
        <v>1</v>
      </c>
      <c r="Q962" s="8" t="b">
        <f t="shared" si="331"/>
        <v>1</v>
      </c>
      <c r="R962" s="8" t="b">
        <f t="shared" si="332"/>
        <v>1</v>
      </c>
      <c r="S962" s="8" t="s">
        <v>72</v>
      </c>
      <c r="T962" s="8" t="e">
        <f t="shared" si="343"/>
        <v>#VALUE!</v>
      </c>
      <c r="U962" s="12" t="s">
        <v>72</v>
      </c>
      <c r="V962" s="8" t="e">
        <f t="shared" si="344"/>
        <v>#VALUE!</v>
      </c>
      <c r="X962" s="13" t="str">
        <f t="shared" si="333"/>
        <v xml:space="preserve"> </v>
      </c>
      <c r="Y962" s="8" t="e">
        <f t="shared" si="345"/>
        <v>#VALUE!</v>
      </c>
      <c r="AA962" s="14" t="e">
        <f t="shared" ca="1" si="346"/>
        <v>#VALUE!</v>
      </c>
      <c r="AB962" s="14" t="e">
        <f t="shared" ca="1" si="347"/>
        <v>#VALUE!</v>
      </c>
      <c r="AC962" s="14" t="e">
        <f t="shared" ca="1" si="348"/>
        <v>#VALUE!</v>
      </c>
      <c r="AD962" s="8" t="e">
        <f t="shared" ca="1" si="349"/>
        <v>#VALUE!</v>
      </c>
      <c r="AE962" s="8" t="e">
        <f t="shared" ca="1" si="350"/>
        <v>#VALUE!</v>
      </c>
      <c r="AF962" s="8" t="e">
        <f t="shared" ca="1" si="351"/>
        <v>#VALUE!</v>
      </c>
    </row>
    <row r="963" spans="1:32" x14ac:dyDescent="0.3">
      <c r="A963" s="35">
        <f>IF(Замеры!B959=0, " ", Замеры!B959)</f>
        <v>956</v>
      </c>
      <c r="B963" s="49" t="str">
        <f>Замеры!G959</f>
        <v xml:space="preserve">Группа от QF </v>
      </c>
      <c r="C963" s="49" t="str">
        <f>IF(Замеры!J959=0, " ", Замеры!J959)</f>
        <v xml:space="preserve"> </v>
      </c>
      <c r="D963" s="49" t="str">
        <f>IF(O963=0, " ", CONCATENATE(Замеры!T959,Замеры!U959,Замеры!V959,Замеры!W959,Замеры!AB959))</f>
        <v xml:space="preserve"> </v>
      </c>
      <c r="E963" s="49" t="str">
        <f>IF(Замеры!L959=0, " ", Замеры!L959)</f>
        <v xml:space="preserve"> </v>
      </c>
      <c r="F963" s="49" t="e">
        <f t="shared" si="334"/>
        <v>#VALUE!</v>
      </c>
      <c r="G963" s="51" t="str">
        <f t="shared" si="335"/>
        <v>-</v>
      </c>
      <c r="H963" s="52" t="str">
        <f t="shared" si="336"/>
        <v>-</v>
      </c>
      <c r="I963" s="51" t="str">
        <f t="shared" si="337"/>
        <v>-</v>
      </c>
      <c r="J963" s="29" t="str">
        <f t="shared" si="338"/>
        <v>-</v>
      </c>
      <c r="K963" s="46" t="str">
        <f t="shared" si="339"/>
        <v>-</v>
      </c>
      <c r="L963" s="29" t="str">
        <f t="shared" si="340"/>
        <v>-</v>
      </c>
      <c r="M963" s="29" t="str">
        <f t="shared" si="341"/>
        <v xml:space="preserve"> </v>
      </c>
      <c r="N963" s="29" t="str">
        <f t="shared" ca="1" si="342"/>
        <v xml:space="preserve"> </v>
      </c>
      <c r="O963" s="8">
        <f>Замеры!R959</f>
        <v>0</v>
      </c>
      <c r="P963" s="8" t="b">
        <f t="shared" si="330"/>
        <v>1</v>
      </c>
      <c r="Q963" s="8" t="b">
        <f t="shared" si="331"/>
        <v>1</v>
      </c>
      <c r="R963" s="8" t="b">
        <f t="shared" si="332"/>
        <v>1</v>
      </c>
      <c r="S963" s="8" t="s">
        <v>72</v>
      </c>
      <c r="T963" s="8" t="e">
        <f t="shared" si="343"/>
        <v>#VALUE!</v>
      </c>
      <c r="U963" s="12" t="s">
        <v>72</v>
      </c>
      <c r="V963" s="8" t="e">
        <f t="shared" si="344"/>
        <v>#VALUE!</v>
      </c>
      <c r="X963" s="13" t="str">
        <f t="shared" si="333"/>
        <v xml:space="preserve"> </v>
      </c>
      <c r="Y963" s="8" t="e">
        <f t="shared" si="345"/>
        <v>#VALUE!</v>
      </c>
      <c r="AA963" s="14" t="e">
        <f t="shared" ca="1" si="346"/>
        <v>#VALUE!</v>
      </c>
      <c r="AB963" s="14" t="e">
        <f t="shared" ca="1" si="347"/>
        <v>#VALUE!</v>
      </c>
      <c r="AC963" s="14" t="e">
        <f t="shared" ca="1" si="348"/>
        <v>#VALUE!</v>
      </c>
      <c r="AD963" s="8" t="e">
        <f t="shared" ca="1" si="349"/>
        <v>#VALUE!</v>
      </c>
      <c r="AE963" s="8" t="e">
        <f t="shared" ca="1" si="350"/>
        <v>#VALUE!</v>
      </c>
      <c r="AF963" s="8" t="e">
        <f t="shared" ca="1" si="351"/>
        <v>#VALUE!</v>
      </c>
    </row>
    <row r="964" spans="1:32" x14ac:dyDescent="0.3">
      <c r="A964" s="35">
        <f>IF(Замеры!B960=0, " ", Замеры!B960)</f>
        <v>957</v>
      </c>
      <c r="B964" s="49" t="str">
        <f>Замеры!G960</f>
        <v xml:space="preserve">Группа от QF </v>
      </c>
      <c r="C964" s="49" t="str">
        <f>IF(Замеры!J960=0, " ", Замеры!J960)</f>
        <v xml:space="preserve"> </v>
      </c>
      <c r="D964" s="49" t="str">
        <f>IF(O964=0, " ", CONCATENATE(Замеры!T960,Замеры!U960,Замеры!V960,Замеры!W960,Замеры!AB960))</f>
        <v xml:space="preserve"> </v>
      </c>
      <c r="E964" s="49" t="str">
        <f>IF(Замеры!L960=0, " ", Замеры!L960)</f>
        <v xml:space="preserve"> </v>
      </c>
      <c r="F964" s="49" t="e">
        <f t="shared" si="334"/>
        <v>#VALUE!</v>
      </c>
      <c r="G964" s="51" t="str">
        <f t="shared" si="335"/>
        <v>-</v>
      </c>
      <c r="H964" s="52" t="str">
        <f t="shared" si="336"/>
        <v>-</v>
      </c>
      <c r="I964" s="51" t="str">
        <f t="shared" si="337"/>
        <v>-</v>
      </c>
      <c r="J964" s="29" t="str">
        <f t="shared" si="338"/>
        <v>-</v>
      </c>
      <c r="K964" s="46" t="str">
        <f t="shared" si="339"/>
        <v>-</v>
      </c>
      <c r="L964" s="29" t="str">
        <f t="shared" si="340"/>
        <v>-</v>
      </c>
      <c r="M964" s="29" t="str">
        <f t="shared" si="341"/>
        <v xml:space="preserve"> </v>
      </c>
      <c r="N964" s="29" t="str">
        <f t="shared" ca="1" si="342"/>
        <v xml:space="preserve"> </v>
      </c>
      <c r="O964" s="8">
        <f>Замеры!R960</f>
        <v>0</v>
      </c>
      <c r="P964" s="8" t="b">
        <f t="shared" si="330"/>
        <v>1</v>
      </c>
      <c r="Q964" s="8" t="b">
        <f t="shared" si="331"/>
        <v>1</v>
      </c>
      <c r="R964" s="8" t="b">
        <f t="shared" si="332"/>
        <v>1</v>
      </c>
      <c r="S964" s="8" t="s">
        <v>72</v>
      </c>
      <c r="T964" s="8" t="e">
        <f t="shared" si="343"/>
        <v>#VALUE!</v>
      </c>
      <c r="U964" s="12" t="s">
        <v>72</v>
      </c>
      <c r="V964" s="8" t="e">
        <f t="shared" si="344"/>
        <v>#VALUE!</v>
      </c>
      <c r="X964" s="13" t="str">
        <f t="shared" si="333"/>
        <v xml:space="preserve"> </v>
      </c>
      <c r="Y964" s="8" t="e">
        <f t="shared" si="345"/>
        <v>#VALUE!</v>
      </c>
      <c r="AA964" s="14" t="e">
        <f t="shared" ca="1" si="346"/>
        <v>#VALUE!</v>
      </c>
      <c r="AB964" s="14" t="e">
        <f t="shared" ca="1" si="347"/>
        <v>#VALUE!</v>
      </c>
      <c r="AC964" s="14" t="e">
        <f t="shared" ca="1" si="348"/>
        <v>#VALUE!</v>
      </c>
      <c r="AD964" s="8" t="e">
        <f t="shared" ca="1" si="349"/>
        <v>#VALUE!</v>
      </c>
      <c r="AE964" s="8" t="e">
        <f t="shared" ca="1" si="350"/>
        <v>#VALUE!</v>
      </c>
      <c r="AF964" s="8" t="e">
        <f t="shared" ca="1" si="351"/>
        <v>#VALUE!</v>
      </c>
    </row>
    <row r="965" spans="1:32" x14ac:dyDescent="0.3">
      <c r="A965" s="35">
        <f>IF(Замеры!B961=0, " ", Замеры!B961)</f>
        <v>958</v>
      </c>
      <c r="B965" s="49" t="str">
        <f>Замеры!G961</f>
        <v xml:space="preserve">Группа от QF </v>
      </c>
      <c r="C965" s="49" t="str">
        <f>IF(Замеры!J961=0, " ", Замеры!J961)</f>
        <v xml:space="preserve"> </v>
      </c>
      <c r="D965" s="49" t="str">
        <f>IF(O965=0, " ", CONCATENATE(Замеры!T961,Замеры!U961,Замеры!V961,Замеры!W961,Замеры!AB961))</f>
        <v xml:space="preserve"> </v>
      </c>
      <c r="E965" s="49" t="str">
        <f>IF(Замеры!L961=0, " ", Замеры!L961)</f>
        <v xml:space="preserve"> </v>
      </c>
      <c r="F965" s="49" t="e">
        <f t="shared" si="334"/>
        <v>#VALUE!</v>
      </c>
      <c r="G965" s="51" t="str">
        <f t="shared" si="335"/>
        <v>-</v>
      </c>
      <c r="H965" s="52" t="str">
        <f t="shared" si="336"/>
        <v>-</v>
      </c>
      <c r="I965" s="51" t="str">
        <f t="shared" si="337"/>
        <v>-</v>
      </c>
      <c r="J965" s="29" t="str">
        <f t="shared" si="338"/>
        <v>-</v>
      </c>
      <c r="K965" s="46" t="str">
        <f t="shared" si="339"/>
        <v>-</v>
      </c>
      <c r="L965" s="29" t="str">
        <f t="shared" si="340"/>
        <v>-</v>
      </c>
      <c r="M965" s="29" t="str">
        <f t="shared" si="341"/>
        <v xml:space="preserve"> </v>
      </c>
      <c r="N965" s="29" t="str">
        <f t="shared" ca="1" si="342"/>
        <v xml:space="preserve"> </v>
      </c>
      <c r="O965" s="8">
        <f>Замеры!R961</f>
        <v>0</v>
      </c>
      <c r="P965" s="8" t="b">
        <f t="shared" si="330"/>
        <v>1</v>
      </c>
      <c r="Q965" s="8" t="b">
        <f t="shared" si="331"/>
        <v>1</v>
      </c>
      <c r="R965" s="8" t="b">
        <f t="shared" si="332"/>
        <v>1</v>
      </c>
      <c r="S965" s="8" t="s">
        <v>72</v>
      </c>
      <c r="T965" s="8" t="e">
        <f t="shared" si="343"/>
        <v>#VALUE!</v>
      </c>
      <c r="U965" s="12" t="s">
        <v>72</v>
      </c>
      <c r="V965" s="8" t="e">
        <f t="shared" si="344"/>
        <v>#VALUE!</v>
      </c>
      <c r="X965" s="13" t="str">
        <f t="shared" si="333"/>
        <v xml:space="preserve"> </v>
      </c>
      <c r="Y965" s="8" t="e">
        <f t="shared" si="345"/>
        <v>#VALUE!</v>
      </c>
      <c r="AA965" s="14" t="e">
        <f t="shared" ca="1" si="346"/>
        <v>#VALUE!</v>
      </c>
      <c r="AB965" s="14" t="e">
        <f t="shared" ca="1" si="347"/>
        <v>#VALUE!</v>
      </c>
      <c r="AC965" s="14" t="e">
        <f t="shared" ca="1" si="348"/>
        <v>#VALUE!</v>
      </c>
      <c r="AD965" s="8" t="e">
        <f t="shared" ca="1" si="349"/>
        <v>#VALUE!</v>
      </c>
      <c r="AE965" s="8" t="e">
        <f t="shared" ca="1" si="350"/>
        <v>#VALUE!</v>
      </c>
      <c r="AF965" s="8" t="e">
        <f t="shared" ca="1" si="351"/>
        <v>#VALUE!</v>
      </c>
    </row>
    <row r="966" spans="1:32" x14ac:dyDescent="0.3">
      <c r="A966" s="35">
        <f>IF(Замеры!B962=0, " ", Замеры!B962)</f>
        <v>959</v>
      </c>
      <c r="B966" s="49" t="str">
        <f>Замеры!G962</f>
        <v xml:space="preserve">Группа от QF </v>
      </c>
      <c r="C966" s="49" t="str">
        <f>IF(Замеры!J962=0, " ", Замеры!J962)</f>
        <v xml:space="preserve"> </v>
      </c>
      <c r="D966" s="49" t="str">
        <f>IF(O966=0, " ", CONCATENATE(Замеры!T962,Замеры!U962,Замеры!V962,Замеры!W962,Замеры!AB962))</f>
        <v xml:space="preserve"> </v>
      </c>
      <c r="E966" s="49" t="str">
        <f>IF(Замеры!L962=0, " ", Замеры!L962)</f>
        <v xml:space="preserve"> </v>
      </c>
      <c r="F966" s="49" t="e">
        <f t="shared" si="334"/>
        <v>#VALUE!</v>
      </c>
      <c r="G966" s="51" t="str">
        <f t="shared" si="335"/>
        <v>-</v>
      </c>
      <c r="H966" s="52" t="str">
        <f t="shared" si="336"/>
        <v>-</v>
      </c>
      <c r="I966" s="51" t="str">
        <f t="shared" si="337"/>
        <v>-</v>
      </c>
      <c r="J966" s="29" t="str">
        <f t="shared" si="338"/>
        <v>-</v>
      </c>
      <c r="K966" s="46" t="str">
        <f t="shared" si="339"/>
        <v>-</v>
      </c>
      <c r="L966" s="29" t="str">
        <f t="shared" si="340"/>
        <v>-</v>
      </c>
      <c r="M966" s="29" t="str">
        <f t="shared" si="341"/>
        <v xml:space="preserve"> </v>
      </c>
      <c r="N966" s="29" t="str">
        <f t="shared" ca="1" si="342"/>
        <v xml:space="preserve"> </v>
      </c>
      <c r="O966" s="8">
        <f>Замеры!R962</f>
        <v>0</v>
      </c>
      <c r="P966" s="8" t="b">
        <f t="shared" si="330"/>
        <v>1</v>
      </c>
      <c r="Q966" s="8" t="b">
        <f t="shared" si="331"/>
        <v>1</v>
      </c>
      <c r="R966" s="8" t="b">
        <f t="shared" si="332"/>
        <v>1</v>
      </c>
      <c r="S966" s="8" t="s">
        <v>72</v>
      </c>
      <c r="T966" s="8" t="e">
        <f t="shared" si="343"/>
        <v>#VALUE!</v>
      </c>
      <c r="U966" s="12" t="s">
        <v>72</v>
      </c>
      <c r="V966" s="8" t="e">
        <f t="shared" si="344"/>
        <v>#VALUE!</v>
      </c>
      <c r="X966" s="13" t="str">
        <f t="shared" si="333"/>
        <v xml:space="preserve"> </v>
      </c>
      <c r="Y966" s="8" t="e">
        <f t="shared" si="345"/>
        <v>#VALUE!</v>
      </c>
      <c r="AA966" s="14" t="e">
        <f t="shared" ca="1" si="346"/>
        <v>#VALUE!</v>
      </c>
      <c r="AB966" s="14" t="e">
        <f t="shared" ca="1" si="347"/>
        <v>#VALUE!</v>
      </c>
      <c r="AC966" s="14" t="e">
        <f t="shared" ca="1" si="348"/>
        <v>#VALUE!</v>
      </c>
      <c r="AD966" s="8" t="e">
        <f t="shared" ca="1" si="349"/>
        <v>#VALUE!</v>
      </c>
      <c r="AE966" s="8" t="e">
        <f t="shared" ca="1" si="350"/>
        <v>#VALUE!</v>
      </c>
      <c r="AF966" s="8" t="e">
        <f t="shared" ca="1" si="351"/>
        <v>#VALUE!</v>
      </c>
    </row>
    <row r="967" spans="1:32" x14ac:dyDescent="0.3">
      <c r="A967" s="35">
        <f>IF(Замеры!B963=0, " ", Замеры!B963)</f>
        <v>960</v>
      </c>
      <c r="B967" s="49" t="str">
        <f>Замеры!G963</f>
        <v xml:space="preserve">Группа от QF </v>
      </c>
      <c r="C967" s="49" t="str">
        <f>IF(Замеры!J963=0, " ", Замеры!J963)</f>
        <v xml:space="preserve"> </v>
      </c>
      <c r="D967" s="49" t="str">
        <f>IF(O967=0, " ", CONCATENATE(Замеры!T963,Замеры!U963,Замеры!V963,Замеры!W963,Замеры!AB963))</f>
        <v xml:space="preserve"> </v>
      </c>
      <c r="E967" s="49" t="str">
        <f>IF(Замеры!L963=0, " ", Замеры!L963)</f>
        <v xml:space="preserve"> </v>
      </c>
      <c r="F967" s="49" t="e">
        <f t="shared" si="334"/>
        <v>#VALUE!</v>
      </c>
      <c r="G967" s="51" t="str">
        <f t="shared" si="335"/>
        <v>-</v>
      </c>
      <c r="H967" s="52" t="str">
        <f t="shared" si="336"/>
        <v>-</v>
      </c>
      <c r="I967" s="51" t="str">
        <f t="shared" si="337"/>
        <v>-</v>
      </c>
      <c r="J967" s="29" t="str">
        <f t="shared" si="338"/>
        <v>-</v>
      </c>
      <c r="K967" s="46" t="str">
        <f t="shared" si="339"/>
        <v>-</v>
      </c>
      <c r="L967" s="29" t="str">
        <f t="shared" si="340"/>
        <v>-</v>
      </c>
      <c r="M967" s="29" t="str">
        <f t="shared" si="341"/>
        <v xml:space="preserve"> </v>
      </c>
      <c r="N967" s="29" t="str">
        <f t="shared" ca="1" si="342"/>
        <v xml:space="preserve"> </v>
      </c>
      <c r="O967" s="8">
        <f>Замеры!R963</f>
        <v>0</v>
      </c>
      <c r="P967" s="8" t="b">
        <f t="shared" ref="P967:P1030" si="352">OR(O967=$N$1,O967=$O$1,O967=$P$1,O967=$O$2)</f>
        <v>1</v>
      </c>
      <c r="Q967" s="8" t="b">
        <f t="shared" ref="Q967:Q1030" si="353">OR(O967=$N$2,O967=$O$3,O967=$P$1,O967=$O$2)</f>
        <v>1</v>
      </c>
      <c r="R967" s="8" t="b">
        <f t="shared" ref="R967:R1030" si="354">OR(O967=$N$3,O967=$O$3,O967=$P$1,O967=$O$1)</f>
        <v>1</v>
      </c>
      <c r="S967" s="8" t="s">
        <v>72</v>
      </c>
      <c r="T967" s="8" t="e">
        <f t="shared" si="343"/>
        <v>#VALUE!</v>
      </c>
      <c r="U967" s="12" t="s">
        <v>72</v>
      </c>
      <c r="V967" s="8" t="e">
        <f t="shared" si="344"/>
        <v>#VALUE!</v>
      </c>
      <c r="X967" s="13" t="str">
        <f t="shared" ref="X967:X1030" si="355">E967</f>
        <v xml:space="preserve"> </v>
      </c>
      <c r="Y967" s="8" t="e">
        <f t="shared" si="345"/>
        <v>#VALUE!</v>
      </c>
      <c r="AA967" s="14" t="e">
        <f t="shared" ca="1" si="346"/>
        <v>#VALUE!</v>
      </c>
      <c r="AB967" s="14" t="e">
        <f t="shared" ca="1" si="347"/>
        <v>#VALUE!</v>
      </c>
      <c r="AC967" s="14" t="e">
        <f t="shared" ca="1" si="348"/>
        <v>#VALUE!</v>
      </c>
      <c r="AD967" s="8" t="e">
        <f t="shared" ca="1" si="349"/>
        <v>#VALUE!</v>
      </c>
      <c r="AE967" s="8" t="e">
        <f t="shared" ca="1" si="350"/>
        <v>#VALUE!</v>
      </c>
      <c r="AF967" s="8" t="e">
        <f t="shared" ca="1" si="351"/>
        <v>#VALUE!</v>
      </c>
    </row>
    <row r="968" spans="1:32" x14ac:dyDescent="0.3">
      <c r="A968" s="35">
        <f>IF(Замеры!B964=0, " ", Замеры!B964)</f>
        <v>961</v>
      </c>
      <c r="B968" s="49" t="str">
        <f>Замеры!G964</f>
        <v xml:space="preserve">Группа от QF </v>
      </c>
      <c r="C968" s="49" t="str">
        <f>IF(Замеры!J964=0, " ", Замеры!J964)</f>
        <v xml:space="preserve"> </v>
      </c>
      <c r="D968" s="49" t="str">
        <f>IF(O968=0, " ", CONCATENATE(Замеры!T964,Замеры!U964,Замеры!V964,Замеры!W964,Замеры!AB964))</f>
        <v xml:space="preserve"> </v>
      </c>
      <c r="E968" s="49" t="str">
        <f>IF(Замеры!L964=0, " ", Замеры!L964)</f>
        <v xml:space="preserve"> </v>
      </c>
      <c r="F968" s="49" t="e">
        <f t="shared" ref="F968:F1031" si="356">CONCATENATE(T968,U968,V968)</f>
        <v>#VALUE!</v>
      </c>
      <c r="G968" s="51" t="str">
        <f t="shared" ref="G968:G1031" si="357">IF(OR(O968=$O$1,O968=$P$1,O968=$Q$1,O968=$P$2),AA968,"-")</f>
        <v>-</v>
      </c>
      <c r="H968" s="52" t="str">
        <f t="shared" ref="H968:H1031" si="358">IF(OR(O968=$O$2,O968=$P$3,O968=$Q$1,O968=$P$2),AB968,"-")</f>
        <v>-</v>
      </c>
      <c r="I968" s="51" t="str">
        <f t="shared" ref="I968:I1031" si="359">IF(OR(O968=$O$3,O968=$P$3,O968=$Q$1,O968=$P$1),AC968,"-")</f>
        <v>-</v>
      </c>
      <c r="J968" s="29" t="str">
        <f t="shared" ref="J968:J1031" si="360">IF(OR(O968=$O$1,O968=$P$1,O968=$Q$1,O968=$P$2),AD968,"-")</f>
        <v>-</v>
      </c>
      <c r="K968" s="46" t="str">
        <f t="shared" ref="K968:K1031" si="361">IF(OR(O968=$O$2,O968=$P$3,O968=$Q$1,O968=$P$2),AE968,"-")</f>
        <v>-</v>
      </c>
      <c r="L968" s="29" t="str">
        <f t="shared" ref="L968:L1031" si="362">IF(OR(O968=$O$3,O968=$P$3,O968=$Q$1,O968=$P$1),AF968,"-")</f>
        <v>-</v>
      </c>
      <c r="M968" s="29" t="str">
        <f t="shared" ref="M968:M1031" si="363">IF(O968=0," ",$V$1)</f>
        <v xml:space="preserve"> </v>
      </c>
      <c r="N968" s="29" t="str">
        <f t="shared" ref="N968:N1031" ca="1" si="364">IF(O968=0," ", RANDBETWEEN($T$1,$U$1)/100)</f>
        <v xml:space="preserve"> </v>
      </c>
      <c r="O968" s="8">
        <f>Замеры!R964</f>
        <v>0</v>
      </c>
      <c r="P968" s="8" t="b">
        <f t="shared" si="352"/>
        <v>1</v>
      </c>
      <c r="Q968" s="8" t="b">
        <f t="shared" si="353"/>
        <v>1</v>
      </c>
      <c r="R968" s="8" t="b">
        <f t="shared" si="354"/>
        <v>1</v>
      </c>
      <c r="S968" s="8" t="s">
        <v>72</v>
      </c>
      <c r="T968" s="8" t="e">
        <f t="shared" ref="T968:T1031" si="365">E968*5</f>
        <v>#VALUE!</v>
      </c>
      <c r="U968" s="12" t="s">
        <v>72</v>
      </c>
      <c r="V968" s="8" t="e">
        <f t="shared" ref="V968:V1031" si="366">E968*10</f>
        <v>#VALUE!</v>
      </c>
      <c r="X968" s="13" t="str">
        <f t="shared" si="355"/>
        <v xml:space="preserve"> </v>
      </c>
      <c r="Y968" s="8" t="e">
        <f t="shared" ref="Y968:Y1031" si="367">X968*12</f>
        <v>#VALUE!</v>
      </c>
      <c r="AA968" s="14" t="e">
        <f t="shared" ref="AA968:AA1031" ca="1" si="368">220/AD968</f>
        <v>#VALUE!</v>
      </c>
      <c r="AB968" s="14" t="e">
        <f t="shared" ref="AB968:AB1031" ca="1" si="369">220/AE968</f>
        <v>#VALUE!</v>
      </c>
      <c r="AC968" s="14" t="e">
        <f t="shared" ref="AC968:AC1031" ca="1" si="370">220/AF968</f>
        <v>#VALUE!</v>
      </c>
      <c r="AD968" s="8" t="e">
        <f t="shared" ref="AD968:AD1031" ca="1" si="371">RANDBETWEEN(Y968*1.1+10,Y968*1.1+150)</f>
        <v>#VALUE!</v>
      </c>
      <c r="AE968" s="8" t="e">
        <f t="shared" ref="AE968:AE1031" ca="1" si="372">RANDBETWEEN(Y968*1.1+10,Y968*1.1+150)</f>
        <v>#VALUE!</v>
      </c>
      <c r="AF968" s="8" t="e">
        <f t="shared" ref="AF968:AF1031" ca="1" si="373">RANDBETWEEN(Y968*1.1+10,Y968*1.1+150)</f>
        <v>#VALUE!</v>
      </c>
    </row>
    <row r="969" spans="1:32" x14ac:dyDescent="0.3">
      <c r="A969" s="35">
        <f>IF(Замеры!B965=0, " ", Замеры!B965)</f>
        <v>962</v>
      </c>
      <c r="B969" s="49" t="str">
        <f>Замеры!G965</f>
        <v xml:space="preserve">Группа от QF </v>
      </c>
      <c r="C969" s="49" t="str">
        <f>IF(Замеры!J965=0, " ", Замеры!J965)</f>
        <v xml:space="preserve"> </v>
      </c>
      <c r="D969" s="49" t="str">
        <f>IF(O969=0, " ", CONCATENATE(Замеры!T965,Замеры!U965,Замеры!V965,Замеры!W965,Замеры!AB965))</f>
        <v xml:space="preserve"> </v>
      </c>
      <c r="E969" s="49" t="str">
        <f>IF(Замеры!L965=0, " ", Замеры!L965)</f>
        <v xml:space="preserve"> </v>
      </c>
      <c r="F969" s="49" t="e">
        <f t="shared" si="356"/>
        <v>#VALUE!</v>
      </c>
      <c r="G969" s="51" t="str">
        <f t="shared" si="357"/>
        <v>-</v>
      </c>
      <c r="H969" s="52" t="str">
        <f t="shared" si="358"/>
        <v>-</v>
      </c>
      <c r="I969" s="51" t="str">
        <f t="shared" si="359"/>
        <v>-</v>
      </c>
      <c r="J969" s="29" t="str">
        <f t="shared" si="360"/>
        <v>-</v>
      </c>
      <c r="K969" s="46" t="str">
        <f t="shared" si="361"/>
        <v>-</v>
      </c>
      <c r="L969" s="29" t="str">
        <f t="shared" si="362"/>
        <v>-</v>
      </c>
      <c r="M969" s="29" t="str">
        <f t="shared" si="363"/>
        <v xml:space="preserve"> </v>
      </c>
      <c r="N969" s="29" t="str">
        <f t="shared" ca="1" si="364"/>
        <v xml:space="preserve"> </v>
      </c>
      <c r="O969" s="8">
        <f>Замеры!R965</f>
        <v>0</v>
      </c>
      <c r="P969" s="8" t="b">
        <f t="shared" si="352"/>
        <v>1</v>
      </c>
      <c r="Q969" s="8" t="b">
        <f t="shared" si="353"/>
        <v>1</v>
      </c>
      <c r="R969" s="8" t="b">
        <f t="shared" si="354"/>
        <v>1</v>
      </c>
      <c r="S969" s="8" t="s">
        <v>72</v>
      </c>
      <c r="T969" s="8" t="e">
        <f t="shared" si="365"/>
        <v>#VALUE!</v>
      </c>
      <c r="U969" s="12" t="s">
        <v>72</v>
      </c>
      <c r="V969" s="8" t="e">
        <f t="shared" si="366"/>
        <v>#VALUE!</v>
      </c>
      <c r="X969" s="13" t="str">
        <f t="shared" si="355"/>
        <v xml:space="preserve"> </v>
      </c>
      <c r="Y969" s="8" t="e">
        <f t="shared" si="367"/>
        <v>#VALUE!</v>
      </c>
      <c r="AA969" s="14" t="e">
        <f t="shared" ca="1" si="368"/>
        <v>#VALUE!</v>
      </c>
      <c r="AB969" s="14" t="e">
        <f t="shared" ca="1" si="369"/>
        <v>#VALUE!</v>
      </c>
      <c r="AC969" s="14" t="e">
        <f t="shared" ca="1" si="370"/>
        <v>#VALUE!</v>
      </c>
      <c r="AD969" s="8" t="e">
        <f t="shared" ca="1" si="371"/>
        <v>#VALUE!</v>
      </c>
      <c r="AE969" s="8" t="e">
        <f t="shared" ca="1" si="372"/>
        <v>#VALUE!</v>
      </c>
      <c r="AF969" s="8" t="e">
        <f t="shared" ca="1" si="373"/>
        <v>#VALUE!</v>
      </c>
    </row>
    <row r="970" spans="1:32" x14ac:dyDescent="0.3">
      <c r="A970" s="35">
        <f>IF(Замеры!B966=0, " ", Замеры!B966)</f>
        <v>963</v>
      </c>
      <c r="B970" s="49" t="str">
        <f>Замеры!G966</f>
        <v xml:space="preserve">Группа от QF </v>
      </c>
      <c r="C970" s="49" t="str">
        <f>IF(Замеры!J966=0, " ", Замеры!J966)</f>
        <v xml:space="preserve"> </v>
      </c>
      <c r="D970" s="49" t="str">
        <f>IF(O970=0, " ", CONCATENATE(Замеры!T966,Замеры!U966,Замеры!V966,Замеры!W966,Замеры!AB966))</f>
        <v xml:space="preserve"> </v>
      </c>
      <c r="E970" s="49" t="str">
        <f>IF(Замеры!L966=0, " ", Замеры!L966)</f>
        <v xml:space="preserve"> </v>
      </c>
      <c r="F970" s="49" t="e">
        <f t="shared" si="356"/>
        <v>#VALUE!</v>
      </c>
      <c r="G970" s="51" t="str">
        <f t="shared" si="357"/>
        <v>-</v>
      </c>
      <c r="H970" s="52" t="str">
        <f t="shared" si="358"/>
        <v>-</v>
      </c>
      <c r="I970" s="51" t="str">
        <f t="shared" si="359"/>
        <v>-</v>
      </c>
      <c r="J970" s="29" t="str">
        <f t="shared" si="360"/>
        <v>-</v>
      </c>
      <c r="K970" s="46" t="str">
        <f t="shared" si="361"/>
        <v>-</v>
      </c>
      <c r="L970" s="29" t="str">
        <f t="shared" si="362"/>
        <v>-</v>
      </c>
      <c r="M970" s="29" t="str">
        <f t="shared" si="363"/>
        <v xml:space="preserve"> </v>
      </c>
      <c r="N970" s="29" t="str">
        <f t="shared" ca="1" si="364"/>
        <v xml:space="preserve"> </v>
      </c>
      <c r="O970" s="8">
        <f>Замеры!R966</f>
        <v>0</v>
      </c>
      <c r="P970" s="8" t="b">
        <f t="shared" si="352"/>
        <v>1</v>
      </c>
      <c r="Q970" s="8" t="b">
        <f t="shared" si="353"/>
        <v>1</v>
      </c>
      <c r="R970" s="8" t="b">
        <f t="shared" si="354"/>
        <v>1</v>
      </c>
      <c r="S970" s="8" t="s">
        <v>72</v>
      </c>
      <c r="T970" s="8" t="e">
        <f t="shared" si="365"/>
        <v>#VALUE!</v>
      </c>
      <c r="U970" s="12" t="s">
        <v>72</v>
      </c>
      <c r="V970" s="8" t="e">
        <f t="shared" si="366"/>
        <v>#VALUE!</v>
      </c>
      <c r="X970" s="13" t="str">
        <f t="shared" si="355"/>
        <v xml:space="preserve"> </v>
      </c>
      <c r="Y970" s="8" t="e">
        <f t="shared" si="367"/>
        <v>#VALUE!</v>
      </c>
      <c r="AA970" s="14" t="e">
        <f t="shared" ca="1" si="368"/>
        <v>#VALUE!</v>
      </c>
      <c r="AB970" s="14" t="e">
        <f t="shared" ca="1" si="369"/>
        <v>#VALUE!</v>
      </c>
      <c r="AC970" s="14" t="e">
        <f t="shared" ca="1" si="370"/>
        <v>#VALUE!</v>
      </c>
      <c r="AD970" s="8" t="e">
        <f t="shared" ca="1" si="371"/>
        <v>#VALUE!</v>
      </c>
      <c r="AE970" s="8" t="e">
        <f t="shared" ca="1" si="372"/>
        <v>#VALUE!</v>
      </c>
      <c r="AF970" s="8" t="e">
        <f t="shared" ca="1" si="373"/>
        <v>#VALUE!</v>
      </c>
    </row>
    <row r="971" spans="1:32" x14ac:dyDescent="0.3">
      <c r="A971" s="35">
        <f>IF(Замеры!B967=0, " ", Замеры!B967)</f>
        <v>964</v>
      </c>
      <c r="B971" s="49" t="str">
        <f>Замеры!G967</f>
        <v xml:space="preserve">Группа от QF </v>
      </c>
      <c r="C971" s="49" t="str">
        <f>IF(Замеры!J967=0, " ", Замеры!J967)</f>
        <v xml:space="preserve"> </v>
      </c>
      <c r="D971" s="49" t="str">
        <f>IF(O971=0, " ", CONCATENATE(Замеры!T967,Замеры!U967,Замеры!V967,Замеры!W967,Замеры!AB967))</f>
        <v xml:space="preserve"> </v>
      </c>
      <c r="E971" s="49" t="str">
        <f>IF(Замеры!L967=0, " ", Замеры!L967)</f>
        <v xml:space="preserve"> </v>
      </c>
      <c r="F971" s="49" t="e">
        <f t="shared" si="356"/>
        <v>#VALUE!</v>
      </c>
      <c r="G971" s="51" t="str">
        <f t="shared" si="357"/>
        <v>-</v>
      </c>
      <c r="H971" s="52" t="str">
        <f t="shared" si="358"/>
        <v>-</v>
      </c>
      <c r="I971" s="51" t="str">
        <f t="shared" si="359"/>
        <v>-</v>
      </c>
      <c r="J971" s="29" t="str">
        <f t="shared" si="360"/>
        <v>-</v>
      </c>
      <c r="K971" s="46" t="str">
        <f t="shared" si="361"/>
        <v>-</v>
      </c>
      <c r="L971" s="29" t="str">
        <f t="shared" si="362"/>
        <v>-</v>
      </c>
      <c r="M971" s="29" t="str">
        <f t="shared" si="363"/>
        <v xml:space="preserve"> </v>
      </c>
      <c r="N971" s="29" t="str">
        <f t="shared" ca="1" si="364"/>
        <v xml:space="preserve"> </v>
      </c>
      <c r="O971" s="8">
        <f>Замеры!R967</f>
        <v>0</v>
      </c>
      <c r="P971" s="8" t="b">
        <f t="shared" si="352"/>
        <v>1</v>
      </c>
      <c r="Q971" s="8" t="b">
        <f t="shared" si="353"/>
        <v>1</v>
      </c>
      <c r="R971" s="8" t="b">
        <f t="shared" si="354"/>
        <v>1</v>
      </c>
      <c r="S971" s="8" t="s">
        <v>72</v>
      </c>
      <c r="T971" s="8" t="e">
        <f t="shared" si="365"/>
        <v>#VALUE!</v>
      </c>
      <c r="U971" s="12" t="s">
        <v>72</v>
      </c>
      <c r="V971" s="8" t="e">
        <f t="shared" si="366"/>
        <v>#VALUE!</v>
      </c>
      <c r="X971" s="13" t="str">
        <f t="shared" si="355"/>
        <v xml:space="preserve"> </v>
      </c>
      <c r="Y971" s="8" t="e">
        <f t="shared" si="367"/>
        <v>#VALUE!</v>
      </c>
      <c r="AA971" s="14" t="e">
        <f t="shared" ca="1" si="368"/>
        <v>#VALUE!</v>
      </c>
      <c r="AB971" s="14" t="e">
        <f t="shared" ca="1" si="369"/>
        <v>#VALUE!</v>
      </c>
      <c r="AC971" s="14" t="e">
        <f t="shared" ca="1" si="370"/>
        <v>#VALUE!</v>
      </c>
      <c r="AD971" s="8" t="e">
        <f t="shared" ca="1" si="371"/>
        <v>#VALUE!</v>
      </c>
      <c r="AE971" s="8" t="e">
        <f t="shared" ca="1" si="372"/>
        <v>#VALUE!</v>
      </c>
      <c r="AF971" s="8" t="e">
        <f t="shared" ca="1" si="373"/>
        <v>#VALUE!</v>
      </c>
    </row>
    <row r="972" spans="1:32" x14ac:dyDescent="0.3">
      <c r="A972" s="35">
        <f>IF(Замеры!B968=0, " ", Замеры!B968)</f>
        <v>965</v>
      </c>
      <c r="B972" s="49" t="str">
        <f>Замеры!G968</f>
        <v xml:space="preserve">Группа от QF </v>
      </c>
      <c r="C972" s="49" t="str">
        <f>IF(Замеры!J968=0, " ", Замеры!J968)</f>
        <v xml:space="preserve"> </v>
      </c>
      <c r="D972" s="49" t="str">
        <f>IF(O972=0, " ", CONCATENATE(Замеры!T968,Замеры!U968,Замеры!V968,Замеры!W968,Замеры!AB968))</f>
        <v xml:space="preserve"> </v>
      </c>
      <c r="E972" s="49" t="str">
        <f>IF(Замеры!L968=0, " ", Замеры!L968)</f>
        <v xml:space="preserve"> </v>
      </c>
      <c r="F972" s="49" t="e">
        <f t="shared" si="356"/>
        <v>#VALUE!</v>
      </c>
      <c r="G972" s="51" t="str">
        <f t="shared" si="357"/>
        <v>-</v>
      </c>
      <c r="H972" s="52" t="str">
        <f t="shared" si="358"/>
        <v>-</v>
      </c>
      <c r="I972" s="51" t="str">
        <f t="shared" si="359"/>
        <v>-</v>
      </c>
      <c r="J972" s="29" t="str">
        <f t="shared" si="360"/>
        <v>-</v>
      </c>
      <c r="K972" s="46" t="str">
        <f t="shared" si="361"/>
        <v>-</v>
      </c>
      <c r="L972" s="29" t="str">
        <f t="shared" si="362"/>
        <v>-</v>
      </c>
      <c r="M972" s="29" t="str">
        <f t="shared" si="363"/>
        <v xml:space="preserve"> </v>
      </c>
      <c r="N972" s="29" t="str">
        <f t="shared" ca="1" si="364"/>
        <v xml:space="preserve"> </v>
      </c>
      <c r="O972" s="8">
        <f>Замеры!R968</f>
        <v>0</v>
      </c>
      <c r="P972" s="8" t="b">
        <f t="shared" si="352"/>
        <v>1</v>
      </c>
      <c r="Q972" s="8" t="b">
        <f t="shared" si="353"/>
        <v>1</v>
      </c>
      <c r="R972" s="8" t="b">
        <f t="shared" si="354"/>
        <v>1</v>
      </c>
      <c r="S972" s="8" t="s">
        <v>72</v>
      </c>
      <c r="T972" s="8" t="e">
        <f t="shared" si="365"/>
        <v>#VALUE!</v>
      </c>
      <c r="U972" s="12" t="s">
        <v>72</v>
      </c>
      <c r="V972" s="8" t="e">
        <f t="shared" si="366"/>
        <v>#VALUE!</v>
      </c>
      <c r="X972" s="13" t="str">
        <f t="shared" si="355"/>
        <v xml:space="preserve"> </v>
      </c>
      <c r="Y972" s="8" t="e">
        <f t="shared" si="367"/>
        <v>#VALUE!</v>
      </c>
      <c r="AA972" s="14" t="e">
        <f t="shared" ca="1" si="368"/>
        <v>#VALUE!</v>
      </c>
      <c r="AB972" s="14" t="e">
        <f t="shared" ca="1" si="369"/>
        <v>#VALUE!</v>
      </c>
      <c r="AC972" s="14" t="e">
        <f t="shared" ca="1" si="370"/>
        <v>#VALUE!</v>
      </c>
      <c r="AD972" s="8" t="e">
        <f t="shared" ca="1" si="371"/>
        <v>#VALUE!</v>
      </c>
      <c r="AE972" s="8" t="e">
        <f t="shared" ca="1" si="372"/>
        <v>#VALUE!</v>
      </c>
      <c r="AF972" s="8" t="e">
        <f t="shared" ca="1" si="373"/>
        <v>#VALUE!</v>
      </c>
    </row>
    <row r="973" spans="1:32" x14ac:dyDescent="0.3">
      <c r="A973" s="35">
        <f>IF(Замеры!B969=0, " ", Замеры!B969)</f>
        <v>966</v>
      </c>
      <c r="B973" s="49" t="str">
        <f>Замеры!G969</f>
        <v xml:space="preserve">Группа от QF </v>
      </c>
      <c r="C973" s="49" t="str">
        <f>IF(Замеры!J969=0, " ", Замеры!J969)</f>
        <v xml:space="preserve"> </v>
      </c>
      <c r="D973" s="49" t="str">
        <f>IF(O973=0, " ", CONCATENATE(Замеры!T969,Замеры!U969,Замеры!V969,Замеры!W969,Замеры!AB969))</f>
        <v xml:space="preserve"> </v>
      </c>
      <c r="E973" s="49" t="str">
        <f>IF(Замеры!L969=0, " ", Замеры!L969)</f>
        <v xml:space="preserve"> </v>
      </c>
      <c r="F973" s="49" t="e">
        <f t="shared" si="356"/>
        <v>#VALUE!</v>
      </c>
      <c r="G973" s="51" t="str">
        <f t="shared" si="357"/>
        <v>-</v>
      </c>
      <c r="H973" s="52" t="str">
        <f t="shared" si="358"/>
        <v>-</v>
      </c>
      <c r="I973" s="51" t="str">
        <f t="shared" si="359"/>
        <v>-</v>
      </c>
      <c r="J973" s="29" t="str">
        <f t="shared" si="360"/>
        <v>-</v>
      </c>
      <c r="K973" s="46" t="str">
        <f t="shared" si="361"/>
        <v>-</v>
      </c>
      <c r="L973" s="29" t="str">
        <f t="shared" si="362"/>
        <v>-</v>
      </c>
      <c r="M973" s="29" t="str">
        <f t="shared" si="363"/>
        <v xml:space="preserve"> </v>
      </c>
      <c r="N973" s="29" t="str">
        <f t="shared" ca="1" si="364"/>
        <v xml:space="preserve"> </v>
      </c>
      <c r="O973" s="8">
        <f>Замеры!R969</f>
        <v>0</v>
      </c>
      <c r="P973" s="8" t="b">
        <f t="shared" si="352"/>
        <v>1</v>
      </c>
      <c r="Q973" s="8" t="b">
        <f t="shared" si="353"/>
        <v>1</v>
      </c>
      <c r="R973" s="8" t="b">
        <f t="shared" si="354"/>
        <v>1</v>
      </c>
      <c r="S973" s="8" t="s">
        <v>72</v>
      </c>
      <c r="T973" s="8" t="e">
        <f t="shared" si="365"/>
        <v>#VALUE!</v>
      </c>
      <c r="U973" s="12" t="s">
        <v>72</v>
      </c>
      <c r="V973" s="8" t="e">
        <f t="shared" si="366"/>
        <v>#VALUE!</v>
      </c>
      <c r="X973" s="13" t="str">
        <f t="shared" si="355"/>
        <v xml:space="preserve"> </v>
      </c>
      <c r="Y973" s="8" t="e">
        <f t="shared" si="367"/>
        <v>#VALUE!</v>
      </c>
      <c r="AA973" s="14" t="e">
        <f t="shared" ca="1" si="368"/>
        <v>#VALUE!</v>
      </c>
      <c r="AB973" s="14" t="e">
        <f t="shared" ca="1" si="369"/>
        <v>#VALUE!</v>
      </c>
      <c r="AC973" s="14" t="e">
        <f t="shared" ca="1" si="370"/>
        <v>#VALUE!</v>
      </c>
      <c r="AD973" s="8" t="e">
        <f t="shared" ca="1" si="371"/>
        <v>#VALUE!</v>
      </c>
      <c r="AE973" s="8" t="e">
        <f t="shared" ca="1" si="372"/>
        <v>#VALUE!</v>
      </c>
      <c r="AF973" s="8" t="e">
        <f t="shared" ca="1" si="373"/>
        <v>#VALUE!</v>
      </c>
    </row>
    <row r="974" spans="1:32" x14ac:dyDescent="0.3">
      <c r="A974" s="35">
        <f>IF(Замеры!B970=0, " ", Замеры!B970)</f>
        <v>967</v>
      </c>
      <c r="B974" s="49" t="str">
        <f>Замеры!G970</f>
        <v xml:space="preserve">Группа от QF </v>
      </c>
      <c r="C974" s="49" t="str">
        <f>IF(Замеры!J970=0, " ", Замеры!J970)</f>
        <v xml:space="preserve"> </v>
      </c>
      <c r="D974" s="49" t="str">
        <f>IF(O974=0, " ", CONCATENATE(Замеры!T970,Замеры!U970,Замеры!V970,Замеры!W970,Замеры!AB970))</f>
        <v xml:space="preserve"> </v>
      </c>
      <c r="E974" s="49" t="str">
        <f>IF(Замеры!L970=0, " ", Замеры!L970)</f>
        <v xml:space="preserve"> </v>
      </c>
      <c r="F974" s="49" t="e">
        <f t="shared" si="356"/>
        <v>#VALUE!</v>
      </c>
      <c r="G974" s="51" t="str">
        <f t="shared" si="357"/>
        <v>-</v>
      </c>
      <c r="H974" s="52" t="str">
        <f t="shared" si="358"/>
        <v>-</v>
      </c>
      <c r="I974" s="51" t="str">
        <f t="shared" si="359"/>
        <v>-</v>
      </c>
      <c r="J974" s="29" t="str">
        <f t="shared" si="360"/>
        <v>-</v>
      </c>
      <c r="K974" s="46" t="str">
        <f t="shared" si="361"/>
        <v>-</v>
      </c>
      <c r="L974" s="29" t="str">
        <f t="shared" si="362"/>
        <v>-</v>
      </c>
      <c r="M974" s="29" t="str">
        <f t="shared" si="363"/>
        <v xml:space="preserve"> </v>
      </c>
      <c r="N974" s="29" t="str">
        <f t="shared" ca="1" si="364"/>
        <v xml:space="preserve"> </v>
      </c>
      <c r="O974" s="8">
        <f>Замеры!R970</f>
        <v>0</v>
      </c>
      <c r="P974" s="8" t="b">
        <f t="shared" si="352"/>
        <v>1</v>
      </c>
      <c r="Q974" s="8" t="b">
        <f t="shared" si="353"/>
        <v>1</v>
      </c>
      <c r="R974" s="8" t="b">
        <f t="shared" si="354"/>
        <v>1</v>
      </c>
      <c r="S974" s="8" t="s">
        <v>72</v>
      </c>
      <c r="T974" s="8" t="e">
        <f t="shared" si="365"/>
        <v>#VALUE!</v>
      </c>
      <c r="U974" s="12" t="s">
        <v>72</v>
      </c>
      <c r="V974" s="8" t="e">
        <f t="shared" si="366"/>
        <v>#VALUE!</v>
      </c>
      <c r="X974" s="13" t="str">
        <f t="shared" si="355"/>
        <v xml:space="preserve"> </v>
      </c>
      <c r="Y974" s="8" t="e">
        <f t="shared" si="367"/>
        <v>#VALUE!</v>
      </c>
      <c r="AA974" s="14" t="e">
        <f t="shared" ca="1" si="368"/>
        <v>#VALUE!</v>
      </c>
      <c r="AB974" s="14" t="e">
        <f t="shared" ca="1" si="369"/>
        <v>#VALUE!</v>
      </c>
      <c r="AC974" s="14" t="e">
        <f t="shared" ca="1" si="370"/>
        <v>#VALUE!</v>
      </c>
      <c r="AD974" s="8" t="e">
        <f t="shared" ca="1" si="371"/>
        <v>#VALUE!</v>
      </c>
      <c r="AE974" s="8" t="e">
        <f t="shared" ca="1" si="372"/>
        <v>#VALUE!</v>
      </c>
      <c r="AF974" s="8" t="e">
        <f t="shared" ca="1" si="373"/>
        <v>#VALUE!</v>
      </c>
    </row>
    <row r="975" spans="1:32" x14ac:dyDescent="0.3">
      <c r="A975" s="35">
        <f>IF(Замеры!B971=0, " ", Замеры!B971)</f>
        <v>968</v>
      </c>
      <c r="B975" s="49" t="str">
        <f>Замеры!G971</f>
        <v xml:space="preserve">Группа от QF </v>
      </c>
      <c r="C975" s="49" t="str">
        <f>IF(Замеры!J971=0, " ", Замеры!J971)</f>
        <v xml:space="preserve"> </v>
      </c>
      <c r="D975" s="49" t="str">
        <f>IF(O975=0, " ", CONCATENATE(Замеры!T971,Замеры!U971,Замеры!V971,Замеры!W971,Замеры!AB971))</f>
        <v xml:space="preserve"> </v>
      </c>
      <c r="E975" s="49" t="str">
        <f>IF(Замеры!L971=0, " ", Замеры!L971)</f>
        <v xml:space="preserve"> </v>
      </c>
      <c r="F975" s="49" t="e">
        <f t="shared" si="356"/>
        <v>#VALUE!</v>
      </c>
      <c r="G975" s="51" t="str">
        <f t="shared" si="357"/>
        <v>-</v>
      </c>
      <c r="H975" s="52" t="str">
        <f t="shared" si="358"/>
        <v>-</v>
      </c>
      <c r="I975" s="51" t="str">
        <f t="shared" si="359"/>
        <v>-</v>
      </c>
      <c r="J975" s="29" t="str">
        <f t="shared" si="360"/>
        <v>-</v>
      </c>
      <c r="K975" s="46" t="str">
        <f t="shared" si="361"/>
        <v>-</v>
      </c>
      <c r="L975" s="29" t="str">
        <f t="shared" si="362"/>
        <v>-</v>
      </c>
      <c r="M975" s="29" t="str">
        <f t="shared" si="363"/>
        <v xml:space="preserve"> </v>
      </c>
      <c r="N975" s="29" t="str">
        <f t="shared" ca="1" si="364"/>
        <v xml:space="preserve"> </v>
      </c>
      <c r="O975" s="8">
        <f>Замеры!R971</f>
        <v>0</v>
      </c>
      <c r="P975" s="8" t="b">
        <f t="shared" si="352"/>
        <v>1</v>
      </c>
      <c r="Q975" s="8" t="b">
        <f t="shared" si="353"/>
        <v>1</v>
      </c>
      <c r="R975" s="8" t="b">
        <f t="shared" si="354"/>
        <v>1</v>
      </c>
      <c r="S975" s="8" t="s">
        <v>72</v>
      </c>
      <c r="T975" s="8" t="e">
        <f t="shared" si="365"/>
        <v>#VALUE!</v>
      </c>
      <c r="U975" s="12" t="s">
        <v>72</v>
      </c>
      <c r="V975" s="8" t="e">
        <f t="shared" si="366"/>
        <v>#VALUE!</v>
      </c>
      <c r="X975" s="13" t="str">
        <f t="shared" si="355"/>
        <v xml:space="preserve"> </v>
      </c>
      <c r="Y975" s="8" t="e">
        <f t="shared" si="367"/>
        <v>#VALUE!</v>
      </c>
      <c r="AA975" s="14" t="e">
        <f t="shared" ca="1" si="368"/>
        <v>#VALUE!</v>
      </c>
      <c r="AB975" s="14" t="e">
        <f t="shared" ca="1" si="369"/>
        <v>#VALUE!</v>
      </c>
      <c r="AC975" s="14" t="e">
        <f t="shared" ca="1" si="370"/>
        <v>#VALUE!</v>
      </c>
      <c r="AD975" s="8" t="e">
        <f t="shared" ca="1" si="371"/>
        <v>#VALUE!</v>
      </c>
      <c r="AE975" s="8" t="e">
        <f t="shared" ca="1" si="372"/>
        <v>#VALUE!</v>
      </c>
      <c r="AF975" s="8" t="e">
        <f t="shared" ca="1" si="373"/>
        <v>#VALUE!</v>
      </c>
    </row>
    <row r="976" spans="1:32" x14ac:dyDescent="0.3">
      <c r="A976" s="35">
        <f>IF(Замеры!B972=0, " ", Замеры!B972)</f>
        <v>969</v>
      </c>
      <c r="B976" s="49" t="str">
        <f>Замеры!G972</f>
        <v xml:space="preserve">Группа от QF </v>
      </c>
      <c r="C976" s="49" t="str">
        <f>IF(Замеры!J972=0, " ", Замеры!J972)</f>
        <v xml:space="preserve"> </v>
      </c>
      <c r="D976" s="49" t="str">
        <f>IF(O976=0, " ", CONCATENATE(Замеры!T972,Замеры!U972,Замеры!V972,Замеры!W972,Замеры!AB972))</f>
        <v xml:space="preserve"> </v>
      </c>
      <c r="E976" s="49" t="str">
        <f>IF(Замеры!L972=0, " ", Замеры!L972)</f>
        <v xml:space="preserve"> </v>
      </c>
      <c r="F976" s="49" t="e">
        <f t="shared" si="356"/>
        <v>#VALUE!</v>
      </c>
      <c r="G976" s="51" t="str">
        <f t="shared" si="357"/>
        <v>-</v>
      </c>
      <c r="H976" s="52" t="str">
        <f t="shared" si="358"/>
        <v>-</v>
      </c>
      <c r="I976" s="51" t="str">
        <f t="shared" si="359"/>
        <v>-</v>
      </c>
      <c r="J976" s="29" t="str">
        <f t="shared" si="360"/>
        <v>-</v>
      </c>
      <c r="K976" s="46" t="str">
        <f t="shared" si="361"/>
        <v>-</v>
      </c>
      <c r="L976" s="29" t="str">
        <f t="shared" si="362"/>
        <v>-</v>
      </c>
      <c r="M976" s="29" t="str">
        <f t="shared" si="363"/>
        <v xml:space="preserve"> </v>
      </c>
      <c r="N976" s="29" t="str">
        <f t="shared" ca="1" si="364"/>
        <v xml:space="preserve"> </v>
      </c>
      <c r="O976" s="8">
        <f>Замеры!R972</f>
        <v>0</v>
      </c>
      <c r="P976" s="8" t="b">
        <f t="shared" si="352"/>
        <v>1</v>
      </c>
      <c r="Q976" s="8" t="b">
        <f t="shared" si="353"/>
        <v>1</v>
      </c>
      <c r="R976" s="8" t="b">
        <f t="shared" si="354"/>
        <v>1</v>
      </c>
      <c r="S976" s="8" t="s">
        <v>72</v>
      </c>
      <c r="T976" s="8" t="e">
        <f t="shared" si="365"/>
        <v>#VALUE!</v>
      </c>
      <c r="U976" s="12" t="s">
        <v>72</v>
      </c>
      <c r="V976" s="8" t="e">
        <f t="shared" si="366"/>
        <v>#VALUE!</v>
      </c>
      <c r="X976" s="13" t="str">
        <f t="shared" si="355"/>
        <v xml:space="preserve"> </v>
      </c>
      <c r="Y976" s="8" t="e">
        <f t="shared" si="367"/>
        <v>#VALUE!</v>
      </c>
      <c r="AA976" s="14" t="e">
        <f t="shared" ca="1" si="368"/>
        <v>#VALUE!</v>
      </c>
      <c r="AB976" s="14" t="e">
        <f t="shared" ca="1" si="369"/>
        <v>#VALUE!</v>
      </c>
      <c r="AC976" s="14" t="e">
        <f t="shared" ca="1" si="370"/>
        <v>#VALUE!</v>
      </c>
      <c r="AD976" s="8" t="e">
        <f t="shared" ca="1" si="371"/>
        <v>#VALUE!</v>
      </c>
      <c r="AE976" s="8" t="e">
        <f t="shared" ca="1" si="372"/>
        <v>#VALUE!</v>
      </c>
      <c r="AF976" s="8" t="e">
        <f t="shared" ca="1" si="373"/>
        <v>#VALUE!</v>
      </c>
    </row>
    <row r="977" spans="1:32" x14ac:dyDescent="0.3">
      <c r="A977" s="35">
        <f>IF(Замеры!B973=0, " ", Замеры!B973)</f>
        <v>970</v>
      </c>
      <c r="B977" s="49" t="str">
        <f>Замеры!G973</f>
        <v xml:space="preserve">Группа от QF </v>
      </c>
      <c r="C977" s="49" t="str">
        <f>IF(Замеры!J973=0, " ", Замеры!J973)</f>
        <v xml:space="preserve"> </v>
      </c>
      <c r="D977" s="49" t="str">
        <f>IF(O977=0, " ", CONCATENATE(Замеры!T973,Замеры!U973,Замеры!V973,Замеры!W973,Замеры!AB973))</f>
        <v xml:space="preserve"> </v>
      </c>
      <c r="E977" s="49" t="str">
        <f>IF(Замеры!L973=0, " ", Замеры!L973)</f>
        <v xml:space="preserve"> </v>
      </c>
      <c r="F977" s="49" t="e">
        <f t="shared" si="356"/>
        <v>#VALUE!</v>
      </c>
      <c r="G977" s="51" t="str">
        <f t="shared" si="357"/>
        <v>-</v>
      </c>
      <c r="H977" s="52" t="str">
        <f t="shared" si="358"/>
        <v>-</v>
      </c>
      <c r="I977" s="51" t="str">
        <f t="shared" si="359"/>
        <v>-</v>
      </c>
      <c r="J977" s="29" t="str">
        <f t="shared" si="360"/>
        <v>-</v>
      </c>
      <c r="K977" s="46" t="str">
        <f t="shared" si="361"/>
        <v>-</v>
      </c>
      <c r="L977" s="29" t="str">
        <f t="shared" si="362"/>
        <v>-</v>
      </c>
      <c r="M977" s="29" t="str">
        <f t="shared" si="363"/>
        <v xml:space="preserve"> </v>
      </c>
      <c r="N977" s="29" t="str">
        <f t="shared" ca="1" si="364"/>
        <v xml:space="preserve"> </v>
      </c>
      <c r="O977" s="8">
        <f>Замеры!R973</f>
        <v>0</v>
      </c>
      <c r="P977" s="8" t="b">
        <f t="shared" si="352"/>
        <v>1</v>
      </c>
      <c r="Q977" s="8" t="b">
        <f t="shared" si="353"/>
        <v>1</v>
      </c>
      <c r="R977" s="8" t="b">
        <f t="shared" si="354"/>
        <v>1</v>
      </c>
      <c r="S977" s="8" t="s">
        <v>72</v>
      </c>
      <c r="T977" s="8" t="e">
        <f t="shared" si="365"/>
        <v>#VALUE!</v>
      </c>
      <c r="U977" s="12" t="s">
        <v>72</v>
      </c>
      <c r="V977" s="8" t="e">
        <f t="shared" si="366"/>
        <v>#VALUE!</v>
      </c>
      <c r="X977" s="13" t="str">
        <f t="shared" si="355"/>
        <v xml:space="preserve"> </v>
      </c>
      <c r="Y977" s="8" t="e">
        <f t="shared" si="367"/>
        <v>#VALUE!</v>
      </c>
      <c r="AA977" s="14" t="e">
        <f t="shared" ca="1" si="368"/>
        <v>#VALUE!</v>
      </c>
      <c r="AB977" s="14" t="e">
        <f t="shared" ca="1" si="369"/>
        <v>#VALUE!</v>
      </c>
      <c r="AC977" s="14" t="e">
        <f t="shared" ca="1" si="370"/>
        <v>#VALUE!</v>
      </c>
      <c r="AD977" s="8" t="e">
        <f t="shared" ca="1" si="371"/>
        <v>#VALUE!</v>
      </c>
      <c r="AE977" s="8" t="e">
        <f t="shared" ca="1" si="372"/>
        <v>#VALUE!</v>
      </c>
      <c r="AF977" s="8" t="e">
        <f t="shared" ca="1" si="373"/>
        <v>#VALUE!</v>
      </c>
    </row>
    <row r="978" spans="1:32" x14ac:dyDescent="0.3">
      <c r="A978" s="35">
        <f>IF(Замеры!B974=0, " ", Замеры!B974)</f>
        <v>971</v>
      </c>
      <c r="B978" s="49" t="str">
        <f>Замеры!G974</f>
        <v xml:space="preserve">Группа от QF </v>
      </c>
      <c r="C978" s="49" t="str">
        <f>IF(Замеры!J974=0, " ", Замеры!J974)</f>
        <v xml:space="preserve"> </v>
      </c>
      <c r="D978" s="49" t="str">
        <f>IF(O978=0, " ", CONCATENATE(Замеры!T974,Замеры!U974,Замеры!V974,Замеры!W974,Замеры!AB974))</f>
        <v xml:space="preserve"> </v>
      </c>
      <c r="E978" s="49" t="str">
        <f>IF(Замеры!L974=0, " ", Замеры!L974)</f>
        <v xml:space="preserve"> </v>
      </c>
      <c r="F978" s="49" t="e">
        <f t="shared" si="356"/>
        <v>#VALUE!</v>
      </c>
      <c r="G978" s="51" t="str">
        <f t="shared" si="357"/>
        <v>-</v>
      </c>
      <c r="H978" s="52" t="str">
        <f t="shared" si="358"/>
        <v>-</v>
      </c>
      <c r="I978" s="51" t="str">
        <f t="shared" si="359"/>
        <v>-</v>
      </c>
      <c r="J978" s="29" t="str">
        <f t="shared" si="360"/>
        <v>-</v>
      </c>
      <c r="K978" s="46" t="str">
        <f t="shared" si="361"/>
        <v>-</v>
      </c>
      <c r="L978" s="29" t="str">
        <f t="shared" si="362"/>
        <v>-</v>
      </c>
      <c r="M978" s="29" t="str">
        <f t="shared" si="363"/>
        <v xml:space="preserve"> </v>
      </c>
      <c r="N978" s="29" t="str">
        <f t="shared" ca="1" si="364"/>
        <v xml:space="preserve"> </v>
      </c>
      <c r="O978" s="8">
        <f>Замеры!R974</f>
        <v>0</v>
      </c>
      <c r="P978" s="8" t="b">
        <f t="shared" si="352"/>
        <v>1</v>
      </c>
      <c r="Q978" s="8" t="b">
        <f t="shared" si="353"/>
        <v>1</v>
      </c>
      <c r="R978" s="8" t="b">
        <f t="shared" si="354"/>
        <v>1</v>
      </c>
      <c r="S978" s="8" t="s">
        <v>72</v>
      </c>
      <c r="T978" s="8" t="e">
        <f t="shared" si="365"/>
        <v>#VALUE!</v>
      </c>
      <c r="U978" s="12" t="s">
        <v>72</v>
      </c>
      <c r="V978" s="8" t="e">
        <f t="shared" si="366"/>
        <v>#VALUE!</v>
      </c>
      <c r="X978" s="13" t="str">
        <f t="shared" si="355"/>
        <v xml:space="preserve"> </v>
      </c>
      <c r="Y978" s="8" t="e">
        <f t="shared" si="367"/>
        <v>#VALUE!</v>
      </c>
      <c r="AA978" s="14" t="e">
        <f t="shared" ca="1" si="368"/>
        <v>#VALUE!</v>
      </c>
      <c r="AB978" s="14" t="e">
        <f t="shared" ca="1" si="369"/>
        <v>#VALUE!</v>
      </c>
      <c r="AC978" s="14" t="e">
        <f t="shared" ca="1" si="370"/>
        <v>#VALUE!</v>
      </c>
      <c r="AD978" s="8" t="e">
        <f t="shared" ca="1" si="371"/>
        <v>#VALUE!</v>
      </c>
      <c r="AE978" s="8" t="e">
        <f t="shared" ca="1" si="372"/>
        <v>#VALUE!</v>
      </c>
      <c r="AF978" s="8" t="e">
        <f t="shared" ca="1" si="373"/>
        <v>#VALUE!</v>
      </c>
    </row>
    <row r="979" spans="1:32" x14ac:dyDescent="0.3">
      <c r="A979" s="35">
        <f>IF(Замеры!B975=0, " ", Замеры!B975)</f>
        <v>972</v>
      </c>
      <c r="B979" s="49" t="str">
        <f>Замеры!G975</f>
        <v xml:space="preserve">Группа от QF </v>
      </c>
      <c r="C979" s="49" t="str">
        <f>IF(Замеры!J975=0, " ", Замеры!J975)</f>
        <v xml:space="preserve"> </v>
      </c>
      <c r="D979" s="49" t="str">
        <f>IF(O979=0, " ", CONCATENATE(Замеры!T975,Замеры!U975,Замеры!V975,Замеры!W975,Замеры!AB975))</f>
        <v xml:space="preserve"> </v>
      </c>
      <c r="E979" s="49" t="str">
        <f>IF(Замеры!L975=0, " ", Замеры!L975)</f>
        <v xml:space="preserve"> </v>
      </c>
      <c r="F979" s="49" t="e">
        <f t="shared" si="356"/>
        <v>#VALUE!</v>
      </c>
      <c r="G979" s="51" t="str">
        <f t="shared" si="357"/>
        <v>-</v>
      </c>
      <c r="H979" s="52" t="str">
        <f t="shared" si="358"/>
        <v>-</v>
      </c>
      <c r="I979" s="51" t="str">
        <f t="shared" si="359"/>
        <v>-</v>
      </c>
      <c r="J979" s="29" t="str">
        <f t="shared" si="360"/>
        <v>-</v>
      </c>
      <c r="K979" s="46" t="str">
        <f t="shared" si="361"/>
        <v>-</v>
      </c>
      <c r="L979" s="29" t="str">
        <f t="shared" si="362"/>
        <v>-</v>
      </c>
      <c r="M979" s="29" t="str">
        <f t="shared" si="363"/>
        <v xml:space="preserve"> </v>
      </c>
      <c r="N979" s="29" t="str">
        <f t="shared" ca="1" si="364"/>
        <v xml:space="preserve"> </v>
      </c>
      <c r="O979" s="8">
        <f>Замеры!R975</f>
        <v>0</v>
      </c>
      <c r="P979" s="8" t="b">
        <f t="shared" si="352"/>
        <v>1</v>
      </c>
      <c r="Q979" s="8" t="b">
        <f t="shared" si="353"/>
        <v>1</v>
      </c>
      <c r="R979" s="8" t="b">
        <f t="shared" si="354"/>
        <v>1</v>
      </c>
      <c r="S979" s="8" t="s">
        <v>72</v>
      </c>
      <c r="T979" s="8" t="e">
        <f t="shared" si="365"/>
        <v>#VALUE!</v>
      </c>
      <c r="U979" s="12" t="s">
        <v>72</v>
      </c>
      <c r="V979" s="8" t="e">
        <f t="shared" si="366"/>
        <v>#VALUE!</v>
      </c>
      <c r="X979" s="13" t="str">
        <f t="shared" si="355"/>
        <v xml:space="preserve"> </v>
      </c>
      <c r="Y979" s="8" t="e">
        <f t="shared" si="367"/>
        <v>#VALUE!</v>
      </c>
      <c r="AA979" s="14" t="e">
        <f t="shared" ca="1" si="368"/>
        <v>#VALUE!</v>
      </c>
      <c r="AB979" s="14" t="e">
        <f t="shared" ca="1" si="369"/>
        <v>#VALUE!</v>
      </c>
      <c r="AC979" s="14" t="e">
        <f t="shared" ca="1" si="370"/>
        <v>#VALUE!</v>
      </c>
      <c r="AD979" s="8" t="e">
        <f t="shared" ca="1" si="371"/>
        <v>#VALUE!</v>
      </c>
      <c r="AE979" s="8" t="e">
        <f t="shared" ca="1" si="372"/>
        <v>#VALUE!</v>
      </c>
      <c r="AF979" s="8" t="e">
        <f t="shared" ca="1" si="373"/>
        <v>#VALUE!</v>
      </c>
    </row>
    <row r="980" spans="1:32" x14ac:dyDescent="0.3">
      <c r="A980" s="35">
        <f>IF(Замеры!B976=0, " ", Замеры!B976)</f>
        <v>973</v>
      </c>
      <c r="B980" s="49" t="str">
        <f>Замеры!G976</f>
        <v xml:space="preserve">Группа от QF </v>
      </c>
      <c r="C980" s="49" t="str">
        <f>IF(Замеры!J976=0, " ", Замеры!J976)</f>
        <v xml:space="preserve"> </v>
      </c>
      <c r="D980" s="49" t="str">
        <f>IF(O980=0, " ", CONCATENATE(Замеры!T976,Замеры!U976,Замеры!V976,Замеры!W976,Замеры!AB976))</f>
        <v xml:space="preserve"> </v>
      </c>
      <c r="E980" s="49" t="str">
        <f>IF(Замеры!L976=0, " ", Замеры!L976)</f>
        <v xml:space="preserve"> </v>
      </c>
      <c r="F980" s="49" t="e">
        <f t="shared" si="356"/>
        <v>#VALUE!</v>
      </c>
      <c r="G980" s="51" t="str">
        <f t="shared" si="357"/>
        <v>-</v>
      </c>
      <c r="H980" s="52" t="str">
        <f t="shared" si="358"/>
        <v>-</v>
      </c>
      <c r="I980" s="51" t="str">
        <f t="shared" si="359"/>
        <v>-</v>
      </c>
      <c r="J980" s="29" t="str">
        <f t="shared" si="360"/>
        <v>-</v>
      </c>
      <c r="K980" s="46" t="str">
        <f t="shared" si="361"/>
        <v>-</v>
      </c>
      <c r="L980" s="29" t="str">
        <f t="shared" si="362"/>
        <v>-</v>
      </c>
      <c r="M980" s="29" t="str">
        <f t="shared" si="363"/>
        <v xml:space="preserve"> </v>
      </c>
      <c r="N980" s="29" t="str">
        <f t="shared" ca="1" si="364"/>
        <v xml:space="preserve"> </v>
      </c>
      <c r="O980" s="8">
        <f>Замеры!R976</f>
        <v>0</v>
      </c>
      <c r="P980" s="8" t="b">
        <f t="shared" si="352"/>
        <v>1</v>
      </c>
      <c r="Q980" s="8" t="b">
        <f t="shared" si="353"/>
        <v>1</v>
      </c>
      <c r="R980" s="8" t="b">
        <f t="shared" si="354"/>
        <v>1</v>
      </c>
      <c r="S980" s="8" t="s">
        <v>72</v>
      </c>
      <c r="T980" s="8" t="e">
        <f t="shared" si="365"/>
        <v>#VALUE!</v>
      </c>
      <c r="U980" s="12" t="s">
        <v>72</v>
      </c>
      <c r="V980" s="8" t="e">
        <f t="shared" si="366"/>
        <v>#VALUE!</v>
      </c>
      <c r="X980" s="13" t="str">
        <f t="shared" si="355"/>
        <v xml:space="preserve"> </v>
      </c>
      <c r="Y980" s="8" t="e">
        <f t="shared" si="367"/>
        <v>#VALUE!</v>
      </c>
      <c r="AA980" s="14" t="e">
        <f t="shared" ca="1" si="368"/>
        <v>#VALUE!</v>
      </c>
      <c r="AB980" s="14" t="e">
        <f t="shared" ca="1" si="369"/>
        <v>#VALUE!</v>
      </c>
      <c r="AC980" s="14" t="e">
        <f t="shared" ca="1" si="370"/>
        <v>#VALUE!</v>
      </c>
      <c r="AD980" s="8" t="e">
        <f t="shared" ca="1" si="371"/>
        <v>#VALUE!</v>
      </c>
      <c r="AE980" s="8" t="e">
        <f t="shared" ca="1" si="372"/>
        <v>#VALUE!</v>
      </c>
      <c r="AF980" s="8" t="e">
        <f t="shared" ca="1" si="373"/>
        <v>#VALUE!</v>
      </c>
    </row>
    <row r="981" spans="1:32" x14ac:dyDescent="0.3">
      <c r="A981" s="35">
        <f>IF(Замеры!B977=0, " ", Замеры!B977)</f>
        <v>974</v>
      </c>
      <c r="B981" s="49" t="str">
        <f>Замеры!G977</f>
        <v xml:space="preserve">Группа от QF </v>
      </c>
      <c r="C981" s="49" t="str">
        <f>IF(Замеры!J977=0, " ", Замеры!J977)</f>
        <v xml:space="preserve"> </v>
      </c>
      <c r="D981" s="49" t="str">
        <f>IF(O981=0, " ", CONCATENATE(Замеры!T977,Замеры!U977,Замеры!V977,Замеры!W977,Замеры!AB977))</f>
        <v xml:space="preserve"> </v>
      </c>
      <c r="E981" s="49" t="str">
        <f>IF(Замеры!L977=0, " ", Замеры!L977)</f>
        <v xml:space="preserve"> </v>
      </c>
      <c r="F981" s="49" t="e">
        <f t="shared" si="356"/>
        <v>#VALUE!</v>
      </c>
      <c r="G981" s="51" t="str">
        <f t="shared" si="357"/>
        <v>-</v>
      </c>
      <c r="H981" s="52" t="str">
        <f t="shared" si="358"/>
        <v>-</v>
      </c>
      <c r="I981" s="51" t="str">
        <f t="shared" si="359"/>
        <v>-</v>
      </c>
      <c r="J981" s="29" t="str">
        <f t="shared" si="360"/>
        <v>-</v>
      </c>
      <c r="K981" s="46" t="str">
        <f t="shared" si="361"/>
        <v>-</v>
      </c>
      <c r="L981" s="29" t="str">
        <f t="shared" si="362"/>
        <v>-</v>
      </c>
      <c r="M981" s="29" t="str">
        <f t="shared" si="363"/>
        <v xml:space="preserve"> </v>
      </c>
      <c r="N981" s="29" t="str">
        <f t="shared" ca="1" si="364"/>
        <v xml:space="preserve"> </v>
      </c>
      <c r="O981" s="8">
        <f>Замеры!R977</f>
        <v>0</v>
      </c>
      <c r="P981" s="8" t="b">
        <f t="shared" si="352"/>
        <v>1</v>
      </c>
      <c r="Q981" s="8" t="b">
        <f t="shared" si="353"/>
        <v>1</v>
      </c>
      <c r="R981" s="8" t="b">
        <f t="shared" si="354"/>
        <v>1</v>
      </c>
      <c r="S981" s="8" t="s">
        <v>72</v>
      </c>
      <c r="T981" s="8" t="e">
        <f t="shared" si="365"/>
        <v>#VALUE!</v>
      </c>
      <c r="U981" s="12" t="s">
        <v>72</v>
      </c>
      <c r="V981" s="8" t="e">
        <f t="shared" si="366"/>
        <v>#VALUE!</v>
      </c>
      <c r="X981" s="13" t="str">
        <f t="shared" si="355"/>
        <v xml:space="preserve"> </v>
      </c>
      <c r="Y981" s="8" t="e">
        <f t="shared" si="367"/>
        <v>#VALUE!</v>
      </c>
      <c r="AA981" s="14" t="e">
        <f t="shared" ca="1" si="368"/>
        <v>#VALUE!</v>
      </c>
      <c r="AB981" s="14" t="e">
        <f t="shared" ca="1" si="369"/>
        <v>#VALUE!</v>
      </c>
      <c r="AC981" s="14" t="e">
        <f t="shared" ca="1" si="370"/>
        <v>#VALUE!</v>
      </c>
      <c r="AD981" s="8" t="e">
        <f t="shared" ca="1" si="371"/>
        <v>#VALUE!</v>
      </c>
      <c r="AE981" s="8" t="e">
        <f t="shared" ca="1" si="372"/>
        <v>#VALUE!</v>
      </c>
      <c r="AF981" s="8" t="e">
        <f t="shared" ca="1" si="373"/>
        <v>#VALUE!</v>
      </c>
    </row>
    <row r="982" spans="1:32" x14ac:dyDescent="0.3">
      <c r="A982" s="35">
        <f>IF(Замеры!B978=0, " ", Замеры!B978)</f>
        <v>975</v>
      </c>
      <c r="B982" s="49" t="str">
        <f>Замеры!G978</f>
        <v xml:space="preserve">Группа от QF </v>
      </c>
      <c r="C982" s="49" t="str">
        <f>IF(Замеры!J978=0, " ", Замеры!J978)</f>
        <v xml:space="preserve"> </v>
      </c>
      <c r="D982" s="49" t="str">
        <f>IF(O982=0, " ", CONCATENATE(Замеры!T978,Замеры!U978,Замеры!V978,Замеры!W978,Замеры!AB978))</f>
        <v xml:space="preserve"> </v>
      </c>
      <c r="E982" s="49" t="str">
        <f>IF(Замеры!L978=0, " ", Замеры!L978)</f>
        <v xml:space="preserve"> </v>
      </c>
      <c r="F982" s="49" t="e">
        <f t="shared" si="356"/>
        <v>#VALUE!</v>
      </c>
      <c r="G982" s="51" t="str">
        <f t="shared" si="357"/>
        <v>-</v>
      </c>
      <c r="H982" s="52" t="str">
        <f t="shared" si="358"/>
        <v>-</v>
      </c>
      <c r="I982" s="51" t="str">
        <f t="shared" si="359"/>
        <v>-</v>
      </c>
      <c r="J982" s="29" t="str">
        <f t="shared" si="360"/>
        <v>-</v>
      </c>
      <c r="K982" s="46" t="str">
        <f t="shared" si="361"/>
        <v>-</v>
      </c>
      <c r="L982" s="29" t="str">
        <f t="shared" si="362"/>
        <v>-</v>
      </c>
      <c r="M982" s="29" t="str">
        <f t="shared" si="363"/>
        <v xml:space="preserve"> </v>
      </c>
      <c r="N982" s="29" t="str">
        <f t="shared" ca="1" si="364"/>
        <v xml:space="preserve"> </v>
      </c>
      <c r="O982" s="8">
        <f>Замеры!R978</f>
        <v>0</v>
      </c>
      <c r="P982" s="8" t="b">
        <f t="shared" si="352"/>
        <v>1</v>
      </c>
      <c r="Q982" s="8" t="b">
        <f t="shared" si="353"/>
        <v>1</v>
      </c>
      <c r="R982" s="8" t="b">
        <f t="shared" si="354"/>
        <v>1</v>
      </c>
      <c r="S982" s="8" t="s">
        <v>72</v>
      </c>
      <c r="T982" s="8" t="e">
        <f t="shared" si="365"/>
        <v>#VALUE!</v>
      </c>
      <c r="U982" s="12" t="s">
        <v>72</v>
      </c>
      <c r="V982" s="8" t="e">
        <f t="shared" si="366"/>
        <v>#VALUE!</v>
      </c>
      <c r="X982" s="13" t="str">
        <f t="shared" si="355"/>
        <v xml:space="preserve"> </v>
      </c>
      <c r="Y982" s="8" t="e">
        <f t="shared" si="367"/>
        <v>#VALUE!</v>
      </c>
      <c r="AA982" s="14" t="e">
        <f t="shared" ca="1" si="368"/>
        <v>#VALUE!</v>
      </c>
      <c r="AB982" s="14" t="e">
        <f t="shared" ca="1" si="369"/>
        <v>#VALUE!</v>
      </c>
      <c r="AC982" s="14" t="e">
        <f t="shared" ca="1" si="370"/>
        <v>#VALUE!</v>
      </c>
      <c r="AD982" s="8" t="e">
        <f t="shared" ca="1" si="371"/>
        <v>#VALUE!</v>
      </c>
      <c r="AE982" s="8" t="e">
        <f t="shared" ca="1" si="372"/>
        <v>#VALUE!</v>
      </c>
      <c r="AF982" s="8" t="e">
        <f t="shared" ca="1" si="373"/>
        <v>#VALUE!</v>
      </c>
    </row>
    <row r="983" spans="1:32" x14ac:dyDescent="0.3">
      <c r="A983" s="35">
        <f>IF(Замеры!B979=0, " ", Замеры!B979)</f>
        <v>976</v>
      </c>
      <c r="B983" s="49" t="str">
        <f>Замеры!G979</f>
        <v xml:space="preserve">Группа от QF </v>
      </c>
      <c r="C983" s="49" t="str">
        <f>IF(Замеры!J979=0, " ", Замеры!J979)</f>
        <v xml:space="preserve"> </v>
      </c>
      <c r="D983" s="49" t="str">
        <f>IF(O983=0, " ", CONCATENATE(Замеры!T979,Замеры!U979,Замеры!V979,Замеры!W979,Замеры!AB979))</f>
        <v xml:space="preserve"> </v>
      </c>
      <c r="E983" s="49" t="str">
        <f>IF(Замеры!L979=0, " ", Замеры!L979)</f>
        <v xml:space="preserve"> </v>
      </c>
      <c r="F983" s="49" t="e">
        <f t="shared" si="356"/>
        <v>#VALUE!</v>
      </c>
      <c r="G983" s="51" t="str">
        <f t="shared" si="357"/>
        <v>-</v>
      </c>
      <c r="H983" s="52" t="str">
        <f t="shared" si="358"/>
        <v>-</v>
      </c>
      <c r="I983" s="51" t="str">
        <f t="shared" si="359"/>
        <v>-</v>
      </c>
      <c r="J983" s="29" t="str">
        <f t="shared" si="360"/>
        <v>-</v>
      </c>
      <c r="K983" s="46" t="str">
        <f t="shared" si="361"/>
        <v>-</v>
      </c>
      <c r="L983" s="29" t="str">
        <f t="shared" si="362"/>
        <v>-</v>
      </c>
      <c r="M983" s="29" t="str">
        <f t="shared" si="363"/>
        <v xml:space="preserve"> </v>
      </c>
      <c r="N983" s="29" t="str">
        <f t="shared" ca="1" si="364"/>
        <v xml:space="preserve"> </v>
      </c>
      <c r="O983" s="8">
        <f>Замеры!R979</f>
        <v>0</v>
      </c>
      <c r="P983" s="8" t="b">
        <f t="shared" si="352"/>
        <v>1</v>
      </c>
      <c r="Q983" s="8" t="b">
        <f t="shared" si="353"/>
        <v>1</v>
      </c>
      <c r="R983" s="8" t="b">
        <f t="shared" si="354"/>
        <v>1</v>
      </c>
      <c r="S983" s="8" t="s">
        <v>72</v>
      </c>
      <c r="T983" s="8" t="e">
        <f t="shared" si="365"/>
        <v>#VALUE!</v>
      </c>
      <c r="U983" s="12" t="s">
        <v>72</v>
      </c>
      <c r="V983" s="8" t="e">
        <f t="shared" si="366"/>
        <v>#VALUE!</v>
      </c>
      <c r="X983" s="13" t="str">
        <f t="shared" si="355"/>
        <v xml:space="preserve"> </v>
      </c>
      <c r="Y983" s="8" t="e">
        <f t="shared" si="367"/>
        <v>#VALUE!</v>
      </c>
      <c r="AA983" s="14" t="e">
        <f t="shared" ca="1" si="368"/>
        <v>#VALUE!</v>
      </c>
      <c r="AB983" s="14" t="e">
        <f t="shared" ca="1" si="369"/>
        <v>#VALUE!</v>
      </c>
      <c r="AC983" s="14" t="e">
        <f t="shared" ca="1" si="370"/>
        <v>#VALUE!</v>
      </c>
      <c r="AD983" s="8" t="e">
        <f t="shared" ca="1" si="371"/>
        <v>#VALUE!</v>
      </c>
      <c r="AE983" s="8" t="e">
        <f t="shared" ca="1" si="372"/>
        <v>#VALUE!</v>
      </c>
      <c r="AF983" s="8" t="e">
        <f t="shared" ca="1" si="373"/>
        <v>#VALUE!</v>
      </c>
    </row>
    <row r="984" spans="1:32" x14ac:dyDescent="0.3">
      <c r="A984" s="35">
        <f>IF(Замеры!B980=0, " ", Замеры!B980)</f>
        <v>977</v>
      </c>
      <c r="B984" s="49" t="str">
        <f>Замеры!G980</f>
        <v xml:space="preserve">Группа от QF </v>
      </c>
      <c r="C984" s="49" t="str">
        <f>IF(Замеры!J980=0, " ", Замеры!J980)</f>
        <v xml:space="preserve"> </v>
      </c>
      <c r="D984" s="49" t="str">
        <f>IF(O984=0, " ", CONCATENATE(Замеры!T980,Замеры!U980,Замеры!V980,Замеры!W980,Замеры!AB980))</f>
        <v xml:space="preserve"> </v>
      </c>
      <c r="E984" s="49" t="str">
        <f>IF(Замеры!L980=0, " ", Замеры!L980)</f>
        <v xml:space="preserve"> </v>
      </c>
      <c r="F984" s="49" t="e">
        <f t="shared" si="356"/>
        <v>#VALUE!</v>
      </c>
      <c r="G984" s="51" t="str">
        <f t="shared" si="357"/>
        <v>-</v>
      </c>
      <c r="H984" s="52" t="str">
        <f t="shared" si="358"/>
        <v>-</v>
      </c>
      <c r="I984" s="51" t="str">
        <f t="shared" si="359"/>
        <v>-</v>
      </c>
      <c r="J984" s="29" t="str">
        <f t="shared" si="360"/>
        <v>-</v>
      </c>
      <c r="K984" s="46" t="str">
        <f t="shared" si="361"/>
        <v>-</v>
      </c>
      <c r="L984" s="29" t="str">
        <f t="shared" si="362"/>
        <v>-</v>
      </c>
      <c r="M984" s="29" t="str">
        <f t="shared" si="363"/>
        <v xml:space="preserve"> </v>
      </c>
      <c r="N984" s="29" t="str">
        <f t="shared" ca="1" si="364"/>
        <v xml:space="preserve"> </v>
      </c>
      <c r="O984" s="8">
        <f>Замеры!R980</f>
        <v>0</v>
      </c>
      <c r="P984" s="8" t="b">
        <f t="shared" si="352"/>
        <v>1</v>
      </c>
      <c r="Q984" s="8" t="b">
        <f t="shared" si="353"/>
        <v>1</v>
      </c>
      <c r="R984" s="8" t="b">
        <f t="shared" si="354"/>
        <v>1</v>
      </c>
      <c r="S984" s="8" t="s">
        <v>72</v>
      </c>
      <c r="T984" s="8" t="e">
        <f t="shared" si="365"/>
        <v>#VALUE!</v>
      </c>
      <c r="U984" s="12" t="s">
        <v>72</v>
      </c>
      <c r="V984" s="8" t="e">
        <f t="shared" si="366"/>
        <v>#VALUE!</v>
      </c>
      <c r="X984" s="13" t="str">
        <f t="shared" si="355"/>
        <v xml:space="preserve"> </v>
      </c>
      <c r="Y984" s="8" t="e">
        <f t="shared" si="367"/>
        <v>#VALUE!</v>
      </c>
      <c r="AA984" s="14" t="e">
        <f t="shared" ca="1" si="368"/>
        <v>#VALUE!</v>
      </c>
      <c r="AB984" s="14" t="e">
        <f t="shared" ca="1" si="369"/>
        <v>#VALUE!</v>
      </c>
      <c r="AC984" s="14" t="e">
        <f t="shared" ca="1" si="370"/>
        <v>#VALUE!</v>
      </c>
      <c r="AD984" s="8" t="e">
        <f t="shared" ca="1" si="371"/>
        <v>#VALUE!</v>
      </c>
      <c r="AE984" s="8" t="e">
        <f t="shared" ca="1" si="372"/>
        <v>#VALUE!</v>
      </c>
      <c r="AF984" s="8" t="e">
        <f t="shared" ca="1" si="373"/>
        <v>#VALUE!</v>
      </c>
    </row>
    <row r="985" spans="1:32" x14ac:dyDescent="0.3">
      <c r="A985" s="35">
        <f>IF(Замеры!B981=0, " ", Замеры!B981)</f>
        <v>978</v>
      </c>
      <c r="B985" s="49" t="str">
        <f>Замеры!G981</f>
        <v xml:space="preserve">Группа от QF </v>
      </c>
      <c r="C985" s="49" t="str">
        <f>IF(Замеры!J981=0, " ", Замеры!J981)</f>
        <v xml:space="preserve"> </v>
      </c>
      <c r="D985" s="49" t="str">
        <f>IF(O985=0, " ", CONCATENATE(Замеры!T981,Замеры!U981,Замеры!V981,Замеры!W981,Замеры!AB981))</f>
        <v xml:space="preserve"> </v>
      </c>
      <c r="E985" s="49" t="str">
        <f>IF(Замеры!L981=0, " ", Замеры!L981)</f>
        <v xml:space="preserve"> </v>
      </c>
      <c r="F985" s="49" t="e">
        <f t="shared" si="356"/>
        <v>#VALUE!</v>
      </c>
      <c r="G985" s="51" t="str">
        <f t="shared" si="357"/>
        <v>-</v>
      </c>
      <c r="H985" s="52" t="str">
        <f t="shared" si="358"/>
        <v>-</v>
      </c>
      <c r="I985" s="51" t="str">
        <f t="shared" si="359"/>
        <v>-</v>
      </c>
      <c r="J985" s="29" t="str">
        <f t="shared" si="360"/>
        <v>-</v>
      </c>
      <c r="K985" s="46" t="str">
        <f t="shared" si="361"/>
        <v>-</v>
      </c>
      <c r="L985" s="29" t="str">
        <f t="shared" si="362"/>
        <v>-</v>
      </c>
      <c r="M985" s="29" t="str">
        <f t="shared" si="363"/>
        <v xml:space="preserve"> </v>
      </c>
      <c r="N985" s="29" t="str">
        <f t="shared" ca="1" si="364"/>
        <v xml:space="preserve"> </v>
      </c>
      <c r="O985" s="8">
        <f>Замеры!R981</f>
        <v>0</v>
      </c>
      <c r="P985" s="8" t="b">
        <f t="shared" si="352"/>
        <v>1</v>
      </c>
      <c r="Q985" s="8" t="b">
        <f t="shared" si="353"/>
        <v>1</v>
      </c>
      <c r="R985" s="8" t="b">
        <f t="shared" si="354"/>
        <v>1</v>
      </c>
      <c r="S985" s="8" t="s">
        <v>72</v>
      </c>
      <c r="T985" s="8" t="e">
        <f t="shared" si="365"/>
        <v>#VALUE!</v>
      </c>
      <c r="U985" s="12" t="s">
        <v>72</v>
      </c>
      <c r="V985" s="8" t="e">
        <f t="shared" si="366"/>
        <v>#VALUE!</v>
      </c>
      <c r="X985" s="13" t="str">
        <f t="shared" si="355"/>
        <v xml:space="preserve"> </v>
      </c>
      <c r="Y985" s="8" t="e">
        <f t="shared" si="367"/>
        <v>#VALUE!</v>
      </c>
      <c r="AA985" s="14" t="e">
        <f t="shared" ca="1" si="368"/>
        <v>#VALUE!</v>
      </c>
      <c r="AB985" s="14" t="e">
        <f t="shared" ca="1" si="369"/>
        <v>#VALUE!</v>
      </c>
      <c r="AC985" s="14" t="e">
        <f t="shared" ca="1" si="370"/>
        <v>#VALUE!</v>
      </c>
      <c r="AD985" s="8" t="e">
        <f t="shared" ca="1" si="371"/>
        <v>#VALUE!</v>
      </c>
      <c r="AE985" s="8" t="e">
        <f t="shared" ca="1" si="372"/>
        <v>#VALUE!</v>
      </c>
      <c r="AF985" s="8" t="e">
        <f t="shared" ca="1" si="373"/>
        <v>#VALUE!</v>
      </c>
    </row>
    <row r="986" spans="1:32" x14ac:dyDescent="0.3">
      <c r="A986" s="35">
        <f>IF(Замеры!B982=0, " ", Замеры!B982)</f>
        <v>979</v>
      </c>
      <c r="B986" s="49" t="str">
        <f>Замеры!G982</f>
        <v xml:space="preserve">Группа от QF </v>
      </c>
      <c r="C986" s="49" t="str">
        <f>IF(Замеры!J982=0, " ", Замеры!J982)</f>
        <v xml:space="preserve"> </v>
      </c>
      <c r="D986" s="49" t="str">
        <f>IF(O986=0, " ", CONCATENATE(Замеры!T982,Замеры!U982,Замеры!V982,Замеры!W982,Замеры!AB982))</f>
        <v xml:space="preserve"> </v>
      </c>
      <c r="E986" s="49" t="str">
        <f>IF(Замеры!L982=0, " ", Замеры!L982)</f>
        <v xml:space="preserve"> </v>
      </c>
      <c r="F986" s="49" t="e">
        <f t="shared" si="356"/>
        <v>#VALUE!</v>
      </c>
      <c r="G986" s="51" t="str">
        <f t="shared" si="357"/>
        <v>-</v>
      </c>
      <c r="H986" s="52" t="str">
        <f t="shared" si="358"/>
        <v>-</v>
      </c>
      <c r="I986" s="51" t="str">
        <f t="shared" si="359"/>
        <v>-</v>
      </c>
      <c r="J986" s="29" t="str">
        <f t="shared" si="360"/>
        <v>-</v>
      </c>
      <c r="K986" s="46" t="str">
        <f t="shared" si="361"/>
        <v>-</v>
      </c>
      <c r="L986" s="29" t="str">
        <f t="shared" si="362"/>
        <v>-</v>
      </c>
      <c r="M986" s="29" t="str">
        <f t="shared" si="363"/>
        <v xml:space="preserve"> </v>
      </c>
      <c r="N986" s="29" t="str">
        <f t="shared" ca="1" si="364"/>
        <v xml:space="preserve"> </v>
      </c>
      <c r="O986" s="8">
        <f>Замеры!R982</f>
        <v>0</v>
      </c>
      <c r="P986" s="8" t="b">
        <f t="shared" si="352"/>
        <v>1</v>
      </c>
      <c r="Q986" s="8" t="b">
        <f t="shared" si="353"/>
        <v>1</v>
      </c>
      <c r="R986" s="8" t="b">
        <f t="shared" si="354"/>
        <v>1</v>
      </c>
      <c r="S986" s="8" t="s">
        <v>72</v>
      </c>
      <c r="T986" s="8" t="e">
        <f t="shared" si="365"/>
        <v>#VALUE!</v>
      </c>
      <c r="U986" s="12" t="s">
        <v>72</v>
      </c>
      <c r="V986" s="8" t="e">
        <f t="shared" si="366"/>
        <v>#VALUE!</v>
      </c>
      <c r="X986" s="13" t="str">
        <f t="shared" si="355"/>
        <v xml:space="preserve"> </v>
      </c>
      <c r="Y986" s="8" t="e">
        <f t="shared" si="367"/>
        <v>#VALUE!</v>
      </c>
      <c r="AA986" s="14" t="e">
        <f t="shared" ca="1" si="368"/>
        <v>#VALUE!</v>
      </c>
      <c r="AB986" s="14" t="e">
        <f t="shared" ca="1" si="369"/>
        <v>#VALUE!</v>
      </c>
      <c r="AC986" s="14" t="e">
        <f t="shared" ca="1" si="370"/>
        <v>#VALUE!</v>
      </c>
      <c r="AD986" s="8" t="e">
        <f t="shared" ca="1" si="371"/>
        <v>#VALUE!</v>
      </c>
      <c r="AE986" s="8" t="e">
        <f t="shared" ca="1" si="372"/>
        <v>#VALUE!</v>
      </c>
      <c r="AF986" s="8" t="e">
        <f t="shared" ca="1" si="373"/>
        <v>#VALUE!</v>
      </c>
    </row>
    <row r="987" spans="1:32" x14ac:dyDescent="0.3">
      <c r="A987" s="35">
        <f>IF(Замеры!B983=0, " ", Замеры!B983)</f>
        <v>980</v>
      </c>
      <c r="B987" s="49" t="str">
        <f>Замеры!G983</f>
        <v xml:space="preserve">Группа от QF </v>
      </c>
      <c r="C987" s="49" t="str">
        <f>IF(Замеры!J983=0, " ", Замеры!J983)</f>
        <v xml:space="preserve"> </v>
      </c>
      <c r="D987" s="49" t="str">
        <f>IF(O987=0, " ", CONCATENATE(Замеры!T983,Замеры!U983,Замеры!V983,Замеры!W983,Замеры!AB983))</f>
        <v xml:space="preserve"> </v>
      </c>
      <c r="E987" s="49" t="str">
        <f>IF(Замеры!L983=0, " ", Замеры!L983)</f>
        <v xml:space="preserve"> </v>
      </c>
      <c r="F987" s="49" t="e">
        <f t="shared" si="356"/>
        <v>#VALUE!</v>
      </c>
      <c r="G987" s="51" t="str">
        <f t="shared" si="357"/>
        <v>-</v>
      </c>
      <c r="H987" s="52" t="str">
        <f t="shared" si="358"/>
        <v>-</v>
      </c>
      <c r="I987" s="51" t="str">
        <f t="shared" si="359"/>
        <v>-</v>
      </c>
      <c r="J987" s="29" t="str">
        <f t="shared" si="360"/>
        <v>-</v>
      </c>
      <c r="K987" s="46" t="str">
        <f t="shared" si="361"/>
        <v>-</v>
      </c>
      <c r="L987" s="29" t="str">
        <f t="shared" si="362"/>
        <v>-</v>
      </c>
      <c r="M987" s="29" t="str">
        <f t="shared" si="363"/>
        <v xml:space="preserve"> </v>
      </c>
      <c r="N987" s="29" t="str">
        <f t="shared" ca="1" si="364"/>
        <v xml:space="preserve"> </v>
      </c>
      <c r="O987" s="8">
        <f>Замеры!R983</f>
        <v>0</v>
      </c>
      <c r="P987" s="8" t="b">
        <f t="shared" si="352"/>
        <v>1</v>
      </c>
      <c r="Q987" s="8" t="b">
        <f t="shared" si="353"/>
        <v>1</v>
      </c>
      <c r="R987" s="8" t="b">
        <f t="shared" si="354"/>
        <v>1</v>
      </c>
      <c r="S987" s="8" t="s">
        <v>72</v>
      </c>
      <c r="T987" s="8" t="e">
        <f t="shared" si="365"/>
        <v>#VALUE!</v>
      </c>
      <c r="U987" s="12" t="s">
        <v>72</v>
      </c>
      <c r="V987" s="8" t="e">
        <f t="shared" si="366"/>
        <v>#VALUE!</v>
      </c>
      <c r="X987" s="13" t="str">
        <f t="shared" si="355"/>
        <v xml:space="preserve"> </v>
      </c>
      <c r="Y987" s="8" t="e">
        <f t="shared" si="367"/>
        <v>#VALUE!</v>
      </c>
      <c r="AA987" s="14" t="e">
        <f t="shared" ca="1" si="368"/>
        <v>#VALUE!</v>
      </c>
      <c r="AB987" s="14" t="e">
        <f t="shared" ca="1" si="369"/>
        <v>#VALUE!</v>
      </c>
      <c r="AC987" s="14" t="e">
        <f t="shared" ca="1" si="370"/>
        <v>#VALUE!</v>
      </c>
      <c r="AD987" s="8" t="e">
        <f t="shared" ca="1" si="371"/>
        <v>#VALUE!</v>
      </c>
      <c r="AE987" s="8" t="e">
        <f t="shared" ca="1" si="372"/>
        <v>#VALUE!</v>
      </c>
      <c r="AF987" s="8" t="e">
        <f t="shared" ca="1" si="373"/>
        <v>#VALUE!</v>
      </c>
    </row>
    <row r="988" spans="1:32" x14ac:dyDescent="0.3">
      <c r="A988" s="35">
        <f>IF(Замеры!B984=0, " ", Замеры!B984)</f>
        <v>981</v>
      </c>
      <c r="B988" s="49" t="str">
        <f>Замеры!G984</f>
        <v xml:space="preserve">Группа от QF </v>
      </c>
      <c r="C988" s="49" t="str">
        <f>IF(Замеры!J984=0, " ", Замеры!J984)</f>
        <v xml:space="preserve"> </v>
      </c>
      <c r="D988" s="49" t="str">
        <f>IF(O988=0, " ", CONCATENATE(Замеры!T984,Замеры!U984,Замеры!V984,Замеры!W984,Замеры!AB984))</f>
        <v xml:space="preserve"> </v>
      </c>
      <c r="E988" s="49" t="str">
        <f>IF(Замеры!L984=0, " ", Замеры!L984)</f>
        <v xml:space="preserve"> </v>
      </c>
      <c r="F988" s="49" t="e">
        <f t="shared" si="356"/>
        <v>#VALUE!</v>
      </c>
      <c r="G988" s="51" t="str">
        <f t="shared" si="357"/>
        <v>-</v>
      </c>
      <c r="H988" s="52" t="str">
        <f t="shared" si="358"/>
        <v>-</v>
      </c>
      <c r="I988" s="51" t="str">
        <f t="shared" si="359"/>
        <v>-</v>
      </c>
      <c r="J988" s="29" t="str">
        <f t="shared" si="360"/>
        <v>-</v>
      </c>
      <c r="K988" s="46" t="str">
        <f t="shared" si="361"/>
        <v>-</v>
      </c>
      <c r="L988" s="29" t="str">
        <f t="shared" si="362"/>
        <v>-</v>
      </c>
      <c r="M988" s="29" t="str">
        <f t="shared" si="363"/>
        <v xml:space="preserve"> </v>
      </c>
      <c r="N988" s="29" t="str">
        <f t="shared" ca="1" si="364"/>
        <v xml:space="preserve"> </v>
      </c>
      <c r="O988" s="8">
        <f>Замеры!R984</f>
        <v>0</v>
      </c>
      <c r="P988" s="8" t="b">
        <f t="shared" si="352"/>
        <v>1</v>
      </c>
      <c r="Q988" s="8" t="b">
        <f t="shared" si="353"/>
        <v>1</v>
      </c>
      <c r="R988" s="8" t="b">
        <f t="shared" si="354"/>
        <v>1</v>
      </c>
      <c r="S988" s="8" t="s">
        <v>72</v>
      </c>
      <c r="T988" s="8" t="e">
        <f t="shared" si="365"/>
        <v>#VALUE!</v>
      </c>
      <c r="U988" s="12" t="s">
        <v>72</v>
      </c>
      <c r="V988" s="8" t="e">
        <f t="shared" si="366"/>
        <v>#VALUE!</v>
      </c>
      <c r="X988" s="13" t="str">
        <f t="shared" si="355"/>
        <v xml:space="preserve"> </v>
      </c>
      <c r="Y988" s="8" t="e">
        <f t="shared" si="367"/>
        <v>#VALUE!</v>
      </c>
      <c r="AA988" s="14" t="e">
        <f t="shared" ca="1" si="368"/>
        <v>#VALUE!</v>
      </c>
      <c r="AB988" s="14" t="e">
        <f t="shared" ca="1" si="369"/>
        <v>#VALUE!</v>
      </c>
      <c r="AC988" s="14" t="e">
        <f t="shared" ca="1" si="370"/>
        <v>#VALUE!</v>
      </c>
      <c r="AD988" s="8" t="e">
        <f t="shared" ca="1" si="371"/>
        <v>#VALUE!</v>
      </c>
      <c r="AE988" s="8" t="e">
        <f t="shared" ca="1" si="372"/>
        <v>#VALUE!</v>
      </c>
      <c r="AF988" s="8" t="e">
        <f t="shared" ca="1" si="373"/>
        <v>#VALUE!</v>
      </c>
    </row>
    <row r="989" spans="1:32" x14ac:dyDescent="0.3">
      <c r="A989" s="35">
        <f>IF(Замеры!B985=0, " ", Замеры!B985)</f>
        <v>982</v>
      </c>
      <c r="B989" s="49" t="str">
        <f>Замеры!G985</f>
        <v xml:space="preserve">Группа от QF </v>
      </c>
      <c r="C989" s="49" t="str">
        <f>IF(Замеры!J985=0, " ", Замеры!J985)</f>
        <v xml:space="preserve"> </v>
      </c>
      <c r="D989" s="49" t="str">
        <f>IF(O989=0, " ", CONCATENATE(Замеры!T985,Замеры!U985,Замеры!V985,Замеры!W985,Замеры!AB985))</f>
        <v xml:space="preserve"> </v>
      </c>
      <c r="E989" s="49" t="str">
        <f>IF(Замеры!L985=0, " ", Замеры!L985)</f>
        <v xml:space="preserve"> </v>
      </c>
      <c r="F989" s="49" t="e">
        <f t="shared" si="356"/>
        <v>#VALUE!</v>
      </c>
      <c r="G989" s="51" t="str">
        <f t="shared" si="357"/>
        <v>-</v>
      </c>
      <c r="H989" s="52" t="str">
        <f t="shared" si="358"/>
        <v>-</v>
      </c>
      <c r="I989" s="51" t="str">
        <f t="shared" si="359"/>
        <v>-</v>
      </c>
      <c r="J989" s="29" t="str">
        <f t="shared" si="360"/>
        <v>-</v>
      </c>
      <c r="K989" s="46" t="str">
        <f t="shared" si="361"/>
        <v>-</v>
      </c>
      <c r="L989" s="29" t="str">
        <f t="shared" si="362"/>
        <v>-</v>
      </c>
      <c r="M989" s="29" t="str">
        <f t="shared" si="363"/>
        <v xml:space="preserve"> </v>
      </c>
      <c r="N989" s="29" t="str">
        <f t="shared" ca="1" si="364"/>
        <v xml:space="preserve"> </v>
      </c>
      <c r="O989" s="8">
        <f>Замеры!R985</f>
        <v>0</v>
      </c>
      <c r="P989" s="8" t="b">
        <f t="shared" si="352"/>
        <v>1</v>
      </c>
      <c r="Q989" s="8" t="b">
        <f t="shared" si="353"/>
        <v>1</v>
      </c>
      <c r="R989" s="8" t="b">
        <f t="shared" si="354"/>
        <v>1</v>
      </c>
      <c r="S989" s="8" t="s">
        <v>72</v>
      </c>
      <c r="T989" s="8" t="e">
        <f t="shared" si="365"/>
        <v>#VALUE!</v>
      </c>
      <c r="U989" s="12" t="s">
        <v>72</v>
      </c>
      <c r="V989" s="8" t="e">
        <f t="shared" si="366"/>
        <v>#VALUE!</v>
      </c>
      <c r="X989" s="13" t="str">
        <f t="shared" si="355"/>
        <v xml:space="preserve"> </v>
      </c>
      <c r="Y989" s="8" t="e">
        <f t="shared" si="367"/>
        <v>#VALUE!</v>
      </c>
      <c r="AA989" s="14" t="e">
        <f t="shared" ca="1" si="368"/>
        <v>#VALUE!</v>
      </c>
      <c r="AB989" s="14" t="e">
        <f t="shared" ca="1" si="369"/>
        <v>#VALUE!</v>
      </c>
      <c r="AC989" s="14" t="e">
        <f t="shared" ca="1" si="370"/>
        <v>#VALUE!</v>
      </c>
      <c r="AD989" s="8" t="e">
        <f t="shared" ca="1" si="371"/>
        <v>#VALUE!</v>
      </c>
      <c r="AE989" s="8" t="e">
        <f t="shared" ca="1" si="372"/>
        <v>#VALUE!</v>
      </c>
      <c r="AF989" s="8" t="e">
        <f t="shared" ca="1" si="373"/>
        <v>#VALUE!</v>
      </c>
    </row>
    <row r="990" spans="1:32" x14ac:dyDescent="0.3">
      <c r="A990" s="35">
        <f>IF(Замеры!B986=0, " ", Замеры!B986)</f>
        <v>983</v>
      </c>
      <c r="B990" s="49" t="str">
        <f>Замеры!G986</f>
        <v xml:space="preserve">Группа от QF </v>
      </c>
      <c r="C990" s="49" t="str">
        <f>IF(Замеры!J986=0, " ", Замеры!J986)</f>
        <v xml:space="preserve"> </v>
      </c>
      <c r="D990" s="49" t="str">
        <f>IF(O990=0, " ", CONCATENATE(Замеры!T986,Замеры!U986,Замеры!V986,Замеры!W986,Замеры!AB986))</f>
        <v xml:space="preserve"> </v>
      </c>
      <c r="E990" s="49" t="str">
        <f>IF(Замеры!L986=0, " ", Замеры!L986)</f>
        <v xml:space="preserve"> </v>
      </c>
      <c r="F990" s="49" t="e">
        <f t="shared" si="356"/>
        <v>#VALUE!</v>
      </c>
      <c r="G990" s="51" t="str">
        <f t="shared" si="357"/>
        <v>-</v>
      </c>
      <c r="H990" s="52" t="str">
        <f t="shared" si="358"/>
        <v>-</v>
      </c>
      <c r="I990" s="51" t="str">
        <f t="shared" si="359"/>
        <v>-</v>
      </c>
      <c r="J990" s="29" t="str">
        <f t="shared" si="360"/>
        <v>-</v>
      </c>
      <c r="K990" s="46" t="str">
        <f t="shared" si="361"/>
        <v>-</v>
      </c>
      <c r="L990" s="29" t="str">
        <f t="shared" si="362"/>
        <v>-</v>
      </c>
      <c r="M990" s="29" t="str">
        <f t="shared" si="363"/>
        <v xml:space="preserve"> </v>
      </c>
      <c r="N990" s="29" t="str">
        <f t="shared" ca="1" si="364"/>
        <v xml:space="preserve"> </v>
      </c>
      <c r="O990" s="8">
        <f>Замеры!R986</f>
        <v>0</v>
      </c>
      <c r="P990" s="8" t="b">
        <f t="shared" si="352"/>
        <v>1</v>
      </c>
      <c r="Q990" s="8" t="b">
        <f t="shared" si="353"/>
        <v>1</v>
      </c>
      <c r="R990" s="8" t="b">
        <f t="shared" si="354"/>
        <v>1</v>
      </c>
      <c r="S990" s="8" t="s">
        <v>72</v>
      </c>
      <c r="T990" s="8" t="e">
        <f t="shared" si="365"/>
        <v>#VALUE!</v>
      </c>
      <c r="U990" s="12" t="s">
        <v>72</v>
      </c>
      <c r="V990" s="8" t="e">
        <f t="shared" si="366"/>
        <v>#VALUE!</v>
      </c>
      <c r="X990" s="13" t="str">
        <f t="shared" si="355"/>
        <v xml:space="preserve"> </v>
      </c>
      <c r="Y990" s="8" t="e">
        <f t="shared" si="367"/>
        <v>#VALUE!</v>
      </c>
      <c r="AA990" s="14" t="e">
        <f t="shared" ca="1" si="368"/>
        <v>#VALUE!</v>
      </c>
      <c r="AB990" s="14" t="e">
        <f t="shared" ca="1" si="369"/>
        <v>#VALUE!</v>
      </c>
      <c r="AC990" s="14" t="e">
        <f t="shared" ca="1" si="370"/>
        <v>#VALUE!</v>
      </c>
      <c r="AD990" s="8" t="e">
        <f t="shared" ca="1" si="371"/>
        <v>#VALUE!</v>
      </c>
      <c r="AE990" s="8" t="e">
        <f t="shared" ca="1" si="372"/>
        <v>#VALUE!</v>
      </c>
      <c r="AF990" s="8" t="e">
        <f t="shared" ca="1" si="373"/>
        <v>#VALUE!</v>
      </c>
    </row>
    <row r="991" spans="1:32" x14ac:dyDescent="0.3">
      <c r="A991" s="35">
        <f>IF(Замеры!B987=0, " ", Замеры!B987)</f>
        <v>984</v>
      </c>
      <c r="B991" s="49" t="str">
        <f>Замеры!G987</f>
        <v xml:space="preserve">Группа от QF </v>
      </c>
      <c r="C991" s="49" t="str">
        <f>IF(Замеры!J987=0, " ", Замеры!J987)</f>
        <v xml:space="preserve"> </v>
      </c>
      <c r="D991" s="49" t="str">
        <f>IF(O991=0, " ", CONCATENATE(Замеры!T987,Замеры!U987,Замеры!V987,Замеры!W987,Замеры!AB987))</f>
        <v xml:space="preserve"> </v>
      </c>
      <c r="E991" s="49" t="str">
        <f>IF(Замеры!L987=0, " ", Замеры!L987)</f>
        <v xml:space="preserve"> </v>
      </c>
      <c r="F991" s="49" t="e">
        <f t="shared" si="356"/>
        <v>#VALUE!</v>
      </c>
      <c r="G991" s="51" t="str">
        <f t="shared" si="357"/>
        <v>-</v>
      </c>
      <c r="H991" s="52" t="str">
        <f t="shared" si="358"/>
        <v>-</v>
      </c>
      <c r="I991" s="51" t="str">
        <f t="shared" si="359"/>
        <v>-</v>
      </c>
      <c r="J991" s="29" t="str">
        <f t="shared" si="360"/>
        <v>-</v>
      </c>
      <c r="K991" s="46" t="str">
        <f t="shared" si="361"/>
        <v>-</v>
      </c>
      <c r="L991" s="29" t="str">
        <f t="shared" si="362"/>
        <v>-</v>
      </c>
      <c r="M991" s="29" t="str">
        <f t="shared" si="363"/>
        <v xml:space="preserve"> </v>
      </c>
      <c r="N991" s="29" t="str">
        <f t="shared" ca="1" si="364"/>
        <v xml:space="preserve"> </v>
      </c>
      <c r="O991" s="8">
        <f>Замеры!R987</f>
        <v>0</v>
      </c>
      <c r="P991" s="8" t="b">
        <f t="shared" si="352"/>
        <v>1</v>
      </c>
      <c r="Q991" s="8" t="b">
        <f t="shared" si="353"/>
        <v>1</v>
      </c>
      <c r="R991" s="8" t="b">
        <f t="shared" si="354"/>
        <v>1</v>
      </c>
      <c r="S991" s="8" t="s">
        <v>72</v>
      </c>
      <c r="T991" s="8" t="e">
        <f t="shared" si="365"/>
        <v>#VALUE!</v>
      </c>
      <c r="U991" s="12" t="s">
        <v>72</v>
      </c>
      <c r="V991" s="8" t="e">
        <f t="shared" si="366"/>
        <v>#VALUE!</v>
      </c>
      <c r="X991" s="13" t="str">
        <f t="shared" si="355"/>
        <v xml:space="preserve"> </v>
      </c>
      <c r="Y991" s="8" t="e">
        <f t="shared" si="367"/>
        <v>#VALUE!</v>
      </c>
      <c r="AA991" s="14" t="e">
        <f t="shared" ca="1" si="368"/>
        <v>#VALUE!</v>
      </c>
      <c r="AB991" s="14" t="e">
        <f t="shared" ca="1" si="369"/>
        <v>#VALUE!</v>
      </c>
      <c r="AC991" s="14" t="e">
        <f t="shared" ca="1" si="370"/>
        <v>#VALUE!</v>
      </c>
      <c r="AD991" s="8" t="e">
        <f t="shared" ca="1" si="371"/>
        <v>#VALUE!</v>
      </c>
      <c r="AE991" s="8" t="e">
        <f t="shared" ca="1" si="372"/>
        <v>#VALUE!</v>
      </c>
      <c r="AF991" s="8" t="e">
        <f t="shared" ca="1" si="373"/>
        <v>#VALUE!</v>
      </c>
    </row>
    <row r="992" spans="1:32" x14ac:dyDescent="0.3">
      <c r="A992" s="35">
        <f>IF(Замеры!B988=0, " ", Замеры!B988)</f>
        <v>985</v>
      </c>
      <c r="B992" s="49" t="str">
        <f>Замеры!G988</f>
        <v xml:space="preserve">Группа от QF </v>
      </c>
      <c r="C992" s="49" t="str">
        <f>IF(Замеры!J988=0, " ", Замеры!J988)</f>
        <v xml:space="preserve"> </v>
      </c>
      <c r="D992" s="49" t="str">
        <f>IF(O992=0, " ", CONCATENATE(Замеры!T988,Замеры!U988,Замеры!V988,Замеры!W988,Замеры!AB988))</f>
        <v xml:space="preserve"> </v>
      </c>
      <c r="E992" s="49" t="str">
        <f>IF(Замеры!L988=0, " ", Замеры!L988)</f>
        <v xml:space="preserve"> </v>
      </c>
      <c r="F992" s="49" t="e">
        <f t="shared" si="356"/>
        <v>#VALUE!</v>
      </c>
      <c r="G992" s="51" t="str">
        <f t="shared" si="357"/>
        <v>-</v>
      </c>
      <c r="H992" s="52" t="str">
        <f t="shared" si="358"/>
        <v>-</v>
      </c>
      <c r="I992" s="51" t="str">
        <f t="shared" si="359"/>
        <v>-</v>
      </c>
      <c r="J992" s="29" t="str">
        <f t="shared" si="360"/>
        <v>-</v>
      </c>
      <c r="K992" s="46" t="str">
        <f t="shared" si="361"/>
        <v>-</v>
      </c>
      <c r="L992" s="29" t="str">
        <f t="shared" si="362"/>
        <v>-</v>
      </c>
      <c r="M992" s="29" t="str">
        <f t="shared" si="363"/>
        <v xml:space="preserve"> </v>
      </c>
      <c r="N992" s="29" t="str">
        <f t="shared" ca="1" si="364"/>
        <v xml:space="preserve"> </v>
      </c>
      <c r="O992" s="8">
        <f>Замеры!R988</f>
        <v>0</v>
      </c>
      <c r="P992" s="8" t="b">
        <f t="shared" si="352"/>
        <v>1</v>
      </c>
      <c r="Q992" s="8" t="b">
        <f t="shared" si="353"/>
        <v>1</v>
      </c>
      <c r="R992" s="8" t="b">
        <f t="shared" si="354"/>
        <v>1</v>
      </c>
      <c r="S992" s="8" t="s">
        <v>72</v>
      </c>
      <c r="T992" s="8" t="e">
        <f t="shared" si="365"/>
        <v>#VALUE!</v>
      </c>
      <c r="U992" s="12" t="s">
        <v>72</v>
      </c>
      <c r="V992" s="8" t="e">
        <f t="shared" si="366"/>
        <v>#VALUE!</v>
      </c>
      <c r="X992" s="13" t="str">
        <f t="shared" si="355"/>
        <v xml:space="preserve"> </v>
      </c>
      <c r="Y992" s="8" t="e">
        <f t="shared" si="367"/>
        <v>#VALUE!</v>
      </c>
      <c r="AA992" s="14" t="e">
        <f t="shared" ca="1" si="368"/>
        <v>#VALUE!</v>
      </c>
      <c r="AB992" s="14" t="e">
        <f t="shared" ca="1" si="369"/>
        <v>#VALUE!</v>
      </c>
      <c r="AC992" s="14" t="e">
        <f t="shared" ca="1" si="370"/>
        <v>#VALUE!</v>
      </c>
      <c r="AD992" s="8" t="e">
        <f t="shared" ca="1" si="371"/>
        <v>#VALUE!</v>
      </c>
      <c r="AE992" s="8" t="e">
        <f t="shared" ca="1" si="372"/>
        <v>#VALUE!</v>
      </c>
      <c r="AF992" s="8" t="e">
        <f t="shared" ca="1" si="373"/>
        <v>#VALUE!</v>
      </c>
    </row>
    <row r="993" spans="1:32" x14ac:dyDescent="0.3">
      <c r="A993" s="35">
        <f>IF(Замеры!B989=0, " ", Замеры!B989)</f>
        <v>986</v>
      </c>
      <c r="B993" s="49" t="str">
        <f>Замеры!G989</f>
        <v xml:space="preserve">Группа от QF </v>
      </c>
      <c r="C993" s="49" t="str">
        <f>IF(Замеры!J989=0, " ", Замеры!J989)</f>
        <v xml:space="preserve"> </v>
      </c>
      <c r="D993" s="49" t="str">
        <f>IF(O993=0, " ", CONCATENATE(Замеры!T989,Замеры!U989,Замеры!V989,Замеры!W989,Замеры!AB989))</f>
        <v xml:space="preserve"> </v>
      </c>
      <c r="E993" s="49" t="str">
        <f>IF(Замеры!L989=0, " ", Замеры!L989)</f>
        <v xml:space="preserve"> </v>
      </c>
      <c r="F993" s="49" t="e">
        <f t="shared" si="356"/>
        <v>#VALUE!</v>
      </c>
      <c r="G993" s="51" t="str">
        <f t="shared" si="357"/>
        <v>-</v>
      </c>
      <c r="H993" s="52" t="str">
        <f t="shared" si="358"/>
        <v>-</v>
      </c>
      <c r="I993" s="51" t="str">
        <f t="shared" si="359"/>
        <v>-</v>
      </c>
      <c r="J993" s="29" t="str">
        <f t="shared" si="360"/>
        <v>-</v>
      </c>
      <c r="K993" s="46" t="str">
        <f t="shared" si="361"/>
        <v>-</v>
      </c>
      <c r="L993" s="29" t="str">
        <f t="shared" si="362"/>
        <v>-</v>
      </c>
      <c r="M993" s="29" t="str">
        <f t="shared" si="363"/>
        <v xml:space="preserve"> </v>
      </c>
      <c r="N993" s="29" t="str">
        <f t="shared" ca="1" si="364"/>
        <v xml:space="preserve"> </v>
      </c>
      <c r="O993" s="8">
        <f>Замеры!R989</f>
        <v>0</v>
      </c>
      <c r="P993" s="8" t="b">
        <f t="shared" si="352"/>
        <v>1</v>
      </c>
      <c r="Q993" s="8" t="b">
        <f t="shared" si="353"/>
        <v>1</v>
      </c>
      <c r="R993" s="8" t="b">
        <f t="shared" si="354"/>
        <v>1</v>
      </c>
      <c r="S993" s="8" t="s">
        <v>72</v>
      </c>
      <c r="T993" s="8" t="e">
        <f t="shared" si="365"/>
        <v>#VALUE!</v>
      </c>
      <c r="U993" s="12" t="s">
        <v>72</v>
      </c>
      <c r="V993" s="8" t="e">
        <f t="shared" si="366"/>
        <v>#VALUE!</v>
      </c>
      <c r="X993" s="13" t="str">
        <f t="shared" si="355"/>
        <v xml:space="preserve"> </v>
      </c>
      <c r="Y993" s="8" t="e">
        <f t="shared" si="367"/>
        <v>#VALUE!</v>
      </c>
      <c r="AA993" s="14" t="e">
        <f t="shared" ca="1" si="368"/>
        <v>#VALUE!</v>
      </c>
      <c r="AB993" s="14" t="e">
        <f t="shared" ca="1" si="369"/>
        <v>#VALUE!</v>
      </c>
      <c r="AC993" s="14" t="e">
        <f t="shared" ca="1" si="370"/>
        <v>#VALUE!</v>
      </c>
      <c r="AD993" s="8" t="e">
        <f t="shared" ca="1" si="371"/>
        <v>#VALUE!</v>
      </c>
      <c r="AE993" s="8" t="e">
        <f t="shared" ca="1" si="372"/>
        <v>#VALUE!</v>
      </c>
      <c r="AF993" s="8" t="e">
        <f t="shared" ca="1" si="373"/>
        <v>#VALUE!</v>
      </c>
    </row>
    <row r="994" spans="1:32" x14ac:dyDescent="0.3">
      <c r="A994" s="35">
        <f>IF(Замеры!B990=0, " ", Замеры!B990)</f>
        <v>987</v>
      </c>
      <c r="B994" s="49" t="str">
        <f>Замеры!G990</f>
        <v xml:space="preserve">Группа от QF </v>
      </c>
      <c r="C994" s="49" t="str">
        <f>IF(Замеры!J990=0, " ", Замеры!J990)</f>
        <v xml:space="preserve"> </v>
      </c>
      <c r="D994" s="49" t="str">
        <f>IF(O994=0, " ", CONCATENATE(Замеры!T990,Замеры!U990,Замеры!V990,Замеры!W990,Замеры!AB990))</f>
        <v xml:space="preserve"> </v>
      </c>
      <c r="E994" s="49" t="str">
        <f>IF(Замеры!L990=0, " ", Замеры!L990)</f>
        <v xml:space="preserve"> </v>
      </c>
      <c r="F994" s="49" t="e">
        <f t="shared" si="356"/>
        <v>#VALUE!</v>
      </c>
      <c r="G994" s="51" t="str">
        <f t="shared" si="357"/>
        <v>-</v>
      </c>
      <c r="H994" s="52" t="str">
        <f t="shared" si="358"/>
        <v>-</v>
      </c>
      <c r="I994" s="51" t="str">
        <f t="shared" si="359"/>
        <v>-</v>
      </c>
      <c r="J994" s="29" t="str">
        <f t="shared" si="360"/>
        <v>-</v>
      </c>
      <c r="K994" s="46" t="str">
        <f t="shared" si="361"/>
        <v>-</v>
      </c>
      <c r="L994" s="29" t="str">
        <f t="shared" si="362"/>
        <v>-</v>
      </c>
      <c r="M994" s="29" t="str">
        <f t="shared" si="363"/>
        <v xml:space="preserve"> </v>
      </c>
      <c r="N994" s="29" t="str">
        <f t="shared" ca="1" si="364"/>
        <v xml:space="preserve"> </v>
      </c>
      <c r="O994" s="8">
        <f>Замеры!R990</f>
        <v>0</v>
      </c>
      <c r="P994" s="8" t="b">
        <f t="shared" si="352"/>
        <v>1</v>
      </c>
      <c r="Q994" s="8" t="b">
        <f t="shared" si="353"/>
        <v>1</v>
      </c>
      <c r="R994" s="8" t="b">
        <f t="shared" si="354"/>
        <v>1</v>
      </c>
      <c r="S994" s="8" t="s">
        <v>72</v>
      </c>
      <c r="T994" s="8" t="e">
        <f t="shared" si="365"/>
        <v>#VALUE!</v>
      </c>
      <c r="U994" s="12" t="s">
        <v>72</v>
      </c>
      <c r="V994" s="8" t="e">
        <f t="shared" si="366"/>
        <v>#VALUE!</v>
      </c>
      <c r="X994" s="13" t="str">
        <f t="shared" si="355"/>
        <v xml:space="preserve"> </v>
      </c>
      <c r="Y994" s="8" t="e">
        <f t="shared" si="367"/>
        <v>#VALUE!</v>
      </c>
      <c r="AA994" s="14" t="e">
        <f t="shared" ca="1" si="368"/>
        <v>#VALUE!</v>
      </c>
      <c r="AB994" s="14" t="e">
        <f t="shared" ca="1" si="369"/>
        <v>#VALUE!</v>
      </c>
      <c r="AC994" s="14" t="e">
        <f t="shared" ca="1" si="370"/>
        <v>#VALUE!</v>
      </c>
      <c r="AD994" s="8" t="e">
        <f t="shared" ca="1" si="371"/>
        <v>#VALUE!</v>
      </c>
      <c r="AE994" s="8" t="e">
        <f t="shared" ca="1" si="372"/>
        <v>#VALUE!</v>
      </c>
      <c r="AF994" s="8" t="e">
        <f t="shared" ca="1" si="373"/>
        <v>#VALUE!</v>
      </c>
    </row>
    <row r="995" spans="1:32" x14ac:dyDescent="0.3">
      <c r="A995" s="35">
        <f>IF(Замеры!B991=0, " ", Замеры!B991)</f>
        <v>988</v>
      </c>
      <c r="B995" s="49" t="str">
        <f>Замеры!G991</f>
        <v xml:space="preserve">Группа от QF </v>
      </c>
      <c r="C995" s="49" t="str">
        <f>IF(Замеры!J991=0, " ", Замеры!J991)</f>
        <v xml:space="preserve"> </v>
      </c>
      <c r="D995" s="49" t="str">
        <f>IF(O995=0, " ", CONCATENATE(Замеры!T991,Замеры!U991,Замеры!V991,Замеры!W991,Замеры!AB991))</f>
        <v xml:space="preserve"> </v>
      </c>
      <c r="E995" s="49" t="str">
        <f>IF(Замеры!L991=0, " ", Замеры!L991)</f>
        <v xml:space="preserve"> </v>
      </c>
      <c r="F995" s="49" t="e">
        <f t="shared" si="356"/>
        <v>#VALUE!</v>
      </c>
      <c r="G995" s="51" t="str">
        <f t="shared" si="357"/>
        <v>-</v>
      </c>
      <c r="H995" s="52" t="str">
        <f t="shared" si="358"/>
        <v>-</v>
      </c>
      <c r="I995" s="51" t="str">
        <f t="shared" si="359"/>
        <v>-</v>
      </c>
      <c r="J995" s="29" t="str">
        <f t="shared" si="360"/>
        <v>-</v>
      </c>
      <c r="K995" s="46" t="str">
        <f t="shared" si="361"/>
        <v>-</v>
      </c>
      <c r="L995" s="29" t="str">
        <f t="shared" si="362"/>
        <v>-</v>
      </c>
      <c r="M995" s="29" t="str">
        <f t="shared" si="363"/>
        <v xml:space="preserve"> </v>
      </c>
      <c r="N995" s="29" t="str">
        <f t="shared" ca="1" si="364"/>
        <v xml:space="preserve"> </v>
      </c>
      <c r="O995" s="8">
        <f>Замеры!R991</f>
        <v>0</v>
      </c>
      <c r="P995" s="8" t="b">
        <f t="shared" si="352"/>
        <v>1</v>
      </c>
      <c r="Q995" s="8" t="b">
        <f t="shared" si="353"/>
        <v>1</v>
      </c>
      <c r="R995" s="8" t="b">
        <f t="shared" si="354"/>
        <v>1</v>
      </c>
      <c r="S995" s="8" t="s">
        <v>72</v>
      </c>
      <c r="T995" s="8" t="e">
        <f t="shared" si="365"/>
        <v>#VALUE!</v>
      </c>
      <c r="U995" s="12" t="s">
        <v>72</v>
      </c>
      <c r="V995" s="8" t="e">
        <f t="shared" si="366"/>
        <v>#VALUE!</v>
      </c>
      <c r="X995" s="13" t="str">
        <f t="shared" si="355"/>
        <v xml:space="preserve"> </v>
      </c>
      <c r="Y995" s="8" t="e">
        <f t="shared" si="367"/>
        <v>#VALUE!</v>
      </c>
      <c r="AA995" s="14" t="e">
        <f t="shared" ca="1" si="368"/>
        <v>#VALUE!</v>
      </c>
      <c r="AB995" s="14" t="e">
        <f t="shared" ca="1" si="369"/>
        <v>#VALUE!</v>
      </c>
      <c r="AC995" s="14" t="e">
        <f t="shared" ca="1" si="370"/>
        <v>#VALUE!</v>
      </c>
      <c r="AD995" s="8" t="e">
        <f t="shared" ca="1" si="371"/>
        <v>#VALUE!</v>
      </c>
      <c r="AE995" s="8" t="e">
        <f t="shared" ca="1" si="372"/>
        <v>#VALUE!</v>
      </c>
      <c r="AF995" s="8" t="e">
        <f t="shared" ca="1" si="373"/>
        <v>#VALUE!</v>
      </c>
    </row>
    <row r="996" spans="1:32" x14ac:dyDescent="0.3">
      <c r="A996" s="35">
        <f>IF(Замеры!B992=0, " ", Замеры!B992)</f>
        <v>989</v>
      </c>
      <c r="B996" s="49" t="str">
        <f>Замеры!G992</f>
        <v xml:space="preserve">Группа от QF </v>
      </c>
      <c r="C996" s="49" t="str">
        <f>IF(Замеры!J992=0, " ", Замеры!J992)</f>
        <v xml:space="preserve"> </v>
      </c>
      <c r="D996" s="49" t="str">
        <f>IF(O996=0, " ", CONCATENATE(Замеры!T992,Замеры!U992,Замеры!V992,Замеры!W992,Замеры!AB992))</f>
        <v xml:space="preserve"> </v>
      </c>
      <c r="E996" s="49" t="str">
        <f>IF(Замеры!L992=0, " ", Замеры!L992)</f>
        <v xml:space="preserve"> </v>
      </c>
      <c r="F996" s="49" t="e">
        <f t="shared" si="356"/>
        <v>#VALUE!</v>
      </c>
      <c r="G996" s="51" t="str">
        <f t="shared" si="357"/>
        <v>-</v>
      </c>
      <c r="H996" s="52" t="str">
        <f t="shared" si="358"/>
        <v>-</v>
      </c>
      <c r="I996" s="51" t="str">
        <f t="shared" si="359"/>
        <v>-</v>
      </c>
      <c r="J996" s="29" t="str">
        <f t="shared" si="360"/>
        <v>-</v>
      </c>
      <c r="K996" s="46" t="str">
        <f t="shared" si="361"/>
        <v>-</v>
      </c>
      <c r="L996" s="29" t="str">
        <f t="shared" si="362"/>
        <v>-</v>
      </c>
      <c r="M996" s="29" t="str">
        <f t="shared" si="363"/>
        <v xml:space="preserve"> </v>
      </c>
      <c r="N996" s="29" t="str">
        <f t="shared" ca="1" si="364"/>
        <v xml:space="preserve"> </v>
      </c>
      <c r="O996" s="8">
        <f>Замеры!R992</f>
        <v>0</v>
      </c>
      <c r="P996" s="8" t="b">
        <f t="shared" si="352"/>
        <v>1</v>
      </c>
      <c r="Q996" s="8" t="b">
        <f t="shared" si="353"/>
        <v>1</v>
      </c>
      <c r="R996" s="8" t="b">
        <f t="shared" si="354"/>
        <v>1</v>
      </c>
      <c r="S996" s="8" t="s">
        <v>72</v>
      </c>
      <c r="T996" s="8" t="e">
        <f t="shared" si="365"/>
        <v>#VALUE!</v>
      </c>
      <c r="U996" s="12" t="s">
        <v>72</v>
      </c>
      <c r="V996" s="8" t="e">
        <f t="shared" si="366"/>
        <v>#VALUE!</v>
      </c>
      <c r="X996" s="13" t="str">
        <f t="shared" si="355"/>
        <v xml:space="preserve"> </v>
      </c>
      <c r="Y996" s="8" t="e">
        <f t="shared" si="367"/>
        <v>#VALUE!</v>
      </c>
      <c r="AA996" s="14" t="e">
        <f t="shared" ca="1" si="368"/>
        <v>#VALUE!</v>
      </c>
      <c r="AB996" s="14" t="e">
        <f t="shared" ca="1" si="369"/>
        <v>#VALUE!</v>
      </c>
      <c r="AC996" s="14" t="e">
        <f t="shared" ca="1" si="370"/>
        <v>#VALUE!</v>
      </c>
      <c r="AD996" s="8" t="e">
        <f t="shared" ca="1" si="371"/>
        <v>#VALUE!</v>
      </c>
      <c r="AE996" s="8" t="e">
        <f t="shared" ca="1" si="372"/>
        <v>#VALUE!</v>
      </c>
      <c r="AF996" s="8" t="e">
        <f t="shared" ca="1" si="373"/>
        <v>#VALUE!</v>
      </c>
    </row>
    <row r="997" spans="1:32" x14ac:dyDescent="0.3">
      <c r="A997" s="35">
        <f>IF(Замеры!B993=0, " ", Замеры!B993)</f>
        <v>990</v>
      </c>
      <c r="B997" s="49" t="str">
        <f>Замеры!G993</f>
        <v xml:space="preserve">Группа от QF </v>
      </c>
      <c r="C997" s="49" t="str">
        <f>IF(Замеры!J993=0, " ", Замеры!J993)</f>
        <v xml:space="preserve"> </v>
      </c>
      <c r="D997" s="49" t="str">
        <f>IF(O997=0, " ", CONCATENATE(Замеры!T993,Замеры!U993,Замеры!V993,Замеры!W993,Замеры!AB993))</f>
        <v xml:space="preserve"> </v>
      </c>
      <c r="E997" s="49" t="str">
        <f>IF(Замеры!L993=0, " ", Замеры!L993)</f>
        <v xml:space="preserve"> </v>
      </c>
      <c r="F997" s="49" t="e">
        <f t="shared" si="356"/>
        <v>#VALUE!</v>
      </c>
      <c r="G997" s="51" t="str">
        <f t="shared" si="357"/>
        <v>-</v>
      </c>
      <c r="H997" s="52" t="str">
        <f t="shared" si="358"/>
        <v>-</v>
      </c>
      <c r="I997" s="51" t="str">
        <f t="shared" si="359"/>
        <v>-</v>
      </c>
      <c r="J997" s="29" t="str">
        <f t="shared" si="360"/>
        <v>-</v>
      </c>
      <c r="K997" s="46" t="str">
        <f t="shared" si="361"/>
        <v>-</v>
      </c>
      <c r="L997" s="29" t="str">
        <f t="shared" si="362"/>
        <v>-</v>
      </c>
      <c r="M997" s="29" t="str">
        <f t="shared" si="363"/>
        <v xml:space="preserve"> </v>
      </c>
      <c r="N997" s="29" t="str">
        <f t="shared" ca="1" si="364"/>
        <v xml:space="preserve"> </v>
      </c>
      <c r="O997" s="8">
        <f>Замеры!R993</f>
        <v>0</v>
      </c>
      <c r="P997" s="8" t="b">
        <f t="shared" si="352"/>
        <v>1</v>
      </c>
      <c r="Q997" s="8" t="b">
        <f t="shared" si="353"/>
        <v>1</v>
      </c>
      <c r="R997" s="8" t="b">
        <f t="shared" si="354"/>
        <v>1</v>
      </c>
      <c r="S997" s="8" t="s">
        <v>72</v>
      </c>
      <c r="T997" s="8" t="e">
        <f t="shared" si="365"/>
        <v>#VALUE!</v>
      </c>
      <c r="U997" s="12" t="s">
        <v>72</v>
      </c>
      <c r="V997" s="8" t="e">
        <f t="shared" si="366"/>
        <v>#VALUE!</v>
      </c>
      <c r="X997" s="13" t="str">
        <f t="shared" si="355"/>
        <v xml:space="preserve"> </v>
      </c>
      <c r="Y997" s="8" t="e">
        <f t="shared" si="367"/>
        <v>#VALUE!</v>
      </c>
      <c r="AA997" s="14" t="e">
        <f t="shared" ca="1" si="368"/>
        <v>#VALUE!</v>
      </c>
      <c r="AB997" s="14" t="e">
        <f t="shared" ca="1" si="369"/>
        <v>#VALUE!</v>
      </c>
      <c r="AC997" s="14" t="e">
        <f t="shared" ca="1" si="370"/>
        <v>#VALUE!</v>
      </c>
      <c r="AD997" s="8" t="e">
        <f t="shared" ca="1" si="371"/>
        <v>#VALUE!</v>
      </c>
      <c r="AE997" s="8" t="e">
        <f t="shared" ca="1" si="372"/>
        <v>#VALUE!</v>
      </c>
      <c r="AF997" s="8" t="e">
        <f t="shared" ca="1" si="373"/>
        <v>#VALUE!</v>
      </c>
    </row>
    <row r="998" spans="1:32" x14ac:dyDescent="0.3">
      <c r="A998" s="35">
        <f>IF(Замеры!B994=0, " ", Замеры!B994)</f>
        <v>991</v>
      </c>
      <c r="B998" s="49" t="str">
        <f>Замеры!G994</f>
        <v xml:space="preserve">Группа от QF </v>
      </c>
      <c r="C998" s="49" t="str">
        <f>IF(Замеры!J994=0, " ", Замеры!J994)</f>
        <v xml:space="preserve"> </v>
      </c>
      <c r="D998" s="49" t="str">
        <f>IF(O998=0, " ", CONCATENATE(Замеры!T994,Замеры!U994,Замеры!V994,Замеры!W994,Замеры!AB994))</f>
        <v xml:space="preserve"> </v>
      </c>
      <c r="E998" s="49" t="str">
        <f>IF(Замеры!L994=0, " ", Замеры!L994)</f>
        <v xml:space="preserve"> </v>
      </c>
      <c r="F998" s="49" t="e">
        <f t="shared" si="356"/>
        <v>#VALUE!</v>
      </c>
      <c r="G998" s="51" t="str">
        <f t="shared" si="357"/>
        <v>-</v>
      </c>
      <c r="H998" s="52" t="str">
        <f t="shared" si="358"/>
        <v>-</v>
      </c>
      <c r="I998" s="51" t="str">
        <f t="shared" si="359"/>
        <v>-</v>
      </c>
      <c r="J998" s="29" t="str">
        <f t="shared" si="360"/>
        <v>-</v>
      </c>
      <c r="K998" s="46" t="str">
        <f t="shared" si="361"/>
        <v>-</v>
      </c>
      <c r="L998" s="29" t="str">
        <f t="shared" si="362"/>
        <v>-</v>
      </c>
      <c r="M998" s="29" t="str">
        <f t="shared" si="363"/>
        <v xml:space="preserve"> </v>
      </c>
      <c r="N998" s="29" t="str">
        <f t="shared" ca="1" si="364"/>
        <v xml:space="preserve"> </v>
      </c>
      <c r="O998" s="8">
        <f>Замеры!R994</f>
        <v>0</v>
      </c>
      <c r="P998" s="8" t="b">
        <f t="shared" si="352"/>
        <v>1</v>
      </c>
      <c r="Q998" s="8" t="b">
        <f t="shared" si="353"/>
        <v>1</v>
      </c>
      <c r="R998" s="8" t="b">
        <f t="shared" si="354"/>
        <v>1</v>
      </c>
      <c r="S998" s="8" t="s">
        <v>72</v>
      </c>
      <c r="T998" s="8" t="e">
        <f t="shared" si="365"/>
        <v>#VALUE!</v>
      </c>
      <c r="U998" s="12" t="s">
        <v>72</v>
      </c>
      <c r="V998" s="8" t="e">
        <f t="shared" si="366"/>
        <v>#VALUE!</v>
      </c>
      <c r="X998" s="13" t="str">
        <f t="shared" si="355"/>
        <v xml:space="preserve"> </v>
      </c>
      <c r="Y998" s="8" t="e">
        <f t="shared" si="367"/>
        <v>#VALUE!</v>
      </c>
      <c r="AA998" s="14" t="e">
        <f t="shared" ca="1" si="368"/>
        <v>#VALUE!</v>
      </c>
      <c r="AB998" s="14" t="e">
        <f t="shared" ca="1" si="369"/>
        <v>#VALUE!</v>
      </c>
      <c r="AC998" s="14" t="e">
        <f t="shared" ca="1" si="370"/>
        <v>#VALUE!</v>
      </c>
      <c r="AD998" s="8" t="e">
        <f t="shared" ca="1" si="371"/>
        <v>#VALUE!</v>
      </c>
      <c r="AE998" s="8" t="e">
        <f t="shared" ca="1" si="372"/>
        <v>#VALUE!</v>
      </c>
      <c r="AF998" s="8" t="e">
        <f t="shared" ca="1" si="373"/>
        <v>#VALUE!</v>
      </c>
    </row>
    <row r="999" spans="1:32" x14ac:dyDescent="0.3">
      <c r="A999" s="35">
        <f>IF(Замеры!B995=0, " ", Замеры!B995)</f>
        <v>992</v>
      </c>
      <c r="B999" s="49" t="str">
        <f>Замеры!G995</f>
        <v xml:space="preserve">Группа от QF </v>
      </c>
      <c r="C999" s="49" t="str">
        <f>IF(Замеры!J995=0, " ", Замеры!J995)</f>
        <v xml:space="preserve"> </v>
      </c>
      <c r="D999" s="49" t="str">
        <f>IF(O999=0, " ", CONCATENATE(Замеры!T995,Замеры!U995,Замеры!V995,Замеры!W995,Замеры!AB995))</f>
        <v xml:space="preserve"> </v>
      </c>
      <c r="E999" s="49" t="str">
        <f>IF(Замеры!L995=0, " ", Замеры!L995)</f>
        <v xml:space="preserve"> </v>
      </c>
      <c r="F999" s="49" t="e">
        <f t="shared" si="356"/>
        <v>#VALUE!</v>
      </c>
      <c r="G999" s="51" t="str">
        <f t="shared" si="357"/>
        <v>-</v>
      </c>
      <c r="H999" s="52" t="str">
        <f t="shared" si="358"/>
        <v>-</v>
      </c>
      <c r="I999" s="51" t="str">
        <f t="shared" si="359"/>
        <v>-</v>
      </c>
      <c r="J999" s="29" t="str">
        <f t="shared" si="360"/>
        <v>-</v>
      </c>
      <c r="K999" s="46" t="str">
        <f t="shared" si="361"/>
        <v>-</v>
      </c>
      <c r="L999" s="29" t="str">
        <f t="shared" si="362"/>
        <v>-</v>
      </c>
      <c r="M999" s="29" t="str">
        <f t="shared" si="363"/>
        <v xml:space="preserve"> </v>
      </c>
      <c r="N999" s="29" t="str">
        <f t="shared" ca="1" si="364"/>
        <v xml:space="preserve"> </v>
      </c>
      <c r="O999" s="8">
        <f>Замеры!R995</f>
        <v>0</v>
      </c>
      <c r="P999" s="8" t="b">
        <f t="shared" si="352"/>
        <v>1</v>
      </c>
      <c r="Q999" s="8" t="b">
        <f t="shared" si="353"/>
        <v>1</v>
      </c>
      <c r="R999" s="8" t="b">
        <f t="shared" si="354"/>
        <v>1</v>
      </c>
      <c r="S999" s="8" t="s">
        <v>72</v>
      </c>
      <c r="T999" s="8" t="e">
        <f t="shared" si="365"/>
        <v>#VALUE!</v>
      </c>
      <c r="U999" s="12" t="s">
        <v>72</v>
      </c>
      <c r="V999" s="8" t="e">
        <f t="shared" si="366"/>
        <v>#VALUE!</v>
      </c>
      <c r="X999" s="13" t="str">
        <f t="shared" si="355"/>
        <v xml:space="preserve"> </v>
      </c>
      <c r="Y999" s="8" t="e">
        <f t="shared" si="367"/>
        <v>#VALUE!</v>
      </c>
      <c r="AA999" s="14" t="e">
        <f t="shared" ca="1" si="368"/>
        <v>#VALUE!</v>
      </c>
      <c r="AB999" s="14" t="e">
        <f t="shared" ca="1" si="369"/>
        <v>#VALUE!</v>
      </c>
      <c r="AC999" s="14" t="e">
        <f t="shared" ca="1" si="370"/>
        <v>#VALUE!</v>
      </c>
      <c r="AD999" s="8" t="e">
        <f t="shared" ca="1" si="371"/>
        <v>#VALUE!</v>
      </c>
      <c r="AE999" s="8" t="e">
        <f t="shared" ca="1" si="372"/>
        <v>#VALUE!</v>
      </c>
      <c r="AF999" s="8" t="e">
        <f t="shared" ca="1" si="373"/>
        <v>#VALUE!</v>
      </c>
    </row>
    <row r="1000" spans="1:32" x14ac:dyDescent="0.3">
      <c r="A1000" s="35">
        <f>IF(Замеры!B996=0, " ", Замеры!B996)</f>
        <v>993</v>
      </c>
      <c r="B1000" s="49" t="str">
        <f>Замеры!G996</f>
        <v xml:space="preserve">Группа от QF </v>
      </c>
      <c r="C1000" s="49" t="str">
        <f>IF(Замеры!J996=0, " ", Замеры!J996)</f>
        <v xml:space="preserve"> </v>
      </c>
      <c r="D1000" s="49" t="str">
        <f>IF(O1000=0, " ", CONCATENATE(Замеры!T996,Замеры!U996,Замеры!V996,Замеры!W996,Замеры!AB996))</f>
        <v xml:space="preserve"> </v>
      </c>
      <c r="E1000" s="49" t="str">
        <f>IF(Замеры!L996=0, " ", Замеры!L996)</f>
        <v xml:space="preserve"> </v>
      </c>
      <c r="F1000" s="49" t="e">
        <f t="shared" si="356"/>
        <v>#VALUE!</v>
      </c>
      <c r="G1000" s="51" t="str">
        <f t="shared" si="357"/>
        <v>-</v>
      </c>
      <c r="H1000" s="52" t="str">
        <f t="shared" si="358"/>
        <v>-</v>
      </c>
      <c r="I1000" s="51" t="str">
        <f t="shared" si="359"/>
        <v>-</v>
      </c>
      <c r="J1000" s="29" t="str">
        <f t="shared" si="360"/>
        <v>-</v>
      </c>
      <c r="K1000" s="46" t="str">
        <f t="shared" si="361"/>
        <v>-</v>
      </c>
      <c r="L1000" s="29" t="str">
        <f t="shared" si="362"/>
        <v>-</v>
      </c>
      <c r="M1000" s="29" t="str">
        <f t="shared" si="363"/>
        <v xml:space="preserve"> </v>
      </c>
      <c r="N1000" s="29" t="str">
        <f t="shared" ca="1" si="364"/>
        <v xml:space="preserve"> </v>
      </c>
      <c r="O1000" s="8">
        <f>Замеры!R996</f>
        <v>0</v>
      </c>
      <c r="P1000" s="8" t="b">
        <f t="shared" si="352"/>
        <v>1</v>
      </c>
      <c r="Q1000" s="8" t="b">
        <f t="shared" si="353"/>
        <v>1</v>
      </c>
      <c r="R1000" s="8" t="b">
        <f t="shared" si="354"/>
        <v>1</v>
      </c>
      <c r="S1000" s="8" t="s">
        <v>72</v>
      </c>
      <c r="T1000" s="8" t="e">
        <f t="shared" si="365"/>
        <v>#VALUE!</v>
      </c>
      <c r="U1000" s="12" t="s">
        <v>72</v>
      </c>
      <c r="V1000" s="8" t="e">
        <f t="shared" si="366"/>
        <v>#VALUE!</v>
      </c>
      <c r="X1000" s="13" t="str">
        <f t="shared" si="355"/>
        <v xml:space="preserve"> </v>
      </c>
      <c r="Y1000" s="8" t="e">
        <f t="shared" si="367"/>
        <v>#VALUE!</v>
      </c>
      <c r="AA1000" s="14" t="e">
        <f t="shared" ca="1" si="368"/>
        <v>#VALUE!</v>
      </c>
      <c r="AB1000" s="14" t="e">
        <f t="shared" ca="1" si="369"/>
        <v>#VALUE!</v>
      </c>
      <c r="AC1000" s="14" t="e">
        <f t="shared" ca="1" si="370"/>
        <v>#VALUE!</v>
      </c>
      <c r="AD1000" s="8" t="e">
        <f t="shared" ca="1" si="371"/>
        <v>#VALUE!</v>
      </c>
      <c r="AE1000" s="8" t="e">
        <f t="shared" ca="1" si="372"/>
        <v>#VALUE!</v>
      </c>
      <c r="AF1000" s="8" t="e">
        <f t="shared" ca="1" si="373"/>
        <v>#VALUE!</v>
      </c>
    </row>
    <row r="1001" spans="1:32" x14ac:dyDescent="0.3">
      <c r="A1001" s="35">
        <f>IF(Замеры!B997=0, " ", Замеры!B997)</f>
        <v>994</v>
      </c>
      <c r="B1001" s="49" t="str">
        <f>Замеры!G997</f>
        <v xml:space="preserve">Группа от QF </v>
      </c>
      <c r="C1001" s="49" t="str">
        <f>IF(Замеры!J997=0, " ", Замеры!J997)</f>
        <v xml:space="preserve"> </v>
      </c>
      <c r="D1001" s="49" t="str">
        <f>IF(O1001=0, " ", CONCATENATE(Замеры!T997,Замеры!U997,Замеры!V997,Замеры!W997,Замеры!AB997))</f>
        <v xml:space="preserve"> </v>
      </c>
      <c r="E1001" s="49" t="str">
        <f>IF(Замеры!L997=0, " ", Замеры!L997)</f>
        <v xml:space="preserve"> </v>
      </c>
      <c r="F1001" s="49" t="e">
        <f t="shared" si="356"/>
        <v>#VALUE!</v>
      </c>
      <c r="G1001" s="51" t="str">
        <f t="shared" si="357"/>
        <v>-</v>
      </c>
      <c r="H1001" s="52" t="str">
        <f t="shared" si="358"/>
        <v>-</v>
      </c>
      <c r="I1001" s="51" t="str">
        <f t="shared" si="359"/>
        <v>-</v>
      </c>
      <c r="J1001" s="29" t="str">
        <f t="shared" si="360"/>
        <v>-</v>
      </c>
      <c r="K1001" s="46" t="str">
        <f t="shared" si="361"/>
        <v>-</v>
      </c>
      <c r="L1001" s="29" t="str">
        <f t="shared" si="362"/>
        <v>-</v>
      </c>
      <c r="M1001" s="29" t="str">
        <f t="shared" si="363"/>
        <v xml:space="preserve"> </v>
      </c>
      <c r="N1001" s="29" t="str">
        <f t="shared" ca="1" si="364"/>
        <v xml:space="preserve"> </v>
      </c>
      <c r="O1001" s="8">
        <f>Замеры!R997</f>
        <v>0</v>
      </c>
      <c r="P1001" s="8" t="b">
        <f t="shared" si="352"/>
        <v>1</v>
      </c>
      <c r="Q1001" s="8" t="b">
        <f t="shared" si="353"/>
        <v>1</v>
      </c>
      <c r="R1001" s="8" t="b">
        <f t="shared" si="354"/>
        <v>1</v>
      </c>
      <c r="S1001" s="8" t="s">
        <v>72</v>
      </c>
      <c r="T1001" s="8" t="e">
        <f t="shared" si="365"/>
        <v>#VALUE!</v>
      </c>
      <c r="U1001" s="12" t="s">
        <v>72</v>
      </c>
      <c r="V1001" s="8" t="e">
        <f t="shared" si="366"/>
        <v>#VALUE!</v>
      </c>
      <c r="X1001" s="13" t="str">
        <f t="shared" si="355"/>
        <v xml:space="preserve"> </v>
      </c>
      <c r="Y1001" s="8" t="e">
        <f t="shared" si="367"/>
        <v>#VALUE!</v>
      </c>
      <c r="AA1001" s="14" t="e">
        <f t="shared" ca="1" si="368"/>
        <v>#VALUE!</v>
      </c>
      <c r="AB1001" s="14" t="e">
        <f t="shared" ca="1" si="369"/>
        <v>#VALUE!</v>
      </c>
      <c r="AC1001" s="14" t="e">
        <f t="shared" ca="1" si="370"/>
        <v>#VALUE!</v>
      </c>
      <c r="AD1001" s="8" t="e">
        <f t="shared" ca="1" si="371"/>
        <v>#VALUE!</v>
      </c>
      <c r="AE1001" s="8" t="e">
        <f t="shared" ca="1" si="372"/>
        <v>#VALUE!</v>
      </c>
      <c r="AF1001" s="8" t="e">
        <f t="shared" ca="1" si="373"/>
        <v>#VALUE!</v>
      </c>
    </row>
    <row r="1002" spans="1:32" x14ac:dyDescent="0.3">
      <c r="A1002" s="35">
        <f>IF(Замеры!B998=0, " ", Замеры!B998)</f>
        <v>995</v>
      </c>
      <c r="B1002" s="49" t="str">
        <f>Замеры!G998</f>
        <v xml:space="preserve">Группа от QF </v>
      </c>
      <c r="C1002" s="49" t="str">
        <f>IF(Замеры!J998=0, " ", Замеры!J998)</f>
        <v xml:space="preserve"> </v>
      </c>
      <c r="D1002" s="49" t="str">
        <f>IF(O1002=0, " ", CONCATENATE(Замеры!T998,Замеры!U998,Замеры!V998,Замеры!W998,Замеры!AB998))</f>
        <v xml:space="preserve"> </v>
      </c>
      <c r="E1002" s="49" t="str">
        <f>IF(Замеры!L998=0, " ", Замеры!L998)</f>
        <v xml:space="preserve"> </v>
      </c>
      <c r="F1002" s="49" t="e">
        <f t="shared" si="356"/>
        <v>#VALUE!</v>
      </c>
      <c r="G1002" s="51" t="str">
        <f t="shared" si="357"/>
        <v>-</v>
      </c>
      <c r="H1002" s="52" t="str">
        <f t="shared" si="358"/>
        <v>-</v>
      </c>
      <c r="I1002" s="51" t="str">
        <f t="shared" si="359"/>
        <v>-</v>
      </c>
      <c r="J1002" s="29" t="str">
        <f t="shared" si="360"/>
        <v>-</v>
      </c>
      <c r="K1002" s="46" t="str">
        <f t="shared" si="361"/>
        <v>-</v>
      </c>
      <c r="L1002" s="29" t="str">
        <f t="shared" si="362"/>
        <v>-</v>
      </c>
      <c r="M1002" s="29" t="str">
        <f t="shared" si="363"/>
        <v xml:space="preserve"> </v>
      </c>
      <c r="N1002" s="29" t="str">
        <f t="shared" ca="1" si="364"/>
        <v xml:space="preserve"> </v>
      </c>
      <c r="O1002" s="8">
        <f>Замеры!R998</f>
        <v>0</v>
      </c>
      <c r="P1002" s="8" t="b">
        <f t="shared" si="352"/>
        <v>1</v>
      </c>
      <c r="Q1002" s="8" t="b">
        <f t="shared" si="353"/>
        <v>1</v>
      </c>
      <c r="R1002" s="8" t="b">
        <f t="shared" si="354"/>
        <v>1</v>
      </c>
      <c r="S1002" s="8" t="s">
        <v>72</v>
      </c>
      <c r="T1002" s="8" t="e">
        <f t="shared" si="365"/>
        <v>#VALUE!</v>
      </c>
      <c r="U1002" s="12" t="s">
        <v>72</v>
      </c>
      <c r="V1002" s="8" t="e">
        <f t="shared" si="366"/>
        <v>#VALUE!</v>
      </c>
      <c r="X1002" s="13" t="str">
        <f t="shared" si="355"/>
        <v xml:space="preserve"> </v>
      </c>
      <c r="Y1002" s="8" t="e">
        <f t="shared" si="367"/>
        <v>#VALUE!</v>
      </c>
      <c r="AA1002" s="14" t="e">
        <f t="shared" ca="1" si="368"/>
        <v>#VALUE!</v>
      </c>
      <c r="AB1002" s="14" t="e">
        <f t="shared" ca="1" si="369"/>
        <v>#VALUE!</v>
      </c>
      <c r="AC1002" s="14" t="e">
        <f t="shared" ca="1" si="370"/>
        <v>#VALUE!</v>
      </c>
      <c r="AD1002" s="8" t="e">
        <f t="shared" ca="1" si="371"/>
        <v>#VALUE!</v>
      </c>
      <c r="AE1002" s="8" t="e">
        <f t="shared" ca="1" si="372"/>
        <v>#VALUE!</v>
      </c>
      <c r="AF1002" s="8" t="e">
        <f t="shared" ca="1" si="373"/>
        <v>#VALUE!</v>
      </c>
    </row>
    <row r="1003" spans="1:32" x14ac:dyDescent="0.3">
      <c r="A1003" s="35">
        <f>IF(Замеры!B999=0, " ", Замеры!B999)</f>
        <v>996</v>
      </c>
      <c r="B1003" s="49" t="str">
        <f>Замеры!G999</f>
        <v xml:space="preserve">Группа от QF </v>
      </c>
      <c r="C1003" s="49" t="str">
        <f>IF(Замеры!J999=0, " ", Замеры!J999)</f>
        <v xml:space="preserve"> </v>
      </c>
      <c r="D1003" s="49" t="str">
        <f>IF(O1003=0, " ", CONCATENATE(Замеры!T999,Замеры!U999,Замеры!V999,Замеры!W999,Замеры!AB999))</f>
        <v xml:space="preserve"> </v>
      </c>
      <c r="E1003" s="49" t="str">
        <f>IF(Замеры!L999=0, " ", Замеры!L999)</f>
        <v xml:space="preserve"> </v>
      </c>
      <c r="F1003" s="49" t="e">
        <f t="shared" si="356"/>
        <v>#VALUE!</v>
      </c>
      <c r="G1003" s="51" t="str">
        <f t="shared" si="357"/>
        <v>-</v>
      </c>
      <c r="H1003" s="52" t="str">
        <f t="shared" si="358"/>
        <v>-</v>
      </c>
      <c r="I1003" s="51" t="str">
        <f t="shared" si="359"/>
        <v>-</v>
      </c>
      <c r="J1003" s="29" t="str">
        <f t="shared" si="360"/>
        <v>-</v>
      </c>
      <c r="K1003" s="46" t="str">
        <f t="shared" si="361"/>
        <v>-</v>
      </c>
      <c r="L1003" s="29" t="str">
        <f t="shared" si="362"/>
        <v>-</v>
      </c>
      <c r="M1003" s="29" t="str">
        <f t="shared" si="363"/>
        <v xml:space="preserve"> </v>
      </c>
      <c r="N1003" s="29" t="str">
        <f t="shared" ca="1" si="364"/>
        <v xml:space="preserve"> </v>
      </c>
      <c r="O1003" s="8">
        <f>Замеры!R999</f>
        <v>0</v>
      </c>
      <c r="P1003" s="8" t="b">
        <f t="shared" si="352"/>
        <v>1</v>
      </c>
      <c r="Q1003" s="8" t="b">
        <f t="shared" si="353"/>
        <v>1</v>
      </c>
      <c r="R1003" s="8" t="b">
        <f t="shared" si="354"/>
        <v>1</v>
      </c>
      <c r="S1003" s="8" t="s">
        <v>72</v>
      </c>
      <c r="T1003" s="8" t="e">
        <f t="shared" si="365"/>
        <v>#VALUE!</v>
      </c>
      <c r="U1003" s="12" t="s">
        <v>72</v>
      </c>
      <c r="V1003" s="8" t="e">
        <f t="shared" si="366"/>
        <v>#VALUE!</v>
      </c>
      <c r="X1003" s="13" t="str">
        <f t="shared" si="355"/>
        <v xml:space="preserve"> </v>
      </c>
      <c r="Y1003" s="8" t="e">
        <f t="shared" si="367"/>
        <v>#VALUE!</v>
      </c>
      <c r="AA1003" s="14" t="e">
        <f t="shared" ca="1" si="368"/>
        <v>#VALUE!</v>
      </c>
      <c r="AB1003" s="14" t="e">
        <f t="shared" ca="1" si="369"/>
        <v>#VALUE!</v>
      </c>
      <c r="AC1003" s="14" t="e">
        <f t="shared" ca="1" si="370"/>
        <v>#VALUE!</v>
      </c>
      <c r="AD1003" s="8" t="e">
        <f t="shared" ca="1" si="371"/>
        <v>#VALUE!</v>
      </c>
      <c r="AE1003" s="8" t="e">
        <f t="shared" ca="1" si="372"/>
        <v>#VALUE!</v>
      </c>
      <c r="AF1003" s="8" t="e">
        <f t="shared" ca="1" si="373"/>
        <v>#VALUE!</v>
      </c>
    </row>
    <row r="1004" spans="1:32" x14ac:dyDescent="0.3">
      <c r="A1004" s="35">
        <f>IF(Замеры!B1000=0, " ", Замеры!B1000)</f>
        <v>997</v>
      </c>
      <c r="B1004" s="49" t="str">
        <f>Замеры!G1000</f>
        <v xml:space="preserve">Группа от QF </v>
      </c>
      <c r="C1004" s="49" t="str">
        <f>IF(Замеры!J1000=0, " ", Замеры!J1000)</f>
        <v xml:space="preserve"> </v>
      </c>
      <c r="D1004" s="49" t="str">
        <f>IF(O1004=0, " ", CONCATENATE(Замеры!T1000,Замеры!U1000,Замеры!V1000,Замеры!W1000,Замеры!AB1000))</f>
        <v xml:space="preserve"> </v>
      </c>
      <c r="E1004" s="49" t="str">
        <f>IF(Замеры!L1000=0, " ", Замеры!L1000)</f>
        <v xml:space="preserve"> </v>
      </c>
      <c r="F1004" s="49" t="e">
        <f t="shared" si="356"/>
        <v>#VALUE!</v>
      </c>
      <c r="G1004" s="51" t="str">
        <f t="shared" si="357"/>
        <v>-</v>
      </c>
      <c r="H1004" s="52" t="str">
        <f t="shared" si="358"/>
        <v>-</v>
      </c>
      <c r="I1004" s="51" t="str">
        <f t="shared" si="359"/>
        <v>-</v>
      </c>
      <c r="J1004" s="29" t="str">
        <f t="shared" si="360"/>
        <v>-</v>
      </c>
      <c r="K1004" s="46" t="str">
        <f t="shared" si="361"/>
        <v>-</v>
      </c>
      <c r="L1004" s="29" t="str">
        <f t="shared" si="362"/>
        <v>-</v>
      </c>
      <c r="M1004" s="29" t="str">
        <f t="shared" si="363"/>
        <v xml:space="preserve"> </v>
      </c>
      <c r="N1004" s="29" t="str">
        <f t="shared" ca="1" si="364"/>
        <v xml:space="preserve"> </v>
      </c>
      <c r="O1004" s="8">
        <f>Замеры!R1000</f>
        <v>0</v>
      </c>
      <c r="P1004" s="8" t="b">
        <f t="shared" si="352"/>
        <v>1</v>
      </c>
      <c r="Q1004" s="8" t="b">
        <f t="shared" si="353"/>
        <v>1</v>
      </c>
      <c r="R1004" s="8" t="b">
        <f t="shared" si="354"/>
        <v>1</v>
      </c>
      <c r="S1004" s="8" t="s">
        <v>72</v>
      </c>
      <c r="T1004" s="8" t="e">
        <f t="shared" si="365"/>
        <v>#VALUE!</v>
      </c>
      <c r="U1004" s="12" t="s">
        <v>72</v>
      </c>
      <c r="V1004" s="8" t="e">
        <f t="shared" si="366"/>
        <v>#VALUE!</v>
      </c>
      <c r="X1004" s="13" t="str">
        <f t="shared" si="355"/>
        <v xml:space="preserve"> </v>
      </c>
      <c r="Y1004" s="8" t="e">
        <f t="shared" si="367"/>
        <v>#VALUE!</v>
      </c>
      <c r="AA1004" s="14" t="e">
        <f t="shared" ca="1" si="368"/>
        <v>#VALUE!</v>
      </c>
      <c r="AB1004" s="14" t="e">
        <f t="shared" ca="1" si="369"/>
        <v>#VALUE!</v>
      </c>
      <c r="AC1004" s="14" t="e">
        <f t="shared" ca="1" si="370"/>
        <v>#VALUE!</v>
      </c>
      <c r="AD1004" s="8" t="e">
        <f t="shared" ca="1" si="371"/>
        <v>#VALUE!</v>
      </c>
      <c r="AE1004" s="8" t="e">
        <f t="shared" ca="1" si="372"/>
        <v>#VALUE!</v>
      </c>
      <c r="AF1004" s="8" t="e">
        <f t="shared" ca="1" si="373"/>
        <v>#VALUE!</v>
      </c>
    </row>
    <row r="1005" spans="1:32" x14ac:dyDescent="0.3">
      <c r="A1005" s="35">
        <f>IF(Замеры!B1001=0, " ", Замеры!B1001)</f>
        <v>998</v>
      </c>
      <c r="B1005" s="49" t="str">
        <f>Замеры!G1001</f>
        <v xml:space="preserve">Группа от QF </v>
      </c>
      <c r="C1005" s="49" t="str">
        <f>IF(Замеры!J1001=0, " ", Замеры!J1001)</f>
        <v xml:space="preserve"> </v>
      </c>
      <c r="D1005" s="49" t="str">
        <f>IF(O1005=0, " ", CONCATENATE(Замеры!T1001,Замеры!U1001,Замеры!V1001,Замеры!W1001,Замеры!AB1001))</f>
        <v xml:space="preserve"> </v>
      </c>
      <c r="E1005" s="49" t="str">
        <f>IF(Замеры!L1001=0, " ", Замеры!L1001)</f>
        <v xml:space="preserve"> </v>
      </c>
      <c r="F1005" s="49" t="e">
        <f t="shared" si="356"/>
        <v>#VALUE!</v>
      </c>
      <c r="G1005" s="51" t="str">
        <f t="shared" si="357"/>
        <v>-</v>
      </c>
      <c r="H1005" s="52" t="str">
        <f t="shared" si="358"/>
        <v>-</v>
      </c>
      <c r="I1005" s="51" t="str">
        <f t="shared" si="359"/>
        <v>-</v>
      </c>
      <c r="J1005" s="29" t="str">
        <f t="shared" si="360"/>
        <v>-</v>
      </c>
      <c r="K1005" s="46" t="str">
        <f t="shared" si="361"/>
        <v>-</v>
      </c>
      <c r="L1005" s="29" t="str">
        <f t="shared" si="362"/>
        <v>-</v>
      </c>
      <c r="M1005" s="29" t="str">
        <f t="shared" si="363"/>
        <v xml:space="preserve"> </v>
      </c>
      <c r="N1005" s="29" t="str">
        <f t="shared" ca="1" si="364"/>
        <v xml:space="preserve"> </v>
      </c>
      <c r="O1005" s="8">
        <f>Замеры!R1001</f>
        <v>0</v>
      </c>
      <c r="P1005" s="8" t="b">
        <f t="shared" si="352"/>
        <v>1</v>
      </c>
      <c r="Q1005" s="8" t="b">
        <f t="shared" si="353"/>
        <v>1</v>
      </c>
      <c r="R1005" s="8" t="b">
        <f t="shared" si="354"/>
        <v>1</v>
      </c>
      <c r="S1005" s="8" t="s">
        <v>72</v>
      </c>
      <c r="T1005" s="8" t="e">
        <f t="shared" si="365"/>
        <v>#VALUE!</v>
      </c>
      <c r="U1005" s="12" t="s">
        <v>72</v>
      </c>
      <c r="V1005" s="8" t="e">
        <f t="shared" si="366"/>
        <v>#VALUE!</v>
      </c>
      <c r="X1005" s="13" t="str">
        <f t="shared" si="355"/>
        <v xml:space="preserve"> </v>
      </c>
      <c r="Y1005" s="8" t="e">
        <f t="shared" si="367"/>
        <v>#VALUE!</v>
      </c>
      <c r="AA1005" s="14" t="e">
        <f t="shared" ca="1" si="368"/>
        <v>#VALUE!</v>
      </c>
      <c r="AB1005" s="14" t="e">
        <f t="shared" ca="1" si="369"/>
        <v>#VALUE!</v>
      </c>
      <c r="AC1005" s="14" t="e">
        <f t="shared" ca="1" si="370"/>
        <v>#VALUE!</v>
      </c>
      <c r="AD1005" s="8" t="e">
        <f t="shared" ca="1" si="371"/>
        <v>#VALUE!</v>
      </c>
      <c r="AE1005" s="8" t="e">
        <f t="shared" ca="1" si="372"/>
        <v>#VALUE!</v>
      </c>
      <c r="AF1005" s="8" t="e">
        <f t="shared" ca="1" si="373"/>
        <v>#VALUE!</v>
      </c>
    </row>
    <row r="1006" spans="1:32" x14ac:dyDescent="0.3">
      <c r="A1006" s="35">
        <f>IF(Замеры!B1002=0, " ", Замеры!B1002)</f>
        <v>999</v>
      </c>
      <c r="B1006" s="49" t="str">
        <f>Замеры!G1002</f>
        <v xml:space="preserve">Группа от QF </v>
      </c>
      <c r="C1006" s="49" t="str">
        <f>IF(Замеры!J1002=0, " ", Замеры!J1002)</f>
        <v xml:space="preserve"> </v>
      </c>
      <c r="D1006" s="49" t="str">
        <f>IF(O1006=0, " ", CONCATENATE(Замеры!T1002,Замеры!U1002,Замеры!V1002,Замеры!W1002,Замеры!AB1002))</f>
        <v xml:space="preserve"> </v>
      </c>
      <c r="E1006" s="49" t="str">
        <f>IF(Замеры!L1002=0, " ", Замеры!L1002)</f>
        <v xml:space="preserve"> </v>
      </c>
      <c r="F1006" s="49" t="e">
        <f t="shared" si="356"/>
        <v>#VALUE!</v>
      </c>
      <c r="G1006" s="51" t="str">
        <f t="shared" si="357"/>
        <v>-</v>
      </c>
      <c r="H1006" s="52" t="str">
        <f t="shared" si="358"/>
        <v>-</v>
      </c>
      <c r="I1006" s="51" t="str">
        <f t="shared" si="359"/>
        <v>-</v>
      </c>
      <c r="J1006" s="29" t="str">
        <f t="shared" si="360"/>
        <v>-</v>
      </c>
      <c r="K1006" s="46" t="str">
        <f t="shared" si="361"/>
        <v>-</v>
      </c>
      <c r="L1006" s="29" t="str">
        <f t="shared" si="362"/>
        <v>-</v>
      </c>
      <c r="M1006" s="29" t="str">
        <f t="shared" si="363"/>
        <v xml:space="preserve"> </v>
      </c>
      <c r="N1006" s="29" t="str">
        <f t="shared" ca="1" si="364"/>
        <v xml:space="preserve"> </v>
      </c>
      <c r="O1006" s="8">
        <f>Замеры!R1002</f>
        <v>0</v>
      </c>
      <c r="P1006" s="8" t="b">
        <f t="shared" si="352"/>
        <v>1</v>
      </c>
      <c r="Q1006" s="8" t="b">
        <f t="shared" si="353"/>
        <v>1</v>
      </c>
      <c r="R1006" s="8" t="b">
        <f t="shared" si="354"/>
        <v>1</v>
      </c>
      <c r="S1006" s="8" t="s">
        <v>72</v>
      </c>
      <c r="T1006" s="8" t="e">
        <f t="shared" si="365"/>
        <v>#VALUE!</v>
      </c>
      <c r="U1006" s="12" t="s">
        <v>72</v>
      </c>
      <c r="V1006" s="8" t="e">
        <f t="shared" si="366"/>
        <v>#VALUE!</v>
      </c>
      <c r="X1006" s="13" t="str">
        <f t="shared" si="355"/>
        <v xml:space="preserve"> </v>
      </c>
      <c r="Y1006" s="8" t="e">
        <f t="shared" si="367"/>
        <v>#VALUE!</v>
      </c>
      <c r="AA1006" s="14" t="e">
        <f t="shared" ca="1" si="368"/>
        <v>#VALUE!</v>
      </c>
      <c r="AB1006" s="14" t="e">
        <f t="shared" ca="1" si="369"/>
        <v>#VALUE!</v>
      </c>
      <c r="AC1006" s="14" t="e">
        <f t="shared" ca="1" si="370"/>
        <v>#VALUE!</v>
      </c>
      <c r="AD1006" s="8" t="e">
        <f t="shared" ca="1" si="371"/>
        <v>#VALUE!</v>
      </c>
      <c r="AE1006" s="8" t="e">
        <f t="shared" ca="1" si="372"/>
        <v>#VALUE!</v>
      </c>
      <c r="AF1006" s="8" t="e">
        <f t="shared" ca="1" si="373"/>
        <v>#VALUE!</v>
      </c>
    </row>
    <row r="1007" spans="1:32" x14ac:dyDescent="0.3">
      <c r="A1007" s="35">
        <f>IF(Замеры!B1003=0, " ", Замеры!B1003)</f>
        <v>1000</v>
      </c>
      <c r="B1007" s="49" t="str">
        <f>Замеры!G1003</f>
        <v xml:space="preserve">Группа от QF </v>
      </c>
      <c r="C1007" s="49" t="str">
        <f>IF(Замеры!J1003=0, " ", Замеры!J1003)</f>
        <v xml:space="preserve"> </v>
      </c>
      <c r="D1007" s="49" t="str">
        <f>IF(O1007=0, " ", CONCATENATE(Замеры!T1003,Замеры!U1003,Замеры!V1003,Замеры!W1003,Замеры!AB1003))</f>
        <v xml:space="preserve"> </v>
      </c>
      <c r="E1007" s="49" t="str">
        <f>IF(Замеры!L1003=0, " ", Замеры!L1003)</f>
        <v xml:space="preserve"> </v>
      </c>
      <c r="F1007" s="49" t="e">
        <f t="shared" si="356"/>
        <v>#VALUE!</v>
      </c>
      <c r="G1007" s="51" t="str">
        <f t="shared" si="357"/>
        <v>-</v>
      </c>
      <c r="H1007" s="52" t="str">
        <f t="shared" si="358"/>
        <v>-</v>
      </c>
      <c r="I1007" s="51" t="str">
        <f t="shared" si="359"/>
        <v>-</v>
      </c>
      <c r="J1007" s="29" t="str">
        <f t="shared" si="360"/>
        <v>-</v>
      </c>
      <c r="K1007" s="46" t="str">
        <f t="shared" si="361"/>
        <v>-</v>
      </c>
      <c r="L1007" s="29" t="str">
        <f t="shared" si="362"/>
        <v>-</v>
      </c>
      <c r="M1007" s="29" t="str">
        <f t="shared" si="363"/>
        <v xml:space="preserve"> </v>
      </c>
      <c r="N1007" s="29" t="str">
        <f t="shared" ca="1" si="364"/>
        <v xml:space="preserve"> </v>
      </c>
      <c r="O1007" s="8">
        <f>Замеры!R1003</f>
        <v>0</v>
      </c>
      <c r="P1007" s="8" t="b">
        <f t="shared" si="352"/>
        <v>1</v>
      </c>
      <c r="Q1007" s="8" t="b">
        <f t="shared" si="353"/>
        <v>1</v>
      </c>
      <c r="R1007" s="8" t="b">
        <f t="shared" si="354"/>
        <v>1</v>
      </c>
      <c r="S1007" s="8" t="s">
        <v>72</v>
      </c>
      <c r="T1007" s="8" t="e">
        <f t="shared" si="365"/>
        <v>#VALUE!</v>
      </c>
      <c r="U1007" s="12" t="s">
        <v>72</v>
      </c>
      <c r="V1007" s="8" t="e">
        <f t="shared" si="366"/>
        <v>#VALUE!</v>
      </c>
      <c r="X1007" s="13" t="str">
        <f t="shared" si="355"/>
        <v xml:space="preserve"> </v>
      </c>
      <c r="Y1007" s="8" t="e">
        <f t="shared" si="367"/>
        <v>#VALUE!</v>
      </c>
      <c r="AA1007" s="14" t="e">
        <f t="shared" ca="1" si="368"/>
        <v>#VALUE!</v>
      </c>
      <c r="AB1007" s="14" t="e">
        <f t="shared" ca="1" si="369"/>
        <v>#VALUE!</v>
      </c>
      <c r="AC1007" s="14" t="e">
        <f t="shared" ca="1" si="370"/>
        <v>#VALUE!</v>
      </c>
      <c r="AD1007" s="8" t="e">
        <f t="shared" ca="1" si="371"/>
        <v>#VALUE!</v>
      </c>
      <c r="AE1007" s="8" t="e">
        <f t="shared" ca="1" si="372"/>
        <v>#VALUE!</v>
      </c>
      <c r="AF1007" s="8" t="e">
        <f t="shared" ca="1" si="373"/>
        <v>#VALUE!</v>
      </c>
    </row>
    <row r="1008" spans="1:32" x14ac:dyDescent="0.3">
      <c r="A1008" s="35">
        <f>IF(Замеры!B1004=0, " ", Замеры!B1004)</f>
        <v>1001</v>
      </c>
      <c r="B1008" s="49" t="str">
        <f>Замеры!G1004</f>
        <v xml:space="preserve">Группа от QF </v>
      </c>
      <c r="C1008" s="49" t="str">
        <f>IF(Замеры!J1004=0, " ", Замеры!J1004)</f>
        <v xml:space="preserve"> </v>
      </c>
      <c r="D1008" s="49" t="str">
        <f>IF(O1008=0, " ", CONCATENATE(Замеры!T1004,Замеры!U1004,Замеры!V1004,Замеры!W1004,Замеры!AB1004))</f>
        <v xml:space="preserve"> </v>
      </c>
      <c r="E1008" s="49" t="str">
        <f>IF(Замеры!L1004=0, " ", Замеры!L1004)</f>
        <v xml:space="preserve"> </v>
      </c>
      <c r="F1008" s="49" t="e">
        <f t="shared" si="356"/>
        <v>#VALUE!</v>
      </c>
      <c r="G1008" s="51" t="str">
        <f t="shared" si="357"/>
        <v>-</v>
      </c>
      <c r="H1008" s="52" t="str">
        <f t="shared" si="358"/>
        <v>-</v>
      </c>
      <c r="I1008" s="51" t="str">
        <f t="shared" si="359"/>
        <v>-</v>
      </c>
      <c r="J1008" s="29" t="str">
        <f t="shared" si="360"/>
        <v>-</v>
      </c>
      <c r="K1008" s="46" t="str">
        <f t="shared" si="361"/>
        <v>-</v>
      </c>
      <c r="L1008" s="29" t="str">
        <f t="shared" si="362"/>
        <v>-</v>
      </c>
      <c r="M1008" s="29" t="str">
        <f t="shared" si="363"/>
        <v xml:space="preserve"> </v>
      </c>
      <c r="N1008" s="29" t="str">
        <f t="shared" ca="1" si="364"/>
        <v xml:space="preserve"> </v>
      </c>
      <c r="O1008" s="8">
        <f>Замеры!R1004</f>
        <v>0</v>
      </c>
      <c r="P1008" s="8" t="b">
        <f t="shared" si="352"/>
        <v>1</v>
      </c>
      <c r="Q1008" s="8" t="b">
        <f t="shared" si="353"/>
        <v>1</v>
      </c>
      <c r="R1008" s="8" t="b">
        <f t="shared" si="354"/>
        <v>1</v>
      </c>
      <c r="S1008" s="8" t="s">
        <v>72</v>
      </c>
      <c r="T1008" s="8" t="e">
        <f t="shared" si="365"/>
        <v>#VALUE!</v>
      </c>
      <c r="U1008" s="12" t="s">
        <v>72</v>
      </c>
      <c r="V1008" s="8" t="e">
        <f t="shared" si="366"/>
        <v>#VALUE!</v>
      </c>
      <c r="X1008" s="13" t="str">
        <f t="shared" si="355"/>
        <v xml:space="preserve"> </v>
      </c>
      <c r="Y1008" s="8" t="e">
        <f t="shared" si="367"/>
        <v>#VALUE!</v>
      </c>
      <c r="AA1008" s="14" t="e">
        <f t="shared" ca="1" si="368"/>
        <v>#VALUE!</v>
      </c>
      <c r="AB1008" s="14" t="e">
        <f t="shared" ca="1" si="369"/>
        <v>#VALUE!</v>
      </c>
      <c r="AC1008" s="14" t="e">
        <f t="shared" ca="1" si="370"/>
        <v>#VALUE!</v>
      </c>
      <c r="AD1008" s="8" t="e">
        <f t="shared" ca="1" si="371"/>
        <v>#VALUE!</v>
      </c>
      <c r="AE1008" s="8" t="e">
        <f t="shared" ca="1" si="372"/>
        <v>#VALUE!</v>
      </c>
      <c r="AF1008" s="8" t="e">
        <f t="shared" ca="1" si="373"/>
        <v>#VALUE!</v>
      </c>
    </row>
    <row r="1009" spans="1:32" x14ac:dyDescent="0.3">
      <c r="A1009" s="35">
        <f>IF(Замеры!B1005=0, " ", Замеры!B1005)</f>
        <v>1002</v>
      </c>
      <c r="B1009" s="49" t="str">
        <f>Замеры!G1005</f>
        <v xml:space="preserve">Группа от QF </v>
      </c>
      <c r="C1009" s="49" t="str">
        <f>IF(Замеры!J1005=0, " ", Замеры!J1005)</f>
        <v xml:space="preserve"> </v>
      </c>
      <c r="D1009" s="49" t="str">
        <f>IF(O1009=0, " ", CONCATENATE(Замеры!T1005,Замеры!U1005,Замеры!V1005,Замеры!W1005,Замеры!AB1005))</f>
        <v xml:space="preserve"> </v>
      </c>
      <c r="E1009" s="49" t="str">
        <f>IF(Замеры!L1005=0, " ", Замеры!L1005)</f>
        <v xml:space="preserve"> </v>
      </c>
      <c r="F1009" s="49" t="e">
        <f t="shared" si="356"/>
        <v>#VALUE!</v>
      </c>
      <c r="G1009" s="51" t="str">
        <f t="shared" si="357"/>
        <v>-</v>
      </c>
      <c r="H1009" s="52" t="str">
        <f t="shared" si="358"/>
        <v>-</v>
      </c>
      <c r="I1009" s="51" t="str">
        <f t="shared" si="359"/>
        <v>-</v>
      </c>
      <c r="J1009" s="29" t="str">
        <f t="shared" si="360"/>
        <v>-</v>
      </c>
      <c r="K1009" s="46" t="str">
        <f t="shared" si="361"/>
        <v>-</v>
      </c>
      <c r="L1009" s="29" t="str">
        <f t="shared" si="362"/>
        <v>-</v>
      </c>
      <c r="M1009" s="29" t="str">
        <f t="shared" si="363"/>
        <v xml:space="preserve"> </v>
      </c>
      <c r="N1009" s="29" t="str">
        <f t="shared" ca="1" si="364"/>
        <v xml:space="preserve"> </v>
      </c>
      <c r="O1009" s="8">
        <f>Замеры!R1005</f>
        <v>0</v>
      </c>
      <c r="P1009" s="8" t="b">
        <f t="shared" si="352"/>
        <v>1</v>
      </c>
      <c r="Q1009" s="8" t="b">
        <f t="shared" si="353"/>
        <v>1</v>
      </c>
      <c r="R1009" s="8" t="b">
        <f t="shared" si="354"/>
        <v>1</v>
      </c>
      <c r="S1009" s="8" t="s">
        <v>72</v>
      </c>
      <c r="T1009" s="8" t="e">
        <f t="shared" si="365"/>
        <v>#VALUE!</v>
      </c>
      <c r="U1009" s="12" t="s">
        <v>72</v>
      </c>
      <c r="V1009" s="8" t="e">
        <f t="shared" si="366"/>
        <v>#VALUE!</v>
      </c>
      <c r="X1009" s="13" t="str">
        <f t="shared" si="355"/>
        <v xml:space="preserve"> </v>
      </c>
      <c r="Y1009" s="8" t="e">
        <f t="shared" si="367"/>
        <v>#VALUE!</v>
      </c>
      <c r="AA1009" s="14" t="e">
        <f t="shared" ca="1" si="368"/>
        <v>#VALUE!</v>
      </c>
      <c r="AB1009" s="14" t="e">
        <f t="shared" ca="1" si="369"/>
        <v>#VALUE!</v>
      </c>
      <c r="AC1009" s="14" t="e">
        <f t="shared" ca="1" si="370"/>
        <v>#VALUE!</v>
      </c>
      <c r="AD1009" s="8" t="e">
        <f t="shared" ca="1" si="371"/>
        <v>#VALUE!</v>
      </c>
      <c r="AE1009" s="8" t="e">
        <f t="shared" ca="1" si="372"/>
        <v>#VALUE!</v>
      </c>
      <c r="AF1009" s="8" t="e">
        <f t="shared" ca="1" si="373"/>
        <v>#VALUE!</v>
      </c>
    </row>
    <row r="1010" spans="1:32" x14ac:dyDescent="0.3">
      <c r="A1010" s="35">
        <f>IF(Замеры!B1006=0, " ", Замеры!B1006)</f>
        <v>1003</v>
      </c>
      <c r="B1010" s="49" t="str">
        <f>Замеры!G1006</f>
        <v xml:space="preserve">Группа от QF </v>
      </c>
      <c r="C1010" s="49" t="str">
        <f>IF(Замеры!J1006=0, " ", Замеры!J1006)</f>
        <v xml:space="preserve"> </v>
      </c>
      <c r="D1010" s="49" t="str">
        <f>IF(O1010=0, " ", CONCATENATE(Замеры!T1006,Замеры!U1006,Замеры!V1006,Замеры!W1006,Замеры!AB1006))</f>
        <v xml:space="preserve"> </v>
      </c>
      <c r="E1010" s="49" t="str">
        <f>IF(Замеры!L1006=0, " ", Замеры!L1006)</f>
        <v xml:space="preserve"> </v>
      </c>
      <c r="F1010" s="49" t="e">
        <f t="shared" si="356"/>
        <v>#VALUE!</v>
      </c>
      <c r="G1010" s="51" t="str">
        <f t="shared" si="357"/>
        <v>-</v>
      </c>
      <c r="H1010" s="52" t="str">
        <f t="shared" si="358"/>
        <v>-</v>
      </c>
      <c r="I1010" s="51" t="str">
        <f t="shared" si="359"/>
        <v>-</v>
      </c>
      <c r="J1010" s="29" t="str">
        <f t="shared" si="360"/>
        <v>-</v>
      </c>
      <c r="K1010" s="46" t="str">
        <f t="shared" si="361"/>
        <v>-</v>
      </c>
      <c r="L1010" s="29" t="str">
        <f t="shared" si="362"/>
        <v>-</v>
      </c>
      <c r="M1010" s="29" t="str">
        <f t="shared" si="363"/>
        <v xml:space="preserve"> </v>
      </c>
      <c r="N1010" s="29" t="str">
        <f t="shared" ca="1" si="364"/>
        <v xml:space="preserve"> </v>
      </c>
      <c r="O1010" s="8">
        <f>Замеры!R1006</f>
        <v>0</v>
      </c>
      <c r="P1010" s="8" t="b">
        <f t="shared" si="352"/>
        <v>1</v>
      </c>
      <c r="Q1010" s="8" t="b">
        <f t="shared" si="353"/>
        <v>1</v>
      </c>
      <c r="R1010" s="8" t="b">
        <f t="shared" si="354"/>
        <v>1</v>
      </c>
      <c r="S1010" s="8" t="s">
        <v>72</v>
      </c>
      <c r="T1010" s="8" t="e">
        <f t="shared" si="365"/>
        <v>#VALUE!</v>
      </c>
      <c r="U1010" s="12" t="s">
        <v>72</v>
      </c>
      <c r="V1010" s="8" t="e">
        <f t="shared" si="366"/>
        <v>#VALUE!</v>
      </c>
      <c r="X1010" s="13" t="str">
        <f t="shared" si="355"/>
        <v xml:space="preserve"> </v>
      </c>
      <c r="Y1010" s="8" t="e">
        <f t="shared" si="367"/>
        <v>#VALUE!</v>
      </c>
      <c r="AA1010" s="14" t="e">
        <f t="shared" ca="1" si="368"/>
        <v>#VALUE!</v>
      </c>
      <c r="AB1010" s="14" t="e">
        <f t="shared" ca="1" si="369"/>
        <v>#VALUE!</v>
      </c>
      <c r="AC1010" s="14" t="e">
        <f t="shared" ca="1" si="370"/>
        <v>#VALUE!</v>
      </c>
      <c r="AD1010" s="8" t="e">
        <f t="shared" ca="1" si="371"/>
        <v>#VALUE!</v>
      </c>
      <c r="AE1010" s="8" t="e">
        <f t="shared" ca="1" si="372"/>
        <v>#VALUE!</v>
      </c>
      <c r="AF1010" s="8" t="e">
        <f t="shared" ca="1" si="373"/>
        <v>#VALUE!</v>
      </c>
    </row>
    <row r="1011" spans="1:32" x14ac:dyDescent="0.3">
      <c r="A1011" s="35">
        <f>IF(Замеры!B1007=0, " ", Замеры!B1007)</f>
        <v>1004</v>
      </c>
      <c r="B1011" s="49" t="str">
        <f>Замеры!G1007</f>
        <v xml:space="preserve">Группа от QF </v>
      </c>
      <c r="C1011" s="49" t="str">
        <f>IF(Замеры!J1007=0, " ", Замеры!J1007)</f>
        <v xml:space="preserve"> </v>
      </c>
      <c r="D1011" s="49" t="str">
        <f>IF(O1011=0, " ", CONCATENATE(Замеры!T1007,Замеры!U1007,Замеры!V1007,Замеры!W1007,Замеры!AB1007))</f>
        <v xml:space="preserve"> </v>
      </c>
      <c r="E1011" s="49" t="str">
        <f>IF(Замеры!L1007=0, " ", Замеры!L1007)</f>
        <v xml:space="preserve"> </v>
      </c>
      <c r="F1011" s="49" t="e">
        <f t="shared" si="356"/>
        <v>#VALUE!</v>
      </c>
      <c r="G1011" s="51" t="str">
        <f t="shared" si="357"/>
        <v>-</v>
      </c>
      <c r="H1011" s="52" t="str">
        <f t="shared" si="358"/>
        <v>-</v>
      </c>
      <c r="I1011" s="51" t="str">
        <f t="shared" si="359"/>
        <v>-</v>
      </c>
      <c r="J1011" s="29" t="str">
        <f t="shared" si="360"/>
        <v>-</v>
      </c>
      <c r="K1011" s="46" t="str">
        <f t="shared" si="361"/>
        <v>-</v>
      </c>
      <c r="L1011" s="29" t="str">
        <f t="shared" si="362"/>
        <v>-</v>
      </c>
      <c r="M1011" s="29" t="str">
        <f t="shared" si="363"/>
        <v xml:space="preserve"> </v>
      </c>
      <c r="N1011" s="29" t="str">
        <f t="shared" ca="1" si="364"/>
        <v xml:space="preserve"> </v>
      </c>
      <c r="O1011" s="8">
        <f>Замеры!R1007</f>
        <v>0</v>
      </c>
      <c r="P1011" s="8" t="b">
        <f t="shared" si="352"/>
        <v>1</v>
      </c>
      <c r="Q1011" s="8" t="b">
        <f t="shared" si="353"/>
        <v>1</v>
      </c>
      <c r="R1011" s="8" t="b">
        <f t="shared" si="354"/>
        <v>1</v>
      </c>
      <c r="S1011" s="8" t="s">
        <v>72</v>
      </c>
      <c r="T1011" s="8" t="e">
        <f t="shared" si="365"/>
        <v>#VALUE!</v>
      </c>
      <c r="U1011" s="12" t="s">
        <v>72</v>
      </c>
      <c r="V1011" s="8" t="e">
        <f t="shared" si="366"/>
        <v>#VALUE!</v>
      </c>
      <c r="X1011" s="13" t="str">
        <f t="shared" si="355"/>
        <v xml:space="preserve"> </v>
      </c>
      <c r="Y1011" s="8" t="e">
        <f t="shared" si="367"/>
        <v>#VALUE!</v>
      </c>
      <c r="AA1011" s="14" t="e">
        <f t="shared" ca="1" si="368"/>
        <v>#VALUE!</v>
      </c>
      <c r="AB1011" s="14" t="e">
        <f t="shared" ca="1" si="369"/>
        <v>#VALUE!</v>
      </c>
      <c r="AC1011" s="14" t="e">
        <f t="shared" ca="1" si="370"/>
        <v>#VALUE!</v>
      </c>
      <c r="AD1011" s="8" t="e">
        <f t="shared" ca="1" si="371"/>
        <v>#VALUE!</v>
      </c>
      <c r="AE1011" s="8" t="e">
        <f t="shared" ca="1" si="372"/>
        <v>#VALUE!</v>
      </c>
      <c r="AF1011" s="8" t="e">
        <f t="shared" ca="1" si="373"/>
        <v>#VALUE!</v>
      </c>
    </row>
    <row r="1012" spans="1:32" x14ac:dyDescent="0.3">
      <c r="A1012" s="35">
        <f>IF(Замеры!B1008=0, " ", Замеры!B1008)</f>
        <v>1005</v>
      </c>
      <c r="B1012" s="49" t="str">
        <f>Замеры!G1008</f>
        <v xml:space="preserve">Группа от QF </v>
      </c>
      <c r="C1012" s="49" t="str">
        <f>IF(Замеры!J1008=0, " ", Замеры!J1008)</f>
        <v xml:space="preserve"> </v>
      </c>
      <c r="D1012" s="49" t="str">
        <f>IF(O1012=0, " ", CONCATENATE(Замеры!T1008,Замеры!U1008,Замеры!V1008,Замеры!W1008,Замеры!AB1008))</f>
        <v xml:space="preserve"> </v>
      </c>
      <c r="E1012" s="49" t="str">
        <f>IF(Замеры!L1008=0, " ", Замеры!L1008)</f>
        <v xml:space="preserve"> </v>
      </c>
      <c r="F1012" s="49" t="e">
        <f t="shared" si="356"/>
        <v>#VALUE!</v>
      </c>
      <c r="G1012" s="51" t="str">
        <f t="shared" si="357"/>
        <v>-</v>
      </c>
      <c r="H1012" s="52" t="str">
        <f t="shared" si="358"/>
        <v>-</v>
      </c>
      <c r="I1012" s="51" t="str">
        <f t="shared" si="359"/>
        <v>-</v>
      </c>
      <c r="J1012" s="29" t="str">
        <f t="shared" si="360"/>
        <v>-</v>
      </c>
      <c r="K1012" s="46" t="str">
        <f t="shared" si="361"/>
        <v>-</v>
      </c>
      <c r="L1012" s="29" t="str">
        <f t="shared" si="362"/>
        <v>-</v>
      </c>
      <c r="M1012" s="29" t="str">
        <f t="shared" si="363"/>
        <v xml:space="preserve"> </v>
      </c>
      <c r="N1012" s="29" t="str">
        <f t="shared" ca="1" si="364"/>
        <v xml:space="preserve"> </v>
      </c>
      <c r="O1012" s="8">
        <f>Замеры!R1008</f>
        <v>0</v>
      </c>
      <c r="P1012" s="8" t="b">
        <f t="shared" si="352"/>
        <v>1</v>
      </c>
      <c r="Q1012" s="8" t="b">
        <f t="shared" si="353"/>
        <v>1</v>
      </c>
      <c r="R1012" s="8" t="b">
        <f t="shared" si="354"/>
        <v>1</v>
      </c>
      <c r="S1012" s="8" t="s">
        <v>72</v>
      </c>
      <c r="T1012" s="8" t="e">
        <f t="shared" si="365"/>
        <v>#VALUE!</v>
      </c>
      <c r="U1012" s="12" t="s">
        <v>72</v>
      </c>
      <c r="V1012" s="8" t="e">
        <f t="shared" si="366"/>
        <v>#VALUE!</v>
      </c>
      <c r="X1012" s="13" t="str">
        <f t="shared" si="355"/>
        <v xml:space="preserve"> </v>
      </c>
      <c r="Y1012" s="8" t="e">
        <f t="shared" si="367"/>
        <v>#VALUE!</v>
      </c>
      <c r="AA1012" s="14" t="e">
        <f t="shared" ca="1" si="368"/>
        <v>#VALUE!</v>
      </c>
      <c r="AB1012" s="14" t="e">
        <f t="shared" ca="1" si="369"/>
        <v>#VALUE!</v>
      </c>
      <c r="AC1012" s="14" t="e">
        <f t="shared" ca="1" si="370"/>
        <v>#VALUE!</v>
      </c>
      <c r="AD1012" s="8" t="e">
        <f t="shared" ca="1" si="371"/>
        <v>#VALUE!</v>
      </c>
      <c r="AE1012" s="8" t="e">
        <f t="shared" ca="1" si="372"/>
        <v>#VALUE!</v>
      </c>
      <c r="AF1012" s="8" t="e">
        <f t="shared" ca="1" si="373"/>
        <v>#VALUE!</v>
      </c>
    </row>
    <row r="1013" spans="1:32" x14ac:dyDescent="0.3">
      <c r="A1013" s="35">
        <f>IF(Замеры!B1009=0, " ", Замеры!B1009)</f>
        <v>1006</v>
      </c>
      <c r="B1013" s="49" t="str">
        <f>Замеры!G1009</f>
        <v xml:space="preserve">Группа от QF </v>
      </c>
      <c r="C1013" s="49" t="str">
        <f>IF(Замеры!J1009=0, " ", Замеры!J1009)</f>
        <v xml:space="preserve"> </v>
      </c>
      <c r="D1013" s="49" t="str">
        <f>IF(O1013=0, " ", CONCATENATE(Замеры!T1009,Замеры!U1009,Замеры!V1009,Замеры!W1009,Замеры!AB1009))</f>
        <v xml:space="preserve"> </v>
      </c>
      <c r="E1013" s="49" t="str">
        <f>IF(Замеры!L1009=0, " ", Замеры!L1009)</f>
        <v xml:space="preserve"> </v>
      </c>
      <c r="F1013" s="49" t="e">
        <f t="shared" si="356"/>
        <v>#VALUE!</v>
      </c>
      <c r="G1013" s="51" t="str">
        <f t="shared" si="357"/>
        <v>-</v>
      </c>
      <c r="H1013" s="52" t="str">
        <f t="shared" si="358"/>
        <v>-</v>
      </c>
      <c r="I1013" s="51" t="str">
        <f t="shared" si="359"/>
        <v>-</v>
      </c>
      <c r="J1013" s="29" t="str">
        <f t="shared" si="360"/>
        <v>-</v>
      </c>
      <c r="K1013" s="46" t="str">
        <f t="shared" si="361"/>
        <v>-</v>
      </c>
      <c r="L1013" s="29" t="str">
        <f t="shared" si="362"/>
        <v>-</v>
      </c>
      <c r="M1013" s="29" t="str">
        <f t="shared" si="363"/>
        <v xml:space="preserve"> </v>
      </c>
      <c r="N1013" s="29" t="str">
        <f t="shared" ca="1" si="364"/>
        <v xml:space="preserve"> </v>
      </c>
      <c r="O1013" s="8">
        <f>Замеры!R1009</f>
        <v>0</v>
      </c>
      <c r="P1013" s="8" t="b">
        <f t="shared" si="352"/>
        <v>1</v>
      </c>
      <c r="Q1013" s="8" t="b">
        <f t="shared" si="353"/>
        <v>1</v>
      </c>
      <c r="R1013" s="8" t="b">
        <f t="shared" si="354"/>
        <v>1</v>
      </c>
      <c r="S1013" s="8" t="s">
        <v>72</v>
      </c>
      <c r="T1013" s="8" t="e">
        <f t="shared" si="365"/>
        <v>#VALUE!</v>
      </c>
      <c r="U1013" s="12" t="s">
        <v>72</v>
      </c>
      <c r="V1013" s="8" t="e">
        <f t="shared" si="366"/>
        <v>#VALUE!</v>
      </c>
      <c r="X1013" s="13" t="str">
        <f t="shared" si="355"/>
        <v xml:space="preserve"> </v>
      </c>
      <c r="Y1013" s="8" t="e">
        <f t="shared" si="367"/>
        <v>#VALUE!</v>
      </c>
      <c r="AA1013" s="14" t="e">
        <f t="shared" ca="1" si="368"/>
        <v>#VALUE!</v>
      </c>
      <c r="AB1013" s="14" t="e">
        <f t="shared" ca="1" si="369"/>
        <v>#VALUE!</v>
      </c>
      <c r="AC1013" s="14" t="e">
        <f t="shared" ca="1" si="370"/>
        <v>#VALUE!</v>
      </c>
      <c r="AD1013" s="8" t="e">
        <f t="shared" ca="1" si="371"/>
        <v>#VALUE!</v>
      </c>
      <c r="AE1013" s="8" t="e">
        <f t="shared" ca="1" si="372"/>
        <v>#VALUE!</v>
      </c>
      <c r="AF1013" s="8" t="e">
        <f t="shared" ca="1" si="373"/>
        <v>#VALUE!</v>
      </c>
    </row>
    <row r="1014" spans="1:32" x14ac:dyDescent="0.3">
      <c r="A1014" s="35">
        <f>IF(Замеры!B1010=0, " ", Замеры!B1010)</f>
        <v>1007</v>
      </c>
      <c r="B1014" s="49" t="str">
        <f>Замеры!G1010</f>
        <v xml:space="preserve">Группа от QF </v>
      </c>
      <c r="C1014" s="49" t="str">
        <f>IF(Замеры!J1010=0, " ", Замеры!J1010)</f>
        <v xml:space="preserve"> </v>
      </c>
      <c r="D1014" s="49" t="str">
        <f>IF(O1014=0, " ", CONCATENATE(Замеры!T1010,Замеры!U1010,Замеры!V1010,Замеры!W1010,Замеры!AB1010))</f>
        <v xml:space="preserve"> </v>
      </c>
      <c r="E1014" s="49" t="str">
        <f>IF(Замеры!L1010=0, " ", Замеры!L1010)</f>
        <v xml:space="preserve"> </v>
      </c>
      <c r="F1014" s="49" t="e">
        <f t="shared" si="356"/>
        <v>#VALUE!</v>
      </c>
      <c r="G1014" s="51" t="str">
        <f t="shared" si="357"/>
        <v>-</v>
      </c>
      <c r="H1014" s="52" t="str">
        <f t="shared" si="358"/>
        <v>-</v>
      </c>
      <c r="I1014" s="51" t="str">
        <f t="shared" si="359"/>
        <v>-</v>
      </c>
      <c r="J1014" s="29" t="str">
        <f t="shared" si="360"/>
        <v>-</v>
      </c>
      <c r="K1014" s="46" t="str">
        <f t="shared" si="361"/>
        <v>-</v>
      </c>
      <c r="L1014" s="29" t="str">
        <f t="shared" si="362"/>
        <v>-</v>
      </c>
      <c r="M1014" s="29" t="str">
        <f t="shared" si="363"/>
        <v xml:space="preserve"> </v>
      </c>
      <c r="N1014" s="29" t="str">
        <f t="shared" ca="1" si="364"/>
        <v xml:space="preserve"> </v>
      </c>
      <c r="O1014" s="8">
        <f>Замеры!R1010</f>
        <v>0</v>
      </c>
      <c r="P1014" s="8" t="b">
        <f t="shared" si="352"/>
        <v>1</v>
      </c>
      <c r="Q1014" s="8" t="b">
        <f t="shared" si="353"/>
        <v>1</v>
      </c>
      <c r="R1014" s="8" t="b">
        <f t="shared" si="354"/>
        <v>1</v>
      </c>
      <c r="S1014" s="8" t="s">
        <v>72</v>
      </c>
      <c r="T1014" s="8" t="e">
        <f t="shared" si="365"/>
        <v>#VALUE!</v>
      </c>
      <c r="U1014" s="12" t="s">
        <v>72</v>
      </c>
      <c r="V1014" s="8" t="e">
        <f t="shared" si="366"/>
        <v>#VALUE!</v>
      </c>
      <c r="X1014" s="13" t="str">
        <f t="shared" si="355"/>
        <v xml:space="preserve"> </v>
      </c>
      <c r="Y1014" s="8" t="e">
        <f t="shared" si="367"/>
        <v>#VALUE!</v>
      </c>
      <c r="AA1014" s="14" t="e">
        <f t="shared" ca="1" si="368"/>
        <v>#VALUE!</v>
      </c>
      <c r="AB1014" s="14" t="e">
        <f t="shared" ca="1" si="369"/>
        <v>#VALUE!</v>
      </c>
      <c r="AC1014" s="14" t="e">
        <f t="shared" ca="1" si="370"/>
        <v>#VALUE!</v>
      </c>
      <c r="AD1014" s="8" t="e">
        <f t="shared" ca="1" si="371"/>
        <v>#VALUE!</v>
      </c>
      <c r="AE1014" s="8" t="e">
        <f t="shared" ca="1" si="372"/>
        <v>#VALUE!</v>
      </c>
      <c r="AF1014" s="8" t="e">
        <f t="shared" ca="1" si="373"/>
        <v>#VALUE!</v>
      </c>
    </row>
    <row r="1015" spans="1:32" x14ac:dyDescent="0.3">
      <c r="A1015" s="35">
        <f>IF(Замеры!B1011=0, " ", Замеры!B1011)</f>
        <v>1008</v>
      </c>
      <c r="B1015" s="49" t="str">
        <f>Замеры!G1011</f>
        <v xml:space="preserve">Группа от QF </v>
      </c>
      <c r="C1015" s="49" t="str">
        <f>IF(Замеры!J1011=0, " ", Замеры!J1011)</f>
        <v xml:space="preserve"> </v>
      </c>
      <c r="D1015" s="49" t="str">
        <f>IF(O1015=0, " ", CONCATENATE(Замеры!T1011,Замеры!U1011,Замеры!V1011,Замеры!W1011,Замеры!AB1011))</f>
        <v xml:space="preserve"> </v>
      </c>
      <c r="E1015" s="49" t="str">
        <f>IF(Замеры!L1011=0, " ", Замеры!L1011)</f>
        <v xml:space="preserve"> </v>
      </c>
      <c r="F1015" s="49" t="e">
        <f t="shared" si="356"/>
        <v>#VALUE!</v>
      </c>
      <c r="G1015" s="51" t="str">
        <f t="shared" si="357"/>
        <v>-</v>
      </c>
      <c r="H1015" s="52" t="str">
        <f t="shared" si="358"/>
        <v>-</v>
      </c>
      <c r="I1015" s="51" t="str">
        <f t="shared" si="359"/>
        <v>-</v>
      </c>
      <c r="J1015" s="29" t="str">
        <f t="shared" si="360"/>
        <v>-</v>
      </c>
      <c r="K1015" s="46" t="str">
        <f t="shared" si="361"/>
        <v>-</v>
      </c>
      <c r="L1015" s="29" t="str">
        <f t="shared" si="362"/>
        <v>-</v>
      </c>
      <c r="M1015" s="29" t="str">
        <f t="shared" si="363"/>
        <v xml:space="preserve"> </v>
      </c>
      <c r="N1015" s="29" t="str">
        <f t="shared" ca="1" si="364"/>
        <v xml:space="preserve"> </v>
      </c>
      <c r="O1015" s="8">
        <f>Замеры!R1011</f>
        <v>0</v>
      </c>
      <c r="P1015" s="8" t="b">
        <f t="shared" si="352"/>
        <v>1</v>
      </c>
      <c r="Q1015" s="8" t="b">
        <f t="shared" si="353"/>
        <v>1</v>
      </c>
      <c r="R1015" s="8" t="b">
        <f t="shared" si="354"/>
        <v>1</v>
      </c>
      <c r="S1015" s="8" t="s">
        <v>72</v>
      </c>
      <c r="T1015" s="8" t="e">
        <f t="shared" si="365"/>
        <v>#VALUE!</v>
      </c>
      <c r="U1015" s="12" t="s">
        <v>72</v>
      </c>
      <c r="V1015" s="8" t="e">
        <f t="shared" si="366"/>
        <v>#VALUE!</v>
      </c>
      <c r="X1015" s="13" t="str">
        <f t="shared" si="355"/>
        <v xml:space="preserve"> </v>
      </c>
      <c r="Y1015" s="8" t="e">
        <f t="shared" si="367"/>
        <v>#VALUE!</v>
      </c>
      <c r="AA1015" s="14" t="e">
        <f t="shared" ca="1" si="368"/>
        <v>#VALUE!</v>
      </c>
      <c r="AB1015" s="14" t="e">
        <f t="shared" ca="1" si="369"/>
        <v>#VALUE!</v>
      </c>
      <c r="AC1015" s="14" t="e">
        <f t="shared" ca="1" si="370"/>
        <v>#VALUE!</v>
      </c>
      <c r="AD1015" s="8" t="e">
        <f t="shared" ca="1" si="371"/>
        <v>#VALUE!</v>
      </c>
      <c r="AE1015" s="8" t="e">
        <f t="shared" ca="1" si="372"/>
        <v>#VALUE!</v>
      </c>
      <c r="AF1015" s="8" t="e">
        <f t="shared" ca="1" si="373"/>
        <v>#VALUE!</v>
      </c>
    </row>
    <row r="1016" spans="1:32" x14ac:dyDescent="0.3">
      <c r="A1016" s="35">
        <f>IF(Замеры!B1012=0, " ", Замеры!B1012)</f>
        <v>1009</v>
      </c>
      <c r="B1016" s="49" t="str">
        <f>Замеры!G1012</f>
        <v xml:space="preserve">Группа от QF </v>
      </c>
      <c r="C1016" s="49" t="str">
        <f>IF(Замеры!J1012=0, " ", Замеры!J1012)</f>
        <v xml:space="preserve"> </v>
      </c>
      <c r="D1016" s="49" t="str">
        <f>IF(O1016=0, " ", CONCATENATE(Замеры!T1012,Замеры!U1012,Замеры!V1012,Замеры!W1012,Замеры!AB1012))</f>
        <v xml:space="preserve"> </v>
      </c>
      <c r="E1016" s="49" t="str">
        <f>IF(Замеры!L1012=0, " ", Замеры!L1012)</f>
        <v xml:space="preserve"> </v>
      </c>
      <c r="F1016" s="49" t="e">
        <f t="shared" si="356"/>
        <v>#VALUE!</v>
      </c>
      <c r="G1016" s="51" t="str">
        <f t="shared" si="357"/>
        <v>-</v>
      </c>
      <c r="H1016" s="52" t="str">
        <f t="shared" si="358"/>
        <v>-</v>
      </c>
      <c r="I1016" s="51" t="str">
        <f t="shared" si="359"/>
        <v>-</v>
      </c>
      <c r="J1016" s="29" t="str">
        <f t="shared" si="360"/>
        <v>-</v>
      </c>
      <c r="K1016" s="46" t="str">
        <f t="shared" si="361"/>
        <v>-</v>
      </c>
      <c r="L1016" s="29" t="str">
        <f t="shared" si="362"/>
        <v>-</v>
      </c>
      <c r="M1016" s="29" t="str">
        <f t="shared" si="363"/>
        <v xml:space="preserve"> </v>
      </c>
      <c r="N1016" s="29" t="str">
        <f t="shared" ca="1" si="364"/>
        <v xml:space="preserve"> </v>
      </c>
      <c r="O1016" s="8">
        <f>Замеры!R1012</f>
        <v>0</v>
      </c>
      <c r="P1016" s="8" t="b">
        <f t="shared" si="352"/>
        <v>1</v>
      </c>
      <c r="Q1016" s="8" t="b">
        <f t="shared" si="353"/>
        <v>1</v>
      </c>
      <c r="R1016" s="8" t="b">
        <f t="shared" si="354"/>
        <v>1</v>
      </c>
      <c r="S1016" s="8" t="s">
        <v>72</v>
      </c>
      <c r="T1016" s="8" t="e">
        <f t="shared" si="365"/>
        <v>#VALUE!</v>
      </c>
      <c r="U1016" s="12" t="s">
        <v>72</v>
      </c>
      <c r="V1016" s="8" t="e">
        <f t="shared" si="366"/>
        <v>#VALUE!</v>
      </c>
      <c r="X1016" s="13" t="str">
        <f t="shared" si="355"/>
        <v xml:space="preserve"> </v>
      </c>
      <c r="Y1016" s="8" t="e">
        <f t="shared" si="367"/>
        <v>#VALUE!</v>
      </c>
      <c r="AA1016" s="14" t="e">
        <f t="shared" ca="1" si="368"/>
        <v>#VALUE!</v>
      </c>
      <c r="AB1016" s="14" t="e">
        <f t="shared" ca="1" si="369"/>
        <v>#VALUE!</v>
      </c>
      <c r="AC1016" s="14" t="e">
        <f t="shared" ca="1" si="370"/>
        <v>#VALUE!</v>
      </c>
      <c r="AD1016" s="8" t="e">
        <f t="shared" ca="1" si="371"/>
        <v>#VALUE!</v>
      </c>
      <c r="AE1016" s="8" t="e">
        <f t="shared" ca="1" si="372"/>
        <v>#VALUE!</v>
      </c>
      <c r="AF1016" s="8" t="e">
        <f t="shared" ca="1" si="373"/>
        <v>#VALUE!</v>
      </c>
    </row>
    <row r="1017" spans="1:32" x14ac:dyDescent="0.3">
      <c r="A1017" s="35">
        <f>IF(Замеры!B1013=0, " ", Замеры!B1013)</f>
        <v>1010</v>
      </c>
      <c r="B1017" s="49" t="str">
        <f>Замеры!G1013</f>
        <v xml:space="preserve">Группа от QF </v>
      </c>
      <c r="C1017" s="49" t="str">
        <f>IF(Замеры!J1013=0, " ", Замеры!J1013)</f>
        <v xml:space="preserve"> </v>
      </c>
      <c r="D1017" s="49" t="str">
        <f>IF(O1017=0, " ", CONCATENATE(Замеры!T1013,Замеры!U1013,Замеры!V1013,Замеры!W1013,Замеры!AB1013))</f>
        <v xml:space="preserve"> </v>
      </c>
      <c r="E1017" s="49" t="str">
        <f>IF(Замеры!L1013=0, " ", Замеры!L1013)</f>
        <v xml:space="preserve"> </v>
      </c>
      <c r="F1017" s="49" t="e">
        <f t="shared" si="356"/>
        <v>#VALUE!</v>
      </c>
      <c r="G1017" s="51" t="str">
        <f t="shared" si="357"/>
        <v>-</v>
      </c>
      <c r="H1017" s="52" t="str">
        <f t="shared" si="358"/>
        <v>-</v>
      </c>
      <c r="I1017" s="51" t="str">
        <f t="shared" si="359"/>
        <v>-</v>
      </c>
      <c r="J1017" s="29" t="str">
        <f t="shared" si="360"/>
        <v>-</v>
      </c>
      <c r="K1017" s="46" t="str">
        <f t="shared" si="361"/>
        <v>-</v>
      </c>
      <c r="L1017" s="29" t="str">
        <f t="shared" si="362"/>
        <v>-</v>
      </c>
      <c r="M1017" s="29" t="str">
        <f t="shared" si="363"/>
        <v xml:space="preserve"> </v>
      </c>
      <c r="N1017" s="29" t="str">
        <f t="shared" ca="1" si="364"/>
        <v xml:space="preserve"> </v>
      </c>
      <c r="O1017" s="8">
        <f>Замеры!R1013</f>
        <v>0</v>
      </c>
      <c r="P1017" s="8" t="b">
        <f t="shared" si="352"/>
        <v>1</v>
      </c>
      <c r="Q1017" s="8" t="b">
        <f t="shared" si="353"/>
        <v>1</v>
      </c>
      <c r="R1017" s="8" t="b">
        <f t="shared" si="354"/>
        <v>1</v>
      </c>
      <c r="S1017" s="8" t="s">
        <v>72</v>
      </c>
      <c r="T1017" s="8" t="e">
        <f t="shared" si="365"/>
        <v>#VALUE!</v>
      </c>
      <c r="U1017" s="12" t="s">
        <v>72</v>
      </c>
      <c r="V1017" s="8" t="e">
        <f t="shared" si="366"/>
        <v>#VALUE!</v>
      </c>
      <c r="X1017" s="13" t="str">
        <f t="shared" si="355"/>
        <v xml:space="preserve"> </v>
      </c>
      <c r="Y1017" s="8" t="e">
        <f t="shared" si="367"/>
        <v>#VALUE!</v>
      </c>
      <c r="AA1017" s="14" t="e">
        <f t="shared" ca="1" si="368"/>
        <v>#VALUE!</v>
      </c>
      <c r="AB1017" s="14" t="e">
        <f t="shared" ca="1" si="369"/>
        <v>#VALUE!</v>
      </c>
      <c r="AC1017" s="14" t="e">
        <f t="shared" ca="1" si="370"/>
        <v>#VALUE!</v>
      </c>
      <c r="AD1017" s="8" t="e">
        <f t="shared" ca="1" si="371"/>
        <v>#VALUE!</v>
      </c>
      <c r="AE1017" s="8" t="e">
        <f t="shared" ca="1" si="372"/>
        <v>#VALUE!</v>
      </c>
      <c r="AF1017" s="8" t="e">
        <f t="shared" ca="1" si="373"/>
        <v>#VALUE!</v>
      </c>
    </row>
    <row r="1018" spans="1:32" x14ac:dyDescent="0.3">
      <c r="A1018" s="35">
        <f>IF(Замеры!B1014=0, " ", Замеры!B1014)</f>
        <v>1011</v>
      </c>
      <c r="B1018" s="49" t="str">
        <f>Замеры!G1014</f>
        <v xml:space="preserve">Группа от QF </v>
      </c>
      <c r="C1018" s="49" t="str">
        <f>IF(Замеры!J1014=0, " ", Замеры!J1014)</f>
        <v xml:space="preserve"> </v>
      </c>
      <c r="D1018" s="49" t="str">
        <f>IF(O1018=0, " ", CONCATENATE(Замеры!T1014,Замеры!U1014,Замеры!V1014,Замеры!W1014,Замеры!AB1014))</f>
        <v xml:space="preserve"> </v>
      </c>
      <c r="E1018" s="49" t="str">
        <f>IF(Замеры!L1014=0, " ", Замеры!L1014)</f>
        <v xml:space="preserve"> </v>
      </c>
      <c r="F1018" s="49" t="e">
        <f t="shared" si="356"/>
        <v>#VALUE!</v>
      </c>
      <c r="G1018" s="51" t="str">
        <f t="shared" si="357"/>
        <v>-</v>
      </c>
      <c r="H1018" s="52" t="str">
        <f t="shared" si="358"/>
        <v>-</v>
      </c>
      <c r="I1018" s="51" t="str">
        <f t="shared" si="359"/>
        <v>-</v>
      </c>
      <c r="J1018" s="29" t="str">
        <f t="shared" si="360"/>
        <v>-</v>
      </c>
      <c r="K1018" s="46" t="str">
        <f t="shared" si="361"/>
        <v>-</v>
      </c>
      <c r="L1018" s="29" t="str">
        <f t="shared" si="362"/>
        <v>-</v>
      </c>
      <c r="M1018" s="29" t="str">
        <f t="shared" si="363"/>
        <v xml:space="preserve"> </v>
      </c>
      <c r="N1018" s="29" t="str">
        <f t="shared" ca="1" si="364"/>
        <v xml:space="preserve"> </v>
      </c>
      <c r="O1018" s="8">
        <f>Замеры!R1014</f>
        <v>0</v>
      </c>
      <c r="P1018" s="8" t="b">
        <f t="shared" si="352"/>
        <v>1</v>
      </c>
      <c r="Q1018" s="8" t="b">
        <f t="shared" si="353"/>
        <v>1</v>
      </c>
      <c r="R1018" s="8" t="b">
        <f t="shared" si="354"/>
        <v>1</v>
      </c>
      <c r="S1018" s="8" t="s">
        <v>72</v>
      </c>
      <c r="T1018" s="8" t="e">
        <f t="shared" si="365"/>
        <v>#VALUE!</v>
      </c>
      <c r="U1018" s="12" t="s">
        <v>72</v>
      </c>
      <c r="V1018" s="8" t="e">
        <f t="shared" si="366"/>
        <v>#VALUE!</v>
      </c>
      <c r="X1018" s="13" t="str">
        <f t="shared" si="355"/>
        <v xml:space="preserve"> </v>
      </c>
      <c r="Y1018" s="8" t="e">
        <f t="shared" si="367"/>
        <v>#VALUE!</v>
      </c>
      <c r="AA1018" s="14" t="e">
        <f t="shared" ca="1" si="368"/>
        <v>#VALUE!</v>
      </c>
      <c r="AB1018" s="14" t="e">
        <f t="shared" ca="1" si="369"/>
        <v>#VALUE!</v>
      </c>
      <c r="AC1018" s="14" t="e">
        <f t="shared" ca="1" si="370"/>
        <v>#VALUE!</v>
      </c>
      <c r="AD1018" s="8" t="e">
        <f t="shared" ca="1" si="371"/>
        <v>#VALUE!</v>
      </c>
      <c r="AE1018" s="8" t="e">
        <f t="shared" ca="1" si="372"/>
        <v>#VALUE!</v>
      </c>
      <c r="AF1018" s="8" t="e">
        <f t="shared" ca="1" si="373"/>
        <v>#VALUE!</v>
      </c>
    </row>
    <row r="1019" spans="1:32" x14ac:dyDescent="0.3">
      <c r="A1019" s="35">
        <f>IF(Замеры!B1015=0, " ", Замеры!B1015)</f>
        <v>1012</v>
      </c>
      <c r="B1019" s="49" t="str">
        <f>Замеры!G1015</f>
        <v xml:space="preserve">Группа от QF </v>
      </c>
      <c r="C1019" s="49" t="str">
        <f>IF(Замеры!J1015=0, " ", Замеры!J1015)</f>
        <v xml:space="preserve"> </v>
      </c>
      <c r="D1019" s="49" t="str">
        <f>IF(O1019=0, " ", CONCATENATE(Замеры!T1015,Замеры!U1015,Замеры!V1015,Замеры!W1015,Замеры!AB1015))</f>
        <v xml:space="preserve"> </v>
      </c>
      <c r="E1019" s="49" t="str">
        <f>IF(Замеры!L1015=0, " ", Замеры!L1015)</f>
        <v xml:space="preserve"> </v>
      </c>
      <c r="F1019" s="49" t="e">
        <f t="shared" si="356"/>
        <v>#VALUE!</v>
      </c>
      <c r="G1019" s="51" t="str">
        <f t="shared" si="357"/>
        <v>-</v>
      </c>
      <c r="H1019" s="52" t="str">
        <f t="shared" si="358"/>
        <v>-</v>
      </c>
      <c r="I1019" s="51" t="str">
        <f t="shared" si="359"/>
        <v>-</v>
      </c>
      <c r="J1019" s="29" t="str">
        <f t="shared" si="360"/>
        <v>-</v>
      </c>
      <c r="K1019" s="46" t="str">
        <f t="shared" si="361"/>
        <v>-</v>
      </c>
      <c r="L1019" s="29" t="str">
        <f t="shared" si="362"/>
        <v>-</v>
      </c>
      <c r="M1019" s="29" t="str">
        <f t="shared" si="363"/>
        <v xml:space="preserve"> </v>
      </c>
      <c r="N1019" s="29" t="str">
        <f t="shared" ca="1" si="364"/>
        <v xml:space="preserve"> </v>
      </c>
      <c r="O1019" s="8">
        <f>Замеры!R1015</f>
        <v>0</v>
      </c>
      <c r="P1019" s="8" t="b">
        <f t="shared" si="352"/>
        <v>1</v>
      </c>
      <c r="Q1019" s="8" t="b">
        <f t="shared" si="353"/>
        <v>1</v>
      </c>
      <c r="R1019" s="8" t="b">
        <f t="shared" si="354"/>
        <v>1</v>
      </c>
      <c r="S1019" s="8" t="s">
        <v>72</v>
      </c>
      <c r="T1019" s="8" t="e">
        <f t="shared" si="365"/>
        <v>#VALUE!</v>
      </c>
      <c r="U1019" s="12" t="s">
        <v>72</v>
      </c>
      <c r="V1019" s="8" t="e">
        <f t="shared" si="366"/>
        <v>#VALUE!</v>
      </c>
      <c r="X1019" s="13" t="str">
        <f t="shared" si="355"/>
        <v xml:space="preserve"> </v>
      </c>
      <c r="Y1019" s="8" t="e">
        <f t="shared" si="367"/>
        <v>#VALUE!</v>
      </c>
      <c r="AA1019" s="14" t="e">
        <f t="shared" ca="1" si="368"/>
        <v>#VALUE!</v>
      </c>
      <c r="AB1019" s="14" t="e">
        <f t="shared" ca="1" si="369"/>
        <v>#VALUE!</v>
      </c>
      <c r="AC1019" s="14" t="e">
        <f t="shared" ca="1" si="370"/>
        <v>#VALUE!</v>
      </c>
      <c r="AD1019" s="8" t="e">
        <f t="shared" ca="1" si="371"/>
        <v>#VALUE!</v>
      </c>
      <c r="AE1019" s="8" t="e">
        <f t="shared" ca="1" si="372"/>
        <v>#VALUE!</v>
      </c>
      <c r="AF1019" s="8" t="e">
        <f t="shared" ca="1" si="373"/>
        <v>#VALUE!</v>
      </c>
    </row>
    <row r="1020" spans="1:32" x14ac:dyDescent="0.3">
      <c r="A1020" s="35">
        <f>IF(Замеры!B1016=0, " ", Замеры!B1016)</f>
        <v>1013</v>
      </c>
      <c r="B1020" s="49" t="str">
        <f>Замеры!G1016</f>
        <v xml:space="preserve">Группа от QF </v>
      </c>
      <c r="C1020" s="49" t="str">
        <f>IF(Замеры!J1016=0, " ", Замеры!J1016)</f>
        <v xml:space="preserve"> </v>
      </c>
      <c r="D1020" s="49" t="str">
        <f>IF(O1020=0, " ", CONCATENATE(Замеры!T1016,Замеры!U1016,Замеры!V1016,Замеры!W1016,Замеры!AB1016))</f>
        <v xml:space="preserve"> </v>
      </c>
      <c r="E1020" s="49" t="str">
        <f>IF(Замеры!L1016=0, " ", Замеры!L1016)</f>
        <v xml:space="preserve"> </v>
      </c>
      <c r="F1020" s="49" t="e">
        <f t="shared" si="356"/>
        <v>#VALUE!</v>
      </c>
      <c r="G1020" s="51" t="str">
        <f t="shared" si="357"/>
        <v>-</v>
      </c>
      <c r="H1020" s="52" t="str">
        <f t="shared" si="358"/>
        <v>-</v>
      </c>
      <c r="I1020" s="51" t="str">
        <f t="shared" si="359"/>
        <v>-</v>
      </c>
      <c r="J1020" s="29" t="str">
        <f t="shared" si="360"/>
        <v>-</v>
      </c>
      <c r="K1020" s="46" t="str">
        <f t="shared" si="361"/>
        <v>-</v>
      </c>
      <c r="L1020" s="29" t="str">
        <f t="shared" si="362"/>
        <v>-</v>
      </c>
      <c r="M1020" s="29" t="str">
        <f t="shared" si="363"/>
        <v xml:space="preserve"> </v>
      </c>
      <c r="N1020" s="29" t="str">
        <f t="shared" ca="1" si="364"/>
        <v xml:space="preserve"> </v>
      </c>
      <c r="O1020" s="8">
        <f>Замеры!R1016</f>
        <v>0</v>
      </c>
      <c r="P1020" s="8" t="b">
        <f t="shared" si="352"/>
        <v>1</v>
      </c>
      <c r="Q1020" s="8" t="b">
        <f t="shared" si="353"/>
        <v>1</v>
      </c>
      <c r="R1020" s="8" t="b">
        <f t="shared" si="354"/>
        <v>1</v>
      </c>
      <c r="S1020" s="8" t="s">
        <v>72</v>
      </c>
      <c r="T1020" s="8" t="e">
        <f t="shared" si="365"/>
        <v>#VALUE!</v>
      </c>
      <c r="U1020" s="12" t="s">
        <v>72</v>
      </c>
      <c r="V1020" s="8" t="e">
        <f t="shared" si="366"/>
        <v>#VALUE!</v>
      </c>
      <c r="X1020" s="13" t="str">
        <f t="shared" si="355"/>
        <v xml:space="preserve"> </v>
      </c>
      <c r="Y1020" s="8" t="e">
        <f t="shared" si="367"/>
        <v>#VALUE!</v>
      </c>
      <c r="AA1020" s="14" t="e">
        <f t="shared" ca="1" si="368"/>
        <v>#VALUE!</v>
      </c>
      <c r="AB1020" s="14" t="e">
        <f t="shared" ca="1" si="369"/>
        <v>#VALUE!</v>
      </c>
      <c r="AC1020" s="14" t="e">
        <f t="shared" ca="1" si="370"/>
        <v>#VALUE!</v>
      </c>
      <c r="AD1020" s="8" t="e">
        <f t="shared" ca="1" si="371"/>
        <v>#VALUE!</v>
      </c>
      <c r="AE1020" s="8" t="e">
        <f t="shared" ca="1" si="372"/>
        <v>#VALUE!</v>
      </c>
      <c r="AF1020" s="8" t="e">
        <f t="shared" ca="1" si="373"/>
        <v>#VALUE!</v>
      </c>
    </row>
    <row r="1021" spans="1:32" x14ac:dyDescent="0.3">
      <c r="A1021" s="35">
        <f>IF(Замеры!B1017=0, " ", Замеры!B1017)</f>
        <v>1014</v>
      </c>
      <c r="B1021" s="49" t="str">
        <f>Замеры!G1017</f>
        <v xml:space="preserve">Группа от QF </v>
      </c>
      <c r="C1021" s="49" t="str">
        <f>IF(Замеры!J1017=0, " ", Замеры!J1017)</f>
        <v xml:space="preserve"> </v>
      </c>
      <c r="D1021" s="49" t="str">
        <f>IF(O1021=0, " ", CONCATENATE(Замеры!T1017,Замеры!U1017,Замеры!V1017,Замеры!W1017,Замеры!AB1017))</f>
        <v xml:space="preserve"> </v>
      </c>
      <c r="E1021" s="49" t="str">
        <f>IF(Замеры!L1017=0, " ", Замеры!L1017)</f>
        <v xml:space="preserve"> </v>
      </c>
      <c r="F1021" s="49" t="e">
        <f t="shared" si="356"/>
        <v>#VALUE!</v>
      </c>
      <c r="G1021" s="51" t="str">
        <f t="shared" si="357"/>
        <v>-</v>
      </c>
      <c r="H1021" s="52" t="str">
        <f t="shared" si="358"/>
        <v>-</v>
      </c>
      <c r="I1021" s="51" t="str">
        <f t="shared" si="359"/>
        <v>-</v>
      </c>
      <c r="J1021" s="29" t="str">
        <f t="shared" si="360"/>
        <v>-</v>
      </c>
      <c r="K1021" s="46" t="str">
        <f t="shared" si="361"/>
        <v>-</v>
      </c>
      <c r="L1021" s="29" t="str">
        <f t="shared" si="362"/>
        <v>-</v>
      </c>
      <c r="M1021" s="29" t="str">
        <f t="shared" si="363"/>
        <v xml:space="preserve"> </v>
      </c>
      <c r="N1021" s="29" t="str">
        <f t="shared" ca="1" si="364"/>
        <v xml:space="preserve"> </v>
      </c>
      <c r="O1021" s="8">
        <f>Замеры!R1017</f>
        <v>0</v>
      </c>
      <c r="P1021" s="8" t="b">
        <f t="shared" si="352"/>
        <v>1</v>
      </c>
      <c r="Q1021" s="8" t="b">
        <f t="shared" si="353"/>
        <v>1</v>
      </c>
      <c r="R1021" s="8" t="b">
        <f t="shared" si="354"/>
        <v>1</v>
      </c>
      <c r="S1021" s="8" t="s">
        <v>72</v>
      </c>
      <c r="T1021" s="8" t="e">
        <f t="shared" si="365"/>
        <v>#VALUE!</v>
      </c>
      <c r="U1021" s="12" t="s">
        <v>72</v>
      </c>
      <c r="V1021" s="8" t="e">
        <f t="shared" si="366"/>
        <v>#VALUE!</v>
      </c>
      <c r="X1021" s="13" t="str">
        <f t="shared" si="355"/>
        <v xml:space="preserve"> </v>
      </c>
      <c r="Y1021" s="8" t="e">
        <f t="shared" si="367"/>
        <v>#VALUE!</v>
      </c>
      <c r="AA1021" s="14" t="e">
        <f t="shared" ca="1" si="368"/>
        <v>#VALUE!</v>
      </c>
      <c r="AB1021" s="14" t="e">
        <f t="shared" ca="1" si="369"/>
        <v>#VALUE!</v>
      </c>
      <c r="AC1021" s="14" t="e">
        <f t="shared" ca="1" si="370"/>
        <v>#VALUE!</v>
      </c>
      <c r="AD1021" s="8" t="e">
        <f t="shared" ca="1" si="371"/>
        <v>#VALUE!</v>
      </c>
      <c r="AE1021" s="8" t="e">
        <f t="shared" ca="1" si="372"/>
        <v>#VALUE!</v>
      </c>
      <c r="AF1021" s="8" t="e">
        <f t="shared" ca="1" si="373"/>
        <v>#VALUE!</v>
      </c>
    </row>
    <row r="1022" spans="1:32" x14ac:dyDescent="0.3">
      <c r="A1022" s="35">
        <f>IF(Замеры!B1018=0, " ", Замеры!B1018)</f>
        <v>1015</v>
      </c>
      <c r="B1022" s="49" t="str">
        <f>Замеры!G1018</f>
        <v xml:space="preserve">Группа от QF </v>
      </c>
      <c r="C1022" s="49" t="str">
        <f>IF(Замеры!J1018=0, " ", Замеры!J1018)</f>
        <v xml:space="preserve"> </v>
      </c>
      <c r="D1022" s="49" t="str">
        <f>IF(O1022=0, " ", CONCATENATE(Замеры!T1018,Замеры!U1018,Замеры!V1018,Замеры!W1018,Замеры!AB1018))</f>
        <v xml:space="preserve"> </v>
      </c>
      <c r="E1022" s="49" t="str">
        <f>IF(Замеры!L1018=0, " ", Замеры!L1018)</f>
        <v xml:space="preserve"> </v>
      </c>
      <c r="F1022" s="49" t="e">
        <f t="shared" si="356"/>
        <v>#VALUE!</v>
      </c>
      <c r="G1022" s="51" t="str">
        <f t="shared" si="357"/>
        <v>-</v>
      </c>
      <c r="H1022" s="52" t="str">
        <f t="shared" si="358"/>
        <v>-</v>
      </c>
      <c r="I1022" s="51" t="str">
        <f t="shared" si="359"/>
        <v>-</v>
      </c>
      <c r="J1022" s="29" t="str">
        <f t="shared" si="360"/>
        <v>-</v>
      </c>
      <c r="K1022" s="46" t="str">
        <f t="shared" si="361"/>
        <v>-</v>
      </c>
      <c r="L1022" s="29" t="str">
        <f t="shared" si="362"/>
        <v>-</v>
      </c>
      <c r="M1022" s="29" t="str">
        <f t="shared" si="363"/>
        <v xml:space="preserve"> </v>
      </c>
      <c r="N1022" s="29" t="str">
        <f t="shared" ca="1" si="364"/>
        <v xml:space="preserve"> </v>
      </c>
      <c r="O1022" s="8">
        <f>Замеры!R1018</f>
        <v>0</v>
      </c>
      <c r="P1022" s="8" t="b">
        <f t="shared" si="352"/>
        <v>1</v>
      </c>
      <c r="Q1022" s="8" t="b">
        <f t="shared" si="353"/>
        <v>1</v>
      </c>
      <c r="R1022" s="8" t="b">
        <f t="shared" si="354"/>
        <v>1</v>
      </c>
      <c r="S1022" s="8" t="s">
        <v>72</v>
      </c>
      <c r="T1022" s="8" t="e">
        <f t="shared" si="365"/>
        <v>#VALUE!</v>
      </c>
      <c r="U1022" s="12" t="s">
        <v>72</v>
      </c>
      <c r="V1022" s="8" t="e">
        <f t="shared" si="366"/>
        <v>#VALUE!</v>
      </c>
      <c r="X1022" s="13" t="str">
        <f t="shared" si="355"/>
        <v xml:space="preserve"> </v>
      </c>
      <c r="Y1022" s="8" t="e">
        <f t="shared" si="367"/>
        <v>#VALUE!</v>
      </c>
      <c r="AA1022" s="14" t="e">
        <f t="shared" ca="1" si="368"/>
        <v>#VALUE!</v>
      </c>
      <c r="AB1022" s="14" t="e">
        <f t="shared" ca="1" si="369"/>
        <v>#VALUE!</v>
      </c>
      <c r="AC1022" s="14" t="e">
        <f t="shared" ca="1" si="370"/>
        <v>#VALUE!</v>
      </c>
      <c r="AD1022" s="8" t="e">
        <f t="shared" ca="1" si="371"/>
        <v>#VALUE!</v>
      </c>
      <c r="AE1022" s="8" t="e">
        <f t="shared" ca="1" si="372"/>
        <v>#VALUE!</v>
      </c>
      <c r="AF1022" s="8" t="e">
        <f t="shared" ca="1" si="373"/>
        <v>#VALUE!</v>
      </c>
    </row>
    <row r="1023" spans="1:32" x14ac:dyDescent="0.3">
      <c r="A1023" s="35">
        <f>IF(Замеры!B1019=0, " ", Замеры!B1019)</f>
        <v>1016</v>
      </c>
      <c r="B1023" s="49" t="str">
        <f>Замеры!G1019</f>
        <v xml:space="preserve">Группа от QF </v>
      </c>
      <c r="C1023" s="49" t="str">
        <f>IF(Замеры!J1019=0, " ", Замеры!J1019)</f>
        <v xml:space="preserve"> </v>
      </c>
      <c r="D1023" s="49" t="str">
        <f>IF(O1023=0, " ", CONCATENATE(Замеры!T1019,Замеры!U1019,Замеры!V1019,Замеры!W1019,Замеры!AB1019))</f>
        <v xml:space="preserve"> </v>
      </c>
      <c r="E1023" s="49" t="str">
        <f>IF(Замеры!L1019=0, " ", Замеры!L1019)</f>
        <v xml:space="preserve"> </v>
      </c>
      <c r="F1023" s="49" t="e">
        <f t="shared" si="356"/>
        <v>#VALUE!</v>
      </c>
      <c r="G1023" s="51" t="str">
        <f t="shared" si="357"/>
        <v>-</v>
      </c>
      <c r="H1023" s="52" t="str">
        <f t="shared" si="358"/>
        <v>-</v>
      </c>
      <c r="I1023" s="51" t="str">
        <f t="shared" si="359"/>
        <v>-</v>
      </c>
      <c r="J1023" s="29" t="str">
        <f t="shared" si="360"/>
        <v>-</v>
      </c>
      <c r="K1023" s="46" t="str">
        <f t="shared" si="361"/>
        <v>-</v>
      </c>
      <c r="L1023" s="29" t="str">
        <f t="shared" si="362"/>
        <v>-</v>
      </c>
      <c r="M1023" s="29" t="str">
        <f t="shared" si="363"/>
        <v xml:space="preserve"> </v>
      </c>
      <c r="N1023" s="29" t="str">
        <f t="shared" ca="1" si="364"/>
        <v xml:space="preserve"> </v>
      </c>
      <c r="O1023" s="8">
        <f>Замеры!R1019</f>
        <v>0</v>
      </c>
      <c r="P1023" s="8" t="b">
        <f t="shared" si="352"/>
        <v>1</v>
      </c>
      <c r="Q1023" s="8" t="b">
        <f t="shared" si="353"/>
        <v>1</v>
      </c>
      <c r="R1023" s="8" t="b">
        <f t="shared" si="354"/>
        <v>1</v>
      </c>
      <c r="S1023" s="8" t="s">
        <v>72</v>
      </c>
      <c r="T1023" s="8" t="e">
        <f t="shared" si="365"/>
        <v>#VALUE!</v>
      </c>
      <c r="U1023" s="12" t="s">
        <v>72</v>
      </c>
      <c r="V1023" s="8" t="e">
        <f t="shared" si="366"/>
        <v>#VALUE!</v>
      </c>
      <c r="X1023" s="13" t="str">
        <f t="shared" si="355"/>
        <v xml:space="preserve"> </v>
      </c>
      <c r="Y1023" s="8" t="e">
        <f t="shared" si="367"/>
        <v>#VALUE!</v>
      </c>
      <c r="AA1023" s="14" t="e">
        <f t="shared" ca="1" si="368"/>
        <v>#VALUE!</v>
      </c>
      <c r="AB1023" s="14" t="e">
        <f t="shared" ca="1" si="369"/>
        <v>#VALUE!</v>
      </c>
      <c r="AC1023" s="14" t="e">
        <f t="shared" ca="1" si="370"/>
        <v>#VALUE!</v>
      </c>
      <c r="AD1023" s="8" t="e">
        <f t="shared" ca="1" si="371"/>
        <v>#VALUE!</v>
      </c>
      <c r="AE1023" s="8" t="e">
        <f t="shared" ca="1" si="372"/>
        <v>#VALUE!</v>
      </c>
      <c r="AF1023" s="8" t="e">
        <f t="shared" ca="1" si="373"/>
        <v>#VALUE!</v>
      </c>
    </row>
    <row r="1024" spans="1:32" x14ac:dyDescent="0.3">
      <c r="A1024" s="35">
        <f>IF(Замеры!B1020=0, " ", Замеры!B1020)</f>
        <v>1017</v>
      </c>
      <c r="B1024" s="49" t="str">
        <f>Замеры!G1020</f>
        <v xml:space="preserve">Группа от QF </v>
      </c>
      <c r="C1024" s="49" t="str">
        <f>IF(Замеры!J1020=0, " ", Замеры!J1020)</f>
        <v xml:space="preserve"> </v>
      </c>
      <c r="D1024" s="49" t="str">
        <f>IF(O1024=0, " ", CONCATENATE(Замеры!T1020,Замеры!U1020,Замеры!V1020,Замеры!W1020,Замеры!AB1020))</f>
        <v xml:space="preserve"> </v>
      </c>
      <c r="E1024" s="49" t="str">
        <f>IF(Замеры!L1020=0, " ", Замеры!L1020)</f>
        <v xml:space="preserve"> </v>
      </c>
      <c r="F1024" s="49" t="e">
        <f t="shared" si="356"/>
        <v>#VALUE!</v>
      </c>
      <c r="G1024" s="51" t="str">
        <f t="shared" si="357"/>
        <v>-</v>
      </c>
      <c r="H1024" s="52" t="str">
        <f t="shared" si="358"/>
        <v>-</v>
      </c>
      <c r="I1024" s="51" t="str">
        <f t="shared" si="359"/>
        <v>-</v>
      </c>
      <c r="J1024" s="29" t="str">
        <f t="shared" si="360"/>
        <v>-</v>
      </c>
      <c r="K1024" s="46" t="str">
        <f t="shared" si="361"/>
        <v>-</v>
      </c>
      <c r="L1024" s="29" t="str">
        <f t="shared" si="362"/>
        <v>-</v>
      </c>
      <c r="M1024" s="29" t="str">
        <f t="shared" si="363"/>
        <v xml:space="preserve"> </v>
      </c>
      <c r="N1024" s="29" t="str">
        <f t="shared" ca="1" si="364"/>
        <v xml:space="preserve"> </v>
      </c>
      <c r="O1024" s="8">
        <f>Замеры!R1020</f>
        <v>0</v>
      </c>
      <c r="P1024" s="8" t="b">
        <f t="shared" si="352"/>
        <v>1</v>
      </c>
      <c r="Q1024" s="8" t="b">
        <f t="shared" si="353"/>
        <v>1</v>
      </c>
      <c r="R1024" s="8" t="b">
        <f t="shared" si="354"/>
        <v>1</v>
      </c>
      <c r="S1024" s="8" t="s">
        <v>72</v>
      </c>
      <c r="T1024" s="8" t="e">
        <f t="shared" si="365"/>
        <v>#VALUE!</v>
      </c>
      <c r="U1024" s="12" t="s">
        <v>72</v>
      </c>
      <c r="V1024" s="8" t="e">
        <f t="shared" si="366"/>
        <v>#VALUE!</v>
      </c>
      <c r="X1024" s="13" t="str">
        <f t="shared" si="355"/>
        <v xml:space="preserve"> </v>
      </c>
      <c r="Y1024" s="8" t="e">
        <f t="shared" si="367"/>
        <v>#VALUE!</v>
      </c>
      <c r="AA1024" s="14" t="e">
        <f t="shared" ca="1" si="368"/>
        <v>#VALUE!</v>
      </c>
      <c r="AB1024" s="14" t="e">
        <f t="shared" ca="1" si="369"/>
        <v>#VALUE!</v>
      </c>
      <c r="AC1024" s="14" t="e">
        <f t="shared" ca="1" si="370"/>
        <v>#VALUE!</v>
      </c>
      <c r="AD1024" s="8" t="e">
        <f t="shared" ca="1" si="371"/>
        <v>#VALUE!</v>
      </c>
      <c r="AE1024" s="8" t="e">
        <f t="shared" ca="1" si="372"/>
        <v>#VALUE!</v>
      </c>
      <c r="AF1024" s="8" t="e">
        <f t="shared" ca="1" si="373"/>
        <v>#VALUE!</v>
      </c>
    </row>
    <row r="1025" spans="1:32" x14ac:dyDescent="0.3">
      <c r="A1025" s="35">
        <f>IF(Замеры!B1021=0, " ", Замеры!B1021)</f>
        <v>1018</v>
      </c>
      <c r="B1025" s="49" t="str">
        <f>Замеры!G1021</f>
        <v xml:space="preserve">Группа от QF </v>
      </c>
      <c r="C1025" s="49" t="str">
        <f>IF(Замеры!J1021=0, " ", Замеры!J1021)</f>
        <v xml:space="preserve"> </v>
      </c>
      <c r="D1025" s="49" t="str">
        <f>IF(O1025=0, " ", CONCATENATE(Замеры!T1021,Замеры!U1021,Замеры!V1021,Замеры!W1021,Замеры!AB1021))</f>
        <v xml:space="preserve"> </v>
      </c>
      <c r="E1025" s="49" t="str">
        <f>IF(Замеры!L1021=0, " ", Замеры!L1021)</f>
        <v xml:space="preserve"> </v>
      </c>
      <c r="F1025" s="49" t="e">
        <f t="shared" si="356"/>
        <v>#VALUE!</v>
      </c>
      <c r="G1025" s="51" t="str">
        <f t="shared" si="357"/>
        <v>-</v>
      </c>
      <c r="H1025" s="52" t="str">
        <f t="shared" si="358"/>
        <v>-</v>
      </c>
      <c r="I1025" s="51" t="str">
        <f t="shared" si="359"/>
        <v>-</v>
      </c>
      <c r="J1025" s="29" t="str">
        <f t="shared" si="360"/>
        <v>-</v>
      </c>
      <c r="K1025" s="46" t="str">
        <f t="shared" si="361"/>
        <v>-</v>
      </c>
      <c r="L1025" s="29" t="str">
        <f t="shared" si="362"/>
        <v>-</v>
      </c>
      <c r="M1025" s="29" t="str">
        <f t="shared" si="363"/>
        <v xml:space="preserve"> </v>
      </c>
      <c r="N1025" s="29" t="str">
        <f t="shared" ca="1" si="364"/>
        <v xml:space="preserve"> </v>
      </c>
      <c r="O1025" s="8">
        <f>Замеры!R1021</f>
        <v>0</v>
      </c>
      <c r="P1025" s="8" t="b">
        <f t="shared" si="352"/>
        <v>1</v>
      </c>
      <c r="Q1025" s="8" t="b">
        <f t="shared" si="353"/>
        <v>1</v>
      </c>
      <c r="R1025" s="8" t="b">
        <f t="shared" si="354"/>
        <v>1</v>
      </c>
      <c r="S1025" s="8" t="s">
        <v>72</v>
      </c>
      <c r="T1025" s="8" t="e">
        <f t="shared" si="365"/>
        <v>#VALUE!</v>
      </c>
      <c r="U1025" s="12" t="s">
        <v>72</v>
      </c>
      <c r="V1025" s="8" t="e">
        <f t="shared" si="366"/>
        <v>#VALUE!</v>
      </c>
      <c r="X1025" s="13" t="str">
        <f t="shared" si="355"/>
        <v xml:space="preserve"> </v>
      </c>
      <c r="Y1025" s="8" t="e">
        <f t="shared" si="367"/>
        <v>#VALUE!</v>
      </c>
      <c r="AA1025" s="14" t="e">
        <f t="shared" ca="1" si="368"/>
        <v>#VALUE!</v>
      </c>
      <c r="AB1025" s="14" t="e">
        <f t="shared" ca="1" si="369"/>
        <v>#VALUE!</v>
      </c>
      <c r="AC1025" s="14" t="e">
        <f t="shared" ca="1" si="370"/>
        <v>#VALUE!</v>
      </c>
      <c r="AD1025" s="8" t="e">
        <f t="shared" ca="1" si="371"/>
        <v>#VALUE!</v>
      </c>
      <c r="AE1025" s="8" t="e">
        <f t="shared" ca="1" si="372"/>
        <v>#VALUE!</v>
      </c>
      <c r="AF1025" s="8" t="e">
        <f t="shared" ca="1" si="373"/>
        <v>#VALUE!</v>
      </c>
    </row>
    <row r="1026" spans="1:32" x14ac:dyDescent="0.3">
      <c r="A1026" s="35">
        <f>IF(Замеры!B1022=0, " ", Замеры!B1022)</f>
        <v>1019</v>
      </c>
      <c r="B1026" s="49" t="str">
        <f>Замеры!G1022</f>
        <v xml:space="preserve">Группа от QF </v>
      </c>
      <c r="C1026" s="49" t="str">
        <f>IF(Замеры!J1022=0, " ", Замеры!J1022)</f>
        <v xml:space="preserve"> </v>
      </c>
      <c r="D1026" s="49" t="str">
        <f>IF(O1026=0, " ", CONCATENATE(Замеры!T1022,Замеры!U1022,Замеры!V1022,Замеры!W1022,Замеры!AB1022))</f>
        <v xml:space="preserve"> </v>
      </c>
      <c r="E1026" s="49" t="str">
        <f>IF(Замеры!L1022=0, " ", Замеры!L1022)</f>
        <v xml:space="preserve"> </v>
      </c>
      <c r="F1026" s="49" t="e">
        <f t="shared" si="356"/>
        <v>#VALUE!</v>
      </c>
      <c r="G1026" s="51" t="str">
        <f t="shared" si="357"/>
        <v>-</v>
      </c>
      <c r="H1026" s="52" t="str">
        <f t="shared" si="358"/>
        <v>-</v>
      </c>
      <c r="I1026" s="51" t="str">
        <f t="shared" si="359"/>
        <v>-</v>
      </c>
      <c r="J1026" s="29" t="str">
        <f t="shared" si="360"/>
        <v>-</v>
      </c>
      <c r="K1026" s="46" t="str">
        <f t="shared" si="361"/>
        <v>-</v>
      </c>
      <c r="L1026" s="29" t="str">
        <f t="shared" si="362"/>
        <v>-</v>
      </c>
      <c r="M1026" s="29" t="str">
        <f t="shared" si="363"/>
        <v xml:space="preserve"> </v>
      </c>
      <c r="N1026" s="29" t="str">
        <f t="shared" ca="1" si="364"/>
        <v xml:space="preserve"> </v>
      </c>
      <c r="O1026" s="8">
        <f>Замеры!R1022</f>
        <v>0</v>
      </c>
      <c r="P1026" s="8" t="b">
        <f t="shared" si="352"/>
        <v>1</v>
      </c>
      <c r="Q1026" s="8" t="b">
        <f t="shared" si="353"/>
        <v>1</v>
      </c>
      <c r="R1026" s="8" t="b">
        <f t="shared" si="354"/>
        <v>1</v>
      </c>
      <c r="S1026" s="8" t="s">
        <v>72</v>
      </c>
      <c r="T1026" s="8" t="e">
        <f t="shared" si="365"/>
        <v>#VALUE!</v>
      </c>
      <c r="U1026" s="12" t="s">
        <v>72</v>
      </c>
      <c r="V1026" s="8" t="e">
        <f t="shared" si="366"/>
        <v>#VALUE!</v>
      </c>
      <c r="X1026" s="13" t="str">
        <f t="shared" si="355"/>
        <v xml:space="preserve"> </v>
      </c>
      <c r="Y1026" s="8" t="e">
        <f t="shared" si="367"/>
        <v>#VALUE!</v>
      </c>
      <c r="AA1026" s="14" t="e">
        <f t="shared" ca="1" si="368"/>
        <v>#VALUE!</v>
      </c>
      <c r="AB1026" s="14" t="e">
        <f t="shared" ca="1" si="369"/>
        <v>#VALUE!</v>
      </c>
      <c r="AC1026" s="14" t="e">
        <f t="shared" ca="1" si="370"/>
        <v>#VALUE!</v>
      </c>
      <c r="AD1026" s="8" t="e">
        <f t="shared" ca="1" si="371"/>
        <v>#VALUE!</v>
      </c>
      <c r="AE1026" s="8" t="e">
        <f t="shared" ca="1" si="372"/>
        <v>#VALUE!</v>
      </c>
      <c r="AF1026" s="8" t="e">
        <f t="shared" ca="1" si="373"/>
        <v>#VALUE!</v>
      </c>
    </row>
    <row r="1027" spans="1:32" x14ac:dyDescent="0.3">
      <c r="A1027" s="35">
        <f>IF(Замеры!B1023=0, " ", Замеры!B1023)</f>
        <v>1020</v>
      </c>
      <c r="B1027" s="49" t="str">
        <f>Замеры!G1023</f>
        <v xml:space="preserve">Группа от QF </v>
      </c>
      <c r="C1027" s="49" t="str">
        <f>IF(Замеры!J1023=0, " ", Замеры!J1023)</f>
        <v xml:space="preserve"> </v>
      </c>
      <c r="D1027" s="49" t="str">
        <f>IF(O1027=0, " ", CONCATENATE(Замеры!T1023,Замеры!U1023,Замеры!V1023,Замеры!W1023,Замеры!AB1023))</f>
        <v xml:space="preserve"> </v>
      </c>
      <c r="E1027" s="49" t="str">
        <f>IF(Замеры!L1023=0, " ", Замеры!L1023)</f>
        <v xml:space="preserve"> </v>
      </c>
      <c r="F1027" s="49" t="e">
        <f t="shared" si="356"/>
        <v>#VALUE!</v>
      </c>
      <c r="G1027" s="51" t="str">
        <f t="shared" si="357"/>
        <v>-</v>
      </c>
      <c r="H1027" s="52" t="str">
        <f t="shared" si="358"/>
        <v>-</v>
      </c>
      <c r="I1027" s="51" t="str">
        <f t="shared" si="359"/>
        <v>-</v>
      </c>
      <c r="J1027" s="29" t="str">
        <f t="shared" si="360"/>
        <v>-</v>
      </c>
      <c r="K1027" s="46" t="str">
        <f t="shared" si="361"/>
        <v>-</v>
      </c>
      <c r="L1027" s="29" t="str">
        <f t="shared" si="362"/>
        <v>-</v>
      </c>
      <c r="M1027" s="29" t="str">
        <f t="shared" si="363"/>
        <v xml:space="preserve"> </v>
      </c>
      <c r="N1027" s="29" t="str">
        <f t="shared" ca="1" si="364"/>
        <v xml:space="preserve"> </v>
      </c>
      <c r="O1027" s="8">
        <f>Замеры!R1023</f>
        <v>0</v>
      </c>
      <c r="P1027" s="8" t="b">
        <f t="shared" si="352"/>
        <v>1</v>
      </c>
      <c r="Q1027" s="8" t="b">
        <f t="shared" si="353"/>
        <v>1</v>
      </c>
      <c r="R1027" s="8" t="b">
        <f t="shared" si="354"/>
        <v>1</v>
      </c>
      <c r="S1027" s="8" t="s">
        <v>72</v>
      </c>
      <c r="T1027" s="8" t="e">
        <f t="shared" si="365"/>
        <v>#VALUE!</v>
      </c>
      <c r="U1027" s="12" t="s">
        <v>72</v>
      </c>
      <c r="V1027" s="8" t="e">
        <f t="shared" si="366"/>
        <v>#VALUE!</v>
      </c>
      <c r="X1027" s="13" t="str">
        <f t="shared" si="355"/>
        <v xml:space="preserve"> </v>
      </c>
      <c r="Y1027" s="8" t="e">
        <f t="shared" si="367"/>
        <v>#VALUE!</v>
      </c>
      <c r="AA1027" s="14" t="e">
        <f t="shared" ca="1" si="368"/>
        <v>#VALUE!</v>
      </c>
      <c r="AB1027" s="14" t="e">
        <f t="shared" ca="1" si="369"/>
        <v>#VALUE!</v>
      </c>
      <c r="AC1027" s="14" t="e">
        <f t="shared" ca="1" si="370"/>
        <v>#VALUE!</v>
      </c>
      <c r="AD1027" s="8" t="e">
        <f t="shared" ca="1" si="371"/>
        <v>#VALUE!</v>
      </c>
      <c r="AE1027" s="8" t="e">
        <f t="shared" ca="1" si="372"/>
        <v>#VALUE!</v>
      </c>
      <c r="AF1027" s="8" t="e">
        <f t="shared" ca="1" si="373"/>
        <v>#VALUE!</v>
      </c>
    </row>
    <row r="1028" spans="1:32" x14ac:dyDescent="0.3">
      <c r="A1028" s="35">
        <f>IF(Замеры!B1024=0, " ", Замеры!B1024)</f>
        <v>1021</v>
      </c>
      <c r="B1028" s="49" t="str">
        <f>Замеры!G1024</f>
        <v xml:space="preserve">Группа от QF </v>
      </c>
      <c r="C1028" s="49" t="str">
        <f>IF(Замеры!J1024=0, " ", Замеры!J1024)</f>
        <v xml:space="preserve"> </v>
      </c>
      <c r="D1028" s="49" t="str">
        <f>IF(O1028=0, " ", CONCATENATE(Замеры!T1024,Замеры!U1024,Замеры!V1024,Замеры!W1024,Замеры!AB1024))</f>
        <v xml:space="preserve"> </v>
      </c>
      <c r="E1028" s="49" t="str">
        <f>IF(Замеры!L1024=0, " ", Замеры!L1024)</f>
        <v xml:space="preserve"> </v>
      </c>
      <c r="F1028" s="49" t="e">
        <f t="shared" si="356"/>
        <v>#VALUE!</v>
      </c>
      <c r="G1028" s="51" t="str">
        <f t="shared" si="357"/>
        <v>-</v>
      </c>
      <c r="H1028" s="52" t="str">
        <f t="shared" si="358"/>
        <v>-</v>
      </c>
      <c r="I1028" s="51" t="str">
        <f t="shared" si="359"/>
        <v>-</v>
      </c>
      <c r="J1028" s="29" t="str">
        <f t="shared" si="360"/>
        <v>-</v>
      </c>
      <c r="K1028" s="46" t="str">
        <f t="shared" si="361"/>
        <v>-</v>
      </c>
      <c r="L1028" s="29" t="str">
        <f t="shared" si="362"/>
        <v>-</v>
      </c>
      <c r="M1028" s="29" t="str">
        <f t="shared" si="363"/>
        <v xml:space="preserve"> </v>
      </c>
      <c r="N1028" s="29" t="str">
        <f t="shared" ca="1" si="364"/>
        <v xml:space="preserve"> </v>
      </c>
      <c r="O1028" s="8">
        <f>Замеры!R1024</f>
        <v>0</v>
      </c>
      <c r="P1028" s="8" t="b">
        <f t="shared" si="352"/>
        <v>1</v>
      </c>
      <c r="Q1028" s="8" t="b">
        <f t="shared" si="353"/>
        <v>1</v>
      </c>
      <c r="R1028" s="8" t="b">
        <f t="shared" si="354"/>
        <v>1</v>
      </c>
      <c r="S1028" s="8" t="s">
        <v>72</v>
      </c>
      <c r="T1028" s="8" t="e">
        <f t="shared" si="365"/>
        <v>#VALUE!</v>
      </c>
      <c r="U1028" s="12" t="s">
        <v>72</v>
      </c>
      <c r="V1028" s="8" t="e">
        <f t="shared" si="366"/>
        <v>#VALUE!</v>
      </c>
      <c r="X1028" s="13" t="str">
        <f t="shared" si="355"/>
        <v xml:space="preserve"> </v>
      </c>
      <c r="Y1028" s="8" t="e">
        <f t="shared" si="367"/>
        <v>#VALUE!</v>
      </c>
      <c r="AA1028" s="14" t="e">
        <f t="shared" ca="1" si="368"/>
        <v>#VALUE!</v>
      </c>
      <c r="AB1028" s="14" t="e">
        <f t="shared" ca="1" si="369"/>
        <v>#VALUE!</v>
      </c>
      <c r="AC1028" s="14" t="e">
        <f t="shared" ca="1" si="370"/>
        <v>#VALUE!</v>
      </c>
      <c r="AD1028" s="8" t="e">
        <f t="shared" ca="1" si="371"/>
        <v>#VALUE!</v>
      </c>
      <c r="AE1028" s="8" t="e">
        <f t="shared" ca="1" si="372"/>
        <v>#VALUE!</v>
      </c>
      <c r="AF1028" s="8" t="e">
        <f t="shared" ca="1" si="373"/>
        <v>#VALUE!</v>
      </c>
    </row>
    <row r="1029" spans="1:32" x14ac:dyDescent="0.3">
      <c r="A1029" s="35">
        <f>IF(Замеры!B1025=0, " ", Замеры!B1025)</f>
        <v>1022</v>
      </c>
      <c r="B1029" s="49" t="str">
        <f>Замеры!G1025</f>
        <v xml:space="preserve">Группа от QF </v>
      </c>
      <c r="C1029" s="49" t="str">
        <f>IF(Замеры!J1025=0, " ", Замеры!J1025)</f>
        <v xml:space="preserve"> </v>
      </c>
      <c r="D1029" s="49" t="str">
        <f>IF(O1029=0, " ", CONCATENATE(Замеры!T1025,Замеры!U1025,Замеры!V1025,Замеры!W1025,Замеры!AB1025))</f>
        <v xml:space="preserve"> </v>
      </c>
      <c r="E1029" s="49" t="str">
        <f>IF(Замеры!L1025=0, " ", Замеры!L1025)</f>
        <v xml:space="preserve"> </v>
      </c>
      <c r="F1029" s="49" t="e">
        <f t="shared" si="356"/>
        <v>#VALUE!</v>
      </c>
      <c r="G1029" s="51" t="str">
        <f t="shared" si="357"/>
        <v>-</v>
      </c>
      <c r="H1029" s="52" t="str">
        <f t="shared" si="358"/>
        <v>-</v>
      </c>
      <c r="I1029" s="51" t="str">
        <f t="shared" si="359"/>
        <v>-</v>
      </c>
      <c r="J1029" s="29" t="str">
        <f t="shared" si="360"/>
        <v>-</v>
      </c>
      <c r="K1029" s="46" t="str">
        <f t="shared" si="361"/>
        <v>-</v>
      </c>
      <c r="L1029" s="29" t="str">
        <f t="shared" si="362"/>
        <v>-</v>
      </c>
      <c r="M1029" s="29" t="str">
        <f t="shared" si="363"/>
        <v xml:space="preserve"> </v>
      </c>
      <c r="N1029" s="29" t="str">
        <f t="shared" ca="1" si="364"/>
        <v xml:space="preserve"> </v>
      </c>
      <c r="O1029" s="8">
        <f>Замеры!R1025</f>
        <v>0</v>
      </c>
      <c r="P1029" s="8" t="b">
        <f t="shared" si="352"/>
        <v>1</v>
      </c>
      <c r="Q1029" s="8" t="b">
        <f t="shared" si="353"/>
        <v>1</v>
      </c>
      <c r="R1029" s="8" t="b">
        <f t="shared" si="354"/>
        <v>1</v>
      </c>
      <c r="S1029" s="8" t="s">
        <v>72</v>
      </c>
      <c r="T1029" s="8" t="e">
        <f t="shared" si="365"/>
        <v>#VALUE!</v>
      </c>
      <c r="U1029" s="12" t="s">
        <v>72</v>
      </c>
      <c r="V1029" s="8" t="e">
        <f t="shared" si="366"/>
        <v>#VALUE!</v>
      </c>
      <c r="X1029" s="13" t="str">
        <f t="shared" si="355"/>
        <v xml:space="preserve"> </v>
      </c>
      <c r="Y1029" s="8" t="e">
        <f t="shared" si="367"/>
        <v>#VALUE!</v>
      </c>
      <c r="AA1029" s="14" t="e">
        <f t="shared" ca="1" si="368"/>
        <v>#VALUE!</v>
      </c>
      <c r="AB1029" s="14" t="e">
        <f t="shared" ca="1" si="369"/>
        <v>#VALUE!</v>
      </c>
      <c r="AC1029" s="14" t="e">
        <f t="shared" ca="1" si="370"/>
        <v>#VALUE!</v>
      </c>
      <c r="AD1029" s="8" t="e">
        <f t="shared" ca="1" si="371"/>
        <v>#VALUE!</v>
      </c>
      <c r="AE1029" s="8" t="e">
        <f t="shared" ca="1" si="372"/>
        <v>#VALUE!</v>
      </c>
      <c r="AF1029" s="8" t="e">
        <f t="shared" ca="1" si="373"/>
        <v>#VALUE!</v>
      </c>
    </row>
    <row r="1030" spans="1:32" x14ac:dyDescent="0.3">
      <c r="A1030" s="35">
        <f>IF(Замеры!B1026=0, " ", Замеры!B1026)</f>
        <v>1023</v>
      </c>
      <c r="B1030" s="49" t="str">
        <f>Замеры!G1026</f>
        <v xml:space="preserve">Группа от QF </v>
      </c>
      <c r="C1030" s="49" t="str">
        <f>IF(Замеры!J1026=0, " ", Замеры!J1026)</f>
        <v xml:space="preserve"> </v>
      </c>
      <c r="D1030" s="49" t="str">
        <f>IF(O1030=0, " ", CONCATENATE(Замеры!T1026,Замеры!U1026,Замеры!V1026,Замеры!W1026,Замеры!AB1026))</f>
        <v xml:space="preserve"> </v>
      </c>
      <c r="E1030" s="49" t="str">
        <f>IF(Замеры!L1026=0, " ", Замеры!L1026)</f>
        <v xml:space="preserve"> </v>
      </c>
      <c r="F1030" s="49" t="e">
        <f t="shared" si="356"/>
        <v>#VALUE!</v>
      </c>
      <c r="G1030" s="51" t="str">
        <f t="shared" si="357"/>
        <v>-</v>
      </c>
      <c r="H1030" s="52" t="str">
        <f t="shared" si="358"/>
        <v>-</v>
      </c>
      <c r="I1030" s="51" t="str">
        <f t="shared" si="359"/>
        <v>-</v>
      </c>
      <c r="J1030" s="29" t="str">
        <f t="shared" si="360"/>
        <v>-</v>
      </c>
      <c r="K1030" s="46" t="str">
        <f t="shared" si="361"/>
        <v>-</v>
      </c>
      <c r="L1030" s="29" t="str">
        <f t="shared" si="362"/>
        <v>-</v>
      </c>
      <c r="M1030" s="29" t="str">
        <f t="shared" si="363"/>
        <v xml:space="preserve"> </v>
      </c>
      <c r="N1030" s="29" t="str">
        <f t="shared" ca="1" si="364"/>
        <v xml:space="preserve"> </v>
      </c>
      <c r="O1030" s="8">
        <f>Замеры!R1026</f>
        <v>0</v>
      </c>
      <c r="P1030" s="8" t="b">
        <f t="shared" si="352"/>
        <v>1</v>
      </c>
      <c r="Q1030" s="8" t="b">
        <f t="shared" si="353"/>
        <v>1</v>
      </c>
      <c r="R1030" s="8" t="b">
        <f t="shared" si="354"/>
        <v>1</v>
      </c>
      <c r="S1030" s="8" t="s">
        <v>72</v>
      </c>
      <c r="T1030" s="8" t="e">
        <f t="shared" si="365"/>
        <v>#VALUE!</v>
      </c>
      <c r="U1030" s="12" t="s">
        <v>72</v>
      </c>
      <c r="V1030" s="8" t="e">
        <f t="shared" si="366"/>
        <v>#VALUE!</v>
      </c>
      <c r="X1030" s="13" t="str">
        <f t="shared" si="355"/>
        <v xml:space="preserve"> </v>
      </c>
      <c r="Y1030" s="8" t="e">
        <f t="shared" si="367"/>
        <v>#VALUE!</v>
      </c>
      <c r="AA1030" s="14" t="e">
        <f t="shared" ca="1" si="368"/>
        <v>#VALUE!</v>
      </c>
      <c r="AB1030" s="14" t="e">
        <f t="shared" ca="1" si="369"/>
        <v>#VALUE!</v>
      </c>
      <c r="AC1030" s="14" t="e">
        <f t="shared" ca="1" si="370"/>
        <v>#VALUE!</v>
      </c>
      <c r="AD1030" s="8" t="e">
        <f t="shared" ca="1" si="371"/>
        <v>#VALUE!</v>
      </c>
      <c r="AE1030" s="8" t="e">
        <f t="shared" ca="1" si="372"/>
        <v>#VALUE!</v>
      </c>
      <c r="AF1030" s="8" t="e">
        <f t="shared" ca="1" si="373"/>
        <v>#VALUE!</v>
      </c>
    </row>
    <row r="1031" spans="1:32" x14ac:dyDescent="0.3">
      <c r="A1031" s="35">
        <f>IF(Замеры!B1027=0, " ", Замеры!B1027)</f>
        <v>1024</v>
      </c>
      <c r="B1031" s="49" t="str">
        <f>Замеры!G1027</f>
        <v xml:space="preserve">Группа от QF </v>
      </c>
      <c r="C1031" s="49" t="str">
        <f>IF(Замеры!J1027=0, " ", Замеры!J1027)</f>
        <v xml:space="preserve"> </v>
      </c>
      <c r="D1031" s="49" t="str">
        <f>IF(O1031=0, " ", CONCATENATE(Замеры!T1027,Замеры!U1027,Замеры!V1027,Замеры!W1027,Замеры!AB1027))</f>
        <v xml:space="preserve"> </v>
      </c>
      <c r="E1031" s="49" t="str">
        <f>IF(Замеры!L1027=0, " ", Замеры!L1027)</f>
        <v xml:space="preserve"> </v>
      </c>
      <c r="F1031" s="49" t="e">
        <f t="shared" si="356"/>
        <v>#VALUE!</v>
      </c>
      <c r="G1031" s="51" t="str">
        <f t="shared" si="357"/>
        <v>-</v>
      </c>
      <c r="H1031" s="52" t="str">
        <f t="shared" si="358"/>
        <v>-</v>
      </c>
      <c r="I1031" s="51" t="str">
        <f t="shared" si="359"/>
        <v>-</v>
      </c>
      <c r="J1031" s="29" t="str">
        <f t="shared" si="360"/>
        <v>-</v>
      </c>
      <c r="K1031" s="46" t="str">
        <f t="shared" si="361"/>
        <v>-</v>
      </c>
      <c r="L1031" s="29" t="str">
        <f t="shared" si="362"/>
        <v>-</v>
      </c>
      <c r="M1031" s="29" t="str">
        <f t="shared" si="363"/>
        <v xml:space="preserve"> </v>
      </c>
      <c r="N1031" s="29" t="str">
        <f t="shared" ca="1" si="364"/>
        <v xml:space="preserve"> </v>
      </c>
      <c r="O1031" s="8">
        <f>Замеры!R1027</f>
        <v>0</v>
      </c>
      <c r="P1031" s="8" t="b">
        <f t="shared" ref="P1031:P1094" si="374">OR(O1031=$N$1,O1031=$O$1,O1031=$P$1,O1031=$O$2)</f>
        <v>1</v>
      </c>
      <c r="Q1031" s="8" t="b">
        <f t="shared" ref="Q1031:Q1094" si="375">OR(O1031=$N$2,O1031=$O$3,O1031=$P$1,O1031=$O$2)</f>
        <v>1</v>
      </c>
      <c r="R1031" s="8" t="b">
        <f t="shared" ref="R1031:R1094" si="376">OR(O1031=$N$3,O1031=$O$3,O1031=$P$1,O1031=$O$1)</f>
        <v>1</v>
      </c>
      <c r="S1031" s="8" t="s">
        <v>72</v>
      </c>
      <c r="T1031" s="8" t="e">
        <f t="shared" si="365"/>
        <v>#VALUE!</v>
      </c>
      <c r="U1031" s="12" t="s">
        <v>72</v>
      </c>
      <c r="V1031" s="8" t="e">
        <f t="shared" si="366"/>
        <v>#VALUE!</v>
      </c>
      <c r="X1031" s="13" t="str">
        <f t="shared" ref="X1031:X1094" si="377">E1031</f>
        <v xml:space="preserve"> </v>
      </c>
      <c r="Y1031" s="8" t="e">
        <f t="shared" si="367"/>
        <v>#VALUE!</v>
      </c>
      <c r="AA1031" s="14" t="e">
        <f t="shared" ca="1" si="368"/>
        <v>#VALUE!</v>
      </c>
      <c r="AB1031" s="14" t="e">
        <f t="shared" ca="1" si="369"/>
        <v>#VALUE!</v>
      </c>
      <c r="AC1031" s="14" t="e">
        <f t="shared" ca="1" si="370"/>
        <v>#VALUE!</v>
      </c>
      <c r="AD1031" s="8" t="e">
        <f t="shared" ca="1" si="371"/>
        <v>#VALUE!</v>
      </c>
      <c r="AE1031" s="8" t="e">
        <f t="shared" ca="1" si="372"/>
        <v>#VALUE!</v>
      </c>
      <c r="AF1031" s="8" t="e">
        <f t="shared" ca="1" si="373"/>
        <v>#VALUE!</v>
      </c>
    </row>
    <row r="1032" spans="1:32" x14ac:dyDescent="0.3">
      <c r="A1032" s="35">
        <f>IF(Замеры!B1028=0, " ", Замеры!B1028)</f>
        <v>1025</v>
      </c>
      <c r="B1032" s="49" t="str">
        <f>Замеры!G1028</f>
        <v xml:space="preserve">Группа от QF </v>
      </c>
      <c r="C1032" s="49" t="str">
        <f>IF(Замеры!J1028=0, " ", Замеры!J1028)</f>
        <v xml:space="preserve"> </v>
      </c>
      <c r="D1032" s="49" t="str">
        <f>IF(O1032=0, " ", CONCATENATE(Замеры!T1028,Замеры!U1028,Замеры!V1028,Замеры!W1028,Замеры!AB1028))</f>
        <v xml:space="preserve"> </v>
      </c>
      <c r="E1032" s="49" t="str">
        <f>IF(Замеры!L1028=0, " ", Замеры!L1028)</f>
        <v xml:space="preserve"> </v>
      </c>
      <c r="F1032" s="49" t="e">
        <f t="shared" ref="F1032:F1095" si="378">CONCATENATE(T1032,U1032,V1032)</f>
        <v>#VALUE!</v>
      </c>
      <c r="G1032" s="51" t="str">
        <f t="shared" ref="G1032:G1095" si="379">IF(OR(O1032=$O$1,O1032=$P$1,O1032=$Q$1,O1032=$P$2),AA1032,"-")</f>
        <v>-</v>
      </c>
      <c r="H1032" s="52" t="str">
        <f t="shared" ref="H1032:H1095" si="380">IF(OR(O1032=$O$2,O1032=$P$3,O1032=$Q$1,O1032=$P$2),AB1032,"-")</f>
        <v>-</v>
      </c>
      <c r="I1032" s="51" t="str">
        <f t="shared" ref="I1032:I1095" si="381">IF(OR(O1032=$O$3,O1032=$P$3,O1032=$Q$1,O1032=$P$1),AC1032,"-")</f>
        <v>-</v>
      </c>
      <c r="J1032" s="29" t="str">
        <f t="shared" ref="J1032:J1095" si="382">IF(OR(O1032=$O$1,O1032=$P$1,O1032=$Q$1,O1032=$P$2),AD1032,"-")</f>
        <v>-</v>
      </c>
      <c r="K1032" s="46" t="str">
        <f t="shared" ref="K1032:K1095" si="383">IF(OR(O1032=$O$2,O1032=$P$3,O1032=$Q$1,O1032=$P$2),AE1032,"-")</f>
        <v>-</v>
      </c>
      <c r="L1032" s="29" t="str">
        <f t="shared" ref="L1032:L1095" si="384">IF(OR(O1032=$O$3,O1032=$P$3,O1032=$Q$1,O1032=$P$1),AF1032,"-")</f>
        <v>-</v>
      </c>
      <c r="M1032" s="29" t="str">
        <f t="shared" ref="M1032:M1095" si="385">IF(O1032=0," ",$V$1)</f>
        <v xml:space="preserve"> </v>
      </c>
      <c r="N1032" s="29" t="str">
        <f t="shared" ref="N1032:N1095" ca="1" si="386">IF(O1032=0," ", RANDBETWEEN($T$1,$U$1)/100)</f>
        <v xml:space="preserve"> </v>
      </c>
      <c r="O1032" s="8">
        <f>Замеры!R1028</f>
        <v>0</v>
      </c>
      <c r="P1032" s="8" t="b">
        <f t="shared" si="374"/>
        <v>1</v>
      </c>
      <c r="Q1032" s="8" t="b">
        <f t="shared" si="375"/>
        <v>1</v>
      </c>
      <c r="R1032" s="8" t="b">
        <f t="shared" si="376"/>
        <v>1</v>
      </c>
      <c r="S1032" s="8" t="s">
        <v>72</v>
      </c>
      <c r="T1032" s="8" t="e">
        <f t="shared" ref="T1032:T1095" si="387">E1032*5</f>
        <v>#VALUE!</v>
      </c>
      <c r="U1032" s="12" t="s">
        <v>72</v>
      </c>
      <c r="V1032" s="8" t="e">
        <f t="shared" ref="V1032:V1095" si="388">E1032*10</f>
        <v>#VALUE!</v>
      </c>
      <c r="X1032" s="13" t="str">
        <f t="shared" si="377"/>
        <v xml:space="preserve"> </v>
      </c>
      <c r="Y1032" s="8" t="e">
        <f t="shared" ref="Y1032:Y1095" si="389">X1032*12</f>
        <v>#VALUE!</v>
      </c>
      <c r="AA1032" s="14" t="e">
        <f t="shared" ref="AA1032:AA1095" ca="1" si="390">220/AD1032</f>
        <v>#VALUE!</v>
      </c>
      <c r="AB1032" s="14" t="e">
        <f t="shared" ref="AB1032:AB1095" ca="1" si="391">220/AE1032</f>
        <v>#VALUE!</v>
      </c>
      <c r="AC1032" s="14" t="e">
        <f t="shared" ref="AC1032:AC1095" ca="1" si="392">220/AF1032</f>
        <v>#VALUE!</v>
      </c>
      <c r="AD1032" s="8" t="e">
        <f t="shared" ref="AD1032:AD1095" ca="1" si="393">RANDBETWEEN(Y1032*1.1+10,Y1032*1.1+150)</f>
        <v>#VALUE!</v>
      </c>
      <c r="AE1032" s="8" t="e">
        <f t="shared" ref="AE1032:AE1095" ca="1" si="394">RANDBETWEEN(Y1032*1.1+10,Y1032*1.1+150)</f>
        <v>#VALUE!</v>
      </c>
      <c r="AF1032" s="8" t="e">
        <f t="shared" ref="AF1032:AF1095" ca="1" si="395">RANDBETWEEN(Y1032*1.1+10,Y1032*1.1+150)</f>
        <v>#VALUE!</v>
      </c>
    </row>
    <row r="1033" spans="1:32" x14ac:dyDescent="0.3">
      <c r="A1033" s="35">
        <f>IF(Замеры!B1029=0, " ", Замеры!B1029)</f>
        <v>1026</v>
      </c>
      <c r="B1033" s="49" t="str">
        <f>Замеры!G1029</f>
        <v xml:space="preserve">Группа от QF </v>
      </c>
      <c r="C1033" s="49" t="str">
        <f>IF(Замеры!J1029=0, " ", Замеры!J1029)</f>
        <v xml:space="preserve"> </v>
      </c>
      <c r="D1033" s="49" t="str">
        <f>IF(O1033=0, " ", CONCATENATE(Замеры!T1029,Замеры!U1029,Замеры!V1029,Замеры!W1029,Замеры!AB1029))</f>
        <v xml:space="preserve"> </v>
      </c>
      <c r="E1033" s="49" t="str">
        <f>IF(Замеры!L1029=0, " ", Замеры!L1029)</f>
        <v xml:space="preserve"> </v>
      </c>
      <c r="F1033" s="49" t="e">
        <f t="shared" si="378"/>
        <v>#VALUE!</v>
      </c>
      <c r="G1033" s="51" t="str">
        <f t="shared" si="379"/>
        <v>-</v>
      </c>
      <c r="H1033" s="52" t="str">
        <f t="shared" si="380"/>
        <v>-</v>
      </c>
      <c r="I1033" s="51" t="str">
        <f t="shared" si="381"/>
        <v>-</v>
      </c>
      <c r="J1033" s="29" t="str">
        <f t="shared" si="382"/>
        <v>-</v>
      </c>
      <c r="K1033" s="46" t="str">
        <f t="shared" si="383"/>
        <v>-</v>
      </c>
      <c r="L1033" s="29" t="str">
        <f t="shared" si="384"/>
        <v>-</v>
      </c>
      <c r="M1033" s="29" t="str">
        <f t="shared" si="385"/>
        <v xml:space="preserve"> </v>
      </c>
      <c r="N1033" s="29" t="str">
        <f t="shared" ca="1" si="386"/>
        <v xml:space="preserve"> </v>
      </c>
      <c r="O1033" s="8">
        <f>Замеры!R1029</f>
        <v>0</v>
      </c>
      <c r="P1033" s="8" t="b">
        <f t="shared" si="374"/>
        <v>1</v>
      </c>
      <c r="Q1033" s="8" t="b">
        <f t="shared" si="375"/>
        <v>1</v>
      </c>
      <c r="R1033" s="8" t="b">
        <f t="shared" si="376"/>
        <v>1</v>
      </c>
      <c r="S1033" s="8" t="s">
        <v>72</v>
      </c>
      <c r="T1033" s="8" t="e">
        <f t="shared" si="387"/>
        <v>#VALUE!</v>
      </c>
      <c r="U1033" s="12" t="s">
        <v>72</v>
      </c>
      <c r="V1033" s="8" t="e">
        <f t="shared" si="388"/>
        <v>#VALUE!</v>
      </c>
      <c r="X1033" s="13" t="str">
        <f t="shared" si="377"/>
        <v xml:space="preserve"> </v>
      </c>
      <c r="Y1033" s="8" t="e">
        <f t="shared" si="389"/>
        <v>#VALUE!</v>
      </c>
      <c r="AA1033" s="14" t="e">
        <f t="shared" ca="1" si="390"/>
        <v>#VALUE!</v>
      </c>
      <c r="AB1033" s="14" t="e">
        <f t="shared" ca="1" si="391"/>
        <v>#VALUE!</v>
      </c>
      <c r="AC1033" s="14" t="e">
        <f t="shared" ca="1" si="392"/>
        <v>#VALUE!</v>
      </c>
      <c r="AD1033" s="8" t="e">
        <f t="shared" ca="1" si="393"/>
        <v>#VALUE!</v>
      </c>
      <c r="AE1033" s="8" t="e">
        <f t="shared" ca="1" si="394"/>
        <v>#VALUE!</v>
      </c>
      <c r="AF1033" s="8" t="e">
        <f t="shared" ca="1" si="395"/>
        <v>#VALUE!</v>
      </c>
    </row>
    <row r="1034" spans="1:32" x14ac:dyDescent="0.3">
      <c r="A1034" s="35">
        <f>IF(Замеры!B1030=0, " ", Замеры!B1030)</f>
        <v>1027</v>
      </c>
      <c r="B1034" s="49" t="str">
        <f>Замеры!G1030</f>
        <v xml:space="preserve">Группа от QF </v>
      </c>
      <c r="C1034" s="49" t="str">
        <f>IF(Замеры!J1030=0, " ", Замеры!J1030)</f>
        <v xml:space="preserve"> </v>
      </c>
      <c r="D1034" s="49" t="str">
        <f>IF(O1034=0, " ", CONCATENATE(Замеры!T1030,Замеры!U1030,Замеры!V1030,Замеры!W1030,Замеры!AB1030))</f>
        <v xml:space="preserve"> </v>
      </c>
      <c r="E1034" s="49" t="str">
        <f>IF(Замеры!L1030=0, " ", Замеры!L1030)</f>
        <v xml:space="preserve"> </v>
      </c>
      <c r="F1034" s="49" t="e">
        <f t="shared" si="378"/>
        <v>#VALUE!</v>
      </c>
      <c r="G1034" s="51" t="str">
        <f t="shared" si="379"/>
        <v>-</v>
      </c>
      <c r="H1034" s="52" t="str">
        <f t="shared" si="380"/>
        <v>-</v>
      </c>
      <c r="I1034" s="51" t="str">
        <f t="shared" si="381"/>
        <v>-</v>
      </c>
      <c r="J1034" s="29" t="str">
        <f t="shared" si="382"/>
        <v>-</v>
      </c>
      <c r="K1034" s="46" t="str">
        <f t="shared" si="383"/>
        <v>-</v>
      </c>
      <c r="L1034" s="29" t="str">
        <f t="shared" si="384"/>
        <v>-</v>
      </c>
      <c r="M1034" s="29" t="str">
        <f t="shared" si="385"/>
        <v xml:space="preserve"> </v>
      </c>
      <c r="N1034" s="29" t="str">
        <f t="shared" ca="1" si="386"/>
        <v xml:space="preserve"> </v>
      </c>
      <c r="O1034" s="8">
        <f>Замеры!R1030</f>
        <v>0</v>
      </c>
      <c r="P1034" s="8" t="b">
        <f t="shared" si="374"/>
        <v>1</v>
      </c>
      <c r="Q1034" s="8" t="b">
        <f t="shared" si="375"/>
        <v>1</v>
      </c>
      <c r="R1034" s="8" t="b">
        <f t="shared" si="376"/>
        <v>1</v>
      </c>
      <c r="S1034" s="8" t="s">
        <v>72</v>
      </c>
      <c r="T1034" s="8" t="e">
        <f t="shared" si="387"/>
        <v>#VALUE!</v>
      </c>
      <c r="U1034" s="12" t="s">
        <v>72</v>
      </c>
      <c r="V1034" s="8" t="e">
        <f t="shared" si="388"/>
        <v>#VALUE!</v>
      </c>
      <c r="X1034" s="13" t="str">
        <f t="shared" si="377"/>
        <v xml:space="preserve"> </v>
      </c>
      <c r="Y1034" s="8" t="e">
        <f t="shared" si="389"/>
        <v>#VALUE!</v>
      </c>
      <c r="AA1034" s="14" t="e">
        <f t="shared" ca="1" si="390"/>
        <v>#VALUE!</v>
      </c>
      <c r="AB1034" s="14" t="e">
        <f t="shared" ca="1" si="391"/>
        <v>#VALUE!</v>
      </c>
      <c r="AC1034" s="14" t="e">
        <f t="shared" ca="1" si="392"/>
        <v>#VALUE!</v>
      </c>
      <c r="AD1034" s="8" t="e">
        <f t="shared" ca="1" si="393"/>
        <v>#VALUE!</v>
      </c>
      <c r="AE1034" s="8" t="e">
        <f t="shared" ca="1" si="394"/>
        <v>#VALUE!</v>
      </c>
      <c r="AF1034" s="8" t="e">
        <f t="shared" ca="1" si="395"/>
        <v>#VALUE!</v>
      </c>
    </row>
    <row r="1035" spans="1:32" x14ac:dyDescent="0.3">
      <c r="A1035" s="35">
        <f>IF(Замеры!B1031=0, " ", Замеры!B1031)</f>
        <v>1028</v>
      </c>
      <c r="B1035" s="49" t="str">
        <f>Замеры!G1031</f>
        <v xml:space="preserve">Группа от QF </v>
      </c>
      <c r="C1035" s="49" t="str">
        <f>IF(Замеры!J1031=0, " ", Замеры!J1031)</f>
        <v xml:space="preserve"> </v>
      </c>
      <c r="D1035" s="49" t="str">
        <f>IF(O1035=0, " ", CONCATENATE(Замеры!T1031,Замеры!U1031,Замеры!V1031,Замеры!W1031,Замеры!AB1031))</f>
        <v xml:space="preserve"> </v>
      </c>
      <c r="E1035" s="49" t="str">
        <f>IF(Замеры!L1031=0, " ", Замеры!L1031)</f>
        <v xml:space="preserve"> </v>
      </c>
      <c r="F1035" s="49" t="e">
        <f t="shared" si="378"/>
        <v>#VALUE!</v>
      </c>
      <c r="G1035" s="51" t="str">
        <f t="shared" si="379"/>
        <v>-</v>
      </c>
      <c r="H1035" s="52" t="str">
        <f t="shared" si="380"/>
        <v>-</v>
      </c>
      <c r="I1035" s="51" t="str">
        <f t="shared" si="381"/>
        <v>-</v>
      </c>
      <c r="J1035" s="29" t="str">
        <f t="shared" si="382"/>
        <v>-</v>
      </c>
      <c r="K1035" s="46" t="str">
        <f t="shared" si="383"/>
        <v>-</v>
      </c>
      <c r="L1035" s="29" t="str">
        <f t="shared" si="384"/>
        <v>-</v>
      </c>
      <c r="M1035" s="29" t="str">
        <f t="shared" si="385"/>
        <v xml:space="preserve"> </v>
      </c>
      <c r="N1035" s="29" t="str">
        <f t="shared" ca="1" si="386"/>
        <v xml:space="preserve"> </v>
      </c>
      <c r="O1035" s="8">
        <f>Замеры!R1031</f>
        <v>0</v>
      </c>
      <c r="P1035" s="8" t="b">
        <f t="shared" si="374"/>
        <v>1</v>
      </c>
      <c r="Q1035" s="8" t="b">
        <f t="shared" si="375"/>
        <v>1</v>
      </c>
      <c r="R1035" s="8" t="b">
        <f t="shared" si="376"/>
        <v>1</v>
      </c>
      <c r="S1035" s="8" t="s">
        <v>72</v>
      </c>
      <c r="T1035" s="8" t="e">
        <f t="shared" si="387"/>
        <v>#VALUE!</v>
      </c>
      <c r="U1035" s="12" t="s">
        <v>72</v>
      </c>
      <c r="V1035" s="8" t="e">
        <f t="shared" si="388"/>
        <v>#VALUE!</v>
      </c>
      <c r="X1035" s="13" t="str">
        <f t="shared" si="377"/>
        <v xml:space="preserve"> </v>
      </c>
      <c r="Y1035" s="8" t="e">
        <f t="shared" si="389"/>
        <v>#VALUE!</v>
      </c>
      <c r="AA1035" s="14" t="e">
        <f t="shared" ca="1" si="390"/>
        <v>#VALUE!</v>
      </c>
      <c r="AB1035" s="14" t="e">
        <f t="shared" ca="1" si="391"/>
        <v>#VALUE!</v>
      </c>
      <c r="AC1035" s="14" t="e">
        <f t="shared" ca="1" si="392"/>
        <v>#VALUE!</v>
      </c>
      <c r="AD1035" s="8" t="e">
        <f t="shared" ca="1" si="393"/>
        <v>#VALUE!</v>
      </c>
      <c r="AE1035" s="8" t="e">
        <f t="shared" ca="1" si="394"/>
        <v>#VALUE!</v>
      </c>
      <c r="AF1035" s="8" t="e">
        <f t="shared" ca="1" si="395"/>
        <v>#VALUE!</v>
      </c>
    </row>
    <row r="1036" spans="1:32" x14ac:dyDescent="0.3">
      <c r="A1036" s="35">
        <f>IF(Замеры!B1032=0, " ", Замеры!B1032)</f>
        <v>1029</v>
      </c>
      <c r="B1036" s="49" t="str">
        <f>Замеры!G1032</f>
        <v xml:space="preserve">Группа от QF </v>
      </c>
      <c r="C1036" s="49" t="str">
        <f>IF(Замеры!J1032=0, " ", Замеры!J1032)</f>
        <v xml:space="preserve"> </v>
      </c>
      <c r="D1036" s="49" t="str">
        <f>IF(O1036=0, " ", CONCATENATE(Замеры!T1032,Замеры!U1032,Замеры!V1032,Замеры!W1032,Замеры!AB1032))</f>
        <v xml:space="preserve"> </v>
      </c>
      <c r="E1036" s="49" t="str">
        <f>IF(Замеры!L1032=0, " ", Замеры!L1032)</f>
        <v xml:space="preserve"> </v>
      </c>
      <c r="F1036" s="49" t="e">
        <f t="shared" si="378"/>
        <v>#VALUE!</v>
      </c>
      <c r="G1036" s="51" t="str">
        <f t="shared" si="379"/>
        <v>-</v>
      </c>
      <c r="H1036" s="52" t="str">
        <f t="shared" si="380"/>
        <v>-</v>
      </c>
      <c r="I1036" s="51" t="str">
        <f t="shared" si="381"/>
        <v>-</v>
      </c>
      <c r="J1036" s="29" t="str">
        <f t="shared" si="382"/>
        <v>-</v>
      </c>
      <c r="K1036" s="46" t="str">
        <f t="shared" si="383"/>
        <v>-</v>
      </c>
      <c r="L1036" s="29" t="str">
        <f t="shared" si="384"/>
        <v>-</v>
      </c>
      <c r="M1036" s="29" t="str">
        <f t="shared" si="385"/>
        <v xml:space="preserve"> </v>
      </c>
      <c r="N1036" s="29" t="str">
        <f t="shared" ca="1" si="386"/>
        <v xml:space="preserve"> </v>
      </c>
      <c r="O1036" s="8">
        <f>Замеры!R1032</f>
        <v>0</v>
      </c>
      <c r="P1036" s="8" t="b">
        <f t="shared" si="374"/>
        <v>1</v>
      </c>
      <c r="Q1036" s="8" t="b">
        <f t="shared" si="375"/>
        <v>1</v>
      </c>
      <c r="R1036" s="8" t="b">
        <f t="shared" si="376"/>
        <v>1</v>
      </c>
      <c r="S1036" s="8" t="s">
        <v>72</v>
      </c>
      <c r="T1036" s="8" t="e">
        <f t="shared" si="387"/>
        <v>#VALUE!</v>
      </c>
      <c r="U1036" s="12" t="s">
        <v>72</v>
      </c>
      <c r="V1036" s="8" t="e">
        <f t="shared" si="388"/>
        <v>#VALUE!</v>
      </c>
      <c r="X1036" s="13" t="str">
        <f t="shared" si="377"/>
        <v xml:space="preserve"> </v>
      </c>
      <c r="Y1036" s="8" t="e">
        <f t="shared" si="389"/>
        <v>#VALUE!</v>
      </c>
      <c r="AA1036" s="14" t="e">
        <f t="shared" ca="1" si="390"/>
        <v>#VALUE!</v>
      </c>
      <c r="AB1036" s="14" t="e">
        <f t="shared" ca="1" si="391"/>
        <v>#VALUE!</v>
      </c>
      <c r="AC1036" s="14" t="e">
        <f t="shared" ca="1" si="392"/>
        <v>#VALUE!</v>
      </c>
      <c r="AD1036" s="8" t="e">
        <f t="shared" ca="1" si="393"/>
        <v>#VALUE!</v>
      </c>
      <c r="AE1036" s="8" t="e">
        <f t="shared" ca="1" si="394"/>
        <v>#VALUE!</v>
      </c>
      <c r="AF1036" s="8" t="e">
        <f t="shared" ca="1" si="395"/>
        <v>#VALUE!</v>
      </c>
    </row>
    <row r="1037" spans="1:32" x14ac:dyDescent="0.3">
      <c r="A1037" s="35">
        <f>IF(Замеры!B1033=0, " ", Замеры!B1033)</f>
        <v>1030</v>
      </c>
      <c r="B1037" s="49" t="str">
        <f>Замеры!G1033</f>
        <v xml:space="preserve">Группа от QF </v>
      </c>
      <c r="C1037" s="49" t="str">
        <f>IF(Замеры!J1033=0, " ", Замеры!J1033)</f>
        <v xml:space="preserve"> </v>
      </c>
      <c r="D1037" s="49" t="str">
        <f>IF(O1037=0, " ", CONCATENATE(Замеры!T1033,Замеры!U1033,Замеры!V1033,Замеры!W1033,Замеры!AB1033))</f>
        <v xml:space="preserve"> </v>
      </c>
      <c r="E1037" s="49" t="str">
        <f>IF(Замеры!L1033=0, " ", Замеры!L1033)</f>
        <v xml:space="preserve"> </v>
      </c>
      <c r="F1037" s="49" t="e">
        <f t="shared" si="378"/>
        <v>#VALUE!</v>
      </c>
      <c r="G1037" s="51" t="str">
        <f t="shared" si="379"/>
        <v>-</v>
      </c>
      <c r="H1037" s="52" t="str">
        <f t="shared" si="380"/>
        <v>-</v>
      </c>
      <c r="I1037" s="51" t="str">
        <f t="shared" si="381"/>
        <v>-</v>
      </c>
      <c r="J1037" s="29" t="str">
        <f t="shared" si="382"/>
        <v>-</v>
      </c>
      <c r="K1037" s="46" t="str">
        <f t="shared" si="383"/>
        <v>-</v>
      </c>
      <c r="L1037" s="29" t="str">
        <f t="shared" si="384"/>
        <v>-</v>
      </c>
      <c r="M1037" s="29" t="str">
        <f t="shared" si="385"/>
        <v xml:space="preserve"> </v>
      </c>
      <c r="N1037" s="29" t="str">
        <f t="shared" ca="1" si="386"/>
        <v xml:space="preserve"> </v>
      </c>
      <c r="O1037" s="8">
        <f>Замеры!R1033</f>
        <v>0</v>
      </c>
      <c r="P1037" s="8" t="b">
        <f t="shared" si="374"/>
        <v>1</v>
      </c>
      <c r="Q1037" s="8" t="b">
        <f t="shared" si="375"/>
        <v>1</v>
      </c>
      <c r="R1037" s="8" t="b">
        <f t="shared" si="376"/>
        <v>1</v>
      </c>
      <c r="S1037" s="8" t="s">
        <v>72</v>
      </c>
      <c r="T1037" s="8" t="e">
        <f t="shared" si="387"/>
        <v>#VALUE!</v>
      </c>
      <c r="U1037" s="12" t="s">
        <v>72</v>
      </c>
      <c r="V1037" s="8" t="e">
        <f t="shared" si="388"/>
        <v>#VALUE!</v>
      </c>
      <c r="X1037" s="13" t="str">
        <f t="shared" si="377"/>
        <v xml:space="preserve"> </v>
      </c>
      <c r="Y1037" s="8" t="e">
        <f t="shared" si="389"/>
        <v>#VALUE!</v>
      </c>
      <c r="AA1037" s="14" t="e">
        <f t="shared" ca="1" si="390"/>
        <v>#VALUE!</v>
      </c>
      <c r="AB1037" s="14" t="e">
        <f t="shared" ca="1" si="391"/>
        <v>#VALUE!</v>
      </c>
      <c r="AC1037" s="14" t="e">
        <f t="shared" ca="1" si="392"/>
        <v>#VALUE!</v>
      </c>
      <c r="AD1037" s="8" t="e">
        <f t="shared" ca="1" si="393"/>
        <v>#VALUE!</v>
      </c>
      <c r="AE1037" s="8" t="e">
        <f t="shared" ca="1" si="394"/>
        <v>#VALUE!</v>
      </c>
      <c r="AF1037" s="8" t="e">
        <f t="shared" ca="1" si="395"/>
        <v>#VALUE!</v>
      </c>
    </row>
    <row r="1038" spans="1:32" x14ac:dyDescent="0.3">
      <c r="A1038" s="35">
        <f>IF(Замеры!B1034=0, " ", Замеры!B1034)</f>
        <v>1031</v>
      </c>
      <c r="B1038" s="49" t="str">
        <f>Замеры!G1034</f>
        <v xml:space="preserve">Группа от QF </v>
      </c>
      <c r="C1038" s="49" t="str">
        <f>IF(Замеры!J1034=0, " ", Замеры!J1034)</f>
        <v xml:space="preserve"> </v>
      </c>
      <c r="D1038" s="49" t="str">
        <f>IF(O1038=0, " ", CONCATENATE(Замеры!T1034,Замеры!U1034,Замеры!V1034,Замеры!W1034,Замеры!AB1034))</f>
        <v xml:space="preserve"> </v>
      </c>
      <c r="E1038" s="49" t="str">
        <f>IF(Замеры!L1034=0, " ", Замеры!L1034)</f>
        <v xml:space="preserve"> </v>
      </c>
      <c r="F1038" s="49" t="e">
        <f t="shared" si="378"/>
        <v>#VALUE!</v>
      </c>
      <c r="G1038" s="51" t="str">
        <f t="shared" si="379"/>
        <v>-</v>
      </c>
      <c r="H1038" s="52" t="str">
        <f t="shared" si="380"/>
        <v>-</v>
      </c>
      <c r="I1038" s="51" t="str">
        <f t="shared" si="381"/>
        <v>-</v>
      </c>
      <c r="J1038" s="29" t="str">
        <f t="shared" si="382"/>
        <v>-</v>
      </c>
      <c r="K1038" s="46" t="str">
        <f t="shared" si="383"/>
        <v>-</v>
      </c>
      <c r="L1038" s="29" t="str">
        <f t="shared" si="384"/>
        <v>-</v>
      </c>
      <c r="M1038" s="29" t="str">
        <f t="shared" si="385"/>
        <v xml:space="preserve"> </v>
      </c>
      <c r="N1038" s="29" t="str">
        <f t="shared" ca="1" si="386"/>
        <v xml:space="preserve"> </v>
      </c>
      <c r="O1038" s="8">
        <f>Замеры!R1034</f>
        <v>0</v>
      </c>
      <c r="P1038" s="8" t="b">
        <f t="shared" si="374"/>
        <v>1</v>
      </c>
      <c r="Q1038" s="8" t="b">
        <f t="shared" si="375"/>
        <v>1</v>
      </c>
      <c r="R1038" s="8" t="b">
        <f t="shared" si="376"/>
        <v>1</v>
      </c>
      <c r="S1038" s="8" t="s">
        <v>72</v>
      </c>
      <c r="T1038" s="8" t="e">
        <f t="shared" si="387"/>
        <v>#VALUE!</v>
      </c>
      <c r="U1038" s="12" t="s">
        <v>72</v>
      </c>
      <c r="V1038" s="8" t="e">
        <f t="shared" si="388"/>
        <v>#VALUE!</v>
      </c>
      <c r="X1038" s="13" t="str">
        <f t="shared" si="377"/>
        <v xml:space="preserve"> </v>
      </c>
      <c r="Y1038" s="8" t="e">
        <f t="shared" si="389"/>
        <v>#VALUE!</v>
      </c>
      <c r="AA1038" s="14" t="e">
        <f t="shared" ca="1" si="390"/>
        <v>#VALUE!</v>
      </c>
      <c r="AB1038" s="14" t="e">
        <f t="shared" ca="1" si="391"/>
        <v>#VALUE!</v>
      </c>
      <c r="AC1038" s="14" t="e">
        <f t="shared" ca="1" si="392"/>
        <v>#VALUE!</v>
      </c>
      <c r="AD1038" s="8" t="e">
        <f t="shared" ca="1" si="393"/>
        <v>#VALUE!</v>
      </c>
      <c r="AE1038" s="8" t="e">
        <f t="shared" ca="1" si="394"/>
        <v>#VALUE!</v>
      </c>
      <c r="AF1038" s="8" t="e">
        <f t="shared" ca="1" si="395"/>
        <v>#VALUE!</v>
      </c>
    </row>
    <row r="1039" spans="1:32" x14ac:dyDescent="0.3">
      <c r="A1039" s="35">
        <f>IF(Замеры!B1035=0, " ", Замеры!B1035)</f>
        <v>1032</v>
      </c>
      <c r="B1039" s="49" t="str">
        <f>Замеры!G1035</f>
        <v xml:space="preserve">Группа от QF </v>
      </c>
      <c r="C1039" s="49" t="str">
        <f>IF(Замеры!J1035=0, " ", Замеры!J1035)</f>
        <v xml:space="preserve"> </v>
      </c>
      <c r="D1039" s="49" t="str">
        <f>IF(O1039=0, " ", CONCATENATE(Замеры!T1035,Замеры!U1035,Замеры!V1035,Замеры!W1035,Замеры!AB1035))</f>
        <v xml:space="preserve"> </v>
      </c>
      <c r="E1039" s="49" t="str">
        <f>IF(Замеры!L1035=0, " ", Замеры!L1035)</f>
        <v xml:space="preserve"> </v>
      </c>
      <c r="F1039" s="49" t="e">
        <f t="shared" si="378"/>
        <v>#VALUE!</v>
      </c>
      <c r="G1039" s="51" t="str">
        <f t="shared" si="379"/>
        <v>-</v>
      </c>
      <c r="H1039" s="52" t="str">
        <f t="shared" si="380"/>
        <v>-</v>
      </c>
      <c r="I1039" s="51" t="str">
        <f t="shared" si="381"/>
        <v>-</v>
      </c>
      <c r="J1039" s="29" t="str">
        <f t="shared" si="382"/>
        <v>-</v>
      </c>
      <c r="K1039" s="46" t="str">
        <f t="shared" si="383"/>
        <v>-</v>
      </c>
      <c r="L1039" s="29" t="str">
        <f t="shared" si="384"/>
        <v>-</v>
      </c>
      <c r="M1039" s="29" t="str">
        <f t="shared" si="385"/>
        <v xml:space="preserve"> </v>
      </c>
      <c r="N1039" s="29" t="str">
        <f t="shared" ca="1" si="386"/>
        <v xml:space="preserve"> </v>
      </c>
      <c r="O1039" s="8">
        <f>Замеры!R1035</f>
        <v>0</v>
      </c>
      <c r="P1039" s="8" t="b">
        <f t="shared" si="374"/>
        <v>1</v>
      </c>
      <c r="Q1039" s="8" t="b">
        <f t="shared" si="375"/>
        <v>1</v>
      </c>
      <c r="R1039" s="8" t="b">
        <f t="shared" si="376"/>
        <v>1</v>
      </c>
      <c r="S1039" s="8" t="s">
        <v>72</v>
      </c>
      <c r="T1039" s="8" t="e">
        <f t="shared" si="387"/>
        <v>#VALUE!</v>
      </c>
      <c r="U1039" s="12" t="s">
        <v>72</v>
      </c>
      <c r="V1039" s="8" t="e">
        <f t="shared" si="388"/>
        <v>#VALUE!</v>
      </c>
      <c r="X1039" s="13" t="str">
        <f t="shared" si="377"/>
        <v xml:space="preserve"> </v>
      </c>
      <c r="Y1039" s="8" t="e">
        <f t="shared" si="389"/>
        <v>#VALUE!</v>
      </c>
      <c r="AA1039" s="14" t="e">
        <f t="shared" ca="1" si="390"/>
        <v>#VALUE!</v>
      </c>
      <c r="AB1039" s="14" t="e">
        <f t="shared" ca="1" si="391"/>
        <v>#VALUE!</v>
      </c>
      <c r="AC1039" s="14" t="e">
        <f t="shared" ca="1" si="392"/>
        <v>#VALUE!</v>
      </c>
      <c r="AD1039" s="8" t="e">
        <f t="shared" ca="1" si="393"/>
        <v>#VALUE!</v>
      </c>
      <c r="AE1039" s="8" t="e">
        <f t="shared" ca="1" si="394"/>
        <v>#VALUE!</v>
      </c>
      <c r="AF1039" s="8" t="e">
        <f t="shared" ca="1" si="395"/>
        <v>#VALUE!</v>
      </c>
    </row>
    <row r="1040" spans="1:32" x14ac:dyDescent="0.3">
      <c r="A1040" s="35">
        <f>IF(Замеры!B1036=0, " ", Замеры!B1036)</f>
        <v>1033</v>
      </c>
      <c r="B1040" s="49" t="str">
        <f>Замеры!G1036</f>
        <v xml:space="preserve">Группа от QF </v>
      </c>
      <c r="C1040" s="49" t="str">
        <f>IF(Замеры!J1036=0, " ", Замеры!J1036)</f>
        <v xml:space="preserve"> </v>
      </c>
      <c r="D1040" s="49" t="str">
        <f>IF(O1040=0, " ", CONCATENATE(Замеры!T1036,Замеры!U1036,Замеры!V1036,Замеры!W1036,Замеры!AB1036))</f>
        <v xml:space="preserve"> </v>
      </c>
      <c r="E1040" s="49" t="str">
        <f>IF(Замеры!L1036=0, " ", Замеры!L1036)</f>
        <v xml:space="preserve"> </v>
      </c>
      <c r="F1040" s="49" t="e">
        <f t="shared" si="378"/>
        <v>#VALUE!</v>
      </c>
      <c r="G1040" s="51" t="str">
        <f t="shared" si="379"/>
        <v>-</v>
      </c>
      <c r="H1040" s="52" t="str">
        <f t="shared" si="380"/>
        <v>-</v>
      </c>
      <c r="I1040" s="51" t="str">
        <f t="shared" si="381"/>
        <v>-</v>
      </c>
      <c r="J1040" s="29" t="str">
        <f t="shared" si="382"/>
        <v>-</v>
      </c>
      <c r="K1040" s="46" t="str">
        <f t="shared" si="383"/>
        <v>-</v>
      </c>
      <c r="L1040" s="29" t="str">
        <f t="shared" si="384"/>
        <v>-</v>
      </c>
      <c r="M1040" s="29" t="str">
        <f t="shared" si="385"/>
        <v xml:space="preserve"> </v>
      </c>
      <c r="N1040" s="29" t="str">
        <f t="shared" ca="1" si="386"/>
        <v xml:space="preserve"> </v>
      </c>
      <c r="O1040" s="8">
        <f>Замеры!R1036</f>
        <v>0</v>
      </c>
      <c r="P1040" s="8" t="b">
        <f t="shared" si="374"/>
        <v>1</v>
      </c>
      <c r="Q1040" s="8" t="b">
        <f t="shared" si="375"/>
        <v>1</v>
      </c>
      <c r="R1040" s="8" t="b">
        <f t="shared" si="376"/>
        <v>1</v>
      </c>
      <c r="S1040" s="8" t="s">
        <v>72</v>
      </c>
      <c r="T1040" s="8" t="e">
        <f t="shared" si="387"/>
        <v>#VALUE!</v>
      </c>
      <c r="U1040" s="12" t="s">
        <v>72</v>
      </c>
      <c r="V1040" s="8" t="e">
        <f t="shared" si="388"/>
        <v>#VALUE!</v>
      </c>
      <c r="X1040" s="13" t="str">
        <f t="shared" si="377"/>
        <v xml:space="preserve"> </v>
      </c>
      <c r="Y1040" s="8" t="e">
        <f t="shared" si="389"/>
        <v>#VALUE!</v>
      </c>
      <c r="AA1040" s="14" t="e">
        <f t="shared" ca="1" si="390"/>
        <v>#VALUE!</v>
      </c>
      <c r="AB1040" s="14" t="e">
        <f t="shared" ca="1" si="391"/>
        <v>#VALUE!</v>
      </c>
      <c r="AC1040" s="14" t="e">
        <f t="shared" ca="1" si="392"/>
        <v>#VALUE!</v>
      </c>
      <c r="AD1040" s="8" t="e">
        <f t="shared" ca="1" si="393"/>
        <v>#VALUE!</v>
      </c>
      <c r="AE1040" s="8" t="e">
        <f t="shared" ca="1" si="394"/>
        <v>#VALUE!</v>
      </c>
      <c r="AF1040" s="8" t="e">
        <f t="shared" ca="1" si="395"/>
        <v>#VALUE!</v>
      </c>
    </row>
    <row r="1041" spans="1:32" x14ac:dyDescent="0.3">
      <c r="A1041" s="35">
        <f>IF(Замеры!B1037=0, " ", Замеры!B1037)</f>
        <v>1034</v>
      </c>
      <c r="B1041" s="49" t="str">
        <f>Замеры!G1037</f>
        <v xml:space="preserve">Группа от QF </v>
      </c>
      <c r="C1041" s="49" t="str">
        <f>IF(Замеры!J1037=0, " ", Замеры!J1037)</f>
        <v xml:space="preserve"> </v>
      </c>
      <c r="D1041" s="49" t="str">
        <f>IF(O1041=0, " ", CONCATENATE(Замеры!T1037,Замеры!U1037,Замеры!V1037,Замеры!W1037,Замеры!AB1037))</f>
        <v xml:space="preserve"> </v>
      </c>
      <c r="E1041" s="49" t="str">
        <f>IF(Замеры!L1037=0, " ", Замеры!L1037)</f>
        <v xml:space="preserve"> </v>
      </c>
      <c r="F1041" s="49" t="e">
        <f t="shared" si="378"/>
        <v>#VALUE!</v>
      </c>
      <c r="G1041" s="51" t="str">
        <f t="shared" si="379"/>
        <v>-</v>
      </c>
      <c r="H1041" s="52" t="str">
        <f t="shared" si="380"/>
        <v>-</v>
      </c>
      <c r="I1041" s="51" t="str">
        <f t="shared" si="381"/>
        <v>-</v>
      </c>
      <c r="J1041" s="29" t="str">
        <f t="shared" si="382"/>
        <v>-</v>
      </c>
      <c r="K1041" s="46" t="str">
        <f t="shared" si="383"/>
        <v>-</v>
      </c>
      <c r="L1041" s="29" t="str">
        <f t="shared" si="384"/>
        <v>-</v>
      </c>
      <c r="M1041" s="29" t="str">
        <f t="shared" si="385"/>
        <v xml:space="preserve"> </v>
      </c>
      <c r="N1041" s="29" t="str">
        <f t="shared" ca="1" si="386"/>
        <v xml:space="preserve"> </v>
      </c>
      <c r="O1041" s="8">
        <f>Замеры!R1037</f>
        <v>0</v>
      </c>
      <c r="P1041" s="8" t="b">
        <f t="shared" si="374"/>
        <v>1</v>
      </c>
      <c r="Q1041" s="8" t="b">
        <f t="shared" si="375"/>
        <v>1</v>
      </c>
      <c r="R1041" s="8" t="b">
        <f t="shared" si="376"/>
        <v>1</v>
      </c>
      <c r="S1041" s="8" t="s">
        <v>72</v>
      </c>
      <c r="T1041" s="8" t="e">
        <f t="shared" si="387"/>
        <v>#VALUE!</v>
      </c>
      <c r="U1041" s="12" t="s">
        <v>72</v>
      </c>
      <c r="V1041" s="8" t="e">
        <f t="shared" si="388"/>
        <v>#VALUE!</v>
      </c>
      <c r="X1041" s="13" t="str">
        <f t="shared" si="377"/>
        <v xml:space="preserve"> </v>
      </c>
      <c r="Y1041" s="8" t="e">
        <f t="shared" si="389"/>
        <v>#VALUE!</v>
      </c>
      <c r="AA1041" s="14" t="e">
        <f t="shared" ca="1" si="390"/>
        <v>#VALUE!</v>
      </c>
      <c r="AB1041" s="14" t="e">
        <f t="shared" ca="1" si="391"/>
        <v>#VALUE!</v>
      </c>
      <c r="AC1041" s="14" t="e">
        <f t="shared" ca="1" si="392"/>
        <v>#VALUE!</v>
      </c>
      <c r="AD1041" s="8" t="e">
        <f t="shared" ca="1" si="393"/>
        <v>#VALUE!</v>
      </c>
      <c r="AE1041" s="8" t="e">
        <f t="shared" ca="1" si="394"/>
        <v>#VALUE!</v>
      </c>
      <c r="AF1041" s="8" t="e">
        <f t="shared" ca="1" si="395"/>
        <v>#VALUE!</v>
      </c>
    </row>
    <row r="1042" spans="1:32" x14ac:dyDescent="0.3">
      <c r="A1042" s="35">
        <f>IF(Замеры!B1038=0, " ", Замеры!B1038)</f>
        <v>1035</v>
      </c>
      <c r="B1042" s="49" t="str">
        <f>Замеры!G1038</f>
        <v xml:space="preserve">Группа от QF </v>
      </c>
      <c r="C1042" s="49" t="str">
        <f>IF(Замеры!J1038=0, " ", Замеры!J1038)</f>
        <v xml:space="preserve"> </v>
      </c>
      <c r="D1042" s="49" t="str">
        <f>IF(O1042=0, " ", CONCATENATE(Замеры!T1038,Замеры!U1038,Замеры!V1038,Замеры!W1038,Замеры!AB1038))</f>
        <v xml:space="preserve"> </v>
      </c>
      <c r="E1042" s="49" t="str">
        <f>IF(Замеры!L1038=0, " ", Замеры!L1038)</f>
        <v xml:space="preserve"> </v>
      </c>
      <c r="F1042" s="49" t="e">
        <f t="shared" si="378"/>
        <v>#VALUE!</v>
      </c>
      <c r="G1042" s="51" t="str">
        <f t="shared" si="379"/>
        <v>-</v>
      </c>
      <c r="H1042" s="52" t="str">
        <f t="shared" si="380"/>
        <v>-</v>
      </c>
      <c r="I1042" s="51" t="str">
        <f t="shared" si="381"/>
        <v>-</v>
      </c>
      <c r="J1042" s="29" t="str">
        <f t="shared" si="382"/>
        <v>-</v>
      </c>
      <c r="K1042" s="46" t="str">
        <f t="shared" si="383"/>
        <v>-</v>
      </c>
      <c r="L1042" s="29" t="str">
        <f t="shared" si="384"/>
        <v>-</v>
      </c>
      <c r="M1042" s="29" t="str">
        <f t="shared" si="385"/>
        <v xml:space="preserve"> </v>
      </c>
      <c r="N1042" s="29" t="str">
        <f t="shared" ca="1" si="386"/>
        <v xml:space="preserve"> </v>
      </c>
      <c r="O1042" s="8">
        <f>Замеры!R1038</f>
        <v>0</v>
      </c>
      <c r="P1042" s="8" t="b">
        <f t="shared" si="374"/>
        <v>1</v>
      </c>
      <c r="Q1042" s="8" t="b">
        <f t="shared" si="375"/>
        <v>1</v>
      </c>
      <c r="R1042" s="8" t="b">
        <f t="shared" si="376"/>
        <v>1</v>
      </c>
      <c r="S1042" s="8" t="s">
        <v>72</v>
      </c>
      <c r="T1042" s="8" t="e">
        <f t="shared" si="387"/>
        <v>#VALUE!</v>
      </c>
      <c r="U1042" s="12" t="s">
        <v>72</v>
      </c>
      <c r="V1042" s="8" t="e">
        <f t="shared" si="388"/>
        <v>#VALUE!</v>
      </c>
      <c r="X1042" s="13" t="str">
        <f t="shared" si="377"/>
        <v xml:space="preserve"> </v>
      </c>
      <c r="Y1042" s="8" t="e">
        <f t="shared" si="389"/>
        <v>#VALUE!</v>
      </c>
      <c r="AA1042" s="14" t="e">
        <f t="shared" ca="1" si="390"/>
        <v>#VALUE!</v>
      </c>
      <c r="AB1042" s="14" t="e">
        <f t="shared" ca="1" si="391"/>
        <v>#VALUE!</v>
      </c>
      <c r="AC1042" s="14" t="e">
        <f t="shared" ca="1" si="392"/>
        <v>#VALUE!</v>
      </c>
      <c r="AD1042" s="8" t="e">
        <f t="shared" ca="1" si="393"/>
        <v>#VALUE!</v>
      </c>
      <c r="AE1042" s="8" t="e">
        <f t="shared" ca="1" si="394"/>
        <v>#VALUE!</v>
      </c>
      <c r="AF1042" s="8" t="e">
        <f t="shared" ca="1" si="395"/>
        <v>#VALUE!</v>
      </c>
    </row>
    <row r="1043" spans="1:32" x14ac:dyDescent="0.3">
      <c r="A1043" s="35">
        <f>IF(Замеры!B1039=0, " ", Замеры!B1039)</f>
        <v>1036</v>
      </c>
      <c r="B1043" s="49" t="str">
        <f>Замеры!G1039</f>
        <v xml:space="preserve">Группа от QF </v>
      </c>
      <c r="C1043" s="49" t="str">
        <f>IF(Замеры!J1039=0, " ", Замеры!J1039)</f>
        <v xml:space="preserve"> </v>
      </c>
      <c r="D1043" s="49" t="str">
        <f>IF(O1043=0, " ", CONCATENATE(Замеры!T1039,Замеры!U1039,Замеры!V1039,Замеры!W1039,Замеры!AB1039))</f>
        <v xml:space="preserve"> </v>
      </c>
      <c r="E1043" s="49" t="str">
        <f>IF(Замеры!L1039=0, " ", Замеры!L1039)</f>
        <v xml:space="preserve"> </v>
      </c>
      <c r="F1043" s="49" t="e">
        <f t="shared" si="378"/>
        <v>#VALUE!</v>
      </c>
      <c r="G1043" s="51" t="str">
        <f t="shared" si="379"/>
        <v>-</v>
      </c>
      <c r="H1043" s="52" t="str">
        <f t="shared" si="380"/>
        <v>-</v>
      </c>
      <c r="I1043" s="51" t="str">
        <f t="shared" si="381"/>
        <v>-</v>
      </c>
      <c r="J1043" s="29" t="str">
        <f t="shared" si="382"/>
        <v>-</v>
      </c>
      <c r="K1043" s="46" t="str">
        <f t="shared" si="383"/>
        <v>-</v>
      </c>
      <c r="L1043" s="29" t="str">
        <f t="shared" si="384"/>
        <v>-</v>
      </c>
      <c r="M1043" s="29" t="str">
        <f t="shared" si="385"/>
        <v xml:space="preserve"> </v>
      </c>
      <c r="N1043" s="29" t="str">
        <f t="shared" ca="1" si="386"/>
        <v xml:space="preserve"> </v>
      </c>
      <c r="O1043" s="8">
        <f>Замеры!R1039</f>
        <v>0</v>
      </c>
      <c r="P1043" s="8" t="b">
        <f t="shared" si="374"/>
        <v>1</v>
      </c>
      <c r="Q1043" s="8" t="b">
        <f t="shared" si="375"/>
        <v>1</v>
      </c>
      <c r="R1043" s="8" t="b">
        <f t="shared" si="376"/>
        <v>1</v>
      </c>
      <c r="S1043" s="8" t="s">
        <v>72</v>
      </c>
      <c r="T1043" s="8" t="e">
        <f t="shared" si="387"/>
        <v>#VALUE!</v>
      </c>
      <c r="U1043" s="12" t="s">
        <v>72</v>
      </c>
      <c r="V1043" s="8" t="e">
        <f t="shared" si="388"/>
        <v>#VALUE!</v>
      </c>
      <c r="X1043" s="13" t="str">
        <f t="shared" si="377"/>
        <v xml:space="preserve"> </v>
      </c>
      <c r="Y1043" s="8" t="e">
        <f t="shared" si="389"/>
        <v>#VALUE!</v>
      </c>
      <c r="AA1043" s="14" t="e">
        <f t="shared" ca="1" si="390"/>
        <v>#VALUE!</v>
      </c>
      <c r="AB1043" s="14" t="e">
        <f t="shared" ca="1" si="391"/>
        <v>#VALUE!</v>
      </c>
      <c r="AC1043" s="14" t="e">
        <f t="shared" ca="1" si="392"/>
        <v>#VALUE!</v>
      </c>
      <c r="AD1043" s="8" t="e">
        <f t="shared" ca="1" si="393"/>
        <v>#VALUE!</v>
      </c>
      <c r="AE1043" s="8" t="e">
        <f t="shared" ca="1" si="394"/>
        <v>#VALUE!</v>
      </c>
      <c r="AF1043" s="8" t="e">
        <f t="shared" ca="1" si="395"/>
        <v>#VALUE!</v>
      </c>
    </row>
    <row r="1044" spans="1:32" x14ac:dyDescent="0.3">
      <c r="A1044" s="35">
        <f>IF(Замеры!B1040=0, " ", Замеры!B1040)</f>
        <v>1037</v>
      </c>
      <c r="B1044" s="49" t="str">
        <f>Замеры!G1040</f>
        <v xml:space="preserve">Группа от QF </v>
      </c>
      <c r="C1044" s="49" t="str">
        <f>IF(Замеры!J1040=0, " ", Замеры!J1040)</f>
        <v xml:space="preserve"> </v>
      </c>
      <c r="D1044" s="49" t="str">
        <f>IF(O1044=0, " ", CONCATENATE(Замеры!T1040,Замеры!U1040,Замеры!V1040,Замеры!W1040,Замеры!AB1040))</f>
        <v xml:space="preserve"> </v>
      </c>
      <c r="E1044" s="49" t="str">
        <f>IF(Замеры!L1040=0, " ", Замеры!L1040)</f>
        <v xml:space="preserve"> </v>
      </c>
      <c r="F1044" s="49" t="e">
        <f t="shared" si="378"/>
        <v>#VALUE!</v>
      </c>
      <c r="G1044" s="51" t="str">
        <f t="shared" si="379"/>
        <v>-</v>
      </c>
      <c r="H1044" s="52" t="str">
        <f t="shared" si="380"/>
        <v>-</v>
      </c>
      <c r="I1044" s="51" t="str">
        <f t="shared" si="381"/>
        <v>-</v>
      </c>
      <c r="J1044" s="29" t="str">
        <f t="shared" si="382"/>
        <v>-</v>
      </c>
      <c r="K1044" s="46" t="str">
        <f t="shared" si="383"/>
        <v>-</v>
      </c>
      <c r="L1044" s="29" t="str">
        <f t="shared" si="384"/>
        <v>-</v>
      </c>
      <c r="M1044" s="29" t="str">
        <f t="shared" si="385"/>
        <v xml:space="preserve"> </v>
      </c>
      <c r="N1044" s="29" t="str">
        <f t="shared" ca="1" si="386"/>
        <v xml:space="preserve"> </v>
      </c>
      <c r="O1044" s="8">
        <f>Замеры!R1040</f>
        <v>0</v>
      </c>
      <c r="P1044" s="8" t="b">
        <f t="shared" si="374"/>
        <v>1</v>
      </c>
      <c r="Q1044" s="8" t="b">
        <f t="shared" si="375"/>
        <v>1</v>
      </c>
      <c r="R1044" s="8" t="b">
        <f t="shared" si="376"/>
        <v>1</v>
      </c>
      <c r="S1044" s="8" t="s">
        <v>72</v>
      </c>
      <c r="T1044" s="8" t="e">
        <f t="shared" si="387"/>
        <v>#VALUE!</v>
      </c>
      <c r="U1044" s="12" t="s">
        <v>72</v>
      </c>
      <c r="V1044" s="8" t="e">
        <f t="shared" si="388"/>
        <v>#VALUE!</v>
      </c>
      <c r="X1044" s="13" t="str">
        <f t="shared" si="377"/>
        <v xml:space="preserve"> </v>
      </c>
      <c r="Y1044" s="8" t="e">
        <f t="shared" si="389"/>
        <v>#VALUE!</v>
      </c>
      <c r="AA1044" s="14" t="e">
        <f t="shared" ca="1" si="390"/>
        <v>#VALUE!</v>
      </c>
      <c r="AB1044" s="14" t="e">
        <f t="shared" ca="1" si="391"/>
        <v>#VALUE!</v>
      </c>
      <c r="AC1044" s="14" t="e">
        <f t="shared" ca="1" si="392"/>
        <v>#VALUE!</v>
      </c>
      <c r="AD1044" s="8" t="e">
        <f t="shared" ca="1" si="393"/>
        <v>#VALUE!</v>
      </c>
      <c r="AE1044" s="8" t="e">
        <f t="shared" ca="1" si="394"/>
        <v>#VALUE!</v>
      </c>
      <c r="AF1044" s="8" t="e">
        <f t="shared" ca="1" si="395"/>
        <v>#VALUE!</v>
      </c>
    </row>
    <row r="1045" spans="1:32" x14ac:dyDescent="0.3">
      <c r="A1045" s="35">
        <f>IF(Замеры!B1041=0, " ", Замеры!B1041)</f>
        <v>1038</v>
      </c>
      <c r="B1045" s="49" t="str">
        <f>Замеры!G1041</f>
        <v xml:space="preserve">Группа от QF </v>
      </c>
      <c r="C1045" s="49" t="str">
        <f>IF(Замеры!J1041=0, " ", Замеры!J1041)</f>
        <v xml:space="preserve"> </v>
      </c>
      <c r="D1045" s="49" t="str">
        <f>IF(O1045=0, " ", CONCATENATE(Замеры!T1041,Замеры!U1041,Замеры!V1041,Замеры!W1041,Замеры!AB1041))</f>
        <v xml:space="preserve"> </v>
      </c>
      <c r="E1045" s="49" t="str">
        <f>IF(Замеры!L1041=0, " ", Замеры!L1041)</f>
        <v xml:space="preserve"> </v>
      </c>
      <c r="F1045" s="49" t="e">
        <f t="shared" si="378"/>
        <v>#VALUE!</v>
      </c>
      <c r="G1045" s="51" t="str">
        <f t="shared" si="379"/>
        <v>-</v>
      </c>
      <c r="H1045" s="52" t="str">
        <f t="shared" si="380"/>
        <v>-</v>
      </c>
      <c r="I1045" s="51" t="str">
        <f t="shared" si="381"/>
        <v>-</v>
      </c>
      <c r="J1045" s="29" t="str">
        <f t="shared" si="382"/>
        <v>-</v>
      </c>
      <c r="K1045" s="46" t="str">
        <f t="shared" si="383"/>
        <v>-</v>
      </c>
      <c r="L1045" s="29" t="str">
        <f t="shared" si="384"/>
        <v>-</v>
      </c>
      <c r="M1045" s="29" t="str">
        <f t="shared" si="385"/>
        <v xml:space="preserve"> </v>
      </c>
      <c r="N1045" s="29" t="str">
        <f t="shared" ca="1" si="386"/>
        <v xml:space="preserve"> </v>
      </c>
      <c r="O1045" s="8">
        <f>Замеры!R1041</f>
        <v>0</v>
      </c>
      <c r="P1045" s="8" t="b">
        <f t="shared" si="374"/>
        <v>1</v>
      </c>
      <c r="Q1045" s="8" t="b">
        <f t="shared" si="375"/>
        <v>1</v>
      </c>
      <c r="R1045" s="8" t="b">
        <f t="shared" si="376"/>
        <v>1</v>
      </c>
      <c r="S1045" s="8" t="s">
        <v>72</v>
      </c>
      <c r="T1045" s="8" t="e">
        <f t="shared" si="387"/>
        <v>#VALUE!</v>
      </c>
      <c r="U1045" s="12" t="s">
        <v>72</v>
      </c>
      <c r="V1045" s="8" t="e">
        <f t="shared" si="388"/>
        <v>#VALUE!</v>
      </c>
      <c r="X1045" s="13" t="str">
        <f t="shared" si="377"/>
        <v xml:space="preserve"> </v>
      </c>
      <c r="Y1045" s="8" t="e">
        <f t="shared" si="389"/>
        <v>#VALUE!</v>
      </c>
      <c r="AA1045" s="14" t="e">
        <f t="shared" ca="1" si="390"/>
        <v>#VALUE!</v>
      </c>
      <c r="AB1045" s="14" t="e">
        <f t="shared" ca="1" si="391"/>
        <v>#VALUE!</v>
      </c>
      <c r="AC1045" s="14" t="e">
        <f t="shared" ca="1" si="392"/>
        <v>#VALUE!</v>
      </c>
      <c r="AD1045" s="8" t="e">
        <f t="shared" ca="1" si="393"/>
        <v>#VALUE!</v>
      </c>
      <c r="AE1045" s="8" t="e">
        <f t="shared" ca="1" si="394"/>
        <v>#VALUE!</v>
      </c>
      <c r="AF1045" s="8" t="e">
        <f t="shared" ca="1" si="395"/>
        <v>#VALUE!</v>
      </c>
    </row>
    <row r="1046" spans="1:32" x14ac:dyDescent="0.3">
      <c r="A1046" s="35">
        <f>IF(Замеры!B1042=0, " ", Замеры!B1042)</f>
        <v>1039</v>
      </c>
      <c r="B1046" s="49" t="str">
        <f>Замеры!G1042</f>
        <v xml:space="preserve">Группа от QF </v>
      </c>
      <c r="C1046" s="49" t="str">
        <f>IF(Замеры!J1042=0, " ", Замеры!J1042)</f>
        <v xml:space="preserve"> </v>
      </c>
      <c r="D1046" s="49" t="str">
        <f>IF(O1046=0, " ", CONCATENATE(Замеры!T1042,Замеры!U1042,Замеры!V1042,Замеры!W1042,Замеры!AB1042))</f>
        <v xml:space="preserve"> </v>
      </c>
      <c r="E1046" s="49" t="str">
        <f>IF(Замеры!L1042=0, " ", Замеры!L1042)</f>
        <v xml:space="preserve"> </v>
      </c>
      <c r="F1046" s="49" t="e">
        <f t="shared" si="378"/>
        <v>#VALUE!</v>
      </c>
      <c r="G1046" s="51" t="str">
        <f t="shared" si="379"/>
        <v>-</v>
      </c>
      <c r="H1046" s="52" t="str">
        <f t="shared" si="380"/>
        <v>-</v>
      </c>
      <c r="I1046" s="51" t="str">
        <f t="shared" si="381"/>
        <v>-</v>
      </c>
      <c r="J1046" s="29" t="str">
        <f t="shared" si="382"/>
        <v>-</v>
      </c>
      <c r="K1046" s="46" t="str">
        <f t="shared" si="383"/>
        <v>-</v>
      </c>
      <c r="L1046" s="29" t="str">
        <f t="shared" si="384"/>
        <v>-</v>
      </c>
      <c r="M1046" s="29" t="str">
        <f t="shared" si="385"/>
        <v xml:space="preserve"> </v>
      </c>
      <c r="N1046" s="29" t="str">
        <f t="shared" ca="1" si="386"/>
        <v xml:space="preserve"> </v>
      </c>
      <c r="O1046" s="8">
        <f>Замеры!R1042</f>
        <v>0</v>
      </c>
      <c r="P1046" s="8" t="b">
        <f t="shared" si="374"/>
        <v>1</v>
      </c>
      <c r="Q1046" s="8" t="b">
        <f t="shared" si="375"/>
        <v>1</v>
      </c>
      <c r="R1046" s="8" t="b">
        <f t="shared" si="376"/>
        <v>1</v>
      </c>
      <c r="S1046" s="8" t="s">
        <v>72</v>
      </c>
      <c r="T1046" s="8" t="e">
        <f t="shared" si="387"/>
        <v>#VALUE!</v>
      </c>
      <c r="U1046" s="12" t="s">
        <v>72</v>
      </c>
      <c r="V1046" s="8" t="e">
        <f t="shared" si="388"/>
        <v>#VALUE!</v>
      </c>
      <c r="X1046" s="13" t="str">
        <f t="shared" si="377"/>
        <v xml:space="preserve"> </v>
      </c>
      <c r="Y1046" s="8" t="e">
        <f t="shared" si="389"/>
        <v>#VALUE!</v>
      </c>
      <c r="AA1046" s="14" t="e">
        <f t="shared" ca="1" si="390"/>
        <v>#VALUE!</v>
      </c>
      <c r="AB1046" s="14" t="e">
        <f t="shared" ca="1" si="391"/>
        <v>#VALUE!</v>
      </c>
      <c r="AC1046" s="14" t="e">
        <f t="shared" ca="1" si="392"/>
        <v>#VALUE!</v>
      </c>
      <c r="AD1046" s="8" t="e">
        <f t="shared" ca="1" si="393"/>
        <v>#VALUE!</v>
      </c>
      <c r="AE1046" s="8" t="e">
        <f t="shared" ca="1" si="394"/>
        <v>#VALUE!</v>
      </c>
      <c r="AF1046" s="8" t="e">
        <f t="shared" ca="1" si="395"/>
        <v>#VALUE!</v>
      </c>
    </row>
    <row r="1047" spans="1:32" x14ac:dyDescent="0.3">
      <c r="A1047" s="35">
        <f>IF(Замеры!B1043=0, " ", Замеры!B1043)</f>
        <v>1040</v>
      </c>
      <c r="B1047" s="49" t="str">
        <f>Замеры!G1043</f>
        <v xml:space="preserve">Группа от QF </v>
      </c>
      <c r="C1047" s="49" t="str">
        <f>IF(Замеры!J1043=0, " ", Замеры!J1043)</f>
        <v xml:space="preserve"> </v>
      </c>
      <c r="D1047" s="49" t="str">
        <f>IF(O1047=0, " ", CONCATENATE(Замеры!T1043,Замеры!U1043,Замеры!V1043,Замеры!W1043,Замеры!AB1043))</f>
        <v xml:space="preserve"> </v>
      </c>
      <c r="E1047" s="49" t="str">
        <f>IF(Замеры!L1043=0, " ", Замеры!L1043)</f>
        <v xml:space="preserve"> </v>
      </c>
      <c r="F1047" s="49" t="e">
        <f t="shared" si="378"/>
        <v>#VALUE!</v>
      </c>
      <c r="G1047" s="51" t="str">
        <f t="shared" si="379"/>
        <v>-</v>
      </c>
      <c r="H1047" s="52" t="str">
        <f t="shared" si="380"/>
        <v>-</v>
      </c>
      <c r="I1047" s="51" t="str">
        <f t="shared" si="381"/>
        <v>-</v>
      </c>
      <c r="J1047" s="29" t="str">
        <f t="shared" si="382"/>
        <v>-</v>
      </c>
      <c r="K1047" s="46" t="str">
        <f t="shared" si="383"/>
        <v>-</v>
      </c>
      <c r="L1047" s="29" t="str">
        <f t="shared" si="384"/>
        <v>-</v>
      </c>
      <c r="M1047" s="29" t="str">
        <f t="shared" si="385"/>
        <v xml:space="preserve"> </v>
      </c>
      <c r="N1047" s="29" t="str">
        <f t="shared" ca="1" si="386"/>
        <v xml:space="preserve"> </v>
      </c>
      <c r="O1047" s="8">
        <f>Замеры!R1043</f>
        <v>0</v>
      </c>
      <c r="P1047" s="8" t="b">
        <f t="shared" si="374"/>
        <v>1</v>
      </c>
      <c r="Q1047" s="8" t="b">
        <f t="shared" si="375"/>
        <v>1</v>
      </c>
      <c r="R1047" s="8" t="b">
        <f t="shared" si="376"/>
        <v>1</v>
      </c>
      <c r="S1047" s="8" t="s">
        <v>72</v>
      </c>
      <c r="T1047" s="8" t="e">
        <f t="shared" si="387"/>
        <v>#VALUE!</v>
      </c>
      <c r="U1047" s="12" t="s">
        <v>72</v>
      </c>
      <c r="V1047" s="8" t="e">
        <f t="shared" si="388"/>
        <v>#VALUE!</v>
      </c>
      <c r="X1047" s="13" t="str">
        <f t="shared" si="377"/>
        <v xml:space="preserve"> </v>
      </c>
      <c r="Y1047" s="8" t="e">
        <f t="shared" si="389"/>
        <v>#VALUE!</v>
      </c>
      <c r="AA1047" s="14" t="e">
        <f t="shared" ca="1" si="390"/>
        <v>#VALUE!</v>
      </c>
      <c r="AB1047" s="14" t="e">
        <f t="shared" ca="1" si="391"/>
        <v>#VALUE!</v>
      </c>
      <c r="AC1047" s="14" t="e">
        <f t="shared" ca="1" si="392"/>
        <v>#VALUE!</v>
      </c>
      <c r="AD1047" s="8" t="e">
        <f t="shared" ca="1" si="393"/>
        <v>#VALUE!</v>
      </c>
      <c r="AE1047" s="8" t="e">
        <f t="shared" ca="1" si="394"/>
        <v>#VALUE!</v>
      </c>
      <c r="AF1047" s="8" t="e">
        <f t="shared" ca="1" si="395"/>
        <v>#VALUE!</v>
      </c>
    </row>
    <row r="1048" spans="1:32" x14ac:dyDescent="0.3">
      <c r="A1048" s="35">
        <f>IF(Замеры!B1044=0, " ", Замеры!B1044)</f>
        <v>1041</v>
      </c>
      <c r="B1048" s="49" t="str">
        <f>Замеры!G1044</f>
        <v xml:space="preserve">Группа от QF </v>
      </c>
      <c r="C1048" s="49" t="str">
        <f>IF(Замеры!J1044=0, " ", Замеры!J1044)</f>
        <v xml:space="preserve"> </v>
      </c>
      <c r="D1048" s="49" t="str">
        <f>IF(O1048=0, " ", CONCATENATE(Замеры!T1044,Замеры!U1044,Замеры!V1044,Замеры!W1044,Замеры!AB1044))</f>
        <v xml:space="preserve"> </v>
      </c>
      <c r="E1048" s="49" t="str">
        <f>IF(Замеры!L1044=0, " ", Замеры!L1044)</f>
        <v xml:space="preserve"> </v>
      </c>
      <c r="F1048" s="49" t="e">
        <f t="shared" si="378"/>
        <v>#VALUE!</v>
      </c>
      <c r="G1048" s="51" t="str">
        <f t="shared" si="379"/>
        <v>-</v>
      </c>
      <c r="H1048" s="52" t="str">
        <f t="shared" si="380"/>
        <v>-</v>
      </c>
      <c r="I1048" s="51" t="str">
        <f t="shared" si="381"/>
        <v>-</v>
      </c>
      <c r="J1048" s="29" t="str">
        <f t="shared" si="382"/>
        <v>-</v>
      </c>
      <c r="K1048" s="46" t="str">
        <f t="shared" si="383"/>
        <v>-</v>
      </c>
      <c r="L1048" s="29" t="str">
        <f t="shared" si="384"/>
        <v>-</v>
      </c>
      <c r="M1048" s="29" t="str">
        <f t="shared" si="385"/>
        <v xml:space="preserve"> </v>
      </c>
      <c r="N1048" s="29" t="str">
        <f t="shared" ca="1" si="386"/>
        <v xml:space="preserve"> </v>
      </c>
      <c r="O1048" s="8">
        <f>Замеры!R1044</f>
        <v>0</v>
      </c>
      <c r="P1048" s="8" t="b">
        <f t="shared" si="374"/>
        <v>1</v>
      </c>
      <c r="Q1048" s="8" t="b">
        <f t="shared" si="375"/>
        <v>1</v>
      </c>
      <c r="R1048" s="8" t="b">
        <f t="shared" si="376"/>
        <v>1</v>
      </c>
      <c r="S1048" s="8" t="s">
        <v>72</v>
      </c>
      <c r="T1048" s="8" t="e">
        <f t="shared" si="387"/>
        <v>#VALUE!</v>
      </c>
      <c r="U1048" s="12" t="s">
        <v>72</v>
      </c>
      <c r="V1048" s="8" t="e">
        <f t="shared" si="388"/>
        <v>#VALUE!</v>
      </c>
      <c r="X1048" s="13" t="str">
        <f t="shared" si="377"/>
        <v xml:space="preserve"> </v>
      </c>
      <c r="Y1048" s="8" t="e">
        <f t="shared" si="389"/>
        <v>#VALUE!</v>
      </c>
      <c r="AA1048" s="14" t="e">
        <f t="shared" ca="1" si="390"/>
        <v>#VALUE!</v>
      </c>
      <c r="AB1048" s="14" t="e">
        <f t="shared" ca="1" si="391"/>
        <v>#VALUE!</v>
      </c>
      <c r="AC1048" s="14" t="e">
        <f t="shared" ca="1" si="392"/>
        <v>#VALUE!</v>
      </c>
      <c r="AD1048" s="8" t="e">
        <f t="shared" ca="1" si="393"/>
        <v>#VALUE!</v>
      </c>
      <c r="AE1048" s="8" t="e">
        <f t="shared" ca="1" si="394"/>
        <v>#VALUE!</v>
      </c>
      <c r="AF1048" s="8" t="e">
        <f t="shared" ca="1" si="395"/>
        <v>#VALUE!</v>
      </c>
    </row>
    <row r="1049" spans="1:32" x14ac:dyDescent="0.3">
      <c r="A1049" s="35">
        <f>IF(Замеры!B1045=0, " ", Замеры!B1045)</f>
        <v>1042</v>
      </c>
      <c r="B1049" s="49" t="str">
        <f>Замеры!G1045</f>
        <v xml:space="preserve">Группа от QF </v>
      </c>
      <c r="C1049" s="49" t="str">
        <f>IF(Замеры!J1045=0, " ", Замеры!J1045)</f>
        <v xml:space="preserve"> </v>
      </c>
      <c r="D1049" s="49" t="str">
        <f>IF(O1049=0, " ", CONCATENATE(Замеры!T1045,Замеры!U1045,Замеры!V1045,Замеры!W1045,Замеры!AB1045))</f>
        <v xml:space="preserve"> </v>
      </c>
      <c r="E1049" s="49" t="str">
        <f>IF(Замеры!L1045=0, " ", Замеры!L1045)</f>
        <v xml:space="preserve"> </v>
      </c>
      <c r="F1049" s="49" t="e">
        <f t="shared" si="378"/>
        <v>#VALUE!</v>
      </c>
      <c r="G1049" s="51" t="str">
        <f t="shared" si="379"/>
        <v>-</v>
      </c>
      <c r="H1049" s="52" t="str">
        <f t="shared" si="380"/>
        <v>-</v>
      </c>
      <c r="I1049" s="51" t="str">
        <f t="shared" si="381"/>
        <v>-</v>
      </c>
      <c r="J1049" s="29" t="str">
        <f t="shared" si="382"/>
        <v>-</v>
      </c>
      <c r="K1049" s="46" t="str">
        <f t="shared" si="383"/>
        <v>-</v>
      </c>
      <c r="L1049" s="29" t="str">
        <f t="shared" si="384"/>
        <v>-</v>
      </c>
      <c r="M1049" s="29" t="str">
        <f t="shared" si="385"/>
        <v xml:space="preserve"> </v>
      </c>
      <c r="N1049" s="29" t="str">
        <f t="shared" ca="1" si="386"/>
        <v xml:space="preserve"> </v>
      </c>
      <c r="O1049" s="8">
        <f>Замеры!R1045</f>
        <v>0</v>
      </c>
      <c r="P1049" s="8" t="b">
        <f t="shared" si="374"/>
        <v>1</v>
      </c>
      <c r="Q1049" s="8" t="b">
        <f t="shared" si="375"/>
        <v>1</v>
      </c>
      <c r="R1049" s="8" t="b">
        <f t="shared" si="376"/>
        <v>1</v>
      </c>
      <c r="S1049" s="8" t="s">
        <v>72</v>
      </c>
      <c r="T1049" s="8" t="e">
        <f t="shared" si="387"/>
        <v>#VALUE!</v>
      </c>
      <c r="U1049" s="12" t="s">
        <v>72</v>
      </c>
      <c r="V1049" s="8" t="e">
        <f t="shared" si="388"/>
        <v>#VALUE!</v>
      </c>
      <c r="X1049" s="13" t="str">
        <f t="shared" si="377"/>
        <v xml:space="preserve"> </v>
      </c>
      <c r="Y1049" s="8" t="e">
        <f t="shared" si="389"/>
        <v>#VALUE!</v>
      </c>
      <c r="AA1049" s="14" t="e">
        <f t="shared" ca="1" si="390"/>
        <v>#VALUE!</v>
      </c>
      <c r="AB1049" s="14" t="e">
        <f t="shared" ca="1" si="391"/>
        <v>#VALUE!</v>
      </c>
      <c r="AC1049" s="14" t="e">
        <f t="shared" ca="1" si="392"/>
        <v>#VALUE!</v>
      </c>
      <c r="AD1049" s="8" t="e">
        <f t="shared" ca="1" si="393"/>
        <v>#VALUE!</v>
      </c>
      <c r="AE1049" s="8" t="e">
        <f t="shared" ca="1" si="394"/>
        <v>#VALUE!</v>
      </c>
      <c r="AF1049" s="8" t="e">
        <f t="shared" ca="1" si="395"/>
        <v>#VALUE!</v>
      </c>
    </row>
    <row r="1050" spans="1:32" x14ac:dyDescent="0.3">
      <c r="A1050" s="35">
        <f>IF(Замеры!B1046=0, " ", Замеры!B1046)</f>
        <v>1043</v>
      </c>
      <c r="B1050" s="49" t="str">
        <f>Замеры!G1046</f>
        <v xml:space="preserve">Группа от QF </v>
      </c>
      <c r="C1050" s="49" t="str">
        <f>IF(Замеры!J1046=0, " ", Замеры!J1046)</f>
        <v xml:space="preserve"> </v>
      </c>
      <c r="D1050" s="49" t="str">
        <f>IF(O1050=0, " ", CONCATENATE(Замеры!T1046,Замеры!U1046,Замеры!V1046,Замеры!W1046,Замеры!AB1046))</f>
        <v xml:space="preserve"> </v>
      </c>
      <c r="E1050" s="49" t="str">
        <f>IF(Замеры!L1046=0, " ", Замеры!L1046)</f>
        <v xml:space="preserve"> </v>
      </c>
      <c r="F1050" s="49" t="e">
        <f t="shared" si="378"/>
        <v>#VALUE!</v>
      </c>
      <c r="G1050" s="51" t="str">
        <f t="shared" si="379"/>
        <v>-</v>
      </c>
      <c r="H1050" s="52" t="str">
        <f t="shared" si="380"/>
        <v>-</v>
      </c>
      <c r="I1050" s="51" t="str">
        <f t="shared" si="381"/>
        <v>-</v>
      </c>
      <c r="J1050" s="29" t="str">
        <f t="shared" si="382"/>
        <v>-</v>
      </c>
      <c r="K1050" s="46" t="str">
        <f t="shared" si="383"/>
        <v>-</v>
      </c>
      <c r="L1050" s="29" t="str">
        <f t="shared" si="384"/>
        <v>-</v>
      </c>
      <c r="M1050" s="29" t="str">
        <f t="shared" si="385"/>
        <v xml:space="preserve"> </v>
      </c>
      <c r="N1050" s="29" t="str">
        <f t="shared" ca="1" si="386"/>
        <v xml:space="preserve"> </v>
      </c>
      <c r="O1050" s="8">
        <f>Замеры!R1046</f>
        <v>0</v>
      </c>
      <c r="P1050" s="8" t="b">
        <f t="shared" si="374"/>
        <v>1</v>
      </c>
      <c r="Q1050" s="8" t="b">
        <f t="shared" si="375"/>
        <v>1</v>
      </c>
      <c r="R1050" s="8" t="b">
        <f t="shared" si="376"/>
        <v>1</v>
      </c>
      <c r="S1050" s="8" t="s">
        <v>72</v>
      </c>
      <c r="T1050" s="8" t="e">
        <f t="shared" si="387"/>
        <v>#VALUE!</v>
      </c>
      <c r="U1050" s="12" t="s">
        <v>72</v>
      </c>
      <c r="V1050" s="8" t="e">
        <f t="shared" si="388"/>
        <v>#VALUE!</v>
      </c>
      <c r="X1050" s="13" t="str">
        <f t="shared" si="377"/>
        <v xml:space="preserve"> </v>
      </c>
      <c r="Y1050" s="8" t="e">
        <f t="shared" si="389"/>
        <v>#VALUE!</v>
      </c>
      <c r="AA1050" s="14" t="e">
        <f t="shared" ca="1" si="390"/>
        <v>#VALUE!</v>
      </c>
      <c r="AB1050" s="14" t="e">
        <f t="shared" ca="1" si="391"/>
        <v>#VALUE!</v>
      </c>
      <c r="AC1050" s="14" t="e">
        <f t="shared" ca="1" si="392"/>
        <v>#VALUE!</v>
      </c>
      <c r="AD1050" s="8" t="e">
        <f t="shared" ca="1" si="393"/>
        <v>#VALUE!</v>
      </c>
      <c r="AE1050" s="8" t="e">
        <f t="shared" ca="1" si="394"/>
        <v>#VALUE!</v>
      </c>
      <c r="AF1050" s="8" t="e">
        <f t="shared" ca="1" si="395"/>
        <v>#VALUE!</v>
      </c>
    </row>
    <row r="1051" spans="1:32" x14ac:dyDescent="0.3">
      <c r="A1051" s="35">
        <f>IF(Замеры!B1047=0, " ", Замеры!B1047)</f>
        <v>1044</v>
      </c>
      <c r="B1051" s="49" t="str">
        <f>Замеры!G1047</f>
        <v xml:space="preserve">Группа от QF </v>
      </c>
      <c r="C1051" s="49" t="str">
        <f>IF(Замеры!J1047=0, " ", Замеры!J1047)</f>
        <v xml:space="preserve"> </v>
      </c>
      <c r="D1051" s="49" t="str">
        <f>IF(O1051=0, " ", CONCATENATE(Замеры!T1047,Замеры!U1047,Замеры!V1047,Замеры!W1047,Замеры!AB1047))</f>
        <v xml:space="preserve"> </v>
      </c>
      <c r="E1051" s="49" t="str">
        <f>IF(Замеры!L1047=0, " ", Замеры!L1047)</f>
        <v xml:space="preserve"> </v>
      </c>
      <c r="F1051" s="49" t="e">
        <f t="shared" si="378"/>
        <v>#VALUE!</v>
      </c>
      <c r="G1051" s="51" t="str">
        <f t="shared" si="379"/>
        <v>-</v>
      </c>
      <c r="H1051" s="52" t="str">
        <f t="shared" si="380"/>
        <v>-</v>
      </c>
      <c r="I1051" s="51" t="str">
        <f t="shared" si="381"/>
        <v>-</v>
      </c>
      <c r="J1051" s="29" t="str">
        <f t="shared" si="382"/>
        <v>-</v>
      </c>
      <c r="K1051" s="46" t="str">
        <f t="shared" si="383"/>
        <v>-</v>
      </c>
      <c r="L1051" s="29" t="str">
        <f t="shared" si="384"/>
        <v>-</v>
      </c>
      <c r="M1051" s="29" t="str">
        <f t="shared" si="385"/>
        <v xml:space="preserve"> </v>
      </c>
      <c r="N1051" s="29" t="str">
        <f t="shared" ca="1" si="386"/>
        <v xml:space="preserve"> </v>
      </c>
      <c r="O1051" s="8">
        <f>Замеры!R1047</f>
        <v>0</v>
      </c>
      <c r="P1051" s="8" t="b">
        <f t="shared" si="374"/>
        <v>1</v>
      </c>
      <c r="Q1051" s="8" t="b">
        <f t="shared" si="375"/>
        <v>1</v>
      </c>
      <c r="R1051" s="8" t="b">
        <f t="shared" si="376"/>
        <v>1</v>
      </c>
      <c r="S1051" s="8" t="s">
        <v>72</v>
      </c>
      <c r="T1051" s="8" t="e">
        <f t="shared" si="387"/>
        <v>#VALUE!</v>
      </c>
      <c r="U1051" s="12" t="s">
        <v>72</v>
      </c>
      <c r="V1051" s="8" t="e">
        <f t="shared" si="388"/>
        <v>#VALUE!</v>
      </c>
      <c r="X1051" s="13" t="str">
        <f t="shared" si="377"/>
        <v xml:space="preserve"> </v>
      </c>
      <c r="Y1051" s="8" t="e">
        <f t="shared" si="389"/>
        <v>#VALUE!</v>
      </c>
      <c r="AA1051" s="14" t="e">
        <f t="shared" ca="1" si="390"/>
        <v>#VALUE!</v>
      </c>
      <c r="AB1051" s="14" t="e">
        <f t="shared" ca="1" si="391"/>
        <v>#VALUE!</v>
      </c>
      <c r="AC1051" s="14" t="e">
        <f t="shared" ca="1" si="392"/>
        <v>#VALUE!</v>
      </c>
      <c r="AD1051" s="8" t="e">
        <f t="shared" ca="1" si="393"/>
        <v>#VALUE!</v>
      </c>
      <c r="AE1051" s="8" t="e">
        <f t="shared" ca="1" si="394"/>
        <v>#VALUE!</v>
      </c>
      <c r="AF1051" s="8" t="e">
        <f t="shared" ca="1" si="395"/>
        <v>#VALUE!</v>
      </c>
    </row>
    <row r="1052" spans="1:32" x14ac:dyDescent="0.3">
      <c r="A1052" s="35">
        <f>IF(Замеры!B1048=0, " ", Замеры!B1048)</f>
        <v>1045</v>
      </c>
      <c r="B1052" s="49" t="str">
        <f>Замеры!G1048</f>
        <v xml:space="preserve">Группа от QF </v>
      </c>
      <c r="C1052" s="49" t="str">
        <f>IF(Замеры!J1048=0, " ", Замеры!J1048)</f>
        <v xml:space="preserve"> </v>
      </c>
      <c r="D1052" s="49" t="str">
        <f>IF(O1052=0, " ", CONCATENATE(Замеры!T1048,Замеры!U1048,Замеры!V1048,Замеры!W1048,Замеры!AB1048))</f>
        <v xml:space="preserve"> </v>
      </c>
      <c r="E1052" s="49" t="str">
        <f>IF(Замеры!L1048=0, " ", Замеры!L1048)</f>
        <v xml:space="preserve"> </v>
      </c>
      <c r="F1052" s="49" t="e">
        <f t="shared" si="378"/>
        <v>#VALUE!</v>
      </c>
      <c r="G1052" s="51" t="str">
        <f t="shared" si="379"/>
        <v>-</v>
      </c>
      <c r="H1052" s="52" t="str">
        <f t="shared" si="380"/>
        <v>-</v>
      </c>
      <c r="I1052" s="51" t="str">
        <f t="shared" si="381"/>
        <v>-</v>
      </c>
      <c r="J1052" s="29" t="str">
        <f t="shared" si="382"/>
        <v>-</v>
      </c>
      <c r="K1052" s="46" t="str">
        <f t="shared" si="383"/>
        <v>-</v>
      </c>
      <c r="L1052" s="29" t="str">
        <f t="shared" si="384"/>
        <v>-</v>
      </c>
      <c r="M1052" s="29" t="str">
        <f t="shared" si="385"/>
        <v xml:space="preserve"> </v>
      </c>
      <c r="N1052" s="29" t="str">
        <f t="shared" ca="1" si="386"/>
        <v xml:space="preserve"> </v>
      </c>
      <c r="O1052" s="8">
        <f>Замеры!R1048</f>
        <v>0</v>
      </c>
      <c r="P1052" s="8" t="b">
        <f t="shared" si="374"/>
        <v>1</v>
      </c>
      <c r="Q1052" s="8" t="b">
        <f t="shared" si="375"/>
        <v>1</v>
      </c>
      <c r="R1052" s="8" t="b">
        <f t="shared" si="376"/>
        <v>1</v>
      </c>
      <c r="S1052" s="8" t="s">
        <v>72</v>
      </c>
      <c r="T1052" s="8" t="e">
        <f t="shared" si="387"/>
        <v>#VALUE!</v>
      </c>
      <c r="U1052" s="12" t="s">
        <v>72</v>
      </c>
      <c r="V1052" s="8" t="e">
        <f t="shared" si="388"/>
        <v>#VALUE!</v>
      </c>
      <c r="X1052" s="13" t="str">
        <f t="shared" si="377"/>
        <v xml:space="preserve"> </v>
      </c>
      <c r="Y1052" s="8" t="e">
        <f t="shared" si="389"/>
        <v>#VALUE!</v>
      </c>
      <c r="AA1052" s="14" t="e">
        <f t="shared" ca="1" si="390"/>
        <v>#VALUE!</v>
      </c>
      <c r="AB1052" s="14" t="e">
        <f t="shared" ca="1" si="391"/>
        <v>#VALUE!</v>
      </c>
      <c r="AC1052" s="14" t="e">
        <f t="shared" ca="1" si="392"/>
        <v>#VALUE!</v>
      </c>
      <c r="AD1052" s="8" t="e">
        <f t="shared" ca="1" si="393"/>
        <v>#VALUE!</v>
      </c>
      <c r="AE1052" s="8" t="e">
        <f t="shared" ca="1" si="394"/>
        <v>#VALUE!</v>
      </c>
      <c r="AF1052" s="8" t="e">
        <f t="shared" ca="1" si="395"/>
        <v>#VALUE!</v>
      </c>
    </row>
    <row r="1053" spans="1:32" x14ac:dyDescent="0.3">
      <c r="A1053" s="35">
        <f>IF(Замеры!B1049=0, " ", Замеры!B1049)</f>
        <v>1046</v>
      </c>
      <c r="B1053" s="49" t="str">
        <f>Замеры!G1049</f>
        <v xml:space="preserve">Группа от QF </v>
      </c>
      <c r="C1053" s="49" t="str">
        <f>IF(Замеры!J1049=0, " ", Замеры!J1049)</f>
        <v xml:space="preserve"> </v>
      </c>
      <c r="D1053" s="49" t="str">
        <f>IF(O1053=0, " ", CONCATENATE(Замеры!T1049,Замеры!U1049,Замеры!V1049,Замеры!W1049,Замеры!AB1049))</f>
        <v xml:space="preserve"> </v>
      </c>
      <c r="E1053" s="49" t="str">
        <f>IF(Замеры!L1049=0, " ", Замеры!L1049)</f>
        <v xml:space="preserve"> </v>
      </c>
      <c r="F1053" s="49" t="e">
        <f t="shared" si="378"/>
        <v>#VALUE!</v>
      </c>
      <c r="G1053" s="51" t="str">
        <f t="shared" si="379"/>
        <v>-</v>
      </c>
      <c r="H1053" s="52" t="str">
        <f t="shared" si="380"/>
        <v>-</v>
      </c>
      <c r="I1053" s="51" t="str">
        <f t="shared" si="381"/>
        <v>-</v>
      </c>
      <c r="J1053" s="29" t="str">
        <f t="shared" si="382"/>
        <v>-</v>
      </c>
      <c r="K1053" s="46" t="str">
        <f t="shared" si="383"/>
        <v>-</v>
      </c>
      <c r="L1053" s="29" t="str">
        <f t="shared" si="384"/>
        <v>-</v>
      </c>
      <c r="M1053" s="29" t="str">
        <f t="shared" si="385"/>
        <v xml:space="preserve"> </v>
      </c>
      <c r="N1053" s="29" t="str">
        <f t="shared" ca="1" si="386"/>
        <v xml:space="preserve"> </v>
      </c>
      <c r="O1053" s="8">
        <f>Замеры!R1049</f>
        <v>0</v>
      </c>
      <c r="P1053" s="8" t="b">
        <f t="shared" si="374"/>
        <v>1</v>
      </c>
      <c r="Q1053" s="8" t="b">
        <f t="shared" si="375"/>
        <v>1</v>
      </c>
      <c r="R1053" s="8" t="b">
        <f t="shared" si="376"/>
        <v>1</v>
      </c>
      <c r="S1053" s="8" t="s">
        <v>72</v>
      </c>
      <c r="T1053" s="8" t="e">
        <f t="shared" si="387"/>
        <v>#VALUE!</v>
      </c>
      <c r="U1053" s="12" t="s">
        <v>72</v>
      </c>
      <c r="V1053" s="8" t="e">
        <f t="shared" si="388"/>
        <v>#VALUE!</v>
      </c>
      <c r="X1053" s="13" t="str">
        <f t="shared" si="377"/>
        <v xml:space="preserve"> </v>
      </c>
      <c r="Y1053" s="8" t="e">
        <f t="shared" si="389"/>
        <v>#VALUE!</v>
      </c>
      <c r="AA1053" s="14" t="e">
        <f t="shared" ca="1" si="390"/>
        <v>#VALUE!</v>
      </c>
      <c r="AB1053" s="14" t="e">
        <f t="shared" ca="1" si="391"/>
        <v>#VALUE!</v>
      </c>
      <c r="AC1053" s="14" t="e">
        <f t="shared" ca="1" si="392"/>
        <v>#VALUE!</v>
      </c>
      <c r="AD1053" s="8" t="e">
        <f t="shared" ca="1" si="393"/>
        <v>#VALUE!</v>
      </c>
      <c r="AE1053" s="8" t="e">
        <f t="shared" ca="1" si="394"/>
        <v>#VALUE!</v>
      </c>
      <c r="AF1053" s="8" t="e">
        <f t="shared" ca="1" si="395"/>
        <v>#VALUE!</v>
      </c>
    </row>
    <row r="1054" spans="1:32" x14ac:dyDescent="0.3">
      <c r="A1054" s="35">
        <f>IF(Замеры!B1050=0, " ", Замеры!B1050)</f>
        <v>1047</v>
      </c>
      <c r="B1054" s="49" t="str">
        <f>Замеры!G1050</f>
        <v xml:space="preserve">Группа от QF </v>
      </c>
      <c r="C1054" s="49" t="str">
        <f>IF(Замеры!J1050=0, " ", Замеры!J1050)</f>
        <v xml:space="preserve"> </v>
      </c>
      <c r="D1054" s="49" t="str">
        <f>IF(O1054=0, " ", CONCATENATE(Замеры!T1050,Замеры!U1050,Замеры!V1050,Замеры!W1050,Замеры!AB1050))</f>
        <v xml:space="preserve"> </v>
      </c>
      <c r="E1054" s="49" t="str">
        <f>IF(Замеры!L1050=0, " ", Замеры!L1050)</f>
        <v xml:space="preserve"> </v>
      </c>
      <c r="F1054" s="49" t="e">
        <f t="shared" si="378"/>
        <v>#VALUE!</v>
      </c>
      <c r="G1054" s="51" t="str">
        <f t="shared" si="379"/>
        <v>-</v>
      </c>
      <c r="H1054" s="52" t="str">
        <f t="shared" si="380"/>
        <v>-</v>
      </c>
      <c r="I1054" s="51" t="str">
        <f t="shared" si="381"/>
        <v>-</v>
      </c>
      <c r="J1054" s="29" t="str">
        <f t="shared" si="382"/>
        <v>-</v>
      </c>
      <c r="K1054" s="46" t="str">
        <f t="shared" si="383"/>
        <v>-</v>
      </c>
      <c r="L1054" s="29" t="str">
        <f t="shared" si="384"/>
        <v>-</v>
      </c>
      <c r="M1054" s="29" t="str">
        <f t="shared" si="385"/>
        <v xml:space="preserve"> </v>
      </c>
      <c r="N1054" s="29" t="str">
        <f t="shared" ca="1" si="386"/>
        <v xml:space="preserve"> </v>
      </c>
      <c r="O1054" s="8">
        <f>Замеры!R1050</f>
        <v>0</v>
      </c>
      <c r="P1054" s="8" t="b">
        <f t="shared" si="374"/>
        <v>1</v>
      </c>
      <c r="Q1054" s="8" t="b">
        <f t="shared" si="375"/>
        <v>1</v>
      </c>
      <c r="R1054" s="8" t="b">
        <f t="shared" si="376"/>
        <v>1</v>
      </c>
      <c r="S1054" s="8" t="s">
        <v>72</v>
      </c>
      <c r="T1054" s="8" t="e">
        <f t="shared" si="387"/>
        <v>#VALUE!</v>
      </c>
      <c r="U1054" s="12" t="s">
        <v>72</v>
      </c>
      <c r="V1054" s="8" t="e">
        <f t="shared" si="388"/>
        <v>#VALUE!</v>
      </c>
      <c r="X1054" s="13" t="str">
        <f t="shared" si="377"/>
        <v xml:space="preserve"> </v>
      </c>
      <c r="Y1054" s="8" t="e">
        <f t="shared" si="389"/>
        <v>#VALUE!</v>
      </c>
      <c r="AA1054" s="14" t="e">
        <f t="shared" ca="1" si="390"/>
        <v>#VALUE!</v>
      </c>
      <c r="AB1054" s="14" t="e">
        <f t="shared" ca="1" si="391"/>
        <v>#VALUE!</v>
      </c>
      <c r="AC1054" s="14" t="e">
        <f t="shared" ca="1" si="392"/>
        <v>#VALUE!</v>
      </c>
      <c r="AD1054" s="8" t="e">
        <f t="shared" ca="1" si="393"/>
        <v>#VALUE!</v>
      </c>
      <c r="AE1054" s="8" t="e">
        <f t="shared" ca="1" si="394"/>
        <v>#VALUE!</v>
      </c>
      <c r="AF1054" s="8" t="e">
        <f t="shared" ca="1" si="395"/>
        <v>#VALUE!</v>
      </c>
    </row>
    <row r="1055" spans="1:32" x14ac:dyDescent="0.3">
      <c r="A1055" s="35">
        <f>IF(Замеры!B1051=0, " ", Замеры!B1051)</f>
        <v>1048</v>
      </c>
      <c r="B1055" s="49" t="str">
        <f>Замеры!G1051</f>
        <v xml:space="preserve">Группа от QF </v>
      </c>
      <c r="C1055" s="49" t="str">
        <f>IF(Замеры!J1051=0, " ", Замеры!J1051)</f>
        <v xml:space="preserve"> </v>
      </c>
      <c r="D1055" s="49" t="str">
        <f>IF(O1055=0, " ", CONCATENATE(Замеры!T1051,Замеры!U1051,Замеры!V1051,Замеры!W1051,Замеры!AB1051))</f>
        <v xml:space="preserve"> </v>
      </c>
      <c r="E1055" s="49" t="str">
        <f>IF(Замеры!L1051=0, " ", Замеры!L1051)</f>
        <v xml:space="preserve"> </v>
      </c>
      <c r="F1055" s="49" t="e">
        <f t="shared" si="378"/>
        <v>#VALUE!</v>
      </c>
      <c r="G1055" s="51" t="str">
        <f t="shared" si="379"/>
        <v>-</v>
      </c>
      <c r="H1055" s="52" t="str">
        <f t="shared" si="380"/>
        <v>-</v>
      </c>
      <c r="I1055" s="51" t="str">
        <f t="shared" si="381"/>
        <v>-</v>
      </c>
      <c r="J1055" s="29" t="str">
        <f t="shared" si="382"/>
        <v>-</v>
      </c>
      <c r="K1055" s="46" t="str">
        <f t="shared" si="383"/>
        <v>-</v>
      </c>
      <c r="L1055" s="29" t="str">
        <f t="shared" si="384"/>
        <v>-</v>
      </c>
      <c r="M1055" s="29" t="str">
        <f t="shared" si="385"/>
        <v xml:space="preserve"> </v>
      </c>
      <c r="N1055" s="29" t="str">
        <f t="shared" ca="1" si="386"/>
        <v xml:space="preserve"> </v>
      </c>
      <c r="O1055" s="8">
        <f>Замеры!R1051</f>
        <v>0</v>
      </c>
      <c r="P1055" s="8" t="b">
        <f t="shared" si="374"/>
        <v>1</v>
      </c>
      <c r="Q1055" s="8" t="b">
        <f t="shared" si="375"/>
        <v>1</v>
      </c>
      <c r="R1055" s="8" t="b">
        <f t="shared" si="376"/>
        <v>1</v>
      </c>
      <c r="S1055" s="8" t="s">
        <v>72</v>
      </c>
      <c r="T1055" s="8" t="e">
        <f t="shared" si="387"/>
        <v>#VALUE!</v>
      </c>
      <c r="U1055" s="12" t="s">
        <v>72</v>
      </c>
      <c r="V1055" s="8" t="e">
        <f t="shared" si="388"/>
        <v>#VALUE!</v>
      </c>
      <c r="X1055" s="13" t="str">
        <f t="shared" si="377"/>
        <v xml:space="preserve"> </v>
      </c>
      <c r="Y1055" s="8" t="e">
        <f t="shared" si="389"/>
        <v>#VALUE!</v>
      </c>
      <c r="AA1055" s="14" t="e">
        <f t="shared" ca="1" si="390"/>
        <v>#VALUE!</v>
      </c>
      <c r="AB1055" s="14" t="e">
        <f t="shared" ca="1" si="391"/>
        <v>#VALUE!</v>
      </c>
      <c r="AC1055" s="14" t="e">
        <f t="shared" ca="1" si="392"/>
        <v>#VALUE!</v>
      </c>
      <c r="AD1055" s="8" t="e">
        <f t="shared" ca="1" si="393"/>
        <v>#VALUE!</v>
      </c>
      <c r="AE1055" s="8" t="e">
        <f t="shared" ca="1" si="394"/>
        <v>#VALUE!</v>
      </c>
      <c r="AF1055" s="8" t="e">
        <f t="shared" ca="1" si="395"/>
        <v>#VALUE!</v>
      </c>
    </row>
    <row r="1056" spans="1:32" x14ac:dyDescent="0.3">
      <c r="A1056" s="35">
        <f>IF(Замеры!B1052=0, " ", Замеры!B1052)</f>
        <v>1049</v>
      </c>
      <c r="B1056" s="49" t="str">
        <f>Замеры!G1052</f>
        <v xml:space="preserve">Группа от QF </v>
      </c>
      <c r="C1056" s="49" t="str">
        <f>IF(Замеры!J1052=0, " ", Замеры!J1052)</f>
        <v xml:space="preserve"> </v>
      </c>
      <c r="D1056" s="49" t="str">
        <f>IF(O1056=0, " ", CONCATENATE(Замеры!T1052,Замеры!U1052,Замеры!V1052,Замеры!W1052,Замеры!AB1052))</f>
        <v xml:space="preserve"> </v>
      </c>
      <c r="E1056" s="49" t="str">
        <f>IF(Замеры!L1052=0, " ", Замеры!L1052)</f>
        <v xml:space="preserve"> </v>
      </c>
      <c r="F1056" s="49" t="e">
        <f t="shared" si="378"/>
        <v>#VALUE!</v>
      </c>
      <c r="G1056" s="51" t="str">
        <f t="shared" si="379"/>
        <v>-</v>
      </c>
      <c r="H1056" s="52" t="str">
        <f t="shared" si="380"/>
        <v>-</v>
      </c>
      <c r="I1056" s="51" t="str">
        <f t="shared" si="381"/>
        <v>-</v>
      </c>
      <c r="J1056" s="29" t="str">
        <f t="shared" si="382"/>
        <v>-</v>
      </c>
      <c r="K1056" s="46" t="str">
        <f t="shared" si="383"/>
        <v>-</v>
      </c>
      <c r="L1056" s="29" t="str">
        <f t="shared" si="384"/>
        <v>-</v>
      </c>
      <c r="M1056" s="29" t="str">
        <f t="shared" si="385"/>
        <v xml:space="preserve"> </v>
      </c>
      <c r="N1056" s="29" t="str">
        <f t="shared" ca="1" si="386"/>
        <v xml:space="preserve"> </v>
      </c>
      <c r="O1056" s="8">
        <f>Замеры!R1052</f>
        <v>0</v>
      </c>
      <c r="P1056" s="8" t="b">
        <f t="shared" si="374"/>
        <v>1</v>
      </c>
      <c r="Q1056" s="8" t="b">
        <f t="shared" si="375"/>
        <v>1</v>
      </c>
      <c r="R1056" s="8" t="b">
        <f t="shared" si="376"/>
        <v>1</v>
      </c>
      <c r="S1056" s="8" t="s">
        <v>72</v>
      </c>
      <c r="T1056" s="8" t="e">
        <f t="shared" si="387"/>
        <v>#VALUE!</v>
      </c>
      <c r="U1056" s="12" t="s">
        <v>72</v>
      </c>
      <c r="V1056" s="8" t="e">
        <f t="shared" si="388"/>
        <v>#VALUE!</v>
      </c>
      <c r="X1056" s="13" t="str">
        <f t="shared" si="377"/>
        <v xml:space="preserve"> </v>
      </c>
      <c r="Y1056" s="8" t="e">
        <f t="shared" si="389"/>
        <v>#VALUE!</v>
      </c>
      <c r="AA1056" s="14" t="e">
        <f t="shared" ca="1" si="390"/>
        <v>#VALUE!</v>
      </c>
      <c r="AB1056" s="14" t="e">
        <f t="shared" ca="1" si="391"/>
        <v>#VALUE!</v>
      </c>
      <c r="AC1056" s="14" t="e">
        <f t="shared" ca="1" si="392"/>
        <v>#VALUE!</v>
      </c>
      <c r="AD1056" s="8" t="e">
        <f t="shared" ca="1" si="393"/>
        <v>#VALUE!</v>
      </c>
      <c r="AE1056" s="8" t="e">
        <f t="shared" ca="1" si="394"/>
        <v>#VALUE!</v>
      </c>
      <c r="AF1056" s="8" t="e">
        <f t="shared" ca="1" si="395"/>
        <v>#VALUE!</v>
      </c>
    </row>
    <row r="1057" spans="1:32" x14ac:dyDescent="0.3">
      <c r="A1057" s="35">
        <f>IF(Замеры!B1053=0, " ", Замеры!B1053)</f>
        <v>1050</v>
      </c>
      <c r="B1057" s="49" t="str">
        <f>Замеры!G1053</f>
        <v xml:space="preserve">Группа от QF </v>
      </c>
      <c r="C1057" s="49" t="str">
        <f>IF(Замеры!J1053=0, " ", Замеры!J1053)</f>
        <v xml:space="preserve"> </v>
      </c>
      <c r="D1057" s="49" t="str">
        <f>IF(O1057=0, " ", CONCATENATE(Замеры!T1053,Замеры!U1053,Замеры!V1053,Замеры!W1053,Замеры!AB1053))</f>
        <v xml:space="preserve"> </v>
      </c>
      <c r="E1057" s="49" t="str">
        <f>IF(Замеры!L1053=0, " ", Замеры!L1053)</f>
        <v xml:space="preserve"> </v>
      </c>
      <c r="F1057" s="49" t="e">
        <f t="shared" si="378"/>
        <v>#VALUE!</v>
      </c>
      <c r="G1057" s="51" t="str">
        <f t="shared" si="379"/>
        <v>-</v>
      </c>
      <c r="H1057" s="52" t="str">
        <f t="shared" si="380"/>
        <v>-</v>
      </c>
      <c r="I1057" s="51" t="str">
        <f t="shared" si="381"/>
        <v>-</v>
      </c>
      <c r="J1057" s="29" t="str">
        <f t="shared" si="382"/>
        <v>-</v>
      </c>
      <c r="K1057" s="46" t="str">
        <f t="shared" si="383"/>
        <v>-</v>
      </c>
      <c r="L1057" s="29" t="str">
        <f t="shared" si="384"/>
        <v>-</v>
      </c>
      <c r="M1057" s="29" t="str">
        <f t="shared" si="385"/>
        <v xml:space="preserve"> </v>
      </c>
      <c r="N1057" s="29" t="str">
        <f t="shared" ca="1" si="386"/>
        <v xml:space="preserve"> </v>
      </c>
      <c r="O1057" s="8">
        <f>Замеры!R1053</f>
        <v>0</v>
      </c>
      <c r="P1057" s="8" t="b">
        <f t="shared" si="374"/>
        <v>1</v>
      </c>
      <c r="Q1057" s="8" t="b">
        <f t="shared" si="375"/>
        <v>1</v>
      </c>
      <c r="R1057" s="8" t="b">
        <f t="shared" si="376"/>
        <v>1</v>
      </c>
      <c r="S1057" s="8" t="s">
        <v>72</v>
      </c>
      <c r="T1057" s="8" t="e">
        <f t="shared" si="387"/>
        <v>#VALUE!</v>
      </c>
      <c r="U1057" s="12" t="s">
        <v>72</v>
      </c>
      <c r="V1057" s="8" t="e">
        <f t="shared" si="388"/>
        <v>#VALUE!</v>
      </c>
      <c r="X1057" s="13" t="str">
        <f t="shared" si="377"/>
        <v xml:space="preserve"> </v>
      </c>
      <c r="Y1057" s="8" t="e">
        <f t="shared" si="389"/>
        <v>#VALUE!</v>
      </c>
      <c r="AA1057" s="14" t="e">
        <f t="shared" ca="1" si="390"/>
        <v>#VALUE!</v>
      </c>
      <c r="AB1057" s="14" t="e">
        <f t="shared" ca="1" si="391"/>
        <v>#VALUE!</v>
      </c>
      <c r="AC1057" s="14" t="e">
        <f t="shared" ca="1" si="392"/>
        <v>#VALUE!</v>
      </c>
      <c r="AD1057" s="8" t="e">
        <f t="shared" ca="1" si="393"/>
        <v>#VALUE!</v>
      </c>
      <c r="AE1057" s="8" t="e">
        <f t="shared" ca="1" si="394"/>
        <v>#VALUE!</v>
      </c>
      <c r="AF1057" s="8" t="e">
        <f t="shared" ca="1" si="395"/>
        <v>#VALUE!</v>
      </c>
    </row>
    <row r="1058" spans="1:32" x14ac:dyDescent="0.3">
      <c r="A1058" s="35">
        <f>IF(Замеры!B1054=0, " ", Замеры!B1054)</f>
        <v>1051</v>
      </c>
      <c r="B1058" s="49" t="str">
        <f>Замеры!G1054</f>
        <v xml:space="preserve">Группа от QF </v>
      </c>
      <c r="C1058" s="49" t="str">
        <f>IF(Замеры!J1054=0, " ", Замеры!J1054)</f>
        <v xml:space="preserve"> </v>
      </c>
      <c r="D1058" s="49" t="str">
        <f>IF(O1058=0, " ", CONCATENATE(Замеры!T1054,Замеры!U1054,Замеры!V1054,Замеры!W1054,Замеры!AB1054))</f>
        <v xml:space="preserve"> </v>
      </c>
      <c r="E1058" s="49" t="str">
        <f>IF(Замеры!L1054=0, " ", Замеры!L1054)</f>
        <v xml:space="preserve"> </v>
      </c>
      <c r="F1058" s="49" t="e">
        <f t="shared" si="378"/>
        <v>#VALUE!</v>
      </c>
      <c r="G1058" s="51" t="str">
        <f t="shared" si="379"/>
        <v>-</v>
      </c>
      <c r="H1058" s="52" t="str">
        <f t="shared" si="380"/>
        <v>-</v>
      </c>
      <c r="I1058" s="51" t="str">
        <f t="shared" si="381"/>
        <v>-</v>
      </c>
      <c r="J1058" s="29" t="str">
        <f t="shared" si="382"/>
        <v>-</v>
      </c>
      <c r="K1058" s="46" t="str">
        <f t="shared" si="383"/>
        <v>-</v>
      </c>
      <c r="L1058" s="29" t="str">
        <f t="shared" si="384"/>
        <v>-</v>
      </c>
      <c r="M1058" s="29" t="str">
        <f t="shared" si="385"/>
        <v xml:space="preserve"> </v>
      </c>
      <c r="N1058" s="29" t="str">
        <f t="shared" ca="1" si="386"/>
        <v xml:space="preserve"> </v>
      </c>
      <c r="O1058" s="8">
        <f>Замеры!R1054</f>
        <v>0</v>
      </c>
      <c r="P1058" s="8" t="b">
        <f t="shared" si="374"/>
        <v>1</v>
      </c>
      <c r="Q1058" s="8" t="b">
        <f t="shared" si="375"/>
        <v>1</v>
      </c>
      <c r="R1058" s="8" t="b">
        <f t="shared" si="376"/>
        <v>1</v>
      </c>
      <c r="S1058" s="8" t="s">
        <v>72</v>
      </c>
      <c r="T1058" s="8" t="e">
        <f t="shared" si="387"/>
        <v>#VALUE!</v>
      </c>
      <c r="U1058" s="12" t="s">
        <v>72</v>
      </c>
      <c r="V1058" s="8" t="e">
        <f t="shared" si="388"/>
        <v>#VALUE!</v>
      </c>
      <c r="X1058" s="13" t="str">
        <f t="shared" si="377"/>
        <v xml:space="preserve"> </v>
      </c>
      <c r="Y1058" s="8" t="e">
        <f t="shared" si="389"/>
        <v>#VALUE!</v>
      </c>
      <c r="AA1058" s="14" t="e">
        <f t="shared" ca="1" si="390"/>
        <v>#VALUE!</v>
      </c>
      <c r="AB1058" s="14" t="e">
        <f t="shared" ca="1" si="391"/>
        <v>#VALUE!</v>
      </c>
      <c r="AC1058" s="14" t="e">
        <f t="shared" ca="1" si="392"/>
        <v>#VALUE!</v>
      </c>
      <c r="AD1058" s="8" t="e">
        <f t="shared" ca="1" si="393"/>
        <v>#VALUE!</v>
      </c>
      <c r="AE1058" s="8" t="e">
        <f t="shared" ca="1" si="394"/>
        <v>#VALUE!</v>
      </c>
      <c r="AF1058" s="8" t="e">
        <f t="shared" ca="1" si="395"/>
        <v>#VALUE!</v>
      </c>
    </row>
    <row r="1059" spans="1:32" x14ac:dyDescent="0.3">
      <c r="A1059" s="35">
        <f>IF(Замеры!B1055=0, " ", Замеры!B1055)</f>
        <v>1052</v>
      </c>
      <c r="B1059" s="49" t="str">
        <f>Замеры!G1055</f>
        <v xml:space="preserve">Группа от QF </v>
      </c>
      <c r="C1059" s="49" t="str">
        <f>IF(Замеры!J1055=0, " ", Замеры!J1055)</f>
        <v xml:space="preserve"> </v>
      </c>
      <c r="D1059" s="49" t="str">
        <f>IF(O1059=0, " ", CONCATENATE(Замеры!T1055,Замеры!U1055,Замеры!V1055,Замеры!W1055,Замеры!AB1055))</f>
        <v xml:space="preserve"> </v>
      </c>
      <c r="E1059" s="49" t="str">
        <f>IF(Замеры!L1055=0, " ", Замеры!L1055)</f>
        <v xml:space="preserve"> </v>
      </c>
      <c r="F1059" s="49" t="e">
        <f t="shared" si="378"/>
        <v>#VALUE!</v>
      </c>
      <c r="G1059" s="51" t="str">
        <f t="shared" si="379"/>
        <v>-</v>
      </c>
      <c r="H1059" s="52" t="str">
        <f t="shared" si="380"/>
        <v>-</v>
      </c>
      <c r="I1059" s="51" t="str">
        <f t="shared" si="381"/>
        <v>-</v>
      </c>
      <c r="J1059" s="29" t="str">
        <f t="shared" si="382"/>
        <v>-</v>
      </c>
      <c r="K1059" s="46" t="str">
        <f t="shared" si="383"/>
        <v>-</v>
      </c>
      <c r="L1059" s="29" t="str">
        <f t="shared" si="384"/>
        <v>-</v>
      </c>
      <c r="M1059" s="29" t="str">
        <f t="shared" si="385"/>
        <v xml:space="preserve"> </v>
      </c>
      <c r="N1059" s="29" t="str">
        <f t="shared" ca="1" si="386"/>
        <v xml:space="preserve"> </v>
      </c>
      <c r="O1059" s="8">
        <f>Замеры!R1055</f>
        <v>0</v>
      </c>
      <c r="P1059" s="8" t="b">
        <f t="shared" si="374"/>
        <v>1</v>
      </c>
      <c r="Q1059" s="8" t="b">
        <f t="shared" si="375"/>
        <v>1</v>
      </c>
      <c r="R1059" s="8" t="b">
        <f t="shared" si="376"/>
        <v>1</v>
      </c>
      <c r="S1059" s="8" t="s">
        <v>72</v>
      </c>
      <c r="T1059" s="8" t="e">
        <f t="shared" si="387"/>
        <v>#VALUE!</v>
      </c>
      <c r="U1059" s="12" t="s">
        <v>72</v>
      </c>
      <c r="V1059" s="8" t="e">
        <f t="shared" si="388"/>
        <v>#VALUE!</v>
      </c>
      <c r="X1059" s="13" t="str">
        <f t="shared" si="377"/>
        <v xml:space="preserve"> </v>
      </c>
      <c r="Y1059" s="8" t="e">
        <f t="shared" si="389"/>
        <v>#VALUE!</v>
      </c>
      <c r="AA1059" s="14" t="e">
        <f t="shared" ca="1" si="390"/>
        <v>#VALUE!</v>
      </c>
      <c r="AB1059" s="14" t="e">
        <f t="shared" ca="1" si="391"/>
        <v>#VALUE!</v>
      </c>
      <c r="AC1059" s="14" t="e">
        <f t="shared" ca="1" si="392"/>
        <v>#VALUE!</v>
      </c>
      <c r="AD1059" s="8" t="e">
        <f t="shared" ca="1" si="393"/>
        <v>#VALUE!</v>
      </c>
      <c r="AE1059" s="8" t="e">
        <f t="shared" ca="1" si="394"/>
        <v>#VALUE!</v>
      </c>
      <c r="AF1059" s="8" t="e">
        <f t="shared" ca="1" si="395"/>
        <v>#VALUE!</v>
      </c>
    </row>
    <row r="1060" spans="1:32" x14ac:dyDescent="0.3">
      <c r="A1060" s="35">
        <f>IF(Замеры!B1056=0, " ", Замеры!B1056)</f>
        <v>1053</v>
      </c>
      <c r="B1060" s="49" t="str">
        <f>Замеры!G1056</f>
        <v xml:space="preserve">Группа от QF </v>
      </c>
      <c r="C1060" s="49" t="str">
        <f>IF(Замеры!J1056=0, " ", Замеры!J1056)</f>
        <v xml:space="preserve"> </v>
      </c>
      <c r="D1060" s="49" t="str">
        <f>IF(O1060=0, " ", CONCATENATE(Замеры!T1056,Замеры!U1056,Замеры!V1056,Замеры!W1056,Замеры!AB1056))</f>
        <v xml:space="preserve"> </v>
      </c>
      <c r="E1060" s="49" t="str">
        <f>IF(Замеры!L1056=0, " ", Замеры!L1056)</f>
        <v xml:space="preserve"> </v>
      </c>
      <c r="F1060" s="49" t="e">
        <f t="shared" si="378"/>
        <v>#VALUE!</v>
      </c>
      <c r="G1060" s="51" t="str">
        <f t="shared" si="379"/>
        <v>-</v>
      </c>
      <c r="H1060" s="52" t="str">
        <f t="shared" si="380"/>
        <v>-</v>
      </c>
      <c r="I1060" s="51" t="str">
        <f t="shared" si="381"/>
        <v>-</v>
      </c>
      <c r="J1060" s="29" t="str">
        <f t="shared" si="382"/>
        <v>-</v>
      </c>
      <c r="K1060" s="46" t="str">
        <f t="shared" si="383"/>
        <v>-</v>
      </c>
      <c r="L1060" s="29" t="str">
        <f t="shared" si="384"/>
        <v>-</v>
      </c>
      <c r="M1060" s="29" t="str">
        <f t="shared" si="385"/>
        <v xml:space="preserve"> </v>
      </c>
      <c r="N1060" s="29" t="str">
        <f t="shared" ca="1" si="386"/>
        <v xml:space="preserve"> </v>
      </c>
      <c r="O1060" s="8">
        <f>Замеры!R1056</f>
        <v>0</v>
      </c>
      <c r="P1060" s="8" t="b">
        <f t="shared" si="374"/>
        <v>1</v>
      </c>
      <c r="Q1060" s="8" t="b">
        <f t="shared" si="375"/>
        <v>1</v>
      </c>
      <c r="R1060" s="8" t="b">
        <f t="shared" si="376"/>
        <v>1</v>
      </c>
      <c r="S1060" s="8" t="s">
        <v>72</v>
      </c>
      <c r="T1060" s="8" t="e">
        <f t="shared" si="387"/>
        <v>#VALUE!</v>
      </c>
      <c r="U1060" s="12" t="s">
        <v>72</v>
      </c>
      <c r="V1060" s="8" t="e">
        <f t="shared" si="388"/>
        <v>#VALUE!</v>
      </c>
      <c r="X1060" s="13" t="str">
        <f t="shared" si="377"/>
        <v xml:space="preserve"> </v>
      </c>
      <c r="Y1060" s="8" t="e">
        <f t="shared" si="389"/>
        <v>#VALUE!</v>
      </c>
      <c r="AA1060" s="14" t="e">
        <f t="shared" ca="1" si="390"/>
        <v>#VALUE!</v>
      </c>
      <c r="AB1060" s="14" t="e">
        <f t="shared" ca="1" si="391"/>
        <v>#VALUE!</v>
      </c>
      <c r="AC1060" s="14" t="e">
        <f t="shared" ca="1" si="392"/>
        <v>#VALUE!</v>
      </c>
      <c r="AD1060" s="8" t="e">
        <f t="shared" ca="1" si="393"/>
        <v>#VALUE!</v>
      </c>
      <c r="AE1060" s="8" t="e">
        <f t="shared" ca="1" si="394"/>
        <v>#VALUE!</v>
      </c>
      <c r="AF1060" s="8" t="e">
        <f t="shared" ca="1" si="395"/>
        <v>#VALUE!</v>
      </c>
    </row>
    <row r="1061" spans="1:32" x14ac:dyDescent="0.3">
      <c r="A1061" s="35">
        <f>IF(Замеры!B1057=0, " ", Замеры!B1057)</f>
        <v>1054</v>
      </c>
      <c r="B1061" s="49" t="str">
        <f>Замеры!G1057</f>
        <v xml:space="preserve">Группа от QF </v>
      </c>
      <c r="C1061" s="49" t="str">
        <f>IF(Замеры!J1057=0, " ", Замеры!J1057)</f>
        <v xml:space="preserve"> </v>
      </c>
      <c r="D1061" s="49" t="str">
        <f>IF(O1061=0, " ", CONCATENATE(Замеры!T1057,Замеры!U1057,Замеры!V1057,Замеры!W1057,Замеры!AB1057))</f>
        <v xml:space="preserve"> </v>
      </c>
      <c r="E1061" s="49" t="str">
        <f>IF(Замеры!L1057=0, " ", Замеры!L1057)</f>
        <v xml:space="preserve"> </v>
      </c>
      <c r="F1061" s="49" t="e">
        <f t="shared" si="378"/>
        <v>#VALUE!</v>
      </c>
      <c r="G1061" s="51" t="str">
        <f t="shared" si="379"/>
        <v>-</v>
      </c>
      <c r="H1061" s="52" t="str">
        <f t="shared" si="380"/>
        <v>-</v>
      </c>
      <c r="I1061" s="51" t="str">
        <f t="shared" si="381"/>
        <v>-</v>
      </c>
      <c r="J1061" s="29" t="str">
        <f t="shared" si="382"/>
        <v>-</v>
      </c>
      <c r="K1061" s="46" t="str">
        <f t="shared" si="383"/>
        <v>-</v>
      </c>
      <c r="L1061" s="29" t="str">
        <f t="shared" si="384"/>
        <v>-</v>
      </c>
      <c r="M1061" s="29" t="str">
        <f t="shared" si="385"/>
        <v xml:space="preserve"> </v>
      </c>
      <c r="N1061" s="29" t="str">
        <f t="shared" ca="1" si="386"/>
        <v xml:space="preserve"> </v>
      </c>
      <c r="O1061" s="8">
        <f>Замеры!R1057</f>
        <v>0</v>
      </c>
      <c r="P1061" s="8" t="b">
        <f t="shared" si="374"/>
        <v>1</v>
      </c>
      <c r="Q1061" s="8" t="b">
        <f t="shared" si="375"/>
        <v>1</v>
      </c>
      <c r="R1061" s="8" t="b">
        <f t="shared" si="376"/>
        <v>1</v>
      </c>
      <c r="S1061" s="8" t="s">
        <v>72</v>
      </c>
      <c r="T1061" s="8" t="e">
        <f t="shared" si="387"/>
        <v>#VALUE!</v>
      </c>
      <c r="U1061" s="12" t="s">
        <v>72</v>
      </c>
      <c r="V1061" s="8" t="e">
        <f t="shared" si="388"/>
        <v>#VALUE!</v>
      </c>
      <c r="X1061" s="13" t="str">
        <f t="shared" si="377"/>
        <v xml:space="preserve"> </v>
      </c>
      <c r="Y1061" s="8" t="e">
        <f t="shared" si="389"/>
        <v>#VALUE!</v>
      </c>
      <c r="AA1061" s="14" t="e">
        <f t="shared" ca="1" si="390"/>
        <v>#VALUE!</v>
      </c>
      <c r="AB1061" s="14" t="e">
        <f t="shared" ca="1" si="391"/>
        <v>#VALUE!</v>
      </c>
      <c r="AC1061" s="14" t="e">
        <f t="shared" ca="1" si="392"/>
        <v>#VALUE!</v>
      </c>
      <c r="AD1061" s="8" t="e">
        <f t="shared" ca="1" si="393"/>
        <v>#VALUE!</v>
      </c>
      <c r="AE1061" s="8" t="e">
        <f t="shared" ca="1" si="394"/>
        <v>#VALUE!</v>
      </c>
      <c r="AF1061" s="8" t="e">
        <f t="shared" ca="1" si="395"/>
        <v>#VALUE!</v>
      </c>
    </row>
    <row r="1062" spans="1:32" x14ac:dyDescent="0.3">
      <c r="A1062" s="35">
        <f>IF(Замеры!B1058=0, " ", Замеры!B1058)</f>
        <v>1055</v>
      </c>
      <c r="B1062" s="49" t="str">
        <f>Замеры!G1058</f>
        <v xml:space="preserve">Группа от QF </v>
      </c>
      <c r="C1062" s="49" t="str">
        <f>IF(Замеры!J1058=0, " ", Замеры!J1058)</f>
        <v xml:space="preserve"> </v>
      </c>
      <c r="D1062" s="49" t="str">
        <f>IF(O1062=0, " ", CONCATENATE(Замеры!T1058,Замеры!U1058,Замеры!V1058,Замеры!W1058,Замеры!AB1058))</f>
        <v xml:space="preserve"> </v>
      </c>
      <c r="E1062" s="49" t="str">
        <f>IF(Замеры!L1058=0, " ", Замеры!L1058)</f>
        <v xml:space="preserve"> </v>
      </c>
      <c r="F1062" s="49" t="e">
        <f t="shared" si="378"/>
        <v>#VALUE!</v>
      </c>
      <c r="G1062" s="51" t="str">
        <f t="shared" si="379"/>
        <v>-</v>
      </c>
      <c r="H1062" s="52" t="str">
        <f t="shared" si="380"/>
        <v>-</v>
      </c>
      <c r="I1062" s="51" t="str">
        <f t="shared" si="381"/>
        <v>-</v>
      </c>
      <c r="J1062" s="29" t="str">
        <f t="shared" si="382"/>
        <v>-</v>
      </c>
      <c r="K1062" s="46" t="str">
        <f t="shared" si="383"/>
        <v>-</v>
      </c>
      <c r="L1062" s="29" t="str">
        <f t="shared" si="384"/>
        <v>-</v>
      </c>
      <c r="M1062" s="29" t="str">
        <f t="shared" si="385"/>
        <v xml:space="preserve"> </v>
      </c>
      <c r="N1062" s="29" t="str">
        <f t="shared" ca="1" si="386"/>
        <v xml:space="preserve"> </v>
      </c>
      <c r="O1062" s="8">
        <f>Замеры!R1058</f>
        <v>0</v>
      </c>
      <c r="P1062" s="8" t="b">
        <f t="shared" si="374"/>
        <v>1</v>
      </c>
      <c r="Q1062" s="8" t="b">
        <f t="shared" si="375"/>
        <v>1</v>
      </c>
      <c r="R1062" s="8" t="b">
        <f t="shared" si="376"/>
        <v>1</v>
      </c>
      <c r="S1062" s="8" t="s">
        <v>72</v>
      </c>
      <c r="T1062" s="8" t="e">
        <f t="shared" si="387"/>
        <v>#VALUE!</v>
      </c>
      <c r="U1062" s="12" t="s">
        <v>72</v>
      </c>
      <c r="V1062" s="8" t="e">
        <f t="shared" si="388"/>
        <v>#VALUE!</v>
      </c>
      <c r="X1062" s="13" t="str">
        <f t="shared" si="377"/>
        <v xml:space="preserve"> </v>
      </c>
      <c r="Y1062" s="8" t="e">
        <f t="shared" si="389"/>
        <v>#VALUE!</v>
      </c>
      <c r="AA1062" s="14" t="e">
        <f t="shared" ca="1" si="390"/>
        <v>#VALUE!</v>
      </c>
      <c r="AB1062" s="14" t="e">
        <f t="shared" ca="1" si="391"/>
        <v>#VALUE!</v>
      </c>
      <c r="AC1062" s="14" t="e">
        <f t="shared" ca="1" si="392"/>
        <v>#VALUE!</v>
      </c>
      <c r="AD1062" s="8" t="e">
        <f t="shared" ca="1" si="393"/>
        <v>#VALUE!</v>
      </c>
      <c r="AE1062" s="8" t="e">
        <f t="shared" ca="1" si="394"/>
        <v>#VALUE!</v>
      </c>
      <c r="AF1062" s="8" t="e">
        <f t="shared" ca="1" si="395"/>
        <v>#VALUE!</v>
      </c>
    </row>
    <row r="1063" spans="1:32" x14ac:dyDescent="0.3">
      <c r="A1063" s="35">
        <f>IF(Замеры!B1059=0, " ", Замеры!B1059)</f>
        <v>1056</v>
      </c>
      <c r="B1063" s="49" t="str">
        <f>Замеры!G1059</f>
        <v xml:space="preserve">Группа от QF </v>
      </c>
      <c r="C1063" s="49" t="str">
        <f>IF(Замеры!J1059=0, " ", Замеры!J1059)</f>
        <v xml:space="preserve"> </v>
      </c>
      <c r="D1063" s="49" t="str">
        <f>IF(O1063=0, " ", CONCATENATE(Замеры!T1059,Замеры!U1059,Замеры!V1059,Замеры!W1059,Замеры!AB1059))</f>
        <v xml:space="preserve"> </v>
      </c>
      <c r="E1063" s="49" t="str">
        <f>IF(Замеры!L1059=0, " ", Замеры!L1059)</f>
        <v xml:space="preserve"> </v>
      </c>
      <c r="F1063" s="49" t="e">
        <f t="shared" si="378"/>
        <v>#VALUE!</v>
      </c>
      <c r="G1063" s="51" t="str">
        <f t="shared" si="379"/>
        <v>-</v>
      </c>
      <c r="H1063" s="52" t="str">
        <f t="shared" si="380"/>
        <v>-</v>
      </c>
      <c r="I1063" s="51" t="str">
        <f t="shared" si="381"/>
        <v>-</v>
      </c>
      <c r="J1063" s="29" t="str">
        <f t="shared" si="382"/>
        <v>-</v>
      </c>
      <c r="K1063" s="46" t="str">
        <f t="shared" si="383"/>
        <v>-</v>
      </c>
      <c r="L1063" s="29" t="str">
        <f t="shared" si="384"/>
        <v>-</v>
      </c>
      <c r="M1063" s="29" t="str">
        <f t="shared" si="385"/>
        <v xml:space="preserve"> </v>
      </c>
      <c r="N1063" s="29" t="str">
        <f t="shared" ca="1" si="386"/>
        <v xml:space="preserve"> </v>
      </c>
      <c r="O1063" s="8">
        <f>Замеры!R1059</f>
        <v>0</v>
      </c>
      <c r="P1063" s="8" t="b">
        <f t="shared" si="374"/>
        <v>1</v>
      </c>
      <c r="Q1063" s="8" t="b">
        <f t="shared" si="375"/>
        <v>1</v>
      </c>
      <c r="R1063" s="8" t="b">
        <f t="shared" si="376"/>
        <v>1</v>
      </c>
      <c r="S1063" s="8" t="s">
        <v>72</v>
      </c>
      <c r="T1063" s="8" t="e">
        <f t="shared" si="387"/>
        <v>#VALUE!</v>
      </c>
      <c r="U1063" s="12" t="s">
        <v>72</v>
      </c>
      <c r="V1063" s="8" t="e">
        <f t="shared" si="388"/>
        <v>#VALUE!</v>
      </c>
      <c r="X1063" s="13" t="str">
        <f t="shared" si="377"/>
        <v xml:space="preserve"> </v>
      </c>
      <c r="Y1063" s="8" t="e">
        <f t="shared" si="389"/>
        <v>#VALUE!</v>
      </c>
      <c r="AA1063" s="14" t="e">
        <f t="shared" ca="1" si="390"/>
        <v>#VALUE!</v>
      </c>
      <c r="AB1063" s="14" t="e">
        <f t="shared" ca="1" si="391"/>
        <v>#VALUE!</v>
      </c>
      <c r="AC1063" s="14" t="e">
        <f t="shared" ca="1" si="392"/>
        <v>#VALUE!</v>
      </c>
      <c r="AD1063" s="8" t="e">
        <f t="shared" ca="1" si="393"/>
        <v>#VALUE!</v>
      </c>
      <c r="AE1063" s="8" t="e">
        <f t="shared" ca="1" si="394"/>
        <v>#VALUE!</v>
      </c>
      <c r="AF1063" s="8" t="e">
        <f t="shared" ca="1" si="395"/>
        <v>#VALUE!</v>
      </c>
    </row>
    <row r="1064" spans="1:32" x14ac:dyDescent="0.3">
      <c r="A1064" s="35">
        <f>IF(Замеры!B1060=0, " ", Замеры!B1060)</f>
        <v>1057</v>
      </c>
      <c r="B1064" s="49" t="str">
        <f>Замеры!G1060</f>
        <v xml:space="preserve">Группа от QF </v>
      </c>
      <c r="C1064" s="49" t="str">
        <f>IF(Замеры!J1060=0, " ", Замеры!J1060)</f>
        <v xml:space="preserve"> </v>
      </c>
      <c r="D1064" s="49" t="str">
        <f>IF(O1064=0, " ", CONCATENATE(Замеры!T1060,Замеры!U1060,Замеры!V1060,Замеры!W1060,Замеры!AB1060))</f>
        <v xml:space="preserve"> </v>
      </c>
      <c r="E1064" s="49" t="str">
        <f>IF(Замеры!L1060=0, " ", Замеры!L1060)</f>
        <v xml:space="preserve"> </v>
      </c>
      <c r="F1064" s="49" t="e">
        <f t="shared" si="378"/>
        <v>#VALUE!</v>
      </c>
      <c r="G1064" s="51" t="str">
        <f t="shared" si="379"/>
        <v>-</v>
      </c>
      <c r="H1064" s="52" t="str">
        <f t="shared" si="380"/>
        <v>-</v>
      </c>
      <c r="I1064" s="51" t="str">
        <f t="shared" si="381"/>
        <v>-</v>
      </c>
      <c r="J1064" s="29" t="str">
        <f t="shared" si="382"/>
        <v>-</v>
      </c>
      <c r="K1064" s="46" t="str">
        <f t="shared" si="383"/>
        <v>-</v>
      </c>
      <c r="L1064" s="29" t="str">
        <f t="shared" si="384"/>
        <v>-</v>
      </c>
      <c r="M1064" s="29" t="str">
        <f t="shared" si="385"/>
        <v xml:space="preserve"> </v>
      </c>
      <c r="N1064" s="29" t="str">
        <f t="shared" ca="1" si="386"/>
        <v xml:space="preserve"> </v>
      </c>
      <c r="O1064" s="8">
        <f>Замеры!R1060</f>
        <v>0</v>
      </c>
      <c r="P1064" s="8" t="b">
        <f t="shared" si="374"/>
        <v>1</v>
      </c>
      <c r="Q1064" s="8" t="b">
        <f t="shared" si="375"/>
        <v>1</v>
      </c>
      <c r="R1064" s="8" t="b">
        <f t="shared" si="376"/>
        <v>1</v>
      </c>
      <c r="S1064" s="8" t="s">
        <v>72</v>
      </c>
      <c r="T1064" s="8" t="e">
        <f t="shared" si="387"/>
        <v>#VALUE!</v>
      </c>
      <c r="U1064" s="12" t="s">
        <v>72</v>
      </c>
      <c r="V1064" s="8" t="e">
        <f t="shared" si="388"/>
        <v>#VALUE!</v>
      </c>
      <c r="X1064" s="13" t="str">
        <f t="shared" si="377"/>
        <v xml:space="preserve"> </v>
      </c>
      <c r="Y1064" s="8" t="e">
        <f t="shared" si="389"/>
        <v>#VALUE!</v>
      </c>
      <c r="AA1064" s="14" t="e">
        <f t="shared" ca="1" si="390"/>
        <v>#VALUE!</v>
      </c>
      <c r="AB1064" s="14" t="e">
        <f t="shared" ca="1" si="391"/>
        <v>#VALUE!</v>
      </c>
      <c r="AC1064" s="14" t="e">
        <f t="shared" ca="1" si="392"/>
        <v>#VALUE!</v>
      </c>
      <c r="AD1064" s="8" t="e">
        <f t="shared" ca="1" si="393"/>
        <v>#VALUE!</v>
      </c>
      <c r="AE1064" s="8" t="e">
        <f t="shared" ca="1" si="394"/>
        <v>#VALUE!</v>
      </c>
      <c r="AF1064" s="8" t="e">
        <f t="shared" ca="1" si="395"/>
        <v>#VALUE!</v>
      </c>
    </row>
    <row r="1065" spans="1:32" x14ac:dyDescent="0.3">
      <c r="A1065" s="35">
        <f>IF(Замеры!B1061=0, " ", Замеры!B1061)</f>
        <v>1058</v>
      </c>
      <c r="B1065" s="49" t="str">
        <f>Замеры!G1061</f>
        <v xml:space="preserve">Группа от QF </v>
      </c>
      <c r="C1065" s="49" t="str">
        <f>IF(Замеры!J1061=0, " ", Замеры!J1061)</f>
        <v xml:space="preserve"> </v>
      </c>
      <c r="D1065" s="49" t="str">
        <f>IF(O1065=0, " ", CONCATENATE(Замеры!T1061,Замеры!U1061,Замеры!V1061,Замеры!W1061,Замеры!AB1061))</f>
        <v xml:space="preserve"> </v>
      </c>
      <c r="E1065" s="49" t="str">
        <f>IF(Замеры!L1061=0, " ", Замеры!L1061)</f>
        <v xml:space="preserve"> </v>
      </c>
      <c r="F1065" s="49" t="e">
        <f t="shared" si="378"/>
        <v>#VALUE!</v>
      </c>
      <c r="G1065" s="51" t="str">
        <f t="shared" si="379"/>
        <v>-</v>
      </c>
      <c r="H1065" s="52" t="str">
        <f t="shared" si="380"/>
        <v>-</v>
      </c>
      <c r="I1065" s="51" t="str">
        <f t="shared" si="381"/>
        <v>-</v>
      </c>
      <c r="J1065" s="29" t="str">
        <f t="shared" si="382"/>
        <v>-</v>
      </c>
      <c r="K1065" s="46" t="str">
        <f t="shared" si="383"/>
        <v>-</v>
      </c>
      <c r="L1065" s="29" t="str">
        <f t="shared" si="384"/>
        <v>-</v>
      </c>
      <c r="M1065" s="29" t="str">
        <f t="shared" si="385"/>
        <v xml:space="preserve"> </v>
      </c>
      <c r="N1065" s="29" t="str">
        <f t="shared" ca="1" si="386"/>
        <v xml:space="preserve"> </v>
      </c>
      <c r="O1065" s="8">
        <f>Замеры!R1061</f>
        <v>0</v>
      </c>
      <c r="P1065" s="8" t="b">
        <f t="shared" si="374"/>
        <v>1</v>
      </c>
      <c r="Q1065" s="8" t="b">
        <f t="shared" si="375"/>
        <v>1</v>
      </c>
      <c r="R1065" s="8" t="b">
        <f t="shared" si="376"/>
        <v>1</v>
      </c>
      <c r="S1065" s="8" t="s">
        <v>72</v>
      </c>
      <c r="T1065" s="8" t="e">
        <f t="shared" si="387"/>
        <v>#VALUE!</v>
      </c>
      <c r="U1065" s="12" t="s">
        <v>72</v>
      </c>
      <c r="V1065" s="8" t="e">
        <f t="shared" si="388"/>
        <v>#VALUE!</v>
      </c>
      <c r="X1065" s="13" t="str">
        <f t="shared" si="377"/>
        <v xml:space="preserve"> </v>
      </c>
      <c r="Y1065" s="8" t="e">
        <f t="shared" si="389"/>
        <v>#VALUE!</v>
      </c>
      <c r="AA1065" s="14" t="e">
        <f t="shared" ca="1" si="390"/>
        <v>#VALUE!</v>
      </c>
      <c r="AB1065" s="14" t="e">
        <f t="shared" ca="1" si="391"/>
        <v>#VALUE!</v>
      </c>
      <c r="AC1065" s="14" t="e">
        <f t="shared" ca="1" si="392"/>
        <v>#VALUE!</v>
      </c>
      <c r="AD1065" s="8" t="e">
        <f t="shared" ca="1" si="393"/>
        <v>#VALUE!</v>
      </c>
      <c r="AE1065" s="8" t="e">
        <f t="shared" ca="1" si="394"/>
        <v>#VALUE!</v>
      </c>
      <c r="AF1065" s="8" t="e">
        <f t="shared" ca="1" si="395"/>
        <v>#VALUE!</v>
      </c>
    </row>
    <row r="1066" spans="1:32" x14ac:dyDescent="0.3">
      <c r="A1066" s="35">
        <f>IF(Замеры!B1062=0, " ", Замеры!B1062)</f>
        <v>1059</v>
      </c>
      <c r="B1066" s="49" t="str">
        <f>Замеры!G1062</f>
        <v xml:space="preserve">Группа от QF </v>
      </c>
      <c r="C1066" s="49" t="str">
        <f>IF(Замеры!J1062=0, " ", Замеры!J1062)</f>
        <v xml:space="preserve"> </v>
      </c>
      <c r="D1066" s="49" t="str">
        <f>IF(O1066=0, " ", CONCATENATE(Замеры!T1062,Замеры!U1062,Замеры!V1062,Замеры!W1062,Замеры!AB1062))</f>
        <v xml:space="preserve"> </v>
      </c>
      <c r="E1066" s="49" t="str">
        <f>IF(Замеры!L1062=0, " ", Замеры!L1062)</f>
        <v xml:space="preserve"> </v>
      </c>
      <c r="F1066" s="49" t="e">
        <f t="shared" si="378"/>
        <v>#VALUE!</v>
      </c>
      <c r="G1066" s="51" t="str">
        <f t="shared" si="379"/>
        <v>-</v>
      </c>
      <c r="H1066" s="52" t="str">
        <f t="shared" si="380"/>
        <v>-</v>
      </c>
      <c r="I1066" s="51" t="str">
        <f t="shared" si="381"/>
        <v>-</v>
      </c>
      <c r="J1066" s="29" t="str">
        <f t="shared" si="382"/>
        <v>-</v>
      </c>
      <c r="K1066" s="46" t="str">
        <f t="shared" si="383"/>
        <v>-</v>
      </c>
      <c r="L1066" s="29" t="str">
        <f t="shared" si="384"/>
        <v>-</v>
      </c>
      <c r="M1066" s="29" t="str">
        <f t="shared" si="385"/>
        <v xml:space="preserve"> </v>
      </c>
      <c r="N1066" s="29" t="str">
        <f t="shared" ca="1" si="386"/>
        <v xml:space="preserve"> </v>
      </c>
      <c r="O1066" s="8">
        <f>Замеры!R1062</f>
        <v>0</v>
      </c>
      <c r="P1066" s="8" t="b">
        <f t="shared" si="374"/>
        <v>1</v>
      </c>
      <c r="Q1066" s="8" t="b">
        <f t="shared" si="375"/>
        <v>1</v>
      </c>
      <c r="R1066" s="8" t="b">
        <f t="shared" si="376"/>
        <v>1</v>
      </c>
      <c r="S1066" s="8" t="s">
        <v>72</v>
      </c>
      <c r="T1066" s="8" t="e">
        <f t="shared" si="387"/>
        <v>#VALUE!</v>
      </c>
      <c r="U1066" s="12" t="s">
        <v>72</v>
      </c>
      <c r="V1066" s="8" t="e">
        <f t="shared" si="388"/>
        <v>#VALUE!</v>
      </c>
      <c r="X1066" s="13" t="str">
        <f t="shared" si="377"/>
        <v xml:space="preserve"> </v>
      </c>
      <c r="Y1066" s="8" t="e">
        <f t="shared" si="389"/>
        <v>#VALUE!</v>
      </c>
      <c r="AA1066" s="14" t="e">
        <f t="shared" ca="1" si="390"/>
        <v>#VALUE!</v>
      </c>
      <c r="AB1066" s="14" t="e">
        <f t="shared" ca="1" si="391"/>
        <v>#VALUE!</v>
      </c>
      <c r="AC1066" s="14" t="e">
        <f t="shared" ca="1" si="392"/>
        <v>#VALUE!</v>
      </c>
      <c r="AD1066" s="8" t="e">
        <f t="shared" ca="1" si="393"/>
        <v>#VALUE!</v>
      </c>
      <c r="AE1066" s="8" t="e">
        <f t="shared" ca="1" si="394"/>
        <v>#VALUE!</v>
      </c>
      <c r="AF1066" s="8" t="e">
        <f t="shared" ca="1" si="395"/>
        <v>#VALUE!</v>
      </c>
    </row>
    <row r="1067" spans="1:32" x14ac:dyDescent="0.3">
      <c r="A1067" s="35">
        <f>IF(Замеры!B1063=0, " ", Замеры!B1063)</f>
        <v>1060</v>
      </c>
      <c r="B1067" s="49" t="str">
        <f>Замеры!G1063</f>
        <v xml:space="preserve">Группа от QF </v>
      </c>
      <c r="C1067" s="49" t="str">
        <f>IF(Замеры!J1063=0, " ", Замеры!J1063)</f>
        <v xml:space="preserve"> </v>
      </c>
      <c r="D1067" s="49" t="str">
        <f>IF(O1067=0, " ", CONCATENATE(Замеры!T1063,Замеры!U1063,Замеры!V1063,Замеры!W1063,Замеры!AB1063))</f>
        <v xml:space="preserve"> </v>
      </c>
      <c r="E1067" s="49" t="str">
        <f>IF(Замеры!L1063=0, " ", Замеры!L1063)</f>
        <v xml:space="preserve"> </v>
      </c>
      <c r="F1067" s="49" t="e">
        <f t="shared" si="378"/>
        <v>#VALUE!</v>
      </c>
      <c r="G1067" s="51" t="str">
        <f t="shared" si="379"/>
        <v>-</v>
      </c>
      <c r="H1067" s="52" t="str">
        <f t="shared" si="380"/>
        <v>-</v>
      </c>
      <c r="I1067" s="51" t="str">
        <f t="shared" si="381"/>
        <v>-</v>
      </c>
      <c r="J1067" s="29" t="str">
        <f t="shared" si="382"/>
        <v>-</v>
      </c>
      <c r="K1067" s="46" t="str">
        <f t="shared" si="383"/>
        <v>-</v>
      </c>
      <c r="L1067" s="29" t="str">
        <f t="shared" si="384"/>
        <v>-</v>
      </c>
      <c r="M1067" s="29" t="str">
        <f t="shared" si="385"/>
        <v xml:space="preserve"> </v>
      </c>
      <c r="N1067" s="29" t="str">
        <f t="shared" ca="1" si="386"/>
        <v xml:space="preserve"> </v>
      </c>
      <c r="O1067" s="8">
        <f>Замеры!R1063</f>
        <v>0</v>
      </c>
      <c r="P1067" s="8" t="b">
        <f t="shared" si="374"/>
        <v>1</v>
      </c>
      <c r="Q1067" s="8" t="b">
        <f t="shared" si="375"/>
        <v>1</v>
      </c>
      <c r="R1067" s="8" t="b">
        <f t="shared" si="376"/>
        <v>1</v>
      </c>
      <c r="S1067" s="8" t="s">
        <v>72</v>
      </c>
      <c r="T1067" s="8" t="e">
        <f t="shared" si="387"/>
        <v>#VALUE!</v>
      </c>
      <c r="U1067" s="12" t="s">
        <v>72</v>
      </c>
      <c r="V1067" s="8" t="e">
        <f t="shared" si="388"/>
        <v>#VALUE!</v>
      </c>
      <c r="X1067" s="13" t="str">
        <f t="shared" si="377"/>
        <v xml:space="preserve"> </v>
      </c>
      <c r="Y1067" s="8" t="e">
        <f t="shared" si="389"/>
        <v>#VALUE!</v>
      </c>
      <c r="AA1067" s="14" t="e">
        <f t="shared" ca="1" si="390"/>
        <v>#VALUE!</v>
      </c>
      <c r="AB1067" s="14" t="e">
        <f t="shared" ca="1" si="391"/>
        <v>#VALUE!</v>
      </c>
      <c r="AC1067" s="14" t="e">
        <f t="shared" ca="1" si="392"/>
        <v>#VALUE!</v>
      </c>
      <c r="AD1067" s="8" t="e">
        <f t="shared" ca="1" si="393"/>
        <v>#VALUE!</v>
      </c>
      <c r="AE1067" s="8" t="e">
        <f t="shared" ca="1" si="394"/>
        <v>#VALUE!</v>
      </c>
      <c r="AF1067" s="8" t="e">
        <f t="shared" ca="1" si="395"/>
        <v>#VALUE!</v>
      </c>
    </row>
    <row r="1068" spans="1:32" x14ac:dyDescent="0.3">
      <c r="A1068" s="35">
        <f>IF(Замеры!B1064=0, " ", Замеры!B1064)</f>
        <v>1061</v>
      </c>
      <c r="B1068" s="49" t="str">
        <f>Замеры!G1064</f>
        <v xml:space="preserve">Группа от QF </v>
      </c>
      <c r="C1068" s="49" t="str">
        <f>IF(Замеры!J1064=0, " ", Замеры!J1064)</f>
        <v xml:space="preserve"> </v>
      </c>
      <c r="D1068" s="49" t="str">
        <f>IF(O1068=0, " ", CONCATENATE(Замеры!T1064,Замеры!U1064,Замеры!V1064,Замеры!W1064,Замеры!AB1064))</f>
        <v xml:space="preserve"> </v>
      </c>
      <c r="E1068" s="49" t="str">
        <f>IF(Замеры!L1064=0, " ", Замеры!L1064)</f>
        <v xml:space="preserve"> </v>
      </c>
      <c r="F1068" s="49" t="e">
        <f t="shared" si="378"/>
        <v>#VALUE!</v>
      </c>
      <c r="G1068" s="51" t="str">
        <f t="shared" si="379"/>
        <v>-</v>
      </c>
      <c r="H1068" s="52" t="str">
        <f t="shared" si="380"/>
        <v>-</v>
      </c>
      <c r="I1068" s="51" t="str">
        <f t="shared" si="381"/>
        <v>-</v>
      </c>
      <c r="J1068" s="29" t="str">
        <f t="shared" si="382"/>
        <v>-</v>
      </c>
      <c r="K1068" s="46" t="str">
        <f t="shared" si="383"/>
        <v>-</v>
      </c>
      <c r="L1068" s="29" t="str">
        <f t="shared" si="384"/>
        <v>-</v>
      </c>
      <c r="M1068" s="29" t="str">
        <f t="shared" si="385"/>
        <v xml:space="preserve"> </v>
      </c>
      <c r="N1068" s="29" t="str">
        <f t="shared" ca="1" si="386"/>
        <v xml:space="preserve"> </v>
      </c>
      <c r="O1068" s="8">
        <f>Замеры!R1064</f>
        <v>0</v>
      </c>
      <c r="P1068" s="8" t="b">
        <f t="shared" si="374"/>
        <v>1</v>
      </c>
      <c r="Q1068" s="8" t="b">
        <f t="shared" si="375"/>
        <v>1</v>
      </c>
      <c r="R1068" s="8" t="b">
        <f t="shared" si="376"/>
        <v>1</v>
      </c>
      <c r="S1068" s="8" t="s">
        <v>72</v>
      </c>
      <c r="T1068" s="8" t="e">
        <f t="shared" si="387"/>
        <v>#VALUE!</v>
      </c>
      <c r="U1068" s="12" t="s">
        <v>72</v>
      </c>
      <c r="V1068" s="8" t="e">
        <f t="shared" si="388"/>
        <v>#VALUE!</v>
      </c>
      <c r="X1068" s="13" t="str">
        <f t="shared" si="377"/>
        <v xml:space="preserve"> </v>
      </c>
      <c r="Y1068" s="8" t="e">
        <f t="shared" si="389"/>
        <v>#VALUE!</v>
      </c>
      <c r="AA1068" s="14" t="e">
        <f t="shared" ca="1" si="390"/>
        <v>#VALUE!</v>
      </c>
      <c r="AB1068" s="14" t="e">
        <f t="shared" ca="1" si="391"/>
        <v>#VALUE!</v>
      </c>
      <c r="AC1068" s="14" t="e">
        <f t="shared" ca="1" si="392"/>
        <v>#VALUE!</v>
      </c>
      <c r="AD1068" s="8" t="e">
        <f t="shared" ca="1" si="393"/>
        <v>#VALUE!</v>
      </c>
      <c r="AE1068" s="8" t="e">
        <f t="shared" ca="1" si="394"/>
        <v>#VALUE!</v>
      </c>
      <c r="AF1068" s="8" t="e">
        <f t="shared" ca="1" si="395"/>
        <v>#VALUE!</v>
      </c>
    </row>
    <row r="1069" spans="1:32" x14ac:dyDescent="0.3">
      <c r="A1069" s="35">
        <f>IF(Замеры!B1065=0, " ", Замеры!B1065)</f>
        <v>1062</v>
      </c>
      <c r="B1069" s="49" t="str">
        <f>Замеры!G1065</f>
        <v xml:space="preserve">Группа от QF </v>
      </c>
      <c r="C1069" s="49" t="str">
        <f>IF(Замеры!J1065=0, " ", Замеры!J1065)</f>
        <v xml:space="preserve"> </v>
      </c>
      <c r="D1069" s="49" t="str">
        <f>IF(O1069=0, " ", CONCATENATE(Замеры!T1065,Замеры!U1065,Замеры!V1065,Замеры!W1065,Замеры!AB1065))</f>
        <v xml:space="preserve"> </v>
      </c>
      <c r="E1069" s="49" t="str">
        <f>IF(Замеры!L1065=0, " ", Замеры!L1065)</f>
        <v xml:space="preserve"> </v>
      </c>
      <c r="F1069" s="49" t="e">
        <f t="shared" si="378"/>
        <v>#VALUE!</v>
      </c>
      <c r="G1069" s="51" t="str">
        <f t="shared" si="379"/>
        <v>-</v>
      </c>
      <c r="H1069" s="52" t="str">
        <f t="shared" si="380"/>
        <v>-</v>
      </c>
      <c r="I1069" s="51" t="str">
        <f t="shared" si="381"/>
        <v>-</v>
      </c>
      <c r="J1069" s="29" t="str">
        <f t="shared" si="382"/>
        <v>-</v>
      </c>
      <c r="K1069" s="46" t="str">
        <f t="shared" si="383"/>
        <v>-</v>
      </c>
      <c r="L1069" s="29" t="str">
        <f t="shared" si="384"/>
        <v>-</v>
      </c>
      <c r="M1069" s="29" t="str">
        <f t="shared" si="385"/>
        <v xml:space="preserve"> </v>
      </c>
      <c r="N1069" s="29" t="str">
        <f t="shared" ca="1" si="386"/>
        <v xml:space="preserve"> </v>
      </c>
      <c r="O1069" s="8">
        <f>Замеры!R1065</f>
        <v>0</v>
      </c>
      <c r="P1069" s="8" t="b">
        <f t="shared" si="374"/>
        <v>1</v>
      </c>
      <c r="Q1069" s="8" t="b">
        <f t="shared" si="375"/>
        <v>1</v>
      </c>
      <c r="R1069" s="8" t="b">
        <f t="shared" si="376"/>
        <v>1</v>
      </c>
      <c r="S1069" s="8" t="s">
        <v>72</v>
      </c>
      <c r="T1069" s="8" t="e">
        <f t="shared" si="387"/>
        <v>#VALUE!</v>
      </c>
      <c r="U1069" s="12" t="s">
        <v>72</v>
      </c>
      <c r="V1069" s="8" t="e">
        <f t="shared" si="388"/>
        <v>#VALUE!</v>
      </c>
      <c r="X1069" s="13" t="str">
        <f t="shared" si="377"/>
        <v xml:space="preserve"> </v>
      </c>
      <c r="Y1069" s="8" t="e">
        <f t="shared" si="389"/>
        <v>#VALUE!</v>
      </c>
      <c r="AA1069" s="14" t="e">
        <f t="shared" ca="1" si="390"/>
        <v>#VALUE!</v>
      </c>
      <c r="AB1069" s="14" t="e">
        <f t="shared" ca="1" si="391"/>
        <v>#VALUE!</v>
      </c>
      <c r="AC1069" s="14" t="e">
        <f t="shared" ca="1" si="392"/>
        <v>#VALUE!</v>
      </c>
      <c r="AD1069" s="8" t="e">
        <f t="shared" ca="1" si="393"/>
        <v>#VALUE!</v>
      </c>
      <c r="AE1069" s="8" t="e">
        <f t="shared" ca="1" si="394"/>
        <v>#VALUE!</v>
      </c>
      <c r="AF1069" s="8" t="e">
        <f t="shared" ca="1" si="395"/>
        <v>#VALUE!</v>
      </c>
    </row>
    <row r="1070" spans="1:32" x14ac:dyDescent="0.3">
      <c r="A1070" s="35">
        <f>IF(Замеры!B1066=0, " ", Замеры!B1066)</f>
        <v>1063</v>
      </c>
      <c r="B1070" s="49" t="str">
        <f>Замеры!G1066</f>
        <v xml:space="preserve">Группа от QF </v>
      </c>
      <c r="C1070" s="49" t="str">
        <f>IF(Замеры!J1066=0, " ", Замеры!J1066)</f>
        <v xml:space="preserve"> </v>
      </c>
      <c r="D1070" s="49" t="str">
        <f>IF(O1070=0, " ", CONCATENATE(Замеры!T1066,Замеры!U1066,Замеры!V1066,Замеры!W1066,Замеры!AB1066))</f>
        <v xml:space="preserve"> </v>
      </c>
      <c r="E1070" s="49" t="str">
        <f>IF(Замеры!L1066=0, " ", Замеры!L1066)</f>
        <v xml:space="preserve"> </v>
      </c>
      <c r="F1070" s="49" t="e">
        <f t="shared" si="378"/>
        <v>#VALUE!</v>
      </c>
      <c r="G1070" s="51" t="str">
        <f t="shared" si="379"/>
        <v>-</v>
      </c>
      <c r="H1070" s="52" t="str">
        <f t="shared" si="380"/>
        <v>-</v>
      </c>
      <c r="I1070" s="51" t="str">
        <f t="shared" si="381"/>
        <v>-</v>
      </c>
      <c r="J1070" s="29" t="str">
        <f t="shared" si="382"/>
        <v>-</v>
      </c>
      <c r="K1070" s="46" t="str">
        <f t="shared" si="383"/>
        <v>-</v>
      </c>
      <c r="L1070" s="29" t="str">
        <f t="shared" si="384"/>
        <v>-</v>
      </c>
      <c r="M1070" s="29" t="str">
        <f t="shared" si="385"/>
        <v xml:space="preserve"> </v>
      </c>
      <c r="N1070" s="29" t="str">
        <f t="shared" ca="1" si="386"/>
        <v xml:space="preserve"> </v>
      </c>
      <c r="O1070" s="8">
        <f>Замеры!R1066</f>
        <v>0</v>
      </c>
      <c r="P1070" s="8" t="b">
        <f t="shared" si="374"/>
        <v>1</v>
      </c>
      <c r="Q1070" s="8" t="b">
        <f t="shared" si="375"/>
        <v>1</v>
      </c>
      <c r="R1070" s="8" t="b">
        <f t="shared" si="376"/>
        <v>1</v>
      </c>
      <c r="S1070" s="8" t="s">
        <v>72</v>
      </c>
      <c r="T1070" s="8" t="e">
        <f t="shared" si="387"/>
        <v>#VALUE!</v>
      </c>
      <c r="U1070" s="12" t="s">
        <v>72</v>
      </c>
      <c r="V1070" s="8" t="e">
        <f t="shared" si="388"/>
        <v>#VALUE!</v>
      </c>
      <c r="X1070" s="13" t="str">
        <f t="shared" si="377"/>
        <v xml:space="preserve"> </v>
      </c>
      <c r="Y1070" s="8" t="e">
        <f t="shared" si="389"/>
        <v>#VALUE!</v>
      </c>
      <c r="AA1070" s="14" t="e">
        <f t="shared" ca="1" si="390"/>
        <v>#VALUE!</v>
      </c>
      <c r="AB1070" s="14" t="e">
        <f t="shared" ca="1" si="391"/>
        <v>#VALUE!</v>
      </c>
      <c r="AC1070" s="14" t="e">
        <f t="shared" ca="1" si="392"/>
        <v>#VALUE!</v>
      </c>
      <c r="AD1070" s="8" t="e">
        <f t="shared" ca="1" si="393"/>
        <v>#VALUE!</v>
      </c>
      <c r="AE1070" s="8" t="e">
        <f t="shared" ca="1" si="394"/>
        <v>#VALUE!</v>
      </c>
      <c r="AF1070" s="8" t="e">
        <f t="shared" ca="1" si="395"/>
        <v>#VALUE!</v>
      </c>
    </row>
    <row r="1071" spans="1:32" x14ac:dyDescent="0.3">
      <c r="A1071" s="35">
        <f>IF(Замеры!B1067=0, " ", Замеры!B1067)</f>
        <v>1064</v>
      </c>
      <c r="B1071" s="49" t="str">
        <f>Замеры!G1067</f>
        <v xml:space="preserve">Группа от QF </v>
      </c>
      <c r="C1071" s="49" t="str">
        <f>IF(Замеры!J1067=0, " ", Замеры!J1067)</f>
        <v xml:space="preserve"> </v>
      </c>
      <c r="D1071" s="49" t="str">
        <f>IF(O1071=0, " ", CONCATENATE(Замеры!T1067,Замеры!U1067,Замеры!V1067,Замеры!W1067,Замеры!AB1067))</f>
        <v xml:space="preserve"> </v>
      </c>
      <c r="E1071" s="49" t="str">
        <f>IF(Замеры!L1067=0, " ", Замеры!L1067)</f>
        <v xml:space="preserve"> </v>
      </c>
      <c r="F1071" s="49" t="e">
        <f t="shared" si="378"/>
        <v>#VALUE!</v>
      </c>
      <c r="G1071" s="51" t="str">
        <f t="shared" si="379"/>
        <v>-</v>
      </c>
      <c r="H1071" s="52" t="str">
        <f t="shared" si="380"/>
        <v>-</v>
      </c>
      <c r="I1071" s="51" t="str">
        <f t="shared" si="381"/>
        <v>-</v>
      </c>
      <c r="J1071" s="29" t="str">
        <f t="shared" si="382"/>
        <v>-</v>
      </c>
      <c r="K1071" s="46" t="str">
        <f t="shared" si="383"/>
        <v>-</v>
      </c>
      <c r="L1071" s="29" t="str">
        <f t="shared" si="384"/>
        <v>-</v>
      </c>
      <c r="M1071" s="29" t="str">
        <f t="shared" si="385"/>
        <v xml:space="preserve"> </v>
      </c>
      <c r="N1071" s="29" t="str">
        <f t="shared" ca="1" si="386"/>
        <v xml:space="preserve"> </v>
      </c>
      <c r="O1071" s="8">
        <f>Замеры!R1067</f>
        <v>0</v>
      </c>
      <c r="P1071" s="8" t="b">
        <f t="shared" si="374"/>
        <v>1</v>
      </c>
      <c r="Q1071" s="8" t="b">
        <f t="shared" si="375"/>
        <v>1</v>
      </c>
      <c r="R1071" s="8" t="b">
        <f t="shared" si="376"/>
        <v>1</v>
      </c>
      <c r="S1071" s="8" t="s">
        <v>72</v>
      </c>
      <c r="T1071" s="8" t="e">
        <f t="shared" si="387"/>
        <v>#VALUE!</v>
      </c>
      <c r="U1071" s="12" t="s">
        <v>72</v>
      </c>
      <c r="V1071" s="8" t="e">
        <f t="shared" si="388"/>
        <v>#VALUE!</v>
      </c>
      <c r="X1071" s="13" t="str">
        <f t="shared" si="377"/>
        <v xml:space="preserve"> </v>
      </c>
      <c r="Y1071" s="8" t="e">
        <f t="shared" si="389"/>
        <v>#VALUE!</v>
      </c>
      <c r="AA1071" s="14" t="e">
        <f t="shared" ca="1" si="390"/>
        <v>#VALUE!</v>
      </c>
      <c r="AB1071" s="14" t="e">
        <f t="shared" ca="1" si="391"/>
        <v>#VALUE!</v>
      </c>
      <c r="AC1071" s="14" t="e">
        <f t="shared" ca="1" si="392"/>
        <v>#VALUE!</v>
      </c>
      <c r="AD1071" s="8" t="e">
        <f t="shared" ca="1" si="393"/>
        <v>#VALUE!</v>
      </c>
      <c r="AE1071" s="8" t="e">
        <f t="shared" ca="1" si="394"/>
        <v>#VALUE!</v>
      </c>
      <c r="AF1071" s="8" t="e">
        <f t="shared" ca="1" si="395"/>
        <v>#VALUE!</v>
      </c>
    </row>
    <row r="1072" spans="1:32" x14ac:dyDescent="0.3">
      <c r="A1072" s="35">
        <f>IF(Замеры!B1068=0, " ", Замеры!B1068)</f>
        <v>1065</v>
      </c>
      <c r="B1072" s="49" t="str">
        <f>Замеры!G1068</f>
        <v xml:space="preserve">Группа от QF </v>
      </c>
      <c r="C1072" s="49" t="str">
        <f>IF(Замеры!J1068=0, " ", Замеры!J1068)</f>
        <v xml:space="preserve"> </v>
      </c>
      <c r="D1072" s="49" t="str">
        <f>IF(O1072=0, " ", CONCATENATE(Замеры!T1068,Замеры!U1068,Замеры!V1068,Замеры!W1068,Замеры!AB1068))</f>
        <v xml:space="preserve"> </v>
      </c>
      <c r="E1072" s="49" t="str">
        <f>IF(Замеры!L1068=0, " ", Замеры!L1068)</f>
        <v xml:space="preserve"> </v>
      </c>
      <c r="F1072" s="49" t="e">
        <f t="shared" si="378"/>
        <v>#VALUE!</v>
      </c>
      <c r="G1072" s="51" t="str">
        <f t="shared" si="379"/>
        <v>-</v>
      </c>
      <c r="H1072" s="52" t="str">
        <f t="shared" si="380"/>
        <v>-</v>
      </c>
      <c r="I1072" s="51" t="str">
        <f t="shared" si="381"/>
        <v>-</v>
      </c>
      <c r="J1072" s="29" t="str">
        <f t="shared" si="382"/>
        <v>-</v>
      </c>
      <c r="K1072" s="46" t="str">
        <f t="shared" si="383"/>
        <v>-</v>
      </c>
      <c r="L1072" s="29" t="str">
        <f t="shared" si="384"/>
        <v>-</v>
      </c>
      <c r="M1072" s="29" t="str">
        <f t="shared" si="385"/>
        <v xml:space="preserve"> </v>
      </c>
      <c r="N1072" s="29" t="str">
        <f t="shared" ca="1" si="386"/>
        <v xml:space="preserve"> </v>
      </c>
      <c r="O1072" s="8">
        <f>Замеры!R1068</f>
        <v>0</v>
      </c>
      <c r="P1072" s="8" t="b">
        <f t="shared" si="374"/>
        <v>1</v>
      </c>
      <c r="Q1072" s="8" t="b">
        <f t="shared" si="375"/>
        <v>1</v>
      </c>
      <c r="R1072" s="8" t="b">
        <f t="shared" si="376"/>
        <v>1</v>
      </c>
      <c r="S1072" s="8" t="s">
        <v>72</v>
      </c>
      <c r="T1072" s="8" t="e">
        <f t="shared" si="387"/>
        <v>#VALUE!</v>
      </c>
      <c r="U1072" s="12" t="s">
        <v>72</v>
      </c>
      <c r="V1072" s="8" t="e">
        <f t="shared" si="388"/>
        <v>#VALUE!</v>
      </c>
      <c r="X1072" s="13" t="str">
        <f t="shared" si="377"/>
        <v xml:space="preserve"> </v>
      </c>
      <c r="Y1072" s="8" t="e">
        <f t="shared" si="389"/>
        <v>#VALUE!</v>
      </c>
      <c r="AA1072" s="14" t="e">
        <f t="shared" ca="1" si="390"/>
        <v>#VALUE!</v>
      </c>
      <c r="AB1072" s="14" t="e">
        <f t="shared" ca="1" si="391"/>
        <v>#VALUE!</v>
      </c>
      <c r="AC1072" s="14" t="e">
        <f t="shared" ca="1" si="392"/>
        <v>#VALUE!</v>
      </c>
      <c r="AD1072" s="8" t="e">
        <f t="shared" ca="1" si="393"/>
        <v>#VALUE!</v>
      </c>
      <c r="AE1072" s="8" t="e">
        <f t="shared" ca="1" si="394"/>
        <v>#VALUE!</v>
      </c>
      <c r="AF1072" s="8" t="e">
        <f t="shared" ca="1" si="395"/>
        <v>#VALUE!</v>
      </c>
    </row>
    <row r="1073" spans="1:32" x14ac:dyDescent="0.3">
      <c r="A1073" s="35">
        <f>IF(Замеры!B1069=0, " ", Замеры!B1069)</f>
        <v>1066</v>
      </c>
      <c r="B1073" s="49" t="str">
        <f>Замеры!G1069</f>
        <v xml:space="preserve">Группа от QF </v>
      </c>
      <c r="C1073" s="49" t="str">
        <f>IF(Замеры!J1069=0, " ", Замеры!J1069)</f>
        <v xml:space="preserve"> </v>
      </c>
      <c r="D1073" s="49" t="str">
        <f>IF(O1073=0, " ", CONCATENATE(Замеры!T1069,Замеры!U1069,Замеры!V1069,Замеры!W1069,Замеры!AB1069))</f>
        <v xml:space="preserve"> </v>
      </c>
      <c r="E1073" s="49" t="str">
        <f>IF(Замеры!L1069=0, " ", Замеры!L1069)</f>
        <v xml:space="preserve"> </v>
      </c>
      <c r="F1073" s="49" t="e">
        <f t="shared" si="378"/>
        <v>#VALUE!</v>
      </c>
      <c r="G1073" s="51" t="str">
        <f t="shared" si="379"/>
        <v>-</v>
      </c>
      <c r="H1073" s="52" t="str">
        <f t="shared" si="380"/>
        <v>-</v>
      </c>
      <c r="I1073" s="51" t="str">
        <f t="shared" si="381"/>
        <v>-</v>
      </c>
      <c r="J1073" s="29" t="str">
        <f t="shared" si="382"/>
        <v>-</v>
      </c>
      <c r="K1073" s="46" t="str">
        <f t="shared" si="383"/>
        <v>-</v>
      </c>
      <c r="L1073" s="29" t="str">
        <f t="shared" si="384"/>
        <v>-</v>
      </c>
      <c r="M1073" s="29" t="str">
        <f t="shared" si="385"/>
        <v xml:space="preserve"> </v>
      </c>
      <c r="N1073" s="29" t="str">
        <f t="shared" ca="1" si="386"/>
        <v xml:space="preserve"> </v>
      </c>
      <c r="O1073" s="8">
        <f>Замеры!R1069</f>
        <v>0</v>
      </c>
      <c r="P1073" s="8" t="b">
        <f t="shared" si="374"/>
        <v>1</v>
      </c>
      <c r="Q1073" s="8" t="b">
        <f t="shared" si="375"/>
        <v>1</v>
      </c>
      <c r="R1073" s="8" t="b">
        <f t="shared" si="376"/>
        <v>1</v>
      </c>
      <c r="S1073" s="8" t="s">
        <v>72</v>
      </c>
      <c r="T1073" s="8" t="e">
        <f t="shared" si="387"/>
        <v>#VALUE!</v>
      </c>
      <c r="U1073" s="12" t="s">
        <v>72</v>
      </c>
      <c r="V1073" s="8" t="e">
        <f t="shared" si="388"/>
        <v>#VALUE!</v>
      </c>
      <c r="X1073" s="13" t="str">
        <f t="shared" si="377"/>
        <v xml:space="preserve"> </v>
      </c>
      <c r="Y1073" s="8" t="e">
        <f t="shared" si="389"/>
        <v>#VALUE!</v>
      </c>
      <c r="AA1073" s="14" t="e">
        <f t="shared" ca="1" si="390"/>
        <v>#VALUE!</v>
      </c>
      <c r="AB1073" s="14" t="e">
        <f t="shared" ca="1" si="391"/>
        <v>#VALUE!</v>
      </c>
      <c r="AC1073" s="14" t="e">
        <f t="shared" ca="1" si="392"/>
        <v>#VALUE!</v>
      </c>
      <c r="AD1073" s="8" t="e">
        <f t="shared" ca="1" si="393"/>
        <v>#VALUE!</v>
      </c>
      <c r="AE1073" s="8" t="e">
        <f t="shared" ca="1" si="394"/>
        <v>#VALUE!</v>
      </c>
      <c r="AF1073" s="8" t="e">
        <f t="shared" ca="1" si="395"/>
        <v>#VALUE!</v>
      </c>
    </row>
    <row r="1074" spans="1:32" x14ac:dyDescent="0.3">
      <c r="A1074" s="35">
        <f>IF(Замеры!B1070=0, " ", Замеры!B1070)</f>
        <v>1067</v>
      </c>
      <c r="B1074" s="49" t="str">
        <f>Замеры!G1070</f>
        <v xml:space="preserve">Группа от QF </v>
      </c>
      <c r="C1074" s="49" t="str">
        <f>IF(Замеры!J1070=0, " ", Замеры!J1070)</f>
        <v xml:space="preserve"> </v>
      </c>
      <c r="D1074" s="49" t="str">
        <f>IF(O1074=0, " ", CONCATENATE(Замеры!T1070,Замеры!U1070,Замеры!V1070,Замеры!W1070,Замеры!AB1070))</f>
        <v xml:space="preserve"> </v>
      </c>
      <c r="E1074" s="49" t="str">
        <f>IF(Замеры!L1070=0, " ", Замеры!L1070)</f>
        <v xml:space="preserve"> </v>
      </c>
      <c r="F1074" s="49" t="e">
        <f t="shared" si="378"/>
        <v>#VALUE!</v>
      </c>
      <c r="G1074" s="51" t="str">
        <f t="shared" si="379"/>
        <v>-</v>
      </c>
      <c r="H1074" s="52" t="str">
        <f t="shared" si="380"/>
        <v>-</v>
      </c>
      <c r="I1074" s="51" t="str">
        <f t="shared" si="381"/>
        <v>-</v>
      </c>
      <c r="J1074" s="29" t="str">
        <f t="shared" si="382"/>
        <v>-</v>
      </c>
      <c r="K1074" s="46" t="str">
        <f t="shared" si="383"/>
        <v>-</v>
      </c>
      <c r="L1074" s="29" t="str">
        <f t="shared" si="384"/>
        <v>-</v>
      </c>
      <c r="M1074" s="29" t="str">
        <f t="shared" si="385"/>
        <v xml:space="preserve"> </v>
      </c>
      <c r="N1074" s="29" t="str">
        <f t="shared" ca="1" si="386"/>
        <v xml:space="preserve"> </v>
      </c>
      <c r="O1074" s="8">
        <f>Замеры!R1070</f>
        <v>0</v>
      </c>
      <c r="P1074" s="8" t="b">
        <f t="shared" si="374"/>
        <v>1</v>
      </c>
      <c r="Q1074" s="8" t="b">
        <f t="shared" si="375"/>
        <v>1</v>
      </c>
      <c r="R1074" s="8" t="b">
        <f t="shared" si="376"/>
        <v>1</v>
      </c>
      <c r="S1074" s="8" t="s">
        <v>72</v>
      </c>
      <c r="T1074" s="8" t="e">
        <f t="shared" si="387"/>
        <v>#VALUE!</v>
      </c>
      <c r="U1074" s="12" t="s">
        <v>72</v>
      </c>
      <c r="V1074" s="8" t="e">
        <f t="shared" si="388"/>
        <v>#VALUE!</v>
      </c>
      <c r="X1074" s="13" t="str">
        <f t="shared" si="377"/>
        <v xml:space="preserve"> </v>
      </c>
      <c r="Y1074" s="8" t="e">
        <f t="shared" si="389"/>
        <v>#VALUE!</v>
      </c>
      <c r="AA1074" s="14" t="e">
        <f t="shared" ca="1" si="390"/>
        <v>#VALUE!</v>
      </c>
      <c r="AB1074" s="14" t="e">
        <f t="shared" ca="1" si="391"/>
        <v>#VALUE!</v>
      </c>
      <c r="AC1074" s="14" t="e">
        <f t="shared" ca="1" si="392"/>
        <v>#VALUE!</v>
      </c>
      <c r="AD1074" s="8" t="e">
        <f t="shared" ca="1" si="393"/>
        <v>#VALUE!</v>
      </c>
      <c r="AE1074" s="8" t="e">
        <f t="shared" ca="1" si="394"/>
        <v>#VALUE!</v>
      </c>
      <c r="AF1074" s="8" t="e">
        <f t="shared" ca="1" si="395"/>
        <v>#VALUE!</v>
      </c>
    </row>
    <row r="1075" spans="1:32" x14ac:dyDescent="0.3">
      <c r="A1075" s="35">
        <f>IF(Замеры!B1071=0, " ", Замеры!B1071)</f>
        <v>1068</v>
      </c>
      <c r="B1075" s="49" t="str">
        <f>Замеры!G1071</f>
        <v xml:space="preserve">Группа от QF </v>
      </c>
      <c r="C1075" s="49" t="str">
        <f>IF(Замеры!J1071=0, " ", Замеры!J1071)</f>
        <v xml:space="preserve"> </v>
      </c>
      <c r="D1075" s="49" t="str">
        <f>IF(O1075=0, " ", CONCATENATE(Замеры!T1071,Замеры!U1071,Замеры!V1071,Замеры!W1071,Замеры!AB1071))</f>
        <v xml:space="preserve"> </v>
      </c>
      <c r="E1075" s="49" t="str">
        <f>IF(Замеры!L1071=0, " ", Замеры!L1071)</f>
        <v xml:space="preserve"> </v>
      </c>
      <c r="F1075" s="49" t="e">
        <f t="shared" si="378"/>
        <v>#VALUE!</v>
      </c>
      <c r="G1075" s="51" t="str">
        <f t="shared" si="379"/>
        <v>-</v>
      </c>
      <c r="H1075" s="52" t="str">
        <f t="shared" si="380"/>
        <v>-</v>
      </c>
      <c r="I1075" s="51" t="str">
        <f t="shared" si="381"/>
        <v>-</v>
      </c>
      <c r="J1075" s="29" t="str">
        <f t="shared" si="382"/>
        <v>-</v>
      </c>
      <c r="K1075" s="46" t="str">
        <f t="shared" si="383"/>
        <v>-</v>
      </c>
      <c r="L1075" s="29" t="str">
        <f t="shared" si="384"/>
        <v>-</v>
      </c>
      <c r="M1075" s="29" t="str">
        <f t="shared" si="385"/>
        <v xml:space="preserve"> </v>
      </c>
      <c r="N1075" s="29" t="str">
        <f t="shared" ca="1" si="386"/>
        <v xml:space="preserve"> </v>
      </c>
      <c r="O1075" s="8">
        <f>Замеры!R1071</f>
        <v>0</v>
      </c>
      <c r="P1075" s="8" t="b">
        <f t="shared" si="374"/>
        <v>1</v>
      </c>
      <c r="Q1075" s="8" t="b">
        <f t="shared" si="375"/>
        <v>1</v>
      </c>
      <c r="R1075" s="8" t="b">
        <f t="shared" si="376"/>
        <v>1</v>
      </c>
      <c r="S1075" s="8" t="s">
        <v>72</v>
      </c>
      <c r="T1075" s="8" t="e">
        <f t="shared" si="387"/>
        <v>#VALUE!</v>
      </c>
      <c r="U1075" s="12" t="s">
        <v>72</v>
      </c>
      <c r="V1075" s="8" t="e">
        <f t="shared" si="388"/>
        <v>#VALUE!</v>
      </c>
      <c r="X1075" s="13" t="str">
        <f t="shared" si="377"/>
        <v xml:space="preserve"> </v>
      </c>
      <c r="Y1075" s="8" t="e">
        <f t="shared" si="389"/>
        <v>#VALUE!</v>
      </c>
      <c r="AA1075" s="14" t="e">
        <f t="shared" ca="1" si="390"/>
        <v>#VALUE!</v>
      </c>
      <c r="AB1075" s="14" t="e">
        <f t="shared" ca="1" si="391"/>
        <v>#VALUE!</v>
      </c>
      <c r="AC1075" s="14" t="e">
        <f t="shared" ca="1" si="392"/>
        <v>#VALUE!</v>
      </c>
      <c r="AD1075" s="8" t="e">
        <f t="shared" ca="1" si="393"/>
        <v>#VALUE!</v>
      </c>
      <c r="AE1075" s="8" t="e">
        <f t="shared" ca="1" si="394"/>
        <v>#VALUE!</v>
      </c>
      <c r="AF1075" s="8" t="e">
        <f t="shared" ca="1" si="395"/>
        <v>#VALUE!</v>
      </c>
    </row>
    <row r="1076" spans="1:32" x14ac:dyDescent="0.3">
      <c r="A1076" s="35">
        <f>IF(Замеры!B1072=0, " ", Замеры!B1072)</f>
        <v>1069</v>
      </c>
      <c r="B1076" s="49" t="str">
        <f>Замеры!G1072</f>
        <v xml:space="preserve">Группа от QF </v>
      </c>
      <c r="C1076" s="49" t="str">
        <f>IF(Замеры!J1072=0, " ", Замеры!J1072)</f>
        <v xml:space="preserve"> </v>
      </c>
      <c r="D1076" s="49" t="str">
        <f>IF(O1076=0, " ", CONCATENATE(Замеры!T1072,Замеры!U1072,Замеры!V1072,Замеры!W1072,Замеры!AB1072))</f>
        <v xml:space="preserve"> </v>
      </c>
      <c r="E1076" s="49" t="str">
        <f>IF(Замеры!L1072=0, " ", Замеры!L1072)</f>
        <v xml:space="preserve"> </v>
      </c>
      <c r="F1076" s="49" t="e">
        <f t="shared" si="378"/>
        <v>#VALUE!</v>
      </c>
      <c r="G1076" s="51" t="str">
        <f t="shared" si="379"/>
        <v>-</v>
      </c>
      <c r="H1076" s="52" t="str">
        <f t="shared" si="380"/>
        <v>-</v>
      </c>
      <c r="I1076" s="51" t="str">
        <f t="shared" si="381"/>
        <v>-</v>
      </c>
      <c r="J1076" s="29" t="str">
        <f t="shared" si="382"/>
        <v>-</v>
      </c>
      <c r="K1076" s="46" t="str">
        <f t="shared" si="383"/>
        <v>-</v>
      </c>
      <c r="L1076" s="29" t="str">
        <f t="shared" si="384"/>
        <v>-</v>
      </c>
      <c r="M1076" s="29" t="str">
        <f t="shared" si="385"/>
        <v xml:space="preserve"> </v>
      </c>
      <c r="N1076" s="29" t="str">
        <f t="shared" ca="1" si="386"/>
        <v xml:space="preserve"> </v>
      </c>
      <c r="O1076" s="8">
        <f>Замеры!R1072</f>
        <v>0</v>
      </c>
      <c r="P1076" s="8" t="b">
        <f t="shared" si="374"/>
        <v>1</v>
      </c>
      <c r="Q1076" s="8" t="b">
        <f t="shared" si="375"/>
        <v>1</v>
      </c>
      <c r="R1076" s="8" t="b">
        <f t="shared" si="376"/>
        <v>1</v>
      </c>
      <c r="S1076" s="8" t="s">
        <v>72</v>
      </c>
      <c r="T1076" s="8" t="e">
        <f t="shared" si="387"/>
        <v>#VALUE!</v>
      </c>
      <c r="U1076" s="12" t="s">
        <v>72</v>
      </c>
      <c r="V1076" s="8" t="e">
        <f t="shared" si="388"/>
        <v>#VALUE!</v>
      </c>
      <c r="X1076" s="13" t="str">
        <f t="shared" si="377"/>
        <v xml:space="preserve"> </v>
      </c>
      <c r="Y1076" s="8" t="e">
        <f t="shared" si="389"/>
        <v>#VALUE!</v>
      </c>
      <c r="AA1076" s="14" t="e">
        <f t="shared" ca="1" si="390"/>
        <v>#VALUE!</v>
      </c>
      <c r="AB1076" s="14" t="e">
        <f t="shared" ca="1" si="391"/>
        <v>#VALUE!</v>
      </c>
      <c r="AC1076" s="14" t="e">
        <f t="shared" ca="1" si="392"/>
        <v>#VALUE!</v>
      </c>
      <c r="AD1076" s="8" t="e">
        <f t="shared" ca="1" si="393"/>
        <v>#VALUE!</v>
      </c>
      <c r="AE1076" s="8" t="e">
        <f t="shared" ca="1" si="394"/>
        <v>#VALUE!</v>
      </c>
      <c r="AF1076" s="8" t="e">
        <f t="shared" ca="1" si="395"/>
        <v>#VALUE!</v>
      </c>
    </row>
    <row r="1077" spans="1:32" x14ac:dyDescent="0.3">
      <c r="A1077" s="35">
        <f>IF(Замеры!B1073=0, " ", Замеры!B1073)</f>
        <v>1070</v>
      </c>
      <c r="B1077" s="49" t="str">
        <f>Замеры!G1073</f>
        <v xml:space="preserve">Группа от QF </v>
      </c>
      <c r="C1077" s="49" t="str">
        <f>IF(Замеры!J1073=0, " ", Замеры!J1073)</f>
        <v xml:space="preserve"> </v>
      </c>
      <c r="D1077" s="49" t="str">
        <f>IF(O1077=0, " ", CONCATENATE(Замеры!T1073,Замеры!U1073,Замеры!V1073,Замеры!W1073,Замеры!AB1073))</f>
        <v xml:space="preserve"> </v>
      </c>
      <c r="E1077" s="49" t="str">
        <f>IF(Замеры!L1073=0, " ", Замеры!L1073)</f>
        <v xml:space="preserve"> </v>
      </c>
      <c r="F1077" s="49" t="e">
        <f t="shared" si="378"/>
        <v>#VALUE!</v>
      </c>
      <c r="G1077" s="51" t="str">
        <f t="shared" si="379"/>
        <v>-</v>
      </c>
      <c r="H1077" s="52" t="str">
        <f t="shared" si="380"/>
        <v>-</v>
      </c>
      <c r="I1077" s="51" t="str">
        <f t="shared" si="381"/>
        <v>-</v>
      </c>
      <c r="J1077" s="29" t="str">
        <f t="shared" si="382"/>
        <v>-</v>
      </c>
      <c r="K1077" s="46" t="str">
        <f t="shared" si="383"/>
        <v>-</v>
      </c>
      <c r="L1077" s="29" t="str">
        <f t="shared" si="384"/>
        <v>-</v>
      </c>
      <c r="M1077" s="29" t="str">
        <f t="shared" si="385"/>
        <v xml:space="preserve"> </v>
      </c>
      <c r="N1077" s="29" t="str">
        <f t="shared" ca="1" si="386"/>
        <v xml:space="preserve"> </v>
      </c>
      <c r="O1077" s="8">
        <f>Замеры!R1073</f>
        <v>0</v>
      </c>
      <c r="P1077" s="8" t="b">
        <f t="shared" si="374"/>
        <v>1</v>
      </c>
      <c r="Q1077" s="8" t="b">
        <f t="shared" si="375"/>
        <v>1</v>
      </c>
      <c r="R1077" s="8" t="b">
        <f t="shared" si="376"/>
        <v>1</v>
      </c>
      <c r="S1077" s="8" t="s">
        <v>72</v>
      </c>
      <c r="T1077" s="8" t="e">
        <f t="shared" si="387"/>
        <v>#VALUE!</v>
      </c>
      <c r="U1077" s="12" t="s">
        <v>72</v>
      </c>
      <c r="V1077" s="8" t="e">
        <f t="shared" si="388"/>
        <v>#VALUE!</v>
      </c>
      <c r="X1077" s="13" t="str">
        <f t="shared" si="377"/>
        <v xml:space="preserve"> </v>
      </c>
      <c r="Y1077" s="8" t="e">
        <f t="shared" si="389"/>
        <v>#VALUE!</v>
      </c>
      <c r="AA1077" s="14" t="e">
        <f t="shared" ca="1" si="390"/>
        <v>#VALUE!</v>
      </c>
      <c r="AB1077" s="14" t="e">
        <f t="shared" ca="1" si="391"/>
        <v>#VALUE!</v>
      </c>
      <c r="AC1077" s="14" t="e">
        <f t="shared" ca="1" si="392"/>
        <v>#VALUE!</v>
      </c>
      <c r="AD1077" s="8" t="e">
        <f t="shared" ca="1" si="393"/>
        <v>#VALUE!</v>
      </c>
      <c r="AE1077" s="8" t="e">
        <f t="shared" ca="1" si="394"/>
        <v>#VALUE!</v>
      </c>
      <c r="AF1077" s="8" t="e">
        <f t="shared" ca="1" si="395"/>
        <v>#VALUE!</v>
      </c>
    </row>
    <row r="1078" spans="1:32" x14ac:dyDescent="0.3">
      <c r="A1078" s="35">
        <f>IF(Замеры!B1074=0, " ", Замеры!B1074)</f>
        <v>1071</v>
      </c>
      <c r="B1078" s="49" t="str">
        <f>Замеры!G1074</f>
        <v xml:space="preserve">Группа от QF </v>
      </c>
      <c r="C1078" s="49" t="str">
        <f>IF(Замеры!J1074=0, " ", Замеры!J1074)</f>
        <v xml:space="preserve"> </v>
      </c>
      <c r="D1078" s="49" t="str">
        <f>IF(O1078=0, " ", CONCATENATE(Замеры!T1074,Замеры!U1074,Замеры!V1074,Замеры!W1074,Замеры!AB1074))</f>
        <v xml:space="preserve"> </v>
      </c>
      <c r="E1078" s="49" t="str">
        <f>IF(Замеры!L1074=0, " ", Замеры!L1074)</f>
        <v xml:space="preserve"> </v>
      </c>
      <c r="F1078" s="49" t="e">
        <f t="shared" si="378"/>
        <v>#VALUE!</v>
      </c>
      <c r="G1078" s="51" t="str">
        <f t="shared" si="379"/>
        <v>-</v>
      </c>
      <c r="H1078" s="52" t="str">
        <f t="shared" si="380"/>
        <v>-</v>
      </c>
      <c r="I1078" s="51" t="str">
        <f t="shared" si="381"/>
        <v>-</v>
      </c>
      <c r="J1078" s="29" t="str">
        <f t="shared" si="382"/>
        <v>-</v>
      </c>
      <c r="K1078" s="46" t="str">
        <f t="shared" si="383"/>
        <v>-</v>
      </c>
      <c r="L1078" s="29" t="str">
        <f t="shared" si="384"/>
        <v>-</v>
      </c>
      <c r="M1078" s="29" t="str">
        <f t="shared" si="385"/>
        <v xml:space="preserve"> </v>
      </c>
      <c r="N1078" s="29" t="str">
        <f t="shared" ca="1" si="386"/>
        <v xml:space="preserve"> </v>
      </c>
      <c r="O1078" s="8">
        <f>Замеры!R1074</f>
        <v>0</v>
      </c>
      <c r="P1078" s="8" t="b">
        <f t="shared" si="374"/>
        <v>1</v>
      </c>
      <c r="Q1078" s="8" t="b">
        <f t="shared" si="375"/>
        <v>1</v>
      </c>
      <c r="R1078" s="8" t="b">
        <f t="shared" si="376"/>
        <v>1</v>
      </c>
      <c r="S1078" s="8" t="s">
        <v>72</v>
      </c>
      <c r="T1078" s="8" t="e">
        <f t="shared" si="387"/>
        <v>#VALUE!</v>
      </c>
      <c r="U1078" s="12" t="s">
        <v>72</v>
      </c>
      <c r="V1078" s="8" t="e">
        <f t="shared" si="388"/>
        <v>#VALUE!</v>
      </c>
      <c r="X1078" s="13" t="str">
        <f t="shared" si="377"/>
        <v xml:space="preserve"> </v>
      </c>
      <c r="Y1078" s="8" t="e">
        <f t="shared" si="389"/>
        <v>#VALUE!</v>
      </c>
      <c r="AA1078" s="14" t="e">
        <f t="shared" ca="1" si="390"/>
        <v>#VALUE!</v>
      </c>
      <c r="AB1078" s="14" t="e">
        <f t="shared" ca="1" si="391"/>
        <v>#VALUE!</v>
      </c>
      <c r="AC1078" s="14" t="e">
        <f t="shared" ca="1" si="392"/>
        <v>#VALUE!</v>
      </c>
      <c r="AD1078" s="8" t="e">
        <f t="shared" ca="1" si="393"/>
        <v>#VALUE!</v>
      </c>
      <c r="AE1078" s="8" t="e">
        <f t="shared" ca="1" si="394"/>
        <v>#VALUE!</v>
      </c>
      <c r="AF1078" s="8" t="e">
        <f t="shared" ca="1" si="395"/>
        <v>#VALUE!</v>
      </c>
    </row>
    <row r="1079" spans="1:32" x14ac:dyDescent="0.3">
      <c r="A1079" s="35">
        <f>IF(Замеры!B1075=0, " ", Замеры!B1075)</f>
        <v>1072</v>
      </c>
      <c r="B1079" s="49" t="str">
        <f>Замеры!G1075</f>
        <v xml:space="preserve">Группа от QF </v>
      </c>
      <c r="C1079" s="49" t="str">
        <f>IF(Замеры!J1075=0, " ", Замеры!J1075)</f>
        <v xml:space="preserve"> </v>
      </c>
      <c r="D1079" s="49" t="str">
        <f>IF(O1079=0, " ", CONCATENATE(Замеры!T1075,Замеры!U1075,Замеры!V1075,Замеры!W1075,Замеры!AB1075))</f>
        <v xml:space="preserve"> </v>
      </c>
      <c r="E1079" s="49" t="str">
        <f>IF(Замеры!L1075=0, " ", Замеры!L1075)</f>
        <v xml:space="preserve"> </v>
      </c>
      <c r="F1079" s="49" t="e">
        <f t="shared" si="378"/>
        <v>#VALUE!</v>
      </c>
      <c r="G1079" s="51" t="str">
        <f t="shared" si="379"/>
        <v>-</v>
      </c>
      <c r="H1079" s="52" t="str">
        <f t="shared" si="380"/>
        <v>-</v>
      </c>
      <c r="I1079" s="51" t="str">
        <f t="shared" si="381"/>
        <v>-</v>
      </c>
      <c r="J1079" s="29" t="str">
        <f t="shared" si="382"/>
        <v>-</v>
      </c>
      <c r="K1079" s="46" t="str">
        <f t="shared" si="383"/>
        <v>-</v>
      </c>
      <c r="L1079" s="29" t="str">
        <f t="shared" si="384"/>
        <v>-</v>
      </c>
      <c r="M1079" s="29" t="str">
        <f t="shared" si="385"/>
        <v xml:space="preserve"> </v>
      </c>
      <c r="N1079" s="29" t="str">
        <f t="shared" ca="1" si="386"/>
        <v xml:space="preserve"> </v>
      </c>
      <c r="O1079" s="8">
        <f>Замеры!R1075</f>
        <v>0</v>
      </c>
      <c r="P1079" s="8" t="b">
        <f t="shared" si="374"/>
        <v>1</v>
      </c>
      <c r="Q1079" s="8" t="b">
        <f t="shared" si="375"/>
        <v>1</v>
      </c>
      <c r="R1079" s="8" t="b">
        <f t="shared" si="376"/>
        <v>1</v>
      </c>
      <c r="S1079" s="8" t="s">
        <v>72</v>
      </c>
      <c r="T1079" s="8" t="e">
        <f t="shared" si="387"/>
        <v>#VALUE!</v>
      </c>
      <c r="U1079" s="12" t="s">
        <v>72</v>
      </c>
      <c r="V1079" s="8" t="e">
        <f t="shared" si="388"/>
        <v>#VALUE!</v>
      </c>
      <c r="X1079" s="13" t="str">
        <f t="shared" si="377"/>
        <v xml:space="preserve"> </v>
      </c>
      <c r="Y1079" s="8" t="e">
        <f t="shared" si="389"/>
        <v>#VALUE!</v>
      </c>
      <c r="AA1079" s="14" t="e">
        <f t="shared" ca="1" si="390"/>
        <v>#VALUE!</v>
      </c>
      <c r="AB1079" s="14" t="e">
        <f t="shared" ca="1" si="391"/>
        <v>#VALUE!</v>
      </c>
      <c r="AC1079" s="14" t="e">
        <f t="shared" ca="1" si="392"/>
        <v>#VALUE!</v>
      </c>
      <c r="AD1079" s="8" t="e">
        <f t="shared" ca="1" si="393"/>
        <v>#VALUE!</v>
      </c>
      <c r="AE1079" s="8" t="e">
        <f t="shared" ca="1" si="394"/>
        <v>#VALUE!</v>
      </c>
      <c r="AF1079" s="8" t="e">
        <f t="shared" ca="1" si="395"/>
        <v>#VALUE!</v>
      </c>
    </row>
    <row r="1080" spans="1:32" x14ac:dyDescent="0.3">
      <c r="A1080" s="35">
        <f>IF(Замеры!B1076=0, " ", Замеры!B1076)</f>
        <v>1073</v>
      </c>
      <c r="B1080" s="49" t="str">
        <f>Замеры!G1076</f>
        <v xml:space="preserve">Группа от QF </v>
      </c>
      <c r="C1080" s="49" t="str">
        <f>IF(Замеры!J1076=0, " ", Замеры!J1076)</f>
        <v xml:space="preserve"> </v>
      </c>
      <c r="D1080" s="49" t="str">
        <f>IF(O1080=0, " ", CONCATENATE(Замеры!T1076,Замеры!U1076,Замеры!V1076,Замеры!W1076,Замеры!AB1076))</f>
        <v xml:space="preserve"> </v>
      </c>
      <c r="E1080" s="49" t="str">
        <f>IF(Замеры!L1076=0, " ", Замеры!L1076)</f>
        <v xml:space="preserve"> </v>
      </c>
      <c r="F1080" s="49" t="e">
        <f t="shared" si="378"/>
        <v>#VALUE!</v>
      </c>
      <c r="G1080" s="51" t="str">
        <f t="shared" si="379"/>
        <v>-</v>
      </c>
      <c r="H1080" s="52" t="str">
        <f t="shared" si="380"/>
        <v>-</v>
      </c>
      <c r="I1080" s="51" t="str">
        <f t="shared" si="381"/>
        <v>-</v>
      </c>
      <c r="J1080" s="29" t="str">
        <f t="shared" si="382"/>
        <v>-</v>
      </c>
      <c r="K1080" s="46" t="str">
        <f t="shared" si="383"/>
        <v>-</v>
      </c>
      <c r="L1080" s="29" t="str">
        <f t="shared" si="384"/>
        <v>-</v>
      </c>
      <c r="M1080" s="29" t="str">
        <f t="shared" si="385"/>
        <v xml:space="preserve"> </v>
      </c>
      <c r="N1080" s="29" t="str">
        <f t="shared" ca="1" si="386"/>
        <v xml:space="preserve"> </v>
      </c>
      <c r="O1080" s="8">
        <f>Замеры!R1076</f>
        <v>0</v>
      </c>
      <c r="P1080" s="8" t="b">
        <f t="shared" si="374"/>
        <v>1</v>
      </c>
      <c r="Q1080" s="8" t="b">
        <f t="shared" si="375"/>
        <v>1</v>
      </c>
      <c r="R1080" s="8" t="b">
        <f t="shared" si="376"/>
        <v>1</v>
      </c>
      <c r="S1080" s="8" t="s">
        <v>72</v>
      </c>
      <c r="T1080" s="8" t="e">
        <f t="shared" si="387"/>
        <v>#VALUE!</v>
      </c>
      <c r="U1080" s="12" t="s">
        <v>72</v>
      </c>
      <c r="V1080" s="8" t="e">
        <f t="shared" si="388"/>
        <v>#VALUE!</v>
      </c>
      <c r="X1080" s="13" t="str">
        <f t="shared" si="377"/>
        <v xml:space="preserve"> </v>
      </c>
      <c r="Y1080" s="8" t="e">
        <f t="shared" si="389"/>
        <v>#VALUE!</v>
      </c>
      <c r="AA1080" s="14" t="e">
        <f t="shared" ca="1" si="390"/>
        <v>#VALUE!</v>
      </c>
      <c r="AB1080" s="14" t="e">
        <f t="shared" ca="1" si="391"/>
        <v>#VALUE!</v>
      </c>
      <c r="AC1080" s="14" t="e">
        <f t="shared" ca="1" si="392"/>
        <v>#VALUE!</v>
      </c>
      <c r="AD1080" s="8" t="e">
        <f t="shared" ca="1" si="393"/>
        <v>#VALUE!</v>
      </c>
      <c r="AE1080" s="8" t="e">
        <f t="shared" ca="1" si="394"/>
        <v>#VALUE!</v>
      </c>
      <c r="AF1080" s="8" t="e">
        <f t="shared" ca="1" si="395"/>
        <v>#VALUE!</v>
      </c>
    </row>
    <row r="1081" spans="1:32" x14ac:dyDescent="0.3">
      <c r="A1081" s="35">
        <f>IF(Замеры!B1077=0, " ", Замеры!B1077)</f>
        <v>1074</v>
      </c>
      <c r="B1081" s="49" t="str">
        <f>Замеры!G1077</f>
        <v xml:space="preserve">Группа от QF </v>
      </c>
      <c r="C1081" s="49" t="str">
        <f>IF(Замеры!J1077=0, " ", Замеры!J1077)</f>
        <v xml:space="preserve"> </v>
      </c>
      <c r="D1081" s="49" t="str">
        <f>IF(O1081=0, " ", CONCATENATE(Замеры!T1077,Замеры!U1077,Замеры!V1077,Замеры!W1077,Замеры!AB1077))</f>
        <v xml:space="preserve"> </v>
      </c>
      <c r="E1081" s="49" t="str">
        <f>IF(Замеры!L1077=0, " ", Замеры!L1077)</f>
        <v xml:space="preserve"> </v>
      </c>
      <c r="F1081" s="49" t="e">
        <f t="shared" si="378"/>
        <v>#VALUE!</v>
      </c>
      <c r="G1081" s="51" t="str">
        <f t="shared" si="379"/>
        <v>-</v>
      </c>
      <c r="H1081" s="52" t="str">
        <f t="shared" si="380"/>
        <v>-</v>
      </c>
      <c r="I1081" s="51" t="str">
        <f t="shared" si="381"/>
        <v>-</v>
      </c>
      <c r="J1081" s="29" t="str">
        <f t="shared" si="382"/>
        <v>-</v>
      </c>
      <c r="K1081" s="46" t="str">
        <f t="shared" si="383"/>
        <v>-</v>
      </c>
      <c r="L1081" s="29" t="str">
        <f t="shared" si="384"/>
        <v>-</v>
      </c>
      <c r="M1081" s="29" t="str">
        <f t="shared" si="385"/>
        <v xml:space="preserve"> </v>
      </c>
      <c r="N1081" s="29" t="str">
        <f t="shared" ca="1" si="386"/>
        <v xml:space="preserve"> </v>
      </c>
      <c r="O1081" s="8">
        <f>Замеры!R1077</f>
        <v>0</v>
      </c>
      <c r="P1081" s="8" t="b">
        <f t="shared" si="374"/>
        <v>1</v>
      </c>
      <c r="Q1081" s="8" t="b">
        <f t="shared" si="375"/>
        <v>1</v>
      </c>
      <c r="R1081" s="8" t="b">
        <f t="shared" si="376"/>
        <v>1</v>
      </c>
      <c r="S1081" s="8" t="s">
        <v>72</v>
      </c>
      <c r="T1081" s="8" t="e">
        <f t="shared" si="387"/>
        <v>#VALUE!</v>
      </c>
      <c r="U1081" s="12" t="s">
        <v>72</v>
      </c>
      <c r="V1081" s="8" t="e">
        <f t="shared" si="388"/>
        <v>#VALUE!</v>
      </c>
      <c r="X1081" s="13" t="str">
        <f t="shared" si="377"/>
        <v xml:space="preserve"> </v>
      </c>
      <c r="Y1081" s="8" t="e">
        <f t="shared" si="389"/>
        <v>#VALUE!</v>
      </c>
      <c r="AA1081" s="14" t="e">
        <f t="shared" ca="1" si="390"/>
        <v>#VALUE!</v>
      </c>
      <c r="AB1081" s="14" t="e">
        <f t="shared" ca="1" si="391"/>
        <v>#VALUE!</v>
      </c>
      <c r="AC1081" s="14" t="e">
        <f t="shared" ca="1" si="392"/>
        <v>#VALUE!</v>
      </c>
      <c r="AD1081" s="8" t="e">
        <f t="shared" ca="1" si="393"/>
        <v>#VALUE!</v>
      </c>
      <c r="AE1081" s="8" t="e">
        <f t="shared" ca="1" si="394"/>
        <v>#VALUE!</v>
      </c>
      <c r="AF1081" s="8" t="e">
        <f t="shared" ca="1" si="395"/>
        <v>#VALUE!</v>
      </c>
    </row>
    <row r="1082" spans="1:32" x14ac:dyDescent="0.3">
      <c r="A1082" s="35">
        <f>IF(Замеры!B1078=0, " ", Замеры!B1078)</f>
        <v>1075</v>
      </c>
      <c r="B1082" s="49" t="str">
        <f>Замеры!G1078</f>
        <v xml:space="preserve">Группа от QF </v>
      </c>
      <c r="C1082" s="49" t="str">
        <f>IF(Замеры!J1078=0, " ", Замеры!J1078)</f>
        <v xml:space="preserve"> </v>
      </c>
      <c r="D1082" s="49" t="str">
        <f>IF(O1082=0, " ", CONCATENATE(Замеры!T1078,Замеры!U1078,Замеры!V1078,Замеры!W1078,Замеры!AB1078))</f>
        <v xml:space="preserve"> </v>
      </c>
      <c r="E1082" s="49" t="str">
        <f>IF(Замеры!L1078=0, " ", Замеры!L1078)</f>
        <v xml:space="preserve"> </v>
      </c>
      <c r="F1082" s="49" t="e">
        <f t="shared" si="378"/>
        <v>#VALUE!</v>
      </c>
      <c r="G1082" s="51" t="str">
        <f t="shared" si="379"/>
        <v>-</v>
      </c>
      <c r="H1082" s="52" t="str">
        <f t="shared" si="380"/>
        <v>-</v>
      </c>
      <c r="I1082" s="51" t="str">
        <f t="shared" si="381"/>
        <v>-</v>
      </c>
      <c r="J1082" s="29" t="str">
        <f t="shared" si="382"/>
        <v>-</v>
      </c>
      <c r="K1082" s="46" t="str">
        <f t="shared" si="383"/>
        <v>-</v>
      </c>
      <c r="L1082" s="29" t="str">
        <f t="shared" si="384"/>
        <v>-</v>
      </c>
      <c r="M1082" s="29" t="str">
        <f t="shared" si="385"/>
        <v xml:space="preserve"> </v>
      </c>
      <c r="N1082" s="29" t="str">
        <f t="shared" ca="1" si="386"/>
        <v xml:space="preserve"> </v>
      </c>
      <c r="O1082" s="8">
        <f>Замеры!R1078</f>
        <v>0</v>
      </c>
      <c r="P1082" s="8" t="b">
        <f t="shared" si="374"/>
        <v>1</v>
      </c>
      <c r="Q1082" s="8" t="b">
        <f t="shared" si="375"/>
        <v>1</v>
      </c>
      <c r="R1082" s="8" t="b">
        <f t="shared" si="376"/>
        <v>1</v>
      </c>
      <c r="S1082" s="8" t="s">
        <v>72</v>
      </c>
      <c r="T1082" s="8" t="e">
        <f t="shared" si="387"/>
        <v>#VALUE!</v>
      </c>
      <c r="U1082" s="12" t="s">
        <v>72</v>
      </c>
      <c r="V1082" s="8" t="e">
        <f t="shared" si="388"/>
        <v>#VALUE!</v>
      </c>
      <c r="X1082" s="13" t="str">
        <f t="shared" si="377"/>
        <v xml:space="preserve"> </v>
      </c>
      <c r="Y1082" s="8" t="e">
        <f t="shared" si="389"/>
        <v>#VALUE!</v>
      </c>
      <c r="AA1082" s="14" t="e">
        <f t="shared" ca="1" si="390"/>
        <v>#VALUE!</v>
      </c>
      <c r="AB1082" s="14" t="e">
        <f t="shared" ca="1" si="391"/>
        <v>#VALUE!</v>
      </c>
      <c r="AC1082" s="14" t="e">
        <f t="shared" ca="1" si="392"/>
        <v>#VALUE!</v>
      </c>
      <c r="AD1082" s="8" t="e">
        <f t="shared" ca="1" si="393"/>
        <v>#VALUE!</v>
      </c>
      <c r="AE1082" s="8" t="e">
        <f t="shared" ca="1" si="394"/>
        <v>#VALUE!</v>
      </c>
      <c r="AF1082" s="8" t="e">
        <f t="shared" ca="1" si="395"/>
        <v>#VALUE!</v>
      </c>
    </row>
    <row r="1083" spans="1:32" x14ac:dyDescent="0.3">
      <c r="A1083" s="35">
        <f>IF(Замеры!B1079=0, " ", Замеры!B1079)</f>
        <v>1076</v>
      </c>
      <c r="B1083" s="49" t="str">
        <f>Замеры!G1079</f>
        <v xml:space="preserve">Группа от QF </v>
      </c>
      <c r="C1083" s="49" t="str">
        <f>IF(Замеры!J1079=0, " ", Замеры!J1079)</f>
        <v xml:space="preserve"> </v>
      </c>
      <c r="D1083" s="49" t="str">
        <f>IF(O1083=0, " ", CONCATENATE(Замеры!T1079,Замеры!U1079,Замеры!V1079,Замеры!W1079,Замеры!AB1079))</f>
        <v xml:space="preserve"> </v>
      </c>
      <c r="E1083" s="49" t="str">
        <f>IF(Замеры!L1079=0, " ", Замеры!L1079)</f>
        <v xml:space="preserve"> </v>
      </c>
      <c r="F1083" s="49" t="e">
        <f t="shared" si="378"/>
        <v>#VALUE!</v>
      </c>
      <c r="G1083" s="51" t="str">
        <f t="shared" si="379"/>
        <v>-</v>
      </c>
      <c r="H1083" s="52" t="str">
        <f t="shared" si="380"/>
        <v>-</v>
      </c>
      <c r="I1083" s="51" t="str">
        <f t="shared" si="381"/>
        <v>-</v>
      </c>
      <c r="J1083" s="29" t="str">
        <f t="shared" si="382"/>
        <v>-</v>
      </c>
      <c r="K1083" s="46" t="str">
        <f t="shared" si="383"/>
        <v>-</v>
      </c>
      <c r="L1083" s="29" t="str">
        <f t="shared" si="384"/>
        <v>-</v>
      </c>
      <c r="M1083" s="29" t="str">
        <f t="shared" si="385"/>
        <v xml:space="preserve"> </v>
      </c>
      <c r="N1083" s="29" t="str">
        <f t="shared" ca="1" si="386"/>
        <v xml:space="preserve"> </v>
      </c>
      <c r="O1083" s="8">
        <f>Замеры!R1079</f>
        <v>0</v>
      </c>
      <c r="P1083" s="8" t="b">
        <f t="shared" si="374"/>
        <v>1</v>
      </c>
      <c r="Q1083" s="8" t="b">
        <f t="shared" si="375"/>
        <v>1</v>
      </c>
      <c r="R1083" s="8" t="b">
        <f t="shared" si="376"/>
        <v>1</v>
      </c>
      <c r="S1083" s="8" t="s">
        <v>72</v>
      </c>
      <c r="T1083" s="8" t="e">
        <f t="shared" si="387"/>
        <v>#VALUE!</v>
      </c>
      <c r="U1083" s="12" t="s">
        <v>72</v>
      </c>
      <c r="V1083" s="8" t="e">
        <f t="shared" si="388"/>
        <v>#VALUE!</v>
      </c>
      <c r="X1083" s="13" t="str">
        <f t="shared" si="377"/>
        <v xml:space="preserve"> </v>
      </c>
      <c r="Y1083" s="8" t="e">
        <f t="shared" si="389"/>
        <v>#VALUE!</v>
      </c>
      <c r="AA1083" s="14" t="e">
        <f t="shared" ca="1" si="390"/>
        <v>#VALUE!</v>
      </c>
      <c r="AB1083" s="14" t="e">
        <f t="shared" ca="1" si="391"/>
        <v>#VALUE!</v>
      </c>
      <c r="AC1083" s="14" t="e">
        <f t="shared" ca="1" si="392"/>
        <v>#VALUE!</v>
      </c>
      <c r="AD1083" s="8" t="e">
        <f t="shared" ca="1" si="393"/>
        <v>#VALUE!</v>
      </c>
      <c r="AE1083" s="8" t="e">
        <f t="shared" ca="1" si="394"/>
        <v>#VALUE!</v>
      </c>
      <c r="AF1083" s="8" t="e">
        <f t="shared" ca="1" si="395"/>
        <v>#VALUE!</v>
      </c>
    </row>
    <row r="1084" spans="1:32" x14ac:dyDescent="0.3">
      <c r="A1084" s="35">
        <f>IF(Замеры!B1080=0, " ", Замеры!B1080)</f>
        <v>1077</v>
      </c>
      <c r="B1084" s="49" t="str">
        <f>Замеры!G1080</f>
        <v xml:space="preserve">Группа от QF </v>
      </c>
      <c r="C1084" s="49" t="str">
        <f>IF(Замеры!J1080=0, " ", Замеры!J1080)</f>
        <v xml:space="preserve"> </v>
      </c>
      <c r="D1084" s="49" t="str">
        <f>IF(O1084=0, " ", CONCATENATE(Замеры!T1080,Замеры!U1080,Замеры!V1080,Замеры!W1080,Замеры!AB1080))</f>
        <v xml:space="preserve"> </v>
      </c>
      <c r="E1084" s="49" t="str">
        <f>IF(Замеры!L1080=0, " ", Замеры!L1080)</f>
        <v xml:space="preserve"> </v>
      </c>
      <c r="F1084" s="49" t="e">
        <f t="shared" si="378"/>
        <v>#VALUE!</v>
      </c>
      <c r="G1084" s="51" t="str">
        <f t="shared" si="379"/>
        <v>-</v>
      </c>
      <c r="H1084" s="52" t="str">
        <f t="shared" si="380"/>
        <v>-</v>
      </c>
      <c r="I1084" s="51" t="str">
        <f t="shared" si="381"/>
        <v>-</v>
      </c>
      <c r="J1084" s="29" t="str">
        <f t="shared" si="382"/>
        <v>-</v>
      </c>
      <c r="K1084" s="46" t="str">
        <f t="shared" si="383"/>
        <v>-</v>
      </c>
      <c r="L1084" s="29" t="str">
        <f t="shared" si="384"/>
        <v>-</v>
      </c>
      <c r="M1084" s="29" t="str">
        <f t="shared" si="385"/>
        <v xml:space="preserve"> </v>
      </c>
      <c r="N1084" s="29" t="str">
        <f t="shared" ca="1" si="386"/>
        <v xml:space="preserve"> </v>
      </c>
      <c r="O1084" s="8">
        <f>Замеры!R1080</f>
        <v>0</v>
      </c>
      <c r="P1084" s="8" t="b">
        <f t="shared" si="374"/>
        <v>1</v>
      </c>
      <c r="Q1084" s="8" t="b">
        <f t="shared" si="375"/>
        <v>1</v>
      </c>
      <c r="R1084" s="8" t="b">
        <f t="shared" si="376"/>
        <v>1</v>
      </c>
      <c r="S1084" s="8" t="s">
        <v>72</v>
      </c>
      <c r="T1084" s="8" t="e">
        <f t="shared" si="387"/>
        <v>#VALUE!</v>
      </c>
      <c r="U1084" s="12" t="s">
        <v>72</v>
      </c>
      <c r="V1084" s="8" t="e">
        <f t="shared" si="388"/>
        <v>#VALUE!</v>
      </c>
      <c r="X1084" s="13" t="str">
        <f t="shared" si="377"/>
        <v xml:space="preserve"> </v>
      </c>
      <c r="Y1084" s="8" t="e">
        <f t="shared" si="389"/>
        <v>#VALUE!</v>
      </c>
      <c r="AA1084" s="14" t="e">
        <f t="shared" ca="1" si="390"/>
        <v>#VALUE!</v>
      </c>
      <c r="AB1084" s="14" t="e">
        <f t="shared" ca="1" si="391"/>
        <v>#VALUE!</v>
      </c>
      <c r="AC1084" s="14" t="e">
        <f t="shared" ca="1" si="392"/>
        <v>#VALUE!</v>
      </c>
      <c r="AD1084" s="8" t="e">
        <f t="shared" ca="1" si="393"/>
        <v>#VALUE!</v>
      </c>
      <c r="AE1084" s="8" t="e">
        <f t="shared" ca="1" si="394"/>
        <v>#VALUE!</v>
      </c>
      <c r="AF1084" s="8" t="e">
        <f t="shared" ca="1" si="395"/>
        <v>#VALUE!</v>
      </c>
    </row>
    <row r="1085" spans="1:32" x14ac:dyDescent="0.3">
      <c r="A1085" s="35">
        <f>IF(Замеры!B1081=0, " ", Замеры!B1081)</f>
        <v>1078</v>
      </c>
      <c r="B1085" s="49" t="str">
        <f>Замеры!G1081</f>
        <v xml:space="preserve">Группа от QF </v>
      </c>
      <c r="C1085" s="49" t="str">
        <f>IF(Замеры!J1081=0, " ", Замеры!J1081)</f>
        <v xml:space="preserve"> </v>
      </c>
      <c r="D1085" s="49" t="str">
        <f>IF(O1085=0, " ", CONCATENATE(Замеры!T1081,Замеры!U1081,Замеры!V1081,Замеры!W1081,Замеры!AB1081))</f>
        <v xml:space="preserve"> </v>
      </c>
      <c r="E1085" s="49" t="str">
        <f>IF(Замеры!L1081=0, " ", Замеры!L1081)</f>
        <v xml:space="preserve"> </v>
      </c>
      <c r="F1085" s="49" t="e">
        <f t="shared" si="378"/>
        <v>#VALUE!</v>
      </c>
      <c r="G1085" s="51" t="str">
        <f t="shared" si="379"/>
        <v>-</v>
      </c>
      <c r="H1085" s="52" t="str">
        <f t="shared" si="380"/>
        <v>-</v>
      </c>
      <c r="I1085" s="51" t="str">
        <f t="shared" si="381"/>
        <v>-</v>
      </c>
      <c r="J1085" s="29" t="str">
        <f t="shared" si="382"/>
        <v>-</v>
      </c>
      <c r="K1085" s="46" t="str">
        <f t="shared" si="383"/>
        <v>-</v>
      </c>
      <c r="L1085" s="29" t="str">
        <f t="shared" si="384"/>
        <v>-</v>
      </c>
      <c r="M1085" s="29" t="str">
        <f t="shared" si="385"/>
        <v xml:space="preserve"> </v>
      </c>
      <c r="N1085" s="29" t="str">
        <f t="shared" ca="1" si="386"/>
        <v xml:space="preserve"> </v>
      </c>
      <c r="O1085" s="8">
        <f>Замеры!R1081</f>
        <v>0</v>
      </c>
      <c r="P1085" s="8" t="b">
        <f t="shared" si="374"/>
        <v>1</v>
      </c>
      <c r="Q1085" s="8" t="b">
        <f t="shared" si="375"/>
        <v>1</v>
      </c>
      <c r="R1085" s="8" t="b">
        <f t="shared" si="376"/>
        <v>1</v>
      </c>
      <c r="S1085" s="8" t="s">
        <v>72</v>
      </c>
      <c r="T1085" s="8" t="e">
        <f t="shared" si="387"/>
        <v>#VALUE!</v>
      </c>
      <c r="U1085" s="12" t="s">
        <v>72</v>
      </c>
      <c r="V1085" s="8" t="e">
        <f t="shared" si="388"/>
        <v>#VALUE!</v>
      </c>
      <c r="X1085" s="13" t="str">
        <f t="shared" si="377"/>
        <v xml:space="preserve"> </v>
      </c>
      <c r="Y1085" s="8" t="e">
        <f t="shared" si="389"/>
        <v>#VALUE!</v>
      </c>
      <c r="AA1085" s="14" t="e">
        <f t="shared" ca="1" si="390"/>
        <v>#VALUE!</v>
      </c>
      <c r="AB1085" s="14" t="e">
        <f t="shared" ca="1" si="391"/>
        <v>#VALUE!</v>
      </c>
      <c r="AC1085" s="14" t="e">
        <f t="shared" ca="1" si="392"/>
        <v>#VALUE!</v>
      </c>
      <c r="AD1085" s="8" t="e">
        <f t="shared" ca="1" si="393"/>
        <v>#VALUE!</v>
      </c>
      <c r="AE1085" s="8" t="e">
        <f t="shared" ca="1" si="394"/>
        <v>#VALUE!</v>
      </c>
      <c r="AF1085" s="8" t="e">
        <f t="shared" ca="1" si="395"/>
        <v>#VALUE!</v>
      </c>
    </row>
    <row r="1086" spans="1:32" x14ac:dyDescent="0.3">
      <c r="A1086" s="35">
        <f>IF(Замеры!B1082=0, " ", Замеры!B1082)</f>
        <v>1079</v>
      </c>
      <c r="B1086" s="49" t="str">
        <f>Замеры!G1082</f>
        <v xml:space="preserve">Группа от QF </v>
      </c>
      <c r="C1086" s="49" t="str">
        <f>IF(Замеры!J1082=0, " ", Замеры!J1082)</f>
        <v xml:space="preserve"> </v>
      </c>
      <c r="D1086" s="49" t="str">
        <f>IF(O1086=0, " ", CONCATENATE(Замеры!T1082,Замеры!U1082,Замеры!V1082,Замеры!W1082,Замеры!AB1082))</f>
        <v xml:space="preserve"> </v>
      </c>
      <c r="E1086" s="49" t="str">
        <f>IF(Замеры!L1082=0, " ", Замеры!L1082)</f>
        <v xml:space="preserve"> </v>
      </c>
      <c r="F1086" s="49" t="e">
        <f t="shared" si="378"/>
        <v>#VALUE!</v>
      </c>
      <c r="G1086" s="51" t="str">
        <f t="shared" si="379"/>
        <v>-</v>
      </c>
      <c r="H1086" s="52" t="str">
        <f t="shared" si="380"/>
        <v>-</v>
      </c>
      <c r="I1086" s="51" t="str">
        <f t="shared" si="381"/>
        <v>-</v>
      </c>
      <c r="J1086" s="29" t="str">
        <f t="shared" si="382"/>
        <v>-</v>
      </c>
      <c r="K1086" s="46" t="str">
        <f t="shared" si="383"/>
        <v>-</v>
      </c>
      <c r="L1086" s="29" t="str">
        <f t="shared" si="384"/>
        <v>-</v>
      </c>
      <c r="M1086" s="29" t="str">
        <f t="shared" si="385"/>
        <v xml:space="preserve"> </v>
      </c>
      <c r="N1086" s="29" t="str">
        <f t="shared" ca="1" si="386"/>
        <v xml:space="preserve"> </v>
      </c>
      <c r="O1086" s="8">
        <f>Замеры!R1082</f>
        <v>0</v>
      </c>
      <c r="P1086" s="8" t="b">
        <f t="shared" si="374"/>
        <v>1</v>
      </c>
      <c r="Q1086" s="8" t="b">
        <f t="shared" si="375"/>
        <v>1</v>
      </c>
      <c r="R1086" s="8" t="b">
        <f t="shared" si="376"/>
        <v>1</v>
      </c>
      <c r="S1086" s="8" t="s">
        <v>72</v>
      </c>
      <c r="T1086" s="8" t="e">
        <f t="shared" si="387"/>
        <v>#VALUE!</v>
      </c>
      <c r="U1086" s="12" t="s">
        <v>72</v>
      </c>
      <c r="V1086" s="8" t="e">
        <f t="shared" si="388"/>
        <v>#VALUE!</v>
      </c>
      <c r="X1086" s="13" t="str">
        <f t="shared" si="377"/>
        <v xml:space="preserve"> </v>
      </c>
      <c r="Y1086" s="8" t="e">
        <f t="shared" si="389"/>
        <v>#VALUE!</v>
      </c>
      <c r="AA1086" s="14" t="e">
        <f t="shared" ca="1" si="390"/>
        <v>#VALUE!</v>
      </c>
      <c r="AB1086" s="14" t="e">
        <f t="shared" ca="1" si="391"/>
        <v>#VALUE!</v>
      </c>
      <c r="AC1086" s="14" t="e">
        <f t="shared" ca="1" si="392"/>
        <v>#VALUE!</v>
      </c>
      <c r="AD1086" s="8" t="e">
        <f t="shared" ca="1" si="393"/>
        <v>#VALUE!</v>
      </c>
      <c r="AE1086" s="8" t="e">
        <f t="shared" ca="1" si="394"/>
        <v>#VALUE!</v>
      </c>
      <c r="AF1086" s="8" t="e">
        <f t="shared" ca="1" si="395"/>
        <v>#VALUE!</v>
      </c>
    </row>
    <row r="1087" spans="1:32" x14ac:dyDescent="0.3">
      <c r="A1087" s="35">
        <f>IF(Замеры!B1083=0, " ", Замеры!B1083)</f>
        <v>1080</v>
      </c>
      <c r="B1087" s="49" t="str">
        <f>Замеры!G1083</f>
        <v xml:space="preserve">Группа от QF </v>
      </c>
      <c r="C1087" s="49" t="str">
        <f>IF(Замеры!J1083=0, " ", Замеры!J1083)</f>
        <v xml:space="preserve"> </v>
      </c>
      <c r="D1087" s="49" t="str">
        <f>IF(O1087=0, " ", CONCATENATE(Замеры!T1083,Замеры!U1083,Замеры!V1083,Замеры!W1083,Замеры!AB1083))</f>
        <v xml:space="preserve"> </v>
      </c>
      <c r="E1087" s="49" t="str">
        <f>IF(Замеры!L1083=0, " ", Замеры!L1083)</f>
        <v xml:space="preserve"> </v>
      </c>
      <c r="F1087" s="49" t="e">
        <f t="shared" si="378"/>
        <v>#VALUE!</v>
      </c>
      <c r="G1087" s="51" t="str">
        <f t="shared" si="379"/>
        <v>-</v>
      </c>
      <c r="H1087" s="52" t="str">
        <f t="shared" si="380"/>
        <v>-</v>
      </c>
      <c r="I1087" s="51" t="str">
        <f t="shared" si="381"/>
        <v>-</v>
      </c>
      <c r="J1087" s="29" t="str">
        <f t="shared" si="382"/>
        <v>-</v>
      </c>
      <c r="K1087" s="46" t="str">
        <f t="shared" si="383"/>
        <v>-</v>
      </c>
      <c r="L1087" s="29" t="str">
        <f t="shared" si="384"/>
        <v>-</v>
      </c>
      <c r="M1087" s="29" t="str">
        <f t="shared" si="385"/>
        <v xml:space="preserve"> </v>
      </c>
      <c r="N1087" s="29" t="str">
        <f t="shared" ca="1" si="386"/>
        <v xml:space="preserve"> </v>
      </c>
      <c r="O1087" s="8">
        <f>Замеры!R1083</f>
        <v>0</v>
      </c>
      <c r="P1087" s="8" t="b">
        <f t="shared" si="374"/>
        <v>1</v>
      </c>
      <c r="Q1087" s="8" t="b">
        <f t="shared" si="375"/>
        <v>1</v>
      </c>
      <c r="R1087" s="8" t="b">
        <f t="shared" si="376"/>
        <v>1</v>
      </c>
      <c r="S1087" s="8" t="s">
        <v>72</v>
      </c>
      <c r="T1087" s="8" t="e">
        <f t="shared" si="387"/>
        <v>#VALUE!</v>
      </c>
      <c r="U1087" s="12" t="s">
        <v>72</v>
      </c>
      <c r="V1087" s="8" t="e">
        <f t="shared" si="388"/>
        <v>#VALUE!</v>
      </c>
      <c r="X1087" s="13" t="str">
        <f t="shared" si="377"/>
        <v xml:space="preserve"> </v>
      </c>
      <c r="Y1087" s="8" t="e">
        <f t="shared" si="389"/>
        <v>#VALUE!</v>
      </c>
      <c r="AA1087" s="14" t="e">
        <f t="shared" ca="1" si="390"/>
        <v>#VALUE!</v>
      </c>
      <c r="AB1087" s="14" t="e">
        <f t="shared" ca="1" si="391"/>
        <v>#VALUE!</v>
      </c>
      <c r="AC1087" s="14" t="e">
        <f t="shared" ca="1" si="392"/>
        <v>#VALUE!</v>
      </c>
      <c r="AD1087" s="8" t="e">
        <f t="shared" ca="1" si="393"/>
        <v>#VALUE!</v>
      </c>
      <c r="AE1087" s="8" t="e">
        <f t="shared" ca="1" si="394"/>
        <v>#VALUE!</v>
      </c>
      <c r="AF1087" s="8" t="e">
        <f t="shared" ca="1" si="395"/>
        <v>#VALUE!</v>
      </c>
    </row>
    <row r="1088" spans="1:32" x14ac:dyDescent="0.3">
      <c r="A1088" s="35">
        <f>IF(Замеры!B1084=0, " ", Замеры!B1084)</f>
        <v>1081</v>
      </c>
      <c r="B1088" s="49" t="str">
        <f>Замеры!G1084</f>
        <v xml:space="preserve">Группа от QF </v>
      </c>
      <c r="C1088" s="49" t="str">
        <f>IF(Замеры!J1084=0, " ", Замеры!J1084)</f>
        <v xml:space="preserve"> </v>
      </c>
      <c r="D1088" s="49" t="str">
        <f>IF(O1088=0, " ", CONCATENATE(Замеры!T1084,Замеры!U1084,Замеры!V1084,Замеры!W1084,Замеры!AB1084))</f>
        <v xml:space="preserve"> </v>
      </c>
      <c r="E1088" s="49" t="str">
        <f>IF(Замеры!L1084=0, " ", Замеры!L1084)</f>
        <v xml:space="preserve"> </v>
      </c>
      <c r="F1088" s="49" t="e">
        <f t="shared" si="378"/>
        <v>#VALUE!</v>
      </c>
      <c r="G1088" s="51" t="str">
        <f t="shared" si="379"/>
        <v>-</v>
      </c>
      <c r="H1088" s="52" t="str">
        <f t="shared" si="380"/>
        <v>-</v>
      </c>
      <c r="I1088" s="51" t="str">
        <f t="shared" si="381"/>
        <v>-</v>
      </c>
      <c r="J1088" s="29" t="str">
        <f t="shared" si="382"/>
        <v>-</v>
      </c>
      <c r="K1088" s="46" t="str">
        <f t="shared" si="383"/>
        <v>-</v>
      </c>
      <c r="L1088" s="29" t="str">
        <f t="shared" si="384"/>
        <v>-</v>
      </c>
      <c r="M1088" s="29" t="str">
        <f t="shared" si="385"/>
        <v xml:space="preserve"> </v>
      </c>
      <c r="N1088" s="29" t="str">
        <f t="shared" ca="1" si="386"/>
        <v xml:space="preserve"> </v>
      </c>
      <c r="O1088" s="8">
        <f>Замеры!R1084</f>
        <v>0</v>
      </c>
      <c r="P1088" s="8" t="b">
        <f t="shared" si="374"/>
        <v>1</v>
      </c>
      <c r="Q1088" s="8" t="b">
        <f t="shared" si="375"/>
        <v>1</v>
      </c>
      <c r="R1088" s="8" t="b">
        <f t="shared" si="376"/>
        <v>1</v>
      </c>
      <c r="S1088" s="8" t="s">
        <v>72</v>
      </c>
      <c r="T1088" s="8" t="e">
        <f t="shared" si="387"/>
        <v>#VALUE!</v>
      </c>
      <c r="U1088" s="12" t="s">
        <v>72</v>
      </c>
      <c r="V1088" s="8" t="e">
        <f t="shared" si="388"/>
        <v>#VALUE!</v>
      </c>
      <c r="X1088" s="13" t="str">
        <f t="shared" si="377"/>
        <v xml:space="preserve"> </v>
      </c>
      <c r="Y1088" s="8" t="e">
        <f t="shared" si="389"/>
        <v>#VALUE!</v>
      </c>
      <c r="AA1088" s="14" t="e">
        <f t="shared" ca="1" si="390"/>
        <v>#VALUE!</v>
      </c>
      <c r="AB1088" s="14" t="e">
        <f t="shared" ca="1" si="391"/>
        <v>#VALUE!</v>
      </c>
      <c r="AC1088" s="14" t="e">
        <f t="shared" ca="1" si="392"/>
        <v>#VALUE!</v>
      </c>
      <c r="AD1088" s="8" t="e">
        <f t="shared" ca="1" si="393"/>
        <v>#VALUE!</v>
      </c>
      <c r="AE1088" s="8" t="e">
        <f t="shared" ca="1" si="394"/>
        <v>#VALUE!</v>
      </c>
      <c r="AF1088" s="8" t="e">
        <f t="shared" ca="1" si="395"/>
        <v>#VALUE!</v>
      </c>
    </row>
    <row r="1089" spans="1:32" x14ac:dyDescent="0.3">
      <c r="A1089" s="35">
        <f>IF(Замеры!B1085=0, " ", Замеры!B1085)</f>
        <v>1082</v>
      </c>
      <c r="B1089" s="49" t="str">
        <f>Замеры!G1085</f>
        <v xml:space="preserve">Группа от QF </v>
      </c>
      <c r="C1089" s="49" t="str">
        <f>IF(Замеры!J1085=0, " ", Замеры!J1085)</f>
        <v xml:space="preserve"> </v>
      </c>
      <c r="D1089" s="49" t="str">
        <f>IF(O1089=0, " ", CONCATENATE(Замеры!T1085,Замеры!U1085,Замеры!V1085,Замеры!W1085,Замеры!AB1085))</f>
        <v xml:space="preserve"> </v>
      </c>
      <c r="E1089" s="49" t="str">
        <f>IF(Замеры!L1085=0, " ", Замеры!L1085)</f>
        <v xml:space="preserve"> </v>
      </c>
      <c r="F1089" s="49" t="e">
        <f t="shared" si="378"/>
        <v>#VALUE!</v>
      </c>
      <c r="G1089" s="51" t="str">
        <f t="shared" si="379"/>
        <v>-</v>
      </c>
      <c r="H1089" s="52" t="str">
        <f t="shared" si="380"/>
        <v>-</v>
      </c>
      <c r="I1089" s="51" t="str">
        <f t="shared" si="381"/>
        <v>-</v>
      </c>
      <c r="J1089" s="29" t="str">
        <f t="shared" si="382"/>
        <v>-</v>
      </c>
      <c r="K1089" s="46" t="str">
        <f t="shared" si="383"/>
        <v>-</v>
      </c>
      <c r="L1089" s="29" t="str">
        <f t="shared" si="384"/>
        <v>-</v>
      </c>
      <c r="M1089" s="29" t="str">
        <f t="shared" si="385"/>
        <v xml:space="preserve"> </v>
      </c>
      <c r="N1089" s="29" t="str">
        <f t="shared" ca="1" si="386"/>
        <v xml:space="preserve"> </v>
      </c>
      <c r="O1089" s="8">
        <f>Замеры!R1085</f>
        <v>0</v>
      </c>
      <c r="P1089" s="8" t="b">
        <f t="shared" si="374"/>
        <v>1</v>
      </c>
      <c r="Q1089" s="8" t="b">
        <f t="shared" si="375"/>
        <v>1</v>
      </c>
      <c r="R1089" s="8" t="b">
        <f t="shared" si="376"/>
        <v>1</v>
      </c>
      <c r="S1089" s="8" t="s">
        <v>72</v>
      </c>
      <c r="T1089" s="8" t="e">
        <f t="shared" si="387"/>
        <v>#VALUE!</v>
      </c>
      <c r="U1089" s="12" t="s">
        <v>72</v>
      </c>
      <c r="V1089" s="8" t="e">
        <f t="shared" si="388"/>
        <v>#VALUE!</v>
      </c>
      <c r="X1089" s="13" t="str">
        <f t="shared" si="377"/>
        <v xml:space="preserve"> </v>
      </c>
      <c r="Y1089" s="8" t="e">
        <f t="shared" si="389"/>
        <v>#VALUE!</v>
      </c>
      <c r="AA1089" s="14" t="e">
        <f t="shared" ca="1" si="390"/>
        <v>#VALUE!</v>
      </c>
      <c r="AB1089" s="14" t="e">
        <f t="shared" ca="1" si="391"/>
        <v>#VALUE!</v>
      </c>
      <c r="AC1089" s="14" t="e">
        <f t="shared" ca="1" si="392"/>
        <v>#VALUE!</v>
      </c>
      <c r="AD1089" s="8" t="e">
        <f t="shared" ca="1" si="393"/>
        <v>#VALUE!</v>
      </c>
      <c r="AE1089" s="8" t="e">
        <f t="shared" ca="1" si="394"/>
        <v>#VALUE!</v>
      </c>
      <c r="AF1089" s="8" t="e">
        <f t="shared" ca="1" si="395"/>
        <v>#VALUE!</v>
      </c>
    </row>
    <row r="1090" spans="1:32" x14ac:dyDescent="0.3">
      <c r="A1090" s="35">
        <f>IF(Замеры!B1086=0, " ", Замеры!B1086)</f>
        <v>1083</v>
      </c>
      <c r="B1090" s="49" t="str">
        <f>Замеры!G1086</f>
        <v xml:space="preserve">Группа от QF </v>
      </c>
      <c r="C1090" s="49" t="str">
        <f>IF(Замеры!J1086=0, " ", Замеры!J1086)</f>
        <v xml:space="preserve"> </v>
      </c>
      <c r="D1090" s="49" t="str">
        <f>IF(O1090=0, " ", CONCATENATE(Замеры!T1086,Замеры!U1086,Замеры!V1086,Замеры!W1086,Замеры!AB1086))</f>
        <v xml:space="preserve"> </v>
      </c>
      <c r="E1090" s="49" t="str">
        <f>IF(Замеры!L1086=0, " ", Замеры!L1086)</f>
        <v xml:space="preserve"> </v>
      </c>
      <c r="F1090" s="49" t="e">
        <f t="shared" si="378"/>
        <v>#VALUE!</v>
      </c>
      <c r="G1090" s="51" t="str">
        <f t="shared" si="379"/>
        <v>-</v>
      </c>
      <c r="H1090" s="52" t="str">
        <f t="shared" si="380"/>
        <v>-</v>
      </c>
      <c r="I1090" s="51" t="str">
        <f t="shared" si="381"/>
        <v>-</v>
      </c>
      <c r="J1090" s="29" t="str">
        <f t="shared" si="382"/>
        <v>-</v>
      </c>
      <c r="K1090" s="46" t="str">
        <f t="shared" si="383"/>
        <v>-</v>
      </c>
      <c r="L1090" s="29" t="str">
        <f t="shared" si="384"/>
        <v>-</v>
      </c>
      <c r="M1090" s="29" t="str">
        <f t="shared" si="385"/>
        <v xml:space="preserve"> </v>
      </c>
      <c r="N1090" s="29" t="str">
        <f t="shared" ca="1" si="386"/>
        <v xml:space="preserve"> </v>
      </c>
      <c r="O1090" s="8">
        <f>Замеры!R1086</f>
        <v>0</v>
      </c>
      <c r="P1090" s="8" t="b">
        <f t="shared" si="374"/>
        <v>1</v>
      </c>
      <c r="Q1090" s="8" t="b">
        <f t="shared" si="375"/>
        <v>1</v>
      </c>
      <c r="R1090" s="8" t="b">
        <f t="shared" si="376"/>
        <v>1</v>
      </c>
      <c r="S1090" s="8" t="s">
        <v>72</v>
      </c>
      <c r="T1090" s="8" t="e">
        <f t="shared" si="387"/>
        <v>#VALUE!</v>
      </c>
      <c r="U1090" s="12" t="s">
        <v>72</v>
      </c>
      <c r="V1090" s="8" t="e">
        <f t="shared" si="388"/>
        <v>#VALUE!</v>
      </c>
      <c r="X1090" s="13" t="str">
        <f t="shared" si="377"/>
        <v xml:space="preserve"> </v>
      </c>
      <c r="Y1090" s="8" t="e">
        <f t="shared" si="389"/>
        <v>#VALUE!</v>
      </c>
      <c r="AA1090" s="14" t="e">
        <f t="shared" ca="1" si="390"/>
        <v>#VALUE!</v>
      </c>
      <c r="AB1090" s="14" t="e">
        <f t="shared" ca="1" si="391"/>
        <v>#VALUE!</v>
      </c>
      <c r="AC1090" s="14" t="e">
        <f t="shared" ca="1" si="392"/>
        <v>#VALUE!</v>
      </c>
      <c r="AD1090" s="8" t="e">
        <f t="shared" ca="1" si="393"/>
        <v>#VALUE!</v>
      </c>
      <c r="AE1090" s="8" t="e">
        <f t="shared" ca="1" si="394"/>
        <v>#VALUE!</v>
      </c>
      <c r="AF1090" s="8" t="e">
        <f t="shared" ca="1" si="395"/>
        <v>#VALUE!</v>
      </c>
    </row>
    <row r="1091" spans="1:32" x14ac:dyDescent="0.3">
      <c r="A1091" s="35">
        <f>IF(Замеры!B1087=0, " ", Замеры!B1087)</f>
        <v>1084</v>
      </c>
      <c r="B1091" s="49" t="str">
        <f>Замеры!G1087</f>
        <v xml:space="preserve">Группа от QF </v>
      </c>
      <c r="C1091" s="49" t="str">
        <f>IF(Замеры!J1087=0, " ", Замеры!J1087)</f>
        <v xml:space="preserve"> </v>
      </c>
      <c r="D1091" s="49" t="str">
        <f>IF(O1091=0, " ", CONCATENATE(Замеры!T1087,Замеры!U1087,Замеры!V1087,Замеры!W1087,Замеры!AB1087))</f>
        <v xml:space="preserve"> </v>
      </c>
      <c r="E1091" s="49" t="str">
        <f>IF(Замеры!L1087=0, " ", Замеры!L1087)</f>
        <v xml:space="preserve"> </v>
      </c>
      <c r="F1091" s="49" t="e">
        <f t="shared" si="378"/>
        <v>#VALUE!</v>
      </c>
      <c r="G1091" s="51" t="str">
        <f t="shared" si="379"/>
        <v>-</v>
      </c>
      <c r="H1091" s="52" t="str">
        <f t="shared" si="380"/>
        <v>-</v>
      </c>
      <c r="I1091" s="51" t="str">
        <f t="shared" si="381"/>
        <v>-</v>
      </c>
      <c r="J1091" s="29" t="str">
        <f t="shared" si="382"/>
        <v>-</v>
      </c>
      <c r="K1091" s="46" t="str">
        <f t="shared" si="383"/>
        <v>-</v>
      </c>
      <c r="L1091" s="29" t="str">
        <f t="shared" si="384"/>
        <v>-</v>
      </c>
      <c r="M1091" s="29" t="str">
        <f t="shared" si="385"/>
        <v xml:space="preserve"> </v>
      </c>
      <c r="N1091" s="29" t="str">
        <f t="shared" ca="1" si="386"/>
        <v xml:space="preserve"> </v>
      </c>
      <c r="O1091" s="8">
        <f>Замеры!R1087</f>
        <v>0</v>
      </c>
      <c r="P1091" s="8" t="b">
        <f t="shared" si="374"/>
        <v>1</v>
      </c>
      <c r="Q1091" s="8" t="b">
        <f t="shared" si="375"/>
        <v>1</v>
      </c>
      <c r="R1091" s="8" t="b">
        <f t="shared" si="376"/>
        <v>1</v>
      </c>
      <c r="S1091" s="8" t="s">
        <v>72</v>
      </c>
      <c r="T1091" s="8" t="e">
        <f t="shared" si="387"/>
        <v>#VALUE!</v>
      </c>
      <c r="U1091" s="12" t="s">
        <v>72</v>
      </c>
      <c r="V1091" s="8" t="e">
        <f t="shared" si="388"/>
        <v>#VALUE!</v>
      </c>
      <c r="X1091" s="13" t="str">
        <f t="shared" si="377"/>
        <v xml:space="preserve"> </v>
      </c>
      <c r="Y1091" s="8" t="e">
        <f t="shared" si="389"/>
        <v>#VALUE!</v>
      </c>
      <c r="AA1091" s="14" t="e">
        <f t="shared" ca="1" si="390"/>
        <v>#VALUE!</v>
      </c>
      <c r="AB1091" s="14" t="e">
        <f t="shared" ca="1" si="391"/>
        <v>#VALUE!</v>
      </c>
      <c r="AC1091" s="14" t="e">
        <f t="shared" ca="1" si="392"/>
        <v>#VALUE!</v>
      </c>
      <c r="AD1091" s="8" t="e">
        <f t="shared" ca="1" si="393"/>
        <v>#VALUE!</v>
      </c>
      <c r="AE1091" s="8" t="e">
        <f t="shared" ca="1" si="394"/>
        <v>#VALUE!</v>
      </c>
      <c r="AF1091" s="8" t="e">
        <f t="shared" ca="1" si="395"/>
        <v>#VALUE!</v>
      </c>
    </row>
    <row r="1092" spans="1:32" x14ac:dyDescent="0.3">
      <c r="A1092" s="35">
        <f>IF(Замеры!B1088=0, " ", Замеры!B1088)</f>
        <v>1085</v>
      </c>
      <c r="B1092" s="49" t="str">
        <f>Замеры!G1088</f>
        <v xml:space="preserve">Группа от QF </v>
      </c>
      <c r="C1092" s="49" t="str">
        <f>IF(Замеры!J1088=0, " ", Замеры!J1088)</f>
        <v xml:space="preserve"> </v>
      </c>
      <c r="D1092" s="49" t="str">
        <f>IF(O1092=0, " ", CONCATENATE(Замеры!T1088,Замеры!U1088,Замеры!V1088,Замеры!W1088,Замеры!AB1088))</f>
        <v xml:space="preserve"> </v>
      </c>
      <c r="E1092" s="49" t="str">
        <f>IF(Замеры!L1088=0, " ", Замеры!L1088)</f>
        <v xml:space="preserve"> </v>
      </c>
      <c r="F1092" s="49" t="e">
        <f t="shared" si="378"/>
        <v>#VALUE!</v>
      </c>
      <c r="G1092" s="51" t="str">
        <f t="shared" si="379"/>
        <v>-</v>
      </c>
      <c r="H1092" s="52" t="str">
        <f t="shared" si="380"/>
        <v>-</v>
      </c>
      <c r="I1092" s="51" t="str">
        <f t="shared" si="381"/>
        <v>-</v>
      </c>
      <c r="J1092" s="29" t="str">
        <f t="shared" si="382"/>
        <v>-</v>
      </c>
      <c r="K1092" s="46" t="str">
        <f t="shared" si="383"/>
        <v>-</v>
      </c>
      <c r="L1092" s="29" t="str">
        <f t="shared" si="384"/>
        <v>-</v>
      </c>
      <c r="M1092" s="29" t="str">
        <f t="shared" si="385"/>
        <v xml:space="preserve"> </v>
      </c>
      <c r="N1092" s="29" t="str">
        <f t="shared" ca="1" si="386"/>
        <v xml:space="preserve"> </v>
      </c>
      <c r="O1092" s="8">
        <f>Замеры!R1088</f>
        <v>0</v>
      </c>
      <c r="P1092" s="8" t="b">
        <f t="shared" si="374"/>
        <v>1</v>
      </c>
      <c r="Q1092" s="8" t="b">
        <f t="shared" si="375"/>
        <v>1</v>
      </c>
      <c r="R1092" s="8" t="b">
        <f t="shared" si="376"/>
        <v>1</v>
      </c>
      <c r="S1092" s="8" t="s">
        <v>72</v>
      </c>
      <c r="T1092" s="8" t="e">
        <f t="shared" si="387"/>
        <v>#VALUE!</v>
      </c>
      <c r="U1092" s="12" t="s">
        <v>72</v>
      </c>
      <c r="V1092" s="8" t="e">
        <f t="shared" si="388"/>
        <v>#VALUE!</v>
      </c>
      <c r="X1092" s="13" t="str">
        <f t="shared" si="377"/>
        <v xml:space="preserve"> </v>
      </c>
      <c r="Y1092" s="8" t="e">
        <f t="shared" si="389"/>
        <v>#VALUE!</v>
      </c>
      <c r="AA1092" s="14" t="e">
        <f t="shared" ca="1" si="390"/>
        <v>#VALUE!</v>
      </c>
      <c r="AB1092" s="14" t="e">
        <f t="shared" ca="1" si="391"/>
        <v>#VALUE!</v>
      </c>
      <c r="AC1092" s="14" t="e">
        <f t="shared" ca="1" si="392"/>
        <v>#VALUE!</v>
      </c>
      <c r="AD1092" s="8" t="e">
        <f t="shared" ca="1" si="393"/>
        <v>#VALUE!</v>
      </c>
      <c r="AE1092" s="8" t="e">
        <f t="shared" ca="1" si="394"/>
        <v>#VALUE!</v>
      </c>
      <c r="AF1092" s="8" t="e">
        <f t="shared" ca="1" si="395"/>
        <v>#VALUE!</v>
      </c>
    </row>
    <row r="1093" spans="1:32" x14ac:dyDescent="0.3">
      <c r="A1093" s="35">
        <f>IF(Замеры!B1089=0, " ", Замеры!B1089)</f>
        <v>1086</v>
      </c>
      <c r="B1093" s="49" t="str">
        <f>Замеры!G1089</f>
        <v xml:space="preserve">Группа от QF </v>
      </c>
      <c r="C1093" s="49" t="str">
        <f>IF(Замеры!J1089=0, " ", Замеры!J1089)</f>
        <v xml:space="preserve"> </v>
      </c>
      <c r="D1093" s="49" t="str">
        <f>IF(O1093=0, " ", CONCATENATE(Замеры!T1089,Замеры!U1089,Замеры!V1089,Замеры!W1089,Замеры!AB1089))</f>
        <v xml:space="preserve"> </v>
      </c>
      <c r="E1093" s="49" t="str">
        <f>IF(Замеры!L1089=0, " ", Замеры!L1089)</f>
        <v xml:space="preserve"> </v>
      </c>
      <c r="F1093" s="49" t="e">
        <f t="shared" si="378"/>
        <v>#VALUE!</v>
      </c>
      <c r="G1093" s="51" t="str">
        <f t="shared" si="379"/>
        <v>-</v>
      </c>
      <c r="H1093" s="52" t="str">
        <f t="shared" si="380"/>
        <v>-</v>
      </c>
      <c r="I1093" s="51" t="str">
        <f t="shared" si="381"/>
        <v>-</v>
      </c>
      <c r="J1093" s="29" t="str">
        <f t="shared" si="382"/>
        <v>-</v>
      </c>
      <c r="K1093" s="46" t="str">
        <f t="shared" si="383"/>
        <v>-</v>
      </c>
      <c r="L1093" s="29" t="str">
        <f t="shared" si="384"/>
        <v>-</v>
      </c>
      <c r="M1093" s="29" t="str">
        <f t="shared" si="385"/>
        <v xml:space="preserve"> </v>
      </c>
      <c r="N1093" s="29" t="str">
        <f t="shared" ca="1" si="386"/>
        <v xml:space="preserve"> </v>
      </c>
      <c r="O1093" s="8">
        <f>Замеры!R1089</f>
        <v>0</v>
      </c>
      <c r="P1093" s="8" t="b">
        <f t="shared" si="374"/>
        <v>1</v>
      </c>
      <c r="Q1093" s="8" t="b">
        <f t="shared" si="375"/>
        <v>1</v>
      </c>
      <c r="R1093" s="8" t="b">
        <f t="shared" si="376"/>
        <v>1</v>
      </c>
      <c r="S1093" s="8" t="s">
        <v>72</v>
      </c>
      <c r="T1093" s="8" t="e">
        <f t="shared" si="387"/>
        <v>#VALUE!</v>
      </c>
      <c r="U1093" s="12" t="s">
        <v>72</v>
      </c>
      <c r="V1093" s="8" t="e">
        <f t="shared" si="388"/>
        <v>#VALUE!</v>
      </c>
      <c r="X1093" s="13" t="str">
        <f t="shared" si="377"/>
        <v xml:space="preserve"> </v>
      </c>
      <c r="Y1093" s="8" t="e">
        <f t="shared" si="389"/>
        <v>#VALUE!</v>
      </c>
      <c r="AA1093" s="14" t="e">
        <f t="shared" ca="1" si="390"/>
        <v>#VALUE!</v>
      </c>
      <c r="AB1093" s="14" t="e">
        <f t="shared" ca="1" si="391"/>
        <v>#VALUE!</v>
      </c>
      <c r="AC1093" s="14" t="e">
        <f t="shared" ca="1" si="392"/>
        <v>#VALUE!</v>
      </c>
      <c r="AD1093" s="8" t="e">
        <f t="shared" ca="1" si="393"/>
        <v>#VALUE!</v>
      </c>
      <c r="AE1093" s="8" t="e">
        <f t="shared" ca="1" si="394"/>
        <v>#VALUE!</v>
      </c>
      <c r="AF1093" s="8" t="e">
        <f t="shared" ca="1" si="395"/>
        <v>#VALUE!</v>
      </c>
    </row>
    <row r="1094" spans="1:32" x14ac:dyDescent="0.3">
      <c r="A1094" s="35">
        <f>IF(Замеры!B1090=0, " ", Замеры!B1090)</f>
        <v>1087</v>
      </c>
      <c r="B1094" s="49" t="str">
        <f>Замеры!G1090</f>
        <v xml:space="preserve">Группа от QF </v>
      </c>
      <c r="C1094" s="49" t="str">
        <f>IF(Замеры!J1090=0, " ", Замеры!J1090)</f>
        <v xml:space="preserve"> </v>
      </c>
      <c r="D1094" s="49" t="str">
        <f>IF(O1094=0, " ", CONCATENATE(Замеры!T1090,Замеры!U1090,Замеры!V1090,Замеры!W1090,Замеры!AB1090))</f>
        <v xml:space="preserve"> </v>
      </c>
      <c r="E1094" s="49" t="str">
        <f>IF(Замеры!L1090=0, " ", Замеры!L1090)</f>
        <v xml:space="preserve"> </v>
      </c>
      <c r="F1094" s="49" t="e">
        <f t="shared" si="378"/>
        <v>#VALUE!</v>
      </c>
      <c r="G1094" s="51" t="str">
        <f t="shared" si="379"/>
        <v>-</v>
      </c>
      <c r="H1094" s="52" t="str">
        <f t="shared" si="380"/>
        <v>-</v>
      </c>
      <c r="I1094" s="51" t="str">
        <f t="shared" si="381"/>
        <v>-</v>
      </c>
      <c r="J1094" s="29" t="str">
        <f t="shared" si="382"/>
        <v>-</v>
      </c>
      <c r="K1094" s="46" t="str">
        <f t="shared" si="383"/>
        <v>-</v>
      </c>
      <c r="L1094" s="29" t="str">
        <f t="shared" si="384"/>
        <v>-</v>
      </c>
      <c r="M1094" s="29" t="str">
        <f t="shared" si="385"/>
        <v xml:space="preserve"> </v>
      </c>
      <c r="N1094" s="29" t="str">
        <f t="shared" ca="1" si="386"/>
        <v xml:space="preserve"> </v>
      </c>
      <c r="O1094" s="8">
        <f>Замеры!R1090</f>
        <v>0</v>
      </c>
      <c r="P1094" s="8" t="b">
        <f t="shared" si="374"/>
        <v>1</v>
      </c>
      <c r="Q1094" s="8" t="b">
        <f t="shared" si="375"/>
        <v>1</v>
      </c>
      <c r="R1094" s="8" t="b">
        <f t="shared" si="376"/>
        <v>1</v>
      </c>
      <c r="S1094" s="8" t="s">
        <v>72</v>
      </c>
      <c r="T1094" s="8" t="e">
        <f t="shared" si="387"/>
        <v>#VALUE!</v>
      </c>
      <c r="U1094" s="12" t="s">
        <v>72</v>
      </c>
      <c r="V1094" s="8" t="e">
        <f t="shared" si="388"/>
        <v>#VALUE!</v>
      </c>
      <c r="X1094" s="13" t="str">
        <f t="shared" si="377"/>
        <v xml:space="preserve"> </v>
      </c>
      <c r="Y1094" s="8" t="e">
        <f t="shared" si="389"/>
        <v>#VALUE!</v>
      </c>
      <c r="AA1094" s="14" t="e">
        <f t="shared" ca="1" si="390"/>
        <v>#VALUE!</v>
      </c>
      <c r="AB1094" s="14" t="e">
        <f t="shared" ca="1" si="391"/>
        <v>#VALUE!</v>
      </c>
      <c r="AC1094" s="14" t="e">
        <f t="shared" ca="1" si="392"/>
        <v>#VALUE!</v>
      </c>
      <c r="AD1094" s="8" t="e">
        <f t="shared" ca="1" si="393"/>
        <v>#VALUE!</v>
      </c>
      <c r="AE1094" s="8" t="e">
        <f t="shared" ca="1" si="394"/>
        <v>#VALUE!</v>
      </c>
      <c r="AF1094" s="8" t="e">
        <f t="shared" ca="1" si="395"/>
        <v>#VALUE!</v>
      </c>
    </row>
    <row r="1095" spans="1:32" x14ac:dyDescent="0.3">
      <c r="A1095" s="35">
        <f>IF(Замеры!B1091=0, " ", Замеры!B1091)</f>
        <v>1088</v>
      </c>
      <c r="B1095" s="49" t="str">
        <f>Замеры!G1091</f>
        <v xml:space="preserve">Группа от QF </v>
      </c>
      <c r="C1095" s="49" t="str">
        <f>IF(Замеры!J1091=0, " ", Замеры!J1091)</f>
        <v xml:space="preserve"> </v>
      </c>
      <c r="D1095" s="49" t="str">
        <f>IF(O1095=0, " ", CONCATENATE(Замеры!T1091,Замеры!U1091,Замеры!V1091,Замеры!W1091,Замеры!AB1091))</f>
        <v xml:space="preserve"> </v>
      </c>
      <c r="E1095" s="49" t="str">
        <f>IF(Замеры!L1091=0, " ", Замеры!L1091)</f>
        <v xml:space="preserve"> </v>
      </c>
      <c r="F1095" s="49" t="e">
        <f t="shared" si="378"/>
        <v>#VALUE!</v>
      </c>
      <c r="G1095" s="51" t="str">
        <f t="shared" si="379"/>
        <v>-</v>
      </c>
      <c r="H1095" s="52" t="str">
        <f t="shared" si="380"/>
        <v>-</v>
      </c>
      <c r="I1095" s="51" t="str">
        <f t="shared" si="381"/>
        <v>-</v>
      </c>
      <c r="J1095" s="29" t="str">
        <f t="shared" si="382"/>
        <v>-</v>
      </c>
      <c r="K1095" s="46" t="str">
        <f t="shared" si="383"/>
        <v>-</v>
      </c>
      <c r="L1095" s="29" t="str">
        <f t="shared" si="384"/>
        <v>-</v>
      </c>
      <c r="M1095" s="29" t="str">
        <f t="shared" si="385"/>
        <v xml:space="preserve"> </v>
      </c>
      <c r="N1095" s="29" t="str">
        <f t="shared" ca="1" si="386"/>
        <v xml:space="preserve"> </v>
      </c>
      <c r="O1095" s="8">
        <f>Замеры!R1091</f>
        <v>0</v>
      </c>
      <c r="P1095" s="8" t="b">
        <f t="shared" ref="P1095:P1158" si="396">OR(O1095=$N$1,O1095=$O$1,O1095=$P$1,O1095=$O$2)</f>
        <v>1</v>
      </c>
      <c r="Q1095" s="8" t="b">
        <f t="shared" ref="Q1095:Q1158" si="397">OR(O1095=$N$2,O1095=$O$3,O1095=$P$1,O1095=$O$2)</f>
        <v>1</v>
      </c>
      <c r="R1095" s="8" t="b">
        <f t="shared" ref="R1095:R1158" si="398">OR(O1095=$N$3,O1095=$O$3,O1095=$P$1,O1095=$O$1)</f>
        <v>1</v>
      </c>
      <c r="S1095" s="8" t="s">
        <v>72</v>
      </c>
      <c r="T1095" s="8" t="e">
        <f t="shared" si="387"/>
        <v>#VALUE!</v>
      </c>
      <c r="U1095" s="12" t="s">
        <v>72</v>
      </c>
      <c r="V1095" s="8" t="e">
        <f t="shared" si="388"/>
        <v>#VALUE!</v>
      </c>
      <c r="X1095" s="13" t="str">
        <f t="shared" ref="X1095:X1158" si="399">E1095</f>
        <v xml:space="preserve"> </v>
      </c>
      <c r="Y1095" s="8" t="e">
        <f t="shared" si="389"/>
        <v>#VALUE!</v>
      </c>
      <c r="AA1095" s="14" t="e">
        <f t="shared" ca="1" si="390"/>
        <v>#VALUE!</v>
      </c>
      <c r="AB1095" s="14" t="e">
        <f t="shared" ca="1" si="391"/>
        <v>#VALUE!</v>
      </c>
      <c r="AC1095" s="14" t="e">
        <f t="shared" ca="1" si="392"/>
        <v>#VALUE!</v>
      </c>
      <c r="AD1095" s="8" t="e">
        <f t="shared" ca="1" si="393"/>
        <v>#VALUE!</v>
      </c>
      <c r="AE1095" s="8" t="e">
        <f t="shared" ca="1" si="394"/>
        <v>#VALUE!</v>
      </c>
      <c r="AF1095" s="8" t="e">
        <f t="shared" ca="1" si="395"/>
        <v>#VALUE!</v>
      </c>
    </row>
    <row r="1096" spans="1:32" x14ac:dyDescent="0.3">
      <c r="A1096" s="35">
        <f>IF(Замеры!B1092=0, " ", Замеры!B1092)</f>
        <v>1089</v>
      </c>
      <c r="B1096" s="49" t="str">
        <f>Замеры!G1092</f>
        <v xml:space="preserve">Группа от QF </v>
      </c>
      <c r="C1096" s="49" t="str">
        <f>IF(Замеры!J1092=0, " ", Замеры!J1092)</f>
        <v xml:space="preserve"> </v>
      </c>
      <c r="D1096" s="49" t="str">
        <f>IF(O1096=0, " ", CONCATENATE(Замеры!T1092,Замеры!U1092,Замеры!V1092,Замеры!W1092,Замеры!AB1092))</f>
        <v xml:space="preserve"> </v>
      </c>
      <c r="E1096" s="49" t="str">
        <f>IF(Замеры!L1092=0, " ", Замеры!L1092)</f>
        <v xml:space="preserve"> </v>
      </c>
      <c r="F1096" s="49" t="e">
        <f t="shared" ref="F1096:F1159" si="400">CONCATENATE(T1096,U1096,V1096)</f>
        <v>#VALUE!</v>
      </c>
      <c r="G1096" s="51" t="str">
        <f t="shared" ref="G1096:G1159" si="401">IF(OR(O1096=$O$1,O1096=$P$1,O1096=$Q$1,O1096=$P$2),AA1096,"-")</f>
        <v>-</v>
      </c>
      <c r="H1096" s="52" t="str">
        <f t="shared" ref="H1096:H1159" si="402">IF(OR(O1096=$O$2,O1096=$P$3,O1096=$Q$1,O1096=$P$2),AB1096,"-")</f>
        <v>-</v>
      </c>
      <c r="I1096" s="51" t="str">
        <f t="shared" ref="I1096:I1159" si="403">IF(OR(O1096=$O$3,O1096=$P$3,O1096=$Q$1,O1096=$P$1),AC1096,"-")</f>
        <v>-</v>
      </c>
      <c r="J1096" s="29" t="str">
        <f t="shared" ref="J1096:J1159" si="404">IF(OR(O1096=$O$1,O1096=$P$1,O1096=$Q$1,O1096=$P$2),AD1096,"-")</f>
        <v>-</v>
      </c>
      <c r="K1096" s="46" t="str">
        <f t="shared" ref="K1096:K1159" si="405">IF(OR(O1096=$O$2,O1096=$P$3,O1096=$Q$1,O1096=$P$2),AE1096,"-")</f>
        <v>-</v>
      </c>
      <c r="L1096" s="29" t="str">
        <f t="shared" ref="L1096:L1159" si="406">IF(OR(O1096=$O$3,O1096=$P$3,O1096=$Q$1,O1096=$P$1),AF1096,"-")</f>
        <v>-</v>
      </c>
      <c r="M1096" s="29" t="str">
        <f t="shared" ref="M1096:M1159" si="407">IF(O1096=0," ",$V$1)</f>
        <v xml:space="preserve"> </v>
      </c>
      <c r="N1096" s="29" t="str">
        <f t="shared" ref="N1096:N1159" ca="1" si="408">IF(O1096=0," ", RANDBETWEEN($T$1,$U$1)/100)</f>
        <v xml:space="preserve"> </v>
      </c>
      <c r="O1096" s="8">
        <f>Замеры!R1092</f>
        <v>0</v>
      </c>
      <c r="P1096" s="8" t="b">
        <f t="shared" si="396"/>
        <v>1</v>
      </c>
      <c r="Q1096" s="8" t="b">
        <f t="shared" si="397"/>
        <v>1</v>
      </c>
      <c r="R1096" s="8" t="b">
        <f t="shared" si="398"/>
        <v>1</v>
      </c>
      <c r="S1096" s="8" t="s">
        <v>72</v>
      </c>
      <c r="T1096" s="8" t="e">
        <f t="shared" ref="T1096:T1159" si="409">E1096*5</f>
        <v>#VALUE!</v>
      </c>
      <c r="U1096" s="12" t="s">
        <v>72</v>
      </c>
      <c r="V1096" s="8" t="e">
        <f t="shared" ref="V1096:V1159" si="410">E1096*10</f>
        <v>#VALUE!</v>
      </c>
      <c r="X1096" s="13" t="str">
        <f t="shared" si="399"/>
        <v xml:space="preserve"> </v>
      </c>
      <c r="Y1096" s="8" t="e">
        <f t="shared" ref="Y1096:Y1159" si="411">X1096*12</f>
        <v>#VALUE!</v>
      </c>
      <c r="AA1096" s="14" t="e">
        <f t="shared" ref="AA1096:AA1159" ca="1" si="412">220/AD1096</f>
        <v>#VALUE!</v>
      </c>
      <c r="AB1096" s="14" t="e">
        <f t="shared" ref="AB1096:AB1159" ca="1" si="413">220/AE1096</f>
        <v>#VALUE!</v>
      </c>
      <c r="AC1096" s="14" t="e">
        <f t="shared" ref="AC1096:AC1159" ca="1" si="414">220/AF1096</f>
        <v>#VALUE!</v>
      </c>
      <c r="AD1096" s="8" t="e">
        <f t="shared" ref="AD1096:AD1159" ca="1" si="415">RANDBETWEEN(Y1096*1.1+10,Y1096*1.1+150)</f>
        <v>#VALUE!</v>
      </c>
      <c r="AE1096" s="8" t="e">
        <f t="shared" ref="AE1096:AE1159" ca="1" si="416">RANDBETWEEN(Y1096*1.1+10,Y1096*1.1+150)</f>
        <v>#VALUE!</v>
      </c>
      <c r="AF1096" s="8" t="e">
        <f t="shared" ref="AF1096:AF1159" ca="1" si="417">RANDBETWEEN(Y1096*1.1+10,Y1096*1.1+150)</f>
        <v>#VALUE!</v>
      </c>
    </row>
    <row r="1097" spans="1:32" x14ac:dyDescent="0.3">
      <c r="A1097" s="35">
        <f>IF(Замеры!B1093=0, " ", Замеры!B1093)</f>
        <v>1090</v>
      </c>
      <c r="B1097" s="49" t="str">
        <f>Замеры!G1093</f>
        <v xml:space="preserve">Группа от QF </v>
      </c>
      <c r="C1097" s="49" t="str">
        <f>IF(Замеры!J1093=0, " ", Замеры!J1093)</f>
        <v xml:space="preserve"> </v>
      </c>
      <c r="D1097" s="49" t="str">
        <f>IF(O1097=0, " ", CONCATENATE(Замеры!T1093,Замеры!U1093,Замеры!V1093,Замеры!W1093,Замеры!AB1093))</f>
        <v xml:space="preserve"> </v>
      </c>
      <c r="E1097" s="49" t="str">
        <f>IF(Замеры!L1093=0, " ", Замеры!L1093)</f>
        <v xml:space="preserve"> </v>
      </c>
      <c r="F1097" s="49" t="e">
        <f t="shared" si="400"/>
        <v>#VALUE!</v>
      </c>
      <c r="G1097" s="51" t="str">
        <f t="shared" si="401"/>
        <v>-</v>
      </c>
      <c r="H1097" s="52" t="str">
        <f t="shared" si="402"/>
        <v>-</v>
      </c>
      <c r="I1097" s="51" t="str">
        <f t="shared" si="403"/>
        <v>-</v>
      </c>
      <c r="J1097" s="29" t="str">
        <f t="shared" si="404"/>
        <v>-</v>
      </c>
      <c r="K1097" s="46" t="str">
        <f t="shared" si="405"/>
        <v>-</v>
      </c>
      <c r="L1097" s="29" t="str">
        <f t="shared" si="406"/>
        <v>-</v>
      </c>
      <c r="M1097" s="29" t="str">
        <f t="shared" si="407"/>
        <v xml:space="preserve"> </v>
      </c>
      <c r="N1097" s="29" t="str">
        <f t="shared" ca="1" si="408"/>
        <v xml:space="preserve"> </v>
      </c>
      <c r="O1097" s="8">
        <f>Замеры!R1093</f>
        <v>0</v>
      </c>
      <c r="P1097" s="8" t="b">
        <f t="shared" si="396"/>
        <v>1</v>
      </c>
      <c r="Q1097" s="8" t="b">
        <f t="shared" si="397"/>
        <v>1</v>
      </c>
      <c r="R1097" s="8" t="b">
        <f t="shared" si="398"/>
        <v>1</v>
      </c>
      <c r="S1097" s="8" t="s">
        <v>72</v>
      </c>
      <c r="T1097" s="8" t="e">
        <f t="shared" si="409"/>
        <v>#VALUE!</v>
      </c>
      <c r="U1097" s="12" t="s">
        <v>72</v>
      </c>
      <c r="V1097" s="8" t="e">
        <f t="shared" si="410"/>
        <v>#VALUE!</v>
      </c>
      <c r="X1097" s="13" t="str">
        <f t="shared" si="399"/>
        <v xml:space="preserve"> </v>
      </c>
      <c r="Y1097" s="8" t="e">
        <f t="shared" si="411"/>
        <v>#VALUE!</v>
      </c>
      <c r="AA1097" s="14" t="e">
        <f t="shared" ca="1" si="412"/>
        <v>#VALUE!</v>
      </c>
      <c r="AB1097" s="14" t="e">
        <f t="shared" ca="1" si="413"/>
        <v>#VALUE!</v>
      </c>
      <c r="AC1097" s="14" t="e">
        <f t="shared" ca="1" si="414"/>
        <v>#VALUE!</v>
      </c>
      <c r="AD1097" s="8" t="e">
        <f t="shared" ca="1" si="415"/>
        <v>#VALUE!</v>
      </c>
      <c r="AE1097" s="8" t="e">
        <f t="shared" ca="1" si="416"/>
        <v>#VALUE!</v>
      </c>
      <c r="AF1097" s="8" t="e">
        <f t="shared" ca="1" si="417"/>
        <v>#VALUE!</v>
      </c>
    </row>
    <row r="1098" spans="1:32" x14ac:dyDescent="0.3">
      <c r="A1098" s="35">
        <f>IF(Замеры!B1094=0, " ", Замеры!B1094)</f>
        <v>1091</v>
      </c>
      <c r="B1098" s="49" t="str">
        <f>Замеры!G1094</f>
        <v xml:space="preserve">Группа от QF </v>
      </c>
      <c r="C1098" s="49" t="str">
        <f>IF(Замеры!J1094=0, " ", Замеры!J1094)</f>
        <v xml:space="preserve"> </v>
      </c>
      <c r="D1098" s="49" t="str">
        <f>IF(O1098=0, " ", CONCATENATE(Замеры!T1094,Замеры!U1094,Замеры!V1094,Замеры!W1094,Замеры!AB1094))</f>
        <v xml:space="preserve"> </v>
      </c>
      <c r="E1098" s="49" t="str">
        <f>IF(Замеры!L1094=0, " ", Замеры!L1094)</f>
        <v xml:space="preserve"> </v>
      </c>
      <c r="F1098" s="49" t="e">
        <f t="shared" si="400"/>
        <v>#VALUE!</v>
      </c>
      <c r="G1098" s="51" t="str">
        <f t="shared" si="401"/>
        <v>-</v>
      </c>
      <c r="H1098" s="52" t="str">
        <f t="shared" si="402"/>
        <v>-</v>
      </c>
      <c r="I1098" s="51" t="str">
        <f t="shared" si="403"/>
        <v>-</v>
      </c>
      <c r="J1098" s="29" t="str">
        <f t="shared" si="404"/>
        <v>-</v>
      </c>
      <c r="K1098" s="46" t="str">
        <f t="shared" si="405"/>
        <v>-</v>
      </c>
      <c r="L1098" s="29" t="str">
        <f t="shared" si="406"/>
        <v>-</v>
      </c>
      <c r="M1098" s="29" t="str">
        <f t="shared" si="407"/>
        <v xml:space="preserve"> </v>
      </c>
      <c r="N1098" s="29" t="str">
        <f t="shared" ca="1" si="408"/>
        <v xml:space="preserve"> </v>
      </c>
      <c r="O1098" s="8">
        <f>Замеры!R1094</f>
        <v>0</v>
      </c>
      <c r="P1098" s="8" t="b">
        <f t="shared" si="396"/>
        <v>1</v>
      </c>
      <c r="Q1098" s="8" t="b">
        <f t="shared" si="397"/>
        <v>1</v>
      </c>
      <c r="R1098" s="8" t="b">
        <f t="shared" si="398"/>
        <v>1</v>
      </c>
      <c r="S1098" s="8" t="s">
        <v>72</v>
      </c>
      <c r="T1098" s="8" t="e">
        <f t="shared" si="409"/>
        <v>#VALUE!</v>
      </c>
      <c r="U1098" s="12" t="s">
        <v>72</v>
      </c>
      <c r="V1098" s="8" t="e">
        <f t="shared" si="410"/>
        <v>#VALUE!</v>
      </c>
      <c r="X1098" s="13" t="str">
        <f t="shared" si="399"/>
        <v xml:space="preserve"> </v>
      </c>
      <c r="Y1098" s="8" t="e">
        <f t="shared" si="411"/>
        <v>#VALUE!</v>
      </c>
      <c r="AA1098" s="14" t="e">
        <f t="shared" ca="1" si="412"/>
        <v>#VALUE!</v>
      </c>
      <c r="AB1098" s="14" t="e">
        <f t="shared" ca="1" si="413"/>
        <v>#VALUE!</v>
      </c>
      <c r="AC1098" s="14" t="e">
        <f t="shared" ca="1" si="414"/>
        <v>#VALUE!</v>
      </c>
      <c r="AD1098" s="8" t="e">
        <f t="shared" ca="1" si="415"/>
        <v>#VALUE!</v>
      </c>
      <c r="AE1098" s="8" t="e">
        <f t="shared" ca="1" si="416"/>
        <v>#VALUE!</v>
      </c>
      <c r="AF1098" s="8" t="e">
        <f t="shared" ca="1" si="417"/>
        <v>#VALUE!</v>
      </c>
    </row>
    <row r="1099" spans="1:32" x14ac:dyDescent="0.3">
      <c r="A1099" s="35">
        <f>IF(Замеры!B1095=0, " ", Замеры!B1095)</f>
        <v>1092</v>
      </c>
      <c r="B1099" s="49" t="str">
        <f>Замеры!G1095</f>
        <v xml:space="preserve">Группа от QF </v>
      </c>
      <c r="C1099" s="49" t="str">
        <f>IF(Замеры!J1095=0, " ", Замеры!J1095)</f>
        <v xml:space="preserve"> </v>
      </c>
      <c r="D1099" s="49" t="str">
        <f>IF(O1099=0, " ", CONCATENATE(Замеры!T1095,Замеры!U1095,Замеры!V1095,Замеры!W1095,Замеры!AB1095))</f>
        <v xml:space="preserve"> </v>
      </c>
      <c r="E1099" s="49" t="str">
        <f>IF(Замеры!L1095=0, " ", Замеры!L1095)</f>
        <v xml:space="preserve"> </v>
      </c>
      <c r="F1099" s="49" t="e">
        <f t="shared" si="400"/>
        <v>#VALUE!</v>
      </c>
      <c r="G1099" s="51" t="str">
        <f t="shared" si="401"/>
        <v>-</v>
      </c>
      <c r="H1099" s="52" t="str">
        <f t="shared" si="402"/>
        <v>-</v>
      </c>
      <c r="I1099" s="51" t="str">
        <f t="shared" si="403"/>
        <v>-</v>
      </c>
      <c r="J1099" s="29" t="str">
        <f t="shared" si="404"/>
        <v>-</v>
      </c>
      <c r="K1099" s="46" t="str">
        <f t="shared" si="405"/>
        <v>-</v>
      </c>
      <c r="L1099" s="29" t="str">
        <f t="shared" si="406"/>
        <v>-</v>
      </c>
      <c r="M1099" s="29" t="str">
        <f t="shared" si="407"/>
        <v xml:space="preserve"> </v>
      </c>
      <c r="N1099" s="29" t="str">
        <f t="shared" ca="1" si="408"/>
        <v xml:space="preserve"> </v>
      </c>
      <c r="O1099" s="8">
        <f>Замеры!R1095</f>
        <v>0</v>
      </c>
      <c r="P1099" s="8" t="b">
        <f t="shared" si="396"/>
        <v>1</v>
      </c>
      <c r="Q1099" s="8" t="b">
        <f t="shared" si="397"/>
        <v>1</v>
      </c>
      <c r="R1099" s="8" t="b">
        <f t="shared" si="398"/>
        <v>1</v>
      </c>
      <c r="S1099" s="8" t="s">
        <v>72</v>
      </c>
      <c r="T1099" s="8" t="e">
        <f t="shared" si="409"/>
        <v>#VALUE!</v>
      </c>
      <c r="U1099" s="12" t="s">
        <v>72</v>
      </c>
      <c r="V1099" s="8" t="e">
        <f t="shared" si="410"/>
        <v>#VALUE!</v>
      </c>
      <c r="X1099" s="13" t="str">
        <f t="shared" si="399"/>
        <v xml:space="preserve"> </v>
      </c>
      <c r="Y1099" s="8" t="e">
        <f t="shared" si="411"/>
        <v>#VALUE!</v>
      </c>
      <c r="AA1099" s="14" t="e">
        <f t="shared" ca="1" si="412"/>
        <v>#VALUE!</v>
      </c>
      <c r="AB1099" s="14" t="e">
        <f t="shared" ca="1" si="413"/>
        <v>#VALUE!</v>
      </c>
      <c r="AC1099" s="14" t="e">
        <f t="shared" ca="1" si="414"/>
        <v>#VALUE!</v>
      </c>
      <c r="AD1099" s="8" t="e">
        <f t="shared" ca="1" si="415"/>
        <v>#VALUE!</v>
      </c>
      <c r="AE1099" s="8" t="e">
        <f t="shared" ca="1" si="416"/>
        <v>#VALUE!</v>
      </c>
      <c r="AF1099" s="8" t="e">
        <f t="shared" ca="1" si="417"/>
        <v>#VALUE!</v>
      </c>
    </row>
    <row r="1100" spans="1:32" x14ac:dyDescent="0.3">
      <c r="A1100" s="35">
        <f>IF(Замеры!B1096=0, " ", Замеры!B1096)</f>
        <v>1093</v>
      </c>
      <c r="B1100" s="49" t="str">
        <f>Замеры!G1096</f>
        <v xml:space="preserve">Группа от QF </v>
      </c>
      <c r="C1100" s="49" t="str">
        <f>IF(Замеры!J1096=0, " ", Замеры!J1096)</f>
        <v xml:space="preserve"> </v>
      </c>
      <c r="D1100" s="49" t="str">
        <f>IF(O1100=0, " ", CONCATENATE(Замеры!T1096,Замеры!U1096,Замеры!V1096,Замеры!W1096,Замеры!AB1096))</f>
        <v xml:space="preserve"> </v>
      </c>
      <c r="E1100" s="49" t="str">
        <f>IF(Замеры!L1096=0, " ", Замеры!L1096)</f>
        <v xml:space="preserve"> </v>
      </c>
      <c r="F1100" s="49" t="e">
        <f t="shared" si="400"/>
        <v>#VALUE!</v>
      </c>
      <c r="G1100" s="51" t="str">
        <f t="shared" si="401"/>
        <v>-</v>
      </c>
      <c r="H1100" s="52" t="str">
        <f t="shared" si="402"/>
        <v>-</v>
      </c>
      <c r="I1100" s="51" t="str">
        <f t="shared" si="403"/>
        <v>-</v>
      </c>
      <c r="J1100" s="29" t="str">
        <f t="shared" si="404"/>
        <v>-</v>
      </c>
      <c r="K1100" s="46" t="str">
        <f t="shared" si="405"/>
        <v>-</v>
      </c>
      <c r="L1100" s="29" t="str">
        <f t="shared" si="406"/>
        <v>-</v>
      </c>
      <c r="M1100" s="29" t="str">
        <f t="shared" si="407"/>
        <v xml:space="preserve"> </v>
      </c>
      <c r="N1100" s="29" t="str">
        <f t="shared" ca="1" si="408"/>
        <v xml:space="preserve"> </v>
      </c>
      <c r="O1100" s="8">
        <f>Замеры!R1096</f>
        <v>0</v>
      </c>
      <c r="P1100" s="8" t="b">
        <f t="shared" si="396"/>
        <v>1</v>
      </c>
      <c r="Q1100" s="8" t="b">
        <f t="shared" si="397"/>
        <v>1</v>
      </c>
      <c r="R1100" s="8" t="b">
        <f t="shared" si="398"/>
        <v>1</v>
      </c>
      <c r="S1100" s="8" t="s">
        <v>72</v>
      </c>
      <c r="T1100" s="8" t="e">
        <f t="shared" si="409"/>
        <v>#VALUE!</v>
      </c>
      <c r="U1100" s="12" t="s">
        <v>72</v>
      </c>
      <c r="V1100" s="8" t="e">
        <f t="shared" si="410"/>
        <v>#VALUE!</v>
      </c>
      <c r="X1100" s="13" t="str">
        <f t="shared" si="399"/>
        <v xml:space="preserve"> </v>
      </c>
      <c r="Y1100" s="8" t="e">
        <f t="shared" si="411"/>
        <v>#VALUE!</v>
      </c>
      <c r="AA1100" s="14" t="e">
        <f t="shared" ca="1" si="412"/>
        <v>#VALUE!</v>
      </c>
      <c r="AB1100" s="14" t="e">
        <f t="shared" ca="1" si="413"/>
        <v>#VALUE!</v>
      </c>
      <c r="AC1100" s="14" t="e">
        <f t="shared" ca="1" si="414"/>
        <v>#VALUE!</v>
      </c>
      <c r="AD1100" s="8" t="e">
        <f t="shared" ca="1" si="415"/>
        <v>#VALUE!</v>
      </c>
      <c r="AE1100" s="8" t="e">
        <f t="shared" ca="1" si="416"/>
        <v>#VALUE!</v>
      </c>
      <c r="AF1100" s="8" t="e">
        <f t="shared" ca="1" si="417"/>
        <v>#VALUE!</v>
      </c>
    </row>
    <row r="1101" spans="1:32" x14ac:dyDescent="0.3">
      <c r="A1101" s="35">
        <f>IF(Замеры!B1097=0, " ", Замеры!B1097)</f>
        <v>1094</v>
      </c>
      <c r="B1101" s="49" t="str">
        <f>Замеры!G1097</f>
        <v xml:space="preserve">Группа от QF </v>
      </c>
      <c r="C1101" s="49" t="str">
        <f>IF(Замеры!J1097=0, " ", Замеры!J1097)</f>
        <v xml:space="preserve"> </v>
      </c>
      <c r="D1101" s="49" t="str">
        <f>IF(O1101=0, " ", CONCATENATE(Замеры!T1097,Замеры!U1097,Замеры!V1097,Замеры!W1097,Замеры!AB1097))</f>
        <v xml:space="preserve"> </v>
      </c>
      <c r="E1101" s="49" t="str">
        <f>IF(Замеры!L1097=0, " ", Замеры!L1097)</f>
        <v xml:space="preserve"> </v>
      </c>
      <c r="F1101" s="49" t="e">
        <f t="shared" si="400"/>
        <v>#VALUE!</v>
      </c>
      <c r="G1101" s="51" t="str">
        <f t="shared" si="401"/>
        <v>-</v>
      </c>
      <c r="H1101" s="52" t="str">
        <f t="shared" si="402"/>
        <v>-</v>
      </c>
      <c r="I1101" s="51" t="str">
        <f t="shared" si="403"/>
        <v>-</v>
      </c>
      <c r="J1101" s="29" t="str">
        <f t="shared" si="404"/>
        <v>-</v>
      </c>
      <c r="K1101" s="46" t="str">
        <f t="shared" si="405"/>
        <v>-</v>
      </c>
      <c r="L1101" s="29" t="str">
        <f t="shared" si="406"/>
        <v>-</v>
      </c>
      <c r="M1101" s="29" t="str">
        <f t="shared" si="407"/>
        <v xml:space="preserve"> </v>
      </c>
      <c r="N1101" s="29" t="str">
        <f t="shared" ca="1" si="408"/>
        <v xml:space="preserve"> </v>
      </c>
      <c r="O1101" s="8">
        <f>Замеры!R1097</f>
        <v>0</v>
      </c>
      <c r="P1101" s="8" t="b">
        <f t="shared" si="396"/>
        <v>1</v>
      </c>
      <c r="Q1101" s="8" t="b">
        <f t="shared" si="397"/>
        <v>1</v>
      </c>
      <c r="R1101" s="8" t="b">
        <f t="shared" si="398"/>
        <v>1</v>
      </c>
      <c r="S1101" s="8" t="s">
        <v>72</v>
      </c>
      <c r="T1101" s="8" t="e">
        <f t="shared" si="409"/>
        <v>#VALUE!</v>
      </c>
      <c r="U1101" s="12" t="s">
        <v>72</v>
      </c>
      <c r="V1101" s="8" t="e">
        <f t="shared" si="410"/>
        <v>#VALUE!</v>
      </c>
      <c r="X1101" s="13" t="str">
        <f t="shared" si="399"/>
        <v xml:space="preserve"> </v>
      </c>
      <c r="Y1101" s="8" t="e">
        <f t="shared" si="411"/>
        <v>#VALUE!</v>
      </c>
      <c r="AA1101" s="14" t="e">
        <f t="shared" ca="1" si="412"/>
        <v>#VALUE!</v>
      </c>
      <c r="AB1101" s="14" t="e">
        <f t="shared" ca="1" si="413"/>
        <v>#VALUE!</v>
      </c>
      <c r="AC1101" s="14" t="e">
        <f t="shared" ca="1" si="414"/>
        <v>#VALUE!</v>
      </c>
      <c r="AD1101" s="8" t="e">
        <f t="shared" ca="1" si="415"/>
        <v>#VALUE!</v>
      </c>
      <c r="AE1101" s="8" t="e">
        <f t="shared" ca="1" si="416"/>
        <v>#VALUE!</v>
      </c>
      <c r="AF1101" s="8" t="e">
        <f t="shared" ca="1" si="417"/>
        <v>#VALUE!</v>
      </c>
    </row>
    <row r="1102" spans="1:32" x14ac:dyDescent="0.3">
      <c r="A1102" s="35">
        <f>IF(Замеры!B1098=0, " ", Замеры!B1098)</f>
        <v>1095</v>
      </c>
      <c r="B1102" s="49" t="str">
        <f>Замеры!G1098</f>
        <v xml:space="preserve">Группа от QF </v>
      </c>
      <c r="C1102" s="49" t="str">
        <f>IF(Замеры!J1098=0, " ", Замеры!J1098)</f>
        <v xml:space="preserve"> </v>
      </c>
      <c r="D1102" s="49" t="str">
        <f>IF(O1102=0, " ", CONCATENATE(Замеры!T1098,Замеры!U1098,Замеры!V1098,Замеры!W1098,Замеры!AB1098))</f>
        <v xml:space="preserve"> </v>
      </c>
      <c r="E1102" s="49" t="str">
        <f>IF(Замеры!L1098=0, " ", Замеры!L1098)</f>
        <v xml:space="preserve"> </v>
      </c>
      <c r="F1102" s="49" t="e">
        <f t="shared" si="400"/>
        <v>#VALUE!</v>
      </c>
      <c r="G1102" s="51" t="str">
        <f t="shared" si="401"/>
        <v>-</v>
      </c>
      <c r="H1102" s="52" t="str">
        <f t="shared" si="402"/>
        <v>-</v>
      </c>
      <c r="I1102" s="51" t="str">
        <f t="shared" si="403"/>
        <v>-</v>
      </c>
      <c r="J1102" s="29" t="str">
        <f t="shared" si="404"/>
        <v>-</v>
      </c>
      <c r="K1102" s="46" t="str">
        <f t="shared" si="405"/>
        <v>-</v>
      </c>
      <c r="L1102" s="29" t="str">
        <f t="shared" si="406"/>
        <v>-</v>
      </c>
      <c r="M1102" s="29" t="str">
        <f t="shared" si="407"/>
        <v xml:space="preserve"> </v>
      </c>
      <c r="N1102" s="29" t="str">
        <f t="shared" ca="1" si="408"/>
        <v xml:space="preserve"> </v>
      </c>
      <c r="O1102" s="8">
        <f>Замеры!R1098</f>
        <v>0</v>
      </c>
      <c r="P1102" s="8" t="b">
        <f t="shared" si="396"/>
        <v>1</v>
      </c>
      <c r="Q1102" s="8" t="b">
        <f t="shared" si="397"/>
        <v>1</v>
      </c>
      <c r="R1102" s="8" t="b">
        <f t="shared" si="398"/>
        <v>1</v>
      </c>
      <c r="S1102" s="8" t="s">
        <v>72</v>
      </c>
      <c r="T1102" s="8" t="e">
        <f t="shared" si="409"/>
        <v>#VALUE!</v>
      </c>
      <c r="U1102" s="12" t="s">
        <v>72</v>
      </c>
      <c r="V1102" s="8" t="e">
        <f t="shared" si="410"/>
        <v>#VALUE!</v>
      </c>
      <c r="X1102" s="13" t="str">
        <f t="shared" si="399"/>
        <v xml:space="preserve"> </v>
      </c>
      <c r="Y1102" s="8" t="e">
        <f t="shared" si="411"/>
        <v>#VALUE!</v>
      </c>
      <c r="AA1102" s="14" t="e">
        <f t="shared" ca="1" si="412"/>
        <v>#VALUE!</v>
      </c>
      <c r="AB1102" s="14" t="e">
        <f t="shared" ca="1" si="413"/>
        <v>#VALUE!</v>
      </c>
      <c r="AC1102" s="14" t="e">
        <f t="shared" ca="1" si="414"/>
        <v>#VALUE!</v>
      </c>
      <c r="AD1102" s="8" t="e">
        <f t="shared" ca="1" si="415"/>
        <v>#VALUE!</v>
      </c>
      <c r="AE1102" s="8" t="e">
        <f t="shared" ca="1" si="416"/>
        <v>#VALUE!</v>
      </c>
      <c r="AF1102" s="8" t="e">
        <f t="shared" ca="1" si="417"/>
        <v>#VALUE!</v>
      </c>
    </row>
    <row r="1103" spans="1:32" x14ac:dyDescent="0.3">
      <c r="A1103" s="35">
        <f>IF(Замеры!B1099=0, " ", Замеры!B1099)</f>
        <v>1096</v>
      </c>
      <c r="B1103" s="49" t="str">
        <f>Замеры!G1099</f>
        <v xml:space="preserve">Группа от QF </v>
      </c>
      <c r="C1103" s="49" t="str">
        <f>IF(Замеры!J1099=0, " ", Замеры!J1099)</f>
        <v xml:space="preserve"> </v>
      </c>
      <c r="D1103" s="49" t="str">
        <f>IF(O1103=0, " ", CONCATENATE(Замеры!T1099,Замеры!U1099,Замеры!V1099,Замеры!W1099,Замеры!AB1099))</f>
        <v xml:space="preserve"> </v>
      </c>
      <c r="E1103" s="49" t="str">
        <f>IF(Замеры!L1099=0, " ", Замеры!L1099)</f>
        <v xml:space="preserve"> </v>
      </c>
      <c r="F1103" s="49" t="e">
        <f t="shared" si="400"/>
        <v>#VALUE!</v>
      </c>
      <c r="G1103" s="51" t="str">
        <f t="shared" si="401"/>
        <v>-</v>
      </c>
      <c r="H1103" s="52" t="str">
        <f t="shared" si="402"/>
        <v>-</v>
      </c>
      <c r="I1103" s="51" t="str">
        <f t="shared" si="403"/>
        <v>-</v>
      </c>
      <c r="J1103" s="29" t="str">
        <f t="shared" si="404"/>
        <v>-</v>
      </c>
      <c r="K1103" s="46" t="str">
        <f t="shared" si="405"/>
        <v>-</v>
      </c>
      <c r="L1103" s="29" t="str">
        <f t="shared" si="406"/>
        <v>-</v>
      </c>
      <c r="M1103" s="29" t="str">
        <f t="shared" si="407"/>
        <v xml:space="preserve"> </v>
      </c>
      <c r="N1103" s="29" t="str">
        <f t="shared" ca="1" si="408"/>
        <v xml:space="preserve"> </v>
      </c>
      <c r="O1103" s="8">
        <f>Замеры!R1099</f>
        <v>0</v>
      </c>
      <c r="P1103" s="8" t="b">
        <f t="shared" si="396"/>
        <v>1</v>
      </c>
      <c r="Q1103" s="8" t="b">
        <f t="shared" si="397"/>
        <v>1</v>
      </c>
      <c r="R1103" s="8" t="b">
        <f t="shared" si="398"/>
        <v>1</v>
      </c>
      <c r="S1103" s="8" t="s">
        <v>72</v>
      </c>
      <c r="T1103" s="8" t="e">
        <f t="shared" si="409"/>
        <v>#VALUE!</v>
      </c>
      <c r="U1103" s="12" t="s">
        <v>72</v>
      </c>
      <c r="V1103" s="8" t="e">
        <f t="shared" si="410"/>
        <v>#VALUE!</v>
      </c>
      <c r="X1103" s="13" t="str">
        <f t="shared" si="399"/>
        <v xml:space="preserve"> </v>
      </c>
      <c r="Y1103" s="8" t="e">
        <f t="shared" si="411"/>
        <v>#VALUE!</v>
      </c>
      <c r="AA1103" s="14" t="e">
        <f t="shared" ca="1" si="412"/>
        <v>#VALUE!</v>
      </c>
      <c r="AB1103" s="14" t="e">
        <f t="shared" ca="1" si="413"/>
        <v>#VALUE!</v>
      </c>
      <c r="AC1103" s="14" t="e">
        <f t="shared" ca="1" si="414"/>
        <v>#VALUE!</v>
      </c>
      <c r="AD1103" s="8" t="e">
        <f t="shared" ca="1" si="415"/>
        <v>#VALUE!</v>
      </c>
      <c r="AE1103" s="8" t="e">
        <f t="shared" ca="1" si="416"/>
        <v>#VALUE!</v>
      </c>
      <c r="AF1103" s="8" t="e">
        <f t="shared" ca="1" si="417"/>
        <v>#VALUE!</v>
      </c>
    </row>
    <row r="1104" spans="1:32" x14ac:dyDescent="0.3">
      <c r="A1104" s="35">
        <f>IF(Замеры!B1100=0, " ", Замеры!B1100)</f>
        <v>1097</v>
      </c>
      <c r="B1104" s="49" t="str">
        <f>Замеры!G1100</f>
        <v xml:space="preserve">Группа от QF </v>
      </c>
      <c r="C1104" s="49" t="str">
        <f>IF(Замеры!J1100=0, " ", Замеры!J1100)</f>
        <v xml:space="preserve"> </v>
      </c>
      <c r="D1104" s="49" t="str">
        <f>IF(O1104=0, " ", CONCATENATE(Замеры!T1100,Замеры!U1100,Замеры!V1100,Замеры!W1100,Замеры!AB1100))</f>
        <v xml:space="preserve"> </v>
      </c>
      <c r="E1104" s="49" t="str">
        <f>IF(Замеры!L1100=0, " ", Замеры!L1100)</f>
        <v xml:space="preserve"> </v>
      </c>
      <c r="F1104" s="49" t="e">
        <f t="shared" si="400"/>
        <v>#VALUE!</v>
      </c>
      <c r="G1104" s="51" t="str">
        <f t="shared" si="401"/>
        <v>-</v>
      </c>
      <c r="H1104" s="52" t="str">
        <f t="shared" si="402"/>
        <v>-</v>
      </c>
      <c r="I1104" s="51" t="str">
        <f t="shared" si="403"/>
        <v>-</v>
      </c>
      <c r="J1104" s="29" t="str">
        <f t="shared" si="404"/>
        <v>-</v>
      </c>
      <c r="K1104" s="46" t="str">
        <f t="shared" si="405"/>
        <v>-</v>
      </c>
      <c r="L1104" s="29" t="str">
        <f t="shared" si="406"/>
        <v>-</v>
      </c>
      <c r="M1104" s="29" t="str">
        <f t="shared" si="407"/>
        <v xml:space="preserve"> </v>
      </c>
      <c r="N1104" s="29" t="str">
        <f t="shared" ca="1" si="408"/>
        <v xml:space="preserve"> </v>
      </c>
      <c r="O1104" s="8">
        <f>Замеры!R1100</f>
        <v>0</v>
      </c>
      <c r="P1104" s="8" t="b">
        <f t="shared" si="396"/>
        <v>1</v>
      </c>
      <c r="Q1104" s="8" t="b">
        <f t="shared" si="397"/>
        <v>1</v>
      </c>
      <c r="R1104" s="8" t="b">
        <f t="shared" si="398"/>
        <v>1</v>
      </c>
      <c r="S1104" s="8" t="s">
        <v>72</v>
      </c>
      <c r="T1104" s="8" t="e">
        <f t="shared" si="409"/>
        <v>#VALUE!</v>
      </c>
      <c r="U1104" s="12" t="s">
        <v>72</v>
      </c>
      <c r="V1104" s="8" t="e">
        <f t="shared" si="410"/>
        <v>#VALUE!</v>
      </c>
      <c r="X1104" s="13" t="str">
        <f t="shared" si="399"/>
        <v xml:space="preserve"> </v>
      </c>
      <c r="Y1104" s="8" t="e">
        <f t="shared" si="411"/>
        <v>#VALUE!</v>
      </c>
      <c r="AA1104" s="14" t="e">
        <f t="shared" ca="1" si="412"/>
        <v>#VALUE!</v>
      </c>
      <c r="AB1104" s="14" t="e">
        <f t="shared" ca="1" si="413"/>
        <v>#VALUE!</v>
      </c>
      <c r="AC1104" s="14" t="e">
        <f t="shared" ca="1" si="414"/>
        <v>#VALUE!</v>
      </c>
      <c r="AD1104" s="8" t="e">
        <f t="shared" ca="1" si="415"/>
        <v>#VALUE!</v>
      </c>
      <c r="AE1104" s="8" t="e">
        <f t="shared" ca="1" si="416"/>
        <v>#VALUE!</v>
      </c>
      <c r="AF1104" s="8" t="e">
        <f t="shared" ca="1" si="417"/>
        <v>#VALUE!</v>
      </c>
    </row>
    <row r="1105" spans="1:32" x14ac:dyDescent="0.3">
      <c r="A1105" s="35">
        <f>IF(Замеры!B1101=0, " ", Замеры!B1101)</f>
        <v>1098</v>
      </c>
      <c r="B1105" s="49" t="str">
        <f>Замеры!G1101</f>
        <v xml:space="preserve">Группа от QF </v>
      </c>
      <c r="C1105" s="49" t="str">
        <f>IF(Замеры!J1101=0, " ", Замеры!J1101)</f>
        <v xml:space="preserve"> </v>
      </c>
      <c r="D1105" s="49" t="str">
        <f>IF(O1105=0, " ", CONCATENATE(Замеры!T1101,Замеры!U1101,Замеры!V1101,Замеры!W1101,Замеры!AB1101))</f>
        <v xml:space="preserve"> </v>
      </c>
      <c r="E1105" s="49" t="str">
        <f>IF(Замеры!L1101=0, " ", Замеры!L1101)</f>
        <v xml:space="preserve"> </v>
      </c>
      <c r="F1105" s="49" t="e">
        <f t="shared" si="400"/>
        <v>#VALUE!</v>
      </c>
      <c r="G1105" s="51" t="str">
        <f t="shared" si="401"/>
        <v>-</v>
      </c>
      <c r="H1105" s="52" t="str">
        <f t="shared" si="402"/>
        <v>-</v>
      </c>
      <c r="I1105" s="51" t="str">
        <f t="shared" si="403"/>
        <v>-</v>
      </c>
      <c r="J1105" s="29" t="str">
        <f t="shared" si="404"/>
        <v>-</v>
      </c>
      <c r="K1105" s="46" t="str">
        <f t="shared" si="405"/>
        <v>-</v>
      </c>
      <c r="L1105" s="29" t="str">
        <f t="shared" si="406"/>
        <v>-</v>
      </c>
      <c r="M1105" s="29" t="str">
        <f t="shared" si="407"/>
        <v xml:space="preserve"> </v>
      </c>
      <c r="N1105" s="29" t="str">
        <f t="shared" ca="1" si="408"/>
        <v xml:space="preserve"> </v>
      </c>
      <c r="O1105" s="8">
        <f>Замеры!R1101</f>
        <v>0</v>
      </c>
      <c r="P1105" s="8" t="b">
        <f t="shared" si="396"/>
        <v>1</v>
      </c>
      <c r="Q1105" s="8" t="b">
        <f t="shared" si="397"/>
        <v>1</v>
      </c>
      <c r="R1105" s="8" t="b">
        <f t="shared" si="398"/>
        <v>1</v>
      </c>
      <c r="S1105" s="8" t="s">
        <v>72</v>
      </c>
      <c r="T1105" s="8" t="e">
        <f t="shared" si="409"/>
        <v>#VALUE!</v>
      </c>
      <c r="U1105" s="12" t="s">
        <v>72</v>
      </c>
      <c r="V1105" s="8" t="e">
        <f t="shared" si="410"/>
        <v>#VALUE!</v>
      </c>
      <c r="X1105" s="13" t="str">
        <f t="shared" si="399"/>
        <v xml:space="preserve"> </v>
      </c>
      <c r="Y1105" s="8" t="e">
        <f t="shared" si="411"/>
        <v>#VALUE!</v>
      </c>
      <c r="AA1105" s="14" t="e">
        <f t="shared" ca="1" si="412"/>
        <v>#VALUE!</v>
      </c>
      <c r="AB1105" s="14" t="e">
        <f t="shared" ca="1" si="413"/>
        <v>#VALUE!</v>
      </c>
      <c r="AC1105" s="14" t="e">
        <f t="shared" ca="1" si="414"/>
        <v>#VALUE!</v>
      </c>
      <c r="AD1105" s="8" t="e">
        <f t="shared" ca="1" si="415"/>
        <v>#VALUE!</v>
      </c>
      <c r="AE1105" s="8" t="e">
        <f t="shared" ca="1" si="416"/>
        <v>#VALUE!</v>
      </c>
      <c r="AF1105" s="8" t="e">
        <f t="shared" ca="1" si="417"/>
        <v>#VALUE!</v>
      </c>
    </row>
    <row r="1106" spans="1:32" x14ac:dyDescent="0.3">
      <c r="A1106" s="35">
        <f>IF(Замеры!B1102=0, " ", Замеры!B1102)</f>
        <v>1099</v>
      </c>
      <c r="B1106" s="49" t="str">
        <f>Замеры!G1102</f>
        <v xml:space="preserve">Группа от QF </v>
      </c>
      <c r="C1106" s="49" t="str">
        <f>IF(Замеры!J1102=0, " ", Замеры!J1102)</f>
        <v xml:space="preserve"> </v>
      </c>
      <c r="D1106" s="49" t="str">
        <f>IF(O1106=0, " ", CONCATENATE(Замеры!T1102,Замеры!U1102,Замеры!V1102,Замеры!W1102,Замеры!AB1102))</f>
        <v xml:space="preserve"> </v>
      </c>
      <c r="E1106" s="49" t="str">
        <f>IF(Замеры!L1102=0, " ", Замеры!L1102)</f>
        <v xml:space="preserve"> </v>
      </c>
      <c r="F1106" s="49" t="e">
        <f t="shared" si="400"/>
        <v>#VALUE!</v>
      </c>
      <c r="G1106" s="51" t="str">
        <f t="shared" si="401"/>
        <v>-</v>
      </c>
      <c r="H1106" s="52" t="str">
        <f t="shared" si="402"/>
        <v>-</v>
      </c>
      <c r="I1106" s="51" t="str">
        <f t="shared" si="403"/>
        <v>-</v>
      </c>
      <c r="J1106" s="29" t="str">
        <f t="shared" si="404"/>
        <v>-</v>
      </c>
      <c r="K1106" s="46" t="str">
        <f t="shared" si="405"/>
        <v>-</v>
      </c>
      <c r="L1106" s="29" t="str">
        <f t="shared" si="406"/>
        <v>-</v>
      </c>
      <c r="M1106" s="29" t="str">
        <f t="shared" si="407"/>
        <v xml:space="preserve"> </v>
      </c>
      <c r="N1106" s="29" t="str">
        <f t="shared" ca="1" si="408"/>
        <v xml:space="preserve"> </v>
      </c>
      <c r="O1106" s="8">
        <f>Замеры!R1102</f>
        <v>0</v>
      </c>
      <c r="P1106" s="8" t="b">
        <f t="shared" si="396"/>
        <v>1</v>
      </c>
      <c r="Q1106" s="8" t="b">
        <f t="shared" si="397"/>
        <v>1</v>
      </c>
      <c r="R1106" s="8" t="b">
        <f t="shared" si="398"/>
        <v>1</v>
      </c>
      <c r="S1106" s="8" t="s">
        <v>72</v>
      </c>
      <c r="T1106" s="8" t="e">
        <f t="shared" si="409"/>
        <v>#VALUE!</v>
      </c>
      <c r="U1106" s="12" t="s">
        <v>72</v>
      </c>
      <c r="V1106" s="8" t="e">
        <f t="shared" si="410"/>
        <v>#VALUE!</v>
      </c>
      <c r="X1106" s="13" t="str">
        <f t="shared" si="399"/>
        <v xml:space="preserve"> </v>
      </c>
      <c r="Y1106" s="8" t="e">
        <f t="shared" si="411"/>
        <v>#VALUE!</v>
      </c>
      <c r="AA1106" s="14" t="e">
        <f t="shared" ca="1" si="412"/>
        <v>#VALUE!</v>
      </c>
      <c r="AB1106" s="14" t="e">
        <f t="shared" ca="1" si="413"/>
        <v>#VALUE!</v>
      </c>
      <c r="AC1106" s="14" t="e">
        <f t="shared" ca="1" si="414"/>
        <v>#VALUE!</v>
      </c>
      <c r="AD1106" s="8" t="e">
        <f t="shared" ca="1" si="415"/>
        <v>#VALUE!</v>
      </c>
      <c r="AE1106" s="8" t="e">
        <f t="shared" ca="1" si="416"/>
        <v>#VALUE!</v>
      </c>
      <c r="AF1106" s="8" t="e">
        <f t="shared" ca="1" si="417"/>
        <v>#VALUE!</v>
      </c>
    </row>
    <row r="1107" spans="1:32" x14ac:dyDescent="0.3">
      <c r="A1107" s="35">
        <f>IF(Замеры!B1103=0, " ", Замеры!B1103)</f>
        <v>1100</v>
      </c>
      <c r="B1107" s="49" t="str">
        <f>Замеры!G1103</f>
        <v xml:space="preserve">Группа от QF </v>
      </c>
      <c r="C1107" s="49" t="str">
        <f>IF(Замеры!J1103=0, " ", Замеры!J1103)</f>
        <v xml:space="preserve"> </v>
      </c>
      <c r="D1107" s="49" t="str">
        <f>IF(O1107=0, " ", CONCATENATE(Замеры!T1103,Замеры!U1103,Замеры!V1103,Замеры!W1103,Замеры!AB1103))</f>
        <v xml:space="preserve"> </v>
      </c>
      <c r="E1107" s="49" t="str">
        <f>IF(Замеры!L1103=0, " ", Замеры!L1103)</f>
        <v xml:space="preserve"> </v>
      </c>
      <c r="F1107" s="49" t="e">
        <f t="shared" si="400"/>
        <v>#VALUE!</v>
      </c>
      <c r="G1107" s="51" t="str">
        <f t="shared" si="401"/>
        <v>-</v>
      </c>
      <c r="H1107" s="52" t="str">
        <f t="shared" si="402"/>
        <v>-</v>
      </c>
      <c r="I1107" s="51" t="str">
        <f t="shared" si="403"/>
        <v>-</v>
      </c>
      <c r="J1107" s="29" t="str">
        <f t="shared" si="404"/>
        <v>-</v>
      </c>
      <c r="K1107" s="46" t="str">
        <f t="shared" si="405"/>
        <v>-</v>
      </c>
      <c r="L1107" s="29" t="str">
        <f t="shared" si="406"/>
        <v>-</v>
      </c>
      <c r="M1107" s="29" t="str">
        <f t="shared" si="407"/>
        <v xml:space="preserve"> </v>
      </c>
      <c r="N1107" s="29" t="str">
        <f t="shared" ca="1" si="408"/>
        <v xml:space="preserve"> </v>
      </c>
      <c r="O1107" s="8">
        <f>Замеры!R1103</f>
        <v>0</v>
      </c>
      <c r="P1107" s="8" t="b">
        <f t="shared" si="396"/>
        <v>1</v>
      </c>
      <c r="Q1107" s="8" t="b">
        <f t="shared" si="397"/>
        <v>1</v>
      </c>
      <c r="R1107" s="8" t="b">
        <f t="shared" si="398"/>
        <v>1</v>
      </c>
      <c r="S1107" s="8" t="s">
        <v>72</v>
      </c>
      <c r="T1107" s="8" t="e">
        <f t="shared" si="409"/>
        <v>#VALUE!</v>
      </c>
      <c r="U1107" s="12" t="s">
        <v>72</v>
      </c>
      <c r="V1107" s="8" t="e">
        <f t="shared" si="410"/>
        <v>#VALUE!</v>
      </c>
      <c r="X1107" s="13" t="str">
        <f t="shared" si="399"/>
        <v xml:space="preserve"> </v>
      </c>
      <c r="Y1107" s="8" t="e">
        <f t="shared" si="411"/>
        <v>#VALUE!</v>
      </c>
      <c r="AA1107" s="14" t="e">
        <f t="shared" ca="1" si="412"/>
        <v>#VALUE!</v>
      </c>
      <c r="AB1107" s="14" t="e">
        <f t="shared" ca="1" si="413"/>
        <v>#VALUE!</v>
      </c>
      <c r="AC1107" s="14" t="e">
        <f t="shared" ca="1" si="414"/>
        <v>#VALUE!</v>
      </c>
      <c r="AD1107" s="8" t="e">
        <f t="shared" ca="1" si="415"/>
        <v>#VALUE!</v>
      </c>
      <c r="AE1107" s="8" t="e">
        <f t="shared" ca="1" si="416"/>
        <v>#VALUE!</v>
      </c>
      <c r="AF1107" s="8" t="e">
        <f t="shared" ca="1" si="417"/>
        <v>#VALUE!</v>
      </c>
    </row>
    <row r="1108" spans="1:32" x14ac:dyDescent="0.3">
      <c r="A1108" s="35">
        <f>IF(Замеры!B1104=0, " ", Замеры!B1104)</f>
        <v>1101</v>
      </c>
      <c r="B1108" s="49" t="str">
        <f>Замеры!G1104</f>
        <v xml:space="preserve">Группа от QF </v>
      </c>
      <c r="C1108" s="49" t="str">
        <f>IF(Замеры!J1104=0, " ", Замеры!J1104)</f>
        <v xml:space="preserve"> </v>
      </c>
      <c r="D1108" s="49" t="str">
        <f>IF(O1108=0, " ", CONCATENATE(Замеры!T1104,Замеры!U1104,Замеры!V1104,Замеры!W1104,Замеры!AB1104))</f>
        <v xml:space="preserve"> </v>
      </c>
      <c r="E1108" s="49" t="str">
        <f>IF(Замеры!L1104=0, " ", Замеры!L1104)</f>
        <v xml:space="preserve"> </v>
      </c>
      <c r="F1108" s="49" t="e">
        <f t="shared" si="400"/>
        <v>#VALUE!</v>
      </c>
      <c r="G1108" s="51" t="str">
        <f t="shared" si="401"/>
        <v>-</v>
      </c>
      <c r="H1108" s="52" t="str">
        <f t="shared" si="402"/>
        <v>-</v>
      </c>
      <c r="I1108" s="51" t="str">
        <f t="shared" si="403"/>
        <v>-</v>
      </c>
      <c r="J1108" s="29" t="str">
        <f t="shared" si="404"/>
        <v>-</v>
      </c>
      <c r="K1108" s="46" t="str">
        <f t="shared" si="405"/>
        <v>-</v>
      </c>
      <c r="L1108" s="29" t="str">
        <f t="shared" si="406"/>
        <v>-</v>
      </c>
      <c r="M1108" s="29" t="str">
        <f t="shared" si="407"/>
        <v xml:space="preserve"> </v>
      </c>
      <c r="N1108" s="29" t="str">
        <f t="shared" ca="1" si="408"/>
        <v xml:space="preserve"> </v>
      </c>
      <c r="O1108" s="8">
        <f>Замеры!R1104</f>
        <v>0</v>
      </c>
      <c r="P1108" s="8" t="b">
        <f t="shared" si="396"/>
        <v>1</v>
      </c>
      <c r="Q1108" s="8" t="b">
        <f t="shared" si="397"/>
        <v>1</v>
      </c>
      <c r="R1108" s="8" t="b">
        <f t="shared" si="398"/>
        <v>1</v>
      </c>
      <c r="S1108" s="8" t="s">
        <v>72</v>
      </c>
      <c r="T1108" s="8" t="e">
        <f t="shared" si="409"/>
        <v>#VALUE!</v>
      </c>
      <c r="U1108" s="12" t="s">
        <v>72</v>
      </c>
      <c r="V1108" s="8" t="e">
        <f t="shared" si="410"/>
        <v>#VALUE!</v>
      </c>
      <c r="X1108" s="13" t="str">
        <f t="shared" si="399"/>
        <v xml:space="preserve"> </v>
      </c>
      <c r="Y1108" s="8" t="e">
        <f t="shared" si="411"/>
        <v>#VALUE!</v>
      </c>
      <c r="AA1108" s="14" t="e">
        <f t="shared" ca="1" si="412"/>
        <v>#VALUE!</v>
      </c>
      <c r="AB1108" s="14" t="e">
        <f t="shared" ca="1" si="413"/>
        <v>#VALUE!</v>
      </c>
      <c r="AC1108" s="14" t="e">
        <f t="shared" ca="1" si="414"/>
        <v>#VALUE!</v>
      </c>
      <c r="AD1108" s="8" t="e">
        <f t="shared" ca="1" si="415"/>
        <v>#VALUE!</v>
      </c>
      <c r="AE1108" s="8" t="e">
        <f t="shared" ca="1" si="416"/>
        <v>#VALUE!</v>
      </c>
      <c r="AF1108" s="8" t="e">
        <f t="shared" ca="1" si="417"/>
        <v>#VALUE!</v>
      </c>
    </row>
    <row r="1109" spans="1:32" x14ac:dyDescent="0.3">
      <c r="A1109" s="35">
        <f>IF(Замеры!B1105=0, " ", Замеры!B1105)</f>
        <v>1102</v>
      </c>
      <c r="B1109" s="49" t="str">
        <f>Замеры!G1105</f>
        <v xml:space="preserve">Группа от QF </v>
      </c>
      <c r="C1109" s="49" t="str">
        <f>IF(Замеры!J1105=0, " ", Замеры!J1105)</f>
        <v xml:space="preserve"> </v>
      </c>
      <c r="D1109" s="49" t="str">
        <f>IF(O1109=0, " ", CONCATENATE(Замеры!T1105,Замеры!U1105,Замеры!V1105,Замеры!W1105,Замеры!AB1105))</f>
        <v xml:space="preserve"> </v>
      </c>
      <c r="E1109" s="49" t="str">
        <f>IF(Замеры!L1105=0, " ", Замеры!L1105)</f>
        <v xml:space="preserve"> </v>
      </c>
      <c r="F1109" s="49" t="e">
        <f t="shared" si="400"/>
        <v>#VALUE!</v>
      </c>
      <c r="G1109" s="51" t="str">
        <f t="shared" si="401"/>
        <v>-</v>
      </c>
      <c r="H1109" s="52" t="str">
        <f t="shared" si="402"/>
        <v>-</v>
      </c>
      <c r="I1109" s="51" t="str">
        <f t="shared" si="403"/>
        <v>-</v>
      </c>
      <c r="J1109" s="29" t="str">
        <f t="shared" si="404"/>
        <v>-</v>
      </c>
      <c r="K1109" s="46" t="str">
        <f t="shared" si="405"/>
        <v>-</v>
      </c>
      <c r="L1109" s="29" t="str">
        <f t="shared" si="406"/>
        <v>-</v>
      </c>
      <c r="M1109" s="29" t="str">
        <f t="shared" si="407"/>
        <v xml:space="preserve"> </v>
      </c>
      <c r="N1109" s="29" t="str">
        <f t="shared" ca="1" si="408"/>
        <v xml:space="preserve"> </v>
      </c>
      <c r="O1109" s="8">
        <f>Замеры!R1105</f>
        <v>0</v>
      </c>
      <c r="P1109" s="8" t="b">
        <f t="shared" si="396"/>
        <v>1</v>
      </c>
      <c r="Q1109" s="8" t="b">
        <f t="shared" si="397"/>
        <v>1</v>
      </c>
      <c r="R1109" s="8" t="b">
        <f t="shared" si="398"/>
        <v>1</v>
      </c>
      <c r="S1109" s="8" t="s">
        <v>72</v>
      </c>
      <c r="T1109" s="8" t="e">
        <f t="shared" si="409"/>
        <v>#VALUE!</v>
      </c>
      <c r="U1109" s="12" t="s">
        <v>72</v>
      </c>
      <c r="V1109" s="8" t="e">
        <f t="shared" si="410"/>
        <v>#VALUE!</v>
      </c>
      <c r="X1109" s="13" t="str">
        <f t="shared" si="399"/>
        <v xml:space="preserve"> </v>
      </c>
      <c r="Y1109" s="8" t="e">
        <f t="shared" si="411"/>
        <v>#VALUE!</v>
      </c>
      <c r="AA1109" s="14" t="e">
        <f t="shared" ca="1" si="412"/>
        <v>#VALUE!</v>
      </c>
      <c r="AB1109" s="14" t="e">
        <f t="shared" ca="1" si="413"/>
        <v>#VALUE!</v>
      </c>
      <c r="AC1109" s="14" t="e">
        <f t="shared" ca="1" si="414"/>
        <v>#VALUE!</v>
      </c>
      <c r="AD1109" s="8" t="e">
        <f t="shared" ca="1" si="415"/>
        <v>#VALUE!</v>
      </c>
      <c r="AE1109" s="8" t="e">
        <f t="shared" ca="1" si="416"/>
        <v>#VALUE!</v>
      </c>
      <c r="AF1109" s="8" t="e">
        <f t="shared" ca="1" si="417"/>
        <v>#VALUE!</v>
      </c>
    </row>
    <row r="1110" spans="1:32" x14ac:dyDescent="0.3">
      <c r="A1110" s="35">
        <f>IF(Замеры!B1106=0, " ", Замеры!B1106)</f>
        <v>1103</v>
      </c>
      <c r="B1110" s="49" t="str">
        <f>Замеры!G1106</f>
        <v xml:space="preserve">Группа от QF </v>
      </c>
      <c r="C1110" s="49" t="str">
        <f>IF(Замеры!J1106=0, " ", Замеры!J1106)</f>
        <v xml:space="preserve"> </v>
      </c>
      <c r="D1110" s="49" t="str">
        <f>IF(O1110=0, " ", CONCATENATE(Замеры!T1106,Замеры!U1106,Замеры!V1106,Замеры!W1106,Замеры!AB1106))</f>
        <v xml:space="preserve"> </v>
      </c>
      <c r="E1110" s="49" t="str">
        <f>IF(Замеры!L1106=0, " ", Замеры!L1106)</f>
        <v xml:space="preserve"> </v>
      </c>
      <c r="F1110" s="49" t="e">
        <f t="shared" si="400"/>
        <v>#VALUE!</v>
      </c>
      <c r="G1110" s="51" t="str">
        <f t="shared" si="401"/>
        <v>-</v>
      </c>
      <c r="H1110" s="52" t="str">
        <f t="shared" si="402"/>
        <v>-</v>
      </c>
      <c r="I1110" s="51" t="str">
        <f t="shared" si="403"/>
        <v>-</v>
      </c>
      <c r="J1110" s="29" t="str">
        <f t="shared" si="404"/>
        <v>-</v>
      </c>
      <c r="K1110" s="46" t="str">
        <f t="shared" si="405"/>
        <v>-</v>
      </c>
      <c r="L1110" s="29" t="str">
        <f t="shared" si="406"/>
        <v>-</v>
      </c>
      <c r="M1110" s="29" t="str">
        <f t="shared" si="407"/>
        <v xml:space="preserve"> </v>
      </c>
      <c r="N1110" s="29" t="str">
        <f t="shared" ca="1" si="408"/>
        <v xml:space="preserve"> </v>
      </c>
      <c r="O1110" s="8">
        <f>Замеры!R1106</f>
        <v>0</v>
      </c>
      <c r="P1110" s="8" t="b">
        <f t="shared" si="396"/>
        <v>1</v>
      </c>
      <c r="Q1110" s="8" t="b">
        <f t="shared" si="397"/>
        <v>1</v>
      </c>
      <c r="R1110" s="8" t="b">
        <f t="shared" si="398"/>
        <v>1</v>
      </c>
      <c r="S1110" s="8" t="s">
        <v>72</v>
      </c>
      <c r="T1110" s="8" t="e">
        <f t="shared" si="409"/>
        <v>#VALUE!</v>
      </c>
      <c r="U1110" s="12" t="s">
        <v>72</v>
      </c>
      <c r="V1110" s="8" t="e">
        <f t="shared" si="410"/>
        <v>#VALUE!</v>
      </c>
      <c r="X1110" s="13" t="str">
        <f t="shared" si="399"/>
        <v xml:space="preserve"> </v>
      </c>
      <c r="Y1110" s="8" t="e">
        <f t="shared" si="411"/>
        <v>#VALUE!</v>
      </c>
      <c r="AA1110" s="14" t="e">
        <f t="shared" ca="1" si="412"/>
        <v>#VALUE!</v>
      </c>
      <c r="AB1110" s="14" t="e">
        <f t="shared" ca="1" si="413"/>
        <v>#VALUE!</v>
      </c>
      <c r="AC1110" s="14" t="e">
        <f t="shared" ca="1" si="414"/>
        <v>#VALUE!</v>
      </c>
      <c r="AD1110" s="8" t="e">
        <f t="shared" ca="1" si="415"/>
        <v>#VALUE!</v>
      </c>
      <c r="AE1110" s="8" t="e">
        <f t="shared" ca="1" si="416"/>
        <v>#VALUE!</v>
      </c>
      <c r="AF1110" s="8" t="e">
        <f t="shared" ca="1" si="417"/>
        <v>#VALUE!</v>
      </c>
    </row>
    <row r="1111" spans="1:32" x14ac:dyDescent="0.3">
      <c r="A1111" s="35">
        <f>IF(Замеры!B1107=0, " ", Замеры!B1107)</f>
        <v>1104</v>
      </c>
      <c r="B1111" s="49" t="str">
        <f>Замеры!G1107</f>
        <v xml:space="preserve">Группа от QF </v>
      </c>
      <c r="C1111" s="49" t="str">
        <f>IF(Замеры!J1107=0, " ", Замеры!J1107)</f>
        <v xml:space="preserve"> </v>
      </c>
      <c r="D1111" s="49" t="str">
        <f>IF(O1111=0, " ", CONCATENATE(Замеры!T1107,Замеры!U1107,Замеры!V1107,Замеры!W1107,Замеры!AB1107))</f>
        <v xml:space="preserve"> </v>
      </c>
      <c r="E1111" s="49" t="str">
        <f>IF(Замеры!L1107=0, " ", Замеры!L1107)</f>
        <v xml:space="preserve"> </v>
      </c>
      <c r="F1111" s="49" t="e">
        <f t="shared" si="400"/>
        <v>#VALUE!</v>
      </c>
      <c r="G1111" s="51" t="str">
        <f t="shared" si="401"/>
        <v>-</v>
      </c>
      <c r="H1111" s="52" t="str">
        <f t="shared" si="402"/>
        <v>-</v>
      </c>
      <c r="I1111" s="51" t="str">
        <f t="shared" si="403"/>
        <v>-</v>
      </c>
      <c r="J1111" s="29" t="str">
        <f t="shared" si="404"/>
        <v>-</v>
      </c>
      <c r="K1111" s="46" t="str">
        <f t="shared" si="405"/>
        <v>-</v>
      </c>
      <c r="L1111" s="29" t="str">
        <f t="shared" si="406"/>
        <v>-</v>
      </c>
      <c r="M1111" s="29" t="str">
        <f t="shared" si="407"/>
        <v xml:space="preserve"> </v>
      </c>
      <c r="N1111" s="29" t="str">
        <f t="shared" ca="1" si="408"/>
        <v xml:space="preserve"> </v>
      </c>
      <c r="O1111" s="8">
        <f>Замеры!R1107</f>
        <v>0</v>
      </c>
      <c r="P1111" s="8" t="b">
        <f t="shared" si="396"/>
        <v>1</v>
      </c>
      <c r="Q1111" s="8" t="b">
        <f t="shared" si="397"/>
        <v>1</v>
      </c>
      <c r="R1111" s="8" t="b">
        <f t="shared" si="398"/>
        <v>1</v>
      </c>
      <c r="S1111" s="8" t="s">
        <v>72</v>
      </c>
      <c r="T1111" s="8" t="e">
        <f t="shared" si="409"/>
        <v>#VALUE!</v>
      </c>
      <c r="U1111" s="12" t="s">
        <v>72</v>
      </c>
      <c r="V1111" s="8" t="e">
        <f t="shared" si="410"/>
        <v>#VALUE!</v>
      </c>
      <c r="X1111" s="13" t="str">
        <f t="shared" si="399"/>
        <v xml:space="preserve"> </v>
      </c>
      <c r="Y1111" s="8" t="e">
        <f t="shared" si="411"/>
        <v>#VALUE!</v>
      </c>
      <c r="AA1111" s="14" t="e">
        <f t="shared" ca="1" si="412"/>
        <v>#VALUE!</v>
      </c>
      <c r="AB1111" s="14" t="e">
        <f t="shared" ca="1" si="413"/>
        <v>#VALUE!</v>
      </c>
      <c r="AC1111" s="14" t="e">
        <f t="shared" ca="1" si="414"/>
        <v>#VALUE!</v>
      </c>
      <c r="AD1111" s="8" t="e">
        <f t="shared" ca="1" si="415"/>
        <v>#VALUE!</v>
      </c>
      <c r="AE1111" s="8" t="e">
        <f t="shared" ca="1" si="416"/>
        <v>#VALUE!</v>
      </c>
      <c r="AF1111" s="8" t="e">
        <f t="shared" ca="1" si="417"/>
        <v>#VALUE!</v>
      </c>
    </row>
    <row r="1112" spans="1:32" x14ac:dyDescent="0.3">
      <c r="A1112" s="35">
        <f>IF(Замеры!B1108=0, " ", Замеры!B1108)</f>
        <v>1105</v>
      </c>
      <c r="B1112" s="49" t="str">
        <f>Замеры!G1108</f>
        <v xml:space="preserve">Группа от QF </v>
      </c>
      <c r="C1112" s="49" t="str">
        <f>IF(Замеры!J1108=0, " ", Замеры!J1108)</f>
        <v xml:space="preserve"> </v>
      </c>
      <c r="D1112" s="49" t="str">
        <f>IF(O1112=0, " ", CONCATENATE(Замеры!T1108,Замеры!U1108,Замеры!V1108,Замеры!W1108,Замеры!AB1108))</f>
        <v xml:space="preserve"> </v>
      </c>
      <c r="E1112" s="49" t="str">
        <f>IF(Замеры!L1108=0, " ", Замеры!L1108)</f>
        <v xml:space="preserve"> </v>
      </c>
      <c r="F1112" s="49" t="e">
        <f t="shared" si="400"/>
        <v>#VALUE!</v>
      </c>
      <c r="G1112" s="51" t="str">
        <f t="shared" si="401"/>
        <v>-</v>
      </c>
      <c r="H1112" s="52" t="str">
        <f t="shared" si="402"/>
        <v>-</v>
      </c>
      <c r="I1112" s="51" t="str">
        <f t="shared" si="403"/>
        <v>-</v>
      </c>
      <c r="J1112" s="29" t="str">
        <f t="shared" si="404"/>
        <v>-</v>
      </c>
      <c r="K1112" s="46" t="str">
        <f t="shared" si="405"/>
        <v>-</v>
      </c>
      <c r="L1112" s="29" t="str">
        <f t="shared" si="406"/>
        <v>-</v>
      </c>
      <c r="M1112" s="29" t="str">
        <f t="shared" si="407"/>
        <v xml:space="preserve"> </v>
      </c>
      <c r="N1112" s="29" t="str">
        <f t="shared" ca="1" si="408"/>
        <v xml:space="preserve"> </v>
      </c>
      <c r="O1112" s="8">
        <f>Замеры!R1108</f>
        <v>0</v>
      </c>
      <c r="P1112" s="8" t="b">
        <f t="shared" si="396"/>
        <v>1</v>
      </c>
      <c r="Q1112" s="8" t="b">
        <f t="shared" si="397"/>
        <v>1</v>
      </c>
      <c r="R1112" s="8" t="b">
        <f t="shared" si="398"/>
        <v>1</v>
      </c>
      <c r="S1112" s="8" t="s">
        <v>72</v>
      </c>
      <c r="T1112" s="8" t="e">
        <f t="shared" si="409"/>
        <v>#VALUE!</v>
      </c>
      <c r="U1112" s="12" t="s">
        <v>72</v>
      </c>
      <c r="V1112" s="8" t="e">
        <f t="shared" si="410"/>
        <v>#VALUE!</v>
      </c>
      <c r="X1112" s="13" t="str">
        <f t="shared" si="399"/>
        <v xml:space="preserve"> </v>
      </c>
      <c r="Y1112" s="8" t="e">
        <f t="shared" si="411"/>
        <v>#VALUE!</v>
      </c>
      <c r="AA1112" s="14" t="e">
        <f t="shared" ca="1" si="412"/>
        <v>#VALUE!</v>
      </c>
      <c r="AB1112" s="14" t="e">
        <f t="shared" ca="1" si="413"/>
        <v>#VALUE!</v>
      </c>
      <c r="AC1112" s="14" t="e">
        <f t="shared" ca="1" si="414"/>
        <v>#VALUE!</v>
      </c>
      <c r="AD1112" s="8" t="e">
        <f t="shared" ca="1" si="415"/>
        <v>#VALUE!</v>
      </c>
      <c r="AE1112" s="8" t="e">
        <f t="shared" ca="1" si="416"/>
        <v>#VALUE!</v>
      </c>
      <c r="AF1112" s="8" t="e">
        <f t="shared" ca="1" si="417"/>
        <v>#VALUE!</v>
      </c>
    </row>
    <row r="1113" spans="1:32" x14ac:dyDescent="0.3">
      <c r="A1113" s="35">
        <f>IF(Замеры!B1109=0, " ", Замеры!B1109)</f>
        <v>1106</v>
      </c>
      <c r="B1113" s="49" t="str">
        <f>Замеры!G1109</f>
        <v xml:space="preserve">Группа от QF </v>
      </c>
      <c r="C1113" s="49" t="str">
        <f>IF(Замеры!J1109=0, " ", Замеры!J1109)</f>
        <v xml:space="preserve"> </v>
      </c>
      <c r="D1113" s="49" t="str">
        <f>IF(O1113=0, " ", CONCATENATE(Замеры!T1109,Замеры!U1109,Замеры!V1109,Замеры!W1109,Замеры!AB1109))</f>
        <v xml:space="preserve"> </v>
      </c>
      <c r="E1113" s="49" t="str">
        <f>IF(Замеры!L1109=0, " ", Замеры!L1109)</f>
        <v xml:space="preserve"> </v>
      </c>
      <c r="F1113" s="49" t="e">
        <f t="shared" si="400"/>
        <v>#VALUE!</v>
      </c>
      <c r="G1113" s="51" t="str">
        <f t="shared" si="401"/>
        <v>-</v>
      </c>
      <c r="H1113" s="52" t="str">
        <f t="shared" si="402"/>
        <v>-</v>
      </c>
      <c r="I1113" s="51" t="str">
        <f t="shared" si="403"/>
        <v>-</v>
      </c>
      <c r="J1113" s="29" t="str">
        <f t="shared" si="404"/>
        <v>-</v>
      </c>
      <c r="K1113" s="46" t="str">
        <f t="shared" si="405"/>
        <v>-</v>
      </c>
      <c r="L1113" s="29" t="str">
        <f t="shared" si="406"/>
        <v>-</v>
      </c>
      <c r="M1113" s="29" t="str">
        <f t="shared" si="407"/>
        <v xml:space="preserve"> </v>
      </c>
      <c r="N1113" s="29" t="str">
        <f t="shared" ca="1" si="408"/>
        <v xml:space="preserve"> </v>
      </c>
      <c r="O1113" s="8">
        <f>Замеры!R1109</f>
        <v>0</v>
      </c>
      <c r="P1113" s="8" t="b">
        <f t="shared" si="396"/>
        <v>1</v>
      </c>
      <c r="Q1113" s="8" t="b">
        <f t="shared" si="397"/>
        <v>1</v>
      </c>
      <c r="R1113" s="8" t="b">
        <f t="shared" si="398"/>
        <v>1</v>
      </c>
      <c r="S1113" s="8" t="s">
        <v>72</v>
      </c>
      <c r="T1113" s="8" t="e">
        <f t="shared" si="409"/>
        <v>#VALUE!</v>
      </c>
      <c r="U1113" s="12" t="s">
        <v>72</v>
      </c>
      <c r="V1113" s="8" t="e">
        <f t="shared" si="410"/>
        <v>#VALUE!</v>
      </c>
      <c r="X1113" s="13" t="str">
        <f t="shared" si="399"/>
        <v xml:space="preserve"> </v>
      </c>
      <c r="Y1113" s="8" t="e">
        <f t="shared" si="411"/>
        <v>#VALUE!</v>
      </c>
      <c r="AA1113" s="14" t="e">
        <f t="shared" ca="1" si="412"/>
        <v>#VALUE!</v>
      </c>
      <c r="AB1113" s="14" t="e">
        <f t="shared" ca="1" si="413"/>
        <v>#VALUE!</v>
      </c>
      <c r="AC1113" s="14" t="e">
        <f t="shared" ca="1" si="414"/>
        <v>#VALUE!</v>
      </c>
      <c r="AD1113" s="8" t="e">
        <f t="shared" ca="1" si="415"/>
        <v>#VALUE!</v>
      </c>
      <c r="AE1113" s="8" t="e">
        <f t="shared" ca="1" si="416"/>
        <v>#VALUE!</v>
      </c>
      <c r="AF1113" s="8" t="e">
        <f t="shared" ca="1" si="417"/>
        <v>#VALUE!</v>
      </c>
    </row>
    <row r="1114" spans="1:32" x14ac:dyDescent="0.3">
      <c r="A1114" s="35">
        <f>IF(Замеры!B1110=0, " ", Замеры!B1110)</f>
        <v>1107</v>
      </c>
      <c r="B1114" s="49" t="str">
        <f>Замеры!G1110</f>
        <v xml:space="preserve">Группа от QF </v>
      </c>
      <c r="C1114" s="49" t="str">
        <f>IF(Замеры!J1110=0, " ", Замеры!J1110)</f>
        <v xml:space="preserve"> </v>
      </c>
      <c r="D1114" s="49" t="str">
        <f>IF(O1114=0, " ", CONCATENATE(Замеры!T1110,Замеры!U1110,Замеры!V1110,Замеры!W1110,Замеры!AB1110))</f>
        <v xml:space="preserve"> </v>
      </c>
      <c r="E1114" s="49" t="str">
        <f>IF(Замеры!L1110=0, " ", Замеры!L1110)</f>
        <v xml:space="preserve"> </v>
      </c>
      <c r="F1114" s="49" t="e">
        <f t="shared" si="400"/>
        <v>#VALUE!</v>
      </c>
      <c r="G1114" s="51" t="str">
        <f t="shared" si="401"/>
        <v>-</v>
      </c>
      <c r="H1114" s="52" t="str">
        <f t="shared" si="402"/>
        <v>-</v>
      </c>
      <c r="I1114" s="51" t="str">
        <f t="shared" si="403"/>
        <v>-</v>
      </c>
      <c r="J1114" s="29" t="str">
        <f t="shared" si="404"/>
        <v>-</v>
      </c>
      <c r="K1114" s="46" t="str">
        <f t="shared" si="405"/>
        <v>-</v>
      </c>
      <c r="L1114" s="29" t="str">
        <f t="shared" si="406"/>
        <v>-</v>
      </c>
      <c r="M1114" s="29" t="str">
        <f t="shared" si="407"/>
        <v xml:space="preserve"> </v>
      </c>
      <c r="N1114" s="29" t="str">
        <f t="shared" ca="1" si="408"/>
        <v xml:space="preserve"> </v>
      </c>
      <c r="O1114" s="8">
        <f>Замеры!R1110</f>
        <v>0</v>
      </c>
      <c r="P1114" s="8" t="b">
        <f t="shared" si="396"/>
        <v>1</v>
      </c>
      <c r="Q1114" s="8" t="b">
        <f t="shared" si="397"/>
        <v>1</v>
      </c>
      <c r="R1114" s="8" t="b">
        <f t="shared" si="398"/>
        <v>1</v>
      </c>
      <c r="S1114" s="8" t="s">
        <v>72</v>
      </c>
      <c r="T1114" s="8" t="e">
        <f t="shared" si="409"/>
        <v>#VALUE!</v>
      </c>
      <c r="U1114" s="12" t="s">
        <v>72</v>
      </c>
      <c r="V1114" s="8" t="e">
        <f t="shared" si="410"/>
        <v>#VALUE!</v>
      </c>
      <c r="X1114" s="13" t="str">
        <f t="shared" si="399"/>
        <v xml:space="preserve"> </v>
      </c>
      <c r="Y1114" s="8" t="e">
        <f t="shared" si="411"/>
        <v>#VALUE!</v>
      </c>
      <c r="AA1114" s="14" t="e">
        <f t="shared" ca="1" si="412"/>
        <v>#VALUE!</v>
      </c>
      <c r="AB1114" s="14" t="e">
        <f t="shared" ca="1" si="413"/>
        <v>#VALUE!</v>
      </c>
      <c r="AC1114" s="14" t="e">
        <f t="shared" ca="1" si="414"/>
        <v>#VALUE!</v>
      </c>
      <c r="AD1114" s="8" t="e">
        <f t="shared" ca="1" si="415"/>
        <v>#VALUE!</v>
      </c>
      <c r="AE1114" s="8" t="e">
        <f t="shared" ca="1" si="416"/>
        <v>#VALUE!</v>
      </c>
      <c r="AF1114" s="8" t="e">
        <f t="shared" ca="1" si="417"/>
        <v>#VALUE!</v>
      </c>
    </row>
    <row r="1115" spans="1:32" x14ac:dyDescent="0.3">
      <c r="A1115" s="35">
        <f>IF(Замеры!B1111=0, " ", Замеры!B1111)</f>
        <v>1108</v>
      </c>
      <c r="B1115" s="49" t="str">
        <f>Замеры!G1111</f>
        <v xml:space="preserve">Группа от QF </v>
      </c>
      <c r="C1115" s="49" t="str">
        <f>IF(Замеры!J1111=0, " ", Замеры!J1111)</f>
        <v xml:space="preserve"> </v>
      </c>
      <c r="D1115" s="49" t="str">
        <f>IF(O1115=0, " ", CONCATENATE(Замеры!T1111,Замеры!U1111,Замеры!V1111,Замеры!W1111,Замеры!AB1111))</f>
        <v xml:space="preserve"> </v>
      </c>
      <c r="E1115" s="49" t="str">
        <f>IF(Замеры!L1111=0, " ", Замеры!L1111)</f>
        <v xml:space="preserve"> </v>
      </c>
      <c r="F1115" s="49" t="e">
        <f t="shared" si="400"/>
        <v>#VALUE!</v>
      </c>
      <c r="G1115" s="51" t="str">
        <f t="shared" si="401"/>
        <v>-</v>
      </c>
      <c r="H1115" s="52" t="str">
        <f t="shared" si="402"/>
        <v>-</v>
      </c>
      <c r="I1115" s="51" t="str">
        <f t="shared" si="403"/>
        <v>-</v>
      </c>
      <c r="J1115" s="29" t="str">
        <f t="shared" si="404"/>
        <v>-</v>
      </c>
      <c r="K1115" s="46" t="str">
        <f t="shared" si="405"/>
        <v>-</v>
      </c>
      <c r="L1115" s="29" t="str">
        <f t="shared" si="406"/>
        <v>-</v>
      </c>
      <c r="M1115" s="29" t="str">
        <f t="shared" si="407"/>
        <v xml:space="preserve"> </v>
      </c>
      <c r="N1115" s="29" t="str">
        <f t="shared" ca="1" si="408"/>
        <v xml:space="preserve"> </v>
      </c>
      <c r="O1115" s="8">
        <f>Замеры!R1111</f>
        <v>0</v>
      </c>
      <c r="P1115" s="8" t="b">
        <f t="shared" si="396"/>
        <v>1</v>
      </c>
      <c r="Q1115" s="8" t="b">
        <f t="shared" si="397"/>
        <v>1</v>
      </c>
      <c r="R1115" s="8" t="b">
        <f t="shared" si="398"/>
        <v>1</v>
      </c>
      <c r="S1115" s="8" t="s">
        <v>72</v>
      </c>
      <c r="T1115" s="8" t="e">
        <f t="shared" si="409"/>
        <v>#VALUE!</v>
      </c>
      <c r="U1115" s="12" t="s">
        <v>72</v>
      </c>
      <c r="V1115" s="8" t="e">
        <f t="shared" si="410"/>
        <v>#VALUE!</v>
      </c>
      <c r="X1115" s="13" t="str">
        <f t="shared" si="399"/>
        <v xml:space="preserve"> </v>
      </c>
      <c r="Y1115" s="8" t="e">
        <f t="shared" si="411"/>
        <v>#VALUE!</v>
      </c>
      <c r="AA1115" s="14" t="e">
        <f t="shared" ca="1" si="412"/>
        <v>#VALUE!</v>
      </c>
      <c r="AB1115" s="14" t="e">
        <f t="shared" ca="1" si="413"/>
        <v>#VALUE!</v>
      </c>
      <c r="AC1115" s="14" t="e">
        <f t="shared" ca="1" si="414"/>
        <v>#VALUE!</v>
      </c>
      <c r="AD1115" s="8" t="e">
        <f t="shared" ca="1" si="415"/>
        <v>#VALUE!</v>
      </c>
      <c r="AE1115" s="8" t="e">
        <f t="shared" ca="1" si="416"/>
        <v>#VALUE!</v>
      </c>
      <c r="AF1115" s="8" t="e">
        <f t="shared" ca="1" si="417"/>
        <v>#VALUE!</v>
      </c>
    </row>
    <row r="1116" spans="1:32" x14ac:dyDescent="0.3">
      <c r="A1116" s="35">
        <f>IF(Замеры!B1112=0, " ", Замеры!B1112)</f>
        <v>1109</v>
      </c>
      <c r="B1116" s="49" t="str">
        <f>Замеры!G1112</f>
        <v xml:space="preserve">Группа от QF </v>
      </c>
      <c r="C1116" s="49" t="str">
        <f>IF(Замеры!J1112=0, " ", Замеры!J1112)</f>
        <v xml:space="preserve"> </v>
      </c>
      <c r="D1116" s="49" t="str">
        <f>IF(O1116=0, " ", CONCATENATE(Замеры!T1112,Замеры!U1112,Замеры!V1112,Замеры!W1112,Замеры!AB1112))</f>
        <v xml:space="preserve"> </v>
      </c>
      <c r="E1116" s="49" t="str">
        <f>IF(Замеры!L1112=0, " ", Замеры!L1112)</f>
        <v xml:space="preserve"> </v>
      </c>
      <c r="F1116" s="49" t="e">
        <f t="shared" si="400"/>
        <v>#VALUE!</v>
      </c>
      <c r="G1116" s="51" t="str">
        <f t="shared" si="401"/>
        <v>-</v>
      </c>
      <c r="H1116" s="52" t="str">
        <f t="shared" si="402"/>
        <v>-</v>
      </c>
      <c r="I1116" s="51" t="str">
        <f t="shared" si="403"/>
        <v>-</v>
      </c>
      <c r="J1116" s="29" t="str">
        <f t="shared" si="404"/>
        <v>-</v>
      </c>
      <c r="K1116" s="46" t="str">
        <f t="shared" si="405"/>
        <v>-</v>
      </c>
      <c r="L1116" s="29" t="str">
        <f t="shared" si="406"/>
        <v>-</v>
      </c>
      <c r="M1116" s="29" t="str">
        <f t="shared" si="407"/>
        <v xml:space="preserve"> </v>
      </c>
      <c r="N1116" s="29" t="str">
        <f t="shared" ca="1" si="408"/>
        <v xml:space="preserve"> </v>
      </c>
      <c r="O1116" s="8">
        <f>Замеры!R1112</f>
        <v>0</v>
      </c>
      <c r="P1116" s="8" t="b">
        <f t="shared" si="396"/>
        <v>1</v>
      </c>
      <c r="Q1116" s="8" t="b">
        <f t="shared" si="397"/>
        <v>1</v>
      </c>
      <c r="R1116" s="8" t="b">
        <f t="shared" si="398"/>
        <v>1</v>
      </c>
      <c r="S1116" s="8" t="s">
        <v>72</v>
      </c>
      <c r="T1116" s="8" t="e">
        <f t="shared" si="409"/>
        <v>#VALUE!</v>
      </c>
      <c r="U1116" s="12" t="s">
        <v>72</v>
      </c>
      <c r="V1116" s="8" t="e">
        <f t="shared" si="410"/>
        <v>#VALUE!</v>
      </c>
      <c r="X1116" s="13" t="str">
        <f t="shared" si="399"/>
        <v xml:space="preserve"> </v>
      </c>
      <c r="Y1116" s="8" t="e">
        <f t="shared" si="411"/>
        <v>#VALUE!</v>
      </c>
      <c r="AA1116" s="14" t="e">
        <f t="shared" ca="1" si="412"/>
        <v>#VALUE!</v>
      </c>
      <c r="AB1116" s="14" t="e">
        <f t="shared" ca="1" si="413"/>
        <v>#VALUE!</v>
      </c>
      <c r="AC1116" s="14" t="e">
        <f t="shared" ca="1" si="414"/>
        <v>#VALUE!</v>
      </c>
      <c r="AD1116" s="8" t="e">
        <f t="shared" ca="1" si="415"/>
        <v>#VALUE!</v>
      </c>
      <c r="AE1116" s="8" t="e">
        <f t="shared" ca="1" si="416"/>
        <v>#VALUE!</v>
      </c>
      <c r="AF1116" s="8" t="e">
        <f t="shared" ca="1" si="417"/>
        <v>#VALUE!</v>
      </c>
    </row>
    <row r="1117" spans="1:32" x14ac:dyDescent="0.3">
      <c r="A1117" s="35">
        <f>IF(Замеры!B1113=0, " ", Замеры!B1113)</f>
        <v>1110</v>
      </c>
      <c r="B1117" s="49" t="str">
        <f>Замеры!G1113</f>
        <v xml:space="preserve">Группа от QF </v>
      </c>
      <c r="C1117" s="49" t="str">
        <f>IF(Замеры!J1113=0, " ", Замеры!J1113)</f>
        <v xml:space="preserve"> </v>
      </c>
      <c r="D1117" s="49" t="str">
        <f>IF(O1117=0, " ", CONCATENATE(Замеры!T1113,Замеры!U1113,Замеры!V1113,Замеры!W1113,Замеры!AB1113))</f>
        <v xml:space="preserve"> </v>
      </c>
      <c r="E1117" s="49" t="str">
        <f>IF(Замеры!L1113=0, " ", Замеры!L1113)</f>
        <v xml:space="preserve"> </v>
      </c>
      <c r="F1117" s="49" t="e">
        <f t="shared" si="400"/>
        <v>#VALUE!</v>
      </c>
      <c r="G1117" s="51" t="str">
        <f t="shared" si="401"/>
        <v>-</v>
      </c>
      <c r="H1117" s="52" t="str">
        <f t="shared" si="402"/>
        <v>-</v>
      </c>
      <c r="I1117" s="51" t="str">
        <f t="shared" si="403"/>
        <v>-</v>
      </c>
      <c r="J1117" s="29" t="str">
        <f t="shared" si="404"/>
        <v>-</v>
      </c>
      <c r="K1117" s="46" t="str">
        <f t="shared" si="405"/>
        <v>-</v>
      </c>
      <c r="L1117" s="29" t="str">
        <f t="shared" si="406"/>
        <v>-</v>
      </c>
      <c r="M1117" s="29" t="str">
        <f t="shared" si="407"/>
        <v xml:space="preserve"> </v>
      </c>
      <c r="N1117" s="29" t="str">
        <f t="shared" ca="1" si="408"/>
        <v xml:space="preserve"> </v>
      </c>
      <c r="O1117" s="8">
        <f>Замеры!R1113</f>
        <v>0</v>
      </c>
      <c r="P1117" s="8" t="b">
        <f t="shared" si="396"/>
        <v>1</v>
      </c>
      <c r="Q1117" s="8" t="b">
        <f t="shared" si="397"/>
        <v>1</v>
      </c>
      <c r="R1117" s="8" t="b">
        <f t="shared" si="398"/>
        <v>1</v>
      </c>
      <c r="S1117" s="8" t="s">
        <v>72</v>
      </c>
      <c r="T1117" s="8" t="e">
        <f t="shared" si="409"/>
        <v>#VALUE!</v>
      </c>
      <c r="U1117" s="12" t="s">
        <v>72</v>
      </c>
      <c r="V1117" s="8" t="e">
        <f t="shared" si="410"/>
        <v>#VALUE!</v>
      </c>
      <c r="X1117" s="13" t="str">
        <f t="shared" si="399"/>
        <v xml:space="preserve"> </v>
      </c>
      <c r="Y1117" s="8" t="e">
        <f t="shared" si="411"/>
        <v>#VALUE!</v>
      </c>
      <c r="AA1117" s="14" t="e">
        <f t="shared" ca="1" si="412"/>
        <v>#VALUE!</v>
      </c>
      <c r="AB1117" s="14" t="e">
        <f t="shared" ca="1" si="413"/>
        <v>#VALUE!</v>
      </c>
      <c r="AC1117" s="14" t="e">
        <f t="shared" ca="1" si="414"/>
        <v>#VALUE!</v>
      </c>
      <c r="AD1117" s="8" t="e">
        <f t="shared" ca="1" si="415"/>
        <v>#VALUE!</v>
      </c>
      <c r="AE1117" s="8" t="e">
        <f t="shared" ca="1" si="416"/>
        <v>#VALUE!</v>
      </c>
      <c r="AF1117" s="8" t="e">
        <f t="shared" ca="1" si="417"/>
        <v>#VALUE!</v>
      </c>
    </row>
    <row r="1118" spans="1:32" x14ac:dyDescent="0.3">
      <c r="A1118" s="35">
        <f>IF(Замеры!B1114=0, " ", Замеры!B1114)</f>
        <v>1111</v>
      </c>
      <c r="B1118" s="49" t="str">
        <f>Замеры!G1114</f>
        <v xml:space="preserve">Группа от QF </v>
      </c>
      <c r="C1118" s="49" t="str">
        <f>IF(Замеры!J1114=0, " ", Замеры!J1114)</f>
        <v xml:space="preserve"> </v>
      </c>
      <c r="D1118" s="49" t="str">
        <f>IF(O1118=0, " ", CONCATENATE(Замеры!T1114,Замеры!U1114,Замеры!V1114,Замеры!W1114,Замеры!AB1114))</f>
        <v xml:space="preserve"> </v>
      </c>
      <c r="E1118" s="49" t="str">
        <f>IF(Замеры!L1114=0, " ", Замеры!L1114)</f>
        <v xml:space="preserve"> </v>
      </c>
      <c r="F1118" s="49" t="e">
        <f t="shared" si="400"/>
        <v>#VALUE!</v>
      </c>
      <c r="G1118" s="51" t="str">
        <f t="shared" si="401"/>
        <v>-</v>
      </c>
      <c r="H1118" s="52" t="str">
        <f t="shared" si="402"/>
        <v>-</v>
      </c>
      <c r="I1118" s="51" t="str">
        <f t="shared" si="403"/>
        <v>-</v>
      </c>
      <c r="J1118" s="29" t="str">
        <f t="shared" si="404"/>
        <v>-</v>
      </c>
      <c r="K1118" s="46" t="str">
        <f t="shared" si="405"/>
        <v>-</v>
      </c>
      <c r="L1118" s="29" t="str">
        <f t="shared" si="406"/>
        <v>-</v>
      </c>
      <c r="M1118" s="29" t="str">
        <f t="shared" si="407"/>
        <v xml:space="preserve"> </v>
      </c>
      <c r="N1118" s="29" t="str">
        <f t="shared" ca="1" si="408"/>
        <v xml:space="preserve"> </v>
      </c>
      <c r="O1118" s="8">
        <f>Замеры!R1114</f>
        <v>0</v>
      </c>
      <c r="P1118" s="8" t="b">
        <f t="shared" si="396"/>
        <v>1</v>
      </c>
      <c r="Q1118" s="8" t="b">
        <f t="shared" si="397"/>
        <v>1</v>
      </c>
      <c r="R1118" s="8" t="b">
        <f t="shared" si="398"/>
        <v>1</v>
      </c>
      <c r="S1118" s="8" t="s">
        <v>72</v>
      </c>
      <c r="T1118" s="8" t="e">
        <f t="shared" si="409"/>
        <v>#VALUE!</v>
      </c>
      <c r="U1118" s="12" t="s">
        <v>72</v>
      </c>
      <c r="V1118" s="8" t="e">
        <f t="shared" si="410"/>
        <v>#VALUE!</v>
      </c>
      <c r="X1118" s="13" t="str">
        <f t="shared" si="399"/>
        <v xml:space="preserve"> </v>
      </c>
      <c r="Y1118" s="8" t="e">
        <f t="shared" si="411"/>
        <v>#VALUE!</v>
      </c>
      <c r="AA1118" s="14" t="e">
        <f t="shared" ca="1" si="412"/>
        <v>#VALUE!</v>
      </c>
      <c r="AB1118" s="14" t="e">
        <f t="shared" ca="1" si="413"/>
        <v>#VALUE!</v>
      </c>
      <c r="AC1118" s="14" t="e">
        <f t="shared" ca="1" si="414"/>
        <v>#VALUE!</v>
      </c>
      <c r="AD1118" s="8" t="e">
        <f t="shared" ca="1" si="415"/>
        <v>#VALUE!</v>
      </c>
      <c r="AE1118" s="8" t="e">
        <f t="shared" ca="1" si="416"/>
        <v>#VALUE!</v>
      </c>
      <c r="AF1118" s="8" t="e">
        <f t="shared" ca="1" si="417"/>
        <v>#VALUE!</v>
      </c>
    </row>
    <row r="1119" spans="1:32" x14ac:dyDescent="0.3">
      <c r="A1119" s="35">
        <f>IF(Замеры!B1115=0, " ", Замеры!B1115)</f>
        <v>1112</v>
      </c>
      <c r="B1119" s="49" t="str">
        <f>Замеры!G1115</f>
        <v xml:space="preserve">Группа от QF </v>
      </c>
      <c r="C1119" s="49" t="str">
        <f>IF(Замеры!J1115=0, " ", Замеры!J1115)</f>
        <v xml:space="preserve"> </v>
      </c>
      <c r="D1119" s="49" t="str">
        <f>IF(O1119=0, " ", CONCATENATE(Замеры!T1115,Замеры!U1115,Замеры!V1115,Замеры!W1115,Замеры!AB1115))</f>
        <v xml:space="preserve"> </v>
      </c>
      <c r="E1119" s="49" t="str">
        <f>IF(Замеры!L1115=0, " ", Замеры!L1115)</f>
        <v xml:space="preserve"> </v>
      </c>
      <c r="F1119" s="49" t="e">
        <f t="shared" si="400"/>
        <v>#VALUE!</v>
      </c>
      <c r="G1119" s="51" t="str">
        <f t="shared" si="401"/>
        <v>-</v>
      </c>
      <c r="H1119" s="52" t="str">
        <f t="shared" si="402"/>
        <v>-</v>
      </c>
      <c r="I1119" s="51" t="str">
        <f t="shared" si="403"/>
        <v>-</v>
      </c>
      <c r="J1119" s="29" t="str">
        <f t="shared" si="404"/>
        <v>-</v>
      </c>
      <c r="K1119" s="46" t="str">
        <f t="shared" si="405"/>
        <v>-</v>
      </c>
      <c r="L1119" s="29" t="str">
        <f t="shared" si="406"/>
        <v>-</v>
      </c>
      <c r="M1119" s="29" t="str">
        <f t="shared" si="407"/>
        <v xml:space="preserve"> </v>
      </c>
      <c r="N1119" s="29" t="str">
        <f t="shared" ca="1" si="408"/>
        <v xml:space="preserve"> </v>
      </c>
      <c r="O1119" s="8">
        <f>Замеры!R1115</f>
        <v>0</v>
      </c>
      <c r="P1119" s="8" t="b">
        <f t="shared" si="396"/>
        <v>1</v>
      </c>
      <c r="Q1119" s="8" t="b">
        <f t="shared" si="397"/>
        <v>1</v>
      </c>
      <c r="R1119" s="8" t="b">
        <f t="shared" si="398"/>
        <v>1</v>
      </c>
      <c r="S1119" s="8" t="s">
        <v>72</v>
      </c>
      <c r="T1119" s="8" t="e">
        <f t="shared" si="409"/>
        <v>#VALUE!</v>
      </c>
      <c r="U1119" s="12" t="s">
        <v>72</v>
      </c>
      <c r="V1119" s="8" t="e">
        <f t="shared" si="410"/>
        <v>#VALUE!</v>
      </c>
      <c r="X1119" s="13" t="str">
        <f t="shared" si="399"/>
        <v xml:space="preserve"> </v>
      </c>
      <c r="Y1119" s="8" t="e">
        <f t="shared" si="411"/>
        <v>#VALUE!</v>
      </c>
      <c r="AA1119" s="14" t="e">
        <f t="shared" ca="1" si="412"/>
        <v>#VALUE!</v>
      </c>
      <c r="AB1119" s="14" t="e">
        <f t="shared" ca="1" si="413"/>
        <v>#VALUE!</v>
      </c>
      <c r="AC1119" s="14" t="e">
        <f t="shared" ca="1" si="414"/>
        <v>#VALUE!</v>
      </c>
      <c r="AD1119" s="8" t="e">
        <f t="shared" ca="1" si="415"/>
        <v>#VALUE!</v>
      </c>
      <c r="AE1119" s="8" t="e">
        <f t="shared" ca="1" si="416"/>
        <v>#VALUE!</v>
      </c>
      <c r="AF1119" s="8" t="e">
        <f t="shared" ca="1" si="417"/>
        <v>#VALUE!</v>
      </c>
    </row>
    <row r="1120" spans="1:32" x14ac:dyDescent="0.3">
      <c r="A1120" s="35">
        <f>IF(Замеры!B1116=0, " ", Замеры!B1116)</f>
        <v>1113</v>
      </c>
      <c r="B1120" s="49" t="str">
        <f>Замеры!G1116</f>
        <v xml:space="preserve">Группа от QF </v>
      </c>
      <c r="C1120" s="49" t="str">
        <f>IF(Замеры!J1116=0, " ", Замеры!J1116)</f>
        <v xml:space="preserve"> </v>
      </c>
      <c r="D1120" s="49" t="str">
        <f>IF(O1120=0, " ", CONCATENATE(Замеры!T1116,Замеры!U1116,Замеры!V1116,Замеры!W1116,Замеры!AB1116))</f>
        <v xml:space="preserve"> </v>
      </c>
      <c r="E1120" s="49" t="str">
        <f>IF(Замеры!L1116=0, " ", Замеры!L1116)</f>
        <v xml:space="preserve"> </v>
      </c>
      <c r="F1120" s="49" t="e">
        <f t="shared" si="400"/>
        <v>#VALUE!</v>
      </c>
      <c r="G1120" s="51" t="str">
        <f t="shared" si="401"/>
        <v>-</v>
      </c>
      <c r="H1120" s="52" t="str">
        <f t="shared" si="402"/>
        <v>-</v>
      </c>
      <c r="I1120" s="51" t="str">
        <f t="shared" si="403"/>
        <v>-</v>
      </c>
      <c r="J1120" s="29" t="str">
        <f t="shared" si="404"/>
        <v>-</v>
      </c>
      <c r="K1120" s="46" t="str">
        <f t="shared" si="405"/>
        <v>-</v>
      </c>
      <c r="L1120" s="29" t="str">
        <f t="shared" si="406"/>
        <v>-</v>
      </c>
      <c r="M1120" s="29" t="str">
        <f t="shared" si="407"/>
        <v xml:space="preserve"> </v>
      </c>
      <c r="N1120" s="29" t="str">
        <f t="shared" ca="1" si="408"/>
        <v xml:space="preserve"> </v>
      </c>
      <c r="O1120" s="8">
        <f>Замеры!R1116</f>
        <v>0</v>
      </c>
      <c r="P1120" s="8" t="b">
        <f t="shared" si="396"/>
        <v>1</v>
      </c>
      <c r="Q1120" s="8" t="b">
        <f t="shared" si="397"/>
        <v>1</v>
      </c>
      <c r="R1120" s="8" t="b">
        <f t="shared" si="398"/>
        <v>1</v>
      </c>
      <c r="S1120" s="8" t="s">
        <v>72</v>
      </c>
      <c r="T1120" s="8" t="e">
        <f t="shared" si="409"/>
        <v>#VALUE!</v>
      </c>
      <c r="U1120" s="12" t="s">
        <v>72</v>
      </c>
      <c r="V1120" s="8" t="e">
        <f t="shared" si="410"/>
        <v>#VALUE!</v>
      </c>
      <c r="X1120" s="13" t="str">
        <f t="shared" si="399"/>
        <v xml:space="preserve"> </v>
      </c>
      <c r="Y1120" s="8" t="e">
        <f t="shared" si="411"/>
        <v>#VALUE!</v>
      </c>
      <c r="AA1120" s="14" t="e">
        <f t="shared" ca="1" si="412"/>
        <v>#VALUE!</v>
      </c>
      <c r="AB1120" s="14" t="e">
        <f t="shared" ca="1" si="413"/>
        <v>#VALUE!</v>
      </c>
      <c r="AC1120" s="14" t="e">
        <f t="shared" ca="1" si="414"/>
        <v>#VALUE!</v>
      </c>
      <c r="AD1120" s="8" t="e">
        <f t="shared" ca="1" si="415"/>
        <v>#VALUE!</v>
      </c>
      <c r="AE1120" s="8" t="e">
        <f t="shared" ca="1" si="416"/>
        <v>#VALUE!</v>
      </c>
      <c r="AF1120" s="8" t="e">
        <f t="shared" ca="1" si="417"/>
        <v>#VALUE!</v>
      </c>
    </row>
    <row r="1121" spans="1:32" x14ac:dyDescent="0.3">
      <c r="A1121" s="35">
        <f>IF(Замеры!B1117=0, " ", Замеры!B1117)</f>
        <v>1114</v>
      </c>
      <c r="B1121" s="49" t="str">
        <f>Замеры!G1117</f>
        <v xml:space="preserve">Группа от QF </v>
      </c>
      <c r="C1121" s="49" t="str">
        <f>IF(Замеры!J1117=0, " ", Замеры!J1117)</f>
        <v xml:space="preserve"> </v>
      </c>
      <c r="D1121" s="49" t="str">
        <f>IF(O1121=0, " ", CONCATENATE(Замеры!T1117,Замеры!U1117,Замеры!V1117,Замеры!W1117,Замеры!AB1117))</f>
        <v xml:space="preserve"> </v>
      </c>
      <c r="E1121" s="49" t="str">
        <f>IF(Замеры!L1117=0, " ", Замеры!L1117)</f>
        <v xml:space="preserve"> </v>
      </c>
      <c r="F1121" s="49" t="e">
        <f t="shared" si="400"/>
        <v>#VALUE!</v>
      </c>
      <c r="G1121" s="51" t="str">
        <f t="shared" si="401"/>
        <v>-</v>
      </c>
      <c r="H1121" s="52" t="str">
        <f t="shared" si="402"/>
        <v>-</v>
      </c>
      <c r="I1121" s="51" t="str">
        <f t="shared" si="403"/>
        <v>-</v>
      </c>
      <c r="J1121" s="29" t="str">
        <f t="shared" si="404"/>
        <v>-</v>
      </c>
      <c r="K1121" s="46" t="str">
        <f t="shared" si="405"/>
        <v>-</v>
      </c>
      <c r="L1121" s="29" t="str">
        <f t="shared" si="406"/>
        <v>-</v>
      </c>
      <c r="M1121" s="29" t="str">
        <f t="shared" si="407"/>
        <v xml:space="preserve"> </v>
      </c>
      <c r="N1121" s="29" t="str">
        <f t="shared" ca="1" si="408"/>
        <v xml:space="preserve"> </v>
      </c>
      <c r="O1121" s="8">
        <f>Замеры!R1117</f>
        <v>0</v>
      </c>
      <c r="P1121" s="8" t="b">
        <f t="shared" si="396"/>
        <v>1</v>
      </c>
      <c r="Q1121" s="8" t="b">
        <f t="shared" si="397"/>
        <v>1</v>
      </c>
      <c r="R1121" s="8" t="b">
        <f t="shared" si="398"/>
        <v>1</v>
      </c>
      <c r="S1121" s="8" t="s">
        <v>72</v>
      </c>
      <c r="T1121" s="8" t="e">
        <f t="shared" si="409"/>
        <v>#VALUE!</v>
      </c>
      <c r="U1121" s="12" t="s">
        <v>72</v>
      </c>
      <c r="V1121" s="8" t="e">
        <f t="shared" si="410"/>
        <v>#VALUE!</v>
      </c>
      <c r="X1121" s="13" t="str">
        <f t="shared" si="399"/>
        <v xml:space="preserve"> </v>
      </c>
      <c r="Y1121" s="8" t="e">
        <f t="shared" si="411"/>
        <v>#VALUE!</v>
      </c>
      <c r="AA1121" s="14" t="e">
        <f t="shared" ca="1" si="412"/>
        <v>#VALUE!</v>
      </c>
      <c r="AB1121" s="14" t="e">
        <f t="shared" ca="1" si="413"/>
        <v>#VALUE!</v>
      </c>
      <c r="AC1121" s="14" t="e">
        <f t="shared" ca="1" si="414"/>
        <v>#VALUE!</v>
      </c>
      <c r="AD1121" s="8" t="e">
        <f t="shared" ca="1" si="415"/>
        <v>#VALUE!</v>
      </c>
      <c r="AE1121" s="8" t="e">
        <f t="shared" ca="1" si="416"/>
        <v>#VALUE!</v>
      </c>
      <c r="AF1121" s="8" t="e">
        <f t="shared" ca="1" si="417"/>
        <v>#VALUE!</v>
      </c>
    </row>
    <row r="1122" spans="1:32" x14ac:dyDescent="0.3">
      <c r="A1122" s="35">
        <f>IF(Замеры!B1118=0, " ", Замеры!B1118)</f>
        <v>1115</v>
      </c>
      <c r="B1122" s="49" t="str">
        <f>Замеры!G1118</f>
        <v xml:space="preserve">Группа от QF </v>
      </c>
      <c r="C1122" s="49" t="str">
        <f>IF(Замеры!J1118=0, " ", Замеры!J1118)</f>
        <v xml:space="preserve"> </v>
      </c>
      <c r="D1122" s="49" t="str">
        <f>IF(O1122=0, " ", CONCATENATE(Замеры!T1118,Замеры!U1118,Замеры!V1118,Замеры!W1118,Замеры!AB1118))</f>
        <v xml:space="preserve"> </v>
      </c>
      <c r="E1122" s="49" t="str">
        <f>IF(Замеры!L1118=0, " ", Замеры!L1118)</f>
        <v xml:space="preserve"> </v>
      </c>
      <c r="F1122" s="49" t="e">
        <f t="shared" si="400"/>
        <v>#VALUE!</v>
      </c>
      <c r="G1122" s="51" t="str">
        <f t="shared" si="401"/>
        <v>-</v>
      </c>
      <c r="H1122" s="52" t="str">
        <f t="shared" si="402"/>
        <v>-</v>
      </c>
      <c r="I1122" s="51" t="str">
        <f t="shared" si="403"/>
        <v>-</v>
      </c>
      <c r="J1122" s="29" t="str">
        <f t="shared" si="404"/>
        <v>-</v>
      </c>
      <c r="K1122" s="46" t="str">
        <f t="shared" si="405"/>
        <v>-</v>
      </c>
      <c r="L1122" s="29" t="str">
        <f t="shared" si="406"/>
        <v>-</v>
      </c>
      <c r="M1122" s="29" t="str">
        <f t="shared" si="407"/>
        <v xml:space="preserve"> </v>
      </c>
      <c r="N1122" s="29" t="str">
        <f t="shared" ca="1" si="408"/>
        <v xml:space="preserve"> </v>
      </c>
      <c r="O1122" s="8">
        <f>Замеры!R1118</f>
        <v>0</v>
      </c>
      <c r="P1122" s="8" t="b">
        <f t="shared" si="396"/>
        <v>1</v>
      </c>
      <c r="Q1122" s="8" t="b">
        <f t="shared" si="397"/>
        <v>1</v>
      </c>
      <c r="R1122" s="8" t="b">
        <f t="shared" si="398"/>
        <v>1</v>
      </c>
      <c r="S1122" s="8" t="s">
        <v>72</v>
      </c>
      <c r="T1122" s="8" t="e">
        <f t="shared" si="409"/>
        <v>#VALUE!</v>
      </c>
      <c r="U1122" s="12" t="s">
        <v>72</v>
      </c>
      <c r="V1122" s="8" t="e">
        <f t="shared" si="410"/>
        <v>#VALUE!</v>
      </c>
      <c r="X1122" s="13" t="str">
        <f t="shared" si="399"/>
        <v xml:space="preserve"> </v>
      </c>
      <c r="Y1122" s="8" t="e">
        <f t="shared" si="411"/>
        <v>#VALUE!</v>
      </c>
      <c r="AA1122" s="14" t="e">
        <f t="shared" ca="1" si="412"/>
        <v>#VALUE!</v>
      </c>
      <c r="AB1122" s="14" t="e">
        <f t="shared" ca="1" si="413"/>
        <v>#VALUE!</v>
      </c>
      <c r="AC1122" s="14" t="e">
        <f t="shared" ca="1" si="414"/>
        <v>#VALUE!</v>
      </c>
      <c r="AD1122" s="8" t="e">
        <f t="shared" ca="1" si="415"/>
        <v>#VALUE!</v>
      </c>
      <c r="AE1122" s="8" t="e">
        <f t="shared" ca="1" si="416"/>
        <v>#VALUE!</v>
      </c>
      <c r="AF1122" s="8" t="e">
        <f t="shared" ca="1" si="417"/>
        <v>#VALUE!</v>
      </c>
    </row>
    <row r="1123" spans="1:32" x14ac:dyDescent="0.3">
      <c r="A1123" s="35">
        <f>IF(Замеры!B1119=0, " ", Замеры!B1119)</f>
        <v>1116</v>
      </c>
      <c r="B1123" s="49" t="str">
        <f>Замеры!G1119</f>
        <v xml:space="preserve">Группа от QF </v>
      </c>
      <c r="C1123" s="49" t="str">
        <f>IF(Замеры!J1119=0, " ", Замеры!J1119)</f>
        <v xml:space="preserve"> </v>
      </c>
      <c r="D1123" s="49" t="str">
        <f>IF(O1123=0, " ", CONCATENATE(Замеры!T1119,Замеры!U1119,Замеры!V1119,Замеры!W1119,Замеры!AB1119))</f>
        <v xml:space="preserve"> </v>
      </c>
      <c r="E1123" s="49" t="str">
        <f>IF(Замеры!L1119=0, " ", Замеры!L1119)</f>
        <v xml:space="preserve"> </v>
      </c>
      <c r="F1123" s="49" t="e">
        <f t="shared" si="400"/>
        <v>#VALUE!</v>
      </c>
      <c r="G1123" s="51" t="str">
        <f t="shared" si="401"/>
        <v>-</v>
      </c>
      <c r="H1123" s="52" t="str">
        <f t="shared" si="402"/>
        <v>-</v>
      </c>
      <c r="I1123" s="51" t="str">
        <f t="shared" si="403"/>
        <v>-</v>
      </c>
      <c r="J1123" s="29" t="str">
        <f t="shared" si="404"/>
        <v>-</v>
      </c>
      <c r="K1123" s="46" t="str">
        <f t="shared" si="405"/>
        <v>-</v>
      </c>
      <c r="L1123" s="29" t="str">
        <f t="shared" si="406"/>
        <v>-</v>
      </c>
      <c r="M1123" s="29" t="str">
        <f t="shared" si="407"/>
        <v xml:space="preserve"> </v>
      </c>
      <c r="N1123" s="29" t="str">
        <f t="shared" ca="1" si="408"/>
        <v xml:space="preserve"> </v>
      </c>
      <c r="O1123" s="8">
        <f>Замеры!R1119</f>
        <v>0</v>
      </c>
      <c r="P1123" s="8" t="b">
        <f t="shared" si="396"/>
        <v>1</v>
      </c>
      <c r="Q1123" s="8" t="b">
        <f t="shared" si="397"/>
        <v>1</v>
      </c>
      <c r="R1123" s="8" t="b">
        <f t="shared" si="398"/>
        <v>1</v>
      </c>
      <c r="S1123" s="8" t="s">
        <v>72</v>
      </c>
      <c r="T1123" s="8" t="e">
        <f t="shared" si="409"/>
        <v>#VALUE!</v>
      </c>
      <c r="U1123" s="12" t="s">
        <v>72</v>
      </c>
      <c r="V1123" s="8" t="e">
        <f t="shared" si="410"/>
        <v>#VALUE!</v>
      </c>
      <c r="X1123" s="13" t="str">
        <f t="shared" si="399"/>
        <v xml:space="preserve"> </v>
      </c>
      <c r="Y1123" s="8" t="e">
        <f t="shared" si="411"/>
        <v>#VALUE!</v>
      </c>
      <c r="AA1123" s="14" t="e">
        <f t="shared" ca="1" si="412"/>
        <v>#VALUE!</v>
      </c>
      <c r="AB1123" s="14" t="e">
        <f t="shared" ca="1" si="413"/>
        <v>#VALUE!</v>
      </c>
      <c r="AC1123" s="14" t="e">
        <f t="shared" ca="1" si="414"/>
        <v>#VALUE!</v>
      </c>
      <c r="AD1123" s="8" t="e">
        <f t="shared" ca="1" si="415"/>
        <v>#VALUE!</v>
      </c>
      <c r="AE1123" s="8" t="e">
        <f t="shared" ca="1" si="416"/>
        <v>#VALUE!</v>
      </c>
      <c r="AF1123" s="8" t="e">
        <f t="shared" ca="1" si="417"/>
        <v>#VALUE!</v>
      </c>
    </row>
    <row r="1124" spans="1:32" x14ac:dyDescent="0.3">
      <c r="A1124" s="35">
        <f>IF(Замеры!B1120=0, " ", Замеры!B1120)</f>
        <v>1117</v>
      </c>
      <c r="B1124" s="49" t="str">
        <f>Замеры!G1120</f>
        <v xml:space="preserve">Группа от QF </v>
      </c>
      <c r="C1124" s="49" t="str">
        <f>IF(Замеры!J1120=0, " ", Замеры!J1120)</f>
        <v xml:space="preserve"> </v>
      </c>
      <c r="D1124" s="49" t="str">
        <f>IF(O1124=0, " ", CONCATENATE(Замеры!T1120,Замеры!U1120,Замеры!V1120,Замеры!W1120,Замеры!AB1120))</f>
        <v xml:space="preserve"> </v>
      </c>
      <c r="E1124" s="49" t="str">
        <f>IF(Замеры!L1120=0, " ", Замеры!L1120)</f>
        <v xml:space="preserve"> </v>
      </c>
      <c r="F1124" s="49" t="e">
        <f t="shared" si="400"/>
        <v>#VALUE!</v>
      </c>
      <c r="G1124" s="51" t="str">
        <f t="shared" si="401"/>
        <v>-</v>
      </c>
      <c r="H1124" s="52" t="str">
        <f t="shared" si="402"/>
        <v>-</v>
      </c>
      <c r="I1124" s="51" t="str">
        <f t="shared" si="403"/>
        <v>-</v>
      </c>
      <c r="J1124" s="29" t="str">
        <f t="shared" si="404"/>
        <v>-</v>
      </c>
      <c r="K1124" s="46" t="str">
        <f t="shared" si="405"/>
        <v>-</v>
      </c>
      <c r="L1124" s="29" t="str">
        <f t="shared" si="406"/>
        <v>-</v>
      </c>
      <c r="M1124" s="29" t="str">
        <f t="shared" si="407"/>
        <v xml:space="preserve"> </v>
      </c>
      <c r="N1124" s="29" t="str">
        <f t="shared" ca="1" si="408"/>
        <v xml:space="preserve"> </v>
      </c>
      <c r="O1124" s="8">
        <f>Замеры!R1120</f>
        <v>0</v>
      </c>
      <c r="P1124" s="8" t="b">
        <f t="shared" si="396"/>
        <v>1</v>
      </c>
      <c r="Q1124" s="8" t="b">
        <f t="shared" si="397"/>
        <v>1</v>
      </c>
      <c r="R1124" s="8" t="b">
        <f t="shared" si="398"/>
        <v>1</v>
      </c>
      <c r="S1124" s="8" t="s">
        <v>72</v>
      </c>
      <c r="T1124" s="8" t="e">
        <f t="shared" si="409"/>
        <v>#VALUE!</v>
      </c>
      <c r="U1124" s="12" t="s">
        <v>72</v>
      </c>
      <c r="V1124" s="8" t="e">
        <f t="shared" si="410"/>
        <v>#VALUE!</v>
      </c>
      <c r="X1124" s="13" t="str">
        <f t="shared" si="399"/>
        <v xml:space="preserve"> </v>
      </c>
      <c r="Y1124" s="8" t="e">
        <f t="shared" si="411"/>
        <v>#VALUE!</v>
      </c>
      <c r="AA1124" s="14" t="e">
        <f t="shared" ca="1" si="412"/>
        <v>#VALUE!</v>
      </c>
      <c r="AB1124" s="14" t="e">
        <f t="shared" ca="1" si="413"/>
        <v>#VALUE!</v>
      </c>
      <c r="AC1124" s="14" t="e">
        <f t="shared" ca="1" si="414"/>
        <v>#VALUE!</v>
      </c>
      <c r="AD1124" s="8" t="e">
        <f t="shared" ca="1" si="415"/>
        <v>#VALUE!</v>
      </c>
      <c r="AE1124" s="8" t="e">
        <f t="shared" ca="1" si="416"/>
        <v>#VALUE!</v>
      </c>
      <c r="AF1124" s="8" t="e">
        <f t="shared" ca="1" si="417"/>
        <v>#VALUE!</v>
      </c>
    </row>
    <row r="1125" spans="1:32" x14ac:dyDescent="0.3">
      <c r="A1125" s="35">
        <f>IF(Замеры!B1121=0, " ", Замеры!B1121)</f>
        <v>1118</v>
      </c>
      <c r="B1125" s="49" t="str">
        <f>Замеры!G1121</f>
        <v xml:space="preserve">Группа от QF </v>
      </c>
      <c r="C1125" s="49" t="str">
        <f>IF(Замеры!J1121=0, " ", Замеры!J1121)</f>
        <v xml:space="preserve"> </v>
      </c>
      <c r="D1125" s="49" t="str">
        <f>IF(O1125=0, " ", CONCATENATE(Замеры!T1121,Замеры!U1121,Замеры!V1121,Замеры!W1121,Замеры!AB1121))</f>
        <v xml:space="preserve"> </v>
      </c>
      <c r="E1125" s="49" t="str">
        <f>IF(Замеры!L1121=0, " ", Замеры!L1121)</f>
        <v xml:space="preserve"> </v>
      </c>
      <c r="F1125" s="49" t="e">
        <f t="shared" si="400"/>
        <v>#VALUE!</v>
      </c>
      <c r="G1125" s="51" t="str">
        <f t="shared" si="401"/>
        <v>-</v>
      </c>
      <c r="H1125" s="52" t="str">
        <f t="shared" si="402"/>
        <v>-</v>
      </c>
      <c r="I1125" s="51" t="str">
        <f t="shared" si="403"/>
        <v>-</v>
      </c>
      <c r="J1125" s="29" t="str">
        <f t="shared" si="404"/>
        <v>-</v>
      </c>
      <c r="K1125" s="46" t="str">
        <f t="shared" si="405"/>
        <v>-</v>
      </c>
      <c r="L1125" s="29" t="str">
        <f t="shared" si="406"/>
        <v>-</v>
      </c>
      <c r="M1125" s="29" t="str">
        <f t="shared" si="407"/>
        <v xml:space="preserve"> </v>
      </c>
      <c r="N1125" s="29" t="str">
        <f t="shared" ca="1" si="408"/>
        <v xml:space="preserve"> </v>
      </c>
      <c r="O1125" s="8">
        <f>Замеры!R1121</f>
        <v>0</v>
      </c>
      <c r="P1125" s="8" t="b">
        <f t="shared" si="396"/>
        <v>1</v>
      </c>
      <c r="Q1125" s="8" t="b">
        <f t="shared" si="397"/>
        <v>1</v>
      </c>
      <c r="R1125" s="8" t="b">
        <f t="shared" si="398"/>
        <v>1</v>
      </c>
      <c r="S1125" s="8" t="s">
        <v>72</v>
      </c>
      <c r="T1125" s="8" t="e">
        <f t="shared" si="409"/>
        <v>#VALUE!</v>
      </c>
      <c r="U1125" s="12" t="s">
        <v>72</v>
      </c>
      <c r="V1125" s="8" t="e">
        <f t="shared" si="410"/>
        <v>#VALUE!</v>
      </c>
      <c r="X1125" s="13" t="str">
        <f t="shared" si="399"/>
        <v xml:space="preserve"> </v>
      </c>
      <c r="Y1125" s="8" t="e">
        <f t="shared" si="411"/>
        <v>#VALUE!</v>
      </c>
      <c r="AA1125" s="14" t="e">
        <f t="shared" ca="1" si="412"/>
        <v>#VALUE!</v>
      </c>
      <c r="AB1125" s="14" t="e">
        <f t="shared" ca="1" si="413"/>
        <v>#VALUE!</v>
      </c>
      <c r="AC1125" s="14" t="e">
        <f t="shared" ca="1" si="414"/>
        <v>#VALUE!</v>
      </c>
      <c r="AD1125" s="8" t="e">
        <f t="shared" ca="1" si="415"/>
        <v>#VALUE!</v>
      </c>
      <c r="AE1125" s="8" t="e">
        <f t="shared" ca="1" si="416"/>
        <v>#VALUE!</v>
      </c>
      <c r="AF1125" s="8" t="e">
        <f t="shared" ca="1" si="417"/>
        <v>#VALUE!</v>
      </c>
    </row>
    <row r="1126" spans="1:32" x14ac:dyDescent="0.3">
      <c r="A1126" s="35">
        <f>IF(Замеры!B1122=0, " ", Замеры!B1122)</f>
        <v>1119</v>
      </c>
      <c r="B1126" s="49" t="str">
        <f>Замеры!G1122</f>
        <v xml:space="preserve">Группа от QF </v>
      </c>
      <c r="C1126" s="49" t="str">
        <f>IF(Замеры!J1122=0, " ", Замеры!J1122)</f>
        <v xml:space="preserve"> </v>
      </c>
      <c r="D1126" s="49" t="str">
        <f>IF(O1126=0, " ", CONCATENATE(Замеры!T1122,Замеры!U1122,Замеры!V1122,Замеры!W1122,Замеры!AB1122))</f>
        <v xml:space="preserve"> </v>
      </c>
      <c r="E1126" s="49" t="str">
        <f>IF(Замеры!L1122=0, " ", Замеры!L1122)</f>
        <v xml:space="preserve"> </v>
      </c>
      <c r="F1126" s="49" t="e">
        <f t="shared" si="400"/>
        <v>#VALUE!</v>
      </c>
      <c r="G1126" s="51" t="str">
        <f t="shared" si="401"/>
        <v>-</v>
      </c>
      <c r="H1126" s="52" t="str">
        <f t="shared" si="402"/>
        <v>-</v>
      </c>
      <c r="I1126" s="51" t="str">
        <f t="shared" si="403"/>
        <v>-</v>
      </c>
      <c r="J1126" s="29" t="str">
        <f t="shared" si="404"/>
        <v>-</v>
      </c>
      <c r="K1126" s="46" t="str">
        <f t="shared" si="405"/>
        <v>-</v>
      </c>
      <c r="L1126" s="29" t="str">
        <f t="shared" si="406"/>
        <v>-</v>
      </c>
      <c r="M1126" s="29" t="str">
        <f t="shared" si="407"/>
        <v xml:space="preserve"> </v>
      </c>
      <c r="N1126" s="29" t="str">
        <f t="shared" ca="1" si="408"/>
        <v xml:space="preserve"> </v>
      </c>
      <c r="O1126" s="8">
        <f>Замеры!R1122</f>
        <v>0</v>
      </c>
      <c r="P1126" s="8" t="b">
        <f t="shared" si="396"/>
        <v>1</v>
      </c>
      <c r="Q1126" s="8" t="b">
        <f t="shared" si="397"/>
        <v>1</v>
      </c>
      <c r="R1126" s="8" t="b">
        <f t="shared" si="398"/>
        <v>1</v>
      </c>
      <c r="S1126" s="8" t="s">
        <v>72</v>
      </c>
      <c r="T1126" s="8" t="e">
        <f t="shared" si="409"/>
        <v>#VALUE!</v>
      </c>
      <c r="U1126" s="12" t="s">
        <v>72</v>
      </c>
      <c r="V1126" s="8" t="e">
        <f t="shared" si="410"/>
        <v>#VALUE!</v>
      </c>
      <c r="X1126" s="13" t="str">
        <f t="shared" si="399"/>
        <v xml:space="preserve"> </v>
      </c>
      <c r="Y1126" s="8" t="e">
        <f t="shared" si="411"/>
        <v>#VALUE!</v>
      </c>
      <c r="AA1126" s="14" t="e">
        <f t="shared" ca="1" si="412"/>
        <v>#VALUE!</v>
      </c>
      <c r="AB1126" s="14" t="e">
        <f t="shared" ca="1" si="413"/>
        <v>#VALUE!</v>
      </c>
      <c r="AC1126" s="14" t="e">
        <f t="shared" ca="1" si="414"/>
        <v>#VALUE!</v>
      </c>
      <c r="AD1126" s="8" t="e">
        <f t="shared" ca="1" si="415"/>
        <v>#VALUE!</v>
      </c>
      <c r="AE1126" s="8" t="e">
        <f t="shared" ca="1" si="416"/>
        <v>#VALUE!</v>
      </c>
      <c r="AF1126" s="8" t="e">
        <f t="shared" ca="1" si="417"/>
        <v>#VALUE!</v>
      </c>
    </row>
    <row r="1127" spans="1:32" x14ac:dyDescent="0.3">
      <c r="A1127" s="35">
        <f>IF(Замеры!B1123=0, " ", Замеры!B1123)</f>
        <v>1120</v>
      </c>
      <c r="B1127" s="49" t="str">
        <f>Замеры!G1123</f>
        <v xml:space="preserve">Группа от QF </v>
      </c>
      <c r="C1127" s="49" t="str">
        <f>IF(Замеры!J1123=0, " ", Замеры!J1123)</f>
        <v xml:space="preserve"> </v>
      </c>
      <c r="D1127" s="49" t="str">
        <f>IF(O1127=0, " ", CONCATENATE(Замеры!T1123,Замеры!U1123,Замеры!V1123,Замеры!W1123,Замеры!AB1123))</f>
        <v xml:space="preserve"> </v>
      </c>
      <c r="E1127" s="49" t="str">
        <f>IF(Замеры!L1123=0, " ", Замеры!L1123)</f>
        <v xml:space="preserve"> </v>
      </c>
      <c r="F1127" s="49" t="e">
        <f t="shared" si="400"/>
        <v>#VALUE!</v>
      </c>
      <c r="G1127" s="51" t="str">
        <f t="shared" si="401"/>
        <v>-</v>
      </c>
      <c r="H1127" s="52" t="str">
        <f t="shared" si="402"/>
        <v>-</v>
      </c>
      <c r="I1127" s="51" t="str">
        <f t="shared" si="403"/>
        <v>-</v>
      </c>
      <c r="J1127" s="29" t="str">
        <f t="shared" si="404"/>
        <v>-</v>
      </c>
      <c r="K1127" s="46" t="str">
        <f t="shared" si="405"/>
        <v>-</v>
      </c>
      <c r="L1127" s="29" t="str">
        <f t="shared" si="406"/>
        <v>-</v>
      </c>
      <c r="M1127" s="29" t="str">
        <f t="shared" si="407"/>
        <v xml:space="preserve"> </v>
      </c>
      <c r="N1127" s="29" t="str">
        <f t="shared" ca="1" si="408"/>
        <v xml:space="preserve"> </v>
      </c>
      <c r="O1127" s="8">
        <f>Замеры!R1123</f>
        <v>0</v>
      </c>
      <c r="P1127" s="8" t="b">
        <f t="shared" si="396"/>
        <v>1</v>
      </c>
      <c r="Q1127" s="8" t="b">
        <f t="shared" si="397"/>
        <v>1</v>
      </c>
      <c r="R1127" s="8" t="b">
        <f t="shared" si="398"/>
        <v>1</v>
      </c>
      <c r="S1127" s="8" t="s">
        <v>72</v>
      </c>
      <c r="T1127" s="8" t="e">
        <f t="shared" si="409"/>
        <v>#VALUE!</v>
      </c>
      <c r="U1127" s="12" t="s">
        <v>72</v>
      </c>
      <c r="V1127" s="8" t="e">
        <f t="shared" si="410"/>
        <v>#VALUE!</v>
      </c>
      <c r="X1127" s="13" t="str">
        <f t="shared" si="399"/>
        <v xml:space="preserve"> </v>
      </c>
      <c r="Y1127" s="8" t="e">
        <f t="shared" si="411"/>
        <v>#VALUE!</v>
      </c>
      <c r="AA1127" s="14" t="e">
        <f t="shared" ca="1" si="412"/>
        <v>#VALUE!</v>
      </c>
      <c r="AB1127" s="14" t="e">
        <f t="shared" ca="1" si="413"/>
        <v>#VALUE!</v>
      </c>
      <c r="AC1127" s="14" t="e">
        <f t="shared" ca="1" si="414"/>
        <v>#VALUE!</v>
      </c>
      <c r="AD1127" s="8" t="e">
        <f t="shared" ca="1" si="415"/>
        <v>#VALUE!</v>
      </c>
      <c r="AE1127" s="8" t="e">
        <f t="shared" ca="1" si="416"/>
        <v>#VALUE!</v>
      </c>
      <c r="AF1127" s="8" t="e">
        <f t="shared" ca="1" si="417"/>
        <v>#VALUE!</v>
      </c>
    </row>
    <row r="1128" spans="1:32" x14ac:dyDescent="0.3">
      <c r="A1128" s="35">
        <f>IF(Замеры!B1124=0, " ", Замеры!B1124)</f>
        <v>1121</v>
      </c>
      <c r="B1128" s="49" t="str">
        <f>Замеры!G1124</f>
        <v xml:space="preserve">Группа от QF </v>
      </c>
      <c r="C1128" s="49" t="str">
        <f>IF(Замеры!J1124=0, " ", Замеры!J1124)</f>
        <v xml:space="preserve"> </v>
      </c>
      <c r="D1128" s="49" t="str">
        <f>IF(O1128=0, " ", CONCATENATE(Замеры!T1124,Замеры!U1124,Замеры!V1124,Замеры!W1124,Замеры!AB1124))</f>
        <v xml:space="preserve"> </v>
      </c>
      <c r="E1128" s="49" t="str">
        <f>IF(Замеры!L1124=0, " ", Замеры!L1124)</f>
        <v xml:space="preserve"> </v>
      </c>
      <c r="F1128" s="49" t="e">
        <f t="shared" si="400"/>
        <v>#VALUE!</v>
      </c>
      <c r="G1128" s="51" t="str">
        <f t="shared" si="401"/>
        <v>-</v>
      </c>
      <c r="H1128" s="52" t="str">
        <f t="shared" si="402"/>
        <v>-</v>
      </c>
      <c r="I1128" s="51" t="str">
        <f t="shared" si="403"/>
        <v>-</v>
      </c>
      <c r="J1128" s="29" t="str">
        <f t="shared" si="404"/>
        <v>-</v>
      </c>
      <c r="K1128" s="46" t="str">
        <f t="shared" si="405"/>
        <v>-</v>
      </c>
      <c r="L1128" s="29" t="str">
        <f t="shared" si="406"/>
        <v>-</v>
      </c>
      <c r="M1128" s="29" t="str">
        <f t="shared" si="407"/>
        <v xml:space="preserve"> </v>
      </c>
      <c r="N1128" s="29" t="str">
        <f t="shared" ca="1" si="408"/>
        <v xml:space="preserve"> </v>
      </c>
      <c r="O1128" s="8">
        <f>Замеры!R1124</f>
        <v>0</v>
      </c>
      <c r="P1128" s="8" t="b">
        <f t="shared" si="396"/>
        <v>1</v>
      </c>
      <c r="Q1128" s="8" t="b">
        <f t="shared" si="397"/>
        <v>1</v>
      </c>
      <c r="R1128" s="8" t="b">
        <f t="shared" si="398"/>
        <v>1</v>
      </c>
      <c r="S1128" s="8" t="s">
        <v>72</v>
      </c>
      <c r="T1128" s="8" t="e">
        <f t="shared" si="409"/>
        <v>#VALUE!</v>
      </c>
      <c r="U1128" s="12" t="s">
        <v>72</v>
      </c>
      <c r="V1128" s="8" t="e">
        <f t="shared" si="410"/>
        <v>#VALUE!</v>
      </c>
      <c r="X1128" s="13" t="str">
        <f t="shared" si="399"/>
        <v xml:space="preserve"> </v>
      </c>
      <c r="Y1128" s="8" t="e">
        <f t="shared" si="411"/>
        <v>#VALUE!</v>
      </c>
      <c r="AA1128" s="14" t="e">
        <f t="shared" ca="1" si="412"/>
        <v>#VALUE!</v>
      </c>
      <c r="AB1128" s="14" t="e">
        <f t="shared" ca="1" si="413"/>
        <v>#VALUE!</v>
      </c>
      <c r="AC1128" s="14" t="e">
        <f t="shared" ca="1" si="414"/>
        <v>#VALUE!</v>
      </c>
      <c r="AD1128" s="8" t="e">
        <f t="shared" ca="1" si="415"/>
        <v>#VALUE!</v>
      </c>
      <c r="AE1128" s="8" t="e">
        <f t="shared" ca="1" si="416"/>
        <v>#VALUE!</v>
      </c>
      <c r="AF1128" s="8" t="e">
        <f t="shared" ca="1" si="417"/>
        <v>#VALUE!</v>
      </c>
    </row>
    <row r="1129" spans="1:32" x14ac:dyDescent="0.3">
      <c r="A1129" s="35">
        <f>IF(Замеры!B1125=0, " ", Замеры!B1125)</f>
        <v>1122</v>
      </c>
      <c r="B1129" s="49" t="str">
        <f>Замеры!G1125</f>
        <v xml:space="preserve">Группа от QF </v>
      </c>
      <c r="C1129" s="49" t="str">
        <f>IF(Замеры!J1125=0, " ", Замеры!J1125)</f>
        <v xml:space="preserve"> </v>
      </c>
      <c r="D1129" s="49" t="str">
        <f>IF(O1129=0, " ", CONCATENATE(Замеры!T1125,Замеры!U1125,Замеры!V1125,Замеры!W1125,Замеры!AB1125))</f>
        <v xml:space="preserve"> </v>
      </c>
      <c r="E1129" s="49" t="str">
        <f>IF(Замеры!L1125=0, " ", Замеры!L1125)</f>
        <v xml:space="preserve"> </v>
      </c>
      <c r="F1129" s="49" t="e">
        <f t="shared" si="400"/>
        <v>#VALUE!</v>
      </c>
      <c r="G1129" s="51" t="str">
        <f t="shared" si="401"/>
        <v>-</v>
      </c>
      <c r="H1129" s="52" t="str">
        <f t="shared" si="402"/>
        <v>-</v>
      </c>
      <c r="I1129" s="51" t="str">
        <f t="shared" si="403"/>
        <v>-</v>
      </c>
      <c r="J1129" s="29" t="str">
        <f t="shared" si="404"/>
        <v>-</v>
      </c>
      <c r="K1129" s="46" t="str">
        <f t="shared" si="405"/>
        <v>-</v>
      </c>
      <c r="L1129" s="29" t="str">
        <f t="shared" si="406"/>
        <v>-</v>
      </c>
      <c r="M1129" s="29" t="str">
        <f t="shared" si="407"/>
        <v xml:space="preserve"> </v>
      </c>
      <c r="N1129" s="29" t="str">
        <f t="shared" ca="1" si="408"/>
        <v xml:space="preserve"> </v>
      </c>
      <c r="O1129" s="8">
        <f>Замеры!R1125</f>
        <v>0</v>
      </c>
      <c r="P1129" s="8" t="b">
        <f t="shared" si="396"/>
        <v>1</v>
      </c>
      <c r="Q1129" s="8" t="b">
        <f t="shared" si="397"/>
        <v>1</v>
      </c>
      <c r="R1129" s="8" t="b">
        <f t="shared" si="398"/>
        <v>1</v>
      </c>
      <c r="S1129" s="8" t="s">
        <v>72</v>
      </c>
      <c r="T1129" s="8" t="e">
        <f t="shared" si="409"/>
        <v>#VALUE!</v>
      </c>
      <c r="U1129" s="12" t="s">
        <v>72</v>
      </c>
      <c r="V1129" s="8" t="e">
        <f t="shared" si="410"/>
        <v>#VALUE!</v>
      </c>
      <c r="X1129" s="13" t="str">
        <f t="shared" si="399"/>
        <v xml:space="preserve"> </v>
      </c>
      <c r="Y1129" s="8" t="e">
        <f t="shared" si="411"/>
        <v>#VALUE!</v>
      </c>
      <c r="AA1129" s="14" t="e">
        <f t="shared" ca="1" si="412"/>
        <v>#VALUE!</v>
      </c>
      <c r="AB1129" s="14" t="e">
        <f t="shared" ca="1" si="413"/>
        <v>#VALUE!</v>
      </c>
      <c r="AC1129" s="14" t="e">
        <f t="shared" ca="1" si="414"/>
        <v>#VALUE!</v>
      </c>
      <c r="AD1129" s="8" t="e">
        <f t="shared" ca="1" si="415"/>
        <v>#VALUE!</v>
      </c>
      <c r="AE1129" s="8" t="e">
        <f t="shared" ca="1" si="416"/>
        <v>#VALUE!</v>
      </c>
      <c r="AF1129" s="8" t="e">
        <f t="shared" ca="1" si="417"/>
        <v>#VALUE!</v>
      </c>
    </row>
    <row r="1130" spans="1:32" x14ac:dyDescent="0.3">
      <c r="A1130" s="35">
        <f>IF(Замеры!B1126=0, " ", Замеры!B1126)</f>
        <v>1123</v>
      </c>
      <c r="B1130" s="49" t="str">
        <f>Замеры!G1126</f>
        <v xml:space="preserve">Группа от QF </v>
      </c>
      <c r="C1130" s="49" t="str">
        <f>IF(Замеры!J1126=0, " ", Замеры!J1126)</f>
        <v xml:space="preserve"> </v>
      </c>
      <c r="D1130" s="49" t="str">
        <f>IF(O1130=0, " ", CONCATENATE(Замеры!T1126,Замеры!U1126,Замеры!V1126,Замеры!W1126,Замеры!AB1126))</f>
        <v xml:space="preserve"> </v>
      </c>
      <c r="E1130" s="49" t="str">
        <f>IF(Замеры!L1126=0, " ", Замеры!L1126)</f>
        <v xml:space="preserve"> </v>
      </c>
      <c r="F1130" s="49" t="e">
        <f t="shared" si="400"/>
        <v>#VALUE!</v>
      </c>
      <c r="G1130" s="51" t="str">
        <f t="shared" si="401"/>
        <v>-</v>
      </c>
      <c r="H1130" s="52" t="str">
        <f t="shared" si="402"/>
        <v>-</v>
      </c>
      <c r="I1130" s="51" t="str">
        <f t="shared" si="403"/>
        <v>-</v>
      </c>
      <c r="J1130" s="29" t="str">
        <f t="shared" si="404"/>
        <v>-</v>
      </c>
      <c r="K1130" s="46" t="str">
        <f t="shared" si="405"/>
        <v>-</v>
      </c>
      <c r="L1130" s="29" t="str">
        <f t="shared" si="406"/>
        <v>-</v>
      </c>
      <c r="M1130" s="29" t="str">
        <f t="shared" si="407"/>
        <v xml:space="preserve"> </v>
      </c>
      <c r="N1130" s="29" t="str">
        <f t="shared" ca="1" si="408"/>
        <v xml:space="preserve"> </v>
      </c>
      <c r="O1130" s="8">
        <f>Замеры!R1126</f>
        <v>0</v>
      </c>
      <c r="P1130" s="8" t="b">
        <f t="shared" si="396"/>
        <v>1</v>
      </c>
      <c r="Q1130" s="8" t="b">
        <f t="shared" si="397"/>
        <v>1</v>
      </c>
      <c r="R1130" s="8" t="b">
        <f t="shared" si="398"/>
        <v>1</v>
      </c>
      <c r="S1130" s="8" t="s">
        <v>72</v>
      </c>
      <c r="T1130" s="8" t="e">
        <f t="shared" si="409"/>
        <v>#VALUE!</v>
      </c>
      <c r="U1130" s="12" t="s">
        <v>72</v>
      </c>
      <c r="V1130" s="8" t="e">
        <f t="shared" si="410"/>
        <v>#VALUE!</v>
      </c>
      <c r="X1130" s="13" t="str">
        <f t="shared" si="399"/>
        <v xml:space="preserve"> </v>
      </c>
      <c r="Y1130" s="8" t="e">
        <f t="shared" si="411"/>
        <v>#VALUE!</v>
      </c>
      <c r="AA1130" s="14" t="e">
        <f t="shared" ca="1" si="412"/>
        <v>#VALUE!</v>
      </c>
      <c r="AB1130" s="14" t="e">
        <f t="shared" ca="1" si="413"/>
        <v>#VALUE!</v>
      </c>
      <c r="AC1130" s="14" t="e">
        <f t="shared" ca="1" si="414"/>
        <v>#VALUE!</v>
      </c>
      <c r="AD1130" s="8" t="e">
        <f t="shared" ca="1" si="415"/>
        <v>#VALUE!</v>
      </c>
      <c r="AE1130" s="8" t="e">
        <f t="shared" ca="1" si="416"/>
        <v>#VALUE!</v>
      </c>
      <c r="AF1130" s="8" t="e">
        <f t="shared" ca="1" si="417"/>
        <v>#VALUE!</v>
      </c>
    </row>
    <row r="1131" spans="1:32" x14ac:dyDescent="0.3">
      <c r="A1131" s="35">
        <f>IF(Замеры!B1127=0, " ", Замеры!B1127)</f>
        <v>1124</v>
      </c>
      <c r="B1131" s="49" t="str">
        <f>Замеры!G1127</f>
        <v xml:space="preserve">Группа от QF </v>
      </c>
      <c r="C1131" s="49" t="str">
        <f>IF(Замеры!J1127=0, " ", Замеры!J1127)</f>
        <v xml:space="preserve"> </v>
      </c>
      <c r="D1131" s="49" t="str">
        <f>IF(O1131=0, " ", CONCATENATE(Замеры!T1127,Замеры!U1127,Замеры!V1127,Замеры!W1127,Замеры!AB1127))</f>
        <v xml:space="preserve"> </v>
      </c>
      <c r="E1131" s="49" t="str">
        <f>IF(Замеры!L1127=0, " ", Замеры!L1127)</f>
        <v xml:space="preserve"> </v>
      </c>
      <c r="F1131" s="49" t="e">
        <f t="shared" si="400"/>
        <v>#VALUE!</v>
      </c>
      <c r="G1131" s="51" t="str">
        <f t="shared" si="401"/>
        <v>-</v>
      </c>
      <c r="H1131" s="52" t="str">
        <f t="shared" si="402"/>
        <v>-</v>
      </c>
      <c r="I1131" s="51" t="str">
        <f t="shared" si="403"/>
        <v>-</v>
      </c>
      <c r="J1131" s="29" t="str">
        <f t="shared" si="404"/>
        <v>-</v>
      </c>
      <c r="K1131" s="46" t="str">
        <f t="shared" si="405"/>
        <v>-</v>
      </c>
      <c r="L1131" s="29" t="str">
        <f t="shared" si="406"/>
        <v>-</v>
      </c>
      <c r="M1131" s="29" t="str">
        <f t="shared" si="407"/>
        <v xml:space="preserve"> </v>
      </c>
      <c r="N1131" s="29" t="str">
        <f t="shared" ca="1" si="408"/>
        <v xml:space="preserve"> </v>
      </c>
      <c r="O1131" s="8">
        <f>Замеры!R1127</f>
        <v>0</v>
      </c>
      <c r="P1131" s="8" t="b">
        <f t="shared" si="396"/>
        <v>1</v>
      </c>
      <c r="Q1131" s="8" t="b">
        <f t="shared" si="397"/>
        <v>1</v>
      </c>
      <c r="R1131" s="8" t="b">
        <f t="shared" si="398"/>
        <v>1</v>
      </c>
      <c r="S1131" s="8" t="s">
        <v>72</v>
      </c>
      <c r="T1131" s="8" t="e">
        <f t="shared" si="409"/>
        <v>#VALUE!</v>
      </c>
      <c r="U1131" s="12" t="s">
        <v>72</v>
      </c>
      <c r="V1131" s="8" t="e">
        <f t="shared" si="410"/>
        <v>#VALUE!</v>
      </c>
      <c r="X1131" s="13" t="str">
        <f t="shared" si="399"/>
        <v xml:space="preserve"> </v>
      </c>
      <c r="Y1131" s="8" t="e">
        <f t="shared" si="411"/>
        <v>#VALUE!</v>
      </c>
      <c r="AA1131" s="14" t="e">
        <f t="shared" ca="1" si="412"/>
        <v>#VALUE!</v>
      </c>
      <c r="AB1131" s="14" t="e">
        <f t="shared" ca="1" si="413"/>
        <v>#VALUE!</v>
      </c>
      <c r="AC1131" s="14" t="e">
        <f t="shared" ca="1" si="414"/>
        <v>#VALUE!</v>
      </c>
      <c r="AD1131" s="8" t="e">
        <f t="shared" ca="1" si="415"/>
        <v>#VALUE!</v>
      </c>
      <c r="AE1131" s="8" t="e">
        <f t="shared" ca="1" si="416"/>
        <v>#VALUE!</v>
      </c>
      <c r="AF1131" s="8" t="e">
        <f t="shared" ca="1" si="417"/>
        <v>#VALUE!</v>
      </c>
    </row>
    <row r="1132" spans="1:32" x14ac:dyDescent="0.3">
      <c r="A1132" s="35">
        <f>IF(Замеры!B1128=0, " ", Замеры!B1128)</f>
        <v>1125</v>
      </c>
      <c r="B1132" s="49" t="str">
        <f>Замеры!G1128</f>
        <v xml:space="preserve">Группа от QF </v>
      </c>
      <c r="C1132" s="49" t="str">
        <f>IF(Замеры!J1128=0, " ", Замеры!J1128)</f>
        <v xml:space="preserve"> </v>
      </c>
      <c r="D1132" s="49" t="str">
        <f>IF(O1132=0, " ", CONCATENATE(Замеры!T1128,Замеры!U1128,Замеры!V1128,Замеры!W1128,Замеры!AB1128))</f>
        <v xml:space="preserve"> </v>
      </c>
      <c r="E1132" s="49" t="str">
        <f>IF(Замеры!L1128=0, " ", Замеры!L1128)</f>
        <v xml:space="preserve"> </v>
      </c>
      <c r="F1132" s="49" t="e">
        <f t="shared" si="400"/>
        <v>#VALUE!</v>
      </c>
      <c r="G1132" s="51" t="str">
        <f t="shared" si="401"/>
        <v>-</v>
      </c>
      <c r="H1132" s="52" t="str">
        <f t="shared" si="402"/>
        <v>-</v>
      </c>
      <c r="I1132" s="51" t="str">
        <f t="shared" si="403"/>
        <v>-</v>
      </c>
      <c r="J1132" s="29" t="str">
        <f t="shared" si="404"/>
        <v>-</v>
      </c>
      <c r="K1132" s="46" t="str">
        <f t="shared" si="405"/>
        <v>-</v>
      </c>
      <c r="L1132" s="29" t="str">
        <f t="shared" si="406"/>
        <v>-</v>
      </c>
      <c r="M1132" s="29" t="str">
        <f t="shared" si="407"/>
        <v xml:space="preserve"> </v>
      </c>
      <c r="N1132" s="29" t="str">
        <f t="shared" ca="1" si="408"/>
        <v xml:space="preserve"> </v>
      </c>
      <c r="O1132" s="8">
        <f>Замеры!R1128</f>
        <v>0</v>
      </c>
      <c r="P1132" s="8" t="b">
        <f t="shared" si="396"/>
        <v>1</v>
      </c>
      <c r="Q1132" s="8" t="b">
        <f t="shared" si="397"/>
        <v>1</v>
      </c>
      <c r="R1132" s="8" t="b">
        <f t="shared" si="398"/>
        <v>1</v>
      </c>
      <c r="S1132" s="8" t="s">
        <v>72</v>
      </c>
      <c r="T1132" s="8" t="e">
        <f t="shared" si="409"/>
        <v>#VALUE!</v>
      </c>
      <c r="U1132" s="12" t="s">
        <v>72</v>
      </c>
      <c r="V1132" s="8" t="e">
        <f t="shared" si="410"/>
        <v>#VALUE!</v>
      </c>
      <c r="X1132" s="13" t="str">
        <f t="shared" si="399"/>
        <v xml:space="preserve"> </v>
      </c>
      <c r="Y1132" s="8" t="e">
        <f t="shared" si="411"/>
        <v>#VALUE!</v>
      </c>
      <c r="AA1132" s="14" t="e">
        <f t="shared" ca="1" si="412"/>
        <v>#VALUE!</v>
      </c>
      <c r="AB1132" s="14" t="e">
        <f t="shared" ca="1" si="413"/>
        <v>#VALUE!</v>
      </c>
      <c r="AC1132" s="14" t="e">
        <f t="shared" ca="1" si="414"/>
        <v>#VALUE!</v>
      </c>
      <c r="AD1132" s="8" t="e">
        <f t="shared" ca="1" si="415"/>
        <v>#VALUE!</v>
      </c>
      <c r="AE1132" s="8" t="e">
        <f t="shared" ca="1" si="416"/>
        <v>#VALUE!</v>
      </c>
      <c r="AF1132" s="8" t="e">
        <f t="shared" ca="1" si="417"/>
        <v>#VALUE!</v>
      </c>
    </row>
    <row r="1133" spans="1:32" x14ac:dyDescent="0.3">
      <c r="A1133" s="35">
        <f>IF(Замеры!B1129=0, " ", Замеры!B1129)</f>
        <v>1126</v>
      </c>
      <c r="B1133" s="49" t="str">
        <f>Замеры!G1129</f>
        <v xml:space="preserve">Группа от QF </v>
      </c>
      <c r="C1133" s="49" t="str">
        <f>IF(Замеры!J1129=0, " ", Замеры!J1129)</f>
        <v xml:space="preserve"> </v>
      </c>
      <c r="D1133" s="49" t="str">
        <f>IF(O1133=0, " ", CONCATENATE(Замеры!T1129,Замеры!U1129,Замеры!V1129,Замеры!W1129,Замеры!AB1129))</f>
        <v xml:space="preserve"> </v>
      </c>
      <c r="E1133" s="49" t="str">
        <f>IF(Замеры!L1129=0, " ", Замеры!L1129)</f>
        <v xml:space="preserve"> </v>
      </c>
      <c r="F1133" s="49" t="e">
        <f t="shared" si="400"/>
        <v>#VALUE!</v>
      </c>
      <c r="G1133" s="51" t="str">
        <f t="shared" si="401"/>
        <v>-</v>
      </c>
      <c r="H1133" s="52" t="str">
        <f t="shared" si="402"/>
        <v>-</v>
      </c>
      <c r="I1133" s="51" t="str">
        <f t="shared" si="403"/>
        <v>-</v>
      </c>
      <c r="J1133" s="29" t="str">
        <f t="shared" si="404"/>
        <v>-</v>
      </c>
      <c r="K1133" s="46" t="str">
        <f t="shared" si="405"/>
        <v>-</v>
      </c>
      <c r="L1133" s="29" t="str">
        <f t="shared" si="406"/>
        <v>-</v>
      </c>
      <c r="M1133" s="29" t="str">
        <f t="shared" si="407"/>
        <v xml:space="preserve"> </v>
      </c>
      <c r="N1133" s="29" t="str">
        <f t="shared" ca="1" si="408"/>
        <v xml:space="preserve"> </v>
      </c>
      <c r="O1133" s="8">
        <f>Замеры!R1129</f>
        <v>0</v>
      </c>
      <c r="P1133" s="8" t="b">
        <f t="shared" si="396"/>
        <v>1</v>
      </c>
      <c r="Q1133" s="8" t="b">
        <f t="shared" si="397"/>
        <v>1</v>
      </c>
      <c r="R1133" s="8" t="b">
        <f t="shared" si="398"/>
        <v>1</v>
      </c>
      <c r="S1133" s="8" t="s">
        <v>72</v>
      </c>
      <c r="T1133" s="8" t="e">
        <f t="shared" si="409"/>
        <v>#VALUE!</v>
      </c>
      <c r="U1133" s="12" t="s">
        <v>72</v>
      </c>
      <c r="V1133" s="8" t="e">
        <f t="shared" si="410"/>
        <v>#VALUE!</v>
      </c>
      <c r="X1133" s="13" t="str">
        <f t="shared" si="399"/>
        <v xml:space="preserve"> </v>
      </c>
      <c r="Y1133" s="8" t="e">
        <f t="shared" si="411"/>
        <v>#VALUE!</v>
      </c>
      <c r="AA1133" s="14" t="e">
        <f t="shared" ca="1" si="412"/>
        <v>#VALUE!</v>
      </c>
      <c r="AB1133" s="14" t="e">
        <f t="shared" ca="1" si="413"/>
        <v>#VALUE!</v>
      </c>
      <c r="AC1133" s="14" t="e">
        <f t="shared" ca="1" si="414"/>
        <v>#VALUE!</v>
      </c>
      <c r="AD1133" s="8" t="e">
        <f t="shared" ca="1" si="415"/>
        <v>#VALUE!</v>
      </c>
      <c r="AE1133" s="8" t="e">
        <f t="shared" ca="1" si="416"/>
        <v>#VALUE!</v>
      </c>
      <c r="AF1133" s="8" t="e">
        <f t="shared" ca="1" si="417"/>
        <v>#VALUE!</v>
      </c>
    </row>
    <row r="1134" spans="1:32" x14ac:dyDescent="0.3">
      <c r="A1134" s="35">
        <f>IF(Замеры!B1130=0, " ", Замеры!B1130)</f>
        <v>1127</v>
      </c>
      <c r="B1134" s="49" t="str">
        <f>Замеры!G1130</f>
        <v xml:space="preserve">Группа от QF </v>
      </c>
      <c r="C1134" s="49" t="str">
        <f>IF(Замеры!J1130=0, " ", Замеры!J1130)</f>
        <v xml:space="preserve"> </v>
      </c>
      <c r="D1134" s="49" t="str">
        <f>IF(O1134=0, " ", CONCATENATE(Замеры!T1130,Замеры!U1130,Замеры!V1130,Замеры!W1130,Замеры!AB1130))</f>
        <v xml:space="preserve"> </v>
      </c>
      <c r="E1134" s="49" t="str">
        <f>IF(Замеры!L1130=0, " ", Замеры!L1130)</f>
        <v xml:space="preserve"> </v>
      </c>
      <c r="F1134" s="49" t="e">
        <f t="shared" si="400"/>
        <v>#VALUE!</v>
      </c>
      <c r="G1134" s="51" t="str">
        <f t="shared" si="401"/>
        <v>-</v>
      </c>
      <c r="H1134" s="52" t="str">
        <f t="shared" si="402"/>
        <v>-</v>
      </c>
      <c r="I1134" s="51" t="str">
        <f t="shared" si="403"/>
        <v>-</v>
      </c>
      <c r="J1134" s="29" t="str">
        <f t="shared" si="404"/>
        <v>-</v>
      </c>
      <c r="K1134" s="46" t="str">
        <f t="shared" si="405"/>
        <v>-</v>
      </c>
      <c r="L1134" s="29" t="str">
        <f t="shared" si="406"/>
        <v>-</v>
      </c>
      <c r="M1134" s="29" t="str">
        <f t="shared" si="407"/>
        <v xml:space="preserve"> </v>
      </c>
      <c r="N1134" s="29" t="str">
        <f t="shared" ca="1" si="408"/>
        <v xml:space="preserve"> </v>
      </c>
      <c r="O1134" s="8">
        <f>Замеры!R1130</f>
        <v>0</v>
      </c>
      <c r="P1134" s="8" t="b">
        <f t="shared" si="396"/>
        <v>1</v>
      </c>
      <c r="Q1134" s="8" t="b">
        <f t="shared" si="397"/>
        <v>1</v>
      </c>
      <c r="R1134" s="8" t="b">
        <f t="shared" si="398"/>
        <v>1</v>
      </c>
      <c r="S1134" s="8" t="s">
        <v>72</v>
      </c>
      <c r="T1134" s="8" t="e">
        <f t="shared" si="409"/>
        <v>#VALUE!</v>
      </c>
      <c r="U1134" s="12" t="s">
        <v>72</v>
      </c>
      <c r="V1134" s="8" t="e">
        <f t="shared" si="410"/>
        <v>#VALUE!</v>
      </c>
      <c r="X1134" s="13" t="str">
        <f t="shared" si="399"/>
        <v xml:space="preserve"> </v>
      </c>
      <c r="Y1134" s="8" t="e">
        <f t="shared" si="411"/>
        <v>#VALUE!</v>
      </c>
      <c r="AA1134" s="14" t="e">
        <f t="shared" ca="1" si="412"/>
        <v>#VALUE!</v>
      </c>
      <c r="AB1134" s="14" t="e">
        <f t="shared" ca="1" si="413"/>
        <v>#VALUE!</v>
      </c>
      <c r="AC1134" s="14" t="e">
        <f t="shared" ca="1" si="414"/>
        <v>#VALUE!</v>
      </c>
      <c r="AD1134" s="8" t="e">
        <f t="shared" ca="1" si="415"/>
        <v>#VALUE!</v>
      </c>
      <c r="AE1134" s="8" t="e">
        <f t="shared" ca="1" si="416"/>
        <v>#VALUE!</v>
      </c>
      <c r="AF1134" s="8" t="e">
        <f t="shared" ca="1" si="417"/>
        <v>#VALUE!</v>
      </c>
    </row>
    <row r="1135" spans="1:32" x14ac:dyDescent="0.3">
      <c r="A1135" s="35">
        <f>IF(Замеры!B1131=0, " ", Замеры!B1131)</f>
        <v>1128</v>
      </c>
      <c r="B1135" s="49" t="str">
        <f>Замеры!G1131</f>
        <v xml:space="preserve">Группа от QF </v>
      </c>
      <c r="C1135" s="49" t="str">
        <f>IF(Замеры!J1131=0, " ", Замеры!J1131)</f>
        <v xml:space="preserve"> </v>
      </c>
      <c r="D1135" s="49" t="str">
        <f>IF(O1135=0, " ", CONCATENATE(Замеры!T1131,Замеры!U1131,Замеры!V1131,Замеры!W1131,Замеры!AB1131))</f>
        <v xml:space="preserve"> </v>
      </c>
      <c r="E1135" s="49" t="str">
        <f>IF(Замеры!L1131=0, " ", Замеры!L1131)</f>
        <v xml:space="preserve"> </v>
      </c>
      <c r="F1135" s="49" t="e">
        <f t="shared" si="400"/>
        <v>#VALUE!</v>
      </c>
      <c r="G1135" s="51" t="str">
        <f t="shared" si="401"/>
        <v>-</v>
      </c>
      <c r="H1135" s="52" t="str">
        <f t="shared" si="402"/>
        <v>-</v>
      </c>
      <c r="I1135" s="51" t="str">
        <f t="shared" si="403"/>
        <v>-</v>
      </c>
      <c r="J1135" s="29" t="str">
        <f t="shared" si="404"/>
        <v>-</v>
      </c>
      <c r="K1135" s="46" t="str">
        <f t="shared" si="405"/>
        <v>-</v>
      </c>
      <c r="L1135" s="29" t="str">
        <f t="shared" si="406"/>
        <v>-</v>
      </c>
      <c r="M1135" s="29" t="str">
        <f t="shared" si="407"/>
        <v xml:space="preserve"> </v>
      </c>
      <c r="N1135" s="29" t="str">
        <f t="shared" ca="1" si="408"/>
        <v xml:space="preserve"> </v>
      </c>
      <c r="O1135" s="8">
        <f>Замеры!R1131</f>
        <v>0</v>
      </c>
      <c r="P1135" s="8" t="b">
        <f t="shared" si="396"/>
        <v>1</v>
      </c>
      <c r="Q1135" s="8" t="b">
        <f t="shared" si="397"/>
        <v>1</v>
      </c>
      <c r="R1135" s="8" t="b">
        <f t="shared" si="398"/>
        <v>1</v>
      </c>
      <c r="S1135" s="8" t="s">
        <v>72</v>
      </c>
      <c r="T1135" s="8" t="e">
        <f t="shared" si="409"/>
        <v>#VALUE!</v>
      </c>
      <c r="U1135" s="12" t="s">
        <v>72</v>
      </c>
      <c r="V1135" s="8" t="e">
        <f t="shared" si="410"/>
        <v>#VALUE!</v>
      </c>
      <c r="X1135" s="13" t="str">
        <f t="shared" si="399"/>
        <v xml:space="preserve"> </v>
      </c>
      <c r="Y1135" s="8" t="e">
        <f t="shared" si="411"/>
        <v>#VALUE!</v>
      </c>
      <c r="AA1135" s="14" t="e">
        <f t="shared" ca="1" si="412"/>
        <v>#VALUE!</v>
      </c>
      <c r="AB1135" s="14" t="e">
        <f t="shared" ca="1" si="413"/>
        <v>#VALUE!</v>
      </c>
      <c r="AC1135" s="14" t="e">
        <f t="shared" ca="1" si="414"/>
        <v>#VALUE!</v>
      </c>
      <c r="AD1135" s="8" t="e">
        <f t="shared" ca="1" si="415"/>
        <v>#VALUE!</v>
      </c>
      <c r="AE1135" s="8" t="e">
        <f t="shared" ca="1" si="416"/>
        <v>#VALUE!</v>
      </c>
      <c r="AF1135" s="8" t="e">
        <f t="shared" ca="1" si="417"/>
        <v>#VALUE!</v>
      </c>
    </row>
    <row r="1136" spans="1:32" x14ac:dyDescent="0.3">
      <c r="A1136" s="35">
        <f>IF(Замеры!B1132=0, " ", Замеры!B1132)</f>
        <v>1129</v>
      </c>
      <c r="B1136" s="49" t="str">
        <f>Замеры!G1132</f>
        <v xml:space="preserve">Группа от QF </v>
      </c>
      <c r="C1136" s="49" t="str">
        <f>IF(Замеры!J1132=0, " ", Замеры!J1132)</f>
        <v xml:space="preserve"> </v>
      </c>
      <c r="D1136" s="49" t="str">
        <f>IF(O1136=0, " ", CONCATENATE(Замеры!T1132,Замеры!U1132,Замеры!V1132,Замеры!W1132,Замеры!AB1132))</f>
        <v xml:space="preserve"> </v>
      </c>
      <c r="E1136" s="49" t="str">
        <f>IF(Замеры!L1132=0, " ", Замеры!L1132)</f>
        <v xml:space="preserve"> </v>
      </c>
      <c r="F1136" s="49" t="e">
        <f t="shared" si="400"/>
        <v>#VALUE!</v>
      </c>
      <c r="G1136" s="51" t="str">
        <f t="shared" si="401"/>
        <v>-</v>
      </c>
      <c r="H1136" s="52" t="str">
        <f t="shared" si="402"/>
        <v>-</v>
      </c>
      <c r="I1136" s="51" t="str">
        <f t="shared" si="403"/>
        <v>-</v>
      </c>
      <c r="J1136" s="29" t="str">
        <f t="shared" si="404"/>
        <v>-</v>
      </c>
      <c r="K1136" s="46" t="str">
        <f t="shared" si="405"/>
        <v>-</v>
      </c>
      <c r="L1136" s="29" t="str">
        <f t="shared" si="406"/>
        <v>-</v>
      </c>
      <c r="M1136" s="29" t="str">
        <f t="shared" si="407"/>
        <v xml:space="preserve"> </v>
      </c>
      <c r="N1136" s="29" t="str">
        <f t="shared" ca="1" si="408"/>
        <v xml:space="preserve"> </v>
      </c>
      <c r="O1136" s="8">
        <f>Замеры!R1132</f>
        <v>0</v>
      </c>
      <c r="P1136" s="8" t="b">
        <f t="shared" si="396"/>
        <v>1</v>
      </c>
      <c r="Q1136" s="8" t="b">
        <f t="shared" si="397"/>
        <v>1</v>
      </c>
      <c r="R1136" s="8" t="b">
        <f t="shared" si="398"/>
        <v>1</v>
      </c>
      <c r="S1136" s="8" t="s">
        <v>72</v>
      </c>
      <c r="T1136" s="8" t="e">
        <f t="shared" si="409"/>
        <v>#VALUE!</v>
      </c>
      <c r="U1136" s="12" t="s">
        <v>72</v>
      </c>
      <c r="V1136" s="8" t="e">
        <f t="shared" si="410"/>
        <v>#VALUE!</v>
      </c>
      <c r="X1136" s="13" t="str">
        <f t="shared" si="399"/>
        <v xml:space="preserve"> </v>
      </c>
      <c r="Y1136" s="8" t="e">
        <f t="shared" si="411"/>
        <v>#VALUE!</v>
      </c>
      <c r="AA1136" s="14" t="e">
        <f t="shared" ca="1" si="412"/>
        <v>#VALUE!</v>
      </c>
      <c r="AB1136" s="14" t="e">
        <f t="shared" ca="1" si="413"/>
        <v>#VALUE!</v>
      </c>
      <c r="AC1136" s="14" t="e">
        <f t="shared" ca="1" si="414"/>
        <v>#VALUE!</v>
      </c>
      <c r="AD1136" s="8" t="e">
        <f t="shared" ca="1" si="415"/>
        <v>#VALUE!</v>
      </c>
      <c r="AE1136" s="8" t="e">
        <f t="shared" ca="1" si="416"/>
        <v>#VALUE!</v>
      </c>
      <c r="AF1136" s="8" t="e">
        <f t="shared" ca="1" si="417"/>
        <v>#VALUE!</v>
      </c>
    </row>
    <row r="1137" spans="1:32" x14ac:dyDescent="0.3">
      <c r="A1137" s="35">
        <f>IF(Замеры!B1133=0, " ", Замеры!B1133)</f>
        <v>1130</v>
      </c>
      <c r="B1137" s="49" t="str">
        <f>Замеры!G1133</f>
        <v xml:space="preserve">Группа от QF </v>
      </c>
      <c r="C1137" s="49" t="str">
        <f>IF(Замеры!J1133=0, " ", Замеры!J1133)</f>
        <v xml:space="preserve"> </v>
      </c>
      <c r="D1137" s="49" t="str">
        <f>IF(O1137=0, " ", CONCATENATE(Замеры!T1133,Замеры!U1133,Замеры!V1133,Замеры!W1133,Замеры!AB1133))</f>
        <v xml:space="preserve"> </v>
      </c>
      <c r="E1137" s="49" t="str">
        <f>IF(Замеры!L1133=0, " ", Замеры!L1133)</f>
        <v xml:space="preserve"> </v>
      </c>
      <c r="F1137" s="49" t="e">
        <f t="shared" si="400"/>
        <v>#VALUE!</v>
      </c>
      <c r="G1137" s="51" t="str">
        <f t="shared" si="401"/>
        <v>-</v>
      </c>
      <c r="H1137" s="52" t="str">
        <f t="shared" si="402"/>
        <v>-</v>
      </c>
      <c r="I1137" s="51" t="str">
        <f t="shared" si="403"/>
        <v>-</v>
      </c>
      <c r="J1137" s="29" t="str">
        <f t="shared" si="404"/>
        <v>-</v>
      </c>
      <c r="K1137" s="46" t="str">
        <f t="shared" si="405"/>
        <v>-</v>
      </c>
      <c r="L1137" s="29" t="str">
        <f t="shared" si="406"/>
        <v>-</v>
      </c>
      <c r="M1137" s="29" t="str">
        <f t="shared" si="407"/>
        <v xml:space="preserve"> </v>
      </c>
      <c r="N1137" s="29" t="str">
        <f t="shared" ca="1" si="408"/>
        <v xml:space="preserve"> </v>
      </c>
      <c r="O1137" s="8">
        <f>Замеры!R1133</f>
        <v>0</v>
      </c>
      <c r="P1137" s="8" t="b">
        <f t="shared" si="396"/>
        <v>1</v>
      </c>
      <c r="Q1137" s="8" t="b">
        <f t="shared" si="397"/>
        <v>1</v>
      </c>
      <c r="R1137" s="8" t="b">
        <f t="shared" si="398"/>
        <v>1</v>
      </c>
      <c r="S1137" s="8" t="s">
        <v>72</v>
      </c>
      <c r="T1137" s="8" t="e">
        <f t="shared" si="409"/>
        <v>#VALUE!</v>
      </c>
      <c r="U1137" s="12" t="s">
        <v>72</v>
      </c>
      <c r="V1137" s="8" t="e">
        <f t="shared" si="410"/>
        <v>#VALUE!</v>
      </c>
      <c r="X1137" s="13" t="str">
        <f t="shared" si="399"/>
        <v xml:space="preserve"> </v>
      </c>
      <c r="Y1137" s="8" t="e">
        <f t="shared" si="411"/>
        <v>#VALUE!</v>
      </c>
      <c r="AA1137" s="14" t="e">
        <f t="shared" ca="1" si="412"/>
        <v>#VALUE!</v>
      </c>
      <c r="AB1137" s="14" t="e">
        <f t="shared" ca="1" si="413"/>
        <v>#VALUE!</v>
      </c>
      <c r="AC1137" s="14" t="e">
        <f t="shared" ca="1" si="414"/>
        <v>#VALUE!</v>
      </c>
      <c r="AD1137" s="8" t="e">
        <f t="shared" ca="1" si="415"/>
        <v>#VALUE!</v>
      </c>
      <c r="AE1137" s="8" t="e">
        <f t="shared" ca="1" si="416"/>
        <v>#VALUE!</v>
      </c>
      <c r="AF1137" s="8" t="e">
        <f t="shared" ca="1" si="417"/>
        <v>#VALUE!</v>
      </c>
    </row>
    <row r="1138" spans="1:32" x14ac:dyDescent="0.3">
      <c r="A1138" s="35">
        <f>IF(Замеры!B1134=0, " ", Замеры!B1134)</f>
        <v>1131</v>
      </c>
      <c r="B1138" s="49" t="str">
        <f>Замеры!G1134</f>
        <v xml:space="preserve">Группа от QF </v>
      </c>
      <c r="C1138" s="49" t="str">
        <f>IF(Замеры!J1134=0, " ", Замеры!J1134)</f>
        <v xml:space="preserve"> </v>
      </c>
      <c r="D1138" s="49" t="str">
        <f>IF(O1138=0, " ", CONCATENATE(Замеры!T1134,Замеры!U1134,Замеры!V1134,Замеры!W1134,Замеры!AB1134))</f>
        <v xml:space="preserve"> </v>
      </c>
      <c r="E1138" s="49" t="str">
        <f>IF(Замеры!L1134=0, " ", Замеры!L1134)</f>
        <v xml:space="preserve"> </v>
      </c>
      <c r="F1138" s="49" t="e">
        <f t="shared" si="400"/>
        <v>#VALUE!</v>
      </c>
      <c r="G1138" s="51" t="str">
        <f t="shared" si="401"/>
        <v>-</v>
      </c>
      <c r="H1138" s="52" t="str">
        <f t="shared" si="402"/>
        <v>-</v>
      </c>
      <c r="I1138" s="51" t="str">
        <f t="shared" si="403"/>
        <v>-</v>
      </c>
      <c r="J1138" s="29" t="str">
        <f t="shared" si="404"/>
        <v>-</v>
      </c>
      <c r="K1138" s="46" t="str">
        <f t="shared" si="405"/>
        <v>-</v>
      </c>
      <c r="L1138" s="29" t="str">
        <f t="shared" si="406"/>
        <v>-</v>
      </c>
      <c r="M1138" s="29" t="str">
        <f t="shared" si="407"/>
        <v xml:space="preserve"> </v>
      </c>
      <c r="N1138" s="29" t="str">
        <f t="shared" ca="1" si="408"/>
        <v xml:space="preserve"> </v>
      </c>
      <c r="O1138" s="8">
        <f>Замеры!R1134</f>
        <v>0</v>
      </c>
      <c r="P1138" s="8" t="b">
        <f t="shared" si="396"/>
        <v>1</v>
      </c>
      <c r="Q1138" s="8" t="b">
        <f t="shared" si="397"/>
        <v>1</v>
      </c>
      <c r="R1138" s="8" t="b">
        <f t="shared" si="398"/>
        <v>1</v>
      </c>
      <c r="S1138" s="8" t="s">
        <v>72</v>
      </c>
      <c r="T1138" s="8" t="e">
        <f t="shared" si="409"/>
        <v>#VALUE!</v>
      </c>
      <c r="U1138" s="12" t="s">
        <v>72</v>
      </c>
      <c r="V1138" s="8" t="e">
        <f t="shared" si="410"/>
        <v>#VALUE!</v>
      </c>
      <c r="X1138" s="13" t="str">
        <f t="shared" si="399"/>
        <v xml:space="preserve"> </v>
      </c>
      <c r="Y1138" s="8" t="e">
        <f t="shared" si="411"/>
        <v>#VALUE!</v>
      </c>
      <c r="AA1138" s="14" t="e">
        <f t="shared" ca="1" si="412"/>
        <v>#VALUE!</v>
      </c>
      <c r="AB1138" s="14" t="e">
        <f t="shared" ca="1" si="413"/>
        <v>#VALUE!</v>
      </c>
      <c r="AC1138" s="14" t="e">
        <f t="shared" ca="1" si="414"/>
        <v>#VALUE!</v>
      </c>
      <c r="AD1138" s="8" t="e">
        <f t="shared" ca="1" si="415"/>
        <v>#VALUE!</v>
      </c>
      <c r="AE1138" s="8" t="e">
        <f t="shared" ca="1" si="416"/>
        <v>#VALUE!</v>
      </c>
      <c r="AF1138" s="8" t="e">
        <f t="shared" ca="1" si="417"/>
        <v>#VALUE!</v>
      </c>
    </row>
    <row r="1139" spans="1:32" x14ac:dyDescent="0.3">
      <c r="A1139" s="35">
        <f>IF(Замеры!B1135=0, " ", Замеры!B1135)</f>
        <v>1132</v>
      </c>
      <c r="B1139" s="49" t="str">
        <f>Замеры!G1135</f>
        <v xml:space="preserve">Группа от QF </v>
      </c>
      <c r="C1139" s="49" t="str">
        <f>IF(Замеры!J1135=0, " ", Замеры!J1135)</f>
        <v xml:space="preserve"> </v>
      </c>
      <c r="D1139" s="49" t="str">
        <f>IF(O1139=0, " ", CONCATENATE(Замеры!T1135,Замеры!U1135,Замеры!V1135,Замеры!W1135,Замеры!AB1135))</f>
        <v xml:space="preserve"> </v>
      </c>
      <c r="E1139" s="49" t="str">
        <f>IF(Замеры!L1135=0, " ", Замеры!L1135)</f>
        <v xml:space="preserve"> </v>
      </c>
      <c r="F1139" s="49" t="e">
        <f t="shared" si="400"/>
        <v>#VALUE!</v>
      </c>
      <c r="G1139" s="51" t="str">
        <f t="shared" si="401"/>
        <v>-</v>
      </c>
      <c r="H1139" s="52" t="str">
        <f t="shared" si="402"/>
        <v>-</v>
      </c>
      <c r="I1139" s="51" t="str">
        <f t="shared" si="403"/>
        <v>-</v>
      </c>
      <c r="J1139" s="29" t="str">
        <f t="shared" si="404"/>
        <v>-</v>
      </c>
      <c r="K1139" s="46" t="str">
        <f t="shared" si="405"/>
        <v>-</v>
      </c>
      <c r="L1139" s="29" t="str">
        <f t="shared" si="406"/>
        <v>-</v>
      </c>
      <c r="M1139" s="29" t="str">
        <f t="shared" si="407"/>
        <v xml:space="preserve"> </v>
      </c>
      <c r="N1139" s="29" t="str">
        <f t="shared" ca="1" si="408"/>
        <v xml:space="preserve"> </v>
      </c>
      <c r="O1139" s="8">
        <f>Замеры!R1135</f>
        <v>0</v>
      </c>
      <c r="P1139" s="8" t="b">
        <f t="shared" si="396"/>
        <v>1</v>
      </c>
      <c r="Q1139" s="8" t="b">
        <f t="shared" si="397"/>
        <v>1</v>
      </c>
      <c r="R1139" s="8" t="b">
        <f t="shared" si="398"/>
        <v>1</v>
      </c>
      <c r="S1139" s="8" t="s">
        <v>72</v>
      </c>
      <c r="T1139" s="8" t="e">
        <f t="shared" si="409"/>
        <v>#VALUE!</v>
      </c>
      <c r="U1139" s="12" t="s">
        <v>72</v>
      </c>
      <c r="V1139" s="8" t="e">
        <f t="shared" si="410"/>
        <v>#VALUE!</v>
      </c>
      <c r="X1139" s="13" t="str">
        <f t="shared" si="399"/>
        <v xml:space="preserve"> </v>
      </c>
      <c r="Y1139" s="8" t="e">
        <f t="shared" si="411"/>
        <v>#VALUE!</v>
      </c>
      <c r="AA1139" s="14" t="e">
        <f t="shared" ca="1" si="412"/>
        <v>#VALUE!</v>
      </c>
      <c r="AB1139" s="14" t="e">
        <f t="shared" ca="1" si="413"/>
        <v>#VALUE!</v>
      </c>
      <c r="AC1139" s="14" t="e">
        <f t="shared" ca="1" si="414"/>
        <v>#VALUE!</v>
      </c>
      <c r="AD1139" s="8" t="e">
        <f t="shared" ca="1" si="415"/>
        <v>#VALUE!</v>
      </c>
      <c r="AE1139" s="8" t="e">
        <f t="shared" ca="1" si="416"/>
        <v>#VALUE!</v>
      </c>
      <c r="AF1139" s="8" t="e">
        <f t="shared" ca="1" si="417"/>
        <v>#VALUE!</v>
      </c>
    </row>
    <row r="1140" spans="1:32" x14ac:dyDescent="0.3">
      <c r="A1140" s="35">
        <f>IF(Замеры!B1136=0, " ", Замеры!B1136)</f>
        <v>1133</v>
      </c>
      <c r="B1140" s="49" t="str">
        <f>Замеры!G1136</f>
        <v xml:space="preserve">Группа от QF </v>
      </c>
      <c r="C1140" s="49" t="str">
        <f>IF(Замеры!J1136=0, " ", Замеры!J1136)</f>
        <v xml:space="preserve"> </v>
      </c>
      <c r="D1140" s="49" t="str">
        <f>IF(O1140=0, " ", CONCATENATE(Замеры!T1136,Замеры!U1136,Замеры!V1136,Замеры!W1136,Замеры!AB1136))</f>
        <v xml:space="preserve"> </v>
      </c>
      <c r="E1140" s="49" t="str">
        <f>IF(Замеры!L1136=0, " ", Замеры!L1136)</f>
        <v xml:space="preserve"> </v>
      </c>
      <c r="F1140" s="49" t="e">
        <f t="shared" si="400"/>
        <v>#VALUE!</v>
      </c>
      <c r="G1140" s="51" t="str">
        <f t="shared" si="401"/>
        <v>-</v>
      </c>
      <c r="H1140" s="52" t="str">
        <f t="shared" si="402"/>
        <v>-</v>
      </c>
      <c r="I1140" s="51" t="str">
        <f t="shared" si="403"/>
        <v>-</v>
      </c>
      <c r="J1140" s="29" t="str">
        <f t="shared" si="404"/>
        <v>-</v>
      </c>
      <c r="K1140" s="46" t="str">
        <f t="shared" si="405"/>
        <v>-</v>
      </c>
      <c r="L1140" s="29" t="str">
        <f t="shared" si="406"/>
        <v>-</v>
      </c>
      <c r="M1140" s="29" t="str">
        <f t="shared" si="407"/>
        <v xml:space="preserve"> </v>
      </c>
      <c r="N1140" s="29" t="str">
        <f t="shared" ca="1" si="408"/>
        <v xml:space="preserve"> </v>
      </c>
      <c r="O1140" s="8">
        <f>Замеры!R1136</f>
        <v>0</v>
      </c>
      <c r="P1140" s="8" t="b">
        <f t="shared" si="396"/>
        <v>1</v>
      </c>
      <c r="Q1140" s="8" t="b">
        <f t="shared" si="397"/>
        <v>1</v>
      </c>
      <c r="R1140" s="8" t="b">
        <f t="shared" si="398"/>
        <v>1</v>
      </c>
      <c r="S1140" s="8" t="s">
        <v>72</v>
      </c>
      <c r="T1140" s="8" t="e">
        <f t="shared" si="409"/>
        <v>#VALUE!</v>
      </c>
      <c r="U1140" s="12" t="s">
        <v>72</v>
      </c>
      <c r="V1140" s="8" t="e">
        <f t="shared" si="410"/>
        <v>#VALUE!</v>
      </c>
      <c r="X1140" s="13" t="str">
        <f t="shared" si="399"/>
        <v xml:space="preserve"> </v>
      </c>
      <c r="Y1140" s="8" t="e">
        <f t="shared" si="411"/>
        <v>#VALUE!</v>
      </c>
      <c r="AA1140" s="14" t="e">
        <f t="shared" ca="1" si="412"/>
        <v>#VALUE!</v>
      </c>
      <c r="AB1140" s="14" t="e">
        <f t="shared" ca="1" si="413"/>
        <v>#VALUE!</v>
      </c>
      <c r="AC1140" s="14" t="e">
        <f t="shared" ca="1" si="414"/>
        <v>#VALUE!</v>
      </c>
      <c r="AD1140" s="8" t="e">
        <f t="shared" ca="1" si="415"/>
        <v>#VALUE!</v>
      </c>
      <c r="AE1140" s="8" t="e">
        <f t="shared" ca="1" si="416"/>
        <v>#VALUE!</v>
      </c>
      <c r="AF1140" s="8" t="e">
        <f t="shared" ca="1" si="417"/>
        <v>#VALUE!</v>
      </c>
    </row>
    <row r="1141" spans="1:32" x14ac:dyDescent="0.3">
      <c r="A1141" s="35">
        <f>IF(Замеры!B1137=0, " ", Замеры!B1137)</f>
        <v>1134</v>
      </c>
      <c r="B1141" s="49" t="str">
        <f>Замеры!G1137</f>
        <v xml:space="preserve">Группа от QF </v>
      </c>
      <c r="C1141" s="49" t="str">
        <f>IF(Замеры!J1137=0, " ", Замеры!J1137)</f>
        <v xml:space="preserve"> </v>
      </c>
      <c r="D1141" s="49" t="str">
        <f>IF(O1141=0, " ", CONCATENATE(Замеры!T1137,Замеры!U1137,Замеры!V1137,Замеры!W1137,Замеры!AB1137))</f>
        <v xml:space="preserve"> </v>
      </c>
      <c r="E1141" s="49" t="str">
        <f>IF(Замеры!L1137=0, " ", Замеры!L1137)</f>
        <v xml:space="preserve"> </v>
      </c>
      <c r="F1141" s="49" t="e">
        <f t="shared" si="400"/>
        <v>#VALUE!</v>
      </c>
      <c r="G1141" s="51" t="str">
        <f t="shared" si="401"/>
        <v>-</v>
      </c>
      <c r="H1141" s="52" t="str">
        <f t="shared" si="402"/>
        <v>-</v>
      </c>
      <c r="I1141" s="51" t="str">
        <f t="shared" si="403"/>
        <v>-</v>
      </c>
      <c r="J1141" s="29" t="str">
        <f t="shared" si="404"/>
        <v>-</v>
      </c>
      <c r="K1141" s="46" t="str">
        <f t="shared" si="405"/>
        <v>-</v>
      </c>
      <c r="L1141" s="29" t="str">
        <f t="shared" si="406"/>
        <v>-</v>
      </c>
      <c r="M1141" s="29" t="str">
        <f t="shared" si="407"/>
        <v xml:space="preserve"> </v>
      </c>
      <c r="N1141" s="29" t="str">
        <f t="shared" ca="1" si="408"/>
        <v xml:space="preserve"> </v>
      </c>
      <c r="O1141" s="8">
        <f>Замеры!R1137</f>
        <v>0</v>
      </c>
      <c r="P1141" s="8" t="b">
        <f t="shared" si="396"/>
        <v>1</v>
      </c>
      <c r="Q1141" s="8" t="b">
        <f t="shared" si="397"/>
        <v>1</v>
      </c>
      <c r="R1141" s="8" t="b">
        <f t="shared" si="398"/>
        <v>1</v>
      </c>
      <c r="S1141" s="8" t="s">
        <v>72</v>
      </c>
      <c r="T1141" s="8" t="e">
        <f t="shared" si="409"/>
        <v>#VALUE!</v>
      </c>
      <c r="U1141" s="12" t="s">
        <v>72</v>
      </c>
      <c r="V1141" s="8" t="e">
        <f t="shared" si="410"/>
        <v>#VALUE!</v>
      </c>
      <c r="X1141" s="13" t="str">
        <f t="shared" si="399"/>
        <v xml:space="preserve"> </v>
      </c>
      <c r="Y1141" s="8" t="e">
        <f t="shared" si="411"/>
        <v>#VALUE!</v>
      </c>
      <c r="AA1141" s="14" t="e">
        <f t="shared" ca="1" si="412"/>
        <v>#VALUE!</v>
      </c>
      <c r="AB1141" s="14" t="e">
        <f t="shared" ca="1" si="413"/>
        <v>#VALUE!</v>
      </c>
      <c r="AC1141" s="14" t="e">
        <f t="shared" ca="1" si="414"/>
        <v>#VALUE!</v>
      </c>
      <c r="AD1141" s="8" t="e">
        <f t="shared" ca="1" si="415"/>
        <v>#VALUE!</v>
      </c>
      <c r="AE1141" s="8" t="e">
        <f t="shared" ca="1" si="416"/>
        <v>#VALUE!</v>
      </c>
      <c r="AF1141" s="8" t="e">
        <f t="shared" ca="1" si="417"/>
        <v>#VALUE!</v>
      </c>
    </row>
    <row r="1142" spans="1:32" x14ac:dyDescent="0.3">
      <c r="A1142" s="35">
        <f>IF(Замеры!B1138=0, " ", Замеры!B1138)</f>
        <v>1135</v>
      </c>
      <c r="B1142" s="49" t="str">
        <f>Замеры!G1138</f>
        <v xml:space="preserve">Группа от QF </v>
      </c>
      <c r="C1142" s="49" t="str">
        <f>IF(Замеры!J1138=0, " ", Замеры!J1138)</f>
        <v xml:space="preserve"> </v>
      </c>
      <c r="D1142" s="49" t="str">
        <f>IF(O1142=0, " ", CONCATENATE(Замеры!T1138,Замеры!U1138,Замеры!V1138,Замеры!W1138,Замеры!AB1138))</f>
        <v xml:space="preserve"> </v>
      </c>
      <c r="E1142" s="49" t="str">
        <f>IF(Замеры!L1138=0, " ", Замеры!L1138)</f>
        <v xml:space="preserve"> </v>
      </c>
      <c r="F1142" s="49" t="e">
        <f t="shared" si="400"/>
        <v>#VALUE!</v>
      </c>
      <c r="G1142" s="51" t="str">
        <f t="shared" si="401"/>
        <v>-</v>
      </c>
      <c r="H1142" s="52" t="str">
        <f t="shared" si="402"/>
        <v>-</v>
      </c>
      <c r="I1142" s="51" t="str">
        <f t="shared" si="403"/>
        <v>-</v>
      </c>
      <c r="J1142" s="29" t="str">
        <f t="shared" si="404"/>
        <v>-</v>
      </c>
      <c r="K1142" s="46" t="str">
        <f t="shared" si="405"/>
        <v>-</v>
      </c>
      <c r="L1142" s="29" t="str">
        <f t="shared" si="406"/>
        <v>-</v>
      </c>
      <c r="M1142" s="29" t="str">
        <f t="shared" si="407"/>
        <v xml:space="preserve"> </v>
      </c>
      <c r="N1142" s="29" t="str">
        <f t="shared" ca="1" si="408"/>
        <v xml:space="preserve"> </v>
      </c>
      <c r="O1142" s="8">
        <f>Замеры!R1138</f>
        <v>0</v>
      </c>
      <c r="P1142" s="8" t="b">
        <f t="shared" si="396"/>
        <v>1</v>
      </c>
      <c r="Q1142" s="8" t="b">
        <f t="shared" si="397"/>
        <v>1</v>
      </c>
      <c r="R1142" s="8" t="b">
        <f t="shared" si="398"/>
        <v>1</v>
      </c>
      <c r="S1142" s="8" t="s">
        <v>72</v>
      </c>
      <c r="T1142" s="8" t="e">
        <f t="shared" si="409"/>
        <v>#VALUE!</v>
      </c>
      <c r="U1142" s="12" t="s">
        <v>72</v>
      </c>
      <c r="V1142" s="8" t="e">
        <f t="shared" si="410"/>
        <v>#VALUE!</v>
      </c>
      <c r="X1142" s="13" t="str">
        <f t="shared" si="399"/>
        <v xml:space="preserve"> </v>
      </c>
      <c r="Y1142" s="8" t="e">
        <f t="shared" si="411"/>
        <v>#VALUE!</v>
      </c>
      <c r="AA1142" s="14" t="e">
        <f t="shared" ca="1" si="412"/>
        <v>#VALUE!</v>
      </c>
      <c r="AB1142" s="14" t="e">
        <f t="shared" ca="1" si="413"/>
        <v>#VALUE!</v>
      </c>
      <c r="AC1142" s="14" t="e">
        <f t="shared" ca="1" si="414"/>
        <v>#VALUE!</v>
      </c>
      <c r="AD1142" s="8" t="e">
        <f t="shared" ca="1" si="415"/>
        <v>#VALUE!</v>
      </c>
      <c r="AE1142" s="8" t="e">
        <f t="shared" ca="1" si="416"/>
        <v>#VALUE!</v>
      </c>
      <c r="AF1142" s="8" t="e">
        <f t="shared" ca="1" si="417"/>
        <v>#VALUE!</v>
      </c>
    </row>
    <row r="1143" spans="1:32" x14ac:dyDescent="0.3">
      <c r="A1143" s="35">
        <f>IF(Замеры!B1139=0, " ", Замеры!B1139)</f>
        <v>1136</v>
      </c>
      <c r="B1143" s="49" t="str">
        <f>Замеры!G1139</f>
        <v xml:space="preserve">Группа от QF </v>
      </c>
      <c r="C1143" s="49" t="str">
        <f>IF(Замеры!J1139=0, " ", Замеры!J1139)</f>
        <v xml:space="preserve"> </v>
      </c>
      <c r="D1143" s="49" t="str">
        <f>IF(O1143=0, " ", CONCATENATE(Замеры!T1139,Замеры!U1139,Замеры!V1139,Замеры!W1139,Замеры!AB1139))</f>
        <v xml:space="preserve"> </v>
      </c>
      <c r="E1143" s="49" t="str">
        <f>IF(Замеры!L1139=0, " ", Замеры!L1139)</f>
        <v xml:space="preserve"> </v>
      </c>
      <c r="F1143" s="49" t="e">
        <f t="shared" si="400"/>
        <v>#VALUE!</v>
      </c>
      <c r="G1143" s="51" t="str">
        <f t="shared" si="401"/>
        <v>-</v>
      </c>
      <c r="H1143" s="52" t="str">
        <f t="shared" si="402"/>
        <v>-</v>
      </c>
      <c r="I1143" s="51" t="str">
        <f t="shared" si="403"/>
        <v>-</v>
      </c>
      <c r="J1143" s="29" t="str">
        <f t="shared" si="404"/>
        <v>-</v>
      </c>
      <c r="K1143" s="46" t="str">
        <f t="shared" si="405"/>
        <v>-</v>
      </c>
      <c r="L1143" s="29" t="str">
        <f t="shared" si="406"/>
        <v>-</v>
      </c>
      <c r="M1143" s="29" t="str">
        <f t="shared" si="407"/>
        <v xml:space="preserve"> </v>
      </c>
      <c r="N1143" s="29" t="str">
        <f t="shared" ca="1" si="408"/>
        <v xml:space="preserve"> </v>
      </c>
      <c r="O1143" s="8">
        <f>Замеры!R1139</f>
        <v>0</v>
      </c>
      <c r="P1143" s="8" t="b">
        <f t="shared" si="396"/>
        <v>1</v>
      </c>
      <c r="Q1143" s="8" t="b">
        <f t="shared" si="397"/>
        <v>1</v>
      </c>
      <c r="R1143" s="8" t="b">
        <f t="shared" si="398"/>
        <v>1</v>
      </c>
      <c r="S1143" s="8" t="s">
        <v>72</v>
      </c>
      <c r="T1143" s="8" t="e">
        <f t="shared" si="409"/>
        <v>#VALUE!</v>
      </c>
      <c r="U1143" s="12" t="s">
        <v>72</v>
      </c>
      <c r="V1143" s="8" t="e">
        <f t="shared" si="410"/>
        <v>#VALUE!</v>
      </c>
      <c r="X1143" s="13" t="str">
        <f t="shared" si="399"/>
        <v xml:space="preserve"> </v>
      </c>
      <c r="Y1143" s="8" t="e">
        <f t="shared" si="411"/>
        <v>#VALUE!</v>
      </c>
      <c r="AA1143" s="14" t="e">
        <f t="shared" ca="1" si="412"/>
        <v>#VALUE!</v>
      </c>
      <c r="AB1143" s="14" t="e">
        <f t="shared" ca="1" si="413"/>
        <v>#VALUE!</v>
      </c>
      <c r="AC1143" s="14" t="e">
        <f t="shared" ca="1" si="414"/>
        <v>#VALUE!</v>
      </c>
      <c r="AD1143" s="8" t="e">
        <f t="shared" ca="1" si="415"/>
        <v>#VALUE!</v>
      </c>
      <c r="AE1143" s="8" t="e">
        <f t="shared" ca="1" si="416"/>
        <v>#VALUE!</v>
      </c>
      <c r="AF1143" s="8" t="e">
        <f t="shared" ca="1" si="417"/>
        <v>#VALUE!</v>
      </c>
    </row>
    <row r="1144" spans="1:32" x14ac:dyDescent="0.3">
      <c r="A1144" s="35">
        <f>IF(Замеры!B1140=0, " ", Замеры!B1140)</f>
        <v>1137</v>
      </c>
      <c r="B1144" s="49" t="str">
        <f>Замеры!G1140</f>
        <v xml:space="preserve">Группа от QF </v>
      </c>
      <c r="C1144" s="49" t="str">
        <f>IF(Замеры!J1140=0, " ", Замеры!J1140)</f>
        <v xml:space="preserve"> </v>
      </c>
      <c r="D1144" s="49" t="str">
        <f>IF(O1144=0, " ", CONCATENATE(Замеры!T1140,Замеры!U1140,Замеры!V1140,Замеры!W1140,Замеры!AB1140))</f>
        <v xml:space="preserve"> </v>
      </c>
      <c r="E1144" s="49" t="str">
        <f>IF(Замеры!L1140=0, " ", Замеры!L1140)</f>
        <v xml:space="preserve"> </v>
      </c>
      <c r="F1144" s="49" t="e">
        <f t="shared" si="400"/>
        <v>#VALUE!</v>
      </c>
      <c r="G1144" s="51" t="str">
        <f t="shared" si="401"/>
        <v>-</v>
      </c>
      <c r="H1144" s="52" t="str">
        <f t="shared" si="402"/>
        <v>-</v>
      </c>
      <c r="I1144" s="51" t="str">
        <f t="shared" si="403"/>
        <v>-</v>
      </c>
      <c r="J1144" s="29" t="str">
        <f t="shared" si="404"/>
        <v>-</v>
      </c>
      <c r="K1144" s="46" t="str">
        <f t="shared" si="405"/>
        <v>-</v>
      </c>
      <c r="L1144" s="29" t="str">
        <f t="shared" si="406"/>
        <v>-</v>
      </c>
      <c r="M1144" s="29" t="str">
        <f t="shared" si="407"/>
        <v xml:space="preserve"> </v>
      </c>
      <c r="N1144" s="29" t="str">
        <f t="shared" ca="1" si="408"/>
        <v xml:space="preserve"> </v>
      </c>
      <c r="O1144" s="8">
        <f>Замеры!R1140</f>
        <v>0</v>
      </c>
      <c r="P1144" s="8" t="b">
        <f t="shared" si="396"/>
        <v>1</v>
      </c>
      <c r="Q1144" s="8" t="b">
        <f t="shared" si="397"/>
        <v>1</v>
      </c>
      <c r="R1144" s="8" t="b">
        <f t="shared" si="398"/>
        <v>1</v>
      </c>
      <c r="S1144" s="8" t="s">
        <v>72</v>
      </c>
      <c r="T1144" s="8" t="e">
        <f t="shared" si="409"/>
        <v>#VALUE!</v>
      </c>
      <c r="U1144" s="12" t="s">
        <v>72</v>
      </c>
      <c r="V1144" s="8" t="e">
        <f t="shared" si="410"/>
        <v>#VALUE!</v>
      </c>
      <c r="X1144" s="13" t="str">
        <f t="shared" si="399"/>
        <v xml:space="preserve"> </v>
      </c>
      <c r="Y1144" s="8" t="e">
        <f t="shared" si="411"/>
        <v>#VALUE!</v>
      </c>
      <c r="AA1144" s="14" t="e">
        <f t="shared" ca="1" si="412"/>
        <v>#VALUE!</v>
      </c>
      <c r="AB1144" s="14" t="e">
        <f t="shared" ca="1" si="413"/>
        <v>#VALUE!</v>
      </c>
      <c r="AC1144" s="14" t="e">
        <f t="shared" ca="1" si="414"/>
        <v>#VALUE!</v>
      </c>
      <c r="AD1144" s="8" t="e">
        <f t="shared" ca="1" si="415"/>
        <v>#VALUE!</v>
      </c>
      <c r="AE1144" s="8" t="e">
        <f t="shared" ca="1" si="416"/>
        <v>#VALUE!</v>
      </c>
      <c r="AF1144" s="8" t="e">
        <f t="shared" ca="1" si="417"/>
        <v>#VALUE!</v>
      </c>
    </row>
    <row r="1145" spans="1:32" x14ac:dyDescent="0.3">
      <c r="A1145" s="35">
        <f>IF(Замеры!B1141=0, " ", Замеры!B1141)</f>
        <v>1138</v>
      </c>
      <c r="B1145" s="49" t="str">
        <f>Замеры!G1141</f>
        <v xml:space="preserve">Группа от QF </v>
      </c>
      <c r="C1145" s="49" t="str">
        <f>IF(Замеры!J1141=0, " ", Замеры!J1141)</f>
        <v xml:space="preserve"> </v>
      </c>
      <c r="D1145" s="49" t="str">
        <f>IF(O1145=0, " ", CONCATENATE(Замеры!T1141,Замеры!U1141,Замеры!V1141,Замеры!W1141,Замеры!AB1141))</f>
        <v xml:space="preserve"> </v>
      </c>
      <c r="E1145" s="49" t="str">
        <f>IF(Замеры!L1141=0, " ", Замеры!L1141)</f>
        <v xml:space="preserve"> </v>
      </c>
      <c r="F1145" s="49" t="e">
        <f t="shared" si="400"/>
        <v>#VALUE!</v>
      </c>
      <c r="G1145" s="51" t="str">
        <f t="shared" si="401"/>
        <v>-</v>
      </c>
      <c r="H1145" s="52" t="str">
        <f t="shared" si="402"/>
        <v>-</v>
      </c>
      <c r="I1145" s="51" t="str">
        <f t="shared" si="403"/>
        <v>-</v>
      </c>
      <c r="J1145" s="29" t="str">
        <f t="shared" si="404"/>
        <v>-</v>
      </c>
      <c r="K1145" s="46" t="str">
        <f t="shared" si="405"/>
        <v>-</v>
      </c>
      <c r="L1145" s="29" t="str">
        <f t="shared" si="406"/>
        <v>-</v>
      </c>
      <c r="M1145" s="29" t="str">
        <f t="shared" si="407"/>
        <v xml:space="preserve"> </v>
      </c>
      <c r="N1145" s="29" t="str">
        <f t="shared" ca="1" si="408"/>
        <v xml:space="preserve"> </v>
      </c>
      <c r="O1145" s="8">
        <f>Замеры!R1141</f>
        <v>0</v>
      </c>
      <c r="P1145" s="8" t="b">
        <f t="shared" si="396"/>
        <v>1</v>
      </c>
      <c r="Q1145" s="8" t="b">
        <f t="shared" si="397"/>
        <v>1</v>
      </c>
      <c r="R1145" s="8" t="b">
        <f t="shared" si="398"/>
        <v>1</v>
      </c>
      <c r="S1145" s="8" t="s">
        <v>72</v>
      </c>
      <c r="T1145" s="8" t="e">
        <f t="shared" si="409"/>
        <v>#VALUE!</v>
      </c>
      <c r="U1145" s="12" t="s">
        <v>72</v>
      </c>
      <c r="V1145" s="8" t="e">
        <f t="shared" si="410"/>
        <v>#VALUE!</v>
      </c>
      <c r="X1145" s="13" t="str">
        <f t="shared" si="399"/>
        <v xml:space="preserve"> </v>
      </c>
      <c r="Y1145" s="8" t="e">
        <f t="shared" si="411"/>
        <v>#VALUE!</v>
      </c>
      <c r="AA1145" s="14" t="e">
        <f t="shared" ca="1" si="412"/>
        <v>#VALUE!</v>
      </c>
      <c r="AB1145" s="14" t="e">
        <f t="shared" ca="1" si="413"/>
        <v>#VALUE!</v>
      </c>
      <c r="AC1145" s="14" t="e">
        <f t="shared" ca="1" si="414"/>
        <v>#VALUE!</v>
      </c>
      <c r="AD1145" s="8" t="e">
        <f t="shared" ca="1" si="415"/>
        <v>#VALUE!</v>
      </c>
      <c r="AE1145" s="8" t="e">
        <f t="shared" ca="1" si="416"/>
        <v>#VALUE!</v>
      </c>
      <c r="AF1145" s="8" t="e">
        <f t="shared" ca="1" si="417"/>
        <v>#VALUE!</v>
      </c>
    </row>
    <row r="1146" spans="1:32" x14ac:dyDescent="0.3">
      <c r="A1146" s="35">
        <f>IF(Замеры!B1142=0, " ", Замеры!B1142)</f>
        <v>1139</v>
      </c>
      <c r="B1146" s="49" t="str">
        <f>Замеры!G1142</f>
        <v xml:space="preserve">Группа от QF </v>
      </c>
      <c r="C1146" s="49" t="str">
        <f>IF(Замеры!J1142=0, " ", Замеры!J1142)</f>
        <v xml:space="preserve"> </v>
      </c>
      <c r="D1146" s="49" t="str">
        <f>IF(O1146=0, " ", CONCATENATE(Замеры!T1142,Замеры!U1142,Замеры!V1142,Замеры!W1142,Замеры!AB1142))</f>
        <v xml:space="preserve"> </v>
      </c>
      <c r="E1146" s="49" t="str">
        <f>IF(Замеры!L1142=0, " ", Замеры!L1142)</f>
        <v xml:space="preserve"> </v>
      </c>
      <c r="F1146" s="49" t="e">
        <f t="shared" si="400"/>
        <v>#VALUE!</v>
      </c>
      <c r="G1146" s="51" t="str">
        <f t="shared" si="401"/>
        <v>-</v>
      </c>
      <c r="H1146" s="52" t="str">
        <f t="shared" si="402"/>
        <v>-</v>
      </c>
      <c r="I1146" s="51" t="str">
        <f t="shared" si="403"/>
        <v>-</v>
      </c>
      <c r="J1146" s="29" t="str">
        <f t="shared" si="404"/>
        <v>-</v>
      </c>
      <c r="K1146" s="46" t="str">
        <f t="shared" si="405"/>
        <v>-</v>
      </c>
      <c r="L1146" s="29" t="str">
        <f t="shared" si="406"/>
        <v>-</v>
      </c>
      <c r="M1146" s="29" t="str">
        <f t="shared" si="407"/>
        <v xml:space="preserve"> </v>
      </c>
      <c r="N1146" s="29" t="str">
        <f t="shared" ca="1" si="408"/>
        <v xml:space="preserve"> </v>
      </c>
      <c r="O1146" s="8">
        <f>Замеры!R1142</f>
        <v>0</v>
      </c>
      <c r="P1146" s="8" t="b">
        <f t="shared" si="396"/>
        <v>1</v>
      </c>
      <c r="Q1146" s="8" t="b">
        <f t="shared" si="397"/>
        <v>1</v>
      </c>
      <c r="R1146" s="8" t="b">
        <f t="shared" si="398"/>
        <v>1</v>
      </c>
      <c r="S1146" s="8" t="s">
        <v>72</v>
      </c>
      <c r="T1146" s="8" t="e">
        <f t="shared" si="409"/>
        <v>#VALUE!</v>
      </c>
      <c r="U1146" s="12" t="s">
        <v>72</v>
      </c>
      <c r="V1146" s="8" t="e">
        <f t="shared" si="410"/>
        <v>#VALUE!</v>
      </c>
      <c r="X1146" s="13" t="str">
        <f t="shared" si="399"/>
        <v xml:space="preserve"> </v>
      </c>
      <c r="Y1146" s="8" t="e">
        <f t="shared" si="411"/>
        <v>#VALUE!</v>
      </c>
      <c r="AA1146" s="14" t="e">
        <f t="shared" ca="1" si="412"/>
        <v>#VALUE!</v>
      </c>
      <c r="AB1146" s="14" t="e">
        <f t="shared" ca="1" si="413"/>
        <v>#VALUE!</v>
      </c>
      <c r="AC1146" s="14" t="e">
        <f t="shared" ca="1" si="414"/>
        <v>#VALUE!</v>
      </c>
      <c r="AD1146" s="8" t="e">
        <f t="shared" ca="1" si="415"/>
        <v>#VALUE!</v>
      </c>
      <c r="AE1146" s="8" t="e">
        <f t="shared" ca="1" si="416"/>
        <v>#VALUE!</v>
      </c>
      <c r="AF1146" s="8" t="e">
        <f t="shared" ca="1" si="417"/>
        <v>#VALUE!</v>
      </c>
    </row>
    <row r="1147" spans="1:32" x14ac:dyDescent="0.3">
      <c r="A1147" s="35">
        <f>IF(Замеры!B1143=0, " ", Замеры!B1143)</f>
        <v>1140</v>
      </c>
      <c r="B1147" s="49" t="str">
        <f>Замеры!G1143</f>
        <v xml:space="preserve">Группа от QF </v>
      </c>
      <c r="C1147" s="49" t="str">
        <f>IF(Замеры!J1143=0, " ", Замеры!J1143)</f>
        <v xml:space="preserve"> </v>
      </c>
      <c r="D1147" s="49" t="str">
        <f>IF(O1147=0, " ", CONCATENATE(Замеры!T1143,Замеры!U1143,Замеры!V1143,Замеры!W1143,Замеры!AB1143))</f>
        <v xml:space="preserve"> </v>
      </c>
      <c r="E1147" s="49" t="str">
        <f>IF(Замеры!L1143=0, " ", Замеры!L1143)</f>
        <v xml:space="preserve"> </v>
      </c>
      <c r="F1147" s="49" t="e">
        <f t="shared" si="400"/>
        <v>#VALUE!</v>
      </c>
      <c r="G1147" s="51" t="str">
        <f t="shared" si="401"/>
        <v>-</v>
      </c>
      <c r="H1147" s="52" t="str">
        <f t="shared" si="402"/>
        <v>-</v>
      </c>
      <c r="I1147" s="51" t="str">
        <f t="shared" si="403"/>
        <v>-</v>
      </c>
      <c r="J1147" s="29" t="str">
        <f t="shared" si="404"/>
        <v>-</v>
      </c>
      <c r="K1147" s="46" t="str">
        <f t="shared" si="405"/>
        <v>-</v>
      </c>
      <c r="L1147" s="29" t="str">
        <f t="shared" si="406"/>
        <v>-</v>
      </c>
      <c r="M1147" s="29" t="str">
        <f t="shared" si="407"/>
        <v xml:space="preserve"> </v>
      </c>
      <c r="N1147" s="29" t="str">
        <f t="shared" ca="1" si="408"/>
        <v xml:space="preserve"> </v>
      </c>
      <c r="O1147" s="8">
        <f>Замеры!R1143</f>
        <v>0</v>
      </c>
      <c r="P1147" s="8" t="b">
        <f t="shared" si="396"/>
        <v>1</v>
      </c>
      <c r="Q1147" s="8" t="b">
        <f t="shared" si="397"/>
        <v>1</v>
      </c>
      <c r="R1147" s="8" t="b">
        <f t="shared" si="398"/>
        <v>1</v>
      </c>
      <c r="S1147" s="8" t="s">
        <v>72</v>
      </c>
      <c r="T1147" s="8" t="e">
        <f t="shared" si="409"/>
        <v>#VALUE!</v>
      </c>
      <c r="U1147" s="12" t="s">
        <v>72</v>
      </c>
      <c r="V1147" s="8" t="e">
        <f t="shared" si="410"/>
        <v>#VALUE!</v>
      </c>
      <c r="X1147" s="13" t="str">
        <f t="shared" si="399"/>
        <v xml:space="preserve"> </v>
      </c>
      <c r="Y1147" s="8" t="e">
        <f t="shared" si="411"/>
        <v>#VALUE!</v>
      </c>
      <c r="AA1147" s="14" t="e">
        <f t="shared" ca="1" si="412"/>
        <v>#VALUE!</v>
      </c>
      <c r="AB1147" s="14" t="e">
        <f t="shared" ca="1" si="413"/>
        <v>#VALUE!</v>
      </c>
      <c r="AC1147" s="14" t="e">
        <f t="shared" ca="1" si="414"/>
        <v>#VALUE!</v>
      </c>
      <c r="AD1147" s="8" t="e">
        <f t="shared" ca="1" si="415"/>
        <v>#VALUE!</v>
      </c>
      <c r="AE1147" s="8" t="e">
        <f t="shared" ca="1" si="416"/>
        <v>#VALUE!</v>
      </c>
      <c r="AF1147" s="8" t="e">
        <f t="shared" ca="1" si="417"/>
        <v>#VALUE!</v>
      </c>
    </row>
    <row r="1148" spans="1:32" x14ac:dyDescent="0.3">
      <c r="A1148" s="35">
        <f>IF(Замеры!B1144=0, " ", Замеры!B1144)</f>
        <v>1141</v>
      </c>
      <c r="B1148" s="49" t="str">
        <f>Замеры!G1144</f>
        <v xml:space="preserve">Группа от QF </v>
      </c>
      <c r="C1148" s="49" t="str">
        <f>IF(Замеры!J1144=0, " ", Замеры!J1144)</f>
        <v xml:space="preserve"> </v>
      </c>
      <c r="D1148" s="49" t="str">
        <f>IF(O1148=0, " ", CONCATENATE(Замеры!T1144,Замеры!U1144,Замеры!V1144,Замеры!W1144,Замеры!AB1144))</f>
        <v xml:space="preserve"> </v>
      </c>
      <c r="E1148" s="49" t="str">
        <f>IF(Замеры!L1144=0, " ", Замеры!L1144)</f>
        <v xml:space="preserve"> </v>
      </c>
      <c r="F1148" s="49" t="e">
        <f t="shared" si="400"/>
        <v>#VALUE!</v>
      </c>
      <c r="G1148" s="51" t="str">
        <f t="shared" si="401"/>
        <v>-</v>
      </c>
      <c r="H1148" s="52" t="str">
        <f t="shared" si="402"/>
        <v>-</v>
      </c>
      <c r="I1148" s="51" t="str">
        <f t="shared" si="403"/>
        <v>-</v>
      </c>
      <c r="J1148" s="29" t="str">
        <f t="shared" si="404"/>
        <v>-</v>
      </c>
      <c r="K1148" s="46" t="str">
        <f t="shared" si="405"/>
        <v>-</v>
      </c>
      <c r="L1148" s="29" t="str">
        <f t="shared" si="406"/>
        <v>-</v>
      </c>
      <c r="M1148" s="29" t="str">
        <f t="shared" si="407"/>
        <v xml:space="preserve"> </v>
      </c>
      <c r="N1148" s="29" t="str">
        <f t="shared" ca="1" si="408"/>
        <v xml:space="preserve"> </v>
      </c>
      <c r="O1148" s="8">
        <f>Замеры!R1144</f>
        <v>0</v>
      </c>
      <c r="P1148" s="8" t="b">
        <f t="shared" si="396"/>
        <v>1</v>
      </c>
      <c r="Q1148" s="8" t="b">
        <f t="shared" si="397"/>
        <v>1</v>
      </c>
      <c r="R1148" s="8" t="b">
        <f t="shared" si="398"/>
        <v>1</v>
      </c>
      <c r="S1148" s="8" t="s">
        <v>72</v>
      </c>
      <c r="T1148" s="8" t="e">
        <f t="shared" si="409"/>
        <v>#VALUE!</v>
      </c>
      <c r="U1148" s="12" t="s">
        <v>72</v>
      </c>
      <c r="V1148" s="8" t="e">
        <f t="shared" si="410"/>
        <v>#VALUE!</v>
      </c>
      <c r="X1148" s="13" t="str">
        <f t="shared" si="399"/>
        <v xml:space="preserve"> </v>
      </c>
      <c r="Y1148" s="8" t="e">
        <f t="shared" si="411"/>
        <v>#VALUE!</v>
      </c>
      <c r="AA1148" s="14" t="e">
        <f t="shared" ca="1" si="412"/>
        <v>#VALUE!</v>
      </c>
      <c r="AB1148" s="14" t="e">
        <f t="shared" ca="1" si="413"/>
        <v>#VALUE!</v>
      </c>
      <c r="AC1148" s="14" t="e">
        <f t="shared" ca="1" si="414"/>
        <v>#VALUE!</v>
      </c>
      <c r="AD1148" s="8" t="e">
        <f t="shared" ca="1" si="415"/>
        <v>#VALUE!</v>
      </c>
      <c r="AE1148" s="8" t="e">
        <f t="shared" ca="1" si="416"/>
        <v>#VALUE!</v>
      </c>
      <c r="AF1148" s="8" t="e">
        <f t="shared" ca="1" si="417"/>
        <v>#VALUE!</v>
      </c>
    </row>
    <row r="1149" spans="1:32" x14ac:dyDescent="0.3">
      <c r="A1149" s="35">
        <f>IF(Замеры!B1145=0, " ", Замеры!B1145)</f>
        <v>1142</v>
      </c>
      <c r="B1149" s="49" t="str">
        <f>Замеры!G1145</f>
        <v xml:space="preserve">Группа от QF </v>
      </c>
      <c r="C1149" s="49" t="str">
        <f>IF(Замеры!J1145=0, " ", Замеры!J1145)</f>
        <v xml:space="preserve"> </v>
      </c>
      <c r="D1149" s="49" t="str">
        <f>IF(O1149=0, " ", CONCATENATE(Замеры!T1145,Замеры!U1145,Замеры!V1145,Замеры!W1145,Замеры!AB1145))</f>
        <v xml:space="preserve"> </v>
      </c>
      <c r="E1149" s="49" t="str">
        <f>IF(Замеры!L1145=0, " ", Замеры!L1145)</f>
        <v xml:space="preserve"> </v>
      </c>
      <c r="F1149" s="49" t="e">
        <f t="shared" si="400"/>
        <v>#VALUE!</v>
      </c>
      <c r="G1149" s="51" t="str">
        <f t="shared" si="401"/>
        <v>-</v>
      </c>
      <c r="H1149" s="52" t="str">
        <f t="shared" si="402"/>
        <v>-</v>
      </c>
      <c r="I1149" s="51" t="str">
        <f t="shared" si="403"/>
        <v>-</v>
      </c>
      <c r="J1149" s="29" t="str">
        <f t="shared" si="404"/>
        <v>-</v>
      </c>
      <c r="K1149" s="46" t="str">
        <f t="shared" si="405"/>
        <v>-</v>
      </c>
      <c r="L1149" s="29" t="str">
        <f t="shared" si="406"/>
        <v>-</v>
      </c>
      <c r="M1149" s="29" t="str">
        <f t="shared" si="407"/>
        <v xml:space="preserve"> </v>
      </c>
      <c r="N1149" s="29" t="str">
        <f t="shared" ca="1" si="408"/>
        <v xml:space="preserve"> </v>
      </c>
      <c r="O1149" s="8">
        <f>Замеры!R1145</f>
        <v>0</v>
      </c>
      <c r="P1149" s="8" t="b">
        <f t="shared" si="396"/>
        <v>1</v>
      </c>
      <c r="Q1149" s="8" t="b">
        <f t="shared" si="397"/>
        <v>1</v>
      </c>
      <c r="R1149" s="8" t="b">
        <f t="shared" si="398"/>
        <v>1</v>
      </c>
      <c r="S1149" s="8" t="s">
        <v>72</v>
      </c>
      <c r="T1149" s="8" t="e">
        <f t="shared" si="409"/>
        <v>#VALUE!</v>
      </c>
      <c r="U1149" s="12" t="s">
        <v>72</v>
      </c>
      <c r="V1149" s="8" t="e">
        <f t="shared" si="410"/>
        <v>#VALUE!</v>
      </c>
      <c r="X1149" s="13" t="str">
        <f t="shared" si="399"/>
        <v xml:space="preserve"> </v>
      </c>
      <c r="Y1149" s="8" t="e">
        <f t="shared" si="411"/>
        <v>#VALUE!</v>
      </c>
      <c r="AA1149" s="14" t="e">
        <f t="shared" ca="1" si="412"/>
        <v>#VALUE!</v>
      </c>
      <c r="AB1149" s="14" t="e">
        <f t="shared" ca="1" si="413"/>
        <v>#VALUE!</v>
      </c>
      <c r="AC1149" s="14" t="e">
        <f t="shared" ca="1" si="414"/>
        <v>#VALUE!</v>
      </c>
      <c r="AD1149" s="8" t="e">
        <f t="shared" ca="1" si="415"/>
        <v>#VALUE!</v>
      </c>
      <c r="AE1149" s="8" t="e">
        <f t="shared" ca="1" si="416"/>
        <v>#VALUE!</v>
      </c>
      <c r="AF1149" s="8" t="e">
        <f t="shared" ca="1" si="417"/>
        <v>#VALUE!</v>
      </c>
    </row>
    <row r="1150" spans="1:32" x14ac:dyDescent="0.3">
      <c r="A1150" s="35">
        <f>IF(Замеры!B1146=0, " ", Замеры!B1146)</f>
        <v>1143</v>
      </c>
      <c r="B1150" s="49" t="str">
        <f>Замеры!G1146</f>
        <v xml:space="preserve">Группа от QF </v>
      </c>
      <c r="C1150" s="49" t="str">
        <f>IF(Замеры!J1146=0, " ", Замеры!J1146)</f>
        <v xml:space="preserve"> </v>
      </c>
      <c r="D1150" s="49" t="str">
        <f>IF(O1150=0, " ", CONCATENATE(Замеры!T1146,Замеры!U1146,Замеры!V1146,Замеры!W1146,Замеры!AB1146))</f>
        <v xml:space="preserve"> </v>
      </c>
      <c r="E1150" s="49" t="str">
        <f>IF(Замеры!L1146=0, " ", Замеры!L1146)</f>
        <v xml:space="preserve"> </v>
      </c>
      <c r="F1150" s="49" t="e">
        <f t="shared" si="400"/>
        <v>#VALUE!</v>
      </c>
      <c r="G1150" s="51" t="str">
        <f t="shared" si="401"/>
        <v>-</v>
      </c>
      <c r="H1150" s="52" t="str">
        <f t="shared" si="402"/>
        <v>-</v>
      </c>
      <c r="I1150" s="51" t="str">
        <f t="shared" si="403"/>
        <v>-</v>
      </c>
      <c r="J1150" s="29" t="str">
        <f t="shared" si="404"/>
        <v>-</v>
      </c>
      <c r="K1150" s="46" t="str">
        <f t="shared" si="405"/>
        <v>-</v>
      </c>
      <c r="L1150" s="29" t="str">
        <f t="shared" si="406"/>
        <v>-</v>
      </c>
      <c r="M1150" s="29" t="str">
        <f t="shared" si="407"/>
        <v xml:space="preserve"> </v>
      </c>
      <c r="N1150" s="29" t="str">
        <f t="shared" ca="1" si="408"/>
        <v xml:space="preserve"> </v>
      </c>
      <c r="O1150" s="8">
        <f>Замеры!R1146</f>
        <v>0</v>
      </c>
      <c r="P1150" s="8" t="b">
        <f t="shared" si="396"/>
        <v>1</v>
      </c>
      <c r="Q1150" s="8" t="b">
        <f t="shared" si="397"/>
        <v>1</v>
      </c>
      <c r="R1150" s="8" t="b">
        <f t="shared" si="398"/>
        <v>1</v>
      </c>
      <c r="S1150" s="8" t="s">
        <v>72</v>
      </c>
      <c r="T1150" s="8" t="e">
        <f t="shared" si="409"/>
        <v>#VALUE!</v>
      </c>
      <c r="U1150" s="12" t="s">
        <v>72</v>
      </c>
      <c r="V1150" s="8" t="e">
        <f t="shared" si="410"/>
        <v>#VALUE!</v>
      </c>
      <c r="X1150" s="13" t="str">
        <f t="shared" si="399"/>
        <v xml:space="preserve"> </v>
      </c>
      <c r="Y1150" s="8" t="e">
        <f t="shared" si="411"/>
        <v>#VALUE!</v>
      </c>
      <c r="AA1150" s="14" t="e">
        <f t="shared" ca="1" si="412"/>
        <v>#VALUE!</v>
      </c>
      <c r="AB1150" s="14" t="e">
        <f t="shared" ca="1" si="413"/>
        <v>#VALUE!</v>
      </c>
      <c r="AC1150" s="14" t="e">
        <f t="shared" ca="1" si="414"/>
        <v>#VALUE!</v>
      </c>
      <c r="AD1150" s="8" t="e">
        <f t="shared" ca="1" si="415"/>
        <v>#VALUE!</v>
      </c>
      <c r="AE1150" s="8" t="e">
        <f t="shared" ca="1" si="416"/>
        <v>#VALUE!</v>
      </c>
      <c r="AF1150" s="8" t="e">
        <f t="shared" ca="1" si="417"/>
        <v>#VALUE!</v>
      </c>
    </row>
    <row r="1151" spans="1:32" x14ac:dyDescent="0.3">
      <c r="A1151" s="35">
        <f>IF(Замеры!B1147=0, " ", Замеры!B1147)</f>
        <v>1144</v>
      </c>
      <c r="B1151" s="49" t="str">
        <f>Замеры!G1147</f>
        <v xml:space="preserve">Группа от QF </v>
      </c>
      <c r="C1151" s="49" t="str">
        <f>IF(Замеры!J1147=0, " ", Замеры!J1147)</f>
        <v xml:space="preserve"> </v>
      </c>
      <c r="D1151" s="49" t="str">
        <f>IF(O1151=0, " ", CONCATENATE(Замеры!T1147,Замеры!U1147,Замеры!V1147,Замеры!W1147,Замеры!AB1147))</f>
        <v xml:space="preserve"> </v>
      </c>
      <c r="E1151" s="49" t="str">
        <f>IF(Замеры!L1147=0, " ", Замеры!L1147)</f>
        <v xml:space="preserve"> </v>
      </c>
      <c r="F1151" s="49" t="e">
        <f t="shared" si="400"/>
        <v>#VALUE!</v>
      </c>
      <c r="G1151" s="51" t="str">
        <f t="shared" si="401"/>
        <v>-</v>
      </c>
      <c r="H1151" s="52" t="str">
        <f t="shared" si="402"/>
        <v>-</v>
      </c>
      <c r="I1151" s="51" t="str">
        <f t="shared" si="403"/>
        <v>-</v>
      </c>
      <c r="J1151" s="29" t="str">
        <f t="shared" si="404"/>
        <v>-</v>
      </c>
      <c r="K1151" s="46" t="str">
        <f t="shared" si="405"/>
        <v>-</v>
      </c>
      <c r="L1151" s="29" t="str">
        <f t="shared" si="406"/>
        <v>-</v>
      </c>
      <c r="M1151" s="29" t="str">
        <f t="shared" si="407"/>
        <v xml:space="preserve"> </v>
      </c>
      <c r="N1151" s="29" t="str">
        <f t="shared" ca="1" si="408"/>
        <v xml:space="preserve"> </v>
      </c>
      <c r="O1151" s="8">
        <f>Замеры!R1147</f>
        <v>0</v>
      </c>
      <c r="P1151" s="8" t="b">
        <f t="shared" si="396"/>
        <v>1</v>
      </c>
      <c r="Q1151" s="8" t="b">
        <f t="shared" si="397"/>
        <v>1</v>
      </c>
      <c r="R1151" s="8" t="b">
        <f t="shared" si="398"/>
        <v>1</v>
      </c>
      <c r="S1151" s="8" t="s">
        <v>72</v>
      </c>
      <c r="T1151" s="8" t="e">
        <f t="shared" si="409"/>
        <v>#VALUE!</v>
      </c>
      <c r="U1151" s="12" t="s">
        <v>72</v>
      </c>
      <c r="V1151" s="8" t="e">
        <f t="shared" si="410"/>
        <v>#VALUE!</v>
      </c>
      <c r="X1151" s="13" t="str">
        <f t="shared" si="399"/>
        <v xml:space="preserve"> </v>
      </c>
      <c r="Y1151" s="8" t="e">
        <f t="shared" si="411"/>
        <v>#VALUE!</v>
      </c>
      <c r="AA1151" s="14" t="e">
        <f t="shared" ca="1" si="412"/>
        <v>#VALUE!</v>
      </c>
      <c r="AB1151" s="14" t="e">
        <f t="shared" ca="1" si="413"/>
        <v>#VALUE!</v>
      </c>
      <c r="AC1151" s="14" t="e">
        <f t="shared" ca="1" si="414"/>
        <v>#VALUE!</v>
      </c>
      <c r="AD1151" s="8" t="e">
        <f t="shared" ca="1" si="415"/>
        <v>#VALUE!</v>
      </c>
      <c r="AE1151" s="8" t="e">
        <f t="shared" ca="1" si="416"/>
        <v>#VALUE!</v>
      </c>
      <c r="AF1151" s="8" t="e">
        <f t="shared" ca="1" si="417"/>
        <v>#VALUE!</v>
      </c>
    </row>
    <row r="1152" spans="1:32" x14ac:dyDescent="0.3">
      <c r="A1152" s="35">
        <f>IF(Замеры!B1148=0, " ", Замеры!B1148)</f>
        <v>1145</v>
      </c>
      <c r="B1152" s="49" t="str">
        <f>Замеры!G1148</f>
        <v xml:space="preserve">Группа от QF </v>
      </c>
      <c r="C1152" s="49" t="str">
        <f>IF(Замеры!J1148=0, " ", Замеры!J1148)</f>
        <v xml:space="preserve"> </v>
      </c>
      <c r="D1152" s="49" t="str">
        <f>IF(O1152=0, " ", CONCATENATE(Замеры!T1148,Замеры!U1148,Замеры!V1148,Замеры!W1148,Замеры!AB1148))</f>
        <v xml:space="preserve"> </v>
      </c>
      <c r="E1152" s="49" t="str">
        <f>IF(Замеры!L1148=0, " ", Замеры!L1148)</f>
        <v xml:space="preserve"> </v>
      </c>
      <c r="F1152" s="49" t="e">
        <f t="shared" si="400"/>
        <v>#VALUE!</v>
      </c>
      <c r="G1152" s="51" t="str">
        <f t="shared" si="401"/>
        <v>-</v>
      </c>
      <c r="H1152" s="52" t="str">
        <f t="shared" si="402"/>
        <v>-</v>
      </c>
      <c r="I1152" s="51" t="str">
        <f t="shared" si="403"/>
        <v>-</v>
      </c>
      <c r="J1152" s="29" t="str">
        <f t="shared" si="404"/>
        <v>-</v>
      </c>
      <c r="K1152" s="46" t="str">
        <f t="shared" si="405"/>
        <v>-</v>
      </c>
      <c r="L1152" s="29" t="str">
        <f t="shared" si="406"/>
        <v>-</v>
      </c>
      <c r="M1152" s="29" t="str">
        <f t="shared" si="407"/>
        <v xml:space="preserve"> </v>
      </c>
      <c r="N1152" s="29" t="str">
        <f t="shared" ca="1" si="408"/>
        <v xml:space="preserve"> </v>
      </c>
      <c r="O1152" s="8">
        <f>Замеры!R1148</f>
        <v>0</v>
      </c>
      <c r="P1152" s="8" t="b">
        <f t="shared" si="396"/>
        <v>1</v>
      </c>
      <c r="Q1152" s="8" t="b">
        <f t="shared" si="397"/>
        <v>1</v>
      </c>
      <c r="R1152" s="8" t="b">
        <f t="shared" si="398"/>
        <v>1</v>
      </c>
      <c r="S1152" s="8" t="s">
        <v>72</v>
      </c>
      <c r="T1152" s="8" t="e">
        <f t="shared" si="409"/>
        <v>#VALUE!</v>
      </c>
      <c r="U1152" s="12" t="s">
        <v>72</v>
      </c>
      <c r="V1152" s="8" t="e">
        <f t="shared" si="410"/>
        <v>#VALUE!</v>
      </c>
      <c r="X1152" s="13" t="str">
        <f t="shared" si="399"/>
        <v xml:space="preserve"> </v>
      </c>
      <c r="Y1152" s="8" t="e">
        <f t="shared" si="411"/>
        <v>#VALUE!</v>
      </c>
      <c r="AA1152" s="14" t="e">
        <f t="shared" ca="1" si="412"/>
        <v>#VALUE!</v>
      </c>
      <c r="AB1152" s="14" t="e">
        <f t="shared" ca="1" si="413"/>
        <v>#VALUE!</v>
      </c>
      <c r="AC1152" s="14" t="e">
        <f t="shared" ca="1" si="414"/>
        <v>#VALUE!</v>
      </c>
      <c r="AD1152" s="8" t="e">
        <f t="shared" ca="1" si="415"/>
        <v>#VALUE!</v>
      </c>
      <c r="AE1152" s="8" t="e">
        <f t="shared" ca="1" si="416"/>
        <v>#VALUE!</v>
      </c>
      <c r="AF1152" s="8" t="e">
        <f t="shared" ca="1" si="417"/>
        <v>#VALUE!</v>
      </c>
    </row>
    <row r="1153" spans="1:32" x14ac:dyDescent="0.3">
      <c r="A1153" s="35">
        <f>IF(Замеры!B1149=0, " ", Замеры!B1149)</f>
        <v>1146</v>
      </c>
      <c r="B1153" s="49" t="str">
        <f>Замеры!G1149</f>
        <v xml:space="preserve">Группа от QF </v>
      </c>
      <c r="C1153" s="49" t="str">
        <f>IF(Замеры!J1149=0, " ", Замеры!J1149)</f>
        <v xml:space="preserve"> </v>
      </c>
      <c r="D1153" s="49" t="str">
        <f>IF(O1153=0, " ", CONCATENATE(Замеры!T1149,Замеры!U1149,Замеры!V1149,Замеры!W1149,Замеры!AB1149))</f>
        <v xml:space="preserve"> </v>
      </c>
      <c r="E1153" s="49" t="str">
        <f>IF(Замеры!L1149=0, " ", Замеры!L1149)</f>
        <v xml:space="preserve"> </v>
      </c>
      <c r="F1153" s="49" t="e">
        <f t="shared" si="400"/>
        <v>#VALUE!</v>
      </c>
      <c r="G1153" s="51" t="str">
        <f t="shared" si="401"/>
        <v>-</v>
      </c>
      <c r="H1153" s="52" t="str">
        <f t="shared" si="402"/>
        <v>-</v>
      </c>
      <c r="I1153" s="51" t="str">
        <f t="shared" si="403"/>
        <v>-</v>
      </c>
      <c r="J1153" s="29" t="str">
        <f t="shared" si="404"/>
        <v>-</v>
      </c>
      <c r="K1153" s="46" t="str">
        <f t="shared" si="405"/>
        <v>-</v>
      </c>
      <c r="L1153" s="29" t="str">
        <f t="shared" si="406"/>
        <v>-</v>
      </c>
      <c r="M1153" s="29" t="str">
        <f t="shared" si="407"/>
        <v xml:space="preserve"> </v>
      </c>
      <c r="N1153" s="29" t="str">
        <f t="shared" ca="1" si="408"/>
        <v xml:space="preserve"> </v>
      </c>
      <c r="O1153" s="8">
        <f>Замеры!R1149</f>
        <v>0</v>
      </c>
      <c r="P1153" s="8" t="b">
        <f t="shared" si="396"/>
        <v>1</v>
      </c>
      <c r="Q1153" s="8" t="b">
        <f t="shared" si="397"/>
        <v>1</v>
      </c>
      <c r="R1153" s="8" t="b">
        <f t="shared" si="398"/>
        <v>1</v>
      </c>
      <c r="S1153" s="8" t="s">
        <v>72</v>
      </c>
      <c r="T1153" s="8" t="e">
        <f t="shared" si="409"/>
        <v>#VALUE!</v>
      </c>
      <c r="U1153" s="12" t="s">
        <v>72</v>
      </c>
      <c r="V1153" s="8" t="e">
        <f t="shared" si="410"/>
        <v>#VALUE!</v>
      </c>
      <c r="X1153" s="13" t="str">
        <f t="shared" si="399"/>
        <v xml:space="preserve"> </v>
      </c>
      <c r="Y1153" s="8" t="e">
        <f t="shared" si="411"/>
        <v>#VALUE!</v>
      </c>
      <c r="AA1153" s="14" t="e">
        <f t="shared" ca="1" si="412"/>
        <v>#VALUE!</v>
      </c>
      <c r="AB1153" s="14" t="e">
        <f t="shared" ca="1" si="413"/>
        <v>#VALUE!</v>
      </c>
      <c r="AC1153" s="14" t="e">
        <f t="shared" ca="1" si="414"/>
        <v>#VALUE!</v>
      </c>
      <c r="AD1153" s="8" t="e">
        <f t="shared" ca="1" si="415"/>
        <v>#VALUE!</v>
      </c>
      <c r="AE1153" s="8" t="e">
        <f t="shared" ca="1" si="416"/>
        <v>#VALUE!</v>
      </c>
      <c r="AF1153" s="8" t="e">
        <f t="shared" ca="1" si="417"/>
        <v>#VALUE!</v>
      </c>
    </row>
    <row r="1154" spans="1:32" x14ac:dyDescent="0.3">
      <c r="A1154" s="35">
        <f>IF(Замеры!B1150=0, " ", Замеры!B1150)</f>
        <v>1147</v>
      </c>
      <c r="B1154" s="49" t="str">
        <f>Замеры!G1150</f>
        <v xml:space="preserve">Группа от QF </v>
      </c>
      <c r="C1154" s="49" t="str">
        <f>IF(Замеры!J1150=0, " ", Замеры!J1150)</f>
        <v xml:space="preserve"> </v>
      </c>
      <c r="D1154" s="49" t="str">
        <f>IF(O1154=0, " ", CONCATENATE(Замеры!T1150,Замеры!U1150,Замеры!V1150,Замеры!W1150,Замеры!AB1150))</f>
        <v xml:space="preserve"> </v>
      </c>
      <c r="E1154" s="49" t="str">
        <f>IF(Замеры!L1150=0, " ", Замеры!L1150)</f>
        <v xml:space="preserve"> </v>
      </c>
      <c r="F1154" s="49" t="e">
        <f t="shared" si="400"/>
        <v>#VALUE!</v>
      </c>
      <c r="G1154" s="51" t="str">
        <f t="shared" si="401"/>
        <v>-</v>
      </c>
      <c r="H1154" s="52" t="str">
        <f t="shared" si="402"/>
        <v>-</v>
      </c>
      <c r="I1154" s="51" t="str">
        <f t="shared" si="403"/>
        <v>-</v>
      </c>
      <c r="J1154" s="29" t="str">
        <f t="shared" si="404"/>
        <v>-</v>
      </c>
      <c r="K1154" s="46" t="str">
        <f t="shared" si="405"/>
        <v>-</v>
      </c>
      <c r="L1154" s="29" t="str">
        <f t="shared" si="406"/>
        <v>-</v>
      </c>
      <c r="M1154" s="29" t="str">
        <f t="shared" si="407"/>
        <v xml:space="preserve"> </v>
      </c>
      <c r="N1154" s="29" t="str">
        <f t="shared" ca="1" si="408"/>
        <v xml:space="preserve"> </v>
      </c>
      <c r="O1154" s="8">
        <f>Замеры!R1150</f>
        <v>0</v>
      </c>
      <c r="P1154" s="8" t="b">
        <f t="shared" si="396"/>
        <v>1</v>
      </c>
      <c r="Q1154" s="8" t="b">
        <f t="shared" si="397"/>
        <v>1</v>
      </c>
      <c r="R1154" s="8" t="b">
        <f t="shared" si="398"/>
        <v>1</v>
      </c>
      <c r="S1154" s="8" t="s">
        <v>72</v>
      </c>
      <c r="T1154" s="8" t="e">
        <f t="shared" si="409"/>
        <v>#VALUE!</v>
      </c>
      <c r="U1154" s="12" t="s">
        <v>72</v>
      </c>
      <c r="V1154" s="8" t="e">
        <f t="shared" si="410"/>
        <v>#VALUE!</v>
      </c>
      <c r="X1154" s="13" t="str">
        <f t="shared" si="399"/>
        <v xml:space="preserve"> </v>
      </c>
      <c r="Y1154" s="8" t="e">
        <f t="shared" si="411"/>
        <v>#VALUE!</v>
      </c>
      <c r="AA1154" s="14" t="e">
        <f t="shared" ca="1" si="412"/>
        <v>#VALUE!</v>
      </c>
      <c r="AB1154" s="14" t="e">
        <f t="shared" ca="1" si="413"/>
        <v>#VALUE!</v>
      </c>
      <c r="AC1154" s="14" t="e">
        <f t="shared" ca="1" si="414"/>
        <v>#VALUE!</v>
      </c>
      <c r="AD1154" s="8" t="e">
        <f t="shared" ca="1" si="415"/>
        <v>#VALUE!</v>
      </c>
      <c r="AE1154" s="8" t="e">
        <f t="shared" ca="1" si="416"/>
        <v>#VALUE!</v>
      </c>
      <c r="AF1154" s="8" t="e">
        <f t="shared" ca="1" si="417"/>
        <v>#VALUE!</v>
      </c>
    </row>
    <row r="1155" spans="1:32" x14ac:dyDescent="0.3">
      <c r="A1155" s="35">
        <f>IF(Замеры!B1151=0, " ", Замеры!B1151)</f>
        <v>1148</v>
      </c>
      <c r="B1155" s="49" t="str">
        <f>Замеры!G1151</f>
        <v xml:space="preserve">Группа от QF </v>
      </c>
      <c r="C1155" s="49" t="str">
        <f>IF(Замеры!J1151=0, " ", Замеры!J1151)</f>
        <v xml:space="preserve"> </v>
      </c>
      <c r="D1155" s="49" t="str">
        <f>IF(O1155=0, " ", CONCATENATE(Замеры!T1151,Замеры!U1151,Замеры!V1151,Замеры!W1151,Замеры!AB1151))</f>
        <v xml:space="preserve"> </v>
      </c>
      <c r="E1155" s="49" t="str">
        <f>IF(Замеры!L1151=0, " ", Замеры!L1151)</f>
        <v xml:space="preserve"> </v>
      </c>
      <c r="F1155" s="49" t="e">
        <f t="shared" si="400"/>
        <v>#VALUE!</v>
      </c>
      <c r="G1155" s="51" t="str">
        <f t="shared" si="401"/>
        <v>-</v>
      </c>
      <c r="H1155" s="52" t="str">
        <f t="shared" si="402"/>
        <v>-</v>
      </c>
      <c r="I1155" s="51" t="str">
        <f t="shared" si="403"/>
        <v>-</v>
      </c>
      <c r="J1155" s="29" t="str">
        <f t="shared" si="404"/>
        <v>-</v>
      </c>
      <c r="K1155" s="46" t="str">
        <f t="shared" si="405"/>
        <v>-</v>
      </c>
      <c r="L1155" s="29" t="str">
        <f t="shared" si="406"/>
        <v>-</v>
      </c>
      <c r="M1155" s="29" t="str">
        <f t="shared" si="407"/>
        <v xml:space="preserve"> </v>
      </c>
      <c r="N1155" s="29" t="str">
        <f t="shared" ca="1" si="408"/>
        <v xml:space="preserve"> </v>
      </c>
      <c r="O1155" s="8">
        <f>Замеры!R1151</f>
        <v>0</v>
      </c>
      <c r="P1155" s="8" t="b">
        <f t="shared" si="396"/>
        <v>1</v>
      </c>
      <c r="Q1155" s="8" t="b">
        <f t="shared" si="397"/>
        <v>1</v>
      </c>
      <c r="R1155" s="8" t="b">
        <f t="shared" si="398"/>
        <v>1</v>
      </c>
      <c r="S1155" s="8" t="s">
        <v>72</v>
      </c>
      <c r="T1155" s="8" t="e">
        <f t="shared" si="409"/>
        <v>#VALUE!</v>
      </c>
      <c r="U1155" s="12" t="s">
        <v>72</v>
      </c>
      <c r="V1155" s="8" t="e">
        <f t="shared" si="410"/>
        <v>#VALUE!</v>
      </c>
      <c r="X1155" s="13" t="str">
        <f t="shared" si="399"/>
        <v xml:space="preserve"> </v>
      </c>
      <c r="Y1155" s="8" t="e">
        <f t="shared" si="411"/>
        <v>#VALUE!</v>
      </c>
      <c r="AA1155" s="14" t="e">
        <f t="shared" ca="1" si="412"/>
        <v>#VALUE!</v>
      </c>
      <c r="AB1155" s="14" t="e">
        <f t="shared" ca="1" si="413"/>
        <v>#VALUE!</v>
      </c>
      <c r="AC1155" s="14" t="e">
        <f t="shared" ca="1" si="414"/>
        <v>#VALUE!</v>
      </c>
      <c r="AD1155" s="8" t="e">
        <f t="shared" ca="1" si="415"/>
        <v>#VALUE!</v>
      </c>
      <c r="AE1155" s="8" t="e">
        <f t="shared" ca="1" si="416"/>
        <v>#VALUE!</v>
      </c>
      <c r="AF1155" s="8" t="e">
        <f t="shared" ca="1" si="417"/>
        <v>#VALUE!</v>
      </c>
    </row>
    <row r="1156" spans="1:32" x14ac:dyDescent="0.3">
      <c r="A1156" s="35">
        <f>IF(Замеры!B1152=0, " ", Замеры!B1152)</f>
        <v>1149</v>
      </c>
      <c r="B1156" s="49" t="str">
        <f>Замеры!G1152</f>
        <v xml:space="preserve">Группа от QF </v>
      </c>
      <c r="C1156" s="49" t="str">
        <f>IF(Замеры!J1152=0, " ", Замеры!J1152)</f>
        <v xml:space="preserve"> </v>
      </c>
      <c r="D1156" s="49" t="str">
        <f>IF(O1156=0, " ", CONCATENATE(Замеры!T1152,Замеры!U1152,Замеры!V1152,Замеры!W1152,Замеры!AB1152))</f>
        <v xml:space="preserve"> </v>
      </c>
      <c r="E1156" s="49" t="str">
        <f>IF(Замеры!L1152=0, " ", Замеры!L1152)</f>
        <v xml:space="preserve"> </v>
      </c>
      <c r="F1156" s="49" t="e">
        <f t="shared" si="400"/>
        <v>#VALUE!</v>
      </c>
      <c r="G1156" s="51" t="str">
        <f t="shared" si="401"/>
        <v>-</v>
      </c>
      <c r="H1156" s="52" t="str">
        <f t="shared" si="402"/>
        <v>-</v>
      </c>
      <c r="I1156" s="51" t="str">
        <f t="shared" si="403"/>
        <v>-</v>
      </c>
      <c r="J1156" s="29" t="str">
        <f t="shared" si="404"/>
        <v>-</v>
      </c>
      <c r="K1156" s="46" t="str">
        <f t="shared" si="405"/>
        <v>-</v>
      </c>
      <c r="L1156" s="29" t="str">
        <f t="shared" si="406"/>
        <v>-</v>
      </c>
      <c r="M1156" s="29" t="str">
        <f t="shared" si="407"/>
        <v xml:space="preserve"> </v>
      </c>
      <c r="N1156" s="29" t="str">
        <f t="shared" ca="1" si="408"/>
        <v xml:space="preserve"> </v>
      </c>
      <c r="O1156" s="8">
        <f>Замеры!R1152</f>
        <v>0</v>
      </c>
      <c r="P1156" s="8" t="b">
        <f t="shared" si="396"/>
        <v>1</v>
      </c>
      <c r="Q1156" s="8" t="b">
        <f t="shared" si="397"/>
        <v>1</v>
      </c>
      <c r="R1156" s="8" t="b">
        <f t="shared" si="398"/>
        <v>1</v>
      </c>
      <c r="S1156" s="8" t="s">
        <v>72</v>
      </c>
      <c r="T1156" s="8" t="e">
        <f t="shared" si="409"/>
        <v>#VALUE!</v>
      </c>
      <c r="U1156" s="12" t="s">
        <v>72</v>
      </c>
      <c r="V1156" s="8" t="e">
        <f t="shared" si="410"/>
        <v>#VALUE!</v>
      </c>
      <c r="X1156" s="13" t="str">
        <f t="shared" si="399"/>
        <v xml:space="preserve"> </v>
      </c>
      <c r="Y1156" s="8" t="e">
        <f t="shared" si="411"/>
        <v>#VALUE!</v>
      </c>
      <c r="AA1156" s="14" t="e">
        <f t="shared" ca="1" si="412"/>
        <v>#VALUE!</v>
      </c>
      <c r="AB1156" s="14" t="e">
        <f t="shared" ca="1" si="413"/>
        <v>#VALUE!</v>
      </c>
      <c r="AC1156" s="14" t="e">
        <f t="shared" ca="1" si="414"/>
        <v>#VALUE!</v>
      </c>
      <c r="AD1156" s="8" t="e">
        <f t="shared" ca="1" si="415"/>
        <v>#VALUE!</v>
      </c>
      <c r="AE1156" s="8" t="e">
        <f t="shared" ca="1" si="416"/>
        <v>#VALUE!</v>
      </c>
      <c r="AF1156" s="8" t="e">
        <f t="shared" ca="1" si="417"/>
        <v>#VALUE!</v>
      </c>
    </row>
    <row r="1157" spans="1:32" x14ac:dyDescent="0.3">
      <c r="A1157" s="35">
        <f>IF(Замеры!B1153=0, " ", Замеры!B1153)</f>
        <v>1150</v>
      </c>
      <c r="B1157" s="49" t="str">
        <f>Замеры!G1153</f>
        <v xml:space="preserve">Группа от QF </v>
      </c>
      <c r="C1157" s="49" t="str">
        <f>IF(Замеры!J1153=0, " ", Замеры!J1153)</f>
        <v xml:space="preserve"> </v>
      </c>
      <c r="D1157" s="49" t="str">
        <f>IF(O1157=0, " ", CONCATENATE(Замеры!T1153,Замеры!U1153,Замеры!V1153,Замеры!W1153,Замеры!AB1153))</f>
        <v xml:space="preserve"> </v>
      </c>
      <c r="E1157" s="49" t="str">
        <f>IF(Замеры!L1153=0, " ", Замеры!L1153)</f>
        <v xml:space="preserve"> </v>
      </c>
      <c r="F1157" s="49" t="e">
        <f t="shared" si="400"/>
        <v>#VALUE!</v>
      </c>
      <c r="G1157" s="51" t="str">
        <f t="shared" si="401"/>
        <v>-</v>
      </c>
      <c r="H1157" s="52" t="str">
        <f t="shared" si="402"/>
        <v>-</v>
      </c>
      <c r="I1157" s="51" t="str">
        <f t="shared" si="403"/>
        <v>-</v>
      </c>
      <c r="J1157" s="29" t="str">
        <f t="shared" si="404"/>
        <v>-</v>
      </c>
      <c r="K1157" s="46" t="str">
        <f t="shared" si="405"/>
        <v>-</v>
      </c>
      <c r="L1157" s="29" t="str">
        <f t="shared" si="406"/>
        <v>-</v>
      </c>
      <c r="M1157" s="29" t="str">
        <f t="shared" si="407"/>
        <v xml:space="preserve"> </v>
      </c>
      <c r="N1157" s="29" t="str">
        <f t="shared" ca="1" si="408"/>
        <v xml:space="preserve"> </v>
      </c>
      <c r="O1157" s="8">
        <f>Замеры!R1153</f>
        <v>0</v>
      </c>
      <c r="P1157" s="8" t="b">
        <f t="shared" si="396"/>
        <v>1</v>
      </c>
      <c r="Q1157" s="8" t="b">
        <f t="shared" si="397"/>
        <v>1</v>
      </c>
      <c r="R1157" s="8" t="b">
        <f t="shared" si="398"/>
        <v>1</v>
      </c>
      <c r="S1157" s="8" t="s">
        <v>72</v>
      </c>
      <c r="T1157" s="8" t="e">
        <f t="shared" si="409"/>
        <v>#VALUE!</v>
      </c>
      <c r="U1157" s="12" t="s">
        <v>72</v>
      </c>
      <c r="V1157" s="8" t="e">
        <f t="shared" si="410"/>
        <v>#VALUE!</v>
      </c>
      <c r="X1157" s="13" t="str">
        <f t="shared" si="399"/>
        <v xml:space="preserve"> </v>
      </c>
      <c r="Y1157" s="8" t="e">
        <f t="shared" si="411"/>
        <v>#VALUE!</v>
      </c>
      <c r="AA1157" s="14" t="e">
        <f t="shared" ca="1" si="412"/>
        <v>#VALUE!</v>
      </c>
      <c r="AB1157" s="14" t="e">
        <f t="shared" ca="1" si="413"/>
        <v>#VALUE!</v>
      </c>
      <c r="AC1157" s="14" t="e">
        <f t="shared" ca="1" si="414"/>
        <v>#VALUE!</v>
      </c>
      <c r="AD1157" s="8" t="e">
        <f t="shared" ca="1" si="415"/>
        <v>#VALUE!</v>
      </c>
      <c r="AE1157" s="8" t="e">
        <f t="shared" ca="1" si="416"/>
        <v>#VALUE!</v>
      </c>
      <c r="AF1157" s="8" t="e">
        <f t="shared" ca="1" si="417"/>
        <v>#VALUE!</v>
      </c>
    </row>
    <row r="1158" spans="1:32" x14ac:dyDescent="0.3">
      <c r="A1158" s="35">
        <f>IF(Замеры!B1154=0, " ", Замеры!B1154)</f>
        <v>1151</v>
      </c>
      <c r="B1158" s="49" t="str">
        <f>Замеры!G1154</f>
        <v xml:space="preserve">Группа от QF </v>
      </c>
      <c r="C1158" s="49" t="str">
        <f>IF(Замеры!J1154=0, " ", Замеры!J1154)</f>
        <v xml:space="preserve"> </v>
      </c>
      <c r="D1158" s="49" t="str">
        <f>IF(O1158=0, " ", CONCATENATE(Замеры!T1154,Замеры!U1154,Замеры!V1154,Замеры!W1154,Замеры!AB1154))</f>
        <v xml:space="preserve"> </v>
      </c>
      <c r="E1158" s="49" t="str">
        <f>IF(Замеры!L1154=0, " ", Замеры!L1154)</f>
        <v xml:space="preserve"> </v>
      </c>
      <c r="F1158" s="49" t="e">
        <f t="shared" si="400"/>
        <v>#VALUE!</v>
      </c>
      <c r="G1158" s="51" t="str">
        <f t="shared" si="401"/>
        <v>-</v>
      </c>
      <c r="H1158" s="52" t="str">
        <f t="shared" si="402"/>
        <v>-</v>
      </c>
      <c r="I1158" s="51" t="str">
        <f t="shared" si="403"/>
        <v>-</v>
      </c>
      <c r="J1158" s="29" t="str">
        <f t="shared" si="404"/>
        <v>-</v>
      </c>
      <c r="K1158" s="46" t="str">
        <f t="shared" si="405"/>
        <v>-</v>
      </c>
      <c r="L1158" s="29" t="str">
        <f t="shared" si="406"/>
        <v>-</v>
      </c>
      <c r="M1158" s="29" t="str">
        <f t="shared" si="407"/>
        <v xml:space="preserve"> </v>
      </c>
      <c r="N1158" s="29" t="str">
        <f t="shared" ca="1" si="408"/>
        <v xml:space="preserve"> </v>
      </c>
      <c r="O1158" s="8">
        <f>Замеры!R1154</f>
        <v>0</v>
      </c>
      <c r="P1158" s="8" t="b">
        <f t="shared" si="396"/>
        <v>1</v>
      </c>
      <c r="Q1158" s="8" t="b">
        <f t="shared" si="397"/>
        <v>1</v>
      </c>
      <c r="R1158" s="8" t="b">
        <f t="shared" si="398"/>
        <v>1</v>
      </c>
      <c r="S1158" s="8" t="s">
        <v>72</v>
      </c>
      <c r="T1158" s="8" t="e">
        <f t="shared" si="409"/>
        <v>#VALUE!</v>
      </c>
      <c r="U1158" s="12" t="s">
        <v>72</v>
      </c>
      <c r="V1158" s="8" t="e">
        <f t="shared" si="410"/>
        <v>#VALUE!</v>
      </c>
      <c r="X1158" s="13" t="str">
        <f t="shared" si="399"/>
        <v xml:space="preserve"> </v>
      </c>
      <c r="Y1158" s="8" t="e">
        <f t="shared" si="411"/>
        <v>#VALUE!</v>
      </c>
      <c r="AA1158" s="14" t="e">
        <f t="shared" ca="1" si="412"/>
        <v>#VALUE!</v>
      </c>
      <c r="AB1158" s="14" t="e">
        <f t="shared" ca="1" si="413"/>
        <v>#VALUE!</v>
      </c>
      <c r="AC1158" s="14" t="e">
        <f t="shared" ca="1" si="414"/>
        <v>#VALUE!</v>
      </c>
      <c r="AD1158" s="8" t="e">
        <f t="shared" ca="1" si="415"/>
        <v>#VALUE!</v>
      </c>
      <c r="AE1158" s="8" t="e">
        <f t="shared" ca="1" si="416"/>
        <v>#VALUE!</v>
      </c>
      <c r="AF1158" s="8" t="e">
        <f t="shared" ca="1" si="417"/>
        <v>#VALUE!</v>
      </c>
    </row>
    <row r="1159" spans="1:32" x14ac:dyDescent="0.3">
      <c r="A1159" s="35">
        <f>IF(Замеры!B1155=0, " ", Замеры!B1155)</f>
        <v>1152</v>
      </c>
      <c r="B1159" s="49" t="str">
        <f>Замеры!G1155</f>
        <v xml:space="preserve">Группа от QF </v>
      </c>
      <c r="C1159" s="49" t="str">
        <f>IF(Замеры!J1155=0, " ", Замеры!J1155)</f>
        <v xml:space="preserve"> </v>
      </c>
      <c r="D1159" s="49" t="str">
        <f>IF(O1159=0, " ", CONCATENATE(Замеры!T1155,Замеры!U1155,Замеры!V1155,Замеры!W1155,Замеры!AB1155))</f>
        <v xml:space="preserve"> </v>
      </c>
      <c r="E1159" s="49" t="str">
        <f>IF(Замеры!L1155=0, " ", Замеры!L1155)</f>
        <v xml:space="preserve"> </v>
      </c>
      <c r="F1159" s="49" t="e">
        <f t="shared" si="400"/>
        <v>#VALUE!</v>
      </c>
      <c r="G1159" s="51" t="str">
        <f t="shared" si="401"/>
        <v>-</v>
      </c>
      <c r="H1159" s="52" t="str">
        <f t="shared" si="402"/>
        <v>-</v>
      </c>
      <c r="I1159" s="51" t="str">
        <f t="shared" si="403"/>
        <v>-</v>
      </c>
      <c r="J1159" s="29" t="str">
        <f t="shared" si="404"/>
        <v>-</v>
      </c>
      <c r="K1159" s="46" t="str">
        <f t="shared" si="405"/>
        <v>-</v>
      </c>
      <c r="L1159" s="29" t="str">
        <f t="shared" si="406"/>
        <v>-</v>
      </c>
      <c r="M1159" s="29" t="str">
        <f t="shared" si="407"/>
        <v xml:space="preserve"> </v>
      </c>
      <c r="N1159" s="29" t="str">
        <f t="shared" ca="1" si="408"/>
        <v xml:space="preserve"> </v>
      </c>
      <c r="O1159" s="8">
        <f>Замеры!R1155</f>
        <v>0</v>
      </c>
      <c r="P1159" s="8" t="b">
        <f t="shared" ref="P1159:P1222" si="418">OR(O1159=$N$1,O1159=$O$1,O1159=$P$1,O1159=$O$2)</f>
        <v>1</v>
      </c>
      <c r="Q1159" s="8" t="b">
        <f t="shared" ref="Q1159:Q1222" si="419">OR(O1159=$N$2,O1159=$O$3,O1159=$P$1,O1159=$O$2)</f>
        <v>1</v>
      </c>
      <c r="R1159" s="8" t="b">
        <f t="shared" ref="R1159:R1222" si="420">OR(O1159=$N$3,O1159=$O$3,O1159=$P$1,O1159=$O$1)</f>
        <v>1</v>
      </c>
      <c r="S1159" s="8" t="s">
        <v>72</v>
      </c>
      <c r="T1159" s="8" t="e">
        <f t="shared" si="409"/>
        <v>#VALUE!</v>
      </c>
      <c r="U1159" s="12" t="s">
        <v>72</v>
      </c>
      <c r="V1159" s="8" t="e">
        <f t="shared" si="410"/>
        <v>#VALUE!</v>
      </c>
      <c r="X1159" s="13" t="str">
        <f t="shared" ref="X1159:X1222" si="421">E1159</f>
        <v xml:space="preserve"> </v>
      </c>
      <c r="Y1159" s="8" t="e">
        <f t="shared" si="411"/>
        <v>#VALUE!</v>
      </c>
      <c r="AA1159" s="14" t="e">
        <f t="shared" ca="1" si="412"/>
        <v>#VALUE!</v>
      </c>
      <c r="AB1159" s="14" t="e">
        <f t="shared" ca="1" si="413"/>
        <v>#VALUE!</v>
      </c>
      <c r="AC1159" s="14" t="e">
        <f t="shared" ca="1" si="414"/>
        <v>#VALUE!</v>
      </c>
      <c r="AD1159" s="8" t="e">
        <f t="shared" ca="1" si="415"/>
        <v>#VALUE!</v>
      </c>
      <c r="AE1159" s="8" t="e">
        <f t="shared" ca="1" si="416"/>
        <v>#VALUE!</v>
      </c>
      <c r="AF1159" s="8" t="e">
        <f t="shared" ca="1" si="417"/>
        <v>#VALUE!</v>
      </c>
    </row>
    <row r="1160" spans="1:32" x14ac:dyDescent="0.3">
      <c r="A1160" s="35">
        <f>IF(Замеры!B1156=0, " ", Замеры!B1156)</f>
        <v>1153</v>
      </c>
      <c r="B1160" s="49" t="str">
        <f>Замеры!G1156</f>
        <v xml:space="preserve">Группа от QF </v>
      </c>
      <c r="C1160" s="49" t="str">
        <f>IF(Замеры!J1156=0, " ", Замеры!J1156)</f>
        <v xml:space="preserve"> </v>
      </c>
      <c r="D1160" s="49" t="str">
        <f>IF(O1160=0, " ", CONCATENATE(Замеры!T1156,Замеры!U1156,Замеры!V1156,Замеры!W1156,Замеры!AB1156))</f>
        <v xml:space="preserve"> </v>
      </c>
      <c r="E1160" s="49" t="str">
        <f>IF(Замеры!L1156=0, " ", Замеры!L1156)</f>
        <v xml:space="preserve"> </v>
      </c>
      <c r="F1160" s="49" t="e">
        <f t="shared" ref="F1160:F1223" si="422">CONCATENATE(T1160,U1160,V1160)</f>
        <v>#VALUE!</v>
      </c>
      <c r="G1160" s="51" t="str">
        <f t="shared" ref="G1160:G1223" si="423">IF(OR(O1160=$O$1,O1160=$P$1,O1160=$Q$1,O1160=$P$2),AA1160,"-")</f>
        <v>-</v>
      </c>
      <c r="H1160" s="52" t="str">
        <f t="shared" ref="H1160:H1223" si="424">IF(OR(O1160=$O$2,O1160=$P$3,O1160=$Q$1,O1160=$P$2),AB1160,"-")</f>
        <v>-</v>
      </c>
      <c r="I1160" s="51" t="str">
        <f t="shared" ref="I1160:I1223" si="425">IF(OR(O1160=$O$3,O1160=$P$3,O1160=$Q$1,O1160=$P$1),AC1160,"-")</f>
        <v>-</v>
      </c>
      <c r="J1160" s="29" t="str">
        <f t="shared" ref="J1160:J1223" si="426">IF(OR(O1160=$O$1,O1160=$P$1,O1160=$Q$1,O1160=$P$2),AD1160,"-")</f>
        <v>-</v>
      </c>
      <c r="K1160" s="46" t="str">
        <f t="shared" ref="K1160:K1223" si="427">IF(OR(O1160=$O$2,O1160=$P$3,O1160=$Q$1,O1160=$P$2),AE1160,"-")</f>
        <v>-</v>
      </c>
      <c r="L1160" s="29" t="str">
        <f t="shared" ref="L1160:L1223" si="428">IF(OR(O1160=$O$3,O1160=$P$3,O1160=$Q$1,O1160=$P$1),AF1160,"-")</f>
        <v>-</v>
      </c>
      <c r="M1160" s="29" t="str">
        <f t="shared" ref="M1160:M1223" si="429">IF(O1160=0," ",$V$1)</f>
        <v xml:space="preserve"> </v>
      </c>
      <c r="N1160" s="29" t="str">
        <f t="shared" ref="N1160:N1223" ca="1" si="430">IF(O1160=0," ", RANDBETWEEN($T$1,$U$1)/100)</f>
        <v xml:space="preserve"> </v>
      </c>
      <c r="O1160" s="8">
        <f>Замеры!R1156</f>
        <v>0</v>
      </c>
      <c r="P1160" s="8" t="b">
        <f t="shared" si="418"/>
        <v>1</v>
      </c>
      <c r="Q1160" s="8" t="b">
        <f t="shared" si="419"/>
        <v>1</v>
      </c>
      <c r="R1160" s="8" t="b">
        <f t="shared" si="420"/>
        <v>1</v>
      </c>
      <c r="S1160" s="8" t="s">
        <v>72</v>
      </c>
      <c r="T1160" s="8" t="e">
        <f t="shared" ref="T1160:T1223" si="431">E1160*5</f>
        <v>#VALUE!</v>
      </c>
      <c r="U1160" s="12" t="s">
        <v>72</v>
      </c>
      <c r="V1160" s="8" t="e">
        <f t="shared" ref="V1160:V1223" si="432">E1160*10</f>
        <v>#VALUE!</v>
      </c>
      <c r="X1160" s="13" t="str">
        <f t="shared" si="421"/>
        <v xml:space="preserve"> </v>
      </c>
      <c r="Y1160" s="8" t="e">
        <f t="shared" ref="Y1160:Y1223" si="433">X1160*12</f>
        <v>#VALUE!</v>
      </c>
      <c r="AA1160" s="14" t="e">
        <f t="shared" ref="AA1160:AA1223" ca="1" si="434">220/AD1160</f>
        <v>#VALUE!</v>
      </c>
      <c r="AB1160" s="14" t="e">
        <f t="shared" ref="AB1160:AB1223" ca="1" si="435">220/AE1160</f>
        <v>#VALUE!</v>
      </c>
      <c r="AC1160" s="14" t="e">
        <f t="shared" ref="AC1160:AC1223" ca="1" si="436">220/AF1160</f>
        <v>#VALUE!</v>
      </c>
      <c r="AD1160" s="8" t="e">
        <f t="shared" ref="AD1160:AD1223" ca="1" si="437">RANDBETWEEN(Y1160*1.1+10,Y1160*1.1+150)</f>
        <v>#VALUE!</v>
      </c>
      <c r="AE1160" s="8" t="e">
        <f t="shared" ref="AE1160:AE1223" ca="1" si="438">RANDBETWEEN(Y1160*1.1+10,Y1160*1.1+150)</f>
        <v>#VALUE!</v>
      </c>
      <c r="AF1160" s="8" t="e">
        <f t="shared" ref="AF1160:AF1223" ca="1" si="439">RANDBETWEEN(Y1160*1.1+10,Y1160*1.1+150)</f>
        <v>#VALUE!</v>
      </c>
    </row>
    <row r="1161" spans="1:32" x14ac:dyDescent="0.3">
      <c r="A1161" s="35">
        <f>IF(Замеры!B1157=0, " ", Замеры!B1157)</f>
        <v>1154</v>
      </c>
      <c r="B1161" s="49" t="str">
        <f>Замеры!G1157</f>
        <v xml:space="preserve">Группа от QF </v>
      </c>
      <c r="C1161" s="49" t="str">
        <f>IF(Замеры!J1157=0, " ", Замеры!J1157)</f>
        <v xml:space="preserve"> </v>
      </c>
      <c r="D1161" s="49" t="str">
        <f>IF(O1161=0, " ", CONCATENATE(Замеры!T1157,Замеры!U1157,Замеры!V1157,Замеры!W1157,Замеры!AB1157))</f>
        <v xml:space="preserve"> </v>
      </c>
      <c r="E1161" s="49" t="str">
        <f>IF(Замеры!L1157=0, " ", Замеры!L1157)</f>
        <v xml:space="preserve"> </v>
      </c>
      <c r="F1161" s="49" t="e">
        <f t="shared" si="422"/>
        <v>#VALUE!</v>
      </c>
      <c r="G1161" s="51" t="str">
        <f t="shared" si="423"/>
        <v>-</v>
      </c>
      <c r="H1161" s="52" t="str">
        <f t="shared" si="424"/>
        <v>-</v>
      </c>
      <c r="I1161" s="51" t="str">
        <f t="shared" si="425"/>
        <v>-</v>
      </c>
      <c r="J1161" s="29" t="str">
        <f t="shared" si="426"/>
        <v>-</v>
      </c>
      <c r="K1161" s="46" t="str">
        <f t="shared" si="427"/>
        <v>-</v>
      </c>
      <c r="L1161" s="29" t="str">
        <f t="shared" si="428"/>
        <v>-</v>
      </c>
      <c r="M1161" s="29" t="str">
        <f t="shared" si="429"/>
        <v xml:space="preserve"> </v>
      </c>
      <c r="N1161" s="29" t="str">
        <f t="shared" ca="1" si="430"/>
        <v xml:space="preserve"> </v>
      </c>
      <c r="O1161" s="8">
        <f>Замеры!R1157</f>
        <v>0</v>
      </c>
      <c r="P1161" s="8" t="b">
        <f t="shared" si="418"/>
        <v>1</v>
      </c>
      <c r="Q1161" s="8" t="b">
        <f t="shared" si="419"/>
        <v>1</v>
      </c>
      <c r="R1161" s="8" t="b">
        <f t="shared" si="420"/>
        <v>1</v>
      </c>
      <c r="S1161" s="8" t="s">
        <v>72</v>
      </c>
      <c r="T1161" s="8" t="e">
        <f t="shared" si="431"/>
        <v>#VALUE!</v>
      </c>
      <c r="U1161" s="12" t="s">
        <v>72</v>
      </c>
      <c r="V1161" s="8" t="e">
        <f t="shared" si="432"/>
        <v>#VALUE!</v>
      </c>
      <c r="X1161" s="13" t="str">
        <f t="shared" si="421"/>
        <v xml:space="preserve"> </v>
      </c>
      <c r="Y1161" s="8" t="e">
        <f t="shared" si="433"/>
        <v>#VALUE!</v>
      </c>
      <c r="AA1161" s="14" t="e">
        <f t="shared" ca="1" si="434"/>
        <v>#VALUE!</v>
      </c>
      <c r="AB1161" s="14" t="e">
        <f t="shared" ca="1" si="435"/>
        <v>#VALUE!</v>
      </c>
      <c r="AC1161" s="14" t="e">
        <f t="shared" ca="1" si="436"/>
        <v>#VALUE!</v>
      </c>
      <c r="AD1161" s="8" t="e">
        <f t="shared" ca="1" si="437"/>
        <v>#VALUE!</v>
      </c>
      <c r="AE1161" s="8" t="e">
        <f t="shared" ca="1" si="438"/>
        <v>#VALUE!</v>
      </c>
      <c r="AF1161" s="8" t="e">
        <f t="shared" ca="1" si="439"/>
        <v>#VALUE!</v>
      </c>
    </row>
    <row r="1162" spans="1:32" x14ac:dyDescent="0.3">
      <c r="A1162" s="35">
        <f>IF(Замеры!B1158=0, " ", Замеры!B1158)</f>
        <v>1155</v>
      </c>
      <c r="B1162" s="49" t="str">
        <f>Замеры!G1158</f>
        <v xml:space="preserve">Группа от QF </v>
      </c>
      <c r="C1162" s="49" t="str">
        <f>IF(Замеры!J1158=0, " ", Замеры!J1158)</f>
        <v xml:space="preserve"> </v>
      </c>
      <c r="D1162" s="49" t="str">
        <f>IF(O1162=0, " ", CONCATENATE(Замеры!T1158,Замеры!U1158,Замеры!V1158,Замеры!W1158,Замеры!AB1158))</f>
        <v xml:space="preserve"> </v>
      </c>
      <c r="E1162" s="49" t="str">
        <f>IF(Замеры!L1158=0, " ", Замеры!L1158)</f>
        <v xml:space="preserve"> </v>
      </c>
      <c r="F1162" s="49" t="e">
        <f t="shared" si="422"/>
        <v>#VALUE!</v>
      </c>
      <c r="G1162" s="51" t="str">
        <f t="shared" si="423"/>
        <v>-</v>
      </c>
      <c r="H1162" s="52" t="str">
        <f t="shared" si="424"/>
        <v>-</v>
      </c>
      <c r="I1162" s="51" t="str">
        <f t="shared" si="425"/>
        <v>-</v>
      </c>
      <c r="J1162" s="29" t="str">
        <f t="shared" si="426"/>
        <v>-</v>
      </c>
      <c r="K1162" s="46" t="str">
        <f t="shared" si="427"/>
        <v>-</v>
      </c>
      <c r="L1162" s="29" t="str">
        <f t="shared" si="428"/>
        <v>-</v>
      </c>
      <c r="M1162" s="29" t="str">
        <f t="shared" si="429"/>
        <v xml:space="preserve"> </v>
      </c>
      <c r="N1162" s="29" t="str">
        <f t="shared" ca="1" si="430"/>
        <v xml:space="preserve"> </v>
      </c>
      <c r="O1162" s="8">
        <f>Замеры!R1158</f>
        <v>0</v>
      </c>
      <c r="P1162" s="8" t="b">
        <f t="shared" si="418"/>
        <v>1</v>
      </c>
      <c r="Q1162" s="8" t="b">
        <f t="shared" si="419"/>
        <v>1</v>
      </c>
      <c r="R1162" s="8" t="b">
        <f t="shared" si="420"/>
        <v>1</v>
      </c>
      <c r="S1162" s="8" t="s">
        <v>72</v>
      </c>
      <c r="T1162" s="8" t="e">
        <f t="shared" si="431"/>
        <v>#VALUE!</v>
      </c>
      <c r="U1162" s="12" t="s">
        <v>72</v>
      </c>
      <c r="V1162" s="8" t="e">
        <f t="shared" si="432"/>
        <v>#VALUE!</v>
      </c>
      <c r="X1162" s="13" t="str">
        <f t="shared" si="421"/>
        <v xml:space="preserve"> </v>
      </c>
      <c r="Y1162" s="8" t="e">
        <f t="shared" si="433"/>
        <v>#VALUE!</v>
      </c>
      <c r="AA1162" s="14" t="e">
        <f t="shared" ca="1" si="434"/>
        <v>#VALUE!</v>
      </c>
      <c r="AB1162" s="14" t="e">
        <f t="shared" ca="1" si="435"/>
        <v>#VALUE!</v>
      </c>
      <c r="AC1162" s="14" t="e">
        <f t="shared" ca="1" si="436"/>
        <v>#VALUE!</v>
      </c>
      <c r="AD1162" s="8" t="e">
        <f t="shared" ca="1" si="437"/>
        <v>#VALUE!</v>
      </c>
      <c r="AE1162" s="8" t="e">
        <f t="shared" ca="1" si="438"/>
        <v>#VALUE!</v>
      </c>
      <c r="AF1162" s="8" t="e">
        <f t="shared" ca="1" si="439"/>
        <v>#VALUE!</v>
      </c>
    </row>
    <row r="1163" spans="1:32" x14ac:dyDescent="0.3">
      <c r="A1163" s="35">
        <f>IF(Замеры!B1159=0, " ", Замеры!B1159)</f>
        <v>1156</v>
      </c>
      <c r="B1163" s="49" t="str">
        <f>Замеры!G1159</f>
        <v xml:space="preserve">Группа от QF </v>
      </c>
      <c r="C1163" s="49" t="str">
        <f>IF(Замеры!J1159=0, " ", Замеры!J1159)</f>
        <v xml:space="preserve"> </v>
      </c>
      <c r="D1163" s="49" t="str">
        <f>IF(O1163=0, " ", CONCATENATE(Замеры!T1159,Замеры!U1159,Замеры!V1159,Замеры!W1159,Замеры!AB1159))</f>
        <v xml:space="preserve"> </v>
      </c>
      <c r="E1163" s="49" t="str">
        <f>IF(Замеры!L1159=0, " ", Замеры!L1159)</f>
        <v xml:space="preserve"> </v>
      </c>
      <c r="F1163" s="49" t="e">
        <f t="shared" si="422"/>
        <v>#VALUE!</v>
      </c>
      <c r="G1163" s="51" t="str">
        <f t="shared" si="423"/>
        <v>-</v>
      </c>
      <c r="H1163" s="52" t="str">
        <f t="shared" si="424"/>
        <v>-</v>
      </c>
      <c r="I1163" s="51" t="str">
        <f t="shared" si="425"/>
        <v>-</v>
      </c>
      <c r="J1163" s="29" t="str">
        <f t="shared" si="426"/>
        <v>-</v>
      </c>
      <c r="K1163" s="46" t="str">
        <f t="shared" si="427"/>
        <v>-</v>
      </c>
      <c r="L1163" s="29" t="str">
        <f t="shared" si="428"/>
        <v>-</v>
      </c>
      <c r="M1163" s="29" t="str">
        <f t="shared" si="429"/>
        <v xml:space="preserve"> </v>
      </c>
      <c r="N1163" s="29" t="str">
        <f t="shared" ca="1" si="430"/>
        <v xml:space="preserve"> </v>
      </c>
      <c r="O1163" s="8">
        <f>Замеры!R1159</f>
        <v>0</v>
      </c>
      <c r="P1163" s="8" t="b">
        <f t="shared" si="418"/>
        <v>1</v>
      </c>
      <c r="Q1163" s="8" t="b">
        <f t="shared" si="419"/>
        <v>1</v>
      </c>
      <c r="R1163" s="8" t="b">
        <f t="shared" si="420"/>
        <v>1</v>
      </c>
      <c r="S1163" s="8" t="s">
        <v>72</v>
      </c>
      <c r="T1163" s="8" t="e">
        <f t="shared" si="431"/>
        <v>#VALUE!</v>
      </c>
      <c r="U1163" s="12" t="s">
        <v>72</v>
      </c>
      <c r="V1163" s="8" t="e">
        <f t="shared" si="432"/>
        <v>#VALUE!</v>
      </c>
      <c r="X1163" s="13" t="str">
        <f t="shared" si="421"/>
        <v xml:space="preserve"> </v>
      </c>
      <c r="Y1163" s="8" t="e">
        <f t="shared" si="433"/>
        <v>#VALUE!</v>
      </c>
      <c r="AA1163" s="14" t="e">
        <f t="shared" ca="1" si="434"/>
        <v>#VALUE!</v>
      </c>
      <c r="AB1163" s="14" t="e">
        <f t="shared" ca="1" si="435"/>
        <v>#VALUE!</v>
      </c>
      <c r="AC1163" s="14" t="e">
        <f t="shared" ca="1" si="436"/>
        <v>#VALUE!</v>
      </c>
      <c r="AD1163" s="8" t="e">
        <f t="shared" ca="1" si="437"/>
        <v>#VALUE!</v>
      </c>
      <c r="AE1163" s="8" t="e">
        <f t="shared" ca="1" si="438"/>
        <v>#VALUE!</v>
      </c>
      <c r="AF1163" s="8" t="e">
        <f t="shared" ca="1" si="439"/>
        <v>#VALUE!</v>
      </c>
    </row>
    <row r="1164" spans="1:32" x14ac:dyDescent="0.3">
      <c r="A1164" s="35">
        <f>IF(Замеры!B1160=0, " ", Замеры!B1160)</f>
        <v>1157</v>
      </c>
      <c r="B1164" s="49" t="str">
        <f>Замеры!G1160</f>
        <v xml:space="preserve">Группа от QF </v>
      </c>
      <c r="C1164" s="49" t="str">
        <f>IF(Замеры!J1160=0, " ", Замеры!J1160)</f>
        <v xml:space="preserve"> </v>
      </c>
      <c r="D1164" s="49" t="str">
        <f>IF(O1164=0, " ", CONCATENATE(Замеры!T1160,Замеры!U1160,Замеры!V1160,Замеры!W1160,Замеры!AB1160))</f>
        <v xml:space="preserve"> </v>
      </c>
      <c r="E1164" s="49" t="str">
        <f>IF(Замеры!L1160=0, " ", Замеры!L1160)</f>
        <v xml:space="preserve"> </v>
      </c>
      <c r="F1164" s="49" t="e">
        <f t="shared" si="422"/>
        <v>#VALUE!</v>
      </c>
      <c r="G1164" s="51" t="str">
        <f t="shared" si="423"/>
        <v>-</v>
      </c>
      <c r="H1164" s="52" t="str">
        <f t="shared" si="424"/>
        <v>-</v>
      </c>
      <c r="I1164" s="51" t="str">
        <f t="shared" si="425"/>
        <v>-</v>
      </c>
      <c r="J1164" s="29" t="str">
        <f t="shared" si="426"/>
        <v>-</v>
      </c>
      <c r="K1164" s="46" t="str">
        <f t="shared" si="427"/>
        <v>-</v>
      </c>
      <c r="L1164" s="29" t="str">
        <f t="shared" si="428"/>
        <v>-</v>
      </c>
      <c r="M1164" s="29" t="str">
        <f t="shared" si="429"/>
        <v xml:space="preserve"> </v>
      </c>
      <c r="N1164" s="29" t="str">
        <f t="shared" ca="1" si="430"/>
        <v xml:space="preserve"> </v>
      </c>
      <c r="O1164" s="8">
        <f>Замеры!R1160</f>
        <v>0</v>
      </c>
      <c r="P1164" s="8" t="b">
        <f t="shared" si="418"/>
        <v>1</v>
      </c>
      <c r="Q1164" s="8" t="b">
        <f t="shared" si="419"/>
        <v>1</v>
      </c>
      <c r="R1164" s="8" t="b">
        <f t="shared" si="420"/>
        <v>1</v>
      </c>
      <c r="S1164" s="8" t="s">
        <v>72</v>
      </c>
      <c r="T1164" s="8" t="e">
        <f t="shared" si="431"/>
        <v>#VALUE!</v>
      </c>
      <c r="U1164" s="12" t="s">
        <v>72</v>
      </c>
      <c r="V1164" s="8" t="e">
        <f t="shared" si="432"/>
        <v>#VALUE!</v>
      </c>
      <c r="X1164" s="13" t="str">
        <f t="shared" si="421"/>
        <v xml:space="preserve"> </v>
      </c>
      <c r="Y1164" s="8" t="e">
        <f t="shared" si="433"/>
        <v>#VALUE!</v>
      </c>
      <c r="AA1164" s="14" t="e">
        <f t="shared" ca="1" si="434"/>
        <v>#VALUE!</v>
      </c>
      <c r="AB1164" s="14" t="e">
        <f t="shared" ca="1" si="435"/>
        <v>#VALUE!</v>
      </c>
      <c r="AC1164" s="14" t="e">
        <f t="shared" ca="1" si="436"/>
        <v>#VALUE!</v>
      </c>
      <c r="AD1164" s="8" t="e">
        <f t="shared" ca="1" si="437"/>
        <v>#VALUE!</v>
      </c>
      <c r="AE1164" s="8" t="e">
        <f t="shared" ca="1" si="438"/>
        <v>#VALUE!</v>
      </c>
      <c r="AF1164" s="8" t="e">
        <f t="shared" ca="1" si="439"/>
        <v>#VALUE!</v>
      </c>
    </row>
    <row r="1165" spans="1:32" x14ac:dyDescent="0.3">
      <c r="A1165" s="35">
        <f>IF(Замеры!B1161=0, " ", Замеры!B1161)</f>
        <v>1158</v>
      </c>
      <c r="B1165" s="49" t="str">
        <f>Замеры!G1161</f>
        <v xml:space="preserve">Группа от QF </v>
      </c>
      <c r="C1165" s="49" t="str">
        <f>IF(Замеры!J1161=0, " ", Замеры!J1161)</f>
        <v xml:space="preserve"> </v>
      </c>
      <c r="D1165" s="49" t="str">
        <f>IF(O1165=0, " ", CONCATENATE(Замеры!T1161,Замеры!U1161,Замеры!V1161,Замеры!W1161,Замеры!AB1161))</f>
        <v xml:space="preserve"> </v>
      </c>
      <c r="E1165" s="49" t="str">
        <f>IF(Замеры!L1161=0, " ", Замеры!L1161)</f>
        <v xml:space="preserve"> </v>
      </c>
      <c r="F1165" s="49" t="e">
        <f t="shared" si="422"/>
        <v>#VALUE!</v>
      </c>
      <c r="G1165" s="51" t="str">
        <f t="shared" si="423"/>
        <v>-</v>
      </c>
      <c r="H1165" s="52" t="str">
        <f t="shared" si="424"/>
        <v>-</v>
      </c>
      <c r="I1165" s="51" t="str">
        <f t="shared" si="425"/>
        <v>-</v>
      </c>
      <c r="J1165" s="29" t="str">
        <f t="shared" si="426"/>
        <v>-</v>
      </c>
      <c r="K1165" s="46" t="str">
        <f t="shared" si="427"/>
        <v>-</v>
      </c>
      <c r="L1165" s="29" t="str">
        <f t="shared" si="428"/>
        <v>-</v>
      </c>
      <c r="M1165" s="29" t="str">
        <f t="shared" si="429"/>
        <v xml:space="preserve"> </v>
      </c>
      <c r="N1165" s="29" t="str">
        <f t="shared" ca="1" si="430"/>
        <v xml:space="preserve"> </v>
      </c>
      <c r="O1165" s="8">
        <f>Замеры!R1161</f>
        <v>0</v>
      </c>
      <c r="P1165" s="8" t="b">
        <f t="shared" si="418"/>
        <v>1</v>
      </c>
      <c r="Q1165" s="8" t="b">
        <f t="shared" si="419"/>
        <v>1</v>
      </c>
      <c r="R1165" s="8" t="b">
        <f t="shared" si="420"/>
        <v>1</v>
      </c>
      <c r="S1165" s="8" t="s">
        <v>72</v>
      </c>
      <c r="T1165" s="8" t="e">
        <f t="shared" si="431"/>
        <v>#VALUE!</v>
      </c>
      <c r="U1165" s="12" t="s">
        <v>72</v>
      </c>
      <c r="V1165" s="8" t="e">
        <f t="shared" si="432"/>
        <v>#VALUE!</v>
      </c>
      <c r="X1165" s="13" t="str">
        <f t="shared" si="421"/>
        <v xml:space="preserve"> </v>
      </c>
      <c r="Y1165" s="8" t="e">
        <f t="shared" si="433"/>
        <v>#VALUE!</v>
      </c>
      <c r="AA1165" s="14" t="e">
        <f t="shared" ca="1" si="434"/>
        <v>#VALUE!</v>
      </c>
      <c r="AB1165" s="14" t="e">
        <f t="shared" ca="1" si="435"/>
        <v>#VALUE!</v>
      </c>
      <c r="AC1165" s="14" t="e">
        <f t="shared" ca="1" si="436"/>
        <v>#VALUE!</v>
      </c>
      <c r="AD1165" s="8" t="e">
        <f t="shared" ca="1" si="437"/>
        <v>#VALUE!</v>
      </c>
      <c r="AE1165" s="8" t="e">
        <f t="shared" ca="1" si="438"/>
        <v>#VALUE!</v>
      </c>
      <c r="AF1165" s="8" t="e">
        <f t="shared" ca="1" si="439"/>
        <v>#VALUE!</v>
      </c>
    </row>
    <row r="1166" spans="1:32" x14ac:dyDescent="0.3">
      <c r="A1166" s="35">
        <f>IF(Замеры!B1162=0, " ", Замеры!B1162)</f>
        <v>1159</v>
      </c>
      <c r="B1166" s="49" t="str">
        <f>Замеры!G1162</f>
        <v xml:space="preserve">Группа от QF </v>
      </c>
      <c r="C1166" s="49" t="str">
        <f>IF(Замеры!J1162=0, " ", Замеры!J1162)</f>
        <v xml:space="preserve"> </v>
      </c>
      <c r="D1166" s="49" t="str">
        <f>IF(O1166=0, " ", CONCATENATE(Замеры!T1162,Замеры!U1162,Замеры!V1162,Замеры!W1162,Замеры!AB1162))</f>
        <v xml:space="preserve"> </v>
      </c>
      <c r="E1166" s="49" t="str">
        <f>IF(Замеры!L1162=0, " ", Замеры!L1162)</f>
        <v xml:space="preserve"> </v>
      </c>
      <c r="F1166" s="49" t="e">
        <f t="shared" si="422"/>
        <v>#VALUE!</v>
      </c>
      <c r="G1166" s="51" t="str">
        <f t="shared" si="423"/>
        <v>-</v>
      </c>
      <c r="H1166" s="52" t="str">
        <f t="shared" si="424"/>
        <v>-</v>
      </c>
      <c r="I1166" s="51" t="str">
        <f t="shared" si="425"/>
        <v>-</v>
      </c>
      <c r="J1166" s="29" t="str">
        <f t="shared" si="426"/>
        <v>-</v>
      </c>
      <c r="K1166" s="46" t="str">
        <f t="shared" si="427"/>
        <v>-</v>
      </c>
      <c r="L1166" s="29" t="str">
        <f t="shared" si="428"/>
        <v>-</v>
      </c>
      <c r="M1166" s="29" t="str">
        <f t="shared" si="429"/>
        <v xml:space="preserve"> </v>
      </c>
      <c r="N1166" s="29" t="str">
        <f t="shared" ca="1" si="430"/>
        <v xml:space="preserve"> </v>
      </c>
      <c r="O1166" s="8">
        <f>Замеры!R1162</f>
        <v>0</v>
      </c>
      <c r="P1166" s="8" t="b">
        <f t="shared" si="418"/>
        <v>1</v>
      </c>
      <c r="Q1166" s="8" t="b">
        <f t="shared" si="419"/>
        <v>1</v>
      </c>
      <c r="R1166" s="8" t="b">
        <f t="shared" si="420"/>
        <v>1</v>
      </c>
      <c r="S1166" s="8" t="s">
        <v>72</v>
      </c>
      <c r="T1166" s="8" t="e">
        <f t="shared" si="431"/>
        <v>#VALUE!</v>
      </c>
      <c r="U1166" s="12" t="s">
        <v>72</v>
      </c>
      <c r="V1166" s="8" t="e">
        <f t="shared" si="432"/>
        <v>#VALUE!</v>
      </c>
      <c r="X1166" s="13" t="str">
        <f t="shared" si="421"/>
        <v xml:space="preserve"> </v>
      </c>
      <c r="Y1166" s="8" t="e">
        <f t="shared" si="433"/>
        <v>#VALUE!</v>
      </c>
      <c r="AA1166" s="14" t="e">
        <f t="shared" ca="1" si="434"/>
        <v>#VALUE!</v>
      </c>
      <c r="AB1166" s="14" t="e">
        <f t="shared" ca="1" si="435"/>
        <v>#VALUE!</v>
      </c>
      <c r="AC1166" s="14" t="e">
        <f t="shared" ca="1" si="436"/>
        <v>#VALUE!</v>
      </c>
      <c r="AD1166" s="8" t="e">
        <f t="shared" ca="1" si="437"/>
        <v>#VALUE!</v>
      </c>
      <c r="AE1166" s="8" t="e">
        <f t="shared" ca="1" si="438"/>
        <v>#VALUE!</v>
      </c>
      <c r="AF1166" s="8" t="e">
        <f t="shared" ca="1" si="439"/>
        <v>#VALUE!</v>
      </c>
    </row>
    <row r="1167" spans="1:32" x14ac:dyDescent="0.3">
      <c r="A1167" s="35">
        <f>IF(Замеры!B1163=0, " ", Замеры!B1163)</f>
        <v>1160</v>
      </c>
      <c r="B1167" s="49" t="str">
        <f>Замеры!G1163</f>
        <v xml:space="preserve">Группа от QF </v>
      </c>
      <c r="C1167" s="49" t="str">
        <f>IF(Замеры!J1163=0, " ", Замеры!J1163)</f>
        <v xml:space="preserve"> </v>
      </c>
      <c r="D1167" s="49" t="str">
        <f>IF(O1167=0, " ", CONCATENATE(Замеры!T1163,Замеры!U1163,Замеры!V1163,Замеры!W1163,Замеры!AB1163))</f>
        <v xml:space="preserve"> </v>
      </c>
      <c r="E1167" s="49" t="str">
        <f>IF(Замеры!L1163=0, " ", Замеры!L1163)</f>
        <v xml:space="preserve"> </v>
      </c>
      <c r="F1167" s="49" t="e">
        <f t="shared" si="422"/>
        <v>#VALUE!</v>
      </c>
      <c r="G1167" s="51" t="str">
        <f t="shared" si="423"/>
        <v>-</v>
      </c>
      <c r="H1167" s="52" t="str">
        <f t="shared" si="424"/>
        <v>-</v>
      </c>
      <c r="I1167" s="51" t="str">
        <f t="shared" si="425"/>
        <v>-</v>
      </c>
      <c r="J1167" s="29" t="str">
        <f t="shared" si="426"/>
        <v>-</v>
      </c>
      <c r="K1167" s="46" t="str">
        <f t="shared" si="427"/>
        <v>-</v>
      </c>
      <c r="L1167" s="29" t="str">
        <f t="shared" si="428"/>
        <v>-</v>
      </c>
      <c r="M1167" s="29" t="str">
        <f t="shared" si="429"/>
        <v xml:space="preserve"> </v>
      </c>
      <c r="N1167" s="29" t="str">
        <f t="shared" ca="1" si="430"/>
        <v xml:space="preserve"> </v>
      </c>
      <c r="O1167" s="8">
        <f>Замеры!R1163</f>
        <v>0</v>
      </c>
      <c r="P1167" s="8" t="b">
        <f t="shared" si="418"/>
        <v>1</v>
      </c>
      <c r="Q1167" s="8" t="b">
        <f t="shared" si="419"/>
        <v>1</v>
      </c>
      <c r="R1167" s="8" t="b">
        <f t="shared" si="420"/>
        <v>1</v>
      </c>
      <c r="S1167" s="8" t="s">
        <v>72</v>
      </c>
      <c r="T1167" s="8" t="e">
        <f t="shared" si="431"/>
        <v>#VALUE!</v>
      </c>
      <c r="U1167" s="12" t="s">
        <v>72</v>
      </c>
      <c r="V1167" s="8" t="e">
        <f t="shared" si="432"/>
        <v>#VALUE!</v>
      </c>
      <c r="X1167" s="13" t="str">
        <f t="shared" si="421"/>
        <v xml:space="preserve"> </v>
      </c>
      <c r="Y1167" s="8" t="e">
        <f t="shared" si="433"/>
        <v>#VALUE!</v>
      </c>
      <c r="AA1167" s="14" t="e">
        <f t="shared" ca="1" si="434"/>
        <v>#VALUE!</v>
      </c>
      <c r="AB1167" s="14" t="e">
        <f t="shared" ca="1" si="435"/>
        <v>#VALUE!</v>
      </c>
      <c r="AC1167" s="14" t="e">
        <f t="shared" ca="1" si="436"/>
        <v>#VALUE!</v>
      </c>
      <c r="AD1167" s="8" t="e">
        <f t="shared" ca="1" si="437"/>
        <v>#VALUE!</v>
      </c>
      <c r="AE1167" s="8" t="e">
        <f t="shared" ca="1" si="438"/>
        <v>#VALUE!</v>
      </c>
      <c r="AF1167" s="8" t="e">
        <f t="shared" ca="1" si="439"/>
        <v>#VALUE!</v>
      </c>
    </row>
    <row r="1168" spans="1:32" x14ac:dyDescent="0.3">
      <c r="A1168" s="35">
        <f>IF(Замеры!B1164=0, " ", Замеры!B1164)</f>
        <v>1161</v>
      </c>
      <c r="B1168" s="49" t="str">
        <f>Замеры!G1164</f>
        <v xml:space="preserve">Группа от QF </v>
      </c>
      <c r="C1168" s="49" t="str">
        <f>IF(Замеры!J1164=0, " ", Замеры!J1164)</f>
        <v xml:space="preserve"> </v>
      </c>
      <c r="D1168" s="49" t="str">
        <f>IF(O1168=0, " ", CONCATENATE(Замеры!T1164,Замеры!U1164,Замеры!V1164,Замеры!W1164,Замеры!AB1164))</f>
        <v xml:space="preserve"> </v>
      </c>
      <c r="E1168" s="49" t="str">
        <f>IF(Замеры!L1164=0, " ", Замеры!L1164)</f>
        <v xml:space="preserve"> </v>
      </c>
      <c r="F1168" s="49" t="e">
        <f t="shared" si="422"/>
        <v>#VALUE!</v>
      </c>
      <c r="G1168" s="51" t="str">
        <f t="shared" si="423"/>
        <v>-</v>
      </c>
      <c r="H1168" s="52" t="str">
        <f t="shared" si="424"/>
        <v>-</v>
      </c>
      <c r="I1168" s="51" t="str">
        <f t="shared" si="425"/>
        <v>-</v>
      </c>
      <c r="J1168" s="29" t="str">
        <f t="shared" si="426"/>
        <v>-</v>
      </c>
      <c r="K1168" s="46" t="str">
        <f t="shared" si="427"/>
        <v>-</v>
      </c>
      <c r="L1168" s="29" t="str">
        <f t="shared" si="428"/>
        <v>-</v>
      </c>
      <c r="M1168" s="29" t="str">
        <f t="shared" si="429"/>
        <v xml:space="preserve"> </v>
      </c>
      <c r="N1168" s="29" t="str">
        <f t="shared" ca="1" si="430"/>
        <v xml:space="preserve"> </v>
      </c>
      <c r="O1168" s="8">
        <f>Замеры!R1164</f>
        <v>0</v>
      </c>
      <c r="P1168" s="8" t="b">
        <f t="shared" si="418"/>
        <v>1</v>
      </c>
      <c r="Q1168" s="8" t="b">
        <f t="shared" si="419"/>
        <v>1</v>
      </c>
      <c r="R1168" s="8" t="b">
        <f t="shared" si="420"/>
        <v>1</v>
      </c>
      <c r="S1168" s="8" t="s">
        <v>72</v>
      </c>
      <c r="T1168" s="8" t="e">
        <f t="shared" si="431"/>
        <v>#VALUE!</v>
      </c>
      <c r="U1168" s="12" t="s">
        <v>72</v>
      </c>
      <c r="V1168" s="8" t="e">
        <f t="shared" si="432"/>
        <v>#VALUE!</v>
      </c>
      <c r="X1168" s="13" t="str">
        <f t="shared" si="421"/>
        <v xml:space="preserve"> </v>
      </c>
      <c r="Y1168" s="8" t="e">
        <f t="shared" si="433"/>
        <v>#VALUE!</v>
      </c>
      <c r="AA1168" s="14" t="e">
        <f t="shared" ca="1" si="434"/>
        <v>#VALUE!</v>
      </c>
      <c r="AB1168" s="14" t="e">
        <f t="shared" ca="1" si="435"/>
        <v>#VALUE!</v>
      </c>
      <c r="AC1168" s="14" t="e">
        <f t="shared" ca="1" si="436"/>
        <v>#VALUE!</v>
      </c>
      <c r="AD1168" s="8" t="e">
        <f t="shared" ca="1" si="437"/>
        <v>#VALUE!</v>
      </c>
      <c r="AE1168" s="8" t="e">
        <f t="shared" ca="1" si="438"/>
        <v>#VALUE!</v>
      </c>
      <c r="AF1168" s="8" t="e">
        <f t="shared" ca="1" si="439"/>
        <v>#VALUE!</v>
      </c>
    </row>
    <row r="1169" spans="1:32" x14ac:dyDescent="0.3">
      <c r="A1169" s="35">
        <f>IF(Замеры!B1165=0, " ", Замеры!B1165)</f>
        <v>1162</v>
      </c>
      <c r="B1169" s="49" t="str">
        <f>Замеры!G1165</f>
        <v xml:space="preserve">Группа от QF </v>
      </c>
      <c r="C1169" s="49" t="str">
        <f>IF(Замеры!J1165=0, " ", Замеры!J1165)</f>
        <v xml:space="preserve"> </v>
      </c>
      <c r="D1169" s="49" t="str">
        <f>IF(O1169=0, " ", CONCATENATE(Замеры!T1165,Замеры!U1165,Замеры!V1165,Замеры!W1165,Замеры!AB1165))</f>
        <v xml:space="preserve"> </v>
      </c>
      <c r="E1169" s="49" t="str">
        <f>IF(Замеры!L1165=0, " ", Замеры!L1165)</f>
        <v xml:space="preserve"> </v>
      </c>
      <c r="F1169" s="49" t="e">
        <f t="shared" si="422"/>
        <v>#VALUE!</v>
      </c>
      <c r="G1169" s="51" t="str">
        <f t="shared" si="423"/>
        <v>-</v>
      </c>
      <c r="H1169" s="52" t="str">
        <f t="shared" si="424"/>
        <v>-</v>
      </c>
      <c r="I1169" s="51" t="str">
        <f t="shared" si="425"/>
        <v>-</v>
      </c>
      <c r="J1169" s="29" t="str">
        <f t="shared" si="426"/>
        <v>-</v>
      </c>
      <c r="K1169" s="46" t="str">
        <f t="shared" si="427"/>
        <v>-</v>
      </c>
      <c r="L1169" s="29" t="str">
        <f t="shared" si="428"/>
        <v>-</v>
      </c>
      <c r="M1169" s="29" t="str">
        <f t="shared" si="429"/>
        <v xml:space="preserve"> </v>
      </c>
      <c r="N1169" s="29" t="str">
        <f t="shared" ca="1" si="430"/>
        <v xml:space="preserve"> </v>
      </c>
      <c r="O1169" s="8">
        <f>Замеры!R1165</f>
        <v>0</v>
      </c>
      <c r="P1169" s="8" t="b">
        <f t="shared" si="418"/>
        <v>1</v>
      </c>
      <c r="Q1169" s="8" t="b">
        <f t="shared" si="419"/>
        <v>1</v>
      </c>
      <c r="R1169" s="8" t="b">
        <f t="shared" si="420"/>
        <v>1</v>
      </c>
      <c r="S1169" s="8" t="s">
        <v>72</v>
      </c>
      <c r="T1169" s="8" t="e">
        <f t="shared" si="431"/>
        <v>#VALUE!</v>
      </c>
      <c r="U1169" s="12" t="s">
        <v>72</v>
      </c>
      <c r="V1169" s="8" t="e">
        <f t="shared" si="432"/>
        <v>#VALUE!</v>
      </c>
      <c r="X1169" s="13" t="str">
        <f t="shared" si="421"/>
        <v xml:space="preserve"> </v>
      </c>
      <c r="Y1169" s="8" t="e">
        <f t="shared" si="433"/>
        <v>#VALUE!</v>
      </c>
      <c r="AA1169" s="14" t="e">
        <f t="shared" ca="1" si="434"/>
        <v>#VALUE!</v>
      </c>
      <c r="AB1169" s="14" t="e">
        <f t="shared" ca="1" si="435"/>
        <v>#VALUE!</v>
      </c>
      <c r="AC1169" s="14" t="e">
        <f t="shared" ca="1" si="436"/>
        <v>#VALUE!</v>
      </c>
      <c r="AD1169" s="8" t="e">
        <f t="shared" ca="1" si="437"/>
        <v>#VALUE!</v>
      </c>
      <c r="AE1169" s="8" t="e">
        <f t="shared" ca="1" si="438"/>
        <v>#VALUE!</v>
      </c>
      <c r="AF1169" s="8" t="e">
        <f t="shared" ca="1" si="439"/>
        <v>#VALUE!</v>
      </c>
    </row>
    <row r="1170" spans="1:32" x14ac:dyDescent="0.3">
      <c r="A1170" s="35">
        <f>IF(Замеры!B1166=0, " ", Замеры!B1166)</f>
        <v>1163</v>
      </c>
      <c r="B1170" s="49" t="str">
        <f>Замеры!G1166</f>
        <v xml:space="preserve">Группа от QF </v>
      </c>
      <c r="C1170" s="49" t="str">
        <f>IF(Замеры!J1166=0, " ", Замеры!J1166)</f>
        <v xml:space="preserve"> </v>
      </c>
      <c r="D1170" s="49" t="str">
        <f>IF(O1170=0, " ", CONCATENATE(Замеры!T1166,Замеры!U1166,Замеры!V1166,Замеры!W1166,Замеры!AB1166))</f>
        <v xml:space="preserve"> </v>
      </c>
      <c r="E1170" s="49" t="str">
        <f>IF(Замеры!L1166=0, " ", Замеры!L1166)</f>
        <v xml:space="preserve"> </v>
      </c>
      <c r="F1170" s="49" t="e">
        <f t="shared" si="422"/>
        <v>#VALUE!</v>
      </c>
      <c r="G1170" s="51" t="str">
        <f t="shared" si="423"/>
        <v>-</v>
      </c>
      <c r="H1170" s="52" t="str">
        <f t="shared" si="424"/>
        <v>-</v>
      </c>
      <c r="I1170" s="51" t="str">
        <f t="shared" si="425"/>
        <v>-</v>
      </c>
      <c r="J1170" s="29" t="str">
        <f t="shared" si="426"/>
        <v>-</v>
      </c>
      <c r="K1170" s="46" t="str">
        <f t="shared" si="427"/>
        <v>-</v>
      </c>
      <c r="L1170" s="29" t="str">
        <f t="shared" si="428"/>
        <v>-</v>
      </c>
      <c r="M1170" s="29" t="str">
        <f t="shared" si="429"/>
        <v xml:space="preserve"> </v>
      </c>
      <c r="N1170" s="29" t="str">
        <f t="shared" ca="1" si="430"/>
        <v xml:space="preserve"> </v>
      </c>
      <c r="O1170" s="8">
        <f>Замеры!R1166</f>
        <v>0</v>
      </c>
      <c r="P1170" s="8" t="b">
        <f t="shared" si="418"/>
        <v>1</v>
      </c>
      <c r="Q1170" s="8" t="b">
        <f t="shared" si="419"/>
        <v>1</v>
      </c>
      <c r="R1170" s="8" t="b">
        <f t="shared" si="420"/>
        <v>1</v>
      </c>
      <c r="S1170" s="8" t="s">
        <v>72</v>
      </c>
      <c r="T1170" s="8" t="e">
        <f t="shared" si="431"/>
        <v>#VALUE!</v>
      </c>
      <c r="U1170" s="12" t="s">
        <v>72</v>
      </c>
      <c r="V1170" s="8" t="e">
        <f t="shared" si="432"/>
        <v>#VALUE!</v>
      </c>
      <c r="X1170" s="13" t="str">
        <f t="shared" si="421"/>
        <v xml:space="preserve"> </v>
      </c>
      <c r="Y1170" s="8" t="e">
        <f t="shared" si="433"/>
        <v>#VALUE!</v>
      </c>
      <c r="AA1170" s="14" t="e">
        <f t="shared" ca="1" si="434"/>
        <v>#VALUE!</v>
      </c>
      <c r="AB1170" s="14" t="e">
        <f t="shared" ca="1" si="435"/>
        <v>#VALUE!</v>
      </c>
      <c r="AC1170" s="14" t="e">
        <f t="shared" ca="1" si="436"/>
        <v>#VALUE!</v>
      </c>
      <c r="AD1170" s="8" t="e">
        <f t="shared" ca="1" si="437"/>
        <v>#VALUE!</v>
      </c>
      <c r="AE1170" s="8" t="e">
        <f t="shared" ca="1" si="438"/>
        <v>#VALUE!</v>
      </c>
      <c r="AF1170" s="8" t="e">
        <f t="shared" ca="1" si="439"/>
        <v>#VALUE!</v>
      </c>
    </row>
    <row r="1171" spans="1:32" x14ac:dyDescent="0.3">
      <c r="A1171" s="35">
        <f>IF(Замеры!B1167=0, " ", Замеры!B1167)</f>
        <v>1164</v>
      </c>
      <c r="B1171" s="49" t="str">
        <f>Замеры!G1167</f>
        <v xml:space="preserve">Группа от QF </v>
      </c>
      <c r="C1171" s="49" t="str">
        <f>IF(Замеры!J1167=0, " ", Замеры!J1167)</f>
        <v xml:space="preserve"> </v>
      </c>
      <c r="D1171" s="49" t="str">
        <f>IF(O1171=0, " ", CONCATENATE(Замеры!T1167,Замеры!U1167,Замеры!V1167,Замеры!W1167,Замеры!AB1167))</f>
        <v xml:space="preserve"> </v>
      </c>
      <c r="E1171" s="49" t="str">
        <f>IF(Замеры!L1167=0, " ", Замеры!L1167)</f>
        <v xml:space="preserve"> </v>
      </c>
      <c r="F1171" s="49" t="e">
        <f t="shared" si="422"/>
        <v>#VALUE!</v>
      </c>
      <c r="G1171" s="51" t="str">
        <f t="shared" si="423"/>
        <v>-</v>
      </c>
      <c r="H1171" s="52" t="str">
        <f t="shared" si="424"/>
        <v>-</v>
      </c>
      <c r="I1171" s="51" t="str">
        <f t="shared" si="425"/>
        <v>-</v>
      </c>
      <c r="J1171" s="29" t="str">
        <f t="shared" si="426"/>
        <v>-</v>
      </c>
      <c r="K1171" s="46" t="str">
        <f t="shared" si="427"/>
        <v>-</v>
      </c>
      <c r="L1171" s="29" t="str">
        <f t="shared" si="428"/>
        <v>-</v>
      </c>
      <c r="M1171" s="29" t="str">
        <f t="shared" si="429"/>
        <v xml:space="preserve"> </v>
      </c>
      <c r="N1171" s="29" t="str">
        <f t="shared" ca="1" si="430"/>
        <v xml:space="preserve"> </v>
      </c>
      <c r="O1171" s="8">
        <f>Замеры!R1167</f>
        <v>0</v>
      </c>
      <c r="P1171" s="8" t="b">
        <f t="shared" si="418"/>
        <v>1</v>
      </c>
      <c r="Q1171" s="8" t="b">
        <f t="shared" si="419"/>
        <v>1</v>
      </c>
      <c r="R1171" s="8" t="b">
        <f t="shared" si="420"/>
        <v>1</v>
      </c>
      <c r="S1171" s="8" t="s">
        <v>72</v>
      </c>
      <c r="T1171" s="8" t="e">
        <f t="shared" si="431"/>
        <v>#VALUE!</v>
      </c>
      <c r="U1171" s="12" t="s">
        <v>72</v>
      </c>
      <c r="V1171" s="8" t="e">
        <f t="shared" si="432"/>
        <v>#VALUE!</v>
      </c>
      <c r="X1171" s="13" t="str">
        <f t="shared" si="421"/>
        <v xml:space="preserve"> </v>
      </c>
      <c r="Y1171" s="8" t="e">
        <f t="shared" si="433"/>
        <v>#VALUE!</v>
      </c>
      <c r="AA1171" s="14" t="e">
        <f t="shared" ca="1" si="434"/>
        <v>#VALUE!</v>
      </c>
      <c r="AB1171" s="14" t="e">
        <f t="shared" ca="1" si="435"/>
        <v>#VALUE!</v>
      </c>
      <c r="AC1171" s="14" t="e">
        <f t="shared" ca="1" si="436"/>
        <v>#VALUE!</v>
      </c>
      <c r="AD1171" s="8" t="e">
        <f t="shared" ca="1" si="437"/>
        <v>#VALUE!</v>
      </c>
      <c r="AE1171" s="8" t="e">
        <f t="shared" ca="1" si="438"/>
        <v>#VALUE!</v>
      </c>
      <c r="AF1171" s="8" t="e">
        <f t="shared" ca="1" si="439"/>
        <v>#VALUE!</v>
      </c>
    </row>
    <row r="1172" spans="1:32" x14ac:dyDescent="0.3">
      <c r="A1172" s="35">
        <f>IF(Замеры!B1168=0, " ", Замеры!B1168)</f>
        <v>1165</v>
      </c>
      <c r="B1172" s="49" t="str">
        <f>Замеры!G1168</f>
        <v xml:space="preserve">Группа от QF </v>
      </c>
      <c r="C1172" s="49" t="str">
        <f>IF(Замеры!J1168=0, " ", Замеры!J1168)</f>
        <v xml:space="preserve"> </v>
      </c>
      <c r="D1172" s="49" t="str">
        <f>IF(O1172=0, " ", CONCATENATE(Замеры!T1168,Замеры!U1168,Замеры!V1168,Замеры!W1168,Замеры!AB1168))</f>
        <v xml:space="preserve"> </v>
      </c>
      <c r="E1172" s="49" t="str">
        <f>IF(Замеры!L1168=0, " ", Замеры!L1168)</f>
        <v xml:space="preserve"> </v>
      </c>
      <c r="F1172" s="49" t="e">
        <f t="shared" si="422"/>
        <v>#VALUE!</v>
      </c>
      <c r="G1172" s="51" t="str">
        <f t="shared" si="423"/>
        <v>-</v>
      </c>
      <c r="H1172" s="52" t="str">
        <f t="shared" si="424"/>
        <v>-</v>
      </c>
      <c r="I1172" s="51" t="str">
        <f t="shared" si="425"/>
        <v>-</v>
      </c>
      <c r="J1172" s="29" t="str">
        <f t="shared" si="426"/>
        <v>-</v>
      </c>
      <c r="K1172" s="46" t="str">
        <f t="shared" si="427"/>
        <v>-</v>
      </c>
      <c r="L1172" s="29" t="str">
        <f t="shared" si="428"/>
        <v>-</v>
      </c>
      <c r="M1172" s="29" t="str">
        <f t="shared" si="429"/>
        <v xml:space="preserve"> </v>
      </c>
      <c r="N1172" s="29" t="str">
        <f t="shared" ca="1" si="430"/>
        <v xml:space="preserve"> </v>
      </c>
      <c r="O1172" s="8">
        <f>Замеры!R1168</f>
        <v>0</v>
      </c>
      <c r="P1172" s="8" t="b">
        <f t="shared" si="418"/>
        <v>1</v>
      </c>
      <c r="Q1172" s="8" t="b">
        <f t="shared" si="419"/>
        <v>1</v>
      </c>
      <c r="R1172" s="8" t="b">
        <f t="shared" si="420"/>
        <v>1</v>
      </c>
      <c r="S1172" s="8" t="s">
        <v>72</v>
      </c>
      <c r="T1172" s="8" t="e">
        <f t="shared" si="431"/>
        <v>#VALUE!</v>
      </c>
      <c r="U1172" s="12" t="s">
        <v>72</v>
      </c>
      <c r="V1172" s="8" t="e">
        <f t="shared" si="432"/>
        <v>#VALUE!</v>
      </c>
      <c r="X1172" s="13" t="str">
        <f t="shared" si="421"/>
        <v xml:space="preserve"> </v>
      </c>
      <c r="Y1172" s="8" t="e">
        <f t="shared" si="433"/>
        <v>#VALUE!</v>
      </c>
      <c r="AA1172" s="14" t="e">
        <f t="shared" ca="1" si="434"/>
        <v>#VALUE!</v>
      </c>
      <c r="AB1172" s="14" t="e">
        <f t="shared" ca="1" si="435"/>
        <v>#VALUE!</v>
      </c>
      <c r="AC1172" s="14" t="e">
        <f t="shared" ca="1" si="436"/>
        <v>#VALUE!</v>
      </c>
      <c r="AD1172" s="8" t="e">
        <f t="shared" ca="1" si="437"/>
        <v>#VALUE!</v>
      </c>
      <c r="AE1172" s="8" t="e">
        <f t="shared" ca="1" si="438"/>
        <v>#VALUE!</v>
      </c>
      <c r="AF1172" s="8" t="e">
        <f t="shared" ca="1" si="439"/>
        <v>#VALUE!</v>
      </c>
    </row>
    <row r="1173" spans="1:32" x14ac:dyDescent="0.3">
      <c r="A1173" s="35">
        <f>IF(Замеры!B1169=0, " ", Замеры!B1169)</f>
        <v>1166</v>
      </c>
      <c r="B1173" s="49" t="str">
        <f>Замеры!G1169</f>
        <v xml:space="preserve">Группа от QF </v>
      </c>
      <c r="C1173" s="49" t="str">
        <f>IF(Замеры!J1169=0, " ", Замеры!J1169)</f>
        <v xml:space="preserve"> </v>
      </c>
      <c r="D1173" s="49" t="str">
        <f>IF(O1173=0, " ", CONCATENATE(Замеры!T1169,Замеры!U1169,Замеры!V1169,Замеры!W1169,Замеры!AB1169))</f>
        <v xml:space="preserve"> </v>
      </c>
      <c r="E1173" s="49" t="str">
        <f>IF(Замеры!L1169=0, " ", Замеры!L1169)</f>
        <v xml:space="preserve"> </v>
      </c>
      <c r="F1173" s="49" t="e">
        <f t="shared" si="422"/>
        <v>#VALUE!</v>
      </c>
      <c r="G1173" s="51" t="str">
        <f t="shared" si="423"/>
        <v>-</v>
      </c>
      <c r="H1173" s="52" t="str">
        <f t="shared" si="424"/>
        <v>-</v>
      </c>
      <c r="I1173" s="51" t="str">
        <f t="shared" si="425"/>
        <v>-</v>
      </c>
      <c r="J1173" s="29" t="str">
        <f t="shared" si="426"/>
        <v>-</v>
      </c>
      <c r="K1173" s="46" t="str">
        <f t="shared" si="427"/>
        <v>-</v>
      </c>
      <c r="L1173" s="29" t="str">
        <f t="shared" si="428"/>
        <v>-</v>
      </c>
      <c r="M1173" s="29" t="str">
        <f t="shared" si="429"/>
        <v xml:space="preserve"> </v>
      </c>
      <c r="N1173" s="29" t="str">
        <f t="shared" ca="1" si="430"/>
        <v xml:space="preserve"> </v>
      </c>
      <c r="O1173" s="8">
        <f>Замеры!R1169</f>
        <v>0</v>
      </c>
      <c r="P1173" s="8" t="b">
        <f t="shared" si="418"/>
        <v>1</v>
      </c>
      <c r="Q1173" s="8" t="b">
        <f t="shared" si="419"/>
        <v>1</v>
      </c>
      <c r="R1173" s="8" t="b">
        <f t="shared" si="420"/>
        <v>1</v>
      </c>
      <c r="S1173" s="8" t="s">
        <v>72</v>
      </c>
      <c r="T1173" s="8" t="e">
        <f t="shared" si="431"/>
        <v>#VALUE!</v>
      </c>
      <c r="U1173" s="12" t="s">
        <v>72</v>
      </c>
      <c r="V1173" s="8" t="e">
        <f t="shared" si="432"/>
        <v>#VALUE!</v>
      </c>
      <c r="X1173" s="13" t="str">
        <f t="shared" si="421"/>
        <v xml:space="preserve"> </v>
      </c>
      <c r="Y1173" s="8" t="e">
        <f t="shared" si="433"/>
        <v>#VALUE!</v>
      </c>
      <c r="AA1173" s="14" t="e">
        <f t="shared" ca="1" si="434"/>
        <v>#VALUE!</v>
      </c>
      <c r="AB1173" s="14" t="e">
        <f t="shared" ca="1" si="435"/>
        <v>#VALUE!</v>
      </c>
      <c r="AC1173" s="14" t="e">
        <f t="shared" ca="1" si="436"/>
        <v>#VALUE!</v>
      </c>
      <c r="AD1173" s="8" t="e">
        <f t="shared" ca="1" si="437"/>
        <v>#VALUE!</v>
      </c>
      <c r="AE1173" s="8" t="e">
        <f t="shared" ca="1" si="438"/>
        <v>#VALUE!</v>
      </c>
      <c r="AF1173" s="8" t="e">
        <f t="shared" ca="1" si="439"/>
        <v>#VALUE!</v>
      </c>
    </row>
    <row r="1174" spans="1:32" x14ac:dyDescent="0.3">
      <c r="A1174" s="35">
        <f>IF(Замеры!B1170=0, " ", Замеры!B1170)</f>
        <v>1167</v>
      </c>
      <c r="B1174" s="49" t="str">
        <f>Замеры!G1170</f>
        <v xml:space="preserve">Группа от QF </v>
      </c>
      <c r="C1174" s="49" t="str">
        <f>IF(Замеры!J1170=0, " ", Замеры!J1170)</f>
        <v xml:space="preserve"> </v>
      </c>
      <c r="D1174" s="49" t="str">
        <f>IF(O1174=0, " ", CONCATENATE(Замеры!T1170,Замеры!U1170,Замеры!V1170,Замеры!W1170,Замеры!AB1170))</f>
        <v xml:space="preserve"> </v>
      </c>
      <c r="E1174" s="49" t="str">
        <f>IF(Замеры!L1170=0, " ", Замеры!L1170)</f>
        <v xml:space="preserve"> </v>
      </c>
      <c r="F1174" s="49" t="e">
        <f t="shared" si="422"/>
        <v>#VALUE!</v>
      </c>
      <c r="G1174" s="51" t="str">
        <f t="shared" si="423"/>
        <v>-</v>
      </c>
      <c r="H1174" s="52" t="str">
        <f t="shared" si="424"/>
        <v>-</v>
      </c>
      <c r="I1174" s="51" t="str">
        <f t="shared" si="425"/>
        <v>-</v>
      </c>
      <c r="J1174" s="29" t="str">
        <f t="shared" si="426"/>
        <v>-</v>
      </c>
      <c r="K1174" s="46" t="str">
        <f t="shared" si="427"/>
        <v>-</v>
      </c>
      <c r="L1174" s="29" t="str">
        <f t="shared" si="428"/>
        <v>-</v>
      </c>
      <c r="M1174" s="29" t="str">
        <f t="shared" si="429"/>
        <v xml:space="preserve"> </v>
      </c>
      <c r="N1174" s="29" t="str">
        <f t="shared" ca="1" si="430"/>
        <v xml:space="preserve"> </v>
      </c>
      <c r="O1174" s="8">
        <f>Замеры!R1170</f>
        <v>0</v>
      </c>
      <c r="P1174" s="8" t="b">
        <f t="shared" si="418"/>
        <v>1</v>
      </c>
      <c r="Q1174" s="8" t="b">
        <f t="shared" si="419"/>
        <v>1</v>
      </c>
      <c r="R1174" s="8" t="b">
        <f t="shared" si="420"/>
        <v>1</v>
      </c>
      <c r="S1174" s="8" t="s">
        <v>72</v>
      </c>
      <c r="T1174" s="8" t="e">
        <f t="shared" si="431"/>
        <v>#VALUE!</v>
      </c>
      <c r="U1174" s="12" t="s">
        <v>72</v>
      </c>
      <c r="V1174" s="8" t="e">
        <f t="shared" si="432"/>
        <v>#VALUE!</v>
      </c>
      <c r="X1174" s="13" t="str">
        <f t="shared" si="421"/>
        <v xml:space="preserve"> </v>
      </c>
      <c r="Y1174" s="8" t="e">
        <f t="shared" si="433"/>
        <v>#VALUE!</v>
      </c>
      <c r="AA1174" s="14" t="e">
        <f t="shared" ca="1" si="434"/>
        <v>#VALUE!</v>
      </c>
      <c r="AB1174" s="14" t="e">
        <f t="shared" ca="1" si="435"/>
        <v>#VALUE!</v>
      </c>
      <c r="AC1174" s="14" t="e">
        <f t="shared" ca="1" si="436"/>
        <v>#VALUE!</v>
      </c>
      <c r="AD1174" s="8" t="e">
        <f t="shared" ca="1" si="437"/>
        <v>#VALUE!</v>
      </c>
      <c r="AE1174" s="8" t="e">
        <f t="shared" ca="1" si="438"/>
        <v>#VALUE!</v>
      </c>
      <c r="AF1174" s="8" t="e">
        <f t="shared" ca="1" si="439"/>
        <v>#VALUE!</v>
      </c>
    </row>
    <row r="1175" spans="1:32" x14ac:dyDescent="0.3">
      <c r="A1175" s="35">
        <f>IF(Замеры!B1171=0, " ", Замеры!B1171)</f>
        <v>1168</v>
      </c>
      <c r="B1175" s="49" t="str">
        <f>Замеры!G1171</f>
        <v xml:space="preserve">Группа от QF </v>
      </c>
      <c r="C1175" s="49" t="str">
        <f>IF(Замеры!J1171=0, " ", Замеры!J1171)</f>
        <v xml:space="preserve"> </v>
      </c>
      <c r="D1175" s="49" t="str">
        <f>IF(O1175=0, " ", CONCATENATE(Замеры!T1171,Замеры!U1171,Замеры!V1171,Замеры!W1171,Замеры!AB1171))</f>
        <v xml:space="preserve"> </v>
      </c>
      <c r="E1175" s="49" t="str">
        <f>IF(Замеры!L1171=0, " ", Замеры!L1171)</f>
        <v xml:space="preserve"> </v>
      </c>
      <c r="F1175" s="49" t="e">
        <f t="shared" si="422"/>
        <v>#VALUE!</v>
      </c>
      <c r="G1175" s="51" t="str">
        <f t="shared" si="423"/>
        <v>-</v>
      </c>
      <c r="H1175" s="52" t="str">
        <f t="shared" si="424"/>
        <v>-</v>
      </c>
      <c r="I1175" s="51" t="str">
        <f t="shared" si="425"/>
        <v>-</v>
      </c>
      <c r="J1175" s="29" t="str">
        <f t="shared" si="426"/>
        <v>-</v>
      </c>
      <c r="K1175" s="46" t="str">
        <f t="shared" si="427"/>
        <v>-</v>
      </c>
      <c r="L1175" s="29" t="str">
        <f t="shared" si="428"/>
        <v>-</v>
      </c>
      <c r="M1175" s="29" t="str">
        <f t="shared" si="429"/>
        <v xml:space="preserve"> </v>
      </c>
      <c r="N1175" s="29" t="str">
        <f t="shared" ca="1" si="430"/>
        <v xml:space="preserve"> </v>
      </c>
      <c r="O1175" s="8">
        <f>Замеры!R1171</f>
        <v>0</v>
      </c>
      <c r="P1175" s="8" t="b">
        <f t="shared" si="418"/>
        <v>1</v>
      </c>
      <c r="Q1175" s="8" t="b">
        <f t="shared" si="419"/>
        <v>1</v>
      </c>
      <c r="R1175" s="8" t="b">
        <f t="shared" si="420"/>
        <v>1</v>
      </c>
      <c r="S1175" s="8" t="s">
        <v>72</v>
      </c>
      <c r="T1175" s="8" t="e">
        <f t="shared" si="431"/>
        <v>#VALUE!</v>
      </c>
      <c r="U1175" s="12" t="s">
        <v>72</v>
      </c>
      <c r="V1175" s="8" t="e">
        <f t="shared" si="432"/>
        <v>#VALUE!</v>
      </c>
      <c r="X1175" s="13" t="str">
        <f t="shared" si="421"/>
        <v xml:space="preserve"> </v>
      </c>
      <c r="Y1175" s="8" t="e">
        <f t="shared" si="433"/>
        <v>#VALUE!</v>
      </c>
      <c r="AA1175" s="14" t="e">
        <f t="shared" ca="1" si="434"/>
        <v>#VALUE!</v>
      </c>
      <c r="AB1175" s="14" t="e">
        <f t="shared" ca="1" si="435"/>
        <v>#VALUE!</v>
      </c>
      <c r="AC1175" s="14" t="e">
        <f t="shared" ca="1" si="436"/>
        <v>#VALUE!</v>
      </c>
      <c r="AD1175" s="8" t="e">
        <f t="shared" ca="1" si="437"/>
        <v>#VALUE!</v>
      </c>
      <c r="AE1175" s="8" t="e">
        <f t="shared" ca="1" si="438"/>
        <v>#VALUE!</v>
      </c>
      <c r="AF1175" s="8" t="e">
        <f t="shared" ca="1" si="439"/>
        <v>#VALUE!</v>
      </c>
    </row>
    <row r="1176" spans="1:32" x14ac:dyDescent="0.3">
      <c r="A1176" s="35">
        <f>IF(Замеры!B1172=0, " ", Замеры!B1172)</f>
        <v>1169</v>
      </c>
      <c r="B1176" s="49" t="str">
        <f>Замеры!G1172</f>
        <v xml:space="preserve">Группа от QF </v>
      </c>
      <c r="C1176" s="49" t="str">
        <f>IF(Замеры!J1172=0, " ", Замеры!J1172)</f>
        <v xml:space="preserve"> </v>
      </c>
      <c r="D1176" s="49" t="str">
        <f>IF(O1176=0, " ", CONCATENATE(Замеры!T1172,Замеры!U1172,Замеры!V1172,Замеры!W1172,Замеры!AB1172))</f>
        <v xml:space="preserve"> </v>
      </c>
      <c r="E1176" s="49" t="str">
        <f>IF(Замеры!L1172=0, " ", Замеры!L1172)</f>
        <v xml:space="preserve"> </v>
      </c>
      <c r="F1176" s="49" t="e">
        <f t="shared" si="422"/>
        <v>#VALUE!</v>
      </c>
      <c r="G1176" s="51" t="str">
        <f t="shared" si="423"/>
        <v>-</v>
      </c>
      <c r="H1176" s="52" t="str">
        <f t="shared" si="424"/>
        <v>-</v>
      </c>
      <c r="I1176" s="51" t="str">
        <f t="shared" si="425"/>
        <v>-</v>
      </c>
      <c r="J1176" s="29" t="str">
        <f t="shared" si="426"/>
        <v>-</v>
      </c>
      <c r="K1176" s="46" t="str">
        <f t="shared" si="427"/>
        <v>-</v>
      </c>
      <c r="L1176" s="29" t="str">
        <f t="shared" si="428"/>
        <v>-</v>
      </c>
      <c r="M1176" s="29" t="str">
        <f t="shared" si="429"/>
        <v xml:space="preserve"> </v>
      </c>
      <c r="N1176" s="29" t="str">
        <f t="shared" ca="1" si="430"/>
        <v xml:space="preserve"> </v>
      </c>
      <c r="O1176" s="8">
        <f>Замеры!R1172</f>
        <v>0</v>
      </c>
      <c r="P1176" s="8" t="b">
        <f t="shared" si="418"/>
        <v>1</v>
      </c>
      <c r="Q1176" s="8" t="b">
        <f t="shared" si="419"/>
        <v>1</v>
      </c>
      <c r="R1176" s="8" t="b">
        <f t="shared" si="420"/>
        <v>1</v>
      </c>
      <c r="S1176" s="8" t="s">
        <v>72</v>
      </c>
      <c r="T1176" s="8" t="e">
        <f t="shared" si="431"/>
        <v>#VALUE!</v>
      </c>
      <c r="U1176" s="12" t="s">
        <v>72</v>
      </c>
      <c r="V1176" s="8" t="e">
        <f t="shared" si="432"/>
        <v>#VALUE!</v>
      </c>
      <c r="X1176" s="13" t="str">
        <f t="shared" si="421"/>
        <v xml:space="preserve"> </v>
      </c>
      <c r="Y1176" s="8" t="e">
        <f t="shared" si="433"/>
        <v>#VALUE!</v>
      </c>
      <c r="AA1176" s="14" t="e">
        <f t="shared" ca="1" si="434"/>
        <v>#VALUE!</v>
      </c>
      <c r="AB1176" s="14" t="e">
        <f t="shared" ca="1" si="435"/>
        <v>#VALUE!</v>
      </c>
      <c r="AC1176" s="14" t="e">
        <f t="shared" ca="1" si="436"/>
        <v>#VALUE!</v>
      </c>
      <c r="AD1176" s="8" t="e">
        <f t="shared" ca="1" si="437"/>
        <v>#VALUE!</v>
      </c>
      <c r="AE1176" s="8" t="e">
        <f t="shared" ca="1" si="438"/>
        <v>#VALUE!</v>
      </c>
      <c r="AF1176" s="8" t="e">
        <f t="shared" ca="1" si="439"/>
        <v>#VALUE!</v>
      </c>
    </row>
    <row r="1177" spans="1:32" x14ac:dyDescent="0.3">
      <c r="A1177" s="35">
        <f>IF(Замеры!B1173=0, " ", Замеры!B1173)</f>
        <v>1170</v>
      </c>
      <c r="B1177" s="49" t="str">
        <f>Замеры!G1173</f>
        <v xml:space="preserve">Группа от QF </v>
      </c>
      <c r="C1177" s="49" t="str">
        <f>IF(Замеры!J1173=0, " ", Замеры!J1173)</f>
        <v xml:space="preserve"> </v>
      </c>
      <c r="D1177" s="49" t="str">
        <f>IF(O1177=0, " ", CONCATENATE(Замеры!T1173,Замеры!U1173,Замеры!V1173,Замеры!W1173,Замеры!AB1173))</f>
        <v xml:space="preserve"> </v>
      </c>
      <c r="E1177" s="49" t="str">
        <f>IF(Замеры!L1173=0, " ", Замеры!L1173)</f>
        <v xml:space="preserve"> </v>
      </c>
      <c r="F1177" s="49" t="e">
        <f t="shared" si="422"/>
        <v>#VALUE!</v>
      </c>
      <c r="G1177" s="51" t="str">
        <f t="shared" si="423"/>
        <v>-</v>
      </c>
      <c r="H1177" s="52" t="str">
        <f t="shared" si="424"/>
        <v>-</v>
      </c>
      <c r="I1177" s="51" t="str">
        <f t="shared" si="425"/>
        <v>-</v>
      </c>
      <c r="J1177" s="29" t="str">
        <f t="shared" si="426"/>
        <v>-</v>
      </c>
      <c r="K1177" s="46" t="str">
        <f t="shared" si="427"/>
        <v>-</v>
      </c>
      <c r="L1177" s="29" t="str">
        <f t="shared" si="428"/>
        <v>-</v>
      </c>
      <c r="M1177" s="29" t="str">
        <f t="shared" si="429"/>
        <v xml:space="preserve"> </v>
      </c>
      <c r="N1177" s="29" t="str">
        <f t="shared" ca="1" si="430"/>
        <v xml:space="preserve"> </v>
      </c>
      <c r="O1177" s="8">
        <f>Замеры!R1173</f>
        <v>0</v>
      </c>
      <c r="P1177" s="8" t="b">
        <f t="shared" si="418"/>
        <v>1</v>
      </c>
      <c r="Q1177" s="8" t="b">
        <f t="shared" si="419"/>
        <v>1</v>
      </c>
      <c r="R1177" s="8" t="b">
        <f t="shared" si="420"/>
        <v>1</v>
      </c>
      <c r="S1177" s="8" t="s">
        <v>72</v>
      </c>
      <c r="T1177" s="8" t="e">
        <f t="shared" si="431"/>
        <v>#VALUE!</v>
      </c>
      <c r="U1177" s="12" t="s">
        <v>72</v>
      </c>
      <c r="V1177" s="8" t="e">
        <f t="shared" si="432"/>
        <v>#VALUE!</v>
      </c>
      <c r="X1177" s="13" t="str">
        <f t="shared" si="421"/>
        <v xml:space="preserve"> </v>
      </c>
      <c r="Y1177" s="8" t="e">
        <f t="shared" si="433"/>
        <v>#VALUE!</v>
      </c>
      <c r="AA1177" s="14" t="e">
        <f t="shared" ca="1" si="434"/>
        <v>#VALUE!</v>
      </c>
      <c r="AB1177" s="14" t="e">
        <f t="shared" ca="1" si="435"/>
        <v>#VALUE!</v>
      </c>
      <c r="AC1177" s="14" t="e">
        <f t="shared" ca="1" si="436"/>
        <v>#VALUE!</v>
      </c>
      <c r="AD1177" s="8" t="e">
        <f t="shared" ca="1" si="437"/>
        <v>#VALUE!</v>
      </c>
      <c r="AE1177" s="8" t="e">
        <f t="shared" ca="1" si="438"/>
        <v>#VALUE!</v>
      </c>
      <c r="AF1177" s="8" t="e">
        <f t="shared" ca="1" si="439"/>
        <v>#VALUE!</v>
      </c>
    </row>
    <row r="1178" spans="1:32" x14ac:dyDescent="0.3">
      <c r="A1178" s="35">
        <f>IF(Замеры!B1174=0, " ", Замеры!B1174)</f>
        <v>1171</v>
      </c>
      <c r="B1178" s="49" t="str">
        <f>Замеры!G1174</f>
        <v xml:space="preserve">Группа от QF </v>
      </c>
      <c r="C1178" s="49" t="str">
        <f>IF(Замеры!J1174=0, " ", Замеры!J1174)</f>
        <v xml:space="preserve"> </v>
      </c>
      <c r="D1178" s="49" t="str">
        <f>IF(O1178=0, " ", CONCATENATE(Замеры!T1174,Замеры!U1174,Замеры!V1174,Замеры!W1174,Замеры!AB1174))</f>
        <v xml:space="preserve"> </v>
      </c>
      <c r="E1178" s="49" t="str">
        <f>IF(Замеры!L1174=0, " ", Замеры!L1174)</f>
        <v xml:space="preserve"> </v>
      </c>
      <c r="F1178" s="49" t="e">
        <f t="shared" si="422"/>
        <v>#VALUE!</v>
      </c>
      <c r="G1178" s="51" t="str">
        <f t="shared" si="423"/>
        <v>-</v>
      </c>
      <c r="H1178" s="52" t="str">
        <f t="shared" si="424"/>
        <v>-</v>
      </c>
      <c r="I1178" s="51" t="str">
        <f t="shared" si="425"/>
        <v>-</v>
      </c>
      <c r="J1178" s="29" t="str">
        <f t="shared" si="426"/>
        <v>-</v>
      </c>
      <c r="K1178" s="46" t="str">
        <f t="shared" si="427"/>
        <v>-</v>
      </c>
      <c r="L1178" s="29" t="str">
        <f t="shared" si="428"/>
        <v>-</v>
      </c>
      <c r="M1178" s="29" t="str">
        <f t="shared" si="429"/>
        <v xml:space="preserve"> </v>
      </c>
      <c r="N1178" s="29" t="str">
        <f t="shared" ca="1" si="430"/>
        <v xml:space="preserve"> </v>
      </c>
      <c r="O1178" s="8">
        <f>Замеры!R1174</f>
        <v>0</v>
      </c>
      <c r="P1178" s="8" t="b">
        <f t="shared" si="418"/>
        <v>1</v>
      </c>
      <c r="Q1178" s="8" t="b">
        <f t="shared" si="419"/>
        <v>1</v>
      </c>
      <c r="R1178" s="8" t="b">
        <f t="shared" si="420"/>
        <v>1</v>
      </c>
      <c r="S1178" s="8" t="s">
        <v>72</v>
      </c>
      <c r="T1178" s="8" t="e">
        <f t="shared" si="431"/>
        <v>#VALUE!</v>
      </c>
      <c r="U1178" s="12" t="s">
        <v>72</v>
      </c>
      <c r="V1178" s="8" t="e">
        <f t="shared" si="432"/>
        <v>#VALUE!</v>
      </c>
      <c r="X1178" s="13" t="str">
        <f t="shared" si="421"/>
        <v xml:space="preserve"> </v>
      </c>
      <c r="Y1178" s="8" t="e">
        <f t="shared" si="433"/>
        <v>#VALUE!</v>
      </c>
      <c r="AA1178" s="14" t="e">
        <f t="shared" ca="1" si="434"/>
        <v>#VALUE!</v>
      </c>
      <c r="AB1178" s="14" t="e">
        <f t="shared" ca="1" si="435"/>
        <v>#VALUE!</v>
      </c>
      <c r="AC1178" s="14" t="e">
        <f t="shared" ca="1" si="436"/>
        <v>#VALUE!</v>
      </c>
      <c r="AD1178" s="8" t="e">
        <f t="shared" ca="1" si="437"/>
        <v>#VALUE!</v>
      </c>
      <c r="AE1178" s="8" t="e">
        <f t="shared" ca="1" si="438"/>
        <v>#VALUE!</v>
      </c>
      <c r="AF1178" s="8" t="e">
        <f t="shared" ca="1" si="439"/>
        <v>#VALUE!</v>
      </c>
    </row>
    <row r="1179" spans="1:32" x14ac:dyDescent="0.3">
      <c r="A1179" s="35">
        <f>IF(Замеры!B1175=0, " ", Замеры!B1175)</f>
        <v>1172</v>
      </c>
      <c r="B1179" s="49" t="str">
        <f>Замеры!G1175</f>
        <v xml:space="preserve">Группа от QF </v>
      </c>
      <c r="C1179" s="49" t="str">
        <f>IF(Замеры!J1175=0, " ", Замеры!J1175)</f>
        <v xml:space="preserve"> </v>
      </c>
      <c r="D1179" s="49" t="str">
        <f>IF(O1179=0, " ", CONCATENATE(Замеры!T1175,Замеры!U1175,Замеры!V1175,Замеры!W1175,Замеры!AB1175))</f>
        <v xml:space="preserve"> </v>
      </c>
      <c r="E1179" s="49" t="str">
        <f>IF(Замеры!L1175=0, " ", Замеры!L1175)</f>
        <v xml:space="preserve"> </v>
      </c>
      <c r="F1179" s="49" t="e">
        <f t="shared" si="422"/>
        <v>#VALUE!</v>
      </c>
      <c r="G1179" s="51" t="str">
        <f t="shared" si="423"/>
        <v>-</v>
      </c>
      <c r="H1179" s="52" t="str">
        <f t="shared" si="424"/>
        <v>-</v>
      </c>
      <c r="I1179" s="51" t="str">
        <f t="shared" si="425"/>
        <v>-</v>
      </c>
      <c r="J1179" s="29" t="str">
        <f t="shared" si="426"/>
        <v>-</v>
      </c>
      <c r="K1179" s="46" t="str">
        <f t="shared" si="427"/>
        <v>-</v>
      </c>
      <c r="L1179" s="29" t="str">
        <f t="shared" si="428"/>
        <v>-</v>
      </c>
      <c r="M1179" s="29" t="str">
        <f t="shared" si="429"/>
        <v xml:space="preserve"> </v>
      </c>
      <c r="N1179" s="29" t="str">
        <f t="shared" ca="1" si="430"/>
        <v xml:space="preserve"> </v>
      </c>
      <c r="O1179" s="8">
        <f>Замеры!R1175</f>
        <v>0</v>
      </c>
      <c r="P1179" s="8" t="b">
        <f t="shared" si="418"/>
        <v>1</v>
      </c>
      <c r="Q1179" s="8" t="b">
        <f t="shared" si="419"/>
        <v>1</v>
      </c>
      <c r="R1179" s="8" t="b">
        <f t="shared" si="420"/>
        <v>1</v>
      </c>
      <c r="S1179" s="8" t="s">
        <v>72</v>
      </c>
      <c r="T1179" s="8" t="e">
        <f t="shared" si="431"/>
        <v>#VALUE!</v>
      </c>
      <c r="U1179" s="12" t="s">
        <v>72</v>
      </c>
      <c r="V1179" s="8" t="e">
        <f t="shared" si="432"/>
        <v>#VALUE!</v>
      </c>
      <c r="X1179" s="13" t="str">
        <f t="shared" si="421"/>
        <v xml:space="preserve"> </v>
      </c>
      <c r="Y1179" s="8" t="e">
        <f t="shared" si="433"/>
        <v>#VALUE!</v>
      </c>
      <c r="AA1179" s="14" t="e">
        <f t="shared" ca="1" si="434"/>
        <v>#VALUE!</v>
      </c>
      <c r="AB1179" s="14" t="e">
        <f t="shared" ca="1" si="435"/>
        <v>#VALUE!</v>
      </c>
      <c r="AC1179" s="14" t="e">
        <f t="shared" ca="1" si="436"/>
        <v>#VALUE!</v>
      </c>
      <c r="AD1179" s="8" t="e">
        <f t="shared" ca="1" si="437"/>
        <v>#VALUE!</v>
      </c>
      <c r="AE1179" s="8" t="e">
        <f t="shared" ca="1" si="438"/>
        <v>#VALUE!</v>
      </c>
      <c r="AF1179" s="8" t="e">
        <f t="shared" ca="1" si="439"/>
        <v>#VALUE!</v>
      </c>
    </row>
    <row r="1180" spans="1:32" x14ac:dyDescent="0.3">
      <c r="A1180" s="35">
        <f>IF(Замеры!B1176=0, " ", Замеры!B1176)</f>
        <v>1173</v>
      </c>
      <c r="B1180" s="49" t="str">
        <f>Замеры!G1176</f>
        <v xml:space="preserve">Группа от QF </v>
      </c>
      <c r="C1180" s="49" t="str">
        <f>IF(Замеры!J1176=0, " ", Замеры!J1176)</f>
        <v xml:space="preserve"> </v>
      </c>
      <c r="D1180" s="49" t="str">
        <f>IF(O1180=0, " ", CONCATENATE(Замеры!T1176,Замеры!U1176,Замеры!V1176,Замеры!W1176,Замеры!AB1176))</f>
        <v xml:space="preserve"> </v>
      </c>
      <c r="E1180" s="49" t="str">
        <f>IF(Замеры!L1176=0, " ", Замеры!L1176)</f>
        <v xml:space="preserve"> </v>
      </c>
      <c r="F1180" s="49" t="e">
        <f t="shared" si="422"/>
        <v>#VALUE!</v>
      </c>
      <c r="G1180" s="51" t="str">
        <f t="shared" si="423"/>
        <v>-</v>
      </c>
      <c r="H1180" s="52" t="str">
        <f t="shared" si="424"/>
        <v>-</v>
      </c>
      <c r="I1180" s="51" t="str">
        <f t="shared" si="425"/>
        <v>-</v>
      </c>
      <c r="J1180" s="29" t="str">
        <f t="shared" si="426"/>
        <v>-</v>
      </c>
      <c r="K1180" s="46" t="str">
        <f t="shared" si="427"/>
        <v>-</v>
      </c>
      <c r="L1180" s="29" t="str">
        <f t="shared" si="428"/>
        <v>-</v>
      </c>
      <c r="M1180" s="29" t="str">
        <f t="shared" si="429"/>
        <v xml:space="preserve"> </v>
      </c>
      <c r="N1180" s="29" t="str">
        <f t="shared" ca="1" si="430"/>
        <v xml:space="preserve"> </v>
      </c>
      <c r="O1180" s="8">
        <f>Замеры!R1176</f>
        <v>0</v>
      </c>
      <c r="P1180" s="8" t="b">
        <f t="shared" si="418"/>
        <v>1</v>
      </c>
      <c r="Q1180" s="8" t="b">
        <f t="shared" si="419"/>
        <v>1</v>
      </c>
      <c r="R1180" s="8" t="b">
        <f t="shared" si="420"/>
        <v>1</v>
      </c>
      <c r="S1180" s="8" t="s">
        <v>72</v>
      </c>
      <c r="T1180" s="8" t="e">
        <f t="shared" si="431"/>
        <v>#VALUE!</v>
      </c>
      <c r="U1180" s="12" t="s">
        <v>72</v>
      </c>
      <c r="V1180" s="8" t="e">
        <f t="shared" si="432"/>
        <v>#VALUE!</v>
      </c>
      <c r="X1180" s="13" t="str">
        <f t="shared" si="421"/>
        <v xml:space="preserve"> </v>
      </c>
      <c r="Y1180" s="8" t="e">
        <f t="shared" si="433"/>
        <v>#VALUE!</v>
      </c>
      <c r="AA1180" s="14" t="e">
        <f t="shared" ca="1" si="434"/>
        <v>#VALUE!</v>
      </c>
      <c r="AB1180" s="14" t="e">
        <f t="shared" ca="1" si="435"/>
        <v>#VALUE!</v>
      </c>
      <c r="AC1180" s="14" t="e">
        <f t="shared" ca="1" si="436"/>
        <v>#VALUE!</v>
      </c>
      <c r="AD1180" s="8" t="e">
        <f t="shared" ca="1" si="437"/>
        <v>#VALUE!</v>
      </c>
      <c r="AE1180" s="8" t="e">
        <f t="shared" ca="1" si="438"/>
        <v>#VALUE!</v>
      </c>
      <c r="AF1180" s="8" t="e">
        <f t="shared" ca="1" si="439"/>
        <v>#VALUE!</v>
      </c>
    </row>
    <row r="1181" spans="1:32" x14ac:dyDescent="0.3">
      <c r="A1181" s="35">
        <f>IF(Замеры!B1177=0, " ", Замеры!B1177)</f>
        <v>1174</v>
      </c>
      <c r="B1181" s="49" t="str">
        <f>Замеры!G1177</f>
        <v xml:space="preserve">Группа от QF </v>
      </c>
      <c r="C1181" s="49" t="str">
        <f>IF(Замеры!J1177=0, " ", Замеры!J1177)</f>
        <v xml:space="preserve"> </v>
      </c>
      <c r="D1181" s="49" t="str">
        <f>IF(O1181=0, " ", CONCATENATE(Замеры!T1177,Замеры!U1177,Замеры!V1177,Замеры!W1177,Замеры!AB1177))</f>
        <v xml:space="preserve"> </v>
      </c>
      <c r="E1181" s="49" t="str">
        <f>IF(Замеры!L1177=0, " ", Замеры!L1177)</f>
        <v xml:space="preserve"> </v>
      </c>
      <c r="F1181" s="49" t="e">
        <f t="shared" si="422"/>
        <v>#VALUE!</v>
      </c>
      <c r="G1181" s="51" t="str">
        <f t="shared" si="423"/>
        <v>-</v>
      </c>
      <c r="H1181" s="52" t="str">
        <f t="shared" si="424"/>
        <v>-</v>
      </c>
      <c r="I1181" s="51" t="str">
        <f t="shared" si="425"/>
        <v>-</v>
      </c>
      <c r="J1181" s="29" t="str">
        <f t="shared" si="426"/>
        <v>-</v>
      </c>
      <c r="K1181" s="46" t="str">
        <f t="shared" si="427"/>
        <v>-</v>
      </c>
      <c r="L1181" s="29" t="str">
        <f t="shared" si="428"/>
        <v>-</v>
      </c>
      <c r="M1181" s="29" t="str">
        <f t="shared" si="429"/>
        <v xml:space="preserve"> </v>
      </c>
      <c r="N1181" s="29" t="str">
        <f t="shared" ca="1" si="430"/>
        <v xml:space="preserve"> </v>
      </c>
      <c r="O1181" s="8">
        <f>Замеры!R1177</f>
        <v>0</v>
      </c>
      <c r="P1181" s="8" t="b">
        <f t="shared" si="418"/>
        <v>1</v>
      </c>
      <c r="Q1181" s="8" t="b">
        <f t="shared" si="419"/>
        <v>1</v>
      </c>
      <c r="R1181" s="8" t="b">
        <f t="shared" si="420"/>
        <v>1</v>
      </c>
      <c r="S1181" s="8" t="s">
        <v>72</v>
      </c>
      <c r="T1181" s="8" t="e">
        <f t="shared" si="431"/>
        <v>#VALUE!</v>
      </c>
      <c r="U1181" s="12" t="s">
        <v>72</v>
      </c>
      <c r="V1181" s="8" t="e">
        <f t="shared" si="432"/>
        <v>#VALUE!</v>
      </c>
      <c r="X1181" s="13" t="str">
        <f t="shared" si="421"/>
        <v xml:space="preserve"> </v>
      </c>
      <c r="Y1181" s="8" t="e">
        <f t="shared" si="433"/>
        <v>#VALUE!</v>
      </c>
      <c r="AA1181" s="14" t="e">
        <f t="shared" ca="1" si="434"/>
        <v>#VALUE!</v>
      </c>
      <c r="AB1181" s="14" t="e">
        <f t="shared" ca="1" si="435"/>
        <v>#VALUE!</v>
      </c>
      <c r="AC1181" s="14" t="e">
        <f t="shared" ca="1" si="436"/>
        <v>#VALUE!</v>
      </c>
      <c r="AD1181" s="8" t="e">
        <f t="shared" ca="1" si="437"/>
        <v>#VALUE!</v>
      </c>
      <c r="AE1181" s="8" t="e">
        <f t="shared" ca="1" si="438"/>
        <v>#VALUE!</v>
      </c>
      <c r="AF1181" s="8" t="e">
        <f t="shared" ca="1" si="439"/>
        <v>#VALUE!</v>
      </c>
    </row>
    <row r="1182" spans="1:32" x14ac:dyDescent="0.3">
      <c r="A1182" s="35">
        <f>IF(Замеры!B1178=0, " ", Замеры!B1178)</f>
        <v>1175</v>
      </c>
      <c r="B1182" s="49" t="str">
        <f>Замеры!G1178</f>
        <v xml:space="preserve">Группа от QF </v>
      </c>
      <c r="C1182" s="49" t="str">
        <f>IF(Замеры!J1178=0, " ", Замеры!J1178)</f>
        <v xml:space="preserve"> </v>
      </c>
      <c r="D1182" s="49" t="str">
        <f>IF(O1182=0, " ", CONCATENATE(Замеры!T1178,Замеры!U1178,Замеры!V1178,Замеры!W1178,Замеры!AB1178))</f>
        <v xml:space="preserve"> </v>
      </c>
      <c r="E1182" s="49" t="str">
        <f>IF(Замеры!L1178=0, " ", Замеры!L1178)</f>
        <v xml:space="preserve"> </v>
      </c>
      <c r="F1182" s="49" t="e">
        <f t="shared" si="422"/>
        <v>#VALUE!</v>
      </c>
      <c r="G1182" s="51" t="str">
        <f t="shared" si="423"/>
        <v>-</v>
      </c>
      <c r="H1182" s="52" t="str">
        <f t="shared" si="424"/>
        <v>-</v>
      </c>
      <c r="I1182" s="51" t="str">
        <f t="shared" si="425"/>
        <v>-</v>
      </c>
      <c r="J1182" s="29" t="str">
        <f t="shared" si="426"/>
        <v>-</v>
      </c>
      <c r="K1182" s="46" t="str">
        <f t="shared" si="427"/>
        <v>-</v>
      </c>
      <c r="L1182" s="29" t="str">
        <f t="shared" si="428"/>
        <v>-</v>
      </c>
      <c r="M1182" s="29" t="str">
        <f t="shared" si="429"/>
        <v xml:space="preserve"> </v>
      </c>
      <c r="N1182" s="29" t="str">
        <f t="shared" ca="1" si="430"/>
        <v xml:space="preserve"> </v>
      </c>
      <c r="O1182" s="8">
        <f>Замеры!R1178</f>
        <v>0</v>
      </c>
      <c r="P1182" s="8" t="b">
        <f t="shared" si="418"/>
        <v>1</v>
      </c>
      <c r="Q1182" s="8" t="b">
        <f t="shared" si="419"/>
        <v>1</v>
      </c>
      <c r="R1182" s="8" t="b">
        <f t="shared" si="420"/>
        <v>1</v>
      </c>
      <c r="S1182" s="8" t="s">
        <v>72</v>
      </c>
      <c r="T1182" s="8" t="e">
        <f t="shared" si="431"/>
        <v>#VALUE!</v>
      </c>
      <c r="U1182" s="12" t="s">
        <v>72</v>
      </c>
      <c r="V1182" s="8" t="e">
        <f t="shared" si="432"/>
        <v>#VALUE!</v>
      </c>
      <c r="X1182" s="13" t="str">
        <f t="shared" si="421"/>
        <v xml:space="preserve"> </v>
      </c>
      <c r="Y1182" s="8" t="e">
        <f t="shared" si="433"/>
        <v>#VALUE!</v>
      </c>
      <c r="AA1182" s="14" t="e">
        <f t="shared" ca="1" si="434"/>
        <v>#VALUE!</v>
      </c>
      <c r="AB1182" s="14" t="e">
        <f t="shared" ca="1" si="435"/>
        <v>#VALUE!</v>
      </c>
      <c r="AC1182" s="14" t="e">
        <f t="shared" ca="1" si="436"/>
        <v>#VALUE!</v>
      </c>
      <c r="AD1182" s="8" t="e">
        <f t="shared" ca="1" si="437"/>
        <v>#VALUE!</v>
      </c>
      <c r="AE1182" s="8" t="e">
        <f t="shared" ca="1" si="438"/>
        <v>#VALUE!</v>
      </c>
      <c r="AF1182" s="8" t="e">
        <f t="shared" ca="1" si="439"/>
        <v>#VALUE!</v>
      </c>
    </row>
    <row r="1183" spans="1:32" x14ac:dyDescent="0.3">
      <c r="A1183" s="35">
        <f>IF(Замеры!B1179=0, " ", Замеры!B1179)</f>
        <v>1176</v>
      </c>
      <c r="B1183" s="49" t="str">
        <f>Замеры!G1179</f>
        <v xml:space="preserve">Группа от QF </v>
      </c>
      <c r="C1183" s="49" t="str">
        <f>IF(Замеры!J1179=0, " ", Замеры!J1179)</f>
        <v xml:space="preserve"> </v>
      </c>
      <c r="D1183" s="49" t="str">
        <f>IF(O1183=0, " ", CONCATENATE(Замеры!T1179,Замеры!U1179,Замеры!V1179,Замеры!W1179,Замеры!AB1179))</f>
        <v xml:space="preserve"> </v>
      </c>
      <c r="E1183" s="49" t="str">
        <f>IF(Замеры!L1179=0, " ", Замеры!L1179)</f>
        <v xml:space="preserve"> </v>
      </c>
      <c r="F1183" s="49" t="e">
        <f t="shared" si="422"/>
        <v>#VALUE!</v>
      </c>
      <c r="G1183" s="51" t="str">
        <f t="shared" si="423"/>
        <v>-</v>
      </c>
      <c r="H1183" s="52" t="str">
        <f t="shared" si="424"/>
        <v>-</v>
      </c>
      <c r="I1183" s="51" t="str">
        <f t="shared" si="425"/>
        <v>-</v>
      </c>
      <c r="J1183" s="29" t="str">
        <f t="shared" si="426"/>
        <v>-</v>
      </c>
      <c r="K1183" s="46" t="str">
        <f t="shared" si="427"/>
        <v>-</v>
      </c>
      <c r="L1183" s="29" t="str">
        <f t="shared" si="428"/>
        <v>-</v>
      </c>
      <c r="M1183" s="29" t="str">
        <f t="shared" si="429"/>
        <v xml:space="preserve"> </v>
      </c>
      <c r="N1183" s="29" t="str">
        <f t="shared" ca="1" si="430"/>
        <v xml:space="preserve"> </v>
      </c>
      <c r="O1183" s="8">
        <f>Замеры!R1179</f>
        <v>0</v>
      </c>
      <c r="P1183" s="8" t="b">
        <f t="shared" si="418"/>
        <v>1</v>
      </c>
      <c r="Q1183" s="8" t="b">
        <f t="shared" si="419"/>
        <v>1</v>
      </c>
      <c r="R1183" s="8" t="b">
        <f t="shared" si="420"/>
        <v>1</v>
      </c>
      <c r="S1183" s="8" t="s">
        <v>72</v>
      </c>
      <c r="T1183" s="8" t="e">
        <f t="shared" si="431"/>
        <v>#VALUE!</v>
      </c>
      <c r="U1183" s="12" t="s">
        <v>72</v>
      </c>
      <c r="V1183" s="8" t="e">
        <f t="shared" si="432"/>
        <v>#VALUE!</v>
      </c>
      <c r="X1183" s="13" t="str">
        <f t="shared" si="421"/>
        <v xml:space="preserve"> </v>
      </c>
      <c r="Y1183" s="8" t="e">
        <f t="shared" si="433"/>
        <v>#VALUE!</v>
      </c>
      <c r="AA1183" s="14" t="e">
        <f t="shared" ca="1" si="434"/>
        <v>#VALUE!</v>
      </c>
      <c r="AB1183" s="14" t="e">
        <f t="shared" ca="1" si="435"/>
        <v>#VALUE!</v>
      </c>
      <c r="AC1183" s="14" t="e">
        <f t="shared" ca="1" si="436"/>
        <v>#VALUE!</v>
      </c>
      <c r="AD1183" s="8" t="e">
        <f t="shared" ca="1" si="437"/>
        <v>#VALUE!</v>
      </c>
      <c r="AE1183" s="8" t="e">
        <f t="shared" ca="1" si="438"/>
        <v>#VALUE!</v>
      </c>
      <c r="AF1183" s="8" t="e">
        <f t="shared" ca="1" si="439"/>
        <v>#VALUE!</v>
      </c>
    </row>
    <row r="1184" spans="1:32" x14ac:dyDescent="0.3">
      <c r="A1184" s="35">
        <f>IF(Замеры!B1180=0, " ", Замеры!B1180)</f>
        <v>1177</v>
      </c>
      <c r="B1184" s="49" t="str">
        <f>Замеры!G1180</f>
        <v xml:space="preserve">Группа от QF </v>
      </c>
      <c r="C1184" s="49" t="str">
        <f>IF(Замеры!J1180=0, " ", Замеры!J1180)</f>
        <v xml:space="preserve"> </v>
      </c>
      <c r="D1184" s="49" t="str">
        <f>IF(O1184=0, " ", CONCATENATE(Замеры!T1180,Замеры!U1180,Замеры!V1180,Замеры!W1180,Замеры!AB1180))</f>
        <v xml:space="preserve"> </v>
      </c>
      <c r="E1184" s="49" t="str">
        <f>IF(Замеры!L1180=0, " ", Замеры!L1180)</f>
        <v xml:space="preserve"> </v>
      </c>
      <c r="F1184" s="49" t="e">
        <f t="shared" si="422"/>
        <v>#VALUE!</v>
      </c>
      <c r="G1184" s="51" t="str">
        <f t="shared" si="423"/>
        <v>-</v>
      </c>
      <c r="H1184" s="52" t="str">
        <f t="shared" si="424"/>
        <v>-</v>
      </c>
      <c r="I1184" s="51" t="str">
        <f t="shared" si="425"/>
        <v>-</v>
      </c>
      <c r="J1184" s="29" t="str">
        <f t="shared" si="426"/>
        <v>-</v>
      </c>
      <c r="K1184" s="46" t="str">
        <f t="shared" si="427"/>
        <v>-</v>
      </c>
      <c r="L1184" s="29" t="str">
        <f t="shared" si="428"/>
        <v>-</v>
      </c>
      <c r="M1184" s="29" t="str">
        <f t="shared" si="429"/>
        <v xml:space="preserve"> </v>
      </c>
      <c r="N1184" s="29" t="str">
        <f t="shared" ca="1" si="430"/>
        <v xml:space="preserve"> </v>
      </c>
      <c r="O1184" s="8">
        <f>Замеры!R1180</f>
        <v>0</v>
      </c>
      <c r="P1184" s="8" t="b">
        <f t="shared" si="418"/>
        <v>1</v>
      </c>
      <c r="Q1184" s="8" t="b">
        <f t="shared" si="419"/>
        <v>1</v>
      </c>
      <c r="R1184" s="8" t="b">
        <f t="shared" si="420"/>
        <v>1</v>
      </c>
      <c r="S1184" s="8" t="s">
        <v>72</v>
      </c>
      <c r="T1184" s="8" t="e">
        <f t="shared" si="431"/>
        <v>#VALUE!</v>
      </c>
      <c r="U1184" s="12" t="s">
        <v>72</v>
      </c>
      <c r="V1184" s="8" t="e">
        <f t="shared" si="432"/>
        <v>#VALUE!</v>
      </c>
      <c r="X1184" s="13" t="str">
        <f t="shared" si="421"/>
        <v xml:space="preserve"> </v>
      </c>
      <c r="Y1184" s="8" t="e">
        <f t="shared" si="433"/>
        <v>#VALUE!</v>
      </c>
      <c r="AA1184" s="14" t="e">
        <f t="shared" ca="1" si="434"/>
        <v>#VALUE!</v>
      </c>
      <c r="AB1184" s="14" t="e">
        <f t="shared" ca="1" si="435"/>
        <v>#VALUE!</v>
      </c>
      <c r="AC1184" s="14" t="e">
        <f t="shared" ca="1" si="436"/>
        <v>#VALUE!</v>
      </c>
      <c r="AD1184" s="8" t="e">
        <f t="shared" ca="1" si="437"/>
        <v>#VALUE!</v>
      </c>
      <c r="AE1184" s="8" t="e">
        <f t="shared" ca="1" si="438"/>
        <v>#VALUE!</v>
      </c>
      <c r="AF1184" s="8" t="e">
        <f t="shared" ca="1" si="439"/>
        <v>#VALUE!</v>
      </c>
    </row>
    <row r="1185" spans="1:32" x14ac:dyDescent="0.3">
      <c r="A1185" s="35">
        <f>IF(Замеры!B1181=0, " ", Замеры!B1181)</f>
        <v>1178</v>
      </c>
      <c r="B1185" s="49" t="str">
        <f>Замеры!G1181</f>
        <v xml:space="preserve">Группа от QF </v>
      </c>
      <c r="C1185" s="49" t="str">
        <f>IF(Замеры!J1181=0, " ", Замеры!J1181)</f>
        <v xml:space="preserve"> </v>
      </c>
      <c r="D1185" s="49" t="str">
        <f>IF(O1185=0, " ", CONCATENATE(Замеры!T1181,Замеры!U1181,Замеры!V1181,Замеры!W1181,Замеры!AB1181))</f>
        <v xml:space="preserve"> </v>
      </c>
      <c r="E1185" s="49" t="str">
        <f>IF(Замеры!L1181=0, " ", Замеры!L1181)</f>
        <v xml:space="preserve"> </v>
      </c>
      <c r="F1185" s="49" t="e">
        <f t="shared" si="422"/>
        <v>#VALUE!</v>
      </c>
      <c r="G1185" s="51" t="str">
        <f t="shared" si="423"/>
        <v>-</v>
      </c>
      <c r="H1185" s="52" t="str">
        <f t="shared" si="424"/>
        <v>-</v>
      </c>
      <c r="I1185" s="51" t="str">
        <f t="shared" si="425"/>
        <v>-</v>
      </c>
      <c r="J1185" s="29" t="str">
        <f t="shared" si="426"/>
        <v>-</v>
      </c>
      <c r="K1185" s="46" t="str">
        <f t="shared" si="427"/>
        <v>-</v>
      </c>
      <c r="L1185" s="29" t="str">
        <f t="shared" si="428"/>
        <v>-</v>
      </c>
      <c r="M1185" s="29" t="str">
        <f t="shared" si="429"/>
        <v xml:space="preserve"> </v>
      </c>
      <c r="N1185" s="29" t="str">
        <f t="shared" ca="1" si="430"/>
        <v xml:space="preserve"> </v>
      </c>
      <c r="O1185" s="8">
        <f>Замеры!R1181</f>
        <v>0</v>
      </c>
      <c r="P1185" s="8" t="b">
        <f t="shared" si="418"/>
        <v>1</v>
      </c>
      <c r="Q1185" s="8" t="b">
        <f t="shared" si="419"/>
        <v>1</v>
      </c>
      <c r="R1185" s="8" t="b">
        <f t="shared" si="420"/>
        <v>1</v>
      </c>
      <c r="S1185" s="8" t="s">
        <v>72</v>
      </c>
      <c r="T1185" s="8" t="e">
        <f t="shared" si="431"/>
        <v>#VALUE!</v>
      </c>
      <c r="U1185" s="12" t="s">
        <v>72</v>
      </c>
      <c r="V1185" s="8" t="e">
        <f t="shared" si="432"/>
        <v>#VALUE!</v>
      </c>
      <c r="X1185" s="13" t="str">
        <f t="shared" si="421"/>
        <v xml:space="preserve"> </v>
      </c>
      <c r="Y1185" s="8" t="e">
        <f t="shared" si="433"/>
        <v>#VALUE!</v>
      </c>
      <c r="AA1185" s="14" t="e">
        <f t="shared" ca="1" si="434"/>
        <v>#VALUE!</v>
      </c>
      <c r="AB1185" s="14" t="e">
        <f t="shared" ca="1" si="435"/>
        <v>#VALUE!</v>
      </c>
      <c r="AC1185" s="14" t="e">
        <f t="shared" ca="1" si="436"/>
        <v>#VALUE!</v>
      </c>
      <c r="AD1185" s="8" t="e">
        <f t="shared" ca="1" si="437"/>
        <v>#VALUE!</v>
      </c>
      <c r="AE1185" s="8" t="e">
        <f t="shared" ca="1" si="438"/>
        <v>#VALUE!</v>
      </c>
      <c r="AF1185" s="8" t="e">
        <f t="shared" ca="1" si="439"/>
        <v>#VALUE!</v>
      </c>
    </row>
    <row r="1186" spans="1:32" x14ac:dyDescent="0.3">
      <c r="A1186" s="35">
        <f>IF(Замеры!B1182=0, " ", Замеры!B1182)</f>
        <v>1179</v>
      </c>
      <c r="B1186" s="49" t="str">
        <f>Замеры!G1182</f>
        <v xml:space="preserve">Группа от QF </v>
      </c>
      <c r="C1186" s="49" t="str">
        <f>IF(Замеры!J1182=0, " ", Замеры!J1182)</f>
        <v xml:space="preserve"> </v>
      </c>
      <c r="D1186" s="49" t="str">
        <f>IF(O1186=0, " ", CONCATENATE(Замеры!T1182,Замеры!U1182,Замеры!V1182,Замеры!W1182,Замеры!AB1182))</f>
        <v xml:space="preserve"> </v>
      </c>
      <c r="E1186" s="49" t="str">
        <f>IF(Замеры!L1182=0, " ", Замеры!L1182)</f>
        <v xml:space="preserve"> </v>
      </c>
      <c r="F1186" s="49" t="e">
        <f t="shared" si="422"/>
        <v>#VALUE!</v>
      </c>
      <c r="G1186" s="51" t="str">
        <f t="shared" si="423"/>
        <v>-</v>
      </c>
      <c r="H1186" s="52" t="str">
        <f t="shared" si="424"/>
        <v>-</v>
      </c>
      <c r="I1186" s="51" t="str">
        <f t="shared" si="425"/>
        <v>-</v>
      </c>
      <c r="J1186" s="29" t="str">
        <f t="shared" si="426"/>
        <v>-</v>
      </c>
      <c r="K1186" s="46" t="str">
        <f t="shared" si="427"/>
        <v>-</v>
      </c>
      <c r="L1186" s="29" t="str">
        <f t="shared" si="428"/>
        <v>-</v>
      </c>
      <c r="M1186" s="29" t="str">
        <f t="shared" si="429"/>
        <v xml:space="preserve"> </v>
      </c>
      <c r="N1186" s="29" t="str">
        <f t="shared" ca="1" si="430"/>
        <v xml:space="preserve"> </v>
      </c>
      <c r="O1186" s="8">
        <f>Замеры!R1182</f>
        <v>0</v>
      </c>
      <c r="P1186" s="8" t="b">
        <f t="shared" si="418"/>
        <v>1</v>
      </c>
      <c r="Q1186" s="8" t="b">
        <f t="shared" si="419"/>
        <v>1</v>
      </c>
      <c r="R1186" s="8" t="b">
        <f t="shared" si="420"/>
        <v>1</v>
      </c>
      <c r="S1186" s="8" t="s">
        <v>72</v>
      </c>
      <c r="T1186" s="8" t="e">
        <f t="shared" si="431"/>
        <v>#VALUE!</v>
      </c>
      <c r="U1186" s="12" t="s">
        <v>72</v>
      </c>
      <c r="V1186" s="8" t="e">
        <f t="shared" si="432"/>
        <v>#VALUE!</v>
      </c>
      <c r="X1186" s="13" t="str">
        <f t="shared" si="421"/>
        <v xml:space="preserve"> </v>
      </c>
      <c r="Y1186" s="8" t="e">
        <f t="shared" si="433"/>
        <v>#VALUE!</v>
      </c>
      <c r="AA1186" s="14" t="e">
        <f t="shared" ca="1" si="434"/>
        <v>#VALUE!</v>
      </c>
      <c r="AB1186" s="14" t="e">
        <f t="shared" ca="1" si="435"/>
        <v>#VALUE!</v>
      </c>
      <c r="AC1186" s="14" t="e">
        <f t="shared" ca="1" si="436"/>
        <v>#VALUE!</v>
      </c>
      <c r="AD1186" s="8" t="e">
        <f t="shared" ca="1" si="437"/>
        <v>#VALUE!</v>
      </c>
      <c r="AE1186" s="8" t="e">
        <f t="shared" ca="1" si="438"/>
        <v>#VALUE!</v>
      </c>
      <c r="AF1186" s="8" t="e">
        <f t="shared" ca="1" si="439"/>
        <v>#VALUE!</v>
      </c>
    </row>
    <row r="1187" spans="1:32" x14ac:dyDescent="0.3">
      <c r="A1187" s="35">
        <f>IF(Замеры!B1183=0, " ", Замеры!B1183)</f>
        <v>1180</v>
      </c>
      <c r="B1187" s="49" t="str">
        <f>Замеры!G1183</f>
        <v xml:space="preserve">Группа от QF </v>
      </c>
      <c r="C1187" s="49" t="str">
        <f>IF(Замеры!J1183=0, " ", Замеры!J1183)</f>
        <v xml:space="preserve"> </v>
      </c>
      <c r="D1187" s="49" t="str">
        <f>IF(O1187=0, " ", CONCATENATE(Замеры!T1183,Замеры!U1183,Замеры!V1183,Замеры!W1183,Замеры!AB1183))</f>
        <v xml:space="preserve"> </v>
      </c>
      <c r="E1187" s="49" t="str">
        <f>IF(Замеры!L1183=0, " ", Замеры!L1183)</f>
        <v xml:space="preserve"> </v>
      </c>
      <c r="F1187" s="49" t="e">
        <f t="shared" si="422"/>
        <v>#VALUE!</v>
      </c>
      <c r="G1187" s="51" t="str">
        <f t="shared" si="423"/>
        <v>-</v>
      </c>
      <c r="H1187" s="52" t="str">
        <f t="shared" si="424"/>
        <v>-</v>
      </c>
      <c r="I1187" s="51" t="str">
        <f t="shared" si="425"/>
        <v>-</v>
      </c>
      <c r="J1187" s="29" t="str">
        <f t="shared" si="426"/>
        <v>-</v>
      </c>
      <c r="K1187" s="46" t="str">
        <f t="shared" si="427"/>
        <v>-</v>
      </c>
      <c r="L1187" s="29" t="str">
        <f t="shared" si="428"/>
        <v>-</v>
      </c>
      <c r="M1187" s="29" t="str">
        <f t="shared" si="429"/>
        <v xml:space="preserve"> </v>
      </c>
      <c r="N1187" s="29" t="str">
        <f t="shared" ca="1" si="430"/>
        <v xml:space="preserve"> </v>
      </c>
      <c r="O1187" s="8">
        <f>Замеры!R1183</f>
        <v>0</v>
      </c>
      <c r="P1187" s="8" t="b">
        <f t="shared" si="418"/>
        <v>1</v>
      </c>
      <c r="Q1187" s="8" t="b">
        <f t="shared" si="419"/>
        <v>1</v>
      </c>
      <c r="R1187" s="8" t="b">
        <f t="shared" si="420"/>
        <v>1</v>
      </c>
      <c r="S1187" s="8" t="s">
        <v>72</v>
      </c>
      <c r="T1187" s="8" t="e">
        <f t="shared" si="431"/>
        <v>#VALUE!</v>
      </c>
      <c r="U1187" s="12" t="s">
        <v>72</v>
      </c>
      <c r="V1187" s="8" t="e">
        <f t="shared" si="432"/>
        <v>#VALUE!</v>
      </c>
      <c r="X1187" s="13" t="str">
        <f t="shared" si="421"/>
        <v xml:space="preserve"> </v>
      </c>
      <c r="Y1187" s="8" t="e">
        <f t="shared" si="433"/>
        <v>#VALUE!</v>
      </c>
      <c r="AA1187" s="14" t="e">
        <f t="shared" ca="1" si="434"/>
        <v>#VALUE!</v>
      </c>
      <c r="AB1187" s="14" t="e">
        <f t="shared" ca="1" si="435"/>
        <v>#VALUE!</v>
      </c>
      <c r="AC1187" s="14" t="e">
        <f t="shared" ca="1" si="436"/>
        <v>#VALUE!</v>
      </c>
      <c r="AD1187" s="8" t="e">
        <f t="shared" ca="1" si="437"/>
        <v>#VALUE!</v>
      </c>
      <c r="AE1187" s="8" t="e">
        <f t="shared" ca="1" si="438"/>
        <v>#VALUE!</v>
      </c>
      <c r="AF1187" s="8" t="e">
        <f t="shared" ca="1" si="439"/>
        <v>#VALUE!</v>
      </c>
    </row>
    <row r="1188" spans="1:32" x14ac:dyDescent="0.3">
      <c r="A1188" s="35">
        <f>IF(Замеры!B1184=0, " ", Замеры!B1184)</f>
        <v>1181</v>
      </c>
      <c r="B1188" s="49" t="str">
        <f>Замеры!G1184</f>
        <v xml:space="preserve">Группа от QF </v>
      </c>
      <c r="C1188" s="49" t="str">
        <f>IF(Замеры!J1184=0, " ", Замеры!J1184)</f>
        <v xml:space="preserve"> </v>
      </c>
      <c r="D1188" s="49" t="str">
        <f>IF(O1188=0, " ", CONCATENATE(Замеры!T1184,Замеры!U1184,Замеры!V1184,Замеры!W1184,Замеры!AB1184))</f>
        <v xml:space="preserve"> </v>
      </c>
      <c r="E1188" s="49" t="str">
        <f>IF(Замеры!L1184=0, " ", Замеры!L1184)</f>
        <v xml:space="preserve"> </v>
      </c>
      <c r="F1188" s="49" t="e">
        <f t="shared" si="422"/>
        <v>#VALUE!</v>
      </c>
      <c r="G1188" s="51" t="str">
        <f t="shared" si="423"/>
        <v>-</v>
      </c>
      <c r="H1188" s="52" t="str">
        <f t="shared" si="424"/>
        <v>-</v>
      </c>
      <c r="I1188" s="51" t="str">
        <f t="shared" si="425"/>
        <v>-</v>
      </c>
      <c r="J1188" s="29" t="str">
        <f t="shared" si="426"/>
        <v>-</v>
      </c>
      <c r="K1188" s="46" t="str">
        <f t="shared" si="427"/>
        <v>-</v>
      </c>
      <c r="L1188" s="29" t="str">
        <f t="shared" si="428"/>
        <v>-</v>
      </c>
      <c r="M1188" s="29" t="str">
        <f t="shared" si="429"/>
        <v xml:space="preserve"> </v>
      </c>
      <c r="N1188" s="29" t="str">
        <f t="shared" ca="1" si="430"/>
        <v xml:space="preserve"> </v>
      </c>
      <c r="O1188" s="8">
        <f>Замеры!R1184</f>
        <v>0</v>
      </c>
      <c r="P1188" s="8" t="b">
        <f t="shared" si="418"/>
        <v>1</v>
      </c>
      <c r="Q1188" s="8" t="b">
        <f t="shared" si="419"/>
        <v>1</v>
      </c>
      <c r="R1188" s="8" t="b">
        <f t="shared" si="420"/>
        <v>1</v>
      </c>
      <c r="S1188" s="8" t="s">
        <v>72</v>
      </c>
      <c r="T1188" s="8" t="e">
        <f t="shared" si="431"/>
        <v>#VALUE!</v>
      </c>
      <c r="U1188" s="12" t="s">
        <v>72</v>
      </c>
      <c r="V1188" s="8" t="e">
        <f t="shared" si="432"/>
        <v>#VALUE!</v>
      </c>
      <c r="X1188" s="13" t="str">
        <f t="shared" si="421"/>
        <v xml:space="preserve"> </v>
      </c>
      <c r="Y1188" s="8" t="e">
        <f t="shared" si="433"/>
        <v>#VALUE!</v>
      </c>
      <c r="AA1188" s="14" t="e">
        <f t="shared" ca="1" si="434"/>
        <v>#VALUE!</v>
      </c>
      <c r="AB1188" s="14" t="e">
        <f t="shared" ca="1" si="435"/>
        <v>#VALUE!</v>
      </c>
      <c r="AC1188" s="14" t="e">
        <f t="shared" ca="1" si="436"/>
        <v>#VALUE!</v>
      </c>
      <c r="AD1188" s="8" t="e">
        <f t="shared" ca="1" si="437"/>
        <v>#VALUE!</v>
      </c>
      <c r="AE1188" s="8" t="e">
        <f t="shared" ca="1" si="438"/>
        <v>#VALUE!</v>
      </c>
      <c r="AF1188" s="8" t="e">
        <f t="shared" ca="1" si="439"/>
        <v>#VALUE!</v>
      </c>
    </row>
    <row r="1189" spans="1:32" x14ac:dyDescent="0.3">
      <c r="A1189" s="35">
        <f>IF(Замеры!B1185=0, " ", Замеры!B1185)</f>
        <v>1182</v>
      </c>
      <c r="B1189" s="49" t="str">
        <f>Замеры!G1185</f>
        <v xml:space="preserve">Группа от QF </v>
      </c>
      <c r="C1189" s="49" t="str">
        <f>IF(Замеры!J1185=0, " ", Замеры!J1185)</f>
        <v xml:space="preserve"> </v>
      </c>
      <c r="D1189" s="49" t="str">
        <f>IF(O1189=0, " ", CONCATENATE(Замеры!T1185,Замеры!U1185,Замеры!V1185,Замеры!W1185,Замеры!AB1185))</f>
        <v xml:space="preserve"> </v>
      </c>
      <c r="E1189" s="49" t="str">
        <f>IF(Замеры!L1185=0, " ", Замеры!L1185)</f>
        <v xml:space="preserve"> </v>
      </c>
      <c r="F1189" s="49" t="e">
        <f t="shared" si="422"/>
        <v>#VALUE!</v>
      </c>
      <c r="G1189" s="51" t="str">
        <f t="shared" si="423"/>
        <v>-</v>
      </c>
      <c r="H1189" s="52" t="str">
        <f t="shared" si="424"/>
        <v>-</v>
      </c>
      <c r="I1189" s="51" t="str">
        <f t="shared" si="425"/>
        <v>-</v>
      </c>
      <c r="J1189" s="29" t="str">
        <f t="shared" si="426"/>
        <v>-</v>
      </c>
      <c r="K1189" s="46" t="str">
        <f t="shared" si="427"/>
        <v>-</v>
      </c>
      <c r="L1189" s="29" t="str">
        <f t="shared" si="428"/>
        <v>-</v>
      </c>
      <c r="M1189" s="29" t="str">
        <f t="shared" si="429"/>
        <v xml:space="preserve"> </v>
      </c>
      <c r="N1189" s="29" t="str">
        <f t="shared" ca="1" si="430"/>
        <v xml:space="preserve"> </v>
      </c>
      <c r="O1189" s="8">
        <f>Замеры!R1185</f>
        <v>0</v>
      </c>
      <c r="P1189" s="8" t="b">
        <f t="shared" si="418"/>
        <v>1</v>
      </c>
      <c r="Q1189" s="8" t="b">
        <f t="shared" si="419"/>
        <v>1</v>
      </c>
      <c r="R1189" s="8" t="b">
        <f t="shared" si="420"/>
        <v>1</v>
      </c>
      <c r="S1189" s="8" t="s">
        <v>72</v>
      </c>
      <c r="T1189" s="8" t="e">
        <f t="shared" si="431"/>
        <v>#VALUE!</v>
      </c>
      <c r="U1189" s="12" t="s">
        <v>72</v>
      </c>
      <c r="V1189" s="8" t="e">
        <f t="shared" si="432"/>
        <v>#VALUE!</v>
      </c>
      <c r="X1189" s="13" t="str">
        <f t="shared" si="421"/>
        <v xml:space="preserve"> </v>
      </c>
      <c r="Y1189" s="8" t="e">
        <f t="shared" si="433"/>
        <v>#VALUE!</v>
      </c>
      <c r="AA1189" s="14" t="e">
        <f t="shared" ca="1" si="434"/>
        <v>#VALUE!</v>
      </c>
      <c r="AB1189" s="14" t="e">
        <f t="shared" ca="1" si="435"/>
        <v>#VALUE!</v>
      </c>
      <c r="AC1189" s="14" t="e">
        <f t="shared" ca="1" si="436"/>
        <v>#VALUE!</v>
      </c>
      <c r="AD1189" s="8" t="e">
        <f t="shared" ca="1" si="437"/>
        <v>#VALUE!</v>
      </c>
      <c r="AE1189" s="8" t="e">
        <f t="shared" ca="1" si="438"/>
        <v>#VALUE!</v>
      </c>
      <c r="AF1189" s="8" t="e">
        <f t="shared" ca="1" si="439"/>
        <v>#VALUE!</v>
      </c>
    </row>
    <row r="1190" spans="1:32" x14ac:dyDescent="0.3">
      <c r="A1190" s="35">
        <f>IF(Замеры!B1186=0, " ", Замеры!B1186)</f>
        <v>1183</v>
      </c>
      <c r="B1190" s="49" t="str">
        <f>Замеры!G1186</f>
        <v xml:space="preserve">Группа от QF </v>
      </c>
      <c r="C1190" s="49" t="str">
        <f>IF(Замеры!J1186=0, " ", Замеры!J1186)</f>
        <v xml:space="preserve"> </v>
      </c>
      <c r="D1190" s="49" t="str">
        <f>IF(O1190=0, " ", CONCATENATE(Замеры!T1186,Замеры!U1186,Замеры!V1186,Замеры!W1186,Замеры!AB1186))</f>
        <v xml:space="preserve"> </v>
      </c>
      <c r="E1190" s="49" t="str">
        <f>IF(Замеры!L1186=0, " ", Замеры!L1186)</f>
        <v xml:space="preserve"> </v>
      </c>
      <c r="F1190" s="49" t="e">
        <f t="shared" si="422"/>
        <v>#VALUE!</v>
      </c>
      <c r="G1190" s="51" t="str">
        <f t="shared" si="423"/>
        <v>-</v>
      </c>
      <c r="H1190" s="52" t="str">
        <f t="shared" si="424"/>
        <v>-</v>
      </c>
      <c r="I1190" s="51" t="str">
        <f t="shared" si="425"/>
        <v>-</v>
      </c>
      <c r="J1190" s="29" t="str">
        <f t="shared" si="426"/>
        <v>-</v>
      </c>
      <c r="K1190" s="46" t="str">
        <f t="shared" si="427"/>
        <v>-</v>
      </c>
      <c r="L1190" s="29" t="str">
        <f t="shared" si="428"/>
        <v>-</v>
      </c>
      <c r="M1190" s="29" t="str">
        <f t="shared" si="429"/>
        <v xml:space="preserve"> </v>
      </c>
      <c r="N1190" s="29" t="str">
        <f t="shared" ca="1" si="430"/>
        <v xml:space="preserve"> </v>
      </c>
      <c r="O1190" s="8">
        <f>Замеры!R1186</f>
        <v>0</v>
      </c>
      <c r="P1190" s="8" t="b">
        <f t="shared" si="418"/>
        <v>1</v>
      </c>
      <c r="Q1190" s="8" t="b">
        <f t="shared" si="419"/>
        <v>1</v>
      </c>
      <c r="R1190" s="8" t="b">
        <f t="shared" si="420"/>
        <v>1</v>
      </c>
      <c r="S1190" s="8" t="s">
        <v>72</v>
      </c>
      <c r="T1190" s="8" t="e">
        <f t="shared" si="431"/>
        <v>#VALUE!</v>
      </c>
      <c r="U1190" s="12" t="s">
        <v>72</v>
      </c>
      <c r="V1190" s="8" t="e">
        <f t="shared" si="432"/>
        <v>#VALUE!</v>
      </c>
      <c r="X1190" s="13" t="str">
        <f t="shared" si="421"/>
        <v xml:space="preserve"> </v>
      </c>
      <c r="Y1190" s="8" t="e">
        <f t="shared" si="433"/>
        <v>#VALUE!</v>
      </c>
      <c r="AA1190" s="14" t="e">
        <f t="shared" ca="1" si="434"/>
        <v>#VALUE!</v>
      </c>
      <c r="AB1190" s="14" t="e">
        <f t="shared" ca="1" si="435"/>
        <v>#VALUE!</v>
      </c>
      <c r="AC1190" s="14" t="e">
        <f t="shared" ca="1" si="436"/>
        <v>#VALUE!</v>
      </c>
      <c r="AD1190" s="8" t="e">
        <f t="shared" ca="1" si="437"/>
        <v>#VALUE!</v>
      </c>
      <c r="AE1190" s="8" t="e">
        <f t="shared" ca="1" si="438"/>
        <v>#VALUE!</v>
      </c>
      <c r="AF1190" s="8" t="e">
        <f t="shared" ca="1" si="439"/>
        <v>#VALUE!</v>
      </c>
    </row>
    <row r="1191" spans="1:32" x14ac:dyDescent="0.3">
      <c r="A1191" s="35">
        <f>IF(Замеры!B1187=0, " ", Замеры!B1187)</f>
        <v>1184</v>
      </c>
      <c r="B1191" s="49" t="str">
        <f>Замеры!G1187</f>
        <v xml:space="preserve">Группа от QF </v>
      </c>
      <c r="C1191" s="49" t="str">
        <f>IF(Замеры!J1187=0, " ", Замеры!J1187)</f>
        <v xml:space="preserve"> </v>
      </c>
      <c r="D1191" s="49" t="str">
        <f>IF(O1191=0, " ", CONCATENATE(Замеры!T1187,Замеры!U1187,Замеры!V1187,Замеры!W1187,Замеры!AB1187))</f>
        <v xml:space="preserve"> </v>
      </c>
      <c r="E1191" s="49" t="str">
        <f>IF(Замеры!L1187=0, " ", Замеры!L1187)</f>
        <v xml:space="preserve"> </v>
      </c>
      <c r="F1191" s="49" t="e">
        <f t="shared" si="422"/>
        <v>#VALUE!</v>
      </c>
      <c r="G1191" s="51" t="str">
        <f t="shared" si="423"/>
        <v>-</v>
      </c>
      <c r="H1191" s="52" t="str">
        <f t="shared" si="424"/>
        <v>-</v>
      </c>
      <c r="I1191" s="51" t="str">
        <f t="shared" si="425"/>
        <v>-</v>
      </c>
      <c r="J1191" s="29" t="str">
        <f t="shared" si="426"/>
        <v>-</v>
      </c>
      <c r="K1191" s="46" t="str">
        <f t="shared" si="427"/>
        <v>-</v>
      </c>
      <c r="L1191" s="29" t="str">
        <f t="shared" si="428"/>
        <v>-</v>
      </c>
      <c r="M1191" s="29" t="str">
        <f t="shared" si="429"/>
        <v xml:space="preserve"> </v>
      </c>
      <c r="N1191" s="29" t="str">
        <f t="shared" ca="1" si="430"/>
        <v xml:space="preserve"> </v>
      </c>
      <c r="O1191" s="8">
        <f>Замеры!R1187</f>
        <v>0</v>
      </c>
      <c r="P1191" s="8" t="b">
        <f t="shared" si="418"/>
        <v>1</v>
      </c>
      <c r="Q1191" s="8" t="b">
        <f t="shared" si="419"/>
        <v>1</v>
      </c>
      <c r="R1191" s="8" t="b">
        <f t="shared" si="420"/>
        <v>1</v>
      </c>
      <c r="S1191" s="8" t="s">
        <v>72</v>
      </c>
      <c r="T1191" s="8" t="e">
        <f t="shared" si="431"/>
        <v>#VALUE!</v>
      </c>
      <c r="U1191" s="12" t="s">
        <v>72</v>
      </c>
      <c r="V1191" s="8" t="e">
        <f t="shared" si="432"/>
        <v>#VALUE!</v>
      </c>
      <c r="X1191" s="13" t="str">
        <f t="shared" si="421"/>
        <v xml:space="preserve"> </v>
      </c>
      <c r="Y1191" s="8" t="e">
        <f t="shared" si="433"/>
        <v>#VALUE!</v>
      </c>
      <c r="AA1191" s="14" t="e">
        <f t="shared" ca="1" si="434"/>
        <v>#VALUE!</v>
      </c>
      <c r="AB1191" s="14" t="e">
        <f t="shared" ca="1" si="435"/>
        <v>#VALUE!</v>
      </c>
      <c r="AC1191" s="14" t="e">
        <f t="shared" ca="1" si="436"/>
        <v>#VALUE!</v>
      </c>
      <c r="AD1191" s="8" t="e">
        <f t="shared" ca="1" si="437"/>
        <v>#VALUE!</v>
      </c>
      <c r="AE1191" s="8" t="e">
        <f t="shared" ca="1" si="438"/>
        <v>#VALUE!</v>
      </c>
      <c r="AF1191" s="8" t="e">
        <f t="shared" ca="1" si="439"/>
        <v>#VALUE!</v>
      </c>
    </row>
    <row r="1192" spans="1:32" x14ac:dyDescent="0.3">
      <c r="A1192" s="35">
        <f>IF(Замеры!B1188=0, " ", Замеры!B1188)</f>
        <v>1185</v>
      </c>
      <c r="B1192" s="49" t="str">
        <f>Замеры!G1188</f>
        <v xml:space="preserve">Группа от QF </v>
      </c>
      <c r="C1192" s="49" t="str">
        <f>IF(Замеры!J1188=0, " ", Замеры!J1188)</f>
        <v xml:space="preserve"> </v>
      </c>
      <c r="D1192" s="49" t="str">
        <f>IF(O1192=0, " ", CONCATENATE(Замеры!T1188,Замеры!U1188,Замеры!V1188,Замеры!W1188,Замеры!AB1188))</f>
        <v xml:space="preserve"> </v>
      </c>
      <c r="E1192" s="49" t="str">
        <f>IF(Замеры!L1188=0, " ", Замеры!L1188)</f>
        <v xml:space="preserve"> </v>
      </c>
      <c r="F1192" s="49" t="e">
        <f t="shared" si="422"/>
        <v>#VALUE!</v>
      </c>
      <c r="G1192" s="51" t="str">
        <f t="shared" si="423"/>
        <v>-</v>
      </c>
      <c r="H1192" s="52" t="str">
        <f t="shared" si="424"/>
        <v>-</v>
      </c>
      <c r="I1192" s="51" t="str">
        <f t="shared" si="425"/>
        <v>-</v>
      </c>
      <c r="J1192" s="29" t="str">
        <f t="shared" si="426"/>
        <v>-</v>
      </c>
      <c r="K1192" s="46" t="str">
        <f t="shared" si="427"/>
        <v>-</v>
      </c>
      <c r="L1192" s="29" t="str">
        <f t="shared" si="428"/>
        <v>-</v>
      </c>
      <c r="M1192" s="29" t="str">
        <f t="shared" si="429"/>
        <v xml:space="preserve"> </v>
      </c>
      <c r="N1192" s="29" t="str">
        <f t="shared" ca="1" si="430"/>
        <v xml:space="preserve"> </v>
      </c>
      <c r="O1192" s="8">
        <f>Замеры!R1188</f>
        <v>0</v>
      </c>
      <c r="P1192" s="8" t="b">
        <f t="shared" si="418"/>
        <v>1</v>
      </c>
      <c r="Q1192" s="8" t="b">
        <f t="shared" si="419"/>
        <v>1</v>
      </c>
      <c r="R1192" s="8" t="b">
        <f t="shared" si="420"/>
        <v>1</v>
      </c>
      <c r="S1192" s="8" t="s">
        <v>72</v>
      </c>
      <c r="T1192" s="8" t="e">
        <f t="shared" si="431"/>
        <v>#VALUE!</v>
      </c>
      <c r="U1192" s="12" t="s">
        <v>72</v>
      </c>
      <c r="V1192" s="8" t="e">
        <f t="shared" si="432"/>
        <v>#VALUE!</v>
      </c>
      <c r="X1192" s="13" t="str">
        <f t="shared" si="421"/>
        <v xml:space="preserve"> </v>
      </c>
      <c r="Y1192" s="8" t="e">
        <f t="shared" si="433"/>
        <v>#VALUE!</v>
      </c>
      <c r="AA1192" s="14" t="e">
        <f t="shared" ca="1" si="434"/>
        <v>#VALUE!</v>
      </c>
      <c r="AB1192" s="14" t="e">
        <f t="shared" ca="1" si="435"/>
        <v>#VALUE!</v>
      </c>
      <c r="AC1192" s="14" t="e">
        <f t="shared" ca="1" si="436"/>
        <v>#VALUE!</v>
      </c>
      <c r="AD1192" s="8" t="e">
        <f t="shared" ca="1" si="437"/>
        <v>#VALUE!</v>
      </c>
      <c r="AE1192" s="8" t="e">
        <f t="shared" ca="1" si="438"/>
        <v>#VALUE!</v>
      </c>
      <c r="AF1192" s="8" t="e">
        <f t="shared" ca="1" si="439"/>
        <v>#VALUE!</v>
      </c>
    </row>
    <row r="1193" spans="1:32" x14ac:dyDescent="0.3">
      <c r="A1193" s="35">
        <f>IF(Замеры!B1189=0, " ", Замеры!B1189)</f>
        <v>1186</v>
      </c>
      <c r="B1193" s="49" t="str">
        <f>Замеры!G1189</f>
        <v xml:space="preserve">Группа от QF </v>
      </c>
      <c r="C1193" s="49" t="str">
        <f>IF(Замеры!J1189=0, " ", Замеры!J1189)</f>
        <v xml:space="preserve"> </v>
      </c>
      <c r="D1193" s="49" t="str">
        <f>IF(O1193=0, " ", CONCATENATE(Замеры!T1189,Замеры!U1189,Замеры!V1189,Замеры!W1189,Замеры!AB1189))</f>
        <v xml:space="preserve"> </v>
      </c>
      <c r="E1193" s="49" t="str">
        <f>IF(Замеры!L1189=0, " ", Замеры!L1189)</f>
        <v xml:space="preserve"> </v>
      </c>
      <c r="F1193" s="49" t="e">
        <f t="shared" si="422"/>
        <v>#VALUE!</v>
      </c>
      <c r="G1193" s="51" t="str">
        <f t="shared" si="423"/>
        <v>-</v>
      </c>
      <c r="H1193" s="52" t="str">
        <f t="shared" si="424"/>
        <v>-</v>
      </c>
      <c r="I1193" s="51" t="str">
        <f t="shared" si="425"/>
        <v>-</v>
      </c>
      <c r="J1193" s="29" t="str">
        <f t="shared" si="426"/>
        <v>-</v>
      </c>
      <c r="K1193" s="46" t="str">
        <f t="shared" si="427"/>
        <v>-</v>
      </c>
      <c r="L1193" s="29" t="str">
        <f t="shared" si="428"/>
        <v>-</v>
      </c>
      <c r="M1193" s="29" t="str">
        <f t="shared" si="429"/>
        <v xml:space="preserve"> </v>
      </c>
      <c r="N1193" s="29" t="str">
        <f t="shared" ca="1" si="430"/>
        <v xml:space="preserve"> </v>
      </c>
      <c r="O1193" s="8">
        <f>Замеры!R1189</f>
        <v>0</v>
      </c>
      <c r="P1193" s="8" t="b">
        <f t="shared" si="418"/>
        <v>1</v>
      </c>
      <c r="Q1193" s="8" t="b">
        <f t="shared" si="419"/>
        <v>1</v>
      </c>
      <c r="R1193" s="8" t="b">
        <f t="shared" si="420"/>
        <v>1</v>
      </c>
      <c r="S1193" s="8" t="s">
        <v>72</v>
      </c>
      <c r="T1193" s="8" t="e">
        <f t="shared" si="431"/>
        <v>#VALUE!</v>
      </c>
      <c r="U1193" s="12" t="s">
        <v>72</v>
      </c>
      <c r="V1193" s="8" t="e">
        <f t="shared" si="432"/>
        <v>#VALUE!</v>
      </c>
      <c r="X1193" s="13" t="str">
        <f t="shared" si="421"/>
        <v xml:space="preserve"> </v>
      </c>
      <c r="Y1193" s="8" t="e">
        <f t="shared" si="433"/>
        <v>#VALUE!</v>
      </c>
      <c r="AA1193" s="14" t="e">
        <f t="shared" ca="1" si="434"/>
        <v>#VALUE!</v>
      </c>
      <c r="AB1193" s="14" t="e">
        <f t="shared" ca="1" si="435"/>
        <v>#VALUE!</v>
      </c>
      <c r="AC1193" s="14" t="e">
        <f t="shared" ca="1" si="436"/>
        <v>#VALUE!</v>
      </c>
      <c r="AD1193" s="8" t="e">
        <f t="shared" ca="1" si="437"/>
        <v>#VALUE!</v>
      </c>
      <c r="AE1193" s="8" t="e">
        <f t="shared" ca="1" si="438"/>
        <v>#VALUE!</v>
      </c>
      <c r="AF1193" s="8" t="e">
        <f t="shared" ca="1" si="439"/>
        <v>#VALUE!</v>
      </c>
    </row>
    <row r="1194" spans="1:32" x14ac:dyDescent="0.3">
      <c r="A1194" s="35">
        <f>IF(Замеры!B1190=0, " ", Замеры!B1190)</f>
        <v>1187</v>
      </c>
      <c r="B1194" s="49" t="str">
        <f>Замеры!G1190</f>
        <v xml:space="preserve">Группа от QF </v>
      </c>
      <c r="C1194" s="49" t="str">
        <f>IF(Замеры!J1190=0, " ", Замеры!J1190)</f>
        <v xml:space="preserve"> </v>
      </c>
      <c r="D1194" s="49" t="str">
        <f>IF(O1194=0, " ", CONCATENATE(Замеры!T1190,Замеры!U1190,Замеры!V1190,Замеры!W1190,Замеры!AB1190))</f>
        <v xml:space="preserve"> </v>
      </c>
      <c r="E1194" s="49" t="str">
        <f>IF(Замеры!L1190=0, " ", Замеры!L1190)</f>
        <v xml:space="preserve"> </v>
      </c>
      <c r="F1194" s="49" t="e">
        <f t="shared" si="422"/>
        <v>#VALUE!</v>
      </c>
      <c r="G1194" s="51" t="str">
        <f t="shared" si="423"/>
        <v>-</v>
      </c>
      <c r="H1194" s="52" t="str">
        <f t="shared" si="424"/>
        <v>-</v>
      </c>
      <c r="I1194" s="51" t="str">
        <f t="shared" si="425"/>
        <v>-</v>
      </c>
      <c r="J1194" s="29" t="str">
        <f t="shared" si="426"/>
        <v>-</v>
      </c>
      <c r="K1194" s="46" t="str">
        <f t="shared" si="427"/>
        <v>-</v>
      </c>
      <c r="L1194" s="29" t="str">
        <f t="shared" si="428"/>
        <v>-</v>
      </c>
      <c r="M1194" s="29" t="str">
        <f t="shared" si="429"/>
        <v xml:space="preserve"> </v>
      </c>
      <c r="N1194" s="29" t="str">
        <f t="shared" ca="1" si="430"/>
        <v xml:space="preserve"> </v>
      </c>
      <c r="O1194" s="8">
        <f>Замеры!R1190</f>
        <v>0</v>
      </c>
      <c r="P1194" s="8" t="b">
        <f t="shared" si="418"/>
        <v>1</v>
      </c>
      <c r="Q1194" s="8" t="b">
        <f t="shared" si="419"/>
        <v>1</v>
      </c>
      <c r="R1194" s="8" t="b">
        <f t="shared" si="420"/>
        <v>1</v>
      </c>
      <c r="S1194" s="8" t="s">
        <v>72</v>
      </c>
      <c r="T1194" s="8" t="e">
        <f t="shared" si="431"/>
        <v>#VALUE!</v>
      </c>
      <c r="U1194" s="12" t="s">
        <v>72</v>
      </c>
      <c r="V1194" s="8" t="e">
        <f t="shared" si="432"/>
        <v>#VALUE!</v>
      </c>
      <c r="X1194" s="13" t="str">
        <f t="shared" si="421"/>
        <v xml:space="preserve"> </v>
      </c>
      <c r="Y1194" s="8" t="e">
        <f t="shared" si="433"/>
        <v>#VALUE!</v>
      </c>
      <c r="AA1194" s="14" t="e">
        <f t="shared" ca="1" si="434"/>
        <v>#VALUE!</v>
      </c>
      <c r="AB1194" s="14" t="e">
        <f t="shared" ca="1" si="435"/>
        <v>#VALUE!</v>
      </c>
      <c r="AC1194" s="14" t="e">
        <f t="shared" ca="1" si="436"/>
        <v>#VALUE!</v>
      </c>
      <c r="AD1194" s="8" t="e">
        <f t="shared" ca="1" si="437"/>
        <v>#VALUE!</v>
      </c>
      <c r="AE1194" s="8" t="e">
        <f t="shared" ca="1" si="438"/>
        <v>#VALUE!</v>
      </c>
      <c r="AF1194" s="8" t="e">
        <f t="shared" ca="1" si="439"/>
        <v>#VALUE!</v>
      </c>
    </row>
    <row r="1195" spans="1:32" x14ac:dyDescent="0.3">
      <c r="A1195" s="35">
        <f>IF(Замеры!B1191=0, " ", Замеры!B1191)</f>
        <v>1188</v>
      </c>
      <c r="B1195" s="49" t="str">
        <f>Замеры!G1191</f>
        <v xml:space="preserve">Группа от QF </v>
      </c>
      <c r="C1195" s="49" t="str">
        <f>IF(Замеры!J1191=0, " ", Замеры!J1191)</f>
        <v xml:space="preserve"> </v>
      </c>
      <c r="D1195" s="49" t="str">
        <f>IF(O1195=0, " ", CONCATENATE(Замеры!T1191,Замеры!U1191,Замеры!V1191,Замеры!W1191,Замеры!AB1191))</f>
        <v xml:space="preserve"> </v>
      </c>
      <c r="E1195" s="49" t="str">
        <f>IF(Замеры!L1191=0, " ", Замеры!L1191)</f>
        <v xml:space="preserve"> </v>
      </c>
      <c r="F1195" s="49" t="e">
        <f t="shared" si="422"/>
        <v>#VALUE!</v>
      </c>
      <c r="G1195" s="51" t="str">
        <f t="shared" si="423"/>
        <v>-</v>
      </c>
      <c r="H1195" s="52" t="str">
        <f t="shared" si="424"/>
        <v>-</v>
      </c>
      <c r="I1195" s="51" t="str">
        <f t="shared" si="425"/>
        <v>-</v>
      </c>
      <c r="J1195" s="29" t="str">
        <f t="shared" si="426"/>
        <v>-</v>
      </c>
      <c r="K1195" s="46" t="str">
        <f t="shared" si="427"/>
        <v>-</v>
      </c>
      <c r="L1195" s="29" t="str">
        <f t="shared" si="428"/>
        <v>-</v>
      </c>
      <c r="M1195" s="29" t="str">
        <f t="shared" si="429"/>
        <v xml:space="preserve"> </v>
      </c>
      <c r="N1195" s="29" t="str">
        <f t="shared" ca="1" si="430"/>
        <v xml:space="preserve"> </v>
      </c>
      <c r="O1195" s="8">
        <f>Замеры!R1191</f>
        <v>0</v>
      </c>
      <c r="P1195" s="8" t="b">
        <f t="shared" si="418"/>
        <v>1</v>
      </c>
      <c r="Q1195" s="8" t="b">
        <f t="shared" si="419"/>
        <v>1</v>
      </c>
      <c r="R1195" s="8" t="b">
        <f t="shared" si="420"/>
        <v>1</v>
      </c>
      <c r="S1195" s="8" t="s">
        <v>72</v>
      </c>
      <c r="T1195" s="8" t="e">
        <f t="shared" si="431"/>
        <v>#VALUE!</v>
      </c>
      <c r="U1195" s="12" t="s">
        <v>72</v>
      </c>
      <c r="V1195" s="8" t="e">
        <f t="shared" si="432"/>
        <v>#VALUE!</v>
      </c>
      <c r="X1195" s="13" t="str">
        <f t="shared" si="421"/>
        <v xml:space="preserve"> </v>
      </c>
      <c r="Y1195" s="8" t="e">
        <f t="shared" si="433"/>
        <v>#VALUE!</v>
      </c>
      <c r="AA1195" s="14" t="e">
        <f t="shared" ca="1" si="434"/>
        <v>#VALUE!</v>
      </c>
      <c r="AB1195" s="14" t="e">
        <f t="shared" ca="1" si="435"/>
        <v>#VALUE!</v>
      </c>
      <c r="AC1195" s="14" t="e">
        <f t="shared" ca="1" si="436"/>
        <v>#VALUE!</v>
      </c>
      <c r="AD1195" s="8" t="e">
        <f t="shared" ca="1" si="437"/>
        <v>#VALUE!</v>
      </c>
      <c r="AE1195" s="8" t="e">
        <f t="shared" ca="1" si="438"/>
        <v>#VALUE!</v>
      </c>
      <c r="AF1195" s="8" t="e">
        <f t="shared" ca="1" si="439"/>
        <v>#VALUE!</v>
      </c>
    </row>
    <row r="1196" spans="1:32" x14ac:dyDescent="0.3">
      <c r="A1196" s="35">
        <f>IF(Замеры!B1192=0, " ", Замеры!B1192)</f>
        <v>1189</v>
      </c>
      <c r="B1196" s="49" t="str">
        <f>Замеры!G1192</f>
        <v xml:space="preserve">Группа от QF </v>
      </c>
      <c r="C1196" s="49" t="str">
        <f>IF(Замеры!J1192=0, " ", Замеры!J1192)</f>
        <v xml:space="preserve"> </v>
      </c>
      <c r="D1196" s="49" t="str">
        <f>IF(O1196=0, " ", CONCATENATE(Замеры!T1192,Замеры!U1192,Замеры!V1192,Замеры!W1192,Замеры!AB1192))</f>
        <v xml:space="preserve"> </v>
      </c>
      <c r="E1196" s="49" t="str">
        <f>IF(Замеры!L1192=0, " ", Замеры!L1192)</f>
        <v xml:space="preserve"> </v>
      </c>
      <c r="F1196" s="49" t="e">
        <f t="shared" si="422"/>
        <v>#VALUE!</v>
      </c>
      <c r="G1196" s="51" t="str">
        <f t="shared" si="423"/>
        <v>-</v>
      </c>
      <c r="H1196" s="52" t="str">
        <f t="shared" si="424"/>
        <v>-</v>
      </c>
      <c r="I1196" s="51" t="str">
        <f t="shared" si="425"/>
        <v>-</v>
      </c>
      <c r="J1196" s="29" t="str">
        <f t="shared" si="426"/>
        <v>-</v>
      </c>
      <c r="K1196" s="46" t="str">
        <f t="shared" si="427"/>
        <v>-</v>
      </c>
      <c r="L1196" s="29" t="str">
        <f t="shared" si="428"/>
        <v>-</v>
      </c>
      <c r="M1196" s="29" t="str">
        <f t="shared" si="429"/>
        <v xml:space="preserve"> </v>
      </c>
      <c r="N1196" s="29" t="str">
        <f t="shared" ca="1" si="430"/>
        <v xml:space="preserve"> </v>
      </c>
      <c r="O1196" s="8">
        <f>Замеры!R1192</f>
        <v>0</v>
      </c>
      <c r="P1196" s="8" t="b">
        <f t="shared" si="418"/>
        <v>1</v>
      </c>
      <c r="Q1196" s="8" t="b">
        <f t="shared" si="419"/>
        <v>1</v>
      </c>
      <c r="R1196" s="8" t="b">
        <f t="shared" si="420"/>
        <v>1</v>
      </c>
      <c r="S1196" s="8" t="s">
        <v>72</v>
      </c>
      <c r="T1196" s="8" t="e">
        <f t="shared" si="431"/>
        <v>#VALUE!</v>
      </c>
      <c r="U1196" s="12" t="s">
        <v>72</v>
      </c>
      <c r="V1196" s="8" t="e">
        <f t="shared" si="432"/>
        <v>#VALUE!</v>
      </c>
      <c r="X1196" s="13" t="str">
        <f t="shared" si="421"/>
        <v xml:space="preserve"> </v>
      </c>
      <c r="Y1196" s="8" t="e">
        <f t="shared" si="433"/>
        <v>#VALUE!</v>
      </c>
      <c r="AA1196" s="14" t="e">
        <f t="shared" ca="1" si="434"/>
        <v>#VALUE!</v>
      </c>
      <c r="AB1196" s="14" t="e">
        <f t="shared" ca="1" si="435"/>
        <v>#VALUE!</v>
      </c>
      <c r="AC1196" s="14" t="e">
        <f t="shared" ca="1" si="436"/>
        <v>#VALUE!</v>
      </c>
      <c r="AD1196" s="8" t="e">
        <f t="shared" ca="1" si="437"/>
        <v>#VALUE!</v>
      </c>
      <c r="AE1196" s="8" t="e">
        <f t="shared" ca="1" si="438"/>
        <v>#VALUE!</v>
      </c>
      <c r="AF1196" s="8" t="e">
        <f t="shared" ca="1" si="439"/>
        <v>#VALUE!</v>
      </c>
    </row>
    <row r="1197" spans="1:32" x14ac:dyDescent="0.3">
      <c r="A1197" s="35">
        <f>IF(Замеры!B1193=0, " ", Замеры!B1193)</f>
        <v>1190</v>
      </c>
      <c r="B1197" s="49" t="str">
        <f>Замеры!G1193</f>
        <v xml:space="preserve">Группа от QF </v>
      </c>
      <c r="C1197" s="49" t="str">
        <f>IF(Замеры!J1193=0, " ", Замеры!J1193)</f>
        <v xml:space="preserve"> </v>
      </c>
      <c r="D1197" s="49" t="str">
        <f>IF(O1197=0, " ", CONCATENATE(Замеры!T1193,Замеры!U1193,Замеры!V1193,Замеры!W1193,Замеры!AB1193))</f>
        <v xml:space="preserve"> </v>
      </c>
      <c r="E1197" s="49" t="str">
        <f>IF(Замеры!L1193=0, " ", Замеры!L1193)</f>
        <v xml:space="preserve"> </v>
      </c>
      <c r="F1197" s="49" t="e">
        <f t="shared" si="422"/>
        <v>#VALUE!</v>
      </c>
      <c r="G1197" s="51" t="str">
        <f t="shared" si="423"/>
        <v>-</v>
      </c>
      <c r="H1197" s="52" t="str">
        <f t="shared" si="424"/>
        <v>-</v>
      </c>
      <c r="I1197" s="51" t="str">
        <f t="shared" si="425"/>
        <v>-</v>
      </c>
      <c r="J1197" s="29" t="str">
        <f t="shared" si="426"/>
        <v>-</v>
      </c>
      <c r="K1197" s="46" t="str">
        <f t="shared" si="427"/>
        <v>-</v>
      </c>
      <c r="L1197" s="29" t="str">
        <f t="shared" si="428"/>
        <v>-</v>
      </c>
      <c r="M1197" s="29" t="str">
        <f t="shared" si="429"/>
        <v xml:space="preserve"> </v>
      </c>
      <c r="N1197" s="29" t="str">
        <f t="shared" ca="1" si="430"/>
        <v xml:space="preserve"> </v>
      </c>
      <c r="O1197" s="8">
        <f>Замеры!R1193</f>
        <v>0</v>
      </c>
      <c r="P1197" s="8" t="b">
        <f t="shared" si="418"/>
        <v>1</v>
      </c>
      <c r="Q1197" s="8" t="b">
        <f t="shared" si="419"/>
        <v>1</v>
      </c>
      <c r="R1197" s="8" t="b">
        <f t="shared" si="420"/>
        <v>1</v>
      </c>
      <c r="S1197" s="8" t="s">
        <v>72</v>
      </c>
      <c r="T1197" s="8" t="e">
        <f t="shared" si="431"/>
        <v>#VALUE!</v>
      </c>
      <c r="U1197" s="12" t="s">
        <v>72</v>
      </c>
      <c r="V1197" s="8" t="e">
        <f t="shared" si="432"/>
        <v>#VALUE!</v>
      </c>
      <c r="X1197" s="13" t="str">
        <f t="shared" si="421"/>
        <v xml:space="preserve"> </v>
      </c>
      <c r="Y1197" s="8" t="e">
        <f t="shared" si="433"/>
        <v>#VALUE!</v>
      </c>
      <c r="AA1197" s="14" t="e">
        <f t="shared" ca="1" si="434"/>
        <v>#VALUE!</v>
      </c>
      <c r="AB1197" s="14" t="e">
        <f t="shared" ca="1" si="435"/>
        <v>#VALUE!</v>
      </c>
      <c r="AC1197" s="14" t="e">
        <f t="shared" ca="1" si="436"/>
        <v>#VALUE!</v>
      </c>
      <c r="AD1197" s="8" t="e">
        <f t="shared" ca="1" si="437"/>
        <v>#VALUE!</v>
      </c>
      <c r="AE1197" s="8" t="e">
        <f t="shared" ca="1" si="438"/>
        <v>#VALUE!</v>
      </c>
      <c r="AF1197" s="8" t="e">
        <f t="shared" ca="1" si="439"/>
        <v>#VALUE!</v>
      </c>
    </row>
    <row r="1198" spans="1:32" x14ac:dyDescent="0.3">
      <c r="A1198" s="35">
        <f>IF(Замеры!B1194=0, " ", Замеры!B1194)</f>
        <v>1191</v>
      </c>
      <c r="B1198" s="49" t="str">
        <f>Замеры!G1194</f>
        <v xml:space="preserve">Группа от QF </v>
      </c>
      <c r="C1198" s="49" t="str">
        <f>IF(Замеры!J1194=0, " ", Замеры!J1194)</f>
        <v xml:space="preserve"> </v>
      </c>
      <c r="D1198" s="49" t="str">
        <f>IF(O1198=0, " ", CONCATENATE(Замеры!T1194,Замеры!U1194,Замеры!V1194,Замеры!W1194,Замеры!AB1194))</f>
        <v xml:space="preserve"> </v>
      </c>
      <c r="E1198" s="49" t="str">
        <f>IF(Замеры!L1194=0, " ", Замеры!L1194)</f>
        <v xml:space="preserve"> </v>
      </c>
      <c r="F1198" s="49" t="e">
        <f t="shared" si="422"/>
        <v>#VALUE!</v>
      </c>
      <c r="G1198" s="51" t="str">
        <f t="shared" si="423"/>
        <v>-</v>
      </c>
      <c r="H1198" s="52" t="str">
        <f t="shared" si="424"/>
        <v>-</v>
      </c>
      <c r="I1198" s="51" t="str">
        <f t="shared" si="425"/>
        <v>-</v>
      </c>
      <c r="J1198" s="29" t="str">
        <f t="shared" si="426"/>
        <v>-</v>
      </c>
      <c r="K1198" s="46" t="str">
        <f t="shared" si="427"/>
        <v>-</v>
      </c>
      <c r="L1198" s="29" t="str">
        <f t="shared" si="428"/>
        <v>-</v>
      </c>
      <c r="M1198" s="29" t="str">
        <f t="shared" si="429"/>
        <v xml:space="preserve"> </v>
      </c>
      <c r="N1198" s="29" t="str">
        <f t="shared" ca="1" si="430"/>
        <v xml:space="preserve"> </v>
      </c>
      <c r="O1198" s="8">
        <f>Замеры!R1194</f>
        <v>0</v>
      </c>
      <c r="P1198" s="8" t="b">
        <f t="shared" si="418"/>
        <v>1</v>
      </c>
      <c r="Q1198" s="8" t="b">
        <f t="shared" si="419"/>
        <v>1</v>
      </c>
      <c r="R1198" s="8" t="b">
        <f t="shared" si="420"/>
        <v>1</v>
      </c>
      <c r="S1198" s="8" t="s">
        <v>72</v>
      </c>
      <c r="T1198" s="8" t="e">
        <f t="shared" si="431"/>
        <v>#VALUE!</v>
      </c>
      <c r="U1198" s="12" t="s">
        <v>72</v>
      </c>
      <c r="V1198" s="8" t="e">
        <f t="shared" si="432"/>
        <v>#VALUE!</v>
      </c>
      <c r="X1198" s="13" t="str">
        <f t="shared" si="421"/>
        <v xml:space="preserve"> </v>
      </c>
      <c r="Y1198" s="8" t="e">
        <f t="shared" si="433"/>
        <v>#VALUE!</v>
      </c>
      <c r="AA1198" s="14" t="e">
        <f t="shared" ca="1" si="434"/>
        <v>#VALUE!</v>
      </c>
      <c r="AB1198" s="14" t="e">
        <f t="shared" ca="1" si="435"/>
        <v>#VALUE!</v>
      </c>
      <c r="AC1198" s="14" t="e">
        <f t="shared" ca="1" si="436"/>
        <v>#VALUE!</v>
      </c>
      <c r="AD1198" s="8" t="e">
        <f t="shared" ca="1" si="437"/>
        <v>#VALUE!</v>
      </c>
      <c r="AE1198" s="8" t="e">
        <f t="shared" ca="1" si="438"/>
        <v>#VALUE!</v>
      </c>
      <c r="AF1198" s="8" t="e">
        <f t="shared" ca="1" si="439"/>
        <v>#VALUE!</v>
      </c>
    </row>
    <row r="1199" spans="1:32" x14ac:dyDescent="0.3">
      <c r="A1199" s="35">
        <f>IF(Замеры!B1195=0, " ", Замеры!B1195)</f>
        <v>1192</v>
      </c>
      <c r="B1199" s="49" t="str">
        <f>Замеры!G1195</f>
        <v xml:space="preserve">Группа от QF </v>
      </c>
      <c r="C1199" s="49" t="str">
        <f>IF(Замеры!J1195=0, " ", Замеры!J1195)</f>
        <v xml:space="preserve"> </v>
      </c>
      <c r="D1199" s="49" t="str">
        <f>IF(O1199=0, " ", CONCATENATE(Замеры!T1195,Замеры!U1195,Замеры!V1195,Замеры!W1195,Замеры!AB1195))</f>
        <v xml:space="preserve"> </v>
      </c>
      <c r="E1199" s="49" t="str">
        <f>IF(Замеры!L1195=0, " ", Замеры!L1195)</f>
        <v xml:space="preserve"> </v>
      </c>
      <c r="F1199" s="49" t="e">
        <f t="shared" si="422"/>
        <v>#VALUE!</v>
      </c>
      <c r="G1199" s="51" t="str">
        <f t="shared" si="423"/>
        <v>-</v>
      </c>
      <c r="H1199" s="52" t="str">
        <f t="shared" si="424"/>
        <v>-</v>
      </c>
      <c r="I1199" s="51" t="str">
        <f t="shared" si="425"/>
        <v>-</v>
      </c>
      <c r="J1199" s="29" t="str">
        <f t="shared" si="426"/>
        <v>-</v>
      </c>
      <c r="K1199" s="46" t="str">
        <f t="shared" si="427"/>
        <v>-</v>
      </c>
      <c r="L1199" s="29" t="str">
        <f t="shared" si="428"/>
        <v>-</v>
      </c>
      <c r="M1199" s="29" t="str">
        <f t="shared" si="429"/>
        <v xml:space="preserve"> </v>
      </c>
      <c r="N1199" s="29" t="str">
        <f t="shared" ca="1" si="430"/>
        <v xml:space="preserve"> </v>
      </c>
      <c r="O1199" s="8">
        <f>Замеры!R1195</f>
        <v>0</v>
      </c>
      <c r="P1199" s="8" t="b">
        <f t="shared" si="418"/>
        <v>1</v>
      </c>
      <c r="Q1199" s="8" t="b">
        <f t="shared" si="419"/>
        <v>1</v>
      </c>
      <c r="R1199" s="8" t="b">
        <f t="shared" si="420"/>
        <v>1</v>
      </c>
      <c r="S1199" s="8" t="s">
        <v>72</v>
      </c>
      <c r="T1199" s="8" t="e">
        <f t="shared" si="431"/>
        <v>#VALUE!</v>
      </c>
      <c r="U1199" s="12" t="s">
        <v>72</v>
      </c>
      <c r="V1199" s="8" t="e">
        <f t="shared" si="432"/>
        <v>#VALUE!</v>
      </c>
      <c r="X1199" s="13" t="str">
        <f t="shared" si="421"/>
        <v xml:space="preserve"> </v>
      </c>
      <c r="Y1199" s="8" t="e">
        <f t="shared" si="433"/>
        <v>#VALUE!</v>
      </c>
      <c r="AA1199" s="14" t="e">
        <f t="shared" ca="1" si="434"/>
        <v>#VALUE!</v>
      </c>
      <c r="AB1199" s="14" t="e">
        <f t="shared" ca="1" si="435"/>
        <v>#VALUE!</v>
      </c>
      <c r="AC1199" s="14" t="e">
        <f t="shared" ca="1" si="436"/>
        <v>#VALUE!</v>
      </c>
      <c r="AD1199" s="8" t="e">
        <f t="shared" ca="1" si="437"/>
        <v>#VALUE!</v>
      </c>
      <c r="AE1199" s="8" t="e">
        <f t="shared" ca="1" si="438"/>
        <v>#VALUE!</v>
      </c>
      <c r="AF1199" s="8" t="e">
        <f t="shared" ca="1" si="439"/>
        <v>#VALUE!</v>
      </c>
    </row>
    <row r="1200" spans="1:32" x14ac:dyDescent="0.3">
      <c r="A1200" s="35">
        <f>IF(Замеры!B1196=0, " ", Замеры!B1196)</f>
        <v>1193</v>
      </c>
      <c r="B1200" s="49" t="str">
        <f>Замеры!G1196</f>
        <v xml:space="preserve">Группа от QF </v>
      </c>
      <c r="C1200" s="49" t="str">
        <f>IF(Замеры!J1196=0, " ", Замеры!J1196)</f>
        <v xml:space="preserve"> </v>
      </c>
      <c r="D1200" s="49" t="str">
        <f>IF(O1200=0, " ", CONCATENATE(Замеры!T1196,Замеры!U1196,Замеры!V1196,Замеры!W1196,Замеры!AB1196))</f>
        <v xml:space="preserve"> </v>
      </c>
      <c r="E1200" s="49" t="str">
        <f>IF(Замеры!L1196=0, " ", Замеры!L1196)</f>
        <v xml:space="preserve"> </v>
      </c>
      <c r="F1200" s="49" t="e">
        <f t="shared" si="422"/>
        <v>#VALUE!</v>
      </c>
      <c r="G1200" s="51" t="str">
        <f t="shared" si="423"/>
        <v>-</v>
      </c>
      <c r="H1200" s="52" t="str">
        <f t="shared" si="424"/>
        <v>-</v>
      </c>
      <c r="I1200" s="51" t="str">
        <f t="shared" si="425"/>
        <v>-</v>
      </c>
      <c r="J1200" s="29" t="str">
        <f t="shared" si="426"/>
        <v>-</v>
      </c>
      <c r="K1200" s="46" t="str">
        <f t="shared" si="427"/>
        <v>-</v>
      </c>
      <c r="L1200" s="29" t="str">
        <f t="shared" si="428"/>
        <v>-</v>
      </c>
      <c r="M1200" s="29" t="str">
        <f t="shared" si="429"/>
        <v xml:space="preserve"> </v>
      </c>
      <c r="N1200" s="29" t="str">
        <f t="shared" ca="1" si="430"/>
        <v xml:space="preserve"> </v>
      </c>
      <c r="O1200" s="8">
        <f>Замеры!R1196</f>
        <v>0</v>
      </c>
      <c r="P1200" s="8" t="b">
        <f t="shared" si="418"/>
        <v>1</v>
      </c>
      <c r="Q1200" s="8" t="b">
        <f t="shared" si="419"/>
        <v>1</v>
      </c>
      <c r="R1200" s="8" t="b">
        <f t="shared" si="420"/>
        <v>1</v>
      </c>
      <c r="S1200" s="8" t="s">
        <v>72</v>
      </c>
      <c r="T1200" s="8" t="e">
        <f t="shared" si="431"/>
        <v>#VALUE!</v>
      </c>
      <c r="U1200" s="12" t="s">
        <v>72</v>
      </c>
      <c r="V1200" s="8" t="e">
        <f t="shared" si="432"/>
        <v>#VALUE!</v>
      </c>
      <c r="X1200" s="13" t="str">
        <f t="shared" si="421"/>
        <v xml:space="preserve"> </v>
      </c>
      <c r="Y1200" s="8" t="e">
        <f t="shared" si="433"/>
        <v>#VALUE!</v>
      </c>
      <c r="AA1200" s="14" t="e">
        <f t="shared" ca="1" si="434"/>
        <v>#VALUE!</v>
      </c>
      <c r="AB1200" s="14" t="e">
        <f t="shared" ca="1" si="435"/>
        <v>#VALUE!</v>
      </c>
      <c r="AC1200" s="14" t="e">
        <f t="shared" ca="1" si="436"/>
        <v>#VALUE!</v>
      </c>
      <c r="AD1200" s="8" t="e">
        <f t="shared" ca="1" si="437"/>
        <v>#VALUE!</v>
      </c>
      <c r="AE1200" s="8" t="e">
        <f t="shared" ca="1" si="438"/>
        <v>#VALUE!</v>
      </c>
      <c r="AF1200" s="8" t="e">
        <f t="shared" ca="1" si="439"/>
        <v>#VALUE!</v>
      </c>
    </row>
    <row r="1201" spans="1:32" x14ac:dyDescent="0.3">
      <c r="A1201" s="35">
        <f>IF(Замеры!B1197=0, " ", Замеры!B1197)</f>
        <v>1194</v>
      </c>
      <c r="B1201" s="49" t="str">
        <f>Замеры!G1197</f>
        <v xml:space="preserve">Группа от QF </v>
      </c>
      <c r="C1201" s="49" t="str">
        <f>IF(Замеры!J1197=0, " ", Замеры!J1197)</f>
        <v xml:space="preserve"> </v>
      </c>
      <c r="D1201" s="49" t="str">
        <f>IF(O1201=0, " ", CONCATENATE(Замеры!T1197,Замеры!U1197,Замеры!V1197,Замеры!W1197,Замеры!AB1197))</f>
        <v xml:space="preserve"> </v>
      </c>
      <c r="E1201" s="49" t="str">
        <f>IF(Замеры!L1197=0, " ", Замеры!L1197)</f>
        <v xml:space="preserve"> </v>
      </c>
      <c r="F1201" s="49" t="e">
        <f t="shared" si="422"/>
        <v>#VALUE!</v>
      </c>
      <c r="G1201" s="51" t="str">
        <f t="shared" si="423"/>
        <v>-</v>
      </c>
      <c r="H1201" s="52" t="str">
        <f t="shared" si="424"/>
        <v>-</v>
      </c>
      <c r="I1201" s="51" t="str">
        <f t="shared" si="425"/>
        <v>-</v>
      </c>
      <c r="J1201" s="29" t="str">
        <f t="shared" si="426"/>
        <v>-</v>
      </c>
      <c r="K1201" s="46" t="str">
        <f t="shared" si="427"/>
        <v>-</v>
      </c>
      <c r="L1201" s="29" t="str">
        <f t="shared" si="428"/>
        <v>-</v>
      </c>
      <c r="M1201" s="29" t="str">
        <f t="shared" si="429"/>
        <v xml:space="preserve"> </v>
      </c>
      <c r="N1201" s="29" t="str">
        <f t="shared" ca="1" si="430"/>
        <v xml:space="preserve"> </v>
      </c>
      <c r="O1201" s="8">
        <f>Замеры!R1197</f>
        <v>0</v>
      </c>
      <c r="P1201" s="8" t="b">
        <f t="shared" si="418"/>
        <v>1</v>
      </c>
      <c r="Q1201" s="8" t="b">
        <f t="shared" si="419"/>
        <v>1</v>
      </c>
      <c r="R1201" s="8" t="b">
        <f t="shared" si="420"/>
        <v>1</v>
      </c>
      <c r="S1201" s="8" t="s">
        <v>72</v>
      </c>
      <c r="T1201" s="8" t="e">
        <f t="shared" si="431"/>
        <v>#VALUE!</v>
      </c>
      <c r="U1201" s="12" t="s">
        <v>72</v>
      </c>
      <c r="V1201" s="8" t="e">
        <f t="shared" si="432"/>
        <v>#VALUE!</v>
      </c>
      <c r="X1201" s="13" t="str">
        <f t="shared" si="421"/>
        <v xml:space="preserve"> </v>
      </c>
      <c r="Y1201" s="8" t="e">
        <f t="shared" si="433"/>
        <v>#VALUE!</v>
      </c>
      <c r="AA1201" s="14" t="e">
        <f t="shared" ca="1" si="434"/>
        <v>#VALUE!</v>
      </c>
      <c r="AB1201" s="14" t="e">
        <f t="shared" ca="1" si="435"/>
        <v>#VALUE!</v>
      </c>
      <c r="AC1201" s="14" t="e">
        <f t="shared" ca="1" si="436"/>
        <v>#VALUE!</v>
      </c>
      <c r="AD1201" s="8" t="e">
        <f t="shared" ca="1" si="437"/>
        <v>#VALUE!</v>
      </c>
      <c r="AE1201" s="8" t="e">
        <f t="shared" ca="1" si="438"/>
        <v>#VALUE!</v>
      </c>
      <c r="AF1201" s="8" t="e">
        <f t="shared" ca="1" si="439"/>
        <v>#VALUE!</v>
      </c>
    </row>
    <row r="1202" spans="1:32" x14ac:dyDescent="0.3">
      <c r="A1202" s="35">
        <f>IF(Замеры!B1198=0, " ", Замеры!B1198)</f>
        <v>1195</v>
      </c>
      <c r="B1202" s="49" t="str">
        <f>Замеры!G1198</f>
        <v xml:space="preserve">Группа от QF </v>
      </c>
      <c r="C1202" s="49" t="str">
        <f>IF(Замеры!J1198=0, " ", Замеры!J1198)</f>
        <v xml:space="preserve"> </v>
      </c>
      <c r="D1202" s="49" t="str">
        <f>IF(O1202=0, " ", CONCATENATE(Замеры!T1198,Замеры!U1198,Замеры!V1198,Замеры!W1198,Замеры!AB1198))</f>
        <v xml:space="preserve"> </v>
      </c>
      <c r="E1202" s="49" t="str">
        <f>IF(Замеры!L1198=0, " ", Замеры!L1198)</f>
        <v xml:space="preserve"> </v>
      </c>
      <c r="F1202" s="49" t="e">
        <f t="shared" si="422"/>
        <v>#VALUE!</v>
      </c>
      <c r="G1202" s="51" t="str">
        <f t="shared" si="423"/>
        <v>-</v>
      </c>
      <c r="H1202" s="52" t="str">
        <f t="shared" si="424"/>
        <v>-</v>
      </c>
      <c r="I1202" s="51" t="str">
        <f t="shared" si="425"/>
        <v>-</v>
      </c>
      <c r="J1202" s="29" t="str">
        <f t="shared" si="426"/>
        <v>-</v>
      </c>
      <c r="K1202" s="46" t="str">
        <f t="shared" si="427"/>
        <v>-</v>
      </c>
      <c r="L1202" s="29" t="str">
        <f t="shared" si="428"/>
        <v>-</v>
      </c>
      <c r="M1202" s="29" t="str">
        <f t="shared" si="429"/>
        <v xml:space="preserve"> </v>
      </c>
      <c r="N1202" s="29" t="str">
        <f t="shared" ca="1" si="430"/>
        <v xml:space="preserve"> </v>
      </c>
      <c r="O1202" s="8">
        <f>Замеры!R1198</f>
        <v>0</v>
      </c>
      <c r="P1202" s="8" t="b">
        <f t="shared" si="418"/>
        <v>1</v>
      </c>
      <c r="Q1202" s="8" t="b">
        <f t="shared" si="419"/>
        <v>1</v>
      </c>
      <c r="R1202" s="8" t="b">
        <f t="shared" si="420"/>
        <v>1</v>
      </c>
      <c r="S1202" s="8" t="s">
        <v>72</v>
      </c>
      <c r="T1202" s="8" t="e">
        <f t="shared" si="431"/>
        <v>#VALUE!</v>
      </c>
      <c r="U1202" s="12" t="s">
        <v>72</v>
      </c>
      <c r="V1202" s="8" t="e">
        <f t="shared" si="432"/>
        <v>#VALUE!</v>
      </c>
      <c r="X1202" s="13" t="str">
        <f t="shared" si="421"/>
        <v xml:space="preserve"> </v>
      </c>
      <c r="Y1202" s="8" t="e">
        <f t="shared" si="433"/>
        <v>#VALUE!</v>
      </c>
      <c r="AA1202" s="14" t="e">
        <f t="shared" ca="1" si="434"/>
        <v>#VALUE!</v>
      </c>
      <c r="AB1202" s="14" t="e">
        <f t="shared" ca="1" si="435"/>
        <v>#VALUE!</v>
      </c>
      <c r="AC1202" s="14" t="e">
        <f t="shared" ca="1" si="436"/>
        <v>#VALUE!</v>
      </c>
      <c r="AD1202" s="8" t="e">
        <f t="shared" ca="1" si="437"/>
        <v>#VALUE!</v>
      </c>
      <c r="AE1202" s="8" t="e">
        <f t="shared" ca="1" si="438"/>
        <v>#VALUE!</v>
      </c>
      <c r="AF1202" s="8" t="e">
        <f t="shared" ca="1" si="439"/>
        <v>#VALUE!</v>
      </c>
    </row>
    <row r="1203" spans="1:32" x14ac:dyDescent="0.3">
      <c r="A1203" s="35">
        <f>IF(Замеры!B1199=0, " ", Замеры!B1199)</f>
        <v>1196</v>
      </c>
      <c r="B1203" s="49" t="str">
        <f>Замеры!G1199</f>
        <v xml:space="preserve">Группа от QF </v>
      </c>
      <c r="C1203" s="49" t="str">
        <f>IF(Замеры!J1199=0, " ", Замеры!J1199)</f>
        <v xml:space="preserve"> </v>
      </c>
      <c r="D1203" s="49" t="str">
        <f>IF(O1203=0, " ", CONCATENATE(Замеры!T1199,Замеры!U1199,Замеры!V1199,Замеры!W1199,Замеры!AB1199))</f>
        <v xml:space="preserve"> </v>
      </c>
      <c r="E1203" s="49" t="str">
        <f>IF(Замеры!L1199=0, " ", Замеры!L1199)</f>
        <v xml:space="preserve"> </v>
      </c>
      <c r="F1203" s="49" t="e">
        <f t="shared" si="422"/>
        <v>#VALUE!</v>
      </c>
      <c r="G1203" s="51" t="str">
        <f t="shared" si="423"/>
        <v>-</v>
      </c>
      <c r="H1203" s="52" t="str">
        <f t="shared" si="424"/>
        <v>-</v>
      </c>
      <c r="I1203" s="51" t="str">
        <f t="shared" si="425"/>
        <v>-</v>
      </c>
      <c r="J1203" s="29" t="str">
        <f t="shared" si="426"/>
        <v>-</v>
      </c>
      <c r="K1203" s="46" t="str">
        <f t="shared" si="427"/>
        <v>-</v>
      </c>
      <c r="L1203" s="29" t="str">
        <f t="shared" si="428"/>
        <v>-</v>
      </c>
      <c r="M1203" s="29" t="str">
        <f t="shared" si="429"/>
        <v xml:space="preserve"> </v>
      </c>
      <c r="N1203" s="29" t="str">
        <f t="shared" ca="1" si="430"/>
        <v xml:space="preserve"> </v>
      </c>
      <c r="O1203" s="8">
        <f>Замеры!R1199</f>
        <v>0</v>
      </c>
      <c r="P1203" s="8" t="b">
        <f t="shared" si="418"/>
        <v>1</v>
      </c>
      <c r="Q1203" s="8" t="b">
        <f t="shared" si="419"/>
        <v>1</v>
      </c>
      <c r="R1203" s="8" t="b">
        <f t="shared" si="420"/>
        <v>1</v>
      </c>
      <c r="S1203" s="8" t="s">
        <v>72</v>
      </c>
      <c r="T1203" s="8" t="e">
        <f t="shared" si="431"/>
        <v>#VALUE!</v>
      </c>
      <c r="U1203" s="12" t="s">
        <v>72</v>
      </c>
      <c r="V1203" s="8" t="e">
        <f t="shared" si="432"/>
        <v>#VALUE!</v>
      </c>
      <c r="X1203" s="13" t="str">
        <f t="shared" si="421"/>
        <v xml:space="preserve"> </v>
      </c>
      <c r="Y1203" s="8" t="e">
        <f t="shared" si="433"/>
        <v>#VALUE!</v>
      </c>
      <c r="AA1203" s="14" t="e">
        <f t="shared" ca="1" si="434"/>
        <v>#VALUE!</v>
      </c>
      <c r="AB1203" s="14" t="e">
        <f t="shared" ca="1" si="435"/>
        <v>#VALUE!</v>
      </c>
      <c r="AC1203" s="14" t="e">
        <f t="shared" ca="1" si="436"/>
        <v>#VALUE!</v>
      </c>
      <c r="AD1203" s="8" t="e">
        <f t="shared" ca="1" si="437"/>
        <v>#VALUE!</v>
      </c>
      <c r="AE1203" s="8" t="e">
        <f t="shared" ca="1" si="438"/>
        <v>#VALUE!</v>
      </c>
      <c r="AF1203" s="8" t="e">
        <f t="shared" ca="1" si="439"/>
        <v>#VALUE!</v>
      </c>
    </row>
    <row r="1204" spans="1:32" x14ac:dyDescent="0.3">
      <c r="A1204" s="35">
        <f>IF(Замеры!B1200=0, " ", Замеры!B1200)</f>
        <v>1197</v>
      </c>
      <c r="B1204" s="49" t="str">
        <f>Замеры!G1200</f>
        <v xml:space="preserve">Группа от QF </v>
      </c>
      <c r="C1204" s="49" t="str">
        <f>IF(Замеры!J1200=0, " ", Замеры!J1200)</f>
        <v xml:space="preserve"> </v>
      </c>
      <c r="D1204" s="49" t="str">
        <f>IF(O1204=0, " ", CONCATENATE(Замеры!T1200,Замеры!U1200,Замеры!V1200,Замеры!W1200,Замеры!AB1200))</f>
        <v xml:space="preserve"> </v>
      </c>
      <c r="E1204" s="49" t="str">
        <f>IF(Замеры!L1200=0, " ", Замеры!L1200)</f>
        <v xml:space="preserve"> </v>
      </c>
      <c r="F1204" s="49" t="e">
        <f t="shared" si="422"/>
        <v>#VALUE!</v>
      </c>
      <c r="G1204" s="51" t="str">
        <f t="shared" si="423"/>
        <v>-</v>
      </c>
      <c r="H1204" s="52" t="str">
        <f t="shared" si="424"/>
        <v>-</v>
      </c>
      <c r="I1204" s="51" t="str">
        <f t="shared" si="425"/>
        <v>-</v>
      </c>
      <c r="J1204" s="29" t="str">
        <f t="shared" si="426"/>
        <v>-</v>
      </c>
      <c r="K1204" s="46" t="str">
        <f t="shared" si="427"/>
        <v>-</v>
      </c>
      <c r="L1204" s="29" t="str">
        <f t="shared" si="428"/>
        <v>-</v>
      </c>
      <c r="M1204" s="29" t="str">
        <f t="shared" si="429"/>
        <v xml:space="preserve"> </v>
      </c>
      <c r="N1204" s="29" t="str">
        <f t="shared" ca="1" si="430"/>
        <v xml:space="preserve"> </v>
      </c>
      <c r="O1204" s="8">
        <f>Замеры!R1200</f>
        <v>0</v>
      </c>
      <c r="P1204" s="8" t="b">
        <f t="shared" si="418"/>
        <v>1</v>
      </c>
      <c r="Q1204" s="8" t="b">
        <f t="shared" si="419"/>
        <v>1</v>
      </c>
      <c r="R1204" s="8" t="b">
        <f t="shared" si="420"/>
        <v>1</v>
      </c>
      <c r="S1204" s="8" t="s">
        <v>72</v>
      </c>
      <c r="T1204" s="8" t="e">
        <f t="shared" si="431"/>
        <v>#VALUE!</v>
      </c>
      <c r="U1204" s="12" t="s">
        <v>72</v>
      </c>
      <c r="V1204" s="8" t="e">
        <f t="shared" si="432"/>
        <v>#VALUE!</v>
      </c>
      <c r="X1204" s="13" t="str">
        <f t="shared" si="421"/>
        <v xml:space="preserve"> </v>
      </c>
      <c r="Y1204" s="8" t="e">
        <f t="shared" si="433"/>
        <v>#VALUE!</v>
      </c>
      <c r="AA1204" s="14" t="e">
        <f t="shared" ca="1" si="434"/>
        <v>#VALUE!</v>
      </c>
      <c r="AB1204" s="14" t="e">
        <f t="shared" ca="1" si="435"/>
        <v>#VALUE!</v>
      </c>
      <c r="AC1204" s="14" t="e">
        <f t="shared" ca="1" si="436"/>
        <v>#VALUE!</v>
      </c>
      <c r="AD1204" s="8" t="e">
        <f t="shared" ca="1" si="437"/>
        <v>#VALUE!</v>
      </c>
      <c r="AE1204" s="8" t="e">
        <f t="shared" ca="1" si="438"/>
        <v>#VALUE!</v>
      </c>
      <c r="AF1204" s="8" t="e">
        <f t="shared" ca="1" si="439"/>
        <v>#VALUE!</v>
      </c>
    </row>
    <row r="1205" spans="1:32" x14ac:dyDescent="0.3">
      <c r="A1205" s="35">
        <f>IF(Замеры!B1201=0, " ", Замеры!B1201)</f>
        <v>1198</v>
      </c>
      <c r="B1205" s="49" t="str">
        <f>Замеры!G1201</f>
        <v xml:space="preserve">Группа от QF </v>
      </c>
      <c r="C1205" s="49" t="str">
        <f>IF(Замеры!J1201=0, " ", Замеры!J1201)</f>
        <v xml:space="preserve"> </v>
      </c>
      <c r="D1205" s="49" t="str">
        <f>IF(O1205=0, " ", CONCATENATE(Замеры!T1201,Замеры!U1201,Замеры!V1201,Замеры!W1201,Замеры!AB1201))</f>
        <v xml:space="preserve"> </v>
      </c>
      <c r="E1205" s="49" t="str">
        <f>IF(Замеры!L1201=0, " ", Замеры!L1201)</f>
        <v xml:space="preserve"> </v>
      </c>
      <c r="F1205" s="49" t="e">
        <f t="shared" si="422"/>
        <v>#VALUE!</v>
      </c>
      <c r="G1205" s="51" t="str">
        <f t="shared" si="423"/>
        <v>-</v>
      </c>
      <c r="H1205" s="52" t="str">
        <f t="shared" si="424"/>
        <v>-</v>
      </c>
      <c r="I1205" s="51" t="str">
        <f t="shared" si="425"/>
        <v>-</v>
      </c>
      <c r="J1205" s="29" t="str">
        <f t="shared" si="426"/>
        <v>-</v>
      </c>
      <c r="K1205" s="46" t="str">
        <f t="shared" si="427"/>
        <v>-</v>
      </c>
      <c r="L1205" s="29" t="str">
        <f t="shared" si="428"/>
        <v>-</v>
      </c>
      <c r="M1205" s="29" t="str">
        <f t="shared" si="429"/>
        <v xml:space="preserve"> </v>
      </c>
      <c r="N1205" s="29" t="str">
        <f t="shared" ca="1" si="430"/>
        <v xml:space="preserve"> </v>
      </c>
      <c r="O1205" s="8">
        <f>Замеры!R1201</f>
        <v>0</v>
      </c>
      <c r="P1205" s="8" t="b">
        <f t="shared" si="418"/>
        <v>1</v>
      </c>
      <c r="Q1205" s="8" t="b">
        <f t="shared" si="419"/>
        <v>1</v>
      </c>
      <c r="R1205" s="8" t="b">
        <f t="shared" si="420"/>
        <v>1</v>
      </c>
      <c r="S1205" s="8" t="s">
        <v>72</v>
      </c>
      <c r="T1205" s="8" t="e">
        <f t="shared" si="431"/>
        <v>#VALUE!</v>
      </c>
      <c r="U1205" s="12" t="s">
        <v>72</v>
      </c>
      <c r="V1205" s="8" t="e">
        <f t="shared" si="432"/>
        <v>#VALUE!</v>
      </c>
      <c r="X1205" s="13" t="str">
        <f t="shared" si="421"/>
        <v xml:space="preserve"> </v>
      </c>
      <c r="Y1205" s="8" t="e">
        <f t="shared" si="433"/>
        <v>#VALUE!</v>
      </c>
      <c r="AA1205" s="14" t="e">
        <f t="shared" ca="1" si="434"/>
        <v>#VALUE!</v>
      </c>
      <c r="AB1205" s="14" t="e">
        <f t="shared" ca="1" si="435"/>
        <v>#VALUE!</v>
      </c>
      <c r="AC1205" s="14" t="e">
        <f t="shared" ca="1" si="436"/>
        <v>#VALUE!</v>
      </c>
      <c r="AD1205" s="8" t="e">
        <f t="shared" ca="1" si="437"/>
        <v>#VALUE!</v>
      </c>
      <c r="AE1205" s="8" t="e">
        <f t="shared" ca="1" si="438"/>
        <v>#VALUE!</v>
      </c>
      <c r="AF1205" s="8" t="e">
        <f t="shared" ca="1" si="439"/>
        <v>#VALUE!</v>
      </c>
    </row>
    <row r="1206" spans="1:32" x14ac:dyDescent="0.3">
      <c r="A1206" s="35">
        <f>IF(Замеры!B1202=0, " ", Замеры!B1202)</f>
        <v>1199</v>
      </c>
      <c r="B1206" s="49" t="str">
        <f>Замеры!G1202</f>
        <v xml:space="preserve">Группа от QF </v>
      </c>
      <c r="C1206" s="49" t="str">
        <f>IF(Замеры!J1202=0, " ", Замеры!J1202)</f>
        <v xml:space="preserve"> </v>
      </c>
      <c r="D1206" s="49" t="str">
        <f>IF(O1206=0, " ", CONCATENATE(Замеры!T1202,Замеры!U1202,Замеры!V1202,Замеры!W1202,Замеры!AB1202))</f>
        <v xml:space="preserve"> </v>
      </c>
      <c r="E1206" s="49" t="str">
        <f>IF(Замеры!L1202=0, " ", Замеры!L1202)</f>
        <v xml:space="preserve"> </v>
      </c>
      <c r="F1206" s="49" t="e">
        <f t="shared" si="422"/>
        <v>#VALUE!</v>
      </c>
      <c r="G1206" s="51" t="str">
        <f t="shared" si="423"/>
        <v>-</v>
      </c>
      <c r="H1206" s="52" t="str">
        <f t="shared" si="424"/>
        <v>-</v>
      </c>
      <c r="I1206" s="51" t="str">
        <f t="shared" si="425"/>
        <v>-</v>
      </c>
      <c r="J1206" s="29" t="str">
        <f t="shared" si="426"/>
        <v>-</v>
      </c>
      <c r="K1206" s="46" t="str">
        <f t="shared" si="427"/>
        <v>-</v>
      </c>
      <c r="L1206" s="29" t="str">
        <f t="shared" si="428"/>
        <v>-</v>
      </c>
      <c r="M1206" s="29" t="str">
        <f t="shared" si="429"/>
        <v xml:space="preserve"> </v>
      </c>
      <c r="N1206" s="29" t="str">
        <f t="shared" ca="1" si="430"/>
        <v xml:space="preserve"> </v>
      </c>
      <c r="O1206" s="8">
        <f>Замеры!R1202</f>
        <v>0</v>
      </c>
      <c r="P1206" s="8" t="b">
        <f t="shared" si="418"/>
        <v>1</v>
      </c>
      <c r="Q1206" s="8" t="b">
        <f t="shared" si="419"/>
        <v>1</v>
      </c>
      <c r="R1206" s="8" t="b">
        <f t="shared" si="420"/>
        <v>1</v>
      </c>
      <c r="S1206" s="8" t="s">
        <v>72</v>
      </c>
      <c r="T1206" s="8" t="e">
        <f t="shared" si="431"/>
        <v>#VALUE!</v>
      </c>
      <c r="U1206" s="12" t="s">
        <v>72</v>
      </c>
      <c r="V1206" s="8" t="e">
        <f t="shared" si="432"/>
        <v>#VALUE!</v>
      </c>
      <c r="X1206" s="13" t="str">
        <f t="shared" si="421"/>
        <v xml:space="preserve"> </v>
      </c>
      <c r="Y1206" s="8" t="e">
        <f t="shared" si="433"/>
        <v>#VALUE!</v>
      </c>
      <c r="AA1206" s="14" t="e">
        <f t="shared" ca="1" si="434"/>
        <v>#VALUE!</v>
      </c>
      <c r="AB1206" s="14" t="e">
        <f t="shared" ca="1" si="435"/>
        <v>#VALUE!</v>
      </c>
      <c r="AC1206" s="14" t="e">
        <f t="shared" ca="1" si="436"/>
        <v>#VALUE!</v>
      </c>
      <c r="AD1206" s="8" t="e">
        <f t="shared" ca="1" si="437"/>
        <v>#VALUE!</v>
      </c>
      <c r="AE1206" s="8" t="e">
        <f t="shared" ca="1" si="438"/>
        <v>#VALUE!</v>
      </c>
      <c r="AF1206" s="8" t="e">
        <f t="shared" ca="1" si="439"/>
        <v>#VALUE!</v>
      </c>
    </row>
    <row r="1207" spans="1:32" x14ac:dyDescent="0.3">
      <c r="A1207" s="35">
        <f>IF(Замеры!B1203=0, " ", Замеры!B1203)</f>
        <v>1200</v>
      </c>
      <c r="B1207" s="49" t="str">
        <f>Замеры!G1203</f>
        <v xml:space="preserve">Группа от QF </v>
      </c>
      <c r="C1207" s="49" t="str">
        <f>IF(Замеры!J1203=0, " ", Замеры!J1203)</f>
        <v xml:space="preserve"> </v>
      </c>
      <c r="D1207" s="49" t="str">
        <f>IF(O1207=0, " ", CONCATENATE(Замеры!T1203,Замеры!U1203,Замеры!V1203,Замеры!W1203,Замеры!AB1203))</f>
        <v xml:space="preserve"> </v>
      </c>
      <c r="E1207" s="49" t="str">
        <f>IF(Замеры!L1203=0, " ", Замеры!L1203)</f>
        <v xml:space="preserve"> </v>
      </c>
      <c r="F1207" s="49" t="e">
        <f t="shared" si="422"/>
        <v>#VALUE!</v>
      </c>
      <c r="G1207" s="51" t="str">
        <f t="shared" si="423"/>
        <v>-</v>
      </c>
      <c r="H1207" s="52" t="str">
        <f t="shared" si="424"/>
        <v>-</v>
      </c>
      <c r="I1207" s="51" t="str">
        <f t="shared" si="425"/>
        <v>-</v>
      </c>
      <c r="J1207" s="29" t="str">
        <f t="shared" si="426"/>
        <v>-</v>
      </c>
      <c r="K1207" s="46" t="str">
        <f t="shared" si="427"/>
        <v>-</v>
      </c>
      <c r="L1207" s="29" t="str">
        <f t="shared" si="428"/>
        <v>-</v>
      </c>
      <c r="M1207" s="29" t="str">
        <f t="shared" si="429"/>
        <v xml:space="preserve"> </v>
      </c>
      <c r="N1207" s="29" t="str">
        <f t="shared" ca="1" si="430"/>
        <v xml:space="preserve"> </v>
      </c>
      <c r="O1207" s="8">
        <f>Замеры!R1203</f>
        <v>0</v>
      </c>
      <c r="P1207" s="8" t="b">
        <f t="shared" si="418"/>
        <v>1</v>
      </c>
      <c r="Q1207" s="8" t="b">
        <f t="shared" si="419"/>
        <v>1</v>
      </c>
      <c r="R1207" s="8" t="b">
        <f t="shared" si="420"/>
        <v>1</v>
      </c>
      <c r="S1207" s="8" t="s">
        <v>72</v>
      </c>
      <c r="T1207" s="8" t="e">
        <f t="shared" si="431"/>
        <v>#VALUE!</v>
      </c>
      <c r="U1207" s="12" t="s">
        <v>72</v>
      </c>
      <c r="V1207" s="8" t="e">
        <f t="shared" si="432"/>
        <v>#VALUE!</v>
      </c>
      <c r="X1207" s="13" t="str">
        <f t="shared" si="421"/>
        <v xml:space="preserve"> </v>
      </c>
      <c r="Y1207" s="8" t="e">
        <f t="shared" si="433"/>
        <v>#VALUE!</v>
      </c>
      <c r="AA1207" s="14" t="e">
        <f t="shared" ca="1" si="434"/>
        <v>#VALUE!</v>
      </c>
      <c r="AB1207" s="14" t="e">
        <f t="shared" ca="1" si="435"/>
        <v>#VALUE!</v>
      </c>
      <c r="AC1207" s="14" t="e">
        <f t="shared" ca="1" si="436"/>
        <v>#VALUE!</v>
      </c>
      <c r="AD1207" s="8" t="e">
        <f t="shared" ca="1" si="437"/>
        <v>#VALUE!</v>
      </c>
      <c r="AE1207" s="8" t="e">
        <f t="shared" ca="1" si="438"/>
        <v>#VALUE!</v>
      </c>
      <c r="AF1207" s="8" t="e">
        <f t="shared" ca="1" si="439"/>
        <v>#VALUE!</v>
      </c>
    </row>
    <row r="1208" spans="1:32" x14ac:dyDescent="0.3">
      <c r="A1208" s="35">
        <f>IF(Замеры!B1204=0, " ", Замеры!B1204)</f>
        <v>1201</v>
      </c>
      <c r="B1208" s="49" t="str">
        <f>Замеры!G1204</f>
        <v xml:space="preserve">Группа от QF </v>
      </c>
      <c r="C1208" s="49" t="str">
        <f>IF(Замеры!J1204=0, " ", Замеры!J1204)</f>
        <v xml:space="preserve"> </v>
      </c>
      <c r="D1208" s="49" t="str">
        <f>IF(O1208=0, " ", CONCATENATE(Замеры!T1204,Замеры!U1204,Замеры!V1204,Замеры!W1204,Замеры!AB1204))</f>
        <v xml:space="preserve"> </v>
      </c>
      <c r="E1208" s="49" t="str">
        <f>IF(Замеры!L1204=0, " ", Замеры!L1204)</f>
        <v xml:space="preserve"> </v>
      </c>
      <c r="F1208" s="49" t="e">
        <f t="shared" si="422"/>
        <v>#VALUE!</v>
      </c>
      <c r="G1208" s="51" t="str">
        <f t="shared" si="423"/>
        <v>-</v>
      </c>
      <c r="H1208" s="52" t="str">
        <f t="shared" si="424"/>
        <v>-</v>
      </c>
      <c r="I1208" s="51" t="str">
        <f t="shared" si="425"/>
        <v>-</v>
      </c>
      <c r="J1208" s="29" t="str">
        <f t="shared" si="426"/>
        <v>-</v>
      </c>
      <c r="K1208" s="46" t="str">
        <f t="shared" si="427"/>
        <v>-</v>
      </c>
      <c r="L1208" s="29" t="str">
        <f t="shared" si="428"/>
        <v>-</v>
      </c>
      <c r="M1208" s="29" t="str">
        <f t="shared" si="429"/>
        <v xml:space="preserve"> </v>
      </c>
      <c r="N1208" s="29" t="str">
        <f t="shared" ca="1" si="430"/>
        <v xml:space="preserve"> </v>
      </c>
      <c r="O1208" s="8">
        <f>Замеры!R1204</f>
        <v>0</v>
      </c>
      <c r="P1208" s="8" t="b">
        <f t="shared" si="418"/>
        <v>1</v>
      </c>
      <c r="Q1208" s="8" t="b">
        <f t="shared" si="419"/>
        <v>1</v>
      </c>
      <c r="R1208" s="8" t="b">
        <f t="shared" si="420"/>
        <v>1</v>
      </c>
      <c r="S1208" s="8" t="s">
        <v>72</v>
      </c>
      <c r="T1208" s="8" t="e">
        <f t="shared" si="431"/>
        <v>#VALUE!</v>
      </c>
      <c r="U1208" s="12" t="s">
        <v>72</v>
      </c>
      <c r="V1208" s="8" t="e">
        <f t="shared" si="432"/>
        <v>#VALUE!</v>
      </c>
      <c r="X1208" s="13" t="str">
        <f t="shared" si="421"/>
        <v xml:space="preserve"> </v>
      </c>
      <c r="Y1208" s="8" t="e">
        <f t="shared" si="433"/>
        <v>#VALUE!</v>
      </c>
      <c r="AA1208" s="14" t="e">
        <f t="shared" ca="1" si="434"/>
        <v>#VALUE!</v>
      </c>
      <c r="AB1208" s="14" t="e">
        <f t="shared" ca="1" si="435"/>
        <v>#VALUE!</v>
      </c>
      <c r="AC1208" s="14" t="e">
        <f t="shared" ca="1" si="436"/>
        <v>#VALUE!</v>
      </c>
      <c r="AD1208" s="8" t="e">
        <f t="shared" ca="1" si="437"/>
        <v>#VALUE!</v>
      </c>
      <c r="AE1208" s="8" t="e">
        <f t="shared" ca="1" si="438"/>
        <v>#VALUE!</v>
      </c>
      <c r="AF1208" s="8" t="e">
        <f t="shared" ca="1" si="439"/>
        <v>#VALUE!</v>
      </c>
    </row>
    <row r="1209" spans="1:32" x14ac:dyDescent="0.3">
      <c r="A1209" s="35">
        <f>IF(Замеры!B1205=0, " ", Замеры!B1205)</f>
        <v>1202</v>
      </c>
      <c r="B1209" s="49" t="str">
        <f>Замеры!G1205</f>
        <v xml:space="preserve">Группа от QF </v>
      </c>
      <c r="C1209" s="49" t="str">
        <f>IF(Замеры!J1205=0, " ", Замеры!J1205)</f>
        <v xml:space="preserve"> </v>
      </c>
      <c r="D1209" s="49" t="str">
        <f>IF(O1209=0, " ", CONCATENATE(Замеры!T1205,Замеры!U1205,Замеры!V1205,Замеры!W1205,Замеры!AB1205))</f>
        <v xml:space="preserve"> </v>
      </c>
      <c r="E1209" s="49" t="str">
        <f>IF(Замеры!L1205=0, " ", Замеры!L1205)</f>
        <v xml:space="preserve"> </v>
      </c>
      <c r="F1209" s="49" t="e">
        <f t="shared" si="422"/>
        <v>#VALUE!</v>
      </c>
      <c r="G1209" s="51" t="str">
        <f t="shared" si="423"/>
        <v>-</v>
      </c>
      <c r="H1209" s="52" t="str">
        <f t="shared" si="424"/>
        <v>-</v>
      </c>
      <c r="I1209" s="51" t="str">
        <f t="shared" si="425"/>
        <v>-</v>
      </c>
      <c r="J1209" s="29" t="str">
        <f t="shared" si="426"/>
        <v>-</v>
      </c>
      <c r="K1209" s="46" t="str">
        <f t="shared" si="427"/>
        <v>-</v>
      </c>
      <c r="L1209" s="29" t="str">
        <f t="shared" si="428"/>
        <v>-</v>
      </c>
      <c r="M1209" s="29" t="str">
        <f t="shared" si="429"/>
        <v xml:space="preserve"> </v>
      </c>
      <c r="N1209" s="29" t="str">
        <f t="shared" ca="1" si="430"/>
        <v xml:space="preserve"> </v>
      </c>
      <c r="O1209" s="8">
        <f>Замеры!R1205</f>
        <v>0</v>
      </c>
      <c r="P1209" s="8" t="b">
        <f t="shared" si="418"/>
        <v>1</v>
      </c>
      <c r="Q1209" s="8" t="b">
        <f t="shared" si="419"/>
        <v>1</v>
      </c>
      <c r="R1209" s="8" t="b">
        <f t="shared" si="420"/>
        <v>1</v>
      </c>
      <c r="S1209" s="8" t="s">
        <v>72</v>
      </c>
      <c r="T1209" s="8" t="e">
        <f t="shared" si="431"/>
        <v>#VALUE!</v>
      </c>
      <c r="U1209" s="12" t="s">
        <v>72</v>
      </c>
      <c r="V1209" s="8" t="e">
        <f t="shared" si="432"/>
        <v>#VALUE!</v>
      </c>
      <c r="X1209" s="13" t="str">
        <f t="shared" si="421"/>
        <v xml:space="preserve"> </v>
      </c>
      <c r="Y1209" s="8" t="e">
        <f t="shared" si="433"/>
        <v>#VALUE!</v>
      </c>
      <c r="AA1209" s="14" t="e">
        <f t="shared" ca="1" si="434"/>
        <v>#VALUE!</v>
      </c>
      <c r="AB1209" s="14" t="e">
        <f t="shared" ca="1" si="435"/>
        <v>#VALUE!</v>
      </c>
      <c r="AC1209" s="14" t="e">
        <f t="shared" ca="1" si="436"/>
        <v>#VALUE!</v>
      </c>
      <c r="AD1209" s="8" t="e">
        <f t="shared" ca="1" si="437"/>
        <v>#VALUE!</v>
      </c>
      <c r="AE1209" s="8" t="e">
        <f t="shared" ca="1" si="438"/>
        <v>#VALUE!</v>
      </c>
      <c r="AF1209" s="8" t="e">
        <f t="shared" ca="1" si="439"/>
        <v>#VALUE!</v>
      </c>
    </row>
    <row r="1210" spans="1:32" x14ac:dyDescent="0.3">
      <c r="A1210" s="35">
        <f>IF(Замеры!B1206=0, " ", Замеры!B1206)</f>
        <v>1203</v>
      </c>
      <c r="B1210" s="49" t="str">
        <f>Замеры!G1206</f>
        <v xml:space="preserve">Группа от QF </v>
      </c>
      <c r="C1210" s="49" t="str">
        <f>IF(Замеры!J1206=0, " ", Замеры!J1206)</f>
        <v xml:space="preserve"> </v>
      </c>
      <c r="D1210" s="49" t="str">
        <f>IF(O1210=0, " ", CONCATENATE(Замеры!T1206,Замеры!U1206,Замеры!V1206,Замеры!W1206,Замеры!AB1206))</f>
        <v xml:space="preserve"> </v>
      </c>
      <c r="E1210" s="49" t="str">
        <f>IF(Замеры!L1206=0, " ", Замеры!L1206)</f>
        <v xml:space="preserve"> </v>
      </c>
      <c r="F1210" s="49" t="e">
        <f t="shared" si="422"/>
        <v>#VALUE!</v>
      </c>
      <c r="G1210" s="51" t="str">
        <f t="shared" si="423"/>
        <v>-</v>
      </c>
      <c r="H1210" s="52" t="str">
        <f t="shared" si="424"/>
        <v>-</v>
      </c>
      <c r="I1210" s="51" t="str">
        <f t="shared" si="425"/>
        <v>-</v>
      </c>
      <c r="J1210" s="29" t="str">
        <f t="shared" si="426"/>
        <v>-</v>
      </c>
      <c r="K1210" s="46" t="str">
        <f t="shared" si="427"/>
        <v>-</v>
      </c>
      <c r="L1210" s="29" t="str">
        <f t="shared" si="428"/>
        <v>-</v>
      </c>
      <c r="M1210" s="29" t="str">
        <f t="shared" si="429"/>
        <v xml:space="preserve"> </v>
      </c>
      <c r="N1210" s="29" t="str">
        <f t="shared" ca="1" si="430"/>
        <v xml:space="preserve"> </v>
      </c>
      <c r="O1210" s="8">
        <f>Замеры!R1206</f>
        <v>0</v>
      </c>
      <c r="P1210" s="8" t="b">
        <f t="shared" si="418"/>
        <v>1</v>
      </c>
      <c r="Q1210" s="8" t="b">
        <f t="shared" si="419"/>
        <v>1</v>
      </c>
      <c r="R1210" s="8" t="b">
        <f t="shared" si="420"/>
        <v>1</v>
      </c>
      <c r="S1210" s="8" t="s">
        <v>72</v>
      </c>
      <c r="T1210" s="8" t="e">
        <f t="shared" si="431"/>
        <v>#VALUE!</v>
      </c>
      <c r="U1210" s="12" t="s">
        <v>72</v>
      </c>
      <c r="V1210" s="8" t="e">
        <f t="shared" si="432"/>
        <v>#VALUE!</v>
      </c>
      <c r="X1210" s="13" t="str">
        <f t="shared" si="421"/>
        <v xml:space="preserve"> </v>
      </c>
      <c r="Y1210" s="8" t="e">
        <f t="shared" si="433"/>
        <v>#VALUE!</v>
      </c>
      <c r="AA1210" s="14" t="e">
        <f t="shared" ca="1" si="434"/>
        <v>#VALUE!</v>
      </c>
      <c r="AB1210" s="14" t="e">
        <f t="shared" ca="1" si="435"/>
        <v>#VALUE!</v>
      </c>
      <c r="AC1210" s="14" t="e">
        <f t="shared" ca="1" si="436"/>
        <v>#VALUE!</v>
      </c>
      <c r="AD1210" s="8" t="e">
        <f t="shared" ca="1" si="437"/>
        <v>#VALUE!</v>
      </c>
      <c r="AE1210" s="8" t="e">
        <f t="shared" ca="1" si="438"/>
        <v>#VALUE!</v>
      </c>
      <c r="AF1210" s="8" t="e">
        <f t="shared" ca="1" si="439"/>
        <v>#VALUE!</v>
      </c>
    </row>
    <row r="1211" spans="1:32" x14ac:dyDescent="0.3">
      <c r="A1211" s="35">
        <f>IF(Замеры!B1207=0, " ", Замеры!B1207)</f>
        <v>1204</v>
      </c>
      <c r="B1211" s="49" t="str">
        <f>Замеры!G1207</f>
        <v xml:space="preserve">Группа от QF </v>
      </c>
      <c r="C1211" s="49" t="str">
        <f>IF(Замеры!J1207=0, " ", Замеры!J1207)</f>
        <v xml:space="preserve"> </v>
      </c>
      <c r="D1211" s="49" t="str">
        <f>IF(O1211=0, " ", CONCATENATE(Замеры!T1207,Замеры!U1207,Замеры!V1207,Замеры!W1207,Замеры!AB1207))</f>
        <v xml:space="preserve"> </v>
      </c>
      <c r="E1211" s="49" t="str">
        <f>IF(Замеры!L1207=0, " ", Замеры!L1207)</f>
        <v xml:space="preserve"> </v>
      </c>
      <c r="F1211" s="49" t="e">
        <f t="shared" si="422"/>
        <v>#VALUE!</v>
      </c>
      <c r="G1211" s="51" t="str">
        <f t="shared" si="423"/>
        <v>-</v>
      </c>
      <c r="H1211" s="52" t="str">
        <f t="shared" si="424"/>
        <v>-</v>
      </c>
      <c r="I1211" s="51" t="str">
        <f t="shared" si="425"/>
        <v>-</v>
      </c>
      <c r="J1211" s="29" t="str">
        <f t="shared" si="426"/>
        <v>-</v>
      </c>
      <c r="K1211" s="46" t="str">
        <f t="shared" si="427"/>
        <v>-</v>
      </c>
      <c r="L1211" s="29" t="str">
        <f t="shared" si="428"/>
        <v>-</v>
      </c>
      <c r="M1211" s="29" t="str">
        <f t="shared" si="429"/>
        <v xml:space="preserve"> </v>
      </c>
      <c r="N1211" s="29" t="str">
        <f t="shared" ca="1" si="430"/>
        <v xml:space="preserve"> </v>
      </c>
      <c r="O1211" s="8">
        <f>Замеры!R1207</f>
        <v>0</v>
      </c>
      <c r="P1211" s="8" t="b">
        <f t="shared" si="418"/>
        <v>1</v>
      </c>
      <c r="Q1211" s="8" t="b">
        <f t="shared" si="419"/>
        <v>1</v>
      </c>
      <c r="R1211" s="8" t="b">
        <f t="shared" si="420"/>
        <v>1</v>
      </c>
      <c r="S1211" s="8" t="s">
        <v>72</v>
      </c>
      <c r="T1211" s="8" t="e">
        <f t="shared" si="431"/>
        <v>#VALUE!</v>
      </c>
      <c r="U1211" s="12" t="s">
        <v>72</v>
      </c>
      <c r="V1211" s="8" t="e">
        <f t="shared" si="432"/>
        <v>#VALUE!</v>
      </c>
      <c r="X1211" s="13" t="str">
        <f t="shared" si="421"/>
        <v xml:space="preserve"> </v>
      </c>
      <c r="Y1211" s="8" t="e">
        <f t="shared" si="433"/>
        <v>#VALUE!</v>
      </c>
      <c r="AA1211" s="14" t="e">
        <f t="shared" ca="1" si="434"/>
        <v>#VALUE!</v>
      </c>
      <c r="AB1211" s="14" t="e">
        <f t="shared" ca="1" si="435"/>
        <v>#VALUE!</v>
      </c>
      <c r="AC1211" s="14" t="e">
        <f t="shared" ca="1" si="436"/>
        <v>#VALUE!</v>
      </c>
      <c r="AD1211" s="8" t="e">
        <f t="shared" ca="1" si="437"/>
        <v>#VALUE!</v>
      </c>
      <c r="AE1211" s="8" t="e">
        <f t="shared" ca="1" si="438"/>
        <v>#VALUE!</v>
      </c>
      <c r="AF1211" s="8" t="e">
        <f t="shared" ca="1" si="439"/>
        <v>#VALUE!</v>
      </c>
    </row>
    <row r="1212" spans="1:32" x14ac:dyDescent="0.3">
      <c r="A1212" s="35">
        <f>IF(Замеры!B1208=0, " ", Замеры!B1208)</f>
        <v>1205</v>
      </c>
      <c r="B1212" s="49" t="str">
        <f>Замеры!G1208</f>
        <v xml:space="preserve">Группа от QF </v>
      </c>
      <c r="C1212" s="49" t="str">
        <f>IF(Замеры!J1208=0, " ", Замеры!J1208)</f>
        <v xml:space="preserve"> </v>
      </c>
      <c r="D1212" s="49" t="str">
        <f>IF(O1212=0, " ", CONCATENATE(Замеры!T1208,Замеры!U1208,Замеры!V1208,Замеры!W1208,Замеры!AB1208))</f>
        <v xml:space="preserve"> </v>
      </c>
      <c r="E1212" s="49" t="str">
        <f>IF(Замеры!L1208=0, " ", Замеры!L1208)</f>
        <v xml:space="preserve"> </v>
      </c>
      <c r="F1212" s="49" t="e">
        <f t="shared" si="422"/>
        <v>#VALUE!</v>
      </c>
      <c r="G1212" s="51" t="str">
        <f t="shared" si="423"/>
        <v>-</v>
      </c>
      <c r="H1212" s="52" t="str">
        <f t="shared" si="424"/>
        <v>-</v>
      </c>
      <c r="I1212" s="51" t="str">
        <f t="shared" si="425"/>
        <v>-</v>
      </c>
      <c r="J1212" s="29" t="str">
        <f t="shared" si="426"/>
        <v>-</v>
      </c>
      <c r="K1212" s="46" t="str">
        <f t="shared" si="427"/>
        <v>-</v>
      </c>
      <c r="L1212" s="29" t="str">
        <f t="shared" si="428"/>
        <v>-</v>
      </c>
      <c r="M1212" s="29" t="str">
        <f t="shared" si="429"/>
        <v xml:space="preserve"> </v>
      </c>
      <c r="N1212" s="29" t="str">
        <f t="shared" ca="1" si="430"/>
        <v xml:space="preserve"> </v>
      </c>
      <c r="O1212" s="8">
        <f>Замеры!R1208</f>
        <v>0</v>
      </c>
      <c r="P1212" s="8" t="b">
        <f t="shared" si="418"/>
        <v>1</v>
      </c>
      <c r="Q1212" s="8" t="b">
        <f t="shared" si="419"/>
        <v>1</v>
      </c>
      <c r="R1212" s="8" t="b">
        <f t="shared" si="420"/>
        <v>1</v>
      </c>
      <c r="S1212" s="8" t="s">
        <v>72</v>
      </c>
      <c r="T1212" s="8" t="e">
        <f t="shared" si="431"/>
        <v>#VALUE!</v>
      </c>
      <c r="U1212" s="12" t="s">
        <v>72</v>
      </c>
      <c r="V1212" s="8" t="e">
        <f t="shared" si="432"/>
        <v>#VALUE!</v>
      </c>
      <c r="X1212" s="13" t="str">
        <f t="shared" si="421"/>
        <v xml:space="preserve"> </v>
      </c>
      <c r="Y1212" s="8" t="e">
        <f t="shared" si="433"/>
        <v>#VALUE!</v>
      </c>
      <c r="AA1212" s="14" t="e">
        <f t="shared" ca="1" si="434"/>
        <v>#VALUE!</v>
      </c>
      <c r="AB1212" s="14" t="e">
        <f t="shared" ca="1" si="435"/>
        <v>#VALUE!</v>
      </c>
      <c r="AC1212" s="14" t="e">
        <f t="shared" ca="1" si="436"/>
        <v>#VALUE!</v>
      </c>
      <c r="AD1212" s="8" t="e">
        <f t="shared" ca="1" si="437"/>
        <v>#VALUE!</v>
      </c>
      <c r="AE1212" s="8" t="e">
        <f t="shared" ca="1" si="438"/>
        <v>#VALUE!</v>
      </c>
      <c r="AF1212" s="8" t="e">
        <f t="shared" ca="1" si="439"/>
        <v>#VALUE!</v>
      </c>
    </row>
    <row r="1213" spans="1:32" x14ac:dyDescent="0.3">
      <c r="A1213" s="35">
        <f>IF(Замеры!B1209=0, " ", Замеры!B1209)</f>
        <v>1206</v>
      </c>
      <c r="B1213" s="49" t="str">
        <f>Замеры!G1209</f>
        <v xml:space="preserve">Группа от QF </v>
      </c>
      <c r="C1213" s="49" t="str">
        <f>IF(Замеры!J1209=0, " ", Замеры!J1209)</f>
        <v xml:space="preserve"> </v>
      </c>
      <c r="D1213" s="49" t="str">
        <f>IF(O1213=0, " ", CONCATENATE(Замеры!T1209,Замеры!U1209,Замеры!V1209,Замеры!W1209,Замеры!AB1209))</f>
        <v xml:space="preserve"> </v>
      </c>
      <c r="E1213" s="49" t="str">
        <f>IF(Замеры!L1209=0, " ", Замеры!L1209)</f>
        <v xml:space="preserve"> </v>
      </c>
      <c r="F1213" s="49" t="e">
        <f t="shared" si="422"/>
        <v>#VALUE!</v>
      </c>
      <c r="G1213" s="51" t="str">
        <f t="shared" si="423"/>
        <v>-</v>
      </c>
      <c r="H1213" s="52" t="str">
        <f t="shared" si="424"/>
        <v>-</v>
      </c>
      <c r="I1213" s="51" t="str">
        <f t="shared" si="425"/>
        <v>-</v>
      </c>
      <c r="J1213" s="29" t="str">
        <f t="shared" si="426"/>
        <v>-</v>
      </c>
      <c r="K1213" s="46" t="str">
        <f t="shared" si="427"/>
        <v>-</v>
      </c>
      <c r="L1213" s="29" t="str">
        <f t="shared" si="428"/>
        <v>-</v>
      </c>
      <c r="M1213" s="29" t="str">
        <f t="shared" si="429"/>
        <v xml:space="preserve"> </v>
      </c>
      <c r="N1213" s="29" t="str">
        <f t="shared" ca="1" si="430"/>
        <v xml:space="preserve"> </v>
      </c>
      <c r="O1213" s="8">
        <f>Замеры!R1209</f>
        <v>0</v>
      </c>
      <c r="P1213" s="8" t="b">
        <f t="shared" si="418"/>
        <v>1</v>
      </c>
      <c r="Q1213" s="8" t="b">
        <f t="shared" si="419"/>
        <v>1</v>
      </c>
      <c r="R1213" s="8" t="b">
        <f t="shared" si="420"/>
        <v>1</v>
      </c>
      <c r="S1213" s="8" t="s">
        <v>72</v>
      </c>
      <c r="T1213" s="8" t="e">
        <f t="shared" si="431"/>
        <v>#VALUE!</v>
      </c>
      <c r="U1213" s="12" t="s">
        <v>72</v>
      </c>
      <c r="V1213" s="8" t="e">
        <f t="shared" si="432"/>
        <v>#VALUE!</v>
      </c>
      <c r="X1213" s="13" t="str">
        <f t="shared" si="421"/>
        <v xml:space="preserve"> </v>
      </c>
      <c r="Y1213" s="8" t="e">
        <f t="shared" si="433"/>
        <v>#VALUE!</v>
      </c>
      <c r="AA1213" s="14" t="e">
        <f t="shared" ca="1" si="434"/>
        <v>#VALUE!</v>
      </c>
      <c r="AB1213" s="14" t="e">
        <f t="shared" ca="1" si="435"/>
        <v>#VALUE!</v>
      </c>
      <c r="AC1213" s="14" t="e">
        <f t="shared" ca="1" si="436"/>
        <v>#VALUE!</v>
      </c>
      <c r="AD1213" s="8" t="e">
        <f t="shared" ca="1" si="437"/>
        <v>#VALUE!</v>
      </c>
      <c r="AE1213" s="8" t="e">
        <f t="shared" ca="1" si="438"/>
        <v>#VALUE!</v>
      </c>
      <c r="AF1213" s="8" t="e">
        <f t="shared" ca="1" si="439"/>
        <v>#VALUE!</v>
      </c>
    </row>
    <row r="1214" spans="1:32" x14ac:dyDescent="0.3">
      <c r="A1214" s="35">
        <f>IF(Замеры!B1210=0, " ", Замеры!B1210)</f>
        <v>1207</v>
      </c>
      <c r="B1214" s="49" t="str">
        <f>Замеры!G1210</f>
        <v xml:space="preserve">Группа от QF </v>
      </c>
      <c r="C1214" s="49" t="str">
        <f>IF(Замеры!J1210=0, " ", Замеры!J1210)</f>
        <v xml:space="preserve"> </v>
      </c>
      <c r="D1214" s="49" t="str">
        <f>IF(O1214=0, " ", CONCATENATE(Замеры!T1210,Замеры!U1210,Замеры!V1210,Замеры!W1210,Замеры!AB1210))</f>
        <v xml:space="preserve"> </v>
      </c>
      <c r="E1214" s="49" t="str">
        <f>IF(Замеры!L1210=0, " ", Замеры!L1210)</f>
        <v xml:space="preserve"> </v>
      </c>
      <c r="F1214" s="49" t="e">
        <f t="shared" si="422"/>
        <v>#VALUE!</v>
      </c>
      <c r="G1214" s="51" t="str">
        <f t="shared" si="423"/>
        <v>-</v>
      </c>
      <c r="H1214" s="52" t="str">
        <f t="shared" si="424"/>
        <v>-</v>
      </c>
      <c r="I1214" s="51" t="str">
        <f t="shared" si="425"/>
        <v>-</v>
      </c>
      <c r="J1214" s="29" t="str">
        <f t="shared" si="426"/>
        <v>-</v>
      </c>
      <c r="K1214" s="46" t="str">
        <f t="shared" si="427"/>
        <v>-</v>
      </c>
      <c r="L1214" s="29" t="str">
        <f t="shared" si="428"/>
        <v>-</v>
      </c>
      <c r="M1214" s="29" t="str">
        <f t="shared" si="429"/>
        <v xml:space="preserve"> </v>
      </c>
      <c r="N1214" s="29" t="str">
        <f t="shared" ca="1" si="430"/>
        <v xml:space="preserve"> </v>
      </c>
      <c r="O1214" s="8">
        <f>Замеры!R1210</f>
        <v>0</v>
      </c>
      <c r="P1214" s="8" t="b">
        <f t="shared" si="418"/>
        <v>1</v>
      </c>
      <c r="Q1214" s="8" t="b">
        <f t="shared" si="419"/>
        <v>1</v>
      </c>
      <c r="R1214" s="8" t="b">
        <f t="shared" si="420"/>
        <v>1</v>
      </c>
      <c r="S1214" s="8" t="s">
        <v>72</v>
      </c>
      <c r="T1214" s="8" t="e">
        <f t="shared" si="431"/>
        <v>#VALUE!</v>
      </c>
      <c r="U1214" s="12" t="s">
        <v>72</v>
      </c>
      <c r="V1214" s="8" t="e">
        <f t="shared" si="432"/>
        <v>#VALUE!</v>
      </c>
      <c r="X1214" s="13" t="str">
        <f t="shared" si="421"/>
        <v xml:space="preserve"> </v>
      </c>
      <c r="Y1214" s="8" t="e">
        <f t="shared" si="433"/>
        <v>#VALUE!</v>
      </c>
      <c r="AA1214" s="14" t="e">
        <f t="shared" ca="1" si="434"/>
        <v>#VALUE!</v>
      </c>
      <c r="AB1214" s="14" t="e">
        <f t="shared" ca="1" si="435"/>
        <v>#VALUE!</v>
      </c>
      <c r="AC1214" s="14" t="e">
        <f t="shared" ca="1" si="436"/>
        <v>#VALUE!</v>
      </c>
      <c r="AD1214" s="8" t="e">
        <f t="shared" ca="1" si="437"/>
        <v>#VALUE!</v>
      </c>
      <c r="AE1214" s="8" t="e">
        <f t="shared" ca="1" si="438"/>
        <v>#VALUE!</v>
      </c>
      <c r="AF1214" s="8" t="e">
        <f t="shared" ca="1" si="439"/>
        <v>#VALUE!</v>
      </c>
    </row>
    <row r="1215" spans="1:32" x14ac:dyDescent="0.3">
      <c r="A1215" s="35">
        <f>IF(Замеры!B1211=0, " ", Замеры!B1211)</f>
        <v>1208</v>
      </c>
      <c r="B1215" s="49" t="str">
        <f>Замеры!G1211</f>
        <v xml:space="preserve">Группа от QF </v>
      </c>
      <c r="C1215" s="49" t="str">
        <f>IF(Замеры!J1211=0, " ", Замеры!J1211)</f>
        <v xml:space="preserve"> </v>
      </c>
      <c r="D1215" s="49" t="str">
        <f>IF(O1215=0, " ", CONCATENATE(Замеры!T1211,Замеры!U1211,Замеры!V1211,Замеры!W1211,Замеры!AB1211))</f>
        <v xml:space="preserve"> </v>
      </c>
      <c r="E1215" s="49" t="str">
        <f>IF(Замеры!L1211=0, " ", Замеры!L1211)</f>
        <v xml:space="preserve"> </v>
      </c>
      <c r="F1215" s="49" t="e">
        <f t="shared" si="422"/>
        <v>#VALUE!</v>
      </c>
      <c r="G1215" s="51" t="str">
        <f t="shared" si="423"/>
        <v>-</v>
      </c>
      <c r="H1215" s="52" t="str">
        <f t="shared" si="424"/>
        <v>-</v>
      </c>
      <c r="I1215" s="51" t="str">
        <f t="shared" si="425"/>
        <v>-</v>
      </c>
      <c r="J1215" s="29" t="str">
        <f t="shared" si="426"/>
        <v>-</v>
      </c>
      <c r="K1215" s="46" t="str">
        <f t="shared" si="427"/>
        <v>-</v>
      </c>
      <c r="L1215" s="29" t="str">
        <f t="shared" si="428"/>
        <v>-</v>
      </c>
      <c r="M1215" s="29" t="str">
        <f t="shared" si="429"/>
        <v xml:space="preserve"> </v>
      </c>
      <c r="N1215" s="29" t="str">
        <f t="shared" ca="1" si="430"/>
        <v xml:space="preserve"> </v>
      </c>
      <c r="O1215" s="8">
        <f>Замеры!R1211</f>
        <v>0</v>
      </c>
      <c r="P1215" s="8" t="b">
        <f t="shared" si="418"/>
        <v>1</v>
      </c>
      <c r="Q1215" s="8" t="b">
        <f t="shared" si="419"/>
        <v>1</v>
      </c>
      <c r="R1215" s="8" t="b">
        <f t="shared" si="420"/>
        <v>1</v>
      </c>
      <c r="S1215" s="8" t="s">
        <v>72</v>
      </c>
      <c r="T1215" s="8" t="e">
        <f t="shared" si="431"/>
        <v>#VALUE!</v>
      </c>
      <c r="U1215" s="12" t="s">
        <v>72</v>
      </c>
      <c r="V1215" s="8" t="e">
        <f t="shared" si="432"/>
        <v>#VALUE!</v>
      </c>
      <c r="X1215" s="13" t="str">
        <f t="shared" si="421"/>
        <v xml:space="preserve"> </v>
      </c>
      <c r="Y1215" s="8" t="e">
        <f t="shared" si="433"/>
        <v>#VALUE!</v>
      </c>
      <c r="AA1215" s="14" t="e">
        <f t="shared" ca="1" si="434"/>
        <v>#VALUE!</v>
      </c>
      <c r="AB1215" s="14" t="e">
        <f t="shared" ca="1" si="435"/>
        <v>#VALUE!</v>
      </c>
      <c r="AC1215" s="14" t="e">
        <f t="shared" ca="1" si="436"/>
        <v>#VALUE!</v>
      </c>
      <c r="AD1215" s="8" t="e">
        <f t="shared" ca="1" si="437"/>
        <v>#VALUE!</v>
      </c>
      <c r="AE1215" s="8" t="e">
        <f t="shared" ca="1" si="438"/>
        <v>#VALUE!</v>
      </c>
      <c r="AF1215" s="8" t="e">
        <f t="shared" ca="1" si="439"/>
        <v>#VALUE!</v>
      </c>
    </row>
    <row r="1216" spans="1:32" x14ac:dyDescent="0.3">
      <c r="A1216" s="35">
        <f>IF(Замеры!B1212=0, " ", Замеры!B1212)</f>
        <v>1209</v>
      </c>
      <c r="B1216" s="49" t="str">
        <f>Замеры!G1212</f>
        <v xml:space="preserve">Группа от QF </v>
      </c>
      <c r="C1216" s="49" t="str">
        <f>IF(Замеры!J1212=0, " ", Замеры!J1212)</f>
        <v xml:space="preserve"> </v>
      </c>
      <c r="D1216" s="49" t="str">
        <f>IF(O1216=0, " ", CONCATENATE(Замеры!T1212,Замеры!U1212,Замеры!V1212,Замеры!W1212,Замеры!AB1212))</f>
        <v xml:space="preserve"> </v>
      </c>
      <c r="E1216" s="49" t="str">
        <f>IF(Замеры!L1212=0, " ", Замеры!L1212)</f>
        <v xml:space="preserve"> </v>
      </c>
      <c r="F1216" s="49" t="e">
        <f t="shared" si="422"/>
        <v>#VALUE!</v>
      </c>
      <c r="G1216" s="51" t="str">
        <f t="shared" si="423"/>
        <v>-</v>
      </c>
      <c r="H1216" s="52" t="str">
        <f t="shared" si="424"/>
        <v>-</v>
      </c>
      <c r="I1216" s="51" t="str">
        <f t="shared" si="425"/>
        <v>-</v>
      </c>
      <c r="J1216" s="29" t="str">
        <f t="shared" si="426"/>
        <v>-</v>
      </c>
      <c r="K1216" s="46" t="str">
        <f t="shared" si="427"/>
        <v>-</v>
      </c>
      <c r="L1216" s="29" t="str">
        <f t="shared" si="428"/>
        <v>-</v>
      </c>
      <c r="M1216" s="29" t="str">
        <f t="shared" si="429"/>
        <v xml:space="preserve"> </v>
      </c>
      <c r="N1216" s="29" t="str">
        <f t="shared" ca="1" si="430"/>
        <v xml:space="preserve"> </v>
      </c>
      <c r="O1216" s="8">
        <f>Замеры!R1212</f>
        <v>0</v>
      </c>
      <c r="P1216" s="8" t="b">
        <f t="shared" si="418"/>
        <v>1</v>
      </c>
      <c r="Q1216" s="8" t="b">
        <f t="shared" si="419"/>
        <v>1</v>
      </c>
      <c r="R1216" s="8" t="b">
        <f t="shared" si="420"/>
        <v>1</v>
      </c>
      <c r="S1216" s="8" t="s">
        <v>72</v>
      </c>
      <c r="T1216" s="8" t="e">
        <f t="shared" si="431"/>
        <v>#VALUE!</v>
      </c>
      <c r="U1216" s="12" t="s">
        <v>72</v>
      </c>
      <c r="V1216" s="8" t="e">
        <f t="shared" si="432"/>
        <v>#VALUE!</v>
      </c>
      <c r="X1216" s="13" t="str">
        <f t="shared" si="421"/>
        <v xml:space="preserve"> </v>
      </c>
      <c r="Y1216" s="8" t="e">
        <f t="shared" si="433"/>
        <v>#VALUE!</v>
      </c>
      <c r="AA1216" s="14" t="e">
        <f t="shared" ca="1" si="434"/>
        <v>#VALUE!</v>
      </c>
      <c r="AB1216" s="14" t="e">
        <f t="shared" ca="1" si="435"/>
        <v>#VALUE!</v>
      </c>
      <c r="AC1216" s="14" t="e">
        <f t="shared" ca="1" si="436"/>
        <v>#VALUE!</v>
      </c>
      <c r="AD1216" s="8" t="e">
        <f t="shared" ca="1" si="437"/>
        <v>#VALUE!</v>
      </c>
      <c r="AE1216" s="8" t="e">
        <f t="shared" ca="1" si="438"/>
        <v>#VALUE!</v>
      </c>
      <c r="AF1216" s="8" t="e">
        <f t="shared" ca="1" si="439"/>
        <v>#VALUE!</v>
      </c>
    </row>
    <row r="1217" spans="1:32" x14ac:dyDescent="0.3">
      <c r="A1217" s="35">
        <f>IF(Замеры!B1213=0, " ", Замеры!B1213)</f>
        <v>1210</v>
      </c>
      <c r="B1217" s="49" t="str">
        <f>Замеры!G1213</f>
        <v xml:space="preserve">Группа от QF </v>
      </c>
      <c r="C1217" s="49" t="str">
        <f>IF(Замеры!J1213=0, " ", Замеры!J1213)</f>
        <v xml:space="preserve"> </v>
      </c>
      <c r="D1217" s="49" t="str">
        <f>IF(O1217=0, " ", CONCATENATE(Замеры!T1213,Замеры!U1213,Замеры!V1213,Замеры!W1213,Замеры!AB1213))</f>
        <v xml:space="preserve"> </v>
      </c>
      <c r="E1217" s="49" t="str">
        <f>IF(Замеры!L1213=0, " ", Замеры!L1213)</f>
        <v xml:space="preserve"> </v>
      </c>
      <c r="F1217" s="49" t="e">
        <f t="shared" si="422"/>
        <v>#VALUE!</v>
      </c>
      <c r="G1217" s="51" t="str">
        <f t="shared" si="423"/>
        <v>-</v>
      </c>
      <c r="H1217" s="52" t="str">
        <f t="shared" si="424"/>
        <v>-</v>
      </c>
      <c r="I1217" s="51" t="str">
        <f t="shared" si="425"/>
        <v>-</v>
      </c>
      <c r="J1217" s="29" t="str">
        <f t="shared" si="426"/>
        <v>-</v>
      </c>
      <c r="K1217" s="46" t="str">
        <f t="shared" si="427"/>
        <v>-</v>
      </c>
      <c r="L1217" s="29" t="str">
        <f t="shared" si="428"/>
        <v>-</v>
      </c>
      <c r="M1217" s="29" t="str">
        <f t="shared" si="429"/>
        <v xml:space="preserve"> </v>
      </c>
      <c r="N1217" s="29" t="str">
        <f t="shared" ca="1" si="430"/>
        <v xml:space="preserve"> </v>
      </c>
      <c r="O1217" s="8">
        <f>Замеры!R1213</f>
        <v>0</v>
      </c>
      <c r="P1217" s="8" t="b">
        <f t="shared" si="418"/>
        <v>1</v>
      </c>
      <c r="Q1217" s="8" t="b">
        <f t="shared" si="419"/>
        <v>1</v>
      </c>
      <c r="R1217" s="8" t="b">
        <f t="shared" si="420"/>
        <v>1</v>
      </c>
      <c r="S1217" s="8" t="s">
        <v>72</v>
      </c>
      <c r="T1217" s="8" t="e">
        <f t="shared" si="431"/>
        <v>#VALUE!</v>
      </c>
      <c r="U1217" s="12" t="s">
        <v>72</v>
      </c>
      <c r="V1217" s="8" t="e">
        <f t="shared" si="432"/>
        <v>#VALUE!</v>
      </c>
      <c r="X1217" s="13" t="str">
        <f t="shared" si="421"/>
        <v xml:space="preserve"> </v>
      </c>
      <c r="Y1217" s="8" t="e">
        <f t="shared" si="433"/>
        <v>#VALUE!</v>
      </c>
      <c r="AA1217" s="14" t="e">
        <f t="shared" ca="1" si="434"/>
        <v>#VALUE!</v>
      </c>
      <c r="AB1217" s="14" t="e">
        <f t="shared" ca="1" si="435"/>
        <v>#VALUE!</v>
      </c>
      <c r="AC1217" s="14" t="e">
        <f t="shared" ca="1" si="436"/>
        <v>#VALUE!</v>
      </c>
      <c r="AD1217" s="8" t="e">
        <f t="shared" ca="1" si="437"/>
        <v>#VALUE!</v>
      </c>
      <c r="AE1217" s="8" t="e">
        <f t="shared" ca="1" si="438"/>
        <v>#VALUE!</v>
      </c>
      <c r="AF1217" s="8" t="e">
        <f t="shared" ca="1" si="439"/>
        <v>#VALUE!</v>
      </c>
    </row>
    <row r="1218" spans="1:32" x14ac:dyDescent="0.3">
      <c r="A1218" s="35">
        <f>IF(Замеры!B1214=0, " ", Замеры!B1214)</f>
        <v>1211</v>
      </c>
      <c r="B1218" s="49" t="str">
        <f>Замеры!G1214</f>
        <v xml:space="preserve">Группа от QF </v>
      </c>
      <c r="C1218" s="49" t="str">
        <f>IF(Замеры!J1214=0, " ", Замеры!J1214)</f>
        <v xml:space="preserve"> </v>
      </c>
      <c r="D1218" s="49" t="str">
        <f>IF(O1218=0, " ", CONCATENATE(Замеры!T1214,Замеры!U1214,Замеры!V1214,Замеры!W1214,Замеры!AB1214))</f>
        <v xml:space="preserve"> </v>
      </c>
      <c r="E1218" s="49" t="str">
        <f>IF(Замеры!L1214=0, " ", Замеры!L1214)</f>
        <v xml:space="preserve"> </v>
      </c>
      <c r="F1218" s="49" t="e">
        <f t="shared" si="422"/>
        <v>#VALUE!</v>
      </c>
      <c r="G1218" s="51" t="str">
        <f t="shared" si="423"/>
        <v>-</v>
      </c>
      <c r="H1218" s="52" t="str">
        <f t="shared" si="424"/>
        <v>-</v>
      </c>
      <c r="I1218" s="51" t="str">
        <f t="shared" si="425"/>
        <v>-</v>
      </c>
      <c r="J1218" s="29" t="str">
        <f t="shared" si="426"/>
        <v>-</v>
      </c>
      <c r="K1218" s="46" t="str">
        <f t="shared" si="427"/>
        <v>-</v>
      </c>
      <c r="L1218" s="29" t="str">
        <f t="shared" si="428"/>
        <v>-</v>
      </c>
      <c r="M1218" s="29" t="str">
        <f t="shared" si="429"/>
        <v xml:space="preserve"> </v>
      </c>
      <c r="N1218" s="29" t="str">
        <f t="shared" ca="1" si="430"/>
        <v xml:space="preserve"> </v>
      </c>
      <c r="O1218" s="8">
        <f>Замеры!R1214</f>
        <v>0</v>
      </c>
      <c r="P1218" s="8" t="b">
        <f t="shared" si="418"/>
        <v>1</v>
      </c>
      <c r="Q1218" s="8" t="b">
        <f t="shared" si="419"/>
        <v>1</v>
      </c>
      <c r="R1218" s="8" t="b">
        <f t="shared" si="420"/>
        <v>1</v>
      </c>
      <c r="S1218" s="8" t="s">
        <v>72</v>
      </c>
      <c r="T1218" s="8" t="e">
        <f t="shared" si="431"/>
        <v>#VALUE!</v>
      </c>
      <c r="U1218" s="12" t="s">
        <v>72</v>
      </c>
      <c r="V1218" s="8" t="e">
        <f t="shared" si="432"/>
        <v>#VALUE!</v>
      </c>
      <c r="X1218" s="13" t="str">
        <f t="shared" si="421"/>
        <v xml:space="preserve"> </v>
      </c>
      <c r="Y1218" s="8" t="e">
        <f t="shared" si="433"/>
        <v>#VALUE!</v>
      </c>
      <c r="AA1218" s="14" t="e">
        <f t="shared" ca="1" si="434"/>
        <v>#VALUE!</v>
      </c>
      <c r="AB1218" s="14" t="e">
        <f t="shared" ca="1" si="435"/>
        <v>#VALUE!</v>
      </c>
      <c r="AC1218" s="14" t="e">
        <f t="shared" ca="1" si="436"/>
        <v>#VALUE!</v>
      </c>
      <c r="AD1218" s="8" t="e">
        <f t="shared" ca="1" si="437"/>
        <v>#VALUE!</v>
      </c>
      <c r="AE1218" s="8" t="e">
        <f t="shared" ca="1" si="438"/>
        <v>#VALUE!</v>
      </c>
      <c r="AF1218" s="8" t="e">
        <f t="shared" ca="1" si="439"/>
        <v>#VALUE!</v>
      </c>
    </row>
    <row r="1219" spans="1:32" x14ac:dyDescent="0.3">
      <c r="A1219" s="35">
        <f>IF(Замеры!B1215=0, " ", Замеры!B1215)</f>
        <v>1212</v>
      </c>
      <c r="B1219" s="49" t="str">
        <f>Замеры!G1215</f>
        <v xml:space="preserve">Группа от QF </v>
      </c>
      <c r="C1219" s="49" t="str">
        <f>IF(Замеры!J1215=0, " ", Замеры!J1215)</f>
        <v xml:space="preserve"> </v>
      </c>
      <c r="D1219" s="49" t="str">
        <f>IF(O1219=0, " ", CONCATENATE(Замеры!T1215,Замеры!U1215,Замеры!V1215,Замеры!W1215,Замеры!AB1215))</f>
        <v xml:space="preserve"> </v>
      </c>
      <c r="E1219" s="49" t="str">
        <f>IF(Замеры!L1215=0, " ", Замеры!L1215)</f>
        <v xml:space="preserve"> </v>
      </c>
      <c r="F1219" s="49" t="e">
        <f t="shared" si="422"/>
        <v>#VALUE!</v>
      </c>
      <c r="G1219" s="51" t="str">
        <f t="shared" si="423"/>
        <v>-</v>
      </c>
      <c r="H1219" s="52" t="str">
        <f t="shared" si="424"/>
        <v>-</v>
      </c>
      <c r="I1219" s="51" t="str">
        <f t="shared" si="425"/>
        <v>-</v>
      </c>
      <c r="J1219" s="29" t="str">
        <f t="shared" si="426"/>
        <v>-</v>
      </c>
      <c r="K1219" s="46" t="str">
        <f t="shared" si="427"/>
        <v>-</v>
      </c>
      <c r="L1219" s="29" t="str">
        <f t="shared" si="428"/>
        <v>-</v>
      </c>
      <c r="M1219" s="29" t="str">
        <f t="shared" si="429"/>
        <v xml:space="preserve"> </v>
      </c>
      <c r="N1219" s="29" t="str">
        <f t="shared" ca="1" si="430"/>
        <v xml:space="preserve"> </v>
      </c>
      <c r="O1219" s="8">
        <f>Замеры!R1215</f>
        <v>0</v>
      </c>
      <c r="P1219" s="8" t="b">
        <f t="shared" si="418"/>
        <v>1</v>
      </c>
      <c r="Q1219" s="8" t="b">
        <f t="shared" si="419"/>
        <v>1</v>
      </c>
      <c r="R1219" s="8" t="b">
        <f t="shared" si="420"/>
        <v>1</v>
      </c>
      <c r="S1219" s="8" t="s">
        <v>72</v>
      </c>
      <c r="T1219" s="8" t="e">
        <f t="shared" si="431"/>
        <v>#VALUE!</v>
      </c>
      <c r="U1219" s="12" t="s">
        <v>72</v>
      </c>
      <c r="V1219" s="8" t="e">
        <f t="shared" si="432"/>
        <v>#VALUE!</v>
      </c>
      <c r="X1219" s="13" t="str">
        <f t="shared" si="421"/>
        <v xml:space="preserve"> </v>
      </c>
      <c r="Y1219" s="8" t="e">
        <f t="shared" si="433"/>
        <v>#VALUE!</v>
      </c>
      <c r="AA1219" s="14" t="e">
        <f t="shared" ca="1" si="434"/>
        <v>#VALUE!</v>
      </c>
      <c r="AB1219" s="14" t="e">
        <f t="shared" ca="1" si="435"/>
        <v>#VALUE!</v>
      </c>
      <c r="AC1219" s="14" t="e">
        <f t="shared" ca="1" si="436"/>
        <v>#VALUE!</v>
      </c>
      <c r="AD1219" s="8" t="e">
        <f t="shared" ca="1" si="437"/>
        <v>#VALUE!</v>
      </c>
      <c r="AE1219" s="8" t="e">
        <f t="shared" ca="1" si="438"/>
        <v>#VALUE!</v>
      </c>
      <c r="AF1219" s="8" t="e">
        <f t="shared" ca="1" si="439"/>
        <v>#VALUE!</v>
      </c>
    </row>
    <row r="1220" spans="1:32" x14ac:dyDescent="0.3">
      <c r="A1220" s="35">
        <f>IF(Замеры!B1216=0, " ", Замеры!B1216)</f>
        <v>1213</v>
      </c>
      <c r="B1220" s="49" t="str">
        <f>Замеры!G1216</f>
        <v xml:space="preserve">Группа от QF </v>
      </c>
      <c r="C1220" s="49" t="str">
        <f>IF(Замеры!J1216=0, " ", Замеры!J1216)</f>
        <v xml:space="preserve"> </v>
      </c>
      <c r="D1220" s="49" t="str">
        <f>IF(O1220=0, " ", CONCATENATE(Замеры!T1216,Замеры!U1216,Замеры!V1216,Замеры!W1216,Замеры!AB1216))</f>
        <v xml:space="preserve"> </v>
      </c>
      <c r="E1220" s="49" t="str">
        <f>IF(Замеры!L1216=0, " ", Замеры!L1216)</f>
        <v xml:space="preserve"> </v>
      </c>
      <c r="F1220" s="49" t="e">
        <f t="shared" si="422"/>
        <v>#VALUE!</v>
      </c>
      <c r="G1220" s="51" t="str">
        <f t="shared" si="423"/>
        <v>-</v>
      </c>
      <c r="H1220" s="52" t="str">
        <f t="shared" si="424"/>
        <v>-</v>
      </c>
      <c r="I1220" s="51" t="str">
        <f t="shared" si="425"/>
        <v>-</v>
      </c>
      <c r="J1220" s="29" t="str">
        <f t="shared" si="426"/>
        <v>-</v>
      </c>
      <c r="K1220" s="46" t="str">
        <f t="shared" si="427"/>
        <v>-</v>
      </c>
      <c r="L1220" s="29" t="str">
        <f t="shared" si="428"/>
        <v>-</v>
      </c>
      <c r="M1220" s="29" t="str">
        <f t="shared" si="429"/>
        <v xml:space="preserve"> </v>
      </c>
      <c r="N1220" s="29" t="str">
        <f t="shared" ca="1" si="430"/>
        <v xml:space="preserve"> </v>
      </c>
      <c r="O1220" s="8">
        <f>Замеры!R1216</f>
        <v>0</v>
      </c>
      <c r="P1220" s="8" t="b">
        <f t="shared" si="418"/>
        <v>1</v>
      </c>
      <c r="Q1220" s="8" t="b">
        <f t="shared" si="419"/>
        <v>1</v>
      </c>
      <c r="R1220" s="8" t="b">
        <f t="shared" si="420"/>
        <v>1</v>
      </c>
      <c r="S1220" s="8" t="s">
        <v>72</v>
      </c>
      <c r="T1220" s="8" t="e">
        <f t="shared" si="431"/>
        <v>#VALUE!</v>
      </c>
      <c r="U1220" s="12" t="s">
        <v>72</v>
      </c>
      <c r="V1220" s="8" t="e">
        <f t="shared" si="432"/>
        <v>#VALUE!</v>
      </c>
      <c r="X1220" s="13" t="str">
        <f t="shared" si="421"/>
        <v xml:space="preserve"> </v>
      </c>
      <c r="Y1220" s="8" t="e">
        <f t="shared" si="433"/>
        <v>#VALUE!</v>
      </c>
      <c r="AA1220" s="14" t="e">
        <f t="shared" ca="1" si="434"/>
        <v>#VALUE!</v>
      </c>
      <c r="AB1220" s="14" t="e">
        <f t="shared" ca="1" si="435"/>
        <v>#VALUE!</v>
      </c>
      <c r="AC1220" s="14" t="e">
        <f t="shared" ca="1" si="436"/>
        <v>#VALUE!</v>
      </c>
      <c r="AD1220" s="8" t="e">
        <f t="shared" ca="1" si="437"/>
        <v>#VALUE!</v>
      </c>
      <c r="AE1220" s="8" t="e">
        <f t="shared" ca="1" si="438"/>
        <v>#VALUE!</v>
      </c>
      <c r="AF1220" s="8" t="e">
        <f t="shared" ca="1" si="439"/>
        <v>#VALUE!</v>
      </c>
    </row>
    <row r="1221" spans="1:32" x14ac:dyDescent="0.3">
      <c r="A1221" s="35">
        <f>IF(Замеры!B1217=0, " ", Замеры!B1217)</f>
        <v>1214</v>
      </c>
      <c r="B1221" s="49" t="str">
        <f>Замеры!G1217</f>
        <v xml:space="preserve">Группа от QF </v>
      </c>
      <c r="C1221" s="49" t="str">
        <f>IF(Замеры!J1217=0, " ", Замеры!J1217)</f>
        <v xml:space="preserve"> </v>
      </c>
      <c r="D1221" s="49" t="str">
        <f>IF(O1221=0, " ", CONCATENATE(Замеры!T1217,Замеры!U1217,Замеры!V1217,Замеры!W1217,Замеры!AB1217))</f>
        <v xml:space="preserve"> </v>
      </c>
      <c r="E1221" s="49" t="str">
        <f>IF(Замеры!L1217=0, " ", Замеры!L1217)</f>
        <v xml:space="preserve"> </v>
      </c>
      <c r="F1221" s="49" t="e">
        <f t="shared" si="422"/>
        <v>#VALUE!</v>
      </c>
      <c r="G1221" s="51" t="str">
        <f t="shared" si="423"/>
        <v>-</v>
      </c>
      <c r="H1221" s="52" t="str">
        <f t="shared" si="424"/>
        <v>-</v>
      </c>
      <c r="I1221" s="51" t="str">
        <f t="shared" si="425"/>
        <v>-</v>
      </c>
      <c r="J1221" s="29" t="str">
        <f t="shared" si="426"/>
        <v>-</v>
      </c>
      <c r="K1221" s="46" t="str">
        <f t="shared" si="427"/>
        <v>-</v>
      </c>
      <c r="L1221" s="29" t="str">
        <f t="shared" si="428"/>
        <v>-</v>
      </c>
      <c r="M1221" s="29" t="str">
        <f t="shared" si="429"/>
        <v xml:space="preserve"> </v>
      </c>
      <c r="N1221" s="29" t="str">
        <f t="shared" ca="1" si="430"/>
        <v xml:space="preserve"> </v>
      </c>
      <c r="O1221" s="8">
        <f>Замеры!R1217</f>
        <v>0</v>
      </c>
      <c r="P1221" s="8" t="b">
        <f t="shared" si="418"/>
        <v>1</v>
      </c>
      <c r="Q1221" s="8" t="b">
        <f t="shared" si="419"/>
        <v>1</v>
      </c>
      <c r="R1221" s="8" t="b">
        <f t="shared" si="420"/>
        <v>1</v>
      </c>
      <c r="S1221" s="8" t="s">
        <v>72</v>
      </c>
      <c r="T1221" s="8" t="e">
        <f t="shared" si="431"/>
        <v>#VALUE!</v>
      </c>
      <c r="U1221" s="12" t="s">
        <v>72</v>
      </c>
      <c r="V1221" s="8" t="e">
        <f t="shared" si="432"/>
        <v>#VALUE!</v>
      </c>
      <c r="X1221" s="13" t="str">
        <f t="shared" si="421"/>
        <v xml:space="preserve"> </v>
      </c>
      <c r="Y1221" s="8" t="e">
        <f t="shared" si="433"/>
        <v>#VALUE!</v>
      </c>
      <c r="AA1221" s="14" t="e">
        <f t="shared" ca="1" si="434"/>
        <v>#VALUE!</v>
      </c>
      <c r="AB1221" s="14" t="e">
        <f t="shared" ca="1" si="435"/>
        <v>#VALUE!</v>
      </c>
      <c r="AC1221" s="14" t="e">
        <f t="shared" ca="1" si="436"/>
        <v>#VALUE!</v>
      </c>
      <c r="AD1221" s="8" t="e">
        <f t="shared" ca="1" si="437"/>
        <v>#VALUE!</v>
      </c>
      <c r="AE1221" s="8" t="e">
        <f t="shared" ca="1" si="438"/>
        <v>#VALUE!</v>
      </c>
      <c r="AF1221" s="8" t="e">
        <f t="shared" ca="1" si="439"/>
        <v>#VALUE!</v>
      </c>
    </row>
    <row r="1222" spans="1:32" x14ac:dyDescent="0.3">
      <c r="A1222" s="35">
        <f>IF(Замеры!B1218=0, " ", Замеры!B1218)</f>
        <v>1215</v>
      </c>
      <c r="B1222" s="49" t="str">
        <f>Замеры!G1218</f>
        <v xml:space="preserve">Группа от QF </v>
      </c>
      <c r="C1222" s="49" t="str">
        <f>IF(Замеры!J1218=0, " ", Замеры!J1218)</f>
        <v xml:space="preserve"> </v>
      </c>
      <c r="D1222" s="49" t="str">
        <f>IF(O1222=0, " ", CONCATENATE(Замеры!T1218,Замеры!U1218,Замеры!V1218,Замеры!W1218,Замеры!AB1218))</f>
        <v xml:space="preserve"> </v>
      </c>
      <c r="E1222" s="49" t="str">
        <f>IF(Замеры!L1218=0, " ", Замеры!L1218)</f>
        <v xml:space="preserve"> </v>
      </c>
      <c r="F1222" s="49" t="e">
        <f t="shared" si="422"/>
        <v>#VALUE!</v>
      </c>
      <c r="G1222" s="51" t="str">
        <f t="shared" si="423"/>
        <v>-</v>
      </c>
      <c r="H1222" s="52" t="str">
        <f t="shared" si="424"/>
        <v>-</v>
      </c>
      <c r="I1222" s="51" t="str">
        <f t="shared" si="425"/>
        <v>-</v>
      </c>
      <c r="J1222" s="29" t="str">
        <f t="shared" si="426"/>
        <v>-</v>
      </c>
      <c r="K1222" s="46" t="str">
        <f t="shared" si="427"/>
        <v>-</v>
      </c>
      <c r="L1222" s="29" t="str">
        <f t="shared" si="428"/>
        <v>-</v>
      </c>
      <c r="M1222" s="29" t="str">
        <f t="shared" si="429"/>
        <v xml:space="preserve"> </v>
      </c>
      <c r="N1222" s="29" t="str">
        <f t="shared" ca="1" si="430"/>
        <v xml:space="preserve"> </v>
      </c>
      <c r="O1222" s="8">
        <f>Замеры!R1218</f>
        <v>0</v>
      </c>
      <c r="P1222" s="8" t="b">
        <f t="shared" si="418"/>
        <v>1</v>
      </c>
      <c r="Q1222" s="8" t="b">
        <f t="shared" si="419"/>
        <v>1</v>
      </c>
      <c r="R1222" s="8" t="b">
        <f t="shared" si="420"/>
        <v>1</v>
      </c>
      <c r="S1222" s="8" t="s">
        <v>72</v>
      </c>
      <c r="T1222" s="8" t="e">
        <f t="shared" si="431"/>
        <v>#VALUE!</v>
      </c>
      <c r="U1222" s="12" t="s">
        <v>72</v>
      </c>
      <c r="V1222" s="8" t="e">
        <f t="shared" si="432"/>
        <v>#VALUE!</v>
      </c>
      <c r="X1222" s="13" t="str">
        <f t="shared" si="421"/>
        <v xml:space="preserve"> </v>
      </c>
      <c r="Y1222" s="8" t="e">
        <f t="shared" si="433"/>
        <v>#VALUE!</v>
      </c>
      <c r="AA1222" s="14" t="e">
        <f t="shared" ca="1" si="434"/>
        <v>#VALUE!</v>
      </c>
      <c r="AB1222" s="14" t="e">
        <f t="shared" ca="1" si="435"/>
        <v>#VALUE!</v>
      </c>
      <c r="AC1222" s="14" t="e">
        <f t="shared" ca="1" si="436"/>
        <v>#VALUE!</v>
      </c>
      <c r="AD1222" s="8" t="e">
        <f t="shared" ca="1" si="437"/>
        <v>#VALUE!</v>
      </c>
      <c r="AE1222" s="8" t="e">
        <f t="shared" ca="1" si="438"/>
        <v>#VALUE!</v>
      </c>
      <c r="AF1222" s="8" t="e">
        <f t="shared" ca="1" si="439"/>
        <v>#VALUE!</v>
      </c>
    </row>
    <row r="1223" spans="1:32" x14ac:dyDescent="0.3">
      <c r="A1223" s="35">
        <f>IF(Замеры!B1219=0, " ", Замеры!B1219)</f>
        <v>1216</v>
      </c>
      <c r="B1223" s="49" t="str">
        <f>Замеры!G1219</f>
        <v xml:space="preserve">Группа от QF </v>
      </c>
      <c r="C1223" s="49" t="str">
        <f>IF(Замеры!J1219=0, " ", Замеры!J1219)</f>
        <v xml:space="preserve"> </v>
      </c>
      <c r="D1223" s="49" t="str">
        <f>IF(O1223=0, " ", CONCATENATE(Замеры!T1219,Замеры!U1219,Замеры!V1219,Замеры!W1219,Замеры!AB1219))</f>
        <v xml:space="preserve"> </v>
      </c>
      <c r="E1223" s="49" t="str">
        <f>IF(Замеры!L1219=0, " ", Замеры!L1219)</f>
        <v xml:space="preserve"> </v>
      </c>
      <c r="F1223" s="49" t="e">
        <f t="shared" si="422"/>
        <v>#VALUE!</v>
      </c>
      <c r="G1223" s="51" t="str">
        <f t="shared" si="423"/>
        <v>-</v>
      </c>
      <c r="H1223" s="52" t="str">
        <f t="shared" si="424"/>
        <v>-</v>
      </c>
      <c r="I1223" s="51" t="str">
        <f t="shared" si="425"/>
        <v>-</v>
      </c>
      <c r="J1223" s="29" t="str">
        <f t="shared" si="426"/>
        <v>-</v>
      </c>
      <c r="K1223" s="46" t="str">
        <f t="shared" si="427"/>
        <v>-</v>
      </c>
      <c r="L1223" s="29" t="str">
        <f t="shared" si="428"/>
        <v>-</v>
      </c>
      <c r="M1223" s="29" t="str">
        <f t="shared" si="429"/>
        <v xml:space="preserve"> </v>
      </c>
      <c r="N1223" s="29" t="str">
        <f t="shared" ca="1" si="430"/>
        <v xml:space="preserve"> </v>
      </c>
      <c r="O1223" s="8">
        <f>Замеры!R1219</f>
        <v>0</v>
      </c>
      <c r="P1223" s="8" t="b">
        <f t="shared" ref="P1223:P1286" si="440">OR(O1223=$N$1,O1223=$O$1,O1223=$P$1,O1223=$O$2)</f>
        <v>1</v>
      </c>
      <c r="Q1223" s="8" t="b">
        <f t="shared" ref="Q1223:Q1286" si="441">OR(O1223=$N$2,O1223=$O$3,O1223=$P$1,O1223=$O$2)</f>
        <v>1</v>
      </c>
      <c r="R1223" s="8" t="b">
        <f t="shared" ref="R1223:R1286" si="442">OR(O1223=$N$3,O1223=$O$3,O1223=$P$1,O1223=$O$1)</f>
        <v>1</v>
      </c>
      <c r="S1223" s="8" t="s">
        <v>72</v>
      </c>
      <c r="T1223" s="8" t="e">
        <f t="shared" si="431"/>
        <v>#VALUE!</v>
      </c>
      <c r="U1223" s="12" t="s">
        <v>72</v>
      </c>
      <c r="V1223" s="8" t="e">
        <f t="shared" si="432"/>
        <v>#VALUE!</v>
      </c>
      <c r="X1223" s="13" t="str">
        <f t="shared" ref="X1223:X1286" si="443">E1223</f>
        <v xml:space="preserve"> </v>
      </c>
      <c r="Y1223" s="8" t="e">
        <f t="shared" si="433"/>
        <v>#VALUE!</v>
      </c>
      <c r="AA1223" s="14" t="e">
        <f t="shared" ca="1" si="434"/>
        <v>#VALUE!</v>
      </c>
      <c r="AB1223" s="14" t="e">
        <f t="shared" ca="1" si="435"/>
        <v>#VALUE!</v>
      </c>
      <c r="AC1223" s="14" t="e">
        <f t="shared" ca="1" si="436"/>
        <v>#VALUE!</v>
      </c>
      <c r="AD1223" s="8" t="e">
        <f t="shared" ca="1" si="437"/>
        <v>#VALUE!</v>
      </c>
      <c r="AE1223" s="8" t="e">
        <f t="shared" ca="1" si="438"/>
        <v>#VALUE!</v>
      </c>
      <c r="AF1223" s="8" t="e">
        <f t="shared" ca="1" si="439"/>
        <v>#VALUE!</v>
      </c>
    </row>
    <row r="1224" spans="1:32" x14ac:dyDescent="0.3">
      <c r="A1224" s="35">
        <f>IF(Замеры!B1220=0, " ", Замеры!B1220)</f>
        <v>1217</v>
      </c>
      <c r="B1224" s="49" t="str">
        <f>Замеры!G1220</f>
        <v xml:space="preserve">Группа от QF </v>
      </c>
      <c r="C1224" s="49" t="str">
        <f>IF(Замеры!J1220=0, " ", Замеры!J1220)</f>
        <v xml:space="preserve"> </v>
      </c>
      <c r="D1224" s="49" t="str">
        <f>IF(O1224=0, " ", CONCATENATE(Замеры!T1220,Замеры!U1220,Замеры!V1220,Замеры!W1220,Замеры!AB1220))</f>
        <v xml:space="preserve"> </v>
      </c>
      <c r="E1224" s="49" t="str">
        <f>IF(Замеры!L1220=0, " ", Замеры!L1220)</f>
        <v xml:space="preserve"> </v>
      </c>
      <c r="F1224" s="49" t="e">
        <f t="shared" ref="F1224:F1287" si="444">CONCATENATE(T1224,U1224,V1224)</f>
        <v>#VALUE!</v>
      </c>
      <c r="G1224" s="51" t="str">
        <f t="shared" ref="G1224:G1287" si="445">IF(OR(O1224=$O$1,O1224=$P$1,O1224=$Q$1,O1224=$P$2),AA1224,"-")</f>
        <v>-</v>
      </c>
      <c r="H1224" s="52" t="str">
        <f t="shared" ref="H1224:H1287" si="446">IF(OR(O1224=$O$2,O1224=$P$3,O1224=$Q$1,O1224=$P$2),AB1224,"-")</f>
        <v>-</v>
      </c>
      <c r="I1224" s="51" t="str">
        <f t="shared" ref="I1224:I1287" si="447">IF(OR(O1224=$O$3,O1224=$P$3,O1224=$Q$1,O1224=$P$1),AC1224,"-")</f>
        <v>-</v>
      </c>
      <c r="J1224" s="29" t="str">
        <f t="shared" ref="J1224:J1287" si="448">IF(OR(O1224=$O$1,O1224=$P$1,O1224=$Q$1,O1224=$P$2),AD1224,"-")</f>
        <v>-</v>
      </c>
      <c r="K1224" s="46" t="str">
        <f t="shared" ref="K1224:K1287" si="449">IF(OR(O1224=$O$2,O1224=$P$3,O1224=$Q$1,O1224=$P$2),AE1224,"-")</f>
        <v>-</v>
      </c>
      <c r="L1224" s="29" t="str">
        <f t="shared" ref="L1224:L1287" si="450">IF(OR(O1224=$O$3,O1224=$P$3,O1224=$Q$1,O1224=$P$1),AF1224,"-")</f>
        <v>-</v>
      </c>
      <c r="M1224" s="29" t="str">
        <f t="shared" ref="M1224:M1287" si="451">IF(O1224=0," ",$V$1)</f>
        <v xml:space="preserve"> </v>
      </c>
      <c r="N1224" s="29" t="str">
        <f t="shared" ref="N1224:N1287" ca="1" si="452">IF(O1224=0," ", RANDBETWEEN($T$1,$U$1)/100)</f>
        <v xml:space="preserve"> </v>
      </c>
      <c r="O1224" s="8">
        <f>Замеры!R1220</f>
        <v>0</v>
      </c>
      <c r="P1224" s="8" t="b">
        <f t="shared" si="440"/>
        <v>1</v>
      </c>
      <c r="Q1224" s="8" t="b">
        <f t="shared" si="441"/>
        <v>1</v>
      </c>
      <c r="R1224" s="8" t="b">
        <f t="shared" si="442"/>
        <v>1</v>
      </c>
      <c r="S1224" s="8" t="s">
        <v>72</v>
      </c>
      <c r="T1224" s="8" t="e">
        <f t="shared" ref="T1224:T1287" si="453">E1224*5</f>
        <v>#VALUE!</v>
      </c>
      <c r="U1224" s="12" t="s">
        <v>72</v>
      </c>
      <c r="V1224" s="8" t="e">
        <f t="shared" ref="V1224:V1287" si="454">E1224*10</f>
        <v>#VALUE!</v>
      </c>
      <c r="X1224" s="13" t="str">
        <f t="shared" si="443"/>
        <v xml:space="preserve"> </v>
      </c>
      <c r="Y1224" s="8" t="e">
        <f t="shared" ref="Y1224:Y1287" si="455">X1224*12</f>
        <v>#VALUE!</v>
      </c>
      <c r="AA1224" s="14" t="e">
        <f t="shared" ref="AA1224:AA1287" ca="1" si="456">220/AD1224</f>
        <v>#VALUE!</v>
      </c>
      <c r="AB1224" s="14" t="e">
        <f t="shared" ref="AB1224:AB1287" ca="1" si="457">220/AE1224</f>
        <v>#VALUE!</v>
      </c>
      <c r="AC1224" s="14" t="e">
        <f t="shared" ref="AC1224:AC1287" ca="1" si="458">220/AF1224</f>
        <v>#VALUE!</v>
      </c>
      <c r="AD1224" s="8" t="e">
        <f t="shared" ref="AD1224:AD1287" ca="1" si="459">RANDBETWEEN(Y1224*1.1+10,Y1224*1.1+150)</f>
        <v>#VALUE!</v>
      </c>
      <c r="AE1224" s="8" t="e">
        <f t="shared" ref="AE1224:AE1287" ca="1" si="460">RANDBETWEEN(Y1224*1.1+10,Y1224*1.1+150)</f>
        <v>#VALUE!</v>
      </c>
      <c r="AF1224" s="8" t="e">
        <f t="shared" ref="AF1224:AF1287" ca="1" si="461">RANDBETWEEN(Y1224*1.1+10,Y1224*1.1+150)</f>
        <v>#VALUE!</v>
      </c>
    </row>
    <row r="1225" spans="1:32" x14ac:dyDescent="0.3">
      <c r="A1225" s="35">
        <f>IF(Замеры!B1221=0, " ", Замеры!B1221)</f>
        <v>1218</v>
      </c>
      <c r="B1225" s="49" t="str">
        <f>Замеры!G1221</f>
        <v xml:space="preserve">Группа от QF </v>
      </c>
      <c r="C1225" s="49" t="str">
        <f>IF(Замеры!J1221=0, " ", Замеры!J1221)</f>
        <v xml:space="preserve"> </v>
      </c>
      <c r="D1225" s="49" t="str">
        <f>IF(O1225=0, " ", CONCATENATE(Замеры!T1221,Замеры!U1221,Замеры!V1221,Замеры!W1221,Замеры!AB1221))</f>
        <v xml:space="preserve"> </v>
      </c>
      <c r="E1225" s="49" t="str">
        <f>IF(Замеры!L1221=0, " ", Замеры!L1221)</f>
        <v xml:space="preserve"> </v>
      </c>
      <c r="F1225" s="49" t="e">
        <f t="shared" si="444"/>
        <v>#VALUE!</v>
      </c>
      <c r="G1225" s="51" t="str">
        <f t="shared" si="445"/>
        <v>-</v>
      </c>
      <c r="H1225" s="52" t="str">
        <f t="shared" si="446"/>
        <v>-</v>
      </c>
      <c r="I1225" s="51" t="str">
        <f t="shared" si="447"/>
        <v>-</v>
      </c>
      <c r="J1225" s="29" t="str">
        <f t="shared" si="448"/>
        <v>-</v>
      </c>
      <c r="K1225" s="46" t="str">
        <f t="shared" si="449"/>
        <v>-</v>
      </c>
      <c r="L1225" s="29" t="str">
        <f t="shared" si="450"/>
        <v>-</v>
      </c>
      <c r="M1225" s="29" t="str">
        <f t="shared" si="451"/>
        <v xml:space="preserve"> </v>
      </c>
      <c r="N1225" s="29" t="str">
        <f t="shared" ca="1" si="452"/>
        <v xml:space="preserve"> </v>
      </c>
      <c r="O1225" s="8">
        <f>Замеры!R1221</f>
        <v>0</v>
      </c>
      <c r="P1225" s="8" t="b">
        <f t="shared" si="440"/>
        <v>1</v>
      </c>
      <c r="Q1225" s="8" t="b">
        <f t="shared" si="441"/>
        <v>1</v>
      </c>
      <c r="R1225" s="8" t="b">
        <f t="shared" si="442"/>
        <v>1</v>
      </c>
      <c r="S1225" s="8" t="s">
        <v>72</v>
      </c>
      <c r="T1225" s="8" t="e">
        <f t="shared" si="453"/>
        <v>#VALUE!</v>
      </c>
      <c r="U1225" s="12" t="s">
        <v>72</v>
      </c>
      <c r="V1225" s="8" t="e">
        <f t="shared" si="454"/>
        <v>#VALUE!</v>
      </c>
      <c r="X1225" s="13" t="str">
        <f t="shared" si="443"/>
        <v xml:space="preserve"> </v>
      </c>
      <c r="Y1225" s="8" t="e">
        <f t="shared" si="455"/>
        <v>#VALUE!</v>
      </c>
      <c r="AA1225" s="14" t="e">
        <f t="shared" ca="1" si="456"/>
        <v>#VALUE!</v>
      </c>
      <c r="AB1225" s="14" t="e">
        <f t="shared" ca="1" si="457"/>
        <v>#VALUE!</v>
      </c>
      <c r="AC1225" s="14" t="e">
        <f t="shared" ca="1" si="458"/>
        <v>#VALUE!</v>
      </c>
      <c r="AD1225" s="8" t="e">
        <f t="shared" ca="1" si="459"/>
        <v>#VALUE!</v>
      </c>
      <c r="AE1225" s="8" t="e">
        <f t="shared" ca="1" si="460"/>
        <v>#VALUE!</v>
      </c>
      <c r="AF1225" s="8" t="e">
        <f t="shared" ca="1" si="461"/>
        <v>#VALUE!</v>
      </c>
    </row>
    <row r="1226" spans="1:32" x14ac:dyDescent="0.3">
      <c r="A1226" s="35">
        <f>IF(Замеры!B1222=0, " ", Замеры!B1222)</f>
        <v>1219</v>
      </c>
      <c r="B1226" s="49" t="str">
        <f>Замеры!G1222</f>
        <v xml:space="preserve">Группа от QF </v>
      </c>
      <c r="C1226" s="49" t="str">
        <f>IF(Замеры!J1222=0, " ", Замеры!J1222)</f>
        <v xml:space="preserve"> </v>
      </c>
      <c r="D1226" s="49" t="str">
        <f>IF(O1226=0, " ", CONCATENATE(Замеры!T1222,Замеры!U1222,Замеры!V1222,Замеры!W1222,Замеры!AB1222))</f>
        <v xml:space="preserve"> </v>
      </c>
      <c r="E1226" s="49" t="str">
        <f>IF(Замеры!L1222=0, " ", Замеры!L1222)</f>
        <v xml:space="preserve"> </v>
      </c>
      <c r="F1226" s="49" t="e">
        <f t="shared" si="444"/>
        <v>#VALUE!</v>
      </c>
      <c r="G1226" s="51" t="str">
        <f t="shared" si="445"/>
        <v>-</v>
      </c>
      <c r="H1226" s="52" t="str">
        <f t="shared" si="446"/>
        <v>-</v>
      </c>
      <c r="I1226" s="51" t="str">
        <f t="shared" si="447"/>
        <v>-</v>
      </c>
      <c r="J1226" s="29" t="str">
        <f t="shared" si="448"/>
        <v>-</v>
      </c>
      <c r="K1226" s="46" t="str">
        <f t="shared" si="449"/>
        <v>-</v>
      </c>
      <c r="L1226" s="29" t="str">
        <f t="shared" si="450"/>
        <v>-</v>
      </c>
      <c r="M1226" s="29" t="str">
        <f t="shared" si="451"/>
        <v xml:space="preserve"> </v>
      </c>
      <c r="N1226" s="29" t="str">
        <f t="shared" ca="1" si="452"/>
        <v xml:space="preserve"> </v>
      </c>
      <c r="O1226" s="8">
        <f>Замеры!R1222</f>
        <v>0</v>
      </c>
      <c r="P1226" s="8" t="b">
        <f t="shared" si="440"/>
        <v>1</v>
      </c>
      <c r="Q1226" s="8" t="b">
        <f t="shared" si="441"/>
        <v>1</v>
      </c>
      <c r="R1226" s="8" t="b">
        <f t="shared" si="442"/>
        <v>1</v>
      </c>
      <c r="S1226" s="8" t="s">
        <v>72</v>
      </c>
      <c r="T1226" s="8" t="e">
        <f t="shared" si="453"/>
        <v>#VALUE!</v>
      </c>
      <c r="U1226" s="12" t="s">
        <v>72</v>
      </c>
      <c r="V1226" s="8" t="e">
        <f t="shared" si="454"/>
        <v>#VALUE!</v>
      </c>
      <c r="X1226" s="13" t="str">
        <f t="shared" si="443"/>
        <v xml:space="preserve"> </v>
      </c>
      <c r="Y1226" s="8" t="e">
        <f t="shared" si="455"/>
        <v>#VALUE!</v>
      </c>
      <c r="AA1226" s="14" t="e">
        <f t="shared" ca="1" si="456"/>
        <v>#VALUE!</v>
      </c>
      <c r="AB1226" s="14" t="e">
        <f t="shared" ca="1" si="457"/>
        <v>#VALUE!</v>
      </c>
      <c r="AC1226" s="14" t="e">
        <f t="shared" ca="1" si="458"/>
        <v>#VALUE!</v>
      </c>
      <c r="AD1226" s="8" t="e">
        <f t="shared" ca="1" si="459"/>
        <v>#VALUE!</v>
      </c>
      <c r="AE1226" s="8" t="e">
        <f t="shared" ca="1" si="460"/>
        <v>#VALUE!</v>
      </c>
      <c r="AF1226" s="8" t="e">
        <f t="shared" ca="1" si="461"/>
        <v>#VALUE!</v>
      </c>
    </row>
    <row r="1227" spans="1:32" x14ac:dyDescent="0.3">
      <c r="A1227" s="35">
        <f>IF(Замеры!B1223=0, " ", Замеры!B1223)</f>
        <v>1220</v>
      </c>
      <c r="B1227" s="49" t="str">
        <f>Замеры!G1223</f>
        <v xml:space="preserve">Группа от QF </v>
      </c>
      <c r="C1227" s="49" t="str">
        <f>IF(Замеры!J1223=0, " ", Замеры!J1223)</f>
        <v xml:space="preserve"> </v>
      </c>
      <c r="D1227" s="49" t="str">
        <f>IF(O1227=0, " ", CONCATENATE(Замеры!T1223,Замеры!U1223,Замеры!V1223,Замеры!W1223,Замеры!AB1223))</f>
        <v xml:space="preserve"> </v>
      </c>
      <c r="E1227" s="49" t="str">
        <f>IF(Замеры!L1223=0, " ", Замеры!L1223)</f>
        <v xml:space="preserve"> </v>
      </c>
      <c r="F1227" s="49" t="e">
        <f t="shared" si="444"/>
        <v>#VALUE!</v>
      </c>
      <c r="G1227" s="51" t="str">
        <f t="shared" si="445"/>
        <v>-</v>
      </c>
      <c r="H1227" s="52" t="str">
        <f t="shared" si="446"/>
        <v>-</v>
      </c>
      <c r="I1227" s="51" t="str">
        <f t="shared" si="447"/>
        <v>-</v>
      </c>
      <c r="J1227" s="29" t="str">
        <f t="shared" si="448"/>
        <v>-</v>
      </c>
      <c r="K1227" s="46" t="str">
        <f t="shared" si="449"/>
        <v>-</v>
      </c>
      <c r="L1227" s="29" t="str">
        <f t="shared" si="450"/>
        <v>-</v>
      </c>
      <c r="M1227" s="29" t="str">
        <f t="shared" si="451"/>
        <v xml:space="preserve"> </v>
      </c>
      <c r="N1227" s="29" t="str">
        <f t="shared" ca="1" si="452"/>
        <v xml:space="preserve"> </v>
      </c>
      <c r="O1227" s="8">
        <f>Замеры!R1223</f>
        <v>0</v>
      </c>
      <c r="P1227" s="8" t="b">
        <f t="shared" si="440"/>
        <v>1</v>
      </c>
      <c r="Q1227" s="8" t="b">
        <f t="shared" si="441"/>
        <v>1</v>
      </c>
      <c r="R1227" s="8" t="b">
        <f t="shared" si="442"/>
        <v>1</v>
      </c>
      <c r="S1227" s="8" t="s">
        <v>72</v>
      </c>
      <c r="T1227" s="8" t="e">
        <f t="shared" si="453"/>
        <v>#VALUE!</v>
      </c>
      <c r="U1227" s="12" t="s">
        <v>72</v>
      </c>
      <c r="V1227" s="8" t="e">
        <f t="shared" si="454"/>
        <v>#VALUE!</v>
      </c>
      <c r="X1227" s="13" t="str">
        <f t="shared" si="443"/>
        <v xml:space="preserve"> </v>
      </c>
      <c r="Y1227" s="8" t="e">
        <f t="shared" si="455"/>
        <v>#VALUE!</v>
      </c>
      <c r="AA1227" s="14" t="e">
        <f t="shared" ca="1" si="456"/>
        <v>#VALUE!</v>
      </c>
      <c r="AB1227" s="14" t="e">
        <f t="shared" ca="1" si="457"/>
        <v>#VALUE!</v>
      </c>
      <c r="AC1227" s="14" t="e">
        <f t="shared" ca="1" si="458"/>
        <v>#VALUE!</v>
      </c>
      <c r="AD1227" s="8" t="e">
        <f t="shared" ca="1" si="459"/>
        <v>#VALUE!</v>
      </c>
      <c r="AE1227" s="8" t="e">
        <f t="shared" ca="1" si="460"/>
        <v>#VALUE!</v>
      </c>
      <c r="AF1227" s="8" t="e">
        <f t="shared" ca="1" si="461"/>
        <v>#VALUE!</v>
      </c>
    </row>
    <row r="1228" spans="1:32" x14ac:dyDescent="0.3">
      <c r="A1228" s="35">
        <f>IF(Замеры!B1224=0, " ", Замеры!B1224)</f>
        <v>1221</v>
      </c>
      <c r="B1228" s="49" t="str">
        <f>Замеры!G1224</f>
        <v xml:space="preserve">Группа от QF </v>
      </c>
      <c r="C1228" s="49" t="str">
        <f>IF(Замеры!J1224=0, " ", Замеры!J1224)</f>
        <v xml:space="preserve"> </v>
      </c>
      <c r="D1228" s="49" t="str">
        <f>IF(O1228=0, " ", CONCATENATE(Замеры!T1224,Замеры!U1224,Замеры!V1224,Замеры!W1224,Замеры!AB1224))</f>
        <v xml:space="preserve"> </v>
      </c>
      <c r="E1228" s="49" t="str">
        <f>IF(Замеры!L1224=0, " ", Замеры!L1224)</f>
        <v xml:space="preserve"> </v>
      </c>
      <c r="F1228" s="49" t="e">
        <f t="shared" si="444"/>
        <v>#VALUE!</v>
      </c>
      <c r="G1228" s="51" t="str">
        <f t="shared" si="445"/>
        <v>-</v>
      </c>
      <c r="H1228" s="52" t="str">
        <f t="shared" si="446"/>
        <v>-</v>
      </c>
      <c r="I1228" s="51" t="str">
        <f t="shared" si="447"/>
        <v>-</v>
      </c>
      <c r="J1228" s="29" t="str">
        <f t="shared" si="448"/>
        <v>-</v>
      </c>
      <c r="K1228" s="46" t="str">
        <f t="shared" si="449"/>
        <v>-</v>
      </c>
      <c r="L1228" s="29" t="str">
        <f t="shared" si="450"/>
        <v>-</v>
      </c>
      <c r="M1228" s="29" t="str">
        <f t="shared" si="451"/>
        <v xml:space="preserve"> </v>
      </c>
      <c r="N1228" s="29" t="str">
        <f t="shared" ca="1" si="452"/>
        <v xml:space="preserve"> </v>
      </c>
      <c r="O1228" s="8">
        <f>Замеры!R1224</f>
        <v>0</v>
      </c>
      <c r="P1228" s="8" t="b">
        <f t="shared" si="440"/>
        <v>1</v>
      </c>
      <c r="Q1228" s="8" t="b">
        <f t="shared" si="441"/>
        <v>1</v>
      </c>
      <c r="R1228" s="8" t="b">
        <f t="shared" si="442"/>
        <v>1</v>
      </c>
      <c r="S1228" s="8" t="s">
        <v>72</v>
      </c>
      <c r="T1228" s="8" t="e">
        <f t="shared" si="453"/>
        <v>#VALUE!</v>
      </c>
      <c r="U1228" s="12" t="s">
        <v>72</v>
      </c>
      <c r="V1228" s="8" t="e">
        <f t="shared" si="454"/>
        <v>#VALUE!</v>
      </c>
      <c r="X1228" s="13" t="str">
        <f t="shared" si="443"/>
        <v xml:space="preserve"> </v>
      </c>
      <c r="Y1228" s="8" t="e">
        <f t="shared" si="455"/>
        <v>#VALUE!</v>
      </c>
      <c r="AA1228" s="14" t="e">
        <f t="shared" ca="1" si="456"/>
        <v>#VALUE!</v>
      </c>
      <c r="AB1228" s="14" t="e">
        <f t="shared" ca="1" si="457"/>
        <v>#VALUE!</v>
      </c>
      <c r="AC1228" s="14" t="e">
        <f t="shared" ca="1" si="458"/>
        <v>#VALUE!</v>
      </c>
      <c r="AD1228" s="8" t="e">
        <f t="shared" ca="1" si="459"/>
        <v>#VALUE!</v>
      </c>
      <c r="AE1228" s="8" t="e">
        <f t="shared" ca="1" si="460"/>
        <v>#VALUE!</v>
      </c>
      <c r="AF1228" s="8" t="e">
        <f t="shared" ca="1" si="461"/>
        <v>#VALUE!</v>
      </c>
    </row>
    <row r="1229" spans="1:32" x14ac:dyDescent="0.3">
      <c r="A1229" s="35">
        <f>IF(Замеры!B1225=0, " ", Замеры!B1225)</f>
        <v>1222</v>
      </c>
      <c r="B1229" s="49" t="str">
        <f>Замеры!G1225</f>
        <v xml:space="preserve">Группа от QF </v>
      </c>
      <c r="C1229" s="49" t="str">
        <f>IF(Замеры!J1225=0, " ", Замеры!J1225)</f>
        <v xml:space="preserve"> </v>
      </c>
      <c r="D1229" s="49" t="str">
        <f>IF(O1229=0, " ", CONCATENATE(Замеры!T1225,Замеры!U1225,Замеры!V1225,Замеры!W1225,Замеры!AB1225))</f>
        <v xml:space="preserve"> </v>
      </c>
      <c r="E1229" s="49" t="str">
        <f>IF(Замеры!L1225=0, " ", Замеры!L1225)</f>
        <v xml:space="preserve"> </v>
      </c>
      <c r="F1229" s="49" t="e">
        <f t="shared" si="444"/>
        <v>#VALUE!</v>
      </c>
      <c r="G1229" s="51" t="str">
        <f t="shared" si="445"/>
        <v>-</v>
      </c>
      <c r="H1229" s="52" t="str">
        <f t="shared" si="446"/>
        <v>-</v>
      </c>
      <c r="I1229" s="51" t="str">
        <f t="shared" si="447"/>
        <v>-</v>
      </c>
      <c r="J1229" s="29" t="str">
        <f t="shared" si="448"/>
        <v>-</v>
      </c>
      <c r="K1229" s="46" t="str">
        <f t="shared" si="449"/>
        <v>-</v>
      </c>
      <c r="L1229" s="29" t="str">
        <f t="shared" si="450"/>
        <v>-</v>
      </c>
      <c r="M1229" s="29" t="str">
        <f t="shared" si="451"/>
        <v xml:space="preserve"> </v>
      </c>
      <c r="N1229" s="29" t="str">
        <f t="shared" ca="1" si="452"/>
        <v xml:space="preserve"> </v>
      </c>
      <c r="O1229" s="8">
        <f>Замеры!R1225</f>
        <v>0</v>
      </c>
      <c r="P1229" s="8" t="b">
        <f t="shared" si="440"/>
        <v>1</v>
      </c>
      <c r="Q1229" s="8" t="b">
        <f t="shared" si="441"/>
        <v>1</v>
      </c>
      <c r="R1229" s="8" t="b">
        <f t="shared" si="442"/>
        <v>1</v>
      </c>
      <c r="S1229" s="8" t="s">
        <v>72</v>
      </c>
      <c r="T1229" s="8" t="e">
        <f t="shared" si="453"/>
        <v>#VALUE!</v>
      </c>
      <c r="U1229" s="12" t="s">
        <v>72</v>
      </c>
      <c r="V1229" s="8" t="e">
        <f t="shared" si="454"/>
        <v>#VALUE!</v>
      </c>
      <c r="X1229" s="13" t="str">
        <f t="shared" si="443"/>
        <v xml:space="preserve"> </v>
      </c>
      <c r="Y1229" s="8" t="e">
        <f t="shared" si="455"/>
        <v>#VALUE!</v>
      </c>
      <c r="AA1229" s="14" t="e">
        <f t="shared" ca="1" si="456"/>
        <v>#VALUE!</v>
      </c>
      <c r="AB1229" s="14" t="e">
        <f t="shared" ca="1" si="457"/>
        <v>#VALUE!</v>
      </c>
      <c r="AC1229" s="14" t="e">
        <f t="shared" ca="1" si="458"/>
        <v>#VALUE!</v>
      </c>
      <c r="AD1229" s="8" t="e">
        <f t="shared" ca="1" si="459"/>
        <v>#VALUE!</v>
      </c>
      <c r="AE1229" s="8" t="e">
        <f t="shared" ca="1" si="460"/>
        <v>#VALUE!</v>
      </c>
      <c r="AF1229" s="8" t="e">
        <f t="shared" ca="1" si="461"/>
        <v>#VALUE!</v>
      </c>
    </row>
    <row r="1230" spans="1:32" x14ac:dyDescent="0.3">
      <c r="A1230" s="35">
        <f>IF(Замеры!B1226=0, " ", Замеры!B1226)</f>
        <v>1223</v>
      </c>
      <c r="B1230" s="49" t="str">
        <f>Замеры!G1226</f>
        <v xml:space="preserve">Группа от QF </v>
      </c>
      <c r="C1230" s="49" t="str">
        <f>IF(Замеры!J1226=0, " ", Замеры!J1226)</f>
        <v xml:space="preserve"> </v>
      </c>
      <c r="D1230" s="49" t="str">
        <f>IF(O1230=0, " ", CONCATENATE(Замеры!T1226,Замеры!U1226,Замеры!V1226,Замеры!W1226,Замеры!AB1226))</f>
        <v xml:space="preserve"> </v>
      </c>
      <c r="E1230" s="49" t="str">
        <f>IF(Замеры!L1226=0, " ", Замеры!L1226)</f>
        <v xml:space="preserve"> </v>
      </c>
      <c r="F1230" s="49" t="e">
        <f t="shared" si="444"/>
        <v>#VALUE!</v>
      </c>
      <c r="G1230" s="51" t="str">
        <f t="shared" si="445"/>
        <v>-</v>
      </c>
      <c r="H1230" s="52" t="str">
        <f t="shared" si="446"/>
        <v>-</v>
      </c>
      <c r="I1230" s="51" t="str">
        <f t="shared" si="447"/>
        <v>-</v>
      </c>
      <c r="J1230" s="29" t="str">
        <f t="shared" si="448"/>
        <v>-</v>
      </c>
      <c r="K1230" s="46" t="str">
        <f t="shared" si="449"/>
        <v>-</v>
      </c>
      <c r="L1230" s="29" t="str">
        <f t="shared" si="450"/>
        <v>-</v>
      </c>
      <c r="M1230" s="29" t="str">
        <f t="shared" si="451"/>
        <v xml:space="preserve"> </v>
      </c>
      <c r="N1230" s="29" t="str">
        <f t="shared" ca="1" si="452"/>
        <v xml:space="preserve"> </v>
      </c>
      <c r="O1230" s="8">
        <f>Замеры!R1226</f>
        <v>0</v>
      </c>
      <c r="P1230" s="8" t="b">
        <f t="shared" si="440"/>
        <v>1</v>
      </c>
      <c r="Q1230" s="8" t="b">
        <f t="shared" si="441"/>
        <v>1</v>
      </c>
      <c r="R1230" s="8" t="b">
        <f t="shared" si="442"/>
        <v>1</v>
      </c>
      <c r="S1230" s="8" t="s">
        <v>72</v>
      </c>
      <c r="T1230" s="8" t="e">
        <f t="shared" si="453"/>
        <v>#VALUE!</v>
      </c>
      <c r="U1230" s="12" t="s">
        <v>72</v>
      </c>
      <c r="V1230" s="8" t="e">
        <f t="shared" si="454"/>
        <v>#VALUE!</v>
      </c>
      <c r="X1230" s="13" t="str">
        <f t="shared" si="443"/>
        <v xml:space="preserve"> </v>
      </c>
      <c r="Y1230" s="8" t="e">
        <f t="shared" si="455"/>
        <v>#VALUE!</v>
      </c>
      <c r="AA1230" s="14" t="e">
        <f t="shared" ca="1" si="456"/>
        <v>#VALUE!</v>
      </c>
      <c r="AB1230" s="14" t="e">
        <f t="shared" ca="1" si="457"/>
        <v>#VALUE!</v>
      </c>
      <c r="AC1230" s="14" t="e">
        <f t="shared" ca="1" si="458"/>
        <v>#VALUE!</v>
      </c>
      <c r="AD1230" s="8" t="e">
        <f t="shared" ca="1" si="459"/>
        <v>#VALUE!</v>
      </c>
      <c r="AE1230" s="8" t="e">
        <f t="shared" ca="1" si="460"/>
        <v>#VALUE!</v>
      </c>
      <c r="AF1230" s="8" t="e">
        <f t="shared" ca="1" si="461"/>
        <v>#VALUE!</v>
      </c>
    </row>
    <row r="1231" spans="1:32" x14ac:dyDescent="0.3">
      <c r="A1231" s="35">
        <f>IF(Замеры!B1227=0, " ", Замеры!B1227)</f>
        <v>1224</v>
      </c>
      <c r="B1231" s="49" t="str">
        <f>Замеры!G1227</f>
        <v xml:space="preserve">Группа от QF </v>
      </c>
      <c r="C1231" s="49" t="str">
        <f>IF(Замеры!J1227=0, " ", Замеры!J1227)</f>
        <v xml:space="preserve"> </v>
      </c>
      <c r="D1231" s="49" t="str">
        <f>IF(O1231=0, " ", CONCATENATE(Замеры!T1227,Замеры!U1227,Замеры!V1227,Замеры!W1227,Замеры!AB1227))</f>
        <v xml:space="preserve"> </v>
      </c>
      <c r="E1231" s="49" t="str">
        <f>IF(Замеры!L1227=0, " ", Замеры!L1227)</f>
        <v xml:space="preserve"> </v>
      </c>
      <c r="F1231" s="49" t="e">
        <f t="shared" si="444"/>
        <v>#VALUE!</v>
      </c>
      <c r="G1231" s="51" t="str">
        <f t="shared" si="445"/>
        <v>-</v>
      </c>
      <c r="H1231" s="52" t="str">
        <f t="shared" si="446"/>
        <v>-</v>
      </c>
      <c r="I1231" s="51" t="str">
        <f t="shared" si="447"/>
        <v>-</v>
      </c>
      <c r="J1231" s="29" t="str">
        <f t="shared" si="448"/>
        <v>-</v>
      </c>
      <c r="K1231" s="46" t="str">
        <f t="shared" si="449"/>
        <v>-</v>
      </c>
      <c r="L1231" s="29" t="str">
        <f t="shared" si="450"/>
        <v>-</v>
      </c>
      <c r="M1231" s="29" t="str">
        <f t="shared" si="451"/>
        <v xml:space="preserve"> </v>
      </c>
      <c r="N1231" s="29" t="str">
        <f t="shared" ca="1" si="452"/>
        <v xml:space="preserve"> </v>
      </c>
      <c r="O1231" s="8">
        <f>Замеры!R1227</f>
        <v>0</v>
      </c>
      <c r="P1231" s="8" t="b">
        <f t="shared" si="440"/>
        <v>1</v>
      </c>
      <c r="Q1231" s="8" t="b">
        <f t="shared" si="441"/>
        <v>1</v>
      </c>
      <c r="R1231" s="8" t="b">
        <f t="shared" si="442"/>
        <v>1</v>
      </c>
      <c r="S1231" s="8" t="s">
        <v>72</v>
      </c>
      <c r="T1231" s="8" t="e">
        <f t="shared" si="453"/>
        <v>#VALUE!</v>
      </c>
      <c r="U1231" s="12" t="s">
        <v>72</v>
      </c>
      <c r="V1231" s="8" t="e">
        <f t="shared" si="454"/>
        <v>#VALUE!</v>
      </c>
      <c r="X1231" s="13" t="str">
        <f t="shared" si="443"/>
        <v xml:space="preserve"> </v>
      </c>
      <c r="Y1231" s="8" t="e">
        <f t="shared" si="455"/>
        <v>#VALUE!</v>
      </c>
      <c r="AA1231" s="14" t="e">
        <f t="shared" ca="1" si="456"/>
        <v>#VALUE!</v>
      </c>
      <c r="AB1231" s="14" t="e">
        <f t="shared" ca="1" si="457"/>
        <v>#VALUE!</v>
      </c>
      <c r="AC1231" s="14" t="e">
        <f t="shared" ca="1" si="458"/>
        <v>#VALUE!</v>
      </c>
      <c r="AD1231" s="8" t="e">
        <f t="shared" ca="1" si="459"/>
        <v>#VALUE!</v>
      </c>
      <c r="AE1231" s="8" t="e">
        <f t="shared" ca="1" si="460"/>
        <v>#VALUE!</v>
      </c>
      <c r="AF1231" s="8" t="e">
        <f t="shared" ca="1" si="461"/>
        <v>#VALUE!</v>
      </c>
    </row>
    <row r="1232" spans="1:32" x14ac:dyDescent="0.3">
      <c r="A1232" s="35">
        <f>IF(Замеры!B1228=0, " ", Замеры!B1228)</f>
        <v>1225</v>
      </c>
      <c r="B1232" s="49" t="str">
        <f>Замеры!G1228</f>
        <v xml:space="preserve">Группа от QF </v>
      </c>
      <c r="C1232" s="49" t="str">
        <f>IF(Замеры!J1228=0, " ", Замеры!J1228)</f>
        <v xml:space="preserve"> </v>
      </c>
      <c r="D1232" s="49" t="str">
        <f>IF(O1232=0, " ", CONCATENATE(Замеры!T1228,Замеры!U1228,Замеры!V1228,Замеры!W1228,Замеры!AB1228))</f>
        <v xml:space="preserve"> </v>
      </c>
      <c r="E1232" s="49" t="str">
        <f>IF(Замеры!L1228=0, " ", Замеры!L1228)</f>
        <v xml:space="preserve"> </v>
      </c>
      <c r="F1232" s="49" t="e">
        <f t="shared" si="444"/>
        <v>#VALUE!</v>
      </c>
      <c r="G1232" s="51" t="str">
        <f t="shared" si="445"/>
        <v>-</v>
      </c>
      <c r="H1232" s="52" t="str">
        <f t="shared" si="446"/>
        <v>-</v>
      </c>
      <c r="I1232" s="51" t="str">
        <f t="shared" si="447"/>
        <v>-</v>
      </c>
      <c r="J1232" s="29" t="str">
        <f t="shared" si="448"/>
        <v>-</v>
      </c>
      <c r="K1232" s="46" t="str">
        <f t="shared" si="449"/>
        <v>-</v>
      </c>
      <c r="L1232" s="29" t="str">
        <f t="shared" si="450"/>
        <v>-</v>
      </c>
      <c r="M1232" s="29" t="str">
        <f t="shared" si="451"/>
        <v xml:space="preserve"> </v>
      </c>
      <c r="N1232" s="29" t="str">
        <f t="shared" ca="1" si="452"/>
        <v xml:space="preserve"> </v>
      </c>
      <c r="O1232" s="8">
        <f>Замеры!R1228</f>
        <v>0</v>
      </c>
      <c r="P1232" s="8" t="b">
        <f t="shared" si="440"/>
        <v>1</v>
      </c>
      <c r="Q1232" s="8" t="b">
        <f t="shared" si="441"/>
        <v>1</v>
      </c>
      <c r="R1232" s="8" t="b">
        <f t="shared" si="442"/>
        <v>1</v>
      </c>
      <c r="S1232" s="8" t="s">
        <v>72</v>
      </c>
      <c r="T1232" s="8" t="e">
        <f t="shared" si="453"/>
        <v>#VALUE!</v>
      </c>
      <c r="U1232" s="12" t="s">
        <v>72</v>
      </c>
      <c r="V1232" s="8" t="e">
        <f t="shared" si="454"/>
        <v>#VALUE!</v>
      </c>
      <c r="X1232" s="13" t="str">
        <f t="shared" si="443"/>
        <v xml:space="preserve"> </v>
      </c>
      <c r="Y1232" s="8" t="e">
        <f t="shared" si="455"/>
        <v>#VALUE!</v>
      </c>
      <c r="AA1232" s="14" t="e">
        <f t="shared" ca="1" si="456"/>
        <v>#VALUE!</v>
      </c>
      <c r="AB1232" s="14" t="e">
        <f t="shared" ca="1" si="457"/>
        <v>#VALUE!</v>
      </c>
      <c r="AC1232" s="14" t="e">
        <f t="shared" ca="1" si="458"/>
        <v>#VALUE!</v>
      </c>
      <c r="AD1232" s="8" t="e">
        <f t="shared" ca="1" si="459"/>
        <v>#VALUE!</v>
      </c>
      <c r="AE1232" s="8" t="e">
        <f t="shared" ca="1" si="460"/>
        <v>#VALUE!</v>
      </c>
      <c r="AF1232" s="8" t="e">
        <f t="shared" ca="1" si="461"/>
        <v>#VALUE!</v>
      </c>
    </row>
    <row r="1233" spans="1:32" x14ac:dyDescent="0.3">
      <c r="A1233" s="35">
        <f>IF(Замеры!B1229=0, " ", Замеры!B1229)</f>
        <v>1226</v>
      </c>
      <c r="B1233" s="49" t="str">
        <f>Замеры!G1229</f>
        <v xml:space="preserve">Группа от QF </v>
      </c>
      <c r="C1233" s="49" t="str">
        <f>IF(Замеры!J1229=0, " ", Замеры!J1229)</f>
        <v xml:space="preserve"> </v>
      </c>
      <c r="D1233" s="49" t="str">
        <f>IF(O1233=0, " ", CONCATENATE(Замеры!T1229,Замеры!U1229,Замеры!V1229,Замеры!W1229,Замеры!AB1229))</f>
        <v xml:space="preserve"> </v>
      </c>
      <c r="E1233" s="49" t="str">
        <f>IF(Замеры!L1229=0, " ", Замеры!L1229)</f>
        <v xml:space="preserve"> </v>
      </c>
      <c r="F1233" s="49" t="e">
        <f t="shared" si="444"/>
        <v>#VALUE!</v>
      </c>
      <c r="G1233" s="51" t="str">
        <f t="shared" si="445"/>
        <v>-</v>
      </c>
      <c r="H1233" s="52" t="str">
        <f t="shared" si="446"/>
        <v>-</v>
      </c>
      <c r="I1233" s="51" t="str">
        <f t="shared" si="447"/>
        <v>-</v>
      </c>
      <c r="J1233" s="29" t="str">
        <f t="shared" si="448"/>
        <v>-</v>
      </c>
      <c r="K1233" s="46" t="str">
        <f t="shared" si="449"/>
        <v>-</v>
      </c>
      <c r="L1233" s="29" t="str">
        <f t="shared" si="450"/>
        <v>-</v>
      </c>
      <c r="M1233" s="29" t="str">
        <f t="shared" si="451"/>
        <v xml:space="preserve"> </v>
      </c>
      <c r="N1233" s="29" t="str">
        <f t="shared" ca="1" si="452"/>
        <v xml:space="preserve"> </v>
      </c>
      <c r="O1233" s="8">
        <f>Замеры!R1229</f>
        <v>0</v>
      </c>
      <c r="P1233" s="8" t="b">
        <f t="shared" si="440"/>
        <v>1</v>
      </c>
      <c r="Q1233" s="8" t="b">
        <f t="shared" si="441"/>
        <v>1</v>
      </c>
      <c r="R1233" s="8" t="b">
        <f t="shared" si="442"/>
        <v>1</v>
      </c>
      <c r="S1233" s="8" t="s">
        <v>72</v>
      </c>
      <c r="T1233" s="8" t="e">
        <f t="shared" si="453"/>
        <v>#VALUE!</v>
      </c>
      <c r="U1233" s="12" t="s">
        <v>72</v>
      </c>
      <c r="V1233" s="8" t="e">
        <f t="shared" si="454"/>
        <v>#VALUE!</v>
      </c>
      <c r="X1233" s="13" t="str">
        <f t="shared" si="443"/>
        <v xml:space="preserve"> </v>
      </c>
      <c r="Y1233" s="8" t="e">
        <f t="shared" si="455"/>
        <v>#VALUE!</v>
      </c>
      <c r="AA1233" s="14" t="e">
        <f t="shared" ca="1" si="456"/>
        <v>#VALUE!</v>
      </c>
      <c r="AB1233" s="14" t="e">
        <f t="shared" ca="1" si="457"/>
        <v>#VALUE!</v>
      </c>
      <c r="AC1233" s="14" t="e">
        <f t="shared" ca="1" si="458"/>
        <v>#VALUE!</v>
      </c>
      <c r="AD1233" s="8" t="e">
        <f t="shared" ca="1" si="459"/>
        <v>#VALUE!</v>
      </c>
      <c r="AE1233" s="8" t="e">
        <f t="shared" ca="1" si="460"/>
        <v>#VALUE!</v>
      </c>
      <c r="AF1233" s="8" t="e">
        <f t="shared" ca="1" si="461"/>
        <v>#VALUE!</v>
      </c>
    </row>
    <row r="1234" spans="1:32" x14ac:dyDescent="0.3">
      <c r="A1234" s="35">
        <f>IF(Замеры!B1230=0, " ", Замеры!B1230)</f>
        <v>1227</v>
      </c>
      <c r="B1234" s="49" t="str">
        <f>Замеры!G1230</f>
        <v xml:space="preserve">Группа от QF </v>
      </c>
      <c r="C1234" s="49" t="str">
        <f>IF(Замеры!J1230=0, " ", Замеры!J1230)</f>
        <v xml:space="preserve"> </v>
      </c>
      <c r="D1234" s="49" t="str">
        <f>IF(O1234=0, " ", CONCATENATE(Замеры!T1230,Замеры!U1230,Замеры!V1230,Замеры!W1230,Замеры!AB1230))</f>
        <v xml:space="preserve"> </v>
      </c>
      <c r="E1234" s="49" t="str">
        <f>IF(Замеры!L1230=0, " ", Замеры!L1230)</f>
        <v xml:space="preserve"> </v>
      </c>
      <c r="F1234" s="49" t="e">
        <f t="shared" si="444"/>
        <v>#VALUE!</v>
      </c>
      <c r="G1234" s="51" t="str">
        <f t="shared" si="445"/>
        <v>-</v>
      </c>
      <c r="H1234" s="52" t="str">
        <f t="shared" si="446"/>
        <v>-</v>
      </c>
      <c r="I1234" s="51" t="str">
        <f t="shared" si="447"/>
        <v>-</v>
      </c>
      <c r="J1234" s="29" t="str">
        <f t="shared" si="448"/>
        <v>-</v>
      </c>
      <c r="K1234" s="46" t="str">
        <f t="shared" si="449"/>
        <v>-</v>
      </c>
      <c r="L1234" s="29" t="str">
        <f t="shared" si="450"/>
        <v>-</v>
      </c>
      <c r="M1234" s="29" t="str">
        <f t="shared" si="451"/>
        <v xml:space="preserve"> </v>
      </c>
      <c r="N1234" s="29" t="str">
        <f t="shared" ca="1" si="452"/>
        <v xml:space="preserve"> </v>
      </c>
      <c r="O1234" s="8">
        <f>Замеры!R1230</f>
        <v>0</v>
      </c>
      <c r="P1234" s="8" t="b">
        <f t="shared" si="440"/>
        <v>1</v>
      </c>
      <c r="Q1234" s="8" t="b">
        <f t="shared" si="441"/>
        <v>1</v>
      </c>
      <c r="R1234" s="8" t="b">
        <f t="shared" si="442"/>
        <v>1</v>
      </c>
      <c r="S1234" s="8" t="s">
        <v>72</v>
      </c>
      <c r="T1234" s="8" t="e">
        <f t="shared" si="453"/>
        <v>#VALUE!</v>
      </c>
      <c r="U1234" s="12" t="s">
        <v>72</v>
      </c>
      <c r="V1234" s="8" t="e">
        <f t="shared" si="454"/>
        <v>#VALUE!</v>
      </c>
      <c r="X1234" s="13" t="str">
        <f t="shared" si="443"/>
        <v xml:space="preserve"> </v>
      </c>
      <c r="Y1234" s="8" t="e">
        <f t="shared" si="455"/>
        <v>#VALUE!</v>
      </c>
      <c r="AA1234" s="14" t="e">
        <f t="shared" ca="1" si="456"/>
        <v>#VALUE!</v>
      </c>
      <c r="AB1234" s="14" t="e">
        <f t="shared" ca="1" si="457"/>
        <v>#VALUE!</v>
      </c>
      <c r="AC1234" s="14" t="e">
        <f t="shared" ca="1" si="458"/>
        <v>#VALUE!</v>
      </c>
      <c r="AD1234" s="8" t="e">
        <f t="shared" ca="1" si="459"/>
        <v>#VALUE!</v>
      </c>
      <c r="AE1234" s="8" t="e">
        <f t="shared" ca="1" si="460"/>
        <v>#VALUE!</v>
      </c>
      <c r="AF1234" s="8" t="e">
        <f t="shared" ca="1" si="461"/>
        <v>#VALUE!</v>
      </c>
    </row>
    <row r="1235" spans="1:32" x14ac:dyDescent="0.3">
      <c r="A1235" s="35">
        <f>IF(Замеры!B1231=0, " ", Замеры!B1231)</f>
        <v>1228</v>
      </c>
      <c r="B1235" s="49" t="str">
        <f>Замеры!G1231</f>
        <v xml:space="preserve">Группа от QF </v>
      </c>
      <c r="C1235" s="49" t="str">
        <f>IF(Замеры!J1231=0, " ", Замеры!J1231)</f>
        <v xml:space="preserve"> </v>
      </c>
      <c r="D1235" s="49" t="str">
        <f>IF(O1235=0, " ", CONCATENATE(Замеры!T1231,Замеры!U1231,Замеры!V1231,Замеры!W1231,Замеры!AB1231))</f>
        <v xml:space="preserve"> </v>
      </c>
      <c r="E1235" s="49" t="str">
        <f>IF(Замеры!L1231=0, " ", Замеры!L1231)</f>
        <v xml:space="preserve"> </v>
      </c>
      <c r="F1235" s="49" t="e">
        <f t="shared" si="444"/>
        <v>#VALUE!</v>
      </c>
      <c r="G1235" s="51" t="str">
        <f t="shared" si="445"/>
        <v>-</v>
      </c>
      <c r="H1235" s="52" t="str">
        <f t="shared" si="446"/>
        <v>-</v>
      </c>
      <c r="I1235" s="51" t="str">
        <f t="shared" si="447"/>
        <v>-</v>
      </c>
      <c r="J1235" s="29" t="str">
        <f t="shared" si="448"/>
        <v>-</v>
      </c>
      <c r="K1235" s="46" t="str">
        <f t="shared" si="449"/>
        <v>-</v>
      </c>
      <c r="L1235" s="29" t="str">
        <f t="shared" si="450"/>
        <v>-</v>
      </c>
      <c r="M1235" s="29" t="str">
        <f t="shared" si="451"/>
        <v xml:space="preserve"> </v>
      </c>
      <c r="N1235" s="29" t="str">
        <f t="shared" ca="1" si="452"/>
        <v xml:space="preserve"> </v>
      </c>
      <c r="O1235" s="8">
        <f>Замеры!R1231</f>
        <v>0</v>
      </c>
      <c r="P1235" s="8" t="b">
        <f t="shared" si="440"/>
        <v>1</v>
      </c>
      <c r="Q1235" s="8" t="b">
        <f t="shared" si="441"/>
        <v>1</v>
      </c>
      <c r="R1235" s="8" t="b">
        <f t="shared" si="442"/>
        <v>1</v>
      </c>
      <c r="S1235" s="8" t="s">
        <v>72</v>
      </c>
      <c r="T1235" s="8" t="e">
        <f t="shared" si="453"/>
        <v>#VALUE!</v>
      </c>
      <c r="U1235" s="12" t="s">
        <v>72</v>
      </c>
      <c r="V1235" s="8" t="e">
        <f t="shared" si="454"/>
        <v>#VALUE!</v>
      </c>
      <c r="X1235" s="13" t="str">
        <f t="shared" si="443"/>
        <v xml:space="preserve"> </v>
      </c>
      <c r="Y1235" s="8" t="e">
        <f t="shared" si="455"/>
        <v>#VALUE!</v>
      </c>
      <c r="AA1235" s="14" t="e">
        <f t="shared" ca="1" si="456"/>
        <v>#VALUE!</v>
      </c>
      <c r="AB1235" s="14" t="e">
        <f t="shared" ca="1" si="457"/>
        <v>#VALUE!</v>
      </c>
      <c r="AC1235" s="14" t="e">
        <f t="shared" ca="1" si="458"/>
        <v>#VALUE!</v>
      </c>
      <c r="AD1235" s="8" t="e">
        <f t="shared" ca="1" si="459"/>
        <v>#VALUE!</v>
      </c>
      <c r="AE1235" s="8" t="e">
        <f t="shared" ca="1" si="460"/>
        <v>#VALUE!</v>
      </c>
      <c r="AF1235" s="8" t="e">
        <f t="shared" ca="1" si="461"/>
        <v>#VALUE!</v>
      </c>
    </row>
    <row r="1236" spans="1:32" x14ac:dyDescent="0.3">
      <c r="A1236" s="35">
        <f>IF(Замеры!B1232=0, " ", Замеры!B1232)</f>
        <v>1229</v>
      </c>
      <c r="B1236" s="49" t="str">
        <f>Замеры!G1232</f>
        <v xml:space="preserve">Группа от QF </v>
      </c>
      <c r="C1236" s="49" t="str">
        <f>IF(Замеры!J1232=0, " ", Замеры!J1232)</f>
        <v xml:space="preserve"> </v>
      </c>
      <c r="D1236" s="49" t="str">
        <f>IF(O1236=0, " ", CONCATENATE(Замеры!T1232,Замеры!U1232,Замеры!V1232,Замеры!W1232,Замеры!AB1232))</f>
        <v xml:space="preserve"> </v>
      </c>
      <c r="E1236" s="49" t="str">
        <f>IF(Замеры!L1232=0, " ", Замеры!L1232)</f>
        <v xml:space="preserve"> </v>
      </c>
      <c r="F1236" s="49" t="e">
        <f t="shared" si="444"/>
        <v>#VALUE!</v>
      </c>
      <c r="G1236" s="51" t="str">
        <f t="shared" si="445"/>
        <v>-</v>
      </c>
      <c r="H1236" s="52" t="str">
        <f t="shared" si="446"/>
        <v>-</v>
      </c>
      <c r="I1236" s="51" t="str">
        <f t="shared" si="447"/>
        <v>-</v>
      </c>
      <c r="J1236" s="29" t="str">
        <f t="shared" si="448"/>
        <v>-</v>
      </c>
      <c r="K1236" s="46" t="str">
        <f t="shared" si="449"/>
        <v>-</v>
      </c>
      <c r="L1236" s="29" t="str">
        <f t="shared" si="450"/>
        <v>-</v>
      </c>
      <c r="M1236" s="29" t="str">
        <f t="shared" si="451"/>
        <v xml:space="preserve"> </v>
      </c>
      <c r="N1236" s="29" t="str">
        <f t="shared" ca="1" si="452"/>
        <v xml:space="preserve"> </v>
      </c>
      <c r="O1236" s="8">
        <f>Замеры!R1232</f>
        <v>0</v>
      </c>
      <c r="P1236" s="8" t="b">
        <f t="shared" si="440"/>
        <v>1</v>
      </c>
      <c r="Q1236" s="8" t="b">
        <f t="shared" si="441"/>
        <v>1</v>
      </c>
      <c r="R1236" s="8" t="b">
        <f t="shared" si="442"/>
        <v>1</v>
      </c>
      <c r="S1236" s="8" t="s">
        <v>72</v>
      </c>
      <c r="T1236" s="8" t="e">
        <f t="shared" si="453"/>
        <v>#VALUE!</v>
      </c>
      <c r="U1236" s="12" t="s">
        <v>72</v>
      </c>
      <c r="V1236" s="8" t="e">
        <f t="shared" si="454"/>
        <v>#VALUE!</v>
      </c>
      <c r="X1236" s="13" t="str">
        <f t="shared" si="443"/>
        <v xml:space="preserve"> </v>
      </c>
      <c r="Y1236" s="8" t="e">
        <f t="shared" si="455"/>
        <v>#VALUE!</v>
      </c>
      <c r="AA1236" s="14" t="e">
        <f t="shared" ca="1" si="456"/>
        <v>#VALUE!</v>
      </c>
      <c r="AB1236" s="14" t="e">
        <f t="shared" ca="1" si="457"/>
        <v>#VALUE!</v>
      </c>
      <c r="AC1236" s="14" t="e">
        <f t="shared" ca="1" si="458"/>
        <v>#VALUE!</v>
      </c>
      <c r="AD1236" s="8" t="e">
        <f t="shared" ca="1" si="459"/>
        <v>#VALUE!</v>
      </c>
      <c r="AE1236" s="8" t="e">
        <f t="shared" ca="1" si="460"/>
        <v>#VALUE!</v>
      </c>
      <c r="AF1236" s="8" t="e">
        <f t="shared" ca="1" si="461"/>
        <v>#VALUE!</v>
      </c>
    </row>
    <row r="1237" spans="1:32" x14ac:dyDescent="0.3">
      <c r="A1237" s="35">
        <f>IF(Замеры!B1233=0, " ", Замеры!B1233)</f>
        <v>1230</v>
      </c>
      <c r="B1237" s="49" t="str">
        <f>Замеры!G1233</f>
        <v xml:space="preserve">Группа от QF </v>
      </c>
      <c r="C1237" s="49" t="str">
        <f>IF(Замеры!J1233=0, " ", Замеры!J1233)</f>
        <v xml:space="preserve"> </v>
      </c>
      <c r="D1237" s="49" t="str">
        <f>IF(O1237=0, " ", CONCATENATE(Замеры!T1233,Замеры!U1233,Замеры!V1233,Замеры!W1233,Замеры!AB1233))</f>
        <v xml:space="preserve"> </v>
      </c>
      <c r="E1237" s="49" t="str">
        <f>IF(Замеры!L1233=0, " ", Замеры!L1233)</f>
        <v xml:space="preserve"> </v>
      </c>
      <c r="F1237" s="49" t="e">
        <f t="shared" si="444"/>
        <v>#VALUE!</v>
      </c>
      <c r="G1237" s="51" t="str">
        <f t="shared" si="445"/>
        <v>-</v>
      </c>
      <c r="H1237" s="52" t="str">
        <f t="shared" si="446"/>
        <v>-</v>
      </c>
      <c r="I1237" s="51" t="str">
        <f t="shared" si="447"/>
        <v>-</v>
      </c>
      <c r="J1237" s="29" t="str">
        <f t="shared" si="448"/>
        <v>-</v>
      </c>
      <c r="K1237" s="46" t="str">
        <f t="shared" si="449"/>
        <v>-</v>
      </c>
      <c r="L1237" s="29" t="str">
        <f t="shared" si="450"/>
        <v>-</v>
      </c>
      <c r="M1237" s="29" t="str">
        <f t="shared" si="451"/>
        <v xml:space="preserve"> </v>
      </c>
      <c r="N1237" s="29" t="str">
        <f t="shared" ca="1" si="452"/>
        <v xml:space="preserve"> </v>
      </c>
      <c r="O1237" s="8">
        <f>Замеры!R1233</f>
        <v>0</v>
      </c>
      <c r="P1237" s="8" t="b">
        <f t="shared" si="440"/>
        <v>1</v>
      </c>
      <c r="Q1237" s="8" t="b">
        <f t="shared" si="441"/>
        <v>1</v>
      </c>
      <c r="R1237" s="8" t="b">
        <f t="shared" si="442"/>
        <v>1</v>
      </c>
      <c r="S1237" s="8" t="s">
        <v>72</v>
      </c>
      <c r="T1237" s="8" t="e">
        <f t="shared" si="453"/>
        <v>#VALUE!</v>
      </c>
      <c r="U1237" s="12" t="s">
        <v>72</v>
      </c>
      <c r="V1237" s="8" t="e">
        <f t="shared" si="454"/>
        <v>#VALUE!</v>
      </c>
      <c r="X1237" s="13" t="str">
        <f t="shared" si="443"/>
        <v xml:space="preserve"> </v>
      </c>
      <c r="Y1237" s="8" t="e">
        <f t="shared" si="455"/>
        <v>#VALUE!</v>
      </c>
      <c r="AA1237" s="14" t="e">
        <f t="shared" ca="1" si="456"/>
        <v>#VALUE!</v>
      </c>
      <c r="AB1237" s="14" t="e">
        <f t="shared" ca="1" si="457"/>
        <v>#VALUE!</v>
      </c>
      <c r="AC1237" s="14" t="e">
        <f t="shared" ca="1" si="458"/>
        <v>#VALUE!</v>
      </c>
      <c r="AD1237" s="8" t="e">
        <f t="shared" ca="1" si="459"/>
        <v>#VALUE!</v>
      </c>
      <c r="AE1237" s="8" t="e">
        <f t="shared" ca="1" si="460"/>
        <v>#VALUE!</v>
      </c>
      <c r="AF1237" s="8" t="e">
        <f t="shared" ca="1" si="461"/>
        <v>#VALUE!</v>
      </c>
    </row>
    <row r="1238" spans="1:32" x14ac:dyDescent="0.3">
      <c r="A1238" s="35">
        <f>IF(Замеры!B1234=0, " ", Замеры!B1234)</f>
        <v>1231</v>
      </c>
      <c r="B1238" s="49" t="str">
        <f>Замеры!G1234</f>
        <v xml:space="preserve">Группа от QF </v>
      </c>
      <c r="C1238" s="49" t="str">
        <f>IF(Замеры!J1234=0, " ", Замеры!J1234)</f>
        <v xml:space="preserve"> </v>
      </c>
      <c r="D1238" s="49" t="str">
        <f>IF(O1238=0, " ", CONCATENATE(Замеры!T1234,Замеры!U1234,Замеры!V1234,Замеры!W1234,Замеры!AB1234))</f>
        <v xml:space="preserve"> </v>
      </c>
      <c r="E1238" s="49" t="str">
        <f>IF(Замеры!L1234=0, " ", Замеры!L1234)</f>
        <v xml:space="preserve"> </v>
      </c>
      <c r="F1238" s="49" t="e">
        <f t="shared" si="444"/>
        <v>#VALUE!</v>
      </c>
      <c r="G1238" s="51" t="str">
        <f t="shared" si="445"/>
        <v>-</v>
      </c>
      <c r="H1238" s="52" t="str">
        <f t="shared" si="446"/>
        <v>-</v>
      </c>
      <c r="I1238" s="51" t="str">
        <f t="shared" si="447"/>
        <v>-</v>
      </c>
      <c r="J1238" s="29" t="str">
        <f t="shared" si="448"/>
        <v>-</v>
      </c>
      <c r="K1238" s="46" t="str">
        <f t="shared" si="449"/>
        <v>-</v>
      </c>
      <c r="L1238" s="29" t="str">
        <f t="shared" si="450"/>
        <v>-</v>
      </c>
      <c r="M1238" s="29" t="str">
        <f t="shared" si="451"/>
        <v xml:space="preserve"> </v>
      </c>
      <c r="N1238" s="29" t="str">
        <f t="shared" ca="1" si="452"/>
        <v xml:space="preserve"> </v>
      </c>
      <c r="O1238" s="8">
        <f>Замеры!R1234</f>
        <v>0</v>
      </c>
      <c r="P1238" s="8" t="b">
        <f t="shared" si="440"/>
        <v>1</v>
      </c>
      <c r="Q1238" s="8" t="b">
        <f t="shared" si="441"/>
        <v>1</v>
      </c>
      <c r="R1238" s="8" t="b">
        <f t="shared" si="442"/>
        <v>1</v>
      </c>
      <c r="S1238" s="8" t="s">
        <v>72</v>
      </c>
      <c r="T1238" s="8" t="e">
        <f t="shared" si="453"/>
        <v>#VALUE!</v>
      </c>
      <c r="U1238" s="12" t="s">
        <v>72</v>
      </c>
      <c r="V1238" s="8" t="e">
        <f t="shared" si="454"/>
        <v>#VALUE!</v>
      </c>
      <c r="X1238" s="13" t="str">
        <f t="shared" si="443"/>
        <v xml:space="preserve"> </v>
      </c>
      <c r="Y1238" s="8" t="e">
        <f t="shared" si="455"/>
        <v>#VALUE!</v>
      </c>
      <c r="AA1238" s="14" t="e">
        <f t="shared" ca="1" si="456"/>
        <v>#VALUE!</v>
      </c>
      <c r="AB1238" s="14" t="e">
        <f t="shared" ca="1" si="457"/>
        <v>#VALUE!</v>
      </c>
      <c r="AC1238" s="14" t="e">
        <f t="shared" ca="1" si="458"/>
        <v>#VALUE!</v>
      </c>
      <c r="AD1238" s="8" t="e">
        <f t="shared" ca="1" si="459"/>
        <v>#VALUE!</v>
      </c>
      <c r="AE1238" s="8" t="e">
        <f t="shared" ca="1" si="460"/>
        <v>#VALUE!</v>
      </c>
      <c r="AF1238" s="8" t="e">
        <f t="shared" ca="1" si="461"/>
        <v>#VALUE!</v>
      </c>
    </row>
    <row r="1239" spans="1:32" x14ac:dyDescent="0.3">
      <c r="A1239" s="35">
        <f>IF(Замеры!B1235=0, " ", Замеры!B1235)</f>
        <v>1232</v>
      </c>
      <c r="B1239" s="49" t="str">
        <f>Замеры!G1235</f>
        <v xml:space="preserve">Группа от QF </v>
      </c>
      <c r="C1239" s="49" t="str">
        <f>IF(Замеры!J1235=0, " ", Замеры!J1235)</f>
        <v xml:space="preserve"> </v>
      </c>
      <c r="D1239" s="49" t="str">
        <f>IF(O1239=0, " ", CONCATENATE(Замеры!T1235,Замеры!U1235,Замеры!V1235,Замеры!W1235,Замеры!AB1235))</f>
        <v xml:space="preserve"> </v>
      </c>
      <c r="E1239" s="49" t="str">
        <f>IF(Замеры!L1235=0, " ", Замеры!L1235)</f>
        <v xml:space="preserve"> </v>
      </c>
      <c r="F1239" s="49" t="e">
        <f t="shared" si="444"/>
        <v>#VALUE!</v>
      </c>
      <c r="G1239" s="51" t="str">
        <f t="shared" si="445"/>
        <v>-</v>
      </c>
      <c r="H1239" s="52" t="str">
        <f t="shared" si="446"/>
        <v>-</v>
      </c>
      <c r="I1239" s="51" t="str">
        <f t="shared" si="447"/>
        <v>-</v>
      </c>
      <c r="J1239" s="29" t="str">
        <f t="shared" si="448"/>
        <v>-</v>
      </c>
      <c r="K1239" s="46" t="str">
        <f t="shared" si="449"/>
        <v>-</v>
      </c>
      <c r="L1239" s="29" t="str">
        <f t="shared" si="450"/>
        <v>-</v>
      </c>
      <c r="M1239" s="29" t="str">
        <f t="shared" si="451"/>
        <v xml:space="preserve"> </v>
      </c>
      <c r="N1239" s="29" t="str">
        <f t="shared" ca="1" si="452"/>
        <v xml:space="preserve"> </v>
      </c>
      <c r="O1239" s="8">
        <f>Замеры!R1235</f>
        <v>0</v>
      </c>
      <c r="P1239" s="8" t="b">
        <f t="shared" si="440"/>
        <v>1</v>
      </c>
      <c r="Q1239" s="8" t="b">
        <f t="shared" si="441"/>
        <v>1</v>
      </c>
      <c r="R1239" s="8" t="b">
        <f t="shared" si="442"/>
        <v>1</v>
      </c>
      <c r="S1239" s="8" t="s">
        <v>72</v>
      </c>
      <c r="T1239" s="8" t="e">
        <f t="shared" si="453"/>
        <v>#VALUE!</v>
      </c>
      <c r="U1239" s="12" t="s">
        <v>72</v>
      </c>
      <c r="V1239" s="8" t="e">
        <f t="shared" si="454"/>
        <v>#VALUE!</v>
      </c>
      <c r="X1239" s="13" t="str">
        <f t="shared" si="443"/>
        <v xml:space="preserve"> </v>
      </c>
      <c r="Y1239" s="8" t="e">
        <f t="shared" si="455"/>
        <v>#VALUE!</v>
      </c>
      <c r="AA1239" s="14" t="e">
        <f t="shared" ca="1" si="456"/>
        <v>#VALUE!</v>
      </c>
      <c r="AB1239" s="14" t="e">
        <f t="shared" ca="1" si="457"/>
        <v>#VALUE!</v>
      </c>
      <c r="AC1239" s="14" t="e">
        <f t="shared" ca="1" si="458"/>
        <v>#VALUE!</v>
      </c>
      <c r="AD1239" s="8" t="e">
        <f t="shared" ca="1" si="459"/>
        <v>#VALUE!</v>
      </c>
      <c r="AE1239" s="8" t="e">
        <f t="shared" ca="1" si="460"/>
        <v>#VALUE!</v>
      </c>
      <c r="AF1239" s="8" t="e">
        <f t="shared" ca="1" si="461"/>
        <v>#VALUE!</v>
      </c>
    </row>
    <row r="1240" spans="1:32" x14ac:dyDescent="0.3">
      <c r="A1240" s="35">
        <f>IF(Замеры!B1236=0, " ", Замеры!B1236)</f>
        <v>1233</v>
      </c>
      <c r="B1240" s="49" t="str">
        <f>Замеры!G1236</f>
        <v xml:space="preserve">Группа от QF </v>
      </c>
      <c r="C1240" s="49" t="str">
        <f>IF(Замеры!J1236=0, " ", Замеры!J1236)</f>
        <v xml:space="preserve"> </v>
      </c>
      <c r="D1240" s="49" t="str">
        <f>IF(O1240=0, " ", CONCATENATE(Замеры!T1236,Замеры!U1236,Замеры!V1236,Замеры!W1236,Замеры!AB1236))</f>
        <v xml:space="preserve"> </v>
      </c>
      <c r="E1240" s="49" t="str">
        <f>IF(Замеры!L1236=0, " ", Замеры!L1236)</f>
        <v xml:space="preserve"> </v>
      </c>
      <c r="F1240" s="49" t="e">
        <f t="shared" si="444"/>
        <v>#VALUE!</v>
      </c>
      <c r="G1240" s="51" t="str">
        <f t="shared" si="445"/>
        <v>-</v>
      </c>
      <c r="H1240" s="52" t="str">
        <f t="shared" si="446"/>
        <v>-</v>
      </c>
      <c r="I1240" s="51" t="str">
        <f t="shared" si="447"/>
        <v>-</v>
      </c>
      <c r="J1240" s="29" t="str">
        <f t="shared" si="448"/>
        <v>-</v>
      </c>
      <c r="K1240" s="46" t="str">
        <f t="shared" si="449"/>
        <v>-</v>
      </c>
      <c r="L1240" s="29" t="str">
        <f t="shared" si="450"/>
        <v>-</v>
      </c>
      <c r="M1240" s="29" t="str">
        <f t="shared" si="451"/>
        <v xml:space="preserve"> </v>
      </c>
      <c r="N1240" s="29" t="str">
        <f t="shared" ca="1" si="452"/>
        <v xml:space="preserve"> </v>
      </c>
      <c r="O1240" s="8">
        <f>Замеры!R1236</f>
        <v>0</v>
      </c>
      <c r="P1240" s="8" t="b">
        <f t="shared" si="440"/>
        <v>1</v>
      </c>
      <c r="Q1240" s="8" t="b">
        <f t="shared" si="441"/>
        <v>1</v>
      </c>
      <c r="R1240" s="8" t="b">
        <f t="shared" si="442"/>
        <v>1</v>
      </c>
      <c r="S1240" s="8" t="s">
        <v>72</v>
      </c>
      <c r="T1240" s="8" t="e">
        <f t="shared" si="453"/>
        <v>#VALUE!</v>
      </c>
      <c r="U1240" s="12" t="s">
        <v>72</v>
      </c>
      <c r="V1240" s="8" t="e">
        <f t="shared" si="454"/>
        <v>#VALUE!</v>
      </c>
      <c r="X1240" s="13" t="str">
        <f t="shared" si="443"/>
        <v xml:space="preserve"> </v>
      </c>
      <c r="Y1240" s="8" t="e">
        <f t="shared" si="455"/>
        <v>#VALUE!</v>
      </c>
      <c r="AA1240" s="14" t="e">
        <f t="shared" ca="1" si="456"/>
        <v>#VALUE!</v>
      </c>
      <c r="AB1240" s="14" t="e">
        <f t="shared" ca="1" si="457"/>
        <v>#VALUE!</v>
      </c>
      <c r="AC1240" s="14" t="e">
        <f t="shared" ca="1" si="458"/>
        <v>#VALUE!</v>
      </c>
      <c r="AD1240" s="8" t="e">
        <f t="shared" ca="1" si="459"/>
        <v>#VALUE!</v>
      </c>
      <c r="AE1240" s="8" t="e">
        <f t="shared" ca="1" si="460"/>
        <v>#VALUE!</v>
      </c>
      <c r="AF1240" s="8" t="e">
        <f t="shared" ca="1" si="461"/>
        <v>#VALUE!</v>
      </c>
    </row>
    <row r="1241" spans="1:32" x14ac:dyDescent="0.3">
      <c r="A1241" s="35">
        <f>IF(Замеры!B1237=0, " ", Замеры!B1237)</f>
        <v>1234</v>
      </c>
      <c r="B1241" s="49" t="str">
        <f>Замеры!G1237</f>
        <v xml:space="preserve">Группа от QF </v>
      </c>
      <c r="C1241" s="49" t="str">
        <f>IF(Замеры!J1237=0, " ", Замеры!J1237)</f>
        <v xml:space="preserve"> </v>
      </c>
      <c r="D1241" s="49" t="str">
        <f>IF(O1241=0, " ", CONCATENATE(Замеры!T1237,Замеры!U1237,Замеры!V1237,Замеры!W1237,Замеры!AB1237))</f>
        <v xml:space="preserve"> </v>
      </c>
      <c r="E1241" s="49" t="str">
        <f>IF(Замеры!L1237=0, " ", Замеры!L1237)</f>
        <v xml:space="preserve"> </v>
      </c>
      <c r="F1241" s="49" t="e">
        <f t="shared" si="444"/>
        <v>#VALUE!</v>
      </c>
      <c r="G1241" s="51" t="str">
        <f t="shared" si="445"/>
        <v>-</v>
      </c>
      <c r="H1241" s="52" t="str">
        <f t="shared" si="446"/>
        <v>-</v>
      </c>
      <c r="I1241" s="51" t="str">
        <f t="shared" si="447"/>
        <v>-</v>
      </c>
      <c r="J1241" s="29" t="str">
        <f t="shared" si="448"/>
        <v>-</v>
      </c>
      <c r="K1241" s="46" t="str">
        <f t="shared" si="449"/>
        <v>-</v>
      </c>
      <c r="L1241" s="29" t="str">
        <f t="shared" si="450"/>
        <v>-</v>
      </c>
      <c r="M1241" s="29" t="str">
        <f t="shared" si="451"/>
        <v xml:space="preserve"> </v>
      </c>
      <c r="N1241" s="29" t="str">
        <f t="shared" ca="1" si="452"/>
        <v xml:space="preserve"> </v>
      </c>
      <c r="O1241" s="8">
        <f>Замеры!R1237</f>
        <v>0</v>
      </c>
      <c r="P1241" s="8" t="b">
        <f t="shared" si="440"/>
        <v>1</v>
      </c>
      <c r="Q1241" s="8" t="b">
        <f t="shared" si="441"/>
        <v>1</v>
      </c>
      <c r="R1241" s="8" t="b">
        <f t="shared" si="442"/>
        <v>1</v>
      </c>
      <c r="S1241" s="8" t="s">
        <v>72</v>
      </c>
      <c r="T1241" s="8" t="e">
        <f t="shared" si="453"/>
        <v>#VALUE!</v>
      </c>
      <c r="U1241" s="12" t="s">
        <v>72</v>
      </c>
      <c r="V1241" s="8" t="e">
        <f t="shared" si="454"/>
        <v>#VALUE!</v>
      </c>
      <c r="X1241" s="13" t="str">
        <f t="shared" si="443"/>
        <v xml:space="preserve"> </v>
      </c>
      <c r="Y1241" s="8" t="e">
        <f t="shared" si="455"/>
        <v>#VALUE!</v>
      </c>
      <c r="AA1241" s="14" t="e">
        <f t="shared" ca="1" si="456"/>
        <v>#VALUE!</v>
      </c>
      <c r="AB1241" s="14" t="e">
        <f t="shared" ca="1" si="457"/>
        <v>#VALUE!</v>
      </c>
      <c r="AC1241" s="14" t="e">
        <f t="shared" ca="1" si="458"/>
        <v>#VALUE!</v>
      </c>
      <c r="AD1241" s="8" t="e">
        <f t="shared" ca="1" si="459"/>
        <v>#VALUE!</v>
      </c>
      <c r="AE1241" s="8" t="e">
        <f t="shared" ca="1" si="460"/>
        <v>#VALUE!</v>
      </c>
      <c r="AF1241" s="8" t="e">
        <f t="shared" ca="1" si="461"/>
        <v>#VALUE!</v>
      </c>
    </row>
    <row r="1242" spans="1:32" x14ac:dyDescent="0.3">
      <c r="A1242" s="35">
        <f>IF(Замеры!B1238=0, " ", Замеры!B1238)</f>
        <v>1235</v>
      </c>
      <c r="B1242" s="49" t="str">
        <f>Замеры!G1238</f>
        <v xml:space="preserve">Группа от QF </v>
      </c>
      <c r="C1242" s="49" t="str">
        <f>IF(Замеры!J1238=0, " ", Замеры!J1238)</f>
        <v xml:space="preserve"> </v>
      </c>
      <c r="D1242" s="49" t="str">
        <f>IF(O1242=0, " ", CONCATENATE(Замеры!T1238,Замеры!U1238,Замеры!V1238,Замеры!W1238,Замеры!AB1238))</f>
        <v xml:space="preserve"> </v>
      </c>
      <c r="E1242" s="49" t="str">
        <f>IF(Замеры!L1238=0, " ", Замеры!L1238)</f>
        <v xml:space="preserve"> </v>
      </c>
      <c r="F1242" s="49" t="e">
        <f t="shared" si="444"/>
        <v>#VALUE!</v>
      </c>
      <c r="G1242" s="51" t="str">
        <f t="shared" si="445"/>
        <v>-</v>
      </c>
      <c r="H1242" s="52" t="str">
        <f t="shared" si="446"/>
        <v>-</v>
      </c>
      <c r="I1242" s="51" t="str">
        <f t="shared" si="447"/>
        <v>-</v>
      </c>
      <c r="J1242" s="29" t="str">
        <f t="shared" si="448"/>
        <v>-</v>
      </c>
      <c r="K1242" s="46" t="str">
        <f t="shared" si="449"/>
        <v>-</v>
      </c>
      <c r="L1242" s="29" t="str">
        <f t="shared" si="450"/>
        <v>-</v>
      </c>
      <c r="M1242" s="29" t="str">
        <f t="shared" si="451"/>
        <v xml:space="preserve"> </v>
      </c>
      <c r="N1242" s="29" t="str">
        <f t="shared" ca="1" si="452"/>
        <v xml:space="preserve"> </v>
      </c>
      <c r="O1242" s="8">
        <f>Замеры!R1238</f>
        <v>0</v>
      </c>
      <c r="P1242" s="8" t="b">
        <f t="shared" si="440"/>
        <v>1</v>
      </c>
      <c r="Q1242" s="8" t="b">
        <f t="shared" si="441"/>
        <v>1</v>
      </c>
      <c r="R1242" s="8" t="b">
        <f t="shared" si="442"/>
        <v>1</v>
      </c>
      <c r="S1242" s="8" t="s">
        <v>72</v>
      </c>
      <c r="T1242" s="8" t="e">
        <f t="shared" si="453"/>
        <v>#VALUE!</v>
      </c>
      <c r="U1242" s="12" t="s">
        <v>72</v>
      </c>
      <c r="V1242" s="8" t="e">
        <f t="shared" si="454"/>
        <v>#VALUE!</v>
      </c>
      <c r="X1242" s="13" t="str">
        <f t="shared" si="443"/>
        <v xml:space="preserve"> </v>
      </c>
      <c r="Y1242" s="8" t="e">
        <f t="shared" si="455"/>
        <v>#VALUE!</v>
      </c>
      <c r="AA1242" s="14" t="e">
        <f t="shared" ca="1" si="456"/>
        <v>#VALUE!</v>
      </c>
      <c r="AB1242" s="14" t="e">
        <f t="shared" ca="1" si="457"/>
        <v>#VALUE!</v>
      </c>
      <c r="AC1242" s="14" t="e">
        <f t="shared" ca="1" si="458"/>
        <v>#VALUE!</v>
      </c>
      <c r="AD1242" s="8" t="e">
        <f t="shared" ca="1" si="459"/>
        <v>#VALUE!</v>
      </c>
      <c r="AE1242" s="8" t="e">
        <f t="shared" ca="1" si="460"/>
        <v>#VALUE!</v>
      </c>
      <c r="AF1242" s="8" t="e">
        <f t="shared" ca="1" si="461"/>
        <v>#VALUE!</v>
      </c>
    </row>
    <row r="1243" spans="1:32" x14ac:dyDescent="0.3">
      <c r="A1243" s="35">
        <f>IF(Замеры!B1239=0, " ", Замеры!B1239)</f>
        <v>1236</v>
      </c>
      <c r="B1243" s="49" t="str">
        <f>Замеры!G1239</f>
        <v xml:space="preserve">Группа от QF </v>
      </c>
      <c r="C1243" s="49" t="str">
        <f>IF(Замеры!J1239=0, " ", Замеры!J1239)</f>
        <v xml:space="preserve"> </v>
      </c>
      <c r="D1243" s="49" t="str">
        <f>IF(O1243=0, " ", CONCATENATE(Замеры!T1239,Замеры!U1239,Замеры!V1239,Замеры!W1239,Замеры!AB1239))</f>
        <v xml:space="preserve"> </v>
      </c>
      <c r="E1243" s="49" t="str">
        <f>IF(Замеры!L1239=0, " ", Замеры!L1239)</f>
        <v xml:space="preserve"> </v>
      </c>
      <c r="F1243" s="49" t="e">
        <f t="shared" si="444"/>
        <v>#VALUE!</v>
      </c>
      <c r="G1243" s="51" t="str">
        <f t="shared" si="445"/>
        <v>-</v>
      </c>
      <c r="H1243" s="52" t="str">
        <f t="shared" si="446"/>
        <v>-</v>
      </c>
      <c r="I1243" s="51" t="str">
        <f t="shared" si="447"/>
        <v>-</v>
      </c>
      <c r="J1243" s="29" t="str">
        <f t="shared" si="448"/>
        <v>-</v>
      </c>
      <c r="K1243" s="46" t="str">
        <f t="shared" si="449"/>
        <v>-</v>
      </c>
      <c r="L1243" s="29" t="str">
        <f t="shared" si="450"/>
        <v>-</v>
      </c>
      <c r="M1243" s="29" t="str">
        <f t="shared" si="451"/>
        <v xml:space="preserve"> </v>
      </c>
      <c r="N1243" s="29" t="str">
        <f t="shared" ca="1" si="452"/>
        <v xml:space="preserve"> </v>
      </c>
      <c r="O1243" s="8">
        <f>Замеры!R1239</f>
        <v>0</v>
      </c>
      <c r="P1243" s="8" t="b">
        <f t="shared" si="440"/>
        <v>1</v>
      </c>
      <c r="Q1243" s="8" t="b">
        <f t="shared" si="441"/>
        <v>1</v>
      </c>
      <c r="R1243" s="8" t="b">
        <f t="shared" si="442"/>
        <v>1</v>
      </c>
      <c r="S1243" s="8" t="s">
        <v>72</v>
      </c>
      <c r="T1243" s="8" t="e">
        <f t="shared" si="453"/>
        <v>#VALUE!</v>
      </c>
      <c r="U1243" s="12" t="s">
        <v>72</v>
      </c>
      <c r="V1243" s="8" t="e">
        <f t="shared" si="454"/>
        <v>#VALUE!</v>
      </c>
      <c r="X1243" s="13" t="str">
        <f t="shared" si="443"/>
        <v xml:space="preserve"> </v>
      </c>
      <c r="Y1243" s="8" t="e">
        <f t="shared" si="455"/>
        <v>#VALUE!</v>
      </c>
      <c r="AA1243" s="14" t="e">
        <f t="shared" ca="1" si="456"/>
        <v>#VALUE!</v>
      </c>
      <c r="AB1243" s="14" t="e">
        <f t="shared" ca="1" si="457"/>
        <v>#VALUE!</v>
      </c>
      <c r="AC1243" s="14" t="e">
        <f t="shared" ca="1" si="458"/>
        <v>#VALUE!</v>
      </c>
      <c r="AD1243" s="8" t="e">
        <f t="shared" ca="1" si="459"/>
        <v>#VALUE!</v>
      </c>
      <c r="AE1243" s="8" t="e">
        <f t="shared" ca="1" si="460"/>
        <v>#VALUE!</v>
      </c>
      <c r="AF1243" s="8" t="e">
        <f t="shared" ca="1" si="461"/>
        <v>#VALUE!</v>
      </c>
    </row>
    <row r="1244" spans="1:32" x14ac:dyDescent="0.3">
      <c r="A1244" s="35">
        <f>IF(Замеры!B1240=0, " ", Замеры!B1240)</f>
        <v>1237</v>
      </c>
      <c r="B1244" s="49" t="str">
        <f>Замеры!G1240</f>
        <v xml:space="preserve">Группа от QF </v>
      </c>
      <c r="C1244" s="49" t="str">
        <f>IF(Замеры!J1240=0, " ", Замеры!J1240)</f>
        <v xml:space="preserve"> </v>
      </c>
      <c r="D1244" s="49" t="str">
        <f>IF(O1244=0, " ", CONCATENATE(Замеры!T1240,Замеры!U1240,Замеры!V1240,Замеры!W1240,Замеры!AB1240))</f>
        <v xml:space="preserve"> </v>
      </c>
      <c r="E1244" s="49" t="str">
        <f>IF(Замеры!L1240=0, " ", Замеры!L1240)</f>
        <v xml:space="preserve"> </v>
      </c>
      <c r="F1244" s="49" t="e">
        <f t="shared" si="444"/>
        <v>#VALUE!</v>
      </c>
      <c r="G1244" s="51" t="str">
        <f t="shared" si="445"/>
        <v>-</v>
      </c>
      <c r="H1244" s="52" t="str">
        <f t="shared" si="446"/>
        <v>-</v>
      </c>
      <c r="I1244" s="51" t="str">
        <f t="shared" si="447"/>
        <v>-</v>
      </c>
      <c r="J1244" s="29" t="str">
        <f t="shared" si="448"/>
        <v>-</v>
      </c>
      <c r="K1244" s="46" t="str">
        <f t="shared" si="449"/>
        <v>-</v>
      </c>
      <c r="L1244" s="29" t="str">
        <f t="shared" si="450"/>
        <v>-</v>
      </c>
      <c r="M1244" s="29" t="str">
        <f t="shared" si="451"/>
        <v xml:space="preserve"> </v>
      </c>
      <c r="N1244" s="29" t="str">
        <f t="shared" ca="1" si="452"/>
        <v xml:space="preserve"> </v>
      </c>
      <c r="O1244" s="8">
        <f>Замеры!R1240</f>
        <v>0</v>
      </c>
      <c r="P1244" s="8" t="b">
        <f t="shared" si="440"/>
        <v>1</v>
      </c>
      <c r="Q1244" s="8" t="b">
        <f t="shared" si="441"/>
        <v>1</v>
      </c>
      <c r="R1244" s="8" t="b">
        <f t="shared" si="442"/>
        <v>1</v>
      </c>
      <c r="S1244" s="8" t="s">
        <v>72</v>
      </c>
      <c r="T1244" s="8" t="e">
        <f t="shared" si="453"/>
        <v>#VALUE!</v>
      </c>
      <c r="U1244" s="12" t="s">
        <v>72</v>
      </c>
      <c r="V1244" s="8" t="e">
        <f t="shared" si="454"/>
        <v>#VALUE!</v>
      </c>
      <c r="X1244" s="13" t="str">
        <f t="shared" si="443"/>
        <v xml:space="preserve"> </v>
      </c>
      <c r="Y1244" s="8" t="e">
        <f t="shared" si="455"/>
        <v>#VALUE!</v>
      </c>
      <c r="AA1244" s="14" t="e">
        <f t="shared" ca="1" si="456"/>
        <v>#VALUE!</v>
      </c>
      <c r="AB1244" s="14" t="e">
        <f t="shared" ca="1" si="457"/>
        <v>#VALUE!</v>
      </c>
      <c r="AC1244" s="14" t="e">
        <f t="shared" ca="1" si="458"/>
        <v>#VALUE!</v>
      </c>
      <c r="AD1244" s="8" t="e">
        <f t="shared" ca="1" si="459"/>
        <v>#VALUE!</v>
      </c>
      <c r="AE1244" s="8" t="e">
        <f t="shared" ca="1" si="460"/>
        <v>#VALUE!</v>
      </c>
      <c r="AF1244" s="8" t="e">
        <f t="shared" ca="1" si="461"/>
        <v>#VALUE!</v>
      </c>
    </row>
    <row r="1245" spans="1:32" x14ac:dyDescent="0.3">
      <c r="A1245" s="35">
        <f>IF(Замеры!B1241=0, " ", Замеры!B1241)</f>
        <v>1238</v>
      </c>
      <c r="B1245" s="49" t="str">
        <f>Замеры!G1241</f>
        <v xml:space="preserve">Группа от QF </v>
      </c>
      <c r="C1245" s="49" t="str">
        <f>IF(Замеры!J1241=0, " ", Замеры!J1241)</f>
        <v xml:space="preserve"> </v>
      </c>
      <c r="D1245" s="49" t="str">
        <f>IF(O1245=0, " ", CONCATENATE(Замеры!T1241,Замеры!U1241,Замеры!V1241,Замеры!W1241,Замеры!AB1241))</f>
        <v xml:space="preserve"> </v>
      </c>
      <c r="E1245" s="49" t="str">
        <f>IF(Замеры!L1241=0, " ", Замеры!L1241)</f>
        <v xml:space="preserve"> </v>
      </c>
      <c r="F1245" s="49" t="e">
        <f t="shared" si="444"/>
        <v>#VALUE!</v>
      </c>
      <c r="G1245" s="51" t="str">
        <f t="shared" si="445"/>
        <v>-</v>
      </c>
      <c r="H1245" s="52" t="str">
        <f t="shared" si="446"/>
        <v>-</v>
      </c>
      <c r="I1245" s="51" t="str">
        <f t="shared" si="447"/>
        <v>-</v>
      </c>
      <c r="J1245" s="29" t="str">
        <f t="shared" si="448"/>
        <v>-</v>
      </c>
      <c r="K1245" s="46" t="str">
        <f t="shared" si="449"/>
        <v>-</v>
      </c>
      <c r="L1245" s="29" t="str">
        <f t="shared" si="450"/>
        <v>-</v>
      </c>
      <c r="M1245" s="29" t="str">
        <f t="shared" si="451"/>
        <v xml:space="preserve"> </v>
      </c>
      <c r="N1245" s="29" t="str">
        <f t="shared" ca="1" si="452"/>
        <v xml:space="preserve"> </v>
      </c>
      <c r="O1245" s="8">
        <f>Замеры!R1241</f>
        <v>0</v>
      </c>
      <c r="P1245" s="8" t="b">
        <f t="shared" si="440"/>
        <v>1</v>
      </c>
      <c r="Q1245" s="8" t="b">
        <f t="shared" si="441"/>
        <v>1</v>
      </c>
      <c r="R1245" s="8" t="b">
        <f t="shared" si="442"/>
        <v>1</v>
      </c>
      <c r="S1245" s="8" t="s">
        <v>72</v>
      </c>
      <c r="T1245" s="8" t="e">
        <f t="shared" si="453"/>
        <v>#VALUE!</v>
      </c>
      <c r="U1245" s="12" t="s">
        <v>72</v>
      </c>
      <c r="V1245" s="8" t="e">
        <f t="shared" si="454"/>
        <v>#VALUE!</v>
      </c>
      <c r="X1245" s="13" t="str">
        <f t="shared" si="443"/>
        <v xml:space="preserve"> </v>
      </c>
      <c r="Y1245" s="8" t="e">
        <f t="shared" si="455"/>
        <v>#VALUE!</v>
      </c>
      <c r="AA1245" s="14" t="e">
        <f t="shared" ca="1" si="456"/>
        <v>#VALUE!</v>
      </c>
      <c r="AB1245" s="14" t="e">
        <f t="shared" ca="1" si="457"/>
        <v>#VALUE!</v>
      </c>
      <c r="AC1245" s="14" t="e">
        <f t="shared" ca="1" si="458"/>
        <v>#VALUE!</v>
      </c>
      <c r="AD1245" s="8" t="e">
        <f t="shared" ca="1" si="459"/>
        <v>#VALUE!</v>
      </c>
      <c r="AE1245" s="8" t="e">
        <f t="shared" ca="1" si="460"/>
        <v>#VALUE!</v>
      </c>
      <c r="AF1245" s="8" t="e">
        <f t="shared" ca="1" si="461"/>
        <v>#VALUE!</v>
      </c>
    </row>
    <row r="1246" spans="1:32" x14ac:dyDescent="0.3">
      <c r="A1246" s="35">
        <f>IF(Замеры!B1242=0, " ", Замеры!B1242)</f>
        <v>1239</v>
      </c>
      <c r="B1246" s="49" t="str">
        <f>Замеры!G1242</f>
        <v xml:space="preserve">Группа от QF </v>
      </c>
      <c r="C1246" s="49" t="str">
        <f>IF(Замеры!J1242=0, " ", Замеры!J1242)</f>
        <v xml:space="preserve"> </v>
      </c>
      <c r="D1246" s="49" t="str">
        <f>IF(O1246=0, " ", CONCATENATE(Замеры!T1242,Замеры!U1242,Замеры!V1242,Замеры!W1242,Замеры!AB1242))</f>
        <v xml:space="preserve"> </v>
      </c>
      <c r="E1246" s="49" t="str">
        <f>IF(Замеры!L1242=0, " ", Замеры!L1242)</f>
        <v xml:space="preserve"> </v>
      </c>
      <c r="F1246" s="49" t="e">
        <f t="shared" si="444"/>
        <v>#VALUE!</v>
      </c>
      <c r="G1246" s="51" t="str">
        <f t="shared" si="445"/>
        <v>-</v>
      </c>
      <c r="H1246" s="52" t="str">
        <f t="shared" si="446"/>
        <v>-</v>
      </c>
      <c r="I1246" s="51" t="str">
        <f t="shared" si="447"/>
        <v>-</v>
      </c>
      <c r="J1246" s="29" t="str">
        <f t="shared" si="448"/>
        <v>-</v>
      </c>
      <c r="K1246" s="46" t="str">
        <f t="shared" si="449"/>
        <v>-</v>
      </c>
      <c r="L1246" s="29" t="str">
        <f t="shared" si="450"/>
        <v>-</v>
      </c>
      <c r="M1246" s="29" t="str">
        <f t="shared" si="451"/>
        <v xml:space="preserve"> </v>
      </c>
      <c r="N1246" s="29" t="str">
        <f t="shared" ca="1" si="452"/>
        <v xml:space="preserve"> </v>
      </c>
      <c r="O1246" s="8">
        <f>Замеры!R1242</f>
        <v>0</v>
      </c>
      <c r="P1246" s="8" t="b">
        <f t="shared" si="440"/>
        <v>1</v>
      </c>
      <c r="Q1246" s="8" t="b">
        <f t="shared" si="441"/>
        <v>1</v>
      </c>
      <c r="R1246" s="8" t="b">
        <f t="shared" si="442"/>
        <v>1</v>
      </c>
      <c r="S1246" s="8" t="s">
        <v>72</v>
      </c>
      <c r="T1246" s="8" t="e">
        <f t="shared" si="453"/>
        <v>#VALUE!</v>
      </c>
      <c r="U1246" s="12" t="s">
        <v>72</v>
      </c>
      <c r="V1246" s="8" t="e">
        <f t="shared" si="454"/>
        <v>#VALUE!</v>
      </c>
      <c r="X1246" s="13" t="str">
        <f t="shared" si="443"/>
        <v xml:space="preserve"> </v>
      </c>
      <c r="Y1246" s="8" t="e">
        <f t="shared" si="455"/>
        <v>#VALUE!</v>
      </c>
      <c r="AA1246" s="14" t="e">
        <f t="shared" ca="1" si="456"/>
        <v>#VALUE!</v>
      </c>
      <c r="AB1246" s="14" t="e">
        <f t="shared" ca="1" si="457"/>
        <v>#VALUE!</v>
      </c>
      <c r="AC1246" s="14" t="e">
        <f t="shared" ca="1" si="458"/>
        <v>#VALUE!</v>
      </c>
      <c r="AD1246" s="8" t="e">
        <f t="shared" ca="1" si="459"/>
        <v>#VALUE!</v>
      </c>
      <c r="AE1246" s="8" t="e">
        <f t="shared" ca="1" si="460"/>
        <v>#VALUE!</v>
      </c>
      <c r="AF1246" s="8" t="e">
        <f t="shared" ca="1" si="461"/>
        <v>#VALUE!</v>
      </c>
    </row>
    <row r="1247" spans="1:32" x14ac:dyDescent="0.3">
      <c r="A1247" s="35">
        <f>IF(Замеры!B1243=0, " ", Замеры!B1243)</f>
        <v>1240</v>
      </c>
      <c r="B1247" s="49" t="str">
        <f>Замеры!G1243</f>
        <v xml:space="preserve">Группа от QF </v>
      </c>
      <c r="C1247" s="49" t="str">
        <f>IF(Замеры!J1243=0, " ", Замеры!J1243)</f>
        <v xml:space="preserve"> </v>
      </c>
      <c r="D1247" s="49" t="str">
        <f>IF(O1247=0, " ", CONCATENATE(Замеры!T1243,Замеры!U1243,Замеры!V1243,Замеры!W1243,Замеры!AB1243))</f>
        <v xml:space="preserve"> </v>
      </c>
      <c r="E1247" s="49" t="str">
        <f>IF(Замеры!L1243=0, " ", Замеры!L1243)</f>
        <v xml:space="preserve"> </v>
      </c>
      <c r="F1247" s="49" t="e">
        <f t="shared" si="444"/>
        <v>#VALUE!</v>
      </c>
      <c r="G1247" s="51" t="str">
        <f t="shared" si="445"/>
        <v>-</v>
      </c>
      <c r="H1247" s="52" t="str">
        <f t="shared" si="446"/>
        <v>-</v>
      </c>
      <c r="I1247" s="51" t="str">
        <f t="shared" si="447"/>
        <v>-</v>
      </c>
      <c r="J1247" s="29" t="str">
        <f t="shared" si="448"/>
        <v>-</v>
      </c>
      <c r="K1247" s="46" t="str">
        <f t="shared" si="449"/>
        <v>-</v>
      </c>
      <c r="L1247" s="29" t="str">
        <f t="shared" si="450"/>
        <v>-</v>
      </c>
      <c r="M1247" s="29" t="str">
        <f t="shared" si="451"/>
        <v xml:space="preserve"> </v>
      </c>
      <c r="N1247" s="29" t="str">
        <f t="shared" ca="1" si="452"/>
        <v xml:space="preserve"> </v>
      </c>
      <c r="O1247" s="8">
        <f>Замеры!R1243</f>
        <v>0</v>
      </c>
      <c r="P1247" s="8" t="b">
        <f t="shared" si="440"/>
        <v>1</v>
      </c>
      <c r="Q1247" s="8" t="b">
        <f t="shared" si="441"/>
        <v>1</v>
      </c>
      <c r="R1247" s="8" t="b">
        <f t="shared" si="442"/>
        <v>1</v>
      </c>
      <c r="S1247" s="8" t="s">
        <v>72</v>
      </c>
      <c r="T1247" s="8" t="e">
        <f t="shared" si="453"/>
        <v>#VALUE!</v>
      </c>
      <c r="U1247" s="12" t="s">
        <v>72</v>
      </c>
      <c r="V1247" s="8" t="e">
        <f t="shared" si="454"/>
        <v>#VALUE!</v>
      </c>
      <c r="X1247" s="13" t="str">
        <f t="shared" si="443"/>
        <v xml:space="preserve"> </v>
      </c>
      <c r="Y1247" s="8" t="e">
        <f t="shared" si="455"/>
        <v>#VALUE!</v>
      </c>
      <c r="AA1247" s="14" t="e">
        <f t="shared" ca="1" si="456"/>
        <v>#VALUE!</v>
      </c>
      <c r="AB1247" s="14" t="e">
        <f t="shared" ca="1" si="457"/>
        <v>#VALUE!</v>
      </c>
      <c r="AC1247" s="14" t="e">
        <f t="shared" ca="1" si="458"/>
        <v>#VALUE!</v>
      </c>
      <c r="AD1247" s="8" t="e">
        <f t="shared" ca="1" si="459"/>
        <v>#VALUE!</v>
      </c>
      <c r="AE1247" s="8" t="e">
        <f t="shared" ca="1" si="460"/>
        <v>#VALUE!</v>
      </c>
      <c r="AF1247" s="8" t="e">
        <f t="shared" ca="1" si="461"/>
        <v>#VALUE!</v>
      </c>
    </row>
    <row r="1248" spans="1:32" x14ac:dyDescent="0.3">
      <c r="A1248" s="35">
        <f>IF(Замеры!B1244=0, " ", Замеры!B1244)</f>
        <v>1241</v>
      </c>
      <c r="B1248" s="49" t="str">
        <f>Замеры!G1244</f>
        <v xml:space="preserve">Группа от QF </v>
      </c>
      <c r="C1248" s="49" t="str">
        <f>IF(Замеры!J1244=0, " ", Замеры!J1244)</f>
        <v xml:space="preserve"> </v>
      </c>
      <c r="D1248" s="49" t="str">
        <f>IF(O1248=0, " ", CONCATENATE(Замеры!T1244,Замеры!U1244,Замеры!V1244,Замеры!W1244,Замеры!AB1244))</f>
        <v xml:space="preserve"> </v>
      </c>
      <c r="E1248" s="49" t="str">
        <f>IF(Замеры!L1244=0, " ", Замеры!L1244)</f>
        <v xml:space="preserve"> </v>
      </c>
      <c r="F1248" s="49" t="e">
        <f t="shared" si="444"/>
        <v>#VALUE!</v>
      </c>
      <c r="G1248" s="51" t="str">
        <f t="shared" si="445"/>
        <v>-</v>
      </c>
      <c r="H1248" s="52" t="str">
        <f t="shared" si="446"/>
        <v>-</v>
      </c>
      <c r="I1248" s="51" t="str">
        <f t="shared" si="447"/>
        <v>-</v>
      </c>
      <c r="J1248" s="29" t="str">
        <f t="shared" si="448"/>
        <v>-</v>
      </c>
      <c r="K1248" s="46" t="str">
        <f t="shared" si="449"/>
        <v>-</v>
      </c>
      <c r="L1248" s="29" t="str">
        <f t="shared" si="450"/>
        <v>-</v>
      </c>
      <c r="M1248" s="29" t="str">
        <f t="shared" si="451"/>
        <v xml:space="preserve"> </v>
      </c>
      <c r="N1248" s="29" t="str">
        <f t="shared" ca="1" si="452"/>
        <v xml:space="preserve"> </v>
      </c>
      <c r="O1248" s="8">
        <f>Замеры!R1244</f>
        <v>0</v>
      </c>
      <c r="P1248" s="8" t="b">
        <f t="shared" si="440"/>
        <v>1</v>
      </c>
      <c r="Q1248" s="8" t="b">
        <f t="shared" si="441"/>
        <v>1</v>
      </c>
      <c r="R1248" s="8" t="b">
        <f t="shared" si="442"/>
        <v>1</v>
      </c>
      <c r="S1248" s="8" t="s">
        <v>72</v>
      </c>
      <c r="T1248" s="8" t="e">
        <f t="shared" si="453"/>
        <v>#VALUE!</v>
      </c>
      <c r="U1248" s="12" t="s">
        <v>72</v>
      </c>
      <c r="V1248" s="8" t="e">
        <f t="shared" si="454"/>
        <v>#VALUE!</v>
      </c>
      <c r="X1248" s="13" t="str">
        <f t="shared" si="443"/>
        <v xml:space="preserve"> </v>
      </c>
      <c r="Y1248" s="8" t="e">
        <f t="shared" si="455"/>
        <v>#VALUE!</v>
      </c>
      <c r="AA1248" s="14" t="e">
        <f t="shared" ca="1" si="456"/>
        <v>#VALUE!</v>
      </c>
      <c r="AB1248" s="14" t="e">
        <f t="shared" ca="1" si="457"/>
        <v>#VALUE!</v>
      </c>
      <c r="AC1248" s="14" t="e">
        <f t="shared" ca="1" si="458"/>
        <v>#VALUE!</v>
      </c>
      <c r="AD1248" s="8" t="e">
        <f t="shared" ca="1" si="459"/>
        <v>#VALUE!</v>
      </c>
      <c r="AE1248" s="8" t="e">
        <f t="shared" ca="1" si="460"/>
        <v>#VALUE!</v>
      </c>
      <c r="AF1248" s="8" t="e">
        <f t="shared" ca="1" si="461"/>
        <v>#VALUE!</v>
      </c>
    </row>
    <row r="1249" spans="1:32" x14ac:dyDescent="0.3">
      <c r="A1249" s="35">
        <f>IF(Замеры!B1245=0, " ", Замеры!B1245)</f>
        <v>1242</v>
      </c>
      <c r="B1249" s="49" t="str">
        <f>Замеры!G1245</f>
        <v xml:space="preserve">Группа от QF </v>
      </c>
      <c r="C1249" s="49" t="str">
        <f>IF(Замеры!J1245=0, " ", Замеры!J1245)</f>
        <v xml:space="preserve"> </v>
      </c>
      <c r="D1249" s="49" t="str">
        <f>IF(O1249=0, " ", CONCATENATE(Замеры!T1245,Замеры!U1245,Замеры!V1245,Замеры!W1245,Замеры!AB1245))</f>
        <v xml:space="preserve"> </v>
      </c>
      <c r="E1249" s="49" t="str">
        <f>IF(Замеры!L1245=0, " ", Замеры!L1245)</f>
        <v xml:space="preserve"> </v>
      </c>
      <c r="F1249" s="49" t="e">
        <f t="shared" si="444"/>
        <v>#VALUE!</v>
      </c>
      <c r="G1249" s="51" t="str">
        <f t="shared" si="445"/>
        <v>-</v>
      </c>
      <c r="H1249" s="52" t="str">
        <f t="shared" si="446"/>
        <v>-</v>
      </c>
      <c r="I1249" s="51" t="str">
        <f t="shared" si="447"/>
        <v>-</v>
      </c>
      <c r="J1249" s="29" t="str">
        <f t="shared" si="448"/>
        <v>-</v>
      </c>
      <c r="K1249" s="46" t="str">
        <f t="shared" si="449"/>
        <v>-</v>
      </c>
      <c r="L1249" s="29" t="str">
        <f t="shared" si="450"/>
        <v>-</v>
      </c>
      <c r="M1249" s="29" t="str">
        <f t="shared" si="451"/>
        <v xml:space="preserve"> </v>
      </c>
      <c r="N1249" s="29" t="str">
        <f t="shared" ca="1" si="452"/>
        <v xml:space="preserve"> </v>
      </c>
      <c r="O1249" s="8">
        <f>Замеры!R1245</f>
        <v>0</v>
      </c>
      <c r="P1249" s="8" t="b">
        <f t="shared" si="440"/>
        <v>1</v>
      </c>
      <c r="Q1249" s="8" t="b">
        <f t="shared" si="441"/>
        <v>1</v>
      </c>
      <c r="R1249" s="8" t="b">
        <f t="shared" si="442"/>
        <v>1</v>
      </c>
      <c r="S1249" s="8" t="s">
        <v>72</v>
      </c>
      <c r="T1249" s="8" t="e">
        <f t="shared" si="453"/>
        <v>#VALUE!</v>
      </c>
      <c r="U1249" s="12" t="s">
        <v>72</v>
      </c>
      <c r="V1249" s="8" t="e">
        <f t="shared" si="454"/>
        <v>#VALUE!</v>
      </c>
      <c r="X1249" s="13" t="str">
        <f t="shared" si="443"/>
        <v xml:space="preserve"> </v>
      </c>
      <c r="Y1249" s="8" t="e">
        <f t="shared" si="455"/>
        <v>#VALUE!</v>
      </c>
      <c r="AA1249" s="14" t="e">
        <f t="shared" ca="1" si="456"/>
        <v>#VALUE!</v>
      </c>
      <c r="AB1249" s="14" t="e">
        <f t="shared" ca="1" si="457"/>
        <v>#VALUE!</v>
      </c>
      <c r="AC1249" s="14" t="e">
        <f t="shared" ca="1" si="458"/>
        <v>#VALUE!</v>
      </c>
      <c r="AD1249" s="8" t="e">
        <f t="shared" ca="1" si="459"/>
        <v>#VALUE!</v>
      </c>
      <c r="AE1249" s="8" t="e">
        <f t="shared" ca="1" si="460"/>
        <v>#VALUE!</v>
      </c>
      <c r="AF1249" s="8" t="e">
        <f t="shared" ca="1" si="461"/>
        <v>#VALUE!</v>
      </c>
    </row>
    <row r="1250" spans="1:32" x14ac:dyDescent="0.3">
      <c r="A1250" s="35">
        <f>IF(Замеры!B1246=0, " ", Замеры!B1246)</f>
        <v>1243</v>
      </c>
      <c r="B1250" s="49" t="str">
        <f>Замеры!G1246</f>
        <v xml:space="preserve">Группа от QF </v>
      </c>
      <c r="C1250" s="49" t="str">
        <f>IF(Замеры!J1246=0, " ", Замеры!J1246)</f>
        <v xml:space="preserve"> </v>
      </c>
      <c r="D1250" s="49" t="str">
        <f>IF(O1250=0, " ", CONCATENATE(Замеры!T1246,Замеры!U1246,Замеры!V1246,Замеры!W1246,Замеры!AB1246))</f>
        <v xml:space="preserve"> </v>
      </c>
      <c r="E1250" s="49" t="str">
        <f>IF(Замеры!L1246=0, " ", Замеры!L1246)</f>
        <v xml:space="preserve"> </v>
      </c>
      <c r="F1250" s="49" t="e">
        <f t="shared" si="444"/>
        <v>#VALUE!</v>
      </c>
      <c r="G1250" s="51" t="str">
        <f t="shared" si="445"/>
        <v>-</v>
      </c>
      <c r="H1250" s="52" t="str">
        <f t="shared" si="446"/>
        <v>-</v>
      </c>
      <c r="I1250" s="51" t="str">
        <f t="shared" si="447"/>
        <v>-</v>
      </c>
      <c r="J1250" s="29" t="str">
        <f t="shared" si="448"/>
        <v>-</v>
      </c>
      <c r="K1250" s="46" t="str">
        <f t="shared" si="449"/>
        <v>-</v>
      </c>
      <c r="L1250" s="29" t="str">
        <f t="shared" si="450"/>
        <v>-</v>
      </c>
      <c r="M1250" s="29" t="str">
        <f t="shared" si="451"/>
        <v xml:space="preserve"> </v>
      </c>
      <c r="N1250" s="29" t="str">
        <f t="shared" ca="1" si="452"/>
        <v xml:space="preserve"> </v>
      </c>
      <c r="O1250" s="8">
        <f>Замеры!R1246</f>
        <v>0</v>
      </c>
      <c r="P1250" s="8" t="b">
        <f t="shared" si="440"/>
        <v>1</v>
      </c>
      <c r="Q1250" s="8" t="b">
        <f t="shared" si="441"/>
        <v>1</v>
      </c>
      <c r="R1250" s="8" t="b">
        <f t="shared" si="442"/>
        <v>1</v>
      </c>
      <c r="S1250" s="8" t="s">
        <v>72</v>
      </c>
      <c r="T1250" s="8" t="e">
        <f t="shared" si="453"/>
        <v>#VALUE!</v>
      </c>
      <c r="U1250" s="12" t="s">
        <v>72</v>
      </c>
      <c r="V1250" s="8" t="e">
        <f t="shared" si="454"/>
        <v>#VALUE!</v>
      </c>
      <c r="X1250" s="13" t="str">
        <f t="shared" si="443"/>
        <v xml:space="preserve"> </v>
      </c>
      <c r="Y1250" s="8" t="e">
        <f t="shared" si="455"/>
        <v>#VALUE!</v>
      </c>
      <c r="AA1250" s="14" t="e">
        <f t="shared" ca="1" si="456"/>
        <v>#VALUE!</v>
      </c>
      <c r="AB1250" s="14" t="e">
        <f t="shared" ca="1" si="457"/>
        <v>#VALUE!</v>
      </c>
      <c r="AC1250" s="14" t="e">
        <f t="shared" ca="1" si="458"/>
        <v>#VALUE!</v>
      </c>
      <c r="AD1250" s="8" t="e">
        <f t="shared" ca="1" si="459"/>
        <v>#VALUE!</v>
      </c>
      <c r="AE1250" s="8" t="e">
        <f t="shared" ca="1" si="460"/>
        <v>#VALUE!</v>
      </c>
      <c r="AF1250" s="8" t="e">
        <f t="shared" ca="1" si="461"/>
        <v>#VALUE!</v>
      </c>
    </row>
    <row r="1251" spans="1:32" x14ac:dyDescent="0.3">
      <c r="A1251" s="35">
        <f>IF(Замеры!B1247=0, " ", Замеры!B1247)</f>
        <v>1244</v>
      </c>
      <c r="B1251" s="49" t="str">
        <f>Замеры!G1247</f>
        <v xml:space="preserve">Группа от QF </v>
      </c>
      <c r="C1251" s="49" t="str">
        <f>IF(Замеры!J1247=0, " ", Замеры!J1247)</f>
        <v xml:space="preserve"> </v>
      </c>
      <c r="D1251" s="49" t="str">
        <f>IF(O1251=0, " ", CONCATENATE(Замеры!T1247,Замеры!U1247,Замеры!V1247,Замеры!W1247,Замеры!AB1247))</f>
        <v xml:space="preserve"> </v>
      </c>
      <c r="E1251" s="49" t="str">
        <f>IF(Замеры!L1247=0, " ", Замеры!L1247)</f>
        <v xml:space="preserve"> </v>
      </c>
      <c r="F1251" s="49" t="e">
        <f t="shared" si="444"/>
        <v>#VALUE!</v>
      </c>
      <c r="G1251" s="51" t="str">
        <f t="shared" si="445"/>
        <v>-</v>
      </c>
      <c r="H1251" s="52" t="str">
        <f t="shared" si="446"/>
        <v>-</v>
      </c>
      <c r="I1251" s="51" t="str">
        <f t="shared" si="447"/>
        <v>-</v>
      </c>
      <c r="J1251" s="29" t="str">
        <f t="shared" si="448"/>
        <v>-</v>
      </c>
      <c r="K1251" s="46" t="str">
        <f t="shared" si="449"/>
        <v>-</v>
      </c>
      <c r="L1251" s="29" t="str">
        <f t="shared" si="450"/>
        <v>-</v>
      </c>
      <c r="M1251" s="29" t="str">
        <f t="shared" si="451"/>
        <v xml:space="preserve"> </v>
      </c>
      <c r="N1251" s="29" t="str">
        <f t="shared" ca="1" si="452"/>
        <v xml:space="preserve"> </v>
      </c>
      <c r="O1251" s="8">
        <f>Замеры!R1247</f>
        <v>0</v>
      </c>
      <c r="P1251" s="8" t="b">
        <f t="shared" si="440"/>
        <v>1</v>
      </c>
      <c r="Q1251" s="8" t="b">
        <f t="shared" si="441"/>
        <v>1</v>
      </c>
      <c r="R1251" s="8" t="b">
        <f t="shared" si="442"/>
        <v>1</v>
      </c>
      <c r="S1251" s="8" t="s">
        <v>72</v>
      </c>
      <c r="T1251" s="8" t="e">
        <f t="shared" si="453"/>
        <v>#VALUE!</v>
      </c>
      <c r="U1251" s="12" t="s">
        <v>72</v>
      </c>
      <c r="V1251" s="8" t="e">
        <f t="shared" si="454"/>
        <v>#VALUE!</v>
      </c>
      <c r="X1251" s="13" t="str">
        <f t="shared" si="443"/>
        <v xml:space="preserve"> </v>
      </c>
      <c r="Y1251" s="8" t="e">
        <f t="shared" si="455"/>
        <v>#VALUE!</v>
      </c>
      <c r="AA1251" s="14" t="e">
        <f t="shared" ca="1" si="456"/>
        <v>#VALUE!</v>
      </c>
      <c r="AB1251" s="14" t="e">
        <f t="shared" ca="1" si="457"/>
        <v>#VALUE!</v>
      </c>
      <c r="AC1251" s="14" t="e">
        <f t="shared" ca="1" si="458"/>
        <v>#VALUE!</v>
      </c>
      <c r="AD1251" s="8" t="e">
        <f t="shared" ca="1" si="459"/>
        <v>#VALUE!</v>
      </c>
      <c r="AE1251" s="8" t="e">
        <f t="shared" ca="1" si="460"/>
        <v>#VALUE!</v>
      </c>
      <c r="AF1251" s="8" t="e">
        <f t="shared" ca="1" si="461"/>
        <v>#VALUE!</v>
      </c>
    </row>
    <row r="1252" spans="1:32" x14ac:dyDescent="0.3">
      <c r="A1252" s="35">
        <f>IF(Замеры!B1248=0, " ", Замеры!B1248)</f>
        <v>1245</v>
      </c>
      <c r="B1252" s="49" t="str">
        <f>Замеры!G1248</f>
        <v xml:space="preserve">Группа от QF </v>
      </c>
      <c r="C1252" s="49" t="str">
        <f>IF(Замеры!J1248=0, " ", Замеры!J1248)</f>
        <v xml:space="preserve"> </v>
      </c>
      <c r="D1252" s="49" t="str">
        <f>IF(O1252=0, " ", CONCATENATE(Замеры!T1248,Замеры!U1248,Замеры!V1248,Замеры!W1248,Замеры!AB1248))</f>
        <v xml:space="preserve"> </v>
      </c>
      <c r="E1252" s="49" t="str">
        <f>IF(Замеры!L1248=0, " ", Замеры!L1248)</f>
        <v xml:space="preserve"> </v>
      </c>
      <c r="F1252" s="49" t="e">
        <f t="shared" si="444"/>
        <v>#VALUE!</v>
      </c>
      <c r="G1252" s="51" t="str">
        <f t="shared" si="445"/>
        <v>-</v>
      </c>
      <c r="H1252" s="52" t="str">
        <f t="shared" si="446"/>
        <v>-</v>
      </c>
      <c r="I1252" s="51" t="str">
        <f t="shared" si="447"/>
        <v>-</v>
      </c>
      <c r="J1252" s="29" t="str">
        <f t="shared" si="448"/>
        <v>-</v>
      </c>
      <c r="K1252" s="46" t="str">
        <f t="shared" si="449"/>
        <v>-</v>
      </c>
      <c r="L1252" s="29" t="str">
        <f t="shared" si="450"/>
        <v>-</v>
      </c>
      <c r="M1252" s="29" t="str">
        <f t="shared" si="451"/>
        <v xml:space="preserve"> </v>
      </c>
      <c r="N1252" s="29" t="str">
        <f t="shared" ca="1" si="452"/>
        <v xml:space="preserve"> </v>
      </c>
      <c r="O1252" s="8">
        <f>Замеры!R1248</f>
        <v>0</v>
      </c>
      <c r="P1252" s="8" t="b">
        <f t="shared" si="440"/>
        <v>1</v>
      </c>
      <c r="Q1252" s="8" t="b">
        <f t="shared" si="441"/>
        <v>1</v>
      </c>
      <c r="R1252" s="8" t="b">
        <f t="shared" si="442"/>
        <v>1</v>
      </c>
      <c r="S1252" s="8" t="s">
        <v>72</v>
      </c>
      <c r="T1252" s="8" t="e">
        <f t="shared" si="453"/>
        <v>#VALUE!</v>
      </c>
      <c r="U1252" s="12" t="s">
        <v>72</v>
      </c>
      <c r="V1252" s="8" t="e">
        <f t="shared" si="454"/>
        <v>#VALUE!</v>
      </c>
      <c r="X1252" s="13" t="str">
        <f t="shared" si="443"/>
        <v xml:space="preserve"> </v>
      </c>
      <c r="Y1252" s="8" t="e">
        <f t="shared" si="455"/>
        <v>#VALUE!</v>
      </c>
      <c r="AA1252" s="14" t="e">
        <f t="shared" ca="1" si="456"/>
        <v>#VALUE!</v>
      </c>
      <c r="AB1252" s="14" t="e">
        <f t="shared" ca="1" si="457"/>
        <v>#VALUE!</v>
      </c>
      <c r="AC1252" s="14" t="e">
        <f t="shared" ca="1" si="458"/>
        <v>#VALUE!</v>
      </c>
      <c r="AD1252" s="8" t="e">
        <f t="shared" ca="1" si="459"/>
        <v>#VALUE!</v>
      </c>
      <c r="AE1252" s="8" t="e">
        <f t="shared" ca="1" si="460"/>
        <v>#VALUE!</v>
      </c>
      <c r="AF1252" s="8" t="e">
        <f t="shared" ca="1" si="461"/>
        <v>#VALUE!</v>
      </c>
    </row>
    <row r="1253" spans="1:32" x14ac:dyDescent="0.3">
      <c r="A1253" s="35">
        <f>IF(Замеры!B1249=0, " ", Замеры!B1249)</f>
        <v>1246</v>
      </c>
      <c r="B1253" s="49" t="str">
        <f>Замеры!G1249</f>
        <v xml:space="preserve">Группа от QF </v>
      </c>
      <c r="C1253" s="49" t="str">
        <f>IF(Замеры!J1249=0, " ", Замеры!J1249)</f>
        <v xml:space="preserve"> </v>
      </c>
      <c r="D1253" s="49" t="str">
        <f>IF(O1253=0, " ", CONCATENATE(Замеры!T1249,Замеры!U1249,Замеры!V1249,Замеры!W1249,Замеры!AB1249))</f>
        <v xml:space="preserve"> </v>
      </c>
      <c r="E1253" s="49" t="str">
        <f>IF(Замеры!L1249=0, " ", Замеры!L1249)</f>
        <v xml:space="preserve"> </v>
      </c>
      <c r="F1253" s="49" t="e">
        <f t="shared" si="444"/>
        <v>#VALUE!</v>
      </c>
      <c r="G1253" s="51" t="str">
        <f t="shared" si="445"/>
        <v>-</v>
      </c>
      <c r="H1253" s="52" t="str">
        <f t="shared" si="446"/>
        <v>-</v>
      </c>
      <c r="I1253" s="51" t="str">
        <f t="shared" si="447"/>
        <v>-</v>
      </c>
      <c r="J1253" s="29" t="str">
        <f t="shared" si="448"/>
        <v>-</v>
      </c>
      <c r="K1253" s="46" t="str">
        <f t="shared" si="449"/>
        <v>-</v>
      </c>
      <c r="L1253" s="29" t="str">
        <f t="shared" si="450"/>
        <v>-</v>
      </c>
      <c r="M1253" s="29" t="str">
        <f t="shared" si="451"/>
        <v xml:space="preserve"> </v>
      </c>
      <c r="N1253" s="29" t="str">
        <f t="shared" ca="1" si="452"/>
        <v xml:space="preserve"> </v>
      </c>
      <c r="O1253" s="8">
        <f>Замеры!R1249</f>
        <v>0</v>
      </c>
      <c r="P1253" s="8" t="b">
        <f t="shared" si="440"/>
        <v>1</v>
      </c>
      <c r="Q1253" s="8" t="b">
        <f t="shared" si="441"/>
        <v>1</v>
      </c>
      <c r="R1253" s="8" t="b">
        <f t="shared" si="442"/>
        <v>1</v>
      </c>
      <c r="S1253" s="8" t="s">
        <v>72</v>
      </c>
      <c r="T1253" s="8" t="e">
        <f t="shared" si="453"/>
        <v>#VALUE!</v>
      </c>
      <c r="U1253" s="12" t="s">
        <v>72</v>
      </c>
      <c r="V1253" s="8" t="e">
        <f t="shared" si="454"/>
        <v>#VALUE!</v>
      </c>
      <c r="X1253" s="13" t="str">
        <f t="shared" si="443"/>
        <v xml:space="preserve"> </v>
      </c>
      <c r="Y1253" s="8" t="e">
        <f t="shared" si="455"/>
        <v>#VALUE!</v>
      </c>
      <c r="AA1253" s="14" t="e">
        <f t="shared" ca="1" si="456"/>
        <v>#VALUE!</v>
      </c>
      <c r="AB1253" s="14" t="e">
        <f t="shared" ca="1" si="457"/>
        <v>#VALUE!</v>
      </c>
      <c r="AC1253" s="14" t="e">
        <f t="shared" ca="1" si="458"/>
        <v>#VALUE!</v>
      </c>
      <c r="AD1253" s="8" t="e">
        <f t="shared" ca="1" si="459"/>
        <v>#VALUE!</v>
      </c>
      <c r="AE1253" s="8" t="e">
        <f t="shared" ca="1" si="460"/>
        <v>#VALUE!</v>
      </c>
      <c r="AF1253" s="8" t="e">
        <f t="shared" ca="1" si="461"/>
        <v>#VALUE!</v>
      </c>
    </row>
    <row r="1254" spans="1:32" x14ac:dyDescent="0.3">
      <c r="A1254" s="35">
        <f>IF(Замеры!B1250=0, " ", Замеры!B1250)</f>
        <v>1247</v>
      </c>
      <c r="B1254" s="49" t="str">
        <f>Замеры!G1250</f>
        <v xml:space="preserve">Группа от QF </v>
      </c>
      <c r="C1254" s="49" t="str">
        <f>IF(Замеры!J1250=0, " ", Замеры!J1250)</f>
        <v xml:space="preserve"> </v>
      </c>
      <c r="D1254" s="49" t="str">
        <f>IF(O1254=0, " ", CONCATENATE(Замеры!T1250,Замеры!U1250,Замеры!V1250,Замеры!W1250,Замеры!AB1250))</f>
        <v xml:space="preserve"> </v>
      </c>
      <c r="E1254" s="49" t="str">
        <f>IF(Замеры!L1250=0, " ", Замеры!L1250)</f>
        <v xml:space="preserve"> </v>
      </c>
      <c r="F1254" s="49" t="e">
        <f t="shared" si="444"/>
        <v>#VALUE!</v>
      </c>
      <c r="G1254" s="51" t="str">
        <f t="shared" si="445"/>
        <v>-</v>
      </c>
      <c r="H1254" s="52" t="str">
        <f t="shared" si="446"/>
        <v>-</v>
      </c>
      <c r="I1254" s="51" t="str">
        <f t="shared" si="447"/>
        <v>-</v>
      </c>
      <c r="J1254" s="29" t="str">
        <f t="shared" si="448"/>
        <v>-</v>
      </c>
      <c r="K1254" s="46" t="str">
        <f t="shared" si="449"/>
        <v>-</v>
      </c>
      <c r="L1254" s="29" t="str">
        <f t="shared" si="450"/>
        <v>-</v>
      </c>
      <c r="M1254" s="29" t="str">
        <f t="shared" si="451"/>
        <v xml:space="preserve"> </v>
      </c>
      <c r="N1254" s="29" t="str">
        <f t="shared" ca="1" si="452"/>
        <v xml:space="preserve"> </v>
      </c>
      <c r="O1254" s="8">
        <f>Замеры!R1250</f>
        <v>0</v>
      </c>
      <c r="P1254" s="8" t="b">
        <f t="shared" si="440"/>
        <v>1</v>
      </c>
      <c r="Q1254" s="8" t="b">
        <f t="shared" si="441"/>
        <v>1</v>
      </c>
      <c r="R1254" s="8" t="b">
        <f t="shared" si="442"/>
        <v>1</v>
      </c>
      <c r="S1254" s="8" t="s">
        <v>72</v>
      </c>
      <c r="T1254" s="8" t="e">
        <f t="shared" si="453"/>
        <v>#VALUE!</v>
      </c>
      <c r="U1254" s="12" t="s">
        <v>72</v>
      </c>
      <c r="V1254" s="8" t="e">
        <f t="shared" si="454"/>
        <v>#VALUE!</v>
      </c>
      <c r="X1254" s="13" t="str">
        <f t="shared" si="443"/>
        <v xml:space="preserve"> </v>
      </c>
      <c r="Y1254" s="8" t="e">
        <f t="shared" si="455"/>
        <v>#VALUE!</v>
      </c>
      <c r="AA1254" s="14" t="e">
        <f t="shared" ca="1" si="456"/>
        <v>#VALUE!</v>
      </c>
      <c r="AB1254" s="14" t="e">
        <f t="shared" ca="1" si="457"/>
        <v>#VALUE!</v>
      </c>
      <c r="AC1254" s="14" t="e">
        <f t="shared" ca="1" si="458"/>
        <v>#VALUE!</v>
      </c>
      <c r="AD1254" s="8" t="e">
        <f t="shared" ca="1" si="459"/>
        <v>#VALUE!</v>
      </c>
      <c r="AE1254" s="8" t="e">
        <f t="shared" ca="1" si="460"/>
        <v>#VALUE!</v>
      </c>
      <c r="AF1254" s="8" t="e">
        <f t="shared" ca="1" si="461"/>
        <v>#VALUE!</v>
      </c>
    </row>
    <row r="1255" spans="1:32" x14ac:dyDescent="0.3">
      <c r="A1255" s="35">
        <f>IF(Замеры!B1251=0, " ", Замеры!B1251)</f>
        <v>1248</v>
      </c>
      <c r="B1255" s="49" t="str">
        <f>Замеры!G1251</f>
        <v xml:space="preserve">Группа от QF </v>
      </c>
      <c r="C1255" s="49" t="str">
        <f>IF(Замеры!J1251=0, " ", Замеры!J1251)</f>
        <v xml:space="preserve"> </v>
      </c>
      <c r="D1255" s="49" t="str">
        <f>IF(O1255=0, " ", CONCATENATE(Замеры!T1251,Замеры!U1251,Замеры!V1251,Замеры!W1251,Замеры!AB1251))</f>
        <v xml:space="preserve"> </v>
      </c>
      <c r="E1255" s="49" t="str">
        <f>IF(Замеры!L1251=0, " ", Замеры!L1251)</f>
        <v xml:space="preserve"> </v>
      </c>
      <c r="F1255" s="49" t="e">
        <f t="shared" si="444"/>
        <v>#VALUE!</v>
      </c>
      <c r="G1255" s="51" t="str">
        <f t="shared" si="445"/>
        <v>-</v>
      </c>
      <c r="H1255" s="52" t="str">
        <f t="shared" si="446"/>
        <v>-</v>
      </c>
      <c r="I1255" s="51" t="str">
        <f t="shared" si="447"/>
        <v>-</v>
      </c>
      <c r="J1255" s="29" t="str">
        <f t="shared" si="448"/>
        <v>-</v>
      </c>
      <c r="K1255" s="46" t="str">
        <f t="shared" si="449"/>
        <v>-</v>
      </c>
      <c r="L1255" s="29" t="str">
        <f t="shared" si="450"/>
        <v>-</v>
      </c>
      <c r="M1255" s="29" t="str">
        <f t="shared" si="451"/>
        <v xml:space="preserve"> </v>
      </c>
      <c r="N1255" s="29" t="str">
        <f t="shared" ca="1" si="452"/>
        <v xml:space="preserve"> </v>
      </c>
      <c r="O1255" s="8">
        <f>Замеры!R1251</f>
        <v>0</v>
      </c>
      <c r="P1255" s="8" t="b">
        <f t="shared" si="440"/>
        <v>1</v>
      </c>
      <c r="Q1255" s="8" t="b">
        <f t="shared" si="441"/>
        <v>1</v>
      </c>
      <c r="R1255" s="8" t="b">
        <f t="shared" si="442"/>
        <v>1</v>
      </c>
      <c r="S1255" s="8" t="s">
        <v>72</v>
      </c>
      <c r="T1255" s="8" t="e">
        <f t="shared" si="453"/>
        <v>#VALUE!</v>
      </c>
      <c r="U1255" s="12" t="s">
        <v>72</v>
      </c>
      <c r="V1255" s="8" t="e">
        <f t="shared" si="454"/>
        <v>#VALUE!</v>
      </c>
      <c r="X1255" s="13" t="str">
        <f t="shared" si="443"/>
        <v xml:space="preserve"> </v>
      </c>
      <c r="Y1255" s="8" t="e">
        <f t="shared" si="455"/>
        <v>#VALUE!</v>
      </c>
      <c r="AA1255" s="14" t="e">
        <f t="shared" ca="1" si="456"/>
        <v>#VALUE!</v>
      </c>
      <c r="AB1255" s="14" t="e">
        <f t="shared" ca="1" si="457"/>
        <v>#VALUE!</v>
      </c>
      <c r="AC1255" s="14" t="e">
        <f t="shared" ca="1" si="458"/>
        <v>#VALUE!</v>
      </c>
      <c r="AD1255" s="8" t="e">
        <f t="shared" ca="1" si="459"/>
        <v>#VALUE!</v>
      </c>
      <c r="AE1255" s="8" t="e">
        <f t="shared" ca="1" si="460"/>
        <v>#VALUE!</v>
      </c>
      <c r="AF1255" s="8" t="e">
        <f t="shared" ca="1" si="461"/>
        <v>#VALUE!</v>
      </c>
    </row>
    <row r="1256" spans="1:32" x14ac:dyDescent="0.3">
      <c r="A1256" s="35">
        <f>IF(Замеры!B1252=0, " ", Замеры!B1252)</f>
        <v>1249</v>
      </c>
      <c r="B1256" s="49" t="str">
        <f>Замеры!G1252</f>
        <v xml:space="preserve">Группа от QF </v>
      </c>
      <c r="C1256" s="49" t="str">
        <f>IF(Замеры!J1252=0, " ", Замеры!J1252)</f>
        <v xml:space="preserve"> </v>
      </c>
      <c r="D1256" s="49" t="str">
        <f>IF(O1256=0, " ", CONCATENATE(Замеры!T1252,Замеры!U1252,Замеры!V1252,Замеры!W1252,Замеры!AB1252))</f>
        <v xml:space="preserve"> </v>
      </c>
      <c r="E1256" s="49" t="str">
        <f>IF(Замеры!L1252=0, " ", Замеры!L1252)</f>
        <v xml:space="preserve"> </v>
      </c>
      <c r="F1256" s="49" t="e">
        <f t="shared" si="444"/>
        <v>#VALUE!</v>
      </c>
      <c r="G1256" s="51" t="str">
        <f t="shared" si="445"/>
        <v>-</v>
      </c>
      <c r="H1256" s="52" t="str">
        <f t="shared" si="446"/>
        <v>-</v>
      </c>
      <c r="I1256" s="51" t="str">
        <f t="shared" si="447"/>
        <v>-</v>
      </c>
      <c r="J1256" s="29" t="str">
        <f t="shared" si="448"/>
        <v>-</v>
      </c>
      <c r="K1256" s="46" t="str">
        <f t="shared" si="449"/>
        <v>-</v>
      </c>
      <c r="L1256" s="29" t="str">
        <f t="shared" si="450"/>
        <v>-</v>
      </c>
      <c r="M1256" s="29" t="str">
        <f t="shared" si="451"/>
        <v xml:space="preserve"> </v>
      </c>
      <c r="N1256" s="29" t="str">
        <f t="shared" ca="1" si="452"/>
        <v xml:space="preserve"> </v>
      </c>
      <c r="O1256" s="8">
        <f>Замеры!R1252</f>
        <v>0</v>
      </c>
      <c r="P1256" s="8" t="b">
        <f t="shared" si="440"/>
        <v>1</v>
      </c>
      <c r="Q1256" s="8" t="b">
        <f t="shared" si="441"/>
        <v>1</v>
      </c>
      <c r="R1256" s="8" t="b">
        <f t="shared" si="442"/>
        <v>1</v>
      </c>
      <c r="S1256" s="8" t="s">
        <v>72</v>
      </c>
      <c r="T1256" s="8" t="e">
        <f t="shared" si="453"/>
        <v>#VALUE!</v>
      </c>
      <c r="U1256" s="12" t="s">
        <v>72</v>
      </c>
      <c r="V1256" s="8" t="e">
        <f t="shared" si="454"/>
        <v>#VALUE!</v>
      </c>
      <c r="X1256" s="13" t="str">
        <f t="shared" si="443"/>
        <v xml:space="preserve"> </v>
      </c>
      <c r="Y1256" s="8" t="e">
        <f t="shared" si="455"/>
        <v>#VALUE!</v>
      </c>
      <c r="AA1256" s="14" t="e">
        <f t="shared" ca="1" si="456"/>
        <v>#VALUE!</v>
      </c>
      <c r="AB1256" s="14" t="e">
        <f t="shared" ca="1" si="457"/>
        <v>#VALUE!</v>
      </c>
      <c r="AC1256" s="14" t="e">
        <f t="shared" ca="1" si="458"/>
        <v>#VALUE!</v>
      </c>
      <c r="AD1256" s="8" t="e">
        <f t="shared" ca="1" si="459"/>
        <v>#VALUE!</v>
      </c>
      <c r="AE1256" s="8" t="e">
        <f t="shared" ca="1" si="460"/>
        <v>#VALUE!</v>
      </c>
      <c r="AF1256" s="8" t="e">
        <f t="shared" ca="1" si="461"/>
        <v>#VALUE!</v>
      </c>
    </row>
    <row r="1257" spans="1:32" x14ac:dyDescent="0.3">
      <c r="A1257" s="35">
        <f>IF(Замеры!B1253=0, " ", Замеры!B1253)</f>
        <v>1250</v>
      </c>
      <c r="B1257" s="49" t="str">
        <f>Замеры!G1253</f>
        <v xml:space="preserve">Группа от QF </v>
      </c>
      <c r="C1257" s="49" t="str">
        <f>IF(Замеры!J1253=0, " ", Замеры!J1253)</f>
        <v xml:space="preserve"> </v>
      </c>
      <c r="D1257" s="49" t="str">
        <f>IF(O1257=0, " ", CONCATENATE(Замеры!T1253,Замеры!U1253,Замеры!V1253,Замеры!W1253,Замеры!AB1253))</f>
        <v xml:space="preserve"> </v>
      </c>
      <c r="E1257" s="49" t="str">
        <f>IF(Замеры!L1253=0, " ", Замеры!L1253)</f>
        <v xml:space="preserve"> </v>
      </c>
      <c r="F1257" s="49" t="e">
        <f t="shared" si="444"/>
        <v>#VALUE!</v>
      </c>
      <c r="G1257" s="51" t="str">
        <f t="shared" si="445"/>
        <v>-</v>
      </c>
      <c r="H1257" s="52" t="str">
        <f t="shared" si="446"/>
        <v>-</v>
      </c>
      <c r="I1257" s="51" t="str">
        <f t="shared" si="447"/>
        <v>-</v>
      </c>
      <c r="J1257" s="29" t="str">
        <f t="shared" si="448"/>
        <v>-</v>
      </c>
      <c r="K1257" s="46" t="str">
        <f t="shared" si="449"/>
        <v>-</v>
      </c>
      <c r="L1257" s="29" t="str">
        <f t="shared" si="450"/>
        <v>-</v>
      </c>
      <c r="M1257" s="29" t="str">
        <f t="shared" si="451"/>
        <v xml:space="preserve"> </v>
      </c>
      <c r="N1257" s="29" t="str">
        <f t="shared" ca="1" si="452"/>
        <v xml:space="preserve"> </v>
      </c>
      <c r="O1257" s="8">
        <f>Замеры!R1253</f>
        <v>0</v>
      </c>
      <c r="P1257" s="8" t="b">
        <f t="shared" si="440"/>
        <v>1</v>
      </c>
      <c r="Q1257" s="8" t="b">
        <f t="shared" si="441"/>
        <v>1</v>
      </c>
      <c r="R1257" s="8" t="b">
        <f t="shared" si="442"/>
        <v>1</v>
      </c>
      <c r="S1257" s="8" t="s">
        <v>72</v>
      </c>
      <c r="T1257" s="8" t="e">
        <f t="shared" si="453"/>
        <v>#VALUE!</v>
      </c>
      <c r="U1257" s="12" t="s">
        <v>72</v>
      </c>
      <c r="V1257" s="8" t="e">
        <f t="shared" si="454"/>
        <v>#VALUE!</v>
      </c>
      <c r="X1257" s="13" t="str">
        <f t="shared" si="443"/>
        <v xml:space="preserve"> </v>
      </c>
      <c r="Y1257" s="8" t="e">
        <f t="shared" si="455"/>
        <v>#VALUE!</v>
      </c>
      <c r="AA1257" s="14" t="e">
        <f t="shared" ca="1" si="456"/>
        <v>#VALUE!</v>
      </c>
      <c r="AB1257" s="14" t="e">
        <f t="shared" ca="1" si="457"/>
        <v>#VALUE!</v>
      </c>
      <c r="AC1257" s="14" t="e">
        <f t="shared" ca="1" si="458"/>
        <v>#VALUE!</v>
      </c>
      <c r="AD1257" s="8" t="e">
        <f t="shared" ca="1" si="459"/>
        <v>#VALUE!</v>
      </c>
      <c r="AE1257" s="8" t="e">
        <f t="shared" ca="1" si="460"/>
        <v>#VALUE!</v>
      </c>
      <c r="AF1257" s="8" t="e">
        <f t="shared" ca="1" si="461"/>
        <v>#VALUE!</v>
      </c>
    </row>
    <row r="1258" spans="1:32" x14ac:dyDescent="0.3">
      <c r="A1258" s="35">
        <f>IF(Замеры!B1254=0, " ", Замеры!B1254)</f>
        <v>1251</v>
      </c>
      <c r="B1258" s="49" t="str">
        <f>Замеры!G1254</f>
        <v xml:space="preserve">Группа от QF </v>
      </c>
      <c r="C1258" s="49" t="str">
        <f>IF(Замеры!J1254=0, " ", Замеры!J1254)</f>
        <v xml:space="preserve"> </v>
      </c>
      <c r="D1258" s="49" t="str">
        <f>IF(O1258=0, " ", CONCATENATE(Замеры!T1254,Замеры!U1254,Замеры!V1254,Замеры!W1254,Замеры!AB1254))</f>
        <v xml:space="preserve"> </v>
      </c>
      <c r="E1258" s="49" t="str">
        <f>IF(Замеры!L1254=0, " ", Замеры!L1254)</f>
        <v xml:space="preserve"> </v>
      </c>
      <c r="F1258" s="49" t="e">
        <f t="shared" si="444"/>
        <v>#VALUE!</v>
      </c>
      <c r="G1258" s="51" t="str">
        <f t="shared" si="445"/>
        <v>-</v>
      </c>
      <c r="H1258" s="52" t="str">
        <f t="shared" si="446"/>
        <v>-</v>
      </c>
      <c r="I1258" s="51" t="str">
        <f t="shared" si="447"/>
        <v>-</v>
      </c>
      <c r="J1258" s="29" t="str">
        <f t="shared" si="448"/>
        <v>-</v>
      </c>
      <c r="K1258" s="46" t="str">
        <f t="shared" si="449"/>
        <v>-</v>
      </c>
      <c r="L1258" s="29" t="str">
        <f t="shared" si="450"/>
        <v>-</v>
      </c>
      <c r="M1258" s="29" t="str">
        <f t="shared" si="451"/>
        <v xml:space="preserve"> </v>
      </c>
      <c r="N1258" s="29" t="str">
        <f t="shared" ca="1" si="452"/>
        <v xml:space="preserve"> </v>
      </c>
      <c r="O1258" s="8">
        <f>Замеры!R1254</f>
        <v>0</v>
      </c>
      <c r="P1258" s="8" t="b">
        <f t="shared" si="440"/>
        <v>1</v>
      </c>
      <c r="Q1258" s="8" t="b">
        <f t="shared" si="441"/>
        <v>1</v>
      </c>
      <c r="R1258" s="8" t="b">
        <f t="shared" si="442"/>
        <v>1</v>
      </c>
      <c r="S1258" s="8" t="s">
        <v>72</v>
      </c>
      <c r="T1258" s="8" t="e">
        <f t="shared" si="453"/>
        <v>#VALUE!</v>
      </c>
      <c r="U1258" s="12" t="s">
        <v>72</v>
      </c>
      <c r="V1258" s="8" t="e">
        <f t="shared" si="454"/>
        <v>#VALUE!</v>
      </c>
      <c r="X1258" s="13" t="str">
        <f t="shared" si="443"/>
        <v xml:space="preserve"> </v>
      </c>
      <c r="Y1258" s="8" t="e">
        <f t="shared" si="455"/>
        <v>#VALUE!</v>
      </c>
      <c r="AA1258" s="14" t="e">
        <f t="shared" ca="1" si="456"/>
        <v>#VALUE!</v>
      </c>
      <c r="AB1258" s="14" t="e">
        <f t="shared" ca="1" si="457"/>
        <v>#VALUE!</v>
      </c>
      <c r="AC1258" s="14" t="e">
        <f t="shared" ca="1" si="458"/>
        <v>#VALUE!</v>
      </c>
      <c r="AD1258" s="8" t="e">
        <f t="shared" ca="1" si="459"/>
        <v>#VALUE!</v>
      </c>
      <c r="AE1258" s="8" t="e">
        <f t="shared" ca="1" si="460"/>
        <v>#VALUE!</v>
      </c>
      <c r="AF1258" s="8" t="e">
        <f t="shared" ca="1" si="461"/>
        <v>#VALUE!</v>
      </c>
    </row>
    <row r="1259" spans="1:32" x14ac:dyDescent="0.3">
      <c r="A1259" s="35">
        <f>IF(Замеры!B1255=0, " ", Замеры!B1255)</f>
        <v>1252</v>
      </c>
      <c r="B1259" s="49" t="str">
        <f>Замеры!G1255</f>
        <v xml:space="preserve">Группа от QF </v>
      </c>
      <c r="C1259" s="49" t="str">
        <f>IF(Замеры!J1255=0, " ", Замеры!J1255)</f>
        <v xml:space="preserve"> </v>
      </c>
      <c r="D1259" s="49" t="str">
        <f>IF(O1259=0, " ", CONCATENATE(Замеры!T1255,Замеры!U1255,Замеры!V1255,Замеры!W1255,Замеры!AB1255))</f>
        <v xml:space="preserve"> </v>
      </c>
      <c r="E1259" s="49" t="str">
        <f>IF(Замеры!L1255=0, " ", Замеры!L1255)</f>
        <v xml:space="preserve"> </v>
      </c>
      <c r="F1259" s="49" t="e">
        <f t="shared" si="444"/>
        <v>#VALUE!</v>
      </c>
      <c r="G1259" s="51" t="str">
        <f t="shared" si="445"/>
        <v>-</v>
      </c>
      <c r="H1259" s="52" t="str">
        <f t="shared" si="446"/>
        <v>-</v>
      </c>
      <c r="I1259" s="51" t="str">
        <f t="shared" si="447"/>
        <v>-</v>
      </c>
      <c r="J1259" s="29" t="str">
        <f t="shared" si="448"/>
        <v>-</v>
      </c>
      <c r="K1259" s="46" t="str">
        <f t="shared" si="449"/>
        <v>-</v>
      </c>
      <c r="L1259" s="29" t="str">
        <f t="shared" si="450"/>
        <v>-</v>
      </c>
      <c r="M1259" s="29" t="str">
        <f t="shared" si="451"/>
        <v xml:space="preserve"> </v>
      </c>
      <c r="N1259" s="29" t="str">
        <f t="shared" ca="1" si="452"/>
        <v xml:space="preserve"> </v>
      </c>
      <c r="O1259" s="8">
        <f>Замеры!R1255</f>
        <v>0</v>
      </c>
      <c r="P1259" s="8" t="b">
        <f t="shared" si="440"/>
        <v>1</v>
      </c>
      <c r="Q1259" s="8" t="b">
        <f t="shared" si="441"/>
        <v>1</v>
      </c>
      <c r="R1259" s="8" t="b">
        <f t="shared" si="442"/>
        <v>1</v>
      </c>
      <c r="S1259" s="8" t="s">
        <v>72</v>
      </c>
      <c r="T1259" s="8" t="e">
        <f t="shared" si="453"/>
        <v>#VALUE!</v>
      </c>
      <c r="U1259" s="12" t="s">
        <v>72</v>
      </c>
      <c r="V1259" s="8" t="e">
        <f t="shared" si="454"/>
        <v>#VALUE!</v>
      </c>
      <c r="X1259" s="13" t="str">
        <f t="shared" si="443"/>
        <v xml:space="preserve"> </v>
      </c>
      <c r="Y1259" s="8" t="e">
        <f t="shared" si="455"/>
        <v>#VALUE!</v>
      </c>
      <c r="AA1259" s="14" t="e">
        <f t="shared" ca="1" si="456"/>
        <v>#VALUE!</v>
      </c>
      <c r="AB1259" s="14" t="e">
        <f t="shared" ca="1" si="457"/>
        <v>#VALUE!</v>
      </c>
      <c r="AC1259" s="14" t="e">
        <f t="shared" ca="1" si="458"/>
        <v>#VALUE!</v>
      </c>
      <c r="AD1259" s="8" t="e">
        <f t="shared" ca="1" si="459"/>
        <v>#VALUE!</v>
      </c>
      <c r="AE1259" s="8" t="e">
        <f t="shared" ca="1" si="460"/>
        <v>#VALUE!</v>
      </c>
      <c r="AF1259" s="8" t="e">
        <f t="shared" ca="1" si="461"/>
        <v>#VALUE!</v>
      </c>
    </row>
    <row r="1260" spans="1:32" x14ac:dyDescent="0.3">
      <c r="A1260" s="35">
        <f>IF(Замеры!B1256=0, " ", Замеры!B1256)</f>
        <v>1253</v>
      </c>
      <c r="B1260" s="49" t="str">
        <f>Замеры!G1256</f>
        <v xml:space="preserve">Группа от QF </v>
      </c>
      <c r="C1260" s="49" t="str">
        <f>IF(Замеры!J1256=0, " ", Замеры!J1256)</f>
        <v xml:space="preserve"> </v>
      </c>
      <c r="D1260" s="49" t="str">
        <f>IF(O1260=0, " ", CONCATENATE(Замеры!T1256,Замеры!U1256,Замеры!V1256,Замеры!W1256,Замеры!AB1256))</f>
        <v xml:space="preserve"> </v>
      </c>
      <c r="E1260" s="49" t="str">
        <f>IF(Замеры!L1256=0, " ", Замеры!L1256)</f>
        <v xml:space="preserve"> </v>
      </c>
      <c r="F1260" s="49" t="e">
        <f t="shared" si="444"/>
        <v>#VALUE!</v>
      </c>
      <c r="G1260" s="51" t="str">
        <f t="shared" si="445"/>
        <v>-</v>
      </c>
      <c r="H1260" s="52" t="str">
        <f t="shared" si="446"/>
        <v>-</v>
      </c>
      <c r="I1260" s="51" t="str">
        <f t="shared" si="447"/>
        <v>-</v>
      </c>
      <c r="J1260" s="29" t="str">
        <f t="shared" si="448"/>
        <v>-</v>
      </c>
      <c r="K1260" s="46" t="str">
        <f t="shared" si="449"/>
        <v>-</v>
      </c>
      <c r="L1260" s="29" t="str">
        <f t="shared" si="450"/>
        <v>-</v>
      </c>
      <c r="M1260" s="29" t="str">
        <f t="shared" si="451"/>
        <v xml:space="preserve"> </v>
      </c>
      <c r="N1260" s="29" t="str">
        <f t="shared" ca="1" si="452"/>
        <v xml:space="preserve"> </v>
      </c>
      <c r="O1260" s="8">
        <f>Замеры!R1256</f>
        <v>0</v>
      </c>
      <c r="P1260" s="8" t="b">
        <f t="shared" si="440"/>
        <v>1</v>
      </c>
      <c r="Q1260" s="8" t="b">
        <f t="shared" si="441"/>
        <v>1</v>
      </c>
      <c r="R1260" s="8" t="b">
        <f t="shared" si="442"/>
        <v>1</v>
      </c>
      <c r="S1260" s="8" t="s">
        <v>72</v>
      </c>
      <c r="T1260" s="8" t="e">
        <f t="shared" si="453"/>
        <v>#VALUE!</v>
      </c>
      <c r="U1260" s="12" t="s">
        <v>72</v>
      </c>
      <c r="V1260" s="8" t="e">
        <f t="shared" si="454"/>
        <v>#VALUE!</v>
      </c>
      <c r="X1260" s="13" t="str">
        <f t="shared" si="443"/>
        <v xml:space="preserve"> </v>
      </c>
      <c r="Y1260" s="8" t="e">
        <f t="shared" si="455"/>
        <v>#VALUE!</v>
      </c>
      <c r="AA1260" s="14" t="e">
        <f t="shared" ca="1" si="456"/>
        <v>#VALUE!</v>
      </c>
      <c r="AB1260" s="14" t="e">
        <f t="shared" ca="1" si="457"/>
        <v>#VALUE!</v>
      </c>
      <c r="AC1260" s="14" t="e">
        <f t="shared" ca="1" si="458"/>
        <v>#VALUE!</v>
      </c>
      <c r="AD1260" s="8" t="e">
        <f t="shared" ca="1" si="459"/>
        <v>#VALUE!</v>
      </c>
      <c r="AE1260" s="8" t="e">
        <f t="shared" ca="1" si="460"/>
        <v>#VALUE!</v>
      </c>
      <c r="AF1260" s="8" t="e">
        <f t="shared" ca="1" si="461"/>
        <v>#VALUE!</v>
      </c>
    </row>
    <row r="1261" spans="1:32" x14ac:dyDescent="0.3">
      <c r="A1261" s="35">
        <f>IF(Замеры!B1257=0, " ", Замеры!B1257)</f>
        <v>1254</v>
      </c>
      <c r="B1261" s="49" t="str">
        <f>Замеры!G1257</f>
        <v xml:space="preserve">Группа от QF </v>
      </c>
      <c r="C1261" s="49" t="str">
        <f>IF(Замеры!J1257=0, " ", Замеры!J1257)</f>
        <v xml:space="preserve"> </v>
      </c>
      <c r="D1261" s="49" t="str">
        <f>IF(O1261=0, " ", CONCATENATE(Замеры!T1257,Замеры!U1257,Замеры!V1257,Замеры!W1257,Замеры!AB1257))</f>
        <v xml:space="preserve"> </v>
      </c>
      <c r="E1261" s="49" t="str">
        <f>IF(Замеры!L1257=0, " ", Замеры!L1257)</f>
        <v xml:space="preserve"> </v>
      </c>
      <c r="F1261" s="49" t="e">
        <f t="shared" si="444"/>
        <v>#VALUE!</v>
      </c>
      <c r="G1261" s="51" t="str">
        <f t="shared" si="445"/>
        <v>-</v>
      </c>
      <c r="H1261" s="52" t="str">
        <f t="shared" si="446"/>
        <v>-</v>
      </c>
      <c r="I1261" s="51" t="str">
        <f t="shared" si="447"/>
        <v>-</v>
      </c>
      <c r="J1261" s="29" t="str">
        <f t="shared" si="448"/>
        <v>-</v>
      </c>
      <c r="K1261" s="46" t="str">
        <f t="shared" si="449"/>
        <v>-</v>
      </c>
      <c r="L1261" s="29" t="str">
        <f t="shared" si="450"/>
        <v>-</v>
      </c>
      <c r="M1261" s="29" t="str">
        <f t="shared" si="451"/>
        <v xml:space="preserve"> </v>
      </c>
      <c r="N1261" s="29" t="str">
        <f t="shared" ca="1" si="452"/>
        <v xml:space="preserve"> </v>
      </c>
      <c r="O1261" s="8">
        <f>Замеры!R1257</f>
        <v>0</v>
      </c>
      <c r="P1261" s="8" t="b">
        <f t="shared" si="440"/>
        <v>1</v>
      </c>
      <c r="Q1261" s="8" t="b">
        <f t="shared" si="441"/>
        <v>1</v>
      </c>
      <c r="R1261" s="8" t="b">
        <f t="shared" si="442"/>
        <v>1</v>
      </c>
      <c r="S1261" s="8" t="s">
        <v>72</v>
      </c>
      <c r="T1261" s="8" t="e">
        <f t="shared" si="453"/>
        <v>#VALUE!</v>
      </c>
      <c r="U1261" s="12" t="s">
        <v>72</v>
      </c>
      <c r="V1261" s="8" t="e">
        <f t="shared" si="454"/>
        <v>#VALUE!</v>
      </c>
      <c r="X1261" s="13" t="str">
        <f t="shared" si="443"/>
        <v xml:space="preserve"> </v>
      </c>
      <c r="Y1261" s="8" t="e">
        <f t="shared" si="455"/>
        <v>#VALUE!</v>
      </c>
      <c r="AA1261" s="14" t="e">
        <f t="shared" ca="1" si="456"/>
        <v>#VALUE!</v>
      </c>
      <c r="AB1261" s="14" t="e">
        <f t="shared" ca="1" si="457"/>
        <v>#VALUE!</v>
      </c>
      <c r="AC1261" s="14" t="e">
        <f t="shared" ca="1" si="458"/>
        <v>#VALUE!</v>
      </c>
      <c r="AD1261" s="8" t="e">
        <f t="shared" ca="1" si="459"/>
        <v>#VALUE!</v>
      </c>
      <c r="AE1261" s="8" t="e">
        <f t="shared" ca="1" si="460"/>
        <v>#VALUE!</v>
      </c>
      <c r="AF1261" s="8" t="e">
        <f t="shared" ca="1" si="461"/>
        <v>#VALUE!</v>
      </c>
    </row>
    <row r="1262" spans="1:32" x14ac:dyDescent="0.3">
      <c r="A1262" s="35">
        <f>IF(Замеры!B1258=0, " ", Замеры!B1258)</f>
        <v>1255</v>
      </c>
      <c r="B1262" s="49" t="str">
        <f>Замеры!G1258</f>
        <v xml:space="preserve">Группа от QF </v>
      </c>
      <c r="C1262" s="49" t="str">
        <f>IF(Замеры!J1258=0, " ", Замеры!J1258)</f>
        <v xml:space="preserve"> </v>
      </c>
      <c r="D1262" s="49" t="str">
        <f>IF(O1262=0, " ", CONCATENATE(Замеры!T1258,Замеры!U1258,Замеры!V1258,Замеры!W1258,Замеры!AB1258))</f>
        <v xml:space="preserve"> </v>
      </c>
      <c r="E1262" s="49" t="str">
        <f>IF(Замеры!L1258=0, " ", Замеры!L1258)</f>
        <v xml:space="preserve"> </v>
      </c>
      <c r="F1262" s="49" t="e">
        <f t="shared" si="444"/>
        <v>#VALUE!</v>
      </c>
      <c r="G1262" s="51" t="str">
        <f t="shared" si="445"/>
        <v>-</v>
      </c>
      <c r="H1262" s="52" t="str">
        <f t="shared" si="446"/>
        <v>-</v>
      </c>
      <c r="I1262" s="51" t="str">
        <f t="shared" si="447"/>
        <v>-</v>
      </c>
      <c r="J1262" s="29" t="str">
        <f t="shared" si="448"/>
        <v>-</v>
      </c>
      <c r="K1262" s="46" t="str">
        <f t="shared" si="449"/>
        <v>-</v>
      </c>
      <c r="L1262" s="29" t="str">
        <f t="shared" si="450"/>
        <v>-</v>
      </c>
      <c r="M1262" s="29" t="str">
        <f t="shared" si="451"/>
        <v xml:space="preserve"> </v>
      </c>
      <c r="N1262" s="29" t="str">
        <f t="shared" ca="1" si="452"/>
        <v xml:space="preserve"> </v>
      </c>
      <c r="O1262" s="8">
        <f>Замеры!R1258</f>
        <v>0</v>
      </c>
      <c r="P1262" s="8" t="b">
        <f t="shared" si="440"/>
        <v>1</v>
      </c>
      <c r="Q1262" s="8" t="b">
        <f t="shared" si="441"/>
        <v>1</v>
      </c>
      <c r="R1262" s="8" t="b">
        <f t="shared" si="442"/>
        <v>1</v>
      </c>
      <c r="S1262" s="8" t="s">
        <v>72</v>
      </c>
      <c r="T1262" s="8" t="e">
        <f t="shared" si="453"/>
        <v>#VALUE!</v>
      </c>
      <c r="U1262" s="12" t="s">
        <v>72</v>
      </c>
      <c r="V1262" s="8" t="e">
        <f t="shared" si="454"/>
        <v>#VALUE!</v>
      </c>
      <c r="X1262" s="13" t="str">
        <f t="shared" si="443"/>
        <v xml:space="preserve"> </v>
      </c>
      <c r="Y1262" s="8" t="e">
        <f t="shared" si="455"/>
        <v>#VALUE!</v>
      </c>
      <c r="AA1262" s="14" t="e">
        <f t="shared" ca="1" si="456"/>
        <v>#VALUE!</v>
      </c>
      <c r="AB1262" s="14" t="e">
        <f t="shared" ca="1" si="457"/>
        <v>#VALUE!</v>
      </c>
      <c r="AC1262" s="14" t="e">
        <f t="shared" ca="1" si="458"/>
        <v>#VALUE!</v>
      </c>
      <c r="AD1262" s="8" t="e">
        <f t="shared" ca="1" si="459"/>
        <v>#VALUE!</v>
      </c>
      <c r="AE1262" s="8" t="e">
        <f t="shared" ca="1" si="460"/>
        <v>#VALUE!</v>
      </c>
      <c r="AF1262" s="8" t="e">
        <f t="shared" ca="1" si="461"/>
        <v>#VALUE!</v>
      </c>
    </row>
    <row r="1263" spans="1:32" x14ac:dyDescent="0.3">
      <c r="A1263" s="35">
        <f>IF(Замеры!B1259=0, " ", Замеры!B1259)</f>
        <v>1256</v>
      </c>
      <c r="B1263" s="49" t="str">
        <f>Замеры!G1259</f>
        <v xml:space="preserve">Группа от QF </v>
      </c>
      <c r="C1263" s="49" t="str">
        <f>IF(Замеры!J1259=0, " ", Замеры!J1259)</f>
        <v xml:space="preserve"> </v>
      </c>
      <c r="D1263" s="49" t="str">
        <f>IF(O1263=0, " ", CONCATENATE(Замеры!T1259,Замеры!U1259,Замеры!V1259,Замеры!W1259,Замеры!AB1259))</f>
        <v xml:space="preserve"> </v>
      </c>
      <c r="E1263" s="49" t="str">
        <f>IF(Замеры!L1259=0, " ", Замеры!L1259)</f>
        <v xml:space="preserve"> </v>
      </c>
      <c r="F1263" s="49" t="e">
        <f t="shared" si="444"/>
        <v>#VALUE!</v>
      </c>
      <c r="G1263" s="51" t="str">
        <f t="shared" si="445"/>
        <v>-</v>
      </c>
      <c r="H1263" s="52" t="str">
        <f t="shared" si="446"/>
        <v>-</v>
      </c>
      <c r="I1263" s="51" t="str">
        <f t="shared" si="447"/>
        <v>-</v>
      </c>
      <c r="J1263" s="29" t="str">
        <f t="shared" si="448"/>
        <v>-</v>
      </c>
      <c r="K1263" s="46" t="str">
        <f t="shared" si="449"/>
        <v>-</v>
      </c>
      <c r="L1263" s="29" t="str">
        <f t="shared" si="450"/>
        <v>-</v>
      </c>
      <c r="M1263" s="29" t="str">
        <f t="shared" si="451"/>
        <v xml:space="preserve"> </v>
      </c>
      <c r="N1263" s="29" t="str">
        <f t="shared" ca="1" si="452"/>
        <v xml:space="preserve"> </v>
      </c>
      <c r="O1263" s="8">
        <f>Замеры!R1259</f>
        <v>0</v>
      </c>
      <c r="P1263" s="8" t="b">
        <f t="shared" si="440"/>
        <v>1</v>
      </c>
      <c r="Q1263" s="8" t="b">
        <f t="shared" si="441"/>
        <v>1</v>
      </c>
      <c r="R1263" s="8" t="b">
        <f t="shared" si="442"/>
        <v>1</v>
      </c>
      <c r="S1263" s="8" t="s">
        <v>72</v>
      </c>
      <c r="T1263" s="8" t="e">
        <f t="shared" si="453"/>
        <v>#VALUE!</v>
      </c>
      <c r="U1263" s="12" t="s">
        <v>72</v>
      </c>
      <c r="V1263" s="8" t="e">
        <f t="shared" si="454"/>
        <v>#VALUE!</v>
      </c>
      <c r="X1263" s="13" t="str">
        <f t="shared" si="443"/>
        <v xml:space="preserve"> </v>
      </c>
      <c r="Y1263" s="8" t="e">
        <f t="shared" si="455"/>
        <v>#VALUE!</v>
      </c>
      <c r="AA1263" s="14" t="e">
        <f t="shared" ca="1" si="456"/>
        <v>#VALUE!</v>
      </c>
      <c r="AB1263" s="14" t="e">
        <f t="shared" ca="1" si="457"/>
        <v>#VALUE!</v>
      </c>
      <c r="AC1263" s="14" t="e">
        <f t="shared" ca="1" si="458"/>
        <v>#VALUE!</v>
      </c>
      <c r="AD1263" s="8" t="e">
        <f t="shared" ca="1" si="459"/>
        <v>#VALUE!</v>
      </c>
      <c r="AE1263" s="8" t="e">
        <f t="shared" ca="1" si="460"/>
        <v>#VALUE!</v>
      </c>
      <c r="AF1263" s="8" t="e">
        <f t="shared" ca="1" si="461"/>
        <v>#VALUE!</v>
      </c>
    </row>
    <row r="1264" spans="1:32" x14ac:dyDescent="0.3">
      <c r="A1264" s="35">
        <f>IF(Замеры!B1260=0, " ", Замеры!B1260)</f>
        <v>1257</v>
      </c>
      <c r="B1264" s="49" t="str">
        <f>Замеры!G1260</f>
        <v xml:space="preserve">Группа от QF </v>
      </c>
      <c r="C1264" s="49" t="str">
        <f>IF(Замеры!J1260=0, " ", Замеры!J1260)</f>
        <v xml:space="preserve"> </v>
      </c>
      <c r="D1264" s="49" t="str">
        <f>IF(O1264=0, " ", CONCATENATE(Замеры!T1260,Замеры!U1260,Замеры!V1260,Замеры!W1260,Замеры!AB1260))</f>
        <v xml:space="preserve"> </v>
      </c>
      <c r="E1264" s="49" t="str">
        <f>IF(Замеры!L1260=0, " ", Замеры!L1260)</f>
        <v xml:space="preserve"> </v>
      </c>
      <c r="F1264" s="49" t="e">
        <f t="shared" si="444"/>
        <v>#VALUE!</v>
      </c>
      <c r="G1264" s="51" t="str">
        <f t="shared" si="445"/>
        <v>-</v>
      </c>
      <c r="H1264" s="52" t="str">
        <f t="shared" si="446"/>
        <v>-</v>
      </c>
      <c r="I1264" s="51" t="str">
        <f t="shared" si="447"/>
        <v>-</v>
      </c>
      <c r="J1264" s="29" t="str">
        <f t="shared" si="448"/>
        <v>-</v>
      </c>
      <c r="K1264" s="46" t="str">
        <f t="shared" si="449"/>
        <v>-</v>
      </c>
      <c r="L1264" s="29" t="str">
        <f t="shared" si="450"/>
        <v>-</v>
      </c>
      <c r="M1264" s="29" t="str">
        <f t="shared" si="451"/>
        <v xml:space="preserve"> </v>
      </c>
      <c r="N1264" s="29" t="str">
        <f t="shared" ca="1" si="452"/>
        <v xml:space="preserve"> </v>
      </c>
      <c r="O1264" s="8">
        <f>Замеры!R1260</f>
        <v>0</v>
      </c>
      <c r="P1264" s="8" t="b">
        <f t="shared" si="440"/>
        <v>1</v>
      </c>
      <c r="Q1264" s="8" t="b">
        <f t="shared" si="441"/>
        <v>1</v>
      </c>
      <c r="R1264" s="8" t="b">
        <f t="shared" si="442"/>
        <v>1</v>
      </c>
      <c r="S1264" s="8" t="s">
        <v>72</v>
      </c>
      <c r="T1264" s="8" t="e">
        <f t="shared" si="453"/>
        <v>#VALUE!</v>
      </c>
      <c r="U1264" s="12" t="s">
        <v>72</v>
      </c>
      <c r="V1264" s="8" t="e">
        <f t="shared" si="454"/>
        <v>#VALUE!</v>
      </c>
      <c r="X1264" s="13" t="str">
        <f t="shared" si="443"/>
        <v xml:space="preserve"> </v>
      </c>
      <c r="Y1264" s="8" t="e">
        <f t="shared" si="455"/>
        <v>#VALUE!</v>
      </c>
      <c r="AA1264" s="14" t="e">
        <f t="shared" ca="1" si="456"/>
        <v>#VALUE!</v>
      </c>
      <c r="AB1264" s="14" t="e">
        <f t="shared" ca="1" si="457"/>
        <v>#VALUE!</v>
      </c>
      <c r="AC1264" s="14" t="e">
        <f t="shared" ca="1" si="458"/>
        <v>#VALUE!</v>
      </c>
      <c r="AD1264" s="8" t="e">
        <f t="shared" ca="1" si="459"/>
        <v>#VALUE!</v>
      </c>
      <c r="AE1264" s="8" t="e">
        <f t="shared" ca="1" si="460"/>
        <v>#VALUE!</v>
      </c>
      <c r="AF1264" s="8" t="e">
        <f t="shared" ca="1" si="461"/>
        <v>#VALUE!</v>
      </c>
    </row>
    <row r="1265" spans="1:32" x14ac:dyDescent="0.3">
      <c r="A1265" s="35">
        <f>IF(Замеры!B1261=0, " ", Замеры!B1261)</f>
        <v>1258</v>
      </c>
      <c r="B1265" s="49" t="str">
        <f>Замеры!G1261</f>
        <v xml:space="preserve">Группа от QF </v>
      </c>
      <c r="C1265" s="49" t="str">
        <f>IF(Замеры!J1261=0, " ", Замеры!J1261)</f>
        <v xml:space="preserve"> </v>
      </c>
      <c r="D1265" s="49" t="str">
        <f>IF(O1265=0, " ", CONCATENATE(Замеры!T1261,Замеры!U1261,Замеры!V1261,Замеры!W1261,Замеры!AB1261))</f>
        <v xml:space="preserve"> </v>
      </c>
      <c r="E1265" s="49" t="str">
        <f>IF(Замеры!L1261=0, " ", Замеры!L1261)</f>
        <v xml:space="preserve"> </v>
      </c>
      <c r="F1265" s="49" t="e">
        <f t="shared" si="444"/>
        <v>#VALUE!</v>
      </c>
      <c r="G1265" s="51" t="str">
        <f t="shared" si="445"/>
        <v>-</v>
      </c>
      <c r="H1265" s="52" t="str">
        <f t="shared" si="446"/>
        <v>-</v>
      </c>
      <c r="I1265" s="51" t="str">
        <f t="shared" si="447"/>
        <v>-</v>
      </c>
      <c r="J1265" s="29" t="str">
        <f t="shared" si="448"/>
        <v>-</v>
      </c>
      <c r="K1265" s="46" t="str">
        <f t="shared" si="449"/>
        <v>-</v>
      </c>
      <c r="L1265" s="29" t="str">
        <f t="shared" si="450"/>
        <v>-</v>
      </c>
      <c r="M1265" s="29" t="str">
        <f t="shared" si="451"/>
        <v xml:space="preserve"> </v>
      </c>
      <c r="N1265" s="29" t="str">
        <f t="shared" ca="1" si="452"/>
        <v xml:space="preserve"> </v>
      </c>
      <c r="O1265" s="8">
        <f>Замеры!R1261</f>
        <v>0</v>
      </c>
      <c r="P1265" s="8" t="b">
        <f t="shared" si="440"/>
        <v>1</v>
      </c>
      <c r="Q1265" s="8" t="b">
        <f t="shared" si="441"/>
        <v>1</v>
      </c>
      <c r="R1265" s="8" t="b">
        <f t="shared" si="442"/>
        <v>1</v>
      </c>
      <c r="S1265" s="8" t="s">
        <v>72</v>
      </c>
      <c r="T1265" s="8" t="e">
        <f t="shared" si="453"/>
        <v>#VALUE!</v>
      </c>
      <c r="U1265" s="12" t="s">
        <v>72</v>
      </c>
      <c r="V1265" s="8" t="e">
        <f t="shared" si="454"/>
        <v>#VALUE!</v>
      </c>
      <c r="X1265" s="13" t="str">
        <f t="shared" si="443"/>
        <v xml:space="preserve"> </v>
      </c>
      <c r="Y1265" s="8" t="e">
        <f t="shared" si="455"/>
        <v>#VALUE!</v>
      </c>
      <c r="AA1265" s="14" t="e">
        <f t="shared" ca="1" si="456"/>
        <v>#VALUE!</v>
      </c>
      <c r="AB1265" s="14" t="e">
        <f t="shared" ca="1" si="457"/>
        <v>#VALUE!</v>
      </c>
      <c r="AC1265" s="14" t="e">
        <f t="shared" ca="1" si="458"/>
        <v>#VALUE!</v>
      </c>
      <c r="AD1265" s="8" t="e">
        <f t="shared" ca="1" si="459"/>
        <v>#VALUE!</v>
      </c>
      <c r="AE1265" s="8" t="e">
        <f t="shared" ca="1" si="460"/>
        <v>#VALUE!</v>
      </c>
      <c r="AF1265" s="8" t="e">
        <f t="shared" ca="1" si="461"/>
        <v>#VALUE!</v>
      </c>
    </row>
    <row r="1266" spans="1:32" x14ac:dyDescent="0.3">
      <c r="A1266" s="35">
        <f>IF(Замеры!B1262=0, " ", Замеры!B1262)</f>
        <v>1259</v>
      </c>
      <c r="B1266" s="49" t="str">
        <f>Замеры!G1262</f>
        <v xml:space="preserve">Группа от QF </v>
      </c>
      <c r="C1266" s="49" t="str">
        <f>IF(Замеры!J1262=0, " ", Замеры!J1262)</f>
        <v xml:space="preserve"> </v>
      </c>
      <c r="D1266" s="49" t="str">
        <f>IF(O1266=0, " ", CONCATENATE(Замеры!T1262,Замеры!U1262,Замеры!V1262,Замеры!W1262,Замеры!AB1262))</f>
        <v xml:space="preserve"> </v>
      </c>
      <c r="E1266" s="49" t="str">
        <f>IF(Замеры!L1262=0, " ", Замеры!L1262)</f>
        <v xml:space="preserve"> </v>
      </c>
      <c r="F1266" s="49" t="e">
        <f t="shared" si="444"/>
        <v>#VALUE!</v>
      </c>
      <c r="G1266" s="51" t="str">
        <f t="shared" si="445"/>
        <v>-</v>
      </c>
      <c r="H1266" s="52" t="str">
        <f t="shared" si="446"/>
        <v>-</v>
      </c>
      <c r="I1266" s="51" t="str">
        <f t="shared" si="447"/>
        <v>-</v>
      </c>
      <c r="J1266" s="29" t="str">
        <f t="shared" si="448"/>
        <v>-</v>
      </c>
      <c r="K1266" s="46" t="str">
        <f t="shared" si="449"/>
        <v>-</v>
      </c>
      <c r="L1266" s="29" t="str">
        <f t="shared" si="450"/>
        <v>-</v>
      </c>
      <c r="M1266" s="29" t="str">
        <f t="shared" si="451"/>
        <v xml:space="preserve"> </v>
      </c>
      <c r="N1266" s="29" t="str">
        <f t="shared" ca="1" si="452"/>
        <v xml:space="preserve"> </v>
      </c>
      <c r="O1266" s="8">
        <f>Замеры!R1262</f>
        <v>0</v>
      </c>
      <c r="P1266" s="8" t="b">
        <f t="shared" si="440"/>
        <v>1</v>
      </c>
      <c r="Q1266" s="8" t="b">
        <f t="shared" si="441"/>
        <v>1</v>
      </c>
      <c r="R1266" s="8" t="b">
        <f t="shared" si="442"/>
        <v>1</v>
      </c>
      <c r="S1266" s="8" t="s">
        <v>72</v>
      </c>
      <c r="T1266" s="8" t="e">
        <f t="shared" si="453"/>
        <v>#VALUE!</v>
      </c>
      <c r="U1266" s="12" t="s">
        <v>72</v>
      </c>
      <c r="V1266" s="8" t="e">
        <f t="shared" si="454"/>
        <v>#VALUE!</v>
      </c>
      <c r="X1266" s="13" t="str">
        <f t="shared" si="443"/>
        <v xml:space="preserve"> </v>
      </c>
      <c r="Y1266" s="8" t="e">
        <f t="shared" si="455"/>
        <v>#VALUE!</v>
      </c>
      <c r="AA1266" s="14" t="e">
        <f t="shared" ca="1" si="456"/>
        <v>#VALUE!</v>
      </c>
      <c r="AB1266" s="14" t="e">
        <f t="shared" ca="1" si="457"/>
        <v>#VALUE!</v>
      </c>
      <c r="AC1266" s="14" t="e">
        <f t="shared" ca="1" si="458"/>
        <v>#VALUE!</v>
      </c>
      <c r="AD1266" s="8" t="e">
        <f t="shared" ca="1" si="459"/>
        <v>#VALUE!</v>
      </c>
      <c r="AE1266" s="8" t="e">
        <f t="shared" ca="1" si="460"/>
        <v>#VALUE!</v>
      </c>
      <c r="AF1266" s="8" t="e">
        <f t="shared" ca="1" si="461"/>
        <v>#VALUE!</v>
      </c>
    </row>
    <row r="1267" spans="1:32" x14ac:dyDescent="0.3">
      <c r="A1267" s="35">
        <f>IF(Замеры!B1263=0, " ", Замеры!B1263)</f>
        <v>1260</v>
      </c>
      <c r="B1267" s="49" t="str">
        <f>Замеры!G1263</f>
        <v xml:space="preserve">Группа от QF </v>
      </c>
      <c r="C1267" s="49" t="str">
        <f>IF(Замеры!J1263=0, " ", Замеры!J1263)</f>
        <v xml:space="preserve"> </v>
      </c>
      <c r="D1267" s="49" t="str">
        <f>IF(O1267=0, " ", CONCATENATE(Замеры!T1263,Замеры!U1263,Замеры!V1263,Замеры!W1263,Замеры!AB1263))</f>
        <v xml:space="preserve"> </v>
      </c>
      <c r="E1267" s="49" t="str">
        <f>IF(Замеры!L1263=0, " ", Замеры!L1263)</f>
        <v xml:space="preserve"> </v>
      </c>
      <c r="F1267" s="49" t="e">
        <f t="shared" si="444"/>
        <v>#VALUE!</v>
      </c>
      <c r="G1267" s="51" t="str">
        <f t="shared" si="445"/>
        <v>-</v>
      </c>
      <c r="H1267" s="52" t="str">
        <f t="shared" si="446"/>
        <v>-</v>
      </c>
      <c r="I1267" s="51" t="str">
        <f t="shared" si="447"/>
        <v>-</v>
      </c>
      <c r="J1267" s="29" t="str">
        <f t="shared" si="448"/>
        <v>-</v>
      </c>
      <c r="K1267" s="46" t="str">
        <f t="shared" si="449"/>
        <v>-</v>
      </c>
      <c r="L1267" s="29" t="str">
        <f t="shared" si="450"/>
        <v>-</v>
      </c>
      <c r="M1267" s="29" t="str">
        <f t="shared" si="451"/>
        <v xml:space="preserve"> </v>
      </c>
      <c r="N1267" s="29" t="str">
        <f t="shared" ca="1" si="452"/>
        <v xml:space="preserve"> </v>
      </c>
      <c r="O1267" s="8">
        <f>Замеры!R1263</f>
        <v>0</v>
      </c>
      <c r="P1267" s="8" t="b">
        <f t="shared" si="440"/>
        <v>1</v>
      </c>
      <c r="Q1267" s="8" t="b">
        <f t="shared" si="441"/>
        <v>1</v>
      </c>
      <c r="R1267" s="8" t="b">
        <f t="shared" si="442"/>
        <v>1</v>
      </c>
      <c r="S1267" s="8" t="s">
        <v>72</v>
      </c>
      <c r="T1267" s="8" t="e">
        <f t="shared" si="453"/>
        <v>#VALUE!</v>
      </c>
      <c r="U1267" s="12" t="s">
        <v>72</v>
      </c>
      <c r="V1267" s="8" t="e">
        <f t="shared" si="454"/>
        <v>#VALUE!</v>
      </c>
      <c r="X1267" s="13" t="str">
        <f t="shared" si="443"/>
        <v xml:space="preserve"> </v>
      </c>
      <c r="Y1267" s="8" t="e">
        <f t="shared" si="455"/>
        <v>#VALUE!</v>
      </c>
      <c r="AA1267" s="14" t="e">
        <f t="shared" ca="1" si="456"/>
        <v>#VALUE!</v>
      </c>
      <c r="AB1267" s="14" t="e">
        <f t="shared" ca="1" si="457"/>
        <v>#VALUE!</v>
      </c>
      <c r="AC1267" s="14" t="e">
        <f t="shared" ca="1" si="458"/>
        <v>#VALUE!</v>
      </c>
      <c r="AD1267" s="8" t="e">
        <f t="shared" ca="1" si="459"/>
        <v>#VALUE!</v>
      </c>
      <c r="AE1267" s="8" t="e">
        <f t="shared" ca="1" si="460"/>
        <v>#VALUE!</v>
      </c>
      <c r="AF1267" s="8" t="e">
        <f t="shared" ca="1" si="461"/>
        <v>#VALUE!</v>
      </c>
    </row>
    <row r="1268" spans="1:32" x14ac:dyDescent="0.3">
      <c r="A1268" s="35">
        <f>IF(Замеры!B1264=0, " ", Замеры!B1264)</f>
        <v>1261</v>
      </c>
      <c r="B1268" s="49" t="str">
        <f>Замеры!G1264</f>
        <v xml:space="preserve">Группа от QF </v>
      </c>
      <c r="C1268" s="49" t="str">
        <f>IF(Замеры!J1264=0, " ", Замеры!J1264)</f>
        <v xml:space="preserve"> </v>
      </c>
      <c r="D1268" s="49" t="str">
        <f>IF(O1268=0, " ", CONCATENATE(Замеры!T1264,Замеры!U1264,Замеры!V1264,Замеры!W1264,Замеры!AB1264))</f>
        <v xml:space="preserve"> </v>
      </c>
      <c r="E1268" s="49" t="str">
        <f>IF(Замеры!L1264=0, " ", Замеры!L1264)</f>
        <v xml:space="preserve"> </v>
      </c>
      <c r="F1268" s="49" t="e">
        <f t="shared" si="444"/>
        <v>#VALUE!</v>
      </c>
      <c r="G1268" s="51" t="str">
        <f t="shared" si="445"/>
        <v>-</v>
      </c>
      <c r="H1268" s="52" t="str">
        <f t="shared" si="446"/>
        <v>-</v>
      </c>
      <c r="I1268" s="51" t="str">
        <f t="shared" si="447"/>
        <v>-</v>
      </c>
      <c r="J1268" s="29" t="str">
        <f t="shared" si="448"/>
        <v>-</v>
      </c>
      <c r="K1268" s="46" t="str">
        <f t="shared" si="449"/>
        <v>-</v>
      </c>
      <c r="L1268" s="29" t="str">
        <f t="shared" si="450"/>
        <v>-</v>
      </c>
      <c r="M1268" s="29" t="str">
        <f t="shared" si="451"/>
        <v xml:space="preserve"> </v>
      </c>
      <c r="N1268" s="29" t="str">
        <f t="shared" ca="1" si="452"/>
        <v xml:space="preserve"> </v>
      </c>
      <c r="O1268" s="8">
        <f>Замеры!R1264</f>
        <v>0</v>
      </c>
      <c r="P1268" s="8" t="b">
        <f t="shared" si="440"/>
        <v>1</v>
      </c>
      <c r="Q1268" s="8" t="b">
        <f t="shared" si="441"/>
        <v>1</v>
      </c>
      <c r="R1268" s="8" t="b">
        <f t="shared" si="442"/>
        <v>1</v>
      </c>
      <c r="S1268" s="8" t="s">
        <v>72</v>
      </c>
      <c r="T1268" s="8" t="e">
        <f t="shared" si="453"/>
        <v>#VALUE!</v>
      </c>
      <c r="U1268" s="12" t="s">
        <v>72</v>
      </c>
      <c r="V1268" s="8" t="e">
        <f t="shared" si="454"/>
        <v>#VALUE!</v>
      </c>
      <c r="X1268" s="13" t="str">
        <f t="shared" si="443"/>
        <v xml:space="preserve"> </v>
      </c>
      <c r="Y1268" s="8" t="e">
        <f t="shared" si="455"/>
        <v>#VALUE!</v>
      </c>
      <c r="AA1268" s="14" t="e">
        <f t="shared" ca="1" si="456"/>
        <v>#VALUE!</v>
      </c>
      <c r="AB1268" s="14" t="e">
        <f t="shared" ca="1" si="457"/>
        <v>#VALUE!</v>
      </c>
      <c r="AC1268" s="14" t="e">
        <f t="shared" ca="1" si="458"/>
        <v>#VALUE!</v>
      </c>
      <c r="AD1268" s="8" t="e">
        <f t="shared" ca="1" si="459"/>
        <v>#VALUE!</v>
      </c>
      <c r="AE1268" s="8" t="e">
        <f t="shared" ca="1" si="460"/>
        <v>#VALUE!</v>
      </c>
      <c r="AF1268" s="8" t="e">
        <f t="shared" ca="1" si="461"/>
        <v>#VALUE!</v>
      </c>
    </row>
    <row r="1269" spans="1:32" x14ac:dyDescent="0.3">
      <c r="A1269" s="35">
        <f>IF(Замеры!B1265=0, " ", Замеры!B1265)</f>
        <v>1262</v>
      </c>
      <c r="B1269" s="49" t="str">
        <f>Замеры!G1265</f>
        <v xml:space="preserve">Группа от QF </v>
      </c>
      <c r="C1269" s="49" t="str">
        <f>IF(Замеры!J1265=0, " ", Замеры!J1265)</f>
        <v xml:space="preserve"> </v>
      </c>
      <c r="D1269" s="49" t="str">
        <f>IF(O1269=0, " ", CONCATENATE(Замеры!T1265,Замеры!U1265,Замеры!V1265,Замеры!W1265,Замеры!AB1265))</f>
        <v xml:space="preserve"> </v>
      </c>
      <c r="E1269" s="49" t="str">
        <f>IF(Замеры!L1265=0, " ", Замеры!L1265)</f>
        <v xml:space="preserve"> </v>
      </c>
      <c r="F1269" s="49" t="e">
        <f t="shared" si="444"/>
        <v>#VALUE!</v>
      </c>
      <c r="G1269" s="51" t="str">
        <f t="shared" si="445"/>
        <v>-</v>
      </c>
      <c r="H1269" s="52" t="str">
        <f t="shared" si="446"/>
        <v>-</v>
      </c>
      <c r="I1269" s="51" t="str">
        <f t="shared" si="447"/>
        <v>-</v>
      </c>
      <c r="J1269" s="29" t="str">
        <f t="shared" si="448"/>
        <v>-</v>
      </c>
      <c r="K1269" s="46" t="str">
        <f t="shared" si="449"/>
        <v>-</v>
      </c>
      <c r="L1269" s="29" t="str">
        <f t="shared" si="450"/>
        <v>-</v>
      </c>
      <c r="M1269" s="29" t="str">
        <f t="shared" si="451"/>
        <v xml:space="preserve"> </v>
      </c>
      <c r="N1269" s="29" t="str">
        <f t="shared" ca="1" si="452"/>
        <v xml:space="preserve"> </v>
      </c>
      <c r="O1269" s="8">
        <f>Замеры!R1265</f>
        <v>0</v>
      </c>
      <c r="P1269" s="8" t="b">
        <f t="shared" si="440"/>
        <v>1</v>
      </c>
      <c r="Q1269" s="8" t="b">
        <f t="shared" si="441"/>
        <v>1</v>
      </c>
      <c r="R1269" s="8" t="b">
        <f t="shared" si="442"/>
        <v>1</v>
      </c>
      <c r="S1269" s="8" t="s">
        <v>72</v>
      </c>
      <c r="T1269" s="8" t="e">
        <f t="shared" si="453"/>
        <v>#VALUE!</v>
      </c>
      <c r="U1269" s="12" t="s">
        <v>72</v>
      </c>
      <c r="V1269" s="8" t="e">
        <f t="shared" si="454"/>
        <v>#VALUE!</v>
      </c>
      <c r="X1269" s="13" t="str">
        <f t="shared" si="443"/>
        <v xml:space="preserve"> </v>
      </c>
      <c r="Y1269" s="8" t="e">
        <f t="shared" si="455"/>
        <v>#VALUE!</v>
      </c>
      <c r="AA1269" s="14" t="e">
        <f t="shared" ca="1" si="456"/>
        <v>#VALUE!</v>
      </c>
      <c r="AB1269" s="14" t="e">
        <f t="shared" ca="1" si="457"/>
        <v>#VALUE!</v>
      </c>
      <c r="AC1269" s="14" t="e">
        <f t="shared" ca="1" si="458"/>
        <v>#VALUE!</v>
      </c>
      <c r="AD1269" s="8" t="e">
        <f t="shared" ca="1" si="459"/>
        <v>#VALUE!</v>
      </c>
      <c r="AE1269" s="8" t="e">
        <f t="shared" ca="1" si="460"/>
        <v>#VALUE!</v>
      </c>
      <c r="AF1269" s="8" t="e">
        <f t="shared" ca="1" si="461"/>
        <v>#VALUE!</v>
      </c>
    </row>
    <row r="1270" spans="1:32" x14ac:dyDescent="0.3">
      <c r="A1270" s="35">
        <f>IF(Замеры!B1266=0, " ", Замеры!B1266)</f>
        <v>1263</v>
      </c>
      <c r="B1270" s="49" t="str">
        <f>Замеры!G1266</f>
        <v xml:space="preserve">Группа от QF </v>
      </c>
      <c r="C1270" s="49" t="str">
        <f>IF(Замеры!J1266=0, " ", Замеры!J1266)</f>
        <v xml:space="preserve"> </v>
      </c>
      <c r="D1270" s="49" t="str">
        <f>IF(O1270=0, " ", CONCATENATE(Замеры!T1266,Замеры!U1266,Замеры!V1266,Замеры!W1266,Замеры!AB1266))</f>
        <v xml:space="preserve"> </v>
      </c>
      <c r="E1270" s="49" t="str">
        <f>IF(Замеры!L1266=0, " ", Замеры!L1266)</f>
        <v xml:space="preserve"> </v>
      </c>
      <c r="F1270" s="49" t="e">
        <f t="shared" si="444"/>
        <v>#VALUE!</v>
      </c>
      <c r="G1270" s="51" t="str">
        <f t="shared" si="445"/>
        <v>-</v>
      </c>
      <c r="H1270" s="52" t="str">
        <f t="shared" si="446"/>
        <v>-</v>
      </c>
      <c r="I1270" s="51" t="str">
        <f t="shared" si="447"/>
        <v>-</v>
      </c>
      <c r="J1270" s="29" t="str">
        <f t="shared" si="448"/>
        <v>-</v>
      </c>
      <c r="K1270" s="46" t="str">
        <f t="shared" si="449"/>
        <v>-</v>
      </c>
      <c r="L1270" s="29" t="str">
        <f t="shared" si="450"/>
        <v>-</v>
      </c>
      <c r="M1270" s="29" t="str">
        <f t="shared" si="451"/>
        <v xml:space="preserve"> </v>
      </c>
      <c r="N1270" s="29" t="str">
        <f t="shared" ca="1" si="452"/>
        <v xml:space="preserve"> </v>
      </c>
      <c r="O1270" s="8">
        <f>Замеры!R1266</f>
        <v>0</v>
      </c>
      <c r="P1270" s="8" t="b">
        <f t="shared" si="440"/>
        <v>1</v>
      </c>
      <c r="Q1270" s="8" t="b">
        <f t="shared" si="441"/>
        <v>1</v>
      </c>
      <c r="R1270" s="8" t="b">
        <f t="shared" si="442"/>
        <v>1</v>
      </c>
      <c r="S1270" s="8" t="s">
        <v>72</v>
      </c>
      <c r="T1270" s="8" t="e">
        <f t="shared" si="453"/>
        <v>#VALUE!</v>
      </c>
      <c r="U1270" s="12" t="s">
        <v>72</v>
      </c>
      <c r="V1270" s="8" t="e">
        <f t="shared" si="454"/>
        <v>#VALUE!</v>
      </c>
      <c r="X1270" s="13" t="str">
        <f t="shared" si="443"/>
        <v xml:space="preserve"> </v>
      </c>
      <c r="Y1270" s="8" t="e">
        <f t="shared" si="455"/>
        <v>#VALUE!</v>
      </c>
      <c r="AA1270" s="14" t="e">
        <f t="shared" ca="1" si="456"/>
        <v>#VALUE!</v>
      </c>
      <c r="AB1270" s="14" t="e">
        <f t="shared" ca="1" si="457"/>
        <v>#VALUE!</v>
      </c>
      <c r="AC1270" s="14" t="e">
        <f t="shared" ca="1" si="458"/>
        <v>#VALUE!</v>
      </c>
      <c r="AD1270" s="8" t="e">
        <f t="shared" ca="1" si="459"/>
        <v>#VALUE!</v>
      </c>
      <c r="AE1270" s="8" t="e">
        <f t="shared" ca="1" si="460"/>
        <v>#VALUE!</v>
      </c>
      <c r="AF1270" s="8" t="e">
        <f t="shared" ca="1" si="461"/>
        <v>#VALUE!</v>
      </c>
    </row>
    <row r="1271" spans="1:32" x14ac:dyDescent="0.3">
      <c r="A1271" s="35">
        <f>IF(Замеры!B1267=0, " ", Замеры!B1267)</f>
        <v>1264</v>
      </c>
      <c r="B1271" s="49" t="str">
        <f>Замеры!G1267</f>
        <v xml:space="preserve">Группа от QF </v>
      </c>
      <c r="C1271" s="49" t="str">
        <f>IF(Замеры!J1267=0, " ", Замеры!J1267)</f>
        <v xml:space="preserve"> </v>
      </c>
      <c r="D1271" s="49" t="str">
        <f>IF(O1271=0, " ", CONCATENATE(Замеры!T1267,Замеры!U1267,Замеры!V1267,Замеры!W1267,Замеры!AB1267))</f>
        <v xml:space="preserve"> </v>
      </c>
      <c r="E1271" s="49" t="str">
        <f>IF(Замеры!L1267=0, " ", Замеры!L1267)</f>
        <v xml:space="preserve"> </v>
      </c>
      <c r="F1271" s="49" t="e">
        <f t="shared" si="444"/>
        <v>#VALUE!</v>
      </c>
      <c r="G1271" s="51" t="str">
        <f t="shared" si="445"/>
        <v>-</v>
      </c>
      <c r="H1271" s="52" t="str">
        <f t="shared" si="446"/>
        <v>-</v>
      </c>
      <c r="I1271" s="51" t="str">
        <f t="shared" si="447"/>
        <v>-</v>
      </c>
      <c r="J1271" s="29" t="str">
        <f t="shared" si="448"/>
        <v>-</v>
      </c>
      <c r="K1271" s="46" t="str">
        <f t="shared" si="449"/>
        <v>-</v>
      </c>
      <c r="L1271" s="29" t="str">
        <f t="shared" si="450"/>
        <v>-</v>
      </c>
      <c r="M1271" s="29" t="str">
        <f t="shared" si="451"/>
        <v xml:space="preserve"> </v>
      </c>
      <c r="N1271" s="29" t="str">
        <f t="shared" ca="1" si="452"/>
        <v xml:space="preserve"> </v>
      </c>
      <c r="O1271" s="8">
        <f>Замеры!R1267</f>
        <v>0</v>
      </c>
      <c r="P1271" s="8" t="b">
        <f t="shared" si="440"/>
        <v>1</v>
      </c>
      <c r="Q1271" s="8" t="b">
        <f t="shared" si="441"/>
        <v>1</v>
      </c>
      <c r="R1271" s="8" t="b">
        <f t="shared" si="442"/>
        <v>1</v>
      </c>
      <c r="S1271" s="8" t="s">
        <v>72</v>
      </c>
      <c r="T1271" s="8" t="e">
        <f t="shared" si="453"/>
        <v>#VALUE!</v>
      </c>
      <c r="U1271" s="12" t="s">
        <v>72</v>
      </c>
      <c r="V1271" s="8" t="e">
        <f t="shared" si="454"/>
        <v>#VALUE!</v>
      </c>
      <c r="X1271" s="13" t="str">
        <f t="shared" si="443"/>
        <v xml:space="preserve"> </v>
      </c>
      <c r="Y1271" s="8" t="e">
        <f t="shared" si="455"/>
        <v>#VALUE!</v>
      </c>
      <c r="AA1271" s="14" t="e">
        <f t="shared" ca="1" si="456"/>
        <v>#VALUE!</v>
      </c>
      <c r="AB1271" s="14" t="e">
        <f t="shared" ca="1" si="457"/>
        <v>#VALUE!</v>
      </c>
      <c r="AC1271" s="14" t="e">
        <f t="shared" ca="1" si="458"/>
        <v>#VALUE!</v>
      </c>
      <c r="AD1271" s="8" t="e">
        <f t="shared" ca="1" si="459"/>
        <v>#VALUE!</v>
      </c>
      <c r="AE1271" s="8" t="e">
        <f t="shared" ca="1" si="460"/>
        <v>#VALUE!</v>
      </c>
      <c r="AF1271" s="8" t="e">
        <f t="shared" ca="1" si="461"/>
        <v>#VALUE!</v>
      </c>
    </row>
    <row r="1272" spans="1:32" x14ac:dyDescent="0.3">
      <c r="A1272" s="35">
        <f>IF(Замеры!B1268=0, " ", Замеры!B1268)</f>
        <v>1265</v>
      </c>
      <c r="B1272" s="49" t="str">
        <f>Замеры!G1268</f>
        <v xml:space="preserve">Группа от QF </v>
      </c>
      <c r="C1272" s="49" t="str">
        <f>IF(Замеры!J1268=0, " ", Замеры!J1268)</f>
        <v xml:space="preserve"> </v>
      </c>
      <c r="D1272" s="49" t="str">
        <f>IF(O1272=0, " ", CONCATENATE(Замеры!T1268,Замеры!U1268,Замеры!V1268,Замеры!W1268,Замеры!AB1268))</f>
        <v xml:space="preserve"> </v>
      </c>
      <c r="E1272" s="49" t="str">
        <f>IF(Замеры!L1268=0, " ", Замеры!L1268)</f>
        <v xml:space="preserve"> </v>
      </c>
      <c r="F1272" s="49" t="e">
        <f t="shared" si="444"/>
        <v>#VALUE!</v>
      </c>
      <c r="G1272" s="51" t="str">
        <f t="shared" si="445"/>
        <v>-</v>
      </c>
      <c r="H1272" s="52" t="str">
        <f t="shared" si="446"/>
        <v>-</v>
      </c>
      <c r="I1272" s="51" t="str">
        <f t="shared" si="447"/>
        <v>-</v>
      </c>
      <c r="J1272" s="29" t="str">
        <f t="shared" si="448"/>
        <v>-</v>
      </c>
      <c r="K1272" s="46" t="str">
        <f t="shared" si="449"/>
        <v>-</v>
      </c>
      <c r="L1272" s="29" t="str">
        <f t="shared" si="450"/>
        <v>-</v>
      </c>
      <c r="M1272" s="29" t="str">
        <f t="shared" si="451"/>
        <v xml:space="preserve"> </v>
      </c>
      <c r="N1272" s="29" t="str">
        <f t="shared" ca="1" si="452"/>
        <v xml:space="preserve"> </v>
      </c>
      <c r="O1272" s="8">
        <f>Замеры!R1268</f>
        <v>0</v>
      </c>
      <c r="P1272" s="8" t="b">
        <f t="shared" si="440"/>
        <v>1</v>
      </c>
      <c r="Q1272" s="8" t="b">
        <f t="shared" si="441"/>
        <v>1</v>
      </c>
      <c r="R1272" s="8" t="b">
        <f t="shared" si="442"/>
        <v>1</v>
      </c>
      <c r="S1272" s="8" t="s">
        <v>72</v>
      </c>
      <c r="T1272" s="8" t="e">
        <f t="shared" si="453"/>
        <v>#VALUE!</v>
      </c>
      <c r="U1272" s="12" t="s">
        <v>72</v>
      </c>
      <c r="V1272" s="8" t="e">
        <f t="shared" si="454"/>
        <v>#VALUE!</v>
      </c>
      <c r="X1272" s="13" t="str">
        <f t="shared" si="443"/>
        <v xml:space="preserve"> </v>
      </c>
      <c r="Y1272" s="8" t="e">
        <f t="shared" si="455"/>
        <v>#VALUE!</v>
      </c>
      <c r="AA1272" s="14" t="e">
        <f t="shared" ca="1" si="456"/>
        <v>#VALUE!</v>
      </c>
      <c r="AB1272" s="14" t="e">
        <f t="shared" ca="1" si="457"/>
        <v>#VALUE!</v>
      </c>
      <c r="AC1272" s="14" t="e">
        <f t="shared" ca="1" si="458"/>
        <v>#VALUE!</v>
      </c>
      <c r="AD1272" s="8" t="e">
        <f t="shared" ca="1" si="459"/>
        <v>#VALUE!</v>
      </c>
      <c r="AE1272" s="8" t="e">
        <f t="shared" ca="1" si="460"/>
        <v>#VALUE!</v>
      </c>
      <c r="AF1272" s="8" t="e">
        <f t="shared" ca="1" si="461"/>
        <v>#VALUE!</v>
      </c>
    </row>
    <row r="1273" spans="1:32" x14ac:dyDescent="0.3">
      <c r="A1273" s="35">
        <f>IF(Замеры!B1269=0, " ", Замеры!B1269)</f>
        <v>1266</v>
      </c>
      <c r="B1273" s="49" t="str">
        <f>Замеры!G1269</f>
        <v xml:space="preserve">Группа от QF </v>
      </c>
      <c r="C1273" s="49" t="str">
        <f>IF(Замеры!J1269=0, " ", Замеры!J1269)</f>
        <v xml:space="preserve"> </v>
      </c>
      <c r="D1273" s="49" t="str">
        <f>IF(O1273=0, " ", CONCATENATE(Замеры!T1269,Замеры!U1269,Замеры!V1269,Замеры!W1269,Замеры!AB1269))</f>
        <v xml:space="preserve"> </v>
      </c>
      <c r="E1273" s="49" t="str">
        <f>IF(Замеры!L1269=0, " ", Замеры!L1269)</f>
        <v xml:space="preserve"> </v>
      </c>
      <c r="F1273" s="49" t="e">
        <f t="shared" si="444"/>
        <v>#VALUE!</v>
      </c>
      <c r="G1273" s="51" t="str">
        <f t="shared" si="445"/>
        <v>-</v>
      </c>
      <c r="H1273" s="52" t="str">
        <f t="shared" si="446"/>
        <v>-</v>
      </c>
      <c r="I1273" s="51" t="str">
        <f t="shared" si="447"/>
        <v>-</v>
      </c>
      <c r="J1273" s="29" t="str">
        <f t="shared" si="448"/>
        <v>-</v>
      </c>
      <c r="K1273" s="46" t="str">
        <f t="shared" si="449"/>
        <v>-</v>
      </c>
      <c r="L1273" s="29" t="str">
        <f t="shared" si="450"/>
        <v>-</v>
      </c>
      <c r="M1273" s="29" t="str">
        <f t="shared" si="451"/>
        <v xml:space="preserve"> </v>
      </c>
      <c r="N1273" s="29" t="str">
        <f t="shared" ca="1" si="452"/>
        <v xml:space="preserve"> </v>
      </c>
      <c r="O1273" s="8">
        <f>Замеры!R1269</f>
        <v>0</v>
      </c>
      <c r="P1273" s="8" t="b">
        <f t="shared" si="440"/>
        <v>1</v>
      </c>
      <c r="Q1273" s="8" t="b">
        <f t="shared" si="441"/>
        <v>1</v>
      </c>
      <c r="R1273" s="8" t="b">
        <f t="shared" si="442"/>
        <v>1</v>
      </c>
      <c r="S1273" s="8" t="s">
        <v>72</v>
      </c>
      <c r="T1273" s="8" t="e">
        <f t="shared" si="453"/>
        <v>#VALUE!</v>
      </c>
      <c r="U1273" s="12" t="s">
        <v>72</v>
      </c>
      <c r="V1273" s="8" t="e">
        <f t="shared" si="454"/>
        <v>#VALUE!</v>
      </c>
      <c r="X1273" s="13" t="str">
        <f t="shared" si="443"/>
        <v xml:space="preserve"> </v>
      </c>
      <c r="Y1273" s="8" t="e">
        <f t="shared" si="455"/>
        <v>#VALUE!</v>
      </c>
      <c r="AA1273" s="14" t="e">
        <f t="shared" ca="1" si="456"/>
        <v>#VALUE!</v>
      </c>
      <c r="AB1273" s="14" t="e">
        <f t="shared" ca="1" si="457"/>
        <v>#VALUE!</v>
      </c>
      <c r="AC1273" s="14" t="e">
        <f t="shared" ca="1" si="458"/>
        <v>#VALUE!</v>
      </c>
      <c r="AD1273" s="8" t="e">
        <f t="shared" ca="1" si="459"/>
        <v>#VALUE!</v>
      </c>
      <c r="AE1273" s="8" t="e">
        <f t="shared" ca="1" si="460"/>
        <v>#VALUE!</v>
      </c>
      <c r="AF1273" s="8" t="e">
        <f t="shared" ca="1" si="461"/>
        <v>#VALUE!</v>
      </c>
    </row>
    <row r="1274" spans="1:32" x14ac:dyDescent="0.3">
      <c r="A1274" s="35">
        <f>IF(Замеры!B1270=0, " ", Замеры!B1270)</f>
        <v>1267</v>
      </c>
      <c r="B1274" s="49" t="str">
        <f>Замеры!G1270</f>
        <v xml:space="preserve">Группа от QF </v>
      </c>
      <c r="C1274" s="49" t="str">
        <f>IF(Замеры!J1270=0, " ", Замеры!J1270)</f>
        <v xml:space="preserve"> </v>
      </c>
      <c r="D1274" s="49" t="str">
        <f>IF(O1274=0, " ", CONCATENATE(Замеры!T1270,Замеры!U1270,Замеры!V1270,Замеры!W1270,Замеры!AB1270))</f>
        <v xml:space="preserve"> </v>
      </c>
      <c r="E1274" s="49" t="str">
        <f>IF(Замеры!L1270=0, " ", Замеры!L1270)</f>
        <v xml:space="preserve"> </v>
      </c>
      <c r="F1274" s="49" t="e">
        <f t="shared" si="444"/>
        <v>#VALUE!</v>
      </c>
      <c r="G1274" s="51" t="str">
        <f t="shared" si="445"/>
        <v>-</v>
      </c>
      <c r="H1274" s="52" t="str">
        <f t="shared" si="446"/>
        <v>-</v>
      </c>
      <c r="I1274" s="51" t="str">
        <f t="shared" si="447"/>
        <v>-</v>
      </c>
      <c r="J1274" s="29" t="str">
        <f t="shared" si="448"/>
        <v>-</v>
      </c>
      <c r="K1274" s="46" t="str">
        <f t="shared" si="449"/>
        <v>-</v>
      </c>
      <c r="L1274" s="29" t="str">
        <f t="shared" si="450"/>
        <v>-</v>
      </c>
      <c r="M1274" s="29" t="str">
        <f t="shared" si="451"/>
        <v xml:space="preserve"> </v>
      </c>
      <c r="N1274" s="29" t="str">
        <f t="shared" ca="1" si="452"/>
        <v xml:space="preserve"> </v>
      </c>
      <c r="O1274" s="8">
        <f>Замеры!R1270</f>
        <v>0</v>
      </c>
      <c r="P1274" s="8" t="b">
        <f t="shared" si="440"/>
        <v>1</v>
      </c>
      <c r="Q1274" s="8" t="b">
        <f t="shared" si="441"/>
        <v>1</v>
      </c>
      <c r="R1274" s="8" t="b">
        <f t="shared" si="442"/>
        <v>1</v>
      </c>
      <c r="S1274" s="8" t="s">
        <v>72</v>
      </c>
      <c r="T1274" s="8" t="e">
        <f t="shared" si="453"/>
        <v>#VALUE!</v>
      </c>
      <c r="U1274" s="12" t="s">
        <v>72</v>
      </c>
      <c r="V1274" s="8" t="e">
        <f t="shared" si="454"/>
        <v>#VALUE!</v>
      </c>
      <c r="X1274" s="13" t="str">
        <f t="shared" si="443"/>
        <v xml:space="preserve"> </v>
      </c>
      <c r="Y1274" s="8" t="e">
        <f t="shared" si="455"/>
        <v>#VALUE!</v>
      </c>
      <c r="AA1274" s="14" t="e">
        <f t="shared" ca="1" si="456"/>
        <v>#VALUE!</v>
      </c>
      <c r="AB1274" s="14" t="e">
        <f t="shared" ca="1" si="457"/>
        <v>#VALUE!</v>
      </c>
      <c r="AC1274" s="14" t="e">
        <f t="shared" ca="1" si="458"/>
        <v>#VALUE!</v>
      </c>
      <c r="AD1274" s="8" t="e">
        <f t="shared" ca="1" si="459"/>
        <v>#VALUE!</v>
      </c>
      <c r="AE1274" s="8" t="e">
        <f t="shared" ca="1" si="460"/>
        <v>#VALUE!</v>
      </c>
      <c r="AF1274" s="8" t="e">
        <f t="shared" ca="1" si="461"/>
        <v>#VALUE!</v>
      </c>
    </row>
    <row r="1275" spans="1:32" x14ac:dyDescent="0.3">
      <c r="A1275" s="35">
        <f>IF(Замеры!B1271=0, " ", Замеры!B1271)</f>
        <v>1268</v>
      </c>
      <c r="B1275" s="49" t="str">
        <f>Замеры!G1271</f>
        <v xml:space="preserve">Группа от QF </v>
      </c>
      <c r="C1275" s="49" t="str">
        <f>IF(Замеры!J1271=0, " ", Замеры!J1271)</f>
        <v xml:space="preserve"> </v>
      </c>
      <c r="D1275" s="49" t="str">
        <f>IF(O1275=0, " ", CONCATENATE(Замеры!T1271,Замеры!U1271,Замеры!V1271,Замеры!W1271,Замеры!AB1271))</f>
        <v xml:space="preserve"> </v>
      </c>
      <c r="E1275" s="49" t="str">
        <f>IF(Замеры!L1271=0, " ", Замеры!L1271)</f>
        <v xml:space="preserve"> </v>
      </c>
      <c r="F1275" s="49" t="e">
        <f t="shared" si="444"/>
        <v>#VALUE!</v>
      </c>
      <c r="G1275" s="51" t="str">
        <f t="shared" si="445"/>
        <v>-</v>
      </c>
      <c r="H1275" s="52" t="str">
        <f t="shared" si="446"/>
        <v>-</v>
      </c>
      <c r="I1275" s="51" t="str">
        <f t="shared" si="447"/>
        <v>-</v>
      </c>
      <c r="J1275" s="29" t="str">
        <f t="shared" si="448"/>
        <v>-</v>
      </c>
      <c r="K1275" s="46" t="str">
        <f t="shared" si="449"/>
        <v>-</v>
      </c>
      <c r="L1275" s="29" t="str">
        <f t="shared" si="450"/>
        <v>-</v>
      </c>
      <c r="M1275" s="29" t="str">
        <f t="shared" si="451"/>
        <v xml:space="preserve"> </v>
      </c>
      <c r="N1275" s="29" t="str">
        <f t="shared" ca="1" si="452"/>
        <v xml:space="preserve"> </v>
      </c>
      <c r="O1275" s="8">
        <f>Замеры!R1271</f>
        <v>0</v>
      </c>
      <c r="P1275" s="8" t="b">
        <f t="shared" si="440"/>
        <v>1</v>
      </c>
      <c r="Q1275" s="8" t="b">
        <f t="shared" si="441"/>
        <v>1</v>
      </c>
      <c r="R1275" s="8" t="b">
        <f t="shared" si="442"/>
        <v>1</v>
      </c>
      <c r="S1275" s="8" t="s">
        <v>72</v>
      </c>
      <c r="T1275" s="8" t="e">
        <f t="shared" si="453"/>
        <v>#VALUE!</v>
      </c>
      <c r="U1275" s="12" t="s">
        <v>72</v>
      </c>
      <c r="V1275" s="8" t="e">
        <f t="shared" si="454"/>
        <v>#VALUE!</v>
      </c>
      <c r="X1275" s="13" t="str">
        <f t="shared" si="443"/>
        <v xml:space="preserve"> </v>
      </c>
      <c r="Y1275" s="8" t="e">
        <f t="shared" si="455"/>
        <v>#VALUE!</v>
      </c>
      <c r="AA1275" s="14" t="e">
        <f t="shared" ca="1" si="456"/>
        <v>#VALUE!</v>
      </c>
      <c r="AB1275" s="14" t="e">
        <f t="shared" ca="1" si="457"/>
        <v>#VALUE!</v>
      </c>
      <c r="AC1275" s="14" t="e">
        <f t="shared" ca="1" si="458"/>
        <v>#VALUE!</v>
      </c>
      <c r="AD1275" s="8" t="e">
        <f t="shared" ca="1" si="459"/>
        <v>#VALUE!</v>
      </c>
      <c r="AE1275" s="8" t="e">
        <f t="shared" ca="1" si="460"/>
        <v>#VALUE!</v>
      </c>
      <c r="AF1275" s="8" t="e">
        <f t="shared" ca="1" si="461"/>
        <v>#VALUE!</v>
      </c>
    </row>
    <row r="1276" spans="1:32" x14ac:dyDescent="0.3">
      <c r="A1276" s="35">
        <f>IF(Замеры!B1272=0, " ", Замеры!B1272)</f>
        <v>1269</v>
      </c>
      <c r="B1276" s="49" t="str">
        <f>Замеры!G1272</f>
        <v xml:space="preserve">Группа от QF </v>
      </c>
      <c r="C1276" s="49" t="str">
        <f>IF(Замеры!J1272=0, " ", Замеры!J1272)</f>
        <v xml:space="preserve"> </v>
      </c>
      <c r="D1276" s="49" t="str">
        <f>IF(O1276=0, " ", CONCATENATE(Замеры!T1272,Замеры!U1272,Замеры!V1272,Замеры!W1272,Замеры!AB1272))</f>
        <v xml:space="preserve"> </v>
      </c>
      <c r="E1276" s="49" t="str">
        <f>IF(Замеры!L1272=0, " ", Замеры!L1272)</f>
        <v xml:space="preserve"> </v>
      </c>
      <c r="F1276" s="49" t="e">
        <f t="shared" si="444"/>
        <v>#VALUE!</v>
      </c>
      <c r="G1276" s="51" t="str">
        <f t="shared" si="445"/>
        <v>-</v>
      </c>
      <c r="H1276" s="52" t="str">
        <f t="shared" si="446"/>
        <v>-</v>
      </c>
      <c r="I1276" s="51" t="str">
        <f t="shared" si="447"/>
        <v>-</v>
      </c>
      <c r="J1276" s="29" t="str">
        <f t="shared" si="448"/>
        <v>-</v>
      </c>
      <c r="K1276" s="46" t="str">
        <f t="shared" si="449"/>
        <v>-</v>
      </c>
      <c r="L1276" s="29" t="str">
        <f t="shared" si="450"/>
        <v>-</v>
      </c>
      <c r="M1276" s="29" t="str">
        <f t="shared" si="451"/>
        <v xml:space="preserve"> </v>
      </c>
      <c r="N1276" s="29" t="str">
        <f t="shared" ca="1" si="452"/>
        <v xml:space="preserve"> </v>
      </c>
      <c r="O1276" s="8">
        <f>Замеры!R1272</f>
        <v>0</v>
      </c>
      <c r="P1276" s="8" t="b">
        <f t="shared" si="440"/>
        <v>1</v>
      </c>
      <c r="Q1276" s="8" t="b">
        <f t="shared" si="441"/>
        <v>1</v>
      </c>
      <c r="R1276" s="8" t="b">
        <f t="shared" si="442"/>
        <v>1</v>
      </c>
      <c r="S1276" s="8" t="s">
        <v>72</v>
      </c>
      <c r="T1276" s="8" t="e">
        <f t="shared" si="453"/>
        <v>#VALUE!</v>
      </c>
      <c r="U1276" s="12" t="s">
        <v>72</v>
      </c>
      <c r="V1276" s="8" t="e">
        <f t="shared" si="454"/>
        <v>#VALUE!</v>
      </c>
      <c r="X1276" s="13" t="str">
        <f t="shared" si="443"/>
        <v xml:space="preserve"> </v>
      </c>
      <c r="Y1276" s="8" t="e">
        <f t="shared" si="455"/>
        <v>#VALUE!</v>
      </c>
      <c r="AA1276" s="14" t="e">
        <f t="shared" ca="1" si="456"/>
        <v>#VALUE!</v>
      </c>
      <c r="AB1276" s="14" t="e">
        <f t="shared" ca="1" si="457"/>
        <v>#VALUE!</v>
      </c>
      <c r="AC1276" s="14" t="e">
        <f t="shared" ca="1" si="458"/>
        <v>#VALUE!</v>
      </c>
      <c r="AD1276" s="8" t="e">
        <f t="shared" ca="1" si="459"/>
        <v>#VALUE!</v>
      </c>
      <c r="AE1276" s="8" t="e">
        <f t="shared" ca="1" si="460"/>
        <v>#VALUE!</v>
      </c>
      <c r="AF1276" s="8" t="e">
        <f t="shared" ca="1" si="461"/>
        <v>#VALUE!</v>
      </c>
    </row>
    <row r="1277" spans="1:32" x14ac:dyDescent="0.3">
      <c r="A1277" s="35">
        <f>IF(Замеры!B1273=0, " ", Замеры!B1273)</f>
        <v>1270</v>
      </c>
      <c r="B1277" s="49" t="str">
        <f>Замеры!G1273</f>
        <v xml:space="preserve">Группа от QF </v>
      </c>
      <c r="C1277" s="49" t="str">
        <f>IF(Замеры!J1273=0, " ", Замеры!J1273)</f>
        <v xml:space="preserve"> </v>
      </c>
      <c r="D1277" s="49" t="str">
        <f>IF(O1277=0, " ", CONCATENATE(Замеры!T1273,Замеры!U1273,Замеры!V1273,Замеры!W1273,Замеры!AB1273))</f>
        <v xml:space="preserve"> </v>
      </c>
      <c r="E1277" s="49" t="str">
        <f>IF(Замеры!L1273=0, " ", Замеры!L1273)</f>
        <v xml:space="preserve"> </v>
      </c>
      <c r="F1277" s="49" t="e">
        <f t="shared" si="444"/>
        <v>#VALUE!</v>
      </c>
      <c r="G1277" s="51" t="str">
        <f t="shared" si="445"/>
        <v>-</v>
      </c>
      <c r="H1277" s="52" t="str">
        <f t="shared" si="446"/>
        <v>-</v>
      </c>
      <c r="I1277" s="51" t="str">
        <f t="shared" si="447"/>
        <v>-</v>
      </c>
      <c r="J1277" s="29" t="str">
        <f t="shared" si="448"/>
        <v>-</v>
      </c>
      <c r="K1277" s="46" t="str">
        <f t="shared" si="449"/>
        <v>-</v>
      </c>
      <c r="L1277" s="29" t="str">
        <f t="shared" si="450"/>
        <v>-</v>
      </c>
      <c r="M1277" s="29" t="str">
        <f t="shared" si="451"/>
        <v xml:space="preserve"> </v>
      </c>
      <c r="N1277" s="29" t="str">
        <f t="shared" ca="1" si="452"/>
        <v xml:space="preserve"> </v>
      </c>
      <c r="O1277" s="8">
        <f>Замеры!R1273</f>
        <v>0</v>
      </c>
      <c r="P1277" s="8" t="b">
        <f t="shared" si="440"/>
        <v>1</v>
      </c>
      <c r="Q1277" s="8" t="b">
        <f t="shared" si="441"/>
        <v>1</v>
      </c>
      <c r="R1277" s="8" t="b">
        <f t="shared" si="442"/>
        <v>1</v>
      </c>
      <c r="S1277" s="8" t="s">
        <v>72</v>
      </c>
      <c r="T1277" s="8" t="e">
        <f t="shared" si="453"/>
        <v>#VALUE!</v>
      </c>
      <c r="U1277" s="12" t="s">
        <v>72</v>
      </c>
      <c r="V1277" s="8" t="e">
        <f t="shared" si="454"/>
        <v>#VALUE!</v>
      </c>
      <c r="X1277" s="13" t="str">
        <f t="shared" si="443"/>
        <v xml:space="preserve"> </v>
      </c>
      <c r="Y1277" s="8" t="e">
        <f t="shared" si="455"/>
        <v>#VALUE!</v>
      </c>
      <c r="AA1277" s="14" t="e">
        <f t="shared" ca="1" si="456"/>
        <v>#VALUE!</v>
      </c>
      <c r="AB1277" s="14" t="e">
        <f t="shared" ca="1" si="457"/>
        <v>#VALUE!</v>
      </c>
      <c r="AC1277" s="14" t="e">
        <f t="shared" ca="1" si="458"/>
        <v>#VALUE!</v>
      </c>
      <c r="AD1277" s="8" t="e">
        <f t="shared" ca="1" si="459"/>
        <v>#VALUE!</v>
      </c>
      <c r="AE1277" s="8" t="e">
        <f t="shared" ca="1" si="460"/>
        <v>#VALUE!</v>
      </c>
      <c r="AF1277" s="8" t="e">
        <f t="shared" ca="1" si="461"/>
        <v>#VALUE!</v>
      </c>
    </row>
    <row r="1278" spans="1:32" x14ac:dyDescent="0.3">
      <c r="A1278" s="35">
        <f>IF(Замеры!B1274=0, " ", Замеры!B1274)</f>
        <v>1271</v>
      </c>
      <c r="B1278" s="49" t="str">
        <f>Замеры!G1274</f>
        <v xml:space="preserve">Группа от QF </v>
      </c>
      <c r="C1278" s="49" t="str">
        <f>IF(Замеры!J1274=0, " ", Замеры!J1274)</f>
        <v xml:space="preserve"> </v>
      </c>
      <c r="D1278" s="49" t="str">
        <f>IF(O1278=0, " ", CONCATENATE(Замеры!T1274,Замеры!U1274,Замеры!V1274,Замеры!W1274,Замеры!AB1274))</f>
        <v xml:space="preserve"> </v>
      </c>
      <c r="E1278" s="49" t="str">
        <f>IF(Замеры!L1274=0, " ", Замеры!L1274)</f>
        <v xml:space="preserve"> </v>
      </c>
      <c r="F1278" s="49" t="e">
        <f t="shared" si="444"/>
        <v>#VALUE!</v>
      </c>
      <c r="G1278" s="51" t="str">
        <f t="shared" si="445"/>
        <v>-</v>
      </c>
      <c r="H1278" s="52" t="str">
        <f t="shared" si="446"/>
        <v>-</v>
      </c>
      <c r="I1278" s="51" t="str">
        <f t="shared" si="447"/>
        <v>-</v>
      </c>
      <c r="J1278" s="29" t="str">
        <f t="shared" si="448"/>
        <v>-</v>
      </c>
      <c r="K1278" s="46" t="str">
        <f t="shared" si="449"/>
        <v>-</v>
      </c>
      <c r="L1278" s="29" t="str">
        <f t="shared" si="450"/>
        <v>-</v>
      </c>
      <c r="M1278" s="29" t="str">
        <f t="shared" si="451"/>
        <v xml:space="preserve"> </v>
      </c>
      <c r="N1278" s="29" t="str">
        <f t="shared" ca="1" si="452"/>
        <v xml:space="preserve"> </v>
      </c>
      <c r="O1278" s="8">
        <f>Замеры!R1274</f>
        <v>0</v>
      </c>
      <c r="P1278" s="8" t="b">
        <f t="shared" si="440"/>
        <v>1</v>
      </c>
      <c r="Q1278" s="8" t="b">
        <f t="shared" si="441"/>
        <v>1</v>
      </c>
      <c r="R1278" s="8" t="b">
        <f t="shared" si="442"/>
        <v>1</v>
      </c>
      <c r="S1278" s="8" t="s">
        <v>72</v>
      </c>
      <c r="T1278" s="8" t="e">
        <f t="shared" si="453"/>
        <v>#VALUE!</v>
      </c>
      <c r="U1278" s="12" t="s">
        <v>72</v>
      </c>
      <c r="V1278" s="8" t="e">
        <f t="shared" si="454"/>
        <v>#VALUE!</v>
      </c>
      <c r="X1278" s="13" t="str">
        <f t="shared" si="443"/>
        <v xml:space="preserve"> </v>
      </c>
      <c r="Y1278" s="8" t="e">
        <f t="shared" si="455"/>
        <v>#VALUE!</v>
      </c>
      <c r="AA1278" s="14" t="e">
        <f t="shared" ca="1" si="456"/>
        <v>#VALUE!</v>
      </c>
      <c r="AB1278" s="14" t="e">
        <f t="shared" ca="1" si="457"/>
        <v>#VALUE!</v>
      </c>
      <c r="AC1278" s="14" t="e">
        <f t="shared" ca="1" si="458"/>
        <v>#VALUE!</v>
      </c>
      <c r="AD1278" s="8" t="e">
        <f t="shared" ca="1" si="459"/>
        <v>#VALUE!</v>
      </c>
      <c r="AE1278" s="8" t="e">
        <f t="shared" ca="1" si="460"/>
        <v>#VALUE!</v>
      </c>
      <c r="AF1278" s="8" t="e">
        <f t="shared" ca="1" si="461"/>
        <v>#VALUE!</v>
      </c>
    </row>
    <row r="1279" spans="1:32" x14ac:dyDescent="0.3">
      <c r="A1279" s="35">
        <f>IF(Замеры!B1275=0, " ", Замеры!B1275)</f>
        <v>1272</v>
      </c>
      <c r="B1279" s="49" t="str">
        <f>Замеры!G1275</f>
        <v xml:space="preserve">Группа от QF </v>
      </c>
      <c r="C1279" s="49" t="str">
        <f>IF(Замеры!J1275=0, " ", Замеры!J1275)</f>
        <v xml:space="preserve"> </v>
      </c>
      <c r="D1279" s="49" t="str">
        <f>IF(O1279=0, " ", CONCATENATE(Замеры!T1275,Замеры!U1275,Замеры!V1275,Замеры!W1275,Замеры!AB1275))</f>
        <v xml:space="preserve"> </v>
      </c>
      <c r="E1279" s="49" t="str">
        <f>IF(Замеры!L1275=0, " ", Замеры!L1275)</f>
        <v xml:space="preserve"> </v>
      </c>
      <c r="F1279" s="49" t="e">
        <f t="shared" si="444"/>
        <v>#VALUE!</v>
      </c>
      <c r="G1279" s="51" t="str">
        <f t="shared" si="445"/>
        <v>-</v>
      </c>
      <c r="H1279" s="52" t="str">
        <f t="shared" si="446"/>
        <v>-</v>
      </c>
      <c r="I1279" s="51" t="str">
        <f t="shared" si="447"/>
        <v>-</v>
      </c>
      <c r="J1279" s="29" t="str">
        <f t="shared" si="448"/>
        <v>-</v>
      </c>
      <c r="K1279" s="46" t="str">
        <f t="shared" si="449"/>
        <v>-</v>
      </c>
      <c r="L1279" s="29" t="str">
        <f t="shared" si="450"/>
        <v>-</v>
      </c>
      <c r="M1279" s="29" t="str">
        <f t="shared" si="451"/>
        <v xml:space="preserve"> </v>
      </c>
      <c r="N1279" s="29" t="str">
        <f t="shared" ca="1" si="452"/>
        <v xml:space="preserve"> </v>
      </c>
      <c r="O1279" s="8">
        <f>Замеры!R1275</f>
        <v>0</v>
      </c>
      <c r="P1279" s="8" t="b">
        <f t="shared" si="440"/>
        <v>1</v>
      </c>
      <c r="Q1279" s="8" t="b">
        <f t="shared" si="441"/>
        <v>1</v>
      </c>
      <c r="R1279" s="8" t="b">
        <f t="shared" si="442"/>
        <v>1</v>
      </c>
      <c r="S1279" s="8" t="s">
        <v>72</v>
      </c>
      <c r="T1279" s="8" t="e">
        <f t="shared" si="453"/>
        <v>#VALUE!</v>
      </c>
      <c r="U1279" s="12" t="s">
        <v>72</v>
      </c>
      <c r="V1279" s="8" t="e">
        <f t="shared" si="454"/>
        <v>#VALUE!</v>
      </c>
      <c r="X1279" s="13" t="str">
        <f t="shared" si="443"/>
        <v xml:space="preserve"> </v>
      </c>
      <c r="Y1279" s="8" t="e">
        <f t="shared" si="455"/>
        <v>#VALUE!</v>
      </c>
      <c r="AA1279" s="14" t="e">
        <f t="shared" ca="1" si="456"/>
        <v>#VALUE!</v>
      </c>
      <c r="AB1279" s="14" t="e">
        <f t="shared" ca="1" si="457"/>
        <v>#VALUE!</v>
      </c>
      <c r="AC1279" s="14" t="e">
        <f t="shared" ca="1" si="458"/>
        <v>#VALUE!</v>
      </c>
      <c r="AD1279" s="8" t="e">
        <f t="shared" ca="1" si="459"/>
        <v>#VALUE!</v>
      </c>
      <c r="AE1279" s="8" t="e">
        <f t="shared" ca="1" si="460"/>
        <v>#VALUE!</v>
      </c>
      <c r="AF1279" s="8" t="e">
        <f t="shared" ca="1" si="461"/>
        <v>#VALUE!</v>
      </c>
    </row>
    <row r="1280" spans="1:32" x14ac:dyDescent="0.3">
      <c r="A1280" s="35">
        <f>IF(Замеры!B1276=0, " ", Замеры!B1276)</f>
        <v>1273</v>
      </c>
      <c r="B1280" s="49" t="str">
        <f>Замеры!G1276</f>
        <v xml:space="preserve">Группа от QF </v>
      </c>
      <c r="C1280" s="49" t="str">
        <f>IF(Замеры!J1276=0, " ", Замеры!J1276)</f>
        <v xml:space="preserve"> </v>
      </c>
      <c r="D1280" s="49" t="str">
        <f>IF(O1280=0, " ", CONCATENATE(Замеры!T1276,Замеры!U1276,Замеры!V1276,Замеры!W1276,Замеры!AB1276))</f>
        <v xml:space="preserve"> </v>
      </c>
      <c r="E1280" s="49" t="str">
        <f>IF(Замеры!L1276=0, " ", Замеры!L1276)</f>
        <v xml:space="preserve"> </v>
      </c>
      <c r="F1280" s="49" t="e">
        <f t="shared" si="444"/>
        <v>#VALUE!</v>
      </c>
      <c r="G1280" s="51" t="str">
        <f t="shared" si="445"/>
        <v>-</v>
      </c>
      <c r="H1280" s="52" t="str">
        <f t="shared" si="446"/>
        <v>-</v>
      </c>
      <c r="I1280" s="51" t="str">
        <f t="shared" si="447"/>
        <v>-</v>
      </c>
      <c r="J1280" s="29" t="str">
        <f t="shared" si="448"/>
        <v>-</v>
      </c>
      <c r="K1280" s="46" t="str">
        <f t="shared" si="449"/>
        <v>-</v>
      </c>
      <c r="L1280" s="29" t="str">
        <f t="shared" si="450"/>
        <v>-</v>
      </c>
      <c r="M1280" s="29" t="str">
        <f t="shared" si="451"/>
        <v xml:space="preserve"> </v>
      </c>
      <c r="N1280" s="29" t="str">
        <f t="shared" ca="1" si="452"/>
        <v xml:space="preserve"> </v>
      </c>
      <c r="O1280" s="8">
        <f>Замеры!R1276</f>
        <v>0</v>
      </c>
      <c r="P1280" s="8" t="b">
        <f t="shared" si="440"/>
        <v>1</v>
      </c>
      <c r="Q1280" s="8" t="b">
        <f t="shared" si="441"/>
        <v>1</v>
      </c>
      <c r="R1280" s="8" t="b">
        <f t="shared" si="442"/>
        <v>1</v>
      </c>
      <c r="S1280" s="8" t="s">
        <v>72</v>
      </c>
      <c r="T1280" s="8" t="e">
        <f t="shared" si="453"/>
        <v>#VALUE!</v>
      </c>
      <c r="U1280" s="12" t="s">
        <v>72</v>
      </c>
      <c r="V1280" s="8" t="e">
        <f t="shared" si="454"/>
        <v>#VALUE!</v>
      </c>
      <c r="X1280" s="13" t="str">
        <f t="shared" si="443"/>
        <v xml:space="preserve"> </v>
      </c>
      <c r="Y1280" s="8" t="e">
        <f t="shared" si="455"/>
        <v>#VALUE!</v>
      </c>
      <c r="AA1280" s="14" t="e">
        <f t="shared" ca="1" si="456"/>
        <v>#VALUE!</v>
      </c>
      <c r="AB1280" s="14" t="e">
        <f t="shared" ca="1" si="457"/>
        <v>#VALUE!</v>
      </c>
      <c r="AC1280" s="14" t="e">
        <f t="shared" ca="1" si="458"/>
        <v>#VALUE!</v>
      </c>
      <c r="AD1280" s="8" t="e">
        <f t="shared" ca="1" si="459"/>
        <v>#VALUE!</v>
      </c>
      <c r="AE1280" s="8" t="e">
        <f t="shared" ca="1" si="460"/>
        <v>#VALUE!</v>
      </c>
      <c r="AF1280" s="8" t="e">
        <f t="shared" ca="1" si="461"/>
        <v>#VALUE!</v>
      </c>
    </row>
    <row r="1281" spans="1:32" x14ac:dyDescent="0.3">
      <c r="A1281" s="35">
        <f>IF(Замеры!B1277=0, " ", Замеры!B1277)</f>
        <v>1274</v>
      </c>
      <c r="B1281" s="49" t="str">
        <f>Замеры!G1277</f>
        <v xml:space="preserve">Группа от QF </v>
      </c>
      <c r="C1281" s="49" t="str">
        <f>IF(Замеры!J1277=0, " ", Замеры!J1277)</f>
        <v xml:space="preserve"> </v>
      </c>
      <c r="D1281" s="49" t="str">
        <f>IF(O1281=0, " ", CONCATENATE(Замеры!T1277,Замеры!U1277,Замеры!V1277,Замеры!W1277,Замеры!AB1277))</f>
        <v xml:space="preserve"> </v>
      </c>
      <c r="E1281" s="49" t="str">
        <f>IF(Замеры!L1277=0, " ", Замеры!L1277)</f>
        <v xml:space="preserve"> </v>
      </c>
      <c r="F1281" s="49" t="e">
        <f t="shared" si="444"/>
        <v>#VALUE!</v>
      </c>
      <c r="G1281" s="51" t="str">
        <f t="shared" si="445"/>
        <v>-</v>
      </c>
      <c r="H1281" s="52" t="str">
        <f t="shared" si="446"/>
        <v>-</v>
      </c>
      <c r="I1281" s="51" t="str">
        <f t="shared" si="447"/>
        <v>-</v>
      </c>
      <c r="J1281" s="29" t="str">
        <f t="shared" si="448"/>
        <v>-</v>
      </c>
      <c r="K1281" s="46" t="str">
        <f t="shared" si="449"/>
        <v>-</v>
      </c>
      <c r="L1281" s="29" t="str">
        <f t="shared" si="450"/>
        <v>-</v>
      </c>
      <c r="M1281" s="29" t="str">
        <f t="shared" si="451"/>
        <v xml:space="preserve"> </v>
      </c>
      <c r="N1281" s="29" t="str">
        <f t="shared" ca="1" si="452"/>
        <v xml:space="preserve"> </v>
      </c>
      <c r="O1281" s="8">
        <f>Замеры!R1277</f>
        <v>0</v>
      </c>
      <c r="P1281" s="8" t="b">
        <f t="shared" si="440"/>
        <v>1</v>
      </c>
      <c r="Q1281" s="8" t="b">
        <f t="shared" si="441"/>
        <v>1</v>
      </c>
      <c r="R1281" s="8" t="b">
        <f t="shared" si="442"/>
        <v>1</v>
      </c>
      <c r="S1281" s="8" t="s">
        <v>72</v>
      </c>
      <c r="T1281" s="8" t="e">
        <f t="shared" si="453"/>
        <v>#VALUE!</v>
      </c>
      <c r="U1281" s="12" t="s">
        <v>72</v>
      </c>
      <c r="V1281" s="8" t="e">
        <f t="shared" si="454"/>
        <v>#VALUE!</v>
      </c>
      <c r="X1281" s="13" t="str">
        <f t="shared" si="443"/>
        <v xml:space="preserve"> </v>
      </c>
      <c r="Y1281" s="8" t="e">
        <f t="shared" si="455"/>
        <v>#VALUE!</v>
      </c>
      <c r="AA1281" s="14" t="e">
        <f t="shared" ca="1" si="456"/>
        <v>#VALUE!</v>
      </c>
      <c r="AB1281" s="14" t="e">
        <f t="shared" ca="1" si="457"/>
        <v>#VALUE!</v>
      </c>
      <c r="AC1281" s="14" t="e">
        <f t="shared" ca="1" si="458"/>
        <v>#VALUE!</v>
      </c>
      <c r="AD1281" s="8" t="e">
        <f t="shared" ca="1" si="459"/>
        <v>#VALUE!</v>
      </c>
      <c r="AE1281" s="8" t="e">
        <f t="shared" ca="1" si="460"/>
        <v>#VALUE!</v>
      </c>
      <c r="AF1281" s="8" t="e">
        <f t="shared" ca="1" si="461"/>
        <v>#VALUE!</v>
      </c>
    </row>
    <row r="1282" spans="1:32" x14ac:dyDescent="0.3">
      <c r="A1282" s="35">
        <f>IF(Замеры!B1278=0, " ", Замеры!B1278)</f>
        <v>1275</v>
      </c>
      <c r="B1282" s="49" t="str">
        <f>Замеры!G1278</f>
        <v xml:space="preserve">Группа от QF </v>
      </c>
      <c r="C1282" s="49" t="str">
        <f>IF(Замеры!J1278=0, " ", Замеры!J1278)</f>
        <v xml:space="preserve"> </v>
      </c>
      <c r="D1282" s="49" t="str">
        <f>IF(O1282=0, " ", CONCATENATE(Замеры!T1278,Замеры!U1278,Замеры!V1278,Замеры!W1278,Замеры!AB1278))</f>
        <v xml:space="preserve"> </v>
      </c>
      <c r="E1282" s="49" t="str">
        <f>IF(Замеры!L1278=0, " ", Замеры!L1278)</f>
        <v xml:space="preserve"> </v>
      </c>
      <c r="F1282" s="49" t="e">
        <f t="shared" si="444"/>
        <v>#VALUE!</v>
      </c>
      <c r="G1282" s="51" t="str">
        <f t="shared" si="445"/>
        <v>-</v>
      </c>
      <c r="H1282" s="52" t="str">
        <f t="shared" si="446"/>
        <v>-</v>
      </c>
      <c r="I1282" s="51" t="str">
        <f t="shared" si="447"/>
        <v>-</v>
      </c>
      <c r="J1282" s="29" t="str">
        <f t="shared" si="448"/>
        <v>-</v>
      </c>
      <c r="K1282" s="46" t="str">
        <f t="shared" si="449"/>
        <v>-</v>
      </c>
      <c r="L1282" s="29" t="str">
        <f t="shared" si="450"/>
        <v>-</v>
      </c>
      <c r="M1282" s="29" t="str">
        <f t="shared" si="451"/>
        <v xml:space="preserve"> </v>
      </c>
      <c r="N1282" s="29" t="str">
        <f t="shared" ca="1" si="452"/>
        <v xml:space="preserve"> </v>
      </c>
      <c r="O1282" s="8">
        <f>Замеры!R1278</f>
        <v>0</v>
      </c>
      <c r="P1282" s="8" t="b">
        <f t="shared" si="440"/>
        <v>1</v>
      </c>
      <c r="Q1282" s="8" t="b">
        <f t="shared" si="441"/>
        <v>1</v>
      </c>
      <c r="R1282" s="8" t="b">
        <f t="shared" si="442"/>
        <v>1</v>
      </c>
      <c r="S1282" s="8" t="s">
        <v>72</v>
      </c>
      <c r="T1282" s="8" t="e">
        <f t="shared" si="453"/>
        <v>#VALUE!</v>
      </c>
      <c r="U1282" s="12" t="s">
        <v>72</v>
      </c>
      <c r="V1282" s="8" t="e">
        <f t="shared" si="454"/>
        <v>#VALUE!</v>
      </c>
      <c r="X1282" s="13" t="str">
        <f t="shared" si="443"/>
        <v xml:space="preserve"> </v>
      </c>
      <c r="Y1282" s="8" t="e">
        <f t="shared" si="455"/>
        <v>#VALUE!</v>
      </c>
      <c r="AA1282" s="14" t="e">
        <f t="shared" ca="1" si="456"/>
        <v>#VALUE!</v>
      </c>
      <c r="AB1282" s="14" t="e">
        <f t="shared" ca="1" si="457"/>
        <v>#VALUE!</v>
      </c>
      <c r="AC1282" s="14" t="e">
        <f t="shared" ca="1" si="458"/>
        <v>#VALUE!</v>
      </c>
      <c r="AD1282" s="8" t="e">
        <f t="shared" ca="1" si="459"/>
        <v>#VALUE!</v>
      </c>
      <c r="AE1282" s="8" t="e">
        <f t="shared" ca="1" si="460"/>
        <v>#VALUE!</v>
      </c>
      <c r="AF1282" s="8" t="e">
        <f t="shared" ca="1" si="461"/>
        <v>#VALUE!</v>
      </c>
    </row>
    <row r="1283" spans="1:32" x14ac:dyDescent="0.3">
      <c r="A1283" s="35">
        <f>IF(Замеры!B1279=0, " ", Замеры!B1279)</f>
        <v>1276</v>
      </c>
      <c r="B1283" s="49" t="str">
        <f>Замеры!G1279</f>
        <v xml:space="preserve">Группа от QF </v>
      </c>
      <c r="C1283" s="49" t="str">
        <f>IF(Замеры!J1279=0, " ", Замеры!J1279)</f>
        <v xml:space="preserve"> </v>
      </c>
      <c r="D1283" s="49" t="str">
        <f>IF(O1283=0, " ", CONCATENATE(Замеры!T1279,Замеры!U1279,Замеры!V1279,Замеры!W1279,Замеры!AB1279))</f>
        <v xml:space="preserve"> </v>
      </c>
      <c r="E1283" s="49" t="str">
        <f>IF(Замеры!L1279=0, " ", Замеры!L1279)</f>
        <v xml:space="preserve"> </v>
      </c>
      <c r="F1283" s="49" t="e">
        <f t="shared" si="444"/>
        <v>#VALUE!</v>
      </c>
      <c r="G1283" s="51" t="str">
        <f t="shared" si="445"/>
        <v>-</v>
      </c>
      <c r="H1283" s="52" t="str">
        <f t="shared" si="446"/>
        <v>-</v>
      </c>
      <c r="I1283" s="51" t="str">
        <f t="shared" si="447"/>
        <v>-</v>
      </c>
      <c r="J1283" s="29" t="str">
        <f t="shared" si="448"/>
        <v>-</v>
      </c>
      <c r="K1283" s="46" t="str">
        <f t="shared" si="449"/>
        <v>-</v>
      </c>
      <c r="L1283" s="29" t="str">
        <f t="shared" si="450"/>
        <v>-</v>
      </c>
      <c r="M1283" s="29" t="str">
        <f t="shared" si="451"/>
        <v xml:space="preserve"> </v>
      </c>
      <c r="N1283" s="29" t="str">
        <f t="shared" ca="1" si="452"/>
        <v xml:space="preserve"> </v>
      </c>
      <c r="O1283" s="8">
        <f>Замеры!R1279</f>
        <v>0</v>
      </c>
      <c r="P1283" s="8" t="b">
        <f t="shared" si="440"/>
        <v>1</v>
      </c>
      <c r="Q1283" s="8" t="b">
        <f t="shared" si="441"/>
        <v>1</v>
      </c>
      <c r="R1283" s="8" t="b">
        <f t="shared" si="442"/>
        <v>1</v>
      </c>
      <c r="S1283" s="8" t="s">
        <v>72</v>
      </c>
      <c r="T1283" s="8" t="e">
        <f t="shared" si="453"/>
        <v>#VALUE!</v>
      </c>
      <c r="U1283" s="12" t="s">
        <v>72</v>
      </c>
      <c r="V1283" s="8" t="e">
        <f t="shared" si="454"/>
        <v>#VALUE!</v>
      </c>
      <c r="X1283" s="13" t="str">
        <f t="shared" si="443"/>
        <v xml:space="preserve"> </v>
      </c>
      <c r="Y1283" s="8" t="e">
        <f t="shared" si="455"/>
        <v>#VALUE!</v>
      </c>
      <c r="AA1283" s="14" t="e">
        <f t="shared" ca="1" si="456"/>
        <v>#VALUE!</v>
      </c>
      <c r="AB1283" s="14" t="e">
        <f t="shared" ca="1" si="457"/>
        <v>#VALUE!</v>
      </c>
      <c r="AC1283" s="14" t="e">
        <f t="shared" ca="1" si="458"/>
        <v>#VALUE!</v>
      </c>
      <c r="AD1283" s="8" t="e">
        <f t="shared" ca="1" si="459"/>
        <v>#VALUE!</v>
      </c>
      <c r="AE1283" s="8" t="e">
        <f t="shared" ca="1" si="460"/>
        <v>#VALUE!</v>
      </c>
      <c r="AF1283" s="8" t="e">
        <f t="shared" ca="1" si="461"/>
        <v>#VALUE!</v>
      </c>
    </row>
    <row r="1284" spans="1:32" x14ac:dyDescent="0.3">
      <c r="A1284" s="35">
        <f>IF(Замеры!B1280=0, " ", Замеры!B1280)</f>
        <v>1277</v>
      </c>
      <c r="B1284" s="49" t="str">
        <f>Замеры!G1280</f>
        <v xml:space="preserve">Группа от QF </v>
      </c>
      <c r="C1284" s="49" t="str">
        <f>IF(Замеры!J1280=0, " ", Замеры!J1280)</f>
        <v xml:space="preserve"> </v>
      </c>
      <c r="D1284" s="49" t="str">
        <f>IF(O1284=0, " ", CONCATENATE(Замеры!T1280,Замеры!U1280,Замеры!V1280,Замеры!W1280,Замеры!AB1280))</f>
        <v xml:space="preserve"> </v>
      </c>
      <c r="E1284" s="49" t="str">
        <f>IF(Замеры!L1280=0, " ", Замеры!L1280)</f>
        <v xml:space="preserve"> </v>
      </c>
      <c r="F1284" s="49" t="e">
        <f t="shared" si="444"/>
        <v>#VALUE!</v>
      </c>
      <c r="G1284" s="51" t="str">
        <f t="shared" si="445"/>
        <v>-</v>
      </c>
      <c r="H1284" s="52" t="str">
        <f t="shared" si="446"/>
        <v>-</v>
      </c>
      <c r="I1284" s="51" t="str">
        <f t="shared" si="447"/>
        <v>-</v>
      </c>
      <c r="J1284" s="29" t="str">
        <f t="shared" si="448"/>
        <v>-</v>
      </c>
      <c r="K1284" s="46" t="str">
        <f t="shared" si="449"/>
        <v>-</v>
      </c>
      <c r="L1284" s="29" t="str">
        <f t="shared" si="450"/>
        <v>-</v>
      </c>
      <c r="M1284" s="29" t="str">
        <f t="shared" si="451"/>
        <v xml:space="preserve"> </v>
      </c>
      <c r="N1284" s="29" t="str">
        <f t="shared" ca="1" si="452"/>
        <v xml:space="preserve"> </v>
      </c>
      <c r="O1284" s="8">
        <f>Замеры!R1280</f>
        <v>0</v>
      </c>
      <c r="P1284" s="8" t="b">
        <f t="shared" si="440"/>
        <v>1</v>
      </c>
      <c r="Q1284" s="8" t="b">
        <f t="shared" si="441"/>
        <v>1</v>
      </c>
      <c r="R1284" s="8" t="b">
        <f t="shared" si="442"/>
        <v>1</v>
      </c>
      <c r="S1284" s="8" t="s">
        <v>72</v>
      </c>
      <c r="T1284" s="8" t="e">
        <f t="shared" si="453"/>
        <v>#VALUE!</v>
      </c>
      <c r="U1284" s="12" t="s">
        <v>72</v>
      </c>
      <c r="V1284" s="8" t="e">
        <f t="shared" si="454"/>
        <v>#VALUE!</v>
      </c>
      <c r="X1284" s="13" t="str">
        <f t="shared" si="443"/>
        <v xml:space="preserve"> </v>
      </c>
      <c r="Y1284" s="8" t="e">
        <f t="shared" si="455"/>
        <v>#VALUE!</v>
      </c>
      <c r="AA1284" s="14" t="e">
        <f t="shared" ca="1" si="456"/>
        <v>#VALUE!</v>
      </c>
      <c r="AB1284" s="14" t="e">
        <f t="shared" ca="1" si="457"/>
        <v>#VALUE!</v>
      </c>
      <c r="AC1284" s="14" t="e">
        <f t="shared" ca="1" si="458"/>
        <v>#VALUE!</v>
      </c>
      <c r="AD1284" s="8" t="e">
        <f t="shared" ca="1" si="459"/>
        <v>#VALUE!</v>
      </c>
      <c r="AE1284" s="8" t="e">
        <f t="shared" ca="1" si="460"/>
        <v>#VALUE!</v>
      </c>
      <c r="AF1284" s="8" t="e">
        <f t="shared" ca="1" si="461"/>
        <v>#VALUE!</v>
      </c>
    </row>
    <row r="1285" spans="1:32" x14ac:dyDescent="0.3">
      <c r="A1285" s="35">
        <f>IF(Замеры!B1281=0, " ", Замеры!B1281)</f>
        <v>1278</v>
      </c>
      <c r="B1285" s="49" t="str">
        <f>Замеры!G1281</f>
        <v xml:space="preserve">Группа от QF </v>
      </c>
      <c r="C1285" s="49" t="str">
        <f>IF(Замеры!J1281=0, " ", Замеры!J1281)</f>
        <v xml:space="preserve"> </v>
      </c>
      <c r="D1285" s="49" t="str">
        <f>IF(O1285=0, " ", CONCATENATE(Замеры!T1281,Замеры!U1281,Замеры!V1281,Замеры!W1281,Замеры!AB1281))</f>
        <v xml:space="preserve"> </v>
      </c>
      <c r="E1285" s="49" t="str">
        <f>IF(Замеры!L1281=0, " ", Замеры!L1281)</f>
        <v xml:space="preserve"> </v>
      </c>
      <c r="F1285" s="49" t="e">
        <f t="shared" si="444"/>
        <v>#VALUE!</v>
      </c>
      <c r="G1285" s="51" t="str">
        <f t="shared" si="445"/>
        <v>-</v>
      </c>
      <c r="H1285" s="52" t="str">
        <f t="shared" si="446"/>
        <v>-</v>
      </c>
      <c r="I1285" s="51" t="str">
        <f t="shared" si="447"/>
        <v>-</v>
      </c>
      <c r="J1285" s="29" t="str">
        <f t="shared" si="448"/>
        <v>-</v>
      </c>
      <c r="K1285" s="46" t="str">
        <f t="shared" si="449"/>
        <v>-</v>
      </c>
      <c r="L1285" s="29" t="str">
        <f t="shared" si="450"/>
        <v>-</v>
      </c>
      <c r="M1285" s="29" t="str">
        <f t="shared" si="451"/>
        <v xml:space="preserve"> </v>
      </c>
      <c r="N1285" s="29" t="str">
        <f t="shared" ca="1" si="452"/>
        <v xml:space="preserve"> </v>
      </c>
      <c r="O1285" s="8">
        <f>Замеры!R1281</f>
        <v>0</v>
      </c>
      <c r="P1285" s="8" t="b">
        <f t="shared" si="440"/>
        <v>1</v>
      </c>
      <c r="Q1285" s="8" t="b">
        <f t="shared" si="441"/>
        <v>1</v>
      </c>
      <c r="R1285" s="8" t="b">
        <f t="shared" si="442"/>
        <v>1</v>
      </c>
      <c r="S1285" s="8" t="s">
        <v>72</v>
      </c>
      <c r="T1285" s="8" t="e">
        <f t="shared" si="453"/>
        <v>#VALUE!</v>
      </c>
      <c r="U1285" s="12" t="s">
        <v>72</v>
      </c>
      <c r="V1285" s="8" t="e">
        <f t="shared" si="454"/>
        <v>#VALUE!</v>
      </c>
      <c r="X1285" s="13" t="str">
        <f t="shared" si="443"/>
        <v xml:space="preserve"> </v>
      </c>
      <c r="Y1285" s="8" t="e">
        <f t="shared" si="455"/>
        <v>#VALUE!</v>
      </c>
      <c r="AA1285" s="14" t="e">
        <f t="shared" ca="1" si="456"/>
        <v>#VALUE!</v>
      </c>
      <c r="AB1285" s="14" t="e">
        <f t="shared" ca="1" si="457"/>
        <v>#VALUE!</v>
      </c>
      <c r="AC1285" s="14" t="e">
        <f t="shared" ca="1" si="458"/>
        <v>#VALUE!</v>
      </c>
      <c r="AD1285" s="8" t="e">
        <f t="shared" ca="1" si="459"/>
        <v>#VALUE!</v>
      </c>
      <c r="AE1285" s="8" t="e">
        <f t="shared" ca="1" si="460"/>
        <v>#VALUE!</v>
      </c>
      <c r="AF1285" s="8" t="e">
        <f t="shared" ca="1" si="461"/>
        <v>#VALUE!</v>
      </c>
    </row>
    <row r="1286" spans="1:32" x14ac:dyDescent="0.3">
      <c r="A1286" s="35">
        <f>IF(Замеры!B1282=0, " ", Замеры!B1282)</f>
        <v>1279</v>
      </c>
      <c r="B1286" s="49" t="str">
        <f>Замеры!G1282</f>
        <v xml:space="preserve">Группа от QF </v>
      </c>
      <c r="C1286" s="49" t="str">
        <f>IF(Замеры!J1282=0, " ", Замеры!J1282)</f>
        <v xml:space="preserve"> </v>
      </c>
      <c r="D1286" s="49" t="str">
        <f>IF(O1286=0, " ", CONCATENATE(Замеры!T1282,Замеры!U1282,Замеры!V1282,Замеры!W1282,Замеры!AB1282))</f>
        <v xml:space="preserve"> </v>
      </c>
      <c r="E1286" s="49" t="str">
        <f>IF(Замеры!L1282=0, " ", Замеры!L1282)</f>
        <v xml:space="preserve"> </v>
      </c>
      <c r="F1286" s="49" t="e">
        <f t="shared" si="444"/>
        <v>#VALUE!</v>
      </c>
      <c r="G1286" s="51" t="str">
        <f t="shared" si="445"/>
        <v>-</v>
      </c>
      <c r="H1286" s="52" t="str">
        <f t="shared" si="446"/>
        <v>-</v>
      </c>
      <c r="I1286" s="51" t="str">
        <f t="shared" si="447"/>
        <v>-</v>
      </c>
      <c r="J1286" s="29" t="str">
        <f t="shared" si="448"/>
        <v>-</v>
      </c>
      <c r="K1286" s="46" t="str">
        <f t="shared" si="449"/>
        <v>-</v>
      </c>
      <c r="L1286" s="29" t="str">
        <f t="shared" si="450"/>
        <v>-</v>
      </c>
      <c r="M1286" s="29" t="str">
        <f t="shared" si="451"/>
        <v xml:space="preserve"> </v>
      </c>
      <c r="N1286" s="29" t="str">
        <f t="shared" ca="1" si="452"/>
        <v xml:space="preserve"> </v>
      </c>
      <c r="O1286" s="8">
        <f>Замеры!R1282</f>
        <v>0</v>
      </c>
      <c r="P1286" s="8" t="b">
        <f t="shared" si="440"/>
        <v>1</v>
      </c>
      <c r="Q1286" s="8" t="b">
        <f t="shared" si="441"/>
        <v>1</v>
      </c>
      <c r="R1286" s="8" t="b">
        <f t="shared" si="442"/>
        <v>1</v>
      </c>
      <c r="S1286" s="8" t="s">
        <v>72</v>
      </c>
      <c r="T1286" s="8" t="e">
        <f t="shared" si="453"/>
        <v>#VALUE!</v>
      </c>
      <c r="U1286" s="12" t="s">
        <v>72</v>
      </c>
      <c r="V1286" s="8" t="e">
        <f t="shared" si="454"/>
        <v>#VALUE!</v>
      </c>
      <c r="X1286" s="13" t="str">
        <f t="shared" si="443"/>
        <v xml:space="preserve"> </v>
      </c>
      <c r="Y1286" s="8" t="e">
        <f t="shared" si="455"/>
        <v>#VALUE!</v>
      </c>
      <c r="AA1286" s="14" t="e">
        <f t="shared" ca="1" si="456"/>
        <v>#VALUE!</v>
      </c>
      <c r="AB1286" s="14" t="e">
        <f t="shared" ca="1" si="457"/>
        <v>#VALUE!</v>
      </c>
      <c r="AC1286" s="14" t="e">
        <f t="shared" ca="1" si="458"/>
        <v>#VALUE!</v>
      </c>
      <c r="AD1286" s="8" t="e">
        <f t="shared" ca="1" si="459"/>
        <v>#VALUE!</v>
      </c>
      <c r="AE1286" s="8" t="e">
        <f t="shared" ca="1" si="460"/>
        <v>#VALUE!</v>
      </c>
      <c r="AF1286" s="8" t="e">
        <f t="shared" ca="1" si="461"/>
        <v>#VALUE!</v>
      </c>
    </row>
    <row r="1287" spans="1:32" x14ac:dyDescent="0.3">
      <c r="A1287" s="35">
        <f>IF(Замеры!B1283=0, " ", Замеры!B1283)</f>
        <v>1280</v>
      </c>
      <c r="B1287" s="49" t="str">
        <f>Замеры!G1283</f>
        <v xml:space="preserve">Группа от QF </v>
      </c>
      <c r="C1287" s="49" t="str">
        <f>IF(Замеры!J1283=0, " ", Замеры!J1283)</f>
        <v xml:space="preserve"> </v>
      </c>
      <c r="D1287" s="49" t="str">
        <f>IF(O1287=0, " ", CONCATENATE(Замеры!T1283,Замеры!U1283,Замеры!V1283,Замеры!W1283,Замеры!AB1283))</f>
        <v xml:space="preserve"> </v>
      </c>
      <c r="E1287" s="49" t="str">
        <f>IF(Замеры!L1283=0, " ", Замеры!L1283)</f>
        <v xml:space="preserve"> </v>
      </c>
      <c r="F1287" s="49" t="e">
        <f t="shared" si="444"/>
        <v>#VALUE!</v>
      </c>
      <c r="G1287" s="51" t="str">
        <f t="shared" si="445"/>
        <v>-</v>
      </c>
      <c r="H1287" s="52" t="str">
        <f t="shared" si="446"/>
        <v>-</v>
      </c>
      <c r="I1287" s="51" t="str">
        <f t="shared" si="447"/>
        <v>-</v>
      </c>
      <c r="J1287" s="29" t="str">
        <f t="shared" si="448"/>
        <v>-</v>
      </c>
      <c r="K1287" s="46" t="str">
        <f t="shared" si="449"/>
        <v>-</v>
      </c>
      <c r="L1287" s="29" t="str">
        <f t="shared" si="450"/>
        <v>-</v>
      </c>
      <c r="M1287" s="29" t="str">
        <f t="shared" si="451"/>
        <v xml:space="preserve"> </v>
      </c>
      <c r="N1287" s="29" t="str">
        <f t="shared" ca="1" si="452"/>
        <v xml:space="preserve"> </v>
      </c>
      <c r="O1287" s="8">
        <f>Замеры!R1283</f>
        <v>0</v>
      </c>
      <c r="P1287" s="8" t="b">
        <f t="shared" ref="P1287:P1350" si="462">OR(O1287=$N$1,O1287=$O$1,O1287=$P$1,O1287=$O$2)</f>
        <v>1</v>
      </c>
      <c r="Q1287" s="8" t="b">
        <f t="shared" ref="Q1287:Q1350" si="463">OR(O1287=$N$2,O1287=$O$3,O1287=$P$1,O1287=$O$2)</f>
        <v>1</v>
      </c>
      <c r="R1287" s="8" t="b">
        <f t="shared" ref="R1287:R1350" si="464">OR(O1287=$N$3,O1287=$O$3,O1287=$P$1,O1287=$O$1)</f>
        <v>1</v>
      </c>
      <c r="S1287" s="8" t="s">
        <v>72</v>
      </c>
      <c r="T1287" s="8" t="e">
        <f t="shared" si="453"/>
        <v>#VALUE!</v>
      </c>
      <c r="U1287" s="12" t="s">
        <v>72</v>
      </c>
      <c r="V1287" s="8" t="e">
        <f t="shared" si="454"/>
        <v>#VALUE!</v>
      </c>
      <c r="X1287" s="13" t="str">
        <f t="shared" ref="X1287:X1350" si="465">E1287</f>
        <v xml:space="preserve"> </v>
      </c>
      <c r="Y1287" s="8" t="e">
        <f t="shared" si="455"/>
        <v>#VALUE!</v>
      </c>
      <c r="AA1287" s="14" t="e">
        <f t="shared" ca="1" si="456"/>
        <v>#VALUE!</v>
      </c>
      <c r="AB1287" s="14" t="e">
        <f t="shared" ca="1" si="457"/>
        <v>#VALUE!</v>
      </c>
      <c r="AC1287" s="14" t="e">
        <f t="shared" ca="1" si="458"/>
        <v>#VALUE!</v>
      </c>
      <c r="AD1287" s="8" t="e">
        <f t="shared" ca="1" si="459"/>
        <v>#VALUE!</v>
      </c>
      <c r="AE1287" s="8" t="e">
        <f t="shared" ca="1" si="460"/>
        <v>#VALUE!</v>
      </c>
      <c r="AF1287" s="8" t="e">
        <f t="shared" ca="1" si="461"/>
        <v>#VALUE!</v>
      </c>
    </row>
    <row r="1288" spans="1:32" x14ac:dyDescent="0.3">
      <c r="A1288" s="35">
        <f>IF(Замеры!B1284=0, " ", Замеры!B1284)</f>
        <v>1281</v>
      </c>
      <c r="B1288" s="49" t="str">
        <f>Замеры!G1284</f>
        <v xml:space="preserve">Группа от QF </v>
      </c>
      <c r="C1288" s="49" t="str">
        <f>IF(Замеры!J1284=0, " ", Замеры!J1284)</f>
        <v xml:space="preserve"> </v>
      </c>
      <c r="D1288" s="49" t="str">
        <f>IF(O1288=0, " ", CONCATENATE(Замеры!T1284,Замеры!U1284,Замеры!V1284,Замеры!W1284,Замеры!AB1284))</f>
        <v xml:space="preserve"> </v>
      </c>
      <c r="E1288" s="49" t="str">
        <f>IF(Замеры!L1284=0, " ", Замеры!L1284)</f>
        <v xml:space="preserve"> </v>
      </c>
      <c r="F1288" s="49" t="e">
        <f t="shared" ref="F1288:F1351" si="466">CONCATENATE(T1288,U1288,V1288)</f>
        <v>#VALUE!</v>
      </c>
      <c r="G1288" s="51" t="str">
        <f t="shared" ref="G1288:G1351" si="467">IF(OR(O1288=$O$1,O1288=$P$1,O1288=$Q$1,O1288=$P$2),AA1288,"-")</f>
        <v>-</v>
      </c>
      <c r="H1288" s="52" t="str">
        <f t="shared" ref="H1288:H1351" si="468">IF(OR(O1288=$O$2,O1288=$P$3,O1288=$Q$1,O1288=$P$2),AB1288,"-")</f>
        <v>-</v>
      </c>
      <c r="I1288" s="51" t="str">
        <f t="shared" ref="I1288:I1351" si="469">IF(OR(O1288=$O$3,O1288=$P$3,O1288=$Q$1,O1288=$P$1),AC1288,"-")</f>
        <v>-</v>
      </c>
      <c r="J1288" s="29" t="str">
        <f t="shared" ref="J1288:J1351" si="470">IF(OR(O1288=$O$1,O1288=$P$1,O1288=$Q$1,O1288=$P$2),AD1288,"-")</f>
        <v>-</v>
      </c>
      <c r="K1288" s="46" t="str">
        <f t="shared" ref="K1288:K1351" si="471">IF(OR(O1288=$O$2,O1288=$P$3,O1288=$Q$1,O1288=$P$2),AE1288,"-")</f>
        <v>-</v>
      </c>
      <c r="L1288" s="29" t="str">
        <f t="shared" ref="L1288:L1351" si="472">IF(OR(O1288=$O$3,O1288=$P$3,O1288=$Q$1,O1288=$P$1),AF1288,"-")</f>
        <v>-</v>
      </c>
      <c r="M1288" s="29" t="str">
        <f t="shared" ref="M1288:M1351" si="473">IF(O1288=0," ",$V$1)</f>
        <v xml:space="preserve"> </v>
      </c>
      <c r="N1288" s="29" t="str">
        <f t="shared" ref="N1288:N1351" ca="1" si="474">IF(O1288=0," ", RANDBETWEEN($T$1,$U$1)/100)</f>
        <v xml:space="preserve"> </v>
      </c>
      <c r="O1288" s="8">
        <f>Замеры!R1284</f>
        <v>0</v>
      </c>
      <c r="P1288" s="8" t="b">
        <f t="shared" si="462"/>
        <v>1</v>
      </c>
      <c r="Q1288" s="8" t="b">
        <f t="shared" si="463"/>
        <v>1</v>
      </c>
      <c r="R1288" s="8" t="b">
        <f t="shared" si="464"/>
        <v>1</v>
      </c>
      <c r="S1288" s="8" t="s">
        <v>72</v>
      </c>
      <c r="T1288" s="8" t="e">
        <f t="shared" ref="T1288:T1351" si="475">E1288*5</f>
        <v>#VALUE!</v>
      </c>
      <c r="U1288" s="12" t="s">
        <v>72</v>
      </c>
      <c r="V1288" s="8" t="e">
        <f t="shared" ref="V1288:V1351" si="476">E1288*10</f>
        <v>#VALUE!</v>
      </c>
      <c r="X1288" s="13" t="str">
        <f t="shared" si="465"/>
        <v xml:space="preserve"> </v>
      </c>
      <c r="Y1288" s="8" t="e">
        <f t="shared" ref="Y1288:Y1351" si="477">X1288*12</f>
        <v>#VALUE!</v>
      </c>
      <c r="AA1288" s="14" t="e">
        <f t="shared" ref="AA1288:AA1351" ca="1" si="478">220/AD1288</f>
        <v>#VALUE!</v>
      </c>
      <c r="AB1288" s="14" t="e">
        <f t="shared" ref="AB1288:AB1351" ca="1" si="479">220/AE1288</f>
        <v>#VALUE!</v>
      </c>
      <c r="AC1288" s="14" t="e">
        <f t="shared" ref="AC1288:AC1351" ca="1" si="480">220/AF1288</f>
        <v>#VALUE!</v>
      </c>
      <c r="AD1288" s="8" t="e">
        <f t="shared" ref="AD1288:AD1351" ca="1" si="481">RANDBETWEEN(Y1288*1.1+10,Y1288*1.1+150)</f>
        <v>#VALUE!</v>
      </c>
      <c r="AE1288" s="8" t="e">
        <f t="shared" ref="AE1288:AE1351" ca="1" si="482">RANDBETWEEN(Y1288*1.1+10,Y1288*1.1+150)</f>
        <v>#VALUE!</v>
      </c>
      <c r="AF1288" s="8" t="e">
        <f t="shared" ref="AF1288:AF1351" ca="1" si="483">RANDBETWEEN(Y1288*1.1+10,Y1288*1.1+150)</f>
        <v>#VALUE!</v>
      </c>
    </row>
    <row r="1289" spans="1:32" x14ac:dyDescent="0.3">
      <c r="A1289" s="35">
        <f>IF(Замеры!B1285=0, " ", Замеры!B1285)</f>
        <v>1282</v>
      </c>
      <c r="B1289" s="49" t="str">
        <f>Замеры!G1285</f>
        <v xml:space="preserve">Группа от QF </v>
      </c>
      <c r="C1289" s="49" t="str">
        <f>IF(Замеры!J1285=0, " ", Замеры!J1285)</f>
        <v xml:space="preserve"> </v>
      </c>
      <c r="D1289" s="49" t="str">
        <f>IF(O1289=0, " ", CONCATENATE(Замеры!T1285,Замеры!U1285,Замеры!V1285,Замеры!W1285,Замеры!AB1285))</f>
        <v xml:space="preserve"> </v>
      </c>
      <c r="E1289" s="49" t="str">
        <f>IF(Замеры!L1285=0, " ", Замеры!L1285)</f>
        <v xml:space="preserve"> </v>
      </c>
      <c r="F1289" s="49" t="e">
        <f t="shared" si="466"/>
        <v>#VALUE!</v>
      </c>
      <c r="G1289" s="51" t="str">
        <f t="shared" si="467"/>
        <v>-</v>
      </c>
      <c r="H1289" s="52" t="str">
        <f t="shared" si="468"/>
        <v>-</v>
      </c>
      <c r="I1289" s="51" t="str">
        <f t="shared" si="469"/>
        <v>-</v>
      </c>
      <c r="J1289" s="29" t="str">
        <f t="shared" si="470"/>
        <v>-</v>
      </c>
      <c r="K1289" s="46" t="str">
        <f t="shared" si="471"/>
        <v>-</v>
      </c>
      <c r="L1289" s="29" t="str">
        <f t="shared" si="472"/>
        <v>-</v>
      </c>
      <c r="M1289" s="29" t="str">
        <f t="shared" si="473"/>
        <v xml:space="preserve"> </v>
      </c>
      <c r="N1289" s="29" t="str">
        <f t="shared" ca="1" si="474"/>
        <v xml:space="preserve"> </v>
      </c>
      <c r="O1289" s="8">
        <f>Замеры!R1285</f>
        <v>0</v>
      </c>
      <c r="P1289" s="8" t="b">
        <f t="shared" si="462"/>
        <v>1</v>
      </c>
      <c r="Q1289" s="8" t="b">
        <f t="shared" si="463"/>
        <v>1</v>
      </c>
      <c r="R1289" s="8" t="b">
        <f t="shared" si="464"/>
        <v>1</v>
      </c>
      <c r="S1289" s="8" t="s">
        <v>72</v>
      </c>
      <c r="T1289" s="8" t="e">
        <f t="shared" si="475"/>
        <v>#VALUE!</v>
      </c>
      <c r="U1289" s="12" t="s">
        <v>72</v>
      </c>
      <c r="V1289" s="8" t="e">
        <f t="shared" si="476"/>
        <v>#VALUE!</v>
      </c>
      <c r="X1289" s="13" t="str">
        <f t="shared" si="465"/>
        <v xml:space="preserve"> </v>
      </c>
      <c r="Y1289" s="8" t="e">
        <f t="shared" si="477"/>
        <v>#VALUE!</v>
      </c>
      <c r="AA1289" s="14" t="e">
        <f t="shared" ca="1" si="478"/>
        <v>#VALUE!</v>
      </c>
      <c r="AB1289" s="14" t="e">
        <f t="shared" ca="1" si="479"/>
        <v>#VALUE!</v>
      </c>
      <c r="AC1289" s="14" t="e">
        <f t="shared" ca="1" si="480"/>
        <v>#VALUE!</v>
      </c>
      <c r="AD1289" s="8" t="e">
        <f t="shared" ca="1" si="481"/>
        <v>#VALUE!</v>
      </c>
      <c r="AE1289" s="8" t="e">
        <f t="shared" ca="1" si="482"/>
        <v>#VALUE!</v>
      </c>
      <c r="AF1289" s="8" t="e">
        <f t="shared" ca="1" si="483"/>
        <v>#VALUE!</v>
      </c>
    </row>
    <row r="1290" spans="1:32" x14ac:dyDescent="0.3">
      <c r="A1290" s="35">
        <f>IF(Замеры!B1286=0, " ", Замеры!B1286)</f>
        <v>1283</v>
      </c>
      <c r="B1290" s="49" t="str">
        <f>Замеры!G1286</f>
        <v xml:space="preserve">Группа от QF </v>
      </c>
      <c r="C1290" s="49" t="str">
        <f>IF(Замеры!J1286=0, " ", Замеры!J1286)</f>
        <v xml:space="preserve"> </v>
      </c>
      <c r="D1290" s="49" t="str">
        <f>IF(O1290=0, " ", CONCATENATE(Замеры!T1286,Замеры!U1286,Замеры!V1286,Замеры!W1286,Замеры!AB1286))</f>
        <v xml:space="preserve"> </v>
      </c>
      <c r="E1290" s="49" t="str">
        <f>IF(Замеры!L1286=0, " ", Замеры!L1286)</f>
        <v xml:space="preserve"> </v>
      </c>
      <c r="F1290" s="49" t="e">
        <f t="shared" si="466"/>
        <v>#VALUE!</v>
      </c>
      <c r="G1290" s="51" t="str">
        <f t="shared" si="467"/>
        <v>-</v>
      </c>
      <c r="H1290" s="52" t="str">
        <f t="shared" si="468"/>
        <v>-</v>
      </c>
      <c r="I1290" s="51" t="str">
        <f t="shared" si="469"/>
        <v>-</v>
      </c>
      <c r="J1290" s="29" t="str">
        <f t="shared" si="470"/>
        <v>-</v>
      </c>
      <c r="K1290" s="46" t="str">
        <f t="shared" si="471"/>
        <v>-</v>
      </c>
      <c r="L1290" s="29" t="str">
        <f t="shared" si="472"/>
        <v>-</v>
      </c>
      <c r="M1290" s="29" t="str">
        <f t="shared" si="473"/>
        <v xml:space="preserve"> </v>
      </c>
      <c r="N1290" s="29" t="str">
        <f t="shared" ca="1" si="474"/>
        <v xml:space="preserve"> </v>
      </c>
      <c r="O1290" s="8">
        <f>Замеры!R1286</f>
        <v>0</v>
      </c>
      <c r="P1290" s="8" t="b">
        <f t="shared" si="462"/>
        <v>1</v>
      </c>
      <c r="Q1290" s="8" t="b">
        <f t="shared" si="463"/>
        <v>1</v>
      </c>
      <c r="R1290" s="8" t="b">
        <f t="shared" si="464"/>
        <v>1</v>
      </c>
      <c r="S1290" s="8" t="s">
        <v>72</v>
      </c>
      <c r="T1290" s="8" t="e">
        <f t="shared" si="475"/>
        <v>#VALUE!</v>
      </c>
      <c r="U1290" s="12" t="s">
        <v>72</v>
      </c>
      <c r="V1290" s="8" t="e">
        <f t="shared" si="476"/>
        <v>#VALUE!</v>
      </c>
      <c r="X1290" s="13" t="str">
        <f t="shared" si="465"/>
        <v xml:space="preserve"> </v>
      </c>
      <c r="Y1290" s="8" t="e">
        <f t="shared" si="477"/>
        <v>#VALUE!</v>
      </c>
      <c r="AA1290" s="14" t="e">
        <f t="shared" ca="1" si="478"/>
        <v>#VALUE!</v>
      </c>
      <c r="AB1290" s="14" t="e">
        <f t="shared" ca="1" si="479"/>
        <v>#VALUE!</v>
      </c>
      <c r="AC1290" s="14" t="e">
        <f t="shared" ca="1" si="480"/>
        <v>#VALUE!</v>
      </c>
      <c r="AD1290" s="8" t="e">
        <f t="shared" ca="1" si="481"/>
        <v>#VALUE!</v>
      </c>
      <c r="AE1290" s="8" t="e">
        <f t="shared" ca="1" si="482"/>
        <v>#VALUE!</v>
      </c>
      <c r="AF1290" s="8" t="e">
        <f t="shared" ca="1" si="483"/>
        <v>#VALUE!</v>
      </c>
    </row>
    <row r="1291" spans="1:32" x14ac:dyDescent="0.3">
      <c r="A1291" s="35">
        <f>IF(Замеры!B1287=0, " ", Замеры!B1287)</f>
        <v>1284</v>
      </c>
      <c r="B1291" s="49" t="str">
        <f>Замеры!G1287</f>
        <v xml:space="preserve">Группа от QF </v>
      </c>
      <c r="C1291" s="49" t="str">
        <f>IF(Замеры!J1287=0, " ", Замеры!J1287)</f>
        <v xml:space="preserve"> </v>
      </c>
      <c r="D1291" s="49" t="str">
        <f>IF(O1291=0, " ", CONCATENATE(Замеры!T1287,Замеры!U1287,Замеры!V1287,Замеры!W1287,Замеры!AB1287))</f>
        <v xml:space="preserve"> </v>
      </c>
      <c r="E1291" s="49" t="str">
        <f>IF(Замеры!L1287=0, " ", Замеры!L1287)</f>
        <v xml:space="preserve"> </v>
      </c>
      <c r="F1291" s="49" t="e">
        <f t="shared" si="466"/>
        <v>#VALUE!</v>
      </c>
      <c r="G1291" s="51" t="str">
        <f t="shared" si="467"/>
        <v>-</v>
      </c>
      <c r="H1291" s="52" t="str">
        <f t="shared" si="468"/>
        <v>-</v>
      </c>
      <c r="I1291" s="51" t="str">
        <f t="shared" si="469"/>
        <v>-</v>
      </c>
      <c r="J1291" s="29" t="str">
        <f t="shared" si="470"/>
        <v>-</v>
      </c>
      <c r="K1291" s="46" t="str">
        <f t="shared" si="471"/>
        <v>-</v>
      </c>
      <c r="L1291" s="29" t="str">
        <f t="shared" si="472"/>
        <v>-</v>
      </c>
      <c r="M1291" s="29" t="str">
        <f t="shared" si="473"/>
        <v xml:space="preserve"> </v>
      </c>
      <c r="N1291" s="29" t="str">
        <f t="shared" ca="1" si="474"/>
        <v xml:space="preserve"> </v>
      </c>
      <c r="O1291" s="8">
        <f>Замеры!R1287</f>
        <v>0</v>
      </c>
      <c r="P1291" s="8" t="b">
        <f t="shared" si="462"/>
        <v>1</v>
      </c>
      <c r="Q1291" s="8" t="b">
        <f t="shared" si="463"/>
        <v>1</v>
      </c>
      <c r="R1291" s="8" t="b">
        <f t="shared" si="464"/>
        <v>1</v>
      </c>
      <c r="S1291" s="8" t="s">
        <v>72</v>
      </c>
      <c r="T1291" s="8" t="e">
        <f t="shared" si="475"/>
        <v>#VALUE!</v>
      </c>
      <c r="U1291" s="12" t="s">
        <v>72</v>
      </c>
      <c r="V1291" s="8" t="e">
        <f t="shared" si="476"/>
        <v>#VALUE!</v>
      </c>
      <c r="X1291" s="13" t="str">
        <f t="shared" si="465"/>
        <v xml:space="preserve"> </v>
      </c>
      <c r="Y1291" s="8" t="e">
        <f t="shared" si="477"/>
        <v>#VALUE!</v>
      </c>
      <c r="AA1291" s="14" t="e">
        <f t="shared" ca="1" si="478"/>
        <v>#VALUE!</v>
      </c>
      <c r="AB1291" s="14" t="e">
        <f t="shared" ca="1" si="479"/>
        <v>#VALUE!</v>
      </c>
      <c r="AC1291" s="14" t="e">
        <f t="shared" ca="1" si="480"/>
        <v>#VALUE!</v>
      </c>
      <c r="AD1291" s="8" t="e">
        <f t="shared" ca="1" si="481"/>
        <v>#VALUE!</v>
      </c>
      <c r="AE1291" s="8" t="e">
        <f t="shared" ca="1" si="482"/>
        <v>#VALUE!</v>
      </c>
      <c r="AF1291" s="8" t="e">
        <f t="shared" ca="1" si="483"/>
        <v>#VALUE!</v>
      </c>
    </row>
    <row r="1292" spans="1:32" x14ac:dyDescent="0.3">
      <c r="A1292" s="35">
        <f>IF(Замеры!B1288=0, " ", Замеры!B1288)</f>
        <v>1285</v>
      </c>
      <c r="B1292" s="49" t="str">
        <f>Замеры!G1288</f>
        <v xml:space="preserve">Группа от QF </v>
      </c>
      <c r="C1292" s="49" t="str">
        <f>IF(Замеры!J1288=0, " ", Замеры!J1288)</f>
        <v xml:space="preserve"> </v>
      </c>
      <c r="D1292" s="49" t="str">
        <f>IF(O1292=0, " ", CONCATENATE(Замеры!T1288,Замеры!U1288,Замеры!V1288,Замеры!W1288,Замеры!AB1288))</f>
        <v xml:space="preserve"> </v>
      </c>
      <c r="E1292" s="49" t="str">
        <f>IF(Замеры!L1288=0, " ", Замеры!L1288)</f>
        <v xml:space="preserve"> </v>
      </c>
      <c r="F1292" s="49" t="e">
        <f t="shared" si="466"/>
        <v>#VALUE!</v>
      </c>
      <c r="G1292" s="51" t="str">
        <f t="shared" si="467"/>
        <v>-</v>
      </c>
      <c r="H1292" s="52" t="str">
        <f t="shared" si="468"/>
        <v>-</v>
      </c>
      <c r="I1292" s="51" t="str">
        <f t="shared" si="469"/>
        <v>-</v>
      </c>
      <c r="J1292" s="29" t="str">
        <f t="shared" si="470"/>
        <v>-</v>
      </c>
      <c r="K1292" s="46" t="str">
        <f t="shared" si="471"/>
        <v>-</v>
      </c>
      <c r="L1292" s="29" t="str">
        <f t="shared" si="472"/>
        <v>-</v>
      </c>
      <c r="M1292" s="29" t="str">
        <f t="shared" si="473"/>
        <v xml:space="preserve"> </v>
      </c>
      <c r="N1292" s="29" t="str">
        <f t="shared" ca="1" si="474"/>
        <v xml:space="preserve"> </v>
      </c>
      <c r="O1292" s="8">
        <f>Замеры!R1288</f>
        <v>0</v>
      </c>
      <c r="P1292" s="8" t="b">
        <f t="shared" si="462"/>
        <v>1</v>
      </c>
      <c r="Q1292" s="8" t="b">
        <f t="shared" si="463"/>
        <v>1</v>
      </c>
      <c r="R1292" s="8" t="b">
        <f t="shared" si="464"/>
        <v>1</v>
      </c>
      <c r="S1292" s="8" t="s">
        <v>72</v>
      </c>
      <c r="T1292" s="8" t="e">
        <f t="shared" si="475"/>
        <v>#VALUE!</v>
      </c>
      <c r="U1292" s="12" t="s">
        <v>72</v>
      </c>
      <c r="V1292" s="8" t="e">
        <f t="shared" si="476"/>
        <v>#VALUE!</v>
      </c>
      <c r="X1292" s="13" t="str">
        <f t="shared" si="465"/>
        <v xml:space="preserve"> </v>
      </c>
      <c r="Y1292" s="8" t="e">
        <f t="shared" si="477"/>
        <v>#VALUE!</v>
      </c>
      <c r="AA1292" s="14" t="e">
        <f t="shared" ca="1" si="478"/>
        <v>#VALUE!</v>
      </c>
      <c r="AB1292" s="14" t="e">
        <f t="shared" ca="1" si="479"/>
        <v>#VALUE!</v>
      </c>
      <c r="AC1292" s="14" t="e">
        <f t="shared" ca="1" si="480"/>
        <v>#VALUE!</v>
      </c>
      <c r="AD1292" s="8" t="e">
        <f t="shared" ca="1" si="481"/>
        <v>#VALUE!</v>
      </c>
      <c r="AE1292" s="8" t="e">
        <f t="shared" ca="1" si="482"/>
        <v>#VALUE!</v>
      </c>
      <c r="AF1292" s="8" t="e">
        <f t="shared" ca="1" si="483"/>
        <v>#VALUE!</v>
      </c>
    </row>
    <row r="1293" spans="1:32" x14ac:dyDescent="0.3">
      <c r="A1293" s="35">
        <f>IF(Замеры!B1289=0, " ", Замеры!B1289)</f>
        <v>1286</v>
      </c>
      <c r="B1293" s="49" t="str">
        <f>Замеры!G1289</f>
        <v xml:space="preserve">Группа от QF </v>
      </c>
      <c r="C1293" s="49" t="str">
        <f>IF(Замеры!J1289=0, " ", Замеры!J1289)</f>
        <v xml:space="preserve"> </v>
      </c>
      <c r="D1293" s="49" t="str">
        <f>IF(O1293=0, " ", CONCATENATE(Замеры!T1289,Замеры!U1289,Замеры!V1289,Замеры!W1289,Замеры!AB1289))</f>
        <v xml:space="preserve"> </v>
      </c>
      <c r="E1293" s="49" t="str">
        <f>IF(Замеры!L1289=0, " ", Замеры!L1289)</f>
        <v xml:space="preserve"> </v>
      </c>
      <c r="F1293" s="49" t="e">
        <f t="shared" si="466"/>
        <v>#VALUE!</v>
      </c>
      <c r="G1293" s="51" t="str">
        <f t="shared" si="467"/>
        <v>-</v>
      </c>
      <c r="H1293" s="52" t="str">
        <f t="shared" si="468"/>
        <v>-</v>
      </c>
      <c r="I1293" s="51" t="str">
        <f t="shared" si="469"/>
        <v>-</v>
      </c>
      <c r="J1293" s="29" t="str">
        <f t="shared" si="470"/>
        <v>-</v>
      </c>
      <c r="K1293" s="46" t="str">
        <f t="shared" si="471"/>
        <v>-</v>
      </c>
      <c r="L1293" s="29" t="str">
        <f t="shared" si="472"/>
        <v>-</v>
      </c>
      <c r="M1293" s="29" t="str">
        <f t="shared" si="473"/>
        <v xml:space="preserve"> </v>
      </c>
      <c r="N1293" s="29" t="str">
        <f t="shared" ca="1" si="474"/>
        <v xml:space="preserve"> </v>
      </c>
      <c r="O1293" s="8">
        <f>Замеры!R1289</f>
        <v>0</v>
      </c>
      <c r="P1293" s="8" t="b">
        <f t="shared" si="462"/>
        <v>1</v>
      </c>
      <c r="Q1293" s="8" t="b">
        <f t="shared" si="463"/>
        <v>1</v>
      </c>
      <c r="R1293" s="8" t="b">
        <f t="shared" si="464"/>
        <v>1</v>
      </c>
      <c r="S1293" s="8" t="s">
        <v>72</v>
      </c>
      <c r="T1293" s="8" t="e">
        <f t="shared" si="475"/>
        <v>#VALUE!</v>
      </c>
      <c r="U1293" s="12" t="s">
        <v>72</v>
      </c>
      <c r="V1293" s="8" t="e">
        <f t="shared" si="476"/>
        <v>#VALUE!</v>
      </c>
      <c r="X1293" s="13" t="str">
        <f t="shared" si="465"/>
        <v xml:space="preserve"> </v>
      </c>
      <c r="Y1293" s="8" t="e">
        <f t="shared" si="477"/>
        <v>#VALUE!</v>
      </c>
      <c r="AA1293" s="14" t="e">
        <f t="shared" ca="1" si="478"/>
        <v>#VALUE!</v>
      </c>
      <c r="AB1293" s="14" t="e">
        <f t="shared" ca="1" si="479"/>
        <v>#VALUE!</v>
      </c>
      <c r="AC1293" s="14" t="e">
        <f t="shared" ca="1" si="480"/>
        <v>#VALUE!</v>
      </c>
      <c r="AD1293" s="8" t="e">
        <f t="shared" ca="1" si="481"/>
        <v>#VALUE!</v>
      </c>
      <c r="AE1293" s="8" t="e">
        <f t="shared" ca="1" si="482"/>
        <v>#VALUE!</v>
      </c>
      <c r="AF1293" s="8" t="e">
        <f t="shared" ca="1" si="483"/>
        <v>#VALUE!</v>
      </c>
    </row>
    <row r="1294" spans="1:32" x14ac:dyDescent="0.3">
      <c r="A1294" s="35">
        <f>IF(Замеры!B1290=0, " ", Замеры!B1290)</f>
        <v>1287</v>
      </c>
      <c r="B1294" s="49" t="str">
        <f>Замеры!G1290</f>
        <v xml:space="preserve">Группа от QF </v>
      </c>
      <c r="C1294" s="49" t="str">
        <f>IF(Замеры!J1290=0, " ", Замеры!J1290)</f>
        <v xml:space="preserve"> </v>
      </c>
      <c r="D1294" s="49" t="str">
        <f>IF(O1294=0, " ", CONCATENATE(Замеры!T1290,Замеры!U1290,Замеры!V1290,Замеры!W1290,Замеры!AB1290))</f>
        <v xml:space="preserve"> </v>
      </c>
      <c r="E1294" s="49" t="str">
        <f>IF(Замеры!L1290=0, " ", Замеры!L1290)</f>
        <v xml:space="preserve"> </v>
      </c>
      <c r="F1294" s="49" t="e">
        <f t="shared" si="466"/>
        <v>#VALUE!</v>
      </c>
      <c r="G1294" s="51" t="str">
        <f t="shared" si="467"/>
        <v>-</v>
      </c>
      <c r="H1294" s="52" t="str">
        <f t="shared" si="468"/>
        <v>-</v>
      </c>
      <c r="I1294" s="51" t="str">
        <f t="shared" si="469"/>
        <v>-</v>
      </c>
      <c r="J1294" s="29" t="str">
        <f t="shared" si="470"/>
        <v>-</v>
      </c>
      <c r="K1294" s="46" t="str">
        <f t="shared" si="471"/>
        <v>-</v>
      </c>
      <c r="L1294" s="29" t="str">
        <f t="shared" si="472"/>
        <v>-</v>
      </c>
      <c r="M1294" s="29" t="str">
        <f t="shared" si="473"/>
        <v xml:space="preserve"> </v>
      </c>
      <c r="N1294" s="29" t="str">
        <f t="shared" ca="1" si="474"/>
        <v xml:space="preserve"> </v>
      </c>
      <c r="O1294" s="8">
        <f>Замеры!R1290</f>
        <v>0</v>
      </c>
      <c r="P1294" s="8" t="b">
        <f t="shared" si="462"/>
        <v>1</v>
      </c>
      <c r="Q1294" s="8" t="b">
        <f t="shared" si="463"/>
        <v>1</v>
      </c>
      <c r="R1294" s="8" t="b">
        <f t="shared" si="464"/>
        <v>1</v>
      </c>
      <c r="S1294" s="8" t="s">
        <v>72</v>
      </c>
      <c r="T1294" s="8" t="e">
        <f t="shared" si="475"/>
        <v>#VALUE!</v>
      </c>
      <c r="U1294" s="12" t="s">
        <v>72</v>
      </c>
      <c r="V1294" s="8" t="e">
        <f t="shared" si="476"/>
        <v>#VALUE!</v>
      </c>
      <c r="X1294" s="13" t="str">
        <f t="shared" si="465"/>
        <v xml:space="preserve"> </v>
      </c>
      <c r="Y1294" s="8" t="e">
        <f t="shared" si="477"/>
        <v>#VALUE!</v>
      </c>
      <c r="AA1294" s="14" t="e">
        <f t="shared" ca="1" si="478"/>
        <v>#VALUE!</v>
      </c>
      <c r="AB1294" s="14" t="e">
        <f t="shared" ca="1" si="479"/>
        <v>#VALUE!</v>
      </c>
      <c r="AC1294" s="14" t="e">
        <f t="shared" ca="1" si="480"/>
        <v>#VALUE!</v>
      </c>
      <c r="AD1294" s="8" t="e">
        <f t="shared" ca="1" si="481"/>
        <v>#VALUE!</v>
      </c>
      <c r="AE1294" s="8" t="e">
        <f t="shared" ca="1" si="482"/>
        <v>#VALUE!</v>
      </c>
      <c r="AF1294" s="8" t="e">
        <f t="shared" ca="1" si="483"/>
        <v>#VALUE!</v>
      </c>
    </row>
    <row r="1295" spans="1:32" x14ac:dyDescent="0.3">
      <c r="A1295" s="35">
        <f>IF(Замеры!B1291=0, " ", Замеры!B1291)</f>
        <v>1288</v>
      </c>
      <c r="B1295" s="49" t="str">
        <f>Замеры!G1291</f>
        <v xml:space="preserve">Группа от QF </v>
      </c>
      <c r="C1295" s="49" t="str">
        <f>IF(Замеры!J1291=0, " ", Замеры!J1291)</f>
        <v xml:space="preserve"> </v>
      </c>
      <c r="D1295" s="49" t="str">
        <f>IF(O1295=0, " ", CONCATENATE(Замеры!T1291,Замеры!U1291,Замеры!V1291,Замеры!W1291,Замеры!AB1291))</f>
        <v xml:space="preserve"> </v>
      </c>
      <c r="E1295" s="49" t="str">
        <f>IF(Замеры!L1291=0, " ", Замеры!L1291)</f>
        <v xml:space="preserve"> </v>
      </c>
      <c r="F1295" s="49" t="e">
        <f t="shared" si="466"/>
        <v>#VALUE!</v>
      </c>
      <c r="G1295" s="51" t="str">
        <f t="shared" si="467"/>
        <v>-</v>
      </c>
      <c r="H1295" s="52" t="str">
        <f t="shared" si="468"/>
        <v>-</v>
      </c>
      <c r="I1295" s="51" t="str">
        <f t="shared" si="469"/>
        <v>-</v>
      </c>
      <c r="J1295" s="29" t="str">
        <f t="shared" si="470"/>
        <v>-</v>
      </c>
      <c r="K1295" s="46" t="str">
        <f t="shared" si="471"/>
        <v>-</v>
      </c>
      <c r="L1295" s="29" t="str">
        <f t="shared" si="472"/>
        <v>-</v>
      </c>
      <c r="M1295" s="29" t="str">
        <f t="shared" si="473"/>
        <v xml:space="preserve"> </v>
      </c>
      <c r="N1295" s="29" t="str">
        <f t="shared" ca="1" si="474"/>
        <v xml:space="preserve"> </v>
      </c>
      <c r="O1295" s="8">
        <f>Замеры!R1291</f>
        <v>0</v>
      </c>
      <c r="P1295" s="8" t="b">
        <f t="shared" si="462"/>
        <v>1</v>
      </c>
      <c r="Q1295" s="8" t="b">
        <f t="shared" si="463"/>
        <v>1</v>
      </c>
      <c r="R1295" s="8" t="b">
        <f t="shared" si="464"/>
        <v>1</v>
      </c>
      <c r="S1295" s="8" t="s">
        <v>72</v>
      </c>
      <c r="T1295" s="8" t="e">
        <f t="shared" si="475"/>
        <v>#VALUE!</v>
      </c>
      <c r="U1295" s="12" t="s">
        <v>72</v>
      </c>
      <c r="V1295" s="8" t="e">
        <f t="shared" si="476"/>
        <v>#VALUE!</v>
      </c>
      <c r="X1295" s="13" t="str">
        <f t="shared" si="465"/>
        <v xml:space="preserve"> </v>
      </c>
      <c r="Y1295" s="8" t="e">
        <f t="shared" si="477"/>
        <v>#VALUE!</v>
      </c>
      <c r="AA1295" s="14" t="e">
        <f t="shared" ca="1" si="478"/>
        <v>#VALUE!</v>
      </c>
      <c r="AB1295" s="14" t="e">
        <f t="shared" ca="1" si="479"/>
        <v>#VALUE!</v>
      </c>
      <c r="AC1295" s="14" t="e">
        <f t="shared" ca="1" si="480"/>
        <v>#VALUE!</v>
      </c>
      <c r="AD1295" s="8" t="e">
        <f t="shared" ca="1" si="481"/>
        <v>#VALUE!</v>
      </c>
      <c r="AE1295" s="8" t="e">
        <f t="shared" ca="1" si="482"/>
        <v>#VALUE!</v>
      </c>
      <c r="AF1295" s="8" t="e">
        <f t="shared" ca="1" si="483"/>
        <v>#VALUE!</v>
      </c>
    </row>
    <row r="1296" spans="1:32" x14ac:dyDescent="0.3">
      <c r="A1296" s="35">
        <f>IF(Замеры!B1292=0, " ", Замеры!B1292)</f>
        <v>1289</v>
      </c>
      <c r="B1296" s="49" t="str">
        <f>Замеры!G1292</f>
        <v xml:space="preserve">Группа от QF </v>
      </c>
      <c r="C1296" s="49" t="str">
        <f>IF(Замеры!J1292=0, " ", Замеры!J1292)</f>
        <v xml:space="preserve"> </v>
      </c>
      <c r="D1296" s="49" t="str">
        <f>IF(O1296=0, " ", CONCATENATE(Замеры!T1292,Замеры!U1292,Замеры!V1292,Замеры!W1292,Замеры!AB1292))</f>
        <v xml:space="preserve"> </v>
      </c>
      <c r="E1296" s="49" t="str">
        <f>IF(Замеры!L1292=0, " ", Замеры!L1292)</f>
        <v xml:space="preserve"> </v>
      </c>
      <c r="F1296" s="49" t="e">
        <f t="shared" si="466"/>
        <v>#VALUE!</v>
      </c>
      <c r="G1296" s="51" t="str">
        <f t="shared" si="467"/>
        <v>-</v>
      </c>
      <c r="H1296" s="52" t="str">
        <f t="shared" si="468"/>
        <v>-</v>
      </c>
      <c r="I1296" s="51" t="str">
        <f t="shared" si="469"/>
        <v>-</v>
      </c>
      <c r="J1296" s="29" t="str">
        <f t="shared" si="470"/>
        <v>-</v>
      </c>
      <c r="K1296" s="46" t="str">
        <f t="shared" si="471"/>
        <v>-</v>
      </c>
      <c r="L1296" s="29" t="str">
        <f t="shared" si="472"/>
        <v>-</v>
      </c>
      <c r="M1296" s="29" t="str">
        <f t="shared" si="473"/>
        <v xml:space="preserve"> </v>
      </c>
      <c r="N1296" s="29" t="str">
        <f t="shared" ca="1" si="474"/>
        <v xml:space="preserve"> </v>
      </c>
      <c r="O1296" s="8">
        <f>Замеры!R1292</f>
        <v>0</v>
      </c>
      <c r="P1296" s="8" t="b">
        <f t="shared" si="462"/>
        <v>1</v>
      </c>
      <c r="Q1296" s="8" t="b">
        <f t="shared" si="463"/>
        <v>1</v>
      </c>
      <c r="R1296" s="8" t="b">
        <f t="shared" si="464"/>
        <v>1</v>
      </c>
      <c r="S1296" s="8" t="s">
        <v>72</v>
      </c>
      <c r="T1296" s="8" t="e">
        <f t="shared" si="475"/>
        <v>#VALUE!</v>
      </c>
      <c r="U1296" s="12" t="s">
        <v>72</v>
      </c>
      <c r="V1296" s="8" t="e">
        <f t="shared" si="476"/>
        <v>#VALUE!</v>
      </c>
      <c r="X1296" s="13" t="str">
        <f t="shared" si="465"/>
        <v xml:space="preserve"> </v>
      </c>
      <c r="Y1296" s="8" t="e">
        <f t="shared" si="477"/>
        <v>#VALUE!</v>
      </c>
      <c r="AA1296" s="14" t="e">
        <f t="shared" ca="1" si="478"/>
        <v>#VALUE!</v>
      </c>
      <c r="AB1296" s="14" t="e">
        <f t="shared" ca="1" si="479"/>
        <v>#VALUE!</v>
      </c>
      <c r="AC1296" s="14" t="e">
        <f t="shared" ca="1" si="480"/>
        <v>#VALUE!</v>
      </c>
      <c r="AD1296" s="8" t="e">
        <f t="shared" ca="1" si="481"/>
        <v>#VALUE!</v>
      </c>
      <c r="AE1296" s="8" t="e">
        <f t="shared" ca="1" si="482"/>
        <v>#VALUE!</v>
      </c>
      <c r="AF1296" s="8" t="e">
        <f t="shared" ca="1" si="483"/>
        <v>#VALUE!</v>
      </c>
    </row>
    <row r="1297" spans="1:32" x14ac:dyDescent="0.3">
      <c r="A1297" s="35">
        <f>IF(Замеры!B1293=0, " ", Замеры!B1293)</f>
        <v>1290</v>
      </c>
      <c r="B1297" s="49" t="str">
        <f>Замеры!G1293</f>
        <v xml:space="preserve">Группа от QF </v>
      </c>
      <c r="C1297" s="49" t="str">
        <f>IF(Замеры!J1293=0, " ", Замеры!J1293)</f>
        <v xml:space="preserve"> </v>
      </c>
      <c r="D1297" s="49" t="str">
        <f>IF(O1297=0, " ", CONCATENATE(Замеры!T1293,Замеры!U1293,Замеры!V1293,Замеры!W1293,Замеры!AB1293))</f>
        <v xml:space="preserve"> </v>
      </c>
      <c r="E1297" s="49" t="str">
        <f>IF(Замеры!L1293=0, " ", Замеры!L1293)</f>
        <v xml:space="preserve"> </v>
      </c>
      <c r="F1297" s="49" t="e">
        <f t="shared" si="466"/>
        <v>#VALUE!</v>
      </c>
      <c r="G1297" s="51" t="str">
        <f t="shared" si="467"/>
        <v>-</v>
      </c>
      <c r="H1297" s="52" t="str">
        <f t="shared" si="468"/>
        <v>-</v>
      </c>
      <c r="I1297" s="51" t="str">
        <f t="shared" si="469"/>
        <v>-</v>
      </c>
      <c r="J1297" s="29" t="str">
        <f t="shared" si="470"/>
        <v>-</v>
      </c>
      <c r="K1297" s="46" t="str">
        <f t="shared" si="471"/>
        <v>-</v>
      </c>
      <c r="L1297" s="29" t="str">
        <f t="shared" si="472"/>
        <v>-</v>
      </c>
      <c r="M1297" s="29" t="str">
        <f t="shared" si="473"/>
        <v xml:space="preserve"> </v>
      </c>
      <c r="N1297" s="29" t="str">
        <f t="shared" ca="1" si="474"/>
        <v xml:space="preserve"> </v>
      </c>
      <c r="O1297" s="8">
        <f>Замеры!R1293</f>
        <v>0</v>
      </c>
      <c r="P1297" s="8" t="b">
        <f t="shared" si="462"/>
        <v>1</v>
      </c>
      <c r="Q1297" s="8" t="b">
        <f t="shared" si="463"/>
        <v>1</v>
      </c>
      <c r="R1297" s="8" t="b">
        <f t="shared" si="464"/>
        <v>1</v>
      </c>
      <c r="S1297" s="8" t="s">
        <v>72</v>
      </c>
      <c r="T1297" s="8" t="e">
        <f t="shared" si="475"/>
        <v>#VALUE!</v>
      </c>
      <c r="U1297" s="12" t="s">
        <v>72</v>
      </c>
      <c r="V1297" s="8" t="e">
        <f t="shared" si="476"/>
        <v>#VALUE!</v>
      </c>
      <c r="X1297" s="13" t="str">
        <f t="shared" si="465"/>
        <v xml:space="preserve"> </v>
      </c>
      <c r="Y1297" s="8" t="e">
        <f t="shared" si="477"/>
        <v>#VALUE!</v>
      </c>
      <c r="AA1297" s="14" t="e">
        <f t="shared" ca="1" si="478"/>
        <v>#VALUE!</v>
      </c>
      <c r="AB1297" s="14" t="e">
        <f t="shared" ca="1" si="479"/>
        <v>#VALUE!</v>
      </c>
      <c r="AC1297" s="14" t="e">
        <f t="shared" ca="1" si="480"/>
        <v>#VALUE!</v>
      </c>
      <c r="AD1297" s="8" t="e">
        <f t="shared" ca="1" si="481"/>
        <v>#VALUE!</v>
      </c>
      <c r="AE1297" s="8" t="e">
        <f t="shared" ca="1" si="482"/>
        <v>#VALUE!</v>
      </c>
      <c r="AF1297" s="8" t="e">
        <f t="shared" ca="1" si="483"/>
        <v>#VALUE!</v>
      </c>
    </row>
    <row r="1298" spans="1:32" x14ac:dyDescent="0.3">
      <c r="A1298" s="35">
        <f>IF(Замеры!B1294=0, " ", Замеры!B1294)</f>
        <v>1291</v>
      </c>
      <c r="B1298" s="49" t="str">
        <f>Замеры!G1294</f>
        <v xml:space="preserve">Группа от QF </v>
      </c>
      <c r="C1298" s="49" t="str">
        <f>IF(Замеры!J1294=0, " ", Замеры!J1294)</f>
        <v xml:space="preserve"> </v>
      </c>
      <c r="D1298" s="49" t="str">
        <f>IF(O1298=0, " ", CONCATENATE(Замеры!T1294,Замеры!U1294,Замеры!V1294,Замеры!W1294,Замеры!AB1294))</f>
        <v xml:space="preserve"> </v>
      </c>
      <c r="E1298" s="49" t="str">
        <f>IF(Замеры!L1294=0, " ", Замеры!L1294)</f>
        <v xml:space="preserve"> </v>
      </c>
      <c r="F1298" s="49" t="e">
        <f t="shared" si="466"/>
        <v>#VALUE!</v>
      </c>
      <c r="G1298" s="51" t="str">
        <f t="shared" si="467"/>
        <v>-</v>
      </c>
      <c r="H1298" s="52" t="str">
        <f t="shared" si="468"/>
        <v>-</v>
      </c>
      <c r="I1298" s="51" t="str">
        <f t="shared" si="469"/>
        <v>-</v>
      </c>
      <c r="J1298" s="29" t="str">
        <f t="shared" si="470"/>
        <v>-</v>
      </c>
      <c r="K1298" s="46" t="str">
        <f t="shared" si="471"/>
        <v>-</v>
      </c>
      <c r="L1298" s="29" t="str">
        <f t="shared" si="472"/>
        <v>-</v>
      </c>
      <c r="M1298" s="29" t="str">
        <f t="shared" si="473"/>
        <v xml:space="preserve"> </v>
      </c>
      <c r="N1298" s="29" t="str">
        <f t="shared" ca="1" si="474"/>
        <v xml:space="preserve"> </v>
      </c>
      <c r="O1298" s="8">
        <f>Замеры!R1294</f>
        <v>0</v>
      </c>
      <c r="P1298" s="8" t="b">
        <f t="shared" si="462"/>
        <v>1</v>
      </c>
      <c r="Q1298" s="8" t="b">
        <f t="shared" si="463"/>
        <v>1</v>
      </c>
      <c r="R1298" s="8" t="b">
        <f t="shared" si="464"/>
        <v>1</v>
      </c>
      <c r="S1298" s="8" t="s">
        <v>72</v>
      </c>
      <c r="T1298" s="8" t="e">
        <f t="shared" si="475"/>
        <v>#VALUE!</v>
      </c>
      <c r="U1298" s="12" t="s">
        <v>72</v>
      </c>
      <c r="V1298" s="8" t="e">
        <f t="shared" si="476"/>
        <v>#VALUE!</v>
      </c>
      <c r="X1298" s="13" t="str">
        <f t="shared" si="465"/>
        <v xml:space="preserve"> </v>
      </c>
      <c r="Y1298" s="8" t="e">
        <f t="shared" si="477"/>
        <v>#VALUE!</v>
      </c>
      <c r="AA1298" s="14" t="e">
        <f t="shared" ca="1" si="478"/>
        <v>#VALUE!</v>
      </c>
      <c r="AB1298" s="14" t="e">
        <f t="shared" ca="1" si="479"/>
        <v>#VALUE!</v>
      </c>
      <c r="AC1298" s="14" t="e">
        <f t="shared" ca="1" si="480"/>
        <v>#VALUE!</v>
      </c>
      <c r="AD1298" s="8" t="e">
        <f t="shared" ca="1" si="481"/>
        <v>#VALUE!</v>
      </c>
      <c r="AE1298" s="8" t="e">
        <f t="shared" ca="1" si="482"/>
        <v>#VALUE!</v>
      </c>
      <c r="AF1298" s="8" t="e">
        <f t="shared" ca="1" si="483"/>
        <v>#VALUE!</v>
      </c>
    </row>
    <row r="1299" spans="1:32" x14ac:dyDescent="0.3">
      <c r="A1299" s="35">
        <f>IF(Замеры!B1295=0, " ", Замеры!B1295)</f>
        <v>1292</v>
      </c>
      <c r="B1299" s="49" t="str">
        <f>Замеры!G1295</f>
        <v xml:space="preserve">Группа от QF </v>
      </c>
      <c r="C1299" s="49" t="str">
        <f>IF(Замеры!J1295=0, " ", Замеры!J1295)</f>
        <v xml:space="preserve"> </v>
      </c>
      <c r="D1299" s="49" t="str">
        <f>IF(O1299=0, " ", CONCATENATE(Замеры!T1295,Замеры!U1295,Замеры!V1295,Замеры!W1295,Замеры!AB1295))</f>
        <v xml:space="preserve"> </v>
      </c>
      <c r="E1299" s="49" t="str">
        <f>IF(Замеры!L1295=0, " ", Замеры!L1295)</f>
        <v xml:space="preserve"> </v>
      </c>
      <c r="F1299" s="49" t="e">
        <f t="shared" si="466"/>
        <v>#VALUE!</v>
      </c>
      <c r="G1299" s="51" t="str">
        <f t="shared" si="467"/>
        <v>-</v>
      </c>
      <c r="H1299" s="52" t="str">
        <f t="shared" si="468"/>
        <v>-</v>
      </c>
      <c r="I1299" s="51" t="str">
        <f t="shared" si="469"/>
        <v>-</v>
      </c>
      <c r="J1299" s="29" t="str">
        <f t="shared" si="470"/>
        <v>-</v>
      </c>
      <c r="K1299" s="46" t="str">
        <f t="shared" si="471"/>
        <v>-</v>
      </c>
      <c r="L1299" s="29" t="str">
        <f t="shared" si="472"/>
        <v>-</v>
      </c>
      <c r="M1299" s="29" t="str">
        <f t="shared" si="473"/>
        <v xml:space="preserve"> </v>
      </c>
      <c r="N1299" s="29" t="str">
        <f t="shared" ca="1" si="474"/>
        <v xml:space="preserve"> </v>
      </c>
      <c r="O1299" s="8">
        <f>Замеры!R1295</f>
        <v>0</v>
      </c>
      <c r="P1299" s="8" t="b">
        <f t="shared" si="462"/>
        <v>1</v>
      </c>
      <c r="Q1299" s="8" t="b">
        <f t="shared" si="463"/>
        <v>1</v>
      </c>
      <c r="R1299" s="8" t="b">
        <f t="shared" si="464"/>
        <v>1</v>
      </c>
      <c r="S1299" s="8" t="s">
        <v>72</v>
      </c>
      <c r="T1299" s="8" t="e">
        <f t="shared" si="475"/>
        <v>#VALUE!</v>
      </c>
      <c r="U1299" s="12" t="s">
        <v>72</v>
      </c>
      <c r="V1299" s="8" t="e">
        <f t="shared" si="476"/>
        <v>#VALUE!</v>
      </c>
      <c r="X1299" s="13" t="str">
        <f t="shared" si="465"/>
        <v xml:space="preserve"> </v>
      </c>
      <c r="Y1299" s="8" t="e">
        <f t="shared" si="477"/>
        <v>#VALUE!</v>
      </c>
      <c r="AA1299" s="14" t="e">
        <f t="shared" ca="1" si="478"/>
        <v>#VALUE!</v>
      </c>
      <c r="AB1299" s="14" t="e">
        <f t="shared" ca="1" si="479"/>
        <v>#VALUE!</v>
      </c>
      <c r="AC1299" s="14" t="e">
        <f t="shared" ca="1" si="480"/>
        <v>#VALUE!</v>
      </c>
      <c r="AD1299" s="8" t="e">
        <f t="shared" ca="1" si="481"/>
        <v>#VALUE!</v>
      </c>
      <c r="AE1299" s="8" t="e">
        <f t="shared" ca="1" si="482"/>
        <v>#VALUE!</v>
      </c>
      <c r="AF1299" s="8" t="e">
        <f t="shared" ca="1" si="483"/>
        <v>#VALUE!</v>
      </c>
    </row>
    <row r="1300" spans="1:32" x14ac:dyDescent="0.3">
      <c r="A1300" s="35">
        <f>IF(Замеры!B1296=0, " ", Замеры!B1296)</f>
        <v>1293</v>
      </c>
      <c r="B1300" s="49" t="str">
        <f>Замеры!G1296</f>
        <v xml:space="preserve">Группа от QF </v>
      </c>
      <c r="C1300" s="49" t="str">
        <f>IF(Замеры!J1296=0, " ", Замеры!J1296)</f>
        <v xml:space="preserve"> </v>
      </c>
      <c r="D1300" s="49" t="str">
        <f>IF(O1300=0, " ", CONCATENATE(Замеры!T1296,Замеры!U1296,Замеры!V1296,Замеры!W1296,Замеры!AB1296))</f>
        <v xml:space="preserve"> </v>
      </c>
      <c r="E1300" s="49" t="str">
        <f>IF(Замеры!L1296=0, " ", Замеры!L1296)</f>
        <v xml:space="preserve"> </v>
      </c>
      <c r="F1300" s="49" t="e">
        <f t="shared" si="466"/>
        <v>#VALUE!</v>
      </c>
      <c r="G1300" s="51" t="str">
        <f t="shared" si="467"/>
        <v>-</v>
      </c>
      <c r="H1300" s="52" t="str">
        <f t="shared" si="468"/>
        <v>-</v>
      </c>
      <c r="I1300" s="51" t="str">
        <f t="shared" si="469"/>
        <v>-</v>
      </c>
      <c r="J1300" s="29" t="str">
        <f t="shared" si="470"/>
        <v>-</v>
      </c>
      <c r="K1300" s="46" t="str">
        <f t="shared" si="471"/>
        <v>-</v>
      </c>
      <c r="L1300" s="29" t="str">
        <f t="shared" si="472"/>
        <v>-</v>
      </c>
      <c r="M1300" s="29" t="str">
        <f t="shared" si="473"/>
        <v xml:space="preserve"> </v>
      </c>
      <c r="N1300" s="29" t="str">
        <f t="shared" ca="1" si="474"/>
        <v xml:space="preserve"> </v>
      </c>
      <c r="O1300" s="8">
        <f>Замеры!R1296</f>
        <v>0</v>
      </c>
      <c r="P1300" s="8" t="b">
        <f t="shared" si="462"/>
        <v>1</v>
      </c>
      <c r="Q1300" s="8" t="b">
        <f t="shared" si="463"/>
        <v>1</v>
      </c>
      <c r="R1300" s="8" t="b">
        <f t="shared" si="464"/>
        <v>1</v>
      </c>
      <c r="S1300" s="8" t="s">
        <v>72</v>
      </c>
      <c r="T1300" s="8" t="e">
        <f t="shared" si="475"/>
        <v>#VALUE!</v>
      </c>
      <c r="U1300" s="12" t="s">
        <v>72</v>
      </c>
      <c r="V1300" s="8" t="e">
        <f t="shared" si="476"/>
        <v>#VALUE!</v>
      </c>
      <c r="X1300" s="13" t="str">
        <f t="shared" si="465"/>
        <v xml:space="preserve"> </v>
      </c>
      <c r="Y1300" s="8" t="e">
        <f t="shared" si="477"/>
        <v>#VALUE!</v>
      </c>
      <c r="AA1300" s="14" t="e">
        <f t="shared" ca="1" si="478"/>
        <v>#VALUE!</v>
      </c>
      <c r="AB1300" s="14" t="e">
        <f t="shared" ca="1" si="479"/>
        <v>#VALUE!</v>
      </c>
      <c r="AC1300" s="14" t="e">
        <f t="shared" ca="1" si="480"/>
        <v>#VALUE!</v>
      </c>
      <c r="AD1300" s="8" t="e">
        <f t="shared" ca="1" si="481"/>
        <v>#VALUE!</v>
      </c>
      <c r="AE1300" s="8" t="e">
        <f t="shared" ca="1" si="482"/>
        <v>#VALUE!</v>
      </c>
      <c r="AF1300" s="8" t="e">
        <f t="shared" ca="1" si="483"/>
        <v>#VALUE!</v>
      </c>
    </row>
    <row r="1301" spans="1:32" x14ac:dyDescent="0.3">
      <c r="A1301" s="35">
        <f>IF(Замеры!B1297=0, " ", Замеры!B1297)</f>
        <v>1294</v>
      </c>
      <c r="B1301" s="49" t="str">
        <f>Замеры!G1297</f>
        <v xml:space="preserve">Группа от QF </v>
      </c>
      <c r="C1301" s="49" t="str">
        <f>IF(Замеры!J1297=0, " ", Замеры!J1297)</f>
        <v xml:space="preserve"> </v>
      </c>
      <c r="D1301" s="49" t="str">
        <f>IF(O1301=0, " ", CONCATENATE(Замеры!T1297,Замеры!U1297,Замеры!V1297,Замеры!W1297,Замеры!AB1297))</f>
        <v xml:space="preserve"> </v>
      </c>
      <c r="E1301" s="49" t="str">
        <f>IF(Замеры!L1297=0, " ", Замеры!L1297)</f>
        <v xml:space="preserve"> </v>
      </c>
      <c r="F1301" s="49" t="e">
        <f t="shared" si="466"/>
        <v>#VALUE!</v>
      </c>
      <c r="G1301" s="51" t="str">
        <f t="shared" si="467"/>
        <v>-</v>
      </c>
      <c r="H1301" s="52" t="str">
        <f t="shared" si="468"/>
        <v>-</v>
      </c>
      <c r="I1301" s="51" t="str">
        <f t="shared" si="469"/>
        <v>-</v>
      </c>
      <c r="J1301" s="29" t="str">
        <f t="shared" si="470"/>
        <v>-</v>
      </c>
      <c r="K1301" s="46" t="str">
        <f t="shared" si="471"/>
        <v>-</v>
      </c>
      <c r="L1301" s="29" t="str">
        <f t="shared" si="472"/>
        <v>-</v>
      </c>
      <c r="M1301" s="29" t="str">
        <f t="shared" si="473"/>
        <v xml:space="preserve"> </v>
      </c>
      <c r="N1301" s="29" t="str">
        <f t="shared" ca="1" si="474"/>
        <v xml:space="preserve"> </v>
      </c>
      <c r="O1301" s="8">
        <f>Замеры!R1297</f>
        <v>0</v>
      </c>
      <c r="P1301" s="8" t="b">
        <f t="shared" si="462"/>
        <v>1</v>
      </c>
      <c r="Q1301" s="8" t="b">
        <f t="shared" si="463"/>
        <v>1</v>
      </c>
      <c r="R1301" s="8" t="b">
        <f t="shared" si="464"/>
        <v>1</v>
      </c>
      <c r="S1301" s="8" t="s">
        <v>72</v>
      </c>
      <c r="T1301" s="8" t="e">
        <f t="shared" si="475"/>
        <v>#VALUE!</v>
      </c>
      <c r="U1301" s="12" t="s">
        <v>72</v>
      </c>
      <c r="V1301" s="8" t="e">
        <f t="shared" si="476"/>
        <v>#VALUE!</v>
      </c>
      <c r="X1301" s="13" t="str">
        <f t="shared" si="465"/>
        <v xml:space="preserve"> </v>
      </c>
      <c r="Y1301" s="8" t="e">
        <f t="shared" si="477"/>
        <v>#VALUE!</v>
      </c>
      <c r="AA1301" s="14" t="e">
        <f t="shared" ca="1" si="478"/>
        <v>#VALUE!</v>
      </c>
      <c r="AB1301" s="14" t="e">
        <f t="shared" ca="1" si="479"/>
        <v>#VALUE!</v>
      </c>
      <c r="AC1301" s="14" t="e">
        <f t="shared" ca="1" si="480"/>
        <v>#VALUE!</v>
      </c>
      <c r="AD1301" s="8" t="e">
        <f t="shared" ca="1" si="481"/>
        <v>#VALUE!</v>
      </c>
      <c r="AE1301" s="8" t="e">
        <f t="shared" ca="1" si="482"/>
        <v>#VALUE!</v>
      </c>
      <c r="AF1301" s="8" t="e">
        <f t="shared" ca="1" si="483"/>
        <v>#VALUE!</v>
      </c>
    </row>
    <row r="1302" spans="1:32" x14ac:dyDescent="0.3">
      <c r="A1302" s="35">
        <f>IF(Замеры!B1298=0, " ", Замеры!B1298)</f>
        <v>1295</v>
      </c>
      <c r="B1302" s="49" t="str">
        <f>Замеры!G1298</f>
        <v xml:space="preserve">Группа от QF </v>
      </c>
      <c r="C1302" s="49" t="str">
        <f>IF(Замеры!J1298=0, " ", Замеры!J1298)</f>
        <v xml:space="preserve"> </v>
      </c>
      <c r="D1302" s="49" t="str">
        <f>IF(O1302=0, " ", CONCATENATE(Замеры!T1298,Замеры!U1298,Замеры!V1298,Замеры!W1298,Замеры!AB1298))</f>
        <v xml:space="preserve"> </v>
      </c>
      <c r="E1302" s="49" t="str">
        <f>IF(Замеры!L1298=0, " ", Замеры!L1298)</f>
        <v xml:space="preserve"> </v>
      </c>
      <c r="F1302" s="49" t="e">
        <f t="shared" si="466"/>
        <v>#VALUE!</v>
      </c>
      <c r="G1302" s="51" t="str">
        <f t="shared" si="467"/>
        <v>-</v>
      </c>
      <c r="H1302" s="52" t="str">
        <f t="shared" si="468"/>
        <v>-</v>
      </c>
      <c r="I1302" s="51" t="str">
        <f t="shared" si="469"/>
        <v>-</v>
      </c>
      <c r="J1302" s="29" t="str">
        <f t="shared" si="470"/>
        <v>-</v>
      </c>
      <c r="K1302" s="46" t="str">
        <f t="shared" si="471"/>
        <v>-</v>
      </c>
      <c r="L1302" s="29" t="str">
        <f t="shared" si="472"/>
        <v>-</v>
      </c>
      <c r="M1302" s="29" t="str">
        <f t="shared" si="473"/>
        <v xml:space="preserve"> </v>
      </c>
      <c r="N1302" s="29" t="str">
        <f t="shared" ca="1" si="474"/>
        <v xml:space="preserve"> </v>
      </c>
      <c r="O1302" s="8">
        <f>Замеры!R1298</f>
        <v>0</v>
      </c>
      <c r="P1302" s="8" t="b">
        <f t="shared" si="462"/>
        <v>1</v>
      </c>
      <c r="Q1302" s="8" t="b">
        <f t="shared" si="463"/>
        <v>1</v>
      </c>
      <c r="R1302" s="8" t="b">
        <f t="shared" si="464"/>
        <v>1</v>
      </c>
      <c r="S1302" s="8" t="s">
        <v>72</v>
      </c>
      <c r="T1302" s="8" t="e">
        <f t="shared" si="475"/>
        <v>#VALUE!</v>
      </c>
      <c r="U1302" s="12" t="s">
        <v>72</v>
      </c>
      <c r="V1302" s="8" t="e">
        <f t="shared" si="476"/>
        <v>#VALUE!</v>
      </c>
      <c r="X1302" s="13" t="str">
        <f t="shared" si="465"/>
        <v xml:space="preserve"> </v>
      </c>
      <c r="Y1302" s="8" t="e">
        <f t="shared" si="477"/>
        <v>#VALUE!</v>
      </c>
      <c r="AA1302" s="14" t="e">
        <f t="shared" ca="1" si="478"/>
        <v>#VALUE!</v>
      </c>
      <c r="AB1302" s="14" t="e">
        <f t="shared" ca="1" si="479"/>
        <v>#VALUE!</v>
      </c>
      <c r="AC1302" s="14" t="e">
        <f t="shared" ca="1" si="480"/>
        <v>#VALUE!</v>
      </c>
      <c r="AD1302" s="8" t="e">
        <f t="shared" ca="1" si="481"/>
        <v>#VALUE!</v>
      </c>
      <c r="AE1302" s="8" t="e">
        <f t="shared" ca="1" si="482"/>
        <v>#VALUE!</v>
      </c>
      <c r="AF1302" s="8" t="e">
        <f t="shared" ca="1" si="483"/>
        <v>#VALUE!</v>
      </c>
    </row>
    <row r="1303" spans="1:32" x14ac:dyDescent="0.3">
      <c r="A1303" s="35">
        <f>IF(Замеры!B1299=0, " ", Замеры!B1299)</f>
        <v>1296</v>
      </c>
      <c r="B1303" s="49" t="str">
        <f>Замеры!G1299</f>
        <v xml:space="preserve">Группа от QF </v>
      </c>
      <c r="C1303" s="49" t="str">
        <f>IF(Замеры!J1299=0, " ", Замеры!J1299)</f>
        <v xml:space="preserve"> </v>
      </c>
      <c r="D1303" s="49" t="str">
        <f>IF(O1303=0, " ", CONCATENATE(Замеры!T1299,Замеры!U1299,Замеры!V1299,Замеры!W1299,Замеры!AB1299))</f>
        <v xml:space="preserve"> </v>
      </c>
      <c r="E1303" s="49" t="str">
        <f>IF(Замеры!L1299=0, " ", Замеры!L1299)</f>
        <v xml:space="preserve"> </v>
      </c>
      <c r="F1303" s="49" t="e">
        <f t="shared" si="466"/>
        <v>#VALUE!</v>
      </c>
      <c r="G1303" s="51" t="str">
        <f t="shared" si="467"/>
        <v>-</v>
      </c>
      <c r="H1303" s="52" t="str">
        <f t="shared" si="468"/>
        <v>-</v>
      </c>
      <c r="I1303" s="51" t="str">
        <f t="shared" si="469"/>
        <v>-</v>
      </c>
      <c r="J1303" s="29" t="str">
        <f t="shared" si="470"/>
        <v>-</v>
      </c>
      <c r="K1303" s="46" t="str">
        <f t="shared" si="471"/>
        <v>-</v>
      </c>
      <c r="L1303" s="29" t="str">
        <f t="shared" si="472"/>
        <v>-</v>
      </c>
      <c r="M1303" s="29" t="str">
        <f t="shared" si="473"/>
        <v xml:space="preserve"> </v>
      </c>
      <c r="N1303" s="29" t="str">
        <f t="shared" ca="1" si="474"/>
        <v xml:space="preserve"> </v>
      </c>
      <c r="O1303" s="8">
        <f>Замеры!R1299</f>
        <v>0</v>
      </c>
      <c r="P1303" s="8" t="b">
        <f t="shared" si="462"/>
        <v>1</v>
      </c>
      <c r="Q1303" s="8" t="b">
        <f t="shared" si="463"/>
        <v>1</v>
      </c>
      <c r="R1303" s="8" t="b">
        <f t="shared" si="464"/>
        <v>1</v>
      </c>
      <c r="S1303" s="8" t="s">
        <v>72</v>
      </c>
      <c r="T1303" s="8" t="e">
        <f t="shared" si="475"/>
        <v>#VALUE!</v>
      </c>
      <c r="U1303" s="12" t="s">
        <v>72</v>
      </c>
      <c r="V1303" s="8" t="e">
        <f t="shared" si="476"/>
        <v>#VALUE!</v>
      </c>
      <c r="X1303" s="13" t="str">
        <f t="shared" si="465"/>
        <v xml:space="preserve"> </v>
      </c>
      <c r="Y1303" s="8" t="e">
        <f t="shared" si="477"/>
        <v>#VALUE!</v>
      </c>
      <c r="AA1303" s="14" t="e">
        <f t="shared" ca="1" si="478"/>
        <v>#VALUE!</v>
      </c>
      <c r="AB1303" s="14" t="e">
        <f t="shared" ca="1" si="479"/>
        <v>#VALUE!</v>
      </c>
      <c r="AC1303" s="14" t="e">
        <f t="shared" ca="1" si="480"/>
        <v>#VALUE!</v>
      </c>
      <c r="AD1303" s="8" t="e">
        <f t="shared" ca="1" si="481"/>
        <v>#VALUE!</v>
      </c>
      <c r="AE1303" s="8" t="e">
        <f t="shared" ca="1" si="482"/>
        <v>#VALUE!</v>
      </c>
      <c r="AF1303" s="8" t="e">
        <f t="shared" ca="1" si="483"/>
        <v>#VALUE!</v>
      </c>
    </row>
    <row r="1304" spans="1:32" x14ac:dyDescent="0.3">
      <c r="A1304" s="35">
        <f>IF(Замеры!B1300=0, " ", Замеры!B1300)</f>
        <v>1297</v>
      </c>
      <c r="B1304" s="49" t="str">
        <f>Замеры!G1300</f>
        <v xml:space="preserve">Группа от QF </v>
      </c>
      <c r="C1304" s="49" t="str">
        <f>IF(Замеры!J1300=0, " ", Замеры!J1300)</f>
        <v xml:space="preserve"> </v>
      </c>
      <c r="D1304" s="49" t="str">
        <f>IF(O1304=0, " ", CONCATENATE(Замеры!T1300,Замеры!U1300,Замеры!V1300,Замеры!W1300,Замеры!AB1300))</f>
        <v xml:space="preserve"> </v>
      </c>
      <c r="E1304" s="49" t="str">
        <f>IF(Замеры!L1300=0, " ", Замеры!L1300)</f>
        <v xml:space="preserve"> </v>
      </c>
      <c r="F1304" s="49" t="e">
        <f t="shared" si="466"/>
        <v>#VALUE!</v>
      </c>
      <c r="G1304" s="51" t="str">
        <f t="shared" si="467"/>
        <v>-</v>
      </c>
      <c r="H1304" s="52" t="str">
        <f t="shared" si="468"/>
        <v>-</v>
      </c>
      <c r="I1304" s="51" t="str">
        <f t="shared" si="469"/>
        <v>-</v>
      </c>
      <c r="J1304" s="29" t="str">
        <f t="shared" si="470"/>
        <v>-</v>
      </c>
      <c r="K1304" s="46" t="str">
        <f t="shared" si="471"/>
        <v>-</v>
      </c>
      <c r="L1304" s="29" t="str">
        <f t="shared" si="472"/>
        <v>-</v>
      </c>
      <c r="M1304" s="29" t="str">
        <f t="shared" si="473"/>
        <v xml:space="preserve"> </v>
      </c>
      <c r="N1304" s="29" t="str">
        <f t="shared" ca="1" si="474"/>
        <v xml:space="preserve"> </v>
      </c>
      <c r="O1304" s="8">
        <f>Замеры!R1300</f>
        <v>0</v>
      </c>
      <c r="P1304" s="8" t="b">
        <f t="shared" si="462"/>
        <v>1</v>
      </c>
      <c r="Q1304" s="8" t="b">
        <f t="shared" si="463"/>
        <v>1</v>
      </c>
      <c r="R1304" s="8" t="b">
        <f t="shared" si="464"/>
        <v>1</v>
      </c>
      <c r="S1304" s="8" t="s">
        <v>72</v>
      </c>
      <c r="T1304" s="8" t="e">
        <f t="shared" si="475"/>
        <v>#VALUE!</v>
      </c>
      <c r="U1304" s="12" t="s">
        <v>72</v>
      </c>
      <c r="V1304" s="8" t="e">
        <f t="shared" si="476"/>
        <v>#VALUE!</v>
      </c>
      <c r="X1304" s="13" t="str">
        <f t="shared" si="465"/>
        <v xml:space="preserve"> </v>
      </c>
      <c r="Y1304" s="8" t="e">
        <f t="shared" si="477"/>
        <v>#VALUE!</v>
      </c>
      <c r="AA1304" s="14" t="e">
        <f t="shared" ca="1" si="478"/>
        <v>#VALUE!</v>
      </c>
      <c r="AB1304" s="14" t="e">
        <f t="shared" ca="1" si="479"/>
        <v>#VALUE!</v>
      </c>
      <c r="AC1304" s="14" t="e">
        <f t="shared" ca="1" si="480"/>
        <v>#VALUE!</v>
      </c>
      <c r="AD1304" s="8" t="e">
        <f t="shared" ca="1" si="481"/>
        <v>#VALUE!</v>
      </c>
      <c r="AE1304" s="8" t="e">
        <f t="shared" ca="1" si="482"/>
        <v>#VALUE!</v>
      </c>
      <c r="AF1304" s="8" t="e">
        <f t="shared" ca="1" si="483"/>
        <v>#VALUE!</v>
      </c>
    </row>
    <row r="1305" spans="1:32" x14ac:dyDescent="0.3">
      <c r="A1305" s="35">
        <f>IF(Замеры!B1301=0, " ", Замеры!B1301)</f>
        <v>1298</v>
      </c>
      <c r="B1305" s="49" t="str">
        <f>Замеры!G1301</f>
        <v xml:space="preserve">Группа от QF </v>
      </c>
      <c r="C1305" s="49" t="str">
        <f>IF(Замеры!J1301=0, " ", Замеры!J1301)</f>
        <v xml:space="preserve"> </v>
      </c>
      <c r="D1305" s="49" t="str">
        <f>IF(O1305=0, " ", CONCATENATE(Замеры!T1301,Замеры!U1301,Замеры!V1301,Замеры!W1301,Замеры!AB1301))</f>
        <v xml:space="preserve"> </v>
      </c>
      <c r="E1305" s="49" t="str">
        <f>IF(Замеры!L1301=0, " ", Замеры!L1301)</f>
        <v xml:space="preserve"> </v>
      </c>
      <c r="F1305" s="49" t="e">
        <f t="shared" si="466"/>
        <v>#VALUE!</v>
      </c>
      <c r="G1305" s="51" t="str">
        <f t="shared" si="467"/>
        <v>-</v>
      </c>
      <c r="H1305" s="52" t="str">
        <f t="shared" si="468"/>
        <v>-</v>
      </c>
      <c r="I1305" s="51" t="str">
        <f t="shared" si="469"/>
        <v>-</v>
      </c>
      <c r="J1305" s="29" t="str">
        <f t="shared" si="470"/>
        <v>-</v>
      </c>
      <c r="K1305" s="46" t="str">
        <f t="shared" si="471"/>
        <v>-</v>
      </c>
      <c r="L1305" s="29" t="str">
        <f t="shared" si="472"/>
        <v>-</v>
      </c>
      <c r="M1305" s="29" t="str">
        <f t="shared" si="473"/>
        <v xml:space="preserve"> </v>
      </c>
      <c r="N1305" s="29" t="str">
        <f t="shared" ca="1" si="474"/>
        <v xml:space="preserve"> </v>
      </c>
      <c r="O1305" s="8">
        <f>Замеры!R1301</f>
        <v>0</v>
      </c>
      <c r="P1305" s="8" t="b">
        <f t="shared" si="462"/>
        <v>1</v>
      </c>
      <c r="Q1305" s="8" t="b">
        <f t="shared" si="463"/>
        <v>1</v>
      </c>
      <c r="R1305" s="8" t="b">
        <f t="shared" si="464"/>
        <v>1</v>
      </c>
      <c r="S1305" s="8" t="s">
        <v>72</v>
      </c>
      <c r="T1305" s="8" t="e">
        <f t="shared" si="475"/>
        <v>#VALUE!</v>
      </c>
      <c r="U1305" s="12" t="s">
        <v>72</v>
      </c>
      <c r="V1305" s="8" t="e">
        <f t="shared" si="476"/>
        <v>#VALUE!</v>
      </c>
      <c r="X1305" s="13" t="str">
        <f t="shared" si="465"/>
        <v xml:space="preserve"> </v>
      </c>
      <c r="Y1305" s="8" t="e">
        <f t="shared" si="477"/>
        <v>#VALUE!</v>
      </c>
      <c r="AA1305" s="14" t="e">
        <f t="shared" ca="1" si="478"/>
        <v>#VALUE!</v>
      </c>
      <c r="AB1305" s="14" t="e">
        <f t="shared" ca="1" si="479"/>
        <v>#VALUE!</v>
      </c>
      <c r="AC1305" s="14" t="e">
        <f t="shared" ca="1" si="480"/>
        <v>#VALUE!</v>
      </c>
      <c r="AD1305" s="8" t="e">
        <f t="shared" ca="1" si="481"/>
        <v>#VALUE!</v>
      </c>
      <c r="AE1305" s="8" t="e">
        <f t="shared" ca="1" si="482"/>
        <v>#VALUE!</v>
      </c>
      <c r="AF1305" s="8" t="e">
        <f t="shared" ca="1" si="483"/>
        <v>#VALUE!</v>
      </c>
    </row>
    <row r="1306" spans="1:32" x14ac:dyDescent="0.3">
      <c r="A1306" s="35">
        <f>IF(Замеры!B1302=0, " ", Замеры!B1302)</f>
        <v>1299</v>
      </c>
      <c r="B1306" s="49" t="str">
        <f>Замеры!G1302</f>
        <v xml:space="preserve">Группа от QF </v>
      </c>
      <c r="C1306" s="49" t="str">
        <f>IF(Замеры!J1302=0, " ", Замеры!J1302)</f>
        <v xml:space="preserve"> </v>
      </c>
      <c r="D1306" s="49" t="str">
        <f>IF(O1306=0, " ", CONCATENATE(Замеры!T1302,Замеры!U1302,Замеры!V1302,Замеры!W1302,Замеры!AB1302))</f>
        <v xml:space="preserve"> </v>
      </c>
      <c r="E1306" s="49" t="str">
        <f>IF(Замеры!L1302=0, " ", Замеры!L1302)</f>
        <v xml:space="preserve"> </v>
      </c>
      <c r="F1306" s="49" t="e">
        <f t="shared" si="466"/>
        <v>#VALUE!</v>
      </c>
      <c r="G1306" s="51" t="str">
        <f t="shared" si="467"/>
        <v>-</v>
      </c>
      <c r="H1306" s="52" t="str">
        <f t="shared" si="468"/>
        <v>-</v>
      </c>
      <c r="I1306" s="51" t="str">
        <f t="shared" si="469"/>
        <v>-</v>
      </c>
      <c r="J1306" s="29" t="str">
        <f t="shared" si="470"/>
        <v>-</v>
      </c>
      <c r="K1306" s="46" t="str">
        <f t="shared" si="471"/>
        <v>-</v>
      </c>
      <c r="L1306" s="29" t="str">
        <f t="shared" si="472"/>
        <v>-</v>
      </c>
      <c r="M1306" s="29" t="str">
        <f t="shared" si="473"/>
        <v xml:space="preserve"> </v>
      </c>
      <c r="N1306" s="29" t="str">
        <f t="shared" ca="1" si="474"/>
        <v xml:space="preserve"> </v>
      </c>
      <c r="O1306" s="8">
        <f>Замеры!R1302</f>
        <v>0</v>
      </c>
      <c r="P1306" s="8" t="b">
        <f t="shared" si="462"/>
        <v>1</v>
      </c>
      <c r="Q1306" s="8" t="b">
        <f t="shared" si="463"/>
        <v>1</v>
      </c>
      <c r="R1306" s="8" t="b">
        <f t="shared" si="464"/>
        <v>1</v>
      </c>
      <c r="S1306" s="8" t="s">
        <v>72</v>
      </c>
      <c r="T1306" s="8" t="e">
        <f t="shared" si="475"/>
        <v>#VALUE!</v>
      </c>
      <c r="U1306" s="12" t="s">
        <v>72</v>
      </c>
      <c r="V1306" s="8" t="e">
        <f t="shared" si="476"/>
        <v>#VALUE!</v>
      </c>
      <c r="X1306" s="13" t="str">
        <f t="shared" si="465"/>
        <v xml:space="preserve"> </v>
      </c>
      <c r="Y1306" s="8" t="e">
        <f t="shared" si="477"/>
        <v>#VALUE!</v>
      </c>
      <c r="AA1306" s="14" t="e">
        <f t="shared" ca="1" si="478"/>
        <v>#VALUE!</v>
      </c>
      <c r="AB1306" s="14" t="e">
        <f t="shared" ca="1" si="479"/>
        <v>#VALUE!</v>
      </c>
      <c r="AC1306" s="14" t="e">
        <f t="shared" ca="1" si="480"/>
        <v>#VALUE!</v>
      </c>
      <c r="AD1306" s="8" t="e">
        <f t="shared" ca="1" si="481"/>
        <v>#VALUE!</v>
      </c>
      <c r="AE1306" s="8" t="e">
        <f t="shared" ca="1" si="482"/>
        <v>#VALUE!</v>
      </c>
      <c r="AF1306" s="8" t="e">
        <f t="shared" ca="1" si="483"/>
        <v>#VALUE!</v>
      </c>
    </row>
    <row r="1307" spans="1:32" x14ac:dyDescent="0.3">
      <c r="A1307" s="35">
        <f>IF(Замеры!B1303=0, " ", Замеры!B1303)</f>
        <v>1300</v>
      </c>
      <c r="B1307" s="49" t="str">
        <f>Замеры!G1303</f>
        <v xml:space="preserve">Группа от QF </v>
      </c>
      <c r="C1307" s="49" t="str">
        <f>IF(Замеры!J1303=0, " ", Замеры!J1303)</f>
        <v xml:space="preserve"> </v>
      </c>
      <c r="D1307" s="49" t="str">
        <f>IF(O1307=0, " ", CONCATENATE(Замеры!T1303,Замеры!U1303,Замеры!V1303,Замеры!W1303,Замеры!AB1303))</f>
        <v xml:space="preserve"> </v>
      </c>
      <c r="E1307" s="49" t="str">
        <f>IF(Замеры!L1303=0, " ", Замеры!L1303)</f>
        <v xml:space="preserve"> </v>
      </c>
      <c r="F1307" s="49" t="e">
        <f t="shared" si="466"/>
        <v>#VALUE!</v>
      </c>
      <c r="G1307" s="51" t="str">
        <f t="shared" si="467"/>
        <v>-</v>
      </c>
      <c r="H1307" s="52" t="str">
        <f t="shared" si="468"/>
        <v>-</v>
      </c>
      <c r="I1307" s="51" t="str">
        <f t="shared" si="469"/>
        <v>-</v>
      </c>
      <c r="J1307" s="29" t="str">
        <f t="shared" si="470"/>
        <v>-</v>
      </c>
      <c r="K1307" s="46" t="str">
        <f t="shared" si="471"/>
        <v>-</v>
      </c>
      <c r="L1307" s="29" t="str">
        <f t="shared" si="472"/>
        <v>-</v>
      </c>
      <c r="M1307" s="29" t="str">
        <f t="shared" si="473"/>
        <v xml:space="preserve"> </v>
      </c>
      <c r="N1307" s="29" t="str">
        <f t="shared" ca="1" si="474"/>
        <v xml:space="preserve"> </v>
      </c>
      <c r="O1307" s="8">
        <f>Замеры!R1303</f>
        <v>0</v>
      </c>
      <c r="P1307" s="8" t="b">
        <f t="shared" si="462"/>
        <v>1</v>
      </c>
      <c r="Q1307" s="8" t="b">
        <f t="shared" si="463"/>
        <v>1</v>
      </c>
      <c r="R1307" s="8" t="b">
        <f t="shared" si="464"/>
        <v>1</v>
      </c>
      <c r="S1307" s="8" t="s">
        <v>72</v>
      </c>
      <c r="T1307" s="8" t="e">
        <f t="shared" si="475"/>
        <v>#VALUE!</v>
      </c>
      <c r="U1307" s="12" t="s">
        <v>72</v>
      </c>
      <c r="V1307" s="8" t="e">
        <f t="shared" si="476"/>
        <v>#VALUE!</v>
      </c>
      <c r="X1307" s="13" t="str">
        <f t="shared" si="465"/>
        <v xml:space="preserve"> </v>
      </c>
      <c r="Y1307" s="8" t="e">
        <f t="shared" si="477"/>
        <v>#VALUE!</v>
      </c>
      <c r="AA1307" s="14" t="e">
        <f t="shared" ca="1" si="478"/>
        <v>#VALUE!</v>
      </c>
      <c r="AB1307" s="14" t="e">
        <f t="shared" ca="1" si="479"/>
        <v>#VALUE!</v>
      </c>
      <c r="AC1307" s="14" t="e">
        <f t="shared" ca="1" si="480"/>
        <v>#VALUE!</v>
      </c>
      <c r="AD1307" s="8" t="e">
        <f t="shared" ca="1" si="481"/>
        <v>#VALUE!</v>
      </c>
      <c r="AE1307" s="8" t="e">
        <f t="shared" ca="1" si="482"/>
        <v>#VALUE!</v>
      </c>
      <c r="AF1307" s="8" t="e">
        <f t="shared" ca="1" si="483"/>
        <v>#VALUE!</v>
      </c>
    </row>
    <row r="1308" spans="1:32" x14ac:dyDescent="0.3">
      <c r="A1308" s="35">
        <f>IF(Замеры!B1304=0, " ", Замеры!B1304)</f>
        <v>1301</v>
      </c>
      <c r="B1308" s="49" t="str">
        <f>Замеры!G1304</f>
        <v xml:space="preserve">Группа от QF </v>
      </c>
      <c r="C1308" s="49" t="str">
        <f>IF(Замеры!J1304=0, " ", Замеры!J1304)</f>
        <v xml:space="preserve"> </v>
      </c>
      <c r="D1308" s="49" t="str">
        <f>IF(O1308=0, " ", CONCATENATE(Замеры!T1304,Замеры!U1304,Замеры!V1304,Замеры!W1304,Замеры!AB1304))</f>
        <v xml:space="preserve"> </v>
      </c>
      <c r="E1308" s="49" t="str">
        <f>IF(Замеры!L1304=0, " ", Замеры!L1304)</f>
        <v xml:space="preserve"> </v>
      </c>
      <c r="F1308" s="49" t="e">
        <f t="shared" si="466"/>
        <v>#VALUE!</v>
      </c>
      <c r="G1308" s="51" t="str">
        <f t="shared" si="467"/>
        <v>-</v>
      </c>
      <c r="H1308" s="52" t="str">
        <f t="shared" si="468"/>
        <v>-</v>
      </c>
      <c r="I1308" s="51" t="str">
        <f t="shared" si="469"/>
        <v>-</v>
      </c>
      <c r="J1308" s="29" t="str">
        <f t="shared" si="470"/>
        <v>-</v>
      </c>
      <c r="K1308" s="46" t="str">
        <f t="shared" si="471"/>
        <v>-</v>
      </c>
      <c r="L1308" s="29" t="str">
        <f t="shared" si="472"/>
        <v>-</v>
      </c>
      <c r="M1308" s="29" t="str">
        <f t="shared" si="473"/>
        <v xml:space="preserve"> </v>
      </c>
      <c r="N1308" s="29" t="str">
        <f t="shared" ca="1" si="474"/>
        <v xml:space="preserve"> </v>
      </c>
      <c r="O1308" s="8">
        <f>Замеры!R1304</f>
        <v>0</v>
      </c>
      <c r="P1308" s="8" t="b">
        <f t="shared" si="462"/>
        <v>1</v>
      </c>
      <c r="Q1308" s="8" t="b">
        <f t="shared" si="463"/>
        <v>1</v>
      </c>
      <c r="R1308" s="8" t="b">
        <f t="shared" si="464"/>
        <v>1</v>
      </c>
      <c r="S1308" s="8" t="s">
        <v>72</v>
      </c>
      <c r="T1308" s="8" t="e">
        <f t="shared" si="475"/>
        <v>#VALUE!</v>
      </c>
      <c r="U1308" s="12" t="s">
        <v>72</v>
      </c>
      <c r="V1308" s="8" t="e">
        <f t="shared" si="476"/>
        <v>#VALUE!</v>
      </c>
      <c r="X1308" s="13" t="str">
        <f t="shared" si="465"/>
        <v xml:space="preserve"> </v>
      </c>
      <c r="Y1308" s="8" t="e">
        <f t="shared" si="477"/>
        <v>#VALUE!</v>
      </c>
      <c r="AA1308" s="14" t="e">
        <f t="shared" ca="1" si="478"/>
        <v>#VALUE!</v>
      </c>
      <c r="AB1308" s="14" t="e">
        <f t="shared" ca="1" si="479"/>
        <v>#VALUE!</v>
      </c>
      <c r="AC1308" s="14" t="e">
        <f t="shared" ca="1" si="480"/>
        <v>#VALUE!</v>
      </c>
      <c r="AD1308" s="8" t="e">
        <f t="shared" ca="1" si="481"/>
        <v>#VALUE!</v>
      </c>
      <c r="AE1308" s="8" t="e">
        <f t="shared" ca="1" si="482"/>
        <v>#VALUE!</v>
      </c>
      <c r="AF1308" s="8" t="e">
        <f t="shared" ca="1" si="483"/>
        <v>#VALUE!</v>
      </c>
    </row>
    <row r="1309" spans="1:32" x14ac:dyDescent="0.3">
      <c r="A1309" s="35">
        <f>IF(Замеры!B1305=0, " ", Замеры!B1305)</f>
        <v>1302</v>
      </c>
      <c r="B1309" s="49" t="str">
        <f>Замеры!G1305</f>
        <v xml:space="preserve">Группа от QF </v>
      </c>
      <c r="C1309" s="49" t="str">
        <f>IF(Замеры!J1305=0, " ", Замеры!J1305)</f>
        <v xml:space="preserve"> </v>
      </c>
      <c r="D1309" s="49" t="str">
        <f>IF(O1309=0, " ", CONCATENATE(Замеры!T1305,Замеры!U1305,Замеры!V1305,Замеры!W1305,Замеры!AB1305))</f>
        <v xml:space="preserve"> </v>
      </c>
      <c r="E1309" s="49" t="str">
        <f>IF(Замеры!L1305=0, " ", Замеры!L1305)</f>
        <v xml:space="preserve"> </v>
      </c>
      <c r="F1309" s="49" t="e">
        <f t="shared" si="466"/>
        <v>#VALUE!</v>
      </c>
      <c r="G1309" s="51" t="str">
        <f t="shared" si="467"/>
        <v>-</v>
      </c>
      <c r="H1309" s="52" t="str">
        <f t="shared" si="468"/>
        <v>-</v>
      </c>
      <c r="I1309" s="51" t="str">
        <f t="shared" si="469"/>
        <v>-</v>
      </c>
      <c r="J1309" s="29" t="str">
        <f t="shared" si="470"/>
        <v>-</v>
      </c>
      <c r="K1309" s="46" t="str">
        <f t="shared" si="471"/>
        <v>-</v>
      </c>
      <c r="L1309" s="29" t="str">
        <f t="shared" si="472"/>
        <v>-</v>
      </c>
      <c r="M1309" s="29" t="str">
        <f t="shared" si="473"/>
        <v xml:space="preserve"> </v>
      </c>
      <c r="N1309" s="29" t="str">
        <f t="shared" ca="1" si="474"/>
        <v xml:space="preserve"> </v>
      </c>
      <c r="O1309" s="8">
        <f>Замеры!R1305</f>
        <v>0</v>
      </c>
      <c r="P1309" s="8" t="b">
        <f t="shared" si="462"/>
        <v>1</v>
      </c>
      <c r="Q1309" s="8" t="b">
        <f t="shared" si="463"/>
        <v>1</v>
      </c>
      <c r="R1309" s="8" t="b">
        <f t="shared" si="464"/>
        <v>1</v>
      </c>
      <c r="S1309" s="8" t="s">
        <v>72</v>
      </c>
      <c r="T1309" s="8" t="e">
        <f t="shared" si="475"/>
        <v>#VALUE!</v>
      </c>
      <c r="U1309" s="12" t="s">
        <v>72</v>
      </c>
      <c r="V1309" s="8" t="e">
        <f t="shared" si="476"/>
        <v>#VALUE!</v>
      </c>
      <c r="X1309" s="13" t="str">
        <f t="shared" si="465"/>
        <v xml:space="preserve"> </v>
      </c>
      <c r="Y1309" s="8" t="e">
        <f t="shared" si="477"/>
        <v>#VALUE!</v>
      </c>
      <c r="AA1309" s="14" t="e">
        <f t="shared" ca="1" si="478"/>
        <v>#VALUE!</v>
      </c>
      <c r="AB1309" s="14" t="e">
        <f t="shared" ca="1" si="479"/>
        <v>#VALUE!</v>
      </c>
      <c r="AC1309" s="14" t="e">
        <f t="shared" ca="1" si="480"/>
        <v>#VALUE!</v>
      </c>
      <c r="AD1309" s="8" t="e">
        <f t="shared" ca="1" si="481"/>
        <v>#VALUE!</v>
      </c>
      <c r="AE1309" s="8" t="e">
        <f t="shared" ca="1" si="482"/>
        <v>#VALUE!</v>
      </c>
      <c r="AF1309" s="8" t="e">
        <f t="shared" ca="1" si="483"/>
        <v>#VALUE!</v>
      </c>
    </row>
    <row r="1310" spans="1:32" x14ac:dyDescent="0.3">
      <c r="A1310" s="35">
        <f>IF(Замеры!B1306=0, " ", Замеры!B1306)</f>
        <v>1303</v>
      </c>
      <c r="B1310" s="49" t="str">
        <f>Замеры!G1306</f>
        <v xml:space="preserve">Группа от QF </v>
      </c>
      <c r="C1310" s="49" t="str">
        <f>IF(Замеры!J1306=0, " ", Замеры!J1306)</f>
        <v xml:space="preserve"> </v>
      </c>
      <c r="D1310" s="49" t="str">
        <f>IF(O1310=0, " ", CONCATENATE(Замеры!T1306,Замеры!U1306,Замеры!V1306,Замеры!W1306,Замеры!AB1306))</f>
        <v xml:space="preserve"> </v>
      </c>
      <c r="E1310" s="49" t="str">
        <f>IF(Замеры!L1306=0, " ", Замеры!L1306)</f>
        <v xml:space="preserve"> </v>
      </c>
      <c r="F1310" s="49" t="e">
        <f t="shared" si="466"/>
        <v>#VALUE!</v>
      </c>
      <c r="G1310" s="51" t="str">
        <f t="shared" si="467"/>
        <v>-</v>
      </c>
      <c r="H1310" s="52" t="str">
        <f t="shared" si="468"/>
        <v>-</v>
      </c>
      <c r="I1310" s="51" t="str">
        <f t="shared" si="469"/>
        <v>-</v>
      </c>
      <c r="J1310" s="29" t="str">
        <f t="shared" si="470"/>
        <v>-</v>
      </c>
      <c r="K1310" s="46" t="str">
        <f t="shared" si="471"/>
        <v>-</v>
      </c>
      <c r="L1310" s="29" t="str">
        <f t="shared" si="472"/>
        <v>-</v>
      </c>
      <c r="M1310" s="29" t="str">
        <f t="shared" si="473"/>
        <v xml:space="preserve"> </v>
      </c>
      <c r="N1310" s="29" t="str">
        <f t="shared" ca="1" si="474"/>
        <v xml:space="preserve"> </v>
      </c>
      <c r="O1310" s="8">
        <f>Замеры!R1306</f>
        <v>0</v>
      </c>
      <c r="P1310" s="8" t="b">
        <f t="shared" si="462"/>
        <v>1</v>
      </c>
      <c r="Q1310" s="8" t="b">
        <f t="shared" si="463"/>
        <v>1</v>
      </c>
      <c r="R1310" s="8" t="b">
        <f t="shared" si="464"/>
        <v>1</v>
      </c>
      <c r="S1310" s="8" t="s">
        <v>72</v>
      </c>
      <c r="T1310" s="8" t="e">
        <f t="shared" si="475"/>
        <v>#VALUE!</v>
      </c>
      <c r="U1310" s="12" t="s">
        <v>72</v>
      </c>
      <c r="V1310" s="8" t="e">
        <f t="shared" si="476"/>
        <v>#VALUE!</v>
      </c>
      <c r="X1310" s="13" t="str">
        <f t="shared" si="465"/>
        <v xml:space="preserve"> </v>
      </c>
      <c r="Y1310" s="8" t="e">
        <f t="shared" si="477"/>
        <v>#VALUE!</v>
      </c>
      <c r="AA1310" s="14" t="e">
        <f t="shared" ca="1" si="478"/>
        <v>#VALUE!</v>
      </c>
      <c r="AB1310" s="14" t="e">
        <f t="shared" ca="1" si="479"/>
        <v>#VALUE!</v>
      </c>
      <c r="AC1310" s="14" t="e">
        <f t="shared" ca="1" si="480"/>
        <v>#VALUE!</v>
      </c>
      <c r="AD1310" s="8" t="e">
        <f t="shared" ca="1" si="481"/>
        <v>#VALUE!</v>
      </c>
      <c r="AE1310" s="8" t="e">
        <f t="shared" ca="1" si="482"/>
        <v>#VALUE!</v>
      </c>
      <c r="AF1310" s="8" t="e">
        <f t="shared" ca="1" si="483"/>
        <v>#VALUE!</v>
      </c>
    </row>
    <row r="1311" spans="1:32" x14ac:dyDescent="0.3">
      <c r="A1311" s="35">
        <f>IF(Замеры!B1307=0, " ", Замеры!B1307)</f>
        <v>1304</v>
      </c>
      <c r="B1311" s="49" t="str">
        <f>Замеры!G1307</f>
        <v xml:space="preserve">Группа от QF </v>
      </c>
      <c r="C1311" s="49" t="str">
        <f>IF(Замеры!J1307=0, " ", Замеры!J1307)</f>
        <v xml:space="preserve"> </v>
      </c>
      <c r="D1311" s="49" t="str">
        <f>IF(O1311=0, " ", CONCATENATE(Замеры!T1307,Замеры!U1307,Замеры!V1307,Замеры!W1307,Замеры!AB1307))</f>
        <v xml:space="preserve"> </v>
      </c>
      <c r="E1311" s="49" t="str">
        <f>IF(Замеры!L1307=0, " ", Замеры!L1307)</f>
        <v xml:space="preserve"> </v>
      </c>
      <c r="F1311" s="49" t="e">
        <f t="shared" si="466"/>
        <v>#VALUE!</v>
      </c>
      <c r="G1311" s="51" t="str">
        <f t="shared" si="467"/>
        <v>-</v>
      </c>
      <c r="H1311" s="52" t="str">
        <f t="shared" si="468"/>
        <v>-</v>
      </c>
      <c r="I1311" s="51" t="str">
        <f t="shared" si="469"/>
        <v>-</v>
      </c>
      <c r="J1311" s="29" t="str">
        <f t="shared" si="470"/>
        <v>-</v>
      </c>
      <c r="K1311" s="46" t="str">
        <f t="shared" si="471"/>
        <v>-</v>
      </c>
      <c r="L1311" s="29" t="str">
        <f t="shared" si="472"/>
        <v>-</v>
      </c>
      <c r="M1311" s="29" t="str">
        <f t="shared" si="473"/>
        <v xml:space="preserve"> </v>
      </c>
      <c r="N1311" s="29" t="str">
        <f t="shared" ca="1" si="474"/>
        <v xml:space="preserve"> </v>
      </c>
      <c r="O1311" s="8">
        <f>Замеры!R1307</f>
        <v>0</v>
      </c>
      <c r="P1311" s="8" t="b">
        <f t="shared" si="462"/>
        <v>1</v>
      </c>
      <c r="Q1311" s="8" t="b">
        <f t="shared" si="463"/>
        <v>1</v>
      </c>
      <c r="R1311" s="8" t="b">
        <f t="shared" si="464"/>
        <v>1</v>
      </c>
      <c r="S1311" s="8" t="s">
        <v>72</v>
      </c>
      <c r="T1311" s="8" t="e">
        <f t="shared" si="475"/>
        <v>#VALUE!</v>
      </c>
      <c r="U1311" s="12" t="s">
        <v>72</v>
      </c>
      <c r="V1311" s="8" t="e">
        <f t="shared" si="476"/>
        <v>#VALUE!</v>
      </c>
      <c r="X1311" s="13" t="str">
        <f t="shared" si="465"/>
        <v xml:space="preserve"> </v>
      </c>
      <c r="Y1311" s="8" t="e">
        <f t="shared" si="477"/>
        <v>#VALUE!</v>
      </c>
      <c r="AA1311" s="14" t="e">
        <f t="shared" ca="1" si="478"/>
        <v>#VALUE!</v>
      </c>
      <c r="AB1311" s="14" t="e">
        <f t="shared" ca="1" si="479"/>
        <v>#VALUE!</v>
      </c>
      <c r="AC1311" s="14" t="e">
        <f t="shared" ca="1" si="480"/>
        <v>#VALUE!</v>
      </c>
      <c r="AD1311" s="8" t="e">
        <f t="shared" ca="1" si="481"/>
        <v>#VALUE!</v>
      </c>
      <c r="AE1311" s="8" t="e">
        <f t="shared" ca="1" si="482"/>
        <v>#VALUE!</v>
      </c>
      <c r="AF1311" s="8" t="e">
        <f t="shared" ca="1" si="483"/>
        <v>#VALUE!</v>
      </c>
    </row>
    <row r="1312" spans="1:32" x14ac:dyDescent="0.3">
      <c r="A1312" s="35">
        <f>IF(Замеры!B1308=0, " ", Замеры!B1308)</f>
        <v>1305</v>
      </c>
      <c r="B1312" s="49" t="str">
        <f>Замеры!G1308</f>
        <v xml:space="preserve">Группа от QF </v>
      </c>
      <c r="C1312" s="49" t="str">
        <f>IF(Замеры!J1308=0, " ", Замеры!J1308)</f>
        <v xml:space="preserve"> </v>
      </c>
      <c r="D1312" s="49" t="str">
        <f>IF(O1312=0, " ", CONCATENATE(Замеры!T1308,Замеры!U1308,Замеры!V1308,Замеры!W1308,Замеры!AB1308))</f>
        <v xml:space="preserve"> </v>
      </c>
      <c r="E1312" s="49" t="str">
        <f>IF(Замеры!L1308=0, " ", Замеры!L1308)</f>
        <v xml:space="preserve"> </v>
      </c>
      <c r="F1312" s="49" t="e">
        <f t="shared" si="466"/>
        <v>#VALUE!</v>
      </c>
      <c r="G1312" s="51" t="str">
        <f t="shared" si="467"/>
        <v>-</v>
      </c>
      <c r="H1312" s="52" t="str">
        <f t="shared" si="468"/>
        <v>-</v>
      </c>
      <c r="I1312" s="51" t="str">
        <f t="shared" si="469"/>
        <v>-</v>
      </c>
      <c r="J1312" s="29" t="str">
        <f t="shared" si="470"/>
        <v>-</v>
      </c>
      <c r="K1312" s="46" t="str">
        <f t="shared" si="471"/>
        <v>-</v>
      </c>
      <c r="L1312" s="29" t="str">
        <f t="shared" si="472"/>
        <v>-</v>
      </c>
      <c r="M1312" s="29" t="str">
        <f t="shared" si="473"/>
        <v xml:space="preserve"> </v>
      </c>
      <c r="N1312" s="29" t="str">
        <f t="shared" ca="1" si="474"/>
        <v xml:space="preserve"> </v>
      </c>
      <c r="O1312" s="8">
        <f>Замеры!R1308</f>
        <v>0</v>
      </c>
      <c r="P1312" s="8" t="b">
        <f t="shared" si="462"/>
        <v>1</v>
      </c>
      <c r="Q1312" s="8" t="b">
        <f t="shared" si="463"/>
        <v>1</v>
      </c>
      <c r="R1312" s="8" t="b">
        <f t="shared" si="464"/>
        <v>1</v>
      </c>
      <c r="S1312" s="8" t="s">
        <v>72</v>
      </c>
      <c r="T1312" s="8" t="e">
        <f t="shared" si="475"/>
        <v>#VALUE!</v>
      </c>
      <c r="U1312" s="12" t="s">
        <v>72</v>
      </c>
      <c r="V1312" s="8" t="e">
        <f t="shared" si="476"/>
        <v>#VALUE!</v>
      </c>
      <c r="X1312" s="13" t="str">
        <f t="shared" si="465"/>
        <v xml:space="preserve"> </v>
      </c>
      <c r="Y1312" s="8" t="e">
        <f t="shared" si="477"/>
        <v>#VALUE!</v>
      </c>
      <c r="AA1312" s="14" t="e">
        <f t="shared" ca="1" si="478"/>
        <v>#VALUE!</v>
      </c>
      <c r="AB1312" s="14" t="e">
        <f t="shared" ca="1" si="479"/>
        <v>#VALUE!</v>
      </c>
      <c r="AC1312" s="14" t="e">
        <f t="shared" ca="1" si="480"/>
        <v>#VALUE!</v>
      </c>
      <c r="AD1312" s="8" t="e">
        <f t="shared" ca="1" si="481"/>
        <v>#VALUE!</v>
      </c>
      <c r="AE1312" s="8" t="e">
        <f t="shared" ca="1" si="482"/>
        <v>#VALUE!</v>
      </c>
      <c r="AF1312" s="8" t="e">
        <f t="shared" ca="1" si="483"/>
        <v>#VALUE!</v>
      </c>
    </row>
    <row r="1313" spans="1:32" x14ac:dyDescent="0.3">
      <c r="A1313" s="35">
        <f>IF(Замеры!B1309=0, " ", Замеры!B1309)</f>
        <v>1306</v>
      </c>
      <c r="B1313" s="49" t="str">
        <f>Замеры!G1309</f>
        <v xml:space="preserve">Группа от QF </v>
      </c>
      <c r="C1313" s="49" t="str">
        <f>IF(Замеры!J1309=0, " ", Замеры!J1309)</f>
        <v xml:space="preserve"> </v>
      </c>
      <c r="D1313" s="49" t="str">
        <f>IF(O1313=0, " ", CONCATENATE(Замеры!T1309,Замеры!U1309,Замеры!V1309,Замеры!W1309,Замеры!AB1309))</f>
        <v xml:space="preserve"> </v>
      </c>
      <c r="E1313" s="49" t="str">
        <f>IF(Замеры!L1309=0, " ", Замеры!L1309)</f>
        <v xml:space="preserve"> </v>
      </c>
      <c r="F1313" s="49" t="e">
        <f t="shared" si="466"/>
        <v>#VALUE!</v>
      </c>
      <c r="G1313" s="51" t="str">
        <f t="shared" si="467"/>
        <v>-</v>
      </c>
      <c r="H1313" s="52" t="str">
        <f t="shared" si="468"/>
        <v>-</v>
      </c>
      <c r="I1313" s="51" t="str">
        <f t="shared" si="469"/>
        <v>-</v>
      </c>
      <c r="J1313" s="29" t="str">
        <f t="shared" si="470"/>
        <v>-</v>
      </c>
      <c r="K1313" s="46" t="str">
        <f t="shared" si="471"/>
        <v>-</v>
      </c>
      <c r="L1313" s="29" t="str">
        <f t="shared" si="472"/>
        <v>-</v>
      </c>
      <c r="M1313" s="29" t="str">
        <f t="shared" si="473"/>
        <v xml:space="preserve"> </v>
      </c>
      <c r="N1313" s="29" t="str">
        <f t="shared" ca="1" si="474"/>
        <v xml:space="preserve"> </v>
      </c>
      <c r="O1313" s="8">
        <f>Замеры!R1309</f>
        <v>0</v>
      </c>
      <c r="P1313" s="8" t="b">
        <f t="shared" si="462"/>
        <v>1</v>
      </c>
      <c r="Q1313" s="8" t="b">
        <f t="shared" si="463"/>
        <v>1</v>
      </c>
      <c r="R1313" s="8" t="b">
        <f t="shared" si="464"/>
        <v>1</v>
      </c>
      <c r="S1313" s="8" t="s">
        <v>72</v>
      </c>
      <c r="T1313" s="8" t="e">
        <f t="shared" si="475"/>
        <v>#VALUE!</v>
      </c>
      <c r="U1313" s="12" t="s">
        <v>72</v>
      </c>
      <c r="V1313" s="8" t="e">
        <f t="shared" si="476"/>
        <v>#VALUE!</v>
      </c>
      <c r="X1313" s="13" t="str">
        <f t="shared" si="465"/>
        <v xml:space="preserve"> </v>
      </c>
      <c r="Y1313" s="8" t="e">
        <f t="shared" si="477"/>
        <v>#VALUE!</v>
      </c>
      <c r="AA1313" s="14" t="e">
        <f t="shared" ca="1" si="478"/>
        <v>#VALUE!</v>
      </c>
      <c r="AB1313" s="14" t="e">
        <f t="shared" ca="1" si="479"/>
        <v>#VALUE!</v>
      </c>
      <c r="AC1313" s="14" t="e">
        <f t="shared" ca="1" si="480"/>
        <v>#VALUE!</v>
      </c>
      <c r="AD1313" s="8" t="e">
        <f t="shared" ca="1" si="481"/>
        <v>#VALUE!</v>
      </c>
      <c r="AE1313" s="8" t="e">
        <f t="shared" ca="1" si="482"/>
        <v>#VALUE!</v>
      </c>
      <c r="AF1313" s="8" t="e">
        <f t="shared" ca="1" si="483"/>
        <v>#VALUE!</v>
      </c>
    </row>
    <row r="1314" spans="1:32" x14ac:dyDescent="0.3">
      <c r="A1314" s="35">
        <f>IF(Замеры!B1310=0, " ", Замеры!B1310)</f>
        <v>1307</v>
      </c>
      <c r="B1314" s="49" t="str">
        <f>Замеры!G1310</f>
        <v xml:space="preserve">Группа от QF </v>
      </c>
      <c r="C1314" s="49" t="str">
        <f>IF(Замеры!J1310=0, " ", Замеры!J1310)</f>
        <v xml:space="preserve"> </v>
      </c>
      <c r="D1314" s="49" t="str">
        <f>IF(O1314=0, " ", CONCATENATE(Замеры!T1310,Замеры!U1310,Замеры!V1310,Замеры!W1310,Замеры!AB1310))</f>
        <v xml:space="preserve"> </v>
      </c>
      <c r="E1314" s="49" t="str">
        <f>IF(Замеры!L1310=0, " ", Замеры!L1310)</f>
        <v xml:space="preserve"> </v>
      </c>
      <c r="F1314" s="49" t="e">
        <f t="shared" si="466"/>
        <v>#VALUE!</v>
      </c>
      <c r="G1314" s="51" t="str">
        <f t="shared" si="467"/>
        <v>-</v>
      </c>
      <c r="H1314" s="52" t="str">
        <f t="shared" si="468"/>
        <v>-</v>
      </c>
      <c r="I1314" s="51" t="str">
        <f t="shared" si="469"/>
        <v>-</v>
      </c>
      <c r="J1314" s="29" t="str">
        <f t="shared" si="470"/>
        <v>-</v>
      </c>
      <c r="K1314" s="46" t="str">
        <f t="shared" si="471"/>
        <v>-</v>
      </c>
      <c r="L1314" s="29" t="str">
        <f t="shared" si="472"/>
        <v>-</v>
      </c>
      <c r="M1314" s="29" t="str">
        <f t="shared" si="473"/>
        <v xml:space="preserve"> </v>
      </c>
      <c r="N1314" s="29" t="str">
        <f t="shared" ca="1" si="474"/>
        <v xml:space="preserve"> </v>
      </c>
      <c r="O1314" s="8">
        <f>Замеры!R1310</f>
        <v>0</v>
      </c>
      <c r="P1314" s="8" t="b">
        <f t="shared" si="462"/>
        <v>1</v>
      </c>
      <c r="Q1314" s="8" t="b">
        <f t="shared" si="463"/>
        <v>1</v>
      </c>
      <c r="R1314" s="8" t="b">
        <f t="shared" si="464"/>
        <v>1</v>
      </c>
      <c r="S1314" s="8" t="s">
        <v>72</v>
      </c>
      <c r="T1314" s="8" t="e">
        <f t="shared" si="475"/>
        <v>#VALUE!</v>
      </c>
      <c r="U1314" s="12" t="s">
        <v>72</v>
      </c>
      <c r="V1314" s="8" t="e">
        <f t="shared" si="476"/>
        <v>#VALUE!</v>
      </c>
      <c r="X1314" s="13" t="str">
        <f t="shared" si="465"/>
        <v xml:space="preserve"> </v>
      </c>
      <c r="Y1314" s="8" t="e">
        <f t="shared" si="477"/>
        <v>#VALUE!</v>
      </c>
      <c r="AA1314" s="14" t="e">
        <f t="shared" ca="1" si="478"/>
        <v>#VALUE!</v>
      </c>
      <c r="AB1314" s="14" t="e">
        <f t="shared" ca="1" si="479"/>
        <v>#VALUE!</v>
      </c>
      <c r="AC1314" s="14" t="e">
        <f t="shared" ca="1" si="480"/>
        <v>#VALUE!</v>
      </c>
      <c r="AD1314" s="8" t="e">
        <f t="shared" ca="1" si="481"/>
        <v>#VALUE!</v>
      </c>
      <c r="AE1314" s="8" t="e">
        <f t="shared" ca="1" si="482"/>
        <v>#VALUE!</v>
      </c>
      <c r="AF1314" s="8" t="e">
        <f t="shared" ca="1" si="483"/>
        <v>#VALUE!</v>
      </c>
    </row>
    <row r="1315" spans="1:32" x14ac:dyDescent="0.3">
      <c r="A1315" s="35">
        <f>IF(Замеры!B1311=0, " ", Замеры!B1311)</f>
        <v>1308</v>
      </c>
      <c r="B1315" s="49" t="str">
        <f>Замеры!G1311</f>
        <v xml:space="preserve">Группа от QF </v>
      </c>
      <c r="C1315" s="49" t="str">
        <f>IF(Замеры!J1311=0, " ", Замеры!J1311)</f>
        <v xml:space="preserve"> </v>
      </c>
      <c r="D1315" s="49" t="str">
        <f>IF(O1315=0, " ", CONCATENATE(Замеры!T1311,Замеры!U1311,Замеры!V1311,Замеры!W1311,Замеры!AB1311))</f>
        <v xml:space="preserve"> </v>
      </c>
      <c r="E1315" s="49" t="str">
        <f>IF(Замеры!L1311=0, " ", Замеры!L1311)</f>
        <v xml:space="preserve"> </v>
      </c>
      <c r="F1315" s="49" t="e">
        <f t="shared" si="466"/>
        <v>#VALUE!</v>
      </c>
      <c r="G1315" s="51" t="str">
        <f t="shared" si="467"/>
        <v>-</v>
      </c>
      <c r="H1315" s="52" t="str">
        <f t="shared" si="468"/>
        <v>-</v>
      </c>
      <c r="I1315" s="51" t="str">
        <f t="shared" si="469"/>
        <v>-</v>
      </c>
      <c r="J1315" s="29" t="str">
        <f t="shared" si="470"/>
        <v>-</v>
      </c>
      <c r="K1315" s="46" t="str">
        <f t="shared" si="471"/>
        <v>-</v>
      </c>
      <c r="L1315" s="29" t="str">
        <f t="shared" si="472"/>
        <v>-</v>
      </c>
      <c r="M1315" s="29" t="str">
        <f t="shared" si="473"/>
        <v xml:space="preserve"> </v>
      </c>
      <c r="N1315" s="29" t="str">
        <f t="shared" ca="1" si="474"/>
        <v xml:space="preserve"> </v>
      </c>
      <c r="O1315" s="8">
        <f>Замеры!R1311</f>
        <v>0</v>
      </c>
      <c r="P1315" s="8" t="b">
        <f t="shared" si="462"/>
        <v>1</v>
      </c>
      <c r="Q1315" s="8" t="b">
        <f t="shared" si="463"/>
        <v>1</v>
      </c>
      <c r="R1315" s="8" t="b">
        <f t="shared" si="464"/>
        <v>1</v>
      </c>
      <c r="S1315" s="8" t="s">
        <v>72</v>
      </c>
      <c r="T1315" s="8" t="e">
        <f t="shared" si="475"/>
        <v>#VALUE!</v>
      </c>
      <c r="U1315" s="12" t="s">
        <v>72</v>
      </c>
      <c r="V1315" s="8" t="e">
        <f t="shared" si="476"/>
        <v>#VALUE!</v>
      </c>
      <c r="X1315" s="13" t="str">
        <f t="shared" si="465"/>
        <v xml:space="preserve"> </v>
      </c>
      <c r="Y1315" s="8" t="e">
        <f t="shared" si="477"/>
        <v>#VALUE!</v>
      </c>
      <c r="AA1315" s="14" t="e">
        <f t="shared" ca="1" si="478"/>
        <v>#VALUE!</v>
      </c>
      <c r="AB1315" s="14" t="e">
        <f t="shared" ca="1" si="479"/>
        <v>#VALUE!</v>
      </c>
      <c r="AC1315" s="14" t="e">
        <f t="shared" ca="1" si="480"/>
        <v>#VALUE!</v>
      </c>
      <c r="AD1315" s="8" t="e">
        <f t="shared" ca="1" si="481"/>
        <v>#VALUE!</v>
      </c>
      <c r="AE1315" s="8" t="e">
        <f t="shared" ca="1" si="482"/>
        <v>#VALUE!</v>
      </c>
      <c r="AF1315" s="8" t="e">
        <f t="shared" ca="1" si="483"/>
        <v>#VALUE!</v>
      </c>
    </row>
    <row r="1316" spans="1:32" x14ac:dyDescent="0.3">
      <c r="A1316" s="35">
        <f>IF(Замеры!B1312=0, " ", Замеры!B1312)</f>
        <v>1309</v>
      </c>
      <c r="B1316" s="49" t="str">
        <f>Замеры!G1312</f>
        <v xml:space="preserve">Группа от QF </v>
      </c>
      <c r="C1316" s="49" t="str">
        <f>IF(Замеры!J1312=0, " ", Замеры!J1312)</f>
        <v xml:space="preserve"> </v>
      </c>
      <c r="D1316" s="49" t="str">
        <f>IF(O1316=0, " ", CONCATENATE(Замеры!T1312,Замеры!U1312,Замеры!V1312,Замеры!W1312,Замеры!AB1312))</f>
        <v xml:space="preserve"> </v>
      </c>
      <c r="E1316" s="49" t="str">
        <f>IF(Замеры!L1312=0, " ", Замеры!L1312)</f>
        <v xml:space="preserve"> </v>
      </c>
      <c r="F1316" s="49" t="e">
        <f t="shared" si="466"/>
        <v>#VALUE!</v>
      </c>
      <c r="G1316" s="51" t="str">
        <f t="shared" si="467"/>
        <v>-</v>
      </c>
      <c r="H1316" s="52" t="str">
        <f t="shared" si="468"/>
        <v>-</v>
      </c>
      <c r="I1316" s="51" t="str">
        <f t="shared" si="469"/>
        <v>-</v>
      </c>
      <c r="J1316" s="29" t="str">
        <f t="shared" si="470"/>
        <v>-</v>
      </c>
      <c r="K1316" s="46" t="str">
        <f t="shared" si="471"/>
        <v>-</v>
      </c>
      <c r="L1316" s="29" t="str">
        <f t="shared" si="472"/>
        <v>-</v>
      </c>
      <c r="M1316" s="29" t="str">
        <f t="shared" si="473"/>
        <v xml:space="preserve"> </v>
      </c>
      <c r="N1316" s="29" t="str">
        <f t="shared" ca="1" si="474"/>
        <v xml:space="preserve"> </v>
      </c>
      <c r="O1316" s="8">
        <f>Замеры!R1312</f>
        <v>0</v>
      </c>
      <c r="P1316" s="8" t="b">
        <f t="shared" si="462"/>
        <v>1</v>
      </c>
      <c r="Q1316" s="8" t="b">
        <f t="shared" si="463"/>
        <v>1</v>
      </c>
      <c r="R1316" s="8" t="b">
        <f t="shared" si="464"/>
        <v>1</v>
      </c>
      <c r="S1316" s="8" t="s">
        <v>72</v>
      </c>
      <c r="T1316" s="8" t="e">
        <f t="shared" si="475"/>
        <v>#VALUE!</v>
      </c>
      <c r="U1316" s="12" t="s">
        <v>72</v>
      </c>
      <c r="V1316" s="8" t="e">
        <f t="shared" si="476"/>
        <v>#VALUE!</v>
      </c>
      <c r="X1316" s="13" t="str">
        <f t="shared" si="465"/>
        <v xml:space="preserve"> </v>
      </c>
      <c r="Y1316" s="8" t="e">
        <f t="shared" si="477"/>
        <v>#VALUE!</v>
      </c>
      <c r="AA1316" s="14" t="e">
        <f t="shared" ca="1" si="478"/>
        <v>#VALUE!</v>
      </c>
      <c r="AB1316" s="14" t="e">
        <f t="shared" ca="1" si="479"/>
        <v>#VALUE!</v>
      </c>
      <c r="AC1316" s="14" t="e">
        <f t="shared" ca="1" si="480"/>
        <v>#VALUE!</v>
      </c>
      <c r="AD1316" s="8" t="e">
        <f t="shared" ca="1" si="481"/>
        <v>#VALUE!</v>
      </c>
      <c r="AE1316" s="8" t="e">
        <f t="shared" ca="1" si="482"/>
        <v>#VALUE!</v>
      </c>
      <c r="AF1316" s="8" t="e">
        <f t="shared" ca="1" si="483"/>
        <v>#VALUE!</v>
      </c>
    </row>
    <row r="1317" spans="1:32" x14ac:dyDescent="0.3">
      <c r="A1317" s="35">
        <f>IF(Замеры!B1313=0, " ", Замеры!B1313)</f>
        <v>1310</v>
      </c>
      <c r="B1317" s="49" t="str">
        <f>Замеры!G1313</f>
        <v xml:space="preserve">Группа от QF </v>
      </c>
      <c r="C1317" s="49" t="str">
        <f>IF(Замеры!J1313=0, " ", Замеры!J1313)</f>
        <v xml:space="preserve"> </v>
      </c>
      <c r="D1317" s="49" t="str">
        <f>IF(O1317=0, " ", CONCATENATE(Замеры!T1313,Замеры!U1313,Замеры!V1313,Замеры!W1313,Замеры!AB1313))</f>
        <v xml:space="preserve"> </v>
      </c>
      <c r="E1317" s="49" t="str">
        <f>IF(Замеры!L1313=0, " ", Замеры!L1313)</f>
        <v xml:space="preserve"> </v>
      </c>
      <c r="F1317" s="49" t="e">
        <f t="shared" si="466"/>
        <v>#VALUE!</v>
      </c>
      <c r="G1317" s="51" t="str">
        <f t="shared" si="467"/>
        <v>-</v>
      </c>
      <c r="H1317" s="52" t="str">
        <f t="shared" si="468"/>
        <v>-</v>
      </c>
      <c r="I1317" s="51" t="str">
        <f t="shared" si="469"/>
        <v>-</v>
      </c>
      <c r="J1317" s="29" t="str">
        <f t="shared" si="470"/>
        <v>-</v>
      </c>
      <c r="K1317" s="46" t="str">
        <f t="shared" si="471"/>
        <v>-</v>
      </c>
      <c r="L1317" s="29" t="str">
        <f t="shared" si="472"/>
        <v>-</v>
      </c>
      <c r="M1317" s="29" t="str">
        <f t="shared" si="473"/>
        <v xml:space="preserve"> </v>
      </c>
      <c r="N1317" s="29" t="str">
        <f t="shared" ca="1" si="474"/>
        <v xml:space="preserve"> </v>
      </c>
      <c r="O1317" s="8">
        <f>Замеры!R1313</f>
        <v>0</v>
      </c>
      <c r="P1317" s="8" t="b">
        <f t="shared" si="462"/>
        <v>1</v>
      </c>
      <c r="Q1317" s="8" t="b">
        <f t="shared" si="463"/>
        <v>1</v>
      </c>
      <c r="R1317" s="8" t="b">
        <f t="shared" si="464"/>
        <v>1</v>
      </c>
      <c r="S1317" s="8" t="s">
        <v>72</v>
      </c>
      <c r="T1317" s="8" t="e">
        <f t="shared" si="475"/>
        <v>#VALUE!</v>
      </c>
      <c r="U1317" s="12" t="s">
        <v>72</v>
      </c>
      <c r="V1317" s="8" t="e">
        <f t="shared" si="476"/>
        <v>#VALUE!</v>
      </c>
      <c r="X1317" s="13" t="str">
        <f t="shared" si="465"/>
        <v xml:space="preserve"> </v>
      </c>
      <c r="Y1317" s="8" t="e">
        <f t="shared" si="477"/>
        <v>#VALUE!</v>
      </c>
      <c r="AA1317" s="14" t="e">
        <f t="shared" ca="1" si="478"/>
        <v>#VALUE!</v>
      </c>
      <c r="AB1317" s="14" t="e">
        <f t="shared" ca="1" si="479"/>
        <v>#VALUE!</v>
      </c>
      <c r="AC1317" s="14" t="e">
        <f t="shared" ca="1" si="480"/>
        <v>#VALUE!</v>
      </c>
      <c r="AD1317" s="8" t="e">
        <f t="shared" ca="1" si="481"/>
        <v>#VALUE!</v>
      </c>
      <c r="AE1317" s="8" t="e">
        <f t="shared" ca="1" si="482"/>
        <v>#VALUE!</v>
      </c>
      <c r="AF1317" s="8" t="e">
        <f t="shared" ca="1" si="483"/>
        <v>#VALUE!</v>
      </c>
    </row>
    <row r="1318" spans="1:32" x14ac:dyDescent="0.3">
      <c r="A1318" s="35">
        <f>IF(Замеры!B1314=0, " ", Замеры!B1314)</f>
        <v>1311</v>
      </c>
      <c r="B1318" s="49" t="str">
        <f>Замеры!G1314</f>
        <v xml:space="preserve">Группа от QF </v>
      </c>
      <c r="C1318" s="49" t="str">
        <f>IF(Замеры!J1314=0, " ", Замеры!J1314)</f>
        <v xml:space="preserve"> </v>
      </c>
      <c r="D1318" s="49" t="str">
        <f>IF(O1318=0, " ", CONCATENATE(Замеры!T1314,Замеры!U1314,Замеры!V1314,Замеры!W1314,Замеры!AB1314))</f>
        <v xml:space="preserve"> </v>
      </c>
      <c r="E1318" s="49" t="str">
        <f>IF(Замеры!L1314=0, " ", Замеры!L1314)</f>
        <v xml:space="preserve"> </v>
      </c>
      <c r="F1318" s="49" t="e">
        <f t="shared" si="466"/>
        <v>#VALUE!</v>
      </c>
      <c r="G1318" s="51" t="str">
        <f t="shared" si="467"/>
        <v>-</v>
      </c>
      <c r="H1318" s="52" t="str">
        <f t="shared" si="468"/>
        <v>-</v>
      </c>
      <c r="I1318" s="51" t="str">
        <f t="shared" si="469"/>
        <v>-</v>
      </c>
      <c r="J1318" s="29" t="str">
        <f t="shared" si="470"/>
        <v>-</v>
      </c>
      <c r="K1318" s="46" t="str">
        <f t="shared" si="471"/>
        <v>-</v>
      </c>
      <c r="L1318" s="29" t="str">
        <f t="shared" si="472"/>
        <v>-</v>
      </c>
      <c r="M1318" s="29" t="str">
        <f t="shared" si="473"/>
        <v xml:space="preserve"> </v>
      </c>
      <c r="N1318" s="29" t="str">
        <f t="shared" ca="1" si="474"/>
        <v xml:space="preserve"> </v>
      </c>
      <c r="O1318" s="8">
        <f>Замеры!R1314</f>
        <v>0</v>
      </c>
      <c r="P1318" s="8" t="b">
        <f t="shared" si="462"/>
        <v>1</v>
      </c>
      <c r="Q1318" s="8" t="b">
        <f t="shared" si="463"/>
        <v>1</v>
      </c>
      <c r="R1318" s="8" t="b">
        <f t="shared" si="464"/>
        <v>1</v>
      </c>
      <c r="S1318" s="8" t="s">
        <v>72</v>
      </c>
      <c r="T1318" s="8" t="e">
        <f t="shared" si="475"/>
        <v>#VALUE!</v>
      </c>
      <c r="U1318" s="12" t="s">
        <v>72</v>
      </c>
      <c r="V1318" s="8" t="e">
        <f t="shared" si="476"/>
        <v>#VALUE!</v>
      </c>
      <c r="X1318" s="13" t="str">
        <f t="shared" si="465"/>
        <v xml:space="preserve"> </v>
      </c>
      <c r="Y1318" s="8" t="e">
        <f t="shared" si="477"/>
        <v>#VALUE!</v>
      </c>
      <c r="AA1318" s="14" t="e">
        <f t="shared" ca="1" si="478"/>
        <v>#VALUE!</v>
      </c>
      <c r="AB1318" s="14" t="e">
        <f t="shared" ca="1" si="479"/>
        <v>#VALUE!</v>
      </c>
      <c r="AC1318" s="14" t="e">
        <f t="shared" ca="1" si="480"/>
        <v>#VALUE!</v>
      </c>
      <c r="AD1318" s="8" t="e">
        <f t="shared" ca="1" si="481"/>
        <v>#VALUE!</v>
      </c>
      <c r="AE1318" s="8" t="e">
        <f t="shared" ca="1" si="482"/>
        <v>#VALUE!</v>
      </c>
      <c r="AF1318" s="8" t="e">
        <f t="shared" ca="1" si="483"/>
        <v>#VALUE!</v>
      </c>
    </row>
    <row r="1319" spans="1:32" x14ac:dyDescent="0.3">
      <c r="A1319" s="35">
        <f>IF(Замеры!B1315=0, " ", Замеры!B1315)</f>
        <v>1312</v>
      </c>
      <c r="B1319" s="49" t="str">
        <f>Замеры!G1315</f>
        <v xml:space="preserve">Группа от QF </v>
      </c>
      <c r="C1319" s="49" t="str">
        <f>IF(Замеры!J1315=0, " ", Замеры!J1315)</f>
        <v xml:space="preserve"> </v>
      </c>
      <c r="D1319" s="49" t="str">
        <f>IF(O1319=0, " ", CONCATENATE(Замеры!T1315,Замеры!U1315,Замеры!V1315,Замеры!W1315,Замеры!AB1315))</f>
        <v xml:space="preserve"> </v>
      </c>
      <c r="E1319" s="49" t="str">
        <f>IF(Замеры!L1315=0, " ", Замеры!L1315)</f>
        <v xml:space="preserve"> </v>
      </c>
      <c r="F1319" s="49" t="e">
        <f t="shared" si="466"/>
        <v>#VALUE!</v>
      </c>
      <c r="G1319" s="51" t="str">
        <f t="shared" si="467"/>
        <v>-</v>
      </c>
      <c r="H1319" s="52" t="str">
        <f t="shared" si="468"/>
        <v>-</v>
      </c>
      <c r="I1319" s="51" t="str">
        <f t="shared" si="469"/>
        <v>-</v>
      </c>
      <c r="J1319" s="29" t="str">
        <f t="shared" si="470"/>
        <v>-</v>
      </c>
      <c r="K1319" s="46" t="str">
        <f t="shared" si="471"/>
        <v>-</v>
      </c>
      <c r="L1319" s="29" t="str">
        <f t="shared" si="472"/>
        <v>-</v>
      </c>
      <c r="M1319" s="29" t="str">
        <f t="shared" si="473"/>
        <v xml:space="preserve"> </v>
      </c>
      <c r="N1319" s="29" t="str">
        <f t="shared" ca="1" si="474"/>
        <v xml:space="preserve"> </v>
      </c>
      <c r="O1319" s="8">
        <f>Замеры!R1315</f>
        <v>0</v>
      </c>
      <c r="P1319" s="8" t="b">
        <f t="shared" si="462"/>
        <v>1</v>
      </c>
      <c r="Q1319" s="8" t="b">
        <f t="shared" si="463"/>
        <v>1</v>
      </c>
      <c r="R1319" s="8" t="b">
        <f t="shared" si="464"/>
        <v>1</v>
      </c>
      <c r="S1319" s="8" t="s">
        <v>72</v>
      </c>
      <c r="T1319" s="8" t="e">
        <f t="shared" si="475"/>
        <v>#VALUE!</v>
      </c>
      <c r="U1319" s="12" t="s">
        <v>72</v>
      </c>
      <c r="V1319" s="8" t="e">
        <f t="shared" si="476"/>
        <v>#VALUE!</v>
      </c>
      <c r="X1319" s="13" t="str">
        <f t="shared" si="465"/>
        <v xml:space="preserve"> </v>
      </c>
      <c r="Y1319" s="8" t="e">
        <f t="shared" si="477"/>
        <v>#VALUE!</v>
      </c>
      <c r="AA1319" s="14" t="e">
        <f t="shared" ca="1" si="478"/>
        <v>#VALUE!</v>
      </c>
      <c r="AB1319" s="14" t="e">
        <f t="shared" ca="1" si="479"/>
        <v>#VALUE!</v>
      </c>
      <c r="AC1319" s="14" t="e">
        <f t="shared" ca="1" si="480"/>
        <v>#VALUE!</v>
      </c>
      <c r="AD1319" s="8" t="e">
        <f t="shared" ca="1" si="481"/>
        <v>#VALUE!</v>
      </c>
      <c r="AE1319" s="8" t="e">
        <f t="shared" ca="1" si="482"/>
        <v>#VALUE!</v>
      </c>
      <c r="AF1319" s="8" t="e">
        <f t="shared" ca="1" si="483"/>
        <v>#VALUE!</v>
      </c>
    </row>
    <row r="1320" spans="1:32" x14ac:dyDescent="0.3">
      <c r="A1320" s="35">
        <f>IF(Замеры!B1316=0, " ", Замеры!B1316)</f>
        <v>1313</v>
      </c>
      <c r="B1320" s="49" t="str">
        <f>Замеры!G1316</f>
        <v xml:space="preserve">Группа от QF </v>
      </c>
      <c r="C1320" s="49" t="str">
        <f>IF(Замеры!J1316=0, " ", Замеры!J1316)</f>
        <v xml:space="preserve"> </v>
      </c>
      <c r="D1320" s="49" t="str">
        <f>IF(O1320=0, " ", CONCATENATE(Замеры!T1316,Замеры!U1316,Замеры!V1316,Замеры!W1316,Замеры!AB1316))</f>
        <v xml:space="preserve"> </v>
      </c>
      <c r="E1320" s="49" t="str">
        <f>IF(Замеры!L1316=0, " ", Замеры!L1316)</f>
        <v xml:space="preserve"> </v>
      </c>
      <c r="F1320" s="49" t="e">
        <f t="shared" si="466"/>
        <v>#VALUE!</v>
      </c>
      <c r="G1320" s="51" t="str">
        <f t="shared" si="467"/>
        <v>-</v>
      </c>
      <c r="H1320" s="52" t="str">
        <f t="shared" si="468"/>
        <v>-</v>
      </c>
      <c r="I1320" s="51" t="str">
        <f t="shared" si="469"/>
        <v>-</v>
      </c>
      <c r="J1320" s="29" t="str">
        <f t="shared" si="470"/>
        <v>-</v>
      </c>
      <c r="K1320" s="46" t="str">
        <f t="shared" si="471"/>
        <v>-</v>
      </c>
      <c r="L1320" s="29" t="str">
        <f t="shared" si="472"/>
        <v>-</v>
      </c>
      <c r="M1320" s="29" t="str">
        <f t="shared" si="473"/>
        <v xml:space="preserve"> </v>
      </c>
      <c r="N1320" s="29" t="str">
        <f t="shared" ca="1" si="474"/>
        <v xml:space="preserve"> </v>
      </c>
      <c r="O1320" s="8">
        <f>Замеры!R1316</f>
        <v>0</v>
      </c>
      <c r="P1320" s="8" t="b">
        <f t="shared" si="462"/>
        <v>1</v>
      </c>
      <c r="Q1320" s="8" t="b">
        <f t="shared" si="463"/>
        <v>1</v>
      </c>
      <c r="R1320" s="8" t="b">
        <f t="shared" si="464"/>
        <v>1</v>
      </c>
      <c r="S1320" s="8" t="s">
        <v>72</v>
      </c>
      <c r="T1320" s="8" t="e">
        <f t="shared" si="475"/>
        <v>#VALUE!</v>
      </c>
      <c r="U1320" s="12" t="s">
        <v>72</v>
      </c>
      <c r="V1320" s="8" t="e">
        <f t="shared" si="476"/>
        <v>#VALUE!</v>
      </c>
      <c r="X1320" s="13" t="str">
        <f t="shared" si="465"/>
        <v xml:space="preserve"> </v>
      </c>
      <c r="Y1320" s="8" t="e">
        <f t="shared" si="477"/>
        <v>#VALUE!</v>
      </c>
      <c r="AA1320" s="14" t="e">
        <f t="shared" ca="1" si="478"/>
        <v>#VALUE!</v>
      </c>
      <c r="AB1320" s="14" t="e">
        <f t="shared" ca="1" si="479"/>
        <v>#VALUE!</v>
      </c>
      <c r="AC1320" s="14" t="e">
        <f t="shared" ca="1" si="480"/>
        <v>#VALUE!</v>
      </c>
      <c r="AD1320" s="8" t="e">
        <f t="shared" ca="1" si="481"/>
        <v>#VALUE!</v>
      </c>
      <c r="AE1320" s="8" t="e">
        <f t="shared" ca="1" si="482"/>
        <v>#VALUE!</v>
      </c>
      <c r="AF1320" s="8" t="e">
        <f t="shared" ca="1" si="483"/>
        <v>#VALUE!</v>
      </c>
    </row>
    <row r="1321" spans="1:32" x14ac:dyDescent="0.3">
      <c r="A1321" s="35">
        <f>IF(Замеры!B1317=0, " ", Замеры!B1317)</f>
        <v>1314</v>
      </c>
      <c r="B1321" s="49" t="str">
        <f>Замеры!G1317</f>
        <v xml:space="preserve">Группа от QF </v>
      </c>
      <c r="C1321" s="49" t="str">
        <f>IF(Замеры!J1317=0, " ", Замеры!J1317)</f>
        <v xml:space="preserve"> </v>
      </c>
      <c r="D1321" s="49" t="str">
        <f>IF(O1321=0, " ", CONCATENATE(Замеры!T1317,Замеры!U1317,Замеры!V1317,Замеры!W1317,Замеры!AB1317))</f>
        <v xml:space="preserve"> </v>
      </c>
      <c r="E1321" s="49" t="str">
        <f>IF(Замеры!L1317=0, " ", Замеры!L1317)</f>
        <v xml:space="preserve"> </v>
      </c>
      <c r="F1321" s="49" t="e">
        <f t="shared" si="466"/>
        <v>#VALUE!</v>
      </c>
      <c r="G1321" s="51" t="str">
        <f t="shared" si="467"/>
        <v>-</v>
      </c>
      <c r="H1321" s="52" t="str">
        <f t="shared" si="468"/>
        <v>-</v>
      </c>
      <c r="I1321" s="51" t="str">
        <f t="shared" si="469"/>
        <v>-</v>
      </c>
      <c r="J1321" s="29" t="str">
        <f t="shared" si="470"/>
        <v>-</v>
      </c>
      <c r="K1321" s="46" t="str">
        <f t="shared" si="471"/>
        <v>-</v>
      </c>
      <c r="L1321" s="29" t="str">
        <f t="shared" si="472"/>
        <v>-</v>
      </c>
      <c r="M1321" s="29" t="str">
        <f t="shared" si="473"/>
        <v xml:space="preserve"> </v>
      </c>
      <c r="N1321" s="29" t="str">
        <f t="shared" ca="1" si="474"/>
        <v xml:space="preserve"> </v>
      </c>
      <c r="O1321" s="8">
        <f>Замеры!R1317</f>
        <v>0</v>
      </c>
      <c r="P1321" s="8" t="b">
        <f t="shared" si="462"/>
        <v>1</v>
      </c>
      <c r="Q1321" s="8" t="b">
        <f t="shared" si="463"/>
        <v>1</v>
      </c>
      <c r="R1321" s="8" t="b">
        <f t="shared" si="464"/>
        <v>1</v>
      </c>
      <c r="S1321" s="8" t="s">
        <v>72</v>
      </c>
      <c r="T1321" s="8" t="e">
        <f t="shared" si="475"/>
        <v>#VALUE!</v>
      </c>
      <c r="U1321" s="12" t="s">
        <v>72</v>
      </c>
      <c r="V1321" s="8" t="e">
        <f t="shared" si="476"/>
        <v>#VALUE!</v>
      </c>
      <c r="X1321" s="13" t="str">
        <f t="shared" si="465"/>
        <v xml:space="preserve"> </v>
      </c>
      <c r="Y1321" s="8" t="e">
        <f t="shared" si="477"/>
        <v>#VALUE!</v>
      </c>
      <c r="AA1321" s="14" t="e">
        <f t="shared" ca="1" si="478"/>
        <v>#VALUE!</v>
      </c>
      <c r="AB1321" s="14" t="e">
        <f t="shared" ca="1" si="479"/>
        <v>#VALUE!</v>
      </c>
      <c r="AC1321" s="14" t="e">
        <f t="shared" ca="1" si="480"/>
        <v>#VALUE!</v>
      </c>
      <c r="AD1321" s="8" t="e">
        <f t="shared" ca="1" si="481"/>
        <v>#VALUE!</v>
      </c>
      <c r="AE1321" s="8" t="e">
        <f t="shared" ca="1" si="482"/>
        <v>#VALUE!</v>
      </c>
      <c r="AF1321" s="8" t="e">
        <f t="shared" ca="1" si="483"/>
        <v>#VALUE!</v>
      </c>
    </row>
    <row r="1322" spans="1:32" x14ac:dyDescent="0.3">
      <c r="A1322" s="35">
        <f>IF(Замеры!B1318=0, " ", Замеры!B1318)</f>
        <v>1315</v>
      </c>
      <c r="B1322" s="49" t="str">
        <f>Замеры!G1318</f>
        <v xml:space="preserve">Группа от QF </v>
      </c>
      <c r="C1322" s="49" t="str">
        <f>IF(Замеры!J1318=0, " ", Замеры!J1318)</f>
        <v xml:space="preserve"> </v>
      </c>
      <c r="D1322" s="49" t="str">
        <f>IF(O1322=0, " ", CONCATENATE(Замеры!T1318,Замеры!U1318,Замеры!V1318,Замеры!W1318,Замеры!AB1318))</f>
        <v xml:space="preserve"> </v>
      </c>
      <c r="E1322" s="49" t="str">
        <f>IF(Замеры!L1318=0, " ", Замеры!L1318)</f>
        <v xml:space="preserve"> </v>
      </c>
      <c r="F1322" s="49" t="e">
        <f t="shared" si="466"/>
        <v>#VALUE!</v>
      </c>
      <c r="G1322" s="51" t="str">
        <f t="shared" si="467"/>
        <v>-</v>
      </c>
      <c r="H1322" s="52" t="str">
        <f t="shared" si="468"/>
        <v>-</v>
      </c>
      <c r="I1322" s="51" t="str">
        <f t="shared" si="469"/>
        <v>-</v>
      </c>
      <c r="J1322" s="29" t="str">
        <f t="shared" si="470"/>
        <v>-</v>
      </c>
      <c r="K1322" s="46" t="str">
        <f t="shared" si="471"/>
        <v>-</v>
      </c>
      <c r="L1322" s="29" t="str">
        <f t="shared" si="472"/>
        <v>-</v>
      </c>
      <c r="M1322" s="29" t="str">
        <f t="shared" si="473"/>
        <v xml:space="preserve"> </v>
      </c>
      <c r="N1322" s="29" t="str">
        <f t="shared" ca="1" si="474"/>
        <v xml:space="preserve"> </v>
      </c>
      <c r="O1322" s="8">
        <f>Замеры!R1318</f>
        <v>0</v>
      </c>
      <c r="P1322" s="8" t="b">
        <f t="shared" si="462"/>
        <v>1</v>
      </c>
      <c r="Q1322" s="8" t="b">
        <f t="shared" si="463"/>
        <v>1</v>
      </c>
      <c r="R1322" s="8" t="b">
        <f t="shared" si="464"/>
        <v>1</v>
      </c>
      <c r="S1322" s="8" t="s">
        <v>72</v>
      </c>
      <c r="T1322" s="8" t="e">
        <f t="shared" si="475"/>
        <v>#VALUE!</v>
      </c>
      <c r="U1322" s="12" t="s">
        <v>72</v>
      </c>
      <c r="V1322" s="8" t="e">
        <f t="shared" si="476"/>
        <v>#VALUE!</v>
      </c>
      <c r="X1322" s="13" t="str">
        <f t="shared" si="465"/>
        <v xml:space="preserve"> </v>
      </c>
      <c r="Y1322" s="8" t="e">
        <f t="shared" si="477"/>
        <v>#VALUE!</v>
      </c>
      <c r="AA1322" s="14" t="e">
        <f t="shared" ca="1" si="478"/>
        <v>#VALUE!</v>
      </c>
      <c r="AB1322" s="14" t="e">
        <f t="shared" ca="1" si="479"/>
        <v>#VALUE!</v>
      </c>
      <c r="AC1322" s="14" t="e">
        <f t="shared" ca="1" si="480"/>
        <v>#VALUE!</v>
      </c>
      <c r="AD1322" s="8" t="e">
        <f t="shared" ca="1" si="481"/>
        <v>#VALUE!</v>
      </c>
      <c r="AE1322" s="8" t="e">
        <f t="shared" ca="1" si="482"/>
        <v>#VALUE!</v>
      </c>
      <c r="AF1322" s="8" t="e">
        <f t="shared" ca="1" si="483"/>
        <v>#VALUE!</v>
      </c>
    </row>
    <row r="1323" spans="1:32" x14ac:dyDescent="0.3">
      <c r="A1323" s="35">
        <f>IF(Замеры!B1319=0, " ", Замеры!B1319)</f>
        <v>1316</v>
      </c>
      <c r="B1323" s="49" t="str">
        <f>Замеры!G1319</f>
        <v xml:space="preserve">Группа от QF </v>
      </c>
      <c r="C1323" s="49" t="str">
        <f>IF(Замеры!J1319=0, " ", Замеры!J1319)</f>
        <v xml:space="preserve"> </v>
      </c>
      <c r="D1323" s="49" t="str">
        <f>IF(O1323=0, " ", CONCATENATE(Замеры!T1319,Замеры!U1319,Замеры!V1319,Замеры!W1319,Замеры!AB1319))</f>
        <v xml:space="preserve"> </v>
      </c>
      <c r="E1323" s="49" t="str">
        <f>IF(Замеры!L1319=0, " ", Замеры!L1319)</f>
        <v xml:space="preserve"> </v>
      </c>
      <c r="F1323" s="49" t="e">
        <f t="shared" si="466"/>
        <v>#VALUE!</v>
      </c>
      <c r="G1323" s="51" t="str">
        <f t="shared" si="467"/>
        <v>-</v>
      </c>
      <c r="H1323" s="52" t="str">
        <f t="shared" si="468"/>
        <v>-</v>
      </c>
      <c r="I1323" s="51" t="str">
        <f t="shared" si="469"/>
        <v>-</v>
      </c>
      <c r="J1323" s="29" t="str">
        <f t="shared" si="470"/>
        <v>-</v>
      </c>
      <c r="K1323" s="46" t="str">
        <f t="shared" si="471"/>
        <v>-</v>
      </c>
      <c r="L1323" s="29" t="str">
        <f t="shared" si="472"/>
        <v>-</v>
      </c>
      <c r="M1323" s="29" t="str">
        <f t="shared" si="473"/>
        <v xml:space="preserve"> </v>
      </c>
      <c r="N1323" s="29" t="str">
        <f t="shared" ca="1" si="474"/>
        <v xml:space="preserve"> </v>
      </c>
      <c r="O1323" s="8">
        <f>Замеры!R1319</f>
        <v>0</v>
      </c>
      <c r="P1323" s="8" t="b">
        <f t="shared" si="462"/>
        <v>1</v>
      </c>
      <c r="Q1323" s="8" t="b">
        <f t="shared" si="463"/>
        <v>1</v>
      </c>
      <c r="R1323" s="8" t="b">
        <f t="shared" si="464"/>
        <v>1</v>
      </c>
      <c r="S1323" s="8" t="s">
        <v>72</v>
      </c>
      <c r="T1323" s="8" t="e">
        <f t="shared" si="475"/>
        <v>#VALUE!</v>
      </c>
      <c r="U1323" s="12" t="s">
        <v>72</v>
      </c>
      <c r="V1323" s="8" t="e">
        <f t="shared" si="476"/>
        <v>#VALUE!</v>
      </c>
      <c r="X1323" s="13" t="str">
        <f t="shared" si="465"/>
        <v xml:space="preserve"> </v>
      </c>
      <c r="Y1323" s="8" t="e">
        <f t="shared" si="477"/>
        <v>#VALUE!</v>
      </c>
      <c r="AA1323" s="14" t="e">
        <f t="shared" ca="1" si="478"/>
        <v>#VALUE!</v>
      </c>
      <c r="AB1323" s="14" t="e">
        <f t="shared" ca="1" si="479"/>
        <v>#VALUE!</v>
      </c>
      <c r="AC1323" s="14" t="e">
        <f t="shared" ca="1" si="480"/>
        <v>#VALUE!</v>
      </c>
      <c r="AD1323" s="8" t="e">
        <f t="shared" ca="1" si="481"/>
        <v>#VALUE!</v>
      </c>
      <c r="AE1323" s="8" t="e">
        <f t="shared" ca="1" si="482"/>
        <v>#VALUE!</v>
      </c>
      <c r="AF1323" s="8" t="e">
        <f t="shared" ca="1" si="483"/>
        <v>#VALUE!</v>
      </c>
    </row>
    <row r="1324" spans="1:32" x14ac:dyDescent="0.3">
      <c r="A1324" s="35">
        <f>IF(Замеры!B1320=0, " ", Замеры!B1320)</f>
        <v>1317</v>
      </c>
      <c r="B1324" s="49" t="str">
        <f>Замеры!G1320</f>
        <v xml:space="preserve">Группа от QF </v>
      </c>
      <c r="C1324" s="49" t="str">
        <f>IF(Замеры!J1320=0, " ", Замеры!J1320)</f>
        <v xml:space="preserve"> </v>
      </c>
      <c r="D1324" s="49" t="str">
        <f>IF(O1324=0, " ", CONCATENATE(Замеры!T1320,Замеры!U1320,Замеры!V1320,Замеры!W1320,Замеры!AB1320))</f>
        <v xml:space="preserve"> </v>
      </c>
      <c r="E1324" s="49" t="str">
        <f>IF(Замеры!L1320=0, " ", Замеры!L1320)</f>
        <v xml:space="preserve"> </v>
      </c>
      <c r="F1324" s="49" t="e">
        <f t="shared" si="466"/>
        <v>#VALUE!</v>
      </c>
      <c r="G1324" s="51" t="str">
        <f t="shared" si="467"/>
        <v>-</v>
      </c>
      <c r="H1324" s="52" t="str">
        <f t="shared" si="468"/>
        <v>-</v>
      </c>
      <c r="I1324" s="51" t="str">
        <f t="shared" si="469"/>
        <v>-</v>
      </c>
      <c r="J1324" s="29" t="str">
        <f t="shared" si="470"/>
        <v>-</v>
      </c>
      <c r="K1324" s="46" t="str">
        <f t="shared" si="471"/>
        <v>-</v>
      </c>
      <c r="L1324" s="29" t="str">
        <f t="shared" si="472"/>
        <v>-</v>
      </c>
      <c r="M1324" s="29" t="str">
        <f t="shared" si="473"/>
        <v xml:space="preserve"> </v>
      </c>
      <c r="N1324" s="29" t="str">
        <f t="shared" ca="1" si="474"/>
        <v xml:space="preserve"> </v>
      </c>
      <c r="O1324" s="8">
        <f>Замеры!R1320</f>
        <v>0</v>
      </c>
      <c r="P1324" s="8" t="b">
        <f t="shared" si="462"/>
        <v>1</v>
      </c>
      <c r="Q1324" s="8" t="b">
        <f t="shared" si="463"/>
        <v>1</v>
      </c>
      <c r="R1324" s="8" t="b">
        <f t="shared" si="464"/>
        <v>1</v>
      </c>
      <c r="S1324" s="8" t="s">
        <v>72</v>
      </c>
      <c r="T1324" s="8" t="e">
        <f t="shared" si="475"/>
        <v>#VALUE!</v>
      </c>
      <c r="U1324" s="12" t="s">
        <v>72</v>
      </c>
      <c r="V1324" s="8" t="e">
        <f t="shared" si="476"/>
        <v>#VALUE!</v>
      </c>
      <c r="X1324" s="13" t="str">
        <f t="shared" si="465"/>
        <v xml:space="preserve"> </v>
      </c>
      <c r="Y1324" s="8" t="e">
        <f t="shared" si="477"/>
        <v>#VALUE!</v>
      </c>
      <c r="AA1324" s="14" t="e">
        <f t="shared" ca="1" si="478"/>
        <v>#VALUE!</v>
      </c>
      <c r="AB1324" s="14" t="e">
        <f t="shared" ca="1" si="479"/>
        <v>#VALUE!</v>
      </c>
      <c r="AC1324" s="14" t="e">
        <f t="shared" ca="1" si="480"/>
        <v>#VALUE!</v>
      </c>
      <c r="AD1324" s="8" t="e">
        <f t="shared" ca="1" si="481"/>
        <v>#VALUE!</v>
      </c>
      <c r="AE1324" s="8" t="e">
        <f t="shared" ca="1" si="482"/>
        <v>#VALUE!</v>
      </c>
      <c r="AF1324" s="8" t="e">
        <f t="shared" ca="1" si="483"/>
        <v>#VALUE!</v>
      </c>
    </row>
    <row r="1325" spans="1:32" x14ac:dyDescent="0.3">
      <c r="A1325" s="35">
        <f>IF(Замеры!B1321=0, " ", Замеры!B1321)</f>
        <v>1318</v>
      </c>
      <c r="B1325" s="49" t="str">
        <f>Замеры!G1321</f>
        <v xml:space="preserve">Группа от QF </v>
      </c>
      <c r="C1325" s="49" t="str">
        <f>IF(Замеры!J1321=0, " ", Замеры!J1321)</f>
        <v xml:space="preserve"> </v>
      </c>
      <c r="D1325" s="49" t="str">
        <f>IF(O1325=0, " ", CONCATENATE(Замеры!T1321,Замеры!U1321,Замеры!V1321,Замеры!W1321,Замеры!AB1321))</f>
        <v xml:space="preserve"> </v>
      </c>
      <c r="E1325" s="49" t="str">
        <f>IF(Замеры!L1321=0, " ", Замеры!L1321)</f>
        <v xml:space="preserve"> </v>
      </c>
      <c r="F1325" s="49" t="e">
        <f t="shared" si="466"/>
        <v>#VALUE!</v>
      </c>
      <c r="G1325" s="51" t="str">
        <f t="shared" si="467"/>
        <v>-</v>
      </c>
      <c r="H1325" s="52" t="str">
        <f t="shared" si="468"/>
        <v>-</v>
      </c>
      <c r="I1325" s="51" t="str">
        <f t="shared" si="469"/>
        <v>-</v>
      </c>
      <c r="J1325" s="29" t="str">
        <f t="shared" si="470"/>
        <v>-</v>
      </c>
      <c r="K1325" s="46" t="str">
        <f t="shared" si="471"/>
        <v>-</v>
      </c>
      <c r="L1325" s="29" t="str">
        <f t="shared" si="472"/>
        <v>-</v>
      </c>
      <c r="M1325" s="29" t="str">
        <f t="shared" si="473"/>
        <v xml:space="preserve"> </v>
      </c>
      <c r="N1325" s="29" t="str">
        <f t="shared" ca="1" si="474"/>
        <v xml:space="preserve"> </v>
      </c>
      <c r="O1325" s="8">
        <f>Замеры!R1321</f>
        <v>0</v>
      </c>
      <c r="P1325" s="8" t="b">
        <f t="shared" si="462"/>
        <v>1</v>
      </c>
      <c r="Q1325" s="8" t="b">
        <f t="shared" si="463"/>
        <v>1</v>
      </c>
      <c r="R1325" s="8" t="b">
        <f t="shared" si="464"/>
        <v>1</v>
      </c>
      <c r="S1325" s="8" t="s">
        <v>72</v>
      </c>
      <c r="T1325" s="8" t="e">
        <f t="shared" si="475"/>
        <v>#VALUE!</v>
      </c>
      <c r="U1325" s="12" t="s">
        <v>72</v>
      </c>
      <c r="V1325" s="8" t="e">
        <f t="shared" si="476"/>
        <v>#VALUE!</v>
      </c>
      <c r="X1325" s="13" t="str">
        <f t="shared" si="465"/>
        <v xml:space="preserve"> </v>
      </c>
      <c r="Y1325" s="8" t="e">
        <f t="shared" si="477"/>
        <v>#VALUE!</v>
      </c>
      <c r="AA1325" s="14" t="e">
        <f t="shared" ca="1" si="478"/>
        <v>#VALUE!</v>
      </c>
      <c r="AB1325" s="14" t="e">
        <f t="shared" ca="1" si="479"/>
        <v>#VALUE!</v>
      </c>
      <c r="AC1325" s="14" t="e">
        <f t="shared" ca="1" si="480"/>
        <v>#VALUE!</v>
      </c>
      <c r="AD1325" s="8" t="e">
        <f t="shared" ca="1" si="481"/>
        <v>#VALUE!</v>
      </c>
      <c r="AE1325" s="8" t="e">
        <f t="shared" ca="1" si="482"/>
        <v>#VALUE!</v>
      </c>
      <c r="AF1325" s="8" t="e">
        <f t="shared" ca="1" si="483"/>
        <v>#VALUE!</v>
      </c>
    </row>
    <row r="1326" spans="1:32" x14ac:dyDescent="0.3">
      <c r="A1326" s="35">
        <f>IF(Замеры!B1322=0, " ", Замеры!B1322)</f>
        <v>1319</v>
      </c>
      <c r="B1326" s="49" t="str">
        <f>Замеры!G1322</f>
        <v xml:space="preserve">Группа от QF </v>
      </c>
      <c r="C1326" s="49" t="str">
        <f>IF(Замеры!J1322=0, " ", Замеры!J1322)</f>
        <v xml:space="preserve"> </v>
      </c>
      <c r="D1326" s="49" t="str">
        <f>IF(O1326=0, " ", CONCATENATE(Замеры!T1322,Замеры!U1322,Замеры!V1322,Замеры!W1322,Замеры!AB1322))</f>
        <v xml:space="preserve"> </v>
      </c>
      <c r="E1326" s="49" t="str">
        <f>IF(Замеры!L1322=0, " ", Замеры!L1322)</f>
        <v xml:space="preserve"> </v>
      </c>
      <c r="F1326" s="49" t="e">
        <f t="shared" si="466"/>
        <v>#VALUE!</v>
      </c>
      <c r="G1326" s="51" t="str">
        <f t="shared" si="467"/>
        <v>-</v>
      </c>
      <c r="H1326" s="52" t="str">
        <f t="shared" si="468"/>
        <v>-</v>
      </c>
      <c r="I1326" s="51" t="str">
        <f t="shared" si="469"/>
        <v>-</v>
      </c>
      <c r="J1326" s="29" t="str">
        <f t="shared" si="470"/>
        <v>-</v>
      </c>
      <c r="K1326" s="46" t="str">
        <f t="shared" si="471"/>
        <v>-</v>
      </c>
      <c r="L1326" s="29" t="str">
        <f t="shared" si="472"/>
        <v>-</v>
      </c>
      <c r="M1326" s="29" t="str">
        <f t="shared" si="473"/>
        <v xml:space="preserve"> </v>
      </c>
      <c r="N1326" s="29" t="str">
        <f t="shared" ca="1" si="474"/>
        <v xml:space="preserve"> </v>
      </c>
      <c r="O1326" s="8">
        <f>Замеры!R1322</f>
        <v>0</v>
      </c>
      <c r="P1326" s="8" t="b">
        <f t="shared" si="462"/>
        <v>1</v>
      </c>
      <c r="Q1326" s="8" t="b">
        <f t="shared" si="463"/>
        <v>1</v>
      </c>
      <c r="R1326" s="8" t="b">
        <f t="shared" si="464"/>
        <v>1</v>
      </c>
      <c r="S1326" s="8" t="s">
        <v>72</v>
      </c>
      <c r="T1326" s="8" t="e">
        <f t="shared" si="475"/>
        <v>#VALUE!</v>
      </c>
      <c r="U1326" s="12" t="s">
        <v>72</v>
      </c>
      <c r="V1326" s="8" t="e">
        <f t="shared" si="476"/>
        <v>#VALUE!</v>
      </c>
      <c r="X1326" s="13" t="str">
        <f t="shared" si="465"/>
        <v xml:space="preserve"> </v>
      </c>
      <c r="Y1326" s="8" t="e">
        <f t="shared" si="477"/>
        <v>#VALUE!</v>
      </c>
      <c r="AA1326" s="14" t="e">
        <f t="shared" ca="1" si="478"/>
        <v>#VALUE!</v>
      </c>
      <c r="AB1326" s="14" t="e">
        <f t="shared" ca="1" si="479"/>
        <v>#VALUE!</v>
      </c>
      <c r="AC1326" s="14" t="e">
        <f t="shared" ca="1" si="480"/>
        <v>#VALUE!</v>
      </c>
      <c r="AD1326" s="8" t="e">
        <f t="shared" ca="1" si="481"/>
        <v>#VALUE!</v>
      </c>
      <c r="AE1326" s="8" t="e">
        <f t="shared" ca="1" si="482"/>
        <v>#VALUE!</v>
      </c>
      <c r="AF1326" s="8" t="e">
        <f t="shared" ca="1" si="483"/>
        <v>#VALUE!</v>
      </c>
    </row>
    <row r="1327" spans="1:32" x14ac:dyDescent="0.3">
      <c r="A1327" s="35">
        <f>IF(Замеры!B1323=0, " ", Замеры!B1323)</f>
        <v>1320</v>
      </c>
      <c r="B1327" s="49" t="str">
        <f>Замеры!G1323</f>
        <v xml:space="preserve">Группа от QF </v>
      </c>
      <c r="C1327" s="49" t="str">
        <f>IF(Замеры!J1323=0, " ", Замеры!J1323)</f>
        <v xml:space="preserve"> </v>
      </c>
      <c r="D1327" s="49" t="str">
        <f>IF(O1327=0, " ", CONCATENATE(Замеры!T1323,Замеры!U1323,Замеры!V1323,Замеры!W1323,Замеры!AB1323))</f>
        <v xml:space="preserve"> </v>
      </c>
      <c r="E1327" s="49" t="str">
        <f>IF(Замеры!L1323=0, " ", Замеры!L1323)</f>
        <v xml:space="preserve"> </v>
      </c>
      <c r="F1327" s="49" t="e">
        <f t="shared" si="466"/>
        <v>#VALUE!</v>
      </c>
      <c r="G1327" s="51" t="str">
        <f t="shared" si="467"/>
        <v>-</v>
      </c>
      <c r="H1327" s="52" t="str">
        <f t="shared" si="468"/>
        <v>-</v>
      </c>
      <c r="I1327" s="51" t="str">
        <f t="shared" si="469"/>
        <v>-</v>
      </c>
      <c r="J1327" s="29" t="str">
        <f t="shared" si="470"/>
        <v>-</v>
      </c>
      <c r="K1327" s="46" t="str">
        <f t="shared" si="471"/>
        <v>-</v>
      </c>
      <c r="L1327" s="29" t="str">
        <f t="shared" si="472"/>
        <v>-</v>
      </c>
      <c r="M1327" s="29" t="str">
        <f t="shared" si="473"/>
        <v xml:space="preserve"> </v>
      </c>
      <c r="N1327" s="29" t="str">
        <f t="shared" ca="1" si="474"/>
        <v xml:space="preserve"> </v>
      </c>
      <c r="O1327" s="8">
        <f>Замеры!R1323</f>
        <v>0</v>
      </c>
      <c r="P1327" s="8" t="b">
        <f t="shared" si="462"/>
        <v>1</v>
      </c>
      <c r="Q1327" s="8" t="b">
        <f t="shared" si="463"/>
        <v>1</v>
      </c>
      <c r="R1327" s="8" t="b">
        <f t="shared" si="464"/>
        <v>1</v>
      </c>
      <c r="S1327" s="8" t="s">
        <v>72</v>
      </c>
      <c r="T1327" s="8" t="e">
        <f t="shared" si="475"/>
        <v>#VALUE!</v>
      </c>
      <c r="U1327" s="12" t="s">
        <v>72</v>
      </c>
      <c r="V1327" s="8" t="e">
        <f t="shared" si="476"/>
        <v>#VALUE!</v>
      </c>
      <c r="X1327" s="13" t="str">
        <f t="shared" si="465"/>
        <v xml:space="preserve"> </v>
      </c>
      <c r="Y1327" s="8" t="e">
        <f t="shared" si="477"/>
        <v>#VALUE!</v>
      </c>
      <c r="AA1327" s="14" t="e">
        <f t="shared" ca="1" si="478"/>
        <v>#VALUE!</v>
      </c>
      <c r="AB1327" s="14" t="e">
        <f t="shared" ca="1" si="479"/>
        <v>#VALUE!</v>
      </c>
      <c r="AC1327" s="14" t="e">
        <f t="shared" ca="1" si="480"/>
        <v>#VALUE!</v>
      </c>
      <c r="AD1327" s="8" t="e">
        <f t="shared" ca="1" si="481"/>
        <v>#VALUE!</v>
      </c>
      <c r="AE1327" s="8" t="e">
        <f t="shared" ca="1" si="482"/>
        <v>#VALUE!</v>
      </c>
      <c r="AF1327" s="8" t="e">
        <f t="shared" ca="1" si="483"/>
        <v>#VALUE!</v>
      </c>
    </row>
    <row r="1328" spans="1:32" x14ac:dyDescent="0.3">
      <c r="A1328" s="35">
        <f>IF(Замеры!B1324=0, " ", Замеры!B1324)</f>
        <v>1321</v>
      </c>
      <c r="B1328" s="49" t="str">
        <f>Замеры!G1324</f>
        <v xml:space="preserve">Группа от QF </v>
      </c>
      <c r="C1328" s="49" t="str">
        <f>IF(Замеры!J1324=0, " ", Замеры!J1324)</f>
        <v xml:space="preserve"> </v>
      </c>
      <c r="D1328" s="49" t="str">
        <f>IF(O1328=0, " ", CONCATENATE(Замеры!T1324,Замеры!U1324,Замеры!V1324,Замеры!W1324,Замеры!AB1324))</f>
        <v xml:space="preserve"> </v>
      </c>
      <c r="E1328" s="49" t="str">
        <f>IF(Замеры!L1324=0, " ", Замеры!L1324)</f>
        <v xml:space="preserve"> </v>
      </c>
      <c r="F1328" s="49" t="e">
        <f t="shared" si="466"/>
        <v>#VALUE!</v>
      </c>
      <c r="G1328" s="51" t="str">
        <f t="shared" si="467"/>
        <v>-</v>
      </c>
      <c r="H1328" s="52" t="str">
        <f t="shared" si="468"/>
        <v>-</v>
      </c>
      <c r="I1328" s="51" t="str">
        <f t="shared" si="469"/>
        <v>-</v>
      </c>
      <c r="J1328" s="29" t="str">
        <f t="shared" si="470"/>
        <v>-</v>
      </c>
      <c r="K1328" s="46" t="str">
        <f t="shared" si="471"/>
        <v>-</v>
      </c>
      <c r="L1328" s="29" t="str">
        <f t="shared" si="472"/>
        <v>-</v>
      </c>
      <c r="M1328" s="29" t="str">
        <f t="shared" si="473"/>
        <v xml:space="preserve"> </v>
      </c>
      <c r="N1328" s="29" t="str">
        <f t="shared" ca="1" si="474"/>
        <v xml:space="preserve"> </v>
      </c>
      <c r="O1328" s="8">
        <f>Замеры!R1324</f>
        <v>0</v>
      </c>
      <c r="P1328" s="8" t="b">
        <f t="shared" si="462"/>
        <v>1</v>
      </c>
      <c r="Q1328" s="8" t="b">
        <f t="shared" si="463"/>
        <v>1</v>
      </c>
      <c r="R1328" s="8" t="b">
        <f t="shared" si="464"/>
        <v>1</v>
      </c>
      <c r="S1328" s="8" t="s">
        <v>72</v>
      </c>
      <c r="T1328" s="8" t="e">
        <f t="shared" si="475"/>
        <v>#VALUE!</v>
      </c>
      <c r="U1328" s="12" t="s">
        <v>72</v>
      </c>
      <c r="V1328" s="8" t="e">
        <f t="shared" si="476"/>
        <v>#VALUE!</v>
      </c>
      <c r="X1328" s="13" t="str">
        <f t="shared" si="465"/>
        <v xml:space="preserve"> </v>
      </c>
      <c r="Y1328" s="8" t="e">
        <f t="shared" si="477"/>
        <v>#VALUE!</v>
      </c>
      <c r="AA1328" s="14" t="e">
        <f t="shared" ca="1" si="478"/>
        <v>#VALUE!</v>
      </c>
      <c r="AB1328" s="14" t="e">
        <f t="shared" ca="1" si="479"/>
        <v>#VALUE!</v>
      </c>
      <c r="AC1328" s="14" t="e">
        <f t="shared" ca="1" si="480"/>
        <v>#VALUE!</v>
      </c>
      <c r="AD1328" s="8" t="e">
        <f t="shared" ca="1" si="481"/>
        <v>#VALUE!</v>
      </c>
      <c r="AE1328" s="8" t="e">
        <f t="shared" ca="1" si="482"/>
        <v>#VALUE!</v>
      </c>
      <c r="AF1328" s="8" t="e">
        <f t="shared" ca="1" si="483"/>
        <v>#VALUE!</v>
      </c>
    </row>
    <row r="1329" spans="1:32" x14ac:dyDescent="0.3">
      <c r="A1329" s="35">
        <f>IF(Замеры!B1325=0, " ", Замеры!B1325)</f>
        <v>1322</v>
      </c>
      <c r="B1329" s="49" t="str">
        <f>Замеры!G1325</f>
        <v xml:space="preserve">Группа от QF </v>
      </c>
      <c r="C1329" s="49" t="str">
        <f>IF(Замеры!J1325=0, " ", Замеры!J1325)</f>
        <v xml:space="preserve"> </v>
      </c>
      <c r="D1329" s="49" t="str">
        <f>IF(O1329=0, " ", CONCATENATE(Замеры!T1325,Замеры!U1325,Замеры!V1325,Замеры!W1325,Замеры!AB1325))</f>
        <v xml:space="preserve"> </v>
      </c>
      <c r="E1329" s="49" t="str">
        <f>IF(Замеры!L1325=0, " ", Замеры!L1325)</f>
        <v xml:space="preserve"> </v>
      </c>
      <c r="F1329" s="49" t="e">
        <f t="shared" si="466"/>
        <v>#VALUE!</v>
      </c>
      <c r="G1329" s="51" t="str">
        <f t="shared" si="467"/>
        <v>-</v>
      </c>
      <c r="H1329" s="52" t="str">
        <f t="shared" si="468"/>
        <v>-</v>
      </c>
      <c r="I1329" s="51" t="str">
        <f t="shared" si="469"/>
        <v>-</v>
      </c>
      <c r="J1329" s="29" t="str">
        <f t="shared" si="470"/>
        <v>-</v>
      </c>
      <c r="K1329" s="46" t="str">
        <f t="shared" si="471"/>
        <v>-</v>
      </c>
      <c r="L1329" s="29" t="str">
        <f t="shared" si="472"/>
        <v>-</v>
      </c>
      <c r="M1329" s="29" t="str">
        <f t="shared" si="473"/>
        <v xml:space="preserve"> </v>
      </c>
      <c r="N1329" s="29" t="str">
        <f t="shared" ca="1" si="474"/>
        <v xml:space="preserve"> </v>
      </c>
      <c r="O1329" s="8">
        <f>Замеры!R1325</f>
        <v>0</v>
      </c>
      <c r="P1329" s="8" t="b">
        <f t="shared" si="462"/>
        <v>1</v>
      </c>
      <c r="Q1329" s="8" t="b">
        <f t="shared" si="463"/>
        <v>1</v>
      </c>
      <c r="R1329" s="8" t="b">
        <f t="shared" si="464"/>
        <v>1</v>
      </c>
      <c r="S1329" s="8" t="s">
        <v>72</v>
      </c>
      <c r="T1329" s="8" t="e">
        <f t="shared" si="475"/>
        <v>#VALUE!</v>
      </c>
      <c r="U1329" s="12" t="s">
        <v>72</v>
      </c>
      <c r="V1329" s="8" t="e">
        <f t="shared" si="476"/>
        <v>#VALUE!</v>
      </c>
      <c r="X1329" s="13" t="str">
        <f t="shared" si="465"/>
        <v xml:space="preserve"> </v>
      </c>
      <c r="Y1329" s="8" t="e">
        <f t="shared" si="477"/>
        <v>#VALUE!</v>
      </c>
      <c r="AA1329" s="14" t="e">
        <f t="shared" ca="1" si="478"/>
        <v>#VALUE!</v>
      </c>
      <c r="AB1329" s="14" t="e">
        <f t="shared" ca="1" si="479"/>
        <v>#VALUE!</v>
      </c>
      <c r="AC1329" s="14" t="e">
        <f t="shared" ca="1" si="480"/>
        <v>#VALUE!</v>
      </c>
      <c r="AD1329" s="8" t="e">
        <f t="shared" ca="1" si="481"/>
        <v>#VALUE!</v>
      </c>
      <c r="AE1329" s="8" t="e">
        <f t="shared" ca="1" si="482"/>
        <v>#VALUE!</v>
      </c>
      <c r="AF1329" s="8" t="e">
        <f t="shared" ca="1" si="483"/>
        <v>#VALUE!</v>
      </c>
    </row>
    <row r="1330" spans="1:32" x14ac:dyDescent="0.3">
      <c r="A1330" s="35">
        <f>IF(Замеры!B1326=0, " ", Замеры!B1326)</f>
        <v>1323</v>
      </c>
      <c r="B1330" s="49" t="str">
        <f>Замеры!G1326</f>
        <v xml:space="preserve">Группа от QF </v>
      </c>
      <c r="C1330" s="49" t="str">
        <f>IF(Замеры!J1326=0, " ", Замеры!J1326)</f>
        <v xml:space="preserve"> </v>
      </c>
      <c r="D1330" s="49" t="str">
        <f>IF(O1330=0, " ", CONCATENATE(Замеры!T1326,Замеры!U1326,Замеры!V1326,Замеры!W1326,Замеры!AB1326))</f>
        <v xml:space="preserve"> </v>
      </c>
      <c r="E1330" s="49" t="str">
        <f>IF(Замеры!L1326=0, " ", Замеры!L1326)</f>
        <v xml:space="preserve"> </v>
      </c>
      <c r="F1330" s="49" t="e">
        <f t="shared" si="466"/>
        <v>#VALUE!</v>
      </c>
      <c r="G1330" s="51" t="str">
        <f t="shared" si="467"/>
        <v>-</v>
      </c>
      <c r="H1330" s="52" t="str">
        <f t="shared" si="468"/>
        <v>-</v>
      </c>
      <c r="I1330" s="51" t="str">
        <f t="shared" si="469"/>
        <v>-</v>
      </c>
      <c r="J1330" s="29" t="str">
        <f t="shared" si="470"/>
        <v>-</v>
      </c>
      <c r="K1330" s="46" t="str">
        <f t="shared" si="471"/>
        <v>-</v>
      </c>
      <c r="L1330" s="29" t="str">
        <f t="shared" si="472"/>
        <v>-</v>
      </c>
      <c r="M1330" s="29" t="str">
        <f t="shared" si="473"/>
        <v xml:space="preserve"> </v>
      </c>
      <c r="N1330" s="29" t="str">
        <f t="shared" ca="1" si="474"/>
        <v xml:space="preserve"> </v>
      </c>
      <c r="O1330" s="8">
        <f>Замеры!R1326</f>
        <v>0</v>
      </c>
      <c r="P1330" s="8" t="b">
        <f t="shared" si="462"/>
        <v>1</v>
      </c>
      <c r="Q1330" s="8" t="b">
        <f t="shared" si="463"/>
        <v>1</v>
      </c>
      <c r="R1330" s="8" t="b">
        <f t="shared" si="464"/>
        <v>1</v>
      </c>
      <c r="S1330" s="8" t="s">
        <v>72</v>
      </c>
      <c r="T1330" s="8" t="e">
        <f t="shared" si="475"/>
        <v>#VALUE!</v>
      </c>
      <c r="U1330" s="12" t="s">
        <v>72</v>
      </c>
      <c r="V1330" s="8" t="e">
        <f t="shared" si="476"/>
        <v>#VALUE!</v>
      </c>
      <c r="X1330" s="13" t="str">
        <f t="shared" si="465"/>
        <v xml:space="preserve"> </v>
      </c>
      <c r="Y1330" s="8" t="e">
        <f t="shared" si="477"/>
        <v>#VALUE!</v>
      </c>
      <c r="AA1330" s="14" t="e">
        <f t="shared" ca="1" si="478"/>
        <v>#VALUE!</v>
      </c>
      <c r="AB1330" s="14" t="e">
        <f t="shared" ca="1" si="479"/>
        <v>#VALUE!</v>
      </c>
      <c r="AC1330" s="14" t="e">
        <f t="shared" ca="1" si="480"/>
        <v>#VALUE!</v>
      </c>
      <c r="AD1330" s="8" t="e">
        <f t="shared" ca="1" si="481"/>
        <v>#VALUE!</v>
      </c>
      <c r="AE1330" s="8" t="e">
        <f t="shared" ca="1" si="482"/>
        <v>#VALUE!</v>
      </c>
      <c r="AF1330" s="8" t="e">
        <f t="shared" ca="1" si="483"/>
        <v>#VALUE!</v>
      </c>
    </row>
    <row r="1331" spans="1:32" x14ac:dyDescent="0.3">
      <c r="A1331" s="35">
        <f>IF(Замеры!B1327=0, " ", Замеры!B1327)</f>
        <v>1324</v>
      </c>
      <c r="B1331" s="49" t="str">
        <f>Замеры!G1327</f>
        <v xml:space="preserve">Группа от QF </v>
      </c>
      <c r="C1331" s="49" t="str">
        <f>IF(Замеры!J1327=0, " ", Замеры!J1327)</f>
        <v xml:space="preserve"> </v>
      </c>
      <c r="D1331" s="49" t="str">
        <f>IF(O1331=0, " ", CONCATENATE(Замеры!T1327,Замеры!U1327,Замеры!V1327,Замеры!W1327,Замеры!AB1327))</f>
        <v xml:space="preserve"> </v>
      </c>
      <c r="E1331" s="49" t="str">
        <f>IF(Замеры!L1327=0, " ", Замеры!L1327)</f>
        <v xml:space="preserve"> </v>
      </c>
      <c r="F1331" s="49" t="e">
        <f t="shared" si="466"/>
        <v>#VALUE!</v>
      </c>
      <c r="G1331" s="51" t="str">
        <f t="shared" si="467"/>
        <v>-</v>
      </c>
      <c r="H1331" s="52" t="str">
        <f t="shared" si="468"/>
        <v>-</v>
      </c>
      <c r="I1331" s="51" t="str">
        <f t="shared" si="469"/>
        <v>-</v>
      </c>
      <c r="J1331" s="29" t="str">
        <f t="shared" si="470"/>
        <v>-</v>
      </c>
      <c r="K1331" s="46" t="str">
        <f t="shared" si="471"/>
        <v>-</v>
      </c>
      <c r="L1331" s="29" t="str">
        <f t="shared" si="472"/>
        <v>-</v>
      </c>
      <c r="M1331" s="29" t="str">
        <f t="shared" si="473"/>
        <v xml:space="preserve"> </v>
      </c>
      <c r="N1331" s="29" t="str">
        <f t="shared" ca="1" si="474"/>
        <v xml:space="preserve"> </v>
      </c>
      <c r="O1331" s="8">
        <f>Замеры!R1327</f>
        <v>0</v>
      </c>
      <c r="P1331" s="8" t="b">
        <f t="shared" si="462"/>
        <v>1</v>
      </c>
      <c r="Q1331" s="8" t="b">
        <f t="shared" si="463"/>
        <v>1</v>
      </c>
      <c r="R1331" s="8" t="b">
        <f t="shared" si="464"/>
        <v>1</v>
      </c>
      <c r="S1331" s="8" t="s">
        <v>72</v>
      </c>
      <c r="T1331" s="8" t="e">
        <f t="shared" si="475"/>
        <v>#VALUE!</v>
      </c>
      <c r="U1331" s="12" t="s">
        <v>72</v>
      </c>
      <c r="V1331" s="8" t="e">
        <f t="shared" si="476"/>
        <v>#VALUE!</v>
      </c>
      <c r="X1331" s="13" t="str">
        <f t="shared" si="465"/>
        <v xml:space="preserve"> </v>
      </c>
      <c r="Y1331" s="8" t="e">
        <f t="shared" si="477"/>
        <v>#VALUE!</v>
      </c>
      <c r="AA1331" s="14" t="e">
        <f t="shared" ca="1" si="478"/>
        <v>#VALUE!</v>
      </c>
      <c r="AB1331" s="14" t="e">
        <f t="shared" ca="1" si="479"/>
        <v>#VALUE!</v>
      </c>
      <c r="AC1331" s="14" t="e">
        <f t="shared" ca="1" si="480"/>
        <v>#VALUE!</v>
      </c>
      <c r="AD1331" s="8" t="e">
        <f t="shared" ca="1" si="481"/>
        <v>#VALUE!</v>
      </c>
      <c r="AE1331" s="8" t="e">
        <f t="shared" ca="1" si="482"/>
        <v>#VALUE!</v>
      </c>
      <c r="AF1331" s="8" t="e">
        <f t="shared" ca="1" si="483"/>
        <v>#VALUE!</v>
      </c>
    </row>
    <row r="1332" spans="1:32" x14ac:dyDescent="0.3">
      <c r="A1332" s="35">
        <f>IF(Замеры!B1328=0, " ", Замеры!B1328)</f>
        <v>1325</v>
      </c>
      <c r="B1332" s="49" t="str">
        <f>Замеры!G1328</f>
        <v xml:space="preserve">Группа от QF </v>
      </c>
      <c r="C1332" s="49" t="str">
        <f>IF(Замеры!J1328=0, " ", Замеры!J1328)</f>
        <v xml:space="preserve"> </v>
      </c>
      <c r="D1332" s="49" t="str">
        <f>IF(O1332=0, " ", CONCATENATE(Замеры!T1328,Замеры!U1328,Замеры!V1328,Замеры!W1328,Замеры!AB1328))</f>
        <v xml:space="preserve"> </v>
      </c>
      <c r="E1332" s="49" t="str">
        <f>IF(Замеры!L1328=0, " ", Замеры!L1328)</f>
        <v xml:space="preserve"> </v>
      </c>
      <c r="F1332" s="49" t="e">
        <f t="shared" si="466"/>
        <v>#VALUE!</v>
      </c>
      <c r="G1332" s="51" t="str">
        <f t="shared" si="467"/>
        <v>-</v>
      </c>
      <c r="H1332" s="52" t="str">
        <f t="shared" si="468"/>
        <v>-</v>
      </c>
      <c r="I1332" s="51" t="str">
        <f t="shared" si="469"/>
        <v>-</v>
      </c>
      <c r="J1332" s="29" t="str">
        <f t="shared" si="470"/>
        <v>-</v>
      </c>
      <c r="K1332" s="46" t="str">
        <f t="shared" si="471"/>
        <v>-</v>
      </c>
      <c r="L1332" s="29" t="str">
        <f t="shared" si="472"/>
        <v>-</v>
      </c>
      <c r="M1332" s="29" t="str">
        <f t="shared" si="473"/>
        <v xml:space="preserve"> </v>
      </c>
      <c r="N1332" s="29" t="str">
        <f t="shared" ca="1" si="474"/>
        <v xml:space="preserve"> </v>
      </c>
      <c r="O1332" s="8">
        <f>Замеры!R1328</f>
        <v>0</v>
      </c>
      <c r="P1332" s="8" t="b">
        <f t="shared" si="462"/>
        <v>1</v>
      </c>
      <c r="Q1332" s="8" t="b">
        <f t="shared" si="463"/>
        <v>1</v>
      </c>
      <c r="R1332" s="8" t="b">
        <f t="shared" si="464"/>
        <v>1</v>
      </c>
      <c r="S1332" s="8" t="s">
        <v>72</v>
      </c>
      <c r="T1332" s="8" t="e">
        <f t="shared" si="475"/>
        <v>#VALUE!</v>
      </c>
      <c r="U1332" s="12" t="s">
        <v>72</v>
      </c>
      <c r="V1332" s="8" t="e">
        <f t="shared" si="476"/>
        <v>#VALUE!</v>
      </c>
      <c r="X1332" s="13" t="str">
        <f t="shared" si="465"/>
        <v xml:space="preserve"> </v>
      </c>
      <c r="Y1332" s="8" t="e">
        <f t="shared" si="477"/>
        <v>#VALUE!</v>
      </c>
      <c r="AA1332" s="14" t="e">
        <f t="shared" ca="1" si="478"/>
        <v>#VALUE!</v>
      </c>
      <c r="AB1332" s="14" t="e">
        <f t="shared" ca="1" si="479"/>
        <v>#VALUE!</v>
      </c>
      <c r="AC1332" s="14" t="e">
        <f t="shared" ca="1" si="480"/>
        <v>#VALUE!</v>
      </c>
      <c r="AD1332" s="8" t="e">
        <f t="shared" ca="1" si="481"/>
        <v>#VALUE!</v>
      </c>
      <c r="AE1332" s="8" t="e">
        <f t="shared" ca="1" si="482"/>
        <v>#VALUE!</v>
      </c>
      <c r="AF1332" s="8" t="e">
        <f t="shared" ca="1" si="483"/>
        <v>#VALUE!</v>
      </c>
    </row>
    <row r="1333" spans="1:32" x14ac:dyDescent="0.3">
      <c r="A1333" s="35">
        <f>IF(Замеры!B1329=0, " ", Замеры!B1329)</f>
        <v>1326</v>
      </c>
      <c r="B1333" s="49" t="str">
        <f>Замеры!G1329</f>
        <v xml:space="preserve">Группа от QF </v>
      </c>
      <c r="C1333" s="49" t="str">
        <f>IF(Замеры!J1329=0, " ", Замеры!J1329)</f>
        <v xml:space="preserve"> </v>
      </c>
      <c r="D1333" s="49" t="str">
        <f>IF(O1333=0, " ", CONCATENATE(Замеры!T1329,Замеры!U1329,Замеры!V1329,Замеры!W1329,Замеры!AB1329))</f>
        <v xml:space="preserve"> </v>
      </c>
      <c r="E1333" s="49" t="str">
        <f>IF(Замеры!L1329=0, " ", Замеры!L1329)</f>
        <v xml:space="preserve"> </v>
      </c>
      <c r="F1333" s="49" t="e">
        <f t="shared" si="466"/>
        <v>#VALUE!</v>
      </c>
      <c r="G1333" s="51" t="str">
        <f t="shared" si="467"/>
        <v>-</v>
      </c>
      <c r="H1333" s="52" t="str">
        <f t="shared" si="468"/>
        <v>-</v>
      </c>
      <c r="I1333" s="51" t="str">
        <f t="shared" si="469"/>
        <v>-</v>
      </c>
      <c r="J1333" s="29" t="str">
        <f t="shared" si="470"/>
        <v>-</v>
      </c>
      <c r="K1333" s="46" t="str">
        <f t="shared" si="471"/>
        <v>-</v>
      </c>
      <c r="L1333" s="29" t="str">
        <f t="shared" si="472"/>
        <v>-</v>
      </c>
      <c r="M1333" s="29" t="str">
        <f t="shared" si="473"/>
        <v xml:space="preserve"> </v>
      </c>
      <c r="N1333" s="29" t="str">
        <f t="shared" ca="1" si="474"/>
        <v xml:space="preserve"> </v>
      </c>
      <c r="O1333" s="8">
        <f>Замеры!R1329</f>
        <v>0</v>
      </c>
      <c r="P1333" s="8" t="b">
        <f t="shared" si="462"/>
        <v>1</v>
      </c>
      <c r="Q1333" s="8" t="b">
        <f t="shared" si="463"/>
        <v>1</v>
      </c>
      <c r="R1333" s="8" t="b">
        <f t="shared" si="464"/>
        <v>1</v>
      </c>
      <c r="S1333" s="8" t="s">
        <v>72</v>
      </c>
      <c r="T1333" s="8" t="e">
        <f t="shared" si="475"/>
        <v>#VALUE!</v>
      </c>
      <c r="U1333" s="12" t="s">
        <v>72</v>
      </c>
      <c r="V1333" s="8" t="e">
        <f t="shared" si="476"/>
        <v>#VALUE!</v>
      </c>
      <c r="X1333" s="13" t="str">
        <f t="shared" si="465"/>
        <v xml:space="preserve"> </v>
      </c>
      <c r="Y1333" s="8" t="e">
        <f t="shared" si="477"/>
        <v>#VALUE!</v>
      </c>
      <c r="AA1333" s="14" t="e">
        <f t="shared" ca="1" si="478"/>
        <v>#VALUE!</v>
      </c>
      <c r="AB1333" s="14" t="e">
        <f t="shared" ca="1" si="479"/>
        <v>#VALUE!</v>
      </c>
      <c r="AC1333" s="14" t="e">
        <f t="shared" ca="1" si="480"/>
        <v>#VALUE!</v>
      </c>
      <c r="AD1333" s="8" t="e">
        <f t="shared" ca="1" si="481"/>
        <v>#VALUE!</v>
      </c>
      <c r="AE1333" s="8" t="e">
        <f t="shared" ca="1" si="482"/>
        <v>#VALUE!</v>
      </c>
      <c r="AF1333" s="8" t="e">
        <f t="shared" ca="1" si="483"/>
        <v>#VALUE!</v>
      </c>
    </row>
    <row r="1334" spans="1:32" x14ac:dyDescent="0.3">
      <c r="A1334" s="35">
        <f>IF(Замеры!B1330=0, " ", Замеры!B1330)</f>
        <v>1327</v>
      </c>
      <c r="B1334" s="49" t="str">
        <f>Замеры!G1330</f>
        <v xml:space="preserve">Группа от QF </v>
      </c>
      <c r="C1334" s="49" t="str">
        <f>IF(Замеры!J1330=0, " ", Замеры!J1330)</f>
        <v xml:space="preserve"> </v>
      </c>
      <c r="D1334" s="49" t="str">
        <f>IF(O1334=0, " ", CONCATENATE(Замеры!T1330,Замеры!U1330,Замеры!V1330,Замеры!W1330,Замеры!AB1330))</f>
        <v xml:space="preserve"> </v>
      </c>
      <c r="E1334" s="49" t="str">
        <f>IF(Замеры!L1330=0, " ", Замеры!L1330)</f>
        <v xml:space="preserve"> </v>
      </c>
      <c r="F1334" s="49" t="e">
        <f t="shared" si="466"/>
        <v>#VALUE!</v>
      </c>
      <c r="G1334" s="51" t="str">
        <f t="shared" si="467"/>
        <v>-</v>
      </c>
      <c r="H1334" s="52" t="str">
        <f t="shared" si="468"/>
        <v>-</v>
      </c>
      <c r="I1334" s="51" t="str">
        <f t="shared" si="469"/>
        <v>-</v>
      </c>
      <c r="J1334" s="29" t="str">
        <f t="shared" si="470"/>
        <v>-</v>
      </c>
      <c r="K1334" s="46" t="str">
        <f t="shared" si="471"/>
        <v>-</v>
      </c>
      <c r="L1334" s="29" t="str">
        <f t="shared" si="472"/>
        <v>-</v>
      </c>
      <c r="M1334" s="29" t="str">
        <f t="shared" si="473"/>
        <v xml:space="preserve"> </v>
      </c>
      <c r="N1334" s="29" t="str">
        <f t="shared" ca="1" si="474"/>
        <v xml:space="preserve"> </v>
      </c>
      <c r="O1334" s="8">
        <f>Замеры!R1330</f>
        <v>0</v>
      </c>
      <c r="P1334" s="8" t="b">
        <f t="shared" si="462"/>
        <v>1</v>
      </c>
      <c r="Q1334" s="8" t="b">
        <f t="shared" si="463"/>
        <v>1</v>
      </c>
      <c r="R1334" s="8" t="b">
        <f t="shared" si="464"/>
        <v>1</v>
      </c>
      <c r="S1334" s="8" t="s">
        <v>72</v>
      </c>
      <c r="T1334" s="8" t="e">
        <f t="shared" si="475"/>
        <v>#VALUE!</v>
      </c>
      <c r="U1334" s="12" t="s">
        <v>72</v>
      </c>
      <c r="V1334" s="8" t="e">
        <f t="shared" si="476"/>
        <v>#VALUE!</v>
      </c>
      <c r="X1334" s="13" t="str">
        <f t="shared" si="465"/>
        <v xml:space="preserve"> </v>
      </c>
      <c r="Y1334" s="8" t="e">
        <f t="shared" si="477"/>
        <v>#VALUE!</v>
      </c>
      <c r="AA1334" s="14" t="e">
        <f t="shared" ca="1" si="478"/>
        <v>#VALUE!</v>
      </c>
      <c r="AB1334" s="14" t="e">
        <f t="shared" ca="1" si="479"/>
        <v>#VALUE!</v>
      </c>
      <c r="AC1334" s="14" t="e">
        <f t="shared" ca="1" si="480"/>
        <v>#VALUE!</v>
      </c>
      <c r="AD1334" s="8" t="e">
        <f t="shared" ca="1" si="481"/>
        <v>#VALUE!</v>
      </c>
      <c r="AE1334" s="8" t="e">
        <f t="shared" ca="1" si="482"/>
        <v>#VALUE!</v>
      </c>
      <c r="AF1334" s="8" t="e">
        <f t="shared" ca="1" si="483"/>
        <v>#VALUE!</v>
      </c>
    </row>
    <row r="1335" spans="1:32" x14ac:dyDescent="0.3">
      <c r="A1335" s="35">
        <f>IF(Замеры!B1331=0, " ", Замеры!B1331)</f>
        <v>1328</v>
      </c>
      <c r="B1335" s="49" t="str">
        <f>Замеры!G1331</f>
        <v xml:space="preserve">Группа от QF </v>
      </c>
      <c r="C1335" s="49" t="str">
        <f>IF(Замеры!J1331=0, " ", Замеры!J1331)</f>
        <v xml:space="preserve"> </v>
      </c>
      <c r="D1335" s="49" t="str">
        <f>IF(O1335=0, " ", CONCATENATE(Замеры!T1331,Замеры!U1331,Замеры!V1331,Замеры!W1331,Замеры!AB1331))</f>
        <v xml:space="preserve"> </v>
      </c>
      <c r="E1335" s="49" t="str">
        <f>IF(Замеры!L1331=0, " ", Замеры!L1331)</f>
        <v xml:space="preserve"> </v>
      </c>
      <c r="F1335" s="49" t="e">
        <f t="shared" si="466"/>
        <v>#VALUE!</v>
      </c>
      <c r="G1335" s="51" t="str">
        <f t="shared" si="467"/>
        <v>-</v>
      </c>
      <c r="H1335" s="52" t="str">
        <f t="shared" si="468"/>
        <v>-</v>
      </c>
      <c r="I1335" s="51" t="str">
        <f t="shared" si="469"/>
        <v>-</v>
      </c>
      <c r="J1335" s="29" t="str">
        <f t="shared" si="470"/>
        <v>-</v>
      </c>
      <c r="K1335" s="46" t="str">
        <f t="shared" si="471"/>
        <v>-</v>
      </c>
      <c r="L1335" s="29" t="str">
        <f t="shared" si="472"/>
        <v>-</v>
      </c>
      <c r="M1335" s="29" t="str">
        <f t="shared" si="473"/>
        <v xml:space="preserve"> </v>
      </c>
      <c r="N1335" s="29" t="str">
        <f t="shared" ca="1" si="474"/>
        <v xml:space="preserve"> </v>
      </c>
      <c r="O1335" s="8">
        <f>Замеры!R1331</f>
        <v>0</v>
      </c>
      <c r="P1335" s="8" t="b">
        <f t="shared" si="462"/>
        <v>1</v>
      </c>
      <c r="Q1335" s="8" t="b">
        <f t="shared" si="463"/>
        <v>1</v>
      </c>
      <c r="R1335" s="8" t="b">
        <f t="shared" si="464"/>
        <v>1</v>
      </c>
      <c r="S1335" s="8" t="s">
        <v>72</v>
      </c>
      <c r="T1335" s="8" t="e">
        <f t="shared" si="475"/>
        <v>#VALUE!</v>
      </c>
      <c r="U1335" s="12" t="s">
        <v>72</v>
      </c>
      <c r="V1335" s="8" t="e">
        <f t="shared" si="476"/>
        <v>#VALUE!</v>
      </c>
      <c r="X1335" s="13" t="str">
        <f t="shared" si="465"/>
        <v xml:space="preserve"> </v>
      </c>
      <c r="Y1335" s="8" t="e">
        <f t="shared" si="477"/>
        <v>#VALUE!</v>
      </c>
      <c r="AA1335" s="14" t="e">
        <f t="shared" ca="1" si="478"/>
        <v>#VALUE!</v>
      </c>
      <c r="AB1335" s="14" t="e">
        <f t="shared" ca="1" si="479"/>
        <v>#VALUE!</v>
      </c>
      <c r="AC1335" s="14" t="e">
        <f t="shared" ca="1" si="480"/>
        <v>#VALUE!</v>
      </c>
      <c r="AD1335" s="8" t="e">
        <f t="shared" ca="1" si="481"/>
        <v>#VALUE!</v>
      </c>
      <c r="AE1335" s="8" t="e">
        <f t="shared" ca="1" si="482"/>
        <v>#VALUE!</v>
      </c>
      <c r="AF1335" s="8" t="e">
        <f t="shared" ca="1" si="483"/>
        <v>#VALUE!</v>
      </c>
    </row>
    <row r="1336" spans="1:32" x14ac:dyDescent="0.3">
      <c r="A1336" s="35">
        <f>IF(Замеры!B1332=0, " ", Замеры!B1332)</f>
        <v>1329</v>
      </c>
      <c r="B1336" s="49" t="str">
        <f>Замеры!G1332</f>
        <v xml:space="preserve">Группа от QF </v>
      </c>
      <c r="C1336" s="49" t="str">
        <f>IF(Замеры!J1332=0, " ", Замеры!J1332)</f>
        <v xml:space="preserve"> </v>
      </c>
      <c r="D1336" s="49" t="str">
        <f>IF(O1336=0, " ", CONCATENATE(Замеры!T1332,Замеры!U1332,Замеры!V1332,Замеры!W1332,Замеры!AB1332))</f>
        <v xml:space="preserve"> </v>
      </c>
      <c r="E1336" s="49" t="str">
        <f>IF(Замеры!L1332=0, " ", Замеры!L1332)</f>
        <v xml:space="preserve"> </v>
      </c>
      <c r="F1336" s="49" t="e">
        <f t="shared" si="466"/>
        <v>#VALUE!</v>
      </c>
      <c r="G1336" s="51" t="str">
        <f t="shared" si="467"/>
        <v>-</v>
      </c>
      <c r="H1336" s="52" t="str">
        <f t="shared" si="468"/>
        <v>-</v>
      </c>
      <c r="I1336" s="51" t="str">
        <f t="shared" si="469"/>
        <v>-</v>
      </c>
      <c r="J1336" s="29" t="str">
        <f t="shared" si="470"/>
        <v>-</v>
      </c>
      <c r="K1336" s="46" t="str">
        <f t="shared" si="471"/>
        <v>-</v>
      </c>
      <c r="L1336" s="29" t="str">
        <f t="shared" si="472"/>
        <v>-</v>
      </c>
      <c r="M1336" s="29" t="str">
        <f t="shared" si="473"/>
        <v xml:space="preserve"> </v>
      </c>
      <c r="N1336" s="29" t="str">
        <f t="shared" ca="1" si="474"/>
        <v xml:space="preserve"> </v>
      </c>
      <c r="O1336" s="8">
        <f>Замеры!R1332</f>
        <v>0</v>
      </c>
      <c r="P1336" s="8" t="b">
        <f t="shared" si="462"/>
        <v>1</v>
      </c>
      <c r="Q1336" s="8" t="b">
        <f t="shared" si="463"/>
        <v>1</v>
      </c>
      <c r="R1336" s="8" t="b">
        <f t="shared" si="464"/>
        <v>1</v>
      </c>
      <c r="S1336" s="8" t="s">
        <v>72</v>
      </c>
      <c r="T1336" s="8" t="e">
        <f t="shared" si="475"/>
        <v>#VALUE!</v>
      </c>
      <c r="U1336" s="12" t="s">
        <v>72</v>
      </c>
      <c r="V1336" s="8" t="e">
        <f t="shared" si="476"/>
        <v>#VALUE!</v>
      </c>
      <c r="X1336" s="13" t="str">
        <f t="shared" si="465"/>
        <v xml:space="preserve"> </v>
      </c>
      <c r="Y1336" s="8" t="e">
        <f t="shared" si="477"/>
        <v>#VALUE!</v>
      </c>
      <c r="AA1336" s="14" t="e">
        <f t="shared" ca="1" si="478"/>
        <v>#VALUE!</v>
      </c>
      <c r="AB1336" s="14" t="e">
        <f t="shared" ca="1" si="479"/>
        <v>#VALUE!</v>
      </c>
      <c r="AC1336" s="14" t="e">
        <f t="shared" ca="1" si="480"/>
        <v>#VALUE!</v>
      </c>
      <c r="AD1336" s="8" t="e">
        <f t="shared" ca="1" si="481"/>
        <v>#VALUE!</v>
      </c>
      <c r="AE1336" s="8" t="e">
        <f t="shared" ca="1" si="482"/>
        <v>#VALUE!</v>
      </c>
      <c r="AF1336" s="8" t="e">
        <f t="shared" ca="1" si="483"/>
        <v>#VALUE!</v>
      </c>
    </row>
    <row r="1337" spans="1:32" x14ac:dyDescent="0.3">
      <c r="A1337" s="35">
        <f>IF(Замеры!B1333=0, " ", Замеры!B1333)</f>
        <v>1330</v>
      </c>
      <c r="B1337" s="49" t="str">
        <f>Замеры!G1333</f>
        <v xml:space="preserve">Группа от QF </v>
      </c>
      <c r="C1337" s="49" t="str">
        <f>IF(Замеры!J1333=0, " ", Замеры!J1333)</f>
        <v xml:space="preserve"> </v>
      </c>
      <c r="D1337" s="49" t="str">
        <f>IF(O1337=0, " ", CONCATENATE(Замеры!T1333,Замеры!U1333,Замеры!V1333,Замеры!W1333,Замеры!AB1333))</f>
        <v xml:space="preserve"> </v>
      </c>
      <c r="E1337" s="49" t="str">
        <f>IF(Замеры!L1333=0, " ", Замеры!L1333)</f>
        <v xml:space="preserve"> </v>
      </c>
      <c r="F1337" s="49" t="e">
        <f t="shared" si="466"/>
        <v>#VALUE!</v>
      </c>
      <c r="G1337" s="51" t="str">
        <f t="shared" si="467"/>
        <v>-</v>
      </c>
      <c r="H1337" s="52" t="str">
        <f t="shared" si="468"/>
        <v>-</v>
      </c>
      <c r="I1337" s="51" t="str">
        <f t="shared" si="469"/>
        <v>-</v>
      </c>
      <c r="J1337" s="29" t="str">
        <f t="shared" si="470"/>
        <v>-</v>
      </c>
      <c r="K1337" s="46" t="str">
        <f t="shared" si="471"/>
        <v>-</v>
      </c>
      <c r="L1337" s="29" t="str">
        <f t="shared" si="472"/>
        <v>-</v>
      </c>
      <c r="M1337" s="29" t="str">
        <f t="shared" si="473"/>
        <v xml:space="preserve"> </v>
      </c>
      <c r="N1337" s="29" t="str">
        <f t="shared" ca="1" si="474"/>
        <v xml:space="preserve"> </v>
      </c>
      <c r="O1337" s="8">
        <f>Замеры!R1333</f>
        <v>0</v>
      </c>
      <c r="P1337" s="8" t="b">
        <f t="shared" si="462"/>
        <v>1</v>
      </c>
      <c r="Q1337" s="8" t="b">
        <f t="shared" si="463"/>
        <v>1</v>
      </c>
      <c r="R1337" s="8" t="b">
        <f t="shared" si="464"/>
        <v>1</v>
      </c>
      <c r="S1337" s="8" t="s">
        <v>72</v>
      </c>
      <c r="T1337" s="8" t="e">
        <f t="shared" si="475"/>
        <v>#VALUE!</v>
      </c>
      <c r="U1337" s="12" t="s">
        <v>72</v>
      </c>
      <c r="V1337" s="8" t="e">
        <f t="shared" si="476"/>
        <v>#VALUE!</v>
      </c>
      <c r="X1337" s="13" t="str">
        <f t="shared" si="465"/>
        <v xml:space="preserve"> </v>
      </c>
      <c r="Y1337" s="8" t="e">
        <f t="shared" si="477"/>
        <v>#VALUE!</v>
      </c>
      <c r="AA1337" s="14" t="e">
        <f t="shared" ca="1" si="478"/>
        <v>#VALUE!</v>
      </c>
      <c r="AB1337" s="14" t="e">
        <f t="shared" ca="1" si="479"/>
        <v>#VALUE!</v>
      </c>
      <c r="AC1337" s="14" t="e">
        <f t="shared" ca="1" si="480"/>
        <v>#VALUE!</v>
      </c>
      <c r="AD1337" s="8" t="e">
        <f t="shared" ca="1" si="481"/>
        <v>#VALUE!</v>
      </c>
      <c r="AE1337" s="8" t="e">
        <f t="shared" ca="1" si="482"/>
        <v>#VALUE!</v>
      </c>
      <c r="AF1337" s="8" t="e">
        <f t="shared" ca="1" si="483"/>
        <v>#VALUE!</v>
      </c>
    </row>
    <row r="1338" spans="1:32" x14ac:dyDescent="0.3">
      <c r="A1338" s="35">
        <f>IF(Замеры!B1334=0, " ", Замеры!B1334)</f>
        <v>1331</v>
      </c>
      <c r="B1338" s="49" t="str">
        <f>Замеры!G1334</f>
        <v xml:space="preserve">Группа от QF </v>
      </c>
      <c r="C1338" s="49" t="str">
        <f>IF(Замеры!J1334=0, " ", Замеры!J1334)</f>
        <v xml:space="preserve"> </v>
      </c>
      <c r="D1338" s="49" t="str">
        <f>IF(O1338=0, " ", CONCATENATE(Замеры!T1334,Замеры!U1334,Замеры!V1334,Замеры!W1334,Замеры!AB1334))</f>
        <v xml:space="preserve"> </v>
      </c>
      <c r="E1338" s="49" t="str">
        <f>IF(Замеры!L1334=0, " ", Замеры!L1334)</f>
        <v xml:space="preserve"> </v>
      </c>
      <c r="F1338" s="49" t="e">
        <f t="shared" si="466"/>
        <v>#VALUE!</v>
      </c>
      <c r="G1338" s="51" t="str">
        <f t="shared" si="467"/>
        <v>-</v>
      </c>
      <c r="H1338" s="52" t="str">
        <f t="shared" si="468"/>
        <v>-</v>
      </c>
      <c r="I1338" s="51" t="str">
        <f t="shared" si="469"/>
        <v>-</v>
      </c>
      <c r="J1338" s="29" t="str">
        <f t="shared" si="470"/>
        <v>-</v>
      </c>
      <c r="K1338" s="46" t="str">
        <f t="shared" si="471"/>
        <v>-</v>
      </c>
      <c r="L1338" s="29" t="str">
        <f t="shared" si="472"/>
        <v>-</v>
      </c>
      <c r="M1338" s="29" t="str">
        <f t="shared" si="473"/>
        <v xml:space="preserve"> </v>
      </c>
      <c r="N1338" s="29" t="str">
        <f t="shared" ca="1" si="474"/>
        <v xml:space="preserve"> </v>
      </c>
      <c r="O1338" s="8">
        <f>Замеры!R1334</f>
        <v>0</v>
      </c>
      <c r="P1338" s="8" t="b">
        <f t="shared" si="462"/>
        <v>1</v>
      </c>
      <c r="Q1338" s="8" t="b">
        <f t="shared" si="463"/>
        <v>1</v>
      </c>
      <c r="R1338" s="8" t="b">
        <f t="shared" si="464"/>
        <v>1</v>
      </c>
      <c r="S1338" s="8" t="s">
        <v>72</v>
      </c>
      <c r="T1338" s="8" t="e">
        <f t="shared" si="475"/>
        <v>#VALUE!</v>
      </c>
      <c r="U1338" s="12" t="s">
        <v>72</v>
      </c>
      <c r="V1338" s="8" t="e">
        <f t="shared" si="476"/>
        <v>#VALUE!</v>
      </c>
      <c r="X1338" s="13" t="str">
        <f t="shared" si="465"/>
        <v xml:space="preserve"> </v>
      </c>
      <c r="Y1338" s="8" t="e">
        <f t="shared" si="477"/>
        <v>#VALUE!</v>
      </c>
      <c r="AA1338" s="14" t="e">
        <f t="shared" ca="1" si="478"/>
        <v>#VALUE!</v>
      </c>
      <c r="AB1338" s="14" t="e">
        <f t="shared" ca="1" si="479"/>
        <v>#VALUE!</v>
      </c>
      <c r="AC1338" s="14" t="e">
        <f t="shared" ca="1" si="480"/>
        <v>#VALUE!</v>
      </c>
      <c r="AD1338" s="8" t="e">
        <f t="shared" ca="1" si="481"/>
        <v>#VALUE!</v>
      </c>
      <c r="AE1338" s="8" t="e">
        <f t="shared" ca="1" si="482"/>
        <v>#VALUE!</v>
      </c>
      <c r="AF1338" s="8" t="e">
        <f t="shared" ca="1" si="483"/>
        <v>#VALUE!</v>
      </c>
    </row>
    <row r="1339" spans="1:32" x14ac:dyDescent="0.3">
      <c r="A1339" s="35">
        <f>IF(Замеры!B1335=0, " ", Замеры!B1335)</f>
        <v>1332</v>
      </c>
      <c r="B1339" s="49" t="str">
        <f>Замеры!G1335</f>
        <v xml:space="preserve">Группа от QF </v>
      </c>
      <c r="C1339" s="49" t="str">
        <f>IF(Замеры!J1335=0, " ", Замеры!J1335)</f>
        <v xml:space="preserve"> </v>
      </c>
      <c r="D1339" s="49" t="str">
        <f>IF(O1339=0, " ", CONCATENATE(Замеры!T1335,Замеры!U1335,Замеры!V1335,Замеры!W1335,Замеры!AB1335))</f>
        <v xml:space="preserve"> </v>
      </c>
      <c r="E1339" s="49" t="str">
        <f>IF(Замеры!L1335=0, " ", Замеры!L1335)</f>
        <v xml:space="preserve"> </v>
      </c>
      <c r="F1339" s="49" t="e">
        <f t="shared" si="466"/>
        <v>#VALUE!</v>
      </c>
      <c r="G1339" s="51" t="str">
        <f t="shared" si="467"/>
        <v>-</v>
      </c>
      <c r="H1339" s="52" t="str">
        <f t="shared" si="468"/>
        <v>-</v>
      </c>
      <c r="I1339" s="51" t="str">
        <f t="shared" si="469"/>
        <v>-</v>
      </c>
      <c r="J1339" s="29" t="str">
        <f t="shared" si="470"/>
        <v>-</v>
      </c>
      <c r="K1339" s="46" t="str">
        <f t="shared" si="471"/>
        <v>-</v>
      </c>
      <c r="L1339" s="29" t="str">
        <f t="shared" si="472"/>
        <v>-</v>
      </c>
      <c r="M1339" s="29" t="str">
        <f t="shared" si="473"/>
        <v xml:space="preserve"> </v>
      </c>
      <c r="N1339" s="29" t="str">
        <f t="shared" ca="1" si="474"/>
        <v xml:space="preserve"> </v>
      </c>
      <c r="O1339" s="8">
        <f>Замеры!R1335</f>
        <v>0</v>
      </c>
      <c r="P1339" s="8" t="b">
        <f t="shared" si="462"/>
        <v>1</v>
      </c>
      <c r="Q1339" s="8" t="b">
        <f t="shared" si="463"/>
        <v>1</v>
      </c>
      <c r="R1339" s="8" t="b">
        <f t="shared" si="464"/>
        <v>1</v>
      </c>
      <c r="S1339" s="8" t="s">
        <v>72</v>
      </c>
      <c r="T1339" s="8" t="e">
        <f t="shared" si="475"/>
        <v>#VALUE!</v>
      </c>
      <c r="U1339" s="12" t="s">
        <v>72</v>
      </c>
      <c r="V1339" s="8" t="e">
        <f t="shared" si="476"/>
        <v>#VALUE!</v>
      </c>
      <c r="X1339" s="13" t="str">
        <f t="shared" si="465"/>
        <v xml:space="preserve"> </v>
      </c>
      <c r="Y1339" s="8" t="e">
        <f t="shared" si="477"/>
        <v>#VALUE!</v>
      </c>
      <c r="AA1339" s="14" t="e">
        <f t="shared" ca="1" si="478"/>
        <v>#VALUE!</v>
      </c>
      <c r="AB1339" s="14" t="e">
        <f t="shared" ca="1" si="479"/>
        <v>#VALUE!</v>
      </c>
      <c r="AC1339" s="14" t="e">
        <f t="shared" ca="1" si="480"/>
        <v>#VALUE!</v>
      </c>
      <c r="AD1339" s="8" t="e">
        <f t="shared" ca="1" si="481"/>
        <v>#VALUE!</v>
      </c>
      <c r="AE1339" s="8" t="e">
        <f t="shared" ca="1" si="482"/>
        <v>#VALUE!</v>
      </c>
      <c r="AF1339" s="8" t="e">
        <f t="shared" ca="1" si="483"/>
        <v>#VALUE!</v>
      </c>
    </row>
    <row r="1340" spans="1:32" x14ac:dyDescent="0.3">
      <c r="A1340" s="35">
        <f>IF(Замеры!B1336=0, " ", Замеры!B1336)</f>
        <v>1333</v>
      </c>
      <c r="B1340" s="49" t="str">
        <f>Замеры!G1336</f>
        <v xml:space="preserve">Группа от QF </v>
      </c>
      <c r="C1340" s="49" t="str">
        <f>IF(Замеры!J1336=0, " ", Замеры!J1336)</f>
        <v xml:space="preserve"> </v>
      </c>
      <c r="D1340" s="49" t="str">
        <f>IF(O1340=0, " ", CONCATENATE(Замеры!T1336,Замеры!U1336,Замеры!V1336,Замеры!W1336,Замеры!AB1336))</f>
        <v xml:space="preserve"> </v>
      </c>
      <c r="E1340" s="49" t="str">
        <f>IF(Замеры!L1336=0, " ", Замеры!L1336)</f>
        <v xml:space="preserve"> </v>
      </c>
      <c r="F1340" s="49" t="e">
        <f t="shared" si="466"/>
        <v>#VALUE!</v>
      </c>
      <c r="G1340" s="51" t="str">
        <f t="shared" si="467"/>
        <v>-</v>
      </c>
      <c r="H1340" s="52" t="str">
        <f t="shared" si="468"/>
        <v>-</v>
      </c>
      <c r="I1340" s="51" t="str">
        <f t="shared" si="469"/>
        <v>-</v>
      </c>
      <c r="J1340" s="29" t="str">
        <f t="shared" si="470"/>
        <v>-</v>
      </c>
      <c r="K1340" s="46" t="str">
        <f t="shared" si="471"/>
        <v>-</v>
      </c>
      <c r="L1340" s="29" t="str">
        <f t="shared" si="472"/>
        <v>-</v>
      </c>
      <c r="M1340" s="29" t="str">
        <f t="shared" si="473"/>
        <v xml:space="preserve"> </v>
      </c>
      <c r="N1340" s="29" t="str">
        <f t="shared" ca="1" si="474"/>
        <v xml:space="preserve"> </v>
      </c>
      <c r="O1340" s="8">
        <f>Замеры!R1336</f>
        <v>0</v>
      </c>
      <c r="P1340" s="8" t="b">
        <f t="shared" si="462"/>
        <v>1</v>
      </c>
      <c r="Q1340" s="8" t="b">
        <f t="shared" si="463"/>
        <v>1</v>
      </c>
      <c r="R1340" s="8" t="b">
        <f t="shared" si="464"/>
        <v>1</v>
      </c>
      <c r="S1340" s="8" t="s">
        <v>72</v>
      </c>
      <c r="T1340" s="8" t="e">
        <f t="shared" si="475"/>
        <v>#VALUE!</v>
      </c>
      <c r="U1340" s="12" t="s">
        <v>72</v>
      </c>
      <c r="V1340" s="8" t="e">
        <f t="shared" si="476"/>
        <v>#VALUE!</v>
      </c>
      <c r="X1340" s="13" t="str">
        <f t="shared" si="465"/>
        <v xml:space="preserve"> </v>
      </c>
      <c r="Y1340" s="8" t="e">
        <f t="shared" si="477"/>
        <v>#VALUE!</v>
      </c>
      <c r="AA1340" s="14" t="e">
        <f t="shared" ca="1" si="478"/>
        <v>#VALUE!</v>
      </c>
      <c r="AB1340" s="14" t="e">
        <f t="shared" ca="1" si="479"/>
        <v>#VALUE!</v>
      </c>
      <c r="AC1340" s="14" t="e">
        <f t="shared" ca="1" si="480"/>
        <v>#VALUE!</v>
      </c>
      <c r="AD1340" s="8" t="e">
        <f t="shared" ca="1" si="481"/>
        <v>#VALUE!</v>
      </c>
      <c r="AE1340" s="8" t="e">
        <f t="shared" ca="1" si="482"/>
        <v>#VALUE!</v>
      </c>
      <c r="AF1340" s="8" t="e">
        <f t="shared" ca="1" si="483"/>
        <v>#VALUE!</v>
      </c>
    </row>
    <row r="1341" spans="1:32" x14ac:dyDescent="0.3">
      <c r="A1341" s="35">
        <f>IF(Замеры!B1337=0, " ", Замеры!B1337)</f>
        <v>1334</v>
      </c>
      <c r="B1341" s="49" t="str">
        <f>Замеры!G1337</f>
        <v xml:space="preserve">Группа от QF </v>
      </c>
      <c r="C1341" s="49" t="str">
        <f>IF(Замеры!J1337=0, " ", Замеры!J1337)</f>
        <v xml:space="preserve"> </v>
      </c>
      <c r="D1341" s="49" t="str">
        <f>IF(O1341=0, " ", CONCATENATE(Замеры!T1337,Замеры!U1337,Замеры!V1337,Замеры!W1337,Замеры!AB1337))</f>
        <v xml:space="preserve"> </v>
      </c>
      <c r="E1341" s="49" t="str">
        <f>IF(Замеры!L1337=0, " ", Замеры!L1337)</f>
        <v xml:space="preserve"> </v>
      </c>
      <c r="F1341" s="49" t="e">
        <f t="shared" si="466"/>
        <v>#VALUE!</v>
      </c>
      <c r="G1341" s="51" t="str">
        <f t="shared" si="467"/>
        <v>-</v>
      </c>
      <c r="H1341" s="52" t="str">
        <f t="shared" si="468"/>
        <v>-</v>
      </c>
      <c r="I1341" s="51" t="str">
        <f t="shared" si="469"/>
        <v>-</v>
      </c>
      <c r="J1341" s="29" t="str">
        <f t="shared" si="470"/>
        <v>-</v>
      </c>
      <c r="K1341" s="46" t="str">
        <f t="shared" si="471"/>
        <v>-</v>
      </c>
      <c r="L1341" s="29" t="str">
        <f t="shared" si="472"/>
        <v>-</v>
      </c>
      <c r="M1341" s="29" t="str">
        <f t="shared" si="473"/>
        <v xml:space="preserve"> </v>
      </c>
      <c r="N1341" s="29" t="str">
        <f t="shared" ca="1" si="474"/>
        <v xml:space="preserve"> </v>
      </c>
      <c r="O1341" s="8">
        <f>Замеры!R1337</f>
        <v>0</v>
      </c>
      <c r="P1341" s="8" t="b">
        <f t="shared" si="462"/>
        <v>1</v>
      </c>
      <c r="Q1341" s="8" t="b">
        <f t="shared" si="463"/>
        <v>1</v>
      </c>
      <c r="R1341" s="8" t="b">
        <f t="shared" si="464"/>
        <v>1</v>
      </c>
      <c r="S1341" s="8" t="s">
        <v>72</v>
      </c>
      <c r="T1341" s="8" t="e">
        <f t="shared" si="475"/>
        <v>#VALUE!</v>
      </c>
      <c r="U1341" s="12" t="s">
        <v>72</v>
      </c>
      <c r="V1341" s="8" t="e">
        <f t="shared" si="476"/>
        <v>#VALUE!</v>
      </c>
      <c r="X1341" s="13" t="str">
        <f t="shared" si="465"/>
        <v xml:space="preserve"> </v>
      </c>
      <c r="Y1341" s="8" t="e">
        <f t="shared" si="477"/>
        <v>#VALUE!</v>
      </c>
      <c r="AA1341" s="14" t="e">
        <f t="shared" ca="1" si="478"/>
        <v>#VALUE!</v>
      </c>
      <c r="AB1341" s="14" t="e">
        <f t="shared" ca="1" si="479"/>
        <v>#VALUE!</v>
      </c>
      <c r="AC1341" s="14" t="e">
        <f t="shared" ca="1" si="480"/>
        <v>#VALUE!</v>
      </c>
      <c r="AD1341" s="8" t="e">
        <f t="shared" ca="1" si="481"/>
        <v>#VALUE!</v>
      </c>
      <c r="AE1341" s="8" t="e">
        <f t="shared" ca="1" si="482"/>
        <v>#VALUE!</v>
      </c>
      <c r="AF1341" s="8" t="e">
        <f t="shared" ca="1" si="483"/>
        <v>#VALUE!</v>
      </c>
    </row>
    <row r="1342" spans="1:32" x14ac:dyDescent="0.3">
      <c r="A1342" s="35">
        <f>IF(Замеры!B1338=0, " ", Замеры!B1338)</f>
        <v>1335</v>
      </c>
      <c r="B1342" s="49" t="str">
        <f>Замеры!G1338</f>
        <v xml:space="preserve">Группа от QF </v>
      </c>
      <c r="C1342" s="49" t="str">
        <f>IF(Замеры!J1338=0, " ", Замеры!J1338)</f>
        <v xml:space="preserve"> </v>
      </c>
      <c r="D1342" s="49" t="str">
        <f>IF(O1342=0, " ", CONCATENATE(Замеры!T1338,Замеры!U1338,Замеры!V1338,Замеры!W1338,Замеры!AB1338))</f>
        <v xml:space="preserve"> </v>
      </c>
      <c r="E1342" s="49" t="str">
        <f>IF(Замеры!L1338=0, " ", Замеры!L1338)</f>
        <v xml:space="preserve"> </v>
      </c>
      <c r="F1342" s="49" t="e">
        <f t="shared" si="466"/>
        <v>#VALUE!</v>
      </c>
      <c r="G1342" s="51" t="str">
        <f t="shared" si="467"/>
        <v>-</v>
      </c>
      <c r="H1342" s="52" t="str">
        <f t="shared" si="468"/>
        <v>-</v>
      </c>
      <c r="I1342" s="51" t="str">
        <f t="shared" si="469"/>
        <v>-</v>
      </c>
      <c r="J1342" s="29" t="str">
        <f t="shared" si="470"/>
        <v>-</v>
      </c>
      <c r="K1342" s="46" t="str">
        <f t="shared" si="471"/>
        <v>-</v>
      </c>
      <c r="L1342" s="29" t="str">
        <f t="shared" si="472"/>
        <v>-</v>
      </c>
      <c r="M1342" s="29" t="str">
        <f t="shared" si="473"/>
        <v xml:space="preserve"> </v>
      </c>
      <c r="N1342" s="29" t="str">
        <f t="shared" ca="1" si="474"/>
        <v xml:space="preserve"> </v>
      </c>
      <c r="O1342" s="8">
        <f>Замеры!R1338</f>
        <v>0</v>
      </c>
      <c r="P1342" s="8" t="b">
        <f t="shared" si="462"/>
        <v>1</v>
      </c>
      <c r="Q1342" s="8" t="b">
        <f t="shared" si="463"/>
        <v>1</v>
      </c>
      <c r="R1342" s="8" t="b">
        <f t="shared" si="464"/>
        <v>1</v>
      </c>
      <c r="S1342" s="8" t="s">
        <v>72</v>
      </c>
      <c r="T1342" s="8" t="e">
        <f t="shared" si="475"/>
        <v>#VALUE!</v>
      </c>
      <c r="U1342" s="12" t="s">
        <v>72</v>
      </c>
      <c r="V1342" s="8" t="e">
        <f t="shared" si="476"/>
        <v>#VALUE!</v>
      </c>
      <c r="X1342" s="13" t="str">
        <f t="shared" si="465"/>
        <v xml:space="preserve"> </v>
      </c>
      <c r="Y1342" s="8" t="e">
        <f t="shared" si="477"/>
        <v>#VALUE!</v>
      </c>
      <c r="AA1342" s="14" t="e">
        <f t="shared" ca="1" si="478"/>
        <v>#VALUE!</v>
      </c>
      <c r="AB1342" s="14" t="e">
        <f t="shared" ca="1" si="479"/>
        <v>#VALUE!</v>
      </c>
      <c r="AC1342" s="14" t="e">
        <f t="shared" ca="1" si="480"/>
        <v>#VALUE!</v>
      </c>
      <c r="AD1342" s="8" t="e">
        <f t="shared" ca="1" si="481"/>
        <v>#VALUE!</v>
      </c>
      <c r="AE1342" s="8" t="e">
        <f t="shared" ca="1" si="482"/>
        <v>#VALUE!</v>
      </c>
      <c r="AF1342" s="8" t="e">
        <f t="shared" ca="1" si="483"/>
        <v>#VALUE!</v>
      </c>
    </row>
    <row r="1343" spans="1:32" x14ac:dyDescent="0.3">
      <c r="A1343" s="35">
        <f>IF(Замеры!B1339=0, " ", Замеры!B1339)</f>
        <v>1336</v>
      </c>
      <c r="B1343" s="49" t="str">
        <f>Замеры!G1339</f>
        <v xml:space="preserve">Группа от QF </v>
      </c>
      <c r="C1343" s="49" t="str">
        <f>IF(Замеры!J1339=0, " ", Замеры!J1339)</f>
        <v xml:space="preserve"> </v>
      </c>
      <c r="D1343" s="49" t="str">
        <f>IF(O1343=0, " ", CONCATENATE(Замеры!T1339,Замеры!U1339,Замеры!V1339,Замеры!W1339,Замеры!AB1339))</f>
        <v xml:space="preserve"> </v>
      </c>
      <c r="E1343" s="49" t="str">
        <f>IF(Замеры!L1339=0, " ", Замеры!L1339)</f>
        <v xml:space="preserve"> </v>
      </c>
      <c r="F1343" s="49" t="e">
        <f t="shared" si="466"/>
        <v>#VALUE!</v>
      </c>
      <c r="G1343" s="51" t="str">
        <f t="shared" si="467"/>
        <v>-</v>
      </c>
      <c r="H1343" s="52" t="str">
        <f t="shared" si="468"/>
        <v>-</v>
      </c>
      <c r="I1343" s="51" t="str">
        <f t="shared" si="469"/>
        <v>-</v>
      </c>
      <c r="J1343" s="29" t="str">
        <f t="shared" si="470"/>
        <v>-</v>
      </c>
      <c r="K1343" s="46" t="str">
        <f t="shared" si="471"/>
        <v>-</v>
      </c>
      <c r="L1343" s="29" t="str">
        <f t="shared" si="472"/>
        <v>-</v>
      </c>
      <c r="M1343" s="29" t="str">
        <f t="shared" si="473"/>
        <v xml:space="preserve"> </v>
      </c>
      <c r="N1343" s="29" t="str">
        <f t="shared" ca="1" si="474"/>
        <v xml:space="preserve"> </v>
      </c>
      <c r="O1343" s="8">
        <f>Замеры!R1339</f>
        <v>0</v>
      </c>
      <c r="P1343" s="8" t="b">
        <f t="shared" si="462"/>
        <v>1</v>
      </c>
      <c r="Q1343" s="8" t="b">
        <f t="shared" si="463"/>
        <v>1</v>
      </c>
      <c r="R1343" s="8" t="b">
        <f t="shared" si="464"/>
        <v>1</v>
      </c>
      <c r="S1343" s="8" t="s">
        <v>72</v>
      </c>
      <c r="T1343" s="8" t="e">
        <f t="shared" si="475"/>
        <v>#VALUE!</v>
      </c>
      <c r="U1343" s="12" t="s">
        <v>72</v>
      </c>
      <c r="V1343" s="8" t="e">
        <f t="shared" si="476"/>
        <v>#VALUE!</v>
      </c>
      <c r="X1343" s="13" t="str">
        <f t="shared" si="465"/>
        <v xml:space="preserve"> </v>
      </c>
      <c r="Y1343" s="8" t="e">
        <f t="shared" si="477"/>
        <v>#VALUE!</v>
      </c>
      <c r="AA1343" s="14" t="e">
        <f t="shared" ca="1" si="478"/>
        <v>#VALUE!</v>
      </c>
      <c r="AB1343" s="14" t="e">
        <f t="shared" ca="1" si="479"/>
        <v>#VALUE!</v>
      </c>
      <c r="AC1343" s="14" t="e">
        <f t="shared" ca="1" si="480"/>
        <v>#VALUE!</v>
      </c>
      <c r="AD1343" s="8" t="e">
        <f t="shared" ca="1" si="481"/>
        <v>#VALUE!</v>
      </c>
      <c r="AE1343" s="8" t="e">
        <f t="shared" ca="1" si="482"/>
        <v>#VALUE!</v>
      </c>
      <c r="AF1343" s="8" t="e">
        <f t="shared" ca="1" si="483"/>
        <v>#VALUE!</v>
      </c>
    </row>
    <row r="1344" spans="1:32" x14ac:dyDescent="0.3">
      <c r="A1344" s="35">
        <f>IF(Замеры!B1340=0, " ", Замеры!B1340)</f>
        <v>1337</v>
      </c>
      <c r="B1344" s="49" t="str">
        <f>Замеры!G1340</f>
        <v xml:space="preserve">Группа от QF </v>
      </c>
      <c r="C1344" s="49" t="str">
        <f>IF(Замеры!J1340=0, " ", Замеры!J1340)</f>
        <v xml:space="preserve"> </v>
      </c>
      <c r="D1344" s="49" t="str">
        <f>IF(O1344=0, " ", CONCATENATE(Замеры!T1340,Замеры!U1340,Замеры!V1340,Замеры!W1340,Замеры!AB1340))</f>
        <v xml:space="preserve"> </v>
      </c>
      <c r="E1344" s="49" t="str">
        <f>IF(Замеры!L1340=0, " ", Замеры!L1340)</f>
        <v xml:space="preserve"> </v>
      </c>
      <c r="F1344" s="49" t="e">
        <f t="shared" si="466"/>
        <v>#VALUE!</v>
      </c>
      <c r="G1344" s="51" t="str">
        <f t="shared" si="467"/>
        <v>-</v>
      </c>
      <c r="H1344" s="52" t="str">
        <f t="shared" si="468"/>
        <v>-</v>
      </c>
      <c r="I1344" s="51" t="str">
        <f t="shared" si="469"/>
        <v>-</v>
      </c>
      <c r="J1344" s="29" t="str">
        <f t="shared" si="470"/>
        <v>-</v>
      </c>
      <c r="K1344" s="46" t="str">
        <f t="shared" si="471"/>
        <v>-</v>
      </c>
      <c r="L1344" s="29" t="str">
        <f t="shared" si="472"/>
        <v>-</v>
      </c>
      <c r="M1344" s="29" t="str">
        <f t="shared" si="473"/>
        <v xml:space="preserve"> </v>
      </c>
      <c r="N1344" s="29" t="str">
        <f t="shared" ca="1" si="474"/>
        <v xml:space="preserve"> </v>
      </c>
      <c r="O1344" s="8">
        <f>Замеры!R1340</f>
        <v>0</v>
      </c>
      <c r="P1344" s="8" t="b">
        <f t="shared" si="462"/>
        <v>1</v>
      </c>
      <c r="Q1344" s="8" t="b">
        <f t="shared" si="463"/>
        <v>1</v>
      </c>
      <c r="R1344" s="8" t="b">
        <f t="shared" si="464"/>
        <v>1</v>
      </c>
      <c r="S1344" s="8" t="s">
        <v>72</v>
      </c>
      <c r="T1344" s="8" t="e">
        <f t="shared" si="475"/>
        <v>#VALUE!</v>
      </c>
      <c r="U1344" s="12" t="s">
        <v>72</v>
      </c>
      <c r="V1344" s="8" t="e">
        <f t="shared" si="476"/>
        <v>#VALUE!</v>
      </c>
      <c r="X1344" s="13" t="str">
        <f t="shared" si="465"/>
        <v xml:space="preserve"> </v>
      </c>
      <c r="Y1344" s="8" t="e">
        <f t="shared" si="477"/>
        <v>#VALUE!</v>
      </c>
      <c r="AA1344" s="14" t="e">
        <f t="shared" ca="1" si="478"/>
        <v>#VALUE!</v>
      </c>
      <c r="AB1344" s="14" t="e">
        <f t="shared" ca="1" si="479"/>
        <v>#VALUE!</v>
      </c>
      <c r="AC1344" s="14" t="e">
        <f t="shared" ca="1" si="480"/>
        <v>#VALUE!</v>
      </c>
      <c r="AD1344" s="8" t="e">
        <f t="shared" ca="1" si="481"/>
        <v>#VALUE!</v>
      </c>
      <c r="AE1344" s="8" t="e">
        <f t="shared" ca="1" si="482"/>
        <v>#VALUE!</v>
      </c>
      <c r="AF1344" s="8" t="e">
        <f t="shared" ca="1" si="483"/>
        <v>#VALUE!</v>
      </c>
    </row>
    <row r="1345" spans="1:32" x14ac:dyDescent="0.3">
      <c r="A1345" s="35">
        <f>IF(Замеры!B1341=0, " ", Замеры!B1341)</f>
        <v>1338</v>
      </c>
      <c r="B1345" s="49" t="str">
        <f>Замеры!G1341</f>
        <v xml:space="preserve">Группа от QF </v>
      </c>
      <c r="C1345" s="49" t="str">
        <f>IF(Замеры!J1341=0, " ", Замеры!J1341)</f>
        <v xml:space="preserve"> </v>
      </c>
      <c r="D1345" s="49" t="str">
        <f>IF(O1345=0, " ", CONCATENATE(Замеры!T1341,Замеры!U1341,Замеры!V1341,Замеры!W1341,Замеры!AB1341))</f>
        <v xml:space="preserve"> </v>
      </c>
      <c r="E1345" s="49" t="str">
        <f>IF(Замеры!L1341=0, " ", Замеры!L1341)</f>
        <v xml:space="preserve"> </v>
      </c>
      <c r="F1345" s="49" t="e">
        <f t="shared" si="466"/>
        <v>#VALUE!</v>
      </c>
      <c r="G1345" s="51" t="str">
        <f t="shared" si="467"/>
        <v>-</v>
      </c>
      <c r="H1345" s="52" t="str">
        <f t="shared" si="468"/>
        <v>-</v>
      </c>
      <c r="I1345" s="51" t="str">
        <f t="shared" si="469"/>
        <v>-</v>
      </c>
      <c r="J1345" s="29" t="str">
        <f t="shared" si="470"/>
        <v>-</v>
      </c>
      <c r="K1345" s="46" t="str">
        <f t="shared" si="471"/>
        <v>-</v>
      </c>
      <c r="L1345" s="29" t="str">
        <f t="shared" si="472"/>
        <v>-</v>
      </c>
      <c r="M1345" s="29" t="str">
        <f t="shared" si="473"/>
        <v xml:space="preserve"> </v>
      </c>
      <c r="N1345" s="29" t="str">
        <f t="shared" ca="1" si="474"/>
        <v xml:space="preserve"> </v>
      </c>
      <c r="O1345" s="8">
        <f>Замеры!R1341</f>
        <v>0</v>
      </c>
      <c r="P1345" s="8" t="b">
        <f t="shared" si="462"/>
        <v>1</v>
      </c>
      <c r="Q1345" s="8" t="b">
        <f t="shared" si="463"/>
        <v>1</v>
      </c>
      <c r="R1345" s="8" t="b">
        <f t="shared" si="464"/>
        <v>1</v>
      </c>
      <c r="S1345" s="8" t="s">
        <v>72</v>
      </c>
      <c r="T1345" s="8" t="e">
        <f t="shared" si="475"/>
        <v>#VALUE!</v>
      </c>
      <c r="U1345" s="12" t="s">
        <v>72</v>
      </c>
      <c r="V1345" s="8" t="e">
        <f t="shared" si="476"/>
        <v>#VALUE!</v>
      </c>
      <c r="X1345" s="13" t="str">
        <f t="shared" si="465"/>
        <v xml:space="preserve"> </v>
      </c>
      <c r="Y1345" s="8" t="e">
        <f t="shared" si="477"/>
        <v>#VALUE!</v>
      </c>
      <c r="AA1345" s="14" t="e">
        <f t="shared" ca="1" si="478"/>
        <v>#VALUE!</v>
      </c>
      <c r="AB1345" s="14" t="e">
        <f t="shared" ca="1" si="479"/>
        <v>#VALUE!</v>
      </c>
      <c r="AC1345" s="14" t="e">
        <f t="shared" ca="1" si="480"/>
        <v>#VALUE!</v>
      </c>
      <c r="AD1345" s="8" t="e">
        <f t="shared" ca="1" si="481"/>
        <v>#VALUE!</v>
      </c>
      <c r="AE1345" s="8" t="e">
        <f t="shared" ca="1" si="482"/>
        <v>#VALUE!</v>
      </c>
      <c r="AF1345" s="8" t="e">
        <f t="shared" ca="1" si="483"/>
        <v>#VALUE!</v>
      </c>
    </row>
    <row r="1346" spans="1:32" x14ac:dyDescent="0.3">
      <c r="A1346" s="35">
        <f>IF(Замеры!B1342=0, " ", Замеры!B1342)</f>
        <v>1339</v>
      </c>
      <c r="B1346" s="49" t="str">
        <f>Замеры!G1342</f>
        <v xml:space="preserve">Группа от QF </v>
      </c>
      <c r="C1346" s="49" t="str">
        <f>IF(Замеры!J1342=0, " ", Замеры!J1342)</f>
        <v xml:space="preserve"> </v>
      </c>
      <c r="D1346" s="49" t="str">
        <f>IF(O1346=0, " ", CONCATENATE(Замеры!T1342,Замеры!U1342,Замеры!V1342,Замеры!W1342,Замеры!AB1342))</f>
        <v xml:space="preserve"> </v>
      </c>
      <c r="E1346" s="49" t="str">
        <f>IF(Замеры!L1342=0, " ", Замеры!L1342)</f>
        <v xml:space="preserve"> </v>
      </c>
      <c r="F1346" s="49" t="e">
        <f t="shared" si="466"/>
        <v>#VALUE!</v>
      </c>
      <c r="G1346" s="51" t="str">
        <f t="shared" si="467"/>
        <v>-</v>
      </c>
      <c r="H1346" s="52" t="str">
        <f t="shared" si="468"/>
        <v>-</v>
      </c>
      <c r="I1346" s="51" t="str">
        <f t="shared" si="469"/>
        <v>-</v>
      </c>
      <c r="J1346" s="29" t="str">
        <f t="shared" si="470"/>
        <v>-</v>
      </c>
      <c r="K1346" s="46" t="str">
        <f t="shared" si="471"/>
        <v>-</v>
      </c>
      <c r="L1346" s="29" t="str">
        <f t="shared" si="472"/>
        <v>-</v>
      </c>
      <c r="M1346" s="29" t="str">
        <f t="shared" si="473"/>
        <v xml:space="preserve"> </v>
      </c>
      <c r="N1346" s="29" t="str">
        <f t="shared" ca="1" si="474"/>
        <v xml:space="preserve"> </v>
      </c>
      <c r="O1346" s="8">
        <f>Замеры!R1342</f>
        <v>0</v>
      </c>
      <c r="P1346" s="8" t="b">
        <f t="shared" si="462"/>
        <v>1</v>
      </c>
      <c r="Q1346" s="8" t="b">
        <f t="shared" si="463"/>
        <v>1</v>
      </c>
      <c r="R1346" s="8" t="b">
        <f t="shared" si="464"/>
        <v>1</v>
      </c>
      <c r="S1346" s="8" t="s">
        <v>72</v>
      </c>
      <c r="T1346" s="8" t="e">
        <f t="shared" si="475"/>
        <v>#VALUE!</v>
      </c>
      <c r="U1346" s="12" t="s">
        <v>72</v>
      </c>
      <c r="V1346" s="8" t="e">
        <f t="shared" si="476"/>
        <v>#VALUE!</v>
      </c>
      <c r="X1346" s="13" t="str">
        <f t="shared" si="465"/>
        <v xml:space="preserve"> </v>
      </c>
      <c r="Y1346" s="8" t="e">
        <f t="shared" si="477"/>
        <v>#VALUE!</v>
      </c>
      <c r="AA1346" s="14" t="e">
        <f t="shared" ca="1" si="478"/>
        <v>#VALUE!</v>
      </c>
      <c r="AB1346" s="14" t="e">
        <f t="shared" ca="1" si="479"/>
        <v>#VALUE!</v>
      </c>
      <c r="AC1346" s="14" t="e">
        <f t="shared" ca="1" si="480"/>
        <v>#VALUE!</v>
      </c>
      <c r="AD1346" s="8" t="e">
        <f t="shared" ca="1" si="481"/>
        <v>#VALUE!</v>
      </c>
      <c r="AE1346" s="8" t="e">
        <f t="shared" ca="1" si="482"/>
        <v>#VALUE!</v>
      </c>
      <c r="AF1346" s="8" t="e">
        <f t="shared" ca="1" si="483"/>
        <v>#VALUE!</v>
      </c>
    </row>
    <row r="1347" spans="1:32" x14ac:dyDescent="0.3">
      <c r="A1347" s="35">
        <f>IF(Замеры!B1343=0, " ", Замеры!B1343)</f>
        <v>1340</v>
      </c>
      <c r="B1347" s="49" t="str">
        <f>Замеры!G1343</f>
        <v xml:space="preserve">Группа от QF </v>
      </c>
      <c r="C1347" s="49" t="str">
        <f>IF(Замеры!J1343=0, " ", Замеры!J1343)</f>
        <v xml:space="preserve"> </v>
      </c>
      <c r="D1347" s="49" t="str">
        <f>IF(O1347=0, " ", CONCATENATE(Замеры!T1343,Замеры!U1343,Замеры!V1343,Замеры!W1343,Замеры!AB1343))</f>
        <v xml:space="preserve"> </v>
      </c>
      <c r="E1347" s="49" t="str">
        <f>IF(Замеры!L1343=0, " ", Замеры!L1343)</f>
        <v xml:space="preserve"> </v>
      </c>
      <c r="F1347" s="49" t="e">
        <f t="shared" si="466"/>
        <v>#VALUE!</v>
      </c>
      <c r="G1347" s="51" t="str">
        <f t="shared" si="467"/>
        <v>-</v>
      </c>
      <c r="H1347" s="52" t="str">
        <f t="shared" si="468"/>
        <v>-</v>
      </c>
      <c r="I1347" s="51" t="str">
        <f t="shared" si="469"/>
        <v>-</v>
      </c>
      <c r="J1347" s="29" t="str">
        <f t="shared" si="470"/>
        <v>-</v>
      </c>
      <c r="K1347" s="46" t="str">
        <f t="shared" si="471"/>
        <v>-</v>
      </c>
      <c r="L1347" s="29" t="str">
        <f t="shared" si="472"/>
        <v>-</v>
      </c>
      <c r="M1347" s="29" t="str">
        <f t="shared" si="473"/>
        <v xml:space="preserve"> </v>
      </c>
      <c r="N1347" s="29" t="str">
        <f t="shared" ca="1" si="474"/>
        <v xml:space="preserve"> </v>
      </c>
      <c r="O1347" s="8">
        <f>Замеры!R1343</f>
        <v>0</v>
      </c>
      <c r="P1347" s="8" t="b">
        <f t="shared" si="462"/>
        <v>1</v>
      </c>
      <c r="Q1347" s="8" t="b">
        <f t="shared" si="463"/>
        <v>1</v>
      </c>
      <c r="R1347" s="8" t="b">
        <f t="shared" si="464"/>
        <v>1</v>
      </c>
      <c r="S1347" s="8" t="s">
        <v>72</v>
      </c>
      <c r="T1347" s="8" t="e">
        <f t="shared" si="475"/>
        <v>#VALUE!</v>
      </c>
      <c r="U1347" s="12" t="s">
        <v>72</v>
      </c>
      <c r="V1347" s="8" t="e">
        <f t="shared" si="476"/>
        <v>#VALUE!</v>
      </c>
      <c r="X1347" s="13" t="str">
        <f t="shared" si="465"/>
        <v xml:space="preserve"> </v>
      </c>
      <c r="Y1347" s="8" t="e">
        <f t="shared" si="477"/>
        <v>#VALUE!</v>
      </c>
      <c r="AA1347" s="14" t="e">
        <f t="shared" ca="1" si="478"/>
        <v>#VALUE!</v>
      </c>
      <c r="AB1347" s="14" t="e">
        <f t="shared" ca="1" si="479"/>
        <v>#VALUE!</v>
      </c>
      <c r="AC1347" s="14" t="e">
        <f t="shared" ca="1" si="480"/>
        <v>#VALUE!</v>
      </c>
      <c r="AD1347" s="8" t="e">
        <f t="shared" ca="1" si="481"/>
        <v>#VALUE!</v>
      </c>
      <c r="AE1347" s="8" t="e">
        <f t="shared" ca="1" si="482"/>
        <v>#VALUE!</v>
      </c>
      <c r="AF1347" s="8" t="e">
        <f t="shared" ca="1" si="483"/>
        <v>#VALUE!</v>
      </c>
    </row>
    <row r="1348" spans="1:32" x14ac:dyDescent="0.3">
      <c r="A1348" s="35">
        <f>IF(Замеры!B1344=0, " ", Замеры!B1344)</f>
        <v>1341</v>
      </c>
      <c r="B1348" s="49" t="str">
        <f>Замеры!G1344</f>
        <v xml:space="preserve">Группа от QF </v>
      </c>
      <c r="C1348" s="49" t="str">
        <f>IF(Замеры!J1344=0, " ", Замеры!J1344)</f>
        <v xml:space="preserve"> </v>
      </c>
      <c r="D1348" s="49" t="str">
        <f>IF(O1348=0, " ", CONCATENATE(Замеры!T1344,Замеры!U1344,Замеры!V1344,Замеры!W1344,Замеры!AB1344))</f>
        <v xml:space="preserve"> </v>
      </c>
      <c r="E1348" s="49" t="str">
        <f>IF(Замеры!L1344=0, " ", Замеры!L1344)</f>
        <v xml:space="preserve"> </v>
      </c>
      <c r="F1348" s="49" t="e">
        <f t="shared" si="466"/>
        <v>#VALUE!</v>
      </c>
      <c r="G1348" s="51" t="str">
        <f t="shared" si="467"/>
        <v>-</v>
      </c>
      <c r="H1348" s="52" t="str">
        <f t="shared" si="468"/>
        <v>-</v>
      </c>
      <c r="I1348" s="51" t="str">
        <f t="shared" si="469"/>
        <v>-</v>
      </c>
      <c r="J1348" s="29" t="str">
        <f t="shared" si="470"/>
        <v>-</v>
      </c>
      <c r="K1348" s="46" t="str">
        <f t="shared" si="471"/>
        <v>-</v>
      </c>
      <c r="L1348" s="29" t="str">
        <f t="shared" si="472"/>
        <v>-</v>
      </c>
      <c r="M1348" s="29" t="str">
        <f t="shared" si="473"/>
        <v xml:space="preserve"> </v>
      </c>
      <c r="N1348" s="29" t="str">
        <f t="shared" ca="1" si="474"/>
        <v xml:space="preserve"> </v>
      </c>
      <c r="O1348" s="8">
        <f>Замеры!R1344</f>
        <v>0</v>
      </c>
      <c r="P1348" s="8" t="b">
        <f t="shared" si="462"/>
        <v>1</v>
      </c>
      <c r="Q1348" s="8" t="b">
        <f t="shared" si="463"/>
        <v>1</v>
      </c>
      <c r="R1348" s="8" t="b">
        <f t="shared" si="464"/>
        <v>1</v>
      </c>
      <c r="S1348" s="8" t="s">
        <v>72</v>
      </c>
      <c r="T1348" s="8" t="e">
        <f t="shared" si="475"/>
        <v>#VALUE!</v>
      </c>
      <c r="U1348" s="12" t="s">
        <v>72</v>
      </c>
      <c r="V1348" s="8" t="e">
        <f t="shared" si="476"/>
        <v>#VALUE!</v>
      </c>
      <c r="X1348" s="13" t="str">
        <f t="shared" si="465"/>
        <v xml:space="preserve"> </v>
      </c>
      <c r="Y1348" s="8" t="e">
        <f t="shared" si="477"/>
        <v>#VALUE!</v>
      </c>
      <c r="AA1348" s="14" t="e">
        <f t="shared" ca="1" si="478"/>
        <v>#VALUE!</v>
      </c>
      <c r="AB1348" s="14" t="e">
        <f t="shared" ca="1" si="479"/>
        <v>#VALUE!</v>
      </c>
      <c r="AC1348" s="14" t="e">
        <f t="shared" ca="1" si="480"/>
        <v>#VALUE!</v>
      </c>
      <c r="AD1348" s="8" t="e">
        <f t="shared" ca="1" si="481"/>
        <v>#VALUE!</v>
      </c>
      <c r="AE1348" s="8" t="e">
        <f t="shared" ca="1" si="482"/>
        <v>#VALUE!</v>
      </c>
      <c r="AF1348" s="8" t="e">
        <f t="shared" ca="1" si="483"/>
        <v>#VALUE!</v>
      </c>
    </row>
    <row r="1349" spans="1:32" x14ac:dyDescent="0.3">
      <c r="A1349" s="35">
        <f>IF(Замеры!B1345=0, " ", Замеры!B1345)</f>
        <v>1342</v>
      </c>
      <c r="B1349" s="49" t="str">
        <f>Замеры!G1345</f>
        <v xml:space="preserve">Группа от QF </v>
      </c>
      <c r="C1349" s="49" t="str">
        <f>IF(Замеры!J1345=0, " ", Замеры!J1345)</f>
        <v xml:space="preserve"> </v>
      </c>
      <c r="D1349" s="49" t="str">
        <f>IF(O1349=0, " ", CONCATENATE(Замеры!T1345,Замеры!U1345,Замеры!V1345,Замеры!W1345,Замеры!AB1345))</f>
        <v xml:space="preserve"> </v>
      </c>
      <c r="E1349" s="49" t="str">
        <f>IF(Замеры!L1345=0, " ", Замеры!L1345)</f>
        <v xml:space="preserve"> </v>
      </c>
      <c r="F1349" s="49" t="e">
        <f t="shared" si="466"/>
        <v>#VALUE!</v>
      </c>
      <c r="G1349" s="51" t="str">
        <f t="shared" si="467"/>
        <v>-</v>
      </c>
      <c r="H1349" s="52" t="str">
        <f t="shared" si="468"/>
        <v>-</v>
      </c>
      <c r="I1349" s="51" t="str">
        <f t="shared" si="469"/>
        <v>-</v>
      </c>
      <c r="J1349" s="29" t="str">
        <f t="shared" si="470"/>
        <v>-</v>
      </c>
      <c r="K1349" s="46" t="str">
        <f t="shared" si="471"/>
        <v>-</v>
      </c>
      <c r="L1349" s="29" t="str">
        <f t="shared" si="472"/>
        <v>-</v>
      </c>
      <c r="M1349" s="29" t="str">
        <f t="shared" si="473"/>
        <v xml:space="preserve"> </v>
      </c>
      <c r="N1349" s="29" t="str">
        <f t="shared" ca="1" si="474"/>
        <v xml:space="preserve"> </v>
      </c>
      <c r="O1349" s="8">
        <f>Замеры!R1345</f>
        <v>0</v>
      </c>
      <c r="P1349" s="8" t="b">
        <f t="shared" si="462"/>
        <v>1</v>
      </c>
      <c r="Q1349" s="8" t="b">
        <f t="shared" si="463"/>
        <v>1</v>
      </c>
      <c r="R1349" s="8" t="b">
        <f t="shared" si="464"/>
        <v>1</v>
      </c>
      <c r="S1349" s="8" t="s">
        <v>72</v>
      </c>
      <c r="T1349" s="8" t="e">
        <f t="shared" si="475"/>
        <v>#VALUE!</v>
      </c>
      <c r="U1349" s="12" t="s">
        <v>72</v>
      </c>
      <c r="V1349" s="8" t="e">
        <f t="shared" si="476"/>
        <v>#VALUE!</v>
      </c>
      <c r="X1349" s="13" t="str">
        <f t="shared" si="465"/>
        <v xml:space="preserve"> </v>
      </c>
      <c r="Y1349" s="8" t="e">
        <f t="shared" si="477"/>
        <v>#VALUE!</v>
      </c>
      <c r="AA1349" s="14" t="e">
        <f t="shared" ca="1" si="478"/>
        <v>#VALUE!</v>
      </c>
      <c r="AB1349" s="14" t="e">
        <f t="shared" ca="1" si="479"/>
        <v>#VALUE!</v>
      </c>
      <c r="AC1349" s="14" t="e">
        <f t="shared" ca="1" si="480"/>
        <v>#VALUE!</v>
      </c>
      <c r="AD1349" s="8" t="e">
        <f t="shared" ca="1" si="481"/>
        <v>#VALUE!</v>
      </c>
      <c r="AE1349" s="8" t="e">
        <f t="shared" ca="1" si="482"/>
        <v>#VALUE!</v>
      </c>
      <c r="AF1349" s="8" t="e">
        <f t="shared" ca="1" si="483"/>
        <v>#VALUE!</v>
      </c>
    </row>
    <row r="1350" spans="1:32" x14ac:dyDescent="0.3">
      <c r="A1350" s="35">
        <f>IF(Замеры!B1346=0, " ", Замеры!B1346)</f>
        <v>1343</v>
      </c>
      <c r="B1350" s="49" t="str">
        <f>Замеры!G1346</f>
        <v xml:space="preserve">Группа от QF </v>
      </c>
      <c r="C1350" s="49" t="str">
        <f>IF(Замеры!J1346=0, " ", Замеры!J1346)</f>
        <v xml:space="preserve"> </v>
      </c>
      <c r="D1350" s="49" t="str">
        <f>IF(O1350=0, " ", CONCATENATE(Замеры!T1346,Замеры!U1346,Замеры!V1346,Замеры!W1346,Замеры!AB1346))</f>
        <v xml:space="preserve"> </v>
      </c>
      <c r="E1350" s="49" t="str">
        <f>IF(Замеры!L1346=0, " ", Замеры!L1346)</f>
        <v xml:space="preserve"> </v>
      </c>
      <c r="F1350" s="49" t="e">
        <f t="shared" si="466"/>
        <v>#VALUE!</v>
      </c>
      <c r="G1350" s="51" t="str">
        <f t="shared" si="467"/>
        <v>-</v>
      </c>
      <c r="H1350" s="52" t="str">
        <f t="shared" si="468"/>
        <v>-</v>
      </c>
      <c r="I1350" s="51" t="str">
        <f t="shared" si="469"/>
        <v>-</v>
      </c>
      <c r="J1350" s="29" t="str">
        <f t="shared" si="470"/>
        <v>-</v>
      </c>
      <c r="K1350" s="46" t="str">
        <f t="shared" si="471"/>
        <v>-</v>
      </c>
      <c r="L1350" s="29" t="str">
        <f t="shared" si="472"/>
        <v>-</v>
      </c>
      <c r="M1350" s="29" t="str">
        <f t="shared" si="473"/>
        <v xml:space="preserve"> </v>
      </c>
      <c r="N1350" s="29" t="str">
        <f t="shared" ca="1" si="474"/>
        <v xml:space="preserve"> </v>
      </c>
      <c r="O1350" s="8">
        <f>Замеры!R1346</f>
        <v>0</v>
      </c>
      <c r="P1350" s="8" t="b">
        <f t="shared" si="462"/>
        <v>1</v>
      </c>
      <c r="Q1350" s="8" t="b">
        <f t="shared" si="463"/>
        <v>1</v>
      </c>
      <c r="R1350" s="8" t="b">
        <f t="shared" si="464"/>
        <v>1</v>
      </c>
      <c r="S1350" s="8" t="s">
        <v>72</v>
      </c>
      <c r="T1350" s="8" t="e">
        <f t="shared" si="475"/>
        <v>#VALUE!</v>
      </c>
      <c r="U1350" s="12" t="s">
        <v>72</v>
      </c>
      <c r="V1350" s="8" t="e">
        <f t="shared" si="476"/>
        <v>#VALUE!</v>
      </c>
      <c r="X1350" s="13" t="str">
        <f t="shared" si="465"/>
        <v xml:space="preserve"> </v>
      </c>
      <c r="Y1350" s="8" t="e">
        <f t="shared" si="477"/>
        <v>#VALUE!</v>
      </c>
      <c r="AA1350" s="14" t="e">
        <f t="shared" ca="1" si="478"/>
        <v>#VALUE!</v>
      </c>
      <c r="AB1350" s="14" t="e">
        <f t="shared" ca="1" si="479"/>
        <v>#VALUE!</v>
      </c>
      <c r="AC1350" s="14" t="e">
        <f t="shared" ca="1" si="480"/>
        <v>#VALUE!</v>
      </c>
      <c r="AD1350" s="8" t="e">
        <f t="shared" ca="1" si="481"/>
        <v>#VALUE!</v>
      </c>
      <c r="AE1350" s="8" t="e">
        <f t="shared" ca="1" si="482"/>
        <v>#VALUE!</v>
      </c>
      <c r="AF1350" s="8" t="e">
        <f t="shared" ca="1" si="483"/>
        <v>#VALUE!</v>
      </c>
    </row>
    <row r="1351" spans="1:32" x14ac:dyDescent="0.3">
      <c r="A1351" s="35">
        <f>IF(Замеры!B1347=0, " ", Замеры!B1347)</f>
        <v>1344</v>
      </c>
      <c r="B1351" s="49" t="str">
        <f>Замеры!G1347</f>
        <v xml:space="preserve">Группа от QF </v>
      </c>
      <c r="C1351" s="49" t="str">
        <f>IF(Замеры!J1347=0, " ", Замеры!J1347)</f>
        <v xml:space="preserve"> </v>
      </c>
      <c r="D1351" s="49" t="str">
        <f>IF(O1351=0, " ", CONCATENATE(Замеры!T1347,Замеры!U1347,Замеры!V1347,Замеры!W1347,Замеры!AB1347))</f>
        <v xml:space="preserve"> </v>
      </c>
      <c r="E1351" s="49" t="str">
        <f>IF(Замеры!L1347=0, " ", Замеры!L1347)</f>
        <v xml:space="preserve"> </v>
      </c>
      <c r="F1351" s="49" t="e">
        <f t="shared" si="466"/>
        <v>#VALUE!</v>
      </c>
      <c r="G1351" s="51" t="str">
        <f t="shared" si="467"/>
        <v>-</v>
      </c>
      <c r="H1351" s="52" t="str">
        <f t="shared" si="468"/>
        <v>-</v>
      </c>
      <c r="I1351" s="51" t="str">
        <f t="shared" si="469"/>
        <v>-</v>
      </c>
      <c r="J1351" s="29" t="str">
        <f t="shared" si="470"/>
        <v>-</v>
      </c>
      <c r="K1351" s="46" t="str">
        <f t="shared" si="471"/>
        <v>-</v>
      </c>
      <c r="L1351" s="29" t="str">
        <f t="shared" si="472"/>
        <v>-</v>
      </c>
      <c r="M1351" s="29" t="str">
        <f t="shared" si="473"/>
        <v xml:space="preserve"> </v>
      </c>
      <c r="N1351" s="29" t="str">
        <f t="shared" ca="1" si="474"/>
        <v xml:space="preserve"> </v>
      </c>
      <c r="O1351" s="8">
        <f>Замеры!R1347</f>
        <v>0</v>
      </c>
      <c r="P1351" s="8" t="b">
        <f t="shared" ref="P1351:P1414" si="484">OR(O1351=$N$1,O1351=$O$1,O1351=$P$1,O1351=$O$2)</f>
        <v>1</v>
      </c>
      <c r="Q1351" s="8" t="b">
        <f t="shared" ref="Q1351:Q1414" si="485">OR(O1351=$N$2,O1351=$O$3,O1351=$P$1,O1351=$O$2)</f>
        <v>1</v>
      </c>
      <c r="R1351" s="8" t="b">
        <f t="shared" ref="R1351:R1414" si="486">OR(O1351=$N$3,O1351=$O$3,O1351=$P$1,O1351=$O$1)</f>
        <v>1</v>
      </c>
      <c r="S1351" s="8" t="s">
        <v>72</v>
      </c>
      <c r="T1351" s="8" t="e">
        <f t="shared" si="475"/>
        <v>#VALUE!</v>
      </c>
      <c r="U1351" s="12" t="s">
        <v>72</v>
      </c>
      <c r="V1351" s="8" t="e">
        <f t="shared" si="476"/>
        <v>#VALUE!</v>
      </c>
      <c r="X1351" s="13" t="str">
        <f t="shared" ref="X1351:X1414" si="487">E1351</f>
        <v xml:space="preserve"> </v>
      </c>
      <c r="Y1351" s="8" t="e">
        <f t="shared" si="477"/>
        <v>#VALUE!</v>
      </c>
      <c r="AA1351" s="14" t="e">
        <f t="shared" ca="1" si="478"/>
        <v>#VALUE!</v>
      </c>
      <c r="AB1351" s="14" t="e">
        <f t="shared" ca="1" si="479"/>
        <v>#VALUE!</v>
      </c>
      <c r="AC1351" s="14" t="e">
        <f t="shared" ca="1" si="480"/>
        <v>#VALUE!</v>
      </c>
      <c r="AD1351" s="8" t="e">
        <f t="shared" ca="1" si="481"/>
        <v>#VALUE!</v>
      </c>
      <c r="AE1351" s="8" t="e">
        <f t="shared" ca="1" si="482"/>
        <v>#VALUE!</v>
      </c>
      <c r="AF1351" s="8" t="e">
        <f t="shared" ca="1" si="483"/>
        <v>#VALUE!</v>
      </c>
    </row>
    <row r="1352" spans="1:32" x14ac:dyDescent="0.3">
      <c r="A1352" s="35">
        <f>IF(Замеры!B1348=0, " ", Замеры!B1348)</f>
        <v>1345</v>
      </c>
      <c r="B1352" s="49" t="str">
        <f>Замеры!G1348</f>
        <v xml:space="preserve">Группа от QF </v>
      </c>
      <c r="C1352" s="49" t="str">
        <f>IF(Замеры!J1348=0, " ", Замеры!J1348)</f>
        <v xml:space="preserve"> </v>
      </c>
      <c r="D1352" s="49" t="str">
        <f>IF(O1352=0, " ", CONCATENATE(Замеры!T1348,Замеры!U1348,Замеры!V1348,Замеры!W1348,Замеры!AB1348))</f>
        <v xml:space="preserve"> </v>
      </c>
      <c r="E1352" s="49" t="str">
        <f>IF(Замеры!L1348=0, " ", Замеры!L1348)</f>
        <v xml:space="preserve"> </v>
      </c>
      <c r="F1352" s="49" t="e">
        <f t="shared" ref="F1352:F1415" si="488">CONCATENATE(T1352,U1352,V1352)</f>
        <v>#VALUE!</v>
      </c>
      <c r="G1352" s="51" t="str">
        <f t="shared" ref="G1352:G1415" si="489">IF(OR(O1352=$O$1,O1352=$P$1,O1352=$Q$1,O1352=$P$2),AA1352,"-")</f>
        <v>-</v>
      </c>
      <c r="H1352" s="52" t="str">
        <f t="shared" ref="H1352:H1415" si="490">IF(OR(O1352=$O$2,O1352=$P$3,O1352=$Q$1,O1352=$P$2),AB1352,"-")</f>
        <v>-</v>
      </c>
      <c r="I1352" s="51" t="str">
        <f t="shared" ref="I1352:I1415" si="491">IF(OR(O1352=$O$3,O1352=$P$3,O1352=$Q$1,O1352=$P$1),AC1352,"-")</f>
        <v>-</v>
      </c>
      <c r="J1352" s="29" t="str">
        <f t="shared" ref="J1352:J1415" si="492">IF(OR(O1352=$O$1,O1352=$P$1,O1352=$Q$1,O1352=$P$2),AD1352,"-")</f>
        <v>-</v>
      </c>
      <c r="K1352" s="46" t="str">
        <f t="shared" ref="K1352:K1415" si="493">IF(OR(O1352=$O$2,O1352=$P$3,O1352=$Q$1,O1352=$P$2),AE1352,"-")</f>
        <v>-</v>
      </c>
      <c r="L1352" s="29" t="str">
        <f t="shared" ref="L1352:L1415" si="494">IF(OR(O1352=$O$3,O1352=$P$3,O1352=$Q$1,O1352=$P$1),AF1352,"-")</f>
        <v>-</v>
      </c>
      <c r="M1352" s="29" t="str">
        <f t="shared" ref="M1352:M1415" si="495">IF(O1352=0," ",$V$1)</f>
        <v xml:space="preserve"> </v>
      </c>
      <c r="N1352" s="29" t="str">
        <f t="shared" ref="N1352:N1415" ca="1" si="496">IF(O1352=0," ", RANDBETWEEN($T$1,$U$1)/100)</f>
        <v xml:space="preserve"> </v>
      </c>
      <c r="O1352" s="8">
        <f>Замеры!R1348</f>
        <v>0</v>
      </c>
      <c r="P1352" s="8" t="b">
        <f t="shared" si="484"/>
        <v>1</v>
      </c>
      <c r="Q1352" s="8" t="b">
        <f t="shared" si="485"/>
        <v>1</v>
      </c>
      <c r="R1352" s="8" t="b">
        <f t="shared" si="486"/>
        <v>1</v>
      </c>
      <c r="S1352" s="8" t="s">
        <v>72</v>
      </c>
      <c r="T1352" s="8" t="e">
        <f t="shared" ref="T1352:T1415" si="497">E1352*5</f>
        <v>#VALUE!</v>
      </c>
      <c r="U1352" s="12" t="s">
        <v>72</v>
      </c>
      <c r="V1352" s="8" t="e">
        <f t="shared" ref="V1352:V1415" si="498">E1352*10</f>
        <v>#VALUE!</v>
      </c>
      <c r="X1352" s="13" t="str">
        <f t="shared" si="487"/>
        <v xml:space="preserve"> </v>
      </c>
      <c r="Y1352" s="8" t="e">
        <f t="shared" ref="Y1352:Y1415" si="499">X1352*12</f>
        <v>#VALUE!</v>
      </c>
      <c r="AA1352" s="14" t="e">
        <f t="shared" ref="AA1352:AA1415" ca="1" si="500">220/AD1352</f>
        <v>#VALUE!</v>
      </c>
      <c r="AB1352" s="14" t="e">
        <f t="shared" ref="AB1352:AB1415" ca="1" si="501">220/AE1352</f>
        <v>#VALUE!</v>
      </c>
      <c r="AC1352" s="14" t="e">
        <f t="shared" ref="AC1352:AC1415" ca="1" si="502">220/AF1352</f>
        <v>#VALUE!</v>
      </c>
      <c r="AD1352" s="8" t="e">
        <f t="shared" ref="AD1352:AD1415" ca="1" si="503">RANDBETWEEN(Y1352*1.1+10,Y1352*1.1+150)</f>
        <v>#VALUE!</v>
      </c>
      <c r="AE1352" s="8" t="e">
        <f t="shared" ref="AE1352:AE1415" ca="1" si="504">RANDBETWEEN(Y1352*1.1+10,Y1352*1.1+150)</f>
        <v>#VALUE!</v>
      </c>
      <c r="AF1352" s="8" t="e">
        <f t="shared" ref="AF1352:AF1415" ca="1" si="505">RANDBETWEEN(Y1352*1.1+10,Y1352*1.1+150)</f>
        <v>#VALUE!</v>
      </c>
    </row>
    <row r="1353" spans="1:32" x14ac:dyDescent="0.3">
      <c r="A1353" s="35">
        <f>IF(Замеры!B1349=0, " ", Замеры!B1349)</f>
        <v>1346</v>
      </c>
      <c r="B1353" s="49" t="str">
        <f>Замеры!G1349</f>
        <v xml:space="preserve">Группа от QF </v>
      </c>
      <c r="C1353" s="49" t="str">
        <f>IF(Замеры!J1349=0, " ", Замеры!J1349)</f>
        <v xml:space="preserve"> </v>
      </c>
      <c r="D1353" s="49" t="str">
        <f>IF(O1353=0, " ", CONCATENATE(Замеры!T1349,Замеры!U1349,Замеры!V1349,Замеры!W1349,Замеры!AB1349))</f>
        <v xml:space="preserve"> </v>
      </c>
      <c r="E1353" s="49" t="str">
        <f>IF(Замеры!L1349=0, " ", Замеры!L1349)</f>
        <v xml:space="preserve"> </v>
      </c>
      <c r="F1353" s="49" t="e">
        <f t="shared" si="488"/>
        <v>#VALUE!</v>
      </c>
      <c r="G1353" s="51" t="str">
        <f t="shared" si="489"/>
        <v>-</v>
      </c>
      <c r="H1353" s="52" t="str">
        <f t="shared" si="490"/>
        <v>-</v>
      </c>
      <c r="I1353" s="51" t="str">
        <f t="shared" si="491"/>
        <v>-</v>
      </c>
      <c r="J1353" s="29" t="str">
        <f t="shared" si="492"/>
        <v>-</v>
      </c>
      <c r="K1353" s="46" t="str">
        <f t="shared" si="493"/>
        <v>-</v>
      </c>
      <c r="L1353" s="29" t="str">
        <f t="shared" si="494"/>
        <v>-</v>
      </c>
      <c r="M1353" s="29" t="str">
        <f t="shared" si="495"/>
        <v xml:space="preserve"> </v>
      </c>
      <c r="N1353" s="29" t="str">
        <f t="shared" ca="1" si="496"/>
        <v xml:space="preserve"> </v>
      </c>
      <c r="O1353" s="8">
        <f>Замеры!R1349</f>
        <v>0</v>
      </c>
      <c r="P1353" s="8" t="b">
        <f t="shared" si="484"/>
        <v>1</v>
      </c>
      <c r="Q1353" s="8" t="b">
        <f t="shared" si="485"/>
        <v>1</v>
      </c>
      <c r="R1353" s="8" t="b">
        <f t="shared" si="486"/>
        <v>1</v>
      </c>
      <c r="S1353" s="8" t="s">
        <v>72</v>
      </c>
      <c r="T1353" s="8" t="e">
        <f t="shared" si="497"/>
        <v>#VALUE!</v>
      </c>
      <c r="U1353" s="12" t="s">
        <v>72</v>
      </c>
      <c r="V1353" s="8" t="e">
        <f t="shared" si="498"/>
        <v>#VALUE!</v>
      </c>
      <c r="X1353" s="13" t="str">
        <f t="shared" si="487"/>
        <v xml:space="preserve"> </v>
      </c>
      <c r="Y1353" s="8" t="e">
        <f t="shared" si="499"/>
        <v>#VALUE!</v>
      </c>
      <c r="AA1353" s="14" t="e">
        <f t="shared" ca="1" si="500"/>
        <v>#VALUE!</v>
      </c>
      <c r="AB1353" s="14" t="e">
        <f t="shared" ca="1" si="501"/>
        <v>#VALUE!</v>
      </c>
      <c r="AC1353" s="14" t="e">
        <f t="shared" ca="1" si="502"/>
        <v>#VALUE!</v>
      </c>
      <c r="AD1353" s="8" t="e">
        <f t="shared" ca="1" si="503"/>
        <v>#VALUE!</v>
      </c>
      <c r="AE1353" s="8" t="e">
        <f t="shared" ca="1" si="504"/>
        <v>#VALUE!</v>
      </c>
      <c r="AF1353" s="8" t="e">
        <f t="shared" ca="1" si="505"/>
        <v>#VALUE!</v>
      </c>
    </row>
    <row r="1354" spans="1:32" x14ac:dyDescent="0.3">
      <c r="A1354" s="35">
        <f>IF(Замеры!B1350=0, " ", Замеры!B1350)</f>
        <v>1347</v>
      </c>
      <c r="B1354" s="49" t="str">
        <f>Замеры!G1350</f>
        <v xml:space="preserve">Группа от QF </v>
      </c>
      <c r="C1354" s="49" t="str">
        <f>IF(Замеры!J1350=0, " ", Замеры!J1350)</f>
        <v xml:space="preserve"> </v>
      </c>
      <c r="D1354" s="49" t="str">
        <f>IF(O1354=0, " ", CONCATENATE(Замеры!T1350,Замеры!U1350,Замеры!V1350,Замеры!W1350,Замеры!AB1350))</f>
        <v xml:space="preserve"> </v>
      </c>
      <c r="E1354" s="49" t="str">
        <f>IF(Замеры!L1350=0, " ", Замеры!L1350)</f>
        <v xml:space="preserve"> </v>
      </c>
      <c r="F1354" s="49" t="e">
        <f t="shared" si="488"/>
        <v>#VALUE!</v>
      </c>
      <c r="G1354" s="51" t="str">
        <f t="shared" si="489"/>
        <v>-</v>
      </c>
      <c r="H1354" s="52" t="str">
        <f t="shared" si="490"/>
        <v>-</v>
      </c>
      <c r="I1354" s="51" t="str">
        <f t="shared" si="491"/>
        <v>-</v>
      </c>
      <c r="J1354" s="29" t="str">
        <f t="shared" si="492"/>
        <v>-</v>
      </c>
      <c r="K1354" s="46" t="str">
        <f t="shared" si="493"/>
        <v>-</v>
      </c>
      <c r="L1354" s="29" t="str">
        <f t="shared" si="494"/>
        <v>-</v>
      </c>
      <c r="M1354" s="29" t="str">
        <f t="shared" si="495"/>
        <v xml:space="preserve"> </v>
      </c>
      <c r="N1354" s="29" t="str">
        <f t="shared" ca="1" si="496"/>
        <v xml:space="preserve"> </v>
      </c>
      <c r="O1354" s="8">
        <f>Замеры!R1350</f>
        <v>0</v>
      </c>
      <c r="P1354" s="8" t="b">
        <f t="shared" si="484"/>
        <v>1</v>
      </c>
      <c r="Q1354" s="8" t="b">
        <f t="shared" si="485"/>
        <v>1</v>
      </c>
      <c r="R1354" s="8" t="b">
        <f t="shared" si="486"/>
        <v>1</v>
      </c>
      <c r="S1354" s="8" t="s">
        <v>72</v>
      </c>
      <c r="T1354" s="8" t="e">
        <f t="shared" si="497"/>
        <v>#VALUE!</v>
      </c>
      <c r="U1354" s="12" t="s">
        <v>72</v>
      </c>
      <c r="V1354" s="8" t="e">
        <f t="shared" si="498"/>
        <v>#VALUE!</v>
      </c>
      <c r="X1354" s="13" t="str">
        <f t="shared" si="487"/>
        <v xml:space="preserve"> </v>
      </c>
      <c r="Y1354" s="8" t="e">
        <f t="shared" si="499"/>
        <v>#VALUE!</v>
      </c>
      <c r="AA1354" s="14" t="e">
        <f t="shared" ca="1" si="500"/>
        <v>#VALUE!</v>
      </c>
      <c r="AB1354" s="14" t="e">
        <f t="shared" ca="1" si="501"/>
        <v>#VALUE!</v>
      </c>
      <c r="AC1354" s="14" t="e">
        <f t="shared" ca="1" si="502"/>
        <v>#VALUE!</v>
      </c>
      <c r="AD1354" s="8" t="e">
        <f t="shared" ca="1" si="503"/>
        <v>#VALUE!</v>
      </c>
      <c r="AE1354" s="8" t="e">
        <f t="shared" ca="1" si="504"/>
        <v>#VALUE!</v>
      </c>
      <c r="AF1354" s="8" t="e">
        <f t="shared" ca="1" si="505"/>
        <v>#VALUE!</v>
      </c>
    </row>
    <row r="1355" spans="1:32" x14ac:dyDescent="0.3">
      <c r="A1355" s="35">
        <f>IF(Замеры!B1351=0, " ", Замеры!B1351)</f>
        <v>1348</v>
      </c>
      <c r="B1355" s="49" t="str">
        <f>Замеры!G1351</f>
        <v xml:space="preserve">Группа от QF </v>
      </c>
      <c r="C1355" s="49" t="str">
        <f>IF(Замеры!J1351=0, " ", Замеры!J1351)</f>
        <v xml:space="preserve"> </v>
      </c>
      <c r="D1355" s="49" t="str">
        <f>IF(O1355=0, " ", CONCATENATE(Замеры!T1351,Замеры!U1351,Замеры!V1351,Замеры!W1351,Замеры!AB1351))</f>
        <v xml:space="preserve"> </v>
      </c>
      <c r="E1355" s="49" t="str">
        <f>IF(Замеры!L1351=0, " ", Замеры!L1351)</f>
        <v xml:space="preserve"> </v>
      </c>
      <c r="F1355" s="49" t="e">
        <f t="shared" si="488"/>
        <v>#VALUE!</v>
      </c>
      <c r="G1355" s="51" t="str">
        <f t="shared" si="489"/>
        <v>-</v>
      </c>
      <c r="H1355" s="52" t="str">
        <f t="shared" si="490"/>
        <v>-</v>
      </c>
      <c r="I1355" s="51" t="str">
        <f t="shared" si="491"/>
        <v>-</v>
      </c>
      <c r="J1355" s="29" t="str">
        <f t="shared" si="492"/>
        <v>-</v>
      </c>
      <c r="K1355" s="46" t="str">
        <f t="shared" si="493"/>
        <v>-</v>
      </c>
      <c r="L1355" s="29" t="str">
        <f t="shared" si="494"/>
        <v>-</v>
      </c>
      <c r="M1355" s="29" t="str">
        <f t="shared" si="495"/>
        <v xml:space="preserve"> </v>
      </c>
      <c r="N1355" s="29" t="str">
        <f t="shared" ca="1" si="496"/>
        <v xml:space="preserve"> </v>
      </c>
      <c r="O1355" s="8">
        <f>Замеры!R1351</f>
        <v>0</v>
      </c>
      <c r="P1355" s="8" t="b">
        <f t="shared" si="484"/>
        <v>1</v>
      </c>
      <c r="Q1355" s="8" t="b">
        <f t="shared" si="485"/>
        <v>1</v>
      </c>
      <c r="R1355" s="8" t="b">
        <f t="shared" si="486"/>
        <v>1</v>
      </c>
      <c r="S1355" s="8" t="s">
        <v>72</v>
      </c>
      <c r="T1355" s="8" t="e">
        <f t="shared" si="497"/>
        <v>#VALUE!</v>
      </c>
      <c r="U1355" s="12" t="s">
        <v>72</v>
      </c>
      <c r="V1355" s="8" t="e">
        <f t="shared" si="498"/>
        <v>#VALUE!</v>
      </c>
      <c r="X1355" s="13" t="str">
        <f t="shared" si="487"/>
        <v xml:space="preserve"> </v>
      </c>
      <c r="Y1355" s="8" t="e">
        <f t="shared" si="499"/>
        <v>#VALUE!</v>
      </c>
      <c r="AA1355" s="14" t="e">
        <f t="shared" ca="1" si="500"/>
        <v>#VALUE!</v>
      </c>
      <c r="AB1355" s="14" t="e">
        <f t="shared" ca="1" si="501"/>
        <v>#VALUE!</v>
      </c>
      <c r="AC1355" s="14" t="e">
        <f t="shared" ca="1" si="502"/>
        <v>#VALUE!</v>
      </c>
      <c r="AD1355" s="8" t="e">
        <f t="shared" ca="1" si="503"/>
        <v>#VALUE!</v>
      </c>
      <c r="AE1355" s="8" t="e">
        <f t="shared" ca="1" si="504"/>
        <v>#VALUE!</v>
      </c>
      <c r="AF1355" s="8" t="e">
        <f t="shared" ca="1" si="505"/>
        <v>#VALUE!</v>
      </c>
    </row>
    <row r="1356" spans="1:32" x14ac:dyDescent="0.3">
      <c r="A1356" s="35">
        <f>IF(Замеры!B1352=0, " ", Замеры!B1352)</f>
        <v>1349</v>
      </c>
      <c r="B1356" s="49" t="str">
        <f>Замеры!G1352</f>
        <v xml:space="preserve">Группа от QF </v>
      </c>
      <c r="C1356" s="49" t="str">
        <f>IF(Замеры!J1352=0, " ", Замеры!J1352)</f>
        <v xml:space="preserve"> </v>
      </c>
      <c r="D1356" s="49" t="str">
        <f>IF(O1356=0, " ", CONCATENATE(Замеры!T1352,Замеры!U1352,Замеры!V1352,Замеры!W1352,Замеры!AB1352))</f>
        <v xml:space="preserve"> </v>
      </c>
      <c r="E1356" s="49" t="str">
        <f>IF(Замеры!L1352=0, " ", Замеры!L1352)</f>
        <v xml:space="preserve"> </v>
      </c>
      <c r="F1356" s="49" t="e">
        <f t="shared" si="488"/>
        <v>#VALUE!</v>
      </c>
      <c r="G1356" s="51" t="str">
        <f t="shared" si="489"/>
        <v>-</v>
      </c>
      <c r="H1356" s="52" t="str">
        <f t="shared" si="490"/>
        <v>-</v>
      </c>
      <c r="I1356" s="51" t="str">
        <f t="shared" si="491"/>
        <v>-</v>
      </c>
      <c r="J1356" s="29" t="str">
        <f t="shared" si="492"/>
        <v>-</v>
      </c>
      <c r="K1356" s="46" t="str">
        <f t="shared" si="493"/>
        <v>-</v>
      </c>
      <c r="L1356" s="29" t="str">
        <f t="shared" si="494"/>
        <v>-</v>
      </c>
      <c r="M1356" s="29" t="str">
        <f t="shared" si="495"/>
        <v xml:space="preserve"> </v>
      </c>
      <c r="N1356" s="29" t="str">
        <f t="shared" ca="1" si="496"/>
        <v xml:space="preserve"> </v>
      </c>
      <c r="O1356" s="8">
        <f>Замеры!R1352</f>
        <v>0</v>
      </c>
      <c r="P1356" s="8" t="b">
        <f t="shared" si="484"/>
        <v>1</v>
      </c>
      <c r="Q1356" s="8" t="b">
        <f t="shared" si="485"/>
        <v>1</v>
      </c>
      <c r="R1356" s="8" t="b">
        <f t="shared" si="486"/>
        <v>1</v>
      </c>
      <c r="S1356" s="8" t="s">
        <v>72</v>
      </c>
      <c r="T1356" s="8" t="e">
        <f t="shared" si="497"/>
        <v>#VALUE!</v>
      </c>
      <c r="U1356" s="12" t="s">
        <v>72</v>
      </c>
      <c r="V1356" s="8" t="e">
        <f t="shared" si="498"/>
        <v>#VALUE!</v>
      </c>
      <c r="X1356" s="13" t="str">
        <f t="shared" si="487"/>
        <v xml:space="preserve"> </v>
      </c>
      <c r="Y1356" s="8" t="e">
        <f t="shared" si="499"/>
        <v>#VALUE!</v>
      </c>
      <c r="AA1356" s="14" t="e">
        <f t="shared" ca="1" si="500"/>
        <v>#VALUE!</v>
      </c>
      <c r="AB1356" s="14" t="e">
        <f t="shared" ca="1" si="501"/>
        <v>#VALUE!</v>
      </c>
      <c r="AC1356" s="14" t="e">
        <f t="shared" ca="1" si="502"/>
        <v>#VALUE!</v>
      </c>
      <c r="AD1356" s="8" t="e">
        <f t="shared" ca="1" si="503"/>
        <v>#VALUE!</v>
      </c>
      <c r="AE1356" s="8" t="e">
        <f t="shared" ca="1" si="504"/>
        <v>#VALUE!</v>
      </c>
      <c r="AF1356" s="8" t="e">
        <f t="shared" ca="1" si="505"/>
        <v>#VALUE!</v>
      </c>
    </row>
    <row r="1357" spans="1:32" x14ac:dyDescent="0.3">
      <c r="A1357" s="35">
        <f>IF(Замеры!B1353=0, " ", Замеры!B1353)</f>
        <v>1350</v>
      </c>
      <c r="B1357" s="49" t="str">
        <f>Замеры!G1353</f>
        <v xml:space="preserve">Группа от QF </v>
      </c>
      <c r="C1357" s="49" t="str">
        <f>IF(Замеры!J1353=0, " ", Замеры!J1353)</f>
        <v xml:space="preserve"> </v>
      </c>
      <c r="D1357" s="49" t="str">
        <f>IF(O1357=0, " ", CONCATENATE(Замеры!T1353,Замеры!U1353,Замеры!V1353,Замеры!W1353,Замеры!AB1353))</f>
        <v xml:space="preserve"> </v>
      </c>
      <c r="E1357" s="49" t="str">
        <f>IF(Замеры!L1353=0, " ", Замеры!L1353)</f>
        <v xml:space="preserve"> </v>
      </c>
      <c r="F1357" s="49" t="e">
        <f t="shared" si="488"/>
        <v>#VALUE!</v>
      </c>
      <c r="G1357" s="51" t="str">
        <f t="shared" si="489"/>
        <v>-</v>
      </c>
      <c r="H1357" s="52" t="str">
        <f t="shared" si="490"/>
        <v>-</v>
      </c>
      <c r="I1357" s="51" t="str">
        <f t="shared" si="491"/>
        <v>-</v>
      </c>
      <c r="J1357" s="29" t="str">
        <f t="shared" si="492"/>
        <v>-</v>
      </c>
      <c r="K1357" s="46" t="str">
        <f t="shared" si="493"/>
        <v>-</v>
      </c>
      <c r="L1357" s="29" t="str">
        <f t="shared" si="494"/>
        <v>-</v>
      </c>
      <c r="M1357" s="29" t="str">
        <f t="shared" si="495"/>
        <v xml:space="preserve"> </v>
      </c>
      <c r="N1357" s="29" t="str">
        <f t="shared" ca="1" si="496"/>
        <v xml:space="preserve"> </v>
      </c>
      <c r="O1357" s="8">
        <f>Замеры!R1353</f>
        <v>0</v>
      </c>
      <c r="P1357" s="8" t="b">
        <f t="shared" si="484"/>
        <v>1</v>
      </c>
      <c r="Q1357" s="8" t="b">
        <f t="shared" si="485"/>
        <v>1</v>
      </c>
      <c r="R1357" s="8" t="b">
        <f t="shared" si="486"/>
        <v>1</v>
      </c>
      <c r="S1357" s="8" t="s">
        <v>72</v>
      </c>
      <c r="T1357" s="8" t="e">
        <f t="shared" si="497"/>
        <v>#VALUE!</v>
      </c>
      <c r="U1357" s="12" t="s">
        <v>72</v>
      </c>
      <c r="V1357" s="8" t="e">
        <f t="shared" si="498"/>
        <v>#VALUE!</v>
      </c>
      <c r="X1357" s="13" t="str">
        <f t="shared" si="487"/>
        <v xml:space="preserve"> </v>
      </c>
      <c r="Y1357" s="8" t="e">
        <f t="shared" si="499"/>
        <v>#VALUE!</v>
      </c>
      <c r="AA1357" s="14" t="e">
        <f t="shared" ca="1" si="500"/>
        <v>#VALUE!</v>
      </c>
      <c r="AB1357" s="14" t="e">
        <f t="shared" ca="1" si="501"/>
        <v>#VALUE!</v>
      </c>
      <c r="AC1357" s="14" t="e">
        <f t="shared" ca="1" si="502"/>
        <v>#VALUE!</v>
      </c>
      <c r="AD1357" s="8" t="e">
        <f t="shared" ca="1" si="503"/>
        <v>#VALUE!</v>
      </c>
      <c r="AE1357" s="8" t="e">
        <f t="shared" ca="1" si="504"/>
        <v>#VALUE!</v>
      </c>
      <c r="AF1357" s="8" t="e">
        <f t="shared" ca="1" si="505"/>
        <v>#VALUE!</v>
      </c>
    </row>
    <row r="1358" spans="1:32" x14ac:dyDescent="0.3">
      <c r="A1358" s="35">
        <f>IF(Замеры!B1354=0, " ", Замеры!B1354)</f>
        <v>1351</v>
      </c>
      <c r="B1358" s="49" t="str">
        <f>Замеры!G1354</f>
        <v xml:space="preserve">Группа от QF </v>
      </c>
      <c r="C1358" s="49" t="str">
        <f>IF(Замеры!J1354=0, " ", Замеры!J1354)</f>
        <v xml:space="preserve"> </v>
      </c>
      <c r="D1358" s="49" t="str">
        <f>IF(O1358=0, " ", CONCATENATE(Замеры!T1354,Замеры!U1354,Замеры!V1354,Замеры!W1354,Замеры!AB1354))</f>
        <v xml:space="preserve"> </v>
      </c>
      <c r="E1358" s="49" t="str">
        <f>IF(Замеры!L1354=0, " ", Замеры!L1354)</f>
        <v xml:space="preserve"> </v>
      </c>
      <c r="F1358" s="49" t="e">
        <f t="shared" si="488"/>
        <v>#VALUE!</v>
      </c>
      <c r="G1358" s="51" t="str">
        <f t="shared" si="489"/>
        <v>-</v>
      </c>
      <c r="H1358" s="52" t="str">
        <f t="shared" si="490"/>
        <v>-</v>
      </c>
      <c r="I1358" s="51" t="str">
        <f t="shared" si="491"/>
        <v>-</v>
      </c>
      <c r="J1358" s="29" t="str">
        <f t="shared" si="492"/>
        <v>-</v>
      </c>
      <c r="K1358" s="46" t="str">
        <f t="shared" si="493"/>
        <v>-</v>
      </c>
      <c r="L1358" s="29" t="str">
        <f t="shared" si="494"/>
        <v>-</v>
      </c>
      <c r="M1358" s="29" t="str">
        <f t="shared" si="495"/>
        <v xml:space="preserve"> </v>
      </c>
      <c r="N1358" s="29" t="str">
        <f t="shared" ca="1" si="496"/>
        <v xml:space="preserve"> </v>
      </c>
      <c r="O1358" s="8">
        <f>Замеры!R1354</f>
        <v>0</v>
      </c>
      <c r="P1358" s="8" t="b">
        <f t="shared" si="484"/>
        <v>1</v>
      </c>
      <c r="Q1358" s="8" t="b">
        <f t="shared" si="485"/>
        <v>1</v>
      </c>
      <c r="R1358" s="8" t="b">
        <f t="shared" si="486"/>
        <v>1</v>
      </c>
      <c r="S1358" s="8" t="s">
        <v>72</v>
      </c>
      <c r="T1358" s="8" t="e">
        <f t="shared" si="497"/>
        <v>#VALUE!</v>
      </c>
      <c r="U1358" s="12" t="s">
        <v>72</v>
      </c>
      <c r="V1358" s="8" t="e">
        <f t="shared" si="498"/>
        <v>#VALUE!</v>
      </c>
      <c r="X1358" s="13" t="str">
        <f t="shared" si="487"/>
        <v xml:space="preserve"> </v>
      </c>
      <c r="Y1358" s="8" t="e">
        <f t="shared" si="499"/>
        <v>#VALUE!</v>
      </c>
      <c r="AA1358" s="14" t="e">
        <f t="shared" ca="1" si="500"/>
        <v>#VALUE!</v>
      </c>
      <c r="AB1358" s="14" t="e">
        <f t="shared" ca="1" si="501"/>
        <v>#VALUE!</v>
      </c>
      <c r="AC1358" s="14" t="e">
        <f t="shared" ca="1" si="502"/>
        <v>#VALUE!</v>
      </c>
      <c r="AD1358" s="8" t="e">
        <f t="shared" ca="1" si="503"/>
        <v>#VALUE!</v>
      </c>
      <c r="AE1358" s="8" t="e">
        <f t="shared" ca="1" si="504"/>
        <v>#VALUE!</v>
      </c>
      <c r="AF1358" s="8" t="e">
        <f t="shared" ca="1" si="505"/>
        <v>#VALUE!</v>
      </c>
    </row>
    <row r="1359" spans="1:32" x14ac:dyDescent="0.3">
      <c r="A1359" s="35">
        <f>IF(Замеры!B1355=0, " ", Замеры!B1355)</f>
        <v>1352</v>
      </c>
      <c r="B1359" s="49" t="str">
        <f>Замеры!G1355</f>
        <v xml:space="preserve">Группа от QF </v>
      </c>
      <c r="C1359" s="49" t="str">
        <f>IF(Замеры!J1355=0, " ", Замеры!J1355)</f>
        <v xml:space="preserve"> </v>
      </c>
      <c r="D1359" s="49" t="str">
        <f>IF(O1359=0, " ", CONCATENATE(Замеры!T1355,Замеры!U1355,Замеры!V1355,Замеры!W1355,Замеры!AB1355))</f>
        <v xml:space="preserve"> </v>
      </c>
      <c r="E1359" s="49" t="str">
        <f>IF(Замеры!L1355=0, " ", Замеры!L1355)</f>
        <v xml:space="preserve"> </v>
      </c>
      <c r="F1359" s="49" t="e">
        <f t="shared" si="488"/>
        <v>#VALUE!</v>
      </c>
      <c r="G1359" s="51" t="str">
        <f t="shared" si="489"/>
        <v>-</v>
      </c>
      <c r="H1359" s="52" t="str">
        <f t="shared" si="490"/>
        <v>-</v>
      </c>
      <c r="I1359" s="51" t="str">
        <f t="shared" si="491"/>
        <v>-</v>
      </c>
      <c r="J1359" s="29" t="str">
        <f t="shared" si="492"/>
        <v>-</v>
      </c>
      <c r="K1359" s="46" t="str">
        <f t="shared" si="493"/>
        <v>-</v>
      </c>
      <c r="L1359" s="29" t="str">
        <f t="shared" si="494"/>
        <v>-</v>
      </c>
      <c r="M1359" s="29" t="str">
        <f t="shared" si="495"/>
        <v xml:space="preserve"> </v>
      </c>
      <c r="N1359" s="29" t="str">
        <f t="shared" ca="1" si="496"/>
        <v xml:space="preserve"> </v>
      </c>
      <c r="O1359" s="8">
        <f>Замеры!R1355</f>
        <v>0</v>
      </c>
      <c r="P1359" s="8" t="b">
        <f t="shared" si="484"/>
        <v>1</v>
      </c>
      <c r="Q1359" s="8" t="b">
        <f t="shared" si="485"/>
        <v>1</v>
      </c>
      <c r="R1359" s="8" t="b">
        <f t="shared" si="486"/>
        <v>1</v>
      </c>
      <c r="S1359" s="8" t="s">
        <v>72</v>
      </c>
      <c r="T1359" s="8" t="e">
        <f t="shared" si="497"/>
        <v>#VALUE!</v>
      </c>
      <c r="U1359" s="12" t="s">
        <v>72</v>
      </c>
      <c r="V1359" s="8" t="e">
        <f t="shared" si="498"/>
        <v>#VALUE!</v>
      </c>
      <c r="X1359" s="13" t="str">
        <f t="shared" si="487"/>
        <v xml:space="preserve"> </v>
      </c>
      <c r="Y1359" s="8" t="e">
        <f t="shared" si="499"/>
        <v>#VALUE!</v>
      </c>
      <c r="AA1359" s="14" t="e">
        <f t="shared" ca="1" si="500"/>
        <v>#VALUE!</v>
      </c>
      <c r="AB1359" s="14" t="e">
        <f t="shared" ca="1" si="501"/>
        <v>#VALUE!</v>
      </c>
      <c r="AC1359" s="14" t="e">
        <f t="shared" ca="1" si="502"/>
        <v>#VALUE!</v>
      </c>
      <c r="AD1359" s="8" t="e">
        <f t="shared" ca="1" si="503"/>
        <v>#VALUE!</v>
      </c>
      <c r="AE1359" s="8" t="e">
        <f t="shared" ca="1" si="504"/>
        <v>#VALUE!</v>
      </c>
      <c r="AF1359" s="8" t="e">
        <f t="shared" ca="1" si="505"/>
        <v>#VALUE!</v>
      </c>
    </row>
    <row r="1360" spans="1:32" x14ac:dyDescent="0.3">
      <c r="A1360" s="35">
        <f>IF(Замеры!B1356=0, " ", Замеры!B1356)</f>
        <v>1353</v>
      </c>
      <c r="B1360" s="49" t="str">
        <f>Замеры!G1356</f>
        <v xml:space="preserve">Группа от QF </v>
      </c>
      <c r="C1360" s="49" t="str">
        <f>IF(Замеры!J1356=0, " ", Замеры!J1356)</f>
        <v xml:space="preserve"> </v>
      </c>
      <c r="D1360" s="49" t="str">
        <f>IF(O1360=0, " ", CONCATENATE(Замеры!T1356,Замеры!U1356,Замеры!V1356,Замеры!W1356,Замеры!AB1356))</f>
        <v xml:space="preserve"> </v>
      </c>
      <c r="E1360" s="49" t="str">
        <f>IF(Замеры!L1356=0, " ", Замеры!L1356)</f>
        <v xml:space="preserve"> </v>
      </c>
      <c r="F1360" s="49" t="e">
        <f t="shared" si="488"/>
        <v>#VALUE!</v>
      </c>
      <c r="G1360" s="51" t="str">
        <f t="shared" si="489"/>
        <v>-</v>
      </c>
      <c r="H1360" s="52" t="str">
        <f t="shared" si="490"/>
        <v>-</v>
      </c>
      <c r="I1360" s="51" t="str">
        <f t="shared" si="491"/>
        <v>-</v>
      </c>
      <c r="J1360" s="29" t="str">
        <f t="shared" si="492"/>
        <v>-</v>
      </c>
      <c r="K1360" s="46" t="str">
        <f t="shared" si="493"/>
        <v>-</v>
      </c>
      <c r="L1360" s="29" t="str">
        <f t="shared" si="494"/>
        <v>-</v>
      </c>
      <c r="M1360" s="29" t="str">
        <f t="shared" si="495"/>
        <v xml:space="preserve"> </v>
      </c>
      <c r="N1360" s="29" t="str">
        <f t="shared" ca="1" si="496"/>
        <v xml:space="preserve"> </v>
      </c>
      <c r="O1360" s="8">
        <f>Замеры!R1356</f>
        <v>0</v>
      </c>
      <c r="P1360" s="8" t="b">
        <f t="shared" si="484"/>
        <v>1</v>
      </c>
      <c r="Q1360" s="8" t="b">
        <f t="shared" si="485"/>
        <v>1</v>
      </c>
      <c r="R1360" s="8" t="b">
        <f t="shared" si="486"/>
        <v>1</v>
      </c>
      <c r="S1360" s="8" t="s">
        <v>72</v>
      </c>
      <c r="T1360" s="8" t="e">
        <f t="shared" si="497"/>
        <v>#VALUE!</v>
      </c>
      <c r="U1360" s="12" t="s">
        <v>72</v>
      </c>
      <c r="V1360" s="8" t="e">
        <f t="shared" si="498"/>
        <v>#VALUE!</v>
      </c>
      <c r="X1360" s="13" t="str">
        <f t="shared" si="487"/>
        <v xml:space="preserve"> </v>
      </c>
      <c r="Y1360" s="8" t="e">
        <f t="shared" si="499"/>
        <v>#VALUE!</v>
      </c>
      <c r="AA1360" s="14" t="e">
        <f t="shared" ca="1" si="500"/>
        <v>#VALUE!</v>
      </c>
      <c r="AB1360" s="14" t="e">
        <f t="shared" ca="1" si="501"/>
        <v>#VALUE!</v>
      </c>
      <c r="AC1360" s="14" t="e">
        <f t="shared" ca="1" si="502"/>
        <v>#VALUE!</v>
      </c>
      <c r="AD1360" s="8" t="e">
        <f t="shared" ca="1" si="503"/>
        <v>#VALUE!</v>
      </c>
      <c r="AE1360" s="8" t="e">
        <f t="shared" ca="1" si="504"/>
        <v>#VALUE!</v>
      </c>
      <c r="AF1360" s="8" t="e">
        <f t="shared" ca="1" si="505"/>
        <v>#VALUE!</v>
      </c>
    </row>
    <row r="1361" spans="1:32" x14ac:dyDescent="0.3">
      <c r="A1361" s="35">
        <f>IF(Замеры!B1357=0, " ", Замеры!B1357)</f>
        <v>1354</v>
      </c>
      <c r="B1361" s="49" t="str">
        <f>Замеры!G1357</f>
        <v xml:space="preserve">Группа от QF </v>
      </c>
      <c r="C1361" s="49" t="str">
        <f>IF(Замеры!J1357=0, " ", Замеры!J1357)</f>
        <v xml:space="preserve"> </v>
      </c>
      <c r="D1361" s="49" t="str">
        <f>IF(O1361=0, " ", CONCATENATE(Замеры!T1357,Замеры!U1357,Замеры!V1357,Замеры!W1357,Замеры!AB1357))</f>
        <v xml:space="preserve"> </v>
      </c>
      <c r="E1361" s="49" t="str">
        <f>IF(Замеры!L1357=0, " ", Замеры!L1357)</f>
        <v xml:space="preserve"> </v>
      </c>
      <c r="F1361" s="49" t="e">
        <f t="shared" si="488"/>
        <v>#VALUE!</v>
      </c>
      <c r="G1361" s="51" t="str">
        <f t="shared" si="489"/>
        <v>-</v>
      </c>
      <c r="H1361" s="52" t="str">
        <f t="shared" si="490"/>
        <v>-</v>
      </c>
      <c r="I1361" s="51" t="str">
        <f t="shared" si="491"/>
        <v>-</v>
      </c>
      <c r="J1361" s="29" t="str">
        <f t="shared" si="492"/>
        <v>-</v>
      </c>
      <c r="K1361" s="46" t="str">
        <f t="shared" si="493"/>
        <v>-</v>
      </c>
      <c r="L1361" s="29" t="str">
        <f t="shared" si="494"/>
        <v>-</v>
      </c>
      <c r="M1361" s="29" t="str">
        <f t="shared" si="495"/>
        <v xml:space="preserve"> </v>
      </c>
      <c r="N1361" s="29" t="str">
        <f t="shared" ca="1" si="496"/>
        <v xml:space="preserve"> </v>
      </c>
      <c r="O1361" s="8">
        <f>Замеры!R1357</f>
        <v>0</v>
      </c>
      <c r="P1361" s="8" t="b">
        <f t="shared" si="484"/>
        <v>1</v>
      </c>
      <c r="Q1361" s="8" t="b">
        <f t="shared" si="485"/>
        <v>1</v>
      </c>
      <c r="R1361" s="8" t="b">
        <f t="shared" si="486"/>
        <v>1</v>
      </c>
      <c r="S1361" s="8" t="s">
        <v>72</v>
      </c>
      <c r="T1361" s="8" t="e">
        <f t="shared" si="497"/>
        <v>#VALUE!</v>
      </c>
      <c r="U1361" s="12" t="s">
        <v>72</v>
      </c>
      <c r="V1361" s="8" t="e">
        <f t="shared" si="498"/>
        <v>#VALUE!</v>
      </c>
      <c r="X1361" s="13" t="str">
        <f t="shared" si="487"/>
        <v xml:space="preserve"> </v>
      </c>
      <c r="Y1361" s="8" t="e">
        <f t="shared" si="499"/>
        <v>#VALUE!</v>
      </c>
      <c r="AA1361" s="14" t="e">
        <f t="shared" ca="1" si="500"/>
        <v>#VALUE!</v>
      </c>
      <c r="AB1361" s="14" t="e">
        <f t="shared" ca="1" si="501"/>
        <v>#VALUE!</v>
      </c>
      <c r="AC1361" s="14" t="e">
        <f t="shared" ca="1" si="502"/>
        <v>#VALUE!</v>
      </c>
      <c r="AD1361" s="8" t="e">
        <f t="shared" ca="1" si="503"/>
        <v>#VALUE!</v>
      </c>
      <c r="AE1361" s="8" t="e">
        <f t="shared" ca="1" si="504"/>
        <v>#VALUE!</v>
      </c>
      <c r="AF1361" s="8" t="e">
        <f t="shared" ca="1" si="505"/>
        <v>#VALUE!</v>
      </c>
    </row>
    <row r="1362" spans="1:32" x14ac:dyDescent="0.3">
      <c r="A1362" s="35">
        <f>IF(Замеры!B1358=0, " ", Замеры!B1358)</f>
        <v>1355</v>
      </c>
      <c r="B1362" s="49" t="str">
        <f>Замеры!G1358</f>
        <v xml:space="preserve">Группа от QF </v>
      </c>
      <c r="C1362" s="49" t="str">
        <f>IF(Замеры!J1358=0, " ", Замеры!J1358)</f>
        <v xml:space="preserve"> </v>
      </c>
      <c r="D1362" s="49" t="str">
        <f>IF(O1362=0, " ", CONCATENATE(Замеры!T1358,Замеры!U1358,Замеры!V1358,Замеры!W1358,Замеры!AB1358))</f>
        <v xml:space="preserve"> </v>
      </c>
      <c r="E1362" s="49" t="str">
        <f>IF(Замеры!L1358=0, " ", Замеры!L1358)</f>
        <v xml:space="preserve"> </v>
      </c>
      <c r="F1362" s="49" t="e">
        <f t="shared" si="488"/>
        <v>#VALUE!</v>
      </c>
      <c r="G1362" s="51" t="str">
        <f t="shared" si="489"/>
        <v>-</v>
      </c>
      <c r="H1362" s="52" t="str">
        <f t="shared" si="490"/>
        <v>-</v>
      </c>
      <c r="I1362" s="51" t="str">
        <f t="shared" si="491"/>
        <v>-</v>
      </c>
      <c r="J1362" s="29" t="str">
        <f t="shared" si="492"/>
        <v>-</v>
      </c>
      <c r="K1362" s="46" t="str">
        <f t="shared" si="493"/>
        <v>-</v>
      </c>
      <c r="L1362" s="29" t="str">
        <f t="shared" si="494"/>
        <v>-</v>
      </c>
      <c r="M1362" s="29" t="str">
        <f t="shared" si="495"/>
        <v xml:space="preserve"> </v>
      </c>
      <c r="N1362" s="29" t="str">
        <f t="shared" ca="1" si="496"/>
        <v xml:space="preserve"> </v>
      </c>
      <c r="O1362" s="8">
        <f>Замеры!R1358</f>
        <v>0</v>
      </c>
      <c r="P1362" s="8" t="b">
        <f t="shared" si="484"/>
        <v>1</v>
      </c>
      <c r="Q1362" s="8" t="b">
        <f t="shared" si="485"/>
        <v>1</v>
      </c>
      <c r="R1362" s="8" t="b">
        <f t="shared" si="486"/>
        <v>1</v>
      </c>
      <c r="S1362" s="8" t="s">
        <v>72</v>
      </c>
      <c r="T1362" s="8" t="e">
        <f t="shared" si="497"/>
        <v>#VALUE!</v>
      </c>
      <c r="U1362" s="12" t="s">
        <v>72</v>
      </c>
      <c r="V1362" s="8" t="e">
        <f t="shared" si="498"/>
        <v>#VALUE!</v>
      </c>
      <c r="X1362" s="13" t="str">
        <f t="shared" si="487"/>
        <v xml:space="preserve"> </v>
      </c>
      <c r="Y1362" s="8" t="e">
        <f t="shared" si="499"/>
        <v>#VALUE!</v>
      </c>
      <c r="AA1362" s="14" t="e">
        <f t="shared" ca="1" si="500"/>
        <v>#VALUE!</v>
      </c>
      <c r="AB1362" s="14" t="e">
        <f t="shared" ca="1" si="501"/>
        <v>#VALUE!</v>
      </c>
      <c r="AC1362" s="14" t="e">
        <f t="shared" ca="1" si="502"/>
        <v>#VALUE!</v>
      </c>
      <c r="AD1362" s="8" t="e">
        <f t="shared" ca="1" si="503"/>
        <v>#VALUE!</v>
      </c>
      <c r="AE1362" s="8" t="e">
        <f t="shared" ca="1" si="504"/>
        <v>#VALUE!</v>
      </c>
      <c r="AF1362" s="8" t="e">
        <f t="shared" ca="1" si="505"/>
        <v>#VALUE!</v>
      </c>
    </row>
    <row r="1363" spans="1:32" x14ac:dyDescent="0.3">
      <c r="A1363" s="35">
        <f>IF(Замеры!B1359=0, " ", Замеры!B1359)</f>
        <v>1356</v>
      </c>
      <c r="B1363" s="49" t="str">
        <f>Замеры!G1359</f>
        <v xml:space="preserve">Группа от QF </v>
      </c>
      <c r="C1363" s="49" t="str">
        <f>IF(Замеры!J1359=0, " ", Замеры!J1359)</f>
        <v xml:space="preserve"> </v>
      </c>
      <c r="D1363" s="49" t="str">
        <f>IF(O1363=0, " ", CONCATENATE(Замеры!T1359,Замеры!U1359,Замеры!V1359,Замеры!W1359,Замеры!AB1359))</f>
        <v xml:space="preserve"> </v>
      </c>
      <c r="E1363" s="49" t="str">
        <f>IF(Замеры!L1359=0, " ", Замеры!L1359)</f>
        <v xml:space="preserve"> </v>
      </c>
      <c r="F1363" s="49" t="e">
        <f t="shared" si="488"/>
        <v>#VALUE!</v>
      </c>
      <c r="G1363" s="51" t="str">
        <f t="shared" si="489"/>
        <v>-</v>
      </c>
      <c r="H1363" s="52" t="str">
        <f t="shared" si="490"/>
        <v>-</v>
      </c>
      <c r="I1363" s="51" t="str">
        <f t="shared" si="491"/>
        <v>-</v>
      </c>
      <c r="J1363" s="29" t="str">
        <f t="shared" si="492"/>
        <v>-</v>
      </c>
      <c r="K1363" s="46" t="str">
        <f t="shared" si="493"/>
        <v>-</v>
      </c>
      <c r="L1363" s="29" t="str">
        <f t="shared" si="494"/>
        <v>-</v>
      </c>
      <c r="M1363" s="29" t="str">
        <f t="shared" si="495"/>
        <v xml:space="preserve"> </v>
      </c>
      <c r="N1363" s="29" t="str">
        <f t="shared" ca="1" si="496"/>
        <v xml:space="preserve"> </v>
      </c>
      <c r="O1363" s="8">
        <f>Замеры!R1359</f>
        <v>0</v>
      </c>
      <c r="P1363" s="8" t="b">
        <f t="shared" si="484"/>
        <v>1</v>
      </c>
      <c r="Q1363" s="8" t="b">
        <f t="shared" si="485"/>
        <v>1</v>
      </c>
      <c r="R1363" s="8" t="b">
        <f t="shared" si="486"/>
        <v>1</v>
      </c>
      <c r="S1363" s="8" t="s">
        <v>72</v>
      </c>
      <c r="T1363" s="8" t="e">
        <f t="shared" si="497"/>
        <v>#VALUE!</v>
      </c>
      <c r="U1363" s="12" t="s">
        <v>72</v>
      </c>
      <c r="V1363" s="8" t="e">
        <f t="shared" si="498"/>
        <v>#VALUE!</v>
      </c>
      <c r="X1363" s="13" t="str">
        <f t="shared" si="487"/>
        <v xml:space="preserve"> </v>
      </c>
      <c r="Y1363" s="8" t="e">
        <f t="shared" si="499"/>
        <v>#VALUE!</v>
      </c>
      <c r="AA1363" s="14" t="e">
        <f t="shared" ca="1" si="500"/>
        <v>#VALUE!</v>
      </c>
      <c r="AB1363" s="14" t="e">
        <f t="shared" ca="1" si="501"/>
        <v>#VALUE!</v>
      </c>
      <c r="AC1363" s="14" t="e">
        <f t="shared" ca="1" si="502"/>
        <v>#VALUE!</v>
      </c>
      <c r="AD1363" s="8" t="e">
        <f t="shared" ca="1" si="503"/>
        <v>#VALUE!</v>
      </c>
      <c r="AE1363" s="8" t="e">
        <f t="shared" ca="1" si="504"/>
        <v>#VALUE!</v>
      </c>
      <c r="AF1363" s="8" t="e">
        <f t="shared" ca="1" si="505"/>
        <v>#VALUE!</v>
      </c>
    </row>
    <row r="1364" spans="1:32" x14ac:dyDescent="0.3">
      <c r="A1364" s="35">
        <f>IF(Замеры!B1360=0, " ", Замеры!B1360)</f>
        <v>1357</v>
      </c>
      <c r="B1364" s="49" t="str">
        <f>Замеры!G1360</f>
        <v xml:space="preserve">Группа от QF </v>
      </c>
      <c r="C1364" s="49" t="str">
        <f>IF(Замеры!J1360=0, " ", Замеры!J1360)</f>
        <v xml:space="preserve"> </v>
      </c>
      <c r="D1364" s="49" t="str">
        <f>IF(O1364=0, " ", CONCATENATE(Замеры!T1360,Замеры!U1360,Замеры!V1360,Замеры!W1360,Замеры!AB1360))</f>
        <v xml:space="preserve"> </v>
      </c>
      <c r="E1364" s="49" t="str">
        <f>IF(Замеры!L1360=0, " ", Замеры!L1360)</f>
        <v xml:space="preserve"> </v>
      </c>
      <c r="F1364" s="49" t="e">
        <f t="shared" si="488"/>
        <v>#VALUE!</v>
      </c>
      <c r="G1364" s="51" t="str">
        <f t="shared" si="489"/>
        <v>-</v>
      </c>
      <c r="H1364" s="52" t="str">
        <f t="shared" si="490"/>
        <v>-</v>
      </c>
      <c r="I1364" s="51" t="str">
        <f t="shared" si="491"/>
        <v>-</v>
      </c>
      <c r="J1364" s="29" t="str">
        <f t="shared" si="492"/>
        <v>-</v>
      </c>
      <c r="K1364" s="46" t="str">
        <f t="shared" si="493"/>
        <v>-</v>
      </c>
      <c r="L1364" s="29" t="str">
        <f t="shared" si="494"/>
        <v>-</v>
      </c>
      <c r="M1364" s="29" t="str">
        <f t="shared" si="495"/>
        <v xml:space="preserve"> </v>
      </c>
      <c r="N1364" s="29" t="str">
        <f t="shared" ca="1" si="496"/>
        <v xml:space="preserve"> </v>
      </c>
      <c r="O1364" s="8">
        <f>Замеры!R1360</f>
        <v>0</v>
      </c>
      <c r="P1364" s="8" t="b">
        <f t="shared" si="484"/>
        <v>1</v>
      </c>
      <c r="Q1364" s="8" t="b">
        <f t="shared" si="485"/>
        <v>1</v>
      </c>
      <c r="R1364" s="8" t="b">
        <f t="shared" si="486"/>
        <v>1</v>
      </c>
      <c r="S1364" s="8" t="s">
        <v>72</v>
      </c>
      <c r="T1364" s="8" t="e">
        <f t="shared" si="497"/>
        <v>#VALUE!</v>
      </c>
      <c r="U1364" s="12" t="s">
        <v>72</v>
      </c>
      <c r="V1364" s="8" t="e">
        <f t="shared" si="498"/>
        <v>#VALUE!</v>
      </c>
      <c r="X1364" s="13" t="str">
        <f t="shared" si="487"/>
        <v xml:space="preserve"> </v>
      </c>
      <c r="Y1364" s="8" t="e">
        <f t="shared" si="499"/>
        <v>#VALUE!</v>
      </c>
      <c r="AA1364" s="14" t="e">
        <f t="shared" ca="1" si="500"/>
        <v>#VALUE!</v>
      </c>
      <c r="AB1364" s="14" t="e">
        <f t="shared" ca="1" si="501"/>
        <v>#VALUE!</v>
      </c>
      <c r="AC1364" s="14" t="e">
        <f t="shared" ca="1" si="502"/>
        <v>#VALUE!</v>
      </c>
      <c r="AD1364" s="8" t="e">
        <f t="shared" ca="1" si="503"/>
        <v>#VALUE!</v>
      </c>
      <c r="AE1364" s="8" t="e">
        <f t="shared" ca="1" si="504"/>
        <v>#VALUE!</v>
      </c>
      <c r="AF1364" s="8" t="e">
        <f t="shared" ca="1" si="505"/>
        <v>#VALUE!</v>
      </c>
    </row>
    <row r="1365" spans="1:32" x14ac:dyDescent="0.3">
      <c r="A1365" s="35">
        <f>IF(Замеры!B1361=0, " ", Замеры!B1361)</f>
        <v>1358</v>
      </c>
      <c r="B1365" s="49" t="str">
        <f>Замеры!G1361</f>
        <v xml:space="preserve">Группа от QF </v>
      </c>
      <c r="C1365" s="49" t="str">
        <f>IF(Замеры!J1361=0, " ", Замеры!J1361)</f>
        <v xml:space="preserve"> </v>
      </c>
      <c r="D1365" s="49" t="str">
        <f>IF(O1365=0, " ", CONCATENATE(Замеры!T1361,Замеры!U1361,Замеры!V1361,Замеры!W1361,Замеры!AB1361))</f>
        <v xml:space="preserve"> </v>
      </c>
      <c r="E1365" s="49" t="str">
        <f>IF(Замеры!L1361=0, " ", Замеры!L1361)</f>
        <v xml:space="preserve"> </v>
      </c>
      <c r="F1365" s="49" t="e">
        <f t="shared" si="488"/>
        <v>#VALUE!</v>
      </c>
      <c r="G1365" s="51" t="str">
        <f t="shared" si="489"/>
        <v>-</v>
      </c>
      <c r="H1365" s="52" t="str">
        <f t="shared" si="490"/>
        <v>-</v>
      </c>
      <c r="I1365" s="51" t="str">
        <f t="shared" si="491"/>
        <v>-</v>
      </c>
      <c r="J1365" s="29" t="str">
        <f t="shared" si="492"/>
        <v>-</v>
      </c>
      <c r="K1365" s="46" t="str">
        <f t="shared" si="493"/>
        <v>-</v>
      </c>
      <c r="L1365" s="29" t="str">
        <f t="shared" si="494"/>
        <v>-</v>
      </c>
      <c r="M1365" s="29" t="str">
        <f t="shared" si="495"/>
        <v xml:space="preserve"> </v>
      </c>
      <c r="N1365" s="29" t="str">
        <f t="shared" ca="1" si="496"/>
        <v xml:space="preserve"> </v>
      </c>
      <c r="O1365" s="8">
        <f>Замеры!R1361</f>
        <v>0</v>
      </c>
      <c r="P1365" s="8" t="b">
        <f t="shared" si="484"/>
        <v>1</v>
      </c>
      <c r="Q1365" s="8" t="b">
        <f t="shared" si="485"/>
        <v>1</v>
      </c>
      <c r="R1365" s="8" t="b">
        <f t="shared" si="486"/>
        <v>1</v>
      </c>
      <c r="S1365" s="8" t="s">
        <v>72</v>
      </c>
      <c r="T1365" s="8" t="e">
        <f t="shared" si="497"/>
        <v>#VALUE!</v>
      </c>
      <c r="U1365" s="12" t="s">
        <v>72</v>
      </c>
      <c r="V1365" s="8" t="e">
        <f t="shared" si="498"/>
        <v>#VALUE!</v>
      </c>
      <c r="X1365" s="13" t="str">
        <f t="shared" si="487"/>
        <v xml:space="preserve"> </v>
      </c>
      <c r="Y1365" s="8" t="e">
        <f t="shared" si="499"/>
        <v>#VALUE!</v>
      </c>
      <c r="AA1365" s="14" t="e">
        <f t="shared" ca="1" si="500"/>
        <v>#VALUE!</v>
      </c>
      <c r="AB1365" s="14" t="e">
        <f t="shared" ca="1" si="501"/>
        <v>#VALUE!</v>
      </c>
      <c r="AC1365" s="14" t="e">
        <f t="shared" ca="1" si="502"/>
        <v>#VALUE!</v>
      </c>
      <c r="AD1365" s="8" t="e">
        <f t="shared" ca="1" si="503"/>
        <v>#VALUE!</v>
      </c>
      <c r="AE1365" s="8" t="e">
        <f t="shared" ca="1" si="504"/>
        <v>#VALUE!</v>
      </c>
      <c r="AF1365" s="8" t="e">
        <f t="shared" ca="1" si="505"/>
        <v>#VALUE!</v>
      </c>
    </row>
    <row r="1366" spans="1:32" x14ac:dyDescent="0.3">
      <c r="A1366" s="35">
        <f>IF(Замеры!B1362=0, " ", Замеры!B1362)</f>
        <v>1359</v>
      </c>
      <c r="B1366" s="49" t="str">
        <f>Замеры!G1362</f>
        <v xml:space="preserve">Группа от QF </v>
      </c>
      <c r="C1366" s="49" t="str">
        <f>IF(Замеры!J1362=0, " ", Замеры!J1362)</f>
        <v xml:space="preserve"> </v>
      </c>
      <c r="D1366" s="49" t="str">
        <f>IF(O1366=0, " ", CONCATENATE(Замеры!T1362,Замеры!U1362,Замеры!V1362,Замеры!W1362,Замеры!AB1362))</f>
        <v xml:space="preserve"> </v>
      </c>
      <c r="E1366" s="49" t="str">
        <f>IF(Замеры!L1362=0, " ", Замеры!L1362)</f>
        <v xml:space="preserve"> </v>
      </c>
      <c r="F1366" s="49" t="e">
        <f t="shared" si="488"/>
        <v>#VALUE!</v>
      </c>
      <c r="G1366" s="51" t="str">
        <f t="shared" si="489"/>
        <v>-</v>
      </c>
      <c r="H1366" s="52" t="str">
        <f t="shared" si="490"/>
        <v>-</v>
      </c>
      <c r="I1366" s="51" t="str">
        <f t="shared" si="491"/>
        <v>-</v>
      </c>
      <c r="J1366" s="29" t="str">
        <f t="shared" si="492"/>
        <v>-</v>
      </c>
      <c r="K1366" s="46" t="str">
        <f t="shared" si="493"/>
        <v>-</v>
      </c>
      <c r="L1366" s="29" t="str">
        <f t="shared" si="494"/>
        <v>-</v>
      </c>
      <c r="M1366" s="29" t="str">
        <f t="shared" si="495"/>
        <v xml:space="preserve"> </v>
      </c>
      <c r="N1366" s="29" t="str">
        <f t="shared" ca="1" si="496"/>
        <v xml:space="preserve"> </v>
      </c>
      <c r="O1366" s="8">
        <f>Замеры!R1362</f>
        <v>0</v>
      </c>
      <c r="P1366" s="8" t="b">
        <f t="shared" si="484"/>
        <v>1</v>
      </c>
      <c r="Q1366" s="8" t="b">
        <f t="shared" si="485"/>
        <v>1</v>
      </c>
      <c r="R1366" s="8" t="b">
        <f t="shared" si="486"/>
        <v>1</v>
      </c>
      <c r="S1366" s="8" t="s">
        <v>72</v>
      </c>
      <c r="T1366" s="8" t="e">
        <f t="shared" si="497"/>
        <v>#VALUE!</v>
      </c>
      <c r="U1366" s="12" t="s">
        <v>72</v>
      </c>
      <c r="V1366" s="8" t="e">
        <f t="shared" si="498"/>
        <v>#VALUE!</v>
      </c>
      <c r="X1366" s="13" t="str">
        <f t="shared" si="487"/>
        <v xml:space="preserve"> </v>
      </c>
      <c r="Y1366" s="8" t="e">
        <f t="shared" si="499"/>
        <v>#VALUE!</v>
      </c>
      <c r="AA1366" s="14" t="e">
        <f t="shared" ca="1" si="500"/>
        <v>#VALUE!</v>
      </c>
      <c r="AB1366" s="14" t="e">
        <f t="shared" ca="1" si="501"/>
        <v>#VALUE!</v>
      </c>
      <c r="AC1366" s="14" t="e">
        <f t="shared" ca="1" si="502"/>
        <v>#VALUE!</v>
      </c>
      <c r="AD1366" s="8" t="e">
        <f t="shared" ca="1" si="503"/>
        <v>#VALUE!</v>
      </c>
      <c r="AE1366" s="8" t="e">
        <f t="shared" ca="1" si="504"/>
        <v>#VALUE!</v>
      </c>
      <c r="AF1366" s="8" t="e">
        <f t="shared" ca="1" si="505"/>
        <v>#VALUE!</v>
      </c>
    </row>
    <row r="1367" spans="1:32" x14ac:dyDescent="0.3">
      <c r="A1367" s="35">
        <f>IF(Замеры!B1363=0, " ", Замеры!B1363)</f>
        <v>1360</v>
      </c>
      <c r="B1367" s="49" t="str">
        <f>Замеры!G1363</f>
        <v xml:space="preserve">Группа от QF </v>
      </c>
      <c r="C1367" s="49" t="str">
        <f>IF(Замеры!J1363=0, " ", Замеры!J1363)</f>
        <v xml:space="preserve"> </v>
      </c>
      <c r="D1367" s="49" t="str">
        <f>IF(O1367=0, " ", CONCATENATE(Замеры!T1363,Замеры!U1363,Замеры!V1363,Замеры!W1363,Замеры!AB1363))</f>
        <v xml:space="preserve"> </v>
      </c>
      <c r="E1367" s="49" t="str">
        <f>IF(Замеры!L1363=0, " ", Замеры!L1363)</f>
        <v xml:space="preserve"> </v>
      </c>
      <c r="F1367" s="49" t="e">
        <f t="shared" si="488"/>
        <v>#VALUE!</v>
      </c>
      <c r="G1367" s="51" t="str">
        <f t="shared" si="489"/>
        <v>-</v>
      </c>
      <c r="H1367" s="52" t="str">
        <f t="shared" si="490"/>
        <v>-</v>
      </c>
      <c r="I1367" s="51" t="str">
        <f t="shared" si="491"/>
        <v>-</v>
      </c>
      <c r="J1367" s="29" t="str">
        <f t="shared" si="492"/>
        <v>-</v>
      </c>
      <c r="K1367" s="46" t="str">
        <f t="shared" si="493"/>
        <v>-</v>
      </c>
      <c r="L1367" s="29" t="str">
        <f t="shared" si="494"/>
        <v>-</v>
      </c>
      <c r="M1367" s="29" t="str">
        <f t="shared" si="495"/>
        <v xml:space="preserve"> </v>
      </c>
      <c r="N1367" s="29" t="str">
        <f t="shared" ca="1" si="496"/>
        <v xml:space="preserve"> </v>
      </c>
      <c r="O1367" s="8">
        <f>Замеры!R1363</f>
        <v>0</v>
      </c>
      <c r="P1367" s="8" t="b">
        <f t="shared" si="484"/>
        <v>1</v>
      </c>
      <c r="Q1367" s="8" t="b">
        <f t="shared" si="485"/>
        <v>1</v>
      </c>
      <c r="R1367" s="8" t="b">
        <f t="shared" si="486"/>
        <v>1</v>
      </c>
      <c r="S1367" s="8" t="s">
        <v>72</v>
      </c>
      <c r="T1367" s="8" t="e">
        <f t="shared" si="497"/>
        <v>#VALUE!</v>
      </c>
      <c r="U1367" s="12" t="s">
        <v>72</v>
      </c>
      <c r="V1367" s="8" t="e">
        <f t="shared" si="498"/>
        <v>#VALUE!</v>
      </c>
      <c r="X1367" s="13" t="str">
        <f t="shared" si="487"/>
        <v xml:space="preserve"> </v>
      </c>
      <c r="Y1367" s="8" t="e">
        <f t="shared" si="499"/>
        <v>#VALUE!</v>
      </c>
      <c r="AA1367" s="14" t="e">
        <f t="shared" ca="1" si="500"/>
        <v>#VALUE!</v>
      </c>
      <c r="AB1367" s="14" t="e">
        <f t="shared" ca="1" si="501"/>
        <v>#VALUE!</v>
      </c>
      <c r="AC1367" s="14" t="e">
        <f t="shared" ca="1" si="502"/>
        <v>#VALUE!</v>
      </c>
      <c r="AD1367" s="8" t="e">
        <f t="shared" ca="1" si="503"/>
        <v>#VALUE!</v>
      </c>
      <c r="AE1367" s="8" t="e">
        <f t="shared" ca="1" si="504"/>
        <v>#VALUE!</v>
      </c>
      <c r="AF1367" s="8" t="e">
        <f t="shared" ca="1" si="505"/>
        <v>#VALUE!</v>
      </c>
    </row>
    <row r="1368" spans="1:32" x14ac:dyDescent="0.3">
      <c r="A1368" s="35">
        <f>IF(Замеры!B1364=0, " ", Замеры!B1364)</f>
        <v>1361</v>
      </c>
      <c r="B1368" s="49" t="str">
        <f>Замеры!G1364</f>
        <v xml:space="preserve">Группа от QF </v>
      </c>
      <c r="C1368" s="49" t="str">
        <f>IF(Замеры!J1364=0, " ", Замеры!J1364)</f>
        <v xml:space="preserve"> </v>
      </c>
      <c r="D1368" s="49" t="str">
        <f>IF(O1368=0, " ", CONCATENATE(Замеры!T1364,Замеры!U1364,Замеры!V1364,Замеры!W1364,Замеры!AB1364))</f>
        <v xml:space="preserve"> </v>
      </c>
      <c r="E1368" s="49" t="str">
        <f>IF(Замеры!L1364=0, " ", Замеры!L1364)</f>
        <v xml:space="preserve"> </v>
      </c>
      <c r="F1368" s="49" t="e">
        <f t="shared" si="488"/>
        <v>#VALUE!</v>
      </c>
      <c r="G1368" s="51" t="str">
        <f t="shared" si="489"/>
        <v>-</v>
      </c>
      <c r="H1368" s="52" t="str">
        <f t="shared" si="490"/>
        <v>-</v>
      </c>
      <c r="I1368" s="51" t="str">
        <f t="shared" si="491"/>
        <v>-</v>
      </c>
      <c r="J1368" s="29" t="str">
        <f t="shared" si="492"/>
        <v>-</v>
      </c>
      <c r="K1368" s="46" t="str">
        <f t="shared" si="493"/>
        <v>-</v>
      </c>
      <c r="L1368" s="29" t="str">
        <f t="shared" si="494"/>
        <v>-</v>
      </c>
      <c r="M1368" s="29" t="str">
        <f t="shared" si="495"/>
        <v xml:space="preserve"> </v>
      </c>
      <c r="N1368" s="29" t="str">
        <f t="shared" ca="1" si="496"/>
        <v xml:space="preserve"> </v>
      </c>
      <c r="O1368" s="8">
        <f>Замеры!R1364</f>
        <v>0</v>
      </c>
      <c r="P1368" s="8" t="b">
        <f t="shared" si="484"/>
        <v>1</v>
      </c>
      <c r="Q1368" s="8" t="b">
        <f t="shared" si="485"/>
        <v>1</v>
      </c>
      <c r="R1368" s="8" t="b">
        <f t="shared" si="486"/>
        <v>1</v>
      </c>
      <c r="S1368" s="8" t="s">
        <v>72</v>
      </c>
      <c r="T1368" s="8" t="e">
        <f t="shared" si="497"/>
        <v>#VALUE!</v>
      </c>
      <c r="U1368" s="12" t="s">
        <v>72</v>
      </c>
      <c r="V1368" s="8" t="e">
        <f t="shared" si="498"/>
        <v>#VALUE!</v>
      </c>
      <c r="X1368" s="13" t="str">
        <f t="shared" si="487"/>
        <v xml:space="preserve"> </v>
      </c>
      <c r="Y1368" s="8" t="e">
        <f t="shared" si="499"/>
        <v>#VALUE!</v>
      </c>
      <c r="AA1368" s="14" t="e">
        <f t="shared" ca="1" si="500"/>
        <v>#VALUE!</v>
      </c>
      <c r="AB1368" s="14" t="e">
        <f t="shared" ca="1" si="501"/>
        <v>#VALUE!</v>
      </c>
      <c r="AC1368" s="14" t="e">
        <f t="shared" ca="1" si="502"/>
        <v>#VALUE!</v>
      </c>
      <c r="AD1368" s="8" t="e">
        <f t="shared" ca="1" si="503"/>
        <v>#VALUE!</v>
      </c>
      <c r="AE1368" s="8" t="e">
        <f t="shared" ca="1" si="504"/>
        <v>#VALUE!</v>
      </c>
      <c r="AF1368" s="8" t="e">
        <f t="shared" ca="1" si="505"/>
        <v>#VALUE!</v>
      </c>
    </row>
    <row r="1369" spans="1:32" x14ac:dyDescent="0.3">
      <c r="A1369" s="35">
        <f>IF(Замеры!B1365=0, " ", Замеры!B1365)</f>
        <v>1362</v>
      </c>
      <c r="B1369" s="49" t="str">
        <f>Замеры!G1365</f>
        <v xml:space="preserve">Группа от QF </v>
      </c>
      <c r="C1369" s="49" t="str">
        <f>IF(Замеры!J1365=0, " ", Замеры!J1365)</f>
        <v xml:space="preserve"> </v>
      </c>
      <c r="D1369" s="49" t="str">
        <f>IF(O1369=0, " ", CONCATENATE(Замеры!T1365,Замеры!U1365,Замеры!V1365,Замеры!W1365,Замеры!AB1365))</f>
        <v xml:space="preserve"> </v>
      </c>
      <c r="E1369" s="49" t="str">
        <f>IF(Замеры!L1365=0, " ", Замеры!L1365)</f>
        <v xml:space="preserve"> </v>
      </c>
      <c r="F1369" s="49" t="e">
        <f t="shared" si="488"/>
        <v>#VALUE!</v>
      </c>
      <c r="G1369" s="51" t="str">
        <f t="shared" si="489"/>
        <v>-</v>
      </c>
      <c r="H1369" s="52" t="str">
        <f t="shared" si="490"/>
        <v>-</v>
      </c>
      <c r="I1369" s="51" t="str">
        <f t="shared" si="491"/>
        <v>-</v>
      </c>
      <c r="J1369" s="29" t="str">
        <f t="shared" si="492"/>
        <v>-</v>
      </c>
      <c r="K1369" s="46" t="str">
        <f t="shared" si="493"/>
        <v>-</v>
      </c>
      <c r="L1369" s="29" t="str">
        <f t="shared" si="494"/>
        <v>-</v>
      </c>
      <c r="M1369" s="29" t="str">
        <f t="shared" si="495"/>
        <v xml:space="preserve"> </v>
      </c>
      <c r="N1369" s="29" t="str">
        <f t="shared" ca="1" si="496"/>
        <v xml:space="preserve"> </v>
      </c>
      <c r="O1369" s="8">
        <f>Замеры!R1365</f>
        <v>0</v>
      </c>
      <c r="P1369" s="8" t="b">
        <f t="shared" si="484"/>
        <v>1</v>
      </c>
      <c r="Q1369" s="8" t="b">
        <f t="shared" si="485"/>
        <v>1</v>
      </c>
      <c r="R1369" s="8" t="b">
        <f t="shared" si="486"/>
        <v>1</v>
      </c>
      <c r="S1369" s="8" t="s">
        <v>72</v>
      </c>
      <c r="T1369" s="8" t="e">
        <f t="shared" si="497"/>
        <v>#VALUE!</v>
      </c>
      <c r="U1369" s="12" t="s">
        <v>72</v>
      </c>
      <c r="V1369" s="8" t="e">
        <f t="shared" si="498"/>
        <v>#VALUE!</v>
      </c>
      <c r="X1369" s="13" t="str">
        <f t="shared" si="487"/>
        <v xml:space="preserve"> </v>
      </c>
      <c r="Y1369" s="8" t="e">
        <f t="shared" si="499"/>
        <v>#VALUE!</v>
      </c>
      <c r="AA1369" s="14" t="e">
        <f t="shared" ca="1" si="500"/>
        <v>#VALUE!</v>
      </c>
      <c r="AB1369" s="14" t="e">
        <f t="shared" ca="1" si="501"/>
        <v>#VALUE!</v>
      </c>
      <c r="AC1369" s="14" t="e">
        <f t="shared" ca="1" si="502"/>
        <v>#VALUE!</v>
      </c>
      <c r="AD1369" s="8" t="e">
        <f t="shared" ca="1" si="503"/>
        <v>#VALUE!</v>
      </c>
      <c r="AE1369" s="8" t="e">
        <f t="shared" ca="1" si="504"/>
        <v>#VALUE!</v>
      </c>
      <c r="AF1369" s="8" t="e">
        <f t="shared" ca="1" si="505"/>
        <v>#VALUE!</v>
      </c>
    </row>
    <row r="1370" spans="1:32" x14ac:dyDescent="0.3">
      <c r="A1370" s="35">
        <f>IF(Замеры!B1366=0, " ", Замеры!B1366)</f>
        <v>1363</v>
      </c>
      <c r="B1370" s="49" t="str">
        <f>Замеры!G1366</f>
        <v xml:space="preserve">Группа от QF </v>
      </c>
      <c r="C1370" s="49" t="str">
        <f>IF(Замеры!J1366=0, " ", Замеры!J1366)</f>
        <v xml:space="preserve"> </v>
      </c>
      <c r="D1370" s="49" t="str">
        <f>IF(O1370=0, " ", CONCATENATE(Замеры!T1366,Замеры!U1366,Замеры!V1366,Замеры!W1366,Замеры!AB1366))</f>
        <v xml:space="preserve"> </v>
      </c>
      <c r="E1370" s="49" t="str">
        <f>IF(Замеры!L1366=0, " ", Замеры!L1366)</f>
        <v xml:space="preserve"> </v>
      </c>
      <c r="F1370" s="49" t="e">
        <f t="shared" si="488"/>
        <v>#VALUE!</v>
      </c>
      <c r="G1370" s="51" t="str">
        <f t="shared" si="489"/>
        <v>-</v>
      </c>
      <c r="H1370" s="52" t="str">
        <f t="shared" si="490"/>
        <v>-</v>
      </c>
      <c r="I1370" s="51" t="str">
        <f t="shared" si="491"/>
        <v>-</v>
      </c>
      <c r="J1370" s="29" t="str">
        <f t="shared" si="492"/>
        <v>-</v>
      </c>
      <c r="K1370" s="46" t="str">
        <f t="shared" si="493"/>
        <v>-</v>
      </c>
      <c r="L1370" s="29" t="str">
        <f t="shared" si="494"/>
        <v>-</v>
      </c>
      <c r="M1370" s="29" t="str">
        <f t="shared" si="495"/>
        <v xml:space="preserve"> </v>
      </c>
      <c r="N1370" s="29" t="str">
        <f t="shared" ca="1" si="496"/>
        <v xml:space="preserve"> </v>
      </c>
      <c r="O1370" s="8">
        <f>Замеры!R1366</f>
        <v>0</v>
      </c>
      <c r="P1370" s="8" t="b">
        <f t="shared" si="484"/>
        <v>1</v>
      </c>
      <c r="Q1370" s="8" t="b">
        <f t="shared" si="485"/>
        <v>1</v>
      </c>
      <c r="R1370" s="8" t="b">
        <f t="shared" si="486"/>
        <v>1</v>
      </c>
      <c r="S1370" s="8" t="s">
        <v>72</v>
      </c>
      <c r="T1370" s="8" t="e">
        <f t="shared" si="497"/>
        <v>#VALUE!</v>
      </c>
      <c r="U1370" s="12" t="s">
        <v>72</v>
      </c>
      <c r="V1370" s="8" t="e">
        <f t="shared" si="498"/>
        <v>#VALUE!</v>
      </c>
      <c r="X1370" s="13" t="str">
        <f t="shared" si="487"/>
        <v xml:space="preserve"> </v>
      </c>
      <c r="Y1370" s="8" t="e">
        <f t="shared" si="499"/>
        <v>#VALUE!</v>
      </c>
      <c r="AA1370" s="14" t="e">
        <f t="shared" ca="1" si="500"/>
        <v>#VALUE!</v>
      </c>
      <c r="AB1370" s="14" t="e">
        <f t="shared" ca="1" si="501"/>
        <v>#VALUE!</v>
      </c>
      <c r="AC1370" s="14" t="e">
        <f t="shared" ca="1" si="502"/>
        <v>#VALUE!</v>
      </c>
      <c r="AD1370" s="8" t="e">
        <f t="shared" ca="1" si="503"/>
        <v>#VALUE!</v>
      </c>
      <c r="AE1370" s="8" t="e">
        <f t="shared" ca="1" si="504"/>
        <v>#VALUE!</v>
      </c>
      <c r="AF1370" s="8" t="e">
        <f t="shared" ca="1" si="505"/>
        <v>#VALUE!</v>
      </c>
    </row>
    <row r="1371" spans="1:32" x14ac:dyDescent="0.3">
      <c r="A1371" s="35">
        <f>IF(Замеры!B1367=0, " ", Замеры!B1367)</f>
        <v>1364</v>
      </c>
      <c r="B1371" s="49" t="str">
        <f>Замеры!G1367</f>
        <v xml:space="preserve">Группа от QF </v>
      </c>
      <c r="C1371" s="49" t="str">
        <f>IF(Замеры!J1367=0, " ", Замеры!J1367)</f>
        <v xml:space="preserve"> </v>
      </c>
      <c r="D1371" s="49" t="str">
        <f>IF(O1371=0, " ", CONCATENATE(Замеры!T1367,Замеры!U1367,Замеры!V1367,Замеры!W1367,Замеры!AB1367))</f>
        <v xml:space="preserve"> </v>
      </c>
      <c r="E1371" s="49" t="str">
        <f>IF(Замеры!L1367=0, " ", Замеры!L1367)</f>
        <v xml:space="preserve"> </v>
      </c>
      <c r="F1371" s="49" t="e">
        <f t="shared" si="488"/>
        <v>#VALUE!</v>
      </c>
      <c r="G1371" s="51" t="str">
        <f t="shared" si="489"/>
        <v>-</v>
      </c>
      <c r="H1371" s="52" t="str">
        <f t="shared" si="490"/>
        <v>-</v>
      </c>
      <c r="I1371" s="51" t="str">
        <f t="shared" si="491"/>
        <v>-</v>
      </c>
      <c r="J1371" s="29" t="str">
        <f t="shared" si="492"/>
        <v>-</v>
      </c>
      <c r="K1371" s="46" t="str">
        <f t="shared" si="493"/>
        <v>-</v>
      </c>
      <c r="L1371" s="29" t="str">
        <f t="shared" si="494"/>
        <v>-</v>
      </c>
      <c r="M1371" s="29" t="str">
        <f t="shared" si="495"/>
        <v xml:space="preserve"> </v>
      </c>
      <c r="N1371" s="29" t="str">
        <f t="shared" ca="1" si="496"/>
        <v xml:space="preserve"> </v>
      </c>
      <c r="O1371" s="8">
        <f>Замеры!R1367</f>
        <v>0</v>
      </c>
      <c r="P1371" s="8" t="b">
        <f t="shared" si="484"/>
        <v>1</v>
      </c>
      <c r="Q1371" s="8" t="b">
        <f t="shared" si="485"/>
        <v>1</v>
      </c>
      <c r="R1371" s="8" t="b">
        <f t="shared" si="486"/>
        <v>1</v>
      </c>
      <c r="S1371" s="8" t="s">
        <v>72</v>
      </c>
      <c r="T1371" s="8" t="e">
        <f t="shared" si="497"/>
        <v>#VALUE!</v>
      </c>
      <c r="U1371" s="12" t="s">
        <v>72</v>
      </c>
      <c r="V1371" s="8" t="e">
        <f t="shared" si="498"/>
        <v>#VALUE!</v>
      </c>
      <c r="X1371" s="13" t="str">
        <f t="shared" si="487"/>
        <v xml:space="preserve"> </v>
      </c>
      <c r="Y1371" s="8" t="e">
        <f t="shared" si="499"/>
        <v>#VALUE!</v>
      </c>
      <c r="AA1371" s="14" t="e">
        <f t="shared" ca="1" si="500"/>
        <v>#VALUE!</v>
      </c>
      <c r="AB1371" s="14" t="e">
        <f t="shared" ca="1" si="501"/>
        <v>#VALUE!</v>
      </c>
      <c r="AC1371" s="14" t="e">
        <f t="shared" ca="1" si="502"/>
        <v>#VALUE!</v>
      </c>
      <c r="AD1371" s="8" t="e">
        <f t="shared" ca="1" si="503"/>
        <v>#VALUE!</v>
      </c>
      <c r="AE1371" s="8" t="e">
        <f t="shared" ca="1" si="504"/>
        <v>#VALUE!</v>
      </c>
      <c r="AF1371" s="8" t="e">
        <f t="shared" ca="1" si="505"/>
        <v>#VALUE!</v>
      </c>
    </row>
    <row r="1372" spans="1:32" x14ac:dyDescent="0.3">
      <c r="A1372" s="35">
        <f>IF(Замеры!B1368=0, " ", Замеры!B1368)</f>
        <v>1365</v>
      </c>
      <c r="B1372" s="49" t="str">
        <f>Замеры!G1368</f>
        <v xml:space="preserve">Группа от QF </v>
      </c>
      <c r="C1372" s="49" t="str">
        <f>IF(Замеры!J1368=0, " ", Замеры!J1368)</f>
        <v xml:space="preserve"> </v>
      </c>
      <c r="D1372" s="49" t="str">
        <f>IF(O1372=0, " ", CONCATENATE(Замеры!T1368,Замеры!U1368,Замеры!V1368,Замеры!W1368,Замеры!AB1368))</f>
        <v xml:space="preserve"> </v>
      </c>
      <c r="E1372" s="49" t="str">
        <f>IF(Замеры!L1368=0, " ", Замеры!L1368)</f>
        <v xml:space="preserve"> </v>
      </c>
      <c r="F1372" s="49" t="e">
        <f t="shared" si="488"/>
        <v>#VALUE!</v>
      </c>
      <c r="G1372" s="51" t="str">
        <f t="shared" si="489"/>
        <v>-</v>
      </c>
      <c r="H1372" s="52" t="str">
        <f t="shared" si="490"/>
        <v>-</v>
      </c>
      <c r="I1372" s="51" t="str">
        <f t="shared" si="491"/>
        <v>-</v>
      </c>
      <c r="J1372" s="29" t="str">
        <f t="shared" si="492"/>
        <v>-</v>
      </c>
      <c r="K1372" s="46" t="str">
        <f t="shared" si="493"/>
        <v>-</v>
      </c>
      <c r="L1372" s="29" t="str">
        <f t="shared" si="494"/>
        <v>-</v>
      </c>
      <c r="M1372" s="29" t="str">
        <f t="shared" si="495"/>
        <v xml:space="preserve"> </v>
      </c>
      <c r="N1372" s="29" t="str">
        <f t="shared" ca="1" si="496"/>
        <v xml:space="preserve"> </v>
      </c>
      <c r="O1372" s="8">
        <f>Замеры!R1368</f>
        <v>0</v>
      </c>
      <c r="P1372" s="8" t="b">
        <f t="shared" si="484"/>
        <v>1</v>
      </c>
      <c r="Q1372" s="8" t="b">
        <f t="shared" si="485"/>
        <v>1</v>
      </c>
      <c r="R1372" s="8" t="b">
        <f t="shared" si="486"/>
        <v>1</v>
      </c>
      <c r="S1372" s="8" t="s">
        <v>72</v>
      </c>
      <c r="T1372" s="8" t="e">
        <f t="shared" si="497"/>
        <v>#VALUE!</v>
      </c>
      <c r="U1372" s="12" t="s">
        <v>72</v>
      </c>
      <c r="V1372" s="8" t="e">
        <f t="shared" si="498"/>
        <v>#VALUE!</v>
      </c>
      <c r="X1372" s="13" t="str">
        <f t="shared" si="487"/>
        <v xml:space="preserve"> </v>
      </c>
      <c r="Y1372" s="8" t="e">
        <f t="shared" si="499"/>
        <v>#VALUE!</v>
      </c>
      <c r="AA1372" s="14" t="e">
        <f t="shared" ca="1" si="500"/>
        <v>#VALUE!</v>
      </c>
      <c r="AB1372" s="14" t="e">
        <f t="shared" ca="1" si="501"/>
        <v>#VALUE!</v>
      </c>
      <c r="AC1372" s="14" t="e">
        <f t="shared" ca="1" si="502"/>
        <v>#VALUE!</v>
      </c>
      <c r="AD1372" s="8" t="e">
        <f t="shared" ca="1" si="503"/>
        <v>#VALUE!</v>
      </c>
      <c r="AE1372" s="8" t="e">
        <f t="shared" ca="1" si="504"/>
        <v>#VALUE!</v>
      </c>
      <c r="AF1372" s="8" t="e">
        <f t="shared" ca="1" si="505"/>
        <v>#VALUE!</v>
      </c>
    </row>
    <row r="1373" spans="1:32" x14ac:dyDescent="0.3">
      <c r="A1373" s="35">
        <f>IF(Замеры!B1369=0, " ", Замеры!B1369)</f>
        <v>1366</v>
      </c>
      <c r="B1373" s="49" t="str">
        <f>Замеры!G1369</f>
        <v xml:space="preserve">Группа от QF </v>
      </c>
      <c r="C1373" s="49" t="str">
        <f>IF(Замеры!J1369=0, " ", Замеры!J1369)</f>
        <v xml:space="preserve"> </v>
      </c>
      <c r="D1373" s="49" t="str">
        <f>IF(O1373=0, " ", CONCATENATE(Замеры!T1369,Замеры!U1369,Замеры!V1369,Замеры!W1369,Замеры!AB1369))</f>
        <v xml:space="preserve"> </v>
      </c>
      <c r="E1373" s="49" t="str">
        <f>IF(Замеры!L1369=0, " ", Замеры!L1369)</f>
        <v xml:space="preserve"> </v>
      </c>
      <c r="F1373" s="49" t="e">
        <f t="shared" si="488"/>
        <v>#VALUE!</v>
      </c>
      <c r="G1373" s="51" t="str">
        <f t="shared" si="489"/>
        <v>-</v>
      </c>
      <c r="H1373" s="52" t="str">
        <f t="shared" si="490"/>
        <v>-</v>
      </c>
      <c r="I1373" s="51" t="str">
        <f t="shared" si="491"/>
        <v>-</v>
      </c>
      <c r="J1373" s="29" t="str">
        <f t="shared" si="492"/>
        <v>-</v>
      </c>
      <c r="K1373" s="46" t="str">
        <f t="shared" si="493"/>
        <v>-</v>
      </c>
      <c r="L1373" s="29" t="str">
        <f t="shared" si="494"/>
        <v>-</v>
      </c>
      <c r="M1373" s="29" t="str">
        <f t="shared" si="495"/>
        <v xml:space="preserve"> </v>
      </c>
      <c r="N1373" s="29" t="str">
        <f t="shared" ca="1" si="496"/>
        <v xml:space="preserve"> </v>
      </c>
      <c r="O1373" s="8">
        <f>Замеры!R1369</f>
        <v>0</v>
      </c>
      <c r="P1373" s="8" t="b">
        <f t="shared" si="484"/>
        <v>1</v>
      </c>
      <c r="Q1373" s="8" t="b">
        <f t="shared" si="485"/>
        <v>1</v>
      </c>
      <c r="R1373" s="8" t="b">
        <f t="shared" si="486"/>
        <v>1</v>
      </c>
      <c r="S1373" s="8" t="s">
        <v>72</v>
      </c>
      <c r="T1373" s="8" t="e">
        <f t="shared" si="497"/>
        <v>#VALUE!</v>
      </c>
      <c r="U1373" s="12" t="s">
        <v>72</v>
      </c>
      <c r="V1373" s="8" t="e">
        <f t="shared" si="498"/>
        <v>#VALUE!</v>
      </c>
      <c r="X1373" s="13" t="str">
        <f t="shared" si="487"/>
        <v xml:space="preserve"> </v>
      </c>
      <c r="Y1373" s="8" t="e">
        <f t="shared" si="499"/>
        <v>#VALUE!</v>
      </c>
      <c r="AA1373" s="14" t="e">
        <f t="shared" ca="1" si="500"/>
        <v>#VALUE!</v>
      </c>
      <c r="AB1373" s="14" t="e">
        <f t="shared" ca="1" si="501"/>
        <v>#VALUE!</v>
      </c>
      <c r="AC1373" s="14" t="e">
        <f t="shared" ca="1" si="502"/>
        <v>#VALUE!</v>
      </c>
      <c r="AD1373" s="8" t="e">
        <f t="shared" ca="1" si="503"/>
        <v>#VALUE!</v>
      </c>
      <c r="AE1373" s="8" t="e">
        <f t="shared" ca="1" si="504"/>
        <v>#VALUE!</v>
      </c>
      <c r="AF1373" s="8" t="e">
        <f t="shared" ca="1" si="505"/>
        <v>#VALUE!</v>
      </c>
    </row>
    <row r="1374" spans="1:32" x14ac:dyDescent="0.3">
      <c r="A1374" s="35">
        <f>IF(Замеры!B1370=0, " ", Замеры!B1370)</f>
        <v>1367</v>
      </c>
      <c r="B1374" s="49" t="str">
        <f>Замеры!G1370</f>
        <v xml:space="preserve">Группа от QF </v>
      </c>
      <c r="C1374" s="49" t="str">
        <f>IF(Замеры!J1370=0, " ", Замеры!J1370)</f>
        <v xml:space="preserve"> </v>
      </c>
      <c r="D1374" s="49" t="str">
        <f>IF(O1374=0, " ", CONCATENATE(Замеры!T1370,Замеры!U1370,Замеры!V1370,Замеры!W1370,Замеры!AB1370))</f>
        <v xml:space="preserve"> </v>
      </c>
      <c r="E1374" s="49" t="str">
        <f>IF(Замеры!L1370=0, " ", Замеры!L1370)</f>
        <v xml:space="preserve"> </v>
      </c>
      <c r="F1374" s="49" t="e">
        <f t="shared" si="488"/>
        <v>#VALUE!</v>
      </c>
      <c r="G1374" s="51" t="str">
        <f t="shared" si="489"/>
        <v>-</v>
      </c>
      <c r="H1374" s="52" t="str">
        <f t="shared" si="490"/>
        <v>-</v>
      </c>
      <c r="I1374" s="51" t="str">
        <f t="shared" si="491"/>
        <v>-</v>
      </c>
      <c r="J1374" s="29" t="str">
        <f t="shared" si="492"/>
        <v>-</v>
      </c>
      <c r="K1374" s="46" t="str">
        <f t="shared" si="493"/>
        <v>-</v>
      </c>
      <c r="L1374" s="29" t="str">
        <f t="shared" si="494"/>
        <v>-</v>
      </c>
      <c r="M1374" s="29" t="str">
        <f t="shared" si="495"/>
        <v xml:space="preserve"> </v>
      </c>
      <c r="N1374" s="29" t="str">
        <f t="shared" ca="1" si="496"/>
        <v xml:space="preserve"> </v>
      </c>
      <c r="O1374" s="8">
        <f>Замеры!R1370</f>
        <v>0</v>
      </c>
      <c r="P1374" s="8" t="b">
        <f t="shared" si="484"/>
        <v>1</v>
      </c>
      <c r="Q1374" s="8" t="b">
        <f t="shared" si="485"/>
        <v>1</v>
      </c>
      <c r="R1374" s="8" t="b">
        <f t="shared" si="486"/>
        <v>1</v>
      </c>
      <c r="S1374" s="8" t="s">
        <v>72</v>
      </c>
      <c r="T1374" s="8" t="e">
        <f t="shared" si="497"/>
        <v>#VALUE!</v>
      </c>
      <c r="U1374" s="12" t="s">
        <v>72</v>
      </c>
      <c r="V1374" s="8" t="e">
        <f t="shared" si="498"/>
        <v>#VALUE!</v>
      </c>
      <c r="X1374" s="13" t="str">
        <f t="shared" si="487"/>
        <v xml:space="preserve"> </v>
      </c>
      <c r="Y1374" s="8" t="e">
        <f t="shared" si="499"/>
        <v>#VALUE!</v>
      </c>
      <c r="AA1374" s="14" t="e">
        <f t="shared" ca="1" si="500"/>
        <v>#VALUE!</v>
      </c>
      <c r="AB1374" s="14" t="e">
        <f t="shared" ca="1" si="501"/>
        <v>#VALUE!</v>
      </c>
      <c r="AC1374" s="14" t="e">
        <f t="shared" ca="1" si="502"/>
        <v>#VALUE!</v>
      </c>
      <c r="AD1374" s="8" t="e">
        <f t="shared" ca="1" si="503"/>
        <v>#VALUE!</v>
      </c>
      <c r="AE1374" s="8" t="e">
        <f t="shared" ca="1" si="504"/>
        <v>#VALUE!</v>
      </c>
      <c r="AF1374" s="8" t="e">
        <f t="shared" ca="1" si="505"/>
        <v>#VALUE!</v>
      </c>
    </row>
    <row r="1375" spans="1:32" x14ac:dyDescent="0.3">
      <c r="A1375" s="35">
        <f>IF(Замеры!B1371=0, " ", Замеры!B1371)</f>
        <v>1368</v>
      </c>
      <c r="B1375" s="49" t="str">
        <f>Замеры!G1371</f>
        <v xml:space="preserve">Группа от QF </v>
      </c>
      <c r="C1375" s="49" t="str">
        <f>IF(Замеры!J1371=0, " ", Замеры!J1371)</f>
        <v xml:space="preserve"> </v>
      </c>
      <c r="D1375" s="49" t="str">
        <f>IF(O1375=0, " ", CONCATENATE(Замеры!T1371,Замеры!U1371,Замеры!V1371,Замеры!W1371,Замеры!AB1371))</f>
        <v xml:space="preserve"> </v>
      </c>
      <c r="E1375" s="49" t="str">
        <f>IF(Замеры!L1371=0, " ", Замеры!L1371)</f>
        <v xml:space="preserve"> </v>
      </c>
      <c r="F1375" s="49" t="e">
        <f t="shared" si="488"/>
        <v>#VALUE!</v>
      </c>
      <c r="G1375" s="51" t="str">
        <f t="shared" si="489"/>
        <v>-</v>
      </c>
      <c r="H1375" s="52" t="str">
        <f t="shared" si="490"/>
        <v>-</v>
      </c>
      <c r="I1375" s="51" t="str">
        <f t="shared" si="491"/>
        <v>-</v>
      </c>
      <c r="J1375" s="29" t="str">
        <f t="shared" si="492"/>
        <v>-</v>
      </c>
      <c r="K1375" s="46" t="str">
        <f t="shared" si="493"/>
        <v>-</v>
      </c>
      <c r="L1375" s="29" t="str">
        <f t="shared" si="494"/>
        <v>-</v>
      </c>
      <c r="M1375" s="29" t="str">
        <f t="shared" si="495"/>
        <v xml:space="preserve"> </v>
      </c>
      <c r="N1375" s="29" t="str">
        <f t="shared" ca="1" si="496"/>
        <v xml:space="preserve"> </v>
      </c>
      <c r="O1375" s="8">
        <f>Замеры!R1371</f>
        <v>0</v>
      </c>
      <c r="P1375" s="8" t="b">
        <f t="shared" si="484"/>
        <v>1</v>
      </c>
      <c r="Q1375" s="8" t="b">
        <f t="shared" si="485"/>
        <v>1</v>
      </c>
      <c r="R1375" s="8" t="b">
        <f t="shared" si="486"/>
        <v>1</v>
      </c>
      <c r="S1375" s="8" t="s">
        <v>72</v>
      </c>
      <c r="T1375" s="8" t="e">
        <f t="shared" si="497"/>
        <v>#VALUE!</v>
      </c>
      <c r="U1375" s="12" t="s">
        <v>72</v>
      </c>
      <c r="V1375" s="8" t="e">
        <f t="shared" si="498"/>
        <v>#VALUE!</v>
      </c>
      <c r="X1375" s="13" t="str">
        <f t="shared" si="487"/>
        <v xml:space="preserve"> </v>
      </c>
      <c r="Y1375" s="8" t="e">
        <f t="shared" si="499"/>
        <v>#VALUE!</v>
      </c>
      <c r="AA1375" s="14" t="e">
        <f t="shared" ca="1" si="500"/>
        <v>#VALUE!</v>
      </c>
      <c r="AB1375" s="14" t="e">
        <f t="shared" ca="1" si="501"/>
        <v>#VALUE!</v>
      </c>
      <c r="AC1375" s="14" t="e">
        <f t="shared" ca="1" si="502"/>
        <v>#VALUE!</v>
      </c>
      <c r="AD1375" s="8" t="e">
        <f t="shared" ca="1" si="503"/>
        <v>#VALUE!</v>
      </c>
      <c r="AE1375" s="8" t="e">
        <f t="shared" ca="1" si="504"/>
        <v>#VALUE!</v>
      </c>
      <c r="AF1375" s="8" t="e">
        <f t="shared" ca="1" si="505"/>
        <v>#VALUE!</v>
      </c>
    </row>
    <row r="1376" spans="1:32" x14ac:dyDescent="0.3">
      <c r="A1376" s="35">
        <f>IF(Замеры!B1372=0, " ", Замеры!B1372)</f>
        <v>1369</v>
      </c>
      <c r="B1376" s="49" t="str">
        <f>Замеры!G1372</f>
        <v xml:space="preserve">Группа от QF </v>
      </c>
      <c r="C1376" s="49" t="str">
        <f>IF(Замеры!J1372=0, " ", Замеры!J1372)</f>
        <v xml:space="preserve"> </v>
      </c>
      <c r="D1376" s="49" t="str">
        <f>IF(O1376=0, " ", CONCATENATE(Замеры!T1372,Замеры!U1372,Замеры!V1372,Замеры!W1372,Замеры!AB1372))</f>
        <v xml:space="preserve"> </v>
      </c>
      <c r="E1376" s="49" t="str">
        <f>IF(Замеры!L1372=0, " ", Замеры!L1372)</f>
        <v xml:space="preserve"> </v>
      </c>
      <c r="F1376" s="49" t="e">
        <f t="shared" si="488"/>
        <v>#VALUE!</v>
      </c>
      <c r="G1376" s="51" t="str">
        <f t="shared" si="489"/>
        <v>-</v>
      </c>
      <c r="H1376" s="52" t="str">
        <f t="shared" si="490"/>
        <v>-</v>
      </c>
      <c r="I1376" s="51" t="str">
        <f t="shared" si="491"/>
        <v>-</v>
      </c>
      <c r="J1376" s="29" t="str">
        <f t="shared" si="492"/>
        <v>-</v>
      </c>
      <c r="K1376" s="46" t="str">
        <f t="shared" si="493"/>
        <v>-</v>
      </c>
      <c r="L1376" s="29" t="str">
        <f t="shared" si="494"/>
        <v>-</v>
      </c>
      <c r="M1376" s="29" t="str">
        <f t="shared" si="495"/>
        <v xml:space="preserve"> </v>
      </c>
      <c r="N1376" s="29" t="str">
        <f t="shared" ca="1" si="496"/>
        <v xml:space="preserve"> </v>
      </c>
      <c r="O1376" s="8">
        <f>Замеры!R1372</f>
        <v>0</v>
      </c>
      <c r="P1376" s="8" t="b">
        <f t="shared" si="484"/>
        <v>1</v>
      </c>
      <c r="Q1376" s="8" t="b">
        <f t="shared" si="485"/>
        <v>1</v>
      </c>
      <c r="R1376" s="8" t="b">
        <f t="shared" si="486"/>
        <v>1</v>
      </c>
      <c r="S1376" s="8" t="s">
        <v>72</v>
      </c>
      <c r="T1376" s="8" t="e">
        <f t="shared" si="497"/>
        <v>#VALUE!</v>
      </c>
      <c r="U1376" s="12" t="s">
        <v>72</v>
      </c>
      <c r="V1376" s="8" t="e">
        <f t="shared" si="498"/>
        <v>#VALUE!</v>
      </c>
      <c r="X1376" s="13" t="str">
        <f t="shared" si="487"/>
        <v xml:space="preserve"> </v>
      </c>
      <c r="Y1376" s="8" t="e">
        <f t="shared" si="499"/>
        <v>#VALUE!</v>
      </c>
      <c r="AA1376" s="14" t="e">
        <f t="shared" ca="1" si="500"/>
        <v>#VALUE!</v>
      </c>
      <c r="AB1376" s="14" t="e">
        <f t="shared" ca="1" si="501"/>
        <v>#VALUE!</v>
      </c>
      <c r="AC1376" s="14" t="e">
        <f t="shared" ca="1" si="502"/>
        <v>#VALUE!</v>
      </c>
      <c r="AD1376" s="8" t="e">
        <f t="shared" ca="1" si="503"/>
        <v>#VALUE!</v>
      </c>
      <c r="AE1376" s="8" t="e">
        <f t="shared" ca="1" si="504"/>
        <v>#VALUE!</v>
      </c>
      <c r="AF1376" s="8" t="e">
        <f t="shared" ca="1" si="505"/>
        <v>#VALUE!</v>
      </c>
    </row>
    <row r="1377" spans="1:32" x14ac:dyDescent="0.3">
      <c r="A1377" s="35">
        <f>IF(Замеры!B1373=0, " ", Замеры!B1373)</f>
        <v>1370</v>
      </c>
      <c r="B1377" s="49" t="str">
        <f>Замеры!G1373</f>
        <v xml:space="preserve">Группа от QF </v>
      </c>
      <c r="C1377" s="49" t="str">
        <f>IF(Замеры!J1373=0, " ", Замеры!J1373)</f>
        <v xml:space="preserve"> </v>
      </c>
      <c r="D1377" s="49" t="str">
        <f>IF(O1377=0, " ", CONCATENATE(Замеры!T1373,Замеры!U1373,Замеры!V1373,Замеры!W1373,Замеры!AB1373))</f>
        <v xml:space="preserve"> </v>
      </c>
      <c r="E1377" s="49" t="str">
        <f>IF(Замеры!L1373=0, " ", Замеры!L1373)</f>
        <v xml:space="preserve"> </v>
      </c>
      <c r="F1377" s="49" t="e">
        <f t="shared" si="488"/>
        <v>#VALUE!</v>
      </c>
      <c r="G1377" s="51" t="str">
        <f t="shared" si="489"/>
        <v>-</v>
      </c>
      <c r="H1377" s="52" t="str">
        <f t="shared" si="490"/>
        <v>-</v>
      </c>
      <c r="I1377" s="51" t="str">
        <f t="shared" si="491"/>
        <v>-</v>
      </c>
      <c r="J1377" s="29" t="str">
        <f t="shared" si="492"/>
        <v>-</v>
      </c>
      <c r="K1377" s="46" t="str">
        <f t="shared" si="493"/>
        <v>-</v>
      </c>
      <c r="L1377" s="29" t="str">
        <f t="shared" si="494"/>
        <v>-</v>
      </c>
      <c r="M1377" s="29" t="str">
        <f t="shared" si="495"/>
        <v xml:space="preserve"> </v>
      </c>
      <c r="N1377" s="29" t="str">
        <f t="shared" ca="1" si="496"/>
        <v xml:space="preserve"> </v>
      </c>
      <c r="O1377" s="8">
        <f>Замеры!R1373</f>
        <v>0</v>
      </c>
      <c r="P1377" s="8" t="b">
        <f t="shared" si="484"/>
        <v>1</v>
      </c>
      <c r="Q1377" s="8" t="b">
        <f t="shared" si="485"/>
        <v>1</v>
      </c>
      <c r="R1377" s="8" t="b">
        <f t="shared" si="486"/>
        <v>1</v>
      </c>
      <c r="S1377" s="8" t="s">
        <v>72</v>
      </c>
      <c r="T1377" s="8" t="e">
        <f t="shared" si="497"/>
        <v>#VALUE!</v>
      </c>
      <c r="U1377" s="12" t="s">
        <v>72</v>
      </c>
      <c r="V1377" s="8" t="e">
        <f t="shared" si="498"/>
        <v>#VALUE!</v>
      </c>
      <c r="X1377" s="13" t="str">
        <f t="shared" si="487"/>
        <v xml:space="preserve"> </v>
      </c>
      <c r="Y1377" s="8" t="e">
        <f t="shared" si="499"/>
        <v>#VALUE!</v>
      </c>
      <c r="AA1377" s="14" t="e">
        <f t="shared" ca="1" si="500"/>
        <v>#VALUE!</v>
      </c>
      <c r="AB1377" s="14" t="e">
        <f t="shared" ca="1" si="501"/>
        <v>#VALUE!</v>
      </c>
      <c r="AC1377" s="14" t="e">
        <f t="shared" ca="1" si="502"/>
        <v>#VALUE!</v>
      </c>
      <c r="AD1377" s="8" t="e">
        <f t="shared" ca="1" si="503"/>
        <v>#VALUE!</v>
      </c>
      <c r="AE1377" s="8" t="e">
        <f t="shared" ca="1" si="504"/>
        <v>#VALUE!</v>
      </c>
      <c r="AF1377" s="8" t="e">
        <f t="shared" ca="1" si="505"/>
        <v>#VALUE!</v>
      </c>
    </row>
    <row r="1378" spans="1:32" x14ac:dyDescent="0.3">
      <c r="A1378" s="35">
        <f>IF(Замеры!B1374=0, " ", Замеры!B1374)</f>
        <v>1371</v>
      </c>
      <c r="B1378" s="49" t="str">
        <f>Замеры!G1374</f>
        <v xml:space="preserve">Группа от QF </v>
      </c>
      <c r="C1378" s="49" t="str">
        <f>IF(Замеры!J1374=0, " ", Замеры!J1374)</f>
        <v xml:space="preserve"> </v>
      </c>
      <c r="D1378" s="49" t="str">
        <f>IF(O1378=0, " ", CONCATENATE(Замеры!T1374,Замеры!U1374,Замеры!V1374,Замеры!W1374,Замеры!AB1374))</f>
        <v xml:space="preserve"> </v>
      </c>
      <c r="E1378" s="49" t="str">
        <f>IF(Замеры!L1374=0, " ", Замеры!L1374)</f>
        <v xml:space="preserve"> </v>
      </c>
      <c r="F1378" s="49" t="e">
        <f t="shared" si="488"/>
        <v>#VALUE!</v>
      </c>
      <c r="G1378" s="51" t="str">
        <f t="shared" si="489"/>
        <v>-</v>
      </c>
      <c r="H1378" s="52" t="str">
        <f t="shared" si="490"/>
        <v>-</v>
      </c>
      <c r="I1378" s="51" t="str">
        <f t="shared" si="491"/>
        <v>-</v>
      </c>
      <c r="J1378" s="29" t="str">
        <f t="shared" si="492"/>
        <v>-</v>
      </c>
      <c r="K1378" s="46" t="str">
        <f t="shared" si="493"/>
        <v>-</v>
      </c>
      <c r="L1378" s="29" t="str">
        <f t="shared" si="494"/>
        <v>-</v>
      </c>
      <c r="M1378" s="29" t="str">
        <f t="shared" si="495"/>
        <v xml:space="preserve"> </v>
      </c>
      <c r="N1378" s="29" t="str">
        <f t="shared" ca="1" si="496"/>
        <v xml:space="preserve"> </v>
      </c>
      <c r="O1378" s="8">
        <f>Замеры!R1374</f>
        <v>0</v>
      </c>
      <c r="P1378" s="8" t="b">
        <f t="shared" si="484"/>
        <v>1</v>
      </c>
      <c r="Q1378" s="8" t="b">
        <f t="shared" si="485"/>
        <v>1</v>
      </c>
      <c r="R1378" s="8" t="b">
        <f t="shared" si="486"/>
        <v>1</v>
      </c>
      <c r="S1378" s="8" t="s">
        <v>72</v>
      </c>
      <c r="T1378" s="8" t="e">
        <f t="shared" si="497"/>
        <v>#VALUE!</v>
      </c>
      <c r="U1378" s="12" t="s">
        <v>72</v>
      </c>
      <c r="V1378" s="8" t="e">
        <f t="shared" si="498"/>
        <v>#VALUE!</v>
      </c>
      <c r="X1378" s="13" t="str">
        <f t="shared" si="487"/>
        <v xml:space="preserve"> </v>
      </c>
      <c r="Y1378" s="8" t="e">
        <f t="shared" si="499"/>
        <v>#VALUE!</v>
      </c>
      <c r="AA1378" s="14" t="e">
        <f t="shared" ca="1" si="500"/>
        <v>#VALUE!</v>
      </c>
      <c r="AB1378" s="14" t="e">
        <f t="shared" ca="1" si="501"/>
        <v>#VALUE!</v>
      </c>
      <c r="AC1378" s="14" t="e">
        <f t="shared" ca="1" si="502"/>
        <v>#VALUE!</v>
      </c>
      <c r="AD1378" s="8" t="e">
        <f t="shared" ca="1" si="503"/>
        <v>#VALUE!</v>
      </c>
      <c r="AE1378" s="8" t="e">
        <f t="shared" ca="1" si="504"/>
        <v>#VALUE!</v>
      </c>
      <c r="AF1378" s="8" t="e">
        <f t="shared" ca="1" si="505"/>
        <v>#VALUE!</v>
      </c>
    </row>
    <row r="1379" spans="1:32" x14ac:dyDescent="0.3">
      <c r="A1379" s="35">
        <f>IF(Замеры!B1375=0, " ", Замеры!B1375)</f>
        <v>1372</v>
      </c>
      <c r="B1379" s="49" t="str">
        <f>Замеры!G1375</f>
        <v xml:space="preserve">Группа от QF </v>
      </c>
      <c r="C1379" s="49" t="str">
        <f>IF(Замеры!J1375=0, " ", Замеры!J1375)</f>
        <v xml:space="preserve"> </v>
      </c>
      <c r="D1379" s="49" t="str">
        <f>IF(O1379=0, " ", CONCATENATE(Замеры!T1375,Замеры!U1375,Замеры!V1375,Замеры!W1375,Замеры!AB1375))</f>
        <v xml:space="preserve"> </v>
      </c>
      <c r="E1379" s="49" t="str">
        <f>IF(Замеры!L1375=0, " ", Замеры!L1375)</f>
        <v xml:space="preserve"> </v>
      </c>
      <c r="F1379" s="49" t="e">
        <f t="shared" si="488"/>
        <v>#VALUE!</v>
      </c>
      <c r="G1379" s="51" t="str">
        <f t="shared" si="489"/>
        <v>-</v>
      </c>
      <c r="H1379" s="52" t="str">
        <f t="shared" si="490"/>
        <v>-</v>
      </c>
      <c r="I1379" s="51" t="str">
        <f t="shared" si="491"/>
        <v>-</v>
      </c>
      <c r="J1379" s="29" t="str">
        <f t="shared" si="492"/>
        <v>-</v>
      </c>
      <c r="K1379" s="46" t="str">
        <f t="shared" si="493"/>
        <v>-</v>
      </c>
      <c r="L1379" s="29" t="str">
        <f t="shared" si="494"/>
        <v>-</v>
      </c>
      <c r="M1379" s="29" t="str">
        <f t="shared" si="495"/>
        <v xml:space="preserve"> </v>
      </c>
      <c r="N1379" s="29" t="str">
        <f t="shared" ca="1" si="496"/>
        <v xml:space="preserve"> </v>
      </c>
      <c r="O1379" s="8">
        <f>Замеры!R1375</f>
        <v>0</v>
      </c>
      <c r="P1379" s="8" t="b">
        <f t="shared" si="484"/>
        <v>1</v>
      </c>
      <c r="Q1379" s="8" t="b">
        <f t="shared" si="485"/>
        <v>1</v>
      </c>
      <c r="R1379" s="8" t="b">
        <f t="shared" si="486"/>
        <v>1</v>
      </c>
      <c r="S1379" s="8" t="s">
        <v>72</v>
      </c>
      <c r="T1379" s="8" t="e">
        <f t="shared" si="497"/>
        <v>#VALUE!</v>
      </c>
      <c r="U1379" s="12" t="s">
        <v>72</v>
      </c>
      <c r="V1379" s="8" t="e">
        <f t="shared" si="498"/>
        <v>#VALUE!</v>
      </c>
      <c r="X1379" s="13" t="str">
        <f t="shared" si="487"/>
        <v xml:space="preserve"> </v>
      </c>
      <c r="Y1379" s="8" t="e">
        <f t="shared" si="499"/>
        <v>#VALUE!</v>
      </c>
      <c r="AA1379" s="14" t="e">
        <f t="shared" ca="1" si="500"/>
        <v>#VALUE!</v>
      </c>
      <c r="AB1379" s="14" t="e">
        <f t="shared" ca="1" si="501"/>
        <v>#VALUE!</v>
      </c>
      <c r="AC1379" s="14" t="e">
        <f t="shared" ca="1" si="502"/>
        <v>#VALUE!</v>
      </c>
      <c r="AD1379" s="8" t="e">
        <f t="shared" ca="1" si="503"/>
        <v>#VALUE!</v>
      </c>
      <c r="AE1379" s="8" t="e">
        <f t="shared" ca="1" si="504"/>
        <v>#VALUE!</v>
      </c>
      <c r="AF1379" s="8" t="e">
        <f t="shared" ca="1" si="505"/>
        <v>#VALUE!</v>
      </c>
    </row>
    <row r="1380" spans="1:32" x14ac:dyDescent="0.3">
      <c r="A1380" s="35">
        <f>IF(Замеры!B1376=0, " ", Замеры!B1376)</f>
        <v>1373</v>
      </c>
      <c r="B1380" s="49" t="str">
        <f>Замеры!G1376</f>
        <v xml:space="preserve">Группа от QF </v>
      </c>
      <c r="C1380" s="49" t="str">
        <f>IF(Замеры!J1376=0, " ", Замеры!J1376)</f>
        <v xml:space="preserve"> </v>
      </c>
      <c r="D1380" s="49" t="str">
        <f>IF(O1380=0, " ", CONCATENATE(Замеры!T1376,Замеры!U1376,Замеры!V1376,Замеры!W1376,Замеры!AB1376))</f>
        <v xml:space="preserve"> </v>
      </c>
      <c r="E1380" s="49" t="str">
        <f>IF(Замеры!L1376=0, " ", Замеры!L1376)</f>
        <v xml:space="preserve"> </v>
      </c>
      <c r="F1380" s="49" t="e">
        <f t="shared" si="488"/>
        <v>#VALUE!</v>
      </c>
      <c r="G1380" s="51" t="str">
        <f t="shared" si="489"/>
        <v>-</v>
      </c>
      <c r="H1380" s="52" t="str">
        <f t="shared" si="490"/>
        <v>-</v>
      </c>
      <c r="I1380" s="51" t="str">
        <f t="shared" si="491"/>
        <v>-</v>
      </c>
      <c r="J1380" s="29" t="str">
        <f t="shared" si="492"/>
        <v>-</v>
      </c>
      <c r="K1380" s="46" t="str">
        <f t="shared" si="493"/>
        <v>-</v>
      </c>
      <c r="L1380" s="29" t="str">
        <f t="shared" si="494"/>
        <v>-</v>
      </c>
      <c r="M1380" s="29" t="str">
        <f t="shared" si="495"/>
        <v xml:space="preserve"> </v>
      </c>
      <c r="N1380" s="29" t="str">
        <f t="shared" ca="1" si="496"/>
        <v xml:space="preserve"> </v>
      </c>
      <c r="O1380" s="8">
        <f>Замеры!R1376</f>
        <v>0</v>
      </c>
      <c r="P1380" s="8" t="b">
        <f t="shared" si="484"/>
        <v>1</v>
      </c>
      <c r="Q1380" s="8" t="b">
        <f t="shared" si="485"/>
        <v>1</v>
      </c>
      <c r="R1380" s="8" t="b">
        <f t="shared" si="486"/>
        <v>1</v>
      </c>
      <c r="S1380" s="8" t="s">
        <v>72</v>
      </c>
      <c r="T1380" s="8" t="e">
        <f t="shared" si="497"/>
        <v>#VALUE!</v>
      </c>
      <c r="U1380" s="12" t="s">
        <v>72</v>
      </c>
      <c r="V1380" s="8" t="e">
        <f t="shared" si="498"/>
        <v>#VALUE!</v>
      </c>
      <c r="X1380" s="13" t="str">
        <f t="shared" si="487"/>
        <v xml:space="preserve"> </v>
      </c>
      <c r="Y1380" s="8" t="e">
        <f t="shared" si="499"/>
        <v>#VALUE!</v>
      </c>
      <c r="AA1380" s="14" t="e">
        <f t="shared" ca="1" si="500"/>
        <v>#VALUE!</v>
      </c>
      <c r="AB1380" s="14" t="e">
        <f t="shared" ca="1" si="501"/>
        <v>#VALUE!</v>
      </c>
      <c r="AC1380" s="14" t="e">
        <f t="shared" ca="1" si="502"/>
        <v>#VALUE!</v>
      </c>
      <c r="AD1380" s="8" t="e">
        <f t="shared" ca="1" si="503"/>
        <v>#VALUE!</v>
      </c>
      <c r="AE1380" s="8" t="e">
        <f t="shared" ca="1" si="504"/>
        <v>#VALUE!</v>
      </c>
      <c r="AF1380" s="8" t="e">
        <f t="shared" ca="1" si="505"/>
        <v>#VALUE!</v>
      </c>
    </row>
    <row r="1381" spans="1:32" x14ac:dyDescent="0.3">
      <c r="A1381" s="35">
        <f>IF(Замеры!B1377=0, " ", Замеры!B1377)</f>
        <v>1374</v>
      </c>
      <c r="B1381" s="49" t="str">
        <f>Замеры!G1377</f>
        <v xml:space="preserve">Группа от QF </v>
      </c>
      <c r="C1381" s="49" t="str">
        <f>IF(Замеры!J1377=0, " ", Замеры!J1377)</f>
        <v xml:space="preserve"> </v>
      </c>
      <c r="D1381" s="49" t="str">
        <f>IF(O1381=0, " ", CONCATENATE(Замеры!T1377,Замеры!U1377,Замеры!V1377,Замеры!W1377,Замеры!AB1377))</f>
        <v xml:space="preserve"> </v>
      </c>
      <c r="E1381" s="49" t="str">
        <f>IF(Замеры!L1377=0, " ", Замеры!L1377)</f>
        <v xml:space="preserve"> </v>
      </c>
      <c r="F1381" s="49" t="e">
        <f t="shared" si="488"/>
        <v>#VALUE!</v>
      </c>
      <c r="G1381" s="51" t="str">
        <f t="shared" si="489"/>
        <v>-</v>
      </c>
      <c r="H1381" s="52" t="str">
        <f t="shared" si="490"/>
        <v>-</v>
      </c>
      <c r="I1381" s="51" t="str">
        <f t="shared" si="491"/>
        <v>-</v>
      </c>
      <c r="J1381" s="29" t="str">
        <f t="shared" si="492"/>
        <v>-</v>
      </c>
      <c r="K1381" s="46" t="str">
        <f t="shared" si="493"/>
        <v>-</v>
      </c>
      <c r="L1381" s="29" t="str">
        <f t="shared" si="494"/>
        <v>-</v>
      </c>
      <c r="M1381" s="29" t="str">
        <f t="shared" si="495"/>
        <v xml:space="preserve"> </v>
      </c>
      <c r="N1381" s="29" t="str">
        <f t="shared" ca="1" si="496"/>
        <v xml:space="preserve"> </v>
      </c>
      <c r="O1381" s="8">
        <f>Замеры!R1377</f>
        <v>0</v>
      </c>
      <c r="P1381" s="8" t="b">
        <f t="shared" si="484"/>
        <v>1</v>
      </c>
      <c r="Q1381" s="8" t="b">
        <f t="shared" si="485"/>
        <v>1</v>
      </c>
      <c r="R1381" s="8" t="b">
        <f t="shared" si="486"/>
        <v>1</v>
      </c>
      <c r="S1381" s="8" t="s">
        <v>72</v>
      </c>
      <c r="T1381" s="8" t="e">
        <f t="shared" si="497"/>
        <v>#VALUE!</v>
      </c>
      <c r="U1381" s="12" t="s">
        <v>72</v>
      </c>
      <c r="V1381" s="8" t="e">
        <f t="shared" si="498"/>
        <v>#VALUE!</v>
      </c>
      <c r="X1381" s="13" t="str">
        <f t="shared" si="487"/>
        <v xml:space="preserve"> </v>
      </c>
      <c r="Y1381" s="8" t="e">
        <f t="shared" si="499"/>
        <v>#VALUE!</v>
      </c>
      <c r="AA1381" s="14" t="e">
        <f t="shared" ca="1" si="500"/>
        <v>#VALUE!</v>
      </c>
      <c r="AB1381" s="14" t="e">
        <f t="shared" ca="1" si="501"/>
        <v>#VALUE!</v>
      </c>
      <c r="AC1381" s="14" t="e">
        <f t="shared" ca="1" si="502"/>
        <v>#VALUE!</v>
      </c>
      <c r="AD1381" s="8" t="e">
        <f t="shared" ca="1" si="503"/>
        <v>#VALUE!</v>
      </c>
      <c r="AE1381" s="8" t="e">
        <f t="shared" ca="1" si="504"/>
        <v>#VALUE!</v>
      </c>
      <c r="AF1381" s="8" t="e">
        <f t="shared" ca="1" si="505"/>
        <v>#VALUE!</v>
      </c>
    </row>
    <row r="1382" spans="1:32" x14ac:dyDescent="0.3">
      <c r="A1382" s="35">
        <f>IF(Замеры!B1378=0, " ", Замеры!B1378)</f>
        <v>1375</v>
      </c>
      <c r="B1382" s="49" t="str">
        <f>Замеры!G1378</f>
        <v xml:space="preserve">Группа от QF </v>
      </c>
      <c r="C1382" s="49" t="str">
        <f>IF(Замеры!J1378=0, " ", Замеры!J1378)</f>
        <v xml:space="preserve"> </v>
      </c>
      <c r="D1382" s="49" t="str">
        <f>IF(O1382=0, " ", CONCATENATE(Замеры!T1378,Замеры!U1378,Замеры!V1378,Замеры!W1378,Замеры!AB1378))</f>
        <v xml:space="preserve"> </v>
      </c>
      <c r="E1382" s="49" t="str">
        <f>IF(Замеры!L1378=0, " ", Замеры!L1378)</f>
        <v xml:space="preserve"> </v>
      </c>
      <c r="F1382" s="49" t="e">
        <f t="shared" si="488"/>
        <v>#VALUE!</v>
      </c>
      <c r="G1382" s="51" t="str">
        <f t="shared" si="489"/>
        <v>-</v>
      </c>
      <c r="H1382" s="52" t="str">
        <f t="shared" si="490"/>
        <v>-</v>
      </c>
      <c r="I1382" s="51" t="str">
        <f t="shared" si="491"/>
        <v>-</v>
      </c>
      <c r="J1382" s="29" t="str">
        <f t="shared" si="492"/>
        <v>-</v>
      </c>
      <c r="K1382" s="46" t="str">
        <f t="shared" si="493"/>
        <v>-</v>
      </c>
      <c r="L1382" s="29" t="str">
        <f t="shared" si="494"/>
        <v>-</v>
      </c>
      <c r="M1382" s="29" t="str">
        <f t="shared" si="495"/>
        <v xml:space="preserve"> </v>
      </c>
      <c r="N1382" s="29" t="str">
        <f t="shared" ca="1" si="496"/>
        <v xml:space="preserve"> </v>
      </c>
      <c r="O1382" s="8">
        <f>Замеры!R1378</f>
        <v>0</v>
      </c>
      <c r="P1382" s="8" t="b">
        <f t="shared" si="484"/>
        <v>1</v>
      </c>
      <c r="Q1382" s="8" t="b">
        <f t="shared" si="485"/>
        <v>1</v>
      </c>
      <c r="R1382" s="8" t="b">
        <f t="shared" si="486"/>
        <v>1</v>
      </c>
      <c r="S1382" s="8" t="s">
        <v>72</v>
      </c>
      <c r="T1382" s="8" t="e">
        <f t="shared" si="497"/>
        <v>#VALUE!</v>
      </c>
      <c r="U1382" s="12" t="s">
        <v>72</v>
      </c>
      <c r="V1382" s="8" t="e">
        <f t="shared" si="498"/>
        <v>#VALUE!</v>
      </c>
      <c r="X1382" s="13" t="str">
        <f t="shared" si="487"/>
        <v xml:space="preserve"> </v>
      </c>
      <c r="Y1382" s="8" t="e">
        <f t="shared" si="499"/>
        <v>#VALUE!</v>
      </c>
      <c r="AA1382" s="14" t="e">
        <f t="shared" ca="1" si="500"/>
        <v>#VALUE!</v>
      </c>
      <c r="AB1382" s="14" t="e">
        <f t="shared" ca="1" si="501"/>
        <v>#VALUE!</v>
      </c>
      <c r="AC1382" s="14" t="e">
        <f t="shared" ca="1" si="502"/>
        <v>#VALUE!</v>
      </c>
      <c r="AD1382" s="8" t="e">
        <f t="shared" ca="1" si="503"/>
        <v>#VALUE!</v>
      </c>
      <c r="AE1382" s="8" t="e">
        <f t="shared" ca="1" si="504"/>
        <v>#VALUE!</v>
      </c>
      <c r="AF1382" s="8" t="e">
        <f t="shared" ca="1" si="505"/>
        <v>#VALUE!</v>
      </c>
    </row>
    <row r="1383" spans="1:32" x14ac:dyDescent="0.3">
      <c r="A1383" s="35">
        <f>IF(Замеры!B1379=0, " ", Замеры!B1379)</f>
        <v>1376</v>
      </c>
      <c r="B1383" s="49" t="str">
        <f>Замеры!G1379</f>
        <v xml:space="preserve">Группа от QF </v>
      </c>
      <c r="C1383" s="49" t="str">
        <f>IF(Замеры!J1379=0, " ", Замеры!J1379)</f>
        <v xml:space="preserve"> </v>
      </c>
      <c r="D1383" s="49" t="str">
        <f>IF(O1383=0, " ", CONCATENATE(Замеры!T1379,Замеры!U1379,Замеры!V1379,Замеры!W1379,Замеры!AB1379))</f>
        <v xml:space="preserve"> </v>
      </c>
      <c r="E1383" s="49" t="str">
        <f>IF(Замеры!L1379=0, " ", Замеры!L1379)</f>
        <v xml:space="preserve"> </v>
      </c>
      <c r="F1383" s="49" t="e">
        <f t="shared" si="488"/>
        <v>#VALUE!</v>
      </c>
      <c r="G1383" s="51" t="str">
        <f t="shared" si="489"/>
        <v>-</v>
      </c>
      <c r="H1383" s="52" t="str">
        <f t="shared" si="490"/>
        <v>-</v>
      </c>
      <c r="I1383" s="51" t="str">
        <f t="shared" si="491"/>
        <v>-</v>
      </c>
      <c r="J1383" s="29" t="str">
        <f t="shared" si="492"/>
        <v>-</v>
      </c>
      <c r="K1383" s="46" t="str">
        <f t="shared" si="493"/>
        <v>-</v>
      </c>
      <c r="L1383" s="29" t="str">
        <f t="shared" si="494"/>
        <v>-</v>
      </c>
      <c r="M1383" s="29" t="str">
        <f t="shared" si="495"/>
        <v xml:space="preserve"> </v>
      </c>
      <c r="N1383" s="29" t="str">
        <f t="shared" ca="1" si="496"/>
        <v xml:space="preserve"> </v>
      </c>
      <c r="O1383" s="8">
        <f>Замеры!R1379</f>
        <v>0</v>
      </c>
      <c r="P1383" s="8" t="b">
        <f t="shared" si="484"/>
        <v>1</v>
      </c>
      <c r="Q1383" s="8" t="b">
        <f t="shared" si="485"/>
        <v>1</v>
      </c>
      <c r="R1383" s="8" t="b">
        <f t="shared" si="486"/>
        <v>1</v>
      </c>
      <c r="S1383" s="8" t="s">
        <v>72</v>
      </c>
      <c r="T1383" s="8" t="e">
        <f t="shared" si="497"/>
        <v>#VALUE!</v>
      </c>
      <c r="U1383" s="12" t="s">
        <v>72</v>
      </c>
      <c r="V1383" s="8" t="e">
        <f t="shared" si="498"/>
        <v>#VALUE!</v>
      </c>
      <c r="X1383" s="13" t="str">
        <f t="shared" si="487"/>
        <v xml:space="preserve"> </v>
      </c>
      <c r="Y1383" s="8" t="e">
        <f t="shared" si="499"/>
        <v>#VALUE!</v>
      </c>
      <c r="AA1383" s="14" t="e">
        <f t="shared" ca="1" si="500"/>
        <v>#VALUE!</v>
      </c>
      <c r="AB1383" s="14" t="e">
        <f t="shared" ca="1" si="501"/>
        <v>#VALUE!</v>
      </c>
      <c r="AC1383" s="14" t="e">
        <f t="shared" ca="1" si="502"/>
        <v>#VALUE!</v>
      </c>
      <c r="AD1383" s="8" t="e">
        <f t="shared" ca="1" si="503"/>
        <v>#VALUE!</v>
      </c>
      <c r="AE1383" s="8" t="e">
        <f t="shared" ca="1" si="504"/>
        <v>#VALUE!</v>
      </c>
      <c r="AF1383" s="8" t="e">
        <f t="shared" ca="1" si="505"/>
        <v>#VALUE!</v>
      </c>
    </row>
    <row r="1384" spans="1:32" x14ac:dyDescent="0.3">
      <c r="A1384" s="35">
        <f>IF(Замеры!B1380=0, " ", Замеры!B1380)</f>
        <v>1377</v>
      </c>
      <c r="B1384" s="49" t="str">
        <f>Замеры!G1380</f>
        <v xml:space="preserve">Группа от QF </v>
      </c>
      <c r="C1384" s="49" t="str">
        <f>IF(Замеры!J1380=0, " ", Замеры!J1380)</f>
        <v xml:space="preserve"> </v>
      </c>
      <c r="D1384" s="49" t="str">
        <f>IF(O1384=0, " ", CONCATENATE(Замеры!T1380,Замеры!U1380,Замеры!V1380,Замеры!W1380,Замеры!AB1380))</f>
        <v xml:space="preserve"> </v>
      </c>
      <c r="E1384" s="49" t="str">
        <f>IF(Замеры!L1380=0, " ", Замеры!L1380)</f>
        <v xml:space="preserve"> </v>
      </c>
      <c r="F1384" s="49" t="e">
        <f t="shared" si="488"/>
        <v>#VALUE!</v>
      </c>
      <c r="G1384" s="51" t="str">
        <f t="shared" si="489"/>
        <v>-</v>
      </c>
      <c r="H1384" s="52" t="str">
        <f t="shared" si="490"/>
        <v>-</v>
      </c>
      <c r="I1384" s="51" t="str">
        <f t="shared" si="491"/>
        <v>-</v>
      </c>
      <c r="J1384" s="29" t="str">
        <f t="shared" si="492"/>
        <v>-</v>
      </c>
      <c r="K1384" s="46" t="str">
        <f t="shared" si="493"/>
        <v>-</v>
      </c>
      <c r="L1384" s="29" t="str">
        <f t="shared" si="494"/>
        <v>-</v>
      </c>
      <c r="M1384" s="29" t="str">
        <f t="shared" si="495"/>
        <v xml:space="preserve"> </v>
      </c>
      <c r="N1384" s="29" t="str">
        <f t="shared" ca="1" si="496"/>
        <v xml:space="preserve"> </v>
      </c>
      <c r="O1384" s="8">
        <f>Замеры!R1380</f>
        <v>0</v>
      </c>
      <c r="P1384" s="8" t="b">
        <f t="shared" si="484"/>
        <v>1</v>
      </c>
      <c r="Q1384" s="8" t="b">
        <f t="shared" si="485"/>
        <v>1</v>
      </c>
      <c r="R1384" s="8" t="b">
        <f t="shared" si="486"/>
        <v>1</v>
      </c>
      <c r="S1384" s="8" t="s">
        <v>72</v>
      </c>
      <c r="T1384" s="8" t="e">
        <f t="shared" si="497"/>
        <v>#VALUE!</v>
      </c>
      <c r="U1384" s="12" t="s">
        <v>72</v>
      </c>
      <c r="V1384" s="8" t="e">
        <f t="shared" si="498"/>
        <v>#VALUE!</v>
      </c>
      <c r="X1384" s="13" t="str">
        <f t="shared" si="487"/>
        <v xml:space="preserve"> </v>
      </c>
      <c r="Y1384" s="8" t="e">
        <f t="shared" si="499"/>
        <v>#VALUE!</v>
      </c>
      <c r="AA1384" s="14" t="e">
        <f t="shared" ca="1" si="500"/>
        <v>#VALUE!</v>
      </c>
      <c r="AB1384" s="14" t="e">
        <f t="shared" ca="1" si="501"/>
        <v>#VALUE!</v>
      </c>
      <c r="AC1384" s="14" t="e">
        <f t="shared" ca="1" si="502"/>
        <v>#VALUE!</v>
      </c>
      <c r="AD1384" s="8" t="e">
        <f t="shared" ca="1" si="503"/>
        <v>#VALUE!</v>
      </c>
      <c r="AE1384" s="8" t="e">
        <f t="shared" ca="1" si="504"/>
        <v>#VALUE!</v>
      </c>
      <c r="AF1384" s="8" t="e">
        <f t="shared" ca="1" si="505"/>
        <v>#VALUE!</v>
      </c>
    </row>
    <row r="1385" spans="1:32" x14ac:dyDescent="0.3">
      <c r="A1385" s="35">
        <f>IF(Замеры!B1381=0, " ", Замеры!B1381)</f>
        <v>1378</v>
      </c>
      <c r="B1385" s="49" t="str">
        <f>Замеры!G1381</f>
        <v xml:space="preserve">Группа от QF </v>
      </c>
      <c r="C1385" s="49" t="str">
        <f>IF(Замеры!J1381=0, " ", Замеры!J1381)</f>
        <v xml:space="preserve"> </v>
      </c>
      <c r="D1385" s="49" t="str">
        <f>IF(O1385=0, " ", CONCATENATE(Замеры!T1381,Замеры!U1381,Замеры!V1381,Замеры!W1381,Замеры!AB1381))</f>
        <v xml:space="preserve"> </v>
      </c>
      <c r="E1385" s="49" t="str">
        <f>IF(Замеры!L1381=0, " ", Замеры!L1381)</f>
        <v xml:space="preserve"> </v>
      </c>
      <c r="F1385" s="49" t="e">
        <f t="shared" si="488"/>
        <v>#VALUE!</v>
      </c>
      <c r="G1385" s="51" t="str">
        <f t="shared" si="489"/>
        <v>-</v>
      </c>
      <c r="H1385" s="52" t="str">
        <f t="shared" si="490"/>
        <v>-</v>
      </c>
      <c r="I1385" s="51" t="str">
        <f t="shared" si="491"/>
        <v>-</v>
      </c>
      <c r="J1385" s="29" t="str">
        <f t="shared" si="492"/>
        <v>-</v>
      </c>
      <c r="K1385" s="46" t="str">
        <f t="shared" si="493"/>
        <v>-</v>
      </c>
      <c r="L1385" s="29" t="str">
        <f t="shared" si="494"/>
        <v>-</v>
      </c>
      <c r="M1385" s="29" t="str">
        <f t="shared" si="495"/>
        <v xml:space="preserve"> </v>
      </c>
      <c r="N1385" s="29" t="str">
        <f t="shared" ca="1" si="496"/>
        <v xml:space="preserve"> </v>
      </c>
      <c r="O1385" s="8">
        <f>Замеры!R1381</f>
        <v>0</v>
      </c>
      <c r="P1385" s="8" t="b">
        <f t="shared" si="484"/>
        <v>1</v>
      </c>
      <c r="Q1385" s="8" t="b">
        <f t="shared" si="485"/>
        <v>1</v>
      </c>
      <c r="R1385" s="8" t="b">
        <f t="shared" si="486"/>
        <v>1</v>
      </c>
      <c r="S1385" s="8" t="s">
        <v>72</v>
      </c>
      <c r="T1385" s="8" t="e">
        <f t="shared" si="497"/>
        <v>#VALUE!</v>
      </c>
      <c r="U1385" s="12" t="s">
        <v>72</v>
      </c>
      <c r="V1385" s="8" t="e">
        <f t="shared" si="498"/>
        <v>#VALUE!</v>
      </c>
      <c r="X1385" s="13" t="str">
        <f t="shared" si="487"/>
        <v xml:space="preserve"> </v>
      </c>
      <c r="Y1385" s="8" t="e">
        <f t="shared" si="499"/>
        <v>#VALUE!</v>
      </c>
      <c r="AA1385" s="14" t="e">
        <f t="shared" ca="1" si="500"/>
        <v>#VALUE!</v>
      </c>
      <c r="AB1385" s="14" t="e">
        <f t="shared" ca="1" si="501"/>
        <v>#VALUE!</v>
      </c>
      <c r="AC1385" s="14" t="e">
        <f t="shared" ca="1" si="502"/>
        <v>#VALUE!</v>
      </c>
      <c r="AD1385" s="8" t="e">
        <f t="shared" ca="1" si="503"/>
        <v>#VALUE!</v>
      </c>
      <c r="AE1385" s="8" t="e">
        <f t="shared" ca="1" si="504"/>
        <v>#VALUE!</v>
      </c>
      <c r="AF1385" s="8" t="e">
        <f t="shared" ca="1" si="505"/>
        <v>#VALUE!</v>
      </c>
    </row>
    <row r="1386" spans="1:32" x14ac:dyDescent="0.3">
      <c r="A1386" s="35">
        <f>IF(Замеры!B1382=0, " ", Замеры!B1382)</f>
        <v>1379</v>
      </c>
      <c r="B1386" s="49" t="str">
        <f>Замеры!G1382</f>
        <v xml:space="preserve">Группа от QF </v>
      </c>
      <c r="C1386" s="49" t="str">
        <f>IF(Замеры!J1382=0, " ", Замеры!J1382)</f>
        <v xml:space="preserve"> </v>
      </c>
      <c r="D1386" s="49" t="str">
        <f>IF(O1386=0, " ", CONCATENATE(Замеры!T1382,Замеры!U1382,Замеры!V1382,Замеры!W1382,Замеры!AB1382))</f>
        <v xml:space="preserve"> </v>
      </c>
      <c r="E1386" s="49" t="str">
        <f>IF(Замеры!L1382=0, " ", Замеры!L1382)</f>
        <v xml:space="preserve"> </v>
      </c>
      <c r="F1386" s="49" t="e">
        <f t="shared" si="488"/>
        <v>#VALUE!</v>
      </c>
      <c r="G1386" s="51" t="str">
        <f t="shared" si="489"/>
        <v>-</v>
      </c>
      <c r="H1386" s="52" t="str">
        <f t="shared" si="490"/>
        <v>-</v>
      </c>
      <c r="I1386" s="51" t="str">
        <f t="shared" si="491"/>
        <v>-</v>
      </c>
      <c r="J1386" s="29" t="str">
        <f t="shared" si="492"/>
        <v>-</v>
      </c>
      <c r="K1386" s="46" t="str">
        <f t="shared" si="493"/>
        <v>-</v>
      </c>
      <c r="L1386" s="29" t="str">
        <f t="shared" si="494"/>
        <v>-</v>
      </c>
      <c r="M1386" s="29" t="str">
        <f t="shared" si="495"/>
        <v xml:space="preserve"> </v>
      </c>
      <c r="N1386" s="29" t="str">
        <f t="shared" ca="1" si="496"/>
        <v xml:space="preserve"> </v>
      </c>
      <c r="O1386" s="8">
        <f>Замеры!R1382</f>
        <v>0</v>
      </c>
      <c r="P1386" s="8" t="b">
        <f t="shared" si="484"/>
        <v>1</v>
      </c>
      <c r="Q1386" s="8" t="b">
        <f t="shared" si="485"/>
        <v>1</v>
      </c>
      <c r="R1386" s="8" t="b">
        <f t="shared" si="486"/>
        <v>1</v>
      </c>
      <c r="S1386" s="8" t="s">
        <v>72</v>
      </c>
      <c r="T1386" s="8" t="e">
        <f t="shared" si="497"/>
        <v>#VALUE!</v>
      </c>
      <c r="U1386" s="12" t="s">
        <v>72</v>
      </c>
      <c r="V1386" s="8" t="e">
        <f t="shared" si="498"/>
        <v>#VALUE!</v>
      </c>
      <c r="X1386" s="13" t="str">
        <f t="shared" si="487"/>
        <v xml:space="preserve"> </v>
      </c>
      <c r="Y1386" s="8" t="e">
        <f t="shared" si="499"/>
        <v>#VALUE!</v>
      </c>
      <c r="AA1386" s="14" t="e">
        <f t="shared" ca="1" si="500"/>
        <v>#VALUE!</v>
      </c>
      <c r="AB1386" s="14" t="e">
        <f t="shared" ca="1" si="501"/>
        <v>#VALUE!</v>
      </c>
      <c r="AC1386" s="14" t="e">
        <f t="shared" ca="1" si="502"/>
        <v>#VALUE!</v>
      </c>
      <c r="AD1386" s="8" t="e">
        <f t="shared" ca="1" si="503"/>
        <v>#VALUE!</v>
      </c>
      <c r="AE1386" s="8" t="e">
        <f t="shared" ca="1" si="504"/>
        <v>#VALUE!</v>
      </c>
      <c r="AF1386" s="8" t="e">
        <f t="shared" ca="1" si="505"/>
        <v>#VALUE!</v>
      </c>
    </row>
    <row r="1387" spans="1:32" x14ac:dyDescent="0.3">
      <c r="A1387" s="35">
        <f>IF(Замеры!B1383=0, " ", Замеры!B1383)</f>
        <v>1380</v>
      </c>
      <c r="B1387" s="49" t="str">
        <f>Замеры!G1383</f>
        <v xml:space="preserve">Группа от QF </v>
      </c>
      <c r="C1387" s="49" t="str">
        <f>IF(Замеры!J1383=0, " ", Замеры!J1383)</f>
        <v xml:space="preserve"> </v>
      </c>
      <c r="D1387" s="49" t="str">
        <f>IF(O1387=0, " ", CONCATENATE(Замеры!T1383,Замеры!U1383,Замеры!V1383,Замеры!W1383,Замеры!AB1383))</f>
        <v xml:space="preserve"> </v>
      </c>
      <c r="E1387" s="49" t="str">
        <f>IF(Замеры!L1383=0, " ", Замеры!L1383)</f>
        <v xml:space="preserve"> </v>
      </c>
      <c r="F1387" s="49" t="e">
        <f t="shared" si="488"/>
        <v>#VALUE!</v>
      </c>
      <c r="G1387" s="51" t="str">
        <f t="shared" si="489"/>
        <v>-</v>
      </c>
      <c r="H1387" s="52" t="str">
        <f t="shared" si="490"/>
        <v>-</v>
      </c>
      <c r="I1387" s="51" t="str">
        <f t="shared" si="491"/>
        <v>-</v>
      </c>
      <c r="J1387" s="29" t="str">
        <f t="shared" si="492"/>
        <v>-</v>
      </c>
      <c r="K1387" s="46" t="str">
        <f t="shared" si="493"/>
        <v>-</v>
      </c>
      <c r="L1387" s="29" t="str">
        <f t="shared" si="494"/>
        <v>-</v>
      </c>
      <c r="M1387" s="29" t="str">
        <f t="shared" si="495"/>
        <v xml:space="preserve"> </v>
      </c>
      <c r="N1387" s="29" t="str">
        <f t="shared" ca="1" si="496"/>
        <v xml:space="preserve"> </v>
      </c>
      <c r="O1387" s="8">
        <f>Замеры!R1383</f>
        <v>0</v>
      </c>
      <c r="P1387" s="8" t="b">
        <f t="shared" si="484"/>
        <v>1</v>
      </c>
      <c r="Q1387" s="8" t="b">
        <f t="shared" si="485"/>
        <v>1</v>
      </c>
      <c r="R1387" s="8" t="b">
        <f t="shared" si="486"/>
        <v>1</v>
      </c>
      <c r="S1387" s="8" t="s">
        <v>72</v>
      </c>
      <c r="T1387" s="8" t="e">
        <f t="shared" si="497"/>
        <v>#VALUE!</v>
      </c>
      <c r="U1387" s="12" t="s">
        <v>72</v>
      </c>
      <c r="V1387" s="8" t="e">
        <f t="shared" si="498"/>
        <v>#VALUE!</v>
      </c>
      <c r="X1387" s="13" t="str">
        <f t="shared" si="487"/>
        <v xml:space="preserve"> </v>
      </c>
      <c r="Y1387" s="8" t="e">
        <f t="shared" si="499"/>
        <v>#VALUE!</v>
      </c>
      <c r="AA1387" s="14" t="e">
        <f t="shared" ca="1" si="500"/>
        <v>#VALUE!</v>
      </c>
      <c r="AB1387" s="14" t="e">
        <f t="shared" ca="1" si="501"/>
        <v>#VALUE!</v>
      </c>
      <c r="AC1387" s="14" t="e">
        <f t="shared" ca="1" si="502"/>
        <v>#VALUE!</v>
      </c>
      <c r="AD1387" s="8" t="e">
        <f t="shared" ca="1" si="503"/>
        <v>#VALUE!</v>
      </c>
      <c r="AE1387" s="8" t="e">
        <f t="shared" ca="1" si="504"/>
        <v>#VALUE!</v>
      </c>
      <c r="AF1387" s="8" t="e">
        <f t="shared" ca="1" si="505"/>
        <v>#VALUE!</v>
      </c>
    </row>
    <row r="1388" spans="1:32" x14ac:dyDescent="0.3">
      <c r="A1388" s="35">
        <f>IF(Замеры!B1384=0, " ", Замеры!B1384)</f>
        <v>1381</v>
      </c>
      <c r="B1388" s="49" t="str">
        <f>Замеры!G1384</f>
        <v xml:space="preserve">Группа от QF </v>
      </c>
      <c r="C1388" s="49" t="str">
        <f>IF(Замеры!J1384=0, " ", Замеры!J1384)</f>
        <v xml:space="preserve"> </v>
      </c>
      <c r="D1388" s="49" t="str">
        <f>IF(O1388=0, " ", CONCATENATE(Замеры!T1384,Замеры!U1384,Замеры!V1384,Замеры!W1384,Замеры!AB1384))</f>
        <v xml:space="preserve"> </v>
      </c>
      <c r="E1388" s="49" t="str">
        <f>IF(Замеры!L1384=0, " ", Замеры!L1384)</f>
        <v xml:space="preserve"> </v>
      </c>
      <c r="F1388" s="49" t="e">
        <f t="shared" si="488"/>
        <v>#VALUE!</v>
      </c>
      <c r="G1388" s="51" t="str">
        <f t="shared" si="489"/>
        <v>-</v>
      </c>
      <c r="H1388" s="52" t="str">
        <f t="shared" si="490"/>
        <v>-</v>
      </c>
      <c r="I1388" s="51" t="str">
        <f t="shared" si="491"/>
        <v>-</v>
      </c>
      <c r="J1388" s="29" t="str">
        <f t="shared" si="492"/>
        <v>-</v>
      </c>
      <c r="K1388" s="46" t="str">
        <f t="shared" si="493"/>
        <v>-</v>
      </c>
      <c r="L1388" s="29" t="str">
        <f t="shared" si="494"/>
        <v>-</v>
      </c>
      <c r="M1388" s="29" t="str">
        <f t="shared" si="495"/>
        <v xml:space="preserve"> </v>
      </c>
      <c r="N1388" s="29" t="str">
        <f t="shared" ca="1" si="496"/>
        <v xml:space="preserve"> </v>
      </c>
      <c r="O1388" s="8">
        <f>Замеры!R1384</f>
        <v>0</v>
      </c>
      <c r="P1388" s="8" t="b">
        <f t="shared" si="484"/>
        <v>1</v>
      </c>
      <c r="Q1388" s="8" t="b">
        <f t="shared" si="485"/>
        <v>1</v>
      </c>
      <c r="R1388" s="8" t="b">
        <f t="shared" si="486"/>
        <v>1</v>
      </c>
      <c r="S1388" s="8" t="s">
        <v>72</v>
      </c>
      <c r="T1388" s="8" t="e">
        <f t="shared" si="497"/>
        <v>#VALUE!</v>
      </c>
      <c r="U1388" s="12" t="s">
        <v>72</v>
      </c>
      <c r="V1388" s="8" t="e">
        <f t="shared" si="498"/>
        <v>#VALUE!</v>
      </c>
      <c r="X1388" s="13" t="str">
        <f t="shared" si="487"/>
        <v xml:space="preserve"> </v>
      </c>
      <c r="Y1388" s="8" t="e">
        <f t="shared" si="499"/>
        <v>#VALUE!</v>
      </c>
      <c r="AA1388" s="14" t="e">
        <f t="shared" ca="1" si="500"/>
        <v>#VALUE!</v>
      </c>
      <c r="AB1388" s="14" t="e">
        <f t="shared" ca="1" si="501"/>
        <v>#VALUE!</v>
      </c>
      <c r="AC1388" s="14" t="e">
        <f t="shared" ca="1" si="502"/>
        <v>#VALUE!</v>
      </c>
      <c r="AD1388" s="8" t="e">
        <f t="shared" ca="1" si="503"/>
        <v>#VALUE!</v>
      </c>
      <c r="AE1388" s="8" t="e">
        <f t="shared" ca="1" si="504"/>
        <v>#VALUE!</v>
      </c>
      <c r="AF1388" s="8" t="e">
        <f t="shared" ca="1" si="505"/>
        <v>#VALUE!</v>
      </c>
    </row>
    <row r="1389" spans="1:32" x14ac:dyDescent="0.3">
      <c r="A1389" s="35">
        <f>IF(Замеры!B1385=0, " ", Замеры!B1385)</f>
        <v>1382</v>
      </c>
      <c r="B1389" s="49" t="str">
        <f>Замеры!G1385</f>
        <v xml:space="preserve">Группа от QF </v>
      </c>
      <c r="C1389" s="49" t="str">
        <f>IF(Замеры!J1385=0, " ", Замеры!J1385)</f>
        <v xml:space="preserve"> </v>
      </c>
      <c r="D1389" s="49" t="str">
        <f>IF(O1389=0, " ", CONCATENATE(Замеры!T1385,Замеры!U1385,Замеры!V1385,Замеры!W1385,Замеры!AB1385))</f>
        <v xml:space="preserve"> </v>
      </c>
      <c r="E1389" s="49" t="str">
        <f>IF(Замеры!L1385=0, " ", Замеры!L1385)</f>
        <v xml:space="preserve"> </v>
      </c>
      <c r="F1389" s="49" t="e">
        <f t="shared" si="488"/>
        <v>#VALUE!</v>
      </c>
      <c r="G1389" s="51" t="str">
        <f t="shared" si="489"/>
        <v>-</v>
      </c>
      <c r="H1389" s="52" t="str">
        <f t="shared" si="490"/>
        <v>-</v>
      </c>
      <c r="I1389" s="51" t="str">
        <f t="shared" si="491"/>
        <v>-</v>
      </c>
      <c r="J1389" s="29" t="str">
        <f t="shared" si="492"/>
        <v>-</v>
      </c>
      <c r="K1389" s="46" t="str">
        <f t="shared" si="493"/>
        <v>-</v>
      </c>
      <c r="L1389" s="29" t="str">
        <f t="shared" si="494"/>
        <v>-</v>
      </c>
      <c r="M1389" s="29" t="str">
        <f t="shared" si="495"/>
        <v xml:space="preserve"> </v>
      </c>
      <c r="N1389" s="29" t="str">
        <f t="shared" ca="1" si="496"/>
        <v xml:space="preserve"> </v>
      </c>
      <c r="O1389" s="8">
        <f>Замеры!R1385</f>
        <v>0</v>
      </c>
      <c r="P1389" s="8" t="b">
        <f t="shared" si="484"/>
        <v>1</v>
      </c>
      <c r="Q1389" s="8" t="b">
        <f t="shared" si="485"/>
        <v>1</v>
      </c>
      <c r="R1389" s="8" t="b">
        <f t="shared" si="486"/>
        <v>1</v>
      </c>
      <c r="S1389" s="8" t="s">
        <v>72</v>
      </c>
      <c r="T1389" s="8" t="e">
        <f t="shared" si="497"/>
        <v>#VALUE!</v>
      </c>
      <c r="U1389" s="12" t="s">
        <v>72</v>
      </c>
      <c r="V1389" s="8" t="e">
        <f t="shared" si="498"/>
        <v>#VALUE!</v>
      </c>
      <c r="X1389" s="13" t="str">
        <f t="shared" si="487"/>
        <v xml:space="preserve"> </v>
      </c>
      <c r="Y1389" s="8" t="e">
        <f t="shared" si="499"/>
        <v>#VALUE!</v>
      </c>
      <c r="AA1389" s="14" t="e">
        <f t="shared" ca="1" si="500"/>
        <v>#VALUE!</v>
      </c>
      <c r="AB1389" s="14" t="e">
        <f t="shared" ca="1" si="501"/>
        <v>#VALUE!</v>
      </c>
      <c r="AC1389" s="14" t="e">
        <f t="shared" ca="1" si="502"/>
        <v>#VALUE!</v>
      </c>
      <c r="AD1389" s="8" t="e">
        <f t="shared" ca="1" si="503"/>
        <v>#VALUE!</v>
      </c>
      <c r="AE1389" s="8" t="e">
        <f t="shared" ca="1" si="504"/>
        <v>#VALUE!</v>
      </c>
      <c r="AF1389" s="8" t="e">
        <f t="shared" ca="1" si="505"/>
        <v>#VALUE!</v>
      </c>
    </row>
    <row r="1390" spans="1:32" x14ac:dyDescent="0.3">
      <c r="A1390" s="35">
        <f>IF(Замеры!B1386=0, " ", Замеры!B1386)</f>
        <v>1383</v>
      </c>
      <c r="B1390" s="49" t="str">
        <f>Замеры!G1386</f>
        <v xml:space="preserve">Группа от QF </v>
      </c>
      <c r="C1390" s="49" t="str">
        <f>IF(Замеры!J1386=0, " ", Замеры!J1386)</f>
        <v xml:space="preserve"> </v>
      </c>
      <c r="D1390" s="49" t="str">
        <f>IF(O1390=0, " ", CONCATENATE(Замеры!T1386,Замеры!U1386,Замеры!V1386,Замеры!W1386,Замеры!AB1386))</f>
        <v xml:space="preserve"> </v>
      </c>
      <c r="E1390" s="49" t="str">
        <f>IF(Замеры!L1386=0, " ", Замеры!L1386)</f>
        <v xml:space="preserve"> </v>
      </c>
      <c r="F1390" s="49" t="e">
        <f t="shared" si="488"/>
        <v>#VALUE!</v>
      </c>
      <c r="G1390" s="51" t="str">
        <f t="shared" si="489"/>
        <v>-</v>
      </c>
      <c r="H1390" s="52" t="str">
        <f t="shared" si="490"/>
        <v>-</v>
      </c>
      <c r="I1390" s="51" t="str">
        <f t="shared" si="491"/>
        <v>-</v>
      </c>
      <c r="J1390" s="29" t="str">
        <f t="shared" si="492"/>
        <v>-</v>
      </c>
      <c r="K1390" s="46" t="str">
        <f t="shared" si="493"/>
        <v>-</v>
      </c>
      <c r="L1390" s="29" t="str">
        <f t="shared" si="494"/>
        <v>-</v>
      </c>
      <c r="M1390" s="29" t="str">
        <f t="shared" si="495"/>
        <v xml:space="preserve"> </v>
      </c>
      <c r="N1390" s="29" t="str">
        <f t="shared" ca="1" si="496"/>
        <v xml:space="preserve"> </v>
      </c>
      <c r="O1390" s="8">
        <f>Замеры!R1386</f>
        <v>0</v>
      </c>
      <c r="P1390" s="8" t="b">
        <f t="shared" si="484"/>
        <v>1</v>
      </c>
      <c r="Q1390" s="8" t="b">
        <f t="shared" si="485"/>
        <v>1</v>
      </c>
      <c r="R1390" s="8" t="b">
        <f t="shared" si="486"/>
        <v>1</v>
      </c>
      <c r="S1390" s="8" t="s">
        <v>72</v>
      </c>
      <c r="T1390" s="8" t="e">
        <f t="shared" si="497"/>
        <v>#VALUE!</v>
      </c>
      <c r="U1390" s="12" t="s">
        <v>72</v>
      </c>
      <c r="V1390" s="8" t="e">
        <f t="shared" si="498"/>
        <v>#VALUE!</v>
      </c>
      <c r="X1390" s="13" t="str">
        <f t="shared" si="487"/>
        <v xml:space="preserve"> </v>
      </c>
      <c r="Y1390" s="8" t="e">
        <f t="shared" si="499"/>
        <v>#VALUE!</v>
      </c>
      <c r="AA1390" s="14" t="e">
        <f t="shared" ca="1" si="500"/>
        <v>#VALUE!</v>
      </c>
      <c r="AB1390" s="14" t="e">
        <f t="shared" ca="1" si="501"/>
        <v>#VALUE!</v>
      </c>
      <c r="AC1390" s="14" t="e">
        <f t="shared" ca="1" si="502"/>
        <v>#VALUE!</v>
      </c>
      <c r="AD1390" s="8" t="e">
        <f t="shared" ca="1" si="503"/>
        <v>#VALUE!</v>
      </c>
      <c r="AE1390" s="8" t="e">
        <f t="shared" ca="1" si="504"/>
        <v>#VALUE!</v>
      </c>
      <c r="AF1390" s="8" t="e">
        <f t="shared" ca="1" si="505"/>
        <v>#VALUE!</v>
      </c>
    </row>
    <row r="1391" spans="1:32" x14ac:dyDescent="0.3">
      <c r="A1391" s="35">
        <f>IF(Замеры!B1387=0, " ", Замеры!B1387)</f>
        <v>1384</v>
      </c>
      <c r="B1391" s="49" t="str">
        <f>Замеры!G1387</f>
        <v xml:space="preserve">Группа от QF </v>
      </c>
      <c r="C1391" s="49" t="str">
        <f>IF(Замеры!J1387=0, " ", Замеры!J1387)</f>
        <v xml:space="preserve"> </v>
      </c>
      <c r="D1391" s="49" t="str">
        <f>IF(O1391=0, " ", CONCATENATE(Замеры!T1387,Замеры!U1387,Замеры!V1387,Замеры!W1387,Замеры!AB1387))</f>
        <v xml:space="preserve"> </v>
      </c>
      <c r="E1391" s="49" t="str">
        <f>IF(Замеры!L1387=0, " ", Замеры!L1387)</f>
        <v xml:space="preserve"> </v>
      </c>
      <c r="F1391" s="49" t="e">
        <f t="shared" si="488"/>
        <v>#VALUE!</v>
      </c>
      <c r="G1391" s="51" t="str">
        <f t="shared" si="489"/>
        <v>-</v>
      </c>
      <c r="H1391" s="52" t="str">
        <f t="shared" si="490"/>
        <v>-</v>
      </c>
      <c r="I1391" s="51" t="str">
        <f t="shared" si="491"/>
        <v>-</v>
      </c>
      <c r="J1391" s="29" t="str">
        <f t="shared" si="492"/>
        <v>-</v>
      </c>
      <c r="K1391" s="46" t="str">
        <f t="shared" si="493"/>
        <v>-</v>
      </c>
      <c r="L1391" s="29" t="str">
        <f t="shared" si="494"/>
        <v>-</v>
      </c>
      <c r="M1391" s="29" t="str">
        <f t="shared" si="495"/>
        <v xml:space="preserve"> </v>
      </c>
      <c r="N1391" s="29" t="str">
        <f t="shared" ca="1" si="496"/>
        <v xml:space="preserve"> </v>
      </c>
      <c r="O1391" s="8">
        <f>Замеры!R1387</f>
        <v>0</v>
      </c>
      <c r="P1391" s="8" t="b">
        <f t="shared" si="484"/>
        <v>1</v>
      </c>
      <c r="Q1391" s="8" t="b">
        <f t="shared" si="485"/>
        <v>1</v>
      </c>
      <c r="R1391" s="8" t="b">
        <f t="shared" si="486"/>
        <v>1</v>
      </c>
      <c r="S1391" s="8" t="s">
        <v>72</v>
      </c>
      <c r="T1391" s="8" t="e">
        <f t="shared" si="497"/>
        <v>#VALUE!</v>
      </c>
      <c r="U1391" s="12" t="s">
        <v>72</v>
      </c>
      <c r="V1391" s="8" t="e">
        <f t="shared" si="498"/>
        <v>#VALUE!</v>
      </c>
      <c r="X1391" s="13" t="str">
        <f t="shared" si="487"/>
        <v xml:space="preserve"> </v>
      </c>
      <c r="Y1391" s="8" t="e">
        <f t="shared" si="499"/>
        <v>#VALUE!</v>
      </c>
      <c r="AA1391" s="14" t="e">
        <f t="shared" ca="1" si="500"/>
        <v>#VALUE!</v>
      </c>
      <c r="AB1391" s="14" t="e">
        <f t="shared" ca="1" si="501"/>
        <v>#VALUE!</v>
      </c>
      <c r="AC1391" s="14" t="e">
        <f t="shared" ca="1" si="502"/>
        <v>#VALUE!</v>
      </c>
      <c r="AD1391" s="8" t="e">
        <f t="shared" ca="1" si="503"/>
        <v>#VALUE!</v>
      </c>
      <c r="AE1391" s="8" t="e">
        <f t="shared" ca="1" si="504"/>
        <v>#VALUE!</v>
      </c>
      <c r="AF1391" s="8" t="e">
        <f t="shared" ca="1" si="505"/>
        <v>#VALUE!</v>
      </c>
    </row>
    <row r="1392" spans="1:32" x14ac:dyDescent="0.3">
      <c r="A1392" s="35">
        <f>IF(Замеры!B1388=0, " ", Замеры!B1388)</f>
        <v>1385</v>
      </c>
      <c r="B1392" s="49" t="str">
        <f>Замеры!G1388</f>
        <v xml:space="preserve">Группа от QF </v>
      </c>
      <c r="C1392" s="49" t="str">
        <f>IF(Замеры!J1388=0, " ", Замеры!J1388)</f>
        <v xml:space="preserve"> </v>
      </c>
      <c r="D1392" s="49" t="str">
        <f>IF(O1392=0, " ", CONCATENATE(Замеры!T1388,Замеры!U1388,Замеры!V1388,Замеры!W1388,Замеры!AB1388))</f>
        <v xml:space="preserve"> </v>
      </c>
      <c r="E1392" s="49" t="str">
        <f>IF(Замеры!L1388=0, " ", Замеры!L1388)</f>
        <v xml:space="preserve"> </v>
      </c>
      <c r="F1392" s="49" t="e">
        <f t="shared" si="488"/>
        <v>#VALUE!</v>
      </c>
      <c r="G1392" s="51" t="str">
        <f t="shared" si="489"/>
        <v>-</v>
      </c>
      <c r="H1392" s="52" t="str">
        <f t="shared" si="490"/>
        <v>-</v>
      </c>
      <c r="I1392" s="51" t="str">
        <f t="shared" si="491"/>
        <v>-</v>
      </c>
      <c r="J1392" s="29" t="str">
        <f t="shared" si="492"/>
        <v>-</v>
      </c>
      <c r="K1392" s="46" t="str">
        <f t="shared" si="493"/>
        <v>-</v>
      </c>
      <c r="L1392" s="29" t="str">
        <f t="shared" si="494"/>
        <v>-</v>
      </c>
      <c r="M1392" s="29" t="str">
        <f t="shared" si="495"/>
        <v xml:space="preserve"> </v>
      </c>
      <c r="N1392" s="29" t="str">
        <f t="shared" ca="1" si="496"/>
        <v xml:space="preserve"> </v>
      </c>
      <c r="O1392" s="8">
        <f>Замеры!R1388</f>
        <v>0</v>
      </c>
      <c r="P1392" s="8" t="b">
        <f t="shared" si="484"/>
        <v>1</v>
      </c>
      <c r="Q1392" s="8" t="b">
        <f t="shared" si="485"/>
        <v>1</v>
      </c>
      <c r="R1392" s="8" t="b">
        <f t="shared" si="486"/>
        <v>1</v>
      </c>
      <c r="S1392" s="8" t="s">
        <v>72</v>
      </c>
      <c r="T1392" s="8" t="e">
        <f t="shared" si="497"/>
        <v>#VALUE!</v>
      </c>
      <c r="U1392" s="12" t="s">
        <v>72</v>
      </c>
      <c r="V1392" s="8" t="e">
        <f t="shared" si="498"/>
        <v>#VALUE!</v>
      </c>
      <c r="X1392" s="13" t="str">
        <f t="shared" si="487"/>
        <v xml:space="preserve"> </v>
      </c>
      <c r="Y1392" s="8" t="e">
        <f t="shared" si="499"/>
        <v>#VALUE!</v>
      </c>
      <c r="AA1392" s="14" t="e">
        <f t="shared" ca="1" si="500"/>
        <v>#VALUE!</v>
      </c>
      <c r="AB1392" s="14" t="e">
        <f t="shared" ca="1" si="501"/>
        <v>#VALUE!</v>
      </c>
      <c r="AC1392" s="14" t="e">
        <f t="shared" ca="1" si="502"/>
        <v>#VALUE!</v>
      </c>
      <c r="AD1392" s="8" t="e">
        <f t="shared" ca="1" si="503"/>
        <v>#VALUE!</v>
      </c>
      <c r="AE1392" s="8" t="e">
        <f t="shared" ca="1" si="504"/>
        <v>#VALUE!</v>
      </c>
      <c r="AF1392" s="8" t="e">
        <f t="shared" ca="1" si="505"/>
        <v>#VALUE!</v>
      </c>
    </row>
    <row r="1393" spans="1:32" x14ac:dyDescent="0.3">
      <c r="A1393" s="35">
        <f>IF(Замеры!B1389=0, " ", Замеры!B1389)</f>
        <v>1386</v>
      </c>
      <c r="B1393" s="49" t="str">
        <f>Замеры!G1389</f>
        <v xml:space="preserve">Группа от QF </v>
      </c>
      <c r="C1393" s="49" t="str">
        <f>IF(Замеры!J1389=0, " ", Замеры!J1389)</f>
        <v xml:space="preserve"> </v>
      </c>
      <c r="D1393" s="49" t="str">
        <f>IF(O1393=0, " ", CONCATENATE(Замеры!T1389,Замеры!U1389,Замеры!V1389,Замеры!W1389,Замеры!AB1389))</f>
        <v xml:space="preserve"> </v>
      </c>
      <c r="E1393" s="49" t="str">
        <f>IF(Замеры!L1389=0, " ", Замеры!L1389)</f>
        <v xml:space="preserve"> </v>
      </c>
      <c r="F1393" s="49" t="e">
        <f t="shared" si="488"/>
        <v>#VALUE!</v>
      </c>
      <c r="G1393" s="51" t="str">
        <f t="shared" si="489"/>
        <v>-</v>
      </c>
      <c r="H1393" s="52" t="str">
        <f t="shared" si="490"/>
        <v>-</v>
      </c>
      <c r="I1393" s="51" t="str">
        <f t="shared" si="491"/>
        <v>-</v>
      </c>
      <c r="J1393" s="29" t="str">
        <f t="shared" si="492"/>
        <v>-</v>
      </c>
      <c r="K1393" s="46" t="str">
        <f t="shared" si="493"/>
        <v>-</v>
      </c>
      <c r="L1393" s="29" t="str">
        <f t="shared" si="494"/>
        <v>-</v>
      </c>
      <c r="M1393" s="29" t="str">
        <f t="shared" si="495"/>
        <v xml:space="preserve"> </v>
      </c>
      <c r="N1393" s="29" t="str">
        <f t="shared" ca="1" si="496"/>
        <v xml:space="preserve"> </v>
      </c>
      <c r="O1393" s="8">
        <f>Замеры!R1389</f>
        <v>0</v>
      </c>
      <c r="P1393" s="8" t="b">
        <f t="shared" si="484"/>
        <v>1</v>
      </c>
      <c r="Q1393" s="8" t="b">
        <f t="shared" si="485"/>
        <v>1</v>
      </c>
      <c r="R1393" s="8" t="b">
        <f t="shared" si="486"/>
        <v>1</v>
      </c>
      <c r="S1393" s="8" t="s">
        <v>72</v>
      </c>
      <c r="T1393" s="8" t="e">
        <f t="shared" si="497"/>
        <v>#VALUE!</v>
      </c>
      <c r="U1393" s="12" t="s">
        <v>72</v>
      </c>
      <c r="V1393" s="8" t="e">
        <f t="shared" si="498"/>
        <v>#VALUE!</v>
      </c>
      <c r="X1393" s="13" t="str">
        <f t="shared" si="487"/>
        <v xml:space="preserve"> </v>
      </c>
      <c r="Y1393" s="8" t="e">
        <f t="shared" si="499"/>
        <v>#VALUE!</v>
      </c>
      <c r="AA1393" s="14" t="e">
        <f t="shared" ca="1" si="500"/>
        <v>#VALUE!</v>
      </c>
      <c r="AB1393" s="14" t="e">
        <f t="shared" ca="1" si="501"/>
        <v>#VALUE!</v>
      </c>
      <c r="AC1393" s="14" t="e">
        <f t="shared" ca="1" si="502"/>
        <v>#VALUE!</v>
      </c>
      <c r="AD1393" s="8" t="e">
        <f t="shared" ca="1" si="503"/>
        <v>#VALUE!</v>
      </c>
      <c r="AE1393" s="8" t="e">
        <f t="shared" ca="1" si="504"/>
        <v>#VALUE!</v>
      </c>
      <c r="AF1393" s="8" t="e">
        <f t="shared" ca="1" si="505"/>
        <v>#VALUE!</v>
      </c>
    </row>
    <row r="1394" spans="1:32" x14ac:dyDescent="0.3">
      <c r="A1394" s="35">
        <f>IF(Замеры!B1390=0, " ", Замеры!B1390)</f>
        <v>1387</v>
      </c>
      <c r="B1394" s="49" t="str">
        <f>Замеры!G1390</f>
        <v xml:space="preserve">Группа от QF </v>
      </c>
      <c r="C1394" s="49" t="str">
        <f>IF(Замеры!J1390=0, " ", Замеры!J1390)</f>
        <v xml:space="preserve"> </v>
      </c>
      <c r="D1394" s="49" t="str">
        <f>IF(O1394=0, " ", CONCATENATE(Замеры!T1390,Замеры!U1390,Замеры!V1390,Замеры!W1390,Замеры!AB1390))</f>
        <v xml:space="preserve"> </v>
      </c>
      <c r="E1394" s="49" t="str">
        <f>IF(Замеры!L1390=0, " ", Замеры!L1390)</f>
        <v xml:space="preserve"> </v>
      </c>
      <c r="F1394" s="49" t="e">
        <f t="shared" si="488"/>
        <v>#VALUE!</v>
      </c>
      <c r="G1394" s="51" t="str">
        <f t="shared" si="489"/>
        <v>-</v>
      </c>
      <c r="H1394" s="52" t="str">
        <f t="shared" si="490"/>
        <v>-</v>
      </c>
      <c r="I1394" s="51" t="str">
        <f t="shared" si="491"/>
        <v>-</v>
      </c>
      <c r="J1394" s="29" t="str">
        <f t="shared" si="492"/>
        <v>-</v>
      </c>
      <c r="K1394" s="46" t="str">
        <f t="shared" si="493"/>
        <v>-</v>
      </c>
      <c r="L1394" s="29" t="str">
        <f t="shared" si="494"/>
        <v>-</v>
      </c>
      <c r="M1394" s="29" t="str">
        <f t="shared" si="495"/>
        <v xml:space="preserve"> </v>
      </c>
      <c r="N1394" s="29" t="str">
        <f t="shared" ca="1" si="496"/>
        <v xml:space="preserve"> </v>
      </c>
      <c r="O1394" s="8">
        <f>Замеры!R1390</f>
        <v>0</v>
      </c>
      <c r="P1394" s="8" t="b">
        <f t="shared" si="484"/>
        <v>1</v>
      </c>
      <c r="Q1394" s="8" t="b">
        <f t="shared" si="485"/>
        <v>1</v>
      </c>
      <c r="R1394" s="8" t="b">
        <f t="shared" si="486"/>
        <v>1</v>
      </c>
      <c r="S1394" s="8" t="s">
        <v>72</v>
      </c>
      <c r="T1394" s="8" t="e">
        <f t="shared" si="497"/>
        <v>#VALUE!</v>
      </c>
      <c r="U1394" s="12" t="s">
        <v>72</v>
      </c>
      <c r="V1394" s="8" t="e">
        <f t="shared" si="498"/>
        <v>#VALUE!</v>
      </c>
      <c r="X1394" s="13" t="str">
        <f t="shared" si="487"/>
        <v xml:space="preserve"> </v>
      </c>
      <c r="Y1394" s="8" t="e">
        <f t="shared" si="499"/>
        <v>#VALUE!</v>
      </c>
      <c r="AA1394" s="14" t="e">
        <f t="shared" ca="1" si="500"/>
        <v>#VALUE!</v>
      </c>
      <c r="AB1394" s="14" t="e">
        <f t="shared" ca="1" si="501"/>
        <v>#VALUE!</v>
      </c>
      <c r="AC1394" s="14" t="e">
        <f t="shared" ca="1" si="502"/>
        <v>#VALUE!</v>
      </c>
      <c r="AD1394" s="8" t="e">
        <f t="shared" ca="1" si="503"/>
        <v>#VALUE!</v>
      </c>
      <c r="AE1394" s="8" t="e">
        <f t="shared" ca="1" si="504"/>
        <v>#VALUE!</v>
      </c>
      <c r="AF1394" s="8" t="e">
        <f t="shared" ca="1" si="505"/>
        <v>#VALUE!</v>
      </c>
    </row>
    <row r="1395" spans="1:32" x14ac:dyDescent="0.3">
      <c r="A1395" s="35">
        <f>IF(Замеры!B1391=0, " ", Замеры!B1391)</f>
        <v>1388</v>
      </c>
      <c r="B1395" s="49" t="str">
        <f>Замеры!G1391</f>
        <v xml:space="preserve">Группа от QF </v>
      </c>
      <c r="C1395" s="49" t="str">
        <f>IF(Замеры!J1391=0, " ", Замеры!J1391)</f>
        <v xml:space="preserve"> </v>
      </c>
      <c r="D1395" s="49" t="str">
        <f>IF(O1395=0, " ", CONCATENATE(Замеры!T1391,Замеры!U1391,Замеры!V1391,Замеры!W1391,Замеры!AB1391))</f>
        <v xml:space="preserve"> </v>
      </c>
      <c r="E1395" s="49" t="str">
        <f>IF(Замеры!L1391=0, " ", Замеры!L1391)</f>
        <v xml:space="preserve"> </v>
      </c>
      <c r="F1395" s="49" t="e">
        <f t="shared" si="488"/>
        <v>#VALUE!</v>
      </c>
      <c r="G1395" s="51" t="str">
        <f t="shared" si="489"/>
        <v>-</v>
      </c>
      <c r="H1395" s="52" t="str">
        <f t="shared" si="490"/>
        <v>-</v>
      </c>
      <c r="I1395" s="51" t="str">
        <f t="shared" si="491"/>
        <v>-</v>
      </c>
      <c r="J1395" s="29" t="str">
        <f t="shared" si="492"/>
        <v>-</v>
      </c>
      <c r="K1395" s="46" t="str">
        <f t="shared" si="493"/>
        <v>-</v>
      </c>
      <c r="L1395" s="29" t="str">
        <f t="shared" si="494"/>
        <v>-</v>
      </c>
      <c r="M1395" s="29" t="str">
        <f t="shared" si="495"/>
        <v xml:space="preserve"> </v>
      </c>
      <c r="N1395" s="29" t="str">
        <f t="shared" ca="1" si="496"/>
        <v xml:space="preserve"> </v>
      </c>
      <c r="O1395" s="8">
        <f>Замеры!R1391</f>
        <v>0</v>
      </c>
      <c r="P1395" s="8" t="b">
        <f t="shared" si="484"/>
        <v>1</v>
      </c>
      <c r="Q1395" s="8" t="b">
        <f t="shared" si="485"/>
        <v>1</v>
      </c>
      <c r="R1395" s="8" t="b">
        <f t="shared" si="486"/>
        <v>1</v>
      </c>
      <c r="S1395" s="8" t="s">
        <v>72</v>
      </c>
      <c r="T1395" s="8" t="e">
        <f t="shared" si="497"/>
        <v>#VALUE!</v>
      </c>
      <c r="U1395" s="12" t="s">
        <v>72</v>
      </c>
      <c r="V1395" s="8" t="e">
        <f t="shared" si="498"/>
        <v>#VALUE!</v>
      </c>
      <c r="X1395" s="13" t="str">
        <f t="shared" si="487"/>
        <v xml:space="preserve"> </v>
      </c>
      <c r="Y1395" s="8" t="e">
        <f t="shared" si="499"/>
        <v>#VALUE!</v>
      </c>
      <c r="AA1395" s="14" t="e">
        <f t="shared" ca="1" si="500"/>
        <v>#VALUE!</v>
      </c>
      <c r="AB1395" s="14" t="e">
        <f t="shared" ca="1" si="501"/>
        <v>#VALUE!</v>
      </c>
      <c r="AC1395" s="14" t="e">
        <f t="shared" ca="1" si="502"/>
        <v>#VALUE!</v>
      </c>
      <c r="AD1395" s="8" t="e">
        <f t="shared" ca="1" si="503"/>
        <v>#VALUE!</v>
      </c>
      <c r="AE1395" s="8" t="e">
        <f t="shared" ca="1" si="504"/>
        <v>#VALUE!</v>
      </c>
      <c r="AF1395" s="8" t="e">
        <f t="shared" ca="1" si="505"/>
        <v>#VALUE!</v>
      </c>
    </row>
    <row r="1396" spans="1:32" x14ac:dyDescent="0.3">
      <c r="A1396" s="35">
        <f>IF(Замеры!B1392=0, " ", Замеры!B1392)</f>
        <v>1389</v>
      </c>
      <c r="B1396" s="49" t="str">
        <f>Замеры!G1392</f>
        <v xml:space="preserve">Группа от QF </v>
      </c>
      <c r="C1396" s="49" t="str">
        <f>IF(Замеры!J1392=0, " ", Замеры!J1392)</f>
        <v xml:space="preserve"> </v>
      </c>
      <c r="D1396" s="49" t="str">
        <f>IF(O1396=0, " ", CONCATENATE(Замеры!T1392,Замеры!U1392,Замеры!V1392,Замеры!W1392,Замеры!AB1392))</f>
        <v xml:space="preserve"> </v>
      </c>
      <c r="E1396" s="49" t="str">
        <f>IF(Замеры!L1392=0, " ", Замеры!L1392)</f>
        <v xml:space="preserve"> </v>
      </c>
      <c r="F1396" s="49" t="e">
        <f t="shared" si="488"/>
        <v>#VALUE!</v>
      </c>
      <c r="G1396" s="51" t="str">
        <f t="shared" si="489"/>
        <v>-</v>
      </c>
      <c r="H1396" s="52" t="str">
        <f t="shared" si="490"/>
        <v>-</v>
      </c>
      <c r="I1396" s="51" t="str">
        <f t="shared" si="491"/>
        <v>-</v>
      </c>
      <c r="J1396" s="29" t="str">
        <f t="shared" si="492"/>
        <v>-</v>
      </c>
      <c r="K1396" s="46" t="str">
        <f t="shared" si="493"/>
        <v>-</v>
      </c>
      <c r="L1396" s="29" t="str">
        <f t="shared" si="494"/>
        <v>-</v>
      </c>
      <c r="M1396" s="29" t="str">
        <f t="shared" si="495"/>
        <v xml:space="preserve"> </v>
      </c>
      <c r="N1396" s="29" t="str">
        <f t="shared" ca="1" si="496"/>
        <v xml:space="preserve"> </v>
      </c>
      <c r="O1396" s="8">
        <f>Замеры!R1392</f>
        <v>0</v>
      </c>
      <c r="P1396" s="8" t="b">
        <f t="shared" si="484"/>
        <v>1</v>
      </c>
      <c r="Q1396" s="8" t="b">
        <f t="shared" si="485"/>
        <v>1</v>
      </c>
      <c r="R1396" s="8" t="b">
        <f t="shared" si="486"/>
        <v>1</v>
      </c>
      <c r="S1396" s="8" t="s">
        <v>72</v>
      </c>
      <c r="T1396" s="8" t="e">
        <f t="shared" si="497"/>
        <v>#VALUE!</v>
      </c>
      <c r="U1396" s="12" t="s">
        <v>72</v>
      </c>
      <c r="V1396" s="8" t="e">
        <f t="shared" si="498"/>
        <v>#VALUE!</v>
      </c>
      <c r="X1396" s="13" t="str">
        <f t="shared" si="487"/>
        <v xml:space="preserve"> </v>
      </c>
      <c r="Y1396" s="8" t="e">
        <f t="shared" si="499"/>
        <v>#VALUE!</v>
      </c>
      <c r="AA1396" s="14" t="e">
        <f t="shared" ca="1" si="500"/>
        <v>#VALUE!</v>
      </c>
      <c r="AB1396" s="14" t="e">
        <f t="shared" ca="1" si="501"/>
        <v>#VALUE!</v>
      </c>
      <c r="AC1396" s="14" t="e">
        <f t="shared" ca="1" si="502"/>
        <v>#VALUE!</v>
      </c>
      <c r="AD1396" s="8" t="e">
        <f t="shared" ca="1" si="503"/>
        <v>#VALUE!</v>
      </c>
      <c r="AE1396" s="8" t="e">
        <f t="shared" ca="1" si="504"/>
        <v>#VALUE!</v>
      </c>
      <c r="AF1396" s="8" t="e">
        <f t="shared" ca="1" si="505"/>
        <v>#VALUE!</v>
      </c>
    </row>
    <row r="1397" spans="1:32" x14ac:dyDescent="0.3">
      <c r="A1397" s="35">
        <f>IF(Замеры!B1393=0, " ", Замеры!B1393)</f>
        <v>1390</v>
      </c>
      <c r="B1397" s="49" t="str">
        <f>Замеры!G1393</f>
        <v xml:space="preserve">Группа от QF </v>
      </c>
      <c r="C1397" s="49" t="str">
        <f>IF(Замеры!J1393=0, " ", Замеры!J1393)</f>
        <v xml:space="preserve"> </v>
      </c>
      <c r="D1397" s="49" t="str">
        <f>IF(O1397=0, " ", CONCATENATE(Замеры!T1393,Замеры!U1393,Замеры!V1393,Замеры!W1393,Замеры!AB1393))</f>
        <v xml:space="preserve"> </v>
      </c>
      <c r="E1397" s="49" t="str">
        <f>IF(Замеры!L1393=0, " ", Замеры!L1393)</f>
        <v xml:space="preserve"> </v>
      </c>
      <c r="F1397" s="49" t="e">
        <f t="shared" si="488"/>
        <v>#VALUE!</v>
      </c>
      <c r="G1397" s="51" t="str">
        <f t="shared" si="489"/>
        <v>-</v>
      </c>
      <c r="H1397" s="52" t="str">
        <f t="shared" si="490"/>
        <v>-</v>
      </c>
      <c r="I1397" s="51" t="str">
        <f t="shared" si="491"/>
        <v>-</v>
      </c>
      <c r="J1397" s="29" t="str">
        <f t="shared" si="492"/>
        <v>-</v>
      </c>
      <c r="K1397" s="46" t="str">
        <f t="shared" si="493"/>
        <v>-</v>
      </c>
      <c r="L1397" s="29" t="str">
        <f t="shared" si="494"/>
        <v>-</v>
      </c>
      <c r="M1397" s="29" t="str">
        <f t="shared" si="495"/>
        <v xml:space="preserve"> </v>
      </c>
      <c r="N1397" s="29" t="str">
        <f t="shared" ca="1" si="496"/>
        <v xml:space="preserve"> </v>
      </c>
      <c r="O1397" s="8">
        <f>Замеры!R1393</f>
        <v>0</v>
      </c>
      <c r="P1397" s="8" t="b">
        <f t="shared" si="484"/>
        <v>1</v>
      </c>
      <c r="Q1397" s="8" t="b">
        <f t="shared" si="485"/>
        <v>1</v>
      </c>
      <c r="R1397" s="8" t="b">
        <f t="shared" si="486"/>
        <v>1</v>
      </c>
      <c r="S1397" s="8" t="s">
        <v>72</v>
      </c>
      <c r="T1397" s="8" t="e">
        <f t="shared" si="497"/>
        <v>#VALUE!</v>
      </c>
      <c r="U1397" s="12" t="s">
        <v>72</v>
      </c>
      <c r="V1397" s="8" t="e">
        <f t="shared" si="498"/>
        <v>#VALUE!</v>
      </c>
      <c r="X1397" s="13" t="str">
        <f t="shared" si="487"/>
        <v xml:space="preserve"> </v>
      </c>
      <c r="Y1397" s="8" t="e">
        <f t="shared" si="499"/>
        <v>#VALUE!</v>
      </c>
      <c r="AA1397" s="14" t="e">
        <f t="shared" ca="1" si="500"/>
        <v>#VALUE!</v>
      </c>
      <c r="AB1397" s="14" t="e">
        <f t="shared" ca="1" si="501"/>
        <v>#VALUE!</v>
      </c>
      <c r="AC1397" s="14" t="e">
        <f t="shared" ca="1" si="502"/>
        <v>#VALUE!</v>
      </c>
      <c r="AD1397" s="8" t="e">
        <f t="shared" ca="1" si="503"/>
        <v>#VALUE!</v>
      </c>
      <c r="AE1397" s="8" t="e">
        <f t="shared" ca="1" si="504"/>
        <v>#VALUE!</v>
      </c>
      <c r="AF1397" s="8" t="e">
        <f t="shared" ca="1" si="505"/>
        <v>#VALUE!</v>
      </c>
    </row>
    <row r="1398" spans="1:32" x14ac:dyDescent="0.3">
      <c r="A1398" s="35">
        <f>IF(Замеры!B1394=0, " ", Замеры!B1394)</f>
        <v>1391</v>
      </c>
      <c r="B1398" s="49" t="str">
        <f>Замеры!G1394</f>
        <v xml:space="preserve">Группа от QF </v>
      </c>
      <c r="C1398" s="49" t="str">
        <f>IF(Замеры!J1394=0, " ", Замеры!J1394)</f>
        <v xml:space="preserve"> </v>
      </c>
      <c r="D1398" s="49" t="str">
        <f>IF(O1398=0, " ", CONCATENATE(Замеры!T1394,Замеры!U1394,Замеры!V1394,Замеры!W1394,Замеры!AB1394))</f>
        <v xml:space="preserve"> </v>
      </c>
      <c r="E1398" s="49" t="str">
        <f>IF(Замеры!L1394=0, " ", Замеры!L1394)</f>
        <v xml:space="preserve"> </v>
      </c>
      <c r="F1398" s="49" t="e">
        <f t="shared" si="488"/>
        <v>#VALUE!</v>
      </c>
      <c r="G1398" s="51" t="str">
        <f t="shared" si="489"/>
        <v>-</v>
      </c>
      <c r="H1398" s="52" t="str">
        <f t="shared" si="490"/>
        <v>-</v>
      </c>
      <c r="I1398" s="51" t="str">
        <f t="shared" si="491"/>
        <v>-</v>
      </c>
      <c r="J1398" s="29" t="str">
        <f t="shared" si="492"/>
        <v>-</v>
      </c>
      <c r="K1398" s="46" t="str">
        <f t="shared" si="493"/>
        <v>-</v>
      </c>
      <c r="L1398" s="29" t="str">
        <f t="shared" si="494"/>
        <v>-</v>
      </c>
      <c r="M1398" s="29" t="str">
        <f t="shared" si="495"/>
        <v xml:space="preserve"> </v>
      </c>
      <c r="N1398" s="29" t="str">
        <f t="shared" ca="1" si="496"/>
        <v xml:space="preserve"> </v>
      </c>
      <c r="O1398" s="8">
        <f>Замеры!R1394</f>
        <v>0</v>
      </c>
      <c r="P1398" s="8" t="b">
        <f t="shared" si="484"/>
        <v>1</v>
      </c>
      <c r="Q1398" s="8" t="b">
        <f t="shared" si="485"/>
        <v>1</v>
      </c>
      <c r="R1398" s="8" t="b">
        <f t="shared" si="486"/>
        <v>1</v>
      </c>
      <c r="S1398" s="8" t="s">
        <v>72</v>
      </c>
      <c r="T1398" s="8" t="e">
        <f t="shared" si="497"/>
        <v>#VALUE!</v>
      </c>
      <c r="U1398" s="12" t="s">
        <v>72</v>
      </c>
      <c r="V1398" s="8" t="e">
        <f t="shared" si="498"/>
        <v>#VALUE!</v>
      </c>
      <c r="X1398" s="13" t="str">
        <f t="shared" si="487"/>
        <v xml:space="preserve"> </v>
      </c>
      <c r="Y1398" s="8" t="e">
        <f t="shared" si="499"/>
        <v>#VALUE!</v>
      </c>
      <c r="AA1398" s="14" t="e">
        <f t="shared" ca="1" si="500"/>
        <v>#VALUE!</v>
      </c>
      <c r="AB1398" s="14" t="e">
        <f t="shared" ca="1" si="501"/>
        <v>#VALUE!</v>
      </c>
      <c r="AC1398" s="14" t="e">
        <f t="shared" ca="1" si="502"/>
        <v>#VALUE!</v>
      </c>
      <c r="AD1398" s="8" t="e">
        <f t="shared" ca="1" si="503"/>
        <v>#VALUE!</v>
      </c>
      <c r="AE1398" s="8" t="e">
        <f t="shared" ca="1" si="504"/>
        <v>#VALUE!</v>
      </c>
      <c r="AF1398" s="8" t="e">
        <f t="shared" ca="1" si="505"/>
        <v>#VALUE!</v>
      </c>
    </row>
    <row r="1399" spans="1:32" x14ac:dyDescent="0.3">
      <c r="A1399" s="35">
        <f>IF(Замеры!B1395=0, " ", Замеры!B1395)</f>
        <v>1392</v>
      </c>
      <c r="B1399" s="49" t="str">
        <f>Замеры!G1395</f>
        <v xml:space="preserve">Группа от QF </v>
      </c>
      <c r="C1399" s="49" t="str">
        <f>IF(Замеры!J1395=0, " ", Замеры!J1395)</f>
        <v xml:space="preserve"> </v>
      </c>
      <c r="D1399" s="49" t="str">
        <f>IF(O1399=0, " ", CONCATENATE(Замеры!T1395,Замеры!U1395,Замеры!V1395,Замеры!W1395,Замеры!AB1395))</f>
        <v xml:space="preserve"> </v>
      </c>
      <c r="E1399" s="49" t="str">
        <f>IF(Замеры!L1395=0, " ", Замеры!L1395)</f>
        <v xml:space="preserve"> </v>
      </c>
      <c r="F1399" s="49" t="e">
        <f t="shared" si="488"/>
        <v>#VALUE!</v>
      </c>
      <c r="G1399" s="51" t="str">
        <f t="shared" si="489"/>
        <v>-</v>
      </c>
      <c r="H1399" s="52" t="str">
        <f t="shared" si="490"/>
        <v>-</v>
      </c>
      <c r="I1399" s="51" t="str">
        <f t="shared" si="491"/>
        <v>-</v>
      </c>
      <c r="J1399" s="29" t="str">
        <f t="shared" si="492"/>
        <v>-</v>
      </c>
      <c r="K1399" s="46" t="str">
        <f t="shared" si="493"/>
        <v>-</v>
      </c>
      <c r="L1399" s="29" t="str">
        <f t="shared" si="494"/>
        <v>-</v>
      </c>
      <c r="M1399" s="29" t="str">
        <f t="shared" si="495"/>
        <v xml:space="preserve"> </v>
      </c>
      <c r="N1399" s="29" t="str">
        <f t="shared" ca="1" si="496"/>
        <v xml:space="preserve"> </v>
      </c>
      <c r="O1399" s="8">
        <f>Замеры!R1395</f>
        <v>0</v>
      </c>
      <c r="P1399" s="8" t="b">
        <f t="shared" si="484"/>
        <v>1</v>
      </c>
      <c r="Q1399" s="8" t="b">
        <f t="shared" si="485"/>
        <v>1</v>
      </c>
      <c r="R1399" s="8" t="b">
        <f t="shared" si="486"/>
        <v>1</v>
      </c>
      <c r="S1399" s="8" t="s">
        <v>72</v>
      </c>
      <c r="T1399" s="8" t="e">
        <f t="shared" si="497"/>
        <v>#VALUE!</v>
      </c>
      <c r="U1399" s="12" t="s">
        <v>72</v>
      </c>
      <c r="V1399" s="8" t="e">
        <f t="shared" si="498"/>
        <v>#VALUE!</v>
      </c>
      <c r="X1399" s="13" t="str">
        <f t="shared" si="487"/>
        <v xml:space="preserve"> </v>
      </c>
      <c r="Y1399" s="8" t="e">
        <f t="shared" si="499"/>
        <v>#VALUE!</v>
      </c>
      <c r="AA1399" s="14" t="e">
        <f t="shared" ca="1" si="500"/>
        <v>#VALUE!</v>
      </c>
      <c r="AB1399" s="14" t="e">
        <f t="shared" ca="1" si="501"/>
        <v>#VALUE!</v>
      </c>
      <c r="AC1399" s="14" t="e">
        <f t="shared" ca="1" si="502"/>
        <v>#VALUE!</v>
      </c>
      <c r="AD1399" s="8" t="e">
        <f t="shared" ca="1" si="503"/>
        <v>#VALUE!</v>
      </c>
      <c r="AE1399" s="8" t="e">
        <f t="shared" ca="1" si="504"/>
        <v>#VALUE!</v>
      </c>
      <c r="AF1399" s="8" t="e">
        <f t="shared" ca="1" si="505"/>
        <v>#VALUE!</v>
      </c>
    </row>
    <row r="1400" spans="1:32" x14ac:dyDescent="0.3">
      <c r="A1400" s="35">
        <f>IF(Замеры!B1396=0, " ", Замеры!B1396)</f>
        <v>1393</v>
      </c>
      <c r="B1400" s="49" t="str">
        <f>Замеры!G1396</f>
        <v xml:space="preserve">Группа от QF </v>
      </c>
      <c r="C1400" s="49" t="str">
        <f>IF(Замеры!J1396=0, " ", Замеры!J1396)</f>
        <v xml:space="preserve"> </v>
      </c>
      <c r="D1400" s="49" t="str">
        <f>IF(O1400=0, " ", CONCATENATE(Замеры!T1396,Замеры!U1396,Замеры!V1396,Замеры!W1396,Замеры!AB1396))</f>
        <v xml:space="preserve"> </v>
      </c>
      <c r="E1400" s="49" t="str">
        <f>IF(Замеры!L1396=0, " ", Замеры!L1396)</f>
        <v xml:space="preserve"> </v>
      </c>
      <c r="F1400" s="49" t="e">
        <f t="shared" si="488"/>
        <v>#VALUE!</v>
      </c>
      <c r="G1400" s="51" t="str">
        <f t="shared" si="489"/>
        <v>-</v>
      </c>
      <c r="H1400" s="52" t="str">
        <f t="shared" si="490"/>
        <v>-</v>
      </c>
      <c r="I1400" s="51" t="str">
        <f t="shared" si="491"/>
        <v>-</v>
      </c>
      <c r="J1400" s="29" t="str">
        <f t="shared" si="492"/>
        <v>-</v>
      </c>
      <c r="K1400" s="46" t="str">
        <f t="shared" si="493"/>
        <v>-</v>
      </c>
      <c r="L1400" s="29" t="str">
        <f t="shared" si="494"/>
        <v>-</v>
      </c>
      <c r="M1400" s="29" t="str">
        <f t="shared" si="495"/>
        <v xml:space="preserve"> </v>
      </c>
      <c r="N1400" s="29" t="str">
        <f t="shared" ca="1" si="496"/>
        <v xml:space="preserve"> </v>
      </c>
      <c r="O1400" s="8">
        <f>Замеры!R1396</f>
        <v>0</v>
      </c>
      <c r="P1400" s="8" t="b">
        <f t="shared" si="484"/>
        <v>1</v>
      </c>
      <c r="Q1400" s="8" t="b">
        <f t="shared" si="485"/>
        <v>1</v>
      </c>
      <c r="R1400" s="8" t="b">
        <f t="shared" si="486"/>
        <v>1</v>
      </c>
      <c r="S1400" s="8" t="s">
        <v>72</v>
      </c>
      <c r="T1400" s="8" t="e">
        <f t="shared" si="497"/>
        <v>#VALUE!</v>
      </c>
      <c r="U1400" s="12" t="s">
        <v>72</v>
      </c>
      <c r="V1400" s="8" t="e">
        <f t="shared" si="498"/>
        <v>#VALUE!</v>
      </c>
      <c r="X1400" s="13" t="str">
        <f t="shared" si="487"/>
        <v xml:space="preserve"> </v>
      </c>
      <c r="Y1400" s="8" t="e">
        <f t="shared" si="499"/>
        <v>#VALUE!</v>
      </c>
      <c r="AA1400" s="14" t="e">
        <f t="shared" ca="1" si="500"/>
        <v>#VALUE!</v>
      </c>
      <c r="AB1400" s="14" t="e">
        <f t="shared" ca="1" si="501"/>
        <v>#VALUE!</v>
      </c>
      <c r="AC1400" s="14" t="e">
        <f t="shared" ca="1" si="502"/>
        <v>#VALUE!</v>
      </c>
      <c r="AD1400" s="8" t="e">
        <f t="shared" ca="1" si="503"/>
        <v>#VALUE!</v>
      </c>
      <c r="AE1400" s="8" t="e">
        <f t="shared" ca="1" si="504"/>
        <v>#VALUE!</v>
      </c>
      <c r="AF1400" s="8" t="e">
        <f t="shared" ca="1" si="505"/>
        <v>#VALUE!</v>
      </c>
    </row>
    <row r="1401" spans="1:32" x14ac:dyDescent="0.3">
      <c r="A1401" s="35">
        <f>IF(Замеры!B1397=0, " ", Замеры!B1397)</f>
        <v>1394</v>
      </c>
      <c r="B1401" s="49" t="str">
        <f>Замеры!G1397</f>
        <v xml:space="preserve">Группа от QF </v>
      </c>
      <c r="C1401" s="49" t="str">
        <f>IF(Замеры!J1397=0, " ", Замеры!J1397)</f>
        <v xml:space="preserve"> </v>
      </c>
      <c r="D1401" s="49" t="str">
        <f>IF(O1401=0, " ", CONCATENATE(Замеры!T1397,Замеры!U1397,Замеры!V1397,Замеры!W1397,Замеры!AB1397))</f>
        <v xml:space="preserve"> </v>
      </c>
      <c r="E1401" s="49" t="str">
        <f>IF(Замеры!L1397=0, " ", Замеры!L1397)</f>
        <v xml:space="preserve"> </v>
      </c>
      <c r="F1401" s="49" t="e">
        <f t="shared" si="488"/>
        <v>#VALUE!</v>
      </c>
      <c r="G1401" s="51" t="str">
        <f t="shared" si="489"/>
        <v>-</v>
      </c>
      <c r="H1401" s="52" t="str">
        <f t="shared" si="490"/>
        <v>-</v>
      </c>
      <c r="I1401" s="51" t="str">
        <f t="shared" si="491"/>
        <v>-</v>
      </c>
      <c r="J1401" s="29" t="str">
        <f t="shared" si="492"/>
        <v>-</v>
      </c>
      <c r="K1401" s="46" t="str">
        <f t="shared" si="493"/>
        <v>-</v>
      </c>
      <c r="L1401" s="29" t="str">
        <f t="shared" si="494"/>
        <v>-</v>
      </c>
      <c r="M1401" s="29" t="str">
        <f t="shared" si="495"/>
        <v xml:space="preserve"> </v>
      </c>
      <c r="N1401" s="29" t="str">
        <f t="shared" ca="1" si="496"/>
        <v xml:space="preserve"> </v>
      </c>
      <c r="O1401" s="8">
        <f>Замеры!R1397</f>
        <v>0</v>
      </c>
      <c r="P1401" s="8" t="b">
        <f t="shared" si="484"/>
        <v>1</v>
      </c>
      <c r="Q1401" s="8" t="b">
        <f t="shared" si="485"/>
        <v>1</v>
      </c>
      <c r="R1401" s="8" t="b">
        <f t="shared" si="486"/>
        <v>1</v>
      </c>
      <c r="S1401" s="8" t="s">
        <v>72</v>
      </c>
      <c r="T1401" s="8" t="e">
        <f t="shared" si="497"/>
        <v>#VALUE!</v>
      </c>
      <c r="U1401" s="12" t="s">
        <v>72</v>
      </c>
      <c r="V1401" s="8" t="e">
        <f t="shared" si="498"/>
        <v>#VALUE!</v>
      </c>
      <c r="X1401" s="13" t="str">
        <f t="shared" si="487"/>
        <v xml:space="preserve"> </v>
      </c>
      <c r="Y1401" s="8" t="e">
        <f t="shared" si="499"/>
        <v>#VALUE!</v>
      </c>
      <c r="AA1401" s="14" t="e">
        <f t="shared" ca="1" si="500"/>
        <v>#VALUE!</v>
      </c>
      <c r="AB1401" s="14" t="e">
        <f t="shared" ca="1" si="501"/>
        <v>#VALUE!</v>
      </c>
      <c r="AC1401" s="14" t="e">
        <f t="shared" ca="1" si="502"/>
        <v>#VALUE!</v>
      </c>
      <c r="AD1401" s="8" t="e">
        <f t="shared" ca="1" si="503"/>
        <v>#VALUE!</v>
      </c>
      <c r="AE1401" s="8" t="e">
        <f t="shared" ca="1" si="504"/>
        <v>#VALUE!</v>
      </c>
      <c r="AF1401" s="8" t="e">
        <f t="shared" ca="1" si="505"/>
        <v>#VALUE!</v>
      </c>
    </row>
    <row r="1402" spans="1:32" x14ac:dyDescent="0.3">
      <c r="A1402" s="35">
        <f>IF(Замеры!B1398=0, " ", Замеры!B1398)</f>
        <v>1395</v>
      </c>
      <c r="B1402" s="49" t="str">
        <f>Замеры!G1398</f>
        <v xml:space="preserve">Группа от QF </v>
      </c>
      <c r="C1402" s="49" t="str">
        <f>IF(Замеры!J1398=0, " ", Замеры!J1398)</f>
        <v xml:space="preserve"> </v>
      </c>
      <c r="D1402" s="49" t="str">
        <f>IF(O1402=0, " ", CONCATENATE(Замеры!T1398,Замеры!U1398,Замеры!V1398,Замеры!W1398,Замеры!AB1398))</f>
        <v xml:space="preserve"> </v>
      </c>
      <c r="E1402" s="49" t="str">
        <f>IF(Замеры!L1398=0, " ", Замеры!L1398)</f>
        <v xml:space="preserve"> </v>
      </c>
      <c r="F1402" s="49" t="e">
        <f t="shared" si="488"/>
        <v>#VALUE!</v>
      </c>
      <c r="G1402" s="51" t="str">
        <f t="shared" si="489"/>
        <v>-</v>
      </c>
      <c r="H1402" s="52" t="str">
        <f t="shared" si="490"/>
        <v>-</v>
      </c>
      <c r="I1402" s="51" t="str">
        <f t="shared" si="491"/>
        <v>-</v>
      </c>
      <c r="J1402" s="29" t="str">
        <f t="shared" si="492"/>
        <v>-</v>
      </c>
      <c r="K1402" s="46" t="str">
        <f t="shared" si="493"/>
        <v>-</v>
      </c>
      <c r="L1402" s="29" t="str">
        <f t="shared" si="494"/>
        <v>-</v>
      </c>
      <c r="M1402" s="29" t="str">
        <f t="shared" si="495"/>
        <v xml:space="preserve"> </v>
      </c>
      <c r="N1402" s="29" t="str">
        <f t="shared" ca="1" si="496"/>
        <v xml:space="preserve"> </v>
      </c>
      <c r="O1402" s="8">
        <f>Замеры!R1398</f>
        <v>0</v>
      </c>
      <c r="P1402" s="8" t="b">
        <f t="shared" si="484"/>
        <v>1</v>
      </c>
      <c r="Q1402" s="8" t="b">
        <f t="shared" si="485"/>
        <v>1</v>
      </c>
      <c r="R1402" s="8" t="b">
        <f t="shared" si="486"/>
        <v>1</v>
      </c>
      <c r="S1402" s="8" t="s">
        <v>72</v>
      </c>
      <c r="T1402" s="8" t="e">
        <f t="shared" si="497"/>
        <v>#VALUE!</v>
      </c>
      <c r="U1402" s="12" t="s">
        <v>72</v>
      </c>
      <c r="V1402" s="8" t="e">
        <f t="shared" si="498"/>
        <v>#VALUE!</v>
      </c>
      <c r="X1402" s="13" t="str">
        <f t="shared" si="487"/>
        <v xml:space="preserve"> </v>
      </c>
      <c r="Y1402" s="8" t="e">
        <f t="shared" si="499"/>
        <v>#VALUE!</v>
      </c>
      <c r="AA1402" s="14" t="e">
        <f t="shared" ca="1" si="500"/>
        <v>#VALUE!</v>
      </c>
      <c r="AB1402" s="14" t="e">
        <f t="shared" ca="1" si="501"/>
        <v>#VALUE!</v>
      </c>
      <c r="AC1402" s="14" t="e">
        <f t="shared" ca="1" si="502"/>
        <v>#VALUE!</v>
      </c>
      <c r="AD1402" s="8" t="e">
        <f t="shared" ca="1" si="503"/>
        <v>#VALUE!</v>
      </c>
      <c r="AE1402" s="8" t="e">
        <f t="shared" ca="1" si="504"/>
        <v>#VALUE!</v>
      </c>
      <c r="AF1402" s="8" t="e">
        <f t="shared" ca="1" si="505"/>
        <v>#VALUE!</v>
      </c>
    </row>
    <row r="1403" spans="1:32" x14ac:dyDescent="0.3">
      <c r="A1403" s="35">
        <f>IF(Замеры!B1399=0, " ", Замеры!B1399)</f>
        <v>1396</v>
      </c>
      <c r="B1403" s="49" t="str">
        <f>Замеры!G1399</f>
        <v xml:space="preserve">Группа от QF </v>
      </c>
      <c r="C1403" s="49" t="str">
        <f>IF(Замеры!J1399=0, " ", Замеры!J1399)</f>
        <v xml:space="preserve"> </v>
      </c>
      <c r="D1403" s="49" t="str">
        <f>IF(O1403=0, " ", CONCATENATE(Замеры!T1399,Замеры!U1399,Замеры!V1399,Замеры!W1399,Замеры!AB1399))</f>
        <v xml:space="preserve"> </v>
      </c>
      <c r="E1403" s="49" t="str">
        <f>IF(Замеры!L1399=0, " ", Замеры!L1399)</f>
        <v xml:space="preserve"> </v>
      </c>
      <c r="F1403" s="49" t="e">
        <f t="shared" si="488"/>
        <v>#VALUE!</v>
      </c>
      <c r="G1403" s="51" t="str">
        <f t="shared" si="489"/>
        <v>-</v>
      </c>
      <c r="H1403" s="52" t="str">
        <f t="shared" si="490"/>
        <v>-</v>
      </c>
      <c r="I1403" s="51" t="str">
        <f t="shared" si="491"/>
        <v>-</v>
      </c>
      <c r="J1403" s="29" t="str">
        <f t="shared" si="492"/>
        <v>-</v>
      </c>
      <c r="K1403" s="46" t="str">
        <f t="shared" si="493"/>
        <v>-</v>
      </c>
      <c r="L1403" s="29" t="str">
        <f t="shared" si="494"/>
        <v>-</v>
      </c>
      <c r="M1403" s="29" t="str">
        <f t="shared" si="495"/>
        <v xml:space="preserve"> </v>
      </c>
      <c r="N1403" s="29" t="str">
        <f t="shared" ca="1" si="496"/>
        <v xml:space="preserve"> </v>
      </c>
      <c r="O1403" s="8">
        <f>Замеры!R1399</f>
        <v>0</v>
      </c>
      <c r="P1403" s="8" t="b">
        <f t="shared" si="484"/>
        <v>1</v>
      </c>
      <c r="Q1403" s="8" t="b">
        <f t="shared" si="485"/>
        <v>1</v>
      </c>
      <c r="R1403" s="8" t="b">
        <f t="shared" si="486"/>
        <v>1</v>
      </c>
      <c r="S1403" s="8" t="s">
        <v>72</v>
      </c>
      <c r="T1403" s="8" t="e">
        <f t="shared" si="497"/>
        <v>#VALUE!</v>
      </c>
      <c r="U1403" s="12" t="s">
        <v>72</v>
      </c>
      <c r="V1403" s="8" t="e">
        <f t="shared" si="498"/>
        <v>#VALUE!</v>
      </c>
      <c r="X1403" s="13" t="str">
        <f t="shared" si="487"/>
        <v xml:space="preserve"> </v>
      </c>
      <c r="Y1403" s="8" t="e">
        <f t="shared" si="499"/>
        <v>#VALUE!</v>
      </c>
      <c r="AA1403" s="14" t="e">
        <f t="shared" ca="1" si="500"/>
        <v>#VALUE!</v>
      </c>
      <c r="AB1403" s="14" t="e">
        <f t="shared" ca="1" si="501"/>
        <v>#VALUE!</v>
      </c>
      <c r="AC1403" s="14" t="e">
        <f t="shared" ca="1" si="502"/>
        <v>#VALUE!</v>
      </c>
      <c r="AD1403" s="8" t="e">
        <f t="shared" ca="1" si="503"/>
        <v>#VALUE!</v>
      </c>
      <c r="AE1403" s="8" t="e">
        <f t="shared" ca="1" si="504"/>
        <v>#VALUE!</v>
      </c>
      <c r="AF1403" s="8" t="e">
        <f t="shared" ca="1" si="505"/>
        <v>#VALUE!</v>
      </c>
    </row>
    <row r="1404" spans="1:32" x14ac:dyDescent="0.3">
      <c r="A1404" s="35">
        <f>IF(Замеры!B1400=0, " ", Замеры!B1400)</f>
        <v>1397</v>
      </c>
      <c r="B1404" s="49" t="str">
        <f>Замеры!G1400</f>
        <v xml:space="preserve">Группа от QF </v>
      </c>
      <c r="C1404" s="49" t="str">
        <f>IF(Замеры!J1400=0, " ", Замеры!J1400)</f>
        <v xml:space="preserve"> </v>
      </c>
      <c r="D1404" s="49" t="str">
        <f>IF(O1404=0, " ", CONCATENATE(Замеры!T1400,Замеры!U1400,Замеры!V1400,Замеры!W1400,Замеры!AB1400))</f>
        <v xml:space="preserve"> </v>
      </c>
      <c r="E1404" s="49" t="str">
        <f>IF(Замеры!L1400=0, " ", Замеры!L1400)</f>
        <v xml:space="preserve"> </v>
      </c>
      <c r="F1404" s="49" t="e">
        <f t="shared" si="488"/>
        <v>#VALUE!</v>
      </c>
      <c r="G1404" s="51" t="str">
        <f t="shared" si="489"/>
        <v>-</v>
      </c>
      <c r="H1404" s="52" t="str">
        <f t="shared" si="490"/>
        <v>-</v>
      </c>
      <c r="I1404" s="51" t="str">
        <f t="shared" si="491"/>
        <v>-</v>
      </c>
      <c r="J1404" s="29" t="str">
        <f t="shared" si="492"/>
        <v>-</v>
      </c>
      <c r="K1404" s="46" t="str">
        <f t="shared" si="493"/>
        <v>-</v>
      </c>
      <c r="L1404" s="29" t="str">
        <f t="shared" si="494"/>
        <v>-</v>
      </c>
      <c r="M1404" s="29" t="str">
        <f t="shared" si="495"/>
        <v xml:space="preserve"> </v>
      </c>
      <c r="N1404" s="29" t="str">
        <f t="shared" ca="1" si="496"/>
        <v xml:space="preserve"> </v>
      </c>
      <c r="O1404" s="8">
        <f>Замеры!R1400</f>
        <v>0</v>
      </c>
      <c r="P1404" s="8" t="b">
        <f t="shared" si="484"/>
        <v>1</v>
      </c>
      <c r="Q1404" s="8" t="b">
        <f t="shared" si="485"/>
        <v>1</v>
      </c>
      <c r="R1404" s="8" t="b">
        <f t="shared" si="486"/>
        <v>1</v>
      </c>
      <c r="S1404" s="8" t="s">
        <v>72</v>
      </c>
      <c r="T1404" s="8" t="e">
        <f t="shared" si="497"/>
        <v>#VALUE!</v>
      </c>
      <c r="U1404" s="12" t="s">
        <v>72</v>
      </c>
      <c r="V1404" s="8" t="e">
        <f t="shared" si="498"/>
        <v>#VALUE!</v>
      </c>
      <c r="X1404" s="13" t="str">
        <f t="shared" si="487"/>
        <v xml:space="preserve"> </v>
      </c>
      <c r="Y1404" s="8" t="e">
        <f t="shared" si="499"/>
        <v>#VALUE!</v>
      </c>
      <c r="AA1404" s="14" t="e">
        <f t="shared" ca="1" si="500"/>
        <v>#VALUE!</v>
      </c>
      <c r="AB1404" s="14" t="e">
        <f t="shared" ca="1" si="501"/>
        <v>#VALUE!</v>
      </c>
      <c r="AC1404" s="14" t="e">
        <f t="shared" ca="1" si="502"/>
        <v>#VALUE!</v>
      </c>
      <c r="AD1404" s="8" t="e">
        <f t="shared" ca="1" si="503"/>
        <v>#VALUE!</v>
      </c>
      <c r="AE1404" s="8" t="e">
        <f t="shared" ca="1" si="504"/>
        <v>#VALUE!</v>
      </c>
      <c r="AF1404" s="8" t="e">
        <f t="shared" ca="1" si="505"/>
        <v>#VALUE!</v>
      </c>
    </row>
    <row r="1405" spans="1:32" x14ac:dyDescent="0.3">
      <c r="A1405" s="35">
        <f>IF(Замеры!B1401=0, " ", Замеры!B1401)</f>
        <v>1398</v>
      </c>
      <c r="B1405" s="49" t="str">
        <f>Замеры!G1401</f>
        <v xml:space="preserve">Группа от QF </v>
      </c>
      <c r="C1405" s="49" t="str">
        <f>IF(Замеры!J1401=0, " ", Замеры!J1401)</f>
        <v xml:space="preserve"> </v>
      </c>
      <c r="D1405" s="49" t="str">
        <f>IF(O1405=0, " ", CONCATENATE(Замеры!T1401,Замеры!U1401,Замеры!V1401,Замеры!W1401,Замеры!AB1401))</f>
        <v xml:space="preserve"> </v>
      </c>
      <c r="E1405" s="49" t="str">
        <f>IF(Замеры!L1401=0, " ", Замеры!L1401)</f>
        <v xml:space="preserve"> </v>
      </c>
      <c r="F1405" s="49" t="e">
        <f t="shared" si="488"/>
        <v>#VALUE!</v>
      </c>
      <c r="G1405" s="51" t="str">
        <f t="shared" si="489"/>
        <v>-</v>
      </c>
      <c r="H1405" s="52" t="str">
        <f t="shared" si="490"/>
        <v>-</v>
      </c>
      <c r="I1405" s="51" t="str">
        <f t="shared" si="491"/>
        <v>-</v>
      </c>
      <c r="J1405" s="29" t="str">
        <f t="shared" si="492"/>
        <v>-</v>
      </c>
      <c r="K1405" s="46" t="str">
        <f t="shared" si="493"/>
        <v>-</v>
      </c>
      <c r="L1405" s="29" t="str">
        <f t="shared" si="494"/>
        <v>-</v>
      </c>
      <c r="M1405" s="29" t="str">
        <f t="shared" si="495"/>
        <v xml:space="preserve"> </v>
      </c>
      <c r="N1405" s="29" t="str">
        <f t="shared" ca="1" si="496"/>
        <v xml:space="preserve"> </v>
      </c>
      <c r="O1405" s="8">
        <f>Замеры!R1401</f>
        <v>0</v>
      </c>
      <c r="P1405" s="8" t="b">
        <f t="shared" si="484"/>
        <v>1</v>
      </c>
      <c r="Q1405" s="8" t="b">
        <f t="shared" si="485"/>
        <v>1</v>
      </c>
      <c r="R1405" s="8" t="b">
        <f t="shared" si="486"/>
        <v>1</v>
      </c>
      <c r="S1405" s="8" t="s">
        <v>72</v>
      </c>
      <c r="T1405" s="8" t="e">
        <f t="shared" si="497"/>
        <v>#VALUE!</v>
      </c>
      <c r="U1405" s="12" t="s">
        <v>72</v>
      </c>
      <c r="V1405" s="8" t="e">
        <f t="shared" si="498"/>
        <v>#VALUE!</v>
      </c>
      <c r="X1405" s="13" t="str">
        <f t="shared" si="487"/>
        <v xml:space="preserve"> </v>
      </c>
      <c r="Y1405" s="8" t="e">
        <f t="shared" si="499"/>
        <v>#VALUE!</v>
      </c>
      <c r="AA1405" s="14" t="e">
        <f t="shared" ca="1" si="500"/>
        <v>#VALUE!</v>
      </c>
      <c r="AB1405" s="14" t="e">
        <f t="shared" ca="1" si="501"/>
        <v>#VALUE!</v>
      </c>
      <c r="AC1405" s="14" t="e">
        <f t="shared" ca="1" si="502"/>
        <v>#VALUE!</v>
      </c>
      <c r="AD1405" s="8" t="e">
        <f t="shared" ca="1" si="503"/>
        <v>#VALUE!</v>
      </c>
      <c r="AE1405" s="8" t="e">
        <f t="shared" ca="1" si="504"/>
        <v>#VALUE!</v>
      </c>
      <c r="AF1405" s="8" t="e">
        <f t="shared" ca="1" si="505"/>
        <v>#VALUE!</v>
      </c>
    </row>
    <row r="1406" spans="1:32" x14ac:dyDescent="0.3">
      <c r="A1406" s="35">
        <f>IF(Замеры!B1402=0, " ", Замеры!B1402)</f>
        <v>1399</v>
      </c>
      <c r="B1406" s="49" t="str">
        <f>Замеры!G1402</f>
        <v xml:space="preserve">Группа от QF </v>
      </c>
      <c r="C1406" s="49" t="str">
        <f>IF(Замеры!J1402=0, " ", Замеры!J1402)</f>
        <v xml:space="preserve"> </v>
      </c>
      <c r="D1406" s="49" t="str">
        <f>IF(O1406=0, " ", CONCATENATE(Замеры!T1402,Замеры!U1402,Замеры!V1402,Замеры!W1402,Замеры!AB1402))</f>
        <v xml:space="preserve"> </v>
      </c>
      <c r="E1406" s="49" t="str">
        <f>IF(Замеры!L1402=0, " ", Замеры!L1402)</f>
        <v xml:space="preserve"> </v>
      </c>
      <c r="F1406" s="49" t="e">
        <f t="shared" si="488"/>
        <v>#VALUE!</v>
      </c>
      <c r="G1406" s="51" t="str">
        <f t="shared" si="489"/>
        <v>-</v>
      </c>
      <c r="H1406" s="52" t="str">
        <f t="shared" si="490"/>
        <v>-</v>
      </c>
      <c r="I1406" s="51" t="str">
        <f t="shared" si="491"/>
        <v>-</v>
      </c>
      <c r="J1406" s="29" t="str">
        <f t="shared" si="492"/>
        <v>-</v>
      </c>
      <c r="K1406" s="46" t="str">
        <f t="shared" si="493"/>
        <v>-</v>
      </c>
      <c r="L1406" s="29" t="str">
        <f t="shared" si="494"/>
        <v>-</v>
      </c>
      <c r="M1406" s="29" t="str">
        <f t="shared" si="495"/>
        <v xml:space="preserve"> </v>
      </c>
      <c r="N1406" s="29" t="str">
        <f t="shared" ca="1" si="496"/>
        <v xml:space="preserve"> </v>
      </c>
      <c r="O1406" s="8">
        <f>Замеры!R1402</f>
        <v>0</v>
      </c>
      <c r="P1406" s="8" t="b">
        <f t="shared" si="484"/>
        <v>1</v>
      </c>
      <c r="Q1406" s="8" t="b">
        <f t="shared" si="485"/>
        <v>1</v>
      </c>
      <c r="R1406" s="8" t="b">
        <f t="shared" si="486"/>
        <v>1</v>
      </c>
      <c r="S1406" s="8" t="s">
        <v>72</v>
      </c>
      <c r="T1406" s="8" t="e">
        <f t="shared" si="497"/>
        <v>#VALUE!</v>
      </c>
      <c r="U1406" s="12" t="s">
        <v>72</v>
      </c>
      <c r="V1406" s="8" t="e">
        <f t="shared" si="498"/>
        <v>#VALUE!</v>
      </c>
      <c r="X1406" s="13" t="str">
        <f t="shared" si="487"/>
        <v xml:space="preserve"> </v>
      </c>
      <c r="Y1406" s="8" t="e">
        <f t="shared" si="499"/>
        <v>#VALUE!</v>
      </c>
      <c r="AA1406" s="14" t="e">
        <f t="shared" ca="1" si="500"/>
        <v>#VALUE!</v>
      </c>
      <c r="AB1406" s="14" t="e">
        <f t="shared" ca="1" si="501"/>
        <v>#VALUE!</v>
      </c>
      <c r="AC1406" s="14" t="e">
        <f t="shared" ca="1" si="502"/>
        <v>#VALUE!</v>
      </c>
      <c r="AD1406" s="8" t="e">
        <f t="shared" ca="1" si="503"/>
        <v>#VALUE!</v>
      </c>
      <c r="AE1406" s="8" t="e">
        <f t="shared" ca="1" si="504"/>
        <v>#VALUE!</v>
      </c>
      <c r="AF1406" s="8" t="e">
        <f t="shared" ca="1" si="505"/>
        <v>#VALUE!</v>
      </c>
    </row>
    <row r="1407" spans="1:32" x14ac:dyDescent="0.3">
      <c r="A1407" s="35">
        <f>IF(Замеры!B1403=0, " ", Замеры!B1403)</f>
        <v>1400</v>
      </c>
      <c r="B1407" s="49" t="str">
        <f>Замеры!G1403</f>
        <v xml:space="preserve">Группа от QF </v>
      </c>
      <c r="C1407" s="49" t="str">
        <f>IF(Замеры!J1403=0, " ", Замеры!J1403)</f>
        <v xml:space="preserve"> </v>
      </c>
      <c r="D1407" s="49" t="str">
        <f>IF(O1407=0, " ", CONCATENATE(Замеры!T1403,Замеры!U1403,Замеры!V1403,Замеры!W1403,Замеры!AB1403))</f>
        <v xml:space="preserve"> </v>
      </c>
      <c r="E1407" s="49" t="str">
        <f>IF(Замеры!L1403=0, " ", Замеры!L1403)</f>
        <v xml:space="preserve"> </v>
      </c>
      <c r="F1407" s="49" t="e">
        <f t="shared" si="488"/>
        <v>#VALUE!</v>
      </c>
      <c r="G1407" s="51" t="str">
        <f t="shared" si="489"/>
        <v>-</v>
      </c>
      <c r="H1407" s="52" t="str">
        <f t="shared" si="490"/>
        <v>-</v>
      </c>
      <c r="I1407" s="51" t="str">
        <f t="shared" si="491"/>
        <v>-</v>
      </c>
      <c r="J1407" s="29" t="str">
        <f t="shared" si="492"/>
        <v>-</v>
      </c>
      <c r="K1407" s="46" t="str">
        <f t="shared" si="493"/>
        <v>-</v>
      </c>
      <c r="L1407" s="29" t="str">
        <f t="shared" si="494"/>
        <v>-</v>
      </c>
      <c r="M1407" s="29" t="str">
        <f t="shared" si="495"/>
        <v xml:space="preserve"> </v>
      </c>
      <c r="N1407" s="29" t="str">
        <f t="shared" ca="1" si="496"/>
        <v xml:space="preserve"> </v>
      </c>
      <c r="O1407" s="8">
        <f>Замеры!R1403</f>
        <v>0</v>
      </c>
      <c r="P1407" s="8" t="b">
        <f t="shared" si="484"/>
        <v>1</v>
      </c>
      <c r="Q1407" s="8" t="b">
        <f t="shared" si="485"/>
        <v>1</v>
      </c>
      <c r="R1407" s="8" t="b">
        <f t="shared" si="486"/>
        <v>1</v>
      </c>
      <c r="S1407" s="8" t="s">
        <v>72</v>
      </c>
      <c r="T1407" s="8" t="e">
        <f t="shared" si="497"/>
        <v>#VALUE!</v>
      </c>
      <c r="U1407" s="12" t="s">
        <v>72</v>
      </c>
      <c r="V1407" s="8" t="e">
        <f t="shared" si="498"/>
        <v>#VALUE!</v>
      </c>
      <c r="X1407" s="13" t="str">
        <f t="shared" si="487"/>
        <v xml:space="preserve"> </v>
      </c>
      <c r="Y1407" s="8" t="e">
        <f t="shared" si="499"/>
        <v>#VALUE!</v>
      </c>
      <c r="AA1407" s="14" t="e">
        <f t="shared" ca="1" si="500"/>
        <v>#VALUE!</v>
      </c>
      <c r="AB1407" s="14" t="e">
        <f t="shared" ca="1" si="501"/>
        <v>#VALUE!</v>
      </c>
      <c r="AC1407" s="14" t="e">
        <f t="shared" ca="1" si="502"/>
        <v>#VALUE!</v>
      </c>
      <c r="AD1407" s="8" t="e">
        <f t="shared" ca="1" si="503"/>
        <v>#VALUE!</v>
      </c>
      <c r="AE1407" s="8" t="e">
        <f t="shared" ca="1" si="504"/>
        <v>#VALUE!</v>
      </c>
      <c r="AF1407" s="8" t="e">
        <f t="shared" ca="1" si="505"/>
        <v>#VALUE!</v>
      </c>
    </row>
    <row r="1408" spans="1:32" x14ac:dyDescent="0.3">
      <c r="A1408" s="35">
        <f>IF(Замеры!B1404=0, " ", Замеры!B1404)</f>
        <v>1401</v>
      </c>
      <c r="B1408" s="49" t="str">
        <f>Замеры!G1404</f>
        <v xml:space="preserve">Группа от QF </v>
      </c>
      <c r="C1408" s="49" t="str">
        <f>IF(Замеры!J1404=0, " ", Замеры!J1404)</f>
        <v xml:space="preserve"> </v>
      </c>
      <c r="D1408" s="49" t="str">
        <f>IF(O1408=0, " ", CONCATENATE(Замеры!T1404,Замеры!U1404,Замеры!V1404,Замеры!W1404,Замеры!AB1404))</f>
        <v xml:space="preserve"> </v>
      </c>
      <c r="E1408" s="49" t="str">
        <f>IF(Замеры!L1404=0, " ", Замеры!L1404)</f>
        <v xml:space="preserve"> </v>
      </c>
      <c r="F1408" s="49" t="e">
        <f t="shared" si="488"/>
        <v>#VALUE!</v>
      </c>
      <c r="G1408" s="51" t="str">
        <f t="shared" si="489"/>
        <v>-</v>
      </c>
      <c r="H1408" s="52" t="str">
        <f t="shared" si="490"/>
        <v>-</v>
      </c>
      <c r="I1408" s="51" t="str">
        <f t="shared" si="491"/>
        <v>-</v>
      </c>
      <c r="J1408" s="29" t="str">
        <f t="shared" si="492"/>
        <v>-</v>
      </c>
      <c r="K1408" s="46" t="str">
        <f t="shared" si="493"/>
        <v>-</v>
      </c>
      <c r="L1408" s="29" t="str">
        <f t="shared" si="494"/>
        <v>-</v>
      </c>
      <c r="M1408" s="29" t="str">
        <f t="shared" si="495"/>
        <v xml:space="preserve"> </v>
      </c>
      <c r="N1408" s="29" t="str">
        <f t="shared" ca="1" si="496"/>
        <v xml:space="preserve"> </v>
      </c>
      <c r="O1408" s="8">
        <f>Замеры!R1404</f>
        <v>0</v>
      </c>
      <c r="P1408" s="8" t="b">
        <f t="shared" si="484"/>
        <v>1</v>
      </c>
      <c r="Q1408" s="8" t="b">
        <f t="shared" si="485"/>
        <v>1</v>
      </c>
      <c r="R1408" s="8" t="b">
        <f t="shared" si="486"/>
        <v>1</v>
      </c>
      <c r="S1408" s="8" t="s">
        <v>72</v>
      </c>
      <c r="T1408" s="8" t="e">
        <f t="shared" si="497"/>
        <v>#VALUE!</v>
      </c>
      <c r="U1408" s="12" t="s">
        <v>72</v>
      </c>
      <c r="V1408" s="8" t="e">
        <f t="shared" si="498"/>
        <v>#VALUE!</v>
      </c>
      <c r="X1408" s="13" t="str">
        <f t="shared" si="487"/>
        <v xml:space="preserve"> </v>
      </c>
      <c r="Y1408" s="8" t="e">
        <f t="shared" si="499"/>
        <v>#VALUE!</v>
      </c>
      <c r="AA1408" s="14" t="e">
        <f t="shared" ca="1" si="500"/>
        <v>#VALUE!</v>
      </c>
      <c r="AB1408" s="14" t="e">
        <f t="shared" ca="1" si="501"/>
        <v>#VALUE!</v>
      </c>
      <c r="AC1408" s="14" t="e">
        <f t="shared" ca="1" si="502"/>
        <v>#VALUE!</v>
      </c>
      <c r="AD1408" s="8" t="e">
        <f t="shared" ca="1" si="503"/>
        <v>#VALUE!</v>
      </c>
      <c r="AE1408" s="8" t="e">
        <f t="shared" ca="1" si="504"/>
        <v>#VALUE!</v>
      </c>
      <c r="AF1408" s="8" t="e">
        <f t="shared" ca="1" si="505"/>
        <v>#VALUE!</v>
      </c>
    </row>
    <row r="1409" spans="1:32" x14ac:dyDescent="0.3">
      <c r="A1409" s="35">
        <f>IF(Замеры!B1405=0, " ", Замеры!B1405)</f>
        <v>1402</v>
      </c>
      <c r="B1409" s="49" t="str">
        <f>Замеры!G1405</f>
        <v xml:space="preserve">Группа от QF </v>
      </c>
      <c r="C1409" s="49" t="str">
        <f>IF(Замеры!J1405=0, " ", Замеры!J1405)</f>
        <v xml:space="preserve"> </v>
      </c>
      <c r="D1409" s="49" t="str">
        <f>IF(O1409=0, " ", CONCATENATE(Замеры!T1405,Замеры!U1405,Замеры!V1405,Замеры!W1405,Замеры!AB1405))</f>
        <v xml:space="preserve"> </v>
      </c>
      <c r="E1409" s="49" t="str">
        <f>IF(Замеры!L1405=0, " ", Замеры!L1405)</f>
        <v xml:space="preserve"> </v>
      </c>
      <c r="F1409" s="49" t="e">
        <f t="shared" si="488"/>
        <v>#VALUE!</v>
      </c>
      <c r="G1409" s="51" t="str">
        <f t="shared" si="489"/>
        <v>-</v>
      </c>
      <c r="H1409" s="52" t="str">
        <f t="shared" si="490"/>
        <v>-</v>
      </c>
      <c r="I1409" s="51" t="str">
        <f t="shared" si="491"/>
        <v>-</v>
      </c>
      <c r="J1409" s="29" t="str">
        <f t="shared" si="492"/>
        <v>-</v>
      </c>
      <c r="K1409" s="46" t="str">
        <f t="shared" si="493"/>
        <v>-</v>
      </c>
      <c r="L1409" s="29" t="str">
        <f t="shared" si="494"/>
        <v>-</v>
      </c>
      <c r="M1409" s="29" t="str">
        <f t="shared" si="495"/>
        <v xml:space="preserve"> </v>
      </c>
      <c r="N1409" s="29" t="str">
        <f t="shared" ca="1" si="496"/>
        <v xml:space="preserve"> </v>
      </c>
      <c r="O1409" s="8">
        <f>Замеры!R1405</f>
        <v>0</v>
      </c>
      <c r="P1409" s="8" t="b">
        <f t="shared" si="484"/>
        <v>1</v>
      </c>
      <c r="Q1409" s="8" t="b">
        <f t="shared" si="485"/>
        <v>1</v>
      </c>
      <c r="R1409" s="8" t="b">
        <f t="shared" si="486"/>
        <v>1</v>
      </c>
      <c r="S1409" s="8" t="s">
        <v>72</v>
      </c>
      <c r="T1409" s="8" t="e">
        <f t="shared" si="497"/>
        <v>#VALUE!</v>
      </c>
      <c r="U1409" s="12" t="s">
        <v>72</v>
      </c>
      <c r="V1409" s="8" t="e">
        <f t="shared" si="498"/>
        <v>#VALUE!</v>
      </c>
      <c r="X1409" s="13" t="str">
        <f t="shared" si="487"/>
        <v xml:space="preserve"> </v>
      </c>
      <c r="Y1409" s="8" t="e">
        <f t="shared" si="499"/>
        <v>#VALUE!</v>
      </c>
      <c r="AA1409" s="14" t="e">
        <f t="shared" ca="1" si="500"/>
        <v>#VALUE!</v>
      </c>
      <c r="AB1409" s="14" t="e">
        <f t="shared" ca="1" si="501"/>
        <v>#VALUE!</v>
      </c>
      <c r="AC1409" s="14" t="e">
        <f t="shared" ca="1" si="502"/>
        <v>#VALUE!</v>
      </c>
      <c r="AD1409" s="8" t="e">
        <f t="shared" ca="1" si="503"/>
        <v>#VALUE!</v>
      </c>
      <c r="AE1409" s="8" t="e">
        <f t="shared" ca="1" si="504"/>
        <v>#VALUE!</v>
      </c>
      <c r="AF1409" s="8" t="e">
        <f t="shared" ca="1" si="505"/>
        <v>#VALUE!</v>
      </c>
    </row>
    <row r="1410" spans="1:32" x14ac:dyDescent="0.3">
      <c r="A1410" s="35">
        <f>IF(Замеры!B1406=0, " ", Замеры!B1406)</f>
        <v>1403</v>
      </c>
      <c r="B1410" s="49" t="str">
        <f>Замеры!G1406</f>
        <v xml:space="preserve">Группа от QF </v>
      </c>
      <c r="C1410" s="49" t="str">
        <f>IF(Замеры!J1406=0, " ", Замеры!J1406)</f>
        <v xml:space="preserve"> </v>
      </c>
      <c r="D1410" s="49" t="str">
        <f>IF(O1410=0, " ", CONCATENATE(Замеры!T1406,Замеры!U1406,Замеры!V1406,Замеры!W1406,Замеры!AB1406))</f>
        <v xml:space="preserve"> </v>
      </c>
      <c r="E1410" s="49" t="str">
        <f>IF(Замеры!L1406=0, " ", Замеры!L1406)</f>
        <v xml:space="preserve"> </v>
      </c>
      <c r="F1410" s="49" t="e">
        <f t="shared" si="488"/>
        <v>#VALUE!</v>
      </c>
      <c r="G1410" s="51" t="str">
        <f t="shared" si="489"/>
        <v>-</v>
      </c>
      <c r="H1410" s="52" t="str">
        <f t="shared" si="490"/>
        <v>-</v>
      </c>
      <c r="I1410" s="51" t="str">
        <f t="shared" si="491"/>
        <v>-</v>
      </c>
      <c r="J1410" s="29" t="str">
        <f t="shared" si="492"/>
        <v>-</v>
      </c>
      <c r="K1410" s="46" t="str">
        <f t="shared" si="493"/>
        <v>-</v>
      </c>
      <c r="L1410" s="29" t="str">
        <f t="shared" si="494"/>
        <v>-</v>
      </c>
      <c r="M1410" s="29" t="str">
        <f t="shared" si="495"/>
        <v xml:space="preserve"> </v>
      </c>
      <c r="N1410" s="29" t="str">
        <f t="shared" ca="1" si="496"/>
        <v xml:space="preserve"> </v>
      </c>
      <c r="O1410" s="8">
        <f>Замеры!R1406</f>
        <v>0</v>
      </c>
      <c r="P1410" s="8" t="b">
        <f t="shared" si="484"/>
        <v>1</v>
      </c>
      <c r="Q1410" s="8" t="b">
        <f t="shared" si="485"/>
        <v>1</v>
      </c>
      <c r="R1410" s="8" t="b">
        <f t="shared" si="486"/>
        <v>1</v>
      </c>
      <c r="S1410" s="8" t="s">
        <v>72</v>
      </c>
      <c r="T1410" s="8" t="e">
        <f t="shared" si="497"/>
        <v>#VALUE!</v>
      </c>
      <c r="U1410" s="12" t="s">
        <v>72</v>
      </c>
      <c r="V1410" s="8" t="e">
        <f t="shared" si="498"/>
        <v>#VALUE!</v>
      </c>
      <c r="X1410" s="13" t="str">
        <f t="shared" si="487"/>
        <v xml:space="preserve"> </v>
      </c>
      <c r="Y1410" s="8" t="e">
        <f t="shared" si="499"/>
        <v>#VALUE!</v>
      </c>
      <c r="AA1410" s="14" t="e">
        <f t="shared" ca="1" si="500"/>
        <v>#VALUE!</v>
      </c>
      <c r="AB1410" s="14" t="e">
        <f t="shared" ca="1" si="501"/>
        <v>#VALUE!</v>
      </c>
      <c r="AC1410" s="14" t="e">
        <f t="shared" ca="1" si="502"/>
        <v>#VALUE!</v>
      </c>
      <c r="AD1410" s="8" t="e">
        <f t="shared" ca="1" si="503"/>
        <v>#VALUE!</v>
      </c>
      <c r="AE1410" s="8" t="e">
        <f t="shared" ca="1" si="504"/>
        <v>#VALUE!</v>
      </c>
      <c r="AF1410" s="8" t="e">
        <f t="shared" ca="1" si="505"/>
        <v>#VALUE!</v>
      </c>
    </row>
    <row r="1411" spans="1:32" x14ac:dyDescent="0.3">
      <c r="A1411" s="35">
        <f>IF(Замеры!B1407=0, " ", Замеры!B1407)</f>
        <v>1404</v>
      </c>
      <c r="B1411" s="49" t="str">
        <f>Замеры!G1407</f>
        <v xml:space="preserve">Группа от QF </v>
      </c>
      <c r="C1411" s="49" t="str">
        <f>IF(Замеры!J1407=0, " ", Замеры!J1407)</f>
        <v xml:space="preserve"> </v>
      </c>
      <c r="D1411" s="49" t="str">
        <f>IF(O1411=0, " ", CONCATENATE(Замеры!T1407,Замеры!U1407,Замеры!V1407,Замеры!W1407,Замеры!AB1407))</f>
        <v xml:space="preserve"> </v>
      </c>
      <c r="E1411" s="49" t="str">
        <f>IF(Замеры!L1407=0, " ", Замеры!L1407)</f>
        <v xml:space="preserve"> </v>
      </c>
      <c r="F1411" s="49" t="e">
        <f t="shared" si="488"/>
        <v>#VALUE!</v>
      </c>
      <c r="G1411" s="51" t="str">
        <f t="shared" si="489"/>
        <v>-</v>
      </c>
      <c r="H1411" s="52" t="str">
        <f t="shared" si="490"/>
        <v>-</v>
      </c>
      <c r="I1411" s="51" t="str">
        <f t="shared" si="491"/>
        <v>-</v>
      </c>
      <c r="J1411" s="29" t="str">
        <f t="shared" si="492"/>
        <v>-</v>
      </c>
      <c r="K1411" s="46" t="str">
        <f t="shared" si="493"/>
        <v>-</v>
      </c>
      <c r="L1411" s="29" t="str">
        <f t="shared" si="494"/>
        <v>-</v>
      </c>
      <c r="M1411" s="29" t="str">
        <f t="shared" si="495"/>
        <v xml:space="preserve"> </v>
      </c>
      <c r="N1411" s="29" t="str">
        <f t="shared" ca="1" si="496"/>
        <v xml:space="preserve"> </v>
      </c>
      <c r="O1411" s="8">
        <f>Замеры!R1407</f>
        <v>0</v>
      </c>
      <c r="P1411" s="8" t="b">
        <f t="shared" si="484"/>
        <v>1</v>
      </c>
      <c r="Q1411" s="8" t="b">
        <f t="shared" si="485"/>
        <v>1</v>
      </c>
      <c r="R1411" s="8" t="b">
        <f t="shared" si="486"/>
        <v>1</v>
      </c>
      <c r="S1411" s="8" t="s">
        <v>72</v>
      </c>
      <c r="T1411" s="8" t="e">
        <f t="shared" si="497"/>
        <v>#VALUE!</v>
      </c>
      <c r="U1411" s="12" t="s">
        <v>72</v>
      </c>
      <c r="V1411" s="8" t="e">
        <f t="shared" si="498"/>
        <v>#VALUE!</v>
      </c>
      <c r="X1411" s="13" t="str">
        <f t="shared" si="487"/>
        <v xml:space="preserve"> </v>
      </c>
      <c r="Y1411" s="8" t="e">
        <f t="shared" si="499"/>
        <v>#VALUE!</v>
      </c>
      <c r="AA1411" s="14" t="e">
        <f t="shared" ca="1" si="500"/>
        <v>#VALUE!</v>
      </c>
      <c r="AB1411" s="14" t="e">
        <f t="shared" ca="1" si="501"/>
        <v>#VALUE!</v>
      </c>
      <c r="AC1411" s="14" t="e">
        <f t="shared" ca="1" si="502"/>
        <v>#VALUE!</v>
      </c>
      <c r="AD1411" s="8" t="e">
        <f t="shared" ca="1" si="503"/>
        <v>#VALUE!</v>
      </c>
      <c r="AE1411" s="8" t="e">
        <f t="shared" ca="1" si="504"/>
        <v>#VALUE!</v>
      </c>
      <c r="AF1411" s="8" t="e">
        <f t="shared" ca="1" si="505"/>
        <v>#VALUE!</v>
      </c>
    </row>
    <row r="1412" spans="1:32" x14ac:dyDescent="0.3">
      <c r="A1412" s="35">
        <f>IF(Замеры!B1408=0, " ", Замеры!B1408)</f>
        <v>1405</v>
      </c>
      <c r="B1412" s="49" t="str">
        <f>Замеры!G1408</f>
        <v xml:space="preserve">Группа от QF </v>
      </c>
      <c r="C1412" s="49" t="str">
        <f>IF(Замеры!J1408=0, " ", Замеры!J1408)</f>
        <v xml:space="preserve"> </v>
      </c>
      <c r="D1412" s="49" t="str">
        <f>IF(O1412=0, " ", CONCATENATE(Замеры!T1408,Замеры!U1408,Замеры!V1408,Замеры!W1408,Замеры!AB1408))</f>
        <v xml:space="preserve"> </v>
      </c>
      <c r="E1412" s="49" t="str">
        <f>IF(Замеры!L1408=0, " ", Замеры!L1408)</f>
        <v xml:space="preserve"> </v>
      </c>
      <c r="F1412" s="49" t="e">
        <f t="shared" si="488"/>
        <v>#VALUE!</v>
      </c>
      <c r="G1412" s="51" t="str">
        <f t="shared" si="489"/>
        <v>-</v>
      </c>
      <c r="H1412" s="52" t="str">
        <f t="shared" si="490"/>
        <v>-</v>
      </c>
      <c r="I1412" s="51" t="str">
        <f t="shared" si="491"/>
        <v>-</v>
      </c>
      <c r="J1412" s="29" t="str">
        <f t="shared" si="492"/>
        <v>-</v>
      </c>
      <c r="K1412" s="46" t="str">
        <f t="shared" si="493"/>
        <v>-</v>
      </c>
      <c r="L1412" s="29" t="str">
        <f t="shared" si="494"/>
        <v>-</v>
      </c>
      <c r="M1412" s="29" t="str">
        <f t="shared" si="495"/>
        <v xml:space="preserve"> </v>
      </c>
      <c r="N1412" s="29" t="str">
        <f t="shared" ca="1" si="496"/>
        <v xml:space="preserve"> </v>
      </c>
      <c r="O1412" s="8">
        <f>Замеры!R1408</f>
        <v>0</v>
      </c>
      <c r="P1412" s="8" t="b">
        <f t="shared" si="484"/>
        <v>1</v>
      </c>
      <c r="Q1412" s="8" t="b">
        <f t="shared" si="485"/>
        <v>1</v>
      </c>
      <c r="R1412" s="8" t="b">
        <f t="shared" si="486"/>
        <v>1</v>
      </c>
      <c r="S1412" s="8" t="s">
        <v>72</v>
      </c>
      <c r="T1412" s="8" t="e">
        <f t="shared" si="497"/>
        <v>#VALUE!</v>
      </c>
      <c r="U1412" s="12" t="s">
        <v>72</v>
      </c>
      <c r="V1412" s="8" t="e">
        <f t="shared" si="498"/>
        <v>#VALUE!</v>
      </c>
      <c r="X1412" s="13" t="str">
        <f t="shared" si="487"/>
        <v xml:space="preserve"> </v>
      </c>
      <c r="Y1412" s="8" t="e">
        <f t="shared" si="499"/>
        <v>#VALUE!</v>
      </c>
      <c r="AA1412" s="14" t="e">
        <f t="shared" ca="1" si="500"/>
        <v>#VALUE!</v>
      </c>
      <c r="AB1412" s="14" t="e">
        <f t="shared" ca="1" si="501"/>
        <v>#VALUE!</v>
      </c>
      <c r="AC1412" s="14" t="e">
        <f t="shared" ca="1" si="502"/>
        <v>#VALUE!</v>
      </c>
      <c r="AD1412" s="8" t="e">
        <f t="shared" ca="1" si="503"/>
        <v>#VALUE!</v>
      </c>
      <c r="AE1412" s="8" t="e">
        <f t="shared" ca="1" si="504"/>
        <v>#VALUE!</v>
      </c>
      <c r="AF1412" s="8" t="e">
        <f t="shared" ca="1" si="505"/>
        <v>#VALUE!</v>
      </c>
    </row>
    <row r="1413" spans="1:32" x14ac:dyDescent="0.3">
      <c r="A1413" s="35">
        <f>IF(Замеры!B1409=0, " ", Замеры!B1409)</f>
        <v>1406</v>
      </c>
      <c r="B1413" s="49" t="str">
        <f>Замеры!G1409</f>
        <v xml:space="preserve">Группа от QF </v>
      </c>
      <c r="C1413" s="49" t="str">
        <f>IF(Замеры!J1409=0, " ", Замеры!J1409)</f>
        <v xml:space="preserve"> </v>
      </c>
      <c r="D1413" s="49" t="str">
        <f>IF(O1413=0, " ", CONCATENATE(Замеры!T1409,Замеры!U1409,Замеры!V1409,Замеры!W1409,Замеры!AB1409))</f>
        <v xml:space="preserve"> </v>
      </c>
      <c r="E1413" s="49" t="str">
        <f>IF(Замеры!L1409=0, " ", Замеры!L1409)</f>
        <v xml:space="preserve"> </v>
      </c>
      <c r="F1413" s="49" t="e">
        <f t="shared" si="488"/>
        <v>#VALUE!</v>
      </c>
      <c r="G1413" s="51" t="str">
        <f t="shared" si="489"/>
        <v>-</v>
      </c>
      <c r="H1413" s="52" t="str">
        <f t="shared" si="490"/>
        <v>-</v>
      </c>
      <c r="I1413" s="51" t="str">
        <f t="shared" si="491"/>
        <v>-</v>
      </c>
      <c r="J1413" s="29" t="str">
        <f t="shared" si="492"/>
        <v>-</v>
      </c>
      <c r="K1413" s="46" t="str">
        <f t="shared" si="493"/>
        <v>-</v>
      </c>
      <c r="L1413" s="29" t="str">
        <f t="shared" si="494"/>
        <v>-</v>
      </c>
      <c r="M1413" s="29" t="str">
        <f t="shared" si="495"/>
        <v xml:space="preserve"> </v>
      </c>
      <c r="N1413" s="29" t="str">
        <f t="shared" ca="1" si="496"/>
        <v xml:space="preserve"> </v>
      </c>
      <c r="O1413" s="8">
        <f>Замеры!R1409</f>
        <v>0</v>
      </c>
      <c r="P1413" s="8" t="b">
        <f t="shared" si="484"/>
        <v>1</v>
      </c>
      <c r="Q1413" s="8" t="b">
        <f t="shared" si="485"/>
        <v>1</v>
      </c>
      <c r="R1413" s="8" t="b">
        <f t="shared" si="486"/>
        <v>1</v>
      </c>
      <c r="S1413" s="8" t="s">
        <v>72</v>
      </c>
      <c r="T1413" s="8" t="e">
        <f t="shared" si="497"/>
        <v>#VALUE!</v>
      </c>
      <c r="U1413" s="12" t="s">
        <v>72</v>
      </c>
      <c r="V1413" s="8" t="e">
        <f t="shared" si="498"/>
        <v>#VALUE!</v>
      </c>
      <c r="X1413" s="13" t="str">
        <f t="shared" si="487"/>
        <v xml:space="preserve"> </v>
      </c>
      <c r="Y1413" s="8" t="e">
        <f t="shared" si="499"/>
        <v>#VALUE!</v>
      </c>
      <c r="AA1413" s="14" t="e">
        <f t="shared" ca="1" si="500"/>
        <v>#VALUE!</v>
      </c>
      <c r="AB1413" s="14" t="e">
        <f t="shared" ca="1" si="501"/>
        <v>#VALUE!</v>
      </c>
      <c r="AC1413" s="14" t="e">
        <f t="shared" ca="1" si="502"/>
        <v>#VALUE!</v>
      </c>
      <c r="AD1413" s="8" t="e">
        <f t="shared" ca="1" si="503"/>
        <v>#VALUE!</v>
      </c>
      <c r="AE1413" s="8" t="e">
        <f t="shared" ca="1" si="504"/>
        <v>#VALUE!</v>
      </c>
      <c r="AF1413" s="8" t="e">
        <f t="shared" ca="1" si="505"/>
        <v>#VALUE!</v>
      </c>
    </row>
    <row r="1414" spans="1:32" x14ac:dyDescent="0.3">
      <c r="A1414" s="35">
        <f>IF(Замеры!B1410=0, " ", Замеры!B1410)</f>
        <v>1407</v>
      </c>
      <c r="B1414" s="49" t="str">
        <f>Замеры!G1410</f>
        <v xml:space="preserve">Группа от QF </v>
      </c>
      <c r="C1414" s="49" t="str">
        <f>IF(Замеры!J1410=0, " ", Замеры!J1410)</f>
        <v xml:space="preserve"> </v>
      </c>
      <c r="D1414" s="49" t="str">
        <f>IF(O1414=0, " ", CONCATENATE(Замеры!T1410,Замеры!U1410,Замеры!V1410,Замеры!W1410,Замеры!AB1410))</f>
        <v xml:space="preserve"> </v>
      </c>
      <c r="E1414" s="49" t="str">
        <f>IF(Замеры!L1410=0, " ", Замеры!L1410)</f>
        <v xml:space="preserve"> </v>
      </c>
      <c r="F1414" s="49" t="e">
        <f t="shared" si="488"/>
        <v>#VALUE!</v>
      </c>
      <c r="G1414" s="51" t="str">
        <f t="shared" si="489"/>
        <v>-</v>
      </c>
      <c r="H1414" s="52" t="str">
        <f t="shared" si="490"/>
        <v>-</v>
      </c>
      <c r="I1414" s="51" t="str">
        <f t="shared" si="491"/>
        <v>-</v>
      </c>
      <c r="J1414" s="29" t="str">
        <f t="shared" si="492"/>
        <v>-</v>
      </c>
      <c r="K1414" s="46" t="str">
        <f t="shared" si="493"/>
        <v>-</v>
      </c>
      <c r="L1414" s="29" t="str">
        <f t="shared" si="494"/>
        <v>-</v>
      </c>
      <c r="M1414" s="29" t="str">
        <f t="shared" si="495"/>
        <v xml:space="preserve"> </v>
      </c>
      <c r="N1414" s="29" t="str">
        <f t="shared" ca="1" si="496"/>
        <v xml:space="preserve"> </v>
      </c>
      <c r="O1414" s="8">
        <f>Замеры!R1410</f>
        <v>0</v>
      </c>
      <c r="P1414" s="8" t="b">
        <f t="shared" si="484"/>
        <v>1</v>
      </c>
      <c r="Q1414" s="8" t="b">
        <f t="shared" si="485"/>
        <v>1</v>
      </c>
      <c r="R1414" s="8" t="b">
        <f t="shared" si="486"/>
        <v>1</v>
      </c>
      <c r="S1414" s="8" t="s">
        <v>72</v>
      </c>
      <c r="T1414" s="8" t="e">
        <f t="shared" si="497"/>
        <v>#VALUE!</v>
      </c>
      <c r="U1414" s="12" t="s">
        <v>72</v>
      </c>
      <c r="V1414" s="8" t="e">
        <f t="shared" si="498"/>
        <v>#VALUE!</v>
      </c>
      <c r="X1414" s="13" t="str">
        <f t="shared" si="487"/>
        <v xml:space="preserve"> </v>
      </c>
      <c r="Y1414" s="8" t="e">
        <f t="shared" si="499"/>
        <v>#VALUE!</v>
      </c>
      <c r="AA1414" s="14" t="e">
        <f t="shared" ca="1" si="500"/>
        <v>#VALUE!</v>
      </c>
      <c r="AB1414" s="14" t="e">
        <f t="shared" ca="1" si="501"/>
        <v>#VALUE!</v>
      </c>
      <c r="AC1414" s="14" t="e">
        <f t="shared" ca="1" si="502"/>
        <v>#VALUE!</v>
      </c>
      <c r="AD1414" s="8" t="e">
        <f t="shared" ca="1" si="503"/>
        <v>#VALUE!</v>
      </c>
      <c r="AE1414" s="8" t="e">
        <f t="shared" ca="1" si="504"/>
        <v>#VALUE!</v>
      </c>
      <c r="AF1414" s="8" t="e">
        <f t="shared" ca="1" si="505"/>
        <v>#VALUE!</v>
      </c>
    </row>
    <row r="1415" spans="1:32" x14ac:dyDescent="0.3">
      <c r="A1415" s="35">
        <f>IF(Замеры!B1411=0, " ", Замеры!B1411)</f>
        <v>1408</v>
      </c>
      <c r="B1415" s="49" t="str">
        <f>Замеры!G1411</f>
        <v xml:space="preserve">Группа от QF </v>
      </c>
      <c r="C1415" s="49" t="str">
        <f>IF(Замеры!J1411=0, " ", Замеры!J1411)</f>
        <v xml:space="preserve"> </v>
      </c>
      <c r="D1415" s="49" t="str">
        <f>IF(O1415=0, " ", CONCATENATE(Замеры!T1411,Замеры!U1411,Замеры!V1411,Замеры!W1411,Замеры!AB1411))</f>
        <v xml:space="preserve"> </v>
      </c>
      <c r="E1415" s="49" t="str">
        <f>IF(Замеры!L1411=0, " ", Замеры!L1411)</f>
        <v xml:space="preserve"> </v>
      </c>
      <c r="F1415" s="49" t="e">
        <f t="shared" si="488"/>
        <v>#VALUE!</v>
      </c>
      <c r="G1415" s="51" t="str">
        <f t="shared" si="489"/>
        <v>-</v>
      </c>
      <c r="H1415" s="52" t="str">
        <f t="shared" si="490"/>
        <v>-</v>
      </c>
      <c r="I1415" s="51" t="str">
        <f t="shared" si="491"/>
        <v>-</v>
      </c>
      <c r="J1415" s="29" t="str">
        <f t="shared" si="492"/>
        <v>-</v>
      </c>
      <c r="K1415" s="46" t="str">
        <f t="shared" si="493"/>
        <v>-</v>
      </c>
      <c r="L1415" s="29" t="str">
        <f t="shared" si="494"/>
        <v>-</v>
      </c>
      <c r="M1415" s="29" t="str">
        <f t="shared" si="495"/>
        <v xml:space="preserve"> </v>
      </c>
      <c r="N1415" s="29" t="str">
        <f t="shared" ca="1" si="496"/>
        <v xml:space="preserve"> </v>
      </c>
      <c r="O1415" s="8">
        <f>Замеры!R1411</f>
        <v>0</v>
      </c>
      <c r="P1415" s="8" t="b">
        <f t="shared" ref="P1415:P1478" si="506">OR(O1415=$N$1,O1415=$O$1,O1415=$P$1,O1415=$O$2)</f>
        <v>1</v>
      </c>
      <c r="Q1415" s="8" t="b">
        <f t="shared" ref="Q1415:Q1478" si="507">OR(O1415=$N$2,O1415=$O$3,O1415=$P$1,O1415=$O$2)</f>
        <v>1</v>
      </c>
      <c r="R1415" s="8" t="b">
        <f t="shared" ref="R1415:R1478" si="508">OR(O1415=$N$3,O1415=$O$3,O1415=$P$1,O1415=$O$1)</f>
        <v>1</v>
      </c>
      <c r="S1415" s="8" t="s">
        <v>72</v>
      </c>
      <c r="T1415" s="8" t="e">
        <f t="shared" si="497"/>
        <v>#VALUE!</v>
      </c>
      <c r="U1415" s="12" t="s">
        <v>72</v>
      </c>
      <c r="V1415" s="8" t="e">
        <f t="shared" si="498"/>
        <v>#VALUE!</v>
      </c>
      <c r="X1415" s="13" t="str">
        <f t="shared" ref="X1415:X1478" si="509">E1415</f>
        <v xml:space="preserve"> </v>
      </c>
      <c r="Y1415" s="8" t="e">
        <f t="shared" si="499"/>
        <v>#VALUE!</v>
      </c>
      <c r="AA1415" s="14" t="e">
        <f t="shared" ca="1" si="500"/>
        <v>#VALUE!</v>
      </c>
      <c r="AB1415" s="14" t="e">
        <f t="shared" ca="1" si="501"/>
        <v>#VALUE!</v>
      </c>
      <c r="AC1415" s="14" t="e">
        <f t="shared" ca="1" si="502"/>
        <v>#VALUE!</v>
      </c>
      <c r="AD1415" s="8" t="e">
        <f t="shared" ca="1" si="503"/>
        <v>#VALUE!</v>
      </c>
      <c r="AE1415" s="8" t="e">
        <f t="shared" ca="1" si="504"/>
        <v>#VALUE!</v>
      </c>
      <c r="AF1415" s="8" t="e">
        <f t="shared" ca="1" si="505"/>
        <v>#VALUE!</v>
      </c>
    </row>
    <row r="1416" spans="1:32" x14ac:dyDescent="0.3">
      <c r="A1416" s="35">
        <f>IF(Замеры!B1412=0, " ", Замеры!B1412)</f>
        <v>1409</v>
      </c>
      <c r="B1416" s="49" t="str">
        <f>Замеры!G1412</f>
        <v xml:space="preserve">Группа от QF </v>
      </c>
      <c r="C1416" s="49" t="str">
        <f>IF(Замеры!J1412=0, " ", Замеры!J1412)</f>
        <v xml:space="preserve"> </v>
      </c>
      <c r="D1416" s="49" t="str">
        <f>IF(O1416=0, " ", CONCATENATE(Замеры!T1412,Замеры!U1412,Замеры!V1412,Замеры!W1412,Замеры!AB1412))</f>
        <v xml:space="preserve"> </v>
      </c>
      <c r="E1416" s="49" t="str">
        <f>IF(Замеры!L1412=0, " ", Замеры!L1412)</f>
        <v xml:space="preserve"> </v>
      </c>
      <c r="F1416" s="49" t="e">
        <f t="shared" ref="F1416:F1479" si="510">CONCATENATE(T1416,U1416,V1416)</f>
        <v>#VALUE!</v>
      </c>
      <c r="G1416" s="51" t="str">
        <f t="shared" ref="G1416:G1479" si="511">IF(OR(O1416=$O$1,O1416=$P$1,O1416=$Q$1,O1416=$P$2),AA1416,"-")</f>
        <v>-</v>
      </c>
      <c r="H1416" s="52" t="str">
        <f t="shared" ref="H1416:H1479" si="512">IF(OR(O1416=$O$2,O1416=$P$3,O1416=$Q$1,O1416=$P$2),AB1416,"-")</f>
        <v>-</v>
      </c>
      <c r="I1416" s="51" t="str">
        <f t="shared" ref="I1416:I1479" si="513">IF(OR(O1416=$O$3,O1416=$P$3,O1416=$Q$1,O1416=$P$1),AC1416,"-")</f>
        <v>-</v>
      </c>
      <c r="J1416" s="29" t="str">
        <f t="shared" ref="J1416:J1479" si="514">IF(OR(O1416=$O$1,O1416=$P$1,O1416=$Q$1,O1416=$P$2),AD1416,"-")</f>
        <v>-</v>
      </c>
      <c r="K1416" s="46" t="str">
        <f t="shared" ref="K1416:K1479" si="515">IF(OR(O1416=$O$2,O1416=$P$3,O1416=$Q$1,O1416=$P$2),AE1416,"-")</f>
        <v>-</v>
      </c>
      <c r="L1416" s="29" t="str">
        <f t="shared" ref="L1416:L1479" si="516">IF(OR(O1416=$O$3,O1416=$P$3,O1416=$Q$1,O1416=$P$1),AF1416,"-")</f>
        <v>-</v>
      </c>
      <c r="M1416" s="29" t="str">
        <f t="shared" ref="M1416:M1479" si="517">IF(O1416=0," ",$V$1)</f>
        <v xml:space="preserve"> </v>
      </c>
      <c r="N1416" s="29" t="str">
        <f t="shared" ref="N1416:N1479" ca="1" si="518">IF(O1416=0," ", RANDBETWEEN($T$1,$U$1)/100)</f>
        <v xml:space="preserve"> </v>
      </c>
      <c r="O1416" s="8">
        <f>Замеры!R1412</f>
        <v>0</v>
      </c>
      <c r="P1416" s="8" t="b">
        <f t="shared" si="506"/>
        <v>1</v>
      </c>
      <c r="Q1416" s="8" t="b">
        <f t="shared" si="507"/>
        <v>1</v>
      </c>
      <c r="R1416" s="8" t="b">
        <f t="shared" si="508"/>
        <v>1</v>
      </c>
      <c r="S1416" s="8" t="s">
        <v>72</v>
      </c>
      <c r="T1416" s="8" t="e">
        <f t="shared" ref="T1416:T1479" si="519">E1416*5</f>
        <v>#VALUE!</v>
      </c>
      <c r="U1416" s="12" t="s">
        <v>72</v>
      </c>
      <c r="V1416" s="8" t="e">
        <f t="shared" ref="V1416:V1479" si="520">E1416*10</f>
        <v>#VALUE!</v>
      </c>
      <c r="X1416" s="13" t="str">
        <f t="shared" si="509"/>
        <v xml:space="preserve"> </v>
      </c>
      <c r="Y1416" s="8" t="e">
        <f t="shared" ref="Y1416:Y1479" si="521">X1416*12</f>
        <v>#VALUE!</v>
      </c>
      <c r="AA1416" s="14" t="e">
        <f t="shared" ref="AA1416:AA1479" ca="1" si="522">220/AD1416</f>
        <v>#VALUE!</v>
      </c>
      <c r="AB1416" s="14" t="e">
        <f t="shared" ref="AB1416:AB1479" ca="1" si="523">220/AE1416</f>
        <v>#VALUE!</v>
      </c>
      <c r="AC1416" s="14" t="e">
        <f t="shared" ref="AC1416:AC1479" ca="1" si="524">220/AF1416</f>
        <v>#VALUE!</v>
      </c>
      <c r="AD1416" s="8" t="e">
        <f t="shared" ref="AD1416:AD1479" ca="1" si="525">RANDBETWEEN(Y1416*1.1+10,Y1416*1.1+150)</f>
        <v>#VALUE!</v>
      </c>
      <c r="AE1416" s="8" t="e">
        <f t="shared" ref="AE1416:AE1479" ca="1" si="526">RANDBETWEEN(Y1416*1.1+10,Y1416*1.1+150)</f>
        <v>#VALUE!</v>
      </c>
      <c r="AF1416" s="8" t="e">
        <f t="shared" ref="AF1416:AF1479" ca="1" si="527">RANDBETWEEN(Y1416*1.1+10,Y1416*1.1+150)</f>
        <v>#VALUE!</v>
      </c>
    </row>
    <row r="1417" spans="1:32" x14ac:dyDescent="0.3">
      <c r="A1417" s="35">
        <f>IF(Замеры!B1413=0, " ", Замеры!B1413)</f>
        <v>1410</v>
      </c>
      <c r="B1417" s="49" t="str">
        <f>Замеры!G1413</f>
        <v xml:space="preserve">Группа от QF </v>
      </c>
      <c r="C1417" s="49" t="str">
        <f>IF(Замеры!J1413=0, " ", Замеры!J1413)</f>
        <v xml:space="preserve"> </v>
      </c>
      <c r="D1417" s="49" t="str">
        <f>IF(O1417=0, " ", CONCATENATE(Замеры!T1413,Замеры!U1413,Замеры!V1413,Замеры!W1413,Замеры!AB1413))</f>
        <v xml:space="preserve"> </v>
      </c>
      <c r="E1417" s="49" t="str">
        <f>IF(Замеры!L1413=0, " ", Замеры!L1413)</f>
        <v xml:space="preserve"> </v>
      </c>
      <c r="F1417" s="49" t="e">
        <f t="shared" si="510"/>
        <v>#VALUE!</v>
      </c>
      <c r="G1417" s="51" t="str">
        <f t="shared" si="511"/>
        <v>-</v>
      </c>
      <c r="H1417" s="52" t="str">
        <f t="shared" si="512"/>
        <v>-</v>
      </c>
      <c r="I1417" s="51" t="str">
        <f t="shared" si="513"/>
        <v>-</v>
      </c>
      <c r="J1417" s="29" t="str">
        <f t="shared" si="514"/>
        <v>-</v>
      </c>
      <c r="K1417" s="46" t="str">
        <f t="shared" si="515"/>
        <v>-</v>
      </c>
      <c r="L1417" s="29" t="str">
        <f t="shared" si="516"/>
        <v>-</v>
      </c>
      <c r="M1417" s="29" t="str">
        <f t="shared" si="517"/>
        <v xml:space="preserve"> </v>
      </c>
      <c r="N1417" s="29" t="str">
        <f t="shared" ca="1" si="518"/>
        <v xml:space="preserve"> </v>
      </c>
      <c r="O1417" s="8">
        <f>Замеры!R1413</f>
        <v>0</v>
      </c>
      <c r="P1417" s="8" t="b">
        <f t="shared" si="506"/>
        <v>1</v>
      </c>
      <c r="Q1417" s="8" t="b">
        <f t="shared" si="507"/>
        <v>1</v>
      </c>
      <c r="R1417" s="8" t="b">
        <f t="shared" si="508"/>
        <v>1</v>
      </c>
      <c r="S1417" s="8" t="s">
        <v>72</v>
      </c>
      <c r="T1417" s="8" t="e">
        <f t="shared" si="519"/>
        <v>#VALUE!</v>
      </c>
      <c r="U1417" s="12" t="s">
        <v>72</v>
      </c>
      <c r="V1417" s="8" t="e">
        <f t="shared" si="520"/>
        <v>#VALUE!</v>
      </c>
      <c r="X1417" s="13" t="str">
        <f t="shared" si="509"/>
        <v xml:space="preserve"> </v>
      </c>
      <c r="Y1417" s="8" t="e">
        <f t="shared" si="521"/>
        <v>#VALUE!</v>
      </c>
      <c r="AA1417" s="14" t="e">
        <f t="shared" ca="1" si="522"/>
        <v>#VALUE!</v>
      </c>
      <c r="AB1417" s="14" t="e">
        <f t="shared" ca="1" si="523"/>
        <v>#VALUE!</v>
      </c>
      <c r="AC1417" s="14" t="e">
        <f t="shared" ca="1" si="524"/>
        <v>#VALUE!</v>
      </c>
      <c r="AD1417" s="8" t="e">
        <f t="shared" ca="1" si="525"/>
        <v>#VALUE!</v>
      </c>
      <c r="AE1417" s="8" t="e">
        <f t="shared" ca="1" si="526"/>
        <v>#VALUE!</v>
      </c>
      <c r="AF1417" s="8" t="e">
        <f t="shared" ca="1" si="527"/>
        <v>#VALUE!</v>
      </c>
    </row>
    <row r="1418" spans="1:32" x14ac:dyDescent="0.3">
      <c r="A1418" s="35">
        <f>IF(Замеры!B1414=0, " ", Замеры!B1414)</f>
        <v>1411</v>
      </c>
      <c r="B1418" s="49" t="str">
        <f>Замеры!G1414</f>
        <v xml:space="preserve">Группа от QF </v>
      </c>
      <c r="C1418" s="49" t="str">
        <f>IF(Замеры!J1414=0, " ", Замеры!J1414)</f>
        <v xml:space="preserve"> </v>
      </c>
      <c r="D1418" s="49" t="str">
        <f>IF(O1418=0, " ", CONCATENATE(Замеры!T1414,Замеры!U1414,Замеры!V1414,Замеры!W1414,Замеры!AB1414))</f>
        <v xml:space="preserve"> </v>
      </c>
      <c r="E1418" s="49" t="str">
        <f>IF(Замеры!L1414=0, " ", Замеры!L1414)</f>
        <v xml:space="preserve"> </v>
      </c>
      <c r="F1418" s="49" t="e">
        <f t="shared" si="510"/>
        <v>#VALUE!</v>
      </c>
      <c r="G1418" s="51" t="str">
        <f t="shared" si="511"/>
        <v>-</v>
      </c>
      <c r="H1418" s="52" t="str">
        <f t="shared" si="512"/>
        <v>-</v>
      </c>
      <c r="I1418" s="51" t="str">
        <f t="shared" si="513"/>
        <v>-</v>
      </c>
      <c r="J1418" s="29" t="str">
        <f t="shared" si="514"/>
        <v>-</v>
      </c>
      <c r="K1418" s="46" t="str">
        <f t="shared" si="515"/>
        <v>-</v>
      </c>
      <c r="L1418" s="29" t="str">
        <f t="shared" si="516"/>
        <v>-</v>
      </c>
      <c r="M1418" s="29" t="str">
        <f t="shared" si="517"/>
        <v xml:space="preserve"> </v>
      </c>
      <c r="N1418" s="29" t="str">
        <f t="shared" ca="1" si="518"/>
        <v xml:space="preserve"> </v>
      </c>
      <c r="O1418" s="8">
        <f>Замеры!R1414</f>
        <v>0</v>
      </c>
      <c r="P1418" s="8" t="b">
        <f t="shared" si="506"/>
        <v>1</v>
      </c>
      <c r="Q1418" s="8" t="b">
        <f t="shared" si="507"/>
        <v>1</v>
      </c>
      <c r="R1418" s="8" t="b">
        <f t="shared" si="508"/>
        <v>1</v>
      </c>
      <c r="S1418" s="8" t="s">
        <v>72</v>
      </c>
      <c r="T1418" s="8" t="e">
        <f t="shared" si="519"/>
        <v>#VALUE!</v>
      </c>
      <c r="U1418" s="12" t="s">
        <v>72</v>
      </c>
      <c r="V1418" s="8" t="e">
        <f t="shared" si="520"/>
        <v>#VALUE!</v>
      </c>
      <c r="X1418" s="13" t="str">
        <f t="shared" si="509"/>
        <v xml:space="preserve"> </v>
      </c>
      <c r="Y1418" s="8" t="e">
        <f t="shared" si="521"/>
        <v>#VALUE!</v>
      </c>
      <c r="AA1418" s="14" t="e">
        <f t="shared" ca="1" si="522"/>
        <v>#VALUE!</v>
      </c>
      <c r="AB1418" s="14" t="e">
        <f t="shared" ca="1" si="523"/>
        <v>#VALUE!</v>
      </c>
      <c r="AC1418" s="14" t="e">
        <f t="shared" ca="1" si="524"/>
        <v>#VALUE!</v>
      </c>
      <c r="AD1418" s="8" t="e">
        <f t="shared" ca="1" si="525"/>
        <v>#VALUE!</v>
      </c>
      <c r="AE1418" s="8" t="e">
        <f t="shared" ca="1" si="526"/>
        <v>#VALUE!</v>
      </c>
      <c r="AF1418" s="8" t="e">
        <f t="shared" ca="1" si="527"/>
        <v>#VALUE!</v>
      </c>
    </row>
    <row r="1419" spans="1:32" x14ac:dyDescent="0.3">
      <c r="A1419" s="35">
        <f>IF(Замеры!B1415=0, " ", Замеры!B1415)</f>
        <v>1412</v>
      </c>
      <c r="B1419" s="49" t="str">
        <f>Замеры!G1415</f>
        <v xml:space="preserve">Группа от QF </v>
      </c>
      <c r="C1419" s="49" t="str">
        <f>IF(Замеры!J1415=0, " ", Замеры!J1415)</f>
        <v xml:space="preserve"> </v>
      </c>
      <c r="D1419" s="49" t="str">
        <f>IF(O1419=0, " ", CONCATENATE(Замеры!T1415,Замеры!U1415,Замеры!V1415,Замеры!W1415,Замеры!AB1415))</f>
        <v xml:space="preserve"> </v>
      </c>
      <c r="E1419" s="49" t="str">
        <f>IF(Замеры!L1415=0, " ", Замеры!L1415)</f>
        <v xml:space="preserve"> </v>
      </c>
      <c r="F1419" s="49" t="e">
        <f t="shared" si="510"/>
        <v>#VALUE!</v>
      </c>
      <c r="G1419" s="51" t="str">
        <f t="shared" si="511"/>
        <v>-</v>
      </c>
      <c r="H1419" s="52" t="str">
        <f t="shared" si="512"/>
        <v>-</v>
      </c>
      <c r="I1419" s="51" t="str">
        <f t="shared" si="513"/>
        <v>-</v>
      </c>
      <c r="J1419" s="29" t="str">
        <f t="shared" si="514"/>
        <v>-</v>
      </c>
      <c r="K1419" s="46" t="str">
        <f t="shared" si="515"/>
        <v>-</v>
      </c>
      <c r="L1419" s="29" t="str">
        <f t="shared" si="516"/>
        <v>-</v>
      </c>
      <c r="M1419" s="29" t="str">
        <f t="shared" si="517"/>
        <v xml:space="preserve"> </v>
      </c>
      <c r="N1419" s="29" t="str">
        <f t="shared" ca="1" si="518"/>
        <v xml:space="preserve"> </v>
      </c>
      <c r="O1419" s="8">
        <f>Замеры!R1415</f>
        <v>0</v>
      </c>
      <c r="P1419" s="8" t="b">
        <f t="shared" si="506"/>
        <v>1</v>
      </c>
      <c r="Q1419" s="8" t="b">
        <f t="shared" si="507"/>
        <v>1</v>
      </c>
      <c r="R1419" s="8" t="b">
        <f t="shared" si="508"/>
        <v>1</v>
      </c>
      <c r="S1419" s="8" t="s">
        <v>72</v>
      </c>
      <c r="T1419" s="8" t="e">
        <f t="shared" si="519"/>
        <v>#VALUE!</v>
      </c>
      <c r="U1419" s="12" t="s">
        <v>72</v>
      </c>
      <c r="V1419" s="8" t="e">
        <f t="shared" si="520"/>
        <v>#VALUE!</v>
      </c>
      <c r="X1419" s="13" t="str">
        <f t="shared" si="509"/>
        <v xml:space="preserve"> </v>
      </c>
      <c r="Y1419" s="8" t="e">
        <f t="shared" si="521"/>
        <v>#VALUE!</v>
      </c>
      <c r="AA1419" s="14" t="e">
        <f t="shared" ca="1" si="522"/>
        <v>#VALUE!</v>
      </c>
      <c r="AB1419" s="14" t="e">
        <f t="shared" ca="1" si="523"/>
        <v>#VALUE!</v>
      </c>
      <c r="AC1419" s="14" t="e">
        <f t="shared" ca="1" si="524"/>
        <v>#VALUE!</v>
      </c>
      <c r="AD1419" s="8" t="e">
        <f t="shared" ca="1" si="525"/>
        <v>#VALUE!</v>
      </c>
      <c r="AE1419" s="8" t="e">
        <f t="shared" ca="1" si="526"/>
        <v>#VALUE!</v>
      </c>
      <c r="AF1419" s="8" t="e">
        <f t="shared" ca="1" si="527"/>
        <v>#VALUE!</v>
      </c>
    </row>
    <row r="1420" spans="1:32" x14ac:dyDescent="0.3">
      <c r="A1420" s="35">
        <f>IF(Замеры!B1416=0, " ", Замеры!B1416)</f>
        <v>1413</v>
      </c>
      <c r="B1420" s="49" t="str">
        <f>Замеры!G1416</f>
        <v xml:space="preserve">Группа от QF </v>
      </c>
      <c r="C1420" s="49" t="str">
        <f>IF(Замеры!J1416=0, " ", Замеры!J1416)</f>
        <v xml:space="preserve"> </v>
      </c>
      <c r="D1420" s="49" t="str">
        <f>IF(O1420=0, " ", CONCATENATE(Замеры!T1416,Замеры!U1416,Замеры!V1416,Замеры!W1416,Замеры!AB1416))</f>
        <v xml:space="preserve"> </v>
      </c>
      <c r="E1420" s="49" t="str">
        <f>IF(Замеры!L1416=0, " ", Замеры!L1416)</f>
        <v xml:space="preserve"> </v>
      </c>
      <c r="F1420" s="49" t="e">
        <f t="shared" si="510"/>
        <v>#VALUE!</v>
      </c>
      <c r="G1420" s="51" t="str">
        <f t="shared" si="511"/>
        <v>-</v>
      </c>
      <c r="H1420" s="52" t="str">
        <f t="shared" si="512"/>
        <v>-</v>
      </c>
      <c r="I1420" s="51" t="str">
        <f t="shared" si="513"/>
        <v>-</v>
      </c>
      <c r="J1420" s="29" t="str">
        <f t="shared" si="514"/>
        <v>-</v>
      </c>
      <c r="K1420" s="46" t="str">
        <f t="shared" si="515"/>
        <v>-</v>
      </c>
      <c r="L1420" s="29" t="str">
        <f t="shared" si="516"/>
        <v>-</v>
      </c>
      <c r="M1420" s="29" t="str">
        <f t="shared" si="517"/>
        <v xml:space="preserve"> </v>
      </c>
      <c r="N1420" s="29" t="str">
        <f t="shared" ca="1" si="518"/>
        <v xml:space="preserve"> </v>
      </c>
      <c r="O1420" s="8">
        <f>Замеры!R1416</f>
        <v>0</v>
      </c>
      <c r="P1420" s="8" t="b">
        <f t="shared" si="506"/>
        <v>1</v>
      </c>
      <c r="Q1420" s="8" t="b">
        <f t="shared" si="507"/>
        <v>1</v>
      </c>
      <c r="R1420" s="8" t="b">
        <f t="shared" si="508"/>
        <v>1</v>
      </c>
      <c r="S1420" s="8" t="s">
        <v>72</v>
      </c>
      <c r="T1420" s="8" t="e">
        <f t="shared" si="519"/>
        <v>#VALUE!</v>
      </c>
      <c r="U1420" s="12" t="s">
        <v>72</v>
      </c>
      <c r="V1420" s="8" t="e">
        <f t="shared" si="520"/>
        <v>#VALUE!</v>
      </c>
      <c r="X1420" s="13" t="str">
        <f t="shared" si="509"/>
        <v xml:space="preserve"> </v>
      </c>
      <c r="Y1420" s="8" t="e">
        <f t="shared" si="521"/>
        <v>#VALUE!</v>
      </c>
      <c r="AA1420" s="14" t="e">
        <f t="shared" ca="1" si="522"/>
        <v>#VALUE!</v>
      </c>
      <c r="AB1420" s="14" t="e">
        <f t="shared" ca="1" si="523"/>
        <v>#VALUE!</v>
      </c>
      <c r="AC1420" s="14" t="e">
        <f t="shared" ca="1" si="524"/>
        <v>#VALUE!</v>
      </c>
      <c r="AD1420" s="8" t="e">
        <f t="shared" ca="1" si="525"/>
        <v>#VALUE!</v>
      </c>
      <c r="AE1420" s="8" t="e">
        <f t="shared" ca="1" si="526"/>
        <v>#VALUE!</v>
      </c>
      <c r="AF1420" s="8" t="e">
        <f t="shared" ca="1" si="527"/>
        <v>#VALUE!</v>
      </c>
    </row>
    <row r="1421" spans="1:32" x14ac:dyDescent="0.3">
      <c r="A1421" s="35">
        <f>IF(Замеры!B1417=0, " ", Замеры!B1417)</f>
        <v>1414</v>
      </c>
      <c r="B1421" s="49" t="str">
        <f>Замеры!G1417</f>
        <v xml:space="preserve">Группа от QF </v>
      </c>
      <c r="C1421" s="49" t="str">
        <f>IF(Замеры!J1417=0, " ", Замеры!J1417)</f>
        <v xml:space="preserve"> </v>
      </c>
      <c r="D1421" s="49" t="str">
        <f>IF(O1421=0, " ", CONCATENATE(Замеры!T1417,Замеры!U1417,Замеры!V1417,Замеры!W1417,Замеры!AB1417))</f>
        <v xml:space="preserve"> </v>
      </c>
      <c r="E1421" s="49" t="str">
        <f>IF(Замеры!L1417=0, " ", Замеры!L1417)</f>
        <v xml:space="preserve"> </v>
      </c>
      <c r="F1421" s="49" t="e">
        <f t="shared" si="510"/>
        <v>#VALUE!</v>
      </c>
      <c r="G1421" s="51" t="str">
        <f t="shared" si="511"/>
        <v>-</v>
      </c>
      <c r="H1421" s="52" t="str">
        <f t="shared" si="512"/>
        <v>-</v>
      </c>
      <c r="I1421" s="51" t="str">
        <f t="shared" si="513"/>
        <v>-</v>
      </c>
      <c r="J1421" s="29" t="str">
        <f t="shared" si="514"/>
        <v>-</v>
      </c>
      <c r="K1421" s="46" t="str">
        <f t="shared" si="515"/>
        <v>-</v>
      </c>
      <c r="L1421" s="29" t="str">
        <f t="shared" si="516"/>
        <v>-</v>
      </c>
      <c r="M1421" s="29" t="str">
        <f t="shared" si="517"/>
        <v xml:space="preserve"> </v>
      </c>
      <c r="N1421" s="29" t="str">
        <f t="shared" ca="1" si="518"/>
        <v xml:space="preserve"> </v>
      </c>
      <c r="O1421" s="8">
        <f>Замеры!R1417</f>
        <v>0</v>
      </c>
      <c r="P1421" s="8" t="b">
        <f t="shared" si="506"/>
        <v>1</v>
      </c>
      <c r="Q1421" s="8" t="b">
        <f t="shared" si="507"/>
        <v>1</v>
      </c>
      <c r="R1421" s="8" t="b">
        <f t="shared" si="508"/>
        <v>1</v>
      </c>
      <c r="S1421" s="8" t="s">
        <v>72</v>
      </c>
      <c r="T1421" s="8" t="e">
        <f t="shared" si="519"/>
        <v>#VALUE!</v>
      </c>
      <c r="U1421" s="12" t="s">
        <v>72</v>
      </c>
      <c r="V1421" s="8" t="e">
        <f t="shared" si="520"/>
        <v>#VALUE!</v>
      </c>
      <c r="X1421" s="13" t="str">
        <f t="shared" si="509"/>
        <v xml:space="preserve"> </v>
      </c>
      <c r="Y1421" s="8" t="e">
        <f t="shared" si="521"/>
        <v>#VALUE!</v>
      </c>
      <c r="AA1421" s="14" t="e">
        <f t="shared" ca="1" si="522"/>
        <v>#VALUE!</v>
      </c>
      <c r="AB1421" s="14" t="e">
        <f t="shared" ca="1" si="523"/>
        <v>#VALUE!</v>
      </c>
      <c r="AC1421" s="14" t="e">
        <f t="shared" ca="1" si="524"/>
        <v>#VALUE!</v>
      </c>
      <c r="AD1421" s="8" t="e">
        <f t="shared" ca="1" si="525"/>
        <v>#VALUE!</v>
      </c>
      <c r="AE1421" s="8" t="e">
        <f t="shared" ca="1" si="526"/>
        <v>#VALUE!</v>
      </c>
      <c r="AF1421" s="8" t="e">
        <f t="shared" ca="1" si="527"/>
        <v>#VALUE!</v>
      </c>
    </row>
    <row r="1422" spans="1:32" x14ac:dyDescent="0.3">
      <c r="A1422" s="35">
        <f>IF(Замеры!B1418=0, " ", Замеры!B1418)</f>
        <v>1415</v>
      </c>
      <c r="B1422" s="49" t="str">
        <f>Замеры!G1418</f>
        <v xml:space="preserve">Группа от QF </v>
      </c>
      <c r="C1422" s="49" t="str">
        <f>IF(Замеры!J1418=0, " ", Замеры!J1418)</f>
        <v xml:space="preserve"> </v>
      </c>
      <c r="D1422" s="49" t="str">
        <f>IF(O1422=0, " ", CONCATENATE(Замеры!T1418,Замеры!U1418,Замеры!V1418,Замеры!W1418,Замеры!AB1418))</f>
        <v xml:space="preserve"> </v>
      </c>
      <c r="E1422" s="49" t="str">
        <f>IF(Замеры!L1418=0, " ", Замеры!L1418)</f>
        <v xml:space="preserve"> </v>
      </c>
      <c r="F1422" s="49" t="e">
        <f t="shared" si="510"/>
        <v>#VALUE!</v>
      </c>
      <c r="G1422" s="51" t="str">
        <f t="shared" si="511"/>
        <v>-</v>
      </c>
      <c r="H1422" s="52" t="str">
        <f t="shared" si="512"/>
        <v>-</v>
      </c>
      <c r="I1422" s="51" t="str">
        <f t="shared" si="513"/>
        <v>-</v>
      </c>
      <c r="J1422" s="29" t="str">
        <f t="shared" si="514"/>
        <v>-</v>
      </c>
      <c r="K1422" s="46" t="str">
        <f t="shared" si="515"/>
        <v>-</v>
      </c>
      <c r="L1422" s="29" t="str">
        <f t="shared" si="516"/>
        <v>-</v>
      </c>
      <c r="M1422" s="29" t="str">
        <f t="shared" si="517"/>
        <v xml:space="preserve"> </v>
      </c>
      <c r="N1422" s="29" t="str">
        <f t="shared" ca="1" si="518"/>
        <v xml:space="preserve"> </v>
      </c>
      <c r="O1422" s="8">
        <f>Замеры!R1418</f>
        <v>0</v>
      </c>
      <c r="P1422" s="8" t="b">
        <f t="shared" si="506"/>
        <v>1</v>
      </c>
      <c r="Q1422" s="8" t="b">
        <f t="shared" si="507"/>
        <v>1</v>
      </c>
      <c r="R1422" s="8" t="b">
        <f t="shared" si="508"/>
        <v>1</v>
      </c>
      <c r="S1422" s="8" t="s">
        <v>72</v>
      </c>
      <c r="T1422" s="8" t="e">
        <f t="shared" si="519"/>
        <v>#VALUE!</v>
      </c>
      <c r="U1422" s="12" t="s">
        <v>72</v>
      </c>
      <c r="V1422" s="8" t="e">
        <f t="shared" si="520"/>
        <v>#VALUE!</v>
      </c>
      <c r="X1422" s="13" t="str">
        <f t="shared" si="509"/>
        <v xml:space="preserve"> </v>
      </c>
      <c r="Y1422" s="8" t="e">
        <f t="shared" si="521"/>
        <v>#VALUE!</v>
      </c>
      <c r="AA1422" s="14" t="e">
        <f t="shared" ca="1" si="522"/>
        <v>#VALUE!</v>
      </c>
      <c r="AB1422" s="14" t="e">
        <f t="shared" ca="1" si="523"/>
        <v>#VALUE!</v>
      </c>
      <c r="AC1422" s="14" t="e">
        <f t="shared" ca="1" si="524"/>
        <v>#VALUE!</v>
      </c>
      <c r="AD1422" s="8" t="e">
        <f t="shared" ca="1" si="525"/>
        <v>#VALUE!</v>
      </c>
      <c r="AE1422" s="8" t="e">
        <f t="shared" ca="1" si="526"/>
        <v>#VALUE!</v>
      </c>
      <c r="AF1422" s="8" t="e">
        <f t="shared" ca="1" si="527"/>
        <v>#VALUE!</v>
      </c>
    </row>
    <row r="1423" spans="1:32" x14ac:dyDescent="0.3">
      <c r="A1423" s="35">
        <f>IF(Замеры!B1419=0, " ", Замеры!B1419)</f>
        <v>1416</v>
      </c>
      <c r="B1423" s="49" t="str">
        <f>Замеры!G1419</f>
        <v xml:space="preserve">Группа от QF </v>
      </c>
      <c r="C1423" s="49" t="str">
        <f>IF(Замеры!J1419=0, " ", Замеры!J1419)</f>
        <v xml:space="preserve"> </v>
      </c>
      <c r="D1423" s="49" t="str">
        <f>IF(O1423=0, " ", CONCATENATE(Замеры!T1419,Замеры!U1419,Замеры!V1419,Замеры!W1419,Замеры!AB1419))</f>
        <v xml:space="preserve"> </v>
      </c>
      <c r="E1423" s="49" t="str">
        <f>IF(Замеры!L1419=0, " ", Замеры!L1419)</f>
        <v xml:space="preserve"> </v>
      </c>
      <c r="F1423" s="49" t="e">
        <f t="shared" si="510"/>
        <v>#VALUE!</v>
      </c>
      <c r="G1423" s="51" t="str">
        <f t="shared" si="511"/>
        <v>-</v>
      </c>
      <c r="H1423" s="52" t="str">
        <f t="shared" si="512"/>
        <v>-</v>
      </c>
      <c r="I1423" s="51" t="str">
        <f t="shared" si="513"/>
        <v>-</v>
      </c>
      <c r="J1423" s="29" t="str">
        <f t="shared" si="514"/>
        <v>-</v>
      </c>
      <c r="K1423" s="46" t="str">
        <f t="shared" si="515"/>
        <v>-</v>
      </c>
      <c r="L1423" s="29" t="str">
        <f t="shared" si="516"/>
        <v>-</v>
      </c>
      <c r="M1423" s="29" t="str">
        <f t="shared" si="517"/>
        <v xml:space="preserve"> </v>
      </c>
      <c r="N1423" s="29" t="str">
        <f t="shared" ca="1" si="518"/>
        <v xml:space="preserve"> </v>
      </c>
      <c r="O1423" s="8">
        <f>Замеры!R1419</f>
        <v>0</v>
      </c>
      <c r="P1423" s="8" t="b">
        <f t="shared" si="506"/>
        <v>1</v>
      </c>
      <c r="Q1423" s="8" t="b">
        <f t="shared" si="507"/>
        <v>1</v>
      </c>
      <c r="R1423" s="8" t="b">
        <f t="shared" si="508"/>
        <v>1</v>
      </c>
      <c r="S1423" s="8" t="s">
        <v>72</v>
      </c>
      <c r="T1423" s="8" t="e">
        <f t="shared" si="519"/>
        <v>#VALUE!</v>
      </c>
      <c r="U1423" s="12" t="s">
        <v>72</v>
      </c>
      <c r="V1423" s="8" t="e">
        <f t="shared" si="520"/>
        <v>#VALUE!</v>
      </c>
      <c r="X1423" s="13" t="str">
        <f t="shared" si="509"/>
        <v xml:space="preserve"> </v>
      </c>
      <c r="Y1423" s="8" t="e">
        <f t="shared" si="521"/>
        <v>#VALUE!</v>
      </c>
      <c r="AA1423" s="14" t="e">
        <f t="shared" ca="1" si="522"/>
        <v>#VALUE!</v>
      </c>
      <c r="AB1423" s="14" t="e">
        <f t="shared" ca="1" si="523"/>
        <v>#VALUE!</v>
      </c>
      <c r="AC1423" s="14" t="e">
        <f t="shared" ca="1" si="524"/>
        <v>#VALUE!</v>
      </c>
      <c r="AD1423" s="8" t="e">
        <f t="shared" ca="1" si="525"/>
        <v>#VALUE!</v>
      </c>
      <c r="AE1423" s="8" t="e">
        <f t="shared" ca="1" si="526"/>
        <v>#VALUE!</v>
      </c>
      <c r="AF1423" s="8" t="e">
        <f t="shared" ca="1" si="527"/>
        <v>#VALUE!</v>
      </c>
    </row>
    <row r="1424" spans="1:32" x14ac:dyDescent="0.3">
      <c r="A1424" s="35">
        <f>IF(Замеры!B1420=0, " ", Замеры!B1420)</f>
        <v>1417</v>
      </c>
      <c r="B1424" s="49" t="str">
        <f>Замеры!G1420</f>
        <v xml:space="preserve">Группа от QF </v>
      </c>
      <c r="C1424" s="49" t="str">
        <f>IF(Замеры!J1420=0, " ", Замеры!J1420)</f>
        <v xml:space="preserve"> </v>
      </c>
      <c r="D1424" s="49" t="str">
        <f>IF(O1424=0, " ", CONCATENATE(Замеры!T1420,Замеры!U1420,Замеры!V1420,Замеры!W1420,Замеры!AB1420))</f>
        <v xml:space="preserve"> </v>
      </c>
      <c r="E1424" s="49" t="str">
        <f>IF(Замеры!L1420=0, " ", Замеры!L1420)</f>
        <v xml:space="preserve"> </v>
      </c>
      <c r="F1424" s="49" t="e">
        <f t="shared" si="510"/>
        <v>#VALUE!</v>
      </c>
      <c r="G1424" s="51" t="str">
        <f t="shared" si="511"/>
        <v>-</v>
      </c>
      <c r="H1424" s="52" t="str">
        <f t="shared" si="512"/>
        <v>-</v>
      </c>
      <c r="I1424" s="51" t="str">
        <f t="shared" si="513"/>
        <v>-</v>
      </c>
      <c r="J1424" s="29" t="str">
        <f t="shared" si="514"/>
        <v>-</v>
      </c>
      <c r="K1424" s="46" t="str">
        <f t="shared" si="515"/>
        <v>-</v>
      </c>
      <c r="L1424" s="29" t="str">
        <f t="shared" si="516"/>
        <v>-</v>
      </c>
      <c r="M1424" s="29" t="str">
        <f t="shared" si="517"/>
        <v xml:space="preserve"> </v>
      </c>
      <c r="N1424" s="29" t="str">
        <f t="shared" ca="1" si="518"/>
        <v xml:space="preserve"> </v>
      </c>
      <c r="O1424" s="8">
        <f>Замеры!R1420</f>
        <v>0</v>
      </c>
      <c r="P1424" s="8" t="b">
        <f t="shared" si="506"/>
        <v>1</v>
      </c>
      <c r="Q1424" s="8" t="b">
        <f t="shared" si="507"/>
        <v>1</v>
      </c>
      <c r="R1424" s="8" t="b">
        <f t="shared" si="508"/>
        <v>1</v>
      </c>
      <c r="S1424" s="8" t="s">
        <v>72</v>
      </c>
      <c r="T1424" s="8" t="e">
        <f t="shared" si="519"/>
        <v>#VALUE!</v>
      </c>
      <c r="U1424" s="12" t="s">
        <v>72</v>
      </c>
      <c r="V1424" s="8" t="e">
        <f t="shared" si="520"/>
        <v>#VALUE!</v>
      </c>
      <c r="X1424" s="13" t="str">
        <f t="shared" si="509"/>
        <v xml:space="preserve"> </v>
      </c>
      <c r="Y1424" s="8" t="e">
        <f t="shared" si="521"/>
        <v>#VALUE!</v>
      </c>
      <c r="AA1424" s="14" t="e">
        <f t="shared" ca="1" si="522"/>
        <v>#VALUE!</v>
      </c>
      <c r="AB1424" s="14" t="e">
        <f t="shared" ca="1" si="523"/>
        <v>#VALUE!</v>
      </c>
      <c r="AC1424" s="14" t="e">
        <f t="shared" ca="1" si="524"/>
        <v>#VALUE!</v>
      </c>
      <c r="AD1424" s="8" t="e">
        <f t="shared" ca="1" si="525"/>
        <v>#VALUE!</v>
      </c>
      <c r="AE1424" s="8" t="e">
        <f t="shared" ca="1" si="526"/>
        <v>#VALUE!</v>
      </c>
      <c r="AF1424" s="8" t="e">
        <f t="shared" ca="1" si="527"/>
        <v>#VALUE!</v>
      </c>
    </row>
    <row r="1425" spans="1:32" x14ac:dyDescent="0.3">
      <c r="A1425" s="35">
        <f>IF(Замеры!B1421=0, " ", Замеры!B1421)</f>
        <v>1418</v>
      </c>
      <c r="B1425" s="49" t="str">
        <f>Замеры!G1421</f>
        <v xml:space="preserve">Группа от QF </v>
      </c>
      <c r="C1425" s="49" t="str">
        <f>IF(Замеры!J1421=0, " ", Замеры!J1421)</f>
        <v xml:space="preserve"> </v>
      </c>
      <c r="D1425" s="49" t="str">
        <f>IF(O1425=0, " ", CONCATENATE(Замеры!T1421,Замеры!U1421,Замеры!V1421,Замеры!W1421,Замеры!AB1421))</f>
        <v xml:space="preserve"> </v>
      </c>
      <c r="E1425" s="49" t="str">
        <f>IF(Замеры!L1421=0, " ", Замеры!L1421)</f>
        <v xml:space="preserve"> </v>
      </c>
      <c r="F1425" s="49" t="e">
        <f t="shared" si="510"/>
        <v>#VALUE!</v>
      </c>
      <c r="G1425" s="51" t="str">
        <f t="shared" si="511"/>
        <v>-</v>
      </c>
      <c r="H1425" s="52" t="str">
        <f t="shared" si="512"/>
        <v>-</v>
      </c>
      <c r="I1425" s="51" t="str">
        <f t="shared" si="513"/>
        <v>-</v>
      </c>
      <c r="J1425" s="29" t="str">
        <f t="shared" si="514"/>
        <v>-</v>
      </c>
      <c r="K1425" s="46" t="str">
        <f t="shared" si="515"/>
        <v>-</v>
      </c>
      <c r="L1425" s="29" t="str">
        <f t="shared" si="516"/>
        <v>-</v>
      </c>
      <c r="M1425" s="29" t="str">
        <f t="shared" si="517"/>
        <v xml:space="preserve"> </v>
      </c>
      <c r="N1425" s="29" t="str">
        <f t="shared" ca="1" si="518"/>
        <v xml:space="preserve"> </v>
      </c>
      <c r="O1425" s="8">
        <f>Замеры!R1421</f>
        <v>0</v>
      </c>
      <c r="P1425" s="8" t="b">
        <f t="shared" si="506"/>
        <v>1</v>
      </c>
      <c r="Q1425" s="8" t="b">
        <f t="shared" si="507"/>
        <v>1</v>
      </c>
      <c r="R1425" s="8" t="b">
        <f t="shared" si="508"/>
        <v>1</v>
      </c>
      <c r="S1425" s="8" t="s">
        <v>72</v>
      </c>
      <c r="T1425" s="8" t="e">
        <f t="shared" si="519"/>
        <v>#VALUE!</v>
      </c>
      <c r="U1425" s="12" t="s">
        <v>72</v>
      </c>
      <c r="V1425" s="8" t="e">
        <f t="shared" si="520"/>
        <v>#VALUE!</v>
      </c>
      <c r="X1425" s="13" t="str">
        <f t="shared" si="509"/>
        <v xml:space="preserve"> </v>
      </c>
      <c r="Y1425" s="8" t="e">
        <f t="shared" si="521"/>
        <v>#VALUE!</v>
      </c>
      <c r="AA1425" s="14" t="e">
        <f t="shared" ca="1" si="522"/>
        <v>#VALUE!</v>
      </c>
      <c r="AB1425" s="14" t="e">
        <f t="shared" ca="1" si="523"/>
        <v>#VALUE!</v>
      </c>
      <c r="AC1425" s="14" t="e">
        <f t="shared" ca="1" si="524"/>
        <v>#VALUE!</v>
      </c>
      <c r="AD1425" s="8" t="e">
        <f t="shared" ca="1" si="525"/>
        <v>#VALUE!</v>
      </c>
      <c r="AE1425" s="8" t="e">
        <f t="shared" ca="1" si="526"/>
        <v>#VALUE!</v>
      </c>
      <c r="AF1425" s="8" t="e">
        <f t="shared" ca="1" si="527"/>
        <v>#VALUE!</v>
      </c>
    </row>
    <row r="1426" spans="1:32" x14ac:dyDescent="0.3">
      <c r="A1426" s="35">
        <f>IF(Замеры!B1422=0, " ", Замеры!B1422)</f>
        <v>1419</v>
      </c>
      <c r="B1426" s="49" t="str">
        <f>Замеры!G1422</f>
        <v xml:space="preserve">Группа от QF </v>
      </c>
      <c r="C1426" s="49" t="str">
        <f>IF(Замеры!J1422=0, " ", Замеры!J1422)</f>
        <v xml:space="preserve"> </v>
      </c>
      <c r="D1426" s="49" t="str">
        <f>IF(O1426=0, " ", CONCATENATE(Замеры!T1422,Замеры!U1422,Замеры!V1422,Замеры!W1422,Замеры!AB1422))</f>
        <v xml:space="preserve"> </v>
      </c>
      <c r="E1426" s="49" t="str">
        <f>IF(Замеры!L1422=0, " ", Замеры!L1422)</f>
        <v xml:space="preserve"> </v>
      </c>
      <c r="F1426" s="49" t="e">
        <f t="shared" si="510"/>
        <v>#VALUE!</v>
      </c>
      <c r="G1426" s="51" t="str">
        <f t="shared" si="511"/>
        <v>-</v>
      </c>
      <c r="H1426" s="52" t="str">
        <f t="shared" si="512"/>
        <v>-</v>
      </c>
      <c r="I1426" s="51" t="str">
        <f t="shared" si="513"/>
        <v>-</v>
      </c>
      <c r="J1426" s="29" t="str">
        <f t="shared" si="514"/>
        <v>-</v>
      </c>
      <c r="K1426" s="46" t="str">
        <f t="shared" si="515"/>
        <v>-</v>
      </c>
      <c r="L1426" s="29" t="str">
        <f t="shared" si="516"/>
        <v>-</v>
      </c>
      <c r="M1426" s="29" t="str">
        <f t="shared" si="517"/>
        <v xml:space="preserve"> </v>
      </c>
      <c r="N1426" s="29" t="str">
        <f t="shared" ca="1" si="518"/>
        <v xml:space="preserve"> </v>
      </c>
      <c r="O1426" s="8">
        <f>Замеры!R1422</f>
        <v>0</v>
      </c>
      <c r="P1426" s="8" t="b">
        <f t="shared" si="506"/>
        <v>1</v>
      </c>
      <c r="Q1426" s="8" t="b">
        <f t="shared" si="507"/>
        <v>1</v>
      </c>
      <c r="R1426" s="8" t="b">
        <f t="shared" si="508"/>
        <v>1</v>
      </c>
      <c r="S1426" s="8" t="s">
        <v>72</v>
      </c>
      <c r="T1426" s="8" t="e">
        <f t="shared" si="519"/>
        <v>#VALUE!</v>
      </c>
      <c r="U1426" s="12" t="s">
        <v>72</v>
      </c>
      <c r="V1426" s="8" t="e">
        <f t="shared" si="520"/>
        <v>#VALUE!</v>
      </c>
      <c r="X1426" s="13" t="str">
        <f t="shared" si="509"/>
        <v xml:space="preserve"> </v>
      </c>
      <c r="Y1426" s="8" t="e">
        <f t="shared" si="521"/>
        <v>#VALUE!</v>
      </c>
      <c r="AA1426" s="14" t="e">
        <f t="shared" ca="1" si="522"/>
        <v>#VALUE!</v>
      </c>
      <c r="AB1426" s="14" t="e">
        <f t="shared" ca="1" si="523"/>
        <v>#VALUE!</v>
      </c>
      <c r="AC1426" s="14" t="e">
        <f t="shared" ca="1" si="524"/>
        <v>#VALUE!</v>
      </c>
      <c r="AD1426" s="8" t="e">
        <f t="shared" ca="1" si="525"/>
        <v>#VALUE!</v>
      </c>
      <c r="AE1426" s="8" t="e">
        <f t="shared" ca="1" si="526"/>
        <v>#VALUE!</v>
      </c>
      <c r="AF1426" s="8" t="e">
        <f t="shared" ca="1" si="527"/>
        <v>#VALUE!</v>
      </c>
    </row>
    <row r="1427" spans="1:32" x14ac:dyDescent="0.3">
      <c r="A1427" s="35">
        <f>IF(Замеры!B1423=0, " ", Замеры!B1423)</f>
        <v>1420</v>
      </c>
      <c r="B1427" s="49" t="str">
        <f>Замеры!G1423</f>
        <v xml:space="preserve">Группа от QF </v>
      </c>
      <c r="C1427" s="49" t="str">
        <f>IF(Замеры!J1423=0, " ", Замеры!J1423)</f>
        <v xml:space="preserve"> </v>
      </c>
      <c r="D1427" s="49" t="str">
        <f>IF(O1427=0, " ", CONCATENATE(Замеры!T1423,Замеры!U1423,Замеры!V1423,Замеры!W1423,Замеры!AB1423))</f>
        <v xml:space="preserve"> </v>
      </c>
      <c r="E1427" s="49" t="str">
        <f>IF(Замеры!L1423=0, " ", Замеры!L1423)</f>
        <v xml:space="preserve"> </v>
      </c>
      <c r="F1427" s="49" t="e">
        <f t="shared" si="510"/>
        <v>#VALUE!</v>
      </c>
      <c r="G1427" s="51" t="str">
        <f t="shared" si="511"/>
        <v>-</v>
      </c>
      <c r="H1427" s="52" t="str">
        <f t="shared" si="512"/>
        <v>-</v>
      </c>
      <c r="I1427" s="51" t="str">
        <f t="shared" si="513"/>
        <v>-</v>
      </c>
      <c r="J1427" s="29" t="str">
        <f t="shared" si="514"/>
        <v>-</v>
      </c>
      <c r="K1427" s="46" t="str">
        <f t="shared" si="515"/>
        <v>-</v>
      </c>
      <c r="L1427" s="29" t="str">
        <f t="shared" si="516"/>
        <v>-</v>
      </c>
      <c r="M1427" s="29" t="str">
        <f t="shared" si="517"/>
        <v xml:space="preserve"> </v>
      </c>
      <c r="N1427" s="29" t="str">
        <f t="shared" ca="1" si="518"/>
        <v xml:space="preserve"> </v>
      </c>
      <c r="O1427" s="8">
        <f>Замеры!R1423</f>
        <v>0</v>
      </c>
      <c r="P1427" s="8" t="b">
        <f t="shared" si="506"/>
        <v>1</v>
      </c>
      <c r="Q1427" s="8" t="b">
        <f t="shared" si="507"/>
        <v>1</v>
      </c>
      <c r="R1427" s="8" t="b">
        <f t="shared" si="508"/>
        <v>1</v>
      </c>
      <c r="S1427" s="8" t="s">
        <v>72</v>
      </c>
      <c r="T1427" s="8" t="e">
        <f t="shared" si="519"/>
        <v>#VALUE!</v>
      </c>
      <c r="U1427" s="12" t="s">
        <v>72</v>
      </c>
      <c r="V1427" s="8" t="e">
        <f t="shared" si="520"/>
        <v>#VALUE!</v>
      </c>
      <c r="X1427" s="13" t="str">
        <f t="shared" si="509"/>
        <v xml:space="preserve"> </v>
      </c>
      <c r="Y1427" s="8" t="e">
        <f t="shared" si="521"/>
        <v>#VALUE!</v>
      </c>
      <c r="AA1427" s="14" t="e">
        <f t="shared" ca="1" si="522"/>
        <v>#VALUE!</v>
      </c>
      <c r="AB1427" s="14" t="e">
        <f t="shared" ca="1" si="523"/>
        <v>#VALUE!</v>
      </c>
      <c r="AC1427" s="14" t="e">
        <f t="shared" ca="1" si="524"/>
        <v>#VALUE!</v>
      </c>
      <c r="AD1427" s="8" t="e">
        <f t="shared" ca="1" si="525"/>
        <v>#VALUE!</v>
      </c>
      <c r="AE1427" s="8" t="e">
        <f t="shared" ca="1" si="526"/>
        <v>#VALUE!</v>
      </c>
      <c r="AF1427" s="8" t="e">
        <f t="shared" ca="1" si="527"/>
        <v>#VALUE!</v>
      </c>
    </row>
    <row r="1428" spans="1:32" x14ac:dyDescent="0.3">
      <c r="A1428" s="35">
        <f>IF(Замеры!B1424=0, " ", Замеры!B1424)</f>
        <v>1421</v>
      </c>
      <c r="B1428" s="49" t="str">
        <f>Замеры!G1424</f>
        <v xml:space="preserve">Группа от QF </v>
      </c>
      <c r="C1428" s="49" t="str">
        <f>IF(Замеры!J1424=0, " ", Замеры!J1424)</f>
        <v xml:space="preserve"> </v>
      </c>
      <c r="D1428" s="49" t="str">
        <f>IF(O1428=0, " ", CONCATENATE(Замеры!T1424,Замеры!U1424,Замеры!V1424,Замеры!W1424,Замеры!AB1424))</f>
        <v xml:space="preserve"> </v>
      </c>
      <c r="E1428" s="49" t="str">
        <f>IF(Замеры!L1424=0, " ", Замеры!L1424)</f>
        <v xml:space="preserve"> </v>
      </c>
      <c r="F1428" s="49" t="e">
        <f t="shared" si="510"/>
        <v>#VALUE!</v>
      </c>
      <c r="G1428" s="51" t="str">
        <f t="shared" si="511"/>
        <v>-</v>
      </c>
      <c r="H1428" s="52" t="str">
        <f t="shared" si="512"/>
        <v>-</v>
      </c>
      <c r="I1428" s="51" t="str">
        <f t="shared" si="513"/>
        <v>-</v>
      </c>
      <c r="J1428" s="29" t="str">
        <f t="shared" si="514"/>
        <v>-</v>
      </c>
      <c r="K1428" s="46" t="str">
        <f t="shared" si="515"/>
        <v>-</v>
      </c>
      <c r="L1428" s="29" t="str">
        <f t="shared" si="516"/>
        <v>-</v>
      </c>
      <c r="M1428" s="29" t="str">
        <f t="shared" si="517"/>
        <v xml:space="preserve"> </v>
      </c>
      <c r="N1428" s="29" t="str">
        <f t="shared" ca="1" si="518"/>
        <v xml:space="preserve"> </v>
      </c>
      <c r="O1428" s="8">
        <f>Замеры!R1424</f>
        <v>0</v>
      </c>
      <c r="P1428" s="8" t="b">
        <f t="shared" si="506"/>
        <v>1</v>
      </c>
      <c r="Q1428" s="8" t="b">
        <f t="shared" si="507"/>
        <v>1</v>
      </c>
      <c r="R1428" s="8" t="b">
        <f t="shared" si="508"/>
        <v>1</v>
      </c>
      <c r="S1428" s="8" t="s">
        <v>72</v>
      </c>
      <c r="T1428" s="8" t="e">
        <f t="shared" si="519"/>
        <v>#VALUE!</v>
      </c>
      <c r="U1428" s="12" t="s">
        <v>72</v>
      </c>
      <c r="V1428" s="8" t="e">
        <f t="shared" si="520"/>
        <v>#VALUE!</v>
      </c>
      <c r="X1428" s="13" t="str">
        <f t="shared" si="509"/>
        <v xml:space="preserve"> </v>
      </c>
      <c r="Y1428" s="8" t="e">
        <f t="shared" si="521"/>
        <v>#VALUE!</v>
      </c>
      <c r="AA1428" s="14" t="e">
        <f t="shared" ca="1" si="522"/>
        <v>#VALUE!</v>
      </c>
      <c r="AB1428" s="14" t="e">
        <f t="shared" ca="1" si="523"/>
        <v>#VALUE!</v>
      </c>
      <c r="AC1428" s="14" t="e">
        <f t="shared" ca="1" si="524"/>
        <v>#VALUE!</v>
      </c>
      <c r="AD1428" s="8" t="e">
        <f t="shared" ca="1" si="525"/>
        <v>#VALUE!</v>
      </c>
      <c r="AE1428" s="8" t="e">
        <f t="shared" ca="1" si="526"/>
        <v>#VALUE!</v>
      </c>
      <c r="AF1428" s="8" t="e">
        <f t="shared" ca="1" si="527"/>
        <v>#VALUE!</v>
      </c>
    </row>
    <row r="1429" spans="1:32" x14ac:dyDescent="0.3">
      <c r="A1429" s="35">
        <f>IF(Замеры!B1425=0, " ", Замеры!B1425)</f>
        <v>1422</v>
      </c>
      <c r="B1429" s="49" t="str">
        <f>Замеры!G1425</f>
        <v xml:space="preserve">Группа от QF </v>
      </c>
      <c r="C1429" s="49" t="str">
        <f>IF(Замеры!J1425=0, " ", Замеры!J1425)</f>
        <v xml:space="preserve"> </v>
      </c>
      <c r="D1429" s="49" t="str">
        <f>IF(O1429=0, " ", CONCATENATE(Замеры!T1425,Замеры!U1425,Замеры!V1425,Замеры!W1425,Замеры!AB1425))</f>
        <v xml:space="preserve"> </v>
      </c>
      <c r="E1429" s="49" t="str">
        <f>IF(Замеры!L1425=0, " ", Замеры!L1425)</f>
        <v xml:space="preserve"> </v>
      </c>
      <c r="F1429" s="49" t="e">
        <f t="shared" si="510"/>
        <v>#VALUE!</v>
      </c>
      <c r="G1429" s="51" t="str">
        <f t="shared" si="511"/>
        <v>-</v>
      </c>
      <c r="H1429" s="52" t="str">
        <f t="shared" si="512"/>
        <v>-</v>
      </c>
      <c r="I1429" s="51" t="str">
        <f t="shared" si="513"/>
        <v>-</v>
      </c>
      <c r="J1429" s="29" t="str">
        <f t="shared" si="514"/>
        <v>-</v>
      </c>
      <c r="K1429" s="46" t="str">
        <f t="shared" si="515"/>
        <v>-</v>
      </c>
      <c r="L1429" s="29" t="str">
        <f t="shared" si="516"/>
        <v>-</v>
      </c>
      <c r="M1429" s="29" t="str">
        <f t="shared" si="517"/>
        <v xml:space="preserve"> </v>
      </c>
      <c r="N1429" s="29" t="str">
        <f t="shared" ca="1" si="518"/>
        <v xml:space="preserve"> </v>
      </c>
      <c r="O1429" s="8">
        <f>Замеры!R1425</f>
        <v>0</v>
      </c>
      <c r="P1429" s="8" t="b">
        <f t="shared" si="506"/>
        <v>1</v>
      </c>
      <c r="Q1429" s="8" t="b">
        <f t="shared" si="507"/>
        <v>1</v>
      </c>
      <c r="R1429" s="8" t="b">
        <f t="shared" si="508"/>
        <v>1</v>
      </c>
      <c r="S1429" s="8" t="s">
        <v>72</v>
      </c>
      <c r="T1429" s="8" t="e">
        <f t="shared" si="519"/>
        <v>#VALUE!</v>
      </c>
      <c r="U1429" s="12" t="s">
        <v>72</v>
      </c>
      <c r="V1429" s="8" t="e">
        <f t="shared" si="520"/>
        <v>#VALUE!</v>
      </c>
      <c r="X1429" s="13" t="str">
        <f t="shared" si="509"/>
        <v xml:space="preserve"> </v>
      </c>
      <c r="Y1429" s="8" t="e">
        <f t="shared" si="521"/>
        <v>#VALUE!</v>
      </c>
      <c r="AA1429" s="14" t="e">
        <f t="shared" ca="1" si="522"/>
        <v>#VALUE!</v>
      </c>
      <c r="AB1429" s="14" t="e">
        <f t="shared" ca="1" si="523"/>
        <v>#VALUE!</v>
      </c>
      <c r="AC1429" s="14" t="e">
        <f t="shared" ca="1" si="524"/>
        <v>#VALUE!</v>
      </c>
      <c r="AD1429" s="8" t="e">
        <f t="shared" ca="1" si="525"/>
        <v>#VALUE!</v>
      </c>
      <c r="AE1429" s="8" t="e">
        <f t="shared" ca="1" si="526"/>
        <v>#VALUE!</v>
      </c>
      <c r="AF1429" s="8" t="e">
        <f t="shared" ca="1" si="527"/>
        <v>#VALUE!</v>
      </c>
    </row>
    <row r="1430" spans="1:32" x14ac:dyDescent="0.3">
      <c r="A1430" s="35">
        <f>IF(Замеры!B1426=0, " ", Замеры!B1426)</f>
        <v>1423</v>
      </c>
      <c r="B1430" s="49" t="str">
        <f>Замеры!G1426</f>
        <v xml:space="preserve">Группа от QF </v>
      </c>
      <c r="C1430" s="49" t="str">
        <f>IF(Замеры!J1426=0, " ", Замеры!J1426)</f>
        <v xml:space="preserve"> </v>
      </c>
      <c r="D1430" s="49" t="str">
        <f>IF(O1430=0, " ", CONCATENATE(Замеры!T1426,Замеры!U1426,Замеры!V1426,Замеры!W1426,Замеры!AB1426))</f>
        <v xml:space="preserve"> </v>
      </c>
      <c r="E1430" s="49" t="str">
        <f>IF(Замеры!L1426=0, " ", Замеры!L1426)</f>
        <v xml:space="preserve"> </v>
      </c>
      <c r="F1430" s="49" t="e">
        <f t="shared" si="510"/>
        <v>#VALUE!</v>
      </c>
      <c r="G1430" s="51" t="str">
        <f t="shared" si="511"/>
        <v>-</v>
      </c>
      <c r="H1430" s="52" t="str">
        <f t="shared" si="512"/>
        <v>-</v>
      </c>
      <c r="I1430" s="51" t="str">
        <f t="shared" si="513"/>
        <v>-</v>
      </c>
      <c r="J1430" s="29" t="str">
        <f t="shared" si="514"/>
        <v>-</v>
      </c>
      <c r="K1430" s="46" t="str">
        <f t="shared" si="515"/>
        <v>-</v>
      </c>
      <c r="L1430" s="29" t="str">
        <f t="shared" si="516"/>
        <v>-</v>
      </c>
      <c r="M1430" s="29" t="str">
        <f t="shared" si="517"/>
        <v xml:space="preserve"> </v>
      </c>
      <c r="N1430" s="29" t="str">
        <f t="shared" ca="1" si="518"/>
        <v xml:space="preserve"> </v>
      </c>
      <c r="O1430" s="8">
        <f>Замеры!R1426</f>
        <v>0</v>
      </c>
      <c r="P1430" s="8" t="b">
        <f t="shared" si="506"/>
        <v>1</v>
      </c>
      <c r="Q1430" s="8" t="b">
        <f t="shared" si="507"/>
        <v>1</v>
      </c>
      <c r="R1430" s="8" t="b">
        <f t="shared" si="508"/>
        <v>1</v>
      </c>
      <c r="S1430" s="8" t="s">
        <v>72</v>
      </c>
      <c r="T1430" s="8" t="e">
        <f t="shared" si="519"/>
        <v>#VALUE!</v>
      </c>
      <c r="U1430" s="12" t="s">
        <v>72</v>
      </c>
      <c r="V1430" s="8" t="e">
        <f t="shared" si="520"/>
        <v>#VALUE!</v>
      </c>
      <c r="X1430" s="13" t="str">
        <f t="shared" si="509"/>
        <v xml:space="preserve"> </v>
      </c>
      <c r="Y1430" s="8" t="e">
        <f t="shared" si="521"/>
        <v>#VALUE!</v>
      </c>
      <c r="AA1430" s="14" t="e">
        <f t="shared" ca="1" si="522"/>
        <v>#VALUE!</v>
      </c>
      <c r="AB1430" s="14" t="e">
        <f t="shared" ca="1" si="523"/>
        <v>#VALUE!</v>
      </c>
      <c r="AC1430" s="14" t="e">
        <f t="shared" ca="1" si="524"/>
        <v>#VALUE!</v>
      </c>
      <c r="AD1430" s="8" t="e">
        <f t="shared" ca="1" si="525"/>
        <v>#VALUE!</v>
      </c>
      <c r="AE1430" s="8" t="e">
        <f t="shared" ca="1" si="526"/>
        <v>#VALUE!</v>
      </c>
      <c r="AF1430" s="8" t="e">
        <f t="shared" ca="1" si="527"/>
        <v>#VALUE!</v>
      </c>
    </row>
    <row r="1431" spans="1:32" x14ac:dyDescent="0.3">
      <c r="A1431" s="35">
        <f>IF(Замеры!B1427=0, " ", Замеры!B1427)</f>
        <v>1424</v>
      </c>
      <c r="B1431" s="49" t="str">
        <f>Замеры!G1427</f>
        <v xml:space="preserve">Группа от QF </v>
      </c>
      <c r="C1431" s="49" t="str">
        <f>IF(Замеры!J1427=0, " ", Замеры!J1427)</f>
        <v xml:space="preserve"> </v>
      </c>
      <c r="D1431" s="49" t="str">
        <f>IF(O1431=0, " ", CONCATENATE(Замеры!T1427,Замеры!U1427,Замеры!V1427,Замеры!W1427,Замеры!AB1427))</f>
        <v xml:space="preserve"> </v>
      </c>
      <c r="E1431" s="49" t="str">
        <f>IF(Замеры!L1427=0, " ", Замеры!L1427)</f>
        <v xml:space="preserve"> </v>
      </c>
      <c r="F1431" s="49" t="e">
        <f t="shared" si="510"/>
        <v>#VALUE!</v>
      </c>
      <c r="G1431" s="51" t="str">
        <f t="shared" si="511"/>
        <v>-</v>
      </c>
      <c r="H1431" s="52" t="str">
        <f t="shared" si="512"/>
        <v>-</v>
      </c>
      <c r="I1431" s="51" t="str">
        <f t="shared" si="513"/>
        <v>-</v>
      </c>
      <c r="J1431" s="29" t="str">
        <f t="shared" si="514"/>
        <v>-</v>
      </c>
      <c r="K1431" s="46" t="str">
        <f t="shared" si="515"/>
        <v>-</v>
      </c>
      <c r="L1431" s="29" t="str">
        <f t="shared" si="516"/>
        <v>-</v>
      </c>
      <c r="M1431" s="29" t="str">
        <f t="shared" si="517"/>
        <v xml:space="preserve"> </v>
      </c>
      <c r="N1431" s="29" t="str">
        <f t="shared" ca="1" si="518"/>
        <v xml:space="preserve"> </v>
      </c>
      <c r="O1431" s="8">
        <f>Замеры!R1427</f>
        <v>0</v>
      </c>
      <c r="P1431" s="8" t="b">
        <f t="shared" si="506"/>
        <v>1</v>
      </c>
      <c r="Q1431" s="8" t="b">
        <f t="shared" si="507"/>
        <v>1</v>
      </c>
      <c r="R1431" s="8" t="b">
        <f t="shared" si="508"/>
        <v>1</v>
      </c>
      <c r="S1431" s="8" t="s">
        <v>72</v>
      </c>
      <c r="T1431" s="8" t="e">
        <f t="shared" si="519"/>
        <v>#VALUE!</v>
      </c>
      <c r="U1431" s="12" t="s">
        <v>72</v>
      </c>
      <c r="V1431" s="8" t="e">
        <f t="shared" si="520"/>
        <v>#VALUE!</v>
      </c>
      <c r="X1431" s="13" t="str">
        <f t="shared" si="509"/>
        <v xml:space="preserve"> </v>
      </c>
      <c r="Y1431" s="8" t="e">
        <f t="shared" si="521"/>
        <v>#VALUE!</v>
      </c>
      <c r="AA1431" s="14" t="e">
        <f t="shared" ca="1" si="522"/>
        <v>#VALUE!</v>
      </c>
      <c r="AB1431" s="14" t="e">
        <f t="shared" ca="1" si="523"/>
        <v>#VALUE!</v>
      </c>
      <c r="AC1431" s="14" t="e">
        <f t="shared" ca="1" si="524"/>
        <v>#VALUE!</v>
      </c>
      <c r="AD1431" s="8" t="e">
        <f t="shared" ca="1" si="525"/>
        <v>#VALUE!</v>
      </c>
      <c r="AE1431" s="8" t="e">
        <f t="shared" ca="1" si="526"/>
        <v>#VALUE!</v>
      </c>
      <c r="AF1431" s="8" t="e">
        <f t="shared" ca="1" si="527"/>
        <v>#VALUE!</v>
      </c>
    </row>
    <row r="1432" spans="1:32" x14ac:dyDescent="0.3">
      <c r="A1432" s="35">
        <f>IF(Замеры!B1428=0, " ", Замеры!B1428)</f>
        <v>1425</v>
      </c>
      <c r="B1432" s="49" t="str">
        <f>Замеры!G1428</f>
        <v xml:space="preserve">Группа от QF </v>
      </c>
      <c r="C1432" s="49" t="str">
        <f>IF(Замеры!J1428=0, " ", Замеры!J1428)</f>
        <v xml:space="preserve"> </v>
      </c>
      <c r="D1432" s="49" t="str">
        <f>IF(O1432=0, " ", CONCATENATE(Замеры!T1428,Замеры!U1428,Замеры!V1428,Замеры!W1428,Замеры!AB1428))</f>
        <v xml:space="preserve"> </v>
      </c>
      <c r="E1432" s="49" t="str">
        <f>IF(Замеры!L1428=0, " ", Замеры!L1428)</f>
        <v xml:space="preserve"> </v>
      </c>
      <c r="F1432" s="49" t="e">
        <f t="shared" si="510"/>
        <v>#VALUE!</v>
      </c>
      <c r="G1432" s="51" t="str">
        <f t="shared" si="511"/>
        <v>-</v>
      </c>
      <c r="H1432" s="52" t="str">
        <f t="shared" si="512"/>
        <v>-</v>
      </c>
      <c r="I1432" s="51" t="str">
        <f t="shared" si="513"/>
        <v>-</v>
      </c>
      <c r="J1432" s="29" t="str">
        <f t="shared" si="514"/>
        <v>-</v>
      </c>
      <c r="K1432" s="46" t="str">
        <f t="shared" si="515"/>
        <v>-</v>
      </c>
      <c r="L1432" s="29" t="str">
        <f t="shared" si="516"/>
        <v>-</v>
      </c>
      <c r="M1432" s="29" t="str">
        <f t="shared" si="517"/>
        <v xml:space="preserve"> </v>
      </c>
      <c r="N1432" s="29" t="str">
        <f t="shared" ca="1" si="518"/>
        <v xml:space="preserve"> </v>
      </c>
      <c r="O1432" s="8">
        <f>Замеры!R1428</f>
        <v>0</v>
      </c>
      <c r="P1432" s="8" t="b">
        <f t="shared" si="506"/>
        <v>1</v>
      </c>
      <c r="Q1432" s="8" t="b">
        <f t="shared" si="507"/>
        <v>1</v>
      </c>
      <c r="R1432" s="8" t="b">
        <f t="shared" si="508"/>
        <v>1</v>
      </c>
      <c r="S1432" s="8" t="s">
        <v>72</v>
      </c>
      <c r="T1432" s="8" t="e">
        <f t="shared" si="519"/>
        <v>#VALUE!</v>
      </c>
      <c r="U1432" s="12" t="s">
        <v>72</v>
      </c>
      <c r="V1432" s="8" t="e">
        <f t="shared" si="520"/>
        <v>#VALUE!</v>
      </c>
      <c r="X1432" s="13" t="str">
        <f t="shared" si="509"/>
        <v xml:space="preserve"> </v>
      </c>
      <c r="Y1432" s="8" t="e">
        <f t="shared" si="521"/>
        <v>#VALUE!</v>
      </c>
      <c r="AA1432" s="14" t="e">
        <f t="shared" ca="1" si="522"/>
        <v>#VALUE!</v>
      </c>
      <c r="AB1432" s="14" t="e">
        <f t="shared" ca="1" si="523"/>
        <v>#VALUE!</v>
      </c>
      <c r="AC1432" s="14" t="e">
        <f t="shared" ca="1" si="524"/>
        <v>#VALUE!</v>
      </c>
      <c r="AD1432" s="8" t="e">
        <f t="shared" ca="1" si="525"/>
        <v>#VALUE!</v>
      </c>
      <c r="AE1432" s="8" t="e">
        <f t="shared" ca="1" si="526"/>
        <v>#VALUE!</v>
      </c>
      <c r="AF1432" s="8" t="e">
        <f t="shared" ca="1" si="527"/>
        <v>#VALUE!</v>
      </c>
    </row>
    <row r="1433" spans="1:32" x14ac:dyDescent="0.3">
      <c r="A1433" s="35">
        <f>IF(Замеры!B1429=0, " ", Замеры!B1429)</f>
        <v>1426</v>
      </c>
      <c r="B1433" s="49" t="str">
        <f>Замеры!G1429</f>
        <v xml:space="preserve">Группа от QF </v>
      </c>
      <c r="C1433" s="49" t="str">
        <f>IF(Замеры!J1429=0, " ", Замеры!J1429)</f>
        <v xml:space="preserve"> </v>
      </c>
      <c r="D1433" s="49" t="str">
        <f>IF(O1433=0, " ", CONCATENATE(Замеры!T1429,Замеры!U1429,Замеры!V1429,Замеры!W1429,Замеры!AB1429))</f>
        <v xml:space="preserve"> </v>
      </c>
      <c r="E1433" s="49" t="str">
        <f>IF(Замеры!L1429=0, " ", Замеры!L1429)</f>
        <v xml:space="preserve"> </v>
      </c>
      <c r="F1433" s="49" t="e">
        <f t="shared" si="510"/>
        <v>#VALUE!</v>
      </c>
      <c r="G1433" s="51" t="str">
        <f t="shared" si="511"/>
        <v>-</v>
      </c>
      <c r="H1433" s="52" t="str">
        <f t="shared" si="512"/>
        <v>-</v>
      </c>
      <c r="I1433" s="51" t="str">
        <f t="shared" si="513"/>
        <v>-</v>
      </c>
      <c r="J1433" s="29" t="str">
        <f t="shared" si="514"/>
        <v>-</v>
      </c>
      <c r="K1433" s="46" t="str">
        <f t="shared" si="515"/>
        <v>-</v>
      </c>
      <c r="L1433" s="29" t="str">
        <f t="shared" si="516"/>
        <v>-</v>
      </c>
      <c r="M1433" s="29" t="str">
        <f t="shared" si="517"/>
        <v xml:space="preserve"> </v>
      </c>
      <c r="N1433" s="29" t="str">
        <f t="shared" ca="1" si="518"/>
        <v xml:space="preserve"> </v>
      </c>
      <c r="O1433" s="8">
        <f>Замеры!R1429</f>
        <v>0</v>
      </c>
      <c r="P1433" s="8" t="b">
        <f t="shared" si="506"/>
        <v>1</v>
      </c>
      <c r="Q1433" s="8" t="b">
        <f t="shared" si="507"/>
        <v>1</v>
      </c>
      <c r="R1433" s="8" t="b">
        <f t="shared" si="508"/>
        <v>1</v>
      </c>
      <c r="S1433" s="8" t="s">
        <v>72</v>
      </c>
      <c r="T1433" s="8" t="e">
        <f t="shared" si="519"/>
        <v>#VALUE!</v>
      </c>
      <c r="U1433" s="12" t="s">
        <v>72</v>
      </c>
      <c r="V1433" s="8" t="e">
        <f t="shared" si="520"/>
        <v>#VALUE!</v>
      </c>
      <c r="X1433" s="13" t="str">
        <f t="shared" si="509"/>
        <v xml:space="preserve"> </v>
      </c>
      <c r="Y1433" s="8" t="e">
        <f t="shared" si="521"/>
        <v>#VALUE!</v>
      </c>
      <c r="AA1433" s="14" t="e">
        <f t="shared" ca="1" si="522"/>
        <v>#VALUE!</v>
      </c>
      <c r="AB1433" s="14" t="e">
        <f t="shared" ca="1" si="523"/>
        <v>#VALUE!</v>
      </c>
      <c r="AC1433" s="14" t="e">
        <f t="shared" ca="1" si="524"/>
        <v>#VALUE!</v>
      </c>
      <c r="AD1433" s="8" t="e">
        <f t="shared" ca="1" si="525"/>
        <v>#VALUE!</v>
      </c>
      <c r="AE1433" s="8" t="e">
        <f t="shared" ca="1" si="526"/>
        <v>#VALUE!</v>
      </c>
      <c r="AF1433" s="8" t="e">
        <f t="shared" ca="1" si="527"/>
        <v>#VALUE!</v>
      </c>
    </row>
    <row r="1434" spans="1:32" x14ac:dyDescent="0.3">
      <c r="A1434" s="35">
        <f>IF(Замеры!B1430=0, " ", Замеры!B1430)</f>
        <v>1427</v>
      </c>
      <c r="B1434" s="49" t="str">
        <f>Замеры!G1430</f>
        <v xml:space="preserve">Группа от QF </v>
      </c>
      <c r="C1434" s="49" t="str">
        <f>IF(Замеры!J1430=0, " ", Замеры!J1430)</f>
        <v xml:space="preserve"> </v>
      </c>
      <c r="D1434" s="49" t="str">
        <f>IF(O1434=0, " ", CONCATENATE(Замеры!T1430,Замеры!U1430,Замеры!V1430,Замеры!W1430,Замеры!AB1430))</f>
        <v xml:space="preserve"> </v>
      </c>
      <c r="E1434" s="49" t="str">
        <f>IF(Замеры!L1430=0, " ", Замеры!L1430)</f>
        <v xml:space="preserve"> </v>
      </c>
      <c r="F1434" s="49" t="e">
        <f t="shared" si="510"/>
        <v>#VALUE!</v>
      </c>
      <c r="G1434" s="51" t="str">
        <f t="shared" si="511"/>
        <v>-</v>
      </c>
      <c r="H1434" s="52" t="str">
        <f t="shared" si="512"/>
        <v>-</v>
      </c>
      <c r="I1434" s="51" t="str">
        <f t="shared" si="513"/>
        <v>-</v>
      </c>
      <c r="J1434" s="29" t="str">
        <f t="shared" si="514"/>
        <v>-</v>
      </c>
      <c r="K1434" s="46" t="str">
        <f t="shared" si="515"/>
        <v>-</v>
      </c>
      <c r="L1434" s="29" t="str">
        <f t="shared" si="516"/>
        <v>-</v>
      </c>
      <c r="M1434" s="29" t="str">
        <f t="shared" si="517"/>
        <v xml:space="preserve"> </v>
      </c>
      <c r="N1434" s="29" t="str">
        <f t="shared" ca="1" si="518"/>
        <v xml:space="preserve"> </v>
      </c>
      <c r="O1434" s="8">
        <f>Замеры!R1430</f>
        <v>0</v>
      </c>
      <c r="P1434" s="8" t="b">
        <f t="shared" si="506"/>
        <v>1</v>
      </c>
      <c r="Q1434" s="8" t="b">
        <f t="shared" si="507"/>
        <v>1</v>
      </c>
      <c r="R1434" s="8" t="b">
        <f t="shared" si="508"/>
        <v>1</v>
      </c>
      <c r="S1434" s="8" t="s">
        <v>72</v>
      </c>
      <c r="T1434" s="8" t="e">
        <f t="shared" si="519"/>
        <v>#VALUE!</v>
      </c>
      <c r="U1434" s="12" t="s">
        <v>72</v>
      </c>
      <c r="V1434" s="8" t="e">
        <f t="shared" si="520"/>
        <v>#VALUE!</v>
      </c>
      <c r="X1434" s="13" t="str">
        <f t="shared" si="509"/>
        <v xml:space="preserve"> </v>
      </c>
      <c r="Y1434" s="8" t="e">
        <f t="shared" si="521"/>
        <v>#VALUE!</v>
      </c>
      <c r="AA1434" s="14" t="e">
        <f t="shared" ca="1" si="522"/>
        <v>#VALUE!</v>
      </c>
      <c r="AB1434" s="14" t="e">
        <f t="shared" ca="1" si="523"/>
        <v>#VALUE!</v>
      </c>
      <c r="AC1434" s="14" t="e">
        <f t="shared" ca="1" si="524"/>
        <v>#VALUE!</v>
      </c>
      <c r="AD1434" s="8" t="e">
        <f t="shared" ca="1" si="525"/>
        <v>#VALUE!</v>
      </c>
      <c r="AE1434" s="8" t="e">
        <f t="shared" ca="1" si="526"/>
        <v>#VALUE!</v>
      </c>
      <c r="AF1434" s="8" t="e">
        <f t="shared" ca="1" si="527"/>
        <v>#VALUE!</v>
      </c>
    </row>
    <row r="1435" spans="1:32" x14ac:dyDescent="0.3">
      <c r="A1435" s="35">
        <f>IF(Замеры!B1431=0, " ", Замеры!B1431)</f>
        <v>1428</v>
      </c>
      <c r="B1435" s="49" t="str">
        <f>Замеры!G1431</f>
        <v xml:space="preserve">Группа от QF </v>
      </c>
      <c r="C1435" s="49" t="str">
        <f>IF(Замеры!J1431=0, " ", Замеры!J1431)</f>
        <v xml:space="preserve"> </v>
      </c>
      <c r="D1435" s="49" t="str">
        <f>IF(O1435=0, " ", CONCATENATE(Замеры!T1431,Замеры!U1431,Замеры!V1431,Замеры!W1431,Замеры!AB1431))</f>
        <v xml:space="preserve"> </v>
      </c>
      <c r="E1435" s="49" t="str">
        <f>IF(Замеры!L1431=0, " ", Замеры!L1431)</f>
        <v xml:space="preserve"> </v>
      </c>
      <c r="F1435" s="49" t="e">
        <f t="shared" si="510"/>
        <v>#VALUE!</v>
      </c>
      <c r="G1435" s="51" t="str">
        <f t="shared" si="511"/>
        <v>-</v>
      </c>
      <c r="H1435" s="52" t="str">
        <f t="shared" si="512"/>
        <v>-</v>
      </c>
      <c r="I1435" s="51" t="str">
        <f t="shared" si="513"/>
        <v>-</v>
      </c>
      <c r="J1435" s="29" t="str">
        <f t="shared" si="514"/>
        <v>-</v>
      </c>
      <c r="K1435" s="46" t="str">
        <f t="shared" si="515"/>
        <v>-</v>
      </c>
      <c r="L1435" s="29" t="str">
        <f t="shared" si="516"/>
        <v>-</v>
      </c>
      <c r="M1435" s="29" t="str">
        <f t="shared" si="517"/>
        <v xml:space="preserve"> </v>
      </c>
      <c r="N1435" s="29" t="str">
        <f t="shared" ca="1" si="518"/>
        <v xml:space="preserve"> </v>
      </c>
      <c r="O1435" s="8">
        <f>Замеры!R1431</f>
        <v>0</v>
      </c>
      <c r="P1435" s="8" t="b">
        <f t="shared" si="506"/>
        <v>1</v>
      </c>
      <c r="Q1435" s="8" t="b">
        <f t="shared" si="507"/>
        <v>1</v>
      </c>
      <c r="R1435" s="8" t="b">
        <f t="shared" si="508"/>
        <v>1</v>
      </c>
      <c r="S1435" s="8" t="s">
        <v>72</v>
      </c>
      <c r="T1435" s="8" t="e">
        <f t="shared" si="519"/>
        <v>#VALUE!</v>
      </c>
      <c r="U1435" s="12" t="s">
        <v>72</v>
      </c>
      <c r="V1435" s="8" t="e">
        <f t="shared" si="520"/>
        <v>#VALUE!</v>
      </c>
      <c r="X1435" s="13" t="str">
        <f t="shared" si="509"/>
        <v xml:space="preserve"> </v>
      </c>
      <c r="Y1435" s="8" t="e">
        <f t="shared" si="521"/>
        <v>#VALUE!</v>
      </c>
      <c r="AA1435" s="14" t="e">
        <f t="shared" ca="1" si="522"/>
        <v>#VALUE!</v>
      </c>
      <c r="AB1435" s="14" t="e">
        <f t="shared" ca="1" si="523"/>
        <v>#VALUE!</v>
      </c>
      <c r="AC1435" s="14" t="e">
        <f t="shared" ca="1" si="524"/>
        <v>#VALUE!</v>
      </c>
      <c r="AD1435" s="8" t="e">
        <f t="shared" ca="1" si="525"/>
        <v>#VALUE!</v>
      </c>
      <c r="AE1435" s="8" t="e">
        <f t="shared" ca="1" si="526"/>
        <v>#VALUE!</v>
      </c>
      <c r="AF1435" s="8" t="e">
        <f t="shared" ca="1" si="527"/>
        <v>#VALUE!</v>
      </c>
    </row>
    <row r="1436" spans="1:32" x14ac:dyDescent="0.3">
      <c r="A1436" s="35">
        <f>IF(Замеры!B1432=0, " ", Замеры!B1432)</f>
        <v>1429</v>
      </c>
      <c r="B1436" s="49" t="str">
        <f>Замеры!G1432</f>
        <v xml:space="preserve">Группа от QF </v>
      </c>
      <c r="C1436" s="49" t="str">
        <f>IF(Замеры!J1432=0, " ", Замеры!J1432)</f>
        <v xml:space="preserve"> </v>
      </c>
      <c r="D1436" s="49" t="str">
        <f>IF(O1436=0, " ", CONCATENATE(Замеры!T1432,Замеры!U1432,Замеры!V1432,Замеры!W1432,Замеры!AB1432))</f>
        <v xml:space="preserve"> </v>
      </c>
      <c r="E1436" s="49" t="str">
        <f>IF(Замеры!L1432=0, " ", Замеры!L1432)</f>
        <v xml:space="preserve"> </v>
      </c>
      <c r="F1436" s="49" t="e">
        <f t="shared" si="510"/>
        <v>#VALUE!</v>
      </c>
      <c r="G1436" s="51" t="str">
        <f t="shared" si="511"/>
        <v>-</v>
      </c>
      <c r="H1436" s="52" t="str">
        <f t="shared" si="512"/>
        <v>-</v>
      </c>
      <c r="I1436" s="51" t="str">
        <f t="shared" si="513"/>
        <v>-</v>
      </c>
      <c r="J1436" s="29" t="str">
        <f t="shared" si="514"/>
        <v>-</v>
      </c>
      <c r="K1436" s="46" t="str">
        <f t="shared" si="515"/>
        <v>-</v>
      </c>
      <c r="L1436" s="29" t="str">
        <f t="shared" si="516"/>
        <v>-</v>
      </c>
      <c r="M1436" s="29" t="str">
        <f t="shared" si="517"/>
        <v xml:space="preserve"> </v>
      </c>
      <c r="N1436" s="29" t="str">
        <f t="shared" ca="1" si="518"/>
        <v xml:space="preserve"> </v>
      </c>
      <c r="O1436" s="8">
        <f>Замеры!R1432</f>
        <v>0</v>
      </c>
      <c r="P1436" s="8" t="b">
        <f t="shared" si="506"/>
        <v>1</v>
      </c>
      <c r="Q1436" s="8" t="b">
        <f t="shared" si="507"/>
        <v>1</v>
      </c>
      <c r="R1436" s="8" t="b">
        <f t="shared" si="508"/>
        <v>1</v>
      </c>
      <c r="S1436" s="8" t="s">
        <v>72</v>
      </c>
      <c r="T1436" s="8" t="e">
        <f t="shared" si="519"/>
        <v>#VALUE!</v>
      </c>
      <c r="U1436" s="12" t="s">
        <v>72</v>
      </c>
      <c r="V1436" s="8" t="e">
        <f t="shared" si="520"/>
        <v>#VALUE!</v>
      </c>
      <c r="X1436" s="13" t="str">
        <f t="shared" si="509"/>
        <v xml:space="preserve"> </v>
      </c>
      <c r="Y1436" s="8" t="e">
        <f t="shared" si="521"/>
        <v>#VALUE!</v>
      </c>
      <c r="AA1436" s="14" t="e">
        <f t="shared" ca="1" si="522"/>
        <v>#VALUE!</v>
      </c>
      <c r="AB1436" s="14" t="e">
        <f t="shared" ca="1" si="523"/>
        <v>#VALUE!</v>
      </c>
      <c r="AC1436" s="14" t="e">
        <f t="shared" ca="1" si="524"/>
        <v>#VALUE!</v>
      </c>
      <c r="AD1436" s="8" t="e">
        <f t="shared" ca="1" si="525"/>
        <v>#VALUE!</v>
      </c>
      <c r="AE1436" s="8" t="e">
        <f t="shared" ca="1" si="526"/>
        <v>#VALUE!</v>
      </c>
      <c r="AF1436" s="8" t="e">
        <f t="shared" ca="1" si="527"/>
        <v>#VALUE!</v>
      </c>
    </row>
    <row r="1437" spans="1:32" x14ac:dyDescent="0.3">
      <c r="A1437" s="35">
        <f>IF(Замеры!B1433=0, " ", Замеры!B1433)</f>
        <v>1430</v>
      </c>
      <c r="B1437" s="49" t="str">
        <f>Замеры!G1433</f>
        <v xml:space="preserve">Группа от QF </v>
      </c>
      <c r="C1437" s="49" t="str">
        <f>IF(Замеры!J1433=0, " ", Замеры!J1433)</f>
        <v xml:space="preserve"> </v>
      </c>
      <c r="D1437" s="49" t="str">
        <f>IF(O1437=0, " ", CONCATENATE(Замеры!T1433,Замеры!U1433,Замеры!V1433,Замеры!W1433,Замеры!AB1433))</f>
        <v xml:space="preserve"> </v>
      </c>
      <c r="E1437" s="49" t="str">
        <f>IF(Замеры!L1433=0, " ", Замеры!L1433)</f>
        <v xml:space="preserve"> </v>
      </c>
      <c r="F1437" s="49" t="e">
        <f t="shared" si="510"/>
        <v>#VALUE!</v>
      </c>
      <c r="G1437" s="51" t="str">
        <f t="shared" si="511"/>
        <v>-</v>
      </c>
      <c r="H1437" s="52" t="str">
        <f t="shared" si="512"/>
        <v>-</v>
      </c>
      <c r="I1437" s="51" t="str">
        <f t="shared" si="513"/>
        <v>-</v>
      </c>
      <c r="J1437" s="29" t="str">
        <f t="shared" si="514"/>
        <v>-</v>
      </c>
      <c r="K1437" s="46" t="str">
        <f t="shared" si="515"/>
        <v>-</v>
      </c>
      <c r="L1437" s="29" t="str">
        <f t="shared" si="516"/>
        <v>-</v>
      </c>
      <c r="M1437" s="29" t="str">
        <f t="shared" si="517"/>
        <v xml:space="preserve"> </v>
      </c>
      <c r="N1437" s="29" t="str">
        <f t="shared" ca="1" si="518"/>
        <v xml:space="preserve"> </v>
      </c>
      <c r="O1437" s="8">
        <f>Замеры!R1433</f>
        <v>0</v>
      </c>
      <c r="P1437" s="8" t="b">
        <f t="shared" si="506"/>
        <v>1</v>
      </c>
      <c r="Q1437" s="8" t="b">
        <f t="shared" si="507"/>
        <v>1</v>
      </c>
      <c r="R1437" s="8" t="b">
        <f t="shared" si="508"/>
        <v>1</v>
      </c>
      <c r="S1437" s="8" t="s">
        <v>72</v>
      </c>
      <c r="T1437" s="8" t="e">
        <f t="shared" si="519"/>
        <v>#VALUE!</v>
      </c>
      <c r="U1437" s="12" t="s">
        <v>72</v>
      </c>
      <c r="V1437" s="8" t="e">
        <f t="shared" si="520"/>
        <v>#VALUE!</v>
      </c>
      <c r="X1437" s="13" t="str">
        <f t="shared" si="509"/>
        <v xml:space="preserve"> </v>
      </c>
      <c r="Y1437" s="8" t="e">
        <f t="shared" si="521"/>
        <v>#VALUE!</v>
      </c>
      <c r="AA1437" s="14" t="e">
        <f t="shared" ca="1" si="522"/>
        <v>#VALUE!</v>
      </c>
      <c r="AB1437" s="14" t="e">
        <f t="shared" ca="1" si="523"/>
        <v>#VALUE!</v>
      </c>
      <c r="AC1437" s="14" t="e">
        <f t="shared" ca="1" si="524"/>
        <v>#VALUE!</v>
      </c>
      <c r="AD1437" s="8" t="e">
        <f t="shared" ca="1" si="525"/>
        <v>#VALUE!</v>
      </c>
      <c r="AE1437" s="8" t="e">
        <f t="shared" ca="1" si="526"/>
        <v>#VALUE!</v>
      </c>
      <c r="AF1437" s="8" t="e">
        <f t="shared" ca="1" si="527"/>
        <v>#VALUE!</v>
      </c>
    </row>
    <row r="1438" spans="1:32" x14ac:dyDescent="0.3">
      <c r="A1438" s="35">
        <f>IF(Замеры!B1434=0, " ", Замеры!B1434)</f>
        <v>1431</v>
      </c>
      <c r="B1438" s="49" t="str">
        <f>Замеры!G1434</f>
        <v xml:space="preserve">Группа от QF </v>
      </c>
      <c r="C1438" s="49" t="str">
        <f>IF(Замеры!J1434=0, " ", Замеры!J1434)</f>
        <v xml:space="preserve"> </v>
      </c>
      <c r="D1438" s="49" t="str">
        <f>IF(O1438=0, " ", CONCATENATE(Замеры!T1434,Замеры!U1434,Замеры!V1434,Замеры!W1434,Замеры!AB1434))</f>
        <v xml:space="preserve"> </v>
      </c>
      <c r="E1438" s="49" t="str">
        <f>IF(Замеры!L1434=0, " ", Замеры!L1434)</f>
        <v xml:space="preserve"> </v>
      </c>
      <c r="F1438" s="49" t="e">
        <f t="shared" si="510"/>
        <v>#VALUE!</v>
      </c>
      <c r="G1438" s="51" t="str">
        <f t="shared" si="511"/>
        <v>-</v>
      </c>
      <c r="H1438" s="52" t="str">
        <f t="shared" si="512"/>
        <v>-</v>
      </c>
      <c r="I1438" s="51" t="str">
        <f t="shared" si="513"/>
        <v>-</v>
      </c>
      <c r="J1438" s="29" t="str">
        <f t="shared" si="514"/>
        <v>-</v>
      </c>
      <c r="K1438" s="46" t="str">
        <f t="shared" si="515"/>
        <v>-</v>
      </c>
      <c r="L1438" s="29" t="str">
        <f t="shared" si="516"/>
        <v>-</v>
      </c>
      <c r="M1438" s="29" t="str">
        <f t="shared" si="517"/>
        <v xml:space="preserve"> </v>
      </c>
      <c r="N1438" s="29" t="str">
        <f t="shared" ca="1" si="518"/>
        <v xml:space="preserve"> </v>
      </c>
      <c r="O1438" s="8">
        <f>Замеры!R1434</f>
        <v>0</v>
      </c>
      <c r="P1438" s="8" t="b">
        <f t="shared" si="506"/>
        <v>1</v>
      </c>
      <c r="Q1438" s="8" t="b">
        <f t="shared" si="507"/>
        <v>1</v>
      </c>
      <c r="R1438" s="8" t="b">
        <f t="shared" si="508"/>
        <v>1</v>
      </c>
      <c r="S1438" s="8" t="s">
        <v>72</v>
      </c>
      <c r="T1438" s="8" t="e">
        <f t="shared" si="519"/>
        <v>#VALUE!</v>
      </c>
      <c r="U1438" s="12" t="s">
        <v>72</v>
      </c>
      <c r="V1438" s="8" t="e">
        <f t="shared" si="520"/>
        <v>#VALUE!</v>
      </c>
      <c r="X1438" s="13" t="str">
        <f t="shared" si="509"/>
        <v xml:space="preserve"> </v>
      </c>
      <c r="Y1438" s="8" t="e">
        <f t="shared" si="521"/>
        <v>#VALUE!</v>
      </c>
      <c r="AA1438" s="14" t="e">
        <f t="shared" ca="1" si="522"/>
        <v>#VALUE!</v>
      </c>
      <c r="AB1438" s="14" t="e">
        <f t="shared" ca="1" si="523"/>
        <v>#VALUE!</v>
      </c>
      <c r="AC1438" s="14" t="e">
        <f t="shared" ca="1" si="524"/>
        <v>#VALUE!</v>
      </c>
      <c r="AD1438" s="8" t="e">
        <f t="shared" ca="1" si="525"/>
        <v>#VALUE!</v>
      </c>
      <c r="AE1438" s="8" t="e">
        <f t="shared" ca="1" si="526"/>
        <v>#VALUE!</v>
      </c>
      <c r="AF1438" s="8" t="e">
        <f t="shared" ca="1" si="527"/>
        <v>#VALUE!</v>
      </c>
    </row>
    <row r="1439" spans="1:32" x14ac:dyDescent="0.3">
      <c r="A1439" s="35">
        <f>IF(Замеры!B1435=0, " ", Замеры!B1435)</f>
        <v>1432</v>
      </c>
      <c r="B1439" s="49" t="str">
        <f>Замеры!G1435</f>
        <v xml:space="preserve">Группа от QF </v>
      </c>
      <c r="C1439" s="49" t="str">
        <f>IF(Замеры!J1435=0, " ", Замеры!J1435)</f>
        <v xml:space="preserve"> </v>
      </c>
      <c r="D1439" s="49" t="str">
        <f>IF(O1439=0, " ", CONCATENATE(Замеры!T1435,Замеры!U1435,Замеры!V1435,Замеры!W1435,Замеры!AB1435))</f>
        <v xml:space="preserve"> </v>
      </c>
      <c r="E1439" s="49" t="str">
        <f>IF(Замеры!L1435=0, " ", Замеры!L1435)</f>
        <v xml:space="preserve"> </v>
      </c>
      <c r="F1439" s="49" t="e">
        <f t="shared" si="510"/>
        <v>#VALUE!</v>
      </c>
      <c r="G1439" s="51" t="str">
        <f t="shared" si="511"/>
        <v>-</v>
      </c>
      <c r="H1439" s="52" t="str">
        <f t="shared" si="512"/>
        <v>-</v>
      </c>
      <c r="I1439" s="51" t="str">
        <f t="shared" si="513"/>
        <v>-</v>
      </c>
      <c r="J1439" s="29" t="str">
        <f t="shared" si="514"/>
        <v>-</v>
      </c>
      <c r="K1439" s="46" t="str">
        <f t="shared" si="515"/>
        <v>-</v>
      </c>
      <c r="L1439" s="29" t="str">
        <f t="shared" si="516"/>
        <v>-</v>
      </c>
      <c r="M1439" s="29" t="str">
        <f t="shared" si="517"/>
        <v xml:space="preserve"> </v>
      </c>
      <c r="N1439" s="29" t="str">
        <f t="shared" ca="1" si="518"/>
        <v xml:space="preserve"> </v>
      </c>
      <c r="O1439" s="8">
        <f>Замеры!R1435</f>
        <v>0</v>
      </c>
      <c r="P1439" s="8" t="b">
        <f t="shared" si="506"/>
        <v>1</v>
      </c>
      <c r="Q1439" s="8" t="b">
        <f t="shared" si="507"/>
        <v>1</v>
      </c>
      <c r="R1439" s="8" t="b">
        <f t="shared" si="508"/>
        <v>1</v>
      </c>
      <c r="S1439" s="8" t="s">
        <v>72</v>
      </c>
      <c r="T1439" s="8" t="e">
        <f t="shared" si="519"/>
        <v>#VALUE!</v>
      </c>
      <c r="U1439" s="12" t="s">
        <v>72</v>
      </c>
      <c r="V1439" s="8" t="e">
        <f t="shared" si="520"/>
        <v>#VALUE!</v>
      </c>
      <c r="X1439" s="13" t="str">
        <f t="shared" si="509"/>
        <v xml:space="preserve"> </v>
      </c>
      <c r="Y1439" s="8" t="e">
        <f t="shared" si="521"/>
        <v>#VALUE!</v>
      </c>
      <c r="AA1439" s="14" t="e">
        <f t="shared" ca="1" si="522"/>
        <v>#VALUE!</v>
      </c>
      <c r="AB1439" s="14" t="e">
        <f t="shared" ca="1" si="523"/>
        <v>#VALUE!</v>
      </c>
      <c r="AC1439" s="14" t="e">
        <f t="shared" ca="1" si="524"/>
        <v>#VALUE!</v>
      </c>
      <c r="AD1439" s="8" t="e">
        <f t="shared" ca="1" si="525"/>
        <v>#VALUE!</v>
      </c>
      <c r="AE1439" s="8" t="e">
        <f t="shared" ca="1" si="526"/>
        <v>#VALUE!</v>
      </c>
      <c r="AF1439" s="8" t="e">
        <f t="shared" ca="1" si="527"/>
        <v>#VALUE!</v>
      </c>
    </row>
    <row r="1440" spans="1:32" x14ac:dyDescent="0.3">
      <c r="A1440" s="35">
        <f>IF(Замеры!B1436=0, " ", Замеры!B1436)</f>
        <v>1433</v>
      </c>
      <c r="B1440" s="49" t="str">
        <f>Замеры!G1436</f>
        <v xml:space="preserve">Группа от QF </v>
      </c>
      <c r="C1440" s="49" t="str">
        <f>IF(Замеры!J1436=0, " ", Замеры!J1436)</f>
        <v xml:space="preserve"> </v>
      </c>
      <c r="D1440" s="49" t="str">
        <f>IF(O1440=0, " ", CONCATENATE(Замеры!T1436,Замеры!U1436,Замеры!V1436,Замеры!W1436,Замеры!AB1436))</f>
        <v xml:space="preserve"> </v>
      </c>
      <c r="E1440" s="49" t="str">
        <f>IF(Замеры!L1436=0, " ", Замеры!L1436)</f>
        <v xml:space="preserve"> </v>
      </c>
      <c r="F1440" s="49" t="e">
        <f t="shared" si="510"/>
        <v>#VALUE!</v>
      </c>
      <c r="G1440" s="51" t="str">
        <f t="shared" si="511"/>
        <v>-</v>
      </c>
      <c r="H1440" s="52" t="str">
        <f t="shared" si="512"/>
        <v>-</v>
      </c>
      <c r="I1440" s="51" t="str">
        <f t="shared" si="513"/>
        <v>-</v>
      </c>
      <c r="J1440" s="29" t="str">
        <f t="shared" si="514"/>
        <v>-</v>
      </c>
      <c r="K1440" s="46" t="str">
        <f t="shared" si="515"/>
        <v>-</v>
      </c>
      <c r="L1440" s="29" t="str">
        <f t="shared" si="516"/>
        <v>-</v>
      </c>
      <c r="M1440" s="29" t="str">
        <f t="shared" si="517"/>
        <v xml:space="preserve"> </v>
      </c>
      <c r="N1440" s="29" t="str">
        <f t="shared" ca="1" si="518"/>
        <v xml:space="preserve"> </v>
      </c>
      <c r="O1440" s="8">
        <f>Замеры!R1436</f>
        <v>0</v>
      </c>
      <c r="P1440" s="8" t="b">
        <f t="shared" si="506"/>
        <v>1</v>
      </c>
      <c r="Q1440" s="8" t="b">
        <f t="shared" si="507"/>
        <v>1</v>
      </c>
      <c r="R1440" s="8" t="b">
        <f t="shared" si="508"/>
        <v>1</v>
      </c>
      <c r="S1440" s="8" t="s">
        <v>72</v>
      </c>
      <c r="T1440" s="8" t="e">
        <f t="shared" si="519"/>
        <v>#VALUE!</v>
      </c>
      <c r="U1440" s="12" t="s">
        <v>72</v>
      </c>
      <c r="V1440" s="8" t="e">
        <f t="shared" si="520"/>
        <v>#VALUE!</v>
      </c>
      <c r="X1440" s="13" t="str">
        <f t="shared" si="509"/>
        <v xml:space="preserve"> </v>
      </c>
      <c r="Y1440" s="8" t="e">
        <f t="shared" si="521"/>
        <v>#VALUE!</v>
      </c>
      <c r="AA1440" s="14" t="e">
        <f t="shared" ca="1" si="522"/>
        <v>#VALUE!</v>
      </c>
      <c r="AB1440" s="14" t="e">
        <f t="shared" ca="1" si="523"/>
        <v>#VALUE!</v>
      </c>
      <c r="AC1440" s="14" t="e">
        <f t="shared" ca="1" si="524"/>
        <v>#VALUE!</v>
      </c>
      <c r="AD1440" s="8" t="e">
        <f t="shared" ca="1" si="525"/>
        <v>#VALUE!</v>
      </c>
      <c r="AE1440" s="8" t="e">
        <f t="shared" ca="1" si="526"/>
        <v>#VALUE!</v>
      </c>
      <c r="AF1440" s="8" t="e">
        <f t="shared" ca="1" si="527"/>
        <v>#VALUE!</v>
      </c>
    </row>
    <row r="1441" spans="1:32" x14ac:dyDescent="0.3">
      <c r="A1441" s="35">
        <f>IF(Замеры!B1437=0, " ", Замеры!B1437)</f>
        <v>1434</v>
      </c>
      <c r="B1441" s="49" t="str">
        <f>Замеры!G1437</f>
        <v xml:space="preserve">Группа от QF </v>
      </c>
      <c r="C1441" s="49" t="str">
        <f>IF(Замеры!J1437=0, " ", Замеры!J1437)</f>
        <v xml:space="preserve"> </v>
      </c>
      <c r="D1441" s="49" t="str">
        <f>IF(O1441=0, " ", CONCATENATE(Замеры!T1437,Замеры!U1437,Замеры!V1437,Замеры!W1437,Замеры!AB1437))</f>
        <v xml:space="preserve"> </v>
      </c>
      <c r="E1441" s="49" t="str">
        <f>IF(Замеры!L1437=0, " ", Замеры!L1437)</f>
        <v xml:space="preserve"> </v>
      </c>
      <c r="F1441" s="49" t="e">
        <f t="shared" si="510"/>
        <v>#VALUE!</v>
      </c>
      <c r="G1441" s="51" t="str">
        <f t="shared" si="511"/>
        <v>-</v>
      </c>
      <c r="H1441" s="52" t="str">
        <f t="shared" si="512"/>
        <v>-</v>
      </c>
      <c r="I1441" s="51" t="str">
        <f t="shared" si="513"/>
        <v>-</v>
      </c>
      <c r="J1441" s="29" t="str">
        <f t="shared" si="514"/>
        <v>-</v>
      </c>
      <c r="K1441" s="46" t="str">
        <f t="shared" si="515"/>
        <v>-</v>
      </c>
      <c r="L1441" s="29" t="str">
        <f t="shared" si="516"/>
        <v>-</v>
      </c>
      <c r="M1441" s="29" t="str">
        <f t="shared" si="517"/>
        <v xml:space="preserve"> </v>
      </c>
      <c r="N1441" s="29" t="str">
        <f t="shared" ca="1" si="518"/>
        <v xml:space="preserve"> </v>
      </c>
      <c r="O1441" s="8">
        <f>Замеры!R1437</f>
        <v>0</v>
      </c>
      <c r="P1441" s="8" t="b">
        <f t="shared" si="506"/>
        <v>1</v>
      </c>
      <c r="Q1441" s="8" t="b">
        <f t="shared" si="507"/>
        <v>1</v>
      </c>
      <c r="R1441" s="8" t="b">
        <f t="shared" si="508"/>
        <v>1</v>
      </c>
      <c r="S1441" s="8" t="s">
        <v>72</v>
      </c>
      <c r="T1441" s="8" t="e">
        <f t="shared" si="519"/>
        <v>#VALUE!</v>
      </c>
      <c r="U1441" s="12" t="s">
        <v>72</v>
      </c>
      <c r="V1441" s="8" t="e">
        <f t="shared" si="520"/>
        <v>#VALUE!</v>
      </c>
      <c r="X1441" s="13" t="str">
        <f t="shared" si="509"/>
        <v xml:space="preserve"> </v>
      </c>
      <c r="Y1441" s="8" t="e">
        <f t="shared" si="521"/>
        <v>#VALUE!</v>
      </c>
      <c r="AA1441" s="14" t="e">
        <f t="shared" ca="1" si="522"/>
        <v>#VALUE!</v>
      </c>
      <c r="AB1441" s="14" t="e">
        <f t="shared" ca="1" si="523"/>
        <v>#VALUE!</v>
      </c>
      <c r="AC1441" s="14" t="e">
        <f t="shared" ca="1" si="524"/>
        <v>#VALUE!</v>
      </c>
      <c r="AD1441" s="8" t="e">
        <f t="shared" ca="1" si="525"/>
        <v>#VALUE!</v>
      </c>
      <c r="AE1441" s="8" t="e">
        <f t="shared" ca="1" si="526"/>
        <v>#VALUE!</v>
      </c>
      <c r="AF1441" s="8" t="e">
        <f t="shared" ca="1" si="527"/>
        <v>#VALUE!</v>
      </c>
    </row>
    <row r="1442" spans="1:32" x14ac:dyDescent="0.3">
      <c r="A1442" s="35">
        <f>IF(Замеры!B1438=0, " ", Замеры!B1438)</f>
        <v>1435</v>
      </c>
      <c r="B1442" s="49" t="str">
        <f>Замеры!G1438</f>
        <v xml:space="preserve">Группа от QF </v>
      </c>
      <c r="C1442" s="49" t="str">
        <f>IF(Замеры!J1438=0, " ", Замеры!J1438)</f>
        <v xml:space="preserve"> </v>
      </c>
      <c r="D1442" s="49" t="str">
        <f>IF(O1442=0, " ", CONCATENATE(Замеры!T1438,Замеры!U1438,Замеры!V1438,Замеры!W1438,Замеры!AB1438))</f>
        <v xml:space="preserve"> </v>
      </c>
      <c r="E1442" s="49" t="str">
        <f>IF(Замеры!L1438=0, " ", Замеры!L1438)</f>
        <v xml:space="preserve"> </v>
      </c>
      <c r="F1442" s="49" t="e">
        <f t="shared" si="510"/>
        <v>#VALUE!</v>
      </c>
      <c r="G1442" s="51" t="str">
        <f t="shared" si="511"/>
        <v>-</v>
      </c>
      <c r="H1442" s="52" t="str">
        <f t="shared" si="512"/>
        <v>-</v>
      </c>
      <c r="I1442" s="51" t="str">
        <f t="shared" si="513"/>
        <v>-</v>
      </c>
      <c r="J1442" s="29" t="str">
        <f t="shared" si="514"/>
        <v>-</v>
      </c>
      <c r="K1442" s="46" t="str">
        <f t="shared" si="515"/>
        <v>-</v>
      </c>
      <c r="L1442" s="29" t="str">
        <f t="shared" si="516"/>
        <v>-</v>
      </c>
      <c r="M1442" s="29" t="str">
        <f t="shared" si="517"/>
        <v xml:space="preserve"> </v>
      </c>
      <c r="N1442" s="29" t="str">
        <f t="shared" ca="1" si="518"/>
        <v xml:space="preserve"> </v>
      </c>
      <c r="O1442" s="8">
        <f>Замеры!R1438</f>
        <v>0</v>
      </c>
      <c r="P1442" s="8" t="b">
        <f t="shared" si="506"/>
        <v>1</v>
      </c>
      <c r="Q1442" s="8" t="b">
        <f t="shared" si="507"/>
        <v>1</v>
      </c>
      <c r="R1442" s="8" t="b">
        <f t="shared" si="508"/>
        <v>1</v>
      </c>
      <c r="S1442" s="8" t="s">
        <v>72</v>
      </c>
      <c r="T1442" s="8" t="e">
        <f t="shared" si="519"/>
        <v>#VALUE!</v>
      </c>
      <c r="U1442" s="12" t="s">
        <v>72</v>
      </c>
      <c r="V1442" s="8" t="e">
        <f t="shared" si="520"/>
        <v>#VALUE!</v>
      </c>
      <c r="X1442" s="13" t="str">
        <f t="shared" si="509"/>
        <v xml:space="preserve"> </v>
      </c>
      <c r="Y1442" s="8" t="e">
        <f t="shared" si="521"/>
        <v>#VALUE!</v>
      </c>
      <c r="AA1442" s="14" t="e">
        <f t="shared" ca="1" si="522"/>
        <v>#VALUE!</v>
      </c>
      <c r="AB1442" s="14" t="e">
        <f t="shared" ca="1" si="523"/>
        <v>#VALUE!</v>
      </c>
      <c r="AC1442" s="14" t="e">
        <f t="shared" ca="1" si="524"/>
        <v>#VALUE!</v>
      </c>
      <c r="AD1442" s="8" t="e">
        <f t="shared" ca="1" si="525"/>
        <v>#VALUE!</v>
      </c>
      <c r="AE1442" s="8" t="e">
        <f t="shared" ca="1" si="526"/>
        <v>#VALUE!</v>
      </c>
      <c r="AF1442" s="8" t="e">
        <f t="shared" ca="1" si="527"/>
        <v>#VALUE!</v>
      </c>
    </row>
    <row r="1443" spans="1:32" x14ac:dyDescent="0.3">
      <c r="A1443" s="35">
        <f>IF(Замеры!B1439=0, " ", Замеры!B1439)</f>
        <v>1436</v>
      </c>
      <c r="B1443" s="49" t="str">
        <f>Замеры!G1439</f>
        <v xml:space="preserve">Группа от QF </v>
      </c>
      <c r="C1443" s="49" t="str">
        <f>IF(Замеры!J1439=0, " ", Замеры!J1439)</f>
        <v xml:space="preserve"> </v>
      </c>
      <c r="D1443" s="49" t="str">
        <f>IF(O1443=0, " ", CONCATENATE(Замеры!T1439,Замеры!U1439,Замеры!V1439,Замеры!W1439,Замеры!AB1439))</f>
        <v xml:space="preserve"> </v>
      </c>
      <c r="E1443" s="49" t="str">
        <f>IF(Замеры!L1439=0, " ", Замеры!L1439)</f>
        <v xml:space="preserve"> </v>
      </c>
      <c r="F1443" s="49" t="e">
        <f t="shared" si="510"/>
        <v>#VALUE!</v>
      </c>
      <c r="G1443" s="51" t="str">
        <f t="shared" si="511"/>
        <v>-</v>
      </c>
      <c r="H1443" s="52" t="str">
        <f t="shared" si="512"/>
        <v>-</v>
      </c>
      <c r="I1443" s="51" t="str">
        <f t="shared" si="513"/>
        <v>-</v>
      </c>
      <c r="J1443" s="29" t="str">
        <f t="shared" si="514"/>
        <v>-</v>
      </c>
      <c r="K1443" s="46" t="str">
        <f t="shared" si="515"/>
        <v>-</v>
      </c>
      <c r="L1443" s="29" t="str">
        <f t="shared" si="516"/>
        <v>-</v>
      </c>
      <c r="M1443" s="29" t="str">
        <f t="shared" si="517"/>
        <v xml:space="preserve"> </v>
      </c>
      <c r="N1443" s="29" t="str">
        <f t="shared" ca="1" si="518"/>
        <v xml:space="preserve"> </v>
      </c>
      <c r="O1443" s="8">
        <f>Замеры!R1439</f>
        <v>0</v>
      </c>
      <c r="P1443" s="8" t="b">
        <f t="shared" si="506"/>
        <v>1</v>
      </c>
      <c r="Q1443" s="8" t="b">
        <f t="shared" si="507"/>
        <v>1</v>
      </c>
      <c r="R1443" s="8" t="b">
        <f t="shared" si="508"/>
        <v>1</v>
      </c>
      <c r="S1443" s="8" t="s">
        <v>72</v>
      </c>
      <c r="T1443" s="8" t="e">
        <f t="shared" si="519"/>
        <v>#VALUE!</v>
      </c>
      <c r="U1443" s="12" t="s">
        <v>72</v>
      </c>
      <c r="V1443" s="8" t="e">
        <f t="shared" si="520"/>
        <v>#VALUE!</v>
      </c>
      <c r="X1443" s="13" t="str">
        <f t="shared" si="509"/>
        <v xml:space="preserve"> </v>
      </c>
      <c r="Y1443" s="8" t="e">
        <f t="shared" si="521"/>
        <v>#VALUE!</v>
      </c>
      <c r="AA1443" s="14" t="e">
        <f t="shared" ca="1" si="522"/>
        <v>#VALUE!</v>
      </c>
      <c r="AB1443" s="14" t="e">
        <f t="shared" ca="1" si="523"/>
        <v>#VALUE!</v>
      </c>
      <c r="AC1443" s="14" t="e">
        <f t="shared" ca="1" si="524"/>
        <v>#VALUE!</v>
      </c>
      <c r="AD1443" s="8" t="e">
        <f t="shared" ca="1" si="525"/>
        <v>#VALUE!</v>
      </c>
      <c r="AE1443" s="8" t="e">
        <f t="shared" ca="1" si="526"/>
        <v>#VALUE!</v>
      </c>
      <c r="AF1443" s="8" t="e">
        <f t="shared" ca="1" si="527"/>
        <v>#VALUE!</v>
      </c>
    </row>
    <row r="1444" spans="1:32" x14ac:dyDescent="0.3">
      <c r="A1444" s="35">
        <f>IF(Замеры!B1440=0, " ", Замеры!B1440)</f>
        <v>1437</v>
      </c>
      <c r="B1444" s="49" t="str">
        <f>Замеры!G1440</f>
        <v xml:space="preserve">Группа от QF </v>
      </c>
      <c r="C1444" s="49" t="str">
        <f>IF(Замеры!J1440=0, " ", Замеры!J1440)</f>
        <v xml:space="preserve"> </v>
      </c>
      <c r="D1444" s="49" t="str">
        <f>IF(O1444=0, " ", CONCATENATE(Замеры!T1440,Замеры!U1440,Замеры!V1440,Замеры!W1440,Замеры!AB1440))</f>
        <v xml:space="preserve"> </v>
      </c>
      <c r="E1444" s="49" t="str">
        <f>IF(Замеры!L1440=0, " ", Замеры!L1440)</f>
        <v xml:space="preserve"> </v>
      </c>
      <c r="F1444" s="49" t="e">
        <f t="shared" si="510"/>
        <v>#VALUE!</v>
      </c>
      <c r="G1444" s="51" t="str">
        <f t="shared" si="511"/>
        <v>-</v>
      </c>
      <c r="H1444" s="52" t="str">
        <f t="shared" si="512"/>
        <v>-</v>
      </c>
      <c r="I1444" s="51" t="str">
        <f t="shared" si="513"/>
        <v>-</v>
      </c>
      <c r="J1444" s="29" t="str">
        <f t="shared" si="514"/>
        <v>-</v>
      </c>
      <c r="K1444" s="46" t="str">
        <f t="shared" si="515"/>
        <v>-</v>
      </c>
      <c r="L1444" s="29" t="str">
        <f t="shared" si="516"/>
        <v>-</v>
      </c>
      <c r="M1444" s="29" t="str">
        <f t="shared" si="517"/>
        <v xml:space="preserve"> </v>
      </c>
      <c r="N1444" s="29" t="str">
        <f t="shared" ca="1" si="518"/>
        <v xml:space="preserve"> </v>
      </c>
      <c r="O1444" s="8">
        <f>Замеры!R1440</f>
        <v>0</v>
      </c>
      <c r="P1444" s="8" t="b">
        <f t="shared" si="506"/>
        <v>1</v>
      </c>
      <c r="Q1444" s="8" t="b">
        <f t="shared" si="507"/>
        <v>1</v>
      </c>
      <c r="R1444" s="8" t="b">
        <f t="shared" si="508"/>
        <v>1</v>
      </c>
      <c r="S1444" s="8" t="s">
        <v>72</v>
      </c>
      <c r="T1444" s="8" t="e">
        <f t="shared" si="519"/>
        <v>#VALUE!</v>
      </c>
      <c r="U1444" s="12" t="s">
        <v>72</v>
      </c>
      <c r="V1444" s="8" t="e">
        <f t="shared" si="520"/>
        <v>#VALUE!</v>
      </c>
      <c r="X1444" s="13" t="str">
        <f t="shared" si="509"/>
        <v xml:space="preserve"> </v>
      </c>
      <c r="Y1444" s="8" t="e">
        <f t="shared" si="521"/>
        <v>#VALUE!</v>
      </c>
      <c r="AA1444" s="14" t="e">
        <f t="shared" ca="1" si="522"/>
        <v>#VALUE!</v>
      </c>
      <c r="AB1444" s="14" t="e">
        <f t="shared" ca="1" si="523"/>
        <v>#VALUE!</v>
      </c>
      <c r="AC1444" s="14" t="e">
        <f t="shared" ca="1" si="524"/>
        <v>#VALUE!</v>
      </c>
      <c r="AD1444" s="8" t="e">
        <f t="shared" ca="1" si="525"/>
        <v>#VALUE!</v>
      </c>
      <c r="AE1444" s="8" t="e">
        <f t="shared" ca="1" si="526"/>
        <v>#VALUE!</v>
      </c>
      <c r="AF1444" s="8" t="e">
        <f t="shared" ca="1" si="527"/>
        <v>#VALUE!</v>
      </c>
    </row>
    <row r="1445" spans="1:32" x14ac:dyDescent="0.3">
      <c r="A1445" s="35">
        <f>IF(Замеры!B1441=0, " ", Замеры!B1441)</f>
        <v>1438</v>
      </c>
      <c r="B1445" s="49" t="str">
        <f>Замеры!G1441</f>
        <v xml:space="preserve">Группа от QF </v>
      </c>
      <c r="C1445" s="49" t="str">
        <f>IF(Замеры!J1441=0, " ", Замеры!J1441)</f>
        <v xml:space="preserve"> </v>
      </c>
      <c r="D1445" s="49" t="str">
        <f>IF(O1445=0, " ", CONCATENATE(Замеры!T1441,Замеры!U1441,Замеры!V1441,Замеры!W1441,Замеры!AB1441))</f>
        <v xml:space="preserve"> </v>
      </c>
      <c r="E1445" s="49" t="str">
        <f>IF(Замеры!L1441=0, " ", Замеры!L1441)</f>
        <v xml:space="preserve"> </v>
      </c>
      <c r="F1445" s="49" t="e">
        <f t="shared" si="510"/>
        <v>#VALUE!</v>
      </c>
      <c r="G1445" s="51" t="str">
        <f t="shared" si="511"/>
        <v>-</v>
      </c>
      <c r="H1445" s="52" t="str">
        <f t="shared" si="512"/>
        <v>-</v>
      </c>
      <c r="I1445" s="51" t="str">
        <f t="shared" si="513"/>
        <v>-</v>
      </c>
      <c r="J1445" s="29" t="str">
        <f t="shared" si="514"/>
        <v>-</v>
      </c>
      <c r="K1445" s="46" t="str">
        <f t="shared" si="515"/>
        <v>-</v>
      </c>
      <c r="L1445" s="29" t="str">
        <f t="shared" si="516"/>
        <v>-</v>
      </c>
      <c r="M1445" s="29" t="str">
        <f t="shared" si="517"/>
        <v xml:space="preserve"> </v>
      </c>
      <c r="N1445" s="29" t="str">
        <f t="shared" ca="1" si="518"/>
        <v xml:space="preserve"> </v>
      </c>
      <c r="O1445" s="8">
        <f>Замеры!R1441</f>
        <v>0</v>
      </c>
      <c r="P1445" s="8" t="b">
        <f t="shared" si="506"/>
        <v>1</v>
      </c>
      <c r="Q1445" s="8" t="b">
        <f t="shared" si="507"/>
        <v>1</v>
      </c>
      <c r="R1445" s="8" t="b">
        <f t="shared" si="508"/>
        <v>1</v>
      </c>
      <c r="S1445" s="8" t="s">
        <v>72</v>
      </c>
      <c r="T1445" s="8" t="e">
        <f t="shared" si="519"/>
        <v>#VALUE!</v>
      </c>
      <c r="U1445" s="12" t="s">
        <v>72</v>
      </c>
      <c r="V1445" s="8" t="e">
        <f t="shared" si="520"/>
        <v>#VALUE!</v>
      </c>
      <c r="X1445" s="13" t="str">
        <f t="shared" si="509"/>
        <v xml:space="preserve"> </v>
      </c>
      <c r="Y1445" s="8" t="e">
        <f t="shared" si="521"/>
        <v>#VALUE!</v>
      </c>
      <c r="AA1445" s="14" t="e">
        <f t="shared" ca="1" si="522"/>
        <v>#VALUE!</v>
      </c>
      <c r="AB1445" s="14" t="e">
        <f t="shared" ca="1" si="523"/>
        <v>#VALUE!</v>
      </c>
      <c r="AC1445" s="14" t="e">
        <f t="shared" ca="1" si="524"/>
        <v>#VALUE!</v>
      </c>
      <c r="AD1445" s="8" t="e">
        <f t="shared" ca="1" si="525"/>
        <v>#VALUE!</v>
      </c>
      <c r="AE1445" s="8" t="e">
        <f t="shared" ca="1" si="526"/>
        <v>#VALUE!</v>
      </c>
      <c r="AF1445" s="8" t="e">
        <f t="shared" ca="1" si="527"/>
        <v>#VALUE!</v>
      </c>
    </row>
    <row r="1446" spans="1:32" x14ac:dyDescent="0.3">
      <c r="A1446" s="35">
        <f>IF(Замеры!B1442=0, " ", Замеры!B1442)</f>
        <v>1439</v>
      </c>
      <c r="B1446" s="49" t="str">
        <f>Замеры!G1442</f>
        <v xml:space="preserve">Группа от QF </v>
      </c>
      <c r="C1446" s="49" t="str">
        <f>IF(Замеры!J1442=0, " ", Замеры!J1442)</f>
        <v xml:space="preserve"> </v>
      </c>
      <c r="D1446" s="49" t="str">
        <f>IF(O1446=0, " ", CONCATENATE(Замеры!T1442,Замеры!U1442,Замеры!V1442,Замеры!W1442,Замеры!AB1442))</f>
        <v xml:space="preserve"> </v>
      </c>
      <c r="E1446" s="49" t="str">
        <f>IF(Замеры!L1442=0, " ", Замеры!L1442)</f>
        <v xml:space="preserve"> </v>
      </c>
      <c r="F1446" s="49" t="e">
        <f t="shared" si="510"/>
        <v>#VALUE!</v>
      </c>
      <c r="G1446" s="51" t="str">
        <f t="shared" si="511"/>
        <v>-</v>
      </c>
      <c r="H1446" s="52" t="str">
        <f t="shared" si="512"/>
        <v>-</v>
      </c>
      <c r="I1446" s="51" t="str">
        <f t="shared" si="513"/>
        <v>-</v>
      </c>
      <c r="J1446" s="29" t="str">
        <f t="shared" si="514"/>
        <v>-</v>
      </c>
      <c r="K1446" s="46" t="str">
        <f t="shared" si="515"/>
        <v>-</v>
      </c>
      <c r="L1446" s="29" t="str">
        <f t="shared" si="516"/>
        <v>-</v>
      </c>
      <c r="M1446" s="29" t="str">
        <f t="shared" si="517"/>
        <v xml:space="preserve"> </v>
      </c>
      <c r="N1446" s="29" t="str">
        <f t="shared" ca="1" si="518"/>
        <v xml:space="preserve"> </v>
      </c>
      <c r="O1446" s="8">
        <f>Замеры!R1442</f>
        <v>0</v>
      </c>
      <c r="P1446" s="8" t="b">
        <f t="shared" si="506"/>
        <v>1</v>
      </c>
      <c r="Q1446" s="8" t="b">
        <f t="shared" si="507"/>
        <v>1</v>
      </c>
      <c r="R1446" s="8" t="b">
        <f t="shared" si="508"/>
        <v>1</v>
      </c>
      <c r="S1446" s="8" t="s">
        <v>72</v>
      </c>
      <c r="T1446" s="8" t="e">
        <f t="shared" si="519"/>
        <v>#VALUE!</v>
      </c>
      <c r="U1446" s="12" t="s">
        <v>72</v>
      </c>
      <c r="V1446" s="8" t="e">
        <f t="shared" si="520"/>
        <v>#VALUE!</v>
      </c>
      <c r="X1446" s="13" t="str">
        <f t="shared" si="509"/>
        <v xml:space="preserve"> </v>
      </c>
      <c r="Y1446" s="8" t="e">
        <f t="shared" si="521"/>
        <v>#VALUE!</v>
      </c>
      <c r="AA1446" s="14" t="e">
        <f t="shared" ca="1" si="522"/>
        <v>#VALUE!</v>
      </c>
      <c r="AB1446" s="14" t="e">
        <f t="shared" ca="1" si="523"/>
        <v>#VALUE!</v>
      </c>
      <c r="AC1446" s="14" t="e">
        <f t="shared" ca="1" si="524"/>
        <v>#VALUE!</v>
      </c>
      <c r="AD1446" s="8" t="e">
        <f t="shared" ca="1" si="525"/>
        <v>#VALUE!</v>
      </c>
      <c r="AE1446" s="8" t="e">
        <f t="shared" ca="1" si="526"/>
        <v>#VALUE!</v>
      </c>
      <c r="AF1446" s="8" t="e">
        <f t="shared" ca="1" si="527"/>
        <v>#VALUE!</v>
      </c>
    </row>
    <row r="1447" spans="1:32" x14ac:dyDescent="0.3">
      <c r="A1447" s="35">
        <f>IF(Замеры!B1443=0, " ", Замеры!B1443)</f>
        <v>1440</v>
      </c>
      <c r="B1447" s="49" t="str">
        <f>Замеры!G1443</f>
        <v xml:space="preserve">Группа от QF </v>
      </c>
      <c r="C1447" s="49" t="str">
        <f>IF(Замеры!J1443=0, " ", Замеры!J1443)</f>
        <v xml:space="preserve"> </v>
      </c>
      <c r="D1447" s="49" t="str">
        <f>IF(O1447=0, " ", CONCATENATE(Замеры!T1443,Замеры!U1443,Замеры!V1443,Замеры!W1443,Замеры!AB1443))</f>
        <v xml:space="preserve"> </v>
      </c>
      <c r="E1447" s="49" t="str">
        <f>IF(Замеры!L1443=0, " ", Замеры!L1443)</f>
        <v xml:space="preserve"> </v>
      </c>
      <c r="F1447" s="49" t="e">
        <f t="shared" si="510"/>
        <v>#VALUE!</v>
      </c>
      <c r="G1447" s="51" t="str">
        <f t="shared" si="511"/>
        <v>-</v>
      </c>
      <c r="H1447" s="52" t="str">
        <f t="shared" si="512"/>
        <v>-</v>
      </c>
      <c r="I1447" s="51" t="str">
        <f t="shared" si="513"/>
        <v>-</v>
      </c>
      <c r="J1447" s="29" t="str">
        <f t="shared" si="514"/>
        <v>-</v>
      </c>
      <c r="K1447" s="46" t="str">
        <f t="shared" si="515"/>
        <v>-</v>
      </c>
      <c r="L1447" s="29" t="str">
        <f t="shared" si="516"/>
        <v>-</v>
      </c>
      <c r="M1447" s="29" t="str">
        <f t="shared" si="517"/>
        <v xml:space="preserve"> </v>
      </c>
      <c r="N1447" s="29" t="str">
        <f t="shared" ca="1" si="518"/>
        <v xml:space="preserve"> </v>
      </c>
      <c r="O1447" s="8">
        <f>Замеры!R1443</f>
        <v>0</v>
      </c>
      <c r="P1447" s="8" t="b">
        <f t="shared" si="506"/>
        <v>1</v>
      </c>
      <c r="Q1447" s="8" t="b">
        <f t="shared" si="507"/>
        <v>1</v>
      </c>
      <c r="R1447" s="8" t="b">
        <f t="shared" si="508"/>
        <v>1</v>
      </c>
      <c r="S1447" s="8" t="s">
        <v>72</v>
      </c>
      <c r="T1447" s="8" t="e">
        <f t="shared" si="519"/>
        <v>#VALUE!</v>
      </c>
      <c r="U1447" s="12" t="s">
        <v>72</v>
      </c>
      <c r="V1447" s="8" t="e">
        <f t="shared" si="520"/>
        <v>#VALUE!</v>
      </c>
      <c r="X1447" s="13" t="str">
        <f t="shared" si="509"/>
        <v xml:space="preserve"> </v>
      </c>
      <c r="Y1447" s="8" t="e">
        <f t="shared" si="521"/>
        <v>#VALUE!</v>
      </c>
      <c r="AA1447" s="14" t="e">
        <f t="shared" ca="1" si="522"/>
        <v>#VALUE!</v>
      </c>
      <c r="AB1447" s="14" t="e">
        <f t="shared" ca="1" si="523"/>
        <v>#VALUE!</v>
      </c>
      <c r="AC1447" s="14" t="e">
        <f t="shared" ca="1" si="524"/>
        <v>#VALUE!</v>
      </c>
      <c r="AD1447" s="8" t="e">
        <f t="shared" ca="1" si="525"/>
        <v>#VALUE!</v>
      </c>
      <c r="AE1447" s="8" t="e">
        <f t="shared" ca="1" si="526"/>
        <v>#VALUE!</v>
      </c>
      <c r="AF1447" s="8" t="e">
        <f t="shared" ca="1" si="527"/>
        <v>#VALUE!</v>
      </c>
    </row>
    <row r="1448" spans="1:32" x14ac:dyDescent="0.3">
      <c r="A1448" s="35">
        <f>IF(Замеры!B1444=0, " ", Замеры!B1444)</f>
        <v>1441</v>
      </c>
      <c r="B1448" s="49" t="str">
        <f>Замеры!G1444</f>
        <v xml:space="preserve">Группа от QF </v>
      </c>
      <c r="C1448" s="49" t="str">
        <f>IF(Замеры!J1444=0, " ", Замеры!J1444)</f>
        <v xml:space="preserve"> </v>
      </c>
      <c r="D1448" s="49" t="str">
        <f>IF(O1448=0, " ", CONCATENATE(Замеры!T1444,Замеры!U1444,Замеры!V1444,Замеры!W1444,Замеры!AB1444))</f>
        <v xml:space="preserve"> </v>
      </c>
      <c r="E1448" s="49" t="str">
        <f>IF(Замеры!L1444=0, " ", Замеры!L1444)</f>
        <v xml:space="preserve"> </v>
      </c>
      <c r="F1448" s="49" t="e">
        <f t="shared" si="510"/>
        <v>#VALUE!</v>
      </c>
      <c r="G1448" s="51" t="str">
        <f t="shared" si="511"/>
        <v>-</v>
      </c>
      <c r="H1448" s="52" t="str">
        <f t="shared" si="512"/>
        <v>-</v>
      </c>
      <c r="I1448" s="51" t="str">
        <f t="shared" si="513"/>
        <v>-</v>
      </c>
      <c r="J1448" s="29" t="str">
        <f t="shared" si="514"/>
        <v>-</v>
      </c>
      <c r="K1448" s="46" t="str">
        <f t="shared" si="515"/>
        <v>-</v>
      </c>
      <c r="L1448" s="29" t="str">
        <f t="shared" si="516"/>
        <v>-</v>
      </c>
      <c r="M1448" s="29" t="str">
        <f t="shared" si="517"/>
        <v xml:space="preserve"> </v>
      </c>
      <c r="N1448" s="29" t="str">
        <f t="shared" ca="1" si="518"/>
        <v xml:space="preserve"> </v>
      </c>
      <c r="O1448" s="8">
        <f>Замеры!R1444</f>
        <v>0</v>
      </c>
      <c r="P1448" s="8" t="b">
        <f t="shared" si="506"/>
        <v>1</v>
      </c>
      <c r="Q1448" s="8" t="b">
        <f t="shared" si="507"/>
        <v>1</v>
      </c>
      <c r="R1448" s="8" t="b">
        <f t="shared" si="508"/>
        <v>1</v>
      </c>
      <c r="S1448" s="8" t="s">
        <v>72</v>
      </c>
      <c r="T1448" s="8" t="e">
        <f t="shared" si="519"/>
        <v>#VALUE!</v>
      </c>
      <c r="U1448" s="12" t="s">
        <v>72</v>
      </c>
      <c r="V1448" s="8" t="e">
        <f t="shared" si="520"/>
        <v>#VALUE!</v>
      </c>
      <c r="X1448" s="13" t="str">
        <f t="shared" si="509"/>
        <v xml:space="preserve"> </v>
      </c>
      <c r="Y1448" s="8" t="e">
        <f t="shared" si="521"/>
        <v>#VALUE!</v>
      </c>
      <c r="AA1448" s="14" t="e">
        <f t="shared" ca="1" si="522"/>
        <v>#VALUE!</v>
      </c>
      <c r="AB1448" s="14" t="e">
        <f t="shared" ca="1" si="523"/>
        <v>#VALUE!</v>
      </c>
      <c r="AC1448" s="14" t="e">
        <f t="shared" ca="1" si="524"/>
        <v>#VALUE!</v>
      </c>
      <c r="AD1448" s="8" t="e">
        <f t="shared" ca="1" si="525"/>
        <v>#VALUE!</v>
      </c>
      <c r="AE1448" s="8" t="e">
        <f t="shared" ca="1" si="526"/>
        <v>#VALUE!</v>
      </c>
      <c r="AF1448" s="8" t="e">
        <f t="shared" ca="1" si="527"/>
        <v>#VALUE!</v>
      </c>
    </row>
    <row r="1449" spans="1:32" x14ac:dyDescent="0.3">
      <c r="A1449" s="35">
        <f>IF(Замеры!B1445=0, " ", Замеры!B1445)</f>
        <v>1442</v>
      </c>
      <c r="B1449" s="49" t="str">
        <f>Замеры!G1445</f>
        <v xml:space="preserve">Группа от QF </v>
      </c>
      <c r="C1449" s="49" t="str">
        <f>IF(Замеры!J1445=0, " ", Замеры!J1445)</f>
        <v xml:space="preserve"> </v>
      </c>
      <c r="D1449" s="49" t="str">
        <f>IF(O1449=0, " ", CONCATENATE(Замеры!T1445,Замеры!U1445,Замеры!V1445,Замеры!W1445,Замеры!AB1445))</f>
        <v xml:space="preserve"> </v>
      </c>
      <c r="E1449" s="49" t="str">
        <f>IF(Замеры!L1445=0, " ", Замеры!L1445)</f>
        <v xml:space="preserve"> </v>
      </c>
      <c r="F1449" s="49" t="e">
        <f t="shared" si="510"/>
        <v>#VALUE!</v>
      </c>
      <c r="G1449" s="51" t="str">
        <f t="shared" si="511"/>
        <v>-</v>
      </c>
      <c r="H1449" s="52" t="str">
        <f t="shared" si="512"/>
        <v>-</v>
      </c>
      <c r="I1449" s="51" t="str">
        <f t="shared" si="513"/>
        <v>-</v>
      </c>
      <c r="J1449" s="29" t="str">
        <f t="shared" si="514"/>
        <v>-</v>
      </c>
      <c r="K1449" s="46" t="str">
        <f t="shared" si="515"/>
        <v>-</v>
      </c>
      <c r="L1449" s="29" t="str">
        <f t="shared" si="516"/>
        <v>-</v>
      </c>
      <c r="M1449" s="29" t="str">
        <f t="shared" si="517"/>
        <v xml:space="preserve"> </v>
      </c>
      <c r="N1449" s="29" t="str">
        <f t="shared" ca="1" si="518"/>
        <v xml:space="preserve"> </v>
      </c>
      <c r="O1449" s="8">
        <f>Замеры!R1445</f>
        <v>0</v>
      </c>
      <c r="P1449" s="8" t="b">
        <f t="shared" si="506"/>
        <v>1</v>
      </c>
      <c r="Q1449" s="8" t="b">
        <f t="shared" si="507"/>
        <v>1</v>
      </c>
      <c r="R1449" s="8" t="b">
        <f t="shared" si="508"/>
        <v>1</v>
      </c>
      <c r="S1449" s="8" t="s">
        <v>72</v>
      </c>
      <c r="T1449" s="8" t="e">
        <f t="shared" si="519"/>
        <v>#VALUE!</v>
      </c>
      <c r="U1449" s="12" t="s">
        <v>72</v>
      </c>
      <c r="V1449" s="8" t="e">
        <f t="shared" si="520"/>
        <v>#VALUE!</v>
      </c>
      <c r="X1449" s="13" t="str">
        <f t="shared" si="509"/>
        <v xml:space="preserve"> </v>
      </c>
      <c r="Y1449" s="8" t="e">
        <f t="shared" si="521"/>
        <v>#VALUE!</v>
      </c>
      <c r="AA1449" s="14" t="e">
        <f t="shared" ca="1" si="522"/>
        <v>#VALUE!</v>
      </c>
      <c r="AB1449" s="14" t="e">
        <f t="shared" ca="1" si="523"/>
        <v>#VALUE!</v>
      </c>
      <c r="AC1449" s="14" t="e">
        <f t="shared" ca="1" si="524"/>
        <v>#VALUE!</v>
      </c>
      <c r="AD1449" s="8" t="e">
        <f t="shared" ca="1" si="525"/>
        <v>#VALUE!</v>
      </c>
      <c r="AE1449" s="8" t="e">
        <f t="shared" ca="1" si="526"/>
        <v>#VALUE!</v>
      </c>
      <c r="AF1449" s="8" t="e">
        <f t="shared" ca="1" si="527"/>
        <v>#VALUE!</v>
      </c>
    </row>
    <row r="1450" spans="1:32" x14ac:dyDescent="0.3">
      <c r="A1450" s="35">
        <f>IF(Замеры!B1446=0, " ", Замеры!B1446)</f>
        <v>1443</v>
      </c>
      <c r="B1450" s="49" t="str">
        <f>Замеры!G1446</f>
        <v xml:space="preserve">Группа от QF </v>
      </c>
      <c r="C1450" s="49" t="str">
        <f>IF(Замеры!J1446=0, " ", Замеры!J1446)</f>
        <v xml:space="preserve"> </v>
      </c>
      <c r="D1450" s="49" t="str">
        <f>IF(O1450=0, " ", CONCATENATE(Замеры!T1446,Замеры!U1446,Замеры!V1446,Замеры!W1446,Замеры!AB1446))</f>
        <v xml:space="preserve"> </v>
      </c>
      <c r="E1450" s="49" t="str">
        <f>IF(Замеры!L1446=0, " ", Замеры!L1446)</f>
        <v xml:space="preserve"> </v>
      </c>
      <c r="F1450" s="49" t="e">
        <f t="shared" si="510"/>
        <v>#VALUE!</v>
      </c>
      <c r="G1450" s="51" t="str">
        <f t="shared" si="511"/>
        <v>-</v>
      </c>
      <c r="H1450" s="52" t="str">
        <f t="shared" si="512"/>
        <v>-</v>
      </c>
      <c r="I1450" s="51" t="str">
        <f t="shared" si="513"/>
        <v>-</v>
      </c>
      <c r="J1450" s="29" t="str">
        <f t="shared" si="514"/>
        <v>-</v>
      </c>
      <c r="K1450" s="46" t="str">
        <f t="shared" si="515"/>
        <v>-</v>
      </c>
      <c r="L1450" s="29" t="str">
        <f t="shared" si="516"/>
        <v>-</v>
      </c>
      <c r="M1450" s="29" t="str">
        <f t="shared" si="517"/>
        <v xml:space="preserve"> </v>
      </c>
      <c r="N1450" s="29" t="str">
        <f t="shared" ca="1" si="518"/>
        <v xml:space="preserve"> </v>
      </c>
      <c r="O1450" s="8">
        <f>Замеры!R1446</f>
        <v>0</v>
      </c>
      <c r="P1450" s="8" t="b">
        <f t="shared" si="506"/>
        <v>1</v>
      </c>
      <c r="Q1450" s="8" t="b">
        <f t="shared" si="507"/>
        <v>1</v>
      </c>
      <c r="R1450" s="8" t="b">
        <f t="shared" si="508"/>
        <v>1</v>
      </c>
      <c r="S1450" s="8" t="s">
        <v>72</v>
      </c>
      <c r="T1450" s="8" t="e">
        <f t="shared" si="519"/>
        <v>#VALUE!</v>
      </c>
      <c r="U1450" s="12" t="s">
        <v>72</v>
      </c>
      <c r="V1450" s="8" t="e">
        <f t="shared" si="520"/>
        <v>#VALUE!</v>
      </c>
      <c r="X1450" s="13" t="str">
        <f t="shared" si="509"/>
        <v xml:space="preserve"> </v>
      </c>
      <c r="Y1450" s="8" t="e">
        <f t="shared" si="521"/>
        <v>#VALUE!</v>
      </c>
      <c r="AA1450" s="14" t="e">
        <f t="shared" ca="1" si="522"/>
        <v>#VALUE!</v>
      </c>
      <c r="AB1450" s="14" t="e">
        <f t="shared" ca="1" si="523"/>
        <v>#VALUE!</v>
      </c>
      <c r="AC1450" s="14" t="e">
        <f t="shared" ca="1" si="524"/>
        <v>#VALUE!</v>
      </c>
      <c r="AD1450" s="8" t="e">
        <f t="shared" ca="1" si="525"/>
        <v>#VALUE!</v>
      </c>
      <c r="AE1450" s="8" t="e">
        <f t="shared" ca="1" si="526"/>
        <v>#VALUE!</v>
      </c>
      <c r="AF1450" s="8" t="e">
        <f t="shared" ca="1" si="527"/>
        <v>#VALUE!</v>
      </c>
    </row>
    <row r="1451" spans="1:32" x14ac:dyDescent="0.3">
      <c r="A1451" s="35">
        <f>IF(Замеры!B1447=0, " ", Замеры!B1447)</f>
        <v>1444</v>
      </c>
      <c r="B1451" s="49" t="str">
        <f>Замеры!G1447</f>
        <v xml:space="preserve">Группа от QF </v>
      </c>
      <c r="C1451" s="49" t="str">
        <f>IF(Замеры!J1447=0, " ", Замеры!J1447)</f>
        <v xml:space="preserve"> </v>
      </c>
      <c r="D1451" s="49" t="str">
        <f>IF(O1451=0, " ", CONCATENATE(Замеры!T1447,Замеры!U1447,Замеры!V1447,Замеры!W1447,Замеры!AB1447))</f>
        <v xml:space="preserve"> </v>
      </c>
      <c r="E1451" s="49" t="str">
        <f>IF(Замеры!L1447=0, " ", Замеры!L1447)</f>
        <v xml:space="preserve"> </v>
      </c>
      <c r="F1451" s="49" t="e">
        <f t="shared" si="510"/>
        <v>#VALUE!</v>
      </c>
      <c r="G1451" s="51" t="str">
        <f t="shared" si="511"/>
        <v>-</v>
      </c>
      <c r="H1451" s="52" t="str">
        <f t="shared" si="512"/>
        <v>-</v>
      </c>
      <c r="I1451" s="51" t="str">
        <f t="shared" si="513"/>
        <v>-</v>
      </c>
      <c r="J1451" s="29" t="str">
        <f t="shared" si="514"/>
        <v>-</v>
      </c>
      <c r="K1451" s="46" t="str">
        <f t="shared" si="515"/>
        <v>-</v>
      </c>
      <c r="L1451" s="29" t="str">
        <f t="shared" si="516"/>
        <v>-</v>
      </c>
      <c r="M1451" s="29" t="str">
        <f t="shared" si="517"/>
        <v xml:space="preserve"> </v>
      </c>
      <c r="N1451" s="29" t="str">
        <f t="shared" ca="1" si="518"/>
        <v xml:space="preserve"> </v>
      </c>
      <c r="O1451" s="8">
        <f>Замеры!R1447</f>
        <v>0</v>
      </c>
      <c r="P1451" s="8" t="b">
        <f t="shared" si="506"/>
        <v>1</v>
      </c>
      <c r="Q1451" s="8" t="b">
        <f t="shared" si="507"/>
        <v>1</v>
      </c>
      <c r="R1451" s="8" t="b">
        <f t="shared" si="508"/>
        <v>1</v>
      </c>
      <c r="S1451" s="8" t="s">
        <v>72</v>
      </c>
      <c r="T1451" s="8" t="e">
        <f t="shared" si="519"/>
        <v>#VALUE!</v>
      </c>
      <c r="U1451" s="12" t="s">
        <v>72</v>
      </c>
      <c r="V1451" s="8" t="e">
        <f t="shared" si="520"/>
        <v>#VALUE!</v>
      </c>
      <c r="X1451" s="13" t="str">
        <f t="shared" si="509"/>
        <v xml:space="preserve"> </v>
      </c>
      <c r="Y1451" s="8" t="e">
        <f t="shared" si="521"/>
        <v>#VALUE!</v>
      </c>
      <c r="AA1451" s="14" t="e">
        <f t="shared" ca="1" si="522"/>
        <v>#VALUE!</v>
      </c>
      <c r="AB1451" s="14" t="e">
        <f t="shared" ca="1" si="523"/>
        <v>#VALUE!</v>
      </c>
      <c r="AC1451" s="14" t="e">
        <f t="shared" ca="1" si="524"/>
        <v>#VALUE!</v>
      </c>
      <c r="AD1451" s="8" t="e">
        <f t="shared" ca="1" si="525"/>
        <v>#VALUE!</v>
      </c>
      <c r="AE1451" s="8" t="e">
        <f t="shared" ca="1" si="526"/>
        <v>#VALUE!</v>
      </c>
      <c r="AF1451" s="8" t="e">
        <f t="shared" ca="1" si="527"/>
        <v>#VALUE!</v>
      </c>
    </row>
    <row r="1452" spans="1:32" x14ac:dyDescent="0.3">
      <c r="A1452" s="35">
        <f>IF(Замеры!B1448=0, " ", Замеры!B1448)</f>
        <v>1445</v>
      </c>
      <c r="B1452" s="49" t="str">
        <f>Замеры!G1448</f>
        <v xml:space="preserve">Группа от QF </v>
      </c>
      <c r="C1452" s="49" t="str">
        <f>IF(Замеры!J1448=0, " ", Замеры!J1448)</f>
        <v xml:space="preserve"> </v>
      </c>
      <c r="D1452" s="49" t="str">
        <f>IF(O1452=0, " ", CONCATENATE(Замеры!T1448,Замеры!U1448,Замеры!V1448,Замеры!W1448,Замеры!AB1448))</f>
        <v xml:space="preserve"> </v>
      </c>
      <c r="E1452" s="49" t="str">
        <f>IF(Замеры!L1448=0, " ", Замеры!L1448)</f>
        <v xml:space="preserve"> </v>
      </c>
      <c r="F1452" s="49" t="e">
        <f t="shared" si="510"/>
        <v>#VALUE!</v>
      </c>
      <c r="G1452" s="51" t="str">
        <f t="shared" si="511"/>
        <v>-</v>
      </c>
      <c r="H1452" s="52" t="str">
        <f t="shared" si="512"/>
        <v>-</v>
      </c>
      <c r="I1452" s="51" t="str">
        <f t="shared" si="513"/>
        <v>-</v>
      </c>
      <c r="J1452" s="29" t="str">
        <f t="shared" si="514"/>
        <v>-</v>
      </c>
      <c r="K1452" s="46" t="str">
        <f t="shared" si="515"/>
        <v>-</v>
      </c>
      <c r="L1452" s="29" t="str">
        <f t="shared" si="516"/>
        <v>-</v>
      </c>
      <c r="M1452" s="29" t="str">
        <f t="shared" si="517"/>
        <v xml:space="preserve"> </v>
      </c>
      <c r="N1452" s="29" t="str">
        <f t="shared" ca="1" si="518"/>
        <v xml:space="preserve"> </v>
      </c>
      <c r="O1452" s="8">
        <f>Замеры!R1448</f>
        <v>0</v>
      </c>
      <c r="P1452" s="8" t="b">
        <f t="shared" si="506"/>
        <v>1</v>
      </c>
      <c r="Q1452" s="8" t="b">
        <f t="shared" si="507"/>
        <v>1</v>
      </c>
      <c r="R1452" s="8" t="b">
        <f t="shared" si="508"/>
        <v>1</v>
      </c>
      <c r="S1452" s="8" t="s">
        <v>72</v>
      </c>
      <c r="T1452" s="8" t="e">
        <f t="shared" si="519"/>
        <v>#VALUE!</v>
      </c>
      <c r="U1452" s="12" t="s">
        <v>72</v>
      </c>
      <c r="V1452" s="8" t="e">
        <f t="shared" si="520"/>
        <v>#VALUE!</v>
      </c>
      <c r="X1452" s="13" t="str">
        <f t="shared" si="509"/>
        <v xml:space="preserve"> </v>
      </c>
      <c r="Y1452" s="8" t="e">
        <f t="shared" si="521"/>
        <v>#VALUE!</v>
      </c>
      <c r="AA1452" s="14" t="e">
        <f t="shared" ca="1" si="522"/>
        <v>#VALUE!</v>
      </c>
      <c r="AB1452" s="14" t="e">
        <f t="shared" ca="1" si="523"/>
        <v>#VALUE!</v>
      </c>
      <c r="AC1452" s="14" t="e">
        <f t="shared" ca="1" si="524"/>
        <v>#VALUE!</v>
      </c>
      <c r="AD1452" s="8" t="e">
        <f t="shared" ca="1" si="525"/>
        <v>#VALUE!</v>
      </c>
      <c r="AE1452" s="8" t="e">
        <f t="shared" ca="1" si="526"/>
        <v>#VALUE!</v>
      </c>
      <c r="AF1452" s="8" t="e">
        <f t="shared" ca="1" si="527"/>
        <v>#VALUE!</v>
      </c>
    </row>
    <row r="1453" spans="1:32" x14ac:dyDescent="0.3">
      <c r="A1453" s="35">
        <f>IF(Замеры!B1449=0, " ", Замеры!B1449)</f>
        <v>1446</v>
      </c>
      <c r="B1453" s="49" t="str">
        <f>Замеры!G1449</f>
        <v xml:space="preserve">Группа от QF </v>
      </c>
      <c r="C1453" s="49" t="str">
        <f>IF(Замеры!J1449=0, " ", Замеры!J1449)</f>
        <v xml:space="preserve"> </v>
      </c>
      <c r="D1453" s="49" t="str">
        <f>IF(O1453=0, " ", CONCATENATE(Замеры!T1449,Замеры!U1449,Замеры!V1449,Замеры!W1449,Замеры!AB1449))</f>
        <v xml:space="preserve"> </v>
      </c>
      <c r="E1453" s="49" t="str">
        <f>IF(Замеры!L1449=0, " ", Замеры!L1449)</f>
        <v xml:space="preserve"> </v>
      </c>
      <c r="F1453" s="49" t="e">
        <f t="shared" si="510"/>
        <v>#VALUE!</v>
      </c>
      <c r="G1453" s="51" t="str">
        <f t="shared" si="511"/>
        <v>-</v>
      </c>
      <c r="H1453" s="52" t="str">
        <f t="shared" si="512"/>
        <v>-</v>
      </c>
      <c r="I1453" s="51" t="str">
        <f t="shared" si="513"/>
        <v>-</v>
      </c>
      <c r="J1453" s="29" t="str">
        <f t="shared" si="514"/>
        <v>-</v>
      </c>
      <c r="K1453" s="46" t="str">
        <f t="shared" si="515"/>
        <v>-</v>
      </c>
      <c r="L1453" s="29" t="str">
        <f t="shared" si="516"/>
        <v>-</v>
      </c>
      <c r="M1453" s="29" t="str">
        <f t="shared" si="517"/>
        <v xml:space="preserve"> </v>
      </c>
      <c r="N1453" s="29" t="str">
        <f t="shared" ca="1" si="518"/>
        <v xml:space="preserve"> </v>
      </c>
      <c r="O1453" s="8">
        <f>Замеры!R1449</f>
        <v>0</v>
      </c>
      <c r="P1453" s="8" t="b">
        <f t="shared" si="506"/>
        <v>1</v>
      </c>
      <c r="Q1453" s="8" t="b">
        <f t="shared" si="507"/>
        <v>1</v>
      </c>
      <c r="R1453" s="8" t="b">
        <f t="shared" si="508"/>
        <v>1</v>
      </c>
      <c r="S1453" s="8" t="s">
        <v>72</v>
      </c>
      <c r="T1453" s="8" t="e">
        <f t="shared" si="519"/>
        <v>#VALUE!</v>
      </c>
      <c r="U1453" s="12" t="s">
        <v>72</v>
      </c>
      <c r="V1453" s="8" t="e">
        <f t="shared" si="520"/>
        <v>#VALUE!</v>
      </c>
      <c r="X1453" s="13" t="str">
        <f t="shared" si="509"/>
        <v xml:space="preserve"> </v>
      </c>
      <c r="Y1453" s="8" t="e">
        <f t="shared" si="521"/>
        <v>#VALUE!</v>
      </c>
      <c r="AA1453" s="14" t="e">
        <f t="shared" ca="1" si="522"/>
        <v>#VALUE!</v>
      </c>
      <c r="AB1453" s="14" t="e">
        <f t="shared" ca="1" si="523"/>
        <v>#VALUE!</v>
      </c>
      <c r="AC1453" s="14" t="e">
        <f t="shared" ca="1" si="524"/>
        <v>#VALUE!</v>
      </c>
      <c r="AD1453" s="8" t="e">
        <f t="shared" ca="1" si="525"/>
        <v>#VALUE!</v>
      </c>
      <c r="AE1453" s="8" t="e">
        <f t="shared" ca="1" si="526"/>
        <v>#VALUE!</v>
      </c>
      <c r="AF1453" s="8" t="e">
        <f t="shared" ca="1" si="527"/>
        <v>#VALUE!</v>
      </c>
    </row>
    <row r="1454" spans="1:32" x14ac:dyDescent="0.3">
      <c r="A1454" s="35">
        <f>IF(Замеры!B1450=0, " ", Замеры!B1450)</f>
        <v>1447</v>
      </c>
      <c r="B1454" s="49" t="str">
        <f>Замеры!G1450</f>
        <v xml:space="preserve">Группа от QF </v>
      </c>
      <c r="C1454" s="49" t="str">
        <f>IF(Замеры!J1450=0, " ", Замеры!J1450)</f>
        <v xml:space="preserve"> </v>
      </c>
      <c r="D1454" s="49" t="str">
        <f>IF(O1454=0, " ", CONCATENATE(Замеры!T1450,Замеры!U1450,Замеры!V1450,Замеры!W1450,Замеры!AB1450))</f>
        <v xml:space="preserve"> </v>
      </c>
      <c r="E1454" s="49" t="str">
        <f>IF(Замеры!L1450=0, " ", Замеры!L1450)</f>
        <v xml:space="preserve"> </v>
      </c>
      <c r="F1454" s="49" t="e">
        <f t="shared" si="510"/>
        <v>#VALUE!</v>
      </c>
      <c r="G1454" s="51" t="str">
        <f t="shared" si="511"/>
        <v>-</v>
      </c>
      <c r="H1454" s="52" t="str">
        <f t="shared" si="512"/>
        <v>-</v>
      </c>
      <c r="I1454" s="51" t="str">
        <f t="shared" si="513"/>
        <v>-</v>
      </c>
      <c r="J1454" s="29" t="str">
        <f t="shared" si="514"/>
        <v>-</v>
      </c>
      <c r="K1454" s="46" t="str">
        <f t="shared" si="515"/>
        <v>-</v>
      </c>
      <c r="L1454" s="29" t="str">
        <f t="shared" si="516"/>
        <v>-</v>
      </c>
      <c r="M1454" s="29" t="str">
        <f t="shared" si="517"/>
        <v xml:space="preserve"> </v>
      </c>
      <c r="N1454" s="29" t="str">
        <f t="shared" ca="1" si="518"/>
        <v xml:space="preserve"> </v>
      </c>
      <c r="O1454" s="8">
        <f>Замеры!R1450</f>
        <v>0</v>
      </c>
      <c r="P1454" s="8" t="b">
        <f t="shared" si="506"/>
        <v>1</v>
      </c>
      <c r="Q1454" s="8" t="b">
        <f t="shared" si="507"/>
        <v>1</v>
      </c>
      <c r="R1454" s="8" t="b">
        <f t="shared" si="508"/>
        <v>1</v>
      </c>
      <c r="S1454" s="8" t="s">
        <v>72</v>
      </c>
      <c r="T1454" s="8" t="e">
        <f t="shared" si="519"/>
        <v>#VALUE!</v>
      </c>
      <c r="U1454" s="12" t="s">
        <v>72</v>
      </c>
      <c r="V1454" s="8" t="e">
        <f t="shared" si="520"/>
        <v>#VALUE!</v>
      </c>
      <c r="X1454" s="13" t="str">
        <f t="shared" si="509"/>
        <v xml:space="preserve"> </v>
      </c>
      <c r="Y1454" s="8" t="e">
        <f t="shared" si="521"/>
        <v>#VALUE!</v>
      </c>
      <c r="AA1454" s="14" t="e">
        <f t="shared" ca="1" si="522"/>
        <v>#VALUE!</v>
      </c>
      <c r="AB1454" s="14" t="e">
        <f t="shared" ca="1" si="523"/>
        <v>#VALUE!</v>
      </c>
      <c r="AC1454" s="14" t="e">
        <f t="shared" ca="1" si="524"/>
        <v>#VALUE!</v>
      </c>
      <c r="AD1454" s="8" t="e">
        <f t="shared" ca="1" si="525"/>
        <v>#VALUE!</v>
      </c>
      <c r="AE1454" s="8" t="e">
        <f t="shared" ca="1" si="526"/>
        <v>#VALUE!</v>
      </c>
      <c r="AF1454" s="8" t="e">
        <f t="shared" ca="1" si="527"/>
        <v>#VALUE!</v>
      </c>
    </row>
    <row r="1455" spans="1:32" x14ac:dyDescent="0.3">
      <c r="A1455" s="35">
        <f>IF(Замеры!B1451=0, " ", Замеры!B1451)</f>
        <v>1448</v>
      </c>
      <c r="B1455" s="49" t="str">
        <f>Замеры!G1451</f>
        <v xml:space="preserve">Группа от QF </v>
      </c>
      <c r="C1455" s="49" t="str">
        <f>IF(Замеры!J1451=0, " ", Замеры!J1451)</f>
        <v xml:space="preserve"> </v>
      </c>
      <c r="D1455" s="49" t="str">
        <f>IF(O1455=0, " ", CONCATENATE(Замеры!T1451,Замеры!U1451,Замеры!V1451,Замеры!W1451,Замеры!AB1451))</f>
        <v xml:space="preserve"> </v>
      </c>
      <c r="E1455" s="49" t="str">
        <f>IF(Замеры!L1451=0, " ", Замеры!L1451)</f>
        <v xml:space="preserve"> </v>
      </c>
      <c r="F1455" s="49" t="e">
        <f t="shared" si="510"/>
        <v>#VALUE!</v>
      </c>
      <c r="G1455" s="51" t="str">
        <f t="shared" si="511"/>
        <v>-</v>
      </c>
      <c r="H1455" s="52" t="str">
        <f t="shared" si="512"/>
        <v>-</v>
      </c>
      <c r="I1455" s="51" t="str">
        <f t="shared" si="513"/>
        <v>-</v>
      </c>
      <c r="J1455" s="29" t="str">
        <f t="shared" si="514"/>
        <v>-</v>
      </c>
      <c r="K1455" s="46" t="str">
        <f t="shared" si="515"/>
        <v>-</v>
      </c>
      <c r="L1455" s="29" t="str">
        <f t="shared" si="516"/>
        <v>-</v>
      </c>
      <c r="M1455" s="29" t="str">
        <f t="shared" si="517"/>
        <v xml:space="preserve"> </v>
      </c>
      <c r="N1455" s="29" t="str">
        <f t="shared" ca="1" si="518"/>
        <v xml:space="preserve"> </v>
      </c>
      <c r="O1455" s="8">
        <f>Замеры!R1451</f>
        <v>0</v>
      </c>
      <c r="P1455" s="8" t="b">
        <f t="shared" si="506"/>
        <v>1</v>
      </c>
      <c r="Q1455" s="8" t="b">
        <f t="shared" si="507"/>
        <v>1</v>
      </c>
      <c r="R1455" s="8" t="b">
        <f t="shared" si="508"/>
        <v>1</v>
      </c>
      <c r="S1455" s="8" t="s">
        <v>72</v>
      </c>
      <c r="T1455" s="8" t="e">
        <f t="shared" si="519"/>
        <v>#VALUE!</v>
      </c>
      <c r="U1455" s="12" t="s">
        <v>72</v>
      </c>
      <c r="V1455" s="8" t="e">
        <f t="shared" si="520"/>
        <v>#VALUE!</v>
      </c>
      <c r="X1455" s="13" t="str">
        <f t="shared" si="509"/>
        <v xml:space="preserve"> </v>
      </c>
      <c r="Y1455" s="8" t="e">
        <f t="shared" si="521"/>
        <v>#VALUE!</v>
      </c>
      <c r="AA1455" s="14" t="e">
        <f t="shared" ca="1" si="522"/>
        <v>#VALUE!</v>
      </c>
      <c r="AB1455" s="14" t="e">
        <f t="shared" ca="1" si="523"/>
        <v>#VALUE!</v>
      </c>
      <c r="AC1455" s="14" t="e">
        <f t="shared" ca="1" si="524"/>
        <v>#VALUE!</v>
      </c>
      <c r="AD1455" s="8" t="e">
        <f t="shared" ca="1" si="525"/>
        <v>#VALUE!</v>
      </c>
      <c r="AE1455" s="8" t="e">
        <f t="shared" ca="1" si="526"/>
        <v>#VALUE!</v>
      </c>
      <c r="AF1455" s="8" t="e">
        <f t="shared" ca="1" si="527"/>
        <v>#VALUE!</v>
      </c>
    </row>
    <row r="1456" spans="1:32" x14ac:dyDescent="0.3">
      <c r="A1456" s="35">
        <f>IF(Замеры!B1452=0, " ", Замеры!B1452)</f>
        <v>1449</v>
      </c>
      <c r="B1456" s="49" t="str">
        <f>Замеры!G1452</f>
        <v xml:space="preserve">Группа от QF </v>
      </c>
      <c r="C1456" s="49" t="str">
        <f>IF(Замеры!J1452=0, " ", Замеры!J1452)</f>
        <v xml:space="preserve"> </v>
      </c>
      <c r="D1456" s="49" t="str">
        <f>IF(O1456=0, " ", CONCATENATE(Замеры!T1452,Замеры!U1452,Замеры!V1452,Замеры!W1452,Замеры!AB1452))</f>
        <v xml:space="preserve"> </v>
      </c>
      <c r="E1456" s="49" t="str">
        <f>IF(Замеры!L1452=0, " ", Замеры!L1452)</f>
        <v xml:space="preserve"> </v>
      </c>
      <c r="F1456" s="49" t="e">
        <f t="shared" si="510"/>
        <v>#VALUE!</v>
      </c>
      <c r="G1456" s="51" t="str">
        <f t="shared" si="511"/>
        <v>-</v>
      </c>
      <c r="H1456" s="52" t="str">
        <f t="shared" si="512"/>
        <v>-</v>
      </c>
      <c r="I1456" s="51" t="str">
        <f t="shared" si="513"/>
        <v>-</v>
      </c>
      <c r="J1456" s="29" t="str">
        <f t="shared" si="514"/>
        <v>-</v>
      </c>
      <c r="K1456" s="46" t="str">
        <f t="shared" si="515"/>
        <v>-</v>
      </c>
      <c r="L1456" s="29" t="str">
        <f t="shared" si="516"/>
        <v>-</v>
      </c>
      <c r="M1456" s="29" t="str">
        <f t="shared" si="517"/>
        <v xml:space="preserve"> </v>
      </c>
      <c r="N1456" s="29" t="str">
        <f t="shared" ca="1" si="518"/>
        <v xml:space="preserve"> </v>
      </c>
      <c r="O1456" s="8">
        <f>Замеры!R1452</f>
        <v>0</v>
      </c>
      <c r="P1456" s="8" t="b">
        <f t="shared" si="506"/>
        <v>1</v>
      </c>
      <c r="Q1456" s="8" t="b">
        <f t="shared" si="507"/>
        <v>1</v>
      </c>
      <c r="R1456" s="8" t="b">
        <f t="shared" si="508"/>
        <v>1</v>
      </c>
      <c r="S1456" s="8" t="s">
        <v>72</v>
      </c>
      <c r="T1456" s="8" t="e">
        <f t="shared" si="519"/>
        <v>#VALUE!</v>
      </c>
      <c r="U1456" s="12" t="s">
        <v>72</v>
      </c>
      <c r="V1456" s="8" t="e">
        <f t="shared" si="520"/>
        <v>#VALUE!</v>
      </c>
      <c r="X1456" s="13" t="str">
        <f t="shared" si="509"/>
        <v xml:space="preserve"> </v>
      </c>
      <c r="Y1456" s="8" t="e">
        <f t="shared" si="521"/>
        <v>#VALUE!</v>
      </c>
      <c r="AA1456" s="14" t="e">
        <f t="shared" ca="1" si="522"/>
        <v>#VALUE!</v>
      </c>
      <c r="AB1456" s="14" t="e">
        <f t="shared" ca="1" si="523"/>
        <v>#VALUE!</v>
      </c>
      <c r="AC1456" s="14" t="e">
        <f t="shared" ca="1" si="524"/>
        <v>#VALUE!</v>
      </c>
      <c r="AD1456" s="8" t="e">
        <f t="shared" ca="1" si="525"/>
        <v>#VALUE!</v>
      </c>
      <c r="AE1456" s="8" t="e">
        <f t="shared" ca="1" si="526"/>
        <v>#VALUE!</v>
      </c>
      <c r="AF1456" s="8" t="e">
        <f t="shared" ca="1" si="527"/>
        <v>#VALUE!</v>
      </c>
    </row>
    <row r="1457" spans="1:32" x14ac:dyDescent="0.3">
      <c r="A1457" s="35">
        <f>IF(Замеры!B1453=0, " ", Замеры!B1453)</f>
        <v>1450</v>
      </c>
      <c r="B1457" s="49" t="str">
        <f>Замеры!G1453</f>
        <v xml:space="preserve">Группа от QF </v>
      </c>
      <c r="C1457" s="49" t="str">
        <f>IF(Замеры!J1453=0, " ", Замеры!J1453)</f>
        <v xml:space="preserve"> </v>
      </c>
      <c r="D1457" s="49" t="str">
        <f>IF(O1457=0, " ", CONCATENATE(Замеры!T1453,Замеры!U1453,Замеры!V1453,Замеры!W1453,Замеры!AB1453))</f>
        <v xml:space="preserve"> </v>
      </c>
      <c r="E1457" s="49" t="str">
        <f>IF(Замеры!L1453=0, " ", Замеры!L1453)</f>
        <v xml:space="preserve"> </v>
      </c>
      <c r="F1457" s="49" t="e">
        <f t="shared" si="510"/>
        <v>#VALUE!</v>
      </c>
      <c r="G1457" s="51" t="str">
        <f t="shared" si="511"/>
        <v>-</v>
      </c>
      <c r="H1457" s="52" t="str">
        <f t="shared" si="512"/>
        <v>-</v>
      </c>
      <c r="I1457" s="51" t="str">
        <f t="shared" si="513"/>
        <v>-</v>
      </c>
      <c r="J1457" s="29" t="str">
        <f t="shared" si="514"/>
        <v>-</v>
      </c>
      <c r="K1457" s="46" t="str">
        <f t="shared" si="515"/>
        <v>-</v>
      </c>
      <c r="L1457" s="29" t="str">
        <f t="shared" si="516"/>
        <v>-</v>
      </c>
      <c r="M1457" s="29" t="str">
        <f t="shared" si="517"/>
        <v xml:space="preserve"> </v>
      </c>
      <c r="N1457" s="29" t="str">
        <f t="shared" ca="1" si="518"/>
        <v xml:space="preserve"> </v>
      </c>
      <c r="O1457" s="8">
        <f>Замеры!R1453</f>
        <v>0</v>
      </c>
      <c r="P1457" s="8" t="b">
        <f t="shared" si="506"/>
        <v>1</v>
      </c>
      <c r="Q1457" s="8" t="b">
        <f t="shared" si="507"/>
        <v>1</v>
      </c>
      <c r="R1457" s="8" t="b">
        <f t="shared" si="508"/>
        <v>1</v>
      </c>
      <c r="S1457" s="8" t="s">
        <v>72</v>
      </c>
      <c r="T1457" s="8" t="e">
        <f t="shared" si="519"/>
        <v>#VALUE!</v>
      </c>
      <c r="U1457" s="12" t="s">
        <v>72</v>
      </c>
      <c r="V1457" s="8" t="e">
        <f t="shared" si="520"/>
        <v>#VALUE!</v>
      </c>
      <c r="X1457" s="13" t="str">
        <f t="shared" si="509"/>
        <v xml:space="preserve"> </v>
      </c>
      <c r="Y1457" s="8" t="e">
        <f t="shared" si="521"/>
        <v>#VALUE!</v>
      </c>
      <c r="AA1457" s="14" t="e">
        <f t="shared" ca="1" si="522"/>
        <v>#VALUE!</v>
      </c>
      <c r="AB1457" s="14" t="e">
        <f t="shared" ca="1" si="523"/>
        <v>#VALUE!</v>
      </c>
      <c r="AC1457" s="14" t="e">
        <f t="shared" ca="1" si="524"/>
        <v>#VALUE!</v>
      </c>
      <c r="AD1457" s="8" t="e">
        <f t="shared" ca="1" si="525"/>
        <v>#VALUE!</v>
      </c>
      <c r="AE1457" s="8" t="e">
        <f t="shared" ca="1" si="526"/>
        <v>#VALUE!</v>
      </c>
      <c r="AF1457" s="8" t="e">
        <f t="shared" ca="1" si="527"/>
        <v>#VALUE!</v>
      </c>
    </row>
    <row r="1458" spans="1:32" x14ac:dyDescent="0.3">
      <c r="A1458" s="35">
        <f>IF(Замеры!B1454=0, " ", Замеры!B1454)</f>
        <v>1451</v>
      </c>
      <c r="B1458" s="49" t="str">
        <f>Замеры!G1454</f>
        <v xml:space="preserve">Группа от QF </v>
      </c>
      <c r="C1458" s="49" t="str">
        <f>IF(Замеры!J1454=0, " ", Замеры!J1454)</f>
        <v xml:space="preserve"> </v>
      </c>
      <c r="D1458" s="49" t="str">
        <f>IF(O1458=0, " ", CONCATENATE(Замеры!T1454,Замеры!U1454,Замеры!V1454,Замеры!W1454,Замеры!AB1454))</f>
        <v xml:space="preserve"> </v>
      </c>
      <c r="E1458" s="49" t="str">
        <f>IF(Замеры!L1454=0, " ", Замеры!L1454)</f>
        <v xml:space="preserve"> </v>
      </c>
      <c r="F1458" s="49" t="e">
        <f t="shared" si="510"/>
        <v>#VALUE!</v>
      </c>
      <c r="G1458" s="51" t="str">
        <f t="shared" si="511"/>
        <v>-</v>
      </c>
      <c r="H1458" s="52" t="str">
        <f t="shared" si="512"/>
        <v>-</v>
      </c>
      <c r="I1458" s="51" t="str">
        <f t="shared" si="513"/>
        <v>-</v>
      </c>
      <c r="J1458" s="29" t="str">
        <f t="shared" si="514"/>
        <v>-</v>
      </c>
      <c r="K1458" s="46" t="str">
        <f t="shared" si="515"/>
        <v>-</v>
      </c>
      <c r="L1458" s="29" t="str">
        <f t="shared" si="516"/>
        <v>-</v>
      </c>
      <c r="M1458" s="29" t="str">
        <f t="shared" si="517"/>
        <v xml:space="preserve"> </v>
      </c>
      <c r="N1458" s="29" t="str">
        <f t="shared" ca="1" si="518"/>
        <v xml:space="preserve"> </v>
      </c>
      <c r="O1458" s="8">
        <f>Замеры!R1454</f>
        <v>0</v>
      </c>
      <c r="P1458" s="8" t="b">
        <f t="shared" si="506"/>
        <v>1</v>
      </c>
      <c r="Q1458" s="8" t="b">
        <f t="shared" si="507"/>
        <v>1</v>
      </c>
      <c r="R1458" s="8" t="b">
        <f t="shared" si="508"/>
        <v>1</v>
      </c>
      <c r="S1458" s="8" t="s">
        <v>72</v>
      </c>
      <c r="T1458" s="8" t="e">
        <f t="shared" si="519"/>
        <v>#VALUE!</v>
      </c>
      <c r="U1458" s="12" t="s">
        <v>72</v>
      </c>
      <c r="V1458" s="8" t="e">
        <f t="shared" si="520"/>
        <v>#VALUE!</v>
      </c>
      <c r="X1458" s="13" t="str">
        <f t="shared" si="509"/>
        <v xml:space="preserve"> </v>
      </c>
      <c r="Y1458" s="8" t="e">
        <f t="shared" si="521"/>
        <v>#VALUE!</v>
      </c>
      <c r="AA1458" s="14" t="e">
        <f t="shared" ca="1" si="522"/>
        <v>#VALUE!</v>
      </c>
      <c r="AB1458" s="14" t="e">
        <f t="shared" ca="1" si="523"/>
        <v>#VALUE!</v>
      </c>
      <c r="AC1458" s="14" t="e">
        <f t="shared" ca="1" si="524"/>
        <v>#VALUE!</v>
      </c>
      <c r="AD1458" s="8" t="e">
        <f t="shared" ca="1" si="525"/>
        <v>#VALUE!</v>
      </c>
      <c r="AE1458" s="8" t="e">
        <f t="shared" ca="1" si="526"/>
        <v>#VALUE!</v>
      </c>
      <c r="AF1458" s="8" t="e">
        <f t="shared" ca="1" si="527"/>
        <v>#VALUE!</v>
      </c>
    </row>
    <row r="1459" spans="1:32" x14ac:dyDescent="0.3">
      <c r="A1459" s="35">
        <f>IF(Замеры!B1455=0, " ", Замеры!B1455)</f>
        <v>1452</v>
      </c>
      <c r="B1459" s="49" t="str">
        <f>Замеры!G1455</f>
        <v xml:space="preserve">Группа от QF </v>
      </c>
      <c r="C1459" s="49" t="str">
        <f>IF(Замеры!J1455=0, " ", Замеры!J1455)</f>
        <v xml:space="preserve"> </v>
      </c>
      <c r="D1459" s="49" t="str">
        <f>IF(O1459=0, " ", CONCATENATE(Замеры!T1455,Замеры!U1455,Замеры!V1455,Замеры!W1455,Замеры!AB1455))</f>
        <v xml:space="preserve"> </v>
      </c>
      <c r="E1459" s="49" t="str">
        <f>IF(Замеры!L1455=0, " ", Замеры!L1455)</f>
        <v xml:space="preserve"> </v>
      </c>
      <c r="F1459" s="49" t="e">
        <f t="shared" si="510"/>
        <v>#VALUE!</v>
      </c>
      <c r="G1459" s="51" t="str">
        <f t="shared" si="511"/>
        <v>-</v>
      </c>
      <c r="H1459" s="52" t="str">
        <f t="shared" si="512"/>
        <v>-</v>
      </c>
      <c r="I1459" s="51" t="str">
        <f t="shared" si="513"/>
        <v>-</v>
      </c>
      <c r="J1459" s="29" t="str">
        <f t="shared" si="514"/>
        <v>-</v>
      </c>
      <c r="K1459" s="46" t="str">
        <f t="shared" si="515"/>
        <v>-</v>
      </c>
      <c r="L1459" s="29" t="str">
        <f t="shared" si="516"/>
        <v>-</v>
      </c>
      <c r="M1459" s="29" t="str">
        <f t="shared" si="517"/>
        <v xml:space="preserve"> </v>
      </c>
      <c r="N1459" s="29" t="str">
        <f t="shared" ca="1" si="518"/>
        <v xml:space="preserve"> </v>
      </c>
      <c r="O1459" s="8">
        <f>Замеры!R1455</f>
        <v>0</v>
      </c>
      <c r="P1459" s="8" t="b">
        <f t="shared" si="506"/>
        <v>1</v>
      </c>
      <c r="Q1459" s="8" t="b">
        <f t="shared" si="507"/>
        <v>1</v>
      </c>
      <c r="R1459" s="8" t="b">
        <f t="shared" si="508"/>
        <v>1</v>
      </c>
      <c r="S1459" s="8" t="s">
        <v>72</v>
      </c>
      <c r="T1459" s="8" t="e">
        <f t="shared" si="519"/>
        <v>#VALUE!</v>
      </c>
      <c r="U1459" s="12" t="s">
        <v>72</v>
      </c>
      <c r="V1459" s="8" t="e">
        <f t="shared" si="520"/>
        <v>#VALUE!</v>
      </c>
      <c r="X1459" s="13" t="str">
        <f t="shared" si="509"/>
        <v xml:space="preserve"> </v>
      </c>
      <c r="Y1459" s="8" t="e">
        <f t="shared" si="521"/>
        <v>#VALUE!</v>
      </c>
      <c r="AA1459" s="14" t="e">
        <f t="shared" ca="1" si="522"/>
        <v>#VALUE!</v>
      </c>
      <c r="AB1459" s="14" t="e">
        <f t="shared" ca="1" si="523"/>
        <v>#VALUE!</v>
      </c>
      <c r="AC1459" s="14" t="e">
        <f t="shared" ca="1" si="524"/>
        <v>#VALUE!</v>
      </c>
      <c r="AD1459" s="8" t="e">
        <f t="shared" ca="1" si="525"/>
        <v>#VALUE!</v>
      </c>
      <c r="AE1459" s="8" t="e">
        <f t="shared" ca="1" si="526"/>
        <v>#VALUE!</v>
      </c>
      <c r="AF1459" s="8" t="e">
        <f t="shared" ca="1" si="527"/>
        <v>#VALUE!</v>
      </c>
    </row>
    <row r="1460" spans="1:32" x14ac:dyDescent="0.3">
      <c r="A1460" s="35">
        <f>IF(Замеры!B1456=0, " ", Замеры!B1456)</f>
        <v>1453</v>
      </c>
      <c r="B1460" s="49" t="str">
        <f>Замеры!G1456</f>
        <v xml:space="preserve">Группа от QF </v>
      </c>
      <c r="C1460" s="49" t="str">
        <f>IF(Замеры!J1456=0, " ", Замеры!J1456)</f>
        <v xml:space="preserve"> </v>
      </c>
      <c r="D1460" s="49" t="str">
        <f>IF(O1460=0, " ", CONCATENATE(Замеры!T1456,Замеры!U1456,Замеры!V1456,Замеры!W1456,Замеры!AB1456))</f>
        <v xml:space="preserve"> </v>
      </c>
      <c r="E1460" s="49" t="str">
        <f>IF(Замеры!L1456=0, " ", Замеры!L1456)</f>
        <v xml:space="preserve"> </v>
      </c>
      <c r="F1460" s="49" t="e">
        <f t="shared" si="510"/>
        <v>#VALUE!</v>
      </c>
      <c r="G1460" s="51" t="str">
        <f t="shared" si="511"/>
        <v>-</v>
      </c>
      <c r="H1460" s="52" t="str">
        <f t="shared" si="512"/>
        <v>-</v>
      </c>
      <c r="I1460" s="51" t="str">
        <f t="shared" si="513"/>
        <v>-</v>
      </c>
      <c r="J1460" s="29" t="str">
        <f t="shared" si="514"/>
        <v>-</v>
      </c>
      <c r="K1460" s="46" t="str">
        <f t="shared" si="515"/>
        <v>-</v>
      </c>
      <c r="L1460" s="29" t="str">
        <f t="shared" si="516"/>
        <v>-</v>
      </c>
      <c r="M1460" s="29" t="str">
        <f t="shared" si="517"/>
        <v xml:space="preserve"> </v>
      </c>
      <c r="N1460" s="29" t="str">
        <f t="shared" ca="1" si="518"/>
        <v xml:space="preserve"> </v>
      </c>
      <c r="O1460" s="8">
        <f>Замеры!R1456</f>
        <v>0</v>
      </c>
      <c r="P1460" s="8" t="b">
        <f t="shared" si="506"/>
        <v>1</v>
      </c>
      <c r="Q1460" s="8" t="b">
        <f t="shared" si="507"/>
        <v>1</v>
      </c>
      <c r="R1460" s="8" t="b">
        <f t="shared" si="508"/>
        <v>1</v>
      </c>
      <c r="S1460" s="8" t="s">
        <v>72</v>
      </c>
      <c r="T1460" s="8" t="e">
        <f t="shared" si="519"/>
        <v>#VALUE!</v>
      </c>
      <c r="U1460" s="12" t="s">
        <v>72</v>
      </c>
      <c r="V1460" s="8" t="e">
        <f t="shared" si="520"/>
        <v>#VALUE!</v>
      </c>
      <c r="X1460" s="13" t="str">
        <f t="shared" si="509"/>
        <v xml:space="preserve"> </v>
      </c>
      <c r="Y1460" s="8" t="e">
        <f t="shared" si="521"/>
        <v>#VALUE!</v>
      </c>
      <c r="AA1460" s="14" t="e">
        <f t="shared" ca="1" si="522"/>
        <v>#VALUE!</v>
      </c>
      <c r="AB1460" s="14" t="e">
        <f t="shared" ca="1" si="523"/>
        <v>#VALUE!</v>
      </c>
      <c r="AC1460" s="14" t="e">
        <f t="shared" ca="1" si="524"/>
        <v>#VALUE!</v>
      </c>
      <c r="AD1460" s="8" t="e">
        <f t="shared" ca="1" si="525"/>
        <v>#VALUE!</v>
      </c>
      <c r="AE1460" s="8" t="e">
        <f t="shared" ca="1" si="526"/>
        <v>#VALUE!</v>
      </c>
      <c r="AF1460" s="8" t="e">
        <f t="shared" ca="1" si="527"/>
        <v>#VALUE!</v>
      </c>
    </row>
    <row r="1461" spans="1:32" x14ac:dyDescent="0.3">
      <c r="A1461" s="35">
        <f>IF(Замеры!B1457=0, " ", Замеры!B1457)</f>
        <v>1454</v>
      </c>
      <c r="B1461" s="49" t="str">
        <f>Замеры!G1457</f>
        <v xml:space="preserve">Группа от QF </v>
      </c>
      <c r="C1461" s="49" t="str">
        <f>IF(Замеры!J1457=0, " ", Замеры!J1457)</f>
        <v xml:space="preserve"> </v>
      </c>
      <c r="D1461" s="49" t="str">
        <f>IF(O1461=0, " ", CONCATENATE(Замеры!T1457,Замеры!U1457,Замеры!V1457,Замеры!W1457,Замеры!AB1457))</f>
        <v xml:space="preserve"> </v>
      </c>
      <c r="E1461" s="49" t="str">
        <f>IF(Замеры!L1457=0, " ", Замеры!L1457)</f>
        <v xml:space="preserve"> </v>
      </c>
      <c r="F1461" s="49" t="e">
        <f t="shared" si="510"/>
        <v>#VALUE!</v>
      </c>
      <c r="G1461" s="51" t="str">
        <f t="shared" si="511"/>
        <v>-</v>
      </c>
      <c r="H1461" s="52" t="str">
        <f t="shared" si="512"/>
        <v>-</v>
      </c>
      <c r="I1461" s="51" t="str">
        <f t="shared" si="513"/>
        <v>-</v>
      </c>
      <c r="J1461" s="29" t="str">
        <f t="shared" si="514"/>
        <v>-</v>
      </c>
      <c r="K1461" s="46" t="str">
        <f t="shared" si="515"/>
        <v>-</v>
      </c>
      <c r="L1461" s="29" t="str">
        <f t="shared" si="516"/>
        <v>-</v>
      </c>
      <c r="M1461" s="29" t="str">
        <f t="shared" si="517"/>
        <v xml:space="preserve"> </v>
      </c>
      <c r="N1461" s="29" t="str">
        <f t="shared" ca="1" si="518"/>
        <v xml:space="preserve"> </v>
      </c>
      <c r="O1461" s="8">
        <f>Замеры!R1457</f>
        <v>0</v>
      </c>
      <c r="P1461" s="8" t="b">
        <f t="shared" si="506"/>
        <v>1</v>
      </c>
      <c r="Q1461" s="8" t="b">
        <f t="shared" si="507"/>
        <v>1</v>
      </c>
      <c r="R1461" s="8" t="b">
        <f t="shared" si="508"/>
        <v>1</v>
      </c>
      <c r="S1461" s="8" t="s">
        <v>72</v>
      </c>
      <c r="T1461" s="8" t="e">
        <f t="shared" si="519"/>
        <v>#VALUE!</v>
      </c>
      <c r="U1461" s="12" t="s">
        <v>72</v>
      </c>
      <c r="V1461" s="8" t="e">
        <f t="shared" si="520"/>
        <v>#VALUE!</v>
      </c>
      <c r="X1461" s="13" t="str">
        <f t="shared" si="509"/>
        <v xml:space="preserve"> </v>
      </c>
      <c r="Y1461" s="8" t="e">
        <f t="shared" si="521"/>
        <v>#VALUE!</v>
      </c>
      <c r="AA1461" s="14" t="e">
        <f t="shared" ca="1" si="522"/>
        <v>#VALUE!</v>
      </c>
      <c r="AB1461" s="14" t="e">
        <f t="shared" ca="1" si="523"/>
        <v>#VALUE!</v>
      </c>
      <c r="AC1461" s="14" t="e">
        <f t="shared" ca="1" si="524"/>
        <v>#VALUE!</v>
      </c>
      <c r="AD1461" s="8" t="e">
        <f t="shared" ca="1" si="525"/>
        <v>#VALUE!</v>
      </c>
      <c r="AE1461" s="8" t="e">
        <f t="shared" ca="1" si="526"/>
        <v>#VALUE!</v>
      </c>
      <c r="AF1461" s="8" t="e">
        <f t="shared" ca="1" si="527"/>
        <v>#VALUE!</v>
      </c>
    </row>
    <row r="1462" spans="1:32" x14ac:dyDescent="0.3">
      <c r="A1462" s="35">
        <f>IF(Замеры!B1458=0, " ", Замеры!B1458)</f>
        <v>1455</v>
      </c>
      <c r="B1462" s="49" t="str">
        <f>Замеры!G1458</f>
        <v xml:space="preserve">Группа от QF </v>
      </c>
      <c r="C1462" s="49" t="str">
        <f>IF(Замеры!J1458=0, " ", Замеры!J1458)</f>
        <v xml:space="preserve"> </v>
      </c>
      <c r="D1462" s="49" t="str">
        <f>IF(O1462=0, " ", CONCATENATE(Замеры!T1458,Замеры!U1458,Замеры!V1458,Замеры!W1458,Замеры!AB1458))</f>
        <v xml:space="preserve"> </v>
      </c>
      <c r="E1462" s="49" t="str">
        <f>IF(Замеры!L1458=0, " ", Замеры!L1458)</f>
        <v xml:space="preserve"> </v>
      </c>
      <c r="F1462" s="49" t="e">
        <f t="shared" si="510"/>
        <v>#VALUE!</v>
      </c>
      <c r="G1462" s="51" t="str">
        <f t="shared" si="511"/>
        <v>-</v>
      </c>
      <c r="H1462" s="52" t="str">
        <f t="shared" si="512"/>
        <v>-</v>
      </c>
      <c r="I1462" s="51" t="str">
        <f t="shared" si="513"/>
        <v>-</v>
      </c>
      <c r="J1462" s="29" t="str">
        <f t="shared" si="514"/>
        <v>-</v>
      </c>
      <c r="K1462" s="46" t="str">
        <f t="shared" si="515"/>
        <v>-</v>
      </c>
      <c r="L1462" s="29" t="str">
        <f t="shared" si="516"/>
        <v>-</v>
      </c>
      <c r="M1462" s="29" t="str">
        <f t="shared" si="517"/>
        <v xml:space="preserve"> </v>
      </c>
      <c r="N1462" s="29" t="str">
        <f t="shared" ca="1" si="518"/>
        <v xml:space="preserve"> </v>
      </c>
      <c r="O1462" s="8">
        <f>Замеры!R1458</f>
        <v>0</v>
      </c>
      <c r="P1462" s="8" t="b">
        <f t="shared" si="506"/>
        <v>1</v>
      </c>
      <c r="Q1462" s="8" t="b">
        <f t="shared" si="507"/>
        <v>1</v>
      </c>
      <c r="R1462" s="8" t="b">
        <f t="shared" si="508"/>
        <v>1</v>
      </c>
      <c r="S1462" s="8" t="s">
        <v>72</v>
      </c>
      <c r="T1462" s="8" t="e">
        <f t="shared" si="519"/>
        <v>#VALUE!</v>
      </c>
      <c r="U1462" s="12" t="s">
        <v>72</v>
      </c>
      <c r="V1462" s="8" t="e">
        <f t="shared" si="520"/>
        <v>#VALUE!</v>
      </c>
      <c r="X1462" s="13" t="str">
        <f t="shared" si="509"/>
        <v xml:space="preserve"> </v>
      </c>
      <c r="Y1462" s="8" t="e">
        <f t="shared" si="521"/>
        <v>#VALUE!</v>
      </c>
      <c r="AA1462" s="14" t="e">
        <f t="shared" ca="1" si="522"/>
        <v>#VALUE!</v>
      </c>
      <c r="AB1462" s="14" t="e">
        <f t="shared" ca="1" si="523"/>
        <v>#VALUE!</v>
      </c>
      <c r="AC1462" s="14" t="e">
        <f t="shared" ca="1" si="524"/>
        <v>#VALUE!</v>
      </c>
      <c r="AD1462" s="8" t="e">
        <f t="shared" ca="1" si="525"/>
        <v>#VALUE!</v>
      </c>
      <c r="AE1462" s="8" t="e">
        <f t="shared" ca="1" si="526"/>
        <v>#VALUE!</v>
      </c>
      <c r="AF1462" s="8" t="e">
        <f t="shared" ca="1" si="527"/>
        <v>#VALUE!</v>
      </c>
    </row>
    <row r="1463" spans="1:32" x14ac:dyDescent="0.3">
      <c r="A1463" s="35">
        <f>IF(Замеры!B1459=0, " ", Замеры!B1459)</f>
        <v>1456</v>
      </c>
      <c r="B1463" s="49" t="str">
        <f>Замеры!G1459</f>
        <v xml:space="preserve">Группа от QF </v>
      </c>
      <c r="C1463" s="49" t="str">
        <f>IF(Замеры!J1459=0, " ", Замеры!J1459)</f>
        <v xml:space="preserve"> </v>
      </c>
      <c r="D1463" s="49" t="str">
        <f>IF(O1463=0, " ", CONCATENATE(Замеры!T1459,Замеры!U1459,Замеры!V1459,Замеры!W1459,Замеры!AB1459))</f>
        <v xml:space="preserve"> </v>
      </c>
      <c r="E1463" s="49" t="str">
        <f>IF(Замеры!L1459=0, " ", Замеры!L1459)</f>
        <v xml:space="preserve"> </v>
      </c>
      <c r="F1463" s="49" t="e">
        <f t="shared" si="510"/>
        <v>#VALUE!</v>
      </c>
      <c r="G1463" s="51" t="str">
        <f t="shared" si="511"/>
        <v>-</v>
      </c>
      <c r="H1463" s="52" t="str">
        <f t="shared" si="512"/>
        <v>-</v>
      </c>
      <c r="I1463" s="51" t="str">
        <f t="shared" si="513"/>
        <v>-</v>
      </c>
      <c r="J1463" s="29" t="str">
        <f t="shared" si="514"/>
        <v>-</v>
      </c>
      <c r="K1463" s="46" t="str">
        <f t="shared" si="515"/>
        <v>-</v>
      </c>
      <c r="L1463" s="29" t="str">
        <f t="shared" si="516"/>
        <v>-</v>
      </c>
      <c r="M1463" s="29" t="str">
        <f t="shared" si="517"/>
        <v xml:space="preserve"> </v>
      </c>
      <c r="N1463" s="29" t="str">
        <f t="shared" ca="1" si="518"/>
        <v xml:space="preserve"> </v>
      </c>
      <c r="O1463" s="8">
        <f>Замеры!R1459</f>
        <v>0</v>
      </c>
      <c r="P1463" s="8" t="b">
        <f t="shared" si="506"/>
        <v>1</v>
      </c>
      <c r="Q1463" s="8" t="b">
        <f t="shared" si="507"/>
        <v>1</v>
      </c>
      <c r="R1463" s="8" t="b">
        <f t="shared" si="508"/>
        <v>1</v>
      </c>
      <c r="S1463" s="8" t="s">
        <v>72</v>
      </c>
      <c r="T1463" s="8" t="e">
        <f t="shared" si="519"/>
        <v>#VALUE!</v>
      </c>
      <c r="U1463" s="12" t="s">
        <v>72</v>
      </c>
      <c r="V1463" s="8" t="e">
        <f t="shared" si="520"/>
        <v>#VALUE!</v>
      </c>
      <c r="X1463" s="13" t="str">
        <f t="shared" si="509"/>
        <v xml:space="preserve"> </v>
      </c>
      <c r="Y1463" s="8" t="e">
        <f t="shared" si="521"/>
        <v>#VALUE!</v>
      </c>
      <c r="AA1463" s="14" t="e">
        <f t="shared" ca="1" si="522"/>
        <v>#VALUE!</v>
      </c>
      <c r="AB1463" s="14" t="e">
        <f t="shared" ca="1" si="523"/>
        <v>#VALUE!</v>
      </c>
      <c r="AC1463" s="14" t="e">
        <f t="shared" ca="1" si="524"/>
        <v>#VALUE!</v>
      </c>
      <c r="AD1463" s="8" t="e">
        <f t="shared" ca="1" si="525"/>
        <v>#VALUE!</v>
      </c>
      <c r="AE1463" s="8" t="e">
        <f t="shared" ca="1" si="526"/>
        <v>#VALUE!</v>
      </c>
      <c r="AF1463" s="8" t="e">
        <f t="shared" ca="1" si="527"/>
        <v>#VALUE!</v>
      </c>
    </row>
    <row r="1464" spans="1:32" x14ac:dyDescent="0.3">
      <c r="A1464" s="35">
        <f>IF(Замеры!B1460=0, " ", Замеры!B1460)</f>
        <v>1457</v>
      </c>
      <c r="B1464" s="49" t="str">
        <f>Замеры!G1460</f>
        <v xml:space="preserve">Группа от QF </v>
      </c>
      <c r="C1464" s="49" t="str">
        <f>IF(Замеры!J1460=0, " ", Замеры!J1460)</f>
        <v xml:space="preserve"> </v>
      </c>
      <c r="D1464" s="49" t="str">
        <f>IF(O1464=0, " ", CONCATENATE(Замеры!T1460,Замеры!U1460,Замеры!V1460,Замеры!W1460,Замеры!AB1460))</f>
        <v xml:space="preserve"> </v>
      </c>
      <c r="E1464" s="49" t="str">
        <f>IF(Замеры!L1460=0, " ", Замеры!L1460)</f>
        <v xml:space="preserve"> </v>
      </c>
      <c r="F1464" s="49" t="e">
        <f t="shared" si="510"/>
        <v>#VALUE!</v>
      </c>
      <c r="G1464" s="51" t="str">
        <f t="shared" si="511"/>
        <v>-</v>
      </c>
      <c r="H1464" s="52" t="str">
        <f t="shared" si="512"/>
        <v>-</v>
      </c>
      <c r="I1464" s="51" t="str">
        <f t="shared" si="513"/>
        <v>-</v>
      </c>
      <c r="J1464" s="29" t="str">
        <f t="shared" si="514"/>
        <v>-</v>
      </c>
      <c r="K1464" s="46" t="str">
        <f t="shared" si="515"/>
        <v>-</v>
      </c>
      <c r="L1464" s="29" t="str">
        <f t="shared" si="516"/>
        <v>-</v>
      </c>
      <c r="M1464" s="29" t="str">
        <f t="shared" si="517"/>
        <v xml:space="preserve"> </v>
      </c>
      <c r="N1464" s="29" t="str">
        <f t="shared" ca="1" si="518"/>
        <v xml:space="preserve"> </v>
      </c>
      <c r="O1464" s="8">
        <f>Замеры!R1460</f>
        <v>0</v>
      </c>
      <c r="P1464" s="8" t="b">
        <f t="shared" si="506"/>
        <v>1</v>
      </c>
      <c r="Q1464" s="8" t="b">
        <f t="shared" si="507"/>
        <v>1</v>
      </c>
      <c r="R1464" s="8" t="b">
        <f t="shared" si="508"/>
        <v>1</v>
      </c>
      <c r="S1464" s="8" t="s">
        <v>72</v>
      </c>
      <c r="T1464" s="8" t="e">
        <f t="shared" si="519"/>
        <v>#VALUE!</v>
      </c>
      <c r="U1464" s="12" t="s">
        <v>72</v>
      </c>
      <c r="V1464" s="8" t="e">
        <f t="shared" si="520"/>
        <v>#VALUE!</v>
      </c>
      <c r="X1464" s="13" t="str">
        <f t="shared" si="509"/>
        <v xml:space="preserve"> </v>
      </c>
      <c r="Y1464" s="8" t="e">
        <f t="shared" si="521"/>
        <v>#VALUE!</v>
      </c>
      <c r="AA1464" s="14" t="e">
        <f t="shared" ca="1" si="522"/>
        <v>#VALUE!</v>
      </c>
      <c r="AB1464" s="14" t="e">
        <f t="shared" ca="1" si="523"/>
        <v>#VALUE!</v>
      </c>
      <c r="AC1464" s="14" t="e">
        <f t="shared" ca="1" si="524"/>
        <v>#VALUE!</v>
      </c>
      <c r="AD1464" s="8" t="e">
        <f t="shared" ca="1" si="525"/>
        <v>#VALUE!</v>
      </c>
      <c r="AE1464" s="8" t="e">
        <f t="shared" ca="1" si="526"/>
        <v>#VALUE!</v>
      </c>
      <c r="AF1464" s="8" t="e">
        <f t="shared" ca="1" si="527"/>
        <v>#VALUE!</v>
      </c>
    </row>
    <row r="1465" spans="1:32" x14ac:dyDescent="0.3">
      <c r="A1465" s="35">
        <f>IF(Замеры!B1461=0, " ", Замеры!B1461)</f>
        <v>1458</v>
      </c>
      <c r="B1465" s="49" t="str">
        <f>Замеры!G1461</f>
        <v xml:space="preserve">Группа от QF </v>
      </c>
      <c r="C1465" s="49" t="str">
        <f>IF(Замеры!J1461=0, " ", Замеры!J1461)</f>
        <v xml:space="preserve"> </v>
      </c>
      <c r="D1465" s="49" t="str">
        <f>IF(O1465=0, " ", CONCATENATE(Замеры!T1461,Замеры!U1461,Замеры!V1461,Замеры!W1461,Замеры!AB1461))</f>
        <v xml:space="preserve"> </v>
      </c>
      <c r="E1465" s="49" t="str">
        <f>IF(Замеры!L1461=0, " ", Замеры!L1461)</f>
        <v xml:space="preserve"> </v>
      </c>
      <c r="F1465" s="49" t="e">
        <f t="shared" si="510"/>
        <v>#VALUE!</v>
      </c>
      <c r="G1465" s="51" t="str">
        <f t="shared" si="511"/>
        <v>-</v>
      </c>
      <c r="H1465" s="52" t="str">
        <f t="shared" si="512"/>
        <v>-</v>
      </c>
      <c r="I1465" s="51" t="str">
        <f t="shared" si="513"/>
        <v>-</v>
      </c>
      <c r="J1465" s="29" t="str">
        <f t="shared" si="514"/>
        <v>-</v>
      </c>
      <c r="K1465" s="46" t="str">
        <f t="shared" si="515"/>
        <v>-</v>
      </c>
      <c r="L1465" s="29" t="str">
        <f t="shared" si="516"/>
        <v>-</v>
      </c>
      <c r="M1465" s="29" t="str">
        <f t="shared" si="517"/>
        <v xml:space="preserve"> </v>
      </c>
      <c r="N1465" s="29" t="str">
        <f t="shared" ca="1" si="518"/>
        <v xml:space="preserve"> </v>
      </c>
      <c r="O1465" s="8">
        <f>Замеры!R1461</f>
        <v>0</v>
      </c>
      <c r="P1465" s="8" t="b">
        <f t="shared" si="506"/>
        <v>1</v>
      </c>
      <c r="Q1465" s="8" t="b">
        <f t="shared" si="507"/>
        <v>1</v>
      </c>
      <c r="R1465" s="8" t="b">
        <f t="shared" si="508"/>
        <v>1</v>
      </c>
      <c r="S1465" s="8" t="s">
        <v>72</v>
      </c>
      <c r="T1465" s="8" t="e">
        <f t="shared" si="519"/>
        <v>#VALUE!</v>
      </c>
      <c r="U1465" s="12" t="s">
        <v>72</v>
      </c>
      <c r="V1465" s="8" t="e">
        <f t="shared" si="520"/>
        <v>#VALUE!</v>
      </c>
      <c r="X1465" s="13" t="str">
        <f t="shared" si="509"/>
        <v xml:space="preserve"> </v>
      </c>
      <c r="Y1465" s="8" t="e">
        <f t="shared" si="521"/>
        <v>#VALUE!</v>
      </c>
      <c r="AA1465" s="14" t="e">
        <f t="shared" ca="1" si="522"/>
        <v>#VALUE!</v>
      </c>
      <c r="AB1465" s="14" t="e">
        <f t="shared" ca="1" si="523"/>
        <v>#VALUE!</v>
      </c>
      <c r="AC1465" s="14" t="e">
        <f t="shared" ca="1" si="524"/>
        <v>#VALUE!</v>
      </c>
      <c r="AD1465" s="8" t="e">
        <f t="shared" ca="1" si="525"/>
        <v>#VALUE!</v>
      </c>
      <c r="AE1465" s="8" t="e">
        <f t="shared" ca="1" si="526"/>
        <v>#VALUE!</v>
      </c>
      <c r="AF1465" s="8" t="e">
        <f t="shared" ca="1" si="527"/>
        <v>#VALUE!</v>
      </c>
    </row>
    <row r="1466" spans="1:32" x14ac:dyDescent="0.3">
      <c r="A1466" s="35">
        <f>IF(Замеры!B1462=0, " ", Замеры!B1462)</f>
        <v>1459</v>
      </c>
      <c r="B1466" s="49" t="str">
        <f>Замеры!G1462</f>
        <v xml:space="preserve">Группа от QF </v>
      </c>
      <c r="C1466" s="49" t="str">
        <f>IF(Замеры!J1462=0, " ", Замеры!J1462)</f>
        <v xml:space="preserve"> </v>
      </c>
      <c r="D1466" s="49" t="str">
        <f>IF(O1466=0, " ", CONCATENATE(Замеры!T1462,Замеры!U1462,Замеры!V1462,Замеры!W1462,Замеры!AB1462))</f>
        <v xml:space="preserve"> </v>
      </c>
      <c r="E1466" s="49" t="str">
        <f>IF(Замеры!L1462=0, " ", Замеры!L1462)</f>
        <v xml:space="preserve"> </v>
      </c>
      <c r="F1466" s="49" t="e">
        <f t="shared" si="510"/>
        <v>#VALUE!</v>
      </c>
      <c r="G1466" s="51" t="str">
        <f t="shared" si="511"/>
        <v>-</v>
      </c>
      <c r="H1466" s="52" t="str">
        <f t="shared" si="512"/>
        <v>-</v>
      </c>
      <c r="I1466" s="51" t="str">
        <f t="shared" si="513"/>
        <v>-</v>
      </c>
      <c r="J1466" s="29" t="str">
        <f t="shared" si="514"/>
        <v>-</v>
      </c>
      <c r="K1466" s="46" t="str">
        <f t="shared" si="515"/>
        <v>-</v>
      </c>
      <c r="L1466" s="29" t="str">
        <f t="shared" si="516"/>
        <v>-</v>
      </c>
      <c r="M1466" s="29" t="str">
        <f t="shared" si="517"/>
        <v xml:space="preserve"> </v>
      </c>
      <c r="N1466" s="29" t="str">
        <f t="shared" ca="1" si="518"/>
        <v xml:space="preserve"> </v>
      </c>
      <c r="O1466" s="8">
        <f>Замеры!R1462</f>
        <v>0</v>
      </c>
      <c r="P1466" s="8" t="b">
        <f t="shared" si="506"/>
        <v>1</v>
      </c>
      <c r="Q1466" s="8" t="b">
        <f t="shared" si="507"/>
        <v>1</v>
      </c>
      <c r="R1466" s="8" t="b">
        <f t="shared" si="508"/>
        <v>1</v>
      </c>
      <c r="S1466" s="8" t="s">
        <v>72</v>
      </c>
      <c r="T1466" s="8" t="e">
        <f t="shared" si="519"/>
        <v>#VALUE!</v>
      </c>
      <c r="U1466" s="12" t="s">
        <v>72</v>
      </c>
      <c r="V1466" s="8" t="e">
        <f t="shared" si="520"/>
        <v>#VALUE!</v>
      </c>
      <c r="X1466" s="13" t="str">
        <f t="shared" si="509"/>
        <v xml:space="preserve"> </v>
      </c>
      <c r="Y1466" s="8" t="e">
        <f t="shared" si="521"/>
        <v>#VALUE!</v>
      </c>
      <c r="AA1466" s="14" t="e">
        <f t="shared" ca="1" si="522"/>
        <v>#VALUE!</v>
      </c>
      <c r="AB1466" s="14" t="e">
        <f t="shared" ca="1" si="523"/>
        <v>#VALUE!</v>
      </c>
      <c r="AC1466" s="14" t="e">
        <f t="shared" ca="1" si="524"/>
        <v>#VALUE!</v>
      </c>
      <c r="AD1466" s="8" t="e">
        <f t="shared" ca="1" si="525"/>
        <v>#VALUE!</v>
      </c>
      <c r="AE1466" s="8" t="e">
        <f t="shared" ca="1" si="526"/>
        <v>#VALUE!</v>
      </c>
      <c r="AF1466" s="8" t="e">
        <f t="shared" ca="1" si="527"/>
        <v>#VALUE!</v>
      </c>
    </row>
    <row r="1467" spans="1:32" x14ac:dyDescent="0.3">
      <c r="A1467" s="35">
        <f>IF(Замеры!B1463=0, " ", Замеры!B1463)</f>
        <v>1460</v>
      </c>
      <c r="B1467" s="49" t="str">
        <f>Замеры!G1463</f>
        <v xml:space="preserve">Группа от QF </v>
      </c>
      <c r="C1467" s="49" t="str">
        <f>IF(Замеры!J1463=0, " ", Замеры!J1463)</f>
        <v xml:space="preserve"> </v>
      </c>
      <c r="D1467" s="49" t="str">
        <f>IF(O1467=0, " ", CONCATENATE(Замеры!T1463,Замеры!U1463,Замеры!V1463,Замеры!W1463,Замеры!AB1463))</f>
        <v xml:space="preserve"> </v>
      </c>
      <c r="E1467" s="49" t="str">
        <f>IF(Замеры!L1463=0, " ", Замеры!L1463)</f>
        <v xml:space="preserve"> </v>
      </c>
      <c r="F1467" s="49" t="e">
        <f t="shared" si="510"/>
        <v>#VALUE!</v>
      </c>
      <c r="G1467" s="51" t="str">
        <f t="shared" si="511"/>
        <v>-</v>
      </c>
      <c r="H1467" s="52" t="str">
        <f t="shared" si="512"/>
        <v>-</v>
      </c>
      <c r="I1467" s="51" t="str">
        <f t="shared" si="513"/>
        <v>-</v>
      </c>
      <c r="J1467" s="29" t="str">
        <f t="shared" si="514"/>
        <v>-</v>
      </c>
      <c r="K1467" s="46" t="str">
        <f t="shared" si="515"/>
        <v>-</v>
      </c>
      <c r="L1467" s="29" t="str">
        <f t="shared" si="516"/>
        <v>-</v>
      </c>
      <c r="M1467" s="29" t="str">
        <f t="shared" si="517"/>
        <v xml:space="preserve"> </v>
      </c>
      <c r="N1467" s="29" t="str">
        <f t="shared" ca="1" si="518"/>
        <v xml:space="preserve"> </v>
      </c>
      <c r="O1467" s="8">
        <f>Замеры!R1463</f>
        <v>0</v>
      </c>
      <c r="P1467" s="8" t="b">
        <f t="shared" si="506"/>
        <v>1</v>
      </c>
      <c r="Q1467" s="8" t="b">
        <f t="shared" si="507"/>
        <v>1</v>
      </c>
      <c r="R1467" s="8" t="b">
        <f t="shared" si="508"/>
        <v>1</v>
      </c>
      <c r="S1467" s="8" t="s">
        <v>72</v>
      </c>
      <c r="T1467" s="8" t="e">
        <f t="shared" si="519"/>
        <v>#VALUE!</v>
      </c>
      <c r="U1467" s="12" t="s">
        <v>72</v>
      </c>
      <c r="V1467" s="8" t="e">
        <f t="shared" si="520"/>
        <v>#VALUE!</v>
      </c>
      <c r="X1467" s="13" t="str">
        <f t="shared" si="509"/>
        <v xml:space="preserve"> </v>
      </c>
      <c r="Y1467" s="8" t="e">
        <f t="shared" si="521"/>
        <v>#VALUE!</v>
      </c>
      <c r="AA1467" s="14" t="e">
        <f t="shared" ca="1" si="522"/>
        <v>#VALUE!</v>
      </c>
      <c r="AB1467" s="14" t="e">
        <f t="shared" ca="1" si="523"/>
        <v>#VALUE!</v>
      </c>
      <c r="AC1467" s="14" t="e">
        <f t="shared" ca="1" si="524"/>
        <v>#VALUE!</v>
      </c>
      <c r="AD1467" s="8" t="e">
        <f t="shared" ca="1" si="525"/>
        <v>#VALUE!</v>
      </c>
      <c r="AE1467" s="8" t="e">
        <f t="shared" ca="1" si="526"/>
        <v>#VALUE!</v>
      </c>
      <c r="AF1467" s="8" t="e">
        <f t="shared" ca="1" si="527"/>
        <v>#VALUE!</v>
      </c>
    </row>
    <row r="1468" spans="1:32" x14ac:dyDescent="0.3">
      <c r="A1468" s="35">
        <f>IF(Замеры!B1464=0, " ", Замеры!B1464)</f>
        <v>1461</v>
      </c>
      <c r="B1468" s="49" t="str">
        <f>Замеры!G1464</f>
        <v xml:space="preserve">Группа от QF </v>
      </c>
      <c r="C1468" s="49" t="str">
        <f>IF(Замеры!J1464=0, " ", Замеры!J1464)</f>
        <v xml:space="preserve"> </v>
      </c>
      <c r="D1468" s="49" t="str">
        <f>IF(O1468=0, " ", CONCATENATE(Замеры!T1464,Замеры!U1464,Замеры!V1464,Замеры!W1464,Замеры!AB1464))</f>
        <v xml:space="preserve"> </v>
      </c>
      <c r="E1468" s="49" t="str">
        <f>IF(Замеры!L1464=0, " ", Замеры!L1464)</f>
        <v xml:space="preserve"> </v>
      </c>
      <c r="F1468" s="49" t="e">
        <f t="shared" si="510"/>
        <v>#VALUE!</v>
      </c>
      <c r="G1468" s="51" t="str">
        <f t="shared" si="511"/>
        <v>-</v>
      </c>
      <c r="H1468" s="52" t="str">
        <f t="shared" si="512"/>
        <v>-</v>
      </c>
      <c r="I1468" s="51" t="str">
        <f t="shared" si="513"/>
        <v>-</v>
      </c>
      <c r="J1468" s="29" t="str">
        <f t="shared" si="514"/>
        <v>-</v>
      </c>
      <c r="K1468" s="46" t="str">
        <f t="shared" si="515"/>
        <v>-</v>
      </c>
      <c r="L1468" s="29" t="str">
        <f t="shared" si="516"/>
        <v>-</v>
      </c>
      <c r="M1468" s="29" t="str">
        <f t="shared" si="517"/>
        <v xml:space="preserve"> </v>
      </c>
      <c r="N1468" s="29" t="str">
        <f t="shared" ca="1" si="518"/>
        <v xml:space="preserve"> </v>
      </c>
      <c r="O1468" s="8">
        <f>Замеры!R1464</f>
        <v>0</v>
      </c>
      <c r="P1468" s="8" t="b">
        <f t="shared" si="506"/>
        <v>1</v>
      </c>
      <c r="Q1468" s="8" t="b">
        <f t="shared" si="507"/>
        <v>1</v>
      </c>
      <c r="R1468" s="8" t="b">
        <f t="shared" si="508"/>
        <v>1</v>
      </c>
      <c r="S1468" s="8" t="s">
        <v>72</v>
      </c>
      <c r="T1468" s="8" t="e">
        <f t="shared" si="519"/>
        <v>#VALUE!</v>
      </c>
      <c r="U1468" s="12" t="s">
        <v>72</v>
      </c>
      <c r="V1468" s="8" t="e">
        <f t="shared" si="520"/>
        <v>#VALUE!</v>
      </c>
      <c r="X1468" s="13" t="str">
        <f t="shared" si="509"/>
        <v xml:space="preserve"> </v>
      </c>
      <c r="Y1468" s="8" t="e">
        <f t="shared" si="521"/>
        <v>#VALUE!</v>
      </c>
      <c r="AA1468" s="14" t="e">
        <f t="shared" ca="1" si="522"/>
        <v>#VALUE!</v>
      </c>
      <c r="AB1468" s="14" t="e">
        <f t="shared" ca="1" si="523"/>
        <v>#VALUE!</v>
      </c>
      <c r="AC1468" s="14" t="e">
        <f t="shared" ca="1" si="524"/>
        <v>#VALUE!</v>
      </c>
      <c r="AD1468" s="8" t="e">
        <f t="shared" ca="1" si="525"/>
        <v>#VALUE!</v>
      </c>
      <c r="AE1468" s="8" t="e">
        <f t="shared" ca="1" si="526"/>
        <v>#VALUE!</v>
      </c>
      <c r="AF1468" s="8" t="e">
        <f t="shared" ca="1" si="527"/>
        <v>#VALUE!</v>
      </c>
    </row>
    <row r="1469" spans="1:32" x14ac:dyDescent="0.3">
      <c r="A1469" s="35">
        <f>IF(Замеры!B1465=0, " ", Замеры!B1465)</f>
        <v>1462</v>
      </c>
      <c r="B1469" s="49" t="str">
        <f>Замеры!G1465</f>
        <v xml:space="preserve">Группа от QF </v>
      </c>
      <c r="C1469" s="49" t="str">
        <f>IF(Замеры!J1465=0, " ", Замеры!J1465)</f>
        <v xml:space="preserve"> </v>
      </c>
      <c r="D1469" s="49" t="str">
        <f>IF(O1469=0, " ", CONCATENATE(Замеры!T1465,Замеры!U1465,Замеры!V1465,Замеры!W1465,Замеры!AB1465))</f>
        <v xml:space="preserve"> </v>
      </c>
      <c r="E1469" s="49" t="str">
        <f>IF(Замеры!L1465=0, " ", Замеры!L1465)</f>
        <v xml:space="preserve"> </v>
      </c>
      <c r="F1469" s="49" t="e">
        <f t="shared" si="510"/>
        <v>#VALUE!</v>
      </c>
      <c r="G1469" s="51" t="str">
        <f t="shared" si="511"/>
        <v>-</v>
      </c>
      <c r="H1469" s="52" t="str">
        <f t="shared" si="512"/>
        <v>-</v>
      </c>
      <c r="I1469" s="51" t="str">
        <f t="shared" si="513"/>
        <v>-</v>
      </c>
      <c r="J1469" s="29" t="str">
        <f t="shared" si="514"/>
        <v>-</v>
      </c>
      <c r="K1469" s="46" t="str">
        <f t="shared" si="515"/>
        <v>-</v>
      </c>
      <c r="L1469" s="29" t="str">
        <f t="shared" si="516"/>
        <v>-</v>
      </c>
      <c r="M1469" s="29" t="str">
        <f t="shared" si="517"/>
        <v xml:space="preserve"> </v>
      </c>
      <c r="N1469" s="29" t="str">
        <f t="shared" ca="1" si="518"/>
        <v xml:space="preserve"> </v>
      </c>
      <c r="O1469" s="8">
        <f>Замеры!R1465</f>
        <v>0</v>
      </c>
      <c r="P1469" s="8" t="b">
        <f t="shared" si="506"/>
        <v>1</v>
      </c>
      <c r="Q1469" s="8" t="b">
        <f t="shared" si="507"/>
        <v>1</v>
      </c>
      <c r="R1469" s="8" t="b">
        <f t="shared" si="508"/>
        <v>1</v>
      </c>
      <c r="S1469" s="8" t="s">
        <v>72</v>
      </c>
      <c r="T1469" s="8" t="e">
        <f t="shared" si="519"/>
        <v>#VALUE!</v>
      </c>
      <c r="U1469" s="12" t="s">
        <v>72</v>
      </c>
      <c r="V1469" s="8" t="e">
        <f t="shared" si="520"/>
        <v>#VALUE!</v>
      </c>
      <c r="X1469" s="13" t="str">
        <f t="shared" si="509"/>
        <v xml:space="preserve"> </v>
      </c>
      <c r="Y1469" s="8" t="e">
        <f t="shared" si="521"/>
        <v>#VALUE!</v>
      </c>
      <c r="AA1469" s="14" t="e">
        <f t="shared" ca="1" si="522"/>
        <v>#VALUE!</v>
      </c>
      <c r="AB1469" s="14" t="e">
        <f t="shared" ca="1" si="523"/>
        <v>#VALUE!</v>
      </c>
      <c r="AC1469" s="14" t="e">
        <f t="shared" ca="1" si="524"/>
        <v>#VALUE!</v>
      </c>
      <c r="AD1469" s="8" t="e">
        <f t="shared" ca="1" si="525"/>
        <v>#VALUE!</v>
      </c>
      <c r="AE1469" s="8" t="e">
        <f t="shared" ca="1" si="526"/>
        <v>#VALUE!</v>
      </c>
      <c r="AF1469" s="8" t="e">
        <f t="shared" ca="1" si="527"/>
        <v>#VALUE!</v>
      </c>
    </row>
    <row r="1470" spans="1:32" x14ac:dyDescent="0.3">
      <c r="A1470" s="35">
        <f>IF(Замеры!B1466=0, " ", Замеры!B1466)</f>
        <v>1463</v>
      </c>
      <c r="B1470" s="49" t="str">
        <f>Замеры!G1466</f>
        <v xml:space="preserve">Группа от QF </v>
      </c>
      <c r="C1470" s="49" t="str">
        <f>IF(Замеры!J1466=0, " ", Замеры!J1466)</f>
        <v xml:space="preserve"> </v>
      </c>
      <c r="D1470" s="49" t="str">
        <f>IF(O1470=0, " ", CONCATENATE(Замеры!T1466,Замеры!U1466,Замеры!V1466,Замеры!W1466,Замеры!AB1466))</f>
        <v xml:space="preserve"> </v>
      </c>
      <c r="E1470" s="49" t="str">
        <f>IF(Замеры!L1466=0, " ", Замеры!L1466)</f>
        <v xml:space="preserve"> </v>
      </c>
      <c r="F1470" s="49" t="e">
        <f t="shared" si="510"/>
        <v>#VALUE!</v>
      </c>
      <c r="G1470" s="51" t="str">
        <f t="shared" si="511"/>
        <v>-</v>
      </c>
      <c r="H1470" s="52" t="str">
        <f t="shared" si="512"/>
        <v>-</v>
      </c>
      <c r="I1470" s="51" t="str">
        <f t="shared" si="513"/>
        <v>-</v>
      </c>
      <c r="J1470" s="29" t="str">
        <f t="shared" si="514"/>
        <v>-</v>
      </c>
      <c r="K1470" s="46" t="str">
        <f t="shared" si="515"/>
        <v>-</v>
      </c>
      <c r="L1470" s="29" t="str">
        <f t="shared" si="516"/>
        <v>-</v>
      </c>
      <c r="M1470" s="29" t="str">
        <f t="shared" si="517"/>
        <v xml:space="preserve"> </v>
      </c>
      <c r="N1470" s="29" t="str">
        <f t="shared" ca="1" si="518"/>
        <v xml:space="preserve"> </v>
      </c>
      <c r="O1470" s="8">
        <f>Замеры!R1466</f>
        <v>0</v>
      </c>
      <c r="P1470" s="8" t="b">
        <f t="shared" si="506"/>
        <v>1</v>
      </c>
      <c r="Q1470" s="8" t="b">
        <f t="shared" si="507"/>
        <v>1</v>
      </c>
      <c r="R1470" s="8" t="b">
        <f t="shared" si="508"/>
        <v>1</v>
      </c>
      <c r="S1470" s="8" t="s">
        <v>72</v>
      </c>
      <c r="T1470" s="8" t="e">
        <f t="shared" si="519"/>
        <v>#VALUE!</v>
      </c>
      <c r="U1470" s="12" t="s">
        <v>72</v>
      </c>
      <c r="V1470" s="8" t="e">
        <f t="shared" si="520"/>
        <v>#VALUE!</v>
      </c>
      <c r="X1470" s="13" t="str">
        <f t="shared" si="509"/>
        <v xml:space="preserve"> </v>
      </c>
      <c r="Y1470" s="8" t="e">
        <f t="shared" si="521"/>
        <v>#VALUE!</v>
      </c>
      <c r="AA1470" s="14" t="e">
        <f t="shared" ca="1" si="522"/>
        <v>#VALUE!</v>
      </c>
      <c r="AB1470" s="14" t="e">
        <f t="shared" ca="1" si="523"/>
        <v>#VALUE!</v>
      </c>
      <c r="AC1470" s="14" t="e">
        <f t="shared" ca="1" si="524"/>
        <v>#VALUE!</v>
      </c>
      <c r="AD1470" s="8" t="e">
        <f t="shared" ca="1" si="525"/>
        <v>#VALUE!</v>
      </c>
      <c r="AE1470" s="8" t="e">
        <f t="shared" ca="1" si="526"/>
        <v>#VALUE!</v>
      </c>
      <c r="AF1470" s="8" t="e">
        <f t="shared" ca="1" si="527"/>
        <v>#VALUE!</v>
      </c>
    </row>
    <row r="1471" spans="1:32" x14ac:dyDescent="0.3">
      <c r="A1471" s="35">
        <f>IF(Замеры!B1467=0, " ", Замеры!B1467)</f>
        <v>1464</v>
      </c>
      <c r="B1471" s="49" t="str">
        <f>Замеры!G1467</f>
        <v xml:space="preserve">Группа от QF </v>
      </c>
      <c r="C1471" s="49" t="str">
        <f>IF(Замеры!J1467=0, " ", Замеры!J1467)</f>
        <v xml:space="preserve"> </v>
      </c>
      <c r="D1471" s="49" t="str">
        <f>IF(O1471=0, " ", CONCATENATE(Замеры!T1467,Замеры!U1467,Замеры!V1467,Замеры!W1467,Замеры!AB1467))</f>
        <v xml:space="preserve"> </v>
      </c>
      <c r="E1471" s="49" t="str">
        <f>IF(Замеры!L1467=0, " ", Замеры!L1467)</f>
        <v xml:space="preserve"> </v>
      </c>
      <c r="F1471" s="49" t="e">
        <f t="shared" si="510"/>
        <v>#VALUE!</v>
      </c>
      <c r="G1471" s="51" t="str">
        <f t="shared" si="511"/>
        <v>-</v>
      </c>
      <c r="H1471" s="52" t="str">
        <f t="shared" si="512"/>
        <v>-</v>
      </c>
      <c r="I1471" s="51" t="str">
        <f t="shared" si="513"/>
        <v>-</v>
      </c>
      <c r="J1471" s="29" t="str">
        <f t="shared" si="514"/>
        <v>-</v>
      </c>
      <c r="K1471" s="46" t="str">
        <f t="shared" si="515"/>
        <v>-</v>
      </c>
      <c r="L1471" s="29" t="str">
        <f t="shared" si="516"/>
        <v>-</v>
      </c>
      <c r="M1471" s="29" t="str">
        <f t="shared" si="517"/>
        <v xml:space="preserve"> </v>
      </c>
      <c r="N1471" s="29" t="str">
        <f t="shared" ca="1" si="518"/>
        <v xml:space="preserve"> </v>
      </c>
      <c r="O1471" s="8">
        <f>Замеры!R1467</f>
        <v>0</v>
      </c>
      <c r="P1471" s="8" t="b">
        <f t="shared" si="506"/>
        <v>1</v>
      </c>
      <c r="Q1471" s="8" t="b">
        <f t="shared" si="507"/>
        <v>1</v>
      </c>
      <c r="R1471" s="8" t="b">
        <f t="shared" si="508"/>
        <v>1</v>
      </c>
      <c r="S1471" s="8" t="s">
        <v>72</v>
      </c>
      <c r="T1471" s="8" t="e">
        <f t="shared" si="519"/>
        <v>#VALUE!</v>
      </c>
      <c r="U1471" s="12" t="s">
        <v>72</v>
      </c>
      <c r="V1471" s="8" t="e">
        <f t="shared" si="520"/>
        <v>#VALUE!</v>
      </c>
      <c r="X1471" s="13" t="str">
        <f t="shared" si="509"/>
        <v xml:space="preserve"> </v>
      </c>
      <c r="Y1471" s="8" t="e">
        <f t="shared" si="521"/>
        <v>#VALUE!</v>
      </c>
      <c r="AA1471" s="14" t="e">
        <f t="shared" ca="1" si="522"/>
        <v>#VALUE!</v>
      </c>
      <c r="AB1471" s="14" t="e">
        <f t="shared" ca="1" si="523"/>
        <v>#VALUE!</v>
      </c>
      <c r="AC1471" s="14" t="e">
        <f t="shared" ca="1" si="524"/>
        <v>#VALUE!</v>
      </c>
      <c r="AD1471" s="8" t="e">
        <f t="shared" ca="1" si="525"/>
        <v>#VALUE!</v>
      </c>
      <c r="AE1471" s="8" t="e">
        <f t="shared" ca="1" si="526"/>
        <v>#VALUE!</v>
      </c>
      <c r="AF1471" s="8" t="e">
        <f t="shared" ca="1" si="527"/>
        <v>#VALUE!</v>
      </c>
    </row>
    <row r="1472" spans="1:32" x14ac:dyDescent="0.3">
      <c r="A1472" s="35">
        <f>IF(Замеры!B1468=0, " ", Замеры!B1468)</f>
        <v>1465</v>
      </c>
      <c r="B1472" s="49" t="str">
        <f>Замеры!G1468</f>
        <v xml:space="preserve">Группа от QF </v>
      </c>
      <c r="C1472" s="49" t="str">
        <f>IF(Замеры!J1468=0, " ", Замеры!J1468)</f>
        <v xml:space="preserve"> </v>
      </c>
      <c r="D1472" s="49" t="str">
        <f>IF(O1472=0, " ", CONCATENATE(Замеры!T1468,Замеры!U1468,Замеры!V1468,Замеры!W1468,Замеры!AB1468))</f>
        <v xml:space="preserve"> </v>
      </c>
      <c r="E1472" s="49" t="str">
        <f>IF(Замеры!L1468=0, " ", Замеры!L1468)</f>
        <v xml:space="preserve"> </v>
      </c>
      <c r="F1472" s="49" t="e">
        <f t="shared" si="510"/>
        <v>#VALUE!</v>
      </c>
      <c r="G1472" s="51" t="str">
        <f t="shared" si="511"/>
        <v>-</v>
      </c>
      <c r="H1472" s="52" t="str">
        <f t="shared" si="512"/>
        <v>-</v>
      </c>
      <c r="I1472" s="51" t="str">
        <f t="shared" si="513"/>
        <v>-</v>
      </c>
      <c r="J1472" s="29" t="str">
        <f t="shared" si="514"/>
        <v>-</v>
      </c>
      <c r="K1472" s="46" t="str">
        <f t="shared" si="515"/>
        <v>-</v>
      </c>
      <c r="L1472" s="29" t="str">
        <f t="shared" si="516"/>
        <v>-</v>
      </c>
      <c r="M1472" s="29" t="str">
        <f t="shared" si="517"/>
        <v xml:space="preserve"> </v>
      </c>
      <c r="N1472" s="29" t="str">
        <f t="shared" ca="1" si="518"/>
        <v xml:space="preserve"> </v>
      </c>
      <c r="O1472" s="8">
        <f>Замеры!R1468</f>
        <v>0</v>
      </c>
      <c r="P1472" s="8" t="b">
        <f t="shared" si="506"/>
        <v>1</v>
      </c>
      <c r="Q1472" s="8" t="b">
        <f t="shared" si="507"/>
        <v>1</v>
      </c>
      <c r="R1472" s="8" t="b">
        <f t="shared" si="508"/>
        <v>1</v>
      </c>
      <c r="S1472" s="8" t="s">
        <v>72</v>
      </c>
      <c r="T1472" s="8" t="e">
        <f t="shared" si="519"/>
        <v>#VALUE!</v>
      </c>
      <c r="U1472" s="12" t="s">
        <v>72</v>
      </c>
      <c r="V1472" s="8" t="e">
        <f t="shared" si="520"/>
        <v>#VALUE!</v>
      </c>
      <c r="X1472" s="13" t="str">
        <f t="shared" si="509"/>
        <v xml:space="preserve"> </v>
      </c>
      <c r="Y1472" s="8" t="e">
        <f t="shared" si="521"/>
        <v>#VALUE!</v>
      </c>
      <c r="AA1472" s="14" t="e">
        <f t="shared" ca="1" si="522"/>
        <v>#VALUE!</v>
      </c>
      <c r="AB1472" s="14" t="e">
        <f t="shared" ca="1" si="523"/>
        <v>#VALUE!</v>
      </c>
      <c r="AC1472" s="14" t="e">
        <f t="shared" ca="1" si="524"/>
        <v>#VALUE!</v>
      </c>
      <c r="AD1472" s="8" t="e">
        <f t="shared" ca="1" si="525"/>
        <v>#VALUE!</v>
      </c>
      <c r="AE1472" s="8" t="e">
        <f t="shared" ca="1" si="526"/>
        <v>#VALUE!</v>
      </c>
      <c r="AF1472" s="8" t="e">
        <f t="shared" ca="1" si="527"/>
        <v>#VALUE!</v>
      </c>
    </row>
    <row r="1473" spans="1:32" x14ac:dyDescent="0.3">
      <c r="A1473" s="35">
        <f>IF(Замеры!B1469=0, " ", Замеры!B1469)</f>
        <v>1466</v>
      </c>
      <c r="B1473" s="49" t="str">
        <f>Замеры!G1469</f>
        <v xml:space="preserve">Группа от QF </v>
      </c>
      <c r="C1473" s="49" t="str">
        <f>IF(Замеры!J1469=0, " ", Замеры!J1469)</f>
        <v xml:space="preserve"> </v>
      </c>
      <c r="D1473" s="49" t="str">
        <f>IF(O1473=0, " ", CONCATENATE(Замеры!T1469,Замеры!U1469,Замеры!V1469,Замеры!W1469,Замеры!AB1469))</f>
        <v xml:space="preserve"> </v>
      </c>
      <c r="E1473" s="49" t="str">
        <f>IF(Замеры!L1469=0, " ", Замеры!L1469)</f>
        <v xml:space="preserve"> </v>
      </c>
      <c r="F1473" s="49" t="e">
        <f t="shared" si="510"/>
        <v>#VALUE!</v>
      </c>
      <c r="G1473" s="51" t="str">
        <f t="shared" si="511"/>
        <v>-</v>
      </c>
      <c r="H1473" s="52" t="str">
        <f t="shared" si="512"/>
        <v>-</v>
      </c>
      <c r="I1473" s="51" t="str">
        <f t="shared" si="513"/>
        <v>-</v>
      </c>
      <c r="J1473" s="29" t="str">
        <f t="shared" si="514"/>
        <v>-</v>
      </c>
      <c r="K1473" s="46" t="str">
        <f t="shared" si="515"/>
        <v>-</v>
      </c>
      <c r="L1473" s="29" t="str">
        <f t="shared" si="516"/>
        <v>-</v>
      </c>
      <c r="M1473" s="29" t="str">
        <f t="shared" si="517"/>
        <v xml:space="preserve"> </v>
      </c>
      <c r="N1473" s="29" t="str">
        <f t="shared" ca="1" si="518"/>
        <v xml:space="preserve"> </v>
      </c>
      <c r="O1473" s="8">
        <f>Замеры!R1469</f>
        <v>0</v>
      </c>
      <c r="P1473" s="8" t="b">
        <f t="shared" si="506"/>
        <v>1</v>
      </c>
      <c r="Q1473" s="8" t="b">
        <f t="shared" si="507"/>
        <v>1</v>
      </c>
      <c r="R1473" s="8" t="b">
        <f t="shared" si="508"/>
        <v>1</v>
      </c>
      <c r="S1473" s="8" t="s">
        <v>72</v>
      </c>
      <c r="T1473" s="8" t="e">
        <f t="shared" si="519"/>
        <v>#VALUE!</v>
      </c>
      <c r="U1473" s="12" t="s">
        <v>72</v>
      </c>
      <c r="V1473" s="8" t="e">
        <f t="shared" si="520"/>
        <v>#VALUE!</v>
      </c>
      <c r="X1473" s="13" t="str">
        <f t="shared" si="509"/>
        <v xml:space="preserve"> </v>
      </c>
      <c r="Y1473" s="8" t="e">
        <f t="shared" si="521"/>
        <v>#VALUE!</v>
      </c>
      <c r="AA1473" s="14" t="e">
        <f t="shared" ca="1" si="522"/>
        <v>#VALUE!</v>
      </c>
      <c r="AB1473" s="14" t="e">
        <f t="shared" ca="1" si="523"/>
        <v>#VALUE!</v>
      </c>
      <c r="AC1473" s="14" t="e">
        <f t="shared" ca="1" si="524"/>
        <v>#VALUE!</v>
      </c>
      <c r="AD1473" s="8" t="e">
        <f t="shared" ca="1" si="525"/>
        <v>#VALUE!</v>
      </c>
      <c r="AE1473" s="8" t="e">
        <f t="shared" ca="1" si="526"/>
        <v>#VALUE!</v>
      </c>
      <c r="AF1473" s="8" t="e">
        <f t="shared" ca="1" si="527"/>
        <v>#VALUE!</v>
      </c>
    </row>
    <row r="1474" spans="1:32" x14ac:dyDescent="0.3">
      <c r="A1474" s="35">
        <f>IF(Замеры!B1470=0, " ", Замеры!B1470)</f>
        <v>1467</v>
      </c>
      <c r="B1474" s="49" t="str">
        <f>Замеры!G1470</f>
        <v xml:space="preserve">Группа от QF </v>
      </c>
      <c r="C1474" s="49" t="str">
        <f>IF(Замеры!J1470=0, " ", Замеры!J1470)</f>
        <v xml:space="preserve"> </v>
      </c>
      <c r="D1474" s="49" t="str">
        <f>IF(O1474=0, " ", CONCATENATE(Замеры!T1470,Замеры!U1470,Замеры!V1470,Замеры!W1470,Замеры!AB1470))</f>
        <v xml:space="preserve"> </v>
      </c>
      <c r="E1474" s="49" t="str">
        <f>IF(Замеры!L1470=0, " ", Замеры!L1470)</f>
        <v xml:space="preserve"> </v>
      </c>
      <c r="F1474" s="49" t="e">
        <f t="shared" si="510"/>
        <v>#VALUE!</v>
      </c>
      <c r="G1474" s="51" t="str">
        <f t="shared" si="511"/>
        <v>-</v>
      </c>
      <c r="H1474" s="52" t="str">
        <f t="shared" si="512"/>
        <v>-</v>
      </c>
      <c r="I1474" s="51" t="str">
        <f t="shared" si="513"/>
        <v>-</v>
      </c>
      <c r="J1474" s="29" t="str">
        <f t="shared" si="514"/>
        <v>-</v>
      </c>
      <c r="K1474" s="46" t="str">
        <f t="shared" si="515"/>
        <v>-</v>
      </c>
      <c r="L1474" s="29" t="str">
        <f t="shared" si="516"/>
        <v>-</v>
      </c>
      <c r="M1474" s="29" t="str">
        <f t="shared" si="517"/>
        <v xml:space="preserve"> </v>
      </c>
      <c r="N1474" s="29" t="str">
        <f t="shared" ca="1" si="518"/>
        <v xml:space="preserve"> </v>
      </c>
      <c r="O1474" s="8">
        <f>Замеры!R1470</f>
        <v>0</v>
      </c>
      <c r="P1474" s="8" t="b">
        <f t="shared" si="506"/>
        <v>1</v>
      </c>
      <c r="Q1474" s="8" t="b">
        <f t="shared" si="507"/>
        <v>1</v>
      </c>
      <c r="R1474" s="8" t="b">
        <f t="shared" si="508"/>
        <v>1</v>
      </c>
      <c r="S1474" s="8" t="s">
        <v>72</v>
      </c>
      <c r="T1474" s="8" t="e">
        <f t="shared" si="519"/>
        <v>#VALUE!</v>
      </c>
      <c r="U1474" s="12" t="s">
        <v>72</v>
      </c>
      <c r="V1474" s="8" t="e">
        <f t="shared" si="520"/>
        <v>#VALUE!</v>
      </c>
      <c r="X1474" s="13" t="str">
        <f t="shared" si="509"/>
        <v xml:space="preserve"> </v>
      </c>
      <c r="Y1474" s="8" t="e">
        <f t="shared" si="521"/>
        <v>#VALUE!</v>
      </c>
      <c r="AA1474" s="14" t="e">
        <f t="shared" ca="1" si="522"/>
        <v>#VALUE!</v>
      </c>
      <c r="AB1474" s="14" t="e">
        <f t="shared" ca="1" si="523"/>
        <v>#VALUE!</v>
      </c>
      <c r="AC1474" s="14" t="e">
        <f t="shared" ca="1" si="524"/>
        <v>#VALUE!</v>
      </c>
      <c r="AD1474" s="8" t="e">
        <f t="shared" ca="1" si="525"/>
        <v>#VALUE!</v>
      </c>
      <c r="AE1474" s="8" t="e">
        <f t="shared" ca="1" si="526"/>
        <v>#VALUE!</v>
      </c>
      <c r="AF1474" s="8" t="e">
        <f t="shared" ca="1" si="527"/>
        <v>#VALUE!</v>
      </c>
    </row>
    <row r="1475" spans="1:32" x14ac:dyDescent="0.3">
      <c r="A1475" s="35">
        <f>IF(Замеры!B1471=0, " ", Замеры!B1471)</f>
        <v>1468</v>
      </c>
      <c r="B1475" s="49" t="str">
        <f>Замеры!G1471</f>
        <v xml:space="preserve">Группа от QF </v>
      </c>
      <c r="C1475" s="49" t="str">
        <f>IF(Замеры!J1471=0, " ", Замеры!J1471)</f>
        <v xml:space="preserve"> </v>
      </c>
      <c r="D1475" s="49" t="str">
        <f>IF(O1475=0, " ", CONCATENATE(Замеры!T1471,Замеры!U1471,Замеры!V1471,Замеры!W1471,Замеры!AB1471))</f>
        <v xml:space="preserve"> </v>
      </c>
      <c r="E1475" s="49" t="str">
        <f>IF(Замеры!L1471=0, " ", Замеры!L1471)</f>
        <v xml:space="preserve"> </v>
      </c>
      <c r="F1475" s="49" t="e">
        <f t="shared" si="510"/>
        <v>#VALUE!</v>
      </c>
      <c r="G1475" s="51" t="str">
        <f t="shared" si="511"/>
        <v>-</v>
      </c>
      <c r="H1475" s="52" t="str">
        <f t="shared" si="512"/>
        <v>-</v>
      </c>
      <c r="I1475" s="51" t="str">
        <f t="shared" si="513"/>
        <v>-</v>
      </c>
      <c r="J1475" s="29" t="str">
        <f t="shared" si="514"/>
        <v>-</v>
      </c>
      <c r="K1475" s="46" t="str">
        <f t="shared" si="515"/>
        <v>-</v>
      </c>
      <c r="L1475" s="29" t="str">
        <f t="shared" si="516"/>
        <v>-</v>
      </c>
      <c r="M1475" s="29" t="str">
        <f t="shared" si="517"/>
        <v xml:space="preserve"> </v>
      </c>
      <c r="N1475" s="29" t="str">
        <f t="shared" ca="1" si="518"/>
        <v xml:space="preserve"> </v>
      </c>
      <c r="O1475" s="8">
        <f>Замеры!R1471</f>
        <v>0</v>
      </c>
      <c r="P1475" s="8" t="b">
        <f t="shared" si="506"/>
        <v>1</v>
      </c>
      <c r="Q1475" s="8" t="b">
        <f t="shared" si="507"/>
        <v>1</v>
      </c>
      <c r="R1475" s="8" t="b">
        <f t="shared" si="508"/>
        <v>1</v>
      </c>
      <c r="S1475" s="8" t="s">
        <v>72</v>
      </c>
      <c r="T1475" s="8" t="e">
        <f t="shared" si="519"/>
        <v>#VALUE!</v>
      </c>
      <c r="U1475" s="12" t="s">
        <v>72</v>
      </c>
      <c r="V1475" s="8" t="e">
        <f t="shared" si="520"/>
        <v>#VALUE!</v>
      </c>
      <c r="X1475" s="13" t="str">
        <f t="shared" si="509"/>
        <v xml:space="preserve"> </v>
      </c>
      <c r="Y1475" s="8" t="e">
        <f t="shared" si="521"/>
        <v>#VALUE!</v>
      </c>
      <c r="AA1475" s="14" t="e">
        <f t="shared" ca="1" si="522"/>
        <v>#VALUE!</v>
      </c>
      <c r="AB1475" s="14" t="e">
        <f t="shared" ca="1" si="523"/>
        <v>#VALUE!</v>
      </c>
      <c r="AC1475" s="14" t="e">
        <f t="shared" ca="1" si="524"/>
        <v>#VALUE!</v>
      </c>
      <c r="AD1475" s="8" t="e">
        <f t="shared" ca="1" si="525"/>
        <v>#VALUE!</v>
      </c>
      <c r="AE1475" s="8" t="e">
        <f t="shared" ca="1" si="526"/>
        <v>#VALUE!</v>
      </c>
      <c r="AF1475" s="8" t="e">
        <f t="shared" ca="1" si="527"/>
        <v>#VALUE!</v>
      </c>
    </row>
    <row r="1476" spans="1:32" x14ac:dyDescent="0.3">
      <c r="A1476" s="35">
        <f>IF(Замеры!B1472=0, " ", Замеры!B1472)</f>
        <v>1469</v>
      </c>
      <c r="B1476" s="49" t="str">
        <f>Замеры!G1472</f>
        <v xml:space="preserve">Группа от QF </v>
      </c>
      <c r="C1476" s="49" t="str">
        <f>IF(Замеры!J1472=0, " ", Замеры!J1472)</f>
        <v xml:space="preserve"> </v>
      </c>
      <c r="D1476" s="49" t="str">
        <f>IF(O1476=0, " ", CONCATENATE(Замеры!T1472,Замеры!U1472,Замеры!V1472,Замеры!W1472,Замеры!AB1472))</f>
        <v xml:space="preserve"> </v>
      </c>
      <c r="E1476" s="49" t="str">
        <f>IF(Замеры!L1472=0, " ", Замеры!L1472)</f>
        <v xml:space="preserve"> </v>
      </c>
      <c r="F1476" s="49" t="e">
        <f t="shared" si="510"/>
        <v>#VALUE!</v>
      </c>
      <c r="G1476" s="51" t="str">
        <f t="shared" si="511"/>
        <v>-</v>
      </c>
      <c r="H1476" s="52" t="str">
        <f t="shared" si="512"/>
        <v>-</v>
      </c>
      <c r="I1476" s="51" t="str">
        <f t="shared" si="513"/>
        <v>-</v>
      </c>
      <c r="J1476" s="29" t="str">
        <f t="shared" si="514"/>
        <v>-</v>
      </c>
      <c r="K1476" s="46" t="str">
        <f t="shared" si="515"/>
        <v>-</v>
      </c>
      <c r="L1476" s="29" t="str">
        <f t="shared" si="516"/>
        <v>-</v>
      </c>
      <c r="M1476" s="29" t="str">
        <f t="shared" si="517"/>
        <v xml:space="preserve"> </v>
      </c>
      <c r="N1476" s="29" t="str">
        <f t="shared" ca="1" si="518"/>
        <v xml:space="preserve"> </v>
      </c>
      <c r="O1476" s="8">
        <f>Замеры!R1472</f>
        <v>0</v>
      </c>
      <c r="P1476" s="8" t="b">
        <f t="shared" si="506"/>
        <v>1</v>
      </c>
      <c r="Q1476" s="8" t="b">
        <f t="shared" si="507"/>
        <v>1</v>
      </c>
      <c r="R1476" s="8" t="b">
        <f t="shared" si="508"/>
        <v>1</v>
      </c>
      <c r="S1476" s="8" t="s">
        <v>72</v>
      </c>
      <c r="T1476" s="8" t="e">
        <f t="shared" si="519"/>
        <v>#VALUE!</v>
      </c>
      <c r="U1476" s="12" t="s">
        <v>72</v>
      </c>
      <c r="V1476" s="8" t="e">
        <f t="shared" si="520"/>
        <v>#VALUE!</v>
      </c>
      <c r="X1476" s="13" t="str">
        <f t="shared" si="509"/>
        <v xml:space="preserve"> </v>
      </c>
      <c r="Y1476" s="8" t="e">
        <f t="shared" si="521"/>
        <v>#VALUE!</v>
      </c>
      <c r="AA1476" s="14" t="e">
        <f t="shared" ca="1" si="522"/>
        <v>#VALUE!</v>
      </c>
      <c r="AB1476" s="14" t="e">
        <f t="shared" ca="1" si="523"/>
        <v>#VALUE!</v>
      </c>
      <c r="AC1476" s="14" t="e">
        <f t="shared" ca="1" si="524"/>
        <v>#VALUE!</v>
      </c>
      <c r="AD1476" s="8" t="e">
        <f t="shared" ca="1" si="525"/>
        <v>#VALUE!</v>
      </c>
      <c r="AE1476" s="8" t="e">
        <f t="shared" ca="1" si="526"/>
        <v>#VALUE!</v>
      </c>
      <c r="AF1476" s="8" t="e">
        <f t="shared" ca="1" si="527"/>
        <v>#VALUE!</v>
      </c>
    </row>
    <row r="1477" spans="1:32" x14ac:dyDescent="0.3">
      <c r="A1477" s="35">
        <f>IF(Замеры!B1473=0, " ", Замеры!B1473)</f>
        <v>1470</v>
      </c>
      <c r="B1477" s="49" t="str">
        <f>Замеры!G1473</f>
        <v xml:space="preserve">Группа от QF </v>
      </c>
      <c r="C1477" s="49" t="str">
        <f>IF(Замеры!J1473=0, " ", Замеры!J1473)</f>
        <v xml:space="preserve"> </v>
      </c>
      <c r="D1477" s="49" t="str">
        <f>IF(O1477=0, " ", CONCATENATE(Замеры!T1473,Замеры!U1473,Замеры!V1473,Замеры!W1473,Замеры!AB1473))</f>
        <v xml:space="preserve"> </v>
      </c>
      <c r="E1477" s="49" t="str">
        <f>IF(Замеры!L1473=0, " ", Замеры!L1473)</f>
        <v xml:space="preserve"> </v>
      </c>
      <c r="F1477" s="49" t="e">
        <f t="shared" si="510"/>
        <v>#VALUE!</v>
      </c>
      <c r="G1477" s="51" t="str">
        <f t="shared" si="511"/>
        <v>-</v>
      </c>
      <c r="H1477" s="52" t="str">
        <f t="shared" si="512"/>
        <v>-</v>
      </c>
      <c r="I1477" s="51" t="str">
        <f t="shared" si="513"/>
        <v>-</v>
      </c>
      <c r="J1477" s="29" t="str">
        <f t="shared" si="514"/>
        <v>-</v>
      </c>
      <c r="K1477" s="46" t="str">
        <f t="shared" si="515"/>
        <v>-</v>
      </c>
      <c r="L1477" s="29" t="str">
        <f t="shared" si="516"/>
        <v>-</v>
      </c>
      <c r="M1477" s="29" t="str">
        <f t="shared" si="517"/>
        <v xml:space="preserve"> </v>
      </c>
      <c r="N1477" s="29" t="str">
        <f t="shared" ca="1" si="518"/>
        <v xml:space="preserve"> </v>
      </c>
      <c r="O1477" s="8">
        <f>Замеры!R1473</f>
        <v>0</v>
      </c>
      <c r="P1477" s="8" t="b">
        <f t="shared" si="506"/>
        <v>1</v>
      </c>
      <c r="Q1477" s="8" t="b">
        <f t="shared" si="507"/>
        <v>1</v>
      </c>
      <c r="R1477" s="8" t="b">
        <f t="shared" si="508"/>
        <v>1</v>
      </c>
      <c r="S1477" s="8" t="s">
        <v>72</v>
      </c>
      <c r="T1477" s="8" t="e">
        <f t="shared" si="519"/>
        <v>#VALUE!</v>
      </c>
      <c r="U1477" s="12" t="s">
        <v>72</v>
      </c>
      <c r="V1477" s="8" t="e">
        <f t="shared" si="520"/>
        <v>#VALUE!</v>
      </c>
      <c r="X1477" s="13" t="str">
        <f t="shared" si="509"/>
        <v xml:space="preserve"> </v>
      </c>
      <c r="Y1477" s="8" t="e">
        <f t="shared" si="521"/>
        <v>#VALUE!</v>
      </c>
      <c r="AA1477" s="14" t="e">
        <f t="shared" ca="1" si="522"/>
        <v>#VALUE!</v>
      </c>
      <c r="AB1477" s="14" t="e">
        <f t="shared" ca="1" si="523"/>
        <v>#VALUE!</v>
      </c>
      <c r="AC1477" s="14" t="e">
        <f t="shared" ca="1" si="524"/>
        <v>#VALUE!</v>
      </c>
      <c r="AD1477" s="8" t="e">
        <f t="shared" ca="1" si="525"/>
        <v>#VALUE!</v>
      </c>
      <c r="AE1477" s="8" t="e">
        <f t="shared" ca="1" si="526"/>
        <v>#VALUE!</v>
      </c>
      <c r="AF1477" s="8" t="e">
        <f t="shared" ca="1" si="527"/>
        <v>#VALUE!</v>
      </c>
    </row>
    <row r="1478" spans="1:32" x14ac:dyDescent="0.3">
      <c r="A1478" s="35">
        <f>IF(Замеры!B1474=0, " ", Замеры!B1474)</f>
        <v>1471</v>
      </c>
      <c r="B1478" s="49" t="str">
        <f>Замеры!G1474</f>
        <v xml:space="preserve">Группа от QF </v>
      </c>
      <c r="C1478" s="49" t="str">
        <f>IF(Замеры!J1474=0, " ", Замеры!J1474)</f>
        <v xml:space="preserve"> </v>
      </c>
      <c r="D1478" s="49" t="str">
        <f>IF(O1478=0, " ", CONCATENATE(Замеры!T1474,Замеры!U1474,Замеры!V1474,Замеры!W1474,Замеры!AB1474))</f>
        <v xml:space="preserve"> </v>
      </c>
      <c r="E1478" s="49" t="str">
        <f>IF(Замеры!L1474=0, " ", Замеры!L1474)</f>
        <v xml:space="preserve"> </v>
      </c>
      <c r="F1478" s="49" t="e">
        <f t="shared" si="510"/>
        <v>#VALUE!</v>
      </c>
      <c r="G1478" s="51" t="str">
        <f t="shared" si="511"/>
        <v>-</v>
      </c>
      <c r="H1478" s="52" t="str">
        <f t="shared" si="512"/>
        <v>-</v>
      </c>
      <c r="I1478" s="51" t="str">
        <f t="shared" si="513"/>
        <v>-</v>
      </c>
      <c r="J1478" s="29" t="str">
        <f t="shared" si="514"/>
        <v>-</v>
      </c>
      <c r="K1478" s="46" t="str">
        <f t="shared" si="515"/>
        <v>-</v>
      </c>
      <c r="L1478" s="29" t="str">
        <f t="shared" si="516"/>
        <v>-</v>
      </c>
      <c r="M1478" s="29" t="str">
        <f t="shared" si="517"/>
        <v xml:space="preserve"> </v>
      </c>
      <c r="N1478" s="29" t="str">
        <f t="shared" ca="1" si="518"/>
        <v xml:space="preserve"> </v>
      </c>
      <c r="O1478" s="8">
        <f>Замеры!R1474</f>
        <v>0</v>
      </c>
      <c r="P1478" s="8" t="b">
        <f t="shared" si="506"/>
        <v>1</v>
      </c>
      <c r="Q1478" s="8" t="b">
        <f t="shared" si="507"/>
        <v>1</v>
      </c>
      <c r="R1478" s="8" t="b">
        <f t="shared" si="508"/>
        <v>1</v>
      </c>
      <c r="S1478" s="8" t="s">
        <v>72</v>
      </c>
      <c r="T1478" s="8" t="e">
        <f t="shared" si="519"/>
        <v>#VALUE!</v>
      </c>
      <c r="U1478" s="12" t="s">
        <v>72</v>
      </c>
      <c r="V1478" s="8" t="e">
        <f t="shared" si="520"/>
        <v>#VALUE!</v>
      </c>
      <c r="X1478" s="13" t="str">
        <f t="shared" si="509"/>
        <v xml:space="preserve"> </v>
      </c>
      <c r="Y1478" s="8" t="e">
        <f t="shared" si="521"/>
        <v>#VALUE!</v>
      </c>
      <c r="AA1478" s="14" t="e">
        <f t="shared" ca="1" si="522"/>
        <v>#VALUE!</v>
      </c>
      <c r="AB1478" s="14" t="e">
        <f t="shared" ca="1" si="523"/>
        <v>#VALUE!</v>
      </c>
      <c r="AC1478" s="14" t="e">
        <f t="shared" ca="1" si="524"/>
        <v>#VALUE!</v>
      </c>
      <c r="AD1478" s="8" t="e">
        <f t="shared" ca="1" si="525"/>
        <v>#VALUE!</v>
      </c>
      <c r="AE1478" s="8" t="e">
        <f t="shared" ca="1" si="526"/>
        <v>#VALUE!</v>
      </c>
      <c r="AF1478" s="8" t="e">
        <f t="shared" ca="1" si="527"/>
        <v>#VALUE!</v>
      </c>
    </row>
    <row r="1479" spans="1:32" x14ac:dyDescent="0.3">
      <c r="A1479" s="35">
        <f>IF(Замеры!B1475=0, " ", Замеры!B1475)</f>
        <v>1472</v>
      </c>
      <c r="B1479" s="49" t="str">
        <f>Замеры!G1475</f>
        <v xml:space="preserve">Группа от QF </v>
      </c>
      <c r="C1479" s="49" t="str">
        <f>IF(Замеры!J1475=0, " ", Замеры!J1475)</f>
        <v xml:space="preserve"> </v>
      </c>
      <c r="D1479" s="49" t="str">
        <f>IF(O1479=0, " ", CONCATENATE(Замеры!T1475,Замеры!U1475,Замеры!V1475,Замеры!W1475,Замеры!AB1475))</f>
        <v xml:space="preserve"> </v>
      </c>
      <c r="E1479" s="49" t="str">
        <f>IF(Замеры!L1475=0, " ", Замеры!L1475)</f>
        <v xml:space="preserve"> </v>
      </c>
      <c r="F1479" s="49" t="e">
        <f t="shared" si="510"/>
        <v>#VALUE!</v>
      </c>
      <c r="G1479" s="51" t="str">
        <f t="shared" si="511"/>
        <v>-</v>
      </c>
      <c r="H1479" s="52" t="str">
        <f t="shared" si="512"/>
        <v>-</v>
      </c>
      <c r="I1479" s="51" t="str">
        <f t="shared" si="513"/>
        <v>-</v>
      </c>
      <c r="J1479" s="29" t="str">
        <f t="shared" si="514"/>
        <v>-</v>
      </c>
      <c r="K1479" s="46" t="str">
        <f t="shared" si="515"/>
        <v>-</v>
      </c>
      <c r="L1479" s="29" t="str">
        <f t="shared" si="516"/>
        <v>-</v>
      </c>
      <c r="M1479" s="29" t="str">
        <f t="shared" si="517"/>
        <v xml:space="preserve"> </v>
      </c>
      <c r="N1479" s="29" t="str">
        <f t="shared" ca="1" si="518"/>
        <v xml:space="preserve"> </v>
      </c>
      <c r="O1479" s="8">
        <f>Замеры!R1475</f>
        <v>0</v>
      </c>
      <c r="P1479" s="8" t="b">
        <f t="shared" ref="P1479:P1500" si="528">OR(O1479=$N$1,O1479=$O$1,O1479=$P$1,O1479=$O$2)</f>
        <v>1</v>
      </c>
      <c r="Q1479" s="8" t="b">
        <f t="shared" ref="Q1479:Q1500" si="529">OR(O1479=$N$2,O1479=$O$3,O1479=$P$1,O1479=$O$2)</f>
        <v>1</v>
      </c>
      <c r="R1479" s="8" t="b">
        <f t="shared" ref="R1479:R1500" si="530">OR(O1479=$N$3,O1479=$O$3,O1479=$P$1,O1479=$O$1)</f>
        <v>1</v>
      </c>
      <c r="S1479" s="8" t="s">
        <v>72</v>
      </c>
      <c r="T1479" s="8" t="e">
        <f t="shared" si="519"/>
        <v>#VALUE!</v>
      </c>
      <c r="U1479" s="12" t="s">
        <v>72</v>
      </c>
      <c r="V1479" s="8" t="e">
        <f t="shared" si="520"/>
        <v>#VALUE!</v>
      </c>
      <c r="X1479" s="13" t="str">
        <f t="shared" ref="X1479:X1500" si="531">E1479</f>
        <v xml:space="preserve"> </v>
      </c>
      <c r="Y1479" s="8" t="e">
        <f t="shared" si="521"/>
        <v>#VALUE!</v>
      </c>
      <c r="AA1479" s="14" t="e">
        <f t="shared" ca="1" si="522"/>
        <v>#VALUE!</v>
      </c>
      <c r="AB1479" s="14" t="e">
        <f t="shared" ca="1" si="523"/>
        <v>#VALUE!</v>
      </c>
      <c r="AC1479" s="14" t="e">
        <f t="shared" ca="1" si="524"/>
        <v>#VALUE!</v>
      </c>
      <c r="AD1479" s="8" t="e">
        <f t="shared" ca="1" si="525"/>
        <v>#VALUE!</v>
      </c>
      <c r="AE1479" s="8" t="e">
        <f t="shared" ca="1" si="526"/>
        <v>#VALUE!</v>
      </c>
      <c r="AF1479" s="8" t="e">
        <f t="shared" ca="1" si="527"/>
        <v>#VALUE!</v>
      </c>
    </row>
    <row r="1480" spans="1:32" x14ac:dyDescent="0.3">
      <c r="A1480" s="35">
        <f>IF(Замеры!B1476=0, " ", Замеры!B1476)</f>
        <v>1473</v>
      </c>
      <c r="B1480" s="49" t="str">
        <f>Замеры!G1476</f>
        <v xml:space="preserve">Группа от QF </v>
      </c>
      <c r="C1480" s="49" t="str">
        <f>IF(Замеры!J1476=0, " ", Замеры!J1476)</f>
        <v xml:space="preserve"> </v>
      </c>
      <c r="D1480" s="49" t="str">
        <f>IF(O1480=0, " ", CONCATENATE(Замеры!T1476,Замеры!U1476,Замеры!V1476,Замеры!W1476,Замеры!AB1476))</f>
        <v xml:space="preserve"> </v>
      </c>
      <c r="E1480" s="49" t="str">
        <f>IF(Замеры!L1476=0, " ", Замеры!L1476)</f>
        <v xml:space="preserve"> </v>
      </c>
      <c r="F1480" s="49" t="e">
        <f t="shared" ref="F1480:F1517" si="532">CONCATENATE(T1480,U1480,V1480)</f>
        <v>#VALUE!</v>
      </c>
      <c r="G1480" s="51" t="str">
        <f t="shared" ref="G1480:G1517" si="533">IF(OR(O1480=$O$1,O1480=$P$1,O1480=$Q$1,O1480=$P$2),AA1480,"-")</f>
        <v>-</v>
      </c>
      <c r="H1480" s="52" t="str">
        <f t="shared" ref="H1480:H1517" si="534">IF(OR(O1480=$O$2,O1480=$P$3,O1480=$Q$1,O1480=$P$2),AB1480,"-")</f>
        <v>-</v>
      </c>
      <c r="I1480" s="51" t="str">
        <f t="shared" ref="I1480:I1517" si="535">IF(OR(O1480=$O$3,O1480=$P$3,O1480=$Q$1,O1480=$P$1),AC1480,"-")</f>
        <v>-</v>
      </c>
      <c r="J1480" s="29" t="str">
        <f t="shared" ref="J1480:J1517" si="536">IF(OR(O1480=$O$1,O1480=$P$1,O1480=$Q$1,O1480=$P$2),AD1480,"-")</f>
        <v>-</v>
      </c>
      <c r="K1480" s="46" t="str">
        <f t="shared" ref="K1480:K1517" si="537">IF(OR(O1480=$O$2,O1480=$P$3,O1480=$Q$1,O1480=$P$2),AE1480,"-")</f>
        <v>-</v>
      </c>
      <c r="L1480" s="29" t="str">
        <f t="shared" ref="L1480:L1517" si="538">IF(OR(O1480=$O$3,O1480=$P$3,O1480=$Q$1,O1480=$P$1),AF1480,"-")</f>
        <v>-</v>
      </c>
      <c r="M1480" s="29" t="str">
        <f t="shared" ref="M1480:M1517" si="539">IF(O1480=0," ",$V$1)</f>
        <v xml:space="preserve"> </v>
      </c>
      <c r="N1480" s="29" t="str">
        <f t="shared" ref="N1480:N1517" ca="1" si="540">IF(O1480=0," ", RANDBETWEEN($T$1,$U$1)/100)</f>
        <v xml:space="preserve"> </v>
      </c>
      <c r="O1480" s="8">
        <f>Замеры!R1476</f>
        <v>0</v>
      </c>
      <c r="P1480" s="8" t="b">
        <f t="shared" si="528"/>
        <v>1</v>
      </c>
      <c r="Q1480" s="8" t="b">
        <f t="shared" si="529"/>
        <v>1</v>
      </c>
      <c r="R1480" s="8" t="b">
        <f t="shared" si="530"/>
        <v>1</v>
      </c>
      <c r="S1480" s="8" t="s">
        <v>72</v>
      </c>
      <c r="T1480" s="8" t="e">
        <f t="shared" ref="T1480:T1500" si="541">E1480*5</f>
        <v>#VALUE!</v>
      </c>
      <c r="U1480" s="12" t="s">
        <v>72</v>
      </c>
      <c r="V1480" s="8" t="e">
        <f t="shared" ref="V1480:V1500" si="542">E1480*10</f>
        <v>#VALUE!</v>
      </c>
      <c r="X1480" s="13" t="str">
        <f t="shared" si="531"/>
        <v xml:space="preserve"> </v>
      </c>
      <c r="Y1480" s="8" t="e">
        <f t="shared" ref="Y1480:Y1500" si="543">X1480*12</f>
        <v>#VALUE!</v>
      </c>
      <c r="AA1480" s="14" t="e">
        <f t="shared" ref="AA1480:AA1500" ca="1" si="544">220/AD1480</f>
        <v>#VALUE!</v>
      </c>
      <c r="AB1480" s="14" t="e">
        <f t="shared" ref="AB1480:AB1500" ca="1" si="545">220/AE1480</f>
        <v>#VALUE!</v>
      </c>
      <c r="AC1480" s="14" t="e">
        <f t="shared" ref="AC1480:AC1500" ca="1" si="546">220/AF1480</f>
        <v>#VALUE!</v>
      </c>
      <c r="AD1480" s="8" t="e">
        <f t="shared" ref="AD1480:AD1500" ca="1" si="547">RANDBETWEEN(Y1480*1.1+10,Y1480*1.1+150)</f>
        <v>#VALUE!</v>
      </c>
      <c r="AE1480" s="8" t="e">
        <f t="shared" ref="AE1480:AE1500" ca="1" si="548">RANDBETWEEN(Y1480*1.1+10,Y1480*1.1+150)</f>
        <v>#VALUE!</v>
      </c>
      <c r="AF1480" s="8" t="e">
        <f t="shared" ref="AF1480:AF1500" ca="1" si="549">RANDBETWEEN(Y1480*1.1+10,Y1480*1.1+150)</f>
        <v>#VALUE!</v>
      </c>
    </row>
    <row r="1481" spans="1:32" x14ac:dyDescent="0.3">
      <c r="A1481" s="35">
        <f>IF(Замеры!B1477=0, " ", Замеры!B1477)</f>
        <v>1474</v>
      </c>
      <c r="B1481" s="49" t="str">
        <f>Замеры!G1477</f>
        <v xml:space="preserve">Группа от QF </v>
      </c>
      <c r="C1481" s="49" t="str">
        <f>IF(Замеры!J1477=0, " ", Замеры!J1477)</f>
        <v xml:space="preserve"> </v>
      </c>
      <c r="D1481" s="49" t="str">
        <f>IF(O1481=0, " ", CONCATENATE(Замеры!T1477,Замеры!U1477,Замеры!V1477,Замеры!W1477,Замеры!AB1477))</f>
        <v xml:space="preserve"> </v>
      </c>
      <c r="E1481" s="49" t="str">
        <f>IF(Замеры!L1477=0, " ", Замеры!L1477)</f>
        <v xml:space="preserve"> </v>
      </c>
      <c r="F1481" s="49" t="e">
        <f t="shared" si="532"/>
        <v>#VALUE!</v>
      </c>
      <c r="G1481" s="51" t="str">
        <f t="shared" si="533"/>
        <v>-</v>
      </c>
      <c r="H1481" s="52" t="str">
        <f t="shared" si="534"/>
        <v>-</v>
      </c>
      <c r="I1481" s="51" t="str">
        <f t="shared" si="535"/>
        <v>-</v>
      </c>
      <c r="J1481" s="29" t="str">
        <f t="shared" si="536"/>
        <v>-</v>
      </c>
      <c r="K1481" s="46" t="str">
        <f t="shared" si="537"/>
        <v>-</v>
      </c>
      <c r="L1481" s="29" t="str">
        <f t="shared" si="538"/>
        <v>-</v>
      </c>
      <c r="M1481" s="29" t="str">
        <f t="shared" si="539"/>
        <v xml:space="preserve"> </v>
      </c>
      <c r="N1481" s="29" t="str">
        <f t="shared" ca="1" si="540"/>
        <v xml:space="preserve"> </v>
      </c>
      <c r="O1481" s="8">
        <f>Замеры!R1477</f>
        <v>0</v>
      </c>
      <c r="P1481" s="8" t="b">
        <f t="shared" si="528"/>
        <v>1</v>
      </c>
      <c r="Q1481" s="8" t="b">
        <f t="shared" si="529"/>
        <v>1</v>
      </c>
      <c r="R1481" s="8" t="b">
        <f t="shared" si="530"/>
        <v>1</v>
      </c>
      <c r="S1481" s="8" t="s">
        <v>72</v>
      </c>
      <c r="T1481" s="8" t="e">
        <f t="shared" si="541"/>
        <v>#VALUE!</v>
      </c>
      <c r="U1481" s="12" t="s">
        <v>72</v>
      </c>
      <c r="V1481" s="8" t="e">
        <f t="shared" si="542"/>
        <v>#VALUE!</v>
      </c>
      <c r="X1481" s="13" t="str">
        <f t="shared" si="531"/>
        <v xml:space="preserve"> </v>
      </c>
      <c r="Y1481" s="8" t="e">
        <f t="shared" si="543"/>
        <v>#VALUE!</v>
      </c>
      <c r="AA1481" s="14" t="e">
        <f t="shared" ca="1" si="544"/>
        <v>#VALUE!</v>
      </c>
      <c r="AB1481" s="14" t="e">
        <f t="shared" ca="1" si="545"/>
        <v>#VALUE!</v>
      </c>
      <c r="AC1481" s="14" t="e">
        <f t="shared" ca="1" si="546"/>
        <v>#VALUE!</v>
      </c>
      <c r="AD1481" s="8" t="e">
        <f t="shared" ca="1" si="547"/>
        <v>#VALUE!</v>
      </c>
      <c r="AE1481" s="8" t="e">
        <f t="shared" ca="1" si="548"/>
        <v>#VALUE!</v>
      </c>
      <c r="AF1481" s="8" t="e">
        <f t="shared" ca="1" si="549"/>
        <v>#VALUE!</v>
      </c>
    </row>
    <row r="1482" spans="1:32" x14ac:dyDescent="0.3">
      <c r="A1482" s="35">
        <f>IF(Замеры!B1478=0, " ", Замеры!B1478)</f>
        <v>1475</v>
      </c>
      <c r="B1482" s="49" t="str">
        <f>Замеры!G1478</f>
        <v xml:space="preserve">Группа от QF </v>
      </c>
      <c r="C1482" s="49" t="str">
        <f>IF(Замеры!J1478=0, " ", Замеры!J1478)</f>
        <v xml:space="preserve"> </v>
      </c>
      <c r="D1482" s="49" t="str">
        <f>IF(O1482=0, " ", CONCATENATE(Замеры!T1478,Замеры!U1478,Замеры!V1478,Замеры!W1478,Замеры!AB1478))</f>
        <v xml:space="preserve"> </v>
      </c>
      <c r="E1482" s="49" t="str">
        <f>IF(Замеры!L1478=0, " ", Замеры!L1478)</f>
        <v xml:space="preserve"> </v>
      </c>
      <c r="F1482" s="49" t="e">
        <f t="shared" si="532"/>
        <v>#VALUE!</v>
      </c>
      <c r="G1482" s="51" t="str">
        <f t="shared" si="533"/>
        <v>-</v>
      </c>
      <c r="H1482" s="52" t="str">
        <f t="shared" si="534"/>
        <v>-</v>
      </c>
      <c r="I1482" s="51" t="str">
        <f t="shared" si="535"/>
        <v>-</v>
      </c>
      <c r="J1482" s="29" t="str">
        <f t="shared" si="536"/>
        <v>-</v>
      </c>
      <c r="K1482" s="46" t="str">
        <f t="shared" si="537"/>
        <v>-</v>
      </c>
      <c r="L1482" s="29" t="str">
        <f t="shared" si="538"/>
        <v>-</v>
      </c>
      <c r="M1482" s="29" t="str">
        <f t="shared" si="539"/>
        <v xml:space="preserve"> </v>
      </c>
      <c r="N1482" s="29" t="str">
        <f t="shared" ca="1" si="540"/>
        <v xml:space="preserve"> </v>
      </c>
      <c r="O1482" s="8">
        <f>Замеры!R1478</f>
        <v>0</v>
      </c>
      <c r="P1482" s="8" t="b">
        <f t="shared" si="528"/>
        <v>1</v>
      </c>
      <c r="Q1482" s="8" t="b">
        <f t="shared" si="529"/>
        <v>1</v>
      </c>
      <c r="R1482" s="8" t="b">
        <f t="shared" si="530"/>
        <v>1</v>
      </c>
      <c r="S1482" s="8" t="s">
        <v>72</v>
      </c>
      <c r="T1482" s="8" t="e">
        <f t="shared" si="541"/>
        <v>#VALUE!</v>
      </c>
      <c r="U1482" s="12" t="s">
        <v>72</v>
      </c>
      <c r="V1482" s="8" t="e">
        <f t="shared" si="542"/>
        <v>#VALUE!</v>
      </c>
      <c r="X1482" s="13" t="str">
        <f t="shared" si="531"/>
        <v xml:space="preserve"> </v>
      </c>
      <c r="Y1482" s="8" t="e">
        <f t="shared" si="543"/>
        <v>#VALUE!</v>
      </c>
      <c r="AA1482" s="14" t="e">
        <f t="shared" ca="1" si="544"/>
        <v>#VALUE!</v>
      </c>
      <c r="AB1482" s="14" t="e">
        <f t="shared" ca="1" si="545"/>
        <v>#VALUE!</v>
      </c>
      <c r="AC1482" s="14" t="e">
        <f t="shared" ca="1" si="546"/>
        <v>#VALUE!</v>
      </c>
      <c r="AD1482" s="8" t="e">
        <f t="shared" ca="1" si="547"/>
        <v>#VALUE!</v>
      </c>
      <c r="AE1482" s="8" t="e">
        <f t="shared" ca="1" si="548"/>
        <v>#VALUE!</v>
      </c>
      <c r="AF1482" s="8" t="e">
        <f t="shared" ca="1" si="549"/>
        <v>#VALUE!</v>
      </c>
    </row>
    <row r="1483" spans="1:32" x14ac:dyDescent="0.3">
      <c r="A1483" s="35">
        <f>IF(Замеры!B1479=0, " ", Замеры!B1479)</f>
        <v>1476</v>
      </c>
      <c r="B1483" s="49" t="str">
        <f>Замеры!G1479</f>
        <v xml:space="preserve">Группа от QF </v>
      </c>
      <c r="C1483" s="49" t="str">
        <f>IF(Замеры!J1479=0, " ", Замеры!J1479)</f>
        <v xml:space="preserve"> </v>
      </c>
      <c r="D1483" s="49" t="str">
        <f>IF(O1483=0, " ", CONCATENATE(Замеры!T1479,Замеры!U1479,Замеры!V1479,Замеры!W1479,Замеры!AB1479))</f>
        <v xml:space="preserve"> </v>
      </c>
      <c r="E1483" s="49" t="str">
        <f>IF(Замеры!L1479=0, " ", Замеры!L1479)</f>
        <v xml:space="preserve"> </v>
      </c>
      <c r="F1483" s="49" t="e">
        <f t="shared" si="532"/>
        <v>#VALUE!</v>
      </c>
      <c r="G1483" s="51" t="str">
        <f t="shared" si="533"/>
        <v>-</v>
      </c>
      <c r="H1483" s="52" t="str">
        <f t="shared" si="534"/>
        <v>-</v>
      </c>
      <c r="I1483" s="51" t="str">
        <f t="shared" si="535"/>
        <v>-</v>
      </c>
      <c r="J1483" s="29" t="str">
        <f t="shared" si="536"/>
        <v>-</v>
      </c>
      <c r="K1483" s="46" t="str">
        <f t="shared" si="537"/>
        <v>-</v>
      </c>
      <c r="L1483" s="29" t="str">
        <f t="shared" si="538"/>
        <v>-</v>
      </c>
      <c r="M1483" s="29" t="str">
        <f t="shared" si="539"/>
        <v xml:space="preserve"> </v>
      </c>
      <c r="N1483" s="29" t="str">
        <f t="shared" ca="1" si="540"/>
        <v xml:space="preserve"> </v>
      </c>
      <c r="O1483" s="8">
        <f>Замеры!R1479</f>
        <v>0</v>
      </c>
      <c r="P1483" s="8" t="b">
        <f t="shared" si="528"/>
        <v>1</v>
      </c>
      <c r="Q1483" s="8" t="b">
        <f t="shared" si="529"/>
        <v>1</v>
      </c>
      <c r="R1483" s="8" t="b">
        <f t="shared" si="530"/>
        <v>1</v>
      </c>
      <c r="S1483" s="8" t="s">
        <v>72</v>
      </c>
      <c r="T1483" s="8" t="e">
        <f t="shared" si="541"/>
        <v>#VALUE!</v>
      </c>
      <c r="U1483" s="12" t="s">
        <v>72</v>
      </c>
      <c r="V1483" s="8" t="e">
        <f t="shared" si="542"/>
        <v>#VALUE!</v>
      </c>
      <c r="X1483" s="13" t="str">
        <f t="shared" si="531"/>
        <v xml:space="preserve"> </v>
      </c>
      <c r="Y1483" s="8" t="e">
        <f t="shared" si="543"/>
        <v>#VALUE!</v>
      </c>
      <c r="AA1483" s="14" t="e">
        <f t="shared" ca="1" si="544"/>
        <v>#VALUE!</v>
      </c>
      <c r="AB1483" s="14" t="e">
        <f t="shared" ca="1" si="545"/>
        <v>#VALUE!</v>
      </c>
      <c r="AC1483" s="14" t="e">
        <f t="shared" ca="1" si="546"/>
        <v>#VALUE!</v>
      </c>
      <c r="AD1483" s="8" t="e">
        <f t="shared" ca="1" si="547"/>
        <v>#VALUE!</v>
      </c>
      <c r="AE1483" s="8" t="e">
        <f t="shared" ca="1" si="548"/>
        <v>#VALUE!</v>
      </c>
      <c r="AF1483" s="8" t="e">
        <f t="shared" ca="1" si="549"/>
        <v>#VALUE!</v>
      </c>
    </row>
    <row r="1484" spans="1:32" x14ac:dyDescent="0.3">
      <c r="A1484" s="35">
        <f>IF(Замеры!B1480=0, " ", Замеры!B1480)</f>
        <v>1477</v>
      </c>
      <c r="B1484" s="49" t="str">
        <f>Замеры!G1480</f>
        <v xml:space="preserve">Группа от QF </v>
      </c>
      <c r="C1484" s="49" t="str">
        <f>IF(Замеры!J1480=0, " ", Замеры!J1480)</f>
        <v xml:space="preserve"> </v>
      </c>
      <c r="D1484" s="49" t="str">
        <f>IF(O1484=0, " ", CONCATENATE(Замеры!T1480,Замеры!U1480,Замеры!V1480,Замеры!W1480,Замеры!AB1480))</f>
        <v xml:space="preserve"> </v>
      </c>
      <c r="E1484" s="49" t="str">
        <f>IF(Замеры!L1480=0, " ", Замеры!L1480)</f>
        <v xml:space="preserve"> </v>
      </c>
      <c r="F1484" s="49" t="e">
        <f t="shared" si="532"/>
        <v>#VALUE!</v>
      </c>
      <c r="G1484" s="51" t="str">
        <f t="shared" si="533"/>
        <v>-</v>
      </c>
      <c r="H1484" s="52" t="str">
        <f t="shared" si="534"/>
        <v>-</v>
      </c>
      <c r="I1484" s="51" t="str">
        <f t="shared" si="535"/>
        <v>-</v>
      </c>
      <c r="J1484" s="29" t="str">
        <f t="shared" si="536"/>
        <v>-</v>
      </c>
      <c r="K1484" s="46" t="str">
        <f t="shared" si="537"/>
        <v>-</v>
      </c>
      <c r="L1484" s="29" t="str">
        <f t="shared" si="538"/>
        <v>-</v>
      </c>
      <c r="M1484" s="29" t="str">
        <f t="shared" si="539"/>
        <v xml:space="preserve"> </v>
      </c>
      <c r="N1484" s="29" t="str">
        <f t="shared" ca="1" si="540"/>
        <v xml:space="preserve"> </v>
      </c>
      <c r="O1484" s="8">
        <f>Замеры!R1480</f>
        <v>0</v>
      </c>
      <c r="P1484" s="8" t="b">
        <f t="shared" si="528"/>
        <v>1</v>
      </c>
      <c r="Q1484" s="8" t="b">
        <f t="shared" si="529"/>
        <v>1</v>
      </c>
      <c r="R1484" s="8" t="b">
        <f t="shared" si="530"/>
        <v>1</v>
      </c>
      <c r="S1484" s="8" t="s">
        <v>72</v>
      </c>
      <c r="T1484" s="8" t="e">
        <f t="shared" si="541"/>
        <v>#VALUE!</v>
      </c>
      <c r="U1484" s="12" t="s">
        <v>72</v>
      </c>
      <c r="V1484" s="8" t="e">
        <f t="shared" si="542"/>
        <v>#VALUE!</v>
      </c>
      <c r="X1484" s="13" t="str">
        <f t="shared" si="531"/>
        <v xml:space="preserve"> </v>
      </c>
      <c r="Y1484" s="8" t="e">
        <f t="shared" si="543"/>
        <v>#VALUE!</v>
      </c>
      <c r="AA1484" s="14" t="e">
        <f t="shared" ca="1" si="544"/>
        <v>#VALUE!</v>
      </c>
      <c r="AB1484" s="14" t="e">
        <f t="shared" ca="1" si="545"/>
        <v>#VALUE!</v>
      </c>
      <c r="AC1484" s="14" t="e">
        <f t="shared" ca="1" si="546"/>
        <v>#VALUE!</v>
      </c>
      <c r="AD1484" s="8" t="e">
        <f t="shared" ca="1" si="547"/>
        <v>#VALUE!</v>
      </c>
      <c r="AE1484" s="8" t="e">
        <f t="shared" ca="1" si="548"/>
        <v>#VALUE!</v>
      </c>
      <c r="AF1484" s="8" t="e">
        <f t="shared" ca="1" si="549"/>
        <v>#VALUE!</v>
      </c>
    </row>
    <row r="1485" spans="1:32" x14ac:dyDescent="0.3">
      <c r="A1485" s="35">
        <f>IF(Замеры!B1481=0, " ", Замеры!B1481)</f>
        <v>1478</v>
      </c>
      <c r="B1485" s="49" t="str">
        <f>Замеры!G1481</f>
        <v xml:space="preserve">Группа от QF </v>
      </c>
      <c r="C1485" s="49" t="str">
        <f>IF(Замеры!J1481=0, " ", Замеры!J1481)</f>
        <v xml:space="preserve"> </v>
      </c>
      <c r="D1485" s="49" t="str">
        <f>IF(O1485=0, " ", CONCATENATE(Замеры!T1481,Замеры!U1481,Замеры!V1481,Замеры!W1481,Замеры!AB1481))</f>
        <v xml:space="preserve"> </v>
      </c>
      <c r="E1485" s="49" t="str">
        <f>IF(Замеры!L1481=0, " ", Замеры!L1481)</f>
        <v xml:space="preserve"> </v>
      </c>
      <c r="F1485" s="49" t="e">
        <f t="shared" si="532"/>
        <v>#VALUE!</v>
      </c>
      <c r="G1485" s="51" t="str">
        <f t="shared" si="533"/>
        <v>-</v>
      </c>
      <c r="H1485" s="52" t="str">
        <f t="shared" si="534"/>
        <v>-</v>
      </c>
      <c r="I1485" s="51" t="str">
        <f t="shared" si="535"/>
        <v>-</v>
      </c>
      <c r="J1485" s="29" t="str">
        <f t="shared" si="536"/>
        <v>-</v>
      </c>
      <c r="K1485" s="46" t="str">
        <f t="shared" si="537"/>
        <v>-</v>
      </c>
      <c r="L1485" s="29" t="str">
        <f t="shared" si="538"/>
        <v>-</v>
      </c>
      <c r="M1485" s="29" t="str">
        <f t="shared" si="539"/>
        <v xml:space="preserve"> </v>
      </c>
      <c r="N1485" s="29" t="str">
        <f t="shared" ca="1" si="540"/>
        <v xml:space="preserve"> </v>
      </c>
      <c r="O1485" s="8">
        <f>Замеры!R1481</f>
        <v>0</v>
      </c>
      <c r="P1485" s="8" t="b">
        <f t="shared" si="528"/>
        <v>1</v>
      </c>
      <c r="Q1485" s="8" t="b">
        <f t="shared" si="529"/>
        <v>1</v>
      </c>
      <c r="R1485" s="8" t="b">
        <f t="shared" si="530"/>
        <v>1</v>
      </c>
      <c r="S1485" s="8" t="s">
        <v>72</v>
      </c>
      <c r="T1485" s="8" t="e">
        <f t="shared" si="541"/>
        <v>#VALUE!</v>
      </c>
      <c r="U1485" s="12" t="s">
        <v>72</v>
      </c>
      <c r="V1485" s="8" t="e">
        <f t="shared" si="542"/>
        <v>#VALUE!</v>
      </c>
      <c r="X1485" s="13" t="str">
        <f t="shared" si="531"/>
        <v xml:space="preserve"> </v>
      </c>
      <c r="Y1485" s="8" t="e">
        <f t="shared" si="543"/>
        <v>#VALUE!</v>
      </c>
      <c r="AA1485" s="14" t="e">
        <f t="shared" ca="1" si="544"/>
        <v>#VALUE!</v>
      </c>
      <c r="AB1485" s="14" t="e">
        <f t="shared" ca="1" si="545"/>
        <v>#VALUE!</v>
      </c>
      <c r="AC1485" s="14" t="e">
        <f t="shared" ca="1" si="546"/>
        <v>#VALUE!</v>
      </c>
      <c r="AD1485" s="8" t="e">
        <f t="shared" ca="1" si="547"/>
        <v>#VALUE!</v>
      </c>
      <c r="AE1485" s="8" t="e">
        <f t="shared" ca="1" si="548"/>
        <v>#VALUE!</v>
      </c>
      <c r="AF1485" s="8" t="e">
        <f t="shared" ca="1" si="549"/>
        <v>#VALUE!</v>
      </c>
    </row>
    <row r="1486" spans="1:32" x14ac:dyDescent="0.3">
      <c r="A1486" s="35">
        <f>IF(Замеры!B1482=0, " ", Замеры!B1482)</f>
        <v>1479</v>
      </c>
      <c r="B1486" s="49" t="str">
        <f>Замеры!G1482</f>
        <v xml:space="preserve">Группа от QF </v>
      </c>
      <c r="C1486" s="49" t="str">
        <f>IF(Замеры!J1482=0, " ", Замеры!J1482)</f>
        <v xml:space="preserve"> </v>
      </c>
      <c r="D1486" s="49" t="str">
        <f>IF(O1486=0, " ", CONCATENATE(Замеры!T1482,Замеры!U1482,Замеры!V1482,Замеры!W1482,Замеры!AB1482))</f>
        <v xml:space="preserve"> </v>
      </c>
      <c r="E1486" s="49" t="str">
        <f>IF(Замеры!L1482=0, " ", Замеры!L1482)</f>
        <v xml:space="preserve"> </v>
      </c>
      <c r="F1486" s="49" t="e">
        <f t="shared" si="532"/>
        <v>#VALUE!</v>
      </c>
      <c r="G1486" s="51" t="str">
        <f t="shared" si="533"/>
        <v>-</v>
      </c>
      <c r="H1486" s="52" t="str">
        <f t="shared" si="534"/>
        <v>-</v>
      </c>
      <c r="I1486" s="51" t="str">
        <f t="shared" si="535"/>
        <v>-</v>
      </c>
      <c r="J1486" s="29" t="str">
        <f t="shared" si="536"/>
        <v>-</v>
      </c>
      <c r="K1486" s="46" t="str">
        <f t="shared" si="537"/>
        <v>-</v>
      </c>
      <c r="L1486" s="29" t="str">
        <f t="shared" si="538"/>
        <v>-</v>
      </c>
      <c r="M1486" s="29" t="str">
        <f t="shared" si="539"/>
        <v xml:space="preserve"> </v>
      </c>
      <c r="N1486" s="29" t="str">
        <f t="shared" ca="1" si="540"/>
        <v xml:space="preserve"> </v>
      </c>
      <c r="O1486" s="8">
        <f>Замеры!R1482</f>
        <v>0</v>
      </c>
      <c r="P1486" s="8" t="b">
        <f t="shared" si="528"/>
        <v>1</v>
      </c>
      <c r="Q1486" s="8" t="b">
        <f t="shared" si="529"/>
        <v>1</v>
      </c>
      <c r="R1486" s="8" t="b">
        <f t="shared" si="530"/>
        <v>1</v>
      </c>
      <c r="S1486" s="8" t="s">
        <v>72</v>
      </c>
      <c r="T1486" s="8" t="e">
        <f t="shared" si="541"/>
        <v>#VALUE!</v>
      </c>
      <c r="U1486" s="12" t="s">
        <v>72</v>
      </c>
      <c r="V1486" s="8" t="e">
        <f t="shared" si="542"/>
        <v>#VALUE!</v>
      </c>
      <c r="X1486" s="13" t="str">
        <f t="shared" si="531"/>
        <v xml:space="preserve"> </v>
      </c>
      <c r="Y1486" s="8" t="e">
        <f t="shared" si="543"/>
        <v>#VALUE!</v>
      </c>
      <c r="AA1486" s="14" t="e">
        <f t="shared" ca="1" si="544"/>
        <v>#VALUE!</v>
      </c>
      <c r="AB1486" s="14" t="e">
        <f t="shared" ca="1" si="545"/>
        <v>#VALUE!</v>
      </c>
      <c r="AC1486" s="14" t="e">
        <f t="shared" ca="1" si="546"/>
        <v>#VALUE!</v>
      </c>
      <c r="AD1486" s="8" t="e">
        <f t="shared" ca="1" si="547"/>
        <v>#VALUE!</v>
      </c>
      <c r="AE1486" s="8" t="e">
        <f t="shared" ca="1" si="548"/>
        <v>#VALUE!</v>
      </c>
      <c r="AF1486" s="8" t="e">
        <f t="shared" ca="1" si="549"/>
        <v>#VALUE!</v>
      </c>
    </row>
    <row r="1487" spans="1:32" x14ac:dyDescent="0.3">
      <c r="A1487" s="35">
        <f>IF(Замеры!B1483=0, " ", Замеры!B1483)</f>
        <v>1480</v>
      </c>
      <c r="B1487" s="49" t="str">
        <f>Замеры!G1483</f>
        <v xml:space="preserve">Группа от QF </v>
      </c>
      <c r="C1487" s="49" t="str">
        <f>IF(Замеры!J1483=0, " ", Замеры!J1483)</f>
        <v xml:space="preserve"> </v>
      </c>
      <c r="D1487" s="49" t="str">
        <f>IF(O1487=0, " ", CONCATENATE(Замеры!T1483,Замеры!U1483,Замеры!V1483,Замеры!W1483,Замеры!AB1483))</f>
        <v xml:space="preserve"> </v>
      </c>
      <c r="E1487" s="49" t="str">
        <f>IF(Замеры!L1483=0, " ", Замеры!L1483)</f>
        <v xml:space="preserve"> </v>
      </c>
      <c r="F1487" s="49" t="e">
        <f t="shared" si="532"/>
        <v>#VALUE!</v>
      </c>
      <c r="G1487" s="51" t="str">
        <f t="shared" si="533"/>
        <v>-</v>
      </c>
      <c r="H1487" s="52" t="str">
        <f t="shared" si="534"/>
        <v>-</v>
      </c>
      <c r="I1487" s="51" t="str">
        <f t="shared" si="535"/>
        <v>-</v>
      </c>
      <c r="J1487" s="29" t="str">
        <f t="shared" si="536"/>
        <v>-</v>
      </c>
      <c r="K1487" s="46" t="str">
        <f t="shared" si="537"/>
        <v>-</v>
      </c>
      <c r="L1487" s="29" t="str">
        <f t="shared" si="538"/>
        <v>-</v>
      </c>
      <c r="M1487" s="29" t="str">
        <f t="shared" si="539"/>
        <v xml:space="preserve"> </v>
      </c>
      <c r="N1487" s="29" t="str">
        <f t="shared" ca="1" si="540"/>
        <v xml:space="preserve"> </v>
      </c>
      <c r="O1487" s="8">
        <f>Замеры!R1483</f>
        <v>0</v>
      </c>
      <c r="P1487" s="8" t="b">
        <f t="shared" si="528"/>
        <v>1</v>
      </c>
      <c r="Q1487" s="8" t="b">
        <f t="shared" si="529"/>
        <v>1</v>
      </c>
      <c r="R1487" s="8" t="b">
        <f t="shared" si="530"/>
        <v>1</v>
      </c>
      <c r="S1487" s="8" t="s">
        <v>72</v>
      </c>
      <c r="T1487" s="8" t="e">
        <f t="shared" si="541"/>
        <v>#VALUE!</v>
      </c>
      <c r="U1487" s="12" t="s">
        <v>72</v>
      </c>
      <c r="V1487" s="8" t="e">
        <f t="shared" si="542"/>
        <v>#VALUE!</v>
      </c>
      <c r="X1487" s="13" t="str">
        <f t="shared" si="531"/>
        <v xml:space="preserve"> </v>
      </c>
      <c r="Y1487" s="8" t="e">
        <f t="shared" si="543"/>
        <v>#VALUE!</v>
      </c>
      <c r="AA1487" s="14" t="e">
        <f t="shared" ca="1" si="544"/>
        <v>#VALUE!</v>
      </c>
      <c r="AB1487" s="14" t="e">
        <f t="shared" ca="1" si="545"/>
        <v>#VALUE!</v>
      </c>
      <c r="AC1487" s="14" t="e">
        <f t="shared" ca="1" si="546"/>
        <v>#VALUE!</v>
      </c>
      <c r="AD1487" s="8" t="e">
        <f t="shared" ca="1" si="547"/>
        <v>#VALUE!</v>
      </c>
      <c r="AE1487" s="8" t="e">
        <f t="shared" ca="1" si="548"/>
        <v>#VALUE!</v>
      </c>
      <c r="AF1487" s="8" t="e">
        <f t="shared" ca="1" si="549"/>
        <v>#VALUE!</v>
      </c>
    </row>
    <row r="1488" spans="1:32" x14ac:dyDescent="0.3">
      <c r="A1488" s="35">
        <f>IF(Замеры!B1484=0, " ", Замеры!B1484)</f>
        <v>1481</v>
      </c>
      <c r="B1488" s="49" t="str">
        <f>Замеры!G1484</f>
        <v xml:space="preserve">Группа от QF </v>
      </c>
      <c r="C1488" s="49" t="str">
        <f>IF(Замеры!J1484=0, " ", Замеры!J1484)</f>
        <v xml:space="preserve"> </v>
      </c>
      <c r="D1488" s="49" t="str">
        <f>IF(O1488=0, " ", CONCATENATE(Замеры!T1484,Замеры!U1484,Замеры!V1484,Замеры!W1484,Замеры!AB1484))</f>
        <v xml:space="preserve"> </v>
      </c>
      <c r="E1488" s="49" t="str">
        <f>IF(Замеры!L1484=0, " ", Замеры!L1484)</f>
        <v xml:space="preserve"> </v>
      </c>
      <c r="F1488" s="49" t="e">
        <f t="shared" si="532"/>
        <v>#VALUE!</v>
      </c>
      <c r="G1488" s="51" t="str">
        <f t="shared" si="533"/>
        <v>-</v>
      </c>
      <c r="H1488" s="52" t="str">
        <f t="shared" si="534"/>
        <v>-</v>
      </c>
      <c r="I1488" s="51" t="str">
        <f t="shared" si="535"/>
        <v>-</v>
      </c>
      <c r="J1488" s="29" t="str">
        <f t="shared" si="536"/>
        <v>-</v>
      </c>
      <c r="K1488" s="46" t="str">
        <f t="shared" si="537"/>
        <v>-</v>
      </c>
      <c r="L1488" s="29" t="str">
        <f t="shared" si="538"/>
        <v>-</v>
      </c>
      <c r="M1488" s="29" t="str">
        <f t="shared" si="539"/>
        <v xml:space="preserve"> </v>
      </c>
      <c r="N1488" s="29" t="str">
        <f t="shared" ca="1" si="540"/>
        <v xml:space="preserve"> </v>
      </c>
      <c r="O1488" s="8">
        <f>Замеры!R1484</f>
        <v>0</v>
      </c>
      <c r="P1488" s="8" t="b">
        <f t="shared" si="528"/>
        <v>1</v>
      </c>
      <c r="Q1488" s="8" t="b">
        <f t="shared" si="529"/>
        <v>1</v>
      </c>
      <c r="R1488" s="8" t="b">
        <f t="shared" si="530"/>
        <v>1</v>
      </c>
      <c r="S1488" s="8" t="s">
        <v>72</v>
      </c>
      <c r="T1488" s="8" t="e">
        <f t="shared" si="541"/>
        <v>#VALUE!</v>
      </c>
      <c r="U1488" s="12" t="s">
        <v>72</v>
      </c>
      <c r="V1488" s="8" t="e">
        <f t="shared" si="542"/>
        <v>#VALUE!</v>
      </c>
      <c r="X1488" s="13" t="str">
        <f t="shared" si="531"/>
        <v xml:space="preserve"> </v>
      </c>
      <c r="Y1488" s="8" t="e">
        <f t="shared" si="543"/>
        <v>#VALUE!</v>
      </c>
      <c r="AA1488" s="14" t="e">
        <f t="shared" ca="1" si="544"/>
        <v>#VALUE!</v>
      </c>
      <c r="AB1488" s="14" t="e">
        <f t="shared" ca="1" si="545"/>
        <v>#VALUE!</v>
      </c>
      <c r="AC1488" s="14" t="e">
        <f t="shared" ca="1" si="546"/>
        <v>#VALUE!</v>
      </c>
      <c r="AD1488" s="8" t="e">
        <f t="shared" ca="1" si="547"/>
        <v>#VALUE!</v>
      </c>
      <c r="AE1488" s="8" t="e">
        <f t="shared" ca="1" si="548"/>
        <v>#VALUE!</v>
      </c>
      <c r="AF1488" s="8" t="e">
        <f t="shared" ca="1" si="549"/>
        <v>#VALUE!</v>
      </c>
    </row>
    <row r="1489" spans="1:32" x14ac:dyDescent="0.3">
      <c r="A1489" s="35">
        <f>IF(Замеры!B1485=0, " ", Замеры!B1485)</f>
        <v>1482</v>
      </c>
      <c r="B1489" s="49" t="str">
        <f>Замеры!G1485</f>
        <v xml:space="preserve">Группа от QF </v>
      </c>
      <c r="C1489" s="49" t="str">
        <f>IF(Замеры!J1485=0, " ", Замеры!J1485)</f>
        <v xml:space="preserve"> </v>
      </c>
      <c r="D1489" s="49" t="str">
        <f>IF(O1489=0, " ", CONCATENATE(Замеры!T1485,Замеры!U1485,Замеры!V1485,Замеры!W1485,Замеры!AB1485))</f>
        <v xml:space="preserve"> </v>
      </c>
      <c r="E1489" s="49" t="str">
        <f>IF(Замеры!L1485=0, " ", Замеры!L1485)</f>
        <v xml:space="preserve"> </v>
      </c>
      <c r="F1489" s="49" t="e">
        <f t="shared" si="532"/>
        <v>#VALUE!</v>
      </c>
      <c r="G1489" s="51" t="str">
        <f t="shared" si="533"/>
        <v>-</v>
      </c>
      <c r="H1489" s="52" t="str">
        <f t="shared" si="534"/>
        <v>-</v>
      </c>
      <c r="I1489" s="51" t="str">
        <f t="shared" si="535"/>
        <v>-</v>
      </c>
      <c r="J1489" s="29" t="str">
        <f t="shared" si="536"/>
        <v>-</v>
      </c>
      <c r="K1489" s="46" t="str">
        <f t="shared" si="537"/>
        <v>-</v>
      </c>
      <c r="L1489" s="29" t="str">
        <f t="shared" si="538"/>
        <v>-</v>
      </c>
      <c r="M1489" s="29" t="str">
        <f t="shared" si="539"/>
        <v xml:space="preserve"> </v>
      </c>
      <c r="N1489" s="29" t="str">
        <f t="shared" ca="1" si="540"/>
        <v xml:space="preserve"> </v>
      </c>
      <c r="O1489" s="8">
        <f>Замеры!R1485</f>
        <v>0</v>
      </c>
      <c r="P1489" s="8" t="b">
        <f t="shared" si="528"/>
        <v>1</v>
      </c>
      <c r="Q1489" s="8" t="b">
        <f t="shared" si="529"/>
        <v>1</v>
      </c>
      <c r="R1489" s="8" t="b">
        <f t="shared" si="530"/>
        <v>1</v>
      </c>
      <c r="S1489" s="8" t="s">
        <v>72</v>
      </c>
      <c r="T1489" s="8" t="e">
        <f t="shared" si="541"/>
        <v>#VALUE!</v>
      </c>
      <c r="U1489" s="12" t="s">
        <v>72</v>
      </c>
      <c r="V1489" s="8" t="e">
        <f t="shared" si="542"/>
        <v>#VALUE!</v>
      </c>
      <c r="X1489" s="13" t="str">
        <f t="shared" si="531"/>
        <v xml:space="preserve"> </v>
      </c>
      <c r="Y1489" s="8" t="e">
        <f t="shared" si="543"/>
        <v>#VALUE!</v>
      </c>
      <c r="AA1489" s="14" t="e">
        <f t="shared" ca="1" si="544"/>
        <v>#VALUE!</v>
      </c>
      <c r="AB1489" s="14" t="e">
        <f t="shared" ca="1" si="545"/>
        <v>#VALUE!</v>
      </c>
      <c r="AC1489" s="14" t="e">
        <f t="shared" ca="1" si="546"/>
        <v>#VALUE!</v>
      </c>
      <c r="AD1489" s="8" t="e">
        <f t="shared" ca="1" si="547"/>
        <v>#VALUE!</v>
      </c>
      <c r="AE1489" s="8" t="e">
        <f t="shared" ca="1" si="548"/>
        <v>#VALUE!</v>
      </c>
      <c r="AF1489" s="8" t="e">
        <f t="shared" ca="1" si="549"/>
        <v>#VALUE!</v>
      </c>
    </row>
    <row r="1490" spans="1:32" x14ac:dyDescent="0.3">
      <c r="A1490" s="35">
        <f>IF(Замеры!B1486=0, " ", Замеры!B1486)</f>
        <v>1483</v>
      </c>
      <c r="B1490" s="49" t="str">
        <f>Замеры!G1486</f>
        <v xml:space="preserve">Группа от QF </v>
      </c>
      <c r="C1490" s="49" t="str">
        <f>IF(Замеры!J1486=0, " ", Замеры!J1486)</f>
        <v xml:space="preserve"> </v>
      </c>
      <c r="D1490" s="49" t="str">
        <f>IF(O1490=0, " ", CONCATENATE(Замеры!T1486,Замеры!U1486,Замеры!V1486,Замеры!W1486,Замеры!AB1486))</f>
        <v xml:space="preserve"> </v>
      </c>
      <c r="E1490" s="49" t="str">
        <f>IF(Замеры!L1486=0, " ", Замеры!L1486)</f>
        <v xml:space="preserve"> </v>
      </c>
      <c r="F1490" s="49" t="e">
        <f t="shared" si="532"/>
        <v>#VALUE!</v>
      </c>
      <c r="G1490" s="51" t="str">
        <f t="shared" si="533"/>
        <v>-</v>
      </c>
      <c r="H1490" s="52" t="str">
        <f t="shared" si="534"/>
        <v>-</v>
      </c>
      <c r="I1490" s="51" t="str">
        <f t="shared" si="535"/>
        <v>-</v>
      </c>
      <c r="J1490" s="29" t="str">
        <f t="shared" si="536"/>
        <v>-</v>
      </c>
      <c r="K1490" s="46" t="str">
        <f t="shared" si="537"/>
        <v>-</v>
      </c>
      <c r="L1490" s="29" t="str">
        <f t="shared" si="538"/>
        <v>-</v>
      </c>
      <c r="M1490" s="29" t="str">
        <f t="shared" si="539"/>
        <v xml:space="preserve"> </v>
      </c>
      <c r="N1490" s="29" t="str">
        <f t="shared" ca="1" si="540"/>
        <v xml:space="preserve"> </v>
      </c>
      <c r="O1490" s="8">
        <f>Замеры!R1486</f>
        <v>0</v>
      </c>
      <c r="P1490" s="8" t="b">
        <f t="shared" si="528"/>
        <v>1</v>
      </c>
      <c r="Q1490" s="8" t="b">
        <f t="shared" si="529"/>
        <v>1</v>
      </c>
      <c r="R1490" s="8" t="b">
        <f t="shared" si="530"/>
        <v>1</v>
      </c>
      <c r="S1490" s="8" t="s">
        <v>72</v>
      </c>
      <c r="T1490" s="8" t="e">
        <f t="shared" si="541"/>
        <v>#VALUE!</v>
      </c>
      <c r="U1490" s="12" t="s">
        <v>72</v>
      </c>
      <c r="V1490" s="8" t="e">
        <f t="shared" si="542"/>
        <v>#VALUE!</v>
      </c>
      <c r="X1490" s="13" t="str">
        <f t="shared" si="531"/>
        <v xml:space="preserve"> </v>
      </c>
      <c r="Y1490" s="8" t="e">
        <f t="shared" si="543"/>
        <v>#VALUE!</v>
      </c>
      <c r="AA1490" s="14" t="e">
        <f t="shared" ca="1" si="544"/>
        <v>#VALUE!</v>
      </c>
      <c r="AB1490" s="14" t="e">
        <f t="shared" ca="1" si="545"/>
        <v>#VALUE!</v>
      </c>
      <c r="AC1490" s="14" t="e">
        <f t="shared" ca="1" si="546"/>
        <v>#VALUE!</v>
      </c>
      <c r="AD1490" s="8" t="e">
        <f t="shared" ca="1" si="547"/>
        <v>#VALUE!</v>
      </c>
      <c r="AE1490" s="8" t="e">
        <f t="shared" ca="1" si="548"/>
        <v>#VALUE!</v>
      </c>
      <c r="AF1490" s="8" t="e">
        <f t="shared" ca="1" si="549"/>
        <v>#VALUE!</v>
      </c>
    </row>
    <row r="1491" spans="1:32" x14ac:dyDescent="0.3">
      <c r="A1491" s="35">
        <f>IF(Замеры!B1487=0, " ", Замеры!B1487)</f>
        <v>1484</v>
      </c>
      <c r="B1491" s="49" t="str">
        <f>Замеры!G1487</f>
        <v xml:space="preserve">Группа от QF </v>
      </c>
      <c r="C1491" s="49" t="str">
        <f>IF(Замеры!J1487=0, " ", Замеры!J1487)</f>
        <v xml:space="preserve"> </v>
      </c>
      <c r="D1491" s="49" t="str">
        <f>IF(O1491=0, " ", CONCATENATE(Замеры!T1487,Замеры!U1487,Замеры!V1487,Замеры!W1487,Замеры!AB1487))</f>
        <v xml:space="preserve"> </v>
      </c>
      <c r="E1491" s="49" t="str">
        <f>IF(Замеры!L1487=0, " ", Замеры!L1487)</f>
        <v xml:space="preserve"> </v>
      </c>
      <c r="F1491" s="49" t="e">
        <f t="shared" si="532"/>
        <v>#VALUE!</v>
      </c>
      <c r="G1491" s="51" t="str">
        <f t="shared" si="533"/>
        <v>-</v>
      </c>
      <c r="H1491" s="52" t="str">
        <f t="shared" si="534"/>
        <v>-</v>
      </c>
      <c r="I1491" s="51" t="str">
        <f t="shared" si="535"/>
        <v>-</v>
      </c>
      <c r="J1491" s="29" t="str">
        <f t="shared" si="536"/>
        <v>-</v>
      </c>
      <c r="K1491" s="46" t="str">
        <f t="shared" si="537"/>
        <v>-</v>
      </c>
      <c r="L1491" s="29" t="str">
        <f t="shared" si="538"/>
        <v>-</v>
      </c>
      <c r="M1491" s="29" t="str">
        <f t="shared" si="539"/>
        <v xml:space="preserve"> </v>
      </c>
      <c r="N1491" s="29" t="str">
        <f t="shared" ca="1" si="540"/>
        <v xml:space="preserve"> </v>
      </c>
      <c r="O1491" s="8">
        <f>Замеры!R1487</f>
        <v>0</v>
      </c>
      <c r="P1491" s="8" t="b">
        <f t="shared" si="528"/>
        <v>1</v>
      </c>
      <c r="Q1491" s="8" t="b">
        <f t="shared" si="529"/>
        <v>1</v>
      </c>
      <c r="R1491" s="8" t="b">
        <f t="shared" si="530"/>
        <v>1</v>
      </c>
      <c r="S1491" s="8" t="s">
        <v>72</v>
      </c>
      <c r="T1491" s="8" t="e">
        <f t="shared" si="541"/>
        <v>#VALUE!</v>
      </c>
      <c r="U1491" s="12" t="s">
        <v>72</v>
      </c>
      <c r="V1491" s="8" t="e">
        <f t="shared" si="542"/>
        <v>#VALUE!</v>
      </c>
      <c r="X1491" s="13" t="str">
        <f t="shared" si="531"/>
        <v xml:space="preserve"> </v>
      </c>
      <c r="Y1491" s="8" t="e">
        <f t="shared" si="543"/>
        <v>#VALUE!</v>
      </c>
      <c r="AA1491" s="14" t="e">
        <f t="shared" ca="1" si="544"/>
        <v>#VALUE!</v>
      </c>
      <c r="AB1491" s="14" t="e">
        <f t="shared" ca="1" si="545"/>
        <v>#VALUE!</v>
      </c>
      <c r="AC1491" s="14" t="e">
        <f t="shared" ca="1" si="546"/>
        <v>#VALUE!</v>
      </c>
      <c r="AD1491" s="8" t="e">
        <f t="shared" ca="1" si="547"/>
        <v>#VALUE!</v>
      </c>
      <c r="AE1491" s="8" t="e">
        <f t="shared" ca="1" si="548"/>
        <v>#VALUE!</v>
      </c>
      <c r="AF1491" s="8" t="e">
        <f t="shared" ca="1" si="549"/>
        <v>#VALUE!</v>
      </c>
    </row>
    <row r="1492" spans="1:32" x14ac:dyDescent="0.3">
      <c r="A1492" s="35">
        <f>IF(Замеры!B1488=0, " ", Замеры!B1488)</f>
        <v>1485</v>
      </c>
      <c r="B1492" s="49" t="str">
        <f>Замеры!G1488</f>
        <v xml:space="preserve">Группа от QF </v>
      </c>
      <c r="C1492" s="49" t="str">
        <f>IF(Замеры!J1488=0, " ", Замеры!J1488)</f>
        <v xml:space="preserve"> </v>
      </c>
      <c r="D1492" s="49" t="str">
        <f>IF(O1492=0, " ", CONCATENATE(Замеры!T1488,Замеры!U1488,Замеры!V1488,Замеры!W1488,Замеры!AB1488))</f>
        <v xml:space="preserve"> </v>
      </c>
      <c r="E1492" s="49" t="str">
        <f>IF(Замеры!L1488=0, " ", Замеры!L1488)</f>
        <v xml:space="preserve"> </v>
      </c>
      <c r="F1492" s="49" t="e">
        <f t="shared" si="532"/>
        <v>#VALUE!</v>
      </c>
      <c r="G1492" s="51" t="str">
        <f t="shared" si="533"/>
        <v>-</v>
      </c>
      <c r="H1492" s="52" t="str">
        <f t="shared" si="534"/>
        <v>-</v>
      </c>
      <c r="I1492" s="51" t="str">
        <f t="shared" si="535"/>
        <v>-</v>
      </c>
      <c r="J1492" s="29" t="str">
        <f t="shared" si="536"/>
        <v>-</v>
      </c>
      <c r="K1492" s="46" t="str">
        <f t="shared" si="537"/>
        <v>-</v>
      </c>
      <c r="L1492" s="29" t="str">
        <f t="shared" si="538"/>
        <v>-</v>
      </c>
      <c r="M1492" s="29" t="str">
        <f t="shared" si="539"/>
        <v xml:space="preserve"> </v>
      </c>
      <c r="N1492" s="29" t="str">
        <f t="shared" ca="1" si="540"/>
        <v xml:space="preserve"> </v>
      </c>
      <c r="O1492" s="8">
        <f>Замеры!R1488</f>
        <v>0</v>
      </c>
      <c r="P1492" s="8" t="b">
        <f t="shared" si="528"/>
        <v>1</v>
      </c>
      <c r="Q1492" s="8" t="b">
        <f t="shared" si="529"/>
        <v>1</v>
      </c>
      <c r="R1492" s="8" t="b">
        <f t="shared" si="530"/>
        <v>1</v>
      </c>
      <c r="S1492" s="8" t="s">
        <v>72</v>
      </c>
      <c r="T1492" s="8" t="e">
        <f t="shared" si="541"/>
        <v>#VALUE!</v>
      </c>
      <c r="U1492" s="12" t="s">
        <v>72</v>
      </c>
      <c r="V1492" s="8" t="e">
        <f t="shared" si="542"/>
        <v>#VALUE!</v>
      </c>
      <c r="X1492" s="13" t="str">
        <f t="shared" si="531"/>
        <v xml:space="preserve"> </v>
      </c>
      <c r="Y1492" s="8" t="e">
        <f t="shared" si="543"/>
        <v>#VALUE!</v>
      </c>
      <c r="AA1492" s="14" t="e">
        <f t="shared" ca="1" si="544"/>
        <v>#VALUE!</v>
      </c>
      <c r="AB1492" s="14" t="e">
        <f t="shared" ca="1" si="545"/>
        <v>#VALUE!</v>
      </c>
      <c r="AC1492" s="14" t="e">
        <f t="shared" ca="1" si="546"/>
        <v>#VALUE!</v>
      </c>
      <c r="AD1492" s="8" t="e">
        <f t="shared" ca="1" si="547"/>
        <v>#VALUE!</v>
      </c>
      <c r="AE1492" s="8" t="e">
        <f t="shared" ca="1" si="548"/>
        <v>#VALUE!</v>
      </c>
      <c r="AF1492" s="8" t="e">
        <f t="shared" ca="1" si="549"/>
        <v>#VALUE!</v>
      </c>
    </row>
    <row r="1493" spans="1:32" x14ac:dyDescent="0.3">
      <c r="A1493" s="35">
        <f>IF(Замеры!B1489=0, " ", Замеры!B1489)</f>
        <v>1486</v>
      </c>
      <c r="B1493" s="49" t="str">
        <f>Замеры!G1489</f>
        <v xml:space="preserve">Группа от QF </v>
      </c>
      <c r="C1493" s="49" t="str">
        <f>IF(Замеры!J1489=0, " ", Замеры!J1489)</f>
        <v xml:space="preserve"> </v>
      </c>
      <c r="D1493" s="49" t="str">
        <f>IF(O1493=0, " ", CONCATENATE(Замеры!T1489,Замеры!U1489,Замеры!V1489,Замеры!W1489,Замеры!AB1489))</f>
        <v xml:space="preserve"> </v>
      </c>
      <c r="E1493" s="49" t="str">
        <f>IF(Замеры!L1489=0, " ", Замеры!L1489)</f>
        <v xml:space="preserve"> </v>
      </c>
      <c r="F1493" s="49" t="e">
        <f t="shared" si="532"/>
        <v>#VALUE!</v>
      </c>
      <c r="G1493" s="51" t="str">
        <f t="shared" si="533"/>
        <v>-</v>
      </c>
      <c r="H1493" s="52" t="str">
        <f t="shared" si="534"/>
        <v>-</v>
      </c>
      <c r="I1493" s="51" t="str">
        <f t="shared" si="535"/>
        <v>-</v>
      </c>
      <c r="J1493" s="29" t="str">
        <f t="shared" si="536"/>
        <v>-</v>
      </c>
      <c r="K1493" s="46" t="str">
        <f t="shared" si="537"/>
        <v>-</v>
      </c>
      <c r="L1493" s="29" t="str">
        <f t="shared" si="538"/>
        <v>-</v>
      </c>
      <c r="M1493" s="29" t="str">
        <f t="shared" si="539"/>
        <v xml:space="preserve"> </v>
      </c>
      <c r="N1493" s="29" t="str">
        <f t="shared" ca="1" si="540"/>
        <v xml:space="preserve"> </v>
      </c>
      <c r="O1493" s="8">
        <f>Замеры!R1489</f>
        <v>0</v>
      </c>
      <c r="P1493" s="8" t="b">
        <f t="shared" si="528"/>
        <v>1</v>
      </c>
      <c r="Q1493" s="8" t="b">
        <f t="shared" si="529"/>
        <v>1</v>
      </c>
      <c r="R1493" s="8" t="b">
        <f t="shared" si="530"/>
        <v>1</v>
      </c>
      <c r="S1493" s="8" t="s">
        <v>72</v>
      </c>
      <c r="T1493" s="8" t="e">
        <f t="shared" si="541"/>
        <v>#VALUE!</v>
      </c>
      <c r="U1493" s="12" t="s">
        <v>72</v>
      </c>
      <c r="V1493" s="8" t="e">
        <f t="shared" si="542"/>
        <v>#VALUE!</v>
      </c>
      <c r="X1493" s="13" t="str">
        <f t="shared" si="531"/>
        <v xml:space="preserve"> </v>
      </c>
      <c r="Y1493" s="8" t="e">
        <f t="shared" si="543"/>
        <v>#VALUE!</v>
      </c>
      <c r="AA1493" s="14" t="e">
        <f t="shared" ca="1" si="544"/>
        <v>#VALUE!</v>
      </c>
      <c r="AB1493" s="14" t="e">
        <f t="shared" ca="1" si="545"/>
        <v>#VALUE!</v>
      </c>
      <c r="AC1493" s="14" t="e">
        <f t="shared" ca="1" si="546"/>
        <v>#VALUE!</v>
      </c>
      <c r="AD1493" s="8" t="e">
        <f t="shared" ca="1" si="547"/>
        <v>#VALUE!</v>
      </c>
      <c r="AE1493" s="8" t="e">
        <f t="shared" ca="1" si="548"/>
        <v>#VALUE!</v>
      </c>
      <c r="AF1493" s="8" t="e">
        <f t="shared" ca="1" si="549"/>
        <v>#VALUE!</v>
      </c>
    </row>
    <row r="1494" spans="1:32" x14ac:dyDescent="0.3">
      <c r="A1494" s="35">
        <f>IF(Замеры!B1490=0, " ", Замеры!B1490)</f>
        <v>1487</v>
      </c>
      <c r="B1494" s="49" t="str">
        <f>Замеры!G1490</f>
        <v xml:space="preserve">Группа от QF </v>
      </c>
      <c r="C1494" s="49" t="str">
        <f>IF(Замеры!J1490=0, " ", Замеры!J1490)</f>
        <v xml:space="preserve"> </v>
      </c>
      <c r="D1494" s="49" t="str">
        <f>IF(O1494=0, " ", CONCATENATE(Замеры!T1490,Замеры!U1490,Замеры!V1490,Замеры!W1490,Замеры!AB1490))</f>
        <v xml:space="preserve"> </v>
      </c>
      <c r="E1494" s="49" t="str">
        <f>IF(Замеры!L1490=0, " ", Замеры!L1490)</f>
        <v xml:space="preserve"> </v>
      </c>
      <c r="F1494" s="49" t="e">
        <f t="shared" si="532"/>
        <v>#VALUE!</v>
      </c>
      <c r="G1494" s="51" t="str">
        <f t="shared" si="533"/>
        <v>-</v>
      </c>
      <c r="H1494" s="52" t="str">
        <f t="shared" si="534"/>
        <v>-</v>
      </c>
      <c r="I1494" s="51" t="str">
        <f t="shared" si="535"/>
        <v>-</v>
      </c>
      <c r="J1494" s="29" t="str">
        <f t="shared" si="536"/>
        <v>-</v>
      </c>
      <c r="K1494" s="46" t="str">
        <f t="shared" si="537"/>
        <v>-</v>
      </c>
      <c r="L1494" s="29" t="str">
        <f t="shared" si="538"/>
        <v>-</v>
      </c>
      <c r="M1494" s="29" t="str">
        <f t="shared" si="539"/>
        <v xml:space="preserve"> </v>
      </c>
      <c r="N1494" s="29" t="str">
        <f t="shared" ca="1" si="540"/>
        <v xml:space="preserve"> </v>
      </c>
      <c r="O1494" s="8">
        <f>Замеры!R1490</f>
        <v>0</v>
      </c>
      <c r="P1494" s="8" t="b">
        <f t="shared" si="528"/>
        <v>1</v>
      </c>
      <c r="Q1494" s="8" t="b">
        <f t="shared" si="529"/>
        <v>1</v>
      </c>
      <c r="R1494" s="8" t="b">
        <f t="shared" si="530"/>
        <v>1</v>
      </c>
      <c r="S1494" s="8" t="s">
        <v>72</v>
      </c>
      <c r="T1494" s="8" t="e">
        <f t="shared" si="541"/>
        <v>#VALUE!</v>
      </c>
      <c r="U1494" s="12" t="s">
        <v>72</v>
      </c>
      <c r="V1494" s="8" t="e">
        <f t="shared" si="542"/>
        <v>#VALUE!</v>
      </c>
      <c r="X1494" s="13" t="str">
        <f t="shared" si="531"/>
        <v xml:space="preserve"> </v>
      </c>
      <c r="Y1494" s="8" t="e">
        <f t="shared" si="543"/>
        <v>#VALUE!</v>
      </c>
      <c r="AA1494" s="14" t="e">
        <f t="shared" ca="1" si="544"/>
        <v>#VALUE!</v>
      </c>
      <c r="AB1494" s="14" t="e">
        <f t="shared" ca="1" si="545"/>
        <v>#VALUE!</v>
      </c>
      <c r="AC1494" s="14" t="e">
        <f t="shared" ca="1" si="546"/>
        <v>#VALUE!</v>
      </c>
      <c r="AD1494" s="8" t="e">
        <f t="shared" ca="1" si="547"/>
        <v>#VALUE!</v>
      </c>
      <c r="AE1494" s="8" t="e">
        <f t="shared" ca="1" si="548"/>
        <v>#VALUE!</v>
      </c>
      <c r="AF1494" s="8" t="e">
        <f t="shared" ca="1" si="549"/>
        <v>#VALUE!</v>
      </c>
    </row>
    <row r="1495" spans="1:32" x14ac:dyDescent="0.3">
      <c r="A1495" s="35">
        <f>IF(Замеры!B1491=0, " ", Замеры!B1491)</f>
        <v>1488</v>
      </c>
      <c r="B1495" s="49" t="str">
        <f>Замеры!G1491</f>
        <v xml:space="preserve">Группа от QF </v>
      </c>
      <c r="C1495" s="49" t="str">
        <f>IF(Замеры!J1491=0, " ", Замеры!J1491)</f>
        <v xml:space="preserve"> </v>
      </c>
      <c r="D1495" s="49" t="str">
        <f>IF(O1495=0, " ", CONCATENATE(Замеры!T1491,Замеры!U1491,Замеры!V1491,Замеры!W1491,Замеры!AB1491))</f>
        <v xml:space="preserve"> </v>
      </c>
      <c r="E1495" s="49" t="str">
        <f>IF(Замеры!L1491=0, " ", Замеры!L1491)</f>
        <v xml:space="preserve"> </v>
      </c>
      <c r="F1495" s="49" t="e">
        <f t="shared" si="532"/>
        <v>#VALUE!</v>
      </c>
      <c r="G1495" s="51" t="str">
        <f t="shared" si="533"/>
        <v>-</v>
      </c>
      <c r="H1495" s="52" t="str">
        <f t="shared" si="534"/>
        <v>-</v>
      </c>
      <c r="I1495" s="51" t="str">
        <f t="shared" si="535"/>
        <v>-</v>
      </c>
      <c r="J1495" s="29" t="str">
        <f t="shared" si="536"/>
        <v>-</v>
      </c>
      <c r="K1495" s="46" t="str">
        <f t="shared" si="537"/>
        <v>-</v>
      </c>
      <c r="L1495" s="29" t="str">
        <f t="shared" si="538"/>
        <v>-</v>
      </c>
      <c r="M1495" s="29" t="str">
        <f t="shared" si="539"/>
        <v xml:space="preserve"> </v>
      </c>
      <c r="N1495" s="29" t="str">
        <f t="shared" ca="1" si="540"/>
        <v xml:space="preserve"> </v>
      </c>
      <c r="O1495" s="8">
        <f>Замеры!R1491</f>
        <v>0</v>
      </c>
      <c r="P1495" s="8" t="b">
        <f t="shared" si="528"/>
        <v>1</v>
      </c>
      <c r="Q1495" s="8" t="b">
        <f t="shared" si="529"/>
        <v>1</v>
      </c>
      <c r="R1495" s="8" t="b">
        <f t="shared" si="530"/>
        <v>1</v>
      </c>
      <c r="S1495" s="8" t="s">
        <v>72</v>
      </c>
      <c r="T1495" s="8" t="e">
        <f t="shared" si="541"/>
        <v>#VALUE!</v>
      </c>
      <c r="U1495" s="12" t="s">
        <v>72</v>
      </c>
      <c r="V1495" s="8" t="e">
        <f t="shared" si="542"/>
        <v>#VALUE!</v>
      </c>
      <c r="X1495" s="13" t="str">
        <f t="shared" si="531"/>
        <v xml:space="preserve"> </v>
      </c>
      <c r="Y1495" s="8" t="e">
        <f t="shared" si="543"/>
        <v>#VALUE!</v>
      </c>
      <c r="AA1495" s="14" t="e">
        <f t="shared" ca="1" si="544"/>
        <v>#VALUE!</v>
      </c>
      <c r="AB1495" s="14" t="e">
        <f t="shared" ca="1" si="545"/>
        <v>#VALUE!</v>
      </c>
      <c r="AC1495" s="14" t="e">
        <f t="shared" ca="1" si="546"/>
        <v>#VALUE!</v>
      </c>
      <c r="AD1495" s="8" t="e">
        <f t="shared" ca="1" si="547"/>
        <v>#VALUE!</v>
      </c>
      <c r="AE1495" s="8" t="e">
        <f t="shared" ca="1" si="548"/>
        <v>#VALUE!</v>
      </c>
      <c r="AF1495" s="8" t="e">
        <f t="shared" ca="1" si="549"/>
        <v>#VALUE!</v>
      </c>
    </row>
    <row r="1496" spans="1:32" x14ac:dyDescent="0.3">
      <c r="A1496" s="35">
        <f>IF(Замеры!B1492=0, " ", Замеры!B1492)</f>
        <v>1489</v>
      </c>
      <c r="B1496" s="49" t="str">
        <f>Замеры!G1492</f>
        <v xml:space="preserve">Группа от QF </v>
      </c>
      <c r="C1496" s="49" t="str">
        <f>IF(Замеры!J1492=0, " ", Замеры!J1492)</f>
        <v xml:space="preserve"> </v>
      </c>
      <c r="D1496" s="49" t="str">
        <f>IF(O1496=0, " ", CONCATENATE(Замеры!T1492,Замеры!U1492,Замеры!V1492,Замеры!W1492,Замеры!AB1492))</f>
        <v xml:space="preserve"> </v>
      </c>
      <c r="E1496" s="49" t="str">
        <f>IF(Замеры!L1492=0, " ", Замеры!L1492)</f>
        <v xml:space="preserve"> </v>
      </c>
      <c r="F1496" s="49" t="e">
        <f t="shared" si="532"/>
        <v>#VALUE!</v>
      </c>
      <c r="G1496" s="51" t="str">
        <f t="shared" si="533"/>
        <v>-</v>
      </c>
      <c r="H1496" s="52" t="str">
        <f t="shared" si="534"/>
        <v>-</v>
      </c>
      <c r="I1496" s="51" t="str">
        <f t="shared" si="535"/>
        <v>-</v>
      </c>
      <c r="J1496" s="29" t="str">
        <f t="shared" si="536"/>
        <v>-</v>
      </c>
      <c r="K1496" s="46" t="str">
        <f t="shared" si="537"/>
        <v>-</v>
      </c>
      <c r="L1496" s="29" t="str">
        <f t="shared" si="538"/>
        <v>-</v>
      </c>
      <c r="M1496" s="29" t="str">
        <f t="shared" si="539"/>
        <v xml:space="preserve"> </v>
      </c>
      <c r="N1496" s="29" t="str">
        <f t="shared" ca="1" si="540"/>
        <v xml:space="preserve"> </v>
      </c>
      <c r="O1496" s="8">
        <f>Замеры!R1492</f>
        <v>0</v>
      </c>
      <c r="P1496" s="8" t="b">
        <f t="shared" si="528"/>
        <v>1</v>
      </c>
      <c r="Q1496" s="8" t="b">
        <f t="shared" si="529"/>
        <v>1</v>
      </c>
      <c r="R1496" s="8" t="b">
        <f t="shared" si="530"/>
        <v>1</v>
      </c>
      <c r="S1496" s="8" t="s">
        <v>72</v>
      </c>
      <c r="T1496" s="8" t="e">
        <f t="shared" si="541"/>
        <v>#VALUE!</v>
      </c>
      <c r="U1496" s="12" t="s">
        <v>72</v>
      </c>
      <c r="V1496" s="8" t="e">
        <f t="shared" si="542"/>
        <v>#VALUE!</v>
      </c>
      <c r="X1496" s="13" t="str">
        <f t="shared" si="531"/>
        <v xml:space="preserve"> </v>
      </c>
      <c r="Y1496" s="8" t="e">
        <f t="shared" si="543"/>
        <v>#VALUE!</v>
      </c>
      <c r="AA1496" s="14" t="e">
        <f t="shared" ca="1" si="544"/>
        <v>#VALUE!</v>
      </c>
      <c r="AB1496" s="14" t="e">
        <f t="shared" ca="1" si="545"/>
        <v>#VALUE!</v>
      </c>
      <c r="AC1496" s="14" t="e">
        <f t="shared" ca="1" si="546"/>
        <v>#VALUE!</v>
      </c>
      <c r="AD1496" s="8" t="e">
        <f t="shared" ca="1" si="547"/>
        <v>#VALUE!</v>
      </c>
      <c r="AE1496" s="8" t="e">
        <f t="shared" ca="1" si="548"/>
        <v>#VALUE!</v>
      </c>
      <c r="AF1496" s="8" t="e">
        <f t="shared" ca="1" si="549"/>
        <v>#VALUE!</v>
      </c>
    </row>
    <row r="1497" spans="1:32" x14ac:dyDescent="0.3">
      <c r="A1497" s="35">
        <f>IF(Замеры!B1493=0, " ", Замеры!B1493)</f>
        <v>1490</v>
      </c>
      <c r="B1497" s="49" t="str">
        <f>Замеры!G1493</f>
        <v xml:space="preserve">Группа от QF </v>
      </c>
      <c r="C1497" s="49" t="str">
        <f>IF(Замеры!J1493=0, " ", Замеры!J1493)</f>
        <v xml:space="preserve"> </v>
      </c>
      <c r="D1497" s="49" t="str">
        <f>IF(O1497=0, " ", CONCATENATE(Замеры!T1493,Замеры!U1493,Замеры!V1493,Замеры!W1493,Замеры!AB1493))</f>
        <v xml:space="preserve"> </v>
      </c>
      <c r="E1497" s="49" t="str">
        <f>IF(Замеры!L1493=0, " ", Замеры!L1493)</f>
        <v xml:space="preserve"> </v>
      </c>
      <c r="F1497" s="49" t="e">
        <f t="shared" si="532"/>
        <v>#VALUE!</v>
      </c>
      <c r="G1497" s="51" t="str">
        <f t="shared" si="533"/>
        <v>-</v>
      </c>
      <c r="H1497" s="52" t="str">
        <f t="shared" si="534"/>
        <v>-</v>
      </c>
      <c r="I1497" s="51" t="str">
        <f t="shared" si="535"/>
        <v>-</v>
      </c>
      <c r="J1497" s="29" t="str">
        <f t="shared" si="536"/>
        <v>-</v>
      </c>
      <c r="K1497" s="46" t="str">
        <f t="shared" si="537"/>
        <v>-</v>
      </c>
      <c r="L1497" s="29" t="str">
        <f t="shared" si="538"/>
        <v>-</v>
      </c>
      <c r="M1497" s="29" t="str">
        <f t="shared" si="539"/>
        <v xml:space="preserve"> </v>
      </c>
      <c r="N1497" s="29" t="str">
        <f t="shared" ca="1" si="540"/>
        <v xml:space="preserve"> </v>
      </c>
      <c r="O1497" s="8">
        <f>Замеры!R1493</f>
        <v>0</v>
      </c>
      <c r="P1497" s="8" t="b">
        <f t="shared" si="528"/>
        <v>1</v>
      </c>
      <c r="Q1497" s="8" t="b">
        <f t="shared" si="529"/>
        <v>1</v>
      </c>
      <c r="R1497" s="8" t="b">
        <f t="shared" si="530"/>
        <v>1</v>
      </c>
      <c r="S1497" s="8" t="s">
        <v>72</v>
      </c>
      <c r="T1497" s="8" t="e">
        <f t="shared" si="541"/>
        <v>#VALUE!</v>
      </c>
      <c r="U1497" s="12" t="s">
        <v>72</v>
      </c>
      <c r="V1497" s="8" t="e">
        <f t="shared" si="542"/>
        <v>#VALUE!</v>
      </c>
      <c r="X1497" s="13" t="str">
        <f t="shared" si="531"/>
        <v xml:space="preserve"> </v>
      </c>
      <c r="Y1497" s="8" t="e">
        <f t="shared" si="543"/>
        <v>#VALUE!</v>
      </c>
      <c r="AA1497" s="14" t="e">
        <f t="shared" ca="1" si="544"/>
        <v>#VALUE!</v>
      </c>
      <c r="AB1497" s="14" t="e">
        <f t="shared" ca="1" si="545"/>
        <v>#VALUE!</v>
      </c>
      <c r="AC1497" s="14" t="e">
        <f t="shared" ca="1" si="546"/>
        <v>#VALUE!</v>
      </c>
      <c r="AD1497" s="8" t="e">
        <f t="shared" ca="1" si="547"/>
        <v>#VALUE!</v>
      </c>
      <c r="AE1497" s="8" t="e">
        <f t="shared" ca="1" si="548"/>
        <v>#VALUE!</v>
      </c>
      <c r="AF1497" s="8" t="e">
        <f t="shared" ca="1" si="549"/>
        <v>#VALUE!</v>
      </c>
    </row>
    <row r="1498" spans="1:32" x14ac:dyDescent="0.3">
      <c r="A1498" s="35">
        <f>IF(Замеры!B1494=0, " ", Замеры!B1494)</f>
        <v>1491</v>
      </c>
      <c r="B1498" s="49" t="str">
        <f>Замеры!G1494</f>
        <v xml:space="preserve">Группа от QF </v>
      </c>
      <c r="C1498" s="49" t="str">
        <f>IF(Замеры!J1494=0, " ", Замеры!J1494)</f>
        <v xml:space="preserve"> </v>
      </c>
      <c r="D1498" s="49" t="str">
        <f>IF(O1498=0, " ", CONCATENATE(Замеры!T1494,Замеры!U1494,Замеры!V1494,Замеры!W1494,Замеры!AB1494))</f>
        <v xml:space="preserve"> </v>
      </c>
      <c r="E1498" s="49" t="str">
        <f>IF(Замеры!L1494=0, " ", Замеры!L1494)</f>
        <v xml:space="preserve"> </v>
      </c>
      <c r="F1498" s="49" t="e">
        <f t="shared" si="532"/>
        <v>#VALUE!</v>
      </c>
      <c r="G1498" s="51" t="str">
        <f t="shared" si="533"/>
        <v>-</v>
      </c>
      <c r="H1498" s="52" t="str">
        <f t="shared" si="534"/>
        <v>-</v>
      </c>
      <c r="I1498" s="51" t="str">
        <f t="shared" si="535"/>
        <v>-</v>
      </c>
      <c r="J1498" s="29" t="str">
        <f t="shared" si="536"/>
        <v>-</v>
      </c>
      <c r="K1498" s="46" t="str">
        <f t="shared" si="537"/>
        <v>-</v>
      </c>
      <c r="L1498" s="29" t="str">
        <f t="shared" si="538"/>
        <v>-</v>
      </c>
      <c r="M1498" s="29" t="str">
        <f t="shared" si="539"/>
        <v xml:space="preserve"> </v>
      </c>
      <c r="N1498" s="29" t="str">
        <f t="shared" ca="1" si="540"/>
        <v xml:space="preserve"> </v>
      </c>
      <c r="O1498" s="8">
        <f>Замеры!R1494</f>
        <v>0</v>
      </c>
      <c r="P1498" s="8" t="b">
        <f t="shared" si="528"/>
        <v>1</v>
      </c>
      <c r="Q1498" s="8" t="b">
        <f t="shared" si="529"/>
        <v>1</v>
      </c>
      <c r="R1498" s="8" t="b">
        <f t="shared" si="530"/>
        <v>1</v>
      </c>
      <c r="S1498" s="8" t="s">
        <v>72</v>
      </c>
      <c r="T1498" s="8" t="e">
        <f t="shared" si="541"/>
        <v>#VALUE!</v>
      </c>
      <c r="U1498" s="12" t="s">
        <v>72</v>
      </c>
      <c r="V1498" s="8" t="e">
        <f t="shared" si="542"/>
        <v>#VALUE!</v>
      </c>
      <c r="X1498" s="13" t="str">
        <f t="shared" si="531"/>
        <v xml:space="preserve"> </v>
      </c>
      <c r="Y1498" s="8" t="e">
        <f t="shared" si="543"/>
        <v>#VALUE!</v>
      </c>
      <c r="AA1498" s="14" t="e">
        <f t="shared" ca="1" si="544"/>
        <v>#VALUE!</v>
      </c>
      <c r="AB1498" s="14" t="e">
        <f t="shared" ca="1" si="545"/>
        <v>#VALUE!</v>
      </c>
      <c r="AC1498" s="14" t="e">
        <f t="shared" ca="1" si="546"/>
        <v>#VALUE!</v>
      </c>
      <c r="AD1498" s="8" t="e">
        <f t="shared" ca="1" si="547"/>
        <v>#VALUE!</v>
      </c>
      <c r="AE1498" s="8" t="e">
        <f t="shared" ca="1" si="548"/>
        <v>#VALUE!</v>
      </c>
      <c r="AF1498" s="8" t="e">
        <f t="shared" ca="1" si="549"/>
        <v>#VALUE!</v>
      </c>
    </row>
    <row r="1499" spans="1:32" x14ac:dyDescent="0.3">
      <c r="A1499" s="35">
        <f>IF(Замеры!B1495=0, " ", Замеры!B1495)</f>
        <v>1492</v>
      </c>
      <c r="B1499" s="49" t="str">
        <f>Замеры!G1495</f>
        <v xml:space="preserve">Группа от QF </v>
      </c>
      <c r="C1499" s="49" t="str">
        <f>IF(Замеры!J1495=0, " ", Замеры!J1495)</f>
        <v xml:space="preserve"> </v>
      </c>
      <c r="D1499" s="49" t="str">
        <f>IF(O1499=0, " ", CONCATENATE(Замеры!T1495,Замеры!U1495,Замеры!V1495,Замеры!W1495,Замеры!AB1495))</f>
        <v xml:space="preserve"> </v>
      </c>
      <c r="E1499" s="49" t="str">
        <f>IF(Замеры!L1495=0, " ", Замеры!L1495)</f>
        <v xml:space="preserve"> </v>
      </c>
      <c r="F1499" s="49" t="e">
        <f t="shared" si="532"/>
        <v>#VALUE!</v>
      </c>
      <c r="G1499" s="51" t="str">
        <f t="shared" si="533"/>
        <v>-</v>
      </c>
      <c r="H1499" s="52" t="str">
        <f t="shared" si="534"/>
        <v>-</v>
      </c>
      <c r="I1499" s="51" t="str">
        <f t="shared" si="535"/>
        <v>-</v>
      </c>
      <c r="J1499" s="29" t="str">
        <f t="shared" si="536"/>
        <v>-</v>
      </c>
      <c r="K1499" s="46" t="str">
        <f t="shared" si="537"/>
        <v>-</v>
      </c>
      <c r="L1499" s="29" t="str">
        <f t="shared" si="538"/>
        <v>-</v>
      </c>
      <c r="M1499" s="29" t="str">
        <f t="shared" si="539"/>
        <v xml:space="preserve"> </v>
      </c>
      <c r="N1499" s="29" t="str">
        <f t="shared" ca="1" si="540"/>
        <v xml:space="preserve"> </v>
      </c>
      <c r="O1499" s="8">
        <f>Замеры!R1495</f>
        <v>0</v>
      </c>
      <c r="P1499" s="8" t="b">
        <f t="shared" si="528"/>
        <v>1</v>
      </c>
      <c r="Q1499" s="8" t="b">
        <f t="shared" si="529"/>
        <v>1</v>
      </c>
      <c r="R1499" s="8" t="b">
        <f t="shared" si="530"/>
        <v>1</v>
      </c>
      <c r="S1499" s="8" t="s">
        <v>72</v>
      </c>
      <c r="T1499" s="8" t="e">
        <f t="shared" si="541"/>
        <v>#VALUE!</v>
      </c>
      <c r="U1499" s="12" t="s">
        <v>72</v>
      </c>
      <c r="V1499" s="8" t="e">
        <f t="shared" si="542"/>
        <v>#VALUE!</v>
      </c>
      <c r="X1499" s="13" t="str">
        <f t="shared" si="531"/>
        <v xml:space="preserve"> </v>
      </c>
      <c r="Y1499" s="8" t="e">
        <f t="shared" si="543"/>
        <v>#VALUE!</v>
      </c>
      <c r="AA1499" s="14" t="e">
        <f t="shared" ca="1" si="544"/>
        <v>#VALUE!</v>
      </c>
      <c r="AB1499" s="14" t="e">
        <f t="shared" ca="1" si="545"/>
        <v>#VALUE!</v>
      </c>
      <c r="AC1499" s="14" t="e">
        <f t="shared" ca="1" si="546"/>
        <v>#VALUE!</v>
      </c>
      <c r="AD1499" s="8" t="e">
        <f t="shared" ca="1" si="547"/>
        <v>#VALUE!</v>
      </c>
      <c r="AE1499" s="8" t="e">
        <f t="shared" ca="1" si="548"/>
        <v>#VALUE!</v>
      </c>
      <c r="AF1499" s="8" t="e">
        <f t="shared" ca="1" si="549"/>
        <v>#VALUE!</v>
      </c>
    </row>
    <row r="1500" spans="1:32" x14ac:dyDescent="0.3">
      <c r="A1500" s="35">
        <f>IF(Замеры!B1496=0, " ", Замеры!B1496)</f>
        <v>1493</v>
      </c>
      <c r="B1500" s="49" t="str">
        <f>Замеры!G1496</f>
        <v xml:space="preserve">Группа от QF </v>
      </c>
      <c r="C1500" s="49" t="str">
        <f>IF(Замеры!J1496=0, " ", Замеры!J1496)</f>
        <v xml:space="preserve"> </v>
      </c>
      <c r="D1500" s="49" t="str">
        <f>IF(O1500=0, " ", CONCATENATE(Замеры!T1496,Замеры!U1496,Замеры!V1496,Замеры!W1496,Замеры!AB1496))</f>
        <v xml:space="preserve"> </v>
      </c>
      <c r="E1500" s="49" t="str">
        <f>IF(Замеры!L1496=0, " ", Замеры!L1496)</f>
        <v xml:space="preserve"> </v>
      </c>
      <c r="F1500" s="49" t="e">
        <f t="shared" si="532"/>
        <v>#VALUE!</v>
      </c>
      <c r="G1500" s="51" t="str">
        <f t="shared" si="533"/>
        <v>-</v>
      </c>
      <c r="H1500" s="52" t="str">
        <f t="shared" si="534"/>
        <v>-</v>
      </c>
      <c r="I1500" s="51" t="str">
        <f t="shared" si="535"/>
        <v>-</v>
      </c>
      <c r="J1500" s="29" t="str">
        <f t="shared" si="536"/>
        <v>-</v>
      </c>
      <c r="K1500" s="46" t="str">
        <f t="shared" si="537"/>
        <v>-</v>
      </c>
      <c r="L1500" s="29" t="str">
        <f t="shared" si="538"/>
        <v>-</v>
      </c>
      <c r="M1500" s="29" t="str">
        <f t="shared" si="539"/>
        <v xml:space="preserve"> </v>
      </c>
      <c r="N1500" s="29" t="str">
        <f t="shared" ca="1" si="540"/>
        <v xml:space="preserve"> </v>
      </c>
      <c r="O1500" s="8">
        <f>Замеры!R1496</f>
        <v>0</v>
      </c>
      <c r="P1500" s="8" t="b">
        <f t="shared" si="528"/>
        <v>1</v>
      </c>
      <c r="Q1500" s="8" t="b">
        <f t="shared" si="529"/>
        <v>1</v>
      </c>
      <c r="R1500" s="8" t="b">
        <f t="shared" si="530"/>
        <v>1</v>
      </c>
      <c r="S1500" s="8" t="s">
        <v>72</v>
      </c>
      <c r="T1500" s="8" t="e">
        <f t="shared" si="541"/>
        <v>#VALUE!</v>
      </c>
      <c r="U1500" s="12" t="s">
        <v>72</v>
      </c>
      <c r="V1500" s="8" t="e">
        <f t="shared" si="542"/>
        <v>#VALUE!</v>
      </c>
      <c r="X1500" s="13" t="str">
        <f t="shared" si="531"/>
        <v xml:space="preserve"> </v>
      </c>
      <c r="Y1500" s="8" t="e">
        <f t="shared" si="543"/>
        <v>#VALUE!</v>
      </c>
      <c r="AA1500" s="14" t="e">
        <f t="shared" ca="1" si="544"/>
        <v>#VALUE!</v>
      </c>
      <c r="AB1500" s="14" t="e">
        <f t="shared" ca="1" si="545"/>
        <v>#VALUE!</v>
      </c>
      <c r="AC1500" s="14" t="e">
        <f t="shared" ca="1" si="546"/>
        <v>#VALUE!</v>
      </c>
      <c r="AD1500" s="8" t="e">
        <f t="shared" ca="1" si="547"/>
        <v>#VALUE!</v>
      </c>
      <c r="AE1500" s="8" t="e">
        <f t="shared" ca="1" si="548"/>
        <v>#VALUE!</v>
      </c>
      <c r="AF1500" s="8" t="e">
        <f t="shared" ca="1" si="549"/>
        <v>#VALUE!</v>
      </c>
    </row>
    <row r="1501" spans="1:32" x14ac:dyDescent="0.3">
      <c r="A1501" s="35">
        <f>IF(Замеры!B1497=0, " ", Замеры!B1497)</f>
        <v>1494</v>
      </c>
      <c r="B1501" s="49" t="str">
        <f>Замеры!G1497</f>
        <v xml:space="preserve">Группа от QF </v>
      </c>
      <c r="C1501" s="49" t="str">
        <f>IF(Замеры!J1497=0, " ", Замеры!J1497)</f>
        <v xml:space="preserve"> </v>
      </c>
      <c r="D1501" s="49" t="str">
        <f>IF(O1501=0, " ", CONCATENATE(Замеры!T1497,Замеры!U1497,Замеры!V1497,Замеры!W1497,Замеры!AB1497))</f>
        <v xml:space="preserve"> </v>
      </c>
      <c r="E1501" s="49" t="str">
        <f>IF(Замеры!L1497=0, " ", Замеры!L1497)</f>
        <v xml:space="preserve"> </v>
      </c>
      <c r="F1501" s="49" t="str">
        <f t="shared" si="532"/>
        <v/>
      </c>
      <c r="G1501" s="51" t="str">
        <f t="shared" si="533"/>
        <v>-</v>
      </c>
      <c r="H1501" s="52" t="str">
        <f t="shared" si="534"/>
        <v>-</v>
      </c>
      <c r="I1501" s="51" t="str">
        <f t="shared" si="535"/>
        <v>-</v>
      </c>
      <c r="J1501" s="29" t="str">
        <f t="shared" si="536"/>
        <v>-</v>
      </c>
      <c r="K1501" s="46" t="str">
        <f t="shared" si="537"/>
        <v>-</v>
      </c>
      <c r="L1501" s="29" t="str">
        <f t="shared" si="538"/>
        <v>-</v>
      </c>
      <c r="M1501" s="29" t="str">
        <f t="shared" si="539"/>
        <v xml:space="preserve"> </v>
      </c>
      <c r="N1501" s="29" t="str">
        <f t="shared" ca="1" si="540"/>
        <v xml:space="preserve"> </v>
      </c>
    </row>
    <row r="1502" spans="1:32" x14ac:dyDescent="0.3">
      <c r="A1502" s="35">
        <f>IF(Замеры!B1498=0, " ", Замеры!B1498)</f>
        <v>1495</v>
      </c>
      <c r="B1502" s="49" t="str">
        <f>Замеры!G1498</f>
        <v xml:space="preserve">Группа от QF </v>
      </c>
      <c r="C1502" s="49" t="str">
        <f>IF(Замеры!J1498=0, " ", Замеры!J1498)</f>
        <v xml:space="preserve"> </v>
      </c>
      <c r="D1502" s="49" t="str">
        <f>IF(O1502=0, " ", CONCATENATE(Замеры!T1498,Замеры!U1498,Замеры!V1498,Замеры!W1498,Замеры!AB1498))</f>
        <v xml:space="preserve"> </v>
      </c>
      <c r="E1502" s="49" t="str">
        <f>IF(Замеры!L1498=0, " ", Замеры!L1498)</f>
        <v xml:space="preserve"> </v>
      </c>
      <c r="F1502" s="49" t="str">
        <f t="shared" si="532"/>
        <v/>
      </c>
      <c r="G1502" s="51" t="str">
        <f t="shared" si="533"/>
        <v>-</v>
      </c>
      <c r="H1502" s="52" t="str">
        <f t="shared" si="534"/>
        <v>-</v>
      </c>
      <c r="I1502" s="51" t="str">
        <f t="shared" si="535"/>
        <v>-</v>
      </c>
      <c r="J1502" s="29" t="str">
        <f t="shared" si="536"/>
        <v>-</v>
      </c>
      <c r="K1502" s="46" t="str">
        <f t="shared" si="537"/>
        <v>-</v>
      </c>
      <c r="L1502" s="29" t="str">
        <f t="shared" si="538"/>
        <v>-</v>
      </c>
      <c r="M1502" s="29" t="str">
        <f t="shared" si="539"/>
        <v xml:space="preserve"> </v>
      </c>
      <c r="N1502" s="29" t="str">
        <f t="shared" ca="1" si="540"/>
        <v xml:space="preserve"> </v>
      </c>
    </row>
    <row r="1503" spans="1:32" x14ac:dyDescent="0.3">
      <c r="A1503" s="35">
        <f>IF(Замеры!B1499=0, " ", Замеры!B1499)</f>
        <v>1496</v>
      </c>
      <c r="B1503" s="49" t="str">
        <f>Замеры!G1499</f>
        <v xml:space="preserve">Группа от QF </v>
      </c>
      <c r="C1503" s="49" t="str">
        <f>IF(Замеры!J1499=0, " ", Замеры!J1499)</f>
        <v xml:space="preserve"> </v>
      </c>
      <c r="D1503" s="49" t="str">
        <f>IF(O1503=0, " ", CONCATENATE(Замеры!T1499,Замеры!U1499,Замеры!V1499,Замеры!W1499,Замеры!AB1499))</f>
        <v xml:space="preserve"> </v>
      </c>
      <c r="E1503" s="49" t="str">
        <f>IF(Замеры!L1499=0, " ", Замеры!L1499)</f>
        <v xml:space="preserve"> </v>
      </c>
      <c r="F1503" s="49" t="str">
        <f t="shared" si="532"/>
        <v/>
      </c>
      <c r="G1503" s="51" t="str">
        <f t="shared" si="533"/>
        <v>-</v>
      </c>
      <c r="H1503" s="52" t="str">
        <f t="shared" si="534"/>
        <v>-</v>
      </c>
      <c r="I1503" s="51" t="str">
        <f t="shared" si="535"/>
        <v>-</v>
      </c>
      <c r="J1503" s="29" t="str">
        <f t="shared" si="536"/>
        <v>-</v>
      </c>
      <c r="K1503" s="46" t="str">
        <f t="shared" si="537"/>
        <v>-</v>
      </c>
      <c r="L1503" s="29" t="str">
        <f t="shared" si="538"/>
        <v>-</v>
      </c>
      <c r="M1503" s="29" t="str">
        <f t="shared" si="539"/>
        <v xml:space="preserve"> </v>
      </c>
      <c r="N1503" s="29" t="str">
        <f t="shared" ca="1" si="540"/>
        <v xml:space="preserve"> </v>
      </c>
    </row>
    <row r="1504" spans="1:32" x14ac:dyDescent="0.3">
      <c r="A1504" s="35">
        <f>IF(Замеры!B1500=0, " ", Замеры!B1500)</f>
        <v>1497</v>
      </c>
      <c r="B1504" s="49" t="str">
        <f>Замеры!G1500</f>
        <v xml:space="preserve">Группа от QF </v>
      </c>
      <c r="C1504" s="49" t="str">
        <f>IF(Замеры!J1500=0, " ", Замеры!J1500)</f>
        <v xml:space="preserve"> </v>
      </c>
      <c r="D1504" s="49" t="str">
        <f>IF(O1504=0, " ", CONCATENATE(Замеры!T1500,Замеры!U1500,Замеры!V1500,Замеры!W1500,Замеры!AB1500))</f>
        <v xml:space="preserve"> </v>
      </c>
      <c r="E1504" s="49" t="str">
        <f>IF(Замеры!L1500=0, " ", Замеры!L1500)</f>
        <v xml:space="preserve"> </v>
      </c>
      <c r="F1504" s="49" t="str">
        <f t="shared" si="532"/>
        <v/>
      </c>
      <c r="G1504" s="51" t="str">
        <f t="shared" si="533"/>
        <v>-</v>
      </c>
      <c r="H1504" s="52" t="str">
        <f t="shared" si="534"/>
        <v>-</v>
      </c>
      <c r="I1504" s="51" t="str">
        <f t="shared" si="535"/>
        <v>-</v>
      </c>
      <c r="J1504" s="29" t="str">
        <f t="shared" si="536"/>
        <v>-</v>
      </c>
      <c r="K1504" s="46" t="str">
        <f t="shared" si="537"/>
        <v>-</v>
      </c>
      <c r="L1504" s="29" t="str">
        <f t="shared" si="538"/>
        <v>-</v>
      </c>
      <c r="M1504" s="29" t="str">
        <f t="shared" si="539"/>
        <v xml:space="preserve"> </v>
      </c>
      <c r="N1504" s="29" t="str">
        <f t="shared" ca="1" si="540"/>
        <v xml:space="preserve"> </v>
      </c>
    </row>
    <row r="1505" spans="1:14" x14ac:dyDescent="0.3">
      <c r="A1505" s="35">
        <f>IF(Замеры!B1501=0, " ", Замеры!B1501)</f>
        <v>1498</v>
      </c>
      <c r="B1505" s="49" t="str">
        <f>Замеры!G1501</f>
        <v xml:space="preserve">Группа от QF </v>
      </c>
      <c r="C1505" s="49" t="str">
        <f>IF(Замеры!J1501=0, " ", Замеры!J1501)</f>
        <v xml:space="preserve"> </v>
      </c>
      <c r="D1505" s="49" t="str">
        <f>IF(O1505=0, " ", CONCATENATE(Замеры!T1501,Замеры!U1501,Замеры!V1501,Замеры!W1501,Замеры!AB1501))</f>
        <v xml:space="preserve"> </v>
      </c>
      <c r="E1505" s="49" t="str">
        <f>IF(Замеры!L1501=0, " ", Замеры!L1501)</f>
        <v xml:space="preserve"> </v>
      </c>
      <c r="F1505" s="49" t="str">
        <f t="shared" si="532"/>
        <v/>
      </c>
      <c r="G1505" s="51" t="str">
        <f t="shared" si="533"/>
        <v>-</v>
      </c>
      <c r="H1505" s="52" t="str">
        <f t="shared" si="534"/>
        <v>-</v>
      </c>
      <c r="I1505" s="51" t="str">
        <f t="shared" si="535"/>
        <v>-</v>
      </c>
      <c r="J1505" s="29" t="str">
        <f t="shared" si="536"/>
        <v>-</v>
      </c>
      <c r="K1505" s="46" t="str">
        <f t="shared" si="537"/>
        <v>-</v>
      </c>
      <c r="L1505" s="29" t="str">
        <f t="shared" si="538"/>
        <v>-</v>
      </c>
      <c r="M1505" s="29" t="str">
        <f t="shared" si="539"/>
        <v xml:space="preserve"> </v>
      </c>
      <c r="N1505" s="29" t="str">
        <f t="shared" ca="1" si="540"/>
        <v xml:space="preserve"> </v>
      </c>
    </row>
    <row r="1506" spans="1:14" x14ac:dyDescent="0.3">
      <c r="A1506" s="35" t="str">
        <f>IF(Замеры!B1502=0, " ", Замеры!B1502)</f>
        <v xml:space="preserve"> </v>
      </c>
      <c r="B1506" s="49">
        <f>Замеры!G1502</f>
        <v>0</v>
      </c>
      <c r="C1506" s="49" t="str">
        <f>IF(Замеры!J1502=0, " ", Замеры!J1502)</f>
        <v xml:space="preserve"> </v>
      </c>
      <c r="D1506" s="49" t="str">
        <f>IF(O1506=0, " ", CONCATENATE(Замеры!T1502,Замеры!U1502,Замеры!V1502,Замеры!W1502,Замеры!AB1502))</f>
        <v xml:space="preserve"> </v>
      </c>
      <c r="E1506" s="49" t="str">
        <f>IF(Замеры!L1502=0, " ", Замеры!L1502)</f>
        <v xml:space="preserve"> </v>
      </c>
      <c r="F1506" s="49" t="str">
        <f t="shared" si="532"/>
        <v/>
      </c>
      <c r="G1506" s="51" t="str">
        <f t="shared" si="533"/>
        <v>-</v>
      </c>
      <c r="H1506" s="52" t="str">
        <f t="shared" si="534"/>
        <v>-</v>
      </c>
      <c r="I1506" s="51" t="str">
        <f t="shared" si="535"/>
        <v>-</v>
      </c>
      <c r="J1506" s="29" t="str">
        <f t="shared" si="536"/>
        <v>-</v>
      </c>
      <c r="K1506" s="46" t="str">
        <f t="shared" si="537"/>
        <v>-</v>
      </c>
      <c r="L1506" s="29" t="str">
        <f t="shared" si="538"/>
        <v>-</v>
      </c>
      <c r="M1506" s="29" t="str">
        <f t="shared" si="539"/>
        <v xml:space="preserve"> </v>
      </c>
      <c r="N1506" s="29" t="str">
        <f t="shared" ca="1" si="540"/>
        <v xml:space="preserve"> </v>
      </c>
    </row>
    <row r="1507" spans="1:14" x14ac:dyDescent="0.3">
      <c r="A1507" s="35" t="str">
        <f>IF(Замеры!B1503=0, " ", Замеры!B1503)</f>
        <v xml:space="preserve"> </v>
      </c>
      <c r="B1507" s="49">
        <f>Замеры!G1503</f>
        <v>0</v>
      </c>
      <c r="C1507" s="49" t="str">
        <f>IF(Замеры!J1503=0, " ", Замеры!J1503)</f>
        <v xml:space="preserve"> </v>
      </c>
      <c r="D1507" s="49" t="str">
        <f>IF(O1507=0, " ", CONCATENATE(Замеры!T1503,Замеры!U1503,Замеры!V1503,Замеры!W1503,Замеры!AB1503))</f>
        <v xml:space="preserve"> </v>
      </c>
      <c r="E1507" s="49" t="str">
        <f>IF(Замеры!L1503=0, " ", Замеры!L1503)</f>
        <v xml:space="preserve"> </v>
      </c>
      <c r="F1507" s="49" t="str">
        <f t="shared" si="532"/>
        <v/>
      </c>
      <c r="G1507" s="51" t="str">
        <f t="shared" si="533"/>
        <v>-</v>
      </c>
      <c r="H1507" s="52" t="str">
        <f t="shared" si="534"/>
        <v>-</v>
      </c>
      <c r="I1507" s="51" t="str">
        <f t="shared" si="535"/>
        <v>-</v>
      </c>
      <c r="J1507" s="29" t="str">
        <f t="shared" si="536"/>
        <v>-</v>
      </c>
      <c r="K1507" s="46" t="str">
        <f t="shared" si="537"/>
        <v>-</v>
      </c>
      <c r="L1507" s="29" t="str">
        <f t="shared" si="538"/>
        <v>-</v>
      </c>
      <c r="M1507" s="29" t="str">
        <f t="shared" si="539"/>
        <v xml:space="preserve"> </v>
      </c>
      <c r="N1507" s="29" t="str">
        <f t="shared" ca="1" si="540"/>
        <v xml:space="preserve"> </v>
      </c>
    </row>
    <row r="1508" spans="1:14" x14ac:dyDescent="0.3">
      <c r="A1508" s="35" t="str">
        <f>IF(Замеры!B1504=0, " ", Замеры!B1504)</f>
        <v xml:space="preserve"> </v>
      </c>
      <c r="B1508" s="49">
        <f>Замеры!G1504</f>
        <v>0</v>
      </c>
      <c r="C1508" s="49" t="str">
        <f>IF(Замеры!J1504=0, " ", Замеры!J1504)</f>
        <v xml:space="preserve"> </v>
      </c>
      <c r="D1508" s="49" t="str">
        <f>IF(O1508=0, " ", CONCATENATE(Замеры!T1504,Замеры!U1504,Замеры!V1504,Замеры!W1504,Замеры!AB1504))</f>
        <v xml:space="preserve"> </v>
      </c>
      <c r="E1508" s="49" t="str">
        <f>IF(Замеры!L1504=0, " ", Замеры!L1504)</f>
        <v xml:space="preserve"> </v>
      </c>
      <c r="F1508" s="49" t="str">
        <f t="shared" si="532"/>
        <v/>
      </c>
      <c r="G1508" s="51" t="str">
        <f t="shared" si="533"/>
        <v>-</v>
      </c>
      <c r="H1508" s="52" t="str">
        <f t="shared" si="534"/>
        <v>-</v>
      </c>
      <c r="I1508" s="51" t="str">
        <f t="shared" si="535"/>
        <v>-</v>
      </c>
      <c r="J1508" s="29" t="str">
        <f t="shared" si="536"/>
        <v>-</v>
      </c>
      <c r="K1508" s="46" t="str">
        <f t="shared" si="537"/>
        <v>-</v>
      </c>
      <c r="L1508" s="29" t="str">
        <f t="shared" si="538"/>
        <v>-</v>
      </c>
      <c r="M1508" s="29" t="str">
        <f t="shared" si="539"/>
        <v xml:space="preserve"> </v>
      </c>
      <c r="N1508" s="29" t="str">
        <f t="shared" ca="1" si="540"/>
        <v xml:space="preserve"> </v>
      </c>
    </row>
    <row r="1509" spans="1:14" x14ac:dyDescent="0.3">
      <c r="A1509" s="35" t="str">
        <f>IF(Замеры!B1505=0, " ", Замеры!B1505)</f>
        <v xml:space="preserve"> </v>
      </c>
      <c r="B1509" s="49">
        <f>Замеры!G1505</f>
        <v>0</v>
      </c>
      <c r="C1509" s="49" t="str">
        <f>IF(Замеры!J1505=0, " ", Замеры!J1505)</f>
        <v xml:space="preserve"> </v>
      </c>
      <c r="D1509" s="49" t="str">
        <f>IF(O1509=0, " ", CONCATENATE(Замеры!T1505,Замеры!U1505,Замеры!V1505,Замеры!W1505,Замеры!AB1505))</f>
        <v xml:space="preserve"> </v>
      </c>
      <c r="E1509" s="49" t="str">
        <f>IF(Замеры!L1505=0, " ", Замеры!L1505)</f>
        <v xml:space="preserve"> </v>
      </c>
      <c r="F1509" s="49" t="str">
        <f t="shared" si="532"/>
        <v/>
      </c>
      <c r="G1509" s="51" t="str">
        <f t="shared" si="533"/>
        <v>-</v>
      </c>
      <c r="H1509" s="52" t="str">
        <f t="shared" si="534"/>
        <v>-</v>
      </c>
      <c r="I1509" s="51" t="str">
        <f t="shared" si="535"/>
        <v>-</v>
      </c>
      <c r="J1509" s="29" t="str">
        <f t="shared" si="536"/>
        <v>-</v>
      </c>
      <c r="K1509" s="46" t="str">
        <f t="shared" si="537"/>
        <v>-</v>
      </c>
      <c r="L1509" s="29" t="str">
        <f t="shared" si="538"/>
        <v>-</v>
      </c>
      <c r="M1509" s="29" t="str">
        <f t="shared" si="539"/>
        <v xml:space="preserve"> </v>
      </c>
      <c r="N1509" s="29" t="str">
        <f t="shared" ca="1" si="540"/>
        <v xml:space="preserve"> </v>
      </c>
    </row>
    <row r="1510" spans="1:14" x14ac:dyDescent="0.3">
      <c r="A1510" s="35" t="str">
        <f>IF(Замеры!B1506=0, " ", Замеры!B1506)</f>
        <v xml:space="preserve"> </v>
      </c>
      <c r="B1510" s="49">
        <f>Замеры!G1506</f>
        <v>0</v>
      </c>
      <c r="C1510" s="49" t="str">
        <f>IF(Замеры!J1506=0, " ", Замеры!J1506)</f>
        <v xml:space="preserve"> </v>
      </c>
      <c r="D1510" s="49" t="str">
        <f>IF(O1510=0, " ", CONCATENATE(Замеры!T1506,Замеры!U1506,Замеры!V1506,Замеры!W1506,Замеры!AB1506))</f>
        <v xml:space="preserve"> </v>
      </c>
      <c r="E1510" s="49" t="str">
        <f>IF(Замеры!L1506=0, " ", Замеры!L1506)</f>
        <v xml:space="preserve"> </v>
      </c>
      <c r="F1510" s="49" t="str">
        <f t="shared" si="532"/>
        <v/>
      </c>
      <c r="G1510" s="51" t="str">
        <f t="shared" si="533"/>
        <v>-</v>
      </c>
      <c r="H1510" s="52" t="str">
        <f t="shared" si="534"/>
        <v>-</v>
      </c>
      <c r="I1510" s="51" t="str">
        <f t="shared" si="535"/>
        <v>-</v>
      </c>
      <c r="J1510" s="29" t="str">
        <f t="shared" si="536"/>
        <v>-</v>
      </c>
      <c r="K1510" s="46" t="str">
        <f t="shared" si="537"/>
        <v>-</v>
      </c>
      <c r="L1510" s="29" t="str">
        <f t="shared" si="538"/>
        <v>-</v>
      </c>
      <c r="M1510" s="29" t="str">
        <f t="shared" si="539"/>
        <v xml:space="preserve"> </v>
      </c>
      <c r="N1510" s="29" t="str">
        <f t="shared" ca="1" si="540"/>
        <v xml:space="preserve"> </v>
      </c>
    </row>
    <row r="1511" spans="1:14" x14ac:dyDescent="0.3">
      <c r="A1511" s="35" t="str">
        <f>IF(Замеры!B1507=0, " ", Замеры!B1507)</f>
        <v xml:space="preserve"> </v>
      </c>
      <c r="B1511" s="49">
        <f>Замеры!G1507</f>
        <v>0</v>
      </c>
      <c r="C1511" s="49" t="str">
        <f>IF(Замеры!J1507=0, " ", Замеры!J1507)</f>
        <v xml:space="preserve"> </v>
      </c>
      <c r="D1511" s="49" t="str">
        <f>IF(O1511=0, " ", CONCATENATE(Замеры!T1507,Замеры!U1507,Замеры!V1507,Замеры!W1507,Замеры!AB1507))</f>
        <v xml:space="preserve"> </v>
      </c>
      <c r="E1511" s="49" t="str">
        <f>IF(Замеры!L1507=0, " ", Замеры!L1507)</f>
        <v xml:space="preserve"> </v>
      </c>
      <c r="F1511" s="49" t="str">
        <f t="shared" si="532"/>
        <v/>
      </c>
      <c r="G1511" s="51" t="str">
        <f t="shared" si="533"/>
        <v>-</v>
      </c>
      <c r="H1511" s="52" t="str">
        <f t="shared" si="534"/>
        <v>-</v>
      </c>
      <c r="I1511" s="51" t="str">
        <f t="shared" si="535"/>
        <v>-</v>
      </c>
      <c r="J1511" s="29" t="str">
        <f t="shared" si="536"/>
        <v>-</v>
      </c>
      <c r="K1511" s="46" t="str">
        <f t="shared" si="537"/>
        <v>-</v>
      </c>
      <c r="L1511" s="29" t="str">
        <f t="shared" si="538"/>
        <v>-</v>
      </c>
      <c r="M1511" s="29" t="str">
        <f t="shared" si="539"/>
        <v xml:space="preserve"> </v>
      </c>
      <c r="N1511" s="29" t="str">
        <f t="shared" ca="1" si="540"/>
        <v xml:space="preserve"> </v>
      </c>
    </row>
    <row r="1512" spans="1:14" x14ac:dyDescent="0.3">
      <c r="A1512" s="35" t="str">
        <f>IF(Замеры!B1508=0, " ", Замеры!B1508)</f>
        <v xml:space="preserve"> </v>
      </c>
      <c r="B1512" s="49">
        <f>Замеры!G1508</f>
        <v>0</v>
      </c>
      <c r="C1512" s="49" t="str">
        <f>IF(Замеры!J1508=0, " ", Замеры!J1508)</f>
        <v xml:space="preserve"> </v>
      </c>
      <c r="D1512" s="49" t="str">
        <f>IF(O1512=0, " ", CONCATENATE(Замеры!T1508,Замеры!U1508,Замеры!V1508,Замеры!W1508,Замеры!AB1508))</f>
        <v xml:space="preserve"> </v>
      </c>
      <c r="E1512" s="49" t="str">
        <f>IF(Замеры!L1508=0, " ", Замеры!L1508)</f>
        <v xml:space="preserve"> </v>
      </c>
      <c r="F1512" s="49" t="str">
        <f t="shared" si="532"/>
        <v/>
      </c>
      <c r="G1512" s="51" t="str">
        <f t="shared" si="533"/>
        <v>-</v>
      </c>
      <c r="H1512" s="52" t="str">
        <f t="shared" si="534"/>
        <v>-</v>
      </c>
      <c r="I1512" s="51" t="str">
        <f t="shared" si="535"/>
        <v>-</v>
      </c>
      <c r="J1512" s="29" t="str">
        <f t="shared" si="536"/>
        <v>-</v>
      </c>
      <c r="K1512" s="46" t="str">
        <f t="shared" si="537"/>
        <v>-</v>
      </c>
      <c r="L1512" s="29" t="str">
        <f t="shared" si="538"/>
        <v>-</v>
      </c>
      <c r="M1512" s="29" t="str">
        <f t="shared" si="539"/>
        <v xml:space="preserve"> </v>
      </c>
      <c r="N1512" s="29" t="str">
        <f t="shared" ca="1" si="540"/>
        <v xml:space="preserve"> </v>
      </c>
    </row>
    <row r="1513" spans="1:14" x14ac:dyDescent="0.3">
      <c r="A1513" s="35" t="str">
        <f>IF(Замеры!B1509=0, " ", Замеры!B1509)</f>
        <v xml:space="preserve"> </v>
      </c>
      <c r="B1513" s="49">
        <f>Замеры!G1509</f>
        <v>0</v>
      </c>
      <c r="C1513" s="49" t="str">
        <f>IF(Замеры!J1509=0, " ", Замеры!J1509)</f>
        <v xml:space="preserve"> </v>
      </c>
      <c r="D1513" s="49" t="str">
        <f>IF(O1513=0, " ", CONCATENATE(Замеры!T1509,Замеры!U1509,Замеры!V1509,Замеры!W1509,Замеры!AB1509))</f>
        <v xml:space="preserve"> </v>
      </c>
      <c r="E1513" s="49" t="str">
        <f>IF(Замеры!L1509=0, " ", Замеры!L1509)</f>
        <v xml:space="preserve"> </v>
      </c>
      <c r="F1513" s="49" t="str">
        <f t="shared" si="532"/>
        <v/>
      </c>
      <c r="G1513" s="51" t="str">
        <f t="shared" si="533"/>
        <v>-</v>
      </c>
      <c r="H1513" s="52" t="str">
        <f t="shared" si="534"/>
        <v>-</v>
      </c>
      <c r="I1513" s="51" t="str">
        <f t="shared" si="535"/>
        <v>-</v>
      </c>
      <c r="J1513" s="29" t="str">
        <f t="shared" si="536"/>
        <v>-</v>
      </c>
      <c r="K1513" s="46" t="str">
        <f t="shared" si="537"/>
        <v>-</v>
      </c>
      <c r="L1513" s="29" t="str">
        <f t="shared" si="538"/>
        <v>-</v>
      </c>
      <c r="M1513" s="29" t="str">
        <f t="shared" si="539"/>
        <v xml:space="preserve"> </v>
      </c>
      <c r="N1513" s="29" t="str">
        <f t="shared" ca="1" si="540"/>
        <v xml:space="preserve"> </v>
      </c>
    </row>
    <row r="1514" spans="1:14" x14ac:dyDescent="0.3">
      <c r="A1514" s="35" t="str">
        <f>IF(Замеры!B1510=0, " ", Замеры!B1510)</f>
        <v xml:space="preserve"> </v>
      </c>
      <c r="B1514" s="49">
        <f>Замеры!G1510</f>
        <v>0</v>
      </c>
      <c r="C1514" s="49" t="str">
        <f>IF(Замеры!J1510=0, " ", Замеры!J1510)</f>
        <v xml:space="preserve"> </v>
      </c>
      <c r="D1514" s="49" t="str">
        <f>IF(O1514=0, " ", CONCATENATE(Замеры!T1510,Замеры!U1510,Замеры!V1510,Замеры!W1510,Замеры!AB1510))</f>
        <v xml:space="preserve"> </v>
      </c>
      <c r="E1514" s="49" t="str">
        <f>IF(Замеры!L1510=0, " ", Замеры!L1510)</f>
        <v xml:space="preserve"> </v>
      </c>
      <c r="F1514" s="49" t="str">
        <f t="shared" si="532"/>
        <v/>
      </c>
      <c r="G1514" s="51" t="str">
        <f t="shared" si="533"/>
        <v>-</v>
      </c>
      <c r="H1514" s="52" t="str">
        <f t="shared" si="534"/>
        <v>-</v>
      </c>
      <c r="I1514" s="51" t="str">
        <f t="shared" si="535"/>
        <v>-</v>
      </c>
      <c r="J1514" s="29" t="str">
        <f t="shared" si="536"/>
        <v>-</v>
      </c>
      <c r="K1514" s="46" t="str">
        <f t="shared" si="537"/>
        <v>-</v>
      </c>
      <c r="L1514" s="29" t="str">
        <f t="shared" si="538"/>
        <v>-</v>
      </c>
      <c r="M1514" s="29" t="str">
        <f t="shared" si="539"/>
        <v xml:space="preserve"> </v>
      </c>
      <c r="N1514" s="29" t="str">
        <f t="shared" ca="1" si="540"/>
        <v xml:space="preserve"> </v>
      </c>
    </row>
    <row r="1515" spans="1:14" x14ac:dyDescent="0.3">
      <c r="A1515" s="35" t="str">
        <f>IF(Замеры!B1511=0, " ", Замеры!B1511)</f>
        <v xml:space="preserve"> </v>
      </c>
      <c r="B1515" s="49">
        <f>Замеры!G1511</f>
        <v>0</v>
      </c>
      <c r="C1515" s="49" t="str">
        <f>IF(Замеры!J1511=0, " ", Замеры!J1511)</f>
        <v xml:space="preserve"> </v>
      </c>
      <c r="D1515" s="49" t="str">
        <f>IF(O1515=0, " ", CONCATENATE(Замеры!T1511,Замеры!U1511,Замеры!V1511,Замеры!W1511,Замеры!AB1511))</f>
        <v xml:space="preserve"> </v>
      </c>
      <c r="E1515" s="49" t="str">
        <f>IF(Замеры!L1511=0, " ", Замеры!L1511)</f>
        <v xml:space="preserve"> </v>
      </c>
      <c r="F1515" s="49" t="str">
        <f t="shared" si="532"/>
        <v/>
      </c>
      <c r="G1515" s="51" t="str">
        <f t="shared" si="533"/>
        <v>-</v>
      </c>
      <c r="H1515" s="52" t="str">
        <f t="shared" si="534"/>
        <v>-</v>
      </c>
      <c r="I1515" s="51" t="str">
        <f t="shared" si="535"/>
        <v>-</v>
      </c>
      <c r="J1515" s="29" t="str">
        <f t="shared" si="536"/>
        <v>-</v>
      </c>
      <c r="K1515" s="46" t="str">
        <f t="shared" si="537"/>
        <v>-</v>
      </c>
      <c r="L1515" s="29" t="str">
        <f t="shared" si="538"/>
        <v>-</v>
      </c>
      <c r="M1515" s="29" t="str">
        <f t="shared" si="539"/>
        <v xml:space="preserve"> </v>
      </c>
      <c r="N1515" s="29" t="str">
        <f t="shared" ca="1" si="540"/>
        <v xml:space="preserve"> </v>
      </c>
    </row>
    <row r="1516" spans="1:14" x14ac:dyDescent="0.3">
      <c r="A1516" s="35" t="str">
        <f>IF(Замеры!B1512=0, " ", Замеры!B1512)</f>
        <v xml:space="preserve"> </v>
      </c>
      <c r="B1516" s="49">
        <f>Замеры!G1512</f>
        <v>0</v>
      </c>
      <c r="C1516" s="49" t="str">
        <f>IF(Замеры!J1512=0, " ", Замеры!J1512)</f>
        <v xml:space="preserve"> </v>
      </c>
      <c r="D1516" s="49" t="str">
        <f>IF(O1516=0, " ", CONCATENATE(Замеры!T1512,Замеры!U1512,Замеры!V1512,Замеры!W1512,Замеры!AB1512))</f>
        <v xml:space="preserve"> </v>
      </c>
      <c r="E1516" s="49" t="str">
        <f>IF(Замеры!L1512=0, " ", Замеры!L1512)</f>
        <v xml:space="preserve"> </v>
      </c>
      <c r="F1516" s="49" t="str">
        <f t="shared" si="532"/>
        <v/>
      </c>
      <c r="G1516" s="51" t="str">
        <f t="shared" si="533"/>
        <v>-</v>
      </c>
      <c r="H1516" s="52" t="str">
        <f t="shared" si="534"/>
        <v>-</v>
      </c>
      <c r="I1516" s="51" t="str">
        <f t="shared" si="535"/>
        <v>-</v>
      </c>
      <c r="J1516" s="29" t="str">
        <f t="shared" si="536"/>
        <v>-</v>
      </c>
      <c r="K1516" s="46" t="str">
        <f t="shared" si="537"/>
        <v>-</v>
      </c>
      <c r="L1516" s="29" t="str">
        <f t="shared" si="538"/>
        <v>-</v>
      </c>
      <c r="M1516" s="29" t="str">
        <f t="shared" si="539"/>
        <v xml:space="preserve"> </v>
      </c>
      <c r="N1516" s="29" t="str">
        <f t="shared" ca="1" si="540"/>
        <v xml:space="preserve"> </v>
      </c>
    </row>
    <row r="1517" spans="1:14" x14ac:dyDescent="0.3">
      <c r="A1517" s="35" t="str">
        <f>IF(Замеры!B1513=0, " ", Замеры!B1513)</f>
        <v xml:space="preserve"> </v>
      </c>
      <c r="B1517" s="49">
        <f>Замеры!G1513</f>
        <v>0</v>
      </c>
      <c r="C1517" s="49" t="str">
        <f>IF(Замеры!J1513=0, " ", Замеры!J1513)</f>
        <v xml:space="preserve"> </v>
      </c>
      <c r="D1517" s="49" t="str">
        <f>IF(O1517=0, " ", CONCATENATE(Замеры!T1513,Замеры!U1513,Замеры!V1513,Замеры!W1513,Замеры!AB1513))</f>
        <v xml:space="preserve"> </v>
      </c>
      <c r="E1517" s="49" t="str">
        <f>IF(Замеры!L1513=0, " ", Замеры!L1513)</f>
        <v xml:space="preserve"> </v>
      </c>
      <c r="F1517" s="49" t="str">
        <f t="shared" si="532"/>
        <v/>
      </c>
      <c r="G1517" s="51" t="str">
        <f t="shared" si="533"/>
        <v>-</v>
      </c>
      <c r="H1517" s="52" t="str">
        <f t="shared" si="534"/>
        <v>-</v>
      </c>
      <c r="I1517" s="51" t="str">
        <f t="shared" si="535"/>
        <v>-</v>
      </c>
      <c r="J1517" s="29" t="str">
        <f t="shared" si="536"/>
        <v>-</v>
      </c>
      <c r="K1517" s="46" t="str">
        <f t="shared" si="537"/>
        <v>-</v>
      </c>
      <c r="L1517" s="29" t="str">
        <f t="shared" si="538"/>
        <v>-</v>
      </c>
      <c r="M1517" s="29" t="str">
        <f t="shared" si="539"/>
        <v xml:space="preserve"> </v>
      </c>
      <c r="N1517" s="29" t="str">
        <f t="shared" ca="1" si="540"/>
        <v xml:space="preserve"> </v>
      </c>
    </row>
  </sheetData>
  <mergeCells count="8">
    <mergeCell ref="M1:N4"/>
    <mergeCell ref="A1:A4"/>
    <mergeCell ref="C1:F1"/>
    <mergeCell ref="C2:F2"/>
    <mergeCell ref="C3:F3"/>
    <mergeCell ref="C4:F4"/>
    <mergeCell ref="G1:I4"/>
    <mergeCell ref="J1:L4"/>
  </mergeCells>
  <dataValidations count="1">
    <dataValidation allowBlank="1" showInputMessage="1" showErrorMessage="1" prompt="Должно быть менее 0,4" sqref="N7:N1517" xr:uid="{00000000-0002-0000-0300-000000000000}"/>
  </dataValidations>
  <pageMargins left="0.7" right="0.7" top="0.75" bottom="0.75" header="0.3" footer="0.3"/>
  <pageSetup paperSize="9" orientation="portrait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0"/>
  </sheetPr>
  <dimension ref="A1:O1513"/>
  <sheetViews>
    <sheetView zoomScale="90" zoomScaleNormal="90" workbookViewId="0">
      <pane ySplit="10" topLeftCell="A11" activePane="bottomLeft" state="frozen"/>
      <selection activeCell="E15" sqref="E15"/>
      <selection pane="bottomLeft" activeCell="C11" sqref="C11"/>
    </sheetView>
  </sheetViews>
  <sheetFormatPr defaultRowHeight="14.4" x14ac:dyDescent="0.3"/>
  <cols>
    <col min="1" max="1" width="6.88671875" style="58" bestFit="1" customWidth="1"/>
    <col min="2" max="2" width="17.33203125" bestFit="1" customWidth="1"/>
    <col min="3" max="3" width="20.6640625" customWidth="1"/>
    <col min="4" max="4" width="10.88671875" customWidth="1"/>
    <col min="7" max="7" width="10.88671875" customWidth="1"/>
    <col min="8" max="8" width="10.6640625" customWidth="1"/>
    <col min="9" max="9" width="10" customWidth="1"/>
    <col min="10" max="10" width="10.44140625" customWidth="1"/>
    <col min="11" max="11" width="13.44140625" customWidth="1"/>
    <col min="12" max="12" width="16.33203125" customWidth="1"/>
    <col min="13" max="13" width="0.109375" customWidth="1"/>
    <col min="14" max="14" width="6.5546875" customWidth="1"/>
    <col min="15" max="15" width="7.33203125" customWidth="1"/>
    <col min="16" max="16" width="9.109375" customWidth="1"/>
  </cols>
  <sheetData>
    <row r="1" spans="1:15" ht="15" customHeight="1" x14ac:dyDescent="0.3">
      <c r="A1" s="170" t="s">
        <v>93</v>
      </c>
      <c r="B1" s="53"/>
      <c r="C1" s="53"/>
      <c r="D1" s="171" t="s">
        <v>36</v>
      </c>
      <c r="E1" s="171" t="s">
        <v>37</v>
      </c>
      <c r="F1" s="171" t="s">
        <v>38</v>
      </c>
      <c r="G1" s="171" t="s">
        <v>39</v>
      </c>
      <c r="H1" s="171" t="s">
        <v>40</v>
      </c>
      <c r="I1" s="171" t="s">
        <v>41</v>
      </c>
      <c r="J1" s="171" t="s">
        <v>42</v>
      </c>
      <c r="K1" s="173" t="s">
        <v>43</v>
      </c>
      <c r="L1" s="174"/>
    </row>
    <row r="2" spans="1:15" ht="4.5" customHeight="1" x14ac:dyDescent="0.3">
      <c r="A2" s="170"/>
      <c r="B2" s="54"/>
      <c r="C2" s="54"/>
      <c r="D2" s="172"/>
      <c r="E2" s="172"/>
      <c r="F2" s="172"/>
      <c r="G2" s="172"/>
      <c r="H2" s="172"/>
      <c r="I2" s="172"/>
      <c r="J2" s="172"/>
      <c r="K2" s="175"/>
      <c r="L2" s="176"/>
    </row>
    <row r="3" spans="1:15" ht="4.5" customHeight="1" x14ac:dyDescent="0.3">
      <c r="A3" s="170"/>
      <c r="B3" s="54"/>
      <c r="C3" s="54"/>
      <c r="D3" s="172"/>
      <c r="E3" s="172"/>
      <c r="F3" s="172"/>
      <c r="G3" s="172"/>
      <c r="H3" s="172"/>
      <c r="I3" s="172"/>
      <c r="J3" s="172"/>
      <c r="K3" s="175"/>
      <c r="L3" s="176"/>
    </row>
    <row r="4" spans="1:15" ht="15" customHeight="1" x14ac:dyDescent="0.3">
      <c r="A4" s="170"/>
      <c r="B4" s="54" t="s">
        <v>32</v>
      </c>
      <c r="C4" s="54" t="s">
        <v>34</v>
      </c>
      <c r="D4" s="172"/>
      <c r="E4" s="172"/>
      <c r="F4" s="172"/>
      <c r="G4" s="172"/>
      <c r="H4" s="172"/>
      <c r="I4" s="172"/>
      <c r="J4" s="172"/>
      <c r="K4" s="175"/>
      <c r="L4" s="176"/>
    </row>
    <row r="5" spans="1:15" ht="15" thickBot="1" x14ac:dyDescent="0.35">
      <c r="A5" s="170"/>
      <c r="B5" s="54" t="s">
        <v>33</v>
      </c>
      <c r="C5" s="54" t="s">
        <v>35</v>
      </c>
      <c r="D5" s="172"/>
      <c r="E5" s="172"/>
      <c r="F5" s="172"/>
      <c r="G5" s="172"/>
      <c r="H5" s="172"/>
      <c r="I5" s="172"/>
      <c r="J5" s="172"/>
      <c r="K5" s="177"/>
      <c r="L5" s="178"/>
    </row>
    <row r="6" spans="1:15" x14ac:dyDescent="0.3">
      <c r="A6" s="170"/>
      <c r="B6" s="55"/>
      <c r="C6" s="55"/>
      <c r="D6" s="172"/>
      <c r="E6" s="172"/>
      <c r="F6" s="172"/>
      <c r="G6" s="172"/>
      <c r="H6" s="172"/>
      <c r="I6" s="172"/>
      <c r="J6" s="172"/>
      <c r="K6" s="54"/>
      <c r="L6" s="53"/>
    </row>
    <row r="7" spans="1:15" x14ac:dyDescent="0.3">
      <c r="A7" s="170"/>
      <c r="B7" s="55"/>
      <c r="C7" s="55"/>
      <c r="D7" s="172"/>
      <c r="E7" s="172"/>
      <c r="F7" s="172"/>
      <c r="G7" s="172"/>
      <c r="H7" s="172"/>
      <c r="I7" s="172"/>
      <c r="J7" s="172"/>
      <c r="K7" s="54"/>
      <c r="L7" s="54"/>
    </row>
    <row r="8" spans="1:15" x14ac:dyDescent="0.3">
      <c r="A8" s="170"/>
      <c r="B8" s="55"/>
      <c r="C8" s="55"/>
      <c r="D8" s="172"/>
      <c r="E8" s="172"/>
      <c r="F8" s="172"/>
      <c r="G8" s="172"/>
      <c r="H8" s="172"/>
      <c r="I8" s="172"/>
      <c r="J8" s="172"/>
      <c r="K8" s="54"/>
      <c r="L8" s="54"/>
    </row>
    <row r="9" spans="1:15" x14ac:dyDescent="0.3">
      <c r="A9" s="170"/>
      <c r="B9" s="55"/>
      <c r="C9" s="55"/>
      <c r="D9" s="172"/>
      <c r="E9" s="172"/>
      <c r="F9" s="172"/>
      <c r="G9" s="172"/>
      <c r="H9" s="172"/>
      <c r="I9" s="172"/>
      <c r="J9" s="172"/>
      <c r="K9" s="54" t="s">
        <v>44</v>
      </c>
      <c r="L9" s="54" t="s">
        <v>45</v>
      </c>
      <c r="M9">
        <v>15</v>
      </c>
      <c r="N9">
        <v>30</v>
      </c>
      <c r="O9">
        <v>0.3</v>
      </c>
    </row>
    <row r="10" spans="1:15" x14ac:dyDescent="0.3">
      <c r="A10" s="56">
        <v>1</v>
      </c>
      <c r="B10" s="57">
        <v>2</v>
      </c>
      <c r="C10" s="39">
        <v>3</v>
      </c>
      <c r="D10" s="39">
        <v>4</v>
      </c>
      <c r="E10" s="39">
        <v>5</v>
      </c>
      <c r="F10" s="39">
        <v>6</v>
      </c>
      <c r="G10" s="39">
        <v>7</v>
      </c>
      <c r="H10" s="39">
        <v>8</v>
      </c>
      <c r="I10" s="39">
        <v>9</v>
      </c>
      <c r="J10" s="39">
        <v>10</v>
      </c>
      <c r="K10" s="39">
        <v>11</v>
      </c>
      <c r="L10" s="39">
        <v>12</v>
      </c>
    </row>
    <row r="11" spans="1:15" ht="15.6" x14ac:dyDescent="0.3">
      <c r="A11" s="58" t="str">
        <f>IF(Замеры!B3=0, " ", Замеры!B3)</f>
        <v xml:space="preserve"> </v>
      </c>
      <c r="B11" s="59">
        <f>Замеры!J3</f>
        <v>0</v>
      </c>
      <c r="C11" s="60" t="str">
        <f>Замеры!G3</f>
        <v xml:space="preserve">АВР 1 </v>
      </c>
      <c r="D11" s="29" t="s">
        <v>73</v>
      </c>
      <c r="E11" s="28">
        <f>Замеры!L3</f>
        <v>0</v>
      </c>
      <c r="F11" s="29" t="s">
        <v>85</v>
      </c>
      <c r="G11" s="29">
        <f>$M$9</f>
        <v>15</v>
      </c>
      <c r="H11" s="29">
        <f>$N$9</f>
        <v>30</v>
      </c>
      <c r="I11" s="29" t="s">
        <v>72</v>
      </c>
      <c r="J11" s="29">
        <f ca="1">RANDBETWEEN(201,219)/10</f>
        <v>21.1</v>
      </c>
      <c r="K11" s="29">
        <f>$O$9</f>
        <v>0.3</v>
      </c>
      <c r="L11" s="29">
        <f ca="1">RANDBETWEEN(7,19)/1000</f>
        <v>0.01</v>
      </c>
    </row>
    <row r="12" spans="1:15" ht="15.6" x14ac:dyDescent="0.3">
      <c r="A12" s="58">
        <f>IF(Замеры!B4=0, " ", Замеры!B4)</f>
        <v>1</v>
      </c>
      <c r="B12" s="59" t="str">
        <f>Замеры!J4</f>
        <v xml:space="preserve">S 203 </v>
      </c>
      <c r="C12" s="60" t="str">
        <f>Замеры!G4</f>
        <v xml:space="preserve"> Ввод 0.1 QD Ввод</v>
      </c>
      <c r="D12" s="29" t="s">
        <v>73</v>
      </c>
      <c r="E12" s="28">
        <f>Замеры!L4</f>
        <v>4</v>
      </c>
      <c r="F12" s="29" t="s">
        <v>85</v>
      </c>
      <c r="G12" s="29">
        <f>$M$9</f>
        <v>15</v>
      </c>
      <c r="H12" s="29">
        <f>$N$9</f>
        <v>30</v>
      </c>
      <c r="I12" s="29" t="s">
        <v>72</v>
      </c>
      <c r="J12" s="29">
        <f t="shared" ref="J12:J75" ca="1" si="0">RANDBETWEEN(201,219)/10</f>
        <v>21.9</v>
      </c>
      <c r="K12" s="29">
        <f>$O$9</f>
        <v>0.3</v>
      </c>
      <c r="L12" s="29">
        <f t="shared" ref="L12:L75" ca="1" si="1">RANDBETWEEN(7,19)/1000</f>
        <v>8.0000000000000002E-3</v>
      </c>
      <c r="M12">
        <f>Замеры!AC4</f>
        <v>0</v>
      </c>
    </row>
    <row r="13" spans="1:15" ht="15.6" x14ac:dyDescent="0.3">
      <c r="A13" s="58">
        <f>IF(Замеры!B5=0, " ", Замеры!B5)</f>
        <v>2</v>
      </c>
      <c r="B13" s="59">
        <f>Замеры!J5</f>
        <v>0</v>
      </c>
      <c r="C13" s="60" t="str">
        <f>Замеры!G5</f>
        <v>Ввод 0.2 QF Ввод</v>
      </c>
      <c r="D13" s="29" t="s">
        <v>73</v>
      </c>
      <c r="E13" s="28">
        <f>Замеры!L5</f>
        <v>0</v>
      </c>
      <c r="F13" s="29" t="s">
        <v>85</v>
      </c>
      <c r="G13" s="29">
        <f>$M$9</f>
        <v>15</v>
      </c>
      <c r="H13" s="29">
        <f t="shared" ref="H13:H76" si="2">$N$9</f>
        <v>30</v>
      </c>
      <c r="I13" s="29" t="s">
        <v>72</v>
      </c>
      <c r="J13" s="29">
        <f t="shared" ca="1" si="0"/>
        <v>20.2</v>
      </c>
      <c r="K13" s="29">
        <f t="shared" ref="K13:K76" si="3">$O$9</f>
        <v>0.3</v>
      </c>
      <c r="L13" s="29">
        <f t="shared" ca="1" si="1"/>
        <v>1.0999999999999999E-2</v>
      </c>
      <c r="M13">
        <f>Замеры!AC5</f>
        <v>0</v>
      </c>
    </row>
    <row r="14" spans="1:15" ht="15.6" x14ac:dyDescent="0.3">
      <c r="A14" s="58">
        <f>IF(Замеры!B6=0, " ", Замеры!B6)</f>
        <v>3</v>
      </c>
      <c r="B14" s="59" t="str">
        <f>Замеры!J6</f>
        <v xml:space="preserve">S 203 </v>
      </c>
      <c r="C14" s="60" t="str">
        <f>Замеры!G6</f>
        <v>Группа от QF 1</v>
      </c>
      <c r="D14" s="29" t="s">
        <v>73</v>
      </c>
      <c r="E14" s="28">
        <f>Замеры!L6</f>
        <v>4</v>
      </c>
      <c r="F14" s="29" t="s">
        <v>85</v>
      </c>
      <c r="G14" s="29">
        <f t="shared" ref="G14:G76" si="4">$M$9</f>
        <v>15</v>
      </c>
      <c r="H14" s="29">
        <f t="shared" si="2"/>
        <v>30</v>
      </c>
      <c r="I14" s="29" t="s">
        <v>72</v>
      </c>
      <c r="J14" s="29">
        <f t="shared" ca="1" si="0"/>
        <v>21.1</v>
      </c>
      <c r="K14" s="29">
        <f t="shared" si="3"/>
        <v>0.3</v>
      </c>
      <c r="L14" s="29">
        <f t="shared" ca="1" si="1"/>
        <v>1.4999999999999999E-2</v>
      </c>
      <c r="M14">
        <f>Замеры!AC6</f>
        <v>0</v>
      </c>
    </row>
    <row r="15" spans="1:15" ht="15.6" x14ac:dyDescent="0.3">
      <c r="A15" s="58">
        <f>IF(Замеры!B7=0, " ", Замеры!B7)</f>
        <v>4</v>
      </c>
      <c r="B15" s="59" t="str">
        <f>Замеры!J7</f>
        <v>SH 203 L</v>
      </c>
      <c r="C15" s="60" t="str">
        <f>Замеры!G7</f>
        <v>Группа от QF 2</v>
      </c>
      <c r="D15" s="29" t="s">
        <v>73</v>
      </c>
      <c r="E15" s="28">
        <f>Замеры!L7</f>
        <v>0</v>
      </c>
      <c r="F15" s="29" t="s">
        <v>85</v>
      </c>
      <c r="G15" s="29">
        <f t="shared" si="4"/>
        <v>15</v>
      </c>
      <c r="H15" s="29">
        <f>$N$9</f>
        <v>30</v>
      </c>
      <c r="I15" s="29" t="s">
        <v>72</v>
      </c>
      <c r="J15" s="29">
        <f t="shared" ca="1" si="0"/>
        <v>20.7</v>
      </c>
      <c r="K15" s="29">
        <f t="shared" si="3"/>
        <v>0.3</v>
      </c>
      <c r="L15" s="29">
        <f t="shared" ca="1" si="1"/>
        <v>8.0000000000000002E-3</v>
      </c>
      <c r="M15">
        <f>Замеры!AC7</f>
        <v>0</v>
      </c>
    </row>
    <row r="16" spans="1:15" ht="15.6" x14ac:dyDescent="0.3">
      <c r="A16" s="58">
        <f>IF(Замеры!B8=0, " ", Замеры!B8)</f>
        <v>5</v>
      </c>
      <c r="B16" s="59" t="str">
        <f>Замеры!J8</f>
        <v xml:space="preserve">S 203 </v>
      </c>
      <c r="C16" s="60" t="str">
        <f>Замеры!G8</f>
        <v>Группа от QF 3</v>
      </c>
      <c r="D16" s="29" t="s">
        <v>73</v>
      </c>
      <c r="E16" s="28">
        <f>Замеры!L8</f>
        <v>0</v>
      </c>
      <c r="F16" s="29" t="s">
        <v>85</v>
      </c>
      <c r="G16" s="29">
        <f t="shared" si="4"/>
        <v>15</v>
      </c>
      <c r="H16" s="29">
        <f t="shared" si="2"/>
        <v>30</v>
      </c>
      <c r="I16" s="29" t="s">
        <v>72</v>
      </c>
      <c r="J16" s="29">
        <f t="shared" ca="1" si="0"/>
        <v>21.7</v>
      </c>
      <c r="K16" s="29">
        <f t="shared" si="3"/>
        <v>0.3</v>
      </c>
      <c r="L16" s="29">
        <f t="shared" ca="1" si="1"/>
        <v>1.6E-2</v>
      </c>
      <c r="M16">
        <f>Замеры!AC8</f>
        <v>0</v>
      </c>
    </row>
    <row r="17" spans="1:13" ht="15.6" x14ac:dyDescent="0.3">
      <c r="A17" s="58">
        <f>IF(Замеры!B9=0, " ", Замеры!B9)</f>
        <v>6</v>
      </c>
      <c r="B17" s="59" t="str">
        <f>Замеры!J9</f>
        <v xml:space="preserve"> T1c T160</v>
      </c>
      <c r="C17" s="60" t="str">
        <f>Замеры!G9</f>
        <v>Группа от QFD 4</v>
      </c>
      <c r="D17" s="29" t="s">
        <v>73</v>
      </c>
      <c r="E17" s="28" t="str">
        <f>Замеры!L9</f>
        <v>100</v>
      </c>
      <c r="F17" s="29" t="s">
        <v>85</v>
      </c>
      <c r="G17" s="29">
        <f t="shared" si="4"/>
        <v>15</v>
      </c>
      <c r="H17" s="29">
        <f t="shared" si="2"/>
        <v>30</v>
      </c>
      <c r="I17" s="29" t="s">
        <v>72</v>
      </c>
      <c r="J17" s="29">
        <f t="shared" ca="1" si="0"/>
        <v>20.6</v>
      </c>
      <c r="K17" s="29">
        <f t="shared" si="3"/>
        <v>0.3</v>
      </c>
      <c r="L17" s="29">
        <f t="shared" ca="1" si="1"/>
        <v>1.7999999999999999E-2</v>
      </c>
      <c r="M17">
        <f>Замеры!AC9</f>
        <v>0</v>
      </c>
    </row>
    <row r="18" spans="1:13" ht="15.6" x14ac:dyDescent="0.3">
      <c r="A18" s="58">
        <f>IF(Замеры!B10=0, " ", Замеры!B10)</f>
        <v>7</v>
      </c>
      <c r="B18" s="59" t="str">
        <f>Замеры!J10</f>
        <v xml:space="preserve">S 203 </v>
      </c>
      <c r="C18" s="60" t="str">
        <f>Замеры!G10</f>
        <v>Группа от QFD 5</v>
      </c>
      <c r="D18" s="29" t="s">
        <v>73</v>
      </c>
      <c r="E18" s="28" t="str">
        <f>Замеры!L10</f>
        <v>25</v>
      </c>
      <c r="F18" s="29" t="s">
        <v>85</v>
      </c>
      <c r="G18" s="29">
        <f t="shared" si="4"/>
        <v>15</v>
      </c>
      <c r="H18" s="29">
        <f t="shared" si="2"/>
        <v>30</v>
      </c>
      <c r="I18" s="29" t="s">
        <v>72</v>
      </c>
      <c r="J18" s="29">
        <f t="shared" ca="1" si="0"/>
        <v>21.2</v>
      </c>
      <c r="K18" s="29">
        <f t="shared" si="3"/>
        <v>0.3</v>
      </c>
      <c r="L18" s="29">
        <f t="shared" ca="1" si="1"/>
        <v>7.0000000000000001E-3</v>
      </c>
      <c r="M18">
        <f>Замеры!AC10</f>
        <v>0</v>
      </c>
    </row>
    <row r="19" spans="1:13" ht="15.6" x14ac:dyDescent="0.3">
      <c r="A19" s="58">
        <f>IF(Замеры!B11=0, " ", Замеры!B11)</f>
        <v>8</v>
      </c>
      <c r="B19" s="59" t="str">
        <f>Замеры!J11</f>
        <v>SH 203 L</v>
      </c>
      <c r="C19" s="60" t="str">
        <f>Замеры!G11</f>
        <v>Группа от QF 6</v>
      </c>
      <c r="D19" s="29" t="s">
        <v>73</v>
      </c>
      <c r="E19" s="28" t="str">
        <f>Замеры!L11</f>
        <v>20</v>
      </c>
      <c r="F19" s="29" t="s">
        <v>85</v>
      </c>
      <c r="G19" s="29">
        <f t="shared" si="4"/>
        <v>15</v>
      </c>
      <c r="H19" s="29">
        <f t="shared" si="2"/>
        <v>30</v>
      </c>
      <c r="I19" s="29" t="s">
        <v>72</v>
      </c>
      <c r="J19" s="29">
        <f t="shared" ca="1" si="0"/>
        <v>21</v>
      </c>
      <c r="K19" s="29">
        <f t="shared" si="3"/>
        <v>0.3</v>
      </c>
      <c r="L19" s="29">
        <f t="shared" ca="1" si="1"/>
        <v>7.0000000000000001E-3</v>
      </c>
      <c r="M19">
        <f>Замеры!AC11</f>
        <v>0</v>
      </c>
    </row>
    <row r="20" spans="1:13" ht="15.6" x14ac:dyDescent="0.3">
      <c r="A20" s="58">
        <f>IF(Замеры!B12=0, " ", Замеры!B12)</f>
        <v>9</v>
      </c>
      <c r="B20" s="59" t="str">
        <f>Замеры!J12</f>
        <v xml:space="preserve">S 203 </v>
      </c>
      <c r="C20" s="60" t="str">
        <f>Замеры!G12</f>
        <v>Группа от QF 7</v>
      </c>
      <c r="D20" s="29" t="s">
        <v>73</v>
      </c>
      <c r="E20" s="28" t="str">
        <f>Замеры!L12</f>
        <v>20</v>
      </c>
      <c r="F20" s="29" t="s">
        <v>85</v>
      </c>
      <c r="G20" s="29">
        <f t="shared" si="4"/>
        <v>15</v>
      </c>
      <c r="H20" s="29">
        <f t="shared" si="2"/>
        <v>30</v>
      </c>
      <c r="I20" s="29" t="s">
        <v>72</v>
      </c>
      <c r="J20" s="29">
        <f t="shared" ca="1" si="0"/>
        <v>21.6</v>
      </c>
      <c r="K20" s="29">
        <f t="shared" si="3"/>
        <v>0.3</v>
      </c>
      <c r="L20" s="29">
        <f t="shared" ca="1" si="1"/>
        <v>1.9E-2</v>
      </c>
      <c r="M20">
        <f>Замеры!AC12</f>
        <v>0</v>
      </c>
    </row>
    <row r="21" spans="1:13" ht="15.6" x14ac:dyDescent="0.3">
      <c r="A21" s="58">
        <f>IF(Замеры!B13=0, " ", Замеры!B13)</f>
        <v>10</v>
      </c>
      <c r="B21" s="59" t="str">
        <f>Замеры!J13</f>
        <v>SH 203 L</v>
      </c>
      <c r="C21" s="60" t="str">
        <f>Замеры!G13</f>
        <v>Группа от QD 8</v>
      </c>
      <c r="D21" s="29" t="s">
        <v>73</v>
      </c>
      <c r="E21" s="28" t="str">
        <f>Замеры!L13</f>
        <v>20</v>
      </c>
      <c r="F21" s="29" t="s">
        <v>85</v>
      </c>
      <c r="G21" s="29">
        <f t="shared" si="4"/>
        <v>15</v>
      </c>
      <c r="H21" s="29">
        <f t="shared" si="2"/>
        <v>30</v>
      </c>
      <c r="I21" s="29" t="s">
        <v>72</v>
      </c>
      <c r="J21" s="29">
        <f t="shared" ca="1" si="0"/>
        <v>20.3</v>
      </c>
      <c r="K21" s="29">
        <f t="shared" si="3"/>
        <v>0.3</v>
      </c>
      <c r="L21" s="29">
        <f t="shared" ca="1" si="1"/>
        <v>7.0000000000000001E-3</v>
      </c>
      <c r="M21">
        <f>Замеры!AC13</f>
        <v>0</v>
      </c>
    </row>
    <row r="22" spans="1:13" ht="15.6" x14ac:dyDescent="0.3">
      <c r="A22" s="58">
        <f>IF(Замеры!B14=0, " ", Замеры!B14)</f>
        <v>11</v>
      </c>
      <c r="B22" s="59" t="str">
        <f>Замеры!J14</f>
        <v>SH 203 L</v>
      </c>
      <c r="C22" s="60" t="str">
        <f>Замеры!G14</f>
        <v>Группа от QF 9</v>
      </c>
      <c r="D22" s="29" t="s">
        <v>73</v>
      </c>
      <c r="E22" s="28" t="str">
        <f>Замеры!L14</f>
        <v>16</v>
      </c>
      <c r="F22" s="29" t="s">
        <v>85</v>
      </c>
      <c r="G22" s="29">
        <f t="shared" si="4"/>
        <v>15</v>
      </c>
      <c r="H22" s="29">
        <f t="shared" si="2"/>
        <v>30</v>
      </c>
      <c r="I22" s="29" t="s">
        <v>72</v>
      </c>
      <c r="J22" s="29">
        <f t="shared" ca="1" si="0"/>
        <v>21.3</v>
      </c>
      <c r="K22" s="29">
        <f t="shared" si="3"/>
        <v>0.3</v>
      </c>
      <c r="L22" s="29">
        <f t="shared" ca="1" si="1"/>
        <v>1.2E-2</v>
      </c>
      <c r="M22">
        <f>Замеры!AC14</f>
        <v>0</v>
      </c>
    </row>
    <row r="23" spans="1:13" ht="15.6" x14ac:dyDescent="0.3">
      <c r="A23" s="58">
        <f>IF(Замеры!B15=0, " ", Замеры!B15)</f>
        <v>12</v>
      </c>
      <c r="B23" s="59" t="str">
        <f>Замеры!J15</f>
        <v xml:space="preserve"> T1c T160</v>
      </c>
      <c r="C23" s="60" t="str">
        <f>Замеры!G15</f>
        <v>Группа от QD 10</v>
      </c>
      <c r="D23" s="29" t="s">
        <v>73</v>
      </c>
      <c r="E23" s="28" t="str">
        <f>Замеры!L15</f>
        <v>63</v>
      </c>
      <c r="F23" s="29" t="s">
        <v>85</v>
      </c>
      <c r="G23" s="29">
        <f t="shared" si="4"/>
        <v>15</v>
      </c>
      <c r="H23" s="29">
        <f t="shared" si="2"/>
        <v>30</v>
      </c>
      <c r="I23" s="29" t="s">
        <v>72</v>
      </c>
      <c r="J23" s="29">
        <f t="shared" ca="1" si="0"/>
        <v>20.9</v>
      </c>
      <c r="K23" s="29">
        <f t="shared" si="3"/>
        <v>0.3</v>
      </c>
      <c r="L23" s="29">
        <f t="shared" ca="1" si="1"/>
        <v>1.7000000000000001E-2</v>
      </c>
      <c r="M23">
        <f>Замеры!AC15</f>
        <v>0</v>
      </c>
    </row>
    <row r="24" spans="1:13" ht="15.6" x14ac:dyDescent="0.3">
      <c r="A24" s="58">
        <f>IF(Замеры!B16=0, " ", Замеры!B16)</f>
        <v>13</v>
      </c>
      <c r="B24" s="59" t="str">
        <f>Замеры!J16</f>
        <v xml:space="preserve"> T1c T160</v>
      </c>
      <c r="C24" s="60" t="str">
        <f>Замеры!G16</f>
        <v>Группа от QF 11</v>
      </c>
      <c r="D24" s="29" t="s">
        <v>73</v>
      </c>
      <c r="E24" s="28" t="str">
        <f>Замеры!L16</f>
        <v>25</v>
      </c>
      <c r="F24" s="29" t="s">
        <v>85</v>
      </c>
      <c r="G24" s="29">
        <f t="shared" si="4"/>
        <v>15</v>
      </c>
      <c r="H24" s="29">
        <f t="shared" si="2"/>
        <v>30</v>
      </c>
      <c r="I24" s="29" t="s">
        <v>72</v>
      </c>
      <c r="J24" s="29">
        <f t="shared" ca="1" si="0"/>
        <v>21.6</v>
      </c>
      <c r="K24" s="29">
        <f t="shared" si="3"/>
        <v>0.3</v>
      </c>
      <c r="L24" s="29">
        <f t="shared" ca="1" si="1"/>
        <v>0.01</v>
      </c>
      <c r="M24">
        <f>Замеры!AC16</f>
        <v>0</v>
      </c>
    </row>
    <row r="25" spans="1:13" ht="15.6" x14ac:dyDescent="0.3">
      <c r="A25" s="58">
        <f>IF(Замеры!B17=0, " ", Замеры!B17)</f>
        <v>14</v>
      </c>
      <c r="B25" s="59" t="str">
        <f>Замеры!J17</f>
        <v xml:space="preserve"> T1c T160</v>
      </c>
      <c r="C25" s="60" t="str">
        <f>Замеры!G17</f>
        <v>Группа от QF 12</v>
      </c>
      <c r="D25" s="29" t="s">
        <v>73</v>
      </c>
      <c r="E25" s="28" t="str">
        <f>Замеры!L17</f>
        <v>25</v>
      </c>
      <c r="F25" s="29" t="s">
        <v>85</v>
      </c>
      <c r="G25" s="29">
        <f t="shared" si="4"/>
        <v>15</v>
      </c>
      <c r="H25" s="29">
        <f t="shared" si="2"/>
        <v>30</v>
      </c>
      <c r="I25" s="29" t="s">
        <v>72</v>
      </c>
      <c r="J25" s="29">
        <f t="shared" ca="1" si="0"/>
        <v>20.3</v>
      </c>
      <c r="K25" s="29">
        <f t="shared" si="3"/>
        <v>0.3</v>
      </c>
      <c r="L25" s="29">
        <f t="shared" ca="1" si="1"/>
        <v>7.0000000000000001E-3</v>
      </c>
      <c r="M25">
        <f>Замеры!AC17</f>
        <v>0</v>
      </c>
    </row>
    <row r="26" spans="1:13" ht="15.6" x14ac:dyDescent="0.3">
      <c r="A26" s="58">
        <f>IF(Замеры!B18=0, " ", Замеры!B18)</f>
        <v>15</v>
      </c>
      <c r="B26" s="59" t="str">
        <f>Замеры!J18</f>
        <v xml:space="preserve"> T1c T160</v>
      </c>
      <c r="C26" s="60" t="str">
        <f>Замеры!G18</f>
        <v>Группа от QF 13</v>
      </c>
      <c r="D26" s="29" t="s">
        <v>73</v>
      </c>
      <c r="E26" s="28" t="str">
        <f>Замеры!L18</f>
        <v>25</v>
      </c>
      <c r="F26" s="29" t="s">
        <v>85</v>
      </c>
      <c r="G26" s="29">
        <f t="shared" si="4"/>
        <v>15</v>
      </c>
      <c r="H26" s="29">
        <f t="shared" si="2"/>
        <v>30</v>
      </c>
      <c r="I26" s="29" t="s">
        <v>72</v>
      </c>
      <c r="J26" s="29">
        <f t="shared" ca="1" si="0"/>
        <v>21</v>
      </c>
      <c r="K26" s="29">
        <f t="shared" si="3"/>
        <v>0.3</v>
      </c>
      <c r="L26" s="29">
        <f t="shared" ca="1" si="1"/>
        <v>1.4999999999999999E-2</v>
      </c>
      <c r="M26">
        <f>Замеры!AC18</f>
        <v>0</v>
      </c>
    </row>
    <row r="27" spans="1:13" ht="15.6" x14ac:dyDescent="0.3">
      <c r="A27" s="58">
        <f>IF(Замеры!B19=0, " ", Замеры!B19)</f>
        <v>16</v>
      </c>
      <c r="B27" s="59" t="str">
        <f>Замеры!J19</f>
        <v>SH203L</v>
      </c>
      <c r="C27" s="60" t="str">
        <f>Замеры!G19</f>
        <v>Группа от QF 14</v>
      </c>
      <c r="D27" s="29" t="s">
        <v>73</v>
      </c>
      <c r="E27" s="28" t="str">
        <f>Замеры!L19</f>
        <v>20</v>
      </c>
      <c r="F27" s="29" t="s">
        <v>85</v>
      </c>
      <c r="G27" s="29">
        <f t="shared" si="4"/>
        <v>15</v>
      </c>
      <c r="H27" s="29">
        <f t="shared" si="2"/>
        <v>30</v>
      </c>
      <c r="I27" s="29" t="s">
        <v>72</v>
      </c>
      <c r="J27" s="29">
        <f t="shared" ca="1" si="0"/>
        <v>20.8</v>
      </c>
      <c r="K27" s="29">
        <f t="shared" si="3"/>
        <v>0.3</v>
      </c>
      <c r="L27" s="29">
        <f t="shared" ca="1" si="1"/>
        <v>0.01</v>
      </c>
      <c r="M27">
        <f>Замеры!AC19</f>
        <v>0</v>
      </c>
    </row>
    <row r="28" spans="1:13" ht="15.6" x14ac:dyDescent="0.3">
      <c r="A28" s="58">
        <f>IF(Замеры!B20=0, " ", Замеры!B20)</f>
        <v>17</v>
      </c>
      <c r="B28" s="59" t="str">
        <f>Замеры!J20</f>
        <v xml:space="preserve">S 203 </v>
      </c>
      <c r="C28" s="60" t="str">
        <f>Замеры!G20</f>
        <v>Группа от QF 15</v>
      </c>
      <c r="D28" s="29" t="s">
        <v>73</v>
      </c>
      <c r="E28" s="28" t="str">
        <f>Замеры!L20</f>
        <v>25</v>
      </c>
      <c r="F28" s="29" t="s">
        <v>85</v>
      </c>
      <c r="G28" s="29">
        <f t="shared" si="4"/>
        <v>15</v>
      </c>
      <c r="H28" s="29">
        <f t="shared" si="2"/>
        <v>30</v>
      </c>
      <c r="I28" s="29" t="s">
        <v>72</v>
      </c>
      <c r="J28" s="29">
        <f t="shared" ca="1" si="0"/>
        <v>20.9</v>
      </c>
      <c r="K28" s="29">
        <f t="shared" si="3"/>
        <v>0.3</v>
      </c>
      <c r="L28" s="29">
        <f t="shared" ca="1" si="1"/>
        <v>1.0999999999999999E-2</v>
      </c>
      <c r="M28">
        <f>Замеры!AC20</f>
        <v>0</v>
      </c>
    </row>
    <row r="29" spans="1:13" ht="15.6" x14ac:dyDescent="0.3">
      <c r="A29" s="58">
        <f>IF(Замеры!B21=0, " ", Замеры!B21)</f>
        <v>18</v>
      </c>
      <c r="B29" s="59" t="str">
        <f>Замеры!J21</f>
        <v>SH203L</v>
      </c>
      <c r="C29" s="60" t="str">
        <f>Замеры!G21</f>
        <v>Группа от QF 16</v>
      </c>
      <c r="D29" s="29" t="s">
        <v>73</v>
      </c>
      <c r="E29" s="28" t="str">
        <f>Замеры!L21</f>
        <v>16</v>
      </c>
      <c r="F29" s="29" t="s">
        <v>85</v>
      </c>
      <c r="G29" s="29">
        <f t="shared" si="4"/>
        <v>15</v>
      </c>
      <c r="H29" s="29">
        <f t="shared" si="2"/>
        <v>30</v>
      </c>
      <c r="I29" s="29" t="s">
        <v>72</v>
      </c>
      <c r="J29" s="29">
        <f t="shared" ca="1" si="0"/>
        <v>20.7</v>
      </c>
      <c r="K29" s="29">
        <f t="shared" si="3"/>
        <v>0.3</v>
      </c>
      <c r="L29" s="29">
        <f t="shared" ca="1" si="1"/>
        <v>1.4999999999999999E-2</v>
      </c>
      <c r="M29">
        <f>Замеры!AC21</f>
        <v>0</v>
      </c>
    </row>
    <row r="30" spans="1:13" ht="15.6" x14ac:dyDescent="0.3">
      <c r="A30" s="58">
        <f>IF(Замеры!B22=0, " ", Замеры!B22)</f>
        <v>19</v>
      </c>
      <c r="B30" s="59" t="str">
        <f>Замеры!J23</f>
        <v xml:space="preserve">S 203 </v>
      </c>
      <c r="C30" s="60" t="str">
        <f>Замеры!G23</f>
        <v>Группа от QF 17</v>
      </c>
      <c r="D30" s="29" t="s">
        <v>73</v>
      </c>
      <c r="E30" s="28" t="str">
        <f>Замеры!L23</f>
        <v>25</v>
      </c>
      <c r="F30" s="29" t="s">
        <v>85</v>
      </c>
      <c r="G30" s="29">
        <f t="shared" si="4"/>
        <v>15</v>
      </c>
      <c r="H30" s="29">
        <f t="shared" si="2"/>
        <v>30</v>
      </c>
      <c r="I30" s="29" t="s">
        <v>72</v>
      </c>
      <c r="J30" s="29">
        <f t="shared" ca="1" si="0"/>
        <v>20.6</v>
      </c>
      <c r="K30" s="29">
        <f t="shared" si="3"/>
        <v>0.3</v>
      </c>
      <c r="L30" s="29">
        <f t="shared" ca="1" si="1"/>
        <v>1.4999999999999999E-2</v>
      </c>
      <c r="M30">
        <f>Замеры!AC22</f>
        <v>0</v>
      </c>
    </row>
    <row r="31" spans="1:13" ht="15.6" x14ac:dyDescent="0.3">
      <c r="A31" s="58">
        <f>IF(Замеры!B23=0, " ", Замеры!B23)</f>
        <v>20</v>
      </c>
      <c r="B31" s="59" t="str">
        <f>Замеры!J24</f>
        <v>S 201</v>
      </c>
      <c r="C31" s="60" t="str">
        <f>Замеры!G24</f>
        <v>Группа от QF 18</v>
      </c>
      <c r="D31" s="29" t="s">
        <v>73</v>
      </c>
      <c r="E31" s="28" t="str">
        <f>Замеры!L24</f>
        <v>16</v>
      </c>
      <c r="F31" s="29" t="s">
        <v>85</v>
      </c>
      <c r="G31" s="29">
        <f t="shared" si="4"/>
        <v>15</v>
      </c>
      <c r="H31" s="29">
        <f t="shared" si="2"/>
        <v>30</v>
      </c>
      <c r="I31" s="29" t="s">
        <v>72</v>
      </c>
      <c r="J31" s="29">
        <f t="shared" ca="1" si="0"/>
        <v>21.7</v>
      </c>
      <c r="K31" s="29">
        <f t="shared" si="3"/>
        <v>0.3</v>
      </c>
      <c r="L31" s="29">
        <f t="shared" ca="1" si="1"/>
        <v>1.7000000000000001E-2</v>
      </c>
      <c r="M31">
        <f>Замеры!AC23</f>
        <v>0</v>
      </c>
    </row>
    <row r="32" spans="1:13" ht="15.6" x14ac:dyDescent="0.3">
      <c r="A32" s="58">
        <f>IF(Замеры!B24=0, " ", Замеры!B24)</f>
        <v>21</v>
      </c>
      <c r="B32" s="59" t="str">
        <f>Замеры!J25</f>
        <v>S 203</v>
      </c>
      <c r="C32" s="60" t="str">
        <f>Замеры!G25</f>
        <v>Группа от QF 19</v>
      </c>
      <c r="D32" s="29" t="s">
        <v>73</v>
      </c>
      <c r="E32" s="28" t="str">
        <f>Замеры!L25</f>
        <v>32</v>
      </c>
      <c r="F32" s="29" t="s">
        <v>85</v>
      </c>
      <c r="G32" s="29">
        <f t="shared" si="4"/>
        <v>15</v>
      </c>
      <c r="H32" s="29">
        <f t="shared" si="2"/>
        <v>30</v>
      </c>
      <c r="I32" s="29" t="s">
        <v>72</v>
      </c>
      <c r="J32" s="29">
        <f t="shared" ca="1" si="0"/>
        <v>21.6</v>
      </c>
      <c r="K32" s="29">
        <f t="shared" si="3"/>
        <v>0.3</v>
      </c>
      <c r="L32" s="29">
        <f t="shared" ca="1" si="1"/>
        <v>0.01</v>
      </c>
      <c r="M32">
        <f>Замеры!AC24</f>
        <v>0</v>
      </c>
    </row>
    <row r="33" spans="1:13" ht="15.6" x14ac:dyDescent="0.3">
      <c r="A33" s="58">
        <f>IF(Замеры!B25=0, " ", Замеры!B25)</f>
        <v>22</v>
      </c>
      <c r="B33" s="59" t="str">
        <f>Замеры!J28</f>
        <v xml:space="preserve"> T1c T160</v>
      </c>
      <c r="C33" s="60">
        <f>Замеры!G28</f>
        <v>0</v>
      </c>
      <c r="D33" s="29" t="s">
        <v>73</v>
      </c>
      <c r="E33" s="28" t="str">
        <f>Замеры!L28</f>
        <v>80</v>
      </c>
      <c r="F33" s="29" t="s">
        <v>85</v>
      </c>
      <c r="G33" s="29">
        <f t="shared" si="4"/>
        <v>15</v>
      </c>
      <c r="H33" s="29">
        <f t="shared" si="2"/>
        <v>30</v>
      </c>
      <c r="I33" s="29" t="s">
        <v>72</v>
      </c>
      <c r="J33" s="29">
        <f t="shared" ca="1" si="0"/>
        <v>20.5</v>
      </c>
      <c r="K33" s="29">
        <f t="shared" si="3"/>
        <v>0.3</v>
      </c>
      <c r="L33" s="29">
        <f t="shared" ca="1" si="1"/>
        <v>1.7999999999999999E-2</v>
      </c>
      <c r="M33">
        <f>Замеры!AC25</f>
        <v>0</v>
      </c>
    </row>
    <row r="34" spans="1:13" ht="15.6" x14ac:dyDescent="0.3">
      <c r="A34" s="58">
        <f>IF(Замеры!B26=0, " ", Замеры!B26)</f>
        <v>23</v>
      </c>
      <c r="B34" s="59" t="str">
        <f>Замеры!J29</f>
        <v>S233R</v>
      </c>
      <c r="C34" s="60">
        <f>Замеры!G29</f>
        <v>0</v>
      </c>
      <c r="D34" s="29" t="s">
        <v>73</v>
      </c>
      <c r="E34" s="28" t="str">
        <f>Замеры!L29</f>
        <v>40</v>
      </c>
      <c r="F34" s="29" t="s">
        <v>85</v>
      </c>
      <c r="G34" s="29">
        <f t="shared" si="4"/>
        <v>15</v>
      </c>
      <c r="H34" s="29">
        <f t="shared" si="2"/>
        <v>30</v>
      </c>
      <c r="I34" s="29" t="s">
        <v>72</v>
      </c>
      <c r="J34" s="29">
        <f t="shared" ca="1" si="0"/>
        <v>20.7</v>
      </c>
      <c r="K34" s="29">
        <f t="shared" si="3"/>
        <v>0.3</v>
      </c>
      <c r="L34" s="29">
        <f t="shared" ca="1" si="1"/>
        <v>0.01</v>
      </c>
      <c r="M34">
        <f>Замеры!AC26</f>
        <v>0</v>
      </c>
    </row>
    <row r="35" spans="1:13" ht="15.6" x14ac:dyDescent="0.3">
      <c r="A35" s="58">
        <f>IF(Замеры!B27=0, " ", Замеры!B27)</f>
        <v>24</v>
      </c>
      <c r="B35" s="59" t="e">
        <f>Замеры!#REF!</f>
        <v>#REF!</v>
      </c>
      <c r="C35" s="60" t="e">
        <f>Замеры!#REF!</f>
        <v>#REF!</v>
      </c>
      <c r="D35" s="29" t="s">
        <v>73</v>
      </c>
      <c r="E35" s="28" t="e">
        <f>Замеры!#REF!</f>
        <v>#REF!</v>
      </c>
      <c r="F35" s="29" t="s">
        <v>85</v>
      </c>
      <c r="G35" s="29">
        <f t="shared" si="4"/>
        <v>15</v>
      </c>
      <c r="H35" s="29">
        <f t="shared" si="2"/>
        <v>30</v>
      </c>
      <c r="I35" s="29" t="s">
        <v>72</v>
      </c>
      <c r="J35" s="29">
        <f t="shared" ca="1" si="0"/>
        <v>20.100000000000001</v>
      </c>
      <c r="K35" s="29">
        <f t="shared" si="3"/>
        <v>0.3</v>
      </c>
      <c r="L35" s="29">
        <f t="shared" ca="1" si="1"/>
        <v>1.7000000000000001E-2</v>
      </c>
      <c r="M35">
        <f>Замеры!AC27</f>
        <v>0</v>
      </c>
    </row>
    <row r="36" spans="1:13" ht="15.6" x14ac:dyDescent="0.3">
      <c r="A36" s="58">
        <f>IF(Замеры!B28=0, " ", Замеры!B28)</f>
        <v>25</v>
      </c>
      <c r="B36" s="59" t="str">
        <f>Замеры!J30</f>
        <v>SH203L</v>
      </c>
      <c r="C36" s="60">
        <f>Замеры!G30</f>
        <v>0</v>
      </c>
      <c r="D36" s="29" t="s">
        <v>73</v>
      </c>
      <c r="E36" s="28" t="str">
        <f>Замеры!L30</f>
        <v>20</v>
      </c>
      <c r="F36" s="29" t="s">
        <v>85</v>
      </c>
      <c r="G36" s="29">
        <f t="shared" si="4"/>
        <v>15</v>
      </c>
      <c r="H36" s="29">
        <f t="shared" si="2"/>
        <v>30</v>
      </c>
      <c r="I36" s="29" t="s">
        <v>72</v>
      </c>
      <c r="J36" s="29">
        <f t="shared" ca="1" si="0"/>
        <v>21.4</v>
      </c>
      <c r="K36" s="29">
        <f t="shared" si="3"/>
        <v>0.3</v>
      </c>
      <c r="L36" s="29">
        <f t="shared" ca="1" si="1"/>
        <v>1.7000000000000001E-2</v>
      </c>
      <c r="M36">
        <f>Замеры!AC28</f>
        <v>0</v>
      </c>
    </row>
    <row r="37" spans="1:13" ht="15.6" x14ac:dyDescent="0.3">
      <c r="A37" s="58">
        <f>IF(Замеры!B29=0, " ", Замеры!B29)</f>
        <v>26</v>
      </c>
      <c r="B37" s="59" t="str">
        <f>Замеры!J31</f>
        <v>SH201L</v>
      </c>
      <c r="C37" s="60">
        <f>Замеры!G31</f>
        <v>0</v>
      </c>
      <c r="D37" s="29" t="s">
        <v>73</v>
      </c>
      <c r="E37" s="28" t="str">
        <f>Замеры!L31</f>
        <v>16</v>
      </c>
      <c r="F37" s="29" t="s">
        <v>85</v>
      </c>
      <c r="G37" s="29">
        <f t="shared" si="4"/>
        <v>15</v>
      </c>
      <c r="H37" s="29">
        <f t="shared" si="2"/>
        <v>30</v>
      </c>
      <c r="I37" s="29" t="s">
        <v>72</v>
      </c>
      <c r="J37" s="29">
        <f t="shared" ca="1" si="0"/>
        <v>20.6</v>
      </c>
      <c r="K37" s="29">
        <f t="shared" si="3"/>
        <v>0.3</v>
      </c>
      <c r="L37" s="29">
        <f t="shared" ca="1" si="1"/>
        <v>1.2E-2</v>
      </c>
      <c r="M37">
        <f>Замеры!AC29</f>
        <v>0</v>
      </c>
    </row>
    <row r="38" spans="1:13" ht="15.6" x14ac:dyDescent="0.3">
      <c r="A38" s="58">
        <f>IF(Замеры!B30=0, " ", Замеры!B30)</f>
        <v>27</v>
      </c>
      <c r="B38" s="59" t="str">
        <f>Замеры!J32</f>
        <v>SH201L</v>
      </c>
      <c r="C38" s="60">
        <f>Замеры!G32</f>
        <v>0</v>
      </c>
      <c r="D38" s="29" t="s">
        <v>73</v>
      </c>
      <c r="E38" s="28" t="str">
        <f>Замеры!L32</f>
        <v>16</v>
      </c>
      <c r="F38" s="29" t="s">
        <v>85</v>
      </c>
      <c r="G38" s="29">
        <f t="shared" si="4"/>
        <v>15</v>
      </c>
      <c r="H38" s="29">
        <f t="shared" si="2"/>
        <v>30</v>
      </c>
      <c r="I38" s="29" t="s">
        <v>72</v>
      </c>
      <c r="J38" s="29">
        <f t="shared" ca="1" si="0"/>
        <v>21.1</v>
      </c>
      <c r="K38" s="29">
        <f t="shared" si="3"/>
        <v>0.3</v>
      </c>
      <c r="L38" s="29">
        <f t="shared" ca="1" si="1"/>
        <v>7.0000000000000001E-3</v>
      </c>
      <c r="M38">
        <f>Замеры!AC30</f>
        <v>0</v>
      </c>
    </row>
    <row r="39" spans="1:13" ht="15.6" x14ac:dyDescent="0.3">
      <c r="A39" s="58">
        <f>IF(Замеры!B31=0, " ", Замеры!B31)</f>
        <v>28</v>
      </c>
      <c r="B39" s="59" t="str">
        <f>Замеры!J33</f>
        <v>S231R</v>
      </c>
      <c r="C39" s="60">
        <f>Замеры!G33</f>
        <v>0</v>
      </c>
      <c r="D39" s="29" t="s">
        <v>73</v>
      </c>
      <c r="E39" s="28" t="str">
        <f>Замеры!L33</f>
        <v>10</v>
      </c>
      <c r="F39" s="29" t="s">
        <v>85</v>
      </c>
      <c r="G39" s="29">
        <f t="shared" si="4"/>
        <v>15</v>
      </c>
      <c r="H39" s="29">
        <f t="shared" si="2"/>
        <v>30</v>
      </c>
      <c r="I39" s="29" t="s">
        <v>72</v>
      </c>
      <c r="J39" s="29">
        <f t="shared" ca="1" si="0"/>
        <v>20.9</v>
      </c>
      <c r="K39" s="29">
        <f t="shared" si="3"/>
        <v>0.3</v>
      </c>
      <c r="L39" s="29">
        <f t="shared" ca="1" si="1"/>
        <v>1.4E-2</v>
      </c>
      <c r="M39">
        <f>Замеры!AC31</f>
        <v>0</v>
      </c>
    </row>
    <row r="40" spans="1:13" ht="15.6" x14ac:dyDescent="0.3">
      <c r="A40" s="58">
        <f>IF(Замеры!B32=0, " ", Замеры!B32)</f>
        <v>29</v>
      </c>
      <c r="B40" s="59" t="str">
        <f>Замеры!J34</f>
        <v>SH203L</v>
      </c>
      <c r="C40" s="60">
        <f>Замеры!G34</f>
        <v>0</v>
      </c>
      <c r="D40" s="29" t="s">
        <v>73</v>
      </c>
      <c r="E40" s="28" t="str">
        <f>Замеры!L34</f>
        <v>16</v>
      </c>
      <c r="F40" s="29" t="s">
        <v>85</v>
      </c>
      <c r="G40" s="29">
        <f t="shared" si="4"/>
        <v>15</v>
      </c>
      <c r="H40" s="29">
        <f t="shared" si="2"/>
        <v>30</v>
      </c>
      <c r="I40" s="29" t="s">
        <v>72</v>
      </c>
      <c r="J40" s="29">
        <f t="shared" ca="1" si="0"/>
        <v>21.5</v>
      </c>
      <c r="K40" s="29">
        <f t="shared" si="3"/>
        <v>0.3</v>
      </c>
      <c r="L40" s="29">
        <f t="shared" ca="1" si="1"/>
        <v>0.01</v>
      </c>
      <c r="M40">
        <f>Замеры!AC32</f>
        <v>0</v>
      </c>
    </row>
    <row r="41" spans="1:13" ht="15.6" x14ac:dyDescent="0.3">
      <c r="A41" s="58">
        <f>IF(Замеры!B33=0, " ", Замеры!B33)</f>
        <v>30</v>
      </c>
      <c r="B41" s="59" t="str">
        <f>Замеры!J35</f>
        <v>SH201L</v>
      </c>
      <c r="C41" s="60">
        <f>Замеры!G35</f>
        <v>0</v>
      </c>
      <c r="D41" s="29" t="s">
        <v>73</v>
      </c>
      <c r="E41" s="28" t="str">
        <f>Замеры!L35</f>
        <v>16</v>
      </c>
      <c r="F41" s="29" t="s">
        <v>85</v>
      </c>
      <c r="G41" s="29">
        <f t="shared" si="4"/>
        <v>15</v>
      </c>
      <c r="H41" s="29">
        <f t="shared" si="2"/>
        <v>30</v>
      </c>
      <c r="I41" s="29" t="s">
        <v>72</v>
      </c>
      <c r="J41" s="29">
        <f t="shared" ca="1" si="0"/>
        <v>20.9</v>
      </c>
      <c r="K41" s="29">
        <f t="shared" si="3"/>
        <v>0.3</v>
      </c>
      <c r="L41" s="29">
        <f t="shared" ca="1" si="1"/>
        <v>1.0999999999999999E-2</v>
      </c>
      <c r="M41">
        <f>Замеры!AC33</f>
        <v>0</v>
      </c>
    </row>
    <row r="42" spans="1:13" ht="15.6" x14ac:dyDescent="0.3">
      <c r="A42" s="58">
        <f>IF(Замеры!B34=0, " ", Замеры!B34)</f>
        <v>31</v>
      </c>
      <c r="B42" s="59" t="str">
        <f>Замеры!J36</f>
        <v>SH201L</v>
      </c>
      <c r="C42" s="60">
        <f>Замеры!G36</f>
        <v>0</v>
      </c>
      <c r="D42" s="29" t="s">
        <v>73</v>
      </c>
      <c r="E42" s="28" t="str">
        <f>Замеры!L36</f>
        <v>16</v>
      </c>
      <c r="F42" s="29" t="s">
        <v>85</v>
      </c>
      <c r="G42" s="29">
        <f t="shared" si="4"/>
        <v>15</v>
      </c>
      <c r="H42" s="29">
        <f t="shared" si="2"/>
        <v>30</v>
      </c>
      <c r="I42" s="29" t="s">
        <v>72</v>
      </c>
      <c r="J42" s="29">
        <f t="shared" ca="1" si="0"/>
        <v>21.7</v>
      </c>
      <c r="K42" s="29">
        <f t="shared" si="3"/>
        <v>0.3</v>
      </c>
      <c r="L42" s="29">
        <f t="shared" ca="1" si="1"/>
        <v>1.2999999999999999E-2</v>
      </c>
      <c r="M42">
        <f>Замеры!AC34</f>
        <v>0</v>
      </c>
    </row>
    <row r="43" spans="1:13" ht="15.6" x14ac:dyDescent="0.3">
      <c r="A43" s="58">
        <f>IF(Замеры!B35=0, " ", Замеры!B35)</f>
        <v>32</v>
      </c>
      <c r="B43" s="59" t="str">
        <f>Замеры!J37</f>
        <v>SH201L</v>
      </c>
      <c r="C43" s="60">
        <f>Замеры!G37</f>
        <v>0</v>
      </c>
      <c r="D43" s="29" t="s">
        <v>73</v>
      </c>
      <c r="E43" s="28" t="str">
        <f>Замеры!L37</f>
        <v>16</v>
      </c>
      <c r="F43" s="29" t="s">
        <v>85</v>
      </c>
      <c r="G43" s="29">
        <f t="shared" si="4"/>
        <v>15</v>
      </c>
      <c r="H43" s="29">
        <f t="shared" si="2"/>
        <v>30</v>
      </c>
      <c r="I43" s="29" t="s">
        <v>72</v>
      </c>
      <c r="J43" s="29">
        <f t="shared" ca="1" si="0"/>
        <v>20.8</v>
      </c>
      <c r="K43" s="29">
        <f t="shared" si="3"/>
        <v>0.3</v>
      </c>
      <c r="L43" s="29">
        <f t="shared" ca="1" si="1"/>
        <v>1.7999999999999999E-2</v>
      </c>
      <c r="M43">
        <f>Замеры!AC35</f>
        <v>0</v>
      </c>
    </row>
    <row r="44" spans="1:13" ht="15.6" x14ac:dyDescent="0.3">
      <c r="A44" s="58">
        <f>IF(Замеры!B36=0, " ", Замеры!B36)</f>
        <v>33</v>
      </c>
      <c r="B44" s="59">
        <f>Замеры!J38</f>
        <v>0</v>
      </c>
      <c r="C44" s="60">
        <f>Замеры!G38</f>
        <v>0</v>
      </c>
      <c r="D44" s="29" t="s">
        <v>73</v>
      </c>
      <c r="E44" s="28" t="str">
        <f>Замеры!L38</f>
        <v>16</v>
      </c>
      <c r="F44" s="29" t="s">
        <v>85</v>
      </c>
      <c r="G44" s="29">
        <f t="shared" si="4"/>
        <v>15</v>
      </c>
      <c r="H44" s="29">
        <f t="shared" si="2"/>
        <v>30</v>
      </c>
      <c r="I44" s="29" t="s">
        <v>72</v>
      </c>
      <c r="J44" s="29">
        <f t="shared" ca="1" si="0"/>
        <v>21.9</v>
      </c>
      <c r="K44" s="29">
        <f t="shared" si="3"/>
        <v>0.3</v>
      </c>
      <c r="L44" s="29">
        <f t="shared" ca="1" si="1"/>
        <v>1.7999999999999999E-2</v>
      </c>
      <c r="M44">
        <f>Замеры!AC36</f>
        <v>0</v>
      </c>
    </row>
    <row r="45" spans="1:13" ht="15.6" x14ac:dyDescent="0.3">
      <c r="A45" s="58">
        <f>IF(Замеры!B37=0, " ", Замеры!B37)</f>
        <v>34</v>
      </c>
      <c r="B45" s="59" t="str">
        <f>Замеры!J39</f>
        <v>SH201L</v>
      </c>
      <c r="C45" s="60">
        <f>Замеры!G39</f>
        <v>0</v>
      </c>
      <c r="D45" s="29" t="s">
        <v>73</v>
      </c>
      <c r="E45" s="28" t="str">
        <f>Замеры!L39</f>
        <v>16</v>
      </c>
      <c r="F45" s="29" t="s">
        <v>85</v>
      </c>
      <c r="G45" s="29">
        <f t="shared" si="4"/>
        <v>15</v>
      </c>
      <c r="H45" s="29">
        <f t="shared" si="2"/>
        <v>30</v>
      </c>
      <c r="I45" s="29" t="s">
        <v>72</v>
      </c>
      <c r="J45" s="29">
        <f t="shared" ca="1" si="0"/>
        <v>21.2</v>
      </c>
      <c r="K45" s="29">
        <f t="shared" si="3"/>
        <v>0.3</v>
      </c>
      <c r="L45" s="29">
        <f t="shared" ca="1" si="1"/>
        <v>1.0999999999999999E-2</v>
      </c>
      <c r="M45">
        <f>Замеры!AC37</f>
        <v>0</v>
      </c>
    </row>
    <row r="46" spans="1:13" ht="15.6" x14ac:dyDescent="0.3">
      <c r="A46" s="58">
        <f>IF(Замеры!B38=0, " ", Замеры!B38)</f>
        <v>35</v>
      </c>
      <c r="B46" s="59" t="str">
        <f>Замеры!J40</f>
        <v>SH201L</v>
      </c>
      <c r="C46" s="60">
        <f>Замеры!G40</f>
        <v>0</v>
      </c>
      <c r="D46" s="29" t="s">
        <v>73</v>
      </c>
      <c r="E46" s="28" t="str">
        <f>Замеры!L40</f>
        <v>16</v>
      </c>
      <c r="F46" s="29" t="s">
        <v>85</v>
      </c>
      <c r="G46" s="29">
        <f t="shared" si="4"/>
        <v>15</v>
      </c>
      <c r="H46" s="29">
        <f t="shared" si="2"/>
        <v>30</v>
      </c>
      <c r="I46" s="29" t="s">
        <v>72</v>
      </c>
      <c r="J46" s="29">
        <f t="shared" ca="1" si="0"/>
        <v>21</v>
      </c>
      <c r="K46" s="29">
        <f t="shared" si="3"/>
        <v>0.3</v>
      </c>
      <c r="L46" s="29">
        <f t="shared" ca="1" si="1"/>
        <v>1.2999999999999999E-2</v>
      </c>
      <c r="M46">
        <f>Замеры!AC38</f>
        <v>0</v>
      </c>
    </row>
    <row r="47" spans="1:13" ht="15.6" x14ac:dyDescent="0.3">
      <c r="A47" s="58">
        <f>IF(Замеры!B39=0, " ", Замеры!B39)</f>
        <v>36</v>
      </c>
      <c r="B47" s="59" t="str">
        <f>Замеры!J41</f>
        <v>SH201L</v>
      </c>
      <c r="C47" s="60">
        <f>Замеры!G41</f>
        <v>0</v>
      </c>
      <c r="D47" s="29" t="s">
        <v>73</v>
      </c>
      <c r="E47" s="28" t="str">
        <f>Замеры!L41</f>
        <v>16</v>
      </c>
      <c r="F47" s="29" t="s">
        <v>85</v>
      </c>
      <c r="G47" s="29">
        <f t="shared" si="4"/>
        <v>15</v>
      </c>
      <c r="H47" s="29">
        <f t="shared" si="2"/>
        <v>30</v>
      </c>
      <c r="I47" s="29" t="s">
        <v>72</v>
      </c>
      <c r="J47" s="29">
        <f t="shared" ca="1" si="0"/>
        <v>21.9</v>
      </c>
      <c r="K47" s="29">
        <f t="shared" si="3"/>
        <v>0.3</v>
      </c>
      <c r="L47" s="29">
        <f t="shared" ca="1" si="1"/>
        <v>8.9999999999999993E-3</v>
      </c>
      <c r="M47">
        <f>Замеры!AC39</f>
        <v>0</v>
      </c>
    </row>
    <row r="48" spans="1:13" ht="15.6" x14ac:dyDescent="0.3">
      <c r="A48" s="58">
        <f>IF(Замеры!B40=0, " ", Замеры!B40)</f>
        <v>37</v>
      </c>
      <c r="B48" s="59" t="str">
        <f>Замеры!J42</f>
        <v>SH201L</v>
      </c>
      <c r="C48" s="60">
        <f>Замеры!G42</f>
        <v>0</v>
      </c>
      <c r="D48" s="29" t="s">
        <v>73</v>
      </c>
      <c r="E48" s="28" t="str">
        <f>Замеры!L42</f>
        <v>16</v>
      </c>
      <c r="F48" s="29" t="s">
        <v>85</v>
      </c>
      <c r="G48" s="29">
        <f t="shared" si="4"/>
        <v>15</v>
      </c>
      <c r="H48" s="29">
        <f t="shared" si="2"/>
        <v>30</v>
      </c>
      <c r="I48" s="29" t="s">
        <v>72</v>
      </c>
      <c r="J48" s="29">
        <f t="shared" ca="1" si="0"/>
        <v>21.5</v>
      </c>
      <c r="K48" s="29">
        <f t="shared" si="3"/>
        <v>0.3</v>
      </c>
      <c r="L48" s="29">
        <f t="shared" ca="1" si="1"/>
        <v>1.7000000000000001E-2</v>
      </c>
      <c r="M48">
        <f>Замеры!AC40</f>
        <v>0</v>
      </c>
    </row>
    <row r="49" spans="1:13" ht="15.6" x14ac:dyDescent="0.3">
      <c r="A49" s="58">
        <f>IF(Замеры!B41=0, " ", Замеры!B41)</f>
        <v>38</v>
      </c>
      <c r="B49" s="59" t="str">
        <f>Замеры!J43</f>
        <v>S233R</v>
      </c>
      <c r="C49" s="60">
        <f>Замеры!G43</f>
        <v>0</v>
      </c>
      <c r="D49" s="29" t="s">
        <v>73</v>
      </c>
      <c r="E49" s="28" t="str">
        <f>Замеры!L43</f>
        <v>16</v>
      </c>
      <c r="F49" s="29" t="s">
        <v>85</v>
      </c>
      <c r="G49" s="29">
        <f t="shared" si="4"/>
        <v>15</v>
      </c>
      <c r="H49" s="29">
        <f t="shared" si="2"/>
        <v>30</v>
      </c>
      <c r="I49" s="29" t="s">
        <v>72</v>
      </c>
      <c r="J49" s="29">
        <f t="shared" ca="1" si="0"/>
        <v>21.1</v>
      </c>
      <c r="K49" s="29">
        <f t="shared" si="3"/>
        <v>0.3</v>
      </c>
      <c r="L49" s="29">
        <f t="shared" ca="1" si="1"/>
        <v>1.6E-2</v>
      </c>
      <c r="M49">
        <f>Замеры!AC41</f>
        <v>0</v>
      </c>
    </row>
    <row r="50" spans="1:13" ht="15.6" x14ac:dyDescent="0.3">
      <c r="A50" s="58">
        <f>IF(Замеры!B42=0, " ", Замеры!B42)</f>
        <v>39</v>
      </c>
      <c r="B50" s="59" t="str">
        <f>Замеры!J44</f>
        <v>S233R</v>
      </c>
      <c r="C50" s="60">
        <f>Замеры!G44</f>
        <v>0</v>
      </c>
      <c r="D50" s="29" t="s">
        <v>73</v>
      </c>
      <c r="E50" s="28" t="str">
        <f>Замеры!L44</f>
        <v>16</v>
      </c>
      <c r="F50" s="29" t="s">
        <v>85</v>
      </c>
      <c r="G50" s="29">
        <f t="shared" si="4"/>
        <v>15</v>
      </c>
      <c r="H50" s="29">
        <f t="shared" si="2"/>
        <v>30</v>
      </c>
      <c r="I50" s="29" t="s">
        <v>72</v>
      </c>
      <c r="J50" s="29">
        <f t="shared" ca="1" si="0"/>
        <v>20.9</v>
      </c>
      <c r="K50" s="29">
        <f t="shared" si="3"/>
        <v>0.3</v>
      </c>
      <c r="L50" s="29">
        <f t="shared" ca="1" si="1"/>
        <v>1.6E-2</v>
      </c>
      <c r="M50">
        <f>Замеры!AC42</f>
        <v>0</v>
      </c>
    </row>
    <row r="51" spans="1:13" ht="15.6" x14ac:dyDescent="0.3">
      <c r="A51" s="58">
        <f>IF(Замеры!B43=0, " ", Замеры!B43)</f>
        <v>40</v>
      </c>
      <c r="B51" s="59" t="str">
        <f>Замеры!J45</f>
        <v xml:space="preserve"> T1c T160</v>
      </c>
      <c r="C51" s="60">
        <f>Замеры!G45</f>
        <v>0</v>
      </c>
      <c r="D51" s="29" t="s">
        <v>73</v>
      </c>
      <c r="E51" s="28" t="str">
        <f>Замеры!L45</f>
        <v>80</v>
      </c>
      <c r="F51" s="29" t="s">
        <v>85</v>
      </c>
      <c r="G51" s="29">
        <f t="shared" si="4"/>
        <v>15</v>
      </c>
      <c r="H51" s="29">
        <f t="shared" si="2"/>
        <v>30</v>
      </c>
      <c r="I51" s="29" t="s">
        <v>72</v>
      </c>
      <c r="J51" s="29">
        <f t="shared" ca="1" si="0"/>
        <v>21.1</v>
      </c>
      <c r="K51" s="29">
        <f t="shared" si="3"/>
        <v>0.3</v>
      </c>
      <c r="L51" s="29">
        <f t="shared" ca="1" si="1"/>
        <v>1.0999999999999999E-2</v>
      </c>
      <c r="M51">
        <f>Замеры!AC43</f>
        <v>0</v>
      </c>
    </row>
    <row r="52" spans="1:13" ht="15.6" x14ac:dyDescent="0.3">
      <c r="A52" s="58">
        <f>IF(Замеры!B44=0, " ", Замеры!B44)</f>
        <v>41</v>
      </c>
      <c r="B52" s="59" t="e">
        <f>Замеры!#REF!</f>
        <v>#REF!</v>
      </c>
      <c r="C52" s="60" t="e">
        <f>Замеры!#REF!</f>
        <v>#REF!</v>
      </c>
      <c r="D52" s="29" t="s">
        <v>73</v>
      </c>
      <c r="E52" s="28" t="e">
        <f>Замеры!#REF!</f>
        <v>#REF!</v>
      </c>
      <c r="F52" s="29" t="s">
        <v>85</v>
      </c>
      <c r="G52" s="29">
        <f t="shared" si="4"/>
        <v>15</v>
      </c>
      <c r="H52" s="29">
        <f t="shared" si="2"/>
        <v>30</v>
      </c>
      <c r="I52" s="29" t="s">
        <v>72</v>
      </c>
      <c r="J52" s="29">
        <f t="shared" ca="1" si="0"/>
        <v>21</v>
      </c>
      <c r="K52" s="29">
        <f t="shared" si="3"/>
        <v>0.3</v>
      </c>
      <c r="L52" s="29">
        <f t="shared" ca="1" si="1"/>
        <v>1.0999999999999999E-2</v>
      </c>
      <c r="M52">
        <f>Замеры!AC44</f>
        <v>0</v>
      </c>
    </row>
    <row r="53" spans="1:13" ht="15.6" x14ac:dyDescent="0.3">
      <c r="A53" s="58">
        <f>IF(Замеры!B45=0, " ", Замеры!B45)</f>
        <v>42</v>
      </c>
      <c r="B53" s="59" t="e">
        <f>Замеры!#REF!</f>
        <v>#REF!</v>
      </c>
      <c r="C53" s="60" t="e">
        <f>Замеры!#REF!</f>
        <v>#REF!</v>
      </c>
      <c r="D53" s="29" t="s">
        <v>73</v>
      </c>
      <c r="E53" s="28" t="e">
        <f>Замеры!#REF!</f>
        <v>#REF!</v>
      </c>
      <c r="F53" s="29" t="s">
        <v>85</v>
      </c>
      <c r="G53" s="29">
        <f t="shared" si="4"/>
        <v>15</v>
      </c>
      <c r="H53" s="29">
        <f t="shared" si="2"/>
        <v>30</v>
      </c>
      <c r="I53" s="29" t="s">
        <v>72</v>
      </c>
      <c r="J53" s="29">
        <f t="shared" ca="1" si="0"/>
        <v>21.7</v>
      </c>
      <c r="K53" s="29">
        <f t="shared" si="3"/>
        <v>0.3</v>
      </c>
      <c r="L53" s="29">
        <f t="shared" ca="1" si="1"/>
        <v>7.0000000000000001E-3</v>
      </c>
      <c r="M53">
        <f>Замеры!AC45</f>
        <v>0</v>
      </c>
    </row>
    <row r="54" spans="1:13" ht="15.6" x14ac:dyDescent="0.3">
      <c r="A54" s="58">
        <f>IF(Замеры!B46=0, " ", Замеры!B46)</f>
        <v>43</v>
      </c>
      <c r="B54" s="59">
        <f>Замеры!J46</f>
        <v>0</v>
      </c>
      <c r="C54" s="60">
        <f>Замеры!G46</f>
        <v>0</v>
      </c>
      <c r="D54" s="29" t="s">
        <v>73</v>
      </c>
      <c r="E54" s="28">
        <f>Замеры!L46</f>
        <v>0</v>
      </c>
      <c r="F54" s="29" t="s">
        <v>85</v>
      </c>
      <c r="G54" s="29">
        <f t="shared" si="4"/>
        <v>15</v>
      </c>
      <c r="H54" s="29">
        <f t="shared" si="2"/>
        <v>30</v>
      </c>
      <c r="I54" s="29" t="s">
        <v>72</v>
      </c>
      <c r="J54" s="29">
        <f t="shared" ca="1" si="0"/>
        <v>20.100000000000001</v>
      </c>
      <c r="K54" s="29">
        <f t="shared" si="3"/>
        <v>0.3</v>
      </c>
      <c r="L54" s="29">
        <f t="shared" ca="1" si="1"/>
        <v>1.7000000000000001E-2</v>
      </c>
      <c r="M54">
        <f>Замеры!AC46</f>
        <v>0</v>
      </c>
    </row>
    <row r="55" spans="1:13" ht="15.6" x14ac:dyDescent="0.3">
      <c r="A55" s="58">
        <f>IF(Замеры!B47=0, " ", Замеры!B47)</f>
        <v>44</v>
      </c>
      <c r="B55" s="59">
        <f>Замеры!J47</f>
        <v>0</v>
      </c>
      <c r="C55" s="60">
        <f>Замеры!G47</f>
        <v>0</v>
      </c>
      <c r="D55" s="29" t="s">
        <v>73</v>
      </c>
      <c r="E55" s="28">
        <f>Замеры!L47</f>
        <v>0</v>
      </c>
      <c r="F55" s="29" t="s">
        <v>85</v>
      </c>
      <c r="G55" s="29">
        <f t="shared" si="4"/>
        <v>15</v>
      </c>
      <c r="H55" s="29">
        <f t="shared" si="2"/>
        <v>30</v>
      </c>
      <c r="I55" s="29" t="s">
        <v>72</v>
      </c>
      <c r="J55" s="29">
        <f t="shared" ca="1" si="0"/>
        <v>21</v>
      </c>
      <c r="K55" s="29">
        <f t="shared" si="3"/>
        <v>0.3</v>
      </c>
      <c r="L55" s="29">
        <f t="shared" ca="1" si="1"/>
        <v>7.0000000000000001E-3</v>
      </c>
      <c r="M55">
        <f>Замеры!AC47</f>
        <v>0</v>
      </c>
    </row>
    <row r="56" spans="1:13" ht="15.6" x14ac:dyDescent="0.3">
      <c r="A56" s="58">
        <f>IF(Замеры!B48=0, " ", Замеры!B48)</f>
        <v>45</v>
      </c>
      <c r="B56" s="59">
        <f>Замеры!J48</f>
        <v>0</v>
      </c>
      <c r="C56" s="60">
        <f>Замеры!G48</f>
        <v>0</v>
      </c>
      <c r="D56" s="29" t="s">
        <v>73</v>
      </c>
      <c r="E56" s="28">
        <f>Замеры!L48</f>
        <v>0</v>
      </c>
      <c r="F56" s="29" t="s">
        <v>85</v>
      </c>
      <c r="G56" s="29">
        <f t="shared" si="4"/>
        <v>15</v>
      </c>
      <c r="H56" s="29">
        <f t="shared" si="2"/>
        <v>30</v>
      </c>
      <c r="I56" s="29" t="s">
        <v>72</v>
      </c>
      <c r="J56" s="29">
        <f t="shared" ca="1" si="0"/>
        <v>20.9</v>
      </c>
      <c r="K56" s="29">
        <f t="shared" si="3"/>
        <v>0.3</v>
      </c>
      <c r="L56" s="29">
        <f t="shared" ca="1" si="1"/>
        <v>1.9E-2</v>
      </c>
      <c r="M56">
        <f>Замеры!AC48</f>
        <v>0</v>
      </c>
    </row>
    <row r="57" spans="1:13" ht="15.6" x14ac:dyDescent="0.3">
      <c r="A57" s="58">
        <f>IF(Замеры!B49=0, " ", Замеры!B49)</f>
        <v>46</v>
      </c>
      <c r="B57" s="59">
        <f>Замеры!J49</f>
        <v>0</v>
      </c>
      <c r="C57" s="60">
        <f>Замеры!G49</f>
        <v>0</v>
      </c>
      <c r="D57" s="29" t="s">
        <v>73</v>
      </c>
      <c r="E57" s="28">
        <f>Замеры!L49</f>
        <v>0</v>
      </c>
      <c r="F57" s="29" t="s">
        <v>85</v>
      </c>
      <c r="G57" s="29">
        <f t="shared" si="4"/>
        <v>15</v>
      </c>
      <c r="H57" s="29">
        <f t="shared" si="2"/>
        <v>30</v>
      </c>
      <c r="I57" s="29" t="s">
        <v>72</v>
      </c>
      <c r="J57" s="29">
        <f t="shared" ca="1" si="0"/>
        <v>20.5</v>
      </c>
      <c r="K57" s="29">
        <f t="shared" si="3"/>
        <v>0.3</v>
      </c>
      <c r="L57" s="29">
        <f t="shared" ca="1" si="1"/>
        <v>1.4E-2</v>
      </c>
      <c r="M57">
        <f>Замеры!AC49</f>
        <v>0</v>
      </c>
    </row>
    <row r="58" spans="1:13" ht="15.6" x14ac:dyDescent="0.3">
      <c r="A58" s="58">
        <f>IF(Замеры!B50=0, " ", Замеры!B50)</f>
        <v>47</v>
      </c>
      <c r="B58" s="59">
        <f>Замеры!J50</f>
        <v>0</v>
      </c>
      <c r="C58" s="60">
        <f>Замеры!G50</f>
        <v>0</v>
      </c>
      <c r="D58" s="29" t="s">
        <v>73</v>
      </c>
      <c r="E58" s="28">
        <f>Замеры!L50</f>
        <v>0</v>
      </c>
      <c r="F58" s="29" t="s">
        <v>85</v>
      </c>
      <c r="G58" s="29">
        <f t="shared" si="4"/>
        <v>15</v>
      </c>
      <c r="H58" s="29">
        <f t="shared" si="2"/>
        <v>30</v>
      </c>
      <c r="I58" s="29" t="s">
        <v>72</v>
      </c>
      <c r="J58" s="29">
        <f t="shared" ca="1" si="0"/>
        <v>20.399999999999999</v>
      </c>
      <c r="K58" s="29">
        <f t="shared" si="3"/>
        <v>0.3</v>
      </c>
      <c r="L58" s="29">
        <f t="shared" ca="1" si="1"/>
        <v>1.2E-2</v>
      </c>
      <c r="M58">
        <f>Замеры!AC50</f>
        <v>0</v>
      </c>
    </row>
    <row r="59" spans="1:13" ht="15.6" x14ac:dyDescent="0.3">
      <c r="A59" s="58">
        <f>IF(Замеры!B51=0, " ", Замеры!B51)</f>
        <v>48</v>
      </c>
      <c r="B59" s="59">
        <f>Замеры!J51</f>
        <v>0</v>
      </c>
      <c r="C59" s="60">
        <f>Замеры!G51</f>
        <v>0</v>
      </c>
      <c r="D59" s="29" t="s">
        <v>73</v>
      </c>
      <c r="E59" s="28">
        <f>Замеры!L51</f>
        <v>0</v>
      </c>
      <c r="F59" s="29" t="s">
        <v>85</v>
      </c>
      <c r="G59" s="29">
        <f t="shared" si="4"/>
        <v>15</v>
      </c>
      <c r="H59" s="29">
        <f t="shared" si="2"/>
        <v>30</v>
      </c>
      <c r="I59" s="29" t="s">
        <v>72</v>
      </c>
      <c r="J59" s="29">
        <f t="shared" ca="1" si="0"/>
        <v>20.5</v>
      </c>
      <c r="K59" s="29">
        <f t="shared" si="3"/>
        <v>0.3</v>
      </c>
      <c r="L59" s="29">
        <f t="shared" ca="1" si="1"/>
        <v>1.0999999999999999E-2</v>
      </c>
      <c r="M59">
        <f>Замеры!AC51</f>
        <v>0</v>
      </c>
    </row>
    <row r="60" spans="1:13" ht="15.6" x14ac:dyDescent="0.3">
      <c r="A60" s="58">
        <f>IF(Замеры!B52=0, " ", Замеры!B52)</f>
        <v>49</v>
      </c>
      <c r="B60" s="59">
        <f>Замеры!J52</f>
        <v>0</v>
      </c>
      <c r="C60" s="60">
        <f>Замеры!G52</f>
        <v>0</v>
      </c>
      <c r="D60" s="29" t="s">
        <v>73</v>
      </c>
      <c r="E60" s="28">
        <f>Замеры!L52</f>
        <v>0</v>
      </c>
      <c r="F60" s="29" t="s">
        <v>85</v>
      </c>
      <c r="G60" s="29">
        <f t="shared" si="4"/>
        <v>15</v>
      </c>
      <c r="H60" s="29">
        <f t="shared" si="2"/>
        <v>30</v>
      </c>
      <c r="I60" s="29" t="s">
        <v>72</v>
      </c>
      <c r="J60" s="29">
        <f t="shared" ca="1" si="0"/>
        <v>21.4</v>
      </c>
      <c r="K60" s="29">
        <f t="shared" si="3"/>
        <v>0.3</v>
      </c>
      <c r="L60" s="29">
        <f t="shared" ca="1" si="1"/>
        <v>1.0999999999999999E-2</v>
      </c>
      <c r="M60">
        <f>Замеры!AC52</f>
        <v>0</v>
      </c>
    </row>
    <row r="61" spans="1:13" ht="15.6" x14ac:dyDescent="0.3">
      <c r="A61" s="58">
        <f>IF(Замеры!B53=0, " ", Замеры!B53)</f>
        <v>50</v>
      </c>
      <c r="B61" s="59">
        <f>Замеры!J53</f>
        <v>0</v>
      </c>
      <c r="C61" s="60">
        <f>Замеры!G53</f>
        <v>0</v>
      </c>
      <c r="D61" s="29" t="s">
        <v>73</v>
      </c>
      <c r="E61" s="28">
        <f>Замеры!L53</f>
        <v>0</v>
      </c>
      <c r="F61" s="29" t="s">
        <v>85</v>
      </c>
      <c r="G61" s="29">
        <f t="shared" si="4"/>
        <v>15</v>
      </c>
      <c r="H61" s="29">
        <f t="shared" si="2"/>
        <v>30</v>
      </c>
      <c r="I61" s="29" t="s">
        <v>72</v>
      </c>
      <c r="J61" s="29">
        <f t="shared" ca="1" si="0"/>
        <v>20.5</v>
      </c>
      <c r="K61" s="29">
        <f t="shared" si="3"/>
        <v>0.3</v>
      </c>
      <c r="L61" s="29">
        <f t="shared" ca="1" si="1"/>
        <v>1.7000000000000001E-2</v>
      </c>
      <c r="M61">
        <f>Замеры!AC53</f>
        <v>0</v>
      </c>
    </row>
    <row r="62" spans="1:13" ht="15.6" x14ac:dyDescent="0.3">
      <c r="A62" s="58">
        <f>IF(Замеры!B54=0, " ", Замеры!B54)</f>
        <v>51</v>
      </c>
      <c r="B62" s="59">
        <f>Замеры!J54</f>
        <v>0</v>
      </c>
      <c r="C62" s="60">
        <f>Замеры!G54</f>
        <v>0</v>
      </c>
      <c r="D62" s="29" t="s">
        <v>73</v>
      </c>
      <c r="E62" s="28">
        <f>Замеры!L54</f>
        <v>0</v>
      </c>
      <c r="F62" s="29" t="s">
        <v>85</v>
      </c>
      <c r="G62" s="29">
        <f t="shared" si="4"/>
        <v>15</v>
      </c>
      <c r="H62" s="29">
        <f t="shared" si="2"/>
        <v>30</v>
      </c>
      <c r="I62" s="29" t="s">
        <v>72</v>
      </c>
      <c r="J62" s="29">
        <f t="shared" ca="1" si="0"/>
        <v>20.3</v>
      </c>
      <c r="K62" s="29">
        <f t="shared" si="3"/>
        <v>0.3</v>
      </c>
      <c r="L62" s="29">
        <f t="shared" ca="1" si="1"/>
        <v>1.7000000000000001E-2</v>
      </c>
      <c r="M62">
        <f>Замеры!AC54</f>
        <v>0</v>
      </c>
    </row>
    <row r="63" spans="1:13" ht="15.6" x14ac:dyDescent="0.3">
      <c r="A63" s="58">
        <f>IF(Замеры!B55=0, " ", Замеры!B55)</f>
        <v>52</v>
      </c>
      <c r="B63" s="59">
        <f>Замеры!J55</f>
        <v>0</v>
      </c>
      <c r="C63" s="60">
        <f>Замеры!G55</f>
        <v>0</v>
      </c>
      <c r="D63" s="29" t="s">
        <v>73</v>
      </c>
      <c r="E63" s="28">
        <f>Замеры!L55</f>
        <v>0</v>
      </c>
      <c r="F63" s="29" t="s">
        <v>85</v>
      </c>
      <c r="G63" s="29">
        <f t="shared" si="4"/>
        <v>15</v>
      </c>
      <c r="H63" s="29">
        <f t="shared" si="2"/>
        <v>30</v>
      </c>
      <c r="I63" s="29" t="s">
        <v>72</v>
      </c>
      <c r="J63" s="29">
        <f t="shared" ca="1" si="0"/>
        <v>20.3</v>
      </c>
      <c r="K63" s="29">
        <f t="shared" si="3"/>
        <v>0.3</v>
      </c>
      <c r="L63" s="29">
        <f t="shared" ca="1" si="1"/>
        <v>1.6E-2</v>
      </c>
      <c r="M63">
        <f>Замеры!AC55</f>
        <v>0</v>
      </c>
    </row>
    <row r="64" spans="1:13" ht="15.6" x14ac:dyDescent="0.3">
      <c r="A64" s="58">
        <f>IF(Замеры!B56=0, " ", Замеры!B56)</f>
        <v>53</v>
      </c>
      <c r="B64" s="59">
        <f>Замеры!J56</f>
        <v>0</v>
      </c>
      <c r="C64" s="60">
        <f>Замеры!G56</f>
        <v>0</v>
      </c>
      <c r="D64" s="29" t="s">
        <v>73</v>
      </c>
      <c r="E64" s="28">
        <f>Замеры!L56</f>
        <v>0</v>
      </c>
      <c r="F64" s="29" t="s">
        <v>85</v>
      </c>
      <c r="G64" s="29">
        <f t="shared" si="4"/>
        <v>15</v>
      </c>
      <c r="H64" s="29">
        <f t="shared" si="2"/>
        <v>30</v>
      </c>
      <c r="I64" s="29" t="s">
        <v>72</v>
      </c>
      <c r="J64" s="29">
        <f t="shared" ca="1" si="0"/>
        <v>20.9</v>
      </c>
      <c r="K64" s="29">
        <f t="shared" si="3"/>
        <v>0.3</v>
      </c>
      <c r="L64" s="29">
        <f t="shared" ca="1" si="1"/>
        <v>1.4E-2</v>
      </c>
      <c r="M64">
        <f>Замеры!AC56</f>
        <v>0</v>
      </c>
    </row>
    <row r="65" spans="1:13" ht="15.6" x14ac:dyDescent="0.3">
      <c r="A65" s="58">
        <f>IF(Замеры!B57=0, " ", Замеры!B57)</f>
        <v>54</v>
      </c>
      <c r="B65" s="59">
        <f>Замеры!J57</f>
        <v>0</v>
      </c>
      <c r="C65" s="60">
        <f>Замеры!G57</f>
        <v>0</v>
      </c>
      <c r="D65" s="29" t="s">
        <v>73</v>
      </c>
      <c r="E65" s="28">
        <f>Замеры!L57</f>
        <v>0</v>
      </c>
      <c r="F65" s="29" t="s">
        <v>85</v>
      </c>
      <c r="G65" s="29">
        <f t="shared" si="4"/>
        <v>15</v>
      </c>
      <c r="H65" s="29">
        <f t="shared" si="2"/>
        <v>30</v>
      </c>
      <c r="I65" s="29" t="s">
        <v>72</v>
      </c>
      <c r="J65" s="29">
        <f t="shared" ca="1" si="0"/>
        <v>21.1</v>
      </c>
      <c r="K65" s="29">
        <f t="shared" si="3"/>
        <v>0.3</v>
      </c>
      <c r="L65" s="29">
        <f t="shared" ca="1" si="1"/>
        <v>1.0999999999999999E-2</v>
      </c>
      <c r="M65">
        <f>Замеры!AC57</f>
        <v>0</v>
      </c>
    </row>
    <row r="66" spans="1:13" ht="15.6" x14ac:dyDescent="0.3">
      <c r="A66" s="58">
        <f>IF(Замеры!B58=0, " ", Замеры!B58)</f>
        <v>55</v>
      </c>
      <c r="B66" s="59">
        <f>Замеры!J58</f>
        <v>0</v>
      </c>
      <c r="C66" s="60">
        <f>Замеры!G58</f>
        <v>0</v>
      </c>
      <c r="D66" s="29" t="s">
        <v>73</v>
      </c>
      <c r="E66" s="28">
        <f>Замеры!L58</f>
        <v>0</v>
      </c>
      <c r="F66" s="29" t="s">
        <v>85</v>
      </c>
      <c r="G66" s="29">
        <f t="shared" si="4"/>
        <v>15</v>
      </c>
      <c r="H66" s="29">
        <f t="shared" si="2"/>
        <v>30</v>
      </c>
      <c r="I66" s="29" t="s">
        <v>72</v>
      </c>
      <c r="J66" s="29">
        <f t="shared" ca="1" si="0"/>
        <v>21.3</v>
      </c>
      <c r="K66" s="29">
        <f t="shared" si="3"/>
        <v>0.3</v>
      </c>
      <c r="L66" s="29">
        <f t="shared" ca="1" si="1"/>
        <v>1.2E-2</v>
      </c>
      <c r="M66">
        <f>Замеры!AC58</f>
        <v>0</v>
      </c>
    </row>
    <row r="67" spans="1:13" ht="15.6" x14ac:dyDescent="0.3">
      <c r="A67" s="58">
        <f>IF(Замеры!B59=0, " ", Замеры!B59)</f>
        <v>56</v>
      </c>
      <c r="B67" s="59">
        <f>Замеры!J59</f>
        <v>0</v>
      </c>
      <c r="C67" s="60">
        <f>Замеры!G59</f>
        <v>0</v>
      </c>
      <c r="D67" s="29" t="s">
        <v>73</v>
      </c>
      <c r="E67" s="28">
        <f>Замеры!L59</f>
        <v>0</v>
      </c>
      <c r="F67" s="29" t="s">
        <v>85</v>
      </c>
      <c r="G67" s="29">
        <f t="shared" si="4"/>
        <v>15</v>
      </c>
      <c r="H67" s="29">
        <f t="shared" si="2"/>
        <v>30</v>
      </c>
      <c r="I67" s="29" t="s">
        <v>72</v>
      </c>
      <c r="J67" s="29">
        <f t="shared" ca="1" si="0"/>
        <v>21.5</v>
      </c>
      <c r="K67" s="29">
        <f t="shared" si="3"/>
        <v>0.3</v>
      </c>
      <c r="L67" s="29">
        <f t="shared" ca="1" si="1"/>
        <v>1.0999999999999999E-2</v>
      </c>
      <c r="M67">
        <f>Замеры!AC59</f>
        <v>0</v>
      </c>
    </row>
    <row r="68" spans="1:13" ht="15.6" x14ac:dyDescent="0.3">
      <c r="A68" s="58">
        <f>IF(Замеры!B60=0, " ", Замеры!B60)</f>
        <v>57</v>
      </c>
      <c r="B68" s="59">
        <f>Замеры!J60</f>
        <v>0</v>
      </c>
      <c r="C68" s="60">
        <f>Замеры!G60</f>
        <v>0</v>
      </c>
      <c r="D68" s="29" t="s">
        <v>73</v>
      </c>
      <c r="E68" s="28">
        <f>Замеры!L60</f>
        <v>0</v>
      </c>
      <c r="F68" s="29" t="s">
        <v>85</v>
      </c>
      <c r="G68" s="29">
        <f t="shared" si="4"/>
        <v>15</v>
      </c>
      <c r="H68" s="29">
        <f t="shared" si="2"/>
        <v>30</v>
      </c>
      <c r="I68" s="29" t="s">
        <v>72</v>
      </c>
      <c r="J68" s="29">
        <f t="shared" ca="1" si="0"/>
        <v>20.9</v>
      </c>
      <c r="K68" s="29">
        <f t="shared" si="3"/>
        <v>0.3</v>
      </c>
      <c r="L68" s="29">
        <f t="shared" ca="1" si="1"/>
        <v>1.7000000000000001E-2</v>
      </c>
      <c r="M68">
        <f>Замеры!AC60</f>
        <v>0</v>
      </c>
    </row>
    <row r="69" spans="1:13" ht="15.6" x14ac:dyDescent="0.3">
      <c r="A69" s="58">
        <f>IF(Замеры!B61=0, " ", Замеры!B61)</f>
        <v>58</v>
      </c>
      <c r="B69" s="59">
        <f>Замеры!J61</f>
        <v>0</v>
      </c>
      <c r="C69" s="60">
        <f>Замеры!G61</f>
        <v>0</v>
      </c>
      <c r="D69" s="29" t="s">
        <v>73</v>
      </c>
      <c r="E69" s="28">
        <f>Замеры!L61</f>
        <v>0</v>
      </c>
      <c r="F69" s="29" t="s">
        <v>85</v>
      </c>
      <c r="G69" s="29">
        <f t="shared" si="4"/>
        <v>15</v>
      </c>
      <c r="H69" s="29">
        <f t="shared" si="2"/>
        <v>30</v>
      </c>
      <c r="I69" s="29" t="s">
        <v>72</v>
      </c>
      <c r="J69" s="29">
        <f t="shared" ca="1" si="0"/>
        <v>20.2</v>
      </c>
      <c r="K69" s="29">
        <f t="shared" si="3"/>
        <v>0.3</v>
      </c>
      <c r="L69" s="29">
        <f t="shared" ca="1" si="1"/>
        <v>1.9E-2</v>
      </c>
      <c r="M69">
        <f>Замеры!AC61</f>
        <v>0</v>
      </c>
    </row>
    <row r="70" spans="1:13" ht="15.6" x14ac:dyDescent="0.3">
      <c r="A70" s="58">
        <f>IF(Замеры!B62=0, " ", Замеры!B62)</f>
        <v>59</v>
      </c>
      <c r="B70" s="59">
        <f>Замеры!J62</f>
        <v>0</v>
      </c>
      <c r="C70" s="60">
        <f>Замеры!G62</f>
        <v>0</v>
      </c>
      <c r="D70" s="29" t="s">
        <v>73</v>
      </c>
      <c r="E70" s="28">
        <f>Замеры!L62</f>
        <v>0</v>
      </c>
      <c r="F70" s="29" t="s">
        <v>85</v>
      </c>
      <c r="G70" s="29">
        <f t="shared" si="4"/>
        <v>15</v>
      </c>
      <c r="H70" s="29">
        <f t="shared" si="2"/>
        <v>30</v>
      </c>
      <c r="I70" s="29" t="s">
        <v>72</v>
      </c>
      <c r="J70" s="29">
        <f t="shared" ca="1" si="0"/>
        <v>20.9</v>
      </c>
      <c r="K70" s="29">
        <f t="shared" si="3"/>
        <v>0.3</v>
      </c>
      <c r="L70" s="29">
        <f t="shared" ca="1" si="1"/>
        <v>1.7999999999999999E-2</v>
      </c>
      <c r="M70">
        <f>Замеры!AC62</f>
        <v>0</v>
      </c>
    </row>
    <row r="71" spans="1:13" ht="15.6" x14ac:dyDescent="0.3">
      <c r="A71" s="58">
        <f>IF(Замеры!B63=0, " ", Замеры!B63)</f>
        <v>60</v>
      </c>
      <c r="B71" s="59">
        <f>Замеры!J63</f>
        <v>0</v>
      </c>
      <c r="C71" s="60">
        <f>Замеры!G63</f>
        <v>0</v>
      </c>
      <c r="D71" s="29" t="s">
        <v>73</v>
      </c>
      <c r="E71" s="28">
        <f>Замеры!L63</f>
        <v>0</v>
      </c>
      <c r="F71" s="29" t="s">
        <v>85</v>
      </c>
      <c r="G71" s="29">
        <f t="shared" si="4"/>
        <v>15</v>
      </c>
      <c r="H71" s="29">
        <f t="shared" si="2"/>
        <v>30</v>
      </c>
      <c r="I71" s="29" t="s">
        <v>72</v>
      </c>
      <c r="J71" s="29">
        <f t="shared" ca="1" si="0"/>
        <v>21.4</v>
      </c>
      <c r="K71" s="29">
        <f t="shared" si="3"/>
        <v>0.3</v>
      </c>
      <c r="L71" s="29">
        <f t="shared" ca="1" si="1"/>
        <v>1.4999999999999999E-2</v>
      </c>
      <c r="M71">
        <f>Замеры!AC63</f>
        <v>0</v>
      </c>
    </row>
    <row r="72" spans="1:13" ht="15.6" x14ac:dyDescent="0.3">
      <c r="A72" s="58">
        <f>IF(Замеры!B64=0, " ", Замеры!B64)</f>
        <v>61</v>
      </c>
      <c r="B72" s="59">
        <f>Замеры!J64</f>
        <v>0</v>
      </c>
      <c r="C72" s="60">
        <f>Замеры!G64</f>
        <v>0</v>
      </c>
      <c r="D72" s="29" t="s">
        <v>73</v>
      </c>
      <c r="E72" s="28">
        <f>Замеры!L64</f>
        <v>0</v>
      </c>
      <c r="F72" s="29" t="s">
        <v>85</v>
      </c>
      <c r="G72" s="29">
        <f t="shared" si="4"/>
        <v>15</v>
      </c>
      <c r="H72" s="29">
        <f t="shared" si="2"/>
        <v>30</v>
      </c>
      <c r="I72" s="29" t="s">
        <v>72</v>
      </c>
      <c r="J72" s="29">
        <f t="shared" ca="1" si="0"/>
        <v>20.2</v>
      </c>
      <c r="K72" s="29">
        <f t="shared" si="3"/>
        <v>0.3</v>
      </c>
      <c r="L72" s="29">
        <f t="shared" ca="1" si="1"/>
        <v>1.7999999999999999E-2</v>
      </c>
      <c r="M72">
        <f>Замеры!AC64</f>
        <v>0</v>
      </c>
    </row>
    <row r="73" spans="1:13" ht="15.6" x14ac:dyDescent="0.3">
      <c r="A73" s="58">
        <f>IF(Замеры!B65=0, " ", Замеры!B65)</f>
        <v>62</v>
      </c>
      <c r="B73" s="59">
        <f>Замеры!J65</f>
        <v>0</v>
      </c>
      <c r="C73" s="60">
        <f>Замеры!G65</f>
        <v>0</v>
      </c>
      <c r="D73" s="29" t="s">
        <v>73</v>
      </c>
      <c r="E73" s="28">
        <f>Замеры!L65</f>
        <v>0</v>
      </c>
      <c r="F73" s="29" t="s">
        <v>85</v>
      </c>
      <c r="G73" s="29">
        <f t="shared" si="4"/>
        <v>15</v>
      </c>
      <c r="H73" s="29">
        <f t="shared" si="2"/>
        <v>30</v>
      </c>
      <c r="I73" s="29" t="s">
        <v>72</v>
      </c>
      <c r="J73" s="29">
        <f t="shared" ca="1" si="0"/>
        <v>21.2</v>
      </c>
      <c r="K73" s="29">
        <f t="shared" si="3"/>
        <v>0.3</v>
      </c>
      <c r="L73" s="29">
        <f t="shared" ca="1" si="1"/>
        <v>1.0999999999999999E-2</v>
      </c>
      <c r="M73">
        <f>Замеры!AC65</f>
        <v>0</v>
      </c>
    </row>
    <row r="74" spans="1:13" ht="15.6" x14ac:dyDescent="0.3">
      <c r="A74" s="58">
        <f>IF(Замеры!B66=0, " ", Замеры!B66)</f>
        <v>63</v>
      </c>
      <c r="B74" s="59">
        <f>Замеры!J66</f>
        <v>0</v>
      </c>
      <c r="C74" s="60">
        <f>Замеры!G66</f>
        <v>0</v>
      </c>
      <c r="D74" s="29" t="s">
        <v>73</v>
      </c>
      <c r="E74" s="28">
        <f>Замеры!L66</f>
        <v>0</v>
      </c>
      <c r="F74" s="29" t="s">
        <v>85</v>
      </c>
      <c r="G74" s="29">
        <f t="shared" si="4"/>
        <v>15</v>
      </c>
      <c r="H74" s="29">
        <f t="shared" si="2"/>
        <v>30</v>
      </c>
      <c r="I74" s="29" t="s">
        <v>72</v>
      </c>
      <c r="J74" s="29">
        <f t="shared" ca="1" si="0"/>
        <v>21.7</v>
      </c>
      <c r="K74" s="29">
        <f t="shared" si="3"/>
        <v>0.3</v>
      </c>
      <c r="L74" s="29">
        <f t="shared" ca="1" si="1"/>
        <v>1.4E-2</v>
      </c>
      <c r="M74">
        <f>Замеры!AC66</f>
        <v>0</v>
      </c>
    </row>
    <row r="75" spans="1:13" ht="15.6" x14ac:dyDescent="0.3">
      <c r="A75" s="58">
        <f>IF(Замеры!B67=0, " ", Замеры!B67)</f>
        <v>64</v>
      </c>
      <c r="B75" s="59">
        <f>Замеры!J67</f>
        <v>0</v>
      </c>
      <c r="C75" s="60">
        <f>Замеры!G67</f>
        <v>0</v>
      </c>
      <c r="D75" s="29" t="s">
        <v>73</v>
      </c>
      <c r="E75" s="28">
        <f>Замеры!L67</f>
        <v>0</v>
      </c>
      <c r="F75" s="29" t="s">
        <v>85</v>
      </c>
      <c r="G75" s="29">
        <f t="shared" si="4"/>
        <v>15</v>
      </c>
      <c r="H75" s="29">
        <f t="shared" si="2"/>
        <v>30</v>
      </c>
      <c r="I75" s="29" t="s">
        <v>72</v>
      </c>
      <c r="J75" s="29">
        <f t="shared" ca="1" si="0"/>
        <v>20.9</v>
      </c>
      <c r="K75" s="29">
        <f t="shared" si="3"/>
        <v>0.3</v>
      </c>
      <c r="L75" s="29">
        <f t="shared" ca="1" si="1"/>
        <v>1.0999999999999999E-2</v>
      </c>
      <c r="M75">
        <f>Замеры!AC67</f>
        <v>0</v>
      </c>
    </row>
    <row r="76" spans="1:13" ht="15.6" x14ac:dyDescent="0.3">
      <c r="A76" s="58">
        <f>IF(Замеры!B68=0, " ", Замеры!B68)</f>
        <v>65</v>
      </c>
      <c r="B76" s="59">
        <f>Замеры!J68</f>
        <v>0</v>
      </c>
      <c r="C76" s="60">
        <f>Замеры!G68</f>
        <v>0</v>
      </c>
      <c r="D76" s="29" t="s">
        <v>73</v>
      </c>
      <c r="E76" s="28">
        <f>Замеры!L68</f>
        <v>0</v>
      </c>
      <c r="F76" s="29" t="s">
        <v>85</v>
      </c>
      <c r="G76" s="29">
        <f t="shared" si="4"/>
        <v>15</v>
      </c>
      <c r="H76" s="29">
        <f t="shared" si="2"/>
        <v>30</v>
      </c>
      <c r="I76" s="29" t="s">
        <v>72</v>
      </c>
      <c r="J76" s="29">
        <f t="shared" ref="J76:J139" ca="1" si="5">RANDBETWEEN(201,219)/10</f>
        <v>20.2</v>
      </c>
      <c r="K76" s="29">
        <f t="shared" si="3"/>
        <v>0.3</v>
      </c>
      <c r="L76" s="29">
        <f t="shared" ref="L76:L139" ca="1" si="6">RANDBETWEEN(7,19)/1000</f>
        <v>1.4999999999999999E-2</v>
      </c>
      <c r="M76">
        <f>Замеры!AC68</f>
        <v>0</v>
      </c>
    </row>
    <row r="77" spans="1:13" ht="15.6" x14ac:dyDescent="0.3">
      <c r="A77" s="58">
        <f>IF(Замеры!B69=0, " ", Замеры!B69)</f>
        <v>66</v>
      </c>
      <c r="B77" s="59">
        <f>Замеры!J69</f>
        <v>0</v>
      </c>
      <c r="C77" s="60">
        <f>Замеры!G69</f>
        <v>0</v>
      </c>
      <c r="D77" s="29" t="s">
        <v>73</v>
      </c>
      <c r="E77" s="28">
        <f>Замеры!L69</f>
        <v>0</v>
      </c>
      <c r="F77" s="29" t="s">
        <v>85</v>
      </c>
      <c r="G77" s="29">
        <f t="shared" ref="G77:G140" si="7">$M$9</f>
        <v>15</v>
      </c>
      <c r="H77" s="29">
        <f t="shared" ref="H77:H140" si="8">$N$9</f>
        <v>30</v>
      </c>
      <c r="I77" s="29" t="s">
        <v>72</v>
      </c>
      <c r="J77" s="29">
        <f t="shared" ca="1" si="5"/>
        <v>21.1</v>
      </c>
      <c r="K77" s="29">
        <f t="shared" ref="K77:K140" si="9">$O$9</f>
        <v>0.3</v>
      </c>
      <c r="L77" s="29">
        <f t="shared" ca="1" si="6"/>
        <v>1.2999999999999999E-2</v>
      </c>
      <c r="M77">
        <f>Замеры!AC69</f>
        <v>0</v>
      </c>
    </row>
    <row r="78" spans="1:13" ht="15.6" x14ac:dyDescent="0.3">
      <c r="A78" s="58">
        <f>IF(Замеры!B70=0, " ", Замеры!B70)</f>
        <v>67</v>
      </c>
      <c r="B78" s="59">
        <f>Замеры!J70</f>
        <v>0</v>
      </c>
      <c r="C78" s="60">
        <f>Замеры!G70</f>
        <v>0</v>
      </c>
      <c r="D78" s="29" t="s">
        <v>73</v>
      </c>
      <c r="E78" s="28">
        <f>Замеры!L70</f>
        <v>0</v>
      </c>
      <c r="F78" s="29" t="s">
        <v>85</v>
      </c>
      <c r="G78" s="29">
        <f t="shared" si="7"/>
        <v>15</v>
      </c>
      <c r="H78" s="29">
        <f t="shared" si="8"/>
        <v>30</v>
      </c>
      <c r="I78" s="29" t="s">
        <v>72</v>
      </c>
      <c r="J78" s="29">
        <f t="shared" ca="1" si="5"/>
        <v>21</v>
      </c>
      <c r="K78" s="29">
        <f t="shared" si="9"/>
        <v>0.3</v>
      </c>
      <c r="L78" s="29">
        <f t="shared" ca="1" si="6"/>
        <v>1.7999999999999999E-2</v>
      </c>
      <c r="M78">
        <f>Замеры!AC70</f>
        <v>0</v>
      </c>
    </row>
    <row r="79" spans="1:13" ht="15.6" x14ac:dyDescent="0.3">
      <c r="A79" s="58">
        <f>IF(Замеры!B71=0, " ", Замеры!B71)</f>
        <v>68</v>
      </c>
      <c r="B79" s="59">
        <f>Замеры!J71</f>
        <v>0</v>
      </c>
      <c r="C79" s="60">
        <f>Замеры!G71</f>
        <v>0</v>
      </c>
      <c r="D79" s="29" t="s">
        <v>73</v>
      </c>
      <c r="E79" s="28">
        <f>Замеры!L71</f>
        <v>0</v>
      </c>
      <c r="F79" s="29" t="s">
        <v>85</v>
      </c>
      <c r="G79" s="29">
        <f t="shared" si="7"/>
        <v>15</v>
      </c>
      <c r="H79" s="29">
        <f t="shared" si="8"/>
        <v>30</v>
      </c>
      <c r="I79" s="29" t="s">
        <v>72</v>
      </c>
      <c r="J79" s="29">
        <f t="shared" ca="1" si="5"/>
        <v>20.7</v>
      </c>
      <c r="K79" s="29">
        <f t="shared" si="9"/>
        <v>0.3</v>
      </c>
      <c r="L79" s="29">
        <f t="shared" ca="1" si="6"/>
        <v>1.6E-2</v>
      </c>
      <c r="M79">
        <f>Замеры!AC71</f>
        <v>0</v>
      </c>
    </row>
    <row r="80" spans="1:13" ht="15.6" x14ac:dyDescent="0.3">
      <c r="A80" s="58">
        <f>IF(Замеры!B72=0, " ", Замеры!B72)</f>
        <v>69</v>
      </c>
      <c r="B80" s="59">
        <f>Замеры!J72</f>
        <v>0</v>
      </c>
      <c r="C80" s="60">
        <f>Замеры!G72</f>
        <v>0</v>
      </c>
      <c r="D80" s="29" t="s">
        <v>73</v>
      </c>
      <c r="E80" s="28">
        <f>Замеры!L72</f>
        <v>0</v>
      </c>
      <c r="F80" s="29" t="s">
        <v>85</v>
      </c>
      <c r="G80" s="29">
        <f t="shared" si="7"/>
        <v>15</v>
      </c>
      <c r="H80" s="29">
        <f t="shared" si="8"/>
        <v>30</v>
      </c>
      <c r="I80" s="29" t="s">
        <v>72</v>
      </c>
      <c r="J80" s="29">
        <f t="shared" ca="1" si="5"/>
        <v>21.4</v>
      </c>
      <c r="K80" s="29">
        <f t="shared" si="9"/>
        <v>0.3</v>
      </c>
      <c r="L80" s="29">
        <f t="shared" ca="1" si="6"/>
        <v>8.0000000000000002E-3</v>
      </c>
      <c r="M80">
        <f>Замеры!AC72</f>
        <v>0</v>
      </c>
    </row>
    <row r="81" spans="1:13" ht="15.6" x14ac:dyDescent="0.3">
      <c r="A81" s="58">
        <f>IF(Замеры!B73=0, " ", Замеры!B73)</f>
        <v>70</v>
      </c>
      <c r="B81" s="59">
        <f>Замеры!J73</f>
        <v>0</v>
      </c>
      <c r="C81" s="60">
        <f>Замеры!G73</f>
        <v>0</v>
      </c>
      <c r="D81" s="29" t="s">
        <v>73</v>
      </c>
      <c r="E81" s="28">
        <f>Замеры!L73</f>
        <v>0</v>
      </c>
      <c r="F81" s="29" t="s">
        <v>85</v>
      </c>
      <c r="G81" s="29">
        <f t="shared" si="7"/>
        <v>15</v>
      </c>
      <c r="H81" s="29">
        <f t="shared" si="8"/>
        <v>30</v>
      </c>
      <c r="I81" s="29" t="s">
        <v>72</v>
      </c>
      <c r="J81" s="29">
        <f t="shared" ca="1" si="5"/>
        <v>20.6</v>
      </c>
      <c r="K81" s="29">
        <f t="shared" si="9"/>
        <v>0.3</v>
      </c>
      <c r="L81" s="29">
        <f t="shared" ca="1" si="6"/>
        <v>1.4E-2</v>
      </c>
      <c r="M81">
        <f>Замеры!AC73</f>
        <v>0</v>
      </c>
    </row>
    <row r="82" spans="1:13" ht="15.6" x14ac:dyDescent="0.3">
      <c r="A82" s="58">
        <f>IF(Замеры!B74=0, " ", Замеры!B74)</f>
        <v>71</v>
      </c>
      <c r="B82" s="59">
        <f>Замеры!J74</f>
        <v>0</v>
      </c>
      <c r="C82" s="60">
        <f>Замеры!G74</f>
        <v>0</v>
      </c>
      <c r="D82" s="29" t="s">
        <v>73</v>
      </c>
      <c r="E82" s="28">
        <f>Замеры!L74</f>
        <v>0</v>
      </c>
      <c r="F82" s="29" t="s">
        <v>85</v>
      </c>
      <c r="G82" s="29">
        <f t="shared" si="7"/>
        <v>15</v>
      </c>
      <c r="H82" s="29">
        <f t="shared" si="8"/>
        <v>30</v>
      </c>
      <c r="I82" s="29" t="s">
        <v>72</v>
      </c>
      <c r="J82" s="29">
        <f t="shared" ca="1" si="5"/>
        <v>20.6</v>
      </c>
      <c r="K82" s="29">
        <f t="shared" si="9"/>
        <v>0.3</v>
      </c>
      <c r="L82" s="29">
        <f t="shared" ca="1" si="6"/>
        <v>1.4999999999999999E-2</v>
      </c>
      <c r="M82">
        <f>Замеры!AC74</f>
        <v>0</v>
      </c>
    </row>
    <row r="83" spans="1:13" ht="15.6" x14ac:dyDescent="0.3">
      <c r="A83" s="58">
        <f>IF(Замеры!B75=0, " ", Замеры!B75)</f>
        <v>72</v>
      </c>
      <c r="B83" s="59">
        <f>Замеры!J75</f>
        <v>0</v>
      </c>
      <c r="C83" s="60">
        <f>Замеры!G75</f>
        <v>0</v>
      </c>
      <c r="D83" s="29" t="s">
        <v>73</v>
      </c>
      <c r="E83" s="28">
        <f>Замеры!L75</f>
        <v>0</v>
      </c>
      <c r="F83" s="29" t="s">
        <v>85</v>
      </c>
      <c r="G83" s="29">
        <f t="shared" si="7"/>
        <v>15</v>
      </c>
      <c r="H83" s="29">
        <f t="shared" si="8"/>
        <v>30</v>
      </c>
      <c r="I83" s="29" t="s">
        <v>72</v>
      </c>
      <c r="J83" s="29">
        <f t="shared" ca="1" si="5"/>
        <v>20.8</v>
      </c>
      <c r="K83" s="29">
        <f t="shared" si="9"/>
        <v>0.3</v>
      </c>
      <c r="L83" s="29">
        <f t="shared" ca="1" si="6"/>
        <v>0.01</v>
      </c>
      <c r="M83">
        <f>Замеры!AC75</f>
        <v>0</v>
      </c>
    </row>
    <row r="84" spans="1:13" ht="15.6" x14ac:dyDescent="0.3">
      <c r="A84" s="58">
        <f>IF(Замеры!B76=0, " ", Замеры!B76)</f>
        <v>73</v>
      </c>
      <c r="B84" s="59">
        <f>Замеры!J76</f>
        <v>0</v>
      </c>
      <c r="C84" s="60">
        <f>Замеры!G76</f>
        <v>0</v>
      </c>
      <c r="D84" s="29" t="s">
        <v>73</v>
      </c>
      <c r="E84" s="28">
        <f>Замеры!L76</f>
        <v>0</v>
      </c>
      <c r="F84" s="29" t="s">
        <v>85</v>
      </c>
      <c r="G84" s="29">
        <f t="shared" si="7"/>
        <v>15</v>
      </c>
      <c r="H84" s="29">
        <f t="shared" si="8"/>
        <v>30</v>
      </c>
      <c r="I84" s="29" t="s">
        <v>72</v>
      </c>
      <c r="J84" s="29">
        <f t="shared" ca="1" si="5"/>
        <v>21.9</v>
      </c>
      <c r="K84" s="29">
        <f t="shared" si="9"/>
        <v>0.3</v>
      </c>
      <c r="L84" s="29">
        <f t="shared" ca="1" si="6"/>
        <v>1.6E-2</v>
      </c>
      <c r="M84">
        <f>Замеры!AC76</f>
        <v>0</v>
      </c>
    </row>
    <row r="85" spans="1:13" ht="15.6" x14ac:dyDescent="0.3">
      <c r="A85" s="58">
        <f>IF(Замеры!B77=0, " ", Замеры!B77)</f>
        <v>74</v>
      </c>
      <c r="B85" s="59">
        <f>Замеры!J77</f>
        <v>0</v>
      </c>
      <c r="C85" s="60">
        <f>Замеры!G77</f>
        <v>0</v>
      </c>
      <c r="D85" s="29" t="s">
        <v>73</v>
      </c>
      <c r="E85" s="28">
        <f>Замеры!L77</f>
        <v>0</v>
      </c>
      <c r="F85" s="29" t="s">
        <v>85</v>
      </c>
      <c r="G85" s="29">
        <f t="shared" si="7"/>
        <v>15</v>
      </c>
      <c r="H85" s="29">
        <f t="shared" si="8"/>
        <v>30</v>
      </c>
      <c r="I85" s="29" t="s">
        <v>72</v>
      </c>
      <c r="J85" s="29">
        <f t="shared" ca="1" si="5"/>
        <v>21.8</v>
      </c>
      <c r="K85" s="29">
        <f t="shared" si="9"/>
        <v>0.3</v>
      </c>
      <c r="L85" s="29">
        <f t="shared" ca="1" si="6"/>
        <v>1.0999999999999999E-2</v>
      </c>
      <c r="M85">
        <f>Замеры!AC77</f>
        <v>0</v>
      </c>
    </row>
    <row r="86" spans="1:13" ht="15.6" x14ac:dyDescent="0.3">
      <c r="A86" s="58">
        <f>IF(Замеры!B78=0, " ", Замеры!B78)</f>
        <v>75</v>
      </c>
      <c r="B86" s="59">
        <f>Замеры!J78</f>
        <v>0</v>
      </c>
      <c r="C86" s="60">
        <f>Замеры!G78</f>
        <v>0</v>
      </c>
      <c r="D86" s="29" t="s">
        <v>73</v>
      </c>
      <c r="E86" s="28">
        <f>Замеры!L78</f>
        <v>0</v>
      </c>
      <c r="F86" s="29" t="s">
        <v>85</v>
      </c>
      <c r="G86" s="29">
        <f t="shared" si="7"/>
        <v>15</v>
      </c>
      <c r="H86" s="29">
        <f t="shared" si="8"/>
        <v>30</v>
      </c>
      <c r="I86" s="29" t="s">
        <v>72</v>
      </c>
      <c r="J86" s="29">
        <f t="shared" ca="1" si="5"/>
        <v>21.1</v>
      </c>
      <c r="K86" s="29">
        <f t="shared" si="9"/>
        <v>0.3</v>
      </c>
      <c r="L86" s="29">
        <f t="shared" ca="1" si="6"/>
        <v>1.9E-2</v>
      </c>
      <c r="M86">
        <f>Замеры!AC78</f>
        <v>0</v>
      </c>
    </row>
    <row r="87" spans="1:13" ht="15.6" x14ac:dyDescent="0.3">
      <c r="A87" s="58">
        <f>IF(Замеры!B79=0, " ", Замеры!B79)</f>
        <v>76</v>
      </c>
      <c r="B87" s="59">
        <f>Замеры!J79</f>
        <v>0</v>
      </c>
      <c r="C87" s="60">
        <f>Замеры!G79</f>
        <v>0</v>
      </c>
      <c r="D87" s="29" t="s">
        <v>73</v>
      </c>
      <c r="E87" s="28">
        <f>Замеры!L79</f>
        <v>0</v>
      </c>
      <c r="F87" s="29" t="s">
        <v>85</v>
      </c>
      <c r="G87" s="29">
        <f t="shared" si="7"/>
        <v>15</v>
      </c>
      <c r="H87" s="29">
        <f t="shared" si="8"/>
        <v>30</v>
      </c>
      <c r="I87" s="29" t="s">
        <v>72</v>
      </c>
      <c r="J87" s="29">
        <f t="shared" ca="1" si="5"/>
        <v>21.2</v>
      </c>
      <c r="K87" s="29">
        <f t="shared" si="9"/>
        <v>0.3</v>
      </c>
      <c r="L87" s="29">
        <f t="shared" ca="1" si="6"/>
        <v>1.7000000000000001E-2</v>
      </c>
      <c r="M87">
        <f>Замеры!AC79</f>
        <v>0</v>
      </c>
    </row>
    <row r="88" spans="1:13" ht="15.6" x14ac:dyDescent="0.3">
      <c r="A88" s="58">
        <f>IF(Замеры!B80=0, " ", Замеры!B80)</f>
        <v>77</v>
      </c>
      <c r="B88" s="59">
        <f>Замеры!J80</f>
        <v>0</v>
      </c>
      <c r="C88" s="60">
        <f>Замеры!G80</f>
        <v>0</v>
      </c>
      <c r="D88" s="29" t="s">
        <v>73</v>
      </c>
      <c r="E88" s="28">
        <f>Замеры!L80</f>
        <v>0</v>
      </c>
      <c r="F88" s="29" t="s">
        <v>85</v>
      </c>
      <c r="G88" s="29">
        <f t="shared" si="7"/>
        <v>15</v>
      </c>
      <c r="H88" s="29">
        <f t="shared" si="8"/>
        <v>30</v>
      </c>
      <c r="I88" s="29" t="s">
        <v>72</v>
      </c>
      <c r="J88" s="29">
        <f t="shared" ca="1" si="5"/>
        <v>21.5</v>
      </c>
      <c r="K88" s="29">
        <f t="shared" si="9"/>
        <v>0.3</v>
      </c>
      <c r="L88" s="29">
        <f t="shared" ca="1" si="6"/>
        <v>1.6E-2</v>
      </c>
      <c r="M88">
        <f>Замеры!AC80</f>
        <v>0</v>
      </c>
    </row>
    <row r="89" spans="1:13" ht="15.6" x14ac:dyDescent="0.3">
      <c r="A89" s="58">
        <f>IF(Замеры!B81=0, " ", Замеры!B81)</f>
        <v>78</v>
      </c>
      <c r="B89" s="59">
        <f>Замеры!J81</f>
        <v>0</v>
      </c>
      <c r="C89" s="60">
        <f>Замеры!G81</f>
        <v>0</v>
      </c>
      <c r="D89" s="29" t="s">
        <v>73</v>
      </c>
      <c r="E89" s="28">
        <f>Замеры!L81</f>
        <v>0</v>
      </c>
      <c r="F89" s="29" t="s">
        <v>85</v>
      </c>
      <c r="G89" s="29">
        <f t="shared" si="7"/>
        <v>15</v>
      </c>
      <c r="H89" s="29">
        <f t="shared" si="8"/>
        <v>30</v>
      </c>
      <c r="I89" s="29" t="s">
        <v>72</v>
      </c>
      <c r="J89" s="29">
        <f t="shared" ca="1" si="5"/>
        <v>20.100000000000001</v>
      </c>
      <c r="K89" s="29">
        <f t="shared" si="9"/>
        <v>0.3</v>
      </c>
      <c r="L89" s="29">
        <f t="shared" ca="1" si="6"/>
        <v>1.2E-2</v>
      </c>
      <c r="M89">
        <f>Замеры!AC81</f>
        <v>0</v>
      </c>
    </row>
    <row r="90" spans="1:13" ht="15.6" x14ac:dyDescent="0.3">
      <c r="A90" s="58">
        <f>IF(Замеры!B82=0, " ", Замеры!B82)</f>
        <v>79</v>
      </c>
      <c r="B90" s="59">
        <f>Замеры!J82</f>
        <v>0</v>
      </c>
      <c r="C90" s="60">
        <f>Замеры!G82</f>
        <v>0</v>
      </c>
      <c r="D90" s="29" t="s">
        <v>73</v>
      </c>
      <c r="E90" s="28">
        <f>Замеры!L82</f>
        <v>0</v>
      </c>
      <c r="F90" s="29" t="s">
        <v>85</v>
      </c>
      <c r="G90" s="29">
        <f t="shared" si="7"/>
        <v>15</v>
      </c>
      <c r="H90" s="29">
        <f t="shared" si="8"/>
        <v>30</v>
      </c>
      <c r="I90" s="29" t="s">
        <v>72</v>
      </c>
      <c r="J90" s="29">
        <f t="shared" ca="1" si="5"/>
        <v>20.8</v>
      </c>
      <c r="K90" s="29">
        <f t="shared" si="9"/>
        <v>0.3</v>
      </c>
      <c r="L90" s="29">
        <f t="shared" ca="1" si="6"/>
        <v>1.4999999999999999E-2</v>
      </c>
      <c r="M90">
        <f>Замеры!AC82</f>
        <v>0</v>
      </c>
    </row>
    <row r="91" spans="1:13" ht="15.6" x14ac:dyDescent="0.3">
      <c r="A91" s="58">
        <f>IF(Замеры!B83=0, " ", Замеры!B83)</f>
        <v>80</v>
      </c>
      <c r="B91" s="59">
        <f>Замеры!J83</f>
        <v>0</v>
      </c>
      <c r="C91" s="60">
        <f>Замеры!G83</f>
        <v>0</v>
      </c>
      <c r="D91" s="29" t="s">
        <v>73</v>
      </c>
      <c r="E91" s="28">
        <f>Замеры!L83</f>
        <v>0</v>
      </c>
      <c r="F91" s="29" t="s">
        <v>85</v>
      </c>
      <c r="G91" s="29">
        <f t="shared" si="7"/>
        <v>15</v>
      </c>
      <c r="H91" s="29">
        <f t="shared" si="8"/>
        <v>30</v>
      </c>
      <c r="I91" s="29" t="s">
        <v>72</v>
      </c>
      <c r="J91" s="29">
        <f t="shared" ca="1" si="5"/>
        <v>21.9</v>
      </c>
      <c r="K91" s="29">
        <f t="shared" si="9"/>
        <v>0.3</v>
      </c>
      <c r="L91" s="29">
        <f t="shared" ca="1" si="6"/>
        <v>1.6E-2</v>
      </c>
      <c r="M91">
        <f>Замеры!AC83</f>
        <v>0</v>
      </c>
    </row>
    <row r="92" spans="1:13" ht="15.6" x14ac:dyDescent="0.3">
      <c r="A92" s="58">
        <f>IF(Замеры!B84=0, " ", Замеры!B84)</f>
        <v>81</v>
      </c>
      <c r="B92" s="59">
        <f>Замеры!J84</f>
        <v>0</v>
      </c>
      <c r="C92" s="60">
        <f>Замеры!G84</f>
        <v>0</v>
      </c>
      <c r="D92" s="29" t="s">
        <v>73</v>
      </c>
      <c r="E92" s="28">
        <f>Замеры!L84</f>
        <v>0</v>
      </c>
      <c r="F92" s="29" t="s">
        <v>85</v>
      </c>
      <c r="G92" s="29">
        <f t="shared" si="7"/>
        <v>15</v>
      </c>
      <c r="H92" s="29">
        <f t="shared" si="8"/>
        <v>30</v>
      </c>
      <c r="I92" s="29" t="s">
        <v>72</v>
      </c>
      <c r="J92" s="29">
        <f t="shared" ca="1" si="5"/>
        <v>21.2</v>
      </c>
      <c r="K92" s="29">
        <f t="shared" si="9"/>
        <v>0.3</v>
      </c>
      <c r="L92" s="29">
        <f t="shared" ca="1" si="6"/>
        <v>8.0000000000000002E-3</v>
      </c>
      <c r="M92">
        <f>Замеры!AC84</f>
        <v>0</v>
      </c>
    </row>
    <row r="93" spans="1:13" ht="15.6" x14ac:dyDescent="0.3">
      <c r="A93" s="58">
        <f>IF(Замеры!B85=0, " ", Замеры!B85)</f>
        <v>82</v>
      </c>
      <c r="B93" s="59">
        <f>Замеры!J85</f>
        <v>0</v>
      </c>
      <c r="C93" s="60">
        <f>Замеры!G85</f>
        <v>0</v>
      </c>
      <c r="D93" s="29" t="s">
        <v>73</v>
      </c>
      <c r="E93" s="28">
        <f>Замеры!L85</f>
        <v>0</v>
      </c>
      <c r="F93" s="29" t="s">
        <v>85</v>
      </c>
      <c r="G93" s="29">
        <f t="shared" si="7"/>
        <v>15</v>
      </c>
      <c r="H93" s="29">
        <f t="shared" si="8"/>
        <v>30</v>
      </c>
      <c r="I93" s="29" t="s">
        <v>72</v>
      </c>
      <c r="J93" s="29">
        <f t="shared" ca="1" si="5"/>
        <v>21.9</v>
      </c>
      <c r="K93" s="29">
        <f t="shared" si="9"/>
        <v>0.3</v>
      </c>
      <c r="L93" s="29">
        <f t="shared" ca="1" si="6"/>
        <v>1.2E-2</v>
      </c>
      <c r="M93">
        <f>Замеры!AC85</f>
        <v>0</v>
      </c>
    </row>
    <row r="94" spans="1:13" ht="15.6" x14ac:dyDescent="0.3">
      <c r="A94" s="58">
        <f>IF(Замеры!B86=0, " ", Замеры!B86)</f>
        <v>83</v>
      </c>
      <c r="B94" s="59">
        <f>Замеры!J86</f>
        <v>0</v>
      </c>
      <c r="C94" s="60">
        <f>Замеры!G86</f>
        <v>0</v>
      </c>
      <c r="D94" s="29" t="s">
        <v>73</v>
      </c>
      <c r="E94" s="28">
        <f>Замеры!L86</f>
        <v>0</v>
      </c>
      <c r="F94" s="29" t="s">
        <v>85</v>
      </c>
      <c r="G94" s="29">
        <f t="shared" si="7"/>
        <v>15</v>
      </c>
      <c r="H94" s="29">
        <f t="shared" si="8"/>
        <v>30</v>
      </c>
      <c r="I94" s="29" t="s">
        <v>72</v>
      </c>
      <c r="J94" s="29">
        <f t="shared" ca="1" si="5"/>
        <v>21.8</v>
      </c>
      <c r="K94" s="29">
        <f t="shared" si="9"/>
        <v>0.3</v>
      </c>
      <c r="L94" s="29">
        <f t="shared" ca="1" si="6"/>
        <v>1.0999999999999999E-2</v>
      </c>
      <c r="M94">
        <f>Замеры!AC86</f>
        <v>0</v>
      </c>
    </row>
    <row r="95" spans="1:13" ht="15.6" x14ac:dyDescent="0.3">
      <c r="A95" s="58">
        <f>IF(Замеры!B87=0, " ", Замеры!B87)</f>
        <v>84</v>
      </c>
      <c r="B95" s="59">
        <f>Замеры!J87</f>
        <v>0</v>
      </c>
      <c r="C95" s="60">
        <f>Замеры!G87</f>
        <v>0</v>
      </c>
      <c r="D95" s="29" t="s">
        <v>73</v>
      </c>
      <c r="E95" s="28">
        <f>Замеры!L87</f>
        <v>0</v>
      </c>
      <c r="F95" s="29" t="s">
        <v>85</v>
      </c>
      <c r="G95" s="29">
        <f t="shared" si="7"/>
        <v>15</v>
      </c>
      <c r="H95" s="29">
        <f t="shared" si="8"/>
        <v>30</v>
      </c>
      <c r="I95" s="29" t="s">
        <v>72</v>
      </c>
      <c r="J95" s="29">
        <f t="shared" ca="1" si="5"/>
        <v>20.5</v>
      </c>
      <c r="K95" s="29">
        <f t="shared" si="9"/>
        <v>0.3</v>
      </c>
      <c r="L95" s="29">
        <f t="shared" ca="1" si="6"/>
        <v>7.0000000000000001E-3</v>
      </c>
      <c r="M95">
        <f>Замеры!AC87</f>
        <v>0</v>
      </c>
    </row>
    <row r="96" spans="1:13" ht="15.6" x14ac:dyDescent="0.3">
      <c r="A96" s="58">
        <f>IF(Замеры!B88=0, " ", Замеры!B88)</f>
        <v>85</v>
      </c>
      <c r="B96" s="59">
        <f>Замеры!J88</f>
        <v>0</v>
      </c>
      <c r="C96" s="60">
        <f>Замеры!G89</f>
        <v>0</v>
      </c>
      <c r="D96" s="29" t="s">
        <v>73</v>
      </c>
      <c r="E96" s="28">
        <f>Замеры!L88</f>
        <v>0</v>
      </c>
      <c r="F96" s="29" t="s">
        <v>85</v>
      </c>
      <c r="G96" s="29">
        <f t="shared" si="7"/>
        <v>15</v>
      </c>
      <c r="H96" s="29">
        <f t="shared" si="8"/>
        <v>30</v>
      </c>
      <c r="I96" s="29" t="s">
        <v>72</v>
      </c>
      <c r="J96" s="29">
        <f t="shared" ca="1" si="5"/>
        <v>21.5</v>
      </c>
      <c r="K96" s="29">
        <f t="shared" si="9"/>
        <v>0.3</v>
      </c>
      <c r="L96" s="29">
        <f t="shared" ca="1" si="6"/>
        <v>1.9E-2</v>
      </c>
      <c r="M96">
        <f>Замеры!AC88</f>
        <v>0</v>
      </c>
    </row>
    <row r="97" spans="1:13" ht="15.6" x14ac:dyDescent="0.3">
      <c r="A97" s="58">
        <f>IF(Замеры!B89=0, " ", Замеры!B89)</f>
        <v>86</v>
      </c>
      <c r="B97" s="59">
        <f>Замеры!J89</f>
        <v>0</v>
      </c>
      <c r="C97" s="60" t="e">
        <f>Замеры!#REF!</f>
        <v>#REF!</v>
      </c>
      <c r="D97" s="29" t="s">
        <v>73</v>
      </c>
      <c r="E97" s="28">
        <f>Замеры!L89</f>
        <v>0</v>
      </c>
      <c r="F97" s="29" t="s">
        <v>85</v>
      </c>
      <c r="G97" s="29">
        <f t="shared" si="7"/>
        <v>15</v>
      </c>
      <c r="H97" s="29">
        <f t="shared" si="8"/>
        <v>30</v>
      </c>
      <c r="I97" s="29" t="s">
        <v>72</v>
      </c>
      <c r="J97" s="29">
        <f t="shared" ca="1" si="5"/>
        <v>20.3</v>
      </c>
      <c r="K97" s="29">
        <f t="shared" si="9"/>
        <v>0.3</v>
      </c>
      <c r="L97" s="29">
        <f t="shared" ca="1" si="6"/>
        <v>1.2999999999999999E-2</v>
      </c>
      <c r="M97">
        <f>Замеры!AC89</f>
        <v>0</v>
      </c>
    </row>
    <row r="98" spans="1:13" ht="15.6" x14ac:dyDescent="0.3">
      <c r="A98" s="58">
        <f>IF(Замеры!B90=0, " ", Замеры!B90)</f>
        <v>87</v>
      </c>
      <c r="B98" s="59">
        <f>Замеры!J90</f>
        <v>0</v>
      </c>
      <c r="C98" s="60">
        <f>Замеры!G90</f>
        <v>0</v>
      </c>
      <c r="D98" s="29" t="s">
        <v>73</v>
      </c>
      <c r="E98" s="28">
        <f>Замеры!L90</f>
        <v>0</v>
      </c>
      <c r="F98" s="29" t="s">
        <v>85</v>
      </c>
      <c r="G98" s="29">
        <f t="shared" si="7"/>
        <v>15</v>
      </c>
      <c r="H98" s="29">
        <f t="shared" si="8"/>
        <v>30</v>
      </c>
      <c r="I98" s="29" t="s">
        <v>72</v>
      </c>
      <c r="J98" s="29">
        <f t="shared" ca="1" si="5"/>
        <v>20.9</v>
      </c>
      <c r="K98" s="29">
        <f t="shared" si="9"/>
        <v>0.3</v>
      </c>
      <c r="L98" s="29">
        <f t="shared" ca="1" si="6"/>
        <v>8.0000000000000002E-3</v>
      </c>
      <c r="M98">
        <f>Замеры!AC90</f>
        <v>0</v>
      </c>
    </row>
    <row r="99" spans="1:13" ht="15.6" x14ac:dyDescent="0.3">
      <c r="A99" s="58">
        <f>IF(Замеры!B91=0, " ", Замеры!B91)</f>
        <v>88</v>
      </c>
      <c r="B99" s="59">
        <f>Замеры!J91</f>
        <v>0</v>
      </c>
      <c r="C99" s="60">
        <f>Замеры!G91</f>
        <v>0</v>
      </c>
      <c r="D99" s="29" t="s">
        <v>73</v>
      </c>
      <c r="E99" s="28">
        <f>Замеры!L91</f>
        <v>0</v>
      </c>
      <c r="F99" s="29" t="s">
        <v>85</v>
      </c>
      <c r="G99" s="29">
        <f t="shared" si="7"/>
        <v>15</v>
      </c>
      <c r="H99" s="29">
        <f t="shared" si="8"/>
        <v>30</v>
      </c>
      <c r="I99" s="29" t="s">
        <v>72</v>
      </c>
      <c r="J99" s="29">
        <f t="shared" ca="1" si="5"/>
        <v>21.1</v>
      </c>
      <c r="K99" s="29">
        <f t="shared" si="9"/>
        <v>0.3</v>
      </c>
      <c r="L99" s="29">
        <f t="shared" ca="1" si="6"/>
        <v>0.01</v>
      </c>
      <c r="M99">
        <f>Замеры!AC91</f>
        <v>0</v>
      </c>
    </row>
    <row r="100" spans="1:13" ht="15.6" x14ac:dyDescent="0.3">
      <c r="A100" s="58">
        <f>IF(Замеры!B92=0, " ", Замеры!B92)</f>
        <v>89</v>
      </c>
      <c r="B100" s="59">
        <f>Замеры!J92</f>
        <v>0</v>
      </c>
      <c r="C100" s="60" t="str">
        <f>Замеры!G92</f>
        <v xml:space="preserve">Группа от QF </v>
      </c>
      <c r="D100" s="29" t="s">
        <v>73</v>
      </c>
      <c r="E100" s="28">
        <f>Замеры!L92</f>
        <v>0</v>
      </c>
      <c r="F100" s="29" t="s">
        <v>85</v>
      </c>
      <c r="G100" s="29">
        <f t="shared" si="7"/>
        <v>15</v>
      </c>
      <c r="H100" s="29">
        <f t="shared" si="8"/>
        <v>30</v>
      </c>
      <c r="I100" s="29" t="s">
        <v>72</v>
      </c>
      <c r="J100" s="29">
        <f t="shared" ca="1" si="5"/>
        <v>20.9</v>
      </c>
      <c r="K100" s="29">
        <f t="shared" si="9"/>
        <v>0.3</v>
      </c>
      <c r="L100" s="29">
        <f t="shared" ca="1" si="6"/>
        <v>1.2E-2</v>
      </c>
      <c r="M100">
        <f>Замеры!AC92</f>
        <v>0</v>
      </c>
    </row>
    <row r="101" spans="1:13" ht="15.6" x14ac:dyDescent="0.3">
      <c r="A101" s="58">
        <f>IF(Замеры!B93=0, " ", Замеры!B93)</f>
        <v>90</v>
      </c>
      <c r="B101" s="59">
        <f>Замеры!J93</f>
        <v>0</v>
      </c>
      <c r="C101" s="60" t="str">
        <f>Замеры!G93</f>
        <v xml:space="preserve">Группа от QF </v>
      </c>
      <c r="D101" s="29" t="s">
        <v>73</v>
      </c>
      <c r="E101" s="28">
        <f>Замеры!L93</f>
        <v>0</v>
      </c>
      <c r="F101" s="29" t="s">
        <v>85</v>
      </c>
      <c r="G101" s="29">
        <f t="shared" si="7"/>
        <v>15</v>
      </c>
      <c r="H101" s="29">
        <f t="shared" si="8"/>
        <v>30</v>
      </c>
      <c r="I101" s="29" t="s">
        <v>72</v>
      </c>
      <c r="J101" s="29">
        <f t="shared" ca="1" si="5"/>
        <v>21.2</v>
      </c>
      <c r="K101" s="29">
        <f t="shared" si="9"/>
        <v>0.3</v>
      </c>
      <c r="L101" s="29">
        <f t="shared" ca="1" si="6"/>
        <v>7.0000000000000001E-3</v>
      </c>
      <c r="M101">
        <f>Замеры!AC93</f>
        <v>0</v>
      </c>
    </row>
    <row r="102" spans="1:13" ht="15.6" x14ac:dyDescent="0.3">
      <c r="A102" s="58">
        <f>IF(Замеры!B94=0, " ", Замеры!B94)</f>
        <v>91</v>
      </c>
      <c r="B102" s="59">
        <f>Замеры!J94</f>
        <v>0</v>
      </c>
      <c r="C102" s="60" t="str">
        <f>Замеры!G94</f>
        <v xml:space="preserve">Группа от QF </v>
      </c>
      <c r="D102" s="29" t="s">
        <v>73</v>
      </c>
      <c r="E102" s="28">
        <f>Замеры!L94</f>
        <v>0</v>
      </c>
      <c r="F102" s="29" t="s">
        <v>85</v>
      </c>
      <c r="G102" s="29">
        <f t="shared" si="7"/>
        <v>15</v>
      </c>
      <c r="H102" s="29">
        <f t="shared" si="8"/>
        <v>30</v>
      </c>
      <c r="I102" s="29" t="s">
        <v>72</v>
      </c>
      <c r="J102" s="29">
        <f t="shared" ca="1" si="5"/>
        <v>20.8</v>
      </c>
      <c r="K102" s="29">
        <f t="shared" si="9"/>
        <v>0.3</v>
      </c>
      <c r="L102" s="29">
        <f t="shared" ca="1" si="6"/>
        <v>1.4999999999999999E-2</v>
      </c>
      <c r="M102">
        <f>Замеры!AC94</f>
        <v>0</v>
      </c>
    </row>
    <row r="103" spans="1:13" ht="15.6" x14ac:dyDescent="0.3">
      <c r="A103" s="58">
        <f>IF(Замеры!B95=0, " ", Замеры!B95)</f>
        <v>92</v>
      </c>
      <c r="B103" s="59">
        <f>Замеры!J95</f>
        <v>0</v>
      </c>
      <c r="C103" s="60" t="str">
        <f>Замеры!G95</f>
        <v xml:space="preserve">Группа от QF </v>
      </c>
      <c r="D103" s="29" t="s">
        <v>73</v>
      </c>
      <c r="E103" s="28">
        <f>Замеры!L95</f>
        <v>0</v>
      </c>
      <c r="F103" s="29" t="s">
        <v>85</v>
      </c>
      <c r="G103" s="29">
        <f t="shared" si="7"/>
        <v>15</v>
      </c>
      <c r="H103" s="29">
        <f t="shared" si="8"/>
        <v>30</v>
      </c>
      <c r="I103" s="29" t="s">
        <v>72</v>
      </c>
      <c r="J103" s="29">
        <f t="shared" ca="1" si="5"/>
        <v>21.5</v>
      </c>
      <c r="K103" s="29">
        <f t="shared" si="9"/>
        <v>0.3</v>
      </c>
      <c r="L103" s="29">
        <f t="shared" ca="1" si="6"/>
        <v>8.0000000000000002E-3</v>
      </c>
      <c r="M103">
        <f>Замеры!AC95</f>
        <v>0</v>
      </c>
    </row>
    <row r="104" spans="1:13" ht="15.6" x14ac:dyDescent="0.3">
      <c r="A104" s="58">
        <f>IF(Замеры!B96=0, " ", Замеры!B96)</f>
        <v>93</v>
      </c>
      <c r="B104" s="59">
        <f>Замеры!J96</f>
        <v>0</v>
      </c>
      <c r="C104" s="60" t="str">
        <f>Замеры!G96</f>
        <v xml:space="preserve">Группа от QF </v>
      </c>
      <c r="D104" s="29" t="s">
        <v>73</v>
      </c>
      <c r="E104" s="28">
        <f>Замеры!L96</f>
        <v>0</v>
      </c>
      <c r="F104" s="29" t="s">
        <v>85</v>
      </c>
      <c r="G104" s="29">
        <f t="shared" si="7"/>
        <v>15</v>
      </c>
      <c r="H104" s="29">
        <f t="shared" si="8"/>
        <v>30</v>
      </c>
      <c r="I104" s="29" t="s">
        <v>72</v>
      </c>
      <c r="J104" s="29">
        <f t="shared" ca="1" si="5"/>
        <v>21.7</v>
      </c>
      <c r="K104" s="29">
        <f t="shared" si="9"/>
        <v>0.3</v>
      </c>
      <c r="L104" s="29">
        <f t="shared" ca="1" si="6"/>
        <v>8.9999999999999993E-3</v>
      </c>
      <c r="M104">
        <f>Замеры!AC96</f>
        <v>0</v>
      </c>
    </row>
    <row r="105" spans="1:13" ht="15.6" x14ac:dyDescent="0.3">
      <c r="A105" s="58">
        <f>IF(Замеры!B97=0, " ", Замеры!B97)</f>
        <v>94</v>
      </c>
      <c r="B105" s="59">
        <f>Замеры!J97</f>
        <v>0</v>
      </c>
      <c r="C105" s="60" t="str">
        <f>Замеры!G97</f>
        <v xml:space="preserve">Группа от QF </v>
      </c>
      <c r="D105" s="29" t="s">
        <v>73</v>
      </c>
      <c r="E105" s="28">
        <f>Замеры!L97</f>
        <v>0</v>
      </c>
      <c r="F105" s="29" t="s">
        <v>85</v>
      </c>
      <c r="G105" s="29">
        <f t="shared" si="7"/>
        <v>15</v>
      </c>
      <c r="H105" s="29">
        <f t="shared" si="8"/>
        <v>30</v>
      </c>
      <c r="I105" s="29" t="s">
        <v>72</v>
      </c>
      <c r="J105" s="29">
        <f t="shared" ca="1" si="5"/>
        <v>21.9</v>
      </c>
      <c r="K105" s="29">
        <f t="shared" si="9"/>
        <v>0.3</v>
      </c>
      <c r="L105" s="29">
        <f t="shared" ca="1" si="6"/>
        <v>1.0999999999999999E-2</v>
      </c>
      <c r="M105">
        <f>Замеры!AC97</f>
        <v>0</v>
      </c>
    </row>
    <row r="106" spans="1:13" ht="15.6" x14ac:dyDescent="0.3">
      <c r="A106" s="58">
        <f>IF(Замеры!B98=0, " ", Замеры!B98)</f>
        <v>95</v>
      </c>
      <c r="B106" s="59">
        <f>Замеры!J98</f>
        <v>0</v>
      </c>
      <c r="C106" s="60" t="str">
        <f>Замеры!G98</f>
        <v xml:space="preserve">Группа от QF </v>
      </c>
      <c r="D106" s="29" t="s">
        <v>73</v>
      </c>
      <c r="E106" s="28">
        <f>Замеры!L98</f>
        <v>0</v>
      </c>
      <c r="F106" s="29" t="s">
        <v>85</v>
      </c>
      <c r="G106" s="29">
        <f t="shared" si="7"/>
        <v>15</v>
      </c>
      <c r="H106" s="29">
        <f t="shared" si="8"/>
        <v>30</v>
      </c>
      <c r="I106" s="29" t="s">
        <v>72</v>
      </c>
      <c r="J106" s="29">
        <f t="shared" ca="1" si="5"/>
        <v>20.6</v>
      </c>
      <c r="K106" s="29">
        <f t="shared" si="9"/>
        <v>0.3</v>
      </c>
      <c r="L106" s="29">
        <f t="shared" ca="1" si="6"/>
        <v>1.7000000000000001E-2</v>
      </c>
      <c r="M106">
        <f>Замеры!AC98</f>
        <v>0</v>
      </c>
    </row>
    <row r="107" spans="1:13" ht="15.6" x14ac:dyDescent="0.3">
      <c r="A107" s="58">
        <f>IF(Замеры!B99=0, " ", Замеры!B99)</f>
        <v>96</v>
      </c>
      <c r="B107" s="59">
        <f>Замеры!J99</f>
        <v>0</v>
      </c>
      <c r="C107" s="60" t="str">
        <f>Замеры!G99</f>
        <v xml:space="preserve">Группа от QF </v>
      </c>
      <c r="D107" s="29" t="s">
        <v>73</v>
      </c>
      <c r="E107" s="28">
        <f>Замеры!L99</f>
        <v>0</v>
      </c>
      <c r="F107" s="29" t="s">
        <v>85</v>
      </c>
      <c r="G107" s="29">
        <f t="shared" si="7"/>
        <v>15</v>
      </c>
      <c r="H107" s="29">
        <f t="shared" si="8"/>
        <v>30</v>
      </c>
      <c r="I107" s="29" t="s">
        <v>72</v>
      </c>
      <c r="J107" s="29">
        <f t="shared" ca="1" si="5"/>
        <v>21.8</v>
      </c>
      <c r="K107" s="29">
        <f t="shared" si="9"/>
        <v>0.3</v>
      </c>
      <c r="L107" s="29">
        <f t="shared" ca="1" si="6"/>
        <v>1.0999999999999999E-2</v>
      </c>
      <c r="M107">
        <f>Замеры!AC99</f>
        <v>0</v>
      </c>
    </row>
    <row r="108" spans="1:13" ht="15.6" x14ac:dyDescent="0.3">
      <c r="A108" s="58">
        <f>IF(Замеры!B100=0, " ", Замеры!B100)</f>
        <v>97</v>
      </c>
      <c r="B108" s="59">
        <f>Замеры!J100</f>
        <v>0</v>
      </c>
      <c r="C108" s="60" t="str">
        <f>Замеры!G100</f>
        <v xml:space="preserve">Группа от QF </v>
      </c>
      <c r="D108" s="29" t="s">
        <v>73</v>
      </c>
      <c r="E108" s="28">
        <f>Замеры!L100</f>
        <v>0</v>
      </c>
      <c r="F108" s="29" t="s">
        <v>85</v>
      </c>
      <c r="G108" s="29">
        <f t="shared" si="7"/>
        <v>15</v>
      </c>
      <c r="H108" s="29">
        <f t="shared" si="8"/>
        <v>30</v>
      </c>
      <c r="I108" s="29" t="s">
        <v>72</v>
      </c>
      <c r="J108" s="29">
        <f t="shared" ca="1" si="5"/>
        <v>21.8</v>
      </c>
      <c r="K108" s="29">
        <f t="shared" si="9"/>
        <v>0.3</v>
      </c>
      <c r="L108" s="29">
        <f t="shared" ca="1" si="6"/>
        <v>1.4E-2</v>
      </c>
      <c r="M108">
        <f>Замеры!AC100</f>
        <v>0</v>
      </c>
    </row>
    <row r="109" spans="1:13" ht="15.6" x14ac:dyDescent="0.3">
      <c r="A109" s="58">
        <f>IF(Замеры!B101=0, " ", Замеры!B101)</f>
        <v>98</v>
      </c>
      <c r="B109" s="59">
        <f>Замеры!J101</f>
        <v>0</v>
      </c>
      <c r="C109" s="60" t="str">
        <f>Замеры!G101</f>
        <v xml:space="preserve">Группа от QF </v>
      </c>
      <c r="D109" s="29" t="s">
        <v>73</v>
      </c>
      <c r="E109" s="28">
        <f>Замеры!L101</f>
        <v>0</v>
      </c>
      <c r="F109" s="29" t="s">
        <v>85</v>
      </c>
      <c r="G109" s="29">
        <f t="shared" si="7"/>
        <v>15</v>
      </c>
      <c r="H109" s="29">
        <f t="shared" si="8"/>
        <v>30</v>
      </c>
      <c r="I109" s="29" t="s">
        <v>72</v>
      </c>
      <c r="J109" s="29">
        <f t="shared" ca="1" si="5"/>
        <v>20.100000000000001</v>
      </c>
      <c r="K109" s="29">
        <f t="shared" si="9"/>
        <v>0.3</v>
      </c>
      <c r="L109" s="29">
        <f t="shared" ca="1" si="6"/>
        <v>8.9999999999999993E-3</v>
      </c>
      <c r="M109">
        <f>Замеры!AC101</f>
        <v>0</v>
      </c>
    </row>
    <row r="110" spans="1:13" ht="15.6" x14ac:dyDescent="0.3">
      <c r="A110" s="58">
        <f>IF(Замеры!B102=0, " ", Замеры!B102)</f>
        <v>99</v>
      </c>
      <c r="B110" s="59">
        <f>Замеры!J102</f>
        <v>0</v>
      </c>
      <c r="C110" s="60" t="str">
        <f>Замеры!G102</f>
        <v xml:space="preserve">Группа от QF </v>
      </c>
      <c r="D110" s="29" t="s">
        <v>73</v>
      </c>
      <c r="E110" s="28">
        <f>Замеры!L102</f>
        <v>0</v>
      </c>
      <c r="F110" s="29" t="s">
        <v>85</v>
      </c>
      <c r="G110" s="29">
        <f t="shared" si="7"/>
        <v>15</v>
      </c>
      <c r="H110" s="29">
        <f t="shared" si="8"/>
        <v>30</v>
      </c>
      <c r="I110" s="29" t="s">
        <v>72</v>
      </c>
      <c r="J110" s="29">
        <f t="shared" ca="1" si="5"/>
        <v>21.2</v>
      </c>
      <c r="K110" s="29">
        <f t="shared" si="9"/>
        <v>0.3</v>
      </c>
      <c r="L110" s="29">
        <f t="shared" ca="1" si="6"/>
        <v>7.0000000000000001E-3</v>
      </c>
      <c r="M110">
        <f>Замеры!AC102</f>
        <v>0</v>
      </c>
    </row>
    <row r="111" spans="1:13" ht="15.6" x14ac:dyDescent="0.3">
      <c r="A111" s="58">
        <f>IF(Замеры!B103=0, " ", Замеры!B103)</f>
        <v>100</v>
      </c>
      <c r="B111" s="59">
        <f>Замеры!J103</f>
        <v>0</v>
      </c>
      <c r="C111" s="60" t="str">
        <f>Замеры!G103</f>
        <v xml:space="preserve">Группа от QF </v>
      </c>
      <c r="D111" s="29" t="s">
        <v>73</v>
      </c>
      <c r="E111" s="28">
        <f>Замеры!L103</f>
        <v>0</v>
      </c>
      <c r="F111" s="29" t="s">
        <v>85</v>
      </c>
      <c r="G111" s="29">
        <f t="shared" si="7"/>
        <v>15</v>
      </c>
      <c r="H111" s="29">
        <f t="shared" si="8"/>
        <v>30</v>
      </c>
      <c r="I111" s="29" t="s">
        <v>72</v>
      </c>
      <c r="J111" s="29">
        <f t="shared" ca="1" si="5"/>
        <v>21.1</v>
      </c>
      <c r="K111" s="29">
        <f t="shared" si="9"/>
        <v>0.3</v>
      </c>
      <c r="L111" s="29">
        <f t="shared" ca="1" si="6"/>
        <v>0.01</v>
      </c>
      <c r="M111">
        <f>Замеры!AC103</f>
        <v>0</v>
      </c>
    </row>
    <row r="112" spans="1:13" ht="15.6" x14ac:dyDescent="0.3">
      <c r="A112" s="58">
        <f>IF(Замеры!B104=0, " ", Замеры!B104)</f>
        <v>101</v>
      </c>
      <c r="B112" s="59">
        <f>Замеры!J104</f>
        <v>0</v>
      </c>
      <c r="C112" s="60" t="str">
        <f>Замеры!G104</f>
        <v xml:space="preserve">Группа от QF </v>
      </c>
      <c r="D112" s="29" t="s">
        <v>73</v>
      </c>
      <c r="E112" s="28">
        <f>Замеры!L104</f>
        <v>0</v>
      </c>
      <c r="F112" s="29" t="s">
        <v>85</v>
      </c>
      <c r="G112" s="29">
        <f t="shared" si="7"/>
        <v>15</v>
      </c>
      <c r="H112" s="29">
        <f t="shared" si="8"/>
        <v>30</v>
      </c>
      <c r="I112" s="29" t="s">
        <v>72</v>
      </c>
      <c r="J112" s="29">
        <f t="shared" ca="1" si="5"/>
        <v>21.9</v>
      </c>
      <c r="K112" s="29">
        <f t="shared" si="9"/>
        <v>0.3</v>
      </c>
      <c r="L112" s="29">
        <f t="shared" ca="1" si="6"/>
        <v>1.2E-2</v>
      </c>
      <c r="M112">
        <f>Замеры!AC104</f>
        <v>0</v>
      </c>
    </row>
    <row r="113" spans="1:13" ht="15.6" x14ac:dyDescent="0.3">
      <c r="A113" s="58">
        <f>IF(Замеры!B105=0, " ", Замеры!B105)</f>
        <v>102</v>
      </c>
      <c r="B113" s="59">
        <f>Замеры!J105</f>
        <v>0</v>
      </c>
      <c r="C113" s="60" t="str">
        <f>Замеры!G105</f>
        <v xml:space="preserve">Группа от QF </v>
      </c>
      <c r="D113" s="29" t="s">
        <v>73</v>
      </c>
      <c r="E113" s="28">
        <f>Замеры!L105</f>
        <v>0</v>
      </c>
      <c r="F113" s="29" t="s">
        <v>85</v>
      </c>
      <c r="G113" s="29">
        <f t="shared" si="7"/>
        <v>15</v>
      </c>
      <c r="H113" s="29">
        <f t="shared" si="8"/>
        <v>30</v>
      </c>
      <c r="I113" s="29" t="s">
        <v>72</v>
      </c>
      <c r="J113" s="29">
        <f t="shared" ca="1" si="5"/>
        <v>20.2</v>
      </c>
      <c r="K113" s="29">
        <f t="shared" si="9"/>
        <v>0.3</v>
      </c>
      <c r="L113" s="29">
        <f t="shared" ca="1" si="6"/>
        <v>1.2999999999999999E-2</v>
      </c>
      <c r="M113">
        <f>Замеры!AC105</f>
        <v>0</v>
      </c>
    </row>
    <row r="114" spans="1:13" ht="15.6" x14ac:dyDescent="0.3">
      <c r="A114" s="58">
        <f>IF(Замеры!B106=0, " ", Замеры!B106)</f>
        <v>103</v>
      </c>
      <c r="B114" s="59">
        <f>Замеры!J106</f>
        <v>0</v>
      </c>
      <c r="C114" s="60" t="str">
        <f>Замеры!G106</f>
        <v xml:space="preserve">Группа от QF </v>
      </c>
      <c r="D114" s="29" t="s">
        <v>73</v>
      </c>
      <c r="E114" s="28">
        <f>Замеры!L106</f>
        <v>0</v>
      </c>
      <c r="F114" s="29" t="s">
        <v>85</v>
      </c>
      <c r="G114" s="29">
        <f t="shared" si="7"/>
        <v>15</v>
      </c>
      <c r="H114" s="29">
        <f t="shared" si="8"/>
        <v>30</v>
      </c>
      <c r="I114" s="29" t="s">
        <v>72</v>
      </c>
      <c r="J114" s="29">
        <f t="shared" ca="1" si="5"/>
        <v>20.2</v>
      </c>
      <c r="K114" s="29">
        <f t="shared" si="9"/>
        <v>0.3</v>
      </c>
      <c r="L114" s="29">
        <f t="shared" ca="1" si="6"/>
        <v>1.7000000000000001E-2</v>
      </c>
      <c r="M114">
        <f>Замеры!AC106</f>
        <v>0</v>
      </c>
    </row>
    <row r="115" spans="1:13" ht="15.6" x14ac:dyDescent="0.3">
      <c r="A115" s="58">
        <f>IF(Замеры!B107=0, " ", Замеры!B107)</f>
        <v>104</v>
      </c>
      <c r="B115" s="59">
        <f>Замеры!J107</f>
        <v>0</v>
      </c>
      <c r="C115" s="60" t="str">
        <f>Замеры!G107</f>
        <v xml:space="preserve">Группа от QF </v>
      </c>
      <c r="D115" s="29" t="s">
        <v>73</v>
      </c>
      <c r="E115" s="28">
        <f>Замеры!L107</f>
        <v>0</v>
      </c>
      <c r="F115" s="29" t="s">
        <v>85</v>
      </c>
      <c r="G115" s="29">
        <f t="shared" si="7"/>
        <v>15</v>
      </c>
      <c r="H115" s="29">
        <f t="shared" si="8"/>
        <v>30</v>
      </c>
      <c r="I115" s="29" t="s">
        <v>72</v>
      </c>
      <c r="J115" s="29">
        <f t="shared" ca="1" si="5"/>
        <v>20.100000000000001</v>
      </c>
      <c r="K115" s="29">
        <f t="shared" si="9"/>
        <v>0.3</v>
      </c>
      <c r="L115" s="29">
        <f t="shared" ca="1" si="6"/>
        <v>8.0000000000000002E-3</v>
      </c>
      <c r="M115">
        <f>Замеры!AC107</f>
        <v>0</v>
      </c>
    </row>
    <row r="116" spans="1:13" ht="15.6" x14ac:dyDescent="0.3">
      <c r="A116" s="58">
        <f>IF(Замеры!B108=0, " ", Замеры!B108)</f>
        <v>105</v>
      </c>
      <c r="B116" s="59">
        <f>Замеры!J108</f>
        <v>0</v>
      </c>
      <c r="C116" s="60" t="str">
        <f>Замеры!G108</f>
        <v xml:space="preserve">Группа от QF </v>
      </c>
      <c r="D116" s="29" t="s">
        <v>73</v>
      </c>
      <c r="E116" s="28">
        <f>Замеры!L108</f>
        <v>0</v>
      </c>
      <c r="F116" s="29" t="s">
        <v>85</v>
      </c>
      <c r="G116" s="29">
        <f t="shared" si="7"/>
        <v>15</v>
      </c>
      <c r="H116" s="29">
        <f t="shared" si="8"/>
        <v>30</v>
      </c>
      <c r="I116" s="29" t="s">
        <v>72</v>
      </c>
      <c r="J116" s="29">
        <f t="shared" ca="1" si="5"/>
        <v>21.7</v>
      </c>
      <c r="K116" s="29">
        <f t="shared" si="9"/>
        <v>0.3</v>
      </c>
      <c r="L116" s="29">
        <f t="shared" ca="1" si="6"/>
        <v>1.2E-2</v>
      </c>
      <c r="M116">
        <f>Замеры!AC108</f>
        <v>0</v>
      </c>
    </row>
    <row r="117" spans="1:13" ht="15.6" x14ac:dyDescent="0.3">
      <c r="A117" s="58">
        <f>IF(Замеры!B109=0, " ", Замеры!B109)</f>
        <v>106</v>
      </c>
      <c r="B117" s="59">
        <f>Замеры!J109</f>
        <v>0</v>
      </c>
      <c r="C117" s="60" t="str">
        <f>Замеры!G109</f>
        <v xml:space="preserve">Группа от QF </v>
      </c>
      <c r="D117" s="29" t="s">
        <v>73</v>
      </c>
      <c r="E117" s="28">
        <f>Замеры!L109</f>
        <v>0</v>
      </c>
      <c r="F117" s="29" t="s">
        <v>85</v>
      </c>
      <c r="G117" s="29">
        <f t="shared" si="7"/>
        <v>15</v>
      </c>
      <c r="H117" s="29">
        <f t="shared" si="8"/>
        <v>30</v>
      </c>
      <c r="I117" s="29" t="s">
        <v>72</v>
      </c>
      <c r="J117" s="29">
        <f t="shared" ca="1" si="5"/>
        <v>20.9</v>
      </c>
      <c r="K117" s="29">
        <f t="shared" si="9"/>
        <v>0.3</v>
      </c>
      <c r="L117" s="29">
        <f t="shared" ca="1" si="6"/>
        <v>1.4999999999999999E-2</v>
      </c>
      <c r="M117">
        <f>Замеры!AC109</f>
        <v>0</v>
      </c>
    </row>
    <row r="118" spans="1:13" ht="15.6" x14ac:dyDescent="0.3">
      <c r="A118" s="58">
        <f>IF(Замеры!B110=0, " ", Замеры!B110)</f>
        <v>107</v>
      </c>
      <c r="B118" s="59">
        <f>Замеры!J110</f>
        <v>0</v>
      </c>
      <c r="C118" s="60" t="str">
        <f>Замеры!G110</f>
        <v xml:space="preserve">Группа от QF </v>
      </c>
      <c r="D118" s="29" t="s">
        <v>73</v>
      </c>
      <c r="E118" s="28">
        <f>Замеры!L110</f>
        <v>0</v>
      </c>
      <c r="F118" s="29" t="s">
        <v>85</v>
      </c>
      <c r="G118" s="29">
        <f t="shared" si="7"/>
        <v>15</v>
      </c>
      <c r="H118" s="29">
        <f t="shared" si="8"/>
        <v>30</v>
      </c>
      <c r="I118" s="29" t="s">
        <v>72</v>
      </c>
      <c r="J118" s="29">
        <f t="shared" ca="1" si="5"/>
        <v>21.8</v>
      </c>
      <c r="K118" s="29">
        <f t="shared" si="9"/>
        <v>0.3</v>
      </c>
      <c r="L118" s="29">
        <f t="shared" ca="1" si="6"/>
        <v>1.7000000000000001E-2</v>
      </c>
      <c r="M118">
        <f>Замеры!AC110</f>
        <v>0</v>
      </c>
    </row>
    <row r="119" spans="1:13" ht="15.6" x14ac:dyDescent="0.3">
      <c r="A119" s="58">
        <f>IF(Замеры!B111=0, " ", Замеры!B111)</f>
        <v>108</v>
      </c>
      <c r="B119" s="59">
        <f>Замеры!J111</f>
        <v>0</v>
      </c>
      <c r="C119" s="60" t="str">
        <f>Замеры!G111</f>
        <v xml:space="preserve">Группа от QF </v>
      </c>
      <c r="D119" s="29" t="s">
        <v>73</v>
      </c>
      <c r="E119" s="28">
        <f>Замеры!L111</f>
        <v>0</v>
      </c>
      <c r="F119" s="29" t="s">
        <v>85</v>
      </c>
      <c r="G119" s="29">
        <f t="shared" si="7"/>
        <v>15</v>
      </c>
      <c r="H119" s="29">
        <f t="shared" si="8"/>
        <v>30</v>
      </c>
      <c r="I119" s="29" t="s">
        <v>72</v>
      </c>
      <c r="J119" s="29">
        <f t="shared" ca="1" si="5"/>
        <v>20.7</v>
      </c>
      <c r="K119" s="29">
        <f t="shared" si="9"/>
        <v>0.3</v>
      </c>
      <c r="L119" s="29">
        <f t="shared" ca="1" si="6"/>
        <v>8.0000000000000002E-3</v>
      </c>
      <c r="M119">
        <f>Замеры!AC111</f>
        <v>0</v>
      </c>
    </row>
    <row r="120" spans="1:13" ht="15.6" x14ac:dyDescent="0.3">
      <c r="A120" s="58">
        <f>IF(Замеры!B112=0, " ", Замеры!B112)</f>
        <v>109</v>
      </c>
      <c r="B120" s="59">
        <f>Замеры!J112</f>
        <v>0</v>
      </c>
      <c r="C120" s="60" t="str">
        <f>Замеры!G112</f>
        <v xml:space="preserve">Группа от QF </v>
      </c>
      <c r="D120" s="29" t="s">
        <v>73</v>
      </c>
      <c r="E120" s="28">
        <f>Замеры!L112</f>
        <v>0</v>
      </c>
      <c r="F120" s="29" t="s">
        <v>85</v>
      </c>
      <c r="G120" s="29">
        <f t="shared" si="7"/>
        <v>15</v>
      </c>
      <c r="H120" s="29">
        <f t="shared" si="8"/>
        <v>30</v>
      </c>
      <c r="I120" s="29" t="s">
        <v>72</v>
      </c>
      <c r="J120" s="29">
        <f t="shared" ca="1" si="5"/>
        <v>21.8</v>
      </c>
      <c r="K120" s="29">
        <f t="shared" si="9"/>
        <v>0.3</v>
      </c>
      <c r="L120" s="29">
        <f t="shared" ca="1" si="6"/>
        <v>7.0000000000000001E-3</v>
      </c>
      <c r="M120">
        <f>Замеры!AC112</f>
        <v>0</v>
      </c>
    </row>
    <row r="121" spans="1:13" ht="15.6" x14ac:dyDescent="0.3">
      <c r="A121" s="58">
        <f>IF(Замеры!B113=0, " ", Замеры!B113)</f>
        <v>110</v>
      </c>
      <c r="B121" s="59">
        <f>Замеры!J113</f>
        <v>0</v>
      </c>
      <c r="C121" s="60" t="str">
        <f>Замеры!G113</f>
        <v xml:space="preserve">Группа от QF </v>
      </c>
      <c r="D121" s="29" t="s">
        <v>73</v>
      </c>
      <c r="E121" s="28">
        <f>Замеры!L113</f>
        <v>0</v>
      </c>
      <c r="F121" s="29" t="s">
        <v>85</v>
      </c>
      <c r="G121" s="29">
        <f t="shared" si="7"/>
        <v>15</v>
      </c>
      <c r="H121" s="29">
        <f t="shared" si="8"/>
        <v>30</v>
      </c>
      <c r="I121" s="29" t="s">
        <v>72</v>
      </c>
      <c r="J121" s="29">
        <f t="shared" ca="1" si="5"/>
        <v>21.5</v>
      </c>
      <c r="K121" s="29">
        <f t="shared" si="9"/>
        <v>0.3</v>
      </c>
      <c r="L121" s="29">
        <f t="shared" ca="1" si="6"/>
        <v>1.9E-2</v>
      </c>
      <c r="M121">
        <f>Замеры!AC113</f>
        <v>0</v>
      </c>
    </row>
    <row r="122" spans="1:13" ht="15.6" x14ac:dyDescent="0.3">
      <c r="A122" s="58">
        <f>IF(Замеры!B114=0, " ", Замеры!B114)</f>
        <v>111</v>
      </c>
      <c r="B122" s="59">
        <f>Замеры!J114</f>
        <v>0</v>
      </c>
      <c r="C122" s="60" t="str">
        <f>Замеры!G114</f>
        <v xml:space="preserve">Группа от QF </v>
      </c>
      <c r="D122" s="29" t="s">
        <v>73</v>
      </c>
      <c r="E122" s="28">
        <f>Замеры!L114</f>
        <v>0</v>
      </c>
      <c r="F122" s="29" t="s">
        <v>85</v>
      </c>
      <c r="G122" s="29">
        <f t="shared" si="7"/>
        <v>15</v>
      </c>
      <c r="H122" s="29">
        <f t="shared" si="8"/>
        <v>30</v>
      </c>
      <c r="I122" s="29" t="s">
        <v>72</v>
      </c>
      <c r="J122" s="29">
        <f t="shared" ca="1" si="5"/>
        <v>20.9</v>
      </c>
      <c r="K122" s="29">
        <f t="shared" si="9"/>
        <v>0.3</v>
      </c>
      <c r="L122" s="29">
        <f t="shared" ca="1" si="6"/>
        <v>8.0000000000000002E-3</v>
      </c>
      <c r="M122">
        <f>Замеры!AC114</f>
        <v>0</v>
      </c>
    </row>
    <row r="123" spans="1:13" ht="15.6" x14ac:dyDescent="0.3">
      <c r="A123" s="58">
        <f>IF(Замеры!B115=0, " ", Замеры!B115)</f>
        <v>112</v>
      </c>
      <c r="B123" s="59">
        <f>Замеры!J115</f>
        <v>0</v>
      </c>
      <c r="C123" s="60" t="str">
        <f>Замеры!G115</f>
        <v xml:space="preserve">Группа от QF </v>
      </c>
      <c r="D123" s="29" t="s">
        <v>73</v>
      </c>
      <c r="E123" s="28">
        <f>Замеры!L115</f>
        <v>0</v>
      </c>
      <c r="F123" s="29" t="s">
        <v>85</v>
      </c>
      <c r="G123" s="29">
        <f t="shared" si="7"/>
        <v>15</v>
      </c>
      <c r="H123" s="29">
        <f t="shared" si="8"/>
        <v>30</v>
      </c>
      <c r="I123" s="29" t="s">
        <v>72</v>
      </c>
      <c r="J123" s="29">
        <f t="shared" ca="1" si="5"/>
        <v>21.4</v>
      </c>
      <c r="K123" s="29">
        <f t="shared" si="9"/>
        <v>0.3</v>
      </c>
      <c r="L123" s="29">
        <f t="shared" ca="1" si="6"/>
        <v>1.4E-2</v>
      </c>
      <c r="M123">
        <f>Замеры!AC115</f>
        <v>0</v>
      </c>
    </row>
    <row r="124" spans="1:13" ht="15.6" x14ac:dyDescent="0.3">
      <c r="A124" s="58">
        <f>IF(Замеры!B116=0, " ", Замеры!B116)</f>
        <v>113</v>
      </c>
      <c r="B124" s="59">
        <f>Замеры!J116</f>
        <v>0</v>
      </c>
      <c r="C124" s="60" t="str">
        <f>Замеры!G116</f>
        <v xml:space="preserve">Группа от QF </v>
      </c>
      <c r="D124" s="29" t="s">
        <v>73</v>
      </c>
      <c r="E124" s="28">
        <f>Замеры!L116</f>
        <v>0</v>
      </c>
      <c r="F124" s="29" t="s">
        <v>85</v>
      </c>
      <c r="G124" s="29">
        <f t="shared" si="7"/>
        <v>15</v>
      </c>
      <c r="H124" s="29">
        <f t="shared" si="8"/>
        <v>30</v>
      </c>
      <c r="I124" s="29" t="s">
        <v>72</v>
      </c>
      <c r="J124" s="29">
        <f t="shared" ca="1" si="5"/>
        <v>21.7</v>
      </c>
      <c r="K124" s="29">
        <f t="shared" si="9"/>
        <v>0.3</v>
      </c>
      <c r="L124" s="29">
        <f t="shared" ca="1" si="6"/>
        <v>8.0000000000000002E-3</v>
      </c>
      <c r="M124">
        <f>Замеры!AC116</f>
        <v>0</v>
      </c>
    </row>
    <row r="125" spans="1:13" ht="15.6" x14ac:dyDescent="0.3">
      <c r="A125" s="58">
        <f>IF(Замеры!B117=0, " ", Замеры!B117)</f>
        <v>114</v>
      </c>
      <c r="B125" s="59">
        <f>Замеры!J117</f>
        <v>0</v>
      </c>
      <c r="C125" s="60" t="str">
        <f>Замеры!G117</f>
        <v xml:space="preserve">Группа от QF </v>
      </c>
      <c r="D125" s="29" t="s">
        <v>73</v>
      </c>
      <c r="E125" s="28">
        <f>Замеры!L117</f>
        <v>0</v>
      </c>
      <c r="F125" s="29" t="s">
        <v>85</v>
      </c>
      <c r="G125" s="29">
        <f t="shared" si="7"/>
        <v>15</v>
      </c>
      <c r="H125" s="29">
        <f t="shared" si="8"/>
        <v>30</v>
      </c>
      <c r="I125" s="29" t="s">
        <v>72</v>
      </c>
      <c r="J125" s="29">
        <f t="shared" ca="1" si="5"/>
        <v>20.5</v>
      </c>
      <c r="K125" s="29">
        <f t="shared" si="9"/>
        <v>0.3</v>
      </c>
      <c r="L125" s="29">
        <f t="shared" ca="1" si="6"/>
        <v>1.7999999999999999E-2</v>
      </c>
      <c r="M125">
        <f>Замеры!AC117</f>
        <v>0</v>
      </c>
    </row>
    <row r="126" spans="1:13" ht="15.6" x14ac:dyDescent="0.3">
      <c r="A126" s="58">
        <f>IF(Замеры!B118=0, " ", Замеры!B118)</f>
        <v>115</v>
      </c>
      <c r="B126" s="59">
        <f>Замеры!J118</f>
        <v>0</v>
      </c>
      <c r="C126" s="60" t="str">
        <f>Замеры!G118</f>
        <v xml:space="preserve">Группа от QF </v>
      </c>
      <c r="D126" s="29" t="s">
        <v>73</v>
      </c>
      <c r="E126" s="28">
        <f>Замеры!L118</f>
        <v>0</v>
      </c>
      <c r="F126" s="29" t="s">
        <v>85</v>
      </c>
      <c r="G126" s="29">
        <f t="shared" si="7"/>
        <v>15</v>
      </c>
      <c r="H126" s="29">
        <f t="shared" si="8"/>
        <v>30</v>
      </c>
      <c r="I126" s="29" t="s">
        <v>72</v>
      </c>
      <c r="J126" s="29">
        <f t="shared" ca="1" si="5"/>
        <v>21.1</v>
      </c>
      <c r="K126" s="29">
        <f t="shared" si="9"/>
        <v>0.3</v>
      </c>
      <c r="L126" s="29">
        <f t="shared" ca="1" si="6"/>
        <v>1.7999999999999999E-2</v>
      </c>
      <c r="M126">
        <f>Замеры!AC118</f>
        <v>0</v>
      </c>
    </row>
    <row r="127" spans="1:13" ht="15.6" x14ac:dyDescent="0.3">
      <c r="A127" s="58">
        <f>IF(Замеры!B119=0, " ", Замеры!B119)</f>
        <v>116</v>
      </c>
      <c r="B127" s="59">
        <f>Замеры!J119</f>
        <v>0</v>
      </c>
      <c r="C127" s="60" t="str">
        <f>Замеры!G119</f>
        <v xml:space="preserve">Группа от QF </v>
      </c>
      <c r="D127" s="29" t="s">
        <v>73</v>
      </c>
      <c r="E127" s="28">
        <f>Замеры!L119</f>
        <v>0</v>
      </c>
      <c r="F127" s="29" t="s">
        <v>85</v>
      </c>
      <c r="G127" s="29">
        <f t="shared" si="7"/>
        <v>15</v>
      </c>
      <c r="H127" s="29">
        <f t="shared" si="8"/>
        <v>30</v>
      </c>
      <c r="I127" s="29" t="s">
        <v>72</v>
      </c>
      <c r="J127" s="29">
        <f t="shared" ca="1" si="5"/>
        <v>21.3</v>
      </c>
      <c r="K127" s="29">
        <f t="shared" si="9"/>
        <v>0.3</v>
      </c>
      <c r="L127" s="29">
        <f t="shared" ca="1" si="6"/>
        <v>8.0000000000000002E-3</v>
      </c>
      <c r="M127">
        <f>Замеры!AC119</f>
        <v>0</v>
      </c>
    </row>
    <row r="128" spans="1:13" ht="15.6" x14ac:dyDescent="0.3">
      <c r="A128" s="58">
        <f>IF(Замеры!B120=0, " ", Замеры!B120)</f>
        <v>117</v>
      </c>
      <c r="B128" s="59">
        <f>Замеры!J120</f>
        <v>0</v>
      </c>
      <c r="C128" s="60" t="str">
        <f>Замеры!G120</f>
        <v xml:space="preserve">Группа от QF </v>
      </c>
      <c r="D128" s="29" t="s">
        <v>73</v>
      </c>
      <c r="E128" s="28">
        <f>Замеры!L120</f>
        <v>0</v>
      </c>
      <c r="F128" s="29" t="s">
        <v>85</v>
      </c>
      <c r="G128" s="29">
        <f t="shared" si="7"/>
        <v>15</v>
      </c>
      <c r="H128" s="29">
        <f t="shared" si="8"/>
        <v>30</v>
      </c>
      <c r="I128" s="29" t="s">
        <v>72</v>
      </c>
      <c r="J128" s="29">
        <f t="shared" ca="1" si="5"/>
        <v>20.9</v>
      </c>
      <c r="K128" s="29">
        <f t="shared" si="9"/>
        <v>0.3</v>
      </c>
      <c r="L128" s="29">
        <f t="shared" ca="1" si="6"/>
        <v>1.2999999999999999E-2</v>
      </c>
      <c r="M128">
        <f>Замеры!AC120</f>
        <v>0</v>
      </c>
    </row>
    <row r="129" spans="1:13" ht="15.6" x14ac:dyDescent="0.3">
      <c r="A129" s="58">
        <f>IF(Замеры!B121=0, " ", Замеры!B121)</f>
        <v>118</v>
      </c>
      <c r="B129" s="59">
        <f>Замеры!J121</f>
        <v>0</v>
      </c>
      <c r="C129" s="60" t="str">
        <f>Замеры!G121</f>
        <v xml:space="preserve">Группа от QF </v>
      </c>
      <c r="D129" s="29" t="s">
        <v>73</v>
      </c>
      <c r="E129" s="28">
        <f>Замеры!L121</f>
        <v>0</v>
      </c>
      <c r="F129" s="29" t="s">
        <v>85</v>
      </c>
      <c r="G129" s="29">
        <f t="shared" si="7"/>
        <v>15</v>
      </c>
      <c r="H129" s="29">
        <f t="shared" si="8"/>
        <v>30</v>
      </c>
      <c r="I129" s="29" t="s">
        <v>72</v>
      </c>
      <c r="J129" s="29">
        <f t="shared" ca="1" si="5"/>
        <v>21.4</v>
      </c>
      <c r="K129" s="29">
        <f t="shared" si="9"/>
        <v>0.3</v>
      </c>
      <c r="L129" s="29">
        <f t="shared" ca="1" si="6"/>
        <v>0.01</v>
      </c>
      <c r="M129">
        <f>Замеры!AC121</f>
        <v>0</v>
      </c>
    </row>
    <row r="130" spans="1:13" ht="15.6" x14ac:dyDescent="0.3">
      <c r="A130" s="58">
        <f>IF(Замеры!B122=0, " ", Замеры!B122)</f>
        <v>119</v>
      </c>
      <c r="B130" s="59">
        <f>Замеры!J122</f>
        <v>0</v>
      </c>
      <c r="C130" s="60" t="str">
        <f>Замеры!G122</f>
        <v xml:space="preserve">Группа от QF </v>
      </c>
      <c r="D130" s="29" t="s">
        <v>73</v>
      </c>
      <c r="E130" s="28">
        <f>Замеры!L122</f>
        <v>0</v>
      </c>
      <c r="F130" s="29" t="s">
        <v>85</v>
      </c>
      <c r="G130" s="29">
        <f t="shared" si="7"/>
        <v>15</v>
      </c>
      <c r="H130" s="29">
        <f t="shared" si="8"/>
        <v>30</v>
      </c>
      <c r="I130" s="29" t="s">
        <v>72</v>
      </c>
      <c r="J130" s="29">
        <f t="shared" ca="1" si="5"/>
        <v>20.7</v>
      </c>
      <c r="K130" s="29">
        <f t="shared" si="9"/>
        <v>0.3</v>
      </c>
      <c r="L130" s="29">
        <f t="shared" ca="1" si="6"/>
        <v>1.2999999999999999E-2</v>
      </c>
      <c r="M130">
        <f>Замеры!AC122</f>
        <v>0</v>
      </c>
    </row>
    <row r="131" spans="1:13" ht="15.6" x14ac:dyDescent="0.3">
      <c r="A131" s="58">
        <f>IF(Замеры!B123=0, " ", Замеры!B123)</f>
        <v>120</v>
      </c>
      <c r="B131" s="59">
        <f>Замеры!J123</f>
        <v>0</v>
      </c>
      <c r="C131" s="60" t="str">
        <f>Замеры!G123</f>
        <v xml:space="preserve">Группа от QF </v>
      </c>
      <c r="D131" s="29" t="s">
        <v>73</v>
      </c>
      <c r="E131" s="28">
        <f>Замеры!L123</f>
        <v>0</v>
      </c>
      <c r="F131" s="29" t="s">
        <v>85</v>
      </c>
      <c r="G131" s="29">
        <f t="shared" si="7"/>
        <v>15</v>
      </c>
      <c r="H131" s="29">
        <f t="shared" si="8"/>
        <v>30</v>
      </c>
      <c r="I131" s="29" t="s">
        <v>72</v>
      </c>
      <c r="J131" s="29">
        <f t="shared" ca="1" si="5"/>
        <v>20.7</v>
      </c>
      <c r="K131" s="29">
        <f t="shared" si="9"/>
        <v>0.3</v>
      </c>
      <c r="L131" s="29">
        <f t="shared" ca="1" si="6"/>
        <v>8.9999999999999993E-3</v>
      </c>
      <c r="M131">
        <f>Замеры!AC123</f>
        <v>0</v>
      </c>
    </row>
    <row r="132" spans="1:13" ht="15.6" x14ac:dyDescent="0.3">
      <c r="A132" s="58">
        <f>IF(Замеры!B124=0, " ", Замеры!B124)</f>
        <v>121</v>
      </c>
      <c r="B132" s="59">
        <f>Замеры!J124</f>
        <v>0</v>
      </c>
      <c r="C132" s="60" t="str">
        <f>Замеры!G124</f>
        <v xml:space="preserve">Группа от QF </v>
      </c>
      <c r="D132" s="29" t="s">
        <v>73</v>
      </c>
      <c r="E132" s="28">
        <f>Замеры!L124</f>
        <v>0</v>
      </c>
      <c r="F132" s="29" t="s">
        <v>85</v>
      </c>
      <c r="G132" s="29">
        <f t="shared" si="7"/>
        <v>15</v>
      </c>
      <c r="H132" s="29">
        <f t="shared" si="8"/>
        <v>30</v>
      </c>
      <c r="I132" s="29" t="s">
        <v>72</v>
      </c>
      <c r="J132" s="29">
        <f t="shared" ca="1" si="5"/>
        <v>20.2</v>
      </c>
      <c r="K132" s="29">
        <f t="shared" si="9"/>
        <v>0.3</v>
      </c>
      <c r="L132" s="29">
        <f t="shared" ca="1" si="6"/>
        <v>1.7999999999999999E-2</v>
      </c>
      <c r="M132">
        <f>Замеры!AC124</f>
        <v>0</v>
      </c>
    </row>
    <row r="133" spans="1:13" ht="15.6" x14ac:dyDescent="0.3">
      <c r="A133" s="58">
        <f>IF(Замеры!B125=0, " ", Замеры!B125)</f>
        <v>122</v>
      </c>
      <c r="B133" s="59">
        <f>Замеры!J125</f>
        <v>0</v>
      </c>
      <c r="C133" s="60" t="str">
        <f>Замеры!G125</f>
        <v xml:space="preserve">Группа от QF </v>
      </c>
      <c r="D133" s="29" t="s">
        <v>73</v>
      </c>
      <c r="E133" s="28">
        <f>Замеры!L125</f>
        <v>0</v>
      </c>
      <c r="F133" s="29" t="s">
        <v>85</v>
      </c>
      <c r="G133" s="29">
        <f t="shared" si="7"/>
        <v>15</v>
      </c>
      <c r="H133" s="29">
        <f t="shared" si="8"/>
        <v>30</v>
      </c>
      <c r="I133" s="29" t="s">
        <v>72</v>
      </c>
      <c r="J133" s="29">
        <f t="shared" ca="1" si="5"/>
        <v>21.6</v>
      </c>
      <c r="K133" s="29">
        <f t="shared" si="9"/>
        <v>0.3</v>
      </c>
      <c r="L133" s="29">
        <f t="shared" ca="1" si="6"/>
        <v>1.4E-2</v>
      </c>
      <c r="M133">
        <f>Замеры!AC125</f>
        <v>0</v>
      </c>
    </row>
    <row r="134" spans="1:13" ht="15.6" x14ac:dyDescent="0.3">
      <c r="A134" s="58">
        <f>IF(Замеры!B126=0, " ", Замеры!B126)</f>
        <v>123</v>
      </c>
      <c r="B134" s="59">
        <f>Замеры!J126</f>
        <v>0</v>
      </c>
      <c r="C134" s="60" t="str">
        <f>Замеры!G126</f>
        <v xml:space="preserve">Группа от QF </v>
      </c>
      <c r="D134" s="29" t="s">
        <v>73</v>
      </c>
      <c r="E134" s="28">
        <f>Замеры!L126</f>
        <v>0</v>
      </c>
      <c r="F134" s="29" t="s">
        <v>85</v>
      </c>
      <c r="G134" s="29">
        <f t="shared" si="7"/>
        <v>15</v>
      </c>
      <c r="H134" s="29">
        <f t="shared" si="8"/>
        <v>30</v>
      </c>
      <c r="I134" s="29" t="s">
        <v>72</v>
      </c>
      <c r="J134" s="29">
        <f t="shared" ca="1" si="5"/>
        <v>20.2</v>
      </c>
      <c r="K134" s="29">
        <f t="shared" si="9"/>
        <v>0.3</v>
      </c>
      <c r="L134" s="29">
        <f t="shared" ca="1" si="6"/>
        <v>1.4999999999999999E-2</v>
      </c>
      <c r="M134">
        <f>Замеры!AC126</f>
        <v>0</v>
      </c>
    </row>
    <row r="135" spans="1:13" ht="15.6" x14ac:dyDescent="0.3">
      <c r="A135" s="58">
        <f>IF(Замеры!B127=0, " ", Замеры!B127)</f>
        <v>124</v>
      </c>
      <c r="B135" s="59">
        <f>Замеры!J127</f>
        <v>0</v>
      </c>
      <c r="C135" s="60" t="str">
        <f>Замеры!G127</f>
        <v xml:space="preserve">Группа от QF </v>
      </c>
      <c r="D135" s="29" t="s">
        <v>73</v>
      </c>
      <c r="E135" s="28">
        <f>Замеры!L127</f>
        <v>0</v>
      </c>
      <c r="F135" s="29" t="s">
        <v>85</v>
      </c>
      <c r="G135" s="29">
        <f t="shared" si="7"/>
        <v>15</v>
      </c>
      <c r="H135" s="29">
        <f t="shared" si="8"/>
        <v>30</v>
      </c>
      <c r="I135" s="29" t="s">
        <v>72</v>
      </c>
      <c r="J135" s="29">
        <f t="shared" ca="1" si="5"/>
        <v>20.3</v>
      </c>
      <c r="K135" s="29">
        <f t="shared" si="9"/>
        <v>0.3</v>
      </c>
      <c r="L135" s="29">
        <f t="shared" ca="1" si="6"/>
        <v>1.0999999999999999E-2</v>
      </c>
      <c r="M135">
        <f>Замеры!AC127</f>
        <v>0</v>
      </c>
    </row>
    <row r="136" spans="1:13" ht="15.6" x14ac:dyDescent="0.3">
      <c r="A136" s="58">
        <f>IF(Замеры!B128=0, " ", Замеры!B128)</f>
        <v>125</v>
      </c>
      <c r="B136" s="59">
        <f>Замеры!J128</f>
        <v>0</v>
      </c>
      <c r="C136" s="60" t="str">
        <f>Замеры!G128</f>
        <v xml:space="preserve">Группа от QF </v>
      </c>
      <c r="D136" s="29" t="s">
        <v>73</v>
      </c>
      <c r="E136" s="28">
        <f>Замеры!L128</f>
        <v>0</v>
      </c>
      <c r="F136" s="29" t="s">
        <v>85</v>
      </c>
      <c r="G136" s="29">
        <f t="shared" si="7"/>
        <v>15</v>
      </c>
      <c r="H136" s="29">
        <f t="shared" si="8"/>
        <v>30</v>
      </c>
      <c r="I136" s="29" t="s">
        <v>72</v>
      </c>
      <c r="J136" s="29">
        <f t="shared" ca="1" si="5"/>
        <v>21.7</v>
      </c>
      <c r="K136" s="29">
        <f t="shared" si="9"/>
        <v>0.3</v>
      </c>
      <c r="L136" s="29">
        <f t="shared" ca="1" si="6"/>
        <v>7.0000000000000001E-3</v>
      </c>
      <c r="M136">
        <f>Замеры!AC128</f>
        <v>0</v>
      </c>
    </row>
    <row r="137" spans="1:13" ht="15.6" x14ac:dyDescent="0.3">
      <c r="A137" s="58">
        <f>IF(Замеры!B129=0, " ", Замеры!B129)</f>
        <v>126</v>
      </c>
      <c r="B137" s="59">
        <f>Замеры!J129</f>
        <v>0</v>
      </c>
      <c r="C137" s="60" t="str">
        <f>Замеры!G129</f>
        <v xml:space="preserve">Группа от QF </v>
      </c>
      <c r="D137" s="29" t="s">
        <v>73</v>
      </c>
      <c r="E137" s="28">
        <f>Замеры!L129</f>
        <v>0</v>
      </c>
      <c r="F137" s="29" t="s">
        <v>85</v>
      </c>
      <c r="G137" s="29">
        <f t="shared" si="7"/>
        <v>15</v>
      </c>
      <c r="H137" s="29">
        <f t="shared" si="8"/>
        <v>30</v>
      </c>
      <c r="I137" s="29" t="s">
        <v>72</v>
      </c>
      <c r="J137" s="29">
        <f t="shared" ca="1" si="5"/>
        <v>21.6</v>
      </c>
      <c r="K137" s="29">
        <f t="shared" si="9"/>
        <v>0.3</v>
      </c>
      <c r="L137" s="29">
        <f t="shared" ca="1" si="6"/>
        <v>1.9E-2</v>
      </c>
      <c r="M137">
        <f>Замеры!AC129</f>
        <v>0</v>
      </c>
    </row>
    <row r="138" spans="1:13" ht="15.6" x14ac:dyDescent="0.3">
      <c r="A138" s="58">
        <f>IF(Замеры!B130=0, " ", Замеры!B130)</f>
        <v>127</v>
      </c>
      <c r="B138" s="59">
        <f>Замеры!J130</f>
        <v>0</v>
      </c>
      <c r="C138" s="60" t="str">
        <f>Замеры!G130</f>
        <v xml:space="preserve">Группа от QF </v>
      </c>
      <c r="D138" s="29" t="s">
        <v>73</v>
      </c>
      <c r="E138" s="28">
        <f>Замеры!L130</f>
        <v>0</v>
      </c>
      <c r="F138" s="29" t="s">
        <v>85</v>
      </c>
      <c r="G138" s="29">
        <f t="shared" si="7"/>
        <v>15</v>
      </c>
      <c r="H138" s="29">
        <f t="shared" si="8"/>
        <v>30</v>
      </c>
      <c r="I138" s="29" t="s">
        <v>72</v>
      </c>
      <c r="J138" s="29">
        <f t="shared" ca="1" si="5"/>
        <v>20.399999999999999</v>
      </c>
      <c r="K138" s="29">
        <f t="shared" si="9"/>
        <v>0.3</v>
      </c>
      <c r="L138" s="29">
        <f t="shared" ca="1" si="6"/>
        <v>8.0000000000000002E-3</v>
      </c>
      <c r="M138">
        <f>Замеры!AC130</f>
        <v>0</v>
      </c>
    </row>
    <row r="139" spans="1:13" ht="15.6" x14ac:dyDescent="0.3">
      <c r="A139" s="58">
        <f>IF(Замеры!B131=0, " ", Замеры!B131)</f>
        <v>128</v>
      </c>
      <c r="B139" s="59">
        <f>Замеры!J131</f>
        <v>0</v>
      </c>
      <c r="C139" s="60" t="str">
        <f>Замеры!G131</f>
        <v xml:space="preserve">Группа от QF </v>
      </c>
      <c r="D139" s="29" t="s">
        <v>73</v>
      </c>
      <c r="E139" s="28">
        <f>Замеры!L131</f>
        <v>0</v>
      </c>
      <c r="F139" s="29" t="s">
        <v>85</v>
      </c>
      <c r="G139" s="29">
        <f t="shared" si="7"/>
        <v>15</v>
      </c>
      <c r="H139" s="29">
        <f t="shared" si="8"/>
        <v>30</v>
      </c>
      <c r="I139" s="29" t="s">
        <v>72</v>
      </c>
      <c r="J139" s="29">
        <f t="shared" ca="1" si="5"/>
        <v>20.6</v>
      </c>
      <c r="K139" s="29">
        <f t="shared" si="9"/>
        <v>0.3</v>
      </c>
      <c r="L139" s="29">
        <f t="shared" ca="1" si="6"/>
        <v>1.2999999999999999E-2</v>
      </c>
      <c r="M139">
        <f>Замеры!AC131</f>
        <v>0</v>
      </c>
    </row>
    <row r="140" spans="1:13" ht="15.6" x14ac:dyDescent="0.3">
      <c r="A140" s="58">
        <f>IF(Замеры!B132=0, " ", Замеры!B132)</f>
        <v>129</v>
      </c>
      <c r="B140" s="59">
        <f>Замеры!J132</f>
        <v>0</v>
      </c>
      <c r="C140" s="60" t="str">
        <f>Замеры!G132</f>
        <v xml:space="preserve">Группа от QF </v>
      </c>
      <c r="D140" s="29" t="s">
        <v>73</v>
      </c>
      <c r="E140" s="28">
        <f>Замеры!L132</f>
        <v>0</v>
      </c>
      <c r="F140" s="29" t="s">
        <v>85</v>
      </c>
      <c r="G140" s="29">
        <f t="shared" si="7"/>
        <v>15</v>
      </c>
      <c r="H140" s="29">
        <f t="shared" si="8"/>
        <v>30</v>
      </c>
      <c r="I140" s="29" t="s">
        <v>72</v>
      </c>
      <c r="J140" s="29">
        <f t="shared" ref="J140:J203" ca="1" si="10">RANDBETWEEN(201,219)/10</f>
        <v>20.5</v>
      </c>
      <c r="K140" s="29">
        <f t="shared" si="9"/>
        <v>0.3</v>
      </c>
      <c r="L140" s="29">
        <f t="shared" ref="L140:L203" ca="1" si="11">RANDBETWEEN(7,19)/1000</f>
        <v>1.2999999999999999E-2</v>
      </c>
      <c r="M140">
        <f>Замеры!AC132</f>
        <v>0</v>
      </c>
    </row>
    <row r="141" spans="1:13" ht="15.6" x14ac:dyDescent="0.3">
      <c r="A141" s="58">
        <f>IF(Замеры!B133=0, " ", Замеры!B133)</f>
        <v>130</v>
      </c>
      <c r="B141" s="59">
        <f>Замеры!J133</f>
        <v>0</v>
      </c>
      <c r="C141" s="60" t="str">
        <f>Замеры!G133</f>
        <v xml:space="preserve">Группа от QF </v>
      </c>
      <c r="D141" s="29" t="s">
        <v>73</v>
      </c>
      <c r="E141" s="28">
        <f>Замеры!L133</f>
        <v>0</v>
      </c>
      <c r="F141" s="29" t="s">
        <v>85</v>
      </c>
      <c r="G141" s="29">
        <f t="shared" ref="G141:G204" si="12">$M$9</f>
        <v>15</v>
      </c>
      <c r="H141" s="29">
        <f t="shared" ref="H141:H204" si="13">$N$9</f>
        <v>30</v>
      </c>
      <c r="I141" s="29" t="s">
        <v>72</v>
      </c>
      <c r="J141" s="29">
        <f t="shared" ca="1" si="10"/>
        <v>21.4</v>
      </c>
      <c r="K141" s="29">
        <f t="shared" ref="K141:K204" si="14">$O$9</f>
        <v>0.3</v>
      </c>
      <c r="L141" s="29">
        <f t="shared" ca="1" si="11"/>
        <v>1.7000000000000001E-2</v>
      </c>
      <c r="M141">
        <f>Замеры!AC133</f>
        <v>0</v>
      </c>
    </row>
    <row r="142" spans="1:13" ht="15.6" x14ac:dyDescent="0.3">
      <c r="A142" s="58">
        <f>IF(Замеры!B134=0, " ", Замеры!B134)</f>
        <v>131</v>
      </c>
      <c r="B142" s="59">
        <f>Замеры!J134</f>
        <v>0</v>
      </c>
      <c r="C142" s="60" t="str">
        <f>Замеры!G134</f>
        <v xml:space="preserve">Группа от QF </v>
      </c>
      <c r="D142" s="29" t="s">
        <v>73</v>
      </c>
      <c r="E142" s="28">
        <f>Замеры!L134</f>
        <v>0</v>
      </c>
      <c r="F142" s="29" t="s">
        <v>85</v>
      </c>
      <c r="G142" s="29">
        <f t="shared" si="12"/>
        <v>15</v>
      </c>
      <c r="H142" s="29">
        <f t="shared" si="13"/>
        <v>30</v>
      </c>
      <c r="I142" s="29" t="s">
        <v>72</v>
      </c>
      <c r="J142" s="29">
        <f t="shared" ca="1" si="10"/>
        <v>20.3</v>
      </c>
      <c r="K142" s="29">
        <f t="shared" si="14"/>
        <v>0.3</v>
      </c>
      <c r="L142" s="29">
        <f t="shared" ca="1" si="11"/>
        <v>1.2E-2</v>
      </c>
      <c r="M142">
        <f>Замеры!AC134</f>
        <v>0</v>
      </c>
    </row>
    <row r="143" spans="1:13" ht="15.6" x14ac:dyDescent="0.3">
      <c r="A143" s="58">
        <f>IF(Замеры!B135=0, " ", Замеры!B135)</f>
        <v>132</v>
      </c>
      <c r="B143" s="59">
        <f>Замеры!J135</f>
        <v>0</v>
      </c>
      <c r="C143" s="60" t="str">
        <f>Замеры!G135</f>
        <v xml:space="preserve">Группа от QF </v>
      </c>
      <c r="D143" s="29" t="s">
        <v>73</v>
      </c>
      <c r="E143" s="28">
        <f>Замеры!L135</f>
        <v>0</v>
      </c>
      <c r="F143" s="29" t="s">
        <v>85</v>
      </c>
      <c r="G143" s="29">
        <f t="shared" si="12"/>
        <v>15</v>
      </c>
      <c r="H143" s="29">
        <f t="shared" si="13"/>
        <v>30</v>
      </c>
      <c r="I143" s="29" t="s">
        <v>72</v>
      </c>
      <c r="J143" s="29">
        <f t="shared" ca="1" si="10"/>
        <v>20.2</v>
      </c>
      <c r="K143" s="29">
        <f t="shared" si="14"/>
        <v>0.3</v>
      </c>
      <c r="L143" s="29">
        <f t="shared" ca="1" si="11"/>
        <v>1.2999999999999999E-2</v>
      </c>
      <c r="M143">
        <f>Замеры!AC135</f>
        <v>0</v>
      </c>
    </row>
    <row r="144" spans="1:13" ht="15.6" x14ac:dyDescent="0.3">
      <c r="A144" s="58">
        <f>IF(Замеры!B136=0, " ", Замеры!B136)</f>
        <v>133</v>
      </c>
      <c r="B144" s="59">
        <f>Замеры!J136</f>
        <v>0</v>
      </c>
      <c r="C144" s="60" t="str">
        <f>Замеры!G136</f>
        <v xml:space="preserve">Группа от QF </v>
      </c>
      <c r="D144" s="29" t="s">
        <v>73</v>
      </c>
      <c r="E144" s="28">
        <f>Замеры!L136</f>
        <v>0</v>
      </c>
      <c r="F144" s="29" t="s">
        <v>85</v>
      </c>
      <c r="G144" s="29">
        <f t="shared" si="12"/>
        <v>15</v>
      </c>
      <c r="H144" s="29">
        <f t="shared" si="13"/>
        <v>30</v>
      </c>
      <c r="I144" s="29" t="s">
        <v>72</v>
      </c>
      <c r="J144" s="29">
        <f t="shared" ca="1" si="10"/>
        <v>20.6</v>
      </c>
      <c r="K144" s="29">
        <f t="shared" si="14"/>
        <v>0.3</v>
      </c>
      <c r="L144" s="29">
        <f t="shared" ca="1" si="11"/>
        <v>1.2999999999999999E-2</v>
      </c>
      <c r="M144">
        <f>Замеры!AC136</f>
        <v>0</v>
      </c>
    </row>
    <row r="145" spans="1:13" ht="15.6" x14ac:dyDescent="0.3">
      <c r="A145" s="58">
        <f>IF(Замеры!B137=0, " ", Замеры!B137)</f>
        <v>134</v>
      </c>
      <c r="B145" s="59">
        <f>Замеры!J137</f>
        <v>0</v>
      </c>
      <c r="C145" s="60" t="str">
        <f>Замеры!G137</f>
        <v xml:space="preserve">Группа от QF </v>
      </c>
      <c r="D145" s="29" t="s">
        <v>73</v>
      </c>
      <c r="E145" s="28">
        <f>Замеры!L137</f>
        <v>0</v>
      </c>
      <c r="F145" s="29" t="s">
        <v>85</v>
      </c>
      <c r="G145" s="29">
        <f t="shared" si="12"/>
        <v>15</v>
      </c>
      <c r="H145" s="29">
        <f t="shared" si="13"/>
        <v>30</v>
      </c>
      <c r="I145" s="29" t="s">
        <v>72</v>
      </c>
      <c r="J145" s="29">
        <f t="shared" ca="1" si="10"/>
        <v>20.6</v>
      </c>
      <c r="K145" s="29">
        <f t="shared" si="14"/>
        <v>0.3</v>
      </c>
      <c r="L145" s="29">
        <f t="shared" ca="1" si="11"/>
        <v>1.9E-2</v>
      </c>
      <c r="M145">
        <f>Замеры!AC137</f>
        <v>0</v>
      </c>
    </row>
    <row r="146" spans="1:13" ht="15.6" x14ac:dyDescent="0.3">
      <c r="A146" s="58">
        <f>IF(Замеры!B138=0, " ", Замеры!B138)</f>
        <v>135</v>
      </c>
      <c r="B146" s="59">
        <f>Замеры!J138</f>
        <v>0</v>
      </c>
      <c r="C146" s="60" t="str">
        <f>Замеры!G138</f>
        <v xml:space="preserve">Группа от QF </v>
      </c>
      <c r="D146" s="29" t="s">
        <v>73</v>
      </c>
      <c r="E146" s="28">
        <f>Замеры!L138</f>
        <v>0</v>
      </c>
      <c r="F146" s="29" t="s">
        <v>85</v>
      </c>
      <c r="G146" s="29">
        <f t="shared" si="12"/>
        <v>15</v>
      </c>
      <c r="H146" s="29">
        <f t="shared" si="13"/>
        <v>30</v>
      </c>
      <c r="I146" s="29" t="s">
        <v>72</v>
      </c>
      <c r="J146" s="29">
        <f t="shared" ca="1" si="10"/>
        <v>20.399999999999999</v>
      </c>
      <c r="K146" s="29">
        <f t="shared" si="14"/>
        <v>0.3</v>
      </c>
      <c r="L146" s="29">
        <f t="shared" ca="1" si="11"/>
        <v>1.9E-2</v>
      </c>
      <c r="M146">
        <f>Замеры!AC138</f>
        <v>0</v>
      </c>
    </row>
    <row r="147" spans="1:13" ht="15.6" x14ac:dyDescent="0.3">
      <c r="A147" s="58">
        <f>IF(Замеры!B139=0, " ", Замеры!B139)</f>
        <v>136</v>
      </c>
      <c r="B147" s="59">
        <f>Замеры!J139</f>
        <v>0</v>
      </c>
      <c r="C147" s="60" t="str">
        <f>Замеры!G139</f>
        <v xml:space="preserve">Группа от QF </v>
      </c>
      <c r="D147" s="29" t="s">
        <v>73</v>
      </c>
      <c r="E147" s="28">
        <f>Замеры!L139</f>
        <v>0</v>
      </c>
      <c r="F147" s="29" t="s">
        <v>85</v>
      </c>
      <c r="G147" s="29">
        <f t="shared" si="12"/>
        <v>15</v>
      </c>
      <c r="H147" s="29">
        <f t="shared" si="13"/>
        <v>30</v>
      </c>
      <c r="I147" s="29" t="s">
        <v>72</v>
      </c>
      <c r="J147" s="29">
        <f t="shared" ca="1" si="10"/>
        <v>20.9</v>
      </c>
      <c r="K147" s="29">
        <f t="shared" si="14"/>
        <v>0.3</v>
      </c>
      <c r="L147" s="29">
        <f t="shared" ca="1" si="11"/>
        <v>0.01</v>
      </c>
      <c r="M147">
        <f>Замеры!AC139</f>
        <v>0</v>
      </c>
    </row>
    <row r="148" spans="1:13" ht="15.6" x14ac:dyDescent="0.3">
      <c r="A148" s="58">
        <f>IF(Замеры!B140=0, " ", Замеры!B140)</f>
        <v>137</v>
      </c>
      <c r="B148" s="59">
        <f>Замеры!J140</f>
        <v>0</v>
      </c>
      <c r="C148" s="60" t="str">
        <f>Замеры!G140</f>
        <v xml:space="preserve">Группа от QF </v>
      </c>
      <c r="D148" s="29" t="s">
        <v>73</v>
      </c>
      <c r="E148" s="28">
        <f>Замеры!L140</f>
        <v>0</v>
      </c>
      <c r="F148" s="29" t="s">
        <v>85</v>
      </c>
      <c r="G148" s="29">
        <f t="shared" si="12"/>
        <v>15</v>
      </c>
      <c r="H148" s="29">
        <f t="shared" si="13"/>
        <v>30</v>
      </c>
      <c r="I148" s="29" t="s">
        <v>72</v>
      </c>
      <c r="J148" s="29">
        <f t="shared" ca="1" si="10"/>
        <v>21.3</v>
      </c>
      <c r="K148" s="29">
        <f t="shared" si="14"/>
        <v>0.3</v>
      </c>
      <c r="L148" s="29">
        <f t="shared" ca="1" si="11"/>
        <v>8.9999999999999993E-3</v>
      </c>
      <c r="M148">
        <f>Замеры!AC140</f>
        <v>0</v>
      </c>
    </row>
    <row r="149" spans="1:13" ht="15.6" x14ac:dyDescent="0.3">
      <c r="A149" s="58">
        <f>IF(Замеры!B141=0, " ", Замеры!B141)</f>
        <v>138</v>
      </c>
      <c r="B149" s="59">
        <f>Замеры!J141</f>
        <v>0</v>
      </c>
      <c r="C149" s="60" t="str">
        <f>Замеры!G141</f>
        <v xml:space="preserve">Группа от QF </v>
      </c>
      <c r="D149" s="29" t="s">
        <v>73</v>
      </c>
      <c r="E149" s="28">
        <f>Замеры!L141</f>
        <v>0</v>
      </c>
      <c r="F149" s="29" t="s">
        <v>85</v>
      </c>
      <c r="G149" s="29">
        <f t="shared" si="12"/>
        <v>15</v>
      </c>
      <c r="H149" s="29">
        <f t="shared" si="13"/>
        <v>30</v>
      </c>
      <c r="I149" s="29" t="s">
        <v>72</v>
      </c>
      <c r="J149" s="29">
        <f t="shared" ca="1" si="10"/>
        <v>21.6</v>
      </c>
      <c r="K149" s="29">
        <f t="shared" si="14"/>
        <v>0.3</v>
      </c>
      <c r="L149" s="29">
        <f t="shared" ca="1" si="11"/>
        <v>1.7000000000000001E-2</v>
      </c>
      <c r="M149">
        <f>Замеры!AC141</f>
        <v>0</v>
      </c>
    </row>
    <row r="150" spans="1:13" ht="15.6" x14ac:dyDescent="0.3">
      <c r="A150" s="58">
        <f>IF(Замеры!B142=0, " ", Замеры!B142)</f>
        <v>139</v>
      </c>
      <c r="B150" s="59">
        <f>Замеры!J142</f>
        <v>0</v>
      </c>
      <c r="C150" s="60" t="str">
        <f>Замеры!G142</f>
        <v xml:space="preserve">Группа от QF </v>
      </c>
      <c r="D150" s="29" t="s">
        <v>73</v>
      </c>
      <c r="E150" s="28">
        <f>Замеры!L142</f>
        <v>0</v>
      </c>
      <c r="F150" s="29" t="s">
        <v>85</v>
      </c>
      <c r="G150" s="29">
        <f t="shared" si="12"/>
        <v>15</v>
      </c>
      <c r="H150" s="29">
        <f t="shared" si="13"/>
        <v>30</v>
      </c>
      <c r="I150" s="29" t="s">
        <v>72</v>
      </c>
      <c r="J150" s="29">
        <f t="shared" ca="1" si="10"/>
        <v>20.399999999999999</v>
      </c>
      <c r="K150" s="29">
        <f t="shared" si="14"/>
        <v>0.3</v>
      </c>
      <c r="L150" s="29">
        <f t="shared" ca="1" si="11"/>
        <v>1.4999999999999999E-2</v>
      </c>
      <c r="M150">
        <f>Замеры!AC142</f>
        <v>0</v>
      </c>
    </row>
    <row r="151" spans="1:13" ht="15.6" x14ac:dyDescent="0.3">
      <c r="A151" s="58">
        <f>IF(Замеры!B143=0, " ", Замеры!B143)</f>
        <v>140</v>
      </c>
      <c r="B151" s="59">
        <f>Замеры!J143</f>
        <v>0</v>
      </c>
      <c r="C151" s="60" t="str">
        <f>Замеры!G143</f>
        <v xml:space="preserve">Группа от QF </v>
      </c>
      <c r="D151" s="29" t="s">
        <v>73</v>
      </c>
      <c r="E151" s="28">
        <f>Замеры!L143</f>
        <v>0</v>
      </c>
      <c r="F151" s="29" t="s">
        <v>85</v>
      </c>
      <c r="G151" s="29">
        <f t="shared" si="12"/>
        <v>15</v>
      </c>
      <c r="H151" s="29">
        <f t="shared" si="13"/>
        <v>30</v>
      </c>
      <c r="I151" s="29" t="s">
        <v>72</v>
      </c>
      <c r="J151" s="29">
        <f t="shared" ca="1" si="10"/>
        <v>21.1</v>
      </c>
      <c r="K151" s="29">
        <f t="shared" si="14"/>
        <v>0.3</v>
      </c>
      <c r="L151" s="29">
        <f t="shared" ca="1" si="11"/>
        <v>7.0000000000000001E-3</v>
      </c>
      <c r="M151">
        <f>Замеры!AC143</f>
        <v>0</v>
      </c>
    </row>
    <row r="152" spans="1:13" ht="15.6" x14ac:dyDescent="0.3">
      <c r="A152" s="58">
        <f>IF(Замеры!B144=0, " ", Замеры!B144)</f>
        <v>141</v>
      </c>
      <c r="B152" s="59">
        <f>Замеры!J144</f>
        <v>0</v>
      </c>
      <c r="C152" s="60" t="str">
        <f>Замеры!G144</f>
        <v xml:space="preserve">Группа от QF </v>
      </c>
      <c r="D152" s="29" t="s">
        <v>73</v>
      </c>
      <c r="E152" s="28">
        <f>Замеры!L144</f>
        <v>0</v>
      </c>
      <c r="F152" s="29" t="s">
        <v>85</v>
      </c>
      <c r="G152" s="29">
        <f t="shared" si="12"/>
        <v>15</v>
      </c>
      <c r="H152" s="29">
        <f t="shared" si="13"/>
        <v>30</v>
      </c>
      <c r="I152" s="29" t="s">
        <v>72</v>
      </c>
      <c r="J152" s="29">
        <f t="shared" ca="1" si="10"/>
        <v>21</v>
      </c>
      <c r="K152" s="29">
        <f t="shared" si="14"/>
        <v>0.3</v>
      </c>
      <c r="L152" s="29">
        <f t="shared" ca="1" si="11"/>
        <v>1.2E-2</v>
      </c>
      <c r="M152">
        <f>Замеры!AC144</f>
        <v>0</v>
      </c>
    </row>
    <row r="153" spans="1:13" ht="15.6" x14ac:dyDescent="0.3">
      <c r="A153" s="58">
        <f>IF(Замеры!B145=0, " ", Замеры!B145)</f>
        <v>142</v>
      </c>
      <c r="B153" s="59">
        <f>Замеры!J145</f>
        <v>0</v>
      </c>
      <c r="C153" s="60" t="str">
        <f>Замеры!G145</f>
        <v xml:space="preserve">Группа от QF </v>
      </c>
      <c r="D153" s="29" t="s">
        <v>73</v>
      </c>
      <c r="E153" s="28">
        <f>Замеры!L145</f>
        <v>0</v>
      </c>
      <c r="F153" s="29" t="s">
        <v>85</v>
      </c>
      <c r="G153" s="29">
        <f t="shared" si="12"/>
        <v>15</v>
      </c>
      <c r="H153" s="29">
        <f t="shared" si="13"/>
        <v>30</v>
      </c>
      <c r="I153" s="29" t="s">
        <v>72</v>
      </c>
      <c r="J153" s="29">
        <f t="shared" ca="1" si="10"/>
        <v>21</v>
      </c>
      <c r="K153" s="29">
        <f t="shared" si="14"/>
        <v>0.3</v>
      </c>
      <c r="L153" s="29">
        <f t="shared" ca="1" si="11"/>
        <v>1.9E-2</v>
      </c>
      <c r="M153">
        <f>Замеры!AC145</f>
        <v>0</v>
      </c>
    </row>
    <row r="154" spans="1:13" ht="15.6" x14ac:dyDescent="0.3">
      <c r="A154" s="58">
        <f>IF(Замеры!B146=0, " ", Замеры!B146)</f>
        <v>143</v>
      </c>
      <c r="B154" s="59">
        <f>Замеры!J146</f>
        <v>0</v>
      </c>
      <c r="C154" s="60" t="str">
        <f>Замеры!G146</f>
        <v xml:space="preserve">Группа от QF </v>
      </c>
      <c r="D154" s="29" t="s">
        <v>73</v>
      </c>
      <c r="E154" s="28">
        <f>Замеры!L146</f>
        <v>0</v>
      </c>
      <c r="F154" s="29" t="s">
        <v>85</v>
      </c>
      <c r="G154" s="29">
        <f t="shared" si="12"/>
        <v>15</v>
      </c>
      <c r="H154" s="29">
        <f t="shared" si="13"/>
        <v>30</v>
      </c>
      <c r="I154" s="29" t="s">
        <v>72</v>
      </c>
      <c r="J154" s="29">
        <f t="shared" ca="1" si="10"/>
        <v>20.8</v>
      </c>
      <c r="K154" s="29">
        <f t="shared" si="14"/>
        <v>0.3</v>
      </c>
      <c r="L154" s="29">
        <f t="shared" ca="1" si="11"/>
        <v>1.2999999999999999E-2</v>
      </c>
      <c r="M154">
        <f>Замеры!AC146</f>
        <v>0</v>
      </c>
    </row>
    <row r="155" spans="1:13" ht="15.6" x14ac:dyDescent="0.3">
      <c r="A155" s="58">
        <f>IF(Замеры!B147=0, " ", Замеры!B147)</f>
        <v>144</v>
      </c>
      <c r="B155" s="59">
        <f>Замеры!J147</f>
        <v>0</v>
      </c>
      <c r="C155" s="60" t="str">
        <f>Замеры!G147</f>
        <v xml:space="preserve">Группа от QF </v>
      </c>
      <c r="D155" s="29" t="s">
        <v>73</v>
      </c>
      <c r="E155" s="28">
        <f>Замеры!L147</f>
        <v>0</v>
      </c>
      <c r="F155" s="29" t="s">
        <v>85</v>
      </c>
      <c r="G155" s="29">
        <f t="shared" si="12"/>
        <v>15</v>
      </c>
      <c r="H155" s="29">
        <f t="shared" si="13"/>
        <v>30</v>
      </c>
      <c r="I155" s="29" t="s">
        <v>72</v>
      </c>
      <c r="J155" s="29">
        <f t="shared" ca="1" si="10"/>
        <v>21</v>
      </c>
      <c r="K155" s="29">
        <f t="shared" si="14"/>
        <v>0.3</v>
      </c>
      <c r="L155" s="29">
        <f t="shared" ca="1" si="11"/>
        <v>1.0999999999999999E-2</v>
      </c>
      <c r="M155">
        <f>Замеры!AC147</f>
        <v>0</v>
      </c>
    </row>
    <row r="156" spans="1:13" ht="15.6" x14ac:dyDescent="0.3">
      <c r="A156" s="58">
        <f>IF(Замеры!B148=0, " ", Замеры!B148)</f>
        <v>145</v>
      </c>
      <c r="B156" s="59">
        <f>Замеры!J148</f>
        <v>0</v>
      </c>
      <c r="C156" s="60" t="str">
        <f>Замеры!G148</f>
        <v xml:space="preserve">Группа от QF </v>
      </c>
      <c r="D156" s="29" t="s">
        <v>73</v>
      </c>
      <c r="E156" s="28">
        <f>Замеры!L148</f>
        <v>0</v>
      </c>
      <c r="F156" s="29" t="s">
        <v>85</v>
      </c>
      <c r="G156" s="29">
        <f t="shared" si="12"/>
        <v>15</v>
      </c>
      <c r="H156" s="29">
        <f t="shared" si="13"/>
        <v>30</v>
      </c>
      <c r="I156" s="29" t="s">
        <v>72</v>
      </c>
      <c r="J156" s="29">
        <f t="shared" ca="1" si="10"/>
        <v>20.100000000000001</v>
      </c>
      <c r="K156" s="29">
        <f t="shared" si="14"/>
        <v>0.3</v>
      </c>
      <c r="L156" s="29">
        <f t="shared" ca="1" si="11"/>
        <v>1.2999999999999999E-2</v>
      </c>
      <c r="M156">
        <f>Замеры!AC148</f>
        <v>0</v>
      </c>
    </row>
    <row r="157" spans="1:13" ht="15.6" x14ac:dyDescent="0.3">
      <c r="A157" s="58">
        <f>IF(Замеры!B149=0, " ", Замеры!B149)</f>
        <v>146</v>
      </c>
      <c r="B157" s="59">
        <f>Замеры!J149</f>
        <v>0</v>
      </c>
      <c r="C157" s="60" t="str">
        <f>Замеры!G149</f>
        <v xml:space="preserve">Группа от QF </v>
      </c>
      <c r="D157" s="29" t="s">
        <v>73</v>
      </c>
      <c r="E157" s="28">
        <f>Замеры!L149</f>
        <v>0</v>
      </c>
      <c r="F157" s="29" t="s">
        <v>85</v>
      </c>
      <c r="G157" s="29">
        <f t="shared" si="12"/>
        <v>15</v>
      </c>
      <c r="H157" s="29">
        <f t="shared" si="13"/>
        <v>30</v>
      </c>
      <c r="I157" s="29" t="s">
        <v>72</v>
      </c>
      <c r="J157" s="29">
        <f t="shared" ca="1" si="10"/>
        <v>20.399999999999999</v>
      </c>
      <c r="K157" s="29">
        <f t="shared" si="14"/>
        <v>0.3</v>
      </c>
      <c r="L157" s="29">
        <f t="shared" ca="1" si="11"/>
        <v>1.4E-2</v>
      </c>
      <c r="M157">
        <f>Замеры!AC149</f>
        <v>0</v>
      </c>
    </row>
    <row r="158" spans="1:13" ht="15.6" x14ac:dyDescent="0.3">
      <c r="A158" s="58">
        <f>IF(Замеры!B150=0, " ", Замеры!B150)</f>
        <v>147</v>
      </c>
      <c r="B158" s="59">
        <f>Замеры!J150</f>
        <v>0</v>
      </c>
      <c r="C158" s="60" t="str">
        <f>Замеры!G150</f>
        <v xml:space="preserve">Группа от QF </v>
      </c>
      <c r="D158" s="29" t="s">
        <v>73</v>
      </c>
      <c r="E158" s="28">
        <f>Замеры!L150</f>
        <v>0</v>
      </c>
      <c r="F158" s="29" t="s">
        <v>85</v>
      </c>
      <c r="G158" s="29">
        <f t="shared" si="12"/>
        <v>15</v>
      </c>
      <c r="H158" s="29">
        <f t="shared" si="13"/>
        <v>30</v>
      </c>
      <c r="I158" s="29" t="s">
        <v>72</v>
      </c>
      <c r="J158" s="29">
        <f t="shared" ca="1" si="10"/>
        <v>20.9</v>
      </c>
      <c r="K158" s="29">
        <f t="shared" si="14"/>
        <v>0.3</v>
      </c>
      <c r="L158" s="29">
        <f t="shared" ca="1" si="11"/>
        <v>1.4999999999999999E-2</v>
      </c>
      <c r="M158">
        <f>Замеры!AC150</f>
        <v>0</v>
      </c>
    </row>
    <row r="159" spans="1:13" ht="15.6" x14ac:dyDescent="0.3">
      <c r="A159" s="58">
        <f>IF(Замеры!B151=0, " ", Замеры!B151)</f>
        <v>148</v>
      </c>
      <c r="B159" s="59">
        <f>Замеры!J151</f>
        <v>0</v>
      </c>
      <c r="C159" s="60" t="str">
        <f>Замеры!G151</f>
        <v xml:space="preserve">Группа от QF </v>
      </c>
      <c r="D159" s="29" t="s">
        <v>73</v>
      </c>
      <c r="E159" s="28">
        <f>Замеры!L151</f>
        <v>0</v>
      </c>
      <c r="F159" s="29" t="s">
        <v>85</v>
      </c>
      <c r="G159" s="29">
        <f t="shared" si="12"/>
        <v>15</v>
      </c>
      <c r="H159" s="29">
        <f t="shared" si="13"/>
        <v>30</v>
      </c>
      <c r="I159" s="29" t="s">
        <v>72</v>
      </c>
      <c r="J159" s="29">
        <f t="shared" ca="1" si="10"/>
        <v>20.8</v>
      </c>
      <c r="K159" s="29">
        <f t="shared" si="14"/>
        <v>0.3</v>
      </c>
      <c r="L159" s="29">
        <f t="shared" ca="1" si="11"/>
        <v>0.01</v>
      </c>
      <c r="M159">
        <f>Замеры!AC151</f>
        <v>0</v>
      </c>
    </row>
    <row r="160" spans="1:13" ht="15.6" x14ac:dyDescent="0.3">
      <c r="A160" s="58">
        <f>IF(Замеры!B152=0, " ", Замеры!B152)</f>
        <v>149</v>
      </c>
      <c r="B160" s="59">
        <f>Замеры!J152</f>
        <v>0</v>
      </c>
      <c r="C160" s="60" t="str">
        <f>Замеры!G152</f>
        <v xml:space="preserve">Группа от QF </v>
      </c>
      <c r="D160" s="29" t="s">
        <v>73</v>
      </c>
      <c r="E160" s="28">
        <f>Замеры!L152</f>
        <v>0</v>
      </c>
      <c r="F160" s="29" t="s">
        <v>85</v>
      </c>
      <c r="G160" s="29">
        <f t="shared" si="12"/>
        <v>15</v>
      </c>
      <c r="H160" s="29">
        <f t="shared" si="13"/>
        <v>30</v>
      </c>
      <c r="I160" s="29" t="s">
        <v>72</v>
      </c>
      <c r="J160" s="29">
        <f t="shared" ca="1" si="10"/>
        <v>20.2</v>
      </c>
      <c r="K160" s="29">
        <f t="shared" si="14"/>
        <v>0.3</v>
      </c>
      <c r="L160" s="29">
        <f t="shared" ca="1" si="11"/>
        <v>1.6E-2</v>
      </c>
      <c r="M160">
        <f>Замеры!AC152</f>
        <v>0</v>
      </c>
    </row>
    <row r="161" spans="1:13" ht="15.6" x14ac:dyDescent="0.3">
      <c r="A161" s="58">
        <f>IF(Замеры!B153=0, " ", Замеры!B153)</f>
        <v>150</v>
      </c>
      <c r="B161" s="59">
        <f>Замеры!J153</f>
        <v>0</v>
      </c>
      <c r="C161" s="60" t="str">
        <f>Замеры!G153</f>
        <v xml:space="preserve">Группа от QF </v>
      </c>
      <c r="D161" s="29" t="s">
        <v>73</v>
      </c>
      <c r="E161" s="28">
        <f>Замеры!L153</f>
        <v>0</v>
      </c>
      <c r="F161" s="29" t="s">
        <v>85</v>
      </c>
      <c r="G161" s="29">
        <f t="shared" si="12"/>
        <v>15</v>
      </c>
      <c r="H161" s="29">
        <f t="shared" si="13"/>
        <v>30</v>
      </c>
      <c r="I161" s="29" t="s">
        <v>72</v>
      </c>
      <c r="J161" s="29">
        <f t="shared" ca="1" si="10"/>
        <v>21.8</v>
      </c>
      <c r="K161" s="29">
        <f t="shared" si="14"/>
        <v>0.3</v>
      </c>
      <c r="L161" s="29">
        <f t="shared" ca="1" si="11"/>
        <v>1.7000000000000001E-2</v>
      </c>
      <c r="M161">
        <f>Замеры!AC153</f>
        <v>0</v>
      </c>
    </row>
    <row r="162" spans="1:13" ht="15.6" x14ac:dyDescent="0.3">
      <c r="A162" s="58">
        <f>IF(Замеры!B154=0, " ", Замеры!B154)</f>
        <v>151</v>
      </c>
      <c r="B162" s="59">
        <f>Замеры!J154</f>
        <v>0</v>
      </c>
      <c r="C162" s="60" t="str">
        <f>Замеры!G154</f>
        <v xml:space="preserve">Группа от QF </v>
      </c>
      <c r="D162" s="29" t="s">
        <v>73</v>
      </c>
      <c r="E162" s="28">
        <f>Замеры!L154</f>
        <v>0</v>
      </c>
      <c r="F162" s="29" t="s">
        <v>85</v>
      </c>
      <c r="G162" s="29">
        <f t="shared" si="12"/>
        <v>15</v>
      </c>
      <c r="H162" s="29">
        <f t="shared" si="13"/>
        <v>30</v>
      </c>
      <c r="I162" s="29" t="s">
        <v>72</v>
      </c>
      <c r="J162" s="29">
        <f t="shared" ca="1" si="10"/>
        <v>20.100000000000001</v>
      </c>
      <c r="K162" s="29">
        <f t="shared" si="14"/>
        <v>0.3</v>
      </c>
      <c r="L162" s="29">
        <f t="shared" ca="1" si="11"/>
        <v>1.4999999999999999E-2</v>
      </c>
      <c r="M162">
        <f>Замеры!AC154</f>
        <v>0</v>
      </c>
    </row>
    <row r="163" spans="1:13" ht="15.6" x14ac:dyDescent="0.3">
      <c r="A163" s="58">
        <f>IF(Замеры!B155=0, " ", Замеры!B155)</f>
        <v>152</v>
      </c>
      <c r="B163" s="59">
        <f>Замеры!J155</f>
        <v>0</v>
      </c>
      <c r="C163" s="60" t="str">
        <f>Замеры!G155</f>
        <v xml:space="preserve">Группа от QF </v>
      </c>
      <c r="D163" s="29" t="s">
        <v>73</v>
      </c>
      <c r="E163" s="28">
        <f>Замеры!L155</f>
        <v>0</v>
      </c>
      <c r="F163" s="29" t="s">
        <v>85</v>
      </c>
      <c r="G163" s="29">
        <f t="shared" si="12"/>
        <v>15</v>
      </c>
      <c r="H163" s="29">
        <f t="shared" si="13"/>
        <v>30</v>
      </c>
      <c r="I163" s="29" t="s">
        <v>72</v>
      </c>
      <c r="J163" s="29">
        <f t="shared" ca="1" si="10"/>
        <v>20.6</v>
      </c>
      <c r="K163" s="29">
        <f t="shared" si="14"/>
        <v>0.3</v>
      </c>
      <c r="L163" s="29">
        <f t="shared" ca="1" si="11"/>
        <v>1.2999999999999999E-2</v>
      </c>
      <c r="M163">
        <f>Замеры!AC155</f>
        <v>0</v>
      </c>
    </row>
    <row r="164" spans="1:13" ht="15.6" x14ac:dyDescent="0.3">
      <c r="A164" s="58">
        <f>IF(Замеры!B156=0, " ", Замеры!B156)</f>
        <v>153</v>
      </c>
      <c r="B164" s="59">
        <f>Замеры!J156</f>
        <v>0</v>
      </c>
      <c r="C164" s="60" t="str">
        <f>Замеры!G156</f>
        <v xml:space="preserve">Группа от QF </v>
      </c>
      <c r="D164" s="29" t="s">
        <v>73</v>
      </c>
      <c r="E164" s="28">
        <f>Замеры!L156</f>
        <v>0</v>
      </c>
      <c r="F164" s="29" t="s">
        <v>85</v>
      </c>
      <c r="G164" s="29">
        <f t="shared" si="12"/>
        <v>15</v>
      </c>
      <c r="H164" s="29">
        <f t="shared" si="13"/>
        <v>30</v>
      </c>
      <c r="I164" s="29" t="s">
        <v>72</v>
      </c>
      <c r="J164" s="29">
        <f t="shared" ca="1" si="10"/>
        <v>20.2</v>
      </c>
      <c r="K164" s="29">
        <f t="shared" si="14"/>
        <v>0.3</v>
      </c>
      <c r="L164" s="29">
        <f t="shared" ca="1" si="11"/>
        <v>1.6E-2</v>
      </c>
      <c r="M164">
        <f>Замеры!AC156</f>
        <v>0</v>
      </c>
    </row>
    <row r="165" spans="1:13" ht="15.6" x14ac:dyDescent="0.3">
      <c r="A165" s="58">
        <f>IF(Замеры!B157=0, " ", Замеры!B157)</f>
        <v>154</v>
      </c>
      <c r="B165" s="59">
        <f>Замеры!J157</f>
        <v>0</v>
      </c>
      <c r="C165" s="60" t="str">
        <f>Замеры!G157</f>
        <v xml:space="preserve">Группа от QF </v>
      </c>
      <c r="D165" s="29" t="s">
        <v>73</v>
      </c>
      <c r="E165" s="28">
        <f>Замеры!L157</f>
        <v>0</v>
      </c>
      <c r="F165" s="29" t="s">
        <v>85</v>
      </c>
      <c r="G165" s="29">
        <f t="shared" si="12"/>
        <v>15</v>
      </c>
      <c r="H165" s="29">
        <f t="shared" si="13"/>
        <v>30</v>
      </c>
      <c r="I165" s="29" t="s">
        <v>72</v>
      </c>
      <c r="J165" s="29">
        <f t="shared" ca="1" si="10"/>
        <v>20.2</v>
      </c>
      <c r="K165" s="29">
        <f t="shared" si="14"/>
        <v>0.3</v>
      </c>
      <c r="L165" s="29">
        <f t="shared" ca="1" si="11"/>
        <v>7.0000000000000001E-3</v>
      </c>
      <c r="M165">
        <f>Замеры!AC157</f>
        <v>0</v>
      </c>
    </row>
    <row r="166" spans="1:13" ht="15.6" x14ac:dyDescent="0.3">
      <c r="A166" s="58">
        <f>IF(Замеры!B158=0, " ", Замеры!B158)</f>
        <v>155</v>
      </c>
      <c r="B166" s="59">
        <f>Замеры!J158</f>
        <v>0</v>
      </c>
      <c r="C166" s="60" t="str">
        <f>Замеры!G158</f>
        <v xml:space="preserve">Группа от QF </v>
      </c>
      <c r="D166" s="29" t="s">
        <v>73</v>
      </c>
      <c r="E166" s="28">
        <f>Замеры!L158</f>
        <v>0</v>
      </c>
      <c r="F166" s="29" t="s">
        <v>85</v>
      </c>
      <c r="G166" s="29">
        <f t="shared" si="12"/>
        <v>15</v>
      </c>
      <c r="H166" s="29">
        <f t="shared" si="13"/>
        <v>30</v>
      </c>
      <c r="I166" s="29" t="s">
        <v>72</v>
      </c>
      <c r="J166" s="29">
        <f t="shared" ca="1" si="10"/>
        <v>21.2</v>
      </c>
      <c r="K166" s="29">
        <f t="shared" si="14"/>
        <v>0.3</v>
      </c>
      <c r="L166" s="29">
        <f t="shared" ca="1" si="11"/>
        <v>7.0000000000000001E-3</v>
      </c>
      <c r="M166">
        <f>Замеры!AC158</f>
        <v>0</v>
      </c>
    </row>
    <row r="167" spans="1:13" ht="15.6" x14ac:dyDescent="0.3">
      <c r="A167" s="58">
        <f>IF(Замеры!B159=0, " ", Замеры!B159)</f>
        <v>156</v>
      </c>
      <c r="B167" s="59">
        <f>Замеры!J159</f>
        <v>0</v>
      </c>
      <c r="C167" s="60" t="str">
        <f>Замеры!G159</f>
        <v xml:space="preserve">Группа от QF </v>
      </c>
      <c r="D167" s="29" t="s">
        <v>73</v>
      </c>
      <c r="E167" s="28">
        <f>Замеры!L159</f>
        <v>0</v>
      </c>
      <c r="F167" s="29" t="s">
        <v>85</v>
      </c>
      <c r="G167" s="29">
        <f t="shared" si="12"/>
        <v>15</v>
      </c>
      <c r="H167" s="29">
        <f t="shared" si="13"/>
        <v>30</v>
      </c>
      <c r="I167" s="29" t="s">
        <v>72</v>
      </c>
      <c r="J167" s="29">
        <f t="shared" ca="1" si="10"/>
        <v>21.7</v>
      </c>
      <c r="K167" s="29">
        <f t="shared" si="14"/>
        <v>0.3</v>
      </c>
      <c r="L167" s="29">
        <f t="shared" ca="1" si="11"/>
        <v>1.7999999999999999E-2</v>
      </c>
      <c r="M167">
        <f>Замеры!AC159</f>
        <v>0</v>
      </c>
    </row>
    <row r="168" spans="1:13" ht="15.6" x14ac:dyDescent="0.3">
      <c r="A168" s="58">
        <f>IF(Замеры!B160=0, " ", Замеры!B160)</f>
        <v>157</v>
      </c>
      <c r="B168" s="59">
        <f>Замеры!J160</f>
        <v>0</v>
      </c>
      <c r="C168" s="60" t="str">
        <f>Замеры!G160</f>
        <v xml:space="preserve">Группа от QF </v>
      </c>
      <c r="D168" s="29" t="s">
        <v>73</v>
      </c>
      <c r="E168" s="28">
        <f>Замеры!L160</f>
        <v>0</v>
      </c>
      <c r="F168" s="29" t="s">
        <v>85</v>
      </c>
      <c r="G168" s="29">
        <f t="shared" si="12"/>
        <v>15</v>
      </c>
      <c r="H168" s="29">
        <f t="shared" si="13"/>
        <v>30</v>
      </c>
      <c r="I168" s="29" t="s">
        <v>72</v>
      </c>
      <c r="J168" s="29">
        <f t="shared" ca="1" si="10"/>
        <v>20.7</v>
      </c>
      <c r="K168" s="29">
        <f t="shared" si="14"/>
        <v>0.3</v>
      </c>
      <c r="L168" s="29">
        <f t="shared" ca="1" si="11"/>
        <v>1.2999999999999999E-2</v>
      </c>
      <c r="M168">
        <f>Замеры!AC160</f>
        <v>0</v>
      </c>
    </row>
    <row r="169" spans="1:13" ht="15.6" x14ac:dyDescent="0.3">
      <c r="A169" s="58">
        <f>IF(Замеры!B161=0, " ", Замеры!B161)</f>
        <v>158</v>
      </c>
      <c r="B169" s="59">
        <f>Замеры!J161</f>
        <v>0</v>
      </c>
      <c r="C169" s="60" t="str">
        <f>Замеры!G161</f>
        <v xml:space="preserve">Группа от QF </v>
      </c>
      <c r="D169" s="29" t="s">
        <v>73</v>
      </c>
      <c r="E169" s="28">
        <f>Замеры!L161</f>
        <v>0</v>
      </c>
      <c r="F169" s="29" t="s">
        <v>85</v>
      </c>
      <c r="G169" s="29">
        <f t="shared" si="12"/>
        <v>15</v>
      </c>
      <c r="H169" s="29">
        <f t="shared" si="13"/>
        <v>30</v>
      </c>
      <c r="I169" s="29" t="s">
        <v>72</v>
      </c>
      <c r="J169" s="29">
        <f t="shared" ca="1" si="10"/>
        <v>21.9</v>
      </c>
      <c r="K169" s="29">
        <f t="shared" si="14"/>
        <v>0.3</v>
      </c>
      <c r="L169" s="29">
        <f t="shared" ca="1" si="11"/>
        <v>7.0000000000000001E-3</v>
      </c>
      <c r="M169">
        <f>Замеры!AC161</f>
        <v>0</v>
      </c>
    </row>
    <row r="170" spans="1:13" ht="15.6" x14ac:dyDescent="0.3">
      <c r="A170" s="58">
        <f>IF(Замеры!B162=0, " ", Замеры!B162)</f>
        <v>159</v>
      </c>
      <c r="B170" s="59">
        <f>Замеры!J162</f>
        <v>0</v>
      </c>
      <c r="C170" s="60" t="str">
        <f>Замеры!G162</f>
        <v xml:space="preserve">Группа от QF </v>
      </c>
      <c r="D170" s="29" t="s">
        <v>73</v>
      </c>
      <c r="E170" s="28">
        <f>Замеры!L162</f>
        <v>0</v>
      </c>
      <c r="F170" s="29" t="s">
        <v>85</v>
      </c>
      <c r="G170" s="29">
        <f t="shared" si="12"/>
        <v>15</v>
      </c>
      <c r="H170" s="29">
        <f t="shared" si="13"/>
        <v>30</v>
      </c>
      <c r="I170" s="29" t="s">
        <v>72</v>
      </c>
      <c r="J170" s="29">
        <f t="shared" ca="1" si="10"/>
        <v>21.2</v>
      </c>
      <c r="K170" s="29">
        <f t="shared" si="14"/>
        <v>0.3</v>
      </c>
      <c r="L170" s="29">
        <f t="shared" ca="1" si="11"/>
        <v>8.9999999999999993E-3</v>
      </c>
      <c r="M170">
        <f>Замеры!AC162</f>
        <v>0</v>
      </c>
    </row>
    <row r="171" spans="1:13" ht="15.6" x14ac:dyDescent="0.3">
      <c r="A171" s="58">
        <f>IF(Замеры!B163=0, " ", Замеры!B163)</f>
        <v>160</v>
      </c>
      <c r="B171" s="59">
        <f>Замеры!J163</f>
        <v>0</v>
      </c>
      <c r="C171" s="60" t="str">
        <f>Замеры!G163</f>
        <v xml:space="preserve">Группа от QF </v>
      </c>
      <c r="D171" s="29" t="s">
        <v>73</v>
      </c>
      <c r="E171" s="28">
        <f>Замеры!L163</f>
        <v>0</v>
      </c>
      <c r="F171" s="29" t="s">
        <v>85</v>
      </c>
      <c r="G171" s="29">
        <f t="shared" si="12"/>
        <v>15</v>
      </c>
      <c r="H171" s="29">
        <f t="shared" si="13"/>
        <v>30</v>
      </c>
      <c r="I171" s="29" t="s">
        <v>72</v>
      </c>
      <c r="J171" s="29">
        <f t="shared" ca="1" si="10"/>
        <v>21.6</v>
      </c>
      <c r="K171" s="29">
        <f t="shared" si="14"/>
        <v>0.3</v>
      </c>
      <c r="L171" s="29">
        <f t="shared" ca="1" si="11"/>
        <v>1.0999999999999999E-2</v>
      </c>
      <c r="M171">
        <f>Замеры!AC163</f>
        <v>0</v>
      </c>
    </row>
    <row r="172" spans="1:13" ht="15.6" x14ac:dyDescent="0.3">
      <c r="A172" s="58">
        <f>IF(Замеры!B164=0, " ", Замеры!B164)</f>
        <v>161</v>
      </c>
      <c r="B172" s="59">
        <f>Замеры!J164</f>
        <v>0</v>
      </c>
      <c r="C172" s="60" t="str">
        <f>Замеры!G164</f>
        <v xml:space="preserve">Группа от QF </v>
      </c>
      <c r="D172" s="29" t="s">
        <v>73</v>
      </c>
      <c r="E172" s="28">
        <f>Замеры!L164</f>
        <v>0</v>
      </c>
      <c r="F172" s="29" t="s">
        <v>85</v>
      </c>
      <c r="G172" s="29">
        <f t="shared" si="12"/>
        <v>15</v>
      </c>
      <c r="H172" s="29">
        <f t="shared" si="13"/>
        <v>30</v>
      </c>
      <c r="I172" s="29" t="s">
        <v>72</v>
      </c>
      <c r="J172" s="29">
        <f t="shared" ca="1" si="10"/>
        <v>20.2</v>
      </c>
      <c r="K172" s="29">
        <f t="shared" si="14"/>
        <v>0.3</v>
      </c>
      <c r="L172" s="29">
        <f t="shared" ca="1" si="11"/>
        <v>0.01</v>
      </c>
      <c r="M172">
        <f>Замеры!AC164</f>
        <v>0</v>
      </c>
    </row>
    <row r="173" spans="1:13" ht="15.6" x14ac:dyDescent="0.3">
      <c r="A173" s="58">
        <f>IF(Замеры!B165=0, " ", Замеры!B165)</f>
        <v>162</v>
      </c>
      <c r="B173" s="59">
        <f>Замеры!J165</f>
        <v>0</v>
      </c>
      <c r="C173" s="60" t="str">
        <f>Замеры!G165</f>
        <v xml:space="preserve">Группа от QF </v>
      </c>
      <c r="D173" s="29" t="s">
        <v>73</v>
      </c>
      <c r="E173" s="28">
        <f>Замеры!L165</f>
        <v>0</v>
      </c>
      <c r="F173" s="29" t="s">
        <v>85</v>
      </c>
      <c r="G173" s="29">
        <f t="shared" si="12"/>
        <v>15</v>
      </c>
      <c r="H173" s="29">
        <f t="shared" si="13"/>
        <v>30</v>
      </c>
      <c r="I173" s="29" t="s">
        <v>72</v>
      </c>
      <c r="J173" s="29">
        <f t="shared" ca="1" si="10"/>
        <v>20.2</v>
      </c>
      <c r="K173" s="29">
        <f t="shared" si="14"/>
        <v>0.3</v>
      </c>
      <c r="L173" s="29">
        <f t="shared" ca="1" si="11"/>
        <v>0.01</v>
      </c>
      <c r="M173">
        <f>Замеры!AC165</f>
        <v>0</v>
      </c>
    </row>
    <row r="174" spans="1:13" ht="15.6" x14ac:dyDescent="0.3">
      <c r="A174" s="58">
        <f>IF(Замеры!B166=0, " ", Замеры!B166)</f>
        <v>163</v>
      </c>
      <c r="B174" s="59">
        <f>Замеры!J166</f>
        <v>0</v>
      </c>
      <c r="C174" s="60" t="str">
        <f>Замеры!G166</f>
        <v xml:space="preserve">Группа от QF </v>
      </c>
      <c r="D174" s="29" t="s">
        <v>73</v>
      </c>
      <c r="E174" s="28">
        <f>Замеры!L166</f>
        <v>0</v>
      </c>
      <c r="F174" s="29" t="s">
        <v>85</v>
      </c>
      <c r="G174" s="29">
        <f t="shared" si="12"/>
        <v>15</v>
      </c>
      <c r="H174" s="29">
        <f t="shared" si="13"/>
        <v>30</v>
      </c>
      <c r="I174" s="29" t="s">
        <v>72</v>
      </c>
      <c r="J174" s="29">
        <f t="shared" ca="1" si="10"/>
        <v>20.3</v>
      </c>
      <c r="K174" s="29">
        <f t="shared" si="14"/>
        <v>0.3</v>
      </c>
      <c r="L174" s="29">
        <f t="shared" ca="1" si="11"/>
        <v>0.01</v>
      </c>
      <c r="M174">
        <f>Замеры!AC166</f>
        <v>0</v>
      </c>
    </row>
    <row r="175" spans="1:13" ht="15.6" x14ac:dyDescent="0.3">
      <c r="A175" s="58">
        <f>IF(Замеры!B167=0, " ", Замеры!B167)</f>
        <v>164</v>
      </c>
      <c r="B175" s="59">
        <f>Замеры!J167</f>
        <v>0</v>
      </c>
      <c r="C175" s="60" t="str">
        <f>Замеры!G167</f>
        <v xml:space="preserve">Группа от QF </v>
      </c>
      <c r="D175" s="29" t="s">
        <v>73</v>
      </c>
      <c r="E175" s="28">
        <f>Замеры!L167</f>
        <v>0</v>
      </c>
      <c r="F175" s="29" t="s">
        <v>85</v>
      </c>
      <c r="G175" s="29">
        <f t="shared" si="12"/>
        <v>15</v>
      </c>
      <c r="H175" s="29">
        <f t="shared" si="13"/>
        <v>30</v>
      </c>
      <c r="I175" s="29" t="s">
        <v>72</v>
      </c>
      <c r="J175" s="29">
        <f t="shared" ca="1" si="10"/>
        <v>21.6</v>
      </c>
      <c r="K175" s="29">
        <f t="shared" si="14"/>
        <v>0.3</v>
      </c>
      <c r="L175" s="29">
        <f t="shared" ca="1" si="11"/>
        <v>8.9999999999999993E-3</v>
      </c>
      <c r="M175">
        <f>Замеры!AC167</f>
        <v>0</v>
      </c>
    </row>
    <row r="176" spans="1:13" ht="15.6" x14ac:dyDescent="0.3">
      <c r="A176" s="58">
        <f>IF(Замеры!B168=0, " ", Замеры!B168)</f>
        <v>165</v>
      </c>
      <c r="B176" s="59">
        <f>Замеры!J168</f>
        <v>0</v>
      </c>
      <c r="C176" s="60" t="str">
        <f>Замеры!G168</f>
        <v xml:space="preserve">Группа от QF </v>
      </c>
      <c r="D176" s="29" t="s">
        <v>73</v>
      </c>
      <c r="E176" s="28">
        <f>Замеры!L168</f>
        <v>0</v>
      </c>
      <c r="F176" s="29" t="s">
        <v>85</v>
      </c>
      <c r="G176" s="29">
        <f t="shared" si="12"/>
        <v>15</v>
      </c>
      <c r="H176" s="29">
        <f t="shared" si="13"/>
        <v>30</v>
      </c>
      <c r="I176" s="29" t="s">
        <v>72</v>
      </c>
      <c r="J176" s="29">
        <f t="shared" ca="1" si="10"/>
        <v>21.2</v>
      </c>
      <c r="K176" s="29">
        <f t="shared" si="14"/>
        <v>0.3</v>
      </c>
      <c r="L176" s="29">
        <f t="shared" ca="1" si="11"/>
        <v>1.2E-2</v>
      </c>
      <c r="M176">
        <f>Замеры!AC168</f>
        <v>0</v>
      </c>
    </row>
    <row r="177" spans="1:13" ht="15.6" x14ac:dyDescent="0.3">
      <c r="A177" s="58">
        <f>IF(Замеры!B169=0, " ", Замеры!B169)</f>
        <v>166</v>
      </c>
      <c r="B177" s="59">
        <f>Замеры!J169</f>
        <v>0</v>
      </c>
      <c r="C177" s="60" t="str">
        <f>Замеры!G169</f>
        <v xml:space="preserve">Группа от QF </v>
      </c>
      <c r="D177" s="29" t="s">
        <v>73</v>
      </c>
      <c r="E177" s="28">
        <f>Замеры!L169</f>
        <v>0</v>
      </c>
      <c r="F177" s="29" t="s">
        <v>85</v>
      </c>
      <c r="G177" s="29">
        <f t="shared" si="12"/>
        <v>15</v>
      </c>
      <c r="H177" s="29">
        <f t="shared" si="13"/>
        <v>30</v>
      </c>
      <c r="I177" s="29" t="s">
        <v>72</v>
      </c>
      <c r="J177" s="29">
        <f t="shared" ca="1" si="10"/>
        <v>21.5</v>
      </c>
      <c r="K177" s="29">
        <f t="shared" si="14"/>
        <v>0.3</v>
      </c>
      <c r="L177" s="29">
        <f t="shared" ca="1" si="11"/>
        <v>1.7000000000000001E-2</v>
      </c>
      <c r="M177">
        <f>Замеры!AC169</f>
        <v>0</v>
      </c>
    </row>
    <row r="178" spans="1:13" ht="15.6" x14ac:dyDescent="0.3">
      <c r="A178" s="58">
        <f>IF(Замеры!B170=0, " ", Замеры!B170)</f>
        <v>167</v>
      </c>
      <c r="B178" s="59">
        <f>Замеры!J170</f>
        <v>0</v>
      </c>
      <c r="C178" s="60" t="str">
        <f>Замеры!G170</f>
        <v xml:space="preserve">Группа от QF </v>
      </c>
      <c r="D178" s="29" t="s">
        <v>73</v>
      </c>
      <c r="E178" s="28">
        <f>Замеры!L170</f>
        <v>0</v>
      </c>
      <c r="F178" s="29" t="s">
        <v>85</v>
      </c>
      <c r="G178" s="29">
        <f t="shared" si="12"/>
        <v>15</v>
      </c>
      <c r="H178" s="29">
        <f t="shared" si="13"/>
        <v>30</v>
      </c>
      <c r="I178" s="29" t="s">
        <v>72</v>
      </c>
      <c r="J178" s="29">
        <f t="shared" ca="1" si="10"/>
        <v>21.1</v>
      </c>
      <c r="K178" s="29">
        <f t="shared" si="14"/>
        <v>0.3</v>
      </c>
      <c r="L178" s="29">
        <f t="shared" ca="1" si="11"/>
        <v>0.01</v>
      </c>
      <c r="M178">
        <f>Замеры!AC170</f>
        <v>0</v>
      </c>
    </row>
    <row r="179" spans="1:13" ht="15.6" x14ac:dyDescent="0.3">
      <c r="A179" s="58">
        <f>IF(Замеры!B171=0, " ", Замеры!B171)</f>
        <v>168</v>
      </c>
      <c r="B179" s="59">
        <f>Замеры!J171</f>
        <v>0</v>
      </c>
      <c r="C179" s="60" t="str">
        <f>Замеры!G171</f>
        <v xml:space="preserve">Группа от QF </v>
      </c>
      <c r="D179" s="29" t="s">
        <v>73</v>
      </c>
      <c r="E179" s="28">
        <f>Замеры!L171</f>
        <v>0</v>
      </c>
      <c r="F179" s="29" t="s">
        <v>85</v>
      </c>
      <c r="G179" s="29">
        <f t="shared" si="12"/>
        <v>15</v>
      </c>
      <c r="H179" s="29">
        <f t="shared" si="13"/>
        <v>30</v>
      </c>
      <c r="I179" s="29" t="s">
        <v>72</v>
      </c>
      <c r="J179" s="29">
        <f t="shared" ca="1" si="10"/>
        <v>20.9</v>
      </c>
      <c r="K179" s="29">
        <f t="shared" si="14"/>
        <v>0.3</v>
      </c>
      <c r="L179" s="29">
        <f t="shared" ca="1" si="11"/>
        <v>1.9E-2</v>
      </c>
      <c r="M179">
        <f>Замеры!AC171</f>
        <v>0</v>
      </c>
    </row>
    <row r="180" spans="1:13" ht="15.6" x14ac:dyDescent="0.3">
      <c r="A180" s="58">
        <f>IF(Замеры!B172=0, " ", Замеры!B172)</f>
        <v>169</v>
      </c>
      <c r="B180" s="59">
        <f>Замеры!J172</f>
        <v>0</v>
      </c>
      <c r="C180" s="60" t="str">
        <f>Замеры!G172</f>
        <v xml:space="preserve">Группа от QF </v>
      </c>
      <c r="D180" s="29" t="s">
        <v>73</v>
      </c>
      <c r="E180" s="28">
        <f>Замеры!L172</f>
        <v>0</v>
      </c>
      <c r="F180" s="29" t="s">
        <v>85</v>
      </c>
      <c r="G180" s="29">
        <f t="shared" si="12"/>
        <v>15</v>
      </c>
      <c r="H180" s="29">
        <f t="shared" si="13"/>
        <v>30</v>
      </c>
      <c r="I180" s="29" t="s">
        <v>72</v>
      </c>
      <c r="J180" s="29">
        <f t="shared" ca="1" si="10"/>
        <v>21.3</v>
      </c>
      <c r="K180" s="29">
        <f t="shared" si="14"/>
        <v>0.3</v>
      </c>
      <c r="L180" s="29">
        <f t="shared" ca="1" si="11"/>
        <v>1.9E-2</v>
      </c>
      <c r="M180">
        <f>Замеры!AC172</f>
        <v>0</v>
      </c>
    </row>
    <row r="181" spans="1:13" ht="15.6" x14ac:dyDescent="0.3">
      <c r="A181" s="58">
        <f>IF(Замеры!B173=0, " ", Замеры!B173)</f>
        <v>170</v>
      </c>
      <c r="B181" s="59">
        <f>Замеры!J173</f>
        <v>0</v>
      </c>
      <c r="C181" s="60" t="str">
        <f>Замеры!G173</f>
        <v xml:space="preserve">Группа от QF </v>
      </c>
      <c r="D181" s="29" t="s">
        <v>73</v>
      </c>
      <c r="E181" s="28">
        <f>Замеры!L173</f>
        <v>0</v>
      </c>
      <c r="F181" s="29" t="s">
        <v>85</v>
      </c>
      <c r="G181" s="29">
        <f t="shared" si="12"/>
        <v>15</v>
      </c>
      <c r="H181" s="29">
        <f t="shared" si="13"/>
        <v>30</v>
      </c>
      <c r="I181" s="29" t="s">
        <v>72</v>
      </c>
      <c r="J181" s="29">
        <f t="shared" ca="1" si="10"/>
        <v>20.2</v>
      </c>
      <c r="K181" s="29">
        <f t="shared" si="14"/>
        <v>0.3</v>
      </c>
      <c r="L181" s="29">
        <f t="shared" ca="1" si="11"/>
        <v>1.2E-2</v>
      </c>
      <c r="M181">
        <f>Замеры!AC173</f>
        <v>0</v>
      </c>
    </row>
    <row r="182" spans="1:13" ht="15.6" x14ac:dyDescent="0.3">
      <c r="A182" s="58">
        <f>IF(Замеры!B174=0, " ", Замеры!B174)</f>
        <v>171</v>
      </c>
      <c r="B182" s="59">
        <f>Замеры!J174</f>
        <v>0</v>
      </c>
      <c r="C182" s="60" t="str">
        <f>Замеры!G174</f>
        <v xml:space="preserve">Группа от QF </v>
      </c>
      <c r="D182" s="29" t="s">
        <v>73</v>
      </c>
      <c r="E182" s="28">
        <f>Замеры!L174</f>
        <v>0</v>
      </c>
      <c r="F182" s="29" t="s">
        <v>85</v>
      </c>
      <c r="G182" s="29">
        <f t="shared" si="12"/>
        <v>15</v>
      </c>
      <c r="H182" s="29">
        <f t="shared" si="13"/>
        <v>30</v>
      </c>
      <c r="I182" s="29" t="s">
        <v>72</v>
      </c>
      <c r="J182" s="29">
        <f t="shared" ca="1" si="10"/>
        <v>20.9</v>
      </c>
      <c r="K182" s="29">
        <f t="shared" si="14"/>
        <v>0.3</v>
      </c>
      <c r="L182" s="29">
        <f t="shared" ca="1" si="11"/>
        <v>1.7999999999999999E-2</v>
      </c>
      <c r="M182">
        <f>Замеры!AC174</f>
        <v>0</v>
      </c>
    </row>
    <row r="183" spans="1:13" ht="15.6" x14ac:dyDescent="0.3">
      <c r="A183" s="58">
        <f>IF(Замеры!B175=0, " ", Замеры!B175)</f>
        <v>172</v>
      </c>
      <c r="B183" s="59">
        <f>Замеры!J175</f>
        <v>0</v>
      </c>
      <c r="C183" s="60" t="str">
        <f>Замеры!G175</f>
        <v xml:space="preserve">Группа от QF </v>
      </c>
      <c r="D183" s="29" t="s">
        <v>73</v>
      </c>
      <c r="E183" s="28">
        <f>Замеры!L175</f>
        <v>0</v>
      </c>
      <c r="F183" s="29" t="s">
        <v>85</v>
      </c>
      <c r="G183" s="29">
        <f t="shared" si="12"/>
        <v>15</v>
      </c>
      <c r="H183" s="29">
        <f t="shared" si="13"/>
        <v>30</v>
      </c>
      <c r="I183" s="29" t="s">
        <v>72</v>
      </c>
      <c r="J183" s="29">
        <f t="shared" ca="1" si="10"/>
        <v>20.8</v>
      </c>
      <c r="K183" s="29">
        <f t="shared" si="14"/>
        <v>0.3</v>
      </c>
      <c r="L183" s="29">
        <f t="shared" ca="1" si="11"/>
        <v>1.2E-2</v>
      </c>
      <c r="M183">
        <f>Замеры!AC175</f>
        <v>0</v>
      </c>
    </row>
    <row r="184" spans="1:13" ht="15.6" x14ac:dyDescent="0.3">
      <c r="A184" s="58">
        <f>IF(Замеры!B176=0, " ", Замеры!B176)</f>
        <v>173</v>
      </c>
      <c r="B184" s="59">
        <f>Замеры!J176</f>
        <v>0</v>
      </c>
      <c r="C184" s="60" t="str">
        <f>Замеры!G176</f>
        <v xml:space="preserve">Группа от QF </v>
      </c>
      <c r="D184" s="29" t="s">
        <v>73</v>
      </c>
      <c r="E184" s="28">
        <f>Замеры!L176</f>
        <v>0</v>
      </c>
      <c r="F184" s="29" t="s">
        <v>85</v>
      </c>
      <c r="G184" s="29">
        <f t="shared" si="12"/>
        <v>15</v>
      </c>
      <c r="H184" s="29">
        <f t="shared" si="13"/>
        <v>30</v>
      </c>
      <c r="I184" s="29" t="s">
        <v>72</v>
      </c>
      <c r="J184" s="29">
        <f t="shared" ca="1" si="10"/>
        <v>20.6</v>
      </c>
      <c r="K184" s="29">
        <f t="shared" si="14"/>
        <v>0.3</v>
      </c>
      <c r="L184" s="29">
        <f t="shared" ca="1" si="11"/>
        <v>8.0000000000000002E-3</v>
      </c>
      <c r="M184">
        <f>Замеры!AC176</f>
        <v>0</v>
      </c>
    </row>
    <row r="185" spans="1:13" ht="15.6" x14ac:dyDescent="0.3">
      <c r="A185" s="58">
        <f>IF(Замеры!B177=0, " ", Замеры!B177)</f>
        <v>174</v>
      </c>
      <c r="B185" s="59">
        <f>Замеры!J177</f>
        <v>0</v>
      </c>
      <c r="C185" s="60" t="str">
        <f>Замеры!G177</f>
        <v xml:space="preserve">Группа от QF </v>
      </c>
      <c r="D185" s="29" t="s">
        <v>73</v>
      </c>
      <c r="E185" s="28">
        <f>Замеры!L177</f>
        <v>0</v>
      </c>
      <c r="F185" s="29" t="s">
        <v>85</v>
      </c>
      <c r="G185" s="29">
        <f t="shared" si="12"/>
        <v>15</v>
      </c>
      <c r="H185" s="29">
        <f t="shared" si="13"/>
        <v>30</v>
      </c>
      <c r="I185" s="29" t="s">
        <v>72</v>
      </c>
      <c r="J185" s="29">
        <f t="shared" ca="1" si="10"/>
        <v>21</v>
      </c>
      <c r="K185" s="29">
        <f t="shared" si="14"/>
        <v>0.3</v>
      </c>
      <c r="L185" s="29">
        <f t="shared" ca="1" si="11"/>
        <v>1.7000000000000001E-2</v>
      </c>
      <c r="M185">
        <f>Замеры!AC177</f>
        <v>0</v>
      </c>
    </row>
    <row r="186" spans="1:13" ht="15.6" x14ac:dyDescent="0.3">
      <c r="A186" s="58">
        <f>IF(Замеры!B178=0, " ", Замеры!B178)</f>
        <v>175</v>
      </c>
      <c r="B186" s="59">
        <f>Замеры!J178</f>
        <v>0</v>
      </c>
      <c r="C186" s="60" t="str">
        <f>Замеры!G178</f>
        <v xml:space="preserve">Группа от QF </v>
      </c>
      <c r="D186" s="29" t="s">
        <v>73</v>
      </c>
      <c r="E186" s="28">
        <f>Замеры!L178</f>
        <v>0</v>
      </c>
      <c r="F186" s="29" t="s">
        <v>85</v>
      </c>
      <c r="G186" s="29">
        <f t="shared" si="12"/>
        <v>15</v>
      </c>
      <c r="H186" s="29">
        <f t="shared" si="13"/>
        <v>30</v>
      </c>
      <c r="I186" s="29" t="s">
        <v>72</v>
      </c>
      <c r="J186" s="29">
        <f t="shared" ca="1" si="10"/>
        <v>20.5</v>
      </c>
      <c r="K186" s="29">
        <f t="shared" si="14"/>
        <v>0.3</v>
      </c>
      <c r="L186" s="29">
        <f t="shared" ca="1" si="11"/>
        <v>1.2999999999999999E-2</v>
      </c>
      <c r="M186">
        <f>Замеры!AC178</f>
        <v>0</v>
      </c>
    </row>
    <row r="187" spans="1:13" ht="15.6" x14ac:dyDescent="0.3">
      <c r="A187" s="58">
        <f>IF(Замеры!B179=0, " ", Замеры!B179)</f>
        <v>176</v>
      </c>
      <c r="B187" s="59">
        <f>Замеры!J179</f>
        <v>0</v>
      </c>
      <c r="C187" s="60" t="str">
        <f>Замеры!G179</f>
        <v xml:space="preserve">Группа от QF </v>
      </c>
      <c r="D187" s="29" t="s">
        <v>73</v>
      </c>
      <c r="E187" s="28">
        <f>Замеры!L179</f>
        <v>0</v>
      </c>
      <c r="F187" s="29" t="s">
        <v>85</v>
      </c>
      <c r="G187" s="29">
        <f t="shared" si="12"/>
        <v>15</v>
      </c>
      <c r="H187" s="29">
        <f t="shared" si="13"/>
        <v>30</v>
      </c>
      <c r="I187" s="29" t="s">
        <v>72</v>
      </c>
      <c r="J187" s="29">
        <f t="shared" ca="1" si="10"/>
        <v>20.2</v>
      </c>
      <c r="K187" s="29">
        <f t="shared" si="14"/>
        <v>0.3</v>
      </c>
      <c r="L187" s="29">
        <f t="shared" ca="1" si="11"/>
        <v>1.0999999999999999E-2</v>
      </c>
      <c r="M187">
        <f>Замеры!AC179</f>
        <v>0</v>
      </c>
    </row>
    <row r="188" spans="1:13" ht="15.6" x14ac:dyDescent="0.3">
      <c r="A188" s="58">
        <f>IF(Замеры!B180=0, " ", Замеры!B180)</f>
        <v>177</v>
      </c>
      <c r="B188" s="59">
        <f>Замеры!J180</f>
        <v>0</v>
      </c>
      <c r="C188" s="60" t="str">
        <f>Замеры!G180</f>
        <v xml:space="preserve">Группа от QF </v>
      </c>
      <c r="D188" s="29" t="s">
        <v>73</v>
      </c>
      <c r="E188" s="28">
        <f>Замеры!L180</f>
        <v>0</v>
      </c>
      <c r="F188" s="29" t="s">
        <v>85</v>
      </c>
      <c r="G188" s="29">
        <f t="shared" si="12"/>
        <v>15</v>
      </c>
      <c r="H188" s="29">
        <f t="shared" si="13"/>
        <v>30</v>
      </c>
      <c r="I188" s="29" t="s">
        <v>72</v>
      </c>
      <c r="J188" s="29">
        <f t="shared" ca="1" si="10"/>
        <v>20.2</v>
      </c>
      <c r="K188" s="29">
        <f t="shared" si="14"/>
        <v>0.3</v>
      </c>
      <c r="L188" s="29">
        <f t="shared" ca="1" si="11"/>
        <v>1.0999999999999999E-2</v>
      </c>
      <c r="M188">
        <f>Замеры!AC180</f>
        <v>0</v>
      </c>
    </row>
    <row r="189" spans="1:13" ht="15.6" x14ac:dyDescent="0.3">
      <c r="A189" s="58">
        <f>IF(Замеры!B181=0, " ", Замеры!B181)</f>
        <v>178</v>
      </c>
      <c r="B189" s="59">
        <f>Замеры!J181</f>
        <v>0</v>
      </c>
      <c r="C189" s="60" t="str">
        <f>Замеры!G181</f>
        <v xml:space="preserve">Группа от QF </v>
      </c>
      <c r="D189" s="29" t="s">
        <v>73</v>
      </c>
      <c r="E189" s="28">
        <f>Замеры!L181</f>
        <v>0</v>
      </c>
      <c r="F189" s="29" t="s">
        <v>85</v>
      </c>
      <c r="G189" s="29">
        <f t="shared" si="12"/>
        <v>15</v>
      </c>
      <c r="H189" s="29">
        <f t="shared" si="13"/>
        <v>30</v>
      </c>
      <c r="I189" s="29" t="s">
        <v>72</v>
      </c>
      <c r="J189" s="29">
        <f t="shared" ca="1" si="10"/>
        <v>21.4</v>
      </c>
      <c r="K189" s="29">
        <f t="shared" si="14"/>
        <v>0.3</v>
      </c>
      <c r="L189" s="29">
        <f t="shared" ca="1" si="11"/>
        <v>7.0000000000000001E-3</v>
      </c>
      <c r="M189">
        <f>Замеры!AC181</f>
        <v>0</v>
      </c>
    </row>
    <row r="190" spans="1:13" ht="15.6" x14ac:dyDescent="0.3">
      <c r="A190" s="58">
        <f>IF(Замеры!B182=0, " ", Замеры!B182)</f>
        <v>179</v>
      </c>
      <c r="B190" s="59">
        <f>Замеры!J182</f>
        <v>0</v>
      </c>
      <c r="C190" s="60" t="str">
        <f>Замеры!G182</f>
        <v xml:space="preserve">Группа от QF </v>
      </c>
      <c r="D190" s="29" t="s">
        <v>73</v>
      </c>
      <c r="E190" s="28">
        <f>Замеры!L182</f>
        <v>0</v>
      </c>
      <c r="F190" s="29" t="s">
        <v>85</v>
      </c>
      <c r="G190" s="29">
        <f t="shared" si="12"/>
        <v>15</v>
      </c>
      <c r="H190" s="29">
        <f t="shared" si="13"/>
        <v>30</v>
      </c>
      <c r="I190" s="29" t="s">
        <v>72</v>
      </c>
      <c r="J190" s="29">
        <f t="shared" ca="1" si="10"/>
        <v>21.4</v>
      </c>
      <c r="K190" s="29">
        <f t="shared" si="14"/>
        <v>0.3</v>
      </c>
      <c r="L190" s="29">
        <f t="shared" ca="1" si="11"/>
        <v>8.0000000000000002E-3</v>
      </c>
      <c r="M190">
        <f>Замеры!AC182</f>
        <v>0</v>
      </c>
    </row>
    <row r="191" spans="1:13" ht="15.6" x14ac:dyDescent="0.3">
      <c r="A191" s="58">
        <f>IF(Замеры!B183=0, " ", Замеры!B183)</f>
        <v>180</v>
      </c>
      <c r="B191" s="59">
        <f>Замеры!J183</f>
        <v>0</v>
      </c>
      <c r="C191" s="60" t="str">
        <f>Замеры!G183</f>
        <v xml:space="preserve">Группа от QF </v>
      </c>
      <c r="D191" s="29" t="s">
        <v>73</v>
      </c>
      <c r="E191" s="28">
        <f>Замеры!L183</f>
        <v>0</v>
      </c>
      <c r="F191" s="29" t="s">
        <v>85</v>
      </c>
      <c r="G191" s="29">
        <f t="shared" si="12"/>
        <v>15</v>
      </c>
      <c r="H191" s="29">
        <f t="shared" si="13"/>
        <v>30</v>
      </c>
      <c r="I191" s="29" t="s">
        <v>72</v>
      </c>
      <c r="J191" s="29">
        <f t="shared" ca="1" si="10"/>
        <v>20.6</v>
      </c>
      <c r="K191" s="29">
        <f t="shared" si="14"/>
        <v>0.3</v>
      </c>
      <c r="L191" s="29">
        <f t="shared" ca="1" si="11"/>
        <v>1.7000000000000001E-2</v>
      </c>
      <c r="M191">
        <f>Замеры!AC183</f>
        <v>0</v>
      </c>
    </row>
    <row r="192" spans="1:13" ht="15.6" x14ac:dyDescent="0.3">
      <c r="A192" s="58">
        <f>IF(Замеры!B184=0, " ", Замеры!B184)</f>
        <v>181</v>
      </c>
      <c r="B192" s="59">
        <f>Замеры!J184</f>
        <v>0</v>
      </c>
      <c r="C192" s="60" t="str">
        <f>Замеры!G184</f>
        <v xml:space="preserve">Группа от QF </v>
      </c>
      <c r="D192" s="29" t="s">
        <v>73</v>
      </c>
      <c r="E192" s="28">
        <f>Замеры!L184</f>
        <v>0</v>
      </c>
      <c r="F192" s="29" t="s">
        <v>85</v>
      </c>
      <c r="G192" s="29">
        <f t="shared" si="12"/>
        <v>15</v>
      </c>
      <c r="H192" s="29">
        <f t="shared" si="13"/>
        <v>30</v>
      </c>
      <c r="I192" s="29" t="s">
        <v>72</v>
      </c>
      <c r="J192" s="29">
        <f t="shared" ca="1" si="10"/>
        <v>21.5</v>
      </c>
      <c r="K192" s="29">
        <f t="shared" si="14"/>
        <v>0.3</v>
      </c>
      <c r="L192" s="29">
        <f t="shared" ca="1" si="11"/>
        <v>8.0000000000000002E-3</v>
      </c>
      <c r="M192">
        <f>Замеры!AC184</f>
        <v>0</v>
      </c>
    </row>
    <row r="193" spans="1:13" ht="15.6" x14ac:dyDescent="0.3">
      <c r="A193" s="58">
        <f>IF(Замеры!B185=0, " ", Замеры!B185)</f>
        <v>182</v>
      </c>
      <c r="B193" s="59">
        <f>Замеры!J185</f>
        <v>0</v>
      </c>
      <c r="C193" s="60" t="str">
        <f>Замеры!G185</f>
        <v xml:space="preserve">Группа от QF </v>
      </c>
      <c r="D193" s="29" t="s">
        <v>73</v>
      </c>
      <c r="E193" s="28">
        <f>Замеры!L185</f>
        <v>0</v>
      </c>
      <c r="F193" s="29" t="s">
        <v>85</v>
      </c>
      <c r="G193" s="29">
        <f t="shared" si="12"/>
        <v>15</v>
      </c>
      <c r="H193" s="29">
        <f t="shared" si="13"/>
        <v>30</v>
      </c>
      <c r="I193" s="29" t="s">
        <v>72</v>
      </c>
      <c r="J193" s="29">
        <f t="shared" ca="1" si="10"/>
        <v>21.2</v>
      </c>
      <c r="K193" s="29">
        <f t="shared" si="14"/>
        <v>0.3</v>
      </c>
      <c r="L193" s="29">
        <f t="shared" ca="1" si="11"/>
        <v>0.01</v>
      </c>
      <c r="M193">
        <f>Замеры!AC185</f>
        <v>0</v>
      </c>
    </row>
    <row r="194" spans="1:13" ht="15.6" x14ac:dyDescent="0.3">
      <c r="A194" s="58">
        <f>IF(Замеры!B186=0, " ", Замеры!B186)</f>
        <v>183</v>
      </c>
      <c r="B194" s="59">
        <f>Замеры!J186</f>
        <v>0</v>
      </c>
      <c r="C194" s="60" t="str">
        <f>Замеры!G186</f>
        <v xml:space="preserve">Группа от QF </v>
      </c>
      <c r="D194" s="29" t="s">
        <v>73</v>
      </c>
      <c r="E194" s="28">
        <f>Замеры!L186</f>
        <v>0</v>
      </c>
      <c r="F194" s="29" t="s">
        <v>85</v>
      </c>
      <c r="G194" s="29">
        <f t="shared" si="12"/>
        <v>15</v>
      </c>
      <c r="H194" s="29">
        <f t="shared" si="13"/>
        <v>30</v>
      </c>
      <c r="I194" s="29" t="s">
        <v>72</v>
      </c>
      <c r="J194" s="29">
        <f t="shared" ca="1" si="10"/>
        <v>20.100000000000001</v>
      </c>
      <c r="K194" s="29">
        <f t="shared" si="14"/>
        <v>0.3</v>
      </c>
      <c r="L194" s="29">
        <f t="shared" ca="1" si="11"/>
        <v>1.4999999999999999E-2</v>
      </c>
      <c r="M194">
        <f>Замеры!AC186</f>
        <v>0</v>
      </c>
    </row>
    <row r="195" spans="1:13" ht="15.6" x14ac:dyDescent="0.3">
      <c r="A195" s="58">
        <f>IF(Замеры!B187=0, " ", Замеры!B187)</f>
        <v>184</v>
      </c>
      <c r="B195" s="59">
        <f>Замеры!J187</f>
        <v>0</v>
      </c>
      <c r="C195" s="60" t="str">
        <f>Замеры!G187</f>
        <v xml:space="preserve">Группа от QF </v>
      </c>
      <c r="D195" s="29" t="s">
        <v>73</v>
      </c>
      <c r="E195" s="28">
        <f>Замеры!L187</f>
        <v>0</v>
      </c>
      <c r="F195" s="29" t="s">
        <v>85</v>
      </c>
      <c r="G195" s="29">
        <f t="shared" si="12"/>
        <v>15</v>
      </c>
      <c r="H195" s="29">
        <f t="shared" si="13"/>
        <v>30</v>
      </c>
      <c r="I195" s="29" t="s">
        <v>72</v>
      </c>
      <c r="J195" s="29">
        <f t="shared" ca="1" si="10"/>
        <v>21.7</v>
      </c>
      <c r="K195" s="29">
        <f t="shared" si="14"/>
        <v>0.3</v>
      </c>
      <c r="L195" s="29">
        <f t="shared" ca="1" si="11"/>
        <v>1.4E-2</v>
      </c>
      <c r="M195">
        <f>Замеры!AC187</f>
        <v>0</v>
      </c>
    </row>
    <row r="196" spans="1:13" ht="15.6" x14ac:dyDescent="0.3">
      <c r="A196" s="58">
        <f>IF(Замеры!B188=0, " ", Замеры!B188)</f>
        <v>185</v>
      </c>
      <c r="B196" s="59">
        <f>Замеры!J188</f>
        <v>0</v>
      </c>
      <c r="C196" s="60" t="str">
        <f>Замеры!G188</f>
        <v xml:space="preserve">Группа от QF </v>
      </c>
      <c r="D196" s="29" t="s">
        <v>73</v>
      </c>
      <c r="E196" s="28">
        <f>Замеры!L188</f>
        <v>0</v>
      </c>
      <c r="F196" s="29" t="s">
        <v>85</v>
      </c>
      <c r="G196" s="29">
        <f t="shared" si="12"/>
        <v>15</v>
      </c>
      <c r="H196" s="29">
        <f t="shared" si="13"/>
        <v>30</v>
      </c>
      <c r="I196" s="29" t="s">
        <v>72</v>
      </c>
      <c r="J196" s="29">
        <f t="shared" ca="1" si="10"/>
        <v>20.100000000000001</v>
      </c>
      <c r="K196" s="29">
        <f t="shared" si="14"/>
        <v>0.3</v>
      </c>
      <c r="L196" s="29">
        <f t="shared" ca="1" si="11"/>
        <v>1.7999999999999999E-2</v>
      </c>
      <c r="M196">
        <f>Замеры!AC188</f>
        <v>0</v>
      </c>
    </row>
    <row r="197" spans="1:13" ht="15.6" x14ac:dyDescent="0.3">
      <c r="A197" s="58">
        <f>IF(Замеры!B189=0, " ", Замеры!B189)</f>
        <v>186</v>
      </c>
      <c r="B197" s="59">
        <f>Замеры!J189</f>
        <v>0</v>
      </c>
      <c r="C197" s="60" t="str">
        <f>Замеры!G189</f>
        <v xml:space="preserve">Группа от QF </v>
      </c>
      <c r="D197" s="29" t="s">
        <v>73</v>
      </c>
      <c r="E197" s="28">
        <f>Замеры!L189</f>
        <v>0</v>
      </c>
      <c r="F197" s="29" t="s">
        <v>85</v>
      </c>
      <c r="G197" s="29">
        <f t="shared" si="12"/>
        <v>15</v>
      </c>
      <c r="H197" s="29">
        <f t="shared" si="13"/>
        <v>30</v>
      </c>
      <c r="I197" s="29" t="s">
        <v>72</v>
      </c>
      <c r="J197" s="29">
        <f t="shared" ca="1" si="10"/>
        <v>21</v>
      </c>
      <c r="K197" s="29">
        <f t="shared" si="14"/>
        <v>0.3</v>
      </c>
      <c r="L197" s="29">
        <f t="shared" ca="1" si="11"/>
        <v>1.4E-2</v>
      </c>
      <c r="M197">
        <f>Замеры!AC189</f>
        <v>0</v>
      </c>
    </row>
    <row r="198" spans="1:13" ht="15.6" x14ac:dyDescent="0.3">
      <c r="A198" s="58">
        <f>IF(Замеры!B190=0, " ", Замеры!B190)</f>
        <v>187</v>
      </c>
      <c r="B198" s="59">
        <f>Замеры!J190</f>
        <v>0</v>
      </c>
      <c r="C198" s="60" t="str">
        <f>Замеры!G190</f>
        <v xml:space="preserve">Группа от QF </v>
      </c>
      <c r="D198" s="29" t="s">
        <v>73</v>
      </c>
      <c r="E198" s="28">
        <f>Замеры!L190</f>
        <v>0</v>
      </c>
      <c r="F198" s="29" t="s">
        <v>85</v>
      </c>
      <c r="G198" s="29">
        <f t="shared" si="12"/>
        <v>15</v>
      </c>
      <c r="H198" s="29">
        <f t="shared" si="13"/>
        <v>30</v>
      </c>
      <c r="I198" s="29" t="s">
        <v>72</v>
      </c>
      <c r="J198" s="29">
        <f t="shared" ca="1" si="10"/>
        <v>20.5</v>
      </c>
      <c r="K198" s="29">
        <f t="shared" si="14"/>
        <v>0.3</v>
      </c>
      <c r="L198" s="29">
        <f t="shared" ca="1" si="11"/>
        <v>1.9E-2</v>
      </c>
      <c r="M198">
        <f>Замеры!AC190</f>
        <v>0</v>
      </c>
    </row>
    <row r="199" spans="1:13" ht="15.6" x14ac:dyDescent="0.3">
      <c r="A199" s="58">
        <f>IF(Замеры!B191=0, " ", Замеры!B191)</f>
        <v>188</v>
      </c>
      <c r="B199" s="59">
        <f>Замеры!J191</f>
        <v>0</v>
      </c>
      <c r="C199" s="60" t="str">
        <f>Замеры!G191</f>
        <v xml:space="preserve">Группа от QF </v>
      </c>
      <c r="D199" s="29" t="s">
        <v>73</v>
      </c>
      <c r="E199" s="28">
        <f>Замеры!L191</f>
        <v>0</v>
      </c>
      <c r="F199" s="29" t="s">
        <v>85</v>
      </c>
      <c r="G199" s="29">
        <f t="shared" si="12"/>
        <v>15</v>
      </c>
      <c r="H199" s="29">
        <f t="shared" si="13"/>
        <v>30</v>
      </c>
      <c r="I199" s="29" t="s">
        <v>72</v>
      </c>
      <c r="J199" s="29">
        <f t="shared" ca="1" si="10"/>
        <v>21.2</v>
      </c>
      <c r="K199" s="29">
        <f t="shared" si="14"/>
        <v>0.3</v>
      </c>
      <c r="L199" s="29">
        <f t="shared" ca="1" si="11"/>
        <v>8.9999999999999993E-3</v>
      </c>
      <c r="M199">
        <f>Замеры!AC191</f>
        <v>0</v>
      </c>
    </row>
    <row r="200" spans="1:13" ht="15.6" x14ac:dyDescent="0.3">
      <c r="A200" s="58">
        <f>IF(Замеры!B192=0, " ", Замеры!B192)</f>
        <v>189</v>
      </c>
      <c r="B200" s="59">
        <f>Замеры!J192</f>
        <v>0</v>
      </c>
      <c r="C200" s="60" t="str">
        <f>Замеры!G192</f>
        <v xml:space="preserve">Группа от QF </v>
      </c>
      <c r="D200" s="29" t="s">
        <v>73</v>
      </c>
      <c r="E200" s="28">
        <f>Замеры!L192</f>
        <v>0</v>
      </c>
      <c r="F200" s="29" t="s">
        <v>85</v>
      </c>
      <c r="G200" s="29">
        <f t="shared" si="12"/>
        <v>15</v>
      </c>
      <c r="H200" s="29">
        <f t="shared" si="13"/>
        <v>30</v>
      </c>
      <c r="I200" s="29" t="s">
        <v>72</v>
      </c>
      <c r="J200" s="29">
        <f t="shared" ca="1" si="10"/>
        <v>20.6</v>
      </c>
      <c r="K200" s="29">
        <f t="shared" si="14"/>
        <v>0.3</v>
      </c>
      <c r="L200" s="29">
        <f t="shared" ca="1" si="11"/>
        <v>1.0999999999999999E-2</v>
      </c>
      <c r="M200">
        <f>Замеры!AC192</f>
        <v>0</v>
      </c>
    </row>
    <row r="201" spans="1:13" ht="15.6" x14ac:dyDescent="0.3">
      <c r="A201" s="58">
        <f>IF(Замеры!B193=0, " ", Замеры!B193)</f>
        <v>190</v>
      </c>
      <c r="B201" s="59">
        <f>Замеры!J193</f>
        <v>0</v>
      </c>
      <c r="C201" s="60" t="str">
        <f>Замеры!G193</f>
        <v xml:space="preserve">Группа от QF </v>
      </c>
      <c r="D201" s="29" t="s">
        <v>73</v>
      </c>
      <c r="E201" s="28">
        <f>Замеры!L193</f>
        <v>0</v>
      </c>
      <c r="F201" s="29" t="s">
        <v>85</v>
      </c>
      <c r="G201" s="29">
        <f t="shared" si="12"/>
        <v>15</v>
      </c>
      <c r="H201" s="29">
        <f t="shared" si="13"/>
        <v>30</v>
      </c>
      <c r="I201" s="29" t="s">
        <v>72</v>
      </c>
      <c r="J201" s="29">
        <f t="shared" ca="1" si="10"/>
        <v>20.9</v>
      </c>
      <c r="K201" s="29">
        <f t="shared" si="14"/>
        <v>0.3</v>
      </c>
      <c r="L201" s="29">
        <f t="shared" ca="1" si="11"/>
        <v>1.7999999999999999E-2</v>
      </c>
      <c r="M201">
        <f>Замеры!AC193</f>
        <v>0</v>
      </c>
    </row>
    <row r="202" spans="1:13" ht="15.6" x14ac:dyDescent="0.3">
      <c r="A202" s="58">
        <f>IF(Замеры!B194=0, " ", Замеры!B194)</f>
        <v>191</v>
      </c>
      <c r="B202" s="59">
        <f>Замеры!J194</f>
        <v>0</v>
      </c>
      <c r="C202" s="60" t="str">
        <f>Замеры!G194</f>
        <v xml:space="preserve">Группа от QF </v>
      </c>
      <c r="D202" s="29" t="s">
        <v>73</v>
      </c>
      <c r="E202" s="28">
        <f>Замеры!L194</f>
        <v>0</v>
      </c>
      <c r="F202" s="29" t="s">
        <v>85</v>
      </c>
      <c r="G202" s="29">
        <f t="shared" si="12"/>
        <v>15</v>
      </c>
      <c r="H202" s="29">
        <f t="shared" si="13"/>
        <v>30</v>
      </c>
      <c r="I202" s="29" t="s">
        <v>72</v>
      </c>
      <c r="J202" s="29">
        <f t="shared" ca="1" si="10"/>
        <v>21</v>
      </c>
      <c r="K202" s="29">
        <f t="shared" si="14"/>
        <v>0.3</v>
      </c>
      <c r="L202" s="29">
        <f t="shared" ca="1" si="11"/>
        <v>1.2E-2</v>
      </c>
      <c r="M202">
        <f>Замеры!AC194</f>
        <v>0</v>
      </c>
    </row>
    <row r="203" spans="1:13" ht="15.6" x14ac:dyDescent="0.3">
      <c r="A203" s="58">
        <f>IF(Замеры!B195=0, " ", Замеры!B195)</f>
        <v>192</v>
      </c>
      <c r="B203" s="59">
        <f>Замеры!J195</f>
        <v>0</v>
      </c>
      <c r="C203" s="60" t="str">
        <f>Замеры!G195</f>
        <v xml:space="preserve">Группа от QF </v>
      </c>
      <c r="D203" s="29" t="s">
        <v>73</v>
      </c>
      <c r="E203" s="28">
        <f>Замеры!L195</f>
        <v>0</v>
      </c>
      <c r="F203" s="29" t="s">
        <v>85</v>
      </c>
      <c r="G203" s="29">
        <f t="shared" si="12"/>
        <v>15</v>
      </c>
      <c r="H203" s="29">
        <f t="shared" si="13"/>
        <v>30</v>
      </c>
      <c r="I203" s="29" t="s">
        <v>72</v>
      </c>
      <c r="J203" s="29">
        <f t="shared" ca="1" si="10"/>
        <v>21.7</v>
      </c>
      <c r="K203" s="29">
        <f t="shared" si="14"/>
        <v>0.3</v>
      </c>
      <c r="L203" s="29">
        <f t="shared" ca="1" si="11"/>
        <v>1.4999999999999999E-2</v>
      </c>
      <c r="M203">
        <f>Замеры!AC195</f>
        <v>0</v>
      </c>
    </row>
    <row r="204" spans="1:13" ht="15.6" x14ac:dyDescent="0.3">
      <c r="A204" s="58">
        <f>IF(Замеры!B196=0, " ", Замеры!B196)</f>
        <v>193</v>
      </c>
      <c r="B204" s="59">
        <f>Замеры!J196</f>
        <v>0</v>
      </c>
      <c r="C204" s="60" t="str">
        <f>Замеры!G196</f>
        <v xml:space="preserve">Группа от QF </v>
      </c>
      <c r="D204" s="29" t="s">
        <v>73</v>
      </c>
      <c r="E204" s="28">
        <f>Замеры!L196</f>
        <v>0</v>
      </c>
      <c r="F204" s="29" t="s">
        <v>85</v>
      </c>
      <c r="G204" s="29">
        <f t="shared" si="12"/>
        <v>15</v>
      </c>
      <c r="H204" s="29">
        <f t="shared" si="13"/>
        <v>30</v>
      </c>
      <c r="I204" s="29" t="s">
        <v>72</v>
      </c>
      <c r="J204" s="29">
        <f t="shared" ref="J204:J267" ca="1" si="15">RANDBETWEEN(201,219)/10</f>
        <v>20.9</v>
      </c>
      <c r="K204" s="29">
        <f t="shared" si="14"/>
        <v>0.3</v>
      </c>
      <c r="L204" s="29">
        <f t="shared" ref="L204:L267" ca="1" si="16">RANDBETWEEN(7,19)/1000</f>
        <v>0.01</v>
      </c>
      <c r="M204">
        <f>Замеры!AC196</f>
        <v>0</v>
      </c>
    </row>
    <row r="205" spans="1:13" ht="15.6" x14ac:dyDescent="0.3">
      <c r="A205" s="58">
        <f>IF(Замеры!B197=0, " ", Замеры!B197)</f>
        <v>194</v>
      </c>
      <c r="B205" s="59">
        <f>Замеры!J197</f>
        <v>0</v>
      </c>
      <c r="C205" s="60" t="str">
        <f>Замеры!G197</f>
        <v xml:space="preserve">Группа от QF </v>
      </c>
      <c r="D205" s="29" t="s">
        <v>73</v>
      </c>
      <c r="E205" s="28">
        <f>Замеры!L197</f>
        <v>0</v>
      </c>
      <c r="F205" s="29" t="s">
        <v>85</v>
      </c>
      <c r="G205" s="29">
        <f t="shared" ref="G205:G268" si="17">$M$9</f>
        <v>15</v>
      </c>
      <c r="H205" s="29">
        <f t="shared" ref="H205:H268" si="18">$N$9</f>
        <v>30</v>
      </c>
      <c r="I205" s="29" t="s">
        <v>72</v>
      </c>
      <c r="J205" s="29">
        <f t="shared" ca="1" si="15"/>
        <v>21.5</v>
      </c>
      <c r="K205" s="29">
        <f t="shared" ref="K205:K268" si="19">$O$9</f>
        <v>0.3</v>
      </c>
      <c r="L205" s="29">
        <f t="shared" ca="1" si="16"/>
        <v>1.9E-2</v>
      </c>
      <c r="M205">
        <f>Замеры!AC197</f>
        <v>0</v>
      </c>
    </row>
    <row r="206" spans="1:13" ht="15.6" x14ac:dyDescent="0.3">
      <c r="A206" s="58">
        <f>IF(Замеры!B198=0, " ", Замеры!B198)</f>
        <v>195</v>
      </c>
      <c r="B206" s="59">
        <f>Замеры!J198</f>
        <v>0</v>
      </c>
      <c r="C206" s="60" t="str">
        <f>Замеры!G198</f>
        <v xml:space="preserve">Группа от QF </v>
      </c>
      <c r="D206" s="29" t="s">
        <v>73</v>
      </c>
      <c r="E206" s="28">
        <f>Замеры!L198</f>
        <v>0</v>
      </c>
      <c r="F206" s="29" t="s">
        <v>85</v>
      </c>
      <c r="G206" s="29">
        <f t="shared" si="17"/>
        <v>15</v>
      </c>
      <c r="H206" s="29">
        <f t="shared" si="18"/>
        <v>30</v>
      </c>
      <c r="I206" s="29" t="s">
        <v>72</v>
      </c>
      <c r="J206" s="29">
        <f t="shared" ca="1" si="15"/>
        <v>20.9</v>
      </c>
      <c r="K206" s="29">
        <f t="shared" si="19"/>
        <v>0.3</v>
      </c>
      <c r="L206" s="29">
        <f t="shared" ca="1" si="16"/>
        <v>8.9999999999999993E-3</v>
      </c>
      <c r="M206">
        <f>Замеры!AC198</f>
        <v>0</v>
      </c>
    </row>
    <row r="207" spans="1:13" ht="15.6" x14ac:dyDescent="0.3">
      <c r="A207" s="58">
        <f>IF(Замеры!B199=0, " ", Замеры!B199)</f>
        <v>196</v>
      </c>
      <c r="B207" s="59">
        <f>Замеры!J199</f>
        <v>0</v>
      </c>
      <c r="C207" s="60" t="str">
        <f>Замеры!G199</f>
        <v xml:space="preserve">Группа от QF </v>
      </c>
      <c r="D207" s="29" t="s">
        <v>73</v>
      </c>
      <c r="E207" s="28">
        <f>Замеры!L199</f>
        <v>0</v>
      </c>
      <c r="F207" s="29" t="s">
        <v>85</v>
      </c>
      <c r="G207" s="29">
        <f t="shared" si="17"/>
        <v>15</v>
      </c>
      <c r="H207" s="29">
        <f t="shared" si="18"/>
        <v>30</v>
      </c>
      <c r="I207" s="29" t="s">
        <v>72</v>
      </c>
      <c r="J207" s="29">
        <f t="shared" ca="1" si="15"/>
        <v>20.2</v>
      </c>
      <c r="K207" s="29">
        <f t="shared" si="19"/>
        <v>0.3</v>
      </c>
      <c r="L207" s="29">
        <f t="shared" ca="1" si="16"/>
        <v>1.2E-2</v>
      </c>
      <c r="M207">
        <f>Замеры!AC199</f>
        <v>0</v>
      </c>
    </row>
    <row r="208" spans="1:13" ht="15.6" x14ac:dyDescent="0.3">
      <c r="A208" s="58">
        <f>IF(Замеры!B200=0, " ", Замеры!B200)</f>
        <v>197</v>
      </c>
      <c r="B208" s="59">
        <f>Замеры!J200</f>
        <v>0</v>
      </c>
      <c r="C208" s="60" t="str">
        <f>Замеры!G200</f>
        <v xml:space="preserve">Группа от QF </v>
      </c>
      <c r="D208" s="29" t="s">
        <v>73</v>
      </c>
      <c r="E208" s="28">
        <f>Замеры!L200</f>
        <v>0</v>
      </c>
      <c r="F208" s="29" t="s">
        <v>85</v>
      </c>
      <c r="G208" s="29">
        <f t="shared" si="17"/>
        <v>15</v>
      </c>
      <c r="H208" s="29">
        <f t="shared" si="18"/>
        <v>30</v>
      </c>
      <c r="I208" s="29" t="s">
        <v>72</v>
      </c>
      <c r="J208" s="29">
        <f t="shared" ca="1" si="15"/>
        <v>21</v>
      </c>
      <c r="K208" s="29">
        <f t="shared" si="19"/>
        <v>0.3</v>
      </c>
      <c r="L208" s="29">
        <f t="shared" ca="1" si="16"/>
        <v>0.01</v>
      </c>
      <c r="M208">
        <f>Замеры!AC200</f>
        <v>0</v>
      </c>
    </row>
    <row r="209" spans="1:13" ht="15.6" x14ac:dyDescent="0.3">
      <c r="A209" s="58">
        <f>IF(Замеры!B201=0, " ", Замеры!B201)</f>
        <v>198</v>
      </c>
      <c r="B209" s="59">
        <f>Замеры!J201</f>
        <v>0</v>
      </c>
      <c r="C209" s="60" t="str">
        <f>Замеры!G201</f>
        <v xml:space="preserve">Группа от QF </v>
      </c>
      <c r="D209" s="29" t="s">
        <v>73</v>
      </c>
      <c r="E209" s="28">
        <f>Замеры!L201</f>
        <v>0</v>
      </c>
      <c r="F209" s="29" t="s">
        <v>85</v>
      </c>
      <c r="G209" s="29">
        <f t="shared" si="17"/>
        <v>15</v>
      </c>
      <c r="H209" s="29">
        <f t="shared" si="18"/>
        <v>30</v>
      </c>
      <c r="I209" s="29" t="s">
        <v>72</v>
      </c>
      <c r="J209" s="29">
        <f t="shared" ca="1" si="15"/>
        <v>20.9</v>
      </c>
      <c r="K209" s="29">
        <f t="shared" si="19"/>
        <v>0.3</v>
      </c>
      <c r="L209" s="29">
        <f t="shared" ca="1" si="16"/>
        <v>7.0000000000000001E-3</v>
      </c>
      <c r="M209">
        <f>Замеры!AC201</f>
        <v>0</v>
      </c>
    </row>
    <row r="210" spans="1:13" ht="15.6" x14ac:dyDescent="0.3">
      <c r="A210" s="58">
        <f>IF(Замеры!B202=0, " ", Замеры!B202)</f>
        <v>199</v>
      </c>
      <c r="B210" s="59">
        <f>Замеры!J202</f>
        <v>0</v>
      </c>
      <c r="C210" s="60" t="str">
        <f>Замеры!G202</f>
        <v xml:space="preserve">Группа от QF </v>
      </c>
      <c r="D210" s="29" t="s">
        <v>73</v>
      </c>
      <c r="E210" s="28">
        <f>Замеры!L202</f>
        <v>0</v>
      </c>
      <c r="F210" s="29" t="s">
        <v>85</v>
      </c>
      <c r="G210" s="29">
        <f t="shared" si="17"/>
        <v>15</v>
      </c>
      <c r="H210" s="29">
        <f t="shared" si="18"/>
        <v>30</v>
      </c>
      <c r="I210" s="29" t="s">
        <v>72</v>
      </c>
      <c r="J210" s="29">
        <f t="shared" ca="1" si="15"/>
        <v>21.2</v>
      </c>
      <c r="K210" s="29">
        <f t="shared" si="19"/>
        <v>0.3</v>
      </c>
      <c r="L210" s="29">
        <f t="shared" ca="1" si="16"/>
        <v>0.01</v>
      </c>
      <c r="M210">
        <f>Замеры!AC202</f>
        <v>0</v>
      </c>
    </row>
    <row r="211" spans="1:13" ht="15.6" x14ac:dyDescent="0.3">
      <c r="A211" s="58">
        <f>IF(Замеры!B203=0, " ", Замеры!B203)</f>
        <v>200</v>
      </c>
      <c r="B211" s="59">
        <f>Замеры!J203</f>
        <v>0</v>
      </c>
      <c r="C211" s="60" t="str">
        <f>Замеры!G203</f>
        <v xml:space="preserve">Группа от QF </v>
      </c>
      <c r="D211" s="29" t="s">
        <v>73</v>
      </c>
      <c r="E211" s="28">
        <f>Замеры!L203</f>
        <v>0</v>
      </c>
      <c r="F211" s="29" t="s">
        <v>85</v>
      </c>
      <c r="G211" s="29">
        <f t="shared" si="17"/>
        <v>15</v>
      </c>
      <c r="H211" s="29">
        <f t="shared" si="18"/>
        <v>30</v>
      </c>
      <c r="I211" s="29" t="s">
        <v>72</v>
      </c>
      <c r="J211" s="29">
        <f t="shared" ca="1" si="15"/>
        <v>20.3</v>
      </c>
      <c r="K211" s="29">
        <f t="shared" si="19"/>
        <v>0.3</v>
      </c>
      <c r="L211" s="29">
        <f t="shared" ca="1" si="16"/>
        <v>1.9E-2</v>
      </c>
      <c r="M211">
        <f>Замеры!AC203</f>
        <v>0</v>
      </c>
    </row>
    <row r="212" spans="1:13" ht="15.6" x14ac:dyDescent="0.3">
      <c r="A212" s="58">
        <f>IF(Замеры!B204=0, " ", Замеры!B204)</f>
        <v>201</v>
      </c>
      <c r="B212" s="59">
        <f>Замеры!J204</f>
        <v>0</v>
      </c>
      <c r="C212" s="60" t="str">
        <f>Замеры!G204</f>
        <v xml:space="preserve">Группа от QF </v>
      </c>
      <c r="D212" s="29" t="s">
        <v>73</v>
      </c>
      <c r="E212" s="28">
        <f>Замеры!L204</f>
        <v>0</v>
      </c>
      <c r="F212" s="29" t="s">
        <v>85</v>
      </c>
      <c r="G212" s="29">
        <f t="shared" si="17"/>
        <v>15</v>
      </c>
      <c r="H212" s="29">
        <f t="shared" si="18"/>
        <v>30</v>
      </c>
      <c r="I212" s="29" t="s">
        <v>72</v>
      </c>
      <c r="J212" s="29">
        <f t="shared" ca="1" si="15"/>
        <v>20.6</v>
      </c>
      <c r="K212" s="29">
        <f t="shared" si="19"/>
        <v>0.3</v>
      </c>
      <c r="L212" s="29">
        <f t="shared" ca="1" si="16"/>
        <v>1.2E-2</v>
      </c>
      <c r="M212">
        <f>Замеры!AC204</f>
        <v>0</v>
      </c>
    </row>
    <row r="213" spans="1:13" ht="15.6" x14ac:dyDescent="0.3">
      <c r="A213" s="58">
        <f>IF(Замеры!B205=0, " ", Замеры!B205)</f>
        <v>202</v>
      </c>
      <c r="B213" s="59">
        <f>Замеры!J205</f>
        <v>0</v>
      </c>
      <c r="C213" s="60" t="str">
        <f>Замеры!G205</f>
        <v xml:space="preserve">Группа от QF </v>
      </c>
      <c r="D213" s="29" t="s">
        <v>73</v>
      </c>
      <c r="E213" s="28">
        <f>Замеры!L205</f>
        <v>0</v>
      </c>
      <c r="F213" s="29" t="s">
        <v>85</v>
      </c>
      <c r="G213" s="29">
        <f t="shared" si="17"/>
        <v>15</v>
      </c>
      <c r="H213" s="29">
        <f t="shared" si="18"/>
        <v>30</v>
      </c>
      <c r="I213" s="29" t="s">
        <v>72</v>
      </c>
      <c r="J213" s="29">
        <f t="shared" ca="1" si="15"/>
        <v>21.5</v>
      </c>
      <c r="K213" s="29">
        <f t="shared" si="19"/>
        <v>0.3</v>
      </c>
      <c r="L213" s="29">
        <f t="shared" ca="1" si="16"/>
        <v>1.9E-2</v>
      </c>
      <c r="M213">
        <f>Замеры!AC205</f>
        <v>0</v>
      </c>
    </row>
    <row r="214" spans="1:13" ht="15.6" x14ac:dyDescent="0.3">
      <c r="A214" s="58">
        <f>IF(Замеры!B206=0, " ", Замеры!B206)</f>
        <v>203</v>
      </c>
      <c r="B214" s="59">
        <f>Замеры!J206</f>
        <v>0</v>
      </c>
      <c r="C214" s="60" t="str">
        <f>Замеры!G206</f>
        <v xml:space="preserve">Группа от QF </v>
      </c>
      <c r="D214" s="29" t="s">
        <v>73</v>
      </c>
      <c r="E214" s="28">
        <f>Замеры!L206</f>
        <v>0</v>
      </c>
      <c r="F214" s="29" t="s">
        <v>85</v>
      </c>
      <c r="G214" s="29">
        <f t="shared" si="17"/>
        <v>15</v>
      </c>
      <c r="H214" s="29">
        <f t="shared" si="18"/>
        <v>30</v>
      </c>
      <c r="I214" s="29" t="s">
        <v>72</v>
      </c>
      <c r="J214" s="29">
        <f t="shared" ca="1" si="15"/>
        <v>21.9</v>
      </c>
      <c r="K214" s="29">
        <f t="shared" si="19"/>
        <v>0.3</v>
      </c>
      <c r="L214" s="29">
        <f t="shared" ca="1" si="16"/>
        <v>1.4999999999999999E-2</v>
      </c>
      <c r="M214">
        <f>Замеры!AC206</f>
        <v>0</v>
      </c>
    </row>
    <row r="215" spans="1:13" ht="15.6" x14ac:dyDescent="0.3">
      <c r="A215" s="58">
        <f>IF(Замеры!B207=0, " ", Замеры!B207)</f>
        <v>204</v>
      </c>
      <c r="B215" s="59">
        <f>Замеры!J207</f>
        <v>0</v>
      </c>
      <c r="C215" s="60" t="str">
        <f>Замеры!G207</f>
        <v xml:space="preserve">Группа от QF </v>
      </c>
      <c r="D215" s="29" t="s">
        <v>73</v>
      </c>
      <c r="E215" s="28">
        <f>Замеры!L207</f>
        <v>0</v>
      </c>
      <c r="F215" s="29" t="s">
        <v>85</v>
      </c>
      <c r="G215" s="29">
        <f t="shared" si="17"/>
        <v>15</v>
      </c>
      <c r="H215" s="29">
        <f t="shared" si="18"/>
        <v>30</v>
      </c>
      <c r="I215" s="29" t="s">
        <v>72</v>
      </c>
      <c r="J215" s="29">
        <f t="shared" ca="1" si="15"/>
        <v>20.6</v>
      </c>
      <c r="K215" s="29">
        <f t="shared" si="19"/>
        <v>0.3</v>
      </c>
      <c r="L215" s="29">
        <f t="shared" ca="1" si="16"/>
        <v>1.7999999999999999E-2</v>
      </c>
      <c r="M215">
        <f>Замеры!AC207</f>
        <v>0</v>
      </c>
    </row>
    <row r="216" spans="1:13" ht="15.6" x14ac:dyDescent="0.3">
      <c r="A216" s="58">
        <f>IF(Замеры!B208=0, " ", Замеры!B208)</f>
        <v>205</v>
      </c>
      <c r="B216" s="59">
        <f>Замеры!J208</f>
        <v>0</v>
      </c>
      <c r="C216" s="60" t="str">
        <f>Замеры!G208</f>
        <v xml:space="preserve">Группа от QF </v>
      </c>
      <c r="D216" s="29" t="s">
        <v>73</v>
      </c>
      <c r="E216" s="28">
        <f>Замеры!L208</f>
        <v>0</v>
      </c>
      <c r="F216" s="29" t="s">
        <v>85</v>
      </c>
      <c r="G216" s="29">
        <f t="shared" si="17"/>
        <v>15</v>
      </c>
      <c r="H216" s="29">
        <f t="shared" si="18"/>
        <v>30</v>
      </c>
      <c r="I216" s="29" t="s">
        <v>72</v>
      </c>
      <c r="J216" s="29">
        <f t="shared" ca="1" si="15"/>
        <v>20.100000000000001</v>
      </c>
      <c r="K216" s="29">
        <f t="shared" si="19"/>
        <v>0.3</v>
      </c>
      <c r="L216" s="29">
        <f t="shared" ca="1" si="16"/>
        <v>1.7000000000000001E-2</v>
      </c>
      <c r="M216">
        <f>Замеры!AC208</f>
        <v>0</v>
      </c>
    </row>
    <row r="217" spans="1:13" ht="15.6" x14ac:dyDescent="0.3">
      <c r="A217" s="58">
        <f>IF(Замеры!B209=0, " ", Замеры!B209)</f>
        <v>206</v>
      </c>
      <c r="B217" s="59">
        <f>Замеры!J209</f>
        <v>0</v>
      </c>
      <c r="C217" s="60" t="str">
        <f>Замеры!G209</f>
        <v xml:space="preserve">Группа от QF </v>
      </c>
      <c r="D217" s="29" t="s">
        <v>73</v>
      </c>
      <c r="E217" s="28">
        <f>Замеры!L209</f>
        <v>0</v>
      </c>
      <c r="F217" s="29" t="s">
        <v>85</v>
      </c>
      <c r="G217" s="29">
        <f t="shared" si="17"/>
        <v>15</v>
      </c>
      <c r="H217" s="29">
        <f t="shared" si="18"/>
        <v>30</v>
      </c>
      <c r="I217" s="29" t="s">
        <v>72</v>
      </c>
      <c r="J217" s="29">
        <f t="shared" ca="1" si="15"/>
        <v>20.9</v>
      </c>
      <c r="K217" s="29">
        <f t="shared" si="19"/>
        <v>0.3</v>
      </c>
      <c r="L217" s="29">
        <f t="shared" ca="1" si="16"/>
        <v>1.0999999999999999E-2</v>
      </c>
      <c r="M217">
        <f>Замеры!AC209</f>
        <v>0</v>
      </c>
    </row>
    <row r="218" spans="1:13" ht="15.6" x14ac:dyDescent="0.3">
      <c r="A218" s="58">
        <f>IF(Замеры!B210=0, " ", Замеры!B210)</f>
        <v>207</v>
      </c>
      <c r="B218" s="59">
        <f>Замеры!J210</f>
        <v>0</v>
      </c>
      <c r="C218" s="60" t="str">
        <f>Замеры!G210</f>
        <v xml:space="preserve">Группа от QF </v>
      </c>
      <c r="D218" s="29" t="s">
        <v>73</v>
      </c>
      <c r="E218" s="28">
        <f>Замеры!L210</f>
        <v>0</v>
      </c>
      <c r="F218" s="29" t="s">
        <v>85</v>
      </c>
      <c r="G218" s="29">
        <f t="shared" si="17"/>
        <v>15</v>
      </c>
      <c r="H218" s="29">
        <f t="shared" si="18"/>
        <v>30</v>
      </c>
      <c r="I218" s="29" t="s">
        <v>72</v>
      </c>
      <c r="J218" s="29">
        <f t="shared" ca="1" si="15"/>
        <v>21.9</v>
      </c>
      <c r="K218" s="29">
        <f t="shared" si="19"/>
        <v>0.3</v>
      </c>
      <c r="L218" s="29">
        <f t="shared" ca="1" si="16"/>
        <v>1.6E-2</v>
      </c>
      <c r="M218">
        <f>Замеры!AC210</f>
        <v>0</v>
      </c>
    </row>
    <row r="219" spans="1:13" ht="15.6" x14ac:dyDescent="0.3">
      <c r="A219" s="58">
        <f>IF(Замеры!B211=0, " ", Замеры!B211)</f>
        <v>208</v>
      </c>
      <c r="B219" s="59">
        <f>Замеры!J211</f>
        <v>0</v>
      </c>
      <c r="C219" s="60" t="str">
        <f>Замеры!G211</f>
        <v xml:space="preserve">Группа от QF </v>
      </c>
      <c r="D219" s="29" t="s">
        <v>73</v>
      </c>
      <c r="E219" s="28">
        <f>Замеры!L211</f>
        <v>0</v>
      </c>
      <c r="F219" s="29" t="s">
        <v>85</v>
      </c>
      <c r="G219" s="29">
        <f t="shared" si="17"/>
        <v>15</v>
      </c>
      <c r="H219" s="29">
        <f t="shared" si="18"/>
        <v>30</v>
      </c>
      <c r="I219" s="29" t="s">
        <v>72</v>
      </c>
      <c r="J219" s="29">
        <f t="shared" ca="1" si="15"/>
        <v>21.5</v>
      </c>
      <c r="K219" s="29">
        <f t="shared" si="19"/>
        <v>0.3</v>
      </c>
      <c r="L219" s="29">
        <f t="shared" ca="1" si="16"/>
        <v>1.4999999999999999E-2</v>
      </c>
      <c r="M219">
        <f>Замеры!AC211</f>
        <v>0</v>
      </c>
    </row>
    <row r="220" spans="1:13" ht="15.6" x14ac:dyDescent="0.3">
      <c r="A220" s="58">
        <f>IF(Замеры!B212=0, " ", Замеры!B212)</f>
        <v>209</v>
      </c>
      <c r="B220" s="59">
        <f>Замеры!J212</f>
        <v>0</v>
      </c>
      <c r="C220" s="60" t="str">
        <f>Замеры!G212</f>
        <v xml:space="preserve">Группа от QF </v>
      </c>
      <c r="D220" s="29" t="s">
        <v>73</v>
      </c>
      <c r="E220" s="28">
        <f>Замеры!L212</f>
        <v>0</v>
      </c>
      <c r="F220" s="29" t="s">
        <v>85</v>
      </c>
      <c r="G220" s="29">
        <f t="shared" si="17"/>
        <v>15</v>
      </c>
      <c r="H220" s="29">
        <f t="shared" si="18"/>
        <v>30</v>
      </c>
      <c r="I220" s="29" t="s">
        <v>72</v>
      </c>
      <c r="J220" s="29">
        <f t="shared" ca="1" si="15"/>
        <v>20.3</v>
      </c>
      <c r="K220" s="29">
        <f t="shared" si="19"/>
        <v>0.3</v>
      </c>
      <c r="L220" s="29">
        <f t="shared" ca="1" si="16"/>
        <v>1.7000000000000001E-2</v>
      </c>
      <c r="M220">
        <f>Замеры!AC212</f>
        <v>0</v>
      </c>
    </row>
    <row r="221" spans="1:13" ht="15.6" x14ac:dyDescent="0.3">
      <c r="A221" s="58">
        <f>IF(Замеры!B213=0, " ", Замеры!B213)</f>
        <v>210</v>
      </c>
      <c r="B221" s="59">
        <f>Замеры!J213</f>
        <v>0</v>
      </c>
      <c r="C221" s="60" t="str">
        <f>Замеры!G213</f>
        <v xml:space="preserve">Группа от QF </v>
      </c>
      <c r="D221" s="29" t="s">
        <v>73</v>
      </c>
      <c r="E221" s="28">
        <f>Замеры!L213</f>
        <v>0</v>
      </c>
      <c r="F221" s="29" t="s">
        <v>85</v>
      </c>
      <c r="G221" s="29">
        <f t="shared" si="17"/>
        <v>15</v>
      </c>
      <c r="H221" s="29">
        <f t="shared" si="18"/>
        <v>30</v>
      </c>
      <c r="I221" s="29" t="s">
        <v>72</v>
      </c>
      <c r="J221" s="29">
        <f t="shared" ca="1" si="15"/>
        <v>21.3</v>
      </c>
      <c r="K221" s="29">
        <f t="shared" si="19"/>
        <v>0.3</v>
      </c>
      <c r="L221" s="29">
        <f t="shared" ca="1" si="16"/>
        <v>1.9E-2</v>
      </c>
      <c r="M221">
        <f>Замеры!AC213</f>
        <v>0</v>
      </c>
    </row>
    <row r="222" spans="1:13" ht="15.6" x14ac:dyDescent="0.3">
      <c r="A222" s="58">
        <f>IF(Замеры!B214=0, " ", Замеры!B214)</f>
        <v>211</v>
      </c>
      <c r="B222" s="59">
        <f>Замеры!J214</f>
        <v>0</v>
      </c>
      <c r="C222" s="60" t="str">
        <f>Замеры!G214</f>
        <v xml:space="preserve">Группа от QF </v>
      </c>
      <c r="D222" s="29" t="s">
        <v>73</v>
      </c>
      <c r="E222" s="28">
        <f>Замеры!L214</f>
        <v>0</v>
      </c>
      <c r="F222" s="29" t="s">
        <v>85</v>
      </c>
      <c r="G222" s="29">
        <f t="shared" si="17"/>
        <v>15</v>
      </c>
      <c r="H222" s="29">
        <f t="shared" si="18"/>
        <v>30</v>
      </c>
      <c r="I222" s="29" t="s">
        <v>72</v>
      </c>
      <c r="J222" s="29">
        <f t="shared" ca="1" si="15"/>
        <v>21.7</v>
      </c>
      <c r="K222" s="29">
        <f t="shared" si="19"/>
        <v>0.3</v>
      </c>
      <c r="L222" s="29">
        <f t="shared" ca="1" si="16"/>
        <v>8.0000000000000002E-3</v>
      </c>
      <c r="M222">
        <f>Замеры!AC214</f>
        <v>0</v>
      </c>
    </row>
    <row r="223" spans="1:13" ht="15.6" x14ac:dyDescent="0.3">
      <c r="A223" s="58">
        <f>IF(Замеры!B215=0, " ", Замеры!B215)</f>
        <v>212</v>
      </c>
      <c r="B223" s="59">
        <f>Замеры!J215</f>
        <v>0</v>
      </c>
      <c r="C223" s="60" t="str">
        <f>Замеры!G215</f>
        <v xml:space="preserve">Группа от QF </v>
      </c>
      <c r="D223" s="29" t="s">
        <v>73</v>
      </c>
      <c r="E223" s="28">
        <f>Замеры!L215</f>
        <v>0</v>
      </c>
      <c r="F223" s="29" t="s">
        <v>85</v>
      </c>
      <c r="G223" s="29">
        <f t="shared" si="17"/>
        <v>15</v>
      </c>
      <c r="H223" s="29">
        <f t="shared" si="18"/>
        <v>30</v>
      </c>
      <c r="I223" s="29" t="s">
        <v>72</v>
      </c>
      <c r="J223" s="29">
        <f t="shared" ca="1" si="15"/>
        <v>21</v>
      </c>
      <c r="K223" s="29">
        <f t="shared" si="19"/>
        <v>0.3</v>
      </c>
      <c r="L223" s="29">
        <f t="shared" ca="1" si="16"/>
        <v>1.9E-2</v>
      </c>
      <c r="M223">
        <f>Замеры!AC215</f>
        <v>0</v>
      </c>
    </row>
    <row r="224" spans="1:13" ht="15.6" x14ac:dyDescent="0.3">
      <c r="A224" s="58">
        <f>IF(Замеры!B216=0, " ", Замеры!B216)</f>
        <v>213</v>
      </c>
      <c r="B224" s="59">
        <f>Замеры!J216</f>
        <v>0</v>
      </c>
      <c r="C224" s="60" t="str">
        <f>Замеры!G216</f>
        <v xml:space="preserve">Группа от QF </v>
      </c>
      <c r="D224" s="29" t="s">
        <v>73</v>
      </c>
      <c r="E224" s="28">
        <f>Замеры!L216</f>
        <v>0</v>
      </c>
      <c r="F224" s="29" t="s">
        <v>85</v>
      </c>
      <c r="G224" s="29">
        <f t="shared" si="17"/>
        <v>15</v>
      </c>
      <c r="H224" s="29">
        <f t="shared" si="18"/>
        <v>30</v>
      </c>
      <c r="I224" s="29" t="s">
        <v>72</v>
      </c>
      <c r="J224" s="29">
        <f t="shared" ca="1" si="15"/>
        <v>20.2</v>
      </c>
      <c r="K224" s="29">
        <f t="shared" si="19"/>
        <v>0.3</v>
      </c>
      <c r="L224" s="29">
        <f t="shared" ca="1" si="16"/>
        <v>1.7000000000000001E-2</v>
      </c>
      <c r="M224">
        <f>Замеры!AC216</f>
        <v>0</v>
      </c>
    </row>
    <row r="225" spans="1:13" ht="15.6" x14ac:dyDescent="0.3">
      <c r="A225" s="58">
        <f>IF(Замеры!B217=0, " ", Замеры!B217)</f>
        <v>214</v>
      </c>
      <c r="B225" s="59">
        <f>Замеры!J217</f>
        <v>0</v>
      </c>
      <c r="C225" s="60" t="str">
        <f>Замеры!G217</f>
        <v xml:space="preserve">Группа от QF </v>
      </c>
      <c r="D225" s="29" t="s">
        <v>73</v>
      </c>
      <c r="E225" s="28">
        <f>Замеры!L217</f>
        <v>0</v>
      </c>
      <c r="F225" s="29" t="s">
        <v>85</v>
      </c>
      <c r="G225" s="29">
        <f t="shared" si="17"/>
        <v>15</v>
      </c>
      <c r="H225" s="29">
        <f t="shared" si="18"/>
        <v>30</v>
      </c>
      <c r="I225" s="29" t="s">
        <v>72</v>
      </c>
      <c r="J225" s="29">
        <f t="shared" ca="1" si="15"/>
        <v>20.2</v>
      </c>
      <c r="K225" s="29">
        <f t="shared" si="19"/>
        <v>0.3</v>
      </c>
      <c r="L225" s="29">
        <f t="shared" ca="1" si="16"/>
        <v>1.2999999999999999E-2</v>
      </c>
      <c r="M225">
        <f>Замеры!AC217</f>
        <v>0</v>
      </c>
    </row>
    <row r="226" spans="1:13" ht="15.6" x14ac:dyDescent="0.3">
      <c r="A226" s="58">
        <f>IF(Замеры!B218=0, " ", Замеры!B218)</f>
        <v>215</v>
      </c>
      <c r="B226" s="59">
        <f>Замеры!J218</f>
        <v>0</v>
      </c>
      <c r="C226" s="60" t="str">
        <f>Замеры!G218</f>
        <v xml:space="preserve">Группа от QF </v>
      </c>
      <c r="D226" s="29" t="s">
        <v>73</v>
      </c>
      <c r="E226" s="28">
        <f>Замеры!L218</f>
        <v>0</v>
      </c>
      <c r="F226" s="29" t="s">
        <v>85</v>
      </c>
      <c r="G226" s="29">
        <f t="shared" si="17"/>
        <v>15</v>
      </c>
      <c r="H226" s="29">
        <f t="shared" si="18"/>
        <v>30</v>
      </c>
      <c r="I226" s="29" t="s">
        <v>72</v>
      </c>
      <c r="J226" s="29">
        <f t="shared" ca="1" si="15"/>
        <v>21.6</v>
      </c>
      <c r="K226" s="29">
        <f t="shared" si="19"/>
        <v>0.3</v>
      </c>
      <c r="L226" s="29">
        <f t="shared" ca="1" si="16"/>
        <v>0.01</v>
      </c>
      <c r="M226">
        <f>Замеры!AC218</f>
        <v>0</v>
      </c>
    </row>
    <row r="227" spans="1:13" ht="15.6" x14ac:dyDescent="0.3">
      <c r="A227" s="58">
        <f>IF(Замеры!B219=0, " ", Замеры!B219)</f>
        <v>216</v>
      </c>
      <c r="B227" s="59">
        <f>Замеры!J219</f>
        <v>0</v>
      </c>
      <c r="C227" s="60" t="str">
        <f>Замеры!G219</f>
        <v xml:space="preserve">Группа от QF </v>
      </c>
      <c r="D227" s="29" t="s">
        <v>73</v>
      </c>
      <c r="E227" s="28">
        <f>Замеры!L219</f>
        <v>0</v>
      </c>
      <c r="F227" s="29" t="s">
        <v>85</v>
      </c>
      <c r="G227" s="29">
        <f t="shared" si="17"/>
        <v>15</v>
      </c>
      <c r="H227" s="29">
        <f t="shared" si="18"/>
        <v>30</v>
      </c>
      <c r="I227" s="29" t="s">
        <v>72</v>
      </c>
      <c r="J227" s="29">
        <f t="shared" ca="1" si="15"/>
        <v>20.5</v>
      </c>
      <c r="K227" s="29">
        <f t="shared" si="19"/>
        <v>0.3</v>
      </c>
      <c r="L227" s="29">
        <f t="shared" ca="1" si="16"/>
        <v>8.0000000000000002E-3</v>
      </c>
      <c r="M227">
        <f>Замеры!AC219</f>
        <v>0</v>
      </c>
    </row>
    <row r="228" spans="1:13" ht="15.6" x14ac:dyDescent="0.3">
      <c r="A228" s="58">
        <f>IF(Замеры!B220=0, " ", Замеры!B220)</f>
        <v>217</v>
      </c>
      <c r="B228" s="59">
        <f>Замеры!J220</f>
        <v>0</v>
      </c>
      <c r="C228" s="60" t="str">
        <f>Замеры!G220</f>
        <v xml:space="preserve">Группа от QF </v>
      </c>
      <c r="D228" s="29" t="s">
        <v>73</v>
      </c>
      <c r="E228" s="28">
        <f>Замеры!L220</f>
        <v>0</v>
      </c>
      <c r="F228" s="29" t="s">
        <v>85</v>
      </c>
      <c r="G228" s="29">
        <f t="shared" si="17"/>
        <v>15</v>
      </c>
      <c r="H228" s="29">
        <f t="shared" si="18"/>
        <v>30</v>
      </c>
      <c r="I228" s="29" t="s">
        <v>72</v>
      </c>
      <c r="J228" s="29">
        <f t="shared" ca="1" si="15"/>
        <v>21.7</v>
      </c>
      <c r="K228" s="29">
        <f t="shared" si="19"/>
        <v>0.3</v>
      </c>
      <c r="L228" s="29">
        <f t="shared" ca="1" si="16"/>
        <v>1.4E-2</v>
      </c>
      <c r="M228">
        <f>Замеры!AC220</f>
        <v>0</v>
      </c>
    </row>
    <row r="229" spans="1:13" ht="15.6" x14ac:dyDescent="0.3">
      <c r="A229" s="58">
        <f>IF(Замеры!B221=0, " ", Замеры!B221)</f>
        <v>218</v>
      </c>
      <c r="B229" s="59">
        <f>Замеры!J221</f>
        <v>0</v>
      </c>
      <c r="C229" s="60" t="str">
        <f>Замеры!G221</f>
        <v xml:space="preserve">Группа от QF </v>
      </c>
      <c r="D229" s="29" t="s">
        <v>73</v>
      </c>
      <c r="E229" s="28">
        <f>Замеры!L221</f>
        <v>0</v>
      </c>
      <c r="F229" s="29" t="s">
        <v>85</v>
      </c>
      <c r="G229" s="29">
        <f t="shared" si="17"/>
        <v>15</v>
      </c>
      <c r="H229" s="29">
        <f t="shared" si="18"/>
        <v>30</v>
      </c>
      <c r="I229" s="29" t="s">
        <v>72</v>
      </c>
      <c r="J229" s="29">
        <f t="shared" ca="1" si="15"/>
        <v>21.7</v>
      </c>
      <c r="K229" s="29">
        <f t="shared" si="19"/>
        <v>0.3</v>
      </c>
      <c r="L229" s="29">
        <f t="shared" ca="1" si="16"/>
        <v>8.0000000000000002E-3</v>
      </c>
      <c r="M229">
        <f>Замеры!AC221</f>
        <v>0</v>
      </c>
    </row>
    <row r="230" spans="1:13" ht="15.6" x14ac:dyDescent="0.3">
      <c r="A230" s="58">
        <f>IF(Замеры!B222=0, " ", Замеры!B222)</f>
        <v>219</v>
      </c>
      <c r="B230" s="59">
        <f>Замеры!J222</f>
        <v>0</v>
      </c>
      <c r="C230" s="60" t="str">
        <f>Замеры!G222</f>
        <v xml:space="preserve">Группа от QF </v>
      </c>
      <c r="D230" s="29" t="s">
        <v>73</v>
      </c>
      <c r="E230" s="28">
        <f>Замеры!L222</f>
        <v>0</v>
      </c>
      <c r="F230" s="29" t="s">
        <v>85</v>
      </c>
      <c r="G230" s="29">
        <f t="shared" si="17"/>
        <v>15</v>
      </c>
      <c r="H230" s="29">
        <f t="shared" si="18"/>
        <v>30</v>
      </c>
      <c r="I230" s="29" t="s">
        <v>72</v>
      </c>
      <c r="J230" s="29">
        <f t="shared" ca="1" si="15"/>
        <v>21.8</v>
      </c>
      <c r="K230" s="29">
        <f t="shared" si="19"/>
        <v>0.3</v>
      </c>
      <c r="L230" s="29">
        <f t="shared" ca="1" si="16"/>
        <v>8.0000000000000002E-3</v>
      </c>
      <c r="M230">
        <f>Замеры!AC222</f>
        <v>0</v>
      </c>
    </row>
    <row r="231" spans="1:13" ht="15.6" x14ac:dyDescent="0.3">
      <c r="A231" s="58">
        <f>IF(Замеры!B223=0, " ", Замеры!B223)</f>
        <v>220</v>
      </c>
      <c r="B231" s="59">
        <f>Замеры!J223</f>
        <v>0</v>
      </c>
      <c r="C231" s="60" t="str">
        <f>Замеры!G223</f>
        <v xml:space="preserve">Группа от QF </v>
      </c>
      <c r="D231" s="29" t="s">
        <v>73</v>
      </c>
      <c r="E231" s="28">
        <f>Замеры!L223</f>
        <v>0</v>
      </c>
      <c r="F231" s="29" t="s">
        <v>85</v>
      </c>
      <c r="G231" s="29">
        <f t="shared" si="17"/>
        <v>15</v>
      </c>
      <c r="H231" s="29">
        <f t="shared" si="18"/>
        <v>30</v>
      </c>
      <c r="I231" s="29" t="s">
        <v>72</v>
      </c>
      <c r="J231" s="29">
        <f t="shared" ca="1" si="15"/>
        <v>21.2</v>
      </c>
      <c r="K231" s="29">
        <f t="shared" si="19"/>
        <v>0.3</v>
      </c>
      <c r="L231" s="29">
        <f t="shared" ca="1" si="16"/>
        <v>1.2E-2</v>
      </c>
      <c r="M231">
        <f>Замеры!AC223</f>
        <v>0</v>
      </c>
    </row>
    <row r="232" spans="1:13" ht="15.6" x14ac:dyDescent="0.3">
      <c r="A232" s="58">
        <f>IF(Замеры!B224=0, " ", Замеры!B224)</f>
        <v>221</v>
      </c>
      <c r="B232" s="59">
        <f>Замеры!J224</f>
        <v>0</v>
      </c>
      <c r="C232" s="60" t="str">
        <f>Замеры!G224</f>
        <v xml:space="preserve">Группа от QF </v>
      </c>
      <c r="D232" s="29" t="s">
        <v>73</v>
      </c>
      <c r="E232" s="28">
        <f>Замеры!L224</f>
        <v>0</v>
      </c>
      <c r="F232" s="29" t="s">
        <v>85</v>
      </c>
      <c r="G232" s="29">
        <f t="shared" si="17"/>
        <v>15</v>
      </c>
      <c r="H232" s="29">
        <f t="shared" si="18"/>
        <v>30</v>
      </c>
      <c r="I232" s="29" t="s">
        <v>72</v>
      </c>
      <c r="J232" s="29">
        <f t="shared" ca="1" si="15"/>
        <v>21.1</v>
      </c>
      <c r="K232" s="29">
        <f t="shared" si="19"/>
        <v>0.3</v>
      </c>
      <c r="L232" s="29">
        <f t="shared" ca="1" si="16"/>
        <v>1.6E-2</v>
      </c>
      <c r="M232">
        <f>Замеры!AC224</f>
        <v>0</v>
      </c>
    </row>
    <row r="233" spans="1:13" ht="15.6" x14ac:dyDescent="0.3">
      <c r="A233" s="58">
        <f>IF(Замеры!B225=0, " ", Замеры!B225)</f>
        <v>222</v>
      </c>
      <c r="B233" s="59">
        <f>Замеры!J225</f>
        <v>0</v>
      </c>
      <c r="C233" s="60" t="str">
        <f>Замеры!G225</f>
        <v xml:space="preserve">Группа от QF </v>
      </c>
      <c r="D233" s="29" t="s">
        <v>73</v>
      </c>
      <c r="E233" s="28">
        <f>Замеры!L225</f>
        <v>0</v>
      </c>
      <c r="F233" s="29" t="s">
        <v>85</v>
      </c>
      <c r="G233" s="29">
        <f t="shared" si="17"/>
        <v>15</v>
      </c>
      <c r="H233" s="29">
        <f t="shared" si="18"/>
        <v>30</v>
      </c>
      <c r="I233" s="29" t="s">
        <v>72</v>
      </c>
      <c r="J233" s="29">
        <f t="shared" ca="1" si="15"/>
        <v>21.3</v>
      </c>
      <c r="K233" s="29">
        <f t="shared" si="19"/>
        <v>0.3</v>
      </c>
      <c r="L233" s="29">
        <f t="shared" ca="1" si="16"/>
        <v>1.2E-2</v>
      </c>
      <c r="M233">
        <f>Замеры!AC225</f>
        <v>0</v>
      </c>
    </row>
    <row r="234" spans="1:13" ht="15.6" x14ac:dyDescent="0.3">
      <c r="A234" s="58">
        <f>IF(Замеры!B226=0, " ", Замеры!B226)</f>
        <v>223</v>
      </c>
      <c r="B234" s="59">
        <f>Замеры!J226</f>
        <v>0</v>
      </c>
      <c r="C234" s="60" t="str">
        <f>Замеры!G226</f>
        <v xml:space="preserve">Группа от QF </v>
      </c>
      <c r="D234" s="29" t="s">
        <v>73</v>
      </c>
      <c r="E234" s="28">
        <f>Замеры!L226</f>
        <v>0</v>
      </c>
      <c r="F234" s="29" t="s">
        <v>85</v>
      </c>
      <c r="G234" s="29">
        <f t="shared" si="17"/>
        <v>15</v>
      </c>
      <c r="H234" s="29">
        <f t="shared" si="18"/>
        <v>30</v>
      </c>
      <c r="I234" s="29" t="s">
        <v>72</v>
      </c>
      <c r="J234" s="29">
        <f t="shared" ca="1" si="15"/>
        <v>20.8</v>
      </c>
      <c r="K234" s="29">
        <f t="shared" si="19"/>
        <v>0.3</v>
      </c>
      <c r="L234" s="29">
        <f t="shared" ca="1" si="16"/>
        <v>8.0000000000000002E-3</v>
      </c>
      <c r="M234">
        <f>Замеры!AC226</f>
        <v>0</v>
      </c>
    </row>
    <row r="235" spans="1:13" ht="15.6" x14ac:dyDescent="0.3">
      <c r="A235" s="58">
        <f>IF(Замеры!B227=0, " ", Замеры!B227)</f>
        <v>224</v>
      </c>
      <c r="B235" s="59">
        <f>Замеры!J227</f>
        <v>0</v>
      </c>
      <c r="C235" s="60" t="str">
        <f>Замеры!G227</f>
        <v xml:space="preserve">Группа от QF </v>
      </c>
      <c r="D235" s="29" t="s">
        <v>73</v>
      </c>
      <c r="E235" s="28">
        <f>Замеры!L227</f>
        <v>0</v>
      </c>
      <c r="F235" s="29" t="s">
        <v>85</v>
      </c>
      <c r="G235" s="29">
        <f t="shared" si="17"/>
        <v>15</v>
      </c>
      <c r="H235" s="29">
        <f t="shared" si="18"/>
        <v>30</v>
      </c>
      <c r="I235" s="29" t="s">
        <v>72</v>
      </c>
      <c r="J235" s="29">
        <f t="shared" ca="1" si="15"/>
        <v>20.399999999999999</v>
      </c>
      <c r="K235" s="29">
        <f t="shared" si="19"/>
        <v>0.3</v>
      </c>
      <c r="L235" s="29">
        <f t="shared" ca="1" si="16"/>
        <v>8.0000000000000002E-3</v>
      </c>
      <c r="M235">
        <f>Замеры!AC227</f>
        <v>0</v>
      </c>
    </row>
    <row r="236" spans="1:13" ht="15.6" x14ac:dyDescent="0.3">
      <c r="A236" s="58">
        <f>IF(Замеры!B228=0, " ", Замеры!B228)</f>
        <v>225</v>
      </c>
      <c r="B236" s="59">
        <f>Замеры!J228</f>
        <v>0</v>
      </c>
      <c r="C236" s="60" t="str">
        <f>Замеры!G228</f>
        <v xml:space="preserve">Группа от QF </v>
      </c>
      <c r="D236" s="29" t="s">
        <v>73</v>
      </c>
      <c r="E236" s="28">
        <f>Замеры!L228</f>
        <v>0</v>
      </c>
      <c r="F236" s="29" t="s">
        <v>85</v>
      </c>
      <c r="G236" s="29">
        <f t="shared" si="17"/>
        <v>15</v>
      </c>
      <c r="H236" s="29">
        <f t="shared" si="18"/>
        <v>30</v>
      </c>
      <c r="I236" s="29" t="s">
        <v>72</v>
      </c>
      <c r="J236" s="29">
        <f t="shared" ca="1" si="15"/>
        <v>21</v>
      </c>
      <c r="K236" s="29">
        <f t="shared" si="19"/>
        <v>0.3</v>
      </c>
      <c r="L236" s="29">
        <f t="shared" ca="1" si="16"/>
        <v>1.4999999999999999E-2</v>
      </c>
      <c r="M236">
        <f>Замеры!AC228</f>
        <v>0</v>
      </c>
    </row>
    <row r="237" spans="1:13" ht="15.6" x14ac:dyDescent="0.3">
      <c r="A237" s="58">
        <f>IF(Замеры!B229=0, " ", Замеры!B229)</f>
        <v>226</v>
      </c>
      <c r="B237" s="59">
        <f>Замеры!J229</f>
        <v>0</v>
      </c>
      <c r="C237" s="60" t="str">
        <f>Замеры!G229</f>
        <v xml:space="preserve">Группа от QF </v>
      </c>
      <c r="D237" s="29" t="s">
        <v>73</v>
      </c>
      <c r="E237" s="28">
        <f>Замеры!L229</f>
        <v>0</v>
      </c>
      <c r="F237" s="29" t="s">
        <v>85</v>
      </c>
      <c r="G237" s="29">
        <f t="shared" si="17"/>
        <v>15</v>
      </c>
      <c r="H237" s="29">
        <f t="shared" si="18"/>
        <v>30</v>
      </c>
      <c r="I237" s="29" t="s">
        <v>72</v>
      </c>
      <c r="J237" s="29">
        <f t="shared" ca="1" si="15"/>
        <v>21.1</v>
      </c>
      <c r="K237" s="29">
        <f t="shared" si="19"/>
        <v>0.3</v>
      </c>
      <c r="L237" s="29">
        <f t="shared" ca="1" si="16"/>
        <v>8.9999999999999993E-3</v>
      </c>
      <c r="M237">
        <f>Замеры!AC229</f>
        <v>0</v>
      </c>
    </row>
    <row r="238" spans="1:13" ht="15.6" x14ac:dyDescent="0.3">
      <c r="A238" s="58">
        <f>IF(Замеры!B230=0, " ", Замеры!B230)</f>
        <v>227</v>
      </c>
      <c r="B238" s="59">
        <f>Замеры!J230</f>
        <v>0</v>
      </c>
      <c r="C238" s="60" t="str">
        <f>Замеры!G230</f>
        <v xml:space="preserve">Группа от QF </v>
      </c>
      <c r="D238" s="29" t="s">
        <v>73</v>
      </c>
      <c r="E238" s="28">
        <f>Замеры!L230</f>
        <v>0</v>
      </c>
      <c r="F238" s="29" t="s">
        <v>85</v>
      </c>
      <c r="G238" s="29">
        <f t="shared" si="17"/>
        <v>15</v>
      </c>
      <c r="H238" s="29">
        <f t="shared" si="18"/>
        <v>30</v>
      </c>
      <c r="I238" s="29" t="s">
        <v>72</v>
      </c>
      <c r="J238" s="29">
        <f t="shared" ca="1" si="15"/>
        <v>21.2</v>
      </c>
      <c r="K238" s="29">
        <f t="shared" si="19"/>
        <v>0.3</v>
      </c>
      <c r="L238" s="29">
        <f t="shared" ca="1" si="16"/>
        <v>1.7999999999999999E-2</v>
      </c>
      <c r="M238">
        <f>Замеры!AC230</f>
        <v>0</v>
      </c>
    </row>
    <row r="239" spans="1:13" ht="15.6" x14ac:dyDescent="0.3">
      <c r="A239" s="58">
        <f>IF(Замеры!B231=0, " ", Замеры!B231)</f>
        <v>228</v>
      </c>
      <c r="B239" s="59">
        <f>Замеры!J231</f>
        <v>0</v>
      </c>
      <c r="C239" s="60" t="str">
        <f>Замеры!G231</f>
        <v xml:space="preserve">Группа от QF </v>
      </c>
      <c r="D239" s="29" t="s">
        <v>73</v>
      </c>
      <c r="E239" s="28">
        <f>Замеры!L231</f>
        <v>0</v>
      </c>
      <c r="F239" s="29" t="s">
        <v>85</v>
      </c>
      <c r="G239" s="29">
        <f t="shared" si="17"/>
        <v>15</v>
      </c>
      <c r="H239" s="29">
        <f t="shared" si="18"/>
        <v>30</v>
      </c>
      <c r="I239" s="29" t="s">
        <v>72</v>
      </c>
      <c r="J239" s="29">
        <f t="shared" ca="1" si="15"/>
        <v>20.6</v>
      </c>
      <c r="K239" s="29">
        <f t="shared" si="19"/>
        <v>0.3</v>
      </c>
      <c r="L239" s="29">
        <f t="shared" ca="1" si="16"/>
        <v>1.4999999999999999E-2</v>
      </c>
      <c r="M239">
        <f>Замеры!AC231</f>
        <v>0</v>
      </c>
    </row>
    <row r="240" spans="1:13" ht="15.6" x14ac:dyDescent="0.3">
      <c r="A240" s="58">
        <f>IF(Замеры!B232=0, " ", Замеры!B232)</f>
        <v>229</v>
      </c>
      <c r="B240" s="59">
        <f>Замеры!J232</f>
        <v>0</v>
      </c>
      <c r="C240" s="60" t="str">
        <f>Замеры!G232</f>
        <v xml:space="preserve">Группа от QF </v>
      </c>
      <c r="D240" s="29" t="s">
        <v>73</v>
      </c>
      <c r="E240" s="28">
        <f>Замеры!L232</f>
        <v>0</v>
      </c>
      <c r="F240" s="29" t="s">
        <v>85</v>
      </c>
      <c r="G240" s="29">
        <f t="shared" si="17"/>
        <v>15</v>
      </c>
      <c r="H240" s="29">
        <f t="shared" si="18"/>
        <v>30</v>
      </c>
      <c r="I240" s="29" t="s">
        <v>72</v>
      </c>
      <c r="J240" s="29">
        <f t="shared" ca="1" si="15"/>
        <v>20.6</v>
      </c>
      <c r="K240" s="29">
        <f t="shared" si="19"/>
        <v>0.3</v>
      </c>
      <c r="L240" s="29">
        <f t="shared" ca="1" si="16"/>
        <v>0.01</v>
      </c>
      <c r="M240">
        <f>Замеры!AC232</f>
        <v>0</v>
      </c>
    </row>
    <row r="241" spans="1:13" ht="15.6" x14ac:dyDescent="0.3">
      <c r="A241" s="58">
        <f>IF(Замеры!B233=0, " ", Замеры!B233)</f>
        <v>230</v>
      </c>
      <c r="B241" s="59">
        <f>Замеры!J233</f>
        <v>0</v>
      </c>
      <c r="C241" s="60" t="str">
        <f>Замеры!G233</f>
        <v xml:space="preserve">Группа от QF </v>
      </c>
      <c r="D241" s="29" t="s">
        <v>73</v>
      </c>
      <c r="E241" s="28">
        <f>Замеры!L233</f>
        <v>0</v>
      </c>
      <c r="F241" s="29" t="s">
        <v>85</v>
      </c>
      <c r="G241" s="29">
        <f t="shared" si="17"/>
        <v>15</v>
      </c>
      <c r="H241" s="29">
        <f t="shared" si="18"/>
        <v>30</v>
      </c>
      <c r="I241" s="29" t="s">
        <v>72</v>
      </c>
      <c r="J241" s="29">
        <f t="shared" ca="1" si="15"/>
        <v>20.5</v>
      </c>
      <c r="K241" s="29">
        <f t="shared" si="19"/>
        <v>0.3</v>
      </c>
      <c r="L241" s="29">
        <f t="shared" ca="1" si="16"/>
        <v>1.7999999999999999E-2</v>
      </c>
      <c r="M241">
        <f>Замеры!AC233</f>
        <v>0</v>
      </c>
    </row>
    <row r="242" spans="1:13" ht="15.6" x14ac:dyDescent="0.3">
      <c r="A242" s="58">
        <f>IF(Замеры!B234=0, " ", Замеры!B234)</f>
        <v>231</v>
      </c>
      <c r="B242" s="59">
        <f>Замеры!J234</f>
        <v>0</v>
      </c>
      <c r="C242" s="60" t="str">
        <f>Замеры!G234</f>
        <v xml:space="preserve">Группа от QF </v>
      </c>
      <c r="D242" s="29" t="s">
        <v>73</v>
      </c>
      <c r="E242" s="28">
        <f>Замеры!L234</f>
        <v>0</v>
      </c>
      <c r="F242" s="29" t="s">
        <v>85</v>
      </c>
      <c r="G242" s="29">
        <f t="shared" si="17"/>
        <v>15</v>
      </c>
      <c r="H242" s="29">
        <f t="shared" si="18"/>
        <v>30</v>
      </c>
      <c r="I242" s="29" t="s">
        <v>72</v>
      </c>
      <c r="J242" s="29">
        <f t="shared" ca="1" si="15"/>
        <v>20.5</v>
      </c>
      <c r="K242" s="29">
        <f t="shared" si="19"/>
        <v>0.3</v>
      </c>
      <c r="L242" s="29">
        <f t="shared" ca="1" si="16"/>
        <v>1.0999999999999999E-2</v>
      </c>
      <c r="M242">
        <f>Замеры!AC234</f>
        <v>0</v>
      </c>
    </row>
    <row r="243" spans="1:13" ht="15.6" x14ac:dyDescent="0.3">
      <c r="A243" s="58">
        <f>IF(Замеры!B235=0, " ", Замеры!B235)</f>
        <v>232</v>
      </c>
      <c r="B243" s="59">
        <f>Замеры!J235</f>
        <v>0</v>
      </c>
      <c r="C243" s="60" t="str">
        <f>Замеры!G235</f>
        <v xml:space="preserve">Группа от QF </v>
      </c>
      <c r="D243" s="29" t="s">
        <v>73</v>
      </c>
      <c r="E243" s="28">
        <f>Замеры!L235</f>
        <v>0</v>
      </c>
      <c r="F243" s="29" t="s">
        <v>85</v>
      </c>
      <c r="G243" s="29">
        <f t="shared" si="17"/>
        <v>15</v>
      </c>
      <c r="H243" s="29">
        <f t="shared" si="18"/>
        <v>30</v>
      </c>
      <c r="I243" s="29" t="s">
        <v>72</v>
      </c>
      <c r="J243" s="29">
        <f t="shared" ca="1" si="15"/>
        <v>20.6</v>
      </c>
      <c r="K243" s="29">
        <f t="shared" si="19"/>
        <v>0.3</v>
      </c>
      <c r="L243" s="29">
        <f t="shared" ca="1" si="16"/>
        <v>7.0000000000000001E-3</v>
      </c>
      <c r="M243">
        <f>Замеры!AC235</f>
        <v>0</v>
      </c>
    </row>
    <row r="244" spans="1:13" ht="15.6" x14ac:dyDescent="0.3">
      <c r="A244" s="58">
        <f>IF(Замеры!B236=0, " ", Замеры!B236)</f>
        <v>233</v>
      </c>
      <c r="B244" s="59">
        <f>Замеры!J236</f>
        <v>0</v>
      </c>
      <c r="C244" s="60" t="str">
        <f>Замеры!G236</f>
        <v xml:space="preserve">Группа от QF </v>
      </c>
      <c r="D244" s="29" t="s">
        <v>73</v>
      </c>
      <c r="E244" s="28">
        <f>Замеры!L236</f>
        <v>0</v>
      </c>
      <c r="F244" s="29" t="s">
        <v>85</v>
      </c>
      <c r="G244" s="29">
        <f t="shared" si="17"/>
        <v>15</v>
      </c>
      <c r="H244" s="29">
        <f t="shared" si="18"/>
        <v>30</v>
      </c>
      <c r="I244" s="29" t="s">
        <v>72</v>
      </c>
      <c r="J244" s="29">
        <f t="shared" ca="1" si="15"/>
        <v>20.399999999999999</v>
      </c>
      <c r="K244" s="29">
        <f t="shared" si="19"/>
        <v>0.3</v>
      </c>
      <c r="L244" s="29">
        <f t="shared" ca="1" si="16"/>
        <v>1.2E-2</v>
      </c>
      <c r="M244">
        <f>Замеры!AC236</f>
        <v>0</v>
      </c>
    </row>
    <row r="245" spans="1:13" ht="15.6" x14ac:dyDescent="0.3">
      <c r="A245" s="58">
        <f>IF(Замеры!B237=0, " ", Замеры!B237)</f>
        <v>234</v>
      </c>
      <c r="B245" s="59">
        <f>Замеры!J237</f>
        <v>0</v>
      </c>
      <c r="C245" s="60" t="str">
        <f>Замеры!G237</f>
        <v xml:space="preserve">Группа от QF </v>
      </c>
      <c r="D245" s="29" t="s">
        <v>73</v>
      </c>
      <c r="E245" s="28">
        <f>Замеры!L237</f>
        <v>0</v>
      </c>
      <c r="F245" s="29" t="s">
        <v>85</v>
      </c>
      <c r="G245" s="29">
        <f t="shared" si="17"/>
        <v>15</v>
      </c>
      <c r="H245" s="29">
        <f t="shared" si="18"/>
        <v>30</v>
      </c>
      <c r="I245" s="29" t="s">
        <v>72</v>
      </c>
      <c r="J245" s="29">
        <f t="shared" ca="1" si="15"/>
        <v>20.9</v>
      </c>
      <c r="K245" s="29">
        <f t="shared" si="19"/>
        <v>0.3</v>
      </c>
      <c r="L245" s="29">
        <f t="shared" ca="1" si="16"/>
        <v>0.01</v>
      </c>
      <c r="M245">
        <f>Замеры!AC237</f>
        <v>0</v>
      </c>
    </row>
    <row r="246" spans="1:13" ht="15.6" x14ac:dyDescent="0.3">
      <c r="A246" s="58">
        <f>IF(Замеры!B238=0, " ", Замеры!B238)</f>
        <v>235</v>
      </c>
      <c r="B246" s="59">
        <f>Замеры!J238</f>
        <v>0</v>
      </c>
      <c r="C246" s="60" t="str">
        <f>Замеры!G238</f>
        <v xml:space="preserve">Группа от QF </v>
      </c>
      <c r="D246" s="29" t="s">
        <v>73</v>
      </c>
      <c r="E246" s="28">
        <f>Замеры!L238</f>
        <v>0</v>
      </c>
      <c r="F246" s="29" t="s">
        <v>85</v>
      </c>
      <c r="G246" s="29">
        <f t="shared" si="17"/>
        <v>15</v>
      </c>
      <c r="H246" s="29">
        <f t="shared" si="18"/>
        <v>30</v>
      </c>
      <c r="I246" s="29" t="s">
        <v>72</v>
      </c>
      <c r="J246" s="29">
        <f t="shared" ca="1" si="15"/>
        <v>20.8</v>
      </c>
      <c r="K246" s="29">
        <f t="shared" si="19"/>
        <v>0.3</v>
      </c>
      <c r="L246" s="29">
        <f t="shared" ca="1" si="16"/>
        <v>1.2999999999999999E-2</v>
      </c>
      <c r="M246">
        <f>Замеры!AC238</f>
        <v>0</v>
      </c>
    </row>
    <row r="247" spans="1:13" ht="15.6" x14ac:dyDescent="0.3">
      <c r="A247" s="58">
        <f>IF(Замеры!B239=0, " ", Замеры!B239)</f>
        <v>236</v>
      </c>
      <c r="B247" s="59">
        <f>Замеры!J239</f>
        <v>0</v>
      </c>
      <c r="C247" s="60" t="str">
        <f>Замеры!G239</f>
        <v xml:space="preserve">Группа от QF </v>
      </c>
      <c r="D247" s="29" t="s">
        <v>73</v>
      </c>
      <c r="E247" s="28">
        <f>Замеры!L239</f>
        <v>0</v>
      </c>
      <c r="F247" s="29" t="s">
        <v>85</v>
      </c>
      <c r="G247" s="29">
        <f t="shared" si="17"/>
        <v>15</v>
      </c>
      <c r="H247" s="29">
        <f t="shared" si="18"/>
        <v>30</v>
      </c>
      <c r="I247" s="29" t="s">
        <v>72</v>
      </c>
      <c r="J247" s="29">
        <f t="shared" ca="1" si="15"/>
        <v>21.7</v>
      </c>
      <c r="K247" s="29">
        <f t="shared" si="19"/>
        <v>0.3</v>
      </c>
      <c r="L247" s="29">
        <f t="shared" ca="1" si="16"/>
        <v>1.4999999999999999E-2</v>
      </c>
      <c r="M247">
        <f>Замеры!AC239</f>
        <v>0</v>
      </c>
    </row>
    <row r="248" spans="1:13" ht="15.6" x14ac:dyDescent="0.3">
      <c r="A248" s="58">
        <f>IF(Замеры!B240=0, " ", Замеры!B240)</f>
        <v>237</v>
      </c>
      <c r="B248" s="59">
        <f>Замеры!J240</f>
        <v>0</v>
      </c>
      <c r="C248" s="60" t="str">
        <f>Замеры!G240</f>
        <v xml:space="preserve">Группа от QF </v>
      </c>
      <c r="D248" s="29" t="s">
        <v>73</v>
      </c>
      <c r="E248" s="28">
        <f>Замеры!L240</f>
        <v>0</v>
      </c>
      <c r="F248" s="29" t="s">
        <v>85</v>
      </c>
      <c r="G248" s="29">
        <f t="shared" si="17"/>
        <v>15</v>
      </c>
      <c r="H248" s="29">
        <f t="shared" si="18"/>
        <v>30</v>
      </c>
      <c r="I248" s="29" t="s">
        <v>72</v>
      </c>
      <c r="J248" s="29">
        <f t="shared" ca="1" si="15"/>
        <v>20.6</v>
      </c>
      <c r="K248" s="29">
        <f t="shared" si="19"/>
        <v>0.3</v>
      </c>
      <c r="L248" s="29">
        <f t="shared" ca="1" si="16"/>
        <v>1.9E-2</v>
      </c>
      <c r="M248">
        <f>Замеры!AC240</f>
        <v>0</v>
      </c>
    </row>
    <row r="249" spans="1:13" ht="15.6" x14ac:dyDescent="0.3">
      <c r="A249" s="58">
        <f>IF(Замеры!B241=0, " ", Замеры!B241)</f>
        <v>238</v>
      </c>
      <c r="B249" s="59">
        <f>Замеры!J241</f>
        <v>0</v>
      </c>
      <c r="C249" s="60" t="str">
        <f>Замеры!G241</f>
        <v xml:space="preserve">Группа от QF </v>
      </c>
      <c r="D249" s="29" t="s">
        <v>73</v>
      </c>
      <c r="E249" s="28">
        <f>Замеры!L241</f>
        <v>0</v>
      </c>
      <c r="F249" s="29" t="s">
        <v>85</v>
      </c>
      <c r="G249" s="29">
        <f t="shared" si="17"/>
        <v>15</v>
      </c>
      <c r="H249" s="29">
        <f t="shared" si="18"/>
        <v>30</v>
      </c>
      <c r="I249" s="29" t="s">
        <v>72</v>
      </c>
      <c r="J249" s="29">
        <f t="shared" ca="1" si="15"/>
        <v>21.6</v>
      </c>
      <c r="K249" s="29">
        <f t="shared" si="19"/>
        <v>0.3</v>
      </c>
      <c r="L249" s="29">
        <f t="shared" ca="1" si="16"/>
        <v>1.9E-2</v>
      </c>
      <c r="M249">
        <f>Замеры!AC241</f>
        <v>0</v>
      </c>
    </row>
    <row r="250" spans="1:13" ht="15.6" x14ac:dyDescent="0.3">
      <c r="A250" s="58">
        <f>IF(Замеры!B242=0, " ", Замеры!B242)</f>
        <v>239</v>
      </c>
      <c r="B250" s="59">
        <f>Замеры!J242</f>
        <v>0</v>
      </c>
      <c r="C250" s="60" t="str">
        <f>Замеры!G242</f>
        <v xml:space="preserve">Группа от QF </v>
      </c>
      <c r="D250" s="29" t="s">
        <v>73</v>
      </c>
      <c r="E250" s="28">
        <f>Замеры!L242</f>
        <v>0</v>
      </c>
      <c r="F250" s="29" t="s">
        <v>85</v>
      </c>
      <c r="G250" s="29">
        <f t="shared" si="17"/>
        <v>15</v>
      </c>
      <c r="H250" s="29">
        <f t="shared" si="18"/>
        <v>30</v>
      </c>
      <c r="I250" s="29" t="s">
        <v>72</v>
      </c>
      <c r="J250" s="29">
        <f t="shared" ca="1" si="15"/>
        <v>20.100000000000001</v>
      </c>
      <c r="K250" s="29">
        <f t="shared" si="19"/>
        <v>0.3</v>
      </c>
      <c r="L250" s="29">
        <f t="shared" ca="1" si="16"/>
        <v>1.2E-2</v>
      </c>
      <c r="M250">
        <f>Замеры!AC242</f>
        <v>0</v>
      </c>
    </row>
    <row r="251" spans="1:13" ht="15.6" x14ac:dyDescent="0.3">
      <c r="A251" s="58">
        <f>IF(Замеры!B243=0, " ", Замеры!B243)</f>
        <v>240</v>
      </c>
      <c r="B251" s="59">
        <f>Замеры!J243</f>
        <v>0</v>
      </c>
      <c r="C251" s="60" t="str">
        <f>Замеры!G243</f>
        <v xml:space="preserve">Группа от QF </v>
      </c>
      <c r="D251" s="29" t="s">
        <v>73</v>
      </c>
      <c r="E251" s="28">
        <f>Замеры!L243</f>
        <v>0</v>
      </c>
      <c r="F251" s="29" t="s">
        <v>85</v>
      </c>
      <c r="G251" s="29">
        <f t="shared" si="17"/>
        <v>15</v>
      </c>
      <c r="H251" s="29">
        <f t="shared" si="18"/>
        <v>30</v>
      </c>
      <c r="I251" s="29" t="s">
        <v>72</v>
      </c>
      <c r="J251" s="29">
        <f t="shared" ca="1" si="15"/>
        <v>21</v>
      </c>
      <c r="K251" s="29">
        <f t="shared" si="19"/>
        <v>0.3</v>
      </c>
      <c r="L251" s="29">
        <f t="shared" ca="1" si="16"/>
        <v>1.2999999999999999E-2</v>
      </c>
      <c r="M251">
        <f>Замеры!AC243</f>
        <v>0</v>
      </c>
    </row>
    <row r="252" spans="1:13" ht="15.6" x14ac:dyDescent="0.3">
      <c r="A252" s="58">
        <f>IF(Замеры!B244=0, " ", Замеры!B244)</f>
        <v>241</v>
      </c>
      <c r="B252" s="59">
        <f>Замеры!J244</f>
        <v>0</v>
      </c>
      <c r="C252" s="60" t="str">
        <f>Замеры!G244</f>
        <v xml:space="preserve">Группа от QF </v>
      </c>
      <c r="D252" s="29" t="s">
        <v>73</v>
      </c>
      <c r="E252" s="28">
        <f>Замеры!L244</f>
        <v>0</v>
      </c>
      <c r="F252" s="29" t="s">
        <v>85</v>
      </c>
      <c r="G252" s="29">
        <f t="shared" si="17"/>
        <v>15</v>
      </c>
      <c r="H252" s="29">
        <f t="shared" si="18"/>
        <v>30</v>
      </c>
      <c r="I252" s="29" t="s">
        <v>72</v>
      </c>
      <c r="J252" s="29">
        <f t="shared" ca="1" si="15"/>
        <v>21.8</v>
      </c>
      <c r="K252" s="29">
        <f t="shared" si="19"/>
        <v>0.3</v>
      </c>
      <c r="L252" s="29">
        <f t="shared" ca="1" si="16"/>
        <v>8.0000000000000002E-3</v>
      </c>
      <c r="M252">
        <f>Замеры!AC244</f>
        <v>0</v>
      </c>
    </row>
    <row r="253" spans="1:13" ht="15.6" x14ac:dyDescent="0.3">
      <c r="A253" s="58">
        <f>IF(Замеры!B245=0, " ", Замеры!B245)</f>
        <v>242</v>
      </c>
      <c r="B253" s="59">
        <f>Замеры!J245</f>
        <v>0</v>
      </c>
      <c r="C253" s="60" t="str">
        <f>Замеры!G245</f>
        <v xml:space="preserve">Группа от QF </v>
      </c>
      <c r="D253" s="29" t="s">
        <v>73</v>
      </c>
      <c r="E253" s="28">
        <f>Замеры!L245</f>
        <v>0</v>
      </c>
      <c r="F253" s="29" t="s">
        <v>85</v>
      </c>
      <c r="G253" s="29">
        <f t="shared" si="17"/>
        <v>15</v>
      </c>
      <c r="H253" s="29">
        <f t="shared" si="18"/>
        <v>30</v>
      </c>
      <c r="I253" s="29" t="s">
        <v>72</v>
      </c>
      <c r="J253" s="29">
        <f t="shared" ca="1" si="15"/>
        <v>21.5</v>
      </c>
      <c r="K253" s="29">
        <f t="shared" si="19"/>
        <v>0.3</v>
      </c>
      <c r="L253" s="29">
        <f t="shared" ca="1" si="16"/>
        <v>1.7000000000000001E-2</v>
      </c>
      <c r="M253">
        <f>Замеры!AC245</f>
        <v>0</v>
      </c>
    </row>
    <row r="254" spans="1:13" ht="15.6" x14ac:dyDescent="0.3">
      <c r="A254" s="58">
        <f>IF(Замеры!B246=0, " ", Замеры!B246)</f>
        <v>243</v>
      </c>
      <c r="B254" s="59">
        <f>Замеры!J246</f>
        <v>0</v>
      </c>
      <c r="C254" s="60" t="str">
        <f>Замеры!G246</f>
        <v xml:space="preserve">Группа от QF </v>
      </c>
      <c r="D254" s="29" t="s">
        <v>73</v>
      </c>
      <c r="E254" s="28">
        <f>Замеры!L246</f>
        <v>0</v>
      </c>
      <c r="F254" s="29" t="s">
        <v>85</v>
      </c>
      <c r="G254" s="29">
        <f t="shared" si="17"/>
        <v>15</v>
      </c>
      <c r="H254" s="29">
        <f t="shared" si="18"/>
        <v>30</v>
      </c>
      <c r="I254" s="29" t="s">
        <v>72</v>
      </c>
      <c r="J254" s="29">
        <f t="shared" ca="1" si="15"/>
        <v>21.4</v>
      </c>
      <c r="K254" s="29">
        <f t="shared" si="19"/>
        <v>0.3</v>
      </c>
      <c r="L254" s="29">
        <f t="shared" ca="1" si="16"/>
        <v>0.01</v>
      </c>
      <c r="M254">
        <f>Замеры!AC246</f>
        <v>0</v>
      </c>
    </row>
    <row r="255" spans="1:13" ht="15.6" x14ac:dyDescent="0.3">
      <c r="A255" s="58">
        <f>IF(Замеры!B247=0, " ", Замеры!B247)</f>
        <v>244</v>
      </c>
      <c r="B255" s="59">
        <f>Замеры!J247</f>
        <v>0</v>
      </c>
      <c r="C255" s="60" t="str">
        <f>Замеры!G247</f>
        <v xml:space="preserve">Группа от QF </v>
      </c>
      <c r="D255" s="29" t="s">
        <v>73</v>
      </c>
      <c r="E255" s="28">
        <f>Замеры!L247</f>
        <v>0</v>
      </c>
      <c r="F255" s="29" t="s">
        <v>85</v>
      </c>
      <c r="G255" s="29">
        <f t="shared" si="17"/>
        <v>15</v>
      </c>
      <c r="H255" s="29">
        <f t="shared" si="18"/>
        <v>30</v>
      </c>
      <c r="I255" s="29" t="s">
        <v>72</v>
      </c>
      <c r="J255" s="29">
        <f t="shared" ca="1" si="15"/>
        <v>21.4</v>
      </c>
      <c r="K255" s="29">
        <f t="shared" si="19"/>
        <v>0.3</v>
      </c>
      <c r="L255" s="29">
        <f t="shared" ca="1" si="16"/>
        <v>8.9999999999999993E-3</v>
      </c>
      <c r="M255">
        <f>Замеры!AC247</f>
        <v>0</v>
      </c>
    </row>
    <row r="256" spans="1:13" ht="15.6" x14ac:dyDescent="0.3">
      <c r="A256" s="58">
        <f>IF(Замеры!B248=0, " ", Замеры!B248)</f>
        <v>245</v>
      </c>
      <c r="B256" s="59">
        <f>Замеры!J248</f>
        <v>0</v>
      </c>
      <c r="C256" s="60" t="str">
        <f>Замеры!G248</f>
        <v xml:space="preserve">Группа от QF </v>
      </c>
      <c r="D256" s="29" t="s">
        <v>73</v>
      </c>
      <c r="E256" s="28">
        <f>Замеры!L248</f>
        <v>0</v>
      </c>
      <c r="F256" s="29" t="s">
        <v>85</v>
      </c>
      <c r="G256" s="29">
        <f t="shared" si="17"/>
        <v>15</v>
      </c>
      <c r="H256" s="29">
        <f t="shared" si="18"/>
        <v>30</v>
      </c>
      <c r="I256" s="29" t="s">
        <v>72</v>
      </c>
      <c r="J256" s="29">
        <f t="shared" ca="1" si="15"/>
        <v>20.8</v>
      </c>
      <c r="K256" s="29">
        <f t="shared" si="19"/>
        <v>0.3</v>
      </c>
      <c r="L256" s="29">
        <f t="shared" ca="1" si="16"/>
        <v>8.0000000000000002E-3</v>
      </c>
      <c r="M256">
        <f>Замеры!AC248</f>
        <v>0</v>
      </c>
    </row>
    <row r="257" spans="1:13" ht="15.6" x14ac:dyDescent="0.3">
      <c r="A257" s="58">
        <f>IF(Замеры!B249=0, " ", Замеры!B249)</f>
        <v>246</v>
      </c>
      <c r="B257" s="59">
        <f>Замеры!J249</f>
        <v>0</v>
      </c>
      <c r="C257" s="60" t="str">
        <f>Замеры!G249</f>
        <v xml:space="preserve">Группа от QF </v>
      </c>
      <c r="D257" s="29" t="s">
        <v>73</v>
      </c>
      <c r="E257" s="28">
        <f>Замеры!L249</f>
        <v>0</v>
      </c>
      <c r="F257" s="29" t="s">
        <v>85</v>
      </c>
      <c r="G257" s="29">
        <f t="shared" si="17"/>
        <v>15</v>
      </c>
      <c r="H257" s="29">
        <f t="shared" si="18"/>
        <v>30</v>
      </c>
      <c r="I257" s="29" t="s">
        <v>72</v>
      </c>
      <c r="J257" s="29">
        <f t="shared" ca="1" si="15"/>
        <v>20.5</v>
      </c>
      <c r="K257" s="29">
        <f t="shared" si="19"/>
        <v>0.3</v>
      </c>
      <c r="L257" s="29">
        <f t="shared" ca="1" si="16"/>
        <v>1.6E-2</v>
      </c>
      <c r="M257">
        <f>Замеры!AC249</f>
        <v>0</v>
      </c>
    </row>
    <row r="258" spans="1:13" ht="15.6" x14ac:dyDescent="0.3">
      <c r="A258" s="58">
        <f>IF(Замеры!B250=0, " ", Замеры!B250)</f>
        <v>247</v>
      </c>
      <c r="B258" s="59">
        <f>Замеры!J250</f>
        <v>0</v>
      </c>
      <c r="C258" s="60" t="str">
        <f>Замеры!G250</f>
        <v xml:space="preserve">Группа от QF </v>
      </c>
      <c r="D258" s="29" t="s">
        <v>73</v>
      </c>
      <c r="E258" s="28">
        <f>Замеры!L250</f>
        <v>0</v>
      </c>
      <c r="F258" s="29" t="s">
        <v>85</v>
      </c>
      <c r="G258" s="29">
        <f t="shared" si="17"/>
        <v>15</v>
      </c>
      <c r="H258" s="29">
        <f t="shared" si="18"/>
        <v>30</v>
      </c>
      <c r="I258" s="29" t="s">
        <v>72</v>
      </c>
      <c r="J258" s="29">
        <f t="shared" ca="1" si="15"/>
        <v>21.4</v>
      </c>
      <c r="K258" s="29">
        <f t="shared" si="19"/>
        <v>0.3</v>
      </c>
      <c r="L258" s="29">
        <f t="shared" ca="1" si="16"/>
        <v>1.7000000000000001E-2</v>
      </c>
      <c r="M258">
        <f>Замеры!AC250</f>
        <v>0</v>
      </c>
    </row>
    <row r="259" spans="1:13" ht="15.6" x14ac:dyDescent="0.3">
      <c r="A259" s="58">
        <f>IF(Замеры!B251=0, " ", Замеры!B251)</f>
        <v>248</v>
      </c>
      <c r="B259" s="59">
        <f>Замеры!J251</f>
        <v>0</v>
      </c>
      <c r="C259" s="60" t="str">
        <f>Замеры!G251</f>
        <v xml:space="preserve">Группа от QF </v>
      </c>
      <c r="D259" s="29" t="s">
        <v>73</v>
      </c>
      <c r="E259" s="28">
        <f>Замеры!L251</f>
        <v>0</v>
      </c>
      <c r="F259" s="29" t="s">
        <v>85</v>
      </c>
      <c r="G259" s="29">
        <f t="shared" si="17"/>
        <v>15</v>
      </c>
      <c r="H259" s="29">
        <f t="shared" si="18"/>
        <v>30</v>
      </c>
      <c r="I259" s="29" t="s">
        <v>72</v>
      </c>
      <c r="J259" s="29">
        <f t="shared" ca="1" si="15"/>
        <v>20.7</v>
      </c>
      <c r="K259" s="29">
        <f t="shared" si="19"/>
        <v>0.3</v>
      </c>
      <c r="L259" s="29">
        <f t="shared" ca="1" si="16"/>
        <v>1.2E-2</v>
      </c>
      <c r="M259">
        <f>Замеры!AC251</f>
        <v>0</v>
      </c>
    </row>
    <row r="260" spans="1:13" ht="15.6" x14ac:dyDescent="0.3">
      <c r="A260" s="58">
        <f>IF(Замеры!B252=0, " ", Замеры!B252)</f>
        <v>249</v>
      </c>
      <c r="B260" s="59">
        <f>Замеры!J252</f>
        <v>0</v>
      </c>
      <c r="C260" s="60" t="str">
        <f>Замеры!G252</f>
        <v xml:space="preserve">Группа от QF </v>
      </c>
      <c r="D260" s="29" t="s">
        <v>73</v>
      </c>
      <c r="E260" s="28">
        <f>Замеры!L252</f>
        <v>0</v>
      </c>
      <c r="F260" s="29" t="s">
        <v>85</v>
      </c>
      <c r="G260" s="29">
        <f t="shared" si="17"/>
        <v>15</v>
      </c>
      <c r="H260" s="29">
        <f t="shared" si="18"/>
        <v>30</v>
      </c>
      <c r="I260" s="29" t="s">
        <v>72</v>
      </c>
      <c r="J260" s="29">
        <f t="shared" ca="1" si="15"/>
        <v>20.8</v>
      </c>
      <c r="K260" s="29">
        <f t="shared" si="19"/>
        <v>0.3</v>
      </c>
      <c r="L260" s="29">
        <f t="shared" ca="1" si="16"/>
        <v>1.0999999999999999E-2</v>
      </c>
      <c r="M260">
        <f>Замеры!AC252</f>
        <v>0</v>
      </c>
    </row>
    <row r="261" spans="1:13" ht="15.6" x14ac:dyDescent="0.3">
      <c r="A261" s="58">
        <f>IF(Замеры!B253=0, " ", Замеры!B253)</f>
        <v>250</v>
      </c>
      <c r="B261" s="59">
        <f>Замеры!J253</f>
        <v>0</v>
      </c>
      <c r="C261" s="60" t="str">
        <f>Замеры!G253</f>
        <v xml:space="preserve">Группа от QF </v>
      </c>
      <c r="D261" s="29" t="s">
        <v>73</v>
      </c>
      <c r="E261" s="28">
        <f>Замеры!L253</f>
        <v>0</v>
      </c>
      <c r="F261" s="29" t="s">
        <v>85</v>
      </c>
      <c r="G261" s="29">
        <f t="shared" si="17"/>
        <v>15</v>
      </c>
      <c r="H261" s="29">
        <f t="shared" si="18"/>
        <v>30</v>
      </c>
      <c r="I261" s="29" t="s">
        <v>72</v>
      </c>
      <c r="J261" s="29">
        <f t="shared" ca="1" si="15"/>
        <v>21.2</v>
      </c>
      <c r="K261" s="29">
        <f t="shared" si="19"/>
        <v>0.3</v>
      </c>
      <c r="L261" s="29">
        <f t="shared" ca="1" si="16"/>
        <v>7.0000000000000001E-3</v>
      </c>
      <c r="M261">
        <f>Замеры!AC253</f>
        <v>0</v>
      </c>
    </row>
    <row r="262" spans="1:13" ht="15.6" x14ac:dyDescent="0.3">
      <c r="A262" s="58">
        <f>IF(Замеры!B254=0, " ", Замеры!B254)</f>
        <v>251</v>
      </c>
      <c r="B262" s="59">
        <f>Замеры!J254</f>
        <v>0</v>
      </c>
      <c r="C262" s="60" t="str">
        <f>Замеры!G254</f>
        <v xml:space="preserve">Группа от QF </v>
      </c>
      <c r="D262" s="29" t="s">
        <v>73</v>
      </c>
      <c r="E262" s="28">
        <f>Замеры!L254</f>
        <v>0</v>
      </c>
      <c r="F262" s="29" t="s">
        <v>85</v>
      </c>
      <c r="G262" s="29">
        <f t="shared" si="17"/>
        <v>15</v>
      </c>
      <c r="H262" s="29">
        <f t="shared" si="18"/>
        <v>30</v>
      </c>
      <c r="I262" s="29" t="s">
        <v>72</v>
      </c>
      <c r="J262" s="29">
        <f t="shared" ca="1" si="15"/>
        <v>20.399999999999999</v>
      </c>
      <c r="K262" s="29">
        <f t="shared" si="19"/>
        <v>0.3</v>
      </c>
      <c r="L262" s="29">
        <f t="shared" ca="1" si="16"/>
        <v>1.2999999999999999E-2</v>
      </c>
      <c r="M262">
        <f>Замеры!AC254</f>
        <v>0</v>
      </c>
    </row>
    <row r="263" spans="1:13" ht="15.6" x14ac:dyDescent="0.3">
      <c r="A263" s="58">
        <f>IF(Замеры!B255=0, " ", Замеры!B255)</f>
        <v>252</v>
      </c>
      <c r="B263" s="59">
        <f>Замеры!J255</f>
        <v>0</v>
      </c>
      <c r="C263" s="60" t="str">
        <f>Замеры!G255</f>
        <v xml:space="preserve">Группа от QF </v>
      </c>
      <c r="D263" s="29" t="s">
        <v>73</v>
      </c>
      <c r="E263" s="28">
        <f>Замеры!L255</f>
        <v>0</v>
      </c>
      <c r="F263" s="29" t="s">
        <v>85</v>
      </c>
      <c r="G263" s="29">
        <f t="shared" si="17"/>
        <v>15</v>
      </c>
      <c r="H263" s="29">
        <f t="shared" si="18"/>
        <v>30</v>
      </c>
      <c r="I263" s="29" t="s">
        <v>72</v>
      </c>
      <c r="J263" s="29">
        <f t="shared" ca="1" si="15"/>
        <v>20.6</v>
      </c>
      <c r="K263" s="29">
        <f t="shared" si="19"/>
        <v>0.3</v>
      </c>
      <c r="L263" s="29">
        <f t="shared" ca="1" si="16"/>
        <v>1.7999999999999999E-2</v>
      </c>
      <c r="M263">
        <f>Замеры!AC255</f>
        <v>0</v>
      </c>
    </row>
    <row r="264" spans="1:13" ht="15.6" x14ac:dyDescent="0.3">
      <c r="A264" s="58">
        <f>IF(Замеры!B256=0, " ", Замеры!B256)</f>
        <v>253</v>
      </c>
      <c r="B264" s="59">
        <f>Замеры!J256</f>
        <v>0</v>
      </c>
      <c r="C264" s="60" t="str">
        <f>Замеры!G256</f>
        <v xml:space="preserve">Группа от QF </v>
      </c>
      <c r="D264" s="29" t="s">
        <v>73</v>
      </c>
      <c r="E264" s="28">
        <f>Замеры!L256</f>
        <v>0</v>
      </c>
      <c r="F264" s="29" t="s">
        <v>85</v>
      </c>
      <c r="G264" s="29">
        <f t="shared" si="17"/>
        <v>15</v>
      </c>
      <c r="H264" s="29">
        <f t="shared" si="18"/>
        <v>30</v>
      </c>
      <c r="I264" s="29" t="s">
        <v>72</v>
      </c>
      <c r="J264" s="29">
        <f t="shared" ca="1" si="15"/>
        <v>21.4</v>
      </c>
      <c r="K264" s="29">
        <f t="shared" si="19"/>
        <v>0.3</v>
      </c>
      <c r="L264" s="29">
        <f t="shared" ca="1" si="16"/>
        <v>7.0000000000000001E-3</v>
      </c>
      <c r="M264">
        <f>Замеры!AC256</f>
        <v>0</v>
      </c>
    </row>
    <row r="265" spans="1:13" ht="15.6" x14ac:dyDescent="0.3">
      <c r="A265" s="58">
        <f>IF(Замеры!B257=0, " ", Замеры!B257)</f>
        <v>254</v>
      </c>
      <c r="B265" s="59">
        <f>Замеры!J257</f>
        <v>0</v>
      </c>
      <c r="C265" s="60" t="str">
        <f>Замеры!G257</f>
        <v xml:space="preserve">Группа от QF </v>
      </c>
      <c r="D265" s="29" t="s">
        <v>73</v>
      </c>
      <c r="E265" s="28">
        <f>Замеры!L257</f>
        <v>0</v>
      </c>
      <c r="F265" s="29" t="s">
        <v>85</v>
      </c>
      <c r="G265" s="29">
        <f t="shared" si="17"/>
        <v>15</v>
      </c>
      <c r="H265" s="29">
        <f t="shared" si="18"/>
        <v>30</v>
      </c>
      <c r="I265" s="29" t="s">
        <v>72</v>
      </c>
      <c r="J265" s="29">
        <f t="shared" ca="1" si="15"/>
        <v>21.6</v>
      </c>
      <c r="K265" s="29">
        <f t="shared" si="19"/>
        <v>0.3</v>
      </c>
      <c r="L265" s="29">
        <f t="shared" ca="1" si="16"/>
        <v>1.2999999999999999E-2</v>
      </c>
      <c r="M265">
        <f>Замеры!AC257</f>
        <v>0</v>
      </c>
    </row>
    <row r="266" spans="1:13" ht="15.6" x14ac:dyDescent="0.3">
      <c r="A266" s="58">
        <f>IF(Замеры!B258=0, " ", Замеры!B258)</f>
        <v>255</v>
      </c>
      <c r="B266" s="59">
        <f>Замеры!J258</f>
        <v>0</v>
      </c>
      <c r="C266" s="60" t="str">
        <f>Замеры!G258</f>
        <v xml:space="preserve">Группа от QF </v>
      </c>
      <c r="D266" s="29" t="s">
        <v>73</v>
      </c>
      <c r="E266" s="28">
        <f>Замеры!L258</f>
        <v>0</v>
      </c>
      <c r="F266" s="29" t="s">
        <v>85</v>
      </c>
      <c r="G266" s="29">
        <f t="shared" si="17"/>
        <v>15</v>
      </c>
      <c r="H266" s="29">
        <f t="shared" si="18"/>
        <v>30</v>
      </c>
      <c r="I266" s="29" t="s">
        <v>72</v>
      </c>
      <c r="J266" s="29">
        <f t="shared" ca="1" si="15"/>
        <v>21.3</v>
      </c>
      <c r="K266" s="29">
        <f t="shared" si="19"/>
        <v>0.3</v>
      </c>
      <c r="L266" s="29">
        <f t="shared" ca="1" si="16"/>
        <v>1.4E-2</v>
      </c>
      <c r="M266">
        <f>Замеры!AC258</f>
        <v>0</v>
      </c>
    </row>
    <row r="267" spans="1:13" ht="15.6" x14ac:dyDescent="0.3">
      <c r="A267" s="58">
        <f>IF(Замеры!B259=0, " ", Замеры!B259)</f>
        <v>256</v>
      </c>
      <c r="B267" s="59">
        <f>Замеры!J259</f>
        <v>0</v>
      </c>
      <c r="C267" s="60" t="str">
        <f>Замеры!G259</f>
        <v xml:space="preserve">Группа от QF </v>
      </c>
      <c r="D267" s="29" t="s">
        <v>73</v>
      </c>
      <c r="E267" s="28">
        <f>Замеры!L259</f>
        <v>0</v>
      </c>
      <c r="F267" s="29" t="s">
        <v>85</v>
      </c>
      <c r="G267" s="29">
        <f t="shared" si="17"/>
        <v>15</v>
      </c>
      <c r="H267" s="29">
        <f t="shared" si="18"/>
        <v>30</v>
      </c>
      <c r="I267" s="29" t="s">
        <v>72</v>
      </c>
      <c r="J267" s="29">
        <f t="shared" ca="1" si="15"/>
        <v>21.5</v>
      </c>
      <c r="K267" s="29">
        <f t="shared" si="19"/>
        <v>0.3</v>
      </c>
      <c r="L267" s="29">
        <f t="shared" ca="1" si="16"/>
        <v>1.7999999999999999E-2</v>
      </c>
      <c r="M267">
        <f>Замеры!AC259</f>
        <v>0</v>
      </c>
    </row>
    <row r="268" spans="1:13" ht="15.6" x14ac:dyDescent="0.3">
      <c r="A268" s="58">
        <f>IF(Замеры!B260=0, " ", Замеры!B260)</f>
        <v>257</v>
      </c>
      <c r="B268" s="59">
        <f>Замеры!J260</f>
        <v>0</v>
      </c>
      <c r="C268" s="60" t="str">
        <f>Замеры!G260</f>
        <v xml:space="preserve">Группа от QF </v>
      </c>
      <c r="D268" s="29" t="s">
        <v>73</v>
      </c>
      <c r="E268" s="28">
        <f>Замеры!L260</f>
        <v>0</v>
      </c>
      <c r="F268" s="29" t="s">
        <v>85</v>
      </c>
      <c r="G268" s="29">
        <f t="shared" si="17"/>
        <v>15</v>
      </c>
      <c r="H268" s="29">
        <f t="shared" si="18"/>
        <v>30</v>
      </c>
      <c r="I268" s="29" t="s">
        <v>72</v>
      </c>
      <c r="J268" s="29">
        <f t="shared" ref="J268:J331" ca="1" si="20">RANDBETWEEN(201,219)/10</f>
        <v>20.7</v>
      </c>
      <c r="K268" s="29">
        <f t="shared" si="19"/>
        <v>0.3</v>
      </c>
      <c r="L268" s="29">
        <f t="shared" ref="L268:L331" ca="1" si="21">RANDBETWEEN(7,19)/1000</f>
        <v>8.0000000000000002E-3</v>
      </c>
      <c r="M268">
        <f>Замеры!AC260</f>
        <v>0</v>
      </c>
    </row>
    <row r="269" spans="1:13" ht="15.6" x14ac:dyDescent="0.3">
      <c r="A269" s="58">
        <f>IF(Замеры!B261=0, " ", Замеры!B261)</f>
        <v>258</v>
      </c>
      <c r="B269" s="59">
        <f>Замеры!J261</f>
        <v>0</v>
      </c>
      <c r="C269" s="60" t="str">
        <f>Замеры!G261</f>
        <v xml:space="preserve">Группа от QF </v>
      </c>
      <c r="D269" s="29" t="s">
        <v>73</v>
      </c>
      <c r="E269" s="28">
        <f>Замеры!L261</f>
        <v>0</v>
      </c>
      <c r="F269" s="29" t="s">
        <v>85</v>
      </c>
      <c r="G269" s="29">
        <f t="shared" ref="G269:G332" si="22">$M$9</f>
        <v>15</v>
      </c>
      <c r="H269" s="29">
        <f t="shared" ref="H269:H332" si="23">$N$9</f>
        <v>30</v>
      </c>
      <c r="I269" s="29" t="s">
        <v>72</v>
      </c>
      <c r="J269" s="29">
        <f t="shared" ca="1" si="20"/>
        <v>20.9</v>
      </c>
      <c r="K269" s="29">
        <f t="shared" ref="K269:K332" si="24">$O$9</f>
        <v>0.3</v>
      </c>
      <c r="L269" s="29">
        <f t="shared" ca="1" si="21"/>
        <v>8.0000000000000002E-3</v>
      </c>
      <c r="M269">
        <f>Замеры!AC261</f>
        <v>0</v>
      </c>
    </row>
    <row r="270" spans="1:13" ht="15.6" x14ac:dyDescent="0.3">
      <c r="A270" s="58">
        <f>IF(Замеры!B262=0, " ", Замеры!B262)</f>
        <v>259</v>
      </c>
      <c r="B270" s="59">
        <f>Замеры!J262</f>
        <v>0</v>
      </c>
      <c r="C270" s="60" t="str">
        <f>Замеры!G262</f>
        <v xml:space="preserve">Группа от QF </v>
      </c>
      <c r="D270" s="29" t="s">
        <v>73</v>
      </c>
      <c r="E270" s="28">
        <f>Замеры!L262</f>
        <v>0</v>
      </c>
      <c r="F270" s="29" t="s">
        <v>85</v>
      </c>
      <c r="G270" s="29">
        <f t="shared" si="22"/>
        <v>15</v>
      </c>
      <c r="H270" s="29">
        <f t="shared" si="23"/>
        <v>30</v>
      </c>
      <c r="I270" s="29" t="s">
        <v>72</v>
      </c>
      <c r="J270" s="29">
        <f t="shared" ca="1" si="20"/>
        <v>20.7</v>
      </c>
      <c r="K270" s="29">
        <f t="shared" si="24"/>
        <v>0.3</v>
      </c>
      <c r="L270" s="29">
        <f t="shared" ca="1" si="21"/>
        <v>1.7999999999999999E-2</v>
      </c>
      <c r="M270">
        <f>Замеры!AC262</f>
        <v>0</v>
      </c>
    </row>
    <row r="271" spans="1:13" ht="15.6" x14ac:dyDescent="0.3">
      <c r="A271" s="58">
        <f>IF(Замеры!B263=0, " ", Замеры!B263)</f>
        <v>260</v>
      </c>
      <c r="B271" s="59">
        <f>Замеры!J263</f>
        <v>0</v>
      </c>
      <c r="C271" s="60" t="str">
        <f>Замеры!G263</f>
        <v xml:space="preserve">Группа от QF </v>
      </c>
      <c r="D271" s="29" t="s">
        <v>73</v>
      </c>
      <c r="E271" s="28">
        <f>Замеры!L263</f>
        <v>0</v>
      </c>
      <c r="F271" s="29" t="s">
        <v>85</v>
      </c>
      <c r="G271" s="29">
        <f t="shared" si="22"/>
        <v>15</v>
      </c>
      <c r="H271" s="29">
        <f t="shared" si="23"/>
        <v>30</v>
      </c>
      <c r="I271" s="29" t="s">
        <v>72</v>
      </c>
      <c r="J271" s="29">
        <f t="shared" ca="1" si="20"/>
        <v>20.3</v>
      </c>
      <c r="K271" s="29">
        <f t="shared" si="24"/>
        <v>0.3</v>
      </c>
      <c r="L271" s="29">
        <f t="shared" ca="1" si="21"/>
        <v>8.0000000000000002E-3</v>
      </c>
      <c r="M271">
        <f>Замеры!AC263</f>
        <v>0</v>
      </c>
    </row>
    <row r="272" spans="1:13" ht="15.6" x14ac:dyDescent="0.3">
      <c r="A272" s="58">
        <f>IF(Замеры!B264=0, " ", Замеры!B264)</f>
        <v>261</v>
      </c>
      <c r="B272" s="59">
        <f>Замеры!J264</f>
        <v>0</v>
      </c>
      <c r="C272" s="60" t="str">
        <f>Замеры!G264</f>
        <v xml:space="preserve">Группа от QF </v>
      </c>
      <c r="D272" s="29" t="s">
        <v>73</v>
      </c>
      <c r="E272" s="28">
        <f>Замеры!L264</f>
        <v>0</v>
      </c>
      <c r="F272" s="29" t="s">
        <v>85</v>
      </c>
      <c r="G272" s="29">
        <f t="shared" si="22"/>
        <v>15</v>
      </c>
      <c r="H272" s="29">
        <f t="shared" si="23"/>
        <v>30</v>
      </c>
      <c r="I272" s="29" t="s">
        <v>72</v>
      </c>
      <c r="J272" s="29">
        <f t="shared" ca="1" si="20"/>
        <v>20.100000000000001</v>
      </c>
      <c r="K272" s="29">
        <f t="shared" si="24"/>
        <v>0.3</v>
      </c>
      <c r="L272" s="29">
        <f t="shared" ca="1" si="21"/>
        <v>8.9999999999999993E-3</v>
      </c>
      <c r="M272">
        <f>Замеры!AC264</f>
        <v>0</v>
      </c>
    </row>
    <row r="273" spans="1:13" ht="15.6" x14ac:dyDescent="0.3">
      <c r="A273" s="58">
        <f>IF(Замеры!B265=0, " ", Замеры!B265)</f>
        <v>262</v>
      </c>
      <c r="B273" s="59">
        <f>Замеры!J265</f>
        <v>0</v>
      </c>
      <c r="C273" s="60" t="str">
        <f>Замеры!G265</f>
        <v xml:space="preserve">Группа от QF </v>
      </c>
      <c r="D273" s="29" t="s">
        <v>73</v>
      </c>
      <c r="E273" s="28">
        <f>Замеры!L265</f>
        <v>0</v>
      </c>
      <c r="F273" s="29" t="s">
        <v>85</v>
      </c>
      <c r="G273" s="29">
        <f t="shared" si="22"/>
        <v>15</v>
      </c>
      <c r="H273" s="29">
        <f t="shared" si="23"/>
        <v>30</v>
      </c>
      <c r="I273" s="29" t="s">
        <v>72</v>
      </c>
      <c r="J273" s="29">
        <f t="shared" ca="1" si="20"/>
        <v>20.6</v>
      </c>
      <c r="K273" s="29">
        <f t="shared" si="24"/>
        <v>0.3</v>
      </c>
      <c r="L273" s="29">
        <f t="shared" ca="1" si="21"/>
        <v>1.4999999999999999E-2</v>
      </c>
      <c r="M273">
        <f>Замеры!AC265</f>
        <v>0</v>
      </c>
    </row>
    <row r="274" spans="1:13" ht="15.6" x14ac:dyDescent="0.3">
      <c r="A274" s="58">
        <f>IF(Замеры!B266=0, " ", Замеры!B266)</f>
        <v>263</v>
      </c>
      <c r="B274" s="59">
        <f>Замеры!J266</f>
        <v>0</v>
      </c>
      <c r="C274" s="60" t="str">
        <f>Замеры!G266</f>
        <v xml:space="preserve">Группа от QF </v>
      </c>
      <c r="D274" s="29" t="s">
        <v>73</v>
      </c>
      <c r="E274" s="28">
        <f>Замеры!L266</f>
        <v>0</v>
      </c>
      <c r="F274" s="29" t="s">
        <v>85</v>
      </c>
      <c r="G274" s="29">
        <f t="shared" si="22"/>
        <v>15</v>
      </c>
      <c r="H274" s="29">
        <f t="shared" si="23"/>
        <v>30</v>
      </c>
      <c r="I274" s="29" t="s">
        <v>72</v>
      </c>
      <c r="J274" s="29">
        <f t="shared" ca="1" si="20"/>
        <v>21.7</v>
      </c>
      <c r="K274" s="29">
        <f t="shared" si="24"/>
        <v>0.3</v>
      </c>
      <c r="L274" s="29">
        <f t="shared" ca="1" si="21"/>
        <v>1.9E-2</v>
      </c>
      <c r="M274">
        <f>Замеры!AC266</f>
        <v>0</v>
      </c>
    </row>
    <row r="275" spans="1:13" ht="15.6" x14ac:dyDescent="0.3">
      <c r="A275" s="58">
        <f>IF(Замеры!B267=0, " ", Замеры!B267)</f>
        <v>264</v>
      </c>
      <c r="B275" s="59">
        <f>Замеры!J267</f>
        <v>0</v>
      </c>
      <c r="C275" s="60" t="str">
        <f>Замеры!G267</f>
        <v xml:space="preserve">Группа от QF </v>
      </c>
      <c r="D275" s="29" t="s">
        <v>73</v>
      </c>
      <c r="E275" s="28">
        <f>Замеры!L267</f>
        <v>0</v>
      </c>
      <c r="F275" s="29" t="s">
        <v>85</v>
      </c>
      <c r="G275" s="29">
        <f t="shared" si="22"/>
        <v>15</v>
      </c>
      <c r="H275" s="29">
        <f t="shared" si="23"/>
        <v>30</v>
      </c>
      <c r="I275" s="29" t="s">
        <v>72</v>
      </c>
      <c r="J275" s="29">
        <f t="shared" ca="1" si="20"/>
        <v>21.8</v>
      </c>
      <c r="K275" s="29">
        <f t="shared" si="24"/>
        <v>0.3</v>
      </c>
      <c r="L275" s="29">
        <f t="shared" ca="1" si="21"/>
        <v>1.9E-2</v>
      </c>
      <c r="M275">
        <f>Замеры!AC267</f>
        <v>0</v>
      </c>
    </row>
    <row r="276" spans="1:13" ht="15.6" x14ac:dyDescent="0.3">
      <c r="A276" s="58">
        <f>IF(Замеры!B268=0, " ", Замеры!B268)</f>
        <v>265</v>
      </c>
      <c r="B276" s="59">
        <f>Замеры!J268</f>
        <v>0</v>
      </c>
      <c r="C276" s="60" t="str">
        <f>Замеры!G268</f>
        <v xml:space="preserve">Группа от QF </v>
      </c>
      <c r="D276" s="29" t="s">
        <v>73</v>
      </c>
      <c r="E276" s="28">
        <f>Замеры!L268</f>
        <v>0</v>
      </c>
      <c r="F276" s="29" t="s">
        <v>85</v>
      </c>
      <c r="G276" s="29">
        <f t="shared" si="22"/>
        <v>15</v>
      </c>
      <c r="H276" s="29">
        <f t="shared" si="23"/>
        <v>30</v>
      </c>
      <c r="I276" s="29" t="s">
        <v>72</v>
      </c>
      <c r="J276" s="29">
        <f t="shared" ca="1" si="20"/>
        <v>21.6</v>
      </c>
      <c r="K276" s="29">
        <f t="shared" si="24"/>
        <v>0.3</v>
      </c>
      <c r="L276" s="29">
        <f t="shared" ca="1" si="21"/>
        <v>8.0000000000000002E-3</v>
      </c>
      <c r="M276">
        <f>Замеры!AC268</f>
        <v>0</v>
      </c>
    </row>
    <row r="277" spans="1:13" ht="15.6" x14ac:dyDescent="0.3">
      <c r="A277" s="58">
        <f>IF(Замеры!B269=0, " ", Замеры!B269)</f>
        <v>266</v>
      </c>
      <c r="B277" s="59">
        <f>Замеры!J269</f>
        <v>0</v>
      </c>
      <c r="C277" s="60" t="str">
        <f>Замеры!G269</f>
        <v xml:space="preserve">Группа от QF </v>
      </c>
      <c r="D277" s="29" t="s">
        <v>73</v>
      </c>
      <c r="E277" s="28">
        <f>Замеры!L269</f>
        <v>0</v>
      </c>
      <c r="F277" s="29" t="s">
        <v>85</v>
      </c>
      <c r="G277" s="29">
        <f t="shared" si="22"/>
        <v>15</v>
      </c>
      <c r="H277" s="29">
        <f t="shared" si="23"/>
        <v>30</v>
      </c>
      <c r="I277" s="29" t="s">
        <v>72</v>
      </c>
      <c r="J277" s="29">
        <f t="shared" ca="1" si="20"/>
        <v>21</v>
      </c>
      <c r="K277" s="29">
        <f t="shared" si="24"/>
        <v>0.3</v>
      </c>
      <c r="L277" s="29">
        <f t="shared" ca="1" si="21"/>
        <v>1.7999999999999999E-2</v>
      </c>
      <c r="M277">
        <f>Замеры!AC269</f>
        <v>0</v>
      </c>
    </row>
    <row r="278" spans="1:13" ht="15.6" x14ac:dyDescent="0.3">
      <c r="A278" s="58">
        <f>IF(Замеры!B270=0, " ", Замеры!B270)</f>
        <v>267</v>
      </c>
      <c r="B278" s="59">
        <f>Замеры!J270</f>
        <v>0</v>
      </c>
      <c r="C278" s="60" t="str">
        <f>Замеры!G270</f>
        <v xml:space="preserve">Группа от QF </v>
      </c>
      <c r="D278" s="29" t="s">
        <v>73</v>
      </c>
      <c r="E278" s="28">
        <f>Замеры!L270</f>
        <v>0</v>
      </c>
      <c r="F278" s="29" t="s">
        <v>85</v>
      </c>
      <c r="G278" s="29">
        <f t="shared" si="22"/>
        <v>15</v>
      </c>
      <c r="H278" s="29">
        <f t="shared" si="23"/>
        <v>30</v>
      </c>
      <c r="I278" s="29" t="s">
        <v>72</v>
      </c>
      <c r="J278" s="29">
        <f t="shared" ca="1" si="20"/>
        <v>21.2</v>
      </c>
      <c r="K278" s="29">
        <f t="shared" si="24"/>
        <v>0.3</v>
      </c>
      <c r="L278" s="29">
        <f t="shared" ca="1" si="21"/>
        <v>1.7000000000000001E-2</v>
      </c>
      <c r="M278">
        <f>Замеры!AC270</f>
        <v>0</v>
      </c>
    </row>
    <row r="279" spans="1:13" ht="15.6" x14ac:dyDescent="0.3">
      <c r="A279" s="58">
        <f>IF(Замеры!B271=0, " ", Замеры!B271)</f>
        <v>268</v>
      </c>
      <c r="B279" s="59">
        <f>Замеры!J271</f>
        <v>0</v>
      </c>
      <c r="C279" s="60" t="str">
        <f>Замеры!G271</f>
        <v xml:space="preserve">Группа от QF </v>
      </c>
      <c r="D279" s="29" t="s">
        <v>73</v>
      </c>
      <c r="E279" s="28">
        <f>Замеры!L271</f>
        <v>0</v>
      </c>
      <c r="F279" s="29" t="s">
        <v>85</v>
      </c>
      <c r="G279" s="29">
        <f t="shared" si="22"/>
        <v>15</v>
      </c>
      <c r="H279" s="29">
        <f t="shared" si="23"/>
        <v>30</v>
      </c>
      <c r="I279" s="29" t="s">
        <v>72</v>
      </c>
      <c r="J279" s="29">
        <f t="shared" ca="1" si="20"/>
        <v>21.3</v>
      </c>
      <c r="K279" s="29">
        <f t="shared" si="24"/>
        <v>0.3</v>
      </c>
      <c r="L279" s="29">
        <f t="shared" ca="1" si="21"/>
        <v>1.7999999999999999E-2</v>
      </c>
      <c r="M279">
        <f>Замеры!AC271</f>
        <v>0</v>
      </c>
    </row>
    <row r="280" spans="1:13" ht="15.6" x14ac:dyDescent="0.3">
      <c r="A280" s="58">
        <f>IF(Замеры!B272=0, " ", Замеры!B272)</f>
        <v>269</v>
      </c>
      <c r="B280" s="59">
        <f>Замеры!J272</f>
        <v>0</v>
      </c>
      <c r="C280" s="60" t="str">
        <f>Замеры!G272</f>
        <v xml:space="preserve">Группа от QF </v>
      </c>
      <c r="D280" s="29" t="s">
        <v>73</v>
      </c>
      <c r="E280" s="28">
        <f>Замеры!L272</f>
        <v>0</v>
      </c>
      <c r="F280" s="29" t="s">
        <v>85</v>
      </c>
      <c r="G280" s="29">
        <f t="shared" si="22"/>
        <v>15</v>
      </c>
      <c r="H280" s="29">
        <f t="shared" si="23"/>
        <v>30</v>
      </c>
      <c r="I280" s="29" t="s">
        <v>72</v>
      </c>
      <c r="J280" s="29">
        <f t="shared" ca="1" si="20"/>
        <v>21.6</v>
      </c>
      <c r="K280" s="29">
        <f t="shared" si="24"/>
        <v>0.3</v>
      </c>
      <c r="L280" s="29">
        <f t="shared" ca="1" si="21"/>
        <v>8.0000000000000002E-3</v>
      </c>
      <c r="M280">
        <f>Замеры!AC272</f>
        <v>0</v>
      </c>
    </row>
    <row r="281" spans="1:13" ht="15.6" x14ac:dyDescent="0.3">
      <c r="A281" s="58">
        <f>IF(Замеры!B273=0, " ", Замеры!B273)</f>
        <v>270</v>
      </c>
      <c r="B281" s="59">
        <f>Замеры!J273</f>
        <v>0</v>
      </c>
      <c r="C281" s="60" t="str">
        <f>Замеры!G273</f>
        <v xml:space="preserve">Группа от QF </v>
      </c>
      <c r="D281" s="29" t="s">
        <v>73</v>
      </c>
      <c r="E281" s="28">
        <f>Замеры!L273</f>
        <v>0</v>
      </c>
      <c r="F281" s="29" t="s">
        <v>85</v>
      </c>
      <c r="G281" s="29">
        <f t="shared" si="22"/>
        <v>15</v>
      </c>
      <c r="H281" s="29">
        <f t="shared" si="23"/>
        <v>30</v>
      </c>
      <c r="I281" s="29" t="s">
        <v>72</v>
      </c>
      <c r="J281" s="29">
        <f t="shared" ca="1" si="20"/>
        <v>21.7</v>
      </c>
      <c r="K281" s="29">
        <f t="shared" si="24"/>
        <v>0.3</v>
      </c>
      <c r="L281" s="29">
        <f t="shared" ca="1" si="21"/>
        <v>1.0999999999999999E-2</v>
      </c>
      <c r="M281">
        <f>Замеры!AC273</f>
        <v>0</v>
      </c>
    </row>
    <row r="282" spans="1:13" ht="15.6" x14ac:dyDescent="0.3">
      <c r="A282" s="58">
        <f>IF(Замеры!B274=0, " ", Замеры!B274)</f>
        <v>271</v>
      </c>
      <c r="B282" s="59">
        <f>Замеры!J274</f>
        <v>0</v>
      </c>
      <c r="C282" s="60" t="str">
        <f>Замеры!G274</f>
        <v xml:space="preserve">Группа от QF </v>
      </c>
      <c r="D282" s="29" t="s">
        <v>73</v>
      </c>
      <c r="E282" s="28">
        <f>Замеры!L274</f>
        <v>0</v>
      </c>
      <c r="F282" s="29" t="s">
        <v>85</v>
      </c>
      <c r="G282" s="29">
        <f t="shared" si="22"/>
        <v>15</v>
      </c>
      <c r="H282" s="29">
        <f t="shared" si="23"/>
        <v>30</v>
      </c>
      <c r="I282" s="29" t="s">
        <v>72</v>
      </c>
      <c r="J282" s="29">
        <f t="shared" ca="1" si="20"/>
        <v>21.1</v>
      </c>
      <c r="K282" s="29">
        <f t="shared" si="24"/>
        <v>0.3</v>
      </c>
      <c r="L282" s="29">
        <f t="shared" ca="1" si="21"/>
        <v>8.0000000000000002E-3</v>
      </c>
      <c r="M282">
        <f>Замеры!AC274</f>
        <v>0</v>
      </c>
    </row>
    <row r="283" spans="1:13" ht="15.6" x14ac:dyDescent="0.3">
      <c r="A283" s="58">
        <f>IF(Замеры!B275=0, " ", Замеры!B275)</f>
        <v>272</v>
      </c>
      <c r="B283" s="59">
        <f>Замеры!J275</f>
        <v>0</v>
      </c>
      <c r="C283" s="60" t="str">
        <f>Замеры!G275</f>
        <v xml:space="preserve">Группа от QF </v>
      </c>
      <c r="D283" s="29" t="s">
        <v>73</v>
      </c>
      <c r="E283" s="28">
        <f>Замеры!L275</f>
        <v>0</v>
      </c>
      <c r="F283" s="29" t="s">
        <v>85</v>
      </c>
      <c r="G283" s="29">
        <f t="shared" si="22"/>
        <v>15</v>
      </c>
      <c r="H283" s="29">
        <f t="shared" si="23"/>
        <v>30</v>
      </c>
      <c r="I283" s="29" t="s">
        <v>72</v>
      </c>
      <c r="J283" s="29">
        <f t="shared" ca="1" si="20"/>
        <v>20.100000000000001</v>
      </c>
      <c r="K283" s="29">
        <f t="shared" si="24"/>
        <v>0.3</v>
      </c>
      <c r="L283" s="29">
        <f t="shared" ca="1" si="21"/>
        <v>1.2E-2</v>
      </c>
      <c r="M283">
        <f>Замеры!AC275</f>
        <v>0</v>
      </c>
    </row>
    <row r="284" spans="1:13" ht="15.6" x14ac:dyDescent="0.3">
      <c r="A284" s="58">
        <f>IF(Замеры!B276=0, " ", Замеры!B276)</f>
        <v>273</v>
      </c>
      <c r="B284" s="59">
        <f>Замеры!J276</f>
        <v>0</v>
      </c>
      <c r="C284" s="60" t="str">
        <f>Замеры!G276</f>
        <v xml:space="preserve">Группа от QF </v>
      </c>
      <c r="D284" s="29" t="s">
        <v>73</v>
      </c>
      <c r="E284" s="28">
        <f>Замеры!L276</f>
        <v>0</v>
      </c>
      <c r="F284" s="29" t="s">
        <v>85</v>
      </c>
      <c r="G284" s="29">
        <f t="shared" si="22"/>
        <v>15</v>
      </c>
      <c r="H284" s="29">
        <f t="shared" si="23"/>
        <v>30</v>
      </c>
      <c r="I284" s="29" t="s">
        <v>72</v>
      </c>
      <c r="J284" s="29">
        <f t="shared" ca="1" si="20"/>
        <v>20.5</v>
      </c>
      <c r="K284" s="29">
        <f t="shared" si="24"/>
        <v>0.3</v>
      </c>
      <c r="L284" s="29">
        <f t="shared" ca="1" si="21"/>
        <v>1.4E-2</v>
      </c>
      <c r="M284">
        <f>Замеры!AC276</f>
        <v>0</v>
      </c>
    </row>
    <row r="285" spans="1:13" ht="15.6" x14ac:dyDescent="0.3">
      <c r="A285" s="58">
        <f>IF(Замеры!B277=0, " ", Замеры!B277)</f>
        <v>274</v>
      </c>
      <c r="B285" s="59">
        <f>Замеры!J277</f>
        <v>0</v>
      </c>
      <c r="C285" s="60" t="str">
        <f>Замеры!G277</f>
        <v xml:space="preserve">Группа от QF </v>
      </c>
      <c r="D285" s="29" t="s">
        <v>73</v>
      </c>
      <c r="E285" s="28">
        <f>Замеры!L277</f>
        <v>0</v>
      </c>
      <c r="F285" s="29" t="s">
        <v>85</v>
      </c>
      <c r="G285" s="29">
        <f t="shared" si="22"/>
        <v>15</v>
      </c>
      <c r="H285" s="29">
        <f t="shared" si="23"/>
        <v>30</v>
      </c>
      <c r="I285" s="29" t="s">
        <v>72</v>
      </c>
      <c r="J285" s="29">
        <f t="shared" ca="1" si="20"/>
        <v>20.5</v>
      </c>
      <c r="K285" s="29">
        <f t="shared" si="24"/>
        <v>0.3</v>
      </c>
      <c r="L285" s="29">
        <f t="shared" ca="1" si="21"/>
        <v>1.2E-2</v>
      </c>
      <c r="M285">
        <f>Замеры!AC277</f>
        <v>0</v>
      </c>
    </row>
    <row r="286" spans="1:13" ht="15.6" x14ac:dyDescent="0.3">
      <c r="A286" s="58">
        <f>IF(Замеры!B278=0, " ", Замеры!B278)</f>
        <v>275</v>
      </c>
      <c r="B286" s="59">
        <f>Замеры!J278</f>
        <v>0</v>
      </c>
      <c r="C286" s="60" t="str">
        <f>Замеры!G278</f>
        <v xml:space="preserve">Группа от QF </v>
      </c>
      <c r="D286" s="29" t="s">
        <v>73</v>
      </c>
      <c r="E286" s="28">
        <f>Замеры!L278</f>
        <v>0</v>
      </c>
      <c r="F286" s="29" t="s">
        <v>85</v>
      </c>
      <c r="G286" s="29">
        <f t="shared" si="22"/>
        <v>15</v>
      </c>
      <c r="H286" s="29">
        <f t="shared" si="23"/>
        <v>30</v>
      </c>
      <c r="I286" s="29" t="s">
        <v>72</v>
      </c>
      <c r="J286" s="29">
        <f t="shared" ca="1" si="20"/>
        <v>21.6</v>
      </c>
      <c r="K286" s="29">
        <f t="shared" si="24"/>
        <v>0.3</v>
      </c>
      <c r="L286" s="29">
        <f t="shared" ca="1" si="21"/>
        <v>1.6E-2</v>
      </c>
      <c r="M286">
        <f>Замеры!AC278</f>
        <v>0</v>
      </c>
    </row>
    <row r="287" spans="1:13" ht="15.6" x14ac:dyDescent="0.3">
      <c r="A287" s="58">
        <f>IF(Замеры!B279=0, " ", Замеры!B279)</f>
        <v>276</v>
      </c>
      <c r="B287" s="59">
        <f>Замеры!J279</f>
        <v>0</v>
      </c>
      <c r="C287" s="60" t="str">
        <f>Замеры!G279</f>
        <v xml:space="preserve">Группа от QF </v>
      </c>
      <c r="D287" s="29" t="s">
        <v>73</v>
      </c>
      <c r="E287" s="28">
        <f>Замеры!L279</f>
        <v>0</v>
      </c>
      <c r="F287" s="29" t="s">
        <v>85</v>
      </c>
      <c r="G287" s="29">
        <f t="shared" si="22"/>
        <v>15</v>
      </c>
      <c r="H287" s="29">
        <f t="shared" si="23"/>
        <v>30</v>
      </c>
      <c r="I287" s="29" t="s">
        <v>72</v>
      </c>
      <c r="J287" s="29">
        <f t="shared" ca="1" si="20"/>
        <v>21.4</v>
      </c>
      <c r="K287" s="29">
        <f t="shared" si="24"/>
        <v>0.3</v>
      </c>
      <c r="L287" s="29">
        <f t="shared" ca="1" si="21"/>
        <v>1.9E-2</v>
      </c>
      <c r="M287">
        <f>Замеры!AC279</f>
        <v>0</v>
      </c>
    </row>
    <row r="288" spans="1:13" ht="15.6" x14ac:dyDescent="0.3">
      <c r="A288" s="58">
        <f>IF(Замеры!B280=0, " ", Замеры!B280)</f>
        <v>277</v>
      </c>
      <c r="B288" s="59">
        <f>Замеры!J280</f>
        <v>0</v>
      </c>
      <c r="C288" s="60" t="str">
        <f>Замеры!G280</f>
        <v xml:space="preserve">Группа от QF </v>
      </c>
      <c r="D288" s="29" t="s">
        <v>73</v>
      </c>
      <c r="E288" s="28">
        <f>Замеры!L280</f>
        <v>0</v>
      </c>
      <c r="F288" s="29" t="s">
        <v>85</v>
      </c>
      <c r="G288" s="29">
        <f t="shared" si="22"/>
        <v>15</v>
      </c>
      <c r="H288" s="29">
        <f t="shared" si="23"/>
        <v>30</v>
      </c>
      <c r="I288" s="29" t="s">
        <v>72</v>
      </c>
      <c r="J288" s="29">
        <f t="shared" ca="1" si="20"/>
        <v>21.3</v>
      </c>
      <c r="K288" s="29">
        <f t="shared" si="24"/>
        <v>0.3</v>
      </c>
      <c r="L288" s="29">
        <f t="shared" ca="1" si="21"/>
        <v>7.0000000000000001E-3</v>
      </c>
      <c r="M288">
        <f>Замеры!AC280</f>
        <v>0</v>
      </c>
    </row>
    <row r="289" spans="1:13" ht="15.6" x14ac:dyDescent="0.3">
      <c r="A289" s="58">
        <f>IF(Замеры!B281=0, " ", Замеры!B281)</f>
        <v>278</v>
      </c>
      <c r="B289" s="59">
        <f>Замеры!J281</f>
        <v>0</v>
      </c>
      <c r="C289" s="60" t="str">
        <f>Замеры!G281</f>
        <v xml:space="preserve">Группа от QF </v>
      </c>
      <c r="D289" s="29" t="s">
        <v>73</v>
      </c>
      <c r="E289" s="28">
        <f>Замеры!L281</f>
        <v>0</v>
      </c>
      <c r="F289" s="29" t="s">
        <v>85</v>
      </c>
      <c r="G289" s="29">
        <f t="shared" si="22"/>
        <v>15</v>
      </c>
      <c r="H289" s="29">
        <f t="shared" si="23"/>
        <v>30</v>
      </c>
      <c r="I289" s="29" t="s">
        <v>72</v>
      </c>
      <c r="J289" s="29">
        <f t="shared" ca="1" si="20"/>
        <v>21</v>
      </c>
      <c r="K289" s="29">
        <f t="shared" si="24"/>
        <v>0.3</v>
      </c>
      <c r="L289" s="29">
        <f t="shared" ca="1" si="21"/>
        <v>7.0000000000000001E-3</v>
      </c>
      <c r="M289">
        <f>Замеры!AC281</f>
        <v>0</v>
      </c>
    </row>
    <row r="290" spans="1:13" ht="15.6" x14ac:dyDescent="0.3">
      <c r="A290" s="58">
        <f>IF(Замеры!B282=0, " ", Замеры!B282)</f>
        <v>279</v>
      </c>
      <c r="B290" s="59">
        <f>Замеры!J282</f>
        <v>0</v>
      </c>
      <c r="C290" s="60" t="str">
        <f>Замеры!G282</f>
        <v xml:space="preserve">Группа от QF </v>
      </c>
      <c r="D290" s="29" t="s">
        <v>73</v>
      </c>
      <c r="E290" s="28">
        <f>Замеры!L282</f>
        <v>0</v>
      </c>
      <c r="F290" s="29" t="s">
        <v>85</v>
      </c>
      <c r="G290" s="29">
        <f t="shared" si="22"/>
        <v>15</v>
      </c>
      <c r="H290" s="29">
        <f t="shared" si="23"/>
        <v>30</v>
      </c>
      <c r="I290" s="29" t="s">
        <v>72</v>
      </c>
      <c r="J290" s="29">
        <f t="shared" ca="1" si="20"/>
        <v>20.8</v>
      </c>
      <c r="K290" s="29">
        <f t="shared" si="24"/>
        <v>0.3</v>
      </c>
      <c r="L290" s="29">
        <f t="shared" ca="1" si="21"/>
        <v>7.0000000000000001E-3</v>
      </c>
      <c r="M290">
        <f>Замеры!AC282</f>
        <v>0</v>
      </c>
    </row>
    <row r="291" spans="1:13" ht="15.6" x14ac:dyDescent="0.3">
      <c r="A291" s="58">
        <f>IF(Замеры!B283=0, " ", Замеры!B283)</f>
        <v>280</v>
      </c>
      <c r="B291" s="59">
        <f>Замеры!J283</f>
        <v>0</v>
      </c>
      <c r="C291" s="60" t="str">
        <f>Замеры!G283</f>
        <v xml:space="preserve">Группа от QF </v>
      </c>
      <c r="D291" s="29" t="s">
        <v>73</v>
      </c>
      <c r="E291" s="28">
        <f>Замеры!L283</f>
        <v>0</v>
      </c>
      <c r="F291" s="29" t="s">
        <v>85</v>
      </c>
      <c r="G291" s="29">
        <f t="shared" si="22"/>
        <v>15</v>
      </c>
      <c r="H291" s="29">
        <f t="shared" si="23"/>
        <v>30</v>
      </c>
      <c r="I291" s="29" t="s">
        <v>72</v>
      </c>
      <c r="J291" s="29">
        <f t="shared" ca="1" si="20"/>
        <v>21.1</v>
      </c>
      <c r="K291" s="29">
        <f t="shared" si="24"/>
        <v>0.3</v>
      </c>
      <c r="L291" s="29">
        <f t="shared" ca="1" si="21"/>
        <v>1.7999999999999999E-2</v>
      </c>
      <c r="M291">
        <f>Замеры!AC283</f>
        <v>0</v>
      </c>
    </row>
    <row r="292" spans="1:13" ht="15.6" x14ac:dyDescent="0.3">
      <c r="A292" s="58">
        <f>IF(Замеры!B284=0, " ", Замеры!B284)</f>
        <v>281</v>
      </c>
      <c r="B292" s="59">
        <f>Замеры!J284</f>
        <v>0</v>
      </c>
      <c r="C292" s="60" t="str">
        <f>Замеры!G284</f>
        <v xml:space="preserve">Группа от QF </v>
      </c>
      <c r="D292" s="29" t="s">
        <v>73</v>
      </c>
      <c r="E292" s="28">
        <f>Замеры!L284</f>
        <v>0</v>
      </c>
      <c r="F292" s="29" t="s">
        <v>85</v>
      </c>
      <c r="G292" s="29">
        <f t="shared" si="22"/>
        <v>15</v>
      </c>
      <c r="H292" s="29">
        <f t="shared" si="23"/>
        <v>30</v>
      </c>
      <c r="I292" s="29" t="s">
        <v>72</v>
      </c>
      <c r="J292" s="29">
        <f t="shared" ca="1" si="20"/>
        <v>21.9</v>
      </c>
      <c r="K292" s="29">
        <f t="shared" si="24"/>
        <v>0.3</v>
      </c>
      <c r="L292" s="29">
        <f t="shared" ca="1" si="21"/>
        <v>1.7000000000000001E-2</v>
      </c>
      <c r="M292">
        <f>Замеры!AC284</f>
        <v>0</v>
      </c>
    </row>
    <row r="293" spans="1:13" ht="15.6" x14ac:dyDescent="0.3">
      <c r="A293" s="58">
        <f>IF(Замеры!B285=0, " ", Замеры!B285)</f>
        <v>282</v>
      </c>
      <c r="B293" s="59">
        <f>Замеры!J285</f>
        <v>0</v>
      </c>
      <c r="C293" s="60" t="str">
        <f>Замеры!G285</f>
        <v xml:space="preserve">Группа от QF </v>
      </c>
      <c r="D293" s="29" t="s">
        <v>73</v>
      </c>
      <c r="E293" s="28">
        <f>Замеры!L285</f>
        <v>0</v>
      </c>
      <c r="F293" s="29" t="s">
        <v>85</v>
      </c>
      <c r="G293" s="29">
        <f t="shared" si="22"/>
        <v>15</v>
      </c>
      <c r="H293" s="29">
        <f t="shared" si="23"/>
        <v>30</v>
      </c>
      <c r="I293" s="29" t="s">
        <v>72</v>
      </c>
      <c r="J293" s="29">
        <f t="shared" ca="1" si="20"/>
        <v>20.6</v>
      </c>
      <c r="K293" s="29">
        <f t="shared" si="24"/>
        <v>0.3</v>
      </c>
      <c r="L293" s="29">
        <f t="shared" ca="1" si="21"/>
        <v>0.01</v>
      </c>
      <c r="M293">
        <f>Замеры!AC285</f>
        <v>0</v>
      </c>
    </row>
    <row r="294" spans="1:13" ht="15.6" x14ac:dyDescent="0.3">
      <c r="A294" s="58">
        <f>IF(Замеры!B286=0, " ", Замеры!B286)</f>
        <v>283</v>
      </c>
      <c r="B294" s="59">
        <f>Замеры!J286</f>
        <v>0</v>
      </c>
      <c r="C294" s="60" t="str">
        <f>Замеры!G286</f>
        <v xml:space="preserve">Группа от QF </v>
      </c>
      <c r="D294" s="29" t="s">
        <v>73</v>
      </c>
      <c r="E294" s="28">
        <f>Замеры!L286</f>
        <v>0</v>
      </c>
      <c r="F294" s="29" t="s">
        <v>85</v>
      </c>
      <c r="G294" s="29">
        <f t="shared" si="22"/>
        <v>15</v>
      </c>
      <c r="H294" s="29">
        <f t="shared" si="23"/>
        <v>30</v>
      </c>
      <c r="I294" s="29" t="s">
        <v>72</v>
      </c>
      <c r="J294" s="29">
        <f t="shared" ca="1" si="20"/>
        <v>21.2</v>
      </c>
      <c r="K294" s="29">
        <f t="shared" si="24"/>
        <v>0.3</v>
      </c>
      <c r="L294" s="29">
        <f t="shared" ca="1" si="21"/>
        <v>1.4E-2</v>
      </c>
      <c r="M294">
        <f>Замеры!AC286</f>
        <v>0</v>
      </c>
    </row>
    <row r="295" spans="1:13" ht="15.6" x14ac:dyDescent="0.3">
      <c r="A295" s="58">
        <f>IF(Замеры!B287=0, " ", Замеры!B287)</f>
        <v>284</v>
      </c>
      <c r="B295" s="59">
        <f>Замеры!J287</f>
        <v>0</v>
      </c>
      <c r="C295" s="60" t="str">
        <f>Замеры!G287</f>
        <v xml:space="preserve">Группа от QF </v>
      </c>
      <c r="D295" s="29" t="s">
        <v>73</v>
      </c>
      <c r="E295" s="28">
        <f>Замеры!L287</f>
        <v>0</v>
      </c>
      <c r="F295" s="29" t="s">
        <v>85</v>
      </c>
      <c r="G295" s="29">
        <f t="shared" si="22"/>
        <v>15</v>
      </c>
      <c r="H295" s="29">
        <f t="shared" si="23"/>
        <v>30</v>
      </c>
      <c r="I295" s="29" t="s">
        <v>72</v>
      </c>
      <c r="J295" s="29">
        <f t="shared" ca="1" si="20"/>
        <v>21.9</v>
      </c>
      <c r="K295" s="29">
        <f t="shared" si="24"/>
        <v>0.3</v>
      </c>
      <c r="L295" s="29">
        <f t="shared" ca="1" si="21"/>
        <v>1.4E-2</v>
      </c>
      <c r="M295">
        <f>Замеры!AC287</f>
        <v>0</v>
      </c>
    </row>
    <row r="296" spans="1:13" ht="15.6" x14ac:dyDescent="0.3">
      <c r="A296" s="58">
        <f>IF(Замеры!B288=0, " ", Замеры!B288)</f>
        <v>285</v>
      </c>
      <c r="B296" s="59">
        <f>Замеры!J288</f>
        <v>0</v>
      </c>
      <c r="C296" s="60" t="str">
        <f>Замеры!G288</f>
        <v xml:space="preserve">Группа от QF </v>
      </c>
      <c r="D296" s="29" t="s">
        <v>73</v>
      </c>
      <c r="E296" s="28">
        <f>Замеры!L288</f>
        <v>0</v>
      </c>
      <c r="F296" s="29" t="s">
        <v>85</v>
      </c>
      <c r="G296" s="29">
        <f t="shared" si="22"/>
        <v>15</v>
      </c>
      <c r="H296" s="29">
        <f t="shared" si="23"/>
        <v>30</v>
      </c>
      <c r="I296" s="29" t="s">
        <v>72</v>
      </c>
      <c r="J296" s="29">
        <f t="shared" ca="1" si="20"/>
        <v>20.100000000000001</v>
      </c>
      <c r="K296" s="29">
        <f t="shared" si="24"/>
        <v>0.3</v>
      </c>
      <c r="L296" s="29">
        <f t="shared" ca="1" si="21"/>
        <v>7.0000000000000001E-3</v>
      </c>
      <c r="M296">
        <f>Замеры!AC288</f>
        <v>0</v>
      </c>
    </row>
    <row r="297" spans="1:13" ht="15.6" x14ac:dyDescent="0.3">
      <c r="A297" s="58">
        <f>IF(Замеры!B289=0, " ", Замеры!B289)</f>
        <v>286</v>
      </c>
      <c r="B297" s="59">
        <f>Замеры!J289</f>
        <v>0</v>
      </c>
      <c r="C297" s="60" t="str">
        <f>Замеры!G289</f>
        <v xml:space="preserve">Группа от QF </v>
      </c>
      <c r="D297" s="29" t="s">
        <v>73</v>
      </c>
      <c r="E297" s="28">
        <f>Замеры!L289</f>
        <v>0</v>
      </c>
      <c r="F297" s="29" t="s">
        <v>85</v>
      </c>
      <c r="G297" s="29">
        <f t="shared" si="22"/>
        <v>15</v>
      </c>
      <c r="H297" s="29">
        <f t="shared" si="23"/>
        <v>30</v>
      </c>
      <c r="I297" s="29" t="s">
        <v>72</v>
      </c>
      <c r="J297" s="29">
        <f t="shared" ca="1" si="20"/>
        <v>20.100000000000001</v>
      </c>
      <c r="K297" s="29">
        <f t="shared" si="24"/>
        <v>0.3</v>
      </c>
      <c r="L297" s="29">
        <f t="shared" ca="1" si="21"/>
        <v>1.4999999999999999E-2</v>
      </c>
      <c r="M297">
        <f>Замеры!AC289</f>
        <v>0</v>
      </c>
    </row>
    <row r="298" spans="1:13" ht="15.6" x14ac:dyDescent="0.3">
      <c r="A298" s="58">
        <f>IF(Замеры!B290=0, " ", Замеры!B290)</f>
        <v>287</v>
      </c>
      <c r="B298" s="59">
        <f>Замеры!J290</f>
        <v>0</v>
      </c>
      <c r="C298" s="60" t="str">
        <f>Замеры!G290</f>
        <v xml:space="preserve">Группа от QF </v>
      </c>
      <c r="D298" s="29" t="s">
        <v>73</v>
      </c>
      <c r="E298" s="28">
        <f>Замеры!L290</f>
        <v>0</v>
      </c>
      <c r="F298" s="29" t="s">
        <v>85</v>
      </c>
      <c r="G298" s="29">
        <f t="shared" si="22"/>
        <v>15</v>
      </c>
      <c r="H298" s="29">
        <f t="shared" si="23"/>
        <v>30</v>
      </c>
      <c r="I298" s="29" t="s">
        <v>72</v>
      </c>
      <c r="J298" s="29">
        <f t="shared" ca="1" si="20"/>
        <v>21</v>
      </c>
      <c r="K298" s="29">
        <f t="shared" si="24"/>
        <v>0.3</v>
      </c>
      <c r="L298" s="29">
        <f t="shared" ca="1" si="21"/>
        <v>8.9999999999999993E-3</v>
      </c>
      <c r="M298">
        <f>Замеры!AC290</f>
        <v>0</v>
      </c>
    </row>
    <row r="299" spans="1:13" ht="15.6" x14ac:dyDescent="0.3">
      <c r="A299" s="58">
        <f>IF(Замеры!B291=0, " ", Замеры!B291)</f>
        <v>288</v>
      </c>
      <c r="B299" s="59">
        <f>Замеры!J291</f>
        <v>0</v>
      </c>
      <c r="C299" s="60" t="str">
        <f>Замеры!G291</f>
        <v xml:space="preserve">Группа от QF </v>
      </c>
      <c r="D299" s="29" t="s">
        <v>73</v>
      </c>
      <c r="E299" s="28">
        <f>Замеры!L291</f>
        <v>0</v>
      </c>
      <c r="F299" s="29" t="s">
        <v>85</v>
      </c>
      <c r="G299" s="29">
        <f t="shared" si="22"/>
        <v>15</v>
      </c>
      <c r="H299" s="29">
        <f t="shared" si="23"/>
        <v>30</v>
      </c>
      <c r="I299" s="29" t="s">
        <v>72</v>
      </c>
      <c r="J299" s="29">
        <f t="shared" ca="1" si="20"/>
        <v>21.9</v>
      </c>
      <c r="K299" s="29">
        <f t="shared" si="24"/>
        <v>0.3</v>
      </c>
      <c r="L299" s="29">
        <f t="shared" ca="1" si="21"/>
        <v>1.4E-2</v>
      </c>
      <c r="M299">
        <f>Замеры!AC291</f>
        <v>0</v>
      </c>
    </row>
    <row r="300" spans="1:13" ht="15.6" x14ac:dyDescent="0.3">
      <c r="A300" s="58">
        <f>IF(Замеры!B292=0, " ", Замеры!B292)</f>
        <v>289</v>
      </c>
      <c r="B300" s="59">
        <f>Замеры!J292</f>
        <v>0</v>
      </c>
      <c r="C300" s="60" t="str">
        <f>Замеры!G292</f>
        <v xml:space="preserve">Группа от QF </v>
      </c>
      <c r="D300" s="29" t="s">
        <v>73</v>
      </c>
      <c r="E300" s="28">
        <f>Замеры!L292</f>
        <v>0</v>
      </c>
      <c r="F300" s="29" t="s">
        <v>85</v>
      </c>
      <c r="G300" s="29">
        <f t="shared" si="22"/>
        <v>15</v>
      </c>
      <c r="H300" s="29">
        <f t="shared" si="23"/>
        <v>30</v>
      </c>
      <c r="I300" s="29" t="s">
        <v>72</v>
      </c>
      <c r="J300" s="29">
        <f t="shared" ca="1" si="20"/>
        <v>21.8</v>
      </c>
      <c r="K300" s="29">
        <f t="shared" si="24"/>
        <v>0.3</v>
      </c>
      <c r="L300" s="29">
        <f t="shared" ca="1" si="21"/>
        <v>0.01</v>
      </c>
      <c r="M300">
        <f>Замеры!AC292</f>
        <v>0</v>
      </c>
    </row>
    <row r="301" spans="1:13" ht="15.6" x14ac:dyDescent="0.3">
      <c r="A301" s="58">
        <f>IF(Замеры!B293=0, " ", Замеры!B293)</f>
        <v>290</v>
      </c>
      <c r="B301" s="59">
        <f>Замеры!J293</f>
        <v>0</v>
      </c>
      <c r="C301" s="60" t="str">
        <f>Замеры!G293</f>
        <v xml:space="preserve">Группа от QF </v>
      </c>
      <c r="D301" s="29" t="s">
        <v>73</v>
      </c>
      <c r="E301" s="28">
        <f>Замеры!L293</f>
        <v>0</v>
      </c>
      <c r="F301" s="29" t="s">
        <v>85</v>
      </c>
      <c r="G301" s="29">
        <f t="shared" si="22"/>
        <v>15</v>
      </c>
      <c r="H301" s="29">
        <f t="shared" si="23"/>
        <v>30</v>
      </c>
      <c r="I301" s="29" t="s">
        <v>72</v>
      </c>
      <c r="J301" s="29">
        <f t="shared" ca="1" si="20"/>
        <v>21.2</v>
      </c>
      <c r="K301" s="29">
        <f t="shared" si="24"/>
        <v>0.3</v>
      </c>
      <c r="L301" s="29">
        <f t="shared" ca="1" si="21"/>
        <v>8.0000000000000002E-3</v>
      </c>
      <c r="M301">
        <f>Замеры!AC293</f>
        <v>0</v>
      </c>
    </row>
    <row r="302" spans="1:13" ht="15.6" x14ac:dyDescent="0.3">
      <c r="A302" s="58">
        <f>IF(Замеры!B294=0, " ", Замеры!B294)</f>
        <v>291</v>
      </c>
      <c r="B302" s="59">
        <f>Замеры!J294</f>
        <v>0</v>
      </c>
      <c r="C302" s="60" t="str">
        <f>Замеры!G294</f>
        <v xml:space="preserve">Группа от QF </v>
      </c>
      <c r="D302" s="29" t="s">
        <v>73</v>
      </c>
      <c r="E302" s="28">
        <f>Замеры!L294</f>
        <v>0</v>
      </c>
      <c r="F302" s="29" t="s">
        <v>85</v>
      </c>
      <c r="G302" s="29">
        <f t="shared" si="22"/>
        <v>15</v>
      </c>
      <c r="H302" s="29">
        <f t="shared" si="23"/>
        <v>30</v>
      </c>
      <c r="I302" s="29" t="s">
        <v>72</v>
      </c>
      <c r="J302" s="29">
        <f t="shared" ca="1" si="20"/>
        <v>20.9</v>
      </c>
      <c r="K302" s="29">
        <f t="shared" si="24"/>
        <v>0.3</v>
      </c>
      <c r="L302" s="29">
        <f t="shared" ca="1" si="21"/>
        <v>1.9E-2</v>
      </c>
      <c r="M302">
        <f>Замеры!AC294</f>
        <v>0</v>
      </c>
    </row>
    <row r="303" spans="1:13" ht="15.6" x14ac:dyDescent="0.3">
      <c r="A303" s="58">
        <f>IF(Замеры!B295=0, " ", Замеры!B295)</f>
        <v>292</v>
      </c>
      <c r="B303" s="59">
        <f>Замеры!J295</f>
        <v>0</v>
      </c>
      <c r="C303" s="60" t="str">
        <f>Замеры!G295</f>
        <v xml:space="preserve">Группа от QF </v>
      </c>
      <c r="D303" s="29" t="s">
        <v>73</v>
      </c>
      <c r="E303" s="28">
        <f>Замеры!L295</f>
        <v>0</v>
      </c>
      <c r="F303" s="29" t="s">
        <v>85</v>
      </c>
      <c r="G303" s="29">
        <f t="shared" si="22"/>
        <v>15</v>
      </c>
      <c r="H303" s="29">
        <f t="shared" si="23"/>
        <v>30</v>
      </c>
      <c r="I303" s="29" t="s">
        <v>72</v>
      </c>
      <c r="J303" s="29">
        <f t="shared" ca="1" si="20"/>
        <v>20.9</v>
      </c>
      <c r="K303" s="29">
        <f t="shared" si="24"/>
        <v>0.3</v>
      </c>
      <c r="L303" s="29">
        <f t="shared" ca="1" si="21"/>
        <v>1.9E-2</v>
      </c>
      <c r="M303">
        <f>Замеры!AC295</f>
        <v>0</v>
      </c>
    </row>
    <row r="304" spans="1:13" ht="15.6" x14ac:dyDescent="0.3">
      <c r="A304" s="58">
        <f>IF(Замеры!B296=0, " ", Замеры!B296)</f>
        <v>293</v>
      </c>
      <c r="B304" s="59">
        <f>Замеры!J296</f>
        <v>0</v>
      </c>
      <c r="C304" s="60" t="str">
        <f>Замеры!G296</f>
        <v xml:space="preserve">Группа от QF </v>
      </c>
      <c r="D304" s="29" t="s">
        <v>73</v>
      </c>
      <c r="E304" s="28">
        <f>Замеры!L296</f>
        <v>0</v>
      </c>
      <c r="F304" s="29" t="s">
        <v>85</v>
      </c>
      <c r="G304" s="29">
        <f t="shared" si="22"/>
        <v>15</v>
      </c>
      <c r="H304" s="29">
        <f t="shared" si="23"/>
        <v>30</v>
      </c>
      <c r="I304" s="29" t="s">
        <v>72</v>
      </c>
      <c r="J304" s="29">
        <f t="shared" ca="1" si="20"/>
        <v>20.7</v>
      </c>
      <c r="K304" s="29">
        <f t="shared" si="24"/>
        <v>0.3</v>
      </c>
      <c r="L304" s="29">
        <f t="shared" ca="1" si="21"/>
        <v>1.0999999999999999E-2</v>
      </c>
      <c r="M304">
        <f>Замеры!AC296</f>
        <v>0</v>
      </c>
    </row>
    <row r="305" spans="1:13" ht="15.6" x14ac:dyDescent="0.3">
      <c r="A305" s="58">
        <f>IF(Замеры!B297=0, " ", Замеры!B297)</f>
        <v>294</v>
      </c>
      <c r="B305" s="59">
        <f>Замеры!J297</f>
        <v>0</v>
      </c>
      <c r="C305" s="60" t="str">
        <f>Замеры!G297</f>
        <v xml:space="preserve">Группа от QF </v>
      </c>
      <c r="D305" s="29" t="s">
        <v>73</v>
      </c>
      <c r="E305" s="28">
        <f>Замеры!L297</f>
        <v>0</v>
      </c>
      <c r="F305" s="29" t="s">
        <v>85</v>
      </c>
      <c r="G305" s="29">
        <f t="shared" si="22"/>
        <v>15</v>
      </c>
      <c r="H305" s="29">
        <f t="shared" si="23"/>
        <v>30</v>
      </c>
      <c r="I305" s="29" t="s">
        <v>72</v>
      </c>
      <c r="J305" s="29">
        <f t="shared" ca="1" si="20"/>
        <v>20.3</v>
      </c>
      <c r="K305" s="29">
        <f t="shared" si="24"/>
        <v>0.3</v>
      </c>
      <c r="L305" s="29">
        <f t="shared" ca="1" si="21"/>
        <v>8.0000000000000002E-3</v>
      </c>
      <c r="M305">
        <f>Замеры!AC297</f>
        <v>0</v>
      </c>
    </row>
    <row r="306" spans="1:13" ht="15.6" x14ac:dyDescent="0.3">
      <c r="A306" s="58">
        <f>IF(Замеры!B298=0, " ", Замеры!B298)</f>
        <v>295</v>
      </c>
      <c r="B306" s="59">
        <f>Замеры!J298</f>
        <v>0</v>
      </c>
      <c r="C306" s="60" t="str">
        <f>Замеры!G298</f>
        <v xml:space="preserve">Группа от QF </v>
      </c>
      <c r="D306" s="29" t="s">
        <v>73</v>
      </c>
      <c r="E306" s="28">
        <f>Замеры!L298</f>
        <v>0</v>
      </c>
      <c r="F306" s="29" t="s">
        <v>85</v>
      </c>
      <c r="G306" s="29">
        <f t="shared" si="22"/>
        <v>15</v>
      </c>
      <c r="H306" s="29">
        <f t="shared" si="23"/>
        <v>30</v>
      </c>
      <c r="I306" s="29" t="s">
        <v>72</v>
      </c>
      <c r="J306" s="29">
        <f t="shared" ca="1" si="20"/>
        <v>21.2</v>
      </c>
      <c r="K306" s="29">
        <f t="shared" si="24"/>
        <v>0.3</v>
      </c>
      <c r="L306" s="29">
        <f t="shared" ca="1" si="21"/>
        <v>1.6E-2</v>
      </c>
      <c r="M306">
        <f>Замеры!AC298</f>
        <v>0</v>
      </c>
    </row>
    <row r="307" spans="1:13" ht="15.6" x14ac:dyDescent="0.3">
      <c r="A307" s="58">
        <f>IF(Замеры!B299=0, " ", Замеры!B299)</f>
        <v>296</v>
      </c>
      <c r="B307" s="59">
        <f>Замеры!J299</f>
        <v>0</v>
      </c>
      <c r="C307" s="60" t="str">
        <f>Замеры!G299</f>
        <v xml:space="preserve">Группа от QF </v>
      </c>
      <c r="D307" s="29" t="s">
        <v>73</v>
      </c>
      <c r="E307" s="28">
        <f>Замеры!L299</f>
        <v>0</v>
      </c>
      <c r="F307" s="29" t="s">
        <v>85</v>
      </c>
      <c r="G307" s="29">
        <f t="shared" si="22"/>
        <v>15</v>
      </c>
      <c r="H307" s="29">
        <f t="shared" si="23"/>
        <v>30</v>
      </c>
      <c r="I307" s="29" t="s">
        <v>72</v>
      </c>
      <c r="J307" s="29">
        <f t="shared" ca="1" si="20"/>
        <v>20.399999999999999</v>
      </c>
      <c r="K307" s="29">
        <f t="shared" si="24"/>
        <v>0.3</v>
      </c>
      <c r="L307" s="29">
        <f t="shared" ca="1" si="21"/>
        <v>1.7999999999999999E-2</v>
      </c>
      <c r="M307">
        <f>Замеры!AC299</f>
        <v>0</v>
      </c>
    </row>
    <row r="308" spans="1:13" ht="15.6" x14ac:dyDescent="0.3">
      <c r="A308" s="58">
        <f>IF(Замеры!B300=0, " ", Замеры!B300)</f>
        <v>297</v>
      </c>
      <c r="B308" s="59">
        <f>Замеры!J300</f>
        <v>0</v>
      </c>
      <c r="C308" s="60" t="str">
        <f>Замеры!G300</f>
        <v xml:space="preserve">Группа от QF </v>
      </c>
      <c r="D308" s="29" t="s">
        <v>73</v>
      </c>
      <c r="E308" s="28">
        <f>Замеры!L300</f>
        <v>0</v>
      </c>
      <c r="F308" s="29" t="s">
        <v>85</v>
      </c>
      <c r="G308" s="29">
        <f t="shared" si="22"/>
        <v>15</v>
      </c>
      <c r="H308" s="29">
        <f t="shared" si="23"/>
        <v>30</v>
      </c>
      <c r="I308" s="29" t="s">
        <v>72</v>
      </c>
      <c r="J308" s="29">
        <f t="shared" ca="1" si="20"/>
        <v>21.1</v>
      </c>
      <c r="K308" s="29">
        <f t="shared" si="24"/>
        <v>0.3</v>
      </c>
      <c r="L308" s="29">
        <f t="shared" ca="1" si="21"/>
        <v>1.7999999999999999E-2</v>
      </c>
      <c r="M308">
        <f>Замеры!AC300</f>
        <v>0</v>
      </c>
    </row>
    <row r="309" spans="1:13" ht="15.6" x14ac:dyDescent="0.3">
      <c r="A309" s="58">
        <f>IF(Замеры!B301=0, " ", Замеры!B301)</f>
        <v>298</v>
      </c>
      <c r="B309" s="59">
        <f>Замеры!J301</f>
        <v>0</v>
      </c>
      <c r="C309" s="60" t="str">
        <f>Замеры!G301</f>
        <v xml:space="preserve">Группа от QF </v>
      </c>
      <c r="D309" s="29" t="s">
        <v>73</v>
      </c>
      <c r="E309" s="28">
        <f>Замеры!L301</f>
        <v>0</v>
      </c>
      <c r="F309" s="29" t="s">
        <v>85</v>
      </c>
      <c r="G309" s="29">
        <f t="shared" si="22"/>
        <v>15</v>
      </c>
      <c r="H309" s="29">
        <f t="shared" si="23"/>
        <v>30</v>
      </c>
      <c r="I309" s="29" t="s">
        <v>72</v>
      </c>
      <c r="J309" s="29">
        <f t="shared" ca="1" si="20"/>
        <v>21.6</v>
      </c>
      <c r="K309" s="29">
        <f t="shared" si="24"/>
        <v>0.3</v>
      </c>
      <c r="L309" s="29">
        <f t="shared" ca="1" si="21"/>
        <v>1.0999999999999999E-2</v>
      </c>
      <c r="M309">
        <f>Замеры!AC301</f>
        <v>0</v>
      </c>
    </row>
    <row r="310" spans="1:13" ht="15.6" x14ac:dyDescent="0.3">
      <c r="A310" s="58">
        <f>IF(Замеры!B302=0, " ", Замеры!B302)</f>
        <v>299</v>
      </c>
      <c r="B310" s="59">
        <f>Замеры!J302</f>
        <v>0</v>
      </c>
      <c r="C310" s="60" t="str">
        <f>Замеры!G302</f>
        <v xml:space="preserve">Группа от QF </v>
      </c>
      <c r="D310" s="29" t="s">
        <v>73</v>
      </c>
      <c r="E310" s="28">
        <f>Замеры!L302</f>
        <v>0</v>
      </c>
      <c r="F310" s="29" t="s">
        <v>85</v>
      </c>
      <c r="G310" s="29">
        <f t="shared" si="22"/>
        <v>15</v>
      </c>
      <c r="H310" s="29">
        <f t="shared" si="23"/>
        <v>30</v>
      </c>
      <c r="I310" s="29" t="s">
        <v>72</v>
      </c>
      <c r="J310" s="29">
        <f t="shared" ca="1" si="20"/>
        <v>21.4</v>
      </c>
      <c r="K310" s="29">
        <f t="shared" si="24"/>
        <v>0.3</v>
      </c>
      <c r="L310" s="29">
        <f t="shared" ca="1" si="21"/>
        <v>1.6E-2</v>
      </c>
      <c r="M310">
        <f>Замеры!AC302</f>
        <v>0</v>
      </c>
    </row>
    <row r="311" spans="1:13" ht="15.6" x14ac:dyDescent="0.3">
      <c r="A311" s="58">
        <f>IF(Замеры!B303=0, " ", Замеры!B303)</f>
        <v>300</v>
      </c>
      <c r="B311" s="59">
        <f>Замеры!J303</f>
        <v>0</v>
      </c>
      <c r="C311" s="60" t="str">
        <f>Замеры!G303</f>
        <v xml:space="preserve">Группа от QF </v>
      </c>
      <c r="D311" s="29" t="s">
        <v>73</v>
      </c>
      <c r="E311" s="28">
        <f>Замеры!L303</f>
        <v>0</v>
      </c>
      <c r="F311" s="29" t="s">
        <v>85</v>
      </c>
      <c r="G311" s="29">
        <f t="shared" si="22"/>
        <v>15</v>
      </c>
      <c r="H311" s="29">
        <f t="shared" si="23"/>
        <v>30</v>
      </c>
      <c r="I311" s="29" t="s">
        <v>72</v>
      </c>
      <c r="J311" s="29">
        <f t="shared" ca="1" si="20"/>
        <v>20.100000000000001</v>
      </c>
      <c r="K311" s="29">
        <f t="shared" si="24"/>
        <v>0.3</v>
      </c>
      <c r="L311" s="29">
        <f t="shared" ca="1" si="21"/>
        <v>1.9E-2</v>
      </c>
      <c r="M311">
        <f>Замеры!AC303</f>
        <v>0</v>
      </c>
    </row>
    <row r="312" spans="1:13" ht="15.6" x14ac:dyDescent="0.3">
      <c r="A312" s="58">
        <f>IF(Замеры!B304=0, " ", Замеры!B304)</f>
        <v>301</v>
      </c>
      <c r="B312" s="59">
        <f>Замеры!J304</f>
        <v>0</v>
      </c>
      <c r="C312" s="60" t="str">
        <f>Замеры!G304</f>
        <v xml:space="preserve">Группа от QF </v>
      </c>
      <c r="D312" s="29" t="s">
        <v>73</v>
      </c>
      <c r="E312" s="28">
        <f>Замеры!L304</f>
        <v>0</v>
      </c>
      <c r="F312" s="29" t="s">
        <v>85</v>
      </c>
      <c r="G312" s="29">
        <f t="shared" si="22"/>
        <v>15</v>
      </c>
      <c r="H312" s="29">
        <f t="shared" si="23"/>
        <v>30</v>
      </c>
      <c r="I312" s="29" t="s">
        <v>72</v>
      </c>
      <c r="J312" s="29">
        <f t="shared" ca="1" si="20"/>
        <v>20.8</v>
      </c>
      <c r="K312" s="29">
        <f t="shared" si="24"/>
        <v>0.3</v>
      </c>
      <c r="L312" s="29">
        <f t="shared" ca="1" si="21"/>
        <v>8.0000000000000002E-3</v>
      </c>
      <c r="M312">
        <f>Замеры!AC304</f>
        <v>0</v>
      </c>
    </row>
    <row r="313" spans="1:13" ht="15.6" x14ac:dyDescent="0.3">
      <c r="A313" s="58">
        <f>IF(Замеры!B305=0, " ", Замеры!B305)</f>
        <v>302</v>
      </c>
      <c r="B313" s="59">
        <f>Замеры!J305</f>
        <v>0</v>
      </c>
      <c r="C313" s="60" t="str">
        <f>Замеры!G305</f>
        <v xml:space="preserve">Группа от QF </v>
      </c>
      <c r="D313" s="29" t="s">
        <v>73</v>
      </c>
      <c r="E313" s="28">
        <f>Замеры!L305</f>
        <v>0</v>
      </c>
      <c r="F313" s="29" t="s">
        <v>85</v>
      </c>
      <c r="G313" s="29">
        <f t="shared" si="22"/>
        <v>15</v>
      </c>
      <c r="H313" s="29">
        <f t="shared" si="23"/>
        <v>30</v>
      </c>
      <c r="I313" s="29" t="s">
        <v>72</v>
      </c>
      <c r="J313" s="29">
        <f t="shared" ca="1" si="20"/>
        <v>21.7</v>
      </c>
      <c r="K313" s="29">
        <f t="shared" si="24"/>
        <v>0.3</v>
      </c>
      <c r="L313" s="29">
        <f t="shared" ca="1" si="21"/>
        <v>8.0000000000000002E-3</v>
      </c>
      <c r="M313">
        <f>Замеры!AC305</f>
        <v>0</v>
      </c>
    </row>
    <row r="314" spans="1:13" ht="15.6" x14ac:dyDescent="0.3">
      <c r="A314" s="58">
        <f>IF(Замеры!B306=0, " ", Замеры!B306)</f>
        <v>303</v>
      </c>
      <c r="B314" s="59">
        <f>Замеры!J306</f>
        <v>0</v>
      </c>
      <c r="C314" s="60" t="str">
        <f>Замеры!G306</f>
        <v xml:space="preserve">Группа от QF </v>
      </c>
      <c r="D314" s="29" t="s">
        <v>73</v>
      </c>
      <c r="E314" s="28">
        <f>Замеры!L306</f>
        <v>0</v>
      </c>
      <c r="F314" s="29" t="s">
        <v>85</v>
      </c>
      <c r="G314" s="29">
        <f t="shared" si="22"/>
        <v>15</v>
      </c>
      <c r="H314" s="29">
        <f t="shared" si="23"/>
        <v>30</v>
      </c>
      <c r="I314" s="29" t="s">
        <v>72</v>
      </c>
      <c r="J314" s="29">
        <f t="shared" ca="1" si="20"/>
        <v>21.1</v>
      </c>
      <c r="K314" s="29">
        <f t="shared" si="24"/>
        <v>0.3</v>
      </c>
      <c r="L314" s="29">
        <f t="shared" ca="1" si="21"/>
        <v>1.4E-2</v>
      </c>
      <c r="M314">
        <f>Замеры!AC306</f>
        <v>0</v>
      </c>
    </row>
    <row r="315" spans="1:13" ht="15.6" x14ac:dyDescent="0.3">
      <c r="A315" s="58">
        <f>IF(Замеры!B307=0, " ", Замеры!B307)</f>
        <v>304</v>
      </c>
      <c r="B315" s="59">
        <f>Замеры!J307</f>
        <v>0</v>
      </c>
      <c r="C315" s="60" t="str">
        <f>Замеры!G307</f>
        <v xml:space="preserve">Группа от QF </v>
      </c>
      <c r="D315" s="29" t="s">
        <v>73</v>
      </c>
      <c r="E315" s="28">
        <f>Замеры!L307</f>
        <v>0</v>
      </c>
      <c r="F315" s="29" t="s">
        <v>85</v>
      </c>
      <c r="G315" s="29">
        <f t="shared" si="22"/>
        <v>15</v>
      </c>
      <c r="H315" s="29">
        <f t="shared" si="23"/>
        <v>30</v>
      </c>
      <c r="I315" s="29" t="s">
        <v>72</v>
      </c>
      <c r="J315" s="29">
        <f t="shared" ca="1" si="20"/>
        <v>20.2</v>
      </c>
      <c r="K315" s="29">
        <f t="shared" si="24"/>
        <v>0.3</v>
      </c>
      <c r="L315" s="29">
        <f t="shared" ca="1" si="21"/>
        <v>7.0000000000000001E-3</v>
      </c>
      <c r="M315">
        <f>Замеры!AC307</f>
        <v>0</v>
      </c>
    </row>
    <row r="316" spans="1:13" ht="15.6" x14ac:dyDescent="0.3">
      <c r="A316" s="58">
        <f>IF(Замеры!B308=0, " ", Замеры!B308)</f>
        <v>305</v>
      </c>
      <c r="B316" s="59">
        <f>Замеры!J308</f>
        <v>0</v>
      </c>
      <c r="C316" s="60" t="str">
        <f>Замеры!G308</f>
        <v xml:space="preserve">Группа от QF </v>
      </c>
      <c r="D316" s="29" t="s">
        <v>73</v>
      </c>
      <c r="E316" s="28">
        <f>Замеры!L308</f>
        <v>0</v>
      </c>
      <c r="F316" s="29" t="s">
        <v>85</v>
      </c>
      <c r="G316" s="29">
        <f t="shared" si="22"/>
        <v>15</v>
      </c>
      <c r="H316" s="29">
        <f t="shared" si="23"/>
        <v>30</v>
      </c>
      <c r="I316" s="29" t="s">
        <v>72</v>
      </c>
      <c r="J316" s="29">
        <f t="shared" ca="1" si="20"/>
        <v>20.6</v>
      </c>
      <c r="K316" s="29">
        <f t="shared" si="24"/>
        <v>0.3</v>
      </c>
      <c r="L316" s="29">
        <f t="shared" ca="1" si="21"/>
        <v>0.01</v>
      </c>
      <c r="M316">
        <f>Замеры!AC308</f>
        <v>0</v>
      </c>
    </row>
    <row r="317" spans="1:13" ht="15.6" x14ac:dyDescent="0.3">
      <c r="A317" s="58">
        <f>IF(Замеры!B309=0, " ", Замеры!B309)</f>
        <v>306</v>
      </c>
      <c r="B317" s="59">
        <f>Замеры!J309</f>
        <v>0</v>
      </c>
      <c r="C317" s="60" t="str">
        <f>Замеры!G309</f>
        <v xml:space="preserve">Группа от QF </v>
      </c>
      <c r="D317" s="29" t="s">
        <v>73</v>
      </c>
      <c r="E317" s="28">
        <f>Замеры!L309</f>
        <v>0</v>
      </c>
      <c r="F317" s="29" t="s">
        <v>85</v>
      </c>
      <c r="G317" s="29">
        <f t="shared" si="22"/>
        <v>15</v>
      </c>
      <c r="H317" s="29">
        <f t="shared" si="23"/>
        <v>30</v>
      </c>
      <c r="I317" s="29" t="s">
        <v>72</v>
      </c>
      <c r="J317" s="29">
        <f t="shared" ca="1" si="20"/>
        <v>20.9</v>
      </c>
      <c r="K317" s="29">
        <f t="shared" si="24"/>
        <v>0.3</v>
      </c>
      <c r="L317" s="29">
        <f t="shared" ca="1" si="21"/>
        <v>1.2999999999999999E-2</v>
      </c>
      <c r="M317">
        <f>Замеры!AC309</f>
        <v>0</v>
      </c>
    </row>
    <row r="318" spans="1:13" ht="15.6" x14ac:dyDescent="0.3">
      <c r="A318" s="58">
        <f>IF(Замеры!B310=0, " ", Замеры!B310)</f>
        <v>307</v>
      </c>
      <c r="B318" s="59">
        <f>Замеры!J310</f>
        <v>0</v>
      </c>
      <c r="C318" s="60" t="str">
        <f>Замеры!G310</f>
        <v xml:space="preserve">Группа от QF </v>
      </c>
      <c r="D318" s="29" t="s">
        <v>73</v>
      </c>
      <c r="E318" s="28">
        <f>Замеры!L310</f>
        <v>0</v>
      </c>
      <c r="F318" s="29" t="s">
        <v>85</v>
      </c>
      <c r="G318" s="29">
        <f t="shared" si="22"/>
        <v>15</v>
      </c>
      <c r="H318" s="29">
        <f t="shared" si="23"/>
        <v>30</v>
      </c>
      <c r="I318" s="29" t="s">
        <v>72</v>
      </c>
      <c r="J318" s="29">
        <f t="shared" ca="1" si="20"/>
        <v>20.8</v>
      </c>
      <c r="K318" s="29">
        <f t="shared" si="24"/>
        <v>0.3</v>
      </c>
      <c r="L318" s="29">
        <f t="shared" ca="1" si="21"/>
        <v>1.4999999999999999E-2</v>
      </c>
      <c r="M318">
        <f>Замеры!AC310</f>
        <v>0</v>
      </c>
    </row>
    <row r="319" spans="1:13" ht="15.6" x14ac:dyDescent="0.3">
      <c r="A319" s="58">
        <f>IF(Замеры!B311=0, " ", Замеры!B311)</f>
        <v>308</v>
      </c>
      <c r="B319" s="59">
        <f>Замеры!J311</f>
        <v>0</v>
      </c>
      <c r="C319" s="60" t="str">
        <f>Замеры!G311</f>
        <v xml:space="preserve">Группа от QF </v>
      </c>
      <c r="D319" s="29" t="s">
        <v>73</v>
      </c>
      <c r="E319" s="28">
        <f>Замеры!L311</f>
        <v>0</v>
      </c>
      <c r="F319" s="29" t="s">
        <v>85</v>
      </c>
      <c r="G319" s="29">
        <f t="shared" si="22"/>
        <v>15</v>
      </c>
      <c r="H319" s="29">
        <f t="shared" si="23"/>
        <v>30</v>
      </c>
      <c r="I319" s="29" t="s">
        <v>72</v>
      </c>
      <c r="J319" s="29">
        <f t="shared" ca="1" si="20"/>
        <v>20.100000000000001</v>
      </c>
      <c r="K319" s="29">
        <f t="shared" si="24"/>
        <v>0.3</v>
      </c>
      <c r="L319" s="29">
        <f t="shared" ca="1" si="21"/>
        <v>1.7000000000000001E-2</v>
      </c>
      <c r="M319">
        <f>Замеры!AC311</f>
        <v>0</v>
      </c>
    </row>
    <row r="320" spans="1:13" ht="15.6" x14ac:dyDescent="0.3">
      <c r="A320" s="58">
        <f>IF(Замеры!B312=0, " ", Замеры!B312)</f>
        <v>309</v>
      </c>
      <c r="B320" s="59">
        <f>Замеры!J312</f>
        <v>0</v>
      </c>
      <c r="C320" s="60" t="str">
        <f>Замеры!G312</f>
        <v xml:space="preserve">Группа от QF </v>
      </c>
      <c r="D320" s="29" t="s">
        <v>73</v>
      </c>
      <c r="E320" s="28">
        <f>Замеры!L312</f>
        <v>0</v>
      </c>
      <c r="F320" s="29" t="s">
        <v>85</v>
      </c>
      <c r="G320" s="29">
        <f t="shared" si="22"/>
        <v>15</v>
      </c>
      <c r="H320" s="29">
        <f t="shared" si="23"/>
        <v>30</v>
      </c>
      <c r="I320" s="29" t="s">
        <v>72</v>
      </c>
      <c r="J320" s="29">
        <f t="shared" ca="1" si="20"/>
        <v>21.2</v>
      </c>
      <c r="K320" s="29">
        <f t="shared" si="24"/>
        <v>0.3</v>
      </c>
      <c r="L320" s="29">
        <f t="shared" ca="1" si="21"/>
        <v>1.9E-2</v>
      </c>
      <c r="M320">
        <f>Замеры!AC312</f>
        <v>0</v>
      </c>
    </row>
    <row r="321" spans="1:13" ht="15.6" x14ac:dyDescent="0.3">
      <c r="A321" s="58">
        <f>IF(Замеры!B313=0, " ", Замеры!B313)</f>
        <v>310</v>
      </c>
      <c r="B321" s="59">
        <f>Замеры!J313</f>
        <v>0</v>
      </c>
      <c r="C321" s="60" t="str">
        <f>Замеры!G313</f>
        <v xml:space="preserve">Группа от QF </v>
      </c>
      <c r="D321" s="29" t="s">
        <v>73</v>
      </c>
      <c r="E321" s="28">
        <f>Замеры!L313</f>
        <v>0</v>
      </c>
      <c r="F321" s="29" t="s">
        <v>85</v>
      </c>
      <c r="G321" s="29">
        <f t="shared" si="22"/>
        <v>15</v>
      </c>
      <c r="H321" s="29">
        <f t="shared" si="23"/>
        <v>30</v>
      </c>
      <c r="I321" s="29" t="s">
        <v>72</v>
      </c>
      <c r="J321" s="29">
        <f t="shared" ca="1" si="20"/>
        <v>20.399999999999999</v>
      </c>
      <c r="K321" s="29">
        <f t="shared" si="24"/>
        <v>0.3</v>
      </c>
      <c r="L321" s="29">
        <f t="shared" ca="1" si="21"/>
        <v>1.9E-2</v>
      </c>
      <c r="M321">
        <f>Замеры!AC313</f>
        <v>0</v>
      </c>
    </row>
    <row r="322" spans="1:13" ht="15.6" x14ac:dyDescent="0.3">
      <c r="A322" s="58">
        <f>IF(Замеры!B314=0, " ", Замеры!B314)</f>
        <v>311</v>
      </c>
      <c r="B322" s="59">
        <f>Замеры!J314</f>
        <v>0</v>
      </c>
      <c r="C322" s="60" t="str">
        <f>Замеры!G314</f>
        <v xml:space="preserve">Группа от QF </v>
      </c>
      <c r="D322" s="29" t="s">
        <v>73</v>
      </c>
      <c r="E322" s="28">
        <f>Замеры!L314</f>
        <v>0</v>
      </c>
      <c r="F322" s="29" t="s">
        <v>85</v>
      </c>
      <c r="G322" s="29">
        <f t="shared" si="22"/>
        <v>15</v>
      </c>
      <c r="H322" s="29">
        <f t="shared" si="23"/>
        <v>30</v>
      </c>
      <c r="I322" s="29" t="s">
        <v>72</v>
      </c>
      <c r="J322" s="29">
        <f t="shared" ca="1" si="20"/>
        <v>20.100000000000001</v>
      </c>
      <c r="K322" s="29">
        <f t="shared" si="24"/>
        <v>0.3</v>
      </c>
      <c r="L322" s="29">
        <f t="shared" ca="1" si="21"/>
        <v>1.4E-2</v>
      </c>
      <c r="M322">
        <f>Замеры!AC314</f>
        <v>0</v>
      </c>
    </row>
    <row r="323" spans="1:13" ht="15.6" x14ac:dyDescent="0.3">
      <c r="A323" s="58">
        <f>IF(Замеры!B315=0, " ", Замеры!B315)</f>
        <v>312</v>
      </c>
      <c r="B323" s="59">
        <f>Замеры!J315</f>
        <v>0</v>
      </c>
      <c r="C323" s="60" t="str">
        <f>Замеры!G315</f>
        <v xml:space="preserve">Группа от QF </v>
      </c>
      <c r="D323" s="29" t="s">
        <v>73</v>
      </c>
      <c r="E323" s="28">
        <f>Замеры!L315</f>
        <v>0</v>
      </c>
      <c r="F323" s="29" t="s">
        <v>85</v>
      </c>
      <c r="G323" s="29">
        <f t="shared" si="22"/>
        <v>15</v>
      </c>
      <c r="H323" s="29">
        <f t="shared" si="23"/>
        <v>30</v>
      </c>
      <c r="I323" s="29" t="s">
        <v>72</v>
      </c>
      <c r="J323" s="29">
        <f t="shared" ca="1" si="20"/>
        <v>20.7</v>
      </c>
      <c r="K323" s="29">
        <f t="shared" si="24"/>
        <v>0.3</v>
      </c>
      <c r="L323" s="29">
        <f t="shared" ca="1" si="21"/>
        <v>1.7999999999999999E-2</v>
      </c>
      <c r="M323">
        <f>Замеры!AC315</f>
        <v>0</v>
      </c>
    </row>
    <row r="324" spans="1:13" ht="15.6" x14ac:dyDescent="0.3">
      <c r="A324" s="58">
        <f>IF(Замеры!B316=0, " ", Замеры!B316)</f>
        <v>313</v>
      </c>
      <c r="B324" s="59">
        <f>Замеры!J316</f>
        <v>0</v>
      </c>
      <c r="C324" s="60" t="str">
        <f>Замеры!G316</f>
        <v xml:space="preserve">Группа от QF </v>
      </c>
      <c r="D324" s="29" t="s">
        <v>73</v>
      </c>
      <c r="E324" s="28">
        <f>Замеры!L316</f>
        <v>0</v>
      </c>
      <c r="F324" s="29" t="s">
        <v>85</v>
      </c>
      <c r="G324" s="29">
        <f t="shared" si="22"/>
        <v>15</v>
      </c>
      <c r="H324" s="29">
        <f t="shared" si="23"/>
        <v>30</v>
      </c>
      <c r="I324" s="29" t="s">
        <v>72</v>
      </c>
      <c r="J324" s="29">
        <f t="shared" ca="1" si="20"/>
        <v>21.8</v>
      </c>
      <c r="K324" s="29">
        <f t="shared" si="24"/>
        <v>0.3</v>
      </c>
      <c r="L324" s="29">
        <f t="shared" ca="1" si="21"/>
        <v>1.4999999999999999E-2</v>
      </c>
      <c r="M324">
        <f>Замеры!AC316</f>
        <v>0</v>
      </c>
    </row>
    <row r="325" spans="1:13" ht="15.6" x14ac:dyDescent="0.3">
      <c r="A325" s="58">
        <f>IF(Замеры!B317=0, " ", Замеры!B317)</f>
        <v>314</v>
      </c>
      <c r="B325" s="59">
        <f>Замеры!J317</f>
        <v>0</v>
      </c>
      <c r="C325" s="60" t="str">
        <f>Замеры!G317</f>
        <v xml:space="preserve">Группа от QF </v>
      </c>
      <c r="D325" s="29" t="s">
        <v>73</v>
      </c>
      <c r="E325" s="28">
        <f>Замеры!L317</f>
        <v>0</v>
      </c>
      <c r="F325" s="29" t="s">
        <v>85</v>
      </c>
      <c r="G325" s="29">
        <f t="shared" si="22"/>
        <v>15</v>
      </c>
      <c r="H325" s="29">
        <f t="shared" si="23"/>
        <v>30</v>
      </c>
      <c r="I325" s="29" t="s">
        <v>72</v>
      </c>
      <c r="J325" s="29">
        <f t="shared" ca="1" si="20"/>
        <v>20.399999999999999</v>
      </c>
      <c r="K325" s="29">
        <f t="shared" si="24"/>
        <v>0.3</v>
      </c>
      <c r="L325" s="29">
        <f t="shared" ca="1" si="21"/>
        <v>8.0000000000000002E-3</v>
      </c>
      <c r="M325">
        <f>Замеры!AC317</f>
        <v>0</v>
      </c>
    </row>
    <row r="326" spans="1:13" ht="15.6" x14ac:dyDescent="0.3">
      <c r="A326" s="58">
        <f>IF(Замеры!B318=0, " ", Замеры!B318)</f>
        <v>315</v>
      </c>
      <c r="B326" s="59">
        <f>Замеры!J318</f>
        <v>0</v>
      </c>
      <c r="C326" s="60" t="str">
        <f>Замеры!G318</f>
        <v xml:space="preserve">Группа от QF </v>
      </c>
      <c r="D326" s="29" t="s">
        <v>73</v>
      </c>
      <c r="E326" s="28">
        <f>Замеры!L318</f>
        <v>0</v>
      </c>
      <c r="F326" s="29" t="s">
        <v>85</v>
      </c>
      <c r="G326" s="29">
        <f t="shared" si="22"/>
        <v>15</v>
      </c>
      <c r="H326" s="29">
        <f t="shared" si="23"/>
        <v>30</v>
      </c>
      <c r="I326" s="29" t="s">
        <v>72</v>
      </c>
      <c r="J326" s="29">
        <f t="shared" ca="1" si="20"/>
        <v>21.4</v>
      </c>
      <c r="K326" s="29">
        <f t="shared" si="24"/>
        <v>0.3</v>
      </c>
      <c r="L326" s="29">
        <f t="shared" ca="1" si="21"/>
        <v>8.0000000000000002E-3</v>
      </c>
      <c r="M326">
        <f>Замеры!AC318</f>
        <v>0</v>
      </c>
    </row>
    <row r="327" spans="1:13" ht="15.6" x14ac:dyDescent="0.3">
      <c r="A327" s="58">
        <f>IF(Замеры!B319=0, " ", Замеры!B319)</f>
        <v>316</v>
      </c>
      <c r="B327" s="59">
        <f>Замеры!J319</f>
        <v>0</v>
      </c>
      <c r="C327" s="60" t="str">
        <f>Замеры!G319</f>
        <v xml:space="preserve">Группа от QF </v>
      </c>
      <c r="D327" s="29" t="s">
        <v>73</v>
      </c>
      <c r="E327" s="28">
        <f>Замеры!L319</f>
        <v>0</v>
      </c>
      <c r="F327" s="29" t="s">
        <v>85</v>
      </c>
      <c r="G327" s="29">
        <f t="shared" si="22"/>
        <v>15</v>
      </c>
      <c r="H327" s="29">
        <f t="shared" si="23"/>
        <v>30</v>
      </c>
      <c r="I327" s="29" t="s">
        <v>72</v>
      </c>
      <c r="J327" s="29">
        <f t="shared" ca="1" si="20"/>
        <v>21.6</v>
      </c>
      <c r="K327" s="29">
        <f t="shared" si="24"/>
        <v>0.3</v>
      </c>
      <c r="L327" s="29">
        <f t="shared" ca="1" si="21"/>
        <v>1.4E-2</v>
      </c>
      <c r="M327">
        <f>Замеры!AC319</f>
        <v>0</v>
      </c>
    </row>
    <row r="328" spans="1:13" ht="15.6" x14ac:dyDescent="0.3">
      <c r="A328" s="58">
        <f>IF(Замеры!B320=0, " ", Замеры!B320)</f>
        <v>317</v>
      </c>
      <c r="B328" s="59">
        <f>Замеры!J320</f>
        <v>0</v>
      </c>
      <c r="C328" s="60" t="str">
        <f>Замеры!G320</f>
        <v xml:space="preserve">Группа от QF </v>
      </c>
      <c r="D328" s="29" t="s">
        <v>73</v>
      </c>
      <c r="E328" s="28">
        <f>Замеры!L320</f>
        <v>0</v>
      </c>
      <c r="F328" s="29" t="s">
        <v>85</v>
      </c>
      <c r="G328" s="29">
        <f t="shared" si="22"/>
        <v>15</v>
      </c>
      <c r="H328" s="29">
        <f t="shared" si="23"/>
        <v>30</v>
      </c>
      <c r="I328" s="29" t="s">
        <v>72</v>
      </c>
      <c r="J328" s="29">
        <f t="shared" ca="1" si="20"/>
        <v>20.3</v>
      </c>
      <c r="K328" s="29">
        <f t="shared" si="24"/>
        <v>0.3</v>
      </c>
      <c r="L328" s="29">
        <f t="shared" ca="1" si="21"/>
        <v>1.2999999999999999E-2</v>
      </c>
      <c r="M328">
        <f>Замеры!AC320</f>
        <v>0</v>
      </c>
    </row>
    <row r="329" spans="1:13" ht="15.6" x14ac:dyDescent="0.3">
      <c r="A329" s="58">
        <f>IF(Замеры!B321=0, " ", Замеры!B321)</f>
        <v>318</v>
      </c>
      <c r="B329" s="59">
        <f>Замеры!J321</f>
        <v>0</v>
      </c>
      <c r="C329" s="60" t="str">
        <f>Замеры!G321</f>
        <v xml:space="preserve">Группа от QF </v>
      </c>
      <c r="D329" s="29" t="s">
        <v>73</v>
      </c>
      <c r="E329" s="28">
        <f>Замеры!L321</f>
        <v>0</v>
      </c>
      <c r="F329" s="29" t="s">
        <v>85</v>
      </c>
      <c r="G329" s="29">
        <f t="shared" si="22"/>
        <v>15</v>
      </c>
      <c r="H329" s="29">
        <f t="shared" si="23"/>
        <v>30</v>
      </c>
      <c r="I329" s="29" t="s">
        <v>72</v>
      </c>
      <c r="J329" s="29">
        <f t="shared" ca="1" si="20"/>
        <v>20.7</v>
      </c>
      <c r="K329" s="29">
        <f t="shared" si="24"/>
        <v>0.3</v>
      </c>
      <c r="L329" s="29">
        <f t="shared" ca="1" si="21"/>
        <v>1.9E-2</v>
      </c>
      <c r="M329">
        <f>Замеры!AC321</f>
        <v>0</v>
      </c>
    </row>
    <row r="330" spans="1:13" ht="15.6" x14ac:dyDescent="0.3">
      <c r="A330" s="58">
        <f>IF(Замеры!B322=0, " ", Замеры!B322)</f>
        <v>319</v>
      </c>
      <c r="B330" s="59">
        <f>Замеры!J322</f>
        <v>0</v>
      </c>
      <c r="C330" s="60" t="str">
        <f>Замеры!G322</f>
        <v xml:space="preserve">Группа от QF </v>
      </c>
      <c r="D330" s="29" t="s">
        <v>73</v>
      </c>
      <c r="E330" s="28">
        <f>Замеры!L322</f>
        <v>0</v>
      </c>
      <c r="F330" s="29" t="s">
        <v>85</v>
      </c>
      <c r="G330" s="29">
        <f t="shared" si="22"/>
        <v>15</v>
      </c>
      <c r="H330" s="29">
        <f t="shared" si="23"/>
        <v>30</v>
      </c>
      <c r="I330" s="29" t="s">
        <v>72</v>
      </c>
      <c r="J330" s="29">
        <f t="shared" ca="1" si="20"/>
        <v>20.100000000000001</v>
      </c>
      <c r="K330" s="29">
        <f t="shared" si="24"/>
        <v>0.3</v>
      </c>
      <c r="L330" s="29">
        <f t="shared" ca="1" si="21"/>
        <v>1.2999999999999999E-2</v>
      </c>
      <c r="M330">
        <f>Замеры!AC322</f>
        <v>0</v>
      </c>
    </row>
    <row r="331" spans="1:13" ht="15.6" x14ac:dyDescent="0.3">
      <c r="A331" s="58">
        <f>IF(Замеры!B323=0, " ", Замеры!B323)</f>
        <v>320</v>
      </c>
      <c r="B331" s="59">
        <f>Замеры!J323</f>
        <v>0</v>
      </c>
      <c r="C331" s="60" t="str">
        <f>Замеры!G323</f>
        <v xml:space="preserve">Группа от QF </v>
      </c>
      <c r="D331" s="29" t="s">
        <v>73</v>
      </c>
      <c r="E331" s="28">
        <f>Замеры!L323</f>
        <v>0</v>
      </c>
      <c r="F331" s="29" t="s">
        <v>85</v>
      </c>
      <c r="G331" s="29">
        <f t="shared" si="22"/>
        <v>15</v>
      </c>
      <c r="H331" s="29">
        <f t="shared" si="23"/>
        <v>30</v>
      </c>
      <c r="I331" s="29" t="s">
        <v>72</v>
      </c>
      <c r="J331" s="29">
        <f t="shared" ca="1" si="20"/>
        <v>20.7</v>
      </c>
      <c r="K331" s="29">
        <f t="shared" si="24"/>
        <v>0.3</v>
      </c>
      <c r="L331" s="29">
        <f t="shared" ca="1" si="21"/>
        <v>8.0000000000000002E-3</v>
      </c>
      <c r="M331">
        <f>Замеры!AC323</f>
        <v>0</v>
      </c>
    </row>
    <row r="332" spans="1:13" ht="15.6" x14ac:dyDescent="0.3">
      <c r="A332" s="58">
        <f>IF(Замеры!B324=0, " ", Замеры!B324)</f>
        <v>321</v>
      </c>
      <c r="B332" s="59">
        <f>Замеры!J324</f>
        <v>0</v>
      </c>
      <c r="C332" s="60" t="str">
        <f>Замеры!G324</f>
        <v xml:space="preserve">Группа от QF </v>
      </c>
      <c r="D332" s="29" t="s">
        <v>73</v>
      </c>
      <c r="E332" s="28">
        <f>Замеры!L324</f>
        <v>0</v>
      </c>
      <c r="F332" s="29" t="s">
        <v>85</v>
      </c>
      <c r="G332" s="29">
        <f t="shared" si="22"/>
        <v>15</v>
      </c>
      <c r="H332" s="29">
        <f t="shared" si="23"/>
        <v>30</v>
      </c>
      <c r="I332" s="29" t="s">
        <v>72</v>
      </c>
      <c r="J332" s="29">
        <f t="shared" ref="J332:J395" ca="1" si="25">RANDBETWEEN(201,219)/10</f>
        <v>21.3</v>
      </c>
      <c r="K332" s="29">
        <f t="shared" si="24"/>
        <v>0.3</v>
      </c>
      <c r="L332" s="29">
        <f t="shared" ref="L332:L395" ca="1" si="26">RANDBETWEEN(7,19)/1000</f>
        <v>8.9999999999999993E-3</v>
      </c>
      <c r="M332">
        <f>Замеры!AC324</f>
        <v>0</v>
      </c>
    </row>
    <row r="333" spans="1:13" ht="15.6" x14ac:dyDescent="0.3">
      <c r="A333" s="58">
        <f>IF(Замеры!B325=0, " ", Замеры!B325)</f>
        <v>322</v>
      </c>
      <c r="B333" s="59">
        <f>Замеры!J325</f>
        <v>0</v>
      </c>
      <c r="C333" s="60" t="str">
        <f>Замеры!G325</f>
        <v xml:space="preserve">Группа от QF </v>
      </c>
      <c r="D333" s="29" t="s">
        <v>73</v>
      </c>
      <c r="E333" s="28">
        <f>Замеры!L325</f>
        <v>0</v>
      </c>
      <c r="F333" s="29" t="s">
        <v>85</v>
      </c>
      <c r="G333" s="29">
        <f t="shared" ref="G333:G396" si="27">$M$9</f>
        <v>15</v>
      </c>
      <c r="H333" s="29">
        <f t="shared" ref="H333:H396" si="28">$N$9</f>
        <v>30</v>
      </c>
      <c r="I333" s="29" t="s">
        <v>72</v>
      </c>
      <c r="J333" s="29">
        <f t="shared" ca="1" si="25"/>
        <v>20.9</v>
      </c>
      <c r="K333" s="29">
        <f t="shared" ref="K333:K396" si="29">$O$9</f>
        <v>0.3</v>
      </c>
      <c r="L333" s="29">
        <f t="shared" ca="1" si="26"/>
        <v>1.4E-2</v>
      </c>
      <c r="M333">
        <f>Замеры!AC325</f>
        <v>0</v>
      </c>
    </row>
    <row r="334" spans="1:13" ht="15.6" x14ac:dyDescent="0.3">
      <c r="A334" s="58">
        <f>IF(Замеры!B326=0, " ", Замеры!B326)</f>
        <v>323</v>
      </c>
      <c r="B334" s="59">
        <f>Замеры!J326</f>
        <v>0</v>
      </c>
      <c r="C334" s="60" t="str">
        <f>Замеры!G326</f>
        <v xml:space="preserve">Группа от QF </v>
      </c>
      <c r="D334" s="29" t="s">
        <v>73</v>
      </c>
      <c r="E334" s="28">
        <f>Замеры!L326</f>
        <v>0</v>
      </c>
      <c r="F334" s="29" t="s">
        <v>85</v>
      </c>
      <c r="G334" s="29">
        <f t="shared" si="27"/>
        <v>15</v>
      </c>
      <c r="H334" s="29">
        <f t="shared" si="28"/>
        <v>30</v>
      </c>
      <c r="I334" s="29" t="s">
        <v>72</v>
      </c>
      <c r="J334" s="29">
        <f t="shared" ca="1" si="25"/>
        <v>21.1</v>
      </c>
      <c r="K334" s="29">
        <f t="shared" si="29"/>
        <v>0.3</v>
      </c>
      <c r="L334" s="29">
        <f t="shared" ca="1" si="26"/>
        <v>1.4E-2</v>
      </c>
      <c r="M334">
        <f>Замеры!AC326</f>
        <v>0</v>
      </c>
    </row>
    <row r="335" spans="1:13" ht="15.6" x14ac:dyDescent="0.3">
      <c r="A335" s="58">
        <f>IF(Замеры!B327=0, " ", Замеры!B327)</f>
        <v>324</v>
      </c>
      <c r="B335" s="59">
        <f>Замеры!J327</f>
        <v>0</v>
      </c>
      <c r="C335" s="60" t="str">
        <f>Замеры!G327</f>
        <v xml:space="preserve">Группа от QF </v>
      </c>
      <c r="D335" s="29" t="s">
        <v>73</v>
      </c>
      <c r="E335" s="28">
        <f>Замеры!L327</f>
        <v>0</v>
      </c>
      <c r="F335" s="29" t="s">
        <v>85</v>
      </c>
      <c r="G335" s="29">
        <f t="shared" si="27"/>
        <v>15</v>
      </c>
      <c r="H335" s="29">
        <f t="shared" si="28"/>
        <v>30</v>
      </c>
      <c r="I335" s="29" t="s">
        <v>72</v>
      </c>
      <c r="J335" s="29">
        <f t="shared" ca="1" si="25"/>
        <v>21.7</v>
      </c>
      <c r="K335" s="29">
        <f t="shared" si="29"/>
        <v>0.3</v>
      </c>
      <c r="L335" s="29">
        <f t="shared" ca="1" si="26"/>
        <v>1.9E-2</v>
      </c>
      <c r="M335">
        <f>Замеры!AC327</f>
        <v>0</v>
      </c>
    </row>
    <row r="336" spans="1:13" ht="15.6" x14ac:dyDescent="0.3">
      <c r="A336" s="58">
        <f>IF(Замеры!B328=0, " ", Замеры!B328)</f>
        <v>325</v>
      </c>
      <c r="B336" s="59">
        <f>Замеры!J328</f>
        <v>0</v>
      </c>
      <c r="C336" s="60" t="str">
        <f>Замеры!G328</f>
        <v xml:space="preserve">Группа от QF </v>
      </c>
      <c r="D336" s="29" t="s">
        <v>73</v>
      </c>
      <c r="E336" s="28">
        <f>Замеры!L328</f>
        <v>0</v>
      </c>
      <c r="F336" s="29" t="s">
        <v>85</v>
      </c>
      <c r="G336" s="29">
        <f t="shared" si="27"/>
        <v>15</v>
      </c>
      <c r="H336" s="29">
        <f t="shared" si="28"/>
        <v>30</v>
      </c>
      <c r="I336" s="29" t="s">
        <v>72</v>
      </c>
      <c r="J336" s="29">
        <f t="shared" ca="1" si="25"/>
        <v>20.3</v>
      </c>
      <c r="K336" s="29">
        <f t="shared" si="29"/>
        <v>0.3</v>
      </c>
      <c r="L336" s="29">
        <f t="shared" ca="1" si="26"/>
        <v>1.9E-2</v>
      </c>
      <c r="M336">
        <f>Замеры!AC328</f>
        <v>0</v>
      </c>
    </row>
    <row r="337" spans="1:13" ht="15.6" x14ac:dyDescent="0.3">
      <c r="A337" s="58">
        <f>IF(Замеры!B329=0, " ", Замеры!B329)</f>
        <v>326</v>
      </c>
      <c r="B337" s="59">
        <f>Замеры!J329</f>
        <v>0</v>
      </c>
      <c r="C337" s="60" t="str">
        <f>Замеры!G329</f>
        <v xml:space="preserve">Группа от QF </v>
      </c>
      <c r="D337" s="29" t="s">
        <v>73</v>
      </c>
      <c r="E337" s="28">
        <f>Замеры!L329</f>
        <v>0</v>
      </c>
      <c r="F337" s="29" t="s">
        <v>85</v>
      </c>
      <c r="G337" s="29">
        <f t="shared" si="27"/>
        <v>15</v>
      </c>
      <c r="H337" s="29">
        <f t="shared" si="28"/>
        <v>30</v>
      </c>
      <c r="I337" s="29" t="s">
        <v>72</v>
      </c>
      <c r="J337" s="29">
        <f t="shared" ca="1" si="25"/>
        <v>21.7</v>
      </c>
      <c r="K337" s="29">
        <f t="shared" si="29"/>
        <v>0.3</v>
      </c>
      <c r="L337" s="29">
        <f t="shared" ca="1" si="26"/>
        <v>1.7999999999999999E-2</v>
      </c>
      <c r="M337">
        <f>Замеры!AC329</f>
        <v>0</v>
      </c>
    </row>
    <row r="338" spans="1:13" ht="15.6" x14ac:dyDescent="0.3">
      <c r="A338" s="58">
        <f>IF(Замеры!B330=0, " ", Замеры!B330)</f>
        <v>327</v>
      </c>
      <c r="B338" s="59">
        <f>Замеры!J330</f>
        <v>0</v>
      </c>
      <c r="C338" s="60" t="str">
        <f>Замеры!G330</f>
        <v xml:space="preserve">Группа от QF </v>
      </c>
      <c r="D338" s="29" t="s">
        <v>73</v>
      </c>
      <c r="E338" s="28">
        <f>Замеры!L330</f>
        <v>0</v>
      </c>
      <c r="F338" s="29" t="s">
        <v>85</v>
      </c>
      <c r="G338" s="29">
        <f t="shared" si="27"/>
        <v>15</v>
      </c>
      <c r="H338" s="29">
        <f t="shared" si="28"/>
        <v>30</v>
      </c>
      <c r="I338" s="29" t="s">
        <v>72</v>
      </c>
      <c r="J338" s="29">
        <f t="shared" ca="1" si="25"/>
        <v>21.3</v>
      </c>
      <c r="K338" s="29">
        <f t="shared" si="29"/>
        <v>0.3</v>
      </c>
      <c r="L338" s="29">
        <f t="shared" ca="1" si="26"/>
        <v>7.0000000000000001E-3</v>
      </c>
      <c r="M338">
        <f>Замеры!AC330</f>
        <v>0</v>
      </c>
    </row>
    <row r="339" spans="1:13" ht="15.6" x14ac:dyDescent="0.3">
      <c r="A339" s="58">
        <f>IF(Замеры!B331=0, " ", Замеры!B331)</f>
        <v>328</v>
      </c>
      <c r="B339" s="59">
        <f>Замеры!J331</f>
        <v>0</v>
      </c>
      <c r="C339" s="60" t="str">
        <f>Замеры!G331</f>
        <v xml:space="preserve">Группа от QF </v>
      </c>
      <c r="D339" s="29" t="s">
        <v>73</v>
      </c>
      <c r="E339" s="28">
        <f>Замеры!L331</f>
        <v>0</v>
      </c>
      <c r="F339" s="29" t="s">
        <v>85</v>
      </c>
      <c r="G339" s="29">
        <f t="shared" si="27"/>
        <v>15</v>
      </c>
      <c r="H339" s="29">
        <f t="shared" si="28"/>
        <v>30</v>
      </c>
      <c r="I339" s="29" t="s">
        <v>72</v>
      </c>
      <c r="J339" s="29">
        <f t="shared" ca="1" si="25"/>
        <v>21.7</v>
      </c>
      <c r="K339" s="29">
        <f t="shared" si="29"/>
        <v>0.3</v>
      </c>
      <c r="L339" s="29">
        <f t="shared" ca="1" si="26"/>
        <v>1.7000000000000001E-2</v>
      </c>
      <c r="M339">
        <f>Замеры!AC331</f>
        <v>0</v>
      </c>
    </row>
    <row r="340" spans="1:13" ht="15.6" x14ac:dyDescent="0.3">
      <c r="A340" s="58">
        <f>IF(Замеры!B332=0, " ", Замеры!B332)</f>
        <v>329</v>
      </c>
      <c r="B340" s="59">
        <f>Замеры!J332</f>
        <v>0</v>
      </c>
      <c r="C340" s="60" t="str">
        <f>Замеры!G332</f>
        <v xml:space="preserve">Группа от QF </v>
      </c>
      <c r="D340" s="29" t="s">
        <v>73</v>
      </c>
      <c r="E340" s="28">
        <f>Замеры!L332</f>
        <v>0</v>
      </c>
      <c r="F340" s="29" t="s">
        <v>85</v>
      </c>
      <c r="G340" s="29">
        <f t="shared" si="27"/>
        <v>15</v>
      </c>
      <c r="H340" s="29">
        <f t="shared" si="28"/>
        <v>30</v>
      </c>
      <c r="I340" s="29" t="s">
        <v>72</v>
      </c>
      <c r="J340" s="29">
        <f t="shared" ca="1" si="25"/>
        <v>21.1</v>
      </c>
      <c r="K340" s="29">
        <f t="shared" si="29"/>
        <v>0.3</v>
      </c>
      <c r="L340" s="29">
        <f t="shared" ca="1" si="26"/>
        <v>8.0000000000000002E-3</v>
      </c>
      <c r="M340">
        <f>Замеры!AC332</f>
        <v>0</v>
      </c>
    </row>
    <row r="341" spans="1:13" ht="15.6" x14ac:dyDescent="0.3">
      <c r="A341" s="58">
        <f>IF(Замеры!B333=0, " ", Замеры!B333)</f>
        <v>330</v>
      </c>
      <c r="B341" s="59">
        <f>Замеры!J333</f>
        <v>0</v>
      </c>
      <c r="C341" s="60" t="str">
        <f>Замеры!G333</f>
        <v xml:space="preserve">Группа от QF </v>
      </c>
      <c r="D341" s="29" t="s">
        <v>73</v>
      </c>
      <c r="E341" s="28">
        <f>Замеры!L333</f>
        <v>0</v>
      </c>
      <c r="F341" s="29" t="s">
        <v>85</v>
      </c>
      <c r="G341" s="29">
        <f t="shared" si="27"/>
        <v>15</v>
      </c>
      <c r="H341" s="29">
        <f t="shared" si="28"/>
        <v>30</v>
      </c>
      <c r="I341" s="29" t="s">
        <v>72</v>
      </c>
      <c r="J341" s="29">
        <f t="shared" ca="1" si="25"/>
        <v>21.8</v>
      </c>
      <c r="K341" s="29">
        <f t="shared" si="29"/>
        <v>0.3</v>
      </c>
      <c r="L341" s="29">
        <f t="shared" ca="1" si="26"/>
        <v>8.0000000000000002E-3</v>
      </c>
      <c r="M341">
        <f>Замеры!AC333</f>
        <v>0</v>
      </c>
    </row>
    <row r="342" spans="1:13" ht="15.6" x14ac:dyDescent="0.3">
      <c r="A342" s="58">
        <f>IF(Замеры!B334=0, " ", Замеры!B334)</f>
        <v>331</v>
      </c>
      <c r="B342" s="59">
        <f>Замеры!J334</f>
        <v>0</v>
      </c>
      <c r="C342" s="60" t="str">
        <f>Замеры!G334</f>
        <v xml:space="preserve">Группа от QF </v>
      </c>
      <c r="D342" s="29" t="s">
        <v>73</v>
      </c>
      <c r="E342" s="28">
        <f>Замеры!L334</f>
        <v>0</v>
      </c>
      <c r="F342" s="29" t="s">
        <v>85</v>
      </c>
      <c r="G342" s="29">
        <f t="shared" si="27"/>
        <v>15</v>
      </c>
      <c r="H342" s="29">
        <f t="shared" si="28"/>
        <v>30</v>
      </c>
      <c r="I342" s="29" t="s">
        <v>72</v>
      </c>
      <c r="J342" s="29">
        <f t="shared" ca="1" si="25"/>
        <v>21.7</v>
      </c>
      <c r="K342" s="29">
        <f t="shared" si="29"/>
        <v>0.3</v>
      </c>
      <c r="L342" s="29">
        <f t="shared" ca="1" si="26"/>
        <v>1.7000000000000001E-2</v>
      </c>
      <c r="M342">
        <f>Замеры!AC334</f>
        <v>0</v>
      </c>
    </row>
    <row r="343" spans="1:13" ht="15.6" x14ac:dyDescent="0.3">
      <c r="A343" s="58">
        <f>IF(Замеры!B335=0, " ", Замеры!B335)</f>
        <v>332</v>
      </c>
      <c r="B343" s="59">
        <f>Замеры!J335</f>
        <v>0</v>
      </c>
      <c r="C343" s="60" t="str">
        <f>Замеры!G335</f>
        <v xml:space="preserve">Группа от QF </v>
      </c>
      <c r="D343" s="29" t="s">
        <v>73</v>
      </c>
      <c r="E343" s="28">
        <f>Замеры!L335</f>
        <v>0</v>
      </c>
      <c r="F343" s="29" t="s">
        <v>85</v>
      </c>
      <c r="G343" s="29">
        <f t="shared" si="27"/>
        <v>15</v>
      </c>
      <c r="H343" s="29">
        <f t="shared" si="28"/>
        <v>30</v>
      </c>
      <c r="I343" s="29" t="s">
        <v>72</v>
      </c>
      <c r="J343" s="29">
        <f t="shared" ca="1" si="25"/>
        <v>20.6</v>
      </c>
      <c r="K343" s="29">
        <f t="shared" si="29"/>
        <v>0.3</v>
      </c>
      <c r="L343" s="29">
        <f t="shared" ca="1" si="26"/>
        <v>1.4E-2</v>
      </c>
      <c r="M343">
        <f>Замеры!AC335</f>
        <v>0</v>
      </c>
    </row>
    <row r="344" spans="1:13" ht="15.6" x14ac:dyDescent="0.3">
      <c r="A344" s="58">
        <f>IF(Замеры!B336=0, " ", Замеры!B336)</f>
        <v>333</v>
      </c>
      <c r="B344" s="59">
        <f>Замеры!J336</f>
        <v>0</v>
      </c>
      <c r="C344" s="60" t="str">
        <f>Замеры!G336</f>
        <v xml:space="preserve">Группа от QF </v>
      </c>
      <c r="D344" s="29" t="s">
        <v>73</v>
      </c>
      <c r="E344" s="28">
        <f>Замеры!L336</f>
        <v>0</v>
      </c>
      <c r="F344" s="29" t="s">
        <v>85</v>
      </c>
      <c r="G344" s="29">
        <f t="shared" si="27"/>
        <v>15</v>
      </c>
      <c r="H344" s="29">
        <f t="shared" si="28"/>
        <v>30</v>
      </c>
      <c r="I344" s="29" t="s">
        <v>72</v>
      </c>
      <c r="J344" s="29">
        <f t="shared" ca="1" si="25"/>
        <v>20.399999999999999</v>
      </c>
      <c r="K344" s="29">
        <f t="shared" si="29"/>
        <v>0.3</v>
      </c>
      <c r="L344" s="29">
        <f t="shared" ca="1" si="26"/>
        <v>1.6E-2</v>
      </c>
      <c r="M344">
        <f>Замеры!AC336</f>
        <v>0</v>
      </c>
    </row>
    <row r="345" spans="1:13" ht="15.6" x14ac:dyDescent="0.3">
      <c r="A345" s="58">
        <f>IF(Замеры!B337=0, " ", Замеры!B337)</f>
        <v>334</v>
      </c>
      <c r="B345" s="59">
        <f>Замеры!J337</f>
        <v>0</v>
      </c>
      <c r="C345" s="60" t="str">
        <f>Замеры!G337</f>
        <v xml:space="preserve">Группа от QF </v>
      </c>
      <c r="D345" s="29" t="s">
        <v>73</v>
      </c>
      <c r="E345" s="28">
        <f>Замеры!L337</f>
        <v>0</v>
      </c>
      <c r="F345" s="29" t="s">
        <v>85</v>
      </c>
      <c r="G345" s="29">
        <f t="shared" si="27"/>
        <v>15</v>
      </c>
      <c r="H345" s="29">
        <f t="shared" si="28"/>
        <v>30</v>
      </c>
      <c r="I345" s="29" t="s">
        <v>72</v>
      </c>
      <c r="J345" s="29">
        <f t="shared" ca="1" si="25"/>
        <v>21</v>
      </c>
      <c r="K345" s="29">
        <f t="shared" si="29"/>
        <v>0.3</v>
      </c>
      <c r="L345" s="29">
        <f t="shared" ca="1" si="26"/>
        <v>1.6E-2</v>
      </c>
      <c r="M345">
        <f>Замеры!AC337</f>
        <v>0</v>
      </c>
    </row>
    <row r="346" spans="1:13" ht="15.6" x14ac:dyDescent="0.3">
      <c r="A346" s="58">
        <f>IF(Замеры!B338=0, " ", Замеры!B338)</f>
        <v>335</v>
      </c>
      <c r="B346" s="59">
        <f>Замеры!J338</f>
        <v>0</v>
      </c>
      <c r="C346" s="60" t="str">
        <f>Замеры!G338</f>
        <v xml:space="preserve">Группа от QF </v>
      </c>
      <c r="D346" s="29" t="s">
        <v>73</v>
      </c>
      <c r="E346" s="28">
        <f>Замеры!L338</f>
        <v>0</v>
      </c>
      <c r="F346" s="29" t="s">
        <v>85</v>
      </c>
      <c r="G346" s="29">
        <f t="shared" si="27"/>
        <v>15</v>
      </c>
      <c r="H346" s="29">
        <f t="shared" si="28"/>
        <v>30</v>
      </c>
      <c r="I346" s="29" t="s">
        <v>72</v>
      </c>
      <c r="J346" s="29">
        <f t="shared" ca="1" si="25"/>
        <v>20.7</v>
      </c>
      <c r="K346" s="29">
        <f t="shared" si="29"/>
        <v>0.3</v>
      </c>
      <c r="L346" s="29">
        <f t="shared" ca="1" si="26"/>
        <v>1.6E-2</v>
      </c>
      <c r="M346">
        <f>Замеры!AC338</f>
        <v>0</v>
      </c>
    </row>
    <row r="347" spans="1:13" ht="15.6" x14ac:dyDescent="0.3">
      <c r="A347" s="58">
        <f>IF(Замеры!B339=0, " ", Замеры!B339)</f>
        <v>336</v>
      </c>
      <c r="B347" s="59">
        <f>Замеры!J339</f>
        <v>0</v>
      </c>
      <c r="C347" s="60" t="str">
        <f>Замеры!G339</f>
        <v xml:space="preserve">Группа от QF </v>
      </c>
      <c r="D347" s="29" t="s">
        <v>73</v>
      </c>
      <c r="E347" s="28">
        <f>Замеры!L339</f>
        <v>0</v>
      </c>
      <c r="F347" s="29" t="s">
        <v>85</v>
      </c>
      <c r="G347" s="29">
        <f t="shared" si="27"/>
        <v>15</v>
      </c>
      <c r="H347" s="29">
        <f t="shared" si="28"/>
        <v>30</v>
      </c>
      <c r="I347" s="29" t="s">
        <v>72</v>
      </c>
      <c r="J347" s="29">
        <f t="shared" ca="1" si="25"/>
        <v>21.7</v>
      </c>
      <c r="K347" s="29">
        <f t="shared" si="29"/>
        <v>0.3</v>
      </c>
      <c r="L347" s="29">
        <f t="shared" ca="1" si="26"/>
        <v>1.4E-2</v>
      </c>
      <c r="M347">
        <f>Замеры!AC339</f>
        <v>0</v>
      </c>
    </row>
    <row r="348" spans="1:13" ht="15.6" x14ac:dyDescent="0.3">
      <c r="A348" s="58">
        <f>IF(Замеры!B340=0, " ", Замеры!B340)</f>
        <v>337</v>
      </c>
      <c r="B348" s="59">
        <f>Замеры!J340</f>
        <v>0</v>
      </c>
      <c r="C348" s="60" t="str">
        <f>Замеры!G340</f>
        <v xml:space="preserve">Группа от QF </v>
      </c>
      <c r="D348" s="29" t="s">
        <v>73</v>
      </c>
      <c r="E348" s="28">
        <f>Замеры!L340</f>
        <v>0</v>
      </c>
      <c r="F348" s="29" t="s">
        <v>85</v>
      </c>
      <c r="G348" s="29">
        <f t="shared" si="27"/>
        <v>15</v>
      </c>
      <c r="H348" s="29">
        <f t="shared" si="28"/>
        <v>30</v>
      </c>
      <c r="I348" s="29" t="s">
        <v>72</v>
      </c>
      <c r="J348" s="29">
        <f t="shared" ca="1" si="25"/>
        <v>20.6</v>
      </c>
      <c r="K348" s="29">
        <f t="shared" si="29"/>
        <v>0.3</v>
      </c>
      <c r="L348" s="29">
        <f t="shared" ca="1" si="26"/>
        <v>1.0999999999999999E-2</v>
      </c>
      <c r="M348">
        <f>Замеры!AC340</f>
        <v>0</v>
      </c>
    </row>
    <row r="349" spans="1:13" ht="15.6" x14ac:dyDescent="0.3">
      <c r="A349" s="58">
        <f>IF(Замеры!B341=0, " ", Замеры!B341)</f>
        <v>338</v>
      </c>
      <c r="B349" s="59">
        <f>Замеры!J341</f>
        <v>0</v>
      </c>
      <c r="C349" s="60" t="str">
        <f>Замеры!G341</f>
        <v xml:space="preserve">Группа от QF </v>
      </c>
      <c r="D349" s="29" t="s">
        <v>73</v>
      </c>
      <c r="E349" s="28">
        <f>Замеры!L341</f>
        <v>0</v>
      </c>
      <c r="F349" s="29" t="s">
        <v>85</v>
      </c>
      <c r="G349" s="29">
        <f t="shared" si="27"/>
        <v>15</v>
      </c>
      <c r="H349" s="29">
        <f t="shared" si="28"/>
        <v>30</v>
      </c>
      <c r="I349" s="29" t="s">
        <v>72</v>
      </c>
      <c r="J349" s="29">
        <f t="shared" ca="1" si="25"/>
        <v>21.4</v>
      </c>
      <c r="K349" s="29">
        <f t="shared" si="29"/>
        <v>0.3</v>
      </c>
      <c r="L349" s="29">
        <f t="shared" ca="1" si="26"/>
        <v>7.0000000000000001E-3</v>
      </c>
      <c r="M349">
        <f>Замеры!AC341</f>
        <v>0</v>
      </c>
    </row>
    <row r="350" spans="1:13" ht="15.6" x14ac:dyDescent="0.3">
      <c r="A350" s="58">
        <f>IF(Замеры!B342=0, " ", Замеры!B342)</f>
        <v>339</v>
      </c>
      <c r="B350" s="59">
        <f>Замеры!J342</f>
        <v>0</v>
      </c>
      <c r="C350" s="60" t="str">
        <f>Замеры!G342</f>
        <v xml:space="preserve">Группа от QF </v>
      </c>
      <c r="D350" s="29" t="s">
        <v>73</v>
      </c>
      <c r="E350" s="28">
        <f>Замеры!L342</f>
        <v>0</v>
      </c>
      <c r="F350" s="29" t="s">
        <v>85</v>
      </c>
      <c r="G350" s="29">
        <f t="shared" si="27"/>
        <v>15</v>
      </c>
      <c r="H350" s="29">
        <f t="shared" si="28"/>
        <v>30</v>
      </c>
      <c r="I350" s="29" t="s">
        <v>72</v>
      </c>
      <c r="J350" s="29">
        <f t="shared" ca="1" si="25"/>
        <v>21.1</v>
      </c>
      <c r="K350" s="29">
        <f t="shared" si="29"/>
        <v>0.3</v>
      </c>
      <c r="L350" s="29">
        <f t="shared" ca="1" si="26"/>
        <v>1.9E-2</v>
      </c>
      <c r="M350">
        <f>Замеры!AC342</f>
        <v>0</v>
      </c>
    </row>
    <row r="351" spans="1:13" ht="15.6" x14ac:dyDescent="0.3">
      <c r="A351" s="58">
        <f>IF(Замеры!B343=0, " ", Замеры!B343)</f>
        <v>340</v>
      </c>
      <c r="B351" s="59">
        <f>Замеры!J343</f>
        <v>0</v>
      </c>
      <c r="C351" s="60" t="str">
        <f>Замеры!G343</f>
        <v xml:space="preserve">Группа от QF </v>
      </c>
      <c r="D351" s="29" t="s">
        <v>73</v>
      </c>
      <c r="E351" s="28">
        <f>Замеры!L343</f>
        <v>0</v>
      </c>
      <c r="F351" s="29" t="s">
        <v>85</v>
      </c>
      <c r="G351" s="29">
        <f t="shared" si="27"/>
        <v>15</v>
      </c>
      <c r="H351" s="29">
        <f t="shared" si="28"/>
        <v>30</v>
      </c>
      <c r="I351" s="29" t="s">
        <v>72</v>
      </c>
      <c r="J351" s="29">
        <f t="shared" ca="1" si="25"/>
        <v>20.3</v>
      </c>
      <c r="K351" s="29">
        <f t="shared" si="29"/>
        <v>0.3</v>
      </c>
      <c r="L351" s="29">
        <f t="shared" ca="1" si="26"/>
        <v>7.0000000000000001E-3</v>
      </c>
      <c r="M351">
        <f>Замеры!AC343</f>
        <v>0</v>
      </c>
    </row>
    <row r="352" spans="1:13" ht="15.6" x14ac:dyDescent="0.3">
      <c r="A352" s="58">
        <f>IF(Замеры!B344=0, " ", Замеры!B344)</f>
        <v>341</v>
      </c>
      <c r="B352" s="59">
        <f>Замеры!J344</f>
        <v>0</v>
      </c>
      <c r="C352" s="60" t="str">
        <f>Замеры!G344</f>
        <v xml:space="preserve">Группа от QF </v>
      </c>
      <c r="D352" s="29" t="s">
        <v>73</v>
      </c>
      <c r="E352" s="28">
        <f>Замеры!L344</f>
        <v>0</v>
      </c>
      <c r="F352" s="29" t="s">
        <v>85</v>
      </c>
      <c r="G352" s="29">
        <f t="shared" si="27"/>
        <v>15</v>
      </c>
      <c r="H352" s="29">
        <f t="shared" si="28"/>
        <v>30</v>
      </c>
      <c r="I352" s="29" t="s">
        <v>72</v>
      </c>
      <c r="J352" s="29">
        <f t="shared" ca="1" si="25"/>
        <v>20.5</v>
      </c>
      <c r="K352" s="29">
        <f t="shared" si="29"/>
        <v>0.3</v>
      </c>
      <c r="L352" s="29">
        <f t="shared" ca="1" si="26"/>
        <v>1.6E-2</v>
      </c>
      <c r="M352">
        <f>Замеры!AC344</f>
        <v>0</v>
      </c>
    </row>
    <row r="353" spans="1:13" ht="15.6" x14ac:dyDescent="0.3">
      <c r="A353" s="58">
        <f>IF(Замеры!B345=0, " ", Замеры!B345)</f>
        <v>342</v>
      </c>
      <c r="B353" s="59">
        <f>Замеры!J345</f>
        <v>0</v>
      </c>
      <c r="C353" s="60" t="str">
        <f>Замеры!G345</f>
        <v xml:space="preserve">Группа от QF </v>
      </c>
      <c r="D353" s="29" t="s">
        <v>73</v>
      </c>
      <c r="E353" s="28">
        <f>Замеры!L345</f>
        <v>0</v>
      </c>
      <c r="F353" s="29" t="s">
        <v>85</v>
      </c>
      <c r="G353" s="29">
        <f t="shared" si="27"/>
        <v>15</v>
      </c>
      <c r="H353" s="29">
        <f t="shared" si="28"/>
        <v>30</v>
      </c>
      <c r="I353" s="29" t="s">
        <v>72</v>
      </c>
      <c r="J353" s="29">
        <f t="shared" ca="1" si="25"/>
        <v>21.2</v>
      </c>
      <c r="K353" s="29">
        <f t="shared" si="29"/>
        <v>0.3</v>
      </c>
      <c r="L353" s="29">
        <f t="shared" ca="1" si="26"/>
        <v>1.2999999999999999E-2</v>
      </c>
      <c r="M353">
        <f>Замеры!AC345</f>
        <v>0</v>
      </c>
    </row>
    <row r="354" spans="1:13" ht="15.6" x14ac:dyDescent="0.3">
      <c r="A354" s="58">
        <f>IF(Замеры!B346=0, " ", Замеры!B346)</f>
        <v>343</v>
      </c>
      <c r="B354" s="59">
        <f>Замеры!J346</f>
        <v>0</v>
      </c>
      <c r="C354" s="60" t="str">
        <f>Замеры!G346</f>
        <v xml:space="preserve">Группа от QF </v>
      </c>
      <c r="D354" s="29" t="s">
        <v>73</v>
      </c>
      <c r="E354" s="28">
        <f>Замеры!L346</f>
        <v>0</v>
      </c>
      <c r="F354" s="29" t="s">
        <v>85</v>
      </c>
      <c r="G354" s="29">
        <f t="shared" si="27"/>
        <v>15</v>
      </c>
      <c r="H354" s="29">
        <f t="shared" si="28"/>
        <v>30</v>
      </c>
      <c r="I354" s="29" t="s">
        <v>72</v>
      </c>
      <c r="J354" s="29">
        <f t="shared" ca="1" si="25"/>
        <v>20.2</v>
      </c>
      <c r="K354" s="29">
        <f t="shared" si="29"/>
        <v>0.3</v>
      </c>
      <c r="L354" s="29">
        <f t="shared" ca="1" si="26"/>
        <v>1.7000000000000001E-2</v>
      </c>
      <c r="M354">
        <f>Замеры!AC346</f>
        <v>0</v>
      </c>
    </row>
    <row r="355" spans="1:13" ht="15.6" x14ac:dyDescent="0.3">
      <c r="A355" s="58">
        <f>IF(Замеры!B347=0, " ", Замеры!B347)</f>
        <v>344</v>
      </c>
      <c r="B355" s="59">
        <f>Замеры!J347</f>
        <v>0</v>
      </c>
      <c r="C355" s="60" t="str">
        <f>Замеры!G347</f>
        <v xml:space="preserve">Группа от QF </v>
      </c>
      <c r="D355" s="29" t="s">
        <v>73</v>
      </c>
      <c r="E355" s="28">
        <f>Замеры!L347</f>
        <v>0</v>
      </c>
      <c r="F355" s="29" t="s">
        <v>85</v>
      </c>
      <c r="G355" s="29">
        <f t="shared" si="27"/>
        <v>15</v>
      </c>
      <c r="H355" s="29">
        <f t="shared" si="28"/>
        <v>30</v>
      </c>
      <c r="I355" s="29" t="s">
        <v>72</v>
      </c>
      <c r="J355" s="29">
        <f t="shared" ca="1" si="25"/>
        <v>21.5</v>
      </c>
      <c r="K355" s="29">
        <f t="shared" si="29"/>
        <v>0.3</v>
      </c>
      <c r="L355" s="29">
        <f t="shared" ca="1" si="26"/>
        <v>1.9E-2</v>
      </c>
      <c r="M355">
        <f>Замеры!AC347</f>
        <v>0</v>
      </c>
    </row>
    <row r="356" spans="1:13" ht="15.6" x14ac:dyDescent="0.3">
      <c r="A356" s="58">
        <f>IF(Замеры!B348=0, " ", Замеры!B348)</f>
        <v>345</v>
      </c>
      <c r="B356" s="59">
        <f>Замеры!J348</f>
        <v>0</v>
      </c>
      <c r="C356" s="60" t="str">
        <f>Замеры!G348</f>
        <v xml:space="preserve">Группа от QF </v>
      </c>
      <c r="D356" s="29" t="s">
        <v>73</v>
      </c>
      <c r="E356" s="28">
        <f>Замеры!L348</f>
        <v>0</v>
      </c>
      <c r="F356" s="29" t="s">
        <v>85</v>
      </c>
      <c r="G356" s="29">
        <f t="shared" si="27"/>
        <v>15</v>
      </c>
      <c r="H356" s="29">
        <f t="shared" si="28"/>
        <v>30</v>
      </c>
      <c r="I356" s="29" t="s">
        <v>72</v>
      </c>
      <c r="J356" s="29">
        <f t="shared" ca="1" si="25"/>
        <v>20.3</v>
      </c>
      <c r="K356" s="29">
        <f t="shared" si="29"/>
        <v>0.3</v>
      </c>
      <c r="L356" s="29">
        <f t="shared" ca="1" si="26"/>
        <v>1.7000000000000001E-2</v>
      </c>
      <c r="M356">
        <f>Замеры!AC348</f>
        <v>0</v>
      </c>
    </row>
    <row r="357" spans="1:13" ht="15.6" x14ac:dyDescent="0.3">
      <c r="A357" s="58">
        <f>IF(Замеры!B349=0, " ", Замеры!B349)</f>
        <v>346</v>
      </c>
      <c r="B357" s="59">
        <f>Замеры!J349</f>
        <v>0</v>
      </c>
      <c r="C357" s="60" t="str">
        <f>Замеры!G349</f>
        <v xml:space="preserve">Группа от QF </v>
      </c>
      <c r="D357" s="29" t="s">
        <v>73</v>
      </c>
      <c r="E357" s="28">
        <f>Замеры!L349</f>
        <v>0</v>
      </c>
      <c r="F357" s="29" t="s">
        <v>85</v>
      </c>
      <c r="G357" s="29">
        <f t="shared" si="27"/>
        <v>15</v>
      </c>
      <c r="H357" s="29">
        <f t="shared" si="28"/>
        <v>30</v>
      </c>
      <c r="I357" s="29" t="s">
        <v>72</v>
      </c>
      <c r="J357" s="29">
        <f t="shared" ca="1" si="25"/>
        <v>20.9</v>
      </c>
      <c r="K357" s="29">
        <f t="shared" si="29"/>
        <v>0.3</v>
      </c>
      <c r="L357" s="29">
        <f t="shared" ca="1" si="26"/>
        <v>8.0000000000000002E-3</v>
      </c>
      <c r="M357">
        <f>Замеры!AC349</f>
        <v>0</v>
      </c>
    </row>
    <row r="358" spans="1:13" ht="15.6" x14ac:dyDescent="0.3">
      <c r="A358" s="58">
        <f>IF(Замеры!B350=0, " ", Замеры!B350)</f>
        <v>347</v>
      </c>
      <c r="B358" s="59">
        <f>Замеры!J350</f>
        <v>0</v>
      </c>
      <c r="C358" s="60" t="str">
        <f>Замеры!G350</f>
        <v xml:space="preserve">Группа от QF </v>
      </c>
      <c r="D358" s="29" t="s">
        <v>73</v>
      </c>
      <c r="E358" s="28">
        <f>Замеры!L350</f>
        <v>0</v>
      </c>
      <c r="F358" s="29" t="s">
        <v>85</v>
      </c>
      <c r="G358" s="29">
        <f t="shared" si="27"/>
        <v>15</v>
      </c>
      <c r="H358" s="29">
        <f t="shared" si="28"/>
        <v>30</v>
      </c>
      <c r="I358" s="29" t="s">
        <v>72</v>
      </c>
      <c r="J358" s="29">
        <f t="shared" ca="1" si="25"/>
        <v>20.7</v>
      </c>
      <c r="K358" s="29">
        <f t="shared" si="29"/>
        <v>0.3</v>
      </c>
      <c r="L358" s="29">
        <f t="shared" ca="1" si="26"/>
        <v>8.0000000000000002E-3</v>
      </c>
      <c r="M358">
        <f>Замеры!AC350</f>
        <v>0</v>
      </c>
    </row>
    <row r="359" spans="1:13" ht="15.6" x14ac:dyDescent="0.3">
      <c r="A359" s="58">
        <f>IF(Замеры!B351=0, " ", Замеры!B351)</f>
        <v>348</v>
      </c>
      <c r="B359" s="59">
        <f>Замеры!J351</f>
        <v>0</v>
      </c>
      <c r="C359" s="60" t="str">
        <f>Замеры!G351</f>
        <v xml:space="preserve">Группа от QF </v>
      </c>
      <c r="D359" s="29" t="s">
        <v>73</v>
      </c>
      <c r="E359" s="28">
        <f>Замеры!L351</f>
        <v>0</v>
      </c>
      <c r="F359" s="29" t="s">
        <v>85</v>
      </c>
      <c r="G359" s="29">
        <f t="shared" si="27"/>
        <v>15</v>
      </c>
      <c r="H359" s="29">
        <f t="shared" si="28"/>
        <v>30</v>
      </c>
      <c r="I359" s="29" t="s">
        <v>72</v>
      </c>
      <c r="J359" s="29">
        <f t="shared" ca="1" si="25"/>
        <v>21.1</v>
      </c>
      <c r="K359" s="29">
        <f t="shared" si="29"/>
        <v>0.3</v>
      </c>
      <c r="L359" s="29">
        <f t="shared" ca="1" si="26"/>
        <v>8.9999999999999993E-3</v>
      </c>
      <c r="M359">
        <f>Замеры!AC351</f>
        <v>0</v>
      </c>
    </row>
    <row r="360" spans="1:13" ht="15.6" x14ac:dyDescent="0.3">
      <c r="A360" s="58">
        <f>IF(Замеры!B352=0, " ", Замеры!B352)</f>
        <v>349</v>
      </c>
      <c r="B360" s="59">
        <f>Замеры!J352</f>
        <v>0</v>
      </c>
      <c r="C360" s="60" t="str">
        <f>Замеры!G352</f>
        <v xml:space="preserve">Группа от QF </v>
      </c>
      <c r="D360" s="29" t="s">
        <v>73</v>
      </c>
      <c r="E360" s="28">
        <f>Замеры!L352</f>
        <v>0</v>
      </c>
      <c r="F360" s="29" t="s">
        <v>85</v>
      </c>
      <c r="G360" s="29">
        <f t="shared" si="27"/>
        <v>15</v>
      </c>
      <c r="H360" s="29">
        <f t="shared" si="28"/>
        <v>30</v>
      </c>
      <c r="I360" s="29" t="s">
        <v>72</v>
      </c>
      <c r="J360" s="29">
        <f t="shared" ca="1" si="25"/>
        <v>21.8</v>
      </c>
      <c r="K360" s="29">
        <f t="shared" si="29"/>
        <v>0.3</v>
      </c>
      <c r="L360" s="29">
        <f t="shared" ca="1" si="26"/>
        <v>7.0000000000000001E-3</v>
      </c>
      <c r="M360">
        <f>Замеры!AC352</f>
        <v>0</v>
      </c>
    </row>
    <row r="361" spans="1:13" ht="15.6" x14ac:dyDescent="0.3">
      <c r="A361" s="58">
        <f>IF(Замеры!B353=0, " ", Замеры!B353)</f>
        <v>350</v>
      </c>
      <c r="B361" s="59">
        <f>Замеры!J353</f>
        <v>0</v>
      </c>
      <c r="C361" s="60" t="str">
        <f>Замеры!G353</f>
        <v xml:space="preserve">Группа от QF </v>
      </c>
      <c r="D361" s="29" t="s">
        <v>73</v>
      </c>
      <c r="E361" s="28">
        <f>Замеры!L353</f>
        <v>0</v>
      </c>
      <c r="F361" s="29" t="s">
        <v>85</v>
      </c>
      <c r="G361" s="29">
        <f t="shared" si="27"/>
        <v>15</v>
      </c>
      <c r="H361" s="29">
        <f t="shared" si="28"/>
        <v>30</v>
      </c>
      <c r="I361" s="29" t="s">
        <v>72</v>
      </c>
      <c r="J361" s="29">
        <f t="shared" ca="1" si="25"/>
        <v>20.100000000000001</v>
      </c>
      <c r="K361" s="29">
        <f t="shared" si="29"/>
        <v>0.3</v>
      </c>
      <c r="L361" s="29">
        <f t="shared" ca="1" si="26"/>
        <v>1.7000000000000001E-2</v>
      </c>
      <c r="M361">
        <f>Замеры!AC353</f>
        <v>0</v>
      </c>
    </row>
    <row r="362" spans="1:13" ht="15.6" x14ac:dyDescent="0.3">
      <c r="A362" s="58">
        <f>IF(Замеры!B354=0, " ", Замеры!B354)</f>
        <v>351</v>
      </c>
      <c r="B362" s="59">
        <f>Замеры!J354</f>
        <v>0</v>
      </c>
      <c r="C362" s="60" t="str">
        <f>Замеры!G354</f>
        <v xml:space="preserve">Группа от QF </v>
      </c>
      <c r="D362" s="29" t="s">
        <v>73</v>
      </c>
      <c r="E362" s="28">
        <f>Замеры!L354</f>
        <v>0</v>
      </c>
      <c r="F362" s="29" t="s">
        <v>85</v>
      </c>
      <c r="G362" s="29">
        <f t="shared" si="27"/>
        <v>15</v>
      </c>
      <c r="H362" s="29">
        <f t="shared" si="28"/>
        <v>30</v>
      </c>
      <c r="I362" s="29" t="s">
        <v>72</v>
      </c>
      <c r="J362" s="29">
        <f t="shared" ca="1" si="25"/>
        <v>21.2</v>
      </c>
      <c r="K362" s="29">
        <f t="shared" si="29"/>
        <v>0.3</v>
      </c>
      <c r="L362" s="29">
        <f t="shared" ca="1" si="26"/>
        <v>7.0000000000000001E-3</v>
      </c>
      <c r="M362">
        <f>Замеры!AC354</f>
        <v>0</v>
      </c>
    </row>
    <row r="363" spans="1:13" ht="15.6" x14ac:dyDescent="0.3">
      <c r="A363" s="58">
        <f>IF(Замеры!B355=0, " ", Замеры!B355)</f>
        <v>352</v>
      </c>
      <c r="B363" s="59">
        <f>Замеры!J355</f>
        <v>0</v>
      </c>
      <c r="C363" s="60" t="str">
        <f>Замеры!G355</f>
        <v xml:space="preserve">Группа от QF </v>
      </c>
      <c r="D363" s="29" t="s">
        <v>73</v>
      </c>
      <c r="E363" s="28">
        <f>Замеры!L355</f>
        <v>0</v>
      </c>
      <c r="F363" s="29" t="s">
        <v>85</v>
      </c>
      <c r="G363" s="29">
        <f t="shared" si="27"/>
        <v>15</v>
      </c>
      <c r="H363" s="29">
        <f t="shared" si="28"/>
        <v>30</v>
      </c>
      <c r="I363" s="29" t="s">
        <v>72</v>
      </c>
      <c r="J363" s="29">
        <f t="shared" ca="1" si="25"/>
        <v>20.2</v>
      </c>
      <c r="K363" s="29">
        <f t="shared" si="29"/>
        <v>0.3</v>
      </c>
      <c r="L363" s="29">
        <f t="shared" ca="1" si="26"/>
        <v>1.4999999999999999E-2</v>
      </c>
      <c r="M363">
        <f>Замеры!AC355</f>
        <v>0</v>
      </c>
    </row>
    <row r="364" spans="1:13" ht="15.6" x14ac:dyDescent="0.3">
      <c r="A364" s="58">
        <f>IF(Замеры!B356=0, " ", Замеры!B356)</f>
        <v>353</v>
      </c>
      <c r="B364" s="59">
        <f>Замеры!J356</f>
        <v>0</v>
      </c>
      <c r="C364" s="60" t="str">
        <f>Замеры!G356</f>
        <v xml:space="preserve">Группа от QF </v>
      </c>
      <c r="D364" s="29" t="s">
        <v>73</v>
      </c>
      <c r="E364" s="28">
        <f>Замеры!L356</f>
        <v>0</v>
      </c>
      <c r="F364" s="29" t="s">
        <v>85</v>
      </c>
      <c r="G364" s="29">
        <f t="shared" si="27"/>
        <v>15</v>
      </c>
      <c r="H364" s="29">
        <f t="shared" si="28"/>
        <v>30</v>
      </c>
      <c r="I364" s="29" t="s">
        <v>72</v>
      </c>
      <c r="J364" s="29">
        <f t="shared" ca="1" si="25"/>
        <v>21.4</v>
      </c>
      <c r="K364" s="29">
        <f t="shared" si="29"/>
        <v>0.3</v>
      </c>
      <c r="L364" s="29">
        <f t="shared" ca="1" si="26"/>
        <v>1.4E-2</v>
      </c>
      <c r="M364">
        <f>Замеры!AC356</f>
        <v>0</v>
      </c>
    </row>
    <row r="365" spans="1:13" ht="15.6" x14ac:dyDescent="0.3">
      <c r="A365" s="58">
        <f>IF(Замеры!B357=0, " ", Замеры!B357)</f>
        <v>354</v>
      </c>
      <c r="B365" s="59">
        <f>Замеры!J357</f>
        <v>0</v>
      </c>
      <c r="C365" s="60" t="str">
        <f>Замеры!G357</f>
        <v xml:space="preserve">Группа от QF </v>
      </c>
      <c r="D365" s="29" t="s">
        <v>73</v>
      </c>
      <c r="E365" s="28">
        <f>Замеры!L357</f>
        <v>0</v>
      </c>
      <c r="F365" s="29" t="s">
        <v>85</v>
      </c>
      <c r="G365" s="29">
        <f t="shared" si="27"/>
        <v>15</v>
      </c>
      <c r="H365" s="29">
        <f t="shared" si="28"/>
        <v>30</v>
      </c>
      <c r="I365" s="29" t="s">
        <v>72</v>
      </c>
      <c r="J365" s="29">
        <f t="shared" ca="1" si="25"/>
        <v>21.4</v>
      </c>
      <c r="K365" s="29">
        <f t="shared" si="29"/>
        <v>0.3</v>
      </c>
      <c r="L365" s="29">
        <f t="shared" ca="1" si="26"/>
        <v>1.9E-2</v>
      </c>
      <c r="M365">
        <f>Замеры!AC357</f>
        <v>0</v>
      </c>
    </row>
    <row r="366" spans="1:13" ht="15.6" x14ac:dyDescent="0.3">
      <c r="A366" s="58">
        <f>IF(Замеры!B358=0, " ", Замеры!B358)</f>
        <v>355</v>
      </c>
      <c r="B366" s="59">
        <f>Замеры!J358</f>
        <v>0</v>
      </c>
      <c r="C366" s="60" t="str">
        <f>Замеры!G358</f>
        <v xml:space="preserve">Группа от QF </v>
      </c>
      <c r="D366" s="29" t="s">
        <v>73</v>
      </c>
      <c r="E366" s="28">
        <f>Замеры!L358</f>
        <v>0</v>
      </c>
      <c r="F366" s="29" t="s">
        <v>85</v>
      </c>
      <c r="G366" s="29">
        <f t="shared" si="27"/>
        <v>15</v>
      </c>
      <c r="H366" s="29">
        <f t="shared" si="28"/>
        <v>30</v>
      </c>
      <c r="I366" s="29" t="s">
        <v>72</v>
      </c>
      <c r="J366" s="29">
        <f t="shared" ca="1" si="25"/>
        <v>21.8</v>
      </c>
      <c r="K366" s="29">
        <f t="shared" si="29"/>
        <v>0.3</v>
      </c>
      <c r="L366" s="29">
        <f t="shared" ca="1" si="26"/>
        <v>1.4E-2</v>
      </c>
      <c r="M366">
        <f>Замеры!AC358</f>
        <v>0</v>
      </c>
    </row>
    <row r="367" spans="1:13" ht="15.6" x14ac:dyDescent="0.3">
      <c r="A367" s="58">
        <f>IF(Замеры!B359=0, " ", Замеры!B359)</f>
        <v>356</v>
      </c>
      <c r="B367" s="59">
        <f>Замеры!J359</f>
        <v>0</v>
      </c>
      <c r="C367" s="60" t="str">
        <f>Замеры!G359</f>
        <v xml:space="preserve">Группа от QF </v>
      </c>
      <c r="D367" s="29" t="s">
        <v>73</v>
      </c>
      <c r="E367" s="28">
        <f>Замеры!L359</f>
        <v>0</v>
      </c>
      <c r="F367" s="29" t="s">
        <v>85</v>
      </c>
      <c r="G367" s="29">
        <f t="shared" si="27"/>
        <v>15</v>
      </c>
      <c r="H367" s="29">
        <f t="shared" si="28"/>
        <v>30</v>
      </c>
      <c r="I367" s="29" t="s">
        <v>72</v>
      </c>
      <c r="J367" s="29">
        <f t="shared" ca="1" si="25"/>
        <v>20.100000000000001</v>
      </c>
      <c r="K367" s="29">
        <f t="shared" si="29"/>
        <v>0.3</v>
      </c>
      <c r="L367" s="29">
        <f t="shared" ca="1" si="26"/>
        <v>1.6E-2</v>
      </c>
      <c r="M367">
        <f>Замеры!AC359</f>
        <v>0</v>
      </c>
    </row>
    <row r="368" spans="1:13" ht="15.6" x14ac:dyDescent="0.3">
      <c r="A368" s="58">
        <f>IF(Замеры!B360=0, " ", Замеры!B360)</f>
        <v>357</v>
      </c>
      <c r="B368" s="59">
        <f>Замеры!J360</f>
        <v>0</v>
      </c>
      <c r="C368" s="60" t="str">
        <f>Замеры!G360</f>
        <v xml:space="preserve">Группа от QF </v>
      </c>
      <c r="D368" s="29" t="s">
        <v>73</v>
      </c>
      <c r="E368" s="28">
        <f>Замеры!L360</f>
        <v>0</v>
      </c>
      <c r="F368" s="29" t="s">
        <v>85</v>
      </c>
      <c r="G368" s="29">
        <f t="shared" si="27"/>
        <v>15</v>
      </c>
      <c r="H368" s="29">
        <f t="shared" si="28"/>
        <v>30</v>
      </c>
      <c r="I368" s="29" t="s">
        <v>72</v>
      </c>
      <c r="J368" s="29">
        <f t="shared" ca="1" si="25"/>
        <v>21.7</v>
      </c>
      <c r="K368" s="29">
        <f t="shared" si="29"/>
        <v>0.3</v>
      </c>
      <c r="L368" s="29">
        <f t="shared" ca="1" si="26"/>
        <v>7.0000000000000001E-3</v>
      </c>
      <c r="M368">
        <f>Замеры!AC360</f>
        <v>0</v>
      </c>
    </row>
    <row r="369" spans="1:13" ht="15.6" x14ac:dyDescent="0.3">
      <c r="A369" s="58">
        <f>IF(Замеры!B361=0, " ", Замеры!B361)</f>
        <v>358</v>
      </c>
      <c r="B369" s="59">
        <f>Замеры!J361</f>
        <v>0</v>
      </c>
      <c r="C369" s="60" t="str">
        <f>Замеры!G361</f>
        <v xml:space="preserve">Группа от QF </v>
      </c>
      <c r="D369" s="29" t="s">
        <v>73</v>
      </c>
      <c r="E369" s="28">
        <f>Замеры!L361</f>
        <v>0</v>
      </c>
      <c r="F369" s="29" t="s">
        <v>85</v>
      </c>
      <c r="G369" s="29">
        <f t="shared" si="27"/>
        <v>15</v>
      </c>
      <c r="H369" s="29">
        <f t="shared" si="28"/>
        <v>30</v>
      </c>
      <c r="I369" s="29" t="s">
        <v>72</v>
      </c>
      <c r="J369" s="29">
        <f t="shared" ca="1" si="25"/>
        <v>20.100000000000001</v>
      </c>
      <c r="K369" s="29">
        <f t="shared" si="29"/>
        <v>0.3</v>
      </c>
      <c r="L369" s="29">
        <f t="shared" ca="1" si="26"/>
        <v>7.0000000000000001E-3</v>
      </c>
      <c r="M369">
        <f>Замеры!AC361</f>
        <v>0</v>
      </c>
    </row>
    <row r="370" spans="1:13" ht="15.6" x14ac:dyDescent="0.3">
      <c r="A370" s="58">
        <f>IF(Замеры!B362=0, " ", Замеры!B362)</f>
        <v>359</v>
      </c>
      <c r="B370" s="59">
        <f>Замеры!J362</f>
        <v>0</v>
      </c>
      <c r="C370" s="60" t="str">
        <f>Замеры!G362</f>
        <v xml:space="preserve">Группа от QF </v>
      </c>
      <c r="D370" s="29" t="s">
        <v>73</v>
      </c>
      <c r="E370" s="28">
        <f>Замеры!L362</f>
        <v>0</v>
      </c>
      <c r="F370" s="29" t="s">
        <v>85</v>
      </c>
      <c r="G370" s="29">
        <f t="shared" si="27"/>
        <v>15</v>
      </c>
      <c r="H370" s="29">
        <f t="shared" si="28"/>
        <v>30</v>
      </c>
      <c r="I370" s="29" t="s">
        <v>72</v>
      </c>
      <c r="J370" s="29">
        <f t="shared" ca="1" si="25"/>
        <v>21.5</v>
      </c>
      <c r="K370" s="29">
        <f t="shared" si="29"/>
        <v>0.3</v>
      </c>
      <c r="L370" s="29">
        <f t="shared" ca="1" si="26"/>
        <v>1.7999999999999999E-2</v>
      </c>
      <c r="M370">
        <f>Замеры!AC362</f>
        <v>0</v>
      </c>
    </row>
    <row r="371" spans="1:13" ht="15.6" x14ac:dyDescent="0.3">
      <c r="A371" s="58">
        <f>IF(Замеры!B363=0, " ", Замеры!B363)</f>
        <v>360</v>
      </c>
      <c r="B371" s="59">
        <f>Замеры!J363</f>
        <v>0</v>
      </c>
      <c r="C371" s="60" t="str">
        <f>Замеры!G363</f>
        <v xml:space="preserve">Группа от QF </v>
      </c>
      <c r="D371" s="29" t="s">
        <v>73</v>
      </c>
      <c r="E371" s="28">
        <f>Замеры!L363</f>
        <v>0</v>
      </c>
      <c r="F371" s="29" t="s">
        <v>85</v>
      </c>
      <c r="G371" s="29">
        <f t="shared" si="27"/>
        <v>15</v>
      </c>
      <c r="H371" s="29">
        <f t="shared" si="28"/>
        <v>30</v>
      </c>
      <c r="I371" s="29" t="s">
        <v>72</v>
      </c>
      <c r="J371" s="29">
        <f t="shared" ca="1" si="25"/>
        <v>20.100000000000001</v>
      </c>
      <c r="K371" s="29">
        <f t="shared" si="29"/>
        <v>0.3</v>
      </c>
      <c r="L371" s="29">
        <f t="shared" ca="1" si="26"/>
        <v>1.7000000000000001E-2</v>
      </c>
      <c r="M371">
        <f>Замеры!AC363</f>
        <v>0</v>
      </c>
    </row>
    <row r="372" spans="1:13" ht="15.6" x14ac:dyDescent="0.3">
      <c r="A372" s="58">
        <f>IF(Замеры!B364=0, " ", Замеры!B364)</f>
        <v>361</v>
      </c>
      <c r="B372" s="59">
        <f>Замеры!J364</f>
        <v>0</v>
      </c>
      <c r="C372" s="60" t="str">
        <f>Замеры!G364</f>
        <v xml:space="preserve">Группа от QF </v>
      </c>
      <c r="D372" s="29" t="s">
        <v>73</v>
      </c>
      <c r="E372" s="28">
        <f>Замеры!L364</f>
        <v>0</v>
      </c>
      <c r="F372" s="29" t="s">
        <v>85</v>
      </c>
      <c r="G372" s="29">
        <f t="shared" si="27"/>
        <v>15</v>
      </c>
      <c r="H372" s="29">
        <f t="shared" si="28"/>
        <v>30</v>
      </c>
      <c r="I372" s="29" t="s">
        <v>72</v>
      </c>
      <c r="J372" s="29">
        <f t="shared" ca="1" si="25"/>
        <v>21.7</v>
      </c>
      <c r="K372" s="29">
        <f t="shared" si="29"/>
        <v>0.3</v>
      </c>
      <c r="L372" s="29">
        <f t="shared" ca="1" si="26"/>
        <v>1.4999999999999999E-2</v>
      </c>
      <c r="M372">
        <f>Замеры!AC364</f>
        <v>0</v>
      </c>
    </row>
    <row r="373" spans="1:13" ht="15.6" x14ac:dyDescent="0.3">
      <c r="A373" s="58">
        <f>IF(Замеры!B365=0, " ", Замеры!B365)</f>
        <v>362</v>
      </c>
      <c r="B373" s="59">
        <f>Замеры!J365</f>
        <v>0</v>
      </c>
      <c r="C373" s="60" t="str">
        <f>Замеры!G365</f>
        <v xml:space="preserve">Группа от QF </v>
      </c>
      <c r="D373" s="29" t="s">
        <v>73</v>
      </c>
      <c r="E373" s="28">
        <f>Замеры!L365</f>
        <v>0</v>
      </c>
      <c r="F373" s="29" t="s">
        <v>85</v>
      </c>
      <c r="G373" s="29">
        <f t="shared" si="27"/>
        <v>15</v>
      </c>
      <c r="H373" s="29">
        <f t="shared" si="28"/>
        <v>30</v>
      </c>
      <c r="I373" s="29" t="s">
        <v>72</v>
      </c>
      <c r="J373" s="29">
        <f t="shared" ca="1" si="25"/>
        <v>20.9</v>
      </c>
      <c r="K373" s="29">
        <f t="shared" si="29"/>
        <v>0.3</v>
      </c>
      <c r="L373" s="29">
        <f t="shared" ca="1" si="26"/>
        <v>1.6E-2</v>
      </c>
      <c r="M373">
        <f>Замеры!AC365</f>
        <v>0</v>
      </c>
    </row>
    <row r="374" spans="1:13" ht="15.6" x14ac:dyDescent="0.3">
      <c r="A374" s="58">
        <f>IF(Замеры!B366=0, " ", Замеры!B366)</f>
        <v>363</v>
      </c>
      <c r="B374" s="59">
        <f>Замеры!J366</f>
        <v>0</v>
      </c>
      <c r="C374" s="60" t="str">
        <f>Замеры!G366</f>
        <v xml:space="preserve">Группа от QF </v>
      </c>
      <c r="D374" s="29" t="s">
        <v>73</v>
      </c>
      <c r="E374" s="28">
        <f>Замеры!L366</f>
        <v>0</v>
      </c>
      <c r="F374" s="29" t="s">
        <v>85</v>
      </c>
      <c r="G374" s="29">
        <f t="shared" si="27"/>
        <v>15</v>
      </c>
      <c r="H374" s="29">
        <f t="shared" si="28"/>
        <v>30</v>
      </c>
      <c r="I374" s="29" t="s">
        <v>72</v>
      </c>
      <c r="J374" s="29">
        <f t="shared" ca="1" si="25"/>
        <v>21.3</v>
      </c>
      <c r="K374" s="29">
        <f t="shared" si="29"/>
        <v>0.3</v>
      </c>
      <c r="L374" s="29">
        <f t="shared" ca="1" si="26"/>
        <v>1.0999999999999999E-2</v>
      </c>
      <c r="M374">
        <f>Замеры!AC366</f>
        <v>0</v>
      </c>
    </row>
    <row r="375" spans="1:13" ht="15.6" x14ac:dyDescent="0.3">
      <c r="A375" s="58">
        <f>IF(Замеры!B367=0, " ", Замеры!B367)</f>
        <v>364</v>
      </c>
      <c r="B375" s="59">
        <f>Замеры!J367</f>
        <v>0</v>
      </c>
      <c r="C375" s="60" t="str">
        <f>Замеры!G367</f>
        <v xml:space="preserve">Группа от QF </v>
      </c>
      <c r="D375" s="29" t="s">
        <v>73</v>
      </c>
      <c r="E375" s="28">
        <f>Замеры!L367</f>
        <v>0</v>
      </c>
      <c r="F375" s="29" t="s">
        <v>85</v>
      </c>
      <c r="G375" s="29">
        <f t="shared" si="27"/>
        <v>15</v>
      </c>
      <c r="H375" s="29">
        <f t="shared" si="28"/>
        <v>30</v>
      </c>
      <c r="I375" s="29" t="s">
        <v>72</v>
      </c>
      <c r="J375" s="29">
        <f t="shared" ca="1" si="25"/>
        <v>20.5</v>
      </c>
      <c r="K375" s="29">
        <f t="shared" si="29"/>
        <v>0.3</v>
      </c>
      <c r="L375" s="29">
        <f t="shared" ca="1" si="26"/>
        <v>1.7999999999999999E-2</v>
      </c>
      <c r="M375">
        <f>Замеры!AC367</f>
        <v>0</v>
      </c>
    </row>
    <row r="376" spans="1:13" ht="15.6" x14ac:dyDescent="0.3">
      <c r="A376" s="58">
        <f>IF(Замеры!B368=0, " ", Замеры!B368)</f>
        <v>365</v>
      </c>
      <c r="B376" s="59">
        <f>Замеры!J368</f>
        <v>0</v>
      </c>
      <c r="C376" s="60" t="str">
        <f>Замеры!G368</f>
        <v xml:space="preserve">Группа от QF </v>
      </c>
      <c r="D376" s="29" t="s">
        <v>73</v>
      </c>
      <c r="E376" s="28">
        <f>Замеры!L368</f>
        <v>0</v>
      </c>
      <c r="F376" s="29" t="s">
        <v>85</v>
      </c>
      <c r="G376" s="29">
        <f t="shared" si="27"/>
        <v>15</v>
      </c>
      <c r="H376" s="29">
        <f t="shared" si="28"/>
        <v>30</v>
      </c>
      <c r="I376" s="29" t="s">
        <v>72</v>
      </c>
      <c r="J376" s="29">
        <f t="shared" ca="1" si="25"/>
        <v>21.4</v>
      </c>
      <c r="K376" s="29">
        <f t="shared" si="29"/>
        <v>0.3</v>
      </c>
      <c r="L376" s="29">
        <f t="shared" ca="1" si="26"/>
        <v>1.2999999999999999E-2</v>
      </c>
      <c r="M376">
        <f>Замеры!AC368</f>
        <v>0</v>
      </c>
    </row>
    <row r="377" spans="1:13" ht="15.6" x14ac:dyDescent="0.3">
      <c r="A377" s="58">
        <f>IF(Замеры!B369=0, " ", Замеры!B369)</f>
        <v>366</v>
      </c>
      <c r="B377" s="59">
        <f>Замеры!J369</f>
        <v>0</v>
      </c>
      <c r="C377" s="60" t="str">
        <f>Замеры!G369</f>
        <v xml:space="preserve">Группа от QF </v>
      </c>
      <c r="D377" s="29" t="s">
        <v>73</v>
      </c>
      <c r="E377" s="28">
        <f>Замеры!L369</f>
        <v>0</v>
      </c>
      <c r="F377" s="29" t="s">
        <v>85</v>
      </c>
      <c r="G377" s="29">
        <f t="shared" si="27"/>
        <v>15</v>
      </c>
      <c r="H377" s="29">
        <f t="shared" si="28"/>
        <v>30</v>
      </c>
      <c r="I377" s="29" t="s">
        <v>72</v>
      </c>
      <c r="J377" s="29">
        <f t="shared" ca="1" si="25"/>
        <v>21.4</v>
      </c>
      <c r="K377" s="29">
        <f t="shared" si="29"/>
        <v>0.3</v>
      </c>
      <c r="L377" s="29">
        <f t="shared" ca="1" si="26"/>
        <v>1.0999999999999999E-2</v>
      </c>
      <c r="M377">
        <f>Замеры!AC369</f>
        <v>0</v>
      </c>
    </row>
    <row r="378" spans="1:13" ht="15.6" x14ac:dyDescent="0.3">
      <c r="A378" s="58">
        <f>IF(Замеры!B370=0, " ", Замеры!B370)</f>
        <v>367</v>
      </c>
      <c r="B378" s="59">
        <f>Замеры!J370</f>
        <v>0</v>
      </c>
      <c r="C378" s="60" t="str">
        <f>Замеры!G370</f>
        <v xml:space="preserve">Группа от QF </v>
      </c>
      <c r="D378" s="29" t="s">
        <v>73</v>
      </c>
      <c r="E378" s="28">
        <f>Замеры!L370</f>
        <v>0</v>
      </c>
      <c r="F378" s="29" t="s">
        <v>85</v>
      </c>
      <c r="G378" s="29">
        <f t="shared" si="27"/>
        <v>15</v>
      </c>
      <c r="H378" s="29">
        <f t="shared" si="28"/>
        <v>30</v>
      </c>
      <c r="I378" s="29" t="s">
        <v>72</v>
      </c>
      <c r="J378" s="29">
        <f t="shared" ca="1" si="25"/>
        <v>21.9</v>
      </c>
      <c r="K378" s="29">
        <f t="shared" si="29"/>
        <v>0.3</v>
      </c>
      <c r="L378" s="29">
        <f t="shared" ca="1" si="26"/>
        <v>1.4999999999999999E-2</v>
      </c>
      <c r="M378">
        <f>Замеры!AC370</f>
        <v>0</v>
      </c>
    </row>
    <row r="379" spans="1:13" ht="15.6" x14ac:dyDescent="0.3">
      <c r="A379" s="58">
        <f>IF(Замеры!B371=0, " ", Замеры!B371)</f>
        <v>368</v>
      </c>
      <c r="B379" s="59">
        <f>Замеры!J371</f>
        <v>0</v>
      </c>
      <c r="C379" s="60" t="str">
        <f>Замеры!G371</f>
        <v xml:space="preserve">Группа от QF </v>
      </c>
      <c r="D379" s="29" t="s">
        <v>73</v>
      </c>
      <c r="E379" s="28">
        <f>Замеры!L371</f>
        <v>0</v>
      </c>
      <c r="F379" s="29" t="s">
        <v>85</v>
      </c>
      <c r="G379" s="29">
        <f t="shared" si="27"/>
        <v>15</v>
      </c>
      <c r="H379" s="29">
        <f t="shared" si="28"/>
        <v>30</v>
      </c>
      <c r="I379" s="29" t="s">
        <v>72</v>
      </c>
      <c r="J379" s="29">
        <f t="shared" ca="1" si="25"/>
        <v>21.2</v>
      </c>
      <c r="K379" s="29">
        <f t="shared" si="29"/>
        <v>0.3</v>
      </c>
      <c r="L379" s="29">
        <f t="shared" ca="1" si="26"/>
        <v>7.0000000000000001E-3</v>
      </c>
      <c r="M379">
        <f>Замеры!AC371</f>
        <v>0</v>
      </c>
    </row>
    <row r="380" spans="1:13" ht="15.6" x14ac:dyDescent="0.3">
      <c r="A380" s="58">
        <f>IF(Замеры!B372=0, " ", Замеры!B372)</f>
        <v>369</v>
      </c>
      <c r="B380" s="59">
        <f>Замеры!J372</f>
        <v>0</v>
      </c>
      <c r="C380" s="60" t="str">
        <f>Замеры!G372</f>
        <v xml:space="preserve">Группа от QF </v>
      </c>
      <c r="D380" s="29" t="s">
        <v>73</v>
      </c>
      <c r="E380" s="28">
        <f>Замеры!L372</f>
        <v>0</v>
      </c>
      <c r="F380" s="29" t="s">
        <v>85</v>
      </c>
      <c r="G380" s="29">
        <f t="shared" si="27"/>
        <v>15</v>
      </c>
      <c r="H380" s="29">
        <f t="shared" si="28"/>
        <v>30</v>
      </c>
      <c r="I380" s="29" t="s">
        <v>72</v>
      </c>
      <c r="J380" s="29">
        <f t="shared" ca="1" si="25"/>
        <v>21.1</v>
      </c>
      <c r="K380" s="29">
        <f t="shared" si="29"/>
        <v>0.3</v>
      </c>
      <c r="L380" s="29">
        <f t="shared" ca="1" si="26"/>
        <v>1.9E-2</v>
      </c>
      <c r="M380">
        <f>Замеры!AC372</f>
        <v>0</v>
      </c>
    </row>
    <row r="381" spans="1:13" ht="15.6" x14ac:dyDescent="0.3">
      <c r="A381" s="58">
        <f>IF(Замеры!B373=0, " ", Замеры!B373)</f>
        <v>370</v>
      </c>
      <c r="B381" s="59">
        <f>Замеры!J373</f>
        <v>0</v>
      </c>
      <c r="C381" s="60" t="str">
        <f>Замеры!G373</f>
        <v xml:space="preserve">Группа от QF </v>
      </c>
      <c r="D381" s="29" t="s">
        <v>73</v>
      </c>
      <c r="E381" s="28">
        <f>Замеры!L373</f>
        <v>0</v>
      </c>
      <c r="F381" s="29" t="s">
        <v>85</v>
      </c>
      <c r="G381" s="29">
        <f t="shared" si="27"/>
        <v>15</v>
      </c>
      <c r="H381" s="29">
        <f t="shared" si="28"/>
        <v>30</v>
      </c>
      <c r="I381" s="29" t="s">
        <v>72</v>
      </c>
      <c r="J381" s="29">
        <f t="shared" ca="1" si="25"/>
        <v>21.1</v>
      </c>
      <c r="K381" s="29">
        <f t="shared" si="29"/>
        <v>0.3</v>
      </c>
      <c r="L381" s="29">
        <f t="shared" ca="1" si="26"/>
        <v>1.7000000000000001E-2</v>
      </c>
      <c r="M381">
        <f>Замеры!AC373</f>
        <v>0</v>
      </c>
    </row>
    <row r="382" spans="1:13" ht="15.6" x14ac:dyDescent="0.3">
      <c r="A382" s="58">
        <f>IF(Замеры!B374=0, " ", Замеры!B374)</f>
        <v>371</v>
      </c>
      <c r="B382" s="59">
        <f>Замеры!J374</f>
        <v>0</v>
      </c>
      <c r="C382" s="60" t="str">
        <f>Замеры!G374</f>
        <v xml:space="preserve">Группа от QF </v>
      </c>
      <c r="D382" s="29" t="s">
        <v>73</v>
      </c>
      <c r="E382" s="28">
        <f>Замеры!L374</f>
        <v>0</v>
      </c>
      <c r="F382" s="29" t="s">
        <v>85</v>
      </c>
      <c r="G382" s="29">
        <f t="shared" si="27"/>
        <v>15</v>
      </c>
      <c r="H382" s="29">
        <f t="shared" si="28"/>
        <v>30</v>
      </c>
      <c r="I382" s="29" t="s">
        <v>72</v>
      </c>
      <c r="J382" s="29">
        <f t="shared" ca="1" si="25"/>
        <v>20.100000000000001</v>
      </c>
      <c r="K382" s="29">
        <f t="shared" si="29"/>
        <v>0.3</v>
      </c>
      <c r="L382" s="29">
        <f t="shared" ca="1" si="26"/>
        <v>7.0000000000000001E-3</v>
      </c>
      <c r="M382">
        <f>Замеры!AC374</f>
        <v>0</v>
      </c>
    </row>
    <row r="383" spans="1:13" ht="15.6" x14ac:dyDescent="0.3">
      <c r="A383" s="58">
        <f>IF(Замеры!B375=0, " ", Замеры!B375)</f>
        <v>372</v>
      </c>
      <c r="B383" s="59">
        <f>Замеры!J375</f>
        <v>0</v>
      </c>
      <c r="C383" s="60" t="str">
        <f>Замеры!G375</f>
        <v xml:space="preserve">Группа от QF </v>
      </c>
      <c r="D383" s="29" t="s">
        <v>73</v>
      </c>
      <c r="E383" s="28">
        <f>Замеры!L375</f>
        <v>0</v>
      </c>
      <c r="F383" s="29" t="s">
        <v>85</v>
      </c>
      <c r="G383" s="29">
        <f t="shared" si="27"/>
        <v>15</v>
      </c>
      <c r="H383" s="29">
        <f t="shared" si="28"/>
        <v>30</v>
      </c>
      <c r="I383" s="29" t="s">
        <v>72</v>
      </c>
      <c r="J383" s="29">
        <f t="shared" ca="1" si="25"/>
        <v>20.9</v>
      </c>
      <c r="K383" s="29">
        <f t="shared" si="29"/>
        <v>0.3</v>
      </c>
      <c r="L383" s="29">
        <f t="shared" ca="1" si="26"/>
        <v>8.9999999999999993E-3</v>
      </c>
      <c r="M383">
        <f>Замеры!AC375</f>
        <v>0</v>
      </c>
    </row>
    <row r="384" spans="1:13" ht="15.6" x14ac:dyDescent="0.3">
      <c r="A384" s="58">
        <f>IF(Замеры!B376=0, " ", Замеры!B376)</f>
        <v>373</v>
      </c>
      <c r="B384" s="59">
        <f>Замеры!J376</f>
        <v>0</v>
      </c>
      <c r="C384" s="60" t="str">
        <f>Замеры!G376</f>
        <v xml:space="preserve">Группа от QF </v>
      </c>
      <c r="D384" s="29" t="s">
        <v>73</v>
      </c>
      <c r="E384" s="28">
        <f>Замеры!L376</f>
        <v>0</v>
      </c>
      <c r="F384" s="29" t="s">
        <v>85</v>
      </c>
      <c r="G384" s="29">
        <f t="shared" si="27"/>
        <v>15</v>
      </c>
      <c r="H384" s="29">
        <f t="shared" si="28"/>
        <v>30</v>
      </c>
      <c r="I384" s="29" t="s">
        <v>72</v>
      </c>
      <c r="J384" s="29">
        <f t="shared" ca="1" si="25"/>
        <v>21.6</v>
      </c>
      <c r="K384" s="29">
        <f t="shared" si="29"/>
        <v>0.3</v>
      </c>
      <c r="L384" s="29">
        <f t="shared" ca="1" si="26"/>
        <v>0.01</v>
      </c>
      <c r="M384">
        <f>Замеры!AC376</f>
        <v>0</v>
      </c>
    </row>
    <row r="385" spans="1:13" ht="15.6" x14ac:dyDescent="0.3">
      <c r="A385" s="58">
        <f>IF(Замеры!B377=0, " ", Замеры!B377)</f>
        <v>374</v>
      </c>
      <c r="B385" s="59">
        <f>Замеры!J377</f>
        <v>0</v>
      </c>
      <c r="C385" s="60" t="str">
        <f>Замеры!G377</f>
        <v xml:space="preserve">Группа от QF </v>
      </c>
      <c r="D385" s="29" t="s">
        <v>73</v>
      </c>
      <c r="E385" s="28">
        <f>Замеры!L377</f>
        <v>0</v>
      </c>
      <c r="F385" s="29" t="s">
        <v>85</v>
      </c>
      <c r="G385" s="29">
        <f t="shared" si="27"/>
        <v>15</v>
      </c>
      <c r="H385" s="29">
        <f t="shared" si="28"/>
        <v>30</v>
      </c>
      <c r="I385" s="29" t="s">
        <v>72</v>
      </c>
      <c r="J385" s="29">
        <f t="shared" ca="1" si="25"/>
        <v>20.399999999999999</v>
      </c>
      <c r="K385" s="29">
        <f t="shared" si="29"/>
        <v>0.3</v>
      </c>
      <c r="L385" s="29">
        <f t="shared" ca="1" si="26"/>
        <v>1.2E-2</v>
      </c>
      <c r="M385">
        <f>Замеры!AC377</f>
        <v>0</v>
      </c>
    </row>
    <row r="386" spans="1:13" ht="15.6" x14ac:dyDescent="0.3">
      <c r="A386" s="58">
        <f>IF(Замеры!B378=0, " ", Замеры!B378)</f>
        <v>375</v>
      </c>
      <c r="B386" s="59">
        <f>Замеры!J378</f>
        <v>0</v>
      </c>
      <c r="C386" s="60" t="str">
        <f>Замеры!G378</f>
        <v xml:space="preserve">Группа от QF </v>
      </c>
      <c r="D386" s="29" t="s">
        <v>73</v>
      </c>
      <c r="E386" s="28">
        <f>Замеры!L378</f>
        <v>0</v>
      </c>
      <c r="F386" s="29" t="s">
        <v>85</v>
      </c>
      <c r="G386" s="29">
        <f t="shared" si="27"/>
        <v>15</v>
      </c>
      <c r="H386" s="29">
        <f t="shared" si="28"/>
        <v>30</v>
      </c>
      <c r="I386" s="29" t="s">
        <v>72</v>
      </c>
      <c r="J386" s="29">
        <f t="shared" ca="1" si="25"/>
        <v>20.6</v>
      </c>
      <c r="K386" s="29">
        <f t="shared" si="29"/>
        <v>0.3</v>
      </c>
      <c r="L386" s="29">
        <f t="shared" ca="1" si="26"/>
        <v>8.9999999999999993E-3</v>
      </c>
      <c r="M386">
        <f>Замеры!AC378</f>
        <v>0</v>
      </c>
    </row>
    <row r="387" spans="1:13" ht="15.6" x14ac:dyDescent="0.3">
      <c r="A387" s="58">
        <f>IF(Замеры!B379=0, " ", Замеры!B379)</f>
        <v>376</v>
      </c>
      <c r="B387" s="59">
        <f>Замеры!J379</f>
        <v>0</v>
      </c>
      <c r="C387" s="60" t="str">
        <f>Замеры!G379</f>
        <v xml:space="preserve">Группа от QF </v>
      </c>
      <c r="D387" s="29" t="s">
        <v>73</v>
      </c>
      <c r="E387" s="28">
        <f>Замеры!L379</f>
        <v>0</v>
      </c>
      <c r="F387" s="29" t="s">
        <v>85</v>
      </c>
      <c r="G387" s="29">
        <f t="shared" si="27"/>
        <v>15</v>
      </c>
      <c r="H387" s="29">
        <f t="shared" si="28"/>
        <v>30</v>
      </c>
      <c r="I387" s="29" t="s">
        <v>72</v>
      </c>
      <c r="J387" s="29">
        <f t="shared" ca="1" si="25"/>
        <v>20.6</v>
      </c>
      <c r="K387" s="29">
        <f t="shared" si="29"/>
        <v>0.3</v>
      </c>
      <c r="L387" s="29">
        <f t="shared" ca="1" si="26"/>
        <v>1.9E-2</v>
      </c>
      <c r="M387">
        <f>Замеры!AC379</f>
        <v>0</v>
      </c>
    </row>
    <row r="388" spans="1:13" ht="15.6" x14ac:dyDescent="0.3">
      <c r="A388" s="58">
        <f>IF(Замеры!B380=0, " ", Замеры!B380)</f>
        <v>377</v>
      </c>
      <c r="B388" s="59">
        <f>Замеры!J380</f>
        <v>0</v>
      </c>
      <c r="C388" s="60" t="str">
        <f>Замеры!G380</f>
        <v xml:space="preserve">Группа от QF </v>
      </c>
      <c r="D388" s="29" t="s">
        <v>73</v>
      </c>
      <c r="E388" s="28">
        <f>Замеры!L380</f>
        <v>0</v>
      </c>
      <c r="F388" s="29" t="s">
        <v>85</v>
      </c>
      <c r="G388" s="29">
        <f t="shared" si="27"/>
        <v>15</v>
      </c>
      <c r="H388" s="29">
        <f t="shared" si="28"/>
        <v>30</v>
      </c>
      <c r="I388" s="29" t="s">
        <v>72</v>
      </c>
      <c r="J388" s="29">
        <f t="shared" ca="1" si="25"/>
        <v>20.8</v>
      </c>
      <c r="K388" s="29">
        <f t="shared" si="29"/>
        <v>0.3</v>
      </c>
      <c r="L388" s="29">
        <f t="shared" ca="1" si="26"/>
        <v>0.01</v>
      </c>
      <c r="M388">
        <f>Замеры!AC380</f>
        <v>0</v>
      </c>
    </row>
    <row r="389" spans="1:13" ht="15.6" x14ac:dyDescent="0.3">
      <c r="A389" s="58">
        <f>IF(Замеры!B381=0, " ", Замеры!B381)</f>
        <v>378</v>
      </c>
      <c r="B389" s="59">
        <f>Замеры!J381</f>
        <v>0</v>
      </c>
      <c r="C389" s="60" t="str">
        <f>Замеры!G381</f>
        <v xml:space="preserve">Группа от QF </v>
      </c>
      <c r="D389" s="29" t="s">
        <v>73</v>
      </c>
      <c r="E389" s="28">
        <f>Замеры!L381</f>
        <v>0</v>
      </c>
      <c r="F389" s="29" t="s">
        <v>85</v>
      </c>
      <c r="G389" s="29">
        <f t="shared" si="27"/>
        <v>15</v>
      </c>
      <c r="H389" s="29">
        <f t="shared" si="28"/>
        <v>30</v>
      </c>
      <c r="I389" s="29" t="s">
        <v>72</v>
      </c>
      <c r="J389" s="29">
        <f t="shared" ca="1" si="25"/>
        <v>21.4</v>
      </c>
      <c r="K389" s="29">
        <f t="shared" si="29"/>
        <v>0.3</v>
      </c>
      <c r="L389" s="29">
        <f t="shared" ca="1" si="26"/>
        <v>1.4E-2</v>
      </c>
      <c r="M389">
        <f>Замеры!AC381</f>
        <v>0</v>
      </c>
    </row>
    <row r="390" spans="1:13" ht="15.6" x14ac:dyDescent="0.3">
      <c r="A390" s="58">
        <f>IF(Замеры!B382=0, " ", Замеры!B382)</f>
        <v>379</v>
      </c>
      <c r="B390" s="59">
        <f>Замеры!J382</f>
        <v>0</v>
      </c>
      <c r="C390" s="60" t="str">
        <f>Замеры!G382</f>
        <v xml:space="preserve">Группа от QF </v>
      </c>
      <c r="D390" s="29" t="s">
        <v>73</v>
      </c>
      <c r="E390" s="28">
        <f>Замеры!L382</f>
        <v>0</v>
      </c>
      <c r="F390" s="29" t="s">
        <v>85</v>
      </c>
      <c r="G390" s="29">
        <f t="shared" si="27"/>
        <v>15</v>
      </c>
      <c r="H390" s="29">
        <f t="shared" si="28"/>
        <v>30</v>
      </c>
      <c r="I390" s="29" t="s">
        <v>72</v>
      </c>
      <c r="J390" s="29">
        <f t="shared" ca="1" si="25"/>
        <v>21.7</v>
      </c>
      <c r="K390" s="29">
        <f t="shared" si="29"/>
        <v>0.3</v>
      </c>
      <c r="L390" s="29">
        <f t="shared" ca="1" si="26"/>
        <v>1.4999999999999999E-2</v>
      </c>
      <c r="M390">
        <f>Замеры!AC382</f>
        <v>0</v>
      </c>
    </row>
    <row r="391" spans="1:13" ht="15.6" x14ac:dyDescent="0.3">
      <c r="A391" s="58">
        <f>IF(Замеры!B383=0, " ", Замеры!B383)</f>
        <v>380</v>
      </c>
      <c r="B391" s="59">
        <f>Замеры!J383</f>
        <v>0</v>
      </c>
      <c r="C391" s="60" t="str">
        <f>Замеры!G383</f>
        <v xml:space="preserve">Группа от QF </v>
      </c>
      <c r="D391" s="29" t="s">
        <v>73</v>
      </c>
      <c r="E391" s="28">
        <f>Замеры!L383</f>
        <v>0</v>
      </c>
      <c r="F391" s="29" t="s">
        <v>85</v>
      </c>
      <c r="G391" s="29">
        <f t="shared" si="27"/>
        <v>15</v>
      </c>
      <c r="H391" s="29">
        <f t="shared" si="28"/>
        <v>30</v>
      </c>
      <c r="I391" s="29" t="s">
        <v>72</v>
      </c>
      <c r="J391" s="29">
        <f t="shared" ca="1" si="25"/>
        <v>20.5</v>
      </c>
      <c r="K391" s="29">
        <f t="shared" si="29"/>
        <v>0.3</v>
      </c>
      <c r="L391" s="29">
        <f t="shared" ca="1" si="26"/>
        <v>1.4999999999999999E-2</v>
      </c>
      <c r="M391">
        <f>Замеры!AC383</f>
        <v>0</v>
      </c>
    </row>
    <row r="392" spans="1:13" ht="15.6" x14ac:dyDescent="0.3">
      <c r="A392" s="58">
        <f>IF(Замеры!B384=0, " ", Замеры!B384)</f>
        <v>381</v>
      </c>
      <c r="B392" s="59">
        <f>Замеры!J384</f>
        <v>0</v>
      </c>
      <c r="C392" s="60" t="str">
        <f>Замеры!G384</f>
        <v xml:space="preserve">Группа от QF </v>
      </c>
      <c r="D392" s="29" t="s">
        <v>73</v>
      </c>
      <c r="E392" s="28">
        <f>Замеры!L384</f>
        <v>0</v>
      </c>
      <c r="F392" s="29" t="s">
        <v>85</v>
      </c>
      <c r="G392" s="29">
        <f t="shared" si="27"/>
        <v>15</v>
      </c>
      <c r="H392" s="29">
        <f t="shared" si="28"/>
        <v>30</v>
      </c>
      <c r="I392" s="29" t="s">
        <v>72</v>
      </c>
      <c r="J392" s="29">
        <f t="shared" ca="1" si="25"/>
        <v>21.2</v>
      </c>
      <c r="K392" s="29">
        <f t="shared" si="29"/>
        <v>0.3</v>
      </c>
      <c r="L392" s="29">
        <f t="shared" ca="1" si="26"/>
        <v>1.7999999999999999E-2</v>
      </c>
      <c r="M392">
        <f>Замеры!AC384</f>
        <v>0</v>
      </c>
    </row>
    <row r="393" spans="1:13" ht="15.6" x14ac:dyDescent="0.3">
      <c r="A393" s="58">
        <f>IF(Замеры!B385=0, " ", Замеры!B385)</f>
        <v>382</v>
      </c>
      <c r="B393" s="59">
        <f>Замеры!J385</f>
        <v>0</v>
      </c>
      <c r="C393" s="60" t="str">
        <f>Замеры!G385</f>
        <v xml:space="preserve">Группа от QF </v>
      </c>
      <c r="D393" s="29" t="s">
        <v>73</v>
      </c>
      <c r="E393" s="28">
        <f>Замеры!L385</f>
        <v>0</v>
      </c>
      <c r="F393" s="29" t="s">
        <v>85</v>
      </c>
      <c r="G393" s="29">
        <f t="shared" si="27"/>
        <v>15</v>
      </c>
      <c r="H393" s="29">
        <f t="shared" si="28"/>
        <v>30</v>
      </c>
      <c r="I393" s="29" t="s">
        <v>72</v>
      </c>
      <c r="J393" s="29">
        <f t="shared" ca="1" si="25"/>
        <v>20.100000000000001</v>
      </c>
      <c r="K393" s="29">
        <f t="shared" si="29"/>
        <v>0.3</v>
      </c>
      <c r="L393" s="29">
        <f t="shared" ca="1" si="26"/>
        <v>1.2E-2</v>
      </c>
      <c r="M393">
        <f>Замеры!AC385</f>
        <v>0</v>
      </c>
    </row>
    <row r="394" spans="1:13" ht="15.6" x14ac:dyDescent="0.3">
      <c r="A394" s="58">
        <f>IF(Замеры!B386=0, " ", Замеры!B386)</f>
        <v>383</v>
      </c>
      <c r="B394" s="59">
        <f>Замеры!J386</f>
        <v>0</v>
      </c>
      <c r="C394" s="60" t="str">
        <f>Замеры!G386</f>
        <v xml:space="preserve">Группа от QF </v>
      </c>
      <c r="D394" s="29" t="s">
        <v>73</v>
      </c>
      <c r="E394" s="28">
        <f>Замеры!L386</f>
        <v>0</v>
      </c>
      <c r="F394" s="29" t="s">
        <v>85</v>
      </c>
      <c r="G394" s="29">
        <f t="shared" si="27"/>
        <v>15</v>
      </c>
      <c r="H394" s="29">
        <f t="shared" si="28"/>
        <v>30</v>
      </c>
      <c r="I394" s="29" t="s">
        <v>72</v>
      </c>
      <c r="J394" s="29">
        <f t="shared" ca="1" si="25"/>
        <v>21.8</v>
      </c>
      <c r="K394" s="29">
        <f t="shared" si="29"/>
        <v>0.3</v>
      </c>
      <c r="L394" s="29">
        <f t="shared" ca="1" si="26"/>
        <v>1.2999999999999999E-2</v>
      </c>
      <c r="M394">
        <f>Замеры!AC386</f>
        <v>0</v>
      </c>
    </row>
    <row r="395" spans="1:13" ht="15.6" x14ac:dyDescent="0.3">
      <c r="A395" s="58">
        <f>IF(Замеры!B387=0, " ", Замеры!B387)</f>
        <v>384</v>
      </c>
      <c r="B395" s="59">
        <f>Замеры!J387</f>
        <v>0</v>
      </c>
      <c r="C395" s="60" t="str">
        <f>Замеры!G387</f>
        <v xml:space="preserve">Группа от QF </v>
      </c>
      <c r="D395" s="29" t="s">
        <v>73</v>
      </c>
      <c r="E395" s="28">
        <f>Замеры!L387</f>
        <v>0</v>
      </c>
      <c r="F395" s="29" t="s">
        <v>85</v>
      </c>
      <c r="G395" s="29">
        <f t="shared" si="27"/>
        <v>15</v>
      </c>
      <c r="H395" s="29">
        <f t="shared" si="28"/>
        <v>30</v>
      </c>
      <c r="I395" s="29" t="s">
        <v>72</v>
      </c>
      <c r="J395" s="29">
        <f t="shared" ca="1" si="25"/>
        <v>21.7</v>
      </c>
      <c r="K395" s="29">
        <f t="shared" si="29"/>
        <v>0.3</v>
      </c>
      <c r="L395" s="29">
        <f t="shared" ca="1" si="26"/>
        <v>1.7000000000000001E-2</v>
      </c>
      <c r="M395">
        <f>Замеры!AC387</f>
        <v>0</v>
      </c>
    </row>
    <row r="396" spans="1:13" ht="15.6" x14ac:dyDescent="0.3">
      <c r="A396" s="58">
        <f>IF(Замеры!B388=0, " ", Замеры!B388)</f>
        <v>385</v>
      </c>
      <c r="B396" s="59">
        <f>Замеры!J388</f>
        <v>0</v>
      </c>
      <c r="C396" s="60" t="str">
        <f>Замеры!G388</f>
        <v xml:space="preserve">Группа от QF </v>
      </c>
      <c r="D396" s="29" t="s">
        <v>73</v>
      </c>
      <c r="E396" s="28">
        <f>Замеры!L388</f>
        <v>0</v>
      </c>
      <c r="F396" s="29" t="s">
        <v>85</v>
      </c>
      <c r="G396" s="29">
        <f t="shared" si="27"/>
        <v>15</v>
      </c>
      <c r="H396" s="29">
        <f t="shared" si="28"/>
        <v>30</v>
      </c>
      <c r="I396" s="29" t="s">
        <v>72</v>
      </c>
      <c r="J396" s="29">
        <f t="shared" ref="J396:J459" ca="1" si="30">RANDBETWEEN(201,219)/10</f>
        <v>21.4</v>
      </c>
      <c r="K396" s="29">
        <f t="shared" si="29"/>
        <v>0.3</v>
      </c>
      <c r="L396" s="29">
        <f t="shared" ref="L396:L459" ca="1" si="31">RANDBETWEEN(7,19)/1000</f>
        <v>1.4999999999999999E-2</v>
      </c>
      <c r="M396">
        <f>Замеры!AC388</f>
        <v>0</v>
      </c>
    </row>
    <row r="397" spans="1:13" ht="15.6" x14ac:dyDescent="0.3">
      <c r="A397" s="58">
        <f>IF(Замеры!B389=0, " ", Замеры!B389)</f>
        <v>386</v>
      </c>
      <c r="B397" s="59">
        <f>Замеры!J389</f>
        <v>0</v>
      </c>
      <c r="C397" s="60" t="str">
        <f>Замеры!G389</f>
        <v xml:space="preserve">Группа от QF </v>
      </c>
      <c r="D397" s="29" t="s">
        <v>73</v>
      </c>
      <c r="E397" s="28">
        <f>Замеры!L389</f>
        <v>0</v>
      </c>
      <c r="F397" s="29" t="s">
        <v>85</v>
      </c>
      <c r="G397" s="29">
        <f t="shared" ref="G397:G460" si="32">$M$9</f>
        <v>15</v>
      </c>
      <c r="H397" s="29">
        <f t="shared" ref="H397:H460" si="33">$N$9</f>
        <v>30</v>
      </c>
      <c r="I397" s="29" t="s">
        <v>72</v>
      </c>
      <c r="J397" s="29">
        <f t="shared" ca="1" si="30"/>
        <v>20.9</v>
      </c>
      <c r="K397" s="29">
        <f t="shared" ref="K397:K460" si="34">$O$9</f>
        <v>0.3</v>
      </c>
      <c r="L397" s="29">
        <f t="shared" ca="1" si="31"/>
        <v>7.0000000000000001E-3</v>
      </c>
      <c r="M397">
        <f>Замеры!AC389</f>
        <v>0</v>
      </c>
    </row>
    <row r="398" spans="1:13" ht="15.6" x14ac:dyDescent="0.3">
      <c r="A398" s="58">
        <f>IF(Замеры!B390=0, " ", Замеры!B390)</f>
        <v>387</v>
      </c>
      <c r="B398" s="59">
        <f>Замеры!J390</f>
        <v>0</v>
      </c>
      <c r="C398" s="60" t="str">
        <f>Замеры!G390</f>
        <v xml:space="preserve">Группа от QF </v>
      </c>
      <c r="D398" s="29" t="s">
        <v>73</v>
      </c>
      <c r="E398" s="28">
        <f>Замеры!L390</f>
        <v>0</v>
      </c>
      <c r="F398" s="29" t="s">
        <v>85</v>
      </c>
      <c r="G398" s="29">
        <f t="shared" si="32"/>
        <v>15</v>
      </c>
      <c r="H398" s="29">
        <f t="shared" si="33"/>
        <v>30</v>
      </c>
      <c r="I398" s="29" t="s">
        <v>72</v>
      </c>
      <c r="J398" s="29">
        <f t="shared" ca="1" si="30"/>
        <v>20.3</v>
      </c>
      <c r="K398" s="29">
        <f t="shared" si="34"/>
        <v>0.3</v>
      </c>
      <c r="L398" s="29">
        <f t="shared" ca="1" si="31"/>
        <v>1.4999999999999999E-2</v>
      </c>
      <c r="M398">
        <f>Замеры!AC390</f>
        <v>0</v>
      </c>
    </row>
    <row r="399" spans="1:13" ht="15.6" x14ac:dyDescent="0.3">
      <c r="A399" s="58">
        <f>IF(Замеры!B391=0, " ", Замеры!B391)</f>
        <v>388</v>
      </c>
      <c r="B399" s="59">
        <f>Замеры!J391</f>
        <v>0</v>
      </c>
      <c r="C399" s="60" t="str">
        <f>Замеры!G391</f>
        <v xml:space="preserve">Группа от QF </v>
      </c>
      <c r="D399" s="29" t="s">
        <v>73</v>
      </c>
      <c r="E399" s="28">
        <f>Замеры!L391</f>
        <v>0</v>
      </c>
      <c r="F399" s="29" t="s">
        <v>85</v>
      </c>
      <c r="G399" s="29">
        <f t="shared" si="32"/>
        <v>15</v>
      </c>
      <c r="H399" s="29">
        <f t="shared" si="33"/>
        <v>30</v>
      </c>
      <c r="I399" s="29" t="s">
        <v>72</v>
      </c>
      <c r="J399" s="29">
        <f t="shared" ca="1" si="30"/>
        <v>21.2</v>
      </c>
      <c r="K399" s="29">
        <f t="shared" si="34"/>
        <v>0.3</v>
      </c>
      <c r="L399" s="29">
        <f t="shared" ca="1" si="31"/>
        <v>0.01</v>
      </c>
      <c r="M399">
        <f>Замеры!AC391</f>
        <v>0</v>
      </c>
    </row>
    <row r="400" spans="1:13" ht="15.6" x14ac:dyDescent="0.3">
      <c r="A400" s="58">
        <f>IF(Замеры!B392=0, " ", Замеры!B392)</f>
        <v>389</v>
      </c>
      <c r="B400" s="59">
        <f>Замеры!J392</f>
        <v>0</v>
      </c>
      <c r="C400" s="60" t="str">
        <f>Замеры!G392</f>
        <v xml:space="preserve">Группа от QF </v>
      </c>
      <c r="D400" s="29" t="s">
        <v>73</v>
      </c>
      <c r="E400" s="28">
        <f>Замеры!L392</f>
        <v>0</v>
      </c>
      <c r="F400" s="29" t="s">
        <v>85</v>
      </c>
      <c r="G400" s="29">
        <f t="shared" si="32"/>
        <v>15</v>
      </c>
      <c r="H400" s="29">
        <f t="shared" si="33"/>
        <v>30</v>
      </c>
      <c r="I400" s="29" t="s">
        <v>72</v>
      </c>
      <c r="J400" s="29">
        <f t="shared" ca="1" si="30"/>
        <v>21.9</v>
      </c>
      <c r="K400" s="29">
        <f t="shared" si="34"/>
        <v>0.3</v>
      </c>
      <c r="L400" s="29">
        <f t="shared" ca="1" si="31"/>
        <v>8.9999999999999993E-3</v>
      </c>
      <c r="M400">
        <f>Замеры!AC392</f>
        <v>0</v>
      </c>
    </row>
    <row r="401" spans="1:13" ht="15.6" x14ac:dyDescent="0.3">
      <c r="A401" s="58">
        <f>IF(Замеры!B393=0, " ", Замеры!B393)</f>
        <v>390</v>
      </c>
      <c r="B401" s="59">
        <f>Замеры!J393</f>
        <v>0</v>
      </c>
      <c r="C401" s="60" t="str">
        <f>Замеры!G393</f>
        <v xml:space="preserve">Группа от QF </v>
      </c>
      <c r="D401" s="29" t="s">
        <v>73</v>
      </c>
      <c r="E401" s="28">
        <f>Замеры!L393</f>
        <v>0</v>
      </c>
      <c r="F401" s="29" t="s">
        <v>85</v>
      </c>
      <c r="G401" s="29">
        <f t="shared" si="32"/>
        <v>15</v>
      </c>
      <c r="H401" s="29">
        <f t="shared" si="33"/>
        <v>30</v>
      </c>
      <c r="I401" s="29" t="s">
        <v>72</v>
      </c>
      <c r="J401" s="29">
        <f t="shared" ca="1" si="30"/>
        <v>21.1</v>
      </c>
      <c r="K401" s="29">
        <f t="shared" si="34"/>
        <v>0.3</v>
      </c>
      <c r="L401" s="29">
        <f t="shared" ca="1" si="31"/>
        <v>1.2999999999999999E-2</v>
      </c>
      <c r="M401">
        <f>Замеры!AC393</f>
        <v>0</v>
      </c>
    </row>
    <row r="402" spans="1:13" ht="15.6" x14ac:dyDescent="0.3">
      <c r="A402" s="58">
        <f>IF(Замеры!B394=0, " ", Замеры!B394)</f>
        <v>391</v>
      </c>
      <c r="B402" s="59">
        <f>Замеры!J394</f>
        <v>0</v>
      </c>
      <c r="C402" s="60" t="str">
        <f>Замеры!G394</f>
        <v xml:space="preserve">Группа от QF </v>
      </c>
      <c r="D402" s="29" t="s">
        <v>73</v>
      </c>
      <c r="E402" s="28">
        <f>Замеры!L394</f>
        <v>0</v>
      </c>
      <c r="F402" s="29" t="s">
        <v>85</v>
      </c>
      <c r="G402" s="29">
        <f t="shared" si="32"/>
        <v>15</v>
      </c>
      <c r="H402" s="29">
        <f t="shared" si="33"/>
        <v>30</v>
      </c>
      <c r="I402" s="29" t="s">
        <v>72</v>
      </c>
      <c r="J402" s="29">
        <f t="shared" ca="1" si="30"/>
        <v>21.2</v>
      </c>
      <c r="K402" s="29">
        <f t="shared" si="34"/>
        <v>0.3</v>
      </c>
      <c r="L402" s="29">
        <f t="shared" ca="1" si="31"/>
        <v>1.2E-2</v>
      </c>
      <c r="M402">
        <f>Замеры!AC394</f>
        <v>0</v>
      </c>
    </row>
    <row r="403" spans="1:13" ht="15.6" x14ac:dyDescent="0.3">
      <c r="A403" s="58">
        <f>IF(Замеры!B395=0, " ", Замеры!B395)</f>
        <v>392</v>
      </c>
      <c r="B403" s="59">
        <f>Замеры!J395</f>
        <v>0</v>
      </c>
      <c r="C403" s="60" t="str">
        <f>Замеры!G395</f>
        <v xml:space="preserve">Группа от QF </v>
      </c>
      <c r="D403" s="29" t="s">
        <v>73</v>
      </c>
      <c r="E403" s="28">
        <f>Замеры!L395</f>
        <v>0</v>
      </c>
      <c r="F403" s="29" t="s">
        <v>85</v>
      </c>
      <c r="G403" s="29">
        <f t="shared" si="32"/>
        <v>15</v>
      </c>
      <c r="H403" s="29">
        <f t="shared" si="33"/>
        <v>30</v>
      </c>
      <c r="I403" s="29" t="s">
        <v>72</v>
      </c>
      <c r="J403" s="29">
        <f t="shared" ca="1" si="30"/>
        <v>21.2</v>
      </c>
      <c r="K403" s="29">
        <f t="shared" si="34"/>
        <v>0.3</v>
      </c>
      <c r="L403" s="29">
        <f t="shared" ca="1" si="31"/>
        <v>7.0000000000000001E-3</v>
      </c>
      <c r="M403">
        <f>Замеры!AC395</f>
        <v>0</v>
      </c>
    </row>
    <row r="404" spans="1:13" ht="15.6" x14ac:dyDescent="0.3">
      <c r="A404" s="58">
        <f>IF(Замеры!B396=0, " ", Замеры!B396)</f>
        <v>393</v>
      </c>
      <c r="B404" s="59">
        <f>Замеры!J396</f>
        <v>0</v>
      </c>
      <c r="C404" s="60" t="str">
        <f>Замеры!G396</f>
        <v xml:space="preserve">Группа от QF </v>
      </c>
      <c r="D404" s="29" t="s">
        <v>73</v>
      </c>
      <c r="E404" s="28">
        <f>Замеры!L396</f>
        <v>0</v>
      </c>
      <c r="F404" s="29" t="s">
        <v>85</v>
      </c>
      <c r="G404" s="29">
        <f t="shared" si="32"/>
        <v>15</v>
      </c>
      <c r="H404" s="29">
        <f t="shared" si="33"/>
        <v>30</v>
      </c>
      <c r="I404" s="29" t="s">
        <v>72</v>
      </c>
      <c r="J404" s="29">
        <f t="shared" ca="1" si="30"/>
        <v>21.5</v>
      </c>
      <c r="K404" s="29">
        <f t="shared" si="34"/>
        <v>0.3</v>
      </c>
      <c r="L404" s="29">
        <f t="shared" ca="1" si="31"/>
        <v>1.0999999999999999E-2</v>
      </c>
      <c r="M404">
        <f>Замеры!AC396</f>
        <v>0</v>
      </c>
    </row>
    <row r="405" spans="1:13" ht="15.6" x14ac:dyDescent="0.3">
      <c r="A405" s="58">
        <f>IF(Замеры!B397=0, " ", Замеры!B397)</f>
        <v>394</v>
      </c>
      <c r="B405" s="59">
        <f>Замеры!J397</f>
        <v>0</v>
      </c>
      <c r="C405" s="60" t="str">
        <f>Замеры!G397</f>
        <v xml:space="preserve">Группа от QF </v>
      </c>
      <c r="D405" s="29" t="s">
        <v>73</v>
      </c>
      <c r="E405" s="28">
        <f>Замеры!L397</f>
        <v>0</v>
      </c>
      <c r="F405" s="29" t="s">
        <v>85</v>
      </c>
      <c r="G405" s="29">
        <f t="shared" si="32"/>
        <v>15</v>
      </c>
      <c r="H405" s="29">
        <f t="shared" si="33"/>
        <v>30</v>
      </c>
      <c r="I405" s="29" t="s">
        <v>72</v>
      </c>
      <c r="J405" s="29">
        <f t="shared" ca="1" si="30"/>
        <v>21.3</v>
      </c>
      <c r="K405" s="29">
        <f t="shared" si="34"/>
        <v>0.3</v>
      </c>
      <c r="L405" s="29">
        <f t="shared" ca="1" si="31"/>
        <v>8.0000000000000002E-3</v>
      </c>
      <c r="M405">
        <f>Замеры!AC397</f>
        <v>0</v>
      </c>
    </row>
    <row r="406" spans="1:13" ht="15.6" x14ac:dyDescent="0.3">
      <c r="A406" s="58">
        <f>IF(Замеры!B398=0, " ", Замеры!B398)</f>
        <v>395</v>
      </c>
      <c r="B406" s="59">
        <f>Замеры!J398</f>
        <v>0</v>
      </c>
      <c r="C406" s="60" t="str">
        <f>Замеры!G398</f>
        <v xml:space="preserve">Группа от QF </v>
      </c>
      <c r="D406" s="29" t="s">
        <v>73</v>
      </c>
      <c r="E406" s="28">
        <f>Замеры!L398</f>
        <v>0</v>
      </c>
      <c r="F406" s="29" t="s">
        <v>85</v>
      </c>
      <c r="G406" s="29">
        <f t="shared" si="32"/>
        <v>15</v>
      </c>
      <c r="H406" s="29">
        <f t="shared" si="33"/>
        <v>30</v>
      </c>
      <c r="I406" s="29" t="s">
        <v>72</v>
      </c>
      <c r="J406" s="29">
        <f t="shared" ca="1" si="30"/>
        <v>21.5</v>
      </c>
      <c r="K406" s="29">
        <f t="shared" si="34"/>
        <v>0.3</v>
      </c>
      <c r="L406" s="29">
        <f t="shared" ca="1" si="31"/>
        <v>1.4E-2</v>
      </c>
      <c r="M406">
        <f>Замеры!AC398</f>
        <v>0</v>
      </c>
    </row>
    <row r="407" spans="1:13" ht="15.6" x14ac:dyDescent="0.3">
      <c r="A407" s="58">
        <f>IF(Замеры!B399=0, " ", Замеры!B399)</f>
        <v>396</v>
      </c>
      <c r="B407" s="59">
        <f>Замеры!J399</f>
        <v>0</v>
      </c>
      <c r="C407" s="60" t="str">
        <f>Замеры!G399</f>
        <v xml:space="preserve">Группа от QF </v>
      </c>
      <c r="D407" s="29" t="s">
        <v>73</v>
      </c>
      <c r="E407" s="28">
        <f>Замеры!L399</f>
        <v>0</v>
      </c>
      <c r="F407" s="29" t="s">
        <v>85</v>
      </c>
      <c r="G407" s="29">
        <f t="shared" si="32"/>
        <v>15</v>
      </c>
      <c r="H407" s="29">
        <f t="shared" si="33"/>
        <v>30</v>
      </c>
      <c r="I407" s="29" t="s">
        <v>72</v>
      </c>
      <c r="J407" s="29">
        <f t="shared" ca="1" si="30"/>
        <v>21.8</v>
      </c>
      <c r="K407" s="29">
        <f t="shared" si="34"/>
        <v>0.3</v>
      </c>
      <c r="L407" s="29">
        <f t="shared" ca="1" si="31"/>
        <v>8.0000000000000002E-3</v>
      </c>
      <c r="M407">
        <f>Замеры!AC399</f>
        <v>0</v>
      </c>
    </row>
    <row r="408" spans="1:13" ht="15.6" x14ac:dyDescent="0.3">
      <c r="A408" s="58">
        <f>IF(Замеры!B400=0, " ", Замеры!B400)</f>
        <v>397</v>
      </c>
      <c r="B408" s="59">
        <f>Замеры!J400</f>
        <v>0</v>
      </c>
      <c r="C408" s="60" t="str">
        <f>Замеры!G400</f>
        <v xml:space="preserve">Группа от QF </v>
      </c>
      <c r="D408" s="29" t="s">
        <v>73</v>
      </c>
      <c r="E408" s="28">
        <f>Замеры!L400</f>
        <v>0</v>
      </c>
      <c r="F408" s="29" t="s">
        <v>85</v>
      </c>
      <c r="G408" s="29">
        <f t="shared" si="32"/>
        <v>15</v>
      </c>
      <c r="H408" s="29">
        <f t="shared" si="33"/>
        <v>30</v>
      </c>
      <c r="I408" s="29" t="s">
        <v>72</v>
      </c>
      <c r="J408" s="29">
        <f t="shared" ca="1" si="30"/>
        <v>21.3</v>
      </c>
      <c r="K408" s="29">
        <f t="shared" si="34"/>
        <v>0.3</v>
      </c>
      <c r="L408" s="29">
        <f t="shared" ca="1" si="31"/>
        <v>1.6E-2</v>
      </c>
      <c r="M408">
        <f>Замеры!AC400</f>
        <v>0</v>
      </c>
    </row>
    <row r="409" spans="1:13" ht="15.6" x14ac:dyDescent="0.3">
      <c r="A409" s="58">
        <f>IF(Замеры!B401=0, " ", Замеры!B401)</f>
        <v>398</v>
      </c>
      <c r="B409" s="59">
        <f>Замеры!J401</f>
        <v>0</v>
      </c>
      <c r="C409" s="60" t="str">
        <f>Замеры!G401</f>
        <v xml:space="preserve">Группа от QF </v>
      </c>
      <c r="D409" s="29" t="s">
        <v>73</v>
      </c>
      <c r="E409" s="28">
        <f>Замеры!L401</f>
        <v>0</v>
      </c>
      <c r="F409" s="29" t="s">
        <v>85</v>
      </c>
      <c r="G409" s="29">
        <f t="shared" si="32"/>
        <v>15</v>
      </c>
      <c r="H409" s="29">
        <f t="shared" si="33"/>
        <v>30</v>
      </c>
      <c r="I409" s="29" t="s">
        <v>72</v>
      </c>
      <c r="J409" s="29">
        <f t="shared" ca="1" si="30"/>
        <v>21.7</v>
      </c>
      <c r="K409" s="29">
        <f t="shared" si="34"/>
        <v>0.3</v>
      </c>
      <c r="L409" s="29">
        <f t="shared" ca="1" si="31"/>
        <v>8.0000000000000002E-3</v>
      </c>
      <c r="M409">
        <f>Замеры!AC401</f>
        <v>0</v>
      </c>
    </row>
    <row r="410" spans="1:13" ht="15.6" x14ac:dyDescent="0.3">
      <c r="A410" s="58">
        <f>IF(Замеры!B402=0, " ", Замеры!B402)</f>
        <v>399</v>
      </c>
      <c r="B410" s="59">
        <f>Замеры!J402</f>
        <v>0</v>
      </c>
      <c r="C410" s="60" t="str">
        <f>Замеры!G402</f>
        <v xml:space="preserve">Группа от QF </v>
      </c>
      <c r="D410" s="29" t="s">
        <v>73</v>
      </c>
      <c r="E410" s="28">
        <f>Замеры!L402</f>
        <v>0</v>
      </c>
      <c r="F410" s="29" t="s">
        <v>85</v>
      </c>
      <c r="G410" s="29">
        <f t="shared" si="32"/>
        <v>15</v>
      </c>
      <c r="H410" s="29">
        <f t="shared" si="33"/>
        <v>30</v>
      </c>
      <c r="I410" s="29" t="s">
        <v>72</v>
      </c>
      <c r="J410" s="29">
        <f t="shared" ca="1" si="30"/>
        <v>20.8</v>
      </c>
      <c r="K410" s="29">
        <f t="shared" si="34"/>
        <v>0.3</v>
      </c>
      <c r="L410" s="29">
        <f t="shared" ca="1" si="31"/>
        <v>1.7000000000000001E-2</v>
      </c>
      <c r="M410">
        <f>Замеры!AC402</f>
        <v>0</v>
      </c>
    </row>
    <row r="411" spans="1:13" ht="15.6" x14ac:dyDescent="0.3">
      <c r="A411" s="58">
        <f>IF(Замеры!B403=0, " ", Замеры!B403)</f>
        <v>400</v>
      </c>
      <c r="B411" s="59">
        <f>Замеры!J403</f>
        <v>0</v>
      </c>
      <c r="C411" s="60" t="str">
        <f>Замеры!G403</f>
        <v xml:space="preserve">Группа от QF </v>
      </c>
      <c r="D411" s="29" t="s">
        <v>73</v>
      </c>
      <c r="E411" s="28">
        <f>Замеры!L403</f>
        <v>0</v>
      </c>
      <c r="F411" s="29" t="s">
        <v>85</v>
      </c>
      <c r="G411" s="29">
        <f t="shared" si="32"/>
        <v>15</v>
      </c>
      <c r="H411" s="29">
        <f t="shared" si="33"/>
        <v>30</v>
      </c>
      <c r="I411" s="29" t="s">
        <v>72</v>
      </c>
      <c r="J411" s="29">
        <f t="shared" ca="1" si="30"/>
        <v>21.5</v>
      </c>
      <c r="K411" s="29">
        <f t="shared" si="34"/>
        <v>0.3</v>
      </c>
      <c r="L411" s="29">
        <f t="shared" ca="1" si="31"/>
        <v>8.9999999999999993E-3</v>
      </c>
      <c r="M411">
        <f>Замеры!AC403</f>
        <v>0</v>
      </c>
    </row>
    <row r="412" spans="1:13" ht="15.6" x14ac:dyDescent="0.3">
      <c r="A412" s="58">
        <f>IF(Замеры!B404=0, " ", Замеры!B404)</f>
        <v>401</v>
      </c>
      <c r="B412" s="59">
        <f>Замеры!J404</f>
        <v>0</v>
      </c>
      <c r="C412" s="60" t="str">
        <f>Замеры!G404</f>
        <v xml:space="preserve">Группа от QF </v>
      </c>
      <c r="D412" s="29" t="s">
        <v>73</v>
      </c>
      <c r="E412" s="28">
        <f>Замеры!L404</f>
        <v>0</v>
      </c>
      <c r="F412" s="29" t="s">
        <v>85</v>
      </c>
      <c r="G412" s="29">
        <f t="shared" si="32"/>
        <v>15</v>
      </c>
      <c r="H412" s="29">
        <f t="shared" si="33"/>
        <v>30</v>
      </c>
      <c r="I412" s="29" t="s">
        <v>72</v>
      </c>
      <c r="J412" s="29">
        <f t="shared" ca="1" si="30"/>
        <v>21.6</v>
      </c>
      <c r="K412" s="29">
        <f t="shared" si="34"/>
        <v>0.3</v>
      </c>
      <c r="L412" s="29">
        <f t="shared" ca="1" si="31"/>
        <v>8.0000000000000002E-3</v>
      </c>
      <c r="M412">
        <f>Замеры!AC404</f>
        <v>0</v>
      </c>
    </row>
    <row r="413" spans="1:13" ht="15.6" x14ac:dyDescent="0.3">
      <c r="A413" s="58">
        <f>IF(Замеры!B405=0, " ", Замеры!B405)</f>
        <v>402</v>
      </c>
      <c r="B413" s="59">
        <f>Замеры!J405</f>
        <v>0</v>
      </c>
      <c r="C413" s="60" t="str">
        <f>Замеры!G405</f>
        <v xml:space="preserve">Группа от QF </v>
      </c>
      <c r="D413" s="29" t="s">
        <v>73</v>
      </c>
      <c r="E413" s="28">
        <f>Замеры!L405</f>
        <v>0</v>
      </c>
      <c r="F413" s="29" t="s">
        <v>85</v>
      </c>
      <c r="G413" s="29">
        <f t="shared" si="32"/>
        <v>15</v>
      </c>
      <c r="H413" s="29">
        <f t="shared" si="33"/>
        <v>30</v>
      </c>
      <c r="I413" s="29" t="s">
        <v>72</v>
      </c>
      <c r="J413" s="29">
        <f t="shared" ca="1" si="30"/>
        <v>21.4</v>
      </c>
      <c r="K413" s="29">
        <f t="shared" si="34"/>
        <v>0.3</v>
      </c>
      <c r="L413" s="29">
        <f t="shared" ca="1" si="31"/>
        <v>8.0000000000000002E-3</v>
      </c>
      <c r="M413">
        <f>Замеры!AC405</f>
        <v>0</v>
      </c>
    </row>
    <row r="414" spans="1:13" ht="15.6" x14ac:dyDescent="0.3">
      <c r="A414" s="58">
        <f>IF(Замеры!B406=0, " ", Замеры!B406)</f>
        <v>403</v>
      </c>
      <c r="B414" s="59">
        <f>Замеры!J406</f>
        <v>0</v>
      </c>
      <c r="C414" s="60" t="str">
        <f>Замеры!G406</f>
        <v xml:space="preserve">Группа от QF </v>
      </c>
      <c r="D414" s="29" t="s">
        <v>73</v>
      </c>
      <c r="E414" s="28">
        <f>Замеры!L406</f>
        <v>0</v>
      </c>
      <c r="F414" s="29" t="s">
        <v>85</v>
      </c>
      <c r="G414" s="29">
        <f t="shared" si="32"/>
        <v>15</v>
      </c>
      <c r="H414" s="29">
        <f t="shared" si="33"/>
        <v>30</v>
      </c>
      <c r="I414" s="29" t="s">
        <v>72</v>
      </c>
      <c r="J414" s="29">
        <f t="shared" ca="1" si="30"/>
        <v>21.5</v>
      </c>
      <c r="K414" s="29">
        <f t="shared" si="34"/>
        <v>0.3</v>
      </c>
      <c r="L414" s="29">
        <f t="shared" ca="1" si="31"/>
        <v>1.6E-2</v>
      </c>
      <c r="M414">
        <f>Замеры!AC406</f>
        <v>0</v>
      </c>
    </row>
    <row r="415" spans="1:13" ht="15.6" x14ac:dyDescent="0.3">
      <c r="A415" s="58">
        <f>IF(Замеры!B407=0, " ", Замеры!B407)</f>
        <v>404</v>
      </c>
      <c r="B415" s="59">
        <f>Замеры!J407</f>
        <v>0</v>
      </c>
      <c r="C415" s="60" t="str">
        <f>Замеры!G407</f>
        <v xml:space="preserve">Группа от QF </v>
      </c>
      <c r="D415" s="29" t="s">
        <v>73</v>
      </c>
      <c r="E415" s="28">
        <f>Замеры!L407</f>
        <v>0</v>
      </c>
      <c r="F415" s="29" t="s">
        <v>85</v>
      </c>
      <c r="G415" s="29">
        <f t="shared" si="32"/>
        <v>15</v>
      </c>
      <c r="H415" s="29">
        <f t="shared" si="33"/>
        <v>30</v>
      </c>
      <c r="I415" s="29" t="s">
        <v>72</v>
      </c>
      <c r="J415" s="29">
        <f t="shared" ca="1" si="30"/>
        <v>20.7</v>
      </c>
      <c r="K415" s="29">
        <f t="shared" si="34"/>
        <v>0.3</v>
      </c>
      <c r="L415" s="29">
        <f t="shared" ca="1" si="31"/>
        <v>1.7999999999999999E-2</v>
      </c>
      <c r="M415">
        <f>Замеры!AC407</f>
        <v>0</v>
      </c>
    </row>
    <row r="416" spans="1:13" ht="15.6" x14ac:dyDescent="0.3">
      <c r="A416" s="58">
        <f>IF(Замеры!B408=0, " ", Замеры!B408)</f>
        <v>405</v>
      </c>
      <c r="B416" s="59">
        <f>Замеры!J408</f>
        <v>0</v>
      </c>
      <c r="C416" s="60" t="str">
        <f>Замеры!G408</f>
        <v xml:space="preserve">Группа от QF </v>
      </c>
      <c r="D416" s="29" t="s">
        <v>73</v>
      </c>
      <c r="E416" s="28">
        <f>Замеры!L408</f>
        <v>0</v>
      </c>
      <c r="F416" s="29" t="s">
        <v>85</v>
      </c>
      <c r="G416" s="29">
        <f t="shared" si="32"/>
        <v>15</v>
      </c>
      <c r="H416" s="29">
        <f t="shared" si="33"/>
        <v>30</v>
      </c>
      <c r="I416" s="29" t="s">
        <v>72</v>
      </c>
      <c r="J416" s="29">
        <f t="shared" ca="1" si="30"/>
        <v>21.8</v>
      </c>
      <c r="K416" s="29">
        <f t="shared" si="34"/>
        <v>0.3</v>
      </c>
      <c r="L416" s="29">
        <f t="shared" ca="1" si="31"/>
        <v>1.7000000000000001E-2</v>
      </c>
      <c r="M416">
        <f>Замеры!AC408</f>
        <v>0</v>
      </c>
    </row>
    <row r="417" spans="1:13" ht="15.6" x14ac:dyDescent="0.3">
      <c r="A417" s="58">
        <f>IF(Замеры!B409=0, " ", Замеры!B409)</f>
        <v>406</v>
      </c>
      <c r="B417" s="59">
        <f>Замеры!J409</f>
        <v>0</v>
      </c>
      <c r="C417" s="60" t="str">
        <f>Замеры!G409</f>
        <v xml:space="preserve">Группа от QF </v>
      </c>
      <c r="D417" s="29" t="s">
        <v>73</v>
      </c>
      <c r="E417" s="28">
        <f>Замеры!L409</f>
        <v>0</v>
      </c>
      <c r="F417" s="29" t="s">
        <v>85</v>
      </c>
      <c r="G417" s="29">
        <f t="shared" si="32"/>
        <v>15</v>
      </c>
      <c r="H417" s="29">
        <f t="shared" si="33"/>
        <v>30</v>
      </c>
      <c r="I417" s="29" t="s">
        <v>72</v>
      </c>
      <c r="J417" s="29">
        <f t="shared" ca="1" si="30"/>
        <v>21.4</v>
      </c>
      <c r="K417" s="29">
        <f t="shared" si="34"/>
        <v>0.3</v>
      </c>
      <c r="L417" s="29">
        <f t="shared" ca="1" si="31"/>
        <v>1.7000000000000001E-2</v>
      </c>
      <c r="M417">
        <f>Замеры!AC409</f>
        <v>0</v>
      </c>
    </row>
    <row r="418" spans="1:13" ht="15.6" x14ac:dyDescent="0.3">
      <c r="A418" s="58">
        <f>IF(Замеры!B410=0, " ", Замеры!B410)</f>
        <v>407</v>
      </c>
      <c r="B418" s="59">
        <f>Замеры!J410</f>
        <v>0</v>
      </c>
      <c r="C418" s="60" t="str">
        <f>Замеры!G410</f>
        <v xml:space="preserve">Группа от QF </v>
      </c>
      <c r="D418" s="29" t="s">
        <v>73</v>
      </c>
      <c r="E418" s="28">
        <f>Замеры!L410</f>
        <v>0</v>
      </c>
      <c r="F418" s="29" t="s">
        <v>85</v>
      </c>
      <c r="G418" s="29">
        <f t="shared" si="32"/>
        <v>15</v>
      </c>
      <c r="H418" s="29">
        <f t="shared" si="33"/>
        <v>30</v>
      </c>
      <c r="I418" s="29" t="s">
        <v>72</v>
      </c>
      <c r="J418" s="29">
        <f t="shared" ca="1" si="30"/>
        <v>21.3</v>
      </c>
      <c r="K418" s="29">
        <f t="shared" si="34"/>
        <v>0.3</v>
      </c>
      <c r="L418" s="29">
        <f t="shared" ca="1" si="31"/>
        <v>1.4E-2</v>
      </c>
      <c r="M418">
        <f>Замеры!AC410</f>
        <v>0</v>
      </c>
    </row>
    <row r="419" spans="1:13" ht="15.6" x14ac:dyDescent="0.3">
      <c r="A419" s="58">
        <f>IF(Замеры!B411=0, " ", Замеры!B411)</f>
        <v>408</v>
      </c>
      <c r="B419" s="59">
        <f>Замеры!J411</f>
        <v>0</v>
      </c>
      <c r="C419" s="60" t="str">
        <f>Замеры!G411</f>
        <v xml:space="preserve">Группа от QF </v>
      </c>
      <c r="D419" s="29" t="s">
        <v>73</v>
      </c>
      <c r="E419" s="28">
        <f>Замеры!L411</f>
        <v>0</v>
      </c>
      <c r="F419" s="29" t="s">
        <v>85</v>
      </c>
      <c r="G419" s="29">
        <f t="shared" si="32"/>
        <v>15</v>
      </c>
      <c r="H419" s="29">
        <f t="shared" si="33"/>
        <v>30</v>
      </c>
      <c r="I419" s="29" t="s">
        <v>72</v>
      </c>
      <c r="J419" s="29">
        <f t="shared" ca="1" si="30"/>
        <v>21.4</v>
      </c>
      <c r="K419" s="29">
        <f t="shared" si="34"/>
        <v>0.3</v>
      </c>
      <c r="L419" s="29">
        <f t="shared" ca="1" si="31"/>
        <v>1.0999999999999999E-2</v>
      </c>
      <c r="M419">
        <f>Замеры!AC411</f>
        <v>0</v>
      </c>
    </row>
    <row r="420" spans="1:13" ht="15.6" x14ac:dyDescent="0.3">
      <c r="A420" s="58">
        <f>IF(Замеры!B412=0, " ", Замеры!B412)</f>
        <v>409</v>
      </c>
      <c r="B420" s="59">
        <f>Замеры!J412</f>
        <v>0</v>
      </c>
      <c r="C420" s="60" t="str">
        <f>Замеры!G412</f>
        <v xml:space="preserve">Группа от QF </v>
      </c>
      <c r="D420" s="29" t="s">
        <v>73</v>
      </c>
      <c r="E420" s="28">
        <f>Замеры!L412</f>
        <v>0</v>
      </c>
      <c r="F420" s="29" t="s">
        <v>85</v>
      </c>
      <c r="G420" s="29">
        <f t="shared" si="32"/>
        <v>15</v>
      </c>
      <c r="H420" s="29">
        <f t="shared" si="33"/>
        <v>30</v>
      </c>
      <c r="I420" s="29" t="s">
        <v>72</v>
      </c>
      <c r="J420" s="29">
        <f t="shared" ca="1" si="30"/>
        <v>21.7</v>
      </c>
      <c r="K420" s="29">
        <f t="shared" si="34"/>
        <v>0.3</v>
      </c>
      <c r="L420" s="29">
        <f t="shared" ca="1" si="31"/>
        <v>1.0999999999999999E-2</v>
      </c>
      <c r="M420">
        <f>Замеры!AC412</f>
        <v>0</v>
      </c>
    </row>
    <row r="421" spans="1:13" ht="15.6" x14ac:dyDescent="0.3">
      <c r="A421" s="58">
        <f>IF(Замеры!B413=0, " ", Замеры!B413)</f>
        <v>410</v>
      </c>
      <c r="B421" s="59">
        <f>Замеры!J413</f>
        <v>0</v>
      </c>
      <c r="C421" s="60" t="str">
        <f>Замеры!G413</f>
        <v xml:space="preserve">Группа от QF </v>
      </c>
      <c r="D421" s="29" t="s">
        <v>73</v>
      </c>
      <c r="E421" s="28">
        <f>Замеры!L413</f>
        <v>0</v>
      </c>
      <c r="F421" s="29" t="s">
        <v>85</v>
      </c>
      <c r="G421" s="29">
        <f t="shared" si="32"/>
        <v>15</v>
      </c>
      <c r="H421" s="29">
        <f t="shared" si="33"/>
        <v>30</v>
      </c>
      <c r="I421" s="29" t="s">
        <v>72</v>
      </c>
      <c r="J421" s="29">
        <f t="shared" ca="1" si="30"/>
        <v>20.3</v>
      </c>
      <c r="K421" s="29">
        <f t="shared" si="34"/>
        <v>0.3</v>
      </c>
      <c r="L421" s="29">
        <f t="shared" ca="1" si="31"/>
        <v>7.0000000000000001E-3</v>
      </c>
      <c r="M421">
        <f>Замеры!AC413</f>
        <v>0</v>
      </c>
    </row>
    <row r="422" spans="1:13" ht="15.6" x14ac:dyDescent="0.3">
      <c r="A422" s="58">
        <f>IF(Замеры!B414=0, " ", Замеры!B414)</f>
        <v>411</v>
      </c>
      <c r="B422" s="59">
        <f>Замеры!J414</f>
        <v>0</v>
      </c>
      <c r="C422" s="60" t="str">
        <f>Замеры!G414</f>
        <v xml:space="preserve">Группа от QF </v>
      </c>
      <c r="D422" s="29" t="s">
        <v>73</v>
      </c>
      <c r="E422" s="28">
        <f>Замеры!L414</f>
        <v>0</v>
      </c>
      <c r="F422" s="29" t="s">
        <v>85</v>
      </c>
      <c r="G422" s="29">
        <f t="shared" si="32"/>
        <v>15</v>
      </c>
      <c r="H422" s="29">
        <f t="shared" si="33"/>
        <v>30</v>
      </c>
      <c r="I422" s="29" t="s">
        <v>72</v>
      </c>
      <c r="J422" s="29">
        <f t="shared" ca="1" si="30"/>
        <v>20.3</v>
      </c>
      <c r="K422" s="29">
        <f t="shared" si="34"/>
        <v>0.3</v>
      </c>
      <c r="L422" s="29">
        <f t="shared" ca="1" si="31"/>
        <v>0.01</v>
      </c>
      <c r="M422">
        <f>Замеры!AC414</f>
        <v>0</v>
      </c>
    </row>
    <row r="423" spans="1:13" ht="15.6" x14ac:dyDescent="0.3">
      <c r="A423" s="58">
        <f>IF(Замеры!B415=0, " ", Замеры!B415)</f>
        <v>412</v>
      </c>
      <c r="B423" s="59">
        <f>Замеры!J415</f>
        <v>0</v>
      </c>
      <c r="C423" s="60" t="str">
        <f>Замеры!G415</f>
        <v xml:space="preserve">Группа от QF </v>
      </c>
      <c r="D423" s="29" t="s">
        <v>73</v>
      </c>
      <c r="E423" s="28">
        <f>Замеры!L415</f>
        <v>0</v>
      </c>
      <c r="F423" s="29" t="s">
        <v>85</v>
      </c>
      <c r="G423" s="29">
        <f t="shared" si="32"/>
        <v>15</v>
      </c>
      <c r="H423" s="29">
        <f t="shared" si="33"/>
        <v>30</v>
      </c>
      <c r="I423" s="29" t="s">
        <v>72</v>
      </c>
      <c r="J423" s="29">
        <f t="shared" ca="1" si="30"/>
        <v>20.399999999999999</v>
      </c>
      <c r="K423" s="29">
        <f t="shared" si="34"/>
        <v>0.3</v>
      </c>
      <c r="L423" s="29">
        <f t="shared" ca="1" si="31"/>
        <v>7.0000000000000001E-3</v>
      </c>
      <c r="M423">
        <f>Замеры!AC415</f>
        <v>0</v>
      </c>
    </row>
    <row r="424" spans="1:13" ht="15.6" x14ac:dyDescent="0.3">
      <c r="A424" s="58">
        <f>IF(Замеры!B416=0, " ", Замеры!B416)</f>
        <v>413</v>
      </c>
      <c r="B424" s="59">
        <f>Замеры!J416</f>
        <v>0</v>
      </c>
      <c r="C424" s="60" t="str">
        <f>Замеры!G416</f>
        <v xml:space="preserve">Группа от QF </v>
      </c>
      <c r="D424" s="29" t="s">
        <v>73</v>
      </c>
      <c r="E424" s="28">
        <f>Замеры!L416</f>
        <v>0</v>
      </c>
      <c r="F424" s="29" t="s">
        <v>85</v>
      </c>
      <c r="G424" s="29">
        <f t="shared" si="32"/>
        <v>15</v>
      </c>
      <c r="H424" s="29">
        <f t="shared" si="33"/>
        <v>30</v>
      </c>
      <c r="I424" s="29" t="s">
        <v>72</v>
      </c>
      <c r="J424" s="29">
        <f t="shared" ca="1" si="30"/>
        <v>20.5</v>
      </c>
      <c r="K424" s="29">
        <f t="shared" si="34"/>
        <v>0.3</v>
      </c>
      <c r="L424" s="29">
        <f t="shared" ca="1" si="31"/>
        <v>1.4999999999999999E-2</v>
      </c>
      <c r="M424">
        <f>Замеры!AC416</f>
        <v>0</v>
      </c>
    </row>
    <row r="425" spans="1:13" ht="15.6" x14ac:dyDescent="0.3">
      <c r="A425" s="58">
        <f>IF(Замеры!B417=0, " ", Замеры!B417)</f>
        <v>414</v>
      </c>
      <c r="B425" s="59">
        <f>Замеры!J417</f>
        <v>0</v>
      </c>
      <c r="C425" s="60" t="str">
        <f>Замеры!G417</f>
        <v xml:space="preserve">Группа от QF </v>
      </c>
      <c r="D425" s="29" t="s">
        <v>73</v>
      </c>
      <c r="E425" s="28">
        <f>Замеры!L417</f>
        <v>0</v>
      </c>
      <c r="F425" s="29" t="s">
        <v>85</v>
      </c>
      <c r="G425" s="29">
        <f t="shared" si="32"/>
        <v>15</v>
      </c>
      <c r="H425" s="29">
        <f t="shared" si="33"/>
        <v>30</v>
      </c>
      <c r="I425" s="29" t="s">
        <v>72</v>
      </c>
      <c r="J425" s="29">
        <f t="shared" ca="1" si="30"/>
        <v>20.9</v>
      </c>
      <c r="K425" s="29">
        <f t="shared" si="34"/>
        <v>0.3</v>
      </c>
      <c r="L425" s="29">
        <f t="shared" ca="1" si="31"/>
        <v>1.0999999999999999E-2</v>
      </c>
      <c r="M425">
        <f>Замеры!AC417</f>
        <v>0</v>
      </c>
    </row>
    <row r="426" spans="1:13" ht="15.6" x14ac:dyDescent="0.3">
      <c r="A426" s="58">
        <f>IF(Замеры!B418=0, " ", Замеры!B418)</f>
        <v>415</v>
      </c>
      <c r="B426" s="59">
        <f>Замеры!J418</f>
        <v>0</v>
      </c>
      <c r="C426" s="60" t="str">
        <f>Замеры!G418</f>
        <v xml:space="preserve">Группа от QF </v>
      </c>
      <c r="D426" s="29" t="s">
        <v>73</v>
      </c>
      <c r="E426" s="28">
        <f>Замеры!L418</f>
        <v>0</v>
      </c>
      <c r="F426" s="29" t="s">
        <v>85</v>
      </c>
      <c r="G426" s="29">
        <f t="shared" si="32"/>
        <v>15</v>
      </c>
      <c r="H426" s="29">
        <f t="shared" si="33"/>
        <v>30</v>
      </c>
      <c r="I426" s="29" t="s">
        <v>72</v>
      </c>
      <c r="J426" s="29">
        <f t="shared" ca="1" si="30"/>
        <v>20.6</v>
      </c>
      <c r="K426" s="29">
        <f t="shared" si="34"/>
        <v>0.3</v>
      </c>
      <c r="L426" s="29">
        <f t="shared" ca="1" si="31"/>
        <v>1.2E-2</v>
      </c>
      <c r="M426">
        <f>Замеры!AC418</f>
        <v>0</v>
      </c>
    </row>
    <row r="427" spans="1:13" ht="15.6" x14ac:dyDescent="0.3">
      <c r="A427" s="58">
        <f>IF(Замеры!B419=0, " ", Замеры!B419)</f>
        <v>416</v>
      </c>
      <c r="B427" s="59">
        <f>Замеры!J419</f>
        <v>0</v>
      </c>
      <c r="C427" s="60" t="str">
        <f>Замеры!G419</f>
        <v xml:space="preserve">Группа от QF </v>
      </c>
      <c r="D427" s="29" t="s">
        <v>73</v>
      </c>
      <c r="E427" s="28">
        <f>Замеры!L419</f>
        <v>0</v>
      </c>
      <c r="F427" s="29" t="s">
        <v>85</v>
      </c>
      <c r="G427" s="29">
        <f t="shared" si="32"/>
        <v>15</v>
      </c>
      <c r="H427" s="29">
        <f t="shared" si="33"/>
        <v>30</v>
      </c>
      <c r="I427" s="29" t="s">
        <v>72</v>
      </c>
      <c r="J427" s="29">
        <f t="shared" ca="1" si="30"/>
        <v>20.7</v>
      </c>
      <c r="K427" s="29">
        <f t="shared" si="34"/>
        <v>0.3</v>
      </c>
      <c r="L427" s="29">
        <f t="shared" ca="1" si="31"/>
        <v>1.0999999999999999E-2</v>
      </c>
      <c r="M427">
        <f>Замеры!AC419</f>
        <v>0</v>
      </c>
    </row>
    <row r="428" spans="1:13" ht="15.6" x14ac:dyDescent="0.3">
      <c r="A428" s="58">
        <f>IF(Замеры!B420=0, " ", Замеры!B420)</f>
        <v>417</v>
      </c>
      <c r="B428" s="59">
        <f>Замеры!J420</f>
        <v>0</v>
      </c>
      <c r="C428" s="60" t="str">
        <f>Замеры!G420</f>
        <v xml:space="preserve">Группа от QF </v>
      </c>
      <c r="D428" s="29" t="s">
        <v>73</v>
      </c>
      <c r="E428" s="28">
        <f>Замеры!L420</f>
        <v>0</v>
      </c>
      <c r="F428" s="29" t="s">
        <v>85</v>
      </c>
      <c r="G428" s="29">
        <f t="shared" si="32"/>
        <v>15</v>
      </c>
      <c r="H428" s="29">
        <f t="shared" si="33"/>
        <v>30</v>
      </c>
      <c r="I428" s="29" t="s">
        <v>72</v>
      </c>
      <c r="J428" s="29">
        <f t="shared" ca="1" si="30"/>
        <v>20.5</v>
      </c>
      <c r="K428" s="29">
        <f t="shared" si="34"/>
        <v>0.3</v>
      </c>
      <c r="L428" s="29">
        <f t="shared" ca="1" si="31"/>
        <v>1.4E-2</v>
      </c>
      <c r="M428">
        <f>Замеры!AC420</f>
        <v>0</v>
      </c>
    </row>
    <row r="429" spans="1:13" ht="15.6" x14ac:dyDescent="0.3">
      <c r="A429" s="58">
        <f>IF(Замеры!B421=0, " ", Замеры!B421)</f>
        <v>418</v>
      </c>
      <c r="B429" s="59">
        <f>Замеры!J421</f>
        <v>0</v>
      </c>
      <c r="C429" s="60" t="str">
        <f>Замеры!G421</f>
        <v xml:space="preserve">Группа от QF </v>
      </c>
      <c r="D429" s="29" t="s">
        <v>73</v>
      </c>
      <c r="E429" s="28">
        <f>Замеры!L421</f>
        <v>0</v>
      </c>
      <c r="F429" s="29" t="s">
        <v>85</v>
      </c>
      <c r="G429" s="29">
        <f t="shared" si="32"/>
        <v>15</v>
      </c>
      <c r="H429" s="29">
        <f t="shared" si="33"/>
        <v>30</v>
      </c>
      <c r="I429" s="29" t="s">
        <v>72</v>
      </c>
      <c r="J429" s="29">
        <f t="shared" ca="1" si="30"/>
        <v>20.5</v>
      </c>
      <c r="K429" s="29">
        <f t="shared" si="34"/>
        <v>0.3</v>
      </c>
      <c r="L429" s="29">
        <f t="shared" ca="1" si="31"/>
        <v>1.0999999999999999E-2</v>
      </c>
      <c r="M429">
        <f>Замеры!AC421</f>
        <v>0</v>
      </c>
    </row>
    <row r="430" spans="1:13" ht="15.6" x14ac:dyDescent="0.3">
      <c r="A430" s="58">
        <f>IF(Замеры!B422=0, " ", Замеры!B422)</f>
        <v>419</v>
      </c>
      <c r="B430" s="59">
        <f>Замеры!J422</f>
        <v>0</v>
      </c>
      <c r="C430" s="60" t="str">
        <f>Замеры!G422</f>
        <v xml:space="preserve">Группа от QF </v>
      </c>
      <c r="D430" s="29" t="s">
        <v>73</v>
      </c>
      <c r="E430" s="28">
        <f>Замеры!L422</f>
        <v>0</v>
      </c>
      <c r="F430" s="29" t="s">
        <v>85</v>
      </c>
      <c r="G430" s="29">
        <f t="shared" si="32"/>
        <v>15</v>
      </c>
      <c r="H430" s="29">
        <f t="shared" si="33"/>
        <v>30</v>
      </c>
      <c r="I430" s="29" t="s">
        <v>72</v>
      </c>
      <c r="J430" s="29">
        <f t="shared" ca="1" si="30"/>
        <v>21</v>
      </c>
      <c r="K430" s="29">
        <f t="shared" si="34"/>
        <v>0.3</v>
      </c>
      <c r="L430" s="29">
        <f t="shared" ca="1" si="31"/>
        <v>7.0000000000000001E-3</v>
      </c>
      <c r="M430">
        <f>Замеры!AC422</f>
        <v>0</v>
      </c>
    </row>
    <row r="431" spans="1:13" ht="15.6" x14ac:dyDescent="0.3">
      <c r="A431" s="58">
        <f>IF(Замеры!B423=0, " ", Замеры!B423)</f>
        <v>420</v>
      </c>
      <c r="B431" s="59">
        <f>Замеры!J423</f>
        <v>0</v>
      </c>
      <c r="C431" s="60" t="str">
        <f>Замеры!G423</f>
        <v xml:space="preserve">Группа от QF </v>
      </c>
      <c r="D431" s="29" t="s">
        <v>73</v>
      </c>
      <c r="E431" s="28">
        <f>Замеры!L423</f>
        <v>0</v>
      </c>
      <c r="F431" s="29" t="s">
        <v>85</v>
      </c>
      <c r="G431" s="29">
        <f t="shared" si="32"/>
        <v>15</v>
      </c>
      <c r="H431" s="29">
        <f t="shared" si="33"/>
        <v>30</v>
      </c>
      <c r="I431" s="29" t="s">
        <v>72</v>
      </c>
      <c r="J431" s="29">
        <f t="shared" ca="1" si="30"/>
        <v>21.7</v>
      </c>
      <c r="K431" s="29">
        <f t="shared" si="34"/>
        <v>0.3</v>
      </c>
      <c r="L431" s="29">
        <f t="shared" ca="1" si="31"/>
        <v>1.2E-2</v>
      </c>
      <c r="M431">
        <f>Замеры!AC423</f>
        <v>0</v>
      </c>
    </row>
    <row r="432" spans="1:13" ht="15.6" x14ac:dyDescent="0.3">
      <c r="A432" s="58">
        <f>IF(Замеры!B424=0, " ", Замеры!B424)</f>
        <v>421</v>
      </c>
      <c r="B432" s="59">
        <f>Замеры!J424</f>
        <v>0</v>
      </c>
      <c r="C432" s="60" t="str">
        <f>Замеры!G424</f>
        <v xml:space="preserve">Группа от QF </v>
      </c>
      <c r="D432" s="29" t="s">
        <v>73</v>
      </c>
      <c r="E432" s="28">
        <f>Замеры!L424</f>
        <v>0</v>
      </c>
      <c r="F432" s="29" t="s">
        <v>85</v>
      </c>
      <c r="G432" s="29">
        <f t="shared" si="32"/>
        <v>15</v>
      </c>
      <c r="H432" s="29">
        <f t="shared" si="33"/>
        <v>30</v>
      </c>
      <c r="I432" s="29" t="s">
        <v>72</v>
      </c>
      <c r="J432" s="29">
        <f t="shared" ca="1" si="30"/>
        <v>21.2</v>
      </c>
      <c r="K432" s="29">
        <f t="shared" si="34"/>
        <v>0.3</v>
      </c>
      <c r="L432" s="29">
        <f t="shared" ca="1" si="31"/>
        <v>1.9E-2</v>
      </c>
      <c r="M432">
        <f>Замеры!AC424</f>
        <v>0</v>
      </c>
    </row>
    <row r="433" spans="1:13" ht="15.6" x14ac:dyDescent="0.3">
      <c r="A433" s="58">
        <f>IF(Замеры!B425=0, " ", Замеры!B425)</f>
        <v>422</v>
      </c>
      <c r="B433" s="59">
        <f>Замеры!J425</f>
        <v>0</v>
      </c>
      <c r="C433" s="60" t="str">
        <f>Замеры!G425</f>
        <v xml:space="preserve">Группа от QF </v>
      </c>
      <c r="D433" s="29" t="s">
        <v>73</v>
      </c>
      <c r="E433" s="28">
        <f>Замеры!L425</f>
        <v>0</v>
      </c>
      <c r="F433" s="29" t="s">
        <v>85</v>
      </c>
      <c r="G433" s="29">
        <f t="shared" si="32"/>
        <v>15</v>
      </c>
      <c r="H433" s="29">
        <f t="shared" si="33"/>
        <v>30</v>
      </c>
      <c r="I433" s="29" t="s">
        <v>72</v>
      </c>
      <c r="J433" s="29">
        <f t="shared" ca="1" si="30"/>
        <v>21.1</v>
      </c>
      <c r="K433" s="29">
        <f t="shared" si="34"/>
        <v>0.3</v>
      </c>
      <c r="L433" s="29">
        <f t="shared" ca="1" si="31"/>
        <v>1.6E-2</v>
      </c>
      <c r="M433">
        <f>Замеры!AC425</f>
        <v>0</v>
      </c>
    </row>
    <row r="434" spans="1:13" ht="15.6" x14ac:dyDescent="0.3">
      <c r="A434" s="58">
        <f>IF(Замеры!B426=0, " ", Замеры!B426)</f>
        <v>423</v>
      </c>
      <c r="B434" s="59">
        <f>Замеры!J426</f>
        <v>0</v>
      </c>
      <c r="C434" s="60" t="str">
        <f>Замеры!G426</f>
        <v xml:space="preserve">Группа от QF </v>
      </c>
      <c r="D434" s="29" t="s">
        <v>73</v>
      </c>
      <c r="E434" s="28">
        <f>Замеры!L426</f>
        <v>0</v>
      </c>
      <c r="F434" s="29" t="s">
        <v>85</v>
      </c>
      <c r="G434" s="29">
        <f t="shared" si="32"/>
        <v>15</v>
      </c>
      <c r="H434" s="29">
        <f t="shared" si="33"/>
        <v>30</v>
      </c>
      <c r="I434" s="29" t="s">
        <v>72</v>
      </c>
      <c r="J434" s="29">
        <f t="shared" ca="1" si="30"/>
        <v>21.8</v>
      </c>
      <c r="K434" s="29">
        <f t="shared" si="34"/>
        <v>0.3</v>
      </c>
      <c r="L434" s="29">
        <f t="shared" ca="1" si="31"/>
        <v>0.01</v>
      </c>
      <c r="M434">
        <f>Замеры!AC426</f>
        <v>0</v>
      </c>
    </row>
    <row r="435" spans="1:13" ht="15.6" x14ac:dyDescent="0.3">
      <c r="A435" s="58">
        <f>IF(Замеры!B427=0, " ", Замеры!B427)</f>
        <v>424</v>
      </c>
      <c r="B435" s="59">
        <f>Замеры!J427</f>
        <v>0</v>
      </c>
      <c r="C435" s="60" t="str">
        <f>Замеры!G427</f>
        <v xml:space="preserve">Группа от QF </v>
      </c>
      <c r="D435" s="29" t="s">
        <v>73</v>
      </c>
      <c r="E435" s="28">
        <f>Замеры!L427</f>
        <v>0</v>
      </c>
      <c r="F435" s="29" t="s">
        <v>85</v>
      </c>
      <c r="G435" s="29">
        <f t="shared" si="32"/>
        <v>15</v>
      </c>
      <c r="H435" s="29">
        <f t="shared" si="33"/>
        <v>30</v>
      </c>
      <c r="I435" s="29" t="s">
        <v>72</v>
      </c>
      <c r="J435" s="29">
        <f t="shared" ca="1" si="30"/>
        <v>20.7</v>
      </c>
      <c r="K435" s="29">
        <f t="shared" si="34"/>
        <v>0.3</v>
      </c>
      <c r="L435" s="29">
        <f t="shared" ca="1" si="31"/>
        <v>1.7999999999999999E-2</v>
      </c>
      <c r="M435">
        <f>Замеры!AC427</f>
        <v>0</v>
      </c>
    </row>
    <row r="436" spans="1:13" ht="15.6" x14ac:dyDescent="0.3">
      <c r="A436" s="58">
        <f>IF(Замеры!B428=0, " ", Замеры!B428)</f>
        <v>425</v>
      </c>
      <c r="B436" s="59">
        <f>Замеры!J428</f>
        <v>0</v>
      </c>
      <c r="C436" s="60" t="str">
        <f>Замеры!G428</f>
        <v xml:space="preserve">Группа от QF </v>
      </c>
      <c r="D436" s="29" t="s">
        <v>73</v>
      </c>
      <c r="E436" s="28">
        <f>Замеры!L428</f>
        <v>0</v>
      </c>
      <c r="F436" s="29" t="s">
        <v>85</v>
      </c>
      <c r="G436" s="29">
        <f t="shared" si="32"/>
        <v>15</v>
      </c>
      <c r="H436" s="29">
        <f t="shared" si="33"/>
        <v>30</v>
      </c>
      <c r="I436" s="29" t="s">
        <v>72</v>
      </c>
      <c r="J436" s="29">
        <f t="shared" ca="1" si="30"/>
        <v>21.1</v>
      </c>
      <c r="K436" s="29">
        <f t="shared" si="34"/>
        <v>0.3</v>
      </c>
      <c r="L436" s="29">
        <f t="shared" ca="1" si="31"/>
        <v>1.6E-2</v>
      </c>
      <c r="M436">
        <f>Замеры!AC428</f>
        <v>0</v>
      </c>
    </row>
    <row r="437" spans="1:13" ht="15.6" x14ac:dyDescent="0.3">
      <c r="A437" s="58">
        <f>IF(Замеры!B429=0, " ", Замеры!B429)</f>
        <v>426</v>
      </c>
      <c r="B437" s="59">
        <f>Замеры!J429</f>
        <v>0</v>
      </c>
      <c r="C437" s="60" t="str">
        <f>Замеры!G429</f>
        <v xml:space="preserve">Группа от QF </v>
      </c>
      <c r="D437" s="29" t="s">
        <v>73</v>
      </c>
      <c r="E437" s="28">
        <f>Замеры!L429</f>
        <v>0</v>
      </c>
      <c r="F437" s="29" t="s">
        <v>85</v>
      </c>
      <c r="G437" s="29">
        <f t="shared" si="32"/>
        <v>15</v>
      </c>
      <c r="H437" s="29">
        <f t="shared" si="33"/>
        <v>30</v>
      </c>
      <c r="I437" s="29" t="s">
        <v>72</v>
      </c>
      <c r="J437" s="29">
        <f t="shared" ca="1" si="30"/>
        <v>21.8</v>
      </c>
      <c r="K437" s="29">
        <f t="shared" si="34"/>
        <v>0.3</v>
      </c>
      <c r="L437" s="29">
        <f t="shared" ca="1" si="31"/>
        <v>1.0999999999999999E-2</v>
      </c>
      <c r="M437">
        <f>Замеры!AC429</f>
        <v>0</v>
      </c>
    </row>
    <row r="438" spans="1:13" ht="15.6" x14ac:dyDescent="0.3">
      <c r="A438" s="58">
        <f>IF(Замеры!B430=0, " ", Замеры!B430)</f>
        <v>427</v>
      </c>
      <c r="B438" s="59">
        <f>Замеры!J430</f>
        <v>0</v>
      </c>
      <c r="C438" s="60" t="str">
        <f>Замеры!G430</f>
        <v xml:space="preserve">Группа от QF </v>
      </c>
      <c r="D438" s="29" t="s">
        <v>73</v>
      </c>
      <c r="E438" s="28">
        <f>Замеры!L430</f>
        <v>0</v>
      </c>
      <c r="F438" s="29" t="s">
        <v>85</v>
      </c>
      <c r="G438" s="29">
        <f t="shared" si="32"/>
        <v>15</v>
      </c>
      <c r="H438" s="29">
        <f t="shared" si="33"/>
        <v>30</v>
      </c>
      <c r="I438" s="29" t="s">
        <v>72</v>
      </c>
      <c r="J438" s="29">
        <f t="shared" ca="1" si="30"/>
        <v>21.9</v>
      </c>
      <c r="K438" s="29">
        <f t="shared" si="34"/>
        <v>0.3</v>
      </c>
      <c r="L438" s="29">
        <f t="shared" ca="1" si="31"/>
        <v>1.2999999999999999E-2</v>
      </c>
      <c r="M438">
        <f>Замеры!AC430</f>
        <v>0</v>
      </c>
    </row>
    <row r="439" spans="1:13" ht="15.6" x14ac:dyDescent="0.3">
      <c r="A439" s="58">
        <f>IF(Замеры!B431=0, " ", Замеры!B431)</f>
        <v>428</v>
      </c>
      <c r="B439" s="59">
        <f>Замеры!J431</f>
        <v>0</v>
      </c>
      <c r="C439" s="60" t="str">
        <f>Замеры!G431</f>
        <v xml:space="preserve">Группа от QF </v>
      </c>
      <c r="D439" s="29" t="s">
        <v>73</v>
      </c>
      <c r="E439" s="28">
        <f>Замеры!L431</f>
        <v>0</v>
      </c>
      <c r="F439" s="29" t="s">
        <v>85</v>
      </c>
      <c r="G439" s="29">
        <f t="shared" si="32"/>
        <v>15</v>
      </c>
      <c r="H439" s="29">
        <f t="shared" si="33"/>
        <v>30</v>
      </c>
      <c r="I439" s="29" t="s">
        <v>72</v>
      </c>
      <c r="J439" s="29">
        <f t="shared" ca="1" si="30"/>
        <v>20.5</v>
      </c>
      <c r="K439" s="29">
        <f t="shared" si="34"/>
        <v>0.3</v>
      </c>
      <c r="L439" s="29">
        <f t="shared" ca="1" si="31"/>
        <v>1.7999999999999999E-2</v>
      </c>
      <c r="M439">
        <f>Замеры!AC431</f>
        <v>0</v>
      </c>
    </row>
    <row r="440" spans="1:13" ht="15.6" x14ac:dyDescent="0.3">
      <c r="A440" s="58">
        <f>IF(Замеры!B432=0, " ", Замеры!B432)</f>
        <v>429</v>
      </c>
      <c r="B440" s="59">
        <f>Замеры!J432</f>
        <v>0</v>
      </c>
      <c r="C440" s="60" t="str">
        <f>Замеры!G432</f>
        <v xml:space="preserve">Группа от QF </v>
      </c>
      <c r="D440" s="29" t="s">
        <v>73</v>
      </c>
      <c r="E440" s="28">
        <f>Замеры!L432</f>
        <v>0</v>
      </c>
      <c r="F440" s="29" t="s">
        <v>85</v>
      </c>
      <c r="G440" s="29">
        <f t="shared" si="32"/>
        <v>15</v>
      </c>
      <c r="H440" s="29">
        <f t="shared" si="33"/>
        <v>30</v>
      </c>
      <c r="I440" s="29" t="s">
        <v>72</v>
      </c>
      <c r="J440" s="29">
        <f t="shared" ca="1" si="30"/>
        <v>21.5</v>
      </c>
      <c r="K440" s="29">
        <f t="shared" si="34"/>
        <v>0.3</v>
      </c>
      <c r="L440" s="29">
        <f t="shared" ca="1" si="31"/>
        <v>0.01</v>
      </c>
      <c r="M440">
        <f>Замеры!AC432</f>
        <v>0</v>
      </c>
    </row>
    <row r="441" spans="1:13" ht="15.6" x14ac:dyDescent="0.3">
      <c r="A441" s="58">
        <f>IF(Замеры!B433=0, " ", Замеры!B433)</f>
        <v>430</v>
      </c>
      <c r="B441" s="59">
        <f>Замеры!J433</f>
        <v>0</v>
      </c>
      <c r="C441" s="60" t="str">
        <f>Замеры!G433</f>
        <v xml:space="preserve">Группа от QF </v>
      </c>
      <c r="D441" s="29" t="s">
        <v>73</v>
      </c>
      <c r="E441" s="28">
        <f>Замеры!L433</f>
        <v>0</v>
      </c>
      <c r="F441" s="29" t="s">
        <v>85</v>
      </c>
      <c r="G441" s="29">
        <f t="shared" si="32"/>
        <v>15</v>
      </c>
      <c r="H441" s="29">
        <f t="shared" si="33"/>
        <v>30</v>
      </c>
      <c r="I441" s="29" t="s">
        <v>72</v>
      </c>
      <c r="J441" s="29">
        <f t="shared" ca="1" si="30"/>
        <v>20.100000000000001</v>
      </c>
      <c r="K441" s="29">
        <f t="shared" si="34"/>
        <v>0.3</v>
      </c>
      <c r="L441" s="29">
        <f t="shared" ca="1" si="31"/>
        <v>1.4E-2</v>
      </c>
      <c r="M441">
        <f>Замеры!AC433</f>
        <v>0</v>
      </c>
    </row>
    <row r="442" spans="1:13" ht="15.6" x14ac:dyDescent="0.3">
      <c r="A442" s="58">
        <f>IF(Замеры!B434=0, " ", Замеры!B434)</f>
        <v>431</v>
      </c>
      <c r="B442" s="59">
        <f>Замеры!J434</f>
        <v>0</v>
      </c>
      <c r="C442" s="60" t="str">
        <f>Замеры!G434</f>
        <v xml:space="preserve">Группа от QF </v>
      </c>
      <c r="D442" s="29" t="s">
        <v>73</v>
      </c>
      <c r="E442" s="28">
        <f>Замеры!L434</f>
        <v>0</v>
      </c>
      <c r="F442" s="29" t="s">
        <v>85</v>
      </c>
      <c r="G442" s="29">
        <f t="shared" si="32"/>
        <v>15</v>
      </c>
      <c r="H442" s="29">
        <f t="shared" si="33"/>
        <v>30</v>
      </c>
      <c r="I442" s="29" t="s">
        <v>72</v>
      </c>
      <c r="J442" s="29">
        <f t="shared" ca="1" si="30"/>
        <v>21.7</v>
      </c>
      <c r="K442" s="29">
        <f t="shared" si="34"/>
        <v>0.3</v>
      </c>
      <c r="L442" s="29">
        <f t="shared" ca="1" si="31"/>
        <v>7.0000000000000001E-3</v>
      </c>
      <c r="M442">
        <f>Замеры!AC434</f>
        <v>0</v>
      </c>
    </row>
    <row r="443" spans="1:13" ht="15.6" x14ac:dyDescent="0.3">
      <c r="A443" s="58">
        <f>IF(Замеры!B435=0, " ", Замеры!B435)</f>
        <v>432</v>
      </c>
      <c r="B443" s="59">
        <f>Замеры!J435</f>
        <v>0</v>
      </c>
      <c r="C443" s="60" t="str">
        <f>Замеры!G435</f>
        <v xml:space="preserve">Группа от QF </v>
      </c>
      <c r="D443" s="29" t="s">
        <v>73</v>
      </c>
      <c r="E443" s="28">
        <f>Замеры!L435</f>
        <v>0</v>
      </c>
      <c r="F443" s="29" t="s">
        <v>85</v>
      </c>
      <c r="G443" s="29">
        <f t="shared" si="32"/>
        <v>15</v>
      </c>
      <c r="H443" s="29">
        <f t="shared" si="33"/>
        <v>30</v>
      </c>
      <c r="I443" s="29" t="s">
        <v>72</v>
      </c>
      <c r="J443" s="29">
        <f t="shared" ca="1" si="30"/>
        <v>20.100000000000001</v>
      </c>
      <c r="K443" s="29">
        <f t="shared" si="34"/>
        <v>0.3</v>
      </c>
      <c r="L443" s="29">
        <f t="shared" ca="1" si="31"/>
        <v>1.6E-2</v>
      </c>
      <c r="M443">
        <f>Замеры!AC435</f>
        <v>0</v>
      </c>
    </row>
    <row r="444" spans="1:13" ht="15.6" x14ac:dyDescent="0.3">
      <c r="A444" s="58">
        <f>IF(Замеры!B436=0, " ", Замеры!B436)</f>
        <v>433</v>
      </c>
      <c r="B444" s="59">
        <f>Замеры!J436</f>
        <v>0</v>
      </c>
      <c r="C444" s="60" t="str">
        <f>Замеры!G436</f>
        <v xml:space="preserve">Группа от QF </v>
      </c>
      <c r="D444" s="29" t="s">
        <v>73</v>
      </c>
      <c r="E444" s="28">
        <f>Замеры!L436</f>
        <v>0</v>
      </c>
      <c r="F444" s="29" t="s">
        <v>85</v>
      </c>
      <c r="G444" s="29">
        <f t="shared" si="32"/>
        <v>15</v>
      </c>
      <c r="H444" s="29">
        <f t="shared" si="33"/>
        <v>30</v>
      </c>
      <c r="I444" s="29" t="s">
        <v>72</v>
      </c>
      <c r="J444" s="29">
        <f t="shared" ca="1" si="30"/>
        <v>21.8</v>
      </c>
      <c r="K444" s="29">
        <f t="shared" si="34"/>
        <v>0.3</v>
      </c>
      <c r="L444" s="29">
        <f t="shared" ca="1" si="31"/>
        <v>1.9E-2</v>
      </c>
      <c r="M444">
        <f>Замеры!AC436</f>
        <v>0</v>
      </c>
    </row>
    <row r="445" spans="1:13" ht="15.6" x14ac:dyDescent="0.3">
      <c r="A445" s="58">
        <f>IF(Замеры!B437=0, " ", Замеры!B437)</f>
        <v>434</v>
      </c>
      <c r="B445" s="59">
        <f>Замеры!J437</f>
        <v>0</v>
      </c>
      <c r="C445" s="60" t="str">
        <f>Замеры!G437</f>
        <v xml:space="preserve">Группа от QF </v>
      </c>
      <c r="D445" s="29" t="s">
        <v>73</v>
      </c>
      <c r="E445" s="28">
        <f>Замеры!L437</f>
        <v>0</v>
      </c>
      <c r="F445" s="29" t="s">
        <v>85</v>
      </c>
      <c r="G445" s="29">
        <f t="shared" si="32"/>
        <v>15</v>
      </c>
      <c r="H445" s="29">
        <f t="shared" si="33"/>
        <v>30</v>
      </c>
      <c r="I445" s="29" t="s">
        <v>72</v>
      </c>
      <c r="J445" s="29">
        <f t="shared" ca="1" si="30"/>
        <v>20.2</v>
      </c>
      <c r="K445" s="29">
        <f t="shared" si="34"/>
        <v>0.3</v>
      </c>
      <c r="L445" s="29">
        <f t="shared" ca="1" si="31"/>
        <v>8.9999999999999993E-3</v>
      </c>
      <c r="M445">
        <f>Замеры!AC437</f>
        <v>0</v>
      </c>
    </row>
    <row r="446" spans="1:13" ht="15.6" x14ac:dyDescent="0.3">
      <c r="A446" s="58">
        <f>IF(Замеры!B438=0, " ", Замеры!B438)</f>
        <v>435</v>
      </c>
      <c r="B446" s="59">
        <f>Замеры!J438</f>
        <v>0</v>
      </c>
      <c r="C446" s="60" t="str">
        <f>Замеры!G438</f>
        <v xml:space="preserve">Группа от QF </v>
      </c>
      <c r="D446" s="29" t="s">
        <v>73</v>
      </c>
      <c r="E446" s="28">
        <f>Замеры!L438</f>
        <v>0</v>
      </c>
      <c r="F446" s="29" t="s">
        <v>85</v>
      </c>
      <c r="G446" s="29">
        <f t="shared" si="32"/>
        <v>15</v>
      </c>
      <c r="H446" s="29">
        <f t="shared" si="33"/>
        <v>30</v>
      </c>
      <c r="I446" s="29" t="s">
        <v>72</v>
      </c>
      <c r="J446" s="29">
        <f t="shared" ca="1" si="30"/>
        <v>20.7</v>
      </c>
      <c r="K446" s="29">
        <f t="shared" si="34"/>
        <v>0.3</v>
      </c>
      <c r="L446" s="29">
        <f t="shared" ca="1" si="31"/>
        <v>1.2999999999999999E-2</v>
      </c>
      <c r="M446">
        <f>Замеры!AC438</f>
        <v>0</v>
      </c>
    </row>
    <row r="447" spans="1:13" ht="15.6" x14ac:dyDescent="0.3">
      <c r="A447" s="58">
        <f>IF(Замеры!B439=0, " ", Замеры!B439)</f>
        <v>436</v>
      </c>
      <c r="B447" s="59">
        <f>Замеры!J439</f>
        <v>0</v>
      </c>
      <c r="C447" s="60" t="str">
        <f>Замеры!G439</f>
        <v xml:space="preserve">Группа от QF </v>
      </c>
      <c r="D447" s="29" t="s">
        <v>73</v>
      </c>
      <c r="E447" s="28">
        <f>Замеры!L439</f>
        <v>0</v>
      </c>
      <c r="F447" s="29" t="s">
        <v>85</v>
      </c>
      <c r="G447" s="29">
        <f t="shared" si="32"/>
        <v>15</v>
      </c>
      <c r="H447" s="29">
        <f t="shared" si="33"/>
        <v>30</v>
      </c>
      <c r="I447" s="29" t="s">
        <v>72</v>
      </c>
      <c r="J447" s="29">
        <f t="shared" ca="1" si="30"/>
        <v>21.2</v>
      </c>
      <c r="K447" s="29">
        <f t="shared" si="34"/>
        <v>0.3</v>
      </c>
      <c r="L447" s="29">
        <f t="shared" ca="1" si="31"/>
        <v>1.9E-2</v>
      </c>
      <c r="M447">
        <f>Замеры!AC439</f>
        <v>0</v>
      </c>
    </row>
    <row r="448" spans="1:13" ht="15.6" x14ac:dyDescent="0.3">
      <c r="A448" s="58">
        <f>IF(Замеры!B440=0, " ", Замеры!B440)</f>
        <v>437</v>
      </c>
      <c r="B448" s="59">
        <f>Замеры!J440</f>
        <v>0</v>
      </c>
      <c r="C448" s="60" t="str">
        <f>Замеры!G440</f>
        <v xml:space="preserve">Группа от QF </v>
      </c>
      <c r="D448" s="29" t="s">
        <v>73</v>
      </c>
      <c r="E448" s="28">
        <f>Замеры!L440</f>
        <v>0</v>
      </c>
      <c r="F448" s="29" t="s">
        <v>85</v>
      </c>
      <c r="G448" s="29">
        <f t="shared" si="32"/>
        <v>15</v>
      </c>
      <c r="H448" s="29">
        <f t="shared" si="33"/>
        <v>30</v>
      </c>
      <c r="I448" s="29" t="s">
        <v>72</v>
      </c>
      <c r="J448" s="29">
        <f t="shared" ca="1" si="30"/>
        <v>21</v>
      </c>
      <c r="K448" s="29">
        <f t="shared" si="34"/>
        <v>0.3</v>
      </c>
      <c r="L448" s="29">
        <f t="shared" ca="1" si="31"/>
        <v>1.7000000000000001E-2</v>
      </c>
      <c r="M448">
        <f>Замеры!AC440</f>
        <v>0</v>
      </c>
    </row>
    <row r="449" spans="1:13" ht="15.6" x14ac:dyDescent="0.3">
      <c r="A449" s="58">
        <f>IF(Замеры!B441=0, " ", Замеры!B441)</f>
        <v>438</v>
      </c>
      <c r="B449" s="59">
        <f>Замеры!J441</f>
        <v>0</v>
      </c>
      <c r="C449" s="60" t="str">
        <f>Замеры!G441</f>
        <v xml:space="preserve">Группа от QF </v>
      </c>
      <c r="D449" s="29" t="s">
        <v>73</v>
      </c>
      <c r="E449" s="28">
        <f>Замеры!L441</f>
        <v>0</v>
      </c>
      <c r="F449" s="29" t="s">
        <v>85</v>
      </c>
      <c r="G449" s="29">
        <f t="shared" si="32"/>
        <v>15</v>
      </c>
      <c r="H449" s="29">
        <f t="shared" si="33"/>
        <v>30</v>
      </c>
      <c r="I449" s="29" t="s">
        <v>72</v>
      </c>
      <c r="J449" s="29">
        <f t="shared" ca="1" si="30"/>
        <v>20.100000000000001</v>
      </c>
      <c r="K449" s="29">
        <f t="shared" si="34"/>
        <v>0.3</v>
      </c>
      <c r="L449" s="29">
        <f t="shared" ca="1" si="31"/>
        <v>1.9E-2</v>
      </c>
      <c r="M449">
        <f>Замеры!AC441</f>
        <v>0</v>
      </c>
    </row>
    <row r="450" spans="1:13" ht="15.6" x14ac:dyDescent="0.3">
      <c r="A450" s="58">
        <f>IF(Замеры!B442=0, " ", Замеры!B442)</f>
        <v>439</v>
      </c>
      <c r="B450" s="59">
        <f>Замеры!J442</f>
        <v>0</v>
      </c>
      <c r="C450" s="60" t="str">
        <f>Замеры!G442</f>
        <v xml:space="preserve">Группа от QF </v>
      </c>
      <c r="D450" s="29" t="s">
        <v>73</v>
      </c>
      <c r="E450" s="28">
        <f>Замеры!L442</f>
        <v>0</v>
      </c>
      <c r="F450" s="29" t="s">
        <v>85</v>
      </c>
      <c r="G450" s="29">
        <f t="shared" si="32"/>
        <v>15</v>
      </c>
      <c r="H450" s="29">
        <f t="shared" si="33"/>
        <v>30</v>
      </c>
      <c r="I450" s="29" t="s">
        <v>72</v>
      </c>
      <c r="J450" s="29">
        <f t="shared" ca="1" si="30"/>
        <v>21.9</v>
      </c>
      <c r="K450" s="29">
        <f t="shared" si="34"/>
        <v>0.3</v>
      </c>
      <c r="L450" s="29">
        <f t="shared" ca="1" si="31"/>
        <v>1.2999999999999999E-2</v>
      </c>
      <c r="M450">
        <f>Замеры!AC442</f>
        <v>0</v>
      </c>
    </row>
    <row r="451" spans="1:13" ht="15.6" x14ac:dyDescent="0.3">
      <c r="A451" s="58">
        <f>IF(Замеры!B443=0, " ", Замеры!B443)</f>
        <v>440</v>
      </c>
      <c r="B451" s="59">
        <f>Замеры!J443</f>
        <v>0</v>
      </c>
      <c r="C451" s="60" t="str">
        <f>Замеры!G443</f>
        <v xml:space="preserve">Группа от QF </v>
      </c>
      <c r="D451" s="29" t="s">
        <v>73</v>
      </c>
      <c r="E451" s="28">
        <f>Замеры!L443</f>
        <v>0</v>
      </c>
      <c r="F451" s="29" t="s">
        <v>85</v>
      </c>
      <c r="G451" s="29">
        <f t="shared" si="32"/>
        <v>15</v>
      </c>
      <c r="H451" s="29">
        <f t="shared" si="33"/>
        <v>30</v>
      </c>
      <c r="I451" s="29" t="s">
        <v>72</v>
      </c>
      <c r="J451" s="29">
        <f t="shared" ca="1" si="30"/>
        <v>20.2</v>
      </c>
      <c r="K451" s="29">
        <f t="shared" si="34"/>
        <v>0.3</v>
      </c>
      <c r="L451" s="29">
        <f t="shared" ca="1" si="31"/>
        <v>1.9E-2</v>
      </c>
      <c r="M451">
        <f>Замеры!AC443</f>
        <v>0</v>
      </c>
    </row>
    <row r="452" spans="1:13" ht="15.6" x14ac:dyDescent="0.3">
      <c r="A452" s="58">
        <f>IF(Замеры!B444=0, " ", Замеры!B444)</f>
        <v>441</v>
      </c>
      <c r="B452" s="59">
        <f>Замеры!J444</f>
        <v>0</v>
      </c>
      <c r="C452" s="60" t="str">
        <f>Замеры!G444</f>
        <v xml:space="preserve">Группа от QF </v>
      </c>
      <c r="D452" s="29" t="s">
        <v>73</v>
      </c>
      <c r="E452" s="28">
        <f>Замеры!L444</f>
        <v>0</v>
      </c>
      <c r="F452" s="29" t="s">
        <v>85</v>
      </c>
      <c r="G452" s="29">
        <f t="shared" si="32"/>
        <v>15</v>
      </c>
      <c r="H452" s="29">
        <f t="shared" si="33"/>
        <v>30</v>
      </c>
      <c r="I452" s="29" t="s">
        <v>72</v>
      </c>
      <c r="J452" s="29">
        <f t="shared" ca="1" si="30"/>
        <v>20.7</v>
      </c>
      <c r="K452" s="29">
        <f t="shared" si="34"/>
        <v>0.3</v>
      </c>
      <c r="L452" s="29">
        <f t="shared" ca="1" si="31"/>
        <v>1.7000000000000001E-2</v>
      </c>
      <c r="M452">
        <f>Замеры!AC444</f>
        <v>0</v>
      </c>
    </row>
    <row r="453" spans="1:13" ht="15.6" x14ac:dyDescent="0.3">
      <c r="A453" s="58">
        <f>IF(Замеры!B445=0, " ", Замеры!B445)</f>
        <v>442</v>
      </c>
      <c r="B453" s="59">
        <f>Замеры!J445</f>
        <v>0</v>
      </c>
      <c r="C453" s="60" t="str">
        <f>Замеры!G445</f>
        <v xml:space="preserve">Группа от QF </v>
      </c>
      <c r="D453" s="29" t="s">
        <v>73</v>
      </c>
      <c r="E453" s="28">
        <f>Замеры!L445</f>
        <v>0</v>
      </c>
      <c r="F453" s="29" t="s">
        <v>85</v>
      </c>
      <c r="G453" s="29">
        <f t="shared" si="32"/>
        <v>15</v>
      </c>
      <c r="H453" s="29">
        <f t="shared" si="33"/>
        <v>30</v>
      </c>
      <c r="I453" s="29" t="s">
        <v>72</v>
      </c>
      <c r="J453" s="29">
        <f t="shared" ca="1" si="30"/>
        <v>20.100000000000001</v>
      </c>
      <c r="K453" s="29">
        <f t="shared" si="34"/>
        <v>0.3</v>
      </c>
      <c r="L453" s="29">
        <f t="shared" ca="1" si="31"/>
        <v>1.7000000000000001E-2</v>
      </c>
      <c r="M453">
        <f>Замеры!AC445</f>
        <v>0</v>
      </c>
    </row>
    <row r="454" spans="1:13" ht="15.6" x14ac:dyDescent="0.3">
      <c r="A454" s="58">
        <f>IF(Замеры!B446=0, " ", Замеры!B446)</f>
        <v>443</v>
      </c>
      <c r="B454" s="59">
        <f>Замеры!J446</f>
        <v>0</v>
      </c>
      <c r="C454" s="60" t="str">
        <f>Замеры!G446</f>
        <v xml:space="preserve">Группа от QF </v>
      </c>
      <c r="D454" s="29" t="s">
        <v>73</v>
      </c>
      <c r="E454" s="28">
        <f>Замеры!L446</f>
        <v>0</v>
      </c>
      <c r="F454" s="29" t="s">
        <v>85</v>
      </c>
      <c r="G454" s="29">
        <f t="shared" si="32"/>
        <v>15</v>
      </c>
      <c r="H454" s="29">
        <f t="shared" si="33"/>
        <v>30</v>
      </c>
      <c r="I454" s="29" t="s">
        <v>72</v>
      </c>
      <c r="J454" s="29">
        <f t="shared" ca="1" si="30"/>
        <v>21.7</v>
      </c>
      <c r="K454" s="29">
        <f t="shared" si="34"/>
        <v>0.3</v>
      </c>
      <c r="L454" s="29">
        <f t="shared" ca="1" si="31"/>
        <v>1.4E-2</v>
      </c>
      <c r="M454">
        <f>Замеры!AC446</f>
        <v>0</v>
      </c>
    </row>
    <row r="455" spans="1:13" ht="15.6" x14ac:dyDescent="0.3">
      <c r="A455" s="58">
        <f>IF(Замеры!B447=0, " ", Замеры!B447)</f>
        <v>444</v>
      </c>
      <c r="B455" s="59">
        <f>Замеры!J447</f>
        <v>0</v>
      </c>
      <c r="C455" s="60" t="str">
        <f>Замеры!G447</f>
        <v xml:space="preserve">Группа от QF </v>
      </c>
      <c r="D455" s="29" t="s">
        <v>73</v>
      </c>
      <c r="E455" s="28">
        <f>Замеры!L447</f>
        <v>0</v>
      </c>
      <c r="F455" s="29" t="s">
        <v>85</v>
      </c>
      <c r="G455" s="29">
        <f t="shared" si="32"/>
        <v>15</v>
      </c>
      <c r="H455" s="29">
        <f t="shared" si="33"/>
        <v>30</v>
      </c>
      <c r="I455" s="29" t="s">
        <v>72</v>
      </c>
      <c r="J455" s="29">
        <f t="shared" ca="1" si="30"/>
        <v>21.1</v>
      </c>
      <c r="K455" s="29">
        <f t="shared" si="34"/>
        <v>0.3</v>
      </c>
      <c r="L455" s="29">
        <f t="shared" ca="1" si="31"/>
        <v>7.0000000000000001E-3</v>
      </c>
      <c r="M455">
        <f>Замеры!AC447</f>
        <v>0</v>
      </c>
    </row>
    <row r="456" spans="1:13" ht="15.6" x14ac:dyDescent="0.3">
      <c r="A456" s="58">
        <f>IF(Замеры!B448=0, " ", Замеры!B448)</f>
        <v>445</v>
      </c>
      <c r="B456" s="59">
        <f>Замеры!J448</f>
        <v>0</v>
      </c>
      <c r="C456" s="60" t="str">
        <f>Замеры!G448</f>
        <v xml:space="preserve">Группа от QF </v>
      </c>
      <c r="D456" s="29" t="s">
        <v>73</v>
      </c>
      <c r="E456" s="28">
        <f>Замеры!L448</f>
        <v>0</v>
      </c>
      <c r="F456" s="29" t="s">
        <v>85</v>
      </c>
      <c r="G456" s="29">
        <f t="shared" si="32"/>
        <v>15</v>
      </c>
      <c r="H456" s="29">
        <f t="shared" si="33"/>
        <v>30</v>
      </c>
      <c r="I456" s="29" t="s">
        <v>72</v>
      </c>
      <c r="J456" s="29">
        <f t="shared" ca="1" si="30"/>
        <v>21.8</v>
      </c>
      <c r="K456" s="29">
        <f t="shared" si="34"/>
        <v>0.3</v>
      </c>
      <c r="L456" s="29">
        <f t="shared" ca="1" si="31"/>
        <v>1.0999999999999999E-2</v>
      </c>
      <c r="M456">
        <f>Замеры!AC448</f>
        <v>0</v>
      </c>
    </row>
    <row r="457" spans="1:13" ht="15.6" x14ac:dyDescent="0.3">
      <c r="A457" s="58">
        <f>IF(Замеры!B449=0, " ", Замеры!B449)</f>
        <v>446</v>
      </c>
      <c r="B457" s="59">
        <f>Замеры!J449</f>
        <v>0</v>
      </c>
      <c r="C457" s="60" t="str">
        <f>Замеры!G449</f>
        <v xml:space="preserve">Группа от QF </v>
      </c>
      <c r="D457" s="29" t="s">
        <v>73</v>
      </c>
      <c r="E457" s="28">
        <f>Замеры!L449</f>
        <v>0</v>
      </c>
      <c r="F457" s="29" t="s">
        <v>85</v>
      </c>
      <c r="G457" s="29">
        <f t="shared" si="32"/>
        <v>15</v>
      </c>
      <c r="H457" s="29">
        <f t="shared" si="33"/>
        <v>30</v>
      </c>
      <c r="I457" s="29" t="s">
        <v>72</v>
      </c>
      <c r="J457" s="29">
        <f t="shared" ca="1" si="30"/>
        <v>21.7</v>
      </c>
      <c r="K457" s="29">
        <f t="shared" si="34"/>
        <v>0.3</v>
      </c>
      <c r="L457" s="29">
        <f t="shared" ca="1" si="31"/>
        <v>1.4E-2</v>
      </c>
      <c r="M457">
        <f>Замеры!AC449</f>
        <v>0</v>
      </c>
    </row>
    <row r="458" spans="1:13" ht="15.6" x14ac:dyDescent="0.3">
      <c r="A458" s="58">
        <f>IF(Замеры!B450=0, " ", Замеры!B450)</f>
        <v>447</v>
      </c>
      <c r="B458" s="59">
        <f>Замеры!J450</f>
        <v>0</v>
      </c>
      <c r="C458" s="60" t="str">
        <f>Замеры!G450</f>
        <v xml:space="preserve">Группа от QF </v>
      </c>
      <c r="D458" s="29" t="s">
        <v>73</v>
      </c>
      <c r="E458" s="28">
        <f>Замеры!L450</f>
        <v>0</v>
      </c>
      <c r="F458" s="29" t="s">
        <v>85</v>
      </c>
      <c r="G458" s="29">
        <f t="shared" si="32"/>
        <v>15</v>
      </c>
      <c r="H458" s="29">
        <f t="shared" si="33"/>
        <v>30</v>
      </c>
      <c r="I458" s="29" t="s">
        <v>72</v>
      </c>
      <c r="J458" s="29">
        <f t="shared" ca="1" si="30"/>
        <v>20.5</v>
      </c>
      <c r="K458" s="29">
        <f t="shared" si="34"/>
        <v>0.3</v>
      </c>
      <c r="L458" s="29">
        <f t="shared" ca="1" si="31"/>
        <v>1.7999999999999999E-2</v>
      </c>
      <c r="M458">
        <f>Замеры!AC450</f>
        <v>0</v>
      </c>
    </row>
    <row r="459" spans="1:13" ht="15.6" x14ac:dyDescent="0.3">
      <c r="A459" s="58">
        <f>IF(Замеры!B451=0, " ", Замеры!B451)</f>
        <v>448</v>
      </c>
      <c r="B459" s="59">
        <f>Замеры!J451</f>
        <v>0</v>
      </c>
      <c r="C459" s="60" t="str">
        <f>Замеры!G451</f>
        <v xml:space="preserve">Группа от QF </v>
      </c>
      <c r="D459" s="29" t="s">
        <v>73</v>
      </c>
      <c r="E459" s="28">
        <f>Замеры!L451</f>
        <v>0</v>
      </c>
      <c r="F459" s="29" t="s">
        <v>85</v>
      </c>
      <c r="G459" s="29">
        <f t="shared" si="32"/>
        <v>15</v>
      </c>
      <c r="H459" s="29">
        <f t="shared" si="33"/>
        <v>30</v>
      </c>
      <c r="I459" s="29" t="s">
        <v>72</v>
      </c>
      <c r="J459" s="29">
        <f t="shared" ca="1" si="30"/>
        <v>21.3</v>
      </c>
      <c r="K459" s="29">
        <f t="shared" si="34"/>
        <v>0.3</v>
      </c>
      <c r="L459" s="29">
        <f t="shared" ca="1" si="31"/>
        <v>1.4E-2</v>
      </c>
      <c r="M459">
        <f>Замеры!AC451</f>
        <v>0</v>
      </c>
    </row>
    <row r="460" spans="1:13" ht="15.6" x14ac:dyDescent="0.3">
      <c r="A460" s="58">
        <f>IF(Замеры!B452=0, " ", Замеры!B452)</f>
        <v>449</v>
      </c>
      <c r="B460" s="59">
        <f>Замеры!J452</f>
        <v>0</v>
      </c>
      <c r="C460" s="60" t="str">
        <f>Замеры!G452</f>
        <v xml:space="preserve">Группа от QF </v>
      </c>
      <c r="D460" s="29" t="s">
        <v>73</v>
      </c>
      <c r="E460" s="28">
        <f>Замеры!L452</f>
        <v>0</v>
      </c>
      <c r="F460" s="29" t="s">
        <v>85</v>
      </c>
      <c r="G460" s="29">
        <f t="shared" si="32"/>
        <v>15</v>
      </c>
      <c r="H460" s="29">
        <f t="shared" si="33"/>
        <v>30</v>
      </c>
      <c r="I460" s="29" t="s">
        <v>72</v>
      </c>
      <c r="J460" s="29">
        <f t="shared" ref="J460:J523" ca="1" si="35">RANDBETWEEN(201,219)/10</f>
        <v>21.5</v>
      </c>
      <c r="K460" s="29">
        <f t="shared" si="34"/>
        <v>0.3</v>
      </c>
      <c r="L460" s="29">
        <f t="shared" ref="L460:L523" ca="1" si="36">RANDBETWEEN(7,19)/1000</f>
        <v>1.7999999999999999E-2</v>
      </c>
      <c r="M460">
        <f>Замеры!AC452</f>
        <v>0</v>
      </c>
    </row>
    <row r="461" spans="1:13" ht="15.6" x14ac:dyDescent="0.3">
      <c r="A461" s="58">
        <f>IF(Замеры!B453=0, " ", Замеры!B453)</f>
        <v>450</v>
      </c>
      <c r="B461" s="59">
        <f>Замеры!J453</f>
        <v>0</v>
      </c>
      <c r="C461" s="60" t="str">
        <f>Замеры!G453</f>
        <v xml:space="preserve">Группа от QF </v>
      </c>
      <c r="D461" s="29" t="s">
        <v>73</v>
      </c>
      <c r="E461" s="28">
        <f>Замеры!L453</f>
        <v>0</v>
      </c>
      <c r="F461" s="29" t="s">
        <v>85</v>
      </c>
      <c r="G461" s="29">
        <f t="shared" ref="G461:G524" si="37">$M$9</f>
        <v>15</v>
      </c>
      <c r="H461" s="29">
        <f t="shared" ref="H461:H524" si="38">$N$9</f>
        <v>30</v>
      </c>
      <c r="I461" s="29" t="s">
        <v>72</v>
      </c>
      <c r="J461" s="29">
        <f t="shared" ca="1" si="35"/>
        <v>20.100000000000001</v>
      </c>
      <c r="K461" s="29">
        <f t="shared" ref="K461:K524" si="39">$O$9</f>
        <v>0.3</v>
      </c>
      <c r="L461" s="29">
        <f t="shared" ca="1" si="36"/>
        <v>1.7999999999999999E-2</v>
      </c>
      <c r="M461">
        <f>Замеры!AC453</f>
        <v>0</v>
      </c>
    </row>
    <row r="462" spans="1:13" ht="15.6" x14ac:dyDescent="0.3">
      <c r="A462" s="58">
        <f>IF(Замеры!B454=0, " ", Замеры!B454)</f>
        <v>451</v>
      </c>
      <c r="B462" s="59">
        <f>Замеры!J454</f>
        <v>0</v>
      </c>
      <c r="C462" s="60" t="str">
        <f>Замеры!G454</f>
        <v xml:space="preserve">Группа от QF </v>
      </c>
      <c r="D462" s="29" t="s">
        <v>73</v>
      </c>
      <c r="E462" s="28">
        <f>Замеры!L454</f>
        <v>0</v>
      </c>
      <c r="F462" s="29" t="s">
        <v>85</v>
      </c>
      <c r="G462" s="29">
        <f t="shared" si="37"/>
        <v>15</v>
      </c>
      <c r="H462" s="29">
        <f t="shared" si="38"/>
        <v>30</v>
      </c>
      <c r="I462" s="29" t="s">
        <v>72</v>
      </c>
      <c r="J462" s="29">
        <f t="shared" ca="1" si="35"/>
        <v>20.399999999999999</v>
      </c>
      <c r="K462" s="29">
        <f t="shared" si="39"/>
        <v>0.3</v>
      </c>
      <c r="L462" s="29">
        <f t="shared" ca="1" si="36"/>
        <v>8.9999999999999993E-3</v>
      </c>
      <c r="M462">
        <f>Замеры!AC454</f>
        <v>0</v>
      </c>
    </row>
    <row r="463" spans="1:13" ht="15.6" x14ac:dyDescent="0.3">
      <c r="A463" s="58">
        <f>IF(Замеры!B455=0, " ", Замеры!B455)</f>
        <v>452</v>
      </c>
      <c r="B463" s="59">
        <f>Замеры!J455</f>
        <v>0</v>
      </c>
      <c r="C463" s="60" t="str">
        <f>Замеры!G455</f>
        <v xml:space="preserve">Группа от QF </v>
      </c>
      <c r="D463" s="29" t="s">
        <v>73</v>
      </c>
      <c r="E463" s="28">
        <f>Замеры!L455</f>
        <v>0</v>
      </c>
      <c r="F463" s="29" t="s">
        <v>85</v>
      </c>
      <c r="G463" s="29">
        <f t="shared" si="37"/>
        <v>15</v>
      </c>
      <c r="H463" s="29">
        <f t="shared" si="38"/>
        <v>30</v>
      </c>
      <c r="I463" s="29" t="s">
        <v>72</v>
      </c>
      <c r="J463" s="29">
        <f t="shared" ca="1" si="35"/>
        <v>20.399999999999999</v>
      </c>
      <c r="K463" s="29">
        <f t="shared" si="39"/>
        <v>0.3</v>
      </c>
      <c r="L463" s="29">
        <f t="shared" ca="1" si="36"/>
        <v>1.0999999999999999E-2</v>
      </c>
      <c r="M463">
        <f>Замеры!AC455</f>
        <v>0</v>
      </c>
    </row>
    <row r="464" spans="1:13" ht="15.6" x14ac:dyDescent="0.3">
      <c r="A464" s="58">
        <f>IF(Замеры!B456=0, " ", Замеры!B456)</f>
        <v>453</v>
      </c>
      <c r="B464" s="59">
        <f>Замеры!J456</f>
        <v>0</v>
      </c>
      <c r="C464" s="60" t="str">
        <f>Замеры!G456</f>
        <v xml:space="preserve">Группа от QF </v>
      </c>
      <c r="D464" s="29" t="s">
        <v>73</v>
      </c>
      <c r="E464" s="28">
        <f>Замеры!L456</f>
        <v>0</v>
      </c>
      <c r="F464" s="29" t="s">
        <v>85</v>
      </c>
      <c r="G464" s="29">
        <f t="shared" si="37"/>
        <v>15</v>
      </c>
      <c r="H464" s="29">
        <f t="shared" si="38"/>
        <v>30</v>
      </c>
      <c r="I464" s="29" t="s">
        <v>72</v>
      </c>
      <c r="J464" s="29">
        <f t="shared" ca="1" si="35"/>
        <v>21.8</v>
      </c>
      <c r="K464" s="29">
        <f t="shared" si="39"/>
        <v>0.3</v>
      </c>
      <c r="L464" s="29">
        <f t="shared" ca="1" si="36"/>
        <v>0.01</v>
      </c>
      <c r="M464">
        <f>Замеры!AC456</f>
        <v>0</v>
      </c>
    </row>
    <row r="465" spans="1:13" ht="15.6" x14ac:dyDescent="0.3">
      <c r="A465" s="58">
        <f>IF(Замеры!B457=0, " ", Замеры!B457)</f>
        <v>454</v>
      </c>
      <c r="B465" s="59">
        <f>Замеры!J457</f>
        <v>0</v>
      </c>
      <c r="C465" s="60" t="str">
        <f>Замеры!G457</f>
        <v xml:space="preserve">Группа от QF </v>
      </c>
      <c r="D465" s="29" t="s">
        <v>73</v>
      </c>
      <c r="E465" s="28">
        <f>Замеры!L457</f>
        <v>0</v>
      </c>
      <c r="F465" s="29" t="s">
        <v>85</v>
      </c>
      <c r="G465" s="29">
        <f t="shared" si="37"/>
        <v>15</v>
      </c>
      <c r="H465" s="29">
        <f t="shared" si="38"/>
        <v>30</v>
      </c>
      <c r="I465" s="29" t="s">
        <v>72</v>
      </c>
      <c r="J465" s="29">
        <f t="shared" ca="1" si="35"/>
        <v>21.5</v>
      </c>
      <c r="K465" s="29">
        <f t="shared" si="39"/>
        <v>0.3</v>
      </c>
      <c r="L465" s="29">
        <f t="shared" ca="1" si="36"/>
        <v>8.9999999999999993E-3</v>
      </c>
      <c r="M465">
        <f>Замеры!AC457</f>
        <v>0</v>
      </c>
    </row>
    <row r="466" spans="1:13" ht="15.6" x14ac:dyDescent="0.3">
      <c r="A466" s="58">
        <f>IF(Замеры!B458=0, " ", Замеры!B458)</f>
        <v>455</v>
      </c>
      <c r="B466" s="59">
        <f>Замеры!J458</f>
        <v>0</v>
      </c>
      <c r="C466" s="60" t="str">
        <f>Замеры!G458</f>
        <v xml:space="preserve">Группа от QF </v>
      </c>
      <c r="D466" s="29" t="s">
        <v>73</v>
      </c>
      <c r="E466" s="28">
        <f>Замеры!L458</f>
        <v>0</v>
      </c>
      <c r="F466" s="29" t="s">
        <v>85</v>
      </c>
      <c r="G466" s="29">
        <f t="shared" si="37"/>
        <v>15</v>
      </c>
      <c r="H466" s="29">
        <f t="shared" si="38"/>
        <v>30</v>
      </c>
      <c r="I466" s="29" t="s">
        <v>72</v>
      </c>
      <c r="J466" s="29">
        <f t="shared" ca="1" si="35"/>
        <v>21.5</v>
      </c>
      <c r="K466" s="29">
        <f t="shared" si="39"/>
        <v>0.3</v>
      </c>
      <c r="L466" s="29">
        <f t="shared" ca="1" si="36"/>
        <v>1.2E-2</v>
      </c>
      <c r="M466">
        <f>Замеры!AC458</f>
        <v>0</v>
      </c>
    </row>
    <row r="467" spans="1:13" ht="15.6" x14ac:dyDescent="0.3">
      <c r="A467" s="58">
        <f>IF(Замеры!B459=0, " ", Замеры!B459)</f>
        <v>456</v>
      </c>
      <c r="B467" s="59">
        <f>Замеры!J459</f>
        <v>0</v>
      </c>
      <c r="C467" s="60" t="str">
        <f>Замеры!G459</f>
        <v xml:space="preserve">Группа от QF </v>
      </c>
      <c r="D467" s="29" t="s">
        <v>73</v>
      </c>
      <c r="E467" s="28">
        <f>Замеры!L459</f>
        <v>0</v>
      </c>
      <c r="F467" s="29" t="s">
        <v>85</v>
      </c>
      <c r="G467" s="29">
        <f t="shared" si="37"/>
        <v>15</v>
      </c>
      <c r="H467" s="29">
        <f t="shared" si="38"/>
        <v>30</v>
      </c>
      <c r="I467" s="29" t="s">
        <v>72</v>
      </c>
      <c r="J467" s="29">
        <f t="shared" ca="1" si="35"/>
        <v>20.6</v>
      </c>
      <c r="K467" s="29">
        <f t="shared" si="39"/>
        <v>0.3</v>
      </c>
      <c r="L467" s="29">
        <f t="shared" ca="1" si="36"/>
        <v>1.7000000000000001E-2</v>
      </c>
      <c r="M467">
        <f>Замеры!AC459</f>
        <v>0</v>
      </c>
    </row>
    <row r="468" spans="1:13" ht="15.6" x14ac:dyDescent="0.3">
      <c r="A468" s="58">
        <f>IF(Замеры!B460=0, " ", Замеры!B460)</f>
        <v>457</v>
      </c>
      <c r="B468" s="59">
        <f>Замеры!J460</f>
        <v>0</v>
      </c>
      <c r="C468" s="60" t="str">
        <f>Замеры!G460</f>
        <v xml:space="preserve">Группа от QF </v>
      </c>
      <c r="D468" s="29" t="s">
        <v>73</v>
      </c>
      <c r="E468" s="28">
        <f>Замеры!L460</f>
        <v>0</v>
      </c>
      <c r="F468" s="29" t="s">
        <v>85</v>
      </c>
      <c r="G468" s="29">
        <f t="shared" si="37"/>
        <v>15</v>
      </c>
      <c r="H468" s="29">
        <f t="shared" si="38"/>
        <v>30</v>
      </c>
      <c r="I468" s="29" t="s">
        <v>72</v>
      </c>
      <c r="J468" s="29">
        <f t="shared" ca="1" si="35"/>
        <v>20.7</v>
      </c>
      <c r="K468" s="29">
        <f t="shared" si="39"/>
        <v>0.3</v>
      </c>
      <c r="L468" s="29">
        <f t="shared" ca="1" si="36"/>
        <v>1.2E-2</v>
      </c>
      <c r="M468">
        <f>Замеры!AC460</f>
        <v>0</v>
      </c>
    </row>
    <row r="469" spans="1:13" ht="15.6" x14ac:dyDescent="0.3">
      <c r="A469" s="58">
        <f>IF(Замеры!B461=0, " ", Замеры!B461)</f>
        <v>458</v>
      </c>
      <c r="B469" s="59">
        <f>Замеры!J461</f>
        <v>0</v>
      </c>
      <c r="C469" s="60" t="str">
        <f>Замеры!G461</f>
        <v xml:space="preserve">Группа от QF </v>
      </c>
      <c r="D469" s="29" t="s">
        <v>73</v>
      </c>
      <c r="E469" s="28">
        <f>Замеры!L461</f>
        <v>0</v>
      </c>
      <c r="F469" s="29" t="s">
        <v>85</v>
      </c>
      <c r="G469" s="29">
        <f t="shared" si="37"/>
        <v>15</v>
      </c>
      <c r="H469" s="29">
        <f t="shared" si="38"/>
        <v>30</v>
      </c>
      <c r="I469" s="29" t="s">
        <v>72</v>
      </c>
      <c r="J469" s="29">
        <f t="shared" ca="1" si="35"/>
        <v>21.6</v>
      </c>
      <c r="K469" s="29">
        <f t="shared" si="39"/>
        <v>0.3</v>
      </c>
      <c r="L469" s="29">
        <f t="shared" ca="1" si="36"/>
        <v>1.7000000000000001E-2</v>
      </c>
      <c r="M469">
        <f>Замеры!AC461</f>
        <v>0</v>
      </c>
    </row>
    <row r="470" spans="1:13" ht="15.6" x14ac:dyDescent="0.3">
      <c r="A470" s="58">
        <f>IF(Замеры!B462=0, " ", Замеры!B462)</f>
        <v>459</v>
      </c>
      <c r="B470" s="59">
        <f>Замеры!J462</f>
        <v>0</v>
      </c>
      <c r="C470" s="60" t="str">
        <f>Замеры!G462</f>
        <v xml:space="preserve">Группа от QF </v>
      </c>
      <c r="D470" s="29" t="s">
        <v>73</v>
      </c>
      <c r="E470" s="28">
        <f>Замеры!L462</f>
        <v>0</v>
      </c>
      <c r="F470" s="29" t="s">
        <v>85</v>
      </c>
      <c r="G470" s="29">
        <f t="shared" si="37"/>
        <v>15</v>
      </c>
      <c r="H470" s="29">
        <f t="shared" si="38"/>
        <v>30</v>
      </c>
      <c r="I470" s="29" t="s">
        <v>72</v>
      </c>
      <c r="J470" s="29">
        <f t="shared" ca="1" si="35"/>
        <v>21.5</v>
      </c>
      <c r="K470" s="29">
        <f t="shared" si="39"/>
        <v>0.3</v>
      </c>
      <c r="L470" s="29">
        <f t="shared" ca="1" si="36"/>
        <v>1.6E-2</v>
      </c>
      <c r="M470">
        <f>Замеры!AC462</f>
        <v>0</v>
      </c>
    </row>
    <row r="471" spans="1:13" ht="15.6" x14ac:dyDescent="0.3">
      <c r="A471" s="58">
        <f>IF(Замеры!B463=0, " ", Замеры!B463)</f>
        <v>460</v>
      </c>
      <c r="B471" s="59">
        <f>Замеры!J463</f>
        <v>0</v>
      </c>
      <c r="C471" s="60" t="str">
        <f>Замеры!G463</f>
        <v xml:space="preserve">Группа от QF </v>
      </c>
      <c r="D471" s="29" t="s">
        <v>73</v>
      </c>
      <c r="E471" s="28">
        <f>Замеры!L463</f>
        <v>0</v>
      </c>
      <c r="F471" s="29" t="s">
        <v>85</v>
      </c>
      <c r="G471" s="29">
        <f t="shared" si="37"/>
        <v>15</v>
      </c>
      <c r="H471" s="29">
        <f t="shared" si="38"/>
        <v>30</v>
      </c>
      <c r="I471" s="29" t="s">
        <v>72</v>
      </c>
      <c r="J471" s="29">
        <f t="shared" ca="1" si="35"/>
        <v>21</v>
      </c>
      <c r="K471" s="29">
        <f t="shared" si="39"/>
        <v>0.3</v>
      </c>
      <c r="L471" s="29">
        <f t="shared" ca="1" si="36"/>
        <v>1.6E-2</v>
      </c>
      <c r="M471">
        <f>Замеры!AC463</f>
        <v>0</v>
      </c>
    </row>
    <row r="472" spans="1:13" ht="15.6" x14ac:dyDescent="0.3">
      <c r="A472" s="58">
        <f>IF(Замеры!B464=0, " ", Замеры!B464)</f>
        <v>461</v>
      </c>
      <c r="B472" s="59">
        <f>Замеры!J464</f>
        <v>0</v>
      </c>
      <c r="C472" s="60" t="str">
        <f>Замеры!G464</f>
        <v xml:space="preserve">Группа от QF </v>
      </c>
      <c r="D472" s="29" t="s">
        <v>73</v>
      </c>
      <c r="E472" s="28">
        <f>Замеры!L464</f>
        <v>0</v>
      </c>
      <c r="F472" s="29" t="s">
        <v>85</v>
      </c>
      <c r="G472" s="29">
        <f t="shared" si="37"/>
        <v>15</v>
      </c>
      <c r="H472" s="29">
        <f t="shared" si="38"/>
        <v>30</v>
      </c>
      <c r="I472" s="29" t="s">
        <v>72</v>
      </c>
      <c r="J472" s="29">
        <f t="shared" ca="1" si="35"/>
        <v>21.1</v>
      </c>
      <c r="K472" s="29">
        <f t="shared" si="39"/>
        <v>0.3</v>
      </c>
      <c r="L472" s="29">
        <f t="shared" ca="1" si="36"/>
        <v>8.0000000000000002E-3</v>
      </c>
      <c r="M472">
        <f>Замеры!AC464</f>
        <v>0</v>
      </c>
    </row>
    <row r="473" spans="1:13" ht="15.6" x14ac:dyDescent="0.3">
      <c r="A473" s="58">
        <f>IF(Замеры!B465=0, " ", Замеры!B465)</f>
        <v>462</v>
      </c>
      <c r="B473" s="59">
        <f>Замеры!J465</f>
        <v>0</v>
      </c>
      <c r="C473" s="60" t="str">
        <f>Замеры!G465</f>
        <v xml:space="preserve">Группа от QF </v>
      </c>
      <c r="D473" s="29" t="s">
        <v>73</v>
      </c>
      <c r="E473" s="28">
        <f>Замеры!L465</f>
        <v>0</v>
      </c>
      <c r="F473" s="29" t="s">
        <v>85</v>
      </c>
      <c r="G473" s="29">
        <f t="shared" si="37"/>
        <v>15</v>
      </c>
      <c r="H473" s="29">
        <f t="shared" si="38"/>
        <v>30</v>
      </c>
      <c r="I473" s="29" t="s">
        <v>72</v>
      </c>
      <c r="J473" s="29">
        <f t="shared" ca="1" si="35"/>
        <v>21.5</v>
      </c>
      <c r="K473" s="29">
        <f t="shared" si="39"/>
        <v>0.3</v>
      </c>
      <c r="L473" s="29">
        <f t="shared" ca="1" si="36"/>
        <v>1.0999999999999999E-2</v>
      </c>
      <c r="M473">
        <f>Замеры!AC465</f>
        <v>0</v>
      </c>
    </row>
    <row r="474" spans="1:13" ht="15.6" x14ac:dyDescent="0.3">
      <c r="A474" s="58">
        <f>IF(Замеры!B466=0, " ", Замеры!B466)</f>
        <v>463</v>
      </c>
      <c r="B474" s="59">
        <f>Замеры!J466</f>
        <v>0</v>
      </c>
      <c r="C474" s="60" t="str">
        <f>Замеры!G466</f>
        <v xml:space="preserve">Группа от QF </v>
      </c>
      <c r="D474" s="29" t="s">
        <v>73</v>
      </c>
      <c r="E474" s="28">
        <f>Замеры!L466</f>
        <v>0</v>
      </c>
      <c r="F474" s="29" t="s">
        <v>85</v>
      </c>
      <c r="G474" s="29">
        <f t="shared" si="37"/>
        <v>15</v>
      </c>
      <c r="H474" s="29">
        <f t="shared" si="38"/>
        <v>30</v>
      </c>
      <c r="I474" s="29" t="s">
        <v>72</v>
      </c>
      <c r="J474" s="29">
        <f t="shared" ca="1" si="35"/>
        <v>21.1</v>
      </c>
      <c r="K474" s="29">
        <f t="shared" si="39"/>
        <v>0.3</v>
      </c>
      <c r="L474" s="29">
        <f t="shared" ca="1" si="36"/>
        <v>1.6E-2</v>
      </c>
      <c r="M474">
        <f>Замеры!AC466</f>
        <v>0</v>
      </c>
    </row>
    <row r="475" spans="1:13" ht="15.6" x14ac:dyDescent="0.3">
      <c r="A475" s="58">
        <f>IF(Замеры!B467=0, " ", Замеры!B467)</f>
        <v>464</v>
      </c>
      <c r="B475" s="59">
        <f>Замеры!J467</f>
        <v>0</v>
      </c>
      <c r="C475" s="60" t="str">
        <f>Замеры!G467</f>
        <v xml:space="preserve">Группа от QF </v>
      </c>
      <c r="D475" s="29" t="s">
        <v>73</v>
      </c>
      <c r="E475" s="28">
        <f>Замеры!L467</f>
        <v>0</v>
      </c>
      <c r="F475" s="29" t="s">
        <v>85</v>
      </c>
      <c r="G475" s="29">
        <f t="shared" si="37"/>
        <v>15</v>
      </c>
      <c r="H475" s="29">
        <f t="shared" si="38"/>
        <v>30</v>
      </c>
      <c r="I475" s="29" t="s">
        <v>72</v>
      </c>
      <c r="J475" s="29">
        <f t="shared" ca="1" si="35"/>
        <v>21.4</v>
      </c>
      <c r="K475" s="29">
        <f t="shared" si="39"/>
        <v>0.3</v>
      </c>
      <c r="L475" s="29">
        <f t="shared" ca="1" si="36"/>
        <v>1.6E-2</v>
      </c>
      <c r="M475">
        <f>Замеры!AC467</f>
        <v>0</v>
      </c>
    </row>
    <row r="476" spans="1:13" ht="15.6" x14ac:dyDescent="0.3">
      <c r="A476" s="58">
        <f>IF(Замеры!B468=0, " ", Замеры!B468)</f>
        <v>465</v>
      </c>
      <c r="B476" s="59">
        <f>Замеры!J468</f>
        <v>0</v>
      </c>
      <c r="C476" s="60" t="str">
        <f>Замеры!G468</f>
        <v xml:space="preserve">Группа от QF </v>
      </c>
      <c r="D476" s="29" t="s">
        <v>73</v>
      </c>
      <c r="E476" s="28">
        <f>Замеры!L468</f>
        <v>0</v>
      </c>
      <c r="F476" s="29" t="s">
        <v>85</v>
      </c>
      <c r="G476" s="29">
        <f t="shared" si="37"/>
        <v>15</v>
      </c>
      <c r="H476" s="29">
        <f t="shared" si="38"/>
        <v>30</v>
      </c>
      <c r="I476" s="29" t="s">
        <v>72</v>
      </c>
      <c r="J476" s="29">
        <f t="shared" ca="1" si="35"/>
        <v>21.3</v>
      </c>
      <c r="K476" s="29">
        <f t="shared" si="39"/>
        <v>0.3</v>
      </c>
      <c r="L476" s="29">
        <f t="shared" ca="1" si="36"/>
        <v>7.0000000000000001E-3</v>
      </c>
      <c r="M476">
        <f>Замеры!AC468</f>
        <v>0</v>
      </c>
    </row>
    <row r="477" spans="1:13" ht="15.6" x14ac:dyDescent="0.3">
      <c r="A477" s="58">
        <f>IF(Замеры!B469=0, " ", Замеры!B469)</f>
        <v>466</v>
      </c>
      <c r="B477" s="59">
        <f>Замеры!J469</f>
        <v>0</v>
      </c>
      <c r="C477" s="60" t="str">
        <f>Замеры!G469</f>
        <v xml:space="preserve">Группа от QF </v>
      </c>
      <c r="D477" s="29" t="s">
        <v>73</v>
      </c>
      <c r="E477" s="28">
        <f>Замеры!L469</f>
        <v>0</v>
      </c>
      <c r="F477" s="29" t="s">
        <v>85</v>
      </c>
      <c r="G477" s="29">
        <f t="shared" si="37"/>
        <v>15</v>
      </c>
      <c r="H477" s="29">
        <f t="shared" si="38"/>
        <v>30</v>
      </c>
      <c r="I477" s="29" t="s">
        <v>72</v>
      </c>
      <c r="J477" s="29">
        <f t="shared" ca="1" si="35"/>
        <v>20.9</v>
      </c>
      <c r="K477" s="29">
        <f t="shared" si="39"/>
        <v>0.3</v>
      </c>
      <c r="L477" s="29">
        <f t="shared" ca="1" si="36"/>
        <v>1.7999999999999999E-2</v>
      </c>
      <c r="M477">
        <f>Замеры!AC469</f>
        <v>0</v>
      </c>
    </row>
    <row r="478" spans="1:13" ht="15.6" x14ac:dyDescent="0.3">
      <c r="A478" s="58">
        <f>IF(Замеры!B470=0, " ", Замеры!B470)</f>
        <v>467</v>
      </c>
      <c r="B478" s="59">
        <f>Замеры!J470</f>
        <v>0</v>
      </c>
      <c r="C478" s="60" t="str">
        <f>Замеры!G470</f>
        <v xml:space="preserve">Группа от QF </v>
      </c>
      <c r="D478" s="29" t="s">
        <v>73</v>
      </c>
      <c r="E478" s="28">
        <f>Замеры!L470</f>
        <v>0</v>
      </c>
      <c r="F478" s="29" t="s">
        <v>85</v>
      </c>
      <c r="G478" s="29">
        <f t="shared" si="37"/>
        <v>15</v>
      </c>
      <c r="H478" s="29">
        <f t="shared" si="38"/>
        <v>30</v>
      </c>
      <c r="I478" s="29" t="s">
        <v>72</v>
      </c>
      <c r="J478" s="29">
        <f t="shared" ca="1" si="35"/>
        <v>20.7</v>
      </c>
      <c r="K478" s="29">
        <f t="shared" si="39"/>
        <v>0.3</v>
      </c>
      <c r="L478" s="29">
        <f t="shared" ca="1" si="36"/>
        <v>1.4E-2</v>
      </c>
      <c r="M478">
        <f>Замеры!AC470</f>
        <v>0</v>
      </c>
    </row>
    <row r="479" spans="1:13" ht="15.6" x14ac:dyDescent="0.3">
      <c r="A479" s="58">
        <f>IF(Замеры!B471=0, " ", Замеры!B471)</f>
        <v>468</v>
      </c>
      <c r="B479" s="59">
        <f>Замеры!J471</f>
        <v>0</v>
      </c>
      <c r="C479" s="60" t="str">
        <f>Замеры!G471</f>
        <v xml:space="preserve">Группа от QF </v>
      </c>
      <c r="D479" s="29" t="s">
        <v>73</v>
      </c>
      <c r="E479" s="28">
        <f>Замеры!L471</f>
        <v>0</v>
      </c>
      <c r="F479" s="29" t="s">
        <v>85</v>
      </c>
      <c r="G479" s="29">
        <f t="shared" si="37"/>
        <v>15</v>
      </c>
      <c r="H479" s="29">
        <f t="shared" si="38"/>
        <v>30</v>
      </c>
      <c r="I479" s="29" t="s">
        <v>72</v>
      </c>
      <c r="J479" s="29">
        <f t="shared" ca="1" si="35"/>
        <v>20.6</v>
      </c>
      <c r="K479" s="29">
        <f t="shared" si="39"/>
        <v>0.3</v>
      </c>
      <c r="L479" s="29">
        <f t="shared" ca="1" si="36"/>
        <v>8.0000000000000002E-3</v>
      </c>
      <c r="M479">
        <f>Замеры!AC471</f>
        <v>0</v>
      </c>
    </row>
    <row r="480" spans="1:13" ht="15.6" x14ac:dyDescent="0.3">
      <c r="A480" s="58">
        <f>IF(Замеры!B472=0, " ", Замеры!B472)</f>
        <v>469</v>
      </c>
      <c r="B480" s="59">
        <f>Замеры!J472</f>
        <v>0</v>
      </c>
      <c r="C480" s="60" t="str">
        <f>Замеры!G472</f>
        <v xml:space="preserve">Группа от QF </v>
      </c>
      <c r="D480" s="29" t="s">
        <v>73</v>
      </c>
      <c r="E480" s="28">
        <f>Замеры!L472</f>
        <v>0</v>
      </c>
      <c r="F480" s="29" t="s">
        <v>85</v>
      </c>
      <c r="G480" s="29">
        <f t="shared" si="37"/>
        <v>15</v>
      </c>
      <c r="H480" s="29">
        <f t="shared" si="38"/>
        <v>30</v>
      </c>
      <c r="I480" s="29" t="s">
        <v>72</v>
      </c>
      <c r="J480" s="29">
        <f t="shared" ca="1" si="35"/>
        <v>21.4</v>
      </c>
      <c r="K480" s="29">
        <f t="shared" si="39"/>
        <v>0.3</v>
      </c>
      <c r="L480" s="29">
        <f t="shared" ca="1" si="36"/>
        <v>1.7000000000000001E-2</v>
      </c>
      <c r="M480">
        <f>Замеры!AC472</f>
        <v>0</v>
      </c>
    </row>
    <row r="481" spans="1:13" ht="15.6" x14ac:dyDescent="0.3">
      <c r="A481" s="58">
        <f>IF(Замеры!B473=0, " ", Замеры!B473)</f>
        <v>470</v>
      </c>
      <c r="B481" s="59">
        <f>Замеры!J473</f>
        <v>0</v>
      </c>
      <c r="C481" s="60" t="str">
        <f>Замеры!G473</f>
        <v xml:space="preserve">Группа от QF </v>
      </c>
      <c r="D481" s="29" t="s">
        <v>73</v>
      </c>
      <c r="E481" s="28">
        <f>Замеры!L473</f>
        <v>0</v>
      </c>
      <c r="F481" s="29" t="s">
        <v>85</v>
      </c>
      <c r="G481" s="29">
        <f t="shared" si="37"/>
        <v>15</v>
      </c>
      <c r="H481" s="29">
        <f t="shared" si="38"/>
        <v>30</v>
      </c>
      <c r="I481" s="29" t="s">
        <v>72</v>
      </c>
      <c r="J481" s="29">
        <f t="shared" ca="1" si="35"/>
        <v>21.9</v>
      </c>
      <c r="K481" s="29">
        <f t="shared" si="39"/>
        <v>0.3</v>
      </c>
      <c r="L481" s="29">
        <f t="shared" ca="1" si="36"/>
        <v>1.2999999999999999E-2</v>
      </c>
      <c r="M481">
        <f>Замеры!AC473</f>
        <v>0</v>
      </c>
    </row>
    <row r="482" spans="1:13" ht="15.6" x14ac:dyDescent="0.3">
      <c r="A482" s="58">
        <f>IF(Замеры!B474=0, " ", Замеры!B474)</f>
        <v>471</v>
      </c>
      <c r="B482" s="59">
        <f>Замеры!J474</f>
        <v>0</v>
      </c>
      <c r="C482" s="60" t="str">
        <f>Замеры!G474</f>
        <v xml:space="preserve">Группа от QF </v>
      </c>
      <c r="D482" s="29" t="s">
        <v>73</v>
      </c>
      <c r="E482" s="28">
        <f>Замеры!L474</f>
        <v>0</v>
      </c>
      <c r="F482" s="29" t="s">
        <v>85</v>
      </c>
      <c r="G482" s="29">
        <f t="shared" si="37"/>
        <v>15</v>
      </c>
      <c r="H482" s="29">
        <f t="shared" si="38"/>
        <v>30</v>
      </c>
      <c r="I482" s="29" t="s">
        <v>72</v>
      </c>
      <c r="J482" s="29">
        <f t="shared" ca="1" si="35"/>
        <v>21.4</v>
      </c>
      <c r="K482" s="29">
        <f t="shared" si="39"/>
        <v>0.3</v>
      </c>
      <c r="L482" s="29">
        <f t="shared" ca="1" si="36"/>
        <v>7.0000000000000001E-3</v>
      </c>
      <c r="M482">
        <f>Замеры!AC474</f>
        <v>0</v>
      </c>
    </row>
    <row r="483" spans="1:13" ht="15.6" x14ac:dyDescent="0.3">
      <c r="A483" s="58">
        <f>IF(Замеры!B475=0, " ", Замеры!B475)</f>
        <v>472</v>
      </c>
      <c r="B483" s="59">
        <f>Замеры!J475</f>
        <v>0</v>
      </c>
      <c r="C483" s="60" t="str">
        <f>Замеры!G475</f>
        <v xml:space="preserve">Группа от QF </v>
      </c>
      <c r="D483" s="29" t="s">
        <v>73</v>
      </c>
      <c r="E483" s="28">
        <f>Замеры!L475</f>
        <v>0</v>
      </c>
      <c r="F483" s="29" t="s">
        <v>85</v>
      </c>
      <c r="G483" s="29">
        <f t="shared" si="37"/>
        <v>15</v>
      </c>
      <c r="H483" s="29">
        <f t="shared" si="38"/>
        <v>30</v>
      </c>
      <c r="I483" s="29" t="s">
        <v>72</v>
      </c>
      <c r="J483" s="29">
        <f t="shared" ca="1" si="35"/>
        <v>21.8</v>
      </c>
      <c r="K483" s="29">
        <f t="shared" si="39"/>
        <v>0.3</v>
      </c>
      <c r="L483" s="29">
        <f t="shared" ca="1" si="36"/>
        <v>1.4E-2</v>
      </c>
      <c r="M483">
        <f>Замеры!AC475</f>
        <v>0</v>
      </c>
    </row>
    <row r="484" spans="1:13" ht="15.6" x14ac:dyDescent="0.3">
      <c r="A484" s="58">
        <f>IF(Замеры!B476=0, " ", Замеры!B476)</f>
        <v>473</v>
      </c>
      <c r="B484" s="59">
        <f>Замеры!J476</f>
        <v>0</v>
      </c>
      <c r="C484" s="60" t="str">
        <f>Замеры!G476</f>
        <v xml:space="preserve">Группа от QF </v>
      </c>
      <c r="D484" s="29" t="s">
        <v>73</v>
      </c>
      <c r="E484" s="28">
        <f>Замеры!L476</f>
        <v>0</v>
      </c>
      <c r="F484" s="29" t="s">
        <v>85</v>
      </c>
      <c r="G484" s="29">
        <f t="shared" si="37"/>
        <v>15</v>
      </c>
      <c r="H484" s="29">
        <f t="shared" si="38"/>
        <v>30</v>
      </c>
      <c r="I484" s="29" t="s">
        <v>72</v>
      </c>
      <c r="J484" s="29">
        <f t="shared" ca="1" si="35"/>
        <v>20.8</v>
      </c>
      <c r="K484" s="29">
        <f t="shared" si="39"/>
        <v>0.3</v>
      </c>
      <c r="L484" s="29">
        <f t="shared" ca="1" si="36"/>
        <v>0.01</v>
      </c>
      <c r="M484">
        <f>Замеры!AC476</f>
        <v>0</v>
      </c>
    </row>
    <row r="485" spans="1:13" ht="15.6" x14ac:dyDescent="0.3">
      <c r="A485" s="58">
        <f>IF(Замеры!B477=0, " ", Замеры!B477)</f>
        <v>474</v>
      </c>
      <c r="B485" s="59">
        <f>Замеры!J477</f>
        <v>0</v>
      </c>
      <c r="C485" s="60" t="str">
        <f>Замеры!G477</f>
        <v xml:space="preserve">Группа от QF </v>
      </c>
      <c r="D485" s="29" t="s">
        <v>73</v>
      </c>
      <c r="E485" s="28">
        <f>Замеры!L477</f>
        <v>0</v>
      </c>
      <c r="F485" s="29" t="s">
        <v>85</v>
      </c>
      <c r="G485" s="29">
        <f t="shared" si="37"/>
        <v>15</v>
      </c>
      <c r="H485" s="29">
        <f t="shared" si="38"/>
        <v>30</v>
      </c>
      <c r="I485" s="29" t="s">
        <v>72</v>
      </c>
      <c r="J485" s="29">
        <f t="shared" ca="1" si="35"/>
        <v>20.100000000000001</v>
      </c>
      <c r="K485" s="29">
        <f t="shared" si="39"/>
        <v>0.3</v>
      </c>
      <c r="L485" s="29">
        <f t="shared" ca="1" si="36"/>
        <v>1.4999999999999999E-2</v>
      </c>
      <c r="M485">
        <f>Замеры!AC477</f>
        <v>0</v>
      </c>
    </row>
    <row r="486" spans="1:13" ht="15.6" x14ac:dyDescent="0.3">
      <c r="A486" s="58">
        <f>IF(Замеры!B478=0, " ", Замеры!B478)</f>
        <v>475</v>
      </c>
      <c r="B486" s="59">
        <f>Замеры!J478</f>
        <v>0</v>
      </c>
      <c r="C486" s="60" t="str">
        <f>Замеры!G478</f>
        <v xml:space="preserve">Группа от QF </v>
      </c>
      <c r="D486" s="29" t="s">
        <v>73</v>
      </c>
      <c r="E486" s="28">
        <f>Замеры!L478</f>
        <v>0</v>
      </c>
      <c r="F486" s="29" t="s">
        <v>85</v>
      </c>
      <c r="G486" s="29">
        <f t="shared" si="37"/>
        <v>15</v>
      </c>
      <c r="H486" s="29">
        <f t="shared" si="38"/>
        <v>30</v>
      </c>
      <c r="I486" s="29" t="s">
        <v>72</v>
      </c>
      <c r="J486" s="29">
        <f t="shared" ca="1" si="35"/>
        <v>20.9</v>
      </c>
      <c r="K486" s="29">
        <f t="shared" si="39"/>
        <v>0.3</v>
      </c>
      <c r="L486" s="29">
        <f t="shared" ca="1" si="36"/>
        <v>1.6E-2</v>
      </c>
      <c r="M486">
        <f>Замеры!AC478</f>
        <v>0</v>
      </c>
    </row>
    <row r="487" spans="1:13" ht="15.6" x14ac:dyDescent="0.3">
      <c r="A487" s="58">
        <f>IF(Замеры!B479=0, " ", Замеры!B479)</f>
        <v>476</v>
      </c>
      <c r="B487" s="59">
        <f>Замеры!J479</f>
        <v>0</v>
      </c>
      <c r="C487" s="60" t="str">
        <f>Замеры!G479</f>
        <v xml:space="preserve">Группа от QF </v>
      </c>
      <c r="D487" s="29" t="s">
        <v>73</v>
      </c>
      <c r="E487" s="28">
        <f>Замеры!L479</f>
        <v>0</v>
      </c>
      <c r="F487" s="29" t="s">
        <v>85</v>
      </c>
      <c r="G487" s="29">
        <f t="shared" si="37"/>
        <v>15</v>
      </c>
      <c r="H487" s="29">
        <f t="shared" si="38"/>
        <v>30</v>
      </c>
      <c r="I487" s="29" t="s">
        <v>72</v>
      </c>
      <c r="J487" s="29">
        <f t="shared" ca="1" si="35"/>
        <v>20.7</v>
      </c>
      <c r="K487" s="29">
        <f t="shared" si="39"/>
        <v>0.3</v>
      </c>
      <c r="L487" s="29">
        <f t="shared" ca="1" si="36"/>
        <v>1.2999999999999999E-2</v>
      </c>
      <c r="M487">
        <f>Замеры!AC479</f>
        <v>0</v>
      </c>
    </row>
    <row r="488" spans="1:13" ht="15.6" x14ac:dyDescent="0.3">
      <c r="A488" s="58">
        <f>IF(Замеры!B480=0, " ", Замеры!B480)</f>
        <v>477</v>
      </c>
      <c r="B488" s="59">
        <f>Замеры!J480</f>
        <v>0</v>
      </c>
      <c r="C488" s="60" t="str">
        <f>Замеры!G480</f>
        <v xml:space="preserve">Группа от QF </v>
      </c>
      <c r="D488" s="29" t="s">
        <v>73</v>
      </c>
      <c r="E488" s="28">
        <f>Замеры!L480</f>
        <v>0</v>
      </c>
      <c r="F488" s="29" t="s">
        <v>85</v>
      </c>
      <c r="G488" s="29">
        <f t="shared" si="37"/>
        <v>15</v>
      </c>
      <c r="H488" s="29">
        <f t="shared" si="38"/>
        <v>30</v>
      </c>
      <c r="I488" s="29" t="s">
        <v>72</v>
      </c>
      <c r="J488" s="29">
        <f t="shared" ca="1" si="35"/>
        <v>21</v>
      </c>
      <c r="K488" s="29">
        <f t="shared" si="39"/>
        <v>0.3</v>
      </c>
      <c r="L488" s="29">
        <f t="shared" ca="1" si="36"/>
        <v>1.4999999999999999E-2</v>
      </c>
      <c r="M488">
        <f>Замеры!AC480</f>
        <v>0</v>
      </c>
    </row>
    <row r="489" spans="1:13" ht="15.6" x14ac:dyDescent="0.3">
      <c r="A489" s="58">
        <f>IF(Замеры!B481=0, " ", Замеры!B481)</f>
        <v>478</v>
      </c>
      <c r="B489" s="59">
        <f>Замеры!J481</f>
        <v>0</v>
      </c>
      <c r="C489" s="60" t="str">
        <f>Замеры!G481</f>
        <v xml:space="preserve">Группа от QF </v>
      </c>
      <c r="D489" s="29" t="s">
        <v>73</v>
      </c>
      <c r="E489" s="28">
        <f>Замеры!L481</f>
        <v>0</v>
      </c>
      <c r="F489" s="29" t="s">
        <v>85</v>
      </c>
      <c r="G489" s="29">
        <f t="shared" si="37"/>
        <v>15</v>
      </c>
      <c r="H489" s="29">
        <f t="shared" si="38"/>
        <v>30</v>
      </c>
      <c r="I489" s="29" t="s">
        <v>72</v>
      </c>
      <c r="J489" s="29">
        <f t="shared" ca="1" si="35"/>
        <v>21.1</v>
      </c>
      <c r="K489" s="29">
        <f t="shared" si="39"/>
        <v>0.3</v>
      </c>
      <c r="L489" s="29">
        <f t="shared" ca="1" si="36"/>
        <v>1.4999999999999999E-2</v>
      </c>
      <c r="M489">
        <f>Замеры!AC481</f>
        <v>0</v>
      </c>
    </row>
    <row r="490" spans="1:13" ht="15.6" x14ac:dyDescent="0.3">
      <c r="A490" s="58">
        <f>IF(Замеры!B482=0, " ", Замеры!B482)</f>
        <v>479</v>
      </c>
      <c r="B490" s="59">
        <f>Замеры!J482</f>
        <v>0</v>
      </c>
      <c r="C490" s="60" t="str">
        <f>Замеры!G482</f>
        <v xml:space="preserve">Группа от QF </v>
      </c>
      <c r="D490" s="29" t="s">
        <v>73</v>
      </c>
      <c r="E490" s="28">
        <f>Замеры!L482</f>
        <v>0</v>
      </c>
      <c r="F490" s="29" t="s">
        <v>85</v>
      </c>
      <c r="G490" s="29">
        <f t="shared" si="37"/>
        <v>15</v>
      </c>
      <c r="H490" s="29">
        <f t="shared" si="38"/>
        <v>30</v>
      </c>
      <c r="I490" s="29" t="s">
        <v>72</v>
      </c>
      <c r="J490" s="29">
        <f t="shared" ca="1" si="35"/>
        <v>20.3</v>
      </c>
      <c r="K490" s="29">
        <f t="shared" si="39"/>
        <v>0.3</v>
      </c>
      <c r="L490" s="29">
        <f t="shared" ca="1" si="36"/>
        <v>1.2999999999999999E-2</v>
      </c>
      <c r="M490">
        <f>Замеры!AC482</f>
        <v>0</v>
      </c>
    </row>
    <row r="491" spans="1:13" ht="15.6" x14ac:dyDescent="0.3">
      <c r="A491" s="58">
        <f>IF(Замеры!B483=0, " ", Замеры!B483)</f>
        <v>480</v>
      </c>
      <c r="B491" s="59">
        <f>Замеры!J483</f>
        <v>0</v>
      </c>
      <c r="C491" s="60" t="str">
        <f>Замеры!G483</f>
        <v xml:space="preserve">Группа от QF </v>
      </c>
      <c r="D491" s="29" t="s">
        <v>73</v>
      </c>
      <c r="E491" s="28">
        <f>Замеры!L483</f>
        <v>0</v>
      </c>
      <c r="F491" s="29" t="s">
        <v>85</v>
      </c>
      <c r="G491" s="29">
        <f t="shared" si="37"/>
        <v>15</v>
      </c>
      <c r="H491" s="29">
        <f t="shared" si="38"/>
        <v>30</v>
      </c>
      <c r="I491" s="29" t="s">
        <v>72</v>
      </c>
      <c r="J491" s="29">
        <f t="shared" ca="1" si="35"/>
        <v>21.6</v>
      </c>
      <c r="K491" s="29">
        <f t="shared" si="39"/>
        <v>0.3</v>
      </c>
      <c r="L491" s="29">
        <f t="shared" ca="1" si="36"/>
        <v>7.0000000000000001E-3</v>
      </c>
      <c r="M491">
        <f>Замеры!AC483</f>
        <v>0</v>
      </c>
    </row>
    <row r="492" spans="1:13" ht="15.6" x14ac:dyDescent="0.3">
      <c r="A492" s="58">
        <f>IF(Замеры!B484=0, " ", Замеры!B484)</f>
        <v>481</v>
      </c>
      <c r="B492" s="59">
        <f>Замеры!J484</f>
        <v>0</v>
      </c>
      <c r="C492" s="60" t="str">
        <f>Замеры!G484</f>
        <v xml:space="preserve">Группа от QF </v>
      </c>
      <c r="D492" s="29" t="s">
        <v>73</v>
      </c>
      <c r="E492" s="28">
        <f>Замеры!L484</f>
        <v>0</v>
      </c>
      <c r="F492" s="29" t="s">
        <v>85</v>
      </c>
      <c r="G492" s="29">
        <f t="shared" si="37"/>
        <v>15</v>
      </c>
      <c r="H492" s="29">
        <f t="shared" si="38"/>
        <v>30</v>
      </c>
      <c r="I492" s="29" t="s">
        <v>72</v>
      </c>
      <c r="J492" s="29">
        <f t="shared" ca="1" si="35"/>
        <v>20.2</v>
      </c>
      <c r="K492" s="29">
        <f t="shared" si="39"/>
        <v>0.3</v>
      </c>
      <c r="L492" s="29">
        <f t="shared" ca="1" si="36"/>
        <v>1.6E-2</v>
      </c>
      <c r="M492">
        <f>Замеры!AC484</f>
        <v>0</v>
      </c>
    </row>
    <row r="493" spans="1:13" ht="15.6" x14ac:dyDescent="0.3">
      <c r="A493" s="58">
        <f>IF(Замеры!B485=0, " ", Замеры!B485)</f>
        <v>482</v>
      </c>
      <c r="B493" s="59">
        <f>Замеры!J485</f>
        <v>0</v>
      </c>
      <c r="C493" s="60" t="str">
        <f>Замеры!G485</f>
        <v xml:space="preserve">Группа от QF </v>
      </c>
      <c r="D493" s="29" t="s">
        <v>73</v>
      </c>
      <c r="E493" s="28">
        <f>Замеры!L485</f>
        <v>0</v>
      </c>
      <c r="F493" s="29" t="s">
        <v>85</v>
      </c>
      <c r="G493" s="29">
        <f t="shared" si="37"/>
        <v>15</v>
      </c>
      <c r="H493" s="29">
        <f t="shared" si="38"/>
        <v>30</v>
      </c>
      <c r="I493" s="29" t="s">
        <v>72</v>
      </c>
      <c r="J493" s="29">
        <f t="shared" ca="1" si="35"/>
        <v>20.100000000000001</v>
      </c>
      <c r="K493" s="29">
        <f t="shared" si="39"/>
        <v>0.3</v>
      </c>
      <c r="L493" s="29">
        <f t="shared" ca="1" si="36"/>
        <v>1.4E-2</v>
      </c>
      <c r="M493">
        <f>Замеры!AC485</f>
        <v>0</v>
      </c>
    </row>
    <row r="494" spans="1:13" ht="15.6" x14ac:dyDescent="0.3">
      <c r="A494" s="58">
        <f>IF(Замеры!B486=0, " ", Замеры!B486)</f>
        <v>483</v>
      </c>
      <c r="B494" s="59">
        <f>Замеры!J486</f>
        <v>0</v>
      </c>
      <c r="C494" s="60" t="str">
        <f>Замеры!G486</f>
        <v xml:space="preserve">Группа от QF </v>
      </c>
      <c r="D494" s="29" t="s">
        <v>73</v>
      </c>
      <c r="E494" s="28">
        <f>Замеры!L486</f>
        <v>0</v>
      </c>
      <c r="F494" s="29" t="s">
        <v>85</v>
      </c>
      <c r="G494" s="29">
        <f t="shared" si="37"/>
        <v>15</v>
      </c>
      <c r="H494" s="29">
        <f t="shared" si="38"/>
        <v>30</v>
      </c>
      <c r="I494" s="29" t="s">
        <v>72</v>
      </c>
      <c r="J494" s="29">
        <f t="shared" ca="1" si="35"/>
        <v>21.8</v>
      </c>
      <c r="K494" s="29">
        <f t="shared" si="39"/>
        <v>0.3</v>
      </c>
      <c r="L494" s="29">
        <f t="shared" ca="1" si="36"/>
        <v>1.7999999999999999E-2</v>
      </c>
      <c r="M494">
        <f>Замеры!AC486</f>
        <v>0</v>
      </c>
    </row>
    <row r="495" spans="1:13" ht="15.6" x14ac:dyDescent="0.3">
      <c r="A495" s="58">
        <f>IF(Замеры!B487=0, " ", Замеры!B487)</f>
        <v>484</v>
      </c>
      <c r="B495" s="59">
        <f>Замеры!J487</f>
        <v>0</v>
      </c>
      <c r="C495" s="60" t="str">
        <f>Замеры!G487</f>
        <v xml:space="preserve">Группа от QF </v>
      </c>
      <c r="D495" s="29" t="s">
        <v>73</v>
      </c>
      <c r="E495" s="28">
        <f>Замеры!L487</f>
        <v>0</v>
      </c>
      <c r="F495" s="29" t="s">
        <v>85</v>
      </c>
      <c r="G495" s="29">
        <f t="shared" si="37"/>
        <v>15</v>
      </c>
      <c r="H495" s="29">
        <f t="shared" si="38"/>
        <v>30</v>
      </c>
      <c r="I495" s="29" t="s">
        <v>72</v>
      </c>
      <c r="J495" s="29">
        <f t="shared" ca="1" si="35"/>
        <v>20.9</v>
      </c>
      <c r="K495" s="29">
        <f t="shared" si="39"/>
        <v>0.3</v>
      </c>
      <c r="L495" s="29">
        <f t="shared" ca="1" si="36"/>
        <v>1.7000000000000001E-2</v>
      </c>
      <c r="M495">
        <f>Замеры!AC487</f>
        <v>0</v>
      </c>
    </row>
    <row r="496" spans="1:13" ht="15.6" x14ac:dyDescent="0.3">
      <c r="A496" s="58">
        <f>IF(Замеры!B488=0, " ", Замеры!B488)</f>
        <v>485</v>
      </c>
      <c r="B496" s="59">
        <f>Замеры!J488</f>
        <v>0</v>
      </c>
      <c r="C496" s="60" t="str">
        <f>Замеры!G488</f>
        <v xml:space="preserve">Группа от QF </v>
      </c>
      <c r="D496" s="29" t="s">
        <v>73</v>
      </c>
      <c r="E496" s="28">
        <f>Замеры!L488</f>
        <v>0</v>
      </c>
      <c r="F496" s="29" t="s">
        <v>85</v>
      </c>
      <c r="G496" s="29">
        <f t="shared" si="37"/>
        <v>15</v>
      </c>
      <c r="H496" s="29">
        <f t="shared" si="38"/>
        <v>30</v>
      </c>
      <c r="I496" s="29" t="s">
        <v>72</v>
      </c>
      <c r="J496" s="29">
        <f t="shared" ca="1" si="35"/>
        <v>21.3</v>
      </c>
      <c r="K496" s="29">
        <f t="shared" si="39"/>
        <v>0.3</v>
      </c>
      <c r="L496" s="29">
        <f t="shared" ca="1" si="36"/>
        <v>0.01</v>
      </c>
      <c r="M496">
        <f>Замеры!AC488</f>
        <v>0</v>
      </c>
    </row>
    <row r="497" spans="1:13" ht="15.6" x14ac:dyDescent="0.3">
      <c r="A497" s="58">
        <f>IF(Замеры!B489=0, " ", Замеры!B489)</f>
        <v>486</v>
      </c>
      <c r="B497" s="59">
        <f>Замеры!J489</f>
        <v>0</v>
      </c>
      <c r="C497" s="60" t="str">
        <f>Замеры!G489</f>
        <v xml:space="preserve">Группа от QF </v>
      </c>
      <c r="D497" s="29" t="s">
        <v>73</v>
      </c>
      <c r="E497" s="28">
        <f>Замеры!L489</f>
        <v>0</v>
      </c>
      <c r="F497" s="29" t="s">
        <v>85</v>
      </c>
      <c r="G497" s="29">
        <f t="shared" si="37"/>
        <v>15</v>
      </c>
      <c r="H497" s="29">
        <f t="shared" si="38"/>
        <v>30</v>
      </c>
      <c r="I497" s="29" t="s">
        <v>72</v>
      </c>
      <c r="J497" s="29">
        <f t="shared" ca="1" si="35"/>
        <v>21.3</v>
      </c>
      <c r="K497" s="29">
        <f t="shared" si="39"/>
        <v>0.3</v>
      </c>
      <c r="L497" s="29">
        <f t="shared" ca="1" si="36"/>
        <v>1.9E-2</v>
      </c>
      <c r="M497">
        <f>Замеры!AC489</f>
        <v>0</v>
      </c>
    </row>
    <row r="498" spans="1:13" ht="15.6" x14ac:dyDescent="0.3">
      <c r="A498" s="58">
        <f>IF(Замеры!B490=0, " ", Замеры!B490)</f>
        <v>487</v>
      </c>
      <c r="B498" s="59">
        <f>Замеры!J490</f>
        <v>0</v>
      </c>
      <c r="C498" s="60" t="str">
        <f>Замеры!G490</f>
        <v xml:space="preserve">Группа от QF </v>
      </c>
      <c r="D498" s="29" t="s">
        <v>73</v>
      </c>
      <c r="E498" s="28">
        <f>Замеры!L490</f>
        <v>0</v>
      </c>
      <c r="F498" s="29" t="s">
        <v>85</v>
      </c>
      <c r="G498" s="29">
        <f t="shared" si="37"/>
        <v>15</v>
      </c>
      <c r="H498" s="29">
        <f t="shared" si="38"/>
        <v>30</v>
      </c>
      <c r="I498" s="29" t="s">
        <v>72</v>
      </c>
      <c r="J498" s="29">
        <f t="shared" ca="1" si="35"/>
        <v>21.3</v>
      </c>
      <c r="K498" s="29">
        <f t="shared" si="39"/>
        <v>0.3</v>
      </c>
      <c r="L498" s="29">
        <f t="shared" ca="1" si="36"/>
        <v>1.2E-2</v>
      </c>
      <c r="M498">
        <f>Замеры!AC490</f>
        <v>0</v>
      </c>
    </row>
    <row r="499" spans="1:13" ht="15.6" x14ac:dyDescent="0.3">
      <c r="A499" s="58">
        <f>IF(Замеры!B491=0, " ", Замеры!B491)</f>
        <v>488</v>
      </c>
      <c r="B499" s="59">
        <f>Замеры!J491</f>
        <v>0</v>
      </c>
      <c r="C499" s="60" t="str">
        <f>Замеры!G491</f>
        <v xml:space="preserve">Группа от QF </v>
      </c>
      <c r="D499" s="29" t="s">
        <v>73</v>
      </c>
      <c r="E499" s="28">
        <f>Замеры!L491</f>
        <v>0</v>
      </c>
      <c r="F499" s="29" t="s">
        <v>85</v>
      </c>
      <c r="G499" s="29">
        <f t="shared" si="37"/>
        <v>15</v>
      </c>
      <c r="H499" s="29">
        <f t="shared" si="38"/>
        <v>30</v>
      </c>
      <c r="I499" s="29" t="s">
        <v>72</v>
      </c>
      <c r="J499" s="29">
        <f t="shared" ca="1" si="35"/>
        <v>21.2</v>
      </c>
      <c r="K499" s="29">
        <f t="shared" si="39"/>
        <v>0.3</v>
      </c>
      <c r="L499" s="29">
        <f t="shared" ca="1" si="36"/>
        <v>1.2E-2</v>
      </c>
      <c r="M499">
        <f>Замеры!AC491</f>
        <v>0</v>
      </c>
    </row>
    <row r="500" spans="1:13" ht="15.6" x14ac:dyDescent="0.3">
      <c r="A500" s="58">
        <f>IF(Замеры!B492=0, " ", Замеры!B492)</f>
        <v>489</v>
      </c>
      <c r="B500" s="59">
        <f>Замеры!J492</f>
        <v>0</v>
      </c>
      <c r="C500" s="60" t="str">
        <f>Замеры!G492</f>
        <v xml:space="preserve">Группа от QF </v>
      </c>
      <c r="D500" s="29" t="s">
        <v>73</v>
      </c>
      <c r="E500" s="28">
        <f>Замеры!L492</f>
        <v>0</v>
      </c>
      <c r="F500" s="29" t="s">
        <v>85</v>
      </c>
      <c r="G500" s="29">
        <f t="shared" si="37"/>
        <v>15</v>
      </c>
      <c r="H500" s="29">
        <f t="shared" si="38"/>
        <v>30</v>
      </c>
      <c r="I500" s="29" t="s">
        <v>72</v>
      </c>
      <c r="J500" s="29">
        <f t="shared" ca="1" si="35"/>
        <v>21.6</v>
      </c>
      <c r="K500" s="29">
        <f t="shared" si="39"/>
        <v>0.3</v>
      </c>
      <c r="L500" s="29">
        <f t="shared" ca="1" si="36"/>
        <v>1.7000000000000001E-2</v>
      </c>
      <c r="M500">
        <f>Замеры!AC492</f>
        <v>0</v>
      </c>
    </row>
    <row r="501" spans="1:13" ht="15.6" x14ac:dyDescent="0.3">
      <c r="A501" s="58">
        <f>IF(Замеры!B493=0, " ", Замеры!B493)</f>
        <v>490</v>
      </c>
      <c r="B501" s="59">
        <f>Замеры!J493</f>
        <v>0</v>
      </c>
      <c r="C501" s="60" t="str">
        <f>Замеры!G493</f>
        <v xml:space="preserve">Группа от QF </v>
      </c>
      <c r="D501" s="29" t="s">
        <v>73</v>
      </c>
      <c r="E501" s="28">
        <f>Замеры!L493</f>
        <v>0</v>
      </c>
      <c r="F501" s="29" t="s">
        <v>85</v>
      </c>
      <c r="G501" s="29">
        <f t="shared" si="37"/>
        <v>15</v>
      </c>
      <c r="H501" s="29">
        <f t="shared" si="38"/>
        <v>30</v>
      </c>
      <c r="I501" s="29" t="s">
        <v>72</v>
      </c>
      <c r="J501" s="29">
        <f t="shared" ca="1" si="35"/>
        <v>20.8</v>
      </c>
      <c r="K501" s="29">
        <f t="shared" si="39"/>
        <v>0.3</v>
      </c>
      <c r="L501" s="29">
        <f t="shared" ca="1" si="36"/>
        <v>0.01</v>
      </c>
      <c r="M501">
        <f>Замеры!AC493</f>
        <v>0</v>
      </c>
    </row>
    <row r="502" spans="1:13" ht="15.6" x14ac:dyDescent="0.3">
      <c r="A502" s="58">
        <f>IF(Замеры!B494=0, " ", Замеры!B494)</f>
        <v>491</v>
      </c>
      <c r="B502" s="59">
        <f>Замеры!J494</f>
        <v>0</v>
      </c>
      <c r="C502" s="60" t="str">
        <f>Замеры!G494</f>
        <v xml:space="preserve">Группа от QF </v>
      </c>
      <c r="D502" s="29" t="s">
        <v>73</v>
      </c>
      <c r="E502" s="28">
        <f>Замеры!L494</f>
        <v>0</v>
      </c>
      <c r="F502" s="29" t="s">
        <v>85</v>
      </c>
      <c r="G502" s="29">
        <f t="shared" si="37"/>
        <v>15</v>
      </c>
      <c r="H502" s="29">
        <f t="shared" si="38"/>
        <v>30</v>
      </c>
      <c r="I502" s="29" t="s">
        <v>72</v>
      </c>
      <c r="J502" s="29">
        <f t="shared" ca="1" si="35"/>
        <v>21.6</v>
      </c>
      <c r="K502" s="29">
        <f t="shared" si="39"/>
        <v>0.3</v>
      </c>
      <c r="L502" s="29">
        <f t="shared" ca="1" si="36"/>
        <v>7.0000000000000001E-3</v>
      </c>
      <c r="M502">
        <f>Замеры!AC494</f>
        <v>0</v>
      </c>
    </row>
    <row r="503" spans="1:13" ht="15.6" x14ac:dyDescent="0.3">
      <c r="A503" s="58">
        <f>IF(Замеры!B495=0, " ", Замеры!B495)</f>
        <v>492</v>
      </c>
      <c r="B503" s="59">
        <f>Замеры!J495</f>
        <v>0</v>
      </c>
      <c r="C503" s="60" t="str">
        <f>Замеры!G495</f>
        <v xml:space="preserve">Группа от QF </v>
      </c>
      <c r="D503" s="29" t="s">
        <v>73</v>
      </c>
      <c r="E503" s="28">
        <f>Замеры!L495</f>
        <v>0</v>
      </c>
      <c r="F503" s="29" t="s">
        <v>85</v>
      </c>
      <c r="G503" s="29">
        <f t="shared" si="37"/>
        <v>15</v>
      </c>
      <c r="H503" s="29">
        <f t="shared" si="38"/>
        <v>30</v>
      </c>
      <c r="I503" s="29" t="s">
        <v>72</v>
      </c>
      <c r="J503" s="29">
        <f t="shared" ca="1" si="35"/>
        <v>20.100000000000001</v>
      </c>
      <c r="K503" s="29">
        <f t="shared" si="39"/>
        <v>0.3</v>
      </c>
      <c r="L503" s="29">
        <f t="shared" ca="1" si="36"/>
        <v>8.9999999999999993E-3</v>
      </c>
      <c r="M503">
        <f>Замеры!AC495</f>
        <v>0</v>
      </c>
    </row>
    <row r="504" spans="1:13" ht="15.6" x14ac:dyDescent="0.3">
      <c r="A504" s="58">
        <f>IF(Замеры!B496=0, " ", Замеры!B496)</f>
        <v>493</v>
      </c>
      <c r="B504" s="59">
        <f>Замеры!J496</f>
        <v>0</v>
      </c>
      <c r="C504" s="60" t="str">
        <f>Замеры!G496</f>
        <v xml:space="preserve">Группа от QF </v>
      </c>
      <c r="D504" s="29" t="s">
        <v>73</v>
      </c>
      <c r="E504" s="28">
        <f>Замеры!L496</f>
        <v>0</v>
      </c>
      <c r="F504" s="29" t="s">
        <v>85</v>
      </c>
      <c r="G504" s="29">
        <f t="shared" si="37"/>
        <v>15</v>
      </c>
      <c r="H504" s="29">
        <f t="shared" si="38"/>
        <v>30</v>
      </c>
      <c r="I504" s="29" t="s">
        <v>72</v>
      </c>
      <c r="J504" s="29">
        <f t="shared" ca="1" si="35"/>
        <v>21.2</v>
      </c>
      <c r="K504" s="29">
        <f t="shared" si="39"/>
        <v>0.3</v>
      </c>
      <c r="L504" s="29">
        <f t="shared" ca="1" si="36"/>
        <v>8.0000000000000002E-3</v>
      </c>
      <c r="M504">
        <f>Замеры!AC496</f>
        <v>0</v>
      </c>
    </row>
    <row r="505" spans="1:13" ht="15.6" x14ac:dyDescent="0.3">
      <c r="A505" s="58">
        <f>IF(Замеры!B497=0, " ", Замеры!B497)</f>
        <v>494</v>
      </c>
      <c r="B505" s="59">
        <f>Замеры!J497</f>
        <v>0</v>
      </c>
      <c r="C505" s="60" t="str">
        <f>Замеры!G497</f>
        <v xml:space="preserve">Группа от QF </v>
      </c>
      <c r="D505" s="29" t="s">
        <v>73</v>
      </c>
      <c r="E505" s="28">
        <f>Замеры!L497</f>
        <v>0</v>
      </c>
      <c r="F505" s="29" t="s">
        <v>85</v>
      </c>
      <c r="G505" s="29">
        <f t="shared" si="37"/>
        <v>15</v>
      </c>
      <c r="H505" s="29">
        <f t="shared" si="38"/>
        <v>30</v>
      </c>
      <c r="I505" s="29" t="s">
        <v>72</v>
      </c>
      <c r="J505" s="29">
        <f t="shared" ca="1" si="35"/>
        <v>21.5</v>
      </c>
      <c r="K505" s="29">
        <f t="shared" si="39"/>
        <v>0.3</v>
      </c>
      <c r="L505" s="29">
        <f t="shared" ca="1" si="36"/>
        <v>1.0999999999999999E-2</v>
      </c>
      <c r="M505">
        <f>Замеры!AC497</f>
        <v>0</v>
      </c>
    </row>
    <row r="506" spans="1:13" ht="15.6" x14ac:dyDescent="0.3">
      <c r="A506" s="58">
        <f>IF(Замеры!B498=0, " ", Замеры!B498)</f>
        <v>495</v>
      </c>
      <c r="B506" s="59">
        <f>Замеры!J498</f>
        <v>0</v>
      </c>
      <c r="C506" s="60" t="str">
        <f>Замеры!G498</f>
        <v xml:space="preserve">Группа от QF </v>
      </c>
      <c r="D506" s="29" t="s">
        <v>73</v>
      </c>
      <c r="E506" s="28">
        <f>Замеры!L498</f>
        <v>0</v>
      </c>
      <c r="F506" s="29" t="s">
        <v>85</v>
      </c>
      <c r="G506" s="29">
        <f t="shared" si="37"/>
        <v>15</v>
      </c>
      <c r="H506" s="29">
        <f t="shared" si="38"/>
        <v>30</v>
      </c>
      <c r="I506" s="29" t="s">
        <v>72</v>
      </c>
      <c r="J506" s="29">
        <f t="shared" ca="1" si="35"/>
        <v>21.7</v>
      </c>
      <c r="K506" s="29">
        <f t="shared" si="39"/>
        <v>0.3</v>
      </c>
      <c r="L506" s="29">
        <f t="shared" ca="1" si="36"/>
        <v>1.2999999999999999E-2</v>
      </c>
      <c r="M506">
        <f>Замеры!AC498</f>
        <v>0</v>
      </c>
    </row>
    <row r="507" spans="1:13" ht="15.6" x14ac:dyDescent="0.3">
      <c r="A507" s="58">
        <f>IF(Замеры!B499=0, " ", Замеры!B499)</f>
        <v>496</v>
      </c>
      <c r="B507" s="59">
        <f>Замеры!J499</f>
        <v>0</v>
      </c>
      <c r="C507" s="60" t="str">
        <f>Замеры!G499</f>
        <v xml:space="preserve">Группа от QF </v>
      </c>
      <c r="D507" s="29" t="s">
        <v>73</v>
      </c>
      <c r="E507" s="28">
        <f>Замеры!L499</f>
        <v>0</v>
      </c>
      <c r="F507" s="29" t="s">
        <v>85</v>
      </c>
      <c r="G507" s="29">
        <f t="shared" si="37"/>
        <v>15</v>
      </c>
      <c r="H507" s="29">
        <f t="shared" si="38"/>
        <v>30</v>
      </c>
      <c r="I507" s="29" t="s">
        <v>72</v>
      </c>
      <c r="J507" s="29">
        <f t="shared" ca="1" si="35"/>
        <v>20.3</v>
      </c>
      <c r="K507" s="29">
        <f t="shared" si="39"/>
        <v>0.3</v>
      </c>
      <c r="L507" s="29">
        <f t="shared" ca="1" si="36"/>
        <v>1.2999999999999999E-2</v>
      </c>
      <c r="M507">
        <f>Замеры!AC499</f>
        <v>0</v>
      </c>
    </row>
    <row r="508" spans="1:13" ht="15.6" x14ac:dyDescent="0.3">
      <c r="A508" s="58">
        <f>IF(Замеры!B500=0, " ", Замеры!B500)</f>
        <v>497</v>
      </c>
      <c r="B508" s="59">
        <f>Замеры!J500</f>
        <v>0</v>
      </c>
      <c r="C508" s="60" t="str">
        <f>Замеры!G500</f>
        <v xml:space="preserve">Группа от QF </v>
      </c>
      <c r="D508" s="29" t="s">
        <v>73</v>
      </c>
      <c r="E508" s="28">
        <f>Замеры!L500</f>
        <v>0</v>
      </c>
      <c r="F508" s="29" t="s">
        <v>85</v>
      </c>
      <c r="G508" s="29">
        <f t="shared" si="37"/>
        <v>15</v>
      </c>
      <c r="H508" s="29">
        <f t="shared" si="38"/>
        <v>30</v>
      </c>
      <c r="I508" s="29" t="s">
        <v>72</v>
      </c>
      <c r="J508" s="29">
        <f t="shared" ca="1" si="35"/>
        <v>20.7</v>
      </c>
      <c r="K508" s="29">
        <f t="shared" si="39"/>
        <v>0.3</v>
      </c>
      <c r="L508" s="29">
        <f t="shared" ca="1" si="36"/>
        <v>1.7000000000000001E-2</v>
      </c>
      <c r="M508">
        <f>Замеры!AC500</f>
        <v>0</v>
      </c>
    </row>
    <row r="509" spans="1:13" ht="15.6" x14ac:dyDescent="0.3">
      <c r="A509" s="58">
        <f>IF(Замеры!B501=0, " ", Замеры!B501)</f>
        <v>498</v>
      </c>
      <c r="B509" s="59">
        <f>Замеры!J501</f>
        <v>0</v>
      </c>
      <c r="C509" s="60" t="str">
        <f>Замеры!G501</f>
        <v xml:space="preserve">Группа от QF </v>
      </c>
      <c r="D509" s="29" t="s">
        <v>73</v>
      </c>
      <c r="E509" s="28">
        <f>Замеры!L501</f>
        <v>0</v>
      </c>
      <c r="F509" s="29" t="s">
        <v>85</v>
      </c>
      <c r="G509" s="29">
        <f t="shared" si="37"/>
        <v>15</v>
      </c>
      <c r="H509" s="29">
        <f t="shared" si="38"/>
        <v>30</v>
      </c>
      <c r="I509" s="29" t="s">
        <v>72</v>
      </c>
      <c r="J509" s="29">
        <f t="shared" ca="1" si="35"/>
        <v>21.8</v>
      </c>
      <c r="K509" s="29">
        <f t="shared" si="39"/>
        <v>0.3</v>
      </c>
      <c r="L509" s="29">
        <f t="shared" ca="1" si="36"/>
        <v>1.7000000000000001E-2</v>
      </c>
      <c r="M509">
        <f>Замеры!AC501</f>
        <v>0</v>
      </c>
    </row>
    <row r="510" spans="1:13" ht="15.6" x14ac:dyDescent="0.3">
      <c r="A510" s="58">
        <f>IF(Замеры!B502=0, " ", Замеры!B502)</f>
        <v>499</v>
      </c>
      <c r="B510" s="59">
        <f>Замеры!J502</f>
        <v>0</v>
      </c>
      <c r="C510" s="60" t="str">
        <f>Замеры!G502</f>
        <v xml:space="preserve">Группа от QF </v>
      </c>
      <c r="D510" s="29" t="s">
        <v>73</v>
      </c>
      <c r="E510" s="28">
        <f>Замеры!L502</f>
        <v>0</v>
      </c>
      <c r="F510" s="29" t="s">
        <v>85</v>
      </c>
      <c r="G510" s="29">
        <f t="shared" si="37"/>
        <v>15</v>
      </c>
      <c r="H510" s="29">
        <f t="shared" si="38"/>
        <v>30</v>
      </c>
      <c r="I510" s="29" t="s">
        <v>72</v>
      </c>
      <c r="J510" s="29">
        <f t="shared" ca="1" si="35"/>
        <v>20.9</v>
      </c>
      <c r="K510" s="29">
        <f t="shared" si="39"/>
        <v>0.3</v>
      </c>
      <c r="L510" s="29">
        <f t="shared" ca="1" si="36"/>
        <v>1.4999999999999999E-2</v>
      </c>
      <c r="M510">
        <f>Замеры!AC502</f>
        <v>0</v>
      </c>
    </row>
    <row r="511" spans="1:13" ht="15.6" x14ac:dyDescent="0.3">
      <c r="A511" s="58">
        <f>IF(Замеры!B503=0, " ", Замеры!B503)</f>
        <v>500</v>
      </c>
      <c r="B511" s="59">
        <f>Замеры!J503</f>
        <v>0</v>
      </c>
      <c r="C511" s="60" t="str">
        <f>Замеры!G503</f>
        <v xml:space="preserve">Группа от QF </v>
      </c>
      <c r="D511" s="29" t="s">
        <v>73</v>
      </c>
      <c r="E511" s="28">
        <f>Замеры!L503</f>
        <v>0</v>
      </c>
      <c r="F511" s="29" t="s">
        <v>85</v>
      </c>
      <c r="G511" s="29">
        <f t="shared" si="37"/>
        <v>15</v>
      </c>
      <c r="H511" s="29">
        <f t="shared" si="38"/>
        <v>30</v>
      </c>
      <c r="I511" s="29" t="s">
        <v>72</v>
      </c>
      <c r="J511" s="29">
        <f t="shared" ca="1" si="35"/>
        <v>21.7</v>
      </c>
      <c r="K511" s="29">
        <f t="shared" si="39"/>
        <v>0.3</v>
      </c>
      <c r="L511" s="29">
        <f t="shared" ca="1" si="36"/>
        <v>8.9999999999999993E-3</v>
      </c>
      <c r="M511">
        <f>Замеры!AC503</f>
        <v>0</v>
      </c>
    </row>
    <row r="512" spans="1:13" ht="15.6" x14ac:dyDescent="0.3">
      <c r="A512" s="58">
        <f>IF(Замеры!B504=0, " ", Замеры!B504)</f>
        <v>501</v>
      </c>
      <c r="B512" s="59">
        <f>Замеры!J504</f>
        <v>0</v>
      </c>
      <c r="C512" s="60" t="str">
        <f>Замеры!G504</f>
        <v xml:space="preserve">Группа от QF </v>
      </c>
      <c r="D512" s="29" t="s">
        <v>73</v>
      </c>
      <c r="E512" s="28">
        <f>Замеры!L504</f>
        <v>0</v>
      </c>
      <c r="F512" s="29" t="s">
        <v>85</v>
      </c>
      <c r="G512" s="29">
        <f t="shared" si="37"/>
        <v>15</v>
      </c>
      <c r="H512" s="29">
        <f t="shared" si="38"/>
        <v>30</v>
      </c>
      <c r="I512" s="29" t="s">
        <v>72</v>
      </c>
      <c r="J512" s="29">
        <f t="shared" ca="1" si="35"/>
        <v>21</v>
      </c>
      <c r="K512" s="29">
        <f t="shared" si="39"/>
        <v>0.3</v>
      </c>
      <c r="L512" s="29">
        <f t="shared" ca="1" si="36"/>
        <v>7.0000000000000001E-3</v>
      </c>
      <c r="M512">
        <f>Замеры!AC504</f>
        <v>0</v>
      </c>
    </row>
    <row r="513" spans="1:13" ht="15.6" x14ac:dyDescent="0.3">
      <c r="A513" s="58">
        <f>IF(Замеры!B505=0, " ", Замеры!B505)</f>
        <v>502</v>
      </c>
      <c r="B513" s="59">
        <f>Замеры!J505</f>
        <v>0</v>
      </c>
      <c r="C513" s="60" t="str">
        <f>Замеры!G505</f>
        <v xml:space="preserve">Группа от QF </v>
      </c>
      <c r="D513" s="29" t="s">
        <v>73</v>
      </c>
      <c r="E513" s="28">
        <f>Замеры!L505</f>
        <v>0</v>
      </c>
      <c r="F513" s="29" t="s">
        <v>85</v>
      </c>
      <c r="G513" s="29">
        <f t="shared" si="37"/>
        <v>15</v>
      </c>
      <c r="H513" s="29">
        <f t="shared" si="38"/>
        <v>30</v>
      </c>
      <c r="I513" s="29" t="s">
        <v>72</v>
      </c>
      <c r="J513" s="29">
        <f t="shared" ca="1" si="35"/>
        <v>20.2</v>
      </c>
      <c r="K513" s="29">
        <f t="shared" si="39"/>
        <v>0.3</v>
      </c>
      <c r="L513" s="29">
        <f t="shared" ca="1" si="36"/>
        <v>8.9999999999999993E-3</v>
      </c>
      <c r="M513">
        <f>Замеры!AC505</f>
        <v>0</v>
      </c>
    </row>
    <row r="514" spans="1:13" ht="15.6" x14ac:dyDescent="0.3">
      <c r="A514" s="58">
        <f>IF(Замеры!B506=0, " ", Замеры!B506)</f>
        <v>503</v>
      </c>
      <c r="B514" s="59">
        <f>Замеры!J506</f>
        <v>0</v>
      </c>
      <c r="C514" s="60" t="str">
        <f>Замеры!G506</f>
        <v xml:space="preserve">Группа от QF </v>
      </c>
      <c r="D514" s="29" t="s">
        <v>73</v>
      </c>
      <c r="E514" s="28">
        <f>Замеры!L506</f>
        <v>0</v>
      </c>
      <c r="F514" s="29" t="s">
        <v>85</v>
      </c>
      <c r="G514" s="29">
        <f t="shared" si="37"/>
        <v>15</v>
      </c>
      <c r="H514" s="29">
        <f t="shared" si="38"/>
        <v>30</v>
      </c>
      <c r="I514" s="29" t="s">
        <v>72</v>
      </c>
      <c r="J514" s="29">
        <f t="shared" ca="1" si="35"/>
        <v>21.7</v>
      </c>
      <c r="K514" s="29">
        <f t="shared" si="39"/>
        <v>0.3</v>
      </c>
      <c r="L514" s="29">
        <f t="shared" ca="1" si="36"/>
        <v>0.01</v>
      </c>
      <c r="M514">
        <f>Замеры!AC506</f>
        <v>0</v>
      </c>
    </row>
    <row r="515" spans="1:13" ht="15.6" x14ac:dyDescent="0.3">
      <c r="A515" s="58">
        <f>IF(Замеры!B507=0, " ", Замеры!B507)</f>
        <v>504</v>
      </c>
      <c r="B515" s="59">
        <f>Замеры!J507</f>
        <v>0</v>
      </c>
      <c r="C515" s="60" t="str">
        <f>Замеры!G507</f>
        <v xml:space="preserve">Группа от QF </v>
      </c>
      <c r="D515" s="29" t="s">
        <v>73</v>
      </c>
      <c r="E515" s="28">
        <f>Замеры!L507</f>
        <v>0</v>
      </c>
      <c r="F515" s="29" t="s">
        <v>85</v>
      </c>
      <c r="G515" s="29">
        <f t="shared" si="37"/>
        <v>15</v>
      </c>
      <c r="H515" s="29">
        <f t="shared" si="38"/>
        <v>30</v>
      </c>
      <c r="I515" s="29" t="s">
        <v>72</v>
      </c>
      <c r="J515" s="29">
        <f t="shared" ca="1" si="35"/>
        <v>20.7</v>
      </c>
      <c r="K515" s="29">
        <f t="shared" si="39"/>
        <v>0.3</v>
      </c>
      <c r="L515" s="29">
        <f t="shared" ca="1" si="36"/>
        <v>1.6E-2</v>
      </c>
      <c r="M515">
        <f>Замеры!AC507</f>
        <v>0</v>
      </c>
    </row>
    <row r="516" spans="1:13" ht="15.6" x14ac:dyDescent="0.3">
      <c r="A516" s="58">
        <f>IF(Замеры!B508=0, " ", Замеры!B508)</f>
        <v>505</v>
      </c>
      <c r="B516" s="59">
        <f>Замеры!J508</f>
        <v>0</v>
      </c>
      <c r="C516" s="60" t="str">
        <f>Замеры!G508</f>
        <v xml:space="preserve">Группа от QF </v>
      </c>
      <c r="D516" s="29" t="s">
        <v>73</v>
      </c>
      <c r="E516" s="28">
        <f>Замеры!L508</f>
        <v>0</v>
      </c>
      <c r="F516" s="29" t="s">
        <v>85</v>
      </c>
      <c r="G516" s="29">
        <f t="shared" si="37"/>
        <v>15</v>
      </c>
      <c r="H516" s="29">
        <f t="shared" si="38"/>
        <v>30</v>
      </c>
      <c r="I516" s="29" t="s">
        <v>72</v>
      </c>
      <c r="J516" s="29">
        <f t="shared" ca="1" si="35"/>
        <v>20.9</v>
      </c>
      <c r="K516" s="29">
        <f t="shared" si="39"/>
        <v>0.3</v>
      </c>
      <c r="L516" s="29">
        <f t="shared" ca="1" si="36"/>
        <v>1.6E-2</v>
      </c>
      <c r="M516">
        <f>Замеры!AC508</f>
        <v>0</v>
      </c>
    </row>
    <row r="517" spans="1:13" ht="15.6" x14ac:dyDescent="0.3">
      <c r="A517" s="58">
        <f>IF(Замеры!B509=0, " ", Замеры!B509)</f>
        <v>506</v>
      </c>
      <c r="B517" s="59">
        <f>Замеры!J509</f>
        <v>0</v>
      </c>
      <c r="C517" s="60" t="str">
        <f>Замеры!G509</f>
        <v xml:space="preserve">Группа от QF </v>
      </c>
      <c r="D517" s="29" t="s">
        <v>73</v>
      </c>
      <c r="E517" s="28">
        <f>Замеры!L509</f>
        <v>0</v>
      </c>
      <c r="F517" s="29" t="s">
        <v>85</v>
      </c>
      <c r="G517" s="29">
        <f t="shared" si="37"/>
        <v>15</v>
      </c>
      <c r="H517" s="29">
        <f t="shared" si="38"/>
        <v>30</v>
      </c>
      <c r="I517" s="29" t="s">
        <v>72</v>
      </c>
      <c r="J517" s="29">
        <f t="shared" ca="1" si="35"/>
        <v>20.7</v>
      </c>
      <c r="K517" s="29">
        <f t="shared" si="39"/>
        <v>0.3</v>
      </c>
      <c r="L517" s="29">
        <f t="shared" ca="1" si="36"/>
        <v>1.4E-2</v>
      </c>
      <c r="M517">
        <f>Замеры!AC509</f>
        <v>0</v>
      </c>
    </row>
    <row r="518" spans="1:13" ht="15.6" x14ac:dyDescent="0.3">
      <c r="A518" s="58">
        <f>IF(Замеры!B510=0, " ", Замеры!B510)</f>
        <v>507</v>
      </c>
      <c r="B518" s="59">
        <f>Замеры!J510</f>
        <v>0</v>
      </c>
      <c r="C518" s="60" t="str">
        <f>Замеры!G510</f>
        <v xml:space="preserve">Группа от QF </v>
      </c>
      <c r="D518" s="29" t="s">
        <v>73</v>
      </c>
      <c r="E518" s="28">
        <f>Замеры!L510</f>
        <v>0</v>
      </c>
      <c r="F518" s="29" t="s">
        <v>85</v>
      </c>
      <c r="G518" s="29">
        <f t="shared" si="37"/>
        <v>15</v>
      </c>
      <c r="H518" s="29">
        <f t="shared" si="38"/>
        <v>30</v>
      </c>
      <c r="I518" s="29" t="s">
        <v>72</v>
      </c>
      <c r="J518" s="29">
        <f t="shared" ca="1" si="35"/>
        <v>21.3</v>
      </c>
      <c r="K518" s="29">
        <f t="shared" si="39"/>
        <v>0.3</v>
      </c>
      <c r="L518" s="29">
        <f t="shared" ca="1" si="36"/>
        <v>1.4999999999999999E-2</v>
      </c>
      <c r="M518">
        <f>Замеры!AC510</f>
        <v>0</v>
      </c>
    </row>
    <row r="519" spans="1:13" ht="15.6" x14ac:dyDescent="0.3">
      <c r="A519" s="58">
        <f>IF(Замеры!B511=0, " ", Замеры!B511)</f>
        <v>508</v>
      </c>
      <c r="B519" s="59">
        <f>Замеры!J511</f>
        <v>0</v>
      </c>
      <c r="C519" s="60" t="str">
        <f>Замеры!G511</f>
        <v xml:space="preserve">Группа от QF </v>
      </c>
      <c r="D519" s="29" t="s">
        <v>73</v>
      </c>
      <c r="E519" s="28">
        <f>Замеры!L511</f>
        <v>0</v>
      </c>
      <c r="F519" s="29" t="s">
        <v>85</v>
      </c>
      <c r="G519" s="29">
        <f t="shared" si="37"/>
        <v>15</v>
      </c>
      <c r="H519" s="29">
        <f t="shared" si="38"/>
        <v>30</v>
      </c>
      <c r="I519" s="29" t="s">
        <v>72</v>
      </c>
      <c r="J519" s="29">
        <f t="shared" ca="1" si="35"/>
        <v>21.1</v>
      </c>
      <c r="K519" s="29">
        <f t="shared" si="39"/>
        <v>0.3</v>
      </c>
      <c r="L519" s="29">
        <f t="shared" ca="1" si="36"/>
        <v>1.4999999999999999E-2</v>
      </c>
      <c r="M519">
        <f>Замеры!AC511</f>
        <v>0</v>
      </c>
    </row>
    <row r="520" spans="1:13" ht="15.6" x14ac:dyDescent="0.3">
      <c r="A520" s="58">
        <f>IF(Замеры!B512=0, " ", Замеры!B512)</f>
        <v>509</v>
      </c>
      <c r="B520" s="59">
        <f>Замеры!J512</f>
        <v>0</v>
      </c>
      <c r="C520" s="60" t="str">
        <f>Замеры!G512</f>
        <v xml:space="preserve">Группа от QF </v>
      </c>
      <c r="D520" s="29" t="s">
        <v>73</v>
      </c>
      <c r="E520" s="28">
        <f>Замеры!L512</f>
        <v>0</v>
      </c>
      <c r="F520" s="29" t="s">
        <v>85</v>
      </c>
      <c r="G520" s="29">
        <f t="shared" si="37"/>
        <v>15</v>
      </c>
      <c r="H520" s="29">
        <f t="shared" si="38"/>
        <v>30</v>
      </c>
      <c r="I520" s="29" t="s">
        <v>72</v>
      </c>
      <c r="J520" s="29">
        <f t="shared" ca="1" si="35"/>
        <v>21.1</v>
      </c>
      <c r="K520" s="29">
        <f t="shared" si="39"/>
        <v>0.3</v>
      </c>
      <c r="L520" s="29">
        <f t="shared" ca="1" si="36"/>
        <v>1.7999999999999999E-2</v>
      </c>
      <c r="M520">
        <f>Замеры!AC512</f>
        <v>0</v>
      </c>
    </row>
    <row r="521" spans="1:13" ht="15.6" x14ac:dyDescent="0.3">
      <c r="A521" s="58">
        <f>IF(Замеры!B513=0, " ", Замеры!B513)</f>
        <v>510</v>
      </c>
      <c r="B521" s="59">
        <f>Замеры!J513</f>
        <v>0</v>
      </c>
      <c r="C521" s="60" t="str">
        <f>Замеры!G513</f>
        <v xml:space="preserve">Группа от QF </v>
      </c>
      <c r="D521" s="29" t="s">
        <v>73</v>
      </c>
      <c r="E521" s="28">
        <f>Замеры!L513</f>
        <v>0</v>
      </c>
      <c r="F521" s="29" t="s">
        <v>85</v>
      </c>
      <c r="G521" s="29">
        <f t="shared" si="37"/>
        <v>15</v>
      </c>
      <c r="H521" s="29">
        <f t="shared" si="38"/>
        <v>30</v>
      </c>
      <c r="I521" s="29" t="s">
        <v>72</v>
      </c>
      <c r="J521" s="29">
        <f t="shared" ca="1" si="35"/>
        <v>20.8</v>
      </c>
      <c r="K521" s="29">
        <f t="shared" si="39"/>
        <v>0.3</v>
      </c>
      <c r="L521" s="29">
        <f t="shared" ca="1" si="36"/>
        <v>1.7999999999999999E-2</v>
      </c>
      <c r="M521">
        <f>Замеры!AC513</f>
        <v>0</v>
      </c>
    </row>
    <row r="522" spans="1:13" ht="15.6" x14ac:dyDescent="0.3">
      <c r="A522" s="58">
        <f>IF(Замеры!B514=0, " ", Замеры!B514)</f>
        <v>511</v>
      </c>
      <c r="B522" s="59">
        <f>Замеры!J514</f>
        <v>0</v>
      </c>
      <c r="C522" s="60" t="str">
        <f>Замеры!G514</f>
        <v xml:space="preserve">Группа от QF </v>
      </c>
      <c r="D522" s="29" t="s">
        <v>73</v>
      </c>
      <c r="E522" s="28">
        <f>Замеры!L514</f>
        <v>0</v>
      </c>
      <c r="F522" s="29" t="s">
        <v>85</v>
      </c>
      <c r="G522" s="29">
        <f t="shared" si="37"/>
        <v>15</v>
      </c>
      <c r="H522" s="29">
        <f t="shared" si="38"/>
        <v>30</v>
      </c>
      <c r="I522" s="29" t="s">
        <v>72</v>
      </c>
      <c r="J522" s="29">
        <f t="shared" ca="1" si="35"/>
        <v>21.4</v>
      </c>
      <c r="K522" s="29">
        <f t="shared" si="39"/>
        <v>0.3</v>
      </c>
      <c r="L522" s="29">
        <f t="shared" ca="1" si="36"/>
        <v>1.2999999999999999E-2</v>
      </c>
      <c r="M522">
        <f>Замеры!AC514</f>
        <v>0</v>
      </c>
    </row>
    <row r="523" spans="1:13" ht="15.6" x14ac:dyDescent="0.3">
      <c r="A523" s="58">
        <f>IF(Замеры!B515=0, " ", Замеры!B515)</f>
        <v>512</v>
      </c>
      <c r="B523" s="59">
        <f>Замеры!J515</f>
        <v>0</v>
      </c>
      <c r="C523" s="60" t="str">
        <f>Замеры!G515</f>
        <v xml:space="preserve">Группа от QF </v>
      </c>
      <c r="D523" s="29" t="s">
        <v>73</v>
      </c>
      <c r="E523" s="28">
        <f>Замеры!L515</f>
        <v>0</v>
      </c>
      <c r="F523" s="29" t="s">
        <v>85</v>
      </c>
      <c r="G523" s="29">
        <f t="shared" si="37"/>
        <v>15</v>
      </c>
      <c r="H523" s="29">
        <f t="shared" si="38"/>
        <v>30</v>
      </c>
      <c r="I523" s="29" t="s">
        <v>72</v>
      </c>
      <c r="J523" s="29">
        <f t="shared" ca="1" si="35"/>
        <v>20.2</v>
      </c>
      <c r="K523" s="29">
        <f t="shared" si="39"/>
        <v>0.3</v>
      </c>
      <c r="L523" s="29">
        <f t="shared" ca="1" si="36"/>
        <v>1.9E-2</v>
      </c>
      <c r="M523">
        <f>Замеры!AC515</f>
        <v>0</v>
      </c>
    </row>
    <row r="524" spans="1:13" ht="15.6" x14ac:dyDescent="0.3">
      <c r="A524" s="58">
        <f>IF(Замеры!B516=0, " ", Замеры!B516)</f>
        <v>513</v>
      </c>
      <c r="B524" s="59">
        <f>Замеры!J516</f>
        <v>0</v>
      </c>
      <c r="C524" s="60" t="str">
        <f>Замеры!G516</f>
        <v xml:space="preserve">Группа от QF </v>
      </c>
      <c r="D524" s="29" t="s">
        <v>73</v>
      </c>
      <c r="E524" s="28">
        <f>Замеры!L516</f>
        <v>0</v>
      </c>
      <c r="F524" s="29" t="s">
        <v>85</v>
      </c>
      <c r="G524" s="29">
        <f t="shared" si="37"/>
        <v>15</v>
      </c>
      <c r="H524" s="29">
        <f t="shared" si="38"/>
        <v>30</v>
      </c>
      <c r="I524" s="29" t="s">
        <v>72</v>
      </c>
      <c r="J524" s="29">
        <f t="shared" ref="J524:J587" ca="1" si="40">RANDBETWEEN(201,219)/10</f>
        <v>20.399999999999999</v>
      </c>
      <c r="K524" s="29">
        <f t="shared" si="39"/>
        <v>0.3</v>
      </c>
      <c r="L524" s="29">
        <f t="shared" ref="L524:L587" ca="1" si="41">RANDBETWEEN(7,19)/1000</f>
        <v>1.9E-2</v>
      </c>
      <c r="M524">
        <f>Замеры!AC516</f>
        <v>0</v>
      </c>
    </row>
    <row r="525" spans="1:13" ht="15.6" x14ac:dyDescent="0.3">
      <c r="A525" s="58">
        <f>IF(Замеры!B517=0, " ", Замеры!B517)</f>
        <v>514</v>
      </c>
      <c r="B525" s="59">
        <f>Замеры!J517</f>
        <v>0</v>
      </c>
      <c r="C525" s="60" t="str">
        <f>Замеры!G517</f>
        <v xml:space="preserve">Группа от QF </v>
      </c>
      <c r="D525" s="29" t="s">
        <v>73</v>
      </c>
      <c r="E525" s="28">
        <f>Замеры!L517</f>
        <v>0</v>
      </c>
      <c r="F525" s="29" t="s">
        <v>85</v>
      </c>
      <c r="G525" s="29">
        <f t="shared" ref="G525:G588" si="42">$M$9</f>
        <v>15</v>
      </c>
      <c r="H525" s="29">
        <f t="shared" ref="H525:H588" si="43">$N$9</f>
        <v>30</v>
      </c>
      <c r="I525" s="29" t="s">
        <v>72</v>
      </c>
      <c r="J525" s="29">
        <f t="shared" ca="1" si="40"/>
        <v>21.1</v>
      </c>
      <c r="K525" s="29">
        <f t="shared" ref="K525:K588" si="44">$O$9</f>
        <v>0.3</v>
      </c>
      <c r="L525" s="29">
        <f t="shared" ca="1" si="41"/>
        <v>1.2999999999999999E-2</v>
      </c>
      <c r="M525">
        <f>Замеры!AC517</f>
        <v>0</v>
      </c>
    </row>
    <row r="526" spans="1:13" ht="15.6" x14ac:dyDescent="0.3">
      <c r="A526" s="58">
        <f>IF(Замеры!B518=0, " ", Замеры!B518)</f>
        <v>515</v>
      </c>
      <c r="B526" s="59">
        <f>Замеры!J518</f>
        <v>0</v>
      </c>
      <c r="C526" s="60" t="str">
        <f>Замеры!G518</f>
        <v xml:space="preserve">Группа от QF </v>
      </c>
      <c r="D526" s="29" t="s">
        <v>73</v>
      </c>
      <c r="E526" s="28">
        <f>Замеры!L518</f>
        <v>0</v>
      </c>
      <c r="F526" s="29" t="s">
        <v>85</v>
      </c>
      <c r="G526" s="29">
        <f t="shared" si="42"/>
        <v>15</v>
      </c>
      <c r="H526" s="29">
        <f t="shared" si="43"/>
        <v>30</v>
      </c>
      <c r="I526" s="29" t="s">
        <v>72</v>
      </c>
      <c r="J526" s="29">
        <f t="shared" ca="1" si="40"/>
        <v>21.6</v>
      </c>
      <c r="K526" s="29">
        <f t="shared" si="44"/>
        <v>0.3</v>
      </c>
      <c r="L526" s="29">
        <f t="shared" ca="1" si="41"/>
        <v>8.0000000000000002E-3</v>
      </c>
      <c r="M526">
        <f>Замеры!AC518</f>
        <v>0</v>
      </c>
    </row>
    <row r="527" spans="1:13" ht="15.6" x14ac:dyDescent="0.3">
      <c r="A527" s="58">
        <f>IF(Замеры!B519=0, " ", Замеры!B519)</f>
        <v>516</v>
      </c>
      <c r="B527" s="59">
        <f>Замеры!J519</f>
        <v>0</v>
      </c>
      <c r="C527" s="60" t="str">
        <f>Замеры!G519</f>
        <v xml:space="preserve">Группа от QF </v>
      </c>
      <c r="D527" s="29" t="s">
        <v>73</v>
      </c>
      <c r="E527" s="28">
        <f>Замеры!L519</f>
        <v>0</v>
      </c>
      <c r="F527" s="29" t="s">
        <v>85</v>
      </c>
      <c r="G527" s="29">
        <f t="shared" si="42"/>
        <v>15</v>
      </c>
      <c r="H527" s="29">
        <f t="shared" si="43"/>
        <v>30</v>
      </c>
      <c r="I527" s="29" t="s">
        <v>72</v>
      </c>
      <c r="J527" s="29">
        <f t="shared" ca="1" si="40"/>
        <v>21.2</v>
      </c>
      <c r="K527" s="29">
        <f t="shared" si="44"/>
        <v>0.3</v>
      </c>
      <c r="L527" s="29">
        <f t="shared" ca="1" si="41"/>
        <v>1.2E-2</v>
      </c>
      <c r="M527">
        <f>Замеры!AC519</f>
        <v>0</v>
      </c>
    </row>
    <row r="528" spans="1:13" ht="15.6" x14ac:dyDescent="0.3">
      <c r="A528" s="58">
        <f>IF(Замеры!B520=0, " ", Замеры!B520)</f>
        <v>517</v>
      </c>
      <c r="B528" s="59">
        <f>Замеры!J520</f>
        <v>0</v>
      </c>
      <c r="C528" s="60" t="str">
        <f>Замеры!G520</f>
        <v xml:space="preserve">Группа от QF </v>
      </c>
      <c r="D528" s="29" t="s">
        <v>73</v>
      </c>
      <c r="E528" s="28">
        <f>Замеры!L520</f>
        <v>0</v>
      </c>
      <c r="F528" s="29" t="s">
        <v>85</v>
      </c>
      <c r="G528" s="29">
        <f t="shared" si="42"/>
        <v>15</v>
      </c>
      <c r="H528" s="29">
        <f t="shared" si="43"/>
        <v>30</v>
      </c>
      <c r="I528" s="29" t="s">
        <v>72</v>
      </c>
      <c r="J528" s="29">
        <f t="shared" ca="1" si="40"/>
        <v>20.5</v>
      </c>
      <c r="K528" s="29">
        <f t="shared" si="44"/>
        <v>0.3</v>
      </c>
      <c r="L528" s="29">
        <f t="shared" ca="1" si="41"/>
        <v>7.0000000000000001E-3</v>
      </c>
      <c r="M528">
        <f>Замеры!AC520</f>
        <v>0</v>
      </c>
    </row>
    <row r="529" spans="1:13" ht="15.6" x14ac:dyDescent="0.3">
      <c r="A529" s="58">
        <f>IF(Замеры!B521=0, " ", Замеры!B521)</f>
        <v>518</v>
      </c>
      <c r="B529" s="59">
        <f>Замеры!J521</f>
        <v>0</v>
      </c>
      <c r="C529" s="60" t="str">
        <f>Замеры!G521</f>
        <v xml:space="preserve">Группа от QF </v>
      </c>
      <c r="D529" s="29" t="s">
        <v>73</v>
      </c>
      <c r="E529" s="28">
        <f>Замеры!L521</f>
        <v>0</v>
      </c>
      <c r="F529" s="29" t="s">
        <v>85</v>
      </c>
      <c r="G529" s="29">
        <f t="shared" si="42"/>
        <v>15</v>
      </c>
      <c r="H529" s="29">
        <f t="shared" si="43"/>
        <v>30</v>
      </c>
      <c r="I529" s="29" t="s">
        <v>72</v>
      </c>
      <c r="J529" s="29">
        <f t="shared" ca="1" si="40"/>
        <v>21</v>
      </c>
      <c r="K529" s="29">
        <f t="shared" si="44"/>
        <v>0.3</v>
      </c>
      <c r="L529" s="29">
        <f t="shared" ca="1" si="41"/>
        <v>0.01</v>
      </c>
      <c r="M529">
        <f>Замеры!AC521</f>
        <v>0</v>
      </c>
    </row>
    <row r="530" spans="1:13" ht="15.6" x14ac:dyDescent="0.3">
      <c r="A530" s="58">
        <f>IF(Замеры!B522=0, " ", Замеры!B522)</f>
        <v>519</v>
      </c>
      <c r="B530" s="59">
        <f>Замеры!J522</f>
        <v>0</v>
      </c>
      <c r="C530" s="60" t="str">
        <f>Замеры!G522</f>
        <v xml:space="preserve">Группа от QF </v>
      </c>
      <c r="D530" s="29" t="s">
        <v>73</v>
      </c>
      <c r="E530" s="28">
        <f>Замеры!L522</f>
        <v>0</v>
      </c>
      <c r="F530" s="29" t="s">
        <v>85</v>
      </c>
      <c r="G530" s="29">
        <f t="shared" si="42"/>
        <v>15</v>
      </c>
      <c r="H530" s="29">
        <f t="shared" si="43"/>
        <v>30</v>
      </c>
      <c r="I530" s="29" t="s">
        <v>72</v>
      </c>
      <c r="J530" s="29">
        <f t="shared" ca="1" si="40"/>
        <v>20.6</v>
      </c>
      <c r="K530" s="29">
        <f t="shared" si="44"/>
        <v>0.3</v>
      </c>
      <c r="L530" s="29">
        <f t="shared" ca="1" si="41"/>
        <v>1.2E-2</v>
      </c>
      <c r="M530">
        <f>Замеры!AC522</f>
        <v>0</v>
      </c>
    </row>
    <row r="531" spans="1:13" ht="15.6" x14ac:dyDescent="0.3">
      <c r="A531" s="58">
        <f>IF(Замеры!B523=0, " ", Замеры!B523)</f>
        <v>520</v>
      </c>
      <c r="B531" s="59">
        <f>Замеры!J523</f>
        <v>0</v>
      </c>
      <c r="C531" s="60" t="str">
        <f>Замеры!G523</f>
        <v xml:space="preserve">Группа от QF </v>
      </c>
      <c r="D531" s="29" t="s">
        <v>73</v>
      </c>
      <c r="E531" s="28">
        <f>Замеры!L523</f>
        <v>0</v>
      </c>
      <c r="F531" s="29" t="s">
        <v>85</v>
      </c>
      <c r="G531" s="29">
        <f t="shared" si="42"/>
        <v>15</v>
      </c>
      <c r="H531" s="29">
        <f t="shared" si="43"/>
        <v>30</v>
      </c>
      <c r="I531" s="29" t="s">
        <v>72</v>
      </c>
      <c r="J531" s="29">
        <f t="shared" ca="1" si="40"/>
        <v>20.7</v>
      </c>
      <c r="K531" s="29">
        <f t="shared" si="44"/>
        <v>0.3</v>
      </c>
      <c r="L531" s="29">
        <f t="shared" ca="1" si="41"/>
        <v>1.2E-2</v>
      </c>
      <c r="M531">
        <f>Замеры!AC523</f>
        <v>0</v>
      </c>
    </row>
    <row r="532" spans="1:13" ht="15.6" x14ac:dyDescent="0.3">
      <c r="A532" s="58">
        <f>IF(Замеры!B524=0, " ", Замеры!B524)</f>
        <v>521</v>
      </c>
      <c r="B532" s="59">
        <f>Замеры!J524</f>
        <v>0</v>
      </c>
      <c r="C532" s="60" t="str">
        <f>Замеры!G524</f>
        <v xml:space="preserve">Группа от QF </v>
      </c>
      <c r="D532" s="29" t="s">
        <v>73</v>
      </c>
      <c r="E532" s="28">
        <f>Замеры!L524</f>
        <v>0</v>
      </c>
      <c r="F532" s="29" t="s">
        <v>85</v>
      </c>
      <c r="G532" s="29">
        <f t="shared" si="42"/>
        <v>15</v>
      </c>
      <c r="H532" s="29">
        <f t="shared" si="43"/>
        <v>30</v>
      </c>
      <c r="I532" s="29" t="s">
        <v>72</v>
      </c>
      <c r="J532" s="29">
        <f t="shared" ca="1" si="40"/>
        <v>21.4</v>
      </c>
      <c r="K532" s="29">
        <f t="shared" si="44"/>
        <v>0.3</v>
      </c>
      <c r="L532" s="29">
        <f t="shared" ca="1" si="41"/>
        <v>1.7000000000000001E-2</v>
      </c>
      <c r="M532">
        <f>Замеры!AC524</f>
        <v>0</v>
      </c>
    </row>
    <row r="533" spans="1:13" ht="15.6" x14ac:dyDescent="0.3">
      <c r="A533" s="58">
        <f>IF(Замеры!B525=0, " ", Замеры!B525)</f>
        <v>522</v>
      </c>
      <c r="B533" s="59">
        <f>Замеры!J525</f>
        <v>0</v>
      </c>
      <c r="C533" s="60" t="str">
        <f>Замеры!G525</f>
        <v xml:space="preserve">Группа от QF </v>
      </c>
      <c r="D533" s="29" t="s">
        <v>73</v>
      </c>
      <c r="E533" s="28">
        <f>Замеры!L525</f>
        <v>0</v>
      </c>
      <c r="F533" s="29" t="s">
        <v>85</v>
      </c>
      <c r="G533" s="29">
        <f t="shared" si="42"/>
        <v>15</v>
      </c>
      <c r="H533" s="29">
        <f t="shared" si="43"/>
        <v>30</v>
      </c>
      <c r="I533" s="29" t="s">
        <v>72</v>
      </c>
      <c r="J533" s="29">
        <f t="shared" ca="1" si="40"/>
        <v>21.5</v>
      </c>
      <c r="K533" s="29">
        <f t="shared" si="44"/>
        <v>0.3</v>
      </c>
      <c r="L533" s="29">
        <f t="shared" ca="1" si="41"/>
        <v>1.7000000000000001E-2</v>
      </c>
      <c r="M533">
        <f>Замеры!AC525</f>
        <v>0</v>
      </c>
    </row>
    <row r="534" spans="1:13" ht="15.6" x14ac:dyDescent="0.3">
      <c r="A534" s="58">
        <f>IF(Замеры!B526=0, " ", Замеры!B526)</f>
        <v>523</v>
      </c>
      <c r="B534" s="59">
        <f>Замеры!J526</f>
        <v>0</v>
      </c>
      <c r="C534" s="60" t="str">
        <f>Замеры!G526</f>
        <v xml:space="preserve">Группа от QF </v>
      </c>
      <c r="D534" s="29" t="s">
        <v>73</v>
      </c>
      <c r="E534" s="28">
        <f>Замеры!L526</f>
        <v>0</v>
      </c>
      <c r="F534" s="29" t="s">
        <v>85</v>
      </c>
      <c r="G534" s="29">
        <f t="shared" si="42"/>
        <v>15</v>
      </c>
      <c r="H534" s="29">
        <f t="shared" si="43"/>
        <v>30</v>
      </c>
      <c r="I534" s="29" t="s">
        <v>72</v>
      </c>
      <c r="J534" s="29">
        <f t="shared" ca="1" si="40"/>
        <v>21.3</v>
      </c>
      <c r="K534" s="29">
        <f t="shared" si="44"/>
        <v>0.3</v>
      </c>
      <c r="L534" s="29">
        <f t="shared" ca="1" si="41"/>
        <v>1.7000000000000001E-2</v>
      </c>
      <c r="M534">
        <f>Замеры!AC526</f>
        <v>0</v>
      </c>
    </row>
    <row r="535" spans="1:13" ht="15.6" x14ac:dyDescent="0.3">
      <c r="A535" s="58">
        <f>IF(Замеры!B527=0, " ", Замеры!B527)</f>
        <v>524</v>
      </c>
      <c r="B535" s="59">
        <f>Замеры!J527</f>
        <v>0</v>
      </c>
      <c r="C535" s="60" t="str">
        <f>Замеры!G527</f>
        <v xml:space="preserve">Группа от QF </v>
      </c>
      <c r="D535" s="29" t="s">
        <v>73</v>
      </c>
      <c r="E535" s="28">
        <f>Замеры!L527</f>
        <v>0</v>
      </c>
      <c r="F535" s="29" t="s">
        <v>85</v>
      </c>
      <c r="G535" s="29">
        <f t="shared" si="42"/>
        <v>15</v>
      </c>
      <c r="H535" s="29">
        <f t="shared" si="43"/>
        <v>30</v>
      </c>
      <c r="I535" s="29" t="s">
        <v>72</v>
      </c>
      <c r="J535" s="29">
        <f t="shared" ca="1" si="40"/>
        <v>20.7</v>
      </c>
      <c r="K535" s="29">
        <f t="shared" si="44"/>
        <v>0.3</v>
      </c>
      <c r="L535" s="29">
        <f t="shared" ca="1" si="41"/>
        <v>1.7999999999999999E-2</v>
      </c>
      <c r="M535">
        <f>Замеры!AC527</f>
        <v>0</v>
      </c>
    </row>
    <row r="536" spans="1:13" ht="15.6" x14ac:dyDescent="0.3">
      <c r="A536" s="58">
        <f>IF(Замеры!B528=0, " ", Замеры!B528)</f>
        <v>525</v>
      </c>
      <c r="B536" s="59">
        <f>Замеры!J528</f>
        <v>0</v>
      </c>
      <c r="C536" s="60" t="str">
        <f>Замеры!G528</f>
        <v xml:space="preserve">Группа от QF </v>
      </c>
      <c r="D536" s="29" t="s">
        <v>73</v>
      </c>
      <c r="E536" s="28">
        <f>Замеры!L528</f>
        <v>0</v>
      </c>
      <c r="F536" s="29" t="s">
        <v>85</v>
      </c>
      <c r="G536" s="29">
        <f t="shared" si="42"/>
        <v>15</v>
      </c>
      <c r="H536" s="29">
        <f t="shared" si="43"/>
        <v>30</v>
      </c>
      <c r="I536" s="29" t="s">
        <v>72</v>
      </c>
      <c r="J536" s="29">
        <f t="shared" ca="1" si="40"/>
        <v>21.4</v>
      </c>
      <c r="K536" s="29">
        <f t="shared" si="44"/>
        <v>0.3</v>
      </c>
      <c r="L536" s="29">
        <f t="shared" ca="1" si="41"/>
        <v>8.9999999999999993E-3</v>
      </c>
      <c r="M536">
        <f>Замеры!AC528</f>
        <v>0</v>
      </c>
    </row>
    <row r="537" spans="1:13" ht="15.6" x14ac:dyDescent="0.3">
      <c r="A537" s="58">
        <f>IF(Замеры!B529=0, " ", Замеры!B529)</f>
        <v>526</v>
      </c>
      <c r="B537" s="59">
        <f>Замеры!J529</f>
        <v>0</v>
      </c>
      <c r="C537" s="60" t="str">
        <f>Замеры!G529</f>
        <v xml:space="preserve">Группа от QF </v>
      </c>
      <c r="D537" s="29" t="s">
        <v>73</v>
      </c>
      <c r="E537" s="28">
        <f>Замеры!L529</f>
        <v>0</v>
      </c>
      <c r="F537" s="29" t="s">
        <v>85</v>
      </c>
      <c r="G537" s="29">
        <f t="shared" si="42"/>
        <v>15</v>
      </c>
      <c r="H537" s="29">
        <f t="shared" si="43"/>
        <v>30</v>
      </c>
      <c r="I537" s="29" t="s">
        <v>72</v>
      </c>
      <c r="J537" s="29">
        <f t="shared" ca="1" si="40"/>
        <v>20.2</v>
      </c>
      <c r="K537" s="29">
        <f t="shared" si="44"/>
        <v>0.3</v>
      </c>
      <c r="L537" s="29">
        <f t="shared" ca="1" si="41"/>
        <v>0.01</v>
      </c>
      <c r="M537">
        <f>Замеры!AC529</f>
        <v>0</v>
      </c>
    </row>
    <row r="538" spans="1:13" ht="15.6" x14ac:dyDescent="0.3">
      <c r="A538" s="58">
        <f>IF(Замеры!B530=0, " ", Замеры!B530)</f>
        <v>527</v>
      </c>
      <c r="B538" s="59">
        <f>Замеры!J530</f>
        <v>0</v>
      </c>
      <c r="C538" s="60" t="str">
        <f>Замеры!G530</f>
        <v xml:space="preserve">Группа от QF </v>
      </c>
      <c r="D538" s="29" t="s">
        <v>73</v>
      </c>
      <c r="E538" s="28">
        <f>Замеры!L530</f>
        <v>0</v>
      </c>
      <c r="F538" s="29" t="s">
        <v>85</v>
      </c>
      <c r="G538" s="29">
        <f t="shared" si="42"/>
        <v>15</v>
      </c>
      <c r="H538" s="29">
        <f t="shared" si="43"/>
        <v>30</v>
      </c>
      <c r="I538" s="29" t="s">
        <v>72</v>
      </c>
      <c r="J538" s="29">
        <f t="shared" ca="1" si="40"/>
        <v>21.2</v>
      </c>
      <c r="K538" s="29">
        <f t="shared" si="44"/>
        <v>0.3</v>
      </c>
      <c r="L538" s="29">
        <f t="shared" ca="1" si="41"/>
        <v>1.7000000000000001E-2</v>
      </c>
      <c r="M538">
        <f>Замеры!AC530</f>
        <v>0</v>
      </c>
    </row>
    <row r="539" spans="1:13" ht="15.6" x14ac:dyDescent="0.3">
      <c r="A539" s="58">
        <f>IF(Замеры!B531=0, " ", Замеры!B531)</f>
        <v>528</v>
      </c>
      <c r="B539" s="59">
        <f>Замеры!J531</f>
        <v>0</v>
      </c>
      <c r="C539" s="60" t="str">
        <f>Замеры!G531</f>
        <v xml:space="preserve">Группа от QF </v>
      </c>
      <c r="D539" s="29" t="s">
        <v>73</v>
      </c>
      <c r="E539" s="28">
        <f>Замеры!L531</f>
        <v>0</v>
      </c>
      <c r="F539" s="29" t="s">
        <v>85</v>
      </c>
      <c r="G539" s="29">
        <f t="shared" si="42"/>
        <v>15</v>
      </c>
      <c r="H539" s="29">
        <f t="shared" si="43"/>
        <v>30</v>
      </c>
      <c r="I539" s="29" t="s">
        <v>72</v>
      </c>
      <c r="J539" s="29">
        <f t="shared" ca="1" si="40"/>
        <v>20.3</v>
      </c>
      <c r="K539" s="29">
        <f t="shared" si="44"/>
        <v>0.3</v>
      </c>
      <c r="L539" s="29">
        <f t="shared" ca="1" si="41"/>
        <v>7.0000000000000001E-3</v>
      </c>
      <c r="M539">
        <f>Замеры!AC531</f>
        <v>0</v>
      </c>
    </row>
    <row r="540" spans="1:13" ht="15.6" x14ac:dyDescent="0.3">
      <c r="A540" s="58">
        <f>IF(Замеры!B532=0, " ", Замеры!B532)</f>
        <v>529</v>
      </c>
      <c r="B540" s="59">
        <f>Замеры!J532</f>
        <v>0</v>
      </c>
      <c r="C540" s="60" t="str">
        <f>Замеры!G532</f>
        <v xml:space="preserve">Группа от QF </v>
      </c>
      <c r="D540" s="29" t="s">
        <v>73</v>
      </c>
      <c r="E540" s="28">
        <f>Замеры!L532</f>
        <v>0</v>
      </c>
      <c r="F540" s="29" t="s">
        <v>85</v>
      </c>
      <c r="G540" s="29">
        <f t="shared" si="42"/>
        <v>15</v>
      </c>
      <c r="H540" s="29">
        <f t="shared" si="43"/>
        <v>30</v>
      </c>
      <c r="I540" s="29" t="s">
        <v>72</v>
      </c>
      <c r="J540" s="29">
        <f t="shared" ca="1" si="40"/>
        <v>20.3</v>
      </c>
      <c r="K540" s="29">
        <f t="shared" si="44"/>
        <v>0.3</v>
      </c>
      <c r="L540" s="29">
        <f t="shared" ca="1" si="41"/>
        <v>1.7999999999999999E-2</v>
      </c>
      <c r="M540">
        <f>Замеры!AC532</f>
        <v>0</v>
      </c>
    </row>
    <row r="541" spans="1:13" ht="15.6" x14ac:dyDescent="0.3">
      <c r="A541" s="58">
        <f>IF(Замеры!B533=0, " ", Замеры!B533)</f>
        <v>530</v>
      </c>
      <c r="B541" s="59">
        <f>Замеры!J533</f>
        <v>0</v>
      </c>
      <c r="C541" s="60" t="str">
        <f>Замеры!G533</f>
        <v xml:space="preserve">Группа от QF </v>
      </c>
      <c r="D541" s="29" t="s">
        <v>73</v>
      </c>
      <c r="E541" s="28">
        <f>Замеры!L533</f>
        <v>0</v>
      </c>
      <c r="F541" s="29" t="s">
        <v>85</v>
      </c>
      <c r="G541" s="29">
        <f t="shared" si="42"/>
        <v>15</v>
      </c>
      <c r="H541" s="29">
        <f t="shared" si="43"/>
        <v>30</v>
      </c>
      <c r="I541" s="29" t="s">
        <v>72</v>
      </c>
      <c r="J541" s="29">
        <f t="shared" ca="1" si="40"/>
        <v>20.399999999999999</v>
      </c>
      <c r="K541" s="29">
        <f t="shared" si="44"/>
        <v>0.3</v>
      </c>
      <c r="L541" s="29">
        <f t="shared" ca="1" si="41"/>
        <v>1.9E-2</v>
      </c>
      <c r="M541">
        <f>Замеры!AC533</f>
        <v>0</v>
      </c>
    </row>
    <row r="542" spans="1:13" ht="15.6" x14ac:dyDescent="0.3">
      <c r="A542" s="58">
        <f>IF(Замеры!B534=0, " ", Замеры!B534)</f>
        <v>531</v>
      </c>
      <c r="B542" s="59">
        <f>Замеры!J534</f>
        <v>0</v>
      </c>
      <c r="C542" s="60" t="str">
        <f>Замеры!G534</f>
        <v xml:space="preserve">Группа от QF </v>
      </c>
      <c r="D542" s="29" t="s">
        <v>73</v>
      </c>
      <c r="E542" s="28">
        <f>Замеры!L534</f>
        <v>0</v>
      </c>
      <c r="F542" s="29" t="s">
        <v>85</v>
      </c>
      <c r="G542" s="29">
        <f t="shared" si="42"/>
        <v>15</v>
      </c>
      <c r="H542" s="29">
        <f t="shared" si="43"/>
        <v>30</v>
      </c>
      <c r="I542" s="29" t="s">
        <v>72</v>
      </c>
      <c r="J542" s="29">
        <f t="shared" ca="1" si="40"/>
        <v>20.399999999999999</v>
      </c>
      <c r="K542" s="29">
        <f t="shared" si="44"/>
        <v>0.3</v>
      </c>
      <c r="L542" s="29">
        <f t="shared" ca="1" si="41"/>
        <v>8.0000000000000002E-3</v>
      </c>
      <c r="M542">
        <f>Замеры!AC534</f>
        <v>0</v>
      </c>
    </row>
    <row r="543" spans="1:13" ht="15.6" x14ac:dyDescent="0.3">
      <c r="A543" s="58">
        <f>IF(Замеры!B535=0, " ", Замеры!B535)</f>
        <v>532</v>
      </c>
      <c r="B543" s="59">
        <f>Замеры!J535</f>
        <v>0</v>
      </c>
      <c r="C543" s="60" t="str">
        <f>Замеры!G535</f>
        <v xml:space="preserve">Группа от QF </v>
      </c>
      <c r="D543" s="29" t="s">
        <v>73</v>
      </c>
      <c r="E543" s="28">
        <f>Замеры!L535</f>
        <v>0</v>
      </c>
      <c r="F543" s="29" t="s">
        <v>85</v>
      </c>
      <c r="G543" s="29">
        <f t="shared" si="42"/>
        <v>15</v>
      </c>
      <c r="H543" s="29">
        <f t="shared" si="43"/>
        <v>30</v>
      </c>
      <c r="I543" s="29" t="s">
        <v>72</v>
      </c>
      <c r="J543" s="29">
        <f t="shared" ca="1" si="40"/>
        <v>20.3</v>
      </c>
      <c r="K543" s="29">
        <f t="shared" si="44"/>
        <v>0.3</v>
      </c>
      <c r="L543" s="29">
        <f t="shared" ca="1" si="41"/>
        <v>7.0000000000000001E-3</v>
      </c>
      <c r="M543">
        <f>Замеры!AC535</f>
        <v>0</v>
      </c>
    </row>
    <row r="544" spans="1:13" ht="15.6" x14ac:dyDescent="0.3">
      <c r="A544" s="58">
        <f>IF(Замеры!B536=0, " ", Замеры!B536)</f>
        <v>533</v>
      </c>
      <c r="B544" s="59">
        <f>Замеры!J536</f>
        <v>0</v>
      </c>
      <c r="C544" s="60" t="str">
        <f>Замеры!G536</f>
        <v xml:space="preserve">Группа от QF </v>
      </c>
      <c r="D544" s="29" t="s">
        <v>73</v>
      </c>
      <c r="E544" s="28">
        <f>Замеры!L536</f>
        <v>0</v>
      </c>
      <c r="F544" s="29" t="s">
        <v>85</v>
      </c>
      <c r="G544" s="29">
        <f t="shared" si="42"/>
        <v>15</v>
      </c>
      <c r="H544" s="29">
        <f t="shared" si="43"/>
        <v>30</v>
      </c>
      <c r="I544" s="29" t="s">
        <v>72</v>
      </c>
      <c r="J544" s="29">
        <f t="shared" ca="1" si="40"/>
        <v>20.9</v>
      </c>
      <c r="K544" s="29">
        <f t="shared" si="44"/>
        <v>0.3</v>
      </c>
      <c r="L544" s="29">
        <f t="shared" ca="1" si="41"/>
        <v>8.9999999999999993E-3</v>
      </c>
      <c r="M544">
        <f>Замеры!AC536</f>
        <v>0</v>
      </c>
    </row>
    <row r="545" spans="1:13" ht="15.6" x14ac:dyDescent="0.3">
      <c r="A545" s="58">
        <f>IF(Замеры!B537=0, " ", Замеры!B537)</f>
        <v>534</v>
      </c>
      <c r="B545" s="59">
        <f>Замеры!J537</f>
        <v>0</v>
      </c>
      <c r="C545" s="60" t="str">
        <f>Замеры!G537</f>
        <v xml:space="preserve">Группа от QF </v>
      </c>
      <c r="D545" s="29" t="s">
        <v>73</v>
      </c>
      <c r="E545" s="28">
        <f>Замеры!L537</f>
        <v>0</v>
      </c>
      <c r="F545" s="29" t="s">
        <v>85</v>
      </c>
      <c r="G545" s="29">
        <f t="shared" si="42"/>
        <v>15</v>
      </c>
      <c r="H545" s="29">
        <f t="shared" si="43"/>
        <v>30</v>
      </c>
      <c r="I545" s="29" t="s">
        <v>72</v>
      </c>
      <c r="J545" s="29">
        <f t="shared" ca="1" si="40"/>
        <v>20.3</v>
      </c>
      <c r="K545" s="29">
        <f t="shared" si="44"/>
        <v>0.3</v>
      </c>
      <c r="L545" s="29">
        <f t="shared" ca="1" si="41"/>
        <v>1.9E-2</v>
      </c>
      <c r="M545">
        <f>Замеры!AC537</f>
        <v>0</v>
      </c>
    </row>
    <row r="546" spans="1:13" ht="15.6" x14ac:dyDescent="0.3">
      <c r="A546" s="58">
        <f>IF(Замеры!B538=0, " ", Замеры!B538)</f>
        <v>535</v>
      </c>
      <c r="B546" s="59">
        <f>Замеры!J538</f>
        <v>0</v>
      </c>
      <c r="C546" s="60" t="str">
        <f>Замеры!G538</f>
        <v xml:space="preserve">Группа от QF </v>
      </c>
      <c r="D546" s="29" t="s">
        <v>73</v>
      </c>
      <c r="E546" s="28">
        <f>Замеры!L538</f>
        <v>0</v>
      </c>
      <c r="F546" s="29" t="s">
        <v>85</v>
      </c>
      <c r="G546" s="29">
        <f t="shared" si="42"/>
        <v>15</v>
      </c>
      <c r="H546" s="29">
        <f t="shared" si="43"/>
        <v>30</v>
      </c>
      <c r="I546" s="29" t="s">
        <v>72</v>
      </c>
      <c r="J546" s="29">
        <f t="shared" ca="1" si="40"/>
        <v>21.4</v>
      </c>
      <c r="K546" s="29">
        <f t="shared" si="44"/>
        <v>0.3</v>
      </c>
      <c r="L546" s="29">
        <f t="shared" ca="1" si="41"/>
        <v>1.7000000000000001E-2</v>
      </c>
      <c r="M546">
        <f>Замеры!AC538</f>
        <v>0</v>
      </c>
    </row>
    <row r="547" spans="1:13" ht="15.6" x14ac:dyDescent="0.3">
      <c r="A547" s="58">
        <f>IF(Замеры!B539=0, " ", Замеры!B539)</f>
        <v>536</v>
      </c>
      <c r="B547" s="59">
        <f>Замеры!J539</f>
        <v>0</v>
      </c>
      <c r="C547" s="60" t="str">
        <f>Замеры!G539</f>
        <v xml:space="preserve">Группа от QF </v>
      </c>
      <c r="D547" s="29" t="s">
        <v>73</v>
      </c>
      <c r="E547" s="28">
        <f>Замеры!L539</f>
        <v>0</v>
      </c>
      <c r="F547" s="29" t="s">
        <v>85</v>
      </c>
      <c r="G547" s="29">
        <f t="shared" si="42"/>
        <v>15</v>
      </c>
      <c r="H547" s="29">
        <f t="shared" si="43"/>
        <v>30</v>
      </c>
      <c r="I547" s="29" t="s">
        <v>72</v>
      </c>
      <c r="J547" s="29">
        <f t="shared" ca="1" si="40"/>
        <v>20.8</v>
      </c>
      <c r="K547" s="29">
        <f t="shared" si="44"/>
        <v>0.3</v>
      </c>
      <c r="L547" s="29">
        <f t="shared" ca="1" si="41"/>
        <v>1.7999999999999999E-2</v>
      </c>
      <c r="M547">
        <f>Замеры!AC539</f>
        <v>0</v>
      </c>
    </row>
    <row r="548" spans="1:13" ht="15.6" x14ac:dyDescent="0.3">
      <c r="A548" s="58">
        <f>IF(Замеры!B540=0, " ", Замеры!B540)</f>
        <v>537</v>
      </c>
      <c r="B548" s="59">
        <f>Замеры!J540</f>
        <v>0</v>
      </c>
      <c r="C548" s="60" t="str">
        <f>Замеры!G540</f>
        <v xml:space="preserve">Группа от QF </v>
      </c>
      <c r="D548" s="29" t="s">
        <v>73</v>
      </c>
      <c r="E548" s="28">
        <f>Замеры!L540</f>
        <v>0</v>
      </c>
      <c r="F548" s="29" t="s">
        <v>85</v>
      </c>
      <c r="G548" s="29">
        <f t="shared" si="42"/>
        <v>15</v>
      </c>
      <c r="H548" s="29">
        <f t="shared" si="43"/>
        <v>30</v>
      </c>
      <c r="I548" s="29" t="s">
        <v>72</v>
      </c>
      <c r="J548" s="29">
        <f t="shared" ca="1" si="40"/>
        <v>21</v>
      </c>
      <c r="K548" s="29">
        <f t="shared" si="44"/>
        <v>0.3</v>
      </c>
      <c r="L548" s="29">
        <f t="shared" ca="1" si="41"/>
        <v>1.9E-2</v>
      </c>
      <c r="M548">
        <f>Замеры!AC540</f>
        <v>0</v>
      </c>
    </row>
    <row r="549" spans="1:13" ht="15.6" x14ac:dyDescent="0.3">
      <c r="A549" s="58">
        <f>IF(Замеры!B541=0, " ", Замеры!B541)</f>
        <v>538</v>
      </c>
      <c r="B549" s="59">
        <f>Замеры!J541</f>
        <v>0</v>
      </c>
      <c r="C549" s="60" t="str">
        <f>Замеры!G541</f>
        <v xml:space="preserve">Группа от QF </v>
      </c>
      <c r="D549" s="29" t="s">
        <v>73</v>
      </c>
      <c r="E549" s="28">
        <f>Замеры!L541</f>
        <v>0</v>
      </c>
      <c r="F549" s="29" t="s">
        <v>85</v>
      </c>
      <c r="G549" s="29">
        <f t="shared" si="42"/>
        <v>15</v>
      </c>
      <c r="H549" s="29">
        <f t="shared" si="43"/>
        <v>30</v>
      </c>
      <c r="I549" s="29" t="s">
        <v>72</v>
      </c>
      <c r="J549" s="29">
        <f t="shared" ca="1" si="40"/>
        <v>21.8</v>
      </c>
      <c r="K549" s="29">
        <f t="shared" si="44"/>
        <v>0.3</v>
      </c>
      <c r="L549" s="29">
        <f t="shared" ca="1" si="41"/>
        <v>1.4E-2</v>
      </c>
      <c r="M549">
        <f>Замеры!AC541</f>
        <v>0</v>
      </c>
    </row>
    <row r="550" spans="1:13" ht="15.6" x14ac:dyDescent="0.3">
      <c r="A550" s="58">
        <f>IF(Замеры!B542=0, " ", Замеры!B542)</f>
        <v>539</v>
      </c>
      <c r="B550" s="59">
        <f>Замеры!J542</f>
        <v>0</v>
      </c>
      <c r="C550" s="60" t="str">
        <f>Замеры!G542</f>
        <v xml:space="preserve">Группа от QF </v>
      </c>
      <c r="D550" s="29" t="s">
        <v>73</v>
      </c>
      <c r="E550" s="28">
        <f>Замеры!L542</f>
        <v>0</v>
      </c>
      <c r="F550" s="29" t="s">
        <v>85</v>
      </c>
      <c r="G550" s="29">
        <f t="shared" si="42"/>
        <v>15</v>
      </c>
      <c r="H550" s="29">
        <f t="shared" si="43"/>
        <v>30</v>
      </c>
      <c r="I550" s="29" t="s">
        <v>72</v>
      </c>
      <c r="J550" s="29">
        <f t="shared" ca="1" si="40"/>
        <v>20.9</v>
      </c>
      <c r="K550" s="29">
        <f t="shared" si="44"/>
        <v>0.3</v>
      </c>
      <c r="L550" s="29">
        <f t="shared" ca="1" si="41"/>
        <v>1.2999999999999999E-2</v>
      </c>
      <c r="M550">
        <f>Замеры!AC542</f>
        <v>0</v>
      </c>
    </row>
    <row r="551" spans="1:13" ht="15.6" x14ac:dyDescent="0.3">
      <c r="A551" s="58">
        <f>IF(Замеры!B543=0, " ", Замеры!B543)</f>
        <v>540</v>
      </c>
      <c r="B551" s="59">
        <f>Замеры!J543</f>
        <v>0</v>
      </c>
      <c r="C551" s="60" t="str">
        <f>Замеры!G543</f>
        <v xml:space="preserve">Группа от QF </v>
      </c>
      <c r="D551" s="29" t="s">
        <v>73</v>
      </c>
      <c r="E551" s="28">
        <f>Замеры!L543</f>
        <v>0</v>
      </c>
      <c r="F551" s="29" t="s">
        <v>85</v>
      </c>
      <c r="G551" s="29">
        <f t="shared" si="42"/>
        <v>15</v>
      </c>
      <c r="H551" s="29">
        <f t="shared" si="43"/>
        <v>30</v>
      </c>
      <c r="I551" s="29" t="s">
        <v>72</v>
      </c>
      <c r="J551" s="29">
        <f t="shared" ca="1" si="40"/>
        <v>21.8</v>
      </c>
      <c r="K551" s="29">
        <f t="shared" si="44"/>
        <v>0.3</v>
      </c>
      <c r="L551" s="29">
        <f t="shared" ca="1" si="41"/>
        <v>0.01</v>
      </c>
      <c r="M551">
        <f>Замеры!AC543</f>
        <v>0</v>
      </c>
    </row>
    <row r="552" spans="1:13" ht="15.6" x14ac:dyDescent="0.3">
      <c r="A552" s="58">
        <f>IF(Замеры!B544=0, " ", Замеры!B544)</f>
        <v>541</v>
      </c>
      <c r="B552" s="59">
        <f>Замеры!J544</f>
        <v>0</v>
      </c>
      <c r="C552" s="60" t="str">
        <f>Замеры!G544</f>
        <v xml:space="preserve">Группа от QF </v>
      </c>
      <c r="D552" s="29" t="s">
        <v>73</v>
      </c>
      <c r="E552" s="28">
        <f>Замеры!L544</f>
        <v>0</v>
      </c>
      <c r="F552" s="29" t="s">
        <v>85</v>
      </c>
      <c r="G552" s="29">
        <f t="shared" si="42"/>
        <v>15</v>
      </c>
      <c r="H552" s="29">
        <f t="shared" si="43"/>
        <v>30</v>
      </c>
      <c r="I552" s="29" t="s">
        <v>72</v>
      </c>
      <c r="J552" s="29">
        <f t="shared" ca="1" si="40"/>
        <v>21.9</v>
      </c>
      <c r="K552" s="29">
        <f t="shared" si="44"/>
        <v>0.3</v>
      </c>
      <c r="L552" s="29">
        <f t="shared" ca="1" si="41"/>
        <v>8.0000000000000002E-3</v>
      </c>
      <c r="M552">
        <f>Замеры!AC544</f>
        <v>0</v>
      </c>
    </row>
    <row r="553" spans="1:13" ht="15.6" x14ac:dyDescent="0.3">
      <c r="A553" s="58">
        <f>IF(Замеры!B545=0, " ", Замеры!B545)</f>
        <v>542</v>
      </c>
      <c r="B553" s="59">
        <f>Замеры!J545</f>
        <v>0</v>
      </c>
      <c r="C553" s="60" t="str">
        <f>Замеры!G545</f>
        <v xml:space="preserve">Группа от QF </v>
      </c>
      <c r="D553" s="29" t="s">
        <v>73</v>
      </c>
      <c r="E553" s="28">
        <f>Замеры!L545</f>
        <v>0</v>
      </c>
      <c r="F553" s="29" t="s">
        <v>85</v>
      </c>
      <c r="G553" s="29">
        <f t="shared" si="42"/>
        <v>15</v>
      </c>
      <c r="H553" s="29">
        <f t="shared" si="43"/>
        <v>30</v>
      </c>
      <c r="I553" s="29" t="s">
        <v>72</v>
      </c>
      <c r="J553" s="29">
        <f t="shared" ca="1" si="40"/>
        <v>21.2</v>
      </c>
      <c r="K553" s="29">
        <f t="shared" si="44"/>
        <v>0.3</v>
      </c>
      <c r="L553" s="29">
        <f t="shared" ca="1" si="41"/>
        <v>1.4999999999999999E-2</v>
      </c>
      <c r="M553">
        <f>Замеры!AC545</f>
        <v>0</v>
      </c>
    </row>
    <row r="554" spans="1:13" ht="15.6" x14ac:dyDescent="0.3">
      <c r="A554" s="58">
        <f>IF(Замеры!B546=0, " ", Замеры!B546)</f>
        <v>543</v>
      </c>
      <c r="B554" s="59">
        <f>Замеры!J546</f>
        <v>0</v>
      </c>
      <c r="C554" s="60" t="str">
        <f>Замеры!G546</f>
        <v xml:space="preserve">Группа от QF </v>
      </c>
      <c r="D554" s="29" t="s">
        <v>73</v>
      </c>
      <c r="E554" s="28">
        <f>Замеры!L546</f>
        <v>0</v>
      </c>
      <c r="F554" s="29" t="s">
        <v>85</v>
      </c>
      <c r="G554" s="29">
        <f t="shared" si="42"/>
        <v>15</v>
      </c>
      <c r="H554" s="29">
        <f t="shared" si="43"/>
        <v>30</v>
      </c>
      <c r="I554" s="29" t="s">
        <v>72</v>
      </c>
      <c r="J554" s="29">
        <f t="shared" ca="1" si="40"/>
        <v>21.5</v>
      </c>
      <c r="K554" s="29">
        <f t="shared" si="44"/>
        <v>0.3</v>
      </c>
      <c r="L554" s="29">
        <f t="shared" ca="1" si="41"/>
        <v>1.7000000000000001E-2</v>
      </c>
      <c r="M554">
        <f>Замеры!AC546</f>
        <v>0</v>
      </c>
    </row>
    <row r="555" spans="1:13" ht="15.6" x14ac:dyDescent="0.3">
      <c r="A555" s="58">
        <f>IF(Замеры!B547=0, " ", Замеры!B547)</f>
        <v>544</v>
      </c>
      <c r="B555" s="59">
        <f>Замеры!J547</f>
        <v>0</v>
      </c>
      <c r="C555" s="60" t="str">
        <f>Замеры!G547</f>
        <v xml:space="preserve">Группа от QF </v>
      </c>
      <c r="D555" s="29" t="s">
        <v>73</v>
      </c>
      <c r="E555" s="28">
        <f>Замеры!L547</f>
        <v>0</v>
      </c>
      <c r="F555" s="29" t="s">
        <v>85</v>
      </c>
      <c r="G555" s="29">
        <f t="shared" si="42"/>
        <v>15</v>
      </c>
      <c r="H555" s="29">
        <f t="shared" si="43"/>
        <v>30</v>
      </c>
      <c r="I555" s="29" t="s">
        <v>72</v>
      </c>
      <c r="J555" s="29">
        <f t="shared" ca="1" si="40"/>
        <v>20.100000000000001</v>
      </c>
      <c r="K555" s="29">
        <f t="shared" si="44"/>
        <v>0.3</v>
      </c>
      <c r="L555" s="29">
        <f t="shared" ca="1" si="41"/>
        <v>8.9999999999999993E-3</v>
      </c>
      <c r="M555">
        <f>Замеры!AC547</f>
        <v>0</v>
      </c>
    </row>
    <row r="556" spans="1:13" ht="15.6" x14ac:dyDescent="0.3">
      <c r="A556" s="58">
        <f>IF(Замеры!B548=0, " ", Замеры!B548)</f>
        <v>545</v>
      </c>
      <c r="B556" s="59">
        <f>Замеры!J548</f>
        <v>0</v>
      </c>
      <c r="C556" s="60" t="str">
        <f>Замеры!G548</f>
        <v xml:space="preserve">Группа от QF </v>
      </c>
      <c r="D556" s="29" t="s">
        <v>73</v>
      </c>
      <c r="E556" s="28">
        <f>Замеры!L548</f>
        <v>0</v>
      </c>
      <c r="F556" s="29" t="s">
        <v>85</v>
      </c>
      <c r="G556" s="29">
        <f t="shared" si="42"/>
        <v>15</v>
      </c>
      <c r="H556" s="29">
        <f t="shared" si="43"/>
        <v>30</v>
      </c>
      <c r="I556" s="29" t="s">
        <v>72</v>
      </c>
      <c r="J556" s="29">
        <f t="shared" ca="1" si="40"/>
        <v>21.9</v>
      </c>
      <c r="K556" s="29">
        <f t="shared" si="44"/>
        <v>0.3</v>
      </c>
      <c r="L556" s="29">
        <f t="shared" ca="1" si="41"/>
        <v>1.9E-2</v>
      </c>
      <c r="M556">
        <f>Замеры!AC548</f>
        <v>0</v>
      </c>
    </row>
    <row r="557" spans="1:13" ht="15.6" x14ac:dyDescent="0.3">
      <c r="A557" s="58">
        <f>IF(Замеры!B549=0, " ", Замеры!B549)</f>
        <v>546</v>
      </c>
      <c r="B557" s="59">
        <f>Замеры!J549</f>
        <v>0</v>
      </c>
      <c r="C557" s="60" t="str">
        <f>Замеры!G549</f>
        <v xml:space="preserve">Группа от QF </v>
      </c>
      <c r="D557" s="29" t="s">
        <v>73</v>
      </c>
      <c r="E557" s="28">
        <f>Замеры!L549</f>
        <v>0</v>
      </c>
      <c r="F557" s="29" t="s">
        <v>85</v>
      </c>
      <c r="G557" s="29">
        <f t="shared" si="42"/>
        <v>15</v>
      </c>
      <c r="H557" s="29">
        <f t="shared" si="43"/>
        <v>30</v>
      </c>
      <c r="I557" s="29" t="s">
        <v>72</v>
      </c>
      <c r="J557" s="29">
        <f t="shared" ca="1" si="40"/>
        <v>21.4</v>
      </c>
      <c r="K557" s="29">
        <f t="shared" si="44"/>
        <v>0.3</v>
      </c>
      <c r="L557" s="29">
        <f t="shared" ca="1" si="41"/>
        <v>1.4999999999999999E-2</v>
      </c>
      <c r="M557">
        <f>Замеры!AC549</f>
        <v>0</v>
      </c>
    </row>
    <row r="558" spans="1:13" ht="15.6" x14ac:dyDescent="0.3">
      <c r="A558" s="58">
        <f>IF(Замеры!B550=0, " ", Замеры!B550)</f>
        <v>547</v>
      </c>
      <c r="B558" s="59">
        <f>Замеры!J550</f>
        <v>0</v>
      </c>
      <c r="C558" s="60" t="str">
        <f>Замеры!G550</f>
        <v xml:space="preserve">Группа от QF </v>
      </c>
      <c r="D558" s="29" t="s">
        <v>73</v>
      </c>
      <c r="E558" s="28">
        <f>Замеры!L550</f>
        <v>0</v>
      </c>
      <c r="F558" s="29" t="s">
        <v>85</v>
      </c>
      <c r="G558" s="29">
        <f t="shared" si="42"/>
        <v>15</v>
      </c>
      <c r="H558" s="29">
        <f t="shared" si="43"/>
        <v>30</v>
      </c>
      <c r="I558" s="29" t="s">
        <v>72</v>
      </c>
      <c r="J558" s="29">
        <f t="shared" ca="1" si="40"/>
        <v>20.6</v>
      </c>
      <c r="K558" s="29">
        <f t="shared" si="44"/>
        <v>0.3</v>
      </c>
      <c r="L558" s="29">
        <f t="shared" ca="1" si="41"/>
        <v>1.4999999999999999E-2</v>
      </c>
      <c r="M558">
        <f>Замеры!AC550</f>
        <v>0</v>
      </c>
    </row>
    <row r="559" spans="1:13" ht="15.6" x14ac:dyDescent="0.3">
      <c r="A559" s="58">
        <f>IF(Замеры!B551=0, " ", Замеры!B551)</f>
        <v>548</v>
      </c>
      <c r="B559" s="59">
        <f>Замеры!J551</f>
        <v>0</v>
      </c>
      <c r="C559" s="60" t="str">
        <f>Замеры!G551</f>
        <v xml:space="preserve">Группа от QF </v>
      </c>
      <c r="D559" s="29" t="s">
        <v>73</v>
      </c>
      <c r="E559" s="28">
        <f>Замеры!L551</f>
        <v>0</v>
      </c>
      <c r="F559" s="29" t="s">
        <v>85</v>
      </c>
      <c r="G559" s="29">
        <f t="shared" si="42"/>
        <v>15</v>
      </c>
      <c r="H559" s="29">
        <f t="shared" si="43"/>
        <v>30</v>
      </c>
      <c r="I559" s="29" t="s">
        <v>72</v>
      </c>
      <c r="J559" s="29">
        <f t="shared" ca="1" si="40"/>
        <v>21.6</v>
      </c>
      <c r="K559" s="29">
        <f t="shared" si="44"/>
        <v>0.3</v>
      </c>
      <c r="L559" s="29">
        <f t="shared" ca="1" si="41"/>
        <v>0.01</v>
      </c>
      <c r="M559">
        <f>Замеры!AC551</f>
        <v>0</v>
      </c>
    </row>
    <row r="560" spans="1:13" ht="15.6" x14ac:dyDescent="0.3">
      <c r="A560" s="58">
        <f>IF(Замеры!B552=0, " ", Замеры!B552)</f>
        <v>549</v>
      </c>
      <c r="B560" s="59">
        <f>Замеры!J552</f>
        <v>0</v>
      </c>
      <c r="C560" s="60" t="str">
        <f>Замеры!G552</f>
        <v xml:space="preserve">Группа от QF </v>
      </c>
      <c r="D560" s="29" t="s">
        <v>73</v>
      </c>
      <c r="E560" s="28">
        <f>Замеры!L552</f>
        <v>0</v>
      </c>
      <c r="F560" s="29" t="s">
        <v>85</v>
      </c>
      <c r="G560" s="29">
        <f t="shared" si="42"/>
        <v>15</v>
      </c>
      <c r="H560" s="29">
        <f t="shared" si="43"/>
        <v>30</v>
      </c>
      <c r="I560" s="29" t="s">
        <v>72</v>
      </c>
      <c r="J560" s="29">
        <f t="shared" ca="1" si="40"/>
        <v>21</v>
      </c>
      <c r="K560" s="29">
        <f t="shared" si="44"/>
        <v>0.3</v>
      </c>
      <c r="L560" s="29">
        <f t="shared" ca="1" si="41"/>
        <v>1.0999999999999999E-2</v>
      </c>
      <c r="M560">
        <f>Замеры!AC552</f>
        <v>0</v>
      </c>
    </row>
    <row r="561" spans="1:13" ht="15.6" x14ac:dyDescent="0.3">
      <c r="A561" s="58">
        <f>IF(Замеры!B553=0, " ", Замеры!B553)</f>
        <v>550</v>
      </c>
      <c r="B561" s="59">
        <f>Замеры!J553</f>
        <v>0</v>
      </c>
      <c r="C561" s="60" t="str">
        <f>Замеры!G553</f>
        <v xml:space="preserve">Группа от QF </v>
      </c>
      <c r="D561" s="29" t="s">
        <v>73</v>
      </c>
      <c r="E561" s="28">
        <f>Замеры!L553</f>
        <v>0</v>
      </c>
      <c r="F561" s="29" t="s">
        <v>85</v>
      </c>
      <c r="G561" s="29">
        <f t="shared" si="42"/>
        <v>15</v>
      </c>
      <c r="H561" s="29">
        <f t="shared" si="43"/>
        <v>30</v>
      </c>
      <c r="I561" s="29" t="s">
        <v>72</v>
      </c>
      <c r="J561" s="29">
        <f t="shared" ca="1" si="40"/>
        <v>20.7</v>
      </c>
      <c r="K561" s="29">
        <f t="shared" si="44"/>
        <v>0.3</v>
      </c>
      <c r="L561" s="29">
        <f t="shared" ca="1" si="41"/>
        <v>8.0000000000000002E-3</v>
      </c>
      <c r="M561">
        <f>Замеры!AC553</f>
        <v>0</v>
      </c>
    </row>
    <row r="562" spans="1:13" ht="15.6" x14ac:dyDescent="0.3">
      <c r="A562" s="58">
        <f>IF(Замеры!B554=0, " ", Замеры!B554)</f>
        <v>551</v>
      </c>
      <c r="B562" s="59">
        <f>Замеры!J554</f>
        <v>0</v>
      </c>
      <c r="C562" s="60" t="str">
        <f>Замеры!G554</f>
        <v xml:space="preserve">Группа от QF </v>
      </c>
      <c r="D562" s="29" t="s">
        <v>73</v>
      </c>
      <c r="E562" s="28">
        <f>Замеры!L554</f>
        <v>0</v>
      </c>
      <c r="F562" s="29" t="s">
        <v>85</v>
      </c>
      <c r="G562" s="29">
        <f t="shared" si="42"/>
        <v>15</v>
      </c>
      <c r="H562" s="29">
        <f t="shared" si="43"/>
        <v>30</v>
      </c>
      <c r="I562" s="29" t="s">
        <v>72</v>
      </c>
      <c r="J562" s="29">
        <f t="shared" ca="1" si="40"/>
        <v>20.5</v>
      </c>
      <c r="K562" s="29">
        <f t="shared" si="44"/>
        <v>0.3</v>
      </c>
      <c r="L562" s="29">
        <f t="shared" ca="1" si="41"/>
        <v>1.0999999999999999E-2</v>
      </c>
      <c r="M562">
        <f>Замеры!AC554</f>
        <v>0</v>
      </c>
    </row>
    <row r="563" spans="1:13" ht="15.6" x14ac:dyDescent="0.3">
      <c r="A563" s="58">
        <f>IF(Замеры!B555=0, " ", Замеры!B555)</f>
        <v>552</v>
      </c>
      <c r="B563" s="59">
        <f>Замеры!J555</f>
        <v>0</v>
      </c>
      <c r="C563" s="60" t="str">
        <f>Замеры!G555</f>
        <v xml:space="preserve">Группа от QF </v>
      </c>
      <c r="D563" s="29" t="s">
        <v>73</v>
      </c>
      <c r="E563" s="28">
        <f>Замеры!L555</f>
        <v>0</v>
      </c>
      <c r="F563" s="29" t="s">
        <v>85</v>
      </c>
      <c r="G563" s="29">
        <f t="shared" si="42"/>
        <v>15</v>
      </c>
      <c r="H563" s="29">
        <f t="shared" si="43"/>
        <v>30</v>
      </c>
      <c r="I563" s="29" t="s">
        <v>72</v>
      </c>
      <c r="J563" s="29">
        <f t="shared" ca="1" si="40"/>
        <v>20.8</v>
      </c>
      <c r="K563" s="29">
        <f t="shared" si="44"/>
        <v>0.3</v>
      </c>
      <c r="L563" s="29">
        <f t="shared" ca="1" si="41"/>
        <v>1.9E-2</v>
      </c>
      <c r="M563">
        <f>Замеры!AC555</f>
        <v>0</v>
      </c>
    </row>
    <row r="564" spans="1:13" ht="15.6" x14ac:dyDescent="0.3">
      <c r="A564" s="58">
        <f>IF(Замеры!B556=0, " ", Замеры!B556)</f>
        <v>553</v>
      </c>
      <c r="B564" s="59">
        <f>Замеры!J556</f>
        <v>0</v>
      </c>
      <c r="C564" s="60" t="str">
        <f>Замеры!G556</f>
        <v xml:space="preserve">Группа от QF </v>
      </c>
      <c r="D564" s="29" t="s">
        <v>73</v>
      </c>
      <c r="E564" s="28">
        <f>Замеры!L556</f>
        <v>0</v>
      </c>
      <c r="F564" s="29" t="s">
        <v>85</v>
      </c>
      <c r="G564" s="29">
        <f t="shared" si="42"/>
        <v>15</v>
      </c>
      <c r="H564" s="29">
        <f t="shared" si="43"/>
        <v>30</v>
      </c>
      <c r="I564" s="29" t="s">
        <v>72</v>
      </c>
      <c r="J564" s="29">
        <f t="shared" ca="1" si="40"/>
        <v>21.9</v>
      </c>
      <c r="K564" s="29">
        <f t="shared" si="44"/>
        <v>0.3</v>
      </c>
      <c r="L564" s="29">
        <f t="shared" ca="1" si="41"/>
        <v>1.2E-2</v>
      </c>
      <c r="M564">
        <f>Замеры!AC556</f>
        <v>0</v>
      </c>
    </row>
    <row r="565" spans="1:13" ht="15.6" x14ac:dyDescent="0.3">
      <c r="A565" s="58">
        <f>IF(Замеры!B557=0, " ", Замеры!B557)</f>
        <v>554</v>
      </c>
      <c r="B565" s="59">
        <f>Замеры!J557</f>
        <v>0</v>
      </c>
      <c r="C565" s="60" t="str">
        <f>Замеры!G557</f>
        <v xml:space="preserve">Группа от QF </v>
      </c>
      <c r="D565" s="29" t="s">
        <v>73</v>
      </c>
      <c r="E565" s="28">
        <f>Замеры!L557</f>
        <v>0</v>
      </c>
      <c r="F565" s="29" t="s">
        <v>85</v>
      </c>
      <c r="G565" s="29">
        <f t="shared" si="42"/>
        <v>15</v>
      </c>
      <c r="H565" s="29">
        <f t="shared" si="43"/>
        <v>30</v>
      </c>
      <c r="I565" s="29" t="s">
        <v>72</v>
      </c>
      <c r="J565" s="29">
        <f t="shared" ca="1" si="40"/>
        <v>21.8</v>
      </c>
      <c r="K565" s="29">
        <f t="shared" si="44"/>
        <v>0.3</v>
      </c>
      <c r="L565" s="29">
        <f t="shared" ca="1" si="41"/>
        <v>8.0000000000000002E-3</v>
      </c>
      <c r="M565">
        <f>Замеры!AC557</f>
        <v>0</v>
      </c>
    </row>
    <row r="566" spans="1:13" ht="15.6" x14ac:dyDescent="0.3">
      <c r="A566" s="58">
        <f>IF(Замеры!B558=0, " ", Замеры!B558)</f>
        <v>555</v>
      </c>
      <c r="B566" s="59">
        <f>Замеры!J558</f>
        <v>0</v>
      </c>
      <c r="C566" s="60" t="str">
        <f>Замеры!G558</f>
        <v xml:space="preserve">Группа от QF </v>
      </c>
      <c r="D566" s="29" t="s">
        <v>73</v>
      </c>
      <c r="E566" s="28">
        <f>Замеры!L558</f>
        <v>0</v>
      </c>
      <c r="F566" s="29" t="s">
        <v>85</v>
      </c>
      <c r="G566" s="29">
        <f t="shared" si="42"/>
        <v>15</v>
      </c>
      <c r="H566" s="29">
        <f t="shared" si="43"/>
        <v>30</v>
      </c>
      <c r="I566" s="29" t="s">
        <v>72</v>
      </c>
      <c r="J566" s="29">
        <f t="shared" ca="1" si="40"/>
        <v>20.100000000000001</v>
      </c>
      <c r="K566" s="29">
        <f t="shared" si="44"/>
        <v>0.3</v>
      </c>
      <c r="L566" s="29">
        <f t="shared" ca="1" si="41"/>
        <v>7.0000000000000001E-3</v>
      </c>
      <c r="M566">
        <f>Замеры!AC558</f>
        <v>0</v>
      </c>
    </row>
    <row r="567" spans="1:13" ht="15.6" x14ac:dyDescent="0.3">
      <c r="A567" s="58">
        <f>IF(Замеры!B559=0, " ", Замеры!B559)</f>
        <v>556</v>
      </c>
      <c r="B567" s="59">
        <f>Замеры!J559</f>
        <v>0</v>
      </c>
      <c r="C567" s="60" t="str">
        <f>Замеры!G559</f>
        <v xml:space="preserve">Группа от QF </v>
      </c>
      <c r="D567" s="29" t="s">
        <v>73</v>
      </c>
      <c r="E567" s="28">
        <f>Замеры!L559</f>
        <v>0</v>
      </c>
      <c r="F567" s="29" t="s">
        <v>85</v>
      </c>
      <c r="G567" s="29">
        <f t="shared" si="42"/>
        <v>15</v>
      </c>
      <c r="H567" s="29">
        <f t="shared" si="43"/>
        <v>30</v>
      </c>
      <c r="I567" s="29" t="s">
        <v>72</v>
      </c>
      <c r="J567" s="29">
        <f t="shared" ca="1" si="40"/>
        <v>21.4</v>
      </c>
      <c r="K567" s="29">
        <f t="shared" si="44"/>
        <v>0.3</v>
      </c>
      <c r="L567" s="29">
        <f t="shared" ca="1" si="41"/>
        <v>1.2E-2</v>
      </c>
      <c r="M567">
        <f>Замеры!AC559</f>
        <v>0</v>
      </c>
    </row>
    <row r="568" spans="1:13" ht="15.6" x14ac:dyDescent="0.3">
      <c r="A568" s="58">
        <f>IF(Замеры!B560=0, " ", Замеры!B560)</f>
        <v>557</v>
      </c>
      <c r="B568" s="59">
        <f>Замеры!J560</f>
        <v>0</v>
      </c>
      <c r="C568" s="60" t="str">
        <f>Замеры!G560</f>
        <v xml:space="preserve">Группа от QF </v>
      </c>
      <c r="D568" s="29" t="s">
        <v>73</v>
      </c>
      <c r="E568" s="28">
        <f>Замеры!L560</f>
        <v>0</v>
      </c>
      <c r="F568" s="29" t="s">
        <v>85</v>
      </c>
      <c r="G568" s="29">
        <f t="shared" si="42"/>
        <v>15</v>
      </c>
      <c r="H568" s="29">
        <f t="shared" si="43"/>
        <v>30</v>
      </c>
      <c r="I568" s="29" t="s">
        <v>72</v>
      </c>
      <c r="J568" s="29">
        <f t="shared" ca="1" si="40"/>
        <v>21.3</v>
      </c>
      <c r="K568" s="29">
        <f t="shared" si="44"/>
        <v>0.3</v>
      </c>
      <c r="L568" s="29">
        <f t="shared" ca="1" si="41"/>
        <v>1.7999999999999999E-2</v>
      </c>
      <c r="M568">
        <f>Замеры!AC560</f>
        <v>0</v>
      </c>
    </row>
    <row r="569" spans="1:13" ht="15.6" x14ac:dyDescent="0.3">
      <c r="A569" s="58">
        <f>IF(Замеры!B561=0, " ", Замеры!B561)</f>
        <v>558</v>
      </c>
      <c r="B569" s="59">
        <f>Замеры!J561</f>
        <v>0</v>
      </c>
      <c r="C569" s="60" t="str">
        <f>Замеры!G561</f>
        <v xml:space="preserve">Группа от QF </v>
      </c>
      <c r="D569" s="29" t="s">
        <v>73</v>
      </c>
      <c r="E569" s="28">
        <f>Замеры!L561</f>
        <v>0</v>
      </c>
      <c r="F569" s="29" t="s">
        <v>85</v>
      </c>
      <c r="G569" s="29">
        <f t="shared" si="42"/>
        <v>15</v>
      </c>
      <c r="H569" s="29">
        <f t="shared" si="43"/>
        <v>30</v>
      </c>
      <c r="I569" s="29" t="s">
        <v>72</v>
      </c>
      <c r="J569" s="29">
        <f t="shared" ca="1" si="40"/>
        <v>20.5</v>
      </c>
      <c r="K569" s="29">
        <f t="shared" si="44"/>
        <v>0.3</v>
      </c>
      <c r="L569" s="29">
        <f t="shared" ca="1" si="41"/>
        <v>7.0000000000000001E-3</v>
      </c>
      <c r="M569">
        <f>Замеры!AC561</f>
        <v>0</v>
      </c>
    </row>
    <row r="570" spans="1:13" ht="15.6" x14ac:dyDescent="0.3">
      <c r="A570" s="58">
        <f>IF(Замеры!B562=0, " ", Замеры!B562)</f>
        <v>559</v>
      </c>
      <c r="B570" s="59">
        <f>Замеры!J562</f>
        <v>0</v>
      </c>
      <c r="C570" s="60" t="str">
        <f>Замеры!G562</f>
        <v xml:space="preserve">Группа от QF </v>
      </c>
      <c r="D570" s="29" t="s">
        <v>73</v>
      </c>
      <c r="E570" s="28">
        <f>Замеры!L562</f>
        <v>0</v>
      </c>
      <c r="F570" s="29" t="s">
        <v>85</v>
      </c>
      <c r="G570" s="29">
        <f t="shared" si="42"/>
        <v>15</v>
      </c>
      <c r="H570" s="29">
        <f t="shared" si="43"/>
        <v>30</v>
      </c>
      <c r="I570" s="29" t="s">
        <v>72</v>
      </c>
      <c r="J570" s="29">
        <f t="shared" ca="1" si="40"/>
        <v>20.3</v>
      </c>
      <c r="K570" s="29">
        <f t="shared" si="44"/>
        <v>0.3</v>
      </c>
      <c r="L570" s="29">
        <f t="shared" ca="1" si="41"/>
        <v>7.0000000000000001E-3</v>
      </c>
      <c r="M570">
        <f>Замеры!AC562</f>
        <v>0</v>
      </c>
    </row>
    <row r="571" spans="1:13" ht="15.6" x14ac:dyDescent="0.3">
      <c r="A571" s="58">
        <f>IF(Замеры!B563=0, " ", Замеры!B563)</f>
        <v>560</v>
      </c>
      <c r="B571" s="59">
        <f>Замеры!J563</f>
        <v>0</v>
      </c>
      <c r="C571" s="60" t="str">
        <f>Замеры!G563</f>
        <v xml:space="preserve">Группа от QF </v>
      </c>
      <c r="D571" s="29" t="s">
        <v>73</v>
      </c>
      <c r="E571" s="28">
        <f>Замеры!L563</f>
        <v>0</v>
      </c>
      <c r="F571" s="29" t="s">
        <v>85</v>
      </c>
      <c r="G571" s="29">
        <f t="shared" si="42"/>
        <v>15</v>
      </c>
      <c r="H571" s="29">
        <f t="shared" si="43"/>
        <v>30</v>
      </c>
      <c r="I571" s="29" t="s">
        <v>72</v>
      </c>
      <c r="J571" s="29">
        <f t="shared" ca="1" si="40"/>
        <v>21</v>
      </c>
      <c r="K571" s="29">
        <f t="shared" si="44"/>
        <v>0.3</v>
      </c>
      <c r="L571" s="29">
        <f t="shared" ca="1" si="41"/>
        <v>1.4E-2</v>
      </c>
      <c r="M571">
        <f>Замеры!AC563</f>
        <v>0</v>
      </c>
    </row>
    <row r="572" spans="1:13" ht="15.6" x14ac:dyDescent="0.3">
      <c r="A572" s="58">
        <f>IF(Замеры!B564=0, " ", Замеры!B564)</f>
        <v>561</v>
      </c>
      <c r="B572" s="59">
        <f>Замеры!J564</f>
        <v>0</v>
      </c>
      <c r="C572" s="60" t="str">
        <f>Замеры!G564</f>
        <v xml:space="preserve">Группа от QF </v>
      </c>
      <c r="D572" s="29" t="s">
        <v>73</v>
      </c>
      <c r="E572" s="28">
        <f>Замеры!L564</f>
        <v>0</v>
      </c>
      <c r="F572" s="29" t="s">
        <v>85</v>
      </c>
      <c r="G572" s="29">
        <f t="shared" si="42"/>
        <v>15</v>
      </c>
      <c r="H572" s="29">
        <f t="shared" si="43"/>
        <v>30</v>
      </c>
      <c r="I572" s="29" t="s">
        <v>72</v>
      </c>
      <c r="J572" s="29">
        <f t="shared" ca="1" si="40"/>
        <v>20.6</v>
      </c>
      <c r="K572" s="29">
        <f t="shared" si="44"/>
        <v>0.3</v>
      </c>
      <c r="L572" s="29">
        <f t="shared" ca="1" si="41"/>
        <v>8.9999999999999993E-3</v>
      </c>
      <c r="M572">
        <f>Замеры!AC564</f>
        <v>0</v>
      </c>
    </row>
    <row r="573" spans="1:13" ht="15.6" x14ac:dyDescent="0.3">
      <c r="A573" s="58">
        <f>IF(Замеры!B565=0, " ", Замеры!B565)</f>
        <v>562</v>
      </c>
      <c r="B573" s="59">
        <f>Замеры!J565</f>
        <v>0</v>
      </c>
      <c r="C573" s="60" t="str">
        <f>Замеры!G565</f>
        <v xml:space="preserve">Группа от QF </v>
      </c>
      <c r="D573" s="29" t="s">
        <v>73</v>
      </c>
      <c r="E573" s="28">
        <f>Замеры!L565</f>
        <v>0</v>
      </c>
      <c r="F573" s="29" t="s">
        <v>85</v>
      </c>
      <c r="G573" s="29">
        <f t="shared" si="42"/>
        <v>15</v>
      </c>
      <c r="H573" s="29">
        <f t="shared" si="43"/>
        <v>30</v>
      </c>
      <c r="I573" s="29" t="s">
        <v>72</v>
      </c>
      <c r="J573" s="29">
        <f t="shared" ca="1" si="40"/>
        <v>20.9</v>
      </c>
      <c r="K573" s="29">
        <f t="shared" si="44"/>
        <v>0.3</v>
      </c>
      <c r="L573" s="29">
        <f t="shared" ca="1" si="41"/>
        <v>1.2E-2</v>
      </c>
      <c r="M573">
        <f>Замеры!AC565</f>
        <v>0</v>
      </c>
    </row>
    <row r="574" spans="1:13" ht="15.6" x14ac:dyDescent="0.3">
      <c r="A574" s="58">
        <f>IF(Замеры!B566=0, " ", Замеры!B566)</f>
        <v>563</v>
      </c>
      <c r="B574" s="59">
        <f>Замеры!J566</f>
        <v>0</v>
      </c>
      <c r="C574" s="60" t="str">
        <f>Замеры!G566</f>
        <v xml:space="preserve">Группа от QF </v>
      </c>
      <c r="D574" s="29" t="s">
        <v>73</v>
      </c>
      <c r="E574" s="28">
        <f>Замеры!L566</f>
        <v>0</v>
      </c>
      <c r="F574" s="29" t="s">
        <v>85</v>
      </c>
      <c r="G574" s="29">
        <f t="shared" si="42"/>
        <v>15</v>
      </c>
      <c r="H574" s="29">
        <f t="shared" si="43"/>
        <v>30</v>
      </c>
      <c r="I574" s="29" t="s">
        <v>72</v>
      </c>
      <c r="J574" s="29">
        <f t="shared" ca="1" si="40"/>
        <v>20.3</v>
      </c>
      <c r="K574" s="29">
        <f t="shared" si="44"/>
        <v>0.3</v>
      </c>
      <c r="L574" s="29">
        <f t="shared" ca="1" si="41"/>
        <v>0.01</v>
      </c>
      <c r="M574">
        <f>Замеры!AC566</f>
        <v>0</v>
      </c>
    </row>
    <row r="575" spans="1:13" ht="15.6" x14ac:dyDescent="0.3">
      <c r="A575" s="58">
        <f>IF(Замеры!B567=0, " ", Замеры!B567)</f>
        <v>564</v>
      </c>
      <c r="B575" s="59">
        <f>Замеры!J567</f>
        <v>0</v>
      </c>
      <c r="C575" s="60" t="str">
        <f>Замеры!G567</f>
        <v xml:space="preserve">Группа от QF </v>
      </c>
      <c r="D575" s="29" t="s">
        <v>73</v>
      </c>
      <c r="E575" s="28">
        <f>Замеры!L567</f>
        <v>0</v>
      </c>
      <c r="F575" s="29" t="s">
        <v>85</v>
      </c>
      <c r="G575" s="29">
        <f t="shared" si="42"/>
        <v>15</v>
      </c>
      <c r="H575" s="29">
        <f t="shared" si="43"/>
        <v>30</v>
      </c>
      <c r="I575" s="29" t="s">
        <v>72</v>
      </c>
      <c r="J575" s="29">
        <f t="shared" ca="1" si="40"/>
        <v>21.9</v>
      </c>
      <c r="K575" s="29">
        <f t="shared" si="44"/>
        <v>0.3</v>
      </c>
      <c r="L575" s="29">
        <f t="shared" ca="1" si="41"/>
        <v>1.6E-2</v>
      </c>
      <c r="M575">
        <f>Замеры!AC567</f>
        <v>0</v>
      </c>
    </row>
    <row r="576" spans="1:13" ht="15.6" x14ac:dyDescent="0.3">
      <c r="A576" s="58">
        <f>IF(Замеры!B568=0, " ", Замеры!B568)</f>
        <v>565</v>
      </c>
      <c r="B576" s="59">
        <f>Замеры!J568</f>
        <v>0</v>
      </c>
      <c r="C576" s="60" t="str">
        <f>Замеры!G568</f>
        <v xml:space="preserve">Группа от QF </v>
      </c>
      <c r="D576" s="29" t="s">
        <v>73</v>
      </c>
      <c r="E576" s="28">
        <f>Замеры!L568</f>
        <v>0</v>
      </c>
      <c r="F576" s="29" t="s">
        <v>85</v>
      </c>
      <c r="G576" s="29">
        <f t="shared" si="42"/>
        <v>15</v>
      </c>
      <c r="H576" s="29">
        <f t="shared" si="43"/>
        <v>30</v>
      </c>
      <c r="I576" s="29" t="s">
        <v>72</v>
      </c>
      <c r="J576" s="29">
        <f t="shared" ca="1" si="40"/>
        <v>21.1</v>
      </c>
      <c r="K576" s="29">
        <f t="shared" si="44"/>
        <v>0.3</v>
      </c>
      <c r="L576" s="29">
        <f t="shared" ca="1" si="41"/>
        <v>1.4E-2</v>
      </c>
      <c r="M576">
        <f>Замеры!AC568</f>
        <v>0</v>
      </c>
    </row>
    <row r="577" spans="1:13" ht="15.6" x14ac:dyDescent="0.3">
      <c r="A577" s="58">
        <f>IF(Замеры!B569=0, " ", Замеры!B569)</f>
        <v>566</v>
      </c>
      <c r="B577" s="59">
        <f>Замеры!J569</f>
        <v>0</v>
      </c>
      <c r="C577" s="60" t="str">
        <f>Замеры!G569</f>
        <v xml:space="preserve">Группа от QF </v>
      </c>
      <c r="D577" s="29" t="s">
        <v>73</v>
      </c>
      <c r="E577" s="28">
        <f>Замеры!L569</f>
        <v>0</v>
      </c>
      <c r="F577" s="29" t="s">
        <v>85</v>
      </c>
      <c r="G577" s="29">
        <f t="shared" si="42"/>
        <v>15</v>
      </c>
      <c r="H577" s="29">
        <f t="shared" si="43"/>
        <v>30</v>
      </c>
      <c r="I577" s="29" t="s">
        <v>72</v>
      </c>
      <c r="J577" s="29">
        <f t="shared" ca="1" si="40"/>
        <v>21.2</v>
      </c>
      <c r="K577" s="29">
        <f t="shared" si="44"/>
        <v>0.3</v>
      </c>
      <c r="L577" s="29">
        <f t="shared" ca="1" si="41"/>
        <v>1.4999999999999999E-2</v>
      </c>
      <c r="M577">
        <f>Замеры!AC569</f>
        <v>0</v>
      </c>
    </row>
    <row r="578" spans="1:13" ht="15.6" x14ac:dyDescent="0.3">
      <c r="A578" s="58">
        <f>IF(Замеры!B570=0, " ", Замеры!B570)</f>
        <v>567</v>
      </c>
      <c r="B578" s="59">
        <f>Замеры!J570</f>
        <v>0</v>
      </c>
      <c r="C578" s="60" t="str">
        <f>Замеры!G570</f>
        <v xml:space="preserve">Группа от QF </v>
      </c>
      <c r="D578" s="29" t="s">
        <v>73</v>
      </c>
      <c r="E578" s="28">
        <f>Замеры!L570</f>
        <v>0</v>
      </c>
      <c r="F578" s="29" t="s">
        <v>85</v>
      </c>
      <c r="G578" s="29">
        <f t="shared" si="42"/>
        <v>15</v>
      </c>
      <c r="H578" s="29">
        <f t="shared" si="43"/>
        <v>30</v>
      </c>
      <c r="I578" s="29" t="s">
        <v>72</v>
      </c>
      <c r="J578" s="29">
        <f t="shared" ca="1" si="40"/>
        <v>20.7</v>
      </c>
      <c r="K578" s="29">
        <f t="shared" si="44"/>
        <v>0.3</v>
      </c>
      <c r="L578" s="29">
        <f t="shared" ca="1" si="41"/>
        <v>1.9E-2</v>
      </c>
      <c r="M578">
        <f>Замеры!AC570</f>
        <v>0</v>
      </c>
    </row>
    <row r="579" spans="1:13" ht="15.6" x14ac:dyDescent="0.3">
      <c r="A579" s="58">
        <f>IF(Замеры!B571=0, " ", Замеры!B571)</f>
        <v>568</v>
      </c>
      <c r="B579" s="59">
        <f>Замеры!J571</f>
        <v>0</v>
      </c>
      <c r="C579" s="60" t="str">
        <f>Замеры!G571</f>
        <v xml:space="preserve">Группа от QF </v>
      </c>
      <c r="D579" s="29" t="s">
        <v>73</v>
      </c>
      <c r="E579" s="28">
        <f>Замеры!L571</f>
        <v>0</v>
      </c>
      <c r="F579" s="29" t="s">
        <v>85</v>
      </c>
      <c r="G579" s="29">
        <f t="shared" si="42"/>
        <v>15</v>
      </c>
      <c r="H579" s="29">
        <f t="shared" si="43"/>
        <v>30</v>
      </c>
      <c r="I579" s="29" t="s">
        <v>72</v>
      </c>
      <c r="J579" s="29">
        <f t="shared" ca="1" si="40"/>
        <v>21.1</v>
      </c>
      <c r="K579" s="29">
        <f t="shared" si="44"/>
        <v>0.3</v>
      </c>
      <c r="L579" s="29">
        <f t="shared" ca="1" si="41"/>
        <v>1.0999999999999999E-2</v>
      </c>
      <c r="M579">
        <f>Замеры!AC571</f>
        <v>0</v>
      </c>
    </row>
    <row r="580" spans="1:13" ht="15.6" x14ac:dyDescent="0.3">
      <c r="A580" s="58">
        <f>IF(Замеры!B572=0, " ", Замеры!B572)</f>
        <v>569</v>
      </c>
      <c r="B580" s="59">
        <f>Замеры!J572</f>
        <v>0</v>
      </c>
      <c r="C580" s="60" t="str">
        <f>Замеры!G572</f>
        <v xml:space="preserve">Группа от QF </v>
      </c>
      <c r="D580" s="29" t="s">
        <v>73</v>
      </c>
      <c r="E580" s="28">
        <f>Замеры!L572</f>
        <v>0</v>
      </c>
      <c r="F580" s="29" t="s">
        <v>85</v>
      </c>
      <c r="G580" s="29">
        <f t="shared" si="42"/>
        <v>15</v>
      </c>
      <c r="H580" s="29">
        <f t="shared" si="43"/>
        <v>30</v>
      </c>
      <c r="I580" s="29" t="s">
        <v>72</v>
      </c>
      <c r="J580" s="29">
        <f t="shared" ca="1" si="40"/>
        <v>21.8</v>
      </c>
      <c r="K580" s="29">
        <f t="shared" si="44"/>
        <v>0.3</v>
      </c>
      <c r="L580" s="29">
        <f t="shared" ca="1" si="41"/>
        <v>0.01</v>
      </c>
      <c r="M580">
        <f>Замеры!AC572</f>
        <v>0</v>
      </c>
    </row>
    <row r="581" spans="1:13" ht="15.6" x14ac:dyDescent="0.3">
      <c r="A581" s="58">
        <f>IF(Замеры!B573=0, " ", Замеры!B573)</f>
        <v>570</v>
      </c>
      <c r="B581" s="59">
        <f>Замеры!J573</f>
        <v>0</v>
      </c>
      <c r="C581" s="60" t="str">
        <f>Замеры!G573</f>
        <v xml:space="preserve">Группа от QF </v>
      </c>
      <c r="D581" s="29" t="s">
        <v>73</v>
      </c>
      <c r="E581" s="28">
        <f>Замеры!L573</f>
        <v>0</v>
      </c>
      <c r="F581" s="29" t="s">
        <v>85</v>
      </c>
      <c r="G581" s="29">
        <f t="shared" si="42"/>
        <v>15</v>
      </c>
      <c r="H581" s="29">
        <f t="shared" si="43"/>
        <v>30</v>
      </c>
      <c r="I581" s="29" t="s">
        <v>72</v>
      </c>
      <c r="J581" s="29">
        <f t="shared" ca="1" si="40"/>
        <v>21.2</v>
      </c>
      <c r="K581" s="29">
        <f t="shared" si="44"/>
        <v>0.3</v>
      </c>
      <c r="L581" s="29">
        <f t="shared" ca="1" si="41"/>
        <v>0.01</v>
      </c>
      <c r="M581">
        <f>Замеры!AC573</f>
        <v>0</v>
      </c>
    </row>
    <row r="582" spans="1:13" ht="15.6" x14ac:dyDescent="0.3">
      <c r="A582" s="58">
        <f>IF(Замеры!B574=0, " ", Замеры!B574)</f>
        <v>571</v>
      </c>
      <c r="B582" s="59">
        <f>Замеры!J574</f>
        <v>0</v>
      </c>
      <c r="C582" s="60" t="str">
        <f>Замеры!G574</f>
        <v xml:space="preserve">Группа от QF </v>
      </c>
      <c r="D582" s="29" t="s">
        <v>73</v>
      </c>
      <c r="E582" s="28">
        <f>Замеры!L574</f>
        <v>0</v>
      </c>
      <c r="F582" s="29" t="s">
        <v>85</v>
      </c>
      <c r="G582" s="29">
        <f t="shared" si="42"/>
        <v>15</v>
      </c>
      <c r="H582" s="29">
        <f t="shared" si="43"/>
        <v>30</v>
      </c>
      <c r="I582" s="29" t="s">
        <v>72</v>
      </c>
      <c r="J582" s="29">
        <f t="shared" ca="1" si="40"/>
        <v>21.4</v>
      </c>
      <c r="K582" s="29">
        <f t="shared" si="44"/>
        <v>0.3</v>
      </c>
      <c r="L582" s="29">
        <f t="shared" ca="1" si="41"/>
        <v>1.7000000000000001E-2</v>
      </c>
      <c r="M582">
        <f>Замеры!AC574</f>
        <v>0</v>
      </c>
    </row>
    <row r="583" spans="1:13" ht="15.6" x14ac:dyDescent="0.3">
      <c r="A583" s="58">
        <f>IF(Замеры!B575=0, " ", Замеры!B575)</f>
        <v>572</v>
      </c>
      <c r="B583" s="59">
        <f>Замеры!J575</f>
        <v>0</v>
      </c>
      <c r="C583" s="60" t="str">
        <f>Замеры!G575</f>
        <v xml:space="preserve">Группа от QF </v>
      </c>
      <c r="D583" s="29" t="s">
        <v>73</v>
      </c>
      <c r="E583" s="28">
        <f>Замеры!L575</f>
        <v>0</v>
      </c>
      <c r="F583" s="29" t="s">
        <v>85</v>
      </c>
      <c r="G583" s="29">
        <f t="shared" si="42"/>
        <v>15</v>
      </c>
      <c r="H583" s="29">
        <f t="shared" si="43"/>
        <v>30</v>
      </c>
      <c r="I583" s="29" t="s">
        <v>72</v>
      </c>
      <c r="J583" s="29">
        <f t="shared" ca="1" si="40"/>
        <v>21.2</v>
      </c>
      <c r="K583" s="29">
        <f t="shared" si="44"/>
        <v>0.3</v>
      </c>
      <c r="L583" s="29">
        <f t="shared" ca="1" si="41"/>
        <v>1.2E-2</v>
      </c>
      <c r="M583">
        <f>Замеры!AC575</f>
        <v>0</v>
      </c>
    </row>
    <row r="584" spans="1:13" ht="15.6" x14ac:dyDescent="0.3">
      <c r="A584" s="58">
        <f>IF(Замеры!B576=0, " ", Замеры!B576)</f>
        <v>573</v>
      </c>
      <c r="B584" s="59">
        <f>Замеры!J576</f>
        <v>0</v>
      </c>
      <c r="C584" s="60" t="str">
        <f>Замеры!G576</f>
        <v xml:space="preserve">Группа от QF </v>
      </c>
      <c r="D584" s="29" t="s">
        <v>73</v>
      </c>
      <c r="E584" s="28">
        <f>Замеры!L576</f>
        <v>0</v>
      </c>
      <c r="F584" s="29" t="s">
        <v>85</v>
      </c>
      <c r="G584" s="29">
        <f t="shared" si="42"/>
        <v>15</v>
      </c>
      <c r="H584" s="29">
        <f t="shared" si="43"/>
        <v>30</v>
      </c>
      <c r="I584" s="29" t="s">
        <v>72</v>
      </c>
      <c r="J584" s="29">
        <f t="shared" ca="1" si="40"/>
        <v>20.399999999999999</v>
      </c>
      <c r="K584" s="29">
        <f t="shared" si="44"/>
        <v>0.3</v>
      </c>
      <c r="L584" s="29">
        <f t="shared" ca="1" si="41"/>
        <v>1.4999999999999999E-2</v>
      </c>
      <c r="M584">
        <f>Замеры!AC576</f>
        <v>0</v>
      </c>
    </row>
    <row r="585" spans="1:13" ht="15.6" x14ac:dyDescent="0.3">
      <c r="A585" s="58">
        <f>IF(Замеры!B577=0, " ", Замеры!B577)</f>
        <v>574</v>
      </c>
      <c r="B585" s="59">
        <f>Замеры!J577</f>
        <v>0</v>
      </c>
      <c r="C585" s="60" t="str">
        <f>Замеры!G577</f>
        <v xml:space="preserve">Группа от QF </v>
      </c>
      <c r="D585" s="29" t="s">
        <v>73</v>
      </c>
      <c r="E585" s="28">
        <f>Замеры!L577</f>
        <v>0</v>
      </c>
      <c r="F585" s="29" t="s">
        <v>85</v>
      </c>
      <c r="G585" s="29">
        <f t="shared" si="42"/>
        <v>15</v>
      </c>
      <c r="H585" s="29">
        <f t="shared" si="43"/>
        <v>30</v>
      </c>
      <c r="I585" s="29" t="s">
        <v>72</v>
      </c>
      <c r="J585" s="29">
        <f t="shared" ca="1" si="40"/>
        <v>21</v>
      </c>
      <c r="K585" s="29">
        <f t="shared" si="44"/>
        <v>0.3</v>
      </c>
      <c r="L585" s="29">
        <f t="shared" ca="1" si="41"/>
        <v>1.9E-2</v>
      </c>
      <c r="M585">
        <f>Замеры!AC577</f>
        <v>0</v>
      </c>
    </row>
    <row r="586" spans="1:13" ht="15.6" x14ac:dyDescent="0.3">
      <c r="A586" s="58">
        <f>IF(Замеры!B578=0, " ", Замеры!B578)</f>
        <v>575</v>
      </c>
      <c r="B586" s="59">
        <f>Замеры!J578</f>
        <v>0</v>
      </c>
      <c r="C586" s="60" t="str">
        <f>Замеры!G578</f>
        <v xml:space="preserve">Группа от QF </v>
      </c>
      <c r="D586" s="29" t="s">
        <v>73</v>
      </c>
      <c r="E586" s="28">
        <f>Замеры!L578</f>
        <v>0</v>
      </c>
      <c r="F586" s="29" t="s">
        <v>85</v>
      </c>
      <c r="G586" s="29">
        <f t="shared" si="42"/>
        <v>15</v>
      </c>
      <c r="H586" s="29">
        <f t="shared" si="43"/>
        <v>30</v>
      </c>
      <c r="I586" s="29" t="s">
        <v>72</v>
      </c>
      <c r="J586" s="29">
        <f t="shared" ca="1" si="40"/>
        <v>21.6</v>
      </c>
      <c r="K586" s="29">
        <f t="shared" si="44"/>
        <v>0.3</v>
      </c>
      <c r="L586" s="29">
        <f t="shared" ca="1" si="41"/>
        <v>1.7000000000000001E-2</v>
      </c>
      <c r="M586">
        <f>Замеры!AC578</f>
        <v>0</v>
      </c>
    </row>
    <row r="587" spans="1:13" ht="15.6" x14ac:dyDescent="0.3">
      <c r="A587" s="58">
        <f>IF(Замеры!B579=0, " ", Замеры!B579)</f>
        <v>576</v>
      </c>
      <c r="B587" s="59">
        <f>Замеры!J579</f>
        <v>0</v>
      </c>
      <c r="C587" s="60" t="str">
        <f>Замеры!G579</f>
        <v xml:space="preserve">Группа от QF </v>
      </c>
      <c r="D587" s="29" t="s">
        <v>73</v>
      </c>
      <c r="E587" s="28">
        <f>Замеры!L579</f>
        <v>0</v>
      </c>
      <c r="F587" s="29" t="s">
        <v>85</v>
      </c>
      <c r="G587" s="29">
        <f t="shared" si="42"/>
        <v>15</v>
      </c>
      <c r="H587" s="29">
        <f t="shared" si="43"/>
        <v>30</v>
      </c>
      <c r="I587" s="29" t="s">
        <v>72</v>
      </c>
      <c r="J587" s="29">
        <f t="shared" ca="1" si="40"/>
        <v>20.7</v>
      </c>
      <c r="K587" s="29">
        <f t="shared" si="44"/>
        <v>0.3</v>
      </c>
      <c r="L587" s="29">
        <f t="shared" ca="1" si="41"/>
        <v>1.7999999999999999E-2</v>
      </c>
      <c r="M587">
        <f>Замеры!AC579</f>
        <v>0</v>
      </c>
    </row>
    <row r="588" spans="1:13" ht="15.6" x14ac:dyDescent="0.3">
      <c r="A588" s="58">
        <f>IF(Замеры!B580=0, " ", Замеры!B580)</f>
        <v>577</v>
      </c>
      <c r="B588" s="59">
        <f>Замеры!J580</f>
        <v>0</v>
      </c>
      <c r="C588" s="60" t="str">
        <f>Замеры!G580</f>
        <v xml:space="preserve">Группа от QF </v>
      </c>
      <c r="D588" s="29" t="s">
        <v>73</v>
      </c>
      <c r="E588" s="28">
        <f>Замеры!L580</f>
        <v>0</v>
      </c>
      <c r="F588" s="29" t="s">
        <v>85</v>
      </c>
      <c r="G588" s="29">
        <f t="shared" si="42"/>
        <v>15</v>
      </c>
      <c r="H588" s="29">
        <f t="shared" si="43"/>
        <v>30</v>
      </c>
      <c r="I588" s="29" t="s">
        <v>72</v>
      </c>
      <c r="J588" s="29">
        <f t="shared" ref="J588:J651" ca="1" si="45">RANDBETWEEN(201,219)/10</f>
        <v>20.3</v>
      </c>
      <c r="K588" s="29">
        <f t="shared" si="44"/>
        <v>0.3</v>
      </c>
      <c r="L588" s="29">
        <f t="shared" ref="L588:L651" ca="1" si="46">RANDBETWEEN(7,19)/1000</f>
        <v>1.7999999999999999E-2</v>
      </c>
      <c r="M588">
        <f>Замеры!AC580</f>
        <v>0</v>
      </c>
    </row>
    <row r="589" spans="1:13" ht="15.6" x14ac:dyDescent="0.3">
      <c r="A589" s="58">
        <f>IF(Замеры!B581=0, " ", Замеры!B581)</f>
        <v>578</v>
      </c>
      <c r="B589" s="59">
        <f>Замеры!J581</f>
        <v>0</v>
      </c>
      <c r="C589" s="60" t="str">
        <f>Замеры!G581</f>
        <v xml:space="preserve">Группа от QF </v>
      </c>
      <c r="D589" s="29" t="s">
        <v>73</v>
      </c>
      <c r="E589" s="28">
        <f>Замеры!L581</f>
        <v>0</v>
      </c>
      <c r="F589" s="29" t="s">
        <v>85</v>
      </c>
      <c r="G589" s="29">
        <f t="shared" ref="G589:G652" si="47">$M$9</f>
        <v>15</v>
      </c>
      <c r="H589" s="29">
        <f t="shared" ref="H589:H652" si="48">$N$9</f>
        <v>30</v>
      </c>
      <c r="I589" s="29" t="s">
        <v>72</v>
      </c>
      <c r="J589" s="29">
        <f t="shared" ca="1" si="45"/>
        <v>20.2</v>
      </c>
      <c r="K589" s="29">
        <f t="shared" ref="K589:K652" si="49">$O$9</f>
        <v>0.3</v>
      </c>
      <c r="L589" s="29">
        <f t="shared" ca="1" si="46"/>
        <v>1.9E-2</v>
      </c>
      <c r="M589">
        <f>Замеры!AC581</f>
        <v>0</v>
      </c>
    </row>
    <row r="590" spans="1:13" ht="15.6" x14ac:dyDescent="0.3">
      <c r="A590" s="58">
        <f>IF(Замеры!B582=0, " ", Замеры!B582)</f>
        <v>579</v>
      </c>
      <c r="B590" s="59">
        <f>Замеры!J582</f>
        <v>0</v>
      </c>
      <c r="C590" s="60" t="str">
        <f>Замеры!G582</f>
        <v xml:space="preserve">Группа от QF </v>
      </c>
      <c r="D590" s="29" t="s">
        <v>73</v>
      </c>
      <c r="E590" s="28">
        <f>Замеры!L582</f>
        <v>0</v>
      </c>
      <c r="F590" s="29" t="s">
        <v>85</v>
      </c>
      <c r="G590" s="29">
        <f t="shared" si="47"/>
        <v>15</v>
      </c>
      <c r="H590" s="29">
        <f t="shared" si="48"/>
        <v>30</v>
      </c>
      <c r="I590" s="29" t="s">
        <v>72</v>
      </c>
      <c r="J590" s="29">
        <f t="shared" ca="1" si="45"/>
        <v>20.100000000000001</v>
      </c>
      <c r="K590" s="29">
        <f t="shared" si="49"/>
        <v>0.3</v>
      </c>
      <c r="L590" s="29">
        <f t="shared" ca="1" si="46"/>
        <v>1.9E-2</v>
      </c>
      <c r="M590">
        <f>Замеры!AC582</f>
        <v>0</v>
      </c>
    </row>
    <row r="591" spans="1:13" ht="15.6" x14ac:dyDescent="0.3">
      <c r="A591" s="58">
        <f>IF(Замеры!B583=0, " ", Замеры!B583)</f>
        <v>580</v>
      </c>
      <c r="B591" s="59">
        <f>Замеры!J583</f>
        <v>0</v>
      </c>
      <c r="C591" s="60" t="str">
        <f>Замеры!G583</f>
        <v xml:space="preserve">Группа от QF </v>
      </c>
      <c r="D591" s="29" t="s">
        <v>73</v>
      </c>
      <c r="E591" s="28">
        <f>Замеры!L583</f>
        <v>0</v>
      </c>
      <c r="F591" s="29" t="s">
        <v>85</v>
      </c>
      <c r="G591" s="29">
        <f t="shared" si="47"/>
        <v>15</v>
      </c>
      <c r="H591" s="29">
        <f t="shared" si="48"/>
        <v>30</v>
      </c>
      <c r="I591" s="29" t="s">
        <v>72</v>
      </c>
      <c r="J591" s="29">
        <f t="shared" ca="1" si="45"/>
        <v>21.7</v>
      </c>
      <c r="K591" s="29">
        <f t="shared" si="49"/>
        <v>0.3</v>
      </c>
      <c r="L591" s="29">
        <f t="shared" ca="1" si="46"/>
        <v>1.2E-2</v>
      </c>
      <c r="M591">
        <f>Замеры!AC583</f>
        <v>0</v>
      </c>
    </row>
    <row r="592" spans="1:13" ht="15.6" x14ac:dyDescent="0.3">
      <c r="A592" s="58">
        <f>IF(Замеры!B584=0, " ", Замеры!B584)</f>
        <v>581</v>
      </c>
      <c r="B592" s="59">
        <f>Замеры!J584</f>
        <v>0</v>
      </c>
      <c r="C592" s="60" t="str">
        <f>Замеры!G584</f>
        <v xml:space="preserve">Группа от QF </v>
      </c>
      <c r="D592" s="29" t="s">
        <v>73</v>
      </c>
      <c r="E592" s="28">
        <f>Замеры!L584</f>
        <v>0</v>
      </c>
      <c r="F592" s="29" t="s">
        <v>85</v>
      </c>
      <c r="G592" s="29">
        <f t="shared" si="47"/>
        <v>15</v>
      </c>
      <c r="H592" s="29">
        <f t="shared" si="48"/>
        <v>30</v>
      </c>
      <c r="I592" s="29" t="s">
        <v>72</v>
      </c>
      <c r="J592" s="29">
        <f t="shared" ca="1" si="45"/>
        <v>20.8</v>
      </c>
      <c r="K592" s="29">
        <f t="shared" si="49"/>
        <v>0.3</v>
      </c>
      <c r="L592" s="29">
        <f t="shared" ca="1" si="46"/>
        <v>1.6E-2</v>
      </c>
      <c r="M592">
        <f>Замеры!AC584</f>
        <v>0</v>
      </c>
    </row>
    <row r="593" spans="1:13" ht="15.6" x14ac:dyDescent="0.3">
      <c r="A593" s="58">
        <f>IF(Замеры!B585=0, " ", Замеры!B585)</f>
        <v>582</v>
      </c>
      <c r="B593" s="59">
        <f>Замеры!J585</f>
        <v>0</v>
      </c>
      <c r="C593" s="60" t="str">
        <f>Замеры!G585</f>
        <v xml:space="preserve">Группа от QF </v>
      </c>
      <c r="D593" s="29" t="s">
        <v>73</v>
      </c>
      <c r="E593" s="28">
        <f>Замеры!L585</f>
        <v>0</v>
      </c>
      <c r="F593" s="29" t="s">
        <v>85</v>
      </c>
      <c r="G593" s="29">
        <f t="shared" si="47"/>
        <v>15</v>
      </c>
      <c r="H593" s="29">
        <f t="shared" si="48"/>
        <v>30</v>
      </c>
      <c r="I593" s="29" t="s">
        <v>72</v>
      </c>
      <c r="J593" s="29">
        <f t="shared" ca="1" si="45"/>
        <v>21.4</v>
      </c>
      <c r="K593" s="29">
        <f t="shared" si="49"/>
        <v>0.3</v>
      </c>
      <c r="L593" s="29">
        <f t="shared" ca="1" si="46"/>
        <v>1.6E-2</v>
      </c>
      <c r="M593">
        <f>Замеры!AC585</f>
        <v>0</v>
      </c>
    </row>
    <row r="594" spans="1:13" ht="15.6" x14ac:dyDescent="0.3">
      <c r="A594" s="58">
        <f>IF(Замеры!B586=0, " ", Замеры!B586)</f>
        <v>583</v>
      </c>
      <c r="B594" s="59">
        <f>Замеры!J586</f>
        <v>0</v>
      </c>
      <c r="C594" s="60" t="str">
        <f>Замеры!G586</f>
        <v xml:space="preserve">Группа от QF </v>
      </c>
      <c r="D594" s="29" t="s">
        <v>73</v>
      </c>
      <c r="E594" s="28">
        <f>Замеры!L586</f>
        <v>0</v>
      </c>
      <c r="F594" s="29" t="s">
        <v>85</v>
      </c>
      <c r="G594" s="29">
        <f t="shared" si="47"/>
        <v>15</v>
      </c>
      <c r="H594" s="29">
        <f t="shared" si="48"/>
        <v>30</v>
      </c>
      <c r="I594" s="29" t="s">
        <v>72</v>
      </c>
      <c r="J594" s="29">
        <f t="shared" ca="1" si="45"/>
        <v>21.3</v>
      </c>
      <c r="K594" s="29">
        <f t="shared" si="49"/>
        <v>0.3</v>
      </c>
      <c r="L594" s="29">
        <f t="shared" ca="1" si="46"/>
        <v>8.0000000000000002E-3</v>
      </c>
      <c r="M594">
        <f>Замеры!AC586</f>
        <v>0</v>
      </c>
    </row>
    <row r="595" spans="1:13" ht="15.6" x14ac:dyDescent="0.3">
      <c r="A595" s="58">
        <f>IF(Замеры!B587=0, " ", Замеры!B587)</f>
        <v>584</v>
      </c>
      <c r="B595" s="59">
        <f>Замеры!J587</f>
        <v>0</v>
      </c>
      <c r="C595" s="60" t="str">
        <f>Замеры!G587</f>
        <v xml:space="preserve">Группа от QF </v>
      </c>
      <c r="D595" s="29" t="s">
        <v>73</v>
      </c>
      <c r="E595" s="28">
        <f>Замеры!L587</f>
        <v>0</v>
      </c>
      <c r="F595" s="29" t="s">
        <v>85</v>
      </c>
      <c r="G595" s="29">
        <f t="shared" si="47"/>
        <v>15</v>
      </c>
      <c r="H595" s="29">
        <f t="shared" si="48"/>
        <v>30</v>
      </c>
      <c r="I595" s="29" t="s">
        <v>72</v>
      </c>
      <c r="J595" s="29">
        <f t="shared" ca="1" si="45"/>
        <v>20.3</v>
      </c>
      <c r="K595" s="29">
        <f t="shared" si="49"/>
        <v>0.3</v>
      </c>
      <c r="L595" s="29">
        <f t="shared" ca="1" si="46"/>
        <v>1.4E-2</v>
      </c>
      <c r="M595">
        <f>Замеры!AC587</f>
        <v>0</v>
      </c>
    </row>
    <row r="596" spans="1:13" ht="15.6" x14ac:dyDescent="0.3">
      <c r="A596" s="58">
        <f>IF(Замеры!B588=0, " ", Замеры!B588)</f>
        <v>585</v>
      </c>
      <c r="B596" s="59">
        <f>Замеры!J588</f>
        <v>0</v>
      </c>
      <c r="C596" s="60" t="str">
        <f>Замеры!G588</f>
        <v xml:space="preserve">Группа от QF </v>
      </c>
      <c r="D596" s="29" t="s">
        <v>73</v>
      </c>
      <c r="E596" s="28">
        <f>Замеры!L588</f>
        <v>0</v>
      </c>
      <c r="F596" s="29" t="s">
        <v>85</v>
      </c>
      <c r="G596" s="29">
        <f t="shared" si="47"/>
        <v>15</v>
      </c>
      <c r="H596" s="29">
        <f t="shared" si="48"/>
        <v>30</v>
      </c>
      <c r="I596" s="29" t="s">
        <v>72</v>
      </c>
      <c r="J596" s="29">
        <f t="shared" ca="1" si="45"/>
        <v>21.6</v>
      </c>
      <c r="K596" s="29">
        <f t="shared" si="49"/>
        <v>0.3</v>
      </c>
      <c r="L596" s="29">
        <f t="shared" ca="1" si="46"/>
        <v>8.9999999999999993E-3</v>
      </c>
      <c r="M596">
        <f>Замеры!AC588</f>
        <v>0</v>
      </c>
    </row>
    <row r="597" spans="1:13" ht="15.6" x14ac:dyDescent="0.3">
      <c r="A597" s="58">
        <f>IF(Замеры!B589=0, " ", Замеры!B589)</f>
        <v>586</v>
      </c>
      <c r="B597" s="59">
        <f>Замеры!J589</f>
        <v>0</v>
      </c>
      <c r="C597" s="60" t="str">
        <f>Замеры!G589</f>
        <v xml:space="preserve">Группа от QF </v>
      </c>
      <c r="D597" s="29" t="s">
        <v>73</v>
      </c>
      <c r="E597" s="28">
        <f>Замеры!L589</f>
        <v>0</v>
      </c>
      <c r="F597" s="29" t="s">
        <v>85</v>
      </c>
      <c r="G597" s="29">
        <f t="shared" si="47"/>
        <v>15</v>
      </c>
      <c r="H597" s="29">
        <f t="shared" si="48"/>
        <v>30</v>
      </c>
      <c r="I597" s="29" t="s">
        <v>72</v>
      </c>
      <c r="J597" s="29">
        <f t="shared" ca="1" si="45"/>
        <v>21.2</v>
      </c>
      <c r="K597" s="29">
        <f t="shared" si="49"/>
        <v>0.3</v>
      </c>
      <c r="L597" s="29">
        <f t="shared" ca="1" si="46"/>
        <v>8.9999999999999993E-3</v>
      </c>
      <c r="M597">
        <f>Замеры!AC589</f>
        <v>0</v>
      </c>
    </row>
    <row r="598" spans="1:13" ht="15.6" x14ac:dyDescent="0.3">
      <c r="A598" s="58">
        <f>IF(Замеры!B590=0, " ", Замеры!B590)</f>
        <v>587</v>
      </c>
      <c r="B598" s="59">
        <f>Замеры!J590</f>
        <v>0</v>
      </c>
      <c r="C598" s="60" t="str">
        <f>Замеры!G590</f>
        <v xml:space="preserve">Группа от QF </v>
      </c>
      <c r="D598" s="29" t="s">
        <v>73</v>
      </c>
      <c r="E598" s="28">
        <f>Замеры!L590</f>
        <v>0</v>
      </c>
      <c r="F598" s="29" t="s">
        <v>85</v>
      </c>
      <c r="G598" s="29">
        <f t="shared" si="47"/>
        <v>15</v>
      </c>
      <c r="H598" s="29">
        <f t="shared" si="48"/>
        <v>30</v>
      </c>
      <c r="I598" s="29" t="s">
        <v>72</v>
      </c>
      <c r="J598" s="29">
        <f t="shared" ca="1" si="45"/>
        <v>20.5</v>
      </c>
      <c r="K598" s="29">
        <f t="shared" si="49"/>
        <v>0.3</v>
      </c>
      <c r="L598" s="29">
        <f t="shared" ca="1" si="46"/>
        <v>1.0999999999999999E-2</v>
      </c>
      <c r="M598">
        <f>Замеры!AC590</f>
        <v>0</v>
      </c>
    </row>
    <row r="599" spans="1:13" ht="15.6" x14ac:dyDescent="0.3">
      <c r="A599" s="58">
        <f>IF(Замеры!B591=0, " ", Замеры!B591)</f>
        <v>588</v>
      </c>
      <c r="B599" s="59">
        <f>Замеры!J591</f>
        <v>0</v>
      </c>
      <c r="C599" s="60" t="str">
        <f>Замеры!G591</f>
        <v xml:space="preserve">Группа от QF </v>
      </c>
      <c r="D599" s="29" t="s">
        <v>73</v>
      </c>
      <c r="E599" s="28">
        <f>Замеры!L591</f>
        <v>0</v>
      </c>
      <c r="F599" s="29" t="s">
        <v>85</v>
      </c>
      <c r="G599" s="29">
        <f t="shared" si="47"/>
        <v>15</v>
      </c>
      <c r="H599" s="29">
        <f t="shared" si="48"/>
        <v>30</v>
      </c>
      <c r="I599" s="29" t="s">
        <v>72</v>
      </c>
      <c r="J599" s="29">
        <f t="shared" ca="1" si="45"/>
        <v>21.1</v>
      </c>
      <c r="K599" s="29">
        <f t="shared" si="49"/>
        <v>0.3</v>
      </c>
      <c r="L599" s="29">
        <f t="shared" ca="1" si="46"/>
        <v>8.0000000000000002E-3</v>
      </c>
      <c r="M599">
        <f>Замеры!AC591</f>
        <v>0</v>
      </c>
    </row>
    <row r="600" spans="1:13" ht="15.6" x14ac:dyDescent="0.3">
      <c r="A600" s="58">
        <f>IF(Замеры!B592=0, " ", Замеры!B592)</f>
        <v>589</v>
      </c>
      <c r="B600" s="59">
        <f>Замеры!J592</f>
        <v>0</v>
      </c>
      <c r="C600" s="60" t="str">
        <f>Замеры!G592</f>
        <v xml:space="preserve">Группа от QF </v>
      </c>
      <c r="D600" s="29" t="s">
        <v>73</v>
      </c>
      <c r="E600" s="28">
        <f>Замеры!L592</f>
        <v>0</v>
      </c>
      <c r="F600" s="29" t="s">
        <v>85</v>
      </c>
      <c r="G600" s="29">
        <f t="shared" si="47"/>
        <v>15</v>
      </c>
      <c r="H600" s="29">
        <f t="shared" si="48"/>
        <v>30</v>
      </c>
      <c r="I600" s="29" t="s">
        <v>72</v>
      </c>
      <c r="J600" s="29">
        <f t="shared" ca="1" si="45"/>
        <v>21</v>
      </c>
      <c r="K600" s="29">
        <f t="shared" si="49"/>
        <v>0.3</v>
      </c>
      <c r="L600" s="29">
        <f t="shared" ca="1" si="46"/>
        <v>7.0000000000000001E-3</v>
      </c>
      <c r="M600">
        <f>Замеры!AC592</f>
        <v>0</v>
      </c>
    </row>
    <row r="601" spans="1:13" ht="15.6" x14ac:dyDescent="0.3">
      <c r="A601" s="58">
        <f>IF(Замеры!B593=0, " ", Замеры!B593)</f>
        <v>590</v>
      </c>
      <c r="B601" s="59">
        <f>Замеры!J593</f>
        <v>0</v>
      </c>
      <c r="C601" s="60" t="str">
        <f>Замеры!G593</f>
        <v xml:space="preserve">Группа от QF </v>
      </c>
      <c r="D601" s="29" t="s">
        <v>73</v>
      </c>
      <c r="E601" s="28">
        <f>Замеры!L593</f>
        <v>0</v>
      </c>
      <c r="F601" s="29" t="s">
        <v>85</v>
      </c>
      <c r="G601" s="29">
        <f t="shared" si="47"/>
        <v>15</v>
      </c>
      <c r="H601" s="29">
        <f t="shared" si="48"/>
        <v>30</v>
      </c>
      <c r="I601" s="29" t="s">
        <v>72</v>
      </c>
      <c r="J601" s="29">
        <f t="shared" ca="1" si="45"/>
        <v>20.7</v>
      </c>
      <c r="K601" s="29">
        <f t="shared" si="49"/>
        <v>0.3</v>
      </c>
      <c r="L601" s="29">
        <f t="shared" ca="1" si="46"/>
        <v>1.6E-2</v>
      </c>
      <c r="M601">
        <f>Замеры!AC593</f>
        <v>0</v>
      </c>
    </row>
    <row r="602" spans="1:13" ht="15.6" x14ac:dyDescent="0.3">
      <c r="A602" s="58">
        <f>IF(Замеры!B594=0, " ", Замеры!B594)</f>
        <v>591</v>
      </c>
      <c r="B602" s="59">
        <f>Замеры!J594</f>
        <v>0</v>
      </c>
      <c r="C602" s="60" t="str">
        <f>Замеры!G594</f>
        <v xml:space="preserve">Группа от QF </v>
      </c>
      <c r="D602" s="29" t="s">
        <v>73</v>
      </c>
      <c r="E602" s="28">
        <f>Замеры!L594</f>
        <v>0</v>
      </c>
      <c r="F602" s="29" t="s">
        <v>85</v>
      </c>
      <c r="G602" s="29">
        <f t="shared" si="47"/>
        <v>15</v>
      </c>
      <c r="H602" s="29">
        <f t="shared" si="48"/>
        <v>30</v>
      </c>
      <c r="I602" s="29" t="s">
        <v>72</v>
      </c>
      <c r="J602" s="29">
        <f t="shared" ca="1" si="45"/>
        <v>21.9</v>
      </c>
      <c r="K602" s="29">
        <f t="shared" si="49"/>
        <v>0.3</v>
      </c>
      <c r="L602" s="29">
        <f t="shared" ca="1" si="46"/>
        <v>1.4999999999999999E-2</v>
      </c>
      <c r="M602">
        <f>Замеры!AC594</f>
        <v>0</v>
      </c>
    </row>
    <row r="603" spans="1:13" ht="15.6" x14ac:dyDescent="0.3">
      <c r="A603" s="58">
        <f>IF(Замеры!B595=0, " ", Замеры!B595)</f>
        <v>592</v>
      </c>
      <c r="B603" s="59">
        <f>Замеры!J595</f>
        <v>0</v>
      </c>
      <c r="C603" s="60" t="str">
        <f>Замеры!G595</f>
        <v xml:space="preserve">Группа от QF </v>
      </c>
      <c r="D603" s="29" t="s">
        <v>73</v>
      </c>
      <c r="E603" s="28">
        <f>Замеры!L595</f>
        <v>0</v>
      </c>
      <c r="F603" s="29" t="s">
        <v>85</v>
      </c>
      <c r="G603" s="29">
        <f t="shared" si="47"/>
        <v>15</v>
      </c>
      <c r="H603" s="29">
        <f t="shared" si="48"/>
        <v>30</v>
      </c>
      <c r="I603" s="29" t="s">
        <v>72</v>
      </c>
      <c r="J603" s="29">
        <f t="shared" ca="1" si="45"/>
        <v>21.1</v>
      </c>
      <c r="K603" s="29">
        <f t="shared" si="49"/>
        <v>0.3</v>
      </c>
      <c r="L603" s="29">
        <f t="shared" ca="1" si="46"/>
        <v>7.0000000000000001E-3</v>
      </c>
      <c r="M603">
        <f>Замеры!AC595</f>
        <v>0</v>
      </c>
    </row>
    <row r="604" spans="1:13" ht="15.6" x14ac:dyDescent="0.3">
      <c r="A604" s="58">
        <f>IF(Замеры!B596=0, " ", Замеры!B596)</f>
        <v>593</v>
      </c>
      <c r="B604" s="59">
        <f>Замеры!J596</f>
        <v>0</v>
      </c>
      <c r="C604" s="60" t="str">
        <f>Замеры!G596</f>
        <v xml:space="preserve">Группа от QF </v>
      </c>
      <c r="D604" s="29" t="s">
        <v>73</v>
      </c>
      <c r="E604" s="28">
        <f>Замеры!L596</f>
        <v>0</v>
      </c>
      <c r="F604" s="29" t="s">
        <v>85</v>
      </c>
      <c r="G604" s="29">
        <f t="shared" si="47"/>
        <v>15</v>
      </c>
      <c r="H604" s="29">
        <f t="shared" si="48"/>
        <v>30</v>
      </c>
      <c r="I604" s="29" t="s">
        <v>72</v>
      </c>
      <c r="J604" s="29">
        <f t="shared" ca="1" si="45"/>
        <v>21.8</v>
      </c>
      <c r="K604" s="29">
        <f t="shared" si="49"/>
        <v>0.3</v>
      </c>
      <c r="L604" s="29">
        <f t="shared" ca="1" si="46"/>
        <v>1.4999999999999999E-2</v>
      </c>
      <c r="M604">
        <f>Замеры!AC596</f>
        <v>0</v>
      </c>
    </row>
    <row r="605" spans="1:13" ht="15.6" x14ac:dyDescent="0.3">
      <c r="A605" s="58">
        <f>IF(Замеры!B597=0, " ", Замеры!B597)</f>
        <v>594</v>
      </c>
      <c r="B605" s="59">
        <f>Замеры!J597</f>
        <v>0</v>
      </c>
      <c r="C605" s="60" t="str">
        <f>Замеры!G597</f>
        <v xml:space="preserve">Группа от QF </v>
      </c>
      <c r="D605" s="29" t="s">
        <v>73</v>
      </c>
      <c r="E605" s="28">
        <f>Замеры!L597</f>
        <v>0</v>
      </c>
      <c r="F605" s="29" t="s">
        <v>85</v>
      </c>
      <c r="G605" s="29">
        <f t="shared" si="47"/>
        <v>15</v>
      </c>
      <c r="H605" s="29">
        <f t="shared" si="48"/>
        <v>30</v>
      </c>
      <c r="I605" s="29" t="s">
        <v>72</v>
      </c>
      <c r="J605" s="29">
        <f t="shared" ca="1" si="45"/>
        <v>21.9</v>
      </c>
      <c r="K605" s="29">
        <f t="shared" si="49"/>
        <v>0.3</v>
      </c>
      <c r="L605" s="29">
        <f t="shared" ca="1" si="46"/>
        <v>1.0999999999999999E-2</v>
      </c>
      <c r="M605">
        <f>Замеры!AC597</f>
        <v>0</v>
      </c>
    </row>
    <row r="606" spans="1:13" ht="15.6" x14ac:dyDescent="0.3">
      <c r="A606" s="58">
        <f>IF(Замеры!B598=0, " ", Замеры!B598)</f>
        <v>595</v>
      </c>
      <c r="B606" s="59">
        <f>Замеры!J598</f>
        <v>0</v>
      </c>
      <c r="C606" s="60" t="str">
        <f>Замеры!G598</f>
        <v xml:space="preserve">Группа от QF </v>
      </c>
      <c r="D606" s="29" t="s">
        <v>73</v>
      </c>
      <c r="E606" s="28">
        <f>Замеры!L598</f>
        <v>0</v>
      </c>
      <c r="F606" s="29" t="s">
        <v>85</v>
      </c>
      <c r="G606" s="29">
        <f t="shared" si="47"/>
        <v>15</v>
      </c>
      <c r="H606" s="29">
        <f t="shared" si="48"/>
        <v>30</v>
      </c>
      <c r="I606" s="29" t="s">
        <v>72</v>
      </c>
      <c r="J606" s="29">
        <f t="shared" ca="1" si="45"/>
        <v>21</v>
      </c>
      <c r="K606" s="29">
        <f t="shared" si="49"/>
        <v>0.3</v>
      </c>
      <c r="L606" s="29">
        <f t="shared" ca="1" si="46"/>
        <v>8.0000000000000002E-3</v>
      </c>
      <c r="M606">
        <f>Замеры!AC598</f>
        <v>0</v>
      </c>
    </row>
    <row r="607" spans="1:13" ht="15.6" x14ac:dyDescent="0.3">
      <c r="A607" s="58">
        <f>IF(Замеры!B599=0, " ", Замеры!B599)</f>
        <v>596</v>
      </c>
      <c r="B607" s="59">
        <f>Замеры!J599</f>
        <v>0</v>
      </c>
      <c r="C607" s="60" t="str">
        <f>Замеры!G599</f>
        <v xml:space="preserve">Группа от QF </v>
      </c>
      <c r="D607" s="29" t="s">
        <v>73</v>
      </c>
      <c r="E607" s="28">
        <f>Замеры!L599</f>
        <v>0</v>
      </c>
      <c r="F607" s="29" t="s">
        <v>85</v>
      </c>
      <c r="G607" s="29">
        <f t="shared" si="47"/>
        <v>15</v>
      </c>
      <c r="H607" s="29">
        <f t="shared" si="48"/>
        <v>30</v>
      </c>
      <c r="I607" s="29" t="s">
        <v>72</v>
      </c>
      <c r="J607" s="29">
        <f t="shared" ca="1" si="45"/>
        <v>21.7</v>
      </c>
      <c r="K607" s="29">
        <f t="shared" si="49"/>
        <v>0.3</v>
      </c>
      <c r="L607" s="29">
        <f t="shared" ca="1" si="46"/>
        <v>7.0000000000000001E-3</v>
      </c>
      <c r="M607">
        <f>Замеры!AC599</f>
        <v>0</v>
      </c>
    </row>
    <row r="608" spans="1:13" ht="15.6" x14ac:dyDescent="0.3">
      <c r="A608" s="58">
        <f>IF(Замеры!B600=0, " ", Замеры!B600)</f>
        <v>597</v>
      </c>
      <c r="B608" s="59">
        <f>Замеры!J600</f>
        <v>0</v>
      </c>
      <c r="C608" s="60" t="str">
        <f>Замеры!G600</f>
        <v xml:space="preserve">Группа от QF </v>
      </c>
      <c r="D608" s="29" t="s">
        <v>73</v>
      </c>
      <c r="E608" s="28">
        <f>Замеры!L600</f>
        <v>0</v>
      </c>
      <c r="F608" s="29" t="s">
        <v>85</v>
      </c>
      <c r="G608" s="29">
        <f t="shared" si="47"/>
        <v>15</v>
      </c>
      <c r="H608" s="29">
        <f t="shared" si="48"/>
        <v>30</v>
      </c>
      <c r="I608" s="29" t="s">
        <v>72</v>
      </c>
      <c r="J608" s="29">
        <f t="shared" ca="1" si="45"/>
        <v>21.2</v>
      </c>
      <c r="K608" s="29">
        <f t="shared" si="49"/>
        <v>0.3</v>
      </c>
      <c r="L608" s="29">
        <f t="shared" ca="1" si="46"/>
        <v>1.4E-2</v>
      </c>
      <c r="M608">
        <f>Замеры!AC600</f>
        <v>0</v>
      </c>
    </row>
    <row r="609" spans="1:13" ht="15.6" x14ac:dyDescent="0.3">
      <c r="A609" s="58">
        <f>IF(Замеры!B601=0, " ", Замеры!B601)</f>
        <v>598</v>
      </c>
      <c r="B609" s="59">
        <f>Замеры!J601</f>
        <v>0</v>
      </c>
      <c r="C609" s="60" t="str">
        <f>Замеры!G601</f>
        <v xml:space="preserve">Группа от QF </v>
      </c>
      <c r="D609" s="29" t="s">
        <v>73</v>
      </c>
      <c r="E609" s="28">
        <f>Замеры!L601</f>
        <v>0</v>
      </c>
      <c r="F609" s="29" t="s">
        <v>85</v>
      </c>
      <c r="G609" s="29">
        <f t="shared" si="47"/>
        <v>15</v>
      </c>
      <c r="H609" s="29">
        <f t="shared" si="48"/>
        <v>30</v>
      </c>
      <c r="I609" s="29" t="s">
        <v>72</v>
      </c>
      <c r="J609" s="29">
        <f t="shared" ca="1" si="45"/>
        <v>21.3</v>
      </c>
      <c r="K609" s="29">
        <f t="shared" si="49"/>
        <v>0.3</v>
      </c>
      <c r="L609" s="29">
        <f t="shared" ca="1" si="46"/>
        <v>0.01</v>
      </c>
      <c r="M609">
        <f>Замеры!AC601</f>
        <v>0</v>
      </c>
    </row>
    <row r="610" spans="1:13" ht="15.6" x14ac:dyDescent="0.3">
      <c r="A610" s="58">
        <f>IF(Замеры!B602=0, " ", Замеры!B602)</f>
        <v>599</v>
      </c>
      <c r="B610" s="59">
        <f>Замеры!J602</f>
        <v>0</v>
      </c>
      <c r="C610" s="60" t="str">
        <f>Замеры!G602</f>
        <v xml:space="preserve">Группа от QF </v>
      </c>
      <c r="D610" s="29" t="s">
        <v>73</v>
      </c>
      <c r="E610" s="28">
        <f>Замеры!L602</f>
        <v>0</v>
      </c>
      <c r="F610" s="29" t="s">
        <v>85</v>
      </c>
      <c r="G610" s="29">
        <f t="shared" si="47"/>
        <v>15</v>
      </c>
      <c r="H610" s="29">
        <f t="shared" si="48"/>
        <v>30</v>
      </c>
      <c r="I610" s="29" t="s">
        <v>72</v>
      </c>
      <c r="J610" s="29">
        <f t="shared" ca="1" si="45"/>
        <v>21.9</v>
      </c>
      <c r="K610" s="29">
        <f t="shared" si="49"/>
        <v>0.3</v>
      </c>
      <c r="L610" s="29">
        <f t="shared" ca="1" si="46"/>
        <v>1.6E-2</v>
      </c>
      <c r="M610">
        <f>Замеры!AC602</f>
        <v>0</v>
      </c>
    </row>
    <row r="611" spans="1:13" ht="15.6" x14ac:dyDescent="0.3">
      <c r="A611" s="58">
        <f>IF(Замеры!B603=0, " ", Замеры!B603)</f>
        <v>600</v>
      </c>
      <c r="B611" s="59">
        <f>Замеры!J603</f>
        <v>0</v>
      </c>
      <c r="C611" s="60" t="str">
        <f>Замеры!G603</f>
        <v xml:space="preserve">Группа от QF </v>
      </c>
      <c r="D611" s="29" t="s">
        <v>73</v>
      </c>
      <c r="E611" s="28">
        <f>Замеры!L603</f>
        <v>0</v>
      </c>
      <c r="F611" s="29" t="s">
        <v>85</v>
      </c>
      <c r="G611" s="29">
        <f t="shared" si="47"/>
        <v>15</v>
      </c>
      <c r="H611" s="29">
        <f t="shared" si="48"/>
        <v>30</v>
      </c>
      <c r="I611" s="29" t="s">
        <v>72</v>
      </c>
      <c r="J611" s="29">
        <f t="shared" ca="1" si="45"/>
        <v>21.5</v>
      </c>
      <c r="K611" s="29">
        <f t="shared" si="49"/>
        <v>0.3</v>
      </c>
      <c r="L611" s="29">
        <f t="shared" ca="1" si="46"/>
        <v>8.9999999999999993E-3</v>
      </c>
      <c r="M611">
        <f>Замеры!AC603</f>
        <v>0</v>
      </c>
    </row>
    <row r="612" spans="1:13" ht="15.6" x14ac:dyDescent="0.3">
      <c r="A612" s="58">
        <f>IF(Замеры!B604=0, " ", Замеры!B604)</f>
        <v>601</v>
      </c>
      <c r="B612" s="59">
        <f>Замеры!J604</f>
        <v>0</v>
      </c>
      <c r="C612" s="60" t="str">
        <f>Замеры!G604</f>
        <v xml:space="preserve">Группа от QF </v>
      </c>
      <c r="D612" s="29" t="s">
        <v>73</v>
      </c>
      <c r="E612" s="28">
        <f>Замеры!L604</f>
        <v>0</v>
      </c>
      <c r="F612" s="29" t="s">
        <v>85</v>
      </c>
      <c r="G612" s="29">
        <f t="shared" si="47"/>
        <v>15</v>
      </c>
      <c r="H612" s="29">
        <f t="shared" si="48"/>
        <v>30</v>
      </c>
      <c r="I612" s="29" t="s">
        <v>72</v>
      </c>
      <c r="J612" s="29">
        <f t="shared" ca="1" si="45"/>
        <v>21.5</v>
      </c>
      <c r="K612" s="29">
        <f t="shared" si="49"/>
        <v>0.3</v>
      </c>
      <c r="L612" s="29">
        <f t="shared" ca="1" si="46"/>
        <v>7.0000000000000001E-3</v>
      </c>
      <c r="M612">
        <f>Замеры!AC604</f>
        <v>0</v>
      </c>
    </row>
    <row r="613" spans="1:13" ht="15.6" x14ac:dyDescent="0.3">
      <c r="A613" s="58">
        <f>IF(Замеры!B605=0, " ", Замеры!B605)</f>
        <v>602</v>
      </c>
      <c r="B613" s="59">
        <f>Замеры!J605</f>
        <v>0</v>
      </c>
      <c r="C613" s="60" t="str">
        <f>Замеры!G605</f>
        <v xml:space="preserve">Группа от QF </v>
      </c>
      <c r="D613" s="29" t="s">
        <v>73</v>
      </c>
      <c r="E613" s="28">
        <f>Замеры!L605</f>
        <v>0</v>
      </c>
      <c r="F613" s="29" t="s">
        <v>85</v>
      </c>
      <c r="G613" s="29">
        <f t="shared" si="47"/>
        <v>15</v>
      </c>
      <c r="H613" s="29">
        <f t="shared" si="48"/>
        <v>30</v>
      </c>
      <c r="I613" s="29" t="s">
        <v>72</v>
      </c>
      <c r="J613" s="29">
        <f t="shared" ca="1" si="45"/>
        <v>21.3</v>
      </c>
      <c r="K613" s="29">
        <f t="shared" si="49"/>
        <v>0.3</v>
      </c>
      <c r="L613" s="29">
        <f t="shared" ca="1" si="46"/>
        <v>1.2E-2</v>
      </c>
      <c r="M613">
        <f>Замеры!AC605</f>
        <v>0</v>
      </c>
    </row>
    <row r="614" spans="1:13" ht="15.6" x14ac:dyDescent="0.3">
      <c r="A614" s="58">
        <f>IF(Замеры!B606=0, " ", Замеры!B606)</f>
        <v>603</v>
      </c>
      <c r="B614" s="59">
        <f>Замеры!J606</f>
        <v>0</v>
      </c>
      <c r="C614" s="60" t="str">
        <f>Замеры!G606</f>
        <v xml:space="preserve">Группа от QF </v>
      </c>
      <c r="D614" s="29" t="s">
        <v>73</v>
      </c>
      <c r="E614" s="28">
        <f>Замеры!L606</f>
        <v>0</v>
      </c>
      <c r="F614" s="29" t="s">
        <v>85</v>
      </c>
      <c r="G614" s="29">
        <f t="shared" si="47"/>
        <v>15</v>
      </c>
      <c r="H614" s="29">
        <f t="shared" si="48"/>
        <v>30</v>
      </c>
      <c r="I614" s="29" t="s">
        <v>72</v>
      </c>
      <c r="J614" s="29">
        <f t="shared" ca="1" si="45"/>
        <v>20.3</v>
      </c>
      <c r="K614" s="29">
        <f t="shared" si="49"/>
        <v>0.3</v>
      </c>
      <c r="L614" s="29">
        <f t="shared" ca="1" si="46"/>
        <v>7.0000000000000001E-3</v>
      </c>
      <c r="M614">
        <f>Замеры!AC606</f>
        <v>0</v>
      </c>
    </row>
    <row r="615" spans="1:13" ht="15.6" x14ac:dyDescent="0.3">
      <c r="A615" s="58">
        <f>IF(Замеры!B607=0, " ", Замеры!B607)</f>
        <v>604</v>
      </c>
      <c r="B615" s="59">
        <f>Замеры!J607</f>
        <v>0</v>
      </c>
      <c r="C615" s="60" t="str">
        <f>Замеры!G607</f>
        <v xml:space="preserve">Группа от QF </v>
      </c>
      <c r="D615" s="29" t="s">
        <v>73</v>
      </c>
      <c r="E615" s="28">
        <f>Замеры!L607</f>
        <v>0</v>
      </c>
      <c r="F615" s="29" t="s">
        <v>85</v>
      </c>
      <c r="G615" s="29">
        <f t="shared" si="47"/>
        <v>15</v>
      </c>
      <c r="H615" s="29">
        <f t="shared" si="48"/>
        <v>30</v>
      </c>
      <c r="I615" s="29" t="s">
        <v>72</v>
      </c>
      <c r="J615" s="29">
        <f t="shared" ca="1" si="45"/>
        <v>21.2</v>
      </c>
      <c r="K615" s="29">
        <f t="shared" si="49"/>
        <v>0.3</v>
      </c>
      <c r="L615" s="29">
        <f t="shared" ca="1" si="46"/>
        <v>1.7000000000000001E-2</v>
      </c>
      <c r="M615">
        <f>Замеры!AC607</f>
        <v>0</v>
      </c>
    </row>
    <row r="616" spans="1:13" ht="15.6" x14ac:dyDescent="0.3">
      <c r="A616" s="58">
        <f>IF(Замеры!B608=0, " ", Замеры!B608)</f>
        <v>605</v>
      </c>
      <c r="B616" s="59">
        <f>Замеры!J608</f>
        <v>0</v>
      </c>
      <c r="C616" s="60" t="str">
        <f>Замеры!G608</f>
        <v xml:space="preserve">Группа от QF </v>
      </c>
      <c r="D616" s="29" t="s">
        <v>73</v>
      </c>
      <c r="E616" s="28">
        <f>Замеры!L608</f>
        <v>0</v>
      </c>
      <c r="F616" s="29" t="s">
        <v>85</v>
      </c>
      <c r="G616" s="29">
        <f t="shared" si="47"/>
        <v>15</v>
      </c>
      <c r="H616" s="29">
        <f t="shared" si="48"/>
        <v>30</v>
      </c>
      <c r="I616" s="29" t="s">
        <v>72</v>
      </c>
      <c r="J616" s="29">
        <f t="shared" ca="1" si="45"/>
        <v>21.1</v>
      </c>
      <c r="K616" s="29">
        <f t="shared" si="49"/>
        <v>0.3</v>
      </c>
      <c r="L616" s="29">
        <f t="shared" ca="1" si="46"/>
        <v>1.7999999999999999E-2</v>
      </c>
      <c r="M616">
        <f>Замеры!AC608</f>
        <v>0</v>
      </c>
    </row>
    <row r="617" spans="1:13" ht="15.6" x14ac:dyDescent="0.3">
      <c r="A617" s="58">
        <f>IF(Замеры!B609=0, " ", Замеры!B609)</f>
        <v>606</v>
      </c>
      <c r="B617" s="59">
        <f>Замеры!J609</f>
        <v>0</v>
      </c>
      <c r="C617" s="60" t="str">
        <f>Замеры!G609</f>
        <v xml:space="preserve">Группа от QF </v>
      </c>
      <c r="D617" s="29" t="s">
        <v>73</v>
      </c>
      <c r="E617" s="28">
        <f>Замеры!L609</f>
        <v>0</v>
      </c>
      <c r="F617" s="29" t="s">
        <v>85</v>
      </c>
      <c r="G617" s="29">
        <f t="shared" si="47"/>
        <v>15</v>
      </c>
      <c r="H617" s="29">
        <f t="shared" si="48"/>
        <v>30</v>
      </c>
      <c r="I617" s="29" t="s">
        <v>72</v>
      </c>
      <c r="J617" s="29">
        <f t="shared" ca="1" si="45"/>
        <v>20.9</v>
      </c>
      <c r="K617" s="29">
        <f t="shared" si="49"/>
        <v>0.3</v>
      </c>
      <c r="L617" s="29">
        <f t="shared" ca="1" si="46"/>
        <v>1.4999999999999999E-2</v>
      </c>
      <c r="M617">
        <f>Замеры!AC609</f>
        <v>0</v>
      </c>
    </row>
    <row r="618" spans="1:13" ht="15.6" x14ac:dyDescent="0.3">
      <c r="A618" s="58">
        <f>IF(Замеры!B610=0, " ", Замеры!B610)</f>
        <v>607</v>
      </c>
      <c r="B618" s="59">
        <f>Замеры!J610</f>
        <v>0</v>
      </c>
      <c r="C618" s="60" t="str">
        <f>Замеры!G610</f>
        <v xml:space="preserve">Группа от QF </v>
      </c>
      <c r="D618" s="29" t="s">
        <v>73</v>
      </c>
      <c r="E618" s="28">
        <f>Замеры!L610</f>
        <v>0</v>
      </c>
      <c r="F618" s="29" t="s">
        <v>85</v>
      </c>
      <c r="G618" s="29">
        <f t="shared" si="47"/>
        <v>15</v>
      </c>
      <c r="H618" s="29">
        <f t="shared" si="48"/>
        <v>30</v>
      </c>
      <c r="I618" s="29" t="s">
        <v>72</v>
      </c>
      <c r="J618" s="29">
        <f t="shared" ca="1" si="45"/>
        <v>21.5</v>
      </c>
      <c r="K618" s="29">
        <f t="shared" si="49"/>
        <v>0.3</v>
      </c>
      <c r="L618" s="29">
        <f t="shared" ca="1" si="46"/>
        <v>1.9E-2</v>
      </c>
      <c r="M618">
        <f>Замеры!AC610</f>
        <v>0</v>
      </c>
    </row>
    <row r="619" spans="1:13" ht="15.6" x14ac:dyDescent="0.3">
      <c r="A619" s="58">
        <f>IF(Замеры!B611=0, " ", Замеры!B611)</f>
        <v>608</v>
      </c>
      <c r="B619" s="59">
        <f>Замеры!J611</f>
        <v>0</v>
      </c>
      <c r="C619" s="60" t="str">
        <f>Замеры!G611</f>
        <v xml:space="preserve">Группа от QF </v>
      </c>
      <c r="D619" s="29" t="s">
        <v>73</v>
      </c>
      <c r="E619" s="28">
        <f>Замеры!L611</f>
        <v>0</v>
      </c>
      <c r="F619" s="29" t="s">
        <v>85</v>
      </c>
      <c r="G619" s="29">
        <f t="shared" si="47"/>
        <v>15</v>
      </c>
      <c r="H619" s="29">
        <f t="shared" si="48"/>
        <v>30</v>
      </c>
      <c r="I619" s="29" t="s">
        <v>72</v>
      </c>
      <c r="J619" s="29">
        <f t="shared" ca="1" si="45"/>
        <v>20.100000000000001</v>
      </c>
      <c r="K619" s="29">
        <f t="shared" si="49"/>
        <v>0.3</v>
      </c>
      <c r="L619" s="29">
        <f t="shared" ca="1" si="46"/>
        <v>1.2E-2</v>
      </c>
      <c r="M619">
        <f>Замеры!AC611</f>
        <v>0</v>
      </c>
    </row>
    <row r="620" spans="1:13" ht="15.6" x14ac:dyDescent="0.3">
      <c r="A620" s="58">
        <f>IF(Замеры!B612=0, " ", Замеры!B612)</f>
        <v>609</v>
      </c>
      <c r="B620" s="59">
        <f>Замеры!J612</f>
        <v>0</v>
      </c>
      <c r="C620" s="60" t="str">
        <f>Замеры!G612</f>
        <v xml:space="preserve">Группа от QF </v>
      </c>
      <c r="D620" s="29" t="s">
        <v>73</v>
      </c>
      <c r="E620" s="28">
        <f>Замеры!L612</f>
        <v>0</v>
      </c>
      <c r="F620" s="29" t="s">
        <v>85</v>
      </c>
      <c r="G620" s="29">
        <f t="shared" si="47"/>
        <v>15</v>
      </c>
      <c r="H620" s="29">
        <f t="shared" si="48"/>
        <v>30</v>
      </c>
      <c r="I620" s="29" t="s">
        <v>72</v>
      </c>
      <c r="J620" s="29">
        <f t="shared" ca="1" si="45"/>
        <v>20.5</v>
      </c>
      <c r="K620" s="29">
        <f t="shared" si="49"/>
        <v>0.3</v>
      </c>
      <c r="L620" s="29">
        <f t="shared" ca="1" si="46"/>
        <v>1.2999999999999999E-2</v>
      </c>
      <c r="M620">
        <f>Замеры!AC612</f>
        <v>0</v>
      </c>
    </row>
    <row r="621" spans="1:13" ht="15.6" x14ac:dyDescent="0.3">
      <c r="A621" s="58">
        <f>IF(Замеры!B613=0, " ", Замеры!B613)</f>
        <v>610</v>
      </c>
      <c r="B621" s="59">
        <f>Замеры!J613</f>
        <v>0</v>
      </c>
      <c r="C621" s="60" t="str">
        <f>Замеры!G613</f>
        <v xml:space="preserve">Группа от QF </v>
      </c>
      <c r="D621" s="29" t="s">
        <v>73</v>
      </c>
      <c r="E621" s="28">
        <f>Замеры!L613</f>
        <v>0</v>
      </c>
      <c r="F621" s="29" t="s">
        <v>85</v>
      </c>
      <c r="G621" s="29">
        <f t="shared" si="47"/>
        <v>15</v>
      </c>
      <c r="H621" s="29">
        <f t="shared" si="48"/>
        <v>30</v>
      </c>
      <c r="I621" s="29" t="s">
        <v>72</v>
      </c>
      <c r="J621" s="29">
        <f t="shared" ca="1" si="45"/>
        <v>21</v>
      </c>
      <c r="K621" s="29">
        <f t="shared" si="49"/>
        <v>0.3</v>
      </c>
      <c r="L621" s="29">
        <f t="shared" ca="1" si="46"/>
        <v>1.7000000000000001E-2</v>
      </c>
      <c r="M621">
        <f>Замеры!AC613</f>
        <v>0</v>
      </c>
    </row>
    <row r="622" spans="1:13" ht="15.6" x14ac:dyDescent="0.3">
      <c r="A622" s="58">
        <f>IF(Замеры!B614=0, " ", Замеры!B614)</f>
        <v>611</v>
      </c>
      <c r="B622" s="59">
        <f>Замеры!J614</f>
        <v>0</v>
      </c>
      <c r="C622" s="60" t="str">
        <f>Замеры!G614</f>
        <v xml:space="preserve">Группа от QF </v>
      </c>
      <c r="D622" s="29" t="s">
        <v>73</v>
      </c>
      <c r="E622" s="28">
        <f>Замеры!L614</f>
        <v>0</v>
      </c>
      <c r="F622" s="29" t="s">
        <v>85</v>
      </c>
      <c r="G622" s="29">
        <f t="shared" si="47"/>
        <v>15</v>
      </c>
      <c r="H622" s="29">
        <f t="shared" si="48"/>
        <v>30</v>
      </c>
      <c r="I622" s="29" t="s">
        <v>72</v>
      </c>
      <c r="J622" s="29">
        <f t="shared" ca="1" si="45"/>
        <v>21.3</v>
      </c>
      <c r="K622" s="29">
        <f t="shared" si="49"/>
        <v>0.3</v>
      </c>
      <c r="L622" s="29">
        <f t="shared" ca="1" si="46"/>
        <v>7.0000000000000001E-3</v>
      </c>
      <c r="M622">
        <f>Замеры!AC614</f>
        <v>0</v>
      </c>
    </row>
    <row r="623" spans="1:13" ht="15.6" x14ac:dyDescent="0.3">
      <c r="A623" s="58">
        <f>IF(Замеры!B615=0, " ", Замеры!B615)</f>
        <v>612</v>
      </c>
      <c r="B623" s="59">
        <f>Замеры!J615</f>
        <v>0</v>
      </c>
      <c r="C623" s="60" t="str">
        <f>Замеры!G615</f>
        <v xml:space="preserve">Группа от QF </v>
      </c>
      <c r="D623" s="29" t="s">
        <v>73</v>
      </c>
      <c r="E623" s="28">
        <f>Замеры!L615</f>
        <v>0</v>
      </c>
      <c r="F623" s="29" t="s">
        <v>85</v>
      </c>
      <c r="G623" s="29">
        <f t="shared" si="47"/>
        <v>15</v>
      </c>
      <c r="H623" s="29">
        <f t="shared" si="48"/>
        <v>30</v>
      </c>
      <c r="I623" s="29" t="s">
        <v>72</v>
      </c>
      <c r="J623" s="29">
        <f t="shared" ca="1" si="45"/>
        <v>21.7</v>
      </c>
      <c r="K623" s="29">
        <f t="shared" si="49"/>
        <v>0.3</v>
      </c>
      <c r="L623" s="29">
        <f t="shared" ca="1" si="46"/>
        <v>8.0000000000000002E-3</v>
      </c>
      <c r="M623">
        <f>Замеры!AC615</f>
        <v>0</v>
      </c>
    </row>
    <row r="624" spans="1:13" ht="15.6" x14ac:dyDescent="0.3">
      <c r="A624" s="58">
        <f>IF(Замеры!B616=0, " ", Замеры!B616)</f>
        <v>613</v>
      </c>
      <c r="B624" s="59">
        <f>Замеры!J616</f>
        <v>0</v>
      </c>
      <c r="C624" s="60" t="str">
        <f>Замеры!G616</f>
        <v xml:space="preserve">Группа от QF </v>
      </c>
      <c r="D624" s="29" t="s">
        <v>73</v>
      </c>
      <c r="E624" s="28">
        <f>Замеры!L616</f>
        <v>0</v>
      </c>
      <c r="F624" s="29" t="s">
        <v>85</v>
      </c>
      <c r="G624" s="29">
        <f t="shared" si="47"/>
        <v>15</v>
      </c>
      <c r="H624" s="29">
        <f t="shared" si="48"/>
        <v>30</v>
      </c>
      <c r="I624" s="29" t="s">
        <v>72</v>
      </c>
      <c r="J624" s="29">
        <f t="shared" ca="1" si="45"/>
        <v>21.7</v>
      </c>
      <c r="K624" s="29">
        <f t="shared" si="49"/>
        <v>0.3</v>
      </c>
      <c r="L624" s="29">
        <f t="shared" ca="1" si="46"/>
        <v>8.0000000000000002E-3</v>
      </c>
      <c r="M624">
        <f>Замеры!AC616</f>
        <v>0</v>
      </c>
    </row>
    <row r="625" spans="1:13" ht="15.6" x14ac:dyDescent="0.3">
      <c r="A625" s="58">
        <f>IF(Замеры!B617=0, " ", Замеры!B617)</f>
        <v>614</v>
      </c>
      <c r="B625" s="59">
        <f>Замеры!J617</f>
        <v>0</v>
      </c>
      <c r="C625" s="60" t="str">
        <f>Замеры!G617</f>
        <v xml:space="preserve">Группа от QF </v>
      </c>
      <c r="D625" s="29" t="s">
        <v>73</v>
      </c>
      <c r="E625" s="28">
        <f>Замеры!L617</f>
        <v>0</v>
      </c>
      <c r="F625" s="29" t="s">
        <v>85</v>
      </c>
      <c r="G625" s="29">
        <f t="shared" si="47"/>
        <v>15</v>
      </c>
      <c r="H625" s="29">
        <f t="shared" si="48"/>
        <v>30</v>
      </c>
      <c r="I625" s="29" t="s">
        <v>72</v>
      </c>
      <c r="J625" s="29">
        <f t="shared" ca="1" si="45"/>
        <v>21.1</v>
      </c>
      <c r="K625" s="29">
        <f t="shared" si="49"/>
        <v>0.3</v>
      </c>
      <c r="L625" s="29">
        <f t="shared" ca="1" si="46"/>
        <v>1.2E-2</v>
      </c>
      <c r="M625">
        <f>Замеры!AC617</f>
        <v>0</v>
      </c>
    </row>
    <row r="626" spans="1:13" ht="15.6" x14ac:dyDescent="0.3">
      <c r="A626" s="58">
        <f>IF(Замеры!B618=0, " ", Замеры!B618)</f>
        <v>615</v>
      </c>
      <c r="B626" s="59">
        <f>Замеры!J618</f>
        <v>0</v>
      </c>
      <c r="C626" s="60" t="str">
        <f>Замеры!G618</f>
        <v xml:space="preserve">Группа от QF </v>
      </c>
      <c r="D626" s="29" t="s">
        <v>73</v>
      </c>
      <c r="E626" s="28">
        <f>Замеры!L618</f>
        <v>0</v>
      </c>
      <c r="F626" s="29" t="s">
        <v>85</v>
      </c>
      <c r="G626" s="29">
        <f t="shared" si="47"/>
        <v>15</v>
      </c>
      <c r="H626" s="29">
        <f t="shared" si="48"/>
        <v>30</v>
      </c>
      <c r="I626" s="29" t="s">
        <v>72</v>
      </c>
      <c r="J626" s="29">
        <f t="shared" ca="1" si="45"/>
        <v>21.9</v>
      </c>
      <c r="K626" s="29">
        <f t="shared" si="49"/>
        <v>0.3</v>
      </c>
      <c r="L626" s="29">
        <f t="shared" ca="1" si="46"/>
        <v>7.0000000000000001E-3</v>
      </c>
      <c r="M626">
        <f>Замеры!AC618</f>
        <v>0</v>
      </c>
    </row>
    <row r="627" spans="1:13" ht="15.6" x14ac:dyDescent="0.3">
      <c r="A627" s="58">
        <f>IF(Замеры!B619=0, " ", Замеры!B619)</f>
        <v>616</v>
      </c>
      <c r="B627" s="59">
        <f>Замеры!J619</f>
        <v>0</v>
      </c>
      <c r="C627" s="60" t="str">
        <f>Замеры!G619</f>
        <v xml:space="preserve">Группа от QF </v>
      </c>
      <c r="D627" s="29" t="s">
        <v>73</v>
      </c>
      <c r="E627" s="28">
        <f>Замеры!L619</f>
        <v>0</v>
      </c>
      <c r="F627" s="29" t="s">
        <v>85</v>
      </c>
      <c r="G627" s="29">
        <f t="shared" si="47"/>
        <v>15</v>
      </c>
      <c r="H627" s="29">
        <f t="shared" si="48"/>
        <v>30</v>
      </c>
      <c r="I627" s="29" t="s">
        <v>72</v>
      </c>
      <c r="J627" s="29">
        <f t="shared" ca="1" si="45"/>
        <v>21</v>
      </c>
      <c r="K627" s="29">
        <f t="shared" si="49"/>
        <v>0.3</v>
      </c>
      <c r="L627" s="29">
        <f t="shared" ca="1" si="46"/>
        <v>1.2E-2</v>
      </c>
      <c r="M627">
        <f>Замеры!AC619</f>
        <v>0</v>
      </c>
    </row>
    <row r="628" spans="1:13" ht="15.6" x14ac:dyDescent="0.3">
      <c r="A628" s="58">
        <f>IF(Замеры!B620=0, " ", Замеры!B620)</f>
        <v>617</v>
      </c>
      <c r="B628" s="59">
        <f>Замеры!J620</f>
        <v>0</v>
      </c>
      <c r="C628" s="60" t="str">
        <f>Замеры!G620</f>
        <v xml:space="preserve">Группа от QF </v>
      </c>
      <c r="D628" s="29" t="s">
        <v>73</v>
      </c>
      <c r="E628" s="28">
        <f>Замеры!L620</f>
        <v>0</v>
      </c>
      <c r="F628" s="29" t="s">
        <v>85</v>
      </c>
      <c r="G628" s="29">
        <f t="shared" si="47"/>
        <v>15</v>
      </c>
      <c r="H628" s="29">
        <f t="shared" si="48"/>
        <v>30</v>
      </c>
      <c r="I628" s="29" t="s">
        <v>72</v>
      </c>
      <c r="J628" s="29">
        <f t="shared" ca="1" si="45"/>
        <v>21.9</v>
      </c>
      <c r="K628" s="29">
        <f t="shared" si="49"/>
        <v>0.3</v>
      </c>
      <c r="L628" s="29">
        <f t="shared" ca="1" si="46"/>
        <v>1.7999999999999999E-2</v>
      </c>
      <c r="M628">
        <f>Замеры!AC620</f>
        <v>0</v>
      </c>
    </row>
    <row r="629" spans="1:13" ht="15.6" x14ac:dyDescent="0.3">
      <c r="A629" s="58">
        <f>IF(Замеры!B621=0, " ", Замеры!B621)</f>
        <v>618</v>
      </c>
      <c r="B629" s="59">
        <f>Замеры!J621</f>
        <v>0</v>
      </c>
      <c r="C629" s="60" t="str">
        <f>Замеры!G621</f>
        <v xml:space="preserve">Группа от QF </v>
      </c>
      <c r="D629" s="29" t="s">
        <v>73</v>
      </c>
      <c r="E629" s="28">
        <f>Замеры!L621</f>
        <v>0</v>
      </c>
      <c r="F629" s="29" t="s">
        <v>85</v>
      </c>
      <c r="G629" s="29">
        <f t="shared" si="47"/>
        <v>15</v>
      </c>
      <c r="H629" s="29">
        <f t="shared" si="48"/>
        <v>30</v>
      </c>
      <c r="I629" s="29" t="s">
        <v>72</v>
      </c>
      <c r="J629" s="29">
        <f t="shared" ca="1" si="45"/>
        <v>21.5</v>
      </c>
      <c r="K629" s="29">
        <f t="shared" si="49"/>
        <v>0.3</v>
      </c>
      <c r="L629" s="29">
        <f t="shared" ca="1" si="46"/>
        <v>1.4E-2</v>
      </c>
      <c r="M629">
        <f>Замеры!AC621</f>
        <v>0</v>
      </c>
    </row>
    <row r="630" spans="1:13" ht="15.6" x14ac:dyDescent="0.3">
      <c r="A630" s="58">
        <f>IF(Замеры!B622=0, " ", Замеры!B622)</f>
        <v>619</v>
      </c>
      <c r="B630" s="59">
        <f>Замеры!J622</f>
        <v>0</v>
      </c>
      <c r="C630" s="60" t="str">
        <f>Замеры!G622</f>
        <v xml:space="preserve">Группа от QF </v>
      </c>
      <c r="D630" s="29" t="s">
        <v>73</v>
      </c>
      <c r="E630" s="28">
        <f>Замеры!L622</f>
        <v>0</v>
      </c>
      <c r="F630" s="29" t="s">
        <v>85</v>
      </c>
      <c r="G630" s="29">
        <f t="shared" si="47"/>
        <v>15</v>
      </c>
      <c r="H630" s="29">
        <f t="shared" si="48"/>
        <v>30</v>
      </c>
      <c r="I630" s="29" t="s">
        <v>72</v>
      </c>
      <c r="J630" s="29">
        <f t="shared" ca="1" si="45"/>
        <v>21.1</v>
      </c>
      <c r="K630" s="29">
        <f t="shared" si="49"/>
        <v>0.3</v>
      </c>
      <c r="L630" s="29">
        <f t="shared" ca="1" si="46"/>
        <v>7.0000000000000001E-3</v>
      </c>
      <c r="M630">
        <f>Замеры!AC622</f>
        <v>0</v>
      </c>
    </row>
    <row r="631" spans="1:13" ht="15.6" x14ac:dyDescent="0.3">
      <c r="A631" s="58">
        <f>IF(Замеры!B623=0, " ", Замеры!B623)</f>
        <v>620</v>
      </c>
      <c r="B631" s="59">
        <f>Замеры!J623</f>
        <v>0</v>
      </c>
      <c r="C631" s="60" t="str">
        <f>Замеры!G623</f>
        <v xml:space="preserve">Группа от QF </v>
      </c>
      <c r="D631" s="29" t="s">
        <v>73</v>
      </c>
      <c r="E631" s="28">
        <f>Замеры!L623</f>
        <v>0</v>
      </c>
      <c r="F631" s="29" t="s">
        <v>85</v>
      </c>
      <c r="G631" s="29">
        <f t="shared" si="47"/>
        <v>15</v>
      </c>
      <c r="H631" s="29">
        <f t="shared" si="48"/>
        <v>30</v>
      </c>
      <c r="I631" s="29" t="s">
        <v>72</v>
      </c>
      <c r="J631" s="29">
        <f t="shared" ca="1" si="45"/>
        <v>20.7</v>
      </c>
      <c r="K631" s="29">
        <f t="shared" si="49"/>
        <v>0.3</v>
      </c>
      <c r="L631" s="29">
        <f t="shared" ca="1" si="46"/>
        <v>1.4E-2</v>
      </c>
      <c r="M631">
        <f>Замеры!AC623</f>
        <v>0</v>
      </c>
    </row>
    <row r="632" spans="1:13" ht="15.6" x14ac:dyDescent="0.3">
      <c r="A632" s="58">
        <f>IF(Замеры!B624=0, " ", Замеры!B624)</f>
        <v>621</v>
      </c>
      <c r="B632" s="59">
        <f>Замеры!J624</f>
        <v>0</v>
      </c>
      <c r="C632" s="60" t="str">
        <f>Замеры!G624</f>
        <v xml:space="preserve">Группа от QF </v>
      </c>
      <c r="D632" s="29" t="s">
        <v>73</v>
      </c>
      <c r="E632" s="28">
        <f>Замеры!L624</f>
        <v>0</v>
      </c>
      <c r="F632" s="29" t="s">
        <v>85</v>
      </c>
      <c r="G632" s="29">
        <f t="shared" si="47"/>
        <v>15</v>
      </c>
      <c r="H632" s="29">
        <f t="shared" si="48"/>
        <v>30</v>
      </c>
      <c r="I632" s="29" t="s">
        <v>72</v>
      </c>
      <c r="J632" s="29">
        <f t="shared" ca="1" si="45"/>
        <v>21.7</v>
      </c>
      <c r="K632" s="29">
        <f t="shared" si="49"/>
        <v>0.3</v>
      </c>
      <c r="L632" s="29">
        <f t="shared" ca="1" si="46"/>
        <v>7.0000000000000001E-3</v>
      </c>
      <c r="M632">
        <f>Замеры!AC624</f>
        <v>0</v>
      </c>
    </row>
    <row r="633" spans="1:13" ht="15.6" x14ac:dyDescent="0.3">
      <c r="A633" s="58">
        <f>IF(Замеры!B625=0, " ", Замеры!B625)</f>
        <v>622</v>
      </c>
      <c r="B633" s="59">
        <f>Замеры!J625</f>
        <v>0</v>
      </c>
      <c r="C633" s="60" t="str">
        <f>Замеры!G625</f>
        <v xml:space="preserve">Группа от QF </v>
      </c>
      <c r="D633" s="29" t="s">
        <v>73</v>
      </c>
      <c r="E633" s="28">
        <f>Замеры!L625</f>
        <v>0</v>
      </c>
      <c r="F633" s="29" t="s">
        <v>85</v>
      </c>
      <c r="G633" s="29">
        <f t="shared" si="47"/>
        <v>15</v>
      </c>
      <c r="H633" s="29">
        <f t="shared" si="48"/>
        <v>30</v>
      </c>
      <c r="I633" s="29" t="s">
        <v>72</v>
      </c>
      <c r="J633" s="29">
        <f t="shared" ca="1" si="45"/>
        <v>20.100000000000001</v>
      </c>
      <c r="K633" s="29">
        <f t="shared" si="49"/>
        <v>0.3</v>
      </c>
      <c r="L633" s="29">
        <f t="shared" ca="1" si="46"/>
        <v>1.6E-2</v>
      </c>
      <c r="M633">
        <f>Замеры!AC625</f>
        <v>0</v>
      </c>
    </row>
    <row r="634" spans="1:13" ht="15.6" x14ac:dyDescent="0.3">
      <c r="A634" s="58">
        <f>IF(Замеры!B626=0, " ", Замеры!B626)</f>
        <v>623</v>
      </c>
      <c r="B634" s="59">
        <f>Замеры!J626</f>
        <v>0</v>
      </c>
      <c r="C634" s="60" t="str">
        <f>Замеры!G626</f>
        <v xml:space="preserve">Группа от QF </v>
      </c>
      <c r="D634" s="29" t="s">
        <v>73</v>
      </c>
      <c r="E634" s="28">
        <f>Замеры!L626</f>
        <v>0</v>
      </c>
      <c r="F634" s="29" t="s">
        <v>85</v>
      </c>
      <c r="G634" s="29">
        <f t="shared" si="47"/>
        <v>15</v>
      </c>
      <c r="H634" s="29">
        <f t="shared" si="48"/>
        <v>30</v>
      </c>
      <c r="I634" s="29" t="s">
        <v>72</v>
      </c>
      <c r="J634" s="29">
        <f t="shared" ca="1" si="45"/>
        <v>21</v>
      </c>
      <c r="K634" s="29">
        <f t="shared" si="49"/>
        <v>0.3</v>
      </c>
      <c r="L634" s="29">
        <f t="shared" ca="1" si="46"/>
        <v>1.7999999999999999E-2</v>
      </c>
      <c r="M634">
        <f>Замеры!AC626</f>
        <v>0</v>
      </c>
    </row>
    <row r="635" spans="1:13" ht="15.6" x14ac:dyDescent="0.3">
      <c r="A635" s="58">
        <f>IF(Замеры!B627=0, " ", Замеры!B627)</f>
        <v>624</v>
      </c>
      <c r="B635" s="59">
        <f>Замеры!J627</f>
        <v>0</v>
      </c>
      <c r="C635" s="60" t="str">
        <f>Замеры!G627</f>
        <v xml:space="preserve">Группа от QF </v>
      </c>
      <c r="D635" s="29" t="s">
        <v>73</v>
      </c>
      <c r="E635" s="28">
        <f>Замеры!L627</f>
        <v>0</v>
      </c>
      <c r="F635" s="29" t="s">
        <v>85</v>
      </c>
      <c r="G635" s="29">
        <f t="shared" si="47"/>
        <v>15</v>
      </c>
      <c r="H635" s="29">
        <f t="shared" si="48"/>
        <v>30</v>
      </c>
      <c r="I635" s="29" t="s">
        <v>72</v>
      </c>
      <c r="J635" s="29">
        <f t="shared" ca="1" si="45"/>
        <v>20.7</v>
      </c>
      <c r="K635" s="29">
        <f t="shared" si="49"/>
        <v>0.3</v>
      </c>
      <c r="L635" s="29">
        <f t="shared" ca="1" si="46"/>
        <v>8.9999999999999993E-3</v>
      </c>
      <c r="M635">
        <f>Замеры!AC627</f>
        <v>0</v>
      </c>
    </row>
    <row r="636" spans="1:13" ht="15.6" x14ac:dyDescent="0.3">
      <c r="A636" s="58">
        <f>IF(Замеры!B628=0, " ", Замеры!B628)</f>
        <v>625</v>
      </c>
      <c r="B636" s="59">
        <f>Замеры!J628</f>
        <v>0</v>
      </c>
      <c r="C636" s="60" t="str">
        <f>Замеры!G628</f>
        <v xml:space="preserve">Группа от QF </v>
      </c>
      <c r="D636" s="29" t="s">
        <v>73</v>
      </c>
      <c r="E636" s="28">
        <f>Замеры!L628</f>
        <v>0</v>
      </c>
      <c r="F636" s="29" t="s">
        <v>85</v>
      </c>
      <c r="G636" s="29">
        <f t="shared" si="47"/>
        <v>15</v>
      </c>
      <c r="H636" s="29">
        <f t="shared" si="48"/>
        <v>30</v>
      </c>
      <c r="I636" s="29" t="s">
        <v>72</v>
      </c>
      <c r="J636" s="29">
        <f t="shared" ca="1" si="45"/>
        <v>20.6</v>
      </c>
      <c r="K636" s="29">
        <f t="shared" si="49"/>
        <v>0.3</v>
      </c>
      <c r="L636" s="29">
        <f t="shared" ca="1" si="46"/>
        <v>1.2999999999999999E-2</v>
      </c>
      <c r="M636">
        <f>Замеры!AC628</f>
        <v>0</v>
      </c>
    </row>
    <row r="637" spans="1:13" ht="15.6" x14ac:dyDescent="0.3">
      <c r="A637" s="58">
        <f>IF(Замеры!B629=0, " ", Замеры!B629)</f>
        <v>626</v>
      </c>
      <c r="B637" s="59">
        <f>Замеры!J629</f>
        <v>0</v>
      </c>
      <c r="C637" s="60" t="str">
        <f>Замеры!G629</f>
        <v xml:space="preserve">Группа от QF </v>
      </c>
      <c r="D637" s="29" t="s">
        <v>73</v>
      </c>
      <c r="E637" s="28">
        <f>Замеры!L629</f>
        <v>0</v>
      </c>
      <c r="F637" s="29" t="s">
        <v>85</v>
      </c>
      <c r="G637" s="29">
        <f t="shared" si="47"/>
        <v>15</v>
      </c>
      <c r="H637" s="29">
        <f t="shared" si="48"/>
        <v>30</v>
      </c>
      <c r="I637" s="29" t="s">
        <v>72</v>
      </c>
      <c r="J637" s="29">
        <f t="shared" ca="1" si="45"/>
        <v>21.8</v>
      </c>
      <c r="K637" s="29">
        <f t="shared" si="49"/>
        <v>0.3</v>
      </c>
      <c r="L637" s="29">
        <f t="shared" ca="1" si="46"/>
        <v>1.6E-2</v>
      </c>
      <c r="M637">
        <f>Замеры!AC629</f>
        <v>0</v>
      </c>
    </row>
    <row r="638" spans="1:13" ht="15.6" x14ac:dyDescent="0.3">
      <c r="A638" s="58">
        <f>IF(Замеры!B630=0, " ", Замеры!B630)</f>
        <v>627</v>
      </c>
      <c r="B638" s="59">
        <f>Замеры!J630</f>
        <v>0</v>
      </c>
      <c r="C638" s="60" t="str">
        <f>Замеры!G630</f>
        <v xml:space="preserve">Группа от QF </v>
      </c>
      <c r="D638" s="29" t="s">
        <v>73</v>
      </c>
      <c r="E638" s="28">
        <f>Замеры!L630</f>
        <v>0</v>
      </c>
      <c r="F638" s="29" t="s">
        <v>85</v>
      </c>
      <c r="G638" s="29">
        <f t="shared" si="47"/>
        <v>15</v>
      </c>
      <c r="H638" s="29">
        <f t="shared" si="48"/>
        <v>30</v>
      </c>
      <c r="I638" s="29" t="s">
        <v>72</v>
      </c>
      <c r="J638" s="29">
        <f t="shared" ca="1" si="45"/>
        <v>20.100000000000001</v>
      </c>
      <c r="K638" s="29">
        <f t="shared" si="49"/>
        <v>0.3</v>
      </c>
      <c r="L638" s="29">
        <f t="shared" ca="1" si="46"/>
        <v>1.0999999999999999E-2</v>
      </c>
      <c r="M638">
        <f>Замеры!AC630</f>
        <v>0</v>
      </c>
    </row>
    <row r="639" spans="1:13" ht="15.6" x14ac:dyDescent="0.3">
      <c r="A639" s="58">
        <f>IF(Замеры!B631=0, " ", Замеры!B631)</f>
        <v>628</v>
      </c>
      <c r="B639" s="59">
        <f>Замеры!J631</f>
        <v>0</v>
      </c>
      <c r="C639" s="60" t="str">
        <f>Замеры!G631</f>
        <v xml:space="preserve">Группа от QF </v>
      </c>
      <c r="D639" s="29" t="s">
        <v>73</v>
      </c>
      <c r="E639" s="28">
        <f>Замеры!L631</f>
        <v>0</v>
      </c>
      <c r="F639" s="29" t="s">
        <v>85</v>
      </c>
      <c r="G639" s="29">
        <f t="shared" si="47"/>
        <v>15</v>
      </c>
      <c r="H639" s="29">
        <f t="shared" si="48"/>
        <v>30</v>
      </c>
      <c r="I639" s="29" t="s">
        <v>72</v>
      </c>
      <c r="J639" s="29">
        <f t="shared" ca="1" si="45"/>
        <v>21.5</v>
      </c>
      <c r="K639" s="29">
        <f t="shared" si="49"/>
        <v>0.3</v>
      </c>
      <c r="L639" s="29">
        <f t="shared" ca="1" si="46"/>
        <v>1.7999999999999999E-2</v>
      </c>
      <c r="M639">
        <f>Замеры!AC631</f>
        <v>0</v>
      </c>
    </row>
    <row r="640" spans="1:13" ht="15.6" x14ac:dyDescent="0.3">
      <c r="A640" s="58">
        <f>IF(Замеры!B632=0, " ", Замеры!B632)</f>
        <v>629</v>
      </c>
      <c r="B640" s="59">
        <f>Замеры!J632</f>
        <v>0</v>
      </c>
      <c r="C640" s="60" t="str">
        <f>Замеры!G632</f>
        <v xml:space="preserve">Группа от QF </v>
      </c>
      <c r="D640" s="29" t="s">
        <v>73</v>
      </c>
      <c r="E640" s="28">
        <f>Замеры!L632</f>
        <v>0</v>
      </c>
      <c r="F640" s="29" t="s">
        <v>85</v>
      </c>
      <c r="G640" s="29">
        <f t="shared" si="47"/>
        <v>15</v>
      </c>
      <c r="H640" s="29">
        <f t="shared" si="48"/>
        <v>30</v>
      </c>
      <c r="I640" s="29" t="s">
        <v>72</v>
      </c>
      <c r="J640" s="29">
        <f t="shared" ca="1" si="45"/>
        <v>21.8</v>
      </c>
      <c r="K640" s="29">
        <f t="shared" si="49"/>
        <v>0.3</v>
      </c>
      <c r="L640" s="29">
        <f t="shared" ca="1" si="46"/>
        <v>8.0000000000000002E-3</v>
      </c>
      <c r="M640">
        <f>Замеры!AC632</f>
        <v>0</v>
      </c>
    </row>
    <row r="641" spans="1:13" ht="15.6" x14ac:dyDescent="0.3">
      <c r="A641" s="58">
        <f>IF(Замеры!B633=0, " ", Замеры!B633)</f>
        <v>630</v>
      </c>
      <c r="B641" s="59">
        <f>Замеры!J633</f>
        <v>0</v>
      </c>
      <c r="C641" s="60" t="str">
        <f>Замеры!G633</f>
        <v xml:space="preserve">Группа от QF </v>
      </c>
      <c r="D641" s="29" t="s">
        <v>73</v>
      </c>
      <c r="E641" s="28">
        <f>Замеры!L633</f>
        <v>0</v>
      </c>
      <c r="F641" s="29" t="s">
        <v>85</v>
      </c>
      <c r="G641" s="29">
        <f t="shared" si="47"/>
        <v>15</v>
      </c>
      <c r="H641" s="29">
        <f t="shared" si="48"/>
        <v>30</v>
      </c>
      <c r="I641" s="29" t="s">
        <v>72</v>
      </c>
      <c r="J641" s="29">
        <f t="shared" ca="1" si="45"/>
        <v>20.100000000000001</v>
      </c>
      <c r="K641" s="29">
        <f t="shared" si="49"/>
        <v>0.3</v>
      </c>
      <c r="L641" s="29">
        <f t="shared" ca="1" si="46"/>
        <v>0.01</v>
      </c>
      <c r="M641">
        <f>Замеры!AC633</f>
        <v>0</v>
      </c>
    </row>
    <row r="642" spans="1:13" ht="15.6" x14ac:dyDescent="0.3">
      <c r="A642" s="58">
        <f>IF(Замеры!B634=0, " ", Замеры!B634)</f>
        <v>631</v>
      </c>
      <c r="B642" s="59">
        <f>Замеры!J634</f>
        <v>0</v>
      </c>
      <c r="C642" s="60" t="str">
        <f>Замеры!G634</f>
        <v xml:space="preserve">Группа от QF </v>
      </c>
      <c r="D642" s="29" t="s">
        <v>73</v>
      </c>
      <c r="E642" s="28">
        <f>Замеры!L634</f>
        <v>0</v>
      </c>
      <c r="F642" s="29" t="s">
        <v>85</v>
      </c>
      <c r="G642" s="29">
        <f t="shared" si="47"/>
        <v>15</v>
      </c>
      <c r="H642" s="29">
        <f t="shared" si="48"/>
        <v>30</v>
      </c>
      <c r="I642" s="29" t="s">
        <v>72</v>
      </c>
      <c r="J642" s="29">
        <f t="shared" ca="1" si="45"/>
        <v>20.399999999999999</v>
      </c>
      <c r="K642" s="29">
        <f t="shared" si="49"/>
        <v>0.3</v>
      </c>
      <c r="L642" s="29">
        <f t="shared" ca="1" si="46"/>
        <v>0.01</v>
      </c>
      <c r="M642">
        <f>Замеры!AC634</f>
        <v>0</v>
      </c>
    </row>
    <row r="643" spans="1:13" ht="15.6" x14ac:dyDescent="0.3">
      <c r="A643" s="58">
        <f>IF(Замеры!B635=0, " ", Замеры!B635)</f>
        <v>632</v>
      </c>
      <c r="B643" s="59">
        <f>Замеры!J635</f>
        <v>0</v>
      </c>
      <c r="C643" s="60" t="str">
        <f>Замеры!G635</f>
        <v xml:space="preserve">Группа от QF </v>
      </c>
      <c r="D643" s="29" t="s">
        <v>73</v>
      </c>
      <c r="E643" s="28">
        <f>Замеры!L635</f>
        <v>0</v>
      </c>
      <c r="F643" s="29" t="s">
        <v>85</v>
      </c>
      <c r="G643" s="29">
        <f t="shared" si="47"/>
        <v>15</v>
      </c>
      <c r="H643" s="29">
        <f t="shared" si="48"/>
        <v>30</v>
      </c>
      <c r="I643" s="29" t="s">
        <v>72</v>
      </c>
      <c r="J643" s="29">
        <f t="shared" ca="1" si="45"/>
        <v>21.1</v>
      </c>
      <c r="K643" s="29">
        <f t="shared" si="49"/>
        <v>0.3</v>
      </c>
      <c r="L643" s="29">
        <f t="shared" ca="1" si="46"/>
        <v>8.0000000000000002E-3</v>
      </c>
      <c r="M643">
        <f>Замеры!AC635</f>
        <v>0</v>
      </c>
    </row>
    <row r="644" spans="1:13" ht="15.6" x14ac:dyDescent="0.3">
      <c r="A644" s="58">
        <f>IF(Замеры!B636=0, " ", Замеры!B636)</f>
        <v>633</v>
      </c>
      <c r="B644" s="59">
        <f>Замеры!J636</f>
        <v>0</v>
      </c>
      <c r="C644" s="60" t="str">
        <f>Замеры!G636</f>
        <v xml:space="preserve">Группа от QF </v>
      </c>
      <c r="D644" s="29" t="s">
        <v>73</v>
      </c>
      <c r="E644" s="28">
        <f>Замеры!L636</f>
        <v>0</v>
      </c>
      <c r="F644" s="29" t="s">
        <v>85</v>
      </c>
      <c r="G644" s="29">
        <f t="shared" si="47"/>
        <v>15</v>
      </c>
      <c r="H644" s="29">
        <f t="shared" si="48"/>
        <v>30</v>
      </c>
      <c r="I644" s="29" t="s">
        <v>72</v>
      </c>
      <c r="J644" s="29">
        <f t="shared" ca="1" si="45"/>
        <v>20.8</v>
      </c>
      <c r="K644" s="29">
        <f t="shared" si="49"/>
        <v>0.3</v>
      </c>
      <c r="L644" s="29">
        <f t="shared" ca="1" si="46"/>
        <v>8.9999999999999993E-3</v>
      </c>
      <c r="M644">
        <f>Замеры!AC636</f>
        <v>0</v>
      </c>
    </row>
    <row r="645" spans="1:13" ht="15.6" x14ac:dyDescent="0.3">
      <c r="A645" s="58">
        <f>IF(Замеры!B637=0, " ", Замеры!B637)</f>
        <v>634</v>
      </c>
      <c r="B645" s="59">
        <f>Замеры!J637</f>
        <v>0</v>
      </c>
      <c r="C645" s="60" t="str">
        <f>Замеры!G637</f>
        <v xml:space="preserve">Группа от QF </v>
      </c>
      <c r="D645" s="29" t="s">
        <v>73</v>
      </c>
      <c r="E645" s="28">
        <f>Замеры!L637</f>
        <v>0</v>
      </c>
      <c r="F645" s="29" t="s">
        <v>85</v>
      </c>
      <c r="G645" s="29">
        <f t="shared" si="47"/>
        <v>15</v>
      </c>
      <c r="H645" s="29">
        <f t="shared" si="48"/>
        <v>30</v>
      </c>
      <c r="I645" s="29" t="s">
        <v>72</v>
      </c>
      <c r="J645" s="29">
        <f t="shared" ca="1" si="45"/>
        <v>20.5</v>
      </c>
      <c r="K645" s="29">
        <f t="shared" si="49"/>
        <v>0.3</v>
      </c>
      <c r="L645" s="29">
        <f t="shared" ca="1" si="46"/>
        <v>8.0000000000000002E-3</v>
      </c>
      <c r="M645">
        <f>Замеры!AC637</f>
        <v>0</v>
      </c>
    </row>
    <row r="646" spans="1:13" ht="15.6" x14ac:dyDescent="0.3">
      <c r="A646" s="58">
        <f>IF(Замеры!B638=0, " ", Замеры!B638)</f>
        <v>635</v>
      </c>
      <c r="B646" s="59">
        <f>Замеры!J638</f>
        <v>0</v>
      </c>
      <c r="C646" s="60" t="str">
        <f>Замеры!G638</f>
        <v xml:space="preserve">Группа от QF </v>
      </c>
      <c r="D646" s="29" t="s">
        <v>73</v>
      </c>
      <c r="E646" s="28">
        <f>Замеры!L638</f>
        <v>0</v>
      </c>
      <c r="F646" s="29" t="s">
        <v>85</v>
      </c>
      <c r="G646" s="29">
        <f t="shared" si="47"/>
        <v>15</v>
      </c>
      <c r="H646" s="29">
        <f t="shared" si="48"/>
        <v>30</v>
      </c>
      <c r="I646" s="29" t="s">
        <v>72</v>
      </c>
      <c r="J646" s="29">
        <f t="shared" ca="1" si="45"/>
        <v>20.3</v>
      </c>
      <c r="K646" s="29">
        <f t="shared" si="49"/>
        <v>0.3</v>
      </c>
      <c r="L646" s="29">
        <f t="shared" ca="1" si="46"/>
        <v>1.2E-2</v>
      </c>
      <c r="M646">
        <f>Замеры!AC638</f>
        <v>0</v>
      </c>
    </row>
    <row r="647" spans="1:13" ht="15.6" x14ac:dyDescent="0.3">
      <c r="A647" s="58">
        <f>IF(Замеры!B639=0, " ", Замеры!B639)</f>
        <v>636</v>
      </c>
      <c r="B647" s="59">
        <f>Замеры!J639</f>
        <v>0</v>
      </c>
      <c r="C647" s="60" t="str">
        <f>Замеры!G639</f>
        <v xml:space="preserve">Группа от QF </v>
      </c>
      <c r="D647" s="29" t="s">
        <v>73</v>
      </c>
      <c r="E647" s="28">
        <f>Замеры!L639</f>
        <v>0</v>
      </c>
      <c r="F647" s="29" t="s">
        <v>85</v>
      </c>
      <c r="G647" s="29">
        <f t="shared" si="47"/>
        <v>15</v>
      </c>
      <c r="H647" s="29">
        <f t="shared" si="48"/>
        <v>30</v>
      </c>
      <c r="I647" s="29" t="s">
        <v>72</v>
      </c>
      <c r="J647" s="29">
        <f t="shared" ca="1" si="45"/>
        <v>20.9</v>
      </c>
      <c r="K647" s="29">
        <f t="shared" si="49"/>
        <v>0.3</v>
      </c>
      <c r="L647" s="29">
        <f t="shared" ca="1" si="46"/>
        <v>1.0999999999999999E-2</v>
      </c>
      <c r="M647">
        <f>Замеры!AC639</f>
        <v>0</v>
      </c>
    </row>
    <row r="648" spans="1:13" ht="15.6" x14ac:dyDescent="0.3">
      <c r="A648" s="58">
        <f>IF(Замеры!B640=0, " ", Замеры!B640)</f>
        <v>637</v>
      </c>
      <c r="B648" s="59">
        <f>Замеры!J640</f>
        <v>0</v>
      </c>
      <c r="C648" s="60" t="str">
        <f>Замеры!G640</f>
        <v xml:space="preserve">Группа от QF </v>
      </c>
      <c r="D648" s="29" t="s">
        <v>73</v>
      </c>
      <c r="E648" s="28">
        <f>Замеры!L640</f>
        <v>0</v>
      </c>
      <c r="F648" s="29" t="s">
        <v>85</v>
      </c>
      <c r="G648" s="29">
        <f t="shared" si="47"/>
        <v>15</v>
      </c>
      <c r="H648" s="29">
        <f t="shared" si="48"/>
        <v>30</v>
      </c>
      <c r="I648" s="29" t="s">
        <v>72</v>
      </c>
      <c r="J648" s="29">
        <f t="shared" ca="1" si="45"/>
        <v>21.7</v>
      </c>
      <c r="K648" s="29">
        <f t="shared" si="49"/>
        <v>0.3</v>
      </c>
      <c r="L648" s="29">
        <f t="shared" ca="1" si="46"/>
        <v>1.2E-2</v>
      </c>
      <c r="M648">
        <f>Замеры!AC640</f>
        <v>0</v>
      </c>
    </row>
    <row r="649" spans="1:13" ht="15.6" x14ac:dyDescent="0.3">
      <c r="A649" s="58">
        <f>IF(Замеры!B641=0, " ", Замеры!B641)</f>
        <v>638</v>
      </c>
      <c r="B649" s="59">
        <f>Замеры!J641</f>
        <v>0</v>
      </c>
      <c r="C649" s="60" t="str">
        <f>Замеры!G641</f>
        <v xml:space="preserve">Группа от QF </v>
      </c>
      <c r="D649" s="29" t="s">
        <v>73</v>
      </c>
      <c r="E649" s="28">
        <f>Замеры!L641</f>
        <v>0</v>
      </c>
      <c r="F649" s="29" t="s">
        <v>85</v>
      </c>
      <c r="G649" s="29">
        <f t="shared" si="47"/>
        <v>15</v>
      </c>
      <c r="H649" s="29">
        <f t="shared" si="48"/>
        <v>30</v>
      </c>
      <c r="I649" s="29" t="s">
        <v>72</v>
      </c>
      <c r="J649" s="29">
        <f t="shared" ca="1" si="45"/>
        <v>20.100000000000001</v>
      </c>
      <c r="K649" s="29">
        <f t="shared" si="49"/>
        <v>0.3</v>
      </c>
      <c r="L649" s="29">
        <f t="shared" ca="1" si="46"/>
        <v>1.0999999999999999E-2</v>
      </c>
      <c r="M649">
        <f>Замеры!AC641</f>
        <v>0</v>
      </c>
    </row>
    <row r="650" spans="1:13" ht="15.6" x14ac:dyDescent="0.3">
      <c r="A650" s="58">
        <f>IF(Замеры!B642=0, " ", Замеры!B642)</f>
        <v>639</v>
      </c>
      <c r="B650" s="59">
        <f>Замеры!J642</f>
        <v>0</v>
      </c>
      <c r="C650" s="60" t="str">
        <f>Замеры!G642</f>
        <v xml:space="preserve">Группа от QF </v>
      </c>
      <c r="D650" s="29" t="s">
        <v>73</v>
      </c>
      <c r="E650" s="28">
        <f>Замеры!L642</f>
        <v>0</v>
      </c>
      <c r="F650" s="29" t="s">
        <v>85</v>
      </c>
      <c r="G650" s="29">
        <f t="shared" si="47"/>
        <v>15</v>
      </c>
      <c r="H650" s="29">
        <f t="shared" si="48"/>
        <v>30</v>
      </c>
      <c r="I650" s="29" t="s">
        <v>72</v>
      </c>
      <c r="J650" s="29">
        <f t="shared" ca="1" si="45"/>
        <v>20.2</v>
      </c>
      <c r="K650" s="29">
        <f t="shared" si="49"/>
        <v>0.3</v>
      </c>
      <c r="L650" s="29">
        <f t="shared" ca="1" si="46"/>
        <v>7.0000000000000001E-3</v>
      </c>
      <c r="M650">
        <f>Замеры!AC642</f>
        <v>0</v>
      </c>
    </row>
    <row r="651" spans="1:13" ht="15.6" x14ac:dyDescent="0.3">
      <c r="A651" s="58">
        <f>IF(Замеры!B643=0, " ", Замеры!B643)</f>
        <v>640</v>
      </c>
      <c r="B651" s="59">
        <f>Замеры!J643</f>
        <v>0</v>
      </c>
      <c r="C651" s="60" t="str">
        <f>Замеры!G643</f>
        <v xml:space="preserve">Группа от QF </v>
      </c>
      <c r="D651" s="29" t="s">
        <v>73</v>
      </c>
      <c r="E651" s="28">
        <f>Замеры!L643</f>
        <v>0</v>
      </c>
      <c r="F651" s="29" t="s">
        <v>85</v>
      </c>
      <c r="G651" s="29">
        <f t="shared" si="47"/>
        <v>15</v>
      </c>
      <c r="H651" s="29">
        <f t="shared" si="48"/>
        <v>30</v>
      </c>
      <c r="I651" s="29" t="s">
        <v>72</v>
      </c>
      <c r="J651" s="29">
        <f t="shared" ca="1" si="45"/>
        <v>21</v>
      </c>
      <c r="K651" s="29">
        <f t="shared" si="49"/>
        <v>0.3</v>
      </c>
      <c r="L651" s="29">
        <f t="shared" ca="1" si="46"/>
        <v>1.0999999999999999E-2</v>
      </c>
      <c r="M651">
        <f>Замеры!AC643</f>
        <v>0</v>
      </c>
    </row>
    <row r="652" spans="1:13" ht="15.6" x14ac:dyDescent="0.3">
      <c r="A652" s="58">
        <f>IF(Замеры!B644=0, " ", Замеры!B644)</f>
        <v>641</v>
      </c>
      <c r="B652" s="59">
        <f>Замеры!J644</f>
        <v>0</v>
      </c>
      <c r="C652" s="60" t="str">
        <f>Замеры!G644</f>
        <v xml:space="preserve">Группа от QF </v>
      </c>
      <c r="D652" s="29" t="s">
        <v>73</v>
      </c>
      <c r="E652" s="28">
        <f>Замеры!L644</f>
        <v>0</v>
      </c>
      <c r="F652" s="29" t="s">
        <v>85</v>
      </c>
      <c r="G652" s="29">
        <f t="shared" si="47"/>
        <v>15</v>
      </c>
      <c r="H652" s="29">
        <f t="shared" si="48"/>
        <v>30</v>
      </c>
      <c r="I652" s="29" t="s">
        <v>72</v>
      </c>
      <c r="J652" s="29">
        <f t="shared" ref="J652:J715" ca="1" si="50">RANDBETWEEN(201,219)/10</f>
        <v>21.3</v>
      </c>
      <c r="K652" s="29">
        <f t="shared" si="49"/>
        <v>0.3</v>
      </c>
      <c r="L652" s="29">
        <f t="shared" ref="L652:L715" ca="1" si="51">RANDBETWEEN(7,19)/1000</f>
        <v>1.2999999999999999E-2</v>
      </c>
      <c r="M652">
        <f>Замеры!AC644</f>
        <v>0</v>
      </c>
    </row>
    <row r="653" spans="1:13" ht="15.6" x14ac:dyDescent="0.3">
      <c r="A653" s="58">
        <f>IF(Замеры!B645=0, " ", Замеры!B645)</f>
        <v>642</v>
      </c>
      <c r="B653" s="59">
        <f>Замеры!J645</f>
        <v>0</v>
      </c>
      <c r="C653" s="60" t="str">
        <f>Замеры!G645</f>
        <v xml:space="preserve">Группа от QF </v>
      </c>
      <c r="D653" s="29" t="s">
        <v>73</v>
      </c>
      <c r="E653" s="28">
        <f>Замеры!L645</f>
        <v>0</v>
      </c>
      <c r="F653" s="29" t="s">
        <v>85</v>
      </c>
      <c r="G653" s="29">
        <f t="shared" ref="G653:G716" si="52">$M$9</f>
        <v>15</v>
      </c>
      <c r="H653" s="29">
        <f t="shared" ref="H653:H716" si="53">$N$9</f>
        <v>30</v>
      </c>
      <c r="I653" s="29" t="s">
        <v>72</v>
      </c>
      <c r="J653" s="29">
        <f t="shared" ca="1" si="50"/>
        <v>21</v>
      </c>
      <c r="K653" s="29">
        <f t="shared" ref="K653:K716" si="54">$O$9</f>
        <v>0.3</v>
      </c>
      <c r="L653" s="29">
        <f t="shared" ca="1" si="51"/>
        <v>1.7999999999999999E-2</v>
      </c>
      <c r="M653">
        <f>Замеры!AC645</f>
        <v>0</v>
      </c>
    </row>
    <row r="654" spans="1:13" ht="15.6" x14ac:dyDescent="0.3">
      <c r="A654" s="58">
        <f>IF(Замеры!B646=0, " ", Замеры!B646)</f>
        <v>643</v>
      </c>
      <c r="B654" s="59">
        <f>Замеры!J646</f>
        <v>0</v>
      </c>
      <c r="C654" s="60" t="str">
        <f>Замеры!G646</f>
        <v xml:space="preserve">Группа от QF </v>
      </c>
      <c r="D654" s="29" t="s">
        <v>73</v>
      </c>
      <c r="E654" s="28">
        <f>Замеры!L646</f>
        <v>0</v>
      </c>
      <c r="F654" s="29" t="s">
        <v>85</v>
      </c>
      <c r="G654" s="29">
        <f t="shared" si="52"/>
        <v>15</v>
      </c>
      <c r="H654" s="29">
        <f t="shared" si="53"/>
        <v>30</v>
      </c>
      <c r="I654" s="29" t="s">
        <v>72</v>
      </c>
      <c r="J654" s="29">
        <f t="shared" ca="1" si="50"/>
        <v>21.6</v>
      </c>
      <c r="K654" s="29">
        <f t="shared" si="54"/>
        <v>0.3</v>
      </c>
      <c r="L654" s="29">
        <f t="shared" ca="1" si="51"/>
        <v>1.7999999999999999E-2</v>
      </c>
      <c r="M654">
        <f>Замеры!AC646</f>
        <v>0</v>
      </c>
    </row>
    <row r="655" spans="1:13" ht="15.6" x14ac:dyDescent="0.3">
      <c r="A655" s="58">
        <f>IF(Замеры!B647=0, " ", Замеры!B647)</f>
        <v>644</v>
      </c>
      <c r="B655" s="59">
        <f>Замеры!J647</f>
        <v>0</v>
      </c>
      <c r="C655" s="60" t="str">
        <f>Замеры!G647</f>
        <v xml:space="preserve">Группа от QF </v>
      </c>
      <c r="D655" s="29" t="s">
        <v>73</v>
      </c>
      <c r="E655" s="28">
        <f>Замеры!L647</f>
        <v>0</v>
      </c>
      <c r="F655" s="29" t="s">
        <v>85</v>
      </c>
      <c r="G655" s="29">
        <f t="shared" si="52"/>
        <v>15</v>
      </c>
      <c r="H655" s="29">
        <f t="shared" si="53"/>
        <v>30</v>
      </c>
      <c r="I655" s="29" t="s">
        <v>72</v>
      </c>
      <c r="J655" s="29">
        <f t="shared" ca="1" si="50"/>
        <v>20.3</v>
      </c>
      <c r="K655" s="29">
        <f t="shared" si="54"/>
        <v>0.3</v>
      </c>
      <c r="L655" s="29">
        <f t="shared" ca="1" si="51"/>
        <v>1.4999999999999999E-2</v>
      </c>
      <c r="M655">
        <f>Замеры!AC647</f>
        <v>0</v>
      </c>
    </row>
    <row r="656" spans="1:13" ht="15.6" x14ac:dyDescent="0.3">
      <c r="A656" s="58">
        <f>IF(Замеры!B648=0, " ", Замеры!B648)</f>
        <v>645</v>
      </c>
      <c r="B656" s="59">
        <f>Замеры!J648</f>
        <v>0</v>
      </c>
      <c r="C656" s="60" t="str">
        <f>Замеры!G648</f>
        <v xml:space="preserve">Группа от QF </v>
      </c>
      <c r="D656" s="29" t="s">
        <v>73</v>
      </c>
      <c r="E656" s="28">
        <f>Замеры!L648</f>
        <v>0</v>
      </c>
      <c r="F656" s="29" t="s">
        <v>85</v>
      </c>
      <c r="G656" s="29">
        <f t="shared" si="52"/>
        <v>15</v>
      </c>
      <c r="H656" s="29">
        <f t="shared" si="53"/>
        <v>30</v>
      </c>
      <c r="I656" s="29" t="s">
        <v>72</v>
      </c>
      <c r="J656" s="29">
        <f t="shared" ca="1" si="50"/>
        <v>21.5</v>
      </c>
      <c r="K656" s="29">
        <f t="shared" si="54"/>
        <v>0.3</v>
      </c>
      <c r="L656" s="29">
        <f t="shared" ca="1" si="51"/>
        <v>7.0000000000000001E-3</v>
      </c>
      <c r="M656">
        <f>Замеры!AC648</f>
        <v>0</v>
      </c>
    </row>
    <row r="657" spans="1:13" ht="15.6" x14ac:dyDescent="0.3">
      <c r="A657" s="58">
        <f>IF(Замеры!B649=0, " ", Замеры!B649)</f>
        <v>646</v>
      </c>
      <c r="B657" s="59">
        <f>Замеры!J649</f>
        <v>0</v>
      </c>
      <c r="C657" s="60" t="str">
        <f>Замеры!G649</f>
        <v xml:space="preserve">Группа от QF </v>
      </c>
      <c r="D657" s="29" t="s">
        <v>73</v>
      </c>
      <c r="E657" s="28">
        <f>Замеры!L649</f>
        <v>0</v>
      </c>
      <c r="F657" s="29" t="s">
        <v>85</v>
      </c>
      <c r="G657" s="29">
        <f t="shared" si="52"/>
        <v>15</v>
      </c>
      <c r="H657" s="29">
        <f t="shared" si="53"/>
        <v>30</v>
      </c>
      <c r="I657" s="29" t="s">
        <v>72</v>
      </c>
      <c r="J657" s="29">
        <f t="shared" ca="1" si="50"/>
        <v>21.5</v>
      </c>
      <c r="K657" s="29">
        <f t="shared" si="54"/>
        <v>0.3</v>
      </c>
      <c r="L657" s="29">
        <f t="shared" ca="1" si="51"/>
        <v>1.2E-2</v>
      </c>
      <c r="M657">
        <f>Замеры!AC649</f>
        <v>0</v>
      </c>
    </row>
    <row r="658" spans="1:13" ht="15.6" x14ac:dyDescent="0.3">
      <c r="A658" s="58">
        <f>IF(Замеры!B650=0, " ", Замеры!B650)</f>
        <v>647</v>
      </c>
      <c r="B658" s="59">
        <f>Замеры!J650</f>
        <v>0</v>
      </c>
      <c r="C658" s="60" t="str">
        <f>Замеры!G650</f>
        <v xml:space="preserve">Группа от QF </v>
      </c>
      <c r="D658" s="29" t="s">
        <v>73</v>
      </c>
      <c r="E658" s="28">
        <f>Замеры!L650</f>
        <v>0</v>
      </c>
      <c r="F658" s="29" t="s">
        <v>85</v>
      </c>
      <c r="G658" s="29">
        <f t="shared" si="52"/>
        <v>15</v>
      </c>
      <c r="H658" s="29">
        <f t="shared" si="53"/>
        <v>30</v>
      </c>
      <c r="I658" s="29" t="s">
        <v>72</v>
      </c>
      <c r="J658" s="29">
        <f t="shared" ca="1" si="50"/>
        <v>21.3</v>
      </c>
      <c r="K658" s="29">
        <f t="shared" si="54"/>
        <v>0.3</v>
      </c>
      <c r="L658" s="29">
        <f t="shared" ca="1" si="51"/>
        <v>1.9E-2</v>
      </c>
      <c r="M658">
        <f>Замеры!AC650</f>
        <v>0</v>
      </c>
    </row>
    <row r="659" spans="1:13" ht="15.6" x14ac:dyDescent="0.3">
      <c r="A659" s="58">
        <f>IF(Замеры!B651=0, " ", Замеры!B651)</f>
        <v>648</v>
      </c>
      <c r="B659" s="59">
        <f>Замеры!J651</f>
        <v>0</v>
      </c>
      <c r="C659" s="60" t="str">
        <f>Замеры!G651</f>
        <v xml:space="preserve">Группа от QF </v>
      </c>
      <c r="D659" s="29" t="s">
        <v>73</v>
      </c>
      <c r="E659" s="28">
        <f>Замеры!L651</f>
        <v>0</v>
      </c>
      <c r="F659" s="29" t="s">
        <v>85</v>
      </c>
      <c r="G659" s="29">
        <f t="shared" si="52"/>
        <v>15</v>
      </c>
      <c r="H659" s="29">
        <f t="shared" si="53"/>
        <v>30</v>
      </c>
      <c r="I659" s="29" t="s">
        <v>72</v>
      </c>
      <c r="J659" s="29">
        <f t="shared" ca="1" si="50"/>
        <v>20.5</v>
      </c>
      <c r="K659" s="29">
        <f t="shared" si="54"/>
        <v>0.3</v>
      </c>
      <c r="L659" s="29">
        <f t="shared" ca="1" si="51"/>
        <v>1.2E-2</v>
      </c>
      <c r="M659">
        <f>Замеры!AC651</f>
        <v>0</v>
      </c>
    </row>
    <row r="660" spans="1:13" ht="15.6" x14ac:dyDescent="0.3">
      <c r="A660" s="58">
        <f>IF(Замеры!B652=0, " ", Замеры!B652)</f>
        <v>649</v>
      </c>
      <c r="B660" s="59">
        <f>Замеры!J652</f>
        <v>0</v>
      </c>
      <c r="C660" s="60" t="str">
        <f>Замеры!G652</f>
        <v xml:space="preserve">Группа от QF </v>
      </c>
      <c r="D660" s="29" t="s">
        <v>73</v>
      </c>
      <c r="E660" s="28">
        <f>Замеры!L652</f>
        <v>0</v>
      </c>
      <c r="F660" s="29" t="s">
        <v>85</v>
      </c>
      <c r="G660" s="29">
        <f t="shared" si="52"/>
        <v>15</v>
      </c>
      <c r="H660" s="29">
        <f t="shared" si="53"/>
        <v>30</v>
      </c>
      <c r="I660" s="29" t="s">
        <v>72</v>
      </c>
      <c r="J660" s="29">
        <f t="shared" ca="1" si="50"/>
        <v>20.100000000000001</v>
      </c>
      <c r="K660" s="29">
        <f t="shared" si="54"/>
        <v>0.3</v>
      </c>
      <c r="L660" s="29">
        <f t="shared" ca="1" si="51"/>
        <v>1.7000000000000001E-2</v>
      </c>
      <c r="M660">
        <f>Замеры!AC652</f>
        <v>0</v>
      </c>
    </row>
    <row r="661" spans="1:13" ht="15.6" x14ac:dyDescent="0.3">
      <c r="A661" s="58">
        <f>IF(Замеры!B653=0, " ", Замеры!B653)</f>
        <v>650</v>
      </c>
      <c r="B661" s="59">
        <f>Замеры!J653</f>
        <v>0</v>
      </c>
      <c r="C661" s="60" t="str">
        <f>Замеры!G653</f>
        <v xml:space="preserve">Группа от QF </v>
      </c>
      <c r="D661" s="29" t="s">
        <v>73</v>
      </c>
      <c r="E661" s="28">
        <f>Замеры!L653</f>
        <v>0</v>
      </c>
      <c r="F661" s="29" t="s">
        <v>85</v>
      </c>
      <c r="G661" s="29">
        <f t="shared" si="52"/>
        <v>15</v>
      </c>
      <c r="H661" s="29">
        <f t="shared" si="53"/>
        <v>30</v>
      </c>
      <c r="I661" s="29" t="s">
        <v>72</v>
      </c>
      <c r="J661" s="29">
        <f t="shared" ca="1" si="50"/>
        <v>21.7</v>
      </c>
      <c r="K661" s="29">
        <f t="shared" si="54"/>
        <v>0.3</v>
      </c>
      <c r="L661" s="29">
        <f t="shared" ca="1" si="51"/>
        <v>1.6E-2</v>
      </c>
      <c r="M661">
        <f>Замеры!AC653</f>
        <v>0</v>
      </c>
    </row>
    <row r="662" spans="1:13" ht="15.6" x14ac:dyDescent="0.3">
      <c r="A662" s="58">
        <f>IF(Замеры!B654=0, " ", Замеры!B654)</f>
        <v>651</v>
      </c>
      <c r="B662" s="59">
        <f>Замеры!J654</f>
        <v>0</v>
      </c>
      <c r="C662" s="60" t="str">
        <f>Замеры!G654</f>
        <v xml:space="preserve">Группа от QF </v>
      </c>
      <c r="D662" s="29" t="s">
        <v>73</v>
      </c>
      <c r="E662" s="28">
        <f>Замеры!L654</f>
        <v>0</v>
      </c>
      <c r="F662" s="29" t="s">
        <v>85</v>
      </c>
      <c r="G662" s="29">
        <f t="shared" si="52"/>
        <v>15</v>
      </c>
      <c r="H662" s="29">
        <f t="shared" si="53"/>
        <v>30</v>
      </c>
      <c r="I662" s="29" t="s">
        <v>72</v>
      </c>
      <c r="J662" s="29">
        <f t="shared" ca="1" si="50"/>
        <v>20.399999999999999</v>
      </c>
      <c r="K662" s="29">
        <f t="shared" si="54"/>
        <v>0.3</v>
      </c>
      <c r="L662" s="29">
        <f t="shared" ca="1" si="51"/>
        <v>8.9999999999999993E-3</v>
      </c>
      <c r="M662">
        <f>Замеры!AC654</f>
        <v>0</v>
      </c>
    </row>
    <row r="663" spans="1:13" ht="15.6" x14ac:dyDescent="0.3">
      <c r="A663" s="58">
        <f>IF(Замеры!B655=0, " ", Замеры!B655)</f>
        <v>652</v>
      </c>
      <c r="B663" s="59">
        <f>Замеры!J655</f>
        <v>0</v>
      </c>
      <c r="C663" s="60" t="str">
        <f>Замеры!G655</f>
        <v xml:space="preserve">Группа от QF </v>
      </c>
      <c r="D663" s="29" t="s">
        <v>73</v>
      </c>
      <c r="E663" s="28">
        <f>Замеры!L655</f>
        <v>0</v>
      </c>
      <c r="F663" s="29" t="s">
        <v>85</v>
      </c>
      <c r="G663" s="29">
        <f t="shared" si="52"/>
        <v>15</v>
      </c>
      <c r="H663" s="29">
        <f t="shared" si="53"/>
        <v>30</v>
      </c>
      <c r="I663" s="29" t="s">
        <v>72</v>
      </c>
      <c r="J663" s="29">
        <f t="shared" ca="1" si="50"/>
        <v>21.7</v>
      </c>
      <c r="K663" s="29">
        <f t="shared" si="54"/>
        <v>0.3</v>
      </c>
      <c r="L663" s="29">
        <f t="shared" ca="1" si="51"/>
        <v>0.01</v>
      </c>
      <c r="M663">
        <f>Замеры!AC655</f>
        <v>0</v>
      </c>
    </row>
    <row r="664" spans="1:13" ht="15.6" x14ac:dyDescent="0.3">
      <c r="A664" s="58">
        <f>IF(Замеры!B656=0, " ", Замеры!B656)</f>
        <v>653</v>
      </c>
      <c r="B664" s="59">
        <f>Замеры!J656</f>
        <v>0</v>
      </c>
      <c r="C664" s="60" t="str">
        <f>Замеры!G656</f>
        <v xml:space="preserve">Группа от QF </v>
      </c>
      <c r="D664" s="29" t="s">
        <v>73</v>
      </c>
      <c r="E664" s="28">
        <f>Замеры!L656</f>
        <v>0</v>
      </c>
      <c r="F664" s="29" t="s">
        <v>85</v>
      </c>
      <c r="G664" s="29">
        <f t="shared" si="52"/>
        <v>15</v>
      </c>
      <c r="H664" s="29">
        <f t="shared" si="53"/>
        <v>30</v>
      </c>
      <c r="I664" s="29" t="s">
        <v>72</v>
      </c>
      <c r="J664" s="29">
        <f t="shared" ca="1" si="50"/>
        <v>20.399999999999999</v>
      </c>
      <c r="K664" s="29">
        <f t="shared" si="54"/>
        <v>0.3</v>
      </c>
      <c r="L664" s="29">
        <f t="shared" ca="1" si="51"/>
        <v>1.4999999999999999E-2</v>
      </c>
      <c r="M664">
        <f>Замеры!AC656</f>
        <v>0</v>
      </c>
    </row>
    <row r="665" spans="1:13" ht="15.6" x14ac:dyDescent="0.3">
      <c r="A665" s="58">
        <f>IF(Замеры!B657=0, " ", Замеры!B657)</f>
        <v>654</v>
      </c>
      <c r="B665" s="59">
        <f>Замеры!J657</f>
        <v>0</v>
      </c>
      <c r="C665" s="60" t="str">
        <f>Замеры!G657</f>
        <v xml:space="preserve">Группа от QF </v>
      </c>
      <c r="D665" s="29" t="s">
        <v>73</v>
      </c>
      <c r="E665" s="28">
        <f>Замеры!L657</f>
        <v>0</v>
      </c>
      <c r="F665" s="29" t="s">
        <v>85</v>
      </c>
      <c r="G665" s="29">
        <f t="shared" si="52"/>
        <v>15</v>
      </c>
      <c r="H665" s="29">
        <f t="shared" si="53"/>
        <v>30</v>
      </c>
      <c r="I665" s="29" t="s">
        <v>72</v>
      </c>
      <c r="J665" s="29">
        <f t="shared" ca="1" si="50"/>
        <v>21.4</v>
      </c>
      <c r="K665" s="29">
        <f t="shared" si="54"/>
        <v>0.3</v>
      </c>
      <c r="L665" s="29">
        <f t="shared" ca="1" si="51"/>
        <v>1.0999999999999999E-2</v>
      </c>
      <c r="M665">
        <f>Замеры!AC657</f>
        <v>0</v>
      </c>
    </row>
    <row r="666" spans="1:13" ht="15.6" x14ac:dyDescent="0.3">
      <c r="A666" s="58">
        <f>IF(Замеры!B658=0, " ", Замеры!B658)</f>
        <v>655</v>
      </c>
      <c r="B666" s="59">
        <f>Замеры!J658</f>
        <v>0</v>
      </c>
      <c r="C666" s="60" t="str">
        <f>Замеры!G658</f>
        <v xml:space="preserve">Группа от QF </v>
      </c>
      <c r="D666" s="29" t="s">
        <v>73</v>
      </c>
      <c r="E666" s="28">
        <f>Замеры!L658</f>
        <v>0</v>
      </c>
      <c r="F666" s="29" t="s">
        <v>85</v>
      </c>
      <c r="G666" s="29">
        <f t="shared" si="52"/>
        <v>15</v>
      </c>
      <c r="H666" s="29">
        <f t="shared" si="53"/>
        <v>30</v>
      </c>
      <c r="I666" s="29" t="s">
        <v>72</v>
      </c>
      <c r="J666" s="29">
        <f t="shared" ca="1" si="50"/>
        <v>21.9</v>
      </c>
      <c r="K666" s="29">
        <f t="shared" si="54"/>
        <v>0.3</v>
      </c>
      <c r="L666" s="29">
        <f t="shared" ca="1" si="51"/>
        <v>8.9999999999999993E-3</v>
      </c>
      <c r="M666">
        <f>Замеры!AC658</f>
        <v>0</v>
      </c>
    </row>
    <row r="667" spans="1:13" ht="15.6" x14ac:dyDescent="0.3">
      <c r="A667" s="58">
        <f>IF(Замеры!B659=0, " ", Замеры!B659)</f>
        <v>656</v>
      </c>
      <c r="B667" s="59">
        <f>Замеры!J659</f>
        <v>0</v>
      </c>
      <c r="C667" s="60" t="str">
        <f>Замеры!G659</f>
        <v xml:space="preserve">Группа от QF </v>
      </c>
      <c r="D667" s="29" t="s">
        <v>73</v>
      </c>
      <c r="E667" s="28">
        <f>Замеры!L659</f>
        <v>0</v>
      </c>
      <c r="F667" s="29" t="s">
        <v>85</v>
      </c>
      <c r="G667" s="29">
        <f t="shared" si="52"/>
        <v>15</v>
      </c>
      <c r="H667" s="29">
        <f t="shared" si="53"/>
        <v>30</v>
      </c>
      <c r="I667" s="29" t="s">
        <v>72</v>
      </c>
      <c r="J667" s="29">
        <f t="shared" ca="1" si="50"/>
        <v>21.8</v>
      </c>
      <c r="K667" s="29">
        <f t="shared" si="54"/>
        <v>0.3</v>
      </c>
      <c r="L667" s="29">
        <f t="shared" ca="1" si="51"/>
        <v>1.7000000000000001E-2</v>
      </c>
      <c r="M667">
        <f>Замеры!AC659</f>
        <v>0</v>
      </c>
    </row>
    <row r="668" spans="1:13" ht="15.6" x14ac:dyDescent="0.3">
      <c r="A668" s="58">
        <f>IF(Замеры!B660=0, " ", Замеры!B660)</f>
        <v>657</v>
      </c>
      <c r="B668" s="59">
        <f>Замеры!J660</f>
        <v>0</v>
      </c>
      <c r="C668" s="60" t="str">
        <f>Замеры!G660</f>
        <v xml:space="preserve">Группа от QF </v>
      </c>
      <c r="D668" s="29" t="s">
        <v>73</v>
      </c>
      <c r="E668" s="28">
        <f>Замеры!L660</f>
        <v>0</v>
      </c>
      <c r="F668" s="29" t="s">
        <v>85</v>
      </c>
      <c r="G668" s="29">
        <f t="shared" si="52"/>
        <v>15</v>
      </c>
      <c r="H668" s="29">
        <f t="shared" si="53"/>
        <v>30</v>
      </c>
      <c r="I668" s="29" t="s">
        <v>72</v>
      </c>
      <c r="J668" s="29">
        <f t="shared" ca="1" si="50"/>
        <v>20.2</v>
      </c>
      <c r="K668" s="29">
        <f t="shared" si="54"/>
        <v>0.3</v>
      </c>
      <c r="L668" s="29">
        <f t="shared" ca="1" si="51"/>
        <v>0.01</v>
      </c>
      <c r="M668">
        <f>Замеры!AC660</f>
        <v>0</v>
      </c>
    </row>
    <row r="669" spans="1:13" ht="15.6" x14ac:dyDescent="0.3">
      <c r="A669" s="58">
        <f>IF(Замеры!B661=0, " ", Замеры!B661)</f>
        <v>658</v>
      </c>
      <c r="B669" s="59">
        <f>Замеры!J661</f>
        <v>0</v>
      </c>
      <c r="C669" s="60" t="str">
        <f>Замеры!G661</f>
        <v xml:space="preserve">Группа от QF </v>
      </c>
      <c r="D669" s="29" t="s">
        <v>73</v>
      </c>
      <c r="E669" s="28">
        <f>Замеры!L661</f>
        <v>0</v>
      </c>
      <c r="F669" s="29" t="s">
        <v>85</v>
      </c>
      <c r="G669" s="29">
        <f t="shared" si="52"/>
        <v>15</v>
      </c>
      <c r="H669" s="29">
        <f t="shared" si="53"/>
        <v>30</v>
      </c>
      <c r="I669" s="29" t="s">
        <v>72</v>
      </c>
      <c r="J669" s="29">
        <f t="shared" ca="1" si="50"/>
        <v>20.2</v>
      </c>
      <c r="K669" s="29">
        <f t="shared" si="54"/>
        <v>0.3</v>
      </c>
      <c r="L669" s="29">
        <f t="shared" ca="1" si="51"/>
        <v>1.7000000000000001E-2</v>
      </c>
      <c r="M669">
        <f>Замеры!AC661</f>
        <v>0</v>
      </c>
    </row>
    <row r="670" spans="1:13" ht="15.6" x14ac:dyDescent="0.3">
      <c r="A670" s="58">
        <f>IF(Замеры!B662=0, " ", Замеры!B662)</f>
        <v>659</v>
      </c>
      <c r="B670" s="59">
        <f>Замеры!J662</f>
        <v>0</v>
      </c>
      <c r="C670" s="60" t="str">
        <f>Замеры!G662</f>
        <v xml:space="preserve">Группа от QF </v>
      </c>
      <c r="D670" s="29" t="s">
        <v>73</v>
      </c>
      <c r="E670" s="28">
        <f>Замеры!L662</f>
        <v>0</v>
      </c>
      <c r="F670" s="29" t="s">
        <v>85</v>
      </c>
      <c r="G670" s="29">
        <f t="shared" si="52"/>
        <v>15</v>
      </c>
      <c r="H670" s="29">
        <f t="shared" si="53"/>
        <v>30</v>
      </c>
      <c r="I670" s="29" t="s">
        <v>72</v>
      </c>
      <c r="J670" s="29">
        <f t="shared" ca="1" si="50"/>
        <v>21.8</v>
      </c>
      <c r="K670" s="29">
        <f t="shared" si="54"/>
        <v>0.3</v>
      </c>
      <c r="L670" s="29">
        <f t="shared" ca="1" si="51"/>
        <v>1.9E-2</v>
      </c>
      <c r="M670">
        <f>Замеры!AC662</f>
        <v>0</v>
      </c>
    </row>
    <row r="671" spans="1:13" ht="15.6" x14ac:dyDescent="0.3">
      <c r="A671" s="58">
        <f>IF(Замеры!B663=0, " ", Замеры!B663)</f>
        <v>660</v>
      </c>
      <c r="B671" s="59">
        <f>Замеры!J663</f>
        <v>0</v>
      </c>
      <c r="C671" s="60" t="str">
        <f>Замеры!G663</f>
        <v xml:space="preserve">Группа от QF </v>
      </c>
      <c r="D671" s="29" t="s">
        <v>73</v>
      </c>
      <c r="E671" s="28">
        <f>Замеры!L663</f>
        <v>0</v>
      </c>
      <c r="F671" s="29" t="s">
        <v>85</v>
      </c>
      <c r="G671" s="29">
        <f t="shared" si="52"/>
        <v>15</v>
      </c>
      <c r="H671" s="29">
        <f t="shared" si="53"/>
        <v>30</v>
      </c>
      <c r="I671" s="29" t="s">
        <v>72</v>
      </c>
      <c r="J671" s="29">
        <f t="shared" ca="1" si="50"/>
        <v>21.2</v>
      </c>
      <c r="K671" s="29">
        <f t="shared" si="54"/>
        <v>0.3</v>
      </c>
      <c r="L671" s="29">
        <f t="shared" ca="1" si="51"/>
        <v>1.0999999999999999E-2</v>
      </c>
      <c r="M671">
        <f>Замеры!AC663</f>
        <v>0</v>
      </c>
    </row>
    <row r="672" spans="1:13" ht="15.6" x14ac:dyDescent="0.3">
      <c r="A672" s="58">
        <f>IF(Замеры!B664=0, " ", Замеры!B664)</f>
        <v>661</v>
      </c>
      <c r="B672" s="59">
        <f>Замеры!J664</f>
        <v>0</v>
      </c>
      <c r="C672" s="60" t="str">
        <f>Замеры!G664</f>
        <v xml:space="preserve">Группа от QF </v>
      </c>
      <c r="D672" s="29" t="s">
        <v>73</v>
      </c>
      <c r="E672" s="28">
        <f>Замеры!L664</f>
        <v>0</v>
      </c>
      <c r="F672" s="29" t="s">
        <v>85</v>
      </c>
      <c r="G672" s="29">
        <f t="shared" si="52"/>
        <v>15</v>
      </c>
      <c r="H672" s="29">
        <f t="shared" si="53"/>
        <v>30</v>
      </c>
      <c r="I672" s="29" t="s">
        <v>72</v>
      </c>
      <c r="J672" s="29">
        <f t="shared" ca="1" si="50"/>
        <v>20.6</v>
      </c>
      <c r="K672" s="29">
        <f t="shared" si="54"/>
        <v>0.3</v>
      </c>
      <c r="L672" s="29">
        <f t="shared" ca="1" si="51"/>
        <v>8.9999999999999993E-3</v>
      </c>
      <c r="M672">
        <f>Замеры!AC664</f>
        <v>0</v>
      </c>
    </row>
    <row r="673" spans="1:13" ht="15.6" x14ac:dyDescent="0.3">
      <c r="A673" s="58">
        <f>IF(Замеры!B665=0, " ", Замеры!B665)</f>
        <v>662</v>
      </c>
      <c r="B673" s="59">
        <f>Замеры!J665</f>
        <v>0</v>
      </c>
      <c r="C673" s="60" t="str">
        <f>Замеры!G665</f>
        <v xml:space="preserve">Группа от QF </v>
      </c>
      <c r="D673" s="29" t="s">
        <v>73</v>
      </c>
      <c r="E673" s="28">
        <f>Замеры!L665</f>
        <v>0</v>
      </c>
      <c r="F673" s="29" t="s">
        <v>85</v>
      </c>
      <c r="G673" s="29">
        <f t="shared" si="52"/>
        <v>15</v>
      </c>
      <c r="H673" s="29">
        <f t="shared" si="53"/>
        <v>30</v>
      </c>
      <c r="I673" s="29" t="s">
        <v>72</v>
      </c>
      <c r="J673" s="29">
        <f t="shared" ca="1" si="50"/>
        <v>20.100000000000001</v>
      </c>
      <c r="K673" s="29">
        <f t="shared" si="54"/>
        <v>0.3</v>
      </c>
      <c r="L673" s="29">
        <f t="shared" ca="1" si="51"/>
        <v>1.0999999999999999E-2</v>
      </c>
      <c r="M673">
        <f>Замеры!AC665</f>
        <v>0</v>
      </c>
    </row>
    <row r="674" spans="1:13" ht="15.6" x14ac:dyDescent="0.3">
      <c r="A674" s="58">
        <f>IF(Замеры!B666=0, " ", Замеры!B666)</f>
        <v>663</v>
      </c>
      <c r="B674" s="59">
        <f>Замеры!J666</f>
        <v>0</v>
      </c>
      <c r="C674" s="60" t="str">
        <f>Замеры!G666</f>
        <v xml:space="preserve">Группа от QF </v>
      </c>
      <c r="D674" s="29" t="s">
        <v>73</v>
      </c>
      <c r="E674" s="28">
        <f>Замеры!L666</f>
        <v>0</v>
      </c>
      <c r="F674" s="29" t="s">
        <v>85</v>
      </c>
      <c r="G674" s="29">
        <f t="shared" si="52"/>
        <v>15</v>
      </c>
      <c r="H674" s="29">
        <f t="shared" si="53"/>
        <v>30</v>
      </c>
      <c r="I674" s="29" t="s">
        <v>72</v>
      </c>
      <c r="J674" s="29">
        <f t="shared" ca="1" si="50"/>
        <v>20.100000000000001</v>
      </c>
      <c r="K674" s="29">
        <f t="shared" si="54"/>
        <v>0.3</v>
      </c>
      <c r="L674" s="29">
        <f t="shared" ca="1" si="51"/>
        <v>7.0000000000000001E-3</v>
      </c>
      <c r="M674">
        <f>Замеры!AC666</f>
        <v>0</v>
      </c>
    </row>
    <row r="675" spans="1:13" ht="15.6" x14ac:dyDescent="0.3">
      <c r="A675" s="58">
        <f>IF(Замеры!B667=0, " ", Замеры!B667)</f>
        <v>664</v>
      </c>
      <c r="B675" s="59">
        <f>Замеры!J667</f>
        <v>0</v>
      </c>
      <c r="C675" s="60" t="str">
        <f>Замеры!G667</f>
        <v xml:space="preserve">Группа от QF </v>
      </c>
      <c r="D675" s="29" t="s">
        <v>73</v>
      </c>
      <c r="E675" s="28">
        <f>Замеры!L667</f>
        <v>0</v>
      </c>
      <c r="F675" s="29" t="s">
        <v>85</v>
      </c>
      <c r="G675" s="29">
        <f t="shared" si="52"/>
        <v>15</v>
      </c>
      <c r="H675" s="29">
        <f t="shared" si="53"/>
        <v>30</v>
      </c>
      <c r="I675" s="29" t="s">
        <v>72</v>
      </c>
      <c r="J675" s="29">
        <f t="shared" ca="1" si="50"/>
        <v>20.3</v>
      </c>
      <c r="K675" s="29">
        <f t="shared" si="54"/>
        <v>0.3</v>
      </c>
      <c r="L675" s="29">
        <f t="shared" ca="1" si="51"/>
        <v>1.4E-2</v>
      </c>
      <c r="M675">
        <f>Замеры!AC667</f>
        <v>0</v>
      </c>
    </row>
    <row r="676" spans="1:13" ht="15.6" x14ac:dyDescent="0.3">
      <c r="A676" s="58">
        <f>IF(Замеры!B668=0, " ", Замеры!B668)</f>
        <v>665</v>
      </c>
      <c r="B676" s="59">
        <f>Замеры!J668</f>
        <v>0</v>
      </c>
      <c r="C676" s="60" t="str">
        <f>Замеры!G668</f>
        <v xml:space="preserve">Группа от QF </v>
      </c>
      <c r="D676" s="29" t="s">
        <v>73</v>
      </c>
      <c r="E676" s="28">
        <f>Замеры!L668</f>
        <v>0</v>
      </c>
      <c r="F676" s="29" t="s">
        <v>85</v>
      </c>
      <c r="G676" s="29">
        <f t="shared" si="52"/>
        <v>15</v>
      </c>
      <c r="H676" s="29">
        <f t="shared" si="53"/>
        <v>30</v>
      </c>
      <c r="I676" s="29" t="s">
        <v>72</v>
      </c>
      <c r="J676" s="29">
        <f t="shared" ca="1" si="50"/>
        <v>21.8</v>
      </c>
      <c r="K676" s="29">
        <f t="shared" si="54"/>
        <v>0.3</v>
      </c>
      <c r="L676" s="29">
        <f t="shared" ca="1" si="51"/>
        <v>8.0000000000000002E-3</v>
      </c>
      <c r="M676">
        <f>Замеры!AC668</f>
        <v>0</v>
      </c>
    </row>
    <row r="677" spans="1:13" ht="15.6" x14ac:dyDescent="0.3">
      <c r="A677" s="58">
        <f>IF(Замеры!B669=0, " ", Замеры!B669)</f>
        <v>666</v>
      </c>
      <c r="B677" s="59">
        <f>Замеры!J669</f>
        <v>0</v>
      </c>
      <c r="C677" s="60" t="str">
        <f>Замеры!G669</f>
        <v xml:space="preserve">Группа от QF </v>
      </c>
      <c r="D677" s="29" t="s">
        <v>73</v>
      </c>
      <c r="E677" s="28">
        <f>Замеры!L669</f>
        <v>0</v>
      </c>
      <c r="F677" s="29" t="s">
        <v>85</v>
      </c>
      <c r="G677" s="29">
        <f t="shared" si="52"/>
        <v>15</v>
      </c>
      <c r="H677" s="29">
        <f t="shared" si="53"/>
        <v>30</v>
      </c>
      <c r="I677" s="29" t="s">
        <v>72</v>
      </c>
      <c r="J677" s="29">
        <f t="shared" ca="1" si="50"/>
        <v>20.100000000000001</v>
      </c>
      <c r="K677" s="29">
        <f t="shared" si="54"/>
        <v>0.3</v>
      </c>
      <c r="L677" s="29">
        <f t="shared" ca="1" si="51"/>
        <v>1.4E-2</v>
      </c>
      <c r="M677">
        <f>Замеры!AC669</f>
        <v>0</v>
      </c>
    </row>
    <row r="678" spans="1:13" ht="15.6" x14ac:dyDescent="0.3">
      <c r="A678" s="58">
        <f>IF(Замеры!B670=0, " ", Замеры!B670)</f>
        <v>667</v>
      </c>
      <c r="B678" s="59">
        <f>Замеры!J670</f>
        <v>0</v>
      </c>
      <c r="C678" s="60" t="str">
        <f>Замеры!G670</f>
        <v xml:space="preserve">Группа от QF </v>
      </c>
      <c r="D678" s="29" t="s">
        <v>73</v>
      </c>
      <c r="E678" s="28">
        <f>Замеры!L670</f>
        <v>0</v>
      </c>
      <c r="F678" s="29" t="s">
        <v>85</v>
      </c>
      <c r="G678" s="29">
        <f t="shared" si="52"/>
        <v>15</v>
      </c>
      <c r="H678" s="29">
        <f t="shared" si="53"/>
        <v>30</v>
      </c>
      <c r="I678" s="29" t="s">
        <v>72</v>
      </c>
      <c r="J678" s="29">
        <f t="shared" ca="1" si="50"/>
        <v>20.5</v>
      </c>
      <c r="K678" s="29">
        <f t="shared" si="54"/>
        <v>0.3</v>
      </c>
      <c r="L678" s="29">
        <f t="shared" ca="1" si="51"/>
        <v>1.4E-2</v>
      </c>
      <c r="M678">
        <f>Замеры!AC670</f>
        <v>0</v>
      </c>
    </row>
    <row r="679" spans="1:13" ht="15.6" x14ac:dyDescent="0.3">
      <c r="A679" s="58">
        <f>IF(Замеры!B671=0, " ", Замеры!B671)</f>
        <v>668</v>
      </c>
      <c r="B679" s="59">
        <f>Замеры!J671</f>
        <v>0</v>
      </c>
      <c r="C679" s="60" t="str">
        <f>Замеры!G671</f>
        <v xml:space="preserve">Группа от QF </v>
      </c>
      <c r="D679" s="29" t="s">
        <v>73</v>
      </c>
      <c r="E679" s="28">
        <f>Замеры!L671</f>
        <v>0</v>
      </c>
      <c r="F679" s="29" t="s">
        <v>85</v>
      </c>
      <c r="G679" s="29">
        <f t="shared" si="52"/>
        <v>15</v>
      </c>
      <c r="H679" s="29">
        <f t="shared" si="53"/>
        <v>30</v>
      </c>
      <c r="I679" s="29" t="s">
        <v>72</v>
      </c>
      <c r="J679" s="29">
        <f t="shared" ca="1" si="50"/>
        <v>20.399999999999999</v>
      </c>
      <c r="K679" s="29">
        <f t="shared" si="54"/>
        <v>0.3</v>
      </c>
      <c r="L679" s="29">
        <f t="shared" ca="1" si="51"/>
        <v>1.7999999999999999E-2</v>
      </c>
      <c r="M679">
        <f>Замеры!AC671</f>
        <v>0</v>
      </c>
    </row>
    <row r="680" spans="1:13" ht="15.6" x14ac:dyDescent="0.3">
      <c r="A680" s="58">
        <f>IF(Замеры!B672=0, " ", Замеры!B672)</f>
        <v>669</v>
      </c>
      <c r="B680" s="59">
        <f>Замеры!J672</f>
        <v>0</v>
      </c>
      <c r="C680" s="60" t="str">
        <f>Замеры!G672</f>
        <v xml:space="preserve">Группа от QF </v>
      </c>
      <c r="D680" s="29" t="s">
        <v>73</v>
      </c>
      <c r="E680" s="28">
        <f>Замеры!L672</f>
        <v>0</v>
      </c>
      <c r="F680" s="29" t="s">
        <v>85</v>
      </c>
      <c r="G680" s="29">
        <f t="shared" si="52"/>
        <v>15</v>
      </c>
      <c r="H680" s="29">
        <f t="shared" si="53"/>
        <v>30</v>
      </c>
      <c r="I680" s="29" t="s">
        <v>72</v>
      </c>
      <c r="J680" s="29">
        <f t="shared" ca="1" si="50"/>
        <v>20.8</v>
      </c>
      <c r="K680" s="29">
        <f t="shared" si="54"/>
        <v>0.3</v>
      </c>
      <c r="L680" s="29">
        <f t="shared" ca="1" si="51"/>
        <v>0.01</v>
      </c>
      <c r="M680">
        <f>Замеры!AC672</f>
        <v>0</v>
      </c>
    </row>
    <row r="681" spans="1:13" ht="15.6" x14ac:dyDescent="0.3">
      <c r="A681" s="58">
        <f>IF(Замеры!B673=0, " ", Замеры!B673)</f>
        <v>670</v>
      </c>
      <c r="B681" s="59">
        <f>Замеры!J673</f>
        <v>0</v>
      </c>
      <c r="C681" s="60" t="str">
        <f>Замеры!G673</f>
        <v xml:space="preserve">Группа от QF </v>
      </c>
      <c r="D681" s="29" t="s">
        <v>73</v>
      </c>
      <c r="E681" s="28">
        <f>Замеры!L673</f>
        <v>0</v>
      </c>
      <c r="F681" s="29" t="s">
        <v>85</v>
      </c>
      <c r="G681" s="29">
        <f t="shared" si="52"/>
        <v>15</v>
      </c>
      <c r="H681" s="29">
        <f t="shared" si="53"/>
        <v>30</v>
      </c>
      <c r="I681" s="29" t="s">
        <v>72</v>
      </c>
      <c r="J681" s="29">
        <f t="shared" ca="1" si="50"/>
        <v>20.8</v>
      </c>
      <c r="K681" s="29">
        <f t="shared" si="54"/>
        <v>0.3</v>
      </c>
      <c r="L681" s="29">
        <f t="shared" ca="1" si="51"/>
        <v>1.4999999999999999E-2</v>
      </c>
      <c r="M681">
        <f>Замеры!AC673</f>
        <v>0</v>
      </c>
    </row>
    <row r="682" spans="1:13" ht="15.6" x14ac:dyDescent="0.3">
      <c r="A682" s="58">
        <f>IF(Замеры!B674=0, " ", Замеры!B674)</f>
        <v>671</v>
      </c>
      <c r="B682" s="59">
        <f>Замеры!J674</f>
        <v>0</v>
      </c>
      <c r="C682" s="60" t="str">
        <f>Замеры!G674</f>
        <v xml:space="preserve">Группа от QF </v>
      </c>
      <c r="D682" s="29" t="s">
        <v>73</v>
      </c>
      <c r="E682" s="28">
        <f>Замеры!L674</f>
        <v>0</v>
      </c>
      <c r="F682" s="29" t="s">
        <v>85</v>
      </c>
      <c r="G682" s="29">
        <f t="shared" si="52"/>
        <v>15</v>
      </c>
      <c r="H682" s="29">
        <f t="shared" si="53"/>
        <v>30</v>
      </c>
      <c r="I682" s="29" t="s">
        <v>72</v>
      </c>
      <c r="J682" s="29">
        <f t="shared" ca="1" si="50"/>
        <v>21.7</v>
      </c>
      <c r="K682" s="29">
        <f t="shared" si="54"/>
        <v>0.3</v>
      </c>
      <c r="L682" s="29">
        <f t="shared" ca="1" si="51"/>
        <v>1.7999999999999999E-2</v>
      </c>
      <c r="M682">
        <f>Замеры!AC674</f>
        <v>0</v>
      </c>
    </row>
    <row r="683" spans="1:13" ht="15.6" x14ac:dyDescent="0.3">
      <c r="A683" s="58">
        <f>IF(Замеры!B675=0, " ", Замеры!B675)</f>
        <v>672</v>
      </c>
      <c r="B683" s="59">
        <f>Замеры!J675</f>
        <v>0</v>
      </c>
      <c r="C683" s="60" t="str">
        <f>Замеры!G675</f>
        <v xml:space="preserve">Группа от QF </v>
      </c>
      <c r="D683" s="29" t="s">
        <v>73</v>
      </c>
      <c r="E683" s="28">
        <f>Замеры!L675</f>
        <v>0</v>
      </c>
      <c r="F683" s="29" t="s">
        <v>85</v>
      </c>
      <c r="G683" s="29">
        <f t="shared" si="52"/>
        <v>15</v>
      </c>
      <c r="H683" s="29">
        <f t="shared" si="53"/>
        <v>30</v>
      </c>
      <c r="I683" s="29" t="s">
        <v>72</v>
      </c>
      <c r="J683" s="29">
        <f t="shared" ca="1" si="50"/>
        <v>20.8</v>
      </c>
      <c r="K683" s="29">
        <f t="shared" si="54"/>
        <v>0.3</v>
      </c>
      <c r="L683" s="29">
        <f t="shared" ca="1" si="51"/>
        <v>1.4E-2</v>
      </c>
      <c r="M683">
        <f>Замеры!AC675</f>
        <v>0</v>
      </c>
    </row>
    <row r="684" spans="1:13" ht="15.6" x14ac:dyDescent="0.3">
      <c r="A684" s="58">
        <f>IF(Замеры!B676=0, " ", Замеры!B676)</f>
        <v>673</v>
      </c>
      <c r="B684" s="59">
        <f>Замеры!J676</f>
        <v>0</v>
      </c>
      <c r="C684" s="60" t="str">
        <f>Замеры!G676</f>
        <v xml:space="preserve">Группа от QF </v>
      </c>
      <c r="D684" s="29" t="s">
        <v>73</v>
      </c>
      <c r="E684" s="28">
        <f>Замеры!L676</f>
        <v>0</v>
      </c>
      <c r="F684" s="29" t="s">
        <v>85</v>
      </c>
      <c r="G684" s="29">
        <f t="shared" si="52"/>
        <v>15</v>
      </c>
      <c r="H684" s="29">
        <f t="shared" si="53"/>
        <v>30</v>
      </c>
      <c r="I684" s="29" t="s">
        <v>72</v>
      </c>
      <c r="J684" s="29">
        <f t="shared" ca="1" si="50"/>
        <v>21.8</v>
      </c>
      <c r="K684" s="29">
        <f t="shared" si="54"/>
        <v>0.3</v>
      </c>
      <c r="L684" s="29">
        <f t="shared" ca="1" si="51"/>
        <v>1.2999999999999999E-2</v>
      </c>
      <c r="M684">
        <f>Замеры!AC676</f>
        <v>0</v>
      </c>
    </row>
    <row r="685" spans="1:13" ht="15.6" x14ac:dyDescent="0.3">
      <c r="A685" s="58">
        <f>IF(Замеры!B677=0, " ", Замеры!B677)</f>
        <v>674</v>
      </c>
      <c r="B685" s="59">
        <f>Замеры!J677</f>
        <v>0</v>
      </c>
      <c r="C685" s="60" t="str">
        <f>Замеры!G677</f>
        <v xml:space="preserve">Группа от QF </v>
      </c>
      <c r="D685" s="29" t="s">
        <v>73</v>
      </c>
      <c r="E685" s="28">
        <f>Замеры!L677</f>
        <v>0</v>
      </c>
      <c r="F685" s="29" t="s">
        <v>85</v>
      </c>
      <c r="G685" s="29">
        <f t="shared" si="52"/>
        <v>15</v>
      </c>
      <c r="H685" s="29">
        <f t="shared" si="53"/>
        <v>30</v>
      </c>
      <c r="I685" s="29" t="s">
        <v>72</v>
      </c>
      <c r="J685" s="29">
        <f t="shared" ca="1" si="50"/>
        <v>21</v>
      </c>
      <c r="K685" s="29">
        <f t="shared" si="54"/>
        <v>0.3</v>
      </c>
      <c r="L685" s="29">
        <f t="shared" ca="1" si="51"/>
        <v>7.0000000000000001E-3</v>
      </c>
      <c r="M685">
        <f>Замеры!AC677</f>
        <v>0</v>
      </c>
    </row>
    <row r="686" spans="1:13" ht="15.6" x14ac:dyDescent="0.3">
      <c r="A686" s="58">
        <f>IF(Замеры!B678=0, " ", Замеры!B678)</f>
        <v>675</v>
      </c>
      <c r="B686" s="59">
        <f>Замеры!J678</f>
        <v>0</v>
      </c>
      <c r="C686" s="60" t="str">
        <f>Замеры!G678</f>
        <v xml:space="preserve">Группа от QF </v>
      </c>
      <c r="D686" s="29" t="s">
        <v>73</v>
      </c>
      <c r="E686" s="28">
        <f>Замеры!L678</f>
        <v>0</v>
      </c>
      <c r="F686" s="29" t="s">
        <v>85</v>
      </c>
      <c r="G686" s="29">
        <f t="shared" si="52"/>
        <v>15</v>
      </c>
      <c r="H686" s="29">
        <f t="shared" si="53"/>
        <v>30</v>
      </c>
      <c r="I686" s="29" t="s">
        <v>72</v>
      </c>
      <c r="J686" s="29">
        <f t="shared" ca="1" si="50"/>
        <v>20.7</v>
      </c>
      <c r="K686" s="29">
        <f t="shared" si="54"/>
        <v>0.3</v>
      </c>
      <c r="L686" s="29">
        <f t="shared" ca="1" si="51"/>
        <v>1.2999999999999999E-2</v>
      </c>
      <c r="M686">
        <f>Замеры!AC678</f>
        <v>0</v>
      </c>
    </row>
    <row r="687" spans="1:13" ht="15.6" x14ac:dyDescent="0.3">
      <c r="A687" s="58">
        <f>IF(Замеры!B679=0, " ", Замеры!B679)</f>
        <v>676</v>
      </c>
      <c r="B687" s="59">
        <f>Замеры!J679</f>
        <v>0</v>
      </c>
      <c r="C687" s="60" t="str">
        <f>Замеры!G679</f>
        <v xml:space="preserve">Группа от QF </v>
      </c>
      <c r="D687" s="29" t="s">
        <v>73</v>
      </c>
      <c r="E687" s="28">
        <f>Замеры!L679</f>
        <v>0</v>
      </c>
      <c r="F687" s="29" t="s">
        <v>85</v>
      </c>
      <c r="G687" s="29">
        <f t="shared" si="52"/>
        <v>15</v>
      </c>
      <c r="H687" s="29">
        <f t="shared" si="53"/>
        <v>30</v>
      </c>
      <c r="I687" s="29" t="s">
        <v>72</v>
      </c>
      <c r="J687" s="29">
        <f t="shared" ca="1" si="50"/>
        <v>21.5</v>
      </c>
      <c r="K687" s="29">
        <f t="shared" si="54"/>
        <v>0.3</v>
      </c>
      <c r="L687" s="29">
        <f t="shared" ca="1" si="51"/>
        <v>7.0000000000000001E-3</v>
      </c>
      <c r="M687">
        <f>Замеры!AC679</f>
        <v>0</v>
      </c>
    </row>
    <row r="688" spans="1:13" ht="15.6" x14ac:dyDescent="0.3">
      <c r="A688" s="58">
        <f>IF(Замеры!B680=0, " ", Замеры!B680)</f>
        <v>677</v>
      </c>
      <c r="B688" s="59">
        <f>Замеры!J680</f>
        <v>0</v>
      </c>
      <c r="C688" s="60" t="str">
        <f>Замеры!G680</f>
        <v xml:space="preserve">Группа от QF </v>
      </c>
      <c r="D688" s="29" t="s">
        <v>73</v>
      </c>
      <c r="E688" s="28">
        <f>Замеры!L680</f>
        <v>0</v>
      </c>
      <c r="F688" s="29" t="s">
        <v>85</v>
      </c>
      <c r="G688" s="29">
        <f t="shared" si="52"/>
        <v>15</v>
      </c>
      <c r="H688" s="29">
        <f t="shared" si="53"/>
        <v>30</v>
      </c>
      <c r="I688" s="29" t="s">
        <v>72</v>
      </c>
      <c r="J688" s="29">
        <f t="shared" ca="1" si="50"/>
        <v>21.6</v>
      </c>
      <c r="K688" s="29">
        <f t="shared" si="54"/>
        <v>0.3</v>
      </c>
      <c r="L688" s="29">
        <f t="shared" ca="1" si="51"/>
        <v>0.01</v>
      </c>
      <c r="M688">
        <f>Замеры!AC680</f>
        <v>0</v>
      </c>
    </row>
    <row r="689" spans="1:13" ht="15.6" x14ac:dyDescent="0.3">
      <c r="A689" s="58">
        <f>IF(Замеры!B681=0, " ", Замеры!B681)</f>
        <v>678</v>
      </c>
      <c r="B689" s="59">
        <f>Замеры!J681</f>
        <v>0</v>
      </c>
      <c r="C689" s="60" t="str">
        <f>Замеры!G681</f>
        <v xml:space="preserve">Группа от QF </v>
      </c>
      <c r="D689" s="29" t="s">
        <v>73</v>
      </c>
      <c r="E689" s="28">
        <f>Замеры!L681</f>
        <v>0</v>
      </c>
      <c r="F689" s="29" t="s">
        <v>85</v>
      </c>
      <c r="G689" s="29">
        <f t="shared" si="52"/>
        <v>15</v>
      </c>
      <c r="H689" s="29">
        <f t="shared" si="53"/>
        <v>30</v>
      </c>
      <c r="I689" s="29" t="s">
        <v>72</v>
      </c>
      <c r="J689" s="29">
        <f t="shared" ca="1" si="50"/>
        <v>21</v>
      </c>
      <c r="K689" s="29">
        <f t="shared" si="54"/>
        <v>0.3</v>
      </c>
      <c r="L689" s="29">
        <f t="shared" ca="1" si="51"/>
        <v>1.2E-2</v>
      </c>
      <c r="M689">
        <f>Замеры!AC681</f>
        <v>0</v>
      </c>
    </row>
    <row r="690" spans="1:13" ht="15.6" x14ac:dyDescent="0.3">
      <c r="A690" s="58">
        <f>IF(Замеры!B682=0, " ", Замеры!B682)</f>
        <v>679</v>
      </c>
      <c r="B690" s="59">
        <f>Замеры!J682</f>
        <v>0</v>
      </c>
      <c r="C690" s="60" t="str">
        <f>Замеры!G682</f>
        <v xml:space="preserve">Группа от QF </v>
      </c>
      <c r="D690" s="29" t="s">
        <v>73</v>
      </c>
      <c r="E690" s="28">
        <f>Замеры!L682</f>
        <v>0</v>
      </c>
      <c r="F690" s="29" t="s">
        <v>85</v>
      </c>
      <c r="G690" s="29">
        <f t="shared" si="52"/>
        <v>15</v>
      </c>
      <c r="H690" s="29">
        <f t="shared" si="53"/>
        <v>30</v>
      </c>
      <c r="I690" s="29" t="s">
        <v>72</v>
      </c>
      <c r="J690" s="29">
        <f t="shared" ca="1" si="50"/>
        <v>21.1</v>
      </c>
      <c r="K690" s="29">
        <f t="shared" si="54"/>
        <v>0.3</v>
      </c>
      <c r="L690" s="29">
        <f t="shared" ca="1" si="51"/>
        <v>1.7999999999999999E-2</v>
      </c>
      <c r="M690">
        <f>Замеры!AC682</f>
        <v>0</v>
      </c>
    </row>
    <row r="691" spans="1:13" ht="15.6" x14ac:dyDescent="0.3">
      <c r="A691" s="58">
        <f>IF(Замеры!B683=0, " ", Замеры!B683)</f>
        <v>680</v>
      </c>
      <c r="B691" s="59">
        <f>Замеры!J683</f>
        <v>0</v>
      </c>
      <c r="C691" s="60" t="str">
        <f>Замеры!G683</f>
        <v xml:space="preserve">Группа от QF </v>
      </c>
      <c r="D691" s="29" t="s">
        <v>73</v>
      </c>
      <c r="E691" s="28">
        <f>Замеры!L683</f>
        <v>0</v>
      </c>
      <c r="F691" s="29" t="s">
        <v>85</v>
      </c>
      <c r="G691" s="29">
        <f t="shared" si="52"/>
        <v>15</v>
      </c>
      <c r="H691" s="29">
        <f t="shared" si="53"/>
        <v>30</v>
      </c>
      <c r="I691" s="29" t="s">
        <v>72</v>
      </c>
      <c r="J691" s="29">
        <f t="shared" ca="1" si="50"/>
        <v>21.5</v>
      </c>
      <c r="K691" s="29">
        <f t="shared" si="54"/>
        <v>0.3</v>
      </c>
      <c r="L691" s="29">
        <f t="shared" ca="1" si="51"/>
        <v>1.2E-2</v>
      </c>
      <c r="M691">
        <f>Замеры!AC683</f>
        <v>0</v>
      </c>
    </row>
    <row r="692" spans="1:13" ht="15.6" x14ac:dyDescent="0.3">
      <c r="A692" s="58">
        <f>IF(Замеры!B684=0, " ", Замеры!B684)</f>
        <v>681</v>
      </c>
      <c r="B692" s="59">
        <f>Замеры!J684</f>
        <v>0</v>
      </c>
      <c r="C692" s="60" t="str">
        <f>Замеры!G684</f>
        <v xml:space="preserve">Группа от QF </v>
      </c>
      <c r="D692" s="29" t="s">
        <v>73</v>
      </c>
      <c r="E692" s="28">
        <f>Замеры!L684</f>
        <v>0</v>
      </c>
      <c r="F692" s="29" t="s">
        <v>85</v>
      </c>
      <c r="G692" s="29">
        <f t="shared" si="52"/>
        <v>15</v>
      </c>
      <c r="H692" s="29">
        <f t="shared" si="53"/>
        <v>30</v>
      </c>
      <c r="I692" s="29" t="s">
        <v>72</v>
      </c>
      <c r="J692" s="29">
        <f t="shared" ca="1" si="50"/>
        <v>21.5</v>
      </c>
      <c r="K692" s="29">
        <f t="shared" si="54"/>
        <v>0.3</v>
      </c>
      <c r="L692" s="29">
        <f t="shared" ca="1" si="51"/>
        <v>1.2999999999999999E-2</v>
      </c>
      <c r="M692">
        <f>Замеры!AC684</f>
        <v>0</v>
      </c>
    </row>
    <row r="693" spans="1:13" ht="15.6" x14ac:dyDescent="0.3">
      <c r="A693" s="58">
        <f>IF(Замеры!B685=0, " ", Замеры!B685)</f>
        <v>682</v>
      </c>
      <c r="B693" s="59">
        <f>Замеры!J685</f>
        <v>0</v>
      </c>
      <c r="C693" s="60" t="str">
        <f>Замеры!G685</f>
        <v xml:space="preserve">Группа от QF </v>
      </c>
      <c r="D693" s="29" t="s">
        <v>73</v>
      </c>
      <c r="E693" s="28">
        <f>Замеры!L685</f>
        <v>0</v>
      </c>
      <c r="F693" s="29" t="s">
        <v>85</v>
      </c>
      <c r="G693" s="29">
        <f t="shared" si="52"/>
        <v>15</v>
      </c>
      <c r="H693" s="29">
        <f t="shared" si="53"/>
        <v>30</v>
      </c>
      <c r="I693" s="29" t="s">
        <v>72</v>
      </c>
      <c r="J693" s="29">
        <f t="shared" ca="1" si="50"/>
        <v>20.399999999999999</v>
      </c>
      <c r="K693" s="29">
        <f t="shared" si="54"/>
        <v>0.3</v>
      </c>
      <c r="L693" s="29">
        <f t="shared" ca="1" si="51"/>
        <v>0.01</v>
      </c>
      <c r="M693">
        <f>Замеры!AC685</f>
        <v>0</v>
      </c>
    </row>
    <row r="694" spans="1:13" ht="15.6" x14ac:dyDescent="0.3">
      <c r="A694" s="58">
        <f>IF(Замеры!B686=0, " ", Замеры!B686)</f>
        <v>683</v>
      </c>
      <c r="B694" s="59">
        <f>Замеры!J686</f>
        <v>0</v>
      </c>
      <c r="C694" s="60" t="str">
        <f>Замеры!G686</f>
        <v xml:space="preserve">Группа от QF </v>
      </c>
      <c r="D694" s="29" t="s">
        <v>73</v>
      </c>
      <c r="E694" s="28">
        <f>Замеры!L686</f>
        <v>0</v>
      </c>
      <c r="F694" s="29" t="s">
        <v>85</v>
      </c>
      <c r="G694" s="29">
        <f t="shared" si="52"/>
        <v>15</v>
      </c>
      <c r="H694" s="29">
        <f t="shared" si="53"/>
        <v>30</v>
      </c>
      <c r="I694" s="29" t="s">
        <v>72</v>
      </c>
      <c r="J694" s="29">
        <f t="shared" ca="1" si="50"/>
        <v>21.6</v>
      </c>
      <c r="K694" s="29">
        <f t="shared" si="54"/>
        <v>0.3</v>
      </c>
      <c r="L694" s="29">
        <f t="shared" ca="1" si="51"/>
        <v>8.0000000000000002E-3</v>
      </c>
      <c r="M694">
        <f>Замеры!AC686</f>
        <v>0</v>
      </c>
    </row>
    <row r="695" spans="1:13" ht="15.6" x14ac:dyDescent="0.3">
      <c r="A695" s="58">
        <f>IF(Замеры!B687=0, " ", Замеры!B687)</f>
        <v>684</v>
      </c>
      <c r="B695" s="59">
        <f>Замеры!J687</f>
        <v>0</v>
      </c>
      <c r="C695" s="60" t="str">
        <f>Замеры!G687</f>
        <v xml:space="preserve">Группа от QF </v>
      </c>
      <c r="D695" s="29" t="s">
        <v>73</v>
      </c>
      <c r="E695" s="28">
        <f>Замеры!L687</f>
        <v>0</v>
      </c>
      <c r="F695" s="29" t="s">
        <v>85</v>
      </c>
      <c r="G695" s="29">
        <f t="shared" si="52"/>
        <v>15</v>
      </c>
      <c r="H695" s="29">
        <f t="shared" si="53"/>
        <v>30</v>
      </c>
      <c r="I695" s="29" t="s">
        <v>72</v>
      </c>
      <c r="J695" s="29">
        <f t="shared" ca="1" si="50"/>
        <v>21.2</v>
      </c>
      <c r="K695" s="29">
        <f t="shared" si="54"/>
        <v>0.3</v>
      </c>
      <c r="L695" s="29">
        <f t="shared" ca="1" si="51"/>
        <v>1.0999999999999999E-2</v>
      </c>
      <c r="M695">
        <f>Замеры!AC687</f>
        <v>0</v>
      </c>
    </row>
    <row r="696" spans="1:13" ht="15.6" x14ac:dyDescent="0.3">
      <c r="A696" s="58">
        <f>IF(Замеры!B688=0, " ", Замеры!B688)</f>
        <v>685</v>
      </c>
      <c r="B696" s="59">
        <f>Замеры!J688</f>
        <v>0</v>
      </c>
      <c r="C696" s="60" t="str">
        <f>Замеры!G688</f>
        <v xml:space="preserve">Группа от QF </v>
      </c>
      <c r="D696" s="29" t="s">
        <v>73</v>
      </c>
      <c r="E696" s="28">
        <f>Замеры!L688</f>
        <v>0</v>
      </c>
      <c r="F696" s="29" t="s">
        <v>85</v>
      </c>
      <c r="G696" s="29">
        <f t="shared" si="52"/>
        <v>15</v>
      </c>
      <c r="H696" s="29">
        <f t="shared" si="53"/>
        <v>30</v>
      </c>
      <c r="I696" s="29" t="s">
        <v>72</v>
      </c>
      <c r="J696" s="29">
        <f t="shared" ca="1" si="50"/>
        <v>20.8</v>
      </c>
      <c r="K696" s="29">
        <f t="shared" si="54"/>
        <v>0.3</v>
      </c>
      <c r="L696" s="29">
        <f t="shared" ca="1" si="51"/>
        <v>1.7000000000000001E-2</v>
      </c>
      <c r="M696">
        <f>Замеры!AC688</f>
        <v>0</v>
      </c>
    </row>
    <row r="697" spans="1:13" ht="15.6" x14ac:dyDescent="0.3">
      <c r="A697" s="58">
        <f>IF(Замеры!B689=0, " ", Замеры!B689)</f>
        <v>686</v>
      </c>
      <c r="B697" s="59">
        <f>Замеры!J689</f>
        <v>0</v>
      </c>
      <c r="C697" s="60" t="str">
        <f>Замеры!G689</f>
        <v xml:space="preserve">Группа от QF </v>
      </c>
      <c r="D697" s="29" t="s">
        <v>73</v>
      </c>
      <c r="E697" s="28">
        <f>Замеры!L689</f>
        <v>0</v>
      </c>
      <c r="F697" s="29" t="s">
        <v>85</v>
      </c>
      <c r="G697" s="29">
        <f t="shared" si="52"/>
        <v>15</v>
      </c>
      <c r="H697" s="29">
        <f t="shared" si="53"/>
        <v>30</v>
      </c>
      <c r="I697" s="29" t="s">
        <v>72</v>
      </c>
      <c r="J697" s="29">
        <f t="shared" ca="1" si="50"/>
        <v>21.5</v>
      </c>
      <c r="K697" s="29">
        <f t="shared" si="54"/>
        <v>0.3</v>
      </c>
      <c r="L697" s="29">
        <f t="shared" ca="1" si="51"/>
        <v>8.9999999999999993E-3</v>
      </c>
      <c r="M697">
        <f>Замеры!AC689</f>
        <v>0</v>
      </c>
    </row>
    <row r="698" spans="1:13" ht="15.6" x14ac:dyDescent="0.3">
      <c r="A698" s="58">
        <f>IF(Замеры!B690=0, " ", Замеры!B690)</f>
        <v>687</v>
      </c>
      <c r="B698" s="59">
        <f>Замеры!J690</f>
        <v>0</v>
      </c>
      <c r="C698" s="60" t="str">
        <f>Замеры!G690</f>
        <v xml:space="preserve">Группа от QF </v>
      </c>
      <c r="D698" s="29" t="s">
        <v>73</v>
      </c>
      <c r="E698" s="28">
        <f>Замеры!L690</f>
        <v>0</v>
      </c>
      <c r="F698" s="29" t="s">
        <v>85</v>
      </c>
      <c r="G698" s="29">
        <f t="shared" si="52"/>
        <v>15</v>
      </c>
      <c r="H698" s="29">
        <f t="shared" si="53"/>
        <v>30</v>
      </c>
      <c r="I698" s="29" t="s">
        <v>72</v>
      </c>
      <c r="J698" s="29">
        <f t="shared" ca="1" si="50"/>
        <v>21.6</v>
      </c>
      <c r="K698" s="29">
        <f t="shared" si="54"/>
        <v>0.3</v>
      </c>
      <c r="L698" s="29">
        <f t="shared" ca="1" si="51"/>
        <v>1.2999999999999999E-2</v>
      </c>
      <c r="M698">
        <f>Замеры!AC690</f>
        <v>0</v>
      </c>
    </row>
    <row r="699" spans="1:13" ht="15.6" x14ac:dyDescent="0.3">
      <c r="A699" s="58">
        <f>IF(Замеры!B691=0, " ", Замеры!B691)</f>
        <v>688</v>
      </c>
      <c r="B699" s="59">
        <f>Замеры!J691</f>
        <v>0</v>
      </c>
      <c r="C699" s="60" t="str">
        <f>Замеры!G691</f>
        <v xml:space="preserve">Группа от QF </v>
      </c>
      <c r="D699" s="29" t="s">
        <v>73</v>
      </c>
      <c r="E699" s="28">
        <f>Замеры!L691</f>
        <v>0</v>
      </c>
      <c r="F699" s="29" t="s">
        <v>85</v>
      </c>
      <c r="G699" s="29">
        <f t="shared" si="52"/>
        <v>15</v>
      </c>
      <c r="H699" s="29">
        <f t="shared" si="53"/>
        <v>30</v>
      </c>
      <c r="I699" s="29" t="s">
        <v>72</v>
      </c>
      <c r="J699" s="29">
        <f t="shared" ca="1" si="50"/>
        <v>21.9</v>
      </c>
      <c r="K699" s="29">
        <f t="shared" si="54"/>
        <v>0.3</v>
      </c>
      <c r="L699" s="29">
        <f t="shared" ca="1" si="51"/>
        <v>1.4999999999999999E-2</v>
      </c>
      <c r="M699">
        <f>Замеры!AC691</f>
        <v>0</v>
      </c>
    </row>
    <row r="700" spans="1:13" ht="15.6" x14ac:dyDescent="0.3">
      <c r="A700" s="58">
        <f>IF(Замеры!B692=0, " ", Замеры!B692)</f>
        <v>689</v>
      </c>
      <c r="B700" s="59">
        <f>Замеры!J692</f>
        <v>0</v>
      </c>
      <c r="C700" s="60" t="str">
        <f>Замеры!G692</f>
        <v xml:space="preserve">Группа от QF </v>
      </c>
      <c r="D700" s="29" t="s">
        <v>73</v>
      </c>
      <c r="E700" s="28">
        <f>Замеры!L692</f>
        <v>0</v>
      </c>
      <c r="F700" s="29" t="s">
        <v>85</v>
      </c>
      <c r="G700" s="29">
        <f t="shared" si="52"/>
        <v>15</v>
      </c>
      <c r="H700" s="29">
        <f t="shared" si="53"/>
        <v>30</v>
      </c>
      <c r="I700" s="29" t="s">
        <v>72</v>
      </c>
      <c r="J700" s="29">
        <f t="shared" ca="1" si="50"/>
        <v>20.100000000000001</v>
      </c>
      <c r="K700" s="29">
        <f t="shared" si="54"/>
        <v>0.3</v>
      </c>
      <c r="L700" s="29">
        <f t="shared" ca="1" si="51"/>
        <v>1.2999999999999999E-2</v>
      </c>
      <c r="M700">
        <f>Замеры!AC692</f>
        <v>0</v>
      </c>
    </row>
    <row r="701" spans="1:13" ht="15.6" x14ac:dyDescent="0.3">
      <c r="A701" s="58">
        <f>IF(Замеры!B693=0, " ", Замеры!B693)</f>
        <v>690</v>
      </c>
      <c r="B701" s="59">
        <f>Замеры!J693</f>
        <v>0</v>
      </c>
      <c r="C701" s="60" t="str">
        <f>Замеры!G693</f>
        <v xml:space="preserve">Группа от QF </v>
      </c>
      <c r="D701" s="29" t="s">
        <v>73</v>
      </c>
      <c r="E701" s="28">
        <f>Замеры!L693</f>
        <v>0</v>
      </c>
      <c r="F701" s="29" t="s">
        <v>85</v>
      </c>
      <c r="G701" s="29">
        <f t="shared" si="52"/>
        <v>15</v>
      </c>
      <c r="H701" s="29">
        <f t="shared" si="53"/>
        <v>30</v>
      </c>
      <c r="I701" s="29" t="s">
        <v>72</v>
      </c>
      <c r="J701" s="29">
        <f t="shared" ca="1" si="50"/>
        <v>20.8</v>
      </c>
      <c r="K701" s="29">
        <f t="shared" si="54"/>
        <v>0.3</v>
      </c>
      <c r="L701" s="29">
        <f t="shared" ca="1" si="51"/>
        <v>1.2E-2</v>
      </c>
      <c r="M701">
        <f>Замеры!AC693</f>
        <v>0</v>
      </c>
    </row>
    <row r="702" spans="1:13" ht="15.6" x14ac:dyDescent="0.3">
      <c r="A702" s="58">
        <f>IF(Замеры!B694=0, " ", Замеры!B694)</f>
        <v>691</v>
      </c>
      <c r="B702" s="59">
        <f>Замеры!J694</f>
        <v>0</v>
      </c>
      <c r="C702" s="60" t="str">
        <f>Замеры!G694</f>
        <v xml:space="preserve">Группа от QF </v>
      </c>
      <c r="D702" s="29" t="s">
        <v>73</v>
      </c>
      <c r="E702" s="28">
        <f>Замеры!L694</f>
        <v>0</v>
      </c>
      <c r="F702" s="29" t="s">
        <v>85</v>
      </c>
      <c r="G702" s="29">
        <f t="shared" si="52"/>
        <v>15</v>
      </c>
      <c r="H702" s="29">
        <f t="shared" si="53"/>
        <v>30</v>
      </c>
      <c r="I702" s="29" t="s">
        <v>72</v>
      </c>
      <c r="J702" s="29">
        <f t="shared" ca="1" si="50"/>
        <v>21.5</v>
      </c>
      <c r="K702" s="29">
        <f t="shared" si="54"/>
        <v>0.3</v>
      </c>
      <c r="L702" s="29">
        <f t="shared" ca="1" si="51"/>
        <v>1.2E-2</v>
      </c>
      <c r="M702">
        <f>Замеры!AC694</f>
        <v>0</v>
      </c>
    </row>
    <row r="703" spans="1:13" ht="15.6" x14ac:dyDescent="0.3">
      <c r="A703" s="58">
        <f>IF(Замеры!B695=0, " ", Замеры!B695)</f>
        <v>692</v>
      </c>
      <c r="B703" s="59">
        <f>Замеры!J695</f>
        <v>0</v>
      </c>
      <c r="C703" s="60" t="str">
        <f>Замеры!G695</f>
        <v xml:space="preserve">Группа от QF </v>
      </c>
      <c r="D703" s="29" t="s">
        <v>73</v>
      </c>
      <c r="E703" s="28">
        <f>Замеры!L695</f>
        <v>0</v>
      </c>
      <c r="F703" s="29" t="s">
        <v>85</v>
      </c>
      <c r="G703" s="29">
        <f t="shared" si="52"/>
        <v>15</v>
      </c>
      <c r="H703" s="29">
        <f t="shared" si="53"/>
        <v>30</v>
      </c>
      <c r="I703" s="29" t="s">
        <v>72</v>
      </c>
      <c r="J703" s="29">
        <f t="shared" ca="1" si="50"/>
        <v>20.2</v>
      </c>
      <c r="K703" s="29">
        <f t="shared" si="54"/>
        <v>0.3</v>
      </c>
      <c r="L703" s="29">
        <f t="shared" ca="1" si="51"/>
        <v>1.0999999999999999E-2</v>
      </c>
      <c r="M703">
        <f>Замеры!AC695</f>
        <v>0</v>
      </c>
    </row>
    <row r="704" spans="1:13" ht="15.6" x14ac:dyDescent="0.3">
      <c r="A704" s="58">
        <f>IF(Замеры!B696=0, " ", Замеры!B696)</f>
        <v>693</v>
      </c>
      <c r="B704" s="59">
        <f>Замеры!J696</f>
        <v>0</v>
      </c>
      <c r="C704" s="60" t="str">
        <f>Замеры!G696</f>
        <v xml:space="preserve">Группа от QF </v>
      </c>
      <c r="D704" s="29" t="s">
        <v>73</v>
      </c>
      <c r="E704" s="28">
        <f>Замеры!L696</f>
        <v>0</v>
      </c>
      <c r="F704" s="29" t="s">
        <v>85</v>
      </c>
      <c r="G704" s="29">
        <f t="shared" si="52"/>
        <v>15</v>
      </c>
      <c r="H704" s="29">
        <f t="shared" si="53"/>
        <v>30</v>
      </c>
      <c r="I704" s="29" t="s">
        <v>72</v>
      </c>
      <c r="J704" s="29">
        <f t="shared" ca="1" si="50"/>
        <v>21.7</v>
      </c>
      <c r="K704" s="29">
        <f t="shared" si="54"/>
        <v>0.3</v>
      </c>
      <c r="L704" s="29">
        <f t="shared" ca="1" si="51"/>
        <v>1.2999999999999999E-2</v>
      </c>
      <c r="M704">
        <f>Замеры!AC696</f>
        <v>0</v>
      </c>
    </row>
    <row r="705" spans="1:13" ht="15.6" x14ac:dyDescent="0.3">
      <c r="A705" s="58">
        <f>IF(Замеры!B697=0, " ", Замеры!B697)</f>
        <v>694</v>
      </c>
      <c r="B705" s="59">
        <f>Замеры!J697</f>
        <v>0</v>
      </c>
      <c r="C705" s="60" t="str">
        <f>Замеры!G697</f>
        <v xml:space="preserve">Группа от QF </v>
      </c>
      <c r="D705" s="29" t="s">
        <v>73</v>
      </c>
      <c r="E705" s="28">
        <f>Замеры!L697</f>
        <v>0</v>
      </c>
      <c r="F705" s="29" t="s">
        <v>85</v>
      </c>
      <c r="G705" s="29">
        <f t="shared" si="52"/>
        <v>15</v>
      </c>
      <c r="H705" s="29">
        <f t="shared" si="53"/>
        <v>30</v>
      </c>
      <c r="I705" s="29" t="s">
        <v>72</v>
      </c>
      <c r="J705" s="29">
        <f t="shared" ca="1" si="50"/>
        <v>21.6</v>
      </c>
      <c r="K705" s="29">
        <f t="shared" si="54"/>
        <v>0.3</v>
      </c>
      <c r="L705" s="29">
        <f t="shared" ca="1" si="51"/>
        <v>1.4E-2</v>
      </c>
      <c r="M705">
        <f>Замеры!AC697</f>
        <v>0</v>
      </c>
    </row>
    <row r="706" spans="1:13" ht="15.6" x14ac:dyDescent="0.3">
      <c r="A706" s="58">
        <f>IF(Замеры!B698=0, " ", Замеры!B698)</f>
        <v>695</v>
      </c>
      <c r="B706" s="59">
        <f>Замеры!J698</f>
        <v>0</v>
      </c>
      <c r="C706" s="60" t="str">
        <f>Замеры!G698</f>
        <v xml:space="preserve">Группа от QF </v>
      </c>
      <c r="D706" s="29" t="s">
        <v>73</v>
      </c>
      <c r="E706" s="28">
        <f>Замеры!L698</f>
        <v>0</v>
      </c>
      <c r="F706" s="29" t="s">
        <v>85</v>
      </c>
      <c r="G706" s="29">
        <f t="shared" si="52"/>
        <v>15</v>
      </c>
      <c r="H706" s="29">
        <f t="shared" si="53"/>
        <v>30</v>
      </c>
      <c r="I706" s="29" t="s">
        <v>72</v>
      </c>
      <c r="J706" s="29">
        <f t="shared" ca="1" si="50"/>
        <v>21.9</v>
      </c>
      <c r="K706" s="29">
        <f t="shared" si="54"/>
        <v>0.3</v>
      </c>
      <c r="L706" s="29">
        <f t="shared" ca="1" si="51"/>
        <v>1.4999999999999999E-2</v>
      </c>
      <c r="M706">
        <f>Замеры!AC698</f>
        <v>0</v>
      </c>
    </row>
    <row r="707" spans="1:13" ht="15.6" x14ac:dyDescent="0.3">
      <c r="A707" s="58">
        <f>IF(Замеры!B699=0, " ", Замеры!B699)</f>
        <v>696</v>
      </c>
      <c r="B707" s="59">
        <f>Замеры!J699</f>
        <v>0</v>
      </c>
      <c r="C707" s="60" t="str">
        <f>Замеры!G699</f>
        <v xml:space="preserve">Группа от QF </v>
      </c>
      <c r="D707" s="29" t="s">
        <v>73</v>
      </c>
      <c r="E707" s="28">
        <f>Замеры!L699</f>
        <v>0</v>
      </c>
      <c r="F707" s="29" t="s">
        <v>85</v>
      </c>
      <c r="G707" s="29">
        <f t="shared" si="52"/>
        <v>15</v>
      </c>
      <c r="H707" s="29">
        <f t="shared" si="53"/>
        <v>30</v>
      </c>
      <c r="I707" s="29" t="s">
        <v>72</v>
      </c>
      <c r="J707" s="29">
        <f t="shared" ca="1" si="50"/>
        <v>21.1</v>
      </c>
      <c r="K707" s="29">
        <f t="shared" si="54"/>
        <v>0.3</v>
      </c>
      <c r="L707" s="29">
        <f t="shared" ca="1" si="51"/>
        <v>1.2999999999999999E-2</v>
      </c>
      <c r="M707">
        <f>Замеры!AC699</f>
        <v>0</v>
      </c>
    </row>
    <row r="708" spans="1:13" ht="15.6" x14ac:dyDescent="0.3">
      <c r="A708" s="58">
        <f>IF(Замеры!B700=0, " ", Замеры!B700)</f>
        <v>697</v>
      </c>
      <c r="B708" s="59">
        <f>Замеры!J700</f>
        <v>0</v>
      </c>
      <c r="C708" s="60" t="str">
        <f>Замеры!G700</f>
        <v xml:space="preserve">Группа от QF </v>
      </c>
      <c r="D708" s="29" t="s">
        <v>73</v>
      </c>
      <c r="E708" s="28">
        <f>Замеры!L700</f>
        <v>0</v>
      </c>
      <c r="F708" s="29" t="s">
        <v>85</v>
      </c>
      <c r="G708" s="29">
        <f t="shared" si="52"/>
        <v>15</v>
      </c>
      <c r="H708" s="29">
        <f t="shared" si="53"/>
        <v>30</v>
      </c>
      <c r="I708" s="29" t="s">
        <v>72</v>
      </c>
      <c r="J708" s="29">
        <f t="shared" ca="1" si="50"/>
        <v>21.7</v>
      </c>
      <c r="K708" s="29">
        <f t="shared" si="54"/>
        <v>0.3</v>
      </c>
      <c r="L708" s="29">
        <f t="shared" ca="1" si="51"/>
        <v>1.2E-2</v>
      </c>
      <c r="M708">
        <f>Замеры!AC700</f>
        <v>0</v>
      </c>
    </row>
    <row r="709" spans="1:13" ht="15.6" x14ac:dyDescent="0.3">
      <c r="A709" s="58">
        <f>IF(Замеры!B701=0, " ", Замеры!B701)</f>
        <v>698</v>
      </c>
      <c r="B709" s="59">
        <f>Замеры!J701</f>
        <v>0</v>
      </c>
      <c r="C709" s="60" t="str">
        <f>Замеры!G701</f>
        <v xml:space="preserve">Группа от QF </v>
      </c>
      <c r="D709" s="29" t="s">
        <v>73</v>
      </c>
      <c r="E709" s="28">
        <f>Замеры!L701</f>
        <v>0</v>
      </c>
      <c r="F709" s="29" t="s">
        <v>85</v>
      </c>
      <c r="G709" s="29">
        <f t="shared" si="52"/>
        <v>15</v>
      </c>
      <c r="H709" s="29">
        <f t="shared" si="53"/>
        <v>30</v>
      </c>
      <c r="I709" s="29" t="s">
        <v>72</v>
      </c>
      <c r="J709" s="29">
        <f t="shared" ca="1" si="50"/>
        <v>21.3</v>
      </c>
      <c r="K709" s="29">
        <f t="shared" si="54"/>
        <v>0.3</v>
      </c>
      <c r="L709" s="29">
        <f t="shared" ca="1" si="51"/>
        <v>8.0000000000000002E-3</v>
      </c>
      <c r="M709">
        <f>Замеры!AC701</f>
        <v>0</v>
      </c>
    </row>
    <row r="710" spans="1:13" ht="15.6" x14ac:dyDescent="0.3">
      <c r="A710" s="58">
        <f>IF(Замеры!B702=0, " ", Замеры!B702)</f>
        <v>699</v>
      </c>
      <c r="B710" s="59">
        <f>Замеры!J702</f>
        <v>0</v>
      </c>
      <c r="C710" s="60" t="str">
        <f>Замеры!G702</f>
        <v xml:space="preserve">Группа от QF </v>
      </c>
      <c r="D710" s="29" t="s">
        <v>73</v>
      </c>
      <c r="E710" s="28">
        <f>Замеры!L702</f>
        <v>0</v>
      </c>
      <c r="F710" s="29" t="s">
        <v>85</v>
      </c>
      <c r="G710" s="29">
        <f t="shared" si="52"/>
        <v>15</v>
      </c>
      <c r="H710" s="29">
        <f t="shared" si="53"/>
        <v>30</v>
      </c>
      <c r="I710" s="29" t="s">
        <v>72</v>
      </c>
      <c r="J710" s="29">
        <f t="shared" ca="1" si="50"/>
        <v>21.6</v>
      </c>
      <c r="K710" s="29">
        <f t="shared" si="54"/>
        <v>0.3</v>
      </c>
      <c r="L710" s="29">
        <f t="shared" ca="1" si="51"/>
        <v>1.7999999999999999E-2</v>
      </c>
      <c r="M710">
        <f>Замеры!AC702</f>
        <v>0</v>
      </c>
    </row>
    <row r="711" spans="1:13" ht="15.6" x14ac:dyDescent="0.3">
      <c r="A711" s="58">
        <f>IF(Замеры!B703=0, " ", Замеры!B703)</f>
        <v>700</v>
      </c>
      <c r="B711" s="59">
        <f>Замеры!J703</f>
        <v>0</v>
      </c>
      <c r="C711" s="60" t="str">
        <f>Замеры!G703</f>
        <v xml:space="preserve">Группа от QF </v>
      </c>
      <c r="D711" s="29" t="s">
        <v>73</v>
      </c>
      <c r="E711" s="28">
        <f>Замеры!L703</f>
        <v>0</v>
      </c>
      <c r="F711" s="29" t="s">
        <v>85</v>
      </c>
      <c r="G711" s="29">
        <f t="shared" si="52"/>
        <v>15</v>
      </c>
      <c r="H711" s="29">
        <f t="shared" si="53"/>
        <v>30</v>
      </c>
      <c r="I711" s="29" t="s">
        <v>72</v>
      </c>
      <c r="J711" s="29">
        <f t="shared" ca="1" si="50"/>
        <v>21</v>
      </c>
      <c r="K711" s="29">
        <f t="shared" si="54"/>
        <v>0.3</v>
      </c>
      <c r="L711" s="29">
        <f t="shared" ca="1" si="51"/>
        <v>1.4999999999999999E-2</v>
      </c>
      <c r="M711">
        <f>Замеры!AC703</f>
        <v>0</v>
      </c>
    </row>
    <row r="712" spans="1:13" ht="15.6" x14ac:dyDescent="0.3">
      <c r="A712" s="58">
        <f>IF(Замеры!B704=0, " ", Замеры!B704)</f>
        <v>701</v>
      </c>
      <c r="B712" s="59">
        <f>Замеры!J704</f>
        <v>0</v>
      </c>
      <c r="C712" s="60" t="str">
        <f>Замеры!G704</f>
        <v xml:space="preserve">Группа от QF </v>
      </c>
      <c r="D712" s="29" t="s">
        <v>73</v>
      </c>
      <c r="E712" s="28">
        <f>Замеры!L704</f>
        <v>0</v>
      </c>
      <c r="F712" s="29" t="s">
        <v>85</v>
      </c>
      <c r="G712" s="29">
        <f t="shared" si="52"/>
        <v>15</v>
      </c>
      <c r="H712" s="29">
        <f t="shared" si="53"/>
        <v>30</v>
      </c>
      <c r="I712" s="29" t="s">
        <v>72</v>
      </c>
      <c r="J712" s="29">
        <f t="shared" ca="1" si="50"/>
        <v>20.5</v>
      </c>
      <c r="K712" s="29">
        <f t="shared" si="54"/>
        <v>0.3</v>
      </c>
      <c r="L712" s="29">
        <f t="shared" ca="1" si="51"/>
        <v>1.9E-2</v>
      </c>
      <c r="M712">
        <f>Замеры!AC704</f>
        <v>0</v>
      </c>
    </row>
    <row r="713" spans="1:13" ht="15.6" x14ac:dyDescent="0.3">
      <c r="A713" s="58">
        <f>IF(Замеры!B705=0, " ", Замеры!B705)</f>
        <v>702</v>
      </c>
      <c r="B713" s="59">
        <f>Замеры!J705</f>
        <v>0</v>
      </c>
      <c r="C713" s="60" t="str">
        <f>Замеры!G705</f>
        <v xml:space="preserve">Группа от QF </v>
      </c>
      <c r="D713" s="29" t="s">
        <v>73</v>
      </c>
      <c r="E713" s="28">
        <f>Замеры!L705</f>
        <v>0</v>
      </c>
      <c r="F713" s="29" t="s">
        <v>85</v>
      </c>
      <c r="G713" s="29">
        <f t="shared" si="52"/>
        <v>15</v>
      </c>
      <c r="H713" s="29">
        <f t="shared" si="53"/>
        <v>30</v>
      </c>
      <c r="I713" s="29" t="s">
        <v>72</v>
      </c>
      <c r="J713" s="29">
        <f t="shared" ca="1" si="50"/>
        <v>20.9</v>
      </c>
      <c r="K713" s="29">
        <f t="shared" si="54"/>
        <v>0.3</v>
      </c>
      <c r="L713" s="29">
        <f t="shared" ca="1" si="51"/>
        <v>1.4E-2</v>
      </c>
      <c r="M713">
        <f>Замеры!AC705</f>
        <v>0</v>
      </c>
    </row>
    <row r="714" spans="1:13" ht="15.6" x14ac:dyDescent="0.3">
      <c r="A714" s="58">
        <f>IF(Замеры!B706=0, " ", Замеры!B706)</f>
        <v>703</v>
      </c>
      <c r="B714" s="59">
        <f>Замеры!J706</f>
        <v>0</v>
      </c>
      <c r="C714" s="60" t="str">
        <f>Замеры!G706</f>
        <v xml:space="preserve">Группа от QF </v>
      </c>
      <c r="D714" s="29" t="s">
        <v>73</v>
      </c>
      <c r="E714" s="28">
        <f>Замеры!L706</f>
        <v>0</v>
      </c>
      <c r="F714" s="29" t="s">
        <v>85</v>
      </c>
      <c r="G714" s="29">
        <f t="shared" si="52"/>
        <v>15</v>
      </c>
      <c r="H714" s="29">
        <f t="shared" si="53"/>
        <v>30</v>
      </c>
      <c r="I714" s="29" t="s">
        <v>72</v>
      </c>
      <c r="J714" s="29">
        <f t="shared" ca="1" si="50"/>
        <v>21.4</v>
      </c>
      <c r="K714" s="29">
        <f t="shared" si="54"/>
        <v>0.3</v>
      </c>
      <c r="L714" s="29">
        <f t="shared" ca="1" si="51"/>
        <v>1.2E-2</v>
      </c>
      <c r="M714">
        <f>Замеры!AC706</f>
        <v>0</v>
      </c>
    </row>
    <row r="715" spans="1:13" ht="15.6" x14ac:dyDescent="0.3">
      <c r="A715" s="58">
        <f>IF(Замеры!B707=0, " ", Замеры!B707)</f>
        <v>704</v>
      </c>
      <c r="B715" s="59">
        <f>Замеры!J707</f>
        <v>0</v>
      </c>
      <c r="C715" s="60" t="str">
        <f>Замеры!G707</f>
        <v xml:space="preserve">Группа от QF </v>
      </c>
      <c r="D715" s="29" t="s">
        <v>73</v>
      </c>
      <c r="E715" s="28">
        <f>Замеры!L707</f>
        <v>0</v>
      </c>
      <c r="F715" s="29" t="s">
        <v>85</v>
      </c>
      <c r="G715" s="29">
        <f t="shared" si="52"/>
        <v>15</v>
      </c>
      <c r="H715" s="29">
        <f t="shared" si="53"/>
        <v>30</v>
      </c>
      <c r="I715" s="29" t="s">
        <v>72</v>
      </c>
      <c r="J715" s="29">
        <f t="shared" ca="1" si="50"/>
        <v>20.100000000000001</v>
      </c>
      <c r="K715" s="29">
        <f t="shared" si="54"/>
        <v>0.3</v>
      </c>
      <c r="L715" s="29">
        <f t="shared" ca="1" si="51"/>
        <v>7.0000000000000001E-3</v>
      </c>
      <c r="M715">
        <f>Замеры!AC707</f>
        <v>0</v>
      </c>
    </row>
    <row r="716" spans="1:13" ht="15.6" x14ac:dyDescent="0.3">
      <c r="A716" s="58">
        <f>IF(Замеры!B708=0, " ", Замеры!B708)</f>
        <v>705</v>
      </c>
      <c r="B716" s="59">
        <f>Замеры!J708</f>
        <v>0</v>
      </c>
      <c r="C716" s="60" t="str">
        <f>Замеры!G708</f>
        <v xml:space="preserve">Группа от QF </v>
      </c>
      <c r="D716" s="29" t="s">
        <v>73</v>
      </c>
      <c r="E716" s="28">
        <f>Замеры!L708</f>
        <v>0</v>
      </c>
      <c r="F716" s="29" t="s">
        <v>85</v>
      </c>
      <c r="G716" s="29">
        <f t="shared" si="52"/>
        <v>15</v>
      </c>
      <c r="H716" s="29">
        <f t="shared" si="53"/>
        <v>30</v>
      </c>
      <c r="I716" s="29" t="s">
        <v>72</v>
      </c>
      <c r="J716" s="29">
        <f t="shared" ref="J716:J779" ca="1" si="55">RANDBETWEEN(201,219)/10</f>
        <v>20.2</v>
      </c>
      <c r="K716" s="29">
        <f t="shared" si="54"/>
        <v>0.3</v>
      </c>
      <c r="L716" s="29">
        <f t="shared" ref="L716:L779" ca="1" si="56">RANDBETWEEN(7,19)/1000</f>
        <v>1.7999999999999999E-2</v>
      </c>
      <c r="M716">
        <f>Замеры!AC708</f>
        <v>0</v>
      </c>
    </row>
    <row r="717" spans="1:13" ht="15.6" x14ac:dyDescent="0.3">
      <c r="A717" s="58">
        <f>IF(Замеры!B709=0, " ", Замеры!B709)</f>
        <v>706</v>
      </c>
      <c r="B717" s="59">
        <f>Замеры!J709</f>
        <v>0</v>
      </c>
      <c r="C717" s="60" t="str">
        <f>Замеры!G709</f>
        <v xml:space="preserve">Группа от QF </v>
      </c>
      <c r="D717" s="29" t="s">
        <v>73</v>
      </c>
      <c r="E717" s="28">
        <f>Замеры!L709</f>
        <v>0</v>
      </c>
      <c r="F717" s="29" t="s">
        <v>85</v>
      </c>
      <c r="G717" s="29">
        <f t="shared" ref="G717:G780" si="57">$M$9</f>
        <v>15</v>
      </c>
      <c r="H717" s="29">
        <f t="shared" ref="H717:H780" si="58">$N$9</f>
        <v>30</v>
      </c>
      <c r="I717" s="29" t="s">
        <v>72</v>
      </c>
      <c r="J717" s="29">
        <f t="shared" ca="1" si="55"/>
        <v>21.4</v>
      </c>
      <c r="K717" s="29">
        <f t="shared" ref="K717:K780" si="59">$O$9</f>
        <v>0.3</v>
      </c>
      <c r="L717" s="29">
        <f t="shared" ca="1" si="56"/>
        <v>8.0000000000000002E-3</v>
      </c>
      <c r="M717">
        <f>Замеры!AC709</f>
        <v>0</v>
      </c>
    </row>
    <row r="718" spans="1:13" ht="15.6" x14ac:dyDescent="0.3">
      <c r="A718" s="58">
        <f>IF(Замеры!B710=0, " ", Замеры!B710)</f>
        <v>707</v>
      </c>
      <c r="B718" s="59">
        <f>Замеры!J710</f>
        <v>0</v>
      </c>
      <c r="C718" s="60" t="str">
        <f>Замеры!G710</f>
        <v xml:space="preserve">Группа от QF </v>
      </c>
      <c r="D718" s="29" t="s">
        <v>73</v>
      </c>
      <c r="E718" s="28">
        <f>Замеры!L710</f>
        <v>0</v>
      </c>
      <c r="F718" s="29" t="s">
        <v>85</v>
      </c>
      <c r="G718" s="29">
        <f t="shared" si="57"/>
        <v>15</v>
      </c>
      <c r="H718" s="29">
        <f t="shared" si="58"/>
        <v>30</v>
      </c>
      <c r="I718" s="29" t="s">
        <v>72</v>
      </c>
      <c r="J718" s="29">
        <f t="shared" ca="1" si="55"/>
        <v>20.9</v>
      </c>
      <c r="K718" s="29">
        <f t="shared" si="59"/>
        <v>0.3</v>
      </c>
      <c r="L718" s="29">
        <f t="shared" ca="1" si="56"/>
        <v>1.4E-2</v>
      </c>
      <c r="M718">
        <f>Замеры!AC710</f>
        <v>0</v>
      </c>
    </row>
    <row r="719" spans="1:13" ht="15.6" x14ac:dyDescent="0.3">
      <c r="A719" s="58">
        <f>IF(Замеры!B711=0, " ", Замеры!B711)</f>
        <v>708</v>
      </c>
      <c r="B719" s="59">
        <f>Замеры!J711</f>
        <v>0</v>
      </c>
      <c r="C719" s="60" t="str">
        <f>Замеры!G711</f>
        <v xml:space="preserve">Группа от QF </v>
      </c>
      <c r="D719" s="29" t="s">
        <v>73</v>
      </c>
      <c r="E719" s="28">
        <f>Замеры!L711</f>
        <v>0</v>
      </c>
      <c r="F719" s="29" t="s">
        <v>85</v>
      </c>
      <c r="G719" s="29">
        <f t="shared" si="57"/>
        <v>15</v>
      </c>
      <c r="H719" s="29">
        <f t="shared" si="58"/>
        <v>30</v>
      </c>
      <c r="I719" s="29" t="s">
        <v>72</v>
      </c>
      <c r="J719" s="29">
        <f t="shared" ca="1" si="55"/>
        <v>20.399999999999999</v>
      </c>
      <c r="K719" s="29">
        <f t="shared" si="59"/>
        <v>0.3</v>
      </c>
      <c r="L719" s="29">
        <f t="shared" ca="1" si="56"/>
        <v>1.2E-2</v>
      </c>
      <c r="M719">
        <f>Замеры!AC711</f>
        <v>0</v>
      </c>
    </row>
    <row r="720" spans="1:13" ht="15.6" x14ac:dyDescent="0.3">
      <c r="A720" s="58">
        <f>IF(Замеры!B712=0, " ", Замеры!B712)</f>
        <v>709</v>
      </c>
      <c r="B720" s="59">
        <f>Замеры!J712</f>
        <v>0</v>
      </c>
      <c r="C720" s="60" t="str">
        <f>Замеры!G712</f>
        <v xml:space="preserve">Группа от QF </v>
      </c>
      <c r="D720" s="29" t="s">
        <v>73</v>
      </c>
      <c r="E720" s="28">
        <f>Замеры!L712</f>
        <v>0</v>
      </c>
      <c r="F720" s="29" t="s">
        <v>85</v>
      </c>
      <c r="G720" s="29">
        <f t="shared" si="57"/>
        <v>15</v>
      </c>
      <c r="H720" s="29">
        <f t="shared" si="58"/>
        <v>30</v>
      </c>
      <c r="I720" s="29" t="s">
        <v>72</v>
      </c>
      <c r="J720" s="29">
        <f t="shared" ca="1" si="55"/>
        <v>20.3</v>
      </c>
      <c r="K720" s="29">
        <f t="shared" si="59"/>
        <v>0.3</v>
      </c>
      <c r="L720" s="29">
        <f t="shared" ca="1" si="56"/>
        <v>8.9999999999999993E-3</v>
      </c>
      <c r="M720">
        <f>Замеры!AC712</f>
        <v>0</v>
      </c>
    </row>
    <row r="721" spans="1:13" ht="15.6" x14ac:dyDescent="0.3">
      <c r="A721" s="58">
        <f>IF(Замеры!B713=0, " ", Замеры!B713)</f>
        <v>710</v>
      </c>
      <c r="B721" s="59">
        <f>Замеры!J713</f>
        <v>0</v>
      </c>
      <c r="C721" s="60" t="str">
        <f>Замеры!G713</f>
        <v xml:space="preserve">Группа от QF </v>
      </c>
      <c r="D721" s="29" t="s">
        <v>73</v>
      </c>
      <c r="E721" s="28">
        <f>Замеры!L713</f>
        <v>0</v>
      </c>
      <c r="F721" s="29" t="s">
        <v>85</v>
      </c>
      <c r="G721" s="29">
        <f t="shared" si="57"/>
        <v>15</v>
      </c>
      <c r="H721" s="29">
        <f t="shared" si="58"/>
        <v>30</v>
      </c>
      <c r="I721" s="29" t="s">
        <v>72</v>
      </c>
      <c r="J721" s="29">
        <f t="shared" ca="1" si="55"/>
        <v>21.3</v>
      </c>
      <c r="K721" s="29">
        <f t="shared" si="59"/>
        <v>0.3</v>
      </c>
      <c r="L721" s="29">
        <f t="shared" ca="1" si="56"/>
        <v>1.7000000000000001E-2</v>
      </c>
      <c r="M721">
        <f>Замеры!AC713</f>
        <v>0</v>
      </c>
    </row>
    <row r="722" spans="1:13" ht="15.6" x14ac:dyDescent="0.3">
      <c r="A722" s="58">
        <f>IF(Замеры!B714=0, " ", Замеры!B714)</f>
        <v>711</v>
      </c>
      <c r="B722" s="59">
        <f>Замеры!J714</f>
        <v>0</v>
      </c>
      <c r="C722" s="60" t="str">
        <f>Замеры!G714</f>
        <v xml:space="preserve">Группа от QF </v>
      </c>
      <c r="D722" s="29" t="s">
        <v>73</v>
      </c>
      <c r="E722" s="28">
        <f>Замеры!L714</f>
        <v>0</v>
      </c>
      <c r="F722" s="29" t="s">
        <v>85</v>
      </c>
      <c r="G722" s="29">
        <f t="shared" si="57"/>
        <v>15</v>
      </c>
      <c r="H722" s="29">
        <f t="shared" si="58"/>
        <v>30</v>
      </c>
      <c r="I722" s="29" t="s">
        <v>72</v>
      </c>
      <c r="J722" s="29">
        <f t="shared" ca="1" si="55"/>
        <v>21.5</v>
      </c>
      <c r="K722" s="29">
        <f t="shared" si="59"/>
        <v>0.3</v>
      </c>
      <c r="L722" s="29">
        <f t="shared" ca="1" si="56"/>
        <v>7.0000000000000001E-3</v>
      </c>
      <c r="M722">
        <f>Замеры!AC714</f>
        <v>0</v>
      </c>
    </row>
    <row r="723" spans="1:13" ht="15.6" x14ac:dyDescent="0.3">
      <c r="A723" s="58">
        <f>IF(Замеры!B715=0, " ", Замеры!B715)</f>
        <v>712</v>
      </c>
      <c r="B723" s="59">
        <f>Замеры!J715</f>
        <v>0</v>
      </c>
      <c r="C723" s="60" t="str">
        <f>Замеры!G715</f>
        <v xml:space="preserve">Группа от QF </v>
      </c>
      <c r="D723" s="29" t="s">
        <v>73</v>
      </c>
      <c r="E723" s="28">
        <f>Замеры!L715</f>
        <v>0</v>
      </c>
      <c r="F723" s="29" t="s">
        <v>85</v>
      </c>
      <c r="G723" s="29">
        <f t="shared" si="57"/>
        <v>15</v>
      </c>
      <c r="H723" s="29">
        <f t="shared" si="58"/>
        <v>30</v>
      </c>
      <c r="I723" s="29" t="s">
        <v>72</v>
      </c>
      <c r="J723" s="29">
        <f t="shared" ca="1" si="55"/>
        <v>20.7</v>
      </c>
      <c r="K723" s="29">
        <f t="shared" si="59"/>
        <v>0.3</v>
      </c>
      <c r="L723" s="29">
        <f t="shared" ca="1" si="56"/>
        <v>8.9999999999999993E-3</v>
      </c>
      <c r="M723">
        <f>Замеры!AC715</f>
        <v>0</v>
      </c>
    </row>
    <row r="724" spans="1:13" ht="15.6" x14ac:dyDescent="0.3">
      <c r="A724" s="58">
        <f>IF(Замеры!B716=0, " ", Замеры!B716)</f>
        <v>713</v>
      </c>
      <c r="B724" s="59">
        <f>Замеры!J716</f>
        <v>0</v>
      </c>
      <c r="C724" s="60" t="str">
        <f>Замеры!G716</f>
        <v xml:space="preserve">Группа от QF </v>
      </c>
      <c r="D724" s="29" t="s">
        <v>73</v>
      </c>
      <c r="E724" s="28">
        <f>Замеры!L716</f>
        <v>0</v>
      </c>
      <c r="F724" s="29" t="s">
        <v>85</v>
      </c>
      <c r="G724" s="29">
        <f t="shared" si="57"/>
        <v>15</v>
      </c>
      <c r="H724" s="29">
        <f t="shared" si="58"/>
        <v>30</v>
      </c>
      <c r="I724" s="29" t="s">
        <v>72</v>
      </c>
      <c r="J724" s="29">
        <f t="shared" ca="1" si="55"/>
        <v>21.7</v>
      </c>
      <c r="K724" s="29">
        <f t="shared" si="59"/>
        <v>0.3</v>
      </c>
      <c r="L724" s="29">
        <f t="shared" ca="1" si="56"/>
        <v>0.01</v>
      </c>
      <c r="M724">
        <f>Замеры!AC716</f>
        <v>0</v>
      </c>
    </row>
    <row r="725" spans="1:13" ht="15.6" x14ac:dyDescent="0.3">
      <c r="A725" s="58">
        <f>IF(Замеры!B717=0, " ", Замеры!B717)</f>
        <v>714</v>
      </c>
      <c r="B725" s="59">
        <f>Замеры!J717</f>
        <v>0</v>
      </c>
      <c r="C725" s="60" t="str">
        <f>Замеры!G717</f>
        <v xml:space="preserve">Группа от QF </v>
      </c>
      <c r="D725" s="29" t="s">
        <v>73</v>
      </c>
      <c r="E725" s="28">
        <f>Замеры!L717</f>
        <v>0</v>
      </c>
      <c r="F725" s="29" t="s">
        <v>85</v>
      </c>
      <c r="G725" s="29">
        <f t="shared" si="57"/>
        <v>15</v>
      </c>
      <c r="H725" s="29">
        <f t="shared" si="58"/>
        <v>30</v>
      </c>
      <c r="I725" s="29" t="s">
        <v>72</v>
      </c>
      <c r="J725" s="29">
        <f t="shared" ca="1" si="55"/>
        <v>20.100000000000001</v>
      </c>
      <c r="K725" s="29">
        <f t="shared" si="59"/>
        <v>0.3</v>
      </c>
      <c r="L725" s="29">
        <f t="shared" ca="1" si="56"/>
        <v>8.9999999999999993E-3</v>
      </c>
      <c r="M725">
        <f>Замеры!AC717</f>
        <v>0</v>
      </c>
    </row>
    <row r="726" spans="1:13" ht="15.6" x14ac:dyDescent="0.3">
      <c r="A726" s="58">
        <f>IF(Замеры!B718=0, " ", Замеры!B718)</f>
        <v>715</v>
      </c>
      <c r="B726" s="59">
        <f>Замеры!J718</f>
        <v>0</v>
      </c>
      <c r="C726" s="60" t="str">
        <f>Замеры!G718</f>
        <v xml:space="preserve">Группа от QF </v>
      </c>
      <c r="D726" s="29" t="s">
        <v>73</v>
      </c>
      <c r="E726" s="28">
        <f>Замеры!L718</f>
        <v>0</v>
      </c>
      <c r="F726" s="29" t="s">
        <v>85</v>
      </c>
      <c r="G726" s="29">
        <f t="shared" si="57"/>
        <v>15</v>
      </c>
      <c r="H726" s="29">
        <f t="shared" si="58"/>
        <v>30</v>
      </c>
      <c r="I726" s="29" t="s">
        <v>72</v>
      </c>
      <c r="J726" s="29">
        <f t="shared" ca="1" si="55"/>
        <v>20.9</v>
      </c>
      <c r="K726" s="29">
        <f t="shared" si="59"/>
        <v>0.3</v>
      </c>
      <c r="L726" s="29">
        <f t="shared" ca="1" si="56"/>
        <v>8.9999999999999993E-3</v>
      </c>
      <c r="M726">
        <f>Замеры!AC718</f>
        <v>0</v>
      </c>
    </row>
    <row r="727" spans="1:13" ht="15.6" x14ac:dyDescent="0.3">
      <c r="A727" s="58">
        <f>IF(Замеры!B719=0, " ", Замеры!B719)</f>
        <v>716</v>
      </c>
      <c r="B727" s="59">
        <f>Замеры!J719</f>
        <v>0</v>
      </c>
      <c r="C727" s="60" t="str">
        <f>Замеры!G719</f>
        <v xml:space="preserve">Группа от QF </v>
      </c>
      <c r="D727" s="29" t="s">
        <v>73</v>
      </c>
      <c r="E727" s="28">
        <f>Замеры!L719</f>
        <v>0</v>
      </c>
      <c r="F727" s="29" t="s">
        <v>85</v>
      </c>
      <c r="G727" s="29">
        <f t="shared" si="57"/>
        <v>15</v>
      </c>
      <c r="H727" s="29">
        <f t="shared" si="58"/>
        <v>30</v>
      </c>
      <c r="I727" s="29" t="s">
        <v>72</v>
      </c>
      <c r="J727" s="29">
        <f t="shared" ca="1" si="55"/>
        <v>21.6</v>
      </c>
      <c r="K727" s="29">
        <f t="shared" si="59"/>
        <v>0.3</v>
      </c>
      <c r="L727" s="29">
        <f t="shared" ca="1" si="56"/>
        <v>1.6E-2</v>
      </c>
      <c r="M727">
        <f>Замеры!AC719</f>
        <v>0</v>
      </c>
    </row>
    <row r="728" spans="1:13" ht="15.6" x14ac:dyDescent="0.3">
      <c r="A728" s="58">
        <f>IF(Замеры!B720=0, " ", Замеры!B720)</f>
        <v>717</v>
      </c>
      <c r="B728" s="59">
        <f>Замеры!J720</f>
        <v>0</v>
      </c>
      <c r="C728" s="60" t="str">
        <f>Замеры!G720</f>
        <v xml:space="preserve">Группа от QF </v>
      </c>
      <c r="D728" s="29" t="s">
        <v>73</v>
      </c>
      <c r="E728" s="28">
        <f>Замеры!L720</f>
        <v>0</v>
      </c>
      <c r="F728" s="29" t="s">
        <v>85</v>
      </c>
      <c r="G728" s="29">
        <f t="shared" si="57"/>
        <v>15</v>
      </c>
      <c r="H728" s="29">
        <f t="shared" si="58"/>
        <v>30</v>
      </c>
      <c r="I728" s="29" t="s">
        <v>72</v>
      </c>
      <c r="J728" s="29">
        <f t="shared" ca="1" si="55"/>
        <v>20.8</v>
      </c>
      <c r="K728" s="29">
        <f t="shared" si="59"/>
        <v>0.3</v>
      </c>
      <c r="L728" s="29">
        <f t="shared" ca="1" si="56"/>
        <v>7.0000000000000001E-3</v>
      </c>
      <c r="M728">
        <f>Замеры!AC720</f>
        <v>0</v>
      </c>
    </row>
    <row r="729" spans="1:13" ht="15.6" x14ac:dyDescent="0.3">
      <c r="A729" s="58">
        <f>IF(Замеры!B721=0, " ", Замеры!B721)</f>
        <v>718</v>
      </c>
      <c r="B729" s="59">
        <f>Замеры!J721</f>
        <v>0</v>
      </c>
      <c r="C729" s="60" t="str">
        <f>Замеры!G721</f>
        <v xml:space="preserve">Группа от QF </v>
      </c>
      <c r="D729" s="29" t="s">
        <v>73</v>
      </c>
      <c r="E729" s="28">
        <f>Замеры!L721</f>
        <v>0</v>
      </c>
      <c r="F729" s="29" t="s">
        <v>85</v>
      </c>
      <c r="G729" s="29">
        <f t="shared" si="57"/>
        <v>15</v>
      </c>
      <c r="H729" s="29">
        <f t="shared" si="58"/>
        <v>30</v>
      </c>
      <c r="I729" s="29" t="s">
        <v>72</v>
      </c>
      <c r="J729" s="29">
        <f t="shared" ca="1" si="55"/>
        <v>21.5</v>
      </c>
      <c r="K729" s="29">
        <f t="shared" si="59"/>
        <v>0.3</v>
      </c>
      <c r="L729" s="29">
        <f t="shared" ca="1" si="56"/>
        <v>1.4E-2</v>
      </c>
      <c r="M729">
        <f>Замеры!AC721</f>
        <v>0</v>
      </c>
    </row>
    <row r="730" spans="1:13" ht="15.6" x14ac:dyDescent="0.3">
      <c r="A730" s="58">
        <f>IF(Замеры!B722=0, " ", Замеры!B722)</f>
        <v>719</v>
      </c>
      <c r="B730" s="59">
        <f>Замеры!J722</f>
        <v>0</v>
      </c>
      <c r="C730" s="60" t="str">
        <f>Замеры!G722</f>
        <v xml:space="preserve">Группа от QF </v>
      </c>
      <c r="D730" s="29" t="s">
        <v>73</v>
      </c>
      <c r="E730" s="28">
        <f>Замеры!L722</f>
        <v>0</v>
      </c>
      <c r="F730" s="29" t="s">
        <v>85</v>
      </c>
      <c r="G730" s="29">
        <f t="shared" si="57"/>
        <v>15</v>
      </c>
      <c r="H730" s="29">
        <f t="shared" si="58"/>
        <v>30</v>
      </c>
      <c r="I730" s="29" t="s">
        <v>72</v>
      </c>
      <c r="J730" s="29">
        <f t="shared" ca="1" si="55"/>
        <v>21.3</v>
      </c>
      <c r="K730" s="29">
        <f t="shared" si="59"/>
        <v>0.3</v>
      </c>
      <c r="L730" s="29">
        <f t="shared" ca="1" si="56"/>
        <v>1.2E-2</v>
      </c>
      <c r="M730">
        <f>Замеры!AC722</f>
        <v>0</v>
      </c>
    </row>
    <row r="731" spans="1:13" ht="15.6" x14ac:dyDescent="0.3">
      <c r="A731" s="58">
        <f>IF(Замеры!B723=0, " ", Замеры!B723)</f>
        <v>720</v>
      </c>
      <c r="B731" s="59">
        <f>Замеры!J723</f>
        <v>0</v>
      </c>
      <c r="C731" s="60" t="str">
        <f>Замеры!G723</f>
        <v xml:space="preserve">Группа от QF </v>
      </c>
      <c r="D731" s="29" t="s">
        <v>73</v>
      </c>
      <c r="E731" s="28">
        <f>Замеры!L723</f>
        <v>0</v>
      </c>
      <c r="F731" s="29" t="s">
        <v>85</v>
      </c>
      <c r="G731" s="29">
        <f t="shared" si="57"/>
        <v>15</v>
      </c>
      <c r="H731" s="29">
        <f t="shared" si="58"/>
        <v>30</v>
      </c>
      <c r="I731" s="29" t="s">
        <v>72</v>
      </c>
      <c r="J731" s="29">
        <f t="shared" ca="1" si="55"/>
        <v>21.9</v>
      </c>
      <c r="K731" s="29">
        <f t="shared" si="59"/>
        <v>0.3</v>
      </c>
      <c r="L731" s="29">
        <f t="shared" ca="1" si="56"/>
        <v>1.6E-2</v>
      </c>
      <c r="M731">
        <f>Замеры!AC723</f>
        <v>0</v>
      </c>
    </row>
    <row r="732" spans="1:13" ht="15.6" x14ac:dyDescent="0.3">
      <c r="A732" s="58">
        <f>IF(Замеры!B724=0, " ", Замеры!B724)</f>
        <v>721</v>
      </c>
      <c r="B732" s="59">
        <f>Замеры!J724</f>
        <v>0</v>
      </c>
      <c r="C732" s="60" t="str">
        <f>Замеры!G724</f>
        <v xml:space="preserve">Группа от QF </v>
      </c>
      <c r="D732" s="29" t="s">
        <v>73</v>
      </c>
      <c r="E732" s="28">
        <f>Замеры!L724</f>
        <v>0</v>
      </c>
      <c r="F732" s="29" t="s">
        <v>85</v>
      </c>
      <c r="G732" s="29">
        <f t="shared" si="57"/>
        <v>15</v>
      </c>
      <c r="H732" s="29">
        <f t="shared" si="58"/>
        <v>30</v>
      </c>
      <c r="I732" s="29" t="s">
        <v>72</v>
      </c>
      <c r="J732" s="29">
        <f t="shared" ca="1" si="55"/>
        <v>20.399999999999999</v>
      </c>
      <c r="K732" s="29">
        <f t="shared" si="59"/>
        <v>0.3</v>
      </c>
      <c r="L732" s="29">
        <f t="shared" ca="1" si="56"/>
        <v>1.4999999999999999E-2</v>
      </c>
      <c r="M732">
        <f>Замеры!AC724</f>
        <v>0</v>
      </c>
    </row>
    <row r="733" spans="1:13" ht="15.6" x14ac:dyDescent="0.3">
      <c r="A733" s="58">
        <f>IF(Замеры!B725=0, " ", Замеры!B725)</f>
        <v>722</v>
      </c>
      <c r="B733" s="59">
        <f>Замеры!J725</f>
        <v>0</v>
      </c>
      <c r="C733" s="60" t="str">
        <f>Замеры!G725</f>
        <v xml:space="preserve">Группа от QF </v>
      </c>
      <c r="D733" s="29" t="s">
        <v>73</v>
      </c>
      <c r="E733" s="28">
        <f>Замеры!L725</f>
        <v>0</v>
      </c>
      <c r="F733" s="29" t="s">
        <v>85</v>
      </c>
      <c r="G733" s="29">
        <f t="shared" si="57"/>
        <v>15</v>
      </c>
      <c r="H733" s="29">
        <f t="shared" si="58"/>
        <v>30</v>
      </c>
      <c r="I733" s="29" t="s">
        <v>72</v>
      </c>
      <c r="J733" s="29">
        <f t="shared" ca="1" si="55"/>
        <v>21.8</v>
      </c>
      <c r="K733" s="29">
        <f t="shared" si="59"/>
        <v>0.3</v>
      </c>
      <c r="L733" s="29">
        <f t="shared" ca="1" si="56"/>
        <v>1.2E-2</v>
      </c>
      <c r="M733">
        <f>Замеры!AC725</f>
        <v>0</v>
      </c>
    </row>
    <row r="734" spans="1:13" ht="15.6" x14ac:dyDescent="0.3">
      <c r="A734" s="58">
        <f>IF(Замеры!B726=0, " ", Замеры!B726)</f>
        <v>723</v>
      </c>
      <c r="B734" s="59">
        <f>Замеры!J726</f>
        <v>0</v>
      </c>
      <c r="C734" s="60" t="str">
        <f>Замеры!G726</f>
        <v xml:space="preserve">Группа от QF </v>
      </c>
      <c r="D734" s="29" t="s">
        <v>73</v>
      </c>
      <c r="E734" s="28">
        <f>Замеры!L726</f>
        <v>0</v>
      </c>
      <c r="F734" s="29" t="s">
        <v>85</v>
      </c>
      <c r="G734" s="29">
        <f t="shared" si="57"/>
        <v>15</v>
      </c>
      <c r="H734" s="29">
        <f t="shared" si="58"/>
        <v>30</v>
      </c>
      <c r="I734" s="29" t="s">
        <v>72</v>
      </c>
      <c r="J734" s="29">
        <f t="shared" ca="1" si="55"/>
        <v>21</v>
      </c>
      <c r="K734" s="29">
        <f t="shared" si="59"/>
        <v>0.3</v>
      </c>
      <c r="L734" s="29">
        <f t="shared" ca="1" si="56"/>
        <v>1.2999999999999999E-2</v>
      </c>
      <c r="M734">
        <f>Замеры!AC726</f>
        <v>0</v>
      </c>
    </row>
    <row r="735" spans="1:13" ht="15.6" x14ac:dyDescent="0.3">
      <c r="A735" s="58">
        <f>IF(Замеры!B727=0, " ", Замеры!B727)</f>
        <v>724</v>
      </c>
      <c r="B735" s="59">
        <f>Замеры!J727</f>
        <v>0</v>
      </c>
      <c r="C735" s="60" t="str">
        <f>Замеры!G727</f>
        <v xml:space="preserve">Группа от QF </v>
      </c>
      <c r="D735" s="29" t="s">
        <v>73</v>
      </c>
      <c r="E735" s="28">
        <f>Замеры!L727</f>
        <v>0</v>
      </c>
      <c r="F735" s="29" t="s">
        <v>85</v>
      </c>
      <c r="G735" s="29">
        <f t="shared" si="57"/>
        <v>15</v>
      </c>
      <c r="H735" s="29">
        <f t="shared" si="58"/>
        <v>30</v>
      </c>
      <c r="I735" s="29" t="s">
        <v>72</v>
      </c>
      <c r="J735" s="29">
        <f t="shared" ca="1" si="55"/>
        <v>20.9</v>
      </c>
      <c r="K735" s="29">
        <f t="shared" si="59"/>
        <v>0.3</v>
      </c>
      <c r="L735" s="29">
        <f t="shared" ca="1" si="56"/>
        <v>1.4999999999999999E-2</v>
      </c>
      <c r="M735">
        <f>Замеры!AC727</f>
        <v>0</v>
      </c>
    </row>
    <row r="736" spans="1:13" ht="15.6" x14ac:dyDescent="0.3">
      <c r="A736" s="58">
        <f>IF(Замеры!B728=0, " ", Замеры!B728)</f>
        <v>725</v>
      </c>
      <c r="B736" s="59">
        <f>Замеры!J728</f>
        <v>0</v>
      </c>
      <c r="C736" s="60" t="str">
        <f>Замеры!G728</f>
        <v xml:space="preserve">Группа от QF </v>
      </c>
      <c r="D736" s="29" t="s">
        <v>73</v>
      </c>
      <c r="E736" s="28">
        <f>Замеры!L728</f>
        <v>0</v>
      </c>
      <c r="F736" s="29" t="s">
        <v>85</v>
      </c>
      <c r="G736" s="29">
        <f t="shared" si="57"/>
        <v>15</v>
      </c>
      <c r="H736" s="29">
        <f t="shared" si="58"/>
        <v>30</v>
      </c>
      <c r="I736" s="29" t="s">
        <v>72</v>
      </c>
      <c r="J736" s="29">
        <f t="shared" ca="1" si="55"/>
        <v>21.2</v>
      </c>
      <c r="K736" s="29">
        <f t="shared" si="59"/>
        <v>0.3</v>
      </c>
      <c r="L736" s="29">
        <f t="shared" ca="1" si="56"/>
        <v>1.4E-2</v>
      </c>
      <c r="M736">
        <f>Замеры!AC728</f>
        <v>0</v>
      </c>
    </row>
    <row r="737" spans="1:13" ht="15.6" x14ac:dyDescent="0.3">
      <c r="A737" s="58">
        <f>IF(Замеры!B729=0, " ", Замеры!B729)</f>
        <v>726</v>
      </c>
      <c r="B737" s="59">
        <f>Замеры!J729</f>
        <v>0</v>
      </c>
      <c r="C737" s="60" t="str">
        <f>Замеры!G729</f>
        <v xml:space="preserve">Группа от QF </v>
      </c>
      <c r="D737" s="29" t="s">
        <v>73</v>
      </c>
      <c r="E737" s="28">
        <f>Замеры!L729</f>
        <v>0</v>
      </c>
      <c r="F737" s="29" t="s">
        <v>85</v>
      </c>
      <c r="G737" s="29">
        <f t="shared" si="57"/>
        <v>15</v>
      </c>
      <c r="H737" s="29">
        <f t="shared" si="58"/>
        <v>30</v>
      </c>
      <c r="I737" s="29" t="s">
        <v>72</v>
      </c>
      <c r="J737" s="29">
        <f t="shared" ca="1" si="55"/>
        <v>20.9</v>
      </c>
      <c r="K737" s="29">
        <f t="shared" si="59"/>
        <v>0.3</v>
      </c>
      <c r="L737" s="29">
        <f t="shared" ca="1" si="56"/>
        <v>1.0999999999999999E-2</v>
      </c>
      <c r="M737">
        <f>Замеры!AC729</f>
        <v>0</v>
      </c>
    </row>
    <row r="738" spans="1:13" ht="15.6" x14ac:dyDescent="0.3">
      <c r="A738" s="58">
        <f>IF(Замеры!B730=0, " ", Замеры!B730)</f>
        <v>727</v>
      </c>
      <c r="B738" s="59">
        <f>Замеры!J730</f>
        <v>0</v>
      </c>
      <c r="C738" s="60" t="str">
        <f>Замеры!G730</f>
        <v xml:space="preserve">Группа от QF </v>
      </c>
      <c r="D738" s="29" t="s">
        <v>73</v>
      </c>
      <c r="E738" s="28">
        <f>Замеры!L730</f>
        <v>0</v>
      </c>
      <c r="F738" s="29" t="s">
        <v>85</v>
      </c>
      <c r="G738" s="29">
        <f t="shared" si="57"/>
        <v>15</v>
      </c>
      <c r="H738" s="29">
        <f t="shared" si="58"/>
        <v>30</v>
      </c>
      <c r="I738" s="29" t="s">
        <v>72</v>
      </c>
      <c r="J738" s="29">
        <f t="shared" ca="1" si="55"/>
        <v>20.5</v>
      </c>
      <c r="K738" s="29">
        <f t="shared" si="59"/>
        <v>0.3</v>
      </c>
      <c r="L738" s="29">
        <f t="shared" ca="1" si="56"/>
        <v>7.0000000000000001E-3</v>
      </c>
      <c r="M738">
        <f>Замеры!AC730</f>
        <v>0</v>
      </c>
    </row>
    <row r="739" spans="1:13" ht="15.6" x14ac:dyDescent="0.3">
      <c r="A739" s="58">
        <f>IF(Замеры!B731=0, " ", Замеры!B731)</f>
        <v>728</v>
      </c>
      <c r="B739" s="59">
        <f>Замеры!J731</f>
        <v>0</v>
      </c>
      <c r="C739" s="60" t="str">
        <f>Замеры!G731</f>
        <v xml:space="preserve">Группа от QF </v>
      </c>
      <c r="D739" s="29" t="s">
        <v>73</v>
      </c>
      <c r="E739" s="28">
        <f>Замеры!L731</f>
        <v>0</v>
      </c>
      <c r="F739" s="29" t="s">
        <v>85</v>
      </c>
      <c r="G739" s="29">
        <f t="shared" si="57"/>
        <v>15</v>
      </c>
      <c r="H739" s="29">
        <f t="shared" si="58"/>
        <v>30</v>
      </c>
      <c r="I739" s="29" t="s">
        <v>72</v>
      </c>
      <c r="J739" s="29">
        <f t="shared" ca="1" si="55"/>
        <v>21.5</v>
      </c>
      <c r="K739" s="29">
        <f t="shared" si="59"/>
        <v>0.3</v>
      </c>
      <c r="L739" s="29">
        <f t="shared" ca="1" si="56"/>
        <v>1.7000000000000001E-2</v>
      </c>
      <c r="M739">
        <f>Замеры!AC731</f>
        <v>0</v>
      </c>
    </row>
    <row r="740" spans="1:13" ht="15.6" x14ac:dyDescent="0.3">
      <c r="A740" s="58">
        <f>IF(Замеры!B732=0, " ", Замеры!B732)</f>
        <v>729</v>
      </c>
      <c r="B740" s="59">
        <f>Замеры!J732</f>
        <v>0</v>
      </c>
      <c r="C740" s="60" t="str">
        <f>Замеры!G732</f>
        <v xml:space="preserve">Группа от QF </v>
      </c>
      <c r="D740" s="29" t="s">
        <v>73</v>
      </c>
      <c r="E740" s="28">
        <f>Замеры!L732</f>
        <v>0</v>
      </c>
      <c r="F740" s="29" t="s">
        <v>85</v>
      </c>
      <c r="G740" s="29">
        <f t="shared" si="57"/>
        <v>15</v>
      </c>
      <c r="H740" s="29">
        <f t="shared" si="58"/>
        <v>30</v>
      </c>
      <c r="I740" s="29" t="s">
        <v>72</v>
      </c>
      <c r="J740" s="29">
        <f t="shared" ca="1" si="55"/>
        <v>20.9</v>
      </c>
      <c r="K740" s="29">
        <f t="shared" si="59"/>
        <v>0.3</v>
      </c>
      <c r="L740" s="29">
        <f t="shared" ca="1" si="56"/>
        <v>0.01</v>
      </c>
      <c r="M740">
        <f>Замеры!AC732</f>
        <v>0</v>
      </c>
    </row>
    <row r="741" spans="1:13" ht="15.6" x14ac:dyDescent="0.3">
      <c r="A741" s="58">
        <f>IF(Замеры!B733=0, " ", Замеры!B733)</f>
        <v>730</v>
      </c>
      <c r="B741" s="59">
        <f>Замеры!J733</f>
        <v>0</v>
      </c>
      <c r="C741" s="60" t="str">
        <f>Замеры!G733</f>
        <v xml:space="preserve">Группа от QF </v>
      </c>
      <c r="D741" s="29" t="s">
        <v>73</v>
      </c>
      <c r="E741" s="28">
        <f>Замеры!L733</f>
        <v>0</v>
      </c>
      <c r="F741" s="29" t="s">
        <v>85</v>
      </c>
      <c r="G741" s="29">
        <f t="shared" si="57"/>
        <v>15</v>
      </c>
      <c r="H741" s="29">
        <f t="shared" si="58"/>
        <v>30</v>
      </c>
      <c r="I741" s="29" t="s">
        <v>72</v>
      </c>
      <c r="J741" s="29">
        <f t="shared" ca="1" si="55"/>
        <v>20.8</v>
      </c>
      <c r="K741" s="29">
        <f t="shared" si="59"/>
        <v>0.3</v>
      </c>
      <c r="L741" s="29">
        <f t="shared" ca="1" si="56"/>
        <v>1.6E-2</v>
      </c>
      <c r="M741">
        <f>Замеры!AC733</f>
        <v>0</v>
      </c>
    </row>
    <row r="742" spans="1:13" ht="15.6" x14ac:dyDescent="0.3">
      <c r="A742" s="58">
        <f>IF(Замеры!B734=0, " ", Замеры!B734)</f>
        <v>731</v>
      </c>
      <c r="B742" s="59">
        <f>Замеры!J734</f>
        <v>0</v>
      </c>
      <c r="C742" s="60" t="str">
        <f>Замеры!G734</f>
        <v xml:space="preserve">Группа от QF </v>
      </c>
      <c r="D742" s="29" t="s">
        <v>73</v>
      </c>
      <c r="E742" s="28">
        <f>Замеры!L734</f>
        <v>0</v>
      </c>
      <c r="F742" s="29" t="s">
        <v>85</v>
      </c>
      <c r="G742" s="29">
        <f t="shared" si="57"/>
        <v>15</v>
      </c>
      <c r="H742" s="29">
        <f t="shared" si="58"/>
        <v>30</v>
      </c>
      <c r="I742" s="29" t="s">
        <v>72</v>
      </c>
      <c r="J742" s="29">
        <f t="shared" ca="1" si="55"/>
        <v>21.4</v>
      </c>
      <c r="K742" s="29">
        <f t="shared" si="59"/>
        <v>0.3</v>
      </c>
      <c r="L742" s="29">
        <f t="shared" ca="1" si="56"/>
        <v>0.01</v>
      </c>
      <c r="M742">
        <f>Замеры!AC734</f>
        <v>0</v>
      </c>
    </row>
    <row r="743" spans="1:13" ht="15.6" x14ac:dyDescent="0.3">
      <c r="A743" s="58">
        <f>IF(Замеры!B735=0, " ", Замеры!B735)</f>
        <v>732</v>
      </c>
      <c r="B743" s="59">
        <f>Замеры!J735</f>
        <v>0</v>
      </c>
      <c r="C743" s="60" t="str">
        <f>Замеры!G735</f>
        <v xml:space="preserve">Группа от QF </v>
      </c>
      <c r="D743" s="29" t="s">
        <v>73</v>
      </c>
      <c r="E743" s="28">
        <f>Замеры!L735</f>
        <v>0</v>
      </c>
      <c r="F743" s="29" t="s">
        <v>85</v>
      </c>
      <c r="G743" s="29">
        <f t="shared" si="57"/>
        <v>15</v>
      </c>
      <c r="H743" s="29">
        <f t="shared" si="58"/>
        <v>30</v>
      </c>
      <c r="I743" s="29" t="s">
        <v>72</v>
      </c>
      <c r="J743" s="29">
        <f t="shared" ca="1" si="55"/>
        <v>21.1</v>
      </c>
      <c r="K743" s="29">
        <f t="shared" si="59"/>
        <v>0.3</v>
      </c>
      <c r="L743" s="29">
        <f t="shared" ca="1" si="56"/>
        <v>1.0999999999999999E-2</v>
      </c>
      <c r="M743">
        <f>Замеры!AC735</f>
        <v>0</v>
      </c>
    </row>
    <row r="744" spans="1:13" ht="15.6" x14ac:dyDescent="0.3">
      <c r="A744" s="58">
        <f>IF(Замеры!B736=0, " ", Замеры!B736)</f>
        <v>733</v>
      </c>
      <c r="B744" s="59">
        <f>Замеры!J736</f>
        <v>0</v>
      </c>
      <c r="C744" s="60" t="str">
        <f>Замеры!G736</f>
        <v xml:space="preserve">Группа от QF </v>
      </c>
      <c r="D744" s="29" t="s">
        <v>73</v>
      </c>
      <c r="E744" s="28">
        <f>Замеры!L736</f>
        <v>0</v>
      </c>
      <c r="F744" s="29" t="s">
        <v>85</v>
      </c>
      <c r="G744" s="29">
        <f t="shared" si="57"/>
        <v>15</v>
      </c>
      <c r="H744" s="29">
        <f t="shared" si="58"/>
        <v>30</v>
      </c>
      <c r="I744" s="29" t="s">
        <v>72</v>
      </c>
      <c r="J744" s="29">
        <f t="shared" ca="1" si="55"/>
        <v>21.5</v>
      </c>
      <c r="K744" s="29">
        <f t="shared" si="59"/>
        <v>0.3</v>
      </c>
      <c r="L744" s="29">
        <f t="shared" ca="1" si="56"/>
        <v>8.0000000000000002E-3</v>
      </c>
      <c r="M744">
        <f>Замеры!AC736</f>
        <v>0</v>
      </c>
    </row>
    <row r="745" spans="1:13" ht="15.6" x14ac:dyDescent="0.3">
      <c r="A745" s="58">
        <f>IF(Замеры!B737=0, " ", Замеры!B737)</f>
        <v>734</v>
      </c>
      <c r="B745" s="59">
        <f>Замеры!J737</f>
        <v>0</v>
      </c>
      <c r="C745" s="60" t="str">
        <f>Замеры!G737</f>
        <v xml:space="preserve">Группа от QF </v>
      </c>
      <c r="D745" s="29" t="s">
        <v>73</v>
      </c>
      <c r="E745" s="28">
        <f>Замеры!L737</f>
        <v>0</v>
      </c>
      <c r="F745" s="29" t="s">
        <v>85</v>
      </c>
      <c r="G745" s="29">
        <f t="shared" si="57"/>
        <v>15</v>
      </c>
      <c r="H745" s="29">
        <f t="shared" si="58"/>
        <v>30</v>
      </c>
      <c r="I745" s="29" t="s">
        <v>72</v>
      </c>
      <c r="J745" s="29">
        <f t="shared" ca="1" si="55"/>
        <v>20.399999999999999</v>
      </c>
      <c r="K745" s="29">
        <f t="shared" si="59"/>
        <v>0.3</v>
      </c>
      <c r="L745" s="29">
        <f t="shared" ca="1" si="56"/>
        <v>1.4999999999999999E-2</v>
      </c>
      <c r="M745">
        <f>Замеры!AC737</f>
        <v>0</v>
      </c>
    </row>
    <row r="746" spans="1:13" ht="15.6" x14ac:dyDescent="0.3">
      <c r="A746" s="58">
        <f>IF(Замеры!B738=0, " ", Замеры!B738)</f>
        <v>735</v>
      </c>
      <c r="B746" s="59">
        <f>Замеры!J738</f>
        <v>0</v>
      </c>
      <c r="C746" s="60" t="str">
        <f>Замеры!G738</f>
        <v xml:space="preserve">Группа от QF </v>
      </c>
      <c r="D746" s="29" t="s">
        <v>73</v>
      </c>
      <c r="E746" s="28">
        <f>Замеры!L738</f>
        <v>0</v>
      </c>
      <c r="F746" s="29" t="s">
        <v>85</v>
      </c>
      <c r="G746" s="29">
        <f t="shared" si="57"/>
        <v>15</v>
      </c>
      <c r="H746" s="29">
        <f t="shared" si="58"/>
        <v>30</v>
      </c>
      <c r="I746" s="29" t="s">
        <v>72</v>
      </c>
      <c r="J746" s="29">
        <f t="shared" ca="1" si="55"/>
        <v>20.6</v>
      </c>
      <c r="K746" s="29">
        <f t="shared" si="59"/>
        <v>0.3</v>
      </c>
      <c r="L746" s="29">
        <f t="shared" ca="1" si="56"/>
        <v>1.2E-2</v>
      </c>
      <c r="M746">
        <f>Замеры!AC738</f>
        <v>0</v>
      </c>
    </row>
    <row r="747" spans="1:13" ht="15.6" x14ac:dyDescent="0.3">
      <c r="A747" s="58">
        <f>IF(Замеры!B739=0, " ", Замеры!B739)</f>
        <v>736</v>
      </c>
      <c r="B747" s="59">
        <f>Замеры!J739</f>
        <v>0</v>
      </c>
      <c r="C747" s="60" t="str">
        <f>Замеры!G739</f>
        <v xml:space="preserve">Группа от QF </v>
      </c>
      <c r="D747" s="29" t="s">
        <v>73</v>
      </c>
      <c r="E747" s="28">
        <f>Замеры!L739</f>
        <v>0</v>
      </c>
      <c r="F747" s="29" t="s">
        <v>85</v>
      </c>
      <c r="G747" s="29">
        <f t="shared" si="57"/>
        <v>15</v>
      </c>
      <c r="H747" s="29">
        <f t="shared" si="58"/>
        <v>30</v>
      </c>
      <c r="I747" s="29" t="s">
        <v>72</v>
      </c>
      <c r="J747" s="29">
        <f t="shared" ca="1" si="55"/>
        <v>21.4</v>
      </c>
      <c r="K747" s="29">
        <f t="shared" si="59"/>
        <v>0.3</v>
      </c>
      <c r="L747" s="29">
        <f t="shared" ca="1" si="56"/>
        <v>1.7999999999999999E-2</v>
      </c>
      <c r="M747">
        <f>Замеры!AC739</f>
        <v>0</v>
      </c>
    </row>
    <row r="748" spans="1:13" ht="15.6" x14ac:dyDescent="0.3">
      <c r="A748" s="58">
        <f>IF(Замеры!B740=0, " ", Замеры!B740)</f>
        <v>737</v>
      </c>
      <c r="B748" s="59">
        <f>Замеры!J740</f>
        <v>0</v>
      </c>
      <c r="C748" s="60" t="str">
        <f>Замеры!G740</f>
        <v xml:space="preserve">Группа от QF </v>
      </c>
      <c r="D748" s="29" t="s">
        <v>73</v>
      </c>
      <c r="E748" s="28">
        <f>Замеры!L740</f>
        <v>0</v>
      </c>
      <c r="F748" s="29" t="s">
        <v>85</v>
      </c>
      <c r="G748" s="29">
        <f t="shared" si="57"/>
        <v>15</v>
      </c>
      <c r="H748" s="29">
        <f t="shared" si="58"/>
        <v>30</v>
      </c>
      <c r="I748" s="29" t="s">
        <v>72</v>
      </c>
      <c r="J748" s="29">
        <f t="shared" ca="1" si="55"/>
        <v>20.5</v>
      </c>
      <c r="K748" s="29">
        <f t="shared" si="59"/>
        <v>0.3</v>
      </c>
      <c r="L748" s="29">
        <f t="shared" ca="1" si="56"/>
        <v>1.2E-2</v>
      </c>
      <c r="M748">
        <f>Замеры!AC740</f>
        <v>0</v>
      </c>
    </row>
    <row r="749" spans="1:13" ht="15.6" x14ac:dyDescent="0.3">
      <c r="A749" s="58">
        <f>IF(Замеры!B741=0, " ", Замеры!B741)</f>
        <v>738</v>
      </c>
      <c r="B749" s="59">
        <f>Замеры!J741</f>
        <v>0</v>
      </c>
      <c r="C749" s="60" t="str">
        <f>Замеры!G741</f>
        <v xml:space="preserve">Группа от QF </v>
      </c>
      <c r="D749" s="29" t="s">
        <v>73</v>
      </c>
      <c r="E749" s="28">
        <f>Замеры!L741</f>
        <v>0</v>
      </c>
      <c r="F749" s="29" t="s">
        <v>85</v>
      </c>
      <c r="G749" s="29">
        <f t="shared" si="57"/>
        <v>15</v>
      </c>
      <c r="H749" s="29">
        <f t="shared" si="58"/>
        <v>30</v>
      </c>
      <c r="I749" s="29" t="s">
        <v>72</v>
      </c>
      <c r="J749" s="29">
        <f t="shared" ca="1" si="55"/>
        <v>20.5</v>
      </c>
      <c r="K749" s="29">
        <f t="shared" si="59"/>
        <v>0.3</v>
      </c>
      <c r="L749" s="29">
        <f t="shared" ca="1" si="56"/>
        <v>1.9E-2</v>
      </c>
      <c r="M749">
        <f>Замеры!AC741</f>
        <v>0</v>
      </c>
    </row>
    <row r="750" spans="1:13" ht="15.6" x14ac:dyDescent="0.3">
      <c r="A750" s="58">
        <f>IF(Замеры!B742=0, " ", Замеры!B742)</f>
        <v>739</v>
      </c>
      <c r="B750" s="59">
        <f>Замеры!J742</f>
        <v>0</v>
      </c>
      <c r="C750" s="60" t="str">
        <f>Замеры!G742</f>
        <v xml:space="preserve">Группа от QF </v>
      </c>
      <c r="D750" s="29" t="s">
        <v>73</v>
      </c>
      <c r="E750" s="28">
        <f>Замеры!L742</f>
        <v>0</v>
      </c>
      <c r="F750" s="29" t="s">
        <v>85</v>
      </c>
      <c r="G750" s="29">
        <f t="shared" si="57"/>
        <v>15</v>
      </c>
      <c r="H750" s="29">
        <f t="shared" si="58"/>
        <v>30</v>
      </c>
      <c r="I750" s="29" t="s">
        <v>72</v>
      </c>
      <c r="J750" s="29">
        <f t="shared" ca="1" si="55"/>
        <v>20.5</v>
      </c>
      <c r="K750" s="29">
        <f t="shared" si="59"/>
        <v>0.3</v>
      </c>
      <c r="L750" s="29">
        <f t="shared" ca="1" si="56"/>
        <v>7.0000000000000001E-3</v>
      </c>
      <c r="M750">
        <f>Замеры!AC742</f>
        <v>0</v>
      </c>
    </row>
    <row r="751" spans="1:13" ht="15.6" x14ac:dyDescent="0.3">
      <c r="A751" s="58">
        <f>IF(Замеры!B743=0, " ", Замеры!B743)</f>
        <v>740</v>
      </c>
      <c r="B751" s="59">
        <f>Замеры!J743</f>
        <v>0</v>
      </c>
      <c r="C751" s="60" t="str">
        <f>Замеры!G743</f>
        <v xml:space="preserve">Группа от QF </v>
      </c>
      <c r="D751" s="29" t="s">
        <v>73</v>
      </c>
      <c r="E751" s="28">
        <f>Замеры!L743</f>
        <v>0</v>
      </c>
      <c r="F751" s="29" t="s">
        <v>85</v>
      </c>
      <c r="G751" s="29">
        <f t="shared" si="57"/>
        <v>15</v>
      </c>
      <c r="H751" s="29">
        <f t="shared" si="58"/>
        <v>30</v>
      </c>
      <c r="I751" s="29" t="s">
        <v>72</v>
      </c>
      <c r="J751" s="29">
        <f t="shared" ca="1" si="55"/>
        <v>20.7</v>
      </c>
      <c r="K751" s="29">
        <f t="shared" si="59"/>
        <v>0.3</v>
      </c>
      <c r="L751" s="29">
        <f t="shared" ca="1" si="56"/>
        <v>1.6E-2</v>
      </c>
      <c r="M751">
        <f>Замеры!AC743</f>
        <v>0</v>
      </c>
    </row>
    <row r="752" spans="1:13" ht="15.6" x14ac:dyDescent="0.3">
      <c r="A752" s="58">
        <f>IF(Замеры!B744=0, " ", Замеры!B744)</f>
        <v>741</v>
      </c>
      <c r="B752" s="59">
        <f>Замеры!J744</f>
        <v>0</v>
      </c>
      <c r="C752" s="60" t="str">
        <f>Замеры!G744</f>
        <v xml:space="preserve">Группа от QF </v>
      </c>
      <c r="D752" s="29" t="s">
        <v>73</v>
      </c>
      <c r="E752" s="28">
        <f>Замеры!L744</f>
        <v>0</v>
      </c>
      <c r="F752" s="29" t="s">
        <v>85</v>
      </c>
      <c r="G752" s="29">
        <f t="shared" si="57"/>
        <v>15</v>
      </c>
      <c r="H752" s="29">
        <f t="shared" si="58"/>
        <v>30</v>
      </c>
      <c r="I752" s="29" t="s">
        <v>72</v>
      </c>
      <c r="J752" s="29">
        <f t="shared" ca="1" si="55"/>
        <v>20.100000000000001</v>
      </c>
      <c r="K752" s="29">
        <f t="shared" si="59"/>
        <v>0.3</v>
      </c>
      <c r="L752" s="29">
        <f t="shared" ca="1" si="56"/>
        <v>1.7000000000000001E-2</v>
      </c>
      <c r="M752">
        <f>Замеры!AC744</f>
        <v>0</v>
      </c>
    </row>
    <row r="753" spans="1:13" ht="15.6" x14ac:dyDescent="0.3">
      <c r="A753" s="58">
        <f>IF(Замеры!B745=0, " ", Замеры!B745)</f>
        <v>742</v>
      </c>
      <c r="B753" s="59">
        <f>Замеры!J745</f>
        <v>0</v>
      </c>
      <c r="C753" s="60" t="str">
        <f>Замеры!G745</f>
        <v xml:space="preserve">Группа от QF </v>
      </c>
      <c r="D753" s="29" t="s">
        <v>73</v>
      </c>
      <c r="E753" s="28">
        <f>Замеры!L745</f>
        <v>0</v>
      </c>
      <c r="F753" s="29" t="s">
        <v>85</v>
      </c>
      <c r="G753" s="29">
        <f t="shared" si="57"/>
        <v>15</v>
      </c>
      <c r="H753" s="29">
        <f t="shared" si="58"/>
        <v>30</v>
      </c>
      <c r="I753" s="29" t="s">
        <v>72</v>
      </c>
      <c r="J753" s="29">
        <f t="shared" ca="1" si="55"/>
        <v>20.100000000000001</v>
      </c>
      <c r="K753" s="29">
        <f t="shared" si="59"/>
        <v>0.3</v>
      </c>
      <c r="L753" s="29">
        <f t="shared" ca="1" si="56"/>
        <v>7.0000000000000001E-3</v>
      </c>
      <c r="M753">
        <f>Замеры!AC745</f>
        <v>0</v>
      </c>
    </row>
    <row r="754" spans="1:13" ht="15.6" x14ac:dyDescent="0.3">
      <c r="A754" s="58">
        <f>IF(Замеры!B746=0, " ", Замеры!B746)</f>
        <v>743</v>
      </c>
      <c r="B754" s="59">
        <f>Замеры!J746</f>
        <v>0</v>
      </c>
      <c r="C754" s="60" t="str">
        <f>Замеры!G746</f>
        <v xml:space="preserve">Группа от QF </v>
      </c>
      <c r="D754" s="29" t="s">
        <v>73</v>
      </c>
      <c r="E754" s="28">
        <f>Замеры!L746</f>
        <v>0</v>
      </c>
      <c r="F754" s="29" t="s">
        <v>85</v>
      </c>
      <c r="G754" s="29">
        <f t="shared" si="57"/>
        <v>15</v>
      </c>
      <c r="H754" s="29">
        <f t="shared" si="58"/>
        <v>30</v>
      </c>
      <c r="I754" s="29" t="s">
        <v>72</v>
      </c>
      <c r="J754" s="29">
        <f t="shared" ca="1" si="55"/>
        <v>21.2</v>
      </c>
      <c r="K754" s="29">
        <f t="shared" si="59"/>
        <v>0.3</v>
      </c>
      <c r="L754" s="29">
        <f t="shared" ca="1" si="56"/>
        <v>7.0000000000000001E-3</v>
      </c>
      <c r="M754">
        <f>Замеры!AC746</f>
        <v>0</v>
      </c>
    </row>
    <row r="755" spans="1:13" ht="15.6" x14ac:dyDescent="0.3">
      <c r="A755" s="58">
        <f>IF(Замеры!B747=0, " ", Замеры!B747)</f>
        <v>744</v>
      </c>
      <c r="B755" s="59">
        <f>Замеры!J747</f>
        <v>0</v>
      </c>
      <c r="C755" s="60" t="str">
        <f>Замеры!G747</f>
        <v xml:space="preserve">Группа от QF </v>
      </c>
      <c r="D755" s="29" t="s">
        <v>73</v>
      </c>
      <c r="E755" s="28">
        <f>Замеры!L747</f>
        <v>0</v>
      </c>
      <c r="F755" s="29" t="s">
        <v>85</v>
      </c>
      <c r="G755" s="29">
        <f t="shared" si="57"/>
        <v>15</v>
      </c>
      <c r="H755" s="29">
        <f t="shared" si="58"/>
        <v>30</v>
      </c>
      <c r="I755" s="29" t="s">
        <v>72</v>
      </c>
      <c r="J755" s="29">
        <f t="shared" ca="1" si="55"/>
        <v>21</v>
      </c>
      <c r="K755" s="29">
        <f t="shared" si="59"/>
        <v>0.3</v>
      </c>
      <c r="L755" s="29">
        <f t="shared" ca="1" si="56"/>
        <v>8.9999999999999993E-3</v>
      </c>
      <c r="M755">
        <f>Замеры!AC747</f>
        <v>0</v>
      </c>
    </row>
    <row r="756" spans="1:13" ht="15.6" x14ac:dyDescent="0.3">
      <c r="A756" s="58">
        <f>IF(Замеры!B748=0, " ", Замеры!B748)</f>
        <v>745</v>
      </c>
      <c r="B756" s="59">
        <f>Замеры!J748</f>
        <v>0</v>
      </c>
      <c r="C756" s="60" t="str">
        <f>Замеры!G748</f>
        <v xml:space="preserve">Группа от QF </v>
      </c>
      <c r="D756" s="29" t="s">
        <v>73</v>
      </c>
      <c r="E756" s="28">
        <f>Замеры!L748</f>
        <v>0</v>
      </c>
      <c r="F756" s="29" t="s">
        <v>85</v>
      </c>
      <c r="G756" s="29">
        <f t="shared" si="57"/>
        <v>15</v>
      </c>
      <c r="H756" s="29">
        <f t="shared" si="58"/>
        <v>30</v>
      </c>
      <c r="I756" s="29" t="s">
        <v>72</v>
      </c>
      <c r="J756" s="29">
        <f t="shared" ca="1" si="55"/>
        <v>21.6</v>
      </c>
      <c r="K756" s="29">
        <f t="shared" si="59"/>
        <v>0.3</v>
      </c>
      <c r="L756" s="29">
        <f t="shared" ca="1" si="56"/>
        <v>8.9999999999999993E-3</v>
      </c>
      <c r="M756">
        <f>Замеры!AC748</f>
        <v>0</v>
      </c>
    </row>
    <row r="757" spans="1:13" ht="15.6" x14ac:dyDescent="0.3">
      <c r="A757" s="58">
        <f>IF(Замеры!B749=0, " ", Замеры!B749)</f>
        <v>746</v>
      </c>
      <c r="B757" s="59">
        <f>Замеры!J749</f>
        <v>0</v>
      </c>
      <c r="C757" s="60" t="str">
        <f>Замеры!G749</f>
        <v xml:space="preserve">Группа от QF </v>
      </c>
      <c r="D757" s="29" t="s">
        <v>73</v>
      </c>
      <c r="E757" s="28">
        <f>Замеры!L749</f>
        <v>0</v>
      </c>
      <c r="F757" s="29" t="s">
        <v>85</v>
      </c>
      <c r="G757" s="29">
        <f t="shared" si="57"/>
        <v>15</v>
      </c>
      <c r="H757" s="29">
        <f t="shared" si="58"/>
        <v>30</v>
      </c>
      <c r="I757" s="29" t="s">
        <v>72</v>
      </c>
      <c r="J757" s="29">
        <f t="shared" ca="1" si="55"/>
        <v>21.9</v>
      </c>
      <c r="K757" s="29">
        <f t="shared" si="59"/>
        <v>0.3</v>
      </c>
      <c r="L757" s="29">
        <f t="shared" ca="1" si="56"/>
        <v>1.7000000000000001E-2</v>
      </c>
      <c r="M757">
        <f>Замеры!AC749</f>
        <v>0</v>
      </c>
    </row>
    <row r="758" spans="1:13" ht="15.6" x14ac:dyDescent="0.3">
      <c r="A758" s="58">
        <f>IF(Замеры!B750=0, " ", Замеры!B750)</f>
        <v>747</v>
      </c>
      <c r="B758" s="59">
        <f>Замеры!J750</f>
        <v>0</v>
      </c>
      <c r="C758" s="60" t="str">
        <f>Замеры!G750</f>
        <v xml:space="preserve">Группа от QF </v>
      </c>
      <c r="D758" s="29" t="s">
        <v>73</v>
      </c>
      <c r="E758" s="28">
        <f>Замеры!L750</f>
        <v>0</v>
      </c>
      <c r="F758" s="29" t="s">
        <v>85</v>
      </c>
      <c r="G758" s="29">
        <f t="shared" si="57"/>
        <v>15</v>
      </c>
      <c r="H758" s="29">
        <f t="shared" si="58"/>
        <v>30</v>
      </c>
      <c r="I758" s="29" t="s">
        <v>72</v>
      </c>
      <c r="J758" s="29">
        <f t="shared" ca="1" si="55"/>
        <v>20.100000000000001</v>
      </c>
      <c r="K758" s="29">
        <f t="shared" si="59"/>
        <v>0.3</v>
      </c>
      <c r="L758" s="29">
        <f t="shared" ca="1" si="56"/>
        <v>8.9999999999999993E-3</v>
      </c>
      <c r="M758">
        <f>Замеры!AC750</f>
        <v>0</v>
      </c>
    </row>
    <row r="759" spans="1:13" ht="15.6" x14ac:dyDescent="0.3">
      <c r="A759" s="58">
        <f>IF(Замеры!B751=0, " ", Замеры!B751)</f>
        <v>748</v>
      </c>
      <c r="B759" s="59">
        <f>Замеры!J751</f>
        <v>0</v>
      </c>
      <c r="C759" s="60" t="str">
        <f>Замеры!G751</f>
        <v xml:space="preserve">Группа от QF </v>
      </c>
      <c r="D759" s="29" t="s">
        <v>73</v>
      </c>
      <c r="E759" s="28">
        <f>Замеры!L751</f>
        <v>0</v>
      </c>
      <c r="F759" s="29" t="s">
        <v>85</v>
      </c>
      <c r="G759" s="29">
        <f t="shared" si="57"/>
        <v>15</v>
      </c>
      <c r="H759" s="29">
        <f t="shared" si="58"/>
        <v>30</v>
      </c>
      <c r="I759" s="29" t="s">
        <v>72</v>
      </c>
      <c r="J759" s="29">
        <f t="shared" ca="1" si="55"/>
        <v>20.399999999999999</v>
      </c>
      <c r="K759" s="29">
        <f t="shared" si="59"/>
        <v>0.3</v>
      </c>
      <c r="L759" s="29">
        <f t="shared" ca="1" si="56"/>
        <v>1.4999999999999999E-2</v>
      </c>
      <c r="M759">
        <f>Замеры!AC751</f>
        <v>0</v>
      </c>
    </row>
    <row r="760" spans="1:13" ht="15.6" x14ac:dyDescent="0.3">
      <c r="A760" s="58">
        <f>IF(Замеры!B752=0, " ", Замеры!B752)</f>
        <v>749</v>
      </c>
      <c r="B760" s="59">
        <f>Замеры!J752</f>
        <v>0</v>
      </c>
      <c r="C760" s="60" t="str">
        <f>Замеры!G752</f>
        <v xml:space="preserve">Группа от QF </v>
      </c>
      <c r="D760" s="29" t="s">
        <v>73</v>
      </c>
      <c r="E760" s="28">
        <f>Замеры!L752</f>
        <v>0</v>
      </c>
      <c r="F760" s="29" t="s">
        <v>85</v>
      </c>
      <c r="G760" s="29">
        <f t="shared" si="57"/>
        <v>15</v>
      </c>
      <c r="H760" s="29">
        <f t="shared" si="58"/>
        <v>30</v>
      </c>
      <c r="I760" s="29" t="s">
        <v>72</v>
      </c>
      <c r="J760" s="29">
        <f t="shared" ca="1" si="55"/>
        <v>20.3</v>
      </c>
      <c r="K760" s="29">
        <f t="shared" si="59"/>
        <v>0.3</v>
      </c>
      <c r="L760" s="29">
        <f t="shared" ca="1" si="56"/>
        <v>0.01</v>
      </c>
      <c r="M760">
        <f>Замеры!AC752</f>
        <v>0</v>
      </c>
    </row>
    <row r="761" spans="1:13" ht="15.6" x14ac:dyDescent="0.3">
      <c r="A761" s="58">
        <f>IF(Замеры!B753=0, " ", Замеры!B753)</f>
        <v>750</v>
      </c>
      <c r="B761" s="59">
        <f>Замеры!J753</f>
        <v>0</v>
      </c>
      <c r="C761" s="60" t="str">
        <f>Замеры!G753</f>
        <v xml:space="preserve">Группа от QF </v>
      </c>
      <c r="D761" s="29" t="s">
        <v>73</v>
      </c>
      <c r="E761" s="28">
        <f>Замеры!L753</f>
        <v>0</v>
      </c>
      <c r="F761" s="29" t="s">
        <v>85</v>
      </c>
      <c r="G761" s="29">
        <f t="shared" si="57"/>
        <v>15</v>
      </c>
      <c r="H761" s="29">
        <f t="shared" si="58"/>
        <v>30</v>
      </c>
      <c r="I761" s="29" t="s">
        <v>72</v>
      </c>
      <c r="J761" s="29">
        <f t="shared" ca="1" si="55"/>
        <v>21.1</v>
      </c>
      <c r="K761" s="29">
        <f t="shared" si="59"/>
        <v>0.3</v>
      </c>
      <c r="L761" s="29">
        <f t="shared" ca="1" si="56"/>
        <v>1.7999999999999999E-2</v>
      </c>
      <c r="M761">
        <f>Замеры!AC753</f>
        <v>0</v>
      </c>
    </row>
    <row r="762" spans="1:13" ht="15.6" x14ac:dyDescent="0.3">
      <c r="A762" s="58">
        <f>IF(Замеры!B754=0, " ", Замеры!B754)</f>
        <v>751</v>
      </c>
      <c r="B762" s="59">
        <f>Замеры!J754</f>
        <v>0</v>
      </c>
      <c r="C762" s="60" t="str">
        <f>Замеры!G754</f>
        <v xml:space="preserve">Группа от QF </v>
      </c>
      <c r="D762" s="29" t="s">
        <v>73</v>
      </c>
      <c r="E762" s="28">
        <f>Замеры!L754</f>
        <v>0</v>
      </c>
      <c r="F762" s="29" t="s">
        <v>85</v>
      </c>
      <c r="G762" s="29">
        <f t="shared" si="57"/>
        <v>15</v>
      </c>
      <c r="H762" s="29">
        <f t="shared" si="58"/>
        <v>30</v>
      </c>
      <c r="I762" s="29" t="s">
        <v>72</v>
      </c>
      <c r="J762" s="29">
        <f t="shared" ca="1" si="55"/>
        <v>21.6</v>
      </c>
      <c r="K762" s="29">
        <f t="shared" si="59"/>
        <v>0.3</v>
      </c>
      <c r="L762" s="29">
        <f t="shared" ca="1" si="56"/>
        <v>1.7000000000000001E-2</v>
      </c>
      <c r="M762">
        <f>Замеры!AC754</f>
        <v>0</v>
      </c>
    </row>
    <row r="763" spans="1:13" ht="15.6" x14ac:dyDescent="0.3">
      <c r="A763" s="58">
        <f>IF(Замеры!B755=0, " ", Замеры!B755)</f>
        <v>752</v>
      </c>
      <c r="B763" s="59">
        <f>Замеры!J755</f>
        <v>0</v>
      </c>
      <c r="C763" s="60" t="str">
        <f>Замеры!G755</f>
        <v xml:space="preserve">Группа от QF </v>
      </c>
      <c r="D763" s="29" t="s">
        <v>73</v>
      </c>
      <c r="E763" s="28">
        <f>Замеры!L755</f>
        <v>0</v>
      </c>
      <c r="F763" s="29" t="s">
        <v>85</v>
      </c>
      <c r="G763" s="29">
        <f t="shared" si="57"/>
        <v>15</v>
      </c>
      <c r="H763" s="29">
        <f t="shared" si="58"/>
        <v>30</v>
      </c>
      <c r="I763" s="29" t="s">
        <v>72</v>
      </c>
      <c r="J763" s="29">
        <f t="shared" ca="1" si="55"/>
        <v>20.6</v>
      </c>
      <c r="K763" s="29">
        <f t="shared" si="59"/>
        <v>0.3</v>
      </c>
      <c r="L763" s="29">
        <f t="shared" ca="1" si="56"/>
        <v>0.01</v>
      </c>
      <c r="M763">
        <f>Замеры!AC755</f>
        <v>0</v>
      </c>
    </row>
    <row r="764" spans="1:13" ht="15.6" x14ac:dyDescent="0.3">
      <c r="A764" s="58">
        <f>IF(Замеры!B756=0, " ", Замеры!B756)</f>
        <v>753</v>
      </c>
      <c r="B764" s="59">
        <f>Замеры!J756</f>
        <v>0</v>
      </c>
      <c r="C764" s="60" t="str">
        <f>Замеры!G756</f>
        <v xml:space="preserve">Группа от QF </v>
      </c>
      <c r="D764" s="29" t="s">
        <v>73</v>
      </c>
      <c r="E764" s="28">
        <f>Замеры!L756</f>
        <v>0</v>
      </c>
      <c r="F764" s="29" t="s">
        <v>85</v>
      </c>
      <c r="G764" s="29">
        <f t="shared" si="57"/>
        <v>15</v>
      </c>
      <c r="H764" s="29">
        <f t="shared" si="58"/>
        <v>30</v>
      </c>
      <c r="I764" s="29" t="s">
        <v>72</v>
      </c>
      <c r="J764" s="29">
        <f t="shared" ca="1" si="55"/>
        <v>21.3</v>
      </c>
      <c r="K764" s="29">
        <f t="shared" si="59"/>
        <v>0.3</v>
      </c>
      <c r="L764" s="29">
        <f t="shared" ca="1" si="56"/>
        <v>8.9999999999999993E-3</v>
      </c>
      <c r="M764">
        <f>Замеры!AC756</f>
        <v>0</v>
      </c>
    </row>
    <row r="765" spans="1:13" ht="15.6" x14ac:dyDescent="0.3">
      <c r="A765" s="58">
        <f>IF(Замеры!B757=0, " ", Замеры!B757)</f>
        <v>754</v>
      </c>
      <c r="B765" s="59">
        <f>Замеры!J757</f>
        <v>0</v>
      </c>
      <c r="C765" s="60" t="str">
        <f>Замеры!G757</f>
        <v xml:space="preserve">Группа от QF </v>
      </c>
      <c r="D765" s="29" t="s">
        <v>73</v>
      </c>
      <c r="E765" s="28">
        <f>Замеры!L757</f>
        <v>0</v>
      </c>
      <c r="F765" s="29" t="s">
        <v>85</v>
      </c>
      <c r="G765" s="29">
        <f t="shared" si="57"/>
        <v>15</v>
      </c>
      <c r="H765" s="29">
        <f t="shared" si="58"/>
        <v>30</v>
      </c>
      <c r="I765" s="29" t="s">
        <v>72</v>
      </c>
      <c r="J765" s="29">
        <f t="shared" ca="1" si="55"/>
        <v>21.7</v>
      </c>
      <c r="K765" s="29">
        <f t="shared" si="59"/>
        <v>0.3</v>
      </c>
      <c r="L765" s="29">
        <f t="shared" ca="1" si="56"/>
        <v>1.4999999999999999E-2</v>
      </c>
      <c r="M765">
        <f>Замеры!AC757</f>
        <v>0</v>
      </c>
    </row>
    <row r="766" spans="1:13" ht="15.6" x14ac:dyDescent="0.3">
      <c r="A766" s="58">
        <f>IF(Замеры!B758=0, " ", Замеры!B758)</f>
        <v>755</v>
      </c>
      <c r="B766" s="59">
        <f>Замеры!J758</f>
        <v>0</v>
      </c>
      <c r="C766" s="60" t="str">
        <f>Замеры!G758</f>
        <v xml:space="preserve">Группа от QF </v>
      </c>
      <c r="D766" s="29" t="s">
        <v>73</v>
      </c>
      <c r="E766" s="28">
        <f>Замеры!L758</f>
        <v>0</v>
      </c>
      <c r="F766" s="29" t="s">
        <v>85</v>
      </c>
      <c r="G766" s="29">
        <f t="shared" si="57"/>
        <v>15</v>
      </c>
      <c r="H766" s="29">
        <f t="shared" si="58"/>
        <v>30</v>
      </c>
      <c r="I766" s="29" t="s">
        <v>72</v>
      </c>
      <c r="J766" s="29">
        <f t="shared" ca="1" si="55"/>
        <v>21.9</v>
      </c>
      <c r="K766" s="29">
        <f t="shared" si="59"/>
        <v>0.3</v>
      </c>
      <c r="L766" s="29">
        <f t="shared" ca="1" si="56"/>
        <v>1.9E-2</v>
      </c>
      <c r="M766">
        <f>Замеры!AC758</f>
        <v>0</v>
      </c>
    </row>
    <row r="767" spans="1:13" ht="15.6" x14ac:dyDescent="0.3">
      <c r="A767" s="58">
        <f>IF(Замеры!B759=0, " ", Замеры!B759)</f>
        <v>756</v>
      </c>
      <c r="B767" s="59">
        <f>Замеры!J759</f>
        <v>0</v>
      </c>
      <c r="C767" s="60" t="str">
        <f>Замеры!G759</f>
        <v xml:space="preserve">Группа от QF </v>
      </c>
      <c r="D767" s="29" t="s">
        <v>73</v>
      </c>
      <c r="E767" s="28">
        <f>Замеры!L759</f>
        <v>0</v>
      </c>
      <c r="F767" s="29" t="s">
        <v>85</v>
      </c>
      <c r="G767" s="29">
        <f t="shared" si="57"/>
        <v>15</v>
      </c>
      <c r="H767" s="29">
        <f t="shared" si="58"/>
        <v>30</v>
      </c>
      <c r="I767" s="29" t="s">
        <v>72</v>
      </c>
      <c r="J767" s="29">
        <f t="shared" ca="1" si="55"/>
        <v>21.6</v>
      </c>
      <c r="K767" s="29">
        <f t="shared" si="59"/>
        <v>0.3</v>
      </c>
      <c r="L767" s="29">
        <f t="shared" ca="1" si="56"/>
        <v>1.4999999999999999E-2</v>
      </c>
      <c r="M767">
        <f>Замеры!AC759</f>
        <v>0</v>
      </c>
    </row>
    <row r="768" spans="1:13" ht="15.6" x14ac:dyDescent="0.3">
      <c r="A768" s="58">
        <f>IF(Замеры!B760=0, " ", Замеры!B760)</f>
        <v>757</v>
      </c>
      <c r="B768" s="59">
        <f>Замеры!J760</f>
        <v>0</v>
      </c>
      <c r="C768" s="60" t="str">
        <f>Замеры!G760</f>
        <v xml:space="preserve">Группа от QF </v>
      </c>
      <c r="D768" s="29" t="s">
        <v>73</v>
      </c>
      <c r="E768" s="28">
        <f>Замеры!L760</f>
        <v>0</v>
      </c>
      <c r="F768" s="29" t="s">
        <v>85</v>
      </c>
      <c r="G768" s="29">
        <f t="shared" si="57"/>
        <v>15</v>
      </c>
      <c r="H768" s="29">
        <f t="shared" si="58"/>
        <v>30</v>
      </c>
      <c r="I768" s="29" t="s">
        <v>72</v>
      </c>
      <c r="J768" s="29">
        <f t="shared" ca="1" si="55"/>
        <v>21.5</v>
      </c>
      <c r="K768" s="29">
        <f t="shared" si="59"/>
        <v>0.3</v>
      </c>
      <c r="L768" s="29">
        <f t="shared" ca="1" si="56"/>
        <v>1.2999999999999999E-2</v>
      </c>
      <c r="M768">
        <f>Замеры!AC760</f>
        <v>0</v>
      </c>
    </row>
    <row r="769" spans="1:13" ht="15.6" x14ac:dyDescent="0.3">
      <c r="A769" s="58">
        <f>IF(Замеры!B761=0, " ", Замеры!B761)</f>
        <v>758</v>
      </c>
      <c r="B769" s="59">
        <f>Замеры!J761</f>
        <v>0</v>
      </c>
      <c r="C769" s="60" t="str">
        <f>Замеры!G761</f>
        <v xml:space="preserve">Группа от QF </v>
      </c>
      <c r="D769" s="29" t="s">
        <v>73</v>
      </c>
      <c r="E769" s="28">
        <f>Замеры!L761</f>
        <v>0</v>
      </c>
      <c r="F769" s="29" t="s">
        <v>85</v>
      </c>
      <c r="G769" s="29">
        <f t="shared" si="57"/>
        <v>15</v>
      </c>
      <c r="H769" s="29">
        <f t="shared" si="58"/>
        <v>30</v>
      </c>
      <c r="I769" s="29" t="s">
        <v>72</v>
      </c>
      <c r="J769" s="29">
        <f t="shared" ca="1" si="55"/>
        <v>21.9</v>
      </c>
      <c r="K769" s="29">
        <f t="shared" si="59"/>
        <v>0.3</v>
      </c>
      <c r="L769" s="29">
        <f t="shared" ca="1" si="56"/>
        <v>1.4E-2</v>
      </c>
      <c r="M769">
        <f>Замеры!AC761</f>
        <v>0</v>
      </c>
    </row>
    <row r="770" spans="1:13" ht="15.6" x14ac:dyDescent="0.3">
      <c r="A770" s="58">
        <f>IF(Замеры!B762=0, " ", Замеры!B762)</f>
        <v>759</v>
      </c>
      <c r="B770" s="59">
        <f>Замеры!J762</f>
        <v>0</v>
      </c>
      <c r="C770" s="60" t="str">
        <f>Замеры!G762</f>
        <v xml:space="preserve">Группа от QF </v>
      </c>
      <c r="D770" s="29" t="s">
        <v>73</v>
      </c>
      <c r="E770" s="28">
        <f>Замеры!L762</f>
        <v>0</v>
      </c>
      <c r="F770" s="29" t="s">
        <v>85</v>
      </c>
      <c r="G770" s="29">
        <f t="shared" si="57"/>
        <v>15</v>
      </c>
      <c r="H770" s="29">
        <f t="shared" si="58"/>
        <v>30</v>
      </c>
      <c r="I770" s="29" t="s">
        <v>72</v>
      </c>
      <c r="J770" s="29">
        <f t="shared" ca="1" si="55"/>
        <v>21.9</v>
      </c>
      <c r="K770" s="29">
        <f t="shared" si="59"/>
        <v>0.3</v>
      </c>
      <c r="L770" s="29">
        <f t="shared" ca="1" si="56"/>
        <v>0.01</v>
      </c>
      <c r="M770">
        <f>Замеры!AC762</f>
        <v>0</v>
      </c>
    </row>
    <row r="771" spans="1:13" ht="15.6" x14ac:dyDescent="0.3">
      <c r="A771" s="58">
        <f>IF(Замеры!B763=0, " ", Замеры!B763)</f>
        <v>760</v>
      </c>
      <c r="B771" s="59">
        <f>Замеры!J763</f>
        <v>0</v>
      </c>
      <c r="C771" s="60" t="str">
        <f>Замеры!G763</f>
        <v xml:space="preserve">Группа от QF </v>
      </c>
      <c r="D771" s="29" t="s">
        <v>73</v>
      </c>
      <c r="E771" s="28">
        <f>Замеры!L763</f>
        <v>0</v>
      </c>
      <c r="F771" s="29" t="s">
        <v>85</v>
      </c>
      <c r="G771" s="29">
        <f t="shared" si="57"/>
        <v>15</v>
      </c>
      <c r="H771" s="29">
        <f t="shared" si="58"/>
        <v>30</v>
      </c>
      <c r="I771" s="29" t="s">
        <v>72</v>
      </c>
      <c r="J771" s="29">
        <f t="shared" ca="1" si="55"/>
        <v>21.8</v>
      </c>
      <c r="K771" s="29">
        <f t="shared" si="59"/>
        <v>0.3</v>
      </c>
      <c r="L771" s="29">
        <f t="shared" ca="1" si="56"/>
        <v>7.0000000000000001E-3</v>
      </c>
      <c r="M771">
        <f>Замеры!AC763</f>
        <v>0</v>
      </c>
    </row>
    <row r="772" spans="1:13" ht="15.6" x14ac:dyDescent="0.3">
      <c r="A772" s="58">
        <f>IF(Замеры!B764=0, " ", Замеры!B764)</f>
        <v>761</v>
      </c>
      <c r="B772" s="59">
        <f>Замеры!J764</f>
        <v>0</v>
      </c>
      <c r="C772" s="60" t="str">
        <f>Замеры!G764</f>
        <v xml:space="preserve">Группа от QF </v>
      </c>
      <c r="D772" s="29" t="s">
        <v>73</v>
      </c>
      <c r="E772" s="28">
        <f>Замеры!L764</f>
        <v>0</v>
      </c>
      <c r="F772" s="29" t="s">
        <v>85</v>
      </c>
      <c r="G772" s="29">
        <f t="shared" si="57"/>
        <v>15</v>
      </c>
      <c r="H772" s="29">
        <f t="shared" si="58"/>
        <v>30</v>
      </c>
      <c r="I772" s="29" t="s">
        <v>72</v>
      </c>
      <c r="J772" s="29">
        <f t="shared" ca="1" si="55"/>
        <v>20.7</v>
      </c>
      <c r="K772" s="29">
        <f t="shared" si="59"/>
        <v>0.3</v>
      </c>
      <c r="L772" s="29">
        <f t="shared" ca="1" si="56"/>
        <v>1.7999999999999999E-2</v>
      </c>
      <c r="M772">
        <f>Замеры!AC764</f>
        <v>0</v>
      </c>
    </row>
    <row r="773" spans="1:13" ht="15.6" x14ac:dyDescent="0.3">
      <c r="A773" s="58">
        <f>IF(Замеры!B765=0, " ", Замеры!B765)</f>
        <v>762</v>
      </c>
      <c r="B773" s="59">
        <f>Замеры!J765</f>
        <v>0</v>
      </c>
      <c r="C773" s="60" t="str">
        <f>Замеры!G765</f>
        <v xml:space="preserve">Группа от QF </v>
      </c>
      <c r="D773" s="29" t="s">
        <v>73</v>
      </c>
      <c r="E773" s="28">
        <f>Замеры!L765</f>
        <v>0</v>
      </c>
      <c r="F773" s="29" t="s">
        <v>85</v>
      </c>
      <c r="G773" s="29">
        <f t="shared" si="57"/>
        <v>15</v>
      </c>
      <c r="H773" s="29">
        <f t="shared" si="58"/>
        <v>30</v>
      </c>
      <c r="I773" s="29" t="s">
        <v>72</v>
      </c>
      <c r="J773" s="29">
        <f t="shared" ca="1" si="55"/>
        <v>20.7</v>
      </c>
      <c r="K773" s="29">
        <f t="shared" si="59"/>
        <v>0.3</v>
      </c>
      <c r="L773" s="29">
        <f t="shared" ca="1" si="56"/>
        <v>8.9999999999999993E-3</v>
      </c>
      <c r="M773">
        <f>Замеры!AC765</f>
        <v>0</v>
      </c>
    </row>
    <row r="774" spans="1:13" ht="15.6" x14ac:dyDescent="0.3">
      <c r="A774" s="58">
        <f>IF(Замеры!B766=0, " ", Замеры!B766)</f>
        <v>763</v>
      </c>
      <c r="B774" s="59">
        <f>Замеры!J766</f>
        <v>0</v>
      </c>
      <c r="C774" s="60" t="str">
        <f>Замеры!G766</f>
        <v xml:space="preserve">Группа от QF </v>
      </c>
      <c r="D774" s="29" t="s">
        <v>73</v>
      </c>
      <c r="E774" s="28">
        <f>Замеры!L766</f>
        <v>0</v>
      </c>
      <c r="F774" s="29" t="s">
        <v>85</v>
      </c>
      <c r="G774" s="29">
        <f t="shared" si="57"/>
        <v>15</v>
      </c>
      <c r="H774" s="29">
        <f t="shared" si="58"/>
        <v>30</v>
      </c>
      <c r="I774" s="29" t="s">
        <v>72</v>
      </c>
      <c r="J774" s="29">
        <f t="shared" ca="1" si="55"/>
        <v>20.9</v>
      </c>
      <c r="K774" s="29">
        <f t="shared" si="59"/>
        <v>0.3</v>
      </c>
      <c r="L774" s="29">
        <f t="shared" ca="1" si="56"/>
        <v>1.9E-2</v>
      </c>
      <c r="M774">
        <f>Замеры!AC766</f>
        <v>0</v>
      </c>
    </row>
    <row r="775" spans="1:13" ht="15.6" x14ac:dyDescent="0.3">
      <c r="A775" s="58">
        <f>IF(Замеры!B767=0, " ", Замеры!B767)</f>
        <v>764</v>
      </c>
      <c r="B775" s="59">
        <f>Замеры!J767</f>
        <v>0</v>
      </c>
      <c r="C775" s="60" t="str">
        <f>Замеры!G767</f>
        <v xml:space="preserve">Группа от QF </v>
      </c>
      <c r="D775" s="29" t="s">
        <v>73</v>
      </c>
      <c r="E775" s="28">
        <f>Замеры!L767</f>
        <v>0</v>
      </c>
      <c r="F775" s="29" t="s">
        <v>85</v>
      </c>
      <c r="G775" s="29">
        <f t="shared" si="57"/>
        <v>15</v>
      </c>
      <c r="H775" s="29">
        <f t="shared" si="58"/>
        <v>30</v>
      </c>
      <c r="I775" s="29" t="s">
        <v>72</v>
      </c>
      <c r="J775" s="29">
        <f t="shared" ca="1" si="55"/>
        <v>20.8</v>
      </c>
      <c r="K775" s="29">
        <f t="shared" si="59"/>
        <v>0.3</v>
      </c>
      <c r="L775" s="29">
        <f t="shared" ca="1" si="56"/>
        <v>1.2999999999999999E-2</v>
      </c>
      <c r="M775">
        <f>Замеры!AC767</f>
        <v>0</v>
      </c>
    </row>
    <row r="776" spans="1:13" ht="15.6" x14ac:dyDescent="0.3">
      <c r="A776" s="58">
        <f>IF(Замеры!B768=0, " ", Замеры!B768)</f>
        <v>765</v>
      </c>
      <c r="B776" s="59">
        <f>Замеры!J768</f>
        <v>0</v>
      </c>
      <c r="C776" s="60" t="str">
        <f>Замеры!G768</f>
        <v xml:space="preserve">Группа от QF </v>
      </c>
      <c r="D776" s="29" t="s">
        <v>73</v>
      </c>
      <c r="E776" s="28">
        <f>Замеры!L768</f>
        <v>0</v>
      </c>
      <c r="F776" s="29" t="s">
        <v>85</v>
      </c>
      <c r="G776" s="29">
        <f t="shared" si="57"/>
        <v>15</v>
      </c>
      <c r="H776" s="29">
        <f t="shared" si="58"/>
        <v>30</v>
      </c>
      <c r="I776" s="29" t="s">
        <v>72</v>
      </c>
      <c r="J776" s="29">
        <f t="shared" ca="1" si="55"/>
        <v>21.8</v>
      </c>
      <c r="K776" s="29">
        <f t="shared" si="59"/>
        <v>0.3</v>
      </c>
      <c r="L776" s="29">
        <f t="shared" ca="1" si="56"/>
        <v>1.7999999999999999E-2</v>
      </c>
      <c r="M776">
        <f>Замеры!AC768</f>
        <v>0</v>
      </c>
    </row>
    <row r="777" spans="1:13" ht="15.6" x14ac:dyDescent="0.3">
      <c r="A777" s="58">
        <f>IF(Замеры!B769=0, " ", Замеры!B769)</f>
        <v>766</v>
      </c>
      <c r="B777" s="59">
        <f>Замеры!J769</f>
        <v>0</v>
      </c>
      <c r="C777" s="60" t="str">
        <f>Замеры!G769</f>
        <v xml:space="preserve">Группа от QF </v>
      </c>
      <c r="D777" s="29" t="s">
        <v>73</v>
      </c>
      <c r="E777" s="28">
        <f>Замеры!L769</f>
        <v>0</v>
      </c>
      <c r="F777" s="29" t="s">
        <v>85</v>
      </c>
      <c r="G777" s="29">
        <f t="shared" si="57"/>
        <v>15</v>
      </c>
      <c r="H777" s="29">
        <f t="shared" si="58"/>
        <v>30</v>
      </c>
      <c r="I777" s="29" t="s">
        <v>72</v>
      </c>
      <c r="J777" s="29">
        <f t="shared" ca="1" si="55"/>
        <v>21.2</v>
      </c>
      <c r="K777" s="29">
        <f t="shared" si="59"/>
        <v>0.3</v>
      </c>
      <c r="L777" s="29">
        <f t="shared" ca="1" si="56"/>
        <v>8.0000000000000002E-3</v>
      </c>
      <c r="M777">
        <f>Замеры!AC769</f>
        <v>0</v>
      </c>
    </row>
    <row r="778" spans="1:13" ht="15.6" x14ac:dyDescent="0.3">
      <c r="A778" s="58">
        <f>IF(Замеры!B770=0, " ", Замеры!B770)</f>
        <v>767</v>
      </c>
      <c r="B778" s="59">
        <f>Замеры!J770</f>
        <v>0</v>
      </c>
      <c r="C778" s="60" t="str">
        <f>Замеры!G770</f>
        <v xml:space="preserve">Группа от QF </v>
      </c>
      <c r="D778" s="29" t="s">
        <v>73</v>
      </c>
      <c r="E778" s="28">
        <f>Замеры!L770</f>
        <v>0</v>
      </c>
      <c r="F778" s="29" t="s">
        <v>85</v>
      </c>
      <c r="G778" s="29">
        <f t="shared" si="57"/>
        <v>15</v>
      </c>
      <c r="H778" s="29">
        <f t="shared" si="58"/>
        <v>30</v>
      </c>
      <c r="I778" s="29" t="s">
        <v>72</v>
      </c>
      <c r="J778" s="29">
        <f t="shared" ca="1" si="55"/>
        <v>20.3</v>
      </c>
      <c r="K778" s="29">
        <f t="shared" si="59"/>
        <v>0.3</v>
      </c>
      <c r="L778" s="29">
        <f t="shared" ca="1" si="56"/>
        <v>8.9999999999999993E-3</v>
      </c>
      <c r="M778">
        <f>Замеры!AC770</f>
        <v>0</v>
      </c>
    </row>
    <row r="779" spans="1:13" ht="15.6" x14ac:dyDescent="0.3">
      <c r="A779" s="58">
        <f>IF(Замеры!B771=0, " ", Замеры!B771)</f>
        <v>768</v>
      </c>
      <c r="B779" s="59">
        <f>Замеры!J771</f>
        <v>0</v>
      </c>
      <c r="C779" s="60" t="str">
        <f>Замеры!G771</f>
        <v xml:space="preserve">Группа от QF </v>
      </c>
      <c r="D779" s="29" t="s">
        <v>73</v>
      </c>
      <c r="E779" s="28">
        <f>Замеры!L771</f>
        <v>0</v>
      </c>
      <c r="F779" s="29" t="s">
        <v>85</v>
      </c>
      <c r="G779" s="29">
        <f t="shared" si="57"/>
        <v>15</v>
      </c>
      <c r="H779" s="29">
        <f t="shared" si="58"/>
        <v>30</v>
      </c>
      <c r="I779" s="29" t="s">
        <v>72</v>
      </c>
      <c r="J779" s="29">
        <f t="shared" ca="1" si="55"/>
        <v>20.7</v>
      </c>
      <c r="K779" s="29">
        <f t="shared" si="59"/>
        <v>0.3</v>
      </c>
      <c r="L779" s="29">
        <f t="shared" ca="1" si="56"/>
        <v>8.9999999999999993E-3</v>
      </c>
      <c r="M779">
        <f>Замеры!AC771</f>
        <v>0</v>
      </c>
    </row>
    <row r="780" spans="1:13" ht="15.6" x14ac:dyDescent="0.3">
      <c r="A780" s="58">
        <f>IF(Замеры!B772=0, " ", Замеры!B772)</f>
        <v>769</v>
      </c>
      <c r="B780" s="59">
        <f>Замеры!J772</f>
        <v>0</v>
      </c>
      <c r="C780" s="60" t="str">
        <f>Замеры!G772</f>
        <v xml:space="preserve">Группа от QF </v>
      </c>
      <c r="D780" s="29" t="s">
        <v>73</v>
      </c>
      <c r="E780" s="28">
        <f>Замеры!L772</f>
        <v>0</v>
      </c>
      <c r="F780" s="29" t="s">
        <v>85</v>
      </c>
      <c r="G780" s="29">
        <f t="shared" si="57"/>
        <v>15</v>
      </c>
      <c r="H780" s="29">
        <f t="shared" si="58"/>
        <v>30</v>
      </c>
      <c r="I780" s="29" t="s">
        <v>72</v>
      </c>
      <c r="J780" s="29">
        <f t="shared" ref="J780:J843" ca="1" si="60">RANDBETWEEN(201,219)/10</f>
        <v>21</v>
      </c>
      <c r="K780" s="29">
        <f t="shared" si="59"/>
        <v>0.3</v>
      </c>
      <c r="L780" s="29">
        <f t="shared" ref="L780:L843" ca="1" si="61">RANDBETWEEN(7,19)/1000</f>
        <v>1.4E-2</v>
      </c>
      <c r="M780">
        <f>Замеры!AC772</f>
        <v>0</v>
      </c>
    </row>
    <row r="781" spans="1:13" ht="15.6" x14ac:dyDescent="0.3">
      <c r="A781" s="58">
        <f>IF(Замеры!B773=0, " ", Замеры!B773)</f>
        <v>770</v>
      </c>
      <c r="B781" s="59">
        <f>Замеры!J773</f>
        <v>0</v>
      </c>
      <c r="C781" s="60" t="str">
        <f>Замеры!G773</f>
        <v xml:space="preserve">Группа от QF </v>
      </c>
      <c r="D781" s="29" t="s">
        <v>73</v>
      </c>
      <c r="E781" s="28">
        <f>Замеры!L773</f>
        <v>0</v>
      </c>
      <c r="F781" s="29" t="s">
        <v>85</v>
      </c>
      <c r="G781" s="29">
        <f t="shared" ref="G781:G844" si="62">$M$9</f>
        <v>15</v>
      </c>
      <c r="H781" s="29">
        <f t="shared" ref="H781:H844" si="63">$N$9</f>
        <v>30</v>
      </c>
      <c r="I781" s="29" t="s">
        <v>72</v>
      </c>
      <c r="J781" s="29">
        <f t="shared" ca="1" si="60"/>
        <v>21.6</v>
      </c>
      <c r="K781" s="29">
        <f t="shared" ref="K781:K844" si="64">$O$9</f>
        <v>0.3</v>
      </c>
      <c r="L781" s="29">
        <f t="shared" ca="1" si="61"/>
        <v>1.2E-2</v>
      </c>
      <c r="M781">
        <f>Замеры!AC773</f>
        <v>0</v>
      </c>
    </row>
    <row r="782" spans="1:13" ht="15.6" x14ac:dyDescent="0.3">
      <c r="A782" s="58">
        <f>IF(Замеры!B774=0, " ", Замеры!B774)</f>
        <v>771</v>
      </c>
      <c r="B782" s="59">
        <f>Замеры!J774</f>
        <v>0</v>
      </c>
      <c r="C782" s="60" t="str">
        <f>Замеры!G774</f>
        <v xml:space="preserve">Группа от QF </v>
      </c>
      <c r="D782" s="29" t="s">
        <v>73</v>
      </c>
      <c r="E782" s="28">
        <f>Замеры!L774</f>
        <v>0</v>
      </c>
      <c r="F782" s="29" t="s">
        <v>85</v>
      </c>
      <c r="G782" s="29">
        <f t="shared" si="62"/>
        <v>15</v>
      </c>
      <c r="H782" s="29">
        <f t="shared" si="63"/>
        <v>30</v>
      </c>
      <c r="I782" s="29" t="s">
        <v>72</v>
      </c>
      <c r="J782" s="29">
        <f t="shared" ca="1" si="60"/>
        <v>20.7</v>
      </c>
      <c r="K782" s="29">
        <f t="shared" si="64"/>
        <v>0.3</v>
      </c>
      <c r="L782" s="29">
        <f t="shared" ca="1" si="61"/>
        <v>8.0000000000000002E-3</v>
      </c>
      <c r="M782">
        <f>Замеры!AC774</f>
        <v>0</v>
      </c>
    </row>
    <row r="783" spans="1:13" ht="15.6" x14ac:dyDescent="0.3">
      <c r="A783" s="58">
        <f>IF(Замеры!B775=0, " ", Замеры!B775)</f>
        <v>772</v>
      </c>
      <c r="B783" s="59">
        <f>Замеры!J775</f>
        <v>0</v>
      </c>
      <c r="C783" s="60" t="str">
        <f>Замеры!G775</f>
        <v xml:space="preserve">Группа от QF </v>
      </c>
      <c r="D783" s="29" t="s">
        <v>73</v>
      </c>
      <c r="E783" s="28">
        <f>Замеры!L775</f>
        <v>0</v>
      </c>
      <c r="F783" s="29" t="s">
        <v>85</v>
      </c>
      <c r="G783" s="29">
        <f t="shared" si="62"/>
        <v>15</v>
      </c>
      <c r="H783" s="29">
        <f t="shared" si="63"/>
        <v>30</v>
      </c>
      <c r="I783" s="29" t="s">
        <v>72</v>
      </c>
      <c r="J783" s="29">
        <f t="shared" ca="1" si="60"/>
        <v>21.5</v>
      </c>
      <c r="K783" s="29">
        <f t="shared" si="64"/>
        <v>0.3</v>
      </c>
      <c r="L783" s="29">
        <f t="shared" ca="1" si="61"/>
        <v>1.7000000000000001E-2</v>
      </c>
      <c r="M783">
        <f>Замеры!AC775</f>
        <v>0</v>
      </c>
    </row>
    <row r="784" spans="1:13" ht="15.6" x14ac:dyDescent="0.3">
      <c r="A784" s="58">
        <f>IF(Замеры!B776=0, " ", Замеры!B776)</f>
        <v>773</v>
      </c>
      <c r="B784" s="59">
        <f>Замеры!J776</f>
        <v>0</v>
      </c>
      <c r="C784" s="60" t="str">
        <f>Замеры!G776</f>
        <v xml:space="preserve">Группа от QF </v>
      </c>
      <c r="D784" s="29" t="s">
        <v>73</v>
      </c>
      <c r="E784" s="28">
        <f>Замеры!L776</f>
        <v>0</v>
      </c>
      <c r="F784" s="29" t="s">
        <v>85</v>
      </c>
      <c r="G784" s="29">
        <f t="shared" si="62"/>
        <v>15</v>
      </c>
      <c r="H784" s="29">
        <f t="shared" si="63"/>
        <v>30</v>
      </c>
      <c r="I784" s="29" t="s">
        <v>72</v>
      </c>
      <c r="J784" s="29">
        <f t="shared" ca="1" si="60"/>
        <v>21.7</v>
      </c>
      <c r="K784" s="29">
        <f t="shared" si="64"/>
        <v>0.3</v>
      </c>
      <c r="L784" s="29">
        <f t="shared" ca="1" si="61"/>
        <v>8.9999999999999993E-3</v>
      </c>
      <c r="M784">
        <f>Замеры!AC776</f>
        <v>0</v>
      </c>
    </row>
    <row r="785" spans="1:13" ht="15.6" x14ac:dyDescent="0.3">
      <c r="A785" s="58">
        <f>IF(Замеры!B777=0, " ", Замеры!B777)</f>
        <v>774</v>
      </c>
      <c r="B785" s="59">
        <f>Замеры!J777</f>
        <v>0</v>
      </c>
      <c r="C785" s="60" t="str">
        <f>Замеры!G777</f>
        <v xml:space="preserve">Группа от QF </v>
      </c>
      <c r="D785" s="29" t="s">
        <v>73</v>
      </c>
      <c r="E785" s="28">
        <f>Замеры!L777</f>
        <v>0</v>
      </c>
      <c r="F785" s="29" t="s">
        <v>85</v>
      </c>
      <c r="G785" s="29">
        <f t="shared" si="62"/>
        <v>15</v>
      </c>
      <c r="H785" s="29">
        <f t="shared" si="63"/>
        <v>30</v>
      </c>
      <c r="I785" s="29" t="s">
        <v>72</v>
      </c>
      <c r="J785" s="29">
        <f t="shared" ca="1" si="60"/>
        <v>20.6</v>
      </c>
      <c r="K785" s="29">
        <f t="shared" si="64"/>
        <v>0.3</v>
      </c>
      <c r="L785" s="29">
        <f t="shared" ca="1" si="61"/>
        <v>1.2E-2</v>
      </c>
      <c r="M785">
        <f>Замеры!AC777</f>
        <v>0</v>
      </c>
    </row>
    <row r="786" spans="1:13" ht="15.6" x14ac:dyDescent="0.3">
      <c r="A786" s="58">
        <f>IF(Замеры!B778=0, " ", Замеры!B778)</f>
        <v>775</v>
      </c>
      <c r="B786" s="59">
        <f>Замеры!J778</f>
        <v>0</v>
      </c>
      <c r="C786" s="60" t="str">
        <f>Замеры!G778</f>
        <v xml:space="preserve">Группа от QF </v>
      </c>
      <c r="D786" s="29" t="s">
        <v>73</v>
      </c>
      <c r="E786" s="28">
        <f>Замеры!L778</f>
        <v>0</v>
      </c>
      <c r="F786" s="29" t="s">
        <v>85</v>
      </c>
      <c r="G786" s="29">
        <f t="shared" si="62"/>
        <v>15</v>
      </c>
      <c r="H786" s="29">
        <f t="shared" si="63"/>
        <v>30</v>
      </c>
      <c r="I786" s="29" t="s">
        <v>72</v>
      </c>
      <c r="J786" s="29">
        <f t="shared" ca="1" si="60"/>
        <v>21.4</v>
      </c>
      <c r="K786" s="29">
        <f t="shared" si="64"/>
        <v>0.3</v>
      </c>
      <c r="L786" s="29">
        <f t="shared" ca="1" si="61"/>
        <v>1.6E-2</v>
      </c>
      <c r="M786">
        <f>Замеры!AC778</f>
        <v>0</v>
      </c>
    </row>
    <row r="787" spans="1:13" ht="15.6" x14ac:dyDescent="0.3">
      <c r="A787" s="58">
        <f>IF(Замеры!B779=0, " ", Замеры!B779)</f>
        <v>776</v>
      </c>
      <c r="B787" s="59">
        <f>Замеры!J779</f>
        <v>0</v>
      </c>
      <c r="C787" s="60" t="str">
        <f>Замеры!G779</f>
        <v xml:space="preserve">Группа от QF </v>
      </c>
      <c r="D787" s="29" t="s">
        <v>73</v>
      </c>
      <c r="E787" s="28">
        <f>Замеры!L779</f>
        <v>0</v>
      </c>
      <c r="F787" s="29" t="s">
        <v>85</v>
      </c>
      <c r="G787" s="29">
        <f t="shared" si="62"/>
        <v>15</v>
      </c>
      <c r="H787" s="29">
        <f t="shared" si="63"/>
        <v>30</v>
      </c>
      <c r="I787" s="29" t="s">
        <v>72</v>
      </c>
      <c r="J787" s="29">
        <f t="shared" ca="1" si="60"/>
        <v>21.2</v>
      </c>
      <c r="K787" s="29">
        <f t="shared" si="64"/>
        <v>0.3</v>
      </c>
      <c r="L787" s="29">
        <f t="shared" ca="1" si="61"/>
        <v>1.2999999999999999E-2</v>
      </c>
      <c r="M787">
        <f>Замеры!AC779</f>
        <v>0</v>
      </c>
    </row>
    <row r="788" spans="1:13" ht="15.6" x14ac:dyDescent="0.3">
      <c r="A788" s="58">
        <f>IF(Замеры!B780=0, " ", Замеры!B780)</f>
        <v>777</v>
      </c>
      <c r="B788" s="59">
        <f>Замеры!J780</f>
        <v>0</v>
      </c>
      <c r="C788" s="60" t="str">
        <f>Замеры!G780</f>
        <v xml:space="preserve">Группа от QF </v>
      </c>
      <c r="D788" s="29" t="s">
        <v>73</v>
      </c>
      <c r="E788" s="28">
        <f>Замеры!L780</f>
        <v>0</v>
      </c>
      <c r="F788" s="29" t="s">
        <v>85</v>
      </c>
      <c r="G788" s="29">
        <f t="shared" si="62"/>
        <v>15</v>
      </c>
      <c r="H788" s="29">
        <f t="shared" si="63"/>
        <v>30</v>
      </c>
      <c r="I788" s="29" t="s">
        <v>72</v>
      </c>
      <c r="J788" s="29">
        <f t="shared" ca="1" si="60"/>
        <v>21.6</v>
      </c>
      <c r="K788" s="29">
        <f t="shared" si="64"/>
        <v>0.3</v>
      </c>
      <c r="L788" s="29">
        <f t="shared" ca="1" si="61"/>
        <v>0.01</v>
      </c>
      <c r="M788">
        <f>Замеры!AC780</f>
        <v>0</v>
      </c>
    </row>
    <row r="789" spans="1:13" ht="15.6" x14ac:dyDescent="0.3">
      <c r="A789" s="58">
        <f>IF(Замеры!B781=0, " ", Замеры!B781)</f>
        <v>778</v>
      </c>
      <c r="B789" s="59">
        <f>Замеры!J781</f>
        <v>0</v>
      </c>
      <c r="C789" s="60" t="str">
        <f>Замеры!G781</f>
        <v xml:space="preserve">Группа от QF </v>
      </c>
      <c r="D789" s="29" t="s">
        <v>73</v>
      </c>
      <c r="E789" s="28">
        <f>Замеры!L781</f>
        <v>0</v>
      </c>
      <c r="F789" s="29" t="s">
        <v>85</v>
      </c>
      <c r="G789" s="29">
        <f t="shared" si="62"/>
        <v>15</v>
      </c>
      <c r="H789" s="29">
        <f t="shared" si="63"/>
        <v>30</v>
      </c>
      <c r="I789" s="29" t="s">
        <v>72</v>
      </c>
      <c r="J789" s="29">
        <f t="shared" ca="1" si="60"/>
        <v>20.399999999999999</v>
      </c>
      <c r="K789" s="29">
        <f t="shared" si="64"/>
        <v>0.3</v>
      </c>
      <c r="L789" s="29">
        <f t="shared" ca="1" si="61"/>
        <v>1.7000000000000001E-2</v>
      </c>
      <c r="M789">
        <f>Замеры!AC781</f>
        <v>0</v>
      </c>
    </row>
    <row r="790" spans="1:13" ht="15.6" x14ac:dyDescent="0.3">
      <c r="A790" s="58">
        <f>IF(Замеры!B782=0, " ", Замеры!B782)</f>
        <v>779</v>
      </c>
      <c r="B790" s="59">
        <f>Замеры!J782</f>
        <v>0</v>
      </c>
      <c r="C790" s="60" t="str">
        <f>Замеры!G782</f>
        <v xml:space="preserve">Группа от QF </v>
      </c>
      <c r="D790" s="29" t="s">
        <v>73</v>
      </c>
      <c r="E790" s="28">
        <f>Замеры!L782</f>
        <v>0</v>
      </c>
      <c r="F790" s="29" t="s">
        <v>85</v>
      </c>
      <c r="G790" s="29">
        <f t="shared" si="62"/>
        <v>15</v>
      </c>
      <c r="H790" s="29">
        <f t="shared" si="63"/>
        <v>30</v>
      </c>
      <c r="I790" s="29" t="s">
        <v>72</v>
      </c>
      <c r="J790" s="29">
        <f t="shared" ca="1" si="60"/>
        <v>21.1</v>
      </c>
      <c r="K790" s="29">
        <f t="shared" si="64"/>
        <v>0.3</v>
      </c>
      <c r="L790" s="29">
        <f t="shared" ca="1" si="61"/>
        <v>1.7999999999999999E-2</v>
      </c>
      <c r="M790">
        <f>Замеры!AC782</f>
        <v>0</v>
      </c>
    </row>
    <row r="791" spans="1:13" ht="15.6" x14ac:dyDescent="0.3">
      <c r="A791" s="58">
        <f>IF(Замеры!B783=0, " ", Замеры!B783)</f>
        <v>780</v>
      </c>
      <c r="B791" s="59">
        <f>Замеры!J783</f>
        <v>0</v>
      </c>
      <c r="C791" s="60" t="str">
        <f>Замеры!G783</f>
        <v xml:space="preserve">Группа от QF </v>
      </c>
      <c r="D791" s="29" t="s">
        <v>73</v>
      </c>
      <c r="E791" s="28">
        <f>Замеры!L783</f>
        <v>0</v>
      </c>
      <c r="F791" s="29" t="s">
        <v>85</v>
      </c>
      <c r="G791" s="29">
        <f t="shared" si="62"/>
        <v>15</v>
      </c>
      <c r="H791" s="29">
        <f t="shared" si="63"/>
        <v>30</v>
      </c>
      <c r="I791" s="29" t="s">
        <v>72</v>
      </c>
      <c r="J791" s="29">
        <f t="shared" ca="1" si="60"/>
        <v>20.2</v>
      </c>
      <c r="K791" s="29">
        <f t="shared" si="64"/>
        <v>0.3</v>
      </c>
      <c r="L791" s="29">
        <f t="shared" ca="1" si="61"/>
        <v>1.7999999999999999E-2</v>
      </c>
      <c r="M791">
        <f>Замеры!AC783</f>
        <v>0</v>
      </c>
    </row>
    <row r="792" spans="1:13" ht="15.6" x14ac:dyDescent="0.3">
      <c r="A792" s="58">
        <f>IF(Замеры!B784=0, " ", Замеры!B784)</f>
        <v>781</v>
      </c>
      <c r="B792" s="59">
        <f>Замеры!J784</f>
        <v>0</v>
      </c>
      <c r="C792" s="60" t="str">
        <f>Замеры!G784</f>
        <v xml:space="preserve">Группа от QF </v>
      </c>
      <c r="D792" s="29" t="s">
        <v>73</v>
      </c>
      <c r="E792" s="28">
        <f>Замеры!L784</f>
        <v>0</v>
      </c>
      <c r="F792" s="29" t="s">
        <v>85</v>
      </c>
      <c r="G792" s="29">
        <f t="shared" si="62"/>
        <v>15</v>
      </c>
      <c r="H792" s="29">
        <f t="shared" si="63"/>
        <v>30</v>
      </c>
      <c r="I792" s="29" t="s">
        <v>72</v>
      </c>
      <c r="J792" s="29">
        <f t="shared" ca="1" si="60"/>
        <v>21.7</v>
      </c>
      <c r="K792" s="29">
        <f t="shared" si="64"/>
        <v>0.3</v>
      </c>
      <c r="L792" s="29">
        <f t="shared" ca="1" si="61"/>
        <v>1.4999999999999999E-2</v>
      </c>
      <c r="M792">
        <f>Замеры!AC784</f>
        <v>0</v>
      </c>
    </row>
    <row r="793" spans="1:13" ht="15.6" x14ac:dyDescent="0.3">
      <c r="A793" s="58">
        <f>IF(Замеры!B785=0, " ", Замеры!B785)</f>
        <v>782</v>
      </c>
      <c r="B793" s="59">
        <f>Замеры!J785</f>
        <v>0</v>
      </c>
      <c r="C793" s="60" t="str">
        <f>Замеры!G785</f>
        <v xml:space="preserve">Группа от QF </v>
      </c>
      <c r="D793" s="29" t="s">
        <v>73</v>
      </c>
      <c r="E793" s="28">
        <f>Замеры!L785</f>
        <v>0</v>
      </c>
      <c r="F793" s="29" t="s">
        <v>85</v>
      </c>
      <c r="G793" s="29">
        <f t="shared" si="62"/>
        <v>15</v>
      </c>
      <c r="H793" s="29">
        <f t="shared" si="63"/>
        <v>30</v>
      </c>
      <c r="I793" s="29" t="s">
        <v>72</v>
      </c>
      <c r="J793" s="29">
        <f t="shared" ca="1" si="60"/>
        <v>21.9</v>
      </c>
      <c r="K793" s="29">
        <f t="shared" si="64"/>
        <v>0.3</v>
      </c>
      <c r="L793" s="29">
        <f t="shared" ca="1" si="61"/>
        <v>1.7999999999999999E-2</v>
      </c>
      <c r="M793">
        <f>Замеры!AC785</f>
        <v>0</v>
      </c>
    </row>
    <row r="794" spans="1:13" ht="15.6" x14ac:dyDescent="0.3">
      <c r="A794" s="58">
        <f>IF(Замеры!B786=0, " ", Замеры!B786)</f>
        <v>783</v>
      </c>
      <c r="B794" s="59">
        <f>Замеры!J786</f>
        <v>0</v>
      </c>
      <c r="C794" s="60" t="str">
        <f>Замеры!G786</f>
        <v xml:space="preserve">Группа от QF </v>
      </c>
      <c r="D794" s="29" t="s">
        <v>73</v>
      </c>
      <c r="E794" s="28">
        <f>Замеры!L786</f>
        <v>0</v>
      </c>
      <c r="F794" s="29" t="s">
        <v>85</v>
      </c>
      <c r="G794" s="29">
        <f t="shared" si="62"/>
        <v>15</v>
      </c>
      <c r="H794" s="29">
        <f t="shared" si="63"/>
        <v>30</v>
      </c>
      <c r="I794" s="29" t="s">
        <v>72</v>
      </c>
      <c r="J794" s="29">
        <f t="shared" ca="1" si="60"/>
        <v>20.5</v>
      </c>
      <c r="K794" s="29">
        <f t="shared" si="64"/>
        <v>0.3</v>
      </c>
      <c r="L794" s="29">
        <f t="shared" ca="1" si="61"/>
        <v>1.2E-2</v>
      </c>
      <c r="M794">
        <f>Замеры!AC786</f>
        <v>0</v>
      </c>
    </row>
    <row r="795" spans="1:13" ht="15.6" x14ac:dyDescent="0.3">
      <c r="A795" s="58">
        <f>IF(Замеры!B787=0, " ", Замеры!B787)</f>
        <v>784</v>
      </c>
      <c r="B795" s="59">
        <f>Замеры!J787</f>
        <v>0</v>
      </c>
      <c r="C795" s="60" t="str">
        <f>Замеры!G787</f>
        <v xml:space="preserve">Группа от QF </v>
      </c>
      <c r="D795" s="29" t="s">
        <v>73</v>
      </c>
      <c r="E795" s="28">
        <f>Замеры!L787</f>
        <v>0</v>
      </c>
      <c r="F795" s="29" t="s">
        <v>85</v>
      </c>
      <c r="G795" s="29">
        <f t="shared" si="62"/>
        <v>15</v>
      </c>
      <c r="H795" s="29">
        <f t="shared" si="63"/>
        <v>30</v>
      </c>
      <c r="I795" s="29" t="s">
        <v>72</v>
      </c>
      <c r="J795" s="29">
        <f t="shared" ca="1" si="60"/>
        <v>20.2</v>
      </c>
      <c r="K795" s="29">
        <f t="shared" si="64"/>
        <v>0.3</v>
      </c>
      <c r="L795" s="29">
        <f t="shared" ca="1" si="61"/>
        <v>1.7999999999999999E-2</v>
      </c>
      <c r="M795">
        <f>Замеры!AC787</f>
        <v>0</v>
      </c>
    </row>
    <row r="796" spans="1:13" ht="15.6" x14ac:dyDescent="0.3">
      <c r="A796" s="58">
        <f>IF(Замеры!B788=0, " ", Замеры!B788)</f>
        <v>785</v>
      </c>
      <c r="B796" s="59">
        <f>Замеры!J788</f>
        <v>0</v>
      </c>
      <c r="C796" s="60" t="str">
        <f>Замеры!G788</f>
        <v xml:space="preserve">Группа от QF </v>
      </c>
      <c r="D796" s="29" t="s">
        <v>73</v>
      </c>
      <c r="E796" s="28">
        <f>Замеры!L788</f>
        <v>0</v>
      </c>
      <c r="F796" s="29" t="s">
        <v>85</v>
      </c>
      <c r="G796" s="29">
        <f t="shared" si="62"/>
        <v>15</v>
      </c>
      <c r="H796" s="29">
        <f t="shared" si="63"/>
        <v>30</v>
      </c>
      <c r="I796" s="29" t="s">
        <v>72</v>
      </c>
      <c r="J796" s="29">
        <f t="shared" ca="1" si="60"/>
        <v>21.9</v>
      </c>
      <c r="K796" s="29">
        <f t="shared" si="64"/>
        <v>0.3</v>
      </c>
      <c r="L796" s="29">
        <f t="shared" ca="1" si="61"/>
        <v>1.7999999999999999E-2</v>
      </c>
      <c r="M796">
        <f>Замеры!AC788</f>
        <v>0</v>
      </c>
    </row>
    <row r="797" spans="1:13" ht="15.6" x14ac:dyDescent="0.3">
      <c r="A797" s="58">
        <f>IF(Замеры!B789=0, " ", Замеры!B789)</f>
        <v>786</v>
      </c>
      <c r="B797" s="59">
        <f>Замеры!J789</f>
        <v>0</v>
      </c>
      <c r="C797" s="60" t="str">
        <f>Замеры!G789</f>
        <v xml:space="preserve">Группа от QF </v>
      </c>
      <c r="D797" s="29" t="s">
        <v>73</v>
      </c>
      <c r="E797" s="28">
        <f>Замеры!L789</f>
        <v>0</v>
      </c>
      <c r="F797" s="29" t="s">
        <v>85</v>
      </c>
      <c r="G797" s="29">
        <f t="shared" si="62"/>
        <v>15</v>
      </c>
      <c r="H797" s="29">
        <f t="shared" si="63"/>
        <v>30</v>
      </c>
      <c r="I797" s="29" t="s">
        <v>72</v>
      </c>
      <c r="J797" s="29">
        <f t="shared" ca="1" si="60"/>
        <v>21.1</v>
      </c>
      <c r="K797" s="29">
        <f t="shared" si="64"/>
        <v>0.3</v>
      </c>
      <c r="L797" s="29">
        <f t="shared" ca="1" si="61"/>
        <v>1.9E-2</v>
      </c>
      <c r="M797">
        <f>Замеры!AC789</f>
        <v>0</v>
      </c>
    </row>
    <row r="798" spans="1:13" ht="15.6" x14ac:dyDescent="0.3">
      <c r="A798" s="58">
        <f>IF(Замеры!B790=0, " ", Замеры!B790)</f>
        <v>787</v>
      </c>
      <c r="B798" s="59">
        <f>Замеры!J790</f>
        <v>0</v>
      </c>
      <c r="C798" s="60" t="str">
        <f>Замеры!G790</f>
        <v xml:space="preserve">Группа от QF </v>
      </c>
      <c r="D798" s="29" t="s">
        <v>73</v>
      </c>
      <c r="E798" s="28">
        <f>Замеры!L790</f>
        <v>0</v>
      </c>
      <c r="F798" s="29" t="s">
        <v>85</v>
      </c>
      <c r="G798" s="29">
        <f t="shared" si="62"/>
        <v>15</v>
      </c>
      <c r="H798" s="29">
        <f t="shared" si="63"/>
        <v>30</v>
      </c>
      <c r="I798" s="29" t="s">
        <v>72</v>
      </c>
      <c r="J798" s="29">
        <f t="shared" ca="1" si="60"/>
        <v>20.8</v>
      </c>
      <c r="K798" s="29">
        <f t="shared" si="64"/>
        <v>0.3</v>
      </c>
      <c r="L798" s="29">
        <f t="shared" ca="1" si="61"/>
        <v>0.01</v>
      </c>
      <c r="M798">
        <f>Замеры!AC790</f>
        <v>0</v>
      </c>
    </row>
    <row r="799" spans="1:13" ht="15.6" x14ac:dyDescent="0.3">
      <c r="A799" s="58">
        <f>IF(Замеры!B791=0, " ", Замеры!B791)</f>
        <v>788</v>
      </c>
      <c r="B799" s="59">
        <f>Замеры!J791</f>
        <v>0</v>
      </c>
      <c r="C799" s="60" t="str">
        <f>Замеры!G791</f>
        <v xml:space="preserve">Группа от QF </v>
      </c>
      <c r="D799" s="29" t="s">
        <v>73</v>
      </c>
      <c r="E799" s="28">
        <f>Замеры!L791</f>
        <v>0</v>
      </c>
      <c r="F799" s="29" t="s">
        <v>85</v>
      </c>
      <c r="G799" s="29">
        <f t="shared" si="62"/>
        <v>15</v>
      </c>
      <c r="H799" s="29">
        <f t="shared" si="63"/>
        <v>30</v>
      </c>
      <c r="I799" s="29" t="s">
        <v>72</v>
      </c>
      <c r="J799" s="29">
        <f t="shared" ca="1" si="60"/>
        <v>21.6</v>
      </c>
      <c r="K799" s="29">
        <f t="shared" si="64"/>
        <v>0.3</v>
      </c>
      <c r="L799" s="29">
        <f t="shared" ca="1" si="61"/>
        <v>8.0000000000000002E-3</v>
      </c>
      <c r="M799">
        <f>Замеры!AC791</f>
        <v>0</v>
      </c>
    </row>
    <row r="800" spans="1:13" ht="15.6" x14ac:dyDescent="0.3">
      <c r="A800" s="58">
        <f>IF(Замеры!B792=0, " ", Замеры!B792)</f>
        <v>789</v>
      </c>
      <c r="B800" s="59">
        <f>Замеры!J792</f>
        <v>0</v>
      </c>
      <c r="C800" s="60" t="str">
        <f>Замеры!G792</f>
        <v xml:space="preserve">Группа от QF </v>
      </c>
      <c r="D800" s="29" t="s">
        <v>73</v>
      </c>
      <c r="E800" s="28">
        <f>Замеры!L792</f>
        <v>0</v>
      </c>
      <c r="F800" s="29" t="s">
        <v>85</v>
      </c>
      <c r="G800" s="29">
        <f t="shared" si="62"/>
        <v>15</v>
      </c>
      <c r="H800" s="29">
        <f t="shared" si="63"/>
        <v>30</v>
      </c>
      <c r="I800" s="29" t="s">
        <v>72</v>
      </c>
      <c r="J800" s="29">
        <f t="shared" ca="1" si="60"/>
        <v>21.1</v>
      </c>
      <c r="K800" s="29">
        <f t="shared" si="64"/>
        <v>0.3</v>
      </c>
      <c r="L800" s="29">
        <f t="shared" ca="1" si="61"/>
        <v>8.0000000000000002E-3</v>
      </c>
      <c r="M800">
        <f>Замеры!AC792</f>
        <v>0</v>
      </c>
    </row>
    <row r="801" spans="1:13" ht="15.6" x14ac:dyDescent="0.3">
      <c r="A801" s="58">
        <f>IF(Замеры!B793=0, " ", Замеры!B793)</f>
        <v>790</v>
      </c>
      <c r="B801" s="59">
        <f>Замеры!J793</f>
        <v>0</v>
      </c>
      <c r="C801" s="60" t="str">
        <f>Замеры!G793</f>
        <v xml:space="preserve">Группа от QF </v>
      </c>
      <c r="D801" s="29" t="s">
        <v>73</v>
      </c>
      <c r="E801" s="28">
        <f>Замеры!L793</f>
        <v>0</v>
      </c>
      <c r="F801" s="29" t="s">
        <v>85</v>
      </c>
      <c r="G801" s="29">
        <f t="shared" si="62"/>
        <v>15</v>
      </c>
      <c r="H801" s="29">
        <f t="shared" si="63"/>
        <v>30</v>
      </c>
      <c r="I801" s="29" t="s">
        <v>72</v>
      </c>
      <c r="J801" s="29">
        <f t="shared" ca="1" si="60"/>
        <v>21</v>
      </c>
      <c r="K801" s="29">
        <f t="shared" si="64"/>
        <v>0.3</v>
      </c>
      <c r="L801" s="29">
        <f t="shared" ca="1" si="61"/>
        <v>1.6E-2</v>
      </c>
      <c r="M801">
        <f>Замеры!AC793</f>
        <v>0</v>
      </c>
    </row>
    <row r="802" spans="1:13" ht="15.6" x14ac:dyDescent="0.3">
      <c r="A802" s="58">
        <f>IF(Замеры!B794=0, " ", Замеры!B794)</f>
        <v>791</v>
      </c>
      <c r="B802" s="59">
        <f>Замеры!J794</f>
        <v>0</v>
      </c>
      <c r="C802" s="60" t="str">
        <f>Замеры!G794</f>
        <v xml:space="preserve">Группа от QF </v>
      </c>
      <c r="D802" s="29" t="s">
        <v>73</v>
      </c>
      <c r="E802" s="28">
        <f>Замеры!L794</f>
        <v>0</v>
      </c>
      <c r="F802" s="29" t="s">
        <v>85</v>
      </c>
      <c r="G802" s="29">
        <f t="shared" si="62"/>
        <v>15</v>
      </c>
      <c r="H802" s="29">
        <f t="shared" si="63"/>
        <v>30</v>
      </c>
      <c r="I802" s="29" t="s">
        <v>72</v>
      </c>
      <c r="J802" s="29">
        <f t="shared" ca="1" si="60"/>
        <v>21.4</v>
      </c>
      <c r="K802" s="29">
        <f t="shared" si="64"/>
        <v>0.3</v>
      </c>
      <c r="L802" s="29">
        <f t="shared" ca="1" si="61"/>
        <v>1.9E-2</v>
      </c>
      <c r="M802">
        <f>Замеры!AC794</f>
        <v>0</v>
      </c>
    </row>
    <row r="803" spans="1:13" ht="15.6" x14ac:dyDescent="0.3">
      <c r="A803" s="58">
        <f>IF(Замеры!B795=0, " ", Замеры!B795)</f>
        <v>792</v>
      </c>
      <c r="B803" s="59">
        <f>Замеры!J795</f>
        <v>0</v>
      </c>
      <c r="C803" s="60" t="str">
        <f>Замеры!G795</f>
        <v xml:space="preserve">Группа от QF </v>
      </c>
      <c r="D803" s="29" t="s">
        <v>73</v>
      </c>
      <c r="E803" s="28">
        <f>Замеры!L795</f>
        <v>0</v>
      </c>
      <c r="F803" s="29" t="s">
        <v>85</v>
      </c>
      <c r="G803" s="29">
        <f t="shared" si="62"/>
        <v>15</v>
      </c>
      <c r="H803" s="29">
        <f t="shared" si="63"/>
        <v>30</v>
      </c>
      <c r="I803" s="29" t="s">
        <v>72</v>
      </c>
      <c r="J803" s="29">
        <f t="shared" ca="1" si="60"/>
        <v>20.7</v>
      </c>
      <c r="K803" s="29">
        <f t="shared" si="64"/>
        <v>0.3</v>
      </c>
      <c r="L803" s="29">
        <f t="shared" ca="1" si="61"/>
        <v>1.2999999999999999E-2</v>
      </c>
      <c r="M803">
        <f>Замеры!AC795</f>
        <v>0</v>
      </c>
    </row>
    <row r="804" spans="1:13" ht="15.6" x14ac:dyDescent="0.3">
      <c r="A804" s="58">
        <f>IF(Замеры!B796=0, " ", Замеры!B796)</f>
        <v>793</v>
      </c>
      <c r="B804" s="59">
        <f>Замеры!J796</f>
        <v>0</v>
      </c>
      <c r="C804" s="60" t="str">
        <f>Замеры!G796</f>
        <v xml:space="preserve">Группа от QF </v>
      </c>
      <c r="D804" s="29" t="s">
        <v>73</v>
      </c>
      <c r="E804" s="28">
        <f>Замеры!L796</f>
        <v>0</v>
      </c>
      <c r="F804" s="29" t="s">
        <v>85</v>
      </c>
      <c r="G804" s="29">
        <f t="shared" si="62"/>
        <v>15</v>
      </c>
      <c r="H804" s="29">
        <f t="shared" si="63"/>
        <v>30</v>
      </c>
      <c r="I804" s="29" t="s">
        <v>72</v>
      </c>
      <c r="J804" s="29">
        <f t="shared" ca="1" si="60"/>
        <v>21.4</v>
      </c>
      <c r="K804" s="29">
        <f t="shared" si="64"/>
        <v>0.3</v>
      </c>
      <c r="L804" s="29">
        <f t="shared" ca="1" si="61"/>
        <v>1.4999999999999999E-2</v>
      </c>
      <c r="M804">
        <f>Замеры!AC796</f>
        <v>0</v>
      </c>
    </row>
    <row r="805" spans="1:13" ht="15.6" x14ac:dyDescent="0.3">
      <c r="A805" s="58">
        <f>IF(Замеры!B797=0, " ", Замеры!B797)</f>
        <v>794</v>
      </c>
      <c r="B805" s="59">
        <f>Замеры!J797</f>
        <v>0</v>
      </c>
      <c r="C805" s="60" t="str">
        <f>Замеры!G797</f>
        <v xml:space="preserve">Группа от QF </v>
      </c>
      <c r="D805" s="29" t="s">
        <v>73</v>
      </c>
      <c r="E805" s="28">
        <f>Замеры!L797</f>
        <v>0</v>
      </c>
      <c r="F805" s="29" t="s">
        <v>85</v>
      </c>
      <c r="G805" s="29">
        <f t="shared" si="62"/>
        <v>15</v>
      </c>
      <c r="H805" s="29">
        <f t="shared" si="63"/>
        <v>30</v>
      </c>
      <c r="I805" s="29" t="s">
        <v>72</v>
      </c>
      <c r="J805" s="29">
        <f t="shared" ca="1" si="60"/>
        <v>21.6</v>
      </c>
      <c r="K805" s="29">
        <f t="shared" si="64"/>
        <v>0.3</v>
      </c>
      <c r="L805" s="29">
        <f t="shared" ca="1" si="61"/>
        <v>1.0999999999999999E-2</v>
      </c>
      <c r="M805">
        <f>Замеры!AC797</f>
        <v>0</v>
      </c>
    </row>
    <row r="806" spans="1:13" ht="15.6" x14ac:dyDescent="0.3">
      <c r="A806" s="58">
        <f>IF(Замеры!B798=0, " ", Замеры!B798)</f>
        <v>795</v>
      </c>
      <c r="B806" s="59">
        <f>Замеры!J798</f>
        <v>0</v>
      </c>
      <c r="C806" s="60" t="str">
        <f>Замеры!G798</f>
        <v xml:space="preserve">Группа от QF </v>
      </c>
      <c r="D806" s="29" t="s">
        <v>73</v>
      </c>
      <c r="E806" s="28">
        <f>Замеры!L798</f>
        <v>0</v>
      </c>
      <c r="F806" s="29" t="s">
        <v>85</v>
      </c>
      <c r="G806" s="29">
        <f t="shared" si="62"/>
        <v>15</v>
      </c>
      <c r="H806" s="29">
        <f t="shared" si="63"/>
        <v>30</v>
      </c>
      <c r="I806" s="29" t="s">
        <v>72</v>
      </c>
      <c r="J806" s="29">
        <f t="shared" ca="1" si="60"/>
        <v>20.5</v>
      </c>
      <c r="K806" s="29">
        <f t="shared" si="64"/>
        <v>0.3</v>
      </c>
      <c r="L806" s="29">
        <f t="shared" ca="1" si="61"/>
        <v>1.2999999999999999E-2</v>
      </c>
      <c r="M806">
        <f>Замеры!AC798</f>
        <v>0</v>
      </c>
    </row>
    <row r="807" spans="1:13" ht="15.6" x14ac:dyDescent="0.3">
      <c r="A807" s="58">
        <f>IF(Замеры!B799=0, " ", Замеры!B799)</f>
        <v>796</v>
      </c>
      <c r="B807" s="59">
        <f>Замеры!J799</f>
        <v>0</v>
      </c>
      <c r="C807" s="60" t="str">
        <f>Замеры!G799</f>
        <v xml:space="preserve">Группа от QF </v>
      </c>
      <c r="D807" s="29" t="s">
        <v>73</v>
      </c>
      <c r="E807" s="28">
        <f>Замеры!L799</f>
        <v>0</v>
      </c>
      <c r="F807" s="29" t="s">
        <v>85</v>
      </c>
      <c r="G807" s="29">
        <f t="shared" si="62"/>
        <v>15</v>
      </c>
      <c r="H807" s="29">
        <f t="shared" si="63"/>
        <v>30</v>
      </c>
      <c r="I807" s="29" t="s">
        <v>72</v>
      </c>
      <c r="J807" s="29">
        <f t="shared" ca="1" si="60"/>
        <v>21.5</v>
      </c>
      <c r="K807" s="29">
        <f t="shared" si="64"/>
        <v>0.3</v>
      </c>
      <c r="L807" s="29">
        <f t="shared" ca="1" si="61"/>
        <v>7.0000000000000001E-3</v>
      </c>
      <c r="M807">
        <f>Замеры!AC799</f>
        <v>0</v>
      </c>
    </row>
    <row r="808" spans="1:13" ht="15.6" x14ac:dyDescent="0.3">
      <c r="A808" s="58">
        <f>IF(Замеры!B800=0, " ", Замеры!B800)</f>
        <v>797</v>
      </c>
      <c r="B808" s="59">
        <f>Замеры!J800</f>
        <v>0</v>
      </c>
      <c r="C808" s="60" t="str">
        <f>Замеры!G800</f>
        <v xml:space="preserve">Группа от QF </v>
      </c>
      <c r="D808" s="29" t="s">
        <v>73</v>
      </c>
      <c r="E808" s="28">
        <f>Замеры!L800</f>
        <v>0</v>
      </c>
      <c r="F808" s="29" t="s">
        <v>85</v>
      </c>
      <c r="G808" s="29">
        <f t="shared" si="62"/>
        <v>15</v>
      </c>
      <c r="H808" s="29">
        <f t="shared" si="63"/>
        <v>30</v>
      </c>
      <c r="I808" s="29" t="s">
        <v>72</v>
      </c>
      <c r="J808" s="29">
        <f t="shared" ca="1" si="60"/>
        <v>20.399999999999999</v>
      </c>
      <c r="K808" s="29">
        <f t="shared" si="64"/>
        <v>0.3</v>
      </c>
      <c r="L808" s="29">
        <f t="shared" ca="1" si="61"/>
        <v>8.9999999999999993E-3</v>
      </c>
      <c r="M808">
        <f>Замеры!AC800</f>
        <v>0</v>
      </c>
    </row>
    <row r="809" spans="1:13" ht="15.6" x14ac:dyDescent="0.3">
      <c r="A809" s="58">
        <f>IF(Замеры!B801=0, " ", Замеры!B801)</f>
        <v>798</v>
      </c>
      <c r="B809" s="59">
        <f>Замеры!J801</f>
        <v>0</v>
      </c>
      <c r="C809" s="60" t="str">
        <f>Замеры!G801</f>
        <v xml:space="preserve">Группа от QF </v>
      </c>
      <c r="D809" s="29" t="s">
        <v>73</v>
      </c>
      <c r="E809" s="28">
        <f>Замеры!L801</f>
        <v>0</v>
      </c>
      <c r="F809" s="29" t="s">
        <v>85</v>
      </c>
      <c r="G809" s="29">
        <f t="shared" si="62"/>
        <v>15</v>
      </c>
      <c r="H809" s="29">
        <f t="shared" si="63"/>
        <v>30</v>
      </c>
      <c r="I809" s="29" t="s">
        <v>72</v>
      </c>
      <c r="J809" s="29">
        <f t="shared" ca="1" si="60"/>
        <v>20.7</v>
      </c>
      <c r="K809" s="29">
        <f t="shared" si="64"/>
        <v>0.3</v>
      </c>
      <c r="L809" s="29">
        <f t="shared" ca="1" si="61"/>
        <v>1.9E-2</v>
      </c>
      <c r="M809">
        <f>Замеры!AC801</f>
        <v>0</v>
      </c>
    </row>
    <row r="810" spans="1:13" ht="15.6" x14ac:dyDescent="0.3">
      <c r="A810" s="58">
        <f>IF(Замеры!B802=0, " ", Замеры!B802)</f>
        <v>799</v>
      </c>
      <c r="B810" s="59">
        <f>Замеры!J802</f>
        <v>0</v>
      </c>
      <c r="C810" s="60" t="str">
        <f>Замеры!G802</f>
        <v xml:space="preserve">Группа от QF </v>
      </c>
      <c r="D810" s="29" t="s">
        <v>73</v>
      </c>
      <c r="E810" s="28">
        <f>Замеры!L802</f>
        <v>0</v>
      </c>
      <c r="F810" s="29" t="s">
        <v>85</v>
      </c>
      <c r="G810" s="29">
        <f t="shared" si="62"/>
        <v>15</v>
      </c>
      <c r="H810" s="29">
        <f t="shared" si="63"/>
        <v>30</v>
      </c>
      <c r="I810" s="29" t="s">
        <v>72</v>
      </c>
      <c r="J810" s="29">
        <f t="shared" ca="1" si="60"/>
        <v>21.5</v>
      </c>
      <c r="K810" s="29">
        <f t="shared" si="64"/>
        <v>0.3</v>
      </c>
      <c r="L810" s="29">
        <f t="shared" ca="1" si="61"/>
        <v>7.0000000000000001E-3</v>
      </c>
      <c r="M810">
        <f>Замеры!AC802</f>
        <v>0</v>
      </c>
    </row>
    <row r="811" spans="1:13" ht="15.6" x14ac:dyDescent="0.3">
      <c r="A811" s="58">
        <f>IF(Замеры!B803=0, " ", Замеры!B803)</f>
        <v>800</v>
      </c>
      <c r="B811" s="59">
        <f>Замеры!J803</f>
        <v>0</v>
      </c>
      <c r="C811" s="60" t="str">
        <f>Замеры!G803</f>
        <v xml:space="preserve">Группа от QF </v>
      </c>
      <c r="D811" s="29" t="s">
        <v>73</v>
      </c>
      <c r="E811" s="28">
        <f>Замеры!L803</f>
        <v>0</v>
      </c>
      <c r="F811" s="29" t="s">
        <v>85</v>
      </c>
      <c r="G811" s="29">
        <f t="shared" si="62"/>
        <v>15</v>
      </c>
      <c r="H811" s="29">
        <f t="shared" si="63"/>
        <v>30</v>
      </c>
      <c r="I811" s="29" t="s">
        <v>72</v>
      </c>
      <c r="J811" s="29">
        <f t="shared" ca="1" si="60"/>
        <v>21.4</v>
      </c>
      <c r="K811" s="29">
        <f t="shared" si="64"/>
        <v>0.3</v>
      </c>
      <c r="L811" s="29">
        <f t="shared" ca="1" si="61"/>
        <v>8.0000000000000002E-3</v>
      </c>
      <c r="M811">
        <f>Замеры!AC803</f>
        <v>0</v>
      </c>
    </row>
    <row r="812" spans="1:13" ht="15.6" x14ac:dyDescent="0.3">
      <c r="A812" s="58">
        <f>IF(Замеры!B804=0, " ", Замеры!B804)</f>
        <v>801</v>
      </c>
      <c r="B812" s="59">
        <f>Замеры!J804</f>
        <v>0</v>
      </c>
      <c r="C812" s="60" t="str">
        <f>Замеры!G804</f>
        <v xml:space="preserve">Группа от QF </v>
      </c>
      <c r="D812" s="29" t="s">
        <v>73</v>
      </c>
      <c r="E812" s="28">
        <f>Замеры!L804</f>
        <v>0</v>
      </c>
      <c r="F812" s="29" t="s">
        <v>85</v>
      </c>
      <c r="G812" s="29">
        <f t="shared" si="62"/>
        <v>15</v>
      </c>
      <c r="H812" s="29">
        <f t="shared" si="63"/>
        <v>30</v>
      </c>
      <c r="I812" s="29" t="s">
        <v>72</v>
      </c>
      <c r="J812" s="29">
        <f t="shared" ca="1" si="60"/>
        <v>20.7</v>
      </c>
      <c r="K812" s="29">
        <f t="shared" si="64"/>
        <v>0.3</v>
      </c>
      <c r="L812" s="29">
        <f t="shared" ca="1" si="61"/>
        <v>1.7999999999999999E-2</v>
      </c>
      <c r="M812">
        <f>Замеры!AC804</f>
        <v>0</v>
      </c>
    </row>
    <row r="813" spans="1:13" ht="15.6" x14ac:dyDescent="0.3">
      <c r="A813" s="58">
        <f>IF(Замеры!B805=0, " ", Замеры!B805)</f>
        <v>802</v>
      </c>
      <c r="B813" s="59">
        <f>Замеры!J805</f>
        <v>0</v>
      </c>
      <c r="C813" s="60" t="str">
        <f>Замеры!G805</f>
        <v xml:space="preserve">Группа от QF </v>
      </c>
      <c r="D813" s="29" t="s">
        <v>73</v>
      </c>
      <c r="E813" s="28">
        <f>Замеры!L805</f>
        <v>0</v>
      </c>
      <c r="F813" s="29" t="s">
        <v>85</v>
      </c>
      <c r="G813" s="29">
        <f t="shared" si="62"/>
        <v>15</v>
      </c>
      <c r="H813" s="29">
        <f t="shared" si="63"/>
        <v>30</v>
      </c>
      <c r="I813" s="29" t="s">
        <v>72</v>
      </c>
      <c r="J813" s="29">
        <f t="shared" ca="1" si="60"/>
        <v>21.1</v>
      </c>
      <c r="K813" s="29">
        <f t="shared" si="64"/>
        <v>0.3</v>
      </c>
      <c r="L813" s="29">
        <f t="shared" ca="1" si="61"/>
        <v>1.0999999999999999E-2</v>
      </c>
      <c r="M813">
        <f>Замеры!AC805</f>
        <v>0</v>
      </c>
    </row>
    <row r="814" spans="1:13" ht="15.6" x14ac:dyDescent="0.3">
      <c r="A814" s="58">
        <f>IF(Замеры!B806=0, " ", Замеры!B806)</f>
        <v>803</v>
      </c>
      <c r="B814" s="59">
        <f>Замеры!J806</f>
        <v>0</v>
      </c>
      <c r="C814" s="60" t="str">
        <f>Замеры!G806</f>
        <v xml:space="preserve">Группа от QF </v>
      </c>
      <c r="D814" s="29" t="s">
        <v>73</v>
      </c>
      <c r="E814" s="28">
        <f>Замеры!L806</f>
        <v>0</v>
      </c>
      <c r="F814" s="29" t="s">
        <v>85</v>
      </c>
      <c r="G814" s="29">
        <f t="shared" si="62"/>
        <v>15</v>
      </c>
      <c r="H814" s="29">
        <f t="shared" si="63"/>
        <v>30</v>
      </c>
      <c r="I814" s="29" t="s">
        <v>72</v>
      </c>
      <c r="J814" s="29">
        <f t="shared" ca="1" si="60"/>
        <v>20.5</v>
      </c>
      <c r="K814" s="29">
        <f t="shared" si="64"/>
        <v>0.3</v>
      </c>
      <c r="L814" s="29">
        <f t="shared" ca="1" si="61"/>
        <v>1.6E-2</v>
      </c>
      <c r="M814">
        <f>Замеры!AC806</f>
        <v>0</v>
      </c>
    </row>
    <row r="815" spans="1:13" ht="15.6" x14ac:dyDescent="0.3">
      <c r="A815" s="58">
        <f>IF(Замеры!B807=0, " ", Замеры!B807)</f>
        <v>804</v>
      </c>
      <c r="B815" s="59">
        <f>Замеры!J807</f>
        <v>0</v>
      </c>
      <c r="C815" s="60" t="str">
        <f>Замеры!G807</f>
        <v xml:space="preserve">Группа от QF </v>
      </c>
      <c r="D815" s="29" t="s">
        <v>73</v>
      </c>
      <c r="E815" s="28">
        <f>Замеры!L807</f>
        <v>0</v>
      </c>
      <c r="F815" s="29" t="s">
        <v>85</v>
      </c>
      <c r="G815" s="29">
        <f t="shared" si="62"/>
        <v>15</v>
      </c>
      <c r="H815" s="29">
        <f t="shared" si="63"/>
        <v>30</v>
      </c>
      <c r="I815" s="29" t="s">
        <v>72</v>
      </c>
      <c r="J815" s="29">
        <f t="shared" ca="1" si="60"/>
        <v>20.100000000000001</v>
      </c>
      <c r="K815" s="29">
        <f t="shared" si="64"/>
        <v>0.3</v>
      </c>
      <c r="L815" s="29">
        <f t="shared" ca="1" si="61"/>
        <v>1.9E-2</v>
      </c>
      <c r="M815">
        <f>Замеры!AC807</f>
        <v>0</v>
      </c>
    </row>
    <row r="816" spans="1:13" ht="15.6" x14ac:dyDescent="0.3">
      <c r="A816" s="58">
        <f>IF(Замеры!B808=0, " ", Замеры!B808)</f>
        <v>805</v>
      </c>
      <c r="B816" s="59">
        <f>Замеры!J808</f>
        <v>0</v>
      </c>
      <c r="C816" s="60" t="str">
        <f>Замеры!G808</f>
        <v xml:space="preserve">Группа от QF </v>
      </c>
      <c r="D816" s="29" t="s">
        <v>73</v>
      </c>
      <c r="E816" s="28">
        <f>Замеры!L808</f>
        <v>0</v>
      </c>
      <c r="F816" s="29" t="s">
        <v>85</v>
      </c>
      <c r="G816" s="29">
        <f t="shared" si="62"/>
        <v>15</v>
      </c>
      <c r="H816" s="29">
        <f t="shared" si="63"/>
        <v>30</v>
      </c>
      <c r="I816" s="29" t="s">
        <v>72</v>
      </c>
      <c r="J816" s="29">
        <f t="shared" ca="1" si="60"/>
        <v>21.4</v>
      </c>
      <c r="K816" s="29">
        <f t="shared" si="64"/>
        <v>0.3</v>
      </c>
      <c r="L816" s="29">
        <f t="shared" ca="1" si="61"/>
        <v>7.0000000000000001E-3</v>
      </c>
      <c r="M816">
        <f>Замеры!AC808</f>
        <v>0</v>
      </c>
    </row>
    <row r="817" spans="1:13" ht="15.6" x14ac:dyDescent="0.3">
      <c r="A817" s="58">
        <f>IF(Замеры!B809=0, " ", Замеры!B809)</f>
        <v>806</v>
      </c>
      <c r="B817" s="59">
        <f>Замеры!J809</f>
        <v>0</v>
      </c>
      <c r="C817" s="60" t="str">
        <f>Замеры!G809</f>
        <v xml:space="preserve">Группа от QF </v>
      </c>
      <c r="D817" s="29" t="s">
        <v>73</v>
      </c>
      <c r="E817" s="28">
        <f>Замеры!L809</f>
        <v>0</v>
      </c>
      <c r="F817" s="29" t="s">
        <v>85</v>
      </c>
      <c r="G817" s="29">
        <f t="shared" si="62"/>
        <v>15</v>
      </c>
      <c r="H817" s="29">
        <f t="shared" si="63"/>
        <v>30</v>
      </c>
      <c r="I817" s="29" t="s">
        <v>72</v>
      </c>
      <c r="J817" s="29">
        <f t="shared" ca="1" si="60"/>
        <v>20.9</v>
      </c>
      <c r="K817" s="29">
        <f t="shared" si="64"/>
        <v>0.3</v>
      </c>
      <c r="L817" s="29">
        <f t="shared" ca="1" si="61"/>
        <v>7.0000000000000001E-3</v>
      </c>
      <c r="M817">
        <f>Замеры!AC809</f>
        <v>0</v>
      </c>
    </row>
    <row r="818" spans="1:13" ht="15.6" x14ac:dyDescent="0.3">
      <c r="A818" s="58">
        <f>IF(Замеры!B810=0, " ", Замеры!B810)</f>
        <v>807</v>
      </c>
      <c r="B818" s="59">
        <f>Замеры!J810</f>
        <v>0</v>
      </c>
      <c r="C818" s="60" t="str">
        <f>Замеры!G810</f>
        <v xml:space="preserve">Группа от QF </v>
      </c>
      <c r="D818" s="29" t="s">
        <v>73</v>
      </c>
      <c r="E818" s="28">
        <f>Замеры!L810</f>
        <v>0</v>
      </c>
      <c r="F818" s="29" t="s">
        <v>85</v>
      </c>
      <c r="G818" s="29">
        <f t="shared" si="62"/>
        <v>15</v>
      </c>
      <c r="H818" s="29">
        <f t="shared" si="63"/>
        <v>30</v>
      </c>
      <c r="I818" s="29" t="s">
        <v>72</v>
      </c>
      <c r="J818" s="29">
        <f t="shared" ca="1" si="60"/>
        <v>20.5</v>
      </c>
      <c r="K818" s="29">
        <f t="shared" si="64"/>
        <v>0.3</v>
      </c>
      <c r="L818" s="29">
        <f t="shared" ca="1" si="61"/>
        <v>8.0000000000000002E-3</v>
      </c>
      <c r="M818">
        <f>Замеры!AC810</f>
        <v>0</v>
      </c>
    </row>
    <row r="819" spans="1:13" ht="15.6" x14ac:dyDescent="0.3">
      <c r="A819" s="58">
        <f>IF(Замеры!B811=0, " ", Замеры!B811)</f>
        <v>808</v>
      </c>
      <c r="B819" s="59">
        <f>Замеры!J811</f>
        <v>0</v>
      </c>
      <c r="C819" s="60" t="str">
        <f>Замеры!G811</f>
        <v xml:space="preserve">Группа от QF </v>
      </c>
      <c r="D819" s="29" t="s">
        <v>73</v>
      </c>
      <c r="E819" s="28">
        <f>Замеры!L811</f>
        <v>0</v>
      </c>
      <c r="F819" s="29" t="s">
        <v>85</v>
      </c>
      <c r="G819" s="29">
        <f t="shared" si="62"/>
        <v>15</v>
      </c>
      <c r="H819" s="29">
        <f t="shared" si="63"/>
        <v>30</v>
      </c>
      <c r="I819" s="29" t="s">
        <v>72</v>
      </c>
      <c r="J819" s="29">
        <f t="shared" ca="1" si="60"/>
        <v>21</v>
      </c>
      <c r="K819" s="29">
        <f t="shared" si="64"/>
        <v>0.3</v>
      </c>
      <c r="L819" s="29">
        <f t="shared" ca="1" si="61"/>
        <v>0.01</v>
      </c>
      <c r="M819">
        <f>Замеры!AC811</f>
        <v>0</v>
      </c>
    </row>
    <row r="820" spans="1:13" ht="15.6" x14ac:dyDescent="0.3">
      <c r="A820" s="58">
        <f>IF(Замеры!B812=0, " ", Замеры!B812)</f>
        <v>809</v>
      </c>
      <c r="B820" s="59">
        <f>Замеры!J812</f>
        <v>0</v>
      </c>
      <c r="C820" s="60" t="str">
        <f>Замеры!G812</f>
        <v xml:space="preserve">Группа от QF </v>
      </c>
      <c r="D820" s="29" t="s">
        <v>73</v>
      </c>
      <c r="E820" s="28">
        <f>Замеры!L812</f>
        <v>0</v>
      </c>
      <c r="F820" s="29" t="s">
        <v>85</v>
      </c>
      <c r="G820" s="29">
        <f t="shared" si="62"/>
        <v>15</v>
      </c>
      <c r="H820" s="29">
        <f t="shared" si="63"/>
        <v>30</v>
      </c>
      <c r="I820" s="29" t="s">
        <v>72</v>
      </c>
      <c r="J820" s="29">
        <f t="shared" ca="1" si="60"/>
        <v>21.1</v>
      </c>
      <c r="K820" s="29">
        <f t="shared" si="64"/>
        <v>0.3</v>
      </c>
      <c r="L820" s="29">
        <f t="shared" ca="1" si="61"/>
        <v>1.2999999999999999E-2</v>
      </c>
      <c r="M820">
        <f>Замеры!AC812</f>
        <v>0</v>
      </c>
    </row>
    <row r="821" spans="1:13" ht="15.6" x14ac:dyDescent="0.3">
      <c r="A821" s="58">
        <f>IF(Замеры!B813=0, " ", Замеры!B813)</f>
        <v>810</v>
      </c>
      <c r="B821" s="59">
        <f>Замеры!J813</f>
        <v>0</v>
      </c>
      <c r="C821" s="60" t="str">
        <f>Замеры!G813</f>
        <v xml:space="preserve">Группа от QF </v>
      </c>
      <c r="D821" s="29" t="s">
        <v>73</v>
      </c>
      <c r="E821" s="28">
        <f>Замеры!L813</f>
        <v>0</v>
      </c>
      <c r="F821" s="29" t="s">
        <v>85</v>
      </c>
      <c r="G821" s="29">
        <f t="shared" si="62"/>
        <v>15</v>
      </c>
      <c r="H821" s="29">
        <f t="shared" si="63"/>
        <v>30</v>
      </c>
      <c r="I821" s="29" t="s">
        <v>72</v>
      </c>
      <c r="J821" s="29">
        <f t="shared" ca="1" si="60"/>
        <v>21.3</v>
      </c>
      <c r="K821" s="29">
        <f t="shared" si="64"/>
        <v>0.3</v>
      </c>
      <c r="L821" s="29">
        <f t="shared" ca="1" si="61"/>
        <v>1.4E-2</v>
      </c>
      <c r="M821">
        <f>Замеры!AC813</f>
        <v>0</v>
      </c>
    </row>
    <row r="822" spans="1:13" ht="15.6" x14ac:dyDescent="0.3">
      <c r="A822" s="58">
        <f>IF(Замеры!B814=0, " ", Замеры!B814)</f>
        <v>811</v>
      </c>
      <c r="B822" s="59">
        <f>Замеры!J814</f>
        <v>0</v>
      </c>
      <c r="C822" s="60" t="str">
        <f>Замеры!G814</f>
        <v xml:space="preserve">Группа от QF </v>
      </c>
      <c r="D822" s="29" t="s">
        <v>73</v>
      </c>
      <c r="E822" s="28">
        <f>Замеры!L814</f>
        <v>0</v>
      </c>
      <c r="F822" s="29" t="s">
        <v>85</v>
      </c>
      <c r="G822" s="29">
        <f t="shared" si="62"/>
        <v>15</v>
      </c>
      <c r="H822" s="29">
        <f t="shared" si="63"/>
        <v>30</v>
      </c>
      <c r="I822" s="29" t="s">
        <v>72</v>
      </c>
      <c r="J822" s="29">
        <f t="shared" ca="1" si="60"/>
        <v>21.5</v>
      </c>
      <c r="K822" s="29">
        <f t="shared" si="64"/>
        <v>0.3</v>
      </c>
      <c r="L822" s="29">
        <f t="shared" ca="1" si="61"/>
        <v>1.2999999999999999E-2</v>
      </c>
      <c r="M822">
        <f>Замеры!AC814</f>
        <v>0</v>
      </c>
    </row>
    <row r="823" spans="1:13" ht="15.6" x14ac:dyDescent="0.3">
      <c r="A823" s="58">
        <f>IF(Замеры!B815=0, " ", Замеры!B815)</f>
        <v>812</v>
      </c>
      <c r="B823" s="59">
        <f>Замеры!J815</f>
        <v>0</v>
      </c>
      <c r="C823" s="60" t="str">
        <f>Замеры!G815</f>
        <v xml:space="preserve">Группа от QF </v>
      </c>
      <c r="D823" s="29" t="s">
        <v>73</v>
      </c>
      <c r="E823" s="28">
        <f>Замеры!L815</f>
        <v>0</v>
      </c>
      <c r="F823" s="29" t="s">
        <v>85</v>
      </c>
      <c r="G823" s="29">
        <f t="shared" si="62"/>
        <v>15</v>
      </c>
      <c r="H823" s="29">
        <f t="shared" si="63"/>
        <v>30</v>
      </c>
      <c r="I823" s="29" t="s">
        <v>72</v>
      </c>
      <c r="J823" s="29">
        <f t="shared" ca="1" si="60"/>
        <v>21</v>
      </c>
      <c r="K823" s="29">
        <f t="shared" si="64"/>
        <v>0.3</v>
      </c>
      <c r="L823" s="29">
        <f t="shared" ca="1" si="61"/>
        <v>1.4999999999999999E-2</v>
      </c>
      <c r="M823">
        <f>Замеры!AC815</f>
        <v>0</v>
      </c>
    </row>
    <row r="824" spans="1:13" ht="15.6" x14ac:dyDescent="0.3">
      <c r="A824" s="58">
        <f>IF(Замеры!B816=0, " ", Замеры!B816)</f>
        <v>813</v>
      </c>
      <c r="B824" s="59">
        <f>Замеры!J816</f>
        <v>0</v>
      </c>
      <c r="C824" s="60" t="str">
        <f>Замеры!G816</f>
        <v xml:space="preserve">Группа от QF </v>
      </c>
      <c r="D824" s="29" t="s">
        <v>73</v>
      </c>
      <c r="E824" s="28">
        <f>Замеры!L816</f>
        <v>0</v>
      </c>
      <c r="F824" s="29" t="s">
        <v>85</v>
      </c>
      <c r="G824" s="29">
        <f t="shared" si="62"/>
        <v>15</v>
      </c>
      <c r="H824" s="29">
        <f t="shared" si="63"/>
        <v>30</v>
      </c>
      <c r="I824" s="29" t="s">
        <v>72</v>
      </c>
      <c r="J824" s="29">
        <f t="shared" ca="1" si="60"/>
        <v>20.2</v>
      </c>
      <c r="K824" s="29">
        <f t="shared" si="64"/>
        <v>0.3</v>
      </c>
      <c r="L824" s="29">
        <f t="shared" ca="1" si="61"/>
        <v>1.2E-2</v>
      </c>
      <c r="M824">
        <f>Замеры!AC816</f>
        <v>0</v>
      </c>
    </row>
    <row r="825" spans="1:13" ht="15.6" x14ac:dyDescent="0.3">
      <c r="A825" s="58">
        <f>IF(Замеры!B817=0, " ", Замеры!B817)</f>
        <v>814</v>
      </c>
      <c r="B825" s="59">
        <f>Замеры!J817</f>
        <v>0</v>
      </c>
      <c r="C825" s="60" t="str">
        <f>Замеры!G817</f>
        <v xml:space="preserve">Группа от QF </v>
      </c>
      <c r="D825" s="29" t="s">
        <v>73</v>
      </c>
      <c r="E825" s="28">
        <f>Замеры!L817</f>
        <v>0</v>
      </c>
      <c r="F825" s="29" t="s">
        <v>85</v>
      </c>
      <c r="G825" s="29">
        <f t="shared" si="62"/>
        <v>15</v>
      </c>
      <c r="H825" s="29">
        <f t="shared" si="63"/>
        <v>30</v>
      </c>
      <c r="I825" s="29" t="s">
        <v>72</v>
      </c>
      <c r="J825" s="29">
        <f t="shared" ca="1" si="60"/>
        <v>20.8</v>
      </c>
      <c r="K825" s="29">
        <f t="shared" si="64"/>
        <v>0.3</v>
      </c>
      <c r="L825" s="29">
        <f t="shared" ca="1" si="61"/>
        <v>1.7000000000000001E-2</v>
      </c>
      <c r="M825">
        <f>Замеры!AC817</f>
        <v>0</v>
      </c>
    </row>
    <row r="826" spans="1:13" ht="15.6" x14ac:dyDescent="0.3">
      <c r="A826" s="58">
        <f>IF(Замеры!B818=0, " ", Замеры!B818)</f>
        <v>815</v>
      </c>
      <c r="B826" s="59">
        <f>Замеры!J818</f>
        <v>0</v>
      </c>
      <c r="C826" s="60" t="str">
        <f>Замеры!G818</f>
        <v xml:space="preserve">Группа от QF </v>
      </c>
      <c r="D826" s="29" t="s">
        <v>73</v>
      </c>
      <c r="E826" s="28">
        <f>Замеры!L818</f>
        <v>0</v>
      </c>
      <c r="F826" s="29" t="s">
        <v>85</v>
      </c>
      <c r="G826" s="29">
        <f t="shared" si="62"/>
        <v>15</v>
      </c>
      <c r="H826" s="29">
        <f t="shared" si="63"/>
        <v>30</v>
      </c>
      <c r="I826" s="29" t="s">
        <v>72</v>
      </c>
      <c r="J826" s="29">
        <f t="shared" ca="1" si="60"/>
        <v>20.7</v>
      </c>
      <c r="K826" s="29">
        <f t="shared" si="64"/>
        <v>0.3</v>
      </c>
      <c r="L826" s="29">
        <f t="shared" ca="1" si="61"/>
        <v>1.2999999999999999E-2</v>
      </c>
      <c r="M826">
        <f>Замеры!AC818</f>
        <v>0</v>
      </c>
    </row>
    <row r="827" spans="1:13" ht="15.6" x14ac:dyDescent="0.3">
      <c r="A827" s="58">
        <f>IF(Замеры!B819=0, " ", Замеры!B819)</f>
        <v>816</v>
      </c>
      <c r="B827" s="59">
        <f>Замеры!J819</f>
        <v>0</v>
      </c>
      <c r="C827" s="60" t="str">
        <f>Замеры!G819</f>
        <v xml:space="preserve">Группа от QF </v>
      </c>
      <c r="D827" s="29" t="s">
        <v>73</v>
      </c>
      <c r="E827" s="28">
        <f>Замеры!L819</f>
        <v>0</v>
      </c>
      <c r="F827" s="29" t="s">
        <v>85</v>
      </c>
      <c r="G827" s="29">
        <f t="shared" si="62"/>
        <v>15</v>
      </c>
      <c r="H827" s="29">
        <f t="shared" si="63"/>
        <v>30</v>
      </c>
      <c r="I827" s="29" t="s">
        <v>72</v>
      </c>
      <c r="J827" s="29">
        <f t="shared" ca="1" si="60"/>
        <v>21.1</v>
      </c>
      <c r="K827" s="29">
        <f t="shared" si="64"/>
        <v>0.3</v>
      </c>
      <c r="L827" s="29">
        <f t="shared" ca="1" si="61"/>
        <v>8.9999999999999993E-3</v>
      </c>
      <c r="M827">
        <f>Замеры!AC819</f>
        <v>0</v>
      </c>
    </row>
    <row r="828" spans="1:13" ht="15.6" x14ac:dyDescent="0.3">
      <c r="A828" s="58">
        <f>IF(Замеры!B820=0, " ", Замеры!B820)</f>
        <v>817</v>
      </c>
      <c r="B828" s="59">
        <f>Замеры!J820</f>
        <v>0</v>
      </c>
      <c r="C828" s="60" t="str">
        <f>Замеры!G820</f>
        <v xml:space="preserve">Группа от QF </v>
      </c>
      <c r="D828" s="29" t="s">
        <v>73</v>
      </c>
      <c r="E828" s="28">
        <f>Замеры!L820</f>
        <v>0</v>
      </c>
      <c r="F828" s="29" t="s">
        <v>85</v>
      </c>
      <c r="G828" s="29">
        <f t="shared" si="62"/>
        <v>15</v>
      </c>
      <c r="H828" s="29">
        <f t="shared" si="63"/>
        <v>30</v>
      </c>
      <c r="I828" s="29" t="s">
        <v>72</v>
      </c>
      <c r="J828" s="29">
        <f t="shared" ca="1" si="60"/>
        <v>21.4</v>
      </c>
      <c r="K828" s="29">
        <f t="shared" si="64"/>
        <v>0.3</v>
      </c>
      <c r="L828" s="29">
        <f t="shared" ca="1" si="61"/>
        <v>1.2999999999999999E-2</v>
      </c>
      <c r="M828">
        <f>Замеры!AC820</f>
        <v>0</v>
      </c>
    </row>
    <row r="829" spans="1:13" ht="15.6" x14ac:dyDescent="0.3">
      <c r="A829" s="58">
        <f>IF(Замеры!B821=0, " ", Замеры!B821)</f>
        <v>818</v>
      </c>
      <c r="B829" s="59">
        <f>Замеры!J821</f>
        <v>0</v>
      </c>
      <c r="C829" s="60" t="str">
        <f>Замеры!G821</f>
        <v xml:space="preserve">Группа от QF </v>
      </c>
      <c r="D829" s="29" t="s">
        <v>73</v>
      </c>
      <c r="E829" s="28">
        <f>Замеры!L821</f>
        <v>0</v>
      </c>
      <c r="F829" s="29" t="s">
        <v>85</v>
      </c>
      <c r="G829" s="29">
        <f t="shared" si="62"/>
        <v>15</v>
      </c>
      <c r="H829" s="29">
        <f t="shared" si="63"/>
        <v>30</v>
      </c>
      <c r="I829" s="29" t="s">
        <v>72</v>
      </c>
      <c r="J829" s="29">
        <f t="shared" ca="1" si="60"/>
        <v>20.8</v>
      </c>
      <c r="K829" s="29">
        <f t="shared" si="64"/>
        <v>0.3</v>
      </c>
      <c r="L829" s="29">
        <f t="shared" ca="1" si="61"/>
        <v>0.01</v>
      </c>
      <c r="M829">
        <f>Замеры!AC821</f>
        <v>0</v>
      </c>
    </row>
    <row r="830" spans="1:13" ht="15.6" x14ac:dyDescent="0.3">
      <c r="A830" s="58">
        <f>IF(Замеры!B822=0, " ", Замеры!B822)</f>
        <v>819</v>
      </c>
      <c r="B830" s="59">
        <f>Замеры!J822</f>
        <v>0</v>
      </c>
      <c r="C830" s="60" t="str">
        <f>Замеры!G822</f>
        <v xml:space="preserve">Группа от QF </v>
      </c>
      <c r="D830" s="29" t="s">
        <v>73</v>
      </c>
      <c r="E830" s="28">
        <f>Замеры!L822</f>
        <v>0</v>
      </c>
      <c r="F830" s="29" t="s">
        <v>85</v>
      </c>
      <c r="G830" s="29">
        <f t="shared" si="62"/>
        <v>15</v>
      </c>
      <c r="H830" s="29">
        <f t="shared" si="63"/>
        <v>30</v>
      </c>
      <c r="I830" s="29" t="s">
        <v>72</v>
      </c>
      <c r="J830" s="29">
        <f t="shared" ca="1" si="60"/>
        <v>20.3</v>
      </c>
      <c r="K830" s="29">
        <f t="shared" si="64"/>
        <v>0.3</v>
      </c>
      <c r="L830" s="29">
        <f t="shared" ca="1" si="61"/>
        <v>1.2E-2</v>
      </c>
      <c r="M830">
        <f>Замеры!AC822</f>
        <v>0</v>
      </c>
    </row>
    <row r="831" spans="1:13" ht="15.6" x14ac:dyDescent="0.3">
      <c r="A831" s="58">
        <f>IF(Замеры!B823=0, " ", Замеры!B823)</f>
        <v>820</v>
      </c>
      <c r="B831" s="59">
        <f>Замеры!J823</f>
        <v>0</v>
      </c>
      <c r="C831" s="60" t="str">
        <f>Замеры!G823</f>
        <v xml:space="preserve">Группа от QF </v>
      </c>
      <c r="D831" s="29" t="s">
        <v>73</v>
      </c>
      <c r="E831" s="28">
        <f>Замеры!L823</f>
        <v>0</v>
      </c>
      <c r="F831" s="29" t="s">
        <v>85</v>
      </c>
      <c r="G831" s="29">
        <f t="shared" si="62"/>
        <v>15</v>
      </c>
      <c r="H831" s="29">
        <f t="shared" si="63"/>
        <v>30</v>
      </c>
      <c r="I831" s="29" t="s">
        <v>72</v>
      </c>
      <c r="J831" s="29">
        <f t="shared" ca="1" si="60"/>
        <v>21.2</v>
      </c>
      <c r="K831" s="29">
        <f t="shared" si="64"/>
        <v>0.3</v>
      </c>
      <c r="L831" s="29">
        <f t="shared" ca="1" si="61"/>
        <v>8.0000000000000002E-3</v>
      </c>
      <c r="M831">
        <f>Замеры!AC823</f>
        <v>0</v>
      </c>
    </row>
    <row r="832" spans="1:13" ht="15.6" x14ac:dyDescent="0.3">
      <c r="A832" s="58">
        <f>IF(Замеры!B824=0, " ", Замеры!B824)</f>
        <v>821</v>
      </c>
      <c r="B832" s="59">
        <f>Замеры!J824</f>
        <v>0</v>
      </c>
      <c r="C832" s="60" t="str">
        <f>Замеры!G824</f>
        <v xml:space="preserve">Группа от QF </v>
      </c>
      <c r="D832" s="29" t="s">
        <v>73</v>
      </c>
      <c r="E832" s="28">
        <f>Замеры!L824</f>
        <v>0</v>
      </c>
      <c r="F832" s="29" t="s">
        <v>85</v>
      </c>
      <c r="G832" s="29">
        <f t="shared" si="62"/>
        <v>15</v>
      </c>
      <c r="H832" s="29">
        <f t="shared" si="63"/>
        <v>30</v>
      </c>
      <c r="I832" s="29" t="s">
        <v>72</v>
      </c>
      <c r="J832" s="29">
        <f t="shared" ca="1" si="60"/>
        <v>20.6</v>
      </c>
      <c r="K832" s="29">
        <f t="shared" si="64"/>
        <v>0.3</v>
      </c>
      <c r="L832" s="29">
        <f t="shared" ca="1" si="61"/>
        <v>7.0000000000000001E-3</v>
      </c>
      <c r="M832">
        <f>Замеры!AC824</f>
        <v>0</v>
      </c>
    </row>
    <row r="833" spans="1:13" ht="15.6" x14ac:dyDescent="0.3">
      <c r="A833" s="58">
        <f>IF(Замеры!B825=0, " ", Замеры!B825)</f>
        <v>822</v>
      </c>
      <c r="B833" s="59">
        <f>Замеры!J825</f>
        <v>0</v>
      </c>
      <c r="C833" s="60" t="str">
        <f>Замеры!G825</f>
        <v xml:space="preserve">Группа от QF </v>
      </c>
      <c r="D833" s="29" t="s">
        <v>73</v>
      </c>
      <c r="E833" s="28">
        <f>Замеры!L825</f>
        <v>0</v>
      </c>
      <c r="F833" s="29" t="s">
        <v>85</v>
      </c>
      <c r="G833" s="29">
        <f t="shared" si="62"/>
        <v>15</v>
      </c>
      <c r="H833" s="29">
        <f t="shared" si="63"/>
        <v>30</v>
      </c>
      <c r="I833" s="29" t="s">
        <v>72</v>
      </c>
      <c r="J833" s="29">
        <f t="shared" ca="1" si="60"/>
        <v>21.2</v>
      </c>
      <c r="K833" s="29">
        <f t="shared" si="64"/>
        <v>0.3</v>
      </c>
      <c r="L833" s="29">
        <f t="shared" ca="1" si="61"/>
        <v>0.01</v>
      </c>
      <c r="M833">
        <f>Замеры!AC825</f>
        <v>0</v>
      </c>
    </row>
    <row r="834" spans="1:13" ht="15.6" x14ac:dyDescent="0.3">
      <c r="A834" s="58">
        <f>IF(Замеры!B826=0, " ", Замеры!B826)</f>
        <v>823</v>
      </c>
      <c r="B834" s="59">
        <f>Замеры!J826</f>
        <v>0</v>
      </c>
      <c r="C834" s="60" t="str">
        <f>Замеры!G826</f>
        <v xml:space="preserve">Группа от QF </v>
      </c>
      <c r="D834" s="29" t="s">
        <v>73</v>
      </c>
      <c r="E834" s="28">
        <f>Замеры!L826</f>
        <v>0</v>
      </c>
      <c r="F834" s="29" t="s">
        <v>85</v>
      </c>
      <c r="G834" s="29">
        <f t="shared" si="62"/>
        <v>15</v>
      </c>
      <c r="H834" s="29">
        <f t="shared" si="63"/>
        <v>30</v>
      </c>
      <c r="I834" s="29" t="s">
        <v>72</v>
      </c>
      <c r="J834" s="29">
        <f t="shared" ca="1" si="60"/>
        <v>20.399999999999999</v>
      </c>
      <c r="K834" s="29">
        <f t="shared" si="64"/>
        <v>0.3</v>
      </c>
      <c r="L834" s="29">
        <f t="shared" ca="1" si="61"/>
        <v>7.0000000000000001E-3</v>
      </c>
      <c r="M834">
        <f>Замеры!AC826</f>
        <v>0</v>
      </c>
    </row>
    <row r="835" spans="1:13" ht="15.6" x14ac:dyDescent="0.3">
      <c r="A835" s="58">
        <f>IF(Замеры!B827=0, " ", Замеры!B827)</f>
        <v>824</v>
      </c>
      <c r="B835" s="59">
        <f>Замеры!J827</f>
        <v>0</v>
      </c>
      <c r="C835" s="60" t="str">
        <f>Замеры!G827</f>
        <v xml:space="preserve">Группа от QF </v>
      </c>
      <c r="D835" s="29" t="s">
        <v>73</v>
      </c>
      <c r="E835" s="28">
        <f>Замеры!L827</f>
        <v>0</v>
      </c>
      <c r="F835" s="29" t="s">
        <v>85</v>
      </c>
      <c r="G835" s="29">
        <f t="shared" si="62"/>
        <v>15</v>
      </c>
      <c r="H835" s="29">
        <f t="shared" si="63"/>
        <v>30</v>
      </c>
      <c r="I835" s="29" t="s">
        <v>72</v>
      </c>
      <c r="J835" s="29">
        <f t="shared" ca="1" si="60"/>
        <v>20.5</v>
      </c>
      <c r="K835" s="29">
        <f t="shared" si="64"/>
        <v>0.3</v>
      </c>
      <c r="L835" s="29">
        <f t="shared" ca="1" si="61"/>
        <v>1.6E-2</v>
      </c>
      <c r="M835">
        <f>Замеры!AC827</f>
        <v>0</v>
      </c>
    </row>
    <row r="836" spans="1:13" ht="15.6" x14ac:dyDescent="0.3">
      <c r="A836" s="58">
        <f>IF(Замеры!B828=0, " ", Замеры!B828)</f>
        <v>825</v>
      </c>
      <c r="B836" s="59">
        <f>Замеры!J828</f>
        <v>0</v>
      </c>
      <c r="C836" s="60" t="str">
        <f>Замеры!G828</f>
        <v xml:space="preserve">Группа от QF </v>
      </c>
      <c r="D836" s="29" t="s">
        <v>73</v>
      </c>
      <c r="E836" s="28">
        <f>Замеры!L828</f>
        <v>0</v>
      </c>
      <c r="F836" s="29" t="s">
        <v>85</v>
      </c>
      <c r="G836" s="29">
        <f t="shared" si="62"/>
        <v>15</v>
      </c>
      <c r="H836" s="29">
        <f t="shared" si="63"/>
        <v>30</v>
      </c>
      <c r="I836" s="29" t="s">
        <v>72</v>
      </c>
      <c r="J836" s="29">
        <f t="shared" ca="1" si="60"/>
        <v>21.2</v>
      </c>
      <c r="K836" s="29">
        <f t="shared" si="64"/>
        <v>0.3</v>
      </c>
      <c r="L836" s="29">
        <f t="shared" ca="1" si="61"/>
        <v>8.9999999999999993E-3</v>
      </c>
      <c r="M836">
        <f>Замеры!AC828</f>
        <v>0</v>
      </c>
    </row>
    <row r="837" spans="1:13" ht="15.6" x14ac:dyDescent="0.3">
      <c r="A837" s="58">
        <f>IF(Замеры!B829=0, " ", Замеры!B829)</f>
        <v>826</v>
      </c>
      <c r="B837" s="59">
        <f>Замеры!J829</f>
        <v>0</v>
      </c>
      <c r="C837" s="60" t="str">
        <f>Замеры!G829</f>
        <v xml:space="preserve">Группа от QF </v>
      </c>
      <c r="D837" s="29" t="s">
        <v>73</v>
      </c>
      <c r="E837" s="28">
        <f>Замеры!L829</f>
        <v>0</v>
      </c>
      <c r="F837" s="29" t="s">
        <v>85</v>
      </c>
      <c r="G837" s="29">
        <f t="shared" si="62"/>
        <v>15</v>
      </c>
      <c r="H837" s="29">
        <f t="shared" si="63"/>
        <v>30</v>
      </c>
      <c r="I837" s="29" t="s">
        <v>72</v>
      </c>
      <c r="J837" s="29">
        <f t="shared" ca="1" si="60"/>
        <v>21.3</v>
      </c>
      <c r="K837" s="29">
        <f t="shared" si="64"/>
        <v>0.3</v>
      </c>
      <c r="L837" s="29">
        <f t="shared" ca="1" si="61"/>
        <v>8.9999999999999993E-3</v>
      </c>
      <c r="M837">
        <f>Замеры!AC829</f>
        <v>0</v>
      </c>
    </row>
    <row r="838" spans="1:13" ht="15.6" x14ac:dyDescent="0.3">
      <c r="A838" s="58">
        <f>IF(Замеры!B830=0, " ", Замеры!B830)</f>
        <v>827</v>
      </c>
      <c r="B838" s="59">
        <f>Замеры!J830</f>
        <v>0</v>
      </c>
      <c r="C838" s="60" t="str">
        <f>Замеры!G830</f>
        <v xml:space="preserve">Группа от QF </v>
      </c>
      <c r="D838" s="29" t="s">
        <v>73</v>
      </c>
      <c r="E838" s="28">
        <f>Замеры!L830</f>
        <v>0</v>
      </c>
      <c r="F838" s="29" t="s">
        <v>85</v>
      </c>
      <c r="G838" s="29">
        <f t="shared" si="62"/>
        <v>15</v>
      </c>
      <c r="H838" s="29">
        <f t="shared" si="63"/>
        <v>30</v>
      </c>
      <c r="I838" s="29" t="s">
        <v>72</v>
      </c>
      <c r="J838" s="29">
        <f t="shared" ca="1" si="60"/>
        <v>21.7</v>
      </c>
      <c r="K838" s="29">
        <f t="shared" si="64"/>
        <v>0.3</v>
      </c>
      <c r="L838" s="29">
        <f t="shared" ca="1" si="61"/>
        <v>1.2999999999999999E-2</v>
      </c>
      <c r="M838">
        <f>Замеры!AC830</f>
        <v>0</v>
      </c>
    </row>
    <row r="839" spans="1:13" ht="15.6" x14ac:dyDescent="0.3">
      <c r="A839" s="58">
        <f>IF(Замеры!B831=0, " ", Замеры!B831)</f>
        <v>828</v>
      </c>
      <c r="B839" s="59">
        <f>Замеры!J831</f>
        <v>0</v>
      </c>
      <c r="C839" s="60" t="str">
        <f>Замеры!G831</f>
        <v xml:space="preserve">Группа от QF </v>
      </c>
      <c r="D839" s="29" t="s">
        <v>73</v>
      </c>
      <c r="E839" s="28">
        <f>Замеры!L831</f>
        <v>0</v>
      </c>
      <c r="F839" s="29" t="s">
        <v>85</v>
      </c>
      <c r="G839" s="29">
        <f t="shared" si="62"/>
        <v>15</v>
      </c>
      <c r="H839" s="29">
        <f t="shared" si="63"/>
        <v>30</v>
      </c>
      <c r="I839" s="29" t="s">
        <v>72</v>
      </c>
      <c r="J839" s="29">
        <f t="shared" ca="1" si="60"/>
        <v>20.6</v>
      </c>
      <c r="K839" s="29">
        <f t="shared" si="64"/>
        <v>0.3</v>
      </c>
      <c r="L839" s="29">
        <f t="shared" ca="1" si="61"/>
        <v>1.9E-2</v>
      </c>
      <c r="M839">
        <f>Замеры!AC831</f>
        <v>0</v>
      </c>
    </row>
    <row r="840" spans="1:13" ht="15.6" x14ac:dyDescent="0.3">
      <c r="A840" s="58">
        <f>IF(Замеры!B832=0, " ", Замеры!B832)</f>
        <v>829</v>
      </c>
      <c r="B840" s="59">
        <f>Замеры!J832</f>
        <v>0</v>
      </c>
      <c r="C840" s="60" t="str">
        <f>Замеры!G832</f>
        <v xml:space="preserve">Группа от QF </v>
      </c>
      <c r="D840" s="29" t="s">
        <v>73</v>
      </c>
      <c r="E840" s="28">
        <f>Замеры!L832</f>
        <v>0</v>
      </c>
      <c r="F840" s="29" t="s">
        <v>85</v>
      </c>
      <c r="G840" s="29">
        <f t="shared" si="62"/>
        <v>15</v>
      </c>
      <c r="H840" s="29">
        <f t="shared" si="63"/>
        <v>30</v>
      </c>
      <c r="I840" s="29" t="s">
        <v>72</v>
      </c>
      <c r="J840" s="29">
        <f t="shared" ca="1" si="60"/>
        <v>21.3</v>
      </c>
      <c r="K840" s="29">
        <f t="shared" si="64"/>
        <v>0.3</v>
      </c>
      <c r="L840" s="29">
        <f t="shared" ca="1" si="61"/>
        <v>1.7000000000000001E-2</v>
      </c>
      <c r="M840">
        <f>Замеры!AC832</f>
        <v>0</v>
      </c>
    </row>
    <row r="841" spans="1:13" ht="15.6" x14ac:dyDescent="0.3">
      <c r="A841" s="58">
        <f>IF(Замеры!B833=0, " ", Замеры!B833)</f>
        <v>830</v>
      </c>
      <c r="B841" s="59">
        <f>Замеры!J833</f>
        <v>0</v>
      </c>
      <c r="C841" s="60" t="str">
        <f>Замеры!G833</f>
        <v xml:space="preserve">Группа от QF </v>
      </c>
      <c r="D841" s="29" t="s">
        <v>73</v>
      </c>
      <c r="E841" s="28">
        <f>Замеры!L833</f>
        <v>0</v>
      </c>
      <c r="F841" s="29" t="s">
        <v>85</v>
      </c>
      <c r="G841" s="29">
        <f t="shared" si="62"/>
        <v>15</v>
      </c>
      <c r="H841" s="29">
        <f t="shared" si="63"/>
        <v>30</v>
      </c>
      <c r="I841" s="29" t="s">
        <v>72</v>
      </c>
      <c r="J841" s="29">
        <f t="shared" ca="1" si="60"/>
        <v>21.3</v>
      </c>
      <c r="K841" s="29">
        <f t="shared" si="64"/>
        <v>0.3</v>
      </c>
      <c r="L841" s="29">
        <f t="shared" ca="1" si="61"/>
        <v>8.0000000000000002E-3</v>
      </c>
      <c r="M841">
        <f>Замеры!AC833</f>
        <v>0</v>
      </c>
    </row>
    <row r="842" spans="1:13" ht="15.6" x14ac:dyDescent="0.3">
      <c r="A842" s="58">
        <f>IF(Замеры!B834=0, " ", Замеры!B834)</f>
        <v>831</v>
      </c>
      <c r="B842" s="59">
        <f>Замеры!J834</f>
        <v>0</v>
      </c>
      <c r="C842" s="60" t="str">
        <f>Замеры!G834</f>
        <v xml:space="preserve">Группа от QF </v>
      </c>
      <c r="D842" s="29" t="s">
        <v>73</v>
      </c>
      <c r="E842" s="28">
        <f>Замеры!L834</f>
        <v>0</v>
      </c>
      <c r="F842" s="29" t="s">
        <v>85</v>
      </c>
      <c r="G842" s="29">
        <f t="shared" si="62"/>
        <v>15</v>
      </c>
      <c r="H842" s="29">
        <f t="shared" si="63"/>
        <v>30</v>
      </c>
      <c r="I842" s="29" t="s">
        <v>72</v>
      </c>
      <c r="J842" s="29">
        <f t="shared" ca="1" si="60"/>
        <v>21.8</v>
      </c>
      <c r="K842" s="29">
        <f t="shared" si="64"/>
        <v>0.3</v>
      </c>
      <c r="L842" s="29">
        <f t="shared" ca="1" si="61"/>
        <v>1.6E-2</v>
      </c>
      <c r="M842">
        <f>Замеры!AC834</f>
        <v>0</v>
      </c>
    </row>
    <row r="843" spans="1:13" ht="15.6" x14ac:dyDescent="0.3">
      <c r="A843" s="58">
        <f>IF(Замеры!B835=0, " ", Замеры!B835)</f>
        <v>832</v>
      </c>
      <c r="B843" s="59">
        <f>Замеры!J835</f>
        <v>0</v>
      </c>
      <c r="C843" s="60" t="str">
        <f>Замеры!G835</f>
        <v xml:space="preserve">Группа от QF </v>
      </c>
      <c r="D843" s="29" t="s">
        <v>73</v>
      </c>
      <c r="E843" s="28">
        <f>Замеры!L835</f>
        <v>0</v>
      </c>
      <c r="F843" s="29" t="s">
        <v>85</v>
      </c>
      <c r="G843" s="29">
        <f t="shared" si="62"/>
        <v>15</v>
      </c>
      <c r="H843" s="29">
        <f t="shared" si="63"/>
        <v>30</v>
      </c>
      <c r="I843" s="29" t="s">
        <v>72</v>
      </c>
      <c r="J843" s="29">
        <f t="shared" ca="1" si="60"/>
        <v>21.2</v>
      </c>
      <c r="K843" s="29">
        <f t="shared" si="64"/>
        <v>0.3</v>
      </c>
      <c r="L843" s="29">
        <f t="shared" ca="1" si="61"/>
        <v>1.2999999999999999E-2</v>
      </c>
      <c r="M843">
        <f>Замеры!AC835</f>
        <v>0</v>
      </c>
    </row>
    <row r="844" spans="1:13" ht="15.6" x14ac:dyDescent="0.3">
      <c r="A844" s="58">
        <f>IF(Замеры!B836=0, " ", Замеры!B836)</f>
        <v>833</v>
      </c>
      <c r="B844" s="59">
        <f>Замеры!J836</f>
        <v>0</v>
      </c>
      <c r="C844" s="60" t="str">
        <f>Замеры!G836</f>
        <v xml:space="preserve">Группа от QF </v>
      </c>
      <c r="D844" s="29" t="s">
        <v>73</v>
      </c>
      <c r="E844" s="28">
        <f>Замеры!L836</f>
        <v>0</v>
      </c>
      <c r="F844" s="29" t="s">
        <v>85</v>
      </c>
      <c r="G844" s="29">
        <f t="shared" si="62"/>
        <v>15</v>
      </c>
      <c r="H844" s="29">
        <f t="shared" si="63"/>
        <v>30</v>
      </c>
      <c r="I844" s="29" t="s">
        <v>72</v>
      </c>
      <c r="J844" s="29">
        <f t="shared" ref="J844:J907" ca="1" si="65">RANDBETWEEN(201,219)/10</f>
        <v>20.399999999999999</v>
      </c>
      <c r="K844" s="29">
        <f t="shared" si="64"/>
        <v>0.3</v>
      </c>
      <c r="L844" s="29">
        <f t="shared" ref="L844:L907" ca="1" si="66">RANDBETWEEN(7,19)/1000</f>
        <v>1.2999999999999999E-2</v>
      </c>
      <c r="M844">
        <f>Замеры!AC836</f>
        <v>0</v>
      </c>
    </row>
    <row r="845" spans="1:13" ht="15.6" x14ac:dyDescent="0.3">
      <c r="A845" s="58">
        <f>IF(Замеры!B837=0, " ", Замеры!B837)</f>
        <v>834</v>
      </c>
      <c r="B845" s="59">
        <f>Замеры!J837</f>
        <v>0</v>
      </c>
      <c r="C845" s="60" t="str">
        <f>Замеры!G837</f>
        <v xml:space="preserve">Группа от QF </v>
      </c>
      <c r="D845" s="29" t="s">
        <v>73</v>
      </c>
      <c r="E845" s="28">
        <f>Замеры!L837</f>
        <v>0</v>
      </c>
      <c r="F845" s="29" t="s">
        <v>85</v>
      </c>
      <c r="G845" s="29">
        <f t="shared" ref="G845:G908" si="67">$M$9</f>
        <v>15</v>
      </c>
      <c r="H845" s="29">
        <f t="shared" ref="H845:H908" si="68">$N$9</f>
        <v>30</v>
      </c>
      <c r="I845" s="29" t="s">
        <v>72</v>
      </c>
      <c r="J845" s="29">
        <f t="shared" ca="1" si="65"/>
        <v>21.7</v>
      </c>
      <c r="K845" s="29">
        <f t="shared" ref="K845:K908" si="69">$O$9</f>
        <v>0.3</v>
      </c>
      <c r="L845" s="29">
        <f t="shared" ca="1" si="66"/>
        <v>8.9999999999999993E-3</v>
      </c>
      <c r="M845">
        <f>Замеры!AC837</f>
        <v>0</v>
      </c>
    </row>
    <row r="846" spans="1:13" ht="15.6" x14ac:dyDescent="0.3">
      <c r="A846" s="58">
        <f>IF(Замеры!B838=0, " ", Замеры!B838)</f>
        <v>835</v>
      </c>
      <c r="B846" s="59">
        <f>Замеры!J838</f>
        <v>0</v>
      </c>
      <c r="C846" s="60" t="str">
        <f>Замеры!G838</f>
        <v xml:space="preserve">Группа от QF </v>
      </c>
      <c r="D846" s="29" t="s">
        <v>73</v>
      </c>
      <c r="E846" s="28">
        <f>Замеры!L838</f>
        <v>0</v>
      </c>
      <c r="F846" s="29" t="s">
        <v>85</v>
      </c>
      <c r="G846" s="29">
        <f t="shared" si="67"/>
        <v>15</v>
      </c>
      <c r="H846" s="29">
        <f t="shared" si="68"/>
        <v>30</v>
      </c>
      <c r="I846" s="29" t="s">
        <v>72</v>
      </c>
      <c r="J846" s="29">
        <f t="shared" ca="1" si="65"/>
        <v>21.5</v>
      </c>
      <c r="K846" s="29">
        <f t="shared" si="69"/>
        <v>0.3</v>
      </c>
      <c r="L846" s="29">
        <f t="shared" ca="1" si="66"/>
        <v>8.0000000000000002E-3</v>
      </c>
      <c r="M846">
        <f>Замеры!AC838</f>
        <v>0</v>
      </c>
    </row>
    <row r="847" spans="1:13" ht="15.6" x14ac:dyDescent="0.3">
      <c r="A847" s="58">
        <f>IF(Замеры!B839=0, " ", Замеры!B839)</f>
        <v>836</v>
      </c>
      <c r="B847" s="59">
        <f>Замеры!J839</f>
        <v>0</v>
      </c>
      <c r="C847" s="60" t="str">
        <f>Замеры!G839</f>
        <v xml:space="preserve">Группа от QF </v>
      </c>
      <c r="D847" s="29" t="s">
        <v>73</v>
      </c>
      <c r="E847" s="28">
        <f>Замеры!L839</f>
        <v>0</v>
      </c>
      <c r="F847" s="29" t="s">
        <v>85</v>
      </c>
      <c r="G847" s="29">
        <f t="shared" si="67"/>
        <v>15</v>
      </c>
      <c r="H847" s="29">
        <f t="shared" si="68"/>
        <v>30</v>
      </c>
      <c r="I847" s="29" t="s">
        <v>72</v>
      </c>
      <c r="J847" s="29">
        <f t="shared" ca="1" si="65"/>
        <v>21.1</v>
      </c>
      <c r="K847" s="29">
        <f t="shared" si="69"/>
        <v>0.3</v>
      </c>
      <c r="L847" s="29">
        <f t="shared" ca="1" si="66"/>
        <v>1.7000000000000001E-2</v>
      </c>
      <c r="M847">
        <f>Замеры!AC839</f>
        <v>0</v>
      </c>
    </row>
    <row r="848" spans="1:13" ht="15.6" x14ac:dyDescent="0.3">
      <c r="A848" s="58">
        <f>IF(Замеры!B840=0, " ", Замеры!B840)</f>
        <v>837</v>
      </c>
      <c r="B848" s="59">
        <f>Замеры!J840</f>
        <v>0</v>
      </c>
      <c r="C848" s="60" t="str">
        <f>Замеры!G840</f>
        <v xml:space="preserve">Группа от QF </v>
      </c>
      <c r="D848" s="29" t="s">
        <v>73</v>
      </c>
      <c r="E848" s="28">
        <f>Замеры!L840</f>
        <v>0</v>
      </c>
      <c r="F848" s="29" t="s">
        <v>85</v>
      </c>
      <c r="G848" s="29">
        <f t="shared" si="67"/>
        <v>15</v>
      </c>
      <c r="H848" s="29">
        <f t="shared" si="68"/>
        <v>30</v>
      </c>
      <c r="I848" s="29" t="s">
        <v>72</v>
      </c>
      <c r="J848" s="29">
        <f t="shared" ca="1" si="65"/>
        <v>21.8</v>
      </c>
      <c r="K848" s="29">
        <f t="shared" si="69"/>
        <v>0.3</v>
      </c>
      <c r="L848" s="29">
        <f t="shared" ca="1" si="66"/>
        <v>0.01</v>
      </c>
      <c r="M848">
        <f>Замеры!AC840</f>
        <v>0</v>
      </c>
    </row>
    <row r="849" spans="1:13" ht="15.6" x14ac:dyDescent="0.3">
      <c r="A849" s="58">
        <f>IF(Замеры!B841=0, " ", Замеры!B841)</f>
        <v>838</v>
      </c>
      <c r="B849" s="59">
        <f>Замеры!J841</f>
        <v>0</v>
      </c>
      <c r="C849" s="60" t="str">
        <f>Замеры!G841</f>
        <v xml:space="preserve">Группа от QF </v>
      </c>
      <c r="D849" s="29" t="s">
        <v>73</v>
      </c>
      <c r="E849" s="28">
        <f>Замеры!L841</f>
        <v>0</v>
      </c>
      <c r="F849" s="29" t="s">
        <v>85</v>
      </c>
      <c r="G849" s="29">
        <f t="shared" si="67"/>
        <v>15</v>
      </c>
      <c r="H849" s="29">
        <f t="shared" si="68"/>
        <v>30</v>
      </c>
      <c r="I849" s="29" t="s">
        <v>72</v>
      </c>
      <c r="J849" s="29">
        <f t="shared" ca="1" si="65"/>
        <v>21.4</v>
      </c>
      <c r="K849" s="29">
        <f t="shared" si="69"/>
        <v>0.3</v>
      </c>
      <c r="L849" s="29">
        <f t="shared" ca="1" si="66"/>
        <v>7.0000000000000001E-3</v>
      </c>
      <c r="M849">
        <f>Замеры!AC841</f>
        <v>0</v>
      </c>
    </row>
    <row r="850" spans="1:13" ht="15.6" x14ac:dyDescent="0.3">
      <c r="A850" s="58">
        <f>IF(Замеры!B842=0, " ", Замеры!B842)</f>
        <v>839</v>
      </c>
      <c r="B850" s="59">
        <f>Замеры!J842</f>
        <v>0</v>
      </c>
      <c r="C850" s="60" t="str">
        <f>Замеры!G842</f>
        <v xml:space="preserve">Группа от QF </v>
      </c>
      <c r="D850" s="29" t="s">
        <v>73</v>
      </c>
      <c r="E850" s="28">
        <f>Замеры!L842</f>
        <v>0</v>
      </c>
      <c r="F850" s="29" t="s">
        <v>85</v>
      </c>
      <c r="G850" s="29">
        <f t="shared" si="67"/>
        <v>15</v>
      </c>
      <c r="H850" s="29">
        <f t="shared" si="68"/>
        <v>30</v>
      </c>
      <c r="I850" s="29" t="s">
        <v>72</v>
      </c>
      <c r="J850" s="29">
        <f t="shared" ca="1" si="65"/>
        <v>21.1</v>
      </c>
      <c r="K850" s="29">
        <f t="shared" si="69"/>
        <v>0.3</v>
      </c>
      <c r="L850" s="29">
        <f t="shared" ca="1" si="66"/>
        <v>1.4E-2</v>
      </c>
      <c r="M850">
        <f>Замеры!AC842</f>
        <v>0</v>
      </c>
    </row>
    <row r="851" spans="1:13" ht="15.6" x14ac:dyDescent="0.3">
      <c r="A851" s="58">
        <f>IF(Замеры!B843=0, " ", Замеры!B843)</f>
        <v>840</v>
      </c>
      <c r="B851" s="59">
        <f>Замеры!J843</f>
        <v>0</v>
      </c>
      <c r="C851" s="60" t="str">
        <f>Замеры!G843</f>
        <v xml:space="preserve">Группа от QF </v>
      </c>
      <c r="D851" s="29" t="s">
        <v>73</v>
      </c>
      <c r="E851" s="28">
        <f>Замеры!L843</f>
        <v>0</v>
      </c>
      <c r="F851" s="29" t="s">
        <v>85</v>
      </c>
      <c r="G851" s="29">
        <f t="shared" si="67"/>
        <v>15</v>
      </c>
      <c r="H851" s="29">
        <f t="shared" si="68"/>
        <v>30</v>
      </c>
      <c r="I851" s="29" t="s">
        <v>72</v>
      </c>
      <c r="J851" s="29">
        <f t="shared" ca="1" si="65"/>
        <v>21.6</v>
      </c>
      <c r="K851" s="29">
        <f t="shared" si="69"/>
        <v>0.3</v>
      </c>
      <c r="L851" s="29">
        <f t="shared" ca="1" si="66"/>
        <v>0.01</v>
      </c>
      <c r="M851">
        <f>Замеры!AC843</f>
        <v>0</v>
      </c>
    </row>
    <row r="852" spans="1:13" ht="15.6" x14ac:dyDescent="0.3">
      <c r="A852" s="58">
        <f>IF(Замеры!B844=0, " ", Замеры!B844)</f>
        <v>841</v>
      </c>
      <c r="B852" s="59">
        <f>Замеры!J844</f>
        <v>0</v>
      </c>
      <c r="C852" s="60" t="str">
        <f>Замеры!G844</f>
        <v xml:space="preserve">Группа от QF </v>
      </c>
      <c r="D852" s="29" t="s">
        <v>73</v>
      </c>
      <c r="E852" s="28">
        <f>Замеры!L844</f>
        <v>0</v>
      </c>
      <c r="F852" s="29" t="s">
        <v>85</v>
      </c>
      <c r="G852" s="29">
        <f t="shared" si="67"/>
        <v>15</v>
      </c>
      <c r="H852" s="29">
        <f t="shared" si="68"/>
        <v>30</v>
      </c>
      <c r="I852" s="29" t="s">
        <v>72</v>
      </c>
      <c r="J852" s="29">
        <f t="shared" ca="1" si="65"/>
        <v>20.7</v>
      </c>
      <c r="K852" s="29">
        <f t="shared" si="69"/>
        <v>0.3</v>
      </c>
      <c r="L852" s="29">
        <f t="shared" ca="1" si="66"/>
        <v>1.9E-2</v>
      </c>
      <c r="M852">
        <f>Замеры!AC844</f>
        <v>0</v>
      </c>
    </row>
    <row r="853" spans="1:13" ht="15.6" x14ac:dyDescent="0.3">
      <c r="A853" s="58">
        <f>IF(Замеры!B845=0, " ", Замеры!B845)</f>
        <v>842</v>
      </c>
      <c r="B853" s="59">
        <f>Замеры!J845</f>
        <v>0</v>
      </c>
      <c r="C853" s="60" t="str">
        <f>Замеры!G845</f>
        <v xml:space="preserve">Группа от QF </v>
      </c>
      <c r="D853" s="29" t="s">
        <v>73</v>
      </c>
      <c r="E853" s="28">
        <f>Замеры!L845</f>
        <v>0</v>
      </c>
      <c r="F853" s="29" t="s">
        <v>85</v>
      </c>
      <c r="G853" s="29">
        <f t="shared" si="67"/>
        <v>15</v>
      </c>
      <c r="H853" s="29">
        <f t="shared" si="68"/>
        <v>30</v>
      </c>
      <c r="I853" s="29" t="s">
        <v>72</v>
      </c>
      <c r="J853" s="29">
        <f t="shared" ca="1" si="65"/>
        <v>21.4</v>
      </c>
      <c r="K853" s="29">
        <f t="shared" si="69"/>
        <v>0.3</v>
      </c>
      <c r="L853" s="29">
        <f t="shared" ca="1" si="66"/>
        <v>7.0000000000000001E-3</v>
      </c>
      <c r="M853">
        <f>Замеры!AC845</f>
        <v>0</v>
      </c>
    </row>
    <row r="854" spans="1:13" ht="15.6" x14ac:dyDescent="0.3">
      <c r="A854" s="58">
        <f>IF(Замеры!B846=0, " ", Замеры!B846)</f>
        <v>843</v>
      </c>
      <c r="B854" s="59">
        <f>Замеры!J846</f>
        <v>0</v>
      </c>
      <c r="C854" s="60" t="str">
        <f>Замеры!G846</f>
        <v xml:space="preserve">Группа от QF </v>
      </c>
      <c r="D854" s="29" t="s">
        <v>73</v>
      </c>
      <c r="E854" s="28">
        <f>Замеры!L846</f>
        <v>0</v>
      </c>
      <c r="F854" s="29" t="s">
        <v>85</v>
      </c>
      <c r="G854" s="29">
        <f t="shared" si="67"/>
        <v>15</v>
      </c>
      <c r="H854" s="29">
        <f t="shared" si="68"/>
        <v>30</v>
      </c>
      <c r="I854" s="29" t="s">
        <v>72</v>
      </c>
      <c r="J854" s="29">
        <f t="shared" ca="1" si="65"/>
        <v>21.8</v>
      </c>
      <c r="K854" s="29">
        <f t="shared" si="69"/>
        <v>0.3</v>
      </c>
      <c r="L854" s="29">
        <f t="shared" ca="1" si="66"/>
        <v>1.0999999999999999E-2</v>
      </c>
      <c r="M854">
        <f>Замеры!AC846</f>
        <v>0</v>
      </c>
    </row>
    <row r="855" spans="1:13" ht="15.6" x14ac:dyDescent="0.3">
      <c r="A855" s="58">
        <f>IF(Замеры!B847=0, " ", Замеры!B847)</f>
        <v>844</v>
      </c>
      <c r="B855" s="59">
        <f>Замеры!J847</f>
        <v>0</v>
      </c>
      <c r="C855" s="60" t="str">
        <f>Замеры!G847</f>
        <v xml:space="preserve">Группа от QF </v>
      </c>
      <c r="D855" s="29" t="s">
        <v>73</v>
      </c>
      <c r="E855" s="28">
        <f>Замеры!L847</f>
        <v>0</v>
      </c>
      <c r="F855" s="29" t="s">
        <v>85</v>
      </c>
      <c r="G855" s="29">
        <f t="shared" si="67"/>
        <v>15</v>
      </c>
      <c r="H855" s="29">
        <f t="shared" si="68"/>
        <v>30</v>
      </c>
      <c r="I855" s="29" t="s">
        <v>72</v>
      </c>
      <c r="J855" s="29">
        <f t="shared" ca="1" si="65"/>
        <v>20.7</v>
      </c>
      <c r="K855" s="29">
        <f t="shared" si="69"/>
        <v>0.3</v>
      </c>
      <c r="L855" s="29">
        <f t="shared" ca="1" si="66"/>
        <v>1.6E-2</v>
      </c>
      <c r="M855">
        <f>Замеры!AC847</f>
        <v>0</v>
      </c>
    </row>
    <row r="856" spans="1:13" ht="15.6" x14ac:dyDescent="0.3">
      <c r="A856" s="58">
        <f>IF(Замеры!B848=0, " ", Замеры!B848)</f>
        <v>845</v>
      </c>
      <c r="B856" s="59">
        <f>Замеры!J848</f>
        <v>0</v>
      </c>
      <c r="C856" s="60" t="str">
        <f>Замеры!G848</f>
        <v xml:space="preserve">Группа от QF </v>
      </c>
      <c r="D856" s="29" t="s">
        <v>73</v>
      </c>
      <c r="E856" s="28">
        <f>Замеры!L848</f>
        <v>0</v>
      </c>
      <c r="F856" s="29" t="s">
        <v>85</v>
      </c>
      <c r="G856" s="29">
        <f t="shared" si="67"/>
        <v>15</v>
      </c>
      <c r="H856" s="29">
        <f t="shared" si="68"/>
        <v>30</v>
      </c>
      <c r="I856" s="29" t="s">
        <v>72</v>
      </c>
      <c r="J856" s="29">
        <f t="shared" ca="1" si="65"/>
        <v>21.2</v>
      </c>
      <c r="K856" s="29">
        <f t="shared" si="69"/>
        <v>0.3</v>
      </c>
      <c r="L856" s="29">
        <f t="shared" ca="1" si="66"/>
        <v>1.0999999999999999E-2</v>
      </c>
      <c r="M856">
        <f>Замеры!AC848</f>
        <v>0</v>
      </c>
    </row>
    <row r="857" spans="1:13" ht="15.6" x14ac:dyDescent="0.3">
      <c r="A857" s="58">
        <f>IF(Замеры!B849=0, " ", Замеры!B849)</f>
        <v>846</v>
      </c>
      <c r="B857" s="59">
        <f>Замеры!J849</f>
        <v>0</v>
      </c>
      <c r="C857" s="60" t="str">
        <f>Замеры!G849</f>
        <v xml:space="preserve">Группа от QF </v>
      </c>
      <c r="D857" s="29" t="s">
        <v>73</v>
      </c>
      <c r="E857" s="28">
        <f>Замеры!L849</f>
        <v>0</v>
      </c>
      <c r="F857" s="29" t="s">
        <v>85</v>
      </c>
      <c r="G857" s="29">
        <f t="shared" si="67"/>
        <v>15</v>
      </c>
      <c r="H857" s="29">
        <f t="shared" si="68"/>
        <v>30</v>
      </c>
      <c r="I857" s="29" t="s">
        <v>72</v>
      </c>
      <c r="J857" s="29">
        <f t="shared" ca="1" si="65"/>
        <v>21.3</v>
      </c>
      <c r="K857" s="29">
        <f t="shared" si="69"/>
        <v>0.3</v>
      </c>
      <c r="L857" s="29">
        <f t="shared" ca="1" si="66"/>
        <v>1.4999999999999999E-2</v>
      </c>
      <c r="M857">
        <f>Замеры!AC849</f>
        <v>0</v>
      </c>
    </row>
    <row r="858" spans="1:13" ht="15.6" x14ac:dyDescent="0.3">
      <c r="A858" s="58">
        <f>IF(Замеры!B850=0, " ", Замеры!B850)</f>
        <v>847</v>
      </c>
      <c r="B858" s="59">
        <f>Замеры!J850</f>
        <v>0</v>
      </c>
      <c r="C858" s="60" t="str">
        <f>Замеры!G850</f>
        <v xml:space="preserve">Группа от QF </v>
      </c>
      <c r="D858" s="29" t="s">
        <v>73</v>
      </c>
      <c r="E858" s="28">
        <f>Замеры!L850</f>
        <v>0</v>
      </c>
      <c r="F858" s="29" t="s">
        <v>85</v>
      </c>
      <c r="G858" s="29">
        <f t="shared" si="67"/>
        <v>15</v>
      </c>
      <c r="H858" s="29">
        <f t="shared" si="68"/>
        <v>30</v>
      </c>
      <c r="I858" s="29" t="s">
        <v>72</v>
      </c>
      <c r="J858" s="29">
        <f t="shared" ca="1" si="65"/>
        <v>20.6</v>
      </c>
      <c r="K858" s="29">
        <f t="shared" si="69"/>
        <v>0.3</v>
      </c>
      <c r="L858" s="29">
        <f t="shared" ca="1" si="66"/>
        <v>1.6E-2</v>
      </c>
      <c r="M858">
        <f>Замеры!AC850</f>
        <v>0</v>
      </c>
    </row>
    <row r="859" spans="1:13" ht="15.6" x14ac:dyDescent="0.3">
      <c r="A859" s="58">
        <f>IF(Замеры!B851=0, " ", Замеры!B851)</f>
        <v>848</v>
      </c>
      <c r="B859" s="59">
        <f>Замеры!J851</f>
        <v>0</v>
      </c>
      <c r="C859" s="60" t="str">
        <f>Замеры!G851</f>
        <v xml:space="preserve">Группа от QF </v>
      </c>
      <c r="D859" s="29" t="s">
        <v>73</v>
      </c>
      <c r="E859" s="28">
        <f>Замеры!L851</f>
        <v>0</v>
      </c>
      <c r="F859" s="29" t="s">
        <v>85</v>
      </c>
      <c r="G859" s="29">
        <f t="shared" si="67"/>
        <v>15</v>
      </c>
      <c r="H859" s="29">
        <f t="shared" si="68"/>
        <v>30</v>
      </c>
      <c r="I859" s="29" t="s">
        <v>72</v>
      </c>
      <c r="J859" s="29">
        <f t="shared" ca="1" si="65"/>
        <v>20.9</v>
      </c>
      <c r="K859" s="29">
        <f t="shared" si="69"/>
        <v>0.3</v>
      </c>
      <c r="L859" s="29">
        <f t="shared" ca="1" si="66"/>
        <v>8.0000000000000002E-3</v>
      </c>
      <c r="M859">
        <f>Замеры!AC851</f>
        <v>0</v>
      </c>
    </row>
    <row r="860" spans="1:13" ht="15.6" x14ac:dyDescent="0.3">
      <c r="A860" s="58">
        <f>IF(Замеры!B852=0, " ", Замеры!B852)</f>
        <v>849</v>
      </c>
      <c r="B860" s="59">
        <f>Замеры!J852</f>
        <v>0</v>
      </c>
      <c r="C860" s="60" t="str">
        <f>Замеры!G852</f>
        <v xml:space="preserve">Группа от QF </v>
      </c>
      <c r="D860" s="29" t="s">
        <v>73</v>
      </c>
      <c r="E860" s="28">
        <f>Замеры!L852</f>
        <v>0</v>
      </c>
      <c r="F860" s="29" t="s">
        <v>85</v>
      </c>
      <c r="G860" s="29">
        <f t="shared" si="67"/>
        <v>15</v>
      </c>
      <c r="H860" s="29">
        <f t="shared" si="68"/>
        <v>30</v>
      </c>
      <c r="I860" s="29" t="s">
        <v>72</v>
      </c>
      <c r="J860" s="29">
        <f t="shared" ca="1" si="65"/>
        <v>21.5</v>
      </c>
      <c r="K860" s="29">
        <f t="shared" si="69"/>
        <v>0.3</v>
      </c>
      <c r="L860" s="29">
        <f t="shared" ca="1" si="66"/>
        <v>1.0999999999999999E-2</v>
      </c>
      <c r="M860">
        <f>Замеры!AC852</f>
        <v>0</v>
      </c>
    </row>
    <row r="861" spans="1:13" ht="15.6" x14ac:dyDescent="0.3">
      <c r="A861" s="58">
        <f>IF(Замеры!B853=0, " ", Замеры!B853)</f>
        <v>850</v>
      </c>
      <c r="B861" s="59">
        <f>Замеры!J853</f>
        <v>0</v>
      </c>
      <c r="C861" s="60" t="str">
        <f>Замеры!G853</f>
        <v xml:space="preserve">Группа от QF </v>
      </c>
      <c r="D861" s="29" t="s">
        <v>73</v>
      </c>
      <c r="E861" s="28">
        <f>Замеры!L853</f>
        <v>0</v>
      </c>
      <c r="F861" s="29" t="s">
        <v>85</v>
      </c>
      <c r="G861" s="29">
        <f t="shared" si="67"/>
        <v>15</v>
      </c>
      <c r="H861" s="29">
        <f t="shared" si="68"/>
        <v>30</v>
      </c>
      <c r="I861" s="29" t="s">
        <v>72</v>
      </c>
      <c r="J861" s="29">
        <f t="shared" ca="1" si="65"/>
        <v>21.4</v>
      </c>
      <c r="K861" s="29">
        <f t="shared" si="69"/>
        <v>0.3</v>
      </c>
      <c r="L861" s="29">
        <f t="shared" ca="1" si="66"/>
        <v>1.4E-2</v>
      </c>
      <c r="M861">
        <f>Замеры!AC853</f>
        <v>0</v>
      </c>
    </row>
    <row r="862" spans="1:13" ht="15.6" x14ac:dyDescent="0.3">
      <c r="A862" s="58">
        <f>IF(Замеры!B854=0, " ", Замеры!B854)</f>
        <v>851</v>
      </c>
      <c r="B862" s="59">
        <f>Замеры!J854</f>
        <v>0</v>
      </c>
      <c r="C862" s="60" t="str">
        <f>Замеры!G854</f>
        <v xml:space="preserve">Группа от QF </v>
      </c>
      <c r="D862" s="29" t="s">
        <v>73</v>
      </c>
      <c r="E862" s="28">
        <f>Замеры!L854</f>
        <v>0</v>
      </c>
      <c r="F862" s="29" t="s">
        <v>85</v>
      </c>
      <c r="G862" s="29">
        <f t="shared" si="67"/>
        <v>15</v>
      </c>
      <c r="H862" s="29">
        <f t="shared" si="68"/>
        <v>30</v>
      </c>
      <c r="I862" s="29" t="s">
        <v>72</v>
      </c>
      <c r="J862" s="29">
        <f t="shared" ca="1" si="65"/>
        <v>21.4</v>
      </c>
      <c r="K862" s="29">
        <f t="shared" si="69"/>
        <v>0.3</v>
      </c>
      <c r="L862" s="29">
        <f t="shared" ca="1" si="66"/>
        <v>7.0000000000000001E-3</v>
      </c>
      <c r="M862">
        <f>Замеры!AC854</f>
        <v>0</v>
      </c>
    </row>
    <row r="863" spans="1:13" ht="15.6" x14ac:dyDescent="0.3">
      <c r="A863" s="58">
        <f>IF(Замеры!B855=0, " ", Замеры!B855)</f>
        <v>852</v>
      </c>
      <c r="B863" s="59">
        <f>Замеры!J855</f>
        <v>0</v>
      </c>
      <c r="C863" s="60" t="str">
        <f>Замеры!G855</f>
        <v xml:space="preserve">Группа от QF </v>
      </c>
      <c r="D863" s="29" t="s">
        <v>73</v>
      </c>
      <c r="E863" s="28">
        <f>Замеры!L855</f>
        <v>0</v>
      </c>
      <c r="F863" s="29" t="s">
        <v>85</v>
      </c>
      <c r="G863" s="29">
        <f t="shared" si="67"/>
        <v>15</v>
      </c>
      <c r="H863" s="29">
        <f t="shared" si="68"/>
        <v>30</v>
      </c>
      <c r="I863" s="29" t="s">
        <v>72</v>
      </c>
      <c r="J863" s="29">
        <f t="shared" ca="1" si="65"/>
        <v>20.100000000000001</v>
      </c>
      <c r="K863" s="29">
        <f t="shared" si="69"/>
        <v>0.3</v>
      </c>
      <c r="L863" s="29">
        <f t="shared" ca="1" si="66"/>
        <v>1.4999999999999999E-2</v>
      </c>
      <c r="M863">
        <f>Замеры!AC855</f>
        <v>0</v>
      </c>
    </row>
    <row r="864" spans="1:13" ht="15.6" x14ac:dyDescent="0.3">
      <c r="A864" s="58">
        <f>IF(Замеры!B856=0, " ", Замеры!B856)</f>
        <v>853</v>
      </c>
      <c r="B864" s="59">
        <f>Замеры!J856</f>
        <v>0</v>
      </c>
      <c r="C864" s="60" t="str">
        <f>Замеры!G856</f>
        <v xml:space="preserve">Группа от QF </v>
      </c>
      <c r="D864" s="29" t="s">
        <v>73</v>
      </c>
      <c r="E864" s="28">
        <f>Замеры!L856</f>
        <v>0</v>
      </c>
      <c r="F864" s="29" t="s">
        <v>85</v>
      </c>
      <c r="G864" s="29">
        <f t="shared" si="67"/>
        <v>15</v>
      </c>
      <c r="H864" s="29">
        <f t="shared" si="68"/>
        <v>30</v>
      </c>
      <c r="I864" s="29" t="s">
        <v>72</v>
      </c>
      <c r="J864" s="29">
        <f t="shared" ca="1" si="65"/>
        <v>20.8</v>
      </c>
      <c r="K864" s="29">
        <f t="shared" si="69"/>
        <v>0.3</v>
      </c>
      <c r="L864" s="29">
        <f t="shared" ca="1" si="66"/>
        <v>1.6E-2</v>
      </c>
      <c r="M864">
        <f>Замеры!AC856</f>
        <v>0</v>
      </c>
    </row>
    <row r="865" spans="1:13" ht="15.6" x14ac:dyDescent="0.3">
      <c r="A865" s="58">
        <f>IF(Замеры!B857=0, " ", Замеры!B857)</f>
        <v>854</v>
      </c>
      <c r="B865" s="59">
        <f>Замеры!J857</f>
        <v>0</v>
      </c>
      <c r="C865" s="60" t="str">
        <f>Замеры!G857</f>
        <v xml:space="preserve">Группа от QF </v>
      </c>
      <c r="D865" s="29" t="s">
        <v>73</v>
      </c>
      <c r="E865" s="28">
        <f>Замеры!L857</f>
        <v>0</v>
      </c>
      <c r="F865" s="29" t="s">
        <v>85</v>
      </c>
      <c r="G865" s="29">
        <f t="shared" si="67"/>
        <v>15</v>
      </c>
      <c r="H865" s="29">
        <f t="shared" si="68"/>
        <v>30</v>
      </c>
      <c r="I865" s="29" t="s">
        <v>72</v>
      </c>
      <c r="J865" s="29">
        <f t="shared" ca="1" si="65"/>
        <v>21.1</v>
      </c>
      <c r="K865" s="29">
        <f t="shared" si="69"/>
        <v>0.3</v>
      </c>
      <c r="L865" s="29">
        <f t="shared" ca="1" si="66"/>
        <v>0.01</v>
      </c>
      <c r="M865">
        <f>Замеры!AC857</f>
        <v>0</v>
      </c>
    </row>
    <row r="866" spans="1:13" ht="15.6" x14ac:dyDescent="0.3">
      <c r="A866" s="58">
        <f>IF(Замеры!B858=0, " ", Замеры!B858)</f>
        <v>855</v>
      </c>
      <c r="B866" s="59">
        <f>Замеры!J858</f>
        <v>0</v>
      </c>
      <c r="C866" s="60" t="str">
        <f>Замеры!G858</f>
        <v xml:space="preserve">Группа от QF </v>
      </c>
      <c r="D866" s="29" t="s">
        <v>73</v>
      </c>
      <c r="E866" s="28">
        <f>Замеры!L858</f>
        <v>0</v>
      </c>
      <c r="F866" s="29" t="s">
        <v>85</v>
      </c>
      <c r="G866" s="29">
        <f t="shared" si="67"/>
        <v>15</v>
      </c>
      <c r="H866" s="29">
        <f t="shared" si="68"/>
        <v>30</v>
      </c>
      <c r="I866" s="29" t="s">
        <v>72</v>
      </c>
      <c r="J866" s="29">
        <f t="shared" ca="1" si="65"/>
        <v>21.3</v>
      </c>
      <c r="K866" s="29">
        <f t="shared" si="69"/>
        <v>0.3</v>
      </c>
      <c r="L866" s="29">
        <f t="shared" ca="1" si="66"/>
        <v>1.2E-2</v>
      </c>
      <c r="M866">
        <f>Замеры!AC858</f>
        <v>0</v>
      </c>
    </row>
    <row r="867" spans="1:13" ht="15.6" x14ac:dyDescent="0.3">
      <c r="A867" s="58">
        <f>IF(Замеры!B859=0, " ", Замеры!B859)</f>
        <v>856</v>
      </c>
      <c r="B867" s="59">
        <f>Замеры!J859</f>
        <v>0</v>
      </c>
      <c r="C867" s="60" t="str">
        <f>Замеры!G859</f>
        <v xml:space="preserve">Группа от QF </v>
      </c>
      <c r="D867" s="29" t="s">
        <v>73</v>
      </c>
      <c r="E867" s="28">
        <f>Замеры!L859</f>
        <v>0</v>
      </c>
      <c r="F867" s="29" t="s">
        <v>85</v>
      </c>
      <c r="G867" s="29">
        <f t="shared" si="67"/>
        <v>15</v>
      </c>
      <c r="H867" s="29">
        <f t="shared" si="68"/>
        <v>30</v>
      </c>
      <c r="I867" s="29" t="s">
        <v>72</v>
      </c>
      <c r="J867" s="29">
        <f t="shared" ca="1" si="65"/>
        <v>21.8</v>
      </c>
      <c r="K867" s="29">
        <f t="shared" si="69"/>
        <v>0.3</v>
      </c>
      <c r="L867" s="29">
        <f t="shared" ca="1" si="66"/>
        <v>0.01</v>
      </c>
      <c r="M867">
        <f>Замеры!AC859</f>
        <v>0</v>
      </c>
    </row>
    <row r="868" spans="1:13" ht="15.6" x14ac:dyDescent="0.3">
      <c r="A868" s="58">
        <f>IF(Замеры!B860=0, " ", Замеры!B860)</f>
        <v>857</v>
      </c>
      <c r="B868" s="59">
        <f>Замеры!J860</f>
        <v>0</v>
      </c>
      <c r="C868" s="60" t="str">
        <f>Замеры!G860</f>
        <v xml:space="preserve">Группа от QF </v>
      </c>
      <c r="D868" s="29" t="s">
        <v>73</v>
      </c>
      <c r="E868" s="28">
        <f>Замеры!L860</f>
        <v>0</v>
      </c>
      <c r="F868" s="29" t="s">
        <v>85</v>
      </c>
      <c r="G868" s="29">
        <f t="shared" si="67"/>
        <v>15</v>
      </c>
      <c r="H868" s="29">
        <f t="shared" si="68"/>
        <v>30</v>
      </c>
      <c r="I868" s="29" t="s">
        <v>72</v>
      </c>
      <c r="J868" s="29">
        <f t="shared" ca="1" si="65"/>
        <v>20.3</v>
      </c>
      <c r="K868" s="29">
        <f t="shared" si="69"/>
        <v>0.3</v>
      </c>
      <c r="L868" s="29">
        <f t="shared" ca="1" si="66"/>
        <v>1.4999999999999999E-2</v>
      </c>
      <c r="M868">
        <f>Замеры!AC860</f>
        <v>0</v>
      </c>
    </row>
    <row r="869" spans="1:13" ht="15.6" x14ac:dyDescent="0.3">
      <c r="A869" s="58">
        <f>IF(Замеры!B861=0, " ", Замеры!B861)</f>
        <v>858</v>
      </c>
      <c r="B869" s="59">
        <f>Замеры!J861</f>
        <v>0</v>
      </c>
      <c r="C869" s="60" t="str">
        <f>Замеры!G861</f>
        <v xml:space="preserve">Группа от QF </v>
      </c>
      <c r="D869" s="29" t="s">
        <v>73</v>
      </c>
      <c r="E869" s="28">
        <f>Замеры!L861</f>
        <v>0</v>
      </c>
      <c r="F869" s="29" t="s">
        <v>85</v>
      </c>
      <c r="G869" s="29">
        <f t="shared" si="67"/>
        <v>15</v>
      </c>
      <c r="H869" s="29">
        <f t="shared" si="68"/>
        <v>30</v>
      </c>
      <c r="I869" s="29" t="s">
        <v>72</v>
      </c>
      <c r="J869" s="29">
        <f t="shared" ca="1" si="65"/>
        <v>21.8</v>
      </c>
      <c r="K869" s="29">
        <f t="shared" si="69"/>
        <v>0.3</v>
      </c>
      <c r="L869" s="29">
        <f t="shared" ca="1" si="66"/>
        <v>1.7000000000000001E-2</v>
      </c>
      <c r="M869">
        <f>Замеры!AC861</f>
        <v>0</v>
      </c>
    </row>
    <row r="870" spans="1:13" ht="15.6" x14ac:dyDescent="0.3">
      <c r="A870" s="58">
        <f>IF(Замеры!B862=0, " ", Замеры!B862)</f>
        <v>859</v>
      </c>
      <c r="B870" s="59">
        <f>Замеры!J862</f>
        <v>0</v>
      </c>
      <c r="C870" s="60" t="str">
        <f>Замеры!G862</f>
        <v xml:space="preserve">Группа от QF </v>
      </c>
      <c r="D870" s="29" t="s">
        <v>73</v>
      </c>
      <c r="E870" s="28">
        <f>Замеры!L862</f>
        <v>0</v>
      </c>
      <c r="F870" s="29" t="s">
        <v>85</v>
      </c>
      <c r="G870" s="29">
        <f t="shared" si="67"/>
        <v>15</v>
      </c>
      <c r="H870" s="29">
        <f t="shared" si="68"/>
        <v>30</v>
      </c>
      <c r="I870" s="29" t="s">
        <v>72</v>
      </c>
      <c r="J870" s="29">
        <f t="shared" ca="1" si="65"/>
        <v>21.6</v>
      </c>
      <c r="K870" s="29">
        <f t="shared" si="69"/>
        <v>0.3</v>
      </c>
      <c r="L870" s="29">
        <f t="shared" ca="1" si="66"/>
        <v>1.4E-2</v>
      </c>
      <c r="M870">
        <f>Замеры!AC862</f>
        <v>0</v>
      </c>
    </row>
    <row r="871" spans="1:13" ht="15.6" x14ac:dyDescent="0.3">
      <c r="A871" s="58">
        <f>IF(Замеры!B863=0, " ", Замеры!B863)</f>
        <v>860</v>
      </c>
      <c r="B871" s="59">
        <f>Замеры!J863</f>
        <v>0</v>
      </c>
      <c r="C871" s="60" t="str">
        <f>Замеры!G863</f>
        <v xml:space="preserve">Группа от QF </v>
      </c>
      <c r="D871" s="29" t="s">
        <v>73</v>
      </c>
      <c r="E871" s="28">
        <f>Замеры!L863</f>
        <v>0</v>
      </c>
      <c r="F871" s="29" t="s">
        <v>85</v>
      </c>
      <c r="G871" s="29">
        <f t="shared" si="67"/>
        <v>15</v>
      </c>
      <c r="H871" s="29">
        <f t="shared" si="68"/>
        <v>30</v>
      </c>
      <c r="I871" s="29" t="s">
        <v>72</v>
      </c>
      <c r="J871" s="29">
        <f t="shared" ca="1" si="65"/>
        <v>20.8</v>
      </c>
      <c r="K871" s="29">
        <f t="shared" si="69"/>
        <v>0.3</v>
      </c>
      <c r="L871" s="29">
        <f t="shared" ca="1" si="66"/>
        <v>8.9999999999999993E-3</v>
      </c>
      <c r="M871">
        <f>Замеры!AC863</f>
        <v>0</v>
      </c>
    </row>
    <row r="872" spans="1:13" ht="15.6" x14ac:dyDescent="0.3">
      <c r="A872" s="58">
        <f>IF(Замеры!B864=0, " ", Замеры!B864)</f>
        <v>861</v>
      </c>
      <c r="B872" s="59">
        <f>Замеры!J864</f>
        <v>0</v>
      </c>
      <c r="C872" s="60" t="str">
        <f>Замеры!G864</f>
        <v xml:space="preserve">Группа от QF </v>
      </c>
      <c r="D872" s="29" t="s">
        <v>73</v>
      </c>
      <c r="E872" s="28">
        <f>Замеры!L864</f>
        <v>0</v>
      </c>
      <c r="F872" s="29" t="s">
        <v>85</v>
      </c>
      <c r="G872" s="29">
        <f t="shared" si="67"/>
        <v>15</v>
      </c>
      <c r="H872" s="29">
        <f t="shared" si="68"/>
        <v>30</v>
      </c>
      <c r="I872" s="29" t="s">
        <v>72</v>
      </c>
      <c r="J872" s="29">
        <f t="shared" ca="1" si="65"/>
        <v>21.7</v>
      </c>
      <c r="K872" s="29">
        <f t="shared" si="69"/>
        <v>0.3</v>
      </c>
      <c r="L872" s="29">
        <f t="shared" ca="1" si="66"/>
        <v>8.9999999999999993E-3</v>
      </c>
      <c r="M872">
        <f>Замеры!AC864</f>
        <v>0</v>
      </c>
    </row>
    <row r="873" spans="1:13" ht="15.6" x14ac:dyDescent="0.3">
      <c r="A873" s="58">
        <f>IF(Замеры!B865=0, " ", Замеры!B865)</f>
        <v>862</v>
      </c>
      <c r="B873" s="59">
        <f>Замеры!J865</f>
        <v>0</v>
      </c>
      <c r="C873" s="60" t="str">
        <f>Замеры!G865</f>
        <v xml:space="preserve">Группа от QF </v>
      </c>
      <c r="D873" s="29" t="s">
        <v>73</v>
      </c>
      <c r="E873" s="28">
        <f>Замеры!L865</f>
        <v>0</v>
      </c>
      <c r="F873" s="29" t="s">
        <v>85</v>
      </c>
      <c r="G873" s="29">
        <f t="shared" si="67"/>
        <v>15</v>
      </c>
      <c r="H873" s="29">
        <f t="shared" si="68"/>
        <v>30</v>
      </c>
      <c r="I873" s="29" t="s">
        <v>72</v>
      </c>
      <c r="J873" s="29">
        <f t="shared" ca="1" si="65"/>
        <v>20.6</v>
      </c>
      <c r="K873" s="29">
        <f t="shared" si="69"/>
        <v>0.3</v>
      </c>
      <c r="L873" s="29">
        <f t="shared" ca="1" si="66"/>
        <v>1.4999999999999999E-2</v>
      </c>
      <c r="M873">
        <f>Замеры!AC865</f>
        <v>0</v>
      </c>
    </row>
    <row r="874" spans="1:13" ht="15.6" x14ac:dyDescent="0.3">
      <c r="A874" s="58">
        <f>IF(Замеры!B866=0, " ", Замеры!B866)</f>
        <v>863</v>
      </c>
      <c r="B874" s="59">
        <f>Замеры!J866</f>
        <v>0</v>
      </c>
      <c r="C874" s="60" t="str">
        <f>Замеры!G866</f>
        <v xml:space="preserve">Группа от QF </v>
      </c>
      <c r="D874" s="29" t="s">
        <v>73</v>
      </c>
      <c r="E874" s="28">
        <f>Замеры!L866</f>
        <v>0</v>
      </c>
      <c r="F874" s="29" t="s">
        <v>85</v>
      </c>
      <c r="G874" s="29">
        <f t="shared" si="67"/>
        <v>15</v>
      </c>
      <c r="H874" s="29">
        <f t="shared" si="68"/>
        <v>30</v>
      </c>
      <c r="I874" s="29" t="s">
        <v>72</v>
      </c>
      <c r="J874" s="29">
        <f t="shared" ca="1" si="65"/>
        <v>21.6</v>
      </c>
      <c r="K874" s="29">
        <f t="shared" si="69"/>
        <v>0.3</v>
      </c>
      <c r="L874" s="29">
        <f t="shared" ca="1" si="66"/>
        <v>0.01</v>
      </c>
      <c r="M874">
        <f>Замеры!AC866</f>
        <v>0</v>
      </c>
    </row>
    <row r="875" spans="1:13" ht="15.6" x14ac:dyDescent="0.3">
      <c r="A875" s="58">
        <f>IF(Замеры!B867=0, " ", Замеры!B867)</f>
        <v>864</v>
      </c>
      <c r="B875" s="59">
        <f>Замеры!J867</f>
        <v>0</v>
      </c>
      <c r="C875" s="60" t="str">
        <f>Замеры!G867</f>
        <v xml:space="preserve">Группа от QF </v>
      </c>
      <c r="D875" s="29" t="s">
        <v>73</v>
      </c>
      <c r="E875" s="28">
        <f>Замеры!L867</f>
        <v>0</v>
      </c>
      <c r="F875" s="29" t="s">
        <v>85</v>
      </c>
      <c r="G875" s="29">
        <f t="shared" si="67"/>
        <v>15</v>
      </c>
      <c r="H875" s="29">
        <f t="shared" si="68"/>
        <v>30</v>
      </c>
      <c r="I875" s="29" t="s">
        <v>72</v>
      </c>
      <c r="J875" s="29">
        <f t="shared" ca="1" si="65"/>
        <v>21.5</v>
      </c>
      <c r="K875" s="29">
        <f t="shared" si="69"/>
        <v>0.3</v>
      </c>
      <c r="L875" s="29">
        <f t="shared" ca="1" si="66"/>
        <v>1.2E-2</v>
      </c>
      <c r="M875">
        <f>Замеры!AC867</f>
        <v>0</v>
      </c>
    </row>
    <row r="876" spans="1:13" ht="15.6" x14ac:dyDescent="0.3">
      <c r="A876" s="58">
        <f>IF(Замеры!B868=0, " ", Замеры!B868)</f>
        <v>865</v>
      </c>
      <c r="B876" s="59">
        <f>Замеры!J868</f>
        <v>0</v>
      </c>
      <c r="C876" s="60" t="str">
        <f>Замеры!G868</f>
        <v xml:space="preserve">Группа от QF </v>
      </c>
      <c r="D876" s="29" t="s">
        <v>73</v>
      </c>
      <c r="E876" s="28">
        <f>Замеры!L868</f>
        <v>0</v>
      </c>
      <c r="F876" s="29" t="s">
        <v>85</v>
      </c>
      <c r="G876" s="29">
        <f t="shared" si="67"/>
        <v>15</v>
      </c>
      <c r="H876" s="29">
        <f t="shared" si="68"/>
        <v>30</v>
      </c>
      <c r="I876" s="29" t="s">
        <v>72</v>
      </c>
      <c r="J876" s="29">
        <f t="shared" ca="1" si="65"/>
        <v>20.6</v>
      </c>
      <c r="K876" s="29">
        <f t="shared" si="69"/>
        <v>0.3</v>
      </c>
      <c r="L876" s="29">
        <f t="shared" ca="1" si="66"/>
        <v>1.6E-2</v>
      </c>
      <c r="M876">
        <f>Замеры!AC868</f>
        <v>0</v>
      </c>
    </row>
    <row r="877" spans="1:13" ht="15.6" x14ac:dyDescent="0.3">
      <c r="A877" s="58">
        <f>IF(Замеры!B869=0, " ", Замеры!B869)</f>
        <v>866</v>
      </c>
      <c r="B877" s="59">
        <f>Замеры!J869</f>
        <v>0</v>
      </c>
      <c r="C877" s="60" t="str">
        <f>Замеры!G869</f>
        <v xml:space="preserve">Группа от QF </v>
      </c>
      <c r="D877" s="29" t="s">
        <v>73</v>
      </c>
      <c r="E877" s="28">
        <f>Замеры!L869</f>
        <v>0</v>
      </c>
      <c r="F877" s="29" t="s">
        <v>85</v>
      </c>
      <c r="G877" s="29">
        <f t="shared" si="67"/>
        <v>15</v>
      </c>
      <c r="H877" s="29">
        <f t="shared" si="68"/>
        <v>30</v>
      </c>
      <c r="I877" s="29" t="s">
        <v>72</v>
      </c>
      <c r="J877" s="29">
        <f t="shared" ca="1" si="65"/>
        <v>21.7</v>
      </c>
      <c r="K877" s="29">
        <f t="shared" si="69"/>
        <v>0.3</v>
      </c>
      <c r="L877" s="29">
        <f t="shared" ca="1" si="66"/>
        <v>0.01</v>
      </c>
      <c r="M877">
        <f>Замеры!AC869</f>
        <v>0</v>
      </c>
    </row>
    <row r="878" spans="1:13" ht="15.6" x14ac:dyDescent="0.3">
      <c r="A878" s="58">
        <f>IF(Замеры!B870=0, " ", Замеры!B870)</f>
        <v>867</v>
      </c>
      <c r="B878" s="59">
        <f>Замеры!J870</f>
        <v>0</v>
      </c>
      <c r="C878" s="60" t="str">
        <f>Замеры!G870</f>
        <v xml:space="preserve">Группа от QF </v>
      </c>
      <c r="D878" s="29" t="s">
        <v>73</v>
      </c>
      <c r="E878" s="28">
        <f>Замеры!L870</f>
        <v>0</v>
      </c>
      <c r="F878" s="29" t="s">
        <v>85</v>
      </c>
      <c r="G878" s="29">
        <f t="shared" si="67"/>
        <v>15</v>
      </c>
      <c r="H878" s="29">
        <f t="shared" si="68"/>
        <v>30</v>
      </c>
      <c r="I878" s="29" t="s">
        <v>72</v>
      </c>
      <c r="J878" s="29">
        <f t="shared" ca="1" si="65"/>
        <v>20.399999999999999</v>
      </c>
      <c r="K878" s="29">
        <f t="shared" si="69"/>
        <v>0.3</v>
      </c>
      <c r="L878" s="29">
        <f t="shared" ca="1" si="66"/>
        <v>8.9999999999999993E-3</v>
      </c>
      <c r="M878">
        <f>Замеры!AC870</f>
        <v>0</v>
      </c>
    </row>
    <row r="879" spans="1:13" ht="15.6" x14ac:dyDescent="0.3">
      <c r="A879" s="58">
        <f>IF(Замеры!B871=0, " ", Замеры!B871)</f>
        <v>868</v>
      </c>
      <c r="B879" s="59">
        <f>Замеры!J871</f>
        <v>0</v>
      </c>
      <c r="C879" s="60" t="str">
        <f>Замеры!G871</f>
        <v xml:space="preserve">Группа от QF </v>
      </c>
      <c r="D879" s="29" t="s">
        <v>73</v>
      </c>
      <c r="E879" s="28">
        <f>Замеры!L871</f>
        <v>0</v>
      </c>
      <c r="F879" s="29" t="s">
        <v>85</v>
      </c>
      <c r="G879" s="29">
        <f t="shared" si="67"/>
        <v>15</v>
      </c>
      <c r="H879" s="29">
        <f t="shared" si="68"/>
        <v>30</v>
      </c>
      <c r="I879" s="29" t="s">
        <v>72</v>
      </c>
      <c r="J879" s="29">
        <f t="shared" ca="1" si="65"/>
        <v>20.399999999999999</v>
      </c>
      <c r="K879" s="29">
        <f t="shared" si="69"/>
        <v>0.3</v>
      </c>
      <c r="L879" s="29">
        <f t="shared" ca="1" si="66"/>
        <v>1.2E-2</v>
      </c>
      <c r="M879">
        <f>Замеры!AC871</f>
        <v>0</v>
      </c>
    </row>
    <row r="880" spans="1:13" ht="15.6" x14ac:dyDescent="0.3">
      <c r="A880" s="58">
        <f>IF(Замеры!B872=0, " ", Замеры!B872)</f>
        <v>869</v>
      </c>
      <c r="B880" s="59">
        <f>Замеры!J872</f>
        <v>0</v>
      </c>
      <c r="C880" s="60" t="str">
        <f>Замеры!G872</f>
        <v xml:space="preserve">Группа от QF </v>
      </c>
      <c r="D880" s="29" t="s">
        <v>73</v>
      </c>
      <c r="E880" s="28">
        <f>Замеры!L872</f>
        <v>0</v>
      </c>
      <c r="F880" s="29" t="s">
        <v>85</v>
      </c>
      <c r="G880" s="29">
        <f t="shared" si="67"/>
        <v>15</v>
      </c>
      <c r="H880" s="29">
        <f t="shared" si="68"/>
        <v>30</v>
      </c>
      <c r="I880" s="29" t="s">
        <v>72</v>
      </c>
      <c r="J880" s="29">
        <f t="shared" ca="1" si="65"/>
        <v>21.5</v>
      </c>
      <c r="K880" s="29">
        <f t="shared" si="69"/>
        <v>0.3</v>
      </c>
      <c r="L880" s="29">
        <f t="shared" ca="1" si="66"/>
        <v>1.4E-2</v>
      </c>
      <c r="M880">
        <f>Замеры!AC872</f>
        <v>0</v>
      </c>
    </row>
    <row r="881" spans="1:13" ht="15.6" x14ac:dyDescent="0.3">
      <c r="A881" s="58">
        <f>IF(Замеры!B873=0, " ", Замеры!B873)</f>
        <v>870</v>
      </c>
      <c r="B881" s="59">
        <f>Замеры!J873</f>
        <v>0</v>
      </c>
      <c r="C881" s="60" t="str">
        <f>Замеры!G873</f>
        <v xml:space="preserve">Группа от QF </v>
      </c>
      <c r="D881" s="29" t="s">
        <v>73</v>
      </c>
      <c r="E881" s="28">
        <f>Замеры!L873</f>
        <v>0</v>
      </c>
      <c r="F881" s="29" t="s">
        <v>85</v>
      </c>
      <c r="G881" s="29">
        <f t="shared" si="67"/>
        <v>15</v>
      </c>
      <c r="H881" s="29">
        <f t="shared" si="68"/>
        <v>30</v>
      </c>
      <c r="I881" s="29" t="s">
        <v>72</v>
      </c>
      <c r="J881" s="29">
        <f t="shared" ca="1" si="65"/>
        <v>21.2</v>
      </c>
      <c r="K881" s="29">
        <f t="shared" si="69"/>
        <v>0.3</v>
      </c>
      <c r="L881" s="29">
        <f t="shared" ca="1" si="66"/>
        <v>1.7000000000000001E-2</v>
      </c>
      <c r="M881">
        <f>Замеры!AC873</f>
        <v>0</v>
      </c>
    </row>
    <row r="882" spans="1:13" ht="15.6" x14ac:dyDescent="0.3">
      <c r="A882" s="58">
        <f>IF(Замеры!B874=0, " ", Замеры!B874)</f>
        <v>871</v>
      </c>
      <c r="B882" s="59">
        <f>Замеры!J874</f>
        <v>0</v>
      </c>
      <c r="C882" s="60" t="str">
        <f>Замеры!G874</f>
        <v xml:space="preserve">Группа от QF </v>
      </c>
      <c r="D882" s="29" t="s">
        <v>73</v>
      </c>
      <c r="E882" s="28">
        <f>Замеры!L874</f>
        <v>0</v>
      </c>
      <c r="F882" s="29" t="s">
        <v>85</v>
      </c>
      <c r="G882" s="29">
        <f t="shared" si="67"/>
        <v>15</v>
      </c>
      <c r="H882" s="29">
        <f t="shared" si="68"/>
        <v>30</v>
      </c>
      <c r="I882" s="29" t="s">
        <v>72</v>
      </c>
      <c r="J882" s="29">
        <f t="shared" ca="1" si="65"/>
        <v>20.7</v>
      </c>
      <c r="K882" s="29">
        <f t="shared" si="69"/>
        <v>0.3</v>
      </c>
      <c r="L882" s="29">
        <f t="shared" ca="1" si="66"/>
        <v>1.0999999999999999E-2</v>
      </c>
      <c r="M882">
        <f>Замеры!AC874</f>
        <v>0</v>
      </c>
    </row>
    <row r="883" spans="1:13" ht="15.6" x14ac:dyDescent="0.3">
      <c r="A883" s="58">
        <f>IF(Замеры!B875=0, " ", Замеры!B875)</f>
        <v>872</v>
      </c>
      <c r="B883" s="59">
        <f>Замеры!J875</f>
        <v>0</v>
      </c>
      <c r="C883" s="60" t="str">
        <f>Замеры!G875</f>
        <v xml:space="preserve">Группа от QF </v>
      </c>
      <c r="D883" s="29" t="s">
        <v>73</v>
      </c>
      <c r="E883" s="28">
        <f>Замеры!L875</f>
        <v>0</v>
      </c>
      <c r="F883" s="29" t="s">
        <v>85</v>
      </c>
      <c r="G883" s="29">
        <f t="shared" si="67"/>
        <v>15</v>
      </c>
      <c r="H883" s="29">
        <f t="shared" si="68"/>
        <v>30</v>
      </c>
      <c r="I883" s="29" t="s">
        <v>72</v>
      </c>
      <c r="J883" s="29">
        <f t="shared" ca="1" si="65"/>
        <v>20.8</v>
      </c>
      <c r="K883" s="29">
        <f t="shared" si="69"/>
        <v>0.3</v>
      </c>
      <c r="L883" s="29">
        <f t="shared" ca="1" si="66"/>
        <v>8.0000000000000002E-3</v>
      </c>
      <c r="M883">
        <f>Замеры!AC875</f>
        <v>0</v>
      </c>
    </row>
    <row r="884" spans="1:13" ht="15.6" x14ac:dyDescent="0.3">
      <c r="A884" s="58">
        <f>IF(Замеры!B876=0, " ", Замеры!B876)</f>
        <v>873</v>
      </c>
      <c r="B884" s="59">
        <f>Замеры!J876</f>
        <v>0</v>
      </c>
      <c r="C884" s="60" t="str">
        <f>Замеры!G876</f>
        <v xml:space="preserve">Группа от QF </v>
      </c>
      <c r="D884" s="29" t="s">
        <v>73</v>
      </c>
      <c r="E884" s="28">
        <f>Замеры!L876</f>
        <v>0</v>
      </c>
      <c r="F884" s="29" t="s">
        <v>85</v>
      </c>
      <c r="G884" s="29">
        <f t="shared" si="67"/>
        <v>15</v>
      </c>
      <c r="H884" s="29">
        <f t="shared" si="68"/>
        <v>30</v>
      </c>
      <c r="I884" s="29" t="s">
        <v>72</v>
      </c>
      <c r="J884" s="29">
        <f t="shared" ca="1" si="65"/>
        <v>20.399999999999999</v>
      </c>
      <c r="K884" s="29">
        <f t="shared" si="69"/>
        <v>0.3</v>
      </c>
      <c r="L884" s="29">
        <f t="shared" ca="1" si="66"/>
        <v>8.9999999999999993E-3</v>
      </c>
      <c r="M884">
        <f>Замеры!AC876</f>
        <v>0</v>
      </c>
    </row>
    <row r="885" spans="1:13" ht="15.6" x14ac:dyDescent="0.3">
      <c r="A885" s="58">
        <f>IF(Замеры!B877=0, " ", Замеры!B877)</f>
        <v>874</v>
      </c>
      <c r="B885" s="59">
        <f>Замеры!J877</f>
        <v>0</v>
      </c>
      <c r="C885" s="60" t="str">
        <f>Замеры!G877</f>
        <v xml:space="preserve">Группа от QF </v>
      </c>
      <c r="D885" s="29" t="s">
        <v>73</v>
      </c>
      <c r="E885" s="28">
        <f>Замеры!L877</f>
        <v>0</v>
      </c>
      <c r="F885" s="29" t="s">
        <v>85</v>
      </c>
      <c r="G885" s="29">
        <f t="shared" si="67"/>
        <v>15</v>
      </c>
      <c r="H885" s="29">
        <f t="shared" si="68"/>
        <v>30</v>
      </c>
      <c r="I885" s="29" t="s">
        <v>72</v>
      </c>
      <c r="J885" s="29">
        <f t="shared" ca="1" si="65"/>
        <v>20.2</v>
      </c>
      <c r="K885" s="29">
        <f t="shared" si="69"/>
        <v>0.3</v>
      </c>
      <c r="L885" s="29">
        <f t="shared" ca="1" si="66"/>
        <v>8.0000000000000002E-3</v>
      </c>
      <c r="M885">
        <f>Замеры!AC877</f>
        <v>0</v>
      </c>
    </row>
    <row r="886" spans="1:13" ht="15.6" x14ac:dyDescent="0.3">
      <c r="A886" s="58">
        <f>IF(Замеры!B878=0, " ", Замеры!B878)</f>
        <v>875</v>
      </c>
      <c r="B886" s="59">
        <f>Замеры!J878</f>
        <v>0</v>
      </c>
      <c r="C886" s="60" t="str">
        <f>Замеры!G878</f>
        <v xml:space="preserve">Группа от QF </v>
      </c>
      <c r="D886" s="29" t="s">
        <v>73</v>
      </c>
      <c r="E886" s="28">
        <f>Замеры!L878</f>
        <v>0</v>
      </c>
      <c r="F886" s="29" t="s">
        <v>85</v>
      </c>
      <c r="G886" s="29">
        <f t="shared" si="67"/>
        <v>15</v>
      </c>
      <c r="H886" s="29">
        <f t="shared" si="68"/>
        <v>30</v>
      </c>
      <c r="I886" s="29" t="s">
        <v>72</v>
      </c>
      <c r="J886" s="29">
        <f t="shared" ca="1" si="65"/>
        <v>20.100000000000001</v>
      </c>
      <c r="K886" s="29">
        <f t="shared" si="69"/>
        <v>0.3</v>
      </c>
      <c r="L886" s="29">
        <f t="shared" ca="1" si="66"/>
        <v>7.0000000000000001E-3</v>
      </c>
      <c r="M886">
        <f>Замеры!AC878</f>
        <v>0</v>
      </c>
    </row>
    <row r="887" spans="1:13" ht="15.6" x14ac:dyDescent="0.3">
      <c r="A887" s="58">
        <f>IF(Замеры!B879=0, " ", Замеры!B879)</f>
        <v>876</v>
      </c>
      <c r="B887" s="59">
        <f>Замеры!J879</f>
        <v>0</v>
      </c>
      <c r="C887" s="60" t="str">
        <f>Замеры!G879</f>
        <v xml:space="preserve">Группа от QF </v>
      </c>
      <c r="D887" s="29" t="s">
        <v>73</v>
      </c>
      <c r="E887" s="28">
        <f>Замеры!L879</f>
        <v>0</v>
      </c>
      <c r="F887" s="29" t="s">
        <v>85</v>
      </c>
      <c r="G887" s="29">
        <f t="shared" si="67"/>
        <v>15</v>
      </c>
      <c r="H887" s="29">
        <f t="shared" si="68"/>
        <v>30</v>
      </c>
      <c r="I887" s="29" t="s">
        <v>72</v>
      </c>
      <c r="J887" s="29">
        <f t="shared" ca="1" si="65"/>
        <v>20.2</v>
      </c>
      <c r="K887" s="29">
        <f t="shared" si="69"/>
        <v>0.3</v>
      </c>
      <c r="L887" s="29">
        <f t="shared" ca="1" si="66"/>
        <v>8.9999999999999993E-3</v>
      </c>
      <c r="M887">
        <f>Замеры!AC879</f>
        <v>0</v>
      </c>
    </row>
    <row r="888" spans="1:13" ht="15.6" x14ac:dyDescent="0.3">
      <c r="A888" s="58">
        <f>IF(Замеры!B880=0, " ", Замеры!B880)</f>
        <v>877</v>
      </c>
      <c r="B888" s="59">
        <f>Замеры!J880</f>
        <v>0</v>
      </c>
      <c r="C888" s="60" t="str">
        <f>Замеры!G880</f>
        <v xml:space="preserve">Группа от QF </v>
      </c>
      <c r="D888" s="29" t="s">
        <v>73</v>
      </c>
      <c r="E888" s="28">
        <f>Замеры!L880</f>
        <v>0</v>
      </c>
      <c r="F888" s="29" t="s">
        <v>85</v>
      </c>
      <c r="G888" s="29">
        <f t="shared" si="67"/>
        <v>15</v>
      </c>
      <c r="H888" s="29">
        <f t="shared" si="68"/>
        <v>30</v>
      </c>
      <c r="I888" s="29" t="s">
        <v>72</v>
      </c>
      <c r="J888" s="29">
        <f t="shared" ca="1" si="65"/>
        <v>20.399999999999999</v>
      </c>
      <c r="K888" s="29">
        <f t="shared" si="69"/>
        <v>0.3</v>
      </c>
      <c r="L888" s="29">
        <f t="shared" ca="1" si="66"/>
        <v>1.4999999999999999E-2</v>
      </c>
      <c r="M888">
        <f>Замеры!AC880</f>
        <v>0</v>
      </c>
    </row>
    <row r="889" spans="1:13" ht="15.6" x14ac:dyDescent="0.3">
      <c r="A889" s="58">
        <f>IF(Замеры!B881=0, " ", Замеры!B881)</f>
        <v>878</v>
      </c>
      <c r="B889" s="59">
        <f>Замеры!J881</f>
        <v>0</v>
      </c>
      <c r="C889" s="60" t="str">
        <f>Замеры!G881</f>
        <v xml:space="preserve">Группа от QF </v>
      </c>
      <c r="D889" s="29" t="s">
        <v>73</v>
      </c>
      <c r="E889" s="28">
        <f>Замеры!L881</f>
        <v>0</v>
      </c>
      <c r="F889" s="29" t="s">
        <v>85</v>
      </c>
      <c r="G889" s="29">
        <f t="shared" si="67"/>
        <v>15</v>
      </c>
      <c r="H889" s="29">
        <f t="shared" si="68"/>
        <v>30</v>
      </c>
      <c r="I889" s="29" t="s">
        <v>72</v>
      </c>
      <c r="J889" s="29">
        <f t="shared" ca="1" si="65"/>
        <v>20.7</v>
      </c>
      <c r="K889" s="29">
        <f t="shared" si="69"/>
        <v>0.3</v>
      </c>
      <c r="L889" s="29">
        <f t="shared" ca="1" si="66"/>
        <v>1.2999999999999999E-2</v>
      </c>
      <c r="M889">
        <f>Замеры!AC881</f>
        <v>0</v>
      </c>
    </row>
    <row r="890" spans="1:13" ht="15.6" x14ac:dyDescent="0.3">
      <c r="A890" s="58">
        <f>IF(Замеры!B882=0, " ", Замеры!B882)</f>
        <v>879</v>
      </c>
      <c r="B890" s="59">
        <f>Замеры!J882</f>
        <v>0</v>
      </c>
      <c r="C890" s="60" t="str">
        <f>Замеры!G882</f>
        <v xml:space="preserve">Группа от QF </v>
      </c>
      <c r="D890" s="29" t="s">
        <v>73</v>
      </c>
      <c r="E890" s="28">
        <f>Замеры!L882</f>
        <v>0</v>
      </c>
      <c r="F890" s="29" t="s">
        <v>85</v>
      </c>
      <c r="G890" s="29">
        <f t="shared" si="67"/>
        <v>15</v>
      </c>
      <c r="H890" s="29">
        <f t="shared" si="68"/>
        <v>30</v>
      </c>
      <c r="I890" s="29" t="s">
        <v>72</v>
      </c>
      <c r="J890" s="29">
        <f t="shared" ca="1" si="65"/>
        <v>21.6</v>
      </c>
      <c r="K890" s="29">
        <f t="shared" si="69"/>
        <v>0.3</v>
      </c>
      <c r="L890" s="29">
        <f t="shared" ca="1" si="66"/>
        <v>1.4999999999999999E-2</v>
      </c>
      <c r="M890">
        <f>Замеры!AC882</f>
        <v>0</v>
      </c>
    </row>
    <row r="891" spans="1:13" ht="15.6" x14ac:dyDescent="0.3">
      <c r="A891" s="58">
        <f>IF(Замеры!B883=0, " ", Замеры!B883)</f>
        <v>880</v>
      </c>
      <c r="B891" s="59">
        <f>Замеры!J883</f>
        <v>0</v>
      </c>
      <c r="C891" s="60" t="str">
        <f>Замеры!G883</f>
        <v xml:space="preserve">Группа от QF </v>
      </c>
      <c r="D891" s="29" t="s">
        <v>73</v>
      </c>
      <c r="E891" s="28">
        <f>Замеры!L883</f>
        <v>0</v>
      </c>
      <c r="F891" s="29" t="s">
        <v>85</v>
      </c>
      <c r="G891" s="29">
        <f t="shared" si="67"/>
        <v>15</v>
      </c>
      <c r="H891" s="29">
        <f t="shared" si="68"/>
        <v>30</v>
      </c>
      <c r="I891" s="29" t="s">
        <v>72</v>
      </c>
      <c r="J891" s="29">
        <f t="shared" ca="1" si="65"/>
        <v>21.3</v>
      </c>
      <c r="K891" s="29">
        <f t="shared" si="69"/>
        <v>0.3</v>
      </c>
      <c r="L891" s="29">
        <f t="shared" ca="1" si="66"/>
        <v>1.7999999999999999E-2</v>
      </c>
      <c r="M891">
        <f>Замеры!AC883</f>
        <v>0</v>
      </c>
    </row>
    <row r="892" spans="1:13" ht="15.6" x14ac:dyDescent="0.3">
      <c r="A892" s="58">
        <f>IF(Замеры!B884=0, " ", Замеры!B884)</f>
        <v>881</v>
      </c>
      <c r="B892" s="59">
        <f>Замеры!J884</f>
        <v>0</v>
      </c>
      <c r="C892" s="60" t="str">
        <f>Замеры!G884</f>
        <v xml:space="preserve">Группа от QF </v>
      </c>
      <c r="D892" s="29" t="s">
        <v>73</v>
      </c>
      <c r="E892" s="28">
        <f>Замеры!L884</f>
        <v>0</v>
      </c>
      <c r="F892" s="29" t="s">
        <v>85</v>
      </c>
      <c r="G892" s="29">
        <f t="shared" si="67"/>
        <v>15</v>
      </c>
      <c r="H892" s="29">
        <f t="shared" si="68"/>
        <v>30</v>
      </c>
      <c r="I892" s="29" t="s">
        <v>72</v>
      </c>
      <c r="J892" s="29">
        <f t="shared" ca="1" si="65"/>
        <v>20.2</v>
      </c>
      <c r="K892" s="29">
        <f t="shared" si="69"/>
        <v>0.3</v>
      </c>
      <c r="L892" s="29">
        <f t="shared" ca="1" si="66"/>
        <v>1.2E-2</v>
      </c>
      <c r="M892">
        <f>Замеры!AC884</f>
        <v>0</v>
      </c>
    </row>
    <row r="893" spans="1:13" ht="15.6" x14ac:dyDescent="0.3">
      <c r="A893" s="58">
        <f>IF(Замеры!B885=0, " ", Замеры!B885)</f>
        <v>882</v>
      </c>
      <c r="B893" s="59">
        <f>Замеры!J885</f>
        <v>0</v>
      </c>
      <c r="C893" s="60" t="str">
        <f>Замеры!G885</f>
        <v xml:space="preserve">Группа от QF </v>
      </c>
      <c r="D893" s="29" t="s">
        <v>73</v>
      </c>
      <c r="E893" s="28">
        <f>Замеры!L885</f>
        <v>0</v>
      </c>
      <c r="F893" s="29" t="s">
        <v>85</v>
      </c>
      <c r="G893" s="29">
        <f t="shared" si="67"/>
        <v>15</v>
      </c>
      <c r="H893" s="29">
        <f t="shared" si="68"/>
        <v>30</v>
      </c>
      <c r="I893" s="29" t="s">
        <v>72</v>
      </c>
      <c r="J893" s="29">
        <f t="shared" ca="1" si="65"/>
        <v>20.9</v>
      </c>
      <c r="K893" s="29">
        <f t="shared" si="69"/>
        <v>0.3</v>
      </c>
      <c r="L893" s="29">
        <f t="shared" ca="1" si="66"/>
        <v>7.0000000000000001E-3</v>
      </c>
      <c r="M893">
        <f>Замеры!AC885</f>
        <v>0</v>
      </c>
    </row>
    <row r="894" spans="1:13" ht="15.6" x14ac:dyDescent="0.3">
      <c r="A894" s="58">
        <f>IF(Замеры!B886=0, " ", Замеры!B886)</f>
        <v>883</v>
      </c>
      <c r="B894" s="59">
        <f>Замеры!J886</f>
        <v>0</v>
      </c>
      <c r="C894" s="60" t="str">
        <f>Замеры!G886</f>
        <v xml:space="preserve">Группа от QF </v>
      </c>
      <c r="D894" s="29" t="s">
        <v>73</v>
      </c>
      <c r="E894" s="28">
        <f>Замеры!L886</f>
        <v>0</v>
      </c>
      <c r="F894" s="29" t="s">
        <v>85</v>
      </c>
      <c r="G894" s="29">
        <f t="shared" si="67"/>
        <v>15</v>
      </c>
      <c r="H894" s="29">
        <f t="shared" si="68"/>
        <v>30</v>
      </c>
      <c r="I894" s="29" t="s">
        <v>72</v>
      </c>
      <c r="J894" s="29">
        <f t="shared" ca="1" si="65"/>
        <v>20.3</v>
      </c>
      <c r="K894" s="29">
        <f t="shared" si="69"/>
        <v>0.3</v>
      </c>
      <c r="L894" s="29">
        <f t="shared" ca="1" si="66"/>
        <v>7.0000000000000001E-3</v>
      </c>
      <c r="M894">
        <f>Замеры!AC886</f>
        <v>0</v>
      </c>
    </row>
    <row r="895" spans="1:13" ht="15.6" x14ac:dyDescent="0.3">
      <c r="A895" s="58">
        <f>IF(Замеры!B887=0, " ", Замеры!B887)</f>
        <v>884</v>
      </c>
      <c r="B895" s="59">
        <f>Замеры!J887</f>
        <v>0</v>
      </c>
      <c r="C895" s="60" t="str">
        <f>Замеры!G887</f>
        <v xml:space="preserve">Группа от QF </v>
      </c>
      <c r="D895" s="29" t="s">
        <v>73</v>
      </c>
      <c r="E895" s="28">
        <f>Замеры!L887</f>
        <v>0</v>
      </c>
      <c r="F895" s="29" t="s">
        <v>85</v>
      </c>
      <c r="G895" s="29">
        <f t="shared" si="67"/>
        <v>15</v>
      </c>
      <c r="H895" s="29">
        <f t="shared" si="68"/>
        <v>30</v>
      </c>
      <c r="I895" s="29" t="s">
        <v>72</v>
      </c>
      <c r="J895" s="29">
        <f t="shared" ca="1" si="65"/>
        <v>20.5</v>
      </c>
      <c r="K895" s="29">
        <f t="shared" si="69"/>
        <v>0.3</v>
      </c>
      <c r="L895" s="29">
        <f t="shared" ca="1" si="66"/>
        <v>8.0000000000000002E-3</v>
      </c>
      <c r="M895">
        <f>Замеры!AC887</f>
        <v>0</v>
      </c>
    </row>
    <row r="896" spans="1:13" ht="15.6" x14ac:dyDescent="0.3">
      <c r="A896" s="58">
        <f>IF(Замеры!B888=0, " ", Замеры!B888)</f>
        <v>885</v>
      </c>
      <c r="B896" s="59">
        <f>Замеры!J888</f>
        <v>0</v>
      </c>
      <c r="C896" s="60" t="str">
        <f>Замеры!G888</f>
        <v xml:space="preserve">Группа от QF </v>
      </c>
      <c r="D896" s="29" t="s">
        <v>73</v>
      </c>
      <c r="E896" s="28">
        <f>Замеры!L888</f>
        <v>0</v>
      </c>
      <c r="F896" s="29" t="s">
        <v>85</v>
      </c>
      <c r="G896" s="29">
        <f t="shared" si="67"/>
        <v>15</v>
      </c>
      <c r="H896" s="29">
        <f t="shared" si="68"/>
        <v>30</v>
      </c>
      <c r="I896" s="29" t="s">
        <v>72</v>
      </c>
      <c r="J896" s="29">
        <f t="shared" ca="1" si="65"/>
        <v>21.9</v>
      </c>
      <c r="K896" s="29">
        <f t="shared" si="69"/>
        <v>0.3</v>
      </c>
      <c r="L896" s="29">
        <f t="shared" ca="1" si="66"/>
        <v>8.0000000000000002E-3</v>
      </c>
      <c r="M896">
        <f>Замеры!AC888</f>
        <v>0</v>
      </c>
    </row>
    <row r="897" spans="1:13" ht="15.6" x14ac:dyDescent="0.3">
      <c r="A897" s="58">
        <f>IF(Замеры!B889=0, " ", Замеры!B889)</f>
        <v>886</v>
      </c>
      <c r="B897" s="59">
        <f>Замеры!J889</f>
        <v>0</v>
      </c>
      <c r="C897" s="60" t="str">
        <f>Замеры!G889</f>
        <v xml:space="preserve">Группа от QF </v>
      </c>
      <c r="D897" s="29" t="s">
        <v>73</v>
      </c>
      <c r="E897" s="28">
        <f>Замеры!L889</f>
        <v>0</v>
      </c>
      <c r="F897" s="29" t="s">
        <v>85</v>
      </c>
      <c r="G897" s="29">
        <f t="shared" si="67"/>
        <v>15</v>
      </c>
      <c r="H897" s="29">
        <f t="shared" si="68"/>
        <v>30</v>
      </c>
      <c r="I897" s="29" t="s">
        <v>72</v>
      </c>
      <c r="J897" s="29">
        <f t="shared" ca="1" si="65"/>
        <v>21.8</v>
      </c>
      <c r="K897" s="29">
        <f t="shared" si="69"/>
        <v>0.3</v>
      </c>
      <c r="L897" s="29">
        <f t="shared" ca="1" si="66"/>
        <v>1.7000000000000001E-2</v>
      </c>
      <c r="M897">
        <f>Замеры!AC889</f>
        <v>0</v>
      </c>
    </row>
    <row r="898" spans="1:13" ht="15.6" x14ac:dyDescent="0.3">
      <c r="A898" s="58">
        <f>IF(Замеры!B890=0, " ", Замеры!B890)</f>
        <v>887</v>
      </c>
      <c r="B898" s="59">
        <f>Замеры!J890</f>
        <v>0</v>
      </c>
      <c r="C898" s="60" t="str">
        <f>Замеры!G890</f>
        <v xml:space="preserve">Группа от QF </v>
      </c>
      <c r="D898" s="29" t="s">
        <v>73</v>
      </c>
      <c r="E898" s="28">
        <f>Замеры!L890</f>
        <v>0</v>
      </c>
      <c r="F898" s="29" t="s">
        <v>85</v>
      </c>
      <c r="G898" s="29">
        <f t="shared" si="67"/>
        <v>15</v>
      </c>
      <c r="H898" s="29">
        <f t="shared" si="68"/>
        <v>30</v>
      </c>
      <c r="I898" s="29" t="s">
        <v>72</v>
      </c>
      <c r="J898" s="29">
        <f t="shared" ca="1" si="65"/>
        <v>21.4</v>
      </c>
      <c r="K898" s="29">
        <f t="shared" si="69"/>
        <v>0.3</v>
      </c>
      <c r="L898" s="29">
        <f t="shared" ca="1" si="66"/>
        <v>1.0999999999999999E-2</v>
      </c>
      <c r="M898">
        <f>Замеры!AC890</f>
        <v>0</v>
      </c>
    </row>
    <row r="899" spans="1:13" ht="15.6" x14ac:dyDescent="0.3">
      <c r="A899" s="58">
        <f>IF(Замеры!B891=0, " ", Замеры!B891)</f>
        <v>888</v>
      </c>
      <c r="B899" s="59">
        <f>Замеры!J891</f>
        <v>0</v>
      </c>
      <c r="C899" s="60" t="str">
        <f>Замеры!G891</f>
        <v xml:space="preserve">Группа от QF </v>
      </c>
      <c r="D899" s="29" t="s">
        <v>73</v>
      </c>
      <c r="E899" s="28">
        <f>Замеры!L891</f>
        <v>0</v>
      </c>
      <c r="F899" s="29" t="s">
        <v>85</v>
      </c>
      <c r="G899" s="29">
        <f t="shared" si="67"/>
        <v>15</v>
      </c>
      <c r="H899" s="29">
        <f t="shared" si="68"/>
        <v>30</v>
      </c>
      <c r="I899" s="29" t="s">
        <v>72</v>
      </c>
      <c r="J899" s="29">
        <f t="shared" ca="1" si="65"/>
        <v>21.6</v>
      </c>
      <c r="K899" s="29">
        <f t="shared" si="69"/>
        <v>0.3</v>
      </c>
      <c r="L899" s="29">
        <f t="shared" ca="1" si="66"/>
        <v>1.0999999999999999E-2</v>
      </c>
      <c r="M899">
        <f>Замеры!AC891</f>
        <v>0</v>
      </c>
    </row>
    <row r="900" spans="1:13" ht="15.6" x14ac:dyDescent="0.3">
      <c r="A900" s="58">
        <f>IF(Замеры!B892=0, " ", Замеры!B892)</f>
        <v>889</v>
      </c>
      <c r="B900" s="59">
        <f>Замеры!J892</f>
        <v>0</v>
      </c>
      <c r="C900" s="60" t="str">
        <f>Замеры!G892</f>
        <v xml:space="preserve">Группа от QF </v>
      </c>
      <c r="D900" s="29" t="s">
        <v>73</v>
      </c>
      <c r="E900" s="28">
        <f>Замеры!L892</f>
        <v>0</v>
      </c>
      <c r="F900" s="29" t="s">
        <v>85</v>
      </c>
      <c r="G900" s="29">
        <f t="shared" si="67"/>
        <v>15</v>
      </c>
      <c r="H900" s="29">
        <f t="shared" si="68"/>
        <v>30</v>
      </c>
      <c r="I900" s="29" t="s">
        <v>72</v>
      </c>
      <c r="J900" s="29">
        <f t="shared" ca="1" si="65"/>
        <v>21.5</v>
      </c>
      <c r="K900" s="29">
        <f t="shared" si="69"/>
        <v>0.3</v>
      </c>
      <c r="L900" s="29">
        <f t="shared" ca="1" si="66"/>
        <v>1.4E-2</v>
      </c>
      <c r="M900">
        <f>Замеры!AC892</f>
        <v>0</v>
      </c>
    </row>
    <row r="901" spans="1:13" ht="15.6" x14ac:dyDescent="0.3">
      <c r="A901" s="58">
        <f>IF(Замеры!B893=0, " ", Замеры!B893)</f>
        <v>890</v>
      </c>
      <c r="B901" s="59">
        <f>Замеры!J893</f>
        <v>0</v>
      </c>
      <c r="C901" s="60" t="str">
        <f>Замеры!G893</f>
        <v xml:space="preserve">Группа от QF </v>
      </c>
      <c r="D901" s="29" t="s">
        <v>73</v>
      </c>
      <c r="E901" s="28">
        <f>Замеры!L893</f>
        <v>0</v>
      </c>
      <c r="F901" s="29" t="s">
        <v>85</v>
      </c>
      <c r="G901" s="29">
        <f t="shared" si="67"/>
        <v>15</v>
      </c>
      <c r="H901" s="29">
        <f t="shared" si="68"/>
        <v>30</v>
      </c>
      <c r="I901" s="29" t="s">
        <v>72</v>
      </c>
      <c r="J901" s="29">
        <f t="shared" ca="1" si="65"/>
        <v>21.2</v>
      </c>
      <c r="K901" s="29">
        <f t="shared" si="69"/>
        <v>0.3</v>
      </c>
      <c r="L901" s="29">
        <f t="shared" ca="1" si="66"/>
        <v>1.0999999999999999E-2</v>
      </c>
      <c r="M901">
        <f>Замеры!AC893</f>
        <v>0</v>
      </c>
    </row>
    <row r="902" spans="1:13" ht="15.6" x14ac:dyDescent="0.3">
      <c r="A902" s="58">
        <f>IF(Замеры!B894=0, " ", Замеры!B894)</f>
        <v>891</v>
      </c>
      <c r="B902" s="59">
        <f>Замеры!J894</f>
        <v>0</v>
      </c>
      <c r="C902" s="60" t="str">
        <f>Замеры!G894</f>
        <v xml:space="preserve">Группа от QF </v>
      </c>
      <c r="D902" s="29" t="s">
        <v>73</v>
      </c>
      <c r="E902" s="28">
        <f>Замеры!L894</f>
        <v>0</v>
      </c>
      <c r="F902" s="29" t="s">
        <v>85</v>
      </c>
      <c r="G902" s="29">
        <f t="shared" si="67"/>
        <v>15</v>
      </c>
      <c r="H902" s="29">
        <f t="shared" si="68"/>
        <v>30</v>
      </c>
      <c r="I902" s="29" t="s">
        <v>72</v>
      </c>
      <c r="J902" s="29">
        <f t="shared" ca="1" si="65"/>
        <v>21.9</v>
      </c>
      <c r="K902" s="29">
        <f t="shared" si="69"/>
        <v>0.3</v>
      </c>
      <c r="L902" s="29">
        <f t="shared" ca="1" si="66"/>
        <v>1.2999999999999999E-2</v>
      </c>
      <c r="M902">
        <f>Замеры!AC894</f>
        <v>0</v>
      </c>
    </row>
    <row r="903" spans="1:13" ht="15.6" x14ac:dyDescent="0.3">
      <c r="A903" s="58">
        <f>IF(Замеры!B895=0, " ", Замеры!B895)</f>
        <v>892</v>
      </c>
      <c r="B903" s="59">
        <f>Замеры!J895</f>
        <v>0</v>
      </c>
      <c r="C903" s="60" t="str">
        <f>Замеры!G895</f>
        <v xml:space="preserve">Группа от QF </v>
      </c>
      <c r="D903" s="29" t="s">
        <v>73</v>
      </c>
      <c r="E903" s="28">
        <f>Замеры!L895</f>
        <v>0</v>
      </c>
      <c r="F903" s="29" t="s">
        <v>85</v>
      </c>
      <c r="G903" s="29">
        <f t="shared" si="67"/>
        <v>15</v>
      </c>
      <c r="H903" s="29">
        <f t="shared" si="68"/>
        <v>30</v>
      </c>
      <c r="I903" s="29" t="s">
        <v>72</v>
      </c>
      <c r="J903" s="29">
        <f t="shared" ca="1" si="65"/>
        <v>21.3</v>
      </c>
      <c r="K903" s="29">
        <f t="shared" si="69"/>
        <v>0.3</v>
      </c>
      <c r="L903" s="29">
        <f t="shared" ca="1" si="66"/>
        <v>0.01</v>
      </c>
      <c r="M903">
        <f>Замеры!AC895</f>
        <v>0</v>
      </c>
    </row>
    <row r="904" spans="1:13" ht="15.6" x14ac:dyDescent="0.3">
      <c r="A904" s="58">
        <f>IF(Замеры!B896=0, " ", Замеры!B896)</f>
        <v>893</v>
      </c>
      <c r="B904" s="59">
        <f>Замеры!J896</f>
        <v>0</v>
      </c>
      <c r="C904" s="60" t="str">
        <f>Замеры!G896</f>
        <v xml:space="preserve">Группа от QF </v>
      </c>
      <c r="D904" s="29" t="s">
        <v>73</v>
      </c>
      <c r="E904" s="28">
        <f>Замеры!L896</f>
        <v>0</v>
      </c>
      <c r="F904" s="29" t="s">
        <v>85</v>
      </c>
      <c r="G904" s="29">
        <f t="shared" si="67"/>
        <v>15</v>
      </c>
      <c r="H904" s="29">
        <f t="shared" si="68"/>
        <v>30</v>
      </c>
      <c r="I904" s="29" t="s">
        <v>72</v>
      </c>
      <c r="J904" s="29">
        <f t="shared" ca="1" si="65"/>
        <v>21.5</v>
      </c>
      <c r="K904" s="29">
        <f t="shared" si="69"/>
        <v>0.3</v>
      </c>
      <c r="L904" s="29">
        <f t="shared" ca="1" si="66"/>
        <v>1.7999999999999999E-2</v>
      </c>
      <c r="M904">
        <f>Замеры!AC896</f>
        <v>0</v>
      </c>
    </row>
    <row r="905" spans="1:13" ht="15.6" x14ac:dyDescent="0.3">
      <c r="A905" s="58">
        <f>IF(Замеры!B897=0, " ", Замеры!B897)</f>
        <v>894</v>
      </c>
      <c r="B905" s="59">
        <f>Замеры!J897</f>
        <v>0</v>
      </c>
      <c r="C905" s="60" t="str">
        <f>Замеры!G897</f>
        <v xml:space="preserve">Группа от QF </v>
      </c>
      <c r="D905" s="29" t="s">
        <v>73</v>
      </c>
      <c r="E905" s="28">
        <f>Замеры!L897</f>
        <v>0</v>
      </c>
      <c r="F905" s="29" t="s">
        <v>85</v>
      </c>
      <c r="G905" s="29">
        <f t="shared" si="67"/>
        <v>15</v>
      </c>
      <c r="H905" s="29">
        <f t="shared" si="68"/>
        <v>30</v>
      </c>
      <c r="I905" s="29" t="s">
        <v>72</v>
      </c>
      <c r="J905" s="29">
        <f t="shared" ca="1" si="65"/>
        <v>21.1</v>
      </c>
      <c r="K905" s="29">
        <f t="shared" si="69"/>
        <v>0.3</v>
      </c>
      <c r="L905" s="29">
        <f t="shared" ca="1" si="66"/>
        <v>0.01</v>
      </c>
      <c r="M905">
        <f>Замеры!AC897</f>
        <v>0</v>
      </c>
    </row>
    <row r="906" spans="1:13" ht="15.6" x14ac:dyDescent="0.3">
      <c r="A906" s="58">
        <f>IF(Замеры!B898=0, " ", Замеры!B898)</f>
        <v>895</v>
      </c>
      <c r="B906" s="59">
        <f>Замеры!J898</f>
        <v>0</v>
      </c>
      <c r="C906" s="60" t="str">
        <f>Замеры!G898</f>
        <v xml:space="preserve">Группа от QF </v>
      </c>
      <c r="D906" s="29" t="s">
        <v>73</v>
      </c>
      <c r="E906" s="28">
        <f>Замеры!L898</f>
        <v>0</v>
      </c>
      <c r="F906" s="29" t="s">
        <v>85</v>
      </c>
      <c r="G906" s="29">
        <f t="shared" si="67"/>
        <v>15</v>
      </c>
      <c r="H906" s="29">
        <f t="shared" si="68"/>
        <v>30</v>
      </c>
      <c r="I906" s="29" t="s">
        <v>72</v>
      </c>
      <c r="J906" s="29">
        <f t="shared" ca="1" si="65"/>
        <v>21.3</v>
      </c>
      <c r="K906" s="29">
        <f t="shared" si="69"/>
        <v>0.3</v>
      </c>
      <c r="L906" s="29">
        <f t="shared" ca="1" si="66"/>
        <v>1.9E-2</v>
      </c>
      <c r="M906">
        <f>Замеры!AC898</f>
        <v>0</v>
      </c>
    </row>
    <row r="907" spans="1:13" ht="15.6" x14ac:dyDescent="0.3">
      <c r="A907" s="58">
        <f>IF(Замеры!B899=0, " ", Замеры!B899)</f>
        <v>896</v>
      </c>
      <c r="B907" s="59">
        <f>Замеры!J899</f>
        <v>0</v>
      </c>
      <c r="C907" s="60" t="str">
        <f>Замеры!G899</f>
        <v xml:space="preserve">Группа от QF </v>
      </c>
      <c r="D907" s="29" t="s">
        <v>73</v>
      </c>
      <c r="E907" s="28">
        <f>Замеры!L899</f>
        <v>0</v>
      </c>
      <c r="F907" s="29" t="s">
        <v>85</v>
      </c>
      <c r="G907" s="29">
        <f t="shared" si="67"/>
        <v>15</v>
      </c>
      <c r="H907" s="29">
        <f t="shared" si="68"/>
        <v>30</v>
      </c>
      <c r="I907" s="29" t="s">
        <v>72</v>
      </c>
      <c r="J907" s="29">
        <f t="shared" ca="1" si="65"/>
        <v>20.100000000000001</v>
      </c>
      <c r="K907" s="29">
        <f t="shared" si="69"/>
        <v>0.3</v>
      </c>
      <c r="L907" s="29">
        <f t="shared" ca="1" si="66"/>
        <v>1.4999999999999999E-2</v>
      </c>
      <c r="M907">
        <f>Замеры!AC899</f>
        <v>0</v>
      </c>
    </row>
    <row r="908" spans="1:13" ht="15.6" x14ac:dyDescent="0.3">
      <c r="A908" s="58">
        <f>IF(Замеры!B900=0, " ", Замеры!B900)</f>
        <v>897</v>
      </c>
      <c r="B908" s="59">
        <f>Замеры!J900</f>
        <v>0</v>
      </c>
      <c r="C908" s="60" t="str">
        <f>Замеры!G900</f>
        <v xml:space="preserve">Группа от QF </v>
      </c>
      <c r="D908" s="29" t="s">
        <v>73</v>
      </c>
      <c r="E908" s="28">
        <f>Замеры!L900</f>
        <v>0</v>
      </c>
      <c r="F908" s="29" t="s">
        <v>85</v>
      </c>
      <c r="G908" s="29">
        <f t="shared" si="67"/>
        <v>15</v>
      </c>
      <c r="H908" s="29">
        <f t="shared" si="68"/>
        <v>30</v>
      </c>
      <c r="I908" s="29" t="s">
        <v>72</v>
      </c>
      <c r="J908" s="29">
        <f t="shared" ref="J908:J971" ca="1" si="70">RANDBETWEEN(201,219)/10</f>
        <v>21.2</v>
      </c>
      <c r="K908" s="29">
        <f t="shared" si="69"/>
        <v>0.3</v>
      </c>
      <c r="L908" s="29">
        <f t="shared" ref="L908:L971" ca="1" si="71">RANDBETWEEN(7,19)/1000</f>
        <v>1.2999999999999999E-2</v>
      </c>
      <c r="M908">
        <f>Замеры!AC900</f>
        <v>0</v>
      </c>
    </row>
    <row r="909" spans="1:13" ht="15.6" x14ac:dyDescent="0.3">
      <c r="A909" s="58">
        <f>IF(Замеры!B901=0, " ", Замеры!B901)</f>
        <v>898</v>
      </c>
      <c r="B909" s="59">
        <f>Замеры!J901</f>
        <v>0</v>
      </c>
      <c r="C909" s="60" t="str">
        <f>Замеры!G901</f>
        <v xml:space="preserve">Группа от QF </v>
      </c>
      <c r="D909" s="29" t="s">
        <v>73</v>
      </c>
      <c r="E909" s="28">
        <f>Замеры!L901</f>
        <v>0</v>
      </c>
      <c r="F909" s="29" t="s">
        <v>85</v>
      </c>
      <c r="G909" s="29">
        <f t="shared" ref="G909:G972" si="72">$M$9</f>
        <v>15</v>
      </c>
      <c r="H909" s="29">
        <f t="shared" ref="H909:H972" si="73">$N$9</f>
        <v>30</v>
      </c>
      <c r="I909" s="29" t="s">
        <v>72</v>
      </c>
      <c r="J909" s="29">
        <f t="shared" ca="1" si="70"/>
        <v>21.1</v>
      </c>
      <c r="K909" s="29">
        <f t="shared" ref="K909:K972" si="74">$O$9</f>
        <v>0.3</v>
      </c>
      <c r="L909" s="29">
        <f t="shared" ca="1" si="71"/>
        <v>8.0000000000000002E-3</v>
      </c>
      <c r="M909">
        <f>Замеры!AC901</f>
        <v>0</v>
      </c>
    </row>
    <row r="910" spans="1:13" ht="15.6" x14ac:dyDescent="0.3">
      <c r="A910" s="58">
        <f>IF(Замеры!B902=0, " ", Замеры!B902)</f>
        <v>899</v>
      </c>
      <c r="B910" s="59">
        <f>Замеры!J902</f>
        <v>0</v>
      </c>
      <c r="C910" s="60" t="str">
        <f>Замеры!G902</f>
        <v xml:space="preserve">Группа от QF </v>
      </c>
      <c r="D910" s="29" t="s">
        <v>73</v>
      </c>
      <c r="E910" s="28">
        <f>Замеры!L902</f>
        <v>0</v>
      </c>
      <c r="F910" s="29" t="s">
        <v>85</v>
      </c>
      <c r="G910" s="29">
        <f t="shared" si="72"/>
        <v>15</v>
      </c>
      <c r="H910" s="29">
        <f t="shared" si="73"/>
        <v>30</v>
      </c>
      <c r="I910" s="29" t="s">
        <v>72</v>
      </c>
      <c r="J910" s="29">
        <f t="shared" ca="1" si="70"/>
        <v>20.9</v>
      </c>
      <c r="K910" s="29">
        <f t="shared" si="74"/>
        <v>0.3</v>
      </c>
      <c r="L910" s="29">
        <f t="shared" ca="1" si="71"/>
        <v>1.7000000000000001E-2</v>
      </c>
      <c r="M910">
        <f>Замеры!AC902</f>
        <v>0</v>
      </c>
    </row>
    <row r="911" spans="1:13" ht="15.6" x14ac:dyDescent="0.3">
      <c r="A911" s="58">
        <f>IF(Замеры!B903=0, " ", Замеры!B903)</f>
        <v>900</v>
      </c>
      <c r="B911" s="59">
        <f>Замеры!J903</f>
        <v>0</v>
      </c>
      <c r="C911" s="60" t="str">
        <f>Замеры!G903</f>
        <v xml:space="preserve">Группа от QF </v>
      </c>
      <c r="D911" s="29" t="s">
        <v>73</v>
      </c>
      <c r="E911" s="28">
        <f>Замеры!L903</f>
        <v>0</v>
      </c>
      <c r="F911" s="29" t="s">
        <v>85</v>
      </c>
      <c r="G911" s="29">
        <f t="shared" si="72"/>
        <v>15</v>
      </c>
      <c r="H911" s="29">
        <f t="shared" si="73"/>
        <v>30</v>
      </c>
      <c r="I911" s="29" t="s">
        <v>72</v>
      </c>
      <c r="J911" s="29">
        <f t="shared" ca="1" si="70"/>
        <v>21.6</v>
      </c>
      <c r="K911" s="29">
        <f t="shared" si="74"/>
        <v>0.3</v>
      </c>
      <c r="L911" s="29">
        <f t="shared" ca="1" si="71"/>
        <v>1.2999999999999999E-2</v>
      </c>
      <c r="M911">
        <f>Замеры!AC903</f>
        <v>0</v>
      </c>
    </row>
    <row r="912" spans="1:13" ht="15.6" x14ac:dyDescent="0.3">
      <c r="A912" s="58">
        <f>IF(Замеры!B904=0, " ", Замеры!B904)</f>
        <v>901</v>
      </c>
      <c r="B912" s="59">
        <f>Замеры!J904</f>
        <v>0</v>
      </c>
      <c r="C912" s="60" t="str">
        <f>Замеры!G904</f>
        <v xml:space="preserve">Группа от QF </v>
      </c>
      <c r="D912" s="29" t="s">
        <v>73</v>
      </c>
      <c r="E912" s="28">
        <f>Замеры!L904</f>
        <v>0</v>
      </c>
      <c r="F912" s="29" t="s">
        <v>85</v>
      </c>
      <c r="G912" s="29">
        <f t="shared" si="72"/>
        <v>15</v>
      </c>
      <c r="H912" s="29">
        <f t="shared" si="73"/>
        <v>30</v>
      </c>
      <c r="I912" s="29" t="s">
        <v>72</v>
      </c>
      <c r="J912" s="29">
        <f t="shared" ca="1" si="70"/>
        <v>20.2</v>
      </c>
      <c r="K912" s="29">
        <f t="shared" si="74"/>
        <v>0.3</v>
      </c>
      <c r="L912" s="29">
        <f t="shared" ca="1" si="71"/>
        <v>1.9E-2</v>
      </c>
      <c r="M912">
        <f>Замеры!AC904</f>
        <v>0</v>
      </c>
    </row>
    <row r="913" spans="1:13" ht="15.6" x14ac:dyDescent="0.3">
      <c r="A913" s="58">
        <f>IF(Замеры!B905=0, " ", Замеры!B905)</f>
        <v>902</v>
      </c>
      <c r="B913" s="59">
        <f>Замеры!J905</f>
        <v>0</v>
      </c>
      <c r="C913" s="60" t="str">
        <f>Замеры!G905</f>
        <v xml:space="preserve">Группа от QF </v>
      </c>
      <c r="D913" s="29" t="s">
        <v>73</v>
      </c>
      <c r="E913" s="28">
        <f>Замеры!L905</f>
        <v>0</v>
      </c>
      <c r="F913" s="29" t="s">
        <v>85</v>
      </c>
      <c r="G913" s="29">
        <f t="shared" si="72"/>
        <v>15</v>
      </c>
      <c r="H913" s="29">
        <f t="shared" si="73"/>
        <v>30</v>
      </c>
      <c r="I913" s="29" t="s">
        <v>72</v>
      </c>
      <c r="J913" s="29">
        <f t="shared" ca="1" si="70"/>
        <v>21.9</v>
      </c>
      <c r="K913" s="29">
        <f t="shared" si="74"/>
        <v>0.3</v>
      </c>
      <c r="L913" s="29">
        <f t="shared" ca="1" si="71"/>
        <v>1.7000000000000001E-2</v>
      </c>
      <c r="M913">
        <f>Замеры!AC905</f>
        <v>0</v>
      </c>
    </row>
    <row r="914" spans="1:13" ht="15.6" x14ac:dyDescent="0.3">
      <c r="A914" s="58">
        <f>IF(Замеры!B906=0, " ", Замеры!B906)</f>
        <v>903</v>
      </c>
      <c r="B914" s="59">
        <f>Замеры!J906</f>
        <v>0</v>
      </c>
      <c r="C914" s="60" t="str">
        <f>Замеры!G906</f>
        <v xml:space="preserve">Группа от QF </v>
      </c>
      <c r="D914" s="29" t="s">
        <v>73</v>
      </c>
      <c r="E914" s="28">
        <f>Замеры!L906</f>
        <v>0</v>
      </c>
      <c r="F914" s="29" t="s">
        <v>85</v>
      </c>
      <c r="G914" s="29">
        <f t="shared" si="72"/>
        <v>15</v>
      </c>
      <c r="H914" s="29">
        <f t="shared" si="73"/>
        <v>30</v>
      </c>
      <c r="I914" s="29" t="s">
        <v>72</v>
      </c>
      <c r="J914" s="29">
        <f t="shared" ca="1" si="70"/>
        <v>21.1</v>
      </c>
      <c r="K914" s="29">
        <f t="shared" si="74"/>
        <v>0.3</v>
      </c>
      <c r="L914" s="29">
        <f t="shared" ca="1" si="71"/>
        <v>1.9E-2</v>
      </c>
      <c r="M914">
        <f>Замеры!AC906</f>
        <v>0</v>
      </c>
    </row>
    <row r="915" spans="1:13" ht="15.6" x14ac:dyDescent="0.3">
      <c r="A915" s="58">
        <f>IF(Замеры!B907=0, " ", Замеры!B907)</f>
        <v>904</v>
      </c>
      <c r="B915" s="59">
        <f>Замеры!J907</f>
        <v>0</v>
      </c>
      <c r="C915" s="60" t="str">
        <f>Замеры!G907</f>
        <v xml:space="preserve">Группа от QF </v>
      </c>
      <c r="D915" s="29" t="s">
        <v>73</v>
      </c>
      <c r="E915" s="28">
        <f>Замеры!L907</f>
        <v>0</v>
      </c>
      <c r="F915" s="29" t="s">
        <v>85</v>
      </c>
      <c r="G915" s="29">
        <f t="shared" si="72"/>
        <v>15</v>
      </c>
      <c r="H915" s="29">
        <f t="shared" si="73"/>
        <v>30</v>
      </c>
      <c r="I915" s="29" t="s">
        <v>72</v>
      </c>
      <c r="J915" s="29">
        <f t="shared" ca="1" si="70"/>
        <v>21.1</v>
      </c>
      <c r="K915" s="29">
        <f t="shared" si="74"/>
        <v>0.3</v>
      </c>
      <c r="L915" s="29">
        <f t="shared" ca="1" si="71"/>
        <v>1.2E-2</v>
      </c>
      <c r="M915">
        <f>Замеры!AC907</f>
        <v>0</v>
      </c>
    </row>
    <row r="916" spans="1:13" ht="15.6" x14ac:dyDescent="0.3">
      <c r="A916" s="58">
        <f>IF(Замеры!B908=0, " ", Замеры!B908)</f>
        <v>905</v>
      </c>
      <c r="B916" s="59">
        <f>Замеры!J908</f>
        <v>0</v>
      </c>
      <c r="C916" s="60" t="str">
        <f>Замеры!G908</f>
        <v xml:space="preserve">Группа от QF </v>
      </c>
      <c r="D916" s="29" t="s">
        <v>73</v>
      </c>
      <c r="E916" s="28">
        <f>Замеры!L908</f>
        <v>0</v>
      </c>
      <c r="F916" s="29" t="s">
        <v>85</v>
      </c>
      <c r="G916" s="29">
        <f t="shared" si="72"/>
        <v>15</v>
      </c>
      <c r="H916" s="29">
        <f t="shared" si="73"/>
        <v>30</v>
      </c>
      <c r="I916" s="29" t="s">
        <v>72</v>
      </c>
      <c r="J916" s="29">
        <f t="shared" ca="1" si="70"/>
        <v>21.6</v>
      </c>
      <c r="K916" s="29">
        <f t="shared" si="74"/>
        <v>0.3</v>
      </c>
      <c r="L916" s="29">
        <f t="shared" ca="1" si="71"/>
        <v>1.7999999999999999E-2</v>
      </c>
      <c r="M916">
        <f>Замеры!AC908</f>
        <v>0</v>
      </c>
    </row>
    <row r="917" spans="1:13" ht="15.6" x14ac:dyDescent="0.3">
      <c r="A917" s="58">
        <f>IF(Замеры!B909=0, " ", Замеры!B909)</f>
        <v>906</v>
      </c>
      <c r="B917" s="59">
        <f>Замеры!J909</f>
        <v>0</v>
      </c>
      <c r="C917" s="60" t="str">
        <f>Замеры!G909</f>
        <v xml:space="preserve">Группа от QF </v>
      </c>
      <c r="D917" s="29" t="s">
        <v>73</v>
      </c>
      <c r="E917" s="28">
        <f>Замеры!L909</f>
        <v>0</v>
      </c>
      <c r="F917" s="29" t="s">
        <v>85</v>
      </c>
      <c r="G917" s="29">
        <f t="shared" si="72"/>
        <v>15</v>
      </c>
      <c r="H917" s="29">
        <f t="shared" si="73"/>
        <v>30</v>
      </c>
      <c r="I917" s="29" t="s">
        <v>72</v>
      </c>
      <c r="J917" s="29">
        <f t="shared" ca="1" si="70"/>
        <v>21.2</v>
      </c>
      <c r="K917" s="29">
        <f t="shared" si="74"/>
        <v>0.3</v>
      </c>
      <c r="L917" s="29">
        <f t="shared" ca="1" si="71"/>
        <v>1.2E-2</v>
      </c>
      <c r="M917">
        <f>Замеры!AC909</f>
        <v>0</v>
      </c>
    </row>
    <row r="918" spans="1:13" ht="15.6" x14ac:dyDescent="0.3">
      <c r="A918" s="58">
        <f>IF(Замеры!B910=0, " ", Замеры!B910)</f>
        <v>907</v>
      </c>
      <c r="B918" s="59">
        <f>Замеры!J910</f>
        <v>0</v>
      </c>
      <c r="C918" s="60" t="str">
        <f>Замеры!G910</f>
        <v xml:space="preserve">Группа от QF </v>
      </c>
      <c r="D918" s="29" t="s">
        <v>73</v>
      </c>
      <c r="E918" s="28">
        <f>Замеры!L910</f>
        <v>0</v>
      </c>
      <c r="F918" s="29" t="s">
        <v>85</v>
      </c>
      <c r="G918" s="29">
        <f t="shared" si="72"/>
        <v>15</v>
      </c>
      <c r="H918" s="29">
        <f t="shared" si="73"/>
        <v>30</v>
      </c>
      <c r="I918" s="29" t="s">
        <v>72</v>
      </c>
      <c r="J918" s="29">
        <f t="shared" ca="1" si="70"/>
        <v>21.5</v>
      </c>
      <c r="K918" s="29">
        <f t="shared" si="74"/>
        <v>0.3</v>
      </c>
      <c r="L918" s="29">
        <f t="shared" ca="1" si="71"/>
        <v>1.2999999999999999E-2</v>
      </c>
      <c r="M918">
        <f>Замеры!AC910</f>
        <v>0</v>
      </c>
    </row>
    <row r="919" spans="1:13" ht="15.6" x14ac:dyDescent="0.3">
      <c r="A919" s="58">
        <f>IF(Замеры!B911=0, " ", Замеры!B911)</f>
        <v>908</v>
      </c>
      <c r="B919" s="59">
        <f>Замеры!J911</f>
        <v>0</v>
      </c>
      <c r="C919" s="60" t="str">
        <f>Замеры!G911</f>
        <v xml:space="preserve">Группа от QF </v>
      </c>
      <c r="D919" s="29" t="s">
        <v>73</v>
      </c>
      <c r="E919" s="28">
        <f>Замеры!L911</f>
        <v>0</v>
      </c>
      <c r="F919" s="29" t="s">
        <v>85</v>
      </c>
      <c r="G919" s="29">
        <f t="shared" si="72"/>
        <v>15</v>
      </c>
      <c r="H919" s="29">
        <f t="shared" si="73"/>
        <v>30</v>
      </c>
      <c r="I919" s="29" t="s">
        <v>72</v>
      </c>
      <c r="J919" s="29">
        <f t="shared" ca="1" si="70"/>
        <v>21.9</v>
      </c>
      <c r="K919" s="29">
        <f t="shared" si="74"/>
        <v>0.3</v>
      </c>
      <c r="L919" s="29">
        <f t="shared" ca="1" si="71"/>
        <v>1.4999999999999999E-2</v>
      </c>
      <c r="M919">
        <f>Замеры!AC911</f>
        <v>0</v>
      </c>
    </row>
    <row r="920" spans="1:13" ht="15.6" x14ac:dyDescent="0.3">
      <c r="A920" s="58">
        <f>IF(Замеры!B912=0, " ", Замеры!B912)</f>
        <v>909</v>
      </c>
      <c r="B920" s="59">
        <f>Замеры!J912</f>
        <v>0</v>
      </c>
      <c r="C920" s="60" t="str">
        <f>Замеры!G912</f>
        <v xml:space="preserve">Группа от QF </v>
      </c>
      <c r="D920" s="29" t="s">
        <v>73</v>
      </c>
      <c r="E920" s="28">
        <f>Замеры!L912</f>
        <v>0</v>
      </c>
      <c r="F920" s="29" t="s">
        <v>85</v>
      </c>
      <c r="G920" s="29">
        <f t="shared" si="72"/>
        <v>15</v>
      </c>
      <c r="H920" s="29">
        <f t="shared" si="73"/>
        <v>30</v>
      </c>
      <c r="I920" s="29" t="s">
        <v>72</v>
      </c>
      <c r="J920" s="29">
        <f t="shared" ca="1" si="70"/>
        <v>21.9</v>
      </c>
      <c r="K920" s="29">
        <f t="shared" si="74"/>
        <v>0.3</v>
      </c>
      <c r="L920" s="29">
        <f t="shared" ca="1" si="71"/>
        <v>1.6E-2</v>
      </c>
      <c r="M920">
        <f>Замеры!AC912</f>
        <v>0</v>
      </c>
    </row>
    <row r="921" spans="1:13" ht="15.6" x14ac:dyDescent="0.3">
      <c r="A921" s="58">
        <f>IF(Замеры!B913=0, " ", Замеры!B913)</f>
        <v>910</v>
      </c>
      <c r="B921" s="59">
        <f>Замеры!J913</f>
        <v>0</v>
      </c>
      <c r="C921" s="60" t="str">
        <f>Замеры!G913</f>
        <v xml:space="preserve">Группа от QF </v>
      </c>
      <c r="D921" s="29" t="s">
        <v>73</v>
      </c>
      <c r="E921" s="28">
        <f>Замеры!L913</f>
        <v>0</v>
      </c>
      <c r="F921" s="29" t="s">
        <v>85</v>
      </c>
      <c r="G921" s="29">
        <f t="shared" si="72"/>
        <v>15</v>
      </c>
      <c r="H921" s="29">
        <f t="shared" si="73"/>
        <v>30</v>
      </c>
      <c r="I921" s="29" t="s">
        <v>72</v>
      </c>
      <c r="J921" s="29">
        <f t="shared" ca="1" si="70"/>
        <v>21.8</v>
      </c>
      <c r="K921" s="29">
        <f t="shared" si="74"/>
        <v>0.3</v>
      </c>
      <c r="L921" s="29">
        <f t="shared" ca="1" si="71"/>
        <v>8.0000000000000002E-3</v>
      </c>
      <c r="M921">
        <f>Замеры!AC913</f>
        <v>0</v>
      </c>
    </row>
    <row r="922" spans="1:13" ht="15.6" x14ac:dyDescent="0.3">
      <c r="A922" s="58">
        <f>IF(Замеры!B914=0, " ", Замеры!B914)</f>
        <v>911</v>
      </c>
      <c r="B922" s="59">
        <f>Замеры!J914</f>
        <v>0</v>
      </c>
      <c r="C922" s="60" t="str">
        <f>Замеры!G914</f>
        <v xml:space="preserve">Группа от QF </v>
      </c>
      <c r="D922" s="29" t="s">
        <v>73</v>
      </c>
      <c r="E922" s="28">
        <f>Замеры!L914</f>
        <v>0</v>
      </c>
      <c r="F922" s="29" t="s">
        <v>85</v>
      </c>
      <c r="G922" s="29">
        <f t="shared" si="72"/>
        <v>15</v>
      </c>
      <c r="H922" s="29">
        <f t="shared" si="73"/>
        <v>30</v>
      </c>
      <c r="I922" s="29" t="s">
        <v>72</v>
      </c>
      <c r="J922" s="29">
        <f t="shared" ca="1" si="70"/>
        <v>20.8</v>
      </c>
      <c r="K922" s="29">
        <f t="shared" si="74"/>
        <v>0.3</v>
      </c>
      <c r="L922" s="29">
        <f t="shared" ca="1" si="71"/>
        <v>0.01</v>
      </c>
      <c r="M922">
        <f>Замеры!AC914</f>
        <v>0</v>
      </c>
    </row>
    <row r="923" spans="1:13" ht="15.6" x14ac:dyDescent="0.3">
      <c r="A923" s="58">
        <f>IF(Замеры!B915=0, " ", Замеры!B915)</f>
        <v>912</v>
      </c>
      <c r="B923" s="59">
        <f>Замеры!J915</f>
        <v>0</v>
      </c>
      <c r="C923" s="60" t="str">
        <f>Замеры!G915</f>
        <v xml:space="preserve">Группа от QF </v>
      </c>
      <c r="D923" s="29" t="s">
        <v>73</v>
      </c>
      <c r="E923" s="28">
        <f>Замеры!L915</f>
        <v>0</v>
      </c>
      <c r="F923" s="29" t="s">
        <v>85</v>
      </c>
      <c r="G923" s="29">
        <f t="shared" si="72"/>
        <v>15</v>
      </c>
      <c r="H923" s="29">
        <f t="shared" si="73"/>
        <v>30</v>
      </c>
      <c r="I923" s="29" t="s">
        <v>72</v>
      </c>
      <c r="J923" s="29">
        <f t="shared" ca="1" si="70"/>
        <v>21.7</v>
      </c>
      <c r="K923" s="29">
        <f t="shared" si="74"/>
        <v>0.3</v>
      </c>
      <c r="L923" s="29">
        <f t="shared" ca="1" si="71"/>
        <v>8.9999999999999993E-3</v>
      </c>
      <c r="M923">
        <f>Замеры!AC915</f>
        <v>0</v>
      </c>
    </row>
    <row r="924" spans="1:13" ht="15.6" x14ac:dyDescent="0.3">
      <c r="A924" s="58">
        <f>IF(Замеры!B916=0, " ", Замеры!B916)</f>
        <v>913</v>
      </c>
      <c r="B924" s="59">
        <f>Замеры!J916</f>
        <v>0</v>
      </c>
      <c r="C924" s="60" t="str">
        <f>Замеры!G916</f>
        <v xml:space="preserve">Группа от QF </v>
      </c>
      <c r="D924" s="29" t="s">
        <v>73</v>
      </c>
      <c r="E924" s="28">
        <f>Замеры!L916</f>
        <v>0</v>
      </c>
      <c r="F924" s="29" t="s">
        <v>85</v>
      </c>
      <c r="G924" s="29">
        <f t="shared" si="72"/>
        <v>15</v>
      </c>
      <c r="H924" s="29">
        <f t="shared" si="73"/>
        <v>30</v>
      </c>
      <c r="I924" s="29" t="s">
        <v>72</v>
      </c>
      <c r="J924" s="29">
        <f t="shared" ca="1" si="70"/>
        <v>20.3</v>
      </c>
      <c r="K924" s="29">
        <f t="shared" si="74"/>
        <v>0.3</v>
      </c>
      <c r="L924" s="29">
        <f t="shared" ca="1" si="71"/>
        <v>7.0000000000000001E-3</v>
      </c>
      <c r="M924">
        <f>Замеры!AC916</f>
        <v>0</v>
      </c>
    </row>
    <row r="925" spans="1:13" ht="15.6" x14ac:dyDescent="0.3">
      <c r="A925" s="58">
        <f>IF(Замеры!B917=0, " ", Замеры!B917)</f>
        <v>914</v>
      </c>
      <c r="B925" s="59">
        <f>Замеры!J917</f>
        <v>0</v>
      </c>
      <c r="C925" s="60" t="str">
        <f>Замеры!G917</f>
        <v xml:space="preserve">Группа от QF </v>
      </c>
      <c r="D925" s="29" t="s">
        <v>73</v>
      </c>
      <c r="E925" s="28">
        <f>Замеры!L917</f>
        <v>0</v>
      </c>
      <c r="F925" s="29" t="s">
        <v>85</v>
      </c>
      <c r="G925" s="29">
        <f t="shared" si="72"/>
        <v>15</v>
      </c>
      <c r="H925" s="29">
        <f t="shared" si="73"/>
        <v>30</v>
      </c>
      <c r="I925" s="29" t="s">
        <v>72</v>
      </c>
      <c r="J925" s="29">
        <f t="shared" ca="1" si="70"/>
        <v>20.3</v>
      </c>
      <c r="K925" s="29">
        <f t="shared" si="74"/>
        <v>0.3</v>
      </c>
      <c r="L925" s="29">
        <f t="shared" ca="1" si="71"/>
        <v>8.9999999999999993E-3</v>
      </c>
      <c r="M925">
        <f>Замеры!AC917</f>
        <v>0</v>
      </c>
    </row>
    <row r="926" spans="1:13" ht="15.6" x14ac:dyDescent="0.3">
      <c r="A926" s="58">
        <f>IF(Замеры!B918=0, " ", Замеры!B918)</f>
        <v>915</v>
      </c>
      <c r="B926" s="59">
        <f>Замеры!J918</f>
        <v>0</v>
      </c>
      <c r="C926" s="60" t="str">
        <f>Замеры!G918</f>
        <v xml:space="preserve">Группа от QF </v>
      </c>
      <c r="D926" s="29" t="s">
        <v>73</v>
      </c>
      <c r="E926" s="28">
        <f>Замеры!L918</f>
        <v>0</v>
      </c>
      <c r="F926" s="29" t="s">
        <v>85</v>
      </c>
      <c r="G926" s="29">
        <f t="shared" si="72"/>
        <v>15</v>
      </c>
      <c r="H926" s="29">
        <f t="shared" si="73"/>
        <v>30</v>
      </c>
      <c r="I926" s="29" t="s">
        <v>72</v>
      </c>
      <c r="J926" s="29">
        <f t="shared" ca="1" si="70"/>
        <v>20.5</v>
      </c>
      <c r="K926" s="29">
        <f t="shared" si="74"/>
        <v>0.3</v>
      </c>
      <c r="L926" s="29">
        <f t="shared" ca="1" si="71"/>
        <v>1.7999999999999999E-2</v>
      </c>
      <c r="M926">
        <f>Замеры!AC918</f>
        <v>0</v>
      </c>
    </row>
    <row r="927" spans="1:13" ht="15.6" x14ac:dyDescent="0.3">
      <c r="A927" s="58">
        <f>IF(Замеры!B919=0, " ", Замеры!B919)</f>
        <v>916</v>
      </c>
      <c r="B927" s="59">
        <f>Замеры!J919</f>
        <v>0</v>
      </c>
      <c r="C927" s="60" t="str">
        <f>Замеры!G919</f>
        <v xml:space="preserve">Группа от QF </v>
      </c>
      <c r="D927" s="29" t="s">
        <v>73</v>
      </c>
      <c r="E927" s="28">
        <f>Замеры!L919</f>
        <v>0</v>
      </c>
      <c r="F927" s="29" t="s">
        <v>85</v>
      </c>
      <c r="G927" s="29">
        <f t="shared" si="72"/>
        <v>15</v>
      </c>
      <c r="H927" s="29">
        <f t="shared" si="73"/>
        <v>30</v>
      </c>
      <c r="I927" s="29" t="s">
        <v>72</v>
      </c>
      <c r="J927" s="29">
        <f t="shared" ca="1" si="70"/>
        <v>20.9</v>
      </c>
      <c r="K927" s="29">
        <f t="shared" si="74"/>
        <v>0.3</v>
      </c>
      <c r="L927" s="29">
        <f t="shared" ca="1" si="71"/>
        <v>1.2999999999999999E-2</v>
      </c>
      <c r="M927">
        <f>Замеры!AC919</f>
        <v>0</v>
      </c>
    </row>
    <row r="928" spans="1:13" ht="15.6" x14ac:dyDescent="0.3">
      <c r="A928" s="58">
        <f>IF(Замеры!B920=0, " ", Замеры!B920)</f>
        <v>917</v>
      </c>
      <c r="B928" s="59">
        <f>Замеры!J920</f>
        <v>0</v>
      </c>
      <c r="C928" s="60" t="str">
        <f>Замеры!G920</f>
        <v xml:space="preserve">Группа от QF </v>
      </c>
      <c r="D928" s="29" t="s">
        <v>73</v>
      </c>
      <c r="E928" s="28">
        <f>Замеры!L920</f>
        <v>0</v>
      </c>
      <c r="F928" s="29" t="s">
        <v>85</v>
      </c>
      <c r="G928" s="29">
        <f t="shared" si="72"/>
        <v>15</v>
      </c>
      <c r="H928" s="29">
        <f t="shared" si="73"/>
        <v>30</v>
      </c>
      <c r="I928" s="29" t="s">
        <v>72</v>
      </c>
      <c r="J928" s="29">
        <f t="shared" ca="1" si="70"/>
        <v>21.9</v>
      </c>
      <c r="K928" s="29">
        <f t="shared" si="74"/>
        <v>0.3</v>
      </c>
      <c r="L928" s="29">
        <f t="shared" ca="1" si="71"/>
        <v>1.7000000000000001E-2</v>
      </c>
      <c r="M928">
        <f>Замеры!AC920</f>
        <v>0</v>
      </c>
    </row>
    <row r="929" spans="1:13" ht="15.6" x14ac:dyDescent="0.3">
      <c r="A929" s="58">
        <f>IF(Замеры!B921=0, " ", Замеры!B921)</f>
        <v>918</v>
      </c>
      <c r="B929" s="59">
        <f>Замеры!J921</f>
        <v>0</v>
      </c>
      <c r="C929" s="60" t="str">
        <f>Замеры!G921</f>
        <v xml:space="preserve">Группа от QF </v>
      </c>
      <c r="D929" s="29" t="s">
        <v>73</v>
      </c>
      <c r="E929" s="28">
        <f>Замеры!L921</f>
        <v>0</v>
      </c>
      <c r="F929" s="29" t="s">
        <v>85</v>
      </c>
      <c r="G929" s="29">
        <f t="shared" si="72"/>
        <v>15</v>
      </c>
      <c r="H929" s="29">
        <f t="shared" si="73"/>
        <v>30</v>
      </c>
      <c r="I929" s="29" t="s">
        <v>72</v>
      </c>
      <c r="J929" s="29">
        <f t="shared" ca="1" si="70"/>
        <v>21.9</v>
      </c>
      <c r="K929" s="29">
        <f t="shared" si="74"/>
        <v>0.3</v>
      </c>
      <c r="L929" s="29">
        <f t="shared" ca="1" si="71"/>
        <v>1.2E-2</v>
      </c>
      <c r="M929">
        <f>Замеры!AC921</f>
        <v>0</v>
      </c>
    </row>
    <row r="930" spans="1:13" ht="15.6" x14ac:dyDescent="0.3">
      <c r="A930" s="58">
        <f>IF(Замеры!B922=0, " ", Замеры!B922)</f>
        <v>919</v>
      </c>
      <c r="B930" s="59">
        <f>Замеры!J922</f>
        <v>0</v>
      </c>
      <c r="C930" s="60" t="str">
        <f>Замеры!G922</f>
        <v xml:space="preserve">Группа от QF </v>
      </c>
      <c r="D930" s="29" t="s">
        <v>73</v>
      </c>
      <c r="E930" s="28">
        <f>Замеры!L922</f>
        <v>0</v>
      </c>
      <c r="F930" s="29" t="s">
        <v>85</v>
      </c>
      <c r="G930" s="29">
        <f t="shared" si="72"/>
        <v>15</v>
      </c>
      <c r="H930" s="29">
        <f t="shared" si="73"/>
        <v>30</v>
      </c>
      <c r="I930" s="29" t="s">
        <v>72</v>
      </c>
      <c r="J930" s="29">
        <f t="shared" ca="1" si="70"/>
        <v>21.7</v>
      </c>
      <c r="K930" s="29">
        <f t="shared" si="74"/>
        <v>0.3</v>
      </c>
      <c r="L930" s="29">
        <f t="shared" ca="1" si="71"/>
        <v>0.01</v>
      </c>
      <c r="M930">
        <f>Замеры!AC922</f>
        <v>0</v>
      </c>
    </row>
    <row r="931" spans="1:13" ht="15.6" x14ac:dyDescent="0.3">
      <c r="A931" s="58">
        <f>IF(Замеры!B923=0, " ", Замеры!B923)</f>
        <v>920</v>
      </c>
      <c r="B931" s="59">
        <f>Замеры!J923</f>
        <v>0</v>
      </c>
      <c r="C931" s="60" t="str">
        <f>Замеры!G923</f>
        <v xml:space="preserve">Группа от QF </v>
      </c>
      <c r="D931" s="29" t="s">
        <v>73</v>
      </c>
      <c r="E931" s="28">
        <f>Замеры!L923</f>
        <v>0</v>
      </c>
      <c r="F931" s="29" t="s">
        <v>85</v>
      </c>
      <c r="G931" s="29">
        <f t="shared" si="72"/>
        <v>15</v>
      </c>
      <c r="H931" s="29">
        <f t="shared" si="73"/>
        <v>30</v>
      </c>
      <c r="I931" s="29" t="s">
        <v>72</v>
      </c>
      <c r="J931" s="29">
        <f t="shared" ca="1" si="70"/>
        <v>21.3</v>
      </c>
      <c r="K931" s="29">
        <f t="shared" si="74"/>
        <v>0.3</v>
      </c>
      <c r="L931" s="29">
        <f t="shared" ca="1" si="71"/>
        <v>1.7000000000000001E-2</v>
      </c>
      <c r="M931">
        <f>Замеры!AC923</f>
        <v>0</v>
      </c>
    </row>
    <row r="932" spans="1:13" ht="15.6" x14ac:dyDescent="0.3">
      <c r="A932" s="58">
        <f>IF(Замеры!B924=0, " ", Замеры!B924)</f>
        <v>921</v>
      </c>
      <c r="B932" s="59">
        <f>Замеры!J924</f>
        <v>0</v>
      </c>
      <c r="C932" s="60" t="str">
        <f>Замеры!G924</f>
        <v xml:space="preserve">Группа от QF </v>
      </c>
      <c r="D932" s="29" t="s">
        <v>73</v>
      </c>
      <c r="E932" s="28">
        <f>Замеры!L924</f>
        <v>0</v>
      </c>
      <c r="F932" s="29" t="s">
        <v>85</v>
      </c>
      <c r="G932" s="29">
        <f t="shared" si="72"/>
        <v>15</v>
      </c>
      <c r="H932" s="29">
        <f t="shared" si="73"/>
        <v>30</v>
      </c>
      <c r="I932" s="29" t="s">
        <v>72</v>
      </c>
      <c r="J932" s="29">
        <f t="shared" ca="1" si="70"/>
        <v>21.4</v>
      </c>
      <c r="K932" s="29">
        <f t="shared" si="74"/>
        <v>0.3</v>
      </c>
      <c r="L932" s="29">
        <f t="shared" ca="1" si="71"/>
        <v>1.2E-2</v>
      </c>
      <c r="M932">
        <f>Замеры!AC924</f>
        <v>0</v>
      </c>
    </row>
    <row r="933" spans="1:13" ht="15.6" x14ac:dyDescent="0.3">
      <c r="A933" s="58">
        <f>IF(Замеры!B925=0, " ", Замеры!B925)</f>
        <v>922</v>
      </c>
      <c r="B933" s="59">
        <f>Замеры!J925</f>
        <v>0</v>
      </c>
      <c r="C933" s="60" t="str">
        <f>Замеры!G925</f>
        <v xml:space="preserve">Группа от QF </v>
      </c>
      <c r="D933" s="29" t="s">
        <v>73</v>
      </c>
      <c r="E933" s="28">
        <f>Замеры!L925</f>
        <v>0</v>
      </c>
      <c r="F933" s="29" t="s">
        <v>85</v>
      </c>
      <c r="G933" s="29">
        <f t="shared" si="72"/>
        <v>15</v>
      </c>
      <c r="H933" s="29">
        <f t="shared" si="73"/>
        <v>30</v>
      </c>
      <c r="I933" s="29" t="s">
        <v>72</v>
      </c>
      <c r="J933" s="29">
        <f t="shared" ca="1" si="70"/>
        <v>20.100000000000001</v>
      </c>
      <c r="K933" s="29">
        <f t="shared" si="74"/>
        <v>0.3</v>
      </c>
      <c r="L933" s="29">
        <f t="shared" ca="1" si="71"/>
        <v>1.6E-2</v>
      </c>
      <c r="M933">
        <f>Замеры!AC925</f>
        <v>0</v>
      </c>
    </row>
    <row r="934" spans="1:13" ht="15.6" x14ac:dyDescent="0.3">
      <c r="A934" s="58">
        <f>IF(Замеры!B926=0, " ", Замеры!B926)</f>
        <v>923</v>
      </c>
      <c r="B934" s="59">
        <f>Замеры!J926</f>
        <v>0</v>
      </c>
      <c r="C934" s="60" t="str">
        <f>Замеры!G926</f>
        <v xml:space="preserve">Группа от QF </v>
      </c>
      <c r="D934" s="29" t="s">
        <v>73</v>
      </c>
      <c r="E934" s="28">
        <f>Замеры!L926</f>
        <v>0</v>
      </c>
      <c r="F934" s="29" t="s">
        <v>85</v>
      </c>
      <c r="G934" s="29">
        <f t="shared" si="72"/>
        <v>15</v>
      </c>
      <c r="H934" s="29">
        <f t="shared" si="73"/>
        <v>30</v>
      </c>
      <c r="I934" s="29" t="s">
        <v>72</v>
      </c>
      <c r="J934" s="29">
        <f t="shared" ca="1" si="70"/>
        <v>20.7</v>
      </c>
      <c r="K934" s="29">
        <f t="shared" si="74"/>
        <v>0.3</v>
      </c>
      <c r="L934" s="29">
        <f t="shared" ca="1" si="71"/>
        <v>1.0999999999999999E-2</v>
      </c>
      <c r="M934">
        <f>Замеры!AC926</f>
        <v>0</v>
      </c>
    </row>
    <row r="935" spans="1:13" ht="15.6" x14ac:dyDescent="0.3">
      <c r="A935" s="58">
        <f>IF(Замеры!B927=0, " ", Замеры!B927)</f>
        <v>924</v>
      </c>
      <c r="B935" s="59">
        <f>Замеры!J927</f>
        <v>0</v>
      </c>
      <c r="C935" s="60" t="str">
        <f>Замеры!G927</f>
        <v xml:space="preserve">Группа от QF </v>
      </c>
      <c r="D935" s="29" t="s">
        <v>73</v>
      </c>
      <c r="E935" s="28">
        <f>Замеры!L927</f>
        <v>0</v>
      </c>
      <c r="F935" s="29" t="s">
        <v>85</v>
      </c>
      <c r="G935" s="29">
        <f t="shared" si="72"/>
        <v>15</v>
      </c>
      <c r="H935" s="29">
        <f t="shared" si="73"/>
        <v>30</v>
      </c>
      <c r="I935" s="29" t="s">
        <v>72</v>
      </c>
      <c r="J935" s="29">
        <f t="shared" ca="1" si="70"/>
        <v>21.4</v>
      </c>
      <c r="K935" s="29">
        <f t="shared" si="74"/>
        <v>0.3</v>
      </c>
      <c r="L935" s="29">
        <f t="shared" ca="1" si="71"/>
        <v>8.9999999999999993E-3</v>
      </c>
      <c r="M935">
        <f>Замеры!AC927</f>
        <v>0</v>
      </c>
    </row>
    <row r="936" spans="1:13" ht="15.6" x14ac:dyDescent="0.3">
      <c r="A936" s="58">
        <f>IF(Замеры!B928=0, " ", Замеры!B928)</f>
        <v>925</v>
      </c>
      <c r="B936" s="59">
        <f>Замеры!J928</f>
        <v>0</v>
      </c>
      <c r="C936" s="60" t="str">
        <f>Замеры!G928</f>
        <v xml:space="preserve">Группа от QF </v>
      </c>
      <c r="D936" s="29" t="s">
        <v>73</v>
      </c>
      <c r="E936" s="28">
        <f>Замеры!L928</f>
        <v>0</v>
      </c>
      <c r="F936" s="29" t="s">
        <v>85</v>
      </c>
      <c r="G936" s="29">
        <f t="shared" si="72"/>
        <v>15</v>
      </c>
      <c r="H936" s="29">
        <f t="shared" si="73"/>
        <v>30</v>
      </c>
      <c r="I936" s="29" t="s">
        <v>72</v>
      </c>
      <c r="J936" s="29">
        <f t="shared" ca="1" si="70"/>
        <v>21.8</v>
      </c>
      <c r="K936" s="29">
        <f t="shared" si="74"/>
        <v>0.3</v>
      </c>
      <c r="L936" s="29">
        <f t="shared" ca="1" si="71"/>
        <v>1.2999999999999999E-2</v>
      </c>
      <c r="M936">
        <f>Замеры!AC928</f>
        <v>0</v>
      </c>
    </row>
    <row r="937" spans="1:13" ht="15.6" x14ac:dyDescent="0.3">
      <c r="A937" s="58">
        <f>IF(Замеры!B929=0, " ", Замеры!B929)</f>
        <v>926</v>
      </c>
      <c r="B937" s="59">
        <f>Замеры!J929</f>
        <v>0</v>
      </c>
      <c r="C937" s="60" t="str">
        <f>Замеры!G929</f>
        <v xml:space="preserve">Группа от QF </v>
      </c>
      <c r="D937" s="29" t="s">
        <v>73</v>
      </c>
      <c r="E937" s="28">
        <f>Замеры!L929</f>
        <v>0</v>
      </c>
      <c r="F937" s="29" t="s">
        <v>85</v>
      </c>
      <c r="G937" s="29">
        <f t="shared" si="72"/>
        <v>15</v>
      </c>
      <c r="H937" s="29">
        <f t="shared" si="73"/>
        <v>30</v>
      </c>
      <c r="I937" s="29" t="s">
        <v>72</v>
      </c>
      <c r="J937" s="29">
        <f t="shared" ca="1" si="70"/>
        <v>21.6</v>
      </c>
      <c r="K937" s="29">
        <f t="shared" si="74"/>
        <v>0.3</v>
      </c>
      <c r="L937" s="29">
        <f t="shared" ca="1" si="71"/>
        <v>0.01</v>
      </c>
      <c r="M937">
        <f>Замеры!AC929</f>
        <v>0</v>
      </c>
    </row>
    <row r="938" spans="1:13" ht="15.6" x14ac:dyDescent="0.3">
      <c r="A938" s="58">
        <f>IF(Замеры!B930=0, " ", Замеры!B930)</f>
        <v>927</v>
      </c>
      <c r="B938" s="59">
        <f>Замеры!J930</f>
        <v>0</v>
      </c>
      <c r="C938" s="60" t="str">
        <f>Замеры!G930</f>
        <v xml:space="preserve">Группа от QF </v>
      </c>
      <c r="D938" s="29" t="s">
        <v>73</v>
      </c>
      <c r="E938" s="28">
        <f>Замеры!L930</f>
        <v>0</v>
      </c>
      <c r="F938" s="29" t="s">
        <v>85</v>
      </c>
      <c r="G938" s="29">
        <f t="shared" si="72"/>
        <v>15</v>
      </c>
      <c r="H938" s="29">
        <f t="shared" si="73"/>
        <v>30</v>
      </c>
      <c r="I938" s="29" t="s">
        <v>72</v>
      </c>
      <c r="J938" s="29">
        <f t="shared" ca="1" si="70"/>
        <v>21</v>
      </c>
      <c r="K938" s="29">
        <f t="shared" si="74"/>
        <v>0.3</v>
      </c>
      <c r="L938" s="29">
        <f t="shared" ca="1" si="71"/>
        <v>1.2999999999999999E-2</v>
      </c>
      <c r="M938">
        <f>Замеры!AC930</f>
        <v>0</v>
      </c>
    </row>
    <row r="939" spans="1:13" ht="15.6" x14ac:dyDescent="0.3">
      <c r="A939" s="58">
        <f>IF(Замеры!B931=0, " ", Замеры!B931)</f>
        <v>928</v>
      </c>
      <c r="B939" s="59">
        <f>Замеры!J931</f>
        <v>0</v>
      </c>
      <c r="C939" s="60" t="str">
        <f>Замеры!G931</f>
        <v xml:space="preserve">Группа от QF </v>
      </c>
      <c r="D939" s="29" t="s">
        <v>73</v>
      </c>
      <c r="E939" s="28">
        <f>Замеры!L931</f>
        <v>0</v>
      </c>
      <c r="F939" s="29" t="s">
        <v>85</v>
      </c>
      <c r="G939" s="29">
        <f t="shared" si="72"/>
        <v>15</v>
      </c>
      <c r="H939" s="29">
        <f t="shared" si="73"/>
        <v>30</v>
      </c>
      <c r="I939" s="29" t="s">
        <v>72</v>
      </c>
      <c r="J939" s="29">
        <f t="shared" ca="1" si="70"/>
        <v>20.399999999999999</v>
      </c>
      <c r="K939" s="29">
        <f t="shared" si="74"/>
        <v>0.3</v>
      </c>
      <c r="L939" s="29">
        <f t="shared" ca="1" si="71"/>
        <v>1.4999999999999999E-2</v>
      </c>
      <c r="M939">
        <f>Замеры!AC931</f>
        <v>0</v>
      </c>
    </row>
    <row r="940" spans="1:13" ht="15.6" x14ac:dyDescent="0.3">
      <c r="A940" s="58">
        <f>IF(Замеры!B932=0, " ", Замеры!B932)</f>
        <v>929</v>
      </c>
      <c r="B940" s="59">
        <f>Замеры!J932</f>
        <v>0</v>
      </c>
      <c r="C940" s="60" t="str">
        <f>Замеры!G932</f>
        <v xml:space="preserve">Группа от QF </v>
      </c>
      <c r="D940" s="29" t="s">
        <v>73</v>
      </c>
      <c r="E940" s="28">
        <f>Замеры!L932</f>
        <v>0</v>
      </c>
      <c r="F940" s="29" t="s">
        <v>85</v>
      </c>
      <c r="G940" s="29">
        <f t="shared" si="72"/>
        <v>15</v>
      </c>
      <c r="H940" s="29">
        <f t="shared" si="73"/>
        <v>30</v>
      </c>
      <c r="I940" s="29" t="s">
        <v>72</v>
      </c>
      <c r="J940" s="29">
        <f t="shared" ca="1" si="70"/>
        <v>20.5</v>
      </c>
      <c r="K940" s="29">
        <f t="shared" si="74"/>
        <v>0.3</v>
      </c>
      <c r="L940" s="29">
        <f t="shared" ca="1" si="71"/>
        <v>1.4999999999999999E-2</v>
      </c>
      <c r="M940">
        <f>Замеры!AC932</f>
        <v>0</v>
      </c>
    </row>
    <row r="941" spans="1:13" ht="15.6" x14ac:dyDescent="0.3">
      <c r="A941" s="58">
        <f>IF(Замеры!B933=0, " ", Замеры!B933)</f>
        <v>930</v>
      </c>
      <c r="B941" s="59">
        <f>Замеры!J933</f>
        <v>0</v>
      </c>
      <c r="C941" s="60" t="str">
        <f>Замеры!G933</f>
        <v xml:space="preserve">Группа от QF </v>
      </c>
      <c r="D941" s="29" t="s">
        <v>73</v>
      </c>
      <c r="E941" s="28">
        <f>Замеры!L933</f>
        <v>0</v>
      </c>
      <c r="F941" s="29" t="s">
        <v>85</v>
      </c>
      <c r="G941" s="29">
        <f t="shared" si="72"/>
        <v>15</v>
      </c>
      <c r="H941" s="29">
        <f t="shared" si="73"/>
        <v>30</v>
      </c>
      <c r="I941" s="29" t="s">
        <v>72</v>
      </c>
      <c r="J941" s="29">
        <f t="shared" ca="1" si="70"/>
        <v>21.3</v>
      </c>
      <c r="K941" s="29">
        <f t="shared" si="74"/>
        <v>0.3</v>
      </c>
      <c r="L941" s="29">
        <f t="shared" ca="1" si="71"/>
        <v>1.7999999999999999E-2</v>
      </c>
      <c r="M941">
        <f>Замеры!AC933</f>
        <v>0</v>
      </c>
    </row>
    <row r="942" spans="1:13" ht="15.6" x14ac:dyDescent="0.3">
      <c r="A942" s="58">
        <f>IF(Замеры!B934=0, " ", Замеры!B934)</f>
        <v>931</v>
      </c>
      <c r="B942" s="59">
        <f>Замеры!J934</f>
        <v>0</v>
      </c>
      <c r="C942" s="60" t="str">
        <f>Замеры!G934</f>
        <v xml:space="preserve">Группа от QF </v>
      </c>
      <c r="D942" s="29" t="s">
        <v>73</v>
      </c>
      <c r="E942" s="28">
        <f>Замеры!L934</f>
        <v>0</v>
      </c>
      <c r="F942" s="29" t="s">
        <v>85</v>
      </c>
      <c r="G942" s="29">
        <f t="shared" si="72"/>
        <v>15</v>
      </c>
      <c r="H942" s="29">
        <f t="shared" si="73"/>
        <v>30</v>
      </c>
      <c r="I942" s="29" t="s">
        <v>72</v>
      </c>
      <c r="J942" s="29">
        <f t="shared" ca="1" si="70"/>
        <v>21.4</v>
      </c>
      <c r="K942" s="29">
        <f t="shared" si="74"/>
        <v>0.3</v>
      </c>
      <c r="L942" s="29">
        <f t="shared" ca="1" si="71"/>
        <v>1.2E-2</v>
      </c>
      <c r="M942">
        <f>Замеры!AC934</f>
        <v>0</v>
      </c>
    </row>
    <row r="943" spans="1:13" ht="15.6" x14ac:dyDescent="0.3">
      <c r="A943" s="58">
        <f>IF(Замеры!B935=0, " ", Замеры!B935)</f>
        <v>932</v>
      </c>
      <c r="B943" s="59">
        <f>Замеры!J935</f>
        <v>0</v>
      </c>
      <c r="C943" s="60" t="str">
        <f>Замеры!G935</f>
        <v xml:space="preserve">Группа от QF </v>
      </c>
      <c r="D943" s="29" t="s">
        <v>73</v>
      </c>
      <c r="E943" s="28">
        <f>Замеры!L935</f>
        <v>0</v>
      </c>
      <c r="F943" s="29" t="s">
        <v>85</v>
      </c>
      <c r="G943" s="29">
        <f t="shared" si="72"/>
        <v>15</v>
      </c>
      <c r="H943" s="29">
        <f t="shared" si="73"/>
        <v>30</v>
      </c>
      <c r="I943" s="29" t="s">
        <v>72</v>
      </c>
      <c r="J943" s="29">
        <f t="shared" ca="1" si="70"/>
        <v>20.5</v>
      </c>
      <c r="K943" s="29">
        <f t="shared" si="74"/>
        <v>0.3</v>
      </c>
      <c r="L943" s="29">
        <f t="shared" ca="1" si="71"/>
        <v>1.9E-2</v>
      </c>
      <c r="M943">
        <f>Замеры!AC935</f>
        <v>0</v>
      </c>
    </row>
    <row r="944" spans="1:13" ht="15.6" x14ac:dyDescent="0.3">
      <c r="A944" s="58">
        <f>IF(Замеры!B936=0, " ", Замеры!B936)</f>
        <v>933</v>
      </c>
      <c r="B944" s="59">
        <f>Замеры!J936</f>
        <v>0</v>
      </c>
      <c r="C944" s="60" t="str">
        <f>Замеры!G936</f>
        <v xml:space="preserve">Группа от QF </v>
      </c>
      <c r="D944" s="29" t="s">
        <v>73</v>
      </c>
      <c r="E944" s="28">
        <f>Замеры!L936</f>
        <v>0</v>
      </c>
      <c r="F944" s="29" t="s">
        <v>85</v>
      </c>
      <c r="G944" s="29">
        <f t="shared" si="72"/>
        <v>15</v>
      </c>
      <c r="H944" s="29">
        <f t="shared" si="73"/>
        <v>30</v>
      </c>
      <c r="I944" s="29" t="s">
        <v>72</v>
      </c>
      <c r="J944" s="29">
        <f t="shared" ca="1" si="70"/>
        <v>20.8</v>
      </c>
      <c r="K944" s="29">
        <f t="shared" si="74"/>
        <v>0.3</v>
      </c>
      <c r="L944" s="29">
        <f t="shared" ca="1" si="71"/>
        <v>1.4999999999999999E-2</v>
      </c>
      <c r="M944">
        <f>Замеры!AC936</f>
        <v>0</v>
      </c>
    </row>
    <row r="945" spans="1:13" ht="15.6" x14ac:dyDescent="0.3">
      <c r="A945" s="58">
        <f>IF(Замеры!B937=0, " ", Замеры!B937)</f>
        <v>934</v>
      </c>
      <c r="B945" s="59">
        <f>Замеры!J937</f>
        <v>0</v>
      </c>
      <c r="C945" s="60" t="str">
        <f>Замеры!G937</f>
        <v xml:space="preserve">Группа от QF </v>
      </c>
      <c r="D945" s="29" t="s">
        <v>73</v>
      </c>
      <c r="E945" s="28">
        <f>Замеры!L937</f>
        <v>0</v>
      </c>
      <c r="F945" s="29" t="s">
        <v>85</v>
      </c>
      <c r="G945" s="29">
        <f t="shared" si="72"/>
        <v>15</v>
      </c>
      <c r="H945" s="29">
        <f t="shared" si="73"/>
        <v>30</v>
      </c>
      <c r="I945" s="29" t="s">
        <v>72</v>
      </c>
      <c r="J945" s="29">
        <f t="shared" ca="1" si="70"/>
        <v>21.9</v>
      </c>
      <c r="K945" s="29">
        <f t="shared" si="74"/>
        <v>0.3</v>
      </c>
      <c r="L945" s="29">
        <f t="shared" ca="1" si="71"/>
        <v>1.6E-2</v>
      </c>
      <c r="M945">
        <f>Замеры!AC937</f>
        <v>0</v>
      </c>
    </row>
    <row r="946" spans="1:13" ht="15.6" x14ac:dyDescent="0.3">
      <c r="A946" s="58">
        <f>IF(Замеры!B938=0, " ", Замеры!B938)</f>
        <v>935</v>
      </c>
      <c r="B946" s="59">
        <f>Замеры!J938</f>
        <v>0</v>
      </c>
      <c r="C946" s="60" t="str">
        <f>Замеры!G938</f>
        <v xml:space="preserve">Группа от QF </v>
      </c>
      <c r="D946" s="29" t="s">
        <v>73</v>
      </c>
      <c r="E946" s="28">
        <f>Замеры!L938</f>
        <v>0</v>
      </c>
      <c r="F946" s="29" t="s">
        <v>85</v>
      </c>
      <c r="G946" s="29">
        <f t="shared" si="72"/>
        <v>15</v>
      </c>
      <c r="H946" s="29">
        <f t="shared" si="73"/>
        <v>30</v>
      </c>
      <c r="I946" s="29" t="s">
        <v>72</v>
      </c>
      <c r="J946" s="29">
        <f t="shared" ca="1" si="70"/>
        <v>21.2</v>
      </c>
      <c r="K946" s="29">
        <f t="shared" si="74"/>
        <v>0.3</v>
      </c>
      <c r="L946" s="29">
        <f t="shared" ca="1" si="71"/>
        <v>7.0000000000000001E-3</v>
      </c>
      <c r="M946">
        <f>Замеры!AC938</f>
        <v>0</v>
      </c>
    </row>
    <row r="947" spans="1:13" ht="15.6" x14ac:dyDescent="0.3">
      <c r="A947" s="58">
        <f>IF(Замеры!B939=0, " ", Замеры!B939)</f>
        <v>936</v>
      </c>
      <c r="B947" s="59">
        <f>Замеры!J939</f>
        <v>0</v>
      </c>
      <c r="C947" s="60" t="str">
        <f>Замеры!G939</f>
        <v xml:space="preserve">Группа от QF </v>
      </c>
      <c r="D947" s="29" t="s">
        <v>73</v>
      </c>
      <c r="E947" s="28">
        <f>Замеры!L939</f>
        <v>0</v>
      </c>
      <c r="F947" s="29" t="s">
        <v>85</v>
      </c>
      <c r="G947" s="29">
        <f t="shared" si="72"/>
        <v>15</v>
      </c>
      <c r="H947" s="29">
        <f t="shared" si="73"/>
        <v>30</v>
      </c>
      <c r="I947" s="29" t="s">
        <v>72</v>
      </c>
      <c r="J947" s="29">
        <f t="shared" ca="1" si="70"/>
        <v>21.9</v>
      </c>
      <c r="K947" s="29">
        <f t="shared" si="74"/>
        <v>0.3</v>
      </c>
      <c r="L947" s="29">
        <f t="shared" ca="1" si="71"/>
        <v>8.9999999999999993E-3</v>
      </c>
      <c r="M947">
        <f>Замеры!AC939</f>
        <v>0</v>
      </c>
    </row>
    <row r="948" spans="1:13" ht="15.6" x14ac:dyDescent="0.3">
      <c r="A948" s="58">
        <f>IF(Замеры!B940=0, " ", Замеры!B940)</f>
        <v>937</v>
      </c>
      <c r="B948" s="59">
        <f>Замеры!J940</f>
        <v>0</v>
      </c>
      <c r="C948" s="60" t="str">
        <f>Замеры!G940</f>
        <v xml:space="preserve">Группа от QF </v>
      </c>
      <c r="D948" s="29" t="s">
        <v>73</v>
      </c>
      <c r="E948" s="28">
        <f>Замеры!L940</f>
        <v>0</v>
      </c>
      <c r="F948" s="29" t="s">
        <v>85</v>
      </c>
      <c r="G948" s="29">
        <f t="shared" si="72"/>
        <v>15</v>
      </c>
      <c r="H948" s="29">
        <f t="shared" si="73"/>
        <v>30</v>
      </c>
      <c r="I948" s="29" t="s">
        <v>72</v>
      </c>
      <c r="J948" s="29">
        <f t="shared" ca="1" si="70"/>
        <v>20.5</v>
      </c>
      <c r="K948" s="29">
        <f t="shared" si="74"/>
        <v>0.3</v>
      </c>
      <c r="L948" s="29">
        <f t="shared" ca="1" si="71"/>
        <v>1.0999999999999999E-2</v>
      </c>
      <c r="M948">
        <f>Замеры!AC940</f>
        <v>0</v>
      </c>
    </row>
    <row r="949" spans="1:13" ht="15.6" x14ac:dyDescent="0.3">
      <c r="A949" s="58">
        <f>IF(Замеры!B941=0, " ", Замеры!B941)</f>
        <v>938</v>
      </c>
      <c r="B949" s="59">
        <f>Замеры!J941</f>
        <v>0</v>
      </c>
      <c r="C949" s="60" t="str">
        <f>Замеры!G941</f>
        <v xml:space="preserve">Группа от QF </v>
      </c>
      <c r="D949" s="29" t="s">
        <v>73</v>
      </c>
      <c r="E949" s="28">
        <f>Замеры!L941</f>
        <v>0</v>
      </c>
      <c r="F949" s="29" t="s">
        <v>85</v>
      </c>
      <c r="G949" s="29">
        <f t="shared" si="72"/>
        <v>15</v>
      </c>
      <c r="H949" s="29">
        <f t="shared" si="73"/>
        <v>30</v>
      </c>
      <c r="I949" s="29" t="s">
        <v>72</v>
      </c>
      <c r="J949" s="29">
        <f t="shared" ca="1" si="70"/>
        <v>20.399999999999999</v>
      </c>
      <c r="K949" s="29">
        <f t="shared" si="74"/>
        <v>0.3</v>
      </c>
      <c r="L949" s="29">
        <f t="shared" ca="1" si="71"/>
        <v>1.9E-2</v>
      </c>
      <c r="M949">
        <f>Замеры!AC941</f>
        <v>0</v>
      </c>
    </row>
    <row r="950" spans="1:13" ht="15.6" x14ac:dyDescent="0.3">
      <c r="A950" s="58">
        <f>IF(Замеры!B942=0, " ", Замеры!B942)</f>
        <v>939</v>
      </c>
      <c r="B950" s="59">
        <f>Замеры!J942</f>
        <v>0</v>
      </c>
      <c r="C950" s="60" t="str">
        <f>Замеры!G942</f>
        <v xml:space="preserve">Группа от QF </v>
      </c>
      <c r="D950" s="29" t="s">
        <v>73</v>
      </c>
      <c r="E950" s="28">
        <f>Замеры!L942</f>
        <v>0</v>
      </c>
      <c r="F950" s="29" t="s">
        <v>85</v>
      </c>
      <c r="G950" s="29">
        <f t="shared" si="72"/>
        <v>15</v>
      </c>
      <c r="H950" s="29">
        <f t="shared" si="73"/>
        <v>30</v>
      </c>
      <c r="I950" s="29" t="s">
        <v>72</v>
      </c>
      <c r="J950" s="29">
        <f t="shared" ca="1" si="70"/>
        <v>20.100000000000001</v>
      </c>
      <c r="K950" s="29">
        <f t="shared" si="74"/>
        <v>0.3</v>
      </c>
      <c r="L950" s="29">
        <f t="shared" ca="1" si="71"/>
        <v>1.9E-2</v>
      </c>
      <c r="M950">
        <f>Замеры!AC942</f>
        <v>0</v>
      </c>
    </row>
    <row r="951" spans="1:13" ht="15.6" x14ac:dyDescent="0.3">
      <c r="A951" s="58">
        <f>IF(Замеры!B943=0, " ", Замеры!B943)</f>
        <v>940</v>
      </c>
      <c r="B951" s="59">
        <f>Замеры!J943</f>
        <v>0</v>
      </c>
      <c r="C951" s="60" t="str">
        <f>Замеры!G943</f>
        <v xml:space="preserve">Группа от QF </v>
      </c>
      <c r="D951" s="29" t="s">
        <v>73</v>
      </c>
      <c r="E951" s="28">
        <f>Замеры!L943</f>
        <v>0</v>
      </c>
      <c r="F951" s="29" t="s">
        <v>85</v>
      </c>
      <c r="G951" s="29">
        <f t="shared" si="72"/>
        <v>15</v>
      </c>
      <c r="H951" s="29">
        <f t="shared" si="73"/>
        <v>30</v>
      </c>
      <c r="I951" s="29" t="s">
        <v>72</v>
      </c>
      <c r="J951" s="29">
        <f t="shared" ca="1" si="70"/>
        <v>21.7</v>
      </c>
      <c r="K951" s="29">
        <f t="shared" si="74"/>
        <v>0.3</v>
      </c>
      <c r="L951" s="29">
        <f t="shared" ca="1" si="71"/>
        <v>1.9E-2</v>
      </c>
      <c r="M951">
        <f>Замеры!AC943</f>
        <v>0</v>
      </c>
    </row>
    <row r="952" spans="1:13" ht="15.6" x14ac:dyDescent="0.3">
      <c r="A952" s="58">
        <f>IF(Замеры!B944=0, " ", Замеры!B944)</f>
        <v>941</v>
      </c>
      <c r="B952" s="59">
        <f>Замеры!J944</f>
        <v>0</v>
      </c>
      <c r="C952" s="60" t="str">
        <f>Замеры!G944</f>
        <v xml:space="preserve">Группа от QF </v>
      </c>
      <c r="D952" s="29" t="s">
        <v>73</v>
      </c>
      <c r="E952" s="28">
        <f>Замеры!L944</f>
        <v>0</v>
      </c>
      <c r="F952" s="29" t="s">
        <v>85</v>
      </c>
      <c r="G952" s="29">
        <f t="shared" si="72"/>
        <v>15</v>
      </c>
      <c r="H952" s="29">
        <f t="shared" si="73"/>
        <v>30</v>
      </c>
      <c r="I952" s="29" t="s">
        <v>72</v>
      </c>
      <c r="J952" s="29">
        <f t="shared" ca="1" si="70"/>
        <v>21.8</v>
      </c>
      <c r="K952" s="29">
        <f t="shared" si="74"/>
        <v>0.3</v>
      </c>
      <c r="L952" s="29">
        <f t="shared" ca="1" si="71"/>
        <v>1.0999999999999999E-2</v>
      </c>
      <c r="M952">
        <f>Замеры!AC944</f>
        <v>0</v>
      </c>
    </row>
    <row r="953" spans="1:13" ht="15.6" x14ac:dyDescent="0.3">
      <c r="A953" s="58">
        <f>IF(Замеры!B945=0, " ", Замеры!B945)</f>
        <v>942</v>
      </c>
      <c r="B953" s="59">
        <f>Замеры!J945</f>
        <v>0</v>
      </c>
      <c r="C953" s="60" t="str">
        <f>Замеры!G945</f>
        <v xml:space="preserve">Группа от QF </v>
      </c>
      <c r="D953" s="29" t="s">
        <v>73</v>
      </c>
      <c r="E953" s="28">
        <f>Замеры!L945</f>
        <v>0</v>
      </c>
      <c r="F953" s="29" t="s">
        <v>85</v>
      </c>
      <c r="G953" s="29">
        <f t="shared" si="72"/>
        <v>15</v>
      </c>
      <c r="H953" s="29">
        <f t="shared" si="73"/>
        <v>30</v>
      </c>
      <c r="I953" s="29" t="s">
        <v>72</v>
      </c>
      <c r="J953" s="29">
        <f t="shared" ca="1" si="70"/>
        <v>21.7</v>
      </c>
      <c r="K953" s="29">
        <f t="shared" si="74"/>
        <v>0.3</v>
      </c>
      <c r="L953" s="29">
        <f t="shared" ca="1" si="71"/>
        <v>1.0999999999999999E-2</v>
      </c>
      <c r="M953">
        <f>Замеры!AC945</f>
        <v>0</v>
      </c>
    </row>
    <row r="954" spans="1:13" ht="15.6" x14ac:dyDescent="0.3">
      <c r="A954" s="58">
        <f>IF(Замеры!B946=0, " ", Замеры!B946)</f>
        <v>943</v>
      </c>
      <c r="B954" s="59">
        <f>Замеры!J946</f>
        <v>0</v>
      </c>
      <c r="C954" s="60" t="str">
        <f>Замеры!G946</f>
        <v xml:space="preserve">Группа от QF </v>
      </c>
      <c r="D954" s="29" t="s">
        <v>73</v>
      </c>
      <c r="E954" s="28">
        <f>Замеры!L946</f>
        <v>0</v>
      </c>
      <c r="F954" s="29" t="s">
        <v>85</v>
      </c>
      <c r="G954" s="29">
        <f t="shared" si="72"/>
        <v>15</v>
      </c>
      <c r="H954" s="29">
        <f t="shared" si="73"/>
        <v>30</v>
      </c>
      <c r="I954" s="29" t="s">
        <v>72</v>
      </c>
      <c r="J954" s="29">
        <f t="shared" ca="1" si="70"/>
        <v>21.6</v>
      </c>
      <c r="K954" s="29">
        <f t="shared" si="74"/>
        <v>0.3</v>
      </c>
      <c r="L954" s="29">
        <f t="shared" ca="1" si="71"/>
        <v>1.7000000000000001E-2</v>
      </c>
      <c r="M954">
        <f>Замеры!AC946</f>
        <v>0</v>
      </c>
    </row>
    <row r="955" spans="1:13" ht="15.6" x14ac:dyDescent="0.3">
      <c r="A955" s="58">
        <f>IF(Замеры!B947=0, " ", Замеры!B947)</f>
        <v>944</v>
      </c>
      <c r="B955" s="59">
        <f>Замеры!J947</f>
        <v>0</v>
      </c>
      <c r="C955" s="60" t="str">
        <f>Замеры!G947</f>
        <v xml:space="preserve">Группа от QF </v>
      </c>
      <c r="D955" s="29" t="s">
        <v>73</v>
      </c>
      <c r="E955" s="28">
        <f>Замеры!L947</f>
        <v>0</v>
      </c>
      <c r="F955" s="29" t="s">
        <v>85</v>
      </c>
      <c r="G955" s="29">
        <f t="shared" si="72"/>
        <v>15</v>
      </c>
      <c r="H955" s="29">
        <f t="shared" si="73"/>
        <v>30</v>
      </c>
      <c r="I955" s="29" t="s">
        <v>72</v>
      </c>
      <c r="J955" s="29">
        <f t="shared" ca="1" si="70"/>
        <v>21.7</v>
      </c>
      <c r="K955" s="29">
        <f t="shared" si="74"/>
        <v>0.3</v>
      </c>
      <c r="L955" s="29">
        <f t="shared" ca="1" si="71"/>
        <v>1.4E-2</v>
      </c>
      <c r="M955">
        <f>Замеры!AC947</f>
        <v>0</v>
      </c>
    </row>
    <row r="956" spans="1:13" ht="15.6" x14ac:dyDescent="0.3">
      <c r="A956" s="58">
        <f>IF(Замеры!B948=0, " ", Замеры!B948)</f>
        <v>945</v>
      </c>
      <c r="B956" s="59">
        <f>Замеры!J948</f>
        <v>0</v>
      </c>
      <c r="C956" s="60" t="str">
        <f>Замеры!G948</f>
        <v xml:space="preserve">Группа от QF </v>
      </c>
      <c r="D956" s="29" t="s">
        <v>73</v>
      </c>
      <c r="E956" s="28">
        <f>Замеры!L948</f>
        <v>0</v>
      </c>
      <c r="F956" s="29" t="s">
        <v>85</v>
      </c>
      <c r="G956" s="29">
        <f t="shared" si="72"/>
        <v>15</v>
      </c>
      <c r="H956" s="29">
        <f t="shared" si="73"/>
        <v>30</v>
      </c>
      <c r="I956" s="29" t="s">
        <v>72</v>
      </c>
      <c r="J956" s="29">
        <f t="shared" ca="1" si="70"/>
        <v>21.6</v>
      </c>
      <c r="K956" s="29">
        <f t="shared" si="74"/>
        <v>0.3</v>
      </c>
      <c r="L956" s="29">
        <f t="shared" ca="1" si="71"/>
        <v>1.6E-2</v>
      </c>
      <c r="M956">
        <f>Замеры!AC948</f>
        <v>0</v>
      </c>
    </row>
    <row r="957" spans="1:13" ht="15.6" x14ac:dyDescent="0.3">
      <c r="A957" s="58">
        <f>IF(Замеры!B949=0, " ", Замеры!B949)</f>
        <v>946</v>
      </c>
      <c r="B957" s="59">
        <f>Замеры!J949</f>
        <v>0</v>
      </c>
      <c r="C957" s="60" t="str">
        <f>Замеры!G949</f>
        <v xml:space="preserve">Группа от QF </v>
      </c>
      <c r="D957" s="29" t="s">
        <v>73</v>
      </c>
      <c r="E957" s="28">
        <f>Замеры!L949</f>
        <v>0</v>
      </c>
      <c r="F957" s="29" t="s">
        <v>85</v>
      </c>
      <c r="G957" s="29">
        <f t="shared" si="72"/>
        <v>15</v>
      </c>
      <c r="H957" s="29">
        <f t="shared" si="73"/>
        <v>30</v>
      </c>
      <c r="I957" s="29" t="s">
        <v>72</v>
      </c>
      <c r="J957" s="29">
        <f t="shared" ca="1" si="70"/>
        <v>21.8</v>
      </c>
      <c r="K957" s="29">
        <f t="shared" si="74"/>
        <v>0.3</v>
      </c>
      <c r="L957" s="29">
        <f t="shared" ca="1" si="71"/>
        <v>8.9999999999999993E-3</v>
      </c>
      <c r="M957">
        <f>Замеры!AC949</f>
        <v>0</v>
      </c>
    </row>
    <row r="958" spans="1:13" ht="15.6" x14ac:dyDescent="0.3">
      <c r="A958" s="58">
        <f>IF(Замеры!B950=0, " ", Замеры!B950)</f>
        <v>947</v>
      </c>
      <c r="B958" s="59">
        <f>Замеры!J950</f>
        <v>0</v>
      </c>
      <c r="C958" s="60" t="str">
        <f>Замеры!G950</f>
        <v xml:space="preserve">Группа от QF </v>
      </c>
      <c r="D958" s="29" t="s">
        <v>73</v>
      </c>
      <c r="E958" s="28">
        <f>Замеры!L950</f>
        <v>0</v>
      </c>
      <c r="F958" s="29" t="s">
        <v>85</v>
      </c>
      <c r="G958" s="29">
        <f t="shared" si="72"/>
        <v>15</v>
      </c>
      <c r="H958" s="29">
        <f t="shared" si="73"/>
        <v>30</v>
      </c>
      <c r="I958" s="29" t="s">
        <v>72</v>
      </c>
      <c r="J958" s="29">
        <f t="shared" ca="1" si="70"/>
        <v>20.9</v>
      </c>
      <c r="K958" s="29">
        <f t="shared" si="74"/>
        <v>0.3</v>
      </c>
      <c r="L958" s="29">
        <f t="shared" ca="1" si="71"/>
        <v>8.0000000000000002E-3</v>
      </c>
      <c r="M958">
        <f>Замеры!AC950</f>
        <v>0</v>
      </c>
    </row>
    <row r="959" spans="1:13" ht="15.6" x14ac:dyDescent="0.3">
      <c r="A959" s="58">
        <f>IF(Замеры!B951=0, " ", Замеры!B951)</f>
        <v>948</v>
      </c>
      <c r="B959" s="59">
        <f>Замеры!J951</f>
        <v>0</v>
      </c>
      <c r="C959" s="60" t="str">
        <f>Замеры!G951</f>
        <v xml:space="preserve">Группа от QF </v>
      </c>
      <c r="D959" s="29" t="s">
        <v>73</v>
      </c>
      <c r="E959" s="28">
        <f>Замеры!L951</f>
        <v>0</v>
      </c>
      <c r="F959" s="29" t="s">
        <v>85</v>
      </c>
      <c r="G959" s="29">
        <f t="shared" si="72"/>
        <v>15</v>
      </c>
      <c r="H959" s="29">
        <f t="shared" si="73"/>
        <v>30</v>
      </c>
      <c r="I959" s="29" t="s">
        <v>72</v>
      </c>
      <c r="J959" s="29">
        <f t="shared" ca="1" si="70"/>
        <v>21.3</v>
      </c>
      <c r="K959" s="29">
        <f t="shared" si="74"/>
        <v>0.3</v>
      </c>
      <c r="L959" s="29">
        <f t="shared" ca="1" si="71"/>
        <v>1.2999999999999999E-2</v>
      </c>
      <c r="M959">
        <f>Замеры!AC951</f>
        <v>0</v>
      </c>
    </row>
    <row r="960" spans="1:13" ht="15.6" x14ac:dyDescent="0.3">
      <c r="A960" s="58">
        <f>IF(Замеры!B952=0, " ", Замеры!B952)</f>
        <v>949</v>
      </c>
      <c r="B960" s="59">
        <f>Замеры!J952</f>
        <v>0</v>
      </c>
      <c r="C960" s="60" t="str">
        <f>Замеры!G952</f>
        <v xml:space="preserve">Группа от QF </v>
      </c>
      <c r="D960" s="29" t="s">
        <v>73</v>
      </c>
      <c r="E960" s="28">
        <f>Замеры!L952</f>
        <v>0</v>
      </c>
      <c r="F960" s="29" t="s">
        <v>85</v>
      </c>
      <c r="G960" s="29">
        <f t="shared" si="72"/>
        <v>15</v>
      </c>
      <c r="H960" s="29">
        <f t="shared" si="73"/>
        <v>30</v>
      </c>
      <c r="I960" s="29" t="s">
        <v>72</v>
      </c>
      <c r="J960" s="29">
        <f t="shared" ca="1" si="70"/>
        <v>21.3</v>
      </c>
      <c r="K960" s="29">
        <f t="shared" si="74"/>
        <v>0.3</v>
      </c>
      <c r="L960" s="29">
        <f t="shared" ca="1" si="71"/>
        <v>1.4999999999999999E-2</v>
      </c>
      <c r="M960">
        <f>Замеры!AC952</f>
        <v>0</v>
      </c>
    </row>
    <row r="961" spans="1:13" ht="15.6" x14ac:dyDescent="0.3">
      <c r="A961" s="58">
        <f>IF(Замеры!B953=0, " ", Замеры!B953)</f>
        <v>950</v>
      </c>
      <c r="B961" s="59">
        <f>Замеры!J953</f>
        <v>0</v>
      </c>
      <c r="C961" s="60" t="str">
        <f>Замеры!G953</f>
        <v xml:space="preserve">Группа от QF </v>
      </c>
      <c r="D961" s="29" t="s">
        <v>73</v>
      </c>
      <c r="E961" s="28">
        <f>Замеры!L953</f>
        <v>0</v>
      </c>
      <c r="F961" s="29" t="s">
        <v>85</v>
      </c>
      <c r="G961" s="29">
        <f t="shared" si="72"/>
        <v>15</v>
      </c>
      <c r="H961" s="29">
        <f t="shared" si="73"/>
        <v>30</v>
      </c>
      <c r="I961" s="29" t="s">
        <v>72</v>
      </c>
      <c r="J961" s="29">
        <f t="shared" ca="1" si="70"/>
        <v>20.5</v>
      </c>
      <c r="K961" s="29">
        <f t="shared" si="74"/>
        <v>0.3</v>
      </c>
      <c r="L961" s="29">
        <f t="shared" ca="1" si="71"/>
        <v>1.2E-2</v>
      </c>
      <c r="M961">
        <f>Замеры!AC953</f>
        <v>0</v>
      </c>
    </row>
    <row r="962" spans="1:13" ht="15.6" x14ac:dyDescent="0.3">
      <c r="A962" s="58">
        <f>IF(Замеры!B954=0, " ", Замеры!B954)</f>
        <v>951</v>
      </c>
      <c r="B962" s="59">
        <f>Замеры!J954</f>
        <v>0</v>
      </c>
      <c r="C962" s="60" t="str">
        <f>Замеры!G954</f>
        <v xml:space="preserve">Группа от QF </v>
      </c>
      <c r="D962" s="29" t="s">
        <v>73</v>
      </c>
      <c r="E962" s="28">
        <f>Замеры!L954</f>
        <v>0</v>
      </c>
      <c r="F962" s="29" t="s">
        <v>85</v>
      </c>
      <c r="G962" s="29">
        <f t="shared" si="72"/>
        <v>15</v>
      </c>
      <c r="H962" s="29">
        <f t="shared" si="73"/>
        <v>30</v>
      </c>
      <c r="I962" s="29" t="s">
        <v>72</v>
      </c>
      <c r="J962" s="29">
        <f t="shared" ca="1" si="70"/>
        <v>20.9</v>
      </c>
      <c r="K962" s="29">
        <f t="shared" si="74"/>
        <v>0.3</v>
      </c>
      <c r="L962" s="29">
        <f t="shared" ca="1" si="71"/>
        <v>1.9E-2</v>
      </c>
      <c r="M962">
        <f>Замеры!AC954</f>
        <v>0</v>
      </c>
    </row>
    <row r="963" spans="1:13" ht="15.6" x14ac:dyDescent="0.3">
      <c r="A963" s="58">
        <f>IF(Замеры!B955=0, " ", Замеры!B955)</f>
        <v>952</v>
      </c>
      <c r="B963" s="59">
        <f>Замеры!J955</f>
        <v>0</v>
      </c>
      <c r="C963" s="60" t="str">
        <f>Замеры!G955</f>
        <v xml:space="preserve">Группа от QF </v>
      </c>
      <c r="D963" s="29" t="s">
        <v>73</v>
      </c>
      <c r="E963" s="28">
        <f>Замеры!L955</f>
        <v>0</v>
      </c>
      <c r="F963" s="29" t="s">
        <v>85</v>
      </c>
      <c r="G963" s="29">
        <f t="shared" si="72"/>
        <v>15</v>
      </c>
      <c r="H963" s="29">
        <f t="shared" si="73"/>
        <v>30</v>
      </c>
      <c r="I963" s="29" t="s">
        <v>72</v>
      </c>
      <c r="J963" s="29">
        <f t="shared" ca="1" si="70"/>
        <v>20.5</v>
      </c>
      <c r="K963" s="29">
        <f t="shared" si="74"/>
        <v>0.3</v>
      </c>
      <c r="L963" s="29">
        <f t="shared" ca="1" si="71"/>
        <v>8.9999999999999993E-3</v>
      </c>
      <c r="M963">
        <f>Замеры!AC955</f>
        <v>0</v>
      </c>
    </row>
    <row r="964" spans="1:13" ht="15.6" x14ac:dyDescent="0.3">
      <c r="A964" s="58">
        <f>IF(Замеры!B956=0, " ", Замеры!B956)</f>
        <v>953</v>
      </c>
      <c r="B964" s="59">
        <f>Замеры!J956</f>
        <v>0</v>
      </c>
      <c r="C964" s="60" t="str">
        <f>Замеры!G956</f>
        <v xml:space="preserve">Группа от QF </v>
      </c>
      <c r="D964" s="29" t="s">
        <v>73</v>
      </c>
      <c r="E964" s="28">
        <f>Замеры!L956</f>
        <v>0</v>
      </c>
      <c r="F964" s="29" t="s">
        <v>85</v>
      </c>
      <c r="G964" s="29">
        <f t="shared" si="72"/>
        <v>15</v>
      </c>
      <c r="H964" s="29">
        <f t="shared" si="73"/>
        <v>30</v>
      </c>
      <c r="I964" s="29" t="s">
        <v>72</v>
      </c>
      <c r="J964" s="29">
        <f t="shared" ca="1" si="70"/>
        <v>21.1</v>
      </c>
      <c r="K964" s="29">
        <f t="shared" si="74"/>
        <v>0.3</v>
      </c>
      <c r="L964" s="29">
        <f t="shared" ca="1" si="71"/>
        <v>8.9999999999999993E-3</v>
      </c>
      <c r="M964">
        <f>Замеры!AC956</f>
        <v>0</v>
      </c>
    </row>
    <row r="965" spans="1:13" ht="15.6" x14ac:dyDescent="0.3">
      <c r="A965" s="58">
        <f>IF(Замеры!B957=0, " ", Замеры!B957)</f>
        <v>954</v>
      </c>
      <c r="B965" s="59">
        <f>Замеры!J957</f>
        <v>0</v>
      </c>
      <c r="C965" s="60" t="str">
        <f>Замеры!G957</f>
        <v xml:space="preserve">Группа от QF </v>
      </c>
      <c r="D965" s="29" t="s">
        <v>73</v>
      </c>
      <c r="E965" s="28">
        <f>Замеры!L957</f>
        <v>0</v>
      </c>
      <c r="F965" s="29" t="s">
        <v>85</v>
      </c>
      <c r="G965" s="29">
        <f t="shared" si="72"/>
        <v>15</v>
      </c>
      <c r="H965" s="29">
        <f t="shared" si="73"/>
        <v>30</v>
      </c>
      <c r="I965" s="29" t="s">
        <v>72</v>
      </c>
      <c r="J965" s="29">
        <f t="shared" ca="1" si="70"/>
        <v>20.2</v>
      </c>
      <c r="K965" s="29">
        <f t="shared" si="74"/>
        <v>0.3</v>
      </c>
      <c r="L965" s="29">
        <f t="shared" ca="1" si="71"/>
        <v>1.2E-2</v>
      </c>
      <c r="M965">
        <f>Замеры!AC957</f>
        <v>0</v>
      </c>
    </row>
    <row r="966" spans="1:13" ht="15.6" x14ac:dyDescent="0.3">
      <c r="A966" s="58">
        <f>IF(Замеры!B958=0, " ", Замеры!B958)</f>
        <v>955</v>
      </c>
      <c r="B966" s="59">
        <f>Замеры!J958</f>
        <v>0</v>
      </c>
      <c r="C966" s="60" t="str">
        <f>Замеры!G958</f>
        <v xml:space="preserve">Группа от QF </v>
      </c>
      <c r="D966" s="29" t="s">
        <v>73</v>
      </c>
      <c r="E966" s="28">
        <f>Замеры!L958</f>
        <v>0</v>
      </c>
      <c r="F966" s="29" t="s">
        <v>85</v>
      </c>
      <c r="G966" s="29">
        <f t="shared" si="72"/>
        <v>15</v>
      </c>
      <c r="H966" s="29">
        <f t="shared" si="73"/>
        <v>30</v>
      </c>
      <c r="I966" s="29" t="s">
        <v>72</v>
      </c>
      <c r="J966" s="29">
        <f t="shared" ca="1" si="70"/>
        <v>20.100000000000001</v>
      </c>
      <c r="K966" s="29">
        <f t="shared" si="74"/>
        <v>0.3</v>
      </c>
      <c r="L966" s="29">
        <f t="shared" ca="1" si="71"/>
        <v>1.2999999999999999E-2</v>
      </c>
      <c r="M966">
        <f>Замеры!AC958</f>
        <v>0</v>
      </c>
    </row>
    <row r="967" spans="1:13" ht="15.6" x14ac:dyDescent="0.3">
      <c r="A967" s="58">
        <f>IF(Замеры!B959=0, " ", Замеры!B959)</f>
        <v>956</v>
      </c>
      <c r="B967" s="59">
        <f>Замеры!J959</f>
        <v>0</v>
      </c>
      <c r="C967" s="60" t="str">
        <f>Замеры!G959</f>
        <v xml:space="preserve">Группа от QF </v>
      </c>
      <c r="D967" s="29" t="s">
        <v>73</v>
      </c>
      <c r="E967" s="28">
        <f>Замеры!L959</f>
        <v>0</v>
      </c>
      <c r="F967" s="29" t="s">
        <v>85</v>
      </c>
      <c r="G967" s="29">
        <f t="shared" si="72"/>
        <v>15</v>
      </c>
      <c r="H967" s="29">
        <f t="shared" si="73"/>
        <v>30</v>
      </c>
      <c r="I967" s="29" t="s">
        <v>72</v>
      </c>
      <c r="J967" s="29">
        <f t="shared" ca="1" si="70"/>
        <v>20.8</v>
      </c>
      <c r="K967" s="29">
        <f t="shared" si="74"/>
        <v>0.3</v>
      </c>
      <c r="L967" s="29">
        <f t="shared" ca="1" si="71"/>
        <v>1.2999999999999999E-2</v>
      </c>
      <c r="M967">
        <f>Замеры!AC959</f>
        <v>0</v>
      </c>
    </row>
    <row r="968" spans="1:13" ht="15.6" x14ac:dyDescent="0.3">
      <c r="A968" s="58">
        <f>IF(Замеры!B960=0, " ", Замеры!B960)</f>
        <v>957</v>
      </c>
      <c r="B968" s="59">
        <f>Замеры!J960</f>
        <v>0</v>
      </c>
      <c r="C968" s="60" t="str">
        <f>Замеры!G960</f>
        <v xml:space="preserve">Группа от QF </v>
      </c>
      <c r="D968" s="29" t="s">
        <v>73</v>
      </c>
      <c r="E968" s="28">
        <f>Замеры!L960</f>
        <v>0</v>
      </c>
      <c r="F968" s="29" t="s">
        <v>85</v>
      </c>
      <c r="G968" s="29">
        <f t="shared" si="72"/>
        <v>15</v>
      </c>
      <c r="H968" s="29">
        <f t="shared" si="73"/>
        <v>30</v>
      </c>
      <c r="I968" s="29" t="s">
        <v>72</v>
      </c>
      <c r="J968" s="29">
        <f t="shared" ca="1" si="70"/>
        <v>20.100000000000001</v>
      </c>
      <c r="K968" s="29">
        <f t="shared" si="74"/>
        <v>0.3</v>
      </c>
      <c r="L968" s="29">
        <f t="shared" ca="1" si="71"/>
        <v>1.4E-2</v>
      </c>
      <c r="M968">
        <f>Замеры!AC960</f>
        <v>0</v>
      </c>
    </row>
    <row r="969" spans="1:13" ht="15.6" x14ac:dyDescent="0.3">
      <c r="A969" s="58">
        <f>IF(Замеры!B961=0, " ", Замеры!B961)</f>
        <v>958</v>
      </c>
      <c r="B969" s="59">
        <f>Замеры!J961</f>
        <v>0</v>
      </c>
      <c r="C969" s="60" t="str">
        <f>Замеры!G961</f>
        <v xml:space="preserve">Группа от QF </v>
      </c>
      <c r="D969" s="29" t="s">
        <v>73</v>
      </c>
      <c r="E969" s="28">
        <f>Замеры!L961</f>
        <v>0</v>
      </c>
      <c r="F969" s="29" t="s">
        <v>85</v>
      </c>
      <c r="G969" s="29">
        <f t="shared" si="72"/>
        <v>15</v>
      </c>
      <c r="H969" s="29">
        <f t="shared" si="73"/>
        <v>30</v>
      </c>
      <c r="I969" s="29" t="s">
        <v>72</v>
      </c>
      <c r="J969" s="29">
        <f t="shared" ca="1" si="70"/>
        <v>20.399999999999999</v>
      </c>
      <c r="K969" s="29">
        <f t="shared" si="74"/>
        <v>0.3</v>
      </c>
      <c r="L969" s="29">
        <f t="shared" ca="1" si="71"/>
        <v>1.0999999999999999E-2</v>
      </c>
      <c r="M969">
        <f>Замеры!AC961</f>
        <v>0</v>
      </c>
    </row>
    <row r="970" spans="1:13" ht="15.6" x14ac:dyDescent="0.3">
      <c r="A970" s="58">
        <f>IF(Замеры!B962=0, " ", Замеры!B962)</f>
        <v>959</v>
      </c>
      <c r="B970" s="59">
        <f>Замеры!J962</f>
        <v>0</v>
      </c>
      <c r="C970" s="60" t="str">
        <f>Замеры!G962</f>
        <v xml:space="preserve">Группа от QF </v>
      </c>
      <c r="D970" s="29" t="s">
        <v>73</v>
      </c>
      <c r="E970" s="28">
        <f>Замеры!L962</f>
        <v>0</v>
      </c>
      <c r="F970" s="29" t="s">
        <v>85</v>
      </c>
      <c r="G970" s="29">
        <f t="shared" si="72"/>
        <v>15</v>
      </c>
      <c r="H970" s="29">
        <f t="shared" si="73"/>
        <v>30</v>
      </c>
      <c r="I970" s="29" t="s">
        <v>72</v>
      </c>
      <c r="J970" s="29">
        <f t="shared" ca="1" si="70"/>
        <v>20.399999999999999</v>
      </c>
      <c r="K970" s="29">
        <f t="shared" si="74"/>
        <v>0.3</v>
      </c>
      <c r="L970" s="29">
        <f t="shared" ca="1" si="71"/>
        <v>1.7999999999999999E-2</v>
      </c>
      <c r="M970">
        <f>Замеры!AC962</f>
        <v>0</v>
      </c>
    </row>
    <row r="971" spans="1:13" ht="15.6" x14ac:dyDescent="0.3">
      <c r="A971" s="58">
        <f>IF(Замеры!B963=0, " ", Замеры!B963)</f>
        <v>960</v>
      </c>
      <c r="B971" s="59">
        <f>Замеры!J963</f>
        <v>0</v>
      </c>
      <c r="C971" s="60" t="str">
        <f>Замеры!G963</f>
        <v xml:space="preserve">Группа от QF </v>
      </c>
      <c r="D971" s="29" t="s">
        <v>73</v>
      </c>
      <c r="E971" s="28">
        <f>Замеры!L963</f>
        <v>0</v>
      </c>
      <c r="F971" s="29" t="s">
        <v>85</v>
      </c>
      <c r="G971" s="29">
        <f t="shared" si="72"/>
        <v>15</v>
      </c>
      <c r="H971" s="29">
        <f t="shared" si="73"/>
        <v>30</v>
      </c>
      <c r="I971" s="29" t="s">
        <v>72</v>
      </c>
      <c r="J971" s="29">
        <f t="shared" ca="1" si="70"/>
        <v>20.100000000000001</v>
      </c>
      <c r="K971" s="29">
        <f t="shared" si="74"/>
        <v>0.3</v>
      </c>
      <c r="L971" s="29">
        <f t="shared" ca="1" si="71"/>
        <v>8.0000000000000002E-3</v>
      </c>
      <c r="M971">
        <f>Замеры!AC963</f>
        <v>0</v>
      </c>
    </row>
    <row r="972" spans="1:13" ht="15.6" x14ac:dyDescent="0.3">
      <c r="A972" s="58">
        <f>IF(Замеры!B964=0, " ", Замеры!B964)</f>
        <v>961</v>
      </c>
      <c r="B972" s="59">
        <f>Замеры!J964</f>
        <v>0</v>
      </c>
      <c r="C972" s="60" t="str">
        <f>Замеры!G964</f>
        <v xml:space="preserve">Группа от QF </v>
      </c>
      <c r="D972" s="29" t="s">
        <v>73</v>
      </c>
      <c r="E972" s="28">
        <f>Замеры!L964</f>
        <v>0</v>
      </c>
      <c r="F972" s="29" t="s">
        <v>85</v>
      </c>
      <c r="G972" s="29">
        <f t="shared" si="72"/>
        <v>15</v>
      </c>
      <c r="H972" s="29">
        <f t="shared" si="73"/>
        <v>30</v>
      </c>
      <c r="I972" s="29" t="s">
        <v>72</v>
      </c>
      <c r="J972" s="29">
        <f t="shared" ref="J972:J1035" ca="1" si="75">RANDBETWEEN(201,219)/10</f>
        <v>20.100000000000001</v>
      </c>
      <c r="K972" s="29">
        <f t="shared" si="74"/>
        <v>0.3</v>
      </c>
      <c r="L972" s="29">
        <f t="shared" ref="L972:L1035" ca="1" si="76">RANDBETWEEN(7,19)/1000</f>
        <v>1.6E-2</v>
      </c>
      <c r="M972">
        <f>Замеры!AC964</f>
        <v>0</v>
      </c>
    </row>
    <row r="973" spans="1:13" ht="15.6" x14ac:dyDescent="0.3">
      <c r="A973" s="58">
        <f>IF(Замеры!B965=0, " ", Замеры!B965)</f>
        <v>962</v>
      </c>
      <c r="B973" s="59">
        <f>Замеры!J965</f>
        <v>0</v>
      </c>
      <c r="C973" s="60" t="str">
        <f>Замеры!G965</f>
        <v xml:space="preserve">Группа от QF </v>
      </c>
      <c r="D973" s="29" t="s">
        <v>73</v>
      </c>
      <c r="E973" s="28">
        <f>Замеры!L965</f>
        <v>0</v>
      </c>
      <c r="F973" s="29" t="s">
        <v>85</v>
      </c>
      <c r="G973" s="29">
        <f t="shared" ref="G973:G1036" si="77">$M$9</f>
        <v>15</v>
      </c>
      <c r="H973" s="29">
        <f t="shared" ref="H973:H1036" si="78">$N$9</f>
        <v>30</v>
      </c>
      <c r="I973" s="29" t="s">
        <v>72</v>
      </c>
      <c r="J973" s="29">
        <f t="shared" ca="1" si="75"/>
        <v>20.2</v>
      </c>
      <c r="K973" s="29">
        <f t="shared" ref="K973:K1036" si="79">$O$9</f>
        <v>0.3</v>
      </c>
      <c r="L973" s="29">
        <f t="shared" ca="1" si="76"/>
        <v>1.4E-2</v>
      </c>
      <c r="M973">
        <f>Замеры!AC965</f>
        <v>0</v>
      </c>
    </row>
    <row r="974" spans="1:13" ht="15.6" x14ac:dyDescent="0.3">
      <c r="A974" s="58">
        <f>IF(Замеры!B966=0, " ", Замеры!B966)</f>
        <v>963</v>
      </c>
      <c r="B974" s="59">
        <f>Замеры!J966</f>
        <v>0</v>
      </c>
      <c r="C974" s="60" t="str">
        <f>Замеры!G966</f>
        <v xml:space="preserve">Группа от QF </v>
      </c>
      <c r="D974" s="29" t="s">
        <v>73</v>
      </c>
      <c r="E974" s="28">
        <f>Замеры!L966</f>
        <v>0</v>
      </c>
      <c r="F974" s="29" t="s">
        <v>85</v>
      </c>
      <c r="G974" s="29">
        <f t="shared" si="77"/>
        <v>15</v>
      </c>
      <c r="H974" s="29">
        <f t="shared" si="78"/>
        <v>30</v>
      </c>
      <c r="I974" s="29" t="s">
        <v>72</v>
      </c>
      <c r="J974" s="29">
        <f t="shared" ca="1" si="75"/>
        <v>20.9</v>
      </c>
      <c r="K974" s="29">
        <f t="shared" si="79"/>
        <v>0.3</v>
      </c>
      <c r="L974" s="29">
        <f t="shared" ca="1" si="76"/>
        <v>1.4999999999999999E-2</v>
      </c>
      <c r="M974">
        <f>Замеры!AC966</f>
        <v>0</v>
      </c>
    </row>
    <row r="975" spans="1:13" ht="15.6" x14ac:dyDescent="0.3">
      <c r="A975" s="58">
        <f>IF(Замеры!B967=0, " ", Замеры!B967)</f>
        <v>964</v>
      </c>
      <c r="B975" s="59">
        <f>Замеры!J967</f>
        <v>0</v>
      </c>
      <c r="C975" s="60" t="str">
        <f>Замеры!G967</f>
        <v xml:space="preserve">Группа от QF </v>
      </c>
      <c r="D975" s="29" t="s">
        <v>73</v>
      </c>
      <c r="E975" s="28">
        <f>Замеры!L967</f>
        <v>0</v>
      </c>
      <c r="F975" s="29" t="s">
        <v>85</v>
      </c>
      <c r="G975" s="29">
        <f t="shared" si="77"/>
        <v>15</v>
      </c>
      <c r="H975" s="29">
        <f t="shared" si="78"/>
        <v>30</v>
      </c>
      <c r="I975" s="29" t="s">
        <v>72</v>
      </c>
      <c r="J975" s="29">
        <f t="shared" ca="1" si="75"/>
        <v>21.5</v>
      </c>
      <c r="K975" s="29">
        <f t="shared" si="79"/>
        <v>0.3</v>
      </c>
      <c r="L975" s="29">
        <f t="shared" ca="1" si="76"/>
        <v>1.2999999999999999E-2</v>
      </c>
      <c r="M975">
        <f>Замеры!AC967</f>
        <v>0</v>
      </c>
    </row>
    <row r="976" spans="1:13" ht="15.6" x14ac:dyDescent="0.3">
      <c r="A976" s="58">
        <f>IF(Замеры!B968=0, " ", Замеры!B968)</f>
        <v>965</v>
      </c>
      <c r="B976" s="59">
        <f>Замеры!J968</f>
        <v>0</v>
      </c>
      <c r="C976" s="60" t="str">
        <f>Замеры!G968</f>
        <v xml:space="preserve">Группа от QF </v>
      </c>
      <c r="D976" s="29" t="s">
        <v>73</v>
      </c>
      <c r="E976" s="28">
        <f>Замеры!L968</f>
        <v>0</v>
      </c>
      <c r="F976" s="29" t="s">
        <v>85</v>
      </c>
      <c r="G976" s="29">
        <f t="shared" si="77"/>
        <v>15</v>
      </c>
      <c r="H976" s="29">
        <f t="shared" si="78"/>
        <v>30</v>
      </c>
      <c r="I976" s="29" t="s">
        <v>72</v>
      </c>
      <c r="J976" s="29">
        <f t="shared" ca="1" si="75"/>
        <v>21</v>
      </c>
      <c r="K976" s="29">
        <f t="shared" si="79"/>
        <v>0.3</v>
      </c>
      <c r="L976" s="29">
        <f t="shared" ca="1" si="76"/>
        <v>1.7000000000000001E-2</v>
      </c>
      <c r="M976">
        <f>Замеры!AC968</f>
        <v>0</v>
      </c>
    </row>
    <row r="977" spans="1:13" ht="15.6" x14ac:dyDescent="0.3">
      <c r="A977" s="58">
        <f>IF(Замеры!B969=0, " ", Замеры!B969)</f>
        <v>966</v>
      </c>
      <c r="B977" s="59">
        <f>Замеры!J969</f>
        <v>0</v>
      </c>
      <c r="C977" s="60" t="str">
        <f>Замеры!G969</f>
        <v xml:space="preserve">Группа от QF </v>
      </c>
      <c r="D977" s="29" t="s">
        <v>73</v>
      </c>
      <c r="E977" s="28">
        <f>Замеры!L969</f>
        <v>0</v>
      </c>
      <c r="F977" s="29" t="s">
        <v>85</v>
      </c>
      <c r="G977" s="29">
        <f t="shared" si="77"/>
        <v>15</v>
      </c>
      <c r="H977" s="29">
        <f t="shared" si="78"/>
        <v>30</v>
      </c>
      <c r="I977" s="29" t="s">
        <v>72</v>
      </c>
      <c r="J977" s="29">
        <f t="shared" ca="1" si="75"/>
        <v>21.4</v>
      </c>
      <c r="K977" s="29">
        <f t="shared" si="79"/>
        <v>0.3</v>
      </c>
      <c r="L977" s="29">
        <f t="shared" ca="1" si="76"/>
        <v>0.01</v>
      </c>
      <c r="M977">
        <f>Замеры!AC969</f>
        <v>0</v>
      </c>
    </row>
    <row r="978" spans="1:13" ht="15.6" x14ac:dyDescent="0.3">
      <c r="A978" s="58">
        <f>IF(Замеры!B970=0, " ", Замеры!B970)</f>
        <v>967</v>
      </c>
      <c r="B978" s="59">
        <f>Замеры!J970</f>
        <v>0</v>
      </c>
      <c r="C978" s="60" t="str">
        <f>Замеры!G970</f>
        <v xml:space="preserve">Группа от QF </v>
      </c>
      <c r="D978" s="29" t="s">
        <v>73</v>
      </c>
      <c r="E978" s="28">
        <f>Замеры!L970</f>
        <v>0</v>
      </c>
      <c r="F978" s="29" t="s">
        <v>85</v>
      </c>
      <c r="G978" s="29">
        <f t="shared" si="77"/>
        <v>15</v>
      </c>
      <c r="H978" s="29">
        <f t="shared" si="78"/>
        <v>30</v>
      </c>
      <c r="I978" s="29" t="s">
        <v>72</v>
      </c>
      <c r="J978" s="29">
        <f t="shared" ca="1" si="75"/>
        <v>21.8</v>
      </c>
      <c r="K978" s="29">
        <f t="shared" si="79"/>
        <v>0.3</v>
      </c>
      <c r="L978" s="29">
        <f t="shared" ca="1" si="76"/>
        <v>1.7999999999999999E-2</v>
      </c>
      <c r="M978">
        <f>Замеры!AC970</f>
        <v>0</v>
      </c>
    </row>
    <row r="979" spans="1:13" ht="15.6" x14ac:dyDescent="0.3">
      <c r="A979" s="58">
        <f>IF(Замеры!B971=0, " ", Замеры!B971)</f>
        <v>968</v>
      </c>
      <c r="B979" s="59">
        <f>Замеры!J971</f>
        <v>0</v>
      </c>
      <c r="C979" s="60" t="str">
        <f>Замеры!G971</f>
        <v xml:space="preserve">Группа от QF </v>
      </c>
      <c r="D979" s="29" t="s">
        <v>73</v>
      </c>
      <c r="E979" s="28">
        <f>Замеры!L971</f>
        <v>0</v>
      </c>
      <c r="F979" s="29" t="s">
        <v>85</v>
      </c>
      <c r="G979" s="29">
        <f t="shared" si="77"/>
        <v>15</v>
      </c>
      <c r="H979" s="29">
        <f t="shared" si="78"/>
        <v>30</v>
      </c>
      <c r="I979" s="29" t="s">
        <v>72</v>
      </c>
      <c r="J979" s="29">
        <f t="shared" ca="1" si="75"/>
        <v>20.399999999999999</v>
      </c>
      <c r="K979" s="29">
        <f t="shared" si="79"/>
        <v>0.3</v>
      </c>
      <c r="L979" s="29">
        <f t="shared" ca="1" si="76"/>
        <v>1.4E-2</v>
      </c>
      <c r="M979">
        <f>Замеры!AC971</f>
        <v>0</v>
      </c>
    </row>
    <row r="980" spans="1:13" ht="15.6" x14ac:dyDescent="0.3">
      <c r="A980" s="58">
        <f>IF(Замеры!B972=0, " ", Замеры!B972)</f>
        <v>969</v>
      </c>
      <c r="B980" s="59">
        <f>Замеры!J972</f>
        <v>0</v>
      </c>
      <c r="C980" s="60" t="str">
        <f>Замеры!G972</f>
        <v xml:space="preserve">Группа от QF </v>
      </c>
      <c r="D980" s="29" t="s">
        <v>73</v>
      </c>
      <c r="E980" s="28">
        <f>Замеры!L972</f>
        <v>0</v>
      </c>
      <c r="F980" s="29" t="s">
        <v>85</v>
      </c>
      <c r="G980" s="29">
        <f t="shared" si="77"/>
        <v>15</v>
      </c>
      <c r="H980" s="29">
        <f t="shared" si="78"/>
        <v>30</v>
      </c>
      <c r="I980" s="29" t="s">
        <v>72</v>
      </c>
      <c r="J980" s="29">
        <f t="shared" ca="1" si="75"/>
        <v>21.5</v>
      </c>
      <c r="K980" s="29">
        <f t="shared" si="79"/>
        <v>0.3</v>
      </c>
      <c r="L980" s="29">
        <f t="shared" ca="1" si="76"/>
        <v>8.0000000000000002E-3</v>
      </c>
      <c r="M980">
        <f>Замеры!AC972</f>
        <v>0</v>
      </c>
    </row>
    <row r="981" spans="1:13" ht="15.6" x14ac:dyDescent="0.3">
      <c r="A981" s="58">
        <f>IF(Замеры!B973=0, " ", Замеры!B973)</f>
        <v>970</v>
      </c>
      <c r="B981" s="59">
        <f>Замеры!J973</f>
        <v>0</v>
      </c>
      <c r="C981" s="60" t="str">
        <f>Замеры!G973</f>
        <v xml:space="preserve">Группа от QF </v>
      </c>
      <c r="D981" s="29" t="s">
        <v>73</v>
      </c>
      <c r="E981" s="28">
        <f>Замеры!L973</f>
        <v>0</v>
      </c>
      <c r="F981" s="29" t="s">
        <v>85</v>
      </c>
      <c r="G981" s="29">
        <f t="shared" si="77"/>
        <v>15</v>
      </c>
      <c r="H981" s="29">
        <f t="shared" si="78"/>
        <v>30</v>
      </c>
      <c r="I981" s="29" t="s">
        <v>72</v>
      </c>
      <c r="J981" s="29">
        <f t="shared" ca="1" si="75"/>
        <v>21.3</v>
      </c>
      <c r="K981" s="29">
        <f t="shared" si="79"/>
        <v>0.3</v>
      </c>
      <c r="L981" s="29">
        <f t="shared" ca="1" si="76"/>
        <v>1.7999999999999999E-2</v>
      </c>
      <c r="M981">
        <f>Замеры!AC973</f>
        <v>0</v>
      </c>
    </row>
    <row r="982" spans="1:13" ht="15.6" x14ac:dyDescent="0.3">
      <c r="A982" s="58">
        <f>IF(Замеры!B974=0, " ", Замеры!B974)</f>
        <v>971</v>
      </c>
      <c r="B982" s="59">
        <f>Замеры!J974</f>
        <v>0</v>
      </c>
      <c r="C982" s="60" t="str">
        <f>Замеры!G974</f>
        <v xml:space="preserve">Группа от QF </v>
      </c>
      <c r="D982" s="29" t="s">
        <v>73</v>
      </c>
      <c r="E982" s="28">
        <f>Замеры!L974</f>
        <v>0</v>
      </c>
      <c r="F982" s="29" t="s">
        <v>85</v>
      </c>
      <c r="G982" s="29">
        <f t="shared" si="77"/>
        <v>15</v>
      </c>
      <c r="H982" s="29">
        <f t="shared" si="78"/>
        <v>30</v>
      </c>
      <c r="I982" s="29" t="s">
        <v>72</v>
      </c>
      <c r="J982" s="29">
        <f t="shared" ca="1" si="75"/>
        <v>20.8</v>
      </c>
      <c r="K982" s="29">
        <f t="shared" si="79"/>
        <v>0.3</v>
      </c>
      <c r="L982" s="29">
        <f t="shared" ca="1" si="76"/>
        <v>1.4999999999999999E-2</v>
      </c>
      <c r="M982">
        <f>Замеры!AC974</f>
        <v>0</v>
      </c>
    </row>
    <row r="983" spans="1:13" ht="15.6" x14ac:dyDescent="0.3">
      <c r="A983" s="58">
        <f>IF(Замеры!B975=0, " ", Замеры!B975)</f>
        <v>972</v>
      </c>
      <c r="B983" s="59">
        <f>Замеры!J975</f>
        <v>0</v>
      </c>
      <c r="C983" s="60" t="str">
        <f>Замеры!G975</f>
        <v xml:space="preserve">Группа от QF </v>
      </c>
      <c r="D983" s="29" t="s">
        <v>73</v>
      </c>
      <c r="E983" s="28">
        <f>Замеры!L975</f>
        <v>0</v>
      </c>
      <c r="F983" s="29" t="s">
        <v>85</v>
      </c>
      <c r="G983" s="29">
        <f t="shared" si="77"/>
        <v>15</v>
      </c>
      <c r="H983" s="29">
        <f t="shared" si="78"/>
        <v>30</v>
      </c>
      <c r="I983" s="29" t="s">
        <v>72</v>
      </c>
      <c r="J983" s="29">
        <f t="shared" ca="1" si="75"/>
        <v>21.8</v>
      </c>
      <c r="K983" s="29">
        <f t="shared" si="79"/>
        <v>0.3</v>
      </c>
      <c r="L983" s="29">
        <f t="shared" ca="1" si="76"/>
        <v>7.0000000000000001E-3</v>
      </c>
      <c r="M983">
        <f>Замеры!AC975</f>
        <v>0</v>
      </c>
    </row>
    <row r="984" spans="1:13" ht="15.6" x14ac:dyDescent="0.3">
      <c r="A984" s="58">
        <f>IF(Замеры!B976=0, " ", Замеры!B976)</f>
        <v>973</v>
      </c>
      <c r="B984" s="59">
        <f>Замеры!J976</f>
        <v>0</v>
      </c>
      <c r="C984" s="60" t="str">
        <f>Замеры!G976</f>
        <v xml:space="preserve">Группа от QF </v>
      </c>
      <c r="D984" s="29" t="s">
        <v>73</v>
      </c>
      <c r="E984" s="28">
        <f>Замеры!L976</f>
        <v>0</v>
      </c>
      <c r="F984" s="29" t="s">
        <v>85</v>
      </c>
      <c r="G984" s="29">
        <f t="shared" si="77"/>
        <v>15</v>
      </c>
      <c r="H984" s="29">
        <f t="shared" si="78"/>
        <v>30</v>
      </c>
      <c r="I984" s="29" t="s">
        <v>72</v>
      </c>
      <c r="J984" s="29">
        <f t="shared" ca="1" si="75"/>
        <v>21.1</v>
      </c>
      <c r="K984" s="29">
        <f t="shared" si="79"/>
        <v>0.3</v>
      </c>
      <c r="L984" s="29">
        <f t="shared" ca="1" si="76"/>
        <v>1.2999999999999999E-2</v>
      </c>
      <c r="M984">
        <f>Замеры!AC976</f>
        <v>0</v>
      </c>
    </row>
    <row r="985" spans="1:13" ht="15.6" x14ac:dyDescent="0.3">
      <c r="A985" s="58">
        <f>IF(Замеры!B977=0, " ", Замеры!B977)</f>
        <v>974</v>
      </c>
      <c r="B985" s="59">
        <f>Замеры!J977</f>
        <v>0</v>
      </c>
      <c r="C985" s="60" t="str">
        <f>Замеры!G977</f>
        <v xml:space="preserve">Группа от QF </v>
      </c>
      <c r="D985" s="29" t="s">
        <v>73</v>
      </c>
      <c r="E985" s="28">
        <f>Замеры!L977</f>
        <v>0</v>
      </c>
      <c r="F985" s="29" t="s">
        <v>85</v>
      </c>
      <c r="G985" s="29">
        <f t="shared" si="77"/>
        <v>15</v>
      </c>
      <c r="H985" s="29">
        <f t="shared" si="78"/>
        <v>30</v>
      </c>
      <c r="I985" s="29" t="s">
        <v>72</v>
      </c>
      <c r="J985" s="29">
        <f t="shared" ca="1" si="75"/>
        <v>20.8</v>
      </c>
      <c r="K985" s="29">
        <f t="shared" si="79"/>
        <v>0.3</v>
      </c>
      <c r="L985" s="29">
        <f t="shared" ca="1" si="76"/>
        <v>7.0000000000000001E-3</v>
      </c>
      <c r="M985">
        <f>Замеры!AC977</f>
        <v>0</v>
      </c>
    </row>
    <row r="986" spans="1:13" ht="15.6" x14ac:dyDescent="0.3">
      <c r="A986" s="58">
        <f>IF(Замеры!B978=0, " ", Замеры!B978)</f>
        <v>975</v>
      </c>
      <c r="B986" s="59">
        <f>Замеры!J978</f>
        <v>0</v>
      </c>
      <c r="C986" s="60" t="str">
        <f>Замеры!G978</f>
        <v xml:space="preserve">Группа от QF </v>
      </c>
      <c r="D986" s="29" t="s">
        <v>73</v>
      </c>
      <c r="E986" s="28">
        <f>Замеры!L978</f>
        <v>0</v>
      </c>
      <c r="F986" s="29" t="s">
        <v>85</v>
      </c>
      <c r="G986" s="29">
        <f t="shared" si="77"/>
        <v>15</v>
      </c>
      <c r="H986" s="29">
        <f t="shared" si="78"/>
        <v>30</v>
      </c>
      <c r="I986" s="29" t="s">
        <v>72</v>
      </c>
      <c r="J986" s="29">
        <f t="shared" ca="1" si="75"/>
        <v>20.5</v>
      </c>
      <c r="K986" s="29">
        <f t="shared" si="79"/>
        <v>0.3</v>
      </c>
      <c r="L986" s="29">
        <f t="shared" ca="1" si="76"/>
        <v>8.9999999999999993E-3</v>
      </c>
      <c r="M986">
        <f>Замеры!AC978</f>
        <v>0</v>
      </c>
    </row>
    <row r="987" spans="1:13" ht="15.6" x14ac:dyDescent="0.3">
      <c r="A987" s="58">
        <f>IF(Замеры!B979=0, " ", Замеры!B979)</f>
        <v>976</v>
      </c>
      <c r="B987" s="59">
        <f>Замеры!J979</f>
        <v>0</v>
      </c>
      <c r="C987" s="60" t="str">
        <f>Замеры!G979</f>
        <v xml:space="preserve">Группа от QF </v>
      </c>
      <c r="D987" s="29" t="s">
        <v>73</v>
      </c>
      <c r="E987" s="28">
        <f>Замеры!L979</f>
        <v>0</v>
      </c>
      <c r="F987" s="29" t="s">
        <v>85</v>
      </c>
      <c r="G987" s="29">
        <f t="shared" si="77"/>
        <v>15</v>
      </c>
      <c r="H987" s="29">
        <f t="shared" si="78"/>
        <v>30</v>
      </c>
      <c r="I987" s="29" t="s">
        <v>72</v>
      </c>
      <c r="J987" s="29">
        <f t="shared" ca="1" si="75"/>
        <v>20.7</v>
      </c>
      <c r="K987" s="29">
        <f t="shared" si="79"/>
        <v>0.3</v>
      </c>
      <c r="L987" s="29">
        <f t="shared" ca="1" si="76"/>
        <v>1.6E-2</v>
      </c>
      <c r="M987">
        <f>Замеры!AC979</f>
        <v>0</v>
      </c>
    </row>
    <row r="988" spans="1:13" ht="15.6" x14ac:dyDescent="0.3">
      <c r="A988" s="58">
        <f>IF(Замеры!B980=0, " ", Замеры!B980)</f>
        <v>977</v>
      </c>
      <c r="B988" s="59">
        <f>Замеры!J980</f>
        <v>0</v>
      </c>
      <c r="C988" s="60" t="str">
        <f>Замеры!G980</f>
        <v xml:space="preserve">Группа от QF </v>
      </c>
      <c r="D988" s="29" t="s">
        <v>73</v>
      </c>
      <c r="E988" s="28">
        <f>Замеры!L980</f>
        <v>0</v>
      </c>
      <c r="F988" s="29" t="s">
        <v>85</v>
      </c>
      <c r="G988" s="29">
        <f t="shared" si="77"/>
        <v>15</v>
      </c>
      <c r="H988" s="29">
        <f t="shared" si="78"/>
        <v>30</v>
      </c>
      <c r="I988" s="29" t="s">
        <v>72</v>
      </c>
      <c r="J988" s="29">
        <f t="shared" ca="1" si="75"/>
        <v>21.4</v>
      </c>
      <c r="K988" s="29">
        <f t="shared" si="79"/>
        <v>0.3</v>
      </c>
      <c r="L988" s="29">
        <f t="shared" ca="1" si="76"/>
        <v>8.9999999999999993E-3</v>
      </c>
      <c r="M988">
        <f>Замеры!AC980</f>
        <v>0</v>
      </c>
    </row>
    <row r="989" spans="1:13" ht="15.6" x14ac:dyDescent="0.3">
      <c r="A989" s="58">
        <f>IF(Замеры!B981=0, " ", Замеры!B981)</f>
        <v>978</v>
      </c>
      <c r="B989" s="59">
        <f>Замеры!J981</f>
        <v>0</v>
      </c>
      <c r="C989" s="60" t="str">
        <f>Замеры!G981</f>
        <v xml:space="preserve">Группа от QF </v>
      </c>
      <c r="D989" s="29" t="s">
        <v>73</v>
      </c>
      <c r="E989" s="28">
        <f>Замеры!L981</f>
        <v>0</v>
      </c>
      <c r="F989" s="29" t="s">
        <v>85</v>
      </c>
      <c r="G989" s="29">
        <f t="shared" si="77"/>
        <v>15</v>
      </c>
      <c r="H989" s="29">
        <f t="shared" si="78"/>
        <v>30</v>
      </c>
      <c r="I989" s="29" t="s">
        <v>72</v>
      </c>
      <c r="J989" s="29">
        <f t="shared" ca="1" si="75"/>
        <v>21.7</v>
      </c>
      <c r="K989" s="29">
        <f t="shared" si="79"/>
        <v>0.3</v>
      </c>
      <c r="L989" s="29">
        <f t="shared" ca="1" si="76"/>
        <v>1.9E-2</v>
      </c>
      <c r="M989">
        <f>Замеры!AC981</f>
        <v>0</v>
      </c>
    </row>
    <row r="990" spans="1:13" ht="15.6" x14ac:dyDescent="0.3">
      <c r="A990" s="58">
        <f>IF(Замеры!B982=0, " ", Замеры!B982)</f>
        <v>979</v>
      </c>
      <c r="B990" s="59">
        <f>Замеры!J982</f>
        <v>0</v>
      </c>
      <c r="C990" s="60" t="str">
        <f>Замеры!G982</f>
        <v xml:space="preserve">Группа от QF </v>
      </c>
      <c r="D990" s="29" t="s">
        <v>73</v>
      </c>
      <c r="E990" s="28">
        <f>Замеры!L982</f>
        <v>0</v>
      </c>
      <c r="F990" s="29" t="s">
        <v>85</v>
      </c>
      <c r="G990" s="29">
        <f t="shared" si="77"/>
        <v>15</v>
      </c>
      <c r="H990" s="29">
        <f t="shared" si="78"/>
        <v>30</v>
      </c>
      <c r="I990" s="29" t="s">
        <v>72</v>
      </c>
      <c r="J990" s="29">
        <f t="shared" ca="1" si="75"/>
        <v>20.2</v>
      </c>
      <c r="K990" s="29">
        <f t="shared" si="79"/>
        <v>0.3</v>
      </c>
      <c r="L990" s="29">
        <f t="shared" ca="1" si="76"/>
        <v>1.7999999999999999E-2</v>
      </c>
      <c r="M990">
        <f>Замеры!AC982</f>
        <v>0</v>
      </c>
    </row>
    <row r="991" spans="1:13" ht="15.6" x14ac:dyDescent="0.3">
      <c r="A991" s="58">
        <f>IF(Замеры!B983=0, " ", Замеры!B983)</f>
        <v>980</v>
      </c>
      <c r="B991" s="59">
        <f>Замеры!J983</f>
        <v>0</v>
      </c>
      <c r="C991" s="60" t="str">
        <f>Замеры!G983</f>
        <v xml:space="preserve">Группа от QF </v>
      </c>
      <c r="D991" s="29" t="s">
        <v>73</v>
      </c>
      <c r="E991" s="28">
        <f>Замеры!L983</f>
        <v>0</v>
      </c>
      <c r="F991" s="29" t="s">
        <v>85</v>
      </c>
      <c r="G991" s="29">
        <f t="shared" si="77"/>
        <v>15</v>
      </c>
      <c r="H991" s="29">
        <f t="shared" si="78"/>
        <v>30</v>
      </c>
      <c r="I991" s="29" t="s">
        <v>72</v>
      </c>
      <c r="J991" s="29">
        <f t="shared" ca="1" si="75"/>
        <v>21.2</v>
      </c>
      <c r="K991" s="29">
        <f t="shared" si="79"/>
        <v>0.3</v>
      </c>
      <c r="L991" s="29">
        <f t="shared" ca="1" si="76"/>
        <v>1.7999999999999999E-2</v>
      </c>
      <c r="M991">
        <f>Замеры!AC983</f>
        <v>0</v>
      </c>
    </row>
    <row r="992" spans="1:13" ht="15.6" x14ac:dyDescent="0.3">
      <c r="A992" s="58">
        <f>IF(Замеры!B984=0, " ", Замеры!B984)</f>
        <v>981</v>
      </c>
      <c r="B992" s="59">
        <f>Замеры!J984</f>
        <v>0</v>
      </c>
      <c r="C992" s="60" t="str">
        <f>Замеры!G984</f>
        <v xml:space="preserve">Группа от QF </v>
      </c>
      <c r="D992" s="29" t="s">
        <v>73</v>
      </c>
      <c r="E992" s="28">
        <f>Замеры!L984</f>
        <v>0</v>
      </c>
      <c r="F992" s="29" t="s">
        <v>85</v>
      </c>
      <c r="G992" s="29">
        <f t="shared" si="77"/>
        <v>15</v>
      </c>
      <c r="H992" s="29">
        <f t="shared" si="78"/>
        <v>30</v>
      </c>
      <c r="I992" s="29" t="s">
        <v>72</v>
      </c>
      <c r="J992" s="29">
        <f t="shared" ca="1" si="75"/>
        <v>21.3</v>
      </c>
      <c r="K992" s="29">
        <f t="shared" si="79"/>
        <v>0.3</v>
      </c>
      <c r="L992" s="29">
        <f t="shared" ca="1" si="76"/>
        <v>0.01</v>
      </c>
      <c r="M992">
        <f>Замеры!AC984</f>
        <v>0</v>
      </c>
    </row>
    <row r="993" spans="1:13" ht="15.6" x14ac:dyDescent="0.3">
      <c r="A993" s="58">
        <f>IF(Замеры!B985=0, " ", Замеры!B985)</f>
        <v>982</v>
      </c>
      <c r="B993" s="59">
        <f>Замеры!J985</f>
        <v>0</v>
      </c>
      <c r="C993" s="60" t="str">
        <f>Замеры!G985</f>
        <v xml:space="preserve">Группа от QF </v>
      </c>
      <c r="D993" s="29" t="s">
        <v>73</v>
      </c>
      <c r="E993" s="28">
        <f>Замеры!L985</f>
        <v>0</v>
      </c>
      <c r="F993" s="29" t="s">
        <v>85</v>
      </c>
      <c r="G993" s="29">
        <f t="shared" si="77"/>
        <v>15</v>
      </c>
      <c r="H993" s="29">
        <f t="shared" si="78"/>
        <v>30</v>
      </c>
      <c r="I993" s="29" t="s">
        <v>72</v>
      </c>
      <c r="J993" s="29">
        <f t="shared" ca="1" si="75"/>
        <v>20.3</v>
      </c>
      <c r="K993" s="29">
        <f t="shared" si="79"/>
        <v>0.3</v>
      </c>
      <c r="L993" s="29">
        <f t="shared" ca="1" si="76"/>
        <v>8.0000000000000002E-3</v>
      </c>
      <c r="M993">
        <f>Замеры!AC985</f>
        <v>0</v>
      </c>
    </row>
    <row r="994" spans="1:13" ht="15.6" x14ac:dyDescent="0.3">
      <c r="A994" s="58">
        <f>IF(Замеры!B986=0, " ", Замеры!B986)</f>
        <v>983</v>
      </c>
      <c r="B994" s="59">
        <f>Замеры!J986</f>
        <v>0</v>
      </c>
      <c r="C994" s="60" t="str">
        <f>Замеры!G986</f>
        <v xml:space="preserve">Группа от QF </v>
      </c>
      <c r="D994" s="29" t="s">
        <v>73</v>
      </c>
      <c r="E994" s="28">
        <f>Замеры!L986</f>
        <v>0</v>
      </c>
      <c r="F994" s="29" t="s">
        <v>85</v>
      </c>
      <c r="G994" s="29">
        <f t="shared" si="77"/>
        <v>15</v>
      </c>
      <c r="H994" s="29">
        <f t="shared" si="78"/>
        <v>30</v>
      </c>
      <c r="I994" s="29" t="s">
        <v>72</v>
      </c>
      <c r="J994" s="29">
        <f t="shared" ca="1" si="75"/>
        <v>21.4</v>
      </c>
      <c r="K994" s="29">
        <f t="shared" si="79"/>
        <v>0.3</v>
      </c>
      <c r="L994" s="29">
        <f t="shared" ca="1" si="76"/>
        <v>1.0999999999999999E-2</v>
      </c>
      <c r="M994">
        <f>Замеры!AC986</f>
        <v>0</v>
      </c>
    </row>
    <row r="995" spans="1:13" ht="15.6" x14ac:dyDescent="0.3">
      <c r="A995" s="58">
        <f>IF(Замеры!B987=0, " ", Замеры!B987)</f>
        <v>984</v>
      </c>
      <c r="B995" s="59">
        <f>Замеры!J987</f>
        <v>0</v>
      </c>
      <c r="C995" s="60" t="str">
        <f>Замеры!G987</f>
        <v xml:space="preserve">Группа от QF </v>
      </c>
      <c r="D995" s="29" t="s">
        <v>73</v>
      </c>
      <c r="E995" s="28">
        <f>Замеры!L987</f>
        <v>0</v>
      </c>
      <c r="F995" s="29" t="s">
        <v>85</v>
      </c>
      <c r="G995" s="29">
        <f t="shared" si="77"/>
        <v>15</v>
      </c>
      <c r="H995" s="29">
        <f t="shared" si="78"/>
        <v>30</v>
      </c>
      <c r="I995" s="29" t="s">
        <v>72</v>
      </c>
      <c r="J995" s="29">
        <f t="shared" ca="1" si="75"/>
        <v>20.9</v>
      </c>
      <c r="K995" s="29">
        <f t="shared" si="79"/>
        <v>0.3</v>
      </c>
      <c r="L995" s="29">
        <f t="shared" ca="1" si="76"/>
        <v>1.2999999999999999E-2</v>
      </c>
      <c r="M995">
        <f>Замеры!AC987</f>
        <v>0</v>
      </c>
    </row>
    <row r="996" spans="1:13" ht="15.6" x14ac:dyDescent="0.3">
      <c r="A996" s="58">
        <f>IF(Замеры!B988=0, " ", Замеры!B988)</f>
        <v>985</v>
      </c>
      <c r="B996" s="59">
        <f>Замеры!J988</f>
        <v>0</v>
      </c>
      <c r="C996" s="60" t="str">
        <f>Замеры!G988</f>
        <v xml:space="preserve">Группа от QF </v>
      </c>
      <c r="D996" s="29" t="s">
        <v>73</v>
      </c>
      <c r="E996" s="28">
        <f>Замеры!L988</f>
        <v>0</v>
      </c>
      <c r="F996" s="29" t="s">
        <v>85</v>
      </c>
      <c r="G996" s="29">
        <f t="shared" si="77"/>
        <v>15</v>
      </c>
      <c r="H996" s="29">
        <f t="shared" si="78"/>
        <v>30</v>
      </c>
      <c r="I996" s="29" t="s">
        <v>72</v>
      </c>
      <c r="J996" s="29">
        <f t="shared" ca="1" si="75"/>
        <v>20.8</v>
      </c>
      <c r="K996" s="29">
        <f t="shared" si="79"/>
        <v>0.3</v>
      </c>
      <c r="L996" s="29">
        <f t="shared" ca="1" si="76"/>
        <v>7.0000000000000001E-3</v>
      </c>
      <c r="M996">
        <f>Замеры!AC988</f>
        <v>0</v>
      </c>
    </row>
    <row r="997" spans="1:13" ht="15.6" x14ac:dyDescent="0.3">
      <c r="A997" s="58">
        <f>IF(Замеры!B989=0, " ", Замеры!B989)</f>
        <v>986</v>
      </c>
      <c r="B997" s="59">
        <f>Замеры!J989</f>
        <v>0</v>
      </c>
      <c r="C997" s="60" t="str">
        <f>Замеры!G989</f>
        <v xml:space="preserve">Группа от QF </v>
      </c>
      <c r="D997" s="29" t="s">
        <v>73</v>
      </c>
      <c r="E997" s="28">
        <f>Замеры!L989</f>
        <v>0</v>
      </c>
      <c r="F997" s="29" t="s">
        <v>85</v>
      </c>
      <c r="G997" s="29">
        <f t="shared" si="77"/>
        <v>15</v>
      </c>
      <c r="H997" s="29">
        <f t="shared" si="78"/>
        <v>30</v>
      </c>
      <c r="I997" s="29" t="s">
        <v>72</v>
      </c>
      <c r="J997" s="29">
        <f t="shared" ca="1" si="75"/>
        <v>20.8</v>
      </c>
      <c r="K997" s="29">
        <f t="shared" si="79"/>
        <v>0.3</v>
      </c>
      <c r="L997" s="29">
        <f t="shared" ca="1" si="76"/>
        <v>0.01</v>
      </c>
      <c r="M997">
        <f>Замеры!AC989</f>
        <v>0</v>
      </c>
    </row>
    <row r="998" spans="1:13" ht="15.6" x14ac:dyDescent="0.3">
      <c r="A998" s="58">
        <f>IF(Замеры!B990=0, " ", Замеры!B990)</f>
        <v>987</v>
      </c>
      <c r="B998" s="59">
        <f>Замеры!J990</f>
        <v>0</v>
      </c>
      <c r="C998" s="60" t="str">
        <f>Замеры!G990</f>
        <v xml:space="preserve">Группа от QF </v>
      </c>
      <c r="D998" s="29" t="s">
        <v>73</v>
      </c>
      <c r="E998" s="28">
        <f>Замеры!L990</f>
        <v>0</v>
      </c>
      <c r="F998" s="29" t="s">
        <v>85</v>
      </c>
      <c r="G998" s="29">
        <f t="shared" si="77"/>
        <v>15</v>
      </c>
      <c r="H998" s="29">
        <f t="shared" si="78"/>
        <v>30</v>
      </c>
      <c r="I998" s="29" t="s">
        <v>72</v>
      </c>
      <c r="J998" s="29">
        <f t="shared" ca="1" si="75"/>
        <v>21.7</v>
      </c>
      <c r="K998" s="29">
        <f t="shared" si="79"/>
        <v>0.3</v>
      </c>
      <c r="L998" s="29">
        <f t="shared" ca="1" si="76"/>
        <v>1.7999999999999999E-2</v>
      </c>
      <c r="M998">
        <f>Замеры!AC990</f>
        <v>0</v>
      </c>
    </row>
    <row r="999" spans="1:13" ht="15.6" x14ac:dyDescent="0.3">
      <c r="A999" s="58">
        <f>IF(Замеры!B991=0, " ", Замеры!B991)</f>
        <v>988</v>
      </c>
      <c r="B999" s="59">
        <f>Замеры!J991</f>
        <v>0</v>
      </c>
      <c r="C999" s="60" t="str">
        <f>Замеры!G991</f>
        <v xml:space="preserve">Группа от QF </v>
      </c>
      <c r="D999" s="29" t="s">
        <v>73</v>
      </c>
      <c r="E999" s="28">
        <f>Замеры!L991</f>
        <v>0</v>
      </c>
      <c r="F999" s="29" t="s">
        <v>85</v>
      </c>
      <c r="G999" s="29">
        <f t="shared" si="77"/>
        <v>15</v>
      </c>
      <c r="H999" s="29">
        <f t="shared" si="78"/>
        <v>30</v>
      </c>
      <c r="I999" s="29" t="s">
        <v>72</v>
      </c>
      <c r="J999" s="29">
        <f t="shared" ca="1" si="75"/>
        <v>20.6</v>
      </c>
      <c r="K999" s="29">
        <f t="shared" si="79"/>
        <v>0.3</v>
      </c>
      <c r="L999" s="29">
        <f t="shared" ca="1" si="76"/>
        <v>1.7000000000000001E-2</v>
      </c>
      <c r="M999">
        <f>Замеры!AC991</f>
        <v>0</v>
      </c>
    </row>
    <row r="1000" spans="1:13" ht="15.6" x14ac:dyDescent="0.3">
      <c r="A1000" s="58">
        <f>IF(Замеры!B992=0, " ", Замеры!B992)</f>
        <v>989</v>
      </c>
      <c r="B1000" s="59">
        <f>Замеры!J992</f>
        <v>0</v>
      </c>
      <c r="C1000" s="60" t="str">
        <f>Замеры!G992</f>
        <v xml:space="preserve">Группа от QF </v>
      </c>
      <c r="D1000" s="29" t="s">
        <v>73</v>
      </c>
      <c r="E1000" s="28">
        <f>Замеры!L992</f>
        <v>0</v>
      </c>
      <c r="F1000" s="29" t="s">
        <v>85</v>
      </c>
      <c r="G1000" s="29">
        <f t="shared" si="77"/>
        <v>15</v>
      </c>
      <c r="H1000" s="29">
        <f t="shared" si="78"/>
        <v>30</v>
      </c>
      <c r="I1000" s="29" t="s">
        <v>72</v>
      </c>
      <c r="J1000" s="29">
        <f t="shared" ca="1" si="75"/>
        <v>21.3</v>
      </c>
      <c r="K1000" s="29">
        <f t="shared" si="79"/>
        <v>0.3</v>
      </c>
      <c r="L1000" s="29">
        <f t="shared" ca="1" si="76"/>
        <v>1.2999999999999999E-2</v>
      </c>
      <c r="M1000">
        <f>Замеры!AC992</f>
        <v>0</v>
      </c>
    </row>
    <row r="1001" spans="1:13" ht="15.6" x14ac:dyDescent="0.3">
      <c r="A1001" s="58">
        <f>IF(Замеры!B993=0, " ", Замеры!B993)</f>
        <v>990</v>
      </c>
      <c r="B1001" s="59">
        <f>Замеры!J993</f>
        <v>0</v>
      </c>
      <c r="C1001" s="60" t="str">
        <f>Замеры!G993</f>
        <v xml:space="preserve">Группа от QF </v>
      </c>
      <c r="D1001" s="29" t="s">
        <v>73</v>
      </c>
      <c r="E1001" s="28">
        <f>Замеры!L993</f>
        <v>0</v>
      </c>
      <c r="F1001" s="29" t="s">
        <v>85</v>
      </c>
      <c r="G1001" s="29">
        <f t="shared" si="77"/>
        <v>15</v>
      </c>
      <c r="H1001" s="29">
        <f t="shared" si="78"/>
        <v>30</v>
      </c>
      <c r="I1001" s="29" t="s">
        <v>72</v>
      </c>
      <c r="J1001" s="29">
        <f t="shared" ca="1" si="75"/>
        <v>21.3</v>
      </c>
      <c r="K1001" s="29">
        <f t="shared" si="79"/>
        <v>0.3</v>
      </c>
      <c r="L1001" s="29">
        <f t="shared" ca="1" si="76"/>
        <v>7.0000000000000001E-3</v>
      </c>
      <c r="M1001">
        <f>Замеры!AC993</f>
        <v>0</v>
      </c>
    </row>
    <row r="1002" spans="1:13" ht="15.6" x14ac:dyDescent="0.3">
      <c r="A1002" s="58">
        <f>IF(Замеры!B994=0, " ", Замеры!B994)</f>
        <v>991</v>
      </c>
      <c r="B1002" s="59">
        <f>Замеры!J994</f>
        <v>0</v>
      </c>
      <c r="C1002" s="60" t="str">
        <f>Замеры!G994</f>
        <v xml:space="preserve">Группа от QF </v>
      </c>
      <c r="D1002" s="29" t="s">
        <v>73</v>
      </c>
      <c r="E1002" s="28">
        <f>Замеры!L994</f>
        <v>0</v>
      </c>
      <c r="F1002" s="29" t="s">
        <v>85</v>
      </c>
      <c r="G1002" s="29">
        <f t="shared" si="77"/>
        <v>15</v>
      </c>
      <c r="H1002" s="29">
        <f t="shared" si="78"/>
        <v>30</v>
      </c>
      <c r="I1002" s="29" t="s">
        <v>72</v>
      </c>
      <c r="J1002" s="29">
        <f t="shared" ca="1" si="75"/>
        <v>21.5</v>
      </c>
      <c r="K1002" s="29">
        <f t="shared" si="79"/>
        <v>0.3</v>
      </c>
      <c r="L1002" s="29">
        <f t="shared" ca="1" si="76"/>
        <v>8.0000000000000002E-3</v>
      </c>
      <c r="M1002">
        <f>Замеры!AC994</f>
        <v>0</v>
      </c>
    </row>
    <row r="1003" spans="1:13" ht="15.6" x14ac:dyDescent="0.3">
      <c r="A1003" s="58">
        <f>IF(Замеры!B995=0, " ", Замеры!B995)</f>
        <v>992</v>
      </c>
      <c r="B1003" s="59">
        <f>Замеры!J995</f>
        <v>0</v>
      </c>
      <c r="C1003" s="60" t="str">
        <f>Замеры!G995</f>
        <v xml:space="preserve">Группа от QF </v>
      </c>
      <c r="D1003" s="29" t="s">
        <v>73</v>
      </c>
      <c r="E1003" s="28">
        <f>Замеры!L995</f>
        <v>0</v>
      </c>
      <c r="F1003" s="29" t="s">
        <v>85</v>
      </c>
      <c r="G1003" s="29">
        <f t="shared" si="77"/>
        <v>15</v>
      </c>
      <c r="H1003" s="29">
        <f t="shared" si="78"/>
        <v>30</v>
      </c>
      <c r="I1003" s="29" t="s">
        <v>72</v>
      </c>
      <c r="J1003" s="29">
        <f t="shared" ca="1" si="75"/>
        <v>21.5</v>
      </c>
      <c r="K1003" s="29">
        <f t="shared" si="79"/>
        <v>0.3</v>
      </c>
      <c r="L1003" s="29">
        <f t="shared" ca="1" si="76"/>
        <v>1.2E-2</v>
      </c>
      <c r="M1003">
        <f>Замеры!AC995</f>
        <v>0</v>
      </c>
    </row>
    <row r="1004" spans="1:13" ht="15.6" x14ac:dyDescent="0.3">
      <c r="A1004" s="58">
        <f>IF(Замеры!B996=0, " ", Замеры!B996)</f>
        <v>993</v>
      </c>
      <c r="B1004" s="59">
        <f>Замеры!J996</f>
        <v>0</v>
      </c>
      <c r="C1004" s="60" t="str">
        <f>Замеры!G996</f>
        <v xml:space="preserve">Группа от QF </v>
      </c>
      <c r="D1004" s="29" t="s">
        <v>73</v>
      </c>
      <c r="E1004" s="28">
        <f>Замеры!L996</f>
        <v>0</v>
      </c>
      <c r="F1004" s="29" t="s">
        <v>85</v>
      </c>
      <c r="G1004" s="29">
        <f t="shared" si="77"/>
        <v>15</v>
      </c>
      <c r="H1004" s="29">
        <f t="shared" si="78"/>
        <v>30</v>
      </c>
      <c r="I1004" s="29" t="s">
        <v>72</v>
      </c>
      <c r="J1004" s="29">
        <f t="shared" ca="1" si="75"/>
        <v>20.6</v>
      </c>
      <c r="K1004" s="29">
        <f t="shared" si="79"/>
        <v>0.3</v>
      </c>
      <c r="L1004" s="29">
        <f t="shared" ca="1" si="76"/>
        <v>1.4E-2</v>
      </c>
      <c r="M1004">
        <f>Замеры!AC996</f>
        <v>0</v>
      </c>
    </row>
    <row r="1005" spans="1:13" ht="15.6" x14ac:dyDescent="0.3">
      <c r="A1005" s="58">
        <f>IF(Замеры!B997=0, " ", Замеры!B997)</f>
        <v>994</v>
      </c>
      <c r="B1005" s="59">
        <f>Замеры!J997</f>
        <v>0</v>
      </c>
      <c r="C1005" s="60" t="str">
        <f>Замеры!G997</f>
        <v xml:space="preserve">Группа от QF </v>
      </c>
      <c r="D1005" s="29" t="s">
        <v>73</v>
      </c>
      <c r="E1005" s="28">
        <f>Замеры!L997</f>
        <v>0</v>
      </c>
      <c r="F1005" s="29" t="s">
        <v>85</v>
      </c>
      <c r="G1005" s="29">
        <f t="shared" si="77"/>
        <v>15</v>
      </c>
      <c r="H1005" s="29">
        <f t="shared" si="78"/>
        <v>30</v>
      </c>
      <c r="I1005" s="29" t="s">
        <v>72</v>
      </c>
      <c r="J1005" s="29">
        <f t="shared" ca="1" si="75"/>
        <v>21.4</v>
      </c>
      <c r="K1005" s="29">
        <f t="shared" si="79"/>
        <v>0.3</v>
      </c>
      <c r="L1005" s="29">
        <f t="shared" ca="1" si="76"/>
        <v>1.6E-2</v>
      </c>
      <c r="M1005">
        <f>Замеры!AC997</f>
        <v>0</v>
      </c>
    </row>
    <row r="1006" spans="1:13" ht="15.6" x14ac:dyDescent="0.3">
      <c r="A1006" s="58">
        <f>IF(Замеры!B998=0, " ", Замеры!B998)</f>
        <v>995</v>
      </c>
      <c r="B1006" s="59">
        <f>Замеры!J998</f>
        <v>0</v>
      </c>
      <c r="C1006" s="60" t="str">
        <f>Замеры!G998</f>
        <v xml:space="preserve">Группа от QF </v>
      </c>
      <c r="D1006" s="29" t="s">
        <v>73</v>
      </c>
      <c r="E1006" s="28">
        <f>Замеры!L998</f>
        <v>0</v>
      </c>
      <c r="F1006" s="29" t="s">
        <v>85</v>
      </c>
      <c r="G1006" s="29">
        <f t="shared" si="77"/>
        <v>15</v>
      </c>
      <c r="H1006" s="29">
        <f t="shared" si="78"/>
        <v>30</v>
      </c>
      <c r="I1006" s="29" t="s">
        <v>72</v>
      </c>
      <c r="J1006" s="29">
        <f t="shared" ca="1" si="75"/>
        <v>21.8</v>
      </c>
      <c r="K1006" s="29">
        <f t="shared" si="79"/>
        <v>0.3</v>
      </c>
      <c r="L1006" s="29">
        <f t="shared" ca="1" si="76"/>
        <v>1.7000000000000001E-2</v>
      </c>
      <c r="M1006">
        <f>Замеры!AC998</f>
        <v>0</v>
      </c>
    </row>
    <row r="1007" spans="1:13" ht="15.6" x14ac:dyDescent="0.3">
      <c r="A1007" s="58">
        <f>IF(Замеры!B999=0, " ", Замеры!B999)</f>
        <v>996</v>
      </c>
      <c r="B1007" s="59">
        <f>Замеры!J999</f>
        <v>0</v>
      </c>
      <c r="C1007" s="60" t="str">
        <f>Замеры!G999</f>
        <v xml:space="preserve">Группа от QF </v>
      </c>
      <c r="D1007" s="29" t="s">
        <v>73</v>
      </c>
      <c r="E1007" s="28">
        <f>Замеры!L999</f>
        <v>0</v>
      </c>
      <c r="F1007" s="29" t="s">
        <v>85</v>
      </c>
      <c r="G1007" s="29">
        <f t="shared" si="77"/>
        <v>15</v>
      </c>
      <c r="H1007" s="29">
        <f t="shared" si="78"/>
        <v>30</v>
      </c>
      <c r="I1007" s="29" t="s">
        <v>72</v>
      </c>
      <c r="J1007" s="29">
        <f t="shared" ca="1" si="75"/>
        <v>20.399999999999999</v>
      </c>
      <c r="K1007" s="29">
        <f t="shared" si="79"/>
        <v>0.3</v>
      </c>
      <c r="L1007" s="29">
        <f t="shared" ca="1" si="76"/>
        <v>1.7000000000000001E-2</v>
      </c>
      <c r="M1007">
        <f>Замеры!AC999</f>
        <v>0</v>
      </c>
    </row>
    <row r="1008" spans="1:13" ht="15.6" x14ac:dyDescent="0.3">
      <c r="A1008" s="58">
        <f>IF(Замеры!B1000=0, " ", Замеры!B1000)</f>
        <v>997</v>
      </c>
      <c r="B1008" s="59">
        <f>Замеры!J1000</f>
        <v>0</v>
      </c>
      <c r="C1008" s="60" t="str">
        <f>Замеры!G1000</f>
        <v xml:space="preserve">Группа от QF </v>
      </c>
      <c r="D1008" s="29" t="s">
        <v>73</v>
      </c>
      <c r="E1008" s="28">
        <f>Замеры!L1000</f>
        <v>0</v>
      </c>
      <c r="F1008" s="29" t="s">
        <v>85</v>
      </c>
      <c r="G1008" s="29">
        <f t="shared" si="77"/>
        <v>15</v>
      </c>
      <c r="H1008" s="29">
        <f t="shared" si="78"/>
        <v>30</v>
      </c>
      <c r="I1008" s="29" t="s">
        <v>72</v>
      </c>
      <c r="J1008" s="29">
        <f t="shared" ca="1" si="75"/>
        <v>21.5</v>
      </c>
      <c r="K1008" s="29">
        <f t="shared" si="79"/>
        <v>0.3</v>
      </c>
      <c r="L1008" s="29">
        <f t="shared" ca="1" si="76"/>
        <v>1.9E-2</v>
      </c>
      <c r="M1008">
        <f>Замеры!AC1000</f>
        <v>0</v>
      </c>
    </row>
    <row r="1009" spans="1:13" ht="15.6" x14ac:dyDescent="0.3">
      <c r="A1009" s="58">
        <f>IF(Замеры!B1001=0, " ", Замеры!B1001)</f>
        <v>998</v>
      </c>
      <c r="B1009" s="59">
        <f>Замеры!J1001</f>
        <v>0</v>
      </c>
      <c r="C1009" s="60" t="str">
        <f>Замеры!G1001</f>
        <v xml:space="preserve">Группа от QF </v>
      </c>
      <c r="D1009" s="29" t="s">
        <v>73</v>
      </c>
      <c r="E1009" s="28">
        <f>Замеры!L1001</f>
        <v>0</v>
      </c>
      <c r="F1009" s="29" t="s">
        <v>85</v>
      </c>
      <c r="G1009" s="29">
        <f t="shared" si="77"/>
        <v>15</v>
      </c>
      <c r="H1009" s="29">
        <f t="shared" si="78"/>
        <v>30</v>
      </c>
      <c r="I1009" s="29" t="s">
        <v>72</v>
      </c>
      <c r="J1009" s="29">
        <f t="shared" ca="1" si="75"/>
        <v>20.399999999999999</v>
      </c>
      <c r="K1009" s="29">
        <f t="shared" si="79"/>
        <v>0.3</v>
      </c>
      <c r="L1009" s="29">
        <f t="shared" ca="1" si="76"/>
        <v>1.0999999999999999E-2</v>
      </c>
      <c r="M1009">
        <f>Замеры!AC1001</f>
        <v>0</v>
      </c>
    </row>
    <row r="1010" spans="1:13" ht="15.6" x14ac:dyDescent="0.3">
      <c r="A1010" s="58">
        <f>IF(Замеры!B1002=0, " ", Замеры!B1002)</f>
        <v>999</v>
      </c>
      <c r="B1010" s="59">
        <f>Замеры!J1002</f>
        <v>0</v>
      </c>
      <c r="C1010" s="60" t="str">
        <f>Замеры!G1002</f>
        <v xml:space="preserve">Группа от QF </v>
      </c>
      <c r="D1010" s="29" t="s">
        <v>73</v>
      </c>
      <c r="E1010" s="28">
        <f>Замеры!L1002</f>
        <v>0</v>
      </c>
      <c r="F1010" s="29" t="s">
        <v>85</v>
      </c>
      <c r="G1010" s="29">
        <f t="shared" si="77"/>
        <v>15</v>
      </c>
      <c r="H1010" s="29">
        <f t="shared" si="78"/>
        <v>30</v>
      </c>
      <c r="I1010" s="29" t="s">
        <v>72</v>
      </c>
      <c r="J1010" s="29">
        <f t="shared" ca="1" si="75"/>
        <v>21.6</v>
      </c>
      <c r="K1010" s="29">
        <f t="shared" si="79"/>
        <v>0.3</v>
      </c>
      <c r="L1010" s="29">
        <f t="shared" ca="1" si="76"/>
        <v>8.9999999999999993E-3</v>
      </c>
      <c r="M1010">
        <f>Замеры!AC1002</f>
        <v>0</v>
      </c>
    </row>
    <row r="1011" spans="1:13" ht="15.6" x14ac:dyDescent="0.3">
      <c r="A1011" s="58">
        <f>IF(Замеры!B1003=0, " ", Замеры!B1003)</f>
        <v>1000</v>
      </c>
      <c r="B1011" s="59">
        <f>Замеры!J1003</f>
        <v>0</v>
      </c>
      <c r="C1011" s="60" t="str">
        <f>Замеры!G1003</f>
        <v xml:space="preserve">Группа от QF </v>
      </c>
      <c r="D1011" s="29" t="s">
        <v>73</v>
      </c>
      <c r="E1011" s="28">
        <f>Замеры!L1003</f>
        <v>0</v>
      </c>
      <c r="F1011" s="29" t="s">
        <v>85</v>
      </c>
      <c r="G1011" s="29">
        <f t="shared" si="77"/>
        <v>15</v>
      </c>
      <c r="H1011" s="29">
        <f t="shared" si="78"/>
        <v>30</v>
      </c>
      <c r="I1011" s="29" t="s">
        <v>72</v>
      </c>
      <c r="J1011" s="29">
        <f t="shared" ca="1" si="75"/>
        <v>20.100000000000001</v>
      </c>
      <c r="K1011" s="29">
        <f t="shared" si="79"/>
        <v>0.3</v>
      </c>
      <c r="L1011" s="29">
        <f t="shared" ca="1" si="76"/>
        <v>1.6E-2</v>
      </c>
      <c r="M1011">
        <f>Замеры!AC1003</f>
        <v>0</v>
      </c>
    </row>
    <row r="1012" spans="1:13" ht="15.6" x14ac:dyDescent="0.3">
      <c r="A1012" s="58">
        <f>IF(Замеры!B1004=0, " ", Замеры!B1004)</f>
        <v>1001</v>
      </c>
      <c r="B1012" s="59">
        <f>Замеры!J1004</f>
        <v>0</v>
      </c>
      <c r="C1012" s="60" t="str">
        <f>Замеры!G1004</f>
        <v xml:space="preserve">Группа от QF </v>
      </c>
      <c r="D1012" s="29" t="s">
        <v>73</v>
      </c>
      <c r="E1012" s="28">
        <f>Замеры!L1004</f>
        <v>0</v>
      </c>
      <c r="F1012" s="29" t="s">
        <v>85</v>
      </c>
      <c r="G1012" s="29">
        <f t="shared" si="77"/>
        <v>15</v>
      </c>
      <c r="H1012" s="29">
        <f t="shared" si="78"/>
        <v>30</v>
      </c>
      <c r="I1012" s="29" t="s">
        <v>72</v>
      </c>
      <c r="J1012" s="29">
        <f t="shared" ca="1" si="75"/>
        <v>21.2</v>
      </c>
      <c r="K1012" s="29">
        <f t="shared" si="79"/>
        <v>0.3</v>
      </c>
      <c r="L1012" s="29">
        <f t="shared" ca="1" si="76"/>
        <v>1.4999999999999999E-2</v>
      </c>
      <c r="M1012">
        <f>Замеры!AC1004</f>
        <v>0</v>
      </c>
    </row>
    <row r="1013" spans="1:13" ht="15.6" x14ac:dyDescent="0.3">
      <c r="A1013" s="58">
        <f>IF(Замеры!B1005=0, " ", Замеры!B1005)</f>
        <v>1002</v>
      </c>
      <c r="B1013" s="59">
        <f>Замеры!J1005</f>
        <v>0</v>
      </c>
      <c r="C1013" s="60" t="str">
        <f>Замеры!G1005</f>
        <v xml:space="preserve">Группа от QF </v>
      </c>
      <c r="D1013" s="29" t="s">
        <v>73</v>
      </c>
      <c r="E1013" s="28">
        <f>Замеры!L1005</f>
        <v>0</v>
      </c>
      <c r="F1013" s="29" t="s">
        <v>85</v>
      </c>
      <c r="G1013" s="29">
        <f t="shared" si="77"/>
        <v>15</v>
      </c>
      <c r="H1013" s="29">
        <f t="shared" si="78"/>
        <v>30</v>
      </c>
      <c r="I1013" s="29" t="s">
        <v>72</v>
      </c>
      <c r="J1013" s="29">
        <f t="shared" ca="1" si="75"/>
        <v>21.1</v>
      </c>
      <c r="K1013" s="29">
        <f t="shared" si="79"/>
        <v>0.3</v>
      </c>
      <c r="L1013" s="29">
        <f t="shared" ca="1" si="76"/>
        <v>8.9999999999999993E-3</v>
      </c>
      <c r="M1013">
        <f>Замеры!AC1005</f>
        <v>0</v>
      </c>
    </row>
    <row r="1014" spans="1:13" ht="15.6" x14ac:dyDescent="0.3">
      <c r="A1014" s="58">
        <f>IF(Замеры!B1006=0, " ", Замеры!B1006)</f>
        <v>1003</v>
      </c>
      <c r="B1014" s="59">
        <f>Замеры!J1006</f>
        <v>0</v>
      </c>
      <c r="C1014" s="60" t="str">
        <f>Замеры!G1006</f>
        <v xml:space="preserve">Группа от QF </v>
      </c>
      <c r="D1014" s="29" t="s">
        <v>73</v>
      </c>
      <c r="E1014" s="28">
        <f>Замеры!L1006</f>
        <v>0</v>
      </c>
      <c r="F1014" s="29" t="s">
        <v>85</v>
      </c>
      <c r="G1014" s="29">
        <f t="shared" si="77"/>
        <v>15</v>
      </c>
      <c r="H1014" s="29">
        <f t="shared" si="78"/>
        <v>30</v>
      </c>
      <c r="I1014" s="29" t="s">
        <v>72</v>
      </c>
      <c r="J1014" s="29">
        <f t="shared" ca="1" si="75"/>
        <v>21.3</v>
      </c>
      <c r="K1014" s="29">
        <f t="shared" si="79"/>
        <v>0.3</v>
      </c>
      <c r="L1014" s="29">
        <f t="shared" ca="1" si="76"/>
        <v>1.0999999999999999E-2</v>
      </c>
      <c r="M1014">
        <f>Замеры!AC1006</f>
        <v>0</v>
      </c>
    </row>
    <row r="1015" spans="1:13" ht="15.6" x14ac:dyDescent="0.3">
      <c r="A1015" s="58">
        <f>IF(Замеры!B1007=0, " ", Замеры!B1007)</f>
        <v>1004</v>
      </c>
      <c r="B1015" s="59">
        <f>Замеры!J1007</f>
        <v>0</v>
      </c>
      <c r="C1015" s="60" t="str">
        <f>Замеры!G1007</f>
        <v xml:space="preserve">Группа от QF </v>
      </c>
      <c r="D1015" s="29" t="s">
        <v>73</v>
      </c>
      <c r="E1015" s="28">
        <f>Замеры!L1007</f>
        <v>0</v>
      </c>
      <c r="F1015" s="29" t="s">
        <v>85</v>
      </c>
      <c r="G1015" s="29">
        <f t="shared" si="77"/>
        <v>15</v>
      </c>
      <c r="H1015" s="29">
        <f t="shared" si="78"/>
        <v>30</v>
      </c>
      <c r="I1015" s="29" t="s">
        <v>72</v>
      </c>
      <c r="J1015" s="29">
        <f t="shared" ca="1" si="75"/>
        <v>20.7</v>
      </c>
      <c r="K1015" s="29">
        <f t="shared" si="79"/>
        <v>0.3</v>
      </c>
      <c r="L1015" s="29">
        <f t="shared" ca="1" si="76"/>
        <v>1.9E-2</v>
      </c>
      <c r="M1015">
        <f>Замеры!AC1007</f>
        <v>0</v>
      </c>
    </row>
    <row r="1016" spans="1:13" ht="15.6" x14ac:dyDescent="0.3">
      <c r="A1016" s="58">
        <f>IF(Замеры!B1008=0, " ", Замеры!B1008)</f>
        <v>1005</v>
      </c>
      <c r="B1016" s="59">
        <f>Замеры!J1008</f>
        <v>0</v>
      </c>
      <c r="C1016" s="60" t="str">
        <f>Замеры!G1008</f>
        <v xml:space="preserve">Группа от QF </v>
      </c>
      <c r="D1016" s="29" t="s">
        <v>73</v>
      </c>
      <c r="E1016" s="28">
        <f>Замеры!L1008</f>
        <v>0</v>
      </c>
      <c r="F1016" s="29" t="s">
        <v>85</v>
      </c>
      <c r="G1016" s="29">
        <f t="shared" si="77"/>
        <v>15</v>
      </c>
      <c r="H1016" s="29">
        <f t="shared" si="78"/>
        <v>30</v>
      </c>
      <c r="I1016" s="29" t="s">
        <v>72</v>
      </c>
      <c r="J1016" s="29">
        <f t="shared" ca="1" si="75"/>
        <v>20.399999999999999</v>
      </c>
      <c r="K1016" s="29">
        <f t="shared" si="79"/>
        <v>0.3</v>
      </c>
      <c r="L1016" s="29">
        <f t="shared" ca="1" si="76"/>
        <v>1.2999999999999999E-2</v>
      </c>
      <c r="M1016">
        <f>Замеры!AC1008</f>
        <v>0</v>
      </c>
    </row>
    <row r="1017" spans="1:13" ht="15.6" x14ac:dyDescent="0.3">
      <c r="A1017" s="58">
        <f>IF(Замеры!B1009=0, " ", Замеры!B1009)</f>
        <v>1006</v>
      </c>
      <c r="B1017" s="59">
        <f>Замеры!J1009</f>
        <v>0</v>
      </c>
      <c r="C1017" s="60" t="str">
        <f>Замеры!G1009</f>
        <v xml:space="preserve">Группа от QF </v>
      </c>
      <c r="D1017" s="29" t="s">
        <v>73</v>
      </c>
      <c r="E1017" s="28">
        <f>Замеры!L1009</f>
        <v>0</v>
      </c>
      <c r="F1017" s="29" t="s">
        <v>85</v>
      </c>
      <c r="G1017" s="29">
        <f t="shared" si="77"/>
        <v>15</v>
      </c>
      <c r="H1017" s="29">
        <f t="shared" si="78"/>
        <v>30</v>
      </c>
      <c r="I1017" s="29" t="s">
        <v>72</v>
      </c>
      <c r="J1017" s="29">
        <f t="shared" ca="1" si="75"/>
        <v>20.9</v>
      </c>
      <c r="K1017" s="29">
        <f t="shared" si="79"/>
        <v>0.3</v>
      </c>
      <c r="L1017" s="29">
        <f t="shared" ca="1" si="76"/>
        <v>8.0000000000000002E-3</v>
      </c>
      <c r="M1017">
        <f>Замеры!AC1009</f>
        <v>0</v>
      </c>
    </row>
    <row r="1018" spans="1:13" ht="15.6" x14ac:dyDescent="0.3">
      <c r="A1018" s="58">
        <f>IF(Замеры!B1010=0, " ", Замеры!B1010)</f>
        <v>1007</v>
      </c>
      <c r="B1018" s="59">
        <f>Замеры!J1010</f>
        <v>0</v>
      </c>
      <c r="C1018" s="60" t="str">
        <f>Замеры!G1010</f>
        <v xml:space="preserve">Группа от QF </v>
      </c>
      <c r="D1018" s="29" t="s">
        <v>73</v>
      </c>
      <c r="E1018" s="28">
        <f>Замеры!L1010</f>
        <v>0</v>
      </c>
      <c r="F1018" s="29" t="s">
        <v>85</v>
      </c>
      <c r="G1018" s="29">
        <f t="shared" si="77"/>
        <v>15</v>
      </c>
      <c r="H1018" s="29">
        <f t="shared" si="78"/>
        <v>30</v>
      </c>
      <c r="I1018" s="29" t="s">
        <v>72</v>
      </c>
      <c r="J1018" s="29">
        <f t="shared" ca="1" si="75"/>
        <v>20.8</v>
      </c>
      <c r="K1018" s="29">
        <f t="shared" si="79"/>
        <v>0.3</v>
      </c>
      <c r="L1018" s="29">
        <f t="shared" ca="1" si="76"/>
        <v>8.0000000000000002E-3</v>
      </c>
      <c r="M1018">
        <f>Замеры!AC1010</f>
        <v>0</v>
      </c>
    </row>
    <row r="1019" spans="1:13" ht="15.6" x14ac:dyDescent="0.3">
      <c r="A1019" s="58">
        <f>IF(Замеры!B1011=0, " ", Замеры!B1011)</f>
        <v>1008</v>
      </c>
      <c r="B1019" s="59">
        <f>Замеры!J1011</f>
        <v>0</v>
      </c>
      <c r="C1019" s="60" t="str">
        <f>Замеры!G1011</f>
        <v xml:space="preserve">Группа от QF </v>
      </c>
      <c r="D1019" s="29" t="s">
        <v>73</v>
      </c>
      <c r="E1019" s="28">
        <f>Замеры!L1011</f>
        <v>0</v>
      </c>
      <c r="F1019" s="29" t="s">
        <v>85</v>
      </c>
      <c r="G1019" s="29">
        <f t="shared" si="77"/>
        <v>15</v>
      </c>
      <c r="H1019" s="29">
        <f t="shared" si="78"/>
        <v>30</v>
      </c>
      <c r="I1019" s="29" t="s">
        <v>72</v>
      </c>
      <c r="J1019" s="29">
        <f t="shared" ca="1" si="75"/>
        <v>21.5</v>
      </c>
      <c r="K1019" s="29">
        <f t="shared" si="79"/>
        <v>0.3</v>
      </c>
      <c r="L1019" s="29">
        <f t="shared" ca="1" si="76"/>
        <v>1.0999999999999999E-2</v>
      </c>
      <c r="M1019">
        <f>Замеры!AC1011</f>
        <v>0</v>
      </c>
    </row>
    <row r="1020" spans="1:13" ht="15.6" x14ac:dyDescent="0.3">
      <c r="A1020" s="58">
        <f>IF(Замеры!B1012=0, " ", Замеры!B1012)</f>
        <v>1009</v>
      </c>
      <c r="B1020" s="59">
        <f>Замеры!J1012</f>
        <v>0</v>
      </c>
      <c r="C1020" s="60" t="str">
        <f>Замеры!G1012</f>
        <v xml:space="preserve">Группа от QF </v>
      </c>
      <c r="D1020" s="29" t="s">
        <v>73</v>
      </c>
      <c r="E1020" s="28">
        <f>Замеры!L1012</f>
        <v>0</v>
      </c>
      <c r="F1020" s="29" t="s">
        <v>85</v>
      </c>
      <c r="G1020" s="29">
        <f t="shared" si="77"/>
        <v>15</v>
      </c>
      <c r="H1020" s="29">
        <f t="shared" si="78"/>
        <v>30</v>
      </c>
      <c r="I1020" s="29" t="s">
        <v>72</v>
      </c>
      <c r="J1020" s="29">
        <f t="shared" ca="1" si="75"/>
        <v>20.100000000000001</v>
      </c>
      <c r="K1020" s="29">
        <f t="shared" si="79"/>
        <v>0.3</v>
      </c>
      <c r="L1020" s="29">
        <f t="shared" ca="1" si="76"/>
        <v>8.0000000000000002E-3</v>
      </c>
      <c r="M1020">
        <f>Замеры!AC1012</f>
        <v>0</v>
      </c>
    </row>
    <row r="1021" spans="1:13" ht="15.6" x14ac:dyDescent="0.3">
      <c r="A1021" s="58">
        <f>IF(Замеры!B1013=0, " ", Замеры!B1013)</f>
        <v>1010</v>
      </c>
      <c r="B1021" s="59">
        <f>Замеры!J1013</f>
        <v>0</v>
      </c>
      <c r="C1021" s="60" t="str">
        <f>Замеры!G1013</f>
        <v xml:space="preserve">Группа от QF </v>
      </c>
      <c r="D1021" s="29" t="s">
        <v>73</v>
      </c>
      <c r="E1021" s="28">
        <f>Замеры!L1013</f>
        <v>0</v>
      </c>
      <c r="F1021" s="29" t="s">
        <v>85</v>
      </c>
      <c r="G1021" s="29">
        <f t="shared" si="77"/>
        <v>15</v>
      </c>
      <c r="H1021" s="29">
        <f t="shared" si="78"/>
        <v>30</v>
      </c>
      <c r="I1021" s="29" t="s">
        <v>72</v>
      </c>
      <c r="J1021" s="29">
        <f t="shared" ca="1" si="75"/>
        <v>20.3</v>
      </c>
      <c r="K1021" s="29">
        <f t="shared" si="79"/>
        <v>0.3</v>
      </c>
      <c r="L1021" s="29">
        <f t="shared" ca="1" si="76"/>
        <v>8.0000000000000002E-3</v>
      </c>
      <c r="M1021">
        <f>Замеры!AC1013</f>
        <v>0</v>
      </c>
    </row>
    <row r="1022" spans="1:13" ht="15.6" x14ac:dyDescent="0.3">
      <c r="A1022" s="58">
        <f>IF(Замеры!B1014=0, " ", Замеры!B1014)</f>
        <v>1011</v>
      </c>
      <c r="B1022" s="59">
        <f>Замеры!J1014</f>
        <v>0</v>
      </c>
      <c r="C1022" s="60" t="str">
        <f>Замеры!G1014</f>
        <v xml:space="preserve">Группа от QF </v>
      </c>
      <c r="D1022" s="29" t="s">
        <v>73</v>
      </c>
      <c r="E1022" s="28">
        <f>Замеры!L1014</f>
        <v>0</v>
      </c>
      <c r="F1022" s="29" t="s">
        <v>85</v>
      </c>
      <c r="G1022" s="29">
        <f t="shared" si="77"/>
        <v>15</v>
      </c>
      <c r="H1022" s="29">
        <f t="shared" si="78"/>
        <v>30</v>
      </c>
      <c r="I1022" s="29" t="s">
        <v>72</v>
      </c>
      <c r="J1022" s="29">
        <f t="shared" ca="1" si="75"/>
        <v>20.6</v>
      </c>
      <c r="K1022" s="29">
        <f t="shared" si="79"/>
        <v>0.3</v>
      </c>
      <c r="L1022" s="29">
        <f t="shared" ca="1" si="76"/>
        <v>1.7000000000000001E-2</v>
      </c>
      <c r="M1022">
        <f>Замеры!AC1014</f>
        <v>0</v>
      </c>
    </row>
    <row r="1023" spans="1:13" ht="15.6" x14ac:dyDescent="0.3">
      <c r="A1023" s="58">
        <f>IF(Замеры!B1015=0, " ", Замеры!B1015)</f>
        <v>1012</v>
      </c>
      <c r="B1023" s="59">
        <f>Замеры!J1015</f>
        <v>0</v>
      </c>
      <c r="C1023" s="60" t="str">
        <f>Замеры!G1015</f>
        <v xml:space="preserve">Группа от QF </v>
      </c>
      <c r="D1023" s="29" t="s">
        <v>73</v>
      </c>
      <c r="E1023" s="28">
        <f>Замеры!L1015</f>
        <v>0</v>
      </c>
      <c r="F1023" s="29" t="s">
        <v>85</v>
      </c>
      <c r="G1023" s="29">
        <f t="shared" si="77"/>
        <v>15</v>
      </c>
      <c r="H1023" s="29">
        <f t="shared" si="78"/>
        <v>30</v>
      </c>
      <c r="I1023" s="29" t="s">
        <v>72</v>
      </c>
      <c r="J1023" s="29">
        <f t="shared" ca="1" si="75"/>
        <v>20.6</v>
      </c>
      <c r="K1023" s="29">
        <f t="shared" si="79"/>
        <v>0.3</v>
      </c>
      <c r="L1023" s="29">
        <f t="shared" ca="1" si="76"/>
        <v>1.6E-2</v>
      </c>
      <c r="M1023">
        <f>Замеры!AC1015</f>
        <v>0</v>
      </c>
    </row>
    <row r="1024" spans="1:13" ht="15.6" x14ac:dyDescent="0.3">
      <c r="A1024" s="58">
        <f>IF(Замеры!B1016=0, " ", Замеры!B1016)</f>
        <v>1013</v>
      </c>
      <c r="B1024" s="59">
        <f>Замеры!J1016</f>
        <v>0</v>
      </c>
      <c r="C1024" s="60" t="str">
        <f>Замеры!G1016</f>
        <v xml:space="preserve">Группа от QF </v>
      </c>
      <c r="D1024" s="29" t="s">
        <v>73</v>
      </c>
      <c r="E1024" s="28">
        <f>Замеры!L1016</f>
        <v>0</v>
      </c>
      <c r="F1024" s="29" t="s">
        <v>85</v>
      </c>
      <c r="G1024" s="29">
        <f t="shared" si="77"/>
        <v>15</v>
      </c>
      <c r="H1024" s="29">
        <f t="shared" si="78"/>
        <v>30</v>
      </c>
      <c r="I1024" s="29" t="s">
        <v>72</v>
      </c>
      <c r="J1024" s="29">
        <f t="shared" ca="1" si="75"/>
        <v>20.7</v>
      </c>
      <c r="K1024" s="29">
        <f t="shared" si="79"/>
        <v>0.3</v>
      </c>
      <c r="L1024" s="29">
        <f t="shared" ca="1" si="76"/>
        <v>0.01</v>
      </c>
      <c r="M1024">
        <f>Замеры!AC1016</f>
        <v>0</v>
      </c>
    </row>
    <row r="1025" spans="1:13" ht="15.6" x14ac:dyDescent="0.3">
      <c r="A1025" s="58">
        <f>IF(Замеры!B1017=0, " ", Замеры!B1017)</f>
        <v>1014</v>
      </c>
      <c r="B1025" s="59">
        <f>Замеры!J1017</f>
        <v>0</v>
      </c>
      <c r="C1025" s="60" t="str">
        <f>Замеры!G1017</f>
        <v xml:space="preserve">Группа от QF </v>
      </c>
      <c r="D1025" s="29" t="s">
        <v>73</v>
      </c>
      <c r="E1025" s="28">
        <f>Замеры!L1017</f>
        <v>0</v>
      </c>
      <c r="F1025" s="29" t="s">
        <v>85</v>
      </c>
      <c r="G1025" s="29">
        <f t="shared" si="77"/>
        <v>15</v>
      </c>
      <c r="H1025" s="29">
        <f t="shared" si="78"/>
        <v>30</v>
      </c>
      <c r="I1025" s="29" t="s">
        <v>72</v>
      </c>
      <c r="J1025" s="29">
        <f t="shared" ca="1" si="75"/>
        <v>20.3</v>
      </c>
      <c r="K1025" s="29">
        <f t="shared" si="79"/>
        <v>0.3</v>
      </c>
      <c r="L1025" s="29">
        <f t="shared" ca="1" si="76"/>
        <v>1.2E-2</v>
      </c>
      <c r="M1025">
        <f>Замеры!AC1017</f>
        <v>0</v>
      </c>
    </row>
    <row r="1026" spans="1:13" ht="15.6" x14ac:dyDescent="0.3">
      <c r="A1026" s="58">
        <f>IF(Замеры!B1018=0, " ", Замеры!B1018)</f>
        <v>1015</v>
      </c>
      <c r="B1026" s="59">
        <f>Замеры!J1018</f>
        <v>0</v>
      </c>
      <c r="C1026" s="60" t="str">
        <f>Замеры!G1018</f>
        <v xml:space="preserve">Группа от QF </v>
      </c>
      <c r="D1026" s="29" t="s">
        <v>73</v>
      </c>
      <c r="E1026" s="28">
        <f>Замеры!L1018</f>
        <v>0</v>
      </c>
      <c r="F1026" s="29" t="s">
        <v>85</v>
      </c>
      <c r="G1026" s="29">
        <f t="shared" si="77"/>
        <v>15</v>
      </c>
      <c r="H1026" s="29">
        <f t="shared" si="78"/>
        <v>30</v>
      </c>
      <c r="I1026" s="29" t="s">
        <v>72</v>
      </c>
      <c r="J1026" s="29">
        <f t="shared" ca="1" si="75"/>
        <v>21.9</v>
      </c>
      <c r="K1026" s="29">
        <f t="shared" si="79"/>
        <v>0.3</v>
      </c>
      <c r="L1026" s="29">
        <f t="shared" ca="1" si="76"/>
        <v>8.0000000000000002E-3</v>
      </c>
      <c r="M1026">
        <f>Замеры!AC1018</f>
        <v>0</v>
      </c>
    </row>
    <row r="1027" spans="1:13" ht="15.6" x14ac:dyDescent="0.3">
      <c r="A1027" s="58">
        <f>IF(Замеры!B1019=0, " ", Замеры!B1019)</f>
        <v>1016</v>
      </c>
      <c r="B1027" s="59">
        <f>Замеры!J1019</f>
        <v>0</v>
      </c>
      <c r="C1027" s="60" t="str">
        <f>Замеры!G1019</f>
        <v xml:space="preserve">Группа от QF </v>
      </c>
      <c r="D1027" s="29" t="s">
        <v>73</v>
      </c>
      <c r="E1027" s="28">
        <f>Замеры!L1019</f>
        <v>0</v>
      </c>
      <c r="F1027" s="29" t="s">
        <v>85</v>
      </c>
      <c r="G1027" s="29">
        <f t="shared" si="77"/>
        <v>15</v>
      </c>
      <c r="H1027" s="29">
        <f t="shared" si="78"/>
        <v>30</v>
      </c>
      <c r="I1027" s="29" t="s">
        <v>72</v>
      </c>
      <c r="J1027" s="29">
        <f t="shared" ca="1" si="75"/>
        <v>20.8</v>
      </c>
      <c r="K1027" s="29">
        <f t="shared" si="79"/>
        <v>0.3</v>
      </c>
      <c r="L1027" s="29">
        <f t="shared" ca="1" si="76"/>
        <v>0.01</v>
      </c>
      <c r="M1027">
        <f>Замеры!AC1019</f>
        <v>0</v>
      </c>
    </row>
    <row r="1028" spans="1:13" ht="15.6" x14ac:dyDescent="0.3">
      <c r="A1028" s="58">
        <f>IF(Замеры!B1020=0, " ", Замеры!B1020)</f>
        <v>1017</v>
      </c>
      <c r="B1028" s="59">
        <f>Замеры!J1020</f>
        <v>0</v>
      </c>
      <c r="C1028" s="60" t="str">
        <f>Замеры!G1020</f>
        <v xml:space="preserve">Группа от QF </v>
      </c>
      <c r="D1028" s="29" t="s">
        <v>73</v>
      </c>
      <c r="E1028" s="28">
        <f>Замеры!L1020</f>
        <v>0</v>
      </c>
      <c r="F1028" s="29" t="s">
        <v>85</v>
      </c>
      <c r="G1028" s="29">
        <f t="shared" si="77"/>
        <v>15</v>
      </c>
      <c r="H1028" s="29">
        <f t="shared" si="78"/>
        <v>30</v>
      </c>
      <c r="I1028" s="29" t="s">
        <v>72</v>
      </c>
      <c r="J1028" s="29">
        <f t="shared" ca="1" si="75"/>
        <v>21.7</v>
      </c>
      <c r="K1028" s="29">
        <f t="shared" si="79"/>
        <v>0.3</v>
      </c>
      <c r="L1028" s="29">
        <f t="shared" ca="1" si="76"/>
        <v>8.9999999999999993E-3</v>
      </c>
      <c r="M1028">
        <f>Замеры!AC1020</f>
        <v>0</v>
      </c>
    </row>
    <row r="1029" spans="1:13" ht="15.6" x14ac:dyDescent="0.3">
      <c r="A1029" s="58">
        <f>IF(Замеры!B1021=0, " ", Замеры!B1021)</f>
        <v>1018</v>
      </c>
      <c r="B1029" s="59">
        <f>Замеры!J1021</f>
        <v>0</v>
      </c>
      <c r="C1029" s="60" t="str">
        <f>Замеры!G1021</f>
        <v xml:space="preserve">Группа от QF </v>
      </c>
      <c r="D1029" s="29" t="s">
        <v>73</v>
      </c>
      <c r="E1029" s="28">
        <f>Замеры!L1021</f>
        <v>0</v>
      </c>
      <c r="F1029" s="29" t="s">
        <v>85</v>
      </c>
      <c r="G1029" s="29">
        <f t="shared" si="77"/>
        <v>15</v>
      </c>
      <c r="H1029" s="29">
        <f t="shared" si="78"/>
        <v>30</v>
      </c>
      <c r="I1029" s="29" t="s">
        <v>72</v>
      </c>
      <c r="J1029" s="29">
        <f t="shared" ca="1" si="75"/>
        <v>21.1</v>
      </c>
      <c r="K1029" s="29">
        <f t="shared" si="79"/>
        <v>0.3</v>
      </c>
      <c r="L1029" s="29">
        <f t="shared" ca="1" si="76"/>
        <v>1.0999999999999999E-2</v>
      </c>
      <c r="M1029">
        <f>Замеры!AC1021</f>
        <v>0</v>
      </c>
    </row>
    <row r="1030" spans="1:13" ht="15.6" x14ac:dyDescent="0.3">
      <c r="A1030" s="58">
        <f>IF(Замеры!B1022=0, " ", Замеры!B1022)</f>
        <v>1019</v>
      </c>
      <c r="B1030" s="59">
        <f>Замеры!J1022</f>
        <v>0</v>
      </c>
      <c r="C1030" s="60" t="str">
        <f>Замеры!G1022</f>
        <v xml:space="preserve">Группа от QF </v>
      </c>
      <c r="D1030" s="29" t="s">
        <v>73</v>
      </c>
      <c r="E1030" s="28">
        <f>Замеры!L1022</f>
        <v>0</v>
      </c>
      <c r="F1030" s="29" t="s">
        <v>85</v>
      </c>
      <c r="G1030" s="29">
        <f t="shared" si="77"/>
        <v>15</v>
      </c>
      <c r="H1030" s="29">
        <f t="shared" si="78"/>
        <v>30</v>
      </c>
      <c r="I1030" s="29" t="s">
        <v>72</v>
      </c>
      <c r="J1030" s="29">
        <f t="shared" ca="1" si="75"/>
        <v>21.7</v>
      </c>
      <c r="K1030" s="29">
        <f t="shared" si="79"/>
        <v>0.3</v>
      </c>
      <c r="L1030" s="29">
        <f t="shared" ca="1" si="76"/>
        <v>1.6E-2</v>
      </c>
      <c r="M1030">
        <f>Замеры!AC1022</f>
        <v>0</v>
      </c>
    </row>
    <row r="1031" spans="1:13" ht="15.6" x14ac:dyDescent="0.3">
      <c r="A1031" s="58">
        <f>IF(Замеры!B1023=0, " ", Замеры!B1023)</f>
        <v>1020</v>
      </c>
      <c r="B1031" s="59">
        <f>Замеры!J1023</f>
        <v>0</v>
      </c>
      <c r="C1031" s="60" t="str">
        <f>Замеры!G1023</f>
        <v xml:space="preserve">Группа от QF </v>
      </c>
      <c r="D1031" s="29" t="s">
        <v>73</v>
      </c>
      <c r="E1031" s="28">
        <f>Замеры!L1023</f>
        <v>0</v>
      </c>
      <c r="F1031" s="29" t="s">
        <v>85</v>
      </c>
      <c r="G1031" s="29">
        <f t="shared" si="77"/>
        <v>15</v>
      </c>
      <c r="H1031" s="29">
        <f t="shared" si="78"/>
        <v>30</v>
      </c>
      <c r="I1031" s="29" t="s">
        <v>72</v>
      </c>
      <c r="J1031" s="29">
        <f t="shared" ca="1" si="75"/>
        <v>21.2</v>
      </c>
      <c r="K1031" s="29">
        <f t="shared" si="79"/>
        <v>0.3</v>
      </c>
      <c r="L1031" s="29">
        <f t="shared" ca="1" si="76"/>
        <v>1.0999999999999999E-2</v>
      </c>
      <c r="M1031">
        <f>Замеры!AC1023</f>
        <v>0</v>
      </c>
    </row>
    <row r="1032" spans="1:13" ht="15.6" x14ac:dyDescent="0.3">
      <c r="A1032" s="58">
        <f>IF(Замеры!B1024=0, " ", Замеры!B1024)</f>
        <v>1021</v>
      </c>
      <c r="B1032" s="59">
        <f>Замеры!J1024</f>
        <v>0</v>
      </c>
      <c r="C1032" s="60" t="str">
        <f>Замеры!G1024</f>
        <v xml:space="preserve">Группа от QF </v>
      </c>
      <c r="D1032" s="29" t="s">
        <v>73</v>
      </c>
      <c r="E1032" s="28">
        <f>Замеры!L1024</f>
        <v>0</v>
      </c>
      <c r="F1032" s="29" t="s">
        <v>85</v>
      </c>
      <c r="G1032" s="29">
        <f t="shared" si="77"/>
        <v>15</v>
      </c>
      <c r="H1032" s="29">
        <f t="shared" si="78"/>
        <v>30</v>
      </c>
      <c r="I1032" s="29" t="s">
        <v>72</v>
      </c>
      <c r="J1032" s="29">
        <f t="shared" ca="1" si="75"/>
        <v>21</v>
      </c>
      <c r="K1032" s="29">
        <f t="shared" si="79"/>
        <v>0.3</v>
      </c>
      <c r="L1032" s="29">
        <f t="shared" ca="1" si="76"/>
        <v>8.0000000000000002E-3</v>
      </c>
      <c r="M1032">
        <f>Замеры!AC1024</f>
        <v>0</v>
      </c>
    </row>
    <row r="1033" spans="1:13" ht="15.6" x14ac:dyDescent="0.3">
      <c r="A1033" s="58">
        <f>IF(Замеры!B1025=0, " ", Замеры!B1025)</f>
        <v>1022</v>
      </c>
      <c r="B1033" s="59">
        <f>Замеры!J1025</f>
        <v>0</v>
      </c>
      <c r="C1033" s="60" t="str">
        <f>Замеры!G1025</f>
        <v xml:space="preserve">Группа от QF </v>
      </c>
      <c r="D1033" s="29" t="s">
        <v>73</v>
      </c>
      <c r="E1033" s="28">
        <f>Замеры!L1025</f>
        <v>0</v>
      </c>
      <c r="F1033" s="29" t="s">
        <v>85</v>
      </c>
      <c r="G1033" s="29">
        <f t="shared" si="77"/>
        <v>15</v>
      </c>
      <c r="H1033" s="29">
        <f t="shared" si="78"/>
        <v>30</v>
      </c>
      <c r="I1033" s="29" t="s">
        <v>72</v>
      </c>
      <c r="J1033" s="29">
        <f t="shared" ca="1" si="75"/>
        <v>20.100000000000001</v>
      </c>
      <c r="K1033" s="29">
        <f t="shared" si="79"/>
        <v>0.3</v>
      </c>
      <c r="L1033" s="29">
        <f t="shared" ca="1" si="76"/>
        <v>1.7000000000000001E-2</v>
      </c>
      <c r="M1033">
        <f>Замеры!AC1025</f>
        <v>0</v>
      </c>
    </row>
    <row r="1034" spans="1:13" ht="15.6" x14ac:dyDescent="0.3">
      <c r="A1034" s="58">
        <f>IF(Замеры!B1026=0, " ", Замеры!B1026)</f>
        <v>1023</v>
      </c>
      <c r="B1034" s="59">
        <f>Замеры!J1026</f>
        <v>0</v>
      </c>
      <c r="C1034" s="60" t="str">
        <f>Замеры!G1026</f>
        <v xml:space="preserve">Группа от QF </v>
      </c>
      <c r="D1034" s="29" t="s">
        <v>73</v>
      </c>
      <c r="E1034" s="28">
        <f>Замеры!L1026</f>
        <v>0</v>
      </c>
      <c r="F1034" s="29" t="s">
        <v>85</v>
      </c>
      <c r="G1034" s="29">
        <f t="shared" si="77"/>
        <v>15</v>
      </c>
      <c r="H1034" s="29">
        <f t="shared" si="78"/>
        <v>30</v>
      </c>
      <c r="I1034" s="29" t="s">
        <v>72</v>
      </c>
      <c r="J1034" s="29">
        <f t="shared" ca="1" si="75"/>
        <v>21.5</v>
      </c>
      <c r="K1034" s="29">
        <f t="shared" si="79"/>
        <v>0.3</v>
      </c>
      <c r="L1034" s="29">
        <f t="shared" ca="1" si="76"/>
        <v>1.9E-2</v>
      </c>
      <c r="M1034">
        <f>Замеры!AC1026</f>
        <v>0</v>
      </c>
    </row>
    <row r="1035" spans="1:13" ht="15.6" x14ac:dyDescent="0.3">
      <c r="A1035" s="58">
        <f>IF(Замеры!B1027=0, " ", Замеры!B1027)</f>
        <v>1024</v>
      </c>
      <c r="B1035" s="59">
        <f>Замеры!J1027</f>
        <v>0</v>
      </c>
      <c r="C1035" s="60" t="str">
        <f>Замеры!G1027</f>
        <v xml:space="preserve">Группа от QF </v>
      </c>
      <c r="D1035" s="29" t="s">
        <v>73</v>
      </c>
      <c r="E1035" s="28">
        <f>Замеры!L1027</f>
        <v>0</v>
      </c>
      <c r="F1035" s="29" t="s">
        <v>85</v>
      </c>
      <c r="G1035" s="29">
        <f t="shared" si="77"/>
        <v>15</v>
      </c>
      <c r="H1035" s="29">
        <f t="shared" si="78"/>
        <v>30</v>
      </c>
      <c r="I1035" s="29" t="s">
        <v>72</v>
      </c>
      <c r="J1035" s="29">
        <f t="shared" ca="1" si="75"/>
        <v>20.399999999999999</v>
      </c>
      <c r="K1035" s="29">
        <f t="shared" si="79"/>
        <v>0.3</v>
      </c>
      <c r="L1035" s="29">
        <f t="shared" ca="1" si="76"/>
        <v>1.6E-2</v>
      </c>
      <c r="M1035">
        <f>Замеры!AC1027</f>
        <v>0</v>
      </c>
    </row>
    <row r="1036" spans="1:13" ht="15.6" x14ac:dyDescent="0.3">
      <c r="A1036" s="58">
        <f>IF(Замеры!B1028=0, " ", Замеры!B1028)</f>
        <v>1025</v>
      </c>
      <c r="B1036" s="59">
        <f>Замеры!J1028</f>
        <v>0</v>
      </c>
      <c r="C1036" s="60" t="str">
        <f>Замеры!G1028</f>
        <v xml:space="preserve">Группа от QF </v>
      </c>
      <c r="D1036" s="29" t="s">
        <v>73</v>
      </c>
      <c r="E1036" s="28">
        <f>Замеры!L1028</f>
        <v>0</v>
      </c>
      <c r="F1036" s="29" t="s">
        <v>85</v>
      </c>
      <c r="G1036" s="29">
        <f t="shared" si="77"/>
        <v>15</v>
      </c>
      <c r="H1036" s="29">
        <f t="shared" si="78"/>
        <v>30</v>
      </c>
      <c r="I1036" s="29" t="s">
        <v>72</v>
      </c>
      <c r="J1036" s="29">
        <f t="shared" ref="J1036:J1099" ca="1" si="80">RANDBETWEEN(201,219)/10</f>
        <v>20.399999999999999</v>
      </c>
      <c r="K1036" s="29">
        <f t="shared" si="79"/>
        <v>0.3</v>
      </c>
      <c r="L1036" s="29">
        <f t="shared" ref="L1036:L1099" ca="1" si="81">RANDBETWEEN(7,19)/1000</f>
        <v>1.4E-2</v>
      </c>
      <c r="M1036">
        <f>Замеры!AC1028</f>
        <v>0</v>
      </c>
    </row>
    <row r="1037" spans="1:13" ht="15.6" x14ac:dyDescent="0.3">
      <c r="A1037" s="58">
        <f>IF(Замеры!B1029=0, " ", Замеры!B1029)</f>
        <v>1026</v>
      </c>
      <c r="B1037" s="59">
        <f>Замеры!J1029</f>
        <v>0</v>
      </c>
      <c r="C1037" s="60" t="str">
        <f>Замеры!G1029</f>
        <v xml:space="preserve">Группа от QF </v>
      </c>
      <c r="D1037" s="29" t="s">
        <v>73</v>
      </c>
      <c r="E1037" s="28">
        <f>Замеры!L1029</f>
        <v>0</v>
      </c>
      <c r="F1037" s="29" t="s">
        <v>85</v>
      </c>
      <c r="G1037" s="29">
        <f t="shared" ref="G1037:G1100" si="82">$M$9</f>
        <v>15</v>
      </c>
      <c r="H1037" s="29">
        <f t="shared" ref="H1037:H1100" si="83">$N$9</f>
        <v>30</v>
      </c>
      <c r="I1037" s="29" t="s">
        <v>72</v>
      </c>
      <c r="J1037" s="29">
        <f t="shared" ca="1" si="80"/>
        <v>21</v>
      </c>
      <c r="K1037" s="29">
        <f t="shared" ref="K1037:K1100" si="84">$O$9</f>
        <v>0.3</v>
      </c>
      <c r="L1037" s="29">
        <f t="shared" ca="1" si="81"/>
        <v>1.0999999999999999E-2</v>
      </c>
      <c r="M1037">
        <f>Замеры!AC1029</f>
        <v>0</v>
      </c>
    </row>
    <row r="1038" spans="1:13" ht="15.6" x14ac:dyDescent="0.3">
      <c r="A1038" s="58">
        <f>IF(Замеры!B1030=0, " ", Замеры!B1030)</f>
        <v>1027</v>
      </c>
      <c r="B1038" s="59">
        <f>Замеры!J1030</f>
        <v>0</v>
      </c>
      <c r="C1038" s="60" t="str">
        <f>Замеры!G1030</f>
        <v xml:space="preserve">Группа от QF </v>
      </c>
      <c r="D1038" s="29" t="s">
        <v>73</v>
      </c>
      <c r="E1038" s="28">
        <f>Замеры!L1030</f>
        <v>0</v>
      </c>
      <c r="F1038" s="29" t="s">
        <v>85</v>
      </c>
      <c r="G1038" s="29">
        <f t="shared" si="82"/>
        <v>15</v>
      </c>
      <c r="H1038" s="29">
        <f t="shared" si="83"/>
        <v>30</v>
      </c>
      <c r="I1038" s="29" t="s">
        <v>72</v>
      </c>
      <c r="J1038" s="29">
        <f t="shared" ca="1" si="80"/>
        <v>21.2</v>
      </c>
      <c r="K1038" s="29">
        <f t="shared" si="84"/>
        <v>0.3</v>
      </c>
      <c r="L1038" s="29">
        <f t="shared" ca="1" si="81"/>
        <v>7.0000000000000001E-3</v>
      </c>
      <c r="M1038">
        <f>Замеры!AC1030</f>
        <v>0</v>
      </c>
    </row>
    <row r="1039" spans="1:13" ht="15.6" x14ac:dyDescent="0.3">
      <c r="A1039" s="58">
        <f>IF(Замеры!B1031=0, " ", Замеры!B1031)</f>
        <v>1028</v>
      </c>
      <c r="B1039" s="59">
        <f>Замеры!J1031</f>
        <v>0</v>
      </c>
      <c r="C1039" s="60" t="str">
        <f>Замеры!G1031</f>
        <v xml:space="preserve">Группа от QF </v>
      </c>
      <c r="D1039" s="29" t="s">
        <v>73</v>
      </c>
      <c r="E1039" s="28">
        <f>Замеры!L1031</f>
        <v>0</v>
      </c>
      <c r="F1039" s="29" t="s">
        <v>85</v>
      </c>
      <c r="G1039" s="29">
        <f t="shared" si="82"/>
        <v>15</v>
      </c>
      <c r="H1039" s="29">
        <f t="shared" si="83"/>
        <v>30</v>
      </c>
      <c r="I1039" s="29" t="s">
        <v>72</v>
      </c>
      <c r="J1039" s="29">
        <f t="shared" ca="1" si="80"/>
        <v>20.8</v>
      </c>
      <c r="K1039" s="29">
        <f t="shared" si="84"/>
        <v>0.3</v>
      </c>
      <c r="L1039" s="29">
        <f t="shared" ca="1" si="81"/>
        <v>8.0000000000000002E-3</v>
      </c>
      <c r="M1039">
        <f>Замеры!AC1031</f>
        <v>0</v>
      </c>
    </row>
    <row r="1040" spans="1:13" ht="15.6" x14ac:dyDescent="0.3">
      <c r="A1040" s="58">
        <f>IF(Замеры!B1032=0, " ", Замеры!B1032)</f>
        <v>1029</v>
      </c>
      <c r="B1040" s="59">
        <f>Замеры!J1032</f>
        <v>0</v>
      </c>
      <c r="C1040" s="60" t="str">
        <f>Замеры!G1032</f>
        <v xml:space="preserve">Группа от QF </v>
      </c>
      <c r="D1040" s="29" t="s">
        <v>73</v>
      </c>
      <c r="E1040" s="28">
        <f>Замеры!L1032</f>
        <v>0</v>
      </c>
      <c r="F1040" s="29" t="s">
        <v>85</v>
      </c>
      <c r="G1040" s="29">
        <f t="shared" si="82"/>
        <v>15</v>
      </c>
      <c r="H1040" s="29">
        <f t="shared" si="83"/>
        <v>30</v>
      </c>
      <c r="I1040" s="29" t="s">
        <v>72</v>
      </c>
      <c r="J1040" s="29">
        <f t="shared" ca="1" si="80"/>
        <v>21.4</v>
      </c>
      <c r="K1040" s="29">
        <f t="shared" si="84"/>
        <v>0.3</v>
      </c>
      <c r="L1040" s="29">
        <f t="shared" ca="1" si="81"/>
        <v>1.9E-2</v>
      </c>
      <c r="M1040">
        <f>Замеры!AC1032</f>
        <v>0</v>
      </c>
    </row>
    <row r="1041" spans="1:13" ht="15.6" x14ac:dyDescent="0.3">
      <c r="A1041" s="58">
        <f>IF(Замеры!B1033=0, " ", Замеры!B1033)</f>
        <v>1030</v>
      </c>
      <c r="B1041" s="59">
        <f>Замеры!J1033</f>
        <v>0</v>
      </c>
      <c r="C1041" s="60" t="str">
        <f>Замеры!G1033</f>
        <v xml:space="preserve">Группа от QF </v>
      </c>
      <c r="D1041" s="29" t="s">
        <v>73</v>
      </c>
      <c r="E1041" s="28">
        <f>Замеры!L1033</f>
        <v>0</v>
      </c>
      <c r="F1041" s="29" t="s">
        <v>85</v>
      </c>
      <c r="G1041" s="29">
        <f t="shared" si="82"/>
        <v>15</v>
      </c>
      <c r="H1041" s="29">
        <f t="shared" si="83"/>
        <v>30</v>
      </c>
      <c r="I1041" s="29" t="s">
        <v>72</v>
      </c>
      <c r="J1041" s="29">
        <f t="shared" ca="1" si="80"/>
        <v>21.3</v>
      </c>
      <c r="K1041" s="29">
        <f t="shared" si="84"/>
        <v>0.3</v>
      </c>
      <c r="L1041" s="29">
        <f t="shared" ca="1" si="81"/>
        <v>1.7999999999999999E-2</v>
      </c>
      <c r="M1041">
        <f>Замеры!AC1033</f>
        <v>0</v>
      </c>
    </row>
    <row r="1042" spans="1:13" ht="15.6" x14ac:dyDescent="0.3">
      <c r="A1042" s="58">
        <f>IF(Замеры!B1034=0, " ", Замеры!B1034)</f>
        <v>1031</v>
      </c>
      <c r="B1042" s="59">
        <f>Замеры!J1034</f>
        <v>0</v>
      </c>
      <c r="C1042" s="60" t="str">
        <f>Замеры!G1034</f>
        <v xml:space="preserve">Группа от QF </v>
      </c>
      <c r="D1042" s="29" t="s">
        <v>73</v>
      </c>
      <c r="E1042" s="28">
        <f>Замеры!L1034</f>
        <v>0</v>
      </c>
      <c r="F1042" s="29" t="s">
        <v>85</v>
      </c>
      <c r="G1042" s="29">
        <f t="shared" si="82"/>
        <v>15</v>
      </c>
      <c r="H1042" s="29">
        <f t="shared" si="83"/>
        <v>30</v>
      </c>
      <c r="I1042" s="29" t="s">
        <v>72</v>
      </c>
      <c r="J1042" s="29">
        <f t="shared" ca="1" si="80"/>
        <v>21.3</v>
      </c>
      <c r="K1042" s="29">
        <f t="shared" si="84"/>
        <v>0.3</v>
      </c>
      <c r="L1042" s="29">
        <f t="shared" ca="1" si="81"/>
        <v>1.9E-2</v>
      </c>
      <c r="M1042">
        <f>Замеры!AC1034</f>
        <v>0</v>
      </c>
    </row>
    <row r="1043" spans="1:13" ht="15.6" x14ac:dyDescent="0.3">
      <c r="A1043" s="58">
        <f>IF(Замеры!B1035=0, " ", Замеры!B1035)</f>
        <v>1032</v>
      </c>
      <c r="B1043" s="59">
        <f>Замеры!J1035</f>
        <v>0</v>
      </c>
      <c r="C1043" s="60" t="str">
        <f>Замеры!G1035</f>
        <v xml:space="preserve">Группа от QF </v>
      </c>
      <c r="D1043" s="29" t="s">
        <v>73</v>
      </c>
      <c r="E1043" s="28">
        <f>Замеры!L1035</f>
        <v>0</v>
      </c>
      <c r="F1043" s="29" t="s">
        <v>85</v>
      </c>
      <c r="G1043" s="29">
        <f t="shared" si="82"/>
        <v>15</v>
      </c>
      <c r="H1043" s="29">
        <f t="shared" si="83"/>
        <v>30</v>
      </c>
      <c r="I1043" s="29" t="s">
        <v>72</v>
      </c>
      <c r="J1043" s="29">
        <f t="shared" ca="1" si="80"/>
        <v>21.8</v>
      </c>
      <c r="K1043" s="29">
        <f t="shared" si="84"/>
        <v>0.3</v>
      </c>
      <c r="L1043" s="29">
        <f t="shared" ca="1" si="81"/>
        <v>1.0999999999999999E-2</v>
      </c>
      <c r="M1043">
        <f>Замеры!AC1035</f>
        <v>0</v>
      </c>
    </row>
    <row r="1044" spans="1:13" ht="15.6" x14ac:dyDescent="0.3">
      <c r="A1044" s="58">
        <f>IF(Замеры!B1036=0, " ", Замеры!B1036)</f>
        <v>1033</v>
      </c>
      <c r="B1044" s="59">
        <f>Замеры!J1036</f>
        <v>0</v>
      </c>
      <c r="C1044" s="60" t="str">
        <f>Замеры!G1036</f>
        <v xml:space="preserve">Группа от QF </v>
      </c>
      <c r="D1044" s="29" t="s">
        <v>73</v>
      </c>
      <c r="E1044" s="28">
        <f>Замеры!L1036</f>
        <v>0</v>
      </c>
      <c r="F1044" s="29" t="s">
        <v>85</v>
      </c>
      <c r="G1044" s="29">
        <f t="shared" si="82"/>
        <v>15</v>
      </c>
      <c r="H1044" s="29">
        <f t="shared" si="83"/>
        <v>30</v>
      </c>
      <c r="I1044" s="29" t="s">
        <v>72</v>
      </c>
      <c r="J1044" s="29">
        <f t="shared" ca="1" si="80"/>
        <v>20.399999999999999</v>
      </c>
      <c r="K1044" s="29">
        <f t="shared" si="84"/>
        <v>0.3</v>
      </c>
      <c r="L1044" s="29">
        <f t="shared" ca="1" si="81"/>
        <v>8.0000000000000002E-3</v>
      </c>
      <c r="M1044">
        <f>Замеры!AC1036</f>
        <v>0</v>
      </c>
    </row>
    <row r="1045" spans="1:13" ht="15.6" x14ac:dyDescent="0.3">
      <c r="A1045" s="58">
        <f>IF(Замеры!B1037=0, " ", Замеры!B1037)</f>
        <v>1034</v>
      </c>
      <c r="B1045" s="59">
        <f>Замеры!J1037</f>
        <v>0</v>
      </c>
      <c r="C1045" s="60" t="str">
        <f>Замеры!G1037</f>
        <v xml:space="preserve">Группа от QF </v>
      </c>
      <c r="D1045" s="29" t="s">
        <v>73</v>
      </c>
      <c r="E1045" s="28">
        <f>Замеры!L1037</f>
        <v>0</v>
      </c>
      <c r="F1045" s="29" t="s">
        <v>85</v>
      </c>
      <c r="G1045" s="29">
        <f t="shared" si="82"/>
        <v>15</v>
      </c>
      <c r="H1045" s="29">
        <f t="shared" si="83"/>
        <v>30</v>
      </c>
      <c r="I1045" s="29" t="s">
        <v>72</v>
      </c>
      <c r="J1045" s="29">
        <f t="shared" ca="1" si="80"/>
        <v>20.8</v>
      </c>
      <c r="K1045" s="29">
        <f t="shared" si="84"/>
        <v>0.3</v>
      </c>
      <c r="L1045" s="29">
        <f t="shared" ca="1" si="81"/>
        <v>1.2E-2</v>
      </c>
      <c r="M1045">
        <f>Замеры!AC1037</f>
        <v>0</v>
      </c>
    </row>
    <row r="1046" spans="1:13" ht="15.6" x14ac:dyDescent="0.3">
      <c r="A1046" s="58">
        <f>IF(Замеры!B1038=0, " ", Замеры!B1038)</f>
        <v>1035</v>
      </c>
      <c r="B1046" s="59">
        <f>Замеры!J1038</f>
        <v>0</v>
      </c>
      <c r="C1046" s="60" t="str">
        <f>Замеры!G1038</f>
        <v xml:space="preserve">Группа от QF </v>
      </c>
      <c r="D1046" s="29" t="s">
        <v>73</v>
      </c>
      <c r="E1046" s="28">
        <f>Замеры!L1038</f>
        <v>0</v>
      </c>
      <c r="F1046" s="29" t="s">
        <v>85</v>
      </c>
      <c r="G1046" s="29">
        <f t="shared" si="82"/>
        <v>15</v>
      </c>
      <c r="H1046" s="29">
        <f t="shared" si="83"/>
        <v>30</v>
      </c>
      <c r="I1046" s="29" t="s">
        <v>72</v>
      </c>
      <c r="J1046" s="29">
        <f t="shared" ca="1" si="80"/>
        <v>20.5</v>
      </c>
      <c r="K1046" s="29">
        <f t="shared" si="84"/>
        <v>0.3</v>
      </c>
      <c r="L1046" s="29">
        <f t="shared" ca="1" si="81"/>
        <v>1.7999999999999999E-2</v>
      </c>
      <c r="M1046">
        <f>Замеры!AC1038</f>
        <v>0</v>
      </c>
    </row>
    <row r="1047" spans="1:13" ht="15.6" x14ac:dyDescent="0.3">
      <c r="A1047" s="58">
        <f>IF(Замеры!B1039=0, " ", Замеры!B1039)</f>
        <v>1036</v>
      </c>
      <c r="B1047" s="59">
        <f>Замеры!J1039</f>
        <v>0</v>
      </c>
      <c r="C1047" s="60" t="str">
        <f>Замеры!G1039</f>
        <v xml:space="preserve">Группа от QF </v>
      </c>
      <c r="D1047" s="29" t="s">
        <v>73</v>
      </c>
      <c r="E1047" s="28">
        <f>Замеры!L1039</f>
        <v>0</v>
      </c>
      <c r="F1047" s="29" t="s">
        <v>85</v>
      </c>
      <c r="G1047" s="29">
        <f t="shared" si="82"/>
        <v>15</v>
      </c>
      <c r="H1047" s="29">
        <f t="shared" si="83"/>
        <v>30</v>
      </c>
      <c r="I1047" s="29" t="s">
        <v>72</v>
      </c>
      <c r="J1047" s="29">
        <f t="shared" ca="1" si="80"/>
        <v>21.7</v>
      </c>
      <c r="K1047" s="29">
        <f t="shared" si="84"/>
        <v>0.3</v>
      </c>
      <c r="L1047" s="29">
        <f t="shared" ca="1" si="81"/>
        <v>1.6E-2</v>
      </c>
      <c r="M1047">
        <f>Замеры!AC1039</f>
        <v>0</v>
      </c>
    </row>
    <row r="1048" spans="1:13" ht="15.6" x14ac:dyDescent="0.3">
      <c r="A1048" s="58">
        <f>IF(Замеры!B1040=0, " ", Замеры!B1040)</f>
        <v>1037</v>
      </c>
      <c r="B1048" s="59">
        <f>Замеры!J1040</f>
        <v>0</v>
      </c>
      <c r="C1048" s="60" t="str">
        <f>Замеры!G1040</f>
        <v xml:space="preserve">Группа от QF </v>
      </c>
      <c r="D1048" s="29" t="s">
        <v>73</v>
      </c>
      <c r="E1048" s="28">
        <f>Замеры!L1040</f>
        <v>0</v>
      </c>
      <c r="F1048" s="29" t="s">
        <v>85</v>
      </c>
      <c r="G1048" s="29">
        <f t="shared" si="82"/>
        <v>15</v>
      </c>
      <c r="H1048" s="29">
        <f t="shared" si="83"/>
        <v>30</v>
      </c>
      <c r="I1048" s="29" t="s">
        <v>72</v>
      </c>
      <c r="J1048" s="29">
        <f t="shared" ca="1" si="80"/>
        <v>21.2</v>
      </c>
      <c r="K1048" s="29">
        <f t="shared" si="84"/>
        <v>0.3</v>
      </c>
      <c r="L1048" s="29">
        <f t="shared" ca="1" si="81"/>
        <v>1.6E-2</v>
      </c>
      <c r="M1048">
        <f>Замеры!AC1040</f>
        <v>0</v>
      </c>
    </row>
    <row r="1049" spans="1:13" ht="15.6" x14ac:dyDescent="0.3">
      <c r="A1049" s="58">
        <f>IF(Замеры!B1041=0, " ", Замеры!B1041)</f>
        <v>1038</v>
      </c>
      <c r="B1049" s="59">
        <f>Замеры!J1041</f>
        <v>0</v>
      </c>
      <c r="C1049" s="60" t="str">
        <f>Замеры!G1041</f>
        <v xml:space="preserve">Группа от QF </v>
      </c>
      <c r="D1049" s="29" t="s">
        <v>73</v>
      </c>
      <c r="E1049" s="28">
        <f>Замеры!L1041</f>
        <v>0</v>
      </c>
      <c r="F1049" s="29" t="s">
        <v>85</v>
      </c>
      <c r="G1049" s="29">
        <f t="shared" si="82"/>
        <v>15</v>
      </c>
      <c r="H1049" s="29">
        <f t="shared" si="83"/>
        <v>30</v>
      </c>
      <c r="I1049" s="29" t="s">
        <v>72</v>
      </c>
      <c r="J1049" s="29">
        <f t="shared" ca="1" si="80"/>
        <v>20.8</v>
      </c>
      <c r="K1049" s="29">
        <f t="shared" si="84"/>
        <v>0.3</v>
      </c>
      <c r="L1049" s="29">
        <f t="shared" ca="1" si="81"/>
        <v>1.2999999999999999E-2</v>
      </c>
      <c r="M1049">
        <f>Замеры!AC1041</f>
        <v>0</v>
      </c>
    </row>
    <row r="1050" spans="1:13" ht="15.6" x14ac:dyDescent="0.3">
      <c r="A1050" s="58">
        <f>IF(Замеры!B1042=0, " ", Замеры!B1042)</f>
        <v>1039</v>
      </c>
      <c r="B1050" s="59">
        <f>Замеры!J1042</f>
        <v>0</v>
      </c>
      <c r="C1050" s="60" t="str">
        <f>Замеры!G1042</f>
        <v xml:space="preserve">Группа от QF </v>
      </c>
      <c r="D1050" s="29" t="s">
        <v>73</v>
      </c>
      <c r="E1050" s="28">
        <f>Замеры!L1042</f>
        <v>0</v>
      </c>
      <c r="F1050" s="29" t="s">
        <v>85</v>
      </c>
      <c r="G1050" s="29">
        <f t="shared" si="82"/>
        <v>15</v>
      </c>
      <c r="H1050" s="29">
        <f t="shared" si="83"/>
        <v>30</v>
      </c>
      <c r="I1050" s="29" t="s">
        <v>72</v>
      </c>
      <c r="J1050" s="29">
        <f t="shared" ca="1" si="80"/>
        <v>21.3</v>
      </c>
      <c r="K1050" s="29">
        <f t="shared" si="84"/>
        <v>0.3</v>
      </c>
      <c r="L1050" s="29">
        <f t="shared" ca="1" si="81"/>
        <v>1.6E-2</v>
      </c>
      <c r="M1050">
        <f>Замеры!AC1042</f>
        <v>0</v>
      </c>
    </row>
    <row r="1051" spans="1:13" ht="15.6" x14ac:dyDescent="0.3">
      <c r="A1051" s="58">
        <f>IF(Замеры!B1043=0, " ", Замеры!B1043)</f>
        <v>1040</v>
      </c>
      <c r="B1051" s="59">
        <f>Замеры!J1043</f>
        <v>0</v>
      </c>
      <c r="C1051" s="60" t="str">
        <f>Замеры!G1043</f>
        <v xml:space="preserve">Группа от QF </v>
      </c>
      <c r="D1051" s="29" t="s">
        <v>73</v>
      </c>
      <c r="E1051" s="28">
        <f>Замеры!L1043</f>
        <v>0</v>
      </c>
      <c r="F1051" s="29" t="s">
        <v>85</v>
      </c>
      <c r="G1051" s="29">
        <f t="shared" si="82"/>
        <v>15</v>
      </c>
      <c r="H1051" s="29">
        <f t="shared" si="83"/>
        <v>30</v>
      </c>
      <c r="I1051" s="29" t="s">
        <v>72</v>
      </c>
      <c r="J1051" s="29">
        <f t="shared" ca="1" si="80"/>
        <v>20.100000000000001</v>
      </c>
      <c r="K1051" s="29">
        <f t="shared" si="84"/>
        <v>0.3</v>
      </c>
      <c r="L1051" s="29">
        <f t="shared" ca="1" si="81"/>
        <v>8.0000000000000002E-3</v>
      </c>
      <c r="M1051">
        <f>Замеры!AC1043</f>
        <v>0</v>
      </c>
    </row>
    <row r="1052" spans="1:13" ht="15.6" x14ac:dyDescent="0.3">
      <c r="A1052" s="58">
        <f>IF(Замеры!B1044=0, " ", Замеры!B1044)</f>
        <v>1041</v>
      </c>
      <c r="B1052" s="59">
        <f>Замеры!J1044</f>
        <v>0</v>
      </c>
      <c r="C1052" s="60" t="str">
        <f>Замеры!G1044</f>
        <v xml:space="preserve">Группа от QF </v>
      </c>
      <c r="D1052" s="29" t="s">
        <v>73</v>
      </c>
      <c r="E1052" s="28">
        <f>Замеры!L1044</f>
        <v>0</v>
      </c>
      <c r="F1052" s="29" t="s">
        <v>85</v>
      </c>
      <c r="G1052" s="29">
        <f t="shared" si="82"/>
        <v>15</v>
      </c>
      <c r="H1052" s="29">
        <f t="shared" si="83"/>
        <v>30</v>
      </c>
      <c r="I1052" s="29" t="s">
        <v>72</v>
      </c>
      <c r="J1052" s="29">
        <f t="shared" ca="1" si="80"/>
        <v>21.9</v>
      </c>
      <c r="K1052" s="29">
        <f t="shared" si="84"/>
        <v>0.3</v>
      </c>
      <c r="L1052" s="29">
        <f t="shared" ca="1" si="81"/>
        <v>0.01</v>
      </c>
      <c r="M1052">
        <f>Замеры!AC1044</f>
        <v>0</v>
      </c>
    </row>
    <row r="1053" spans="1:13" ht="15.6" x14ac:dyDescent="0.3">
      <c r="A1053" s="58">
        <f>IF(Замеры!B1045=0, " ", Замеры!B1045)</f>
        <v>1042</v>
      </c>
      <c r="B1053" s="59">
        <f>Замеры!J1045</f>
        <v>0</v>
      </c>
      <c r="C1053" s="60" t="str">
        <f>Замеры!G1045</f>
        <v xml:space="preserve">Группа от QF </v>
      </c>
      <c r="D1053" s="29" t="s">
        <v>73</v>
      </c>
      <c r="E1053" s="28">
        <f>Замеры!L1045</f>
        <v>0</v>
      </c>
      <c r="F1053" s="29" t="s">
        <v>85</v>
      </c>
      <c r="G1053" s="29">
        <f t="shared" si="82"/>
        <v>15</v>
      </c>
      <c r="H1053" s="29">
        <f t="shared" si="83"/>
        <v>30</v>
      </c>
      <c r="I1053" s="29" t="s">
        <v>72</v>
      </c>
      <c r="J1053" s="29">
        <f t="shared" ca="1" si="80"/>
        <v>21.9</v>
      </c>
      <c r="K1053" s="29">
        <f t="shared" si="84"/>
        <v>0.3</v>
      </c>
      <c r="L1053" s="29">
        <f t="shared" ca="1" si="81"/>
        <v>0.01</v>
      </c>
      <c r="M1053">
        <f>Замеры!AC1045</f>
        <v>0</v>
      </c>
    </row>
    <row r="1054" spans="1:13" ht="15.6" x14ac:dyDescent="0.3">
      <c r="A1054" s="58">
        <f>IF(Замеры!B1046=0, " ", Замеры!B1046)</f>
        <v>1043</v>
      </c>
      <c r="B1054" s="59">
        <f>Замеры!J1046</f>
        <v>0</v>
      </c>
      <c r="C1054" s="60" t="str">
        <f>Замеры!G1046</f>
        <v xml:space="preserve">Группа от QF </v>
      </c>
      <c r="D1054" s="29" t="s">
        <v>73</v>
      </c>
      <c r="E1054" s="28">
        <f>Замеры!L1046</f>
        <v>0</v>
      </c>
      <c r="F1054" s="29" t="s">
        <v>85</v>
      </c>
      <c r="G1054" s="29">
        <f t="shared" si="82"/>
        <v>15</v>
      </c>
      <c r="H1054" s="29">
        <f t="shared" si="83"/>
        <v>30</v>
      </c>
      <c r="I1054" s="29" t="s">
        <v>72</v>
      </c>
      <c r="J1054" s="29">
        <f t="shared" ca="1" si="80"/>
        <v>21.6</v>
      </c>
      <c r="K1054" s="29">
        <f t="shared" si="84"/>
        <v>0.3</v>
      </c>
      <c r="L1054" s="29">
        <f t="shared" ca="1" si="81"/>
        <v>8.9999999999999993E-3</v>
      </c>
      <c r="M1054">
        <f>Замеры!AC1046</f>
        <v>0</v>
      </c>
    </row>
    <row r="1055" spans="1:13" ht="15.6" x14ac:dyDescent="0.3">
      <c r="A1055" s="58">
        <f>IF(Замеры!B1047=0, " ", Замеры!B1047)</f>
        <v>1044</v>
      </c>
      <c r="B1055" s="59">
        <f>Замеры!J1047</f>
        <v>0</v>
      </c>
      <c r="C1055" s="60" t="str">
        <f>Замеры!G1047</f>
        <v xml:space="preserve">Группа от QF </v>
      </c>
      <c r="D1055" s="29" t="s">
        <v>73</v>
      </c>
      <c r="E1055" s="28">
        <f>Замеры!L1047</f>
        <v>0</v>
      </c>
      <c r="F1055" s="29" t="s">
        <v>85</v>
      </c>
      <c r="G1055" s="29">
        <f t="shared" si="82"/>
        <v>15</v>
      </c>
      <c r="H1055" s="29">
        <f t="shared" si="83"/>
        <v>30</v>
      </c>
      <c r="I1055" s="29" t="s">
        <v>72</v>
      </c>
      <c r="J1055" s="29">
        <f t="shared" ca="1" si="80"/>
        <v>21.1</v>
      </c>
      <c r="K1055" s="29">
        <f t="shared" si="84"/>
        <v>0.3</v>
      </c>
      <c r="L1055" s="29">
        <f t="shared" ca="1" si="81"/>
        <v>8.9999999999999993E-3</v>
      </c>
      <c r="M1055">
        <f>Замеры!AC1047</f>
        <v>0</v>
      </c>
    </row>
    <row r="1056" spans="1:13" ht="15.6" x14ac:dyDescent="0.3">
      <c r="A1056" s="58">
        <f>IF(Замеры!B1048=0, " ", Замеры!B1048)</f>
        <v>1045</v>
      </c>
      <c r="B1056" s="59">
        <f>Замеры!J1048</f>
        <v>0</v>
      </c>
      <c r="C1056" s="60" t="str">
        <f>Замеры!G1048</f>
        <v xml:space="preserve">Группа от QF </v>
      </c>
      <c r="D1056" s="29" t="s">
        <v>73</v>
      </c>
      <c r="E1056" s="28">
        <f>Замеры!L1048</f>
        <v>0</v>
      </c>
      <c r="F1056" s="29" t="s">
        <v>85</v>
      </c>
      <c r="G1056" s="29">
        <f t="shared" si="82"/>
        <v>15</v>
      </c>
      <c r="H1056" s="29">
        <f t="shared" si="83"/>
        <v>30</v>
      </c>
      <c r="I1056" s="29" t="s">
        <v>72</v>
      </c>
      <c r="J1056" s="29">
        <f t="shared" ca="1" si="80"/>
        <v>20.7</v>
      </c>
      <c r="K1056" s="29">
        <f t="shared" si="84"/>
        <v>0.3</v>
      </c>
      <c r="L1056" s="29">
        <f t="shared" ca="1" si="81"/>
        <v>8.9999999999999993E-3</v>
      </c>
      <c r="M1056">
        <f>Замеры!AC1048</f>
        <v>0</v>
      </c>
    </row>
    <row r="1057" spans="1:13" ht="15.6" x14ac:dyDescent="0.3">
      <c r="A1057" s="58">
        <f>IF(Замеры!B1049=0, " ", Замеры!B1049)</f>
        <v>1046</v>
      </c>
      <c r="B1057" s="59">
        <f>Замеры!J1049</f>
        <v>0</v>
      </c>
      <c r="C1057" s="60" t="str">
        <f>Замеры!G1049</f>
        <v xml:space="preserve">Группа от QF </v>
      </c>
      <c r="D1057" s="29" t="s">
        <v>73</v>
      </c>
      <c r="E1057" s="28">
        <f>Замеры!L1049</f>
        <v>0</v>
      </c>
      <c r="F1057" s="29" t="s">
        <v>85</v>
      </c>
      <c r="G1057" s="29">
        <f t="shared" si="82"/>
        <v>15</v>
      </c>
      <c r="H1057" s="29">
        <f t="shared" si="83"/>
        <v>30</v>
      </c>
      <c r="I1057" s="29" t="s">
        <v>72</v>
      </c>
      <c r="J1057" s="29">
        <f t="shared" ca="1" si="80"/>
        <v>21.5</v>
      </c>
      <c r="K1057" s="29">
        <f t="shared" si="84"/>
        <v>0.3</v>
      </c>
      <c r="L1057" s="29">
        <f t="shared" ca="1" si="81"/>
        <v>7.0000000000000001E-3</v>
      </c>
      <c r="M1057">
        <f>Замеры!AC1049</f>
        <v>0</v>
      </c>
    </row>
    <row r="1058" spans="1:13" ht="15.6" x14ac:dyDescent="0.3">
      <c r="A1058" s="58">
        <f>IF(Замеры!B1050=0, " ", Замеры!B1050)</f>
        <v>1047</v>
      </c>
      <c r="B1058" s="59">
        <f>Замеры!J1050</f>
        <v>0</v>
      </c>
      <c r="C1058" s="60" t="str">
        <f>Замеры!G1050</f>
        <v xml:space="preserve">Группа от QF </v>
      </c>
      <c r="D1058" s="29" t="s">
        <v>73</v>
      </c>
      <c r="E1058" s="28">
        <f>Замеры!L1050</f>
        <v>0</v>
      </c>
      <c r="F1058" s="29" t="s">
        <v>85</v>
      </c>
      <c r="G1058" s="29">
        <f t="shared" si="82"/>
        <v>15</v>
      </c>
      <c r="H1058" s="29">
        <f t="shared" si="83"/>
        <v>30</v>
      </c>
      <c r="I1058" s="29" t="s">
        <v>72</v>
      </c>
      <c r="J1058" s="29">
        <f t="shared" ca="1" si="80"/>
        <v>21.6</v>
      </c>
      <c r="K1058" s="29">
        <f t="shared" si="84"/>
        <v>0.3</v>
      </c>
      <c r="L1058" s="29">
        <f t="shared" ca="1" si="81"/>
        <v>1.7000000000000001E-2</v>
      </c>
      <c r="M1058">
        <f>Замеры!AC1050</f>
        <v>0</v>
      </c>
    </row>
    <row r="1059" spans="1:13" ht="15.6" x14ac:dyDescent="0.3">
      <c r="A1059" s="58">
        <f>IF(Замеры!B1051=0, " ", Замеры!B1051)</f>
        <v>1048</v>
      </c>
      <c r="B1059" s="59">
        <f>Замеры!J1051</f>
        <v>0</v>
      </c>
      <c r="C1059" s="60" t="str">
        <f>Замеры!G1051</f>
        <v xml:space="preserve">Группа от QF </v>
      </c>
      <c r="D1059" s="29" t="s">
        <v>73</v>
      </c>
      <c r="E1059" s="28">
        <f>Замеры!L1051</f>
        <v>0</v>
      </c>
      <c r="F1059" s="29" t="s">
        <v>85</v>
      </c>
      <c r="G1059" s="29">
        <f t="shared" si="82"/>
        <v>15</v>
      </c>
      <c r="H1059" s="29">
        <f t="shared" si="83"/>
        <v>30</v>
      </c>
      <c r="I1059" s="29" t="s">
        <v>72</v>
      </c>
      <c r="J1059" s="29">
        <f t="shared" ca="1" si="80"/>
        <v>20.8</v>
      </c>
      <c r="K1059" s="29">
        <f t="shared" si="84"/>
        <v>0.3</v>
      </c>
      <c r="L1059" s="29">
        <f t="shared" ca="1" si="81"/>
        <v>8.9999999999999993E-3</v>
      </c>
      <c r="M1059">
        <f>Замеры!AC1051</f>
        <v>0</v>
      </c>
    </row>
    <row r="1060" spans="1:13" ht="15.6" x14ac:dyDescent="0.3">
      <c r="A1060" s="58">
        <f>IF(Замеры!B1052=0, " ", Замеры!B1052)</f>
        <v>1049</v>
      </c>
      <c r="B1060" s="59">
        <f>Замеры!J1052</f>
        <v>0</v>
      </c>
      <c r="C1060" s="60" t="str">
        <f>Замеры!G1052</f>
        <v xml:space="preserve">Группа от QF </v>
      </c>
      <c r="D1060" s="29" t="s">
        <v>73</v>
      </c>
      <c r="E1060" s="28">
        <f>Замеры!L1052</f>
        <v>0</v>
      </c>
      <c r="F1060" s="29" t="s">
        <v>85</v>
      </c>
      <c r="G1060" s="29">
        <f t="shared" si="82"/>
        <v>15</v>
      </c>
      <c r="H1060" s="29">
        <f t="shared" si="83"/>
        <v>30</v>
      </c>
      <c r="I1060" s="29" t="s">
        <v>72</v>
      </c>
      <c r="J1060" s="29">
        <f t="shared" ca="1" si="80"/>
        <v>20.399999999999999</v>
      </c>
      <c r="K1060" s="29">
        <f t="shared" si="84"/>
        <v>0.3</v>
      </c>
      <c r="L1060" s="29">
        <f t="shared" ca="1" si="81"/>
        <v>1.2E-2</v>
      </c>
      <c r="M1060">
        <f>Замеры!AC1052</f>
        <v>0</v>
      </c>
    </row>
    <row r="1061" spans="1:13" ht="15.6" x14ac:dyDescent="0.3">
      <c r="A1061" s="58">
        <f>IF(Замеры!B1053=0, " ", Замеры!B1053)</f>
        <v>1050</v>
      </c>
      <c r="B1061" s="59">
        <f>Замеры!J1053</f>
        <v>0</v>
      </c>
      <c r="C1061" s="60" t="str">
        <f>Замеры!G1053</f>
        <v xml:space="preserve">Группа от QF </v>
      </c>
      <c r="D1061" s="29" t="s">
        <v>73</v>
      </c>
      <c r="E1061" s="28">
        <f>Замеры!L1053</f>
        <v>0</v>
      </c>
      <c r="F1061" s="29" t="s">
        <v>85</v>
      </c>
      <c r="G1061" s="29">
        <f t="shared" si="82"/>
        <v>15</v>
      </c>
      <c r="H1061" s="29">
        <f t="shared" si="83"/>
        <v>30</v>
      </c>
      <c r="I1061" s="29" t="s">
        <v>72</v>
      </c>
      <c r="J1061" s="29">
        <f t="shared" ca="1" si="80"/>
        <v>20.9</v>
      </c>
      <c r="K1061" s="29">
        <f t="shared" si="84"/>
        <v>0.3</v>
      </c>
      <c r="L1061" s="29">
        <f t="shared" ca="1" si="81"/>
        <v>1.2999999999999999E-2</v>
      </c>
      <c r="M1061">
        <f>Замеры!AC1053</f>
        <v>0</v>
      </c>
    </row>
    <row r="1062" spans="1:13" ht="15.6" x14ac:dyDescent="0.3">
      <c r="A1062" s="58">
        <f>IF(Замеры!B1054=0, " ", Замеры!B1054)</f>
        <v>1051</v>
      </c>
      <c r="B1062" s="59">
        <f>Замеры!J1054</f>
        <v>0</v>
      </c>
      <c r="C1062" s="60" t="str">
        <f>Замеры!G1054</f>
        <v xml:space="preserve">Группа от QF </v>
      </c>
      <c r="D1062" s="29" t="s">
        <v>73</v>
      </c>
      <c r="E1062" s="28">
        <f>Замеры!L1054</f>
        <v>0</v>
      </c>
      <c r="F1062" s="29" t="s">
        <v>85</v>
      </c>
      <c r="G1062" s="29">
        <f t="shared" si="82"/>
        <v>15</v>
      </c>
      <c r="H1062" s="29">
        <f t="shared" si="83"/>
        <v>30</v>
      </c>
      <c r="I1062" s="29" t="s">
        <v>72</v>
      </c>
      <c r="J1062" s="29">
        <f t="shared" ca="1" si="80"/>
        <v>21.5</v>
      </c>
      <c r="K1062" s="29">
        <f t="shared" si="84"/>
        <v>0.3</v>
      </c>
      <c r="L1062" s="29">
        <f t="shared" ca="1" si="81"/>
        <v>1.4E-2</v>
      </c>
      <c r="M1062">
        <f>Замеры!AC1054</f>
        <v>0</v>
      </c>
    </row>
    <row r="1063" spans="1:13" ht="15.6" x14ac:dyDescent="0.3">
      <c r="A1063" s="58">
        <f>IF(Замеры!B1055=0, " ", Замеры!B1055)</f>
        <v>1052</v>
      </c>
      <c r="B1063" s="59">
        <f>Замеры!J1055</f>
        <v>0</v>
      </c>
      <c r="C1063" s="60" t="str">
        <f>Замеры!G1055</f>
        <v xml:space="preserve">Группа от QF </v>
      </c>
      <c r="D1063" s="29" t="s">
        <v>73</v>
      </c>
      <c r="E1063" s="28">
        <f>Замеры!L1055</f>
        <v>0</v>
      </c>
      <c r="F1063" s="29" t="s">
        <v>85</v>
      </c>
      <c r="G1063" s="29">
        <f t="shared" si="82"/>
        <v>15</v>
      </c>
      <c r="H1063" s="29">
        <f t="shared" si="83"/>
        <v>30</v>
      </c>
      <c r="I1063" s="29" t="s">
        <v>72</v>
      </c>
      <c r="J1063" s="29">
        <f t="shared" ca="1" si="80"/>
        <v>21.7</v>
      </c>
      <c r="K1063" s="29">
        <f t="shared" si="84"/>
        <v>0.3</v>
      </c>
      <c r="L1063" s="29">
        <f t="shared" ca="1" si="81"/>
        <v>1.6E-2</v>
      </c>
      <c r="M1063">
        <f>Замеры!AC1055</f>
        <v>0</v>
      </c>
    </row>
    <row r="1064" spans="1:13" ht="15.6" x14ac:dyDescent="0.3">
      <c r="A1064" s="58">
        <f>IF(Замеры!B1056=0, " ", Замеры!B1056)</f>
        <v>1053</v>
      </c>
      <c r="B1064" s="59">
        <f>Замеры!J1056</f>
        <v>0</v>
      </c>
      <c r="C1064" s="60" t="str">
        <f>Замеры!G1056</f>
        <v xml:space="preserve">Группа от QF </v>
      </c>
      <c r="D1064" s="29" t="s">
        <v>73</v>
      </c>
      <c r="E1064" s="28">
        <f>Замеры!L1056</f>
        <v>0</v>
      </c>
      <c r="F1064" s="29" t="s">
        <v>85</v>
      </c>
      <c r="G1064" s="29">
        <f t="shared" si="82"/>
        <v>15</v>
      </c>
      <c r="H1064" s="29">
        <f t="shared" si="83"/>
        <v>30</v>
      </c>
      <c r="I1064" s="29" t="s">
        <v>72</v>
      </c>
      <c r="J1064" s="29">
        <f t="shared" ca="1" si="80"/>
        <v>20.6</v>
      </c>
      <c r="K1064" s="29">
        <f t="shared" si="84"/>
        <v>0.3</v>
      </c>
      <c r="L1064" s="29">
        <f t="shared" ca="1" si="81"/>
        <v>1.2E-2</v>
      </c>
      <c r="M1064">
        <f>Замеры!AC1056</f>
        <v>0</v>
      </c>
    </row>
    <row r="1065" spans="1:13" ht="15.6" x14ac:dyDescent="0.3">
      <c r="A1065" s="58">
        <f>IF(Замеры!B1057=0, " ", Замеры!B1057)</f>
        <v>1054</v>
      </c>
      <c r="B1065" s="59">
        <f>Замеры!J1057</f>
        <v>0</v>
      </c>
      <c r="C1065" s="60" t="str">
        <f>Замеры!G1057</f>
        <v xml:space="preserve">Группа от QF </v>
      </c>
      <c r="D1065" s="29" t="s">
        <v>73</v>
      </c>
      <c r="E1065" s="28">
        <f>Замеры!L1057</f>
        <v>0</v>
      </c>
      <c r="F1065" s="29" t="s">
        <v>85</v>
      </c>
      <c r="G1065" s="29">
        <f t="shared" si="82"/>
        <v>15</v>
      </c>
      <c r="H1065" s="29">
        <f t="shared" si="83"/>
        <v>30</v>
      </c>
      <c r="I1065" s="29" t="s">
        <v>72</v>
      </c>
      <c r="J1065" s="29">
        <f t="shared" ca="1" si="80"/>
        <v>20.9</v>
      </c>
      <c r="K1065" s="29">
        <f t="shared" si="84"/>
        <v>0.3</v>
      </c>
      <c r="L1065" s="29">
        <f t="shared" ca="1" si="81"/>
        <v>1.4E-2</v>
      </c>
      <c r="M1065">
        <f>Замеры!AC1057</f>
        <v>0</v>
      </c>
    </row>
    <row r="1066" spans="1:13" ht="15.6" x14ac:dyDescent="0.3">
      <c r="A1066" s="58">
        <f>IF(Замеры!B1058=0, " ", Замеры!B1058)</f>
        <v>1055</v>
      </c>
      <c r="B1066" s="59">
        <f>Замеры!J1058</f>
        <v>0</v>
      </c>
      <c r="C1066" s="60" t="str">
        <f>Замеры!G1058</f>
        <v xml:space="preserve">Группа от QF </v>
      </c>
      <c r="D1066" s="29" t="s">
        <v>73</v>
      </c>
      <c r="E1066" s="28">
        <f>Замеры!L1058</f>
        <v>0</v>
      </c>
      <c r="F1066" s="29" t="s">
        <v>85</v>
      </c>
      <c r="G1066" s="29">
        <f t="shared" si="82"/>
        <v>15</v>
      </c>
      <c r="H1066" s="29">
        <f t="shared" si="83"/>
        <v>30</v>
      </c>
      <c r="I1066" s="29" t="s">
        <v>72</v>
      </c>
      <c r="J1066" s="29">
        <f t="shared" ca="1" si="80"/>
        <v>20.2</v>
      </c>
      <c r="K1066" s="29">
        <f t="shared" si="84"/>
        <v>0.3</v>
      </c>
      <c r="L1066" s="29">
        <f t="shared" ca="1" si="81"/>
        <v>1.0999999999999999E-2</v>
      </c>
      <c r="M1066">
        <f>Замеры!AC1058</f>
        <v>0</v>
      </c>
    </row>
    <row r="1067" spans="1:13" ht="15.6" x14ac:dyDescent="0.3">
      <c r="A1067" s="58">
        <f>IF(Замеры!B1059=0, " ", Замеры!B1059)</f>
        <v>1056</v>
      </c>
      <c r="B1067" s="59">
        <f>Замеры!J1059</f>
        <v>0</v>
      </c>
      <c r="C1067" s="60" t="str">
        <f>Замеры!G1059</f>
        <v xml:space="preserve">Группа от QF </v>
      </c>
      <c r="D1067" s="29" t="s">
        <v>73</v>
      </c>
      <c r="E1067" s="28">
        <f>Замеры!L1059</f>
        <v>0</v>
      </c>
      <c r="F1067" s="29" t="s">
        <v>85</v>
      </c>
      <c r="G1067" s="29">
        <f t="shared" si="82"/>
        <v>15</v>
      </c>
      <c r="H1067" s="29">
        <f t="shared" si="83"/>
        <v>30</v>
      </c>
      <c r="I1067" s="29" t="s">
        <v>72</v>
      </c>
      <c r="J1067" s="29">
        <f t="shared" ca="1" si="80"/>
        <v>20.2</v>
      </c>
      <c r="K1067" s="29">
        <f t="shared" si="84"/>
        <v>0.3</v>
      </c>
      <c r="L1067" s="29">
        <f t="shared" ca="1" si="81"/>
        <v>7.0000000000000001E-3</v>
      </c>
      <c r="M1067">
        <f>Замеры!AC1059</f>
        <v>0</v>
      </c>
    </row>
    <row r="1068" spans="1:13" ht="15.6" x14ac:dyDescent="0.3">
      <c r="A1068" s="58">
        <f>IF(Замеры!B1060=0, " ", Замеры!B1060)</f>
        <v>1057</v>
      </c>
      <c r="B1068" s="59">
        <f>Замеры!J1060</f>
        <v>0</v>
      </c>
      <c r="C1068" s="60" t="str">
        <f>Замеры!G1060</f>
        <v xml:space="preserve">Группа от QF </v>
      </c>
      <c r="D1068" s="29" t="s">
        <v>73</v>
      </c>
      <c r="E1068" s="28">
        <f>Замеры!L1060</f>
        <v>0</v>
      </c>
      <c r="F1068" s="29" t="s">
        <v>85</v>
      </c>
      <c r="G1068" s="29">
        <f t="shared" si="82"/>
        <v>15</v>
      </c>
      <c r="H1068" s="29">
        <f t="shared" si="83"/>
        <v>30</v>
      </c>
      <c r="I1068" s="29" t="s">
        <v>72</v>
      </c>
      <c r="J1068" s="29">
        <f t="shared" ca="1" si="80"/>
        <v>21</v>
      </c>
      <c r="K1068" s="29">
        <f t="shared" si="84"/>
        <v>0.3</v>
      </c>
      <c r="L1068" s="29">
        <f t="shared" ca="1" si="81"/>
        <v>1.4999999999999999E-2</v>
      </c>
      <c r="M1068">
        <f>Замеры!AC1060</f>
        <v>0</v>
      </c>
    </row>
    <row r="1069" spans="1:13" ht="15.6" x14ac:dyDescent="0.3">
      <c r="A1069" s="58">
        <f>IF(Замеры!B1061=0, " ", Замеры!B1061)</f>
        <v>1058</v>
      </c>
      <c r="B1069" s="59">
        <f>Замеры!J1061</f>
        <v>0</v>
      </c>
      <c r="C1069" s="60" t="str">
        <f>Замеры!G1061</f>
        <v xml:space="preserve">Группа от QF </v>
      </c>
      <c r="D1069" s="29" t="s">
        <v>73</v>
      </c>
      <c r="E1069" s="28">
        <f>Замеры!L1061</f>
        <v>0</v>
      </c>
      <c r="F1069" s="29" t="s">
        <v>85</v>
      </c>
      <c r="G1069" s="29">
        <f t="shared" si="82"/>
        <v>15</v>
      </c>
      <c r="H1069" s="29">
        <f t="shared" si="83"/>
        <v>30</v>
      </c>
      <c r="I1069" s="29" t="s">
        <v>72</v>
      </c>
      <c r="J1069" s="29">
        <f t="shared" ca="1" si="80"/>
        <v>21.1</v>
      </c>
      <c r="K1069" s="29">
        <f t="shared" si="84"/>
        <v>0.3</v>
      </c>
      <c r="L1069" s="29">
        <f t="shared" ca="1" si="81"/>
        <v>1.2999999999999999E-2</v>
      </c>
      <c r="M1069">
        <f>Замеры!AC1061</f>
        <v>0</v>
      </c>
    </row>
    <row r="1070" spans="1:13" ht="15.6" x14ac:dyDescent="0.3">
      <c r="A1070" s="58">
        <f>IF(Замеры!B1062=0, " ", Замеры!B1062)</f>
        <v>1059</v>
      </c>
      <c r="B1070" s="59">
        <f>Замеры!J1062</f>
        <v>0</v>
      </c>
      <c r="C1070" s="60" t="str">
        <f>Замеры!G1062</f>
        <v xml:space="preserve">Группа от QF </v>
      </c>
      <c r="D1070" s="29" t="s">
        <v>73</v>
      </c>
      <c r="E1070" s="28">
        <f>Замеры!L1062</f>
        <v>0</v>
      </c>
      <c r="F1070" s="29" t="s">
        <v>85</v>
      </c>
      <c r="G1070" s="29">
        <f t="shared" si="82"/>
        <v>15</v>
      </c>
      <c r="H1070" s="29">
        <f t="shared" si="83"/>
        <v>30</v>
      </c>
      <c r="I1070" s="29" t="s">
        <v>72</v>
      </c>
      <c r="J1070" s="29">
        <f t="shared" ca="1" si="80"/>
        <v>21.7</v>
      </c>
      <c r="K1070" s="29">
        <f t="shared" si="84"/>
        <v>0.3</v>
      </c>
      <c r="L1070" s="29">
        <f t="shared" ca="1" si="81"/>
        <v>1.4E-2</v>
      </c>
      <c r="M1070">
        <f>Замеры!AC1062</f>
        <v>0</v>
      </c>
    </row>
    <row r="1071" spans="1:13" ht="15.6" x14ac:dyDescent="0.3">
      <c r="A1071" s="58">
        <f>IF(Замеры!B1063=0, " ", Замеры!B1063)</f>
        <v>1060</v>
      </c>
      <c r="B1071" s="59">
        <f>Замеры!J1063</f>
        <v>0</v>
      </c>
      <c r="C1071" s="60" t="str">
        <f>Замеры!G1063</f>
        <v xml:space="preserve">Группа от QF </v>
      </c>
      <c r="D1071" s="29" t="s">
        <v>73</v>
      </c>
      <c r="E1071" s="28">
        <f>Замеры!L1063</f>
        <v>0</v>
      </c>
      <c r="F1071" s="29" t="s">
        <v>85</v>
      </c>
      <c r="G1071" s="29">
        <f t="shared" si="82"/>
        <v>15</v>
      </c>
      <c r="H1071" s="29">
        <f t="shared" si="83"/>
        <v>30</v>
      </c>
      <c r="I1071" s="29" t="s">
        <v>72</v>
      </c>
      <c r="J1071" s="29">
        <f t="shared" ca="1" si="80"/>
        <v>21.8</v>
      </c>
      <c r="K1071" s="29">
        <f t="shared" si="84"/>
        <v>0.3</v>
      </c>
      <c r="L1071" s="29">
        <f t="shared" ca="1" si="81"/>
        <v>1.7000000000000001E-2</v>
      </c>
      <c r="M1071">
        <f>Замеры!AC1063</f>
        <v>0</v>
      </c>
    </row>
    <row r="1072" spans="1:13" ht="15.6" x14ac:dyDescent="0.3">
      <c r="A1072" s="58">
        <f>IF(Замеры!B1064=0, " ", Замеры!B1064)</f>
        <v>1061</v>
      </c>
      <c r="B1072" s="59">
        <f>Замеры!J1064</f>
        <v>0</v>
      </c>
      <c r="C1072" s="60" t="str">
        <f>Замеры!G1064</f>
        <v xml:space="preserve">Группа от QF </v>
      </c>
      <c r="D1072" s="29" t="s">
        <v>73</v>
      </c>
      <c r="E1072" s="28">
        <f>Замеры!L1064</f>
        <v>0</v>
      </c>
      <c r="F1072" s="29" t="s">
        <v>85</v>
      </c>
      <c r="G1072" s="29">
        <f t="shared" si="82"/>
        <v>15</v>
      </c>
      <c r="H1072" s="29">
        <f t="shared" si="83"/>
        <v>30</v>
      </c>
      <c r="I1072" s="29" t="s">
        <v>72</v>
      </c>
      <c r="J1072" s="29">
        <f t="shared" ca="1" si="80"/>
        <v>20.7</v>
      </c>
      <c r="K1072" s="29">
        <f t="shared" si="84"/>
        <v>0.3</v>
      </c>
      <c r="L1072" s="29">
        <f t="shared" ca="1" si="81"/>
        <v>1.7000000000000001E-2</v>
      </c>
      <c r="M1072">
        <f>Замеры!AC1064</f>
        <v>0</v>
      </c>
    </row>
    <row r="1073" spans="1:13" ht="15.6" x14ac:dyDescent="0.3">
      <c r="A1073" s="58">
        <f>IF(Замеры!B1065=0, " ", Замеры!B1065)</f>
        <v>1062</v>
      </c>
      <c r="B1073" s="59">
        <f>Замеры!J1065</f>
        <v>0</v>
      </c>
      <c r="C1073" s="60" t="str">
        <f>Замеры!G1065</f>
        <v xml:space="preserve">Группа от QF </v>
      </c>
      <c r="D1073" s="29" t="s">
        <v>73</v>
      </c>
      <c r="E1073" s="28">
        <f>Замеры!L1065</f>
        <v>0</v>
      </c>
      <c r="F1073" s="29" t="s">
        <v>85</v>
      </c>
      <c r="G1073" s="29">
        <f t="shared" si="82"/>
        <v>15</v>
      </c>
      <c r="H1073" s="29">
        <f t="shared" si="83"/>
        <v>30</v>
      </c>
      <c r="I1073" s="29" t="s">
        <v>72</v>
      </c>
      <c r="J1073" s="29">
        <f t="shared" ca="1" si="80"/>
        <v>21.4</v>
      </c>
      <c r="K1073" s="29">
        <f t="shared" si="84"/>
        <v>0.3</v>
      </c>
      <c r="L1073" s="29">
        <f t="shared" ca="1" si="81"/>
        <v>1.9E-2</v>
      </c>
      <c r="M1073">
        <f>Замеры!AC1065</f>
        <v>0</v>
      </c>
    </row>
    <row r="1074" spans="1:13" ht="15.6" x14ac:dyDescent="0.3">
      <c r="A1074" s="58">
        <f>IF(Замеры!B1066=0, " ", Замеры!B1066)</f>
        <v>1063</v>
      </c>
      <c r="B1074" s="59">
        <f>Замеры!J1066</f>
        <v>0</v>
      </c>
      <c r="C1074" s="60" t="str">
        <f>Замеры!G1066</f>
        <v xml:space="preserve">Группа от QF </v>
      </c>
      <c r="D1074" s="29" t="s">
        <v>73</v>
      </c>
      <c r="E1074" s="28">
        <f>Замеры!L1066</f>
        <v>0</v>
      </c>
      <c r="F1074" s="29" t="s">
        <v>85</v>
      </c>
      <c r="G1074" s="29">
        <f t="shared" si="82"/>
        <v>15</v>
      </c>
      <c r="H1074" s="29">
        <f t="shared" si="83"/>
        <v>30</v>
      </c>
      <c r="I1074" s="29" t="s">
        <v>72</v>
      </c>
      <c r="J1074" s="29">
        <f t="shared" ca="1" si="80"/>
        <v>20.6</v>
      </c>
      <c r="K1074" s="29">
        <f t="shared" si="84"/>
        <v>0.3</v>
      </c>
      <c r="L1074" s="29">
        <f t="shared" ca="1" si="81"/>
        <v>8.9999999999999993E-3</v>
      </c>
      <c r="M1074">
        <f>Замеры!AC1066</f>
        <v>0</v>
      </c>
    </row>
    <row r="1075" spans="1:13" ht="15.6" x14ac:dyDescent="0.3">
      <c r="A1075" s="58">
        <f>IF(Замеры!B1067=0, " ", Замеры!B1067)</f>
        <v>1064</v>
      </c>
      <c r="B1075" s="59">
        <f>Замеры!J1067</f>
        <v>0</v>
      </c>
      <c r="C1075" s="60" t="str">
        <f>Замеры!G1067</f>
        <v xml:space="preserve">Группа от QF </v>
      </c>
      <c r="D1075" s="29" t="s">
        <v>73</v>
      </c>
      <c r="E1075" s="28">
        <f>Замеры!L1067</f>
        <v>0</v>
      </c>
      <c r="F1075" s="29" t="s">
        <v>85</v>
      </c>
      <c r="G1075" s="29">
        <f t="shared" si="82"/>
        <v>15</v>
      </c>
      <c r="H1075" s="29">
        <f t="shared" si="83"/>
        <v>30</v>
      </c>
      <c r="I1075" s="29" t="s">
        <v>72</v>
      </c>
      <c r="J1075" s="29">
        <f t="shared" ca="1" si="80"/>
        <v>20.399999999999999</v>
      </c>
      <c r="K1075" s="29">
        <f t="shared" si="84"/>
        <v>0.3</v>
      </c>
      <c r="L1075" s="29">
        <f t="shared" ca="1" si="81"/>
        <v>1.7000000000000001E-2</v>
      </c>
      <c r="M1075">
        <f>Замеры!AC1067</f>
        <v>0</v>
      </c>
    </row>
    <row r="1076" spans="1:13" ht="15.6" x14ac:dyDescent="0.3">
      <c r="A1076" s="58">
        <f>IF(Замеры!B1068=0, " ", Замеры!B1068)</f>
        <v>1065</v>
      </c>
      <c r="B1076" s="59">
        <f>Замеры!J1068</f>
        <v>0</v>
      </c>
      <c r="C1076" s="60" t="str">
        <f>Замеры!G1068</f>
        <v xml:space="preserve">Группа от QF </v>
      </c>
      <c r="D1076" s="29" t="s">
        <v>73</v>
      </c>
      <c r="E1076" s="28">
        <f>Замеры!L1068</f>
        <v>0</v>
      </c>
      <c r="F1076" s="29" t="s">
        <v>85</v>
      </c>
      <c r="G1076" s="29">
        <f t="shared" si="82"/>
        <v>15</v>
      </c>
      <c r="H1076" s="29">
        <f t="shared" si="83"/>
        <v>30</v>
      </c>
      <c r="I1076" s="29" t="s">
        <v>72</v>
      </c>
      <c r="J1076" s="29">
        <f t="shared" ca="1" si="80"/>
        <v>21.5</v>
      </c>
      <c r="K1076" s="29">
        <f t="shared" si="84"/>
        <v>0.3</v>
      </c>
      <c r="L1076" s="29">
        <f t="shared" ca="1" si="81"/>
        <v>1.4999999999999999E-2</v>
      </c>
      <c r="M1076">
        <f>Замеры!AC1068</f>
        <v>0</v>
      </c>
    </row>
    <row r="1077" spans="1:13" ht="15.6" x14ac:dyDescent="0.3">
      <c r="A1077" s="58">
        <f>IF(Замеры!B1069=0, " ", Замеры!B1069)</f>
        <v>1066</v>
      </c>
      <c r="B1077" s="59">
        <f>Замеры!J1069</f>
        <v>0</v>
      </c>
      <c r="C1077" s="60" t="str">
        <f>Замеры!G1069</f>
        <v xml:space="preserve">Группа от QF </v>
      </c>
      <c r="D1077" s="29" t="s">
        <v>73</v>
      </c>
      <c r="E1077" s="28">
        <f>Замеры!L1069</f>
        <v>0</v>
      </c>
      <c r="F1077" s="29" t="s">
        <v>85</v>
      </c>
      <c r="G1077" s="29">
        <f t="shared" si="82"/>
        <v>15</v>
      </c>
      <c r="H1077" s="29">
        <f t="shared" si="83"/>
        <v>30</v>
      </c>
      <c r="I1077" s="29" t="s">
        <v>72</v>
      </c>
      <c r="J1077" s="29">
        <f t="shared" ca="1" si="80"/>
        <v>21.8</v>
      </c>
      <c r="K1077" s="29">
        <f t="shared" si="84"/>
        <v>0.3</v>
      </c>
      <c r="L1077" s="29">
        <f t="shared" ca="1" si="81"/>
        <v>1.0999999999999999E-2</v>
      </c>
      <c r="M1077">
        <f>Замеры!AC1069</f>
        <v>0</v>
      </c>
    </row>
    <row r="1078" spans="1:13" ht="15.6" x14ac:dyDescent="0.3">
      <c r="A1078" s="58">
        <f>IF(Замеры!B1070=0, " ", Замеры!B1070)</f>
        <v>1067</v>
      </c>
      <c r="B1078" s="59">
        <f>Замеры!J1070</f>
        <v>0</v>
      </c>
      <c r="C1078" s="60" t="str">
        <f>Замеры!G1070</f>
        <v xml:space="preserve">Группа от QF </v>
      </c>
      <c r="D1078" s="29" t="s">
        <v>73</v>
      </c>
      <c r="E1078" s="28">
        <f>Замеры!L1070</f>
        <v>0</v>
      </c>
      <c r="F1078" s="29" t="s">
        <v>85</v>
      </c>
      <c r="G1078" s="29">
        <f t="shared" si="82"/>
        <v>15</v>
      </c>
      <c r="H1078" s="29">
        <f t="shared" si="83"/>
        <v>30</v>
      </c>
      <c r="I1078" s="29" t="s">
        <v>72</v>
      </c>
      <c r="J1078" s="29">
        <f t="shared" ca="1" si="80"/>
        <v>21.8</v>
      </c>
      <c r="K1078" s="29">
        <f t="shared" si="84"/>
        <v>0.3</v>
      </c>
      <c r="L1078" s="29">
        <f t="shared" ca="1" si="81"/>
        <v>7.0000000000000001E-3</v>
      </c>
      <c r="M1078">
        <f>Замеры!AC1070</f>
        <v>0</v>
      </c>
    </row>
    <row r="1079" spans="1:13" ht="15.6" x14ac:dyDescent="0.3">
      <c r="A1079" s="58">
        <f>IF(Замеры!B1071=0, " ", Замеры!B1071)</f>
        <v>1068</v>
      </c>
      <c r="B1079" s="59">
        <f>Замеры!J1071</f>
        <v>0</v>
      </c>
      <c r="C1079" s="60" t="str">
        <f>Замеры!G1071</f>
        <v xml:space="preserve">Группа от QF </v>
      </c>
      <c r="D1079" s="29" t="s">
        <v>73</v>
      </c>
      <c r="E1079" s="28">
        <f>Замеры!L1071</f>
        <v>0</v>
      </c>
      <c r="F1079" s="29" t="s">
        <v>85</v>
      </c>
      <c r="G1079" s="29">
        <f t="shared" si="82"/>
        <v>15</v>
      </c>
      <c r="H1079" s="29">
        <f t="shared" si="83"/>
        <v>30</v>
      </c>
      <c r="I1079" s="29" t="s">
        <v>72</v>
      </c>
      <c r="J1079" s="29">
        <f t="shared" ca="1" si="80"/>
        <v>21.9</v>
      </c>
      <c r="K1079" s="29">
        <f t="shared" si="84"/>
        <v>0.3</v>
      </c>
      <c r="L1079" s="29">
        <f t="shared" ca="1" si="81"/>
        <v>7.0000000000000001E-3</v>
      </c>
      <c r="M1079">
        <f>Замеры!AC1071</f>
        <v>0</v>
      </c>
    </row>
    <row r="1080" spans="1:13" ht="15.6" x14ac:dyDescent="0.3">
      <c r="A1080" s="58">
        <f>IF(Замеры!B1072=0, " ", Замеры!B1072)</f>
        <v>1069</v>
      </c>
      <c r="B1080" s="59">
        <f>Замеры!J1072</f>
        <v>0</v>
      </c>
      <c r="C1080" s="60" t="str">
        <f>Замеры!G1072</f>
        <v xml:space="preserve">Группа от QF </v>
      </c>
      <c r="D1080" s="29" t="s">
        <v>73</v>
      </c>
      <c r="E1080" s="28">
        <f>Замеры!L1072</f>
        <v>0</v>
      </c>
      <c r="F1080" s="29" t="s">
        <v>85</v>
      </c>
      <c r="G1080" s="29">
        <f t="shared" si="82"/>
        <v>15</v>
      </c>
      <c r="H1080" s="29">
        <f t="shared" si="83"/>
        <v>30</v>
      </c>
      <c r="I1080" s="29" t="s">
        <v>72</v>
      </c>
      <c r="J1080" s="29">
        <f t="shared" ca="1" si="80"/>
        <v>21.6</v>
      </c>
      <c r="K1080" s="29">
        <f t="shared" si="84"/>
        <v>0.3</v>
      </c>
      <c r="L1080" s="29">
        <f t="shared" ca="1" si="81"/>
        <v>1.2999999999999999E-2</v>
      </c>
      <c r="M1080">
        <f>Замеры!AC1072</f>
        <v>0</v>
      </c>
    </row>
    <row r="1081" spans="1:13" ht="15.6" x14ac:dyDescent="0.3">
      <c r="A1081" s="58">
        <f>IF(Замеры!B1073=0, " ", Замеры!B1073)</f>
        <v>1070</v>
      </c>
      <c r="B1081" s="59">
        <f>Замеры!J1073</f>
        <v>0</v>
      </c>
      <c r="C1081" s="60" t="str">
        <f>Замеры!G1073</f>
        <v xml:space="preserve">Группа от QF </v>
      </c>
      <c r="D1081" s="29" t="s">
        <v>73</v>
      </c>
      <c r="E1081" s="28">
        <f>Замеры!L1073</f>
        <v>0</v>
      </c>
      <c r="F1081" s="29" t="s">
        <v>85</v>
      </c>
      <c r="G1081" s="29">
        <f t="shared" si="82"/>
        <v>15</v>
      </c>
      <c r="H1081" s="29">
        <f t="shared" si="83"/>
        <v>30</v>
      </c>
      <c r="I1081" s="29" t="s">
        <v>72</v>
      </c>
      <c r="J1081" s="29">
        <f t="shared" ca="1" si="80"/>
        <v>21.5</v>
      </c>
      <c r="K1081" s="29">
        <f t="shared" si="84"/>
        <v>0.3</v>
      </c>
      <c r="L1081" s="29">
        <f t="shared" ca="1" si="81"/>
        <v>8.9999999999999993E-3</v>
      </c>
      <c r="M1081">
        <f>Замеры!AC1073</f>
        <v>0</v>
      </c>
    </row>
    <row r="1082" spans="1:13" ht="15.6" x14ac:dyDescent="0.3">
      <c r="A1082" s="58">
        <f>IF(Замеры!B1074=0, " ", Замеры!B1074)</f>
        <v>1071</v>
      </c>
      <c r="B1082" s="59">
        <f>Замеры!J1074</f>
        <v>0</v>
      </c>
      <c r="C1082" s="60" t="str">
        <f>Замеры!G1074</f>
        <v xml:space="preserve">Группа от QF </v>
      </c>
      <c r="D1082" s="29" t="s">
        <v>73</v>
      </c>
      <c r="E1082" s="28">
        <f>Замеры!L1074</f>
        <v>0</v>
      </c>
      <c r="F1082" s="29" t="s">
        <v>85</v>
      </c>
      <c r="G1082" s="29">
        <f t="shared" si="82"/>
        <v>15</v>
      </c>
      <c r="H1082" s="29">
        <f t="shared" si="83"/>
        <v>30</v>
      </c>
      <c r="I1082" s="29" t="s">
        <v>72</v>
      </c>
      <c r="J1082" s="29">
        <f t="shared" ca="1" si="80"/>
        <v>21</v>
      </c>
      <c r="K1082" s="29">
        <f t="shared" si="84"/>
        <v>0.3</v>
      </c>
      <c r="L1082" s="29">
        <f t="shared" ca="1" si="81"/>
        <v>1.7999999999999999E-2</v>
      </c>
      <c r="M1082">
        <f>Замеры!AC1074</f>
        <v>0</v>
      </c>
    </row>
    <row r="1083" spans="1:13" ht="15.6" x14ac:dyDescent="0.3">
      <c r="A1083" s="58">
        <f>IF(Замеры!B1075=0, " ", Замеры!B1075)</f>
        <v>1072</v>
      </c>
      <c r="B1083" s="59">
        <f>Замеры!J1075</f>
        <v>0</v>
      </c>
      <c r="C1083" s="60" t="str">
        <f>Замеры!G1075</f>
        <v xml:space="preserve">Группа от QF </v>
      </c>
      <c r="D1083" s="29" t="s">
        <v>73</v>
      </c>
      <c r="E1083" s="28">
        <f>Замеры!L1075</f>
        <v>0</v>
      </c>
      <c r="F1083" s="29" t="s">
        <v>85</v>
      </c>
      <c r="G1083" s="29">
        <f t="shared" si="82"/>
        <v>15</v>
      </c>
      <c r="H1083" s="29">
        <f t="shared" si="83"/>
        <v>30</v>
      </c>
      <c r="I1083" s="29" t="s">
        <v>72</v>
      </c>
      <c r="J1083" s="29">
        <f t="shared" ca="1" si="80"/>
        <v>21.8</v>
      </c>
      <c r="K1083" s="29">
        <f t="shared" si="84"/>
        <v>0.3</v>
      </c>
      <c r="L1083" s="29">
        <f t="shared" ca="1" si="81"/>
        <v>1.7999999999999999E-2</v>
      </c>
      <c r="M1083">
        <f>Замеры!AC1075</f>
        <v>0</v>
      </c>
    </row>
    <row r="1084" spans="1:13" ht="15.6" x14ac:dyDescent="0.3">
      <c r="A1084" s="58">
        <f>IF(Замеры!B1076=0, " ", Замеры!B1076)</f>
        <v>1073</v>
      </c>
      <c r="B1084" s="59">
        <f>Замеры!J1076</f>
        <v>0</v>
      </c>
      <c r="C1084" s="60" t="str">
        <f>Замеры!G1076</f>
        <v xml:space="preserve">Группа от QF </v>
      </c>
      <c r="D1084" s="29" t="s">
        <v>73</v>
      </c>
      <c r="E1084" s="28">
        <f>Замеры!L1076</f>
        <v>0</v>
      </c>
      <c r="F1084" s="29" t="s">
        <v>85</v>
      </c>
      <c r="G1084" s="29">
        <f t="shared" si="82"/>
        <v>15</v>
      </c>
      <c r="H1084" s="29">
        <f t="shared" si="83"/>
        <v>30</v>
      </c>
      <c r="I1084" s="29" t="s">
        <v>72</v>
      </c>
      <c r="J1084" s="29">
        <f t="shared" ca="1" si="80"/>
        <v>21</v>
      </c>
      <c r="K1084" s="29">
        <f t="shared" si="84"/>
        <v>0.3</v>
      </c>
      <c r="L1084" s="29">
        <f t="shared" ca="1" si="81"/>
        <v>1.6E-2</v>
      </c>
      <c r="M1084">
        <f>Замеры!AC1076</f>
        <v>0</v>
      </c>
    </row>
    <row r="1085" spans="1:13" ht="15.6" x14ac:dyDescent="0.3">
      <c r="A1085" s="58">
        <f>IF(Замеры!B1077=0, " ", Замеры!B1077)</f>
        <v>1074</v>
      </c>
      <c r="B1085" s="59">
        <f>Замеры!J1077</f>
        <v>0</v>
      </c>
      <c r="C1085" s="60" t="str">
        <f>Замеры!G1077</f>
        <v xml:space="preserve">Группа от QF </v>
      </c>
      <c r="D1085" s="29" t="s">
        <v>73</v>
      </c>
      <c r="E1085" s="28">
        <f>Замеры!L1077</f>
        <v>0</v>
      </c>
      <c r="F1085" s="29" t="s">
        <v>85</v>
      </c>
      <c r="G1085" s="29">
        <f t="shared" si="82"/>
        <v>15</v>
      </c>
      <c r="H1085" s="29">
        <f t="shared" si="83"/>
        <v>30</v>
      </c>
      <c r="I1085" s="29" t="s">
        <v>72</v>
      </c>
      <c r="J1085" s="29">
        <f t="shared" ca="1" si="80"/>
        <v>21.2</v>
      </c>
      <c r="K1085" s="29">
        <f t="shared" si="84"/>
        <v>0.3</v>
      </c>
      <c r="L1085" s="29">
        <f t="shared" ca="1" si="81"/>
        <v>1.4E-2</v>
      </c>
      <c r="M1085">
        <f>Замеры!AC1077</f>
        <v>0</v>
      </c>
    </row>
    <row r="1086" spans="1:13" ht="15.6" x14ac:dyDescent="0.3">
      <c r="A1086" s="58">
        <f>IF(Замеры!B1078=0, " ", Замеры!B1078)</f>
        <v>1075</v>
      </c>
      <c r="B1086" s="59">
        <f>Замеры!J1078</f>
        <v>0</v>
      </c>
      <c r="C1086" s="60" t="str">
        <f>Замеры!G1078</f>
        <v xml:space="preserve">Группа от QF </v>
      </c>
      <c r="D1086" s="29" t="s">
        <v>73</v>
      </c>
      <c r="E1086" s="28">
        <f>Замеры!L1078</f>
        <v>0</v>
      </c>
      <c r="F1086" s="29" t="s">
        <v>85</v>
      </c>
      <c r="G1086" s="29">
        <f t="shared" si="82"/>
        <v>15</v>
      </c>
      <c r="H1086" s="29">
        <f t="shared" si="83"/>
        <v>30</v>
      </c>
      <c r="I1086" s="29" t="s">
        <v>72</v>
      </c>
      <c r="J1086" s="29">
        <f t="shared" ca="1" si="80"/>
        <v>21.9</v>
      </c>
      <c r="K1086" s="29">
        <f t="shared" si="84"/>
        <v>0.3</v>
      </c>
      <c r="L1086" s="29">
        <f t="shared" ca="1" si="81"/>
        <v>8.9999999999999993E-3</v>
      </c>
      <c r="M1086">
        <f>Замеры!AC1078</f>
        <v>0</v>
      </c>
    </row>
    <row r="1087" spans="1:13" ht="15.6" x14ac:dyDescent="0.3">
      <c r="A1087" s="58">
        <f>IF(Замеры!B1079=0, " ", Замеры!B1079)</f>
        <v>1076</v>
      </c>
      <c r="B1087" s="59">
        <f>Замеры!J1079</f>
        <v>0</v>
      </c>
      <c r="C1087" s="60" t="str">
        <f>Замеры!G1079</f>
        <v xml:space="preserve">Группа от QF </v>
      </c>
      <c r="D1087" s="29" t="s">
        <v>73</v>
      </c>
      <c r="E1087" s="28">
        <f>Замеры!L1079</f>
        <v>0</v>
      </c>
      <c r="F1087" s="29" t="s">
        <v>85</v>
      </c>
      <c r="G1087" s="29">
        <f t="shared" si="82"/>
        <v>15</v>
      </c>
      <c r="H1087" s="29">
        <f t="shared" si="83"/>
        <v>30</v>
      </c>
      <c r="I1087" s="29" t="s">
        <v>72</v>
      </c>
      <c r="J1087" s="29">
        <f t="shared" ca="1" si="80"/>
        <v>21.3</v>
      </c>
      <c r="K1087" s="29">
        <f t="shared" si="84"/>
        <v>0.3</v>
      </c>
      <c r="L1087" s="29">
        <f t="shared" ca="1" si="81"/>
        <v>1.7000000000000001E-2</v>
      </c>
      <c r="M1087">
        <f>Замеры!AC1079</f>
        <v>0</v>
      </c>
    </row>
    <row r="1088" spans="1:13" ht="15.6" x14ac:dyDescent="0.3">
      <c r="A1088" s="58">
        <f>IF(Замеры!B1080=0, " ", Замеры!B1080)</f>
        <v>1077</v>
      </c>
      <c r="B1088" s="59">
        <f>Замеры!J1080</f>
        <v>0</v>
      </c>
      <c r="C1088" s="60" t="str">
        <f>Замеры!G1080</f>
        <v xml:space="preserve">Группа от QF </v>
      </c>
      <c r="D1088" s="29" t="s">
        <v>73</v>
      </c>
      <c r="E1088" s="28">
        <f>Замеры!L1080</f>
        <v>0</v>
      </c>
      <c r="F1088" s="29" t="s">
        <v>85</v>
      </c>
      <c r="G1088" s="29">
        <f t="shared" si="82"/>
        <v>15</v>
      </c>
      <c r="H1088" s="29">
        <f t="shared" si="83"/>
        <v>30</v>
      </c>
      <c r="I1088" s="29" t="s">
        <v>72</v>
      </c>
      <c r="J1088" s="29">
        <f t="shared" ca="1" si="80"/>
        <v>20.3</v>
      </c>
      <c r="K1088" s="29">
        <f t="shared" si="84"/>
        <v>0.3</v>
      </c>
      <c r="L1088" s="29">
        <f t="shared" ca="1" si="81"/>
        <v>7.0000000000000001E-3</v>
      </c>
      <c r="M1088">
        <f>Замеры!AC1080</f>
        <v>0</v>
      </c>
    </row>
    <row r="1089" spans="1:13" ht="15.6" x14ac:dyDescent="0.3">
      <c r="A1089" s="58">
        <f>IF(Замеры!B1081=0, " ", Замеры!B1081)</f>
        <v>1078</v>
      </c>
      <c r="B1089" s="59">
        <f>Замеры!J1081</f>
        <v>0</v>
      </c>
      <c r="C1089" s="60" t="str">
        <f>Замеры!G1081</f>
        <v xml:space="preserve">Группа от QF </v>
      </c>
      <c r="D1089" s="29" t="s">
        <v>73</v>
      </c>
      <c r="E1089" s="28">
        <f>Замеры!L1081</f>
        <v>0</v>
      </c>
      <c r="F1089" s="29" t="s">
        <v>85</v>
      </c>
      <c r="G1089" s="29">
        <f t="shared" si="82"/>
        <v>15</v>
      </c>
      <c r="H1089" s="29">
        <f t="shared" si="83"/>
        <v>30</v>
      </c>
      <c r="I1089" s="29" t="s">
        <v>72</v>
      </c>
      <c r="J1089" s="29">
        <f t="shared" ca="1" si="80"/>
        <v>21.2</v>
      </c>
      <c r="K1089" s="29">
        <f t="shared" si="84"/>
        <v>0.3</v>
      </c>
      <c r="L1089" s="29">
        <f t="shared" ca="1" si="81"/>
        <v>1.7999999999999999E-2</v>
      </c>
      <c r="M1089">
        <f>Замеры!AC1081</f>
        <v>0</v>
      </c>
    </row>
    <row r="1090" spans="1:13" ht="15.6" x14ac:dyDescent="0.3">
      <c r="A1090" s="58">
        <f>IF(Замеры!B1082=0, " ", Замеры!B1082)</f>
        <v>1079</v>
      </c>
      <c r="B1090" s="59">
        <f>Замеры!J1082</f>
        <v>0</v>
      </c>
      <c r="C1090" s="60" t="str">
        <f>Замеры!G1082</f>
        <v xml:space="preserve">Группа от QF </v>
      </c>
      <c r="D1090" s="29" t="s">
        <v>73</v>
      </c>
      <c r="E1090" s="28">
        <f>Замеры!L1082</f>
        <v>0</v>
      </c>
      <c r="F1090" s="29" t="s">
        <v>85</v>
      </c>
      <c r="G1090" s="29">
        <f t="shared" si="82"/>
        <v>15</v>
      </c>
      <c r="H1090" s="29">
        <f t="shared" si="83"/>
        <v>30</v>
      </c>
      <c r="I1090" s="29" t="s">
        <v>72</v>
      </c>
      <c r="J1090" s="29">
        <f t="shared" ca="1" si="80"/>
        <v>20.399999999999999</v>
      </c>
      <c r="K1090" s="29">
        <f t="shared" si="84"/>
        <v>0.3</v>
      </c>
      <c r="L1090" s="29">
        <f t="shared" ca="1" si="81"/>
        <v>0.01</v>
      </c>
      <c r="M1090">
        <f>Замеры!AC1082</f>
        <v>0</v>
      </c>
    </row>
    <row r="1091" spans="1:13" ht="15.6" x14ac:dyDescent="0.3">
      <c r="A1091" s="58">
        <f>IF(Замеры!B1083=0, " ", Замеры!B1083)</f>
        <v>1080</v>
      </c>
      <c r="B1091" s="59">
        <f>Замеры!J1083</f>
        <v>0</v>
      </c>
      <c r="C1091" s="60" t="str">
        <f>Замеры!G1083</f>
        <v xml:space="preserve">Группа от QF </v>
      </c>
      <c r="D1091" s="29" t="s">
        <v>73</v>
      </c>
      <c r="E1091" s="28">
        <f>Замеры!L1083</f>
        <v>0</v>
      </c>
      <c r="F1091" s="29" t="s">
        <v>85</v>
      </c>
      <c r="G1091" s="29">
        <f t="shared" si="82"/>
        <v>15</v>
      </c>
      <c r="H1091" s="29">
        <f t="shared" si="83"/>
        <v>30</v>
      </c>
      <c r="I1091" s="29" t="s">
        <v>72</v>
      </c>
      <c r="J1091" s="29">
        <f t="shared" ca="1" si="80"/>
        <v>20.9</v>
      </c>
      <c r="K1091" s="29">
        <f t="shared" si="84"/>
        <v>0.3</v>
      </c>
      <c r="L1091" s="29">
        <f t="shared" ca="1" si="81"/>
        <v>1.6E-2</v>
      </c>
      <c r="M1091">
        <f>Замеры!AC1083</f>
        <v>0</v>
      </c>
    </row>
    <row r="1092" spans="1:13" ht="15.6" x14ac:dyDescent="0.3">
      <c r="A1092" s="58">
        <f>IF(Замеры!B1084=0, " ", Замеры!B1084)</f>
        <v>1081</v>
      </c>
      <c r="B1092" s="59">
        <f>Замеры!J1084</f>
        <v>0</v>
      </c>
      <c r="C1092" s="60" t="str">
        <f>Замеры!G1084</f>
        <v xml:space="preserve">Группа от QF </v>
      </c>
      <c r="D1092" s="29" t="s">
        <v>73</v>
      </c>
      <c r="E1092" s="28">
        <f>Замеры!L1084</f>
        <v>0</v>
      </c>
      <c r="F1092" s="29" t="s">
        <v>85</v>
      </c>
      <c r="G1092" s="29">
        <f t="shared" si="82"/>
        <v>15</v>
      </c>
      <c r="H1092" s="29">
        <f t="shared" si="83"/>
        <v>30</v>
      </c>
      <c r="I1092" s="29" t="s">
        <v>72</v>
      </c>
      <c r="J1092" s="29">
        <f t="shared" ca="1" si="80"/>
        <v>21.7</v>
      </c>
      <c r="K1092" s="29">
        <f t="shared" si="84"/>
        <v>0.3</v>
      </c>
      <c r="L1092" s="29">
        <f t="shared" ca="1" si="81"/>
        <v>8.0000000000000002E-3</v>
      </c>
      <c r="M1092">
        <f>Замеры!AC1084</f>
        <v>0</v>
      </c>
    </row>
    <row r="1093" spans="1:13" ht="15.6" x14ac:dyDescent="0.3">
      <c r="A1093" s="58">
        <f>IF(Замеры!B1085=0, " ", Замеры!B1085)</f>
        <v>1082</v>
      </c>
      <c r="B1093" s="59">
        <f>Замеры!J1085</f>
        <v>0</v>
      </c>
      <c r="C1093" s="60" t="str">
        <f>Замеры!G1085</f>
        <v xml:space="preserve">Группа от QF </v>
      </c>
      <c r="D1093" s="29" t="s">
        <v>73</v>
      </c>
      <c r="E1093" s="28">
        <f>Замеры!L1085</f>
        <v>0</v>
      </c>
      <c r="F1093" s="29" t="s">
        <v>85</v>
      </c>
      <c r="G1093" s="29">
        <f t="shared" si="82"/>
        <v>15</v>
      </c>
      <c r="H1093" s="29">
        <f t="shared" si="83"/>
        <v>30</v>
      </c>
      <c r="I1093" s="29" t="s">
        <v>72</v>
      </c>
      <c r="J1093" s="29">
        <f t="shared" ca="1" si="80"/>
        <v>20.7</v>
      </c>
      <c r="K1093" s="29">
        <f t="shared" si="84"/>
        <v>0.3</v>
      </c>
      <c r="L1093" s="29">
        <f t="shared" ca="1" si="81"/>
        <v>1.2E-2</v>
      </c>
      <c r="M1093">
        <f>Замеры!AC1085</f>
        <v>0</v>
      </c>
    </row>
    <row r="1094" spans="1:13" ht="15.6" x14ac:dyDescent="0.3">
      <c r="A1094" s="58">
        <f>IF(Замеры!B1086=0, " ", Замеры!B1086)</f>
        <v>1083</v>
      </c>
      <c r="B1094" s="59">
        <f>Замеры!J1086</f>
        <v>0</v>
      </c>
      <c r="C1094" s="60" t="str">
        <f>Замеры!G1086</f>
        <v xml:space="preserve">Группа от QF </v>
      </c>
      <c r="D1094" s="29" t="s">
        <v>73</v>
      </c>
      <c r="E1094" s="28">
        <f>Замеры!L1086</f>
        <v>0</v>
      </c>
      <c r="F1094" s="29" t="s">
        <v>85</v>
      </c>
      <c r="G1094" s="29">
        <f t="shared" si="82"/>
        <v>15</v>
      </c>
      <c r="H1094" s="29">
        <f t="shared" si="83"/>
        <v>30</v>
      </c>
      <c r="I1094" s="29" t="s">
        <v>72</v>
      </c>
      <c r="J1094" s="29">
        <f t="shared" ca="1" si="80"/>
        <v>20.6</v>
      </c>
      <c r="K1094" s="29">
        <f t="shared" si="84"/>
        <v>0.3</v>
      </c>
      <c r="L1094" s="29">
        <f t="shared" ca="1" si="81"/>
        <v>1.7000000000000001E-2</v>
      </c>
      <c r="M1094">
        <f>Замеры!AC1086</f>
        <v>0</v>
      </c>
    </row>
    <row r="1095" spans="1:13" ht="15.6" x14ac:dyDescent="0.3">
      <c r="A1095" s="58">
        <f>IF(Замеры!B1087=0, " ", Замеры!B1087)</f>
        <v>1084</v>
      </c>
      <c r="B1095" s="59">
        <f>Замеры!J1087</f>
        <v>0</v>
      </c>
      <c r="C1095" s="60" t="str">
        <f>Замеры!G1087</f>
        <v xml:space="preserve">Группа от QF </v>
      </c>
      <c r="D1095" s="29" t="s">
        <v>73</v>
      </c>
      <c r="E1095" s="28">
        <f>Замеры!L1087</f>
        <v>0</v>
      </c>
      <c r="F1095" s="29" t="s">
        <v>85</v>
      </c>
      <c r="G1095" s="29">
        <f t="shared" si="82"/>
        <v>15</v>
      </c>
      <c r="H1095" s="29">
        <f t="shared" si="83"/>
        <v>30</v>
      </c>
      <c r="I1095" s="29" t="s">
        <v>72</v>
      </c>
      <c r="J1095" s="29">
        <f t="shared" ca="1" si="80"/>
        <v>21.1</v>
      </c>
      <c r="K1095" s="29">
        <f t="shared" si="84"/>
        <v>0.3</v>
      </c>
      <c r="L1095" s="29">
        <f t="shared" ca="1" si="81"/>
        <v>7.0000000000000001E-3</v>
      </c>
      <c r="M1095">
        <f>Замеры!AC1087</f>
        <v>0</v>
      </c>
    </row>
    <row r="1096" spans="1:13" ht="15.6" x14ac:dyDescent="0.3">
      <c r="A1096" s="58">
        <f>IF(Замеры!B1088=0, " ", Замеры!B1088)</f>
        <v>1085</v>
      </c>
      <c r="B1096" s="59">
        <f>Замеры!J1088</f>
        <v>0</v>
      </c>
      <c r="C1096" s="60" t="str">
        <f>Замеры!G1088</f>
        <v xml:space="preserve">Группа от QF </v>
      </c>
      <c r="D1096" s="29" t="s">
        <v>73</v>
      </c>
      <c r="E1096" s="28">
        <f>Замеры!L1088</f>
        <v>0</v>
      </c>
      <c r="F1096" s="29" t="s">
        <v>85</v>
      </c>
      <c r="G1096" s="29">
        <f t="shared" si="82"/>
        <v>15</v>
      </c>
      <c r="H1096" s="29">
        <f t="shared" si="83"/>
        <v>30</v>
      </c>
      <c r="I1096" s="29" t="s">
        <v>72</v>
      </c>
      <c r="J1096" s="29">
        <f t="shared" ca="1" si="80"/>
        <v>21.8</v>
      </c>
      <c r="K1096" s="29">
        <f t="shared" si="84"/>
        <v>0.3</v>
      </c>
      <c r="L1096" s="29">
        <f t="shared" ca="1" si="81"/>
        <v>1.2E-2</v>
      </c>
      <c r="M1096">
        <f>Замеры!AC1088</f>
        <v>0</v>
      </c>
    </row>
    <row r="1097" spans="1:13" ht="15.6" x14ac:dyDescent="0.3">
      <c r="A1097" s="58">
        <f>IF(Замеры!B1089=0, " ", Замеры!B1089)</f>
        <v>1086</v>
      </c>
      <c r="B1097" s="59">
        <f>Замеры!J1089</f>
        <v>0</v>
      </c>
      <c r="C1097" s="60" t="str">
        <f>Замеры!G1089</f>
        <v xml:space="preserve">Группа от QF </v>
      </c>
      <c r="D1097" s="29" t="s">
        <v>73</v>
      </c>
      <c r="E1097" s="28">
        <f>Замеры!L1089</f>
        <v>0</v>
      </c>
      <c r="F1097" s="29" t="s">
        <v>85</v>
      </c>
      <c r="G1097" s="29">
        <f t="shared" si="82"/>
        <v>15</v>
      </c>
      <c r="H1097" s="29">
        <f t="shared" si="83"/>
        <v>30</v>
      </c>
      <c r="I1097" s="29" t="s">
        <v>72</v>
      </c>
      <c r="J1097" s="29">
        <f t="shared" ca="1" si="80"/>
        <v>20.9</v>
      </c>
      <c r="K1097" s="29">
        <f t="shared" si="84"/>
        <v>0.3</v>
      </c>
      <c r="L1097" s="29">
        <f t="shared" ca="1" si="81"/>
        <v>1.6E-2</v>
      </c>
      <c r="M1097">
        <f>Замеры!AC1089</f>
        <v>0</v>
      </c>
    </row>
    <row r="1098" spans="1:13" ht="15.6" x14ac:dyDescent="0.3">
      <c r="A1098" s="58">
        <f>IF(Замеры!B1090=0, " ", Замеры!B1090)</f>
        <v>1087</v>
      </c>
      <c r="B1098" s="59">
        <f>Замеры!J1090</f>
        <v>0</v>
      </c>
      <c r="C1098" s="60" t="str">
        <f>Замеры!G1090</f>
        <v xml:space="preserve">Группа от QF </v>
      </c>
      <c r="D1098" s="29" t="s">
        <v>73</v>
      </c>
      <c r="E1098" s="28">
        <f>Замеры!L1090</f>
        <v>0</v>
      </c>
      <c r="F1098" s="29" t="s">
        <v>85</v>
      </c>
      <c r="G1098" s="29">
        <f t="shared" si="82"/>
        <v>15</v>
      </c>
      <c r="H1098" s="29">
        <f t="shared" si="83"/>
        <v>30</v>
      </c>
      <c r="I1098" s="29" t="s">
        <v>72</v>
      </c>
      <c r="J1098" s="29">
        <f t="shared" ca="1" si="80"/>
        <v>20.3</v>
      </c>
      <c r="K1098" s="29">
        <f t="shared" si="84"/>
        <v>0.3</v>
      </c>
      <c r="L1098" s="29">
        <f t="shared" ca="1" si="81"/>
        <v>1.0999999999999999E-2</v>
      </c>
      <c r="M1098">
        <f>Замеры!AC1090</f>
        <v>0</v>
      </c>
    </row>
    <row r="1099" spans="1:13" ht="15.6" x14ac:dyDescent="0.3">
      <c r="A1099" s="58">
        <f>IF(Замеры!B1091=0, " ", Замеры!B1091)</f>
        <v>1088</v>
      </c>
      <c r="B1099" s="59">
        <f>Замеры!J1091</f>
        <v>0</v>
      </c>
      <c r="C1099" s="60" t="str">
        <f>Замеры!G1091</f>
        <v xml:space="preserve">Группа от QF </v>
      </c>
      <c r="D1099" s="29" t="s">
        <v>73</v>
      </c>
      <c r="E1099" s="28">
        <f>Замеры!L1091</f>
        <v>0</v>
      </c>
      <c r="F1099" s="29" t="s">
        <v>85</v>
      </c>
      <c r="G1099" s="29">
        <f t="shared" si="82"/>
        <v>15</v>
      </c>
      <c r="H1099" s="29">
        <f t="shared" si="83"/>
        <v>30</v>
      </c>
      <c r="I1099" s="29" t="s">
        <v>72</v>
      </c>
      <c r="J1099" s="29">
        <f t="shared" ca="1" si="80"/>
        <v>20.7</v>
      </c>
      <c r="K1099" s="29">
        <f t="shared" si="84"/>
        <v>0.3</v>
      </c>
      <c r="L1099" s="29">
        <f t="shared" ca="1" si="81"/>
        <v>1.4E-2</v>
      </c>
      <c r="M1099">
        <f>Замеры!AC1091</f>
        <v>0</v>
      </c>
    </row>
    <row r="1100" spans="1:13" ht="15.6" x14ac:dyDescent="0.3">
      <c r="A1100" s="58">
        <f>IF(Замеры!B1092=0, " ", Замеры!B1092)</f>
        <v>1089</v>
      </c>
      <c r="B1100" s="59">
        <f>Замеры!J1092</f>
        <v>0</v>
      </c>
      <c r="C1100" s="60" t="str">
        <f>Замеры!G1092</f>
        <v xml:space="preserve">Группа от QF </v>
      </c>
      <c r="D1100" s="29" t="s">
        <v>73</v>
      </c>
      <c r="E1100" s="28">
        <f>Замеры!L1092</f>
        <v>0</v>
      </c>
      <c r="F1100" s="29" t="s">
        <v>85</v>
      </c>
      <c r="G1100" s="29">
        <f t="shared" si="82"/>
        <v>15</v>
      </c>
      <c r="H1100" s="29">
        <f t="shared" si="83"/>
        <v>30</v>
      </c>
      <c r="I1100" s="29" t="s">
        <v>72</v>
      </c>
      <c r="J1100" s="29">
        <f t="shared" ref="J1100:J1163" ca="1" si="85">RANDBETWEEN(201,219)/10</f>
        <v>21.4</v>
      </c>
      <c r="K1100" s="29">
        <f t="shared" si="84"/>
        <v>0.3</v>
      </c>
      <c r="L1100" s="29">
        <f t="shared" ref="L1100:L1163" ca="1" si="86">RANDBETWEEN(7,19)/1000</f>
        <v>7.0000000000000001E-3</v>
      </c>
      <c r="M1100">
        <f>Замеры!AC1092</f>
        <v>0</v>
      </c>
    </row>
    <row r="1101" spans="1:13" ht="15.6" x14ac:dyDescent="0.3">
      <c r="A1101" s="58">
        <f>IF(Замеры!B1093=0, " ", Замеры!B1093)</f>
        <v>1090</v>
      </c>
      <c r="B1101" s="59">
        <f>Замеры!J1093</f>
        <v>0</v>
      </c>
      <c r="C1101" s="60" t="str">
        <f>Замеры!G1093</f>
        <v xml:space="preserve">Группа от QF </v>
      </c>
      <c r="D1101" s="29" t="s">
        <v>73</v>
      </c>
      <c r="E1101" s="28">
        <f>Замеры!L1093</f>
        <v>0</v>
      </c>
      <c r="F1101" s="29" t="s">
        <v>85</v>
      </c>
      <c r="G1101" s="29">
        <f t="shared" ref="G1101:G1164" si="87">$M$9</f>
        <v>15</v>
      </c>
      <c r="H1101" s="29">
        <f t="shared" ref="H1101:H1164" si="88">$N$9</f>
        <v>30</v>
      </c>
      <c r="I1101" s="29" t="s">
        <v>72</v>
      </c>
      <c r="J1101" s="29">
        <f t="shared" ca="1" si="85"/>
        <v>20.100000000000001</v>
      </c>
      <c r="K1101" s="29">
        <f t="shared" ref="K1101:K1164" si="89">$O$9</f>
        <v>0.3</v>
      </c>
      <c r="L1101" s="29">
        <f t="shared" ca="1" si="86"/>
        <v>1.0999999999999999E-2</v>
      </c>
      <c r="M1101">
        <f>Замеры!AC1093</f>
        <v>0</v>
      </c>
    </row>
    <row r="1102" spans="1:13" ht="15.6" x14ac:dyDescent="0.3">
      <c r="A1102" s="58">
        <f>IF(Замеры!B1094=0, " ", Замеры!B1094)</f>
        <v>1091</v>
      </c>
      <c r="B1102" s="59">
        <f>Замеры!J1094</f>
        <v>0</v>
      </c>
      <c r="C1102" s="60" t="str">
        <f>Замеры!G1094</f>
        <v xml:space="preserve">Группа от QF </v>
      </c>
      <c r="D1102" s="29" t="s">
        <v>73</v>
      </c>
      <c r="E1102" s="28">
        <f>Замеры!L1094</f>
        <v>0</v>
      </c>
      <c r="F1102" s="29" t="s">
        <v>85</v>
      </c>
      <c r="G1102" s="29">
        <f t="shared" si="87"/>
        <v>15</v>
      </c>
      <c r="H1102" s="29">
        <f t="shared" si="88"/>
        <v>30</v>
      </c>
      <c r="I1102" s="29" t="s">
        <v>72</v>
      </c>
      <c r="J1102" s="29">
        <f t="shared" ca="1" si="85"/>
        <v>20.6</v>
      </c>
      <c r="K1102" s="29">
        <f t="shared" si="89"/>
        <v>0.3</v>
      </c>
      <c r="L1102" s="29">
        <f t="shared" ca="1" si="86"/>
        <v>1.4999999999999999E-2</v>
      </c>
      <c r="M1102">
        <f>Замеры!AC1094</f>
        <v>0</v>
      </c>
    </row>
    <row r="1103" spans="1:13" ht="15.6" x14ac:dyDescent="0.3">
      <c r="A1103" s="58">
        <f>IF(Замеры!B1095=0, " ", Замеры!B1095)</f>
        <v>1092</v>
      </c>
      <c r="B1103" s="59">
        <f>Замеры!J1095</f>
        <v>0</v>
      </c>
      <c r="C1103" s="60" t="str">
        <f>Замеры!G1095</f>
        <v xml:space="preserve">Группа от QF </v>
      </c>
      <c r="D1103" s="29" t="s">
        <v>73</v>
      </c>
      <c r="E1103" s="28">
        <f>Замеры!L1095</f>
        <v>0</v>
      </c>
      <c r="F1103" s="29" t="s">
        <v>85</v>
      </c>
      <c r="G1103" s="29">
        <f t="shared" si="87"/>
        <v>15</v>
      </c>
      <c r="H1103" s="29">
        <f t="shared" si="88"/>
        <v>30</v>
      </c>
      <c r="I1103" s="29" t="s">
        <v>72</v>
      </c>
      <c r="J1103" s="29">
        <f t="shared" ca="1" si="85"/>
        <v>21</v>
      </c>
      <c r="K1103" s="29">
        <f t="shared" si="89"/>
        <v>0.3</v>
      </c>
      <c r="L1103" s="29">
        <f t="shared" ca="1" si="86"/>
        <v>1.4999999999999999E-2</v>
      </c>
      <c r="M1103">
        <f>Замеры!AC1095</f>
        <v>0</v>
      </c>
    </row>
    <row r="1104" spans="1:13" ht="15.6" x14ac:dyDescent="0.3">
      <c r="A1104" s="58">
        <f>IF(Замеры!B1096=0, " ", Замеры!B1096)</f>
        <v>1093</v>
      </c>
      <c r="B1104" s="59">
        <f>Замеры!J1096</f>
        <v>0</v>
      </c>
      <c r="C1104" s="60" t="str">
        <f>Замеры!G1096</f>
        <v xml:space="preserve">Группа от QF </v>
      </c>
      <c r="D1104" s="29" t="s">
        <v>73</v>
      </c>
      <c r="E1104" s="28">
        <f>Замеры!L1096</f>
        <v>0</v>
      </c>
      <c r="F1104" s="29" t="s">
        <v>85</v>
      </c>
      <c r="G1104" s="29">
        <f t="shared" si="87"/>
        <v>15</v>
      </c>
      <c r="H1104" s="29">
        <f t="shared" si="88"/>
        <v>30</v>
      </c>
      <c r="I1104" s="29" t="s">
        <v>72</v>
      </c>
      <c r="J1104" s="29">
        <f t="shared" ca="1" si="85"/>
        <v>21.7</v>
      </c>
      <c r="K1104" s="29">
        <f t="shared" si="89"/>
        <v>0.3</v>
      </c>
      <c r="L1104" s="29">
        <f t="shared" ca="1" si="86"/>
        <v>7.0000000000000001E-3</v>
      </c>
      <c r="M1104">
        <f>Замеры!AC1096</f>
        <v>0</v>
      </c>
    </row>
    <row r="1105" spans="1:13" ht="15.6" x14ac:dyDescent="0.3">
      <c r="A1105" s="58">
        <f>IF(Замеры!B1097=0, " ", Замеры!B1097)</f>
        <v>1094</v>
      </c>
      <c r="B1105" s="59">
        <f>Замеры!J1097</f>
        <v>0</v>
      </c>
      <c r="C1105" s="60" t="str">
        <f>Замеры!G1097</f>
        <v xml:space="preserve">Группа от QF </v>
      </c>
      <c r="D1105" s="29" t="s">
        <v>73</v>
      </c>
      <c r="E1105" s="28">
        <f>Замеры!L1097</f>
        <v>0</v>
      </c>
      <c r="F1105" s="29" t="s">
        <v>85</v>
      </c>
      <c r="G1105" s="29">
        <f t="shared" si="87"/>
        <v>15</v>
      </c>
      <c r="H1105" s="29">
        <f t="shared" si="88"/>
        <v>30</v>
      </c>
      <c r="I1105" s="29" t="s">
        <v>72</v>
      </c>
      <c r="J1105" s="29">
        <f t="shared" ca="1" si="85"/>
        <v>21.7</v>
      </c>
      <c r="K1105" s="29">
        <f t="shared" si="89"/>
        <v>0.3</v>
      </c>
      <c r="L1105" s="29">
        <f t="shared" ca="1" si="86"/>
        <v>1.6E-2</v>
      </c>
      <c r="M1105">
        <f>Замеры!AC1097</f>
        <v>0</v>
      </c>
    </row>
    <row r="1106" spans="1:13" ht="15.6" x14ac:dyDescent="0.3">
      <c r="A1106" s="58">
        <f>IF(Замеры!B1098=0, " ", Замеры!B1098)</f>
        <v>1095</v>
      </c>
      <c r="B1106" s="59">
        <f>Замеры!J1098</f>
        <v>0</v>
      </c>
      <c r="C1106" s="60" t="str">
        <f>Замеры!G1098</f>
        <v xml:space="preserve">Группа от QF </v>
      </c>
      <c r="D1106" s="29" t="s">
        <v>73</v>
      </c>
      <c r="E1106" s="28">
        <f>Замеры!L1098</f>
        <v>0</v>
      </c>
      <c r="F1106" s="29" t="s">
        <v>85</v>
      </c>
      <c r="G1106" s="29">
        <f t="shared" si="87"/>
        <v>15</v>
      </c>
      <c r="H1106" s="29">
        <f t="shared" si="88"/>
        <v>30</v>
      </c>
      <c r="I1106" s="29" t="s">
        <v>72</v>
      </c>
      <c r="J1106" s="29">
        <f t="shared" ca="1" si="85"/>
        <v>21.1</v>
      </c>
      <c r="K1106" s="29">
        <f t="shared" si="89"/>
        <v>0.3</v>
      </c>
      <c r="L1106" s="29">
        <f t="shared" ca="1" si="86"/>
        <v>1.4E-2</v>
      </c>
      <c r="M1106">
        <f>Замеры!AC1098</f>
        <v>0</v>
      </c>
    </row>
    <row r="1107" spans="1:13" ht="15.6" x14ac:dyDescent="0.3">
      <c r="A1107" s="58">
        <f>IF(Замеры!B1099=0, " ", Замеры!B1099)</f>
        <v>1096</v>
      </c>
      <c r="B1107" s="59">
        <f>Замеры!J1099</f>
        <v>0</v>
      </c>
      <c r="C1107" s="60" t="str">
        <f>Замеры!G1099</f>
        <v xml:space="preserve">Группа от QF </v>
      </c>
      <c r="D1107" s="29" t="s">
        <v>73</v>
      </c>
      <c r="E1107" s="28">
        <f>Замеры!L1099</f>
        <v>0</v>
      </c>
      <c r="F1107" s="29" t="s">
        <v>85</v>
      </c>
      <c r="G1107" s="29">
        <f t="shared" si="87"/>
        <v>15</v>
      </c>
      <c r="H1107" s="29">
        <f t="shared" si="88"/>
        <v>30</v>
      </c>
      <c r="I1107" s="29" t="s">
        <v>72</v>
      </c>
      <c r="J1107" s="29">
        <f t="shared" ca="1" si="85"/>
        <v>20.5</v>
      </c>
      <c r="K1107" s="29">
        <f t="shared" si="89"/>
        <v>0.3</v>
      </c>
      <c r="L1107" s="29">
        <f t="shared" ca="1" si="86"/>
        <v>1.0999999999999999E-2</v>
      </c>
      <c r="M1107">
        <f>Замеры!AC1099</f>
        <v>0</v>
      </c>
    </row>
    <row r="1108" spans="1:13" ht="15.6" x14ac:dyDescent="0.3">
      <c r="A1108" s="58">
        <f>IF(Замеры!B1100=0, " ", Замеры!B1100)</f>
        <v>1097</v>
      </c>
      <c r="B1108" s="59">
        <f>Замеры!J1100</f>
        <v>0</v>
      </c>
      <c r="C1108" s="60" t="str">
        <f>Замеры!G1100</f>
        <v xml:space="preserve">Группа от QF </v>
      </c>
      <c r="D1108" s="29" t="s">
        <v>73</v>
      </c>
      <c r="E1108" s="28">
        <f>Замеры!L1100</f>
        <v>0</v>
      </c>
      <c r="F1108" s="29" t="s">
        <v>85</v>
      </c>
      <c r="G1108" s="29">
        <f t="shared" si="87"/>
        <v>15</v>
      </c>
      <c r="H1108" s="29">
        <f t="shared" si="88"/>
        <v>30</v>
      </c>
      <c r="I1108" s="29" t="s">
        <v>72</v>
      </c>
      <c r="J1108" s="29">
        <f t="shared" ca="1" si="85"/>
        <v>21.9</v>
      </c>
      <c r="K1108" s="29">
        <f t="shared" si="89"/>
        <v>0.3</v>
      </c>
      <c r="L1108" s="29">
        <f t="shared" ca="1" si="86"/>
        <v>1.0999999999999999E-2</v>
      </c>
      <c r="M1108">
        <f>Замеры!AC1100</f>
        <v>0</v>
      </c>
    </row>
    <row r="1109" spans="1:13" ht="15.6" x14ac:dyDescent="0.3">
      <c r="A1109" s="58">
        <f>IF(Замеры!B1101=0, " ", Замеры!B1101)</f>
        <v>1098</v>
      </c>
      <c r="B1109" s="59">
        <f>Замеры!J1101</f>
        <v>0</v>
      </c>
      <c r="C1109" s="60" t="str">
        <f>Замеры!G1101</f>
        <v xml:space="preserve">Группа от QF </v>
      </c>
      <c r="D1109" s="29" t="s">
        <v>73</v>
      </c>
      <c r="E1109" s="28">
        <f>Замеры!L1101</f>
        <v>0</v>
      </c>
      <c r="F1109" s="29" t="s">
        <v>85</v>
      </c>
      <c r="G1109" s="29">
        <f t="shared" si="87"/>
        <v>15</v>
      </c>
      <c r="H1109" s="29">
        <f t="shared" si="88"/>
        <v>30</v>
      </c>
      <c r="I1109" s="29" t="s">
        <v>72</v>
      </c>
      <c r="J1109" s="29">
        <f t="shared" ca="1" si="85"/>
        <v>21.6</v>
      </c>
      <c r="K1109" s="29">
        <f t="shared" si="89"/>
        <v>0.3</v>
      </c>
      <c r="L1109" s="29">
        <f t="shared" ca="1" si="86"/>
        <v>0.01</v>
      </c>
      <c r="M1109">
        <f>Замеры!AC1101</f>
        <v>0</v>
      </c>
    </row>
    <row r="1110" spans="1:13" ht="15.6" x14ac:dyDescent="0.3">
      <c r="A1110" s="58">
        <f>IF(Замеры!B1102=0, " ", Замеры!B1102)</f>
        <v>1099</v>
      </c>
      <c r="B1110" s="59">
        <f>Замеры!J1102</f>
        <v>0</v>
      </c>
      <c r="C1110" s="60" t="str">
        <f>Замеры!G1102</f>
        <v xml:space="preserve">Группа от QF </v>
      </c>
      <c r="D1110" s="29" t="s">
        <v>73</v>
      </c>
      <c r="E1110" s="28">
        <f>Замеры!L1102</f>
        <v>0</v>
      </c>
      <c r="F1110" s="29" t="s">
        <v>85</v>
      </c>
      <c r="G1110" s="29">
        <f t="shared" si="87"/>
        <v>15</v>
      </c>
      <c r="H1110" s="29">
        <f t="shared" si="88"/>
        <v>30</v>
      </c>
      <c r="I1110" s="29" t="s">
        <v>72</v>
      </c>
      <c r="J1110" s="29">
        <f t="shared" ca="1" si="85"/>
        <v>21.2</v>
      </c>
      <c r="K1110" s="29">
        <f t="shared" si="89"/>
        <v>0.3</v>
      </c>
      <c r="L1110" s="29">
        <f t="shared" ca="1" si="86"/>
        <v>1.2999999999999999E-2</v>
      </c>
      <c r="M1110">
        <f>Замеры!AC1102</f>
        <v>0</v>
      </c>
    </row>
    <row r="1111" spans="1:13" ht="15.6" x14ac:dyDescent="0.3">
      <c r="A1111" s="58">
        <f>IF(Замеры!B1103=0, " ", Замеры!B1103)</f>
        <v>1100</v>
      </c>
      <c r="B1111" s="59">
        <f>Замеры!J1103</f>
        <v>0</v>
      </c>
      <c r="C1111" s="60" t="str">
        <f>Замеры!G1103</f>
        <v xml:space="preserve">Группа от QF </v>
      </c>
      <c r="D1111" s="29" t="s">
        <v>73</v>
      </c>
      <c r="E1111" s="28">
        <f>Замеры!L1103</f>
        <v>0</v>
      </c>
      <c r="F1111" s="29" t="s">
        <v>85</v>
      </c>
      <c r="G1111" s="29">
        <f t="shared" si="87"/>
        <v>15</v>
      </c>
      <c r="H1111" s="29">
        <f t="shared" si="88"/>
        <v>30</v>
      </c>
      <c r="I1111" s="29" t="s">
        <v>72</v>
      </c>
      <c r="J1111" s="29">
        <f t="shared" ca="1" si="85"/>
        <v>20.6</v>
      </c>
      <c r="K1111" s="29">
        <f t="shared" si="89"/>
        <v>0.3</v>
      </c>
      <c r="L1111" s="29">
        <f t="shared" ca="1" si="86"/>
        <v>0.01</v>
      </c>
      <c r="M1111">
        <f>Замеры!AC1103</f>
        <v>0</v>
      </c>
    </row>
    <row r="1112" spans="1:13" ht="15.6" x14ac:dyDescent="0.3">
      <c r="A1112" s="58">
        <f>IF(Замеры!B1104=0, " ", Замеры!B1104)</f>
        <v>1101</v>
      </c>
      <c r="B1112" s="59">
        <f>Замеры!J1104</f>
        <v>0</v>
      </c>
      <c r="C1112" s="60" t="str">
        <f>Замеры!G1104</f>
        <v xml:space="preserve">Группа от QF </v>
      </c>
      <c r="D1112" s="29" t="s">
        <v>73</v>
      </c>
      <c r="E1112" s="28">
        <f>Замеры!L1104</f>
        <v>0</v>
      </c>
      <c r="F1112" s="29" t="s">
        <v>85</v>
      </c>
      <c r="G1112" s="29">
        <f t="shared" si="87"/>
        <v>15</v>
      </c>
      <c r="H1112" s="29">
        <f t="shared" si="88"/>
        <v>30</v>
      </c>
      <c r="I1112" s="29" t="s">
        <v>72</v>
      </c>
      <c r="J1112" s="29">
        <f t="shared" ca="1" si="85"/>
        <v>20.3</v>
      </c>
      <c r="K1112" s="29">
        <f t="shared" si="89"/>
        <v>0.3</v>
      </c>
      <c r="L1112" s="29">
        <f t="shared" ca="1" si="86"/>
        <v>1.7000000000000001E-2</v>
      </c>
      <c r="M1112">
        <f>Замеры!AC1104</f>
        <v>0</v>
      </c>
    </row>
    <row r="1113" spans="1:13" ht="15.6" x14ac:dyDescent="0.3">
      <c r="A1113" s="58">
        <f>IF(Замеры!B1105=0, " ", Замеры!B1105)</f>
        <v>1102</v>
      </c>
      <c r="B1113" s="59">
        <f>Замеры!J1105</f>
        <v>0</v>
      </c>
      <c r="C1113" s="60" t="str">
        <f>Замеры!G1105</f>
        <v xml:space="preserve">Группа от QF </v>
      </c>
      <c r="D1113" s="29" t="s">
        <v>73</v>
      </c>
      <c r="E1113" s="28">
        <f>Замеры!L1105</f>
        <v>0</v>
      </c>
      <c r="F1113" s="29" t="s">
        <v>85</v>
      </c>
      <c r="G1113" s="29">
        <f t="shared" si="87"/>
        <v>15</v>
      </c>
      <c r="H1113" s="29">
        <f t="shared" si="88"/>
        <v>30</v>
      </c>
      <c r="I1113" s="29" t="s">
        <v>72</v>
      </c>
      <c r="J1113" s="29">
        <f t="shared" ca="1" si="85"/>
        <v>20.100000000000001</v>
      </c>
      <c r="K1113" s="29">
        <f t="shared" si="89"/>
        <v>0.3</v>
      </c>
      <c r="L1113" s="29">
        <f t="shared" ca="1" si="86"/>
        <v>1.7000000000000001E-2</v>
      </c>
      <c r="M1113">
        <f>Замеры!AC1105</f>
        <v>0</v>
      </c>
    </row>
    <row r="1114" spans="1:13" ht="15.6" x14ac:dyDescent="0.3">
      <c r="A1114" s="58">
        <f>IF(Замеры!B1106=0, " ", Замеры!B1106)</f>
        <v>1103</v>
      </c>
      <c r="B1114" s="59">
        <f>Замеры!J1106</f>
        <v>0</v>
      </c>
      <c r="C1114" s="60" t="str">
        <f>Замеры!G1106</f>
        <v xml:space="preserve">Группа от QF </v>
      </c>
      <c r="D1114" s="29" t="s">
        <v>73</v>
      </c>
      <c r="E1114" s="28">
        <f>Замеры!L1106</f>
        <v>0</v>
      </c>
      <c r="F1114" s="29" t="s">
        <v>85</v>
      </c>
      <c r="G1114" s="29">
        <f t="shared" si="87"/>
        <v>15</v>
      </c>
      <c r="H1114" s="29">
        <f t="shared" si="88"/>
        <v>30</v>
      </c>
      <c r="I1114" s="29" t="s">
        <v>72</v>
      </c>
      <c r="J1114" s="29">
        <f t="shared" ca="1" si="85"/>
        <v>20.9</v>
      </c>
      <c r="K1114" s="29">
        <f t="shared" si="89"/>
        <v>0.3</v>
      </c>
      <c r="L1114" s="29">
        <f t="shared" ca="1" si="86"/>
        <v>7.0000000000000001E-3</v>
      </c>
      <c r="M1114">
        <f>Замеры!AC1106</f>
        <v>0</v>
      </c>
    </row>
    <row r="1115" spans="1:13" ht="15.6" x14ac:dyDescent="0.3">
      <c r="A1115" s="58">
        <f>IF(Замеры!B1107=0, " ", Замеры!B1107)</f>
        <v>1104</v>
      </c>
      <c r="B1115" s="59">
        <f>Замеры!J1107</f>
        <v>0</v>
      </c>
      <c r="C1115" s="60" t="str">
        <f>Замеры!G1107</f>
        <v xml:space="preserve">Группа от QF </v>
      </c>
      <c r="D1115" s="29" t="s">
        <v>73</v>
      </c>
      <c r="E1115" s="28">
        <f>Замеры!L1107</f>
        <v>0</v>
      </c>
      <c r="F1115" s="29" t="s">
        <v>85</v>
      </c>
      <c r="G1115" s="29">
        <f t="shared" si="87"/>
        <v>15</v>
      </c>
      <c r="H1115" s="29">
        <f t="shared" si="88"/>
        <v>30</v>
      </c>
      <c r="I1115" s="29" t="s">
        <v>72</v>
      </c>
      <c r="J1115" s="29">
        <f t="shared" ca="1" si="85"/>
        <v>21.8</v>
      </c>
      <c r="K1115" s="29">
        <f t="shared" si="89"/>
        <v>0.3</v>
      </c>
      <c r="L1115" s="29">
        <f t="shared" ca="1" si="86"/>
        <v>7.0000000000000001E-3</v>
      </c>
      <c r="M1115">
        <f>Замеры!AC1107</f>
        <v>0</v>
      </c>
    </row>
    <row r="1116" spans="1:13" ht="15.6" x14ac:dyDescent="0.3">
      <c r="A1116" s="58">
        <f>IF(Замеры!B1108=0, " ", Замеры!B1108)</f>
        <v>1105</v>
      </c>
      <c r="B1116" s="59">
        <f>Замеры!J1108</f>
        <v>0</v>
      </c>
      <c r="C1116" s="60" t="str">
        <f>Замеры!G1108</f>
        <v xml:space="preserve">Группа от QF </v>
      </c>
      <c r="D1116" s="29" t="s">
        <v>73</v>
      </c>
      <c r="E1116" s="28">
        <f>Замеры!L1108</f>
        <v>0</v>
      </c>
      <c r="F1116" s="29" t="s">
        <v>85</v>
      </c>
      <c r="G1116" s="29">
        <f t="shared" si="87"/>
        <v>15</v>
      </c>
      <c r="H1116" s="29">
        <f t="shared" si="88"/>
        <v>30</v>
      </c>
      <c r="I1116" s="29" t="s">
        <v>72</v>
      </c>
      <c r="J1116" s="29">
        <f t="shared" ca="1" si="85"/>
        <v>20.7</v>
      </c>
      <c r="K1116" s="29">
        <f t="shared" si="89"/>
        <v>0.3</v>
      </c>
      <c r="L1116" s="29">
        <f t="shared" ca="1" si="86"/>
        <v>1.7000000000000001E-2</v>
      </c>
      <c r="M1116">
        <f>Замеры!AC1108</f>
        <v>0</v>
      </c>
    </row>
    <row r="1117" spans="1:13" ht="15.6" x14ac:dyDescent="0.3">
      <c r="A1117" s="58">
        <f>IF(Замеры!B1109=0, " ", Замеры!B1109)</f>
        <v>1106</v>
      </c>
      <c r="B1117" s="59">
        <f>Замеры!J1109</f>
        <v>0</v>
      </c>
      <c r="C1117" s="60" t="str">
        <f>Замеры!G1109</f>
        <v xml:space="preserve">Группа от QF </v>
      </c>
      <c r="D1117" s="29" t="s">
        <v>73</v>
      </c>
      <c r="E1117" s="28">
        <f>Замеры!L1109</f>
        <v>0</v>
      </c>
      <c r="F1117" s="29" t="s">
        <v>85</v>
      </c>
      <c r="G1117" s="29">
        <f t="shared" si="87"/>
        <v>15</v>
      </c>
      <c r="H1117" s="29">
        <f t="shared" si="88"/>
        <v>30</v>
      </c>
      <c r="I1117" s="29" t="s">
        <v>72</v>
      </c>
      <c r="J1117" s="29">
        <f t="shared" ca="1" si="85"/>
        <v>20.100000000000001</v>
      </c>
      <c r="K1117" s="29">
        <f t="shared" si="89"/>
        <v>0.3</v>
      </c>
      <c r="L1117" s="29">
        <f t="shared" ca="1" si="86"/>
        <v>1.4999999999999999E-2</v>
      </c>
      <c r="M1117">
        <f>Замеры!AC1109</f>
        <v>0</v>
      </c>
    </row>
    <row r="1118" spans="1:13" ht="15.6" x14ac:dyDescent="0.3">
      <c r="A1118" s="58">
        <f>IF(Замеры!B1110=0, " ", Замеры!B1110)</f>
        <v>1107</v>
      </c>
      <c r="B1118" s="59">
        <f>Замеры!J1110</f>
        <v>0</v>
      </c>
      <c r="C1118" s="60" t="str">
        <f>Замеры!G1110</f>
        <v xml:space="preserve">Группа от QF </v>
      </c>
      <c r="D1118" s="29" t="s">
        <v>73</v>
      </c>
      <c r="E1118" s="28">
        <f>Замеры!L1110</f>
        <v>0</v>
      </c>
      <c r="F1118" s="29" t="s">
        <v>85</v>
      </c>
      <c r="G1118" s="29">
        <f t="shared" si="87"/>
        <v>15</v>
      </c>
      <c r="H1118" s="29">
        <f t="shared" si="88"/>
        <v>30</v>
      </c>
      <c r="I1118" s="29" t="s">
        <v>72</v>
      </c>
      <c r="J1118" s="29">
        <f t="shared" ca="1" si="85"/>
        <v>20.2</v>
      </c>
      <c r="K1118" s="29">
        <f t="shared" si="89"/>
        <v>0.3</v>
      </c>
      <c r="L1118" s="29">
        <f t="shared" ca="1" si="86"/>
        <v>1.0999999999999999E-2</v>
      </c>
      <c r="M1118">
        <f>Замеры!AC1110</f>
        <v>0</v>
      </c>
    </row>
    <row r="1119" spans="1:13" ht="15.6" x14ac:dyDescent="0.3">
      <c r="A1119" s="58">
        <f>IF(Замеры!B1111=0, " ", Замеры!B1111)</f>
        <v>1108</v>
      </c>
      <c r="B1119" s="59">
        <f>Замеры!J1111</f>
        <v>0</v>
      </c>
      <c r="C1119" s="60" t="str">
        <f>Замеры!G1111</f>
        <v xml:space="preserve">Группа от QF </v>
      </c>
      <c r="D1119" s="29" t="s">
        <v>73</v>
      </c>
      <c r="E1119" s="28">
        <f>Замеры!L1111</f>
        <v>0</v>
      </c>
      <c r="F1119" s="29" t="s">
        <v>85</v>
      </c>
      <c r="G1119" s="29">
        <f t="shared" si="87"/>
        <v>15</v>
      </c>
      <c r="H1119" s="29">
        <f t="shared" si="88"/>
        <v>30</v>
      </c>
      <c r="I1119" s="29" t="s">
        <v>72</v>
      </c>
      <c r="J1119" s="29">
        <f t="shared" ca="1" si="85"/>
        <v>20.6</v>
      </c>
      <c r="K1119" s="29">
        <f t="shared" si="89"/>
        <v>0.3</v>
      </c>
      <c r="L1119" s="29">
        <f t="shared" ca="1" si="86"/>
        <v>1.2999999999999999E-2</v>
      </c>
      <c r="M1119">
        <f>Замеры!AC1111</f>
        <v>0</v>
      </c>
    </row>
    <row r="1120" spans="1:13" ht="15.6" x14ac:dyDescent="0.3">
      <c r="A1120" s="58">
        <f>IF(Замеры!B1112=0, " ", Замеры!B1112)</f>
        <v>1109</v>
      </c>
      <c r="B1120" s="59">
        <f>Замеры!J1112</f>
        <v>0</v>
      </c>
      <c r="C1120" s="60" t="str">
        <f>Замеры!G1112</f>
        <v xml:space="preserve">Группа от QF </v>
      </c>
      <c r="D1120" s="29" t="s">
        <v>73</v>
      </c>
      <c r="E1120" s="28">
        <f>Замеры!L1112</f>
        <v>0</v>
      </c>
      <c r="F1120" s="29" t="s">
        <v>85</v>
      </c>
      <c r="G1120" s="29">
        <f t="shared" si="87"/>
        <v>15</v>
      </c>
      <c r="H1120" s="29">
        <f t="shared" si="88"/>
        <v>30</v>
      </c>
      <c r="I1120" s="29" t="s">
        <v>72</v>
      </c>
      <c r="J1120" s="29">
        <f t="shared" ca="1" si="85"/>
        <v>21.7</v>
      </c>
      <c r="K1120" s="29">
        <f t="shared" si="89"/>
        <v>0.3</v>
      </c>
      <c r="L1120" s="29">
        <f t="shared" ca="1" si="86"/>
        <v>1.4E-2</v>
      </c>
      <c r="M1120">
        <f>Замеры!AC1112</f>
        <v>0</v>
      </c>
    </row>
    <row r="1121" spans="1:13" ht="15.6" x14ac:dyDescent="0.3">
      <c r="A1121" s="58">
        <f>IF(Замеры!B1113=0, " ", Замеры!B1113)</f>
        <v>1110</v>
      </c>
      <c r="B1121" s="59">
        <f>Замеры!J1113</f>
        <v>0</v>
      </c>
      <c r="C1121" s="60" t="str">
        <f>Замеры!G1113</f>
        <v xml:space="preserve">Группа от QF </v>
      </c>
      <c r="D1121" s="29" t="s">
        <v>73</v>
      </c>
      <c r="E1121" s="28">
        <f>Замеры!L1113</f>
        <v>0</v>
      </c>
      <c r="F1121" s="29" t="s">
        <v>85</v>
      </c>
      <c r="G1121" s="29">
        <f t="shared" si="87"/>
        <v>15</v>
      </c>
      <c r="H1121" s="29">
        <f t="shared" si="88"/>
        <v>30</v>
      </c>
      <c r="I1121" s="29" t="s">
        <v>72</v>
      </c>
      <c r="J1121" s="29">
        <f t="shared" ca="1" si="85"/>
        <v>20.2</v>
      </c>
      <c r="K1121" s="29">
        <f t="shared" si="89"/>
        <v>0.3</v>
      </c>
      <c r="L1121" s="29">
        <f t="shared" ca="1" si="86"/>
        <v>7.0000000000000001E-3</v>
      </c>
      <c r="M1121">
        <f>Замеры!AC1113</f>
        <v>0</v>
      </c>
    </row>
    <row r="1122" spans="1:13" ht="15.6" x14ac:dyDescent="0.3">
      <c r="A1122" s="58">
        <f>IF(Замеры!B1114=0, " ", Замеры!B1114)</f>
        <v>1111</v>
      </c>
      <c r="B1122" s="59">
        <f>Замеры!J1114</f>
        <v>0</v>
      </c>
      <c r="C1122" s="60" t="str">
        <f>Замеры!G1114</f>
        <v xml:space="preserve">Группа от QF </v>
      </c>
      <c r="D1122" s="29" t="s">
        <v>73</v>
      </c>
      <c r="E1122" s="28">
        <f>Замеры!L1114</f>
        <v>0</v>
      </c>
      <c r="F1122" s="29" t="s">
        <v>85</v>
      </c>
      <c r="G1122" s="29">
        <f t="shared" si="87"/>
        <v>15</v>
      </c>
      <c r="H1122" s="29">
        <f t="shared" si="88"/>
        <v>30</v>
      </c>
      <c r="I1122" s="29" t="s">
        <v>72</v>
      </c>
      <c r="J1122" s="29">
        <f t="shared" ca="1" si="85"/>
        <v>21.9</v>
      </c>
      <c r="K1122" s="29">
        <f t="shared" si="89"/>
        <v>0.3</v>
      </c>
      <c r="L1122" s="29">
        <f t="shared" ca="1" si="86"/>
        <v>1.9E-2</v>
      </c>
      <c r="M1122">
        <f>Замеры!AC1114</f>
        <v>0</v>
      </c>
    </row>
    <row r="1123" spans="1:13" ht="15.6" x14ac:dyDescent="0.3">
      <c r="A1123" s="58">
        <f>IF(Замеры!B1115=0, " ", Замеры!B1115)</f>
        <v>1112</v>
      </c>
      <c r="B1123" s="59">
        <f>Замеры!J1115</f>
        <v>0</v>
      </c>
      <c r="C1123" s="60" t="str">
        <f>Замеры!G1115</f>
        <v xml:space="preserve">Группа от QF </v>
      </c>
      <c r="D1123" s="29" t="s">
        <v>73</v>
      </c>
      <c r="E1123" s="28">
        <f>Замеры!L1115</f>
        <v>0</v>
      </c>
      <c r="F1123" s="29" t="s">
        <v>85</v>
      </c>
      <c r="G1123" s="29">
        <f t="shared" si="87"/>
        <v>15</v>
      </c>
      <c r="H1123" s="29">
        <f t="shared" si="88"/>
        <v>30</v>
      </c>
      <c r="I1123" s="29" t="s">
        <v>72</v>
      </c>
      <c r="J1123" s="29">
        <f t="shared" ca="1" si="85"/>
        <v>21.4</v>
      </c>
      <c r="K1123" s="29">
        <f t="shared" si="89"/>
        <v>0.3</v>
      </c>
      <c r="L1123" s="29">
        <f t="shared" ca="1" si="86"/>
        <v>0.01</v>
      </c>
      <c r="M1123">
        <f>Замеры!AC1115</f>
        <v>0</v>
      </c>
    </row>
    <row r="1124" spans="1:13" ht="15.6" x14ac:dyDescent="0.3">
      <c r="A1124" s="58">
        <f>IF(Замеры!B1116=0, " ", Замеры!B1116)</f>
        <v>1113</v>
      </c>
      <c r="B1124" s="59">
        <f>Замеры!J1116</f>
        <v>0</v>
      </c>
      <c r="C1124" s="60" t="str">
        <f>Замеры!G1116</f>
        <v xml:space="preserve">Группа от QF </v>
      </c>
      <c r="D1124" s="29" t="s">
        <v>73</v>
      </c>
      <c r="E1124" s="28">
        <f>Замеры!L1116</f>
        <v>0</v>
      </c>
      <c r="F1124" s="29" t="s">
        <v>85</v>
      </c>
      <c r="G1124" s="29">
        <f t="shared" si="87"/>
        <v>15</v>
      </c>
      <c r="H1124" s="29">
        <f t="shared" si="88"/>
        <v>30</v>
      </c>
      <c r="I1124" s="29" t="s">
        <v>72</v>
      </c>
      <c r="J1124" s="29">
        <f t="shared" ca="1" si="85"/>
        <v>21.1</v>
      </c>
      <c r="K1124" s="29">
        <f t="shared" si="89"/>
        <v>0.3</v>
      </c>
      <c r="L1124" s="29">
        <f t="shared" ca="1" si="86"/>
        <v>0.01</v>
      </c>
      <c r="M1124">
        <f>Замеры!AC1116</f>
        <v>0</v>
      </c>
    </row>
    <row r="1125" spans="1:13" ht="15.6" x14ac:dyDescent="0.3">
      <c r="A1125" s="58">
        <f>IF(Замеры!B1117=0, " ", Замеры!B1117)</f>
        <v>1114</v>
      </c>
      <c r="B1125" s="59">
        <f>Замеры!J1117</f>
        <v>0</v>
      </c>
      <c r="C1125" s="60" t="str">
        <f>Замеры!G1117</f>
        <v xml:space="preserve">Группа от QF </v>
      </c>
      <c r="D1125" s="29" t="s">
        <v>73</v>
      </c>
      <c r="E1125" s="28">
        <f>Замеры!L1117</f>
        <v>0</v>
      </c>
      <c r="F1125" s="29" t="s">
        <v>85</v>
      </c>
      <c r="G1125" s="29">
        <f t="shared" si="87"/>
        <v>15</v>
      </c>
      <c r="H1125" s="29">
        <f t="shared" si="88"/>
        <v>30</v>
      </c>
      <c r="I1125" s="29" t="s">
        <v>72</v>
      </c>
      <c r="J1125" s="29">
        <f t="shared" ca="1" si="85"/>
        <v>20.399999999999999</v>
      </c>
      <c r="K1125" s="29">
        <f t="shared" si="89"/>
        <v>0.3</v>
      </c>
      <c r="L1125" s="29">
        <f t="shared" ca="1" si="86"/>
        <v>8.0000000000000002E-3</v>
      </c>
      <c r="M1125">
        <f>Замеры!AC1117</f>
        <v>0</v>
      </c>
    </row>
    <row r="1126" spans="1:13" ht="15.6" x14ac:dyDescent="0.3">
      <c r="A1126" s="58">
        <f>IF(Замеры!B1118=0, " ", Замеры!B1118)</f>
        <v>1115</v>
      </c>
      <c r="B1126" s="59">
        <f>Замеры!J1118</f>
        <v>0</v>
      </c>
      <c r="C1126" s="60" t="str">
        <f>Замеры!G1118</f>
        <v xml:space="preserve">Группа от QF </v>
      </c>
      <c r="D1126" s="29" t="s">
        <v>73</v>
      </c>
      <c r="E1126" s="28">
        <f>Замеры!L1118</f>
        <v>0</v>
      </c>
      <c r="F1126" s="29" t="s">
        <v>85</v>
      </c>
      <c r="G1126" s="29">
        <f t="shared" si="87"/>
        <v>15</v>
      </c>
      <c r="H1126" s="29">
        <f t="shared" si="88"/>
        <v>30</v>
      </c>
      <c r="I1126" s="29" t="s">
        <v>72</v>
      </c>
      <c r="J1126" s="29">
        <f t="shared" ca="1" si="85"/>
        <v>20.3</v>
      </c>
      <c r="K1126" s="29">
        <f t="shared" si="89"/>
        <v>0.3</v>
      </c>
      <c r="L1126" s="29">
        <f t="shared" ca="1" si="86"/>
        <v>1.7000000000000001E-2</v>
      </c>
      <c r="M1126">
        <f>Замеры!AC1118</f>
        <v>0</v>
      </c>
    </row>
    <row r="1127" spans="1:13" ht="15.6" x14ac:dyDescent="0.3">
      <c r="A1127" s="58">
        <f>IF(Замеры!B1119=0, " ", Замеры!B1119)</f>
        <v>1116</v>
      </c>
      <c r="B1127" s="59">
        <f>Замеры!J1119</f>
        <v>0</v>
      </c>
      <c r="C1127" s="60" t="str">
        <f>Замеры!G1119</f>
        <v xml:space="preserve">Группа от QF </v>
      </c>
      <c r="D1127" s="29" t="s">
        <v>73</v>
      </c>
      <c r="E1127" s="28">
        <f>Замеры!L1119</f>
        <v>0</v>
      </c>
      <c r="F1127" s="29" t="s">
        <v>85</v>
      </c>
      <c r="G1127" s="29">
        <f t="shared" si="87"/>
        <v>15</v>
      </c>
      <c r="H1127" s="29">
        <f t="shared" si="88"/>
        <v>30</v>
      </c>
      <c r="I1127" s="29" t="s">
        <v>72</v>
      </c>
      <c r="J1127" s="29">
        <f t="shared" ca="1" si="85"/>
        <v>21.4</v>
      </c>
      <c r="K1127" s="29">
        <f t="shared" si="89"/>
        <v>0.3</v>
      </c>
      <c r="L1127" s="29">
        <f t="shared" ca="1" si="86"/>
        <v>1.4E-2</v>
      </c>
      <c r="M1127">
        <f>Замеры!AC1119</f>
        <v>0</v>
      </c>
    </row>
    <row r="1128" spans="1:13" ht="15.6" x14ac:dyDescent="0.3">
      <c r="A1128" s="58">
        <f>IF(Замеры!B1120=0, " ", Замеры!B1120)</f>
        <v>1117</v>
      </c>
      <c r="B1128" s="59">
        <f>Замеры!J1120</f>
        <v>0</v>
      </c>
      <c r="C1128" s="60" t="str">
        <f>Замеры!G1120</f>
        <v xml:space="preserve">Группа от QF </v>
      </c>
      <c r="D1128" s="29" t="s">
        <v>73</v>
      </c>
      <c r="E1128" s="28">
        <f>Замеры!L1120</f>
        <v>0</v>
      </c>
      <c r="F1128" s="29" t="s">
        <v>85</v>
      </c>
      <c r="G1128" s="29">
        <f t="shared" si="87"/>
        <v>15</v>
      </c>
      <c r="H1128" s="29">
        <f t="shared" si="88"/>
        <v>30</v>
      </c>
      <c r="I1128" s="29" t="s">
        <v>72</v>
      </c>
      <c r="J1128" s="29">
        <f t="shared" ca="1" si="85"/>
        <v>21.1</v>
      </c>
      <c r="K1128" s="29">
        <f t="shared" si="89"/>
        <v>0.3</v>
      </c>
      <c r="L1128" s="29">
        <f t="shared" ca="1" si="86"/>
        <v>8.9999999999999993E-3</v>
      </c>
      <c r="M1128">
        <f>Замеры!AC1120</f>
        <v>0</v>
      </c>
    </row>
    <row r="1129" spans="1:13" ht="15.6" x14ac:dyDescent="0.3">
      <c r="A1129" s="58">
        <f>IF(Замеры!B1121=0, " ", Замеры!B1121)</f>
        <v>1118</v>
      </c>
      <c r="B1129" s="59">
        <f>Замеры!J1121</f>
        <v>0</v>
      </c>
      <c r="C1129" s="60" t="str">
        <f>Замеры!G1121</f>
        <v xml:space="preserve">Группа от QF </v>
      </c>
      <c r="D1129" s="29" t="s">
        <v>73</v>
      </c>
      <c r="E1129" s="28">
        <f>Замеры!L1121</f>
        <v>0</v>
      </c>
      <c r="F1129" s="29" t="s">
        <v>85</v>
      </c>
      <c r="G1129" s="29">
        <f t="shared" si="87"/>
        <v>15</v>
      </c>
      <c r="H1129" s="29">
        <f t="shared" si="88"/>
        <v>30</v>
      </c>
      <c r="I1129" s="29" t="s">
        <v>72</v>
      </c>
      <c r="J1129" s="29">
        <f t="shared" ca="1" si="85"/>
        <v>21.5</v>
      </c>
      <c r="K1129" s="29">
        <f t="shared" si="89"/>
        <v>0.3</v>
      </c>
      <c r="L1129" s="29">
        <f t="shared" ca="1" si="86"/>
        <v>1.2999999999999999E-2</v>
      </c>
      <c r="M1129">
        <f>Замеры!AC1121</f>
        <v>0</v>
      </c>
    </row>
    <row r="1130" spans="1:13" ht="15.6" x14ac:dyDescent="0.3">
      <c r="A1130" s="58">
        <f>IF(Замеры!B1122=0, " ", Замеры!B1122)</f>
        <v>1119</v>
      </c>
      <c r="B1130" s="59">
        <f>Замеры!J1122</f>
        <v>0</v>
      </c>
      <c r="C1130" s="60" t="str">
        <f>Замеры!G1122</f>
        <v xml:space="preserve">Группа от QF </v>
      </c>
      <c r="D1130" s="29" t="s">
        <v>73</v>
      </c>
      <c r="E1130" s="28">
        <f>Замеры!L1122</f>
        <v>0</v>
      </c>
      <c r="F1130" s="29" t="s">
        <v>85</v>
      </c>
      <c r="G1130" s="29">
        <f t="shared" si="87"/>
        <v>15</v>
      </c>
      <c r="H1130" s="29">
        <f t="shared" si="88"/>
        <v>30</v>
      </c>
      <c r="I1130" s="29" t="s">
        <v>72</v>
      </c>
      <c r="J1130" s="29">
        <f t="shared" ca="1" si="85"/>
        <v>20.100000000000001</v>
      </c>
      <c r="K1130" s="29">
        <f t="shared" si="89"/>
        <v>0.3</v>
      </c>
      <c r="L1130" s="29">
        <f t="shared" ca="1" si="86"/>
        <v>1.9E-2</v>
      </c>
      <c r="M1130">
        <f>Замеры!AC1122</f>
        <v>0</v>
      </c>
    </row>
    <row r="1131" spans="1:13" ht="15.6" x14ac:dyDescent="0.3">
      <c r="A1131" s="58">
        <f>IF(Замеры!B1123=0, " ", Замеры!B1123)</f>
        <v>1120</v>
      </c>
      <c r="B1131" s="59">
        <f>Замеры!J1123</f>
        <v>0</v>
      </c>
      <c r="C1131" s="60" t="str">
        <f>Замеры!G1123</f>
        <v xml:space="preserve">Группа от QF </v>
      </c>
      <c r="D1131" s="29" t="s">
        <v>73</v>
      </c>
      <c r="E1131" s="28">
        <f>Замеры!L1123</f>
        <v>0</v>
      </c>
      <c r="F1131" s="29" t="s">
        <v>85</v>
      </c>
      <c r="G1131" s="29">
        <f t="shared" si="87"/>
        <v>15</v>
      </c>
      <c r="H1131" s="29">
        <f t="shared" si="88"/>
        <v>30</v>
      </c>
      <c r="I1131" s="29" t="s">
        <v>72</v>
      </c>
      <c r="J1131" s="29">
        <f t="shared" ca="1" si="85"/>
        <v>20.9</v>
      </c>
      <c r="K1131" s="29">
        <f t="shared" si="89"/>
        <v>0.3</v>
      </c>
      <c r="L1131" s="29">
        <f t="shared" ca="1" si="86"/>
        <v>8.0000000000000002E-3</v>
      </c>
      <c r="M1131">
        <f>Замеры!AC1123</f>
        <v>0</v>
      </c>
    </row>
    <row r="1132" spans="1:13" ht="15.6" x14ac:dyDescent="0.3">
      <c r="A1132" s="58">
        <f>IF(Замеры!B1124=0, " ", Замеры!B1124)</f>
        <v>1121</v>
      </c>
      <c r="B1132" s="59">
        <f>Замеры!J1124</f>
        <v>0</v>
      </c>
      <c r="C1132" s="60" t="str">
        <f>Замеры!G1124</f>
        <v xml:space="preserve">Группа от QF </v>
      </c>
      <c r="D1132" s="29" t="s">
        <v>73</v>
      </c>
      <c r="E1132" s="28">
        <f>Замеры!L1124</f>
        <v>0</v>
      </c>
      <c r="F1132" s="29" t="s">
        <v>85</v>
      </c>
      <c r="G1132" s="29">
        <f t="shared" si="87"/>
        <v>15</v>
      </c>
      <c r="H1132" s="29">
        <f t="shared" si="88"/>
        <v>30</v>
      </c>
      <c r="I1132" s="29" t="s">
        <v>72</v>
      </c>
      <c r="J1132" s="29">
        <f t="shared" ca="1" si="85"/>
        <v>20.3</v>
      </c>
      <c r="K1132" s="29">
        <f t="shared" si="89"/>
        <v>0.3</v>
      </c>
      <c r="L1132" s="29">
        <f t="shared" ca="1" si="86"/>
        <v>8.0000000000000002E-3</v>
      </c>
      <c r="M1132">
        <f>Замеры!AC1124</f>
        <v>0</v>
      </c>
    </row>
    <row r="1133" spans="1:13" ht="15.6" x14ac:dyDescent="0.3">
      <c r="A1133" s="58">
        <f>IF(Замеры!B1125=0, " ", Замеры!B1125)</f>
        <v>1122</v>
      </c>
      <c r="B1133" s="59">
        <f>Замеры!J1125</f>
        <v>0</v>
      </c>
      <c r="C1133" s="60" t="str">
        <f>Замеры!G1125</f>
        <v xml:space="preserve">Группа от QF </v>
      </c>
      <c r="D1133" s="29" t="s">
        <v>73</v>
      </c>
      <c r="E1133" s="28">
        <f>Замеры!L1125</f>
        <v>0</v>
      </c>
      <c r="F1133" s="29" t="s">
        <v>85</v>
      </c>
      <c r="G1133" s="29">
        <f t="shared" si="87"/>
        <v>15</v>
      </c>
      <c r="H1133" s="29">
        <f t="shared" si="88"/>
        <v>30</v>
      </c>
      <c r="I1133" s="29" t="s">
        <v>72</v>
      </c>
      <c r="J1133" s="29">
        <f t="shared" ca="1" si="85"/>
        <v>21.8</v>
      </c>
      <c r="K1133" s="29">
        <f t="shared" si="89"/>
        <v>0.3</v>
      </c>
      <c r="L1133" s="29">
        <f t="shared" ca="1" si="86"/>
        <v>1.9E-2</v>
      </c>
      <c r="M1133">
        <f>Замеры!AC1125</f>
        <v>0</v>
      </c>
    </row>
    <row r="1134" spans="1:13" ht="15.6" x14ac:dyDescent="0.3">
      <c r="A1134" s="58">
        <f>IF(Замеры!B1126=0, " ", Замеры!B1126)</f>
        <v>1123</v>
      </c>
      <c r="B1134" s="59">
        <f>Замеры!J1126</f>
        <v>0</v>
      </c>
      <c r="C1134" s="60" t="str">
        <f>Замеры!G1126</f>
        <v xml:space="preserve">Группа от QF </v>
      </c>
      <c r="D1134" s="29" t="s">
        <v>73</v>
      </c>
      <c r="E1134" s="28">
        <f>Замеры!L1126</f>
        <v>0</v>
      </c>
      <c r="F1134" s="29" t="s">
        <v>85</v>
      </c>
      <c r="G1134" s="29">
        <f t="shared" si="87"/>
        <v>15</v>
      </c>
      <c r="H1134" s="29">
        <f t="shared" si="88"/>
        <v>30</v>
      </c>
      <c r="I1134" s="29" t="s">
        <v>72</v>
      </c>
      <c r="J1134" s="29">
        <f t="shared" ca="1" si="85"/>
        <v>21.4</v>
      </c>
      <c r="K1134" s="29">
        <f t="shared" si="89"/>
        <v>0.3</v>
      </c>
      <c r="L1134" s="29">
        <f t="shared" ca="1" si="86"/>
        <v>1.2E-2</v>
      </c>
      <c r="M1134">
        <f>Замеры!AC1126</f>
        <v>0</v>
      </c>
    </row>
    <row r="1135" spans="1:13" ht="15.6" x14ac:dyDescent="0.3">
      <c r="A1135" s="58">
        <f>IF(Замеры!B1127=0, " ", Замеры!B1127)</f>
        <v>1124</v>
      </c>
      <c r="B1135" s="59">
        <f>Замеры!J1127</f>
        <v>0</v>
      </c>
      <c r="C1135" s="60" t="str">
        <f>Замеры!G1127</f>
        <v xml:space="preserve">Группа от QF </v>
      </c>
      <c r="D1135" s="29" t="s">
        <v>73</v>
      </c>
      <c r="E1135" s="28">
        <f>Замеры!L1127</f>
        <v>0</v>
      </c>
      <c r="F1135" s="29" t="s">
        <v>85</v>
      </c>
      <c r="G1135" s="29">
        <f t="shared" si="87"/>
        <v>15</v>
      </c>
      <c r="H1135" s="29">
        <f t="shared" si="88"/>
        <v>30</v>
      </c>
      <c r="I1135" s="29" t="s">
        <v>72</v>
      </c>
      <c r="J1135" s="29">
        <f t="shared" ca="1" si="85"/>
        <v>21</v>
      </c>
      <c r="K1135" s="29">
        <f t="shared" si="89"/>
        <v>0.3</v>
      </c>
      <c r="L1135" s="29">
        <f t="shared" ca="1" si="86"/>
        <v>1.9E-2</v>
      </c>
      <c r="M1135">
        <f>Замеры!AC1127</f>
        <v>0</v>
      </c>
    </row>
    <row r="1136" spans="1:13" ht="15.6" x14ac:dyDescent="0.3">
      <c r="A1136" s="58">
        <f>IF(Замеры!B1128=0, " ", Замеры!B1128)</f>
        <v>1125</v>
      </c>
      <c r="B1136" s="59">
        <f>Замеры!J1128</f>
        <v>0</v>
      </c>
      <c r="C1136" s="60" t="str">
        <f>Замеры!G1128</f>
        <v xml:space="preserve">Группа от QF </v>
      </c>
      <c r="D1136" s="29" t="s">
        <v>73</v>
      </c>
      <c r="E1136" s="28">
        <f>Замеры!L1128</f>
        <v>0</v>
      </c>
      <c r="F1136" s="29" t="s">
        <v>85</v>
      </c>
      <c r="G1136" s="29">
        <f t="shared" si="87"/>
        <v>15</v>
      </c>
      <c r="H1136" s="29">
        <f t="shared" si="88"/>
        <v>30</v>
      </c>
      <c r="I1136" s="29" t="s">
        <v>72</v>
      </c>
      <c r="J1136" s="29">
        <f t="shared" ca="1" si="85"/>
        <v>20.100000000000001</v>
      </c>
      <c r="K1136" s="29">
        <f t="shared" si="89"/>
        <v>0.3</v>
      </c>
      <c r="L1136" s="29">
        <f t="shared" ca="1" si="86"/>
        <v>1.9E-2</v>
      </c>
      <c r="M1136">
        <f>Замеры!AC1128</f>
        <v>0</v>
      </c>
    </row>
    <row r="1137" spans="1:13" ht="15.6" x14ac:dyDescent="0.3">
      <c r="A1137" s="58">
        <f>IF(Замеры!B1129=0, " ", Замеры!B1129)</f>
        <v>1126</v>
      </c>
      <c r="B1137" s="59">
        <f>Замеры!J1129</f>
        <v>0</v>
      </c>
      <c r="C1137" s="60" t="str">
        <f>Замеры!G1129</f>
        <v xml:space="preserve">Группа от QF </v>
      </c>
      <c r="D1137" s="29" t="s">
        <v>73</v>
      </c>
      <c r="E1137" s="28">
        <f>Замеры!L1129</f>
        <v>0</v>
      </c>
      <c r="F1137" s="29" t="s">
        <v>85</v>
      </c>
      <c r="G1137" s="29">
        <f t="shared" si="87"/>
        <v>15</v>
      </c>
      <c r="H1137" s="29">
        <f t="shared" si="88"/>
        <v>30</v>
      </c>
      <c r="I1137" s="29" t="s">
        <v>72</v>
      </c>
      <c r="J1137" s="29">
        <f t="shared" ca="1" si="85"/>
        <v>20.8</v>
      </c>
      <c r="K1137" s="29">
        <f t="shared" si="89"/>
        <v>0.3</v>
      </c>
      <c r="L1137" s="29">
        <f t="shared" ca="1" si="86"/>
        <v>0.01</v>
      </c>
      <c r="M1137">
        <f>Замеры!AC1129</f>
        <v>0</v>
      </c>
    </row>
    <row r="1138" spans="1:13" ht="15.6" x14ac:dyDescent="0.3">
      <c r="A1138" s="58">
        <f>IF(Замеры!B1130=0, " ", Замеры!B1130)</f>
        <v>1127</v>
      </c>
      <c r="B1138" s="59">
        <f>Замеры!J1130</f>
        <v>0</v>
      </c>
      <c r="C1138" s="60" t="str">
        <f>Замеры!G1130</f>
        <v xml:space="preserve">Группа от QF </v>
      </c>
      <c r="D1138" s="29" t="s">
        <v>73</v>
      </c>
      <c r="E1138" s="28">
        <f>Замеры!L1130</f>
        <v>0</v>
      </c>
      <c r="F1138" s="29" t="s">
        <v>85</v>
      </c>
      <c r="G1138" s="29">
        <f t="shared" si="87"/>
        <v>15</v>
      </c>
      <c r="H1138" s="29">
        <f t="shared" si="88"/>
        <v>30</v>
      </c>
      <c r="I1138" s="29" t="s">
        <v>72</v>
      </c>
      <c r="J1138" s="29">
        <f t="shared" ca="1" si="85"/>
        <v>20.6</v>
      </c>
      <c r="K1138" s="29">
        <f t="shared" si="89"/>
        <v>0.3</v>
      </c>
      <c r="L1138" s="29">
        <f t="shared" ca="1" si="86"/>
        <v>1.0999999999999999E-2</v>
      </c>
      <c r="M1138">
        <f>Замеры!AC1130</f>
        <v>0</v>
      </c>
    </row>
    <row r="1139" spans="1:13" ht="15.6" x14ac:dyDescent="0.3">
      <c r="A1139" s="58">
        <f>IF(Замеры!B1131=0, " ", Замеры!B1131)</f>
        <v>1128</v>
      </c>
      <c r="B1139" s="59">
        <f>Замеры!J1131</f>
        <v>0</v>
      </c>
      <c r="C1139" s="60" t="str">
        <f>Замеры!G1131</f>
        <v xml:space="preserve">Группа от QF </v>
      </c>
      <c r="D1139" s="29" t="s">
        <v>73</v>
      </c>
      <c r="E1139" s="28">
        <f>Замеры!L1131</f>
        <v>0</v>
      </c>
      <c r="F1139" s="29" t="s">
        <v>85</v>
      </c>
      <c r="G1139" s="29">
        <f t="shared" si="87"/>
        <v>15</v>
      </c>
      <c r="H1139" s="29">
        <f t="shared" si="88"/>
        <v>30</v>
      </c>
      <c r="I1139" s="29" t="s">
        <v>72</v>
      </c>
      <c r="J1139" s="29">
        <f t="shared" ca="1" si="85"/>
        <v>21.6</v>
      </c>
      <c r="K1139" s="29">
        <f t="shared" si="89"/>
        <v>0.3</v>
      </c>
      <c r="L1139" s="29">
        <f t="shared" ca="1" si="86"/>
        <v>1.2999999999999999E-2</v>
      </c>
      <c r="M1139">
        <f>Замеры!AC1131</f>
        <v>0</v>
      </c>
    </row>
    <row r="1140" spans="1:13" ht="15.6" x14ac:dyDescent="0.3">
      <c r="A1140" s="58">
        <f>IF(Замеры!B1132=0, " ", Замеры!B1132)</f>
        <v>1129</v>
      </c>
      <c r="B1140" s="59">
        <f>Замеры!J1132</f>
        <v>0</v>
      </c>
      <c r="C1140" s="60" t="str">
        <f>Замеры!G1132</f>
        <v xml:space="preserve">Группа от QF </v>
      </c>
      <c r="D1140" s="29" t="s">
        <v>73</v>
      </c>
      <c r="E1140" s="28">
        <f>Замеры!L1132</f>
        <v>0</v>
      </c>
      <c r="F1140" s="29" t="s">
        <v>85</v>
      </c>
      <c r="G1140" s="29">
        <f t="shared" si="87"/>
        <v>15</v>
      </c>
      <c r="H1140" s="29">
        <f t="shared" si="88"/>
        <v>30</v>
      </c>
      <c r="I1140" s="29" t="s">
        <v>72</v>
      </c>
      <c r="J1140" s="29">
        <f t="shared" ca="1" si="85"/>
        <v>20.100000000000001</v>
      </c>
      <c r="K1140" s="29">
        <f t="shared" si="89"/>
        <v>0.3</v>
      </c>
      <c r="L1140" s="29">
        <f t="shared" ca="1" si="86"/>
        <v>1.0999999999999999E-2</v>
      </c>
      <c r="M1140">
        <f>Замеры!AC1132</f>
        <v>0</v>
      </c>
    </row>
    <row r="1141" spans="1:13" ht="15.6" x14ac:dyDescent="0.3">
      <c r="A1141" s="58">
        <f>IF(Замеры!B1133=0, " ", Замеры!B1133)</f>
        <v>1130</v>
      </c>
      <c r="B1141" s="59">
        <f>Замеры!J1133</f>
        <v>0</v>
      </c>
      <c r="C1141" s="60" t="str">
        <f>Замеры!G1133</f>
        <v xml:space="preserve">Группа от QF </v>
      </c>
      <c r="D1141" s="29" t="s">
        <v>73</v>
      </c>
      <c r="E1141" s="28">
        <f>Замеры!L1133</f>
        <v>0</v>
      </c>
      <c r="F1141" s="29" t="s">
        <v>85</v>
      </c>
      <c r="G1141" s="29">
        <f t="shared" si="87"/>
        <v>15</v>
      </c>
      <c r="H1141" s="29">
        <f t="shared" si="88"/>
        <v>30</v>
      </c>
      <c r="I1141" s="29" t="s">
        <v>72</v>
      </c>
      <c r="J1141" s="29">
        <f t="shared" ca="1" si="85"/>
        <v>20.2</v>
      </c>
      <c r="K1141" s="29">
        <f t="shared" si="89"/>
        <v>0.3</v>
      </c>
      <c r="L1141" s="29">
        <f t="shared" ca="1" si="86"/>
        <v>0.01</v>
      </c>
      <c r="M1141">
        <f>Замеры!AC1133</f>
        <v>0</v>
      </c>
    </row>
    <row r="1142" spans="1:13" ht="15.6" x14ac:dyDescent="0.3">
      <c r="A1142" s="58">
        <f>IF(Замеры!B1134=0, " ", Замеры!B1134)</f>
        <v>1131</v>
      </c>
      <c r="B1142" s="59">
        <f>Замеры!J1134</f>
        <v>0</v>
      </c>
      <c r="C1142" s="60" t="str">
        <f>Замеры!G1134</f>
        <v xml:space="preserve">Группа от QF </v>
      </c>
      <c r="D1142" s="29" t="s">
        <v>73</v>
      </c>
      <c r="E1142" s="28">
        <f>Замеры!L1134</f>
        <v>0</v>
      </c>
      <c r="F1142" s="29" t="s">
        <v>85</v>
      </c>
      <c r="G1142" s="29">
        <f t="shared" si="87"/>
        <v>15</v>
      </c>
      <c r="H1142" s="29">
        <f t="shared" si="88"/>
        <v>30</v>
      </c>
      <c r="I1142" s="29" t="s">
        <v>72</v>
      </c>
      <c r="J1142" s="29">
        <f t="shared" ca="1" si="85"/>
        <v>20.7</v>
      </c>
      <c r="K1142" s="29">
        <f t="shared" si="89"/>
        <v>0.3</v>
      </c>
      <c r="L1142" s="29">
        <f t="shared" ca="1" si="86"/>
        <v>1.7999999999999999E-2</v>
      </c>
      <c r="M1142">
        <f>Замеры!AC1134</f>
        <v>0</v>
      </c>
    </row>
    <row r="1143" spans="1:13" ht="15.6" x14ac:dyDescent="0.3">
      <c r="A1143" s="58">
        <f>IF(Замеры!B1135=0, " ", Замеры!B1135)</f>
        <v>1132</v>
      </c>
      <c r="B1143" s="59">
        <f>Замеры!J1135</f>
        <v>0</v>
      </c>
      <c r="C1143" s="60" t="str">
        <f>Замеры!G1135</f>
        <v xml:space="preserve">Группа от QF </v>
      </c>
      <c r="D1143" s="29" t="s">
        <v>73</v>
      </c>
      <c r="E1143" s="28">
        <f>Замеры!L1135</f>
        <v>0</v>
      </c>
      <c r="F1143" s="29" t="s">
        <v>85</v>
      </c>
      <c r="G1143" s="29">
        <f t="shared" si="87"/>
        <v>15</v>
      </c>
      <c r="H1143" s="29">
        <f t="shared" si="88"/>
        <v>30</v>
      </c>
      <c r="I1143" s="29" t="s">
        <v>72</v>
      </c>
      <c r="J1143" s="29">
        <f t="shared" ca="1" si="85"/>
        <v>21.5</v>
      </c>
      <c r="K1143" s="29">
        <f t="shared" si="89"/>
        <v>0.3</v>
      </c>
      <c r="L1143" s="29">
        <f t="shared" ca="1" si="86"/>
        <v>1.7000000000000001E-2</v>
      </c>
      <c r="M1143">
        <f>Замеры!AC1135</f>
        <v>0</v>
      </c>
    </row>
    <row r="1144" spans="1:13" ht="15.6" x14ac:dyDescent="0.3">
      <c r="A1144" s="58">
        <f>IF(Замеры!B1136=0, " ", Замеры!B1136)</f>
        <v>1133</v>
      </c>
      <c r="B1144" s="59">
        <f>Замеры!J1136</f>
        <v>0</v>
      </c>
      <c r="C1144" s="60" t="str">
        <f>Замеры!G1136</f>
        <v xml:space="preserve">Группа от QF </v>
      </c>
      <c r="D1144" s="29" t="s">
        <v>73</v>
      </c>
      <c r="E1144" s="28">
        <f>Замеры!L1136</f>
        <v>0</v>
      </c>
      <c r="F1144" s="29" t="s">
        <v>85</v>
      </c>
      <c r="G1144" s="29">
        <f t="shared" si="87"/>
        <v>15</v>
      </c>
      <c r="H1144" s="29">
        <f t="shared" si="88"/>
        <v>30</v>
      </c>
      <c r="I1144" s="29" t="s">
        <v>72</v>
      </c>
      <c r="J1144" s="29">
        <f t="shared" ca="1" si="85"/>
        <v>21.6</v>
      </c>
      <c r="K1144" s="29">
        <f t="shared" si="89"/>
        <v>0.3</v>
      </c>
      <c r="L1144" s="29">
        <f t="shared" ca="1" si="86"/>
        <v>1.6E-2</v>
      </c>
      <c r="M1144">
        <f>Замеры!AC1136</f>
        <v>0</v>
      </c>
    </row>
    <row r="1145" spans="1:13" ht="15.6" x14ac:dyDescent="0.3">
      <c r="A1145" s="58">
        <f>IF(Замеры!B1137=0, " ", Замеры!B1137)</f>
        <v>1134</v>
      </c>
      <c r="B1145" s="59">
        <f>Замеры!J1137</f>
        <v>0</v>
      </c>
      <c r="C1145" s="60" t="str">
        <f>Замеры!G1137</f>
        <v xml:space="preserve">Группа от QF </v>
      </c>
      <c r="D1145" s="29" t="s">
        <v>73</v>
      </c>
      <c r="E1145" s="28">
        <f>Замеры!L1137</f>
        <v>0</v>
      </c>
      <c r="F1145" s="29" t="s">
        <v>85</v>
      </c>
      <c r="G1145" s="29">
        <f t="shared" si="87"/>
        <v>15</v>
      </c>
      <c r="H1145" s="29">
        <f t="shared" si="88"/>
        <v>30</v>
      </c>
      <c r="I1145" s="29" t="s">
        <v>72</v>
      </c>
      <c r="J1145" s="29">
        <f t="shared" ca="1" si="85"/>
        <v>20.399999999999999</v>
      </c>
      <c r="K1145" s="29">
        <f t="shared" si="89"/>
        <v>0.3</v>
      </c>
      <c r="L1145" s="29">
        <f t="shared" ca="1" si="86"/>
        <v>1.7000000000000001E-2</v>
      </c>
      <c r="M1145">
        <f>Замеры!AC1137</f>
        <v>0</v>
      </c>
    </row>
    <row r="1146" spans="1:13" ht="15.6" x14ac:dyDescent="0.3">
      <c r="A1146" s="58">
        <f>IF(Замеры!B1138=0, " ", Замеры!B1138)</f>
        <v>1135</v>
      </c>
      <c r="B1146" s="59">
        <f>Замеры!J1138</f>
        <v>0</v>
      </c>
      <c r="C1146" s="60" t="str">
        <f>Замеры!G1138</f>
        <v xml:space="preserve">Группа от QF </v>
      </c>
      <c r="D1146" s="29" t="s">
        <v>73</v>
      </c>
      <c r="E1146" s="28">
        <f>Замеры!L1138</f>
        <v>0</v>
      </c>
      <c r="F1146" s="29" t="s">
        <v>85</v>
      </c>
      <c r="G1146" s="29">
        <f t="shared" si="87"/>
        <v>15</v>
      </c>
      <c r="H1146" s="29">
        <f t="shared" si="88"/>
        <v>30</v>
      </c>
      <c r="I1146" s="29" t="s">
        <v>72</v>
      </c>
      <c r="J1146" s="29">
        <f t="shared" ca="1" si="85"/>
        <v>20.8</v>
      </c>
      <c r="K1146" s="29">
        <f t="shared" si="89"/>
        <v>0.3</v>
      </c>
      <c r="L1146" s="29">
        <f t="shared" ca="1" si="86"/>
        <v>7.0000000000000001E-3</v>
      </c>
      <c r="M1146">
        <f>Замеры!AC1138</f>
        <v>0</v>
      </c>
    </row>
    <row r="1147" spans="1:13" ht="15.6" x14ac:dyDescent="0.3">
      <c r="A1147" s="58">
        <f>IF(Замеры!B1139=0, " ", Замеры!B1139)</f>
        <v>1136</v>
      </c>
      <c r="B1147" s="59">
        <f>Замеры!J1139</f>
        <v>0</v>
      </c>
      <c r="C1147" s="60" t="str">
        <f>Замеры!G1139</f>
        <v xml:space="preserve">Группа от QF </v>
      </c>
      <c r="D1147" s="29" t="s">
        <v>73</v>
      </c>
      <c r="E1147" s="28">
        <f>Замеры!L1139</f>
        <v>0</v>
      </c>
      <c r="F1147" s="29" t="s">
        <v>85</v>
      </c>
      <c r="G1147" s="29">
        <f t="shared" si="87"/>
        <v>15</v>
      </c>
      <c r="H1147" s="29">
        <f t="shared" si="88"/>
        <v>30</v>
      </c>
      <c r="I1147" s="29" t="s">
        <v>72</v>
      </c>
      <c r="J1147" s="29">
        <f t="shared" ca="1" si="85"/>
        <v>20.6</v>
      </c>
      <c r="K1147" s="29">
        <f t="shared" si="89"/>
        <v>0.3</v>
      </c>
      <c r="L1147" s="29">
        <f t="shared" ca="1" si="86"/>
        <v>1.0999999999999999E-2</v>
      </c>
      <c r="M1147">
        <f>Замеры!AC1139</f>
        <v>0</v>
      </c>
    </row>
    <row r="1148" spans="1:13" ht="15.6" x14ac:dyDescent="0.3">
      <c r="A1148" s="58">
        <f>IF(Замеры!B1140=0, " ", Замеры!B1140)</f>
        <v>1137</v>
      </c>
      <c r="B1148" s="59">
        <f>Замеры!J1140</f>
        <v>0</v>
      </c>
      <c r="C1148" s="60" t="str">
        <f>Замеры!G1140</f>
        <v xml:space="preserve">Группа от QF </v>
      </c>
      <c r="D1148" s="29" t="s">
        <v>73</v>
      </c>
      <c r="E1148" s="28">
        <f>Замеры!L1140</f>
        <v>0</v>
      </c>
      <c r="F1148" s="29" t="s">
        <v>85</v>
      </c>
      <c r="G1148" s="29">
        <f t="shared" si="87"/>
        <v>15</v>
      </c>
      <c r="H1148" s="29">
        <f t="shared" si="88"/>
        <v>30</v>
      </c>
      <c r="I1148" s="29" t="s">
        <v>72</v>
      </c>
      <c r="J1148" s="29">
        <f t="shared" ca="1" si="85"/>
        <v>20.8</v>
      </c>
      <c r="K1148" s="29">
        <f t="shared" si="89"/>
        <v>0.3</v>
      </c>
      <c r="L1148" s="29">
        <f t="shared" ca="1" si="86"/>
        <v>1.9E-2</v>
      </c>
      <c r="M1148">
        <f>Замеры!AC1140</f>
        <v>0</v>
      </c>
    </row>
    <row r="1149" spans="1:13" ht="15.6" x14ac:dyDescent="0.3">
      <c r="A1149" s="58">
        <f>IF(Замеры!B1141=0, " ", Замеры!B1141)</f>
        <v>1138</v>
      </c>
      <c r="B1149" s="59">
        <f>Замеры!J1141</f>
        <v>0</v>
      </c>
      <c r="C1149" s="60" t="str">
        <f>Замеры!G1141</f>
        <v xml:space="preserve">Группа от QF </v>
      </c>
      <c r="D1149" s="29" t="s">
        <v>73</v>
      </c>
      <c r="E1149" s="28">
        <f>Замеры!L1141</f>
        <v>0</v>
      </c>
      <c r="F1149" s="29" t="s">
        <v>85</v>
      </c>
      <c r="G1149" s="29">
        <f t="shared" si="87"/>
        <v>15</v>
      </c>
      <c r="H1149" s="29">
        <f t="shared" si="88"/>
        <v>30</v>
      </c>
      <c r="I1149" s="29" t="s">
        <v>72</v>
      </c>
      <c r="J1149" s="29">
        <f t="shared" ca="1" si="85"/>
        <v>20.7</v>
      </c>
      <c r="K1149" s="29">
        <f t="shared" si="89"/>
        <v>0.3</v>
      </c>
      <c r="L1149" s="29">
        <f t="shared" ca="1" si="86"/>
        <v>1.9E-2</v>
      </c>
      <c r="M1149">
        <f>Замеры!AC1141</f>
        <v>0</v>
      </c>
    </row>
    <row r="1150" spans="1:13" ht="15.6" x14ac:dyDescent="0.3">
      <c r="A1150" s="58">
        <f>IF(Замеры!B1142=0, " ", Замеры!B1142)</f>
        <v>1139</v>
      </c>
      <c r="B1150" s="59">
        <f>Замеры!J1142</f>
        <v>0</v>
      </c>
      <c r="C1150" s="60" t="str">
        <f>Замеры!G1142</f>
        <v xml:space="preserve">Группа от QF </v>
      </c>
      <c r="D1150" s="29" t="s">
        <v>73</v>
      </c>
      <c r="E1150" s="28">
        <f>Замеры!L1142</f>
        <v>0</v>
      </c>
      <c r="F1150" s="29" t="s">
        <v>85</v>
      </c>
      <c r="G1150" s="29">
        <f t="shared" si="87"/>
        <v>15</v>
      </c>
      <c r="H1150" s="29">
        <f t="shared" si="88"/>
        <v>30</v>
      </c>
      <c r="I1150" s="29" t="s">
        <v>72</v>
      </c>
      <c r="J1150" s="29">
        <f t="shared" ca="1" si="85"/>
        <v>21.4</v>
      </c>
      <c r="K1150" s="29">
        <f t="shared" si="89"/>
        <v>0.3</v>
      </c>
      <c r="L1150" s="29">
        <f t="shared" ca="1" si="86"/>
        <v>8.0000000000000002E-3</v>
      </c>
      <c r="M1150">
        <f>Замеры!AC1142</f>
        <v>0</v>
      </c>
    </row>
    <row r="1151" spans="1:13" ht="15.6" x14ac:dyDescent="0.3">
      <c r="A1151" s="58">
        <f>IF(Замеры!B1143=0, " ", Замеры!B1143)</f>
        <v>1140</v>
      </c>
      <c r="B1151" s="59">
        <f>Замеры!J1143</f>
        <v>0</v>
      </c>
      <c r="C1151" s="60" t="str">
        <f>Замеры!G1143</f>
        <v xml:space="preserve">Группа от QF </v>
      </c>
      <c r="D1151" s="29" t="s">
        <v>73</v>
      </c>
      <c r="E1151" s="28">
        <f>Замеры!L1143</f>
        <v>0</v>
      </c>
      <c r="F1151" s="29" t="s">
        <v>85</v>
      </c>
      <c r="G1151" s="29">
        <f t="shared" si="87"/>
        <v>15</v>
      </c>
      <c r="H1151" s="29">
        <f t="shared" si="88"/>
        <v>30</v>
      </c>
      <c r="I1151" s="29" t="s">
        <v>72</v>
      </c>
      <c r="J1151" s="29">
        <f t="shared" ca="1" si="85"/>
        <v>20.3</v>
      </c>
      <c r="K1151" s="29">
        <f t="shared" si="89"/>
        <v>0.3</v>
      </c>
      <c r="L1151" s="29">
        <f t="shared" ca="1" si="86"/>
        <v>1.7000000000000001E-2</v>
      </c>
      <c r="M1151">
        <f>Замеры!AC1143</f>
        <v>0</v>
      </c>
    </row>
    <row r="1152" spans="1:13" ht="15.6" x14ac:dyDescent="0.3">
      <c r="A1152" s="58">
        <f>IF(Замеры!B1144=0, " ", Замеры!B1144)</f>
        <v>1141</v>
      </c>
      <c r="B1152" s="59">
        <f>Замеры!J1144</f>
        <v>0</v>
      </c>
      <c r="C1152" s="60" t="str">
        <f>Замеры!G1144</f>
        <v xml:space="preserve">Группа от QF </v>
      </c>
      <c r="D1152" s="29" t="s">
        <v>73</v>
      </c>
      <c r="E1152" s="28">
        <f>Замеры!L1144</f>
        <v>0</v>
      </c>
      <c r="F1152" s="29" t="s">
        <v>85</v>
      </c>
      <c r="G1152" s="29">
        <f t="shared" si="87"/>
        <v>15</v>
      </c>
      <c r="H1152" s="29">
        <f t="shared" si="88"/>
        <v>30</v>
      </c>
      <c r="I1152" s="29" t="s">
        <v>72</v>
      </c>
      <c r="J1152" s="29">
        <f t="shared" ca="1" si="85"/>
        <v>20.5</v>
      </c>
      <c r="K1152" s="29">
        <f t="shared" si="89"/>
        <v>0.3</v>
      </c>
      <c r="L1152" s="29">
        <f t="shared" ca="1" si="86"/>
        <v>1.7000000000000001E-2</v>
      </c>
      <c r="M1152">
        <f>Замеры!AC1144</f>
        <v>0</v>
      </c>
    </row>
    <row r="1153" spans="1:13" ht="15.6" x14ac:dyDescent="0.3">
      <c r="A1153" s="58">
        <f>IF(Замеры!B1145=0, " ", Замеры!B1145)</f>
        <v>1142</v>
      </c>
      <c r="B1153" s="59">
        <f>Замеры!J1145</f>
        <v>0</v>
      </c>
      <c r="C1153" s="60" t="str">
        <f>Замеры!G1145</f>
        <v xml:space="preserve">Группа от QF </v>
      </c>
      <c r="D1153" s="29" t="s">
        <v>73</v>
      </c>
      <c r="E1153" s="28">
        <f>Замеры!L1145</f>
        <v>0</v>
      </c>
      <c r="F1153" s="29" t="s">
        <v>85</v>
      </c>
      <c r="G1153" s="29">
        <f t="shared" si="87"/>
        <v>15</v>
      </c>
      <c r="H1153" s="29">
        <f t="shared" si="88"/>
        <v>30</v>
      </c>
      <c r="I1153" s="29" t="s">
        <v>72</v>
      </c>
      <c r="J1153" s="29">
        <f t="shared" ca="1" si="85"/>
        <v>20.2</v>
      </c>
      <c r="K1153" s="29">
        <f t="shared" si="89"/>
        <v>0.3</v>
      </c>
      <c r="L1153" s="29">
        <f t="shared" ca="1" si="86"/>
        <v>1.4E-2</v>
      </c>
      <c r="M1153">
        <f>Замеры!AC1145</f>
        <v>0</v>
      </c>
    </row>
    <row r="1154" spans="1:13" ht="15.6" x14ac:dyDescent="0.3">
      <c r="A1154" s="58">
        <f>IF(Замеры!B1146=0, " ", Замеры!B1146)</f>
        <v>1143</v>
      </c>
      <c r="B1154" s="59">
        <f>Замеры!J1146</f>
        <v>0</v>
      </c>
      <c r="C1154" s="60" t="str">
        <f>Замеры!G1146</f>
        <v xml:space="preserve">Группа от QF </v>
      </c>
      <c r="D1154" s="29" t="s">
        <v>73</v>
      </c>
      <c r="E1154" s="28">
        <f>Замеры!L1146</f>
        <v>0</v>
      </c>
      <c r="F1154" s="29" t="s">
        <v>85</v>
      </c>
      <c r="G1154" s="29">
        <f t="shared" si="87"/>
        <v>15</v>
      </c>
      <c r="H1154" s="29">
        <f t="shared" si="88"/>
        <v>30</v>
      </c>
      <c r="I1154" s="29" t="s">
        <v>72</v>
      </c>
      <c r="J1154" s="29">
        <f t="shared" ca="1" si="85"/>
        <v>21.2</v>
      </c>
      <c r="K1154" s="29">
        <f t="shared" si="89"/>
        <v>0.3</v>
      </c>
      <c r="L1154" s="29">
        <f t="shared" ca="1" si="86"/>
        <v>1.7999999999999999E-2</v>
      </c>
      <c r="M1154">
        <f>Замеры!AC1146</f>
        <v>0</v>
      </c>
    </row>
    <row r="1155" spans="1:13" ht="15.6" x14ac:dyDescent="0.3">
      <c r="A1155" s="58">
        <f>IF(Замеры!B1147=0, " ", Замеры!B1147)</f>
        <v>1144</v>
      </c>
      <c r="B1155" s="59">
        <f>Замеры!J1147</f>
        <v>0</v>
      </c>
      <c r="C1155" s="60" t="str">
        <f>Замеры!G1147</f>
        <v xml:space="preserve">Группа от QF </v>
      </c>
      <c r="D1155" s="29" t="s">
        <v>73</v>
      </c>
      <c r="E1155" s="28">
        <f>Замеры!L1147</f>
        <v>0</v>
      </c>
      <c r="F1155" s="29" t="s">
        <v>85</v>
      </c>
      <c r="G1155" s="29">
        <f t="shared" si="87"/>
        <v>15</v>
      </c>
      <c r="H1155" s="29">
        <f t="shared" si="88"/>
        <v>30</v>
      </c>
      <c r="I1155" s="29" t="s">
        <v>72</v>
      </c>
      <c r="J1155" s="29">
        <f t="shared" ca="1" si="85"/>
        <v>21.3</v>
      </c>
      <c r="K1155" s="29">
        <f t="shared" si="89"/>
        <v>0.3</v>
      </c>
      <c r="L1155" s="29">
        <f t="shared" ca="1" si="86"/>
        <v>1.2999999999999999E-2</v>
      </c>
      <c r="M1155">
        <f>Замеры!AC1147</f>
        <v>0</v>
      </c>
    </row>
    <row r="1156" spans="1:13" ht="15.6" x14ac:dyDescent="0.3">
      <c r="A1156" s="58">
        <f>IF(Замеры!B1148=0, " ", Замеры!B1148)</f>
        <v>1145</v>
      </c>
      <c r="B1156" s="59">
        <f>Замеры!J1148</f>
        <v>0</v>
      </c>
      <c r="C1156" s="60" t="str">
        <f>Замеры!G1148</f>
        <v xml:space="preserve">Группа от QF </v>
      </c>
      <c r="D1156" s="29" t="s">
        <v>73</v>
      </c>
      <c r="E1156" s="28">
        <f>Замеры!L1148</f>
        <v>0</v>
      </c>
      <c r="F1156" s="29" t="s">
        <v>85</v>
      </c>
      <c r="G1156" s="29">
        <f t="shared" si="87"/>
        <v>15</v>
      </c>
      <c r="H1156" s="29">
        <f t="shared" si="88"/>
        <v>30</v>
      </c>
      <c r="I1156" s="29" t="s">
        <v>72</v>
      </c>
      <c r="J1156" s="29">
        <f t="shared" ca="1" si="85"/>
        <v>20.8</v>
      </c>
      <c r="K1156" s="29">
        <f t="shared" si="89"/>
        <v>0.3</v>
      </c>
      <c r="L1156" s="29">
        <f t="shared" ca="1" si="86"/>
        <v>8.0000000000000002E-3</v>
      </c>
      <c r="M1156">
        <f>Замеры!AC1148</f>
        <v>0</v>
      </c>
    </row>
    <row r="1157" spans="1:13" ht="15.6" x14ac:dyDescent="0.3">
      <c r="A1157" s="58">
        <f>IF(Замеры!B1149=0, " ", Замеры!B1149)</f>
        <v>1146</v>
      </c>
      <c r="B1157" s="59">
        <f>Замеры!J1149</f>
        <v>0</v>
      </c>
      <c r="C1157" s="60" t="str">
        <f>Замеры!G1149</f>
        <v xml:space="preserve">Группа от QF </v>
      </c>
      <c r="D1157" s="29" t="s">
        <v>73</v>
      </c>
      <c r="E1157" s="28">
        <f>Замеры!L1149</f>
        <v>0</v>
      </c>
      <c r="F1157" s="29" t="s">
        <v>85</v>
      </c>
      <c r="G1157" s="29">
        <f t="shared" si="87"/>
        <v>15</v>
      </c>
      <c r="H1157" s="29">
        <f t="shared" si="88"/>
        <v>30</v>
      </c>
      <c r="I1157" s="29" t="s">
        <v>72</v>
      </c>
      <c r="J1157" s="29">
        <f t="shared" ca="1" si="85"/>
        <v>20.8</v>
      </c>
      <c r="K1157" s="29">
        <f t="shared" si="89"/>
        <v>0.3</v>
      </c>
      <c r="L1157" s="29">
        <f t="shared" ca="1" si="86"/>
        <v>1.7999999999999999E-2</v>
      </c>
      <c r="M1157">
        <f>Замеры!AC1149</f>
        <v>0</v>
      </c>
    </row>
    <row r="1158" spans="1:13" ht="15.6" x14ac:dyDescent="0.3">
      <c r="A1158" s="58">
        <f>IF(Замеры!B1150=0, " ", Замеры!B1150)</f>
        <v>1147</v>
      </c>
      <c r="B1158" s="59">
        <f>Замеры!J1150</f>
        <v>0</v>
      </c>
      <c r="C1158" s="60" t="str">
        <f>Замеры!G1150</f>
        <v xml:space="preserve">Группа от QF </v>
      </c>
      <c r="D1158" s="29" t="s">
        <v>73</v>
      </c>
      <c r="E1158" s="28">
        <f>Замеры!L1150</f>
        <v>0</v>
      </c>
      <c r="F1158" s="29" t="s">
        <v>85</v>
      </c>
      <c r="G1158" s="29">
        <f t="shared" si="87"/>
        <v>15</v>
      </c>
      <c r="H1158" s="29">
        <f t="shared" si="88"/>
        <v>30</v>
      </c>
      <c r="I1158" s="29" t="s">
        <v>72</v>
      </c>
      <c r="J1158" s="29">
        <f t="shared" ca="1" si="85"/>
        <v>20.8</v>
      </c>
      <c r="K1158" s="29">
        <f t="shared" si="89"/>
        <v>0.3</v>
      </c>
      <c r="L1158" s="29">
        <f t="shared" ca="1" si="86"/>
        <v>1.7000000000000001E-2</v>
      </c>
      <c r="M1158">
        <f>Замеры!AC1150</f>
        <v>0</v>
      </c>
    </row>
    <row r="1159" spans="1:13" ht="15.6" x14ac:dyDescent="0.3">
      <c r="A1159" s="58">
        <f>IF(Замеры!B1151=0, " ", Замеры!B1151)</f>
        <v>1148</v>
      </c>
      <c r="B1159" s="59">
        <f>Замеры!J1151</f>
        <v>0</v>
      </c>
      <c r="C1159" s="60" t="str">
        <f>Замеры!G1151</f>
        <v xml:space="preserve">Группа от QF </v>
      </c>
      <c r="D1159" s="29" t="s">
        <v>73</v>
      </c>
      <c r="E1159" s="28">
        <f>Замеры!L1151</f>
        <v>0</v>
      </c>
      <c r="F1159" s="29" t="s">
        <v>85</v>
      </c>
      <c r="G1159" s="29">
        <f t="shared" si="87"/>
        <v>15</v>
      </c>
      <c r="H1159" s="29">
        <f t="shared" si="88"/>
        <v>30</v>
      </c>
      <c r="I1159" s="29" t="s">
        <v>72</v>
      </c>
      <c r="J1159" s="29">
        <f t="shared" ca="1" si="85"/>
        <v>20.8</v>
      </c>
      <c r="K1159" s="29">
        <f t="shared" si="89"/>
        <v>0.3</v>
      </c>
      <c r="L1159" s="29">
        <f t="shared" ca="1" si="86"/>
        <v>8.9999999999999993E-3</v>
      </c>
      <c r="M1159">
        <f>Замеры!AC1151</f>
        <v>0</v>
      </c>
    </row>
    <row r="1160" spans="1:13" ht="15.6" x14ac:dyDescent="0.3">
      <c r="A1160" s="58">
        <f>IF(Замеры!B1152=0, " ", Замеры!B1152)</f>
        <v>1149</v>
      </c>
      <c r="B1160" s="59">
        <f>Замеры!J1152</f>
        <v>0</v>
      </c>
      <c r="C1160" s="60" t="str">
        <f>Замеры!G1152</f>
        <v xml:space="preserve">Группа от QF </v>
      </c>
      <c r="D1160" s="29" t="s">
        <v>73</v>
      </c>
      <c r="E1160" s="28">
        <f>Замеры!L1152</f>
        <v>0</v>
      </c>
      <c r="F1160" s="29" t="s">
        <v>85</v>
      </c>
      <c r="G1160" s="29">
        <f t="shared" si="87"/>
        <v>15</v>
      </c>
      <c r="H1160" s="29">
        <f t="shared" si="88"/>
        <v>30</v>
      </c>
      <c r="I1160" s="29" t="s">
        <v>72</v>
      </c>
      <c r="J1160" s="29">
        <f t="shared" ca="1" si="85"/>
        <v>20.100000000000001</v>
      </c>
      <c r="K1160" s="29">
        <f t="shared" si="89"/>
        <v>0.3</v>
      </c>
      <c r="L1160" s="29">
        <f t="shared" ca="1" si="86"/>
        <v>7.0000000000000001E-3</v>
      </c>
      <c r="M1160">
        <f>Замеры!AC1152</f>
        <v>0</v>
      </c>
    </row>
    <row r="1161" spans="1:13" ht="15.6" x14ac:dyDescent="0.3">
      <c r="A1161" s="58">
        <f>IF(Замеры!B1153=0, " ", Замеры!B1153)</f>
        <v>1150</v>
      </c>
      <c r="B1161" s="59">
        <f>Замеры!J1153</f>
        <v>0</v>
      </c>
      <c r="C1161" s="60" t="str">
        <f>Замеры!G1153</f>
        <v xml:space="preserve">Группа от QF </v>
      </c>
      <c r="D1161" s="29" t="s">
        <v>73</v>
      </c>
      <c r="E1161" s="28">
        <f>Замеры!L1153</f>
        <v>0</v>
      </c>
      <c r="F1161" s="29" t="s">
        <v>85</v>
      </c>
      <c r="G1161" s="29">
        <f t="shared" si="87"/>
        <v>15</v>
      </c>
      <c r="H1161" s="29">
        <f t="shared" si="88"/>
        <v>30</v>
      </c>
      <c r="I1161" s="29" t="s">
        <v>72</v>
      </c>
      <c r="J1161" s="29">
        <f t="shared" ca="1" si="85"/>
        <v>21.9</v>
      </c>
      <c r="K1161" s="29">
        <f t="shared" si="89"/>
        <v>0.3</v>
      </c>
      <c r="L1161" s="29">
        <f t="shared" ca="1" si="86"/>
        <v>1.0999999999999999E-2</v>
      </c>
      <c r="M1161">
        <f>Замеры!AC1153</f>
        <v>0</v>
      </c>
    </row>
    <row r="1162" spans="1:13" ht="15.6" x14ac:dyDescent="0.3">
      <c r="A1162" s="58">
        <f>IF(Замеры!B1154=0, " ", Замеры!B1154)</f>
        <v>1151</v>
      </c>
      <c r="B1162" s="59">
        <f>Замеры!J1154</f>
        <v>0</v>
      </c>
      <c r="C1162" s="60" t="str">
        <f>Замеры!G1154</f>
        <v xml:space="preserve">Группа от QF </v>
      </c>
      <c r="D1162" s="29" t="s">
        <v>73</v>
      </c>
      <c r="E1162" s="28">
        <f>Замеры!L1154</f>
        <v>0</v>
      </c>
      <c r="F1162" s="29" t="s">
        <v>85</v>
      </c>
      <c r="G1162" s="29">
        <f t="shared" si="87"/>
        <v>15</v>
      </c>
      <c r="H1162" s="29">
        <f t="shared" si="88"/>
        <v>30</v>
      </c>
      <c r="I1162" s="29" t="s">
        <v>72</v>
      </c>
      <c r="J1162" s="29">
        <f t="shared" ca="1" si="85"/>
        <v>21.9</v>
      </c>
      <c r="K1162" s="29">
        <f t="shared" si="89"/>
        <v>0.3</v>
      </c>
      <c r="L1162" s="29">
        <f t="shared" ca="1" si="86"/>
        <v>8.0000000000000002E-3</v>
      </c>
      <c r="M1162">
        <f>Замеры!AC1154</f>
        <v>0</v>
      </c>
    </row>
    <row r="1163" spans="1:13" ht="15.6" x14ac:dyDescent="0.3">
      <c r="A1163" s="58">
        <f>IF(Замеры!B1155=0, " ", Замеры!B1155)</f>
        <v>1152</v>
      </c>
      <c r="B1163" s="59">
        <f>Замеры!J1155</f>
        <v>0</v>
      </c>
      <c r="C1163" s="60" t="str">
        <f>Замеры!G1155</f>
        <v xml:space="preserve">Группа от QF </v>
      </c>
      <c r="D1163" s="29" t="s">
        <v>73</v>
      </c>
      <c r="E1163" s="28">
        <f>Замеры!L1155</f>
        <v>0</v>
      </c>
      <c r="F1163" s="29" t="s">
        <v>85</v>
      </c>
      <c r="G1163" s="29">
        <f t="shared" si="87"/>
        <v>15</v>
      </c>
      <c r="H1163" s="29">
        <f t="shared" si="88"/>
        <v>30</v>
      </c>
      <c r="I1163" s="29" t="s">
        <v>72</v>
      </c>
      <c r="J1163" s="29">
        <f t="shared" ca="1" si="85"/>
        <v>20.100000000000001</v>
      </c>
      <c r="K1163" s="29">
        <f t="shared" si="89"/>
        <v>0.3</v>
      </c>
      <c r="L1163" s="29">
        <f t="shared" ca="1" si="86"/>
        <v>1.7999999999999999E-2</v>
      </c>
      <c r="M1163">
        <f>Замеры!AC1155</f>
        <v>0</v>
      </c>
    </row>
    <row r="1164" spans="1:13" ht="15.6" x14ac:dyDescent="0.3">
      <c r="A1164" s="58">
        <f>IF(Замеры!B1156=0, " ", Замеры!B1156)</f>
        <v>1153</v>
      </c>
      <c r="B1164" s="59">
        <f>Замеры!J1156</f>
        <v>0</v>
      </c>
      <c r="C1164" s="60" t="str">
        <f>Замеры!G1156</f>
        <v xml:space="preserve">Группа от QF </v>
      </c>
      <c r="D1164" s="29" t="s">
        <v>73</v>
      </c>
      <c r="E1164" s="28">
        <f>Замеры!L1156</f>
        <v>0</v>
      </c>
      <c r="F1164" s="29" t="s">
        <v>85</v>
      </c>
      <c r="G1164" s="29">
        <f t="shared" si="87"/>
        <v>15</v>
      </c>
      <c r="H1164" s="29">
        <f t="shared" si="88"/>
        <v>30</v>
      </c>
      <c r="I1164" s="29" t="s">
        <v>72</v>
      </c>
      <c r="J1164" s="29">
        <f t="shared" ref="J1164:J1227" ca="1" si="90">RANDBETWEEN(201,219)/10</f>
        <v>20.7</v>
      </c>
      <c r="K1164" s="29">
        <f t="shared" si="89"/>
        <v>0.3</v>
      </c>
      <c r="L1164" s="29">
        <f t="shared" ref="L1164:L1227" ca="1" si="91">RANDBETWEEN(7,19)/1000</f>
        <v>7.0000000000000001E-3</v>
      </c>
      <c r="M1164">
        <f>Замеры!AC1156</f>
        <v>0</v>
      </c>
    </row>
    <row r="1165" spans="1:13" ht="15.6" x14ac:dyDescent="0.3">
      <c r="A1165" s="58">
        <f>IF(Замеры!B1157=0, " ", Замеры!B1157)</f>
        <v>1154</v>
      </c>
      <c r="B1165" s="59">
        <f>Замеры!J1157</f>
        <v>0</v>
      </c>
      <c r="C1165" s="60" t="str">
        <f>Замеры!G1157</f>
        <v xml:space="preserve">Группа от QF </v>
      </c>
      <c r="D1165" s="29" t="s">
        <v>73</v>
      </c>
      <c r="E1165" s="28">
        <f>Замеры!L1157</f>
        <v>0</v>
      </c>
      <c r="F1165" s="29" t="s">
        <v>85</v>
      </c>
      <c r="G1165" s="29">
        <f t="shared" ref="G1165:G1228" si="92">$M$9</f>
        <v>15</v>
      </c>
      <c r="H1165" s="29">
        <f t="shared" ref="H1165:H1228" si="93">$N$9</f>
        <v>30</v>
      </c>
      <c r="I1165" s="29" t="s">
        <v>72</v>
      </c>
      <c r="J1165" s="29">
        <f t="shared" ca="1" si="90"/>
        <v>21.5</v>
      </c>
      <c r="K1165" s="29">
        <f t="shared" ref="K1165:K1228" si="94">$O$9</f>
        <v>0.3</v>
      </c>
      <c r="L1165" s="29">
        <f t="shared" ca="1" si="91"/>
        <v>1.2999999999999999E-2</v>
      </c>
      <c r="M1165">
        <f>Замеры!AC1157</f>
        <v>0</v>
      </c>
    </row>
    <row r="1166" spans="1:13" ht="15.6" x14ac:dyDescent="0.3">
      <c r="A1166" s="58">
        <f>IF(Замеры!B1158=0, " ", Замеры!B1158)</f>
        <v>1155</v>
      </c>
      <c r="B1166" s="59">
        <f>Замеры!J1158</f>
        <v>0</v>
      </c>
      <c r="C1166" s="60" t="str">
        <f>Замеры!G1158</f>
        <v xml:space="preserve">Группа от QF </v>
      </c>
      <c r="D1166" s="29" t="s">
        <v>73</v>
      </c>
      <c r="E1166" s="28">
        <f>Замеры!L1158</f>
        <v>0</v>
      </c>
      <c r="F1166" s="29" t="s">
        <v>85</v>
      </c>
      <c r="G1166" s="29">
        <f t="shared" si="92"/>
        <v>15</v>
      </c>
      <c r="H1166" s="29">
        <f t="shared" si="93"/>
        <v>30</v>
      </c>
      <c r="I1166" s="29" t="s">
        <v>72</v>
      </c>
      <c r="J1166" s="29">
        <f t="shared" ca="1" si="90"/>
        <v>21.7</v>
      </c>
      <c r="K1166" s="29">
        <f t="shared" si="94"/>
        <v>0.3</v>
      </c>
      <c r="L1166" s="29">
        <f t="shared" ca="1" si="91"/>
        <v>1.2E-2</v>
      </c>
      <c r="M1166">
        <f>Замеры!AC1158</f>
        <v>0</v>
      </c>
    </row>
    <row r="1167" spans="1:13" ht="15.6" x14ac:dyDescent="0.3">
      <c r="A1167" s="58">
        <f>IF(Замеры!B1159=0, " ", Замеры!B1159)</f>
        <v>1156</v>
      </c>
      <c r="B1167" s="59">
        <f>Замеры!J1159</f>
        <v>0</v>
      </c>
      <c r="C1167" s="60" t="str">
        <f>Замеры!G1159</f>
        <v xml:space="preserve">Группа от QF </v>
      </c>
      <c r="D1167" s="29" t="s">
        <v>73</v>
      </c>
      <c r="E1167" s="28">
        <f>Замеры!L1159</f>
        <v>0</v>
      </c>
      <c r="F1167" s="29" t="s">
        <v>85</v>
      </c>
      <c r="G1167" s="29">
        <f t="shared" si="92"/>
        <v>15</v>
      </c>
      <c r="H1167" s="29">
        <f t="shared" si="93"/>
        <v>30</v>
      </c>
      <c r="I1167" s="29" t="s">
        <v>72</v>
      </c>
      <c r="J1167" s="29">
        <f t="shared" ca="1" si="90"/>
        <v>20.5</v>
      </c>
      <c r="K1167" s="29">
        <f t="shared" si="94"/>
        <v>0.3</v>
      </c>
      <c r="L1167" s="29">
        <f t="shared" ca="1" si="91"/>
        <v>7.0000000000000001E-3</v>
      </c>
      <c r="M1167">
        <f>Замеры!AC1159</f>
        <v>0</v>
      </c>
    </row>
    <row r="1168" spans="1:13" ht="15.6" x14ac:dyDescent="0.3">
      <c r="A1168" s="58">
        <f>IF(Замеры!B1160=0, " ", Замеры!B1160)</f>
        <v>1157</v>
      </c>
      <c r="B1168" s="59">
        <f>Замеры!J1160</f>
        <v>0</v>
      </c>
      <c r="C1168" s="60" t="str">
        <f>Замеры!G1160</f>
        <v xml:space="preserve">Группа от QF </v>
      </c>
      <c r="D1168" s="29" t="s">
        <v>73</v>
      </c>
      <c r="E1168" s="28">
        <f>Замеры!L1160</f>
        <v>0</v>
      </c>
      <c r="F1168" s="29" t="s">
        <v>85</v>
      </c>
      <c r="G1168" s="29">
        <f t="shared" si="92"/>
        <v>15</v>
      </c>
      <c r="H1168" s="29">
        <f t="shared" si="93"/>
        <v>30</v>
      </c>
      <c r="I1168" s="29" t="s">
        <v>72</v>
      </c>
      <c r="J1168" s="29">
        <f t="shared" ca="1" si="90"/>
        <v>20.3</v>
      </c>
      <c r="K1168" s="29">
        <f t="shared" si="94"/>
        <v>0.3</v>
      </c>
      <c r="L1168" s="29">
        <f t="shared" ca="1" si="91"/>
        <v>8.9999999999999993E-3</v>
      </c>
      <c r="M1168">
        <f>Замеры!AC1160</f>
        <v>0</v>
      </c>
    </row>
    <row r="1169" spans="1:13" ht="15.6" x14ac:dyDescent="0.3">
      <c r="A1169" s="58">
        <f>IF(Замеры!B1161=0, " ", Замеры!B1161)</f>
        <v>1158</v>
      </c>
      <c r="B1169" s="59">
        <f>Замеры!J1161</f>
        <v>0</v>
      </c>
      <c r="C1169" s="60" t="str">
        <f>Замеры!G1161</f>
        <v xml:space="preserve">Группа от QF </v>
      </c>
      <c r="D1169" s="29" t="s">
        <v>73</v>
      </c>
      <c r="E1169" s="28">
        <f>Замеры!L1161</f>
        <v>0</v>
      </c>
      <c r="F1169" s="29" t="s">
        <v>85</v>
      </c>
      <c r="G1169" s="29">
        <f t="shared" si="92"/>
        <v>15</v>
      </c>
      <c r="H1169" s="29">
        <f t="shared" si="93"/>
        <v>30</v>
      </c>
      <c r="I1169" s="29" t="s">
        <v>72</v>
      </c>
      <c r="J1169" s="29">
        <f t="shared" ca="1" si="90"/>
        <v>21.7</v>
      </c>
      <c r="K1169" s="29">
        <f t="shared" si="94"/>
        <v>0.3</v>
      </c>
      <c r="L1169" s="29">
        <f t="shared" ca="1" si="91"/>
        <v>8.0000000000000002E-3</v>
      </c>
      <c r="M1169">
        <f>Замеры!AC1161</f>
        <v>0</v>
      </c>
    </row>
    <row r="1170" spans="1:13" ht="15.6" x14ac:dyDescent="0.3">
      <c r="A1170" s="58">
        <f>IF(Замеры!B1162=0, " ", Замеры!B1162)</f>
        <v>1159</v>
      </c>
      <c r="B1170" s="59">
        <f>Замеры!J1162</f>
        <v>0</v>
      </c>
      <c r="C1170" s="60" t="str">
        <f>Замеры!G1162</f>
        <v xml:space="preserve">Группа от QF </v>
      </c>
      <c r="D1170" s="29" t="s">
        <v>73</v>
      </c>
      <c r="E1170" s="28">
        <f>Замеры!L1162</f>
        <v>0</v>
      </c>
      <c r="F1170" s="29" t="s">
        <v>85</v>
      </c>
      <c r="G1170" s="29">
        <f t="shared" si="92"/>
        <v>15</v>
      </c>
      <c r="H1170" s="29">
        <f t="shared" si="93"/>
        <v>30</v>
      </c>
      <c r="I1170" s="29" t="s">
        <v>72</v>
      </c>
      <c r="J1170" s="29">
        <f t="shared" ca="1" si="90"/>
        <v>21.1</v>
      </c>
      <c r="K1170" s="29">
        <f t="shared" si="94"/>
        <v>0.3</v>
      </c>
      <c r="L1170" s="29">
        <f t="shared" ca="1" si="91"/>
        <v>1.2999999999999999E-2</v>
      </c>
      <c r="M1170">
        <f>Замеры!AC1162</f>
        <v>0</v>
      </c>
    </row>
    <row r="1171" spans="1:13" ht="15.6" x14ac:dyDescent="0.3">
      <c r="A1171" s="58">
        <f>IF(Замеры!B1163=0, " ", Замеры!B1163)</f>
        <v>1160</v>
      </c>
      <c r="B1171" s="59">
        <f>Замеры!J1163</f>
        <v>0</v>
      </c>
      <c r="C1171" s="60" t="str">
        <f>Замеры!G1163</f>
        <v xml:space="preserve">Группа от QF </v>
      </c>
      <c r="D1171" s="29" t="s">
        <v>73</v>
      </c>
      <c r="E1171" s="28">
        <f>Замеры!L1163</f>
        <v>0</v>
      </c>
      <c r="F1171" s="29" t="s">
        <v>85</v>
      </c>
      <c r="G1171" s="29">
        <f t="shared" si="92"/>
        <v>15</v>
      </c>
      <c r="H1171" s="29">
        <f t="shared" si="93"/>
        <v>30</v>
      </c>
      <c r="I1171" s="29" t="s">
        <v>72</v>
      </c>
      <c r="J1171" s="29">
        <f t="shared" ca="1" si="90"/>
        <v>20.8</v>
      </c>
      <c r="K1171" s="29">
        <f t="shared" si="94"/>
        <v>0.3</v>
      </c>
      <c r="L1171" s="29">
        <f t="shared" ca="1" si="91"/>
        <v>1.4999999999999999E-2</v>
      </c>
      <c r="M1171">
        <f>Замеры!AC1163</f>
        <v>0</v>
      </c>
    </row>
    <row r="1172" spans="1:13" ht="15.6" x14ac:dyDescent="0.3">
      <c r="A1172" s="58">
        <f>IF(Замеры!B1164=0, " ", Замеры!B1164)</f>
        <v>1161</v>
      </c>
      <c r="B1172" s="59">
        <f>Замеры!J1164</f>
        <v>0</v>
      </c>
      <c r="C1172" s="60" t="str">
        <f>Замеры!G1164</f>
        <v xml:space="preserve">Группа от QF </v>
      </c>
      <c r="D1172" s="29" t="s">
        <v>73</v>
      </c>
      <c r="E1172" s="28">
        <f>Замеры!L1164</f>
        <v>0</v>
      </c>
      <c r="F1172" s="29" t="s">
        <v>85</v>
      </c>
      <c r="G1172" s="29">
        <f t="shared" si="92"/>
        <v>15</v>
      </c>
      <c r="H1172" s="29">
        <f t="shared" si="93"/>
        <v>30</v>
      </c>
      <c r="I1172" s="29" t="s">
        <v>72</v>
      </c>
      <c r="J1172" s="29">
        <f t="shared" ca="1" si="90"/>
        <v>20.5</v>
      </c>
      <c r="K1172" s="29">
        <f t="shared" si="94"/>
        <v>0.3</v>
      </c>
      <c r="L1172" s="29">
        <f t="shared" ca="1" si="91"/>
        <v>7.0000000000000001E-3</v>
      </c>
      <c r="M1172">
        <f>Замеры!AC1164</f>
        <v>0</v>
      </c>
    </row>
    <row r="1173" spans="1:13" ht="15.6" x14ac:dyDescent="0.3">
      <c r="A1173" s="58">
        <f>IF(Замеры!B1165=0, " ", Замеры!B1165)</f>
        <v>1162</v>
      </c>
      <c r="B1173" s="59">
        <f>Замеры!J1165</f>
        <v>0</v>
      </c>
      <c r="C1173" s="60" t="str">
        <f>Замеры!G1165</f>
        <v xml:space="preserve">Группа от QF </v>
      </c>
      <c r="D1173" s="29" t="s">
        <v>73</v>
      </c>
      <c r="E1173" s="28">
        <f>Замеры!L1165</f>
        <v>0</v>
      </c>
      <c r="F1173" s="29" t="s">
        <v>85</v>
      </c>
      <c r="G1173" s="29">
        <f t="shared" si="92"/>
        <v>15</v>
      </c>
      <c r="H1173" s="29">
        <f t="shared" si="93"/>
        <v>30</v>
      </c>
      <c r="I1173" s="29" t="s">
        <v>72</v>
      </c>
      <c r="J1173" s="29">
        <f t="shared" ca="1" si="90"/>
        <v>21.4</v>
      </c>
      <c r="K1173" s="29">
        <f t="shared" si="94"/>
        <v>0.3</v>
      </c>
      <c r="L1173" s="29">
        <f t="shared" ca="1" si="91"/>
        <v>1.2999999999999999E-2</v>
      </c>
      <c r="M1173">
        <f>Замеры!AC1165</f>
        <v>0</v>
      </c>
    </row>
    <row r="1174" spans="1:13" ht="15.6" x14ac:dyDescent="0.3">
      <c r="A1174" s="58">
        <f>IF(Замеры!B1166=0, " ", Замеры!B1166)</f>
        <v>1163</v>
      </c>
      <c r="B1174" s="59">
        <f>Замеры!J1166</f>
        <v>0</v>
      </c>
      <c r="C1174" s="60" t="str">
        <f>Замеры!G1166</f>
        <v xml:space="preserve">Группа от QF </v>
      </c>
      <c r="D1174" s="29" t="s">
        <v>73</v>
      </c>
      <c r="E1174" s="28">
        <f>Замеры!L1166</f>
        <v>0</v>
      </c>
      <c r="F1174" s="29" t="s">
        <v>85</v>
      </c>
      <c r="G1174" s="29">
        <f t="shared" si="92"/>
        <v>15</v>
      </c>
      <c r="H1174" s="29">
        <f t="shared" si="93"/>
        <v>30</v>
      </c>
      <c r="I1174" s="29" t="s">
        <v>72</v>
      </c>
      <c r="J1174" s="29">
        <f t="shared" ca="1" si="90"/>
        <v>20.7</v>
      </c>
      <c r="K1174" s="29">
        <f t="shared" si="94"/>
        <v>0.3</v>
      </c>
      <c r="L1174" s="29">
        <f t="shared" ca="1" si="91"/>
        <v>1.2E-2</v>
      </c>
      <c r="M1174">
        <f>Замеры!AC1166</f>
        <v>0</v>
      </c>
    </row>
    <row r="1175" spans="1:13" ht="15.6" x14ac:dyDescent="0.3">
      <c r="A1175" s="58">
        <f>IF(Замеры!B1167=0, " ", Замеры!B1167)</f>
        <v>1164</v>
      </c>
      <c r="B1175" s="59">
        <f>Замеры!J1167</f>
        <v>0</v>
      </c>
      <c r="C1175" s="60" t="str">
        <f>Замеры!G1167</f>
        <v xml:space="preserve">Группа от QF </v>
      </c>
      <c r="D1175" s="29" t="s">
        <v>73</v>
      </c>
      <c r="E1175" s="28">
        <f>Замеры!L1167</f>
        <v>0</v>
      </c>
      <c r="F1175" s="29" t="s">
        <v>85</v>
      </c>
      <c r="G1175" s="29">
        <f t="shared" si="92"/>
        <v>15</v>
      </c>
      <c r="H1175" s="29">
        <f t="shared" si="93"/>
        <v>30</v>
      </c>
      <c r="I1175" s="29" t="s">
        <v>72</v>
      </c>
      <c r="J1175" s="29">
        <f t="shared" ca="1" si="90"/>
        <v>20.7</v>
      </c>
      <c r="K1175" s="29">
        <f t="shared" si="94"/>
        <v>0.3</v>
      </c>
      <c r="L1175" s="29">
        <f t="shared" ca="1" si="91"/>
        <v>1.4E-2</v>
      </c>
      <c r="M1175">
        <f>Замеры!AC1167</f>
        <v>0</v>
      </c>
    </row>
    <row r="1176" spans="1:13" ht="15.6" x14ac:dyDescent="0.3">
      <c r="A1176" s="58">
        <f>IF(Замеры!B1168=0, " ", Замеры!B1168)</f>
        <v>1165</v>
      </c>
      <c r="B1176" s="59">
        <f>Замеры!J1168</f>
        <v>0</v>
      </c>
      <c r="C1176" s="60" t="str">
        <f>Замеры!G1168</f>
        <v xml:space="preserve">Группа от QF </v>
      </c>
      <c r="D1176" s="29" t="s">
        <v>73</v>
      </c>
      <c r="E1176" s="28">
        <f>Замеры!L1168</f>
        <v>0</v>
      </c>
      <c r="F1176" s="29" t="s">
        <v>85</v>
      </c>
      <c r="G1176" s="29">
        <f t="shared" si="92"/>
        <v>15</v>
      </c>
      <c r="H1176" s="29">
        <f t="shared" si="93"/>
        <v>30</v>
      </c>
      <c r="I1176" s="29" t="s">
        <v>72</v>
      </c>
      <c r="J1176" s="29">
        <f t="shared" ca="1" si="90"/>
        <v>20.5</v>
      </c>
      <c r="K1176" s="29">
        <f t="shared" si="94"/>
        <v>0.3</v>
      </c>
      <c r="L1176" s="29">
        <f t="shared" ca="1" si="91"/>
        <v>1.4E-2</v>
      </c>
      <c r="M1176">
        <f>Замеры!AC1168</f>
        <v>0</v>
      </c>
    </row>
    <row r="1177" spans="1:13" ht="15.6" x14ac:dyDescent="0.3">
      <c r="A1177" s="58">
        <f>IF(Замеры!B1169=0, " ", Замеры!B1169)</f>
        <v>1166</v>
      </c>
      <c r="B1177" s="59">
        <f>Замеры!J1169</f>
        <v>0</v>
      </c>
      <c r="C1177" s="60" t="str">
        <f>Замеры!G1169</f>
        <v xml:space="preserve">Группа от QF </v>
      </c>
      <c r="D1177" s="29" t="s">
        <v>73</v>
      </c>
      <c r="E1177" s="28">
        <f>Замеры!L1169</f>
        <v>0</v>
      </c>
      <c r="F1177" s="29" t="s">
        <v>85</v>
      </c>
      <c r="G1177" s="29">
        <f t="shared" si="92"/>
        <v>15</v>
      </c>
      <c r="H1177" s="29">
        <f t="shared" si="93"/>
        <v>30</v>
      </c>
      <c r="I1177" s="29" t="s">
        <v>72</v>
      </c>
      <c r="J1177" s="29">
        <f t="shared" ca="1" si="90"/>
        <v>21.7</v>
      </c>
      <c r="K1177" s="29">
        <f t="shared" si="94"/>
        <v>0.3</v>
      </c>
      <c r="L1177" s="29">
        <f t="shared" ca="1" si="91"/>
        <v>1.4999999999999999E-2</v>
      </c>
      <c r="M1177">
        <f>Замеры!AC1169</f>
        <v>0</v>
      </c>
    </row>
    <row r="1178" spans="1:13" ht="15.6" x14ac:dyDescent="0.3">
      <c r="A1178" s="58">
        <f>IF(Замеры!B1170=0, " ", Замеры!B1170)</f>
        <v>1167</v>
      </c>
      <c r="B1178" s="59">
        <f>Замеры!J1170</f>
        <v>0</v>
      </c>
      <c r="C1178" s="60" t="str">
        <f>Замеры!G1170</f>
        <v xml:space="preserve">Группа от QF </v>
      </c>
      <c r="D1178" s="29" t="s">
        <v>73</v>
      </c>
      <c r="E1178" s="28">
        <f>Замеры!L1170</f>
        <v>0</v>
      </c>
      <c r="F1178" s="29" t="s">
        <v>85</v>
      </c>
      <c r="G1178" s="29">
        <f t="shared" si="92"/>
        <v>15</v>
      </c>
      <c r="H1178" s="29">
        <f t="shared" si="93"/>
        <v>30</v>
      </c>
      <c r="I1178" s="29" t="s">
        <v>72</v>
      </c>
      <c r="J1178" s="29">
        <f t="shared" ca="1" si="90"/>
        <v>20.7</v>
      </c>
      <c r="K1178" s="29">
        <f t="shared" si="94"/>
        <v>0.3</v>
      </c>
      <c r="L1178" s="29">
        <f t="shared" ca="1" si="91"/>
        <v>1.2E-2</v>
      </c>
      <c r="M1178">
        <f>Замеры!AC1170</f>
        <v>0</v>
      </c>
    </row>
    <row r="1179" spans="1:13" ht="15.6" x14ac:dyDescent="0.3">
      <c r="A1179" s="58">
        <f>IF(Замеры!B1171=0, " ", Замеры!B1171)</f>
        <v>1168</v>
      </c>
      <c r="B1179" s="59">
        <f>Замеры!J1171</f>
        <v>0</v>
      </c>
      <c r="C1179" s="60" t="str">
        <f>Замеры!G1171</f>
        <v xml:space="preserve">Группа от QF </v>
      </c>
      <c r="D1179" s="29" t="s">
        <v>73</v>
      </c>
      <c r="E1179" s="28">
        <f>Замеры!L1171</f>
        <v>0</v>
      </c>
      <c r="F1179" s="29" t="s">
        <v>85</v>
      </c>
      <c r="G1179" s="29">
        <f t="shared" si="92"/>
        <v>15</v>
      </c>
      <c r="H1179" s="29">
        <f t="shared" si="93"/>
        <v>30</v>
      </c>
      <c r="I1179" s="29" t="s">
        <v>72</v>
      </c>
      <c r="J1179" s="29">
        <f t="shared" ca="1" si="90"/>
        <v>21.5</v>
      </c>
      <c r="K1179" s="29">
        <f t="shared" si="94"/>
        <v>0.3</v>
      </c>
      <c r="L1179" s="29">
        <f t="shared" ca="1" si="91"/>
        <v>1.2999999999999999E-2</v>
      </c>
      <c r="M1179">
        <f>Замеры!AC1171</f>
        <v>0</v>
      </c>
    </row>
    <row r="1180" spans="1:13" ht="15.6" x14ac:dyDescent="0.3">
      <c r="A1180" s="58">
        <f>IF(Замеры!B1172=0, " ", Замеры!B1172)</f>
        <v>1169</v>
      </c>
      <c r="B1180" s="59">
        <f>Замеры!J1172</f>
        <v>0</v>
      </c>
      <c r="C1180" s="60" t="str">
        <f>Замеры!G1172</f>
        <v xml:space="preserve">Группа от QF </v>
      </c>
      <c r="D1180" s="29" t="s">
        <v>73</v>
      </c>
      <c r="E1180" s="28">
        <f>Замеры!L1172</f>
        <v>0</v>
      </c>
      <c r="F1180" s="29" t="s">
        <v>85</v>
      </c>
      <c r="G1180" s="29">
        <f t="shared" si="92"/>
        <v>15</v>
      </c>
      <c r="H1180" s="29">
        <f t="shared" si="93"/>
        <v>30</v>
      </c>
      <c r="I1180" s="29" t="s">
        <v>72</v>
      </c>
      <c r="J1180" s="29">
        <f t="shared" ca="1" si="90"/>
        <v>21.1</v>
      </c>
      <c r="K1180" s="29">
        <f t="shared" si="94"/>
        <v>0.3</v>
      </c>
      <c r="L1180" s="29">
        <f t="shared" ca="1" si="91"/>
        <v>1.0999999999999999E-2</v>
      </c>
      <c r="M1180">
        <f>Замеры!AC1172</f>
        <v>0</v>
      </c>
    </row>
    <row r="1181" spans="1:13" ht="15.6" x14ac:dyDescent="0.3">
      <c r="A1181" s="58">
        <f>IF(Замеры!B1173=0, " ", Замеры!B1173)</f>
        <v>1170</v>
      </c>
      <c r="B1181" s="59">
        <f>Замеры!J1173</f>
        <v>0</v>
      </c>
      <c r="C1181" s="60" t="str">
        <f>Замеры!G1173</f>
        <v xml:space="preserve">Группа от QF </v>
      </c>
      <c r="D1181" s="29" t="s">
        <v>73</v>
      </c>
      <c r="E1181" s="28">
        <f>Замеры!L1173</f>
        <v>0</v>
      </c>
      <c r="F1181" s="29" t="s">
        <v>85</v>
      </c>
      <c r="G1181" s="29">
        <f t="shared" si="92"/>
        <v>15</v>
      </c>
      <c r="H1181" s="29">
        <f t="shared" si="93"/>
        <v>30</v>
      </c>
      <c r="I1181" s="29" t="s">
        <v>72</v>
      </c>
      <c r="J1181" s="29">
        <f t="shared" ca="1" si="90"/>
        <v>20.6</v>
      </c>
      <c r="K1181" s="29">
        <f t="shared" si="94"/>
        <v>0.3</v>
      </c>
      <c r="L1181" s="29">
        <f t="shared" ca="1" si="91"/>
        <v>0.01</v>
      </c>
      <c r="M1181">
        <f>Замеры!AC1173</f>
        <v>0</v>
      </c>
    </row>
    <row r="1182" spans="1:13" ht="15.6" x14ac:dyDescent="0.3">
      <c r="A1182" s="58">
        <f>IF(Замеры!B1174=0, " ", Замеры!B1174)</f>
        <v>1171</v>
      </c>
      <c r="B1182" s="59">
        <f>Замеры!J1174</f>
        <v>0</v>
      </c>
      <c r="C1182" s="60" t="str">
        <f>Замеры!G1174</f>
        <v xml:space="preserve">Группа от QF </v>
      </c>
      <c r="D1182" s="29" t="s">
        <v>73</v>
      </c>
      <c r="E1182" s="28">
        <f>Замеры!L1174</f>
        <v>0</v>
      </c>
      <c r="F1182" s="29" t="s">
        <v>85</v>
      </c>
      <c r="G1182" s="29">
        <f t="shared" si="92"/>
        <v>15</v>
      </c>
      <c r="H1182" s="29">
        <f t="shared" si="93"/>
        <v>30</v>
      </c>
      <c r="I1182" s="29" t="s">
        <v>72</v>
      </c>
      <c r="J1182" s="29">
        <f t="shared" ca="1" si="90"/>
        <v>20.9</v>
      </c>
      <c r="K1182" s="29">
        <f t="shared" si="94"/>
        <v>0.3</v>
      </c>
      <c r="L1182" s="29">
        <f t="shared" ca="1" si="91"/>
        <v>1.9E-2</v>
      </c>
      <c r="M1182">
        <f>Замеры!AC1174</f>
        <v>0</v>
      </c>
    </row>
    <row r="1183" spans="1:13" ht="15.6" x14ac:dyDescent="0.3">
      <c r="A1183" s="58">
        <f>IF(Замеры!B1175=0, " ", Замеры!B1175)</f>
        <v>1172</v>
      </c>
      <c r="B1183" s="59">
        <f>Замеры!J1175</f>
        <v>0</v>
      </c>
      <c r="C1183" s="60" t="str">
        <f>Замеры!G1175</f>
        <v xml:space="preserve">Группа от QF </v>
      </c>
      <c r="D1183" s="29" t="s">
        <v>73</v>
      </c>
      <c r="E1183" s="28">
        <f>Замеры!L1175</f>
        <v>0</v>
      </c>
      <c r="F1183" s="29" t="s">
        <v>85</v>
      </c>
      <c r="G1183" s="29">
        <f t="shared" si="92"/>
        <v>15</v>
      </c>
      <c r="H1183" s="29">
        <f t="shared" si="93"/>
        <v>30</v>
      </c>
      <c r="I1183" s="29" t="s">
        <v>72</v>
      </c>
      <c r="J1183" s="29">
        <f t="shared" ca="1" si="90"/>
        <v>20.6</v>
      </c>
      <c r="K1183" s="29">
        <f t="shared" si="94"/>
        <v>0.3</v>
      </c>
      <c r="L1183" s="29">
        <f t="shared" ca="1" si="91"/>
        <v>7.0000000000000001E-3</v>
      </c>
      <c r="M1183">
        <f>Замеры!AC1175</f>
        <v>0</v>
      </c>
    </row>
    <row r="1184" spans="1:13" ht="15.6" x14ac:dyDescent="0.3">
      <c r="A1184" s="58">
        <f>IF(Замеры!B1176=0, " ", Замеры!B1176)</f>
        <v>1173</v>
      </c>
      <c r="B1184" s="59">
        <f>Замеры!J1176</f>
        <v>0</v>
      </c>
      <c r="C1184" s="60" t="str">
        <f>Замеры!G1176</f>
        <v xml:space="preserve">Группа от QF </v>
      </c>
      <c r="D1184" s="29" t="s">
        <v>73</v>
      </c>
      <c r="E1184" s="28">
        <f>Замеры!L1176</f>
        <v>0</v>
      </c>
      <c r="F1184" s="29" t="s">
        <v>85</v>
      </c>
      <c r="G1184" s="29">
        <f t="shared" si="92"/>
        <v>15</v>
      </c>
      <c r="H1184" s="29">
        <f t="shared" si="93"/>
        <v>30</v>
      </c>
      <c r="I1184" s="29" t="s">
        <v>72</v>
      </c>
      <c r="J1184" s="29">
        <f t="shared" ca="1" si="90"/>
        <v>20.2</v>
      </c>
      <c r="K1184" s="29">
        <f t="shared" si="94"/>
        <v>0.3</v>
      </c>
      <c r="L1184" s="29">
        <f t="shared" ca="1" si="91"/>
        <v>8.9999999999999993E-3</v>
      </c>
      <c r="M1184">
        <f>Замеры!AC1176</f>
        <v>0</v>
      </c>
    </row>
    <row r="1185" spans="1:13" ht="15.6" x14ac:dyDescent="0.3">
      <c r="A1185" s="58">
        <f>IF(Замеры!B1177=0, " ", Замеры!B1177)</f>
        <v>1174</v>
      </c>
      <c r="B1185" s="59">
        <f>Замеры!J1177</f>
        <v>0</v>
      </c>
      <c r="C1185" s="60" t="str">
        <f>Замеры!G1177</f>
        <v xml:space="preserve">Группа от QF </v>
      </c>
      <c r="D1185" s="29" t="s">
        <v>73</v>
      </c>
      <c r="E1185" s="28">
        <f>Замеры!L1177</f>
        <v>0</v>
      </c>
      <c r="F1185" s="29" t="s">
        <v>85</v>
      </c>
      <c r="G1185" s="29">
        <f t="shared" si="92"/>
        <v>15</v>
      </c>
      <c r="H1185" s="29">
        <f t="shared" si="93"/>
        <v>30</v>
      </c>
      <c r="I1185" s="29" t="s">
        <v>72</v>
      </c>
      <c r="J1185" s="29">
        <f t="shared" ca="1" si="90"/>
        <v>20.9</v>
      </c>
      <c r="K1185" s="29">
        <f t="shared" si="94"/>
        <v>0.3</v>
      </c>
      <c r="L1185" s="29">
        <f t="shared" ca="1" si="91"/>
        <v>1.2E-2</v>
      </c>
      <c r="M1185">
        <f>Замеры!AC1177</f>
        <v>0</v>
      </c>
    </row>
    <row r="1186" spans="1:13" ht="15.6" x14ac:dyDescent="0.3">
      <c r="A1186" s="58">
        <f>IF(Замеры!B1178=0, " ", Замеры!B1178)</f>
        <v>1175</v>
      </c>
      <c r="B1186" s="59">
        <f>Замеры!J1178</f>
        <v>0</v>
      </c>
      <c r="C1186" s="60" t="str">
        <f>Замеры!G1178</f>
        <v xml:space="preserve">Группа от QF </v>
      </c>
      <c r="D1186" s="29" t="s">
        <v>73</v>
      </c>
      <c r="E1186" s="28">
        <f>Замеры!L1178</f>
        <v>0</v>
      </c>
      <c r="F1186" s="29" t="s">
        <v>85</v>
      </c>
      <c r="G1186" s="29">
        <f t="shared" si="92"/>
        <v>15</v>
      </c>
      <c r="H1186" s="29">
        <f t="shared" si="93"/>
        <v>30</v>
      </c>
      <c r="I1186" s="29" t="s">
        <v>72</v>
      </c>
      <c r="J1186" s="29">
        <f t="shared" ca="1" si="90"/>
        <v>20.6</v>
      </c>
      <c r="K1186" s="29">
        <f t="shared" si="94"/>
        <v>0.3</v>
      </c>
      <c r="L1186" s="29">
        <f t="shared" ca="1" si="91"/>
        <v>1.2999999999999999E-2</v>
      </c>
      <c r="M1186">
        <f>Замеры!AC1178</f>
        <v>0</v>
      </c>
    </row>
    <row r="1187" spans="1:13" ht="15.6" x14ac:dyDescent="0.3">
      <c r="A1187" s="58">
        <f>IF(Замеры!B1179=0, " ", Замеры!B1179)</f>
        <v>1176</v>
      </c>
      <c r="B1187" s="59">
        <f>Замеры!J1179</f>
        <v>0</v>
      </c>
      <c r="C1187" s="60" t="str">
        <f>Замеры!G1179</f>
        <v xml:space="preserve">Группа от QF </v>
      </c>
      <c r="D1187" s="29" t="s">
        <v>73</v>
      </c>
      <c r="E1187" s="28">
        <f>Замеры!L1179</f>
        <v>0</v>
      </c>
      <c r="F1187" s="29" t="s">
        <v>85</v>
      </c>
      <c r="G1187" s="29">
        <f t="shared" si="92"/>
        <v>15</v>
      </c>
      <c r="H1187" s="29">
        <f t="shared" si="93"/>
        <v>30</v>
      </c>
      <c r="I1187" s="29" t="s">
        <v>72</v>
      </c>
      <c r="J1187" s="29">
        <f t="shared" ca="1" si="90"/>
        <v>21.1</v>
      </c>
      <c r="K1187" s="29">
        <f t="shared" si="94"/>
        <v>0.3</v>
      </c>
      <c r="L1187" s="29">
        <f t="shared" ca="1" si="91"/>
        <v>1.4E-2</v>
      </c>
      <c r="M1187">
        <f>Замеры!AC1179</f>
        <v>0</v>
      </c>
    </row>
    <row r="1188" spans="1:13" ht="15.6" x14ac:dyDescent="0.3">
      <c r="A1188" s="58">
        <f>IF(Замеры!B1180=0, " ", Замеры!B1180)</f>
        <v>1177</v>
      </c>
      <c r="B1188" s="59">
        <f>Замеры!J1180</f>
        <v>0</v>
      </c>
      <c r="C1188" s="60" t="str">
        <f>Замеры!G1180</f>
        <v xml:space="preserve">Группа от QF </v>
      </c>
      <c r="D1188" s="29" t="s">
        <v>73</v>
      </c>
      <c r="E1188" s="28">
        <f>Замеры!L1180</f>
        <v>0</v>
      </c>
      <c r="F1188" s="29" t="s">
        <v>85</v>
      </c>
      <c r="G1188" s="29">
        <f t="shared" si="92"/>
        <v>15</v>
      </c>
      <c r="H1188" s="29">
        <f t="shared" si="93"/>
        <v>30</v>
      </c>
      <c r="I1188" s="29" t="s">
        <v>72</v>
      </c>
      <c r="J1188" s="29">
        <f t="shared" ca="1" si="90"/>
        <v>20.7</v>
      </c>
      <c r="K1188" s="29">
        <f t="shared" si="94"/>
        <v>0.3</v>
      </c>
      <c r="L1188" s="29">
        <f t="shared" ca="1" si="91"/>
        <v>1.0999999999999999E-2</v>
      </c>
      <c r="M1188">
        <f>Замеры!AC1180</f>
        <v>0</v>
      </c>
    </row>
    <row r="1189" spans="1:13" ht="15.6" x14ac:dyDescent="0.3">
      <c r="A1189" s="58">
        <f>IF(Замеры!B1181=0, " ", Замеры!B1181)</f>
        <v>1178</v>
      </c>
      <c r="B1189" s="59">
        <f>Замеры!J1181</f>
        <v>0</v>
      </c>
      <c r="C1189" s="60" t="str">
        <f>Замеры!G1181</f>
        <v xml:space="preserve">Группа от QF </v>
      </c>
      <c r="D1189" s="29" t="s">
        <v>73</v>
      </c>
      <c r="E1189" s="28">
        <f>Замеры!L1181</f>
        <v>0</v>
      </c>
      <c r="F1189" s="29" t="s">
        <v>85</v>
      </c>
      <c r="G1189" s="29">
        <f t="shared" si="92"/>
        <v>15</v>
      </c>
      <c r="H1189" s="29">
        <f t="shared" si="93"/>
        <v>30</v>
      </c>
      <c r="I1189" s="29" t="s">
        <v>72</v>
      </c>
      <c r="J1189" s="29">
        <f t="shared" ca="1" si="90"/>
        <v>21.9</v>
      </c>
      <c r="K1189" s="29">
        <f t="shared" si="94"/>
        <v>0.3</v>
      </c>
      <c r="L1189" s="29">
        <f t="shared" ca="1" si="91"/>
        <v>1.2999999999999999E-2</v>
      </c>
      <c r="M1189">
        <f>Замеры!AC1181</f>
        <v>0</v>
      </c>
    </row>
    <row r="1190" spans="1:13" ht="15.6" x14ac:dyDescent="0.3">
      <c r="A1190" s="58">
        <f>IF(Замеры!B1182=0, " ", Замеры!B1182)</f>
        <v>1179</v>
      </c>
      <c r="B1190" s="59">
        <f>Замеры!J1182</f>
        <v>0</v>
      </c>
      <c r="C1190" s="60" t="str">
        <f>Замеры!G1182</f>
        <v xml:space="preserve">Группа от QF </v>
      </c>
      <c r="D1190" s="29" t="s">
        <v>73</v>
      </c>
      <c r="E1190" s="28">
        <f>Замеры!L1182</f>
        <v>0</v>
      </c>
      <c r="F1190" s="29" t="s">
        <v>85</v>
      </c>
      <c r="G1190" s="29">
        <f t="shared" si="92"/>
        <v>15</v>
      </c>
      <c r="H1190" s="29">
        <f t="shared" si="93"/>
        <v>30</v>
      </c>
      <c r="I1190" s="29" t="s">
        <v>72</v>
      </c>
      <c r="J1190" s="29">
        <f t="shared" ca="1" si="90"/>
        <v>20.399999999999999</v>
      </c>
      <c r="K1190" s="29">
        <f t="shared" si="94"/>
        <v>0.3</v>
      </c>
      <c r="L1190" s="29">
        <f t="shared" ca="1" si="91"/>
        <v>1.4E-2</v>
      </c>
      <c r="M1190">
        <f>Замеры!AC1182</f>
        <v>0</v>
      </c>
    </row>
    <row r="1191" spans="1:13" ht="15.6" x14ac:dyDescent="0.3">
      <c r="A1191" s="58">
        <f>IF(Замеры!B1183=0, " ", Замеры!B1183)</f>
        <v>1180</v>
      </c>
      <c r="B1191" s="59">
        <f>Замеры!J1183</f>
        <v>0</v>
      </c>
      <c r="C1191" s="60" t="str">
        <f>Замеры!G1183</f>
        <v xml:space="preserve">Группа от QF </v>
      </c>
      <c r="D1191" s="29" t="s">
        <v>73</v>
      </c>
      <c r="E1191" s="28">
        <f>Замеры!L1183</f>
        <v>0</v>
      </c>
      <c r="F1191" s="29" t="s">
        <v>85</v>
      </c>
      <c r="G1191" s="29">
        <f t="shared" si="92"/>
        <v>15</v>
      </c>
      <c r="H1191" s="29">
        <f t="shared" si="93"/>
        <v>30</v>
      </c>
      <c r="I1191" s="29" t="s">
        <v>72</v>
      </c>
      <c r="J1191" s="29">
        <f t="shared" ca="1" si="90"/>
        <v>20.6</v>
      </c>
      <c r="K1191" s="29">
        <f t="shared" si="94"/>
        <v>0.3</v>
      </c>
      <c r="L1191" s="29">
        <f t="shared" ca="1" si="91"/>
        <v>8.0000000000000002E-3</v>
      </c>
      <c r="M1191">
        <f>Замеры!AC1183</f>
        <v>0</v>
      </c>
    </row>
    <row r="1192" spans="1:13" ht="15.6" x14ac:dyDescent="0.3">
      <c r="A1192" s="58">
        <f>IF(Замеры!B1184=0, " ", Замеры!B1184)</f>
        <v>1181</v>
      </c>
      <c r="B1192" s="59">
        <f>Замеры!J1184</f>
        <v>0</v>
      </c>
      <c r="C1192" s="60" t="str">
        <f>Замеры!G1184</f>
        <v xml:space="preserve">Группа от QF </v>
      </c>
      <c r="D1192" s="29" t="s">
        <v>73</v>
      </c>
      <c r="E1192" s="28">
        <f>Замеры!L1184</f>
        <v>0</v>
      </c>
      <c r="F1192" s="29" t="s">
        <v>85</v>
      </c>
      <c r="G1192" s="29">
        <f t="shared" si="92"/>
        <v>15</v>
      </c>
      <c r="H1192" s="29">
        <f t="shared" si="93"/>
        <v>30</v>
      </c>
      <c r="I1192" s="29" t="s">
        <v>72</v>
      </c>
      <c r="J1192" s="29">
        <f t="shared" ca="1" si="90"/>
        <v>21.5</v>
      </c>
      <c r="K1192" s="29">
        <f t="shared" si="94"/>
        <v>0.3</v>
      </c>
      <c r="L1192" s="29">
        <f t="shared" ca="1" si="91"/>
        <v>8.9999999999999993E-3</v>
      </c>
      <c r="M1192">
        <f>Замеры!AC1184</f>
        <v>0</v>
      </c>
    </row>
    <row r="1193" spans="1:13" ht="15.6" x14ac:dyDescent="0.3">
      <c r="A1193" s="58">
        <f>IF(Замеры!B1185=0, " ", Замеры!B1185)</f>
        <v>1182</v>
      </c>
      <c r="B1193" s="59">
        <f>Замеры!J1185</f>
        <v>0</v>
      </c>
      <c r="C1193" s="60" t="str">
        <f>Замеры!G1185</f>
        <v xml:space="preserve">Группа от QF </v>
      </c>
      <c r="D1193" s="29" t="s">
        <v>73</v>
      </c>
      <c r="E1193" s="28">
        <f>Замеры!L1185</f>
        <v>0</v>
      </c>
      <c r="F1193" s="29" t="s">
        <v>85</v>
      </c>
      <c r="G1193" s="29">
        <f t="shared" si="92"/>
        <v>15</v>
      </c>
      <c r="H1193" s="29">
        <f t="shared" si="93"/>
        <v>30</v>
      </c>
      <c r="I1193" s="29" t="s">
        <v>72</v>
      </c>
      <c r="J1193" s="29">
        <f t="shared" ca="1" si="90"/>
        <v>20.9</v>
      </c>
      <c r="K1193" s="29">
        <f t="shared" si="94"/>
        <v>0.3</v>
      </c>
      <c r="L1193" s="29">
        <f t="shared" ca="1" si="91"/>
        <v>8.9999999999999993E-3</v>
      </c>
      <c r="M1193">
        <f>Замеры!AC1185</f>
        <v>0</v>
      </c>
    </row>
    <row r="1194" spans="1:13" ht="15.6" x14ac:dyDescent="0.3">
      <c r="A1194" s="58">
        <f>IF(Замеры!B1186=0, " ", Замеры!B1186)</f>
        <v>1183</v>
      </c>
      <c r="B1194" s="59">
        <f>Замеры!J1186</f>
        <v>0</v>
      </c>
      <c r="C1194" s="60" t="str">
        <f>Замеры!G1186</f>
        <v xml:space="preserve">Группа от QF </v>
      </c>
      <c r="D1194" s="29" t="s">
        <v>73</v>
      </c>
      <c r="E1194" s="28">
        <f>Замеры!L1186</f>
        <v>0</v>
      </c>
      <c r="F1194" s="29" t="s">
        <v>85</v>
      </c>
      <c r="G1194" s="29">
        <f t="shared" si="92"/>
        <v>15</v>
      </c>
      <c r="H1194" s="29">
        <f t="shared" si="93"/>
        <v>30</v>
      </c>
      <c r="I1194" s="29" t="s">
        <v>72</v>
      </c>
      <c r="J1194" s="29">
        <f t="shared" ca="1" si="90"/>
        <v>21.4</v>
      </c>
      <c r="K1194" s="29">
        <f t="shared" si="94"/>
        <v>0.3</v>
      </c>
      <c r="L1194" s="29">
        <f t="shared" ca="1" si="91"/>
        <v>0.01</v>
      </c>
      <c r="M1194">
        <f>Замеры!AC1186</f>
        <v>0</v>
      </c>
    </row>
    <row r="1195" spans="1:13" ht="15.6" x14ac:dyDescent="0.3">
      <c r="A1195" s="58">
        <f>IF(Замеры!B1187=0, " ", Замеры!B1187)</f>
        <v>1184</v>
      </c>
      <c r="B1195" s="59">
        <f>Замеры!J1187</f>
        <v>0</v>
      </c>
      <c r="C1195" s="60" t="str">
        <f>Замеры!G1187</f>
        <v xml:space="preserve">Группа от QF </v>
      </c>
      <c r="D1195" s="29" t="s">
        <v>73</v>
      </c>
      <c r="E1195" s="28">
        <f>Замеры!L1187</f>
        <v>0</v>
      </c>
      <c r="F1195" s="29" t="s">
        <v>85</v>
      </c>
      <c r="G1195" s="29">
        <f t="shared" si="92"/>
        <v>15</v>
      </c>
      <c r="H1195" s="29">
        <f t="shared" si="93"/>
        <v>30</v>
      </c>
      <c r="I1195" s="29" t="s">
        <v>72</v>
      </c>
      <c r="J1195" s="29">
        <f t="shared" ca="1" si="90"/>
        <v>21.4</v>
      </c>
      <c r="K1195" s="29">
        <f t="shared" si="94"/>
        <v>0.3</v>
      </c>
      <c r="L1195" s="29">
        <f t="shared" ca="1" si="91"/>
        <v>1.4999999999999999E-2</v>
      </c>
      <c r="M1195">
        <f>Замеры!AC1187</f>
        <v>0</v>
      </c>
    </row>
    <row r="1196" spans="1:13" ht="15.6" x14ac:dyDescent="0.3">
      <c r="A1196" s="58">
        <f>IF(Замеры!B1188=0, " ", Замеры!B1188)</f>
        <v>1185</v>
      </c>
      <c r="B1196" s="59">
        <f>Замеры!J1188</f>
        <v>0</v>
      </c>
      <c r="C1196" s="60" t="str">
        <f>Замеры!G1188</f>
        <v xml:space="preserve">Группа от QF </v>
      </c>
      <c r="D1196" s="29" t="s">
        <v>73</v>
      </c>
      <c r="E1196" s="28">
        <f>Замеры!L1188</f>
        <v>0</v>
      </c>
      <c r="F1196" s="29" t="s">
        <v>85</v>
      </c>
      <c r="G1196" s="29">
        <f t="shared" si="92"/>
        <v>15</v>
      </c>
      <c r="H1196" s="29">
        <f t="shared" si="93"/>
        <v>30</v>
      </c>
      <c r="I1196" s="29" t="s">
        <v>72</v>
      </c>
      <c r="J1196" s="29">
        <f t="shared" ca="1" si="90"/>
        <v>20.2</v>
      </c>
      <c r="K1196" s="29">
        <f t="shared" si="94"/>
        <v>0.3</v>
      </c>
      <c r="L1196" s="29">
        <f t="shared" ca="1" si="91"/>
        <v>1.4999999999999999E-2</v>
      </c>
      <c r="M1196">
        <f>Замеры!AC1188</f>
        <v>0</v>
      </c>
    </row>
    <row r="1197" spans="1:13" ht="15.6" x14ac:dyDescent="0.3">
      <c r="A1197" s="58">
        <f>IF(Замеры!B1189=0, " ", Замеры!B1189)</f>
        <v>1186</v>
      </c>
      <c r="B1197" s="59">
        <f>Замеры!J1189</f>
        <v>0</v>
      </c>
      <c r="C1197" s="60" t="str">
        <f>Замеры!G1189</f>
        <v xml:space="preserve">Группа от QF </v>
      </c>
      <c r="D1197" s="29" t="s">
        <v>73</v>
      </c>
      <c r="E1197" s="28">
        <f>Замеры!L1189</f>
        <v>0</v>
      </c>
      <c r="F1197" s="29" t="s">
        <v>85</v>
      </c>
      <c r="G1197" s="29">
        <f t="shared" si="92"/>
        <v>15</v>
      </c>
      <c r="H1197" s="29">
        <f t="shared" si="93"/>
        <v>30</v>
      </c>
      <c r="I1197" s="29" t="s">
        <v>72</v>
      </c>
      <c r="J1197" s="29">
        <f t="shared" ca="1" si="90"/>
        <v>21.6</v>
      </c>
      <c r="K1197" s="29">
        <f t="shared" si="94"/>
        <v>0.3</v>
      </c>
      <c r="L1197" s="29">
        <f t="shared" ca="1" si="91"/>
        <v>0.01</v>
      </c>
      <c r="M1197">
        <f>Замеры!AC1189</f>
        <v>0</v>
      </c>
    </row>
    <row r="1198" spans="1:13" ht="15.6" x14ac:dyDescent="0.3">
      <c r="A1198" s="58">
        <f>IF(Замеры!B1190=0, " ", Замеры!B1190)</f>
        <v>1187</v>
      </c>
      <c r="B1198" s="59">
        <f>Замеры!J1190</f>
        <v>0</v>
      </c>
      <c r="C1198" s="60" t="str">
        <f>Замеры!G1190</f>
        <v xml:space="preserve">Группа от QF </v>
      </c>
      <c r="D1198" s="29" t="s">
        <v>73</v>
      </c>
      <c r="E1198" s="28">
        <f>Замеры!L1190</f>
        <v>0</v>
      </c>
      <c r="F1198" s="29" t="s">
        <v>85</v>
      </c>
      <c r="G1198" s="29">
        <f t="shared" si="92"/>
        <v>15</v>
      </c>
      <c r="H1198" s="29">
        <f t="shared" si="93"/>
        <v>30</v>
      </c>
      <c r="I1198" s="29" t="s">
        <v>72</v>
      </c>
      <c r="J1198" s="29">
        <f t="shared" ca="1" si="90"/>
        <v>20.5</v>
      </c>
      <c r="K1198" s="29">
        <f t="shared" si="94"/>
        <v>0.3</v>
      </c>
      <c r="L1198" s="29">
        <f t="shared" ca="1" si="91"/>
        <v>1.2E-2</v>
      </c>
      <c r="M1198">
        <f>Замеры!AC1190</f>
        <v>0</v>
      </c>
    </row>
    <row r="1199" spans="1:13" ht="15.6" x14ac:dyDescent="0.3">
      <c r="A1199" s="58">
        <f>IF(Замеры!B1191=0, " ", Замеры!B1191)</f>
        <v>1188</v>
      </c>
      <c r="B1199" s="59">
        <f>Замеры!J1191</f>
        <v>0</v>
      </c>
      <c r="C1199" s="60" t="str">
        <f>Замеры!G1191</f>
        <v xml:space="preserve">Группа от QF </v>
      </c>
      <c r="D1199" s="29" t="s">
        <v>73</v>
      </c>
      <c r="E1199" s="28">
        <f>Замеры!L1191</f>
        <v>0</v>
      </c>
      <c r="F1199" s="29" t="s">
        <v>85</v>
      </c>
      <c r="G1199" s="29">
        <f t="shared" si="92"/>
        <v>15</v>
      </c>
      <c r="H1199" s="29">
        <f t="shared" si="93"/>
        <v>30</v>
      </c>
      <c r="I1199" s="29" t="s">
        <v>72</v>
      </c>
      <c r="J1199" s="29">
        <f t="shared" ca="1" si="90"/>
        <v>21.6</v>
      </c>
      <c r="K1199" s="29">
        <f t="shared" si="94"/>
        <v>0.3</v>
      </c>
      <c r="L1199" s="29">
        <f t="shared" ca="1" si="91"/>
        <v>8.9999999999999993E-3</v>
      </c>
      <c r="M1199">
        <f>Замеры!AC1191</f>
        <v>0</v>
      </c>
    </row>
    <row r="1200" spans="1:13" ht="15.6" x14ac:dyDescent="0.3">
      <c r="A1200" s="58">
        <f>IF(Замеры!B1192=0, " ", Замеры!B1192)</f>
        <v>1189</v>
      </c>
      <c r="B1200" s="59">
        <f>Замеры!J1192</f>
        <v>0</v>
      </c>
      <c r="C1200" s="60" t="str">
        <f>Замеры!G1192</f>
        <v xml:space="preserve">Группа от QF </v>
      </c>
      <c r="D1200" s="29" t="s">
        <v>73</v>
      </c>
      <c r="E1200" s="28">
        <f>Замеры!L1192</f>
        <v>0</v>
      </c>
      <c r="F1200" s="29" t="s">
        <v>85</v>
      </c>
      <c r="G1200" s="29">
        <f t="shared" si="92"/>
        <v>15</v>
      </c>
      <c r="H1200" s="29">
        <f t="shared" si="93"/>
        <v>30</v>
      </c>
      <c r="I1200" s="29" t="s">
        <v>72</v>
      </c>
      <c r="J1200" s="29">
        <f t="shared" ca="1" si="90"/>
        <v>20.9</v>
      </c>
      <c r="K1200" s="29">
        <f t="shared" si="94"/>
        <v>0.3</v>
      </c>
      <c r="L1200" s="29">
        <f t="shared" ca="1" si="91"/>
        <v>1.7999999999999999E-2</v>
      </c>
      <c r="M1200">
        <f>Замеры!AC1192</f>
        <v>0</v>
      </c>
    </row>
    <row r="1201" spans="1:13" ht="15.6" x14ac:dyDescent="0.3">
      <c r="A1201" s="58">
        <f>IF(Замеры!B1193=0, " ", Замеры!B1193)</f>
        <v>1190</v>
      </c>
      <c r="B1201" s="59">
        <f>Замеры!J1193</f>
        <v>0</v>
      </c>
      <c r="C1201" s="60" t="str">
        <f>Замеры!G1193</f>
        <v xml:space="preserve">Группа от QF </v>
      </c>
      <c r="D1201" s="29" t="s">
        <v>73</v>
      </c>
      <c r="E1201" s="28">
        <f>Замеры!L1193</f>
        <v>0</v>
      </c>
      <c r="F1201" s="29" t="s">
        <v>85</v>
      </c>
      <c r="G1201" s="29">
        <f t="shared" si="92"/>
        <v>15</v>
      </c>
      <c r="H1201" s="29">
        <f t="shared" si="93"/>
        <v>30</v>
      </c>
      <c r="I1201" s="29" t="s">
        <v>72</v>
      </c>
      <c r="J1201" s="29">
        <f t="shared" ca="1" si="90"/>
        <v>20.2</v>
      </c>
      <c r="K1201" s="29">
        <f t="shared" si="94"/>
        <v>0.3</v>
      </c>
      <c r="L1201" s="29">
        <f t="shared" ca="1" si="91"/>
        <v>1.2E-2</v>
      </c>
      <c r="M1201">
        <f>Замеры!AC1193</f>
        <v>0</v>
      </c>
    </row>
    <row r="1202" spans="1:13" ht="15.6" x14ac:dyDescent="0.3">
      <c r="A1202" s="58">
        <f>IF(Замеры!B1194=0, " ", Замеры!B1194)</f>
        <v>1191</v>
      </c>
      <c r="B1202" s="59">
        <f>Замеры!J1194</f>
        <v>0</v>
      </c>
      <c r="C1202" s="60" t="str">
        <f>Замеры!G1194</f>
        <v xml:space="preserve">Группа от QF </v>
      </c>
      <c r="D1202" s="29" t="s">
        <v>73</v>
      </c>
      <c r="E1202" s="28">
        <f>Замеры!L1194</f>
        <v>0</v>
      </c>
      <c r="F1202" s="29" t="s">
        <v>85</v>
      </c>
      <c r="G1202" s="29">
        <f t="shared" si="92"/>
        <v>15</v>
      </c>
      <c r="H1202" s="29">
        <f t="shared" si="93"/>
        <v>30</v>
      </c>
      <c r="I1202" s="29" t="s">
        <v>72</v>
      </c>
      <c r="J1202" s="29">
        <f t="shared" ca="1" si="90"/>
        <v>20.3</v>
      </c>
      <c r="K1202" s="29">
        <f t="shared" si="94"/>
        <v>0.3</v>
      </c>
      <c r="L1202" s="29">
        <f t="shared" ca="1" si="91"/>
        <v>1.7000000000000001E-2</v>
      </c>
      <c r="M1202">
        <f>Замеры!AC1194</f>
        <v>0</v>
      </c>
    </row>
    <row r="1203" spans="1:13" ht="15.6" x14ac:dyDescent="0.3">
      <c r="A1203" s="58">
        <f>IF(Замеры!B1195=0, " ", Замеры!B1195)</f>
        <v>1192</v>
      </c>
      <c r="B1203" s="59">
        <f>Замеры!J1195</f>
        <v>0</v>
      </c>
      <c r="C1203" s="60" t="str">
        <f>Замеры!G1195</f>
        <v xml:space="preserve">Группа от QF </v>
      </c>
      <c r="D1203" s="29" t="s">
        <v>73</v>
      </c>
      <c r="E1203" s="28">
        <f>Замеры!L1195</f>
        <v>0</v>
      </c>
      <c r="F1203" s="29" t="s">
        <v>85</v>
      </c>
      <c r="G1203" s="29">
        <f t="shared" si="92"/>
        <v>15</v>
      </c>
      <c r="H1203" s="29">
        <f t="shared" si="93"/>
        <v>30</v>
      </c>
      <c r="I1203" s="29" t="s">
        <v>72</v>
      </c>
      <c r="J1203" s="29">
        <f t="shared" ca="1" si="90"/>
        <v>20.8</v>
      </c>
      <c r="K1203" s="29">
        <f t="shared" si="94"/>
        <v>0.3</v>
      </c>
      <c r="L1203" s="29">
        <f t="shared" ca="1" si="91"/>
        <v>1.6E-2</v>
      </c>
      <c r="M1203">
        <f>Замеры!AC1195</f>
        <v>0</v>
      </c>
    </row>
    <row r="1204" spans="1:13" ht="15.6" x14ac:dyDescent="0.3">
      <c r="A1204" s="58">
        <f>IF(Замеры!B1196=0, " ", Замеры!B1196)</f>
        <v>1193</v>
      </c>
      <c r="B1204" s="59">
        <f>Замеры!J1196</f>
        <v>0</v>
      </c>
      <c r="C1204" s="60" t="str">
        <f>Замеры!G1196</f>
        <v xml:space="preserve">Группа от QF </v>
      </c>
      <c r="D1204" s="29" t="s">
        <v>73</v>
      </c>
      <c r="E1204" s="28">
        <f>Замеры!L1196</f>
        <v>0</v>
      </c>
      <c r="F1204" s="29" t="s">
        <v>85</v>
      </c>
      <c r="G1204" s="29">
        <f t="shared" si="92"/>
        <v>15</v>
      </c>
      <c r="H1204" s="29">
        <f t="shared" si="93"/>
        <v>30</v>
      </c>
      <c r="I1204" s="29" t="s">
        <v>72</v>
      </c>
      <c r="J1204" s="29">
        <f t="shared" ca="1" si="90"/>
        <v>21.3</v>
      </c>
      <c r="K1204" s="29">
        <f t="shared" si="94"/>
        <v>0.3</v>
      </c>
      <c r="L1204" s="29">
        <f t="shared" ca="1" si="91"/>
        <v>1.7999999999999999E-2</v>
      </c>
      <c r="M1204">
        <f>Замеры!AC1196</f>
        <v>0</v>
      </c>
    </row>
    <row r="1205" spans="1:13" ht="15.6" x14ac:dyDescent="0.3">
      <c r="A1205" s="58">
        <f>IF(Замеры!B1197=0, " ", Замеры!B1197)</f>
        <v>1194</v>
      </c>
      <c r="B1205" s="59">
        <f>Замеры!J1197</f>
        <v>0</v>
      </c>
      <c r="C1205" s="60" t="str">
        <f>Замеры!G1197</f>
        <v xml:space="preserve">Группа от QF </v>
      </c>
      <c r="D1205" s="29" t="s">
        <v>73</v>
      </c>
      <c r="E1205" s="28">
        <f>Замеры!L1197</f>
        <v>0</v>
      </c>
      <c r="F1205" s="29" t="s">
        <v>85</v>
      </c>
      <c r="G1205" s="29">
        <f t="shared" si="92"/>
        <v>15</v>
      </c>
      <c r="H1205" s="29">
        <f t="shared" si="93"/>
        <v>30</v>
      </c>
      <c r="I1205" s="29" t="s">
        <v>72</v>
      </c>
      <c r="J1205" s="29">
        <f t="shared" ca="1" si="90"/>
        <v>21.7</v>
      </c>
      <c r="K1205" s="29">
        <f t="shared" si="94"/>
        <v>0.3</v>
      </c>
      <c r="L1205" s="29">
        <f t="shared" ca="1" si="91"/>
        <v>1.4999999999999999E-2</v>
      </c>
      <c r="M1205">
        <f>Замеры!AC1197</f>
        <v>0</v>
      </c>
    </row>
    <row r="1206" spans="1:13" ht="15.6" x14ac:dyDescent="0.3">
      <c r="A1206" s="58">
        <f>IF(Замеры!B1198=0, " ", Замеры!B1198)</f>
        <v>1195</v>
      </c>
      <c r="B1206" s="59">
        <f>Замеры!J1198</f>
        <v>0</v>
      </c>
      <c r="C1206" s="60" t="str">
        <f>Замеры!G1198</f>
        <v xml:space="preserve">Группа от QF </v>
      </c>
      <c r="D1206" s="29" t="s">
        <v>73</v>
      </c>
      <c r="E1206" s="28">
        <f>Замеры!L1198</f>
        <v>0</v>
      </c>
      <c r="F1206" s="29" t="s">
        <v>85</v>
      </c>
      <c r="G1206" s="29">
        <f t="shared" si="92"/>
        <v>15</v>
      </c>
      <c r="H1206" s="29">
        <f t="shared" si="93"/>
        <v>30</v>
      </c>
      <c r="I1206" s="29" t="s">
        <v>72</v>
      </c>
      <c r="J1206" s="29">
        <f t="shared" ca="1" si="90"/>
        <v>21</v>
      </c>
      <c r="K1206" s="29">
        <f t="shared" si="94"/>
        <v>0.3</v>
      </c>
      <c r="L1206" s="29">
        <f t="shared" ca="1" si="91"/>
        <v>1.9E-2</v>
      </c>
      <c r="M1206">
        <f>Замеры!AC1198</f>
        <v>0</v>
      </c>
    </row>
    <row r="1207" spans="1:13" ht="15.6" x14ac:dyDescent="0.3">
      <c r="A1207" s="58">
        <f>IF(Замеры!B1199=0, " ", Замеры!B1199)</f>
        <v>1196</v>
      </c>
      <c r="B1207" s="59">
        <f>Замеры!J1199</f>
        <v>0</v>
      </c>
      <c r="C1207" s="60" t="str">
        <f>Замеры!G1199</f>
        <v xml:space="preserve">Группа от QF </v>
      </c>
      <c r="D1207" s="29" t="s">
        <v>73</v>
      </c>
      <c r="E1207" s="28">
        <f>Замеры!L1199</f>
        <v>0</v>
      </c>
      <c r="F1207" s="29" t="s">
        <v>85</v>
      </c>
      <c r="G1207" s="29">
        <f t="shared" si="92"/>
        <v>15</v>
      </c>
      <c r="H1207" s="29">
        <f t="shared" si="93"/>
        <v>30</v>
      </c>
      <c r="I1207" s="29" t="s">
        <v>72</v>
      </c>
      <c r="J1207" s="29">
        <f t="shared" ca="1" si="90"/>
        <v>21.6</v>
      </c>
      <c r="K1207" s="29">
        <f t="shared" si="94"/>
        <v>0.3</v>
      </c>
      <c r="L1207" s="29">
        <f t="shared" ca="1" si="91"/>
        <v>1.4999999999999999E-2</v>
      </c>
      <c r="M1207">
        <f>Замеры!AC1199</f>
        <v>0</v>
      </c>
    </row>
    <row r="1208" spans="1:13" ht="15.6" x14ac:dyDescent="0.3">
      <c r="A1208" s="58">
        <f>IF(Замеры!B1200=0, " ", Замеры!B1200)</f>
        <v>1197</v>
      </c>
      <c r="B1208" s="59">
        <f>Замеры!J1200</f>
        <v>0</v>
      </c>
      <c r="C1208" s="60" t="str">
        <f>Замеры!G1200</f>
        <v xml:space="preserve">Группа от QF </v>
      </c>
      <c r="D1208" s="29" t="s">
        <v>73</v>
      </c>
      <c r="E1208" s="28">
        <f>Замеры!L1200</f>
        <v>0</v>
      </c>
      <c r="F1208" s="29" t="s">
        <v>85</v>
      </c>
      <c r="G1208" s="29">
        <f t="shared" si="92"/>
        <v>15</v>
      </c>
      <c r="H1208" s="29">
        <f t="shared" si="93"/>
        <v>30</v>
      </c>
      <c r="I1208" s="29" t="s">
        <v>72</v>
      </c>
      <c r="J1208" s="29">
        <f t="shared" ca="1" si="90"/>
        <v>20.5</v>
      </c>
      <c r="K1208" s="29">
        <f t="shared" si="94"/>
        <v>0.3</v>
      </c>
      <c r="L1208" s="29">
        <f t="shared" ca="1" si="91"/>
        <v>1.0999999999999999E-2</v>
      </c>
      <c r="M1208">
        <f>Замеры!AC1200</f>
        <v>0</v>
      </c>
    </row>
    <row r="1209" spans="1:13" ht="15.6" x14ac:dyDescent="0.3">
      <c r="A1209" s="58">
        <f>IF(Замеры!B1201=0, " ", Замеры!B1201)</f>
        <v>1198</v>
      </c>
      <c r="B1209" s="59">
        <f>Замеры!J1201</f>
        <v>0</v>
      </c>
      <c r="C1209" s="60" t="str">
        <f>Замеры!G1201</f>
        <v xml:space="preserve">Группа от QF </v>
      </c>
      <c r="D1209" s="29" t="s">
        <v>73</v>
      </c>
      <c r="E1209" s="28">
        <f>Замеры!L1201</f>
        <v>0</v>
      </c>
      <c r="F1209" s="29" t="s">
        <v>85</v>
      </c>
      <c r="G1209" s="29">
        <f t="shared" si="92"/>
        <v>15</v>
      </c>
      <c r="H1209" s="29">
        <f t="shared" si="93"/>
        <v>30</v>
      </c>
      <c r="I1209" s="29" t="s">
        <v>72</v>
      </c>
      <c r="J1209" s="29">
        <f t="shared" ca="1" si="90"/>
        <v>21</v>
      </c>
      <c r="K1209" s="29">
        <f t="shared" si="94"/>
        <v>0.3</v>
      </c>
      <c r="L1209" s="29">
        <f t="shared" ca="1" si="91"/>
        <v>8.0000000000000002E-3</v>
      </c>
      <c r="M1209">
        <f>Замеры!AC1201</f>
        <v>0</v>
      </c>
    </row>
    <row r="1210" spans="1:13" ht="15.6" x14ac:dyDescent="0.3">
      <c r="A1210" s="58">
        <f>IF(Замеры!B1202=0, " ", Замеры!B1202)</f>
        <v>1199</v>
      </c>
      <c r="B1210" s="59">
        <f>Замеры!J1202</f>
        <v>0</v>
      </c>
      <c r="C1210" s="60" t="str">
        <f>Замеры!G1202</f>
        <v xml:space="preserve">Группа от QF </v>
      </c>
      <c r="D1210" s="29" t="s">
        <v>73</v>
      </c>
      <c r="E1210" s="28">
        <f>Замеры!L1202</f>
        <v>0</v>
      </c>
      <c r="F1210" s="29" t="s">
        <v>85</v>
      </c>
      <c r="G1210" s="29">
        <f t="shared" si="92"/>
        <v>15</v>
      </c>
      <c r="H1210" s="29">
        <f t="shared" si="93"/>
        <v>30</v>
      </c>
      <c r="I1210" s="29" t="s">
        <v>72</v>
      </c>
      <c r="J1210" s="29">
        <f t="shared" ca="1" si="90"/>
        <v>20.100000000000001</v>
      </c>
      <c r="K1210" s="29">
        <f t="shared" si="94"/>
        <v>0.3</v>
      </c>
      <c r="L1210" s="29">
        <f t="shared" ca="1" si="91"/>
        <v>1.2999999999999999E-2</v>
      </c>
      <c r="M1210">
        <f>Замеры!AC1202</f>
        <v>0</v>
      </c>
    </row>
    <row r="1211" spans="1:13" ht="15.6" x14ac:dyDescent="0.3">
      <c r="A1211" s="58">
        <f>IF(Замеры!B1203=0, " ", Замеры!B1203)</f>
        <v>1200</v>
      </c>
      <c r="B1211" s="59">
        <f>Замеры!J1203</f>
        <v>0</v>
      </c>
      <c r="C1211" s="60" t="str">
        <f>Замеры!G1203</f>
        <v xml:space="preserve">Группа от QF </v>
      </c>
      <c r="D1211" s="29" t="s">
        <v>73</v>
      </c>
      <c r="E1211" s="28">
        <f>Замеры!L1203</f>
        <v>0</v>
      </c>
      <c r="F1211" s="29" t="s">
        <v>85</v>
      </c>
      <c r="G1211" s="29">
        <f t="shared" si="92"/>
        <v>15</v>
      </c>
      <c r="H1211" s="29">
        <f t="shared" si="93"/>
        <v>30</v>
      </c>
      <c r="I1211" s="29" t="s">
        <v>72</v>
      </c>
      <c r="J1211" s="29">
        <f t="shared" ca="1" si="90"/>
        <v>21.1</v>
      </c>
      <c r="K1211" s="29">
        <f t="shared" si="94"/>
        <v>0.3</v>
      </c>
      <c r="L1211" s="29">
        <f t="shared" ca="1" si="91"/>
        <v>1.7000000000000001E-2</v>
      </c>
      <c r="M1211">
        <f>Замеры!AC1203</f>
        <v>0</v>
      </c>
    </row>
    <row r="1212" spans="1:13" ht="15.6" x14ac:dyDescent="0.3">
      <c r="A1212" s="58">
        <f>IF(Замеры!B1204=0, " ", Замеры!B1204)</f>
        <v>1201</v>
      </c>
      <c r="B1212" s="59">
        <f>Замеры!J1204</f>
        <v>0</v>
      </c>
      <c r="C1212" s="60" t="str">
        <f>Замеры!G1204</f>
        <v xml:space="preserve">Группа от QF </v>
      </c>
      <c r="D1212" s="29" t="s">
        <v>73</v>
      </c>
      <c r="E1212" s="28">
        <f>Замеры!L1204</f>
        <v>0</v>
      </c>
      <c r="F1212" s="29" t="s">
        <v>85</v>
      </c>
      <c r="G1212" s="29">
        <f t="shared" si="92"/>
        <v>15</v>
      </c>
      <c r="H1212" s="29">
        <f t="shared" si="93"/>
        <v>30</v>
      </c>
      <c r="I1212" s="29" t="s">
        <v>72</v>
      </c>
      <c r="J1212" s="29">
        <f t="shared" ca="1" si="90"/>
        <v>20.5</v>
      </c>
      <c r="K1212" s="29">
        <f t="shared" si="94"/>
        <v>0.3</v>
      </c>
      <c r="L1212" s="29">
        <f t="shared" ca="1" si="91"/>
        <v>1.2E-2</v>
      </c>
      <c r="M1212">
        <f>Замеры!AC1204</f>
        <v>0</v>
      </c>
    </row>
    <row r="1213" spans="1:13" ht="15.6" x14ac:dyDescent="0.3">
      <c r="A1213" s="58">
        <f>IF(Замеры!B1205=0, " ", Замеры!B1205)</f>
        <v>1202</v>
      </c>
      <c r="B1213" s="59">
        <f>Замеры!J1205</f>
        <v>0</v>
      </c>
      <c r="C1213" s="60" t="str">
        <f>Замеры!G1205</f>
        <v xml:space="preserve">Группа от QF </v>
      </c>
      <c r="D1213" s="29" t="s">
        <v>73</v>
      </c>
      <c r="E1213" s="28">
        <f>Замеры!L1205</f>
        <v>0</v>
      </c>
      <c r="F1213" s="29" t="s">
        <v>85</v>
      </c>
      <c r="G1213" s="29">
        <f t="shared" si="92"/>
        <v>15</v>
      </c>
      <c r="H1213" s="29">
        <f t="shared" si="93"/>
        <v>30</v>
      </c>
      <c r="I1213" s="29" t="s">
        <v>72</v>
      </c>
      <c r="J1213" s="29">
        <f t="shared" ca="1" si="90"/>
        <v>20.3</v>
      </c>
      <c r="K1213" s="29">
        <f t="shared" si="94"/>
        <v>0.3</v>
      </c>
      <c r="L1213" s="29">
        <f t="shared" ca="1" si="91"/>
        <v>8.9999999999999993E-3</v>
      </c>
      <c r="M1213">
        <f>Замеры!AC1205</f>
        <v>0</v>
      </c>
    </row>
    <row r="1214" spans="1:13" ht="15.6" x14ac:dyDescent="0.3">
      <c r="A1214" s="58">
        <f>IF(Замеры!B1206=0, " ", Замеры!B1206)</f>
        <v>1203</v>
      </c>
      <c r="B1214" s="59">
        <f>Замеры!J1206</f>
        <v>0</v>
      </c>
      <c r="C1214" s="60" t="str">
        <f>Замеры!G1206</f>
        <v xml:space="preserve">Группа от QF </v>
      </c>
      <c r="D1214" s="29" t="s">
        <v>73</v>
      </c>
      <c r="E1214" s="28">
        <f>Замеры!L1206</f>
        <v>0</v>
      </c>
      <c r="F1214" s="29" t="s">
        <v>85</v>
      </c>
      <c r="G1214" s="29">
        <f t="shared" si="92"/>
        <v>15</v>
      </c>
      <c r="H1214" s="29">
        <f t="shared" si="93"/>
        <v>30</v>
      </c>
      <c r="I1214" s="29" t="s">
        <v>72</v>
      </c>
      <c r="J1214" s="29">
        <f t="shared" ca="1" si="90"/>
        <v>20.8</v>
      </c>
      <c r="K1214" s="29">
        <f t="shared" si="94"/>
        <v>0.3</v>
      </c>
      <c r="L1214" s="29">
        <f t="shared" ca="1" si="91"/>
        <v>8.9999999999999993E-3</v>
      </c>
      <c r="M1214">
        <f>Замеры!AC1206</f>
        <v>0</v>
      </c>
    </row>
    <row r="1215" spans="1:13" ht="15.6" x14ac:dyDescent="0.3">
      <c r="A1215" s="58">
        <f>IF(Замеры!B1207=0, " ", Замеры!B1207)</f>
        <v>1204</v>
      </c>
      <c r="B1215" s="59">
        <f>Замеры!J1207</f>
        <v>0</v>
      </c>
      <c r="C1215" s="60" t="str">
        <f>Замеры!G1207</f>
        <v xml:space="preserve">Группа от QF </v>
      </c>
      <c r="D1215" s="29" t="s">
        <v>73</v>
      </c>
      <c r="E1215" s="28">
        <f>Замеры!L1207</f>
        <v>0</v>
      </c>
      <c r="F1215" s="29" t="s">
        <v>85</v>
      </c>
      <c r="G1215" s="29">
        <f t="shared" si="92"/>
        <v>15</v>
      </c>
      <c r="H1215" s="29">
        <f t="shared" si="93"/>
        <v>30</v>
      </c>
      <c r="I1215" s="29" t="s">
        <v>72</v>
      </c>
      <c r="J1215" s="29">
        <f t="shared" ca="1" si="90"/>
        <v>21.3</v>
      </c>
      <c r="K1215" s="29">
        <f t="shared" si="94"/>
        <v>0.3</v>
      </c>
      <c r="L1215" s="29">
        <f t="shared" ca="1" si="91"/>
        <v>1.7999999999999999E-2</v>
      </c>
      <c r="M1215">
        <f>Замеры!AC1207</f>
        <v>0</v>
      </c>
    </row>
    <row r="1216" spans="1:13" ht="15.6" x14ac:dyDescent="0.3">
      <c r="A1216" s="58">
        <f>IF(Замеры!B1208=0, " ", Замеры!B1208)</f>
        <v>1205</v>
      </c>
      <c r="B1216" s="59">
        <f>Замеры!J1208</f>
        <v>0</v>
      </c>
      <c r="C1216" s="60" t="str">
        <f>Замеры!G1208</f>
        <v xml:space="preserve">Группа от QF </v>
      </c>
      <c r="D1216" s="29" t="s">
        <v>73</v>
      </c>
      <c r="E1216" s="28">
        <f>Замеры!L1208</f>
        <v>0</v>
      </c>
      <c r="F1216" s="29" t="s">
        <v>85</v>
      </c>
      <c r="G1216" s="29">
        <f t="shared" si="92"/>
        <v>15</v>
      </c>
      <c r="H1216" s="29">
        <f t="shared" si="93"/>
        <v>30</v>
      </c>
      <c r="I1216" s="29" t="s">
        <v>72</v>
      </c>
      <c r="J1216" s="29">
        <f t="shared" ca="1" si="90"/>
        <v>20.5</v>
      </c>
      <c r="K1216" s="29">
        <f t="shared" si="94"/>
        <v>0.3</v>
      </c>
      <c r="L1216" s="29">
        <f t="shared" ca="1" si="91"/>
        <v>7.0000000000000001E-3</v>
      </c>
      <c r="M1216">
        <f>Замеры!AC1208</f>
        <v>0</v>
      </c>
    </row>
    <row r="1217" spans="1:13" ht="15.6" x14ac:dyDescent="0.3">
      <c r="A1217" s="58">
        <f>IF(Замеры!B1209=0, " ", Замеры!B1209)</f>
        <v>1206</v>
      </c>
      <c r="B1217" s="59">
        <f>Замеры!J1209</f>
        <v>0</v>
      </c>
      <c r="C1217" s="60" t="str">
        <f>Замеры!G1209</f>
        <v xml:space="preserve">Группа от QF </v>
      </c>
      <c r="D1217" s="29" t="s">
        <v>73</v>
      </c>
      <c r="E1217" s="28">
        <f>Замеры!L1209</f>
        <v>0</v>
      </c>
      <c r="F1217" s="29" t="s">
        <v>85</v>
      </c>
      <c r="G1217" s="29">
        <f t="shared" si="92"/>
        <v>15</v>
      </c>
      <c r="H1217" s="29">
        <f t="shared" si="93"/>
        <v>30</v>
      </c>
      <c r="I1217" s="29" t="s">
        <v>72</v>
      </c>
      <c r="J1217" s="29">
        <f t="shared" ca="1" si="90"/>
        <v>20.3</v>
      </c>
      <c r="K1217" s="29">
        <f t="shared" si="94"/>
        <v>0.3</v>
      </c>
      <c r="L1217" s="29">
        <f t="shared" ca="1" si="91"/>
        <v>7.0000000000000001E-3</v>
      </c>
      <c r="M1217">
        <f>Замеры!AC1209</f>
        <v>0</v>
      </c>
    </row>
    <row r="1218" spans="1:13" ht="15.6" x14ac:dyDescent="0.3">
      <c r="A1218" s="58">
        <f>IF(Замеры!B1210=0, " ", Замеры!B1210)</f>
        <v>1207</v>
      </c>
      <c r="B1218" s="59">
        <f>Замеры!J1210</f>
        <v>0</v>
      </c>
      <c r="C1218" s="60" t="str">
        <f>Замеры!G1210</f>
        <v xml:space="preserve">Группа от QF </v>
      </c>
      <c r="D1218" s="29" t="s">
        <v>73</v>
      </c>
      <c r="E1218" s="28">
        <f>Замеры!L1210</f>
        <v>0</v>
      </c>
      <c r="F1218" s="29" t="s">
        <v>85</v>
      </c>
      <c r="G1218" s="29">
        <f t="shared" si="92"/>
        <v>15</v>
      </c>
      <c r="H1218" s="29">
        <f t="shared" si="93"/>
        <v>30</v>
      </c>
      <c r="I1218" s="29" t="s">
        <v>72</v>
      </c>
      <c r="J1218" s="29">
        <f t="shared" ca="1" si="90"/>
        <v>20.9</v>
      </c>
      <c r="K1218" s="29">
        <f t="shared" si="94"/>
        <v>0.3</v>
      </c>
      <c r="L1218" s="29">
        <f t="shared" ca="1" si="91"/>
        <v>1.7999999999999999E-2</v>
      </c>
      <c r="M1218">
        <f>Замеры!AC1210</f>
        <v>0</v>
      </c>
    </row>
    <row r="1219" spans="1:13" ht="15.6" x14ac:dyDescent="0.3">
      <c r="A1219" s="58">
        <f>IF(Замеры!B1211=0, " ", Замеры!B1211)</f>
        <v>1208</v>
      </c>
      <c r="B1219" s="59">
        <f>Замеры!J1211</f>
        <v>0</v>
      </c>
      <c r="C1219" s="60" t="str">
        <f>Замеры!G1211</f>
        <v xml:space="preserve">Группа от QF </v>
      </c>
      <c r="D1219" s="29" t="s">
        <v>73</v>
      </c>
      <c r="E1219" s="28">
        <f>Замеры!L1211</f>
        <v>0</v>
      </c>
      <c r="F1219" s="29" t="s">
        <v>85</v>
      </c>
      <c r="G1219" s="29">
        <f t="shared" si="92"/>
        <v>15</v>
      </c>
      <c r="H1219" s="29">
        <f t="shared" si="93"/>
        <v>30</v>
      </c>
      <c r="I1219" s="29" t="s">
        <v>72</v>
      </c>
      <c r="J1219" s="29">
        <f t="shared" ca="1" si="90"/>
        <v>21.8</v>
      </c>
      <c r="K1219" s="29">
        <f t="shared" si="94"/>
        <v>0.3</v>
      </c>
      <c r="L1219" s="29">
        <f t="shared" ca="1" si="91"/>
        <v>0.01</v>
      </c>
      <c r="M1219">
        <f>Замеры!AC1211</f>
        <v>0</v>
      </c>
    </row>
    <row r="1220" spans="1:13" ht="15.6" x14ac:dyDescent="0.3">
      <c r="A1220" s="58">
        <f>IF(Замеры!B1212=0, " ", Замеры!B1212)</f>
        <v>1209</v>
      </c>
      <c r="B1220" s="59">
        <f>Замеры!J1212</f>
        <v>0</v>
      </c>
      <c r="C1220" s="60" t="str">
        <f>Замеры!G1212</f>
        <v xml:space="preserve">Группа от QF </v>
      </c>
      <c r="D1220" s="29" t="s">
        <v>73</v>
      </c>
      <c r="E1220" s="28">
        <f>Замеры!L1212</f>
        <v>0</v>
      </c>
      <c r="F1220" s="29" t="s">
        <v>85</v>
      </c>
      <c r="G1220" s="29">
        <f t="shared" si="92"/>
        <v>15</v>
      </c>
      <c r="H1220" s="29">
        <f t="shared" si="93"/>
        <v>30</v>
      </c>
      <c r="I1220" s="29" t="s">
        <v>72</v>
      </c>
      <c r="J1220" s="29">
        <f t="shared" ca="1" si="90"/>
        <v>21.7</v>
      </c>
      <c r="K1220" s="29">
        <f t="shared" si="94"/>
        <v>0.3</v>
      </c>
      <c r="L1220" s="29">
        <f t="shared" ca="1" si="91"/>
        <v>1.2999999999999999E-2</v>
      </c>
      <c r="M1220">
        <f>Замеры!AC1212</f>
        <v>0</v>
      </c>
    </row>
    <row r="1221" spans="1:13" ht="15.6" x14ac:dyDescent="0.3">
      <c r="A1221" s="58">
        <f>IF(Замеры!B1213=0, " ", Замеры!B1213)</f>
        <v>1210</v>
      </c>
      <c r="B1221" s="59">
        <f>Замеры!J1213</f>
        <v>0</v>
      </c>
      <c r="C1221" s="60" t="str">
        <f>Замеры!G1213</f>
        <v xml:space="preserve">Группа от QF </v>
      </c>
      <c r="D1221" s="29" t="s">
        <v>73</v>
      </c>
      <c r="E1221" s="28">
        <f>Замеры!L1213</f>
        <v>0</v>
      </c>
      <c r="F1221" s="29" t="s">
        <v>85</v>
      </c>
      <c r="G1221" s="29">
        <f t="shared" si="92"/>
        <v>15</v>
      </c>
      <c r="H1221" s="29">
        <f t="shared" si="93"/>
        <v>30</v>
      </c>
      <c r="I1221" s="29" t="s">
        <v>72</v>
      </c>
      <c r="J1221" s="29">
        <f t="shared" ca="1" si="90"/>
        <v>21.3</v>
      </c>
      <c r="K1221" s="29">
        <f t="shared" si="94"/>
        <v>0.3</v>
      </c>
      <c r="L1221" s="29">
        <f t="shared" ca="1" si="91"/>
        <v>1.4999999999999999E-2</v>
      </c>
      <c r="M1221">
        <f>Замеры!AC1213</f>
        <v>0</v>
      </c>
    </row>
    <row r="1222" spans="1:13" ht="15.6" x14ac:dyDescent="0.3">
      <c r="A1222" s="58">
        <f>IF(Замеры!B1214=0, " ", Замеры!B1214)</f>
        <v>1211</v>
      </c>
      <c r="B1222" s="59">
        <f>Замеры!J1214</f>
        <v>0</v>
      </c>
      <c r="C1222" s="60" t="str">
        <f>Замеры!G1214</f>
        <v xml:space="preserve">Группа от QF </v>
      </c>
      <c r="D1222" s="29" t="s">
        <v>73</v>
      </c>
      <c r="E1222" s="28">
        <f>Замеры!L1214</f>
        <v>0</v>
      </c>
      <c r="F1222" s="29" t="s">
        <v>85</v>
      </c>
      <c r="G1222" s="29">
        <f t="shared" si="92"/>
        <v>15</v>
      </c>
      <c r="H1222" s="29">
        <f t="shared" si="93"/>
        <v>30</v>
      </c>
      <c r="I1222" s="29" t="s">
        <v>72</v>
      </c>
      <c r="J1222" s="29">
        <f t="shared" ca="1" si="90"/>
        <v>20.8</v>
      </c>
      <c r="K1222" s="29">
        <f t="shared" si="94"/>
        <v>0.3</v>
      </c>
      <c r="L1222" s="29">
        <f t="shared" ca="1" si="91"/>
        <v>8.9999999999999993E-3</v>
      </c>
      <c r="M1222">
        <f>Замеры!AC1214</f>
        <v>0</v>
      </c>
    </row>
    <row r="1223" spans="1:13" ht="15.6" x14ac:dyDescent="0.3">
      <c r="A1223" s="58">
        <f>IF(Замеры!B1215=0, " ", Замеры!B1215)</f>
        <v>1212</v>
      </c>
      <c r="B1223" s="59">
        <f>Замеры!J1215</f>
        <v>0</v>
      </c>
      <c r="C1223" s="60" t="str">
        <f>Замеры!G1215</f>
        <v xml:space="preserve">Группа от QF </v>
      </c>
      <c r="D1223" s="29" t="s">
        <v>73</v>
      </c>
      <c r="E1223" s="28">
        <f>Замеры!L1215</f>
        <v>0</v>
      </c>
      <c r="F1223" s="29" t="s">
        <v>85</v>
      </c>
      <c r="G1223" s="29">
        <f t="shared" si="92"/>
        <v>15</v>
      </c>
      <c r="H1223" s="29">
        <f t="shared" si="93"/>
        <v>30</v>
      </c>
      <c r="I1223" s="29" t="s">
        <v>72</v>
      </c>
      <c r="J1223" s="29">
        <f t="shared" ca="1" si="90"/>
        <v>20.6</v>
      </c>
      <c r="K1223" s="29">
        <f t="shared" si="94"/>
        <v>0.3</v>
      </c>
      <c r="L1223" s="29">
        <f t="shared" ca="1" si="91"/>
        <v>0.01</v>
      </c>
      <c r="M1223">
        <f>Замеры!AC1215</f>
        <v>0</v>
      </c>
    </row>
    <row r="1224" spans="1:13" ht="15.6" x14ac:dyDescent="0.3">
      <c r="A1224" s="58">
        <f>IF(Замеры!B1216=0, " ", Замеры!B1216)</f>
        <v>1213</v>
      </c>
      <c r="B1224" s="59">
        <f>Замеры!J1216</f>
        <v>0</v>
      </c>
      <c r="C1224" s="60" t="str">
        <f>Замеры!G1216</f>
        <v xml:space="preserve">Группа от QF </v>
      </c>
      <c r="D1224" s="29" t="s">
        <v>73</v>
      </c>
      <c r="E1224" s="28">
        <f>Замеры!L1216</f>
        <v>0</v>
      </c>
      <c r="F1224" s="29" t="s">
        <v>85</v>
      </c>
      <c r="G1224" s="29">
        <f t="shared" si="92"/>
        <v>15</v>
      </c>
      <c r="H1224" s="29">
        <f t="shared" si="93"/>
        <v>30</v>
      </c>
      <c r="I1224" s="29" t="s">
        <v>72</v>
      </c>
      <c r="J1224" s="29">
        <f t="shared" ca="1" si="90"/>
        <v>20.5</v>
      </c>
      <c r="K1224" s="29">
        <f t="shared" si="94"/>
        <v>0.3</v>
      </c>
      <c r="L1224" s="29">
        <f t="shared" ca="1" si="91"/>
        <v>1.4999999999999999E-2</v>
      </c>
      <c r="M1224">
        <f>Замеры!AC1216</f>
        <v>0</v>
      </c>
    </row>
    <row r="1225" spans="1:13" ht="15.6" x14ac:dyDescent="0.3">
      <c r="A1225" s="58">
        <f>IF(Замеры!B1217=0, " ", Замеры!B1217)</f>
        <v>1214</v>
      </c>
      <c r="B1225" s="59">
        <f>Замеры!J1217</f>
        <v>0</v>
      </c>
      <c r="C1225" s="60" t="str">
        <f>Замеры!G1217</f>
        <v xml:space="preserve">Группа от QF </v>
      </c>
      <c r="D1225" s="29" t="s">
        <v>73</v>
      </c>
      <c r="E1225" s="28">
        <f>Замеры!L1217</f>
        <v>0</v>
      </c>
      <c r="F1225" s="29" t="s">
        <v>85</v>
      </c>
      <c r="G1225" s="29">
        <f t="shared" si="92"/>
        <v>15</v>
      </c>
      <c r="H1225" s="29">
        <f t="shared" si="93"/>
        <v>30</v>
      </c>
      <c r="I1225" s="29" t="s">
        <v>72</v>
      </c>
      <c r="J1225" s="29">
        <f t="shared" ca="1" si="90"/>
        <v>20.3</v>
      </c>
      <c r="K1225" s="29">
        <f t="shared" si="94"/>
        <v>0.3</v>
      </c>
      <c r="L1225" s="29">
        <f t="shared" ca="1" si="91"/>
        <v>1.2E-2</v>
      </c>
      <c r="M1225">
        <f>Замеры!AC1217</f>
        <v>0</v>
      </c>
    </row>
    <row r="1226" spans="1:13" ht="15.6" x14ac:dyDescent="0.3">
      <c r="A1226" s="58">
        <f>IF(Замеры!B1218=0, " ", Замеры!B1218)</f>
        <v>1215</v>
      </c>
      <c r="B1226" s="59">
        <f>Замеры!J1218</f>
        <v>0</v>
      </c>
      <c r="C1226" s="60" t="str">
        <f>Замеры!G1218</f>
        <v xml:space="preserve">Группа от QF </v>
      </c>
      <c r="D1226" s="29" t="s">
        <v>73</v>
      </c>
      <c r="E1226" s="28">
        <f>Замеры!L1218</f>
        <v>0</v>
      </c>
      <c r="F1226" s="29" t="s">
        <v>85</v>
      </c>
      <c r="G1226" s="29">
        <f t="shared" si="92"/>
        <v>15</v>
      </c>
      <c r="H1226" s="29">
        <f t="shared" si="93"/>
        <v>30</v>
      </c>
      <c r="I1226" s="29" t="s">
        <v>72</v>
      </c>
      <c r="J1226" s="29">
        <f t="shared" ca="1" si="90"/>
        <v>20.6</v>
      </c>
      <c r="K1226" s="29">
        <f t="shared" si="94"/>
        <v>0.3</v>
      </c>
      <c r="L1226" s="29">
        <f t="shared" ca="1" si="91"/>
        <v>8.0000000000000002E-3</v>
      </c>
      <c r="M1226">
        <f>Замеры!AC1218</f>
        <v>0</v>
      </c>
    </row>
    <row r="1227" spans="1:13" ht="15.6" x14ac:dyDescent="0.3">
      <c r="A1227" s="58">
        <f>IF(Замеры!B1219=0, " ", Замеры!B1219)</f>
        <v>1216</v>
      </c>
      <c r="B1227" s="59">
        <f>Замеры!J1219</f>
        <v>0</v>
      </c>
      <c r="C1227" s="60" t="str">
        <f>Замеры!G1219</f>
        <v xml:space="preserve">Группа от QF </v>
      </c>
      <c r="D1227" s="29" t="s">
        <v>73</v>
      </c>
      <c r="E1227" s="28">
        <f>Замеры!L1219</f>
        <v>0</v>
      </c>
      <c r="F1227" s="29" t="s">
        <v>85</v>
      </c>
      <c r="G1227" s="29">
        <f t="shared" si="92"/>
        <v>15</v>
      </c>
      <c r="H1227" s="29">
        <f t="shared" si="93"/>
        <v>30</v>
      </c>
      <c r="I1227" s="29" t="s">
        <v>72</v>
      </c>
      <c r="J1227" s="29">
        <f t="shared" ca="1" si="90"/>
        <v>20.100000000000001</v>
      </c>
      <c r="K1227" s="29">
        <f t="shared" si="94"/>
        <v>0.3</v>
      </c>
      <c r="L1227" s="29">
        <f t="shared" ca="1" si="91"/>
        <v>1.7999999999999999E-2</v>
      </c>
      <c r="M1227">
        <f>Замеры!AC1219</f>
        <v>0</v>
      </c>
    </row>
    <row r="1228" spans="1:13" ht="15.6" x14ac:dyDescent="0.3">
      <c r="A1228" s="58">
        <f>IF(Замеры!B1220=0, " ", Замеры!B1220)</f>
        <v>1217</v>
      </c>
      <c r="B1228" s="59">
        <f>Замеры!J1220</f>
        <v>0</v>
      </c>
      <c r="C1228" s="60" t="str">
        <f>Замеры!G1220</f>
        <v xml:space="preserve">Группа от QF </v>
      </c>
      <c r="D1228" s="29" t="s">
        <v>73</v>
      </c>
      <c r="E1228" s="28">
        <f>Замеры!L1220</f>
        <v>0</v>
      </c>
      <c r="F1228" s="29" t="s">
        <v>85</v>
      </c>
      <c r="G1228" s="29">
        <f t="shared" si="92"/>
        <v>15</v>
      </c>
      <c r="H1228" s="29">
        <f t="shared" si="93"/>
        <v>30</v>
      </c>
      <c r="I1228" s="29" t="s">
        <v>72</v>
      </c>
      <c r="J1228" s="29">
        <f t="shared" ref="J1228:J1291" ca="1" si="95">RANDBETWEEN(201,219)/10</f>
        <v>21.4</v>
      </c>
      <c r="K1228" s="29">
        <f t="shared" si="94"/>
        <v>0.3</v>
      </c>
      <c r="L1228" s="29">
        <f t="shared" ref="L1228:L1291" ca="1" si="96">RANDBETWEEN(7,19)/1000</f>
        <v>1.4999999999999999E-2</v>
      </c>
      <c r="M1228">
        <f>Замеры!AC1220</f>
        <v>0</v>
      </c>
    </row>
    <row r="1229" spans="1:13" ht="15.6" x14ac:dyDescent="0.3">
      <c r="A1229" s="58">
        <f>IF(Замеры!B1221=0, " ", Замеры!B1221)</f>
        <v>1218</v>
      </c>
      <c r="B1229" s="59">
        <f>Замеры!J1221</f>
        <v>0</v>
      </c>
      <c r="C1229" s="60" t="str">
        <f>Замеры!G1221</f>
        <v xml:space="preserve">Группа от QF </v>
      </c>
      <c r="D1229" s="29" t="s">
        <v>73</v>
      </c>
      <c r="E1229" s="28">
        <f>Замеры!L1221</f>
        <v>0</v>
      </c>
      <c r="F1229" s="29" t="s">
        <v>85</v>
      </c>
      <c r="G1229" s="29">
        <f t="shared" ref="G1229:G1292" si="97">$M$9</f>
        <v>15</v>
      </c>
      <c r="H1229" s="29">
        <f t="shared" ref="H1229:H1292" si="98">$N$9</f>
        <v>30</v>
      </c>
      <c r="I1229" s="29" t="s">
        <v>72</v>
      </c>
      <c r="J1229" s="29">
        <f t="shared" ca="1" si="95"/>
        <v>20.399999999999999</v>
      </c>
      <c r="K1229" s="29">
        <f t="shared" ref="K1229:K1292" si="99">$O$9</f>
        <v>0.3</v>
      </c>
      <c r="L1229" s="29">
        <f t="shared" ca="1" si="96"/>
        <v>1.4E-2</v>
      </c>
      <c r="M1229">
        <f>Замеры!AC1221</f>
        <v>0</v>
      </c>
    </row>
    <row r="1230" spans="1:13" ht="15.6" x14ac:dyDescent="0.3">
      <c r="A1230" s="58">
        <f>IF(Замеры!B1222=0, " ", Замеры!B1222)</f>
        <v>1219</v>
      </c>
      <c r="B1230" s="59">
        <f>Замеры!J1222</f>
        <v>0</v>
      </c>
      <c r="C1230" s="60" t="str">
        <f>Замеры!G1222</f>
        <v xml:space="preserve">Группа от QF </v>
      </c>
      <c r="D1230" s="29" t="s">
        <v>73</v>
      </c>
      <c r="E1230" s="28">
        <f>Замеры!L1222</f>
        <v>0</v>
      </c>
      <c r="F1230" s="29" t="s">
        <v>85</v>
      </c>
      <c r="G1230" s="29">
        <f t="shared" si="97"/>
        <v>15</v>
      </c>
      <c r="H1230" s="29">
        <f t="shared" si="98"/>
        <v>30</v>
      </c>
      <c r="I1230" s="29" t="s">
        <v>72</v>
      </c>
      <c r="J1230" s="29">
        <f t="shared" ca="1" si="95"/>
        <v>20.8</v>
      </c>
      <c r="K1230" s="29">
        <f t="shared" si="99"/>
        <v>0.3</v>
      </c>
      <c r="L1230" s="29">
        <f t="shared" ca="1" si="96"/>
        <v>1.6E-2</v>
      </c>
      <c r="M1230">
        <f>Замеры!AC1222</f>
        <v>0</v>
      </c>
    </row>
    <row r="1231" spans="1:13" ht="15.6" x14ac:dyDescent="0.3">
      <c r="A1231" s="58">
        <f>IF(Замеры!B1223=0, " ", Замеры!B1223)</f>
        <v>1220</v>
      </c>
      <c r="B1231" s="59">
        <f>Замеры!J1223</f>
        <v>0</v>
      </c>
      <c r="C1231" s="60" t="str">
        <f>Замеры!G1223</f>
        <v xml:space="preserve">Группа от QF </v>
      </c>
      <c r="D1231" s="29" t="s">
        <v>73</v>
      </c>
      <c r="E1231" s="28">
        <f>Замеры!L1223</f>
        <v>0</v>
      </c>
      <c r="F1231" s="29" t="s">
        <v>85</v>
      </c>
      <c r="G1231" s="29">
        <f t="shared" si="97"/>
        <v>15</v>
      </c>
      <c r="H1231" s="29">
        <f t="shared" si="98"/>
        <v>30</v>
      </c>
      <c r="I1231" s="29" t="s">
        <v>72</v>
      </c>
      <c r="J1231" s="29">
        <f t="shared" ca="1" si="95"/>
        <v>20.2</v>
      </c>
      <c r="K1231" s="29">
        <f t="shared" si="99"/>
        <v>0.3</v>
      </c>
      <c r="L1231" s="29">
        <f t="shared" ca="1" si="96"/>
        <v>1.4999999999999999E-2</v>
      </c>
      <c r="M1231">
        <f>Замеры!AC1223</f>
        <v>0</v>
      </c>
    </row>
    <row r="1232" spans="1:13" ht="15.6" x14ac:dyDescent="0.3">
      <c r="A1232" s="58">
        <f>IF(Замеры!B1224=0, " ", Замеры!B1224)</f>
        <v>1221</v>
      </c>
      <c r="B1232" s="59">
        <f>Замеры!J1224</f>
        <v>0</v>
      </c>
      <c r="C1232" s="60" t="str">
        <f>Замеры!G1224</f>
        <v xml:space="preserve">Группа от QF </v>
      </c>
      <c r="D1232" s="29" t="s">
        <v>73</v>
      </c>
      <c r="E1232" s="28">
        <f>Замеры!L1224</f>
        <v>0</v>
      </c>
      <c r="F1232" s="29" t="s">
        <v>85</v>
      </c>
      <c r="G1232" s="29">
        <f t="shared" si="97"/>
        <v>15</v>
      </c>
      <c r="H1232" s="29">
        <f t="shared" si="98"/>
        <v>30</v>
      </c>
      <c r="I1232" s="29" t="s">
        <v>72</v>
      </c>
      <c r="J1232" s="29">
        <f t="shared" ca="1" si="95"/>
        <v>21</v>
      </c>
      <c r="K1232" s="29">
        <f t="shared" si="99"/>
        <v>0.3</v>
      </c>
      <c r="L1232" s="29">
        <f t="shared" ca="1" si="96"/>
        <v>1.6E-2</v>
      </c>
      <c r="M1232">
        <f>Замеры!AC1224</f>
        <v>0</v>
      </c>
    </row>
    <row r="1233" spans="1:13" ht="15.6" x14ac:dyDescent="0.3">
      <c r="A1233" s="58">
        <f>IF(Замеры!B1225=0, " ", Замеры!B1225)</f>
        <v>1222</v>
      </c>
      <c r="B1233" s="59">
        <f>Замеры!J1225</f>
        <v>0</v>
      </c>
      <c r="C1233" s="60" t="str">
        <f>Замеры!G1225</f>
        <v xml:space="preserve">Группа от QF </v>
      </c>
      <c r="D1233" s="29" t="s">
        <v>73</v>
      </c>
      <c r="E1233" s="28">
        <f>Замеры!L1225</f>
        <v>0</v>
      </c>
      <c r="F1233" s="29" t="s">
        <v>85</v>
      </c>
      <c r="G1233" s="29">
        <f t="shared" si="97"/>
        <v>15</v>
      </c>
      <c r="H1233" s="29">
        <f t="shared" si="98"/>
        <v>30</v>
      </c>
      <c r="I1233" s="29" t="s">
        <v>72</v>
      </c>
      <c r="J1233" s="29">
        <f t="shared" ca="1" si="95"/>
        <v>21.7</v>
      </c>
      <c r="K1233" s="29">
        <f t="shared" si="99"/>
        <v>0.3</v>
      </c>
      <c r="L1233" s="29">
        <f t="shared" ca="1" si="96"/>
        <v>1.7000000000000001E-2</v>
      </c>
      <c r="M1233">
        <f>Замеры!AC1225</f>
        <v>0</v>
      </c>
    </row>
    <row r="1234" spans="1:13" ht="15.6" x14ac:dyDescent="0.3">
      <c r="A1234" s="58">
        <f>IF(Замеры!B1226=0, " ", Замеры!B1226)</f>
        <v>1223</v>
      </c>
      <c r="B1234" s="59">
        <f>Замеры!J1226</f>
        <v>0</v>
      </c>
      <c r="C1234" s="60" t="str">
        <f>Замеры!G1226</f>
        <v xml:space="preserve">Группа от QF </v>
      </c>
      <c r="D1234" s="29" t="s">
        <v>73</v>
      </c>
      <c r="E1234" s="28">
        <f>Замеры!L1226</f>
        <v>0</v>
      </c>
      <c r="F1234" s="29" t="s">
        <v>85</v>
      </c>
      <c r="G1234" s="29">
        <f t="shared" si="97"/>
        <v>15</v>
      </c>
      <c r="H1234" s="29">
        <f t="shared" si="98"/>
        <v>30</v>
      </c>
      <c r="I1234" s="29" t="s">
        <v>72</v>
      </c>
      <c r="J1234" s="29">
        <f t="shared" ca="1" si="95"/>
        <v>21.1</v>
      </c>
      <c r="K1234" s="29">
        <f t="shared" si="99"/>
        <v>0.3</v>
      </c>
      <c r="L1234" s="29">
        <f t="shared" ca="1" si="96"/>
        <v>0.01</v>
      </c>
      <c r="M1234">
        <f>Замеры!AC1226</f>
        <v>0</v>
      </c>
    </row>
    <row r="1235" spans="1:13" ht="15.6" x14ac:dyDescent="0.3">
      <c r="A1235" s="58">
        <f>IF(Замеры!B1227=0, " ", Замеры!B1227)</f>
        <v>1224</v>
      </c>
      <c r="B1235" s="59">
        <f>Замеры!J1227</f>
        <v>0</v>
      </c>
      <c r="C1235" s="60" t="str">
        <f>Замеры!G1227</f>
        <v xml:space="preserve">Группа от QF </v>
      </c>
      <c r="D1235" s="29" t="s">
        <v>73</v>
      </c>
      <c r="E1235" s="28">
        <f>Замеры!L1227</f>
        <v>0</v>
      </c>
      <c r="F1235" s="29" t="s">
        <v>85</v>
      </c>
      <c r="G1235" s="29">
        <f t="shared" si="97"/>
        <v>15</v>
      </c>
      <c r="H1235" s="29">
        <f t="shared" si="98"/>
        <v>30</v>
      </c>
      <c r="I1235" s="29" t="s">
        <v>72</v>
      </c>
      <c r="J1235" s="29">
        <f t="shared" ca="1" si="95"/>
        <v>20.7</v>
      </c>
      <c r="K1235" s="29">
        <f t="shared" si="99"/>
        <v>0.3</v>
      </c>
      <c r="L1235" s="29">
        <f t="shared" ca="1" si="96"/>
        <v>1.2E-2</v>
      </c>
      <c r="M1235">
        <f>Замеры!AC1227</f>
        <v>0</v>
      </c>
    </row>
    <row r="1236" spans="1:13" ht="15.6" x14ac:dyDescent="0.3">
      <c r="A1236" s="58">
        <f>IF(Замеры!B1228=0, " ", Замеры!B1228)</f>
        <v>1225</v>
      </c>
      <c r="B1236" s="59">
        <f>Замеры!J1228</f>
        <v>0</v>
      </c>
      <c r="C1236" s="60" t="str">
        <f>Замеры!G1228</f>
        <v xml:space="preserve">Группа от QF </v>
      </c>
      <c r="D1236" s="29" t="s">
        <v>73</v>
      </c>
      <c r="E1236" s="28">
        <f>Замеры!L1228</f>
        <v>0</v>
      </c>
      <c r="F1236" s="29" t="s">
        <v>85</v>
      </c>
      <c r="G1236" s="29">
        <f t="shared" si="97"/>
        <v>15</v>
      </c>
      <c r="H1236" s="29">
        <f t="shared" si="98"/>
        <v>30</v>
      </c>
      <c r="I1236" s="29" t="s">
        <v>72</v>
      </c>
      <c r="J1236" s="29">
        <f t="shared" ca="1" si="95"/>
        <v>21.5</v>
      </c>
      <c r="K1236" s="29">
        <f t="shared" si="99"/>
        <v>0.3</v>
      </c>
      <c r="L1236" s="29">
        <f t="shared" ca="1" si="96"/>
        <v>7.0000000000000001E-3</v>
      </c>
      <c r="M1236">
        <f>Замеры!AC1228</f>
        <v>0</v>
      </c>
    </row>
    <row r="1237" spans="1:13" ht="15.6" x14ac:dyDescent="0.3">
      <c r="A1237" s="58">
        <f>IF(Замеры!B1229=0, " ", Замеры!B1229)</f>
        <v>1226</v>
      </c>
      <c r="B1237" s="59">
        <f>Замеры!J1229</f>
        <v>0</v>
      </c>
      <c r="C1237" s="60" t="str">
        <f>Замеры!G1229</f>
        <v xml:space="preserve">Группа от QF </v>
      </c>
      <c r="D1237" s="29" t="s">
        <v>73</v>
      </c>
      <c r="E1237" s="28">
        <f>Замеры!L1229</f>
        <v>0</v>
      </c>
      <c r="F1237" s="29" t="s">
        <v>85</v>
      </c>
      <c r="G1237" s="29">
        <f t="shared" si="97"/>
        <v>15</v>
      </c>
      <c r="H1237" s="29">
        <f t="shared" si="98"/>
        <v>30</v>
      </c>
      <c r="I1237" s="29" t="s">
        <v>72</v>
      </c>
      <c r="J1237" s="29">
        <f t="shared" ca="1" si="95"/>
        <v>20.3</v>
      </c>
      <c r="K1237" s="29">
        <f t="shared" si="99"/>
        <v>0.3</v>
      </c>
      <c r="L1237" s="29">
        <f t="shared" ca="1" si="96"/>
        <v>8.0000000000000002E-3</v>
      </c>
      <c r="M1237">
        <f>Замеры!AC1229</f>
        <v>0</v>
      </c>
    </row>
    <row r="1238" spans="1:13" ht="15.6" x14ac:dyDescent="0.3">
      <c r="A1238" s="58">
        <f>IF(Замеры!B1230=0, " ", Замеры!B1230)</f>
        <v>1227</v>
      </c>
      <c r="B1238" s="59">
        <f>Замеры!J1230</f>
        <v>0</v>
      </c>
      <c r="C1238" s="60" t="str">
        <f>Замеры!G1230</f>
        <v xml:space="preserve">Группа от QF </v>
      </c>
      <c r="D1238" s="29" t="s">
        <v>73</v>
      </c>
      <c r="E1238" s="28">
        <f>Замеры!L1230</f>
        <v>0</v>
      </c>
      <c r="F1238" s="29" t="s">
        <v>85</v>
      </c>
      <c r="G1238" s="29">
        <f t="shared" si="97"/>
        <v>15</v>
      </c>
      <c r="H1238" s="29">
        <f t="shared" si="98"/>
        <v>30</v>
      </c>
      <c r="I1238" s="29" t="s">
        <v>72</v>
      </c>
      <c r="J1238" s="29">
        <f t="shared" ca="1" si="95"/>
        <v>20.100000000000001</v>
      </c>
      <c r="K1238" s="29">
        <f t="shared" si="99"/>
        <v>0.3</v>
      </c>
      <c r="L1238" s="29">
        <f t="shared" ca="1" si="96"/>
        <v>8.0000000000000002E-3</v>
      </c>
      <c r="M1238">
        <f>Замеры!AC1230</f>
        <v>0</v>
      </c>
    </row>
    <row r="1239" spans="1:13" ht="15.6" x14ac:dyDescent="0.3">
      <c r="A1239" s="58">
        <f>IF(Замеры!B1231=0, " ", Замеры!B1231)</f>
        <v>1228</v>
      </c>
      <c r="B1239" s="59">
        <f>Замеры!J1231</f>
        <v>0</v>
      </c>
      <c r="C1239" s="60" t="str">
        <f>Замеры!G1231</f>
        <v xml:space="preserve">Группа от QF </v>
      </c>
      <c r="D1239" s="29" t="s">
        <v>73</v>
      </c>
      <c r="E1239" s="28">
        <f>Замеры!L1231</f>
        <v>0</v>
      </c>
      <c r="F1239" s="29" t="s">
        <v>85</v>
      </c>
      <c r="G1239" s="29">
        <f t="shared" si="97"/>
        <v>15</v>
      </c>
      <c r="H1239" s="29">
        <f t="shared" si="98"/>
        <v>30</v>
      </c>
      <c r="I1239" s="29" t="s">
        <v>72</v>
      </c>
      <c r="J1239" s="29">
        <f t="shared" ca="1" si="95"/>
        <v>21.5</v>
      </c>
      <c r="K1239" s="29">
        <f t="shared" si="99"/>
        <v>0.3</v>
      </c>
      <c r="L1239" s="29">
        <f t="shared" ca="1" si="96"/>
        <v>7.0000000000000001E-3</v>
      </c>
      <c r="M1239">
        <f>Замеры!AC1231</f>
        <v>0</v>
      </c>
    </row>
    <row r="1240" spans="1:13" ht="15.6" x14ac:dyDescent="0.3">
      <c r="A1240" s="58">
        <f>IF(Замеры!B1232=0, " ", Замеры!B1232)</f>
        <v>1229</v>
      </c>
      <c r="B1240" s="59">
        <f>Замеры!J1232</f>
        <v>0</v>
      </c>
      <c r="C1240" s="60" t="str">
        <f>Замеры!G1232</f>
        <v xml:space="preserve">Группа от QF </v>
      </c>
      <c r="D1240" s="29" t="s">
        <v>73</v>
      </c>
      <c r="E1240" s="28">
        <f>Замеры!L1232</f>
        <v>0</v>
      </c>
      <c r="F1240" s="29" t="s">
        <v>85</v>
      </c>
      <c r="G1240" s="29">
        <f t="shared" si="97"/>
        <v>15</v>
      </c>
      <c r="H1240" s="29">
        <f t="shared" si="98"/>
        <v>30</v>
      </c>
      <c r="I1240" s="29" t="s">
        <v>72</v>
      </c>
      <c r="J1240" s="29">
        <f t="shared" ca="1" si="95"/>
        <v>21.2</v>
      </c>
      <c r="K1240" s="29">
        <f t="shared" si="99"/>
        <v>0.3</v>
      </c>
      <c r="L1240" s="29">
        <f t="shared" ca="1" si="96"/>
        <v>1.2E-2</v>
      </c>
      <c r="M1240">
        <f>Замеры!AC1232</f>
        <v>0</v>
      </c>
    </row>
    <row r="1241" spans="1:13" ht="15.6" x14ac:dyDescent="0.3">
      <c r="A1241" s="58">
        <f>IF(Замеры!B1233=0, " ", Замеры!B1233)</f>
        <v>1230</v>
      </c>
      <c r="B1241" s="59">
        <f>Замеры!J1233</f>
        <v>0</v>
      </c>
      <c r="C1241" s="60" t="str">
        <f>Замеры!G1233</f>
        <v xml:space="preserve">Группа от QF </v>
      </c>
      <c r="D1241" s="29" t="s">
        <v>73</v>
      </c>
      <c r="E1241" s="28">
        <f>Замеры!L1233</f>
        <v>0</v>
      </c>
      <c r="F1241" s="29" t="s">
        <v>85</v>
      </c>
      <c r="G1241" s="29">
        <f t="shared" si="97"/>
        <v>15</v>
      </c>
      <c r="H1241" s="29">
        <f t="shared" si="98"/>
        <v>30</v>
      </c>
      <c r="I1241" s="29" t="s">
        <v>72</v>
      </c>
      <c r="J1241" s="29">
        <f t="shared" ca="1" si="95"/>
        <v>21.4</v>
      </c>
      <c r="K1241" s="29">
        <f t="shared" si="99"/>
        <v>0.3</v>
      </c>
      <c r="L1241" s="29">
        <f t="shared" ca="1" si="96"/>
        <v>1.4E-2</v>
      </c>
      <c r="M1241">
        <f>Замеры!AC1233</f>
        <v>0</v>
      </c>
    </row>
    <row r="1242" spans="1:13" ht="15.6" x14ac:dyDescent="0.3">
      <c r="A1242" s="58">
        <f>IF(Замеры!B1234=0, " ", Замеры!B1234)</f>
        <v>1231</v>
      </c>
      <c r="B1242" s="59">
        <f>Замеры!J1234</f>
        <v>0</v>
      </c>
      <c r="C1242" s="60" t="str">
        <f>Замеры!G1234</f>
        <v xml:space="preserve">Группа от QF </v>
      </c>
      <c r="D1242" s="29" t="s">
        <v>73</v>
      </c>
      <c r="E1242" s="28">
        <f>Замеры!L1234</f>
        <v>0</v>
      </c>
      <c r="F1242" s="29" t="s">
        <v>85</v>
      </c>
      <c r="G1242" s="29">
        <f t="shared" si="97"/>
        <v>15</v>
      </c>
      <c r="H1242" s="29">
        <f t="shared" si="98"/>
        <v>30</v>
      </c>
      <c r="I1242" s="29" t="s">
        <v>72</v>
      </c>
      <c r="J1242" s="29">
        <f t="shared" ca="1" si="95"/>
        <v>21.9</v>
      </c>
      <c r="K1242" s="29">
        <f t="shared" si="99"/>
        <v>0.3</v>
      </c>
      <c r="L1242" s="29">
        <f t="shared" ca="1" si="96"/>
        <v>1.2E-2</v>
      </c>
      <c r="M1242">
        <f>Замеры!AC1234</f>
        <v>0</v>
      </c>
    </row>
    <row r="1243" spans="1:13" ht="15.6" x14ac:dyDescent="0.3">
      <c r="A1243" s="58">
        <f>IF(Замеры!B1235=0, " ", Замеры!B1235)</f>
        <v>1232</v>
      </c>
      <c r="B1243" s="59">
        <f>Замеры!J1235</f>
        <v>0</v>
      </c>
      <c r="C1243" s="60" t="str">
        <f>Замеры!G1235</f>
        <v xml:space="preserve">Группа от QF </v>
      </c>
      <c r="D1243" s="29" t="s">
        <v>73</v>
      </c>
      <c r="E1243" s="28">
        <f>Замеры!L1235</f>
        <v>0</v>
      </c>
      <c r="F1243" s="29" t="s">
        <v>85</v>
      </c>
      <c r="G1243" s="29">
        <f t="shared" si="97"/>
        <v>15</v>
      </c>
      <c r="H1243" s="29">
        <f t="shared" si="98"/>
        <v>30</v>
      </c>
      <c r="I1243" s="29" t="s">
        <v>72</v>
      </c>
      <c r="J1243" s="29">
        <f t="shared" ca="1" si="95"/>
        <v>21.8</v>
      </c>
      <c r="K1243" s="29">
        <f t="shared" si="99"/>
        <v>0.3</v>
      </c>
      <c r="L1243" s="29">
        <f t="shared" ca="1" si="96"/>
        <v>1.2999999999999999E-2</v>
      </c>
      <c r="M1243">
        <f>Замеры!AC1235</f>
        <v>0</v>
      </c>
    </row>
    <row r="1244" spans="1:13" ht="15.6" x14ac:dyDescent="0.3">
      <c r="A1244" s="58">
        <f>IF(Замеры!B1236=0, " ", Замеры!B1236)</f>
        <v>1233</v>
      </c>
      <c r="B1244" s="59">
        <f>Замеры!J1236</f>
        <v>0</v>
      </c>
      <c r="C1244" s="60" t="str">
        <f>Замеры!G1236</f>
        <v xml:space="preserve">Группа от QF </v>
      </c>
      <c r="D1244" s="29" t="s">
        <v>73</v>
      </c>
      <c r="E1244" s="28">
        <f>Замеры!L1236</f>
        <v>0</v>
      </c>
      <c r="F1244" s="29" t="s">
        <v>85</v>
      </c>
      <c r="G1244" s="29">
        <f t="shared" si="97"/>
        <v>15</v>
      </c>
      <c r="H1244" s="29">
        <f t="shared" si="98"/>
        <v>30</v>
      </c>
      <c r="I1244" s="29" t="s">
        <v>72</v>
      </c>
      <c r="J1244" s="29">
        <f t="shared" ca="1" si="95"/>
        <v>21.7</v>
      </c>
      <c r="K1244" s="29">
        <f t="shared" si="99"/>
        <v>0.3</v>
      </c>
      <c r="L1244" s="29">
        <f t="shared" ca="1" si="96"/>
        <v>1.6E-2</v>
      </c>
      <c r="M1244">
        <f>Замеры!AC1236</f>
        <v>0</v>
      </c>
    </row>
    <row r="1245" spans="1:13" ht="15.6" x14ac:dyDescent="0.3">
      <c r="A1245" s="58">
        <f>IF(Замеры!B1237=0, " ", Замеры!B1237)</f>
        <v>1234</v>
      </c>
      <c r="B1245" s="59">
        <f>Замеры!J1237</f>
        <v>0</v>
      </c>
      <c r="C1245" s="60" t="str">
        <f>Замеры!G1237</f>
        <v xml:space="preserve">Группа от QF </v>
      </c>
      <c r="D1245" s="29" t="s">
        <v>73</v>
      </c>
      <c r="E1245" s="28">
        <f>Замеры!L1237</f>
        <v>0</v>
      </c>
      <c r="F1245" s="29" t="s">
        <v>85</v>
      </c>
      <c r="G1245" s="29">
        <f t="shared" si="97"/>
        <v>15</v>
      </c>
      <c r="H1245" s="29">
        <f t="shared" si="98"/>
        <v>30</v>
      </c>
      <c r="I1245" s="29" t="s">
        <v>72</v>
      </c>
      <c r="J1245" s="29">
        <f t="shared" ca="1" si="95"/>
        <v>21.7</v>
      </c>
      <c r="K1245" s="29">
        <f t="shared" si="99"/>
        <v>0.3</v>
      </c>
      <c r="L1245" s="29">
        <f t="shared" ca="1" si="96"/>
        <v>1.2E-2</v>
      </c>
      <c r="M1245">
        <f>Замеры!AC1237</f>
        <v>0</v>
      </c>
    </row>
    <row r="1246" spans="1:13" ht="15.6" x14ac:dyDescent="0.3">
      <c r="A1246" s="58">
        <f>IF(Замеры!B1238=0, " ", Замеры!B1238)</f>
        <v>1235</v>
      </c>
      <c r="B1246" s="59">
        <f>Замеры!J1238</f>
        <v>0</v>
      </c>
      <c r="C1246" s="60" t="str">
        <f>Замеры!G1238</f>
        <v xml:space="preserve">Группа от QF </v>
      </c>
      <c r="D1246" s="29" t="s">
        <v>73</v>
      </c>
      <c r="E1246" s="28">
        <f>Замеры!L1238</f>
        <v>0</v>
      </c>
      <c r="F1246" s="29" t="s">
        <v>85</v>
      </c>
      <c r="G1246" s="29">
        <f t="shared" si="97"/>
        <v>15</v>
      </c>
      <c r="H1246" s="29">
        <f t="shared" si="98"/>
        <v>30</v>
      </c>
      <c r="I1246" s="29" t="s">
        <v>72</v>
      </c>
      <c r="J1246" s="29">
        <f t="shared" ca="1" si="95"/>
        <v>21.4</v>
      </c>
      <c r="K1246" s="29">
        <f t="shared" si="99"/>
        <v>0.3</v>
      </c>
      <c r="L1246" s="29">
        <f t="shared" ca="1" si="96"/>
        <v>8.0000000000000002E-3</v>
      </c>
      <c r="M1246">
        <f>Замеры!AC1238</f>
        <v>0</v>
      </c>
    </row>
    <row r="1247" spans="1:13" ht="15.6" x14ac:dyDescent="0.3">
      <c r="A1247" s="58">
        <f>IF(Замеры!B1239=0, " ", Замеры!B1239)</f>
        <v>1236</v>
      </c>
      <c r="B1247" s="59">
        <f>Замеры!J1239</f>
        <v>0</v>
      </c>
      <c r="C1247" s="60" t="str">
        <f>Замеры!G1239</f>
        <v xml:space="preserve">Группа от QF </v>
      </c>
      <c r="D1247" s="29" t="s">
        <v>73</v>
      </c>
      <c r="E1247" s="28">
        <f>Замеры!L1239</f>
        <v>0</v>
      </c>
      <c r="F1247" s="29" t="s">
        <v>85</v>
      </c>
      <c r="G1247" s="29">
        <f t="shared" si="97"/>
        <v>15</v>
      </c>
      <c r="H1247" s="29">
        <f t="shared" si="98"/>
        <v>30</v>
      </c>
      <c r="I1247" s="29" t="s">
        <v>72</v>
      </c>
      <c r="J1247" s="29">
        <f t="shared" ca="1" si="95"/>
        <v>20.399999999999999</v>
      </c>
      <c r="K1247" s="29">
        <f t="shared" si="99"/>
        <v>0.3</v>
      </c>
      <c r="L1247" s="29">
        <f t="shared" ca="1" si="96"/>
        <v>1.4E-2</v>
      </c>
      <c r="M1247">
        <f>Замеры!AC1239</f>
        <v>0</v>
      </c>
    </row>
    <row r="1248" spans="1:13" ht="15.6" x14ac:dyDescent="0.3">
      <c r="A1248" s="58">
        <f>IF(Замеры!B1240=0, " ", Замеры!B1240)</f>
        <v>1237</v>
      </c>
      <c r="B1248" s="59">
        <f>Замеры!J1240</f>
        <v>0</v>
      </c>
      <c r="C1248" s="60" t="str">
        <f>Замеры!G1240</f>
        <v xml:space="preserve">Группа от QF </v>
      </c>
      <c r="D1248" s="29" t="s">
        <v>73</v>
      </c>
      <c r="E1248" s="28">
        <f>Замеры!L1240</f>
        <v>0</v>
      </c>
      <c r="F1248" s="29" t="s">
        <v>85</v>
      </c>
      <c r="G1248" s="29">
        <f t="shared" si="97"/>
        <v>15</v>
      </c>
      <c r="H1248" s="29">
        <f t="shared" si="98"/>
        <v>30</v>
      </c>
      <c r="I1248" s="29" t="s">
        <v>72</v>
      </c>
      <c r="J1248" s="29">
        <f t="shared" ca="1" si="95"/>
        <v>20.7</v>
      </c>
      <c r="K1248" s="29">
        <f t="shared" si="99"/>
        <v>0.3</v>
      </c>
      <c r="L1248" s="29">
        <f t="shared" ca="1" si="96"/>
        <v>7.0000000000000001E-3</v>
      </c>
      <c r="M1248">
        <f>Замеры!AC1240</f>
        <v>0</v>
      </c>
    </row>
    <row r="1249" spans="1:13" ht="15.6" x14ac:dyDescent="0.3">
      <c r="A1249" s="58">
        <f>IF(Замеры!B1241=0, " ", Замеры!B1241)</f>
        <v>1238</v>
      </c>
      <c r="B1249" s="59">
        <f>Замеры!J1241</f>
        <v>0</v>
      </c>
      <c r="C1249" s="60" t="str">
        <f>Замеры!G1241</f>
        <v xml:space="preserve">Группа от QF </v>
      </c>
      <c r="D1249" s="29" t="s">
        <v>73</v>
      </c>
      <c r="E1249" s="28">
        <f>Замеры!L1241</f>
        <v>0</v>
      </c>
      <c r="F1249" s="29" t="s">
        <v>85</v>
      </c>
      <c r="G1249" s="29">
        <f t="shared" si="97"/>
        <v>15</v>
      </c>
      <c r="H1249" s="29">
        <f t="shared" si="98"/>
        <v>30</v>
      </c>
      <c r="I1249" s="29" t="s">
        <v>72</v>
      </c>
      <c r="J1249" s="29">
        <f t="shared" ca="1" si="95"/>
        <v>20.399999999999999</v>
      </c>
      <c r="K1249" s="29">
        <f t="shared" si="99"/>
        <v>0.3</v>
      </c>
      <c r="L1249" s="29">
        <f t="shared" ca="1" si="96"/>
        <v>1.6E-2</v>
      </c>
      <c r="M1249">
        <f>Замеры!AC1241</f>
        <v>0</v>
      </c>
    </row>
    <row r="1250" spans="1:13" ht="15.6" x14ac:dyDescent="0.3">
      <c r="A1250" s="58">
        <f>IF(Замеры!B1242=0, " ", Замеры!B1242)</f>
        <v>1239</v>
      </c>
      <c r="B1250" s="59">
        <f>Замеры!J1242</f>
        <v>0</v>
      </c>
      <c r="C1250" s="60" t="str">
        <f>Замеры!G1242</f>
        <v xml:space="preserve">Группа от QF </v>
      </c>
      <c r="D1250" s="29" t="s">
        <v>73</v>
      </c>
      <c r="E1250" s="28">
        <f>Замеры!L1242</f>
        <v>0</v>
      </c>
      <c r="F1250" s="29" t="s">
        <v>85</v>
      </c>
      <c r="G1250" s="29">
        <f t="shared" si="97"/>
        <v>15</v>
      </c>
      <c r="H1250" s="29">
        <f t="shared" si="98"/>
        <v>30</v>
      </c>
      <c r="I1250" s="29" t="s">
        <v>72</v>
      </c>
      <c r="J1250" s="29">
        <f t="shared" ca="1" si="95"/>
        <v>21.4</v>
      </c>
      <c r="K1250" s="29">
        <f t="shared" si="99"/>
        <v>0.3</v>
      </c>
      <c r="L1250" s="29">
        <f t="shared" ca="1" si="96"/>
        <v>8.0000000000000002E-3</v>
      </c>
      <c r="M1250">
        <f>Замеры!AC1242</f>
        <v>0</v>
      </c>
    </row>
    <row r="1251" spans="1:13" ht="15.6" x14ac:dyDescent="0.3">
      <c r="A1251" s="58">
        <f>IF(Замеры!B1243=0, " ", Замеры!B1243)</f>
        <v>1240</v>
      </c>
      <c r="B1251" s="59">
        <f>Замеры!J1243</f>
        <v>0</v>
      </c>
      <c r="C1251" s="60" t="str">
        <f>Замеры!G1243</f>
        <v xml:space="preserve">Группа от QF </v>
      </c>
      <c r="D1251" s="29" t="s">
        <v>73</v>
      </c>
      <c r="E1251" s="28">
        <f>Замеры!L1243</f>
        <v>0</v>
      </c>
      <c r="F1251" s="29" t="s">
        <v>85</v>
      </c>
      <c r="G1251" s="29">
        <f t="shared" si="97"/>
        <v>15</v>
      </c>
      <c r="H1251" s="29">
        <f t="shared" si="98"/>
        <v>30</v>
      </c>
      <c r="I1251" s="29" t="s">
        <v>72</v>
      </c>
      <c r="J1251" s="29">
        <f t="shared" ca="1" si="95"/>
        <v>20.100000000000001</v>
      </c>
      <c r="K1251" s="29">
        <f t="shared" si="99"/>
        <v>0.3</v>
      </c>
      <c r="L1251" s="29">
        <f t="shared" ca="1" si="96"/>
        <v>1.7999999999999999E-2</v>
      </c>
      <c r="M1251">
        <f>Замеры!AC1243</f>
        <v>0</v>
      </c>
    </row>
    <row r="1252" spans="1:13" ht="15.6" x14ac:dyDescent="0.3">
      <c r="A1252" s="58">
        <f>IF(Замеры!B1244=0, " ", Замеры!B1244)</f>
        <v>1241</v>
      </c>
      <c r="B1252" s="59">
        <f>Замеры!J1244</f>
        <v>0</v>
      </c>
      <c r="C1252" s="60" t="str">
        <f>Замеры!G1244</f>
        <v xml:space="preserve">Группа от QF </v>
      </c>
      <c r="D1252" s="29" t="s">
        <v>73</v>
      </c>
      <c r="E1252" s="28">
        <f>Замеры!L1244</f>
        <v>0</v>
      </c>
      <c r="F1252" s="29" t="s">
        <v>85</v>
      </c>
      <c r="G1252" s="29">
        <f t="shared" si="97"/>
        <v>15</v>
      </c>
      <c r="H1252" s="29">
        <f t="shared" si="98"/>
        <v>30</v>
      </c>
      <c r="I1252" s="29" t="s">
        <v>72</v>
      </c>
      <c r="J1252" s="29">
        <f t="shared" ca="1" si="95"/>
        <v>21.8</v>
      </c>
      <c r="K1252" s="29">
        <f t="shared" si="99"/>
        <v>0.3</v>
      </c>
      <c r="L1252" s="29">
        <f t="shared" ca="1" si="96"/>
        <v>1.7999999999999999E-2</v>
      </c>
      <c r="M1252">
        <f>Замеры!AC1244</f>
        <v>0</v>
      </c>
    </row>
    <row r="1253" spans="1:13" ht="15.6" x14ac:dyDescent="0.3">
      <c r="A1253" s="58">
        <f>IF(Замеры!B1245=0, " ", Замеры!B1245)</f>
        <v>1242</v>
      </c>
      <c r="B1253" s="59">
        <f>Замеры!J1245</f>
        <v>0</v>
      </c>
      <c r="C1253" s="60" t="str">
        <f>Замеры!G1245</f>
        <v xml:space="preserve">Группа от QF </v>
      </c>
      <c r="D1253" s="29" t="s">
        <v>73</v>
      </c>
      <c r="E1253" s="28">
        <f>Замеры!L1245</f>
        <v>0</v>
      </c>
      <c r="F1253" s="29" t="s">
        <v>85</v>
      </c>
      <c r="G1253" s="29">
        <f t="shared" si="97"/>
        <v>15</v>
      </c>
      <c r="H1253" s="29">
        <f t="shared" si="98"/>
        <v>30</v>
      </c>
      <c r="I1253" s="29" t="s">
        <v>72</v>
      </c>
      <c r="J1253" s="29">
        <f t="shared" ca="1" si="95"/>
        <v>20.2</v>
      </c>
      <c r="K1253" s="29">
        <f t="shared" si="99"/>
        <v>0.3</v>
      </c>
      <c r="L1253" s="29">
        <f t="shared" ca="1" si="96"/>
        <v>1.7999999999999999E-2</v>
      </c>
      <c r="M1253">
        <f>Замеры!AC1245</f>
        <v>0</v>
      </c>
    </row>
    <row r="1254" spans="1:13" ht="15.6" x14ac:dyDescent="0.3">
      <c r="A1254" s="58">
        <f>IF(Замеры!B1246=0, " ", Замеры!B1246)</f>
        <v>1243</v>
      </c>
      <c r="B1254" s="59">
        <f>Замеры!J1246</f>
        <v>0</v>
      </c>
      <c r="C1254" s="60" t="str">
        <f>Замеры!G1246</f>
        <v xml:space="preserve">Группа от QF </v>
      </c>
      <c r="D1254" s="29" t="s">
        <v>73</v>
      </c>
      <c r="E1254" s="28">
        <f>Замеры!L1246</f>
        <v>0</v>
      </c>
      <c r="F1254" s="29" t="s">
        <v>85</v>
      </c>
      <c r="G1254" s="29">
        <f t="shared" si="97"/>
        <v>15</v>
      </c>
      <c r="H1254" s="29">
        <f t="shared" si="98"/>
        <v>30</v>
      </c>
      <c r="I1254" s="29" t="s">
        <v>72</v>
      </c>
      <c r="J1254" s="29">
        <f t="shared" ca="1" si="95"/>
        <v>20.100000000000001</v>
      </c>
      <c r="K1254" s="29">
        <f t="shared" si="99"/>
        <v>0.3</v>
      </c>
      <c r="L1254" s="29">
        <f t="shared" ca="1" si="96"/>
        <v>1.4E-2</v>
      </c>
      <c r="M1254">
        <f>Замеры!AC1246</f>
        <v>0</v>
      </c>
    </row>
    <row r="1255" spans="1:13" ht="15.6" x14ac:dyDescent="0.3">
      <c r="A1255" s="58">
        <f>IF(Замеры!B1247=0, " ", Замеры!B1247)</f>
        <v>1244</v>
      </c>
      <c r="B1255" s="59">
        <f>Замеры!J1247</f>
        <v>0</v>
      </c>
      <c r="C1255" s="60" t="str">
        <f>Замеры!G1247</f>
        <v xml:space="preserve">Группа от QF </v>
      </c>
      <c r="D1255" s="29" t="s">
        <v>73</v>
      </c>
      <c r="E1255" s="28">
        <f>Замеры!L1247</f>
        <v>0</v>
      </c>
      <c r="F1255" s="29" t="s">
        <v>85</v>
      </c>
      <c r="G1255" s="29">
        <f t="shared" si="97"/>
        <v>15</v>
      </c>
      <c r="H1255" s="29">
        <f t="shared" si="98"/>
        <v>30</v>
      </c>
      <c r="I1255" s="29" t="s">
        <v>72</v>
      </c>
      <c r="J1255" s="29">
        <f t="shared" ca="1" si="95"/>
        <v>21.3</v>
      </c>
      <c r="K1255" s="29">
        <f t="shared" si="99"/>
        <v>0.3</v>
      </c>
      <c r="L1255" s="29">
        <f t="shared" ca="1" si="96"/>
        <v>1.2E-2</v>
      </c>
      <c r="M1255">
        <f>Замеры!AC1247</f>
        <v>0</v>
      </c>
    </row>
    <row r="1256" spans="1:13" ht="15.6" x14ac:dyDescent="0.3">
      <c r="A1256" s="58">
        <f>IF(Замеры!B1248=0, " ", Замеры!B1248)</f>
        <v>1245</v>
      </c>
      <c r="B1256" s="59">
        <f>Замеры!J1248</f>
        <v>0</v>
      </c>
      <c r="C1256" s="60" t="str">
        <f>Замеры!G1248</f>
        <v xml:space="preserve">Группа от QF </v>
      </c>
      <c r="D1256" s="29" t="s">
        <v>73</v>
      </c>
      <c r="E1256" s="28">
        <f>Замеры!L1248</f>
        <v>0</v>
      </c>
      <c r="F1256" s="29" t="s">
        <v>85</v>
      </c>
      <c r="G1256" s="29">
        <f t="shared" si="97"/>
        <v>15</v>
      </c>
      <c r="H1256" s="29">
        <f t="shared" si="98"/>
        <v>30</v>
      </c>
      <c r="I1256" s="29" t="s">
        <v>72</v>
      </c>
      <c r="J1256" s="29">
        <f t="shared" ca="1" si="95"/>
        <v>21</v>
      </c>
      <c r="K1256" s="29">
        <f t="shared" si="99"/>
        <v>0.3</v>
      </c>
      <c r="L1256" s="29">
        <f t="shared" ca="1" si="96"/>
        <v>8.9999999999999993E-3</v>
      </c>
      <c r="M1256">
        <f>Замеры!AC1248</f>
        <v>0</v>
      </c>
    </row>
    <row r="1257" spans="1:13" ht="15.6" x14ac:dyDescent="0.3">
      <c r="A1257" s="58">
        <f>IF(Замеры!B1249=0, " ", Замеры!B1249)</f>
        <v>1246</v>
      </c>
      <c r="B1257" s="59">
        <f>Замеры!J1249</f>
        <v>0</v>
      </c>
      <c r="C1257" s="60" t="str">
        <f>Замеры!G1249</f>
        <v xml:space="preserve">Группа от QF </v>
      </c>
      <c r="D1257" s="29" t="s">
        <v>73</v>
      </c>
      <c r="E1257" s="28">
        <f>Замеры!L1249</f>
        <v>0</v>
      </c>
      <c r="F1257" s="29" t="s">
        <v>85</v>
      </c>
      <c r="G1257" s="29">
        <f t="shared" si="97"/>
        <v>15</v>
      </c>
      <c r="H1257" s="29">
        <f t="shared" si="98"/>
        <v>30</v>
      </c>
      <c r="I1257" s="29" t="s">
        <v>72</v>
      </c>
      <c r="J1257" s="29">
        <f t="shared" ca="1" si="95"/>
        <v>20.2</v>
      </c>
      <c r="K1257" s="29">
        <f t="shared" si="99"/>
        <v>0.3</v>
      </c>
      <c r="L1257" s="29">
        <f t="shared" ca="1" si="96"/>
        <v>7.0000000000000001E-3</v>
      </c>
      <c r="M1257">
        <f>Замеры!AC1249</f>
        <v>0</v>
      </c>
    </row>
    <row r="1258" spans="1:13" ht="15.6" x14ac:dyDescent="0.3">
      <c r="A1258" s="58">
        <f>IF(Замеры!B1250=0, " ", Замеры!B1250)</f>
        <v>1247</v>
      </c>
      <c r="B1258" s="59">
        <f>Замеры!J1250</f>
        <v>0</v>
      </c>
      <c r="C1258" s="60" t="str">
        <f>Замеры!G1250</f>
        <v xml:space="preserve">Группа от QF </v>
      </c>
      <c r="D1258" s="29" t="s">
        <v>73</v>
      </c>
      <c r="E1258" s="28">
        <f>Замеры!L1250</f>
        <v>0</v>
      </c>
      <c r="F1258" s="29" t="s">
        <v>85</v>
      </c>
      <c r="G1258" s="29">
        <f t="shared" si="97"/>
        <v>15</v>
      </c>
      <c r="H1258" s="29">
        <f t="shared" si="98"/>
        <v>30</v>
      </c>
      <c r="I1258" s="29" t="s">
        <v>72</v>
      </c>
      <c r="J1258" s="29">
        <f t="shared" ca="1" si="95"/>
        <v>21</v>
      </c>
      <c r="K1258" s="29">
        <f t="shared" si="99"/>
        <v>0.3</v>
      </c>
      <c r="L1258" s="29">
        <f t="shared" ca="1" si="96"/>
        <v>8.9999999999999993E-3</v>
      </c>
      <c r="M1258">
        <f>Замеры!AC1250</f>
        <v>0</v>
      </c>
    </row>
    <row r="1259" spans="1:13" ht="15.6" x14ac:dyDescent="0.3">
      <c r="A1259" s="58">
        <f>IF(Замеры!B1251=0, " ", Замеры!B1251)</f>
        <v>1248</v>
      </c>
      <c r="B1259" s="59">
        <f>Замеры!J1251</f>
        <v>0</v>
      </c>
      <c r="C1259" s="60" t="str">
        <f>Замеры!G1251</f>
        <v xml:space="preserve">Группа от QF </v>
      </c>
      <c r="D1259" s="29" t="s">
        <v>73</v>
      </c>
      <c r="E1259" s="28">
        <f>Замеры!L1251</f>
        <v>0</v>
      </c>
      <c r="F1259" s="29" t="s">
        <v>85</v>
      </c>
      <c r="G1259" s="29">
        <f t="shared" si="97"/>
        <v>15</v>
      </c>
      <c r="H1259" s="29">
        <f t="shared" si="98"/>
        <v>30</v>
      </c>
      <c r="I1259" s="29" t="s">
        <v>72</v>
      </c>
      <c r="J1259" s="29">
        <f t="shared" ca="1" si="95"/>
        <v>20.8</v>
      </c>
      <c r="K1259" s="29">
        <f t="shared" si="99"/>
        <v>0.3</v>
      </c>
      <c r="L1259" s="29">
        <f t="shared" ca="1" si="96"/>
        <v>8.0000000000000002E-3</v>
      </c>
      <c r="M1259">
        <f>Замеры!AC1251</f>
        <v>0</v>
      </c>
    </row>
    <row r="1260" spans="1:13" ht="15.6" x14ac:dyDescent="0.3">
      <c r="A1260" s="58">
        <f>IF(Замеры!B1252=0, " ", Замеры!B1252)</f>
        <v>1249</v>
      </c>
      <c r="B1260" s="59">
        <f>Замеры!J1252</f>
        <v>0</v>
      </c>
      <c r="C1260" s="60" t="str">
        <f>Замеры!G1252</f>
        <v xml:space="preserve">Группа от QF </v>
      </c>
      <c r="D1260" s="29" t="s">
        <v>73</v>
      </c>
      <c r="E1260" s="28">
        <f>Замеры!L1252</f>
        <v>0</v>
      </c>
      <c r="F1260" s="29" t="s">
        <v>85</v>
      </c>
      <c r="G1260" s="29">
        <f t="shared" si="97"/>
        <v>15</v>
      </c>
      <c r="H1260" s="29">
        <f t="shared" si="98"/>
        <v>30</v>
      </c>
      <c r="I1260" s="29" t="s">
        <v>72</v>
      </c>
      <c r="J1260" s="29">
        <f t="shared" ca="1" si="95"/>
        <v>21.4</v>
      </c>
      <c r="K1260" s="29">
        <f t="shared" si="99"/>
        <v>0.3</v>
      </c>
      <c r="L1260" s="29">
        <f t="shared" ca="1" si="96"/>
        <v>7.0000000000000001E-3</v>
      </c>
      <c r="M1260">
        <f>Замеры!AC1252</f>
        <v>0</v>
      </c>
    </row>
    <row r="1261" spans="1:13" ht="15.6" x14ac:dyDescent="0.3">
      <c r="A1261" s="58">
        <f>IF(Замеры!B1253=0, " ", Замеры!B1253)</f>
        <v>1250</v>
      </c>
      <c r="B1261" s="59">
        <f>Замеры!J1253</f>
        <v>0</v>
      </c>
      <c r="C1261" s="60" t="str">
        <f>Замеры!G1253</f>
        <v xml:space="preserve">Группа от QF </v>
      </c>
      <c r="D1261" s="29" t="s">
        <v>73</v>
      </c>
      <c r="E1261" s="28">
        <f>Замеры!L1253</f>
        <v>0</v>
      </c>
      <c r="F1261" s="29" t="s">
        <v>85</v>
      </c>
      <c r="G1261" s="29">
        <f t="shared" si="97"/>
        <v>15</v>
      </c>
      <c r="H1261" s="29">
        <f t="shared" si="98"/>
        <v>30</v>
      </c>
      <c r="I1261" s="29" t="s">
        <v>72</v>
      </c>
      <c r="J1261" s="29">
        <f t="shared" ca="1" si="95"/>
        <v>20.2</v>
      </c>
      <c r="K1261" s="29">
        <f t="shared" si="99"/>
        <v>0.3</v>
      </c>
      <c r="L1261" s="29">
        <f t="shared" ca="1" si="96"/>
        <v>1.7000000000000001E-2</v>
      </c>
      <c r="M1261">
        <f>Замеры!AC1253</f>
        <v>0</v>
      </c>
    </row>
    <row r="1262" spans="1:13" ht="15.6" x14ac:dyDescent="0.3">
      <c r="A1262" s="58">
        <f>IF(Замеры!B1254=0, " ", Замеры!B1254)</f>
        <v>1251</v>
      </c>
      <c r="B1262" s="59">
        <f>Замеры!J1254</f>
        <v>0</v>
      </c>
      <c r="C1262" s="60" t="str">
        <f>Замеры!G1254</f>
        <v xml:space="preserve">Группа от QF </v>
      </c>
      <c r="D1262" s="29" t="s">
        <v>73</v>
      </c>
      <c r="E1262" s="28">
        <f>Замеры!L1254</f>
        <v>0</v>
      </c>
      <c r="F1262" s="29" t="s">
        <v>85</v>
      </c>
      <c r="G1262" s="29">
        <f t="shared" si="97"/>
        <v>15</v>
      </c>
      <c r="H1262" s="29">
        <f t="shared" si="98"/>
        <v>30</v>
      </c>
      <c r="I1262" s="29" t="s">
        <v>72</v>
      </c>
      <c r="J1262" s="29">
        <f t="shared" ca="1" si="95"/>
        <v>20.8</v>
      </c>
      <c r="K1262" s="29">
        <f t="shared" si="99"/>
        <v>0.3</v>
      </c>
      <c r="L1262" s="29">
        <f t="shared" ca="1" si="96"/>
        <v>1.2999999999999999E-2</v>
      </c>
      <c r="M1262">
        <f>Замеры!AC1254</f>
        <v>0</v>
      </c>
    </row>
    <row r="1263" spans="1:13" ht="15.6" x14ac:dyDescent="0.3">
      <c r="A1263" s="58">
        <f>IF(Замеры!B1255=0, " ", Замеры!B1255)</f>
        <v>1252</v>
      </c>
      <c r="B1263" s="59">
        <f>Замеры!J1255</f>
        <v>0</v>
      </c>
      <c r="C1263" s="60" t="str">
        <f>Замеры!G1255</f>
        <v xml:space="preserve">Группа от QF </v>
      </c>
      <c r="D1263" s="29" t="s">
        <v>73</v>
      </c>
      <c r="E1263" s="28">
        <f>Замеры!L1255</f>
        <v>0</v>
      </c>
      <c r="F1263" s="29" t="s">
        <v>85</v>
      </c>
      <c r="G1263" s="29">
        <f t="shared" si="97"/>
        <v>15</v>
      </c>
      <c r="H1263" s="29">
        <f t="shared" si="98"/>
        <v>30</v>
      </c>
      <c r="I1263" s="29" t="s">
        <v>72</v>
      </c>
      <c r="J1263" s="29">
        <f t="shared" ca="1" si="95"/>
        <v>20.8</v>
      </c>
      <c r="K1263" s="29">
        <f t="shared" si="99"/>
        <v>0.3</v>
      </c>
      <c r="L1263" s="29">
        <f t="shared" ca="1" si="96"/>
        <v>1.0999999999999999E-2</v>
      </c>
      <c r="M1263">
        <f>Замеры!AC1255</f>
        <v>0</v>
      </c>
    </row>
    <row r="1264" spans="1:13" ht="15.6" x14ac:dyDescent="0.3">
      <c r="A1264" s="58">
        <f>IF(Замеры!B1256=0, " ", Замеры!B1256)</f>
        <v>1253</v>
      </c>
      <c r="B1264" s="59">
        <f>Замеры!J1256</f>
        <v>0</v>
      </c>
      <c r="C1264" s="60" t="str">
        <f>Замеры!G1256</f>
        <v xml:space="preserve">Группа от QF </v>
      </c>
      <c r="D1264" s="29" t="s">
        <v>73</v>
      </c>
      <c r="E1264" s="28">
        <f>Замеры!L1256</f>
        <v>0</v>
      </c>
      <c r="F1264" s="29" t="s">
        <v>85</v>
      </c>
      <c r="G1264" s="29">
        <f t="shared" si="97"/>
        <v>15</v>
      </c>
      <c r="H1264" s="29">
        <f t="shared" si="98"/>
        <v>30</v>
      </c>
      <c r="I1264" s="29" t="s">
        <v>72</v>
      </c>
      <c r="J1264" s="29">
        <f t="shared" ca="1" si="95"/>
        <v>20.5</v>
      </c>
      <c r="K1264" s="29">
        <f t="shared" si="99"/>
        <v>0.3</v>
      </c>
      <c r="L1264" s="29">
        <f t="shared" ca="1" si="96"/>
        <v>1.4E-2</v>
      </c>
      <c r="M1264">
        <f>Замеры!AC1256</f>
        <v>0</v>
      </c>
    </row>
    <row r="1265" spans="1:13" ht="15.6" x14ac:dyDescent="0.3">
      <c r="A1265" s="58">
        <f>IF(Замеры!B1257=0, " ", Замеры!B1257)</f>
        <v>1254</v>
      </c>
      <c r="B1265" s="59">
        <f>Замеры!J1257</f>
        <v>0</v>
      </c>
      <c r="C1265" s="60" t="str">
        <f>Замеры!G1257</f>
        <v xml:space="preserve">Группа от QF </v>
      </c>
      <c r="D1265" s="29" t="s">
        <v>73</v>
      </c>
      <c r="E1265" s="28">
        <f>Замеры!L1257</f>
        <v>0</v>
      </c>
      <c r="F1265" s="29" t="s">
        <v>85</v>
      </c>
      <c r="G1265" s="29">
        <f t="shared" si="97"/>
        <v>15</v>
      </c>
      <c r="H1265" s="29">
        <f t="shared" si="98"/>
        <v>30</v>
      </c>
      <c r="I1265" s="29" t="s">
        <v>72</v>
      </c>
      <c r="J1265" s="29">
        <f t="shared" ca="1" si="95"/>
        <v>20.7</v>
      </c>
      <c r="K1265" s="29">
        <f t="shared" si="99"/>
        <v>0.3</v>
      </c>
      <c r="L1265" s="29">
        <f t="shared" ca="1" si="96"/>
        <v>8.0000000000000002E-3</v>
      </c>
      <c r="M1265">
        <f>Замеры!AC1257</f>
        <v>0</v>
      </c>
    </row>
    <row r="1266" spans="1:13" ht="15.6" x14ac:dyDescent="0.3">
      <c r="A1266" s="58">
        <f>IF(Замеры!B1258=0, " ", Замеры!B1258)</f>
        <v>1255</v>
      </c>
      <c r="B1266" s="59">
        <f>Замеры!J1258</f>
        <v>0</v>
      </c>
      <c r="C1266" s="60" t="str">
        <f>Замеры!G1258</f>
        <v xml:space="preserve">Группа от QF </v>
      </c>
      <c r="D1266" s="29" t="s">
        <v>73</v>
      </c>
      <c r="E1266" s="28">
        <f>Замеры!L1258</f>
        <v>0</v>
      </c>
      <c r="F1266" s="29" t="s">
        <v>85</v>
      </c>
      <c r="G1266" s="29">
        <f t="shared" si="97"/>
        <v>15</v>
      </c>
      <c r="H1266" s="29">
        <f t="shared" si="98"/>
        <v>30</v>
      </c>
      <c r="I1266" s="29" t="s">
        <v>72</v>
      </c>
      <c r="J1266" s="29">
        <f t="shared" ca="1" si="95"/>
        <v>20.2</v>
      </c>
      <c r="K1266" s="29">
        <f t="shared" si="99"/>
        <v>0.3</v>
      </c>
      <c r="L1266" s="29">
        <f t="shared" ca="1" si="96"/>
        <v>1.2999999999999999E-2</v>
      </c>
      <c r="M1266">
        <f>Замеры!AC1258</f>
        <v>0</v>
      </c>
    </row>
    <row r="1267" spans="1:13" ht="15.6" x14ac:dyDescent="0.3">
      <c r="A1267" s="58">
        <f>IF(Замеры!B1259=0, " ", Замеры!B1259)</f>
        <v>1256</v>
      </c>
      <c r="B1267" s="59">
        <f>Замеры!J1259</f>
        <v>0</v>
      </c>
      <c r="C1267" s="60" t="str">
        <f>Замеры!G1259</f>
        <v xml:space="preserve">Группа от QF </v>
      </c>
      <c r="D1267" s="29" t="s">
        <v>73</v>
      </c>
      <c r="E1267" s="28">
        <f>Замеры!L1259</f>
        <v>0</v>
      </c>
      <c r="F1267" s="29" t="s">
        <v>85</v>
      </c>
      <c r="G1267" s="29">
        <f t="shared" si="97"/>
        <v>15</v>
      </c>
      <c r="H1267" s="29">
        <f t="shared" si="98"/>
        <v>30</v>
      </c>
      <c r="I1267" s="29" t="s">
        <v>72</v>
      </c>
      <c r="J1267" s="29">
        <f t="shared" ca="1" si="95"/>
        <v>21.6</v>
      </c>
      <c r="K1267" s="29">
        <f t="shared" si="99"/>
        <v>0.3</v>
      </c>
      <c r="L1267" s="29">
        <f t="shared" ca="1" si="96"/>
        <v>1.7999999999999999E-2</v>
      </c>
      <c r="M1267">
        <f>Замеры!AC1259</f>
        <v>0</v>
      </c>
    </row>
    <row r="1268" spans="1:13" ht="15.6" x14ac:dyDescent="0.3">
      <c r="A1268" s="58">
        <f>IF(Замеры!B1260=0, " ", Замеры!B1260)</f>
        <v>1257</v>
      </c>
      <c r="B1268" s="59">
        <f>Замеры!J1260</f>
        <v>0</v>
      </c>
      <c r="C1268" s="60" t="str">
        <f>Замеры!G1260</f>
        <v xml:space="preserve">Группа от QF </v>
      </c>
      <c r="D1268" s="29" t="s">
        <v>73</v>
      </c>
      <c r="E1268" s="28">
        <f>Замеры!L1260</f>
        <v>0</v>
      </c>
      <c r="F1268" s="29" t="s">
        <v>85</v>
      </c>
      <c r="G1268" s="29">
        <f t="shared" si="97"/>
        <v>15</v>
      </c>
      <c r="H1268" s="29">
        <f t="shared" si="98"/>
        <v>30</v>
      </c>
      <c r="I1268" s="29" t="s">
        <v>72</v>
      </c>
      <c r="J1268" s="29">
        <f t="shared" ca="1" si="95"/>
        <v>21.4</v>
      </c>
      <c r="K1268" s="29">
        <f t="shared" si="99"/>
        <v>0.3</v>
      </c>
      <c r="L1268" s="29">
        <f t="shared" ca="1" si="96"/>
        <v>8.9999999999999993E-3</v>
      </c>
      <c r="M1268">
        <f>Замеры!AC1260</f>
        <v>0</v>
      </c>
    </row>
    <row r="1269" spans="1:13" ht="15.6" x14ac:dyDescent="0.3">
      <c r="A1269" s="58">
        <f>IF(Замеры!B1261=0, " ", Замеры!B1261)</f>
        <v>1258</v>
      </c>
      <c r="B1269" s="59">
        <f>Замеры!J1261</f>
        <v>0</v>
      </c>
      <c r="C1269" s="60" t="str">
        <f>Замеры!G1261</f>
        <v xml:space="preserve">Группа от QF </v>
      </c>
      <c r="D1269" s="29" t="s">
        <v>73</v>
      </c>
      <c r="E1269" s="28">
        <f>Замеры!L1261</f>
        <v>0</v>
      </c>
      <c r="F1269" s="29" t="s">
        <v>85</v>
      </c>
      <c r="G1269" s="29">
        <f t="shared" si="97"/>
        <v>15</v>
      </c>
      <c r="H1269" s="29">
        <f t="shared" si="98"/>
        <v>30</v>
      </c>
      <c r="I1269" s="29" t="s">
        <v>72</v>
      </c>
      <c r="J1269" s="29">
        <f t="shared" ca="1" si="95"/>
        <v>21.5</v>
      </c>
      <c r="K1269" s="29">
        <f t="shared" si="99"/>
        <v>0.3</v>
      </c>
      <c r="L1269" s="29">
        <f t="shared" ca="1" si="96"/>
        <v>8.9999999999999993E-3</v>
      </c>
      <c r="M1269">
        <f>Замеры!AC1261</f>
        <v>0</v>
      </c>
    </row>
    <row r="1270" spans="1:13" ht="15.6" x14ac:dyDescent="0.3">
      <c r="A1270" s="58">
        <f>IF(Замеры!B1262=0, " ", Замеры!B1262)</f>
        <v>1259</v>
      </c>
      <c r="B1270" s="59">
        <f>Замеры!J1262</f>
        <v>0</v>
      </c>
      <c r="C1270" s="60" t="str">
        <f>Замеры!G1262</f>
        <v xml:space="preserve">Группа от QF </v>
      </c>
      <c r="D1270" s="29" t="s">
        <v>73</v>
      </c>
      <c r="E1270" s="28">
        <f>Замеры!L1262</f>
        <v>0</v>
      </c>
      <c r="F1270" s="29" t="s">
        <v>85</v>
      </c>
      <c r="G1270" s="29">
        <f t="shared" si="97"/>
        <v>15</v>
      </c>
      <c r="H1270" s="29">
        <f t="shared" si="98"/>
        <v>30</v>
      </c>
      <c r="I1270" s="29" t="s">
        <v>72</v>
      </c>
      <c r="J1270" s="29">
        <f t="shared" ca="1" si="95"/>
        <v>20.6</v>
      </c>
      <c r="K1270" s="29">
        <f t="shared" si="99"/>
        <v>0.3</v>
      </c>
      <c r="L1270" s="29">
        <f t="shared" ca="1" si="96"/>
        <v>1.4999999999999999E-2</v>
      </c>
      <c r="M1270">
        <f>Замеры!AC1262</f>
        <v>0</v>
      </c>
    </row>
    <row r="1271" spans="1:13" ht="15.6" x14ac:dyDescent="0.3">
      <c r="A1271" s="58">
        <f>IF(Замеры!B1263=0, " ", Замеры!B1263)</f>
        <v>1260</v>
      </c>
      <c r="B1271" s="59">
        <f>Замеры!J1263</f>
        <v>0</v>
      </c>
      <c r="C1271" s="60" t="str">
        <f>Замеры!G1263</f>
        <v xml:space="preserve">Группа от QF </v>
      </c>
      <c r="D1271" s="29" t="s">
        <v>73</v>
      </c>
      <c r="E1271" s="28">
        <f>Замеры!L1263</f>
        <v>0</v>
      </c>
      <c r="F1271" s="29" t="s">
        <v>85</v>
      </c>
      <c r="G1271" s="29">
        <f t="shared" si="97"/>
        <v>15</v>
      </c>
      <c r="H1271" s="29">
        <f t="shared" si="98"/>
        <v>30</v>
      </c>
      <c r="I1271" s="29" t="s">
        <v>72</v>
      </c>
      <c r="J1271" s="29">
        <f t="shared" ca="1" si="95"/>
        <v>20.6</v>
      </c>
      <c r="K1271" s="29">
        <f t="shared" si="99"/>
        <v>0.3</v>
      </c>
      <c r="L1271" s="29">
        <f t="shared" ca="1" si="96"/>
        <v>8.9999999999999993E-3</v>
      </c>
      <c r="M1271">
        <f>Замеры!AC1263</f>
        <v>0</v>
      </c>
    </row>
    <row r="1272" spans="1:13" ht="15.6" x14ac:dyDescent="0.3">
      <c r="A1272" s="58">
        <f>IF(Замеры!B1264=0, " ", Замеры!B1264)</f>
        <v>1261</v>
      </c>
      <c r="B1272" s="59">
        <f>Замеры!J1264</f>
        <v>0</v>
      </c>
      <c r="C1272" s="60" t="str">
        <f>Замеры!G1264</f>
        <v xml:space="preserve">Группа от QF </v>
      </c>
      <c r="D1272" s="29" t="s">
        <v>73</v>
      </c>
      <c r="E1272" s="28">
        <f>Замеры!L1264</f>
        <v>0</v>
      </c>
      <c r="F1272" s="29" t="s">
        <v>85</v>
      </c>
      <c r="G1272" s="29">
        <f t="shared" si="97"/>
        <v>15</v>
      </c>
      <c r="H1272" s="29">
        <f t="shared" si="98"/>
        <v>30</v>
      </c>
      <c r="I1272" s="29" t="s">
        <v>72</v>
      </c>
      <c r="J1272" s="29">
        <f t="shared" ca="1" si="95"/>
        <v>21.6</v>
      </c>
      <c r="K1272" s="29">
        <f t="shared" si="99"/>
        <v>0.3</v>
      </c>
      <c r="L1272" s="29">
        <f t="shared" ca="1" si="96"/>
        <v>1.7999999999999999E-2</v>
      </c>
      <c r="M1272">
        <f>Замеры!AC1264</f>
        <v>0</v>
      </c>
    </row>
    <row r="1273" spans="1:13" ht="15.6" x14ac:dyDescent="0.3">
      <c r="A1273" s="58">
        <f>IF(Замеры!B1265=0, " ", Замеры!B1265)</f>
        <v>1262</v>
      </c>
      <c r="B1273" s="59">
        <f>Замеры!J1265</f>
        <v>0</v>
      </c>
      <c r="C1273" s="60" t="str">
        <f>Замеры!G1265</f>
        <v xml:space="preserve">Группа от QF </v>
      </c>
      <c r="D1273" s="29" t="s">
        <v>73</v>
      </c>
      <c r="E1273" s="28">
        <f>Замеры!L1265</f>
        <v>0</v>
      </c>
      <c r="F1273" s="29" t="s">
        <v>85</v>
      </c>
      <c r="G1273" s="29">
        <f t="shared" si="97"/>
        <v>15</v>
      </c>
      <c r="H1273" s="29">
        <f t="shared" si="98"/>
        <v>30</v>
      </c>
      <c r="I1273" s="29" t="s">
        <v>72</v>
      </c>
      <c r="J1273" s="29">
        <f t="shared" ca="1" si="95"/>
        <v>20.5</v>
      </c>
      <c r="K1273" s="29">
        <f t="shared" si="99"/>
        <v>0.3</v>
      </c>
      <c r="L1273" s="29">
        <f t="shared" ca="1" si="96"/>
        <v>1.4E-2</v>
      </c>
      <c r="M1273">
        <f>Замеры!AC1265</f>
        <v>0</v>
      </c>
    </row>
    <row r="1274" spans="1:13" ht="15.6" x14ac:dyDescent="0.3">
      <c r="A1274" s="58">
        <f>IF(Замеры!B1266=0, " ", Замеры!B1266)</f>
        <v>1263</v>
      </c>
      <c r="B1274" s="59">
        <f>Замеры!J1266</f>
        <v>0</v>
      </c>
      <c r="C1274" s="60" t="str">
        <f>Замеры!G1266</f>
        <v xml:space="preserve">Группа от QF </v>
      </c>
      <c r="D1274" s="29" t="s">
        <v>73</v>
      </c>
      <c r="E1274" s="28">
        <f>Замеры!L1266</f>
        <v>0</v>
      </c>
      <c r="F1274" s="29" t="s">
        <v>85</v>
      </c>
      <c r="G1274" s="29">
        <f t="shared" si="97"/>
        <v>15</v>
      </c>
      <c r="H1274" s="29">
        <f t="shared" si="98"/>
        <v>30</v>
      </c>
      <c r="I1274" s="29" t="s">
        <v>72</v>
      </c>
      <c r="J1274" s="29">
        <f t="shared" ca="1" si="95"/>
        <v>21.5</v>
      </c>
      <c r="K1274" s="29">
        <f t="shared" si="99"/>
        <v>0.3</v>
      </c>
      <c r="L1274" s="29">
        <f t="shared" ca="1" si="96"/>
        <v>1.2E-2</v>
      </c>
      <c r="M1274">
        <f>Замеры!AC1266</f>
        <v>0</v>
      </c>
    </row>
    <row r="1275" spans="1:13" ht="15.6" x14ac:dyDescent="0.3">
      <c r="A1275" s="58">
        <f>IF(Замеры!B1267=0, " ", Замеры!B1267)</f>
        <v>1264</v>
      </c>
      <c r="B1275" s="59">
        <f>Замеры!J1267</f>
        <v>0</v>
      </c>
      <c r="C1275" s="60" t="str">
        <f>Замеры!G1267</f>
        <v xml:space="preserve">Группа от QF </v>
      </c>
      <c r="D1275" s="29" t="s">
        <v>73</v>
      </c>
      <c r="E1275" s="28">
        <f>Замеры!L1267</f>
        <v>0</v>
      </c>
      <c r="F1275" s="29" t="s">
        <v>85</v>
      </c>
      <c r="G1275" s="29">
        <f t="shared" si="97"/>
        <v>15</v>
      </c>
      <c r="H1275" s="29">
        <f t="shared" si="98"/>
        <v>30</v>
      </c>
      <c r="I1275" s="29" t="s">
        <v>72</v>
      </c>
      <c r="J1275" s="29">
        <f t="shared" ca="1" si="95"/>
        <v>21</v>
      </c>
      <c r="K1275" s="29">
        <f t="shared" si="99"/>
        <v>0.3</v>
      </c>
      <c r="L1275" s="29">
        <f t="shared" ca="1" si="96"/>
        <v>7.0000000000000001E-3</v>
      </c>
      <c r="M1275">
        <f>Замеры!AC1267</f>
        <v>0</v>
      </c>
    </row>
    <row r="1276" spans="1:13" ht="15.6" x14ac:dyDescent="0.3">
      <c r="A1276" s="58">
        <f>IF(Замеры!B1268=0, " ", Замеры!B1268)</f>
        <v>1265</v>
      </c>
      <c r="B1276" s="59">
        <f>Замеры!J1268</f>
        <v>0</v>
      </c>
      <c r="C1276" s="60" t="str">
        <f>Замеры!G1268</f>
        <v xml:space="preserve">Группа от QF </v>
      </c>
      <c r="D1276" s="29" t="s">
        <v>73</v>
      </c>
      <c r="E1276" s="28">
        <f>Замеры!L1268</f>
        <v>0</v>
      </c>
      <c r="F1276" s="29" t="s">
        <v>85</v>
      </c>
      <c r="G1276" s="29">
        <f t="shared" si="97"/>
        <v>15</v>
      </c>
      <c r="H1276" s="29">
        <f t="shared" si="98"/>
        <v>30</v>
      </c>
      <c r="I1276" s="29" t="s">
        <v>72</v>
      </c>
      <c r="J1276" s="29">
        <f t="shared" ca="1" si="95"/>
        <v>21.4</v>
      </c>
      <c r="K1276" s="29">
        <f t="shared" si="99"/>
        <v>0.3</v>
      </c>
      <c r="L1276" s="29">
        <f t="shared" ca="1" si="96"/>
        <v>0.01</v>
      </c>
      <c r="M1276">
        <f>Замеры!AC1268</f>
        <v>0</v>
      </c>
    </row>
    <row r="1277" spans="1:13" ht="15.6" x14ac:dyDescent="0.3">
      <c r="A1277" s="58">
        <f>IF(Замеры!B1269=0, " ", Замеры!B1269)</f>
        <v>1266</v>
      </c>
      <c r="B1277" s="59">
        <f>Замеры!J1269</f>
        <v>0</v>
      </c>
      <c r="C1277" s="60" t="str">
        <f>Замеры!G1269</f>
        <v xml:space="preserve">Группа от QF </v>
      </c>
      <c r="D1277" s="29" t="s">
        <v>73</v>
      </c>
      <c r="E1277" s="28">
        <f>Замеры!L1269</f>
        <v>0</v>
      </c>
      <c r="F1277" s="29" t="s">
        <v>85</v>
      </c>
      <c r="G1277" s="29">
        <f t="shared" si="97"/>
        <v>15</v>
      </c>
      <c r="H1277" s="29">
        <f t="shared" si="98"/>
        <v>30</v>
      </c>
      <c r="I1277" s="29" t="s">
        <v>72</v>
      </c>
      <c r="J1277" s="29">
        <f t="shared" ca="1" si="95"/>
        <v>20.5</v>
      </c>
      <c r="K1277" s="29">
        <f t="shared" si="99"/>
        <v>0.3</v>
      </c>
      <c r="L1277" s="29">
        <f t="shared" ca="1" si="96"/>
        <v>8.9999999999999993E-3</v>
      </c>
      <c r="M1277">
        <f>Замеры!AC1269</f>
        <v>0</v>
      </c>
    </row>
    <row r="1278" spans="1:13" ht="15.6" x14ac:dyDescent="0.3">
      <c r="A1278" s="58">
        <f>IF(Замеры!B1270=0, " ", Замеры!B1270)</f>
        <v>1267</v>
      </c>
      <c r="B1278" s="59">
        <f>Замеры!J1270</f>
        <v>0</v>
      </c>
      <c r="C1278" s="60" t="str">
        <f>Замеры!G1270</f>
        <v xml:space="preserve">Группа от QF </v>
      </c>
      <c r="D1278" s="29" t="s">
        <v>73</v>
      </c>
      <c r="E1278" s="28">
        <f>Замеры!L1270</f>
        <v>0</v>
      </c>
      <c r="F1278" s="29" t="s">
        <v>85</v>
      </c>
      <c r="G1278" s="29">
        <f t="shared" si="97"/>
        <v>15</v>
      </c>
      <c r="H1278" s="29">
        <f t="shared" si="98"/>
        <v>30</v>
      </c>
      <c r="I1278" s="29" t="s">
        <v>72</v>
      </c>
      <c r="J1278" s="29">
        <f t="shared" ca="1" si="95"/>
        <v>20.2</v>
      </c>
      <c r="K1278" s="29">
        <f t="shared" si="99"/>
        <v>0.3</v>
      </c>
      <c r="L1278" s="29">
        <f t="shared" ca="1" si="96"/>
        <v>8.9999999999999993E-3</v>
      </c>
      <c r="M1278">
        <f>Замеры!AC1270</f>
        <v>0</v>
      </c>
    </row>
    <row r="1279" spans="1:13" ht="15.6" x14ac:dyDescent="0.3">
      <c r="A1279" s="58">
        <f>IF(Замеры!B1271=0, " ", Замеры!B1271)</f>
        <v>1268</v>
      </c>
      <c r="B1279" s="59">
        <f>Замеры!J1271</f>
        <v>0</v>
      </c>
      <c r="C1279" s="60" t="str">
        <f>Замеры!G1271</f>
        <v xml:space="preserve">Группа от QF </v>
      </c>
      <c r="D1279" s="29" t="s">
        <v>73</v>
      </c>
      <c r="E1279" s="28">
        <f>Замеры!L1271</f>
        <v>0</v>
      </c>
      <c r="F1279" s="29" t="s">
        <v>85</v>
      </c>
      <c r="G1279" s="29">
        <f t="shared" si="97"/>
        <v>15</v>
      </c>
      <c r="H1279" s="29">
        <f t="shared" si="98"/>
        <v>30</v>
      </c>
      <c r="I1279" s="29" t="s">
        <v>72</v>
      </c>
      <c r="J1279" s="29">
        <f t="shared" ca="1" si="95"/>
        <v>21.9</v>
      </c>
      <c r="K1279" s="29">
        <f t="shared" si="99"/>
        <v>0.3</v>
      </c>
      <c r="L1279" s="29">
        <f t="shared" ca="1" si="96"/>
        <v>1.2E-2</v>
      </c>
      <c r="M1279">
        <f>Замеры!AC1271</f>
        <v>0</v>
      </c>
    </row>
    <row r="1280" spans="1:13" ht="15.6" x14ac:dyDescent="0.3">
      <c r="A1280" s="58">
        <f>IF(Замеры!B1272=0, " ", Замеры!B1272)</f>
        <v>1269</v>
      </c>
      <c r="B1280" s="59">
        <f>Замеры!J1272</f>
        <v>0</v>
      </c>
      <c r="C1280" s="60" t="str">
        <f>Замеры!G1272</f>
        <v xml:space="preserve">Группа от QF </v>
      </c>
      <c r="D1280" s="29" t="s">
        <v>73</v>
      </c>
      <c r="E1280" s="28">
        <f>Замеры!L1272</f>
        <v>0</v>
      </c>
      <c r="F1280" s="29" t="s">
        <v>85</v>
      </c>
      <c r="G1280" s="29">
        <f t="shared" si="97"/>
        <v>15</v>
      </c>
      <c r="H1280" s="29">
        <f t="shared" si="98"/>
        <v>30</v>
      </c>
      <c r="I1280" s="29" t="s">
        <v>72</v>
      </c>
      <c r="J1280" s="29">
        <f t="shared" ca="1" si="95"/>
        <v>21.2</v>
      </c>
      <c r="K1280" s="29">
        <f t="shared" si="99"/>
        <v>0.3</v>
      </c>
      <c r="L1280" s="29">
        <f t="shared" ca="1" si="96"/>
        <v>1.4999999999999999E-2</v>
      </c>
      <c r="M1280">
        <f>Замеры!AC1272</f>
        <v>0</v>
      </c>
    </row>
    <row r="1281" spans="1:13" ht="15.6" x14ac:dyDescent="0.3">
      <c r="A1281" s="58">
        <f>IF(Замеры!B1273=0, " ", Замеры!B1273)</f>
        <v>1270</v>
      </c>
      <c r="B1281" s="59">
        <f>Замеры!J1273</f>
        <v>0</v>
      </c>
      <c r="C1281" s="60" t="str">
        <f>Замеры!G1273</f>
        <v xml:space="preserve">Группа от QF </v>
      </c>
      <c r="D1281" s="29" t="s">
        <v>73</v>
      </c>
      <c r="E1281" s="28">
        <f>Замеры!L1273</f>
        <v>0</v>
      </c>
      <c r="F1281" s="29" t="s">
        <v>85</v>
      </c>
      <c r="G1281" s="29">
        <f t="shared" si="97"/>
        <v>15</v>
      </c>
      <c r="H1281" s="29">
        <f t="shared" si="98"/>
        <v>30</v>
      </c>
      <c r="I1281" s="29" t="s">
        <v>72</v>
      </c>
      <c r="J1281" s="29">
        <f t="shared" ca="1" si="95"/>
        <v>20.2</v>
      </c>
      <c r="K1281" s="29">
        <f t="shared" si="99"/>
        <v>0.3</v>
      </c>
      <c r="L1281" s="29">
        <f t="shared" ca="1" si="96"/>
        <v>1.4E-2</v>
      </c>
      <c r="M1281">
        <f>Замеры!AC1273</f>
        <v>0</v>
      </c>
    </row>
    <row r="1282" spans="1:13" ht="15.6" x14ac:dyDescent="0.3">
      <c r="A1282" s="58">
        <f>IF(Замеры!B1274=0, " ", Замеры!B1274)</f>
        <v>1271</v>
      </c>
      <c r="B1282" s="59">
        <f>Замеры!J1274</f>
        <v>0</v>
      </c>
      <c r="C1282" s="60" t="str">
        <f>Замеры!G1274</f>
        <v xml:space="preserve">Группа от QF </v>
      </c>
      <c r="D1282" s="29" t="s">
        <v>73</v>
      </c>
      <c r="E1282" s="28">
        <f>Замеры!L1274</f>
        <v>0</v>
      </c>
      <c r="F1282" s="29" t="s">
        <v>85</v>
      </c>
      <c r="G1282" s="29">
        <f t="shared" si="97"/>
        <v>15</v>
      </c>
      <c r="H1282" s="29">
        <f t="shared" si="98"/>
        <v>30</v>
      </c>
      <c r="I1282" s="29" t="s">
        <v>72</v>
      </c>
      <c r="J1282" s="29">
        <f t="shared" ca="1" si="95"/>
        <v>20.8</v>
      </c>
      <c r="K1282" s="29">
        <f t="shared" si="99"/>
        <v>0.3</v>
      </c>
      <c r="L1282" s="29">
        <f t="shared" ca="1" si="96"/>
        <v>1.7999999999999999E-2</v>
      </c>
      <c r="M1282">
        <f>Замеры!AC1274</f>
        <v>0</v>
      </c>
    </row>
    <row r="1283" spans="1:13" ht="15.6" x14ac:dyDescent="0.3">
      <c r="A1283" s="58">
        <f>IF(Замеры!B1275=0, " ", Замеры!B1275)</f>
        <v>1272</v>
      </c>
      <c r="B1283" s="59">
        <f>Замеры!J1275</f>
        <v>0</v>
      </c>
      <c r="C1283" s="60" t="str">
        <f>Замеры!G1275</f>
        <v xml:space="preserve">Группа от QF </v>
      </c>
      <c r="D1283" s="29" t="s">
        <v>73</v>
      </c>
      <c r="E1283" s="28">
        <f>Замеры!L1275</f>
        <v>0</v>
      </c>
      <c r="F1283" s="29" t="s">
        <v>85</v>
      </c>
      <c r="G1283" s="29">
        <f t="shared" si="97"/>
        <v>15</v>
      </c>
      <c r="H1283" s="29">
        <f t="shared" si="98"/>
        <v>30</v>
      </c>
      <c r="I1283" s="29" t="s">
        <v>72</v>
      </c>
      <c r="J1283" s="29">
        <f t="shared" ca="1" si="95"/>
        <v>21.5</v>
      </c>
      <c r="K1283" s="29">
        <f t="shared" si="99"/>
        <v>0.3</v>
      </c>
      <c r="L1283" s="29">
        <f t="shared" ca="1" si="96"/>
        <v>1.6E-2</v>
      </c>
      <c r="M1283">
        <f>Замеры!AC1275</f>
        <v>0</v>
      </c>
    </row>
    <row r="1284" spans="1:13" ht="15.6" x14ac:dyDescent="0.3">
      <c r="A1284" s="58">
        <f>IF(Замеры!B1276=0, " ", Замеры!B1276)</f>
        <v>1273</v>
      </c>
      <c r="B1284" s="59">
        <f>Замеры!J1276</f>
        <v>0</v>
      </c>
      <c r="C1284" s="60" t="str">
        <f>Замеры!G1276</f>
        <v xml:space="preserve">Группа от QF </v>
      </c>
      <c r="D1284" s="29" t="s">
        <v>73</v>
      </c>
      <c r="E1284" s="28">
        <f>Замеры!L1276</f>
        <v>0</v>
      </c>
      <c r="F1284" s="29" t="s">
        <v>85</v>
      </c>
      <c r="G1284" s="29">
        <f t="shared" si="97"/>
        <v>15</v>
      </c>
      <c r="H1284" s="29">
        <f t="shared" si="98"/>
        <v>30</v>
      </c>
      <c r="I1284" s="29" t="s">
        <v>72</v>
      </c>
      <c r="J1284" s="29">
        <f t="shared" ca="1" si="95"/>
        <v>20.7</v>
      </c>
      <c r="K1284" s="29">
        <f t="shared" si="99"/>
        <v>0.3</v>
      </c>
      <c r="L1284" s="29">
        <f t="shared" ca="1" si="96"/>
        <v>1.4999999999999999E-2</v>
      </c>
      <c r="M1284">
        <f>Замеры!AC1276</f>
        <v>0</v>
      </c>
    </row>
    <row r="1285" spans="1:13" ht="15.6" x14ac:dyDescent="0.3">
      <c r="A1285" s="58">
        <f>IF(Замеры!B1277=0, " ", Замеры!B1277)</f>
        <v>1274</v>
      </c>
      <c r="B1285" s="59">
        <f>Замеры!J1277</f>
        <v>0</v>
      </c>
      <c r="C1285" s="60" t="str">
        <f>Замеры!G1277</f>
        <v xml:space="preserve">Группа от QF </v>
      </c>
      <c r="D1285" s="29" t="s">
        <v>73</v>
      </c>
      <c r="E1285" s="28">
        <f>Замеры!L1277</f>
        <v>0</v>
      </c>
      <c r="F1285" s="29" t="s">
        <v>85</v>
      </c>
      <c r="G1285" s="29">
        <f t="shared" si="97"/>
        <v>15</v>
      </c>
      <c r="H1285" s="29">
        <f t="shared" si="98"/>
        <v>30</v>
      </c>
      <c r="I1285" s="29" t="s">
        <v>72</v>
      </c>
      <c r="J1285" s="29">
        <f t="shared" ca="1" si="95"/>
        <v>20.100000000000001</v>
      </c>
      <c r="K1285" s="29">
        <f t="shared" si="99"/>
        <v>0.3</v>
      </c>
      <c r="L1285" s="29">
        <f t="shared" ca="1" si="96"/>
        <v>1.2999999999999999E-2</v>
      </c>
      <c r="M1285">
        <f>Замеры!AC1277</f>
        <v>0</v>
      </c>
    </row>
    <row r="1286" spans="1:13" ht="15.6" x14ac:dyDescent="0.3">
      <c r="A1286" s="58">
        <f>IF(Замеры!B1278=0, " ", Замеры!B1278)</f>
        <v>1275</v>
      </c>
      <c r="B1286" s="59">
        <f>Замеры!J1278</f>
        <v>0</v>
      </c>
      <c r="C1286" s="60" t="str">
        <f>Замеры!G1278</f>
        <v xml:space="preserve">Группа от QF </v>
      </c>
      <c r="D1286" s="29" t="s">
        <v>73</v>
      </c>
      <c r="E1286" s="28">
        <f>Замеры!L1278</f>
        <v>0</v>
      </c>
      <c r="F1286" s="29" t="s">
        <v>85</v>
      </c>
      <c r="G1286" s="29">
        <f t="shared" si="97"/>
        <v>15</v>
      </c>
      <c r="H1286" s="29">
        <f t="shared" si="98"/>
        <v>30</v>
      </c>
      <c r="I1286" s="29" t="s">
        <v>72</v>
      </c>
      <c r="J1286" s="29">
        <f t="shared" ca="1" si="95"/>
        <v>20.100000000000001</v>
      </c>
      <c r="K1286" s="29">
        <f t="shared" si="99"/>
        <v>0.3</v>
      </c>
      <c r="L1286" s="29">
        <f t="shared" ca="1" si="96"/>
        <v>7.0000000000000001E-3</v>
      </c>
      <c r="M1286">
        <f>Замеры!AC1278</f>
        <v>0</v>
      </c>
    </row>
    <row r="1287" spans="1:13" ht="15.6" x14ac:dyDescent="0.3">
      <c r="A1287" s="58">
        <f>IF(Замеры!B1279=0, " ", Замеры!B1279)</f>
        <v>1276</v>
      </c>
      <c r="B1287" s="59">
        <f>Замеры!J1279</f>
        <v>0</v>
      </c>
      <c r="C1287" s="60" t="str">
        <f>Замеры!G1279</f>
        <v xml:space="preserve">Группа от QF </v>
      </c>
      <c r="D1287" s="29" t="s">
        <v>73</v>
      </c>
      <c r="E1287" s="28">
        <f>Замеры!L1279</f>
        <v>0</v>
      </c>
      <c r="F1287" s="29" t="s">
        <v>85</v>
      </c>
      <c r="G1287" s="29">
        <f t="shared" si="97"/>
        <v>15</v>
      </c>
      <c r="H1287" s="29">
        <f t="shared" si="98"/>
        <v>30</v>
      </c>
      <c r="I1287" s="29" t="s">
        <v>72</v>
      </c>
      <c r="J1287" s="29">
        <f t="shared" ca="1" si="95"/>
        <v>20.100000000000001</v>
      </c>
      <c r="K1287" s="29">
        <f t="shared" si="99"/>
        <v>0.3</v>
      </c>
      <c r="L1287" s="29">
        <f t="shared" ca="1" si="96"/>
        <v>1.7000000000000001E-2</v>
      </c>
      <c r="M1287">
        <f>Замеры!AC1279</f>
        <v>0</v>
      </c>
    </row>
    <row r="1288" spans="1:13" ht="15.6" x14ac:dyDescent="0.3">
      <c r="A1288" s="58">
        <f>IF(Замеры!B1280=0, " ", Замеры!B1280)</f>
        <v>1277</v>
      </c>
      <c r="B1288" s="59">
        <f>Замеры!J1280</f>
        <v>0</v>
      </c>
      <c r="C1288" s="60" t="str">
        <f>Замеры!G1280</f>
        <v xml:space="preserve">Группа от QF </v>
      </c>
      <c r="D1288" s="29" t="s">
        <v>73</v>
      </c>
      <c r="E1288" s="28">
        <f>Замеры!L1280</f>
        <v>0</v>
      </c>
      <c r="F1288" s="29" t="s">
        <v>85</v>
      </c>
      <c r="G1288" s="29">
        <f t="shared" si="97"/>
        <v>15</v>
      </c>
      <c r="H1288" s="29">
        <f t="shared" si="98"/>
        <v>30</v>
      </c>
      <c r="I1288" s="29" t="s">
        <v>72</v>
      </c>
      <c r="J1288" s="29">
        <f t="shared" ca="1" si="95"/>
        <v>20.7</v>
      </c>
      <c r="K1288" s="29">
        <f t="shared" si="99"/>
        <v>0.3</v>
      </c>
      <c r="L1288" s="29">
        <f t="shared" ca="1" si="96"/>
        <v>8.0000000000000002E-3</v>
      </c>
      <c r="M1288">
        <f>Замеры!AC1280</f>
        <v>0</v>
      </c>
    </row>
    <row r="1289" spans="1:13" ht="15.6" x14ac:dyDescent="0.3">
      <c r="A1289" s="58">
        <f>IF(Замеры!B1281=0, " ", Замеры!B1281)</f>
        <v>1278</v>
      </c>
      <c r="B1289" s="59">
        <f>Замеры!J1281</f>
        <v>0</v>
      </c>
      <c r="C1289" s="60" t="str">
        <f>Замеры!G1281</f>
        <v xml:space="preserve">Группа от QF </v>
      </c>
      <c r="D1289" s="29" t="s">
        <v>73</v>
      </c>
      <c r="E1289" s="28">
        <f>Замеры!L1281</f>
        <v>0</v>
      </c>
      <c r="F1289" s="29" t="s">
        <v>85</v>
      </c>
      <c r="G1289" s="29">
        <f t="shared" si="97"/>
        <v>15</v>
      </c>
      <c r="H1289" s="29">
        <f t="shared" si="98"/>
        <v>30</v>
      </c>
      <c r="I1289" s="29" t="s">
        <v>72</v>
      </c>
      <c r="J1289" s="29">
        <f t="shared" ca="1" si="95"/>
        <v>21.4</v>
      </c>
      <c r="K1289" s="29">
        <f t="shared" si="99"/>
        <v>0.3</v>
      </c>
      <c r="L1289" s="29">
        <f t="shared" ca="1" si="96"/>
        <v>1.7999999999999999E-2</v>
      </c>
      <c r="M1289">
        <f>Замеры!AC1281</f>
        <v>0</v>
      </c>
    </row>
    <row r="1290" spans="1:13" ht="15.6" x14ac:dyDescent="0.3">
      <c r="A1290" s="58">
        <f>IF(Замеры!B1282=0, " ", Замеры!B1282)</f>
        <v>1279</v>
      </c>
      <c r="B1290" s="59">
        <f>Замеры!J1282</f>
        <v>0</v>
      </c>
      <c r="C1290" s="60" t="str">
        <f>Замеры!G1282</f>
        <v xml:space="preserve">Группа от QF </v>
      </c>
      <c r="D1290" s="29" t="s">
        <v>73</v>
      </c>
      <c r="E1290" s="28">
        <f>Замеры!L1282</f>
        <v>0</v>
      </c>
      <c r="F1290" s="29" t="s">
        <v>85</v>
      </c>
      <c r="G1290" s="29">
        <f t="shared" si="97"/>
        <v>15</v>
      </c>
      <c r="H1290" s="29">
        <f t="shared" si="98"/>
        <v>30</v>
      </c>
      <c r="I1290" s="29" t="s">
        <v>72</v>
      </c>
      <c r="J1290" s="29">
        <f t="shared" ca="1" si="95"/>
        <v>20.8</v>
      </c>
      <c r="K1290" s="29">
        <f t="shared" si="99"/>
        <v>0.3</v>
      </c>
      <c r="L1290" s="29">
        <f t="shared" ca="1" si="96"/>
        <v>1.7999999999999999E-2</v>
      </c>
      <c r="M1290">
        <f>Замеры!AC1282</f>
        <v>0</v>
      </c>
    </row>
    <row r="1291" spans="1:13" ht="15.6" x14ac:dyDescent="0.3">
      <c r="A1291" s="58">
        <f>IF(Замеры!B1283=0, " ", Замеры!B1283)</f>
        <v>1280</v>
      </c>
      <c r="B1291" s="59">
        <f>Замеры!J1283</f>
        <v>0</v>
      </c>
      <c r="C1291" s="60" t="str">
        <f>Замеры!G1283</f>
        <v xml:space="preserve">Группа от QF </v>
      </c>
      <c r="D1291" s="29" t="s">
        <v>73</v>
      </c>
      <c r="E1291" s="28">
        <f>Замеры!L1283</f>
        <v>0</v>
      </c>
      <c r="F1291" s="29" t="s">
        <v>85</v>
      </c>
      <c r="G1291" s="29">
        <f t="shared" si="97"/>
        <v>15</v>
      </c>
      <c r="H1291" s="29">
        <f t="shared" si="98"/>
        <v>30</v>
      </c>
      <c r="I1291" s="29" t="s">
        <v>72</v>
      </c>
      <c r="J1291" s="29">
        <f t="shared" ca="1" si="95"/>
        <v>20.8</v>
      </c>
      <c r="K1291" s="29">
        <f t="shared" si="99"/>
        <v>0.3</v>
      </c>
      <c r="L1291" s="29">
        <f t="shared" ca="1" si="96"/>
        <v>1.6E-2</v>
      </c>
      <c r="M1291">
        <f>Замеры!AC1283</f>
        <v>0</v>
      </c>
    </row>
    <row r="1292" spans="1:13" ht="15.6" x14ac:dyDescent="0.3">
      <c r="A1292" s="58">
        <f>IF(Замеры!B1284=0, " ", Замеры!B1284)</f>
        <v>1281</v>
      </c>
      <c r="B1292" s="59">
        <f>Замеры!J1284</f>
        <v>0</v>
      </c>
      <c r="C1292" s="60" t="str">
        <f>Замеры!G1284</f>
        <v xml:space="preserve">Группа от QF </v>
      </c>
      <c r="D1292" s="29" t="s">
        <v>73</v>
      </c>
      <c r="E1292" s="28">
        <f>Замеры!L1284</f>
        <v>0</v>
      </c>
      <c r="F1292" s="29" t="s">
        <v>85</v>
      </c>
      <c r="G1292" s="29">
        <f t="shared" si="97"/>
        <v>15</v>
      </c>
      <c r="H1292" s="29">
        <f t="shared" si="98"/>
        <v>30</v>
      </c>
      <c r="I1292" s="29" t="s">
        <v>72</v>
      </c>
      <c r="J1292" s="29">
        <f t="shared" ref="J1292:J1355" ca="1" si="100">RANDBETWEEN(201,219)/10</f>
        <v>20.6</v>
      </c>
      <c r="K1292" s="29">
        <f t="shared" si="99"/>
        <v>0.3</v>
      </c>
      <c r="L1292" s="29">
        <f t="shared" ref="L1292:L1355" ca="1" si="101">RANDBETWEEN(7,19)/1000</f>
        <v>8.9999999999999993E-3</v>
      </c>
      <c r="M1292">
        <f>Замеры!AC1284</f>
        <v>0</v>
      </c>
    </row>
    <row r="1293" spans="1:13" ht="15.6" x14ac:dyDescent="0.3">
      <c r="A1293" s="58">
        <f>IF(Замеры!B1285=0, " ", Замеры!B1285)</f>
        <v>1282</v>
      </c>
      <c r="B1293" s="59">
        <f>Замеры!J1285</f>
        <v>0</v>
      </c>
      <c r="C1293" s="60" t="str">
        <f>Замеры!G1285</f>
        <v xml:space="preserve">Группа от QF </v>
      </c>
      <c r="D1293" s="29" t="s">
        <v>73</v>
      </c>
      <c r="E1293" s="28">
        <f>Замеры!L1285</f>
        <v>0</v>
      </c>
      <c r="F1293" s="29" t="s">
        <v>85</v>
      </c>
      <c r="G1293" s="29">
        <f t="shared" ref="G1293:G1356" si="102">$M$9</f>
        <v>15</v>
      </c>
      <c r="H1293" s="29">
        <f t="shared" ref="H1293:H1356" si="103">$N$9</f>
        <v>30</v>
      </c>
      <c r="I1293" s="29" t="s">
        <v>72</v>
      </c>
      <c r="J1293" s="29">
        <f t="shared" ca="1" si="100"/>
        <v>21.8</v>
      </c>
      <c r="K1293" s="29">
        <f t="shared" ref="K1293:K1356" si="104">$O$9</f>
        <v>0.3</v>
      </c>
      <c r="L1293" s="29">
        <f t="shared" ca="1" si="101"/>
        <v>7.0000000000000001E-3</v>
      </c>
      <c r="M1293">
        <f>Замеры!AC1285</f>
        <v>0</v>
      </c>
    </row>
    <row r="1294" spans="1:13" ht="15.6" x14ac:dyDescent="0.3">
      <c r="A1294" s="58">
        <f>IF(Замеры!B1286=0, " ", Замеры!B1286)</f>
        <v>1283</v>
      </c>
      <c r="B1294" s="59">
        <f>Замеры!J1286</f>
        <v>0</v>
      </c>
      <c r="C1294" s="60" t="str">
        <f>Замеры!G1286</f>
        <v xml:space="preserve">Группа от QF </v>
      </c>
      <c r="D1294" s="29" t="s">
        <v>73</v>
      </c>
      <c r="E1294" s="28">
        <f>Замеры!L1286</f>
        <v>0</v>
      </c>
      <c r="F1294" s="29" t="s">
        <v>85</v>
      </c>
      <c r="G1294" s="29">
        <f t="shared" si="102"/>
        <v>15</v>
      </c>
      <c r="H1294" s="29">
        <f t="shared" si="103"/>
        <v>30</v>
      </c>
      <c r="I1294" s="29" t="s">
        <v>72</v>
      </c>
      <c r="J1294" s="29">
        <f t="shared" ca="1" si="100"/>
        <v>21.6</v>
      </c>
      <c r="K1294" s="29">
        <f t="shared" si="104"/>
        <v>0.3</v>
      </c>
      <c r="L1294" s="29">
        <f t="shared" ca="1" si="101"/>
        <v>8.0000000000000002E-3</v>
      </c>
      <c r="M1294">
        <f>Замеры!AC1286</f>
        <v>0</v>
      </c>
    </row>
    <row r="1295" spans="1:13" ht="15.6" x14ac:dyDescent="0.3">
      <c r="A1295" s="58">
        <f>IF(Замеры!B1287=0, " ", Замеры!B1287)</f>
        <v>1284</v>
      </c>
      <c r="B1295" s="59">
        <f>Замеры!J1287</f>
        <v>0</v>
      </c>
      <c r="C1295" s="60" t="str">
        <f>Замеры!G1287</f>
        <v xml:space="preserve">Группа от QF </v>
      </c>
      <c r="D1295" s="29" t="s">
        <v>73</v>
      </c>
      <c r="E1295" s="28">
        <f>Замеры!L1287</f>
        <v>0</v>
      </c>
      <c r="F1295" s="29" t="s">
        <v>85</v>
      </c>
      <c r="G1295" s="29">
        <f t="shared" si="102"/>
        <v>15</v>
      </c>
      <c r="H1295" s="29">
        <f t="shared" si="103"/>
        <v>30</v>
      </c>
      <c r="I1295" s="29" t="s">
        <v>72</v>
      </c>
      <c r="J1295" s="29">
        <f t="shared" ca="1" si="100"/>
        <v>21</v>
      </c>
      <c r="K1295" s="29">
        <f t="shared" si="104"/>
        <v>0.3</v>
      </c>
      <c r="L1295" s="29">
        <f t="shared" ca="1" si="101"/>
        <v>8.0000000000000002E-3</v>
      </c>
      <c r="M1295">
        <f>Замеры!AC1287</f>
        <v>0</v>
      </c>
    </row>
    <row r="1296" spans="1:13" ht="15.6" x14ac:dyDescent="0.3">
      <c r="A1296" s="58">
        <f>IF(Замеры!B1288=0, " ", Замеры!B1288)</f>
        <v>1285</v>
      </c>
      <c r="B1296" s="59">
        <f>Замеры!J1288</f>
        <v>0</v>
      </c>
      <c r="C1296" s="60" t="str">
        <f>Замеры!G1288</f>
        <v xml:space="preserve">Группа от QF </v>
      </c>
      <c r="D1296" s="29" t="s">
        <v>73</v>
      </c>
      <c r="E1296" s="28">
        <f>Замеры!L1288</f>
        <v>0</v>
      </c>
      <c r="F1296" s="29" t="s">
        <v>85</v>
      </c>
      <c r="G1296" s="29">
        <f t="shared" si="102"/>
        <v>15</v>
      </c>
      <c r="H1296" s="29">
        <f t="shared" si="103"/>
        <v>30</v>
      </c>
      <c r="I1296" s="29" t="s">
        <v>72</v>
      </c>
      <c r="J1296" s="29">
        <f t="shared" ca="1" si="100"/>
        <v>21.4</v>
      </c>
      <c r="K1296" s="29">
        <f t="shared" si="104"/>
        <v>0.3</v>
      </c>
      <c r="L1296" s="29">
        <f t="shared" ca="1" si="101"/>
        <v>1.2E-2</v>
      </c>
      <c r="M1296">
        <f>Замеры!AC1288</f>
        <v>0</v>
      </c>
    </row>
    <row r="1297" spans="1:13" ht="15.6" x14ac:dyDescent="0.3">
      <c r="A1297" s="58">
        <f>IF(Замеры!B1289=0, " ", Замеры!B1289)</f>
        <v>1286</v>
      </c>
      <c r="B1297" s="59">
        <f>Замеры!J1289</f>
        <v>0</v>
      </c>
      <c r="C1297" s="60" t="str">
        <f>Замеры!G1289</f>
        <v xml:space="preserve">Группа от QF </v>
      </c>
      <c r="D1297" s="29" t="s">
        <v>73</v>
      </c>
      <c r="E1297" s="28">
        <f>Замеры!L1289</f>
        <v>0</v>
      </c>
      <c r="F1297" s="29" t="s">
        <v>85</v>
      </c>
      <c r="G1297" s="29">
        <f t="shared" si="102"/>
        <v>15</v>
      </c>
      <c r="H1297" s="29">
        <f t="shared" si="103"/>
        <v>30</v>
      </c>
      <c r="I1297" s="29" t="s">
        <v>72</v>
      </c>
      <c r="J1297" s="29">
        <f t="shared" ca="1" si="100"/>
        <v>21.2</v>
      </c>
      <c r="K1297" s="29">
        <f t="shared" si="104"/>
        <v>0.3</v>
      </c>
      <c r="L1297" s="29">
        <f t="shared" ca="1" si="101"/>
        <v>8.9999999999999993E-3</v>
      </c>
      <c r="M1297">
        <f>Замеры!AC1289</f>
        <v>0</v>
      </c>
    </row>
    <row r="1298" spans="1:13" ht="15.6" x14ac:dyDescent="0.3">
      <c r="A1298" s="58">
        <f>IF(Замеры!B1290=0, " ", Замеры!B1290)</f>
        <v>1287</v>
      </c>
      <c r="B1298" s="59">
        <f>Замеры!J1290</f>
        <v>0</v>
      </c>
      <c r="C1298" s="60" t="str">
        <f>Замеры!G1290</f>
        <v xml:space="preserve">Группа от QF </v>
      </c>
      <c r="D1298" s="29" t="s">
        <v>73</v>
      </c>
      <c r="E1298" s="28">
        <f>Замеры!L1290</f>
        <v>0</v>
      </c>
      <c r="F1298" s="29" t="s">
        <v>85</v>
      </c>
      <c r="G1298" s="29">
        <f t="shared" si="102"/>
        <v>15</v>
      </c>
      <c r="H1298" s="29">
        <f t="shared" si="103"/>
        <v>30</v>
      </c>
      <c r="I1298" s="29" t="s">
        <v>72</v>
      </c>
      <c r="J1298" s="29">
        <f t="shared" ca="1" si="100"/>
        <v>20.399999999999999</v>
      </c>
      <c r="K1298" s="29">
        <f t="shared" si="104"/>
        <v>0.3</v>
      </c>
      <c r="L1298" s="29">
        <f t="shared" ca="1" si="101"/>
        <v>1.2999999999999999E-2</v>
      </c>
      <c r="M1298">
        <f>Замеры!AC1290</f>
        <v>0</v>
      </c>
    </row>
    <row r="1299" spans="1:13" ht="15.6" x14ac:dyDescent="0.3">
      <c r="A1299" s="58">
        <f>IF(Замеры!B1291=0, " ", Замеры!B1291)</f>
        <v>1288</v>
      </c>
      <c r="B1299" s="59">
        <f>Замеры!J1291</f>
        <v>0</v>
      </c>
      <c r="C1299" s="60" t="str">
        <f>Замеры!G1291</f>
        <v xml:space="preserve">Группа от QF </v>
      </c>
      <c r="D1299" s="29" t="s">
        <v>73</v>
      </c>
      <c r="E1299" s="28">
        <f>Замеры!L1291</f>
        <v>0</v>
      </c>
      <c r="F1299" s="29" t="s">
        <v>85</v>
      </c>
      <c r="G1299" s="29">
        <f t="shared" si="102"/>
        <v>15</v>
      </c>
      <c r="H1299" s="29">
        <f t="shared" si="103"/>
        <v>30</v>
      </c>
      <c r="I1299" s="29" t="s">
        <v>72</v>
      </c>
      <c r="J1299" s="29">
        <f t="shared" ca="1" si="100"/>
        <v>21.1</v>
      </c>
      <c r="K1299" s="29">
        <f t="shared" si="104"/>
        <v>0.3</v>
      </c>
      <c r="L1299" s="29">
        <f t="shared" ca="1" si="101"/>
        <v>1.6E-2</v>
      </c>
      <c r="M1299">
        <f>Замеры!AC1291</f>
        <v>0</v>
      </c>
    </row>
    <row r="1300" spans="1:13" ht="15.6" x14ac:dyDescent="0.3">
      <c r="A1300" s="58">
        <f>IF(Замеры!B1292=0, " ", Замеры!B1292)</f>
        <v>1289</v>
      </c>
      <c r="B1300" s="59">
        <f>Замеры!J1292</f>
        <v>0</v>
      </c>
      <c r="C1300" s="60" t="str">
        <f>Замеры!G1292</f>
        <v xml:space="preserve">Группа от QF </v>
      </c>
      <c r="D1300" s="29" t="s">
        <v>73</v>
      </c>
      <c r="E1300" s="28">
        <f>Замеры!L1292</f>
        <v>0</v>
      </c>
      <c r="F1300" s="29" t="s">
        <v>85</v>
      </c>
      <c r="G1300" s="29">
        <f t="shared" si="102"/>
        <v>15</v>
      </c>
      <c r="H1300" s="29">
        <f t="shared" si="103"/>
        <v>30</v>
      </c>
      <c r="I1300" s="29" t="s">
        <v>72</v>
      </c>
      <c r="J1300" s="29">
        <f t="shared" ca="1" si="100"/>
        <v>21.2</v>
      </c>
      <c r="K1300" s="29">
        <f t="shared" si="104"/>
        <v>0.3</v>
      </c>
      <c r="L1300" s="29">
        <f t="shared" ca="1" si="101"/>
        <v>7.0000000000000001E-3</v>
      </c>
      <c r="M1300">
        <f>Замеры!AC1292</f>
        <v>0</v>
      </c>
    </row>
    <row r="1301" spans="1:13" ht="15.6" x14ac:dyDescent="0.3">
      <c r="A1301" s="58">
        <f>IF(Замеры!B1293=0, " ", Замеры!B1293)</f>
        <v>1290</v>
      </c>
      <c r="B1301" s="59">
        <f>Замеры!J1293</f>
        <v>0</v>
      </c>
      <c r="C1301" s="60" t="str">
        <f>Замеры!G1293</f>
        <v xml:space="preserve">Группа от QF </v>
      </c>
      <c r="D1301" s="29" t="s">
        <v>73</v>
      </c>
      <c r="E1301" s="28">
        <f>Замеры!L1293</f>
        <v>0</v>
      </c>
      <c r="F1301" s="29" t="s">
        <v>85</v>
      </c>
      <c r="G1301" s="29">
        <f t="shared" si="102"/>
        <v>15</v>
      </c>
      <c r="H1301" s="29">
        <f t="shared" si="103"/>
        <v>30</v>
      </c>
      <c r="I1301" s="29" t="s">
        <v>72</v>
      </c>
      <c r="J1301" s="29">
        <f t="shared" ca="1" si="100"/>
        <v>20.8</v>
      </c>
      <c r="K1301" s="29">
        <f t="shared" si="104"/>
        <v>0.3</v>
      </c>
      <c r="L1301" s="29">
        <f t="shared" ca="1" si="101"/>
        <v>1.7000000000000001E-2</v>
      </c>
      <c r="M1301">
        <f>Замеры!AC1293</f>
        <v>0</v>
      </c>
    </row>
    <row r="1302" spans="1:13" ht="15.6" x14ac:dyDescent="0.3">
      <c r="A1302" s="58">
        <f>IF(Замеры!B1294=0, " ", Замеры!B1294)</f>
        <v>1291</v>
      </c>
      <c r="B1302" s="59">
        <f>Замеры!J1294</f>
        <v>0</v>
      </c>
      <c r="C1302" s="60" t="str">
        <f>Замеры!G1294</f>
        <v xml:space="preserve">Группа от QF </v>
      </c>
      <c r="D1302" s="29" t="s">
        <v>73</v>
      </c>
      <c r="E1302" s="28">
        <f>Замеры!L1294</f>
        <v>0</v>
      </c>
      <c r="F1302" s="29" t="s">
        <v>85</v>
      </c>
      <c r="G1302" s="29">
        <f t="shared" si="102"/>
        <v>15</v>
      </c>
      <c r="H1302" s="29">
        <f t="shared" si="103"/>
        <v>30</v>
      </c>
      <c r="I1302" s="29" t="s">
        <v>72</v>
      </c>
      <c r="J1302" s="29">
        <f t="shared" ca="1" si="100"/>
        <v>20.3</v>
      </c>
      <c r="K1302" s="29">
        <f t="shared" si="104"/>
        <v>0.3</v>
      </c>
      <c r="L1302" s="29">
        <f t="shared" ca="1" si="101"/>
        <v>8.0000000000000002E-3</v>
      </c>
      <c r="M1302">
        <f>Замеры!AC1294</f>
        <v>0</v>
      </c>
    </row>
    <row r="1303" spans="1:13" ht="15.6" x14ac:dyDescent="0.3">
      <c r="A1303" s="58">
        <f>IF(Замеры!B1295=0, " ", Замеры!B1295)</f>
        <v>1292</v>
      </c>
      <c r="B1303" s="59">
        <f>Замеры!J1295</f>
        <v>0</v>
      </c>
      <c r="C1303" s="60" t="str">
        <f>Замеры!G1295</f>
        <v xml:space="preserve">Группа от QF </v>
      </c>
      <c r="D1303" s="29" t="s">
        <v>73</v>
      </c>
      <c r="E1303" s="28">
        <f>Замеры!L1295</f>
        <v>0</v>
      </c>
      <c r="F1303" s="29" t="s">
        <v>85</v>
      </c>
      <c r="G1303" s="29">
        <f t="shared" si="102"/>
        <v>15</v>
      </c>
      <c r="H1303" s="29">
        <f t="shared" si="103"/>
        <v>30</v>
      </c>
      <c r="I1303" s="29" t="s">
        <v>72</v>
      </c>
      <c r="J1303" s="29">
        <f t="shared" ca="1" si="100"/>
        <v>20.5</v>
      </c>
      <c r="K1303" s="29">
        <f t="shared" si="104"/>
        <v>0.3</v>
      </c>
      <c r="L1303" s="29">
        <f t="shared" ca="1" si="101"/>
        <v>8.9999999999999993E-3</v>
      </c>
      <c r="M1303">
        <f>Замеры!AC1295</f>
        <v>0</v>
      </c>
    </row>
    <row r="1304" spans="1:13" ht="15.6" x14ac:dyDescent="0.3">
      <c r="A1304" s="58">
        <f>IF(Замеры!B1296=0, " ", Замеры!B1296)</f>
        <v>1293</v>
      </c>
      <c r="B1304" s="59">
        <f>Замеры!J1296</f>
        <v>0</v>
      </c>
      <c r="C1304" s="60" t="str">
        <f>Замеры!G1296</f>
        <v xml:space="preserve">Группа от QF </v>
      </c>
      <c r="D1304" s="29" t="s">
        <v>73</v>
      </c>
      <c r="E1304" s="28">
        <f>Замеры!L1296</f>
        <v>0</v>
      </c>
      <c r="F1304" s="29" t="s">
        <v>85</v>
      </c>
      <c r="G1304" s="29">
        <f t="shared" si="102"/>
        <v>15</v>
      </c>
      <c r="H1304" s="29">
        <f t="shared" si="103"/>
        <v>30</v>
      </c>
      <c r="I1304" s="29" t="s">
        <v>72</v>
      </c>
      <c r="J1304" s="29">
        <f t="shared" ca="1" si="100"/>
        <v>20.8</v>
      </c>
      <c r="K1304" s="29">
        <f t="shared" si="104"/>
        <v>0.3</v>
      </c>
      <c r="L1304" s="29">
        <f t="shared" ca="1" si="101"/>
        <v>7.0000000000000001E-3</v>
      </c>
      <c r="M1304">
        <f>Замеры!AC1296</f>
        <v>0</v>
      </c>
    </row>
    <row r="1305" spans="1:13" ht="15.6" x14ac:dyDescent="0.3">
      <c r="A1305" s="58">
        <f>IF(Замеры!B1297=0, " ", Замеры!B1297)</f>
        <v>1294</v>
      </c>
      <c r="B1305" s="59">
        <f>Замеры!J1297</f>
        <v>0</v>
      </c>
      <c r="C1305" s="60" t="str">
        <f>Замеры!G1297</f>
        <v xml:space="preserve">Группа от QF </v>
      </c>
      <c r="D1305" s="29" t="s">
        <v>73</v>
      </c>
      <c r="E1305" s="28">
        <f>Замеры!L1297</f>
        <v>0</v>
      </c>
      <c r="F1305" s="29" t="s">
        <v>85</v>
      </c>
      <c r="G1305" s="29">
        <f t="shared" si="102"/>
        <v>15</v>
      </c>
      <c r="H1305" s="29">
        <f t="shared" si="103"/>
        <v>30</v>
      </c>
      <c r="I1305" s="29" t="s">
        <v>72</v>
      </c>
      <c r="J1305" s="29">
        <f t="shared" ca="1" si="100"/>
        <v>21.7</v>
      </c>
      <c r="K1305" s="29">
        <f t="shared" si="104"/>
        <v>0.3</v>
      </c>
      <c r="L1305" s="29">
        <f t="shared" ca="1" si="101"/>
        <v>1.2999999999999999E-2</v>
      </c>
      <c r="M1305">
        <f>Замеры!AC1297</f>
        <v>0</v>
      </c>
    </row>
    <row r="1306" spans="1:13" ht="15.6" x14ac:dyDescent="0.3">
      <c r="A1306" s="58">
        <f>IF(Замеры!B1298=0, " ", Замеры!B1298)</f>
        <v>1295</v>
      </c>
      <c r="B1306" s="59">
        <f>Замеры!J1298</f>
        <v>0</v>
      </c>
      <c r="C1306" s="60" t="str">
        <f>Замеры!G1298</f>
        <v xml:space="preserve">Группа от QF </v>
      </c>
      <c r="D1306" s="29" t="s">
        <v>73</v>
      </c>
      <c r="E1306" s="28">
        <f>Замеры!L1298</f>
        <v>0</v>
      </c>
      <c r="F1306" s="29" t="s">
        <v>85</v>
      </c>
      <c r="G1306" s="29">
        <f t="shared" si="102"/>
        <v>15</v>
      </c>
      <c r="H1306" s="29">
        <f t="shared" si="103"/>
        <v>30</v>
      </c>
      <c r="I1306" s="29" t="s">
        <v>72</v>
      </c>
      <c r="J1306" s="29">
        <f t="shared" ca="1" si="100"/>
        <v>21.6</v>
      </c>
      <c r="K1306" s="29">
        <f t="shared" si="104"/>
        <v>0.3</v>
      </c>
      <c r="L1306" s="29">
        <f t="shared" ca="1" si="101"/>
        <v>1.0999999999999999E-2</v>
      </c>
      <c r="M1306">
        <f>Замеры!AC1298</f>
        <v>0</v>
      </c>
    </row>
    <row r="1307" spans="1:13" ht="15.6" x14ac:dyDescent="0.3">
      <c r="A1307" s="58">
        <f>IF(Замеры!B1299=0, " ", Замеры!B1299)</f>
        <v>1296</v>
      </c>
      <c r="B1307" s="59">
        <f>Замеры!J1299</f>
        <v>0</v>
      </c>
      <c r="C1307" s="60" t="str">
        <f>Замеры!G1299</f>
        <v xml:space="preserve">Группа от QF </v>
      </c>
      <c r="D1307" s="29" t="s">
        <v>73</v>
      </c>
      <c r="E1307" s="28">
        <f>Замеры!L1299</f>
        <v>0</v>
      </c>
      <c r="F1307" s="29" t="s">
        <v>85</v>
      </c>
      <c r="G1307" s="29">
        <f t="shared" si="102"/>
        <v>15</v>
      </c>
      <c r="H1307" s="29">
        <f t="shared" si="103"/>
        <v>30</v>
      </c>
      <c r="I1307" s="29" t="s">
        <v>72</v>
      </c>
      <c r="J1307" s="29">
        <f t="shared" ca="1" si="100"/>
        <v>21</v>
      </c>
      <c r="K1307" s="29">
        <f t="shared" si="104"/>
        <v>0.3</v>
      </c>
      <c r="L1307" s="29">
        <f t="shared" ca="1" si="101"/>
        <v>1.0999999999999999E-2</v>
      </c>
      <c r="M1307">
        <f>Замеры!AC1299</f>
        <v>0</v>
      </c>
    </row>
    <row r="1308" spans="1:13" ht="15.6" x14ac:dyDescent="0.3">
      <c r="A1308" s="58">
        <f>IF(Замеры!B1300=0, " ", Замеры!B1300)</f>
        <v>1297</v>
      </c>
      <c r="B1308" s="59">
        <f>Замеры!J1300</f>
        <v>0</v>
      </c>
      <c r="C1308" s="60" t="str">
        <f>Замеры!G1300</f>
        <v xml:space="preserve">Группа от QF </v>
      </c>
      <c r="D1308" s="29" t="s">
        <v>73</v>
      </c>
      <c r="E1308" s="28">
        <f>Замеры!L1300</f>
        <v>0</v>
      </c>
      <c r="F1308" s="29" t="s">
        <v>85</v>
      </c>
      <c r="G1308" s="29">
        <f t="shared" si="102"/>
        <v>15</v>
      </c>
      <c r="H1308" s="29">
        <f t="shared" si="103"/>
        <v>30</v>
      </c>
      <c r="I1308" s="29" t="s">
        <v>72</v>
      </c>
      <c r="J1308" s="29">
        <f t="shared" ca="1" si="100"/>
        <v>20.8</v>
      </c>
      <c r="K1308" s="29">
        <f t="shared" si="104"/>
        <v>0.3</v>
      </c>
      <c r="L1308" s="29">
        <f t="shared" ca="1" si="101"/>
        <v>1.4999999999999999E-2</v>
      </c>
      <c r="M1308">
        <f>Замеры!AC1300</f>
        <v>0</v>
      </c>
    </row>
    <row r="1309" spans="1:13" ht="15.6" x14ac:dyDescent="0.3">
      <c r="A1309" s="58">
        <f>IF(Замеры!B1301=0, " ", Замеры!B1301)</f>
        <v>1298</v>
      </c>
      <c r="B1309" s="59">
        <f>Замеры!J1301</f>
        <v>0</v>
      </c>
      <c r="C1309" s="60" t="str">
        <f>Замеры!G1301</f>
        <v xml:space="preserve">Группа от QF </v>
      </c>
      <c r="D1309" s="29" t="s">
        <v>73</v>
      </c>
      <c r="E1309" s="28">
        <f>Замеры!L1301</f>
        <v>0</v>
      </c>
      <c r="F1309" s="29" t="s">
        <v>85</v>
      </c>
      <c r="G1309" s="29">
        <f t="shared" si="102"/>
        <v>15</v>
      </c>
      <c r="H1309" s="29">
        <f t="shared" si="103"/>
        <v>30</v>
      </c>
      <c r="I1309" s="29" t="s">
        <v>72</v>
      </c>
      <c r="J1309" s="29">
        <f t="shared" ca="1" si="100"/>
        <v>21.5</v>
      </c>
      <c r="K1309" s="29">
        <f t="shared" si="104"/>
        <v>0.3</v>
      </c>
      <c r="L1309" s="29">
        <f t="shared" ca="1" si="101"/>
        <v>1.7000000000000001E-2</v>
      </c>
      <c r="M1309">
        <f>Замеры!AC1301</f>
        <v>0</v>
      </c>
    </row>
    <row r="1310" spans="1:13" ht="15.6" x14ac:dyDescent="0.3">
      <c r="A1310" s="58">
        <f>IF(Замеры!B1302=0, " ", Замеры!B1302)</f>
        <v>1299</v>
      </c>
      <c r="B1310" s="59">
        <f>Замеры!J1302</f>
        <v>0</v>
      </c>
      <c r="C1310" s="60" t="str">
        <f>Замеры!G1302</f>
        <v xml:space="preserve">Группа от QF </v>
      </c>
      <c r="D1310" s="29" t="s">
        <v>73</v>
      </c>
      <c r="E1310" s="28">
        <f>Замеры!L1302</f>
        <v>0</v>
      </c>
      <c r="F1310" s="29" t="s">
        <v>85</v>
      </c>
      <c r="G1310" s="29">
        <f t="shared" si="102"/>
        <v>15</v>
      </c>
      <c r="H1310" s="29">
        <f t="shared" si="103"/>
        <v>30</v>
      </c>
      <c r="I1310" s="29" t="s">
        <v>72</v>
      </c>
      <c r="J1310" s="29">
        <f t="shared" ca="1" si="100"/>
        <v>20.399999999999999</v>
      </c>
      <c r="K1310" s="29">
        <f t="shared" si="104"/>
        <v>0.3</v>
      </c>
      <c r="L1310" s="29">
        <f t="shared" ca="1" si="101"/>
        <v>1.6E-2</v>
      </c>
      <c r="M1310">
        <f>Замеры!AC1302</f>
        <v>0</v>
      </c>
    </row>
    <row r="1311" spans="1:13" ht="15.6" x14ac:dyDescent="0.3">
      <c r="A1311" s="58">
        <f>IF(Замеры!B1303=0, " ", Замеры!B1303)</f>
        <v>1300</v>
      </c>
      <c r="B1311" s="59">
        <f>Замеры!J1303</f>
        <v>0</v>
      </c>
      <c r="C1311" s="60" t="str">
        <f>Замеры!G1303</f>
        <v xml:space="preserve">Группа от QF </v>
      </c>
      <c r="D1311" s="29" t="s">
        <v>73</v>
      </c>
      <c r="E1311" s="28">
        <f>Замеры!L1303</f>
        <v>0</v>
      </c>
      <c r="F1311" s="29" t="s">
        <v>85</v>
      </c>
      <c r="G1311" s="29">
        <f t="shared" si="102"/>
        <v>15</v>
      </c>
      <c r="H1311" s="29">
        <f t="shared" si="103"/>
        <v>30</v>
      </c>
      <c r="I1311" s="29" t="s">
        <v>72</v>
      </c>
      <c r="J1311" s="29">
        <f t="shared" ca="1" si="100"/>
        <v>20.2</v>
      </c>
      <c r="K1311" s="29">
        <f t="shared" si="104"/>
        <v>0.3</v>
      </c>
      <c r="L1311" s="29">
        <f t="shared" ca="1" si="101"/>
        <v>8.0000000000000002E-3</v>
      </c>
      <c r="M1311">
        <f>Замеры!AC1303</f>
        <v>0</v>
      </c>
    </row>
    <row r="1312" spans="1:13" ht="15.6" x14ac:dyDescent="0.3">
      <c r="A1312" s="58">
        <f>IF(Замеры!B1304=0, " ", Замеры!B1304)</f>
        <v>1301</v>
      </c>
      <c r="B1312" s="59">
        <f>Замеры!J1304</f>
        <v>0</v>
      </c>
      <c r="C1312" s="60" t="str">
        <f>Замеры!G1304</f>
        <v xml:space="preserve">Группа от QF </v>
      </c>
      <c r="D1312" s="29" t="s">
        <v>73</v>
      </c>
      <c r="E1312" s="28">
        <f>Замеры!L1304</f>
        <v>0</v>
      </c>
      <c r="F1312" s="29" t="s">
        <v>85</v>
      </c>
      <c r="G1312" s="29">
        <f t="shared" si="102"/>
        <v>15</v>
      </c>
      <c r="H1312" s="29">
        <f t="shared" si="103"/>
        <v>30</v>
      </c>
      <c r="I1312" s="29" t="s">
        <v>72</v>
      </c>
      <c r="J1312" s="29">
        <f t="shared" ca="1" si="100"/>
        <v>21.9</v>
      </c>
      <c r="K1312" s="29">
        <f t="shared" si="104"/>
        <v>0.3</v>
      </c>
      <c r="L1312" s="29">
        <f t="shared" ca="1" si="101"/>
        <v>1.4E-2</v>
      </c>
      <c r="M1312">
        <f>Замеры!AC1304</f>
        <v>0</v>
      </c>
    </row>
    <row r="1313" spans="1:13" ht="15.6" x14ac:dyDescent="0.3">
      <c r="A1313" s="58">
        <f>IF(Замеры!B1305=0, " ", Замеры!B1305)</f>
        <v>1302</v>
      </c>
      <c r="B1313" s="59">
        <f>Замеры!J1305</f>
        <v>0</v>
      </c>
      <c r="C1313" s="60" t="str">
        <f>Замеры!G1305</f>
        <v xml:space="preserve">Группа от QF </v>
      </c>
      <c r="D1313" s="29" t="s">
        <v>73</v>
      </c>
      <c r="E1313" s="28">
        <f>Замеры!L1305</f>
        <v>0</v>
      </c>
      <c r="F1313" s="29" t="s">
        <v>85</v>
      </c>
      <c r="G1313" s="29">
        <f t="shared" si="102"/>
        <v>15</v>
      </c>
      <c r="H1313" s="29">
        <f t="shared" si="103"/>
        <v>30</v>
      </c>
      <c r="I1313" s="29" t="s">
        <v>72</v>
      </c>
      <c r="J1313" s="29">
        <f t="shared" ca="1" si="100"/>
        <v>21.9</v>
      </c>
      <c r="K1313" s="29">
        <f t="shared" si="104"/>
        <v>0.3</v>
      </c>
      <c r="L1313" s="29">
        <f t="shared" ca="1" si="101"/>
        <v>8.9999999999999993E-3</v>
      </c>
      <c r="M1313">
        <f>Замеры!AC1305</f>
        <v>0</v>
      </c>
    </row>
    <row r="1314" spans="1:13" ht="15.6" x14ac:dyDescent="0.3">
      <c r="A1314" s="58">
        <f>IF(Замеры!B1306=0, " ", Замеры!B1306)</f>
        <v>1303</v>
      </c>
      <c r="B1314" s="59">
        <f>Замеры!J1306</f>
        <v>0</v>
      </c>
      <c r="C1314" s="60" t="str">
        <f>Замеры!G1306</f>
        <v xml:space="preserve">Группа от QF </v>
      </c>
      <c r="D1314" s="29" t="s">
        <v>73</v>
      </c>
      <c r="E1314" s="28">
        <f>Замеры!L1306</f>
        <v>0</v>
      </c>
      <c r="F1314" s="29" t="s">
        <v>85</v>
      </c>
      <c r="G1314" s="29">
        <f t="shared" si="102"/>
        <v>15</v>
      </c>
      <c r="H1314" s="29">
        <f t="shared" si="103"/>
        <v>30</v>
      </c>
      <c r="I1314" s="29" t="s">
        <v>72</v>
      </c>
      <c r="J1314" s="29">
        <f t="shared" ca="1" si="100"/>
        <v>20.100000000000001</v>
      </c>
      <c r="K1314" s="29">
        <f t="shared" si="104"/>
        <v>0.3</v>
      </c>
      <c r="L1314" s="29">
        <f t="shared" ca="1" si="101"/>
        <v>1.7999999999999999E-2</v>
      </c>
      <c r="M1314">
        <f>Замеры!AC1306</f>
        <v>0</v>
      </c>
    </row>
    <row r="1315" spans="1:13" ht="15.6" x14ac:dyDescent="0.3">
      <c r="A1315" s="58">
        <f>IF(Замеры!B1307=0, " ", Замеры!B1307)</f>
        <v>1304</v>
      </c>
      <c r="B1315" s="59">
        <f>Замеры!J1307</f>
        <v>0</v>
      </c>
      <c r="C1315" s="60" t="str">
        <f>Замеры!G1307</f>
        <v xml:space="preserve">Группа от QF </v>
      </c>
      <c r="D1315" s="29" t="s">
        <v>73</v>
      </c>
      <c r="E1315" s="28">
        <f>Замеры!L1307</f>
        <v>0</v>
      </c>
      <c r="F1315" s="29" t="s">
        <v>85</v>
      </c>
      <c r="G1315" s="29">
        <f t="shared" si="102"/>
        <v>15</v>
      </c>
      <c r="H1315" s="29">
        <f t="shared" si="103"/>
        <v>30</v>
      </c>
      <c r="I1315" s="29" t="s">
        <v>72</v>
      </c>
      <c r="J1315" s="29">
        <f t="shared" ca="1" si="100"/>
        <v>20.7</v>
      </c>
      <c r="K1315" s="29">
        <f t="shared" si="104"/>
        <v>0.3</v>
      </c>
      <c r="L1315" s="29">
        <f t="shared" ca="1" si="101"/>
        <v>8.0000000000000002E-3</v>
      </c>
      <c r="M1315">
        <f>Замеры!AC1307</f>
        <v>0</v>
      </c>
    </row>
    <row r="1316" spans="1:13" ht="15.6" x14ac:dyDescent="0.3">
      <c r="A1316" s="58">
        <f>IF(Замеры!B1308=0, " ", Замеры!B1308)</f>
        <v>1305</v>
      </c>
      <c r="B1316" s="59">
        <f>Замеры!J1308</f>
        <v>0</v>
      </c>
      <c r="C1316" s="60" t="str">
        <f>Замеры!G1308</f>
        <v xml:space="preserve">Группа от QF </v>
      </c>
      <c r="D1316" s="29" t="s">
        <v>73</v>
      </c>
      <c r="E1316" s="28">
        <f>Замеры!L1308</f>
        <v>0</v>
      </c>
      <c r="F1316" s="29" t="s">
        <v>85</v>
      </c>
      <c r="G1316" s="29">
        <f t="shared" si="102"/>
        <v>15</v>
      </c>
      <c r="H1316" s="29">
        <f t="shared" si="103"/>
        <v>30</v>
      </c>
      <c r="I1316" s="29" t="s">
        <v>72</v>
      </c>
      <c r="J1316" s="29">
        <f t="shared" ca="1" si="100"/>
        <v>21.2</v>
      </c>
      <c r="K1316" s="29">
        <f t="shared" si="104"/>
        <v>0.3</v>
      </c>
      <c r="L1316" s="29">
        <f t="shared" ca="1" si="101"/>
        <v>0.01</v>
      </c>
      <c r="M1316">
        <f>Замеры!AC1308</f>
        <v>0</v>
      </c>
    </row>
    <row r="1317" spans="1:13" ht="15.6" x14ac:dyDescent="0.3">
      <c r="A1317" s="58">
        <f>IF(Замеры!B1309=0, " ", Замеры!B1309)</f>
        <v>1306</v>
      </c>
      <c r="B1317" s="59">
        <f>Замеры!J1309</f>
        <v>0</v>
      </c>
      <c r="C1317" s="60" t="str">
        <f>Замеры!G1309</f>
        <v xml:space="preserve">Группа от QF </v>
      </c>
      <c r="D1317" s="29" t="s">
        <v>73</v>
      </c>
      <c r="E1317" s="28">
        <f>Замеры!L1309</f>
        <v>0</v>
      </c>
      <c r="F1317" s="29" t="s">
        <v>85</v>
      </c>
      <c r="G1317" s="29">
        <f t="shared" si="102"/>
        <v>15</v>
      </c>
      <c r="H1317" s="29">
        <f t="shared" si="103"/>
        <v>30</v>
      </c>
      <c r="I1317" s="29" t="s">
        <v>72</v>
      </c>
      <c r="J1317" s="29">
        <f t="shared" ca="1" si="100"/>
        <v>21.6</v>
      </c>
      <c r="K1317" s="29">
        <f t="shared" si="104"/>
        <v>0.3</v>
      </c>
      <c r="L1317" s="29">
        <f t="shared" ca="1" si="101"/>
        <v>1.0999999999999999E-2</v>
      </c>
      <c r="M1317">
        <f>Замеры!AC1309</f>
        <v>0</v>
      </c>
    </row>
    <row r="1318" spans="1:13" ht="15.6" x14ac:dyDescent="0.3">
      <c r="A1318" s="58">
        <f>IF(Замеры!B1310=0, " ", Замеры!B1310)</f>
        <v>1307</v>
      </c>
      <c r="B1318" s="59">
        <f>Замеры!J1310</f>
        <v>0</v>
      </c>
      <c r="C1318" s="60" t="str">
        <f>Замеры!G1310</f>
        <v xml:space="preserve">Группа от QF </v>
      </c>
      <c r="D1318" s="29" t="s">
        <v>73</v>
      </c>
      <c r="E1318" s="28">
        <f>Замеры!L1310</f>
        <v>0</v>
      </c>
      <c r="F1318" s="29" t="s">
        <v>85</v>
      </c>
      <c r="G1318" s="29">
        <f t="shared" si="102"/>
        <v>15</v>
      </c>
      <c r="H1318" s="29">
        <f t="shared" si="103"/>
        <v>30</v>
      </c>
      <c r="I1318" s="29" t="s">
        <v>72</v>
      </c>
      <c r="J1318" s="29">
        <f t="shared" ca="1" si="100"/>
        <v>20.6</v>
      </c>
      <c r="K1318" s="29">
        <f t="shared" si="104"/>
        <v>0.3</v>
      </c>
      <c r="L1318" s="29">
        <f t="shared" ca="1" si="101"/>
        <v>8.9999999999999993E-3</v>
      </c>
      <c r="M1318">
        <f>Замеры!AC1310</f>
        <v>0</v>
      </c>
    </row>
    <row r="1319" spans="1:13" ht="15.6" x14ac:dyDescent="0.3">
      <c r="A1319" s="58">
        <f>IF(Замеры!B1311=0, " ", Замеры!B1311)</f>
        <v>1308</v>
      </c>
      <c r="B1319" s="59">
        <f>Замеры!J1311</f>
        <v>0</v>
      </c>
      <c r="C1319" s="60" t="str">
        <f>Замеры!G1311</f>
        <v xml:space="preserve">Группа от QF </v>
      </c>
      <c r="D1319" s="29" t="s">
        <v>73</v>
      </c>
      <c r="E1319" s="28">
        <f>Замеры!L1311</f>
        <v>0</v>
      </c>
      <c r="F1319" s="29" t="s">
        <v>85</v>
      </c>
      <c r="G1319" s="29">
        <f t="shared" si="102"/>
        <v>15</v>
      </c>
      <c r="H1319" s="29">
        <f t="shared" si="103"/>
        <v>30</v>
      </c>
      <c r="I1319" s="29" t="s">
        <v>72</v>
      </c>
      <c r="J1319" s="29">
        <f t="shared" ca="1" si="100"/>
        <v>21.9</v>
      </c>
      <c r="K1319" s="29">
        <f t="shared" si="104"/>
        <v>0.3</v>
      </c>
      <c r="L1319" s="29">
        <f t="shared" ca="1" si="101"/>
        <v>1.2E-2</v>
      </c>
      <c r="M1319">
        <f>Замеры!AC1311</f>
        <v>0</v>
      </c>
    </row>
    <row r="1320" spans="1:13" ht="15.6" x14ac:dyDescent="0.3">
      <c r="A1320" s="58">
        <f>IF(Замеры!B1312=0, " ", Замеры!B1312)</f>
        <v>1309</v>
      </c>
      <c r="B1320" s="59">
        <f>Замеры!J1312</f>
        <v>0</v>
      </c>
      <c r="C1320" s="60" t="str">
        <f>Замеры!G1312</f>
        <v xml:space="preserve">Группа от QF </v>
      </c>
      <c r="D1320" s="29" t="s">
        <v>73</v>
      </c>
      <c r="E1320" s="28">
        <f>Замеры!L1312</f>
        <v>0</v>
      </c>
      <c r="F1320" s="29" t="s">
        <v>85</v>
      </c>
      <c r="G1320" s="29">
        <f t="shared" si="102"/>
        <v>15</v>
      </c>
      <c r="H1320" s="29">
        <f t="shared" si="103"/>
        <v>30</v>
      </c>
      <c r="I1320" s="29" t="s">
        <v>72</v>
      </c>
      <c r="J1320" s="29">
        <f t="shared" ca="1" si="100"/>
        <v>20.100000000000001</v>
      </c>
      <c r="K1320" s="29">
        <f t="shared" si="104"/>
        <v>0.3</v>
      </c>
      <c r="L1320" s="29">
        <f t="shared" ca="1" si="101"/>
        <v>0.01</v>
      </c>
      <c r="M1320">
        <f>Замеры!AC1312</f>
        <v>0</v>
      </c>
    </row>
    <row r="1321" spans="1:13" ht="15.6" x14ac:dyDescent="0.3">
      <c r="A1321" s="58">
        <f>IF(Замеры!B1313=0, " ", Замеры!B1313)</f>
        <v>1310</v>
      </c>
      <c r="B1321" s="59">
        <f>Замеры!J1313</f>
        <v>0</v>
      </c>
      <c r="C1321" s="60" t="str">
        <f>Замеры!G1313</f>
        <v xml:space="preserve">Группа от QF </v>
      </c>
      <c r="D1321" s="29" t="s">
        <v>73</v>
      </c>
      <c r="E1321" s="28">
        <f>Замеры!L1313</f>
        <v>0</v>
      </c>
      <c r="F1321" s="29" t="s">
        <v>85</v>
      </c>
      <c r="G1321" s="29">
        <f t="shared" si="102"/>
        <v>15</v>
      </c>
      <c r="H1321" s="29">
        <f t="shared" si="103"/>
        <v>30</v>
      </c>
      <c r="I1321" s="29" t="s">
        <v>72</v>
      </c>
      <c r="J1321" s="29">
        <f t="shared" ca="1" si="100"/>
        <v>21.8</v>
      </c>
      <c r="K1321" s="29">
        <f t="shared" si="104"/>
        <v>0.3</v>
      </c>
      <c r="L1321" s="29">
        <f t="shared" ca="1" si="101"/>
        <v>8.0000000000000002E-3</v>
      </c>
      <c r="M1321">
        <f>Замеры!AC1313</f>
        <v>0</v>
      </c>
    </row>
    <row r="1322" spans="1:13" ht="15.6" x14ac:dyDescent="0.3">
      <c r="A1322" s="58">
        <f>IF(Замеры!B1314=0, " ", Замеры!B1314)</f>
        <v>1311</v>
      </c>
      <c r="B1322" s="59">
        <f>Замеры!J1314</f>
        <v>0</v>
      </c>
      <c r="C1322" s="60" t="str">
        <f>Замеры!G1314</f>
        <v xml:space="preserve">Группа от QF </v>
      </c>
      <c r="D1322" s="29" t="s">
        <v>73</v>
      </c>
      <c r="E1322" s="28">
        <f>Замеры!L1314</f>
        <v>0</v>
      </c>
      <c r="F1322" s="29" t="s">
        <v>85</v>
      </c>
      <c r="G1322" s="29">
        <f t="shared" si="102"/>
        <v>15</v>
      </c>
      <c r="H1322" s="29">
        <f t="shared" si="103"/>
        <v>30</v>
      </c>
      <c r="I1322" s="29" t="s">
        <v>72</v>
      </c>
      <c r="J1322" s="29">
        <f t="shared" ca="1" si="100"/>
        <v>21.3</v>
      </c>
      <c r="K1322" s="29">
        <f t="shared" si="104"/>
        <v>0.3</v>
      </c>
      <c r="L1322" s="29">
        <f t="shared" ca="1" si="101"/>
        <v>1.4E-2</v>
      </c>
      <c r="M1322">
        <f>Замеры!AC1314</f>
        <v>0</v>
      </c>
    </row>
    <row r="1323" spans="1:13" ht="15.6" x14ac:dyDescent="0.3">
      <c r="A1323" s="58">
        <f>IF(Замеры!B1315=0, " ", Замеры!B1315)</f>
        <v>1312</v>
      </c>
      <c r="B1323" s="59">
        <f>Замеры!J1315</f>
        <v>0</v>
      </c>
      <c r="C1323" s="60" t="str">
        <f>Замеры!G1315</f>
        <v xml:space="preserve">Группа от QF </v>
      </c>
      <c r="D1323" s="29" t="s">
        <v>73</v>
      </c>
      <c r="E1323" s="28">
        <f>Замеры!L1315</f>
        <v>0</v>
      </c>
      <c r="F1323" s="29" t="s">
        <v>85</v>
      </c>
      <c r="G1323" s="29">
        <f t="shared" si="102"/>
        <v>15</v>
      </c>
      <c r="H1323" s="29">
        <f t="shared" si="103"/>
        <v>30</v>
      </c>
      <c r="I1323" s="29" t="s">
        <v>72</v>
      </c>
      <c r="J1323" s="29">
        <f t="shared" ca="1" si="100"/>
        <v>21.5</v>
      </c>
      <c r="K1323" s="29">
        <f t="shared" si="104"/>
        <v>0.3</v>
      </c>
      <c r="L1323" s="29">
        <f t="shared" ca="1" si="101"/>
        <v>1.4E-2</v>
      </c>
      <c r="M1323">
        <f>Замеры!AC1315</f>
        <v>0</v>
      </c>
    </row>
    <row r="1324" spans="1:13" ht="15.6" x14ac:dyDescent="0.3">
      <c r="A1324" s="58">
        <f>IF(Замеры!B1316=0, " ", Замеры!B1316)</f>
        <v>1313</v>
      </c>
      <c r="B1324" s="59">
        <f>Замеры!J1316</f>
        <v>0</v>
      </c>
      <c r="C1324" s="60" t="str">
        <f>Замеры!G1316</f>
        <v xml:space="preserve">Группа от QF </v>
      </c>
      <c r="D1324" s="29" t="s">
        <v>73</v>
      </c>
      <c r="E1324" s="28">
        <f>Замеры!L1316</f>
        <v>0</v>
      </c>
      <c r="F1324" s="29" t="s">
        <v>85</v>
      </c>
      <c r="G1324" s="29">
        <f t="shared" si="102"/>
        <v>15</v>
      </c>
      <c r="H1324" s="29">
        <f t="shared" si="103"/>
        <v>30</v>
      </c>
      <c r="I1324" s="29" t="s">
        <v>72</v>
      </c>
      <c r="J1324" s="29">
        <f t="shared" ca="1" si="100"/>
        <v>20.9</v>
      </c>
      <c r="K1324" s="29">
        <f t="shared" si="104"/>
        <v>0.3</v>
      </c>
      <c r="L1324" s="29">
        <f t="shared" ca="1" si="101"/>
        <v>0.01</v>
      </c>
      <c r="M1324">
        <f>Замеры!AC1316</f>
        <v>0</v>
      </c>
    </row>
    <row r="1325" spans="1:13" ht="15.6" x14ac:dyDescent="0.3">
      <c r="A1325" s="58">
        <f>IF(Замеры!B1317=0, " ", Замеры!B1317)</f>
        <v>1314</v>
      </c>
      <c r="B1325" s="59">
        <f>Замеры!J1317</f>
        <v>0</v>
      </c>
      <c r="C1325" s="60" t="str">
        <f>Замеры!G1317</f>
        <v xml:space="preserve">Группа от QF </v>
      </c>
      <c r="D1325" s="29" t="s">
        <v>73</v>
      </c>
      <c r="E1325" s="28">
        <f>Замеры!L1317</f>
        <v>0</v>
      </c>
      <c r="F1325" s="29" t="s">
        <v>85</v>
      </c>
      <c r="G1325" s="29">
        <f t="shared" si="102"/>
        <v>15</v>
      </c>
      <c r="H1325" s="29">
        <f t="shared" si="103"/>
        <v>30</v>
      </c>
      <c r="I1325" s="29" t="s">
        <v>72</v>
      </c>
      <c r="J1325" s="29">
        <f t="shared" ca="1" si="100"/>
        <v>21.4</v>
      </c>
      <c r="K1325" s="29">
        <f t="shared" si="104"/>
        <v>0.3</v>
      </c>
      <c r="L1325" s="29">
        <f t="shared" ca="1" si="101"/>
        <v>1.7000000000000001E-2</v>
      </c>
      <c r="M1325">
        <f>Замеры!AC1317</f>
        <v>0</v>
      </c>
    </row>
    <row r="1326" spans="1:13" ht="15.6" x14ac:dyDescent="0.3">
      <c r="A1326" s="58">
        <f>IF(Замеры!B1318=0, " ", Замеры!B1318)</f>
        <v>1315</v>
      </c>
      <c r="B1326" s="59">
        <f>Замеры!J1318</f>
        <v>0</v>
      </c>
      <c r="C1326" s="60" t="str">
        <f>Замеры!G1318</f>
        <v xml:space="preserve">Группа от QF </v>
      </c>
      <c r="D1326" s="29" t="s">
        <v>73</v>
      </c>
      <c r="E1326" s="28">
        <f>Замеры!L1318</f>
        <v>0</v>
      </c>
      <c r="F1326" s="29" t="s">
        <v>85</v>
      </c>
      <c r="G1326" s="29">
        <f t="shared" si="102"/>
        <v>15</v>
      </c>
      <c r="H1326" s="29">
        <f t="shared" si="103"/>
        <v>30</v>
      </c>
      <c r="I1326" s="29" t="s">
        <v>72</v>
      </c>
      <c r="J1326" s="29">
        <f t="shared" ca="1" si="100"/>
        <v>20.100000000000001</v>
      </c>
      <c r="K1326" s="29">
        <f t="shared" si="104"/>
        <v>0.3</v>
      </c>
      <c r="L1326" s="29">
        <f t="shared" ca="1" si="101"/>
        <v>8.9999999999999993E-3</v>
      </c>
      <c r="M1326">
        <f>Замеры!AC1318</f>
        <v>0</v>
      </c>
    </row>
    <row r="1327" spans="1:13" ht="15.6" x14ac:dyDescent="0.3">
      <c r="A1327" s="58">
        <f>IF(Замеры!B1319=0, " ", Замеры!B1319)</f>
        <v>1316</v>
      </c>
      <c r="B1327" s="59">
        <f>Замеры!J1319</f>
        <v>0</v>
      </c>
      <c r="C1327" s="60" t="str">
        <f>Замеры!G1319</f>
        <v xml:space="preserve">Группа от QF </v>
      </c>
      <c r="D1327" s="29" t="s">
        <v>73</v>
      </c>
      <c r="E1327" s="28">
        <f>Замеры!L1319</f>
        <v>0</v>
      </c>
      <c r="F1327" s="29" t="s">
        <v>85</v>
      </c>
      <c r="G1327" s="29">
        <f t="shared" si="102"/>
        <v>15</v>
      </c>
      <c r="H1327" s="29">
        <f t="shared" si="103"/>
        <v>30</v>
      </c>
      <c r="I1327" s="29" t="s">
        <v>72</v>
      </c>
      <c r="J1327" s="29">
        <f t="shared" ca="1" si="100"/>
        <v>21.5</v>
      </c>
      <c r="K1327" s="29">
        <f t="shared" si="104"/>
        <v>0.3</v>
      </c>
      <c r="L1327" s="29">
        <f t="shared" ca="1" si="101"/>
        <v>1.2999999999999999E-2</v>
      </c>
      <c r="M1327">
        <f>Замеры!AC1319</f>
        <v>0</v>
      </c>
    </row>
    <row r="1328" spans="1:13" ht="15.6" x14ac:dyDescent="0.3">
      <c r="A1328" s="58">
        <f>IF(Замеры!B1320=0, " ", Замеры!B1320)</f>
        <v>1317</v>
      </c>
      <c r="B1328" s="59">
        <f>Замеры!J1320</f>
        <v>0</v>
      </c>
      <c r="C1328" s="60" t="str">
        <f>Замеры!G1320</f>
        <v xml:space="preserve">Группа от QF </v>
      </c>
      <c r="D1328" s="29" t="s">
        <v>73</v>
      </c>
      <c r="E1328" s="28">
        <f>Замеры!L1320</f>
        <v>0</v>
      </c>
      <c r="F1328" s="29" t="s">
        <v>85</v>
      </c>
      <c r="G1328" s="29">
        <f t="shared" si="102"/>
        <v>15</v>
      </c>
      <c r="H1328" s="29">
        <f t="shared" si="103"/>
        <v>30</v>
      </c>
      <c r="I1328" s="29" t="s">
        <v>72</v>
      </c>
      <c r="J1328" s="29">
        <f t="shared" ca="1" si="100"/>
        <v>20.399999999999999</v>
      </c>
      <c r="K1328" s="29">
        <f t="shared" si="104"/>
        <v>0.3</v>
      </c>
      <c r="L1328" s="29">
        <f t="shared" ca="1" si="101"/>
        <v>8.9999999999999993E-3</v>
      </c>
      <c r="M1328">
        <f>Замеры!AC1320</f>
        <v>0</v>
      </c>
    </row>
    <row r="1329" spans="1:13" ht="15.6" x14ac:dyDescent="0.3">
      <c r="A1329" s="58">
        <f>IF(Замеры!B1321=0, " ", Замеры!B1321)</f>
        <v>1318</v>
      </c>
      <c r="B1329" s="59">
        <f>Замеры!J1321</f>
        <v>0</v>
      </c>
      <c r="C1329" s="60" t="str">
        <f>Замеры!G1321</f>
        <v xml:space="preserve">Группа от QF </v>
      </c>
      <c r="D1329" s="29" t="s">
        <v>73</v>
      </c>
      <c r="E1329" s="28">
        <f>Замеры!L1321</f>
        <v>0</v>
      </c>
      <c r="F1329" s="29" t="s">
        <v>85</v>
      </c>
      <c r="G1329" s="29">
        <f t="shared" si="102"/>
        <v>15</v>
      </c>
      <c r="H1329" s="29">
        <f t="shared" si="103"/>
        <v>30</v>
      </c>
      <c r="I1329" s="29" t="s">
        <v>72</v>
      </c>
      <c r="J1329" s="29">
        <f t="shared" ca="1" si="100"/>
        <v>21.8</v>
      </c>
      <c r="K1329" s="29">
        <f t="shared" si="104"/>
        <v>0.3</v>
      </c>
      <c r="L1329" s="29">
        <f t="shared" ca="1" si="101"/>
        <v>7.0000000000000001E-3</v>
      </c>
      <c r="M1329">
        <f>Замеры!AC1321</f>
        <v>0</v>
      </c>
    </row>
    <row r="1330" spans="1:13" ht="15.6" x14ac:dyDescent="0.3">
      <c r="A1330" s="58">
        <f>IF(Замеры!B1322=0, " ", Замеры!B1322)</f>
        <v>1319</v>
      </c>
      <c r="B1330" s="59">
        <f>Замеры!J1322</f>
        <v>0</v>
      </c>
      <c r="C1330" s="60" t="str">
        <f>Замеры!G1322</f>
        <v xml:space="preserve">Группа от QF </v>
      </c>
      <c r="D1330" s="29" t="s">
        <v>73</v>
      </c>
      <c r="E1330" s="28">
        <f>Замеры!L1322</f>
        <v>0</v>
      </c>
      <c r="F1330" s="29" t="s">
        <v>85</v>
      </c>
      <c r="G1330" s="29">
        <f t="shared" si="102"/>
        <v>15</v>
      </c>
      <c r="H1330" s="29">
        <f t="shared" si="103"/>
        <v>30</v>
      </c>
      <c r="I1330" s="29" t="s">
        <v>72</v>
      </c>
      <c r="J1330" s="29">
        <f t="shared" ca="1" si="100"/>
        <v>21.5</v>
      </c>
      <c r="K1330" s="29">
        <f t="shared" si="104"/>
        <v>0.3</v>
      </c>
      <c r="L1330" s="29">
        <f t="shared" ca="1" si="101"/>
        <v>1.0999999999999999E-2</v>
      </c>
      <c r="M1330">
        <f>Замеры!AC1322</f>
        <v>0</v>
      </c>
    </row>
    <row r="1331" spans="1:13" ht="15.6" x14ac:dyDescent="0.3">
      <c r="A1331" s="58">
        <f>IF(Замеры!B1323=0, " ", Замеры!B1323)</f>
        <v>1320</v>
      </c>
      <c r="B1331" s="59">
        <f>Замеры!J1323</f>
        <v>0</v>
      </c>
      <c r="C1331" s="60" t="str">
        <f>Замеры!G1323</f>
        <v xml:space="preserve">Группа от QF </v>
      </c>
      <c r="D1331" s="29" t="s">
        <v>73</v>
      </c>
      <c r="E1331" s="28">
        <f>Замеры!L1323</f>
        <v>0</v>
      </c>
      <c r="F1331" s="29" t="s">
        <v>85</v>
      </c>
      <c r="G1331" s="29">
        <f t="shared" si="102"/>
        <v>15</v>
      </c>
      <c r="H1331" s="29">
        <f t="shared" si="103"/>
        <v>30</v>
      </c>
      <c r="I1331" s="29" t="s">
        <v>72</v>
      </c>
      <c r="J1331" s="29">
        <f t="shared" ca="1" si="100"/>
        <v>20.399999999999999</v>
      </c>
      <c r="K1331" s="29">
        <f t="shared" si="104"/>
        <v>0.3</v>
      </c>
      <c r="L1331" s="29">
        <f t="shared" ca="1" si="101"/>
        <v>8.0000000000000002E-3</v>
      </c>
      <c r="M1331">
        <f>Замеры!AC1323</f>
        <v>0</v>
      </c>
    </row>
    <row r="1332" spans="1:13" ht="15.6" x14ac:dyDescent="0.3">
      <c r="A1332" s="58">
        <f>IF(Замеры!B1324=0, " ", Замеры!B1324)</f>
        <v>1321</v>
      </c>
      <c r="B1332" s="59">
        <f>Замеры!J1324</f>
        <v>0</v>
      </c>
      <c r="C1332" s="60" t="str">
        <f>Замеры!G1324</f>
        <v xml:space="preserve">Группа от QF </v>
      </c>
      <c r="D1332" s="29" t="s">
        <v>73</v>
      </c>
      <c r="E1332" s="28">
        <f>Замеры!L1324</f>
        <v>0</v>
      </c>
      <c r="F1332" s="29" t="s">
        <v>85</v>
      </c>
      <c r="G1332" s="29">
        <f t="shared" si="102"/>
        <v>15</v>
      </c>
      <c r="H1332" s="29">
        <f t="shared" si="103"/>
        <v>30</v>
      </c>
      <c r="I1332" s="29" t="s">
        <v>72</v>
      </c>
      <c r="J1332" s="29">
        <f t="shared" ca="1" si="100"/>
        <v>20.100000000000001</v>
      </c>
      <c r="K1332" s="29">
        <f t="shared" si="104"/>
        <v>0.3</v>
      </c>
      <c r="L1332" s="29">
        <f t="shared" ca="1" si="101"/>
        <v>1.2999999999999999E-2</v>
      </c>
      <c r="M1332">
        <f>Замеры!AC1324</f>
        <v>0</v>
      </c>
    </row>
    <row r="1333" spans="1:13" ht="15.6" x14ac:dyDescent="0.3">
      <c r="A1333" s="58">
        <f>IF(Замеры!B1325=0, " ", Замеры!B1325)</f>
        <v>1322</v>
      </c>
      <c r="B1333" s="59">
        <f>Замеры!J1325</f>
        <v>0</v>
      </c>
      <c r="C1333" s="60" t="str">
        <f>Замеры!G1325</f>
        <v xml:space="preserve">Группа от QF </v>
      </c>
      <c r="D1333" s="29" t="s">
        <v>73</v>
      </c>
      <c r="E1333" s="28">
        <f>Замеры!L1325</f>
        <v>0</v>
      </c>
      <c r="F1333" s="29" t="s">
        <v>85</v>
      </c>
      <c r="G1333" s="29">
        <f t="shared" si="102"/>
        <v>15</v>
      </c>
      <c r="H1333" s="29">
        <f t="shared" si="103"/>
        <v>30</v>
      </c>
      <c r="I1333" s="29" t="s">
        <v>72</v>
      </c>
      <c r="J1333" s="29">
        <f t="shared" ca="1" si="100"/>
        <v>20.3</v>
      </c>
      <c r="K1333" s="29">
        <f t="shared" si="104"/>
        <v>0.3</v>
      </c>
      <c r="L1333" s="29">
        <f t="shared" ca="1" si="101"/>
        <v>1.2999999999999999E-2</v>
      </c>
      <c r="M1333">
        <f>Замеры!AC1325</f>
        <v>0</v>
      </c>
    </row>
    <row r="1334" spans="1:13" ht="15.6" x14ac:dyDescent="0.3">
      <c r="A1334" s="58">
        <f>IF(Замеры!B1326=0, " ", Замеры!B1326)</f>
        <v>1323</v>
      </c>
      <c r="B1334" s="59">
        <f>Замеры!J1326</f>
        <v>0</v>
      </c>
      <c r="C1334" s="60" t="str">
        <f>Замеры!G1326</f>
        <v xml:space="preserve">Группа от QF </v>
      </c>
      <c r="D1334" s="29" t="s">
        <v>73</v>
      </c>
      <c r="E1334" s="28">
        <f>Замеры!L1326</f>
        <v>0</v>
      </c>
      <c r="F1334" s="29" t="s">
        <v>85</v>
      </c>
      <c r="G1334" s="29">
        <f t="shared" si="102"/>
        <v>15</v>
      </c>
      <c r="H1334" s="29">
        <f t="shared" si="103"/>
        <v>30</v>
      </c>
      <c r="I1334" s="29" t="s">
        <v>72</v>
      </c>
      <c r="J1334" s="29">
        <f t="shared" ca="1" si="100"/>
        <v>21.7</v>
      </c>
      <c r="K1334" s="29">
        <f t="shared" si="104"/>
        <v>0.3</v>
      </c>
      <c r="L1334" s="29">
        <f t="shared" ca="1" si="101"/>
        <v>1.7000000000000001E-2</v>
      </c>
      <c r="M1334">
        <f>Замеры!AC1326</f>
        <v>0</v>
      </c>
    </row>
    <row r="1335" spans="1:13" ht="15.6" x14ac:dyDescent="0.3">
      <c r="A1335" s="58">
        <f>IF(Замеры!B1327=0, " ", Замеры!B1327)</f>
        <v>1324</v>
      </c>
      <c r="B1335" s="59">
        <f>Замеры!J1327</f>
        <v>0</v>
      </c>
      <c r="C1335" s="60" t="str">
        <f>Замеры!G1327</f>
        <v xml:space="preserve">Группа от QF </v>
      </c>
      <c r="D1335" s="29" t="s">
        <v>73</v>
      </c>
      <c r="E1335" s="28">
        <f>Замеры!L1327</f>
        <v>0</v>
      </c>
      <c r="F1335" s="29" t="s">
        <v>85</v>
      </c>
      <c r="G1335" s="29">
        <f t="shared" si="102"/>
        <v>15</v>
      </c>
      <c r="H1335" s="29">
        <f t="shared" si="103"/>
        <v>30</v>
      </c>
      <c r="I1335" s="29" t="s">
        <v>72</v>
      </c>
      <c r="J1335" s="29">
        <f t="shared" ca="1" si="100"/>
        <v>20.6</v>
      </c>
      <c r="K1335" s="29">
        <f t="shared" si="104"/>
        <v>0.3</v>
      </c>
      <c r="L1335" s="29">
        <f t="shared" ca="1" si="101"/>
        <v>1.9E-2</v>
      </c>
      <c r="M1335">
        <f>Замеры!AC1327</f>
        <v>0</v>
      </c>
    </row>
    <row r="1336" spans="1:13" ht="15.6" x14ac:dyDescent="0.3">
      <c r="A1336" s="58">
        <f>IF(Замеры!B1328=0, " ", Замеры!B1328)</f>
        <v>1325</v>
      </c>
      <c r="B1336" s="59">
        <f>Замеры!J1328</f>
        <v>0</v>
      </c>
      <c r="C1336" s="60" t="str">
        <f>Замеры!G1328</f>
        <v xml:space="preserve">Группа от QF </v>
      </c>
      <c r="D1336" s="29" t="s">
        <v>73</v>
      </c>
      <c r="E1336" s="28">
        <f>Замеры!L1328</f>
        <v>0</v>
      </c>
      <c r="F1336" s="29" t="s">
        <v>85</v>
      </c>
      <c r="G1336" s="29">
        <f t="shared" si="102"/>
        <v>15</v>
      </c>
      <c r="H1336" s="29">
        <f t="shared" si="103"/>
        <v>30</v>
      </c>
      <c r="I1336" s="29" t="s">
        <v>72</v>
      </c>
      <c r="J1336" s="29">
        <f t="shared" ca="1" si="100"/>
        <v>21</v>
      </c>
      <c r="K1336" s="29">
        <f t="shared" si="104"/>
        <v>0.3</v>
      </c>
      <c r="L1336" s="29">
        <f t="shared" ca="1" si="101"/>
        <v>1.4E-2</v>
      </c>
      <c r="M1336">
        <f>Замеры!AC1328</f>
        <v>0</v>
      </c>
    </row>
    <row r="1337" spans="1:13" ht="15.6" x14ac:dyDescent="0.3">
      <c r="A1337" s="58">
        <f>IF(Замеры!B1329=0, " ", Замеры!B1329)</f>
        <v>1326</v>
      </c>
      <c r="B1337" s="59">
        <f>Замеры!J1329</f>
        <v>0</v>
      </c>
      <c r="C1337" s="60" t="str">
        <f>Замеры!G1329</f>
        <v xml:space="preserve">Группа от QF </v>
      </c>
      <c r="D1337" s="29" t="s">
        <v>73</v>
      </c>
      <c r="E1337" s="28">
        <f>Замеры!L1329</f>
        <v>0</v>
      </c>
      <c r="F1337" s="29" t="s">
        <v>85</v>
      </c>
      <c r="G1337" s="29">
        <f t="shared" si="102"/>
        <v>15</v>
      </c>
      <c r="H1337" s="29">
        <f t="shared" si="103"/>
        <v>30</v>
      </c>
      <c r="I1337" s="29" t="s">
        <v>72</v>
      </c>
      <c r="J1337" s="29">
        <f t="shared" ca="1" si="100"/>
        <v>20.3</v>
      </c>
      <c r="K1337" s="29">
        <f t="shared" si="104"/>
        <v>0.3</v>
      </c>
      <c r="L1337" s="29">
        <f t="shared" ca="1" si="101"/>
        <v>1.0999999999999999E-2</v>
      </c>
      <c r="M1337">
        <f>Замеры!AC1329</f>
        <v>0</v>
      </c>
    </row>
    <row r="1338" spans="1:13" ht="15.6" x14ac:dyDescent="0.3">
      <c r="A1338" s="58">
        <f>IF(Замеры!B1330=0, " ", Замеры!B1330)</f>
        <v>1327</v>
      </c>
      <c r="B1338" s="59">
        <f>Замеры!J1330</f>
        <v>0</v>
      </c>
      <c r="C1338" s="60" t="str">
        <f>Замеры!G1330</f>
        <v xml:space="preserve">Группа от QF </v>
      </c>
      <c r="D1338" s="29" t="s">
        <v>73</v>
      </c>
      <c r="E1338" s="28">
        <f>Замеры!L1330</f>
        <v>0</v>
      </c>
      <c r="F1338" s="29" t="s">
        <v>85</v>
      </c>
      <c r="G1338" s="29">
        <f t="shared" si="102"/>
        <v>15</v>
      </c>
      <c r="H1338" s="29">
        <f t="shared" si="103"/>
        <v>30</v>
      </c>
      <c r="I1338" s="29" t="s">
        <v>72</v>
      </c>
      <c r="J1338" s="29">
        <f t="shared" ca="1" si="100"/>
        <v>21.4</v>
      </c>
      <c r="K1338" s="29">
        <f t="shared" si="104"/>
        <v>0.3</v>
      </c>
      <c r="L1338" s="29">
        <f t="shared" ca="1" si="101"/>
        <v>1.7999999999999999E-2</v>
      </c>
      <c r="M1338">
        <f>Замеры!AC1330</f>
        <v>0</v>
      </c>
    </row>
    <row r="1339" spans="1:13" ht="15.6" x14ac:dyDescent="0.3">
      <c r="A1339" s="58">
        <f>IF(Замеры!B1331=0, " ", Замеры!B1331)</f>
        <v>1328</v>
      </c>
      <c r="B1339" s="59">
        <f>Замеры!J1331</f>
        <v>0</v>
      </c>
      <c r="C1339" s="60" t="str">
        <f>Замеры!G1331</f>
        <v xml:space="preserve">Группа от QF </v>
      </c>
      <c r="D1339" s="29" t="s">
        <v>73</v>
      </c>
      <c r="E1339" s="28">
        <f>Замеры!L1331</f>
        <v>0</v>
      </c>
      <c r="F1339" s="29" t="s">
        <v>85</v>
      </c>
      <c r="G1339" s="29">
        <f t="shared" si="102"/>
        <v>15</v>
      </c>
      <c r="H1339" s="29">
        <f t="shared" si="103"/>
        <v>30</v>
      </c>
      <c r="I1339" s="29" t="s">
        <v>72</v>
      </c>
      <c r="J1339" s="29">
        <f t="shared" ca="1" si="100"/>
        <v>20.2</v>
      </c>
      <c r="K1339" s="29">
        <f t="shared" si="104"/>
        <v>0.3</v>
      </c>
      <c r="L1339" s="29">
        <f t="shared" ca="1" si="101"/>
        <v>8.0000000000000002E-3</v>
      </c>
      <c r="M1339">
        <f>Замеры!AC1331</f>
        <v>0</v>
      </c>
    </row>
    <row r="1340" spans="1:13" ht="15.6" x14ac:dyDescent="0.3">
      <c r="A1340" s="58">
        <f>IF(Замеры!B1332=0, " ", Замеры!B1332)</f>
        <v>1329</v>
      </c>
      <c r="B1340" s="59">
        <f>Замеры!J1332</f>
        <v>0</v>
      </c>
      <c r="C1340" s="60" t="str">
        <f>Замеры!G1332</f>
        <v xml:space="preserve">Группа от QF </v>
      </c>
      <c r="D1340" s="29" t="s">
        <v>73</v>
      </c>
      <c r="E1340" s="28">
        <f>Замеры!L1332</f>
        <v>0</v>
      </c>
      <c r="F1340" s="29" t="s">
        <v>85</v>
      </c>
      <c r="G1340" s="29">
        <f t="shared" si="102"/>
        <v>15</v>
      </c>
      <c r="H1340" s="29">
        <f t="shared" si="103"/>
        <v>30</v>
      </c>
      <c r="I1340" s="29" t="s">
        <v>72</v>
      </c>
      <c r="J1340" s="29">
        <f t="shared" ca="1" si="100"/>
        <v>21.7</v>
      </c>
      <c r="K1340" s="29">
        <f t="shared" si="104"/>
        <v>0.3</v>
      </c>
      <c r="L1340" s="29">
        <f t="shared" ca="1" si="101"/>
        <v>0.01</v>
      </c>
      <c r="M1340">
        <f>Замеры!AC1332</f>
        <v>0</v>
      </c>
    </row>
    <row r="1341" spans="1:13" ht="15.6" x14ac:dyDescent="0.3">
      <c r="A1341" s="58">
        <f>IF(Замеры!B1333=0, " ", Замеры!B1333)</f>
        <v>1330</v>
      </c>
      <c r="B1341" s="59">
        <f>Замеры!J1333</f>
        <v>0</v>
      </c>
      <c r="C1341" s="60" t="str">
        <f>Замеры!G1333</f>
        <v xml:space="preserve">Группа от QF </v>
      </c>
      <c r="D1341" s="29" t="s">
        <v>73</v>
      </c>
      <c r="E1341" s="28">
        <f>Замеры!L1333</f>
        <v>0</v>
      </c>
      <c r="F1341" s="29" t="s">
        <v>85</v>
      </c>
      <c r="G1341" s="29">
        <f t="shared" si="102"/>
        <v>15</v>
      </c>
      <c r="H1341" s="29">
        <f t="shared" si="103"/>
        <v>30</v>
      </c>
      <c r="I1341" s="29" t="s">
        <v>72</v>
      </c>
      <c r="J1341" s="29">
        <f t="shared" ca="1" si="100"/>
        <v>21.3</v>
      </c>
      <c r="K1341" s="29">
        <f t="shared" si="104"/>
        <v>0.3</v>
      </c>
      <c r="L1341" s="29">
        <f t="shared" ca="1" si="101"/>
        <v>0.01</v>
      </c>
      <c r="M1341">
        <f>Замеры!AC1333</f>
        <v>0</v>
      </c>
    </row>
    <row r="1342" spans="1:13" ht="15.6" x14ac:dyDescent="0.3">
      <c r="A1342" s="58">
        <f>IF(Замеры!B1334=0, " ", Замеры!B1334)</f>
        <v>1331</v>
      </c>
      <c r="B1342" s="59">
        <f>Замеры!J1334</f>
        <v>0</v>
      </c>
      <c r="C1342" s="60" t="str">
        <f>Замеры!G1334</f>
        <v xml:space="preserve">Группа от QF </v>
      </c>
      <c r="D1342" s="29" t="s">
        <v>73</v>
      </c>
      <c r="E1342" s="28">
        <f>Замеры!L1334</f>
        <v>0</v>
      </c>
      <c r="F1342" s="29" t="s">
        <v>85</v>
      </c>
      <c r="G1342" s="29">
        <f t="shared" si="102"/>
        <v>15</v>
      </c>
      <c r="H1342" s="29">
        <f t="shared" si="103"/>
        <v>30</v>
      </c>
      <c r="I1342" s="29" t="s">
        <v>72</v>
      </c>
      <c r="J1342" s="29">
        <f t="shared" ca="1" si="100"/>
        <v>21.5</v>
      </c>
      <c r="K1342" s="29">
        <f t="shared" si="104"/>
        <v>0.3</v>
      </c>
      <c r="L1342" s="29">
        <f t="shared" ca="1" si="101"/>
        <v>1.2999999999999999E-2</v>
      </c>
      <c r="M1342">
        <f>Замеры!AC1334</f>
        <v>0</v>
      </c>
    </row>
    <row r="1343" spans="1:13" ht="15.6" x14ac:dyDescent="0.3">
      <c r="A1343" s="58">
        <f>IF(Замеры!B1335=0, " ", Замеры!B1335)</f>
        <v>1332</v>
      </c>
      <c r="B1343" s="59">
        <f>Замеры!J1335</f>
        <v>0</v>
      </c>
      <c r="C1343" s="60" t="str">
        <f>Замеры!G1335</f>
        <v xml:space="preserve">Группа от QF </v>
      </c>
      <c r="D1343" s="29" t="s">
        <v>73</v>
      </c>
      <c r="E1343" s="28">
        <f>Замеры!L1335</f>
        <v>0</v>
      </c>
      <c r="F1343" s="29" t="s">
        <v>85</v>
      </c>
      <c r="G1343" s="29">
        <f t="shared" si="102"/>
        <v>15</v>
      </c>
      <c r="H1343" s="29">
        <f t="shared" si="103"/>
        <v>30</v>
      </c>
      <c r="I1343" s="29" t="s">
        <v>72</v>
      </c>
      <c r="J1343" s="29">
        <f t="shared" ca="1" si="100"/>
        <v>21.4</v>
      </c>
      <c r="K1343" s="29">
        <f t="shared" si="104"/>
        <v>0.3</v>
      </c>
      <c r="L1343" s="29">
        <f t="shared" ca="1" si="101"/>
        <v>1.4999999999999999E-2</v>
      </c>
      <c r="M1343">
        <f>Замеры!AC1335</f>
        <v>0</v>
      </c>
    </row>
    <row r="1344" spans="1:13" ht="15.6" x14ac:dyDescent="0.3">
      <c r="A1344" s="58">
        <f>IF(Замеры!B1336=0, " ", Замеры!B1336)</f>
        <v>1333</v>
      </c>
      <c r="B1344" s="59">
        <f>Замеры!J1336</f>
        <v>0</v>
      </c>
      <c r="C1344" s="60" t="str">
        <f>Замеры!G1336</f>
        <v xml:space="preserve">Группа от QF </v>
      </c>
      <c r="D1344" s="29" t="s">
        <v>73</v>
      </c>
      <c r="E1344" s="28">
        <f>Замеры!L1336</f>
        <v>0</v>
      </c>
      <c r="F1344" s="29" t="s">
        <v>85</v>
      </c>
      <c r="G1344" s="29">
        <f t="shared" si="102"/>
        <v>15</v>
      </c>
      <c r="H1344" s="29">
        <f t="shared" si="103"/>
        <v>30</v>
      </c>
      <c r="I1344" s="29" t="s">
        <v>72</v>
      </c>
      <c r="J1344" s="29">
        <f t="shared" ca="1" si="100"/>
        <v>21.2</v>
      </c>
      <c r="K1344" s="29">
        <f t="shared" si="104"/>
        <v>0.3</v>
      </c>
      <c r="L1344" s="29">
        <f t="shared" ca="1" si="101"/>
        <v>1.2E-2</v>
      </c>
      <c r="M1344">
        <f>Замеры!AC1336</f>
        <v>0</v>
      </c>
    </row>
    <row r="1345" spans="1:13" ht="15.6" x14ac:dyDescent="0.3">
      <c r="A1345" s="58">
        <f>IF(Замеры!B1337=0, " ", Замеры!B1337)</f>
        <v>1334</v>
      </c>
      <c r="B1345" s="59">
        <f>Замеры!J1337</f>
        <v>0</v>
      </c>
      <c r="C1345" s="60" t="str">
        <f>Замеры!G1337</f>
        <v xml:space="preserve">Группа от QF </v>
      </c>
      <c r="D1345" s="29" t="s">
        <v>73</v>
      </c>
      <c r="E1345" s="28">
        <f>Замеры!L1337</f>
        <v>0</v>
      </c>
      <c r="F1345" s="29" t="s">
        <v>85</v>
      </c>
      <c r="G1345" s="29">
        <f t="shared" si="102"/>
        <v>15</v>
      </c>
      <c r="H1345" s="29">
        <f t="shared" si="103"/>
        <v>30</v>
      </c>
      <c r="I1345" s="29" t="s">
        <v>72</v>
      </c>
      <c r="J1345" s="29">
        <f t="shared" ca="1" si="100"/>
        <v>20.8</v>
      </c>
      <c r="K1345" s="29">
        <f t="shared" si="104"/>
        <v>0.3</v>
      </c>
      <c r="L1345" s="29">
        <f t="shared" ca="1" si="101"/>
        <v>8.0000000000000002E-3</v>
      </c>
      <c r="M1345">
        <f>Замеры!AC1337</f>
        <v>0</v>
      </c>
    </row>
    <row r="1346" spans="1:13" ht="15.6" x14ac:dyDescent="0.3">
      <c r="A1346" s="58">
        <f>IF(Замеры!B1338=0, " ", Замеры!B1338)</f>
        <v>1335</v>
      </c>
      <c r="B1346" s="59">
        <f>Замеры!J1338</f>
        <v>0</v>
      </c>
      <c r="C1346" s="60" t="str">
        <f>Замеры!G1338</f>
        <v xml:space="preserve">Группа от QF </v>
      </c>
      <c r="D1346" s="29" t="s">
        <v>73</v>
      </c>
      <c r="E1346" s="28">
        <f>Замеры!L1338</f>
        <v>0</v>
      </c>
      <c r="F1346" s="29" t="s">
        <v>85</v>
      </c>
      <c r="G1346" s="29">
        <f t="shared" si="102"/>
        <v>15</v>
      </c>
      <c r="H1346" s="29">
        <f t="shared" si="103"/>
        <v>30</v>
      </c>
      <c r="I1346" s="29" t="s">
        <v>72</v>
      </c>
      <c r="J1346" s="29">
        <f t="shared" ca="1" si="100"/>
        <v>20.399999999999999</v>
      </c>
      <c r="K1346" s="29">
        <f t="shared" si="104"/>
        <v>0.3</v>
      </c>
      <c r="L1346" s="29">
        <f t="shared" ca="1" si="101"/>
        <v>1.6E-2</v>
      </c>
      <c r="M1346">
        <f>Замеры!AC1338</f>
        <v>0</v>
      </c>
    </row>
    <row r="1347" spans="1:13" ht="15.6" x14ac:dyDescent="0.3">
      <c r="A1347" s="58">
        <f>IF(Замеры!B1339=0, " ", Замеры!B1339)</f>
        <v>1336</v>
      </c>
      <c r="B1347" s="59">
        <f>Замеры!J1339</f>
        <v>0</v>
      </c>
      <c r="C1347" s="60" t="str">
        <f>Замеры!G1339</f>
        <v xml:space="preserve">Группа от QF </v>
      </c>
      <c r="D1347" s="29" t="s">
        <v>73</v>
      </c>
      <c r="E1347" s="28">
        <f>Замеры!L1339</f>
        <v>0</v>
      </c>
      <c r="F1347" s="29" t="s">
        <v>85</v>
      </c>
      <c r="G1347" s="29">
        <f t="shared" si="102"/>
        <v>15</v>
      </c>
      <c r="H1347" s="29">
        <f t="shared" si="103"/>
        <v>30</v>
      </c>
      <c r="I1347" s="29" t="s">
        <v>72</v>
      </c>
      <c r="J1347" s="29">
        <f t="shared" ca="1" si="100"/>
        <v>21</v>
      </c>
      <c r="K1347" s="29">
        <f t="shared" si="104"/>
        <v>0.3</v>
      </c>
      <c r="L1347" s="29">
        <f t="shared" ca="1" si="101"/>
        <v>1.7000000000000001E-2</v>
      </c>
      <c r="M1347">
        <f>Замеры!AC1339</f>
        <v>0</v>
      </c>
    </row>
    <row r="1348" spans="1:13" ht="15.6" x14ac:dyDescent="0.3">
      <c r="A1348" s="58">
        <f>IF(Замеры!B1340=0, " ", Замеры!B1340)</f>
        <v>1337</v>
      </c>
      <c r="B1348" s="59">
        <f>Замеры!J1340</f>
        <v>0</v>
      </c>
      <c r="C1348" s="60" t="str">
        <f>Замеры!G1340</f>
        <v xml:space="preserve">Группа от QF </v>
      </c>
      <c r="D1348" s="29" t="s">
        <v>73</v>
      </c>
      <c r="E1348" s="28">
        <f>Замеры!L1340</f>
        <v>0</v>
      </c>
      <c r="F1348" s="29" t="s">
        <v>85</v>
      </c>
      <c r="G1348" s="29">
        <f t="shared" si="102"/>
        <v>15</v>
      </c>
      <c r="H1348" s="29">
        <f t="shared" si="103"/>
        <v>30</v>
      </c>
      <c r="I1348" s="29" t="s">
        <v>72</v>
      </c>
      <c r="J1348" s="29">
        <f t="shared" ca="1" si="100"/>
        <v>21.6</v>
      </c>
      <c r="K1348" s="29">
        <f t="shared" si="104"/>
        <v>0.3</v>
      </c>
      <c r="L1348" s="29">
        <f t="shared" ca="1" si="101"/>
        <v>1.7000000000000001E-2</v>
      </c>
      <c r="M1348">
        <f>Замеры!AC1340</f>
        <v>0</v>
      </c>
    </row>
    <row r="1349" spans="1:13" ht="15.6" x14ac:dyDescent="0.3">
      <c r="A1349" s="58">
        <f>IF(Замеры!B1341=0, " ", Замеры!B1341)</f>
        <v>1338</v>
      </c>
      <c r="B1349" s="59">
        <f>Замеры!J1341</f>
        <v>0</v>
      </c>
      <c r="C1349" s="60" t="str">
        <f>Замеры!G1341</f>
        <v xml:space="preserve">Группа от QF </v>
      </c>
      <c r="D1349" s="29" t="s">
        <v>73</v>
      </c>
      <c r="E1349" s="28">
        <f>Замеры!L1341</f>
        <v>0</v>
      </c>
      <c r="F1349" s="29" t="s">
        <v>85</v>
      </c>
      <c r="G1349" s="29">
        <f t="shared" si="102"/>
        <v>15</v>
      </c>
      <c r="H1349" s="29">
        <f t="shared" si="103"/>
        <v>30</v>
      </c>
      <c r="I1349" s="29" t="s">
        <v>72</v>
      </c>
      <c r="J1349" s="29">
        <f t="shared" ca="1" si="100"/>
        <v>21.1</v>
      </c>
      <c r="K1349" s="29">
        <f t="shared" si="104"/>
        <v>0.3</v>
      </c>
      <c r="L1349" s="29">
        <f t="shared" ca="1" si="101"/>
        <v>1.0999999999999999E-2</v>
      </c>
      <c r="M1349">
        <f>Замеры!AC1341</f>
        <v>0</v>
      </c>
    </row>
    <row r="1350" spans="1:13" ht="15.6" x14ac:dyDescent="0.3">
      <c r="A1350" s="58">
        <f>IF(Замеры!B1342=0, " ", Замеры!B1342)</f>
        <v>1339</v>
      </c>
      <c r="B1350" s="59">
        <f>Замеры!J1342</f>
        <v>0</v>
      </c>
      <c r="C1350" s="60" t="str">
        <f>Замеры!G1342</f>
        <v xml:space="preserve">Группа от QF </v>
      </c>
      <c r="D1350" s="29" t="s">
        <v>73</v>
      </c>
      <c r="E1350" s="28">
        <f>Замеры!L1342</f>
        <v>0</v>
      </c>
      <c r="F1350" s="29" t="s">
        <v>85</v>
      </c>
      <c r="G1350" s="29">
        <f t="shared" si="102"/>
        <v>15</v>
      </c>
      <c r="H1350" s="29">
        <f t="shared" si="103"/>
        <v>30</v>
      </c>
      <c r="I1350" s="29" t="s">
        <v>72</v>
      </c>
      <c r="J1350" s="29">
        <f t="shared" ca="1" si="100"/>
        <v>21.2</v>
      </c>
      <c r="K1350" s="29">
        <f t="shared" si="104"/>
        <v>0.3</v>
      </c>
      <c r="L1350" s="29">
        <f t="shared" ca="1" si="101"/>
        <v>0.01</v>
      </c>
      <c r="M1350">
        <f>Замеры!AC1342</f>
        <v>0</v>
      </c>
    </row>
    <row r="1351" spans="1:13" ht="15.6" x14ac:dyDescent="0.3">
      <c r="A1351" s="58">
        <f>IF(Замеры!B1343=0, " ", Замеры!B1343)</f>
        <v>1340</v>
      </c>
      <c r="B1351" s="59">
        <f>Замеры!J1343</f>
        <v>0</v>
      </c>
      <c r="C1351" s="60" t="str">
        <f>Замеры!G1343</f>
        <v xml:space="preserve">Группа от QF </v>
      </c>
      <c r="D1351" s="29" t="s">
        <v>73</v>
      </c>
      <c r="E1351" s="28">
        <f>Замеры!L1343</f>
        <v>0</v>
      </c>
      <c r="F1351" s="29" t="s">
        <v>85</v>
      </c>
      <c r="G1351" s="29">
        <f t="shared" si="102"/>
        <v>15</v>
      </c>
      <c r="H1351" s="29">
        <f t="shared" si="103"/>
        <v>30</v>
      </c>
      <c r="I1351" s="29" t="s">
        <v>72</v>
      </c>
      <c r="J1351" s="29">
        <f t="shared" ca="1" si="100"/>
        <v>21.9</v>
      </c>
      <c r="K1351" s="29">
        <f t="shared" si="104"/>
        <v>0.3</v>
      </c>
      <c r="L1351" s="29">
        <f t="shared" ca="1" si="101"/>
        <v>1.2E-2</v>
      </c>
      <c r="M1351">
        <f>Замеры!AC1343</f>
        <v>0</v>
      </c>
    </row>
    <row r="1352" spans="1:13" ht="15.6" x14ac:dyDescent="0.3">
      <c r="A1352" s="58">
        <f>IF(Замеры!B1344=0, " ", Замеры!B1344)</f>
        <v>1341</v>
      </c>
      <c r="B1352" s="59">
        <f>Замеры!J1344</f>
        <v>0</v>
      </c>
      <c r="C1352" s="60" t="str">
        <f>Замеры!G1344</f>
        <v xml:space="preserve">Группа от QF </v>
      </c>
      <c r="D1352" s="29" t="s">
        <v>73</v>
      </c>
      <c r="E1352" s="28">
        <f>Замеры!L1344</f>
        <v>0</v>
      </c>
      <c r="F1352" s="29" t="s">
        <v>85</v>
      </c>
      <c r="G1352" s="29">
        <f t="shared" si="102"/>
        <v>15</v>
      </c>
      <c r="H1352" s="29">
        <f t="shared" si="103"/>
        <v>30</v>
      </c>
      <c r="I1352" s="29" t="s">
        <v>72</v>
      </c>
      <c r="J1352" s="29">
        <f t="shared" ca="1" si="100"/>
        <v>21.1</v>
      </c>
      <c r="K1352" s="29">
        <f t="shared" si="104"/>
        <v>0.3</v>
      </c>
      <c r="L1352" s="29">
        <f t="shared" ca="1" si="101"/>
        <v>1.2E-2</v>
      </c>
      <c r="M1352">
        <f>Замеры!AC1344</f>
        <v>0</v>
      </c>
    </row>
    <row r="1353" spans="1:13" ht="15.6" x14ac:dyDescent="0.3">
      <c r="A1353" s="58">
        <f>IF(Замеры!B1345=0, " ", Замеры!B1345)</f>
        <v>1342</v>
      </c>
      <c r="B1353" s="59">
        <f>Замеры!J1345</f>
        <v>0</v>
      </c>
      <c r="C1353" s="60" t="str">
        <f>Замеры!G1345</f>
        <v xml:space="preserve">Группа от QF </v>
      </c>
      <c r="D1353" s="29" t="s">
        <v>73</v>
      </c>
      <c r="E1353" s="28">
        <f>Замеры!L1345</f>
        <v>0</v>
      </c>
      <c r="F1353" s="29" t="s">
        <v>85</v>
      </c>
      <c r="G1353" s="29">
        <f t="shared" si="102"/>
        <v>15</v>
      </c>
      <c r="H1353" s="29">
        <f t="shared" si="103"/>
        <v>30</v>
      </c>
      <c r="I1353" s="29" t="s">
        <v>72</v>
      </c>
      <c r="J1353" s="29">
        <f t="shared" ca="1" si="100"/>
        <v>21.6</v>
      </c>
      <c r="K1353" s="29">
        <f t="shared" si="104"/>
        <v>0.3</v>
      </c>
      <c r="L1353" s="29">
        <f t="shared" ca="1" si="101"/>
        <v>0.01</v>
      </c>
      <c r="M1353">
        <f>Замеры!AC1345</f>
        <v>0</v>
      </c>
    </row>
    <row r="1354" spans="1:13" ht="15.6" x14ac:dyDescent="0.3">
      <c r="A1354" s="58">
        <f>IF(Замеры!B1346=0, " ", Замеры!B1346)</f>
        <v>1343</v>
      </c>
      <c r="B1354" s="59">
        <f>Замеры!J1346</f>
        <v>0</v>
      </c>
      <c r="C1354" s="60" t="str">
        <f>Замеры!G1346</f>
        <v xml:space="preserve">Группа от QF </v>
      </c>
      <c r="D1354" s="29" t="s">
        <v>73</v>
      </c>
      <c r="E1354" s="28">
        <f>Замеры!L1346</f>
        <v>0</v>
      </c>
      <c r="F1354" s="29" t="s">
        <v>85</v>
      </c>
      <c r="G1354" s="29">
        <f t="shared" si="102"/>
        <v>15</v>
      </c>
      <c r="H1354" s="29">
        <f t="shared" si="103"/>
        <v>30</v>
      </c>
      <c r="I1354" s="29" t="s">
        <v>72</v>
      </c>
      <c r="J1354" s="29">
        <f t="shared" ca="1" si="100"/>
        <v>20.5</v>
      </c>
      <c r="K1354" s="29">
        <f t="shared" si="104"/>
        <v>0.3</v>
      </c>
      <c r="L1354" s="29">
        <f t="shared" ca="1" si="101"/>
        <v>1.2E-2</v>
      </c>
      <c r="M1354">
        <f>Замеры!AC1346</f>
        <v>0</v>
      </c>
    </row>
    <row r="1355" spans="1:13" ht="15.6" x14ac:dyDescent="0.3">
      <c r="A1355" s="58">
        <f>IF(Замеры!B1347=0, " ", Замеры!B1347)</f>
        <v>1344</v>
      </c>
      <c r="B1355" s="59">
        <f>Замеры!J1347</f>
        <v>0</v>
      </c>
      <c r="C1355" s="60" t="str">
        <f>Замеры!G1347</f>
        <v xml:space="preserve">Группа от QF </v>
      </c>
      <c r="D1355" s="29" t="s">
        <v>73</v>
      </c>
      <c r="E1355" s="28">
        <f>Замеры!L1347</f>
        <v>0</v>
      </c>
      <c r="F1355" s="29" t="s">
        <v>85</v>
      </c>
      <c r="G1355" s="29">
        <f t="shared" si="102"/>
        <v>15</v>
      </c>
      <c r="H1355" s="29">
        <f t="shared" si="103"/>
        <v>30</v>
      </c>
      <c r="I1355" s="29" t="s">
        <v>72</v>
      </c>
      <c r="J1355" s="29">
        <f t="shared" ca="1" si="100"/>
        <v>20.3</v>
      </c>
      <c r="K1355" s="29">
        <f t="shared" si="104"/>
        <v>0.3</v>
      </c>
      <c r="L1355" s="29">
        <f t="shared" ca="1" si="101"/>
        <v>1.4E-2</v>
      </c>
      <c r="M1355">
        <f>Замеры!AC1347</f>
        <v>0</v>
      </c>
    </row>
    <row r="1356" spans="1:13" ht="15.6" x14ac:dyDescent="0.3">
      <c r="A1356" s="58">
        <f>IF(Замеры!B1348=0, " ", Замеры!B1348)</f>
        <v>1345</v>
      </c>
      <c r="B1356" s="59">
        <f>Замеры!J1348</f>
        <v>0</v>
      </c>
      <c r="C1356" s="60" t="str">
        <f>Замеры!G1348</f>
        <v xml:space="preserve">Группа от QF </v>
      </c>
      <c r="D1356" s="29" t="s">
        <v>73</v>
      </c>
      <c r="E1356" s="28">
        <f>Замеры!L1348</f>
        <v>0</v>
      </c>
      <c r="F1356" s="29" t="s">
        <v>85</v>
      </c>
      <c r="G1356" s="29">
        <f t="shared" si="102"/>
        <v>15</v>
      </c>
      <c r="H1356" s="29">
        <f t="shared" si="103"/>
        <v>30</v>
      </c>
      <c r="I1356" s="29" t="s">
        <v>72</v>
      </c>
      <c r="J1356" s="29">
        <f t="shared" ref="J1356:J1419" ca="1" si="105">RANDBETWEEN(201,219)/10</f>
        <v>20.8</v>
      </c>
      <c r="K1356" s="29">
        <f t="shared" si="104"/>
        <v>0.3</v>
      </c>
      <c r="L1356" s="29">
        <f t="shared" ref="L1356:L1419" ca="1" si="106">RANDBETWEEN(7,19)/1000</f>
        <v>1.4999999999999999E-2</v>
      </c>
      <c r="M1356">
        <f>Замеры!AC1348</f>
        <v>0</v>
      </c>
    </row>
    <row r="1357" spans="1:13" ht="15.6" x14ac:dyDescent="0.3">
      <c r="A1357" s="58">
        <f>IF(Замеры!B1349=0, " ", Замеры!B1349)</f>
        <v>1346</v>
      </c>
      <c r="B1357" s="59">
        <f>Замеры!J1349</f>
        <v>0</v>
      </c>
      <c r="C1357" s="60" t="str">
        <f>Замеры!G1349</f>
        <v xml:space="preserve">Группа от QF </v>
      </c>
      <c r="D1357" s="29" t="s">
        <v>73</v>
      </c>
      <c r="E1357" s="28">
        <f>Замеры!L1349</f>
        <v>0</v>
      </c>
      <c r="F1357" s="29" t="s">
        <v>85</v>
      </c>
      <c r="G1357" s="29">
        <f t="shared" ref="G1357:G1420" si="107">$M$9</f>
        <v>15</v>
      </c>
      <c r="H1357" s="29">
        <f t="shared" ref="H1357:H1420" si="108">$N$9</f>
        <v>30</v>
      </c>
      <c r="I1357" s="29" t="s">
        <v>72</v>
      </c>
      <c r="J1357" s="29">
        <f t="shared" ca="1" si="105"/>
        <v>21</v>
      </c>
      <c r="K1357" s="29">
        <f t="shared" ref="K1357:K1420" si="109">$O$9</f>
        <v>0.3</v>
      </c>
      <c r="L1357" s="29">
        <f t="shared" ca="1" si="106"/>
        <v>1.4999999999999999E-2</v>
      </c>
      <c r="M1357">
        <f>Замеры!AC1349</f>
        <v>0</v>
      </c>
    </row>
    <row r="1358" spans="1:13" ht="15.6" x14ac:dyDescent="0.3">
      <c r="A1358" s="58">
        <f>IF(Замеры!B1350=0, " ", Замеры!B1350)</f>
        <v>1347</v>
      </c>
      <c r="B1358" s="59">
        <f>Замеры!J1350</f>
        <v>0</v>
      </c>
      <c r="C1358" s="60" t="str">
        <f>Замеры!G1350</f>
        <v xml:space="preserve">Группа от QF </v>
      </c>
      <c r="D1358" s="29" t="s">
        <v>73</v>
      </c>
      <c r="E1358" s="28">
        <f>Замеры!L1350</f>
        <v>0</v>
      </c>
      <c r="F1358" s="29" t="s">
        <v>85</v>
      </c>
      <c r="G1358" s="29">
        <f t="shared" si="107"/>
        <v>15</v>
      </c>
      <c r="H1358" s="29">
        <f t="shared" si="108"/>
        <v>30</v>
      </c>
      <c r="I1358" s="29" t="s">
        <v>72</v>
      </c>
      <c r="J1358" s="29">
        <f t="shared" ca="1" si="105"/>
        <v>21.6</v>
      </c>
      <c r="K1358" s="29">
        <f t="shared" si="109"/>
        <v>0.3</v>
      </c>
      <c r="L1358" s="29">
        <f t="shared" ca="1" si="106"/>
        <v>1.4999999999999999E-2</v>
      </c>
      <c r="M1358">
        <f>Замеры!AC1350</f>
        <v>0</v>
      </c>
    </row>
    <row r="1359" spans="1:13" ht="15.6" x14ac:dyDescent="0.3">
      <c r="A1359" s="58">
        <f>IF(Замеры!B1351=0, " ", Замеры!B1351)</f>
        <v>1348</v>
      </c>
      <c r="B1359" s="59">
        <f>Замеры!J1351</f>
        <v>0</v>
      </c>
      <c r="C1359" s="60" t="str">
        <f>Замеры!G1351</f>
        <v xml:space="preserve">Группа от QF </v>
      </c>
      <c r="D1359" s="29" t="s">
        <v>73</v>
      </c>
      <c r="E1359" s="28">
        <f>Замеры!L1351</f>
        <v>0</v>
      </c>
      <c r="F1359" s="29" t="s">
        <v>85</v>
      </c>
      <c r="G1359" s="29">
        <f t="shared" si="107"/>
        <v>15</v>
      </c>
      <c r="H1359" s="29">
        <f t="shared" si="108"/>
        <v>30</v>
      </c>
      <c r="I1359" s="29" t="s">
        <v>72</v>
      </c>
      <c r="J1359" s="29">
        <f t="shared" ca="1" si="105"/>
        <v>21.7</v>
      </c>
      <c r="K1359" s="29">
        <f t="shared" si="109"/>
        <v>0.3</v>
      </c>
      <c r="L1359" s="29">
        <f t="shared" ca="1" si="106"/>
        <v>1.4E-2</v>
      </c>
      <c r="M1359">
        <f>Замеры!AC1351</f>
        <v>0</v>
      </c>
    </row>
    <row r="1360" spans="1:13" ht="15.6" x14ac:dyDescent="0.3">
      <c r="A1360" s="58">
        <f>IF(Замеры!B1352=0, " ", Замеры!B1352)</f>
        <v>1349</v>
      </c>
      <c r="B1360" s="59">
        <f>Замеры!J1352</f>
        <v>0</v>
      </c>
      <c r="C1360" s="60" t="str">
        <f>Замеры!G1352</f>
        <v xml:space="preserve">Группа от QF </v>
      </c>
      <c r="D1360" s="29" t="s">
        <v>73</v>
      </c>
      <c r="E1360" s="28">
        <f>Замеры!L1352</f>
        <v>0</v>
      </c>
      <c r="F1360" s="29" t="s">
        <v>85</v>
      </c>
      <c r="G1360" s="29">
        <f t="shared" si="107"/>
        <v>15</v>
      </c>
      <c r="H1360" s="29">
        <f t="shared" si="108"/>
        <v>30</v>
      </c>
      <c r="I1360" s="29" t="s">
        <v>72</v>
      </c>
      <c r="J1360" s="29">
        <f t="shared" ca="1" si="105"/>
        <v>20.2</v>
      </c>
      <c r="K1360" s="29">
        <f t="shared" si="109"/>
        <v>0.3</v>
      </c>
      <c r="L1360" s="29">
        <f t="shared" ca="1" si="106"/>
        <v>1.4E-2</v>
      </c>
      <c r="M1360">
        <f>Замеры!AC1352</f>
        <v>0</v>
      </c>
    </row>
    <row r="1361" spans="1:13" ht="15.6" x14ac:dyDescent="0.3">
      <c r="A1361" s="58">
        <f>IF(Замеры!B1353=0, " ", Замеры!B1353)</f>
        <v>1350</v>
      </c>
      <c r="B1361" s="59">
        <f>Замеры!J1353</f>
        <v>0</v>
      </c>
      <c r="C1361" s="60" t="str">
        <f>Замеры!G1353</f>
        <v xml:space="preserve">Группа от QF </v>
      </c>
      <c r="D1361" s="29" t="s">
        <v>73</v>
      </c>
      <c r="E1361" s="28">
        <f>Замеры!L1353</f>
        <v>0</v>
      </c>
      <c r="F1361" s="29" t="s">
        <v>85</v>
      </c>
      <c r="G1361" s="29">
        <f t="shared" si="107"/>
        <v>15</v>
      </c>
      <c r="H1361" s="29">
        <f t="shared" si="108"/>
        <v>30</v>
      </c>
      <c r="I1361" s="29" t="s">
        <v>72</v>
      </c>
      <c r="J1361" s="29">
        <f t="shared" ca="1" si="105"/>
        <v>20.8</v>
      </c>
      <c r="K1361" s="29">
        <f t="shared" si="109"/>
        <v>0.3</v>
      </c>
      <c r="L1361" s="29">
        <f t="shared" ca="1" si="106"/>
        <v>1.6E-2</v>
      </c>
      <c r="M1361">
        <f>Замеры!AC1353</f>
        <v>0</v>
      </c>
    </row>
    <row r="1362" spans="1:13" ht="15.6" x14ac:dyDescent="0.3">
      <c r="A1362" s="58">
        <f>IF(Замеры!B1354=0, " ", Замеры!B1354)</f>
        <v>1351</v>
      </c>
      <c r="B1362" s="59">
        <f>Замеры!J1354</f>
        <v>0</v>
      </c>
      <c r="C1362" s="60" t="str">
        <f>Замеры!G1354</f>
        <v xml:space="preserve">Группа от QF </v>
      </c>
      <c r="D1362" s="29" t="s">
        <v>73</v>
      </c>
      <c r="E1362" s="28">
        <f>Замеры!L1354</f>
        <v>0</v>
      </c>
      <c r="F1362" s="29" t="s">
        <v>85</v>
      </c>
      <c r="G1362" s="29">
        <f t="shared" si="107"/>
        <v>15</v>
      </c>
      <c r="H1362" s="29">
        <f t="shared" si="108"/>
        <v>30</v>
      </c>
      <c r="I1362" s="29" t="s">
        <v>72</v>
      </c>
      <c r="J1362" s="29">
        <f t="shared" ca="1" si="105"/>
        <v>21.4</v>
      </c>
      <c r="K1362" s="29">
        <f t="shared" si="109"/>
        <v>0.3</v>
      </c>
      <c r="L1362" s="29">
        <f t="shared" ca="1" si="106"/>
        <v>7.0000000000000001E-3</v>
      </c>
      <c r="M1362">
        <f>Замеры!AC1354</f>
        <v>0</v>
      </c>
    </row>
    <row r="1363" spans="1:13" ht="15.6" x14ac:dyDescent="0.3">
      <c r="A1363" s="58">
        <f>IF(Замеры!B1355=0, " ", Замеры!B1355)</f>
        <v>1352</v>
      </c>
      <c r="B1363" s="59">
        <f>Замеры!J1355</f>
        <v>0</v>
      </c>
      <c r="C1363" s="60" t="str">
        <f>Замеры!G1355</f>
        <v xml:space="preserve">Группа от QF </v>
      </c>
      <c r="D1363" s="29" t="s">
        <v>73</v>
      </c>
      <c r="E1363" s="28">
        <f>Замеры!L1355</f>
        <v>0</v>
      </c>
      <c r="F1363" s="29" t="s">
        <v>85</v>
      </c>
      <c r="G1363" s="29">
        <f t="shared" si="107"/>
        <v>15</v>
      </c>
      <c r="H1363" s="29">
        <f t="shared" si="108"/>
        <v>30</v>
      </c>
      <c r="I1363" s="29" t="s">
        <v>72</v>
      </c>
      <c r="J1363" s="29">
        <f t="shared" ca="1" si="105"/>
        <v>21.8</v>
      </c>
      <c r="K1363" s="29">
        <f t="shared" si="109"/>
        <v>0.3</v>
      </c>
      <c r="L1363" s="29">
        <f t="shared" ca="1" si="106"/>
        <v>1.4999999999999999E-2</v>
      </c>
      <c r="M1363">
        <f>Замеры!AC1355</f>
        <v>0</v>
      </c>
    </row>
    <row r="1364" spans="1:13" ht="15.6" x14ac:dyDescent="0.3">
      <c r="A1364" s="58">
        <f>IF(Замеры!B1356=0, " ", Замеры!B1356)</f>
        <v>1353</v>
      </c>
      <c r="B1364" s="59">
        <f>Замеры!J1356</f>
        <v>0</v>
      </c>
      <c r="C1364" s="60" t="str">
        <f>Замеры!G1356</f>
        <v xml:space="preserve">Группа от QF </v>
      </c>
      <c r="D1364" s="29" t="s">
        <v>73</v>
      </c>
      <c r="E1364" s="28">
        <f>Замеры!L1356</f>
        <v>0</v>
      </c>
      <c r="F1364" s="29" t="s">
        <v>85</v>
      </c>
      <c r="G1364" s="29">
        <f t="shared" si="107"/>
        <v>15</v>
      </c>
      <c r="H1364" s="29">
        <f t="shared" si="108"/>
        <v>30</v>
      </c>
      <c r="I1364" s="29" t="s">
        <v>72</v>
      </c>
      <c r="J1364" s="29">
        <f t="shared" ca="1" si="105"/>
        <v>20.6</v>
      </c>
      <c r="K1364" s="29">
        <f t="shared" si="109"/>
        <v>0.3</v>
      </c>
      <c r="L1364" s="29">
        <f t="shared" ca="1" si="106"/>
        <v>1.4E-2</v>
      </c>
      <c r="M1364">
        <f>Замеры!AC1356</f>
        <v>0</v>
      </c>
    </row>
    <row r="1365" spans="1:13" ht="15.6" x14ac:dyDescent="0.3">
      <c r="A1365" s="58">
        <f>IF(Замеры!B1357=0, " ", Замеры!B1357)</f>
        <v>1354</v>
      </c>
      <c r="B1365" s="59">
        <f>Замеры!J1357</f>
        <v>0</v>
      </c>
      <c r="C1365" s="60" t="str">
        <f>Замеры!G1357</f>
        <v xml:space="preserve">Группа от QF </v>
      </c>
      <c r="D1365" s="29" t="s">
        <v>73</v>
      </c>
      <c r="E1365" s="28">
        <f>Замеры!L1357</f>
        <v>0</v>
      </c>
      <c r="F1365" s="29" t="s">
        <v>85</v>
      </c>
      <c r="G1365" s="29">
        <f t="shared" si="107"/>
        <v>15</v>
      </c>
      <c r="H1365" s="29">
        <f t="shared" si="108"/>
        <v>30</v>
      </c>
      <c r="I1365" s="29" t="s">
        <v>72</v>
      </c>
      <c r="J1365" s="29">
        <f t="shared" ca="1" si="105"/>
        <v>20.100000000000001</v>
      </c>
      <c r="K1365" s="29">
        <f t="shared" si="109"/>
        <v>0.3</v>
      </c>
      <c r="L1365" s="29">
        <f t="shared" ca="1" si="106"/>
        <v>0.01</v>
      </c>
      <c r="M1365">
        <f>Замеры!AC1357</f>
        <v>0</v>
      </c>
    </row>
    <row r="1366" spans="1:13" ht="15.6" x14ac:dyDescent="0.3">
      <c r="A1366" s="58">
        <f>IF(Замеры!B1358=0, " ", Замеры!B1358)</f>
        <v>1355</v>
      </c>
      <c r="B1366" s="59">
        <f>Замеры!J1358</f>
        <v>0</v>
      </c>
      <c r="C1366" s="60" t="str">
        <f>Замеры!G1358</f>
        <v xml:space="preserve">Группа от QF </v>
      </c>
      <c r="D1366" s="29" t="s">
        <v>73</v>
      </c>
      <c r="E1366" s="28">
        <f>Замеры!L1358</f>
        <v>0</v>
      </c>
      <c r="F1366" s="29" t="s">
        <v>85</v>
      </c>
      <c r="G1366" s="29">
        <f t="shared" si="107"/>
        <v>15</v>
      </c>
      <c r="H1366" s="29">
        <f t="shared" si="108"/>
        <v>30</v>
      </c>
      <c r="I1366" s="29" t="s">
        <v>72</v>
      </c>
      <c r="J1366" s="29">
        <f t="shared" ca="1" si="105"/>
        <v>21.2</v>
      </c>
      <c r="K1366" s="29">
        <f t="shared" si="109"/>
        <v>0.3</v>
      </c>
      <c r="L1366" s="29">
        <f t="shared" ca="1" si="106"/>
        <v>1.7999999999999999E-2</v>
      </c>
      <c r="M1366">
        <f>Замеры!AC1358</f>
        <v>0</v>
      </c>
    </row>
    <row r="1367" spans="1:13" ht="15.6" x14ac:dyDescent="0.3">
      <c r="A1367" s="58">
        <f>IF(Замеры!B1359=0, " ", Замеры!B1359)</f>
        <v>1356</v>
      </c>
      <c r="B1367" s="59">
        <f>Замеры!J1359</f>
        <v>0</v>
      </c>
      <c r="C1367" s="60" t="str">
        <f>Замеры!G1359</f>
        <v xml:space="preserve">Группа от QF </v>
      </c>
      <c r="D1367" s="29" t="s">
        <v>73</v>
      </c>
      <c r="E1367" s="28">
        <f>Замеры!L1359</f>
        <v>0</v>
      </c>
      <c r="F1367" s="29" t="s">
        <v>85</v>
      </c>
      <c r="G1367" s="29">
        <f t="shared" si="107"/>
        <v>15</v>
      </c>
      <c r="H1367" s="29">
        <f t="shared" si="108"/>
        <v>30</v>
      </c>
      <c r="I1367" s="29" t="s">
        <v>72</v>
      </c>
      <c r="J1367" s="29">
        <f t="shared" ca="1" si="105"/>
        <v>20.7</v>
      </c>
      <c r="K1367" s="29">
        <f t="shared" si="109"/>
        <v>0.3</v>
      </c>
      <c r="L1367" s="29">
        <f t="shared" ca="1" si="106"/>
        <v>1.4999999999999999E-2</v>
      </c>
      <c r="M1367">
        <f>Замеры!AC1359</f>
        <v>0</v>
      </c>
    </row>
    <row r="1368" spans="1:13" ht="15.6" x14ac:dyDescent="0.3">
      <c r="A1368" s="58">
        <f>IF(Замеры!B1360=0, " ", Замеры!B1360)</f>
        <v>1357</v>
      </c>
      <c r="B1368" s="59">
        <f>Замеры!J1360</f>
        <v>0</v>
      </c>
      <c r="C1368" s="60" t="str">
        <f>Замеры!G1360</f>
        <v xml:space="preserve">Группа от QF </v>
      </c>
      <c r="D1368" s="29" t="s">
        <v>73</v>
      </c>
      <c r="E1368" s="28">
        <f>Замеры!L1360</f>
        <v>0</v>
      </c>
      <c r="F1368" s="29" t="s">
        <v>85</v>
      </c>
      <c r="G1368" s="29">
        <f t="shared" si="107"/>
        <v>15</v>
      </c>
      <c r="H1368" s="29">
        <f t="shared" si="108"/>
        <v>30</v>
      </c>
      <c r="I1368" s="29" t="s">
        <v>72</v>
      </c>
      <c r="J1368" s="29">
        <f t="shared" ca="1" si="105"/>
        <v>21.7</v>
      </c>
      <c r="K1368" s="29">
        <f t="shared" si="109"/>
        <v>0.3</v>
      </c>
      <c r="L1368" s="29">
        <f t="shared" ca="1" si="106"/>
        <v>1.7000000000000001E-2</v>
      </c>
      <c r="M1368">
        <f>Замеры!AC1360</f>
        <v>0</v>
      </c>
    </row>
    <row r="1369" spans="1:13" ht="15.6" x14ac:dyDescent="0.3">
      <c r="A1369" s="58">
        <f>IF(Замеры!B1361=0, " ", Замеры!B1361)</f>
        <v>1358</v>
      </c>
      <c r="B1369" s="59">
        <f>Замеры!J1361</f>
        <v>0</v>
      </c>
      <c r="C1369" s="60" t="str">
        <f>Замеры!G1361</f>
        <v xml:space="preserve">Группа от QF </v>
      </c>
      <c r="D1369" s="29" t="s">
        <v>73</v>
      </c>
      <c r="E1369" s="28">
        <f>Замеры!L1361</f>
        <v>0</v>
      </c>
      <c r="F1369" s="29" t="s">
        <v>85</v>
      </c>
      <c r="G1369" s="29">
        <f t="shared" si="107"/>
        <v>15</v>
      </c>
      <c r="H1369" s="29">
        <f t="shared" si="108"/>
        <v>30</v>
      </c>
      <c r="I1369" s="29" t="s">
        <v>72</v>
      </c>
      <c r="J1369" s="29">
        <f t="shared" ca="1" si="105"/>
        <v>21.5</v>
      </c>
      <c r="K1369" s="29">
        <f t="shared" si="109"/>
        <v>0.3</v>
      </c>
      <c r="L1369" s="29">
        <f t="shared" ca="1" si="106"/>
        <v>1.2E-2</v>
      </c>
      <c r="M1369">
        <f>Замеры!AC1361</f>
        <v>0</v>
      </c>
    </row>
    <row r="1370" spans="1:13" ht="15.6" x14ac:dyDescent="0.3">
      <c r="A1370" s="58">
        <f>IF(Замеры!B1362=0, " ", Замеры!B1362)</f>
        <v>1359</v>
      </c>
      <c r="B1370" s="59">
        <f>Замеры!J1362</f>
        <v>0</v>
      </c>
      <c r="C1370" s="60" t="str">
        <f>Замеры!G1362</f>
        <v xml:space="preserve">Группа от QF </v>
      </c>
      <c r="D1370" s="29" t="s">
        <v>73</v>
      </c>
      <c r="E1370" s="28">
        <f>Замеры!L1362</f>
        <v>0</v>
      </c>
      <c r="F1370" s="29" t="s">
        <v>85</v>
      </c>
      <c r="G1370" s="29">
        <f t="shared" si="107"/>
        <v>15</v>
      </c>
      <c r="H1370" s="29">
        <f t="shared" si="108"/>
        <v>30</v>
      </c>
      <c r="I1370" s="29" t="s">
        <v>72</v>
      </c>
      <c r="J1370" s="29">
        <f t="shared" ca="1" si="105"/>
        <v>21.9</v>
      </c>
      <c r="K1370" s="29">
        <f t="shared" si="109"/>
        <v>0.3</v>
      </c>
      <c r="L1370" s="29">
        <f t="shared" ca="1" si="106"/>
        <v>1.0999999999999999E-2</v>
      </c>
      <c r="M1370">
        <f>Замеры!AC1362</f>
        <v>0</v>
      </c>
    </row>
    <row r="1371" spans="1:13" ht="15.6" x14ac:dyDescent="0.3">
      <c r="A1371" s="58">
        <f>IF(Замеры!B1363=0, " ", Замеры!B1363)</f>
        <v>1360</v>
      </c>
      <c r="B1371" s="59">
        <f>Замеры!J1363</f>
        <v>0</v>
      </c>
      <c r="C1371" s="60" t="str">
        <f>Замеры!G1363</f>
        <v xml:space="preserve">Группа от QF </v>
      </c>
      <c r="D1371" s="29" t="s">
        <v>73</v>
      </c>
      <c r="E1371" s="28">
        <f>Замеры!L1363</f>
        <v>0</v>
      </c>
      <c r="F1371" s="29" t="s">
        <v>85</v>
      </c>
      <c r="G1371" s="29">
        <f t="shared" si="107"/>
        <v>15</v>
      </c>
      <c r="H1371" s="29">
        <f t="shared" si="108"/>
        <v>30</v>
      </c>
      <c r="I1371" s="29" t="s">
        <v>72</v>
      </c>
      <c r="J1371" s="29">
        <f t="shared" ca="1" si="105"/>
        <v>20.5</v>
      </c>
      <c r="K1371" s="29">
        <f t="shared" si="109"/>
        <v>0.3</v>
      </c>
      <c r="L1371" s="29">
        <f t="shared" ca="1" si="106"/>
        <v>1.2E-2</v>
      </c>
      <c r="M1371">
        <f>Замеры!AC1363</f>
        <v>0</v>
      </c>
    </row>
    <row r="1372" spans="1:13" ht="15.6" x14ac:dyDescent="0.3">
      <c r="A1372" s="58">
        <f>IF(Замеры!B1364=0, " ", Замеры!B1364)</f>
        <v>1361</v>
      </c>
      <c r="B1372" s="59">
        <f>Замеры!J1364</f>
        <v>0</v>
      </c>
      <c r="C1372" s="60" t="str">
        <f>Замеры!G1364</f>
        <v xml:space="preserve">Группа от QF </v>
      </c>
      <c r="D1372" s="29" t="s">
        <v>73</v>
      </c>
      <c r="E1372" s="28">
        <f>Замеры!L1364</f>
        <v>0</v>
      </c>
      <c r="F1372" s="29" t="s">
        <v>85</v>
      </c>
      <c r="G1372" s="29">
        <f t="shared" si="107"/>
        <v>15</v>
      </c>
      <c r="H1372" s="29">
        <f t="shared" si="108"/>
        <v>30</v>
      </c>
      <c r="I1372" s="29" t="s">
        <v>72</v>
      </c>
      <c r="J1372" s="29">
        <f t="shared" ca="1" si="105"/>
        <v>21.2</v>
      </c>
      <c r="K1372" s="29">
        <f t="shared" si="109"/>
        <v>0.3</v>
      </c>
      <c r="L1372" s="29">
        <f t="shared" ca="1" si="106"/>
        <v>8.9999999999999993E-3</v>
      </c>
      <c r="M1372">
        <f>Замеры!AC1364</f>
        <v>0</v>
      </c>
    </row>
    <row r="1373" spans="1:13" ht="15.6" x14ac:dyDescent="0.3">
      <c r="A1373" s="58">
        <f>IF(Замеры!B1365=0, " ", Замеры!B1365)</f>
        <v>1362</v>
      </c>
      <c r="B1373" s="59">
        <f>Замеры!J1365</f>
        <v>0</v>
      </c>
      <c r="C1373" s="60" t="str">
        <f>Замеры!G1365</f>
        <v xml:space="preserve">Группа от QF </v>
      </c>
      <c r="D1373" s="29" t="s">
        <v>73</v>
      </c>
      <c r="E1373" s="28">
        <f>Замеры!L1365</f>
        <v>0</v>
      </c>
      <c r="F1373" s="29" t="s">
        <v>85</v>
      </c>
      <c r="G1373" s="29">
        <f t="shared" si="107"/>
        <v>15</v>
      </c>
      <c r="H1373" s="29">
        <f t="shared" si="108"/>
        <v>30</v>
      </c>
      <c r="I1373" s="29" t="s">
        <v>72</v>
      </c>
      <c r="J1373" s="29">
        <f t="shared" ca="1" si="105"/>
        <v>20.8</v>
      </c>
      <c r="K1373" s="29">
        <f t="shared" si="109"/>
        <v>0.3</v>
      </c>
      <c r="L1373" s="29">
        <f t="shared" ca="1" si="106"/>
        <v>1.2E-2</v>
      </c>
      <c r="M1373">
        <f>Замеры!AC1365</f>
        <v>0</v>
      </c>
    </row>
    <row r="1374" spans="1:13" ht="15.6" x14ac:dyDescent="0.3">
      <c r="A1374" s="58">
        <f>IF(Замеры!B1366=0, " ", Замеры!B1366)</f>
        <v>1363</v>
      </c>
      <c r="B1374" s="59">
        <f>Замеры!J1366</f>
        <v>0</v>
      </c>
      <c r="C1374" s="60" t="str">
        <f>Замеры!G1366</f>
        <v xml:space="preserve">Группа от QF </v>
      </c>
      <c r="D1374" s="29" t="s">
        <v>73</v>
      </c>
      <c r="E1374" s="28">
        <f>Замеры!L1366</f>
        <v>0</v>
      </c>
      <c r="F1374" s="29" t="s">
        <v>85</v>
      </c>
      <c r="G1374" s="29">
        <f t="shared" si="107"/>
        <v>15</v>
      </c>
      <c r="H1374" s="29">
        <f t="shared" si="108"/>
        <v>30</v>
      </c>
      <c r="I1374" s="29" t="s">
        <v>72</v>
      </c>
      <c r="J1374" s="29">
        <f t="shared" ca="1" si="105"/>
        <v>21.7</v>
      </c>
      <c r="K1374" s="29">
        <f t="shared" si="109"/>
        <v>0.3</v>
      </c>
      <c r="L1374" s="29">
        <f t="shared" ca="1" si="106"/>
        <v>1.7000000000000001E-2</v>
      </c>
      <c r="M1374">
        <f>Замеры!AC1366</f>
        <v>0</v>
      </c>
    </row>
    <row r="1375" spans="1:13" ht="15.6" x14ac:dyDescent="0.3">
      <c r="A1375" s="58">
        <f>IF(Замеры!B1367=0, " ", Замеры!B1367)</f>
        <v>1364</v>
      </c>
      <c r="B1375" s="59">
        <f>Замеры!J1367</f>
        <v>0</v>
      </c>
      <c r="C1375" s="60" t="str">
        <f>Замеры!G1367</f>
        <v xml:space="preserve">Группа от QF </v>
      </c>
      <c r="D1375" s="29" t="s">
        <v>73</v>
      </c>
      <c r="E1375" s="28">
        <f>Замеры!L1367</f>
        <v>0</v>
      </c>
      <c r="F1375" s="29" t="s">
        <v>85</v>
      </c>
      <c r="G1375" s="29">
        <f t="shared" si="107"/>
        <v>15</v>
      </c>
      <c r="H1375" s="29">
        <f t="shared" si="108"/>
        <v>30</v>
      </c>
      <c r="I1375" s="29" t="s">
        <v>72</v>
      </c>
      <c r="J1375" s="29">
        <f t="shared" ca="1" si="105"/>
        <v>21.1</v>
      </c>
      <c r="K1375" s="29">
        <f t="shared" si="109"/>
        <v>0.3</v>
      </c>
      <c r="L1375" s="29">
        <f t="shared" ca="1" si="106"/>
        <v>1.2999999999999999E-2</v>
      </c>
      <c r="M1375">
        <f>Замеры!AC1367</f>
        <v>0</v>
      </c>
    </row>
    <row r="1376" spans="1:13" ht="15.6" x14ac:dyDescent="0.3">
      <c r="A1376" s="58">
        <f>IF(Замеры!B1368=0, " ", Замеры!B1368)</f>
        <v>1365</v>
      </c>
      <c r="B1376" s="59">
        <f>Замеры!J1368</f>
        <v>0</v>
      </c>
      <c r="C1376" s="60" t="str">
        <f>Замеры!G1368</f>
        <v xml:space="preserve">Группа от QF </v>
      </c>
      <c r="D1376" s="29" t="s">
        <v>73</v>
      </c>
      <c r="E1376" s="28">
        <f>Замеры!L1368</f>
        <v>0</v>
      </c>
      <c r="F1376" s="29" t="s">
        <v>85</v>
      </c>
      <c r="G1376" s="29">
        <f t="shared" si="107"/>
        <v>15</v>
      </c>
      <c r="H1376" s="29">
        <f t="shared" si="108"/>
        <v>30</v>
      </c>
      <c r="I1376" s="29" t="s">
        <v>72</v>
      </c>
      <c r="J1376" s="29">
        <f t="shared" ca="1" si="105"/>
        <v>21.8</v>
      </c>
      <c r="K1376" s="29">
        <f t="shared" si="109"/>
        <v>0.3</v>
      </c>
      <c r="L1376" s="29">
        <f t="shared" ca="1" si="106"/>
        <v>1.7000000000000001E-2</v>
      </c>
      <c r="M1376">
        <f>Замеры!AC1368</f>
        <v>0</v>
      </c>
    </row>
    <row r="1377" spans="1:13" ht="15.6" x14ac:dyDescent="0.3">
      <c r="A1377" s="58">
        <f>IF(Замеры!B1369=0, " ", Замеры!B1369)</f>
        <v>1366</v>
      </c>
      <c r="B1377" s="59">
        <f>Замеры!J1369</f>
        <v>0</v>
      </c>
      <c r="C1377" s="60" t="str">
        <f>Замеры!G1369</f>
        <v xml:space="preserve">Группа от QF </v>
      </c>
      <c r="D1377" s="29" t="s">
        <v>73</v>
      </c>
      <c r="E1377" s="28">
        <f>Замеры!L1369</f>
        <v>0</v>
      </c>
      <c r="F1377" s="29" t="s">
        <v>85</v>
      </c>
      <c r="G1377" s="29">
        <f t="shared" si="107"/>
        <v>15</v>
      </c>
      <c r="H1377" s="29">
        <f t="shared" si="108"/>
        <v>30</v>
      </c>
      <c r="I1377" s="29" t="s">
        <v>72</v>
      </c>
      <c r="J1377" s="29">
        <f t="shared" ca="1" si="105"/>
        <v>21</v>
      </c>
      <c r="K1377" s="29">
        <f t="shared" si="109"/>
        <v>0.3</v>
      </c>
      <c r="L1377" s="29">
        <f t="shared" ca="1" si="106"/>
        <v>1.9E-2</v>
      </c>
      <c r="M1377">
        <f>Замеры!AC1369</f>
        <v>0</v>
      </c>
    </row>
    <row r="1378" spans="1:13" ht="15.6" x14ac:dyDescent="0.3">
      <c r="A1378" s="58">
        <f>IF(Замеры!B1370=0, " ", Замеры!B1370)</f>
        <v>1367</v>
      </c>
      <c r="B1378" s="59">
        <f>Замеры!J1370</f>
        <v>0</v>
      </c>
      <c r="C1378" s="60" t="str">
        <f>Замеры!G1370</f>
        <v xml:space="preserve">Группа от QF </v>
      </c>
      <c r="D1378" s="29" t="s">
        <v>73</v>
      </c>
      <c r="E1378" s="28">
        <f>Замеры!L1370</f>
        <v>0</v>
      </c>
      <c r="F1378" s="29" t="s">
        <v>85</v>
      </c>
      <c r="G1378" s="29">
        <f t="shared" si="107"/>
        <v>15</v>
      </c>
      <c r="H1378" s="29">
        <f t="shared" si="108"/>
        <v>30</v>
      </c>
      <c r="I1378" s="29" t="s">
        <v>72</v>
      </c>
      <c r="J1378" s="29">
        <f t="shared" ca="1" si="105"/>
        <v>21.1</v>
      </c>
      <c r="K1378" s="29">
        <f t="shared" si="109"/>
        <v>0.3</v>
      </c>
      <c r="L1378" s="29">
        <f t="shared" ca="1" si="106"/>
        <v>0.01</v>
      </c>
      <c r="M1378">
        <f>Замеры!AC1370</f>
        <v>0</v>
      </c>
    </row>
    <row r="1379" spans="1:13" ht="15.6" x14ac:dyDescent="0.3">
      <c r="A1379" s="58">
        <f>IF(Замеры!B1371=0, " ", Замеры!B1371)</f>
        <v>1368</v>
      </c>
      <c r="B1379" s="59">
        <f>Замеры!J1371</f>
        <v>0</v>
      </c>
      <c r="C1379" s="60" t="str">
        <f>Замеры!G1371</f>
        <v xml:space="preserve">Группа от QF </v>
      </c>
      <c r="D1379" s="29" t="s">
        <v>73</v>
      </c>
      <c r="E1379" s="28">
        <f>Замеры!L1371</f>
        <v>0</v>
      </c>
      <c r="F1379" s="29" t="s">
        <v>85</v>
      </c>
      <c r="G1379" s="29">
        <f t="shared" si="107"/>
        <v>15</v>
      </c>
      <c r="H1379" s="29">
        <f t="shared" si="108"/>
        <v>30</v>
      </c>
      <c r="I1379" s="29" t="s">
        <v>72</v>
      </c>
      <c r="J1379" s="29">
        <f t="shared" ca="1" si="105"/>
        <v>21.1</v>
      </c>
      <c r="K1379" s="29">
        <f t="shared" si="109"/>
        <v>0.3</v>
      </c>
      <c r="L1379" s="29">
        <f t="shared" ca="1" si="106"/>
        <v>8.9999999999999993E-3</v>
      </c>
      <c r="M1379">
        <f>Замеры!AC1371</f>
        <v>0</v>
      </c>
    </row>
    <row r="1380" spans="1:13" ht="15.6" x14ac:dyDescent="0.3">
      <c r="A1380" s="58">
        <f>IF(Замеры!B1372=0, " ", Замеры!B1372)</f>
        <v>1369</v>
      </c>
      <c r="B1380" s="59">
        <f>Замеры!J1372</f>
        <v>0</v>
      </c>
      <c r="C1380" s="60" t="str">
        <f>Замеры!G1372</f>
        <v xml:space="preserve">Группа от QF </v>
      </c>
      <c r="D1380" s="29" t="s">
        <v>73</v>
      </c>
      <c r="E1380" s="28">
        <f>Замеры!L1372</f>
        <v>0</v>
      </c>
      <c r="F1380" s="29" t="s">
        <v>85</v>
      </c>
      <c r="G1380" s="29">
        <f t="shared" si="107"/>
        <v>15</v>
      </c>
      <c r="H1380" s="29">
        <f t="shared" si="108"/>
        <v>30</v>
      </c>
      <c r="I1380" s="29" t="s">
        <v>72</v>
      </c>
      <c r="J1380" s="29">
        <f t="shared" ca="1" si="105"/>
        <v>21.9</v>
      </c>
      <c r="K1380" s="29">
        <f t="shared" si="109"/>
        <v>0.3</v>
      </c>
      <c r="L1380" s="29">
        <f t="shared" ca="1" si="106"/>
        <v>1.4999999999999999E-2</v>
      </c>
      <c r="M1380">
        <f>Замеры!AC1372</f>
        <v>0</v>
      </c>
    </row>
    <row r="1381" spans="1:13" ht="15.6" x14ac:dyDescent="0.3">
      <c r="A1381" s="58">
        <f>IF(Замеры!B1373=0, " ", Замеры!B1373)</f>
        <v>1370</v>
      </c>
      <c r="B1381" s="59">
        <f>Замеры!J1373</f>
        <v>0</v>
      </c>
      <c r="C1381" s="60" t="str">
        <f>Замеры!G1373</f>
        <v xml:space="preserve">Группа от QF </v>
      </c>
      <c r="D1381" s="29" t="s">
        <v>73</v>
      </c>
      <c r="E1381" s="28">
        <f>Замеры!L1373</f>
        <v>0</v>
      </c>
      <c r="F1381" s="29" t="s">
        <v>85</v>
      </c>
      <c r="G1381" s="29">
        <f t="shared" si="107"/>
        <v>15</v>
      </c>
      <c r="H1381" s="29">
        <f t="shared" si="108"/>
        <v>30</v>
      </c>
      <c r="I1381" s="29" t="s">
        <v>72</v>
      </c>
      <c r="J1381" s="29">
        <f t="shared" ca="1" si="105"/>
        <v>20.2</v>
      </c>
      <c r="K1381" s="29">
        <f t="shared" si="109"/>
        <v>0.3</v>
      </c>
      <c r="L1381" s="29">
        <f t="shared" ca="1" si="106"/>
        <v>7.0000000000000001E-3</v>
      </c>
      <c r="M1381">
        <f>Замеры!AC1373</f>
        <v>0</v>
      </c>
    </row>
    <row r="1382" spans="1:13" ht="15.6" x14ac:dyDescent="0.3">
      <c r="A1382" s="58">
        <f>IF(Замеры!B1374=0, " ", Замеры!B1374)</f>
        <v>1371</v>
      </c>
      <c r="B1382" s="59">
        <f>Замеры!J1374</f>
        <v>0</v>
      </c>
      <c r="C1382" s="60" t="str">
        <f>Замеры!G1374</f>
        <v xml:space="preserve">Группа от QF </v>
      </c>
      <c r="D1382" s="29" t="s">
        <v>73</v>
      </c>
      <c r="E1382" s="28">
        <f>Замеры!L1374</f>
        <v>0</v>
      </c>
      <c r="F1382" s="29" t="s">
        <v>85</v>
      </c>
      <c r="G1382" s="29">
        <f t="shared" si="107"/>
        <v>15</v>
      </c>
      <c r="H1382" s="29">
        <f t="shared" si="108"/>
        <v>30</v>
      </c>
      <c r="I1382" s="29" t="s">
        <v>72</v>
      </c>
      <c r="J1382" s="29">
        <f t="shared" ca="1" si="105"/>
        <v>20.3</v>
      </c>
      <c r="K1382" s="29">
        <f t="shared" si="109"/>
        <v>0.3</v>
      </c>
      <c r="L1382" s="29">
        <f t="shared" ca="1" si="106"/>
        <v>1.0999999999999999E-2</v>
      </c>
      <c r="M1382">
        <f>Замеры!AC1374</f>
        <v>0</v>
      </c>
    </row>
    <row r="1383" spans="1:13" ht="15.6" x14ac:dyDescent="0.3">
      <c r="A1383" s="58">
        <f>IF(Замеры!B1375=0, " ", Замеры!B1375)</f>
        <v>1372</v>
      </c>
      <c r="B1383" s="59">
        <f>Замеры!J1375</f>
        <v>0</v>
      </c>
      <c r="C1383" s="60" t="str">
        <f>Замеры!G1375</f>
        <v xml:space="preserve">Группа от QF </v>
      </c>
      <c r="D1383" s="29" t="s">
        <v>73</v>
      </c>
      <c r="E1383" s="28">
        <f>Замеры!L1375</f>
        <v>0</v>
      </c>
      <c r="F1383" s="29" t="s">
        <v>85</v>
      </c>
      <c r="G1383" s="29">
        <f t="shared" si="107"/>
        <v>15</v>
      </c>
      <c r="H1383" s="29">
        <f t="shared" si="108"/>
        <v>30</v>
      </c>
      <c r="I1383" s="29" t="s">
        <v>72</v>
      </c>
      <c r="J1383" s="29">
        <f t="shared" ca="1" si="105"/>
        <v>20.2</v>
      </c>
      <c r="K1383" s="29">
        <f t="shared" si="109"/>
        <v>0.3</v>
      </c>
      <c r="L1383" s="29">
        <f t="shared" ca="1" si="106"/>
        <v>1.2E-2</v>
      </c>
      <c r="M1383">
        <f>Замеры!AC1375</f>
        <v>0</v>
      </c>
    </row>
    <row r="1384" spans="1:13" ht="15.6" x14ac:dyDescent="0.3">
      <c r="A1384" s="58">
        <f>IF(Замеры!B1376=0, " ", Замеры!B1376)</f>
        <v>1373</v>
      </c>
      <c r="B1384" s="59">
        <f>Замеры!J1376</f>
        <v>0</v>
      </c>
      <c r="C1384" s="60" t="str">
        <f>Замеры!G1376</f>
        <v xml:space="preserve">Группа от QF </v>
      </c>
      <c r="D1384" s="29" t="s">
        <v>73</v>
      </c>
      <c r="E1384" s="28">
        <f>Замеры!L1376</f>
        <v>0</v>
      </c>
      <c r="F1384" s="29" t="s">
        <v>85</v>
      </c>
      <c r="G1384" s="29">
        <f t="shared" si="107"/>
        <v>15</v>
      </c>
      <c r="H1384" s="29">
        <f t="shared" si="108"/>
        <v>30</v>
      </c>
      <c r="I1384" s="29" t="s">
        <v>72</v>
      </c>
      <c r="J1384" s="29">
        <f t="shared" ca="1" si="105"/>
        <v>21.5</v>
      </c>
      <c r="K1384" s="29">
        <f t="shared" si="109"/>
        <v>0.3</v>
      </c>
      <c r="L1384" s="29">
        <f t="shared" ca="1" si="106"/>
        <v>1.4E-2</v>
      </c>
      <c r="M1384">
        <f>Замеры!AC1376</f>
        <v>0</v>
      </c>
    </row>
    <row r="1385" spans="1:13" ht="15.6" x14ac:dyDescent="0.3">
      <c r="A1385" s="58">
        <f>IF(Замеры!B1377=0, " ", Замеры!B1377)</f>
        <v>1374</v>
      </c>
      <c r="B1385" s="59">
        <f>Замеры!J1377</f>
        <v>0</v>
      </c>
      <c r="C1385" s="60" t="str">
        <f>Замеры!G1377</f>
        <v xml:space="preserve">Группа от QF </v>
      </c>
      <c r="D1385" s="29" t="s">
        <v>73</v>
      </c>
      <c r="E1385" s="28">
        <f>Замеры!L1377</f>
        <v>0</v>
      </c>
      <c r="F1385" s="29" t="s">
        <v>85</v>
      </c>
      <c r="G1385" s="29">
        <f t="shared" si="107"/>
        <v>15</v>
      </c>
      <c r="H1385" s="29">
        <f t="shared" si="108"/>
        <v>30</v>
      </c>
      <c r="I1385" s="29" t="s">
        <v>72</v>
      </c>
      <c r="J1385" s="29">
        <f t="shared" ca="1" si="105"/>
        <v>21.3</v>
      </c>
      <c r="K1385" s="29">
        <f t="shared" si="109"/>
        <v>0.3</v>
      </c>
      <c r="L1385" s="29">
        <f t="shared" ca="1" si="106"/>
        <v>8.0000000000000002E-3</v>
      </c>
      <c r="M1385">
        <f>Замеры!AC1377</f>
        <v>0</v>
      </c>
    </row>
    <row r="1386" spans="1:13" ht="15.6" x14ac:dyDescent="0.3">
      <c r="A1386" s="58">
        <f>IF(Замеры!B1378=0, " ", Замеры!B1378)</f>
        <v>1375</v>
      </c>
      <c r="B1386" s="59">
        <f>Замеры!J1378</f>
        <v>0</v>
      </c>
      <c r="C1386" s="60" t="str">
        <f>Замеры!G1378</f>
        <v xml:space="preserve">Группа от QF </v>
      </c>
      <c r="D1386" s="29" t="s">
        <v>73</v>
      </c>
      <c r="E1386" s="28">
        <f>Замеры!L1378</f>
        <v>0</v>
      </c>
      <c r="F1386" s="29" t="s">
        <v>85</v>
      </c>
      <c r="G1386" s="29">
        <f t="shared" si="107"/>
        <v>15</v>
      </c>
      <c r="H1386" s="29">
        <f t="shared" si="108"/>
        <v>30</v>
      </c>
      <c r="I1386" s="29" t="s">
        <v>72</v>
      </c>
      <c r="J1386" s="29">
        <f t="shared" ca="1" si="105"/>
        <v>20.5</v>
      </c>
      <c r="K1386" s="29">
        <f t="shared" si="109"/>
        <v>0.3</v>
      </c>
      <c r="L1386" s="29">
        <f t="shared" ca="1" si="106"/>
        <v>8.0000000000000002E-3</v>
      </c>
      <c r="M1386">
        <f>Замеры!AC1378</f>
        <v>0</v>
      </c>
    </row>
    <row r="1387" spans="1:13" ht="15.6" x14ac:dyDescent="0.3">
      <c r="A1387" s="58">
        <f>IF(Замеры!B1379=0, " ", Замеры!B1379)</f>
        <v>1376</v>
      </c>
      <c r="B1387" s="59">
        <f>Замеры!J1379</f>
        <v>0</v>
      </c>
      <c r="C1387" s="60" t="str">
        <f>Замеры!G1379</f>
        <v xml:space="preserve">Группа от QF </v>
      </c>
      <c r="D1387" s="29" t="s">
        <v>73</v>
      </c>
      <c r="E1387" s="28">
        <f>Замеры!L1379</f>
        <v>0</v>
      </c>
      <c r="F1387" s="29" t="s">
        <v>85</v>
      </c>
      <c r="G1387" s="29">
        <f t="shared" si="107"/>
        <v>15</v>
      </c>
      <c r="H1387" s="29">
        <f t="shared" si="108"/>
        <v>30</v>
      </c>
      <c r="I1387" s="29" t="s">
        <v>72</v>
      </c>
      <c r="J1387" s="29">
        <f t="shared" ca="1" si="105"/>
        <v>20.5</v>
      </c>
      <c r="K1387" s="29">
        <f t="shared" si="109"/>
        <v>0.3</v>
      </c>
      <c r="L1387" s="29">
        <f t="shared" ca="1" si="106"/>
        <v>1.7000000000000001E-2</v>
      </c>
      <c r="M1387">
        <f>Замеры!AC1379</f>
        <v>0</v>
      </c>
    </row>
    <row r="1388" spans="1:13" ht="15.6" x14ac:dyDescent="0.3">
      <c r="A1388" s="58">
        <f>IF(Замеры!B1380=0, " ", Замеры!B1380)</f>
        <v>1377</v>
      </c>
      <c r="B1388" s="59">
        <f>Замеры!J1380</f>
        <v>0</v>
      </c>
      <c r="C1388" s="60" t="str">
        <f>Замеры!G1380</f>
        <v xml:space="preserve">Группа от QF </v>
      </c>
      <c r="D1388" s="29" t="s">
        <v>73</v>
      </c>
      <c r="E1388" s="28">
        <f>Замеры!L1380</f>
        <v>0</v>
      </c>
      <c r="F1388" s="29" t="s">
        <v>85</v>
      </c>
      <c r="G1388" s="29">
        <f t="shared" si="107"/>
        <v>15</v>
      </c>
      <c r="H1388" s="29">
        <f t="shared" si="108"/>
        <v>30</v>
      </c>
      <c r="I1388" s="29" t="s">
        <v>72</v>
      </c>
      <c r="J1388" s="29">
        <f t="shared" ca="1" si="105"/>
        <v>20.9</v>
      </c>
      <c r="K1388" s="29">
        <f t="shared" si="109"/>
        <v>0.3</v>
      </c>
      <c r="L1388" s="29">
        <f t="shared" ca="1" si="106"/>
        <v>1.6E-2</v>
      </c>
      <c r="M1388">
        <f>Замеры!AC1380</f>
        <v>0</v>
      </c>
    </row>
    <row r="1389" spans="1:13" ht="15.6" x14ac:dyDescent="0.3">
      <c r="A1389" s="58">
        <f>IF(Замеры!B1381=0, " ", Замеры!B1381)</f>
        <v>1378</v>
      </c>
      <c r="B1389" s="59">
        <f>Замеры!J1381</f>
        <v>0</v>
      </c>
      <c r="C1389" s="60" t="str">
        <f>Замеры!G1381</f>
        <v xml:space="preserve">Группа от QF </v>
      </c>
      <c r="D1389" s="29" t="s">
        <v>73</v>
      </c>
      <c r="E1389" s="28">
        <f>Замеры!L1381</f>
        <v>0</v>
      </c>
      <c r="F1389" s="29" t="s">
        <v>85</v>
      </c>
      <c r="G1389" s="29">
        <f t="shared" si="107"/>
        <v>15</v>
      </c>
      <c r="H1389" s="29">
        <f t="shared" si="108"/>
        <v>30</v>
      </c>
      <c r="I1389" s="29" t="s">
        <v>72</v>
      </c>
      <c r="J1389" s="29">
        <f t="shared" ca="1" si="105"/>
        <v>21.5</v>
      </c>
      <c r="K1389" s="29">
        <f t="shared" si="109"/>
        <v>0.3</v>
      </c>
      <c r="L1389" s="29">
        <f t="shared" ca="1" si="106"/>
        <v>1.2999999999999999E-2</v>
      </c>
      <c r="M1389">
        <f>Замеры!AC1381</f>
        <v>0</v>
      </c>
    </row>
    <row r="1390" spans="1:13" ht="15.6" x14ac:dyDescent="0.3">
      <c r="A1390" s="58">
        <f>IF(Замеры!B1382=0, " ", Замеры!B1382)</f>
        <v>1379</v>
      </c>
      <c r="B1390" s="59">
        <f>Замеры!J1382</f>
        <v>0</v>
      </c>
      <c r="C1390" s="60" t="str">
        <f>Замеры!G1382</f>
        <v xml:space="preserve">Группа от QF </v>
      </c>
      <c r="D1390" s="29" t="s">
        <v>73</v>
      </c>
      <c r="E1390" s="28">
        <f>Замеры!L1382</f>
        <v>0</v>
      </c>
      <c r="F1390" s="29" t="s">
        <v>85</v>
      </c>
      <c r="G1390" s="29">
        <f t="shared" si="107"/>
        <v>15</v>
      </c>
      <c r="H1390" s="29">
        <f t="shared" si="108"/>
        <v>30</v>
      </c>
      <c r="I1390" s="29" t="s">
        <v>72</v>
      </c>
      <c r="J1390" s="29">
        <f t="shared" ca="1" si="105"/>
        <v>20.8</v>
      </c>
      <c r="K1390" s="29">
        <f t="shared" si="109"/>
        <v>0.3</v>
      </c>
      <c r="L1390" s="29">
        <f t="shared" ca="1" si="106"/>
        <v>7.0000000000000001E-3</v>
      </c>
      <c r="M1390">
        <f>Замеры!AC1382</f>
        <v>0</v>
      </c>
    </row>
    <row r="1391" spans="1:13" ht="15.6" x14ac:dyDescent="0.3">
      <c r="A1391" s="58">
        <f>IF(Замеры!B1383=0, " ", Замеры!B1383)</f>
        <v>1380</v>
      </c>
      <c r="B1391" s="59">
        <f>Замеры!J1383</f>
        <v>0</v>
      </c>
      <c r="C1391" s="60" t="str">
        <f>Замеры!G1383</f>
        <v xml:space="preserve">Группа от QF </v>
      </c>
      <c r="D1391" s="29" t="s">
        <v>73</v>
      </c>
      <c r="E1391" s="28">
        <f>Замеры!L1383</f>
        <v>0</v>
      </c>
      <c r="F1391" s="29" t="s">
        <v>85</v>
      </c>
      <c r="G1391" s="29">
        <f t="shared" si="107"/>
        <v>15</v>
      </c>
      <c r="H1391" s="29">
        <f t="shared" si="108"/>
        <v>30</v>
      </c>
      <c r="I1391" s="29" t="s">
        <v>72</v>
      </c>
      <c r="J1391" s="29">
        <f t="shared" ca="1" si="105"/>
        <v>21.3</v>
      </c>
      <c r="K1391" s="29">
        <f t="shared" si="109"/>
        <v>0.3</v>
      </c>
      <c r="L1391" s="29">
        <f t="shared" ca="1" si="106"/>
        <v>1.9E-2</v>
      </c>
      <c r="M1391">
        <f>Замеры!AC1383</f>
        <v>0</v>
      </c>
    </row>
    <row r="1392" spans="1:13" ht="15.6" x14ac:dyDescent="0.3">
      <c r="A1392" s="58">
        <f>IF(Замеры!B1384=0, " ", Замеры!B1384)</f>
        <v>1381</v>
      </c>
      <c r="B1392" s="59">
        <f>Замеры!J1384</f>
        <v>0</v>
      </c>
      <c r="C1392" s="60" t="str">
        <f>Замеры!G1384</f>
        <v xml:space="preserve">Группа от QF </v>
      </c>
      <c r="D1392" s="29" t="s">
        <v>73</v>
      </c>
      <c r="E1392" s="28">
        <f>Замеры!L1384</f>
        <v>0</v>
      </c>
      <c r="F1392" s="29" t="s">
        <v>85</v>
      </c>
      <c r="G1392" s="29">
        <f t="shared" si="107"/>
        <v>15</v>
      </c>
      <c r="H1392" s="29">
        <f t="shared" si="108"/>
        <v>30</v>
      </c>
      <c r="I1392" s="29" t="s">
        <v>72</v>
      </c>
      <c r="J1392" s="29">
        <f t="shared" ca="1" si="105"/>
        <v>21.5</v>
      </c>
      <c r="K1392" s="29">
        <f t="shared" si="109"/>
        <v>0.3</v>
      </c>
      <c r="L1392" s="29">
        <f t="shared" ca="1" si="106"/>
        <v>7.0000000000000001E-3</v>
      </c>
      <c r="M1392">
        <f>Замеры!AC1384</f>
        <v>0</v>
      </c>
    </row>
    <row r="1393" spans="1:13" ht="15.6" x14ac:dyDescent="0.3">
      <c r="A1393" s="58">
        <f>IF(Замеры!B1385=0, " ", Замеры!B1385)</f>
        <v>1382</v>
      </c>
      <c r="B1393" s="59">
        <f>Замеры!J1385</f>
        <v>0</v>
      </c>
      <c r="C1393" s="60" t="str">
        <f>Замеры!G1385</f>
        <v xml:space="preserve">Группа от QF </v>
      </c>
      <c r="D1393" s="29" t="s">
        <v>73</v>
      </c>
      <c r="E1393" s="28">
        <f>Замеры!L1385</f>
        <v>0</v>
      </c>
      <c r="F1393" s="29" t="s">
        <v>85</v>
      </c>
      <c r="G1393" s="29">
        <f t="shared" si="107"/>
        <v>15</v>
      </c>
      <c r="H1393" s="29">
        <f t="shared" si="108"/>
        <v>30</v>
      </c>
      <c r="I1393" s="29" t="s">
        <v>72</v>
      </c>
      <c r="J1393" s="29">
        <f t="shared" ca="1" si="105"/>
        <v>21.7</v>
      </c>
      <c r="K1393" s="29">
        <f t="shared" si="109"/>
        <v>0.3</v>
      </c>
      <c r="L1393" s="29">
        <f t="shared" ca="1" si="106"/>
        <v>1.2E-2</v>
      </c>
      <c r="M1393">
        <f>Замеры!AC1385</f>
        <v>0</v>
      </c>
    </row>
    <row r="1394" spans="1:13" ht="15.6" x14ac:dyDescent="0.3">
      <c r="A1394" s="58">
        <f>IF(Замеры!B1386=0, " ", Замеры!B1386)</f>
        <v>1383</v>
      </c>
      <c r="B1394" s="59">
        <f>Замеры!J1386</f>
        <v>0</v>
      </c>
      <c r="C1394" s="60" t="str">
        <f>Замеры!G1386</f>
        <v xml:space="preserve">Группа от QF </v>
      </c>
      <c r="D1394" s="29" t="s">
        <v>73</v>
      </c>
      <c r="E1394" s="28">
        <f>Замеры!L1386</f>
        <v>0</v>
      </c>
      <c r="F1394" s="29" t="s">
        <v>85</v>
      </c>
      <c r="G1394" s="29">
        <f t="shared" si="107"/>
        <v>15</v>
      </c>
      <c r="H1394" s="29">
        <f t="shared" si="108"/>
        <v>30</v>
      </c>
      <c r="I1394" s="29" t="s">
        <v>72</v>
      </c>
      <c r="J1394" s="29">
        <f t="shared" ca="1" si="105"/>
        <v>20.9</v>
      </c>
      <c r="K1394" s="29">
        <f t="shared" si="109"/>
        <v>0.3</v>
      </c>
      <c r="L1394" s="29">
        <f t="shared" ca="1" si="106"/>
        <v>1.6E-2</v>
      </c>
      <c r="M1394">
        <f>Замеры!AC1386</f>
        <v>0</v>
      </c>
    </row>
    <row r="1395" spans="1:13" ht="15.6" x14ac:dyDescent="0.3">
      <c r="A1395" s="58">
        <f>IF(Замеры!B1387=0, " ", Замеры!B1387)</f>
        <v>1384</v>
      </c>
      <c r="B1395" s="59">
        <f>Замеры!J1387</f>
        <v>0</v>
      </c>
      <c r="C1395" s="60" t="str">
        <f>Замеры!G1387</f>
        <v xml:space="preserve">Группа от QF </v>
      </c>
      <c r="D1395" s="29" t="s">
        <v>73</v>
      </c>
      <c r="E1395" s="28">
        <f>Замеры!L1387</f>
        <v>0</v>
      </c>
      <c r="F1395" s="29" t="s">
        <v>85</v>
      </c>
      <c r="G1395" s="29">
        <f t="shared" si="107"/>
        <v>15</v>
      </c>
      <c r="H1395" s="29">
        <f t="shared" si="108"/>
        <v>30</v>
      </c>
      <c r="I1395" s="29" t="s">
        <v>72</v>
      </c>
      <c r="J1395" s="29">
        <f t="shared" ca="1" si="105"/>
        <v>21.8</v>
      </c>
      <c r="K1395" s="29">
        <f t="shared" si="109"/>
        <v>0.3</v>
      </c>
      <c r="L1395" s="29">
        <f t="shared" ca="1" si="106"/>
        <v>0.01</v>
      </c>
      <c r="M1395">
        <f>Замеры!AC1387</f>
        <v>0</v>
      </c>
    </row>
    <row r="1396" spans="1:13" ht="15.6" x14ac:dyDescent="0.3">
      <c r="A1396" s="58">
        <f>IF(Замеры!B1388=0, " ", Замеры!B1388)</f>
        <v>1385</v>
      </c>
      <c r="B1396" s="59">
        <f>Замеры!J1388</f>
        <v>0</v>
      </c>
      <c r="C1396" s="60" t="str">
        <f>Замеры!G1388</f>
        <v xml:space="preserve">Группа от QF </v>
      </c>
      <c r="D1396" s="29" t="s">
        <v>73</v>
      </c>
      <c r="E1396" s="28">
        <f>Замеры!L1388</f>
        <v>0</v>
      </c>
      <c r="F1396" s="29" t="s">
        <v>85</v>
      </c>
      <c r="G1396" s="29">
        <f t="shared" si="107"/>
        <v>15</v>
      </c>
      <c r="H1396" s="29">
        <f t="shared" si="108"/>
        <v>30</v>
      </c>
      <c r="I1396" s="29" t="s">
        <v>72</v>
      </c>
      <c r="J1396" s="29">
        <f t="shared" ca="1" si="105"/>
        <v>20.5</v>
      </c>
      <c r="K1396" s="29">
        <f t="shared" si="109"/>
        <v>0.3</v>
      </c>
      <c r="L1396" s="29">
        <f t="shared" ca="1" si="106"/>
        <v>1.9E-2</v>
      </c>
      <c r="M1396">
        <f>Замеры!AC1388</f>
        <v>0</v>
      </c>
    </row>
    <row r="1397" spans="1:13" ht="15.6" x14ac:dyDescent="0.3">
      <c r="A1397" s="58">
        <f>IF(Замеры!B1389=0, " ", Замеры!B1389)</f>
        <v>1386</v>
      </c>
      <c r="B1397" s="59">
        <f>Замеры!J1389</f>
        <v>0</v>
      </c>
      <c r="C1397" s="60" t="str">
        <f>Замеры!G1389</f>
        <v xml:space="preserve">Группа от QF </v>
      </c>
      <c r="D1397" s="29" t="s">
        <v>73</v>
      </c>
      <c r="E1397" s="28">
        <f>Замеры!L1389</f>
        <v>0</v>
      </c>
      <c r="F1397" s="29" t="s">
        <v>85</v>
      </c>
      <c r="G1397" s="29">
        <f t="shared" si="107"/>
        <v>15</v>
      </c>
      <c r="H1397" s="29">
        <f t="shared" si="108"/>
        <v>30</v>
      </c>
      <c r="I1397" s="29" t="s">
        <v>72</v>
      </c>
      <c r="J1397" s="29">
        <f t="shared" ca="1" si="105"/>
        <v>21.1</v>
      </c>
      <c r="K1397" s="29">
        <f t="shared" si="109"/>
        <v>0.3</v>
      </c>
      <c r="L1397" s="29">
        <f t="shared" ca="1" si="106"/>
        <v>1.4999999999999999E-2</v>
      </c>
      <c r="M1397">
        <f>Замеры!AC1389</f>
        <v>0</v>
      </c>
    </row>
    <row r="1398" spans="1:13" ht="15.6" x14ac:dyDescent="0.3">
      <c r="A1398" s="58">
        <f>IF(Замеры!B1390=0, " ", Замеры!B1390)</f>
        <v>1387</v>
      </c>
      <c r="B1398" s="59">
        <f>Замеры!J1390</f>
        <v>0</v>
      </c>
      <c r="C1398" s="60" t="str">
        <f>Замеры!G1390</f>
        <v xml:space="preserve">Группа от QF </v>
      </c>
      <c r="D1398" s="29" t="s">
        <v>73</v>
      </c>
      <c r="E1398" s="28">
        <f>Замеры!L1390</f>
        <v>0</v>
      </c>
      <c r="F1398" s="29" t="s">
        <v>85</v>
      </c>
      <c r="G1398" s="29">
        <f t="shared" si="107"/>
        <v>15</v>
      </c>
      <c r="H1398" s="29">
        <f t="shared" si="108"/>
        <v>30</v>
      </c>
      <c r="I1398" s="29" t="s">
        <v>72</v>
      </c>
      <c r="J1398" s="29">
        <f t="shared" ca="1" si="105"/>
        <v>20.7</v>
      </c>
      <c r="K1398" s="29">
        <f t="shared" si="109"/>
        <v>0.3</v>
      </c>
      <c r="L1398" s="29">
        <f t="shared" ca="1" si="106"/>
        <v>0.01</v>
      </c>
      <c r="M1398">
        <f>Замеры!AC1390</f>
        <v>0</v>
      </c>
    </row>
    <row r="1399" spans="1:13" ht="15.6" x14ac:dyDescent="0.3">
      <c r="A1399" s="58">
        <f>IF(Замеры!B1391=0, " ", Замеры!B1391)</f>
        <v>1388</v>
      </c>
      <c r="B1399" s="59">
        <f>Замеры!J1391</f>
        <v>0</v>
      </c>
      <c r="C1399" s="60" t="str">
        <f>Замеры!G1391</f>
        <v xml:space="preserve">Группа от QF </v>
      </c>
      <c r="D1399" s="29" t="s">
        <v>73</v>
      </c>
      <c r="E1399" s="28">
        <f>Замеры!L1391</f>
        <v>0</v>
      </c>
      <c r="F1399" s="29" t="s">
        <v>85</v>
      </c>
      <c r="G1399" s="29">
        <f t="shared" si="107"/>
        <v>15</v>
      </c>
      <c r="H1399" s="29">
        <f t="shared" si="108"/>
        <v>30</v>
      </c>
      <c r="I1399" s="29" t="s">
        <v>72</v>
      </c>
      <c r="J1399" s="29">
        <f t="shared" ca="1" si="105"/>
        <v>21.4</v>
      </c>
      <c r="K1399" s="29">
        <f t="shared" si="109"/>
        <v>0.3</v>
      </c>
      <c r="L1399" s="29">
        <f t="shared" ca="1" si="106"/>
        <v>1.4E-2</v>
      </c>
      <c r="M1399">
        <f>Замеры!AC1391</f>
        <v>0</v>
      </c>
    </row>
    <row r="1400" spans="1:13" ht="15.6" x14ac:dyDescent="0.3">
      <c r="A1400" s="58">
        <f>IF(Замеры!B1392=0, " ", Замеры!B1392)</f>
        <v>1389</v>
      </c>
      <c r="B1400" s="59">
        <f>Замеры!J1392</f>
        <v>0</v>
      </c>
      <c r="C1400" s="60" t="str">
        <f>Замеры!G1392</f>
        <v xml:space="preserve">Группа от QF </v>
      </c>
      <c r="D1400" s="29" t="s">
        <v>73</v>
      </c>
      <c r="E1400" s="28">
        <f>Замеры!L1392</f>
        <v>0</v>
      </c>
      <c r="F1400" s="29" t="s">
        <v>85</v>
      </c>
      <c r="G1400" s="29">
        <f t="shared" si="107"/>
        <v>15</v>
      </c>
      <c r="H1400" s="29">
        <f t="shared" si="108"/>
        <v>30</v>
      </c>
      <c r="I1400" s="29" t="s">
        <v>72</v>
      </c>
      <c r="J1400" s="29">
        <f t="shared" ca="1" si="105"/>
        <v>20.8</v>
      </c>
      <c r="K1400" s="29">
        <f t="shared" si="109"/>
        <v>0.3</v>
      </c>
      <c r="L1400" s="29">
        <f t="shared" ca="1" si="106"/>
        <v>1.7000000000000001E-2</v>
      </c>
      <c r="M1400">
        <f>Замеры!AC1392</f>
        <v>0</v>
      </c>
    </row>
    <row r="1401" spans="1:13" ht="15.6" x14ac:dyDescent="0.3">
      <c r="A1401" s="58">
        <f>IF(Замеры!B1393=0, " ", Замеры!B1393)</f>
        <v>1390</v>
      </c>
      <c r="B1401" s="59">
        <f>Замеры!J1393</f>
        <v>0</v>
      </c>
      <c r="C1401" s="60" t="str">
        <f>Замеры!G1393</f>
        <v xml:space="preserve">Группа от QF </v>
      </c>
      <c r="D1401" s="29" t="s">
        <v>73</v>
      </c>
      <c r="E1401" s="28">
        <f>Замеры!L1393</f>
        <v>0</v>
      </c>
      <c r="F1401" s="29" t="s">
        <v>85</v>
      </c>
      <c r="G1401" s="29">
        <f t="shared" si="107"/>
        <v>15</v>
      </c>
      <c r="H1401" s="29">
        <f t="shared" si="108"/>
        <v>30</v>
      </c>
      <c r="I1401" s="29" t="s">
        <v>72</v>
      </c>
      <c r="J1401" s="29">
        <f t="shared" ca="1" si="105"/>
        <v>21.2</v>
      </c>
      <c r="K1401" s="29">
        <f t="shared" si="109"/>
        <v>0.3</v>
      </c>
      <c r="L1401" s="29">
        <f t="shared" ca="1" si="106"/>
        <v>7.0000000000000001E-3</v>
      </c>
      <c r="M1401">
        <f>Замеры!AC1393</f>
        <v>0</v>
      </c>
    </row>
    <row r="1402" spans="1:13" ht="15.6" x14ac:dyDescent="0.3">
      <c r="A1402" s="58">
        <f>IF(Замеры!B1394=0, " ", Замеры!B1394)</f>
        <v>1391</v>
      </c>
      <c r="B1402" s="59">
        <f>Замеры!J1394</f>
        <v>0</v>
      </c>
      <c r="C1402" s="60" t="str">
        <f>Замеры!G1394</f>
        <v xml:space="preserve">Группа от QF </v>
      </c>
      <c r="D1402" s="29" t="s">
        <v>73</v>
      </c>
      <c r="E1402" s="28">
        <f>Замеры!L1394</f>
        <v>0</v>
      </c>
      <c r="F1402" s="29" t="s">
        <v>85</v>
      </c>
      <c r="G1402" s="29">
        <f t="shared" si="107"/>
        <v>15</v>
      </c>
      <c r="H1402" s="29">
        <f t="shared" si="108"/>
        <v>30</v>
      </c>
      <c r="I1402" s="29" t="s">
        <v>72</v>
      </c>
      <c r="J1402" s="29">
        <f t="shared" ca="1" si="105"/>
        <v>21.3</v>
      </c>
      <c r="K1402" s="29">
        <f t="shared" si="109"/>
        <v>0.3</v>
      </c>
      <c r="L1402" s="29">
        <f t="shared" ca="1" si="106"/>
        <v>1.7000000000000001E-2</v>
      </c>
      <c r="M1402">
        <f>Замеры!AC1394</f>
        <v>0</v>
      </c>
    </row>
    <row r="1403" spans="1:13" ht="15.6" x14ac:dyDescent="0.3">
      <c r="A1403" s="58">
        <f>IF(Замеры!B1395=0, " ", Замеры!B1395)</f>
        <v>1392</v>
      </c>
      <c r="B1403" s="59">
        <f>Замеры!J1395</f>
        <v>0</v>
      </c>
      <c r="C1403" s="60" t="str">
        <f>Замеры!G1395</f>
        <v xml:space="preserve">Группа от QF </v>
      </c>
      <c r="D1403" s="29" t="s">
        <v>73</v>
      </c>
      <c r="E1403" s="28">
        <f>Замеры!L1395</f>
        <v>0</v>
      </c>
      <c r="F1403" s="29" t="s">
        <v>85</v>
      </c>
      <c r="G1403" s="29">
        <f t="shared" si="107"/>
        <v>15</v>
      </c>
      <c r="H1403" s="29">
        <f t="shared" si="108"/>
        <v>30</v>
      </c>
      <c r="I1403" s="29" t="s">
        <v>72</v>
      </c>
      <c r="J1403" s="29">
        <f t="shared" ca="1" si="105"/>
        <v>20.9</v>
      </c>
      <c r="K1403" s="29">
        <f t="shared" si="109"/>
        <v>0.3</v>
      </c>
      <c r="L1403" s="29">
        <f t="shared" ca="1" si="106"/>
        <v>1.7999999999999999E-2</v>
      </c>
      <c r="M1403">
        <f>Замеры!AC1395</f>
        <v>0</v>
      </c>
    </row>
    <row r="1404" spans="1:13" ht="15.6" x14ac:dyDescent="0.3">
      <c r="A1404" s="58">
        <f>IF(Замеры!B1396=0, " ", Замеры!B1396)</f>
        <v>1393</v>
      </c>
      <c r="B1404" s="59">
        <f>Замеры!J1396</f>
        <v>0</v>
      </c>
      <c r="C1404" s="60" t="str">
        <f>Замеры!G1396</f>
        <v xml:space="preserve">Группа от QF </v>
      </c>
      <c r="D1404" s="29" t="s">
        <v>73</v>
      </c>
      <c r="E1404" s="28">
        <f>Замеры!L1396</f>
        <v>0</v>
      </c>
      <c r="F1404" s="29" t="s">
        <v>85</v>
      </c>
      <c r="G1404" s="29">
        <f t="shared" si="107"/>
        <v>15</v>
      </c>
      <c r="H1404" s="29">
        <f t="shared" si="108"/>
        <v>30</v>
      </c>
      <c r="I1404" s="29" t="s">
        <v>72</v>
      </c>
      <c r="J1404" s="29">
        <f t="shared" ca="1" si="105"/>
        <v>20.8</v>
      </c>
      <c r="K1404" s="29">
        <f t="shared" si="109"/>
        <v>0.3</v>
      </c>
      <c r="L1404" s="29">
        <f t="shared" ca="1" si="106"/>
        <v>1.2E-2</v>
      </c>
      <c r="M1404">
        <f>Замеры!AC1396</f>
        <v>0</v>
      </c>
    </row>
    <row r="1405" spans="1:13" ht="15.6" x14ac:dyDescent="0.3">
      <c r="A1405" s="58">
        <f>IF(Замеры!B1397=0, " ", Замеры!B1397)</f>
        <v>1394</v>
      </c>
      <c r="B1405" s="59">
        <f>Замеры!J1397</f>
        <v>0</v>
      </c>
      <c r="C1405" s="60" t="str">
        <f>Замеры!G1397</f>
        <v xml:space="preserve">Группа от QF </v>
      </c>
      <c r="D1405" s="29" t="s">
        <v>73</v>
      </c>
      <c r="E1405" s="28">
        <f>Замеры!L1397</f>
        <v>0</v>
      </c>
      <c r="F1405" s="29" t="s">
        <v>85</v>
      </c>
      <c r="G1405" s="29">
        <f t="shared" si="107"/>
        <v>15</v>
      </c>
      <c r="H1405" s="29">
        <f t="shared" si="108"/>
        <v>30</v>
      </c>
      <c r="I1405" s="29" t="s">
        <v>72</v>
      </c>
      <c r="J1405" s="29">
        <f t="shared" ca="1" si="105"/>
        <v>21.6</v>
      </c>
      <c r="K1405" s="29">
        <f t="shared" si="109"/>
        <v>0.3</v>
      </c>
      <c r="L1405" s="29">
        <f t="shared" ca="1" si="106"/>
        <v>7.0000000000000001E-3</v>
      </c>
      <c r="M1405">
        <f>Замеры!AC1397</f>
        <v>0</v>
      </c>
    </row>
    <row r="1406" spans="1:13" ht="15.6" x14ac:dyDescent="0.3">
      <c r="A1406" s="58">
        <f>IF(Замеры!B1398=0, " ", Замеры!B1398)</f>
        <v>1395</v>
      </c>
      <c r="B1406" s="59">
        <f>Замеры!J1398</f>
        <v>0</v>
      </c>
      <c r="C1406" s="60" t="str">
        <f>Замеры!G1398</f>
        <v xml:space="preserve">Группа от QF </v>
      </c>
      <c r="D1406" s="29" t="s">
        <v>73</v>
      </c>
      <c r="E1406" s="28">
        <f>Замеры!L1398</f>
        <v>0</v>
      </c>
      <c r="F1406" s="29" t="s">
        <v>85</v>
      </c>
      <c r="G1406" s="29">
        <f t="shared" si="107"/>
        <v>15</v>
      </c>
      <c r="H1406" s="29">
        <f t="shared" si="108"/>
        <v>30</v>
      </c>
      <c r="I1406" s="29" t="s">
        <v>72</v>
      </c>
      <c r="J1406" s="29">
        <f t="shared" ca="1" si="105"/>
        <v>21.3</v>
      </c>
      <c r="K1406" s="29">
        <f t="shared" si="109"/>
        <v>0.3</v>
      </c>
      <c r="L1406" s="29">
        <f t="shared" ca="1" si="106"/>
        <v>1.7000000000000001E-2</v>
      </c>
      <c r="M1406">
        <f>Замеры!AC1398</f>
        <v>0</v>
      </c>
    </row>
    <row r="1407" spans="1:13" ht="15.6" x14ac:dyDescent="0.3">
      <c r="A1407" s="58">
        <f>IF(Замеры!B1399=0, " ", Замеры!B1399)</f>
        <v>1396</v>
      </c>
      <c r="B1407" s="59">
        <f>Замеры!J1399</f>
        <v>0</v>
      </c>
      <c r="C1407" s="60" t="str">
        <f>Замеры!G1399</f>
        <v xml:space="preserve">Группа от QF </v>
      </c>
      <c r="D1407" s="29" t="s">
        <v>73</v>
      </c>
      <c r="E1407" s="28">
        <f>Замеры!L1399</f>
        <v>0</v>
      </c>
      <c r="F1407" s="29" t="s">
        <v>85</v>
      </c>
      <c r="G1407" s="29">
        <f t="shared" si="107"/>
        <v>15</v>
      </c>
      <c r="H1407" s="29">
        <f t="shared" si="108"/>
        <v>30</v>
      </c>
      <c r="I1407" s="29" t="s">
        <v>72</v>
      </c>
      <c r="J1407" s="29">
        <f t="shared" ca="1" si="105"/>
        <v>21.9</v>
      </c>
      <c r="K1407" s="29">
        <f t="shared" si="109"/>
        <v>0.3</v>
      </c>
      <c r="L1407" s="29">
        <f t="shared" ca="1" si="106"/>
        <v>0.01</v>
      </c>
      <c r="M1407">
        <f>Замеры!AC1399</f>
        <v>0</v>
      </c>
    </row>
    <row r="1408" spans="1:13" ht="15.6" x14ac:dyDescent="0.3">
      <c r="A1408" s="58">
        <f>IF(Замеры!B1400=0, " ", Замеры!B1400)</f>
        <v>1397</v>
      </c>
      <c r="B1408" s="59">
        <f>Замеры!J1400</f>
        <v>0</v>
      </c>
      <c r="C1408" s="60" t="str">
        <f>Замеры!G1400</f>
        <v xml:space="preserve">Группа от QF </v>
      </c>
      <c r="D1408" s="29" t="s">
        <v>73</v>
      </c>
      <c r="E1408" s="28">
        <f>Замеры!L1400</f>
        <v>0</v>
      </c>
      <c r="F1408" s="29" t="s">
        <v>85</v>
      </c>
      <c r="G1408" s="29">
        <f t="shared" si="107"/>
        <v>15</v>
      </c>
      <c r="H1408" s="29">
        <f t="shared" si="108"/>
        <v>30</v>
      </c>
      <c r="I1408" s="29" t="s">
        <v>72</v>
      </c>
      <c r="J1408" s="29">
        <f t="shared" ca="1" si="105"/>
        <v>20.5</v>
      </c>
      <c r="K1408" s="29">
        <f t="shared" si="109"/>
        <v>0.3</v>
      </c>
      <c r="L1408" s="29">
        <f t="shared" ca="1" si="106"/>
        <v>1.6E-2</v>
      </c>
      <c r="M1408">
        <f>Замеры!AC1400</f>
        <v>0</v>
      </c>
    </row>
    <row r="1409" spans="1:13" ht="15.6" x14ac:dyDescent="0.3">
      <c r="A1409" s="58">
        <f>IF(Замеры!B1401=0, " ", Замеры!B1401)</f>
        <v>1398</v>
      </c>
      <c r="B1409" s="59">
        <f>Замеры!J1401</f>
        <v>0</v>
      </c>
      <c r="C1409" s="60" t="str">
        <f>Замеры!G1401</f>
        <v xml:space="preserve">Группа от QF </v>
      </c>
      <c r="D1409" s="29" t="s">
        <v>73</v>
      </c>
      <c r="E1409" s="28">
        <f>Замеры!L1401</f>
        <v>0</v>
      </c>
      <c r="F1409" s="29" t="s">
        <v>85</v>
      </c>
      <c r="G1409" s="29">
        <f t="shared" si="107"/>
        <v>15</v>
      </c>
      <c r="H1409" s="29">
        <f t="shared" si="108"/>
        <v>30</v>
      </c>
      <c r="I1409" s="29" t="s">
        <v>72</v>
      </c>
      <c r="J1409" s="29">
        <f t="shared" ca="1" si="105"/>
        <v>20.9</v>
      </c>
      <c r="K1409" s="29">
        <f t="shared" si="109"/>
        <v>0.3</v>
      </c>
      <c r="L1409" s="29">
        <f t="shared" ca="1" si="106"/>
        <v>1.9E-2</v>
      </c>
      <c r="M1409">
        <f>Замеры!AC1401</f>
        <v>0</v>
      </c>
    </row>
    <row r="1410" spans="1:13" ht="15.6" x14ac:dyDescent="0.3">
      <c r="A1410" s="58">
        <f>IF(Замеры!B1402=0, " ", Замеры!B1402)</f>
        <v>1399</v>
      </c>
      <c r="B1410" s="59">
        <f>Замеры!J1402</f>
        <v>0</v>
      </c>
      <c r="C1410" s="60" t="str">
        <f>Замеры!G1402</f>
        <v xml:space="preserve">Группа от QF </v>
      </c>
      <c r="D1410" s="29" t="s">
        <v>73</v>
      </c>
      <c r="E1410" s="28">
        <f>Замеры!L1402</f>
        <v>0</v>
      </c>
      <c r="F1410" s="29" t="s">
        <v>85</v>
      </c>
      <c r="G1410" s="29">
        <f t="shared" si="107"/>
        <v>15</v>
      </c>
      <c r="H1410" s="29">
        <f t="shared" si="108"/>
        <v>30</v>
      </c>
      <c r="I1410" s="29" t="s">
        <v>72</v>
      </c>
      <c r="J1410" s="29">
        <f t="shared" ca="1" si="105"/>
        <v>21.1</v>
      </c>
      <c r="K1410" s="29">
        <f t="shared" si="109"/>
        <v>0.3</v>
      </c>
      <c r="L1410" s="29">
        <f t="shared" ca="1" si="106"/>
        <v>1.2999999999999999E-2</v>
      </c>
      <c r="M1410">
        <f>Замеры!AC1402</f>
        <v>0</v>
      </c>
    </row>
    <row r="1411" spans="1:13" ht="15.6" x14ac:dyDescent="0.3">
      <c r="A1411" s="58">
        <f>IF(Замеры!B1403=0, " ", Замеры!B1403)</f>
        <v>1400</v>
      </c>
      <c r="B1411" s="59">
        <f>Замеры!J1403</f>
        <v>0</v>
      </c>
      <c r="C1411" s="60" t="str">
        <f>Замеры!G1403</f>
        <v xml:space="preserve">Группа от QF </v>
      </c>
      <c r="D1411" s="29" t="s">
        <v>73</v>
      </c>
      <c r="E1411" s="28">
        <f>Замеры!L1403</f>
        <v>0</v>
      </c>
      <c r="F1411" s="29" t="s">
        <v>85</v>
      </c>
      <c r="G1411" s="29">
        <f t="shared" si="107"/>
        <v>15</v>
      </c>
      <c r="H1411" s="29">
        <f t="shared" si="108"/>
        <v>30</v>
      </c>
      <c r="I1411" s="29" t="s">
        <v>72</v>
      </c>
      <c r="J1411" s="29">
        <f t="shared" ca="1" si="105"/>
        <v>21.9</v>
      </c>
      <c r="K1411" s="29">
        <f t="shared" si="109"/>
        <v>0.3</v>
      </c>
      <c r="L1411" s="29">
        <f t="shared" ca="1" si="106"/>
        <v>1.4E-2</v>
      </c>
      <c r="M1411">
        <f>Замеры!AC1403</f>
        <v>0</v>
      </c>
    </row>
    <row r="1412" spans="1:13" ht="15.6" x14ac:dyDescent="0.3">
      <c r="A1412" s="58">
        <f>IF(Замеры!B1404=0, " ", Замеры!B1404)</f>
        <v>1401</v>
      </c>
      <c r="B1412" s="59">
        <f>Замеры!J1404</f>
        <v>0</v>
      </c>
      <c r="C1412" s="60" t="str">
        <f>Замеры!G1404</f>
        <v xml:space="preserve">Группа от QF </v>
      </c>
      <c r="D1412" s="29" t="s">
        <v>73</v>
      </c>
      <c r="E1412" s="28">
        <f>Замеры!L1404</f>
        <v>0</v>
      </c>
      <c r="F1412" s="29" t="s">
        <v>85</v>
      </c>
      <c r="G1412" s="29">
        <f t="shared" si="107"/>
        <v>15</v>
      </c>
      <c r="H1412" s="29">
        <f t="shared" si="108"/>
        <v>30</v>
      </c>
      <c r="I1412" s="29" t="s">
        <v>72</v>
      </c>
      <c r="J1412" s="29">
        <f t="shared" ca="1" si="105"/>
        <v>20.9</v>
      </c>
      <c r="K1412" s="29">
        <f t="shared" si="109"/>
        <v>0.3</v>
      </c>
      <c r="L1412" s="29">
        <f t="shared" ca="1" si="106"/>
        <v>0.01</v>
      </c>
      <c r="M1412">
        <f>Замеры!AC1404</f>
        <v>0</v>
      </c>
    </row>
    <row r="1413" spans="1:13" ht="15.6" x14ac:dyDescent="0.3">
      <c r="A1413" s="58">
        <f>IF(Замеры!B1405=0, " ", Замеры!B1405)</f>
        <v>1402</v>
      </c>
      <c r="B1413" s="59">
        <f>Замеры!J1405</f>
        <v>0</v>
      </c>
      <c r="C1413" s="60" t="str">
        <f>Замеры!G1405</f>
        <v xml:space="preserve">Группа от QF </v>
      </c>
      <c r="D1413" s="29" t="s">
        <v>73</v>
      </c>
      <c r="E1413" s="28">
        <f>Замеры!L1405</f>
        <v>0</v>
      </c>
      <c r="F1413" s="29" t="s">
        <v>85</v>
      </c>
      <c r="G1413" s="29">
        <f t="shared" si="107"/>
        <v>15</v>
      </c>
      <c r="H1413" s="29">
        <f t="shared" si="108"/>
        <v>30</v>
      </c>
      <c r="I1413" s="29" t="s">
        <v>72</v>
      </c>
      <c r="J1413" s="29">
        <f t="shared" ca="1" si="105"/>
        <v>21.1</v>
      </c>
      <c r="K1413" s="29">
        <f t="shared" si="109"/>
        <v>0.3</v>
      </c>
      <c r="L1413" s="29">
        <f t="shared" ca="1" si="106"/>
        <v>0.01</v>
      </c>
      <c r="M1413">
        <f>Замеры!AC1405</f>
        <v>0</v>
      </c>
    </row>
    <row r="1414" spans="1:13" ht="15.6" x14ac:dyDescent="0.3">
      <c r="A1414" s="58">
        <f>IF(Замеры!B1406=0, " ", Замеры!B1406)</f>
        <v>1403</v>
      </c>
      <c r="B1414" s="59">
        <f>Замеры!J1406</f>
        <v>0</v>
      </c>
      <c r="C1414" s="60" t="str">
        <f>Замеры!G1406</f>
        <v xml:space="preserve">Группа от QF </v>
      </c>
      <c r="D1414" s="29" t="s">
        <v>73</v>
      </c>
      <c r="E1414" s="28">
        <f>Замеры!L1406</f>
        <v>0</v>
      </c>
      <c r="F1414" s="29" t="s">
        <v>85</v>
      </c>
      <c r="G1414" s="29">
        <f t="shared" si="107"/>
        <v>15</v>
      </c>
      <c r="H1414" s="29">
        <f t="shared" si="108"/>
        <v>30</v>
      </c>
      <c r="I1414" s="29" t="s">
        <v>72</v>
      </c>
      <c r="J1414" s="29">
        <f t="shared" ca="1" si="105"/>
        <v>20.2</v>
      </c>
      <c r="K1414" s="29">
        <f t="shared" si="109"/>
        <v>0.3</v>
      </c>
      <c r="L1414" s="29">
        <f t="shared" ca="1" si="106"/>
        <v>8.0000000000000002E-3</v>
      </c>
      <c r="M1414">
        <f>Замеры!AC1406</f>
        <v>0</v>
      </c>
    </row>
    <row r="1415" spans="1:13" ht="15.6" x14ac:dyDescent="0.3">
      <c r="A1415" s="58">
        <f>IF(Замеры!B1407=0, " ", Замеры!B1407)</f>
        <v>1404</v>
      </c>
      <c r="B1415" s="59">
        <f>Замеры!J1407</f>
        <v>0</v>
      </c>
      <c r="C1415" s="60" t="str">
        <f>Замеры!G1407</f>
        <v xml:space="preserve">Группа от QF </v>
      </c>
      <c r="D1415" s="29" t="s">
        <v>73</v>
      </c>
      <c r="E1415" s="28">
        <f>Замеры!L1407</f>
        <v>0</v>
      </c>
      <c r="F1415" s="29" t="s">
        <v>85</v>
      </c>
      <c r="G1415" s="29">
        <f t="shared" si="107"/>
        <v>15</v>
      </c>
      <c r="H1415" s="29">
        <f t="shared" si="108"/>
        <v>30</v>
      </c>
      <c r="I1415" s="29" t="s">
        <v>72</v>
      </c>
      <c r="J1415" s="29">
        <f t="shared" ca="1" si="105"/>
        <v>20.6</v>
      </c>
      <c r="K1415" s="29">
        <f t="shared" si="109"/>
        <v>0.3</v>
      </c>
      <c r="L1415" s="29">
        <f t="shared" ca="1" si="106"/>
        <v>1.7000000000000001E-2</v>
      </c>
      <c r="M1415">
        <f>Замеры!AC1407</f>
        <v>0</v>
      </c>
    </row>
    <row r="1416" spans="1:13" ht="15.6" x14ac:dyDescent="0.3">
      <c r="A1416" s="58">
        <f>IF(Замеры!B1408=0, " ", Замеры!B1408)</f>
        <v>1405</v>
      </c>
      <c r="B1416" s="59">
        <f>Замеры!J1408</f>
        <v>0</v>
      </c>
      <c r="C1416" s="60" t="str">
        <f>Замеры!G1408</f>
        <v xml:space="preserve">Группа от QF </v>
      </c>
      <c r="D1416" s="29" t="s">
        <v>73</v>
      </c>
      <c r="E1416" s="28">
        <f>Замеры!L1408</f>
        <v>0</v>
      </c>
      <c r="F1416" s="29" t="s">
        <v>85</v>
      </c>
      <c r="G1416" s="29">
        <f t="shared" si="107"/>
        <v>15</v>
      </c>
      <c r="H1416" s="29">
        <f t="shared" si="108"/>
        <v>30</v>
      </c>
      <c r="I1416" s="29" t="s">
        <v>72</v>
      </c>
      <c r="J1416" s="29">
        <f t="shared" ca="1" si="105"/>
        <v>21.7</v>
      </c>
      <c r="K1416" s="29">
        <f t="shared" si="109"/>
        <v>0.3</v>
      </c>
      <c r="L1416" s="29">
        <f t="shared" ca="1" si="106"/>
        <v>8.9999999999999993E-3</v>
      </c>
      <c r="M1416">
        <f>Замеры!AC1408</f>
        <v>0</v>
      </c>
    </row>
    <row r="1417" spans="1:13" ht="15.6" x14ac:dyDescent="0.3">
      <c r="A1417" s="58">
        <f>IF(Замеры!B1409=0, " ", Замеры!B1409)</f>
        <v>1406</v>
      </c>
      <c r="B1417" s="59">
        <f>Замеры!J1409</f>
        <v>0</v>
      </c>
      <c r="C1417" s="60" t="str">
        <f>Замеры!G1409</f>
        <v xml:space="preserve">Группа от QF </v>
      </c>
      <c r="D1417" s="29" t="s">
        <v>73</v>
      </c>
      <c r="E1417" s="28">
        <f>Замеры!L1409</f>
        <v>0</v>
      </c>
      <c r="F1417" s="29" t="s">
        <v>85</v>
      </c>
      <c r="G1417" s="29">
        <f t="shared" si="107"/>
        <v>15</v>
      </c>
      <c r="H1417" s="29">
        <f t="shared" si="108"/>
        <v>30</v>
      </c>
      <c r="I1417" s="29" t="s">
        <v>72</v>
      </c>
      <c r="J1417" s="29">
        <f t="shared" ca="1" si="105"/>
        <v>20.5</v>
      </c>
      <c r="K1417" s="29">
        <f t="shared" si="109"/>
        <v>0.3</v>
      </c>
      <c r="L1417" s="29">
        <f t="shared" ca="1" si="106"/>
        <v>1.2E-2</v>
      </c>
      <c r="M1417">
        <f>Замеры!AC1409</f>
        <v>0</v>
      </c>
    </row>
    <row r="1418" spans="1:13" ht="15.6" x14ac:dyDescent="0.3">
      <c r="A1418" s="58">
        <f>IF(Замеры!B1410=0, " ", Замеры!B1410)</f>
        <v>1407</v>
      </c>
      <c r="B1418" s="59">
        <f>Замеры!J1410</f>
        <v>0</v>
      </c>
      <c r="C1418" s="60" t="str">
        <f>Замеры!G1410</f>
        <v xml:space="preserve">Группа от QF </v>
      </c>
      <c r="D1418" s="29" t="s">
        <v>73</v>
      </c>
      <c r="E1418" s="28">
        <f>Замеры!L1410</f>
        <v>0</v>
      </c>
      <c r="F1418" s="29" t="s">
        <v>85</v>
      </c>
      <c r="G1418" s="29">
        <f t="shared" si="107"/>
        <v>15</v>
      </c>
      <c r="H1418" s="29">
        <f t="shared" si="108"/>
        <v>30</v>
      </c>
      <c r="I1418" s="29" t="s">
        <v>72</v>
      </c>
      <c r="J1418" s="29">
        <f t="shared" ca="1" si="105"/>
        <v>20.6</v>
      </c>
      <c r="K1418" s="29">
        <f t="shared" si="109"/>
        <v>0.3</v>
      </c>
      <c r="L1418" s="29">
        <f t="shared" ca="1" si="106"/>
        <v>1.7999999999999999E-2</v>
      </c>
      <c r="M1418">
        <f>Замеры!AC1410</f>
        <v>0</v>
      </c>
    </row>
    <row r="1419" spans="1:13" ht="15.6" x14ac:dyDescent="0.3">
      <c r="A1419" s="58">
        <f>IF(Замеры!B1411=0, " ", Замеры!B1411)</f>
        <v>1408</v>
      </c>
      <c r="B1419" s="59">
        <f>Замеры!J1411</f>
        <v>0</v>
      </c>
      <c r="C1419" s="60" t="str">
        <f>Замеры!G1411</f>
        <v xml:space="preserve">Группа от QF </v>
      </c>
      <c r="D1419" s="29" t="s">
        <v>73</v>
      </c>
      <c r="E1419" s="28">
        <f>Замеры!L1411</f>
        <v>0</v>
      </c>
      <c r="F1419" s="29" t="s">
        <v>85</v>
      </c>
      <c r="G1419" s="29">
        <f t="shared" si="107"/>
        <v>15</v>
      </c>
      <c r="H1419" s="29">
        <f t="shared" si="108"/>
        <v>30</v>
      </c>
      <c r="I1419" s="29" t="s">
        <v>72</v>
      </c>
      <c r="J1419" s="29">
        <f t="shared" ca="1" si="105"/>
        <v>21.5</v>
      </c>
      <c r="K1419" s="29">
        <f t="shared" si="109"/>
        <v>0.3</v>
      </c>
      <c r="L1419" s="29">
        <f t="shared" ca="1" si="106"/>
        <v>1.9E-2</v>
      </c>
      <c r="M1419">
        <f>Замеры!AC1411</f>
        <v>0</v>
      </c>
    </row>
    <row r="1420" spans="1:13" ht="15.6" x14ac:dyDescent="0.3">
      <c r="A1420" s="58">
        <f>IF(Замеры!B1412=0, " ", Замеры!B1412)</f>
        <v>1409</v>
      </c>
      <c r="B1420" s="59">
        <f>Замеры!J1412</f>
        <v>0</v>
      </c>
      <c r="C1420" s="60" t="str">
        <f>Замеры!G1412</f>
        <v xml:space="preserve">Группа от QF </v>
      </c>
      <c r="D1420" s="29" t="s">
        <v>73</v>
      </c>
      <c r="E1420" s="28">
        <f>Замеры!L1412</f>
        <v>0</v>
      </c>
      <c r="F1420" s="29" t="s">
        <v>85</v>
      </c>
      <c r="G1420" s="29">
        <f t="shared" si="107"/>
        <v>15</v>
      </c>
      <c r="H1420" s="29">
        <f t="shared" si="108"/>
        <v>30</v>
      </c>
      <c r="I1420" s="29" t="s">
        <v>72</v>
      </c>
      <c r="J1420" s="29">
        <f t="shared" ref="J1420:J1483" ca="1" si="110">RANDBETWEEN(201,219)/10</f>
        <v>21.4</v>
      </c>
      <c r="K1420" s="29">
        <f t="shared" si="109"/>
        <v>0.3</v>
      </c>
      <c r="L1420" s="29">
        <f t="shared" ref="L1420:L1483" ca="1" si="111">RANDBETWEEN(7,19)/1000</f>
        <v>8.9999999999999993E-3</v>
      </c>
      <c r="M1420">
        <f>Замеры!AC1412</f>
        <v>0</v>
      </c>
    </row>
    <row r="1421" spans="1:13" ht="15.6" x14ac:dyDescent="0.3">
      <c r="A1421" s="58">
        <f>IF(Замеры!B1413=0, " ", Замеры!B1413)</f>
        <v>1410</v>
      </c>
      <c r="B1421" s="59">
        <f>Замеры!J1413</f>
        <v>0</v>
      </c>
      <c r="C1421" s="60" t="str">
        <f>Замеры!G1413</f>
        <v xml:space="preserve">Группа от QF </v>
      </c>
      <c r="D1421" s="29" t="s">
        <v>73</v>
      </c>
      <c r="E1421" s="28">
        <f>Замеры!L1413</f>
        <v>0</v>
      </c>
      <c r="F1421" s="29" t="s">
        <v>85</v>
      </c>
      <c r="G1421" s="29">
        <f t="shared" ref="G1421:G1484" si="112">$M$9</f>
        <v>15</v>
      </c>
      <c r="H1421" s="29">
        <f t="shared" ref="H1421:H1484" si="113">$N$9</f>
        <v>30</v>
      </c>
      <c r="I1421" s="29" t="s">
        <v>72</v>
      </c>
      <c r="J1421" s="29">
        <f t="shared" ca="1" si="110"/>
        <v>20.399999999999999</v>
      </c>
      <c r="K1421" s="29">
        <f t="shared" ref="K1421:K1484" si="114">$O$9</f>
        <v>0.3</v>
      </c>
      <c r="L1421" s="29">
        <f t="shared" ca="1" si="111"/>
        <v>1.4E-2</v>
      </c>
      <c r="M1421">
        <f>Замеры!AC1413</f>
        <v>0</v>
      </c>
    </row>
    <row r="1422" spans="1:13" ht="15.6" x14ac:dyDescent="0.3">
      <c r="A1422" s="58">
        <f>IF(Замеры!B1414=0, " ", Замеры!B1414)</f>
        <v>1411</v>
      </c>
      <c r="B1422" s="59">
        <f>Замеры!J1414</f>
        <v>0</v>
      </c>
      <c r="C1422" s="60" t="str">
        <f>Замеры!G1414</f>
        <v xml:space="preserve">Группа от QF </v>
      </c>
      <c r="D1422" s="29" t="s">
        <v>73</v>
      </c>
      <c r="E1422" s="28">
        <f>Замеры!L1414</f>
        <v>0</v>
      </c>
      <c r="F1422" s="29" t="s">
        <v>85</v>
      </c>
      <c r="G1422" s="29">
        <f t="shared" si="112"/>
        <v>15</v>
      </c>
      <c r="H1422" s="29">
        <f t="shared" si="113"/>
        <v>30</v>
      </c>
      <c r="I1422" s="29" t="s">
        <v>72</v>
      </c>
      <c r="J1422" s="29">
        <f t="shared" ca="1" si="110"/>
        <v>21.6</v>
      </c>
      <c r="K1422" s="29">
        <f t="shared" si="114"/>
        <v>0.3</v>
      </c>
      <c r="L1422" s="29">
        <f t="shared" ca="1" si="111"/>
        <v>1.4E-2</v>
      </c>
      <c r="M1422">
        <f>Замеры!AC1414</f>
        <v>0</v>
      </c>
    </row>
    <row r="1423" spans="1:13" ht="15.6" x14ac:dyDescent="0.3">
      <c r="A1423" s="58">
        <f>IF(Замеры!B1415=0, " ", Замеры!B1415)</f>
        <v>1412</v>
      </c>
      <c r="B1423" s="59">
        <f>Замеры!J1415</f>
        <v>0</v>
      </c>
      <c r="C1423" s="60" t="str">
        <f>Замеры!G1415</f>
        <v xml:space="preserve">Группа от QF </v>
      </c>
      <c r="D1423" s="29" t="s">
        <v>73</v>
      </c>
      <c r="E1423" s="28">
        <f>Замеры!L1415</f>
        <v>0</v>
      </c>
      <c r="F1423" s="29" t="s">
        <v>85</v>
      </c>
      <c r="G1423" s="29">
        <f t="shared" si="112"/>
        <v>15</v>
      </c>
      <c r="H1423" s="29">
        <f t="shared" si="113"/>
        <v>30</v>
      </c>
      <c r="I1423" s="29" t="s">
        <v>72</v>
      </c>
      <c r="J1423" s="29">
        <f t="shared" ca="1" si="110"/>
        <v>20.2</v>
      </c>
      <c r="K1423" s="29">
        <f t="shared" si="114"/>
        <v>0.3</v>
      </c>
      <c r="L1423" s="29">
        <f t="shared" ca="1" si="111"/>
        <v>1.2999999999999999E-2</v>
      </c>
      <c r="M1423">
        <f>Замеры!AC1415</f>
        <v>0</v>
      </c>
    </row>
    <row r="1424" spans="1:13" ht="15.6" x14ac:dyDescent="0.3">
      <c r="A1424" s="58">
        <f>IF(Замеры!B1416=0, " ", Замеры!B1416)</f>
        <v>1413</v>
      </c>
      <c r="B1424" s="59">
        <f>Замеры!J1416</f>
        <v>0</v>
      </c>
      <c r="C1424" s="60" t="str">
        <f>Замеры!G1416</f>
        <v xml:space="preserve">Группа от QF </v>
      </c>
      <c r="D1424" s="29" t="s">
        <v>73</v>
      </c>
      <c r="E1424" s="28">
        <f>Замеры!L1416</f>
        <v>0</v>
      </c>
      <c r="F1424" s="29" t="s">
        <v>85</v>
      </c>
      <c r="G1424" s="29">
        <f t="shared" si="112"/>
        <v>15</v>
      </c>
      <c r="H1424" s="29">
        <f t="shared" si="113"/>
        <v>30</v>
      </c>
      <c r="I1424" s="29" t="s">
        <v>72</v>
      </c>
      <c r="J1424" s="29">
        <f t="shared" ca="1" si="110"/>
        <v>20.7</v>
      </c>
      <c r="K1424" s="29">
        <f t="shared" si="114"/>
        <v>0.3</v>
      </c>
      <c r="L1424" s="29">
        <f t="shared" ca="1" si="111"/>
        <v>1.2999999999999999E-2</v>
      </c>
      <c r="M1424">
        <f>Замеры!AC1416</f>
        <v>0</v>
      </c>
    </row>
    <row r="1425" spans="1:13" ht="15.6" x14ac:dyDescent="0.3">
      <c r="A1425" s="58">
        <f>IF(Замеры!B1417=0, " ", Замеры!B1417)</f>
        <v>1414</v>
      </c>
      <c r="B1425" s="59">
        <f>Замеры!J1417</f>
        <v>0</v>
      </c>
      <c r="C1425" s="60" t="str">
        <f>Замеры!G1417</f>
        <v xml:space="preserve">Группа от QF </v>
      </c>
      <c r="D1425" s="29" t="s">
        <v>73</v>
      </c>
      <c r="E1425" s="28">
        <f>Замеры!L1417</f>
        <v>0</v>
      </c>
      <c r="F1425" s="29" t="s">
        <v>85</v>
      </c>
      <c r="G1425" s="29">
        <f t="shared" si="112"/>
        <v>15</v>
      </c>
      <c r="H1425" s="29">
        <f t="shared" si="113"/>
        <v>30</v>
      </c>
      <c r="I1425" s="29" t="s">
        <v>72</v>
      </c>
      <c r="J1425" s="29">
        <f t="shared" ca="1" si="110"/>
        <v>20.9</v>
      </c>
      <c r="K1425" s="29">
        <f t="shared" si="114"/>
        <v>0.3</v>
      </c>
      <c r="L1425" s="29">
        <f t="shared" ca="1" si="111"/>
        <v>1.9E-2</v>
      </c>
      <c r="M1425">
        <f>Замеры!AC1417</f>
        <v>0</v>
      </c>
    </row>
    <row r="1426" spans="1:13" ht="15.6" x14ac:dyDescent="0.3">
      <c r="A1426" s="58">
        <f>IF(Замеры!B1418=0, " ", Замеры!B1418)</f>
        <v>1415</v>
      </c>
      <c r="B1426" s="59">
        <f>Замеры!J1418</f>
        <v>0</v>
      </c>
      <c r="C1426" s="60" t="str">
        <f>Замеры!G1418</f>
        <v xml:space="preserve">Группа от QF </v>
      </c>
      <c r="D1426" s="29" t="s">
        <v>73</v>
      </c>
      <c r="E1426" s="28">
        <f>Замеры!L1418</f>
        <v>0</v>
      </c>
      <c r="F1426" s="29" t="s">
        <v>85</v>
      </c>
      <c r="G1426" s="29">
        <f t="shared" si="112"/>
        <v>15</v>
      </c>
      <c r="H1426" s="29">
        <f t="shared" si="113"/>
        <v>30</v>
      </c>
      <c r="I1426" s="29" t="s">
        <v>72</v>
      </c>
      <c r="J1426" s="29">
        <f t="shared" ca="1" si="110"/>
        <v>20.399999999999999</v>
      </c>
      <c r="K1426" s="29">
        <f t="shared" si="114"/>
        <v>0.3</v>
      </c>
      <c r="L1426" s="29">
        <f t="shared" ca="1" si="111"/>
        <v>8.9999999999999993E-3</v>
      </c>
      <c r="M1426">
        <f>Замеры!AC1418</f>
        <v>0</v>
      </c>
    </row>
    <row r="1427" spans="1:13" ht="15.6" x14ac:dyDescent="0.3">
      <c r="A1427" s="58">
        <f>IF(Замеры!B1419=0, " ", Замеры!B1419)</f>
        <v>1416</v>
      </c>
      <c r="B1427" s="59">
        <f>Замеры!J1419</f>
        <v>0</v>
      </c>
      <c r="C1427" s="60" t="str">
        <f>Замеры!G1419</f>
        <v xml:space="preserve">Группа от QF </v>
      </c>
      <c r="D1427" s="29" t="s">
        <v>73</v>
      </c>
      <c r="E1427" s="28">
        <f>Замеры!L1419</f>
        <v>0</v>
      </c>
      <c r="F1427" s="29" t="s">
        <v>85</v>
      </c>
      <c r="G1427" s="29">
        <f t="shared" si="112"/>
        <v>15</v>
      </c>
      <c r="H1427" s="29">
        <f t="shared" si="113"/>
        <v>30</v>
      </c>
      <c r="I1427" s="29" t="s">
        <v>72</v>
      </c>
      <c r="J1427" s="29">
        <f t="shared" ca="1" si="110"/>
        <v>20.6</v>
      </c>
      <c r="K1427" s="29">
        <f t="shared" si="114"/>
        <v>0.3</v>
      </c>
      <c r="L1427" s="29">
        <f t="shared" ca="1" si="111"/>
        <v>1.7999999999999999E-2</v>
      </c>
      <c r="M1427">
        <f>Замеры!AC1419</f>
        <v>0</v>
      </c>
    </row>
    <row r="1428" spans="1:13" ht="15.6" x14ac:dyDescent="0.3">
      <c r="A1428" s="58">
        <f>IF(Замеры!B1420=0, " ", Замеры!B1420)</f>
        <v>1417</v>
      </c>
      <c r="B1428" s="59">
        <f>Замеры!J1420</f>
        <v>0</v>
      </c>
      <c r="C1428" s="60" t="str">
        <f>Замеры!G1420</f>
        <v xml:space="preserve">Группа от QF </v>
      </c>
      <c r="D1428" s="29" t="s">
        <v>73</v>
      </c>
      <c r="E1428" s="28">
        <f>Замеры!L1420</f>
        <v>0</v>
      </c>
      <c r="F1428" s="29" t="s">
        <v>85</v>
      </c>
      <c r="G1428" s="29">
        <f t="shared" si="112"/>
        <v>15</v>
      </c>
      <c r="H1428" s="29">
        <f t="shared" si="113"/>
        <v>30</v>
      </c>
      <c r="I1428" s="29" t="s">
        <v>72</v>
      </c>
      <c r="J1428" s="29">
        <f t="shared" ca="1" si="110"/>
        <v>21.8</v>
      </c>
      <c r="K1428" s="29">
        <f t="shared" si="114"/>
        <v>0.3</v>
      </c>
      <c r="L1428" s="29">
        <f t="shared" ca="1" si="111"/>
        <v>1.6E-2</v>
      </c>
      <c r="M1428">
        <f>Замеры!AC1420</f>
        <v>0</v>
      </c>
    </row>
    <row r="1429" spans="1:13" ht="15.6" x14ac:dyDescent="0.3">
      <c r="A1429" s="58">
        <f>IF(Замеры!B1421=0, " ", Замеры!B1421)</f>
        <v>1418</v>
      </c>
      <c r="B1429" s="59">
        <f>Замеры!J1421</f>
        <v>0</v>
      </c>
      <c r="C1429" s="60" t="str">
        <f>Замеры!G1421</f>
        <v xml:space="preserve">Группа от QF </v>
      </c>
      <c r="D1429" s="29" t="s">
        <v>73</v>
      </c>
      <c r="E1429" s="28">
        <f>Замеры!L1421</f>
        <v>0</v>
      </c>
      <c r="F1429" s="29" t="s">
        <v>85</v>
      </c>
      <c r="G1429" s="29">
        <f t="shared" si="112"/>
        <v>15</v>
      </c>
      <c r="H1429" s="29">
        <f t="shared" si="113"/>
        <v>30</v>
      </c>
      <c r="I1429" s="29" t="s">
        <v>72</v>
      </c>
      <c r="J1429" s="29">
        <f t="shared" ca="1" si="110"/>
        <v>21.9</v>
      </c>
      <c r="K1429" s="29">
        <f t="shared" si="114"/>
        <v>0.3</v>
      </c>
      <c r="L1429" s="29">
        <f t="shared" ca="1" si="111"/>
        <v>1.0999999999999999E-2</v>
      </c>
      <c r="M1429">
        <f>Замеры!AC1421</f>
        <v>0</v>
      </c>
    </row>
    <row r="1430" spans="1:13" ht="15.6" x14ac:dyDescent="0.3">
      <c r="A1430" s="58">
        <f>IF(Замеры!B1422=0, " ", Замеры!B1422)</f>
        <v>1419</v>
      </c>
      <c r="B1430" s="59">
        <f>Замеры!J1422</f>
        <v>0</v>
      </c>
      <c r="C1430" s="60" t="str">
        <f>Замеры!G1422</f>
        <v xml:space="preserve">Группа от QF </v>
      </c>
      <c r="D1430" s="29" t="s">
        <v>73</v>
      </c>
      <c r="E1430" s="28">
        <f>Замеры!L1422</f>
        <v>0</v>
      </c>
      <c r="F1430" s="29" t="s">
        <v>85</v>
      </c>
      <c r="G1430" s="29">
        <f t="shared" si="112"/>
        <v>15</v>
      </c>
      <c r="H1430" s="29">
        <f t="shared" si="113"/>
        <v>30</v>
      </c>
      <c r="I1430" s="29" t="s">
        <v>72</v>
      </c>
      <c r="J1430" s="29">
        <f t="shared" ca="1" si="110"/>
        <v>20.8</v>
      </c>
      <c r="K1430" s="29">
        <f t="shared" si="114"/>
        <v>0.3</v>
      </c>
      <c r="L1430" s="29">
        <f t="shared" ca="1" si="111"/>
        <v>0.01</v>
      </c>
      <c r="M1430">
        <f>Замеры!AC1422</f>
        <v>0</v>
      </c>
    </row>
    <row r="1431" spans="1:13" ht="15.6" x14ac:dyDescent="0.3">
      <c r="A1431" s="58">
        <f>IF(Замеры!B1423=0, " ", Замеры!B1423)</f>
        <v>1420</v>
      </c>
      <c r="B1431" s="59">
        <f>Замеры!J1423</f>
        <v>0</v>
      </c>
      <c r="C1431" s="60" t="str">
        <f>Замеры!G1423</f>
        <v xml:space="preserve">Группа от QF </v>
      </c>
      <c r="D1431" s="29" t="s">
        <v>73</v>
      </c>
      <c r="E1431" s="28">
        <f>Замеры!L1423</f>
        <v>0</v>
      </c>
      <c r="F1431" s="29" t="s">
        <v>85</v>
      </c>
      <c r="G1431" s="29">
        <f t="shared" si="112"/>
        <v>15</v>
      </c>
      <c r="H1431" s="29">
        <f t="shared" si="113"/>
        <v>30</v>
      </c>
      <c r="I1431" s="29" t="s">
        <v>72</v>
      </c>
      <c r="J1431" s="29">
        <f t="shared" ca="1" si="110"/>
        <v>21.3</v>
      </c>
      <c r="K1431" s="29">
        <f t="shared" si="114"/>
        <v>0.3</v>
      </c>
      <c r="L1431" s="29">
        <f t="shared" ca="1" si="111"/>
        <v>1.4E-2</v>
      </c>
      <c r="M1431">
        <f>Замеры!AC1423</f>
        <v>0</v>
      </c>
    </row>
    <row r="1432" spans="1:13" ht="15.6" x14ac:dyDescent="0.3">
      <c r="A1432" s="58">
        <f>IF(Замеры!B1424=0, " ", Замеры!B1424)</f>
        <v>1421</v>
      </c>
      <c r="B1432" s="59">
        <f>Замеры!J1424</f>
        <v>0</v>
      </c>
      <c r="C1432" s="60" t="str">
        <f>Замеры!G1424</f>
        <v xml:space="preserve">Группа от QF </v>
      </c>
      <c r="D1432" s="29" t="s">
        <v>73</v>
      </c>
      <c r="E1432" s="28">
        <f>Замеры!L1424</f>
        <v>0</v>
      </c>
      <c r="F1432" s="29" t="s">
        <v>85</v>
      </c>
      <c r="G1432" s="29">
        <f t="shared" si="112"/>
        <v>15</v>
      </c>
      <c r="H1432" s="29">
        <f t="shared" si="113"/>
        <v>30</v>
      </c>
      <c r="I1432" s="29" t="s">
        <v>72</v>
      </c>
      <c r="J1432" s="29">
        <f t="shared" ca="1" si="110"/>
        <v>20.9</v>
      </c>
      <c r="K1432" s="29">
        <f t="shared" si="114"/>
        <v>0.3</v>
      </c>
      <c r="L1432" s="29">
        <f t="shared" ca="1" si="111"/>
        <v>1.4E-2</v>
      </c>
      <c r="M1432">
        <f>Замеры!AC1424</f>
        <v>0</v>
      </c>
    </row>
    <row r="1433" spans="1:13" ht="15.6" x14ac:dyDescent="0.3">
      <c r="A1433" s="58">
        <f>IF(Замеры!B1425=0, " ", Замеры!B1425)</f>
        <v>1422</v>
      </c>
      <c r="B1433" s="59">
        <f>Замеры!J1425</f>
        <v>0</v>
      </c>
      <c r="C1433" s="60" t="str">
        <f>Замеры!G1425</f>
        <v xml:space="preserve">Группа от QF </v>
      </c>
      <c r="D1433" s="29" t="s">
        <v>73</v>
      </c>
      <c r="E1433" s="28">
        <f>Замеры!L1425</f>
        <v>0</v>
      </c>
      <c r="F1433" s="29" t="s">
        <v>85</v>
      </c>
      <c r="G1433" s="29">
        <f t="shared" si="112"/>
        <v>15</v>
      </c>
      <c r="H1433" s="29">
        <f t="shared" si="113"/>
        <v>30</v>
      </c>
      <c r="I1433" s="29" t="s">
        <v>72</v>
      </c>
      <c r="J1433" s="29">
        <f t="shared" ca="1" si="110"/>
        <v>20.8</v>
      </c>
      <c r="K1433" s="29">
        <f t="shared" si="114"/>
        <v>0.3</v>
      </c>
      <c r="L1433" s="29">
        <f t="shared" ca="1" si="111"/>
        <v>1.0999999999999999E-2</v>
      </c>
      <c r="M1433">
        <f>Замеры!AC1425</f>
        <v>0</v>
      </c>
    </row>
    <row r="1434" spans="1:13" ht="15.6" x14ac:dyDescent="0.3">
      <c r="A1434" s="58">
        <f>IF(Замеры!B1426=0, " ", Замеры!B1426)</f>
        <v>1423</v>
      </c>
      <c r="B1434" s="59">
        <f>Замеры!J1426</f>
        <v>0</v>
      </c>
      <c r="C1434" s="60" t="str">
        <f>Замеры!G1426</f>
        <v xml:space="preserve">Группа от QF </v>
      </c>
      <c r="D1434" s="29" t="s">
        <v>73</v>
      </c>
      <c r="E1434" s="28">
        <f>Замеры!L1426</f>
        <v>0</v>
      </c>
      <c r="F1434" s="29" t="s">
        <v>85</v>
      </c>
      <c r="G1434" s="29">
        <f t="shared" si="112"/>
        <v>15</v>
      </c>
      <c r="H1434" s="29">
        <f t="shared" si="113"/>
        <v>30</v>
      </c>
      <c r="I1434" s="29" t="s">
        <v>72</v>
      </c>
      <c r="J1434" s="29">
        <f t="shared" ca="1" si="110"/>
        <v>21.7</v>
      </c>
      <c r="K1434" s="29">
        <f t="shared" si="114"/>
        <v>0.3</v>
      </c>
      <c r="L1434" s="29">
        <f t="shared" ca="1" si="111"/>
        <v>0.01</v>
      </c>
      <c r="M1434">
        <f>Замеры!AC1426</f>
        <v>0</v>
      </c>
    </row>
    <row r="1435" spans="1:13" ht="15.6" x14ac:dyDescent="0.3">
      <c r="A1435" s="58">
        <f>IF(Замеры!B1427=0, " ", Замеры!B1427)</f>
        <v>1424</v>
      </c>
      <c r="B1435" s="59">
        <f>Замеры!J1427</f>
        <v>0</v>
      </c>
      <c r="C1435" s="60" t="str">
        <f>Замеры!G1427</f>
        <v xml:space="preserve">Группа от QF </v>
      </c>
      <c r="D1435" s="29" t="s">
        <v>73</v>
      </c>
      <c r="E1435" s="28">
        <f>Замеры!L1427</f>
        <v>0</v>
      </c>
      <c r="F1435" s="29" t="s">
        <v>85</v>
      </c>
      <c r="G1435" s="29">
        <f t="shared" si="112"/>
        <v>15</v>
      </c>
      <c r="H1435" s="29">
        <f t="shared" si="113"/>
        <v>30</v>
      </c>
      <c r="I1435" s="29" t="s">
        <v>72</v>
      </c>
      <c r="J1435" s="29">
        <f t="shared" ca="1" si="110"/>
        <v>21.3</v>
      </c>
      <c r="K1435" s="29">
        <f t="shared" si="114"/>
        <v>0.3</v>
      </c>
      <c r="L1435" s="29">
        <f t="shared" ca="1" si="111"/>
        <v>8.9999999999999993E-3</v>
      </c>
      <c r="M1435">
        <f>Замеры!AC1427</f>
        <v>0</v>
      </c>
    </row>
    <row r="1436" spans="1:13" ht="15.6" x14ac:dyDescent="0.3">
      <c r="A1436" s="58">
        <f>IF(Замеры!B1428=0, " ", Замеры!B1428)</f>
        <v>1425</v>
      </c>
      <c r="B1436" s="59">
        <f>Замеры!J1428</f>
        <v>0</v>
      </c>
      <c r="C1436" s="60" t="str">
        <f>Замеры!G1428</f>
        <v xml:space="preserve">Группа от QF </v>
      </c>
      <c r="D1436" s="29" t="s">
        <v>73</v>
      </c>
      <c r="E1436" s="28">
        <f>Замеры!L1428</f>
        <v>0</v>
      </c>
      <c r="F1436" s="29" t="s">
        <v>85</v>
      </c>
      <c r="G1436" s="29">
        <f t="shared" si="112"/>
        <v>15</v>
      </c>
      <c r="H1436" s="29">
        <f t="shared" si="113"/>
        <v>30</v>
      </c>
      <c r="I1436" s="29" t="s">
        <v>72</v>
      </c>
      <c r="J1436" s="29">
        <f t="shared" ca="1" si="110"/>
        <v>20.2</v>
      </c>
      <c r="K1436" s="29">
        <f t="shared" si="114"/>
        <v>0.3</v>
      </c>
      <c r="L1436" s="29">
        <f t="shared" ca="1" si="111"/>
        <v>8.9999999999999993E-3</v>
      </c>
      <c r="M1436">
        <f>Замеры!AC1428</f>
        <v>0</v>
      </c>
    </row>
    <row r="1437" spans="1:13" ht="15.6" x14ac:dyDescent="0.3">
      <c r="A1437" s="58">
        <f>IF(Замеры!B1429=0, " ", Замеры!B1429)</f>
        <v>1426</v>
      </c>
      <c r="B1437" s="59">
        <f>Замеры!J1429</f>
        <v>0</v>
      </c>
      <c r="C1437" s="60" t="str">
        <f>Замеры!G1429</f>
        <v xml:space="preserve">Группа от QF </v>
      </c>
      <c r="D1437" s="29" t="s">
        <v>73</v>
      </c>
      <c r="E1437" s="28">
        <f>Замеры!L1429</f>
        <v>0</v>
      </c>
      <c r="F1437" s="29" t="s">
        <v>85</v>
      </c>
      <c r="G1437" s="29">
        <f t="shared" si="112"/>
        <v>15</v>
      </c>
      <c r="H1437" s="29">
        <f t="shared" si="113"/>
        <v>30</v>
      </c>
      <c r="I1437" s="29" t="s">
        <v>72</v>
      </c>
      <c r="J1437" s="29">
        <f t="shared" ca="1" si="110"/>
        <v>21.3</v>
      </c>
      <c r="K1437" s="29">
        <f t="shared" si="114"/>
        <v>0.3</v>
      </c>
      <c r="L1437" s="29">
        <f t="shared" ca="1" si="111"/>
        <v>8.0000000000000002E-3</v>
      </c>
      <c r="M1437">
        <f>Замеры!AC1429</f>
        <v>0</v>
      </c>
    </row>
    <row r="1438" spans="1:13" ht="15.6" x14ac:dyDescent="0.3">
      <c r="A1438" s="58">
        <f>IF(Замеры!B1430=0, " ", Замеры!B1430)</f>
        <v>1427</v>
      </c>
      <c r="B1438" s="59">
        <f>Замеры!J1430</f>
        <v>0</v>
      </c>
      <c r="C1438" s="60" t="str">
        <f>Замеры!G1430</f>
        <v xml:space="preserve">Группа от QF </v>
      </c>
      <c r="D1438" s="29" t="s">
        <v>73</v>
      </c>
      <c r="E1438" s="28">
        <f>Замеры!L1430</f>
        <v>0</v>
      </c>
      <c r="F1438" s="29" t="s">
        <v>85</v>
      </c>
      <c r="G1438" s="29">
        <f t="shared" si="112"/>
        <v>15</v>
      </c>
      <c r="H1438" s="29">
        <f t="shared" si="113"/>
        <v>30</v>
      </c>
      <c r="I1438" s="29" t="s">
        <v>72</v>
      </c>
      <c r="J1438" s="29">
        <f t="shared" ca="1" si="110"/>
        <v>21.8</v>
      </c>
      <c r="K1438" s="29">
        <f t="shared" si="114"/>
        <v>0.3</v>
      </c>
      <c r="L1438" s="29">
        <f t="shared" ca="1" si="111"/>
        <v>0.01</v>
      </c>
      <c r="M1438">
        <f>Замеры!AC1430</f>
        <v>0</v>
      </c>
    </row>
    <row r="1439" spans="1:13" ht="15.6" x14ac:dyDescent="0.3">
      <c r="A1439" s="58">
        <f>IF(Замеры!B1431=0, " ", Замеры!B1431)</f>
        <v>1428</v>
      </c>
      <c r="B1439" s="59">
        <f>Замеры!J1431</f>
        <v>0</v>
      </c>
      <c r="C1439" s="60" t="str">
        <f>Замеры!G1431</f>
        <v xml:space="preserve">Группа от QF </v>
      </c>
      <c r="D1439" s="29" t="s">
        <v>73</v>
      </c>
      <c r="E1439" s="28">
        <f>Замеры!L1431</f>
        <v>0</v>
      </c>
      <c r="F1439" s="29" t="s">
        <v>85</v>
      </c>
      <c r="G1439" s="29">
        <f t="shared" si="112"/>
        <v>15</v>
      </c>
      <c r="H1439" s="29">
        <f t="shared" si="113"/>
        <v>30</v>
      </c>
      <c r="I1439" s="29" t="s">
        <v>72</v>
      </c>
      <c r="J1439" s="29">
        <f t="shared" ca="1" si="110"/>
        <v>21.8</v>
      </c>
      <c r="K1439" s="29">
        <f t="shared" si="114"/>
        <v>0.3</v>
      </c>
      <c r="L1439" s="29">
        <f t="shared" ca="1" si="111"/>
        <v>1.6E-2</v>
      </c>
      <c r="M1439">
        <f>Замеры!AC1431</f>
        <v>0</v>
      </c>
    </row>
    <row r="1440" spans="1:13" ht="15.6" x14ac:dyDescent="0.3">
      <c r="A1440" s="58">
        <f>IF(Замеры!B1432=0, " ", Замеры!B1432)</f>
        <v>1429</v>
      </c>
      <c r="B1440" s="59">
        <f>Замеры!J1432</f>
        <v>0</v>
      </c>
      <c r="C1440" s="60" t="str">
        <f>Замеры!G1432</f>
        <v xml:space="preserve">Группа от QF </v>
      </c>
      <c r="D1440" s="29" t="s">
        <v>73</v>
      </c>
      <c r="E1440" s="28">
        <f>Замеры!L1432</f>
        <v>0</v>
      </c>
      <c r="F1440" s="29" t="s">
        <v>85</v>
      </c>
      <c r="G1440" s="29">
        <f t="shared" si="112"/>
        <v>15</v>
      </c>
      <c r="H1440" s="29">
        <f t="shared" si="113"/>
        <v>30</v>
      </c>
      <c r="I1440" s="29" t="s">
        <v>72</v>
      </c>
      <c r="J1440" s="29">
        <f t="shared" ca="1" si="110"/>
        <v>21.8</v>
      </c>
      <c r="K1440" s="29">
        <f t="shared" si="114"/>
        <v>0.3</v>
      </c>
      <c r="L1440" s="29">
        <f t="shared" ca="1" si="111"/>
        <v>1.4999999999999999E-2</v>
      </c>
      <c r="M1440">
        <f>Замеры!AC1432</f>
        <v>0</v>
      </c>
    </row>
    <row r="1441" spans="1:13" ht="15.6" x14ac:dyDescent="0.3">
      <c r="A1441" s="58">
        <f>IF(Замеры!B1433=0, " ", Замеры!B1433)</f>
        <v>1430</v>
      </c>
      <c r="B1441" s="59">
        <f>Замеры!J1433</f>
        <v>0</v>
      </c>
      <c r="C1441" s="60" t="str">
        <f>Замеры!G1433</f>
        <v xml:space="preserve">Группа от QF </v>
      </c>
      <c r="D1441" s="29" t="s">
        <v>73</v>
      </c>
      <c r="E1441" s="28">
        <f>Замеры!L1433</f>
        <v>0</v>
      </c>
      <c r="F1441" s="29" t="s">
        <v>85</v>
      </c>
      <c r="G1441" s="29">
        <f t="shared" si="112"/>
        <v>15</v>
      </c>
      <c r="H1441" s="29">
        <f t="shared" si="113"/>
        <v>30</v>
      </c>
      <c r="I1441" s="29" t="s">
        <v>72</v>
      </c>
      <c r="J1441" s="29">
        <f t="shared" ca="1" si="110"/>
        <v>20.5</v>
      </c>
      <c r="K1441" s="29">
        <f t="shared" si="114"/>
        <v>0.3</v>
      </c>
      <c r="L1441" s="29">
        <f t="shared" ca="1" si="111"/>
        <v>1.4999999999999999E-2</v>
      </c>
      <c r="M1441">
        <f>Замеры!AC1433</f>
        <v>0</v>
      </c>
    </row>
    <row r="1442" spans="1:13" ht="15.6" x14ac:dyDescent="0.3">
      <c r="A1442" s="58">
        <f>IF(Замеры!B1434=0, " ", Замеры!B1434)</f>
        <v>1431</v>
      </c>
      <c r="B1442" s="59">
        <f>Замеры!J1434</f>
        <v>0</v>
      </c>
      <c r="C1442" s="60" t="str">
        <f>Замеры!G1434</f>
        <v xml:space="preserve">Группа от QF </v>
      </c>
      <c r="D1442" s="29" t="s">
        <v>73</v>
      </c>
      <c r="E1442" s="28">
        <f>Замеры!L1434</f>
        <v>0</v>
      </c>
      <c r="F1442" s="29" t="s">
        <v>85</v>
      </c>
      <c r="G1442" s="29">
        <f t="shared" si="112"/>
        <v>15</v>
      </c>
      <c r="H1442" s="29">
        <f t="shared" si="113"/>
        <v>30</v>
      </c>
      <c r="I1442" s="29" t="s">
        <v>72</v>
      </c>
      <c r="J1442" s="29">
        <f t="shared" ca="1" si="110"/>
        <v>20.399999999999999</v>
      </c>
      <c r="K1442" s="29">
        <f t="shared" si="114"/>
        <v>0.3</v>
      </c>
      <c r="L1442" s="29">
        <f t="shared" ca="1" si="111"/>
        <v>0.01</v>
      </c>
      <c r="M1442">
        <f>Замеры!AC1434</f>
        <v>0</v>
      </c>
    </row>
    <row r="1443" spans="1:13" ht="15.6" x14ac:dyDescent="0.3">
      <c r="A1443" s="58">
        <f>IF(Замеры!B1435=0, " ", Замеры!B1435)</f>
        <v>1432</v>
      </c>
      <c r="B1443" s="59">
        <f>Замеры!J1435</f>
        <v>0</v>
      </c>
      <c r="C1443" s="60" t="str">
        <f>Замеры!G1435</f>
        <v xml:space="preserve">Группа от QF </v>
      </c>
      <c r="D1443" s="29" t="s">
        <v>73</v>
      </c>
      <c r="E1443" s="28">
        <f>Замеры!L1435</f>
        <v>0</v>
      </c>
      <c r="F1443" s="29" t="s">
        <v>85</v>
      </c>
      <c r="G1443" s="29">
        <f t="shared" si="112"/>
        <v>15</v>
      </c>
      <c r="H1443" s="29">
        <f t="shared" si="113"/>
        <v>30</v>
      </c>
      <c r="I1443" s="29" t="s">
        <v>72</v>
      </c>
      <c r="J1443" s="29">
        <f t="shared" ca="1" si="110"/>
        <v>21.4</v>
      </c>
      <c r="K1443" s="29">
        <f t="shared" si="114"/>
        <v>0.3</v>
      </c>
      <c r="L1443" s="29">
        <f t="shared" ca="1" si="111"/>
        <v>1.9E-2</v>
      </c>
      <c r="M1443">
        <f>Замеры!AC1435</f>
        <v>0</v>
      </c>
    </row>
    <row r="1444" spans="1:13" ht="15.6" x14ac:dyDescent="0.3">
      <c r="A1444" s="58">
        <f>IF(Замеры!B1436=0, " ", Замеры!B1436)</f>
        <v>1433</v>
      </c>
      <c r="B1444" s="59">
        <f>Замеры!J1436</f>
        <v>0</v>
      </c>
      <c r="C1444" s="60" t="str">
        <f>Замеры!G1436</f>
        <v xml:space="preserve">Группа от QF </v>
      </c>
      <c r="D1444" s="29" t="s">
        <v>73</v>
      </c>
      <c r="E1444" s="28">
        <f>Замеры!L1436</f>
        <v>0</v>
      </c>
      <c r="F1444" s="29" t="s">
        <v>85</v>
      </c>
      <c r="G1444" s="29">
        <f t="shared" si="112"/>
        <v>15</v>
      </c>
      <c r="H1444" s="29">
        <f t="shared" si="113"/>
        <v>30</v>
      </c>
      <c r="I1444" s="29" t="s">
        <v>72</v>
      </c>
      <c r="J1444" s="29">
        <f t="shared" ca="1" si="110"/>
        <v>21.5</v>
      </c>
      <c r="K1444" s="29">
        <f t="shared" si="114"/>
        <v>0.3</v>
      </c>
      <c r="L1444" s="29">
        <f t="shared" ca="1" si="111"/>
        <v>1.7000000000000001E-2</v>
      </c>
      <c r="M1444">
        <f>Замеры!AC1436</f>
        <v>0</v>
      </c>
    </row>
    <row r="1445" spans="1:13" ht="15.6" x14ac:dyDescent="0.3">
      <c r="A1445" s="58">
        <f>IF(Замеры!B1437=0, " ", Замеры!B1437)</f>
        <v>1434</v>
      </c>
      <c r="B1445" s="59">
        <f>Замеры!J1437</f>
        <v>0</v>
      </c>
      <c r="C1445" s="60" t="str">
        <f>Замеры!G1437</f>
        <v xml:space="preserve">Группа от QF </v>
      </c>
      <c r="D1445" s="29" t="s">
        <v>73</v>
      </c>
      <c r="E1445" s="28">
        <f>Замеры!L1437</f>
        <v>0</v>
      </c>
      <c r="F1445" s="29" t="s">
        <v>85</v>
      </c>
      <c r="G1445" s="29">
        <f t="shared" si="112"/>
        <v>15</v>
      </c>
      <c r="H1445" s="29">
        <f t="shared" si="113"/>
        <v>30</v>
      </c>
      <c r="I1445" s="29" t="s">
        <v>72</v>
      </c>
      <c r="J1445" s="29">
        <f t="shared" ca="1" si="110"/>
        <v>21.1</v>
      </c>
      <c r="K1445" s="29">
        <f t="shared" si="114"/>
        <v>0.3</v>
      </c>
      <c r="L1445" s="29">
        <f t="shared" ca="1" si="111"/>
        <v>1.7999999999999999E-2</v>
      </c>
      <c r="M1445">
        <f>Замеры!AC1437</f>
        <v>0</v>
      </c>
    </row>
    <row r="1446" spans="1:13" ht="15.6" x14ac:dyDescent="0.3">
      <c r="A1446" s="58">
        <f>IF(Замеры!B1438=0, " ", Замеры!B1438)</f>
        <v>1435</v>
      </c>
      <c r="B1446" s="59">
        <f>Замеры!J1438</f>
        <v>0</v>
      </c>
      <c r="C1446" s="60" t="str">
        <f>Замеры!G1438</f>
        <v xml:space="preserve">Группа от QF </v>
      </c>
      <c r="D1446" s="29" t="s">
        <v>73</v>
      </c>
      <c r="E1446" s="28">
        <f>Замеры!L1438</f>
        <v>0</v>
      </c>
      <c r="F1446" s="29" t="s">
        <v>85</v>
      </c>
      <c r="G1446" s="29">
        <f t="shared" si="112"/>
        <v>15</v>
      </c>
      <c r="H1446" s="29">
        <f t="shared" si="113"/>
        <v>30</v>
      </c>
      <c r="I1446" s="29" t="s">
        <v>72</v>
      </c>
      <c r="J1446" s="29">
        <f t="shared" ca="1" si="110"/>
        <v>21.4</v>
      </c>
      <c r="K1446" s="29">
        <f t="shared" si="114"/>
        <v>0.3</v>
      </c>
      <c r="L1446" s="29">
        <f t="shared" ca="1" si="111"/>
        <v>1.4E-2</v>
      </c>
      <c r="M1446">
        <f>Замеры!AC1438</f>
        <v>0</v>
      </c>
    </row>
    <row r="1447" spans="1:13" ht="15.6" x14ac:dyDescent="0.3">
      <c r="A1447" s="58">
        <f>IF(Замеры!B1439=0, " ", Замеры!B1439)</f>
        <v>1436</v>
      </c>
      <c r="B1447" s="59">
        <f>Замеры!J1439</f>
        <v>0</v>
      </c>
      <c r="C1447" s="60" t="str">
        <f>Замеры!G1439</f>
        <v xml:space="preserve">Группа от QF </v>
      </c>
      <c r="D1447" s="29" t="s">
        <v>73</v>
      </c>
      <c r="E1447" s="28">
        <f>Замеры!L1439</f>
        <v>0</v>
      </c>
      <c r="F1447" s="29" t="s">
        <v>85</v>
      </c>
      <c r="G1447" s="29">
        <f t="shared" si="112"/>
        <v>15</v>
      </c>
      <c r="H1447" s="29">
        <f t="shared" si="113"/>
        <v>30</v>
      </c>
      <c r="I1447" s="29" t="s">
        <v>72</v>
      </c>
      <c r="J1447" s="29">
        <f t="shared" ca="1" si="110"/>
        <v>20.399999999999999</v>
      </c>
      <c r="K1447" s="29">
        <f t="shared" si="114"/>
        <v>0.3</v>
      </c>
      <c r="L1447" s="29">
        <f t="shared" ca="1" si="111"/>
        <v>7.0000000000000001E-3</v>
      </c>
      <c r="M1447">
        <f>Замеры!AC1439</f>
        <v>0</v>
      </c>
    </row>
    <row r="1448" spans="1:13" ht="15.6" x14ac:dyDescent="0.3">
      <c r="A1448" s="58">
        <f>IF(Замеры!B1440=0, " ", Замеры!B1440)</f>
        <v>1437</v>
      </c>
      <c r="B1448" s="59">
        <f>Замеры!J1440</f>
        <v>0</v>
      </c>
      <c r="C1448" s="60" t="str">
        <f>Замеры!G1440</f>
        <v xml:space="preserve">Группа от QF </v>
      </c>
      <c r="D1448" s="29" t="s">
        <v>73</v>
      </c>
      <c r="E1448" s="28">
        <f>Замеры!L1440</f>
        <v>0</v>
      </c>
      <c r="F1448" s="29" t="s">
        <v>85</v>
      </c>
      <c r="G1448" s="29">
        <f t="shared" si="112"/>
        <v>15</v>
      </c>
      <c r="H1448" s="29">
        <f t="shared" si="113"/>
        <v>30</v>
      </c>
      <c r="I1448" s="29" t="s">
        <v>72</v>
      </c>
      <c r="J1448" s="29">
        <f t="shared" ca="1" si="110"/>
        <v>20.5</v>
      </c>
      <c r="K1448" s="29">
        <f t="shared" si="114"/>
        <v>0.3</v>
      </c>
      <c r="L1448" s="29">
        <f t="shared" ca="1" si="111"/>
        <v>1.2E-2</v>
      </c>
      <c r="M1448">
        <f>Замеры!AC1440</f>
        <v>0</v>
      </c>
    </row>
    <row r="1449" spans="1:13" ht="15.6" x14ac:dyDescent="0.3">
      <c r="A1449" s="58">
        <f>IF(Замеры!B1441=0, " ", Замеры!B1441)</f>
        <v>1438</v>
      </c>
      <c r="B1449" s="59">
        <f>Замеры!J1441</f>
        <v>0</v>
      </c>
      <c r="C1449" s="60" t="str">
        <f>Замеры!G1441</f>
        <v xml:space="preserve">Группа от QF </v>
      </c>
      <c r="D1449" s="29" t="s">
        <v>73</v>
      </c>
      <c r="E1449" s="28">
        <f>Замеры!L1441</f>
        <v>0</v>
      </c>
      <c r="F1449" s="29" t="s">
        <v>85</v>
      </c>
      <c r="G1449" s="29">
        <f t="shared" si="112"/>
        <v>15</v>
      </c>
      <c r="H1449" s="29">
        <f t="shared" si="113"/>
        <v>30</v>
      </c>
      <c r="I1449" s="29" t="s">
        <v>72</v>
      </c>
      <c r="J1449" s="29">
        <f t="shared" ca="1" si="110"/>
        <v>21</v>
      </c>
      <c r="K1449" s="29">
        <f t="shared" si="114"/>
        <v>0.3</v>
      </c>
      <c r="L1449" s="29">
        <f t="shared" ca="1" si="111"/>
        <v>1.2E-2</v>
      </c>
      <c r="M1449">
        <f>Замеры!AC1441</f>
        <v>0</v>
      </c>
    </row>
    <row r="1450" spans="1:13" ht="15.6" x14ac:dyDescent="0.3">
      <c r="A1450" s="58">
        <f>IF(Замеры!B1442=0, " ", Замеры!B1442)</f>
        <v>1439</v>
      </c>
      <c r="B1450" s="59">
        <f>Замеры!J1442</f>
        <v>0</v>
      </c>
      <c r="C1450" s="60" t="str">
        <f>Замеры!G1442</f>
        <v xml:space="preserve">Группа от QF </v>
      </c>
      <c r="D1450" s="29" t="s">
        <v>73</v>
      </c>
      <c r="E1450" s="28">
        <f>Замеры!L1442</f>
        <v>0</v>
      </c>
      <c r="F1450" s="29" t="s">
        <v>85</v>
      </c>
      <c r="G1450" s="29">
        <f t="shared" si="112"/>
        <v>15</v>
      </c>
      <c r="H1450" s="29">
        <f t="shared" si="113"/>
        <v>30</v>
      </c>
      <c r="I1450" s="29" t="s">
        <v>72</v>
      </c>
      <c r="J1450" s="29">
        <f t="shared" ca="1" si="110"/>
        <v>21.4</v>
      </c>
      <c r="K1450" s="29">
        <f t="shared" si="114"/>
        <v>0.3</v>
      </c>
      <c r="L1450" s="29">
        <f t="shared" ca="1" si="111"/>
        <v>1.4999999999999999E-2</v>
      </c>
      <c r="M1450">
        <f>Замеры!AC1442</f>
        <v>0</v>
      </c>
    </row>
    <row r="1451" spans="1:13" ht="15.6" x14ac:dyDescent="0.3">
      <c r="A1451" s="58">
        <f>IF(Замеры!B1443=0, " ", Замеры!B1443)</f>
        <v>1440</v>
      </c>
      <c r="B1451" s="59">
        <f>Замеры!J1443</f>
        <v>0</v>
      </c>
      <c r="C1451" s="60" t="str">
        <f>Замеры!G1443</f>
        <v xml:space="preserve">Группа от QF </v>
      </c>
      <c r="D1451" s="29" t="s">
        <v>73</v>
      </c>
      <c r="E1451" s="28">
        <f>Замеры!L1443</f>
        <v>0</v>
      </c>
      <c r="F1451" s="29" t="s">
        <v>85</v>
      </c>
      <c r="G1451" s="29">
        <f t="shared" si="112"/>
        <v>15</v>
      </c>
      <c r="H1451" s="29">
        <f t="shared" si="113"/>
        <v>30</v>
      </c>
      <c r="I1451" s="29" t="s">
        <v>72</v>
      </c>
      <c r="J1451" s="29">
        <f t="shared" ca="1" si="110"/>
        <v>21.5</v>
      </c>
      <c r="K1451" s="29">
        <f t="shared" si="114"/>
        <v>0.3</v>
      </c>
      <c r="L1451" s="29">
        <f t="shared" ca="1" si="111"/>
        <v>1.7999999999999999E-2</v>
      </c>
      <c r="M1451">
        <f>Замеры!AC1443</f>
        <v>0</v>
      </c>
    </row>
    <row r="1452" spans="1:13" ht="15.6" x14ac:dyDescent="0.3">
      <c r="A1452" s="58">
        <f>IF(Замеры!B1444=0, " ", Замеры!B1444)</f>
        <v>1441</v>
      </c>
      <c r="B1452" s="59">
        <f>Замеры!J1444</f>
        <v>0</v>
      </c>
      <c r="C1452" s="60" t="str">
        <f>Замеры!G1444</f>
        <v xml:space="preserve">Группа от QF </v>
      </c>
      <c r="D1452" s="29" t="s">
        <v>73</v>
      </c>
      <c r="E1452" s="28">
        <f>Замеры!L1444</f>
        <v>0</v>
      </c>
      <c r="F1452" s="29" t="s">
        <v>85</v>
      </c>
      <c r="G1452" s="29">
        <f t="shared" si="112"/>
        <v>15</v>
      </c>
      <c r="H1452" s="29">
        <f t="shared" si="113"/>
        <v>30</v>
      </c>
      <c r="I1452" s="29" t="s">
        <v>72</v>
      </c>
      <c r="J1452" s="29">
        <f t="shared" ca="1" si="110"/>
        <v>21.8</v>
      </c>
      <c r="K1452" s="29">
        <f t="shared" si="114"/>
        <v>0.3</v>
      </c>
      <c r="L1452" s="29">
        <f t="shared" ca="1" si="111"/>
        <v>1.4E-2</v>
      </c>
      <c r="M1452">
        <f>Замеры!AC1444</f>
        <v>0</v>
      </c>
    </row>
    <row r="1453" spans="1:13" ht="15.6" x14ac:dyDescent="0.3">
      <c r="A1453" s="58">
        <f>IF(Замеры!B1445=0, " ", Замеры!B1445)</f>
        <v>1442</v>
      </c>
      <c r="B1453" s="59">
        <f>Замеры!J1445</f>
        <v>0</v>
      </c>
      <c r="C1453" s="60" t="str">
        <f>Замеры!G1445</f>
        <v xml:space="preserve">Группа от QF </v>
      </c>
      <c r="D1453" s="29" t="s">
        <v>73</v>
      </c>
      <c r="E1453" s="28">
        <f>Замеры!L1445</f>
        <v>0</v>
      </c>
      <c r="F1453" s="29" t="s">
        <v>85</v>
      </c>
      <c r="G1453" s="29">
        <f t="shared" si="112"/>
        <v>15</v>
      </c>
      <c r="H1453" s="29">
        <f t="shared" si="113"/>
        <v>30</v>
      </c>
      <c r="I1453" s="29" t="s">
        <v>72</v>
      </c>
      <c r="J1453" s="29">
        <f t="shared" ca="1" si="110"/>
        <v>21.4</v>
      </c>
      <c r="K1453" s="29">
        <f t="shared" si="114"/>
        <v>0.3</v>
      </c>
      <c r="L1453" s="29">
        <f t="shared" ca="1" si="111"/>
        <v>1.2999999999999999E-2</v>
      </c>
      <c r="M1453">
        <f>Замеры!AC1445</f>
        <v>0</v>
      </c>
    </row>
    <row r="1454" spans="1:13" ht="15.6" x14ac:dyDescent="0.3">
      <c r="A1454" s="58">
        <f>IF(Замеры!B1446=0, " ", Замеры!B1446)</f>
        <v>1443</v>
      </c>
      <c r="B1454" s="59">
        <f>Замеры!J1446</f>
        <v>0</v>
      </c>
      <c r="C1454" s="60" t="str">
        <f>Замеры!G1446</f>
        <v xml:space="preserve">Группа от QF </v>
      </c>
      <c r="D1454" s="29" t="s">
        <v>73</v>
      </c>
      <c r="E1454" s="28">
        <f>Замеры!L1446</f>
        <v>0</v>
      </c>
      <c r="F1454" s="29" t="s">
        <v>85</v>
      </c>
      <c r="G1454" s="29">
        <f t="shared" si="112"/>
        <v>15</v>
      </c>
      <c r="H1454" s="29">
        <f t="shared" si="113"/>
        <v>30</v>
      </c>
      <c r="I1454" s="29" t="s">
        <v>72</v>
      </c>
      <c r="J1454" s="29">
        <f t="shared" ca="1" si="110"/>
        <v>20.8</v>
      </c>
      <c r="K1454" s="29">
        <f t="shared" si="114"/>
        <v>0.3</v>
      </c>
      <c r="L1454" s="29">
        <f t="shared" ca="1" si="111"/>
        <v>1.9E-2</v>
      </c>
      <c r="M1454">
        <f>Замеры!AC1446</f>
        <v>0</v>
      </c>
    </row>
    <row r="1455" spans="1:13" ht="15.6" x14ac:dyDescent="0.3">
      <c r="A1455" s="58">
        <f>IF(Замеры!B1447=0, " ", Замеры!B1447)</f>
        <v>1444</v>
      </c>
      <c r="B1455" s="59">
        <f>Замеры!J1447</f>
        <v>0</v>
      </c>
      <c r="C1455" s="60" t="str">
        <f>Замеры!G1447</f>
        <v xml:space="preserve">Группа от QF </v>
      </c>
      <c r="D1455" s="29" t="s">
        <v>73</v>
      </c>
      <c r="E1455" s="28">
        <f>Замеры!L1447</f>
        <v>0</v>
      </c>
      <c r="F1455" s="29" t="s">
        <v>85</v>
      </c>
      <c r="G1455" s="29">
        <f t="shared" si="112"/>
        <v>15</v>
      </c>
      <c r="H1455" s="29">
        <f t="shared" si="113"/>
        <v>30</v>
      </c>
      <c r="I1455" s="29" t="s">
        <v>72</v>
      </c>
      <c r="J1455" s="29">
        <f t="shared" ca="1" si="110"/>
        <v>21.6</v>
      </c>
      <c r="K1455" s="29">
        <f t="shared" si="114"/>
        <v>0.3</v>
      </c>
      <c r="L1455" s="29">
        <f t="shared" ca="1" si="111"/>
        <v>8.9999999999999993E-3</v>
      </c>
      <c r="M1455">
        <f>Замеры!AC1447</f>
        <v>0</v>
      </c>
    </row>
    <row r="1456" spans="1:13" ht="15.6" x14ac:dyDescent="0.3">
      <c r="A1456" s="58">
        <f>IF(Замеры!B1448=0, " ", Замеры!B1448)</f>
        <v>1445</v>
      </c>
      <c r="B1456" s="59">
        <f>Замеры!J1448</f>
        <v>0</v>
      </c>
      <c r="C1456" s="60" t="str">
        <f>Замеры!G1448</f>
        <v xml:space="preserve">Группа от QF </v>
      </c>
      <c r="D1456" s="29" t="s">
        <v>73</v>
      </c>
      <c r="E1456" s="28">
        <f>Замеры!L1448</f>
        <v>0</v>
      </c>
      <c r="F1456" s="29" t="s">
        <v>85</v>
      </c>
      <c r="G1456" s="29">
        <f t="shared" si="112"/>
        <v>15</v>
      </c>
      <c r="H1456" s="29">
        <f t="shared" si="113"/>
        <v>30</v>
      </c>
      <c r="I1456" s="29" t="s">
        <v>72</v>
      </c>
      <c r="J1456" s="29">
        <f t="shared" ca="1" si="110"/>
        <v>20.6</v>
      </c>
      <c r="K1456" s="29">
        <f t="shared" si="114"/>
        <v>0.3</v>
      </c>
      <c r="L1456" s="29">
        <f t="shared" ca="1" si="111"/>
        <v>1.7000000000000001E-2</v>
      </c>
      <c r="M1456">
        <f>Замеры!AC1448</f>
        <v>0</v>
      </c>
    </row>
    <row r="1457" spans="1:13" ht="15.6" x14ac:dyDescent="0.3">
      <c r="A1457" s="58">
        <f>IF(Замеры!B1449=0, " ", Замеры!B1449)</f>
        <v>1446</v>
      </c>
      <c r="B1457" s="59">
        <f>Замеры!J1449</f>
        <v>0</v>
      </c>
      <c r="C1457" s="60" t="str">
        <f>Замеры!G1449</f>
        <v xml:space="preserve">Группа от QF </v>
      </c>
      <c r="D1457" s="29" t="s">
        <v>73</v>
      </c>
      <c r="E1457" s="28">
        <f>Замеры!L1449</f>
        <v>0</v>
      </c>
      <c r="F1457" s="29" t="s">
        <v>85</v>
      </c>
      <c r="G1457" s="29">
        <f t="shared" si="112"/>
        <v>15</v>
      </c>
      <c r="H1457" s="29">
        <f t="shared" si="113"/>
        <v>30</v>
      </c>
      <c r="I1457" s="29" t="s">
        <v>72</v>
      </c>
      <c r="J1457" s="29">
        <f t="shared" ca="1" si="110"/>
        <v>20.9</v>
      </c>
      <c r="K1457" s="29">
        <f t="shared" si="114"/>
        <v>0.3</v>
      </c>
      <c r="L1457" s="29">
        <f t="shared" ca="1" si="111"/>
        <v>1.2E-2</v>
      </c>
      <c r="M1457">
        <f>Замеры!AC1449</f>
        <v>0</v>
      </c>
    </row>
    <row r="1458" spans="1:13" ht="15.6" x14ac:dyDescent="0.3">
      <c r="A1458" s="58">
        <f>IF(Замеры!B1450=0, " ", Замеры!B1450)</f>
        <v>1447</v>
      </c>
      <c r="B1458" s="59">
        <f>Замеры!J1450</f>
        <v>0</v>
      </c>
      <c r="C1458" s="60" t="str">
        <f>Замеры!G1450</f>
        <v xml:space="preserve">Группа от QF </v>
      </c>
      <c r="D1458" s="29" t="s">
        <v>73</v>
      </c>
      <c r="E1458" s="28">
        <f>Замеры!L1450</f>
        <v>0</v>
      </c>
      <c r="F1458" s="29" t="s">
        <v>85</v>
      </c>
      <c r="G1458" s="29">
        <f t="shared" si="112"/>
        <v>15</v>
      </c>
      <c r="H1458" s="29">
        <f t="shared" si="113"/>
        <v>30</v>
      </c>
      <c r="I1458" s="29" t="s">
        <v>72</v>
      </c>
      <c r="J1458" s="29">
        <f t="shared" ca="1" si="110"/>
        <v>20.9</v>
      </c>
      <c r="K1458" s="29">
        <f t="shared" si="114"/>
        <v>0.3</v>
      </c>
      <c r="L1458" s="29">
        <f t="shared" ca="1" si="111"/>
        <v>0.01</v>
      </c>
      <c r="M1458">
        <f>Замеры!AC1450</f>
        <v>0</v>
      </c>
    </row>
    <row r="1459" spans="1:13" ht="15.6" x14ac:dyDescent="0.3">
      <c r="A1459" s="58">
        <f>IF(Замеры!B1451=0, " ", Замеры!B1451)</f>
        <v>1448</v>
      </c>
      <c r="B1459" s="59">
        <f>Замеры!J1451</f>
        <v>0</v>
      </c>
      <c r="C1459" s="60" t="str">
        <f>Замеры!G1451</f>
        <v xml:space="preserve">Группа от QF </v>
      </c>
      <c r="D1459" s="29" t="s">
        <v>73</v>
      </c>
      <c r="E1459" s="28">
        <f>Замеры!L1451</f>
        <v>0</v>
      </c>
      <c r="F1459" s="29" t="s">
        <v>85</v>
      </c>
      <c r="G1459" s="29">
        <f t="shared" si="112"/>
        <v>15</v>
      </c>
      <c r="H1459" s="29">
        <f t="shared" si="113"/>
        <v>30</v>
      </c>
      <c r="I1459" s="29" t="s">
        <v>72</v>
      </c>
      <c r="J1459" s="29">
        <f t="shared" ca="1" si="110"/>
        <v>21.5</v>
      </c>
      <c r="K1459" s="29">
        <f t="shared" si="114"/>
        <v>0.3</v>
      </c>
      <c r="L1459" s="29">
        <f t="shared" ca="1" si="111"/>
        <v>1.2E-2</v>
      </c>
      <c r="M1459">
        <f>Замеры!AC1451</f>
        <v>0</v>
      </c>
    </row>
    <row r="1460" spans="1:13" ht="15.6" x14ac:dyDescent="0.3">
      <c r="A1460" s="58">
        <f>IF(Замеры!B1452=0, " ", Замеры!B1452)</f>
        <v>1449</v>
      </c>
      <c r="B1460" s="59">
        <f>Замеры!J1452</f>
        <v>0</v>
      </c>
      <c r="C1460" s="60" t="str">
        <f>Замеры!G1452</f>
        <v xml:space="preserve">Группа от QF </v>
      </c>
      <c r="D1460" s="29" t="s">
        <v>73</v>
      </c>
      <c r="E1460" s="28">
        <f>Замеры!L1452</f>
        <v>0</v>
      </c>
      <c r="F1460" s="29" t="s">
        <v>85</v>
      </c>
      <c r="G1460" s="29">
        <f t="shared" si="112"/>
        <v>15</v>
      </c>
      <c r="H1460" s="29">
        <f t="shared" si="113"/>
        <v>30</v>
      </c>
      <c r="I1460" s="29" t="s">
        <v>72</v>
      </c>
      <c r="J1460" s="29">
        <f t="shared" ca="1" si="110"/>
        <v>20.8</v>
      </c>
      <c r="K1460" s="29">
        <f t="shared" si="114"/>
        <v>0.3</v>
      </c>
      <c r="L1460" s="29">
        <f t="shared" ca="1" si="111"/>
        <v>1.7999999999999999E-2</v>
      </c>
      <c r="M1460">
        <f>Замеры!AC1452</f>
        <v>0</v>
      </c>
    </row>
    <row r="1461" spans="1:13" ht="15.6" x14ac:dyDescent="0.3">
      <c r="A1461" s="58">
        <f>IF(Замеры!B1453=0, " ", Замеры!B1453)</f>
        <v>1450</v>
      </c>
      <c r="B1461" s="59">
        <f>Замеры!J1453</f>
        <v>0</v>
      </c>
      <c r="C1461" s="60" t="str">
        <f>Замеры!G1453</f>
        <v xml:space="preserve">Группа от QF </v>
      </c>
      <c r="D1461" s="29" t="s">
        <v>73</v>
      </c>
      <c r="E1461" s="28">
        <f>Замеры!L1453</f>
        <v>0</v>
      </c>
      <c r="F1461" s="29" t="s">
        <v>85</v>
      </c>
      <c r="G1461" s="29">
        <f t="shared" si="112"/>
        <v>15</v>
      </c>
      <c r="H1461" s="29">
        <f t="shared" si="113"/>
        <v>30</v>
      </c>
      <c r="I1461" s="29" t="s">
        <v>72</v>
      </c>
      <c r="J1461" s="29">
        <f t="shared" ca="1" si="110"/>
        <v>21.1</v>
      </c>
      <c r="K1461" s="29">
        <f t="shared" si="114"/>
        <v>0.3</v>
      </c>
      <c r="L1461" s="29">
        <f t="shared" ca="1" si="111"/>
        <v>1.4999999999999999E-2</v>
      </c>
      <c r="M1461">
        <f>Замеры!AC1453</f>
        <v>0</v>
      </c>
    </row>
    <row r="1462" spans="1:13" ht="15.6" x14ac:dyDescent="0.3">
      <c r="A1462" s="58">
        <f>IF(Замеры!B1454=0, " ", Замеры!B1454)</f>
        <v>1451</v>
      </c>
      <c r="B1462" s="59">
        <f>Замеры!J1454</f>
        <v>0</v>
      </c>
      <c r="C1462" s="60" t="str">
        <f>Замеры!G1454</f>
        <v xml:space="preserve">Группа от QF </v>
      </c>
      <c r="D1462" s="29" t="s">
        <v>73</v>
      </c>
      <c r="E1462" s="28">
        <f>Замеры!L1454</f>
        <v>0</v>
      </c>
      <c r="F1462" s="29" t="s">
        <v>85</v>
      </c>
      <c r="G1462" s="29">
        <f t="shared" si="112"/>
        <v>15</v>
      </c>
      <c r="H1462" s="29">
        <f t="shared" si="113"/>
        <v>30</v>
      </c>
      <c r="I1462" s="29" t="s">
        <v>72</v>
      </c>
      <c r="J1462" s="29">
        <f t="shared" ca="1" si="110"/>
        <v>20.399999999999999</v>
      </c>
      <c r="K1462" s="29">
        <f t="shared" si="114"/>
        <v>0.3</v>
      </c>
      <c r="L1462" s="29">
        <f t="shared" ca="1" si="111"/>
        <v>1.4E-2</v>
      </c>
      <c r="M1462">
        <f>Замеры!AC1454</f>
        <v>0</v>
      </c>
    </row>
    <row r="1463" spans="1:13" ht="15.6" x14ac:dyDescent="0.3">
      <c r="A1463" s="58">
        <f>IF(Замеры!B1455=0, " ", Замеры!B1455)</f>
        <v>1452</v>
      </c>
      <c r="B1463" s="59">
        <f>Замеры!J1455</f>
        <v>0</v>
      </c>
      <c r="C1463" s="60" t="str">
        <f>Замеры!G1455</f>
        <v xml:space="preserve">Группа от QF </v>
      </c>
      <c r="D1463" s="29" t="s">
        <v>73</v>
      </c>
      <c r="E1463" s="28">
        <f>Замеры!L1455</f>
        <v>0</v>
      </c>
      <c r="F1463" s="29" t="s">
        <v>85</v>
      </c>
      <c r="G1463" s="29">
        <f t="shared" si="112"/>
        <v>15</v>
      </c>
      <c r="H1463" s="29">
        <f t="shared" si="113"/>
        <v>30</v>
      </c>
      <c r="I1463" s="29" t="s">
        <v>72</v>
      </c>
      <c r="J1463" s="29">
        <f t="shared" ca="1" si="110"/>
        <v>20.100000000000001</v>
      </c>
      <c r="K1463" s="29">
        <f t="shared" si="114"/>
        <v>0.3</v>
      </c>
      <c r="L1463" s="29">
        <f t="shared" ca="1" si="111"/>
        <v>1.7000000000000001E-2</v>
      </c>
      <c r="M1463">
        <f>Замеры!AC1455</f>
        <v>0</v>
      </c>
    </row>
    <row r="1464" spans="1:13" ht="15.6" x14ac:dyDescent="0.3">
      <c r="A1464" s="58">
        <f>IF(Замеры!B1456=0, " ", Замеры!B1456)</f>
        <v>1453</v>
      </c>
      <c r="B1464" s="59">
        <f>Замеры!J1456</f>
        <v>0</v>
      </c>
      <c r="C1464" s="60" t="str">
        <f>Замеры!G1456</f>
        <v xml:space="preserve">Группа от QF </v>
      </c>
      <c r="D1464" s="29" t="s">
        <v>73</v>
      </c>
      <c r="E1464" s="28">
        <f>Замеры!L1456</f>
        <v>0</v>
      </c>
      <c r="F1464" s="29" t="s">
        <v>85</v>
      </c>
      <c r="G1464" s="29">
        <f t="shared" si="112"/>
        <v>15</v>
      </c>
      <c r="H1464" s="29">
        <f t="shared" si="113"/>
        <v>30</v>
      </c>
      <c r="I1464" s="29" t="s">
        <v>72</v>
      </c>
      <c r="J1464" s="29">
        <f t="shared" ca="1" si="110"/>
        <v>20.399999999999999</v>
      </c>
      <c r="K1464" s="29">
        <f t="shared" si="114"/>
        <v>0.3</v>
      </c>
      <c r="L1464" s="29">
        <f t="shared" ca="1" si="111"/>
        <v>1.0999999999999999E-2</v>
      </c>
      <c r="M1464">
        <f>Замеры!AC1456</f>
        <v>0</v>
      </c>
    </row>
    <row r="1465" spans="1:13" ht="15.6" x14ac:dyDescent="0.3">
      <c r="A1465" s="58">
        <f>IF(Замеры!B1457=0, " ", Замеры!B1457)</f>
        <v>1454</v>
      </c>
      <c r="B1465" s="59">
        <f>Замеры!J1457</f>
        <v>0</v>
      </c>
      <c r="C1465" s="60" t="str">
        <f>Замеры!G1457</f>
        <v xml:space="preserve">Группа от QF </v>
      </c>
      <c r="D1465" s="29" t="s">
        <v>73</v>
      </c>
      <c r="E1465" s="28">
        <f>Замеры!L1457</f>
        <v>0</v>
      </c>
      <c r="F1465" s="29" t="s">
        <v>85</v>
      </c>
      <c r="G1465" s="29">
        <f t="shared" si="112"/>
        <v>15</v>
      </c>
      <c r="H1465" s="29">
        <f t="shared" si="113"/>
        <v>30</v>
      </c>
      <c r="I1465" s="29" t="s">
        <v>72</v>
      </c>
      <c r="J1465" s="29">
        <f t="shared" ca="1" si="110"/>
        <v>21.1</v>
      </c>
      <c r="K1465" s="29">
        <f t="shared" si="114"/>
        <v>0.3</v>
      </c>
      <c r="L1465" s="29">
        <f t="shared" ca="1" si="111"/>
        <v>1.7999999999999999E-2</v>
      </c>
      <c r="M1465">
        <f>Замеры!AC1457</f>
        <v>0</v>
      </c>
    </row>
    <row r="1466" spans="1:13" ht="15.6" x14ac:dyDescent="0.3">
      <c r="A1466" s="58">
        <f>IF(Замеры!B1458=0, " ", Замеры!B1458)</f>
        <v>1455</v>
      </c>
      <c r="B1466" s="59">
        <f>Замеры!J1458</f>
        <v>0</v>
      </c>
      <c r="C1466" s="60" t="str">
        <f>Замеры!G1458</f>
        <v xml:space="preserve">Группа от QF </v>
      </c>
      <c r="D1466" s="29" t="s">
        <v>73</v>
      </c>
      <c r="E1466" s="28">
        <f>Замеры!L1458</f>
        <v>0</v>
      </c>
      <c r="F1466" s="29" t="s">
        <v>85</v>
      </c>
      <c r="G1466" s="29">
        <f t="shared" si="112"/>
        <v>15</v>
      </c>
      <c r="H1466" s="29">
        <f t="shared" si="113"/>
        <v>30</v>
      </c>
      <c r="I1466" s="29" t="s">
        <v>72</v>
      </c>
      <c r="J1466" s="29">
        <f t="shared" ca="1" si="110"/>
        <v>21.6</v>
      </c>
      <c r="K1466" s="29">
        <f t="shared" si="114"/>
        <v>0.3</v>
      </c>
      <c r="L1466" s="29">
        <f t="shared" ca="1" si="111"/>
        <v>0.01</v>
      </c>
      <c r="M1466">
        <f>Замеры!AC1458</f>
        <v>0</v>
      </c>
    </row>
    <row r="1467" spans="1:13" ht="15.6" x14ac:dyDescent="0.3">
      <c r="A1467" s="58">
        <f>IF(Замеры!B1459=0, " ", Замеры!B1459)</f>
        <v>1456</v>
      </c>
      <c r="B1467" s="59">
        <f>Замеры!J1459</f>
        <v>0</v>
      </c>
      <c r="C1467" s="60" t="str">
        <f>Замеры!G1459</f>
        <v xml:space="preserve">Группа от QF </v>
      </c>
      <c r="D1467" s="29" t="s">
        <v>73</v>
      </c>
      <c r="E1467" s="28">
        <f>Замеры!L1459</f>
        <v>0</v>
      </c>
      <c r="F1467" s="29" t="s">
        <v>85</v>
      </c>
      <c r="G1467" s="29">
        <f t="shared" si="112"/>
        <v>15</v>
      </c>
      <c r="H1467" s="29">
        <f t="shared" si="113"/>
        <v>30</v>
      </c>
      <c r="I1467" s="29" t="s">
        <v>72</v>
      </c>
      <c r="J1467" s="29">
        <f t="shared" ca="1" si="110"/>
        <v>21.5</v>
      </c>
      <c r="K1467" s="29">
        <f t="shared" si="114"/>
        <v>0.3</v>
      </c>
      <c r="L1467" s="29">
        <f t="shared" ca="1" si="111"/>
        <v>1.0999999999999999E-2</v>
      </c>
      <c r="M1467">
        <f>Замеры!AC1459</f>
        <v>0</v>
      </c>
    </row>
    <row r="1468" spans="1:13" ht="15.6" x14ac:dyDescent="0.3">
      <c r="A1468" s="58">
        <f>IF(Замеры!B1460=0, " ", Замеры!B1460)</f>
        <v>1457</v>
      </c>
      <c r="B1468" s="59">
        <f>Замеры!J1460</f>
        <v>0</v>
      </c>
      <c r="C1468" s="60" t="str">
        <f>Замеры!G1460</f>
        <v xml:space="preserve">Группа от QF </v>
      </c>
      <c r="D1468" s="29" t="s">
        <v>73</v>
      </c>
      <c r="E1468" s="28">
        <f>Замеры!L1460</f>
        <v>0</v>
      </c>
      <c r="F1468" s="29" t="s">
        <v>85</v>
      </c>
      <c r="G1468" s="29">
        <f t="shared" si="112"/>
        <v>15</v>
      </c>
      <c r="H1468" s="29">
        <f t="shared" si="113"/>
        <v>30</v>
      </c>
      <c r="I1468" s="29" t="s">
        <v>72</v>
      </c>
      <c r="J1468" s="29">
        <f t="shared" ca="1" si="110"/>
        <v>21.7</v>
      </c>
      <c r="K1468" s="29">
        <f t="shared" si="114"/>
        <v>0.3</v>
      </c>
      <c r="L1468" s="29">
        <f t="shared" ca="1" si="111"/>
        <v>1.4999999999999999E-2</v>
      </c>
      <c r="M1468">
        <f>Замеры!AC1460</f>
        <v>0</v>
      </c>
    </row>
    <row r="1469" spans="1:13" ht="15.6" x14ac:dyDescent="0.3">
      <c r="A1469" s="58">
        <f>IF(Замеры!B1461=0, " ", Замеры!B1461)</f>
        <v>1458</v>
      </c>
      <c r="B1469" s="59">
        <f>Замеры!J1461</f>
        <v>0</v>
      </c>
      <c r="C1469" s="60" t="str">
        <f>Замеры!G1461</f>
        <v xml:space="preserve">Группа от QF </v>
      </c>
      <c r="D1469" s="29" t="s">
        <v>73</v>
      </c>
      <c r="E1469" s="28">
        <f>Замеры!L1461</f>
        <v>0</v>
      </c>
      <c r="F1469" s="29" t="s">
        <v>85</v>
      </c>
      <c r="G1469" s="29">
        <f t="shared" si="112"/>
        <v>15</v>
      </c>
      <c r="H1469" s="29">
        <f t="shared" si="113"/>
        <v>30</v>
      </c>
      <c r="I1469" s="29" t="s">
        <v>72</v>
      </c>
      <c r="J1469" s="29">
        <f t="shared" ca="1" si="110"/>
        <v>20.8</v>
      </c>
      <c r="K1469" s="29">
        <f t="shared" si="114"/>
        <v>0.3</v>
      </c>
      <c r="L1469" s="29">
        <f t="shared" ca="1" si="111"/>
        <v>1.9E-2</v>
      </c>
      <c r="M1469">
        <f>Замеры!AC1461</f>
        <v>0</v>
      </c>
    </row>
    <row r="1470" spans="1:13" ht="15.6" x14ac:dyDescent="0.3">
      <c r="A1470" s="58">
        <f>IF(Замеры!B1462=0, " ", Замеры!B1462)</f>
        <v>1459</v>
      </c>
      <c r="B1470" s="59">
        <f>Замеры!J1462</f>
        <v>0</v>
      </c>
      <c r="C1470" s="60" t="str">
        <f>Замеры!G1462</f>
        <v xml:space="preserve">Группа от QF </v>
      </c>
      <c r="D1470" s="29" t="s">
        <v>73</v>
      </c>
      <c r="E1470" s="28">
        <f>Замеры!L1462</f>
        <v>0</v>
      </c>
      <c r="F1470" s="29" t="s">
        <v>85</v>
      </c>
      <c r="G1470" s="29">
        <f t="shared" si="112"/>
        <v>15</v>
      </c>
      <c r="H1470" s="29">
        <f t="shared" si="113"/>
        <v>30</v>
      </c>
      <c r="I1470" s="29" t="s">
        <v>72</v>
      </c>
      <c r="J1470" s="29">
        <f t="shared" ca="1" si="110"/>
        <v>21.9</v>
      </c>
      <c r="K1470" s="29">
        <f t="shared" si="114"/>
        <v>0.3</v>
      </c>
      <c r="L1470" s="29">
        <f t="shared" ca="1" si="111"/>
        <v>1.7999999999999999E-2</v>
      </c>
      <c r="M1470">
        <f>Замеры!AC1462</f>
        <v>0</v>
      </c>
    </row>
    <row r="1471" spans="1:13" ht="15.6" x14ac:dyDescent="0.3">
      <c r="A1471" s="58">
        <f>IF(Замеры!B1463=0, " ", Замеры!B1463)</f>
        <v>1460</v>
      </c>
      <c r="B1471" s="59">
        <f>Замеры!J1463</f>
        <v>0</v>
      </c>
      <c r="C1471" s="60" t="str">
        <f>Замеры!G1463</f>
        <v xml:space="preserve">Группа от QF </v>
      </c>
      <c r="D1471" s="29" t="s">
        <v>73</v>
      </c>
      <c r="E1471" s="28">
        <f>Замеры!L1463</f>
        <v>0</v>
      </c>
      <c r="F1471" s="29" t="s">
        <v>85</v>
      </c>
      <c r="G1471" s="29">
        <f t="shared" si="112"/>
        <v>15</v>
      </c>
      <c r="H1471" s="29">
        <f t="shared" si="113"/>
        <v>30</v>
      </c>
      <c r="I1471" s="29" t="s">
        <v>72</v>
      </c>
      <c r="J1471" s="29">
        <f t="shared" ca="1" si="110"/>
        <v>21.9</v>
      </c>
      <c r="K1471" s="29">
        <f t="shared" si="114"/>
        <v>0.3</v>
      </c>
      <c r="L1471" s="29">
        <f t="shared" ca="1" si="111"/>
        <v>1.7000000000000001E-2</v>
      </c>
      <c r="M1471">
        <f>Замеры!AC1463</f>
        <v>0</v>
      </c>
    </row>
    <row r="1472" spans="1:13" ht="15.6" x14ac:dyDescent="0.3">
      <c r="A1472" s="58">
        <f>IF(Замеры!B1464=0, " ", Замеры!B1464)</f>
        <v>1461</v>
      </c>
      <c r="B1472" s="59">
        <f>Замеры!J1464</f>
        <v>0</v>
      </c>
      <c r="C1472" s="60" t="str">
        <f>Замеры!G1464</f>
        <v xml:space="preserve">Группа от QF </v>
      </c>
      <c r="D1472" s="29" t="s">
        <v>73</v>
      </c>
      <c r="E1472" s="28">
        <f>Замеры!L1464</f>
        <v>0</v>
      </c>
      <c r="F1472" s="29" t="s">
        <v>85</v>
      </c>
      <c r="G1472" s="29">
        <f t="shared" si="112"/>
        <v>15</v>
      </c>
      <c r="H1472" s="29">
        <f t="shared" si="113"/>
        <v>30</v>
      </c>
      <c r="I1472" s="29" t="s">
        <v>72</v>
      </c>
      <c r="J1472" s="29">
        <f t="shared" ca="1" si="110"/>
        <v>20.399999999999999</v>
      </c>
      <c r="K1472" s="29">
        <f t="shared" si="114"/>
        <v>0.3</v>
      </c>
      <c r="L1472" s="29">
        <f t="shared" ca="1" si="111"/>
        <v>1.9E-2</v>
      </c>
      <c r="M1472">
        <f>Замеры!AC1464</f>
        <v>0</v>
      </c>
    </row>
    <row r="1473" spans="1:13" ht="15.6" x14ac:dyDescent="0.3">
      <c r="A1473" s="58">
        <f>IF(Замеры!B1465=0, " ", Замеры!B1465)</f>
        <v>1462</v>
      </c>
      <c r="B1473" s="59">
        <f>Замеры!J1465</f>
        <v>0</v>
      </c>
      <c r="C1473" s="60" t="str">
        <f>Замеры!G1465</f>
        <v xml:space="preserve">Группа от QF </v>
      </c>
      <c r="D1473" s="29" t="s">
        <v>73</v>
      </c>
      <c r="E1473" s="28">
        <f>Замеры!L1465</f>
        <v>0</v>
      </c>
      <c r="F1473" s="29" t="s">
        <v>85</v>
      </c>
      <c r="G1473" s="29">
        <f t="shared" si="112"/>
        <v>15</v>
      </c>
      <c r="H1473" s="29">
        <f t="shared" si="113"/>
        <v>30</v>
      </c>
      <c r="I1473" s="29" t="s">
        <v>72</v>
      </c>
      <c r="J1473" s="29">
        <f t="shared" ca="1" si="110"/>
        <v>20.399999999999999</v>
      </c>
      <c r="K1473" s="29">
        <f t="shared" si="114"/>
        <v>0.3</v>
      </c>
      <c r="L1473" s="29">
        <f t="shared" ca="1" si="111"/>
        <v>1.0999999999999999E-2</v>
      </c>
      <c r="M1473">
        <f>Замеры!AC1465</f>
        <v>0</v>
      </c>
    </row>
    <row r="1474" spans="1:13" ht="15.6" x14ac:dyDescent="0.3">
      <c r="A1474" s="58">
        <f>IF(Замеры!B1466=0, " ", Замеры!B1466)</f>
        <v>1463</v>
      </c>
      <c r="B1474" s="59">
        <f>Замеры!J1466</f>
        <v>0</v>
      </c>
      <c r="C1474" s="60" t="str">
        <f>Замеры!G1466</f>
        <v xml:space="preserve">Группа от QF </v>
      </c>
      <c r="D1474" s="29" t="s">
        <v>73</v>
      </c>
      <c r="E1474" s="28">
        <f>Замеры!L1466</f>
        <v>0</v>
      </c>
      <c r="F1474" s="29" t="s">
        <v>85</v>
      </c>
      <c r="G1474" s="29">
        <f t="shared" si="112"/>
        <v>15</v>
      </c>
      <c r="H1474" s="29">
        <f t="shared" si="113"/>
        <v>30</v>
      </c>
      <c r="I1474" s="29" t="s">
        <v>72</v>
      </c>
      <c r="J1474" s="29">
        <f t="shared" ca="1" si="110"/>
        <v>21.9</v>
      </c>
      <c r="K1474" s="29">
        <f t="shared" si="114"/>
        <v>0.3</v>
      </c>
      <c r="L1474" s="29">
        <f t="shared" ca="1" si="111"/>
        <v>1.6E-2</v>
      </c>
      <c r="M1474">
        <f>Замеры!AC1466</f>
        <v>0</v>
      </c>
    </row>
    <row r="1475" spans="1:13" ht="15.6" x14ac:dyDescent="0.3">
      <c r="A1475" s="58">
        <f>IF(Замеры!B1467=0, " ", Замеры!B1467)</f>
        <v>1464</v>
      </c>
      <c r="B1475" s="59">
        <f>Замеры!J1467</f>
        <v>0</v>
      </c>
      <c r="C1475" s="60" t="str">
        <f>Замеры!G1467</f>
        <v xml:space="preserve">Группа от QF </v>
      </c>
      <c r="D1475" s="29" t="s">
        <v>73</v>
      </c>
      <c r="E1475" s="28">
        <f>Замеры!L1467</f>
        <v>0</v>
      </c>
      <c r="F1475" s="29" t="s">
        <v>85</v>
      </c>
      <c r="G1475" s="29">
        <f t="shared" si="112"/>
        <v>15</v>
      </c>
      <c r="H1475" s="29">
        <f t="shared" si="113"/>
        <v>30</v>
      </c>
      <c r="I1475" s="29" t="s">
        <v>72</v>
      </c>
      <c r="J1475" s="29">
        <f t="shared" ca="1" si="110"/>
        <v>20.7</v>
      </c>
      <c r="K1475" s="29">
        <f t="shared" si="114"/>
        <v>0.3</v>
      </c>
      <c r="L1475" s="29">
        <f t="shared" ca="1" si="111"/>
        <v>1.2999999999999999E-2</v>
      </c>
      <c r="M1475">
        <f>Замеры!AC1467</f>
        <v>0</v>
      </c>
    </row>
    <row r="1476" spans="1:13" ht="15.6" x14ac:dyDescent="0.3">
      <c r="A1476" s="58">
        <f>IF(Замеры!B1468=0, " ", Замеры!B1468)</f>
        <v>1465</v>
      </c>
      <c r="B1476" s="59">
        <f>Замеры!J1468</f>
        <v>0</v>
      </c>
      <c r="C1476" s="60" t="str">
        <f>Замеры!G1468</f>
        <v xml:space="preserve">Группа от QF </v>
      </c>
      <c r="D1476" s="29" t="s">
        <v>73</v>
      </c>
      <c r="E1476" s="28">
        <f>Замеры!L1468</f>
        <v>0</v>
      </c>
      <c r="F1476" s="29" t="s">
        <v>85</v>
      </c>
      <c r="G1476" s="29">
        <f t="shared" si="112"/>
        <v>15</v>
      </c>
      <c r="H1476" s="29">
        <f t="shared" si="113"/>
        <v>30</v>
      </c>
      <c r="I1476" s="29" t="s">
        <v>72</v>
      </c>
      <c r="J1476" s="29">
        <f t="shared" ca="1" si="110"/>
        <v>20.3</v>
      </c>
      <c r="K1476" s="29">
        <f t="shared" si="114"/>
        <v>0.3</v>
      </c>
      <c r="L1476" s="29">
        <f t="shared" ca="1" si="111"/>
        <v>1.9E-2</v>
      </c>
      <c r="M1476">
        <f>Замеры!AC1468</f>
        <v>0</v>
      </c>
    </row>
    <row r="1477" spans="1:13" ht="15.6" x14ac:dyDescent="0.3">
      <c r="A1477" s="58">
        <f>IF(Замеры!B1469=0, " ", Замеры!B1469)</f>
        <v>1466</v>
      </c>
      <c r="B1477" s="59">
        <f>Замеры!J1469</f>
        <v>0</v>
      </c>
      <c r="C1477" s="60" t="str">
        <f>Замеры!G1469</f>
        <v xml:space="preserve">Группа от QF </v>
      </c>
      <c r="D1477" s="29" t="s">
        <v>73</v>
      </c>
      <c r="E1477" s="28">
        <f>Замеры!L1469</f>
        <v>0</v>
      </c>
      <c r="F1477" s="29" t="s">
        <v>85</v>
      </c>
      <c r="G1477" s="29">
        <f t="shared" si="112"/>
        <v>15</v>
      </c>
      <c r="H1477" s="29">
        <f t="shared" si="113"/>
        <v>30</v>
      </c>
      <c r="I1477" s="29" t="s">
        <v>72</v>
      </c>
      <c r="J1477" s="29">
        <f t="shared" ca="1" si="110"/>
        <v>21.9</v>
      </c>
      <c r="K1477" s="29">
        <f t="shared" si="114"/>
        <v>0.3</v>
      </c>
      <c r="L1477" s="29">
        <f t="shared" ca="1" si="111"/>
        <v>1.9E-2</v>
      </c>
      <c r="M1477">
        <f>Замеры!AC1469</f>
        <v>0</v>
      </c>
    </row>
    <row r="1478" spans="1:13" ht="15.6" x14ac:dyDescent="0.3">
      <c r="A1478" s="58">
        <f>IF(Замеры!B1470=0, " ", Замеры!B1470)</f>
        <v>1467</v>
      </c>
      <c r="B1478" s="59">
        <f>Замеры!J1470</f>
        <v>0</v>
      </c>
      <c r="C1478" s="60" t="str">
        <f>Замеры!G1470</f>
        <v xml:space="preserve">Группа от QF </v>
      </c>
      <c r="D1478" s="29" t="s">
        <v>73</v>
      </c>
      <c r="E1478" s="28">
        <f>Замеры!L1470</f>
        <v>0</v>
      </c>
      <c r="F1478" s="29" t="s">
        <v>85</v>
      </c>
      <c r="G1478" s="29">
        <f t="shared" si="112"/>
        <v>15</v>
      </c>
      <c r="H1478" s="29">
        <f t="shared" si="113"/>
        <v>30</v>
      </c>
      <c r="I1478" s="29" t="s">
        <v>72</v>
      </c>
      <c r="J1478" s="29">
        <f t="shared" ca="1" si="110"/>
        <v>21.1</v>
      </c>
      <c r="K1478" s="29">
        <f t="shared" si="114"/>
        <v>0.3</v>
      </c>
      <c r="L1478" s="29">
        <f t="shared" ca="1" si="111"/>
        <v>1.2E-2</v>
      </c>
      <c r="M1478">
        <f>Замеры!AC1470</f>
        <v>0</v>
      </c>
    </row>
    <row r="1479" spans="1:13" ht="15.6" x14ac:dyDescent="0.3">
      <c r="A1479" s="58">
        <f>IF(Замеры!B1471=0, " ", Замеры!B1471)</f>
        <v>1468</v>
      </c>
      <c r="B1479" s="59">
        <f>Замеры!J1471</f>
        <v>0</v>
      </c>
      <c r="C1479" s="60" t="str">
        <f>Замеры!G1471</f>
        <v xml:space="preserve">Группа от QF </v>
      </c>
      <c r="D1479" s="29" t="s">
        <v>73</v>
      </c>
      <c r="E1479" s="28">
        <f>Замеры!L1471</f>
        <v>0</v>
      </c>
      <c r="F1479" s="29" t="s">
        <v>85</v>
      </c>
      <c r="G1479" s="29">
        <f t="shared" si="112"/>
        <v>15</v>
      </c>
      <c r="H1479" s="29">
        <f t="shared" si="113"/>
        <v>30</v>
      </c>
      <c r="I1479" s="29" t="s">
        <v>72</v>
      </c>
      <c r="J1479" s="29">
        <f t="shared" ca="1" si="110"/>
        <v>21.1</v>
      </c>
      <c r="K1479" s="29">
        <f t="shared" si="114"/>
        <v>0.3</v>
      </c>
      <c r="L1479" s="29">
        <f t="shared" ca="1" si="111"/>
        <v>1.0999999999999999E-2</v>
      </c>
      <c r="M1479">
        <f>Замеры!AC1471</f>
        <v>0</v>
      </c>
    </row>
    <row r="1480" spans="1:13" ht="15.6" x14ac:dyDescent="0.3">
      <c r="A1480" s="58">
        <f>IF(Замеры!B1472=0, " ", Замеры!B1472)</f>
        <v>1469</v>
      </c>
      <c r="B1480" s="59">
        <f>Замеры!J1472</f>
        <v>0</v>
      </c>
      <c r="C1480" s="60" t="str">
        <f>Замеры!G1472</f>
        <v xml:space="preserve">Группа от QF </v>
      </c>
      <c r="D1480" s="29" t="s">
        <v>73</v>
      </c>
      <c r="E1480" s="28">
        <f>Замеры!L1472</f>
        <v>0</v>
      </c>
      <c r="F1480" s="29" t="s">
        <v>85</v>
      </c>
      <c r="G1480" s="29">
        <f t="shared" si="112"/>
        <v>15</v>
      </c>
      <c r="H1480" s="29">
        <f t="shared" si="113"/>
        <v>30</v>
      </c>
      <c r="I1480" s="29" t="s">
        <v>72</v>
      </c>
      <c r="J1480" s="29">
        <f t="shared" ca="1" si="110"/>
        <v>20.100000000000001</v>
      </c>
      <c r="K1480" s="29">
        <f t="shared" si="114"/>
        <v>0.3</v>
      </c>
      <c r="L1480" s="29">
        <f t="shared" ca="1" si="111"/>
        <v>0.01</v>
      </c>
      <c r="M1480">
        <f>Замеры!AC1472</f>
        <v>0</v>
      </c>
    </row>
    <row r="1481" spans="1:13" ht="15.6" x14ac:dyDescent="0.3">
      <c r="A1481" s="58">
        <f>IF(Замеры!B1473=0, " ", Замеры!B1473)</f>
        <v>1470</v>
      </c>
      <c r="B1481" s="59">
        <f>Замеры!J1473</f>
        <v>0</v>
      </c>
      <c r="C1481" s="60" t="str">
        <f>Замеры!G1473</f>
        <v xml:space="preserve">Группа от QF </v>
      </c>
      <c r="D1481" s="29" t="s">
        <v>73</v>
      </c>
      <c r="E1481" s="28">
        <f>Замеры!L1473</f>
        <v>0</v>
      </c>
      <c r="F1481" s="29" t="s">
        <v>85</v>
      </c>
      <c r="G1481" s="29">
        <f t="shared" si="112"/>
        <v>15</v>
      </c>
      <c r="H1481" s="29">
        <f t="shared" si="113"/>
        <v>30</v>
      </c>
      <c r="I1481" s="29" t="s">
        <v>72</v>
      </c>
      <c r="J1481" s="29">
        <f t="shared" ca="1" si="110"/>
        <v>21</v>
      </c>
      <c r="K1481" s="29">
        <f t="shared" si="114"/>
        <v>0.3</v>
      </c>
      <c r="L1481" s="29">
        <f t="shared" ca="1" si="111"/>
        <v>1.9E-2</v>
      </c>
      <c r="M1481">
        <f>Замеры!AC1473</f>
        <v>0</v>
      </c>
    </row>
    <row r="1482" spans="1:13" ht="15.6" x14ac:dyDescent="0.3">
      <c r="A1482" s="58">
        <f>IF(Замеры!B1474=0, " ", Замеры!B1474)</f>
        <v>1471</v>
      </c>
      <c r="B1482" s="59">
        <f>Замеры!J1474</f>
        <v>0</v>
      </c>
      <c r="C1482" s="60" t="str">
        <f>Замеры!G1474</f>
        <v xml:space="preserve">Группа от QF </v>
      </c>
      <c r="D1482" s="29" t="s">
        <v>73</v>
      </c>
      <c r="E1482" s="28">
        <f>Замеры!L1474</f>
        <v>0</v>
      </c>
      <c r="F1482" s="29" t="s">
        <v>85</v>
      </c>
      <c r="G1482" s="29">
        <f t="shared" si="112"/>
        <v>15</v>
      </c>
      <c r="H1482" s="29">
        <f t="shared" si="113"/>
        <v>30</v>
      </c>
      <c r="I1482" s="29" t="s">
        <v>72</v>
      </c>
      <c r="J1482" s="29">
        <f t="shared" ca="1" si="110"/>
        <v>21.6</v>
      </c>
      <c r="K1482" s="29">
        <f t="shared" si="114"/>
        <v>0.3</v>
      </c>
      <c r="L1482" s="29">
        <f t="shared" ca="1" si="111"/>
        <v>1.0999999999999999E-2</v>
      </c>
      <c r="M1482">
        <f>Замеры!AC1474</f>
        <v>0</v>
      </c>
    </row>
    <row r="1483" spans="1:13" ht="15.6" x14ac:dyDescent="0.3">
      <c r="A1483" s="58">
        <f>IF(Замеры!B1475=0, " ", Замеры!B1475)</f>
        <v>1472</v>
      </c>
      <c r="B1483" s="59">
        <f>Замеры!J1475</f>
        <v>0</v>
      </c>
      <c r="C1483" s="60" t="str">
        <f>Замеры!G1475</f>
        <v xml:space="preserve">Группа от QF </v>
      </c>
      <c r="D1483" s="29" t="s">
        <v>73</v>
      </c>
      <c r="E1483" s="28">
        <f>Замеры!L1475</f>
        <v>0</v>
      </c>
      <c r="F1483" s="29" t="s">
        <v>85</v>
      </c>
      <c r="G1483" s="29">
        <f t="shared" si="112"/>
        <v>15</v>
      </c>
      <c r="H1483" s="29">
        <f t="shared" si="113"/>
        <v>30</v>
      </c>
      <c r="I1483" s="29" t="s">
        <v>72</v>
      </c>
      <c r="J1483" s="29">
        <f t="shared" ca="1" si="110"/>
        <v>21.7</v>
      </c>
      <c r="K1483" s="29">
        <f t="shared" si="114"/>
        <v>0.3</v>
      </c>
      <c r="L1483" s="29">
        <f t="shared" ca="1" si="111"/>
        <v>1.2999999999999999E-2</v>
      </c>
      <c r="M1483">
        <f>Замеры!AC1475</f>
        <v>0</v>
      </c>
    </row>
    <row r="1484" spans="1:13" ht="15.6" x14ac:dyDescent="0.3">
      <c r="A1484" s="58">
        <f>IF(Замеры!B1476=0, " ", Замеры!B1476)</f>
        <v>1473</v>
      </c>
      <c r="B1484" s="59">
        <f>Замеры!J1476</f>
        <v>0</v>
      </c>
      <c r="C1484" s="60" t="str">
        <f>Замеры!G1476</f>
        <v xml:space="preserve">Группа от QF </v>
      </c>
      <c r="D1484" s="29" t="s">
        <v>73</v>
      </c>
      <c r="E1484" s="28">
        <f>Замеры!L1476</f>
        <v>0</v>
      </c>
      <c r="F1484" s="29" t="s">
        <v>85</v>
      </c>
      <c r="G1484" s="29">
        <f t="shared" si="112"/>
        <v>15</v>
      </c>
      <c r="H1484" s="29">
        <f t="shared" si="113"/>
        <v>30</v>
      </c>
      <c r="I1484" s="29" t="s">
        <v>72</v>
      </c>
      <c r="J1484" s="29">
        <f t="shared" ref="J1484:J1500" ca="1" si="115">RANDBETWEEN(201,219)/10</f>
        <v>21.5</v>
      </c>
      <c r="K1484" s="29">
        <f t="shared" si="114"/>
        <v>0.3</v>
      </c>
      <c r="L1484" s="29">
        <f t="shared" ref="L1484:L1500" ca="1" si="116">RANDBETWEEN(7,19)/1000</f>
        <v>7.0000000000000001E-3</v>
      </c>
      <c r="M1484">
        <f>Замеры!AC1476</f>
        <v>0</v>
      </c>
    </row>
    <row r="1485" spans="1:13" ht="15.6" x14ac:dyDescent="0.3">
      <c r="A1485" s="58">
        <f>IF(Замеры!B1477=0, " ", Замеры!B1477)</f>
        <v>1474</v>
      </c>
      <c r="B1485" s="59">
        <f>Замеры!J1477</f>
        <v>0</v>
      </c>
      <c r="C1485" s="60" t="str">
        <f>Замеры!G1477</f>
        <v xml:space="preserve">Группа от QF </v>
      </c>
      <c r="D1485" s="29" t="s">
        <v>73</v>
      </c>
      <c r="E1485" s="28">
        <f>Замеры!L1477</f>
        <v>0</v>
      </c>
      <c r="F1485" s="29" t="s">
        <v>85</v>
      </c>
      <c r="G1485" s="29">
        <f t="shared" ref="G1485:G1500" si="117">$M$9</f>
        <v>15</v>
      </c>
      <c r="H1485" s="29">
        <f t="shared" ref="H1485:H1500" si="118">$N$9</f>
        <v>30</v>
      </c>
      <c r="I1485" s="29" t="s">
        <v>72</v>
      </c>
      <c r="J1485" s="29">
        <f t="shared" ca="1" si="115"/>
        <v>20.5</v>
      </c>
      <c r="K1485" s="29">
        <f t="shared" ref="K1485:K1500" si="119">$O$9</f>
        <v>0.3</v>
      </c>
      <c r="L1485" s="29">
        <f t="shared" ca="1" si="116"/>
        <v>8.9999999999999993E-3</v>
      </c>
      <c r="M1485">
        <f>Замеры!AC1477</f>
        <v>0</v>
      </c>
    </row>
    <row r="1486" spans="1:13" ht="15.6" x14ac:dyDescent="0.3">
      <c r="A1486" s="58">
        <f>IF(Замеры!B1478=0, " ", Замеры!B1478)</f>
        <v>1475</v>
      </c>
      <c r="B1486" s="59">
        <f>Замеры!J1478</f>
        <v>0</v>
      </c>
      <c r="C1486" s="60" t="str">
        <f>Замеры!G1478</f>
        <v xml:space="preserve">Группа от QF </v>
      </c>
      <c r="D1486" s="29" t="s">
        <v>73</v>
      </c>
      <c r="E1486" s="28">
        <f>Замеры!L1478</f>
        <v>0</v>
      </c>
      <c r="F1486" s="29" t="s">
        <v>85</v>
      </c>
      <c r="G1486" s="29">
        <f t="shared" si="117"/>
        <v>15</v>
      </c>
      <c r="H1486" s="29">
        <f t="shared" si="118"/>
        <v>30</v>
      </c>
      <c r="I1486" s="29" t="s">
        <v>72</v>
      </c>
      <c r="J1486" s="29">
        <f t="shared" ca="1" si="115"/>
        <v>20.9</v>
      </c>
      <c r="K1486" s="29">
        <f t="shared" si="119"/>
        <v>0.3</v>
      </c>
      <c r="L1486" s="29">
        <f t="shared" ca="1" si="116"/>
        <v>1.4999999999999999E-2</v>
      </c>
      <c r="M1486">
        <f>Замеры!AC1478</f>
        <v>0</v>
      </c>
    </row>
    <row r="1487" spans="1:13" ht="15.6" x14ac:dyDescent="0.3">
      <c r="A1487" s="58">
        <f>IF(Замеры!B1479=0, " ", Замеры!B1479)</f>
        <v>1476</v>
      </c>
      <c r="B1487" s="59">
        <f>Замеры!J1479</f>
        <v>0</v>
      </c>
      <c r="C1487" s="60" t="str">
        <f>Замеры!G1479</f>
        <v xml:space="preserve">Группа от QF </v>
      </c>
      <c r="D1487" s="29" t="s">
        <v>73</v>
      </c>
      <c r="E1487" s="28">
        <f>Замеры!L1479</f>
        <v>0</v>
      </c>
      <c r="F1487" s="29" t="s">
        <v>85</v>
      </c>
      <c r="G1487" s="29">
        <f t="shared" si="117"/>
        <v>15</v>
      </c>
      <c r="H1487" s="29">
        <f t="shared" si="118"/>
        <v>30</v>
      </c>
      <c r="I1487" s="29" t="s">
        <v>72</v>
      </c>
      <c r="J1487" s="29">
        <f t="shared" ca="1" si="115"/>
        <v>20.9</v>
      </c>
      <c r="K1487" s="29">
        <f t="shared" si="119"/>
        <v>0.3</v>
      </c>
      <c r="L1487" s="29">
        <f t="shared" ca="1" si="116"/>
        <v>7.0000000000000001E-3</v>
      </c>
      <c r="M1487">
        <f>Замеры!AC1479</f>
        <v>0</v>
      </c>
    </row>
    <row r="1488" spans="1:13" ht="15.6" x14ac:dyDescent="0.3">
      <c r="A1488" s="58">
        <f>IF(Замеры!B1480=0, " ", Замеры!B1480)</f>
        <v>1477</v>
      </c>
      <c r="B1488" s="59">
        <f>Замеры!J1480</f>
        <v>0</v>
      </c>
      <c r="C1488" s="60" t="str">
        <f>Замеры!G1480</f>
        <v xml:space="preserve">Группа от QF </v>
      </c>
      <c r="D1488" s="29" t="s">
        <v>73</v>
      </c>
      <c r="E1488" s="28">
        <f>Замеры!L1480</f>
        <v>0</v>
      </c>
      <c r="F1488" s="29" t="s">
        <v>85</v>
      </c>
      <c r="G1488" s="29">
        <f t="shared" si="117"/>
        <v>15</v>
      </c>
      <c r="H1488" s="29">
        <f t="shared" si="118"/>
        <v>30</v>
      </c>
      <c r="I1488" s="29" t="s">
        <v>72</v>
      </c>
      <c r="J1488" s="29">
        <f t="shared" ca="1" si="115"/>
        <v>20.9</v>
      </c>
      <c r="K1488" s="29">
        <f t="shared" si="119"/>
        <v>0.3</v>
      </c>
      <c r="L1488" s="29">
        <f t="shared" ca="1" si="116"/>
        <v>1.2E-2</v>
      </c>
      <c r="M1488">
        <f>Замеры!AC1480</f>
        <v>0</v>
      </c>
    </row>
    <row r="1489" spans="1:13" ht="15.6" x14ac:dyDescent="0.3">
      <c r="A1489" s="58">
        <f>IF(Замеры!B1481=0, " ", Замеры!B1481)</f>
        <v>1478</v>
      </c>
      <c r="B1489" s="59">
        <f>Замеры!J1481</f>
        <v>0</v>
      </c>
      <c r="C1489" s="60" t="str">
        <f>Замеры!G1481</f>
        <v xml:space="preserve">Группа от QF </v>
      </c>
      <c r="D1489" s="29" t="s">
        <v>73</v>
      </c>
      <c r="E1489" s="28">
        <f>Замеры!L1481</f>
        <v>0</v>
      </c>
      <c r="F1489" s="29" t="s">
        <v>85</v>
      </c>
      <c r="G1489" s="29">
        <f t="shared" si="117"/>
        <v>15</v>
      </c>
      <c r="H1489" s="29">
        <f t="shared" si="118"/>
        <v>30</v>
      </c>
      <c r="I1489" s="29" t="s">
        <v>72</v>
      </c>
      <c r="J1489" s="29">
        <f t="shared" ca="1" si="115"/>
        <v>21.8</v>
      </c>
      <c r="K1489" s="29">
        <f t="shared" si="119"/>
        <v>0.3</v>
      </c>
      <c r="L1489" s="29">
        <f t="shared" ca="1" si="116"/>
        <v>1.7999999999999999E-2</v>
      </c>
      <c r="M1489">
        <f>Замеры!AC1481</f>
        <v>0</v>
      </c>
    </row>
    <row r="1490" spans="1:13" ht="15.6" x14ac:dyDescent="0.3">
      <c r="A1490" s="58">
        <f>IF(Замеры!B1482=0, " ", Замеры!B1482)</f>
        <v>1479</v>
      </c>
      <c r="B1490" s="59">
        <f>Замеры!J1482</f>
        <v>0</v>
      </c>
      <c r="C1490" s="60" t="str">
        <f>Замеры!G1482</f>
        <v xml:space="preserve">Группа от QF </v>
      </c>
      <c r="D1490" s="29" t="s">
        <v>73</v>
      </c>
      <c r="E1490" s="28">
        <f>Замеры!L1482</f>
        <v>0</v>
      </c>
      <c r="F1490" s="29" t="s">
        <v>85</v>
      </c>
      <c r="G1490" s="29">
        <f t="shared" si="117"/>
        <v>15</v>
      </c>
      <c r="H1490" s="29">
        <f t="shared" si="118"/>
        <v>30</v>
      </c>
      <c r="I1490" s="29" t="s">
        <v>72</v>
      </c>
      <c r="J1490" s="29">
        <f t="shared" ca="1" si="115"/>
        <v>20.6</v>
      </c>
      <c r="K1490" s="29">
        <f t="shared" si="119"/>
        <v>0.3</v>
      </c>
      <c r="L1490" s="29">
        <f t="shared" ca="1" si="116"/>
        <v>0.01</v>
      </c>
      <c r="M1490">
        <f>Замеры!AC1482</f>
        <v>0</v>
      </c>
    </row>
    <row r="1491" spans="1:13" ht="15.6" x14ac:dyDescent="0.3">
      <c r="A1491" s="58">
        <f>IF(Замеры!B1483=0, " ", Замеры!B1483)</f>
        <v>1480</v>
      </c>
      <c r="B1491" s="59">
        <f>Замеры!J1483</f>
        <v>0</v>
      </c>
      <c r="C1491" s="60" t="str">
        <f>Замеры!G1483</f>
        <v xml:space="preserve">Группа от QF </v>
      </c>
      <c r="D1491" s="29" t="s">
        <v>73</v>
      </c>
      <c r="E1491" s="28">
        <f>Замеры!L1483</f>
        <v>0</v>
      </c>
      <c r="F1491" s="29" t="s">
        <v>85</v>
      </c>
      <c r="G1491" s="29">
        <f t="shared" si="117"/>
        <v>15</v>
      </c>
      <c r="H1491" s="29">
        <f t="shared" si="118"/>
        <v>30</v>
      </c>
      <c r="I1491" s="29" t="s">
        <v>72</v>
      </c>
      <c r="J1491" s="29">
        <f t="shared" ca="1" si="115"/>
        <v>20.9</v>
      </c>
      <c r="K1491" s="29">
        <f t="shared" si="119"/>
        <v>0.3</v>
      </c>
      <c r="L1491" s="29">
        <f t="shared" ca="1" si="116"/>
        <v>1.4E-2</v>
      </c>
      <c r="M1491">
        <f>Замеры!AC1483</f>
        <v>0</v>
      </c>
    </row>
    <row r="1492" spans="1:13" ht="15.6" x14ac:dyDescent="0.3">
      <c r="A1492" s="58">
        <f>IF(Замеры!B1484=0, " ", Замеры!B1484)</f>
        <v>1481</v>
      </c>
      <c r="B1492" s="59">
        <f>Замеры!J1484</f>
        <v>0</v>
      </c>
      <c r="C1492" s="60" t="str">
        <f>Замеры!G1484</f>
        <v xml:space="preserve">Группа от QF </v>
      </c>
      <c r="D1492" s="29" t="s">
        <v>73</v>
      </c>
      <c r="E1492" s="28">
        <f>Замеры!L1484</f>
        <v>0</v>
      </c>
      <c r="F1492" s="29" t="s">
        <v>85</v>
      </c>
      <c r="G1492" s="29">
        <f t="shared" si="117"/>
        <v>15</v>
      </c>
      <c r="H1492" s="29">
        <f t="shared" si="118"/>
        <v>30</v>
      </c>
      <c r="I1492" s="29" t="s">
        <v>72</v>
      </c>
      <c r="J1492" s="29">
        <f t="shared" ca="1" si="115"/>
        <v>21.4</v>
      </c>
      <c r="K1492" s="29">
        <f t="shared" si="119"/>
        <v>0.3</v>
      </c>
      <c r="L1492" s="29">
        <f t="shared" ca="1" si="116"/>
        <v>0.01</v>
      </c>
      <c r="M1492">
        <f>Замеры!AC1484</f>
        <v>0</v>
      </c>
    </row>
    <row r="1493" spans="1:13" ht="15.6" x14ac:dyDescent="0.3">
      <c r="A1493" s="58">
        <f>IF(Замеры!B1485=0, " ", Замеры!B1485)</f>
        <v>1482</v>
      </c>
      <c r="B1493" s="59">
        <f>Замеры!J1485</f>
        <v>0</v>
      </c>
      <c r="C1493" s="60" t="str">
        <f>Замеры!G1485</f>
        <v xml:space="preserve">Группа от QF </v>
      </c>
      <c r="D1493" s="29" t="s">
        <v>73</v>
      </c>
      <c r="E1493" s="28">
        <f>Замеры!L1485</f>
        <v>0</v>
      </c>
      <c r="F1493" s="29" t="s">
        <v>85</v>
      </c>
      <c r="G1493" s="29">
        <f t="shared" si="117"/>
        <v>15</v>
      </c>
      <c r="H1493" s="29">
        <f t="shared" si="118"/>
        <v>30</v>
      </c>
      <c r="I1493" s="29" t="s">
        <v>72</v>
      </c>
      <c r="J1493" s="29">
        <f t="shared" ca="1" si="115"/>
        <v>20.3</v>
      </c>
      <c r="K1493" s="29">
        <f t="shared" si="119"/>
        <v>0.3</v>
      </c>
      <c r="L1493" s="29">
        <f t="shared" ca="1" si="116"/>
        <v>1.7000000000000001E-2</v>
      </c>
      <c r="M1493">
        <f>Замеры!AC1485</f>
        <v>0</v>
      </c>
    </row>
    <row r="1494" spans="1:13" ht="15.6" x14ac:dyDescent="0.3">
      <c r="A1494" s="58">
        <f>IF(Замеры!B1486=0, " ", Замеры!B1486)</f>
        <v>1483</v>
      </c>
      <c r="B1494" s="59">
        <f>Замеры!J1486</f>
        <v>0</v>
      </c>
      <c r="C1494" s="60" t="str">
        <f>Замеры!G1486</f>
        <v xml:space="preserve">Группа от QF </v>
      </c>
      <c r="D1494" s="29" t="s">
        <v>73</v>
      </c>
      <c r="E1494" s="28">
        <f>Замеры!L1486</f>
        <v>0</v>
      </c>
      <c r="F1494" s="29" t="s">
        <v>85</v>
      </c>
      <c r="G1494" s="29">
        <f t="shared" si="117"/>
        <v>15</v>
      </c>
      <c r="H1494" s="29">
        <f t="shared" si="118"/>
        <v>30</v>
      </c>
      <c r="I1494" s="29" t="s">
        <v>72</v>
      </c>
      <c r="J1494" s="29">
        <f t="shared" ca="1" si="115"/>
        <v>20.6</v>
      </c>
      <c r="K1494" s="29">
        <f t="shared" si="119"/>
        <v>0.3</v>
      </c>
      <c r="L1494" s="29">
        <f t="shared" ca="1" si="116"/>
        <v>1.4E-2</v>
      </c>
      <c r="M1494">
        <f>Замеры!AC1486</f>
        <v>0</v>
      </c>
    </row>
    <row r="1495" spans="1:13" ht="15.6" x14ac:dyDescent="0.3">
      <c r="A1495" s="58">
        <f>IF(Замеры!B1487=0, " ", Замеры!B1487)</f>
        <v>1484</v>
      </c>
      <c r="B1495" s="59">
        <f>Замеры!J1487</f>
        <v>0</v>
      </c>
      <c r="C1495" s="60" t="str">
        <f>Замеры!G1487</f>
        <v xml:space="preserve">Группа от QF </v>
      </c>
      <c r="D1495" s="29" t="s">
        <v>73</v>
      </c>
      <c r="E1495" s="28">
        <f>Замеры!L1487</f>
        <v>0</v>
      </c>
      <c r="F1495" s="29" t="s">
        <v>85</v>
      </c>
      <c r="G1495" s="29">
        <f t="shared" si="117"/>
        <v>15</v>
      </c>
      <c r="H1495" s="29">
        <f t="shared" si="118"/>
        <v>30</v>
      </c>
      <c r="I1495" s="29" t="s">
        <v>72</v>
      </c>
      <c r="J1495" s="29">
        <f t="shared" ca="1" si="115"/>
        <v>20.3</v>
      </c>
      <c r="K1495" s="29">
        <f t="shared" si="119"/>
        <v>0.3</v>
      </c>
      <c r="L1495" s="29">
        <f t="shared" ca="1" si="116"/>
        <v>1.2E-2</v>
      </c>
      <c r="M1495">
        <f>Замеры!AC1487</f>
        <v>0</v>
      </c>
    </row>
    <row r="1496" spans="1:13" ht="15.6" x14ac:dyDescent="0.3">
      <c r="A1496" s="58">
        <f>IF(Замеры!B1488=0, " ", Замеры!B1488)</f>
        <v>1485</v>
      </c>
      <c r="B1496" s="59">
        <f>Замеры!J1488</f>
        <v>0</v>
      </c>
      <c r="C1496" s="60" t="str">
        <f>Замеры!G1488</f>
        <v xml:space="preserve">Группа от QF </v>
      </c>
      <c r="D1496" s="29" t="s">
        <v>73</v>
      </c>
      <c r="E1496" s="28">
        <f>Замеры!L1488</f>
        <v>0</v>
      </c>
      <c r="F1496" s="29" t="s">
        <v>85</v>
      </c>
      <c r="G1496" s="29">
        <f t="shared" si="117"/>
        <v>15</v>
      </c>
      <c r="H1496" s="29">
        <f t="shared" si="118"/>
        <v>30</v>
      </c>
      <c r="I1496" s="29" t="s">
        <v>72</v>
      </c>
      <c r="J1496" s="29">
        <f t="shared" ca="1" si="115"/>
        <v>21.1</v>
      </c>
      <c r="K1496" s="29">
        <f t="shared" si="119"/>
        <v>0.3</v>
      </c>
      <c r="L1496" s="29">
        <f t="shared" ca="1" si="116"/>
        <v>1.0999999999999999E-2</v>
      </c>
      <c r="M1496">
        <f>Замеры!AC1488</f>
        <v>0</v>
      </c>
    </row>
    <row r="1497" spans="1:13" ht="15.6" x14ac:dyDescent="0.3">
      <c r="A1497" s="58">
        <f>IF(Замеры!B1489=0, " ", Замеры!B1489)</f>
        <v>1486</v>
      </c>
      <c r="B1497" s="59">
        <f>Замеры!J1489</f>
        <v>0</v>
      </c>
      <c r="C1497" s="60" t="str">
        <f>Замеры!G1489</f>
        <v xml:space="preserve">Группа от QF </v>
      </c>
      <c r="D1497" s="29" t="s">
        <v>73</v>
      </c>
      <c r="E1497" s="28">
        <f>Замеры!L1489</f>
        <v>0</v>
      </c>
      <c r="F1497" s="29" t="s">
        <v>85</v>
      </c>
      <c r="G1497" s="29">
        <f t="shared" si="117"/>
        <v>15</v>
      </c>
      <c r="H1497" s="29">
        <f t="shared" si="118"/>
        <v>30</v>
      </c>
      <c r="I1497" s="29" t="s">
        <v>72</v>
      </c>
      <c r="J1497" s="29">
        <f t="shared" ca="1" si="115"/>
        <v>21.6</v>
      </c>
      <c r="K1497" s="29">
        <f t="shared" si="119"/>
        <v>0.3</v>
      </c>
      <c r="L1497" s="29">
        <f t="shared" ca="1" si="116"/>
        <v>1.7999999999999999E-2</v>
      </c>
      <c r="M1497">
        <f>Замеры!AC1489</f>
        <v>0</v>
      </c>
    </row>
    <row r="1498" spans="1:13" ht="15.6" x14ac:dyDescent="0.3">
      <c r="A1498" s="58">
        <f>IF(Замеры!B1490=0, " ", Замеры!B1490)</f>
        <v>1487</v>
      </c>
      <c r="B1498" s="59">
        <f>Замеры!J1490</f>
        <v>0</v>
      </c>
      <c r="C1498" s="60" t="str">
        <f>Замеры!G1490</f>
        <v xml:space="preserve">Группа от QF </v>
      </c>
      <c r="D1498" s="29" t="s">
        <v>73</v>
      </c>
      <c r="E1498" s="28">
        <f>Замеры!L1490</f>
        <v>0</v>
      </c>
      <c r="F1498" s="29" t="s">
        <v>85</v>
      </c>
      <c r="G1498" s="29">
        <f t="shared" si="117"/>
        <v>15</v>
      </c>
      <c r="H1498" s="29">
        <f t="shared" si="118"/>
        <v>30</v>
      </c>
      <c r="I1498" s="29" t="s">
        <v>72</v>
      </c>
      <c r="J1498" s="29">
        <f t="shared" ca="1" si="115"/>
        <v>21.6</v>
      </c>
      <c r="K1498" s="29">
        <f t="shared" si="119"/>
        <v>0.3</v>
      </c>
      <c r="L1498" s="29">
        <f t="shared" ca="1" si="116"/>
        <v>1.7000000000000001E-2</v>
      </c>
      <c r="M1498">
        <f>Замеры!AC1490</f>
        <v>0</v>
      </c>
    </row>
    <row r="1499" spans="1:13" ht="15.6" x14ac:dyDescent="0.3">
      <c r="A1499" s="58">
        <f>IF(Замеры!B1491=0, " ", Замеры!B1491)</f>
        <v>1488</v>
      </c>
      <c r="B1499" s="59">
        <f>Замеры!J1491</f>
        <v>0</v>
      </c>
      <c r="C1499" s="60" t="str">
        <f>Замеры!G1491</f>
        <v xml:space="preserve">Группа от QF </v>
      </c>
      <c r="D1499" s="29" t="s">
        <v>73</v>
      </c>
      <c r="E1499" s="28">
        <f>Замеры!L1491</f>
        <v>0</v>
      </c>
      <c r="F1499" s="29" t="s">
        <v>85</v>
      </c>
      <c r="G1499" s="29">
        <f t="shared" si="117"/>
        <v>15</v>
      </c>
      <c r="H1499" s="29">
        <f t="shared" si="118"/>
        <v>30</v>
      </c>
      <c r="I1499" s="29" t="s">
        <v>72</v>
      </c>
      <c r="J1499" s="29">
        <f t="shared" ca="1" si="115"/>
        <v>20.9</v>
      </c>
      <c r="K1499" s="29">
        <f t="shared" si="119"/>
        <v>0.3</v>
      </c>
      <c r="L1499" s="29">
        <f t="shared" ca="1" si="116"/>
        <v>1.4999999999999999E-2</v>
      </c>
      <c r="M1499">
        <f>Замеры!AC1491</f>
        <v>0</v>
      </c>
    </row>
    <row r="1500" spans="1:13" ht="15.6" x14ac:dyDescent="0.3">
      <c r="A1500" s="58">
        <f>IF(Замеры!B1492=0, " ", Замеры!B1492)</f>
        <v>1489</v>
      </c>
      <c r="B1500" s="59">
        <f>Замеры!J1492</f>
        <v>0</v>
      </c>
      <c r="C1500" s="60" t="str">
        <f>Замеры!G1492</f>
        <v xml:space="preserve">Группа от QF </v>
      </c>
      <c r="D1500" s="29" t="s">
        <v>73</v>
      </c>
      <c r="E1500" s="28">
        <f>Замеры!L1492</f>
        <v>0</v>
      </c>
      <c r="F1500" s="29" t="s">
        <v>85</v>
      </c>
      <c r="G1500" s="29">
        <f t="shared" si="117"/>
        <v>15</v>
      </c>
      <c r="H1500" s="29">
        <f t="shared" si="118"/>
        <v>30</v>
      </c>
      <c r="I1500" s="29" t="s">
        <v>72</v>
      </c>
      <c r="J1500" s="29">
        <f t="shared" ca="1" si="115"/>
        <v>21.6</v>
      </c>
      <c r="K1500" s="29">
        <f t="shared" si="119"/>
        <v>0.3</v>
      </c>
      <c r="L1500" s="29">
        <f t="shared" ca="1" si="116"/>
        <v>1.4999999999999999E-2</v>
      </c>
      <c r="M1500">
        <f>Замеры!AC1492</f>
        <v>0</v>
      </c>
    </row>
    <row r="1501" spans="1:13" x14ac:dyDescent="0.3">
      <c r="A1501" s="58">
        <f>IF(Замеры!B1493=0, " ", Замеры!B1493)</f>
        <v>1490</v>
      </c>
    </row>
    <row r="1502" spans="1:13" x14ac:dyDescent="0.3">
      <c r="A1502" s="58">
        <f>IF(Замеры!B1494=0, " ", Замеры!B1494)</f>
        <v>1491</v>
      </c>
    </row>
    <row r="1503" spans="1:13" x14ac:dyDescent="0.3">
      <c r="A1503" s="58">
        <f>IF(Замеры!B1495=0, " ", Замеры!B1495)</f>
        <v>1492</v>
      </c>
    </row>
    <row r="1504" spans="1:13" x14ac:dyDescent="0.3">
      <c r="A1504" s="58">
        <f>IF(Замеры!B1496=0, " ", Замеры!B1496)</f>
        <v>1493</v>
      </c>
    </row>
    <row r="1505" spans="1:1" x14ac:dyDescent="0.3">
      <c r="A1505" s="58">
        <f>IF(Замеры!B1497=0, " ", Замеры!B1497)</f>
        <v>1494</v>
      </c>
    </row>
    <row r="1506" spans="1:1" x14ac:dyDescent="0.3">
      <c r="A1506" s="58">
        <f>IF(Замеры!B1498=0, " ", Замеры!B1498)</f>
        <v>1495</v>
      </c>
    </row>
    <row r="1507" spans="1:1" x14ac:dyDescent="0.3">
      <c r="A1507" s="58">
        <f>IF(Замеры!B1499=0, " ", Замеры!B1499)</f>
        <v>1496</v>
      </c>
    </row>
    <row r="1508" spans="1:1" x14ac:dyDescent="0.3">
      <c r="A1508" s="58">
        <f>IF(Замеры!B1500=0, " ", Замеры!B1500)</f>
        <v>1497</v>
      </c>
    </row>
    <row r="1509" spans="1:1" x14ac:dyDescent="0.3">
      <c r="A1509" s="58">
        <f>IF(Замеры!B1501=0, " ", Замеры!B1501)</f>
        <v>1498</v>
      </c>
    </row>
    <row r="1510" spans="1:1" x14ac:dyDescent="0.3">
      <c r="A1510" s="58" t="str">
        <f>IF(Замеры!B1502=0, " ", Замеры!B1502)</f>
        <v xml:space="preserve"> </v>
      </c>
    </row>
    <row r="1511" spans="1:1" x14ac:dyDescent="0.3">
      <c r="A1511" s="58" t="str">
        <f>IF(Замеры!B1503=0, " ", Замеры!B1503)</f>
        <v xml:space="preserve"> </v>
      </c>
    </row>
    <row r="1512" spans="1:1" x14ac:dyDescent="0.3">
      <c r="A1512" s="58" t="str">
        <f>IF(Замеры!B1504=0, " ", Замеры!B1504)</f>
        <v xml:space="preserve"> </v>
      </c>
    </row>
    <row r="1513" spans="1:1" x14ac:dyDescent="0.3">
      <c r="A1513" s="58" t="str">
        <f>IF(Замеры!B1505=0, " ", Замеры!B1505)</f>
        <v xml:space="preserve"> </v>
      </c>
    </row>
  </sheetData>
  <mergeCells count="9">
    <mergeCell ref="A1:A9"/>
    <mergeCell ref="J1:J9"/>
    <mergeCell ref="K1:L5"/>
    <mergeCell ref="D1:D9"/>
    <mergeCell ref="E1:E9"/>
    <mergeCell ref="F1:F9"/>
    <mergeCell ref="G1:G9"/>
    <mergeCell ref="H1:H9"/>
    <mergeCell ref="I1:I9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0"/>
  </sheetPr>
  <dimension ref="A1:Z1502"/>
  <sheetViews>
    <sheetView zoomScale="90" zoomScaleNormal="90" workbookViewId="0">
      <pane ySplit="8" topLeftCell="A9" activePane="bottomLeft" state="frozen"/>
      <selection activeCell="E15" sqref="E15"/>
      <selection pane="bottomLeft" activeCell="A9" sqref="A9:Q21"/>
    </sheetView>
  </sheetViews>
  <sheetFormatPr defaultColWidth="9.109375" defaultRowHeight="15.6" x14ac:dyDescent="0.3"/>
  <cols>
    <col min="1" max="1" width="9.109375" style="35"/>
    <col min="2" max="2" width="17.5546875" style="38" customWidth="1"/>
    <col min="3" max="3" width="16" style="3" customWidth="1"/>
    <col min="4" max="4" width="9.109375" style="3"/>
    <col min="5" max="5" width="11.88671875" style="3" customWidth="1"/>
    <col min="6" max="7" width="9.109375" style="3"/>
    <col min="8" max="8" width="9.109375" style="34"/>
    <col min="9" max="9" width="12.88671875" style="3" customWidth="1"/>
    <col min="10" max="10" width="9.109375" style="3"/>
    <col min="11" max="11" width="11.6640625" style="3" customWidth="1"/>
    <col min="12" max="13" width="12.109375" style="3" customWidth="1"/>
    <col min="14" max="16" width="9.109375" style="3"/>
    <col min="17" max="17" width="13" style="3" bestFit="1" customWidth="1"/>
    <col min="18" max="18" width="2.109375" style="3" hidden="1" customWidth="1"/>
    <col min="19" max="19" width="4.44140625" style="3" hidden="1" customWidth="1"/>
    <col min="20" max="20" width="4.5546875" style="3" hidden="1" customWidth="1"/>
    <col min="21" max="21" width="1.109375" style="3" hidden="1" customWidth="1"/>
    <col min="22" max="22" width="9.109375" style="3" hidden="1" customWidth="1"/>
    <col min="23" max="23" width="4.44140625" style="3" hidden="1" customWidth="1"/>
    <col min="24" max="24" width="1.88671875" style="3" hidden="1" customWidth="1"/>
    <col min="25" max="25" width="4.44140625" style="3" hidden="1" customWidth="1"/>
    <col min="26" max="26" width="9.109375" style="3" customWidth="1"/>
    <col min="27" max="16384" width="9.109375" style="3"/>
  </cols>
  <sheetData>
    <row r="1" spans="1:26" ht="47.4" thickTop="1" x14ac:dyDescent="0.3">
      <c r="A1" s="161" t="s">
        <v>93</v>
      </c>
      <c r="B1" s="17" t="s">
        <v>46</v>
      </c>
      <c r="C1" s="18" t="s">
        <v>63</v>
      </c>
      <c r="D1" s="179" t="s">
        <v>47</v>
      </c>
      <c r="E1" s="180"/>
      <c r="F1" s="185" t="s">
        <v>65</v>
      </c>
      <c r="G1" s="185" t="s">
        <v>48</v>
      </c>
      <c r="H1" s="179" t="s">
        <v>49</v>
      </c>
      <c r="I1" s="180"/>
      <c r="J1" s="179" t="s">
        <v>50</v>
      </c>
      <c r="K1" s="187"/>
      <c r="L1" s="187"/>
      <c r="M1" s="187"/>
      <c r="N1" s="187"/>
      <c r="O1" s="187"/>
      <c r="P1" s="187"/>
      <c r="Q1" s="180"/>
    </row>
    <row r="2" spans="1:26" ht="7.5" customHeight="1" x14ac:dyDescent="0.3">
      <c r="A2" s="161"/>
      <c r="B2" s="19"/>
      <c r="C2" s="20"/>
      <c r="D2" s="181"/>
      <c r="E2" s="182"/>
      <c r="F2" s="186" t="s">
        <v>65</v>
      </c>
      <c r="G2" s="186"/>
      <c r="H2" s="181"/>
      <c r="I2" s="182"/>
      <c r="J2" s="181"/>
      <c r="K2" s="188"/>
      <c r="L2" s="188"/>
      <c r="M2" s="188"/>
      <c r="N2" s="188"/>
      <c r="O2" s="188"/>
      <c r="P2" s="188"/>
      <c r="Q2" s="182"/>
    </row>
    <row r="3" spans="1:26" ht="5.25" customHeight="1" thickBot="1" x14ac:dyDescent="0.35">
      <c r="A3" s="161"/>
      <c r="B3" s="19"/>
      <c r="C3" s="20"/>
      <c r="D3" s="183"/>
      <c r="E3" s="184"/>
      <c r="F3" s="186"/>
      <c r="G3" s="186"/>
      <c r="H3" s="183"/>
      <c r="I3" s="184"/>
      <c r="J3" s="183"/>
      <c r="K3" s="189"/>
      <c r="L3" s="189"/>
      <c r="M3" s="189"/>
      <c r="N3" s="189"/>
      <c r="O3" s="189"/>
      <c r="P3" s="189"/>
      <c r="Q3" s="184"/>
    </row>
    <row r="4" spans="1:26" ht="16.2" thickBot="1" x14ac:dyDescent="0.35">
      <c r="A4" s="161"/>
      <c r="B4" s="19"/>
      <c r="C4" s="20"/>
      <c r="D4" s="190" t="s">
        <v>51</v>
      </c>
      <c r="E4" s="192" t="s">
        <v>52</v>
      </c>
      <c r="F4" s="186"/>
      <c r="G4" s="186"/>
      <c r="H4" s="193" t="s">
        <v>53</v>
      </c>
      <c r="I4" s="192" t="s">
        <v>54</v>
      </c>
      <c r="J4" s="195" t="s">
        <v>55</v>
      </c>
      <c r="K4" s="196"/>
      <c r="L4" s="197"/>
      <c r="M4" s="68"/>
      <c r="N4" s="196"/>
      <c r="O4" s="196"/>
      <c r="P4" s="196"/>
      <c r="Q4" s="197"/>
    </row>
    <row r="5" spans="1:26" ht="48" customHeight="1" x14ac:dyDescent="0.3">
      <c r="A5" s="161"/>
      <c r="B5" s="21"/>
      <c r="C5" s="20"/>
      <c r="D5" s="191"/>
      <c r="E5" s="186"/>
      <c r="F5" s="186"/>
      <c r="G5" s="186"/>
      <c r="H5" s="194"/>
      <c r="I5" s="186"/>
      <c r="J5" s="190" t="s">
        <v>56</v>
      </c>
      <c r="K5" s="198" t="s">
        <v>64</v>
      </c>
      <c r="L5" s="199"/>
      <c r="M5" s="190" t="s">
        <v>57</v>
      </c>
      <c r="N5" s="200" t="s">
        <v>58</v>
      </c>
      <c r="O5" s="200" t="s">
        <v>59</v>
      </c>
      <c r="P5" s="200" t="s">
        <v>60</v>
      </c>
      <c r="Q5" s="192" t="s">
        <v>59</v>
      </c>
      <c r="V5" s="22"/>
    </row>
    <row r="6" spans="1:26" ht="16.2" thickBot="1" x14ac:dyDescent="0.35">
      <c r="A6" s="161"/>
      <c r="B6" s="21"/>
      <c r="C6" s="23"/>
      <c r="D6" s="191"/>
      <c r="E6" s="186"/>
      <c r="F6" s="186"/>
      <c r="G6" s="186"/>
      <c r="H6" s="194"/>
      <c r="I6" s="186"/>
      <c r="J6" s="191"/>
      <c r="K6" s="202"/>
      <c r="L6" s="184"/>
      <c r="M6" s="191"/>
      <c r="N6" s="201"/>
      <c r="O6" s="201"/>
      <c r="P6" s="201"/>
      <c r="Q6" s="186"/>
    </row>
    <row r="7" spans="1:26" ht="31.2" x14ac:dyDescent="0.3">
      <c r="A7" s="161"/>
      <c r="B7" s="21"/>
      <c r="C7" s="23"/>
      <c r="D7" s="191"/>
      <c r="E7" s="186"/>
      <c r="F7" s="186"/>
      <c r="G7" s="186"/>
      <c r="H7" s="194"/>
      <c r="I7" s="186"/>
      <c r="J7" s="191"/>
      <c r="K7" s="19" t="s">
        <v>61</v>
      </c>
      <c r="L7" s="24" t="s">
        <v>62</v>
      </c>
      <c r="M7" s="191"/>
      <c r="N7" s="201"/>
      <c r="O7" s="201"/>
      <c r="P7" s="201"/>
      <c r="Q7" s="186"/>
    </row>
    <row r="8" spans="1:26" x14ac:dyDescent="0.3">
      <c r="A8" s="25">
        <v>1</v>
      </c>
      <c r="B8" s="36">
        <v>2</v>
      </c>
      <c r="C8" s="25">
        <v>3</v>
      </c>
      <c r="D8" s="25">
        <v>4</v>
      </c>
      <c r="E8" s="25">
        <v>5</v>
      </c>
      <c r="F8" s="25">
        <v>6</v>
      </c>
      <c r="G8" s="25">
        <v>7</v>
      </c>
      <c r="H8" s="26">
        <v>8</v>
      </c>
      <c r="I8" s="25">
        <v>9</v>
      </c>
      <c r="J8" s="25">
        <v>10</v>
      </c>
      <c r="K8" s="25">
        <v>11</v>
      </c>
      <c r="L8" s="25">
        <v>12</v>
      </c>
      <c r="M8" s="25">
        <v>13</v>
      </c>
      <c r="N8" s="25">
        <v>14</v>
      </c>
      <c r="O8" s="25">
        <v>15</v>
      </c>
      <c r="P8" s="25">
        <v>16</v>
      </c>
      <c r="Q8" s="25">
        <v>17</v>
      </c>
      <c r="S8" s="4">
        <v>0.1</v>
      </c>
      <c r="T8" s="27" t="s">
        <v>78</v>
      </c>
    </row>
    <row r="9" spans="1:26" x14ac:dyDescent="0.3">
      <c r="A9" s="35" t="str">
        <f>IF(Замеры!B3=0, " ", Замеры!B3)</f>
        <v xml:space="preserve"> </v>
      </c>
      <c r="B9" s="37" t="str">
        <f>CONCATENATE(Замеры!C4,Замеры!F3)</f>
        <v>АВР 1</v>
      </c>
      <c r="C9" s="35" t="str">
        <f>IF(Замеры!J3=0," ", Замеры!J3)</f>
        <v xml:space="preserve"> </v>
      </c>
      <c r="D9" s="29" t="str">
        <f>IF(Замеры!AD3=0, " ", Замеры!AB3)</f>
        <v xml:space="preserve"> </v>
      </c>
      <c r="E9" s="29" t="str">
        <f>CONCATENATE(Замеры!T3,Замеры!W3,Замеры!V3)</f>
        <v xml:space="preserve"> </v>
      </c>
      <c r="F9" s="30" t="str">
        <f>IF(Замеры!AD3=0," ","---")</f>
        <v xml:space="preserve"> </v>
      </c>
      <c r="G9" s="31" t="str">
        <f>IF(Замеры!AD3=0," ",Замеры!L3)</f>
        <v xml:space="preserve"> </v>
      </c>
      <c r="H9" s="31" t="str">
        <f>CONCATENATE(Замеры!AO3,Замеры!AE3,Замеры!AP3)</f>
        <v xml:space="preserve">   </v>
      </c>
      <c r="I9" s="29" t="str">
        <f>CONCATENATE(Замеры!AM3,Замеры!AE3,Замеры!AN3)</f>
        <v xml:space="preserve">   </v>
      </c>
      <c r="J9" s="31" t="str">
        <f>IF(Замеры!AD3=0," ",G9*2.55)</f>
        <v xml:space="preserve"> </v>
      </c>
      <c r="K9" s="29" t="str">
        <f>IF(Замеры!AD3=0," ",Замеры!AK3)</f>
        <v xml:space="preserve"> </v>
      </c>
      <c r="L9" s="29" t="str">
        <f>IF(Замеры!AD3=0," ",Замеры!AL3)</f>
        <v xml:space="preserve"> </v>
      </c>
      <c r="M9" s="29" t="str">
        <f>IF(Замеры!AD3=0," ",0.1)</f>
        <v xml:space="preserve"> </v>
      </c>
      <c r="N9" s="29" t="str">
        <f>IF(Замеры!AD3=0," ",Замеры!AD3)</f>
        <v xml:space="preserve"> </v>
      </c>
      <c r="O9" s="29" t="str">
        <f>Замеры!AE3</f>
        <v xml:space="preserve"> </v>
      </c>
      <c r="P9" s="29" t="str">
        <f>Замеры!AF3</f>
        <v xml:space="preserve"> </v>
      </c>
      <c r="Q9" s="29" t="str">
        <f>IF(Замеры!AD3=0," ","+")</f>
        <v xml:space="preserve"> </v>
      </c>
      <c r="R9" s="32">
        <f>Замеры!AC3</f>
        <v>0</v>
      </c>
      <c r="W9" s="33" t="e">
        <f>G9*1.13</f>
        <v>#VALUE!</v>
      </c>
      <c r="X9" s="31" t="s">
        <v>72</v>
      </c>
      <c r="Y9" s="33" t="e">
        <f>G9*1.45</f>
        <v>#VALUE!</v>
      </c>
      <c r="Z9" s="32"/>
    </row>
    <row r="10" spans="1:26" ht="31.2" x14ac:dyDescent="0.3">
      <c r="A10" s="35">
        <f>IF(Замеры!B4=0, " ", Замеры!B4)</f>
        <v>1</v>
      </c>
      <c r="B10" s="37" t="str">
        <f>CONCATENATE(Замеры!D4,Замеры!F4)</f>
        <v xml:space="preserve"> Ввод 0.1 QDВвод</v>
      </c>
      <c r="C10" s="35" t="str">
        <f>IF(Замеры!J4=0," ", Замеры!J4)</f>
        <v xml:space="preserve">S 203 </v>
      </c>
      <c r="D10" s="29" t="str">
        <f>IF(Замеры!AD4=0, " ", Замеры!AB4)</f>
        <v>ОВВ</v>
      </c>
      <c r="E10" s="29" t="str">
        <f>CONCATENATE(Замеры!T4,Замеры!W4,Замеры!V4)</f>
        <v>-С</v>
      </c>
      <c r="F10" s="30" t="str">
        <f>IF(Замеры!AD4=0," ","---")</f>
        <v>---</v>
      </c>
      <c r="G10" s="31">
        <f>IF(Замеры!AD4=0," ",Замеры!L4)</f>
        <v>4</v>
      </c>
      <c r="H10" s="31" t="str">
        <f>CONCATENATE(Замеры!AO4,Замеры!AE4,Замеры!AP4)</f>
        <v>5-6</v>
      </c>
      <c r="I10" s="29" t="str">
        <f>CONCATENATE(Замеры!AM4,Замеры!AE4,Замеры!AN4)</f>
        <v>20-40</v>
      </c>
      <c r="J10" s="31">
        <f>IF(Замеры!AD4=0," ",G10*2.55)</f>
        <v>10.199999999999999</v>
      </c>
      <c r="K10" s="29" t="str">
        <f>IF(Замеры!AD4=0," ",Замеры!AK4)</f>
        <v>≤60</v>
      </c>
      <c r="L10" s="29">
        <f ca="1">IF(Замеры!AD4=0," ",Замеры!AL4)</f>
        <v>38</v>
      </c>
      <c r="M10" s="29">
        <f>IF(Замеры!AD4=0," ",0.1)</f>
        <v>0.1</v>
      </c>
      <c r="N10" s="29">
        <f>IF(Замеры!AD4=0," ",Замеры!AD4)</f>
        <v>20</v>
      </c>
      <c r="O10" s="29" t="str">
        <f>Замеры!AE4</f>
        <v>-</v>
      </c>
      <c r="P10" s="29">
        <f>Замеры!AF4</f>
        <v>40</v>
      </c>
      <c r="Q10" s="29" t="str">
        <f>IF(Замеры!AD4=0," ","+")</f>
        <v>+</v>
      </c>
      <c r="R10" s="32">
        <f>Замеры!AC4</f>
        <v>0</v>
      </c>
      <c r="W10" s="33">
        <f t="shared" ref="W10:W73" si="0">G10*1.13</f>
        <v>4.5199999999999996</v>
      </c>
      <c r="X10" s="31" t="s">
        <v>72</v>
      </c>
      <c r="Y10" s="33">
        <f t="shared" ref="Y10:Y73" si="1">G10*1.45</f>
        <v>5.8</v>
      </c>
      <c r="Z10" s="32"/>
    </row>
    <row r="11" spans="1:26" x14ac:dyDescent="0.3">
      <c r="A11" s="35">
        <f>IF(Замеры!B5=0, " ", Замеры!B5)</f>
        <v>2</v>
      </c>
      <c r="B11" s="37" t="str">
        <f>CONCATENATE(Замеры!D5,Замеры!F5)</f>
        <v>Ввод 0.2 QFВвод</v>
      </c>
      <c r="C11" s="35" t="str">
        <f>IF(Замеры!J5=0," ", Замеры!J5)</f>
        <v xml:space="preserve"> </v>
      </c>
      <c r="D11" s="29" t="str">
        <f>IF(Замеры!AD5=0, " ", Замеры!AB5)</f>
        <v xml:space="preserve"> </v>
      </c>
      <c r="E11" s="29" t="str">
        <f>CONCATENATE(Замеры!T5,Замеры!W5,Замеры!V5)</f>
        <v xml:space="preserve"> </v>
      </c>
      <c r="F11" s="30" t="str">
        <f>IF(Замеры!AD5=0," ","---")</f>
        <v xml:space="preserve"> </v>
      </c>
      <c r="G11" s="31" t="str">
        <f>IF(Замеры!AD5=0," ",Замеры!L5)</f>
        <v xml:space="preserve"> </v>
      </c>
      <c r="H11" s="31"/>
      <c r="I11" s="29" t="str">
        <f>CONCATENATE(Замеры!AM5,Замеры!AE5,Замеры!AN5)</f>
        <v xml:space="preserve">   </v>
      </c>
      <c r="J11" s="31" t="str">
        <f>IF(Замеры!AD5=0," ",G11*2.55)</f>
        <v xml:space="preserve"> </v>
      </c>
      <c r="K11" s="29" t="str">
        <f>IF(Замеры!AD5=0," ",Замеры!AK5)</f>
        <v xml:space="preserve"> </v>
      </c>
      <c r="L11" s="29" t="str">
        <f>IF(Замеры!AD5=0," ",Замеры!AL5)</f>
        <v xml:space="preserve"> </v>
      </c>
      <c r="M11" s="29" t="str">
        <f>IF(Замеры!AD5=0," ",0.1)</f>
        <v xml:space="preserve"> </v>
      </c>
      <c r="N11" s="29" t="str">
        <f>IF(Замеры!AD5=0," ",Замеры!AD5)</f>
        <v xml:space="preserve"> </v>
      </c>
      <c r="O11" s="29" t="str">
        <f>Замеры!AE5</f>
        <v xml:space="preserve"> </v>
      </c>
      <c r="P11" s="29" t="str">
        <f>Замеры!AF5</f>
        <v xml:space="preserve"> </v>
      </c>
      <c r="Q11" s="29" t="str">
        <f>IF(Замеры!AD5=0," ","+")</f>
        <v xml:space="preserve"> </v>
      </c>
      <c r="R11" s="32">
        <f>Замеры!AC5</f>
        <v>0</v>
      </c>
      <c r="W11" s="33" t="e">
        <f t="shared" si="0"/>
        <v>#VALUE!</v>
      </c>
      <c r="X11" s="31" t="s">
        <v>72</v>
      </c>
      <c r="Y11" s="33" t="e">
        <f t="shared" si="1"/>
        <v>#VALUE!</v>
      </c>
      <c r="Z11" s="32"/>
    </row>
    <row r="12" spans="1:26" x14ac:dyDescent="0.3">
      <c r="A12" s="35">
        <f>IF(Замеры!B6=0, " ", Замеры!B6)</f>
        <v>3</v>
      </c>
      <c r="B12" s="37" t="str">
        <f>CONCATENATE(Замеры!D6,Замеры!F6)</f>
        <v>Группа от QF1</v>
      </c>
      <c r="C12" s="35" t="str">
        <f>IF(Замеры!J6=0," ", Замеры!J6)</f>
        <v xml:space="preserve">S 203 </v>
      </c>
      <c r="D12" s="29" t="str">
        <f>IF(Замеры!AD6=0, " ", Замеры!AB6)</f>
        <v xml:space="preserve"> </v>
      </c>
      <c r="E12" s="29" t="str">
        <f>CONCATENATE(Замеры!T6,Замеры!W6,Замеры!V6)</f>
        <v xml:space="preserve">МД </v>
      </c>
      <c r="F12" s="30" t="str">
        <f>IF(Замеры!AD6=0," ","---")</f>
        <v xml:space="preserve"> </v>
      </c>
      <c r="G12" s="31" t="str">
        <f>IF(Замеры!AD6=0," ",Замеры!L6)</f>
        <v xml:space="preserve"> </v>
      </c>
      <c r="H12" s="31" t="str">
        <f>CONCATENATE(Замеры!AO6,Замеры!AE6,Замеры!AP6)</f>
        <v>5 6</v>
      </c>
      <c r="I12" s="29" t="str">
        <f>CONCATENATE(Замеры!AM6,Замеры!AE6,Замеры!AN6)</f>
        <v xml:space="preserve">   </v>
      </c>
      <c r="J12" s="31" t="str">
        <f>IF(Замеры!AD6=0," ",G12*2.55)</f>
        <v xml:space="preserve"> </v>
      </c>
      <c r="K12" s="29" t="str">
        <f>IF(Замеры!AD6=0," ",Замеры!AK6)</f>
        <v xml:space="preserve"> </v>
      </c>
      <c r="L12" s="29" t="str">
        <f>IF(Замеры!AD6=0," ",Замеры!AL6)</f>
        <v xml:space="preserve"> </v>
      </c>
      <c r="M12" s="29" t="str">
        <f>IF(Замеры!AD6=0," ",0.1)</f>
        <v xml:space="preserve"> </v>
      </c>
      <c r="N12" s="29" t="str">
        <f>IF(Замеры!AD6=0," ",Замеры!AD6)</f>
        <v xml:space="preserve"> </v>
      </c>
      <c r="O12" s="29" t="str">
        <f>Замеры!AE6</f>
        <v xml:space="preserve"> </v>
      </c>
      <c r="P12" s="29" t="str">
        <f>Замеры!AF6</f>
        <v xml:space="preserve"> </v>
      </c>
      <c r="Q12" s="29" t="str">
        <f>IF(Замеры!AD6=0," ","+")</f>
        <v xml:space="preserve"> </v>
      </c>
      <c r="R12" s="32">
        <f>Замеры!AC6</f>
        <v>0</v>
      </c>
      <c r="W12" s="33" t="e">
        <f t="shared" si="0"/>
        <v>#VALUE!</v>
      </c>
      <c r="X12" s="31" t="s">
        <v>72</v>
      </c>
      <c r="Y12" s="33" t="e">
        <f t="shared" si="1"/>
        <v>#VALUE!</v>
      </c>
      <c r="Z12" s="32"/>
    </row>
    <row r="13" spans="1:26" x14ac:dyDescent="0.3">
      <c r="A13" s="35">
        <f>IF(Замеры!B7=0, " ", Замеры!B7)</f>
        <v>4</v>
      </c>
      <c r="B13" s="37" t="str">
        <f>CONCATENATE(Замеры!D7,Замеры!F7)</f>
        <v>Группа от QF2</v>
      </c>
      <c r="C13" s="35" t="str">
        <f>IF(Замеры!J7=0," ", Замеры!J7)</f>
        <v>SH 203 L</v>
      </c>
      <c r="D13" s="29" t="str">
        <f>IF(Замеры!AD7=0, " ", Замеры!AB7)</f>
        <v xml:space="preserve"> </v>
      </c>
      <c r="E13" s="29" t="str">
        <f>CONCATENATE(Замеры!T7,Замеры!W7,Замеры!V7)</f>
        <v>МД С</v>
      </c>
      <c r="F13" s="30" t="str">
        <f>IF(Замеры!AD7=0," ","---")</f>
        <v xml:space="preserve"> </v>
      </c>
      <c r="G13" s="31" t="str">
        <f>IF(Замеры!AD7=0," ",Замеры!L7)</f>
        <v xml:space="preserve"> </v>
      </c>
      <c r="H13" s="31" t="str">
        <f>CONCATENATE(Замеры!AO7,Замеры!AE7,Замеры!AP7)</f>
        <v>0 0</v>
      </c>
      <c r="I13" s="29" t="str">
        <f>CONCATENATE(Замеры!AM7,Замеры!AE7,Замеры!AN7)</f>
        <v>0 0</v>
      </c>
      <c r="J13" s="31" t="str">
        <f>IF(Замеры!AD7=0," ",G13*2.55)</f>
        <v xml:space="preserve"> </v>
      </c>
      <c r="K13" s="29" t="str">
        <f>IF(Замеры!AD7=0," ",Замеры!AK7)</f>
        <v xml:space="preserve"> </v>
      </c>
      <c r="L13" s="29" t="str">
        <f>IF(Замеры!AD7=0," ",Замеры!AL7)</f>
        <v xml:space="preserve"> </v>
      </c>
      <c r="M13" s="29" t="str">
        <f>IF(Замеры!AD7=0," ",0.1)</f>
        <v xml:space="preserve"> </v>
      </c>
      <c r="N13" s="29" t="str">
        <f>IF(Замеры!AD7=0," ",Замеры!AD7)</f>
        <v xml:space="preserve"> </v>
      </c>
      <c r="O13" s="29" t="str">
        <f>Замеры!AE7</f>
        <v xml:space="preserve"> </v>
      </c>
      <c r="P13" s="29">
        <f>Замеры!AF7</f>
        <v>0</v>
      </c>
      <c r="Q13" s="29" t="str">
        <f>IF(Замеры!AD7=0," ","+")</f>
        <v xml:space="preserve"> </v>
      </c>
      <c r="R13" s="32">
        <f>Замеры!AC7</f>
        <v>0</v>
      </c>
      <c r="W13" s="33" t="e">
        <f t="shared" si="0"/>
        <v>#VALUE!</v>
      </c>
      <c r="X13" s="31" t="s">
        <v>72</v>
      </c>
      <c r="Y13" s="33" t="e">
        <f t="shared" si="1"/>
        <v>#VALUE!</v>
      </c>
      <c r="Z13" s="32"/>
    </row>
    <row r="14" spans="1:26" x14ac:dyDescent="0.3">
      <c r="A14" s="35">
        <f>IF(Замеры!B8=0, " ", Замеры!B8)</f>
        <v>5</v>
      </c>
      <c r="B14" s="37" t="str">
        <f>CONCATENATE(Замеры!D8,Замеры!F8)</f>
        <v>Группа от QF3</v>
      </c>
      <c r="C14" s="35" t="str">
        <f>IF(Замеры!J8=0," ", Замеры!J8)</f>
        <v xml:space="preserve">S 203 </v>
      </c>
      <c r="D14" s="29" t="str">
        <f>IF(Замеры!AD8=0, " ", Замеры!AB8)</f>
        <v xml:space="preserve"> </v>
      </c>
      <c r="E14" s="29" t="str">
        <f>CONCATENATE(Замеры!T8,Замеры!W8,Замеры!V8)</f>
        <v xml:space="preserve">МД </v>
      </c>
      <c r="F14" s="30" t="str">
        <f>IF(Замеры!AD8=0," ","---")</f>
        <v xml:space="preserve"> </v>
      </c>
      <c r="G14" s="31" t="str">
        <f>IF(Замеры!AD8=0," ",Замеры!L8)</f>
        <v xml:space="preserve"> </v>
      </c>
      <c r="H14" s="31" t="str">
        <f>CONCATENATE(Замеры!AO8,Замеры!AE8,Замеры!AP8)</f>
        <v>0 0</v>
      </c>
      <c r="I14" s="29" t="str">
        <f>CONCATENATE(Замеры!AM8,Замеры!AE8,Замеры!AN8)</f>
        <v xml:space="preserve">   </v>
      </c>
      <c r="J14" s="31" t="str">
        <f>IF(Замеры!AD8=0," ",G14*2.55)</f>
        <v xml:space="preserve"> </v>
      </c>
      <c r="K14" s="29" t="str">
        <f>IF(Замеры!AD8=0," ",Замеры!AK8)</f>
        <v xml:space="preserve"> </v>
      </c>
      <c r="L14" s="29" t="str">
        <f>IF(Замеры!AD8=0," ",Замеры!AL8)</f>
        <v xml:space="preserve"> </v>
      </c>
      <c r="M14" s="29" t="str">
        <f>IF(Замеры!AD8=0," ",0.1)</f>
        <v xml:space="preserve"> </v>
      </c>
      <c r="N14" s="29" t="str">
        <f>IF(Замеры!AD8=0," ",Замеры!AD8)</f>
        <v xml:space="preserve"> </v>
      </c>
      <c r="O14" s="29" t="str">
        <f>Замеры!AE8</f>
        <v xml:space="preserve"> </v>
      </c>
      <c r="P14" s="29" t="str">
        <f>Замеры!AF8</f>
        <v xml:space="preserve"> </v>
      </c>
      <c r="Q14" s="29" t="str">
        <f>IF(Замеры!AD8=0," ","+")</f>
        <v xml:space="preserve"> </v>
      </c>
      <c r="R14" s="32">
        <f>Замеры!AC8</f>
        <v>0</v>
      </c>
      <c r="W14" s="33" t="e">
        <f t="shared" si="0"/>
        <v>#VALUE!</v>
      </c>
      <c r="X14" s="31" t="s">
        <v>72</v>
      </c>
      <c r="Y14" s="33" t="e">
        <f t="shared" si="1"/>
        <v>#VALUE!</v>
      </c>
      <c r="Z14" s="32"/>
    </row>
    <row r="15" spans="1:26" x14ac:dyDescent="0.3">
      <c r="A15" s="35">
        <f>IF(Замеры!B9=0, " ", Замеры!B9)</f>
        <v>6</v>
      </c>
      <c r="B15" s="37" t="str">
        <f>CONCATENATE(Замеры!D9,Замеры!F9)</f>
        <v>Группа от QFD4</v>
      </c>
      <c r="C15" s="35" t="str">
        <f>IF(Замеры!J9=0," ", Замеры!J9)</f>
        <v xml:space="preserve"> T1c T160</v>
      </c>
      <c r="D15" s="29" t="str">
        <f>IF(Замеры!AD9=0, " ", Замеры!AB9)</f>
        <v>ОВВ</v>
      </c>
      <c r="E15" s="29" t="str">
        <f>CONCATENATE(Замеры!T9,Замеры!W9,Замеры!V9)</f>
        <v>МД-С</v>
      </c>
      <c r="F15" s="30" t="str">
        <f>IF(Замеры!AD9=0," ","---")</f>
        <v>---</v>
      </c>
      <c r="G15" s="31" t="str">
        <f>IF(Замеры!AD9=0," ",Замеры!L9)</f>
        <v>100</v>
      </c>
      <c r="H15" s="31" t="str">
        <f>CONCATENATE(Замеры!AO9,Замеры!AE9,Замеры!AP9)</f>
        <v>113-145</v>
      </c>
      <c r="I15" s="29" t="str">
        <f>CONCATENATE(Замеры!AM9,Замеры!AE9,Замеры!AN9)</f>
        <v>500-1000</v>
      </c>
      <c r="J15" s="31">
        <f>IF(Замеры!AD9=0," ",G15*2.55)</f>
        <v>254.99999999999997</v>
      </c>
      <c r="K15" s="29" t="str">
        <f>IF(Замеры!AD9=0," ",Замеры!AK9)</f>
        <v>≤120</v>
      </c>
      <c r="L15" s="29">
        <f ca="1">IF(Замеры!AD9=0," ",Замеры!AL9)</f>
        <v>95</v>
      </c>
      <c r="M15" s="29">
        <f>IF(Замеры!AD9=0," ",0.1)</f>
        <v>0.1</v>
      </c>
      <c r="N15" s="29">
        <f>IF(Замеры!AD9=0," ",Замеры!AD9)</f>
        <v>500</v>
      </c>
      <c r="O15" s="29" t="str">
        <f>Замеры!AE9</f>
        <v>-</v>
      </c>
      <c r="P15" s="29">
        <f>Замеры!AF9</f>
        <v>1000</v>
      </c>
      <c r="Q15" s="29" t="str">
        <f>IF(Замеры!AD9=0," ","+")</f>
        <v>+</v>
      </c>
      <c r="R15" s="32">
        <f>Замеры!AC9</f>
        <v>0</v>
      </c>
      <c r="W15" s="33">
        <f t="shared" si="0"/>
        <v>112.99999999999999</v>
      </c>
      <c r="X15" s="31" t="s">
        <v>72</v>
      </c>
      <c r="Y15" s="33">
        <f t="shared" si="1"/>
        <v>145</v>
      </c>
      <c r="Z15" s="32"/>
    </row>
    <row r="16" spans="1:26" x14ac:dyDescent="0.3">
      <c r="A16" s="35">
        <f>IF(Замеры!B10=0, " ", Замеры!B10)</f>
        <v>7</v>
      </c>
      <c r="B16" s="37" t="str">
        <f>CONCATENATE(Замеры!D10,Замеры!F10)</f>
        <v>Группа от QFD5</v>
      </c>
      <c r="C16" s="35" t="str">
        <f>IF(Замеры!J10=0," ", Замеры!J10)</f>
        <v xml:space="preserve">S 203 </v>
      </c>
      <c r="D16" s="29" t="str">
        <f>IF(Замеры!AD10=0, " ", Замеры!AB10)</f>
        <v>ОВВ</v>
      </c>
      <c r="E16" s="29" t="str">
        <f>CONCATENATE(Замеры!T10,Замеры!W10,Замеры!V10)</f>
        <v>МДС</v>
      </c>
      <c r="F16" s="30" t="str">
        <f>IF(Замеры!AD10=0," ","---")</f>
        <v>---</v>
      </c>
      <c r="G16" s="31" t="str">
        <f>IF(Замеры!AD10=0," ",Замеры!L10)</f>
        <v>25</v>
      </c>
      <c r="H16" s="31" t="str">
        <f>CONCATENATE(Замеры!AO10,Замеры!AE10,Замеры!AP10)</f>
        <v>28-36</v>
      </c>
      <c r="I16" s="29" t="str">
        <f>CONCATENATE(Замеры!AM10,Замеры!AE10,Замеры!AN10)</f>
        <v>125-250</v>
      </c>
      <c r="J16" s="31">
        <f>IF(Замеры!AD10=0," ",G16*2.55)</f>
        <v>63.749999999999993</v>
      </c>
      <c r="K16" s="29" t="str">
        <f>IF(Замеры!AD10=0," ",Замеры!AK10)</f>
        <v>≤120</v>
      </c>
      <c r="L16" s="29">
        <f ca="1">IF(Замеры!AD10=0," ",Замеры!AL10)</f>
        <v>100</v>
      </c>
      <c r="M16" s="29">
        <f>IF(Замеры!AD10=0," ",0.1)</f>
        <v>0.1</v>
      </c>
      <c r="N16" s="29">
        <f>IF(Замеры!AD10=0," ",Замеры!AD10)</f>
        <v>125</v>
      </c>
      <c r="O16" s="29" t="str">
        <f>Замеры!AE10</f>
        <v>-</v>
      </c>
      <c r="P16" s="29">
        <f>Замеры!AF10</f>
        <v>250</v>
      </c>
      <c r="Q16" s="29" t="str">
        <f>IF(Замеры!AD10=0," ","+")</f>
        <v>+</v>
      </c>
      <c r="R16" s="32">
        <f>Замеры!AC10</f>
        <v>0</v>
      </c>
      <c r="W16" s="33">
        <f t="shared" si="0"/>
        <v>28.249999999999996</v>
      </c>
      <c r="X16" s="31" t="s">
        <v>72</v>
      </c>
      <c r="Y16" s="33">
        <f t="shared" si="1"/>
        <v>36.25</v>
      </c>
      <c r="Z16" s="32"/>
    </row>
    <row r="17" spans="1:26" x14ac:dyDescent="0.3">
      <c r="A17" s="35">
        <f>IF(Замеры!B11=0, " ", Замеры!B11)</f>
        <v>8</v>
      </c>
      <c r="B17" s="37" t="str">
        <f>CONCATENATE(Замеры!D11,Замеры!F11)</f>
        <v>Группа от QF6</v>
      </c>
      <c r="C17" s="35" t="str">
        <f>IF(Замеры!J11=0," ", Замеры!J11)</f>
        <v>SH 203 L</v>
      </c>
      <c r="D17" s="29" t="str">
        <f>IF(Замеры!AD11=0, " ", Замеры!AB11)</f>
        <v>ОВВ</v>
      </c>
      <c r="E17" s="29" t="str">
        <f>CONCATENATE(Замеры!T11,Замеры!W11,Замеры!V11)</f>
        <v>МД-С</v>
      </c>
      <c r="F17" s="30" t="str">
        <f>IF(Замеры!AD11=0," ","---")</f>
        <v>---</v>
      </c>
      <c r="G17" s="31" t="str">
        <f>IF(Замеры!AD11=0," ",Замеры!L11)</f>
        <v>20</v>
      </c>
      <c r="H17" s="31" t="str">
        <f>CONCATENATE(Замеры!AO11,Замеры!AE11,Замеры!AP11)</f>
        <v>23-29</v>
      </c>
      <c r="I17" s="29" t="str">
        <f>CONCATENATE(Замеры!AM11,Замеры!AE11,Замеры!AN11)</f>
        <v>100-200</v>
      </c>
      <c r="J17" s="31">
        <f>IF(Замеры!AD11=0," ",G17*2.55)</f>
        <v>51</v>
      </c>
      <c r="K17" s="29" t="str">
        <f>IF(Замеры!AD11=0," ",Замеры!AK11)</f>
        <v>≤120</v>
      </c>
      <c r="L17" s="29">
        <f ca="1">IF(Замеры!AD11=0," ",Замеры!AL11)</f>
        <v>73</v>
      </c>
      <c r="M17" s="29">
        <f>IF(Замеры!AD11=0," ",0.1)</f>
        <v>0.1</v>
      </c>
      <c r="N17" s="29">
        <f>IF(Замеры!AD11=0," ",Замеры!AD11)</f>
        <v>100</v>
      </c>
      <c r="O17" s="29" t="str">
        <f>Замеры!AE11</f>
        <v>-</v>
      </c>
      <c r="P17" s="29">
        <f>Замеры!AF11</f>
        <v>200</v>
      </c>
      <c r="Q17" s="29" t="str">
        <f>IF(Замеры!AD11=0," ","+")</f>
        <v>+</v>
      </c>
      <c r="R17" s="32">
        <f>Замеры!AC11</f>
        <v>0</v>
      </c>
      <c r="W17" s="33">
        <f t="shared" si="0"/>
        <v>22.599999999999998</v>
      </c>
      <c r="X17" s="31" t="s">
        <v>72</v>
      </c>
      <c r="Y17" s="33">
        <f t="shared" si="1"/>
        <v>29</v>
      </c>
      <c r="Z17" s="32"/>
    </row>
    <row r="18" spans="1:26" x14ac:dyDescent="0.3">
      <c r="A18" s="35">
        <f>IF(Замеры!B12=0, " ", Замеры!B12)</f>
        <v>9</v>
      </c>
      <c r="B18" s="37" t="str">
        <f>CONCATENATE(Замеры!D12,Замеры!F12)</f>
        <v>Группа от QF7</v>
      </c>
      <c r="C18" s="35" t="str">
        <f>IF(Замеры!J12=0," ", Замеры!J12)</f>
        <v xml:space="preserve">S 203 </v>
      </c>
      <c r="D18" s="29" t="str">
        <f>IF(Замеры!AD12=0, " ", Замеры!AB12)</f>
        <v>ОВВ</v>
      </c>
      <c r="E18" s="29" t="str">
        <f>CONCATENATE(Замеры!T12,Замеры!W12,Замеры!V12)</f>
        <v>МД-С</v>
      </c>
      <c r="F18" s="30" t="str">
        <f>IF(Замеры!AD12=0," ","---")</f>
        <v>---</v>
      </c>
      <c r="G18" s="31" t="str">
        <f>IF(Замеры!AD12=0," ",Замеры!L12)</f>
        <v>20</v>
      </c>
      <c r="H18" s="31" t="str">
        <f>CONCATENATE(Замеры!AO12,Замеры!AE12,Замеры!AP12)</f>
        <v>23-29</v>
      </c>
      <c r="I18" s="29" t="str">
        <f>CONCATENATE(Замеры!AM12,Замеры!AE12,Замеры!AN12)</f>
        <v>100-200</v>
      </c>
      <c r="J18" s="31">
        <f>IF(Замеры!AD12=0," ",G18*2.55)</f>
        <v>51</v>
      </c>
      <c r="K18" s="29" t="str">
        <f>IF(Замеры!AD12=0," ",Замеры!AK12)</f>
        <v>≤120</v>
      </c>
      <c r="L18" s="29">
        <f ca="1">IF(Замеры!AD12=0," ",Замеры!AL12)</f>
        <v>97</v>
      </c>
      <c r="M18" s="29">
        <f>IF(Замеры!AD12=0," ",0.1)</f>
        <v>0.1</v>
      </c>
      <c r="N18" s="29">
        <f>IF(Замеры!AD12=0," ",Замеры!AD12)</f>
        <v>100</v>
      </c>
      <c r="O18" s="29" t="str">
        <f>Замеры!AE12</f>
        <v>-</v>
      </c>
      <c r="P18" s="29">
        <f>Замеры!AF12</f>
        <v>200</v>
      </c>
      <c r="Q18" s="29" t="str">
        <f>IF(Замеры!AD12=0," ","+")</f>
        <v>+</v>
      </c>
      <c r="R18" s="32">
        <f>Замеры!AC12</f>
        <v>0</v>
      </c>
      <c r="W18" s="33">
        <f t="shared" si="0"/>
        <v>22.599999999999998</v>
      </c>
      <c r="X18" s="31" t="s">
        <v>72</v>
      </c>
      <c r="Y18" s="33">
        <f t="shared" si="1"/>
        <v>29</v>
      </c>
      <c r="Z18" s="32"/>
    </row>
    <row r="19" spans="1:26" x14ac:dyDescent="0.3">
      <c r="A19" s="35">
        <f>IF(Замеры!B13=0, " ", Замеры!B13)</f>
        <v>10</v>
      </c>
      <c r="B19" s="37" t="str">
        <f>CONCATENATE(Замеры!D13,Замеры!F13)</f>
        <v>Группа от QD8</v>
      </c>
      <c r="C19" s="35" t="str">
        <f>IF(Замеры!J13=0," ", Замеры!J13)</f>
        <v>SH 203 L</v>
      </c>
      <c r="D19" s="29" t="str">
        <f>IF(Замеры!AD13=0, " ", Замеры!AB13)</f>
        <v>ОВВ</v>
      </c>
      <c r="E19" s="29" t="str">
        <f>CONCATENATE(Замеры!T13,Замеры!W13,Замеры!V13)</f>
        <v>МД-С</v>
      </c>
      <c r="F19" s="30" t="str">
        <f>IF(Замеры!AD13=0," ","---")</f>
        <v>---</v>
      </c>
      <c r="G19" s="31" t="str">
        <f>IF(Замеры!AD13=0," ",Замеры!L13)</f>
        <v>20</v>
      </c>
      <c r="H19" s="31" t="str">
        <f>CONCATENATE(Замеры!AO13,Замеры!AE13,Замеры!AP13)</f>
        <v>23-29</v>
      </c>
      <c r="I19" s="29" t="str">
        <f>CONCATENATE(Замеры!AM13,Замеры!AE13,Замеры!AN13)</f>
        <v>100-200</v>
      </c>
      <c r="J19" s="31">
        <f>IF(Замеры!AD13=0," ",G19*2.55)</f>
        <v>51</v>
      </c>
      <c r="K19" s="29" t="str">
        <f>IF(Замеры!AD13=0," ",Замеры!AK13)</f>
        <v>≤120</v>
      </c>
      <c r="L19" s="29">
        <f ca="1">IF(Замеры!AD13=0," ",Замеры!AL13)</f>
        <v>84</v>
      </c>
      <c r="M19" s="29">
        <f>IF(Замеры!AD13=0," ",0.1)</f>
        <v>0.1</v>
      </c>
      <c r="N19" s="29">
        <f>IF(Замеры!AD13=0," ",Замеры!AD13)</f>
        <v>100</v>
      </c>
      <c r="O19" s="29" t="str">
        <f>Замеры!AE13</f>
        <v>-</v>
      </c>
      <c r="P19" s="29">
        <f>Замеры!AF13</f>
        <v>200</v>
      </c>
      <c r="Q19" s="29" t="str">
        <f>IF(Замеры!AD13=0," ","+")</f>
        <v>+</v>
      </c>
      <c r="R19" s="32">
        <f>Замеры!AC13</f>
        <v>0</v>
      </c>
      <c r="W19" s="33">
        <f t="shared" si="0"/>
        <v>22.599999999999998</v>
      </c>
      <c r="X19" s="31" t="s">
        <v>72</v>
      </c>
      <c r="Y19" s="33">
        <f t="shared" si="1"/>
        <v>29</v>
      </c>
      <c r="Z19" s="32"/>
    </row>
    <row r="20" spans="1:26" x14ac:dyDescent="0.3">
      <c r="A20" s="35">
        <f>IF(Замеры!B14=0, " ", Замеры!B14)</f>
        <v>11</v>
      </c>
      <c r="B20" s="37" t="str">
        <f>CONCATENATE(Замеры!D14,Замеры!F14)</f>
        <v>Группа от QF9</v>
      </c>
      <c r="C20" s="35" t="str">
        <f>IF(Замеры!J14=0," ", Замеры!J14)</f>
        <v>SH 203 L</v>
      </c>
      <c r="D20" s="29" t="str">
        <f>IF(Замеры!AD14=0, " ", Замеры!AB14)</f>
        <v>ОВВ</v>
      </c>
      <c r="E20" s="29" t="str">
        <f>CONCATENATE(Замеры!T14,Замеры!W14,Замеры!V14)</f>
        <v>МД-С</v>
      </c>
      <c r="F20" s="30" t="str">
        <f>IF(Замеры!AD14=0," ","---")</f>
        <v>---</v>
      </c>
      <c r="G20" s="31" t="str">
        <f>IF(Замеры!AD14=0," ",Замеры!L14)</f>
        <v>16</v>
      </c>
      <c r="H20" s="31" t="str">
        <f>CONCATENATE(Замеры!AO14,Замеры!AE14,Замеры!AP14)</f>
        <v>18-23</v>
      </c>
      <c r="I20" s="29" t="str">
        <f>CONCATENATE(Замеры!AM14,Замеры!AE14,Замеры!AN14)</f>
        <v>80-160</v>
      </c>
      <c r="J20" s="31">
        <f>IF(Замеры!AD14=0," ",G20*2.55)</f>
        <v>40.799999999999997</v>
      </c>
      <c r="K20" s="29" t="str">
        <f>IF(Замеры!AD14=0," ",Замеры!AK14)</f>
        <v>≤120</v>
      </c>
      <c r="L20" s="29">
        <f ca="1">IF(Замеры!AD14=0," ",Замеры!AL14)</f>
        <v>108</v>
      </c>
      <c r="M20" s="29">
        <f>IF(Замеры!AD14=0," ",0.1)</f>
        <v>0.1</v>
      </c>
      <c r="N20" s="29">
        <f>IF(Замеры!AD14=0," ",Замеры!AD14)</f>
        <v>80</v>
      </c>
      <c r="O20" s="29" t="str">
        <f>Замеры!AE14</f>
        <v>-</v>
      </c>
      <c r="P20" s="29">
        <f>Замеры!AF14</f>
        <v>160</v>
      </c>
      <c r="Q20" s="29" t="str">
        <f>IF(Замеры!AD14=0," ","+")</f>
        <v>+</v>
      </c>
      <c r="R20" s="32">
        <f>Замеры!AC14</f>
        <v>0</v>
      </c>
      <c r="W20" s="33">
        <f t="shared" si="0"/>
        <v>18.079999999999998</v>
      </c>
      <c r="X20" s="31" t="s">
        <v>72</v>
      </c>
      <c r="Y20" s="33">
        <f t="shared" si="1"/>
        <v>23.2</v>
      </c>
      <c r="Z20" s="32"/>
    </row>
    <row r="21" spans="1:26" x14ac:dyDescent="0.3">
      <c r="A21" s="35">
        <f>IF(Замеры!B15=0, " ", Замеры!B15)</f>
        <v>12</v>
      </c>
      <c r="B21" s="37" t="str">
        <f>CONCATENATE(Замеры!D15,Замеры!F15)</f>
        <v>Группа от QD10</v>
      </c>
      <c r="C21" s="35" t="str">
        <f>IF(Замеры!J15=0," ", Замеры!J15)</f>
        <v xml:space="preserve"> T1c T160</v>
      </c>
      <c r="D21" s="29" t="str">
        <f>IF(Замеры!AD15=0, " ", Замеры!AB15)</f>
        <v>ОВВ</v>
      </c>
      <c r="E21" s="29" t="str">
        <f>CONCATENATE(Замеры!T15,Замеры!W15,Замеры!V15)</f>
        <v>МД-С</v>
      </c>
      <c r="F21" s="30" t="str">
        <f>IF(Замеры!AD15=0," ","---")</f>
        <v>---</v>
      </c>
      <c r="G21" s="31" t="str">
        <f>IF(Замеры!AD15=0," ",Замеры!L15)</f>
        <v>63</v>
      </c>
      <c r="H21" s="31" t="str">
        <f>CONCATENATE(Замеры!AO15,Замеры!AE15,Замеры!AP15)</f>
        <v>71-91</v>
      </c>
      <c r="I21" s="29" t="str">
        <f>CONCATENATE(Замеры!AM15,Замеры!AE15,Замеры!AN15)</f>
        <v>315-630</v>
      </c>
      <c r="J21" s="31">
        <f>IF(Замеры!AD15=0," ",G21*2.55)</f>
        <v>160.64999999999998</v>
      </c>
      <c r="K21" s="29" t="str">
        <f>IF(Замеры!AD15=0," ",Замеры!AK15)</f>
        <v>≤120</v>
      </c>
      <c r="L21" s="29">
        <f ca="1">IF(Замеры!AD15=0," ",Замеры!AL15)</f>
        <v>101</v>
      </c>
      <c r="M21" s="29">
        <f>IF(Замеры!AD15=0," ",0.1)</f>
        <v>0.1</v>
      </c>
      <c r="N21" s="29">
        <f>IF(Замеры!AD15=0," ",Замеры!AD15)</f>
        <v>315</v>
      </c>
      <c r="O21" s="29" t="str">
        <f>Замеры!AE15</f>
        <v>-</v>
      </c>
      <c r="P21" s="29">
        <f>Замеры!AF15</f>
        <v>630</v>
      </c>
      <c r="Q21" s="29" t="str">
        <f>IF(Замеры!AD15=0," ","+")</f>
        <v>+</v>
      </c>
      <c r="R21" s="32">
        <f>Замеры!AC15</f>
        <v>0</v>
      </c>
      <c r="W21" s="33">
        <f t="shared" si="0"/>
        <v>71.19</v>
      </c>
      <c r="X21" s="31" t="s">
        <v>72</v>
      </c>
      <c r="Y21" s="33">
        <f t="shared" si="1"/>
        <v>91.35</v>
      </c>
      <c r="Z21" s="32"/>
    </row>
    <row r="22" spans="1:26" x14ac:dyDescent="0.3">
      <c r="A22" s="35">
        <f>IF(Замеры!B16=0, " ", Замеры!B16)</f>
        <v>13</v>
      </c>
      <c r="B22" s="37" t="str">
        <f>CONCATENATE(Замеры!D16,Замеры!F16)</f>
        <v>Группа от QF11</v>
      </c>
      <c r="C22" s="35" t="str">
        <f>IF(Замеры!J16=0," ", Замеры!J16)</f>
        <v xml:space="preserve"> T1c T160</v>
      </c>
      <c r="D22" s="29" t="str">
        <f>IF(Замеры!AD16=0, " ", Замеры!AB16)</f>
        <v>ОВВ</v>
      </c>
      <c r="E22" s="29" t="str">
        <f>CONCATENATE(Замеры!T16,Замеры!W16,Замеры!V16)</f>
        <v>МД-С</v>
      </c>
      <c r="F22" s="30" t="str">
        <f>IF(Замеры!AD16=0," ","---")</f>
        <v>---</v>
      </c>
      <c r="G22" s="31" t="str">
        <f>IF(Замеры!AD16=0," ",Замеры!L16)</f>
        <v>25</v>
      </c>
      <c r="H22" s="31" t="str">
        <f>CONCATENATE(Замеры!AO16,Замеры!AE16,Замеры!AP16)</f>
        <v>28-36</v>
      </c>
      <c r="I22" s="29" t="str">
        <f>CONCATENATE(Замеры!AM16,Замеры!AE16,Замеры!AN16)</f>
        <v>125-250</v>
      </c>
      <c r="J22" s="31">
        <f>IF(Замеры!AD16=0," ",G22*2.55)</f>
        <v>63.749999999999993</v>
      </c>
      <c r="K22" s="29" t="str">
        <f>IF(Замеры!AD16=0," ",Замеры!AK16)</f>
        <v>≤120</v>
      </c>
      <c r="L22" s="29">
        <f ca="1">IF(Замеры!AD16=0," ",Замеры!AL16)</f>
        <v>92</v>
      </c>
      <c r="M22" s="29">
        <f>IF(Замеры!AD16=0," ",0.1)</f>
        <v>0.1</v>
      </c>
      <c r="N22" s="29">
        <f>IF(Замеры!AD16=0," ",Замеры!AD16)</f>
        <v>125</v>
      </c>
      <c r="O22" s="29" t="str">
        <f>Замеры!AE16</f>
        <v>-</v>
      </c>
      <c r="P22" s="29">
        <f>Замеры!AF16</f>
        <v>250</v>
      </c>
      <c r="Q22" s="29" t="str">
        <f>IF(Замеры!AD16=0," ","+")</f>
        <v>+</v>
      </c>
      <c r="R22" s="32">
        <f>Замеры!AC16</f>
        <v>0</v>
      </c>
      <c r="W22" s="33">
        <f t="shared" si="0"/>
        <v>28.249999999999996</v>
      </c>
      <c r="X22" s="31" t="s">
        <v>72</v>
      </c>
      <c r="Y22" s="33">
        <f t="shared" si="1"/>
        <v>36.25</v>
      </c>
      <c r="Z22" s="32"/>
    </row>
    <row r="23" spans="1:26" x14ac:dyDescent="0.3">
      <c r="A23" s="35">
        <f>IF(Замеры!B17=0, " ", Замеры!B17)</f>
        <v>14</v>
      </c>
      <c r="B23" s="37" t="str">
        <f>CONCATENATE(Замеры!D17,Замеры!F17)</f>
        <v>Группа от QF12</v>
      </c>
      <c r="C23" s="35" t="str">
        <f>IF(Замеры!J17=0," ", Замеры!J17)</f>
        <v xml:space="preserve"> T1c T160</v>
      </c>
      <c r="D23" s="29" t="str">
        <f>IF(Замеры!AD17=0, " ", Замеры!AB17)</f>
        <v>ОВВ</v>
      </c>
      <c r="E23" s="29" t="str">
        <f>CONCATENATE(Замеры!T17,Замеры!W17,Замеры!V17)</f>
        <v>МД-С</v>
      </c>
      <c r="F23" s="30" t="str">
        <f>IF(Замеры!AD17=0," ","---")</f>
        <v>---</v>
      </c>
      <c r="G23" s="31" t="str">
        <f>IF(Замеры!AD17=0," ",Замеры!L17)</f>
        <v>25</v>
      </c>
      <c r="H23" s="31" t="str">
        <f>CONCATENATE(Замеры!AO17,Замеры!AE17,Замеры!AP17)</f>
        <v>28-36</v>
      </c>
      <c r="I23" s="29" t="str">
        <f>CONCATENATE(Замеры!AM17,Замеры!AE17,Замеры!AN17)</f>
        <v>125-250</v>
      </c>
      <c r="J23" s="31">
        <f>IF(Замеры!AD17=0," ",G23*2.55)</f>
        <v>63.749999999999993</v>
      </c>
      <c r="K23" s="29" t="str">
        <f>IF(Замеры!AD17=0," ",Замеры!AK17)</f>
        <v>≤120</v>
      </c>
      <c r="L23" s="29">
        <f ca="1">IF(Замеры!AD17=0," ",Замеры!AL17)</f>
        <v>109</v>
      </c>
      <c r="M23" s="29">
        <f>IF(Замеры!AD17=0," ",0.1)</f>
        <v>0.1</v>
      </c>
      <c r="N23" s="29">
        <f>IF(Замеры!AD17=0," ",Замеры!AD17)</f>
        <v>125</v>
      </c>
      <c r="O23" s="29" t="str">
        <f>Замеры!AE17</f>
        <v>-</v>
      </c>
      <c r="P23" s="29">
        <f>Замеры!AF17</f>
        <v>250</v>
      </c>
      <c r="Q23" s="29" t="str">
        <f>IF(Замеры!AD17=0," ","+")</f>
        <v>+</v>
      </c>
      <c r="R23" s="32">
        <f>Замеры!AC17</f>
        <v>0</v>
      </c>
      <c r="W23" s="33">
        <f t="shared" si="0"/>
        <v>28.249999999999996</v>
      </c>
      <c r="X23" s="31" t="s">
        <v>72</v>
      </c>
      <c r="Y23" s="33">
        <f t="shared" si="1"/>
        <v>36.25</v>
      </c>
      <c r="Z23" s="32"/>
    </row>
    <row r="24" spans="1:26" x14ac:dyDescent="0.3">
      <c r="A24" s="35">
        <f>IF(Замеры!B18=0, " ", Замеры!B18)</f>
        <v>15</v>
      </c>
      <c r="B24" s="37" t="str">
        <f>CONCATENATE(Замеры!D18,Замеры!F18)</f>
        <v>Группа от QF13</v>
      </c>
      <c r="C24" s="35" t="str">
        <f>IF(Замеры!J18=0," ", Замеры!J18)</f>
        <v xml:space="preserve"> T1c T160</v>
      </c>
      <c r="D24" s="29" t="str">
        <f>IF(Замеры!AD18=0, " ", Замеры!AB18)</f>
        <v>ОВВ</v>
      </c>
      <c r="E24" s="29" t="str">
        <f>CONCATENATE(Замеры!T18,Замеры!W18,Замеры!V18)</f>
        <v>МД-С</v>
      </c>
      <c r="F24" s="30" t="str">
        <f>IF(Замеры!AD18=0," ","---")</f>
        <v>---</v>
      </c>
      <c r="G24" s="31" t="str">
        <f>IF(Замеры!AD18=0," ",Замеры!L18)</f>
        <v>25</v>
      </c>
      <c r="H24" s="31" t="str">
        <f>CONCATENATE(Замеры!AO18,Замеры!AE18,Замеры!AP18)</f>
        <v>28-36</v>
      </c>
      <c r="I24" s="29" t="str">
        <f>CONCATENATE(Замеры!AM18,Замеры!AE18,Замеры!AN18)</f>
        <v>125-250</v>
      </c>
      <c r="J24" s="31">
        <f>IF(Замеры!AD18=0," ",G24*2.55)</f>
        <v>63.749999999999993</v>
      </c>
      <c r="K24" s="29" t="str">
        <f>IF(Замеры!AD18=0," ",Замеры!AK18)</f>
        <v>≤120</v>
      </c>
      <c r="L24" s="29">
        <f ca="1">IF(Замеры!AD18=0," ",Замеры!AL18)</f>
        <v>82</v>
      </c>
      <c r="M24" s="29">
        <f>IF(Замеры!AD18=0," ",0.1)</f>
        <v>0.1</v>
      </c>
      <c r="N24" s="29">
        <f>IF(Замеры!AD18=0," ",Замеры!AD18)</f>
        <v>125</v>
      </c>
      <c r="O24" s="29" t="str">
        <f>Замеры!AE18</f>
        <v>-</v>
      </c>
      <c r="P24" s="29">
        <f>Замеры!AF18</f>
        <v>250</v>
      </c>
      <c r="Q24" s="29" t="str">
        <f>IF(Замеры!AD18=0," ","+")</f>
        <v>+</v>
      </c>
      <c r="R24" s="32">
        <f>Замеры!AC18</f>
        <v>0</v>
      </c>
      <c r="W24" s="33">
        <f t="shared" si="0"/>
        <v>28.249999999999996</v>
      </c>
      <c r="X24" s="31" t="s">
        <v>72</v>
      </c>
      <c r="Y24" s="33">
        <f t="shared" si="1"/>
        <v>36.25</v>
      </c>
      <c r="Z24" s="32"/>
    </row>
    <row r="25" spans="1:26" x14ac:dyDescent="0.3">
      <c r="A25" s="35">
        <f>IF(Замеры!B19=0, " ", Замеры!B19)</f>
        <v>16</v>
      </c>
      <c r="B25" s="37" t="str">
        <f>CONCATENATE(Замеры!D19,Замеры!F19)</f>
        <v>Группа от QF14</v>
      </c>
      <c r="C25" s="35" t="str">
        <f>IF(Замеры!J19=0," ", Замеры!J19)</f>
        <v>SH203L</v>
      </c>
      <c r="D25" s="29" t="str">
        <f>IF(Замеры!AD19=0, " ", Замеры!AB19)</f>
        <v>ОВВ</v>
      </c>
      <c r="E25" s="29" t="str">
        <f>CONCATENATE(Замеры!T19,Замеры!W19,Замеры!V19)</f>
        <v>МД-С</v>
      </c>
      <c r="F25" s="30" t="str">
        <f>IF(Замеры!AD19=0," ","---")</f>
        <v>---</v>
      </c>
      <c r="G25" s="31" t="str">
        <f>IF(Замеры!AD19=0," ",Замеры!L19)</f>
        <v>20</v>
      </c>
      <c r="H25" s="31" t="str">
        <f>CONCATENATE(Замеры!AO19,Замеры!AE19,Замеры!AP19)</f>
        <v>23-29</v>
      </c>
      <c r="I25" s="29" t="str">
        <f>CONCATENATE(Замеры!AM19,Замеры!AE19,Замеры!AN19)</f>
        <v>100-200</v>
      </c>
      <c r="J25" s="31">
        <f>IF(Замеры!AD19=0," ",G25*2.55)</f>
        <v>51</v>
      </c>
      <c r="K25" s="29" t="str">
        <f>IF(Замеры!AD19=0," ",Замеры!AK19)</f>
        <v>≤120</v>
      </c>
      <c r="L25" s="29">
        <f ca="1">IF(Замеры!AD19=0," ",Замеры!AL19)</f>
        <v>63</v>
      </c>
      <c r="M25" s="29">
        <f>IF(Замеры!AD19=0," ",0.1)</f>
        <v>0.1</v>
      </c>
      <c r="N25" s="29">
        <f>IF(Замеры!AD19=0," ",Замеры!AD19)</f>
        <v>100</v>
      </c>
      <c r="O25" s="29" t="str">
        <f>Замеры!AE19</f>
        <v>-</v>
      </c>
      <c r="P25" s="29">
        <f>Замеры!AF19</f>
        <v>200</v>
      </c>
      <c r="Q25" s="29" t="str">
        <f>IF(Замеры!AD19=0," ","+")</f>
        <v>+</v>
      </c>
      <c r="R25" s="32">
        <f>Замеры!AC19</f>
        <v>0</v>
      </c>
      <c r="W25" s="33">
        <f t="shared" si="0"/>
        <v>22.599999999999998</v>
      </c>
      <c r="X25" s="31" t="s">
        <v>72</v>
      </c>
      <c r="Y25" s="33">
        <f t="shared" si="1"/>
        <v>29</v>
      </c>
      <c r="Z25" s="32"/>
    </row>
    <row r="26" spans="1:26" x14ac:dyDescent="0.3">
      <c r="A26" s="35">
        <f>IF(Замеры!B20=0, " ", Замеры!B20)</f>
        <v>17</v>
      </c>
      <c r="B26" s="37" t="str">
        <f>CONCATENATE(Замеры!D20,Замеры!F20)</f>
        <v>Группа от QF15</v>
      </c>
      <c r="C26" s="35" t="str">
        <f>IF(Замеры!J20=0," ", Замеры!J20)</f>
        <v xml:space="preserve">S 203 </v>
      </c>
      <c r="D26" s="29" t="str">
        <f>IF(Замеры!AD20=0, " ", Замеры!AB20)</f>
        <v>ОВВ</v>
      </c>
      <c r="E26" s="29" t="str">
        <f>CONCATENATE(Замеры!T20,Замеры!W20,Замеры!V20)</f>
        <v>МД-С</v>
      </c>
      <c r="F26" s="30" t="str">
        <f>IF(Замеры!AD20=0," ","---")</f>
        <v>---</v>
      </c>
      <c r="G26" s="31" t="str">
        <f>IF(Замеры!AD20=0," ",Замеры!L20)</f>
        <v>25</v>
      </c>
      <c r="H26" s="31" t="str">
        <f>CONCATENATE(Замеры!AO20,Замеры!AE20,Замеры!AP20)</f>
        <v>28-36</v>
      </c>
      <c r="I26" s="29" t="str">
        <f>CONCATENATE(Замеры!AM20,Замеры!AE20,Замеры!AN20)</f>
        <v>125-250</v>
      </c>
      <c r="J26" s="31">
        <f>IF(Замеры!AD20=0," ",G26*2.55)</f>
        <v>63.749999999999993</v>
      </c>
      <c r="K26" s="29" t="str">
        <f>IF(Замеры!AD20=0," ",Замеры!AK20)</f>
        <v>≤120</v>
      </c>
      <c r="L26" s="29">
        <f ca="1">IF(Замеры!AD20=0," ",Замеры!AL20)</f>
        <v>74</v>
      </c>
      <c r="M26" s="29">
        <f>IF(Замеры!AD20=0," ",0.1)</f>
        <v>0.1</v>
      </c>
      <c r="N26" s="29">
        <f>IF(Замеры!AD20=0," ",Замеры!AD20)</f>
        <v>125</v>
      </c>
      <c r="O26" s="29" t="str">
        <f>Замеры!AE20</f>
        <v>-</v>
      </c>
      <c r="P26" s="29">
        <f>Замеры!AF20</f>
        <v>250</v>
      </c>
      <c r="Q26" s="29" t="str">
        <f>IF(Замеры!AD20=0," ","+")</f>
        <v>+</v>
      </c>
      <c r="R26" s="32">
        <f>Замеры!AC20</f>
        <v>0</v>
      </c>
      <c r="W26" s="33">
        <f t="shared" si="0"/>
        <v>28.249999999999996</v>
      </c>
      <c r="X26" s="31" t="s">
        <v>72</v>
      </c>
      <c r="Y26" s="33">
        <f t="shared" si="1"/>
        <v>36.25</v>
      </c>
      <c r="Z26" s="32"/>
    </row>
    <row r="27" spans="1:26" x14ac:dyDescent="0.3">
      <c r="A27" s="35">
        <f>IF(Замеры!B21=0, " ", Замеры!B21)</f>
        <v>18</v>
      </c>
      <c r="B27" s="37" t="str">
        <f>CONCATENATE(Замеры!D21,Замеры!F21)</f>
        <v>Группа от QF16</v>
      </c>
      <c r="C27" s="35" t="str">
        <f>IF(Замеры!J21=0," ", Замеры!J21)</f>
        <v>SH203L</v>
      </c>
      <c r="D27" s="29" t="str">
        <f>IF(Замеры!AD21=0, " ", Замеры!AB21)</f>
        <v>ОВВ</v>
      </c>
      <c r="E27" s="29" t="str">
        <f>CONCATENATE(Замеры!T21,Замеры!W21,Замеры!V21)</f>
        <v>МД-С</v>
      </c>
      <c r="F27" s="30" t="str">
        <f>IF(Замеры!AD21=0," ","---")</f>
        <v>---</v>
      </c>
      <c r="G27" s="31" t="str">
        <f>IF(Замеры!AD21=0," ",Замеры!L21)</f>
        <v>16</v>
      </c>
      <c r="H27" s="31" t="str">
        <f>CONCATENATE(Замеры!AO21,Замеры!AE21,Замеры!AP21)</f>
        <v>18-23</v>
      </c>
      <c r="I27" s="29" t="str">
        <f>CONCATENATE(Замеры!AM21,Замеры!AE21,Замеры!AN21)</f>
        <v>80-160</v>
      </c>
      <c r="J27" s="31">
        <f>IF(Замеры!AD21=0," ",G27*2.55)</f>
        <v>40.799999999999997</v>
      </c>
      <c r="K27" s="29" t="str">
        <f>IF(Замеры!AD21=0," ",Замеры!AK21)</f>
        <v>≤120</v>
      </c>
      <c r="L27" s="29">
        <f ca="1">IF(Замеры!AD21=0," ",Замеры!AL21)</f>
        <v>66</v>
      </c>
      <c r="M27" s="29">
        <f>IF(Замеры!AD21=0," ",0.1)</f>
        <v>0.1</v>
      </c>
      <c r="N27" s="29">
        <f>IF(Замеры!AD21=0," ",Замеры!AD21)</f>
        <v>80</v>
      </c>
      <c r="O27" s="29" t="str">
        <f>Замеры!AE21</f>
        <v>-</v>
      </c>
      <c r="P27" s="29">
        <f>Замеры!AF21</f>
        <v>160</v>
      </c>
      <c r="Q27" s="29" t="str">
        <f>IF(Замеры!AD21=0," ","+")</f>
        <v>+</v>
      </c>
      <c r="R27" s="32">
        <f>Замеры!AC21</f>
        <v>0</v>
      </c>
      <c r="W27" s="33">
        <f t="shared" si="0"/>
        <v>18.079999999999998</v>
      </c>
      <c r="X27" s="31" t="s">
        <v>72</v>
      </c>
      <c r="Y27" s="33">
        <f t="shared" si="1"/>
        <v>23.2</v>
      </c>
      <c r="Z27" s="32"/>
    </row>
    <row r="28" spans="1:26" x14ac:dyDescent="0.3">
      <c r="A28" s="35">
        <f>IF(Замеры!B22=0, " ", Замеры!B22)</f>
        <v>19</v>
      </c>
      <c r="B28" s="37" t="str">
        <f>CONCATENATE(Замеры!D22,Замеры!F23)</f>
        <v>Группа от QF17</v>
      </c>
      <c r="C28" s="35" t="str">
        <f>IF(Замеры!J23=0," ", Замеры!J23)</f>
        <v xml:space="preserve">S 203 </v>
      </c>
      <c r="D28" s="29" t="str">
        <f>IF(Замеры!AD22=0, " ", Замеры!AB22)</f>
        <v>ОВВ</v>
      </c>
      <c r="E28" s="29" t="str">
        <f>CONCATENATE(Замеры!T23,Замеры!W23,Замеры!V23)</f>
        <v>МД-С</v>
      </c>
      <c r="F28" s="30" t="str">
        <f>IF(Замеры!AD22=0," ","---")</f>
        <v>---</v>
      </c>
      <c r="G28" s="31" t="str">
        <f>IF(Замеры!AD22=0," ",Замеры!L23)</f>
        <v>25</v>
      </c>
      <c r="H28" s="31" t="str">
        <f>CONCATENATE(Замеры!AO22,Замеры!AE22,Замеры!AP22)</f>
        <v>28-36</v>
      </c>
      <c r="I28" s="29" t="str">
        <f>CONCATENATE(Замеры!AM22,Замеры!AE22,Замеры!AN22)</f>
        <v>125-250</v>
      </c>
      <c r="J28" s="31">
        <f>IF(Замеры!AD22=0," ",G28*2.55)</f>
        <v>63.749999999999993</v>
      </c>
      <c r="K28" s="29" t="str">
        <f>IF(Замеры!AD22=0," ",Замеры!AK22)</f>
        <v>≤120</v>
      </c>
      <c r="L28" s="29">
        <f ca="1">IF(Замеры!AD22=0," ",Замеры!AL22)</f>
        <v>85</v>
      </c>
      <c r="M28" s="29">
        <f>IF(Замеры!AD22=0," ",0.1)</f>
        <v>0.1</v>
      </c>
      <c r="N28" s="29">
        <f>IF(Замеры!AD22=0," ",Замеры!AD22)</f>
        <v>125</v>
      </c>
      <c r="O28" s="29" t="str">
        <f>Замеры!AE22</f>
        <v>-</v>
      </c>
      <c r="P28" s="29">
        <f>Замеры!AF22</f>
        <v>250</v>
      </c>
      <c r="Q28" s="29" t="str">
        <f>IF(Замеры!AD22=0," ","+")</f>
        <v>+</v>
      </c>
      <c r="R28" s="32">
        <f>Замеры!AC22</f>
        <v>0</v>
      </c>
      <c r="W28" s="33">
        <f t="shared" si="0"/>
        <v>28.249999999999996</v>
      </c>
      <c r="X28" s="31" t="s">
        <v>72</v>
      </c>
      <c r="Y28" s="33">
        <f t="shared" si="1"/>
        <v>36.25</v>
      </c>
      <c r="Z28" s="32"/>
    </row>
    <row r="29" spans="1:26" x14ac:dyDescent="0.3">
      <c r="A29" s="35">
        <f>IF(Замеры!B23=0, " ", Замеры!B23)</f>
        <v>20</v>
      </c>
      <c r="B29" s="37" t="str">
        <f>CONCATENATE(Замеры!D23,Замеры!F24)</f>
        <v>Группа от QF18</v>
      </c>
      <c r="C29" s="35" t="str">
        <f>IF(Замеры!J24=0," ", Замеры!J24)</f>
        <v>S 201</v>
      </c>
      <c r="D29" s="29" t="str">
        <f>IF(Замеры!AD23=0, " ", Замеры!AB23)</f>
        <v xml:space="preserve"> </v>
      </c>
      <c r="E29" s="29" t="str">
        <f>CONCATENATE(Замеры!T24,Замеры!W24,Замеры!V24)</f>
        <v>МД B</v>
      </c>
      <c r="F29" s="30" t="str">
        <f>IF(Замеры!AD23=0," ","---")</f>
        <v xml:space="preserve"> </v>
      </c>
      <c r="G29" s="31" t="str">
        <f>IF(Замеры!AD23=0," ",Замеры!L24)</f>
        <v xml:space="preserve"> </v>
      </c>
      <c r="H29" s="31" t="str">
        <f>CONCATENATE(Замеры!AO23,Замеры!AE23,Замеры!AP23)</f>
        <v>18 23</v>
      </c>
      <c r="I29" s="29" t="str">
        <f>CONCATENATE(Замеры!AM23,Замеры!AE23,Замеры!AN23)</f>
        <v>0 0</v>
      </c>
      <c r="J29" s="31" t="str">
        <f>IF(Замеры!AD23=0," ",G29*2.55)</f>
        <v xml:space="preserve"> </v>
      </c>
      <c r="K29" s="29" t="str">
        <f>IF(Замеры!AD23=0," ",Замеры!AK23)</f>
        <v xml:space="preserve"> </v>
      </c>
      <c r="L29" s="29" t="str">
        <f>IF(Замеры!AD23=0," ",Замеры!AL23)</f>
        <v xml:space="preserve"> </v>
      </c>
      <c r="M29" s="29" t="str">
        <f>IF(Замеры!AD23=0," ",0.1)</f>
        <v xml:space="preserve"> </v>
      </c>
      <c r="N29" s="29" t="str">
        <f>IF(Замеры!AD23=0," ",Замеры!AD23)</f>
        <v xml:space="preserve"> </v>
      </c>
      <c r="O29" s="29" t="str">
        <f>Замеры!AE23</f>
        <v xml:space="preserve"> </v>
      </c>
      <c r="P29" s="29" t="str">
        <f>Замеры!AF23</f>
        <v xml:space="preserve"> </v>
      </c>
      <c r="Q29" s="29" t="str">
        <f>IF(Замеры!AD23=0," ","+")</f>
        <v xml:space="preserve"> </v>
      </c>
      <c r="R29" s="32">
        <f>Замеры!AC23</f>
        <v>0</v>
      </c>
      <c r="W29" s="33" t="e">
        <f t="shared" si="0"/>
        <v>#VALUE!</v>
      </c>
      <c r="X29" s="31" t="s">
        <v>72</v>
      </c>
      <c r="Y29" s="33" t="e">
        <f t="shared" si="1"/>
        <v>#VALUE!</v>
      </c>
      <c r="Z29" s="32"/>
    </row>
    <row r="30" spans="1:26" x14ac:dyDescent="0.3">
      <c r="A30" s="35">
        <f>IF(Замеры!B24=0, " ", Замеры!B24)</f>
        <v>21</v>
      </c>
      <c r="B30" s="37" t="str">
        <f>CONCATENATE(Замеры!D24,Замеры!F25)</f>
        <v>Группа от QF19</v>
      </c>
      <c r="C30" s="35" t="str">
        <f>IF(Замеры!J25=0," ", Замеры!J25)</f>
        <v>S 203</v>
      </c>
      <c r="D30" s="29" t="str">
        <f>IF(Замеры!AD24=0, " ", Замеры!AB24)</f>
        <v xml:space="preserve"> </v>
      </c>
      <c r="E30" s="29" t="str">
        <f>CONCATENATE(Замеры!T25,Замеры!W25,Замеры!V25)</f>
        <v>МД C</v>
      </c>
      <c r="F30" s="30" t="str">
        <f>IF(Замеры!AD24=0," ","---")</f>
        <v xml:space="preserve"> </v>
      </c>
      <c r="G30" s="31" t="str">
        <f>IF(Замеры!AD24=0," ",Замеры!L25)</f>
        <v xml:space="preserve"> </v>
      </c>
      <c r="H30" s="31" t="str">
        <f>CONCATENATE(Замеры!AO24,Замеры!AE24,Замеры!AP24)</f>
        <v>36 46</v>
      </c>
      <c r="I30" s="29" t="str">
        <f>CONCATENATE(Замеры!AM24,Замеры!AE24,Замеры!AN24)</f>
        <v>0 0</v>
      </c>
      <c r="J30" s="31" t="str">
        <f>IF(Замеры!AD24=0," ",G30*2.55)</f>
        <v xml:space="preserve"> </v>
      </c>
      <c r="K30" s="29" t="str">
        <f>IF(Замеры!AD24=0," ",Замеры!AK24)</f>
        <v xml:space="preserve"> </v>
      </c>
      <c r="L30" s="29" t="str">
        <f>IF(Замеры!AD24=0," ",Замеры!AL24)</f>
        <v xml:space="preserve"> </v>
      </c>
      <c r="M30" s="29" t="str">
        <f>IF(Замеры!AD24=0," ",0.1)</f>
        <v xml:space="preserve"> </v>
      </c>
      <c r="N30" s="29" t="str">
        <f>IF(Замеры!AD24=0," ",Замеры!AD24)</f>
        <v xml:space="preserve"> </v>
      </c>
      <c r="O30" s="29" t="str">
        <f>Замеры!AE24</f>
        <v xml:space="preserve"> </v>
      </c>
      <c r="P30" s="29" t="str">
        <f>Замеры!AF24</f>
        <v xml:space="preserve"> </v>
      </c>
      <c r="Q30" s="29" t="str">
        <f>IF(Замеры!AD24=0," ","+")</f>
        <v xml:space="preserve"> </v>
      </c>
      <c r="R30" s="32">
        <f>Замеры!AC24</f>
        <v>0</v>
      </c>
      <c r="W30" s="33" t="e">
        <f t="shared" si="0"/>
        <v>#VALUE!</v>
      </c>
      <c r="X30" s="31" t="s">
        <v>72</v>
      </c>
      <c r="Y30" s="33" t="e">
        <f t="shared" si="1"/>
        <v>#VALUE!</v>
      </c>
      <c r="Z30" s="32"/>
    </row>
    <row r="31" spans="1:26" x14ac:dyDescent="0.3">
      <c r="A31" s="35">
        <f>IF(Замеры!B25=0, " ", Замеры!B25)</f>
        <v>22</v>
      </c>
      <c r="B31" s="37" t="str">
        <f>CONCATENATE(Замеры!D25,Замеры!F28)</f>
        <v>Группа от QF1</v>
      </c>
      <c r="C31" s="35" t="str">
        <f>IF(Замеры!J28=0," ", Замеры!J28)</f>
        <v xml:space="preserve"> T1c T160</v>
      </c>
      <c r="D31" s="29" t="str">
        <f>IF(Замеры!AD25=0, " ", Замеры!AB25)</f>
        <v xml:space="preserve"> </v>
      </c>
      <c r="E31" s="29" t="str">
        <f>CONCATENATE(Замеры!T28,Замеры!W26,Замеры!V28)</f>
        <v>C</v>
      </c>
      <c r="F31" s="30" t="str">
        <f>IF(Замеры!AD25=0," ","---")</f>
        <v xml:space="preserve"> </v>
      </c>
      <c r="G31" s="31" t="str">
        <f>IF(Замеры!AD25=0," ",Замеры!L28)</f>
        <v xml:space="preserve"> </v>
      </c>
      <c r="H31" s="31" t="str">
        <f>CONCATENATE(Замеры!AO25,Замеры!AE25,Замеры!AP25)</f>
        <v>90 116</v>
      </c>
      <c r="I31" s="29" t="str">
        <f>CONCATENATE(Замеры!AM25,Замеры!AE25,Замеры!AN25)</f>
        <v>0 0</v>
      </c>
      <c r="J31" s="31" t="str">
        <f>IF(Замеры!AD25=0," ",G31*2.55)</f>
        <v xml:space="preserve"> </v>
      </c>
      <c r="K31" s="29" t="str">
        <f>IF(Замеры!AD25=0," ",Замеры!AK25)</f>
        <v xml:space="preserve"> </v>
      </c>
      <c r="L31" s="29" t="str">
        <f>IF(Замеры!AD25=0," ",Замеры!AL25)</f>
        <v xml:space="preserve"> </v>
      </c>
      <c r="M31" s="29" t="str">
        <f>IF(Замеры!AD25=0," ",0.1)</f>
        <v xml:space="preserve"> </v>
      </c>
      <c r="N31" s="29" t="str">
        <f>IF(Замеры!AD25=0," ",Замеры!AD25)</f>
        <v xml:space="preserve"> </v>
      </c>
      <c r="O31" s="29" t="str">
        <f>Замеры!AE25</f>
        <v xml:space="preserve"> </v>
      </c>
      <c r="P31" s="29" t="str">
        <f>Замеры!AF25</f>
        <v xml:space="preserve"> </v>
      </c>
      <c r="Q31" s="29" t="str">
        <f>IF(Замеры!AD25=0," ","+")</f>
        <v xml:space="preserve"> </v>
      </c>
      <c r="R31" s="32">
        <f>Замеры!AC25</f>
        <v>0</v>
      </c>
      <c r="W31" s="33" t="e">
        <f t="shared" si="0"/>
        <v>#VALUE!</v>
      </c>
      <c r="X31" s="31" t="s">
        <v>72</v>
      </c>
      <c r="Y31" s="33" t="e">
        <f t="shared" si="1"/>
        <v>#VALUE!</v>
      </c>
      <c r="Z31" s="32"/>
    </row>
    <row r="32" spans="1:26" x14ac:dyDescent="0.3">
      <c r="A32" s="35">
        <f>IF(Замеры!B26=0, " ", Замеры!B26)</f>
        <v>23</v>
      </c>
      <c r="B32" s="37" t="str">
        <f>CONCATENATE(Замеры!D26,Замеры!F29)</f>
        <v xml:space="preserve"> Ввод 0.1 QD2</v>
      </c>
      <c r="C32" s="35" t="str">
        <f>IF(Замеры!J29=0," ", Замеры!J29)</f>
        <v>S233R</v>
      </c>
      <c r="D32" s="29" t="str">
        <f>IF(Замеры!AD26=0, " ", Замеры!AB26)</f>
        <v xml:space="preserve"> </v>
      </c>
      <c r="E32" s="29" t="str">
        <f>CONCATENATE(Замеры!T29,Замеры!W27,Замеры!V29)</f>
        <v>C</v>
      </c>
      <c r="F32" s="30" t="str">
        <f>IF(Замеры!AD26=0," ","---")</f>
        <v xml:space="preserve"> </v>
      </c>
      <c r="G32" s="31" t="str">
        <f>IF(Замеры!AD26=0," ",Замеры!L29)</f>
        <v xml:space="preserve"> </v>
      </c>
      <c r="H32" s="31" t="str">
        <f>CONCATENATE(Замеры!AO26,Замеры!AE26,Замеры!AP26)</f>
        <v>45 58</v>
      </c>
      <c r="I32" s="29" t="str">
        <f>CONCATENATE(Замеры!AM26,Замеры!AE26,Замеры!AN26)</f>
        <v>0 0</v>
      </c>
      <c r="J32" s="31" t="str">
        <f>IF(Замеры!AD26=0," ",G32*2.55)</f>
        <v xml:space="preserve"> </v>
      </c>
      <c r="K32" s="29" t="str">
        <f>IF(Замеры!AD26=0," ",Замеры!AK26)</f>
        <v xml:space="preserve"> </v>
      </c>
      <c r="L32" s="29" t="str">
        <f>IF(Замеры!AD26=0," ",Замеры!AL26)</f>
        <v xml:space="preserve"> </v>
      </c>
      <c r="M32" s="29" t="str">
        <f>IF(Замеры!AD26=0," ",0.1)</f>
        <v xml:space="preserve"> </v>
      </c>
      <c r="N32" s="29" t="str">
        <f>IF(Замеры!AD26=0," ",Замеры!AD26)</f>
        <v xml:space="preserve"> </v>
      </c>
      <c r="O32" s="29" t="str">
        <f>Замеры!AE26</f>
        <v xml:space="preserve"> </v>
      </c>
      <c r="P32" s="29" t="str">
        <f>Замеры!AF26</f>
        <v xml:space="preserve"> </v>
      </c>
      <c r="Q32" s="29" t="str">
        <f>IF(Замеры!AD26=0," ","+")</f>
        <v xml:space="preserve"> </v>
      </c>
      <c r="R32" s="32">
        <f>Замеры!AC26</f>
        <v>0</v>
      </c>
      <c r="W32" s="33" t="e">
        <f t="shared" si="0"/>
        <v>#VALUE!</v>
      </c>
      <c r="X32" s="31" t="s">
        <v>72</v>
      </c>
      <c r="Y32" s="33" t="e">
        <f t="shared" si="1"/>
        <v>#VALUE!</v>
      </c>
      <c r="Z32" s="32"/>
    </row>
    <row r="33" spans="1:26" x14ac:dyDescent="0.3">
      <c r="A33" s="35">
        <f>IF(Замеры!B27=0, " ", Замеры!B27)</f>
        <v>24</v>
      </c>
      <c r="B33" s="37" t="e">
        <f>CONCATENATE(Замеры!D27,Замеры!#REF!)</f>
        <v>#REF!</v>
      </c>
      <c r="C33" s="35" t="e">
        <f>IF(Замеры!#REF!=0," ", Замеры!#REF!)</f>
        <v>#REF!</v>
      </c>
      <c r="D33" s="29" t="e">
        <f>IF(Замеры!AD27=0, " ", Замеры!AB27)</f>
        <v>#REF!</v>
      </c>
      <c r="E33" s="29" t="e">
        <f>CONCATENATE(Замеры!#REF!,Замеры!#REF!,Замеры!#REF!)</f>
        <v>#REF!</v>
      </c>
      <c r="F33" s="30" t="e">
        <f>IF(Замеры!AD27=0," ","---")</f>
        <v>#REF!</v>
      </c>
      <c r="G33" s="31" t="e">
        <f>IF(Замеры!AD27=0," ",Замеры!#REF!)</f>
        <v>#REF!</v>
      </c>
      <c r="H33" s="31" t="e">
        <f>CONCATENATE(Замеры!AO27,Замеры!AE27,Замеры!AP27)</f>
        <v>#REF!</v>
      </c>
      <c r="I33" s="29" t="e">
        <f>CONCATENATE(Замеры!AM27,Замеры!AE27,Замеры!AN27)</f>
        <v>#REF!</v>
      </c>
      <c r="J33" s="31" t="e">
        <f>IF(Замеры!AD27=0," ",G33*2.55)</f>
        <v>#REF!</v>
      </c>
      <c r="K33" s="29" t="e">
        <f>IF(Замеры!AD27=0," ",Замеры!AK27)</f>
        <v>#REF!</v>
      </c>
      <c r="L33" s="29" t="e">
        <f>IF(Замеры!AD27=0," ",Замеры!AL27)</f>
        <v>#REF!</v>
      </c>
      <c r="M33" s="29" t="e">
        <f>IF(Замеры!AD27=0," ",0.1)</f>
        <v>#REF!</v>
      </c>
      <c r="N33" s="29" t="e">
        <f>IF(Замеры!AD27=0," ",Замеры!AD27)</f>
        <v>#REF!</v>
      </c>
      <c r="O33" s="29" t="e">
        <f>Замеры!AE27</f>
        <v>#REF!</v>
      </c>
      <c r="P33" s="29" t="e">
        <f>Замеры!AF27</f>
        <v>#REF!</v>
      </c>
      <c r="Q33" s="29" t="e">
        <f>IF(Замеры!AD27=0," ","+")</f>
        <v>#REF!</v>
      </c>
      <c r="R33" s="32">
        <f>Замеры!AC27</f>
        <v>0</v>
      </c>
      <c r="W33" s="33" t="e">
        <f t="shared" si="0"/>
        <v>#REF!</v>
      </c>
      <c r="X33" s="31" t="s">
        <v>72</v>
      </c>
      <c r="Y33" s="33" t="e">
        <f t="shared" si="1"/>
        <v>#REF!</v>
      </c>
      <c r="Z33" s="32"/>
    </row>
    <row r="34" spans="1:26" x14ac:dyDescent="0.3">
      <c r="A34" s="35">
        <f>IF(Замеры!B28=0, " ", Замеры!B28)</f>
        <v>25</v>
      </c>
      <c r="B34" s="37" t="str">
        <f>CONCATENATE(Замеры!D28,Замеры!F30)</f>
        <v>Группа от QF3</v>
      </c>
      <c r="C34" s="35" t="str">
        <f>IF(Замеры!J30=0," ", Замеры!J30)</f>
        <v>SH203L</v>
      </c>
      <c r="D34" s="29" t="str">
        <f>IF(Замеры!AD28=0, " ", Замеры!AB28)</f>
        <v xml:space="preserve"> </v>
      </c>
      <c r="E34" s="29" t="str">
        <f>CONCATENATE(Замеры!T30,Замеры!W28,Замеры!V30)</f>
        <v>C</v>
      </c>
      <c r="F34" s="30" t="str">
        <f>IF(Замеры!AD28=0," ","---")</f>
        <v xml:space="preserve"> </v>
      </c>
      <c r="G34" s="31" t="str">
        <f>IF(Замеры!AD28=0," ",Замеры!L30)</f>
        <v xml:space="preserve"> </v>
      </c>
      <c r="H34" s="31" t="str">
        <f>CONCATENATE(Замеры!AO28,Замеры!AE28,Замеры!AP28)</f>
        <v>23 29</v>
      </c>
      <c r="I34" s="29" t="str">
        <f>CONCATENATE(Замеры!AM28,Замеры!AE28,Замеры!AN28)</f>
        <v>0 0</v>
      </c>
      <c r="J34" s="31" t="str">
        <f>IF(Замеры!AD28=0," ",G34*2.55)</f>
        <v xml:space="preserve"> </v>
      </c>
      <c r="K34" s="29" t="str">
        <f>IF(Замеры!AD28=0," ",Замеры!AK28)</f>
        <v xml:space="preserve"> </v>
      </c>
      <c r="L34" s="29" t="str">
        <f>IF(Замеры!AD28=0," ",Замеры!AL28)</f>
        <v xml:space="preserve"> </v>
      </c>
      <c r="M34" s="29" t="str">
        <f>IF(Замеры!AD28=0," ",0.1)</f>
        <v xml:space="preserve"> </v>
      </c>
      <c r="N34" s="29" t="str">
        <f>IF(Замеры!AD28=0," ",Замеры!AD28)</f>
        <v xml:space="preserve"> </v>
      </c>
      <c r="O34" s="29" t="str">
        <f>Замеры!AE28</f>
        <v xml:space="preserve"> </v>
      </c>
      <c r="P34" s="29" t="str">
        <f>Замеры!AF28</f>
        <v xml:space="preserve"> </v>
      </c>
      <c r="Q34" s="29" t="str">
        <f>IF(Замеры!AD28=0," ","+")</f>
        <v xml:space="preserve"> </v>
      </c>
      <c r="R34" s="32">
        <f>Замеры!AC28</f>
        <v>0</v>
      </c>
      <c r="W34" s="33" t="e">
        <f t="shared" si="0"/>
        <v>#VALUE!</v>
      </c>
      <c r="X34" s="31" t="s">
        <v>72</v>
      </c>
      <c r="Y34" s="33" t="e">
        <f t="shared" si="1"/>
        <v>#VALUE!</v>
      </c>
      <c r="Z34" s="32"/>
    </row>
    <row r="35" spans="1:26" x14ac:dyDescent="0.3">
      <c r="A35" s="35">
        <f>IF(Замеры!B29=0, " ", Замеры!B29)</f>
        <v>26</v>
      </c>
      <c r="B35" s="37" t="str">
        <f>CONCATENATE(Замеры!D29,Замеры!F31)</f>
        <v>Группа от QF4</v>
      </c>
      <c r="C35" s="35" t="str">
        <f>IF(Замеры!J31=0," ", Замеры!J31)</f>
        <v>SH201L</v>
      </c>
      <c r="D35" s="29" t="str">
        <f>IF(Замеры!AD29=0, " ", Замеры!AB29)</f>
        <v xml:space="preserve"> </v>
      </c>
      <c r="E35" s="29" t="str">
        <f>CONCATENATE(Замеры!T31,Замеры!W29,Замеры!V31)</f>
        <v>C</v>
      </c>
      <c r="F35" s="30" t="str">
        <f>IF(Замеры!AD29=0," ","---")</f>
        <v xml:space="preserve"> </v>
      </c>
      <c r="G35" s="31" t="str">
        <f>IF(Замеры!AD29=0," ",Замеры!L31)</f>
        <v xml:space="preserve"> </v>
      </c>
      <c r="H35" s="31" t="str">
        <f>CONCATENATE(Замеры!AO29,Замеры!AE29,Замеры!AP29)</f>
        <v>18 23</v>
      </c>
      <c r="I35" s="29" t="str">
        <f>CONCATENATE(Замеры!AM29,Замеры!AE29,Замеры!AN29)</f>
        <v>0 0</v>
      </c>
      <c r="J35" s="31" t="str">
        <f>IF(Замеры!AD29=0," ",G35*2.55)</f>
        <v xml:space="preserve"> </v>
      </c>
      <c r="K35" s="29" t="str">
        <f>IF(Замеры!AD29=0," ",Замеры!AK29)</f>
        <v xml:space="preserve"> </v>
      </c>
      <c r="L35" s="29" t="str">
        <f>IF(Замеры!AD29=0," ",Замеры!AL29)</f>
        <v xml:space="preserve"> </v>
      </c>
      <c r="M35" s="29" t="str">
        <f>IF(Замеры!AD29=0," ",0.1)</f>
        <v xml:space="preserve"> </v>
      </c>
      <c r="N35" s="29" t="str">
        <f>IF(Замеры!AD29=0," ",Замеры!AD29)</f>
        <v xml:space="preserve"> </v>
      </c>
      <c r="O35" s="29" t="str">
        <f>Замеры!AE29</f>
        <v xml:space="preserve"> </v>
      </c>
      <c r="P35" s="29" t="str">
        <f>Замеры!AF29</f>
        <v xml:space="preserve"> </v>
      </c>
      <c r="Q35" s="29" t="str">
        <f>IF(Замеры!AD29=0," ","+")</f>
        <v xml:space="preserve"> </v>
      </c>
      <c r="R35" s="32">
        <f>Замеры!AC29</f>
        <v>0</v>
      </c>
      <c r="W35" s="33" t="e">
        <f t="shared" si="0"/>
        <v>#VALUE!</v>
      </c>
      <c r="X35" s="31" t="s">
        <v>72</v>
      </c>
      <c r="Y35" s="33" t="e">
        <f t="shared" si="1"/>
        <v>#VALUE!</v>
      </c>
      <c r="Z35" s="32"/>
    </row>
    <row r="36" spans="1:26" x14ac:dyDescent="0.3">
      <c r="A36" s="35">
        <f>IF(Замеры!B30=0, " ", Замеры!B30)</f>
        <v>27</v>
      </c>
      <c r="B36" s="37" t="str">
        <f>CONCATENATE(Замеры!D30,Замеры!F32)</f>
        <v>Группа от QF5</v>
      </c>
      <c r="C36" s="35" t="str">
        <f>IF(Замеры!J32=0," ", Замеры!J32)</f>
        <v>SH201L</v>
      </c>
      <c r="D36" s="29" t="str">
        <f>IF(Замеры!AD30=0, " ", Замеры!AB30)</f>
        <v xml:space="preserve"> </v>
      </c>
      <c r="E36" s="29" t="str">
        <f>CONCATENATE(Замеры!T32,Замеры!W30,Замеры!V32)</f>
        <v>C</v>
      </c>
      <c r="F36" s="30" t="str">
        <f>IF(Замеры!AD30=0," ","---")</f>
        <v xml:space="preserve"> </v>
      </c>
      <c r="G36" s="31" t="str">
        <f>IF(Замеры!AD30=0," ",Замеры!L32)</f>
        <v xml:space="preserve"> </v>
      </c>
      <c r="H36" s="31" t="str">
        <f>CONCATENATE(Замеры!AO30,Замеры!AE30,Замеры!AP30)</f>
        <v>18 23</v>
      </c>
      <c r="I36" s="29" t="str">
        <f>CONCATENATE(Замеры!AM30,Замеры!AE30,Замеры!AN30)</f>
        <v>0 0</v>
      </c>
      <c r="J36" s="31" t="str">
        <f>IF(Замеры!AD30=0," ",G36*2.55)</f>
        <v xml:space="preserve"> </v>
      </c>
      <c r="K36" s="29" t="str">
        <f>IF(Замеры!AD30=0," ",Замеры!AK30)</f>
        <v xml:space="preserve"> </v>
      </c>
      <c r="L36" s="29" t="str">
        <f>IF(Замеры!AD30=0," ",Замеры!AL30)</f>
        <v xml:space="preserve"> </v>
      </c>
      <c r="M36" s="29" t="str">
        <f>IF(Замеры!AD30=0," ",0.1)</f>
        <v xml:space="preserve"> </v>
      </c>
      <c r="N36" s="29" t="str">
        <f>IF(Замеры!AD30=0," ",Замеры!AD30)</f>
        <v xml:space="preserve"> </v>
      </c>
      <c r="O36" s="29" t="str">
        <f>Замеры!AE30</f>
        <v xml:space="preserve"> </v>
      </c>
      <c r="P36" s="29" t="str">
        <f>Замеры!AF30</f>
        <v xml:space="preserve"> </v>
      </c>
      <c r="Q36" s="29" t="str">
        <f>IF(Замеры!AD30=0," ","+")</f>
        <v xml:space="preserve"> </v>
      </c>
      <c r="R36" s="32">
        <f>Замеры!AC30</f>
        <v>0</v>
      </c>
      <c r="W36" s="33" t="e">
        <f t="shared" si="0"/>
        <v>#VALUE!</v>
      </c>
      <c r="X36" s="31" t="s">
        <v>72</v>
      </c>
      <c r="Y36" s="33" t="e">
        <f t="shared" si="1"/>
        <v>#VALUE!</v>
      </c>
      <c r="Z36" s="32"/>
    </row>
    <row r="37" spans="1:26" x14ac:dyDescent="0.3">
      <c r="A37" s="35">
        <f>IF(Замеры!B31=0, " ", Замеры!B31)</f>
        <v>28</v>
      </c>
      <c r="B37" s="37" t="str">
        <f>CONCATENATE(Замеры!D31,Замеры!F33)</f>
        <v>Группа от QF6</v>
      </c>
      <c r="C37" s="35" t="str">
        <f>IF(Замеры!J33=0," ", Замеры!J33)</f>
        <v>S231R</v>
      </c>
      <c r="D37" s="29" t="str">
        <f>IF(Замеры!AD31=0, " ", Замеры!AB31)</f>
        <v xml:space="preserve"> </v>
      </c>
      <c r="E37" s="29" t="str">
        <f>CONCATENATE(Замеры!T33,Замеры!W31,Замеры!V33)</f>
        <v>C</v>
      </c>
      <c r="F37" s="30" t="str">
        <f>IF(Замеры!AD31=0," ","---")</f>
        <v xml:space="preserve"> </v>
      </c>
      <c r="G37" s="31" t="str">
        <f>IF(Замеры!AD31=0," ",Замеры!L33)</f>
        <v xml:space="preserve"> </v>
      </c>
      <c r="H37" s="31" t="str">
        <f>CONCATENATE(Замеры!AO31,Замеры!AE31,Замеры!AP31)</f>
        <v>11 15</v>
      </c>
      <c r="I37" s="29" t="str">
        <f>CONCATENATE(Замеры!AM31,Замеры!AE31,Замеры!AN31)</f>
        <v>0 0</v>
      </c>
      <c r="J37" s="31" t="str">
        <f>IF(Замеры!AD31=0," ",G37*2.55)</f>
        <v xml:space="preserve"> </v>
      </c>
      <c r="K37" s="29" t="str">
        <f>IF(Замеры!AD31=0," ",Замеры!AK31)</f>
        <v xml:space="preserve"> </v>
      </c>
      <c r="L37" s="29" t="str">
        <f>IF(Замеры!AD31=0," ",Замеры!AL31)</f>
        <v xml:space="preserve"> </v>
      </c>
      <c r="M37" s="29" t="str">
        <f>IF(Замеры!AD31=0," ",0.1)</f>
        <v xml:space="preserve"> </v>
      </c>
      <c r="N37" s="29" t="str">
        <f>IF(Замеры!AD31=0," ",Замеры!AD31)</f>
        <v xml:space="preserve"> </v>
      </c>
      <c r="O37" s="29" t="str">
        <f>Замеры!AE31</f>
        <v xml:space="preserve"> </v>
      </c>
      <c r="P37" s="29" t="str">
        <f>Замеры!AF31</f>
        <v xml:space="preserve"> </v>
      </c>
      <c r="Q37" s="29" t="str">
        <f>IF(Замеры!AD31=0," ","+")</f>
        <v xml:space="preserve"> </v>
      </c>
      <c r="R37" s="32">
        <f>Замеры!AC31</f>
        <v>0</v>
      </c>
      <c r="W37" s="33" t="e">
        <f t="shared" si="0"/>
        <v>#VALUE!</v>
      </c>
      <c r="X37" s="31" t="s">
        <v>72</v>
      </c>
      <c r="Y37" s="33" t="e">
        <f t="shared" si="1"/>
        <v>#VALUE!</v>
      </c>
      <c r="Z37" s="32"/>
    </row>
    <row r="38" spans="1:26" x14ac:dyDescent="0.3">
      <c r="A38" s="35">
        <f>IF(Замеры!B32=0, " ", Замеры!B32)</f>
        <v>29</v>
      </c>
      <c r="B38" s="37" t="str">
        <f>CONCATENATE(Замеры!D32,Замеры!F34)</f>
        <v>Группа от QF7</v>
      </c>
      <c r="C38" s="35" t="str">
        <f>IF(Замеры!J34=0," ", Замеры!J34)</f>
        <v>SH203L</v>
      </c>
      <c r="D38" s="29" t="str">
        <f>IF(Замеры!AD32=0, " ", Замеры!AB32)</f>
        <v xml:space="preserve"> </v>
      </c>
      <c r="E38" s="29" t="str">
        <f>CONCATENATE(Замеры!T34,Замеры!W32,Замеры!V34)</f>
        <v>C</v>
      </c>
      <c r="F38" s="30" t="str">
        <f>IF(Замеры!AD32=0," ","---")</f>
        <v xml:space="preserve"> </v>
      </c>
      <c r="G38" s="31" t="str">
        <f>IF(Замеры!AD32=0," ",Замеры!L34)</f>
        <v xml:space="preserve"> </v>
      </c>
      <c r="H38" s="31" t="str">
        <f>CONCATENATE(Замеры!AO32,Замеры!AE32,Замеры!AP32)</f>
        <v>18 23</v>
      </c>
      <c r="I38" s="29" t="str">
        <f>CONCATENATE(Замеры!AM32,Замеры!AE32,Замеры!AN32)</f>
        <v>0 0</v>
      </c>
      <c r="J38" s="31" t="str">
        <f>IF(Замеры!AD32=0," ",G38*2.55)</f>
        <v xml:space="preserve"> </v>
      </c>
      <c r="K38" s="29" t="str">
        <f>IF(Замеры!AD32=0," ",Замеры!AK32)</f>
        <v xml:space="preserve"> </v>
      </c>
      <c r="L38" s="29" t="str">
        <f>IF(Замеры!AD32=0," ",Замеры!AL32)</f>
        <v xml:space="preserve"> </v>
      </c>
      <c r="M38" s="29" t="str">
        <f>IF(Замеры!AD32=0," ",0.1)</f>
        <v xml:space="preserve"> </v>
      </c>
      <c r="N38" s="29" t="str">
        <f>IF(Замеры!AD32=0," ",Замеры!AD32)</f>
        <v xml:space="preserve"> </v>
      </c>
      <c r="O38" s="29" t="str">
        <f>Замеры!AE32</f>
        <v xml:space="preserve"> </v>
      </c>
      <c r="P38" s="29" t="str">
        <f>Замеры!AF32</f>
        <v xml:space="preserve"> </v>
      </c>
      <c r="Q38" s="29" t="str">
        <f>IF(Замеры!AD32=0," ","+")</f>
        <v xml:space="preserve"> </v>
      </c>
      <c r="R38" s="32">
        <f>Замеры!AC32</f>
        <v>0</v>
      </c>
      <c r="W38" s="33" t="e">
        <f t="shared" si="0"/>
        <v>#VALUE!</v>
      </c>
      <c r="X38" s="31" t="s">
        <v>72</v>
      </c>
      <c r="Y38" s="33" t="e">
        <f t="shared" si="1"/>
        <v>#VALUE!</v>
      </c>
      <c r="Z38" s="32"/>
    </row>
    <row r="39" spans="1:26" x14ac:dyDescent="0.3">
      <c r="A39" s="35">
        <f>IF(Замеры!B33=0, " ", Замеры!B33)</f>
        <v>30</v>
      </c>
      <c r="B39" s="37" t="str">
        <f>CONCATENATE(Замеры!D33,Замеры!F35)</f>
        <v>Группа от QF8</v>
      </c>
      <c r="C39" s="35" t="str">
        <f>IF(Замеры!J35=0," ", Замеры!J35)</f>
        <v>SH201L</v>
      </c>
      <c r="D39" s="29" t="str">
        <f>IF(Замеры!AD33=0, " ", Замеры!AB33)</f>
        <v xml:space="preserve"> </v>
      </c>
      <c r="E39" s="29" t="str">
        <f>CONCATENATE(Замеры!T35,Замеры!W33,Замеры!V35)</f>
        <v>C</v>
      </c>
      <c r="F39" s="30" t="str">
        <f>IF(Замеры!AD33=0," ","---")</f>
        <v xml:space="preserve"> </v>
      </c>
      <c r="G39" s="31" t="str">
        <f>IF(Замеры!AD33=0," ",Замеры!L35)</f>
        <v xml:space="preserve"> </v>
      </c>
      <c r="H39" s="31" t="str">
        <f>CONCATENATE(Замеры!AO33,Замеры!AE33,Замеры!AP33)</f>
        <v>18 23</v>
      </c>
      <c r="I39" s="29" t="str">
        <f>CONCATENATE(Замеры!AM33,Замеры!AE33,Замеры!AN33)</f>
        <v>0 0</v>
      </c>
      <c r="J39" s="31" t="str">
        <f>IF(Замеры!AD33=0," ",G39*2.55)</f>
        <v xml:space="preserve"> </v>
      </c>
      <c r="K39" s="29" t="str">
        <f>IF(Замеры!AD33=0," ",Замеры!AK33)</f>
        <v xml:space="preserve"> </v>
      </c>
      <c r="L39" s="29" t="str">
        <f>IF(Замеры!AD33=0," ",Замеры!AL33)</f>
        <v xml:space="preserve"> </v>
      </c>
      <c r="M39" s="29" t="str">
        <f>IF(Замеры!AD33=0," ",0.1)</f>
        <v xml:space="preserve"> </v>
      </c>
      <c r="N39" s="29" t="str">
        <f>IF(Замеры!AD33=0," ",Замеры!AD33)</f>
        <v xml:space="preserve"> </v>
      </c>
      <c r="O39" s="29" t="str">
        <f>Замеры!AE33</f>
        <v xml:space="preserve"> </v>
      </c>
      <c r="P39" s="29" t="str">
        <f>Замеры!AF33</f>
        <v xml:space="preserve"> </v>
      </c>
      <c r="Q39" s="29" t="str">
        <f>IF(Замеры!AD33=0," ","+")</f>
        <v xml:space="preserve"> </v>
      </c>
      <c r="R39" s="32">
        <f>Замеры!AC33</f>
        <v>0</v>
      </c>
      <c r="W39" s="33" t="e">
        <f t="shared" si="0"/>
        <v>#VALUE!</v>
      </c>
      <c r="X39" s="31" t="s">
        <v>72</v>
      </c>
      <c r="Y39" s="33" t="e">
        <f t="shared" si="1"/>
        <v>#VALUE!</v>
      </c>
      <c r="Z39" s="32"/>
    </row>
    <row r="40" spans="1:26" x14ac:dyDescent="0.3">
      <c r="A40" s="35">
        <f>IF(Замеры!B34=0, " ", Замеры!B34)</f>
        <v>31</v>
      </c>
      <c r="B40" s="37" t="str">
        <f>CONCATENATE(Замеры!D34,Замеры!F36)</f>
        <v>Группа от QF9</v>
      </c>
      <c r="C40" s="35" t="str">
        <f>IF(Замеры!J36=0," ", Замеры!J36)</f>
        <v>SH201L</v>
      </c>
      <c r="D40" s="29" t="str">
        <f>IF(Замеры!AD34=0, " ", Замеры!AB34)</f>
        <v xml:space="preserve"> </v>
      </c>
      <c r="E40" s="29" t="str">
        <f>CONCATENATE(Замеры!T36,Замеры!W34,Замеры!V36)</f>
        <v>C</v>
      </c>
      <c r="F40" s="30" t="str">
        <f>IF(Замеры!AD34=0," ","---")</f>
        <v xml:space="preserve"> </v>
      </c>
      <c r="G40" s="31" t="str">
        <f>IF(Замеры!AD34=0," ",Замеры!L36)</f>
        <v xml:space="preserve"> </v>
      </c>
      <c r="H40" s="31" t="str">
        <f>CONCATENATE(Замеры!AO34,Замеры!AE34,Замеры!AP34)</f>
        <v>18 23</v>
      </c>
      <c r="I40" s="29" t="str">
        <f>CONCATENATE(Замеры!AM34,Замеры!AE34,Замеры!AN34)</f>
        <v>0 0</v>
      </c>
      <c r="J40" s="31" t="str">
        <f>IF(Замеры!AD34=0," ",G40*2.55)</f>
        <v xml:space="preserve"> </v>
      </c>
      <c r="K40" s="29" t="str">
        <f>IF(Замеры!AD34=0," ",Замеры!AK34)</f>
        <v xml:space="preserve"> </v>
      </c>
      <c r="L40" s="29" t="str">
        <f>IF(Замеры!AD34=0," ",Замеры!AL34)</f>
        <v xml:space="preserve"> </v>
      </c>
      <c r="M40" s="29" t="str">
        <f>IF(Замеры!AD34=0," ",0.1)</f>
        <v xml:space="preserve"> </v>
      </c>
      <c r="N40" s="29" t="str">
        <f>IF(Замеры!AD34=0," ",Замеры!AD34)</f>
        <v xml:space="preserve"> </v>
      </c>
      <c r="O40" s="29" t="str">
        <f>Замеры!AE34</f>
        <v xml:space="preserve"> </v>
      </c>
      <c r="P40" s="29" t="str">
        <f>Замеры!AF34</f>
        <v xml:space="preserve"> </v>
      </c>
      <c r="Q40" s="29" t="str">
        <f>IF(Замеры!AD34=0," ","+")</f>
        <v xml:space="preserve"> </v>
      </c>
      <c r="R40" s="32">
        <f>Замеры!AC34</f>
        <v>0</v>
      </c>
      <c r="W40" s="33" t="e">
        <f t="shared" si="0"/>
        <v>#VALUE!</v>
      </c>
      <c r="X40" s="31" t="s">
        <v>72</v>
      </c>
      <c r="Y40" s="33" t="e">
        <f t="shared" si="1"/>
        <v>#VALUE!</v>
      </c>
      <c r="Z40" s="32"/>
    </row>
    <row r="41" spans="1:26" x14ac:dyDescent="0.3">
      <c r="A41" s="35">
        <f>IF(Замеры!B35=0, " ", Замеры!B35)</f>
        <v>32</v>
      </c>
      <c r="B41" s="37" t="str">
        <f>CONCATENATE(Замеры!D35,Замеры!F37)</f>
        <v>Группа от QF10</v>
      </c>
      <c r="C41" s="35" t="str">
        <f>IF(Замеры!J37=0," ", Замеры!J37)</f>
        <v>SH201L</v>
      </c>
      <c r="D41" s="29" t="str">
        <f>IF(Замеры!AD35=0, " ", Замеры!AB35)</f>
        <v xml:space="preserve"> </v>
      </c>
      <c r="E41" s="29" t="str">
        <f>CONCATENATE(Замеры!T37,Замеры!W35,Замеры!V37)</f>
        <v>C</v>
      </c>
      <c r="F41" s="30" t="str">
        <f>IF(Замеры!AD35=0," ","---")</f>
        <v xml:space="preserve"> </v>
      </c>
      <c r="G41" s="31" t="str">
        <f>IF(Замеры!AD35=0," ",Замеры!L37)</f>
        <v xml:space="preserve"> </v>
      </c>
      <c r="H41" s="31" t="str">
        <f>CONCATENATE(Замеры!AO35,Замеры!AE35,Замеры!AP35)</f>
        <v>18 23</v>
      </c>
      <c r="I41" s="29" t="str">
        <f>CONCATENATE(Замеры!AM35,Замеры!AE35,Замеры!AN35)</f>
        <v>0 0</v>
      </c>
      <c r="J41" s="31" t="str">
        <f>IF(Замеры!AD35=0," ",G41*2.55)</f>
        <v xml:space="preserve"> </v>
      </c>
      <c r="K41" s="29" t="str">
        <f>IF(Замеры!AD35=0," ",Замеры!AK35)</f>
        <v xml:space="preserve"> </v>
      </c>
      <c r="L41" s="29" t="str">
        <f>IF(Замеры!AD35=0," ",Замеры!AL35)</f>
        <v xml:space="preserve"> </v>
      </c>
      <c r="M41" s="29" t="str">
        <f>IF(Замеры!AD35=0," ",0.1)</f>
        <v xml:space="preserve"> </v>
      </c>
      <c r="N41" s="29" t="str">
        <f>IF(Замеры!AD35=0," ",Замеры!AD35)</f>
        <v xml:space="preserve"> </v>
      </c>
      <c r="O41" s="29" t="str">
        <f>Замеры!AE35</f>
        <v xml:space="preserve"> </v>
      </c>
      <c r="P41" s="29" t="str">
        <f>Замеры!AF35</f>
        <v xml:space="preserve"> </v>
      </c>
      <c r="Q41" s="29" t="str">
        <f>IF(Замеры!AD35=0," ","+")</f>
        <v xml:space="preserve"> </v>
      </c>
      <c r="R41" s="32">
        <f>Замеры!AC35</f>
        <v>0</v>
      </c>
      <c r="W41" s="33" t="e">
        <f t="shared" si="0"/>
        <v>#VALUE!</v>
      </c>
      <c r="X41" s="31" t="s">
        <v>72</v>
      </c>
      <c r="Y41" s="33" t="e">
        <f t="shared" si="1"/>
        <v>#VALUE!</v>
      </c>
      <c r="Z41" s="32"/>
    </row>
    <row r="42" spans="1:26" x14ac:dyDescent="0.3">
      <c r="A42" s="35">
        <f>IF(Замеры!B36=0, " ", Замеры!B36)</f>
        <v>33</v>
      </c>
      <c r="B42" s="37" t="str">
        <f>CONCATENATE(Замеры!D36,Замеры!F38)</f>
        <v>Группа от QF11</v>
      </c>
      <c r="C42" s="35" t="str">
        <f>IF(Замеры!J38=0," ", Замеры!J38)</f>
        <v xml:space="preserve"> </v>
      </c>
      <c r="D42" s="29" t="str">
        <f>IF(Замеры!AD36=0, " ", Замеры!AB36)</f>
        <v xml:space="preserve"> </v>
      </c>
      <c r="E42" s="29" t="str">
        <f>CONCATENATE(Замеры!T38,Замеры!W36,Замеры!V38)</f>
        <v>C</v>
      </c>
      <c r="F42" s="30" t="str">
        <f>IF(Замеры!AD36=0," ","---")</f>
        <v xml:space="preserve"> </v>
      </c>
      <c r="G42" s="31" t="str">
        <f>IF(Замеры!AD36=0," ",Замеры!L38)</f>
        <v xml:space="preserve"> </v>
      </c>
      <c r="H42" s="31" t="str">
        <f>CONCATENATE(Замеры!AO36,Замеры!AE36,Замеры!AP36)</f>
        <v>18 23</v>
      </c>
      <c r="I42" s="29" t="str">
        <f>CONCATENATE(Замеры!AM36,Замеры!AE36,Замеры!AN36)</f>
        <v>0 0</v>
      </c>
      <c r="J42" s="31" t="str">
        <f>IF(Замеры!AD36=0," ",G42*2.55)</f>
        <v xml:space="preserve"> </v>
      </c>
      <c r="K42" s="29" t="str">
        <f>IF(Замеры!AD36=0," ",Замеры!AK36)</f>
        <v xml:space="preserve"> </v>
      </c>
      <c r="L42" s="29" t="str">
        <f>IF(Замеры!AD36=0," ",Замеры!AL36)</f>
        <v xml:space="preserve"> </v>
      </c>
      <c r="M42" s="29" t="str">
        <f>IF(Замеры!AD36=0," ",0.1)</f>
        <v xml:space="preserve"> </v>
      </c>
      <c r="N42" s="29" t="str">
        <f>IF(Замеры!AD36=0," ",Замеры!AD36)</f>
        <v xml:space="preserve"> </v>
      </c>
      <c r="O42" s="29" t="str">
        <f>Замеры!AE36</f>
        <v xml:space="preserve"> </v>
      </c>
      <c r="P42" s="29" t="str">
        <f>Замеры!AF36</f>
        <v xml:space="preserve"> </v>
      </c>
      <c r="Q42" s="29" t="str">
        <f>IF(Замеры!AD36=0," ","+")</f>
        <v xml:space="preserve"> </v>
      </c>
      <c r="R42" s="32">
        <f>Замеры!AC36</f>
        <v>0</v>
      </c>
      <c r="W42" s="33" t="e">
        <f t="shared" si="0"/>
        <v>#VALUE!</v>
      </c>
      <c r="X42" s="31" t="s">
        <v>72</v>
      </c>
      <c r="Y42" s="33" t="e">
        <f t="shared" si="1"/>
        <v>#VALUE!</v>
      </c>
      <c r="Z42" s="32"/>
    </row>
    <row r="43" spans="1:26" x14ac:dyDescent="0.3">
      <c r="A43" s="35">
        <f>IF(Замеры!B37=0, " ", Замеры!B37)</f>
        <v>34</v>
      </c>
      <c r="B43" s="37" t="str">
        <f>CONCATENATE(Замеры!D37,Замеры!F39)</f>
        <v>Группа от QF12</v>
      </c>
      <c r="C43" s="35" t="str">
        <f>IF(Замеры!J39=0," ", Замеры!J39)</f>
        <v>SH201L</v>
      </c>
      <c r="D43" s="29" t="str">
        <f>IF(Замеры!AD37=0, " ", Замеры!AB37)</f>
        <v xml:space="preserve"> </v>
      </c>
      <c r="E43" s="29" t="str">
        <f>CONCATENATE(Замеры!T39,Замеры!W37,Замеры!V39)</f>
        <v>C</v>
      </c>
      <c r="F43" s="30" t="str">
        <f>IF(Замеры!AD37=0," ","---")</f>
        <v xml:space="preserve"> </v>
      </c>
      <c r="G43" s="31" t="str">
        <f>IF(Замеры!AD37=0," ",Замеры!L39)</f>
        <v xml:space="preserve"> </v>
      </c>
      <c r="H43" s="31" t="str">
        <f>CONCATENATE(Замеры!AO37,Замеры!AE37,Замеры!AP37)</f>
        <v>18 23</v>
      </c>
      <c r="I43" s="29" t="str">
        <f>CONCATENATE(Замеры!AM37,Замеры!AE37,Замеры!AN37)</f>
        <v>0 0</v>
      </c>
      <c r="J43" s="31" t="str">
        <f>IF(Замеры!AD37=0," ",G43*2.55)</f>
        <v xml:space="preserve"> </v>
      </c>
      <c r="K43" s="29" t="str">
        <f>IF(Замеры!AD37=0," ",Замеры!AK37)</f>
        <v xml:space="preserve"> </v>
      </c>
      <c r="L43" s="29" t="str">
        <f>IF(Замеры!AD37=0," ",Замеры!AL37)</f>
        <v xml:space="preserve"> </v>
      </c>
      <c r="M43" s="29" t="str">
        <f>IF(Замеры!AD37=0," ",0.1)</f>
        <v xml:space="preserve"> </v>
      </c>
      <c r="N43" s="29" t="str">
        <f>IF(Замеры!AD37=0," ",Замеры!AD37)</f>
        <v xml:space="preserve"> </v>
      </c>
      <c r="O43" s="29" t="str">
        <f>Замеры!AE37</f>
        <v xml:space="preserve"> </v>
      </c>
      <c r="P43" s="29" t="str">
        <f>Замеры!AF37</f>
        <v xml:space="preserve"> </v>
      </c>
      <c r="Q43" s="29" t="str">
        <f>IF(Замеры!AD37=0," ","+")</f>
        <v xml:space="preserve"> </v>
      </c>
      <c r="R43" s="32">
        <f>Замеры!AC37</f>
        <v>0</v>
      </c>
      <c r="W43" s="33" t="e">
        <f t="shared" si="0"/>
        <v>#VALUE!</v>
      </c>
      <c r="X43" s="31" t="s">
        <v>72</v>
      </c>
      <c r="Y43" s="33" t="e">
        <f t="shared" si="1"/>
        <v>#VALUE!</v>
      </c>
      <c r="Z43" s="32"/>
    </row>
    <row r="44" spans="1:26" x14ac:dyDescent="0.3">
      <c r="A44" s="35">
        <f>IF(Замеры!B38=0, " ", Замеры!B38)</f>
        <v>35</v>
      </c>
      <c r="B44" s="37" t="str">
        <f>CONCATENATE(Замеры!D38,Замеры!F40)</f>
        <v>Группа от QF13</v>
      </c>
      <c r="C44" s="35" t="str">
        <f>IF(Замеры!J40=0," ", Замеры!J40)</f>
        <v>SH201L</v>
      </c>
      <c r="D44" s="29" t="str">
        <f>IF(Замеры!AD38=0, " ", Замеры!AB38)</f>
        <v xml:space="preserve"> </v>
      </c>
      <c r="E44" s="29" t="str">
        <f>CONCATENATE(Замеры!T40,Замеры!W38,Замеры!V40)</f>
        <v>C</v>
      </c>
      <c r="F44" s="30" t="str">
        <f>IF(Замеры!AD38=0," ","---")</f>
        <v xml:space="preserve"> </v>
      </c>
      <c r="G44" s="31" t="str">
        <f>IF(Замеры!AD38=0," ",Замеры!L40)</f>
        <v xml:space="preserve"> </v>
      </c>
      <c r="H44" s="31" t="str">
        <f>CONCATENATE(Замеры!AO38,Замеры!AE38,Замеры!AP38)</f>
        <v>18 23</v>
      </c>
      <c r="I44" s="29" t="str">
        <f>CONCATENATE(Замеры!AM38,Замеры!AE38,Замеры!AN38)</f>
        <v>0 0</v>
      </c>
      <c r="J44" s="31" t="str">
        <f>IF(Замеры!AD38=0," ",G44*2.55)</f>
        <v xml:space="preserve"> </v>
      </c>
      <c r="K44" s="29" t="str">
        <f>IF(Замеры!AD38=0," ",Замеры!AK38)</f>
        <v xml:space="preserve"> </v>
      </c>
      <c r="L44" s="29" t="str">
        <f>IF(Замеры!AD38=0," ",Замеры!AL38)</f>
        <v xml:space="preserve"> </v>
      </c>
      <c r="M44" s="29" t="str">
        <f>IF(Замеры!AD38=0," ",0.1)</f>
        <v xml:space="preserve"> </v>
      </c>
      <c r="N44" s="29" t="str">
        <f>IF(Замеры!AD38=0," ",Замеры!AD38)</f>
        <v xml:space="preserve"> </v>
      </c>
      <c r="O44" s="29" t="str">
        <f>Замеры!AE38</f>
        <v xml:space="preserve"> </v>
      </c>
      <c r="P44" s="29" t="str">
        <f>Замеры!AF38</f>
        <v xml:space="preserve"> </v>
      </c>
      <c r="Q44" s="29" t="str">
        <f>IF(Замеры!AD38=0," ","+")</f>
        <v xml:space="preserve"> </v>
      </c>
      <c r="R44" s="32">
        <f>Замеры!AC38</f>
        <v>0</v>
      </c>
      <c r="W44" s="33" t="e">
        <f t="shared" si="0"/>
        <v>#VALUE!</v>
      </c>
      <c r="X44" s="31" t="s">
        <v>72</v>
      </c>
      <c r="Y44" s="33" t="e">
        <f t="shared" si="1"/>
        <v>#VALUE!</v>
      </c>
      <c r="Z44" s="32"/>
    </row>
    <row r="45" spans="1:26" x14ac:dyDescent="0.3">
      <c r="A45" s="35">
        <f>IF(Замеры!B39=0, " ", Замеры!B39)</f>
        <v>36</v>
      </c>
      <c r="B45" s="37" t="str">
        <f>CONCATENATE(Замеры!D39,Замеры!F41)</f>
        <v>Группа от QF14</v>
      </c>
      <c r="C45" s="35" t="str">
        <f>IF(Замеры!J41=0," ", Замеры!J41)</f>
        <v>SH201L</v>
      </c>
      <c r="D45" s="29" t="str">
        <f>IF(Замеры!AD39=0, " ", Замеры!AB39)</f>
        <v xml:space="preserve"> </v>
      </c>
      <c r="E45" s="29" t="str">
        <f>CONCATENATE(Замеры!T41,Замеры!W39,Замеры!V41)</f>
        <v>C</v>
      </c>
      <c r="F45" s="30" t="str">
        <f>IF(Замеры!AD39=0," ","---")</f>
        <v xml:space="preserve"> </v>
      </c>
      <c r="G45" s="31" t="str">
        <f>IF(Замеры!AD39=0," ",Замеры!L41)</f>
        <v xml:space="preserve"> </v>
      </c>
      <c r="H45" s="31" t="str">
        <f>CONCATENATE(Замеры!AO39,Замеры!AE39,Замеры!AP39)</f>
        <v>18 23</v>
      </c>
      <c r="I45" s="29" t="str">
        <f>CONCATENATE(Замеры!AM39,Замеры!AE39,Замеры!AN39)</f>
        <v>0 0</v>
      </c>
      <c r="J45" s="31" t="str">
        <f>IF(Замеры!AD39=0," ",G45*2.55)</f>
        <v xml:space="preserve"> </v>
      </c>
      <c r="K45" s="29" t="str">
        <f>IF(Замеры!AD39=0," ",Замеры!AK39)</f>
        <v xml:space="preserve"> </v>
      </c>
      <c r="L45" s="29" t="str">
        <f>IF(Замеры!AD39=0," ",Замеры!AL39)</f>
        <v xml:space="preserve"> </v>
      </c>
      <c r="M45" s="29" t="str">
        <f>IF(Замеры!AD39=0," ",0.1)</f>
        <v xml:space="preserve"> </v>
      </c>
      <c r="N45" s="29" t="str">
        <f>IF(Замеры!AD39=0," ",Замеры!AD39)</f>
        <v xml:space="preserve"> </v>
      </c>
      <c r="O45" s="29" t="str">
        <f>Замеры!AE39</f>
        <v xml:space="preserve"> </v>
      </c>
      <c r="P45" s="29" t="str">
        <f>Замеры!AF39</f>
        <v xml:space="preserve"> </v>
      </c>
      <c r="Q45" s="29" t="str">
        <f>IF(Замеры!AD39=0," ","+")</f>
        <v xml:space="preserve"> </v>
      </c>
      <c r="R45" s="32">
        <f>Замеры!AC39</f>
        <v>0</v>
      </c>
      <c r="W45" s="33" t="e">
        <f t="shared" si="0"/>
        <v>#VALUE!</v>
      </c>
      <c r="X45" s="31" t="s">
        <v>72</v>
      </c>
      <c r="Y45" s="33" t="e">
        <f t="shared" si="1"/>
        <v>#VALUE!</v>
      </c>
      <c r="Z45" s="32"/>
    </row>
    <row r="46" spans="1:26" x14ac:dyDescent="0.3">
      <c r="A46" s="35">
        <f>IF(Замеры!B40=0, " ", Замеры!B40)</f>
        <v>37</v>
      </c>
      <c r="B46" s="37" t="str">
        <f>CONCATENATE(Замеры!D40,Замеры!F42)</f>
        <v>Группа от QF15</v>
      </c>
      <c r="C46" s="35" t="str">
        <f>IF(Замеры!J42=0," ", Замеры!J42)</f>
        <v>SH201L</v>
      </c>
      <c r="D46" s="29" t="str">
        <f>IF(Замеры!AD40=0, " ", Замеры!AB40)</f>
        <v xml:space="preserve"> </v>
      </c>
      <c r="E46" s="29" t="str">
        <f>CONCATENATE(Замеры!T42,Замеры!W40,Замеры!V42)</f>
        <v>C</v>
      </c>
      <c r="F46" s="30" t="str">
        <f>IF(Замеры!AD40=0," ","---")</f>
        <v xml:space="preserve"> </v>
      </c>
      <c r="G46" s="31" t="str">
        <f>IF(Замеры!AD40=0," ",Замеры!L42)</f>
        <v xml:space="preserve"> </v>
      </c>
      <c r="H46" s="31" t="str">
        <f>CONCATENATE(Замеры!AO40,Замеры!AE40,Замеры!AP40)</f>
        <v>18 23</v>
      </c>
      <c r="I46" s="29" t="str">
        <f>CONCATENATE(Замеры!AM40,Замеры!AE40,Замеры!AN40)</f>
        <v>0 0</v>
      </c>
      <c r="J46" s="31" t="str">
        <f>IF(Замеры!AD40=0," ",G46*2.55)</f>
        <v xml:space="preserve"> </v>
      </c>
      <c r="K46" s="29" t="str">
        <f>IF(Замеры!AD40=0," ",Замеры!AK40)</f>
        <v xml:space="preserve"> </v>
      </c>
      <c r="L46" s="29" t="str">
        <f>IF(Замеры!AD40=0," ",Замеры!AL40)</f>
        <v xml:space="preserve"> </v>
      </c>
      <c r="M46" s="29" t="str">
        <f>IF(Замеры!AD40=0," ",0.1)</f>
        <v xml:space="preserve"> </v>
      </c>
      <c r="N46" s="29" t="str">
        <f>IF(Замеры!AD40=0," ",Замеры!AD40)</f>
        <v xml:space="preserve"> </v>
      </c>
      <c r="O46" s="29" t="str">
        <f>Замеры!AE40</f>
        <v xml:space="preserve"> </v>
      </c>
      <c r="P46" s="29" t="str">
        <f>Замеры!AF40</f>
        <v xml:space="preserve"> </v>
      </c>
      <c r="Q46" s="29" t="str">
        <f>IF(Замеры!AD40=0," ","+")</f>
        <v xml:space="preserve"> </v>
      </c>
      <c r="R46" s="32">
        <f>Замеры!AC40</f>
        <v>0</v>
      </c>
      <c r="W46" s="33" t="e">
        <f t="shared" si="0"/>
        <v>#VALUE!</v>
      </c>
      <c r="X46" s="31" t="s">
        <v>72</v>
      </c>
      <c r="Y46" s="33" t="e">
        <f t="shared" si="1"/>
        <v>#VALUE!</v>
      </c>
      <c r="Z46" s="32"/>
    </row>
    <row r="47" spans="1:26" x14ac:dyDescent="0.3">
      <c r="A47" s="35">
        <f>IF(Замеры!B41=0, " ", Замеры!B41)</f>
        <v>38</v>
      </c>
      <c r="B47" s="37" t="str">
        <f>CONCATENATE(Замеры!D41,Замеры!F43)</f>
        <v>Группа от QF16</v>
      </c>
      <c r="C47" s="35" t="str">
        <f>IF(Замеры!J43=0," ", Замеры!J43)</f>
        <v>S233R</v>
      </c>
      <c r="D47" s="29" t="str">
        <f>IF(Замеры!AD41=0, " ", Замеры!AB41)</f>
        <v xml:space="preserve"> </v>
      </c>
      <c r="E47" s="29" t="str">
        <f>CONCATENATE(Замеры!T43,Замеры!W41,Замеры!V43)</f>
        <v>C</v>
      </c>
      <c r="F47" s="30" t="str">
        <f>IF(Замеры!AD41=0," ","---")</f>
        <v xml:space="preserve"> </v>
      </c>
      <c r="G47" s="31" t="str">
        <f>IF(Замеры!AD41=0," ",Замеры!L43)</f>
        <v xml:space="preserve"> </v>
      </c>
      <c r="H47" s="31" t="str">
        <f>CONCATENATE(Замеры!AO41,Замеры!AE41,Замеры!AP41)</f>
        <v>18 23</v>
      </c>
      <c r="I47" s="29" t="str">
        <f>CONCATENATE(Замеры!AM41,Замеры!AE41,Замеры!AN41)</f>
        <v>0 0</v>
      </c>
      <c r="J47" s="31" t="str">
        <f>IF(Замеры!AD41=0," ",G47*2.55)</f>
        <v xml:space="preserve"> </v>
      </c>
      <c r="K47" s="29" t="str">
        <f>IF(Замеры!AD41=0," ",Замеры!AK41)</f>
        <v xml:space="preserve"> </v>
      </c>
      <c r="L47" s="29" t="str">
        <f>IF(Замеры!AD41=0," ",Замеры!AL41)</f>
        <v xml:space="preserve"> </v>
      </c>
      <c r="M47" s="29" t="str">
        <f>IF(Замеры!AD41=0," ",0.1)</f>
        <v xml:space="preserve"> </v>
      </c>
      <c r="N47" s="29" t="str">
        <f>IF(Замеры!AD41=0," ",Замеры!AD41)</f>
        <v xml:space="preserve"> </v>
      </c>
      <c r="O47" s="29" t="str">
        <f>Замеры!AE41</f>
        <v xml:space="preserve"> </v>
      </c>
      <c r="P47" s="29" t="str">
        <f>Замеры!AF41</f>
        <v xml:space="preserve"> </v>
      </c>
      <c r="Q47" s="29" t="str">
        <f>IF(Замеры!AD41=0," ","+")</f>
        <v xml:space="preserve"> </v>
      </c>
      <c r="R47" s="32">
        <f>Замеры!AC41</f>
        <v>0</v>
      </c>
      <c r="W47" s="33" t="e">
        <f t="shared" si="0"/>
        <v>#VALUE!</v>
      </c>
      <c r="X47" s="31" t="s">
        <v>72</v>
      </c>
      <c r="Y47" s="33" t="e">
        <f t="shared" si="1"/>
        <v>#VALUE!</v>
      </c>
      <c r="Z47" s="32"/>
    </row>
    <row r="48" spans="1:26" x14ac:dyDescent="0.3">
      <c r="A48" s="35">
        <f>IF(Замеры!B42=0, " ", Замеры!B42)</f>
        <v>39</v>
      </c>
      <c r="B48" s="37" t="str">
        <f>CONCATENATE(Замеры!D42,Замеры!F44)</f>
        <v>Группа от QF17</v>
      </c>
      <c r="C48" s="35" t="str">
        <f>IF(Замеры!J44=0," ", Замеры!J44)</f>
        <v>S233R</v>
      </c>
      <c r="D48" s="29" t="str">
        <f>IF(Замеры!AD42=0, " ", Замеры!AB42)</f>
        <v xml:space="preserve"> </v>
      </c>
      <c r="E48" s="29" t="str">
        <f>CONCATENATE(Замеры!T44,Замеры!W42,Замеры!V44)</f>
        <v>C</v>
      </c>
      <c r="F48" s="30" t="str">
        <f>IF(Замеры!AD42=0," ","---")</f>
        <v xml:space="preserve"> </v>
      </c>
      <c r="G48" s="31" t="str">
        <f>IF(Замеры!AD42=0," ",Замеры!L44)</f>
        <v xml:space="preserve"> </v>
      </c>
      <c r="H48" s="31" t="str">
        <f>CONCATENATE(Замеры!AO42,Замеры!AE42,Замеры!AP42)</f>
        <v>18 23</v>
      </c>
      <c r="I48" s="29" t="str">
        <f>CONCATENATE(Замеры!AM42,Замеры!AE42,Замеры!AN42)</f>
        <v>0 0</v>
      </c>
      <c r="J48" s="31" t="str">
        <f>IF(Замеры!AD42=0," ",G48*2.55)</f>
        <v xml:space="preserve"> </v>
      </c>
      <c r="K48" s="29" t="str">
        <f>IF(Замеры!AD42=0," ",Замеры!AK42)</f>
        <v xml:space="preserve"> </v>
      </c>
      <c r="L48" s="29" t="str">
        <f>IF(Замеры!AD42=0," ",Замеры!AL42)</f>
        <v xml:space="preserve"> </v>
      </c>
      <c r="M48" s="29" t="str">
        <f>IF(Замеры!AD42=0," ",0.1)</f>
        <v xml:space="preserve"> </v>
      </c>
      <c r="N48" s="29" t="str">
        <f>IF(Замеры!AD42=0," ",Замеры!AD42)</f>
        <v xml:space="preserve"> </v>
      </c>
      <c r="O48" s="29" t="str">
        <f>Замеры!AE42</f>
        <v xml:space="preserve"> </v>
      </c>
      <c r="P48" s="29" t="str">
        <f>Замеры!AF42</f>
        <v xml:space="preserve"> </v>
      </c>
      <c r="Q48" s="29" t="str">
        <f>IF(Замеры!AD42=0," ","+")</f>
        <v xml:space="preserve"> </v>
      </c>
      <c r="R48" s="32">
        <f>Замеры!AC42</f>
        <v>0</v>
      </c>
      <c r="W48" s="33" t="e">
        <f t="shared" si="0"/>
        <v>#VALUE!</v>
      </c>
      <c r="X48" s="31" t="s">
        <v>72</v>
      </c>
      <c r="Y48" s="33" t="e">
        <f t="shared" si="1"/>
        <v>#VALUE!</v>
      </c>
      <c r="Z48" s="32"/>
    </row>
    <row r="49" spans="1:26" x14ac:dyDescent="0.3">
      <c r="A49" s="35">
        <f>IF(Замеры!B43=0, " ", Замеры!B43)</f>
        <v>40</v>
      </c>
      <c r="B49" s="37" t="str">
        <f>CONCATENATE(Замеры!D43,Замеры!F45)</f>
        <v>Группа от QF18</v>
      </c>
      <c r="C49" s="35" t="str">
        <f>IF(Замеры!J45=0," ", Замеры!J45)</f>
        <v xml:space="preserve"> T1c T160</v>
      </c>
      <c r="D49" s="29" t="str">
        <f>IF(Замеры!AD43=0, " ", Замеры!AB43)</f>
        <v xml:space="preserve"> </v>
      </c>
      <c r="E49" s="29" t="str">
        <f>CONCATENATE(Замеры!T45,Замеры!W43,Замеры!V45)</f>
        <v>C</v>
      </c>
      <c r="F49" s="30" t="str">
        <f>IF(Замеры!AD43=0," ","---")</f>
        <v xml:space="preserve"> </v>
      </c>
      <c r="G49" s="31" t="str">
        <f>IF(Замеры!AD43=0," ",Замеры!L45)</f>
        <v xml:space="preserve"> </v>
      </c>
      <c r="H49" s="31" t="str">
        <f>CONCATENATE(Замеры!AO43,Замеры!AE43,Замеры!AP43)</f>
        <v>90 116</v>
      </c>
      <c r="I49" s="29" t="str">
        <f>CONCATENATE(Замеры!AM43,Замеры!AE43,Замеры!AN43)</f>
        <v>0 0</v>
      </c>
      <c r="J49" s="31" t="str">
        <f>IF(Замеры!AD43=0," ",G49*2.55)</f>
        <v xml:space="preserve"> </v>
      </c>
      <c r="K49" s="29" t="str">
        <f>IF(Замеры!AD43=0," ",Замеры!AK43)</f>
        <v xml:space="preserve"> </v>
      </c>
      <c r="L49" s="29" t="str">
        <f>IF(Замеры!AD43=0," ",Замеры!AL43)</f>
        <v xml:space="preserve"> </v>
      </c>
      <c r="M49" s="29" t="str">
        <f>IF(Замеры!AD43=0," ",0.1)</f>
        <v xml:space="preserve"> </v>
      </c>
      <c r="N49" s="29" t="str">
        <f>IF(Замеры!AD43=0," ",Замеры!AD43)</f>
        <v xml:space="preserve"> </v>
      </c>
      <c r="O49" s="29" t="str">
        <f>Замеры!AE43</f>
        <v xml:space="preserve"> </v>
      </c>
      <c r="P49" s="29" t="str">
        <f>Замеры!AF43</f>
        <v xml:space="preserve"> </v>
      </c>
      <c r="Q49" s="29" t="str">
        <f>IF(Замеры!AD43=0," ","+")</f>
        <v xml:space="preserve"> </v>
      </c>
      <c r="R49" s="32">
        <f>Замеры!AC43</f>
        <v>0</v>
      </c>
      <c r="W49" s="33" t="e">
        <f t="shared" si="0"/>
        <v>#VALUE!</v>
      </c>
      <c r="X49" s="31" t="s">
        <v>72</v>
      </c>
      <c r="Y49" s="33" t="e">
        <f t="shared" si="1"/>
        <v>#VALUE!</v>
      </c>
      <c r="Z49" s="32"/>
    </row>
    <row r="50" spans="1:26" x14ac:dyDescent="0.3">
      <c r="A50" s="35">
        <f>IF(Замеры!B44=0, " ", Замеры!B44)</f>
        <v>41</v>
      </c>
      <c r="B50" s="37" t="e">
        <f>CONCATENATE(Замеры!D44,Замеры!#REF!)</f>
        <v>#REF!</v>
      </c>
      <c r="C50" s="35" t="e">
        <f>IF(Замеры!#REF!=0," ", Замеры!#REF!)</f>
        <v>#REF!</v>
      </c>
      <c r="D50" s="29" t="e">
        <f>IF(Замеры!AD44=0, " ", Замеры!AB44)</f>
        <v>#REF!</v>
      </c>
      <c r="E50" s="29" t="e">
        <f>CONCATENATE(Замеры!#REF!,Замеры!W44,Замеры!#REF!)</f>
        <v>#REF!</v>
      </c>
      <c r="F50" s="30" t="e">
        <f>IF(Замеры!AD44=0," ","---")</f>
        <v>#REF!</v>
      </c>
      <c r="G50" s="31" t="e">
        <f>IF(Замеры!AD44=0," ",Замеры!#REF!)</f>
        <v>#REF!</v>
      </c>
      <c r="H50" s="31" t="e">
        <f>CONCATENATE(Замеры!AO44,Замеры!AE44,Замеры!AP44)</f>
        <v>#REF!</v>
      </c>
      <c r="I50" s="29" t="e">
        <f>CONCATENATE(Замеры!AM44,Замеры!AE44,Замеры!AN44)</f>
        <v>#REF!</v>
      </c>
      <c r="J50" s="31" t="e">
        <f>IF(Замеры!AD44=0," ",G50*2.55)</f>
        <v>#REF!</v>
      </c>
      <c r="K50" s="29" t="e">
        <f>IF(Замеры!AD44=0," ",Замеры!AK44)</f>
        <v>#REF!</v>
      </c>
      <c r="L50" s="29" t="e">
        <f>IF(Замеры!AD44=0," ",Замеры!AL44)</f>
        <v>#REF!</v>
      </c>
      <c r="M50" s="29" t="e">
        <f>IF(Замеры!AD44=0," ",0.1)</f>
        <v>#REF!</v>
      </c>
      <c r="N50" s="29" t="e">
        <f>IF(Замеры!AD44=0," ",Замеры!AD44)</f>
        <v>#REF!</v>
      </c>
      <c r="O50" s="29" t="e">
        <f>Замеры!AE44</f>
        <v>#REF!</v>
      </c>
      <c r="P50" s="29" t="e">
        <f>Замеры!AF44</f>
        <v>#REF!</v>
      </c>
      <c r="Q50" s="29" t="e">
        <f>IF(Замеры!AD44=0," ","+")</f>
        <v>#REF!</v>
      </c>
      <c r="R50" s="32">
        <f>Замеры!AC44</f>
        <v>0</v>
      </c>
      <c r="W50" s="33" t="e">
        <f t="shared" si="0"/>
        <v>#REF!</v>
      </c>
      <c r="X50" s="31" t="s">
        <v>72</v>
      </c>
      <c r="Y50" s="33" t="e">
        <f t="shared" si="1"/>
        <v>#REF!</v>
      </c>
      <c r="Z50" s="32"/>
    </row>
    <row r="51" spans="1:26" x14ac:dyDescent="0.3">
      <c r="A51" s="35">
        <f>IF(Замеры!B45=0, " ", Замеры!B45)</f>
        <v>42</v>
      </c>
      <c r="B51" s="37" t="e">
        <f>CONCATENATE(Замеры!D45,Замеры!#REF!)</f>
        <v>#REF!</v>
      </c>
      <c r="C51" s="35" t="e">
        <f>IF(Замеры!#REF!=0," ", Замеры!#REF!)</f>
        <v>#REF!</v>
      </c>
      <c r="D51" s="29" t="e">
        <f>IF(Замеры!AD45=0, " ", Замеры!AB45)</f>
        <v>#REF!</v>
      </c>
      <c r="E51" s="29" t="e">
        <f>CONCATENATE(Замеры!#REF!,Замеры!W45,Замеры!#REF!)</f>
        <v>#REF!</v>
      </c>
      <c r="F51" s="30" t="e">
        <f>IF(Замеры!AD45=0," ","---")</f>
        <v>#REF!</v>
      </c>
      <c r="G51" s="31" t="e">
        <f>IF(Замеры!AD45=0," ",Замеры!#REF!)</f>
        <v>#REF!</v>
      </c>
      <c r="H51" s="31" t="e">
        <f>CONCATENATE(Замеры!AO45,Замеры!AE45,Замеры!AP45)</f>
        <v>#REF!</v>
      </c>
      <c r="I51" s="29" t="e">
        <f>CONCATENATE(Замеры!AM45,Замеры!AE45,Замеры!AN45)</f>
        <v>#REF!</v>
      </c>
      <c r="J51" s="31" t="e">
        <f>IF(Замеры!AD45=0," ",G51*2.55)</f>
        <v>#REF!</v>
      </c>
      <c r="K51" s="29" t="e">
        <f>IF(Замеры!AD45=0," ",Замеры!AK45)</f>
        <v>#REF!</v>
      </c>
      <c r="L51" s="29" t="e">
        <f>IF(Замеры!AD45=0," ",Замеры!AL45)</f>
        <v>#REF!</v>
      </c>
      <c r="M51" s="29" t="e">
        <f>IF(Замеры!AD45=0," ",0.1)</f>
        <v>#REF!</v>
      </c>
      <c r="N51" s="29" t="e">
        <f>IF(Замеры!AD45=0," ",Замеры!AD45)</f>
        <v>#REF!</v>
      </c>
      <c r="O51" s="29" t="e">
        <f>Замеры!AE45</f>
        <v>#REF!</v>
      </c>
      <c r="P51" s="29" t="e">
        <f>Замеры!AF45</f>
        <v>#REF!</v>
      </c>
      <c r="Q51" s="29" t="e">
        <f>IF(Замеры!AD45=0," ","+")</f>
        <v>#REF!</v>
      </c>
      <c r="R51" s="32">
        <f>Замеры!AC45</f>
        <v>0</v>
      </c>
      <c r="W51" s="33" t="e">
        <f t="shared" si="0"/>
        <v>#REF!</v>
      </c>
      <c r="X51" s="31" t="s">
        <v>72</v>
      </c>
      <c r="Y51" s="33" t="e">
        <f t="shared" si="1"/>
        <v>#REF!</v>
      </c>
      <c r="Z51" s="32"/>
    </row>
    <row r="52" spans="1:26" x14ac:dyDescent="0.3">
      <c r="A52" s="35">
        <f>IF(Замеры!B46=0, " ", Замеры!B46)</f>
        <v>43</v>
      </c>
      <c r="B52" s="37" t="str">
        <f>CONCATENATE(Замеры!D46,Замеры!F46)</f>
        <v>Группа от QF</v>
      </c>
      <c r="C52" s="35" t="str">
        <f>IF(Замеры!J46=0," ", Замеры!J46)</f>
        <v xml:space="preserve"> </v>
      </c>
      <c r="D52" s="29" t="str">
        <f>IF(Замеры!AD46=0, " ", Замеры!AB46)</f>
        <v xml:space="preserve"> </v>
      </c>
      <c r="E52" s="29" t="str">
        <f>CONCATENATE(Замеры!T46,Замеры!W46,Замеры!V46)</f>
        <v/>
      </c>
      <c r="F52" s="30" t="str">
        <f>IF(Замеры!AD46=0," ","---")</f>
        <v xml:space="preserve"> </v>
      </c>
      <c r="G52" s="31" t="str">
        <f>IF(Замеры!AD46=0," ",Замеры!L46)</f>
        <v xml:space="preserve"> </v>
      </c>
      <c r="H52" s="31" t="str">
        <f>CONCATENATE(Замеры!AO46,Замеры!AE46,Замеры!AP46)</f>
        <v>0 0</v>
      </c>
      <c r="I52" s="29" t="str">
        <f>CONCATENATE(Замеры!AM46,Замеры!AE46,Замеры!AN46)</f>
        <v>0 0</v>
      </c>
      <c r="J52" s="31" t="str">
        <f>IF(Замеры!AD46=0," ",G52*2.55)</f>
        <v xml:space="preserve"> </v>
      </c>
      <c r="K52" s="29" t="str">
        <f>IF(Замеры!AD46=0," ",Замеры!AK46)</f>
        <v xml:space="preserve"> </v>
      </c>
      <c r="L52" s="29" t="str">
        <f>IF(Замеры!AD46=0," ",Замеры!AL46)</f>
        <v xml:space="preserve"> </v>
      </c>
      <c r="M52" s="29" t="str">
        <f>IF(Замеры!AD46=0," ",0.1)</f>
        <v xml:space="preserve"> </v>
      </c>
      <c r="N52" s="29" t="str">
        <f>IF(Замеры!AD46=0," ",Замеры!AD46)</f>
        <v xml:space="preserve"> </v>
      </c>
      <c r="O52" s="29" t="str">
        <f>Замеры!AE46</f>
        <v xml:space="preserve"> </v>
      </c>
      <c r="P52" s="29" t="str">
        <f>Замеры!AF46</f>
        <v xml:space="preserve"> </v>
      </c>
      <c r="Q52" s="29" t="str">
        <f>IF(Замеры!AD46=0," ","+")</f>
        <v xml:space="preserve"> </v>
      </c>
      <c r="R52" s="32">
        <f>Замеры!AC46</f>
        <v>0</v>
      </c>
      <c r="W52" s="33" t="e">
        <f t="shared" si="0"/>
        <v>#VALUE!</v>
      </c>
      <c r="X52" s="31" t="s">
        <v>72</v>
      </c>
      <c r="Y52" s="33" t="e">
        <f t="shared" si="1"/>
        <v>#VALUE!</v>
      </c>
      <c r="Z52" s="32"/>
    </row>
    <row r="53" spans="1:26" x14ac:dyDescent="0.3">
      <c r="A53" s="35">
        <f>IF(Замеры!B47=0, " ", Замеры!B47)</f>
        <v>44</v>
      </c>
      <c r="B53" s="37" t="str">
        <f>CONCATENATE(Замеры!D47,Замеры!F47)</f>
        <v>Группа от QF</v>
      </c>
      <c r="C53" s="35" t="str">
        <f>IF(Замеры!J47=0," ", Замеры!J47)</f>
        <v xml:space="preserve"> </v>
      </c>
      <c r="D53" s="29" t="str">
        <f>IF(Замеры!AD47=0, " ", Замеры!AB47)</f>
        <v xml:space="preserve"> </v>
      </c>
      <c r="E53" s="29" t="str">
        <f>CONCATENATE(Замеры!T47,Замеры!W47,Замеры!V47)</f>
        <v/>
      </c>
      <c r="F53" s="30" t="str">
        <f>IF(Замеры!AD47=0," ","---")</f>
        <v xml:space="preserve"> </v>
      </c>
      <c r="G53" s="31" t="str">
        <f>IF(Замеры!AD47=0," ",Замеры!L47)</f>
        <v xml:space="preserve"> </v>
      </c>
      <c r="H53" s="31" t="str">
        <f>CONCATENATE(Замеры!AO47,Замеры!AE47,Замеры!AP47)</f>
        <v>0 0</v>
      </c>
      <c r="I53" s="29" t="str">
        <f>CONCATENATE(Замеры!AM47,Замеры!AE47,Замеры!AN47)</f>
        <v>0 0</v>
      </c>
      <c r="J53" s="31" t="str">
        <f>IF(Замеры!AD47=0," ",G53*2.55)</f>
        <v xml:space="preserve"> </v>
      </c>
      <c r="K53" s="29" t="str">
        <f>IF(Замеры!AD47=0," ",Замеры!AK47)</f>
        <v xml:space="preserve"> </v>
      </c>
      <c r="L53" s="29" t="str">
        <f>IF(Замеры!AD47=0," ",Замеры!AL47)</f>
        <v xml:space="preserve"> </v>
      </c>
      <c r="M53" s="29" t="str">
        <f>IF(Замеры!AD47=0," ",0.1)</f>
        <v xml:space="preserve"> </v>
      </c>
      <c r="N53" s="29" t="str">
        <f>IF(Замеры!AD47=0," ",Замеры!AD47)</f>
        <v xml:space="preserve"> </v>
      </c>
      <c r="O53" s="29" t="str">
        <f>Замеры!AE47</f>
        <v xml:space="preserve"> </v>
      </c>
      <c r="P53" s="29" t="str">
        <f>Замеры!AF47</f>
        <v xml:space="preserve"> </v>
      </c>
      <c r="Q53" s="29" t="str">
        <f>IF(Замеры!AD47=0," ","+")</f>
        <v xml:space="preserve"> </v>
      </c>
      <c r="R53" s="32">
        <f>Замеры!AC47</f>
        <v>0</v>
      </c>
      <c r="W53" s="33" t="e">
        <f t="shared" si="0"/>
        <v>#VALUE!</v>
      </c>
      <c r="X53" s="31" t="s">
        <v>72</v>
      </c>
      <c r="Y53" s="33" t="e">
        <f t="shared" si="1"/>
        <v>#VALUE!</v>
      </c>
      <c r="Z53" s="32"/>
    </row>
    <row r="54" spans="1:26" x14ac:dyDescent="0.3">
      <c r="A54" s="35">
        <f>IF(Замеры!B48=0, " ", Замеры!B48)</f>
        <v>45</v>
      </c>
      <c r="B54" s="37" t="str">
        <f>CONCATENATE(Замеры!D48,Замеры!F48)</f>
        <v>Группа от QF</v>
      </c>
      <c r="C54" s="35" t="str">
        <f>IF(Замеры!J48=0," ", Замеры!J48)</f>
        <v xml:space="preserve"> </v>
      </c>
      <c r="D54" s="29" t="str">
        <f>IF(Замеры!AD48=0, " ", Замеры!AB48)</f>
        <v xml:space="preserve"> </v>
      </c>
      <c r="E54" s="29" t="str">
        <f>CONCATENATE(Замеры!T48,Замеры!W48,Замеры!V48)</f>
        <v/>
      </c>
      <c r="F54" s="30" t="str">
        <f>IF(Замеры!AD48=0," ","---")</f>
        <v xml:space="preserve"> </v>
      </c>
      <c r="G54" s="31" t="str">
        <f>IF(Замеры!AD48=0," ",Замеры!L48)</f>
        <v xml:space="preserve"> </v>
      </c>
      <c r="H54" s="31" t="str">
        <f>CONCATENATE(Замеры!AO48,Замеры!AE48,Замеры!AP48)</f>
        <v>0 0</v>
      </c>
      <c r="I54" s="29" t="str">
        <f>CONCATENATE(Замеры!AM48,Замеры!AE48,Замеры!AN48)</f>
        <v>0 0</v>
      </c>
      <c r="J54" s="31" t="str">
        <f>IF(Замеры!AD48=0," ",G54*2.55)</f>
        <v xml:space="preserve"> </v>
      </c>
      <c r="K54" s="29" t="str">
        <f>IF(Замеры!AD48=0," ",Замеры!AK48)</f>
        <v xml:space="preserve"> </v>
      </c>
      <c r="L54" s="29" t="str">
        <f>IF(Замеры!AD48=0," ",Замеры!AL48)</f>
        <v xml:space="preserve"> </v>
      </c>
      <c r="M54" s="29" t="str">
        <f>IF(Замеры!AD48=0," ",0.1)</f>
        <v xml:space="preserve"> </v>
      </c>
      <c r="N54" s="29" t="str">
        <f>IF(Замеры!AD48=0," ",Замеры!AD48)</f>
        <v xml:space="preserve"> </v>
      </c>
      <c r="O54" s="29" t="str">
        <f>Замеры!AE48</f>
        <v xml:space="preserve"> </v>
      </c>
      <c r="P54" s="29" t="str">
        <f>Замеры!AF48</f>
        <v xml:space="preserve"> </v>
      </c>
      <c r="Q54" s="29" t="str">
        <f>IF(Замеры!AD48=0," ","+")</f>
        <v xml:space="preserve"> </v>
      </c>
      <c r="R54" s="32">
        <f>Замеры!AC48</f>
        <v>0</v>
      </c>
      <c r="W54" s="33" t="e">
        <f t="shared" si="0"/>
        <v>#VALUE!</v>
      </c>
      <c r="X54" s="31" t="s">
        <v>72</v>
      </c>
      <c r="Y54" s="33" t="e">
        <f t="shared" si="1"/>
        <v>#VALUE!</v>
      </c>
      <c r="Z54" s="32"/>
    </row>
    <row r="55" spans="1:26" x14ac:dyDescent="0.3">
      <c r="A55" s="35">
        <f>IF(Замеры!B49=0, " ", Замеры!B49)</f>
        <v>46</v>
      </c>
      <c r="B55" s="37" t="str">
        <f>CONCATENATE(Замеры!D49,Замеры!F49)</f>
        <v>Группа от QF</v>
      </c>
      <c r="C55" s="35" t="str">
        <f>IF(Замеры!J49=0," ", Замеры!J49)</f>
        <v xml:space="preserve"> </v>
      </c>
      <c r="D55" s="29" t="str">
        <f>IF(Замеры!AD49=0, " ", Замеры!AB49)</f>
        <v xml:space="preserve"> </v>
      </c>
      <c r="E55" s="29" t="str">
        <f>CONCATENATE(Замеры!T49,Замеры!W49,Замеры!V49)</f>
        <v/>
      </c>
      <c r="F55" s="30" t="str">
        <f>IF(Замеры!AD49=0," ","---")</f>
        <v xml:space="preserve"> </v>
      </c>
      <c r="G55" s="31" t="str">
        <f>IF(Замеры!AD49=0," ",Замеры!L49)</f>
        <v xml:space="preserve"> </v>
      </c>
      <c r="H55" s="31" t="str">
        <f>CONCATENATE(Замеры!AO49,Замеры!AE49,Замеры!AP49)</f>
        <v>0 0</v>
      </c>
      <c r="I55" s="29" t="str">
        <f>CONCATENATE(Замеры!AM49,Замеры!AE49,Замеры!AN49)</f>
        <v>0 0</v>
      </c>
      <c r="J55" s="31" t="str">
        <f>IF(Замеры!AD49=0," ",G55*2.55)</f>
        <v xml:space="preserve"> </v>
      </c>
      <c r="K55" s="29" t="str">
        <f>IF(Замеры!AD49=0," ",Замеры!AK49)</f>
        <v xml:space="preserve"> </v>
      </c>
      <c r="L55" s="29" t="str">
        <f>IF(Замеры!AD49=0," ",Замеры!AL49)</f>
        <v xml:space="preserve"> </v>
      </c>
      <c r="M55" s="29" t="str">
        <f>IF(Замеры!AD49=0," ",0.1)</f>
        <v xml:space="preserve"> </v>
      </c>
      <c r="N55" s="29" t="str">
        <f>IF(Замеры!AD49=0," ",Замеры!AD49)</f>
        <v xml:space="preserve"> </v>
      </c>
      <c r="O55" s="29" t="str">
        <f>Замеры!AE49</f>
        <v xml:space="preserve"> </v>
      </c>
      <c r="P55" s="29" t="str">
        <f>Замеры!AF49</f>
        <v xml:space="preserve"> </v>
      </c>
      <c r="Q55" s="29" t="str">
        <f>IF(Замеры!AD49=0," ","+")</f>
        <v xml:space="preserve"> </v>
      </c>
      <c r="R55" s="32">
        <f>Замеры!AC49</f>
        <v>0</v>
      </c>
      <c r="W55" s="33" t="e">
        <f t="shared" si="0"/>
        <v>#VALUE!</v>
      </c>
      <c r="X55" s="31" t="s">
        <v>72</v>
      </c>
      <c r="Y55" s="33" t="e">
        <f t="shared" si="1"/>
        <v>#VALUE!</v>
      </c>
      <c r="Z55" s="32"/>
    </row>
    <row r="56" spans="1:26" x14ac:dyDescent="0.3">
      <c r="A56" s="35">
        <f>IF(Замеры!B50=0, " ", Замеры!B50)</f>
        <v>47</v>
      </c>
      <c r="B56" s="37" t="str">
        <f>CONCATENATE(Замеры!D50,Замеры!F50)</f>
        <v>Группа от QF</v>
      </c>
      <c r="C56" s="35" t="str">
        <f>IF(Замеры!J50=0," ", Замеры!J50)</f>
        <v xml:space="preserve"> </v>
      </c>
      <c r="D56" s="29" t="str">
        <f>IF(Замеры!AD50=0, " ", Замеры!AB50)</f>
        <v xml:space="preserve"> </v>
      </c>
      <c r="E56" s="29" t="str">
        <f>CONCATENATE(Замеры!T50,Замеры!W50,Замеры!V50)</f>
        <v/>
      </c>
      <c r="F56" s="30" t="str">
        <f>IF(Замеры!AD50=0," ","---")</f>
        <v xml:space="preserve"> </v>
      </c>
      <c r="G56" s="31" t="str">
        <f>IF(Замеры!AD50=0," ",Замеры!L50)</f>
        <v xml:space="preserve"> </v>
      </c>
      <c r="H56" s="31" t="str">
        <f>CONCATENATE(Замеры!AO50,Замеры!AE50,Замеры!AP50)</f>
        <v>0 0</v>
      </c>
      <c r="I56" s="29" t="str">
        <f>CONCATENATE(Замеры!AM50,Замеры!AE50,Замеры!AN50)</f>
        <v>0 0</v>
      </c>
      <c r="J56" s="31" t="str">
        <f>IF(Замеры!AD50=0," ",G56*2.55)</f>
        <v xml:space="preserve"> </v>
      </c>
      <c r="K56" s="29" t="str">
        <f>IF(Замеры!AD50=0," ",Замеры!AK50)</f>
        <v xml:space="preserve"> </v>
      </c>
      <c r="L56" s="29" t="str">
        <f>IF(Замеры!AD50=0," ",Замеры!AL50)</f>
        <v xml:space="preserve"> </v>
      </c>
      <c r="M56" s="29" t="str">
        <f>IF(Замеры!AD50=0," ",0.1)</f>
        <v xml:space="preserve"> </v>
      </c>
      <c r="N56" s="29" t="str">
        <f>IF(Замеры!AD50=0," ",Замеры!AD50)</f>
        <v xml:space="preserve"> </v>
      </c>
      <c r="O56" s="29" t="str">
        <f>Замеры!AE50</f>
        <v xml:space="preserve"> </v>
      </c>
      <c r="P56" s="29" t="str">
        <f>Замеры!AF50</f>
        <v xml:space="preserve"> </v>
      </c>
      <c r="Q56" s="29" t="str">
        <f>IF(Замеры!AD50=0," ","+")</f>
        <v xml:space="preserve"> </v>
      </c>
      <c r="R56" s="32">
        <f>Замеры!AC50</f>
        <v>0</v>
      </c>
      <c r="W56" s="33" t="e">
        <f t="shared" si="0"/>
        <v>#VALUE!</v>
      </c>
      <c r="X56" s="31" t="s">
        <v>72</v>
      </c>
      <c r="Y56" s="33" t="e">
        <f t="shared" si="1"/>
        <v>#VALUE!</v>
      </c>
      <c r="Z56" s="32"/>
    </row>
    <row r="57" spans="1:26" x14ac:dyDescent="0.3">
      <c r="A57" s="35">
        <f>IF(Замеры!B51=0, " ", Замеры!B51)</f>
        <v>48</v>
      </c>
      <c r="B57" s="37" t="str">
        <f>CONCATENATE(Замеры!D51,Замеры!F51)</f>
        <v>Группа от QF</v>
      </c>
      <c r="C57" s="35" t="str">
        <f>IF(Замеры!J51=0," ", Замеры!J51)</f>
        <v xml:space="preserve"> </v>
      </c>
      <c r="D57" s="29" t="str">
        <f>IF(Замеры!AD51=0, " ", Замеры!AB51)</f>
        <v xml:space="preserve"> </v>
      </c>
      <c r="E57" s="29" t="str">
        <f>CONCATENATE(Замеры!T51,Замеры!W51,Замеры!V51)</f>
        <v/>
      </c>
      <c r="F57" s="30" t="str">
        <f>IF(Замеры!AD51=0," ","---")</f>
        <v xml:space="preserve"> </v>
      </c>
      <c r="G57" s="31" t="str">
        <f>IF(Замеры!AD51=0," ",Замеры!L51)</f>
        <v xml:space="preserve"> </v>
      </c>
      <c r="H57" s="31" t="str">
        <f>CONCATENATE(Замеры!AO51,Замеры!AE51,Замеры!AP51)</f>
        <v>0 0</v>
      </c>
      <c r="I57" s="29" t="str">
        <f>CONCATENATE(Замеры!AM51,Замеры!AE51,Замеры!AN51)</f>
        <v>0 0</v>
      </c>
      <c r="J57" s="31" t="str">
        <f>IF(Замеры!AD51=0," ",G57*2.55)</f>
        <v xml:space="preserve"> </v>
      </c>
      <c r="K57" s="29" t="str">
        <f>IF(Замеры!AD51=0," ",Замеры!AK51)</f>
        <v xml:space="preserve"> </v>
      </c>
      <c r="L57" s="29" t="str">
        <f>IF(Замеры!AD51=0," ",Замеры!AL51)</f>
        <v xml:space="preserve"> </v>
      </c>
      <c r="M57" s="29" t="str">
        <f>IF(Замеры!AD51=0," ",0.1)</f>
        <v xml:space="preserve"> </v>
      </c>
      <c r="N57" s="29" t="str">
        <f>IF(Замеры!AD51=0," ",Замеры!AD51)</f>
        <v xml:space="preserve"> </v>
      </c>
      <c r="O57" s="29" t="str">
        <f>Замеры!AE51</f>
        <v xml:space="preserve"> </v>
      </c>
      <c r="P57" s="29" t="str">
        <f>Замеры!AF51</f>
        <v xml:space="preserve"> </v>
      </c>
      <c r="Q57" s="29" t="str">
        <f>IF(Замеры!AD51=0," ","+")</f>
        <v xml:space="preserve"> </v>
      </c>
      <c r="R57" s="32">
        <f>Замеры!AC51</f>
        <v>0</v>
      </c>
      <c r="W57" s="33" t="e">
        <f t="shared" si="0"/>
        <v>#VALUE!</v>
      </c>
      <c r="X57" s="31" t="s">
        <v>72</v>
      </c>
      <c r="Y57" s="33" t="e">
        <f t="shared" si="1"/>
        <v>#VALUE!</v>
      </c>
      <c r="Z57" s="32"/>
    </row>
    <row r="58" spans="1:26" x14ac:dyDescent="0.3">
      <c r="A58" s="35">
        <f>IF(Замеры!B52=0, " ", Замеры!B52)</f>
        <v>49</v>
      </c>
      <c r="B58" s="37" t="str">
        <f>CONCATENATE(Замеры!D52,Замеры!F52)</f>
        <v>Группа от QF</v>
      </c>
      <c r="C58" s="35" t="str">
        <f>IF(Замеры!J52=0," ", Замеры!J52)</f>
        <v xml:space="preserve"> </v>
      </c>
      <c r="D58" s="29" t="str">
        <f>IF(Замеры!AD52=0, " ", Замеры!AB52)</f>
        <v xml:space="preserve"> </v>
      </c>
      <c r="E58" s="29" t="str">
        <f>CONCATENATE(Замеры!T52,Замеры!W52,Замеры!V52)</f>
        <v/>
      </c>
      <c r="F58" s="30" t="str">
        <f>IF(Замеры!AD52=0," ","---")</f>
        <v xml:space="preserve"> </v>
      </c>
      <c r="G58" s="31" t="str">
        <f>IF(Замеры!AD52=0," ",Замеры!L52)</f>
        <v xml:space="preserve"> </v>
      </c>
      <c r="H58" s="31" t="str">
        <f>CONCATENATE(Замеры!AO52,Замеры!AE52,Замеры!AP52)</f>
        <v>0 0</v>
      </c>
      <c r="I58" s="29" t="str">
        <f>CONCATENATE(Замеры!AM52,Замеры!AE52,Замеры!AN52)</f>
        <v>0 0</v>
      </c>
      <c r="J58" s="31" t="str">
        <f>IF(Замеры!AD52=0," ",G58*2.55)</f>
        <v xml:space="preserve"> </v>
      </c>
      <c r="K58" s="29" t="str">
        <f>IF(Замеры!AD52=0," ",Замеры!AK52)</f>
        <v xml:space="preserve"> </v>
      </c>
      <c r="L58" s="29" t="str">
        <f>IF(Замеры!AD52=0," ",Замеры!AL52)</f>
        <v xml:space="preserve"> </v>
      </c>
      <c r="M58" s="29" t="str">
        <f>IF(Замеры!AD52=0," ",0.1)</f>
        <v xml:space="preserve"> </v>
      </c>
      <c r="N58" s="29" t="str">
        <f>IF(Замеры!AD52=0," ",Замеры!AD52)</f>
        <v xml:space="preserve"> </v>
      </c>
      <c r="O58" s="29" t="str">
        <f>Замеры!AE52</f>
        <v xml:space="preserve"> </v>
      </c>
      <c r="P58" s="29" t="str">
        <f>Замеры!AF52</f>
        <v xml:space="preserve"> </v>
      </c>
      <c r="Q58" s="29" t="str">
        <f>IF(Замеры!AD52=0," ","+")</f>
        <v xml:space="preserve"> </v>
      </c>
      <c r="R58" s="32">
        <f>Замеры!AC52</f>
        <v>0</v>
      </c>
      <c r="W58" s="33" t="e">
        <f t="shared" si="0"/>
        <v>#VALUE!</v>
      </c>
      <c r="X58" s="31" t="s">
        <v>72</v>
      </c>
      <c r="Y58" s="33" t="e">
        <f t="shared" si="1"/>
        <v>#VALUE!</v>
      </c>
      <c r="Z58" s="32"/>
    </row>
    <row r="59" spans="1:26" x14ac:dyDescent="0.3">
      <c r="A59" s="35">
        <f>IF(Замеры!B53=0, " ", Замеры!B53)</f>
        <v>50</v>
      </c>
      <c r="B59" s="37" t="str">
        <f>CONCATENATE(Замеры!D53,Замеры!F53)</f>
        <v>Группа от QF</v>
      </c>
      <c r="C59" s="35" t="str">
        <f>IF(Замеры!J53=0," ", Замеры!J53)</f>
        <v xml:space="preserve"> </v>
      </c>
      <c r="D59" s="29" t="str">
        <f>IF(Замеры!AD53=0, " ", Замеры!AB53)</f>
        <v xml:space="preserve"> </v>
      </c>
      <c r="E59" s="29" t="str">
        <f>CONCATENATE(Замеры!T53,Замеры!W53,Замеры!V53)</f>
        <v/>
      </c>
      <c r="F59" s="30" t="str">
        <f>IF(Замеры!AD53=0," ","---")</f>
        <v xml:space="preserve"> </v>
      </c>
      <c r="G59" s="31" t="str">
        <f>IF(Замеры!AD53=0," ",Замеры!L53)</f>
        <v xml:space="preserve"> </v>
      </c>
      <c r="H59" s="31" t="str">
        <f>CONCATENATE(Замеры!AO53,Замеры!AE53,Замеры!AP53)</f>
        <v>0 0</v>
      </c>
      <c r="I59" s="29" t="str">
        <f>CONCATENATE(Замеры!AM53,Замеры!AE53,Замеры!AN53)</f>
        <v>0 0</v>
      </c>
      <c r="J59" s="31" t="str">
        <f>IF(Замеры!AD53=0," ",G59*2.55)</f>
        <v xml:space="preserve"> </v>
      </c>
      <c r="K59" s="29" t="str">
        <f>IF(Замеры!AD53=0," ",Замеры!AK53)</f>
        <v xml:space="preserve"> </v>
      </c>
      <c r="L59" s="29" t="str">
        <f>IF(Замеры!AD53=0," ",Замеры!AL53)</f>
        <v xml:space="preserve"> </v>
      </c>
      <c r="M59" s="29" t="str">
        <f>IF(Замеры!AD53=0," ",0.1)</f>
        <v xml:space="preserve"> </v>
      </c>
      <c r="N59" s="29" t="str">
        <f>IF(Замеры!AD53=0," ",Замеры!AD53)</f>
        <v xml:space="preserve"> </v>
      </c>
      <c r="O59" s="29" t="str">
        <f>Замеры!AE53</f>
        <v xml:space="preserve"> </v>
      </c>
      <c r="P59" s="29" t="str">
        <f>Замеры!AF53</f>
        <v xml:space="preserve"> </v>
      </c>
      <c r="Q59" s="29" t="str">
        <f>IF(Замеры!AD53=0," ","+")</f>
        <v xml:space="preserve"> </v>
      </c>
      <c r="R59" s="32">
        <f>Замеры!AC53</f>
        <v>0</v>
      </c>
      <c r="W59" s="33" t="e">
        <f t="shared" si="0"/>
        <v>#VALUE!</v>
      </c>
      <c r="X59" s="31" t="s">
        <v>72</v>
      </c>
      <c r="Y59" s="33" t="e">
        <f t="shared" si="1"/>
        <v>#VALUE!</v>
      </c>
      <c r="Z59" s="32"/>
    </row>
    <row r="60" spans="1:26" x14ac:dyDescent="0.3">
      <c r="A60" s="35">
        <f>IF(Замеры!B54=0, " ", Замеры!B54)</f>
        <v>51</v>
      </c>
      <c r="B60" s="37" t="str">
        <f>CONCATENATE(Замеры!D54,Замеры!F54)</f>
        <v>Группа от QF</v>
      </c>
      <c r="C60" s="35" t="str">
        <f>IF(Замеры!J54=0," ", Замеры!J54)</f>
        <v xml:space="preserve"> </v>
      </c>
      <c r="D60" s="29" t="str">
        <f>IF(Замеры!AD54=0, " ", Замеры!AB54)</f>
        <v xml:space="preserve"> </v>
      </c>
      <c r="E60" s="29" t="str">
        <f>CONCATENATE(Замеры!T54,Замеры!W54,Замеры!V54)</f>
        <v/>
      </c>
      <c r="F60" s="30" t="str">
        <f>IF(Замеры!AD54=0," ","---")</f>
        <v xml:space="preserve"> </v>
      </c>
      <c r="G60" s="31" t="str">
        <f>IF(Замеры!AD54=0," ",Замеры!L54)</f>
        <v xml:space="preserve"> </v>
      </c>
      <c r="H60" s="31" t="str">
        <f>CONCATENATE(Замеры!AO54,Замеры!AE54,Замеры!AP54)</f>
        <v>0 0</v>
      </c>
      <c r="I60" s="29" t="str">
        <f>CONCATENATE(Замеры!AM54,Замеры!AE54,Замеры!AN54)</f>
        <v>0 0</v>
      </c>
      <c r="J60" s="31" t="str">
        <f>IF(Замеры!AD54=0," ",G60*2.55)</f>
        <v xml:space="preserve"> </v>
      </c>
      <c r="K60" s="29" t="str">
        <f>IF(Замеры!AD54=0," ",Замеры!AK54)</f>
        <v xml:space="preserve"> </v>
      </c>
      <c r="L60" s="29" t="str">
        <f>IF(Замеры!AD54=0," ",Замеры!AL54)</f>
        <v xml:space="preserve"> </v>
      </c>
      <c r="M60" s="29" t="str">
        <f>IF(Замеры!AD54=0," ",0.1)</f>
        <v xml:space="preserve"> </v>
      </c>
      <c r="N60" s="29" t="str">
        <f>IF(Замеры!AD54=0," ",Замеры!AD54)</f>
        <v xml:space="preserve"> </v>
      </c>
      <c r="O60" s="29" t="str">
        <f>Замеры!AE54</f>
        <v xml:space="preserve"> </v>
      </c>
      <c r="P60" s="29" t="str">
        <f>Замеры!AF54</f>
        <v xml:space="preserve"> </v>
      </c>
      <c r="Q60" s="29" t="str">
        <f>IF(Замеры!AD54=0," ","+")</f>
        <v xml:space="preserve"> </v>
      </c>
      <c r="R60" s="32">
        <f>Замеры!AC54</f>
        <v>0</v>
      </c>
      <c r="W60" s="33" t="e">
        <f t="shared" si="0"/>
        <v>#VALUE!</v>
      </c>
      <c r="X60" s="31" t="s">
        <v>72</v>
      </c>
      <c r="Y60" s="33" t="e">
        <f t="shared" si="1"/>
        <v>#VALUE!</v>
      </c>
      <c r="Z60" s="32"/>
    </row>
    <row r="61" spans="1:26" x14ac:dyDescent="0.3">
      <c r="A61" s="35">
        <f>IF(Замеры!B55=0, " ", Замеры!B55)</f>
        <v>52</v>
      </c>
      <c r="B61" s="37" t="str">
        <f>CONCATENATE(Замеры!D55,Замеры!F55)</f>
        <v>Группа от QF</v>
      </c>
      <c r="C61" s="35" t="str">
        <f>IF(Замеры!J55=0," ", Замеры!J55)</f>
        <v xml:space="preserve"> </v>
      </c>
      <c r="D61" s="29" t="str">
        <f>IF(Замеры!AD55=0, " ", Замеры!AB55)</f>
        <v xml:space="preserve"> </v>
      </c>
      <c r="E61" s="29" t="str">
        <f>CONCATENATE(Замеры!T55,Замеры!W55,Замеры!V55)</f>
        <v/>
      </c>
      <c r="F61" s="30" t="str">
        <f>IF(Замеры!AD55=0," ","---")</f>
        <v xml:space="preserve"> </v>
      </c>
      <c r="G61" s="31" t="str">
        <f>IF(Замеры!AD55=0," ",Замеры!L55)</f>
        <v xml:space="preserve"> </v>
      </c>
      <c r="H61" s="31" t="str">
        <f>CONCATENATE(Замеры!AO55,Замеры!AE55,Замеры!AP55)</f>
        <v>0 0</v>
      </c>
      <c r="I61" s="29" t="str">
        <f>CONCATENATE(Замеры!AM55,Замеры!AE55,Замеры!AN55)</f>
        <v>0 0</v>
      </c>
      <c r="J61" s="31" t="str">
        <f>IF(Замеры!AD55=0," ",G61*2.55)</f>
        <v xml:space="preserve"> </v>
      </c>
      <c r="K61" s="29" t="str">
        <f>IF(Замеры!AD55=0," ",Замеры!AK55)</f>
        <v xml:space="preserve"> </v>
      </c>
      <c r="L61" s="29" t="str">
        <f>IF(Замеры!AD55=0," ",Замеры!AL55)</f>
        <v xml:space="preserve"> </v>
      </c>
      <c r="M61" s="29" t="str">
        <f>IF(Замеры!AD55=0," ",0.1)</f>
        <v xml:space="preserve"> </v>
      </c>
      <c r="N61" s="29" t="str">
        <f>IF(Замеры!AD55=0," ",Замеры!AD55)</f>
        <v xml:space="preserve"> </v>
      </c>
      <c r="O61" s="29" t="str">
        <f>Замеры!AE55</f>
        <v xml:space="preserve"> </v>
      </c>
      <c r="P61" s="29" t="str">
        <f>Замеры!AF55</f>
        <v xml:space="preserve"> </v>
      </c>
      <c r="Q61" s="29" t="str">
        <f>IF(Замеры!AD55=0," ","+")</f>
        <v xml:space="preserve"> </v>
      </c>
      <c r="R61" s="32">
        <f>Замеры!AC55</f>
        <v>0</v>
      </c>
      <c r="W61" s="33" t="e">
        <f t="shared" si="0"/>
        <v>#VALUE!</v>
      </c>
      <c r="X61" s="31" t="s">
        <v>72</v>
      </c>
      <c r="Y61" s="33" t="e">
        <f t="shared" si="1"/>
        <v>#VALUE!</v>
      </c>
      <c r="Z61" s="32"/>
    </row>
    <row r="62" spans="1:26" x14ac:dyDescent="0.3">
      <c r="A62" s="35">
        <f>IF(Замеры!B56=0, " ", Замеры!B56)</f>
        <v>53</v>
      </c>
      <c r="B62" s="37" t="str">
        <f>CONCATENATE(Замеры!D56,Замеры!F56)</f>
        <v>Группа от QF</v>
      </c>
      <c r="C62" s="35" t="str">
        <f>IF(Замеры!J56=0," ", Замеры!J56)</f>
        <v xml:space="preserve"> </v>
      </c>
      <c r="D62" s="29" t="str">
        <f>IF(Замеры!AD56=0, " ", Замеры!AB56)</f>
        <v xml:space="preserve"> </v>
      </c>
      <c r="E62" s="29" t="str">
        <f>CONCATENATE(Замеры!T56,Замеры!W56,Замеры!V56)</f>
        <v/>
      </c>
      <c r="F62" s="30" t="str">
        <f>IF(Замеры!AD56=0," ","---")</f>
        <v xml:space="preserve"> </v>
      </c>
      <c r="G62" s="31" t="str">
        <f>IF(Замеры!AD56=0," ",Замеры!L56)</f>
        <v xml:space="preserve"> </v>
      </c>
      <c r="H62" s="31" t="str">
        <f>CONCATENATE(Замеры!AO56,Замеры!AE56,Замеры!AP56)</f>
        <v>0 0</v>
      </c>
      <c r="I62" s="29" t="str">
        <f>CONCATENATE(Замеры!AM56,Замеры!AE56,Замеры!AN56)</f>
        <v>0 0</v>
      </c>
      <c r="J62" s="31" t="str">
        <f>IF(Замеры!AD56=0," ",G62*2.55)</f>
        <v xml:space="preserve"> </v>
      </c>
      <c r="K62" s="29" t="str">
        <f>IF(Замеры!AD56=0," ",Замеры!AK56)</f>
        <v xml:space="preserve"> </v>
      </c>
      <c r="L62" s="29" t="str">
        <f>IF(Замеры!AD56=0," ",Замеры!AL56)</f>
        <v xml:space="preserve"> </v>
      </c>
      <c r="M62" s="29" t="str">
        <f>IF(Замеры!AD56=0," ",0.1)</f>
        <v xml:space="preserve"> </v>
      </c>
      <c r="N62" s="29" t="str">
        <f>IF(Замеры!AD56=0," ",Замеры!AD56)</f>
        <v xml:space="preserve"> </v>
      </c>
      <c r="O62" s="29" t="str">
        <f>Замеры!AE56</f>
        <v xml:space="preserve"> </v>
      </c>
      <c r="P62" s="29" t="str">
        <f>Замеры!AF56</f>
        <v xml:space="preserve"> </v>
      </c>
      <c r="Q62" s="29" t="str">
        <f>IF(Замеры!AD56=0," ","+")</f>
        <v xml:space="preserve"> </v>
      </c>
      <c r="R62" s="32">
        <f>Замеры!AC56</f>
        <v>0</v>
      </c>
      <c r="W62" s="33" t="e">
        <f t="shared" si="0"/>
        <v>#VALUE!</v>
      </c>
      <c r="X62" s="31" t="s">
        <v>72</v>
      </c>
      <c r="Y62" s="33" t="e">
        <f t="shared" si="1"/>
        <v>#VALUE!</v>
      </c>
      <c r="Z62" s="32"/>
    </row>
    <row r="63" spans="1:26" x14ac:dyDescent="0.3">
      <c r="A63" s="35">
        <f>IF(Замеры!B57=0, " ", Замеры!B57)</f>
        <v>54</v>
      </c>
      <c r="B63" s="37" t="str">
        <f>CONCATENATE(Замеры!D57,Замеры!F57)</f>
        <v>Группа от QF</v>
      </c>
      <c r="C63" s="35" t="str">
        <f>IF(Замеры!J57=0," ", Замеры!J57)</f>
        <v xml:space="preserve"> </v>
      </c>
      <c r="D63" s="29" t="str">
        <f>IF(Замеры!AD57=0, " ", Замеры!AB57)</f>
        <v xml:space="preserve"> </v>
      </c>
      <c r="E63" s="29" t="str">
        <f>CONCATENATE(Замеры!T57,Замеры!W57,Замеры!V57)</f>
        <v/>
      </c>
      <c r="F63" s="30" t="str">
        <f>IF(Замеры!AD57=0," ","---")</f>
        <v xml:space="preserve"> </v>
      </c>
      <c r="G63" s="31" t="str">
        <f>IF(Замеры!AD57=0," ",Замеры!L57)</f>
        <v xml:space="preserve"> </v>
      </c>
      <c r="H63" s="31" t="str">
        <f>CONCATENATE(Замеры!AO57,Замеры!AE57,Замеры!AP57)</f>
        <v>0 0</v>
      </c>
      <c r="I63" s="29" t="str">
        <f>CONCATENATE(Замеры!AM57,Замеры!AE57,Замеры!AN57)</f>
        <v>0 0</v>
      </c>
      <c r="J63" s="31" t="str">
        <f>IF(Замеры!AD57=0," ",G63*2.55)</f>
        <v xml:space="preserve"> </v>
      </c>
      <c r="K63" s="29" t="str">
        <f>IF(Замеры!AD57=0," ",Замеры!AK57)</f>
        <v xml:space="preserve"> </v>
      </c>
      <c r="L63" s="29" t="str">
        <f>IF(Замеры!AD57=0," ",Замеры!AL57)</f>
        <v xml:space="preserve"> </v>
      </c>
      <c r="M63" s="29" t="str">
        <f>IF(Замеры!AD57=0," ",0.1)</f>
        <v xml:space="preserve"> </v>
      </c>
      <c r="N63" s="29" t="str">
        <f>IF(Замеры!AD57=0," ",Замеры!AD57)</f>
        <v xml:space="preserve"> </v>
      </c>
      <c r="O63" s="29" t="str">
        <f>Замеры!AE57</f>
        <v xml:space="preserve"> </v>
      </c>
      <c r="P63" s="29" t="str">
        <f>Замеры!AF57</f>
        <v xml:space="preserve"> </v>
      </c>
      <c r="Q63" s="29" t="str">
        <f>IF(Замеры!AD57=0," ","+")</f>
        <v xml:space="preserve"> </v>
      </c>
      <c r="R63" s="32">
        <f>Замеры!AC57</f>
        <v>0</v>
      </c>
      <c r="W63" s="33" t="e">
        <f t="shared" si="0"/>
        <v>#VALUE!</v>
      </c>
      <c r="X63" s="31" t="s">
        <v>72</v>
      </c>
      <c r="Y63" s="33" t="e">
        <f t="shared" si="1"/>
        <v>#VALUE!</v>
      </c>
      <c r="Z63" s="32"/>
    </row>
    <row r="64" spans="1:26" x14ac:dyDescent="0.3">
      <c r="A64" s="35">
        <f>IF(Замеры!B58=0, " ", Замеры!B58)</f>
        <v>55</v>
      </c>
      <c r="B64" s="37" t="str">
        <f>CONCATENATE(Замеры!D58,Замеры!F58)</f>
        <v>Группа от QF</v>
      </c>
      <c r="C64" s="35" t="str">
        <f>IF(Замеры!J58=0," ", Замеры!J58)</f>
        <v xml:space="preserve"> </v>
      </c>
      <c r="D64" s="29" t="str">
        <f>IF(Замеры!AD58=0, " ", Замеры!AB58)</f>
        <v xml:space="preserve"> </v>
      </c>
      <c r="E64" s="29" t="str">
        <f>CONCATENATE(Замеры!T58,Замеры!W58,Замеры!V58)</f>
        <v/>
      </c>
      <c r="F64" s="30" t="str">
        <f>IF(Замеры!AD58=0," ","---")</f>
        <v xml:space="preserve"> </v>
      </c>
      <c r="G64" s="31" t="str">
        <f>IF(Замеры!AD58=0," ",Замеры!L58)</f>
        <v xml:space="preserve"> </v>
      </c>
      <c r="H64" s="31" t="str">
        <f>CONCATENATE(Замеры!AO58,Замеры!AE58,Замеры!AP58)</f>
        <v>0 0</v>
      </c>
      <c r="I64" s="29" t="str">
        <f>CONCATENATE(Замеры!AM58,Замеры!AE58,Замеры!AN58)</f>
        <v>0 0</v>
      </c>
      <c r="J64" s="31" t="str">
        <f>IF(Замеры!AD58=0," ",G64*2.55)</f>
        <v xml:space="preserve"> </v>
      </c>
      <c r="K64" s="29" t="str">
        <f>IF(Замеры!AD58=0," ",Замеры!AK58)</f>
        <v xml:space="preserve"> </v>
      </c>
      <c r="L64" s="29" t="str">
        <f>IF(Замеры!AD58=0," ",Замеры!AL58)</f>
        <v xml:space="preserve"> </v>
      </c>
      <c r="M64" s="29" t="str">
        <f>IF(Замеры!AD58=0," ",0.1)</f>
        <v xml:space="preserve"> </v>
      </c>
      <c r="N64" s="29" t="str">
        <f>IF(Замеры!AD58=0," ",Замеры!AD58)</f>
        <v xml:space="preserve"> </v>
      </c>
      <c r="O64" s="29" t="str">
        <f>Замеры!AE58</f>
        <v xml:space="preserve"> </v>
      </c>
      <c r="P64" s="29" t="str">
        <f>Замеры!AF58</f>
        <v xml:space="preserve"> </v>
      </c>
      <c r="Q64" s="29" t="str">
        <f>IF(Замеры!AD58=0," ","+")</f>
        <v xml:space="preserve"> </v>
      </c>
      <c r="R64" s="32">
        <f>Замеры!AC58</f>
        <v>0</v>
      </c>
      <c r="W64" s="33" t="e">
        <f t="shared" si="0"/>
        <v>#VALUE!</v>
      </c>
      <c r="X64" s="31" t="s">
        <v>72</v>
      </c>
      <c r="Y64" s="33" t="e">
        <f t="shared" si="1"/>
        <v>#VALUE!</v>
      </c>
      <c r="Z64" s="32"/>
    </row>
    <row r="65" spans="1:26" x14ac:dyDescent="0.3">
      <c r="A65" s="35">
        <f>IF(Замеры!B59=0, " ", Замеры!B59)</f>
        <v>56</v>
      </c>
      <c r="B65" s="37" t="str">
        <f>CONCATENATE(Замеры!D59,Замеры!F59)</f>
        <v>Группа от QF</v>
      </c>
      <c r="C65" s="35" t="str">
        <f>IF(Замеры!J59=0," ", Замеры!J59)</f>
        <v xml:space="preserve"> </v>
      </c>
      <c r="D65" s="29" t="str">
        <f>IF(Замеры!AD59=0, " ", Замеры!AB59)</f>
        <v xml:space="preserve"> </v>
      </c>
      <c r="E65" s="29" t="str">
        <f>CONCATENATE(Замеры!T59,Замеры!W59,Замеры!V59)</f>
        <v/>
      </c>
      <c r="F65" s="30" t="str">
        <f>IF(Замеры!AD59=0," ","---")</f>
        <v xml:space="preserve"> </v>
      </c>
      <c r="G65" s="31" t="str">
        <f>IF(Замеры!AD59=0," ",Замеры!L59)</f>
        <v xml:space="preserve"> </v>
      </c>
      <c r="H65" s="31" t="str">
        <f>CONCATENATE(Замеры!AO59,Замеры!AE59,Замеры!AP59)</f>
        <v>0 0</v>
      </c>
      <c r="I65" s="29" t="str">
        <f>CONCATENATE(Замеры!AM59,Замеры!AE59,Замеры!AN59)</f>
        <v>0 0</v>
      </c>
      <c r="J65" s="31" t="str">
        <f>IF(Замеры!AD59=0," ",G65*2.55)</f>
        <v xml:space="preserve"> </v>
      </c>
      <c r="K65" s="29" t="str">
        <f>IF(Замеры!AD59=0," ",Замеры!AK59)</f>
        <v xml:space="preserve"> </v>
      </c>
      <c r="L65" s="29" t="str">
        <f>IF(Замеры!AD59=0," ",Замеры!AL59)</f>
        <v xml:space="preserve"> </v>
      </c>
      <c r="M65" s="29" t="str">
        <f>IF(Замеры!AD59=0," ",0.1)</f>
        <v xml:space="preserve"> </v>
      </c>
      <c r="N65" s="29" t="str">
        <f>IF(Замеры!AD59=0," ",Замеры!AD59)</f>
        <v xml:space="preserve"> </v>
      </c>
      <c r="O65" s="29" t="str">
        <f>Замеры!AE59</f>
        <v xml:space="preserve"> </v>
      </c>
      <c r="P65" s="29" t="str">
        <f>Замеры!AF59</f>
        <v xml:space="preserve"> </v>
      </c>
      <c r="Q65" s="29" t="str">
        <f>IF(Замеры!AD59=0," ","+")</f>
        <v xml:space="preserve"> </v>
      </c>
      <c r="R65" s="32">
        <f>Замеры!AC59</f>
        <v>0</v>
      </c>
      <c r="W65" s="33" t="e">
        <f t="shared" si="0"/>
        <v>#VALUE!</v>
      </c>
      <c r="X65" s="31" t="s">
        <v>72</v>
      </c>
      <c r="Y65" s="33" t="e">
        <f t="shared" si="1"/>
        <v>#VALUE!</v>
      </c>
      <c r="Z65" s="32"/>
    </row>
    <row r="66" spans="1:26" x14ac:dyDescent="0.3">
      <c r="A66" s="35">
        <f>IF(Замеры!B60=0, " ", Замеры!B60)</f>
        <v>57</v>
      </c>
      <c r="B66" s="37" t="str">
        <f>CONCATENATE(Замеры!D60,Замеры!F60)</f>
        <v>Группа от QF</v>
      </c>
      <c r="C66" s="35" t="str">
        <f>IF(Замеры!J60=0," ", Замеры!J60)</f>
        <v xml:space="preserve"> </v>
      </c>
      <c r="D66" s="29" t="str">
        <f>IF(Замеры!AD60=0, " ", Замеры!AB60)</f>
        <v xml:space="preserve"> </v>
      </c>
      <c r="E66" s="29" t="str">
        <f>CONCATENATE(Замеры!T60,Замеры!W60,Замеры!V60)</f>
        <v/>
      </c>
      <c r="F66" s="30" t="str">
        <f>IF(Замеры!AD60=0," ","---")</f>
        <v xml:space="preserve"> </v>
      </c>
      <c r="G66" s="31" t="str">
        <f>IF(Замеры!AD60=0," ",Замеры!L60)</f>
        <v xml:space="preserve"> </v>
      </c>
      <c r="H66" s="31" t="str">
        <f>CONCATENATE(Замеры!AO60,Замеры!AE60,Замеры!AP60)</f>
        <v>0 0</v>
      </c>
      <c r="I66" s="29" t="str">
        <f>CONCATENATE(Замеры!AM60,Замеры!AE60,Замеры!AN60)</f>
        <v>0 0</v>
      </c>
      <c r="J66" s="31" t="str">
        <f>IF(Замеры!AD60=0," ",G66*2.55)</f>
        <v xml:space="preserve"> </v>
      </c>
      <c r="K66" s="29" t="str">
        <f>IF(Замеры!AD60=0," ",Замеры!AK60)</f>
        <v xml:space="preserve"> </v>
      </c>
      <c r="L66" s="29" t="str">
        <f>IF(Замеры!AD60=0," ",Замеры!AL60)</f>
        <v xml:space="preserve"> </v>
      </c>
      <c r="M66" s="29" t="str">
        <f>IF(Замеры!AD60=0," ",0.1)</f>
        <v xml:space="preserve"> </v>
      </c>
      <c r="N66" s="29" t="str">
        <f>IF(Замеры!AD60=0," ",Замеры!AD60)</f>
        <v xml:space="preserve"> </v>
      </c>
      <c r="O66" s="29" t="str">
        <f>Замеры!AE60</f>
        <v xml:space="preserve"> </v>
      </c>
      <c r="P66" s="29" t="str">
        <f>Замеры!AF60</f>
        <v xml:space="preserve"> </v>
      </c>
      <c r="Q66" s="29" t="str">
        <f>IF(Замеры!AD60=0," ","+")</f>
        <v xml:space="preserve"> </v>
      </c>
      <c r="R66" s="32">
        <f>Замеры!AC60</f>
        <v>0</v>
      </c>
      <c r="W66" s="33" t="e">
        <f t="shared" si="0"/>
        <v>#VALUE!</v>
      </c>
      <c r="X66" s="31" t="s">
        <v>72</v>
      </c>
      <c r="Y66" s="33" t="e">
        <f t="shared" si="1"/>
        <v>#VALUE!</v>
      </c>
      <c r="Z66" s="32"/>
    </row>
    <row r="67" spans="1:26" x14ac:dyDescent="0.3">
      <c r="A67" s="35">
        <f>IF(Замеры!B61=0, " ", Замеры!B61)</f>
        <v>58</v>
      </c>
      <c r="B67" s="37" t="str">
        <f>CONCATENATE(Замеры!D61,Замеры!F61)</f>
        <v>Группа от QF</v>
      </c>
      <c r="C67" s="35" t="str">
        <f>IF(Замеры!J61=0," ", Замеры!J61)</f>
        <v xml:space="preserve"> </v>
      </c>
      <c r="D67" s="29" t="str">
        <f>IF(Замеры!AD61=0, " ", Замеры!AB61)</f>
        <v xml:space="preserve"> </v>
      </c>
      <c r="E67" s="29" t="str">
        <f>CONCATENATE(Замеры!T61,Замеры!W61,Замеры!V61)</f>
        <v/>
      </c>
      <c r="F67" s="30" t="str">
        <f>IF(Замеры!AD61=0," ","---")</f>
        <v xml:space="preserve"> </v>
      </c>
      <c r="G67" s="31" t="str">
        <f>IF(Замеры!AD61=0," ",Замеры!L61)</f>
        <v xml:space="preserve"> </v>
      </c>
      <c r="H67" s="31" t="str">
        <f>CONCATENATE(Замеры!AO61,Замеры!AE61,Замеры!AP61)</f>
        <v>0 0</v>
      </c>
      <c r="I67" s="29" t="str">
        <f>CONCATENATE(Замеры!AM61,Замеры!AE61,Замеры!AN61)</f>
        <v>0 0</v>
      </c>
      <c r="J67" s="31" t="str">
        <f>IF(Замеры!AD61=0," ",G67*2.55)</f>
        <v xml:space="preserve"> </v>
      </c>
      <c r="K67" s="29" t="str">
        <f>IF(Замеры!AD61=0," ",Замеры!AK61)</f>
        <v xml:space="preserve"> </v>
      </c>
      <c r="L67" s="29" t="str">
        <f>IF(Замеры!AD61=0," ",Замеры!AL61)</f>
        <v xml:space="preserve"> </v>
      </c>
      <c r="M67" s="29" t="str">
        <f>IF(Замеры!AD61=0," ",0.1)</f>
        <v xml:space="preserve"> </v>
      </c>
      <c r="N67" s="29" t="str">
        <f>IF(Замеры!AD61=0," ",Замеры!AD61)</f>
        <v xml:space="preserve"> </v>
      </c>
      <c r="O67" s="29" t="str">
        <f>Замеры!AE61</f>
        <v xml:space="preserve"> </v>
      </c>
      <c r="P67" s="29" t="str">
        <f>Замеры!AF61</f>
        <v xml:space="preserve"> </v>
      </c>
      <c r="Q67" s="29" t="str">
        <f>IF(Замеры!AD61=0," ","+")</f>
        <v xml:space="preserve"> </v>
      </c>
      <c r="R67" s="32">
        <f>Замеры!AC61</f>
        <v>0</v>
      </c>
      <c r="W67" s="33" t="e">
        <f t="shared" si="0"/>
        <v>#VALUE!</v>
      </c>
      <c r="X67" s="31" t="s">
        <v>72</v>
      </c>
      <c r="Y67" s="33" t="e">
        <f t="shared" si="1"/>
        <v>#VALUE!</v>
      </c>
      <c r="Z67" s="32"/>
    </row>
    <row r="68" spans="1:26" x14ac:dyDescent="0.3">
      <c r="A68" s="35">
        <f>IF(Замеры!B62=0, " ", Замеры!B62)</f>
        <v>59</v>
      </c>
      <c r="B68" s="37" t="str">
        <f>CONCATENATE(Замеры!D62,Замеры!F62)</f>
        <v>Группа от QF</v>
      </c>
      <c r="C68" s="35" t="str">
        <f>IF(Замеры!J62=0," ", Замеры!J62)</f>
        <v xml:space="preserve"> </v>
      </c>
      <c r="D68" s="29" t="str">
        <f>IF(Замеры!AD62=0, " ", Замеры!AB62)</f>
        <v xml:space="preserve"> </v>
      </c>
      <c r="E68" s="29" t="str">
        <f>CONCATENATE(Замеры!T62,Замеры!W62,Замеры!V62)</f>
        <v/>
      </c>
      <c r="F68" s="30" t="str">
        <f>IF(Замеры!AD62=0," ","---")</f>
        <v xml:space="preserve"> </v>
      </c>
      <c r="G68" s="31" t="str">
        <f>IF(Замеры!AD62=0," ",Замеры!L62)</f>
        <v xml:space="preserve"> </v>
      </c>
      <c r="H68" s="31" t="str">
        <f>CONCATENATE(Замеры!AO62,Замеры!AE62,Замеры!AP62)</f>
        <v>0 0</v>
      </c>
      <c r="I68" s="29" t="str">
        <f>CONCATENATE(Замеры!AM62,Замеры!AE62,Замеры!AN62)</f>
        <v>0 0</v>
      </c>
      <c r="J68" s="31" t="str">
        <f>IF(Замеры!AD62=0," ",G68*2.55)</f>
        <v xml:space="preserve"> </v>
      </c>
      <c r="K68" s="29" t="str">
        <f>IF(Замеры!AD62=0," ",Замеры!AK62)</f>
        <v xml:space="preserve"> </v>
      </c>
      <c r="L68" s="29" t="str">
        <f>IF(Замеры!AD62=0," ",Замеры!AL62)</f>
        <v xml:space="preserve"> </v>
      </c>
      <c r="M68" s="29" t="str">
        <f>IF(Замеры!AD62=0," ",0.1)</f>
        <v xml:space="preserve"> </v>
      </c>
      <c r="N68" s="29" t="str">
        <f>IF(Замеры!AD62=0," ",Замеры!AD62)</f>
        <v xml:space="preserve"> </v>
      </c>
      <c r="O68" s="29" t="str">
        <f>Замеры!AE62</f>
        <v xml:space="preserve"> </v>
      </c>
      <c r="P68" s="29" t="str">
        <f>Замеры!AF62</f>
        <v xml:space="preserve"> </v>
      </c>
      <c r="Q68" s="29" t="str">
        <f>IF(Замеры!AD62=0," ","+")</f>
        <v xml:space="preserve"> </v>
      </c>
      <c r="R68" s="32">
        <f>Замеры!AC62</f>
        <v>0</v>
      </c>
      <c r="W68" s="33" t="e">
        <f t="shared" si="0"/>
        <v>#VALUE!</v>
      </c>
      <c r="X68" s="31" t="s">
        <v>72</v>
      </c>
      <c r="Y68" s="33" t="e">
        <f t="shared" si="1"/>
        <v>#VALUE!</v>
      </c>
      <c r="Z68" s="32"/>
    </row>
    <row r="69" spans="1:26" x14ac:dyDescent="0.3">
      <c r="A69" s="35">
        <f>IF(Замеры!B63=0, " ", Замеры!B63)</f>
        <v>60</v>
      </c>
      <c r="B69" s="37" t="str">
        <f>CONCATENATE(Замеры!D63,Замеры!F63)</f>
        <v>Группа от QF</v>
      </c>
      <c r="C69" s="35" t="str">
        <f>IF(Замеры!J63=0," ", Замеры!J63)</f>
        <v xml:space="preserve"> </v>
      </c>
      <c r="D69" s="29" t="str">
        <f>IF(Замеры!AD63=0, " ", Замеры!AB63)</f>
        <v xml:space="preserve"> </v>
      </c>
      <c r="E69" s="29" t="str">
        <f>CONCATENATE(Замеры!T63,Замеры!W63,Замеры!V63)</f>
        <v/>
      </c>
      <c r="F69" s="30" t="str">
        <f>IF(Замеры!AD63=0," ","---")</f>
        <v xml:space="preserve"> </v>
      </c>
      <c r="G69" s="31" t="str">
        <f>IF(Замеры!AD63=0," ",Замеры!L63)</f>
        <v xml:space="preserve"> </v>
      </c>
      <c r="H69" s="31" t="str">
        <f>CONCATENATE(Замеры!AO63,Замеры!AE63,Замеры!AP63)</f>
        <v>0 0</v>
      </c>
      <c r="I69" s="29" t="str">
        <f>CONCATENATE(Замеры!AM63,Замеры!AE63,Замеры!AN63)</f>
        <v>0 0</v>
      </c>
      <c r="J69" s="31" t="str">
        <f>IF(Замеры!AD63=0," ",G69*2.55)</f>
        <v xml:space="preserve"> </v>
      </c>
      <c r="K69" s="29" t="str">
        <f>IF(Замеры!AD63=0," ",Замеры!AK63)</f>
        <v xml:space="preserve"> </v>
      </c>
      <c r="L69" s="29" t="str">
        <f>IF(Замеры!AD63=0," ",Замеры!AL63)</f>
        <v xml:space="preserve"> </v>
      </c>
      <c r="M69" s="29" t="str">
        <f>IF(Замеры!AD63=0," ",0.1)</f>
        <v xml:space="preserve"> </v>
      </c>
      <c r="N69" s="29" t="str">
        <f>IF(Замеры!AD63=0," ",Замеры!AD63)</f>
        <v xml:space="preserve"> </v>
      </c>
      <c r="O69" s="29" t="str">
        <f>Замеры!AE63</f>
        <v xml:space="preserve"> </v>
      </c>
      <c r="P69" s="29" t="str">
        <f>Замеры!AF63</f>
        <v xml:space="preserve"> </v>
      </c>
      <c r="Q69" s="29" t="str">
        <f>IF(Замеры!AD63=0," ","+")</f>
        <v xml:space="preserve"> </v>
      </c>
      <c r="R69" s="32">
        <f>Замеры!AC63</f>
        <v>0</v>
      </c>
      <c r="W69" s="33" t="e">
        <f t="shared" si="0"/>
        <v>#VALUE!</v>
      </c>
      <c r="X69" s="31" t="s">
        <v>72</v>
      </c>
      <c r="Y69" s="33" t="e">
        <f t="shared" si="1"/>
        <v>#VALUE!</v>
      </c>
      <c r="Z69" s="32"/>
    </row>
    <row r="70" spans="1:26" x14ac:dyDescent="0.3">
      <c r="A70" s="35">
        <f>IF(Замеры!B64=0, " ", Замеры!B64)</f>
        <v>61</v>
      </c>
      <c r="B70" s="37" t="str">
        <f>CONCATENATE(Замеры!D64,Замеры!F64)</f>
        <v>Группа от QF</v>
      </c>
      <c r="C70" s="35" t="str">
        <f>IF(Замеры!J64=0," ", Замеры!J64)</f>
        <v xml:space="preserve"> </v>
      </c>
      <c r="D70" s="29" t="str">
        <f>IF(Замеры!AD64=0, " ", Замеры!AB64)</f>
        <v xml:space="preserve"> </v>
      </c>
      <c r="E70" s="29" t="str">
        <f>CONCATENATE(Замеры!T64,Замеры!W64,Замеры!V64)</f>
        <v/>
      </c>
      <c r="F70" s="30" t="str">
        <f>IF(Замеры!AD64=0," ","---")</f>
        <v xml:space="preserve"> </v>
      </c>
      <c r="G70" s="31" t="str">
        <f>IF(Замеры!AD64=0," ",Замеры!L64)</f>
        <v xml:space="preserve"> </v>
      </c>
      <c r="H70" s="31" t="str">
        <f>CONCATENATE(Замеры!AO64,Замеры!AE64,Замеры!AP64)</f>
        <v>0 0</v>
      </c>
      <c r="I70" s="29" t="str">
        <f>CONCATENATE(Замеры!AM64,Замеры!AE64,Замеры!AN64)</f>
        <v>0 0</v>
      </c>
      <c r="J70" s="31" t="str">
        <f>IF(Замеры!AD64=0," ",G70*2.55)</f>
        <v xml:space="preserve"> </v>
      </c>
      <c r="K70" s="29" t="str">
        <f>IF(Замеры!AD64=0," ",Замеры!AK64)</f>
        <v xml:space="preserve"> </v>
      </c>
      <c r="L70" s="29" t="str">
        <f>IF(Замеры!AD64=0," ",Замеры!AL64)</f>
        <v xml:space="preserve"> </v>
      </c>
      <c r="M70" s="29" t="str">
        <f>IF(Замеры!AD64=0," ",0.1)</f>
        <v xml:space="preserve"> </v>
      </c>
      <c r="N70" s="29" t="str">
        <f>IF(Замеры!AD64=0," ",Замеры!AD64)</f>
        <v xml:space="preserve"> </v>
      </c>
      <c r="O70" s="29" t="str">
        <f>Замеры!AE64</f>
        <v xml:space="preserve"> </v>
      </c>
      <c r="P70" s="29" t="str">
        <f>Замеры!AF64</f>
        <v xml:space="preserve"> </v>
      </c>
      <c r="Q70" s="29" t="str">
        <f>IF(Замеры!AD64=0," ","+")</f>
        <v xml:space="preserve"> </v>
      </c>
      <c r="R70" s="32">
        <f>Замеры!AC64</f>
        <v>0</v>
      </c>
      <c r="W70" s="33" t="e">
        <f t="shared" si="0"/>
        <v>#VALUE!</v>
      </c>
      <c r="X70" s="31" t="s">
        <v>72</v>
      </c>
      <c r="Y70" s="33" t="e">
        <f t="shared" si="1"/>
        <v>#VALUE!</v>
      </c>
      <c r="Z70" s="32"/>
    </row>
    <row r="71" spans="1:26" x14ac:dyDescent="0.3">
      <c r="A71" s="35">
        <f>IF(Замеры!B65=0, " ", Замеры!B65)</f>
        <v>62</v>
      </c>
      <c r="B71" s="37" t="str">
        <f>CONCATENATE(Замеры!D65,Замеры!F65)</f>
        <v>Группа от QF</v>
      </c>
      <c r="C71" s="35" t="str">
        <f>IF(Замеры!J65=0," ", Замеры!J65)</f>
        <v xml:space="preserve"> </v>
      </c>
      <c r="D71" s="29" t="str">
        <f>IF(Замеры!AD65=0, " ", Замеры!AB65)</f>
        <v xml:space="preserve"> </v>
      </c>
      <c r="E71" s="29" t="str">
        <f>CONCATENATE(Замеры!T65,Замеры!W65,Замеры!V65)</f>
        <v/>
      </c>
      <c r="F71" s="30" t="str">
        <f>IF(Замеры!AD65=0," ","---")</f>
        <v xml:space="preserve"> </v>
      </c>
      <c r="G71" s="31" t="str">
        <f>IF(Замеры!AD65=0," ",Замеры!L65)</f>
        <v xml:space="preserve"> </v>
      </c>
      <c r="H71" s="31" t="str">
        <f>CONCATENATE(Замеры!AO65,Замеры!AE65,Замеры!AP65)</f>
        <v>0 0</v>
      </c>
      <c r="I71" s="29" t="str">
        <f>CONCATENATE(Замеры!AM65,Замеры!AE65,Замеры!AN65)</f>
        <v>0 0</v>
      </c>
      <c r="J71" s="31" t="str">
        <f>IF(Замеры!AD65=0," ",G71*2.55)</f>
        <v xml:space="preserve"> </v>
      </c>
      <c r="K71" s="29" t="str">
        <f>IF(Замеры!AD65=0," ",Замеры!AK65)</f>
        <v xml:space="preserve"> </v>
      </c>
      <c r="L71" s="29" t="str">
        <f>IF(Замеры!AD65=0," ",Замеры!AL65)</f>
        <v xml:space="preserve"> </v>
      </c>
      <c r="M71" s="29" t="str">
        <f>IF(Замеры!AD65=0," ",0.1)</f>
        <v xml:space="preserve"> </v>
      </c>
      <c r="N71" s="29" t="str">
        <f>IF(Замеры!AD65=0," ",Замеры!AD65)</f>
        <v xml:space="preserve"> </v>
      </c>
      <c r="O71" s="29" t="str">
        <f>Замеры!AE65</f>
        <v xml:space="preserve"> </v>
      </c>
      <c r="P71" s="29" t="str">
        <f>Замеры!AF65</f>
        <v xml:space="preserve"> </v>
      </c>
      <c r="Q71" s="29" t="str">
        <f>IF(Замеры!AD65=0," ","+")</f>
        <v xml:space="preserve"> </v>
      </c>
      <c r="R71" s="32">
        <f>Замеры!AC65</f>
        <v>0</v>
      </c>
      <c r="W71" s="33" t="e">
        <f t="shared" si="0"/>
        <v>#VALUE!</v>
      </c>
      <c r="X71" s="31" t="s">
        <v>72</v>
      </c>
      <c r="Y71" s="33" t="e">
        <f t="shared" si="1"/>
        <v>#VALUE!</v>
      </c>
      <c r="Z71" s="32"/>
    </row>
    <row r="72" spans="1:26" x14ac:dyDescent="0.3">
      <c r="A72" s="35">
        <f>IF(Замеры!B66=0, " ", Замеры!B66)</f>
        <v>63</v>
      </c>
      <c r="B72" s="37" t="str">
        <f>CONCATENATE(Замеры!D66,Замеры!F66)</f>
        <v>Группа от QF</v>
      </c>
      <c r="C72" s="35" t="str">
        <f>IF(Замеры!J66=0," ", Замеры!J66)</f>
        <v xml:space="preserve"> </v>
      </c>
      <c r="D72" s="29" t="str">
        <f>IF(Замеры!AD66=0, " ", Замеры!AB66)</f>
        <v xml:space="preserve"> </v>
      </c>
      <c r="E72" s="29" t="str">
        <f>CONCATENATE(Замеры!T66,Замеры!W66,Замеры!V66)</f>
        <v/>
      </c>
      <c r="F72" s="30" t="str">
        <f>IF(Замеры!AD66=0," ","---")</f>
        <v xml:space="preserve"> </v>
      </c>
      <c r="G72" s="31" t="str">
        <f>IF(Замеры!AD66=0," ",Замеры!L66)</f>
        <v xml:space="preserve"> </v>
      </c>
      <c r="H72" s="31" t="str">
        <f>CONCATENATE(Замеры!AO66,Замеры!AE66,Замеры!AP66)</f>
        <v>0 0</v>
      </c>
      <c r="I72" s="29" t="str">
        <f>CONCATENATE(Замеры!AM66,Замеры!AE66,Замеры!AN66)</f>
        <v>0 0</v>
      </c>
      <c r="J72" s="31" t="str">
        <f>IF(Замеры!AD66=0," ",G72*2.55)</f>
        <v xml:space="preserve"> </v>
      </c>
      <c r="K72" s="29" t="str">
        <f>IF(Замеры!AD66=0," ",Замеры!AK66)</f>
        <v xml:space="preserve"> </v>
      </c>
      <c r="L72" s="29" t="str">
        <f>IF(Замеры!AD66=0," ",Замеры!AL66)</f>
        <v xml:space="preserve"> </v>
      </c>
      <c r="M72" s="29" t="str">
        <f>IF(Замеры!AD66=0," ",0.1)</f>
        <v xml:space="preserve"> </v>
      </c>
      <c r="N72" s="29" t="str">
        <f>IF(Замеры!AD66=0," ",Замеры!AD66)</f>
        <v xml:space="preserve"> </v>
      </c>
      <c r="O72" s="29" t="str">
        <f>Замеры!AE66</f>
        <v xml:space="preserve"> </v>
      </c>
      <c r="P72" s="29" t="str">
        <f>Замеры!AF66</f>
        <v xml:space="preserve"> </v>
      </c>
      <c r="Q72" s="29" t="str">
        <f>IF(Замеры!AD66=0," ","+")</f>
        <v xml:space="preserve"> </v>
      </c>
      <c r="R72" s="32">
        <f>Замеры!AC66</f>
        <v>0</v>
      </c>
      <c r="W72" s="33" t="e">
        <f t="shared" si="0"/>
        <v>#VALUE!</v>
      </c>
      <c r="X72" s="31" t="s">
        <v>72</v>
      </c>
      <c r="Y72" s="33" t="e">
        <f t="shared" si="1"/>
        <v>#VALUE!</v>
      </c>
      <c r="Z72" s="32"/>
    </row>
    <row r="73" spans="1:26" x14ac:dyDescent="0.3">
      <c r="A73" s="35">
        <f>IF(Замеры!B67=0, " ", Замеры!B67)</f>
        <v>64</v>
      </c>
      <c r="B73" s="37" t="str">
        <f>CONCATENATE(Замеры!D67,Замеры!F67)</f>
        <v>Группа от QF</v>
      </c>
      <c r="C73" s="35" t="str">
        <f>IF(Замеры!J67=0," ", Замеры!J67)</f>
        <v xml:space="preserve"> </v>
      </c>
      <c r="D73" s="29" t="str">
        <f>IF(Замеры!AD67=0, " ", Замеры!AB67)</f>
        <v xml:space="preserve"> </v>
      </c>
      <c r="E73" s="29" t="str">
        <f>CONCATENATE(Замеры!T67,Замеры!W67,Замеры!V67)</f>
        <v/>
      </c>
      <c r="F73" s="30" t="str">
        <f>IF(Замеры!AD67=0," ","---")</f>
        <v xml:space="preserve"> </v>
      </c>
      <c r="G73" s="31" t="str">
        <f>IF(Замеры!AD67=0," ",Замеры!L67)</f>
        <v xml:space="preserve"> </v>
      </c>
      <c r="H73" s="31" t="str">
        <f>CONCATENATE(Замеры!AO67,Замеры!AE67,Замеры!AP67)</f>
        <v>0 0</v>
      </c>
      <c r="I73" s="29" t="str">
        <f>CONCATENATE(Замеры!AM67,Замеры!AE67,Замеры!AN67)</f>
        <v>0 0</v>
      </c>
      <c r="J73" s="31" t="str">
        <f>IF(Замеры!AD67=0," ",G73*2.55)</f>
        <v xml:space="preserve"> </v>
      </c>
      <c r="K73" s="29" t="str">
        <f>IF(Замеры!AD67=0," ",Замеры!AK67)</f>
        <v xml:space="preserve"> </v>
      </c>
      <c r="L73" s="29" t="str">
        <f>IF(Замеры!AD67=0," ",Замеры!AL67)</f>
        <v xml:space="preserve"> </v>
      </c>
      <c r="M73" s="29" t="str">
        <f>IF(Замеры!AD67=0," ",0.1)</f>
        <v xml:space="preserve"> </v>
      </c>
      <c r="N73" s="29" t="str">
        <f>IF(Замеры!AD67=0," ",Замеры!AD67)</f>
        <v xml:space="preserve"> </v>
      </c>
      <c r="O73" s="29" t="str">
        <f>Замеры!AE67</f>
        <v xml:space="preserve"> </v>
      </c>
      <c r="P73" s="29" t="str">
        <f>Замеры!AF67</f>
        <v xml:space="preserve"> </v>
      </c>
      <c r="Q73" s="29" t="str">
        <f>IF(Замеры!AD67=0," ","+")</f>
        <v xml:space="preserve"> </v>
      </c>
      <c r="R73" s="32">
        <f>Замеры!AC67</f>
        <v>0</v>
      </c>
      <c r="W73" s="33" t="e">
        <f t="shared" si="0"/>
        <v>#VALUE!</v>
      </c>
      <c r="X73" s="31" t="s">
        <v>72</v>
      </c>
      <c r="Y73" s="33" t="e">
        <f t="shared" si="1"/>
        <v>#VALUE!</v>
      </c>
      <c r="Z73" s="32"/>
    </row>
    <row r="74" spans="1:26" x14ac:dyDescent="0.3">
      <c r="A74" s="35">
        <f>IF(Замеры!B68=0, " ", Замеры!B68)</f>
        <v>65</v>
      </c>
      <c r="B74" s="37" t="str">
        <f>CONCATENATE(Замеры!D68,Замеры!F68)</f>
        <v>Группа от QF</v>
      </c>
      <c r="C74" s="35" t="str">
        <f>IF(Замеры!J68=0," ", Замеры!J68)</f>
        <v xml:space="preserve"> </v>
      </c>
      <c r="D74" s="29" t="str">
        <f>IF(Замеры!AD68=0, " ", Замеры!AB68)</f>
        <v xml:space="preserve"> </v>
      </c>
      <c r="E74" s="29" t="str">
        <f>CONCATENATE(Замеры!T68,Замеры!W68,Замеры!V68)</f>
        <v/>
      </c>
      <c r="F74" s="30" t="str">
        <f>IF(Замеры!AD68=0," ","---")</f>
        <v xml:space="preserve"> </v>
      </c>
      <c r="G74" s="31" t="str">
        <f>IF(Замеры!AD68=0," ",Замеры!L68)</f>
        <v xml:space="preserve"> </v>
      </c>
      <c r="H74" s="31" t="str">
        <f>CONCATENATE(Замеры!AO68,Замеры!AE68,Замеры!AP68)</f>
        <v>0 0</v>
      </c>
      <c r="I74" s="29" t="str">
        <f>CONCATENATE(Замеры!AM68,Замеры!AE68,Замеры!AN68)</f>
        <v>0 0</v>
      </c>
      <c r="J74" s="31" t="str">
        <f>IF(Замеры!AD68=0," ",G74*2.55)</f>
        <v xml:space="preserve"> </v>
      </c>
      <c r="K74" s="29" t="str">
        <f>IF(Замеры!AD68=0," ",Замеры!AK68)</f>
        <v xml:space="preserve"> </v>
      </c>
      <c r="L74" s="29" t="str">
        <f>IF(Замеры!AD68=0," ",Замеры!AL68)</f>
        <v xml:space="preserve"> </v>
      </c>
      <c r="M74" s="29" t="str">
        <f>IF(Замеры!AD68=0," ",0.1)</f>
        <v xml:space="preserve"> </v>
      </c>
      <c r="N74" s="29" t="str">
        <f>IF(Замеры!AD68=0," ",Замеры!AD68)</f>
        <v xml:space="preserve"> </v>
      </c>
      <c r="O74" s="29" t="str">
        <f>Замеры!AE68</f>
        <v xml:space="preserve"> </v>
      </c>
      <c r="P74" s="29" t="str">
        <f>Замеры!AF68</f>
        <v xml:space="preserve"> </v>
      </c>
      <c r="Q74" s="29" t="str">
        <f>IF(Замеры!AD68=0," ","+")</f>
        <v xml:space="preserve"> </v>
      </c>
      <c r="R74" s="32">
        <f>Замеры!AC68</f>
        <v>0</v>
      </c>
      <c r="W74" s="33" t="e">
        <f t="shared" ref="W74:W137" si="2">G74*1.13</f>
        <v>#VALUE!</v>
      </c>
      <c r="X74" s="31" t="s">
        <v>72</v>
      </c>
      <c r="Y74" s="33" t="e">
        <f t="shared" ref="Y74:Y137" si="3">G74*1.45</f>
        <v>#VALUE!</v>
      </c>
      <c r="Z74" s="32"/>
    </row>
    <row r="75" spans="1:26" x14ac:dyDescent="0.3">
      <c r="A75" s="35">
        <f>IF(Замеры!B69=0, " ", Замеры!B69)</f>
        <v>66</v>
      </c>
      <c r="B75" s="37" t="str">
        <f>CONCATENATE(Замеры!D69,Замеры!F69)</f>
        <v>Группа от QF</v>
      </c>
      <c r="C75" s="35" t="str">
        <f>IF(Замеры!J69=0," ", Замеры!J69)</f>
        <v xml:space="preserve"> </v>
      </c>
      <c r="D75" s="29" t="str">
        <f>IF(Замеры!AD69=0, " ", Замеры!AB69)</f>
        <v xml:space="preserve"> </v>
      </c>
      <c r="E75" s="29" t="str">
        <f>CONCATENATE(Замеры!T69,Замеры!W69,Замеры!V69)</f>
        <v/>
      </c>
      <c r="F75" s="30" t="str">
        <f>IF(Замеры!AD69=0," ","---")</f>
        <v xml:space="preserve"> </v>
      </c>
      <c r="G75" s="31" t="str">
        <f>IF(Замеры!AD69=0," ",Замеры!L69)</f>
        <v xml:space="preserve"> </v>
      </c>
      <c r="H75" s="31" t="str">
        <f>CONCATENATE(Замеры!AO69,Замеры!AE69,Замеры!AP69)</f>
        <v>0 0</v>
      </c>
      <c r="I75" s="29" t="str">
        <f>CONCATENATE(Замеры!AM69,Замеры!AE69,Замеры!AN69)</f>
        <v>0 0</v>
      </c>
      <c r="J75" s="31" t="str">
        <f>IF(Замеры!AD69=0," ",G75*2.55)</f>
        <v xml:space="preserve"> </v>
      </c>
      <c r="K75" s="29" t="str">
        <f>IF(Замеры!AD69=0," ",Замеры!AK69)</f>
        <v xml:space="preserve"> </v>
      </c>
      <c r="L75" s="29" t="str">
        <f>IF(Замеры!AD69=0," ",Замеры!AL69)</f>
        <v xml:space="preserve"> </v>
      </c>
      <c r="M75" s="29" t="str">
        <f>IF(Замеры!AD69=0," ",0.1)</f>
        <v xml:space="preserve"> </v>
      </c>
      <c r="N75" s="29" t="str">
        <f>IF(Замеры!AD69=0," ",Замеры!AD69)</f>
        <v xml:space="preserve"> </v>
      </c>
      <c r="O75" s="29" t="str">
        <f>Замеры!AE69</f>
        <v xml:space="preserve"> </v>
      </c>
      <c r="P75" s="29" t="str">
        <f>Замеры!AF69</f>
        <v xml:space="preserve"> </v>
      </c>
      <c r="Q75" s="29" t="str">
        <f>IF(Замеры!AD69=0," ","+")</f>
        <v xml:space="preserve"> </v>
      </c>
      <c r="R75" s="32">
        <f>Замеры!AC69</f>
        <v>0</v>
      </c>
      <c r="W75" s="33" t="e">
        <f t="shared" si="2"/>
        <v>#VALUE!</v>
      </c>
      <c r="X75" s="31" t="s">
        <v>72</v>
      </c>
      <c r="Y75" s="33" t="e">
        <f t="shared" si="3"/>
        <v>#VALUE!</v>
      </c>
      <c r="Z75" s="32"/>
    </row>
    <row r="76" spans="1:26" x14ac:dyDescent="0.3">
      <c r="A76" s="35">
        <f>IF(Замеры!B70=0, " ", Замеры!B70)</f>
        <v>67</v>
      </c>
      <c r="B76" s="37" t="str">
        <f>CONCATENATE(Замеры!D70,Замеры!F70)</f>
        <v>Группа от QF</v>
      </c>
      <c r="C76" s="35" t="str">
        <f>IF(Замеры!J70=0," ", Замеры!J70)</f>
        <v xml:space="preserve"> </v>
      </c>
      <c r="D76" s="29" t="str">
        <f>IF(Замеры!AD70=0, " ", Замеры!AB70)</f>
        <v xml:space="preserve"> </v>
      </c>
      <c r="E76" s="29" t="str">
        <f>CONCATENATE(Замеры!T70,Замеры!W70,Замеры!V70)</f>
        <v/>
      </c>
      <c r="F76" s="30" t="str">
        <f>IF(Замеры!AD70=0," ","---")</f>
        <v xml:space="preserve"> </v>
      </c>
      <c r="G76" s="31" t="str">
        <f>IF(Замеры!AD70=0," ",Замеры!L70)</f>
        <v xml:space="preserve"> </v>
      </c>
      <c r="H76" s="31" t="str">
        <f>CONCATENATE(Замеры!AO70,Замеры!AE70,Замеры!AP70)</f>
        <v>0 0</v>
      </c>
      <c r="I76" s="29" t="str">
        <f>CONCATENATE(Замеры!AM70,Замеры!AE70,Замеры!AN70)</f>
        <v>0 0</v>
      </c>
      <c r="J76" s="31" t="str">
        <f>IF(Замеры!AD70=0," ",G76*2.55)</f>
        <v xml:space="preserve"> </v>
      </c>
      <c r="K76" s="29" t="str">
        <f>IF(Замеры!AD70=0," ",Замеры!AK70)</f>
        <v xml:space="preserve"> </v>
      </c>
      <c r="L76" s="29" t="str">
        <f>IF(Замеры!AD70=0," ",Замеры!AL70)</f>
        <v xml:space="preserve"> </v>
      </c>
      <c r="M76" s="29" t="str">
        <f>IF(Замеры!AD70=0," ",0.1)</f>
        <v xml:space="preserve"> </v>
      </c>
      <c r="N76" s="29" t="str">
        <f>IF(Замеры!AD70=0," ",Замеры!AD70)</f>
        <v xml:space="preserve"> </v>
      </c>
      <c r="O76" s="29" t="str">
        <f>Замеры!AE70</f>
        <v xml:space="preserve"> </v>
      </c>
      <c r="P76" s="29" t="str">
        <f>Замеры!AF70</f>
        <v xml:space="preserve"> </v>
      </c>
      <c r="Q76" s="29" t="str">
        <f>IF(Замеры!AD70=0," ","+")</f>
        <v xml:space="preserve"> </v>
      </c>
      <c r="R76" s="32">
        <f>Замеры!AC70</f>
        <v>0</v>
      </c>
      <c r="W76" s="33" t="e">
        <f t="shared" si="2"/>
        <v>#VALUE!</v>
      </c>
      <c r="X76" s="31" t="s">
        <v>72</v>
      </c>
      <c r="Y76" s="33" t="e">
        <f t="shared" si="3"/>
        <v>#VALUE!</v>
      </c>
      <c r="Z76" s="32"/>
    </row>
    <row r="77" spans="1:26" x14ac:dyDescent="0.3">
      <c r="A77" s="35">
        <f>IF(Замеры!B71=0, " ", Замеры!B71)</f>
        <v>68</v>
      </c>
      <c r="B77" s="37" t="str">
        <f>CONCATENATE(Замеры!D71,Замеры!F71)</f>
        <v>Группа от QF</v>
      </c>
      <c r="C77" s="35" t="str">
        <f>IF(Замеры!J71=0," ", Замеры!J71)</f>
        <v xml:space="preserve"> </v>
      </c>
      <c r="D77" s="29" t="str">
        <f>IF(Замеры!AD71=0, " ", Замеры!AB71)</f>
        <v xml:space="preserve"> </v>
      </c>
      <c r="E77" s="29" t="str">
        <f>CONCATENATE(Замеры!T71,Замеры!W71,Замеры!V71)</f>
        <v/>
      </c>
      <c r="F77" s="30" t="str">
        <f>IF(Замеры!AD71=0," ","---")</f>
        <v xml:space="preserve"> </v>
      </c>
      <c r="G77" s="31" t="str">
        <f>IF(Замеры!AD71=0," ",Замеры!L71)</f>
        <v xml:space="preserve"> </v>
      </c>
      <c r="H77" s="31" t="str">
        <f>CONCATENATE(Замеры!AO71,Замеры!AE71,Замеры!AP71)</f>
        <v>0 0</v>
      </c>
      <c r="I77" s="29" t="str">
        <f>CONCATENATE(Замеры!AM71,Замеры!AE71,Замеры!AN71)</f>
        <v>0 0</v>
      </c>
      <c r="J77" s="31" t="str">
        <f>IF(Замеры!AD71=0," ",G77*2.55)</f>
        <v xml:space="preserve"> </v>
      </c>
      <c r="K77" s="29" t="str">
        <f>IF(Замеры!AD71=0," ",Замеры!AK71)</f>
        <v xml:space="preserve"> </v>
      </c>
      <c r="L77" s="29" t="str">
        <f>IF(Замеры!AD71=0," ",Замеры!AL71)</f>
        <v xml:space="preserve"> </v>
      </c>
      <c r="M77" s="29" t="str">
        <f>IF(Замеры!AD71=0," ",0.1)</f>
        <v xml:space="preserve"> </v>
      </c>
      <c r="N77" s="29" t="str">
        <f>IF(Замеры!AD71=0," ",Замеры!AD71)</f>
        <v xml:space="preserve"> </v>
      </c>
      <c r="O77" s="29" t="str">
        <f>Замеры!AE71</f>
        <v xml:space="preserve"> </v>
      </c>
      <c r="P77" s="29" t="str">
        <f>Замеры!AF71</f>
        <v xml:space="preserve"> </v>
      </c>
      <c r="Q77" s="29" t="str">
        <f>IF(Замеры!AD71=0," ","+")</f>
        <v xml:space="preserve"> </v>
      </c>
      <c r="R77" s="32">
        <f>Замеры!AC71</f>
        <v>0</v>
      </c>
      <c r="W77" s="33" t="e">
        <f t="shared" si="2"/>
        <v>#VALUE!</v>
      </c>
      <c r="X77" s="31" t="s">
        <v>72</v>
      </c>
      <c r="Y77" s="33" t="e">
        <f t="shared" si="3"/>
        <v>#VALUE!</v>
      </c>
      <c r="Z77" s="32"/>
    </row>
    <row r="78" spans="1:26" x14ac:dyDescent="0.3">
      <c r="A78" s="35">
        <f>IF(Замеры!B72=0, " ", Замеры!B72)</f>
        <v>69</v>
      </c>
      <c r="B78" s="37" t="str">
        <f>CONCATENATE(Замеры!D72,Замеры!F72)</f>
        <v>Группа от QF</v>
      </c>
      <c r="C78" s="35" t="str">
        <f>IF(Замеры!J72=0," ", Замеры!J72)</f>
        <v xml:space="preserve"> </v>
      </c>
      <c r="D78" s="29" t="str">
        <f>IF(Замеры!AD72=0, " ", Замеры!AB72)</f>
        <v xml:space="preserve"> </v>
      </c>
      <c r="E78" s="29" t="str">
        <f>CONCATENATE(Замеры!T72,Замеры!W72,Замеры!V72)</f>
        <v/>
      </c>
      <c r="F78" s="30" t="str">
        <f>IF(Замеры!AD72=0," ","---")</f>
        <v xml:space="preserve"> </v>
      </c>
      <c r="G78" s="31" t="str">
        <f>IF(Замеры!AD72=0," ",Замеры!L72)</f>
        <v xml:space="preserve"> </v>
      </c>
      <c r="H78" s="31" t="str">
        <f>CONCATENATE(Замеры!AO72,Замеры!AE72,Замеры!AP72)</f>
        <v>0 0</v>
      </c>
      <c r="I78" s="29" t="str">
        <f>CONCATENATE(Замеры!AM72,Замеры!AE72,Замеры!AN72)</f>
        <v>0 0</v>
      </c>
      <c r="J78" s="31" t="str">
        <f>IF(Замеры!AD72=0," ",G78*2.55)</f>
        <v xml:space="preserve"> </v>
      </c>
      <c r="K78" s="29" t="str">
        <f>IF(Замеры!AD72=0," ",Замеры!AK72)</f>
        <v xml:space="preserve"> </v>
      </c>
      <c r="L78" s="29" t="str">
        <f>IF(Замеры!AD72=0," ",Замеры!AL72)</f>
        <v xml:space="preserve"> </v>
      </c>
      <c r="M78" s="29" t="str">
        <f>IF(Замеры!AD72=0," ",0.1)</f>
        <v xml:space="preserve"> </v>
      </c>
      <c r="N78" s="29" t="str">
        <f>IF(Замеры!AD72=0," ",Замеры!AD72)</f>
        <v xml:space="preserve"> </v>
      </c>
      <c r="O78" s="29" t="str">
        <f>Замеры!AE72</f>
        <v xml:space="preserve"> </v>
      </c>
      <c r="P78" s="29" t="str">
        <f>Замеры!AF72</f>
        <v xml:space="preserve"> </v>
      </c>
      <c r="Q78" s="29" t="str">
        <f>IF(Замеры!AD72=0," ","+")</f>
        <v xml:space="preserve"> </v>
      </c>
      <c r="R78" s="32">
        <f>Замеры!AC72</f>
        <v>0</v>
      </c>
      <c r="W78" s="33" t="e">
        <f t="shared" si="2"/>
        <v>#VALUE!</v>
      </c>
      <c r="X78" s="31" t="s">
        <v>72</v>
      </c>
      <c r="Y78" s="33" t="e">
        <f t="shared" si="3"/>
        <v>#VALUE!</v>
      </c>
      <c r="Z78" s="32"/>
    </row>
    <row r="79" spans="1:26" x14ac:dyDescent="0.3">
      <c r="A79" s="35">
        <f>IF(Замеры!B73=0, " ", Замеры!B73)</f>
        <v>70</v>
      </c>
      <c r="B79" s="37" t="str">
        <f>CONCATENATE(Замеры!D73,Замеры!F73)</f>
        <v>Группа от QF</v>
      </c>
      <c r="C79" s="35" t="str">
        <f>IF(Замеры!J73=0," ", Замеры!J73)</f>
        <v xml:space="preserve"> </v>
      </c>
      <c r="D79" s="29" t="str">
        <f>IF(Замеры!AD73=0, " ", Замеры!AB73)</f>
        <v xml:space="preserve"> </v>
      </c>
      <c r="E79" s="29" t="str">
        <f>CONCATENATE(Замеры!T73,Замеры!W73,Замеры!V73)</f>
        <v/>
      </c>
      <c r="F79" s="30" t="str">
        <f>IF(Замеры!AD73=0," ","---")</f>
        <v xml:space="preserve"> </v>
      </c>
      <c r="G79" s="31" t="str">
        <f>IF(Замеры!AD73=0," ",Замеры!L73)</f>
        <v xml:space="preserve"> </v>
      </c>
      <c r="H79" s="31" t="str">
        <f>CONCATENATE(Замеры!AO73,Замеры!AE73,Замеры!AP73)</f>
        <v>0 0</v>
      </c>
      <c r="I79" s="29" t="str">
        <f>CONCATENATE(Замеры!AM73,Замеры!AE73,Замеры!AN73)</f>
        <v>0 0</v>
      </c>
      <c r="J79" s="31" t="str">
        <f>IF(Замеры!AD73=0," ",G79*2.55)</f>
        <v xml:space="preserve"> </v>
      </c>
      <c r="K79" s="29" t="str">
        <f>IF(Замеры!AD73=0," ",Замеры!AK73)</f>
        <v xml:space="preserve"> </v>
      </c>
      <c r="L79" s="29" t="str">
        <f>IF(Замеры!AD73=0," ",Замеры!AL73)</f>
        <v xml:space="preserve"> </v>
      </c>
      <c r="M79" s="29" t="str">
        <f>IF(Замеры!AD73=0," ",0.1)</f>
        <v xml:space="preserve"> </v>
      </c>
      <c r="N79" s="29" t="str">
        <f>IF(Замеры!AD73=0," ",Замеры!AD73)</f>
        <v xml:space="preserve"> </v>
      </c>
      <c r="O79" s="29" t="str">
        <f>Замеры!AE73</f>
        <v xml:space="preserve"> </v>
      </c>
      <c r="P79" s="29" t="str">
        <f>Замеры!AF73</f>
        <v xml:space="preserve"> </v>
      </c>
      <c r="Q79" s="29" t="str">
        <f>IF(Замеры!AD73=0," ","+")</f>
        <v xml:space="preserve"> </v>
      </c>
      <c r="R79" s="32">
        <f>Замеры!AC73</f>
        <v>0</v>
      </c>
      <c r="W79" s="33" t="e">
        <f t="shared" si="2"/>
        <v>#VALUE!</v>
      </c>
      <c r="X79" s="31" t="s">
        <v>72</v>
      </c>
      <c r="Y79" s="33" t="e">
        <f t="shared" si="3"/>
        <v>#VALUE!</v>
      </c>
      <c r="Z79" s="32"/>
    </row>
    <row r="80" spans="1:26" x14ac:dyDescent="0.3">
      <c r="A80" s="35">
        <f>IF(Замеры!B74=0, " ", Замеры!B74)</f>
        <v>71</v>
      </c>
      <c r="B80" s="37" t="str">
        <f>CONCATENATE(Замеры!D74,Замеры!F74)</f>
        <v>Группа от QF</v>
      </c>
      <c r="C80" s="35" t="str">
        <f>IF(Замеры!J74=0," ", Замеры!J74)</f>
        <v xml:space="preserve"> </v>
      </c>
      <c r="D80" s="29" t="str">
        <f>IF(Замеры!AD74=0, " ", Замеры!AB74)</f>
        <v xml:space="preserve"> </v>
      </c>
      <c r="E80" s="29" t="str">
        <f>CONCATENATE(Замеры!T74,Замеры!W74,Замеры!V74)</f>
        <v/>
      </c>
      <c r="F80" s="30" t="str">
        <f>IF(Замеры!AD74=0," ","---")</f>
        <v xml:space="preserve"> </v>
      </c>
      <c r="G80" s="31" t="str">
        <f>IF(Замеры!AD74=0," ",Замеры!L74)</f>
        <v xml:space="preserve"> </v>
      </c>
      <c r="H80" s="31" t="str">
        <f>CONCATENATE(Замеры!AO74,Замеры!AE74,Замеры!AP74)</f>
        <v>0 0</v>
      </c>
      <c r="I80" s="29" t="str">
        <f>CONCATENATE(Замеры!AM74,Замеры!AE74,Замеры!AN74)</f>
        <v>0 0</v>
      </c>
      <c r="J80" s="31" t="str">
        <f>IF(Замеры!AD74=0," ",G80*2.55)</f>
        <v xml:space="preserve"> </v>
      </c>
      <c r="K80" s="29" t="str">
        <f>IF(Замеры!AD74=0," ",Замеры!AK74)</f>
        <v xml:space="preserve"> </v>
      </c>
      <c r="L80" s="29" t="str">
        <f>IF(Замеры!AD74=0," ",Замеры!AL74)</f>
        <v xml:space="preserve"> </v>
      </c>
      <c r="M80" s="29" t="str">
        <f>IF(Замеры!AD74=0," ",0.1)</f>
        <v xml:space="preserve"> </v>
      </c>
      <c r="N80" s="29" t="str">
        <f>IF(Замеры!AD74=0," ",Замеры!AD74)</f>
        <v xml:space="preserve"> </v>
      </c>
      <c r="O80" s="29" t="str">
        <f>Замеры!AE74</f>
        <v xml:space="preserve"> </v>
      </c>
      <c r="P80" s="29" t="str">
        <f>Замеры!AF74</f>
        <v xml:space="preserve"> </v>
      </c>
      <c r="Q80" s="29" t="str">
        <f>IF(Замеры!AD74=0," ","+")</f>
        <v xml:space="preserve"> </v>
      </c>
      <c r="R80" s="32">
        <f>Замеры!AC74</f>
        <v>0</v>
      </c>
      <c r="W80" s="33" t="e">
        <f t="shared" si="2"/>
        <v>#VALUE!</v>
      </c>
      <c r="X80" s="31" t="s">
        <v>72</v>
      </c>
      <c r="Y80" s="33" t="e">
        <f t="shared" si="3"/>
        <v>#VALUE!</v>
      </c>
      <c r="Z80" s="32"/>
    </row>
    <row r="81" spans="1:26" x14ac:dyDescent="0.3">
      <c r="A81" s="35">
        <f>IF(Замеры!B75=0, " ", Замеры!B75)</f>
        <v>72</v>
      </c>
      <c r="B81" s="37" t="str">
        <f>CONCATENATE(Замеры!D75,Замеры!F75)</f>
        <v>Группа от QF</v>
      </c>
      <c r="C81" s="35" t="str">
        <f>IF(Замеры!J75=0," ", Замеры!J75)</f>
        <v xml:space="preserve"> </v>
      </c>
      <c r="D81" s="29" t="str">
        <f>IF(Замеры!AD75=0, " ", Замеры!AB75)</f>
        <v xml:space="preserve"> </v>
      </c>
      <c r="E81" s="29" t="str">
        <f>CONCATENATE(Замеры!T75,Замеры!W75,Замеры!V75)</f>
        <v/>
      </c>
      <c r="F81" s="30" t="str">
        <f>IF(Замеры!AD75=0," ","---")</f>
        <v xml:space="preserve"> </v>
      </c>
      <c r="G81" s="31" t="str">
        <f>IF(Замеры!AD75=0," ",Замеры!L75)</f>
        <v xml:space="preserve"> </v>
      </c>
      <c r="H81" s="31" t="str">
        <f>CONCATENATE(Замеры!AO75,Замеры!AE75,Замеры!AP75)</f>
        <v>0 0</v>
      </c>
      <c r="I81" s="29" t="str">
        <f>CONCATENATE(Замеры!AM75,Замеры!AE75,Замеры!AN75)</f>
        <v>0 0</v>
      </c>
      <c r="J81" s="31" t="str">
        <f>IF(Замеры!AD75=0," ",G81*2.55)</f>
        <v xml:space="preserve"> </v>
      </c>
      <c r="K81" s="29" t="str">
        <f>IF(Замеры!AD75=0," ",Замеры!AK75)</f>
        <v xml:space="preserve"> </v>
      </c>
      <c r="L81" s="29" t="str">
        <f>IF(Замеры!AD75=0," ",Замеры!AL75)</f>
        <v xml:space="preserve"> </v>
      </c>
      <c r="M81" s="29" t="str">
        <f>IF(Замеры!AD75=0," ",0.1)</f>
        <v xml:space="preserve"> </v>
      </c>
      <c r="N81" s="29" t="str">
        <f>IF(Замеры!AD75=0," ",Замеры!AD75)</f>
        <v xml:space="preserve"> </v>
      </c>
      <c r="O81" s="29" t="str">
        <f>Замеры!AE75</f>
        <v xml:space="preserve"> </v>
      </c>
      <c r="P81" s="29" t="str">
        <f>Замеры!AF75</f>
        <v xml:space="preserve"> </v>
      </c>
      <c r="Q81" s="29" t="str">
        <f>IF(Замеры!AD75=0," ","+")</f>
        <v xml:space="preserve"> </v>
      </c>
      <c r="R81" s="32">
        <f>Замеры!AC75</f>
        <v>0</v>
      </c>
      <c r="W81" s="33" t="e">
        <f t="shared" si="2"/>
        <v>#VALUE!</v>
      </c>
      <c r="X81" s="31" t="s">
        <v>72</v>
      </c>
      <c r="Y81" s="33" t="e">
        <f t="shared" si="3"/>
        <v>#VALUE!</v>
      </c>
      <c r="Z81" s="32"/>
    </row>
    <row r="82" spans="1:26" x14ac:dyDescent="0.3">
      <c r="A82" s="35">
        <f>IF(Замеры!B76=0, " ", Замеры!B76)</f>
        <v>73</v>
      </c>
      <c r="B82" s="37" t="str">
        <f>CONCATENATE(Замеры!D76,Замеры!F76)</f>
        <v>Группа от QF</v>
      </c>
      <c r="C82" s="35" t="str">
        <f>IF(Замеры!J76=0," ", Замеры!J76)</f>
        <v xml:space="preserve"> </v>
      </c>
      <c r="D82" s="29" t="str">
        <f>IF(Замеры!AD76=0, " ", Замеры!AB76)</f>
        <v xml:space="preserve"> </v>
      </c>
      <c r="E82" s="29" t="str">
        <f>CONCATENATE(Замеры!T76,Замеры!W76,Замеры!V76)</f>
        <v/>
      </c>
      <c r="F82" s="30" t="str">
        <f>IF(Замеры!AD76=0," ","---")</f>
        <v xml:space="preserve"> </v>
      </c>
      <c r="G82" s="31" t="str">
        <f>IF(Замеры!AD76=0," ",Замеры!L76)</f>
        <v xml:space="preserve"> </v>
      </c>
      <c r="H82" s="31" t="str">
        <f>CONCATENATE(Замеры!AO76,Замеры!AE76,Замеры!AP76)</f>
        <v>0 0</v>
      </c>
      <c r="I82" s="29" t="str">
        <f>CONCATENATE(Замеры!AM76,Замеры!AE76,Замеры!AN76)</f>
        <v>0 0</v>
      </c>
      <c r="J82" s="31" t="str">
        <f>IF(Замеры!AD76=0," ",G82*2.55)</f>
        <v xml:space="preserve"> </v>
      </c>
      <c r="K82" s="29" t="str">
        <f>IF(Замеры!AD76=0," ",Замеры!AK76)</f>
        <v xml:space="preserve"> </v>
      </c>
      <c r="L82" s="29" t="str">
        <f>IF(Замеры!AD76=0," ",Замеры!AL76)</f>
        <v xml:space="preserve"> </v>
      </c>
      <c r="M82" s="29" t="str">
        <f>IF(Замеры!AD76=0," ",0.1)</f>
        <v xml:space="preserve"> </v>
      </c>
      <c r="N82" s="29" t="str">
        <f>IF(Замеры!AD76=0," ",Замеры!AD76)</f>
        <v xml:space="preserve"> </v>
      </c>
      <c r="O82" s="29" t="str">
        <f>Замеры!AE76</f>
        <v xml:space="preserve"> </v>
      </c>
      <c r="P82" s="29" t="str">
        <f>Замеры!AF76</f>
        <v xml:space="preserve"> </v>
      </c>
      <c r="Q82" s="29" t="str">
        <f>IF(Замеры!AD76=0," ","+")</f>
        <v xml:space="preserve"> </v>
      </c>
      <c r="R82" s="32">
        <f>Замеры!AC76</f>
        <v>0</v>
      </c>
      <c r="W82" s="33" t="e">
        <f t="shared" si="2"/>
        <v>#VALUE!</v>
      </c>
      <c r="X82" s="31" t="s">
        <v>72</v>
      </c>
      <c r="Y82" s="33" t="e">
        <f t="shared" si="3"/>
        <v>#VALUE!</v>
      </c>
      <c r="Z82" s="32"/>
    </row>
    <row r="83" spans="1:26" x14ac:dyDescent="0.3">
      <c r="A83" s="35">
        <f>IF(Замеры!B77=0, " ", Замеры!B77)</f>
        <v>74</v>
      </c>
      <c r="B83" s="37" t="str">
        <f>CONCATENATE(Замеры!D77,Замеры!F77)</f>
        <v>Группа от QF</v>
      </c>
      <c r="C83" s="35" t="str">
        <f>IF(Замеры!J77=0," ", Замеры!J77)</f>
        <v xml:space="preserve"> </v>
      </c>
      <c r="D83" s="29" t="str">
        <f>IF(Замеры!AD77=0, " ", Замеры!AB77)</f>
        <v xml:space="preserve"> </v>
      </c>
      <c r="E83" s="29" t="str">
        <f>CONCATENATE(Замеры!T77,Замеры!W77,Замеры!V77)</f>
        <v/>
      </c>
      <c r="F83" s="30" t="str">
        <f>IF(Замеры!AD77=0," ","---")</f>
        <v xml:space="preserve"> </v>
      </c>
      <c r="G83" s="31" t="str">
        <f>IF(Замеры!AD77=0," ",Замеры!L77)</f>
        <v xml:space="preserve"> </v>
      </c>
      <c r="H83" s="31" t="str">
        <f>CONCATENATE(Замеры!AO77,Замеры!AE77,Замеры!AP77)</f>
        <v>0 0</v>
      </c>
      <c r="I83" s="29" t="str">
        <f>CONCATENATE(Замеры!AM77,Замеры!AE77,Замеры!AN77)</f>
        <v>0 0</v>
      </c>
      <c r="J83" s="31" t="str">
        <f>IF(Замеры!AD77=0," ",G83*2.55)</f>
        <v xml:space="preserve"> </v>
      </c>
      <c r="K83" s="29" t="str">
        <f>IF(Замеры!AD77=0," ",Замеры!AK77)</f>
        <v xml:space="preserve"> </v>
      </c>
      <c r="L83" s="29" t="str">
        <f>IF(Замеры!AD77=0," ",Замеры!AL77)</f>
        <v xml:space="preserve"> </v>
      </c>
      <c r="M83" s="29" t="str">
        <f>IF(Замеры!AD77=0," ",0.1)</f>
        <v xml:space="preserve"> </v>
      </c>
      <c r="N83" s="29" t="str">
        <f>IF(Замеры!AD77=0," ",Замеры!AD77)</f>
        <v xml:space="preserve"> </v>
      </c>
      <c r="O83" s="29" t="str">
        <f>Замеры!AE77</f>
        <v xml:space="preserve"> </v>
      </c>
      <c r="P83" s="29" t="str">
        <f>Замеры!AF77</f>
        <v xml:space="preserve"> </v>
      </c>
      <c r="Q83" s="29" t="str">
        <f>IF(Замеры!AD77=0," ","+")</f>
        <v xml:space="preserve"> </v>
      </c>
      <c r="R83" s="32">
        <f>Замеры!AC77</f>
        <v>0</v>
      </c>
      <c r="W83" s="33" t="e">
        <f t="shared" si="2"/>
        <v>#VALUE!</v>
      </c>
      <c r="X83" s="31" t="s">
        <v>72</v>
      </c>
      <c r="Y83" s="33" t="e">
        <f t="shared" si="3"/>
        <v>#VALUE!</v>
      </c>
      <c r="Z83" s="32"/>
    </row>
    <row r="84" spans="1:26" x14ac:dyDescent="0.3">
      <c r="A84" s="35">
        <f>IF(Замеры!B78=0, " ", Замеры!B78)</f>
        <v>75</v>
      </c>
      <c r="B84" s="37" t="str">
        <f>CONCATENATE(Замеры!D78,Замеры!F78)</f>
        <v>Группа от QF</v>
      </c>
      <c r="C84" s="35" t="str">
        <f>IF(Замеры!J78=0," ", Замеры!J78)</f>
        <v xml:space="preserve"> </v>
      </c>
      <c r="D84" s="29" t="str">
        <f>IF(Замеры!AD78=0, " ", Замеры!AB78)</f>
        <v xml:space="preserve"> </v>
      </c>
      <c r="E84" s="29" t="str">
        <f>CONCATENATE(Замеры!T78,Замеры!W78,Замеры!V78)</f>
        <v/>
      </c>
      <c r="F84" s="30" t="str">
        <f>IF(Замеры!AD78=0," ","---")</f>
        <v xml:space="preserve"> </v>
      </c>
      <c r="G84" s="31" t="str">
        <f>IF(Замеры!AD78=0," ",Замеры!L78)</f>
        <v xml:space="preserve"> </v>
      </c>
      <c r="H84" s="31" t="str">
        <f>CONCATENATE(Замеры!AO78,Замеры!AE78,Замеры!AP78)</f>
        <v>0 0</v>
      </c>
      <c r="I84" s="29" t="str">
        <f>CONCATENATE(Замеры!AM78,Замеры!AE78,Замеры!AN78)</f>
        <v>0 0</v>
      </c>
      <c r="J84" s="31" t="str">
        <f>IF(Замеры!AD78=0," ",G84*2.55)</f>
        <v xml:space="preserve"> </v>
      </c>
      <c r="K84" s="29" t="str">
        <f>IF(Замеры!AD78=0," ",Замеры!AK78)</f>
        <v xml:space="preserve"> </v>
      </c>
      <c r="L84" s="29" t="str">
        <f>IF(Замеры!AD78=0," ",Замеры!AL78)</f>
        <v xml:space="preserve"> </v>
      </c>
      <c r="M84" s="29" t="str">
        <f>IF(Замеры!AD78=0," ",0.1)</f>
        <v xml:space="preserve"> </v>
      </c>
      <c r="N84" s="29" t="str">
        <f>IF(Замеры!AD78=0," ",Замеры!AD78)</f>
        <v xml:space="preserve"> </v>
      </c>
      <c r="O84" s="29" t="str">
        <f>Замеры!AE78</f>
        <v xml:space="preserve"> </v>
      </c>
      <c r="P84" s="29" t="str">
        <f>Замеры!AF78</f>
        <v xml:space="preserve"> </v>
      </c>
      <c r="Q84" s="29" t="str">
        <f>IF(Замеры!AD78=0," ","+")</f>
        <v xml:space="preserve"> </v>
      </c>
      <c r="R84" s="32">
        <f>Замеры!AC78</f>
        <v>0</v>
      </c>
      <c r="W84" s="33" t="e">
        <f t="shared" si="2"/>
        <v>#VALUE!</v>
      </c>
      <c r="X84" s="31" t="s">
        <v>72</v>
      </c>
      <c r="Y84" s="33" t="e">
        <f t="shared" si="3"/>
        <v>#VALUE!</v>
      </c>
      <c r="Z84" s="32"/>
    </row>
    <row r="85" spans="1:26" x14ac:dyDescent="0.3">
      <c r="A85" s="35">
        <f>IF(Замеры!B79=0, " ", Замеры!B79)</f>
        <v>76</v>
      </c>
      <c r="B85" s="37" t="str">
        <f>CONCATENATE(Замеры!D79,Замеры!F79)</f>
        <v>Группа от QF</v>
      </c>
      <c r="C85" s="35" t="str">
        <f>IF(Замеры!J79=0," ", Замеры!J79)</f>
        <v xml:space="preserve"> </v>
      </c>
      <c r="D85" s="29" t="str">
        <f>IF(Замеры!AD79=0, " ", Замеры!AB79)</f>
        <v xml:space="preserve"> </v>
      </c>
      <c r="E85" s="29" t="str">
        <f>CONCATENATE(Замеры!T79,Замеры!W79,Замеры!V79)</f>
        <v/>
      </c>
      <c r="F85" s="30" t="str">
        <f>IF(Замеры!AD79=0," ","---")</f>
        <v xml:space="preserve"> </v>
      </c>
      <c r="G85" s="31" t="str">
        <f>IF(Замеры!AD79=0," ",Замеры!L79)</f>
        <v xml:space="preserve"> </v>
      </c>
      <c r="H85" s="31" t="str">
        <f>CONCATENATE(Замеры!AO79,Замеры!AE79,Замеры!AP79)</f>
        <v>0 0</v>
      </c>
      <c r="I85" s="29" t="str">
        <f>CONCATENATE(Замеры!AM79,Замеры!AE79,Замеры!AN79)</f>
        <v>0 0</v>
      </c>
      <c r="J85" s="31" t="str">
        <f>IF(Замеры!AD79=0," ",G85*2.55)</f>
        <v xml:space="preserve"> </v>
      </c>
      <c r="K85" s="29" t="str">
        <f>IF(Замеры!AD79=0," ",Замеры!AK79)</f>
        <v xml:space="preserve"> </v>
      </c>
      <c r="L85" s="29" t="str">
        <f>IF(Замеры!AD79=0," ",Замеры!AL79)</f>
        <v xml:space="preserve"> </v>
      </c>
      <c r="M85" s="29" t="str">
        <f>IF(Замеры!AD79=0," ",0.1)</f>
        <v xml:space="preserve"> </v>
      </c>
      <c r="N85" s="29" t="str">
        <f>IF(Замеры!AD79=0," ",Замеры!AD79)</f>
        <v xml:space="preserve"> </v>
      </c>
      <c r="O85" s="29" t="str">
        <f>Замеры!AE79</f>
        <v xml:space="preserve"> </v>
      </c>
      <c r="P85" s="29" t="str">
        <f>Замеры!AF79</f>
        <v xml:space="preserve"> </v>
      </c>
      <c r="Q85" s="29" t="str">
        <f>IF(Замеры!AD79=0," ","+")</f>
        <v xml:space="preserve"> </v>
      </c>
      <c r="R85" s="32">
        <f>Замеры!AC79</f>
        <v>0</v>
      </c>
      <c r="W85" s="33" t="e">
        <f t="shared" si="2"/>
        <v>#VALUE!</v>
      </c>
      <c r="X85" s="31" t="s">
        <v>72</v>
      </c>
      <c r="Y85" s="33" t="e">
        <f t="shared" si="3"/>
        <v>#VALUE!</v>
      </c>
      <c r="Z85" s="32"/>
    </row>
    <row r="86" spans="1:26" x14ac:dyDescent="0.3">
      <c r="A86" s="35">
        <f>IF(Замеры!B80=0, " ", Замеры!B80)</f>
        <v>77</v>
      </c>
      <c r="B86" s="37" t="str">
        <f>CONCATENATE(Замеры!D80,Замеры!F80)</f>
        <v>Группа от QF</v>
      </c>
      <c r="C86" s="35" t="str">
        <f>IF(Замеры!J80=0," ", Замеры!J80)</f>
        <v xml:space="preserve"> </v>
      </c>
      <c r="D86" s="29" t="str">
        <f>IF(Замеры!AD80=0, " ", Замеры!AB80)</f>
        <v xml:space="preserve"> </v>
      </c>
      <c r="E86" s="29" t="str">
        <f>CONCATENATE(Замеры!T80,Замеры!W80,Замеры!V80)</f>
        <v/>
      </c>
      <c r="F86" s="30" t="str">
        <f>IF(Замеры!AD80=0," ","---")</f>
        <v xml:space="preserve"> </v>
      </c>
      <c r="G86" s="31" t="str">
        <f>IF(Замеры!AD80=0," ",Замеры!L80)</f>
        <v xml:space="preserve"> </v>
      </c>
      <c r="H86" s="31" t="str">
        <f>CONCATENATE(Замеры!AO80,Замеры!AE80,Замеры!AP80)</f>
        <v>0 0</v>
      </c>
      <c r="I86" s="29" t="str">
        <f>CONCATENATE(Замеры!AM80,Замеры!AE80,Замеры!AN80)</f>
        <v>0 0</v>
      </c>
      <c r="J86" s="31" t="str">
        <f>IF(Замеры!AD80=0," ",G86*2.55)</f>
        <v xml:space="preserve"> </v>
      </c>
      <c r="K86" s="29" t="str">
        <f>IF(Замеры!AD80=0," ",Замеры!AK80)</f>
        <v xml:space="preserve"> </v>
      </c>
      <c r="L86" s="29" t="str">
        <f>IF(Замеры!AD80=0," ",Замеры!AL80)</f>
        <v xml:space="preserve"> </v>
      </c>
      <c r="M86" s="29" t="str">
        <f>IF(Замеры!AD80=0," ",0.1)</f>
        <v xml:space="preserve"> </v>
      </c>
      <c r="N86" s="29" t="str">
        <f>IF(Замеры!AD80=0," ",Замеры!AD80)</f>
        <v xml:space="preserve"> </v>
      </c>
      <c r="O86" s="29" t="str">
        <f>Замеры!AE80</f>
        <v xml:space="preserve"> </v>
      </c>
      <c r="P86" s="29" t="str">
        <f>Замеры!AF80</f>
        <v xml:space="preserve"> </v>
      </c>
      <c r="Q86" s="29" t="str">
        <f>IF(Замеры!AD80=0," ","+")</f>
        <v xml:space="preserve"> </v>
      </c>
      <c r="R86" s="32">
        <f>Замеры!AC80</f>
        <v>0</v>
      </c>
      <c r="W86" s="33" t="e">
        <f t="shared" si="2"/>
        <v>#VALUE!</v>
      </c>
      <c r="X86" s="31" t="s">
        <v>72</v>
      </c>
      <c r="Y86" s="33" t="e">
        <f t="shared" si="3"/>
        <v>#VALUE!</v>
      </c>
      <c r="Z86" s="32"/>
    </row>
    <row r="87" spans="1:26" x14ac:dyDescent="0.3">
      <c r="A87" s="35">
        <f>IF(Замеры!B81=0, " ", Замеры!B81)</f>
        <v>78</v>
      </c>
      <c r="B87" s="37" t="str">
        <f>CONCATENATE(Замеры!D81,Замеры!F81)</f>
        <v>Группа от QF</v>
      </c>
      <c r="C87" s="35" t="str">
        <f>IF(Замеры!J81=0," ", Замеры!J81)</f>
        <v xml:space="preserve"> </v>
      </c>
      <c r="D87" s="29" t="str">
        <f>IF(Замеры!AD81=0, " ", Замеры!AB81)</f>
        <v xml:space="preserve"> </v>
      </c>
      <c r="E87" s="29" t="str">
        <f>CONCATENATE(Замеры!T81,Замеры!W81,Замеры!V81)</f>
        <v/>
      </c>
      <c r="F87" s="30" t="str">
        <f>IF(Замеры!AD81=0," ","---")</f>
        <v xml:space="preserve"> </v>
      </c>
      <c r="G87" s="31" t="str">
        <f>IF(Замеры!AD81=0," ",Замеры!L81)</f>
        <v xml:space="preserve"> </v>
      </c>
      <c r="H87" s="31" t="str">
        <f>CONCATENATE(Замеры!AO81,Замеры!AE81,Замеры!AP81)</f>
        <v>0 0</v>
      </c>
      <c r="I87" s="29" t="str">
        <f>CONCATENATE(Замеры!AM81,Замеры!AE81,Замеры!AN81)</f>
        <v>0 0</v>
      </c>
      <c r="J87" s="31" t="str">
        <f>IF(Замеры!AD81=0," ",G87*2.55)</f>
        <v xml:space="preserve"> </v>
      </c>
      <c r="K87" s="29" t="str">
        <f>IF(Замеры!AD81=0," ",Замеры!AK81)</f>
        <v xml:space="preserve"> </v>
      </c>
      <c r="L87" s="29" t="str">
        <f>IF(Замеры!AD81=0," ",Замеры!AL81)</f>
        <v xml:space="preserve"> </v>
      </c>
      <c r="M87" s="29" t="str">
        <f>IF(Замеры!AD81=0," ",0.1)</f>
        <v xml:space="preserve"> </v>
      </c>
      <c r="N87" s="29" t="str">
        <f>IF(Замеры!AD81=0," ",Замеры!AD81)</f>
        <v xml:space="preserve"> </v>
      </c>
      <c r="O87" s="29" t="str">
        <f>Замеры!AE81</f>
        <v xml:space="preserve"> </v>
      </c>
      <c r="P87" s="29" t="str">
        <f>Замеры!AF81</f>
        <v xml:space="preserve"> </v>
      </c>
      <c r="Q87" s="29" t="str">
        <f>IF(Замеры!AD81=0," ","+")</f>
        <v xml:space="preserve"> </v>
      </c>
      <c r="R87" s="32">
        <f>Замеры!AC81</f>
        <v>0</v>
      </c>
      <c r="W87" s="33" t="e">
        <f t="shared" si="2"/>
        <v>#VALUE!</v>
      </c>
      <c r="X87" s="31" t="s">
        <v>72</v>
      </c>
      <c r="Y87" s="33" t="e">
        <f t="shared" si="3"/>
        <v>#VALUE!</v>
      </c>
      <c r="Z87" s="32"/>
    </row>
    <row r="88" spans="1:26" x14ac:dyDescent="0.3">
      <c r="A88" s="35">
        <f>IF(Замеры!B82=0, " ", Замеры!B82)</f>
        <v>79</v>
      </c>
      <c r="B88" s="37" t="str">
        <f>CONCATENATE(Замеры!D82,Замеры!F82)</f>
        <v>Группа от QF</v>
      </c>
      <c r="C88" s="35" t="str">
        <f>IF(Замеры!J82=0," ", Замеры!J82)</f>
        <v xml:space="preserve"> </v>
      </c>
      <c r="D88" s="29" t="str">
        <f>IF(Замеры!AD82=0, " ", Замеры!AB82)</f>
        <v xml:space="preserve"> </v>
      </c>
      <c r="E88" s="29" t="str">
        <f>CONCATENATE(Замеры!T82,Замеры!W82,Замеры!V82)</f>
        <v/>
      </c>
      <c r="F88" s="30" t="str">
        <f>IF(Замеры!AD82=0," ","---")</f>
        <v xml:space="preserve"> </v>
      </c>
      <c r="G88" s="31" t="str">
        <f>IF(Замеры!AD82=0," ",Замеры!L82)</f>
        <v xml:space="preserve"> </v>
      </c>
      <c r="H88" s="31" t="str">
        <f>CONCATENATE(Замеры!AO82,Замеры!AE82,Замеры!AP82)</f>
        <v>0 0</v>
      </c>
      <c r="I88" s="29" t="str">
        <f>CONCATENATE(Замеры!AM82,Замеры!AE82,Замеры!AN82)</f>
        <v>0 0</v>
      </c>
      <c r="J88" s="31" t="str">
        <f>IF(Замеры!AD82=0," ",G88*2.55)</f>
        <v xml:space="preserve"> </v>
      </c>
      <c r="K88" s="29" t="str">
        <f>IF(Замеры!AD82=0," ",Замеры!AK82)</f>
        <v xml:space="preserve"> </v>
      </c>
      <c r="L88" s="29" t="str">
        <f>IF(Замеры!AD82=0," ",Замеры!AL82)</f>
        <v xml:space="preserve"> </v>
      </c>
      <c r="M88" s="29" t="str">
        <f>IF(Замеры!AD82=0," ",0.1)</f>
        <v xml:space="preserve"> </v>
      </c>
      <c r="N88" s="29" t="str">
        <f>IF(Замеры!AD82=0," ",Замеры!AD82)</f>
        <v xml:space="preserve"> </v>
      </c>
      <c r="O88" s="29" t="str">
        <f>Замеры!AE82</f>
        <v xml:space="preserve"> </v>
      </c>
      <c r="P88" s="29" t="str">
        <f>Замеры!AF82</f>
        <v xml:space="preserve"> </v>
      </c>
      <c r="Q88" s="29" t="str">
        <f>IF(Замеры!AD82=0," ","+")</f>
        <v xml:space="preserve"> </v>
      </c>
      <c r="R88" s="32">
        <f>Замеры!AC82</f>
        <v>0</v>
      </c>
      <c r="W88" s="33" t="e">
        <f t="shared" si="2"/>
        <v>#VALUE!</v>
      </c>
      <c r="X88" s="31" t="s">
        <v>72</v>
      </c>
      <c r="Y88" s="33" t="e">
        <f t="shared" si="3"/>
        <v>#VALUE!</v>
      </c>
      <c r="Z88" s="32"/>
    </row>
    <row r="89" spans="1:26" x14ac:dyDescent="0.3">
      <c r="A89" s="35">
        <f>IF(Замеры!B83=0, " ", Замеры!B83)</f>
        <v>80</v>
      </c>
      <c r="B89" s="37" t="str">
        <f>CONCATENATE(Замеры!D83,Замеры!F83)</f>
        <v>Группа от QF</v>
      </c>
      <c r="C89" s="35" t="str">
        <f>IF(Замеры!J83=0," ", Замеры!J83)</f>
        <v xml:space="preserve"> </v>
      </c>
      <c r="D89" s="29" t="str">
        <f>IF(Замеры!AD83=0, " ", Замеры!AB83)</f>
        <v xml:space="preserve"> </v>
      </c>
      <c r="E89" s="29" t="str">
        <f>CONCATENATE(Замеры!T83,Замеры!W83,Замеры!V83)</f>
        <v/>
      </c>
      <c r="F89" s="30" t="str">
        <f>IF(Замеры!AD83=0," ","---")</f>
        <v xml:space="preserve"> </v>
      </c>
      <c r="G89" s="31" t="str">
        <f>IF(Замеры!AD83=0," ",Замеры!L83)</f>
        <v xml:space="preserve"> </v>
      </c>
      <c r="H89" s="31" t="str">
        <f>CONCATENATE(Замеры!AO83,Замеры!AE83,Замеры!AP83)</f>
        <v>0 0</v>
      </c>
      <c r="I89" s="29" t="str">
        <f>CONCATENATE(Замеры!AM83,Замеры!AE83,Замеры!AN83)</f>
        <v>0 0</v>
      </c>
      <c r="J89" s="31" t="str">
        <f>IF(Замеры!AD83=0," ",G89*2.55)</f>
        <v xml:space="preserve"> </v>
      </c>
      <c r="K89" s="29" t="str">
        <f>IF(Замеры!AD83=0," ",Замеры!AK83)</f>
        <v xml:space="preserve"> </v>
      </c>
      <c r="L89" s="29" t="str">
        <f>IF(Замеры!AD83=0," ",Замеры!AL83)</f>
        <v xml:space="preserve"> </v>
      </c>
      <c r="M89" s="29" t="str">
        <f>IF(Замеры!AD83=0," ",0.1)</f>
        <v xml:space="preserve"> </v>
      </c>
      <c r="N89" s="29" t="str">
        <f>IF(Замеры!AD83=0," ",Замеры!AD83)</f>
        <v xml:space="preserve"> </v>
      </c>
      <c r="O89" s="29" t="str">
        <f>Замеры!AE83</f>
        <v xml:space="preserve"> </v>
      </c>
      <c r="P89" s="29" t="str">
        <f>Замеры!AF83</f>
        <v xml:space="preserve"> </v>
      </c>
      <c r="Q89" s="29" t="str">
        <f>IF(Замеры!AD83=0," ","+")</f>
        <v xml:space="preserve"> </v>
      </c>
      <c r="R89" s="32">
        <f>Замеры!AC83</f>
        <v>0</v>
      </c>
      <c r="W89" s="33" t="e">
        <f t="shared" si="2"/>
        <v>#VALUE!</v>
      </c>
      <c r="X89" s="31" t="s">
        <v>72</v>
      </c>
      <c r="Y89" s="33" t="e">
        <f t="shared" si="3"/>
        <v>#VALUE!</v>
      </c>
      <c r="Z89" s="32"/>
    </row>
    <row r="90" spans="1:26" x14ac:dyDescent="0.3">
      <c r="A90" s="35">
        <f>IF(Замеры!B84=0, " ", Замеры!B84)</f>
        <v>81</v>
      </c>
      <c r="B90" s="37" t="str">
        <f>CONCATENATE(Замеры!D84,Замеры!F84)</f>
        <v>Группа от QF</v>
      </c>
      <c r="C90" s="35" t="str">
        <f>IF(Замеры!J84=0," ", Замеры!J84)</f>
        <v xml:space="preserve"> </v>
      </c>
      <c r="D90" s="29" t="str">
        <f>IF(Замеры!AD84=0, " ", Замеры!AB84)</f>
        <v xml:space="preserve"> </v>
      </c>
      <c r="E90" s="29" t="str">
        <f>CONCATENATE(Замеры!T84,Замеры!W84,Замеры!V84)</f>
        <v/>
      </c>
      <c r="F90" s="30" t="str">
        <f>IF(Замеры!AD84=0," ","---")</f>
        <v xml:space="preserve"> </v>
      </c>
      <c r="G90" s="31" t="str">
        <f>IF(Замеры!AD84=0," ",Замеры!L84)</f>
        <v xml:space="preserve"> </v>
      </c>
      <c r="H90" s="31" t="str">
        <f>CONCATENATE(Замеры!AO84,Замеры!AE84,Замеры!AP84)</f>
        <v>0 0</v>
      </c>
      <c r="I90" s="29" t="str">
        <f>CONCATENATE(Замеры!AM84,Замеры!AE84,Замеры!AN84)</f>
        <v>0 0</v>
      </c>
      <c r="J90" s="31" t="str">
        <f>IF(Замеры!AD84=0," ",G90*2.55)</f>
        <v xml:space="preserve"> </v>
      </c>
      <c r="K90" s="29" t="str">
        <f>IF(Замеры!AD84=0," ",Замеры!AK84)</f>
        <v xml:space="preserve"> </v>
      </c>
      <c r="L90" s="29" t="str">
        <f>IF(Замеры!AD84=0," ",Замеры!AL84)</f>
        <v xml:space="preserve"> </v>
      </c>
      <c r="M90" s="29" t="str">
        <f>IF(Замеры!AD84=0," ",0.1)</f>
        <v xml:space="preserve"> </v>
      </c>
      <c r="N90" s="29" t="str">
        <f>IF(Замеры!AD84=0," ",Замеры!AD84)</f>
        <v xml:space="preserve"> </v>
      </c>
      <c r="O90" s="29" t="str">
        <f>Замеры!AE84</f>
        <v xml:space="preserve"> </v>
      </c>
      <c r="P90" s="29" t="str">
        <f>Замеры!AF84</f>
        <v xml:space="preserve"> </v>
      </c>
      <c r="Q90" s="29" t="str">
        <f>IF(Замеры!AD84=0," ","+")</f>
        <v xml:space="preserve"> </v>
      </c>
      <c r="R90" s="32">
        <f>Замеры!AC84</f>
        <v>0</v>
      </c>
      <c r="W90" s="33" t="e">
        <f t="shared" si="2"/>
        <v>#VALUE!</v>
      </c>
      <c r="X90" s="31" t="s">
        <v>72</v>
      </c>
      <c r="Y90" s="33" t="e">
        <f t="shared" si="3"/>
        <v>#VALUE!</v>
      </c>
      <c r="Z90" s="32"/>
    </row>
    <row r="91" spans="1:26" x14ac:dyDescent="0.3">
      <c r="A91" s="35">
        <f>IF(Замеры!B85=0, " ", Замеры!B85)</f>
        <v>82</v>
      </c>
      <c r="B91" s="37" t="str">
        <f>CONCATENATE(Замеры!D85,Замеры!F85)</f>
        <v>Группа от QF</v>
      </c>
      <c r="C91" s="35" t="str">
        <f>IF(Замеры!J85=0," ", Замеры!J85)</f>
        <v xml:space="preserve"> </v>
      </c>
      <c r="D91" s="29" t="str">
        <f>IF(Замеры!AD85=0, " ", Замеры!AB85)</f>
        <v xml:space="preserve"> </v>
      </c>
      <c r="E91" s="29" t="str">
        <f>CONCATENATE(Замеры!T85,Замеры!W85,Замеры!V85)</f>
        <v/>
      </c>
      <c r="F91" s="30" t="str">
        <f>IF(Замеры!AD85=0," ","---")</f>
        <v xml:space="preserve"> </v>
      </c>
      <c r="G91" s="31" t="str">
        <f>IF(Замеры!AD85=0," ",Замеры!L85)</f>
        <v xml:space="preserve"> </v>
      </c>
      <c r="H91" s="31" t="str">
        <f>CONCATENATE(Замеры!AO85,Замеры!AE85,Замеры!AP85)</f>
        <v>0 0</v>
      </c>
      <c r="I91" s="29" t="str">
        <f>CONCATENATE(Замеры!AM85,Замеры!AE85,Замеры!AN85)</f>
        <v>0 0</v>
      </c>
      <c r="J91" s="31" t="str">
        <f>IF(Замеры!AD85=0," ",G91*2.55)</f>
        <v xml:space="preserve"> </v>
      </c>
      <c r="K91" s="29" t="str">
        <f>IF(Замеры!AD85=0," ",Замеры!AK85)</f>
        <v xml:space="preserve"> </v>
      </c>
      <c r="L91" s="29" t="str">
        <f>IF(Замеры!AD85=0," ",Замеры!AL85)</f>
        <v xml:space="preserve"> </v>
      </c>
      <c r="M91" s="29" t="str">
        <f>IF(Замеры!AD85=0," ",0.1)</f>
        <v xml:space="preserve"> </v>
      </c>
      <c r="N91" s="29" t="str">
        <f>IF(Замеры!AD85=0," ",Замеры!AD85)</f>
        <v xml:space="preserve"> </v>
      </c>
      <c r="O91" s="29" t="str">
        <f>Замеры!AE85</f>
        <v xml:space="preserve"> </v>
      </c>
      <c r="P91" s="29" t="str">
        <f>Замеры!AF85</f>
        <v xml:space="preserve"> </v>
      </c>
      <c r="Q91" s="29" t="str">
        <f>IF(Замеры!AD85=0," ","+")</f>
        <v xml:space="preserve"> </v>
      </c>
      <c r="R91" s="32">
        <f>Замеры!AC85</f>
        <v>0</v>
      </c>
      <c r="W91" s="33" t="e">
        <f t="shared" si="2"/>
        <v>#VALUE!</v>
      </c>
      <c r="X91" s="31" t="s">
        <v>72</v>
      </c>
      <c r="Y91" s="33" t="e">
        <f t="shared" si="3"/>
        <v>#VALUE!</v>
      </c>
      <c r="Z91" s="32"/>
    </row>
    <row r="92" spans="1:26" x14ac:dyDescent="0.3">
      <c r="A92" s="35">
        <f>IF(Замеры!B86=0, " ", Замеры!B86)</f>
        <v>83</v>
      </c>
      <c r="B92" s="37" t="str">
        <f>CONCATENATE(Замеры!D86,Замеры!F86)</f>
        <v>Группа от QF</v>
      </c>
      <c r="C92" s="35" t="str">
        <f>IF(Замеры!J86=0," ", Замеры!J86)</f>
        <v xml:space="preserve"> </v>
      </c>
      <c r="D92" s="29" t="str">
        <f>IF(Замеры!AD86=0, " ", Замеры!AB86)</f>
        <v xml:space="preserve"> </v>
      </c>
      <c r="E92" s="29" t="str">
        <f>CONCATENATE(Замеры!T86,Замеры!W86,Замеры!V86)</f>
        <v/>
      </c>
      <c r="F92" s="30" t="str">
        <f>IF(Замеры!AD86=0," ","---")</f>
        <v xml:space="preserve"> </v>
      </c>
      <c r="G92" s="31" t="str">
        <f>IF(Замеры!AD86=0," ",Замеры!L86)</f>
        <v xml:space="preserve"> </v>
      </c>
      <c r="H92" s="31" t="str">
        <f>CONCATENATE(Замеры!AO86,Замеры!AE86,Замеры!AP86)</f>
        <v>0 0</v>
      </c>
      <c r="I92" s="29" t="str">
        <f>CONCATENATE(Замеры!AM86,Замеры!AE86,Замеры!AN86)</f>
        <v>0 0</v>
      </c>
      <c r="J92" s="31" t="str">
        <f>IF(Замеры!AD86=0," ",G92*2.55)</f>
        <v xml:space="preserve"> </v>
      </c>
      <c r="K92" s="29" t="str">
        <f>IF(Замеры!AD86=0," ",Замеры!AK86)</f>
        <v xml:space="preserve"> </v>
      </c>
      <c r="L92" s="29" t="str">
        <f>IF(Замеры!AD86=0," ",Замеры!AL86)</f>
        <v xml:space="preserve"> </v>
      </c>
      <c r="M92" s="29" t="str">
        <f>IF(Замеры!AD86=0," ",0.1)</f>
        <v xml:space="preserve"> </v>
      </c>
      <c r="N92" s="29" t="str">
        <f>IF(Замеры!AD86=0," ",Замеры!AD86)</f>
        <v xml:space="preserve"> </v>
      </c>
      <c r="O92" s="29" t="str">
        <f>Замеры!AE86</f>
        <v xml:space="preserve"> </v>
      </c>
      <c r="P92" s="29" t="str">
        <f>Замеры!AF86</f>
        <v xml:space="preserve"> </v>
      </c>
      <c r="Q92" s="29" t="str">
        <f>IF(Замеры!AD86=0," ","+")</f>
        <v xml:space="preserve"> </v>
      </c>
      <c r="R92" s="32">
        <f>Замеры!AC86</f>
        <v>0</v>
      </c>
      <c r="W92" s="33" t="e">
        <f t="shared" si="2"/>
        <v>#VALUE!</v>
      </c>
      <c r="X92" s="31" t="s">
        <v>72</v>
      </c>
      <c r="Y92" s="33" t="e">
        <f t="shared" si="3"/>
        <v>#VALUE!</v>
      </c>
      <c r="Z92" s="32"/>
    </row>
    <row r="93" spans="1:26" x14ac:dyDescent="0.3">
      <c r="A93" s="35">
        <f>IF(Замеры!B87=0, " ", Замеры!B87)</f>
        <v>84</v>
      </c>
      <c r="B93" s="37" t="str">
        <f>CONCATENATE(Замеры!D87,Замеры!F87)</f>
        <v>Группа от QF</v>
      </c>
      <c r="C93" s="35" t="str">
        <f>IF(Замеры!J87=0," ", Замеры!J87)</f>
        <v xml:space="preserve"> </v>
      </c>
      <c r="D93" s="29" t="str">
        <f>IF(Замеры!AD87=0, " ", Замеры!AB87)</f>
        <v xml:space="preserve"> </v>
      </c>
      <c r="E93" s="29" t="str">
        <f>CONCATENATE(Замеры!T87,Замеры!W87,Замеры!V87)</f>
        <v/>
      </c>
      <c r="F93" s="30" t="str">
        <f>IF(Замеры!AD87=0," ","---")</f>
        <v xml:space="preserve"> </v>
      </c>
      <c r="G93" s="31" t="str">
        <f>IF(Замеры!AD87=0," ",Замеры!L87)</f>
        <v xml:space="preserve"> </v>
      </c>
      <c r="H93" s="31" t="str">
        <f>CONCATENATE(Замеры!AO87,Замеры!AE87,Замеры!AP87)</f>
        <v>0 0</v>
      </c>
      <c r="I93" s="29" t="str">
        <f>CONCATENATE(Замеры!AM87,Замеры!AE87,Замеры!AN87)</f>
        <v>0 0</v>
      </c>
      <c r="J93" s="31" t="str">
        <f>IF(Замеры!AD87=0," ",G93*2.55)</f>
        <v xml:space="preserve"> </v>
      </c>
      <c r="K93" s="29" t="str">
        <f>IF(Замеры!AD87=0," ",Замеры!AK87)</f>
        <v xml:space="preserve"> </v>
      </c>
      <c r="L93" s="29" t="str">
        <f>IF(Замеры!AD87=0," ",Замеры!AL87)</f>
        <v xml:space="preserve"> </v>
      </c>
      <c r="M93" s="29" t="str">
        <f>IF(Замеры!AD87=0," ",0.1)</f>
        <v xml:space="preserve"> </v>
      </c>
      <c r="N93" s="29" t="str">
        <f>IF(Замеры!AD87=0," ",Замеры!AD87)</f>
        <v xml:space="preserve"> </v>
      </c>
      <c r="O93" s="29" t="str">
        <f>Замеры!AE87</f>
        <v xml:space="preserve"> </v>
      </c>
      <c r="P93" s="29" t="str">
        <f>Замеры!AF87</f>
        <v xml:space="preserve"> </v>
      </c>
      <c r="Q93" s="29" t="str">
        <f>IF(Замеры!AD87=0," ","+")</f>
        <v xml:space="preserve"> </v>
      </c>
      <c r="R93" s="32">
        <f>Замеры!AC87</f>
        <v>0</v>
      </c>
      <c r="W93" s="33" t="e">
        <f t="shared" si="2"/>
        <v>#VALUE!</v>
      </c>
      <c r="X93" s="31" t="s">
        <v>72</v>
      </c>
      <c r="Y93" s="33" t="e">
        <f t="shared" si="3"/>
        <v>#VALUE!</v>
      </c>
      <c r="Z93" s="32"/>
    </row>
    <row r="94" spans="1:26" x14ac:dyDescent="0.3">
      <c r="A94" s="35">
        <f>IF(Замеры!B88=0, " ", Замеры!B88)</f>
        <v>85</v>
      </c>
      <c r="B94" s="37" t="str">
        <f>CONCATENATE(Замеры!D88,Замеры!F88)</f>
        <v>Группа от QF</v>
      </c>
      <c r="C94" s="35" t="str">
        <f>IF(Замеры!J88=0," ", Замеры!J88)</f>
        <v xml:space="preserve"> </v>
      </c>
      <c r="D94" s="29" t="str">
        <f>IF(Замеры!AD88=0, " ", Замеры!AB88)</f>
        <v xml:space="preserve"> </v>
      </c>
      <c r="E94" s="29" t="str">
        <f>CONCATENATE(Замеры!T88,Замеры!W88,Замеры!V88)</f>
        <v/>
      </c>
      <c r="F94" s="30" t="str">
        <f>IF(Замеры!AD88=0," ","---")</f>
        <v xml:space="preserve"> </v>
      </c>
      <c r="G94" s="31" t="str">
        <f>IF(Замеры!AD88=0," ",Замеры!L88)</f>
        <v xml:space="preserve"> </v>
      </c>
      <c r="H94" s="31" t="str">
        <f>CONCATENATE(Замеры!AO88,Замеры!AE88,Замеры!AP88)</f>
        <v>0 0</v>
      </c>
      <c r="I94" s="29" t="str">
        <f>CONCATENATE(Замеры!AM88,Замеры!AE88,Замеры!AN88)</f>
        <v>0 0</v>
      </c>
      <c r="J94" s="31" t="str">
        <f>IF(Замеры!AD88=0," ",G94*2.55)</f>
        <v xml:space="preserve"> </v>
      </c>
      <c r="K94" s="29" t="str">
        <f>IF(Замеры!AD88=0," ",Замеры!AK88)</f>
        <v xml:space="preserve"> </v>
      </c>
      <c r="L94" s="29" t="str">
        <f>IF(Замеры!AD88=0," ",Замеры!AL88)</f>
        <v xml:space="preserve"> </v>
      </c>
      <c r="M94" s="29" t="str">
        <f>IF(Замеры!AD88=0," ",0.1)</f>
        <v xml:space="preserve"> </v>
      </c>
      <c r="N94" s="29" t="str">
        <f>IF(Замеры!AD88=0," ",Замеры!AD88)</f>
        <v xml:space="preserve"> </v>
      </c>
      <c r="O94" s="29" t="str">
        <f>Замеры!AE88</f>
        <v xml:space="preserve"> </v>
      </c>
      <c r="P94" s="29" t="str">
        <f>Замеры!AF88</f>
        <v xml:space="preserve"> </v>
      </c>
      <c r="Q94" s="29" t="str">
        <f>IF(Замеры!AD88=0," ","+")</f>
        <v xml:space="preserve"> </v>
      </c>
      <c r="R94" s="32">
        <f>Замеры!AC88</f>
        <v>0</v>
      </c>
      <c r="W94" s="33" t="e">
        <f t="shared" si="2"/>
        <v>#VALUE!</v>
      </c>
      <c r="X94" s="31" t="s">
        <v>72</v>
      </c>
      <c r="Y94" s="33" t="e">
        <f t="shared" si="3"/>
        <v>#VALUE!</v>
      </c>
      <c r="Z94" s="32"/>
    </row>
    <row r="95" spans="1:26" x14ac:dyDescent="0.3">
      <c r="A95" s="35">
        <f>IF(Замеры!B89=0, " ", Замеры!B89)</f>
        <v>86</v>
      </c>
      <c r="B95" s="37" t="str">
        <f>CONCATENATE(Замеры!D89,Замеры!F89)</f>
        <v>Группа от QF</v>
      </c>
      <c r="C95" s="35" t="str">
        <f>IF(Замеры!J89=0," ", Замеры!J89)</f>
        <v xml:space="preserve"> </v>
      </c>
      <c r="D95" s="29" t="str">
        <f>IF(Замеры!AD89=0, " ", Замеры!AB89)</f>
        <v xml:space="preserve"> </v>
      </c>
      <c r="E95" s="29" t="str">
        <f>CONCATENATE(Замеры!T89,Замеры!W89,Замеры!V89)</f>
        <v/>
      </c>
      <c r="F95" s="30" t="str">
        <f>IF(Замеры!AD89=0," ","---")</f>
        <v xml:space="preserve"> </v>
      </c>
      <c r="G95" s="31" t="str">
        <f>IF(Замеры!AD89=0," ",Замеры!L89)</f>
        <v xml:space="preserve"> </v>
      </c>
      <c r="H95" s="31" t="str">
        <f>CONCATENATE(Замеры!AO89,Замеры!AE89,Замеры!AP89)</f>
        <v>0 0</v>
      </c>
      <c r="I95" s="29" t="str">
        <f>CONCATENATE(Замеры!AM89,Замеры!AE89,Замеры!AN89)</f>
        <v>0 0</v>
      </c>
      <c r="J95" s="31" t="str">
        <f>IF(Замеры!AD89=0," ",G95*2.55)</f>
        <v xml:space="preserve"> </v>
      </c>
      <c r="K95" s="29" t="str">
        <f>IF(Замеры!AD89=0," ",Замеры!AK89)</f>
        <v xml:space="preserve"> </v>
      </c>
      <c r="L95" s="29" t="str">
        <f>IF(Замеры!AD89=0," ",Замеры!AL89)</f>
        <v xml:space="preserve"> </v>
      </c>
      <c r="M95" s="29" t="str">
        <f>IF(Замеры!AD89=0," ",0.1)</f>
        <v xml:space="preserve"> </v>
      </c>
      <c r="N95" s="29" t="str">
        <f>IF(Замеры!AD89=0," ",Замеры!AD89)</f>
        <v xml:space="preserve"> </v>
      </c>
      <c r="O95" s="29" t="str">
        <f>Замеры!AE89</f>
        <v xml:space="preserve"> </v>
      </c>
      <c r="P95" s="29" t="str">
        <f>Замеры!AF89</f>
        <v xml:space="preserve"> </v>
      </c>
      <c r="Q95" s="29" t="str">
        <f>IF(Замеры!AD89=0," ","+")</f>
        <v xml:space="preserve"> </v>
      </c>
      <c r="R95" s="32">
        <f>Замеры!AC89</f>
        <v>0</v>
      </c>
      <c r="W95" s="33" t="e">
        <f t="shared" si="2"/>
        <v>#VALUE!</v>
      </c>
      <c r="X95" s="31" t="s">
        <v>72</v>
      </c>
      <c r="Y95" s="33" t="e">
        <f t="shared" si="3"/>
        <v>#VALUE!</v>
      </c>
      <c r="Z95" s="32"/>
    </row>
    <row r="96" spans="1:26" x14ac:dyDescent="0.3">
      <c r="A96" s="35">
        <f>IF(Замеры!B90=0, " ", Замеры!B90)</f>
        <v>87</v>
      </c>
      <c r="B96" s="37" t="str">
        <f>CONCATENATE(Замеры!D90,Замеры!F90)</f>
        <v>Группа от QF</v>
      </c>
      <c r="C96" s="35" t="str">
        <f>IF(Замеры!J90=0," ", Замеры!J90)</f>
        <v xml:space="preserve"> </v>
      </c>
      <c r="D96" s="29" t="str">
        <f>IF(Замеры!AD90=0, " ", Замеры!AB90)</f>
        <v xml:space="preserve"> </v>
      </c>
      <c r="E96" s="29" t="str">
        <f>CONCATENATE(Замеры!T90,Замеры!W90,Замеры!V90)</f>
        <v/>
      </c>
      <c r="F96" s="30" t="str">
        <f>IF(Замеры!AD90=0," ","---")</f>
        <v xml:space="preserve"> </v>
      </c>
      <c r="G96" s="31" t="str">
        <f>IF(Замеры!AD90=0," ",Замеры!L90)</f>
        <v xml:space="preserve"> </v>
      </c>
      <c r="H96" s="31" t="str">
        <f>CONCATENATE(Замеры!AO90,Замеры!AE90,Замеры!AP90)</f>
        <v>0 0</v>
      </c>
      <c r="I96" s="29" t="str">
        <f>CONCATENATE(Замеры!AM90,Замеры!AE90,Замеры!AN90)</f>
        <v>0 0</v>
      </c>
      <c r="J96" s="31" t="str">
        <f>IF(Замеры!AD90=0," ",G96*2.55)</f>
        <v xml:space="preserve"> </v>
      </c>
      <c r="K96" s="29" t="str">
        <f>IF(Замеры!AD90=0," ",Замеры!AK90)</f>
        <v xml:space="preserve"> </v>
      </c>
      <c r="L96" s="29" t="str">
        <f>IF(Замеры!AD90=0," ",Замеры!AL90)</f>
        <v xml:space="preserve"> </v>
      </c>
      <c r="M96" s="29" t="str">
        <f>IF(Замеры!AD90=0," ",0.1)</f>
        <v xml:space="preserve"> </v>
      </c>
      <c r="N96" s="29" t="str">
        <f>IF(Замеры!AD90=0," ",Замеры!AD90)</f>
        <v xml:space="preserve"> </v>
      </c>
      <c r="O96" s="29" t="str">
        <f>Замеры!AE90</f>
        <v xml:space="preserve"> </v>
      </c>
      <c r="P96" s="29" t="str">
        <f>Замеры!AF90</f>
        <v xml:space="preserve"> </v>
      </c>
      <c r="Q96" s="29" t="str">
        <f>IF(Замеры!AD90=0," ","+")</f>
        <v xml:space="preserve"> </v>
      </c>
      <c r="R96" s="32">
        <f>Замеры!AC90</f>
        <v>0</v>
      </c>
      <c r="W96" s="33" t="e">
        <f t="shared" si="2"/>
        <v>#VALUE!</v>
      </c>
      <c r="X96" s="31" t="s">
        <v>72</v>
      </c>
      <c r="Y96" s="33" t="e">
        <f t="shared" si="3"/>
        <v>#VALUE!</v>
      </c>
      <c r="Z96" s="32"/>
    </row>
    <row r="97" spans="1:26" x14ac:dyDescent="0.3">
      <c r="A97" s="35">
        <f>IF(Замеры!B91=0, " ", Замеры!B91)</f>
        <v>88</v>
      </c>
      <c r="B97" s="37" t="str">
        <f>CONCATENATE(Замеры!D91,Замеры!F91)</f>
        <v>Группа от QF</v>
      </c>
      <c r="C97" s="35" t="str">
        <f>IF(Замеры!J91=0," ", Замеры!J91)</f>
        <v xml:space="preserve"> </v>
      </c>
      <c r="D97" s="29" t="str">
        <f>IF(Замеры!AD91=0, " ", Замеры!AB91)</f>
        <v xml:space="preserve"> </v>
      </c>
      <c r="E97" s="29" t="str">
        <f>CONCATENATE(Замеры!T91,Замеры!W91,Замеры!V91)</f>
        <v/>
      </c>
      <c r="F97" s="30" t="str">
        <f>IF(Замеры!AD91=0," ","---")</f>
        <v xml:space="preserve"> </v>
      </c>
      <c r="G97" s="31" t="str">
        <f>IF(Замеры!AD91=0," ",Замеры!L91)</f>
        <v xml:space="preserve"> </v>
      </c>
      <c r="H97" s="31" t="str">
        <f>CONCATENATE(Замеры!AO91,Замеры!AE91,Замеры!AP91)</f>
        <v>0 0</v>
      </c>
      <c r="I97" s="29" t="str">
        <f>CONCATENATE(Замеры!AM91,Замеры!AE91,Замеры!AN91)</f>
        <v>0 0</v>
      </c>
      <c r="J97" s="31" t="str">
        <f>IF(Замеры!AD91=0," ",G97*2.55)</f>
        <v xml:space="preserve"> </v>
      </c>
      <c r="K97" s="29" t="str">
        <f>IF(Замеры!AD91=0," ",Замеры!AK91)</f>
        <v xml:space="preserve"> </v>
      </c>
      <c r="L97" s="29" t="str">
        <f>IF(Замеры!AD91=0," ",Замеры!AL91)</f>
        <v xml:space="preserve"> </v>
      </c>
      <c r="M97" s="29" t="str">
        <f>IF(Замеры!AD91=0," ",0.1)</f>
        <v xml:space="preserve"> </v>
      </c>
      <c r="N97" s="29" t="str">
        <f>IF(Замеры!AD91=0," ",Замеры!AD91)</f>
        <v xml:space="preserve"> </v>
      </c>
      <c r="O97" s="29" t="str">
        <f>Замеры!AE91</f>
        <v xml:space="preserve"> </v>
      </c>
      <c r="P97" s="29" t="str">
        <f>Замеры!AF91</f>
        <v xml:space="preserve"> </v>
      </c>
      <c r="Q97" s="29" t="str">
        <f>IF(Замеры!AD91=0," ","+")</f>
        <v xml:space="preserve"> </v>
      </c>
      <c r="R97" s="32">
        <f>Замеры!AC91</f>
        <v>0</v>
      </c>
      <c r="W97" s="33" t="e">
        <f t="shared" si="2"/>
        <v>#VALUE!</v>
      </c>
      <c r="X97" s="31" t="s">
        <v>72</v>
      </c>
      <c r="Y97" s="33" t="e">
        <f t="shared" si="3"/>
        <v>#VALUE!</v>
      </c>
      <c r="Z97" s="32"/>
    </row>
    <row r="98" spans="1:26" x14ac:dyDescent="0.3">
      <c r="A98" s="35">
        <f>IF(Замеры!B92=0, " ", Замеры!B92)</f>
        <v>89</v>
      </c>
      <c r="B98" s="37" t="str">
        <f>CONCATENATE(Замеры!D92,Замеры!F92)</f>
        <v>Группа от QF</v>
      </c>
      <c r="C98" s="35" t="str">
        <f>IF(Замеры!J92=0," ", Замеры!J92)</f>
        <v xml:space="preserve"> </v>
      </c>
      <c r="D98" s="29" t="str">
        <f>IF(Замеры!AD92=0, " ", Замеры!AB92)</f>
        <v xml:space="preserve"> </v>
      </c>
      <c r="E98" s="29" t="str">
        <f>CONCATENATE(Замеры!T92,Замеры!W92,Замеры!V92)</f>
        <v xml:space="preserve"> </v>
      </c>
      <c r="F98" s="30" t="str">
        <f>IF(Замеры!AD92=0," ","---")</f>
        <v xml:space="preserve"> </v>
      </c>
      <c r="G98" s="31" t="str">
        <f>IF(Замеры!AD92=0," ",Замеры!L92)</f>
        <v xml:space="preserve"> </v>
      </c>
      <c r="H98" s="31" t="str">
        <f>CONCATENATE(Замеры!AO92,Замеры!AE92,Замеры!AP92)</f>
        <v>0 0</v>
      </c>
      <c r="I98" s="29" t="str">
        <f>CONCATENATE(Замеры!AM92,Замеры!AE92,Замеры!AN92)</f>
        <v>0 0</v>
      </c>
      <c r="J98" s="31" t="str">
        <f>IF(Замеры!AD92=0," ",G98*2.55)</f>
        <v xml:space="preserve"> </v>
      </c>
      <c r="K98" s="29" t="str">
        <f>IF(Замеры!AD92=0," ",Замеры!AK92)</f>
        <v xml:space="preserve"> </v>
      </c>
      <c r="L98" s="29" t="str">
        <f>IF(Замеры!AD92=0," ",Замеры!AL92)</f>
        <v xml:space="preserve"> </v>
      </c>
      <c r="M98" s="29" t="str">
        <f>IF(Замеры!AD92=0," ",0.1)</f>
        <v xml:space="preserve"> </v>
      </c>
      <c r="N98" s="29" t="str">
        <f>IF(Замеры!AD92=0," ",Замеры!AD92)</f>
        <v xml:space="preserve"> </v>
      </c>
      <c r="O98" s="29" t="str">
        <f>Замеры!AE92</f>
        <v xml:space="preserve"> </v>
      </c>
      <c r="P98" s="29" t="str">
        <f>Замеры!AF92</f>
        <v xml:space="preserve"> </v>
      </c>
      <c r="Q98" s="29" t="str">
        <f>IF(Замеры!AD92=0," ","+")</f>
        <v xml:space="preserve"> </v>
      </c>
      <c r="R98" s="32">
        <f>Замеры!AC92</f>
        <v>0</v>
      </c>
      <c r="W98" s="33" t="e">
        <f t="shared" si="2"/>
        <v>#VALUE!</v>
      </c>
      <c r="X98" s="31" t="s">
        <v>72</v>
      </c>
      <c r="Y98" s="33" t="e">
        <f t="shared" si="3"/>
        <v>#VALUE!</v>
      </c>
      <c r="Z98" s="32"/>
    </row>
    <row r="99" spans="1:26" x14ac:dyDescent="0.3">
      <c r="A99" s="35">
        <f>IF(Замеры!B93=0, " ", Замеры!B93)</f>
        <v>90</v>
      </c>
      <c r="B99" s="37" t="str">
        <f>CONCATENATE(Замеры!D93,Замеры!F93)</f>
        <v>Группа от QF</v>
      </c>
      <c r="C99" s="35" t="str">
        <f>IF(Замеры!J93=0," ", Замеры!J93)</f>
        <v xml:space="preserve"> </v>
      </c>
      <c r="D99" s="29" t="str">
        <f>IF(Замеры!AD93=0, " ", Замеры!AB93)</f>
        <v xml:space="preserve"> </v>
      </c>
      <c r="E99" s="29" t="str">
        <f>CONCATENATE(Замеры!T93,Замеры!W93,Замеры!V93)</f>
        <v xml:space="preserve"> </v>
      </c>
      <c r="F99" s="30" t="str">
        <f>IF(Замеры!AD93=0," ","---")</f>
        <v xml:space="preserve"> </v>
      </c>
      <c r="G99" s="31" t="str">
        <f>IF(Замеры!AD93=0," ",Замеры!L93)</f>
        <v xml:space="preserve"> </v>
      </c>
      <c r="H99" s="31" t="str">
        <f>CONCATENATE(Замеры!AO93,Замеры!AE93,Замеры!AP93)</f>
        <v>0 0</v>
      </c>
      <c r="I99" s="29" t="str">
        <f>CONCATENATE(Замеры!AM93,Замеры!AE93,Замеры!AN93)</f>
        <v>0 0</v>
      </c>
      <c r="J99" s="31" t="str">
        <f>IF(Замеры!AD93=0," ",G99*2.55)</f>
        <v xml:space="preserve"> </v>
      </c>
      <c r="K99" s="29" t="str">
        <f>IF(Замеры!AD93=0," ",Замеры!AK93)</f>
        <v xml:space="preserve"> </v>
      </c>
      <c r="L99" s="29" t="str">
        <f>IF(Замеры!AD93=0," ",Замеры!AL93)</f>
        <v xml:space="preserve"> </v>
      </c>
      <c r="M99" s="29" t="str">
        <f>IF(Замеры!AD93=0," ",0.1)</f>
        <v xml:space="preserve"> </v>
      </c>
      <c r="N99" s="29" t="str">
        <f>IF(Замеры!AD93=0," ",Замеры!AD93)</f>
        <v xml:space="preserve"> </v>
      </c>
      <c r="O99" s="29" t="str">
        <f>Замеры!AE93</f>
        <v xml:space="preserve"> </v>
      </c>
      <c r="P99" s="29" t="str">
        <f>Замеры!AF93</f>
        <v xml:space="preserve"> </v>
      </c>
      <c r="Q99" s="29" t="str">
        <f>IF(Замеры!AD93=0," ","+")</f>
        <v xml:space="preserve"> </v>
      </c>
      <c r="R99" s="32">
        <f>Замеры!AC93</f>
        <v>0</v>
      </c>
      <c r="W99" s="33" t="e">
        <f t="shared" si="2"/>
        <v>#VALUE!</v>
      </c>
      <c r="X99" s="31" t="s">
        <v>72</v>
      </c>
      <c r="Y99" s="33" t="e">
        <f t="shared" si="3"/>
        <v>#VALUE!</v>
      </c>
      <c r="Z99" s="32"/>
    </row>
    <row r="100" spans="1:26" x14ac:dyDescent="0.3">
      <c r="A100" s="35">
        <f>IF(Замеры!B94=0, " ", Замеры!B94)</f>
        <v>91</v>
      </c>
      <c r="B100" s="37" t="str">
        <f>CONCATENATE(Замеры!D94,Замеры!F94)</f>
        <v>Группа от QF</v>
      </c>
      <c r="C100" s="35" t="str">
        <f>IF(Замеры!J94=0," ", Замеры!J94)</f>
        <v xml:space="preserve"> </v>
      </c>
      <c r="D100" s="29" t="str">
        <f>IF(Замеры!AD94=0, " ", Замеры!AB94)</f>
        <v xml:space="preserve"> </v>
      </c>
      <c r="E100" s="29" t="str">
        <f>CONCATENATE(Замеры!T94,Замеры!W94,Замеры!V94)</f>
        <v xml:space="preserve"> </v>
      </c>
      <c r="F100" s="30" t="str">
        <f>IF(Замеры!AD94=0," ","---")</f>
        <v xml:space="preserve"> </v>
      </c>
      <c r="G100" s="31" t="str">
        <f>IF(Замеры!AD94=0," ",Замеры!L94)</f>
        <v xml:space="preserve"> </v>
      </c>
      <c r="H100" s="31" t="str">
        <f>CONCATENATE(Замеры!AO94,Замеры!AE94,Замеры!AP94)</f>
        <v>0 0</v>
      </c>
      <c r="I100" s="29" t="str">
        <f>CONCATENATE(Замеры!AM94,Замеры!AE94,Замеры!AN94)</f>
        <v>0 0</v>
      </c>
      <c r="J100" s="31" t="str">
        <f>IF(Замеры!AD94=0," ",G100*2.55)</f>
        <v xml:space="preserve"> </v>
      </c>
      <c r="K100" s="29" t="str">
        <f>IF(Замеры!AD94=0," ",Замеры!AK94)</f>
        <v xml:space="preserve"> </v>
      </c>
      <c r="L100" s="29" t="str">
        <f>IF(Замеры!AD94=0," ",Замеры!AL94)</f>
        <v xml:space="preserve"> </v>
      </c>
      <c r="M100" s="29" t="str">
        <f>IF(Замеры!AD94=0," ",0.1)</f>
        <v xml:space="preserve"> </v>
      </c>
      <c r="N100" s="29" t="str">
        <f>IF(Замеры!AD94=0," ",Замеры!AD94)</f>
        <v xml:space="preserve"> </v>
      </c>
      <c r="O100" s="29" t="str">
        <f>Замеры!AE94</f>
        <v xml:space="preserve"> </v>
      </c>
      <c r="P100" s="29" t="str">
        <f>Замеры!AF94</f>
        <v xml:space="preserve"> </v>
      </c>
      <c r="Q100" s="29" t="str">
        <f>IF(Замеры!AD94=0," ","+")</f>
        <v xml:space="preserve"> </v>
      </c>
      <c r="R100" s="32">
        <f>Замеры!AC94</f>
        <v>0</v>
      </c>
      <c r="W100" s="33" t="e">
        <f t="shared" si="2"/>
        <v>#VALUE!</v>
      </c>
      <c r="X100" s="31" t="s">
        <v>72</v>
      </c>
      <c r="Y100" s="33" t="e">
        <f t="shared" si="3"/>
        <v>#VALUE!</v>
      </c>
      <c r="Z100" s="32"/>
    </row>
    <row r="101" spans="1:26" x14ac:dyDescent="0.3">
      <c r="A101" s="35">
        <f>IF(Замеры!B95=0, " ", Замеры!B95)</f>
        <v>92</v>
      </c>
      <c r="B101" s="37" t="str">
        <f>CONCATENATE(Замеры!D95,Замеры!F95)</f>
        <v>Группа от QF</v>
      </c>
      <c r="C101" s="35" t="str">
        <f>IF(Замеры!J95=0," ", Замеры!J95)</f>
        <v xml:space="preserve"> </v>
      </c>
      <c r="D101" s="29" t="str">
        <f>IF(Замеры!AD95=0, " ", Замеры!AB95)</f>
        <v xml:space="preserve"> </v>
      </c>
      <c r="E101" s="29" t="str">
        <f>CONCATENATE(Замеры!T95,Замеры!W95,Замеры!V95)</f>
        <v xml:space="preserve"> </v>
      </c>
      <c r="F101" s="30" t="str">
        <f>IF(Замеры!AD95=0," ","---")</f>
        <v xml:space="preserve"> </v>
      </c>
      <c r="G101" s="31" t="str">
        <f>IF(Замеры!AD95=0," ",Замеры!L95)</f>
        <v xml:space="preserve"> </v>
      </c>
      <c r="H101" s="31" t="str">
        <f>CONCATENATE(Замеры!AO95,Замеры!AE95,Замеры!AP95)</f>
        <v>0 0</v>
      </c>
      <c r="I101" s="29" t="str">
        <f>CONCATENATE(Замеры!AM95,Замеры!AE95,Замеры!AN95)</f>
        <v>0 0</v>
      </c>
      <c r="J101" s="31" t="str">
        <f>IF(Замеры!AD95=0," ",G101*2.55)</f>
        <v xml:space="preserve"> </v>
      </c>
      <c r="K101" s="29" t="str">
        <f>IF(Замеры!AD95=0," ",Замеры!AK95)</f>
        <v xml:space="preserve"> </v>
      </c>
      <c r="L101" s="29" t="str">
        <f>IF(Замеры!AD95=0," ",Замеры!AL95)</f>
        <v xml:space="preserve"> </v>
      </c>
      <c r="M101" s="29" t="str">
        <f>IF(Замеры!AD95=0," ",0.1)</f>
        <v xml:space="preserve"> </v>
      </c>
      <c r="N101" s="29" t="str">
        <f>IF(Замеры!AD95=0," ",Замеры!AD95)</f>
        <v xml:space="preserve"> </v>
      </c>
      <c r="O101" s="29" t="str">
        <f>Замеры!AE95</f>
        <v xml:space="preserve"> </v>
      </c>
      <c r="P101" s="29" t="str">
        <f>Замеры!AF95</f>
        <v xml:space="preserve"> </v>
      </c>
      <c r="Q101" s="29" t="str">
        <f>IF(Замеры!AD95=0," ","+")</f>
        <v xml:space="preserve"> </v>
      </c>
      <c r="R101" s="32">
        <f>Замеры!AC95</f>
        <v>0</v>
      </c>
      <c r="W101" s="33" t="e">
        <f t="shared" si="2"/>
        <v>#VALUE!</v>
      </c>
      <c r="X101" s="31" t="s">
        <v>72</v>
      </c>
      <c r="Y101" s="33" t="e">
        <f t="shared" si="3"/>
        <v>#VALUE!</v>
      </c>
      <c r="Z101" s="32"/>
    </row>
    <row r="102" spans="1:26" x14ac:dyDescent="0.3">
      <c r="A102" s="35">
        <f>IF(Замеры!B96=0, " ", Замеры!B96)</f>
        <v>93</v>
      </c>
      <c r="B102" s="37" t="str">
        <f>CONCATENATE(Замеры!D96,Замеры!F96)</f>
        <v>Группа от QF</v>
      </c>
      <c r="C102" s="35" t="str">
        <f>IF(Замеры!J96=0," ", Замеры!J96)</f>
        <v xml:space="preserve"> </v>
      </c>
      <c r="D102" s="29" t="str">
        <f>IF(Замеры!AD96=0, " ", Замеры!AB96)</f>
        <v xml:space="preserve"> </v>
      </c>
      <c r="E102" s="29" t="str">
        <f>CONCATENATE(Замеры!T96,Замеры!W96,Замеры!V96)</f>
        <v xml:space="preserve"> </v>
      </c>
      <c r="F102" s="30" t="str">
        <f>IF(Замеры!AD96=0," ","---")</f>
        <v xml:space="preserve"> </v>
      </c>
      <c r="G102" s="31" t="str">
        <f>IF(Замеры!AD96=0," ",Замеры!L96)</f>
        <v xml:space="preserve"> </v>
      </c>
      <c r="H102" s="31" t="str">
        <f>CONCATENATE(Замеры!AO96,Замеры!AE96,Замеры!AP96)</f>
        <v>0 0</v>
      </c>
      <c r="I102" s="29" t="str">
        <f>CONCATENATE(Замеры!AM96,Замеры!AE96,Замеры!AN96)</f>
        <v>0 0</v>
      </c>
      <c r="J102" s="31" t="str">
        <f>IF(Замеры!AD96=0," ",G102*2.55)</f>
        <v xml:space="preserve"> </v>
      </c>
      <c r="K102" s="29" t="str">
        <f>IF(Замеры!AD96=0," ",Замеры!AK96)</f>
        <v xml:space="preserve"> </v>
      </c>
      <c r="L102" s="29" t="str">
        <f>IF(Замеры!AD96=0," ",Замеры!AL96)</f>
        <v xml:space="preserve"> </v>
      </c>
      <c r="M102" s="29" t="str">
        <f>IF(Замеры!AD96=0," ",0.1)</f>
        <v xml:space="preserve"> </v>
      </c>
      <c r="N102" s="29" t="str">
        <f>IF(Замеры!AD96=0," ",Замеры!AD96)</f>
        <v xml:space="preserve"> </v>
      </c>
      <c r="O102" s="29" t="str">
        <f>Замеры!AE96</f>
        <v xml:space="preserve"> </v>
      </c>
      <c r="P102" s="29" t="str">
        <f>Замеры!AF96</f>
        <v xml:space="preserve"> </v>
      </c>
      <c r="Q102" s="29" t="str">
        <f>IF(Замеры!AD96=0," ","+")</f>
        <v xml:space="preserve"> </v>
      </c>
      <c r="R102" s="32">
        <f>Замеры!AC96</f>
        <v>0</v>
      </c>
      <c r="W102" s="33" t="e">
        <f t="shared" si="2"/>
        <v>#VALUE!</v>
      </c>
      <c r="X102" s="31" t="s">
        <v>72</v>
      </c>
      <c r="Y102" s="33" t="e">
        <f t="shared" si="3"/>
        <v>#VALUE!</v>
      </c>
      <c r="Z102" s="32"/>
    </row>
    <row r="103" spans="1:26" x14ac:dyDescent="0.3">
      <c r="A103" s="35">
        <f>IF(Замеры!B97=0, " ", Замеры!B97)</f>
        <v>94</v>
      </c>
      <c r="B103" s="37" t="str">
        <f>CONCATENATE(Замеры!D97,Замеры!F97)</f>
        <v>Группа от QF</v>
      </c>
      <c r="C103" s="35" t="str">
        <f>IF(Замеры!J97=0," ", Замеры!J97)</f>
        <v xml:space="preserve"> </v>
      </c>
      <c r="D103" s="29" t="str">
        <f>IF(Замеры!AD97=0, " ", Замеры!AB97)</f>
        <v xml:space="preserve"> </v>
      </c>
      <c r="E103" s="29" t="str">
        <f>CONCATENATE(Замеры!T97,Замеры!W97,Замеры!V97)</f>
        <v xml:space="preserve"> </v>
      </c>
      <c r="F103" s="30" t="str">
        <f>IF(Замеры!AD97=0," ","---")</f>
        <v xml:space="preserve"> </v>
      </c>
      <c r="G103" s="31" t="str">
        <f>IF(Замеры!AD97=0," ",Замеры!L97)</f>
        <v xml:space="preserve"> </v>
      </c>
      <c r="H103" s="31" t="str">
        <f>CONCATENATE(Замеры!AO97,Замеры!AE97,Замеры!AP97)</f>
        <v>0 0</v>
      </c>
      <c r="I103" s="29" t="str">
        <f>CONCATENATE(Замеры!AM97,Замеры!AE97,Замеры!AN97)</f>
        <v>0 0</v>
      </c>
      <c r="J103" s="31" t="str">
        <f>IF(Замеры!AD97=0," ",G103*2.55)</f>
        <v xml:space="preserve"> </v>
      </c>
      <c r="K103" s="29" t="str">
        <f>IF(Замеры!AD97=0," ",Замеры!AK97)</f>
        <v xml:space="preserve"> </v>
      </c>
      <c r="L103" s="29" t="str">
        <f>IF(Замеры!AD97=0," ",Замеры!AL97)</f>
        <v xml:space="preserve"> </v>
      </c>
      <c r="M103" s="29" t="str">
        <f>IF(Замеры!AD97=0," ",0.1)</f>
        <v xml:space="preserve"> </v>
      </c>
      <c r="N103" s="29" t="str">
        <f>IF(Замеры!AD97=0," ",Замеры!AD97)</f>
        <v xml:space="preserve"> </v>
      </c>
      <c r="O103" s="29" t="str">
        <f>Замеры!AE97</f>
        <v xml:space="preserve"> </v>
      </c>
      <c r="P103" s="29" t="str">
        <f>Замеры!AF97</f>
        <v xml:space="preserve"> </v>
      </c>
      <c r="Q103" s="29" t="str">
        <f>IF(Замеры!AD97=0," ","+")</f>
        <v xml:space="preserve"> </v>
      </c>
      <c r="R103" s="32">
        <f>Замеры!AC97</f>
        <v>0</v>
      </c>
      <c r="W103" s="33" t="e">
        <f t="shared" si="2"/>
        <v>#VALUE!</v>
      </c>
      <c r="X103" s="31" t="s">
        <v>72</v>
      </c>
      <c r="Y103" s="33" t="e">
        <f t="shared" si="3"/>
        <v>#VALUE!</v>
      </c>
      <c r="Z103" s="32"/>
    </row>
    <row r="104" spans="1:26" x14ac:dyDescent="0.3">
      <c r="A104" s="35">
        <f>IF(Замеры!B98=0, " ", Замеры!B98)</f>
        <v>95</v>
      </c>
      <c r="B104" s="37" t="str">
        <f>CONCATENATE(Замеры!D98,Замеры!F98)</f>
        <v>Группа от QF</v>
      </c>
      <c r="C104" s="35" t="str">
        <f>IF(Замеры!J98=0," ", Замеры!J98)</f>
        <v xml:space="preserve"> </v>
      </c>
      <c r="D104" s="29" t="str">
        <f>IF(Замеры!AD98=0, " ", Замеры!AB98)</f>
        <v xml:space="preserve"> </v>
      </c>
      <c r="E104" s="29" t="str">
        <f>CONCATENATE(Замеры!T98,Замеры!W98,Замеры!V98)</f>
        <v xml:space="preserve"> </v>
      </c>
      <c r="F104" s="30" t="str">
        <f>IF(Замеры!AD98=0," ","---")</f>
        <v xml:space="preserve"> </v>
      </c>
      <c r="G104" s="31" t="str">
        <f>IF(Замеры!AD98=0," ",Замеры!L98)</f>
        <v xml:space="preserve"> </v>
      </c>
      <c r="H104" s="31" t="str">
        <f>CONCATENATE(Замеры!AO98,Замеры!AE98,Замеры!AP98)</f>
        <v>0 0</v>
      </c>
      <c r="I104" s="29" t="str">
        <f>CONCATENATE(Замеры!AM98,Замеры!AE98,Замеры!AN98)</f>
        <v>0 0</v>
      </c>
      <c r="J104" s="31" t="str">
        <f>IF(Замеры!AD98=0," ",G104*2.55)</f>
        <v xml:space="preserve"> </v>
      </c>
      <c r="K104" s="29" t="str">
        <f>IF(Замеры!AD98=0," ",Замеры!AK98)</f>
        <v xml:space="preserve"> </v>
      </c>
      <c r="L104" s="29" t="str">
        <f>IF(Замеры!AD98=0," ",Замеры!AL98)</f>
        <v xml:space="preserve"> </v>
      </c>
      <c r="M104" s="29" t="str">
        <f>IF(Замеры!AD98=0," ",0.1)</f>
        <v xml:space="preserve"> </v>
      </c>
      <c r="N104" s="29" t="str">
        <f>IF(Замеры!AD98=0," ",Замеры!AD98)</f>
        <v xml:space="preserve"> </v>
      </c>
      <c r="O104" s="29" t="str">
        <f>Замеры!AE98</f>
        <v xml:space="preserve"> </v>
      </c>
      <c r="P104" s="29" t="str">
        <f>Замеры!AF98</f>
        <v xml:space="preserve"> </v>
      </c>
      <c r="Q104" s="29" t="str">
        <f>IF(Замеры!AD98=0," ","+")</f>
        <v xml:space="preserve"> </v>
      </c>
      <c r="R104" s="32">
        <f>Замеры!AC98</f>
        <v>0</v>
      </c>
      <c r="W104" s="33" t="e">
        <f t="shared" si="2"/>
        <v>#VALUE!</v>
      </c>
      <c r="X104" s="31" t="s">
        <v>72</v>
      </c>
      <c r="Y104" s="33" t="e">
        <f t="shared" si="3"/>
        <v>#VALUE!</v>
      </c>
      <c r="Z104" s="32"/>
    </row>
    <row r="105" spans="1:26" x14ac:dyDescent="0.3">
      <c r="A105" s="35">
        <f>IF(Замеры!B99=0, " ", Замеры!B99)</f>
        <v>96</v>
      </c>
      <c r="B105" s="37" t="str">
        <f>CONCATENATE(Замеры!D99,Замеры!F99)</f>
        <v>Группа от QF</v>
      </c>
      <c r="C105" s="35" t="str">
        <f>IF(Замеры!J99=0," ", Замеры!J99)</f>
        <v xml:space="preserve"> </v>
      </c>
      <c r="D105" s="29" t="str">
        <f>IF(Замеры!AD99=0, " ", Замеры!AB99)</f>
        <v xml:space="preserve"> </v>
      </c>
      <c r="E105" s="29" t="str">
        <f>CONCATENATE(Замеры!T99,Замеры!W99,Замеры!V99)</f>
        <v xml:space="preserve"> </v>
      </c>
      <c r="F105" s="30" t="str">
        <f>IF(Замеры!AD99=0," ","---")</f>
        <v xml:space="preserve"> </v>
      </c>
      <c r="G105" s="31" t="str">
        <f>IF(Замеры!AD99=0," ",Замеры!L99)</f>
        <v xml:space="preserve"> </v>
      </c>
      <c r="H105" s="31" t="str">
        <f>CONCATENATE(Замеры!AO99,Замеры!AE99,Замеры!AP99)</f>
        <v>0 0</v>
      </c>
      <c r="I105" s="29" t="str">
        <f>CONCATENATE(Замеры!AM99,Замеры!AE99,Замеры!AN99)</f>
        <v>0 0</v>
      </c>
      <c r="J105" s="31" t="str">
        <f>IF(Замеры!AD99=0," ",G105*2.55)</f>
        <v xml:space="preserve"> </v>
      </c>
      <c r="K105" s="29" t="str">
        <f>IF(Замеры!AD99=0," ",Замеры!AK99)</f>
        <v xml:space="preserve"> </v>
      </c>
      <c r="L105" s="29" t="str">
        <f>IF(Замеры!AD99=0," ",Замеры!AL99)</f>
        <v xml:space="preserve"> </v>
      </c>
      <c r="M105" s="29" t="str">
        <f>IF(Замеры!AD99=0," ",0.1)</f>
        <v xml:space="preserve"> </v>
      </c>
      <c r="N105" s="29" t="str">
        <f>IF(Замеры!AD99=0," ",Замеры!AD99)</f>
        <v xml:space="preserve"> </v>
      </c>
      <c r="O105" s="29" t="str">
        <f>Замеры!AE99</f>
        <v xml:space="preserve"> </v>
      </c>
      <c r="P105" s="29" t="str">
        <f>Замеры!AF99</f>
        <v xml:space="preserve"> </v>
      </c>
      <c r="Q105" s="29" t="str">
        <f>IF(Замеры!AD99=0," ","+")</f>
        <v xml:space="preserve"> </v>
      </c>
      <c r="R105" s="32">
        <f>Замеры!AC99</f>
        <v>0</v>
      </c>
      <c r="W105" s="33" t="e">
        <f t="shared" si="2"/>
        <v>#VALUE!</v>
      </c>
      <c r="X105" s="31" t="s">
        <v>72</v>
      </c>
      <c r="Y105" s="33" t="e">
        <f t="shared" si="3"/>
        <v>#VALUE!</v>
      </c>
      <c r="Z105" s="32"/>
    </row>
    <row r="106" spans="1:26" x14ac:dyDescent="0.3">
      <c r="A106" s="35">
        <f>IF(Замеры!B100=0, " ", Замеры!B100)</f>
        <v>97</v>
      </c>
      <c r="B106" s="37" t="str">
        <f>CONCATENATE(Замеры!D100,Замеры!F100)</f>
        <v>Группа от QF</v>
      </c>
      <c r="C106" s="35" t="str">
        <f>IF(Замеры!J100=0," ", Замеры!J100)</f>
        <v xml:space="preserve"> </v>
      </c>
      <c r="D106" s="29" t="str">
        <f>IF(Замеры!AD100=0, " ", Замеры!AB100)</f>
        <v xml:space="preserve"> </v>
      </c>
      <c r="E106" s="29" t="str">
        <f>CONCATENATE(Замеры!T100,Замеры!W100,Замеры!V100)</f>
        <v xml:space="preserve"> </v>
      </c>
      <c r="F106" s="30" t="str">
        <f>IF(Замеры!AD100=0," ","---")</f>
        <v xml:space="preserve"> </v>
      </c>
      <c r="G106" s="31" t="str">
        <f>IF(Замеры!AD100=0," ",Замеры!L100)</f>
        <v xml:space="preserve"> </v>
      </c>
      <c r="H106" s="31" t="str">
        <f>CONCATENATE(Замеры!AO100,Замеры!AE100,Замеры!AP100)</f>
        <v>0 0</v>
      </c>
      <c r="I106" s="29" t="str">
        <f>CONCATENATE(Замеры!AM100,Замеры!AE100,Замеры!AN100)</f>
        <v>0 0</v>
      </c>
      <c r="J106" s="31" t="str">
        <f>IF(Замеры!AD100=0," ",G106*2.55)</f>
        <v xml:space="preserve"> </v>
      </c>
      <c r="K106" s="29" t="str">
        <f>IF(Замеры!AD100=0," ",Замеры!AK100)</f>
        <v xml:space="preserve"> </v>
      </c>
      <c r="L106" s="29" t="str">
        <f>IF(Замеры!AD100=0," ",Замеры!AL100)</f>
        <v xml:space="preserve"> </v>
      </c>
      <c r="M106" s="29" t="str">
        <f>IF(Замеры!AD100=0," ",0.1)</f>
        <v xml:space="preserve"> </v>
      </c>
      <c r="N106" s="29" t="str">
        <f>IF(Замеры!AD100=0," ",Замеры!AD100)</f>
        <v xml:space="preserve"> </v>
      </c>
      <c r="O106" s="29" t="str">
        <f>Замеры!AE100</f>
        <v xml:space="preserve"> </v>
      </c>
      <c r="P106" s="29" t="str">
        <f>Замеры!AF100</f>
        <v xml:space="preserve"> </v>
      </c>
      <c r="Q106" s="29" t="str">
        <f>IF(Замеры!AD100=0," ","+")</f>
        <v xml:space="preserve"> </v>
      </c>
      <c r="R106" s="32">
        <f>Замеры!AC100</f>
        <v>0</v>
      </c>
      <c r="W106" s="33" t="e">
        <f t="shared" si="2"/>
        <v>#VALUE!</v>
      </c>
      <c r="X106" s="31" t="s">
        <v>72</v>
      </c>
      <c r="Y106" s="33" t="e">
        <f t="shared" si="3"/>
        <v>#VALUE!</v>
      </c>
      <c r="Z106" s="32"/>
    </row>
    <row r="107" spans="1:26" x14ac:dyDescent="0.3">
      <c r="A107" s="35">
        <f>IF(Замеры!B101=0, " ", Замеры!B101)</f>
        <v>98</v>
      </c>
      <c r="B107" s="37" t="str">
        <f>CONCATENATE(Замеры!D101,Замеры!F101)</f>
        <v>Группа от QF</v>
      </c>
      <c r="C107" s="35" t="str">
        <f>IF(Замеры!J101=0," ", Замеры!J101)</f>
        <v xml:space="preserve"> </v>
      </c>
      <c r="D107" s="29" t="str">
        <f>IF(Замеры!AD101=0, " ", Замеры!AB101)</f>
        <v xml:space="preserve"> </v>
      </c>
      <c r="E107" s="29" t="str">
        <f>CONCATENATE(Замеры!T101,Замеры!W101,Замеры!V101)</f>
        <v xml:space="preserve"> </v>
      </c>
      <c r="F107" s="30" t="str">
        <f>IF(Замеры!AD101=0," ","---")</f>
        <v xml:space="preserve"> </v>
      </c>
      <c r="G107" s="31" t="str">
        <f>IF(Замеры!AD101=0," ",Замеры!L101)</f>
        <v xml:space="preserve"> </v>
      </c>
      <c r="H107" s="31" t="str">
        <f>CONCATENATE(Замеры!AO101,Замеры!AE101,Замеры!AP101)</f>
        <v>0 0</v>
      </c>
      <c r="I107" s="29" t="str">
        <f>CONCATENATE(Замеры!AM101,Замеры!AE101,Замеры!AN101)</f>
        <v>0 0</v>
      </c>
      <c r="J107" s="31" t="str">
        <f>IF(Замеры!AD101=0," ",G107*2.55)</f>
        <v xml:space="preserve"> </v>
      </c>
      <c r="K107" s="29" t="str">
        <f>IF(Замеры!AD101=0," ",Замеры!AK101)</f>
        <v xml:space="preserve"> </v>
      </c>
      <c r="L107" s="29" t="str">
        <f>IF(Замеры!AD101=0," ",Замеры!AL101)</f>
        <v xml:space="preserve"> </v>
      </c>
      <c r="M107" s="29" t="str">
        <f>IF(Замеры!AD101=0," ",0.1)</f>
        <v xml:space="preserve"> </v>
      </c>
      <c r="N107" s="29" t="str">
        <f>IF(Замеры!AD101=0," ",Замеры!AD101)</f>
        <v xml:space="preserve"> </v>
      </c>
      <c r="O107" s="29" t="str">
        <f>Замеры!AE101</f>
        <v xml:space="preserve"> </v>
      </c>
      <c r="P107" s="29" t="str">
        <f>Замеры!AF101</f>
        <v xml:space="preserve"> </v>
      </c>
      <c r="Q107" s="29" t="str">
        <f>IF(Замеры!AD101=0," ","+")</f>
        <v xml:space="preserve"> </v>
      </c>
      <c r="R107" s="32">
        <f>Замеры!AC101</f>
        <v>0</v>
      </c>
      <c r="W107" s="33" t="e">
        <f t="shared" si="2"/>
        <v>#VALUE!</v>
      </c>
      <c r="X107" s="31" t="s">
        <v>72</v>
      </c>
      <c r="Y107" s="33" t="e">
        <f t="shared" si="3"/>
        <v>#VALUE!</v>
      </c>
      <c r="Z107" s="32"/>
    </row>
    <row r="108" spans="1:26" x14ac:dyDescent="0.3">
      <c r="A108" s="35">
        <f>IF(Замеры!B102=0, " ", Замеры!B102)</f>
        <v>99</v>
      </c>
      <c r="B108" s="37" t="str">
        <f>CONCATENATE(Замеры!D102,Замеры!F102)</f>
        <v>Группа от QF</v>
      </c>
      <c r="C108" s="35" t="str">
        <f>IF(Замеры!J102=0," ", Замеры!J102)</f>
        <v xml:space="preserve"> </v>
      </c>
      <c r="D108" s="29" t="str">
        <f>IF(Замеры!AD102=0, " ", Замеры!AB102)</f>
        <v xml:space="preserve"> </v>
      </c>
      <c r="E108" s="29" t="str">
        <f>CONCATENATE(Замеры!T102,Замеры!W102,Замеры!V102)</f>
        <v xml:space="preserve"> </v>
      </c>
      <c r="F108" s="30" t="str">
        <f>IF(Замеры!AD102=0," ","---")</f>
        <v xml:space="preserve"> </v>
      </c>
      <c r="G108" s="31" t="str">
        <f>IF(Замеры!AD102=0," ",Замеры!L102)</f>
        <v xml:space="preserve"> </v>
      </c>
      <c r="H108" s="31" t="str">
        <f>CONCATENATE(Замеры!AO102,Замеры!AE102,Замеры!AP102)</f>
        <v>0 0</v>
      </c>
      <c r="I108" s="29" t="str">
        <f>CONCATENATE(Замеры!AM102,Замеры!AE102,Замеры!AN102)</f>
        <v>0 0</v>
      </c>
      <c r="J108" s="31" t="str">
        <f>IF(Замеры!AD102=0," ",G108*2.55)</f>
        <v xml:space="preserve"> </v>
      </c>
      <c r="K108" s="29" t="str">
        <f>IF(Замеры!AD102=0," ",Замеры!AK102)</f>
        <v xml:space="preserve"> </v>
      </c>
      <c r="L108" s="29" t="str">
        <f>IF(Замеры!AD102=0," ",Замеры!AL102)</f>
        <v xml:space="preserve"> </v>
      </c>
      <c r="M108" s="29" t="str">
        <f>IF(Замеры!AD102=0," ",0.1)</f>
        <v xml:space="preserve"> </v>
      </c>
      <c r="N108" s="29" t="str">
        <f>IF(Замеры!AD102=0," ",Замеры!AD102)</f>
        <v xml:space="preserve"> </v>
      </c>
      <c r="O108" s="29" t="str">
        <f>Замеры!AE102</f>
        <v xml:space="preserve"> </v>
      </c>
      <c r="P108" s="29" t="str">
        <f>Замеры!AF102</f>
        <v xml:space="preserve"> </v>
      </c>
      <c r="Q108" s="29" t="str">
        <f>IF(Замеры!AD102=0," ","+")</f>
        <v xml:space="preserve"> </v>
      </c>
      <c r="R108" s="32">
        <f>Замеры!AC102</f>
        <v>0</v>
      </c>
      <c r="W108" s="33" t="e">
        <f t="shared" si="2"/>
        <v>#VALUE!</v>
      </c>
      <c r="X108" s="31" t="s">
        <v>72</v>
      </c>
      <c r="Y108" s="33" t="e">
        <f t="shared" si="3"/>
        <v>#VALUE!</v>
      </c>
      <c r="Z108" s="32"/>
    </row>
    <row r="109" spans="1:26" x14ac:dyDescent="0.3">
      <c r="A109" s="35">
        <f>IF(Замеры!B103=0, " ", Замеры!B103)</f>
        <v>100</v>
      </c>
      <c r="B109" s="37" t="str">
        <f>CONCATENATE(Замеры!D103,Замеры!F103)</f>
        <v>Группа от QF</v>
      </c>
      <c r="C109" s="35" t="str">
        <f>IF(Замеры!J103=0," ", Замеры!J103)</f>
        <v xml:space="preserve"> </v>
      </c>
      <c r="D109" s="29" t="str">
        <f>IF(Замеры!AD103=0, " ", Замеры!AB103)</f>
        <v xml:space="preserve"> </v>
      </c>
      <c r="E109" s="29" t="str">
        <f>CONCATENATE(Замеры!T103,Замеры!W103,Замеры!V103)</f>
        <v xml:space="preserve"> </v>
      </c>
      <c r="F109" s="30" t="str">
        <f>IF(Замеры!AD103=0," ","---")</f>
        <v xml:space="preserve"> </v>
      </c>
      <c r="G109" s="31" t="str">
        <f>IF(Замеры!AD103=0," ",Замеры!L103)</f>
        <v xml:space="preserve"> </v>
      </c>
      <c r="H109" s="31" t="str">
        <f>CONCATENATE(Замеры!AO103,Замеры!AE103,Замеры!AP103)</f>
        <v>0 0</v>
      </c>
      <c r="I109" s="29" t="str">
        <f>CONCATENATE(Замеры!AM103,Замеры!AE103,Замеры!AN103)</f>
        <v>0 0</v>
      </c>
      <c r="J109" s="31" t="str">
        <f>IF(Замеры!AD103=0," ",G109*2.55)</f>
        <v xml:space="preserve"> </v>
      </c>
      <c r="K109" s="29" t="str">
        <f>IF(Замеры!AD103=0," ",Замеры!AK103)</f>
        <v xml:space="preserve"> </v>
      </c>
      <c r="L109" s="29" t="str">
        <f>IF(Замеры!AD103=0," ",Замеры!AL103)</f>
        <v xml:space="preserve"> </v>
      </c>
      <c r="M109" s="29" t="str">
        <f>IF(Замеры!AD103=0," ",0.1)</f>
        <v xml:space="preserve"> </v>
      </c>
      <c r="N109" s="29" t="str">
        <f>IF(Замеры!AD103=0," ",Замеры!AD103)</f>
        <v xml:space="preserve"> </v>
      </c>
      <c r="O109" s="29" t="str">
        <f>Замеры!AE103</f>
        <v xml:space="preserve"> </v>
      </c>
      <c r="P109" s="29" t="str">
        <f>Замеры!AF103</f>
        <v xml:space="preserve"> </v>
      </c>
      <c r="Q109" s="29" t="str">
        <f>IF(Замеры!AD103=0," ","+")</f>
        <v xml:space="preserve"> </v>
      </c>
      <c r="R109" s="32">
        <f>Замеры!AC103</f>
        <v>0</v>
      </c>
      <c r="W109" s="33" t="e">
        <f t="shared" si="2"/>
        <v>#VALUE!</v>
      </c>
      <c r="X109" s="31" t="s">
        <v>72</v>
      </c>
      <c r="Y109" s="33" t="e">
        <f t="shared" si="3"/>
        <v>#VALUE!</v>
      </c>
      <c r="Z109" s="32"/>
    </row>
    <row r="110" spans="1:26" x14ac:dyDescent="0.3">
      <c r="A110" s="35">
        <f>IF(Замеры!B104=0, " ", Замеры!B104)</f>
        <v>101</v>
      </c>
      <c r="B110" s="37" t="str">
        <f>CONCATENATE(Замеры!D104,Замеры!F104)</f>
        <v>Группа от QF</v>
      </c>
      <c r="C110" s="35" t="str">
        <f>IF(Замеры!J104=0," ", Замеры!J104)</f>
        <v xml:space="preserve"> </v>
      </c>
      <c r="D110" s="29" t="str">
        <f>IF(Замеры!AD104=0, " ", Замеры!AB104)</f>
        <v xml:space="preserve"> </v>
      </c>
      <c r="E110" s="29" t="str">
        <f>CONCATENATE(Замеры!T104,Замеры!W104,Замеры!V104)</f>
        <v xml:space="preserve"> </v>
      </c>
      <c r="F110" s="30" t="str">
        <f>IF(Замеры!AD104=0," ","---")</f>
        <v xml:space="preserve"> </v>
      </c>
      <c r="G110" s="31" t="str">
        <f>IF(Замеры!AD104=0," ",Замеры!L104)</f>
        <v xml:space="preserve"> </v>
      </c>
      <c r="H110" s="31" t="str">
        <f>CONCATENATE(Замеры!AO104,Замеры!AE104,Замеры!AP104)</f>
        <v>0 0</v>
      </c>
      <c r="I110" s="29" t="str">
        <f>CONCATENATE(Замеры!AM104,Замеры!AE104,Замеры!AN104)</f>
        <v>0 0</v>
      </c>
      <c r="J110" s="31" t="str">
        <f>IF(Замеры!AD104=0," ",G110*2.55)</f>
        <v xml:space="preserve"> </v>
      </c>
      <c r="K110" s="29" t="str">
        <f>IF(Замеры!AD104=0," ",Замеры!AK104)</f>
        <v xml:space="preserve"> </v>
      </c>
      <c r="L110" s="29" t="str">
        <f>IF(Замеры!AD104=0," ",Замеры!AL104)</f>
        <v xml:space="preserve"> </v>
      </c>
      <c r="M110" s="29" t="str">
        <f>IF(Замеры!AD104=0," ",0.1)</f>
        <v xml:space="preserve"> </v>
      </c>
      <c r="N110" s="29" t="str">
        <f>IF(Замеры!AD104=0," ",Замеры!AD104)</f>
        <v xml:space="preserve"> </v>
      </c>
      <c r="O110" s="29" t="str">
        <f>Замеры!AE104</f>
        <v xml:space="preserve"> </v>
      </c>
      <c r="P110" s="29" t="str">
        <f>Замеры!AF104</f>
        <v xml:space="preserve"> </v>
      </c>
      <c r="Q110" s="29" t="str">
        <f>IF(Замеры!AD104=0," ","+")</f>
        <v xml:space="preserve"> </v>
      </c>
      <c r="R110" s="32">
        <f>Замеры!AC104</f>
        <v>0</v>
      </c>
      <c r="W110" s="33" t="e">
        <f t="shared" si="2"/>
        <v>#VALUE!</v>
      </c>
      <c r="X110" s="31" t="s">
        <v>72</v>
      </c>
      <c r="Y110" s="33" t="e">
        <f t="shared" si="3"/>
        <v>#VALUE!</v>
      </c>
      <c r="Z110" s="32"/>
    </row>
    <row r="111" spans="1:26" x14ac:dyDescent="0.3">
      <c r="A111" s="35">
        <f>IF(Замеры!B105=0, " ", Замеры!B105)</f>
        <v>102</v>
      </c>
      <c r="B111" s="37" t="str">
        <f>CONCATENATE(Замеры!D105,Замеры!F105)</f>
        <v>Группа от QF</v>
      </c>
      <c r="C111" s="35" t="str">
        <f>IF(Замеры!J105=0," ", Замеры!J105)</f>
        <v xml:space="preserve"> </v>
      </c>
      <c r="D111" s="29" t="str">
        <f>IF(Замеры!AD105=0, " ", Замеры!AB105)</f>
        <v xml:space="preserve"> </v>
      </c>
      <c r="E111" s="29" t="str">
        <f>CONCATENATE(Замеры!T105,Замеры!W105,Замеры!V105)</f>
        <v xml:space="preserve"> </v>
      </c>
      <c r="F111" s="30" t="str">
        <f>IF(Замеры!AD105=0," ","---")</f>
        <v xml:space="preserve"> </v>
      </c>
      <c r="G111" s="31" t="str">
        <f>IF(Замеры!AD105=0," ",Замеры!L105)</f>
        <v xml:space="preserve"> </v>
      </c>
      <c r="H111" s="31" t="str">
        <f>CONCATENATE(Замеры!AO105,Замеры!AE105,Замеры!AP105)</f>
        <v>0 0</v>
      </c>
      <c r="I111" s="29" t="str">
        <f>CONCATENATE(Замеры!AM105,Замеры!AE105,Замеры!AN105)</f>
        <v>0 0</v>
      </c>
      <c r="J111" s="31" t="str">
        <f>IF(Замеры!AD105=0," ",G111*2.55)</f>
        <v xml:space="preserve"> </v>
      </c>
      <c r="K111" s="29" t="str">
        <f>IF(Замеры!AD105=0," ",Замеры!AK105)</f>
        <v xml:space="preserve"> </v>
      </c>
      <c r="L111" s="29" t="str">
        <f>IF(Замеры!AD105=0," ",Замеры!AL105)</f>
        <v xml:space="preserve"> </v>
      </c>
      <c r="M111" s="29" t="str">
        <f>IF(Замеры!AD105=0," ",0.1)</f>
        <v xml:space="preserve"> </v>
      </c>
      <c r="N111" s="29" t="str">
        <f>IF(Замеры!AD105=0," ",Замеры!AD105)</f>
        <v xml:space="preserve"> </v>
      </c>
      <c r="O111" s="29" t="str">
        <f>Замеры!AE105</f>
        <v xml:space="preserve"> </v>
      </c>
      <c r="P111" s="29" t="str">
        <f>Замеры!AF105</f>
        <v xml:space="preserve"> </v>
      </c>
      <c r="Q111" s="29" t="str">
        <f>IF(Замеры!AD105=0," ","+")</f>
        <v xml:space="preserve"> </v>
      </c>
      <c r="R111" s="32">
        <f>Замеры!AC105</f>
        <v>0</v>
      </c>
      <c r="W111" s="33" t="e">
        <f t="shared" si="2"/>
        <v>#VALUE!</v>
      </c>
      <c r="X111" s="31" t="s">
        <v>72</v>
      </c>
      <c r="Y111" s="33" t="e">
        <f t="shared" si="3"/>
        <v>#VALUE!</v>
      </c>
      <c r="Z111" s="32"/>
    </row>
    <row r="112" spans="1:26" x14ac:dyDescent="0.3">
      <c r="A112" s="35">
        <f>IF(Замеры!B106=0, " ", Замеры!B106)</f>
        <v>103</v>
      </c>
      <c r="B112" s="37" t="str">
        <f>CONCATENATE(Замеры!D106,Замеры!F106)</f>
        <v>Группа от QF</v>
      </c>
      <c r="C112" s="35" t="str">
        <f>IF(Замеры!J106=0," ", Замеры!J106)</f>
        <v xml:space="preserve"> </v>
      </c>
      <c r="D112" s="29" t="str">
        <f>IF(Замеры!AD106=0, " ", Замеры!AB106)</f>
        <v xml:space="preserve"> </v>
      </c>
      <c r="E112" s="29" t="str">
        <f>CONCATENATE(Замеры!T106,Замеры!W106,Замеры!V106)</f>
        <v xml:space="preserve"> </v>
      </c>
      <c r="F112" s="30" t="str">
        <f>IF(Замеры!AD106=0," ","---")</f>
        <v xml:space="preserve"> </v>
      </c>
      <c r="G112" s="31" t="str">
        <f>IF(Замеры!AD106=0," ",Замеры!L106)</f>
        <v xml:space="preserve"> </v>
      </c>
      <c r="H112" s="31" t="str">
        <f>CONCATENATE(Замеры!AO106,Замеры!AE106,Замеры!AP106)</f>
        <v>0 0</v>
      </c>
      <c r="I112" s="29" t="str">
        <f>CONCATENATE(Замеры!AM106,Замеры!AE106,Замеры!AN106)</f>
        <v>0 0</v>
      </c>
      <c r="J112" s="31" t="str">
        <f>IF(Замеры!AD106=0," ",G112*2.55)</f>
        <v xml:space="preserve"> </v>
      </c>
      <c r="K112" s="29" t="str">
        <f>IF(Замеры!AD106=0," ",Замеры!AK106)</f>
        <v xml:space="preserve"> </v>
      </c>
      <c r="L112" s="29" t="str">
        <f>IF(Замеры!AD106=0," ",Замеры!AL106)</f>
        <v xml:space="preserve"> </v>
      </c>
      <c r="M112" s="29" t="str">
        <f>IF(Замеры!AD106=0," ",0.1)</f>
        <v xml:space="preserve"> </v>
      </c>
      <c r="N112" s="29" t="str">
        <f>IF(Замеры!AD106=0," ",Замеры!AD106)</f>
        <v xml:space="preserve"> </v>
      </c>
      <c r="O112" s="29" t="str">
        <f>Замеры!AE106</f>
        <v xml:space="preserve"> </v>
      </c>
      <c r="P112" s="29" t="str">
        <f>Замеры!AF106</f>
        <v xml:space="preserve"> </v>
      </c>
      <c r="Q112" s="29" t="str">
        <f>IF(Замеры!AD106=0," ","+")</f>
        <v xml:space="preserve"> </v>
      </c>
      <c r="R112" s="32">
        <f>Замеры!AC106</f>
        <v>0</v>
      </c>
      <c r="W112" s="33" t="e">
        <f t="shared" si="2"/>
        <v>#VALUE!</v>
      </c>
      <c r="X112" s="31" t="s">
        <v>72</v>
      </c>
      <c r="Y112" s="33" t="e">
        <f t="shared" si="3"/>
        <v>#VALUE!</v>
      </c>
      <c r="Z112" s="32"/>
    </row>
    <row r="113" spans="1:26" x14ac:dyDescent="0.3">
      <c r="A113" s="35">
        <f>IF(Замеры!B107=0, " ", Замеры!B107)</f>
        <v>104</v>
      </c>
      <c r="B113" s="37" t="str">
        <f>CONCATENATE(Замеры!D107,Замеры!F107)</f>
        <v>Группа от QF</v>
      </c>
      <c r="C113" s="35" t="str">
        <f>IF(Замеры!J107=0," ", Замеры!J107)</f>
        <v xml:space="preserve"> </v>
      </c>
      <c r="D113" s="29" t="str">
        <f>IF(Замеры!AD107=0, " ", Замеры!AB107)</f>
        <v xml:space="preserve"> </v>
      </c>
      <c r="E113" s="29" t="str">
        <f>CONCATENATE(Замеры!T107,Замеры!W107,Замеры!V107)</f>
        <v xml:space="preserve"> </v>
      </c>
      <c r="F113" s="30" t="str">
        <f>IF(Замеры!AD107=0," ","---")</f>
        <v xml:space="preserve"> </v>
      </c>
      <c r="G113" s="31" t="str">
        <f>IF(Замеры!AD107=0," ",Замеры!L107)</f>
        <v xml:space="preserve"> </v>
      </c>
      <c r="H113" s="31" t="str">
        <f>CONCATENATE(Замеры!AO107,Замеры!AE107,Замеры!AP107)</f>
        <v>0 0</v>
      </c>
      <c r="I113" s="29" t="str">
        <f>CONCATENATE(Замеры!AM107,Замеры!AE107,Замеры!AN107)</f>
        <v>0 0</v>
      </c>
      <c r="J113" s="31" t="str">
        <f>IF(Замеры!AD107=0," ",G113*2.55)</f>
        <v xml:space="preserve"> </v>
      </c>
      <c r="K113" s="29" t="str">
        <f>IF(Замеры!AD107=0," ",Замеры!AK107)</f>
        <v xml:space="preserve"> </v>
      </c>
      <c r="L113" s="29" t="str">
        <f>IF(Замеры!AD107=0," ",Замеры!AL107)</f>
        <v xml:space="preserve"> </v>
      </c>
      <c r="M113" s="29" t="str">
        <f>IF(Замеры!AD107=0," ",0.1)</f>
        <v xml:space="preserve"> </v>
      </c>
      <c r="N113" s="29" t="str">
        <f>IF(Замеры!AD107=0," ",Замеры!AD107)</f>
        <v xml:space="preserve"> </v>
      </c>
      <c r="O113" s="29" t="str">
        <f>Замеры!AE107</f>
        <v xml:space="preserve"> </v>
      </c>
      <c r="P113" s="29" t="str">
        <f>Замеры!AF107</f>
        <v xml:space="preserve"> </v>
      </c>
      <c r="Q113" s="29" t="str">
        <f>IF(Замеры!AD107=0," ","+")</f>
        <v xml:space="preserve"> </v>
      </c>
      <c r="R113" s="32">
        <f>Замеры!AC107</f>
        <v>0</v>
      </c>
      <c r="W113" s="33" t="e">
        <f t="shared" si="2"/>
        <v>#VALUE!</v>
      </c>
      <c r="X113" s="31" t="s">
        <v>72</v>
      </c>
      <c r="Y113" s="33" t="e">
        <f t="shared" si="3"/>
        <v>#VALUE!</v>
      </c>
      <c r="Z113" s="32"/>
    </row>
    <row r="114" spans="1:26" x14ac:dyDescent="0.3">
      <c r="A114" s="35">
        <f>IF(Замеры!B108=0, " ", Замеры!B108)</f>
        <v>105</v>
      </c>
      <c r="B114" s="37" t="str">
        <f>CONCATENATE(Замеры!D108,Замеры!F108)</f>
        <v>Группа от QF</v>
      </c>
      <c r="C114" s="35" t="str">
        <f>IF(Замеры!J108=0," ", Замеры!J108)</f>
        <v xml:space="preserve"> </v>
      </c>
      <c r="D114" s="29" t="str">
        <f>IF(Замеры!AD108=0, " ", Замеры!AB108)</f>
        <v xml:space="preserve"> </v>
      </c>
      <c r="E114" s="29" t="str">
        <f>CONCATENATE(Замеры!T108,Замеры!W108,Замеры!V108)</f>
        <v xml:space="preserve"> </v>
      </c>
      <c r="F114" s="30" t="str">
        <f>IF(Замеры!AD108=0," ","---")</f>
        <v xml:space="preserve"> </v>
      </c>
      <c r="G114" s="31" t="str">
        <f>IF(Замеры!AD108=0," ",Замеры!L108)</f>
        <v xml:space="preserve"> </v>
      </c>
      <c r="H114" s="31" t="str">
        <f>CONCATENATE(Замеры!AO108,Замеры!AE108,Замеры!AP108)</f>
        <v>0 0</v>
      </c>
      <c r="I114" s="29" t="str">
        <f>CONCATENATE(Замеры!AM108,Замеры!AE108,Замеры!AN108)</f>
        <v>0 0</v>
      </c>
      <c r="J114" s="31" t="str">
        <f>IF(Замеры!AD108=0," ",G114*2.55)</f>
        <v xml:space="preserve"> </v>
      </c>
      <c r="K114" s="29" t="str">
        <f>IF(Замеры!AD108=0," ",Замеры!AK108)</f>
        <v xml:space="preserve"> </v>
      </c>
      <c r="L114" s="29" t="str">
        <f>IF(Замеры!AD108=0," ",Замеры!AL108)</f>
        <v xml:space="preserve"> </v>
      </c>
      <c r="M114" s="29" t="str">
        <f>IF(Замеры!AD108=0," ",0.1)</f>
        <v xml:space="preserve"> </v>
      </c>
      <c r="N114" s="29" t="str">
        <f>IF(Замеры!AD108=0," ",Замеры!AD108)</f>
        <v xml:space="preserve"> </v>
      </c>
      <c r="O114" s="29" t="str">
        <f>Замеры!AE108</f>
        <v xml:space="preserve"> </v>
      </c>
      <c r="P114" s="29" t="str">
        <f>Замеры!AF108</f>
        <v xml:space="preserve"> </v>
      </c>
      <c r="Q114" s="29" t="str">
        <f>IF(Замеры!AD108=0," ","+")</f>
        <v xml:space="preserve"> </v>
      </c>
      <c r="R114" s="32">
        <f>Замеры!AC108</f>
        <v>0</v>
      </c>
      <c r="W114" s="33" t="e">
        <f t="shared" si="2"/>
        <v>#VALUE!</v>
      </c>
      <c r="X114" s="31" t="s">
        <v>72</v>
      </c>
      <c r="Y114" s="33" t="e">
        <f t="shared" si="3"/>
        <v>#VALUE!</v>
      </c>
      <c r="Z114" s="32"/>
    </row>
    <row r="115" spans="1:26" x14ac:dyDescent="0.3">
      <c r="A115" s="35">
        <f>IF(Замеры!B109=0, " ", Замеры!B109)</f>
        <v>106</v>
      </c>
      <c r="B115" s="37" t="str">
        <f>CONCATENATE(Замеры!D109,Замеры!F109)</f>
        <v>Группа от QF</v>
      </c>
      <c r="C115" s="35" t="str">
        <f>IF(Замеры!J109=0," ", Замеры!J109)</f>
        <v xml:space="preserve"> </v>
      </c>
      <c r="D115" s="29" t="str">
        <f>IF(Замеры!AD109=0, " ", Замеры!AB109)</f>
        <v xml:space="preserve"> </v>
      </c>
      <c r="E115" s="29" t="str">
        <f>CONCATENATE(Замеры!T109,Замеры!W109,Замеры!V109)</f>
        <v xml:space="preserve"> </v>
      </c>
      <c r="F115" s="30" t="str">
        <f>IF(Замеры!AD109=0," ","---")</f>
        <v xml:space="preserve"> </v>
      </c>
      <c r="G115" s="31" t="str">
        <f>IF(Замеры!AD109=0," ",Замеры!L109)</f>
        <v xml:space="preserve"> </v>
      </c>
      <c r="H115" s="31" t="str">
        <f>CONCATENATE(Замеры!AO109,Замеры!AE109,Замеры!AP109)</f>
        <v>0 0</v>
      </c>
      <c r="I115" s="29" t="str">
        <f>CONCATENATE(Замеры!AM109,Замеры!AE109,Замеры!AN109)</f>
        <v>0 0</v>
      </c>
      <c r="J115" s="31" t="str">
        <f>IF(Замеры!AD109=0," ",G115*2.55)</f>
        <v xml:space="preserve"> </v>
      </c>
      <c r="K115" s="29" t="str">
        <f>IF(Замеры!AD109=0," ",Замеры!AK109)</f>
        <v xml:space="preserve"> </v>
      </c>
      <c r="L115" s="29" t="str">
        <f>IF(Замеры!AD109=0," ",Замеры!AL109)</f>
        <v xml:space="preserve"> </v>
      </c>
      <c r="M115" s="29" t="str">
        <f>IF(Замеры!AD109=0," ",0.1)</f>
        <v xml:space="preserve"> </v>
      </c>
      <c r="N115" s="29" t="str">
        <f>IF(Замеры!AD109=0," ",Замеры!AD109)</f>
        <v xml:space="preserve"> </v>
      </c>
      <c r="O115" s="29" t="str">
        <f>Замеры!AE109</f>
        <v xml:space="preserve"> </v>
      </c>
      <c r="P115" s="29" t="str">
        <f>Замеры!AF109</f>
        <v xml:space="preserve"> </v>
      </c>
      <c r="Q115" s="29" t="str">
        <f>IF(Замеры!AD109=0," ","+")</f>
        <v xml:space="preserve"> </v>
      </c>
      <c r="R115" s="32">
        <f>Замеры!AC109</f>
        <v>0</v>
      </c>
      <c r="W115" s="33" t="e">
        <f t="shared" si="2"/>
        <v>#VALUE!</v>
      </c>
      <c r="X115" s="31" t="s">
        <v>72</v>
      </c>
      <c r="Y115" s="33" t="e">
        <f t="shared" si="3"/>
        <v>#VALUE!</v>
      </c>
      <c r="Z115" s="32"/>
    </row>
    <row r="116" spans="1:26" x14ac:dyDescent="0.3">
      <c r="A116" s="35">
        <f>IF(Замеры!B110=0, " ", Замеры!B110)</f>
        <v>107</v>
      </c>
      <c r="B116" s="37" t="str">
        <f>CONCATENATE(Замеры!D110,Замеры!F110)</f>
        <v>Группа от QF</v>
      </c>
      <c r="C116" s="35" t="str">
        <f>IF(Замеры!J110=0," ", Замеры!J110)</f>
        <v xml:space="preserve"> </v>
      </c>
      <c r="D116" s="29" t="str">
        <f>IF(Замеры!AD110=0, " ", Замеры!AB110)</f>
        <v xml:space="preserve"> </v>
      </c>
      <c r="E116" s="29" t="str">
        <f>CONCATENATE(Замеры!T110,Замеры!W110,Замеры!V110)</f>
        <v xml:space="preserve"> </v>
      </c>
      <c r="F116" s="30" t="str">
        <f>IF(Замеры!AD110=0," ","---")</f>
        <v xml:space="preserve"> </v>
      </c>
      <c r="G116" s="31" t="str">
        <f>IF(Замеры!AD110=0," ",Замеры!L110)</f>
        <v xml:space="preserve"> </v>
      </c>
      <c r="H116" s="31" t="str">
        <f>CONCATENATE(Замеры!AO110,Замеры!AE110,Замеры!AP110)</f>
        <v>0 0</v>
      </c>
      <c r="I116" s="29" t="str">
        <f>CONCATENATE(Замеры!AM110,Замеры!AE110,Замеры!AN110)</f>
        <v>0 0</v>
      </c>
      <c r="J116" s="31" t="str">
        <f>IF(Замеры!AD110=0," ",G116*2.55)</f>
        <v xml:space="preserve"> </v>
      </c>
      <c r="K116" s="29" t="str">
        <f>IF(Замеры!AD110=0," ",Замеры!AK110)</f>
        <v xml:space="preserve"> </v>
      </c>
      <c r="L116" s="29" t="str">
        <f>IF(Замеры!AD110=0," ",Замеры!AL110)</f>
        <v xml:space="preserve"> </v>
      </c>
      <c r="M116" s="29" t="str">
        <f>IF(Замеры!AD110=0," ",0.1)</f>
        <v xml:space="preserve"> </v>
      </c>
      <c r="N116" s="29" t="str">
        <f>IF(Замеры!AD110=0," ",Замеры!AD110)</f>
        <v xml:space="preserve"> </v>
      </c>
      <c r="O116" s="29" t="str">
        <f>Замеры!AE110</f>
        <v xml:space="preserve"> </v>
      </c>
      <c r="P116" s="29" t="str">
        <f>Замеры!AF110</f>
        <v xml:space="preserve"> </v>
      </c>
      <c r="Q116" s="29" t="str">
        <f>IF(Замеры!AD110=0," ","+")</f>
        <v xml:space="preserve"> </v>
      </c>
      <c r="R116" s="32">
        <f>Замеры!AC110</f>
        <v>0</v>
      </c>
      <c r="W116" s="33" t="e">
        <f t="shared" si="2"/>
        <v>#VALUE!</v>
      </c>
      <c r="X116" s="31" t="s">
        <v>72</v>
      </c>
      <c r="Y116" s="33" t="e">
        <f t="shared" si="3"/>
        <v>#VALUE!</v>
      </c>
      <c r="Z116" s="32"/>
    </row>
    <row r="117" spans="1:26" x14ac:dyDescent="0.3">
      <c r="A117" s="35">
        <f>IF(Замеры!B111=0, " ", Замеры!B111)</f>
        <v>108</v>
      </c>
      <c r="B117" s="37" t="str">
        <f>CONCATENATE(Замеры!D111,Замеры!F111)</f>
        <v>Группа от QF</v>
      </c>
      <c r="C117" s="35" t="str">
        <f>IF(Замеры!J111=0," ", Замеры!J111)</f>
        <v xml:space="preserve"> </v>
      </c>
      <c r="D117" s="29" t="str">
        <f>IF(Замеры!AD111=0, " ", Замеры!AB111)</f>
        <v xml:space="preserve"> </v>
      </c>
      <c r="E117" s="29" t="str">
        <f>CONCATENATE(Замеры!T111,Замеры!W111,Замеры!V111)</f>
        <v xml:space="preserve"> </v>
      </c>
      <c r="F117" s="30" t="str">
        <f>IF(Замеры!AD111=0," ","---")</f>
        <v xml:space="preserve"> </v>
      </c>
      <c r="G117" s="31" t="str">
        <f>IF(Замеры!AD111=0," ",Замеры!L111)</f>
        <v xml:space="preserve"> </v>
      </c>
      <c r="H117" s="31" t="str">
        <f>CONCATENATE(Замеры!AO111,Замеры!AE111,Замеры!AP111)</f>
        <v>0 0</v>
      </c>
      <c r="I117" s="29" t="str">
        <f>CONCATENATE(Замеры!AM111,Замеры!AE111,Замеры!AN111)</f>
        <v>0 0</v>
      </c>
      <c r="J117" s="31" t="str">
        <f>IF(Замеры!AD111=0," ",G117*2.55)</f>
        <v xml:space="preserve"> </v>
      </c>
      <c r="K117" s="29" t="str">
        <f>IF(Замеры!AD111=0," ",Замеры!AK111)</f>
        <v xml:space="preserve"> </v>
      </c>
      <c r="L117" s="29" t="str">
        <f>IF(Замеры!AD111=0," ",Замеры!AL111)</f>
        <v xml:space="preserve"> </v>
      </c>
      <c r="M117" s="29" t="str">
        <f>IF(Замеры!AD111=0," ",0.1)</f>
        <v xml:space="preserve"> </v>
      </c>
      <c r="N117" s="29" t="str">
        <f>IF(Замеры!AD111=0," ",Замеры!AD111)</f>
        <v xml:space="preserve"> </v>
      </c>
      <c r="O117" s="29" t="str">
        <f>Замеры!AE111</f>
        <v xml:space="preserve"> </v>
      </c>
      <c r="P117" s="29" t="str">
        <f>Замеры!AF111</f>
        <v xml:space="preserve"> </v>
      </c>
      <c r="Q117" s="29" t="str">
        <f>IF(Замеры!AD111=0," ","+")</f>
        <v xml:space="preserve"> </v>
      </c>
      <c r="R117" s="32">
        <f>Замеры!AC111</f>
        <v>0</v>
      </c>
      <c r="W117" s="33" t="e">
        <f t="shared" si="2"/>
        <v>#VALUE!</v>
      </c>
      <c r="X117" s="31" t="s">
        <v>72</v>
      </c>
      <c r="Y117" s="33" t="e">
        <f t="shared" si="3"/>
        <v>#VALUE!</v>
      </c>
      <c r="Z117" s="32"/>
    </row>
    <row r="118" spans="1:26" x14ac:dyDescent="0.3">
      <c r="A118" s="35">
        <f>IF(Замеры!B112=0, " ", Замеры!B112)</f>
        <v>109</v>
      </c>
      <c r="B118" s="37" t="str">
        <f>CONCATENATE(Замеры!D112,Замеры!F112)</f>
        <v>Группа от QF</v>
      </c>
      <c r="C118" s="35" t="str">
        <f>IF(Замеры!J112=0," ", Замеры!J112)</f>
        <v xml:space="preserve"> </v>
      </c>
      <c r="D118" s="29" t="str">
        <f>IF(Замеры!AD112=0, " ", Замеры!AB112)</f>
        <v xml:space="preserve"> </v>
      </c>
      <c r="E118" s="29" t="str">
        <f>CONCATENATE(Замеры!T112,Замеры!W112,Замеры!V112)</f>
        <v xml:space="preserve"> </v>
      </c>
      <c r="F118" s="30" t="str">
        <f>IF(Замеры!AD112=0," ","---")</f>
        <v xml:space="preserve"> </v>
      </c>
      <c r="G118" s="31" t="str">
        <f>IF(Замеры!AD112=0," ",Замеры!L112)</f>
        <v xml:space="preserve"> </v>
      </c>
      <c r="H118" s="31" t="str">
        <f>CONCATENATE(Замеры!AO112,Замеры!AE112,Замеры!AP112)</f>
        <v>0 0</v>
      </c>
      <c r="I118" s="29" t="str">
        <f>CONCATENATE(Замеры!AM112,Замеры!AE112,Замеры!AN112)</f>
        <v>0 0</v>
      </c>
      <c r="J118" s="31" t="str">
        <f>IF(Замеры!AD112=0," ",G118*2.55)</f>
        <v xml:space="preserve"> </v>
      </c>
      <c r="K118" s="29" t="str">
        <f>IF(Замеры!AD112=0," ",Замеры!AK112)</f>
        <v xml:space="preserve"> </v>
      </c>
      <c r="L118" s="29" t="str">
        <f>IF(Замеры!AD112=0," ",Замеры!AL112)</f>
        <v xml:space="preserve"> </v>
      </c>
      <c r="M118" s="29" t="str">
        <f>IF(Замеры!AD112=0," ",0.1)</f>
        <v xml:space="preserve"> </v>
      </c>
      <c r="N118" s="29" t="str">
        <f>IF(Замеры!AD112=0," ",Замеры!AD112)</f>
        <v xml:space="preserve"> </v>
      </c>
      <c r="O118" s="29" t="str">
        <f>Замеры!AE112</f>
        <v xml:space="preserve"> </v>
      </c>
      <c r="P118" s="29" t="str">
        <f>Замеры!AF112</f>
        <v xml:space="preserve"> </v>
      </c>
      <c r="Q118" s="29" t="str">
        <f>IF(Замеры!AD112=0," ","+")</f>
        <v xml:space="preserve"> </v>
      </c>
      <c r="R118" s="32">
        <f>Замеры!AC112</f>
        <v>0</v>
      </c>
      <c r="W118" s="33" t="e">
        <f t="shared" si="2"/>
        <v>#VALUE!</v>
      </c>
      <c r="X118" s="31" t="s">
        <v>72</v>
      </c>
      <c r="Y118" s="33" t="e">
        <f t="shared" si="3"/>
        <v>#VALUE!</v>
      </c>
      <c r="Z118" s="32"/>
    </row>
    <row r="119" spans="1:26" x14ac:dyDescent="0.3">
      <c r="A119" s="35">
        <f>IF(Замеры!B113=0, " ", Замеры!B113)</f>
        <v>110</v>
      </c>
      <c r="B119" s="37" t="str">
        <f>CONCATENATE(Замеры!D113,Замеры!F113)</f>
        <v>Группа от QF</v>
      </c>
      <c r="C119" s="35" t="str">
        <f>IF(Замеры!J113=0," ", Замеры!J113)</f>
        <v xml:space="preserve"> </v>
      </c>
      <c r="D119" s="29" t="str">
        <f>IF(Замеры!AD113=0, " ", Замеры!AB113)</f>
        <v xml:space="preserve"> </v>
      </c>
      <c r="E119" s="29" t="str">
        <f>CONCATENATE(Замеры!T113,Замеры!W113,Замеры!V113)</f>
        <v xml:space="preserve"> </v>
      </c>
      <c r="F119" s="30" t="str">
        <f>IF(Замеры!AD113=0," ","---")</f>
        <v xml:space="preserve"> </v>
      </c>
      <c r="G119" s="31" t="str">
        <f>IF(Замеры!AD113=0," ",Замеры!L113)</f>
        <v xml:space="preserve"> </v>
      </c>
      <c r="H119" s="31" t="str">
        <f>CONCATENATE(Замеры!AO113,Замеры!AE113,Замеры!AP113)</f>
        <v>0 0</v>
      </c>
      <c r="I119" s="29" t="str">
        <f>CONCATENATE(Замеры!AM113,Замеры!AE113,Замеры!AN113)</f>
        <v>0 0</v>
      </c>
      <c r="J119" s="31" t="str">
        <f>IF(Замеры!AD113=0," ",G119*2.55)</f>
        <v xml:space="preserve"> </v>
      </c>
      <c r="K119" s="29" t="str">
        <f>IF(Замеры!AD113=0," ",Замеры!AK113)</f>
        <v xml:space="preserve"> </v>
      </c>
      <c r="L119" s="29" t="str">
        <f>IF(Замеры!AD113=0," ",Замеры!AL113)</f>
        <v xml:space="preserve"> </v>
      </c>
      <c r="M119" s="29" t="str">
        <f>IF(Замеры!AD113=0," ",0.1)</f>
        <v xml:space="preserve"> </v>
      </c>
      <c r="N119" s="29" t="str">
        <f>IF(Замеры!AD113=0," ",Замеры!AD113)</f>
        <v xml:space="preserve"> </v>
      </c>
      <c r="O119" s="29" t="str">
        <f>Замеры!AE113</f>
        <v xml:space="preserve"> </v>
      </c>
      <c r="P119" s="29" t="str">
        <f>Замеры!AF113</f>
        <v xml:space="preserve"> </v>
      </c>
      <c r="Q119" s="29" t="str">
        <f>IF(Замеры!AD113=0," ","+")</f>
        <v xml:space="preserve"> </v>
      </c>
      <c r="R119" s="32">
        <f>Замеры!AC113</f>
        <v>0</v>
      </c>
      <c r="W119" s="33" t="e">
        <f t="shared" si="2"/>
        <v>#VALUE!</v>
      </c>
      <c r="X119" s="31" t="s">
        <v>72</v>
      </c>
      <c r="Y119" s="33" t="e">
        <f t="shared" si="3"/>
        <v>#VALUE!</v>
      </c>
      <c r="Z119" s="32"/>
    </row>
    <row r="120" spans="1:26" x14ac:dyDescent="0.3">
      <c r="A120" s="35">
        <f>IF(Замеры!B114=0, " ", Замеры!B114)</f>
        <v>111</v>
      </c>
      <c r="B120" s="37" t="str">
        <f>CONCATENATE(Замеры!D114,Замеры!F114)</f>
        <v>Группа от QF</v>
      </c>
      <c r="C120" s="35" t="str">
        <f>IF(Замеры!J114=0," ", Замеры!J114)</f>
        <v xml:space="preserve"> </v>
      </c>
      <c r="D120" s="29" t="str">
        <f>IF(Замеры!AD114=0, " ", Замеры!AB114)</f>
        <v xml:space="preserve"> </v>
      </c>
      <c r="E120" s="29" t="str">
        <f>CONCATENATE(Замеры!T114,Замеры!W114,Замеры!V114)</f>
        <v xml:space="preserve"> </v>
      </c>
      <c r="F120" s="30" t="str">
        <f>IF(Замеры!AD114=0," ","---")</f>
        <v xml:space="preserve"> </v>
      </c>
      <c r="G120" s="31" t="str">
        <f>IF(Замеры!AD114=0," ",Замеры!L114)</f>
        <v xml:space="preserve"> </v>
      </c>
      <c r="H120" s="31" t="str">
        <f>CONCATENATE(Замеры!AO114,Замеры!AE114,Замеры!AP114)</f>
        <v>0 0</v>
      </c>
      <c r="I120" s="29" t="str">
        <f>CONCATENATE(Замеры!AM114,Замеры!AE114,Замеры!AN114)</f>
        <v>0 0</v>
      </c>
      <c r="J120" s="31" t="str">
        <f>IF(Замеры!AD114=0," ",G120*2.55)</f>
        <v xml:space="preserve"> </v>
      </c>
      <c r="K120" s="29" t="str">
        <f>IF(Замеры!AD114=0," ",Замеры!AK114)</f>
        <v xml:space="preserve"> </v>
      </c>
      <c r="L120" s="29" t="str">
        <f>IF(Замеры!AD114=0," ",Замеры!AL114)</f>
        <v xml:space="preserve"> </v>
      </c>
      <c r="M120" s="29" t="str">
        <f>IF(Замеры!AD114=0," ",0.1)</f>
        <v xml:space="preserve"> </v>
      </c>
      <c r="N120" s="29" t="str">
        <f>IF(Замеры!AD114=0," ",Замеры!AD114)</f>
        <v xml:space="preserve"> </v>
      </c>
      <c r="O120" s="29" t="str">
        <f>Замеры!AE114</f>
        <v xml:space="preserve"> </v>
      </c>
      <c r="P120" s="29" t="str">
        <f>Замеры!AF114</f>
        <v xml:space="preserve"> </v>
      </c>
      <c r="Q120" s="29" t="str">
        <f>IF(Замеры!AD114=0," ","+")</f>
        <v xml:space="preserve"> </v>
      </c>
      <c r="R120" s="32">
        <f>Замеры!AC114</f>
        <v>0</v>
      </c>
      <c r="W120" s="33" t="e">
        <f t="shared" si="2"/>
        <v>#VALUE!</v>
      </c>
      <c r="X120" s="31" t="s">
        <v>72</v>
      </c>
      <c r="Y120" s="33" t="e">
        <f t="shared" si="3"/>
        <v>#VALUE!</v>
      </c>
      <c r="Z120" s="32"/>
    </row>
    <row r="121" spans="1:26" x14ac:dyDescent="0.3">
      <c r="A121" s="35">
        <f>IF(Замеры!B115=0, " ", Замеры!B115)</f>
        <v>112</v>
      </c>
      <c r="B121" s="37" t="str">
        <f>CONCATENATE(Замеры!D115,Замеры!F115)</f>
        <v>Группа от QF</v>
      </c>
      <c r="C121" s="35" t="str">
        <f>IF(Замеры!J115=0," ", Замеры!J115)</f>
        <v xml:space="preserve"> </v>
      </c>
      <c r="D121" s="29" t="str">
        <f>IF(Замеры!AD115=0, " ", Замеры!AB115)</f>
        <v xml:space="preserve"> </v>
      </c>
      <c r="E121" s="29" t="str">
        <f>CONCATENATE(Замеры!T115,Замеры!W115,Замеры!V115)</f>
        <v xml:space="preserve"> </v>
      </c>
      <c r="F121" s="30" t="str">
        <f>IF(Замеры!AD115=0," ","---")</f>
        <v xml:space="preserve"> </v>
      </c>
      <c r="G121" s="31" t="str">
        <f>IF(Замеры!AD115=0," ",Замеры!L115)</f>
        <v xml:space="preserve"> </v>
      </c>
      <c r="H121" s="31" t="str">
        <f>CONCATENATE(Замеры!AO115,Замеры!AE115,Замеры!AP115)</f>
        <v>0 0</v>
      </c>
      <c r="I121" s="29" t="str">
        <f>CONCATENATE(Замеры!AM115,Замеры!AE115,Замеры!AN115)</f>
        <v>0 0</v>
      </c>
      <c r="J121" s="31" t="str">
        <f>IF(Замеры!AD115=0," ",G121*2.55)</f>
        <v xml:space="preserve"> </v>
      </c>
      <c r="K121" s="29" t="str">
        <f>IF(Замеры!AD115=0," ",Замеры!AK115)</f>
        <v xml:space="preserve"> </v>
      </c>
      <c r="L121" s="29" t="str">
        <f>IF(Замеры!AD115=0," ",Замеры!AL115)</f>
        <v xml:space="preserve"> </v>
      </c>
      <c r="M121" s="29" t="str">
        <f>IF(Замеры!AD115=0," ",0.1)</f>
        <v xml:space="preserve"> </v>
      </c>
      <c r="N121" s="29" t="str">
        <f>IF(Замеры!AD115=0," ",Замеры!AD115)</f>
        <v xml:space="preserve"> </v>
      </c>
      <c r="O121" s="29" t="str">
        <f>Замеры!AE115</f>
        <v xml:space="preserve"> </v>
      </c>
      <c r="P121" s="29" t="str">
        <f>Замеры!AF115</f>
        <v xml:space="preserve"> </v>
      </c>
      <c r="Q121" s="29" t="str">
        <f>IF(Замеры!AD115=0," ","+")</f>
        <v xml:space="preserve"> </v>
      </c>
      <c r="R121" s="32">
        <f>Замеры!AC115</f>
        <v>0</v>
      </c>
      <c r="W121" s="33" t="e">
        <f t="shared" si="2"/>
        <v>#VALUE!</v>
      </c>
      <c r="X121" s="31" t="s">
        <v>72</v>
      </c>
      <c r="Y121" s="33" t="e">
        <f t="shared" si="3"/>
        <v>#VALUE!</v>
      </c>
      <c r="Z121" s="32"/>
    </row>
    <row r="122" spans="1:26" x14ac:dyDescent="0.3">
      <c r="A122" s="35">
        <f>IF(Замеры!B116=0, " ", Замеры!B116)</f>
        <v>113</v>
      </c>
      <c r="B122" s="37" t="str">
        <f>CONCATENATE(Замеры!D116,Замеры!F116)</f>
        <v>Группа от QF</v>
      </c>
      <c r="C122" s="35" t="str">
        <f>IF(Замеры!J116=0," ", Замеры!J116)</f>
        <v xml:space="preserve"> </v>
      </c>
      <c r="D122" s="29" t="str">
        <f>IF(Замеры!AD116=0, " ", Замеры!AB116)</f>
        <v xml:space="preserve"> </v>
      </c>
      <c r="E122" s="29" t="str">
        <f>CONCATENATE(Замеры!T116,Замеры!W116,Замеры!V116)</f>
        <v xml:space="preserve"> </v>
      </c>
      <c r="F122" s="30" t="str">
        <f>IF(Замеры!AD116=0," ","---")</f>
        <v xml:space="preserve"> </v>
      </c>
      <c r="G122" s="31" t="str">
        <f>IF(Замеры!AD116=0," ",Замеры!L116)</f>
        <v xml:space="preserve"> </v>
      </c>
      <c r="H122" s="31" t="str">
        <f>CONCATENATE(Замеры!AO116,Замеры!AE116,Замеры!AP116)</f>
        <v>0 0</v>
      </c>
      <c r="I122" s="29" t="str">
        <f>CONCATENATE(Замеры!AM116,Замеры!AE116,Замеры!AN116)</f>
        <v>0 0</v>
      </c>
      <c r="J122" s="31" t="str">
        <f>IF(Замеры!AD116=0," ",G122*2.55)</f>
        <v xml:space="preserve"> </v>
      </c>
      <c r="K122" s="29" t="str">
        <f>IF(Замеры!AD116=0," ",Замеры!AK116)</f>
        <v xml:space="preserve"> </v>
      </c>
      <c r="L122" s="29" t="str">
        <f>IF(Замеры!AD116=0," ",Замеры!AL116)</f>
        <v xml:space="preserve"> </v>
      </c>
      <c r="M122" s="29" t="str">
        <f>IF(Замеры!AD116=0," ",0.1)</f>
        <v xml:space="preserve"> </v>
      </c>
      <c r="N122" s="29" t="str">
        <f>IF(Замеры!AD116=0," ",Замеры!AD116)</f>
        <v xml:space="preserve"> </v>
      </c>
      <c r="O122" s="29" t="str">
        <f>Замеры!AE116</f>
        <v xml:space="preserve"> </v>
      </c>
      <c r="P122" s="29" t="str">
        <f>Замеры!AF116</f>
        <v xml:space="preserve"> </v>
      </c>
      <c r="Q122" s="29" t="str">
        <f>IF(Замеры!AD116=0," ","+")</f>
        <v xml:space="preserve"> </v>
      </c>
      <c r="R122" s="32">
        <f>Замеры!AC116</f>
        <v>0</v>
      </c>
      <c r="W122" s="33" t="e">
        <f t="shared" si="2"/>
        <v>#VALUE!</v>
      </c>
      <c r="X122" s="31" t="s">
        <v>72</v>
      </c>
      <c r="Y122" s="33" t="e">
        <f t="shared" si="3"/>
        <v>#VALUE!</v>
      </c>
      <c r="Z122" s="32"/>
    </row>
    <row r="123" spans="1:26" x14ac:dyDescent="0.3">
      <c r="A123" s="35">
        <f>IF(Замеры!B117=0, " ", Замеры!B117)</f>
        <v>114</v>
      </c>
      <c r="B123" s="37" t="str">
        <f>CONCATENATE(Замеры!D117,Замеры!F117)</f>
        <v>Группа от QF</v>
      </c>
      <c r="C123" s="35" t="str">
        <f>IF(Замеры!J117=0," ", Замеры!J117)</f>
        <v xml:space="preserve"> </v>
      </c>
      <c r="D123" s="29" t="str">
        <f>IF(Замеры!AD117=0, " ", Замеры!AB117)</f>
        <v xml:space="preserve"> </v>
      </c>
      <c r="E123" s="29" t="str">
        <f>CONCATENATE(Замеры!T117,Замеры!W117,Замеры!V117)</f>
        <v xml:space="preserve"> </v>
      </c>
      <c r="F123" s="30" t="str">
        <f>IF(Замеры!AD117=0," ","---")</f>
        <v xml:space="preserve"> </v>
      </c>
      <c r="G123" s="31" t="str">
        <f>IF(Замеры!AD117=0," ",Замеры!L117)</f>
        <v xml:space="preserve"> </v>
      </c>
      <c r="H123" s="31" t="str">
        <f>CONCATENATE(Замеры!AO117,Замеры!AE117,Замеры!AP117)</f>
        <v>0 0</v>
      </c>
      <c r="I123" s="29" t="str">
        <f>CONCATENATE(Замеры!AM117,Замеры!AE117,Замеры!AN117)</f>
        <v>0 0</v>
      </c>
      <c r="J123" s="31" t="str">
        <f>IF(Замеры!AD117=0," ",G123*2.55)</f>
        <v xml:space="preserve"> </v>
      </c>
      <c r="K123" s="29" t="str">
        <f>IF(Замеры!AD117=0," ",Замеры!AK117)</f>
        <v xml:space="preserve"> </v>
      </c>
      <c r="L123" s="29" t="str">
        <f>IF(Замеры!AD117=0," ",Замеры!AL117)</f>
        <v xml:space="preserve"> </v>
      </c>
      <c r="M123" s="29" t="str">
        <f>IF(Замеры!AD117=0," ",0.1)</f>
        <v xml:space="preserve"> </v>
      </c>
      <c r="N123" s="29" t="str">
        <f>IF(Замеры!AD117=0," ",Замеры!AD117)</f>
        <v xml:space="preserve"> </v>
      </c>
      <c r="O123" s="29" t="str">
        <f>Замеры!AE117</f>
        <v xml:space="preserve"> </v>
      </c>
      <c r="P123" s="29" t="str">
        <f>Замеры!AF117</f>
        <v xml:space="preserve"> </v>
      </c>
      <c r="Q123" s="29" t="str">
        <f>IF(Замеры!AD117=0," ","+")</f>
        <v xml:space="preserve"> </v>
      </c>
      <c r="R123" s="32">
        <f>Замеры!AC117</f>
        <v>0</v>
      </c>
      <c r="W123" s="33" t="e">
        <f t="shared" si="2"/>
        <v>#VALUE!</v>
      </c>
      <c r="X123" s="31" t="s">
        <v>72</v>
      </c>
      <c r="Y123" s="33" t="e">
        <f t="shared" si="3"/>
        <v>#VALUE!</v>
      </c>
      <c r="Z123" s="32"/>
    </row>
    <row r="124" spans="1:26" x14ac:dyDescent="0.3">
      <c r="A124" s="35">
        <f>IF(Замеры!B118=0, " ", Замеры!B118)</f>
        <v>115</v>
      </c>
      <c r="B124" s="37" t="str">
        <f>CONCATENATE(Замеры!D118,Замеры!F118)</f>
        <v>Группа от QF</v>
      </c>
      <c r="C124" s="35" t="str">
        <f>IF(Замеры!J118=0," ", Замеры!J118)</f>
        <v xml:space="preserve"> </v>
      </c>
      <c r="D124" s="29" t="str">
        <f>IF(Замеры!AD118=0, " ", Замеры!AB118)</f>
        <v xml:space="preserve"> </v>
      </c>
      <c r="E124" s="29" t="str">
        <f>CONCATENATE(Замеры!T118,Замеры!W118,Замеры!V118)</f>
        <v xml:space="preserve"> </v>
      </c>
      <c r="F124" s="30" t="str">
        <f>IF(Замеры!AD118=0," ","---")</f>
        <v xml:space="preserve"> </v>
      </c>
      <c r="G124" s="31" t="str">
        <f>IF(Замеры!AD118=0," ",Замеры!L118)</f>
        <v xml:space="preserve"> </v>
      </c>
      <c r="H124" s="31" t="str">
        <f>CONCATENATE(Замеры!AO118,Замеры!AE118,Замеры!AP118)</f>
        <v>0 0</v>
      </c>
      <c r="I124" s="29" t="str">
        <f>CONCATENATE(Замеры!AM118,Замеры!AE118,Замеры!AN118)</f>
        <v>0 0</v>
      </c>
      <c r="J124" s="31" t="str">
        <f>IF(Замеры!AD118=0," ",G124*2.55)</f>
        <v xml:space="preserve"> </v>
      </c>
      <c r="K124" s="29" t="str">
        <f>IF(Замеры!AD118=0," ",Замеры!AK118)</f>
        <v xml:space="preserve"> </v>
      </c>
      <c r="L124" s="29" t="str">
        <f>IF(Замеры!AD118=0," ",Замеры!AL118)</f>
        <v xml:space="preserve"> </v>
      </c>
      <c r="M124" s="29" t="str">
        <f>IF(Замеры!AD118=0," ",0.1)</f>
        <v xml:space="preserve"> </v>
      </c>
      <c r="N124" s="29" t="str">
        <f>IF(Замеры!AD118=0," ",Замеры!AD118)</f>
        <v xml:space="preserve"> </v>
      </c>
      <c r="O124" s="29" t="str">
        <f>Замеры!AE118</f>
        <v xml:space="preserve"> </v>
      </c>
      <c r="P124" s="29" t="str">
        <f>Замеры!AF118</f>
        <v xml:space="preserve"> </v>
      </c>
      <c r="Q124" s="29" t="str">
        <f>IF(Замеры!AD118=0," ","+")</f>
        <v xml:space="preserve"> </v>
      </c>
      <c r="R124" s="32">
        <f>Замеры!AC118</f>
        <v>0</v>
      </c>
      <c r="W124" s="33" t="e">
        <f t="shared" si="2"/>
        <v>#VALUE!</v>
      </c>
      <c r="X124" s="31" t="s">
        <v>72</v>
      </c>
      <c r="Y124" s="33" t="e">
        <f t="shared" si="3"/>
        <v>#VALUE!</v>
      </c>
      <c r="Z124" s="32"/>
    </row>
    <row r="125" spans="1:26" x14ac:dyDescent="0.3">
      <c r="A125" s="35">
        <f>IF(Замеры!B119=0, " ", Замеры!B119)</f>
        <v>116</v>
      </c>
      <c r="B125" s="37" t="str">
        <f>CONCATENATE(Замеры!D119,Замеры!F119)</f>
        <v>Группа от QF</v>
      </c>
      <c r="C125" s="35" t="str">
        <f>IF(Замеры!J119=0," ", Замеры!J119)</f>
        <v xml:space="preserve"> </v>
      </c>
      <c r="D125" s="29" t="str">
        <f>IF(Замеры!AD119=0, " ", Замеры!AB119)</f>
        <v xml:space="preserve"> </v>
      </c>
      <c r="E125" s="29" t="str">
        <f>CONCATENATE(Замеры!T119,Замеры!W119,Замеры!V119)</f>
        <v xml:space="preserve"> </v>
      </c>
      <c r="F125" s="30" t="str">
        <f>IF(Замеры!AD119=0," ","---")</f>
        <v xml:space="preserve"> </v>
      </c>
      <c r="G125" s="31" t="str">
        <f>IF(Замеры!AD119=0," ",Замеры!L119)</f>
        <v xml:space="preserve"> </v>
      </c>
      <c r="H125" s="31" t="str">
        <f>CONCATENATE(Замеры!AO119,Замеры!AE119,Замеры!AP119)</f>
        <v>0 0</v>
      </c>
      <c r="I125" s="29" t="str">
        <f>CONCATENATE(Замеры!AM119,Замеры!AE119,Замеры!AN119)</f>
        <v>0 0</v>
      </c>
      <c r="J125" s="31" t="str">
        <f>IF(Замеры!AD119=0," ",G125*2.55)</f>
        <v xml:space="preserve"> </v>
      </c>
      <c r="K125" s="29" t="str">
        <f>IF(Замеры!AD119=0," ",Замеры!AK119)</f>
        <v xml:space="preserve"> </v>
      </c>
      <c r="L125" s="29" t="str">
        <f>IF(Замеры!AD119=0," ",Замеры!AL119)</f>
        <v xml:space="preserve"> </v>
      </c>
      <c r="M125" s="29" t="str">
        <f>IF(Замеры!AD119=0," ",0.1)</f>
        <v xml:space="preserve"> </v>
      </c>
      <c r="N125" s="29" t="str">
        <f>IF(Замеры!AD119=0," ",Замеры!AD119)</f>
        <v xml:space="preserve"> </v>
      </c>
      <c r="O125" s="29" t="str">
        <f>Замеры!AE119</f>
        <v xml:space="preserve"> </v>
      </c>
      <c r="P125" s="29" t="str">
        <f>Замеры!AF119</f>
        <v xml:space="preserve"> </v>
      </c>
      <c r="Q125" s="29" t="str">
        <f>IF(Замеры!AD119=0," ","+")</f>
        <v xml:space="preserve"> </v>
      </c>
      <c r="R125" s="32">
        <f>Замеры!AC119</f>
        <v>0</v>
      </c>
      <c r="W125" s="33" t="e">
        <f t="shared" si="2"/>
        <v>#VALUE!</v>
      </c>
      <c r="X125" s="31" t="s">
        <v>72</v>
      </c>
      <c r="Y125" s="33" t="e">
        <f t="shared" si="3"/>
        <v>#VALUE!</v>
      </c>
      <c r="Z125" s="32"/>
    </row>
    <row r="126" spans="1:26" x14ac:dyDescent="0.3">
      <c r="A126" s="35">
        <f>IF(Замеры!B120=0, " ", Замеры!B120)</f>
        <v>117</v>
      </c>
      <c r="B126" s="37" t="str">
        <f>CONCATENATE(Замеры!D120,Замеры!F120)</f>
        <v>Группа от QF</v>
      </c>
      <c r="C126" s="35" t="str">
        <f>IF(Замеры!J120=0," ", Замеры!J120)</f>
        <v xml:space="preserve"> </v>
      </c>
      <c r="D126" s="29" t="str">
        <f>IF(Замеры!AD120=0, " ", Замеры!AB120)</f>
        <v xml:space="preserve"> </v>
      </c>
      <c r="E126" s="29" t="str">
        <f>CONCATENATE(Замеры!T120,Замеры!W120,Замеры!V120)</f>
        <v xml:space="preserve"> </v>
      </c>
      <c r="F126" s="30" t="str">
        <f>IF(Замеры!AD120=0," ","---")</f>
        <v xml:space="preserve"> </v>
      </c>
      <c r="G126" s="31" t="str">
        <f>IF(Замеры!AD120=0," ",Замеры!L120)</f>
        <v xml:space="preserve"> </v>
      </c>
      <c r="H126" s="31" t="str">
        <f>CONCATENATE(Замеры!AO120,Замеры!AE120,Замеры!AP120)</f>
        <v>0 0</v>
      </c>
      <c r="I126" s="29" t="str">
        <f>CONCATENATE(Замеры!AM120,Замеры!AE120,Замеры!AN120)</f>
        <v>0 0</v>
      </c>
      <c r="J126" s="31" t="str">
        <f>IF(Замеры!AD120=0," ",G126*2.55)</f>
        <v xml:space="preserve"> </v>
      </c>
      <c r="K126" s="29" t="str">
        <f>IF(Замеры!AD120=0," ",Замеры!AK120)</f>
        <v xml:space="preserve"> </v>
      </c>
      <c r="L126" s="29" t="str">
        <f>IF(Замеры!AD120=0," ",Замеры!AL120)</f>
        <v xml:space="preserve"> </v>
      </c>
      <c r="M126" s="29" t="str">
        <f>IF(Замеры!AD120=0," ",0.1)</f>
        <v xml:space="preserve"> </v>
      </c>
      <c r="N126" s="29" t="str">
        <f>IF(Замеры!AD120=0," ",Замеры!AD120)</f>
        <v xml:space="preserve"> </v>
      </c>
      <c r="O126" s="29" t="str">
        <f>Замеры!AE120</f>
        <v xml:space="preserve"> </v>
      </c>
      <c r="P126" s="29" t="str">
        <f>Замеры!AF120</f>
        <v xml:space="preserve"> </v>
      </c>
      <c r="Q126" s="29" t="str">
        <f>IF(Замеры!AD120=0," ","+")</f>
        <v xml:space="preserve"> </v>
      </c>
      <c r="R126" s="32">
        <f>Замеры!AC120</f>
        <v>0</v>
      </c>
      <c r="W126" s="33" t="e">
        <f t="shared" si="2"/>
        <v>#VALUE!</v>
      </c>
      <c r="X126" s="31" t="s">
        <v>72</v>
      </c>
      <c r="Y126" s="33" t="e">
        <f t="shared" si="3"/>
        <v>#VALUE!</v>
      </c>
      <c r="Z126" s="32"/>
    </row>
    <row r="127" spans="1:26" x14ac:dyDescent="0.3">
      <c r="A127" s="35">
        <f>IF(Замеры!B121=0, " ", Замеры!B121)</f>
        <v>118</v>
      </c>
      <c r="B127" s="37" t="str">
        <f>CONCATENATE(Замеры!D121,Замеры!F121)</f>
        <v>Группа от QF</v>
      </c>
      <c r="C127" s="35" t="str">
        <f>IF(Замеры!J121=0," ", Замеры!J121)</f>
        <v xml:space="preserve"> </v>
      </c>
      <c r="D127" s="29" t="str">
        <f>IF(Замеры!AD121=0, " ", Замеры!AB121)</f>
        <v xml:space="preserve"> </v>
      </c>
      <c r="E127" s="29" t="str">
        <f>CONCATENATE(Замеры!T121,Замеры!W121,Замеры!V121)</f>
        <v xml:space="preserve"> </v>
      </c>
      <c r="F127" s="30" t="str">
        <f>IF(Замеры!AD121=0," ","---")</f>
        <v xml:space="preserve"> </v>
      </c>
      <c r="G127" s="31" t="str">
        <f>IF(Замеры!AD121=0," ",Замеры!L121)</f>
        <v xml:space="preserve"> </v>
      </c>
      <c r="H127" s="31" t="str">
        <f>CONCATENATE(Замеры!AO121,Замеры!AE121,Замеры!AP121)</f>
        <v>0 0</v>
      </c>
      <c r="I127" s="29" t="str">
        <f>CONCATENATE(Замеры!AM121,Замеры!AE121,Замеры!AN121)</f>
        <v>0 0</v>
      </c>
      <c r="J127" s="31" t="str">
        <f>IF(Замеры!AD121=0," ",G127*2.55)</f>
        <v xml:space="preserve"> </v>
      </c>
      <c r="K127" s="29" t="str">
        <f>IF(Замеры!AD121=0," ",Замеры!AK121)</f>
        <v xml:space="preserve"> </v>
      </c>
      <c r="L127" s="29" t="str">
        <f>IF(Замеры!AD121=0," ",Замеры!AL121)</f>
        <v xml:space="preserve"> </v>
      </c>
      <c r="M127" s="29" t="str">
        <f>IF(Замеры!AD121=0," ",0.1)</f>
        <v xml:space="preserve"> </v>
      </c>
      <c r="N127" s="29" t="str">
        <f>IF(Замеры!AD121=0," ",Замеры!AD121)</f>
        <v xml:space="preserve"> </v>
      </c>
      <c r="O127" s="29" t="str">
        <f>Замеры!AE121</f>
        <v xml:space="preserve"> </v>
      </c>
      <c r="P127" s="29" t="str">
        <f>Замеры!AF121</f>
        <v xml:space="preserve"> </v>
      </c>
      <c r="Q127" s="29" t="str">
        <f>IF(Замеры!AD121=0," ","+")</f>
        <v xml:space="preserve"> </v>
      </c>
      <c r="R127" s="32">
        <f>Замеры!AC121</f>
        <v>0</v>
      </c>
      <c r="W127" s="33" t="e">
        <f t="shared" si="2"/>
        <v>#VALUE!</v>
      </c>
      <c r="X127" s="31" t="s">
        <v>72</v>
      </c>
      <c r="Y127" s="33" t="e">
        <f t="shared" si="3"/>
        <v>#VALUE!</v>
      </c>
      <c r="Z127" s="32"/>
    </row>
    <row r="128" spans="1:26" x14ac:dyDescent="0.3">
      <c r="A128" s="35">
        <f>IF(Замеры!B122=0, " ", Замеры!B122)</f>
        <v>119</v>
      </c>
      <c r="B128" s="37" t="str">
        <f>CONCATENATE(Замеры!D122,Замеры!F122)</f>
        <v>Группа от QF</v>
      </c>
      <c r="C128" s="35" t="str">
        <f>IF(Замеры!J122=0," ", Замеры!J122)</f>
        <v xml:space="preserve"> </v>
      </c>
      <c r="D128" s="29" t="str">
        <f>IF(Замеры!AD122=0, " ", Замеры!AB122)</f>
        <v xml:space="preserve"> </v>
      </c>
      <c r="E128" s="29" t="str">
        <f>CONCATENATE(Замеры!T122,Замеры!W122,Замеры!V122)</f>
        <v xml:space="preserve"> </v>
      </c>
      <c r="F128" s="30" t="str">
        <f>IF(Замеры!AD122=0," ","---")</f>
        <v xml:space="preserve"> </v>
      </c>
      <c r="G128" s="31" t="str">
        <f>IF(Замеры!AD122=0," ",Замеры!L122)</f>
        <v xml:space="preserve"> </v>
      </c>
      <c r="H128" s="31" t="str">
        <f>CONCATENATE(Замеры!AO122,Замеры!AE122,Замеры!AP122)</f>
        <v>0 0</v>
      </c>
      <c r="I128" s="29" t="str">
        <f>CONCATENATE(Замеры!AM122,Замеры!AE122,Замеры!AN122)</f>
        <v>0 0</v>
      </c>
      <c r="J128" s="31" t="str">
        <f>IF(Замеры!AD122=0," ",G128*2.55)</f>
        <v xml:space="preserve"> </v>
      </c>
      <c r="K128" s="29" t="str">
        <f>IF(Замеры!AD122=0," ",Замеры!AK122)</f>
        <v xml:space="preserve"> </v>
      </c>
      <c r="L128" s="29" t="str">
        <f>IF(Замеры!AD122=0," ",Замеры!AL122)</f>
        <v xml:space="preserve"> </v>
      </c>
      <c r="M128" s="29" t="str">
        <f>IF(Замеры!AD122=0," ",0.1)</f>
        <v xml:space="preserve"> </v>
      </c>
      <c r="N128" s="29" t="str">
        <f>IF(Замеры!AD122=0," ",Замеры!AD122)</f>
        <v xml:space="preserve"> </v>
      </c>
      <c r="O128" s="29" t="str">
        <f>Замеры!AE122</f>
        <v xml:space="preserve"> </v>
      </c>
      <c r="P128" s="29" t="str">
        <f>Замеры!AF122</f>
        <v xml:space="preserve"> </v>
      </c>
      <c r="Q128" s="29" t="str">
        <f>IF(Замеры!AD122=0," ","+")</f>
        <v xml:space="preserve"> </v>
      </c>
      <c r="R128" s="32">
        <f>Замеры!AC122</f>
        <v>0</v>
      </c>
      <c r="W128" s="33" t="e">
        <f t="shared" si="2"/>
        <v>#VALUE!</v>
      </c>
      <c r="X128" s="31" t="s">
        <v>72</v>
      </c>
      <c r="Y128" s="33" t="e">
        <f t="shared" si="3"/>
        <v>#VALUE!</v>
      </c>
      <c r="Z128" s="32"/>
    </row>
    <row r="129" spans="1:26" x14ac:dyDescent="0.3">
      <c r="A129" s="35">
        <f>IF(Замеры!B123=0, " ", Замеры!B123)</f>
        <v>120</v>
      </c>
      <c r="B129" s="37" t="str">
        <f>CONCATENATE(Замеры!D123,Замеры!F123)</f>
        <v>Группа от QF</v>
      </c>
      <c r="C129" s="35" t="str">
        <f>IF(Замеры!J123=0," ", Замеры!J123)</f>
        <v xml:space="preserve"> </v>
      </c>
      <c r="D129" s="29" t="str">
        <f>IF(Замеры!AD123=0, " ", Замеры!AB123)</f>
        <v xml:space="preserve"> </v>
      </c>
      <c r="E129" s="29" t="str">
        <f>CONCATENATE(Замеры!T123,Замеры!W123,Замеры!V123)</f>
        <v xml:space="preserve"> </v>
      </c>
      <c r="F129" s="30" t="str">
        <f>IF(Замеры!AD123=0," ","---")</f>
        <v xml:space="preserve"> </v>
      </c>
      <c r="G129" s="31" t="str">
        <f>IF(Замеры!AD123=0," ",Замеры!L123)</f>
        <v xml:space="preserve"> </v>
      </c>
      <c r="H129" s="31" t="str">
        <f>CONCATENATE(Замеры!AO123,Замеры!AE123,Замеры!AP123)</f>
        <v>0 0</v>
      </c>
      <c r="I129" s="29" t="str">
        <f>CONCATENATE(Замеры!AM123,Замеры!AE123,Замеры!AN123)</f>
        <v>0 0</v>
      </c>
      <c r="J129" s="31" t="str">
        <f>IF(Замеры!AD123=0," ",G129*2.55)</f>
        <v xml:space="preserve"> </v>
      </c>
      <c r="K129" s="29" t="str">
        <f>IF(Замеры!AD123=0," ",Замеры!AK123)</f>
        <v xml:space="preserve"> </v>
      </c>
      <c r="L129" s="29" t="str">
        <f>IF(Замеры!AD123=0," ",Замеры!AL123)</f>
        <v xml:space="preserve"> </v>
      </c>
      <c r="M129" s="29" t="str">
        <f>IF(Замеры!AD123=0," ",0.1)</f>
        <v xml:space="preserve"> </v>
      </c>
      <c r="N129" s="29" t="str">
        <f>IF(Замеры!AD123=0," ",Замеры!AD123)</f>
        <v xml:space="preserve"> </v>
      </c>
      <c r="O129" s="29" t="str">
        <f>Замеры!AE123</f>
        <v xml:space="preserve"> </v>
      </c>
      <c r="P129" s="29" t="str">
        <f>Замеры!AF123</f>
        <v xml:space="preserve"> </v>
      </c>
      <c r="Q129" s="29" t="str">
        <f>IF(Замеры!AD123=0," ","+")</f>
        <v xml:space="preserve"> </v>
      </c>
      <c r="R129" s="32">
        <f>Замеры!AC123</f>
        <v>0</v>
      </c>
      <c r="W129" s="33" t="e">
        <f t="shared" si="2"/>
        <v>#VALUE!</v>
      </c>
      <c r="X129" s="31" t="s">
        <v>72</v>
      </c>
      <c r="Y129" s="33" t="e">
        <f t="shared" si="3"/>
        <v>#VALUE!</v>
      </c>
      <c r="Z129" s="32"/>
    </row>
    <row r="130" spans="1:26" x14ac:dyDescent="0.3">
      <c r="A130" s="35">
        <f>IF(Замеры!B124=0, " ", Замеры!B124)</f>
        <v>121</v>
      </c>
      <c r="B130" s="37" t="str">
        <f>CONCATENATE(Замеры!D124,Замеры!F124)</f>
        <v>Группа от QF</v>
      </c>
      <c r="C130" s="35" t="str">
        <f>IF(Замеры!J124=0," ", Замеры!J124)</f>
        <v xml:space="preserve"> </v>
      </c>
      <c r="D130" s="29" t="str">
        <f>IF(Замеры!AD124=0, " ", Замеры!AB124)</f>
        <v xml:space="preserve"> </v>
      </c>
      <c r="E130" s="29" t="str">
        <f>CONCATENATE(Замеры!T124,Замеры!W124,Замеры!V124)</f>
        <v xml:space="preserve"> </v>
      </c>
      <c r="F130" s="30" t="str">
        <f>IF(Замеры!AD124=0," ","---")</f>
        <v xml:space="preserve"> </v>
      </c>
      <c r="G130" s="31" t="str">
        <f>IF(Замеры!AD124=0," ",Замеры!L124)</f>
        <v xml:space="preserve"> </v>
      </c>
      <c r="H130" s="31" t="str">
        <f>CONCATENATE(Замеры!AO124,Замеры!AE124,Замеры!AP124)</f>
        <v>0 0</v>
      </c>
      <c r="I130" s="29" t="str">
        <f>CONCATENATE(Замеры!AM124,Замеры!AE124,Замеры!AN124)</f>
        <v>0 0</v>
      </c>
      <c r="J130" s="31" t="str">
        <f>IF(Замеры!AD124=0," ",G130*2.55)</f>
        <v xml:space="preserve"> </v>
      </c>
      <c r="K130" s="29" t="str">
        <f>IF(Замеры!AD124=0," ",Замеры!AK124)</f>
        <v xml:space="preserve"> </v>
      </c>
      <c r="L130" s="29" t="str">
        <f>IF(Замеры!AD124=0," ",Замеры!AL124)</f>
        <v xml:space="preserve"> </v>
      </c>
      <c r="M130" s="29" t="str">
        <f>IF(Замеры!AD124=0," ",0.1)</f>
        <v xml:space="preserve"> </v>
      </c>
      <c r="N130" s="29" t="str">
        <f>IF(Замеры!AD124=0," ",Замеры!AD124)</f>
        <v xml:space="preserve"> </v>
      </c>
      <c r="O130" s="29" t="str">
        <f>Замеры!AE124</f>
        <v xml:space="preserve"> </v>
      </c>
      <c r="P130" s="29" t="str">
        <f>Замеры!AF124</f>
        <v xml:space="preserve"> </v>
      </c>
      <c r="Q130" s="29" t="str">
        <f>IF(Замеры!AD124=0," ","+")</f>
        <v xml:space="preserve"> </v>
      </c>
      <c r="R130" s="32">
        <f>Замеры!AC124</f>
        <v>0</v>
      </c>
      <c r="W130" s="33" t="e">
        <f t="shared" si="2"/>
        <v>#VALUE!</v>
      </c>
      <c r="X130" s="31" t="s">
        <v>72</v>
      </c>
      <c r="Y130" s="33" t="e">
        <f t="shared" si="3"/>
        <v>#VALUE!</v>
      </c>
      <c r="Z130" s="32"/>
    </row>
    <row r="131" spans="1:26" x14ac:dyDescent="0.3">
      <c r="A131" s="35">
        <f>IF(Замеры!B125=0, " ", Замеры!B125)</f>
        <v>122</v>
      </c>
      <c r="B131" s="37" t="str">
        <f>CONCATENATE(Замеры!D125,Замеры!F125)</f>
        <v>Группа от QF</v>
      </c>
      <c r="C131" s="35" t="str">
        <f>IF(Замеры!J125=0," ", Замеры!J125)</f>
        <v xml:space="preserve"> </v>
      </c>
      <c r="D131" s="29" t="str">
        <f>IF(Замеры!AD125=0, " ", Замеры!AB125)</f>
        <v xml:space="preserve"> </v>
      </c>
      <c r="E131" s="29" t="str">
        <f>CONCATENATE(Замеры!T125,Замеры!W125,Замеры!V125)</f>
        <v xml:space="preserve"> </v>
      </c>
      <c r="F131" s="30" t="str">
        <f>IF(Замеры!AD125=0," ","---")</f>
        <v xml:space="preserve"> </v>
      </c>
      <c r="G131" s="31" t="str">
        <f>IF(Замеры!AD125=0," ",Замеры!L125)</f>
        <v xml:space="preserve"> </v>
      </c>
      <c r="H131" s="31" t="str">
        <f>CONCATENATE(Замеры!AO125,Замеры!AE125,Замеры!AP125)</f>
        <v>0 0</v>
      </c>
      <c r="I131" s="29" t="str">
        <f>CONCATENATE(Замеры!AM125,Замеры!AE125,Замеры!AN125)</f>
        <v>0 0</v>
      </c>
      <c r="J131" s="31" t="str">
        <f>IF(Замеры!AD125=0," ",G131*2.55)</f>
        <v xml:space="preserve"> </v>
      </c>
      <c r="K131" s="29" t="str">
        <f>IF(Замеры!AD125=0," ",Замеры!AK125)</f>
        <v xml:space="preserve"> </v>
      </c>
      <c r="L131" s="29" t="str">
        <f>IF(Замеры!AD125=0," ",Замеры!AL125)</f>
        <v xml:space="preserve"> </v>
      </c>
      <c r="M131" s="29" t="str">
        <f>IF(Замеры!AD125=0," ",0.1)</f>
        <v xml:space="preserve"> </v>
      </c>
      <c r="N131" s="29" t="str">
        <f>IF(Замеры!AD125=0," ",Замеры!AD125)</f>
        <v xml:space="preserve"> </v>
      </c>
      <c r="O131" s="29" t="str">
        <f>Замеры!AE125</f>
        <v xml:space="preserve"> </v>
      </c>
      <c r="P131" s="29" t="str">
        <f>Замеры!AF125</f>
        <v xml:space="preserve"> </v>
      </c>
      <c r="Q131" s="29" t="str">
        <f>IF(Замеры!AD125=0," ","+")</f>
        <v xml:space="preserve"> </v>
      </c>
      <c r="R131" s="32">
        <f>Замеры!AC125</f>
        <v>0</v>
      </c>
      <c r="W131" s="33" t="e">
        <f t="shared" si="2"/>
        <v>#VALUE!</v>
      </c>
      <c r="X131" s="31" t="s">
        <v>72</v>
      </c>
      <c r="Y131" s="33" t="e">
        <f t="shared" si="3"/>
        <v>#VALUE!</v>
      </c>
      <c r="Z131" s="32"/>
    </row>
    <row r="132" spans="1:26" x14ac:dyDescent="0.3">
      <c r="A132" s="35">
        <f>IF(Замеры!B126=0, " ", Замеры!B126)</f>
        <v>123</v>
      </c>
      <c r="B132" s="37" t="str">
        <f>CONCATENATE(Замеры!D126,Замеры!F126)</f>
        <v>Группа от QF</v>
      </c>
      <c r="C132" s="35" t="str">
        <f>IF(Замеры!J126=0," ", Замеры!J126)</f>
        <v xml:space="preserve"> </v>
      </c>
      <c r="D132" s="29" t="str">
        <f>IF(Замеры!AD126=0, " ", Замеры!AB126)</f>
        <v xml:space="preserve"> </v>
      </c>
      <c r="E132" s="29" t="str">
        <f>CONCATENATE(Замеры!T126,Замеры!W126,Замеры!V126)</f>
        <v xml:space="preserve"> </v>
      </c>
      <c r="F132" s="30" t="str">
        <f>IF(Замеры!AD126=0," ","---")</f>
        <v xml:space="preserve"> </v>
      </c>
      <c r="G132" s="31" t="str">
        <f>IF(Замеры!AD126=0," ",Замеры!L126)</f>
        <v xml:space="preserve"> </v>
      </c>
      <c r="H132" s="31" t="str">
        <f>CONCATENATE(Замеры!AO126,Замеры!AE126,Замеры!AP126)</f>
        <v>0 0</v>
      </c>
      <c r="I132" s="29" t="str">
        <f>CONCATENATE(Замеры!AM126,Замеры!AE126,Замеры!AN126)</f>
        <v>0 0</v>
      </c>
      <c r="J132" s="31" t="str">
        <f>IF(Замеры!AD126=0," ",G132*2.55)</f>
        <v xml:space="preserve"> </v>
      </c>
      <c r="K132" s="29" t="str">
        <f>IF(Замеры!AD126=0," ",Замеры!AK126)</f>
        <v xml:space="preserve"> </v>
      </c>
      <c r="L132" s="29" t="str">
        <f>IF(Замеры!AD126=0," ",Замеры!AL126)</f>
        <v xml:space="preserve"> </v>
      </c>
      <c r="M132" s="29" t="str">
        <f>IF(Замеры!AD126=0," ",0.1)</f>
        <v xml:space="preserve"> </v>
      </c>
      <c r="N132" s="29" t="str">
        <f>IF(Замеры!AD126=0," ",Замеры!AD126)</f>
        <v xml:space="preserve"> </v>
      </c>
      <c r="O132" s="29" t="str">
        <f>Замеры!AE126</f>
        <v xml:space="preserve"> </v>
      </c>
      <c r="P132" s="29" t="str">
        <f>Замеры!AF126</f>
        <v xml:space="preserve"> </v>
      </c>
      <c r="Q132" s="29" t="str">
        <f>IF(Замеры!AD126=0," ","+")</f>
        <v xml:space="preserve"> </v>
      </c>
      <c r="R132" s="32">
        <f>Замеры!AC126</f>
        <v>0</v>
      </c>
      <c r="W132" s="33" t="e">
        <f t="shared" si="2"/>
        <v>#VALUE!</v>
      </c>
      <c r="X132" s="31" t="s">
        <v>72</v>
      </c>
      <c r="Y132" s="33" t="e">
        <f t="shared" si="3"/>
        <v>#VALUE!</v>
      </c>
      <c r="Z132" s="32"/>
    </row>
    <row r="133" spans="1:26" x14ac:dyDescent="0.3">
      <c r="A133" s="35">
        <f>IF(Замеры!B127=0, " ", Замеры!B127)</f>
        <v>124</v>
      </c>
      <c r="B133" s="37" t="str">
        <f>CONCATENATE(Замеры!D127,Замеры!F127)</f>
        <v>Группа от QF</v>
      </c>
      <c r="C133" s="35" t="str">
        <f>IF(Замеры!J127=0," ", Замеры!J127)</f>
        <v xml:space="preserve"> </v>
      </c>
      <c r="D133" s="29" t="str">
        <f>IF(Замеры!AD127=0, " ", Замеры!AB127)</f>
        <v xml:space="preserve"> </v>
      </c>
      <c r="E133" s="29" t="str">
        <f>CONCATENATE(Замеры!T127,Замеры!W127,Замеры!V127)</f>
        <v xml:space="preserve"> </v>
      </c>
      <c r="F133" s="30" t="str">
        <f>IF(Замеры!AD127=0," ","---")</f>
        <v xml:space="preserve"> </v>
      </c>
      <c r="G133" s="31" t="str">
        <f>IF(Замеры!AD127=0," ",Замеры!L127)</f>
        <v xml:space="preserve"> </v>
      </c>
      <c r="H133" s="31" t="str">
        <f>CONCATENATE(Замеры!AO127,Замеры!AE127,Замеры!AP127)</f>
        <v>0 0</v>
      </c>
      <c r="I133" s="29" t="str">
        <f>CONCATENATE(Замеры!AM127,Замеры!AE127,Замеры!AN127)</f>
        <v>0 0</v>
      </c>
      <c r="J133" s="31" t="str">
        <f>IF(Замеры!AD127=0," ",G133*2.55)</f>
        <v xml:space="preserve"> </v>
      </c>
      <c r="K133" s="29" t="str">
        <f>IF(Замеры!AD127=0," ",Замеры!AK127)</f>
        <v xml:space="preserve"> </v>
      </c>
      <c r="L133" s="29" t="str">
        <f>IF(Замеры!AD127=0," ",Замеры!AL127)</f>
        <v xml:space="preserve"> </v>
      </c>
      <c r="M133" s="29" t="str">
        <f>IF(Замеры!AD127=0," ",0.1)</f>
        <v xml:space="preserve"> </v>
      </c>
      <c r="N133" s="29" t="str">
        <f>IF(Замеры!AD127=0," ",Замеры!AD127)</f>
        <v xml:space="preserve"> </v>
      </c>
      <c r="O133" s="29" t="str">
        <f>Замеры!AE127</f>
        <v xml:space="preserve"> </v>
      </c>
      <c r="P133" s="29" t="str">
        <f>Замеры!AF127</f>
        <v xml:space="preserve"> </v>
      </c>
      <c r="Q133" s="29" t="str">
        <f>IF(Замеры!AD127=0," ","+")</f>
        <v xml:space="preserve"> </v>
      </c>
      <c r="R133" s="32">
        <f>Замеры!AC127</f>
        <v>0</v>
      </c>
      <c r="W133" s="33" t="e">
        <f t="shared" si="2"/>
        <v>#VALUE!</v>
      </c>
      <c r="X133" s="31" t="s">
        <v>72</v>
      </c>
      <c r="Y133" s="33" t="e">
        <f t="shared" si="3"/>
        <v>#VALUE!</v>
      </c>
      <c r="Z133" s="32"/>
    </row>
    <row r="134" spans="1:26" x14ac:dyDescent="0.3">
      <c r="A134" s="35">
        <f>IF(Замеры!B128=0, " ", Замеры!B128)</f>
        <v>125</v>
      </c>
      <c r="B134" s="37" t="str">
        <f>CONCATENATE(Замеры!D128,Замеры!F128)</f>
        <v>Группа от QF</v>
      </c>
      <c r="C134" s="35" t="str">
        <f>IF(Замеры!J128=0," ", Замеры!J128)</f>
        <v xml:space="preserve"> </v>
      </c>
      <c r="D134" s="29" t="str">
        <f>IF(Замеры!AD128=0, " ", Замеры!AB128)</f>
        <v xml:space="preserve"> </v>
      </c>
      <c r="E134" s="29" t="str">
        <f>CONCATENATE(Замеры!T128,Замеры!W128,Замеры!V128)</f>
        <v xml:space="preserve"> </v>
      </c>
      <c r="F134" s="30" t="str">
        <f>IF(Замеры!AD128=0," ","---")</f>
        <v xml:space="preserve"> </v>
      </c>
      <c r="G134" s="31" t="str">
        <f>IF(Замеры!AD128=0," ",Замеры!L128)</f>
        <v xml:space="preserve"> </v>
      </c>
      <c r="H134" s="31" t="str">
        <f>CONCATENATE(Замеры!AO128,Замеры!AE128,Замеры!AP128)</f>
        <v>0 0</v>
      </c>
      <c r="I134" s="29" t="str">
        <f>CONCATENATE(Замеры!AM128,Замеры!AE128,Замеры!AN128)</f>
        <v>0 0</v>
      </c>
      <c r="J134" s="31" t="str">
        <f>IF(Замеры!AD128=0," ",G134*2.55)</f>
        <v xml:space="preserve"> </v>
      </c>
      <c r="K134" s="29" t="str">
        <f>IF(Замеры!AD128=0," ",Замеры!AK128)</f>
        <v xml:space="preserve"> </v>
      </c>
      <c r="L134" s="29" t="str">
        <f>IF(Замеры!AD128=0," ",Замеры!AL128)</f>
        <v xml:space="preserve"> </v>
      </c>
      <c r="M134" s="29" t="str">
        <f>IF(Замеры!AD128=0," ",0.1)</f>
        <v xml:space="preserve"> </v>
      </c>
      <c r="N134" s="29" t="str">
        <f>IF(Замеры!AD128=0," ",Замеры!AD128)</f>
        <v xml:space="preserve"> </v>
      </c>
      <c r="O134" s="29" t="str">
        <f>Замеры!AE128</f>
        <v xml:space="preserve"> </v>
      </c>
      <c r="P134" s="29" t="str">
        <f>Замеры!AF128</f>
        <v xml:space="preserve"> </v>
      </c>
      <c r="Q134" s="29" t="str">
        <f>IF(Замеры!AD128=0," ","+")</f>
        <v xml:space="preserve"> </v>
      </c>
      <c r="R134" s="32">
        <f>Замеры!AC128</f>
        <v>0</v>
      </c>
      <c r="W134" s="33" t="e">
        <f t="shared" si="2"/>
        <v>#VALUE!</v>
      </c>
      <c r="X134" s="31" t="s">
        <v>72</v>
      </c>
      <c r="Y134" s="33" t="e">
        <f t="shared" si="3"/>
        <v>#VALUE!</v>
      </c>
      <c r="Z134" s="32"/>
    </row>
    <row r="135" spans="1:26" x14ac:dyDescent="0.3">
      <c r="A135" s="35">
        <f>IF(Замеры!B129=0, " ", Замеры!B129)</f>
        <v>126</v>
      </c>
      <c r="B135" s="37" t="str">
        <f>CONCATENATE(Замеры!D129,Замеры!F129)</f>
        <v>Группа от QF</v>
      </c>
      <c r="C135" s="35" t="str">
        <f>IF(Замеры!J129=0," ", Замеры!J129)</f>
        <v xml:space="preserve"> </v>
      </c>
      <c r="D135" s="29" t="str">
        <f>IF(Замеры!AD129=0, " ", Замеры!AB129)</f>
        <v xml:space="preserve"> </v>
      </c>
      <c r="E135" s="29" t="str">
        <f>CONCATENATE(Замеры!T129,Замеры!W129,Замеры!V129)</f>
        <v xml:space="preserve"> </v>
      </c>
      <c r="F135" s="30" t="str">
        <f>IF(Замеры!AD129=0," ","---")</f>
        <v xml:space="preserve"> </v>
      </c>
      <c r="G135" s="31" t="str">
        <f>IF(Замеры!AD129=0," ",Замеры!L129)</f>
        <v xml:space="preserve"> </v>
      </c>
      <c r="H135" s="31" t="str">
        <f>CONCATENATE(Замеры!AO129,Замеры!AE129,Замеры!AP129)</f>
        <v>0 0</v>
      </c>
      <c r="I135" s="29" t="str">
        <f>CONCATENATE(Замеры!AM129,Замеры!AE129,Замеры!AN129)</f>
        <v>0 0</v>
      </c>
      <c r="J135" s="31" t="str">
        <f>IF(Замеры!AD129=0," ",G135*2.55)</f>
        <v xml:space="preserve"> </v>
      </c>
      <c r="K135" s="29" t="str">
        <f>IF(Замеры!AD129=0," ",Замеры!AK129)</f>
        <v xml:space="preserve"> </v>
      </c>
      <c r="L135" s="29" t="str">
        <f>IF(Замеры!AD129=0," ",Замеры!AL129)</f>
        <v xml:space="preserve"> </v>
      </c>
      <c r="M135" s="29" t="str">
        <f>IF(Замеры!AD129=0," ",0.1)</f>
        <v xml:space="preserve"> </v>
      </c>
      <c r="N135" s="29" t="str">
        <f>IF(Замеры!AD129=0," ",Замеры!AD129)</f>
        <v xml:space="preserve"> </v>
      </c>
      <c r="O135" s="29" t="str">
        <f>Замеры!AE129</f>
        <v xml:space="preserve"> </v>
      </c>
      <c r="P135" s="29" t="str">
        <f>Замеры!AF129</f>
        <v xml:space="preserve"> </v>
      </c>
      <c r="Q135" s="29" t="str">
        <f>IF(Замеры!AD129=0," ","+")</f>
        <v xml:space="preserve"> </v>
      </c>
      <c r="R135" s="32">
        <f>Замеры!AC129</f>
        <v>0</v>
      </c>
      <c r="W135" s="33" t="e">
        <f t="shared" si="2"/>
        <v>#VALUE!</v>
      </c>
      <c r="X135" s="31" t="s">
        <v>72</v>
      </c>
      <c r="Y135" s="33" t="e">
        <f t="shared" si="3"/>
        <v>#VALUE!</v>
      </c>
      <c r="Z135" s="32"/>
    </row>
    <row r="136" spans="1:26" x14ac:dyDescent="0.3">
      <c r="A136" s="35">
        <f>IF(Замеры!B130=0, " ", Замеры!B130)</f>
        <v>127</v>
      </c>
      <c r="B136" s="37" t="str">
        <f>CONCATENATE(Замеры!D130,Замеры!F130)</f>
        <v>Группа от QF</v>
      </c>
      <c r="C136" s="35" t="str">
        <f>IF(Замеры!J130=0," ", Замеры!J130)</f>
        <v xml:space="preserve"> </v>
      </c>
      <c r="D136" s="29" t="str">
        <f>IF(Замеры!AD130=0, " ", Замеры!AB130)</f>
        <v xml:space="preserve"> </v>
      </c>
      <c r="E136" s="29" t="str">
        <f>CONCATENATE(Замеры!T130,Замеры!W130,Замеры!V130)</f>
        <v xml:space="preserve"> </v>
      </c>
      <c r="F136" s="30" t="str">
        <f>IF(Замеры!AD130=0," ","---")</f>
        <v xml:space="preserve"> </v>
      </c>
      <c r="G136" s="31" t="str">
        <f>IF(Замеры!AD130=0," ",Замеры!L130)</f>
        <v xml:space="preserve"> </v>
      </c>
      <c r="H136" s="31" t="str">
        <f>CONCATENATE(Замеры!AO130,Замеры!AE130,Замеры!AP130)</f>
        <v>0 0</v>
      </c>
      <c r="I136" s="29" t="str">
        <f>CONCATENATE(Замеры!AM130,Замеры!AE130,Замеры!AN130)</f>
        <v>0 0</v>
      </c>
      <c r="J136" s="31" t="str">
        <f>IF(Замеры!AD130=0," ",G136*2.55)</f>
        <v xml:space="preserve"> </v>
      </c>
      <c r="K136" s="29" t="str">
        <f>IF(Замеры!AD130=0," ",Замеры!AK130)</f>
        <v xml:space="preserve"> </v>
      </c>
      <c r="L136" s="29" t="str">
        <f>IF(Замеры!AD130=0," ",Замеры!AL130)</f>
        <v xml:space="preserve"> </v>
      </c>
      <c r="M136" s="29" t="str">
        <f>IF(Замеры!AD130=0," ",0.1)</f>
        <v xml:space="preserve"> </v>
      </c>
      <c r="N136" s="29" t="str">
        <f>IF(Замеры!AD130=0," ",Замеры!AD130)</f>
        <v xml:space="preserve"> </v>
      </c>
      <c r="O136" s="29" t="str">
        <f>Замеры!AE130</f>
        <v xml:space="preserve"> </v>
      </c>
      <c r="P136" s="29" t="str">
        <f>Замеры!AF130</f>
        <v xml:space="preserve"> </v>
      </c>
      <c r="Q136" s="29" t="str">
        <f>IF(Замеры!AD130=0," ","+")</f>
        <v xml:space="preserve"> </v>
      </c>
      <c r="R136" s="32">
        <f>Замеры!AC130</f>
        <v>0</v>
      </c>
      <c r="W136" s="33" t="e">
        <f t="shared" si="2"/>
        <v>#VALUE!</v>
      </c>
      <c r="X136" s="31" t="s">
        <v>72</v>
      </c>
      <c r="Y136" s="33" t="e">
        <f t="shared" si="3"/>
        <v>#VALUE!</v>
      </c>
      <c r="Z136" s="32"/>
    </row>
    <row r="137" spans="1:26" x14ac:dyDescent="0.3">
      <c r="A137" s="35">
        <f>IF(Замеры!B131=0, " ", Замеры!B131)</f>
        <v>128</v>
      </c>
      <c r="B137" s="37" t="str">
        <f>CONCATENATE(Замеры!D131,Замеры!F131)</f>
        <v>Группа от QF</v>
      </c>
      <c r="C137" s="35" t="str">
        <f>IF(Замеры!J131=0," ", Замеры!J131)</f>
        <v xml:space="preserve"> </v>
      </c>
      <c r="D137" s="29" t="str">
        <f>IF(Замеры!AD131=0, " ", Замеры!AB131)</f>
        <v xml:space="preserve"> </v>
      </c>
      <c r="E137" s="29" t="str">
        <f>CONCATENATE(Замеры!T131,Замеры!W131,Замеры!V131)</f>
        <v xml:space="preserve"> </v>
      </c>
      <c r="F137" s="30" t="str">
        <f>IF(Замеры!AD131=0," ","---")</f>
        <v xml:space="preserve"> </v>
      </c>
      <c r="G137" s="31" t="str">
        <f>IF(Замеры!AD131=0," ",Замеры!L131)</f>
        <v xml:space="preserve"> </v>
      </c>
      <c r="H137" s="31" t="str">
        <f>CONCATENATE(Замеры!AO131,Замеры!AE131,Замеры!AP131)</f>
        <v>0 0</v>
      </c>
      <c r="I137" s="29" t="str">
        <f>CONCATENATE(Замеры!AM131,Замеры!AE131,Замеры!AN131)</f>
        <v>0 0</v>
      </c>
      <c r="J137" s="31" t="str">
        <f>IF(Замеры!AD131=0," ",G137*2.55)</f>
        <v xml:space="preserve"> </v>
      </c>
      <c r="K137" s="29" t="str">
        <f>IF(Замеры!AD131=0," ",Замеры!AK131)</f>
        <v xml:space="preserve"> </v>
      </c>
      <c r="L137" s="29" t="str">
        <f>IF(Замеры!AD131=0," ",Замеры!AL131)</f>
        <v xml:space="preserve"> </v>
      </c>
      <c r="M137" s="29" t="str">
        <f>IF(Замеры!AD131=0," ",0.1)</f>
        <v xml:space="preserve"> </v>
      </c>
      <c r="N137" s="29" t="str">
        <f>IF(Замеры!AD131=0," ",Замеры!AD131)</f>
        <v xml:space="preserve"> </v>
      </c>
      <c r="O137" s="29" t="str">
        <f>Замеры!AE131</f>
        <v xml:space="preserve"> </v>
      </c>
      <c r="P137" s="29" t="str">
        <f>Замеры!AF131</f>
        <v xml:space="preserve"> </v>
      </c>
      <c r="Q137" s="29" t="str">
        <f>IF(Замеры!AD131=0," ","+")</f>
        <v xml:space="preserve"> </v>
      </c>
      <c r="R137" s="32">
        <f>Замеры!AC131</f>
        <v>0</v>
      </c>
      <c r="W137" s="33" t="e">
        <f t="shared" si="2"/>
        <v>#VALUE!</v>
      </c>
      <c r="X137" s="31" t="s">
        <v>72</v>
      </c>
      <c r="Y137" s="33" t="e">
        <f t="shared" si="3"/>
        <v>#VALUE!</v>
      </c>
      <c r="Z137" s="32"/>
    </row>
    <row r="138" spans="1:26" x14ac:dyDescent="0.3">
      <c r="A138" s="35">
        <f>IF(Замеры!B132=0, " ", Замеры!B132)</f>
        <v>129</v>
      </c>
      <c r="B138" s="37" t="str">
        <f>CONCATENATE(Замеры!D132,Замеры!F132)</f>
        <v>Группа от QF</v>
      </c>
      <c r="C138" s="35" t="str">
        <f>IF(Замеры!J132=0," ", Замеры!J132)</f>
        <v xml:space="preserve"> </v>
      </c>
      <c r="D138" s="29" t="str">
        <f>IF(Замеры!AD132=0, " ", Замеры!AB132)</f>
        <v xml:space="preserve"> </v>
      </c>
      <c r="E138" s="29" t="str">
        <f>CONCATENATE(Замеры!T132,Замеры!W132,Замеры!V132)</f>
        <v xml:space="preserve"> </v>
      </c>
      <c r="F138" s="30" t="str">
        <f>IF(Замеры!AD132=0," ","---")</f>
        <v xml:space="preserve"> </v>
      </c>
      <c r="G138" s="31" t="str">
        <f>IF(Замеры!AD132=0," ",Замеры!L132)</f>
        <v xml:space="preserve"> </v>
      </c>
      <c r="H138" s="31" t="str">
        <f>CONCATENATE(Замеры!AO132,Замеры!AE132,Замеры!AP132)</f>
        <v>0 0</v>
      </c>
      <c r="I138" s="29" t="str">
        <f>CONCATENATE(Замеры!AM132,Замеры!AE132,Замеры!AN132)</f>
        <v>0 0</v>
      </c>
      <c r="J138" s="31" t="str">
        <f>IF(Замеры!AD132=0," ",G138*2.55)</f>
        <v xml:space="preserve"> </v>
      </c>
      <c r="K138" s="29" t="str">
        <f>IF(Замеры!AD132=0," ",Замеры!AK132)</f>
        <v xml:space="preserve"> </v>
      </c>
      <c r="L138" s="29" t="str">
        <f>IF(Замеры!AD132=0," ",Замеры!AL132)</f>
        <v xml:space="preserve"> </v>
      </c>
      <c r="M138" s="29" t="str">
        <f>IF(Замеры!AD132=0," ",0.1)</f>
        <v xml:space="preserve"> </v>
      </c>
      <c r="N138" s="29" t="str">
        <f>IF(Замеры!AD132=0," ",Замеры!AD132)</f>
        <v xml:space="preserve"> </v>
      </c>
      <c r="O138" s="29" t="str">
        <f>Замеры!AE132</f>
        <v xml:space="preserve"> </v>
      </c>
      <c r="P138" s="29" t="str">
        <f>Замеры!AF132</f>
        <v xml:space="preserve"> </v>
      </c>
      <c r="Q138" s="29" t="str">
        <f>IF(Замеры!AD132=0," ","+")</f>
        <v xml:space="preserve"> </v>
      </c>
      <c r="R138" s="32">
        <f>Замеры!AC132</f>
        <v>0</v>
      </c>
      <c r="W138" s="33" t="e">
        <f t="shared" ref="W138:W201" si="4">G138*1.13</f>
        <v>#VALUE!</v>
      </c>
      <c r="X138" s="31" t="s">
        <v>72</v>
      </c>
      <c r="Y138" s="33" t="e">
        <f t="shared" ref="Y138:Y201" si="5">G138*1.45</f>
        <v>#VALUE!</v>
      </c>
      <c r="Z138" s="32"/>
    </row>
    <row r="139" spans="1:26" x14ac:dyDescent="0.3">
      <c r="A139" s="35">
        <f>IF(Замеры!B133=0, " ", Замеры!B133)</f>
        <v>130</v>
      </c>
      <c r="B139" s="37" t="str">
        <f>CONCATENATE(Замеры!D133,Замеры!F133)</f>
        <v>Группа от QF</v>
      </c>
      <c r="C139" s="35" t="str">
        <f>IF(Замеры!J133=0," ", Замеры!J133)</f>
        <v xml:space="preserve"> </v>
      </c>
      <c r="D139" s="29" t="str">
        <f>IF(Замеры!AD133=0, " ", Замеры!AB133)</f>
        <v xml:space="preserve"> </v>
      </c>
      <c r="E139" s="29" t="str">
        <f>CONCATENATE(Замеры!T133,Замеры!W133,Замеры!V133)</f>
        <v xml:space="preserve"> </v>
      </c>
      <c r="F139" s="30" t="str">
        <f>IF(Замеры!AD133=0," ","---")</f>
        <v xml:space="preserve"> </v>
      </c>
      <c r="G139" s="31" t="str">
        <f>IF(Замеры!AD133=0," ",Замеры!L133)</f>
        <v xml:space="preserve"> </v>
      </c>
      <c r="H139" s="31" t="str">
        <f>CONCATENATE(Замеры!AO133,Замеры!AE133,Замеры!AP133)</f>
        <v>0 0</v>
      </c>
      <c r="I139" s="29" t="str">
        <f>CONCATENATE(Замеры!AM133,Замеры!AE133,Замеры!AN133)</f>
        <v>0 0</v>
      </c>
      <c r="J139" s="31" t="str">
        <f>IF(Замеры!AD133=0," ",G139*2.55)</f>
        <v xml:space="preserve"> </v>
      </c>
      <c r="K139" s="29" t="str">
        <f>IF(Замеры!AD133=0," ",Замеры!AK133)</f>
        <v xml:space="preserve"> </v>
      </c>
      <c r="L139" s="29" t="str">
        <f>IF(Замеры!AD133=0," ",Замеры!AL133)</f>
        <v xml:space="preserve"> </v>
      </c>
      <c r="M139" s="29" t="str">
        <f>IF(Замеры!AD133=0," ",0.1)</f>
        <v xml:space="preserve"> </v>
      </c>
      <c r="N139" s="29" t="str">
        <f>IF(Замеры!AD133=0," ",Замеры!AD133)</f>
        <v xml:space="preserve"> </v>
      </c>
      <c r="O139" s="29" t="str">
        <f>Замеры!AE133</f>
        <v xml:space="preserve"> </v>
      </c>
      <c r="P139" s="29" t="str">
        <f>Замеры!AF133</f>
        <v xml:space="preserve"> </v>
      </c>
      <c r="Q139" s="29" t="str">
        <f>IF(Замеры!AD133=0," ","+")</f>
        <v xml:space="preserve"> </v>
      </c>
      <c r="R139" s="32">
        <f>Замеры!AC133</f>
        <v>0</v>
      </c>
      <c r="W139" s="33" t="e">
        <f t="shared" si="4"/>
        <v>#VALUE!</v>
      </c>
      <c r="X139" s="31" t="s">
        <v>72</v>
      </c>
      <c r="Y139" s="33" t="e">
        <f t="shared" si="5"/>
        <v>#VALUE!</v>
      </c>
      <c r="Z139" s="32"/>
    </row>
    <row r="140" spans="1:26" x14ac:dyDescent="0.3">
      <c r="A140" s="35">
        <f>IF(Замеры!B134=0, " ", Замеры!B134)</f>
        <v>131</v>
      </c>
      <c r="B140" s="37" t="str">
        <f>CONCATENATE(Замеры!D134,Замеры!F134)</f>
        <v>Группа от QF</v>
      </c>
      <c r="C140" s="35" t="str">
        <f>IF(Замеры!J134=0," ", Замеры!J134)</f>
        <v xml:space="preserve"> </v>
      </c>
      <c r="D140" s="29" t="str">
        <f>IF(Замеры!AD134=0, " ", Замеры!AB134)</f>
        <v xml:space="preserve"> </v>
      </c>
      <c r="E140" s="29" t="str">
        <f>CONCATENATE(Замеры!T134,Замеры!W134,Замеры!V134)</f>
        <v xml:space="preserve"> </v>
      </c>
      <c r="F140" s="30" t="str">
        <f>IF(Замеры!AD134=0," ","---")</f>
        <v xml:space="preserve"> </v>
      </c>
      <c r="G140" s="31" t="str">
        <f>IF(Замеры!AD134=0," ",Замеры!L134)</f>
        <v xml:space="preserve"> </v>
      </c>
      <c r="H140" s="31" t="str">
        <f>CONCATENATE(Замеры!AO134,Замеры!AE134,Замеры!AP134)</f>
        <v>0 0</v>
      </c>
      <c r="I140" s="29" t="str">
        <f>CONCATENATE(Замеры!AM134,Замеры!AE134,Замеры!AN134)</f>
        <v>0 0</v>
      </c>
      <c r="J140" s="31" t="str">
        <f>IF(Замеры!AD134=0," ",G140*2.55)</f>
        <v xml:space="preserve"> </v>
      </c>
      <c r="K140" s="29" t="str">
        <f>IF(Замеры!AD134=0," ",Замеры!AK134)</f>
        <v xml:space="preserve"> </v>
      </c>
      <c r="L140" s="29" t="str">
        <f>IF(Замеры!AD134=0," ",Замеры!AL134)</f>
        <v xml:space="preserve"> </v>
      </c>
      <c r="M140" s="29" t="str">
        <f>IF(Замеры!AD134=0," ",0.1)</f>
        <v xml:space="preserve"> </v>
      </c>
      <c r="N140" s="29" t="str">
        <f>IF(Замеры!AD134=0," ",Замеры!AD134)</f>
        <v xml:space="preserve"> </v>
      </c>
      <c r="O140" s="29" t="str">
        <f>Замеры!AE134</f>
        <v xml:space="preserve"> </v>
      </c>
      <c r="P140" s="29" t="str">
        <f>Замеры!AF134</f>
        <v xml:space="preserve"> </v>
      </c>
      <c r="Q140" s="29" t="str">
        <f>IF(Замеры!AD134=0," ","+")</f>
        <v xml:space="preserve"> </v>
      </c>
      <c r="R140" s="32">
        <f>Замеры!AC134</f>
        <v>0</v>
      </c>
      <c r="W140" s="33" t="e">
        <f t="shared" si="4"/>
        <v>#VALUE!</v>
      </c>
      <c r="X140" s="31" t="s">
        <v>72</v>
      </c>
      <c r="Y140" s="33" t="e">
        <f t="shared" si="5"/>
        <v>#VALUE!</v>
      </c>
      <c r="Z140" s="32"/>
    </row>
    <row r="141" spans="1:26" x14ac:dyDescent="0.3">
      <c r="A141" s="35">
        <f>IF(Замеры!B135=0, " ", Замеры!B135)</f>
        <v>132</v>
      </c>
      <c r="B141" s="37" t="str">
        <f>CONCATENATE(Замеры!D135,Замеры!F135)</f>
        <v>Группа от QF</v>
      </c>
      <c r="C141" s="35" t="str">
        <f>IF(Замеры!J135=0," ", Замеры!J135)</f>
        <v xml:space="preserve"> </v>
      </c>
      <c r="D141" s="29" t="str">
        <f>IF(Замеры!AD135=0, " ", Замеры!AB135)</f>
        <v xml:space="preserve"> </v>
      </c>
      <c r="E141" s="29" t="str">
        <f>CONCATENATE(Замеры!T135,Замеры!W135,Замеры!V135)</f>
        <v xml:space="preserve"> </v>
      </c>
      <c r="F141" s="30" t="str">
        <f>IF(Замеры!AD135=0," ","---")</f>
        <v xml:space="preserve"> </v>
      </c>
      <c r="G141" s="31" t="str">
        <f>IF(Замеры!AD135=0," ",Замеры!L135)</f>
        <v xml:space="preserve"> </v>
      </c>
      <c r="H141" s="31" t="str">
        <f>CONCATENATE(Замеры!AO135,Замеры!AE135,Замеры!AP135)</f>
        <v>0 0</v>
      </c>
      <c r="I141" s="29" t="str">
        <f>CONCATENATE(Замеры!AM135,Замеры!AE135,Замеры!AN135)</f>
        <v>0 0</v>
      </c>
      <c r="J141" s="31" t="str">
        <f>IF(Замеры!AD135=0," ",G141*2.55)</f>
        <v xml:space="preserve"> </v>
      </c>
      <c r="K141" s="29" t="str">
        <f>IF(Замеры!AD135=0," ",Замеры!AK135)</f>
        <v xml:space="preserve"> </v>
      </c>
      <c r="L141" s="29" t="str">
        <f>IF(Замеры!AD135=0," ",Замеры!AL135)</f>
        <v xml:space="preserve"> </v>
      </c>
      <c r="M141" s="29" t="str">
        <f>IF(Замеры!AD135=0," ",0.1)</f>
        <v xml:space="preserve"> </v>
      </c>
      <c r="N141" s="29" t="str">
        <f>IF(Замеры!AD135=0," ",Замеры!AD135)</f>
        <v xml:space="preserve"> </v>
      </c>
      <c r="O141" s="29" t="str">
        <f>Замеры!AE135</f>
        <v xml:space="preserve"> </v>
      </c>
      <c r="P141" s="29" t="str">
        <f>Замеры!AF135</f>
        <v xml:space="preserve"> </v>
      </c>
      <c r="Q141" s="29" t="str">
        <f>IF(Замеры!AD135=0," ","+")</f>
        <v xml:space="preserve"> </v>
      </c>
      <c r="R141" s="32">
        <f>Замеры!AC135</f>
        <v>0</v>
      </c>
      <c r="W141" s="33" t="e">
        <f t="shared" si="4"/>
        <v>#VALUE!</v>
      </c>
      <c r="X141" s="31" t="s">
        <v>72</v>
      </c>
      <c r="Y141" s="33" t="e">
        <f t="shared" si="5"/>
        <v>#VALUE!</v>
      </c>
      <c r="Z141" s="32"/>
    </row>
    <row r="142" spans="1:26" x14ac:dyDescent="0.3">
      <c r="A142" s="35">
        <f>IF(Замеры!B136=0, " ", Замеры!B136)</f>
        <v>133</v>
      </c>
      <c r="B142" s="37" t="str">
        <f>CONCATENATE(Замеры!D136,Замеры!F136)</f>
        <v>Группа от QF</v>
      </c>
      <c r="C142" s="35" t="str">
        <f>IF(Замеры!J136=0," ", Замеры!J136)</f>
        <v xml:space="preserve"> </v>
      </c>
      <c r="D142" s="29" t="str">
        <f>IF(Замеры!AD136=0, " ", Замеры!AB136)</f>
        <v xml:space="preserve"> </v>
      </c>
      <c r="E142" s="29" t="str">
        <f>CONCATENATE(Замеры!T136,Замеры!W136,Замеры!V136)</f>
        <v xml:space="preserve"> </v>
      </c>
      <c r="F142" s="30" t="str">
        <f>IF(Замеры!AD136=0," ","---")</f>
        <v xml:space="preserve"> </v>
      </c>
      <c r="G142" s="31" t="str">
        <f>IF(Замеры!AD136=0," ",Замеры!L136)</f>
        <v xml:space="preserve"> </v>
      </c>
      <c r="H142" s="31" t="str">
        <f>CONCATENATE(Замеры!AO136,Замеры!AE136,Замеры!AP136)</f>
        <v>0 0</v>
      </c>
      <c r="I142" s="29" t="str">
        <f>CONCATENATE(Замеры!AM136,Замеры!AE136,Замеры!AN136)</f>
        <v>0 0</v>
      </c>
      <c r="J142" s="31" t="str">
        <f>IF(Замеры!AD136=0," ",G142*2.55)</f>
        <v xml:space="preserve"> </v>
      </c>
      <c r="K142" s="29" t="str">
        <f>IF(Замеры!AD136=0," ",Замеры!AK136)</f>
        <v xml:space="preserve"> </v>
      </c>
      <c r="L142" s="29" t="str">
        <f>IF(Замеры!AD136=0," ",Замеры!AL136)</f>
        <v xml:space="preserve"> </v>
      </c>
      <c r="M142" s="29" t="str">
        <f>IF(Замеры!AD136=0," ",0.1)</f>
        <v xml:space="preserve"> </v>
      </c>
      <c r="N142" s="29" t="str">
        <f>IF(Замеры!AD136=0," ",Замеры!AD136)</f>
        <v xml:space="preserve"> </v>
      </c>
      <c r="O142" s="29" t="str">
        <f>Замеры!AE136</f>
        <v xml:space="preserve"> </v>
      </c>
      <c r="P142" s="29" t="str">
        <f>Замеры!AF136</f>
        <v xml:space="preserve"> </v>
      </c>
      <c r="Q142" s="29" t="str">
        <f>IF(Замеры!AD136=0," ","+")</f>
        <v xml:space="preserve"> </v>
      </c>
      <c r="R142" s="32">
        <f>Замеры!AC136</f>
        <v>0</v>
      </c>
      <c r="W142" s="33" t="e">
        <f t="shared" si="4"/>
        <v>#VALUE!</v>
      </c>
      <c r="X142" s="31" t="s">
        <v>72</v>
      </c>
      <c r="Y142" s="33" t="e">
        <f t="shared" si="5"/>
        <v>#VALUE!</v>
      </c>
      <c r="Z142" s="32"/>
    </row>
    <row r="143" spans="1:26" x14ac:dyDescent="0.3">
      <c r="A143" s="35">
        <f>IF(Замеры!B137=0, " ", Замеры!B137)</f>
        <v>134</v>
      </c>
      <c r="B143" s="37" t="str">
        <f>CONCATENATE(Замеры!D137,Замеры!F137)</f>
        <v>Группа от QF</v>
      </c>
      <c r="C143" s="35" t="str">
        <f>IF(Замеры!J137=0," ", Замеры!J137)</f>
        <v xml:space="preserve"> </v>
      </c>
      <c r="D143" s="29" t="str">
        <f>IF(Замеры!AD137=0, " ", Замеры!AB137)</f>
        <v xml:space="preserve"> </v>
      </c>
      <c r="E143" s="29" t="str">
        <f>CONCATENATE(Замеры!T137,Замеры!W137,Замеры!V137)</f>
        <v xml:space="preserve"> </v>
      </c>
      <c r="F143" s="30" t="str">
        <f>IF(Замеры!AD137=0," ","---")</f>
        <v xml:space="preserve"> </v>
      </c>
      <c r="G143" s="31" t="str">
        <f>IF(Замеры!AD137=0," ",Замеры!L137)</f>
        <v xml:space="preserve"> </v>
      </c>
      <c r="H143" s="31" t="str">
        <f>CONCATENATE(Замеры!AO137,Замеры!AE137,Замеры!AP137)</f>
        <v>0 0</v>
      </c>
      <c r="I143" s="29" t="str">
        <f>CONCATENATE(Замеры!AM137,Замеры!AE137,Замеры!AN137)</f>
        <v>0 0</v>
      </c>
      <c r="J143" s="31" t="str">
        <f>IF(Замеры!AD137=0," ",G143*2.55)</f>
        <v xml:space="preserve"> </v>
      </c>
      <c r="K143" s="29" t="str">
        <f>IF(Замеры!AD137=0," ",Замеры!AK137)</f>
        <v xml:space="preserve"> </v>
      </c>
      <c r="L143" s="29" t="str">
        <f>IF(Замеры!AD137=0," ",Замеры!AL137)</f>
        <v xml:space="preserve"> </v>
      </c>
      <c r="M143" s="29" t="str">
        <f>IF(Замеры!AD137=0," ",0.1)</f>
        <v xml:space="preserve"> </v>
      </c>
      <c r="N143" s="29" t="str">
        <f>IF(Замеры!AD137=0," ",Замеры!AD137)</f>
        <v xml:space="preserve"> </v>
      </c>
      <c r="O143" s="29" t="str">
        <f>Замеры!AE137</f>
        <v xml:space="preserve"> </v>
      </c>
      <c r="P143" s="29" t="str">
        <f>Замеры!AF137</f>
        <v xml:space="preserve"> </v>
      </c>
      <c r="Q143" s="29" t="str">
        <f>IF(Замеры!AD137=0," ","+")</f>
        <v xml:space="preserve"> </v>
      </c>
      <c r="R143" s="32">
        <f>Замеры!AC137</f>
        <v>0</v>
      </c>
      <c r="W143" s="33" t="e">
        <f t="shared" si="4"/>
        <v>#VALUE!</v>
      </c>
      <c r="X143" s="31" t="s">
        <v>72</v>
      </c>
      <c r="Y143" s="33" t="e">
        <f t="shared" si="5"/>
        <v>#VALUE!</v>
      </c>
      <c r="Z143" s="32"/>
    </row>
    <row r="144" spans="1:26" x14ac:dyDescent="0.3">
      <c r="A144" s="35">
        <f>IF(Замеры!B138=0, " ", Замеры!B138)</f>
        <v>135</v>
      </c>
      <c r="B144" s="37" t="str">
        <f>CONCATENATE(Замеры!D138,Замеры!F138)</f>
        <v>Группа от QF</v>
      </c>
      <c r="C144" s="35" t="str">
        <f>IF(Замеры!J138=0," ", Замеры!J138)</f>
        <v xml:space="preserve"> </v>
      </c>
      <c r="D144" s="29" t="str">
        <f>IF(Замеры!AD138=0, " ", Замеры!AB138)</f>
        <v xml:space="preserve"> </v>
      </c>
      <c r="E144" s="29" t="str">
        <f>CONCATENATE(Замеры!T138,Замеры!W138,Замеры!V138)</f>
        <v xml:space="preserve"> </v>
      </c>
      <c r="F144" s="30" t="str">
        <f>IF(Замеры!AD138=0," ","---")</f>
        <v xml:space="preserve"> </v>
      </c>
      <c r="G144" s="31" t="str">
        <f>IF(Замеры!AD138=0," ",Замеры!L138)</f>
        <v xml:space="preserve"> </v>
      </c>
      <c r="H144" s="31" t="str">
        <f>CONCATENATE(Замеры!AO138,Замеры!AE138,Замеры!AP138)</f>
        <v>0 0</v>
      </c>
      <c r="I144" s="29" t="str">
        <f>CONCATENATE(Замеры!AM138,Замеры!AE138,Замеры!AN138)</f>
        <v>0 0</v>
      </c>
      <c r="J144" s="31" t="str">
        <f>IF(Замеры!AD138=0," ",G144*2.55)</f>
        <v xml:space="preserve"> </v>
      </c>
      <c r="K144" s="29" t="str">
        <f>IF(Замеры!AD138=0," ",Замеры!AK138)</f>
        <v xml:space="preserve"> </v>
      </c>
      <c r="L144" s="29" t="str">
        <f>IF(Замеры!AD138=0," ",Замеры!AL138)</f>
        <v xml:space="preserve"> </v>
      </c>
      <c r="M144" s="29" t="str">
        <f>IF(Замеры!AD138=0," ",0.1)</f>
        <v xml:space="preserve"> </v>
      </c>
      <c r="N144" s="29" t="str">
        <f>IF(Замеры!AD138=0," ",Замеры!AD138)</f>
        <v xml:space="preserve"> </v>
      </c>
      <c r="O144" s="29" t="str">
        <f>Замеры!AE138</f>
        <v xml:space="preserve"> </v>
      </c>
      <c r="P144" s="29" t="str">
        <f>Замеры!AF138</f>
        <v xml:space="preserve"> </v>
      </c>
      <c r="Q144" s="29" t="str">
        <f>IF(Замеры!AD138=0," ","+")</f>
        <v xml:space="preserve"> </v>
      </c>
      <c r="R144" s="32">
        <f>Замеры!AC138</f>
        <v>0</v>
      </c>
      <c r="W144" s="33" t="e">
        <f t="shared" si="4"/>
        <v>#VALUE!</v>
      </c>
      <c r="X144" s="31" t="s">
        <v>72</v>
      </c>
      <c r="Y144" s="33" t="e">
        <f t="shared" si="5"/>
        <v>#VALUE!</v>
      </c>
      <c r="Z144" s="32"/>
    </row>
    <row r="145" spans="1:26" x14ac:dyDescent="0.3">
      <c r="A145" s="35">
        <f>IF(Замеры!B139=0, " ", Замеры!B139)</f>
        <v>136</v>
      </c>
      <c r="B145" s="37" t="str">
        <f>CONCATENATE(Замеры!D139,Замеры!F139)</f>
        <v>Группа от QF</v>
      </c>
      <c r="C145" s="35" t="str">
        <f>IF(Замеры!J139=0," ", Замеры!J139)</f>
        <v xml:space="preserve"> </v>
      </c>
      <c r="D145" s="29" t="str">
        <f>IF(Замеры!AD139=0, " ", Замеры!AB139)</f>
        <v xml:space="preserve"> </v>
      </c>
      <c r="E145" s="29" t="str">
        <f>CONCATENATE(Замеры!T139,Замеры!W139,Замеры!V139)</f>
        <v xml:space="preserve"> </v>
      </c>
      <c r="F145" s="30" t="str">
        <f>IF(Замеры!AD139=0," ","---")</f>
        <v xml:space="preserve"> </v>
      </c>
      <c r="G145" s="31" t="str">
        <f>IF(Замеры!AD139=0," ",Замеры!L139)</f>
        <v xml:space="preserve"> </v>
      </c>
      <c r="H145" s="31" t="str">
        <f>CONCATENATE(Замеры!AO139,Замеры!AE139,Замеры!AP139)</f>
        <v>0 0</v>
      </c>
      <c r="I145" s="29" t="str">
        <f>CONCATENATE(Замеры!AM139,Замеры!AE139,Замеры!AN139)</f>
        <v>0 0</v>
      </c>
      <c r="J145" s="31" t="str">
        <f>IF(Замеры!AD139=0," ",G145*2.55)</f>
        <v xml:space="preserve"> </v>
      </c>
      <c r="K145" s="29" t="str">
        <f>IF(Замеры!AD139=0," ",Замеры!AK139)</f>
        <v xml:space="preserve"> </v>
      </c>
      <c r="L145" s="29" t="str">
        <f>IF(Замеры!AD139=0," ",Замеры!AL139)</f>
        <v xml:space="preserve"> </v>
      </c>
      <c r="M145" s="29" t="str">
        <f>IF(Замеры!AD139=0," ",0.1)</f>
        <v xml:space="preserve"> </v>
      </c>
      <c r="N145" s="29" t="str">
        <f>IF(Замеры!AD139=0," ",Замеры!AD139)</f>
        <v xml:space="preserve"> </v>
      </c>
      <c r="O145" s="29" t="str">
        <f>Замеры!AE139</f>
        <v xml:space="preserve"> </v>
      </c>
      <c r="P145" s="29" t="str">
        <f>Замеры!AF139</f>
        <v xml:space="preserve"> </v>
      </c>
      <c r="Q145" s="29" t="str">
        <f>IF(Замеры!AD139=0," ","+")</f>
        <v xml:space="preserve"> </v>
      </c>
      <c r="R145" s="32">
        <f>Замеры!AC139</f>
        <v>0</v>
      </c>
      <c r="W145" s="33" t="e">
        <f t="shared" si="4"/>
        <v>#VALUE!</v>
      </c>
      <c r="X145" s="31" t="s">
        <v>72</v>
      </c>
      <c r="Y145" s="33" t="e">
        <f t="shared" si="5"/>
        <v>#VALUE!</v>
      </c>
      <c r="Z145" s="32"/>
    </row>
    <row r="146" spans="1:26" x14ac:dyDescent="0.3">
      <c r="A146" s="35">
        <f>IF(Замеры!B140=0, " ", Замеры!B140)</f>
        <v>137</v>
      </c>
      <c r="B146" s="37" t="str">
        <f>CONCATENATE(Замеры!D140,Замеры!F140)</f>
        <v>Группа от QF</v>
      </c>
      <c r="C146" s="35" t="str">
        <f>IF(Замеры!J140=0," ", Замеры!J140)</f>
        <v xml:space="preserve"> </v>
      </c>
      <c r="D146" s="29" t="str">
        <f>IF(Замеры!AD140=0, " ", Замеры!AB140)</f>
        <v xml:space="preserve"> </v>
      </c>
      <c r="E146" s="29" t="str">
        <f>CONCATENATE(Замеры!T140,Замеры!W140,Замеры!V140)</f>
        <v xml:space="preserve"> </v>
      </c>
      <c r="F146" s="30" t="str">
        <f>IF(Замеры!AD140=0," ","---")</f>
        <v xml:space="preserve"> </v>
      </c>
      <c r="G146" s="31" t="str">
        <f>IF(Замеры!AD140=0," ",Замеры!L140)</f>
        <v xml:space="preserve"> </v>
      </c>
      <c r="H146" s="31" t="str">
        <f>CONCATENATE(Замеры!AO140,Замеры!AE140,Замеры!AP140)</f>
        <v>0 0</v>
      </c>
      <c r="I146" s="29" t="str">
        <f>CONCATENATE(Замеры!AM140,Замеры!AE140,Замеры!AN140)</f>
        <v>0 0</v>
      </c>
      <c r="J146" s="31" t="str">
        <f>IF(Замеры!AD140=0," ",G146*2.55)</f>
        <v xml:space="preserve"> </v>
      </c>
      <c r="K146" s="29" t="str">
        <f>IF(Замеры!AD140=0," ",Замеры!AK140)</f>
        <v xml:space="preserve"> </v>
      </c>
      <c r="L146" s="29" t="str">
        <f>IF(Замеры!AD140=0," ",Замеры!AL140)</f>
        <v xml:space="preserve"> </v>
      </c>
      <c r="M146" s="29" t="str">
        <f>IF(Замеры!AD140=0," ",0.1)</f>
        <v xml:space="preserve"> </v>
      </c>
      <c r="N146" s="29" t="str">
        <f>IF(Замеры!AD140=0," ",Замеры!AD140)</f>
        <v xml:space="preserve"> </v>
      </c>
      <c r="O146" s="29" t="str">
        <f>Замеры!AE140</f>
        <v xml:space="preserve"> </v>
      </c>
      <c r="P146" s="29" t="str">
        <f>Замеры!AF140</f>
        <v xml:space="preserve"> </v>
      </c>
      <c r="Q146" s="29" t="str">
        <f>IF(Замеры!AD140=0," ","+")</f>
        <v xml:space="preserve"> </v>
      </c>
      <c r="R146" s="32">
        <f>Замеры!AC140</f>
        <v>0</v>
      </c>
      <c r="W146" s="33" t="e">
        <f t="shared" si="4"/>
        <v>#VALUE!</v>
      </c>
      <c r="X146" s="31" t="s">
        <v>72</v>
      </c>
      <c r="Y146" s="33" t="e">
        <f t="shared" si="5"/>
        <v>#VALUE!</v>
      </c>
      <c r="Z146" s="32"/>
    </row>
    <row r="147" spans="1:26" x14ac:dyDescent="0.3">
      <c r="A147" s="35">
        <f>IF(Замеры!B141=0, " ", Замеры!B141)</f>
        <v>138</v>
      </c>
      <c r="B147" s="37" t="str">
        <f>CONCATENATE(Замеры!D141,Замеры!F141)</f>
        <v>Группа от QF</v>
      </c>
      <c r="C147" s="35" t="str">
        <f>IF(Замеры!J141=0," ", Замеры!J141)</f>
        <v xml:space="preserve"> </v>
      </c>
      <c r="D147" s="29" t="str">
        <f>IF(Замеры!AD141=0, " ", Замеры!AB141)</f>
        <v xml:space="preserve"> </v>
      </c>
      <c r="E147" s="29" t="str">
        <f>CONCATENATE(Замеры!T141,Замеры!W141,Замеры!V141)</f>
        <v xml:space="preserve"> </v>
      </c>
      <c r="F147" s="30" t="str">
        <f>IF(Замеры!AD141=0," ","---")</f>
        <v xml:space="preserve"> </v>
      </c>
      <c r="G147" s="31" t="str">
        <f>IF(Замеры!AD141=0," ",Замеры!L141)</f>
        <v xml:space="preserve"> </v>
      </c>
      <c r="H147" s="31" t="str">
        <f>CONCATENATE(Замеры!AO141,Замеры!AE141,Замеры!AP141)</f>
        <v>0 0</v>
      </c>
      <c r="I147" s="29" t="str">
        <f>CONCATENATE(Замеры!AM141,Замеры!AE141,Замеры!AN141)</f>
        <v>0 0</v>
      </c>
      <c r="J147" s="31" t="str">
        <f>IF(Замеры!AD141=0," ",G147*2.55)</f>
        <v xml:space="preserve"> </v>
      </c>
      <c r="K147" s="29" t="str">
        <f>IF(Замеры!AD141=0," ",Замеры!AK141)</f>
        <v xml:space="preserve"> </v>
      </c>
      <c r="L147" s="29" t="str">
        <f>IF(Замеры!AD141=0," ",Замеры!AL141)</f>
        <v xml:space="preserve"> </v>
      </c>
      <c r="M147" s="29" t="str">
        <f>IF(Замеры!AD141=0," ",0.1)</f>
        <v xml:space="preserve"> </v>
      </c>
      <c r="N147" s="29" t="str">
        <f>IF(Замеры!AD141=0," ",Замеры!AD141)</f>
        <v xml:space="preserve"> </v>
      </c>
      <c r="O147" s="29" t="str">
        <f>Замеры!AE141</f>
        <v xml:space="preserve"> </v>
      </c>
      <c r="P147" s="29" t="str">
        <f>Замеры!AF141</f>
        <v xml:space="preserve"> </v>
      </c>
      <c r="Q147" s="29" t="str">
        <f>IF(Замеры!AD141=0," ","+")</f>
        <v xml:space="preserve"> </v>
      </c>
      <c r="R147" s="32">
        <f>Замеры!AC141</f>
        <v>0</v>
      </c>
      <c r="W147" s="33" t="e">
        <f t="shared" si="4"/>
        <v>#VALUE!</v>
      </c>
      <c r="X147" s="31" t="s">
        <v>72</v>
      </c>
      <c r="Y147" s="33" t="e">
        <f t="shared" si="5"/>
        <v>#VALUE!</v>
      </c>
      <c r="Z147" s="32"/>
    </row>
    <row r="148" spans="1:26" x14ac:dyDescent="0.3">
      <c r="A148" s="35">
        <f>IF(Замеры!B142=0, " ", Замеры!B142)</f>
        <v>139</v>
      </c>
      <c r="B148" s="37" t="str">
        <f>CONCATENATE(Замеры!D142,Замеры!F142)</f>
        <v>Группа от QF</v>
      </c>
      <c r="C148" s="35" t="str">
        <f>IF(Замеры!J142=0," ", Замеры!J142)</f>
        <v xml:space="preserve"> </v>
      </c>
      <c r="D148" s="29" t="str">
        <f>IF(Замеры!AD142=0, " ", Замеры!AB142)</f>
        <v xml:space="preserve"> </v>
      </c>
      <c r="E148" s="29" t="str">
        <f>CONCATENATE(Замеры!T142,Замеры!W142,Замеры!V142)</f>
        <v xml:space="preserve"> </v>
      </c>
      <c r="F148" s="30" t="str">
        <f>IF(Замеры!AD142=0," ","---")</f>
        <v xml:space="preserve"> </v>
      </c>
      <c r="G148" s="31" t="str">
        <f>IF(Замеры!AD142=0," ",Замеры!L142)</f>
        <v xml:space="preserve"> </v>
      </c>
      <c r="H148" s="31" t="str">
        <f>CONCATENATE(Замеры!AO142,Замеры!AE142,Замеры!AP142)</f>
        <v>0 0</v>
      </c>
      <c r="I148" s="29" t="str">
        <f>CONCATENATE(Замеры!AM142,Замеры!AE142,Замеры!AN142)</f>
        <v>0 0</v>
      </c>
      <c r="J148" s="31" t="str">
        <f>IF(Замеры!AD142=0," ",G148*2.55)</f>
        <v xml:space="preserve"> </v>
      </c>
      <c r="K148" s="29" t="str">
        <f>IF(Замеры!AD142=0," ",Замеры!AK142)</f>
        <v xml:space="preserve"> </v>
      </c>
      <c r="L148" s="29" t="str">
        <f>IF(Замеры!AD142=0," ",Замеры!AL142)</f>
        <v xml:space="preserve"> </v>
      </c>
      <c r="M148" s="29" t="str">
        <f>IF(Замеры!AD142=0," ",0.1)</f>
        <v xml:space="preserve"> </v>
      </c>
      <c r="N148" s="29" t="str">
        <f>IF(Замеры!AD142=0," ",Замеры!AD142)</f>
        <v xml:space="preserve"> </v>
      </c>
      <c r="O148" s="29" t="str">
        <f>Замеры!AE142</f>
        <v xml:space="preserve"> </v>
      </c>
      <c r="P148" s="29" t="str">
        <f>Замеры!AF142</f>
        <v xml:space="preserve"> </v>
      </c>
      <c r="Q148" s="29" t="str">
        <f>IF(Замеры!AD142=0," ","+")</f>
        <v xml:space="preserve"> </v>
      </c>
      <c r="R148" s="32">
        <f>Замеры!AC142</f>
        <v>0</v>
      </c>
      <c r="W148" s="33" t="e">
        <f t="shared" si="4"/>
        <v>#VALUE!</v>
      </c>
      <c r="X148" s="31" t="s">
        <v>72</v>
      </c>
      <c r="Y148" s="33" t="e">
        <f t="shared" si="5"/>
        <v>#VALUE!</v>
      </c>
      <c r="Z148" s="32"/>
    </row>
    <row r="149" spans="1:26" x14ac:dyDescent="0.3">
      <c r="A149" s="35">
        <f>IF(Замеры!B143=0, " ", Замеры!B143)</f>
        <v>140</v>
      </c>
      <c r="B149" s="37" t="str">
        <f>CONCATENATE(Замеры!D143,Замеры!F143)</f>
        <v>Группа от QF</v>
      </c>
      <c r="C149" s="35" t="str">
        <f>IF(Замеры!J143=0," ", Замеры!J143)</f>
        <v xml:space="preserve"> </v>
      </c>
      <c r="D149" s="29" t="str">
        <f>IF(Замеры!AD143=0, " ", Замеры!AB143)</f>
        <v xml:space="preserve"> </v>
      </c>
      <c r="E149" s="29" t="str">
        <f>CONCATENATE(Замеры!T143,Замеры!W143,Замеры!V143)</f>
        <v xml:space="preserve"> </v>
      </c>
      <c r="F149" s="30" t="str">
        <f>IF(Замеры!AD143=0," ","---")</f>
        <v xml:space="preserve"> </v>
      </c>
      <c r="G149" s="31" t="str">
        <f>IF(Замеры!AD143=0," ",Замеры!L143)</f>
        <v xml:space="preserve"> </v>
      </c>
      <c r="H149" s="31" t="str">
        <f>CONCATENATE(Замеры!AO143,Замеры!AE143,Замеры!AP143)</f>
        <v>0 0</v>
      </c>
      <c r="I149" s="29" t="str">
        <f>CONCATENATE(Замеры!AM143,Замеры!AE143,Замеры!AN143)</f>
        <v>0 0</v>
      </c>
      <c r="J149" s="31" t="str">
        <f>IF(Замеры!AD143=0," ",G149*2.55)</f>
        <v xml:space="preserve"> </v>
      </c>
      <c r="K149" s="29" t="str">
        <f>IF(Замеры!AD143=0," ",Замеры!AK143)</f>
        <v xml:space="preserve"> </v>
      </c>
      <c r="L149" s="29" t="str">
        <f>IF(Замеры!AD143=0," ",Замеры!AL143)</f>
        <v xml:space="preserve"> </v>
      </c>
      <c r="M149" s="29" t="str">
        <f>IF(Замеры!AD143=0," ",0.1)</f>
        <v xml:space="preserve"> </v>
      </c>
      <c r="N149" s="29" t="str">
        <f>IF(Замеры!AD143=0," ",Замеры!AD143)</f>
        <v xml:space="preserve"> </v>
      </c>
      <c r="O149" s="29" t="str">
        <f>Замеры!AE143</f>
        <v xml:space="preserve"> </v>
      </c>
      <c r="P149" s="29" t="str">
        <f>Замеры!AF143</f>
        <v xml:space="preserve"> </v>
      </c>
      <c r="Q149" s="29" t="str">
        <f>IF(Замеры!AD143=0," ","+")</f>
        <v xml:space="preserve"> </v>
      </c>
      <c r="R149" s="32">
        <f>Замеры!AC143</f>
        <v>0</v>
      </c>
      <c r="W149" s="33" t="e">
        <f t="shared" si="4"/>
        <v>#VALUE!</v>
      </c>
      <c r="X149" s="31" t="s">
        <v>72</v>
      </c>
      <c r="Y149" s="33" t="e">
        <f t="shared" si="5"/>
        <v>#VALUE!</v>
      </c>
      <c r="Z149" s="32"/>
    </row>
    <row r="150" spans="1:26" x14ac:dyDescent="0.3">
      <c r="A150" s="35">
        <f>IF(Замеры!B144=0, " ", Замеры!B144)</f>
        <v>141</v>
      </c>
      <c r="B150" s="37" t="str">
        <f>CONCATENATE(Замеры!D144,Замеры!F144)</f>
        <v>Группа от QF</v>
      </c>
      <c r="C150" s="35" t="str">
        <f>IF(Замеры!J144=0," ", Замеры!J144)</f>
        <v xml:space="preserve"> </v>
      </c>
      <c r="D150" s="29" t="str">
        <f>IF(Замеры!AD144=0, " ", Замеры!AB144)</f>
        <v xml:space="preserve"> </v>
      </c>
      <c r="E150" s="29" t="str">
        <f>CONCATENATE(Замеры!T144,Замеры!W144,Замеры!V144)</f>
        <v xml:space="preserve"> </v>
      </c>
      <c r="F150" s="30" t="str">
        <f>IF(Замеры!AD144=0," ","---")</f>
        <v xml:space="preserve"> </v>
      </c>
      <c r="G150" s="31" t="str">
        <f>IF(Замеры!AD144=0," ",Замеры!L144)</f>
        <v xml:space="preserve"> </v>
      </c>
      <c r="H150" s="31" t="str">
        <f>CONCATENATE(Замеры!AO144,Замеры!AE144,Замеры!AP144)</f>
        <v>0 0</v>
      </c>
      <c r="I150" s="29" t="str">
        <f>CONCATENATE(Замеры!AM144,Замеры!AE144,Замеры!AN144)</f>
        <v>0 0</v>
      </c>
      <c r="J150" s="31" t="str">
        <f>IF(Замеры!AD144=0," ",G150*2.55)</f>
        <v xml:space="preserve"> </v>
      </c>
      <c r="K150" s="29" t="str">
        <f>IF(Замеры!AD144=0," ",Замеры!AK144)</f>
        <v xml:space="preserve"> </v>
      </c>
      <c r="L150" s="29" t="str">
        <f>IF(Замеры!AD144=0," ",Замеры!AL144)</f>
        <v xml:space="preserve"> </v>
      </c>
      <c r="M150" s="29" t="str">
        <f>IF(Замеры!AD144=0," ",0.1)</f>
        <v xml:space="preserve"> </v>
      </c>
      <c r="N150" s="29" t="str">
        <f>IF(Замеры!AD144=0," ",Замеры!AD144)</f>
        <v xml:space="preserve"> </v>
      </c>
      <c r="O150" s="29" t="str">
        <f>Замеры!AE144</f>
        <v xml:space="preserve"> </v>
      </c>
      <c r="P150" s="29" t="str">
        <f>Замеры!AF144</f>
        <v xml:space="preserve"> </v>
      </c>
      <c r="Q150" s="29" t="str">
        <f>IF(Замеры!AD144=0," ","+")</f>
        <v xml:space="preserve"> </v>
      </c>
      <c r="R150" s="32">
        <f>Замеры!AC144</f>
        <v>0</v>
      </c>
      <c r="W150" s="33" t="e">
        <f t="shared" si="4"/>
        <v>#VALUE!</v>
      </c>
      <c r="X150" s="31" t="s">
        <v>72</v>
      </c>
      <c r="Y150" s="33" t="e">
        <f t="shared" si="5"/>
        <v>#VALUE!</v>
      </c>
      <c r="Z150" s="32"/>
    </row>
    <row r="151" spans="1:26" x14ac:dyDescent="0.3">
      <c r="A151" s="35">
        <f>IF(Замеры!B145=0, " ", Замеры!B145)</f>
        <v>142</v>
      </c>
      <c r="B151" s="37" t="str">
        <f>CONCATENATE(Замеры!D145,Замеры!F145)</f>
        <v>Группа от QF</v>
      </c>
      <c r="C151" s="35" t="str">
        <f>IF(Замеры!J145=0," ", Замеры!J145)</f>
        <v xml:space="preserve"> </v>
      </c>
      <c r="D151" s="29" t="str">
        <f>IF(Замеры!AD145=0, " ", Замеры!AB145)</f>
        <v xml:space="preserve"> </v>
      </c>
      <c r="E151" s="29" t="str">
        <f>CONCATENATE(Замеры!T145,Замеры!W145,Замеры!V145)</f>
        <v xml:space="preserve"> </v>
      </c>
      <c r="F151" s="30" t="str">
        <f>IF(Замеры!AD145=0," ","---")</f>
        <v xml:space="preserve"> </v>
      </c>
      <c r="G151" s="31" t="str">
        <f>IF(Замеры!AD145=0," ",Замеры!L145)</f>
        <v xml:space="preserve"> </v>
      </c>
      <c r="H151" s="31" t="str">
        <f>CONCATENATE(Замеры!AO145,Замеры!AE145,Замеры!AP145)</f>
        <v>0 0</v>
      </c>
      <c r="I151" s="29" t="str">
        <f>CONCATENATE(Замеры!AM145,Замеры!AE145,Замеры!AN145)</f>
        <v>0 0</v>
      </c>
      <c r="J151" s="31" t="str">
        <f>IF(Замеры!AD145=0," ",G151*2.55)</f>
        <v xml:space="preserve"> </v>
      </c>
      <c r="K151" s="29" t="str">
        <f>IF(Замеры!AD145=0," ",Замеры!AK145)</f>
        <v xml:space="preserve"> </v>
      </c>
      <c r="L151" s="29" t="str">
        <f>IF(Замеры!AD145=0," ",Замеры!AL145)</f>
        <v xml:space="preserve"> </v>
      </c>
      <c r="M151" s="29" t="str">
        <f>IF(Замеры!AD145=0," ",0.1)</f>
        <v xml:space="preserve"> </v>
      </c>
      <c r="N151" s="29" t="str">
        <f>IF(Замеры!AD145=0," ",Замеры!AD145)</f>
        <v xml:space="preserve"> </v>
      </c>
      <c r="O151" s="29" t="str">
        <f>Замеры!AE145</f>
        <v xml:space="preserve"> </v>
      </c>
      <c r="P151" s="29" t="str">
        <f>Замеры!AF145</f>
        <v xml:space="preserve"> </v>
      </c>
      <c r="Q151" s="29" t="str">
        <f>IF(Замеры!AD145=0," ","+")</f>
        <v xml:space="preserve"> </v>
      </c>
      <c r="R151" s="32">
        <f>Замеры!AC145</f>
        <v>0</v>
      </c>
      <c r="W151" s="33" t="e">
        <f t="shared" si="4"/>
        <v>#VALUE!</v>
      </c>
      <c r="X151" s="31" t="s">
        <v>72</v>
      </c>
      <c r="Y151" s="33" t="e">
        <f t="shared" si="5"/>
        <v>#VALUE!</v>
      </c>
      <c r="Z151" s="32"/>
    </row>
    <row r="152" spans="1:26" x14ac:dyDescent="0.3">
      <c r="A152" s="35">
        <f>IF(Замеры!B146=0, " ", Замеры!B146)</f>
        <v>143</v>
      </c>
      <c r="B152" s="37" t="str">
        <f>CONCATENATE(Замеры!D146,Замеры!F146)</f>
        <v>Группа от QF</v>
      </c>
      <c r="C152" s="35" t="str">
        <f>IF(Замеры!J146=0," ", Замеры!J146)</f>
        <v xml:space="preserve"> </v>
      </c>
      <c r="D152" s="29" t="str">
        <f>IF(Замеры!AD146=0, " ", Замеры!AB146)</f>
        <v xml:space="preserve"> </v>
      </c>
      <c r="E152" s="29" t="str">
        <f>CONCATENATE(Замеры!T146,Замеры!W146,Замеры!V146)</f>
        <v xml:space="preserve"> </v>
      </c>
      <c r="F152" s="30" t="str">
        <f>IF(Замеры!AD146=0," ","---")</f>
        <v xml:space="preserve"> </v>
      </c>
      <c r="G152" s="31" t="str">
        <f>IF(Замеры!AD146=0," ",Замеры!L146)</f>
        <v xml:space="preserve"> </v>
      </c>
      <c r="H152" s="31" t="str">
        <f>CONCATENATE(Замеры!AO146,Замеры!AE146,Замеры!AP146)</f>
        <v>0 0</v>
      </c>
      <c r="I152" s="29" t="str">
        <f>CONCATENATE(Замеры!AM146,Замеры!AE146,Замеры!AN146)</f>
        <v>0 0</v>
      </c>
      <c r="J152" s="31" t="str">
        <f>IF(Замеры!AD146=0," ",G152*2.55)</f>
        <v xml:space="preserve"> </v>
      </c>
      <c r="K152" s="29" t="str">
        <f>IF(Замеры!AD146=0," ",Замеры!AK146)</f>
        <v xml:space="preserve"> </v>
      </c>
      <c r="L152" s="29" t="str">
        <f>IF(Замеры!AD146=0," ",Замеры!AL146)</f>
        <v xml:space="preserve"> </v>
      </c>
      <c r="M152" s="29" t="str">
        <f>IF(Замеры!AD146=0," ",0.1)</f>
        <v xml:space="preserve"> </v>
      </c>
      <c r="N152" s="29" t="str">
        <f>IF(Замеры!AD146=0," ",Замеры!AD146)</f>
        <v xml:space="preserve"> </v>
      </c>
      <c r="O152" s="29" t="str">
        <f>Замеры!AE146</f>
        <v xml:space="preserve"> </v>
      </c>
      <c r="P152" s="29" t="str">
        <f>Замеры!AF146</f>
        <v xml:space="preserve"> </v>
      </c>
      <c r="Q152" s="29" t="str">
        <f>IF(Замеры!AD146=0," ","+")</f>
        <v xml:space="preserve"> </v>
      </c>
      <c r="R152" s="32">
        <f>Замеры!AC146</f>
        <v>0</v>
      </c>
      <c r="W152" s="33" t="e">
        <f t="shared" si="4"/>
        <v>#VALUE!</v>
      </c>
      <c r="X152" s="31" t="s">
        <v>72</v>
      </c>
      <c r="Y152" s="33" t="e">
        <f t="shared" si="5"/>
        <v>#VALUE!</v>
      </c>
      <c r="Z152" s="32"/>
    </row>
    <row r="153" spans="1:26" x14ac:dyDescent="0.3">
      <c r="A153" s="35">
        <f>IF(Замеры!B147=0, " ", Замеры!B147)</f>
        <v>144</v>
      </c>
      <c r="B153" s="37" t="str">
        <f>CONCATENATE(Замеры!D147,Замеры!F147)</f>
        <v>Группа от QF</v>
      </c>
      <c r="C153" s="35" t="str">
        <f>IF(Замеры!J147=0," ", Замеры!J147)</f>
        <v xml:space="preserve"> </v>
      </c>
      <c r="D153" s="29" t="str">
        <f>IF(Замеры!AD147=0, " ", Замеры!AB147)</f>
        <v xml:space="preserve"> </v>
      </c>
      <c r="E153" s="29" t="str">
        <f>CONCATENATE(Замеры!T147,Замеры!W147,Замеры!V147)</f>
        <v xml:space="preserve"> </v>
      </c>
      <c r="F153" s="30" t="str">
        <f>IF(Замеры!AD147=0," ","---")</f>
        <v xml:space="preserve"> </v>
      </c>
      <c r="G153" s="31" t="str">
        <f>IF(Замеры!AD147=0," ",Замеры!L147)</f>
        <v xml:space="preserve"> </v>
      </c>
      <c r="H153" s="31" t="str">
        <f>CONCATENATE(Замеры!AO147,Замеры!AE147,Замеры!AP147)</f>
        <v>0 0</v>
      </c>
      <c r="I153" s="29" t="str">
        <f>CONCATENATE(Замеры!AM147,Замеры!AE147,Замеры!AN147)</f>
        <v>0 0</v>
      </c>
      <c r="J153" s="31" t="str">
        <f>IF(Замеры!AD147=0," ",G153*2.55)</f>
        <v xml:space="preserve"> </v>
      </c>
      <c r="K153" s="29" t="str">
        <f>IF(Замеры!AD147=0," ",Замеры!AK147)</f>
        <v xml:space="preserve"> </v>
      </c>
      <c r="L153" s="29" t="str">
        <f>IF(Замеры!AD147=0," ",Замеры!AL147)</f>
        <v xml:space="preserve"> </v>
      </c>
      <c r="M153" s="29" t="str">
        <f>IF(Замеры!AD147=0," ",0.1)</f>
        <v xml:space="preserve"> </v>
      </c>
      <c r="N153" s="29" t="str">
        <f>IF(Замеры!AD147=0," ",Замеры!AD147)</f>
        <v xml:space="preserve"> </v>
      </c>
      <c r="O153" s="29" t="str">
        <f>Замеры!AE147</f>
        <v xml:space="preserve"> </v>
      </c>
      <c r="P153" s="29" t="str">
        <f>Замеры!AF147</f>
        <v xml:space="preserve"> </v>
      </c>
      <c r="Q153" s="29" t="str">
        <f>IF(Замеры!AD147=0," ","+")</f>
        <v xml:space="preserve"> </v>
      </c>
      <c r="R153" s="32">
        <f>Замеры!AC147</f>
        <v>0</v>
      </c>
      <c r="W153" s="33" t="e">
        <f t="shared" si="4"/>
        <v>#VALUE!</v>
      </c>
      <c r="X153" s="31" t="s">
        <v>72</v>
      </c>
      <c r="Y153" s="33" t="e">
        <f t="shared" si="5"/>
        <v>#VALUE!</v>
      </c>
      <c r="Z153" s="32"/>
    </row>
    <row r="154" spans="1:26" x14ac:dyDescent="0.3">
      <c r="A154" s="35">
        <f>IF(Замеры!B148=0, " ", Замеры!B148)</f>
        <v>145</v>
      </c>
      <c r="B154" s="37" t="str">
        <f>CONCATENATE(Замеры!D148,Замеры!F148)</f>
        <v>Группа от QF</v>
      </c>
      <c r="C154" s="35" t="str">
        <f>IF(Замеры!J148=0," ", Замеры!J148)</f>
        <v xml:space="preserve"> </v>
      </c>
      <c r="D154" s="29" t="str">
        <f>IF(Замеры!AD148=0, " ", Замеры!AB148)</f>
        <v xml:space="preserve"> </v>
      </c>
      <c r="E154" s="29" t="str">
        <f>CONCATENATE(Замеры!T148,Замеры!W148,Замеры!V148)</f>
        <v xml:space="preserve"> </v>
      </c>
      <c r="F154" s="30" t="str">
        <f>IF(Замеры!AD148=0," ","---")</f>
        <v xml:space="preserve"> </v>
      </c>
      <c r="G154" s="31" t="str">
        <f>IF(Замеры!AD148=0," ",Замеры!L148)</f>
        <v xml:space="preserve"> </v>
      </c>
      <c r="H154" s="31" t="str">
        <f>CONCATENATE(Замеры!AO148,Замеры!AE148,Замеры!AP148)</f>
        <v>0 0</v>
      </c>
      <c r="I154" s="29" t="str">
        <f>CONCATENATE(Замеры!AM148,Замеры!AE148,Замеры!AN148)</f>
        <v>0 0</v>
      </c>
      <c r="J154" s="31" t="str">
        <f>IF(Замеры!AD148=0," ",G154*2.55)</f>
        <v xml:space="preserve"> </v>
      </c>
      <c r="K154" s="29" t="str">
        <f>IF(Замеры!AD148=0," ",Замеры!AK148)</f>
        <v xml:space="preserve"> </v>
      </c>
      <c r="L154" s="29" t="str">
        <f>IF(Замеры!AD148=0," ",Замеры!AL148)</f>
        <v xml:space="preserve"> </v>
      </c>
      <c r="M154" s="29" t="str">
        <f>IF(Замеры!AD148=0," ",0.1)</f>
        <v xml:space="preserve"> </v>
      </c>
      <c r="N154" s="29" t="str">
        <f>IF(Замеры!AD148=0," ",Замеры!AD148)</f>
        <v xml:space="preserve"> </v>
      </c>
      <c r="O154" s="29" t="str">
        <f>Замеры!AE148</f>
        <v xml:space="preserve"> </v>
      </c>
      <c r="P154" s="29" t="str">
        <f>Замеры!AF148</f>
        <v xml:space="preserve"> </v>
      </c>
      <c r="Q154" s="29" t="str">
        <f>IF(Замеры!AD148=0," ","+")</f>
        <v xml:space="preserve"> </v>
      </c>
      <c r="R154" s="32">
        <f>Замеры!AC148</f>
        <v>0</v>
      </c>
      <c r="W154" s="33" t="e">
        <f t="shared" si="4"/>
        <v>#VALUE!</v>
      </c>
      <c r="X154" s="31" t="s">
        <v>72</v>
      </c>
      <c r="Y154" s="33" t="e">
        <f t="shared" si="5"/>
        <v>#VALUE!</v>
      </c>
      <c r="Z154" s="32"/>
    </row>
    <row r="155" spans="1:26" x14ac:dyDescent="0.3">
      <c r="A155" s="35">
        <f>IF(Замеры!B149=0, " ", Замеры!B149)</f>
        <v>146</v>
      </c>
      <c r="B155" s="37" t="str">
        <f>CONCATENATE(Замеры!D149,Замеры!F149)</f>
        <v>Группа от QF</v>
      </c>
      <c r="C155" s="35" t="str">
        <f>IF(Замеры!J149=0," ", Замеры!J149)</f>
        <v xml:space="preserve"> </v>
      </c>
      <c r="D155" s="29" t="str">
        <f>IF(Замеры!AD149=0, " ", Замеры!AB149)</f>
        <v xml:space="preserve"> </v>
      </c>
      <c r="E155" s="29" t="str">
        <f>CONCATENATE(Замеры!T149,Замеры!W149,Замеры!V149)</f>
        <v xml:space="preserve"> </v>
      </c>
      <c r="F155" s="30" t="str">
        <f>IF(Замеры!AD149=0," ","---")</f>
        <v xml:space="preserve"> </v>
      </c>
      <c r="G155" s="31" t="str">
        <f>IF(Замеры!AD149=0," ",Замеры!L149)</f>
        <v xml:space="preserve"> </v>
      </c>
      <c r="H155" s="31" t="str">
        <f>CONCATENATE(Замеры!AO149,Замеры!AE149,Замеры!AP149)</f>
        <v>0 0</v>
      </c>
      <c r="I155" s="29" t="str">
        <f>CONCATENATE(Замеры!AM149,Замеры!AE149,Замеры!AN149)</f>
        <v>0 0</v>
      </c>
      <c r="J155" s="31" t="str">
        <f>IF(Замеры!AD149=0," ",G155*2.55)</f>
        <v xml:space="preserve"> </v>
      </c>
      <c r="K155" s="29" t="str">
        <f>IF(Замеры!AD149=0," ",Замеры!AK149)</f>
        <v xml:space="preserve"> </v>
      </c>
      <c r="L155" s="29" t="str">
        <f>IF(Замеры!AD149=0," ",Замеры!AL149)</f>
        <v xml:space="preserve"> </v>
      </c>
      <c r="M155" s="29" t="str">
        <f>IF(Замеры!AD149=0," ",0.1)</f>
        <v xml:space="preserve"> </v>
      </c>
      <c r="N155" s="29" t="str">
        <f>IF(Замеры!AD149=0," ",Замеры!AD149)</f>
        <v xml:space="preserve"> </v>
      </c>
      <c r="O155" s="29" t="str">
        <f>Замеры!AE149</f>
        <v xml:space="preserve"> </v>
      </c>
      <c r="P155" s="29" t="str">
        <f>Замеры!AF149</f>
        <v xml:space="preserve"> </v>
      </c>
      <c r="Q155" s="29" t="str">
        <f>IF(Замеры!AD149=0," ","+")</f>
        <v xml:space="preserve"> </v>
      </c>
      <c r="R155" s="32">
        <f>Замеры!AC149</f>
        <v>0</v>
      </c>
      <c r="W155" s="33" t="e">
        <f t="shared" si="4"/>
        <v>#VALUE!</v>
      </c>
      <c r="X155" s="31" t="s">
        <v>72</v>
      </c>
      <c r="Y155" s="33" t="e">
        <f t="shared" si="5"/>
        <v>#VALUE!</v>
      </c>
      <c r="Z155" s="32"/>
    </row>
    <row r="156" spans="1:26" x14ac:dyDescent="0.3">
      <c r="A156" s="35">
        <f>IF(Замеры!B150=0, " ", Замеры!B150)</f>
        <v>147</v>
      </c>
      <c r="B156" s="37" t="str">
        <f>CONCATENATE(Замеры!D150,Замеры!F150)</f>
        <v>Группа от QF</v>
      </c>
      <c r="C156" s="35" t="str">
        <f>IF(Замеры!J150=0," ", Замеры!J150)</f>
        <v xml:space="preserve"> </v>
      </c>
      <c r="D156" s="29" t="str">
        <f>IF(Замеры!AD150=0, " ", Замеры!AB150)</f>
        <v xml:space="preserve"> </v>
      </c>
      <c r="E156" s="29" t="str">
        <f>CONCATENATE(Замеры!T150,Замеры!W150,Замеры!V150)</f>
        <v xml:space="preserve"> </v>
      </c>
      <c r="F156" s="30" t="str">
        <f>IF(Замеры!AD150=0," ","---")</f>
        <v xml:space="preserve"> </v>
      </c>
      <c r="G156" s="31" t="str">
        <f>IF(Замеры!AD150=0," ",Замеры!L150)</f>
        <v xml:space="preserve"> </v>
      </c>
      <c r="H156" s="31" t="str">
        <f>CONCATENATE(Замеры!AO150,Замеры!AE150,Замеры!AP150)</f>
        <v>0 0</v>
      </c>
      <c r="I156" s="29" t="str">
        <f>CONCATENATE(Замеры!AM150,Замеры!AE150,Замеры!AN150)</f>
        <v>0 0</v>
      </c>
      <c r="J156" s="31" t="str">
        <f>IF(Замеры!AD150=0," ",G156*2.55)</f>
        <v xml:space="preserve"> </v>
      </c>
      <c r="K156" s="29" t="str">
        <f>IF(Замеры!AD150=0," ",Замеры!AK150)</f>
        <v xml:space="preserve"> </v>
      </c>
      <c r="L156" s="29" t="str">
        <f>IF(Замеры!AD150=0," ",Замеры!AL150)</f>
        <v xml:space="preserve"> </v>
      </c>
      <c r="M156" s="29" t="str">
        <f>IF(Замеры!AD150=0," ",0.1)</f>
        <v xml:space="preserve"> </v>
      </c>
      <c r="N156" s="29" t="str">
        <f>IF(Замеры!AD150=0," ",Замеры!AD150)</f>
        <v xml:space="preserve"> </v>
      </c>
      <c r="O156" s="29" t="str">
        <f>Замеры!AE150</f>
        <v xml:space="preserve"> </v>
      </c>
      <c r="P156" s="29" t="str">
        <f>Замеры!AF150</f>
        <v xml:space="preserve"> </v>
      </c>
      <c r="Q156" s="29" t="str">
        <f>IF(Замеры!AD150=0," ","+")</f>
        <v xml:space="preserve"> </v>
      </c>
      <c r="R156" s="32">
        <f>Замеры!AC150</f>
        <v>0</v>
      </c>
      <c r="W156" s="33" t="e">
        <f t="shared" si="4"/>
        <v>#VALUE!</v>
      </c>
      <c r="X156" s="31" t="s">
        <v>72</v>
      </c>
      <c r="Y156" s="33" t="e">
        <f t="shared" si="5"/>
        <v>#VALUE!</v>
      </c>
      <c r="Z156" s="32"/>
    </row>
    <row r="157" spans="1:26" x14ac:dyDescent="0.3">
      <c r="A157" s="35">
        <f>IF(Замеры!B151=0, " ", Замеры!B151)</f>
        <v>148</v>
      </c>
      <c r="B157" s="37" t="str">
        <f>CONCATENATE(Замеры!D151,Замеры!F151)</f>
        <v>Группа от QF</v>
      </c>
      <c r="C157" s="35" t="str">
        <f>IF(Замеры!J151=0," ", Замеры!J151)</f>
        <v xml:space="preserve"> </v>
      </c>
      <c r="D157" s="29" t="str">
        <f>IF(Замеры!AD151=0, " ", Замеры!AB151)</f>
        <v xml:space="preserve"> </v>
      </c>
      <c r="E157" s="29" t="str">
        <f>CONCATENATE(Замеры!T151,Замеры!W151,Замеры!V151)</f>
        <v xml:space="preserve"> </v>
      </c>
      <c r="F157" s="30" t="str">
        <f>IF(Замеры!AD151=0," ","---")</f>
        <v xml:space="preserve"> </v>
      </c>
      <c r="G157" s="31" t="str">
        <f>IF(Замеры!AD151=0," ",Замеры!L151)</f>
        <v xml:space="preserve"> </v>
      </c>
      <c r="H157" s="31" t="str">
        <f>CONCATENATE(Замеры!AO151,Замеры!AE151,Замеры!AP151)</f>
        <v>0 0</v>
      </c>
      <c r="I157" s="29" t="str">
        <f>CONCATENATE(Замеры!AM151,Замеры!AE151,Замеры!AN151)</f>
        <v>0 0</v>
      </c>
      <c r="J157" s="31" t="str">
        <f>IF(Замеры!AD151=0," ",G157*2.55)</f>
        <v xml:space="preserve"> </v>
      </c>
      <c r="K157" s="29" t="str">
        <f>IF(Замеры!AD151=0," ",Замеры!AK151)</f>
        <v xml:space="preserve"> </v>
      </c>
      <c r="L157" s="29" t="str">
        <f>IF(Замеры!AD151=0," ",Замеры!AL151)</f>
        <v xml:space="preserve"> </v>
      </c>
      <c r="M157" s="29" t="str">
        <f>IF(Замеры!AD151=0," ",0.1)</f>
        <v xml:space="preserve"> </v>
      </c>
      <c r="N157" s="29" t="str">
        <f>IF(Замеры!AD151=0," ",Замеры!AD151)</f>
        <v xml:space="preserve"> </v>
      </c>
      <c r="O157" s="29" t="str">
        <f>Замеры!AE151</f>
        <v xml:space="preserve"> </v>
      </c>
      <c r="P157" s="29" t="str">
        <f>Замеры!AF151</f>
        <v xml:space="preserve"> </v>
      </c>
      <c r="Q157" s="29" t="str">
        <f>IF(Замеры!AD151=0," ","+")</f>
        <v xml:space="preserve"> </v>
      </c>
      <c r="R157" s="32">
        <f>Замеры!AC151</f>
        <v>0</v>
      </c>
      <c r="W157" s="33" t="e">
        <f t="shared" si="4"/>
        <v>#VALUE!</v>
      </c>
      <c r="X157" s="31" t="s">
        <v>72</v>
      </c>
      <c r="Y157" s="33" t="e">
        <f t="shared" si="5"/>
        <v>#VALUE!</v>
      </c>
      <c r="Z157" s="32"/>
    </row>
    <row r="158" spans="1:26" x14ac:dyDescent="0.3">
      <c r="A158" s="35">
        <f>IF(Замеры!B152=0, " ", Замеры!B152)</f>
        <v>149</v>
      </c>
      <c r="B158" s="37" t="str">
        <f>CONCATENATE(Замеры!D152,Замеры!F152)</f>
        <v>Группа от QF</v>
      </c>
      <c r="C158" s="35" t="str">
        <f>IF(Замеры!J152=0," ", Замеры!J152)</f>
        <v xml:space="preserve"> </v>
      </c>
      <c r="D158" s="29" t="str">
        <f>IF(Замеры!AD152=0, " ", Замеры!AB152)</f>
        <v xml:space="preserve"> </v>
      </c>
      <c r="E158" s="29" t="str">
        <f>CONCATENATE(Замеры!T152,Замеры!W152,Замеры!V152)</f>
        <v xml:space="preserve"> </v>
      </c>
      <c r="F158" s="30" t="str">
        <f>IF(Замеры!AD152=0," ","---")</f>
        <v xml:space="preserve"> </v>
      </c>
      <c r="G158" s="31" t="str">
        <f>IF(Замеры!AD152=0," ",Замеры!L152)</f>
        <v xml:space="preserve"> </v>
      </c>
      <c r="H158" s="31" t="str">
        <f>CONCATENATE(Замеры!AO152,Замеры!AE152,Замеры!AP152)</f>
        <v>0 0</v>
      </c>
      <c r="I158" s="29" t="str">
        <f>CONCATENATE(Замеры!AM152,Замеры!AE152,Замеры!AN152)</f>
        <v>0 0</v>
      </c>
      <c r="J158" s="31" t="str">
        <f>IF(Замеры!AD152=0," ",G158*2.55)</f>
        <v xml:space="preserve"> </v>
      </c>
      <c r="K158" s="29" t="str">
        <f>IF(Замеры!AD152=0," ",Замеры!AK152)</f>
        <v xml:space="preserve"> </v>
      </c>
      <c r="L158" s="29" t="str">
        <f>IF(Замеры!AD152=0," ",Замеры!AL152)</f>
        <v xml:space="preserve"> </v>
      </c>
      <c r="M158" s="29" t="str">
        <f>IF(Замеры!AD152=0," ",0.1)</f>
        <v xml:space="preserve"> </v>
      </c>
      <c r="N158" s="29" t="str">
        <f>IF(Замеры!AD152=0," ",Замеры!AD152)</f>
        <v xml:space="preserve"> </v>
      </c>
      <c r="O158" s="29" t="str">
        <f>Замеры!AE152</f>
        <v xml:space="preserve"> </v>
      </c>
      <c r="P158" s="29" t="str">
        <f>Замеры!AF152</f>
        <v xml:space="preserve"> </v>
      </c>
      <c r="Q158" s="29" t="str">
        <f>IF(Замеры!AD152=0," ","+")</f>
        <v xml:space="preserve"> </v>
      </c>
      <c r="R158" s="32">
        <f>Замеры!AC152</f>
        <v>0</v>
      </c>
      <c r="W158" s="33" t="e">
        <f t="shared" si="4"/>
        <v>#VALUE!</v>
      </c>
      <c r="X158" s="31" t="s">
        <v>72</v>
      </c>
      <c r="Y158" s="33" t="e">
        <f t="shared" si="5"/>
        <v>#VALUE!</v>
      </c>
      <c r="Z158" s="32"/>
    </row>
    <row r="159" spans="1:26" x14ac:dyDescent="0.3">
      <c r="A159" s="35">
        <f>IF(Замеры!B153=0, " ", Замеры!B153)</f>
        <v>150</v>
      </c>
      <c r="B159" s="37" t="str">
        <f>CONCATENATE(Замеры!D153,Замеры!F153)</f>
        <v>Группа от QF</v>
      </c>
      <c r="C159" s="35" t="str">
        <f>IF(Замеры!J153=0," ", Замеры!J153)</f>
        <v xml:space="preserve"> </v>
      </c>
      <c r="D159" s="29" t="str">
        <f>IF(Замеры!AD153=0, " ", Замеры!AB153)</f>
        <v xml:space="preserve"> </v>
      </c>
      <c r="E159" s="29" t="str">
        <f>CONCATENATE(Замеры!T153,Замеры!W153,Замеры!V153)</f>
        <v xml:space="preserve"> </v>
      </c>
      <c r="F159" s="30" t="str">
        <f>IF(Замеры!AD153=0," ","---")</f>
        <v xml:space="preserve"> </v>
      </c>
      <c r="G159" s="31" t="str">
        <f>IF(Замеры!AD153=0," ",Замеры!L153)</f>
        <v xml:space="preserve"> </v>
      </c>
      <c r="H159" s="31" t="str">
        <f>CONCATENATE(Замеры!AO153,Замеры!AE153,Замеры!AP153)</f>
        <v>0 0</v>
      </c>
      <c r="I159" s="29" t="str">
        <f>CONCATENATE(Замеры!AM153,Замеры!AE153,Замеры!AN153)</f>
        <v>0 0</v>
      </c>
      <c r="J159" s="31" t="str">
        <f>IF(Замеры!AD153=0," ",G159*2.55)</f>
        <v xml:space="preserve"> </v>
      </c>
      <c r="K159" s="29" t="str">
        <f>IF(Замеры!AD153=0," ",Замеры!AK153)</f>
        <v xml:space="preserve"> </v>
      </c>
      <c r="L159" s="29" t="str">
        <f>IF(Замеры!AD153=0," ",Замеры!AL153)</f>
        <v xml:space="preserve"> </v>
      </c>
      <c r="M159" s="29" t="str">
        <f>IF(Замеры!AD153=0," ",0.1)</f>
        <v xml:space="preserve"> </v>
      </c>
      <c r="N159" s="29" t="str">
        <f>IF(Замеры!AD153=0," ",Замеры!AD153)</f>
        <v xml:space="preserve"> </v>
      </c>
      <c r="O159" s="29" t="str">
        <f>Замеры!AE153</f>
        <v xml:space="preserve"> </v>
      </c>
      <c r="P159" s="29" t="str">
        <f>Замеры!AF153</f>
        <v xml:space="preserve"> </v>
      </c>
      <c r="Q159" s="29" t="str">
        <f>IF(Замеры!AD153=0," ","+")</f>
        <v xml:space="preserve"> </v>
      </c>
      <c r="R159" s="32">
        <f>Замеры!AC153</f>
        <v>0</v>
      </c>
      <c r="W159" s="33" t="e">
        <f t="shared" si="4"/>
        <v>#VALUE!</v>
      </c>
      <c r="X159" s="31" t="s">
        <v>72</v>
      </c>
      <c r="Y159" s="33" t="e">
        <f t="shared" si="5"/>
        <v>#VALUE!</v>
      </c>
      <c r="Z159" s="32"/>
    </row>
    <row r="160" spans="1:26" x14ac:dyDescent="0.3">
      <c r="A160" s="35">
        <f>IF(Замеры!B154=0, " ", Замеры!B154)</f>
        <v>151</v>
      </c>
      <c r="B160" s="37" t="str">
        <f>CONCATENATE(Замеры!D154,Замеры!F154)</f>
        <v>Группа от QF</v>
      </c>
      <c r="C160" s="35" t="str">
        <f>IF(Замеры!J154=0," ", Замеры!J154)</f>
        <v xml:space="preserve"> </v>
      </c>
      <c r="D160" s="29" t="str">
        <f>IF(Замеры!AD154=0, " ", Замеры!AB154)</f>
        <v xml:space="preserve"> </v>
      </c>
      <c r="E160" s="29" t="str">
        <f>CONCATENATE(Замеры!T154,Замеры!W154,Замеры!V154)</f>
        <v xml:space="preserve"> </v>
      </c>
      <c r="F160" s="30" t="str">
        <f>IF(Замеры!AD154=0," ","---")</f>
        <v xml:space="preserve"> </v>
      </c>
      <c r="G160" s="31" t="str">
        <f>IF(Замеры!AD154=0," ",Замеры!L154)</f>
        <v xml:space="preserve"> </v>
      </c>
      <c r="H160" s="31" t="str">
        <f>CONCATENATE(Замеры!AO154,Замеры!AE154,Замеры!AP154)</f>
        <v>0 0</v>
      </c>
      <c r="I160" s="29" t="str">
        <f>CONCATENATE(Замеры!AM154,Замеры!AE154,Замеры!AN154)</f>
        <v>0 0</v>
      </c>
      <c r="J160" s="31" t="str">
        <f>IF(Замеры!AD154=0," ",G160*2.55)</f>
        <v xml:space="preserve"> </v>
      </c>
      <c r="K160" s="29" t="str">
        <f>IF(Замеры!AD154=0," ",Замеры!AK154)</f>
        <v xml:space="preserve"> </v>
      </c>
      <c r="L160" s="29" t="str">
        <f>IF(Замеры!AD154=0," ",Замеры!AL154)</f>
        <v xml:space="preserve"> </v>
      </c>
      <c r="M160" s="29" t="str">
        <f>IF(Замеры!AD154=0," ",0.1)</f>
        <v xml:space="preserve"> </v>
      </c>
      <c r="N160" s="29" t="str">
        <f>IF(Замеры!AD154=0," ",Замеры!AD154)</f>
        <v xml:space="preserve"> </v>
      </c>
      <c r="O160" s="29" t="str">
        <f>Замеры!AE154</f>
        <v xml:space="preserve"> </v>
      </c>
      <c r="P160" s="29" t="str">
        <f>Замеры!AF154</f>
        <v xml:space="preserve"> </v>
      </c>
      <c r="Q160" s="29" t="str">
        <f>IF(Замеры!AD154=0," ","+")</f>
        <v xml:space="preserve"> </v>
      </c>
      <c r="R160" s="32">
        <f>Замеры!AC154</f>
        <v>0</v>
      </c>
      <c r="W160" s="33" t="e">
        <f t="shared" si="4"/>
        <v>#VALUE!</v>
      </c>
      <c r="X160" s="31" t="s">
        <v>72</v>
      </c>
      <c r="Y160" s="33" t="e">
        <f t="shared" si="5"/>
        <v>#VALUE!</v>
      </c>
      <c r="Z160" s="32"/>
    </row>
    <row r="161" spans="1:26" x14ac:dyDescent="0.3">
      <c r="A161" s="35">
        <f>IF(Замеры!B155=0, " ", Замеры!B155)</f>
        <v>152</v>
      </c>
      <c r="B161" s="37" t="str">
        <f>CONCATENATE(Замеры!D155,Замеры!F155)</f>
        <v>Группа от QF</v>
      </c>
      <c r="C161" s="35" t="str">
        <f>IF(Замеры!J155=0," ", Замеры!J155)</f>
        <v xml:space="preserve"> </v>
      </c>
      <c r="D161" s="29" t="str">
        <f>IF(Замеры!AD155=0, " ", Замеры!AB155)</f>
        <v xml:space="preserve"> </v>
      </c>
      <c r="E161" s="29" t="str">
        <f>CONCATENATE(Замеры!T155,Замеры!W155,Замеры!V155)</f>
        <v xml:space="preserve"> </v>
      </c>
      <c r="F161" s="30" t="str">
        <f>IF(Замеры!AD155=0," ","---")</f>
        <v xml:space="preserve"> </v>
      </c>
      <c r="G161" s="31" t="str">
        <f>IF(Замеры!AD155=0," ",Замеры!L155)</f>
        <v xml:space="preserve"> </v>
      </c>
      <c r="H161" s="31" t="str">
        <f>CONCATENATE(Замеры!AO155,Замеры!AE155,Замеры!AP155)</f>
        <v>0 0</v>
      </c>
      <c r="I161" s="29" t="str">
        <f>CONCATENATE(Замеры!AM155,Замеры!AE155,Замеры!AN155)</f>
        <v>0 0</v>
      </c>
      <c r="J161" s="31" t="str">
        <f>IF(Замеры!AD155=0," ",G161*2.55)</f>
        <v xml:space="preserve"> </v>
      </c>
      <c r="K161" s="29" t="str">
        <f>IF(Замеры!AD155=0," ",Замеры!AK155)</f>
        <v xml:space="preserve"> </v>
      </c>
      <c r="L161" s="29" t="str">
        <f>IF(Замеры!AD155=0," ",Замеры!AL155)</f>
        <v xml:space="preserve"> </v>
      </c>
      <c r="M161" s="29" t="str">
        <f>IF(Замеры!AD155=0," ",0.1)</f>
        <v xml:space="preserve"> </v>
      </c>
      <c r="N161" s="29" t="str">
        <f>IF(Замеры!AD155=0," ",Замеры!AD155)</f>
        <v xml:space="preserve"> </v>
      </c>
      <c r="O161" s="29" t="str">
        <f>Замеры!AE155</f>
        <v xml:space="preserve"> </v>
      </c>
      <c r="P161" s="29" t="str">
        <f>Замеры!AF155</f>
        <v xml:space="preserve"> </v>
      </c>
      <c r="Q161" s="29" t="str">
        <f>IF(Замеры!AD155=0," ","+")</f>
        <v xml:space="preserve"> </v>
      </c>
      <c r="R161" s="32">
        <f>Замеры!AC155</f>
        <v>0</v>
      </c>
      <c r="W161" s="33" t="e">
        <f t="shared" si="4"/>
        <v>#VALUE!</v>
      </c>
      <c r="X161" s="31" t="s">
        <v>72</v>
      </c>
      <c r="Y161" s="33" t="e">
        <f t="shared" si="5"/>
        <v>#VALUE!</v>
      </c>
      <c r="Z161" s="32"/>
    </row>
    <row r="162" spans="1:26" x14ac:dyDescent="0.3">
      <c r="A162" s="35">
        <f>IF(Замеры!B156=0, " ", Замеры!B156)</f>
        <v>153</v>
      </c>
      <c r="B162" s="37" t="str">
        <f>CONCATENATE(Замеры!D156,Замеры!F156)</f>
        <v>Группа от QF</v>
      </c>
      <c r="C162" s="35" t="str">
        <f>IF(Замеры!J156=0," ", Замеры!J156)</f>
        <v xml:space="preserve"> </v>
      </c>
      <c r="D162" s="29" t="str">
        <f>IF(Замеры!AD156=0, " ", Замеры!AB156)</f>
        <v xml:space="preserve"> </v>
      </c>
      <c r="E162" s="29" t="str">
        <f>CONCATENATE(Замеры!T156,Замеры!W156,Замеры!V156)</f>
        <v xml:space="preserve"> </v>
      </c>
      <c r="F162" s="30" t="str">
        <f>IF(Замеры!AD156=0," ","---")</f>
        <v xml:space="preserve"> </v>
      </c>
      <c r="G162" s="31" t="str">
        <f>IF(Замеры!AD156=0," ",Замеры!L156)</f>
        <v xml:space="preserve"> </v>
      </c>
      <c r="H162" s="31" t="str">
        <f>CONCATENATE(Замеры!AO156,Замеры!AE156,Замеры!AP156)</f>
        <v>0 0</v>
      </c>
      <c r="I162" s="29" t="str">
        <f>CONCATENATE(Замеры!AM156,Замеры!AE156,Замеры!AN156)</f>
        <v>0 0</v>
      </c>
      <c r="J162" s="31" t="str">
        <f>IF(Замеры!AD156=0," ",G162*2.55)</f>
        <v xml:space="preserve"> </v>
      </c>
      <c r="K162" s="29" t="str">
        <f>IF(Замеры!AD156=0," ",Замеры!AK156)</f>
        <v xml:space="preserve"> </v>
      </c>
      <c r="L162" s="29" t="str">
        <f>IF(Замеры!AD156=0," ",Замеры!AL156)</f>
        <v xml:space="preserve"> </v>
      </c>
      <c r="M162" s="29" t="str">
        <f>IF(Замеры!AD156=0," ",0.1)</f>
        <v xml:space="preserve"> </v>
      </c>
      <c r="N162" s="29" t="str">
        <f>IF(Замеры!AD156=0," ",Замеры!AD156)</f>
        <v xml:space="preserve"> </v>
      </c>
      <c r="O162" s="29" t="str">
        <f>Замеры!AE156</f>
        <v xml:space="preserve"> </v>
      </c>
      <c r="P162" s="29" t="str">
        <f>Замеры!AF156</f>
        <v xml:space="preserve"> </v>
      </c>
      <c r="Q162" s="29" t="str">
        <f>IF(Замеры!AD156=0," ","+")</f>
        <v xml:space="preserve"> </v>
      </c>
      <c r="R162" s="32">
        <f>Замеры!AC156</f>
        <v>0</v>
      </c>
      <c r="W162" s="33" t="e">
        <f t="shared" si="4"/>
        <v>#VALUE!</v>
      </c>
      <c r="X162" s="31" t="s">
        <v>72</v>
      </c>
      <c r="Y162" s="33" t="e">
        <f t="shared" si="5"/>
        <v>#VALUE!</v>
      </c>
      <c r="Z162" s="32"/>
    </row>
    <row r="163" spans="1:26" x14ac:dyDescent="0.3">
      <c r="A163" s="35">
        <f>IF(Замеры!B157=0, " ", Замеры!B157)</f>
        <v>154</v>
      </c>
      <c r="B163" s="37" t="str">
        <f>CONCATENATE(Замеры!D157,Замеры!F157)</f>
        <v>Группа от QF</v>
      </c>
      <c r="C163" s="35" t="str">
        <f>IF(Замеры!J157=0," ", Замеры!J157)</f>
        <v xml:space="preserve"> </v>
      </c>
      <c r="D163" s="29" t="str">
        <f>IF(Замеры!AD157=0, " ", Замеры!AB157)</f>
        <v xml:space="preserve"> </v>
      </c>
      <c r="E163" s="29" t="str">
        <f>CONCATENATE(Замеры!T157,Замеры!W157,Замеры!V157)</f>
        <v xml:space="preserve"> </v>
      </c>
      <c r="F163" s="30" t="str">
        <f>IF(Замеры!AD157=0," ","---")</f>
        <v xml:space="preserve"> </v>
      </c>
      <c r="G163" s="31" t="str">
        <f>IF(Замеры!AD157=0," ",Замеры!L157)</f>
        <v xml:space="preserve"> </v>
      </c>
      <c r="H163" s="31" t="str">
        <f>CONCATENATE(Замеры!AO157,Замеры!AE157,Замеры!AP157)</f>
        <v>0 0</v>
      </c>
      <c r="I163" s="29" t="str">
        <f>CONCATENATE(Замеры!AM157,Замеры!AE157,Замеры!AN157)</f>
        <v>0 0</v>
      </c>
      <c r="J163" s="31" t="str">
        <f>IF(Замеры!AD157=0," ",G163*2.55)</f>
        <v xml:space="preserve"> </v>
      </c>
      <c r="K163" s="29" t="str">
        <f>IF(Замеры!AD157=0," ",Замеры!AK157)</f>
        <v xml:space="preserve"> </v>
      </c>
      <c r="L163" s="29" t="str">
        <f>IF(Замеры!AD157=0," ",Замеры!AL157)</f>
        <v xml:space="preserve"> </v>
      </c>
      <c r="M163" s="29" t="str">
        <f>IF(Замеры!AD157=0," ",0.1)</f>
        <v xml:space="preserve"> </v>
      </c>
      <c r="N163" s="29" t="str">
        <f>IF(Замеры!AD157=0," ",Замеры!AD157)</f>
        <v xml:space="preserve"> </v>
      </c>
      <c r="O163" s="29" t="str">
        <f>Замеры!AE157</f>
        <v xml:space="preserve"> </v>
      </c>
      <c r="P163" s="29" t="str">
        <f>Замеры!AF157</f>
        <v xml:space="preserve"> </v>
      </c>
      <c r="Q163" s="29" t="str">
        <f>IF(Замеры!AD157=0," ","+")</f>
        <v xml:space="preserve"> </v>
      </c>
      <c r="R163" s="32">
        <f>Замеры!AC157</f>
        <v>0</v>
      </c>
      <c r="W163" s="33" t="e">
        <f t="shared" si="4"/>
        <v>#VALUE!</v>
      </c>
      <c r="X163" s="31" t="s">
        <v>72</v>
      </c>
      <c r="Y163" s="33" t="e">
        <f t="shared" si="5"/>
        <v>#VALUE!</v>
      </c>
      <c r="Z163" s="32"/>
    </row>
    <row r="164" spans="1:26" x14ac:dyDescent="0.3">
      <c r="A164" s="35">
        <f>IF(Замеры!B158=0, " ", Замеры!B158)</f>
        <v>155</v>
      </c>
      <c r="B164" s="37" t="str">
        <f>CONCATENATE(Замеры!D158,Замеры!F158)</f>
        <v>Группа от QF</v>
      </c>
      <c r="C164" s="35" t="str">
        <f>IF(Замеры!J158=0," ", Замеры!J158)</f>
        <v xml:space="preserve"> </v>
      </c>
      <c r="D164" s="29" t="str">
        <f>IF(Замеры!AD158=0, " ", Замеры!AB158)</f>
        <v xml:space="preserve"> </v>
      </c>
      <c r="E164" s="29" t="str">
        <f>CONCATENATE(Замеры!T158,Замеры!W158,Замеры!V158)</f>
        <v xml:space="preserve"> </v>
      </c>
      <c r="F164" s="30" t="str">
        <f>IF(Замеры!AD158=0," ","---")</f>
        <v xml:space="preserve"> </v>
      </c>
      <c r="G164" s="31" t="str">
        <f>IF(Замеры!AD158=0," ",Замеры!L158)</f>
        <v xml:space="preserve"> </v>
      </c>
      <c r="H164" s="31" t="str">
        <f>CONCATENATE(Замеры!AO158,Замеры!AE158,Замеры!AP158)</f>
        <v>0 0</v>
      </c>
      <c r="I164" s="29" t="str">
        <f>CONCATENATE(Замеры!AM158,Замеры!AE158,Замеры!AN158)</f>
        <v>0 0</v>
      </c>
      <c r="J164" s="31" t="str">
        <f>IF(Замеры!AD158=0," ",G164*2.55)</f>
        <v xml:space="preserve"> </v>
      </c>
      <c r="K164" s="29" t="str">
        <f>IF(Замеры!AD158=0," ",Замеры!AK158)</f>
        <v xml:space="preserve"> </v>
      </c>
      <c r="L164" s="29" t="str">
        <f>IF(Замеры!AD158=0," ",Замеры!AL158)</f>
        <v xml:space="preserve"> </v>
      </c>
      <c r="M164" s="29" t="str">
        <f>IF(Замеры!AD158=0," ",0.1)</f>
        <v xml:space="preserve"> </v>
      </c>
      <c r="N164" s="29" t="str">
        <f>IF(Замеры!AD158=0," ",Замеры!AD158)</f>
        <v xml:space="preserve"> </v>
      </c>
      <c r="O164" s="29" t="str">
        <f>Замеры!AE158</f>
        <v xml:space="preserve"> </v>
      </c>
      <c r="P164" s="29" t="str">
        <f>Замеры!AF158</f>
        <v xml:space="preserve"> </v>
      </c>
      <c r="Q164" s="29" t="str">
        <f>IF(Замеры!AD158=0," ","+")</f>
        <v xml:space="preserve"> </v>
      </c>
      <c r="R164" s="32">
        <f>Замеры!AC158</f>
        <v>0</v>
      </c>
      <c r="W164" s="33" t="e">
        <f t="shared" si="4"/>
        <v>#VALUE!</v>
      </c>
      <c r="X164" s="31" t="s">
        <v>72</v>
      </c>
      <c r="Y164" s="33" t="e">
        <f t="shared" si="5"/>
        <v>#VALUE!</v>
      </c>
      <c r="Z164" s="32"/>
    </row>
    <row r="165" spans="1:26" x14ac:dyDescent="0.3">
      <c r="A165" s="35">
        <f>IF(Замеры!B159=0, " ", Замеры!B159)</f>
        <v>156</v>
      </c>
      <c r="B165" s="37" t="str">
        <f>CONCATENATE(Замеры!D159,Замеры!F159)</f>
        <v>Группа от QF</v>
      </c>
      <c r="C165" s="35" t="str">
        <f>IF(Замеры!J159=0," ", Замеры!J159)</f>
        <v xml:space="preserve"> </v>
      </c>
      <c r="D165" s="29" t="str">
        <f>IF(Замеры!AD159=0, " ", Замеры!AB159)</f>
        <v xml:space="preserve"> </v>
      </c>
      <c r="E165" s="29" t="str">
        <f>CONCATENATE(Замеры!T159,Замеры!W159,Замеры!V159)</f>
        <v xml:space="preserve"> </v>
      </c>
      <c r="F165" s="30" t="str">
        <f>IF(Замеры!AD159=0," ","---")</f>
        <v xml:space="preserve"> </v>
      </c>
      <c r="G165" s="31" t="str">
        <f>IF(Замеры!AD159=0," ",Замеры!L159)</f>
        <v xml:space="preserve"> </v>
      </c>
      <c r="H165" s="31" t="str">
        <f>CONCATENATE(Замеры!AO159,Замеры!AE159,Замеры!AP159)</f>
        <v>0 0</v>
      </c>
      <c r="I165" s="29" t="str">
        <f>CONCATENATE(Замеры!AM159,Замеры!AE159,Замеры!AN159)</f>
        <v>0 0</v>
      </c>
      <c r="J165" s="31" t="str">
        <f>IF(Замеры!AD159=0," ",G165*2.55)</f>
        <v xml:space="preserve"> </v>
      </c>
      <c r="K165" s="29" t="str">
        <f>IF(Замеры!AD159=0," ",Замеры!AK159)</f>
        <v xml:space="preserve"> </v>
      </c>
      <c r="L165" s="29" t="str">
        <f>IF(Замеры!AD159=0," ",Замеры!AL159)</f>
        <v xml:space="preserve"> </v>
      </c>
      <c r="M165" s="29" t="str">
        <f>IF(Замеры!AD159=0," ",0.1)</f>
        <v xml:space="preserve"> </v>
      </c>
      <c r="N165" s="29" t="str">
        <f>IF(Замеры!AD159=0," ",Замеры!AD159)</f>
        <v xml:space="preserve"> </v>
      </c>
      <c r="O165" s="29" t="str">
        <f>Замеры!AE159</f>
        <v xml:space="preserve"> </v>
      </c>
      <c r="P165" s="29" t="str">
        <f>Замеры!AF159</f>
        <v xml:space="preserve"> </v>
      </c>
      <c r="Q165" s="29" t="str">
        <f>IF(Замеры!AD159=0," ","+")</f>
        <v xml:space="preserve"> </v>
      </c>
      <c r="R165" s="32">
        <f>Замеры!AC159</f>
        <v>0</v>
      </c>
      <c r="W165" s="33" t="e">
        <f t="shared" si="4"/>
        <v>#VALUE!</v>
      </c>
      <c r="X165" s="31" t="s">
        <v>72</v>
      </c>
      <c r="Y165" s="33" t="e">
        <f t="shared" si="5"/>
        <v>#VALUE!</v>
      </c>
      <c r="Z165" s="32"/>
    </row>
    <row r="166" spans="1:26" x14ac:dyDescent="0.3">
      <c r="A166" s="35">
        <f>IF(Замеры!B160=0, " ", Замеры!B160)</f>
        <v>157</v>
      </c>
      <c r="B166" s="37" t="str">
        <f>CONCATENATE(Замеры!D160,Замеры!F160)</f>
        <v>Группа от QF</v>
      </c>
      <c r="C166" s="35" t="str">
        <f>IF(Замеры!J160=0," ", Замеры!J160)</f>
        <v xml:space="preserve"> </v>
      </c>
      <c r="D166" s="29" t="str">
        <f>IF(Замеры!AD160=0, " ", Замеры!AB160)</f>
        <v xml:space="preserve"> </v>
      </c>
      <c r="E166" s="29" t="str">
        <f>CONCATENATE(Замеры!T160,Замеры!W160,Замеры!V160)</f>
        <v xml:space="preserve"> </v>
      </c>
      <c r="F166" s="30" t="str">
        <f>IF(Замеры!AD160=0," ","---")</f>
        <v xml:space="preserve"> </v>
      </c>
      <c r="G166" s="31" t="str">
        <f>IF(Замеры!AD160=0," ",Замеры!L160)</f>
        <v xml:space="preserve"> </v>
      </c>
      <c r="H166" s="31" t="str">
        <f>CONCATENATE(Замеры!AO160,Замеры!AE160,Замеры!AP160)</f>
        <v>0 0</v>
      </c>
      <c r="I166" s="29" t="str">
        <f>CONCATENATE(Замеры!AM160,Замеры!AE160,Замеры!AN160)</f>
        <v>0 0</v>
      </c>
      <c r="J166" s="31" t="str">
        <f>IF(Замеры!AD160=0," ",G166*2.55)</f>
        <v xml:space="preserve"> </v>
      </c>
      <c r="K166" s="29" t="str">
        <f>IF(Замеры!AD160=0," ",Замеры!AK160)</f>
        <v xml:space="preserve"> </v>
      </c>
      <c r="L166" s="29" t="str">
        <f>IF(Замеры!AD160=0," ",Замеры!AL160)</f>
        <v xml:space="preserve"> </v>
      </c>
      <c r="M166" s="29" t="str">
        <f>IF(Замеры!AD160=0," ",0.1)</f>
        <v xml:space="preserve"> </v>
      </c>
      <c r="N166" s="29" t="str">
        <f>IF(Замеры!AD160=0," ",Замеры!AD160)</f>
        <v xml:space="preserve"> </v>
      </c>
      <c r="O166" s="29" t="str">
        <f>Замеры!AE160</f>
        <v xml:space="preserve"> </v>
      </c>
      <c r="P166" s="29" t="str">
        <f>Замеры!AF160</f>
        <v xml:space="preserve"> </v>
      </c>
      <c r="Q166" s="29" t="str">
        <f>IF(Замеры!AD160=0," ","+")</f>
        <v xml:space="preserve"> </v>
      </c>
      <c r="R166" s="32">
        <f>Замеры!AC160</f>
        <v>0</v>
      </c>
      <c r="W166" s="33" t="e">
        <f t="shared" si="4"/>
        <v>#VALUE!</v>
      </c>
      <c r="X166" s="31" t="s">
        <v>72</v>
      </c>
      <c r="Y166" s="33" t="e">
        <f t="shared" si="5"/>
        <v>#VALUE!</v>
      </c>
      <c r="Z166" s="32"/>
    </row>
    <row r="167" spans="1:26" x14ac:dyDescent="0.3">
      <c r="A167" s="35">
        <f>IF(Замеры!B161=0, " ", Замеры!B161)</f>
        <v>158</v>
      </c>
      <c r="B167" s="37" t="str">
        <f>CONCATENATE(Замеры!D161,Замеры!F161)</f>
        <v>Группа от QF</v>
      </c>
      <c r="C167" s="35" t="str">
        <f>IF(Замеры!J161=0," ", Замеры!J161)</f>
        <v xml:space="preserve"> </v>
      </c>
      <c r="D167" s="29" t="str">
        <f>IF(Замеры!AD161=0, " ", Замеры!AB161)</f>
        <v xml:space="preserve"> </v>
      </c>
      <c r="E167" s="29" t="str">
        <f>CONCATENATE(Замеры!T161,Замеры!W161,Замеры!V161)</f>
        <v xml:space="preserve"> </v>
      </c>
      <c r="F167" s="30" t="str">
        <f>IF(Замеры!AD161=0," ","---")</f>
        <v xml:space="preserve"> </v>
      </c>
      <c r="G167" s="31" t="str">
        <f>IF(Замеры!AD161=0," ",Замеры!L161)</f>
        <v xml:space="preserve"> </v>
      </c>
      <c r="H167" s="31" t="str">
        <f>CONCATENATE(Замеры!AO161,Замеры!AE161,Замеры!AP161)</f>
        <v>0 0</v>
      </c>
      <c r="I167" s="29" t="str">
        <f>CONCATENATE(Замеры!AM161,Замеры!AE161,Замеры!AN161)</f>
        <v>0 0</v>
      </c>
      <c r="J167" s="31" t="str">
        <f>IF(Замеры!AD161=0," ",G167*2.55)</f>
        <v xml:space="preserve"> </v>
      </c>
      <c r="K167" s="29" t="str">
        <f>IF(Замеры!AD161=0," ",Замеры!AK161)</f>
        <v xml:space="preserve"> </v>
      </c>
      <c r="L167" s="29" t="str">
        <f>IF(Замеры!AD161=0," ",Замеры!AL161)</f>
        <v xml:space="preserve"> </v>
      </c>
      <c r="M167" s="29" t="str">
        <f>IF(Замеры!AD161=0," ",0.1)</f>
        <v xml:space="preserve"> </v>
      </c>
      <c r="N167" s="29" t="str">
        <f>IF(Замеры!AD161=0," ",Замеры!AD161)</f>
        <v xml:space="preserve"> </v>
      </c>
      <c r="O167" s="29" t="str">
        <f>Замеры!AE161</f>
        <v xml:space="preserve"> </v>
      </c>
      <c r="P167" s="29" t="str">
        <f>Замеры!AF161</f>
        <v xml:space="preserve"> </v>
      </c>
      <c r="Q167" s="29" t="str">
        <f>IF(Замеры!AD161=0," ","+")</f>
        <v xml:space="preserve"> </v>
      </c>
      <c r="R167" s="32">
        <f>Замеры!AC161</f>
        <v>0</v>
      </c>
      <c r="W167" s="33" t="e">
        <f t="shared" si="4"/>
        <v>#VALUE!</v>
      </c>
      <c r="X167" s="31" t="s">
        <v>72</v>
      </c>
      <c r="Y167" s="33" t="e">
        <f t="shared" si="5"/>
        <v>#VALUE!</v>
      </c>
      <c r="Z167" s="32"/>
    </row>
    <row r="168" spans="1:26" x14ac:dyDescent="0.3">
      <c r="A168" s="35">
        <f>IF(Замеры!B162=0, " ", Замеры!B162)</f>
        <v>159</v>
      </c>
      <c r="B168" s="37" t="str">
        <f>CONCATENATE(Замеры!D162,Замеры!F162)</f>
        <v>Группа от QF</v>
      </c>
      <c r="C168" s="35" t="str">
        <f>IF(Замеры!J162=0," ", Замеры!J162)</f>
        <v xml:space="preserve"> </v>
      </c>
      <c r="D168" s="29" t="str">
        <f>IF(Замеры!AD162=0, " ", Замеры!AB162)</f>
        <v xml:space="preserve"> </v>
      </c>
      <c r="E168" s="29" t="str">
        <f>CONCATENATE(Замеры!T162,Замеры!W162,Замеры!V162)</f>
        <v xml:space="preserve"> </v>
      </c>
      <c r="F168" s="30" t="str">
        <f>IF(Замеры!AD162=0," ","---")</f>
        <v xml:space="preserve"> </v>
      </c>
      <c r="G168" s="31" t="str">
        <f>IF(Замеры!AD162=0," ",Замеры!L162)</f>
        <v xml:space="preserve"> </v>
      </c>
      <c r="H168" s="31" t="str">
        <f>CONCATENATE(Замеры!AO162,Замеры!AE162,Замеры!AP162)</f>
        <v>0 0</v>
      </c>
      <c r="I168" s="29" t="str">
        <f>CONCATENATE(Замеры!AM162,Замеры!AE162,Замеры!AN162)</f>
        <v>0 0</v>
      </c>
      <c r="J168" s="31" t="str">
        <f>IF(Замеры!AD162=0," ",G168*2.55)</f>
        <v xml:space="preserve"> </v>
      </c>
      <c r="K168" s="29" t="str">
        <f>IF(Замеры!AD162=0," ",Замеры!AK162)</f>
        <v xml:space="preserve"> </v>
      </c>
      <c r="L168" s="29" t="str">
        <f>IF(Замеры!AD162=0," ",Замеры!AL162)</f>
        <v xml:space="preserve"> </v>
      </c>
      <c r="M168" s="29" t="str">
        <f>IF(Замеры!AD162=0," ",0.1)</f>
        <v xml:space="preserve"> </v>
      </c>
      <c r="N168" s="29" t="str">
        <f>IF(Замеры!AD162=0," ",Замеры!AD162)</f>
        <v xml:space="preserve"> </v>
      </c>
      <c r="O168" s="29" t="str">
        <f>Замеры!AE162</f>
        <v xml:space="preserve"> </v>
      </c>
      <c r="P168" s="29" t="str">
        <f>Замеры!AF162</f>
        <v xml:space="preserve"> </v>
      </c>
      <c r="Q168" s="29" t="str">
        <f>IF(Замеры!AD162=0," ","+")</f>
        <v xml:space="preserve"> </v>
      </c>
      <c r="R168" s="32">
        <f>Замеры!AC162</f>
        <v>0</v>
      </c>
      <c r="W168" s="33" t="e">
        <f t="shared" si="4"/>
        <v>#VALUE!</v>
      </c>
      <c r="X168" s="31" t="s">
        <v>72</v>
      </c>
      <c r="Y168" s="33" t="e">
        <f t="shared" si="5"/>
        <v>#VALUE!</v>
      </c>
      <c r="Z168" s="32"/>
    </row>
    <row r="169" spans="1:26" x14ac:dyDescent="0.3">
      <c r="A169" s="35">
        <f>IF(Замеры!B163=0, " ", Замеры!B163)</f>
        <v>160</v>
      </c>
      <c r="B169" s="37" t="str">
        <f>CONCATENATE(Замеры!D163,Замеры!F163)</f>
        <v>Группа от QF</v>
      </c>
      <c r="C169" s="35" t="str">
        <f>IF(Замеры!J163=0," ", Замеры!J163)</f>
        <v xml:space="preserve"> </v>
      </c>
      <c r="D169" s="29" t="str">
        <f>IF(Замеры!AD163=0, " ", Замеры!AB163)</f>
        <v xml:space="preserve"> </v>
      </c>
      <c r="E169" s="29" t="str">
        <f>CONCATENATE(Замеры!T163,Замеры!W163,Замеры!V163)</f>
        <v xml:space="preserve"> </v>
      </c>
      <c r="F169" s="30" t="str">
        <f>IF(Замеры!AD163=0," ","---")</f>
        <v xml:space="preserve"> </v>
      </c>
      <c r="G169" s="31" t="str">
        <f>IF(Замеры!AD163=0," ",Замеры!L163)</f>
        <v xml:space="preserve"> </v>
      </c>
      <c r="H169" s="31" t="str">
        <f>CONCATENATE(Замеры!AO163,Замеры!AE163,Замеры!AP163)</f>
        <v>0 0</v>
      </c>
      <c r="I169" s="29" t="str">
        <f>CONCATENATE(Замеры!AM163,Замеры!AE163,Замеры!AN163)</f>
        <v>0 0</v>
      </c>
      <c r="J169" s="31" t="str">
        <f>IF(Замеры!AD163=0," ",G169*2.55)</f>
        <v xml:space="preserve"> </v>
      </c>
      <c r="K169" s="29" t="str">
        <f>IF(Замеры!AD163=0," ",Замеры!AK163)</f>
        <v xml:space="preserve"> </v>
      </c>
      <c r="L169" s="29" t="str">
        <f>IF(Замеры!AD163=0," ",Замеры!AL163)</f>
        <v xml:space="preserve"> </v>
      </c>
      <c r="M169" s="29" t="str">
        <f>IF(Замеры!AD163=0," ",0.1)</f>
        <v xml:space="preserve"> </v>
      </c>
      <c r="N169" s="29" t="str">
        <f>IF(Замеры!AD163=0," ",Замеры!AD163)</f>
        <v xml:space="preserve"> </v>
      </c>
      <c r="O169" s="29" t="str">
        <f>Замеры!AE163</f>
        <v xml:space="preserve"> </v>
      </c>
      <c r="P169" s="29" t="str">
        <f>Замеры!AF163</f>
        <v xml:space="preserve"> </v>
      </c>
      <c r="Q169" s="29" t="str">
        <f>IF(Замеры!AD163=0," ","+")</f>
        <v xml:space="preserve"> </v>
      </c>
      <c r="R169" s="32">
        <f>Замеры!AC163</f>
        <v>0</v>
      </c>
      <c r="W169" s="33" t="e">
        <f t="shared" si="4"/>
        <v>#VALUE!</v>
      </c>
      <c r="X169" s="31" t="s">
        <v>72</v>
      </c>
      <c r="Y169" s="33" t="e">
        <f t="shared" si="5"/>
        <v>#VALUE!</v>
      </c>
      <c r="Z169" s="32"/>
    </row>
    <row r="170" spans="1:26" x14ac:dyDescent="0.3">
      <c r="A170" s="35">
        <f>IF(Замеры!B164=0, " ", Замеры!B164)</f>
        <v>161</v>
      </c>
      <c r="B170" s="37" t="str">
        <f>CONCATENATE(Замеры!D164,Замеры!F164)</f>
        <v>Группа от QF</v>
      </c>
      <c r="C170" s="35" t="str">
        <f>IF(Замеры!J164=0," ", Замеры!J164)</f>
        <v xml:space="preserve"> </v>
      </c>
      <c r="D170" s="29" t="str">
        <f>IF(Замеры!AD164=0, " ", Замеры!AB164)</f>
        <v xml:space="preserve"> </v>
      </c>
      <c r="E170" s="29" t="str">
        <f>CONCATENATE(Замеры!T164,Замеры!W164,Замеры!V164)</f>
        <v xml:space="preserve"> </v>
      </c>
      <c r="F170" s="30" t="str">
        <f>IF(Замеры!AD164=0," ","---")</f>
        <v xml:space="preserve"> </v>
      </c>
      <c r="G170" s="31" t="str">
        <f>IF(Замеры!AD164=0," ",Замеры!L164)</f>
        <v xml:space="preserve"> </v>
      </c>
      <c r="H170" s="31" t="str">
        <f>CONCATENATE(Замеры!AO164,Замеры!AE164,Замеры!AP164)</f>
        <v>0 0</v>
      </c>
      <c r="I170" s="29" t="str">
        <f>CONCATENATE(Замеры!AM164,Замеры!AE164,Замеры!AN164)</f>
        <v>0 0</v>
      </c>
      <c r="J170" s="31" t="str">
        <f>IF(Замеры!AD164=0," ",G170*2.55)</f>
        <v xml:space="preserve"> </v>
      </c>
      <c r="K170" s="29" t="str">
        <f>IF(Замеры!AD164=0," ",Замеры!AK164)</f>
        <v xml:space="preserve"> </v>
      </c>
      <c r="L170" s="29" t="str">
        <f>IF(Замеры!AD164=0," ",Замеры!AL164)</f>
        <v xml:space="preserve"> </v>
      </c>
      <c r="M170" s="29" t="str">
        <f>IF(Замеры!AD164=0," ",0.1)</f>
        <v xml:space="preserve"> </v>
      </c>
      <c r="N170" s="29" t="str">
        <f>IF(Замеры!AD164=0," ",Замеры!AD164)</f>
        <v xml:space="preserve"> </v>
      </c>
      <c r="O170" s="29" t="str">
        <f>Замеры!AE164</f>
        <v xml:space="preserve"> </v>
      </c>
      <c r="P170" s="29" t="str">
        <f>Замеры!AF164</f>
        <v xml:space="preserve"> </v>
      </c>
      <c r="Q170" s="29" t="str">
        <f>IF(Замеры!AD164=0," ","+")</f>
        <v xml:space="preserve"> </v>
      </c>
      <c r="R170" s="32">
        <f>Замеры!AC164</f>
        <v>0</v>
      </c>
      <c r="W170" s="33" t="e">
        <f t="shared" si="4"/>
        <v>#VALUE!</v>
      </c>
      <c r="X170" s="31" t="s">
        <v>72</v>
      </c>
      <c r="Y170" s="33" t="e">
        <f t="shared" si="5"/>
        <v>#VALUE!</v>
      </c>
      <c r="Z170" s="32"/>
    </row>
    <row r="171" spans="1:26" x14ac:dyDescent="0.3">
      <c r="A171" s="35">
        <f>IF(Замеры!B165=0, " ", Замеры!B165)</f>
        <v>162</v>
      </c>
      <c r="B171" s="37" t="str">
        <f>CONCATENATE(Замеры!D165,Замеры!F165)</f>
        <v>Группа от QF</v>
      </c>
      <c r="C171" s="35" t="str">
        <f>IF(Замеры!J165=0," ", Замеры!J165)</f>
        <v xml:space="preserve"> </v>
      </c>
      <c r="D171" s="29" t="str">
        <f>IF(Замеры!AD165=0, " ", Замеры!AB165)</f>
        <v xml:space="preserve"> </v>
      </c>
      <c r="E171" s="29" t="str">
        <f>CONCATENATE(Замеры!T165,Замеры!W165,Замеры!V165)</f>
        <v xml:space="preserve"> </v>
      </c>
      <c r="F171" s="30" t="str">
        <f>IF(Замеры!AD165=0," ","---")</f>
        <v xml:space="preserve"> </v>
      </c>
      <c r="G171" s="31" t="str">
        <f>IF(Замеры!AD165=0," ",Замеры!L165)</f>
        <v xml:space="preserve"> </v>
      </c>
      <c r="H171" s="31" t="str">
        <f>CONCATENATE(Замеры!AO165,Замеры!AE165,Замеры!AP165)</f>
        <v>0 0</v>
      </c>
      <c r="I171" s="29" t="str">
        <f>CONCATENATE(Замеры!AM165,Замеры!AE165,Замеры!AN165)</f>
        <v>0 0</v>
      </c>
      <c r="J171" s="31" t="str">
        <f>IF(Замеры!AD165=0," ",G171*2.55)</f>
        <v xml:space="preserve"> </v>
      </c>
      <c r="K171" s="29" t="str">
        <f>IF(Замеры!AD165=0," ",Замеры!AK165)</f>
        <v xml:space="preserve"> </v>
      </c>
      <c r="L171" s="29" t="str">
        <f>IF(Замеры!AD165=0," ",Замеры!AL165)</f>
        <v xml:space="preserve"> </v>
      </c>
      <c r="M171" s="29" t="str">
        <f>IF(Замеры!AD165=0," ",0.1)</f>
        <v xml:space="preserve"> </v>
      </c>
      <c r="N171" s="29" t="str">
        <f>IF(Замеры!AD165=0," ",Замеры!AD165)</f>
        <v xml:space="preserve"> </v>
      </c>
      <c r="O171" s="29" t="str">
        <f>Замеры!AE165</f>
        <v xml:space="preserve"> </v>
      </c>
      <c r="P171" s="29" t="str">
        <f>Замеры!AF165</f>
        <v xml:space="preserve"> </v>
      </c>
      <c r="Q171" s="29" t="str">
        <f>IF(Замеры!AD165=0," ","+")</f>
        <v xml:space="preserve"> </v>
      </c>
      <c r="R171" s="32">
        <f>Замеры!AC165</f>
        <v>0</v>
      </c>
      <c r="W171" s="33" t="e">
        <f t="shared" si="4"/>
        <v>#VALUE!</v>
      </c>
      <c r="X171" s="31" t="s">
        <v>72</v>
      </c>
      <c r="Y171" s="33" t="e">
        <f t="shared" si="5"/>
        <v>#VALUE!</v>
      </c>
      <c r="Z171" s="32"/>
    </row>
    <row r="172" spans="1:26" x14ac:dyDescent="0.3">
      <c r="A172" s="35">
        <f>IF(Замеры!B166=0, " ", Замеры!B166)</f>
        <v>163</v>
      </c>
      <c r="B172" s="37" t="str">
        <f>CONCATENATE(Замеры!D166,Замеры!F166)</f>
        <v>Группа от QF</v>
      </c>
      <c r="C172" s="35" t="str">
        <f>IF(Замеры!J166=0," ", Замеры!J166)</f>
        <v xml:space="preserve"> </v>
      </c>
      <c r="D172" s="29" t="str">
        <f>IF(Замеры!AD166=0, " ", Замеры!AB166)</f>
        <v xml:space="preserve"> </v>
      </c>
      <c r="E172" s="29" t="str">
        <f>CONCATENATE(Замеры!T166,Замеры!W166,Замеры!V166)</f>
        <v xml:space="preserve"> </v>
      </c>
      <c r="F172" s="30" t="str">
        <f>IF(Замеры!AD166=0," ","---")</f>
        <v xml:space="preserve"> </v>
      </c>
      <c r="G172" s="31" t="str">
        <f>IF(Замеры!AD166=0," ",Замеры!L166)</f>
        <v xml:space="preserve"> </v>
      </c>
      <c r="H172" s="31" t="str">
        <f>CONCATENATE(Замеры!AO166,Замеры!AE166,Замеры!AP166)</f>
        <v>0 0</v>
      </c>
      <c r="I172" s="29" t="str">
        <f>CONCATENATE(Замеры!AM166,Замеры!AE166,Замеры!AN166)</f>
        <v>0 0</v>
      </c>
      <c r="J172" s="31" t="str">
        <f>IF(Замеры!AD166=0," ",G172*2.55)</f>
        <v xml:space="preserve"> </v>
      </c>
      <c r="K172" s="29" t="str">
        <f>IF(Замеры!AD166=0," ",Замеры!AK166)</f>
        <v xml:space="preserve"> </v>
      </c>
      <c r="L172" s="29" t="str">
        <f>IF(Замеры!AD166=0," ",Замеры!AL166)</f>
        <v xml:space="preserve"> </v>
      </c>
      <c r="M172" s="29" t="str">
        <f>IF(Замеры!AD166=0," ",0.1)</f>
        <v xml:space="preserve"> </v>
      </c>
      <c r="N172" s="29" t="str">
        <f>IF(Замеры!AD166=0," ",Замеры!AD166)</f>
        <v xml:space="preserve"> </v>
      </c>
      <c r="O172" s="29" t="str">
        <f>Замеры!AE166</f>
        <v xml:space="preserve"> </v>
      </c>
      <c r="P172" s="29" t="str">
        <f>Замеры!AF166</f>
        <v xml:space="preserve"> </v>
      </c>
      <c r="Q172" s="29" t="str">
        <f>IF(Замеры!AD166=0," ","+")</f>
        <v xml:space="preserve"> </v>
      </c>
      <c r="R172" s="32">
        <f>Замеры!AC166</f>
        <v>0</v>
      </c>
      <c r="W172" s="33" t="e">
        <f t="shared" si="4"/>
        <v>#VALUE!</v>
      </c>
      <c r="X172" s="31" t="s">
        <v>72</v>
      </c>
      <c r="Y172" s="33" t="e">
        <f t="shared" si="5"/>
        <v>#VALUE!</v>
      </c>
      <c r="Z172" s="32"/>
    </row>
    <row r="173" spans="1:26" x14ac:dyDescent="0.3">
      <c r="A173" s="35">
        <f>IF(Замеры!B167=0, " ", Замеры!B167)</f>
        <v>164</v>
      </c>
      <c r="B173" s="37" t="str">
        <f>CONCATENATE(Замеры!D167,Замеры!F167)</f>
        <v>Группа от QF</v>
      </c>
      <c r="C173" s="35" t="str">
        <f>IF(Замеры!J167=0," ", Замеры!J167)</f>
        <v xml:space="preserve"> </v>
      </c>
      <c r="D173" s="29" t="str">
        <f>IF(Замеры!AD167=0, " ", Замеры!AB167)</f>
        <v xml:space="preserve"> </v>
      </c>
      <c r="E173" s="29" t="str">
        <f>CONCATENATE(Замеры!T167,Замеры!W167,Замеры!V167)</f>
        <v xml:space="preserve"> </v>
      </c>
      <c r="F173" s="30" t="str">
        <f>IF(Замеры!AD167=0," ","---")</f>
        <v xml:space="preserve"> </v>
      </c>
      <c r="G173" s="31" t="str">
        <f>IF(Замеры!AD167=0," ",Замеры!L167)</f>
        <v xml:space="preserve"> </v>
      </c>
      <c r="H173" s="31" t="str">
        <f>CONCATENATE(Замеры!AO167,Замеры!AE167,Замеры!AP167)</f>
        <v>0 0</v>
      </c>
      <c r="I173" s="29" t="str">
        <f>CONCATENATE(Замеры!AM167,Замеры!AE167,Замеры!AN167)</f>
        <v>0 0</v>
      </c>
      <c r="J173" s="31" t="str">
        <f>IF(Замеры!AD167=0," ",G173*2.55)</f>
        <v xml:space="preserve"> </v>
      </c>
      <c r="K173" s="29" t="str">
        <f>IF(Замеры!AD167=0," ",Замеры!AK167)</f>
        <v xml:space="preserve"> </v>
      </c>
      <c r="L173" s="29" t="str">
        <f>IF(Замеры!AD167=0," ",Замеры!AL167)</f>
        <v xml:space="preserve"> </v>
      </c>
      <c r="M173" s="29" t="str">
        <f>IF(Замеры!AD167=0," ",0.1)</f>
        <v xml:space="preserve"> </v>
      </c>
      <c r="N173" s="29" t="str">
        <f>IF(Замеры!AD167=0," ",Замеры!AD167)</f>
        <v xml:space="preserve"> </v>
      </c>
      <c r="O173" s="29" t="str">
        <f>Замеры!AE167</f>
        <v xml:space="preserve"> </v>
      </c>
      <c r="P173" s="29" t="str">
        <f>Замеры!AF167</f>
        <v xml:space="preserve"> </v>
      </c>
      <c r="Q173" s="29" t="str">
        <f>IF(Замеры!AD167=0," ","+")</f>
        <v xml:space="preserve"> </v>
      </c>
      <c r="R173" s="32">
        <f>Замеры!AC167</f>
        <v>0</v>
      </c>
      <c r="W173" s="33" t="e">
        <f t="shared" si="4"/>
        <v>#VALUE!</v>
      </c>
      <c r="X173" s="31" t="s">
        <v>72</v>
      </c>
      <c r="Y173" s="33" t="e">
        <f t="shared" si="5"/>
        <v>#VALUE!</v>
      </c>
      <c r="Z173" s="32"/>
    </row>
    <row r="174" spans="1:26" x14ac:dyDescent="0.3">
      <c r="A174" s="35">
        <f>IF(Замеры!B168=0, " ", Замеры!B168)</f>
        <v>165</v>
      </c>
      <c r="B174" s="37" t="str">
        <f>CONCATENATE(Замеры!D168,Замеры!F168)</f>
        <v>Группа от QF</v>
      </c>
      <c r="C174" s="35" t="str">
        <f>IF(Замеры!J168=0," ", Замеры!J168)</f>
        <v xml:space="preserve"> </v>
      </c>
      <c r="D174" s="29" t="str">
        <f>IF(Замеры!AD168=0, " ", Замеры!AB168)</f>
        <v xml:space="preserve"> </v>
      </c>
      <c r="E174" s="29" t="str">
        <f>CONCATENATE(Замеры!T168,Замеры!W168,Замеры!V168)</f>
        <v xml:space="preserve"> </v>
      </c>
      <c r="F174" s="30" t="str">
        <f>IF(Замеры!AD168=0," ","---")</f>
        <v xml:space="preserve"> </v>
      </c>
      <c r="G174" s="31" t="str">
        <f>IF(Замеры!AD168=0," ",Замеры!L168)</f>
        <v xml:space="preserve"> </v>
      </c>
      <c r="H174" s="31" t="str">
        <f>CONCATENATE(Замеры!AO168,Замеры!AE168,Замеры!AP168)</f>
        <v>0 0</v>
      </c>
      <c r="I174" s="29" t="str">
        <f>CONCATENATE(Замеры!AM168,Замеры!AE168,Замеры!AN168)</f>
        <v>0 0</v>
      </c>
      <c r="J174" s="31" t="str">
        <f>IF(Замеры!AD168=0," ",G174*2.55)</f>
        <v xml:space="preserve"> </v>
      </c>
      <c r="K174" s="29" t="str">
        <f>IF(Замеры!AD168=0," ",Замеры!AK168)</f>
        <v xml:space="preserve"> </v>
      </c>
      <c r="L174" s="29" t="str">
        <f>IF(Замеры!AD168=0," ",Замеры!AL168)</f>
        <v xml:space="preserve"> </v>
      </c>
      <c r="M174" s="29" t="str">
        <f>IF(Замеры!AD168=0," ",0.1)</f>
        <v xml:space="preserve"> </v>
      </c>
      <c r="N174" s="29" t="str">
        <f>IF(Замеры!AD168=0," ",Замеры!AD168)</f>
        <v xml:space="preserve"> </v>
      </c>
      <c r="O174" s="29" t="str">
        <f>Замеры!AE168</f>
        <v xml:space="preserve"> </v>
      </c>
      <c r="P174" s="29" t="str">
        <f>Замеры!AF168</f>
        <v xml:space="preserve"> </v>
      </c>
      <c r="Q174" s="29" t="str">
        <f>IF(Замеры!AD168=0," ","+")</f>
        <v xml:space="preserve"> </v>
      </c>
      <c r="R174" s="32">
        <f>Замеры!AC168</f>
        <v>0</v>
      </c>
      <c r="W174" s="33" t="e">
        <f t="shared" si="4"/>
        <v>#VALUE!</v>
      </c>
      <c r="X174" s="31" t="s">
        <v>72</v>
      </c>
      <c r="Y174" s="33" t="e">
        <f t="shared" si="5"/>
        <v>#VALUE!</v>
      </c>
      <c r="Z174" s="32"/>
    </row>
    <row r="175" spans="1:26" x14ac:dyDescent="0.3">
      <c r="A175" s="35">
        <f>IF(Замеры!B169=0, " ", Замеры!B169)</f>
        <v>166</v>
      </c>
      <c r="B175" s="37" t="str">
        <f>CONCATENATE(Замеры!D169,Замеры!F169)</f>
        <v>Группа от QF</v>
      </c>
      <c r="C175" s="35" t="str">
        <f>IF(Замеры!J169=0," ", Замеры!J169)</f>
        <v xml:space="preserve"> </v>
      </c>
      <c r="D175" s="29" t="str">
        <f>IF(Замеры!AD169=0, " ", Замеры!AB169)</f>
        <v xml:space="preserve"> </v>
      </c>
      <c r="E175" s="29" t="str">
        <f>CONCATENATE(Замеры!T169,Замеры!W169,Замеры!V169)</f>
        <v xml:space="preserve"> </v>
      </c>
      <c r="F175" s="30" t="str">
        <f>IF(Замеры!AD169=0," ","---")</f>
        <v xml:space="preserve"> </v>
      </c>
      <c r="G175" s="31" t="str">
        <f>IF(Замеры!AD169=0," ",Замеры!L169)</f>
        <v xml:space="preserve"> </v>
      </c>
      <c r="H175" s="31" t="str">
        <f>CONCATENATE(Замеры!AO169,Замеры!AE169,Замеры!AP169)</f>
        <v>0 0</v>
      </c>
      <c r="I175" s="29" t="str">
        <f>CONCATENATE(Замеры!AM169,Замеры!AE169,Замеры!AN169)</f>
        <v>0 0</v>
      </c>
      <c r="J175" s="31" t="str">
        <f>IF(Замеры!AD169=0," ",G175*2.55)</f>
        <v xml:space="preserve"> </v>
      </c>
      <c r="K175" s="29" t="str">
        <f>IF(Замеры!AD169=0," ",Замеры!AK169)</f>
        <v xml:space="preserve"> </v>
      </c>
      <c r="L175" s="29" t="str">
        <f>IF(Замеры!AD169=0," ",Замеры!AL169)</f>
        <v xml:space="preserve"> </v>
      </c>
      <c r="M175" s="29" t="str">
        <f>IF(Замеры!AD169=0," ",0.1)</f>
        <v xml:space="preserve"> </v>
      </c>
      <c r="N175" s="29" t="str">
        <f>IF(Замеры!AD169=0," ",Замеры!AD169)</f>
        <v xml:space="preserve"> </v>
      </c>
      <c r="O175" s="29" t="str">
        <f>Замеры!AE169</f>
        <v xml:space="preserve"> </v>
      </c>
      <c r="P175" s="29" t="str">
        <f>Замеры!AF169</f>
        <v xml:space="preserve"> </v>
      </c>
      <c r="Q175" s="29" t="str">
        <f>IF(Замеры!AD169=0," ","+")</f>
        <v xml:space="preserve"> </v>
      </c>
      <c r="R175" s="32">
        <f>Замеры!AC169</f>
        <v>0</v>
      </c>
      <c r="W175" s="33" t="e">
        <f t="shared" si="4"/>
        <v>#VALUE!</v>
      </c>
      <c r="X175" s="31" t="s">
        <v>72</v>
      </c>
      <c r="Y175" s="33" t="e">
        <f t="shared" si="5"/>
        <v>#VALUE!</v>
      </c>
      <c r="Z175" s="32"/>
    </row>
    <row r="176" spans="1:26" x14ac:dyDescent="0.3">
      <c r="A176" s="35">
        <f>IF(Замеры!B170=0, " ", Замеры!B170)</f>
        <v>167</v>
      </c>
      <c r="B176" s="37" t="str">
        <f>CONCATENATE(Замеры!D170,Замеры!F170)</f>
        <v>Группа от QF</v>
      </c>
      <c r="C176" s="35" t="str">
        <f>IF(Замеры!J170=0," ", Замеры!J170)</f>
        <v xml:space="preserve"> </v>
      </c>
      <c r="D176" s="29" t="str">
        <f>IF(Замеры!AD170=0, " ", Замеры!AB170)</f>
        <v xml:space="preserve"> </v>
      </c>
      <c r="E176" s="29" t="str">
        <f>CONCATENATE(Замеры!T170,Замеры!W170,Замеры!V170)</f>
        <v xml:space="preserve"> </v>
      </c>
      <c r="F176" s="30" t="str">
        <f>IF(Замеры!AD170=0," ","---")</f>
        <v xml:space="preserve"> </v>
      </c>
      <c r="G176" s="31" t="str">
        <f>IF(Замеры!AD170=0," ",Замеры!L170)</f>
        <v xml:space="preserve"> </v>
      </c>
      <c r="H176" s="31" t="str">
        <f>CONCATENATE(Замеры!AO170,Замеры!AE170,Замеры!AP170)</f>
        <v>0 0</v>
      </c>
      <c r="I176" s="29" t="str">
        <f>CONCATENATE(Замеры!AM170,Замеры!AE170,Замеры!AN170)</f>
        <v>0 0</v>
      </c>
      <c r="J176" s="31" t="str">
        <f>IF(Замеры!AD170=0," ",G176*2.55)</f>
        <v xml:space="preserve"> </v>
      </c>
      <c r="K176" s="29" t="str">
        <f>IF(Замеры!AD170=0," ",Замеры!AK170)</f>
        <v xml:space="preserve"> </v>
      </c>
      <c r="L176" s="29" t="str">
        <f>IF(Замеры!AD170=0," ",Замеры!AL170)</f>
        <v xml:space="preserve"> </v>
      </c>
      <c r="M176" s="29" t="str">
        <f>IF(Замеры!AD170=0," ",0.1)</f>
        <v xml:space="preserve"> </v>
      </c>
      <c r="N176" s="29" t="str">
        <f>IF(Замеры!AD170=0," ",Замеры!AD170)</f>
        <v xml:space="preserve"> </v>
      </c>
      <c r="O176" s="29" t="str">
        <f>Замеры!AE170</f>
        <v xml:space="preserve"> </v>
      </c>
      <c r="P176" s="29" t="str">
        <f>Замеры!AF170</f>
        <v xml:space="preserve"> </v>
      </c>
      <c r="Q176" s="29" t="str">
        <f>IF(Замеры!AD170=0," ","+")</f>
        <v xml:space="preserve"> </v>
      </c>
      <c r="R176" s="32">
        <f>Замеры!AC170</f>
        <v>0</v>
      </c>
      <c r="W176" s="33" t="e">
        <f t="shared" si="4"/>
        <v>#VALUE!</v>
      </c>
      <c r="X176" s="31" t="s">
        <v>72</v>
      </c>
      <c r="Y176" s="33" t="e">
        <f t="shared" si="5"/>
        <v>#VALUE!</v>
      </c>
      <c r="Z176" s="32"/>
    </row>
    <row r="177" spans="1:26" x14ac:dyDescent="0.3">
      <c r="A177" s="35">
        <f>IF(Замеры!B171=0, " ", Замеры!B171)</f>
        <v>168</v>
      </c>
      <c r="B177" s="37" t="str">
        <f>CONCATENATE(Замеры!D171,Замеры!F171)</f>
        <v>Группа от QF</v>
      </c>
      <c r="C177" s="35" t="str">
        <f>IF(Замеры!J171=0," ", Замеры!J171)</f>
        <v xml:space="preserve"> </v>
      </c>
      <c r="D177" s="29" t="str">
        <f>IF(Замеры!AD171=0, " ", Замеры!AB171)</f>
        <v xml:space="preserve"> </v>
      </c>
      <c r="E177" s="29" t="str">
        <f>CONCATENATE(Замеры!T171,Замеры!W171,Замеры!V171)</f>
        <v xml:space="preserve"> </v>
      </c>
      <c r="F177" s="30" t="str">
        <f>IF(Замеры!AD171=0," ","---")</f>
        <v xml:space="preserve"> </v>
      </c>
      <c r="G177" s="31" t="str">
        <f>IF(Замеры!AD171=0," ",Замеры!L171)</f>
        <v xml:space="preserve"> </v>
      </c>
      <c r="H177" s="31" t="str">
        <f>CONCATENATE(Замеры!AO171,Замеры!AE171,Замеры!AP171)</f>
        <v>0 0</v>
      </c>
      <c r="I177" s="29" t="str">
        <f>CONCATENATE(Замеры!AM171,Замеры!AE171,Замеры!AN171)</f>
        <v>0 0</v>
      </c>
      <c r="J177" s="31" t="str">
        <f>IF(Замеры!AD171=0," ",G177*2.55)</f>
        <v xml:space="preserve"> </v>
      </c>
      <c r="K177" s="29" t="str">
        <f>IF(Замеры!AD171=0," ",Замеры!AK171)</f>
        <v xml:space="preserve"> </v>
      </c>
      <c r="L177" s="29" t="str">
        <f>IF(Замеры!AD171=0," ",Замеры!AL171)</f>
        <v xml:space="preserve"> </v>
      </c>
      <c r="M177" s="29" t="str">
        <f>IF(Замеры!AD171=0," ",0.1)</f>
        <v xml:space="preserve"> </v>
      </c>
      <c r="N177" s="29" t="str">
        <f>IF(Замеры!AD171=0," ",Замеры!AD171)</f>
        <v xml:space="preserve"> </v>
      </c>
      <c r="O177" s="29" t="str">
        <f>Замеры!AE171</f>
        <v xml:space="preserve"> </v>
      </c>
      <c r="P177" s="29" t="str">
        <f>Замеры!AF171</f>
        <v xml:space="preserve"> </v>
      </c>
      <c r="Q177" s="29" t="str">
        <f>IF(Замеры!AD171=0," ","+")</f>
        <v xml:space="preserve"> </v>
      </c>
      <c r="R177" s="32">
        <f>Замеры!AC171</f>
        <v>0</v>
      </c>
      <c r="W177" s="33" t="e">
        <f t="shared" si="4"/>
        <v>#VALUE!</v>
      </c>
      <c r="X177" s="31" t="s">
        <v>72</v>
      </c>
      <c r="Y177" s="33" t="e">
        <f t="shared" si="5"/>
        <v>#VALUE!</v>
      </c>
      <c r="Z177" s="32"/>
    </row>
    <row r="178" spans="1:26" x14ac:dyDescent="0.3">
      <c r="A178" s="35">
        <f>IF(Замеры!B172=0, " ", Замеры!B172)</f>
        <v>169</v>
      </c>
      <c r="B178" s="37" t="str">
        <f>CONCATENATE(Замеры!D172,Замеры!F172)</f>
        <v>Группа от QF</v>
      </c>
      <c r="C178" s="35" t="str">
        <f>IF(Замеры!J172=0," ", Замеры!J172)</f>
        <v xml:space="preserve"> </v>
      </c>
      <c r="D178" s="29" t="str">
        <f>IF(Замеры!AD172=0, " ", Замеры!AB172)</f>
        <v xml:space="preserve"> </v>
      </c>
      <c r="E178" s="29" t="str">
        <f>CONCATENATE(Замеры!T172,Замеры!W172,Замеры!V172)</f>
        <v xml:space="preserve"> </v>
      </c>
      <c r="F178" s="30" t="str">
        <f>IF(Замеры!AD172=0," ","---")</f>
        <v xml:space="preserve"> </v>
      </c>
      <c r="G178" s="31" t="str">
        <f>IF(Замеры!AD172=0," ",Замеры!L172)</f>
        <v xml:space="preserve"> </v>
      </c>
      <c r="H178" s="31" t="str">
        <f>CONCATENATE(Замеры!AO172,Замеры!AE172,Замеры!AP172)</f>
        <v>0 0</v>
      </c>
      <c r="I178" s="29" t="str">
        <f>CONCATENATE(Замеры!AM172,Замеры!AE172,Замеры!AN172)</f>
        <v>0 0</v>
      </c>
      <c r="J178" s="31" t="str">
        <f>IF(Замеры!AD172=0," ",G178*2.55)</f>
        <v xml:space="preserve"> </v>
      </c>
      <c r="K178" s="29" t="str">
        <f>IF(Замеры!AD172=0," ",Замеры!AK172)</f>
        <v xml:space="preserve"> </v>
      </c>
      <c r="L178" s="29" t="str">
        <f>IF(Замеры!AD172=0," ",Замеры!AL172)</f>
        <v xml:space="preserve"> </v>
      </c>
      <c r="M178" s="29" t="str">
        <f>IF(Замеры!AD172=0," ",0.1)</f>
        <v xml:space="preserve"> </v>
      </c>
      <c r="N178" s="29" t="str">
        <f>IF(Замеры!AD172=0," ",Замеры!AD172)</f>
        <v xml:space="preserve"> </v>
      </c>
      <c r="O178" s="29" t="str">
        <f>Замеры!AE172</f>
        <v xml:space="preserve"> </v>
      </c>
      <c r="P178" s="29" t="str">
        <f>Замеры!AF172</f>
        <v xml:space="preserve"> </v>
      </c>
      <c r="Q178" s="29" t="str">
        <f>IF(Замеры!AD172=0," ","+")</f>
        <v xml:space="preserve"> </v>
      </c>
      <c r="R178" s="32">
        <f>Замеры!AC172</f>
        <v>0</v>
      </c>
      <c r="W178" s="33" t="e">
        <f t="shared" si="4"/>
        <v>#VALUE!</v>
      </c>
      <c r="X178" s="31" t="s">
        <v>72</v>
      </c>
      <c r="Y178" s="33" t="e">
        <f t="shared" si="5"/>
        <v>#VALUE!</v>
      </c>
      <c r="Z178" s="32"/>
    </row>
    <row r="179" spans="1:26" x14ac:dyDescent="0.3">
      <c r="A179" s="35">
        <f>IF(Замеры!B173=0, " ", Замеры!B173)</f>
        <v>170</v>
      </c>
      <c r="B179" s="37" t="str">
        <f>CONCATENATE(Замеры!D173,Замеры!F173)</f>
        <v>Группа от QF</v>
      </c>
      <c r="C179" s="35" t="str">
        <f>IF(Замеры!J173=0," ", Замеры!J173)</f>
        <v xml:space="preserve"> </v>
      </c>
      <c r="D179" s="29" t="str">
        <f>IF(Замеры!AD173=0, " ", Замеры!AB173)</f>
        <v xml:space="preserve"> </v>
      </c>
      <c r="E179" s="29" t="str">
        <f>CONCATENATE(Замеры!T173,Замеры!W173,Замеры!V173)</f>
        <v xml:space="preserve"> </v>
      </c>
      <c r="F179" s="30" t="str">
        <f>IF(Замеры!AD173=0," ","---")</f>
        <v xml:space="preserve"> </v>
      </c>
      <c r="G179" s="31" t="str">
        <f>IF(Замеры!AD173=0," ",Замеры!L173)</f>
        <v xml:space="preserve"> </v>
      </c>
      <c r="H179" s="31" t="str">
        <f>CONCATENATE(Замеры!AO173,Замеры!AE173,Замеры!AP173)</f>
        <v>0 0</v>
      </c>
      <c r="I179" s="29" t="str">
        <f>CONCATENATE(Замеры!AM173,Замеры!AE173,Замеры!AN173)</f>
        <v>0 0</v>
      </c>
      <c r="J179" s="31" t="str">
        <f>IF(Замеры!AD173=0," ",G179*2.55)</f>
        <v xml:space="preserve"> </v>
      </c>
      <c r="K179" s="29" t="str">
        <f>IF(Замеры!AD173=0," ",Замеры!AK173)</f>
        <v xml:space="preserve"> </v>
      </c>
      <c r="L179" s="29" t="str">
        <f>IF(Замеры!AD173=0," ",Замеры!AL173)</f>
        <v xml:space="preserve"> </v>
      </c>
      <c r="M179" s="29" t="str">
        <f>IF(Замеры!AD173=0," ",0.1)</f>
        <v xml:space="preserve"> </v>
      </c>
      <c r="N179" s="29" t="str">
        <f>IF(Замеры!AD173=0," ",Замеры!AD173)</f>
        <v xml:space="preserve"> </v>
      </c>
      <c r="O179" s="29" t="str">
        <f>Замеры!AE173</f>
        <v xml:space="preserve"> </v>
      </c>
      <c r="P179" s="29" t="str">
        <f>Замеры!AF173</f>
        <v xml:space="preserve"> </v>
      </c>
      <c r="Q179" s="29" t="str">
        <f>IF(Замеры!AD173=0," ","+")</f>
        <v xml:space="preserve"> </v>
      </c>
      <c r="R179" s="32">
        <f>Замеры!AC173</f>
        <v>0</v>
      </c>
      <c r="W179" s="33" t="e">
        <f t="shared" si="4"/>
        <v>#VALUE!</v>
      </c>
      <c r="X179" s="31" t="s">
        <v>72</v>
      </c>
      <c r="Y179" s="33" t="e">
        <f t="shared" si="5"/>
        <v>#VALUE!</v>
      </c>
      <c r="Z179" s="32"/>
    </row>
    <row r="180" spans="1:26" x14ac:dyDescent="0.3">
      <c r="A180" s="35">
        <f>IF(Замеры!B174=0, " ", Замеры!B174)</f>
        <v>171</v>
      </c>
      <c r="B180" s="37" t="str">
        <f>CONCATENATE(Замеры!D174,Замеры!F174)</f>
        <v>Группа от QF</v>
      </c>
      <c r="C180" s="35" t="str">
        <f>IF(Замеры!J174=0," ", Замеры!J174)</f>
        <v xml:space="preserve"> </v>
      </c>
      <c r="D180" s="29" t="str">
        <f>IF(Замеры!AD174=0, " ", Замеры!AB174)</f>
        <v xml:space="preserve"> </v>
      </c>
      <c r="E180" s="29" t="str">
        <f>CONCATENATE(Замеры!T174,Замеры!W174,Замеры!V174)</f>
        <v xml:space="preserve"> </v>
      </c>
      <c r="F180" s="30" t="str">
        <f>IF(Замеры!AD174=0," ","---")</f>
        <v xml:space="preserve"> </v>
      </c>
      <c r="G180" s="31" t="str">
        <f>IF(Замеры!AD174=0," ",Замеры!L174)</f>
        <v xml:space="preserve"> </v>
      </c>
      <c r="H180" s="31" t="str">
        <f>CONCATENATE(Замеры!AO174,Замеры!AE174,Замеры!AP174)</f>
        <v>0 0</v>
      </c>
      <c r="I180" s="29" t="str">
        <f>CONCATENATE(Замеры!AM174,Замеры!AE174,Замеры!AN174)</f>
        <v>0 0</v>
      </c>
      <c r="J180" s="31" t="str">
        <f>IF(Замеры!AD174=0," ",G180*2.55)</f>
        <v xml:space="preserve"> </v>
      </c>
      <c r="K180" s="29" t="str">
        <f>IF(Замеры!AD174=0," ",Замеры!AK174)</f>
        <v xml:space="preserve"> </v>
      </c>
      <c r="L180" s="29" t="str">
        <f>IF(Замеры!AD174=0," ",Замеры!AL174)</f>
        <v xml:space="preserve"> </v>
      </c>
      <c r="M180" s="29" t="str">
        <f>IF(Замеры!AD174=0," ",0.1)</f>
        <v xml:space="preserve"> </v>
      </c>
      <c r="N180" s="29" t="str">
        <f>IF(Замеры!AD174=0," ",Замеры!AD174)</f>
        <v xml:space="preserve"> </v>
      </c>
      <c r="O180" s="29" t="str">
        <f>Замеры!AE174</f>
        <v xml:space="preserve"> </v>
      </c>
      <c r="P180" s="29" t="str">
        <f>Замеры!AF174</f>
        <v xml:space="preserve"> </v>
      </c>
      <c r="Q180" s="29" t="str">
        <f>IF(Замеры!AD174=0," ","+")</f>
        <v xml:space="preserve"> </v>
      </c>
      <c r="R180" s="32">
        <f>Замеры!AC174</f>
        <v>0</v>
      </c>
      <c r="W180" s="33" t="e">
        <f t="shared" si="4"/>
        <v>#VALUE!</v>
      </c>
      <c r="X180" s="31" t="s">
        <v>72</v>
      </c>
      <c r="Y180" s="33" t="e">
        <f t="shared" si="5"/>
        <v>#VALUE!</v>
      </c>
      <c r="Z180" s="32"/>
    </row>
    <row r="181" spans="1:26" x14ac:dyDescent="0.3">
      <c r="A181" s="35">
        <f>IF(Замеры!B175=0, " ", Замеры!B175)</f>
        <v>172</v>
      </c>
      <c r="B181" s="37" t="str">
        <f>CONCATENATE(Замеры!D175,Замеры!F175)</f>
        <v>Группа от QF</v>
      </c>
      <c r="C181" s="35" t="str">
        <f>IF(Замеры!J175=0," ", Замеры!J175)</f>
        <v xml:space="preserve"> </v>
      </c>
      <c r="D181" s="29" t="str">
        <f>IF(Замеры!AD175=0, " ", Замеры!AB175)</f>
        <v xml:space="preserve"> </v>
      </c>
      <c r="E181" s="29" t="str">
        <f>CONCATENATE(Замеры!T175,Замеры!W175,Замеры!V175)</f>
        <v xml:space="preserve"> </v>
      </c>
      <c r="F181" s="30" t="str">
        <f>IF(Замеры!AD175=0," ","---")</f>
        <v xml:space="preserve"> </v>
      </c>
      <c r="G181" s="31" t="str">
        <f>IF(Замеры!AD175=0," ",Замеры!L175)</f>
        <v xml:space="preserve"> </v>
      </c>
      <c r="H181" s="31" t="str">
        <f>CONCATENATE(Замеры!AO175,Замеры!AE175,Замеры!AP175)</f>
        <v>0 0</v>
      </c>
      <c r="I181" s="29" t="str">
        <f>CONCATENATE(Замеры!AM175,Замеры!AE175,Замеры!AN175)</f>
        <v>0 0</v>
      </c>
      <c r="J181" s="31" t="str">
        <f>IF(Замеры!AD175=0," ",G181*2.55)</f>
        <v xml:space="preserve"> </v>
      </c>
      <c r="K181" s="29" t="str">
        <f>IF(Замеры!AD175=0," ",Замеры!AK175)</f>
        <v xml:space="preserve"> </v>
      </c>
      <c r="L181" s="29" t="str">
        <f>IF(Замеры!AD175=0," ",Замеры!AL175)</f>
        <v xml:space="preserve"> </v>
      </c>
      <c r="M181" s="29" t="str">
        <f>IF(Замеры!AD175=0," ",0.1)</f>
        <v xml:space="preserve"> </v>
      </c>
      <c r="N181" s="29" t="str">
        <f>IF(Замеры!AD175=0," ",Замеры!AD175)</f>
        <v xml:space="preserve"> </v>
      </c>
      <c r="O181" s="29" t="str">
        <f>Замеры!AE175</f>
        <v xml:space="preserve"> </v>
      </c>
      <c r="P181" s="29" t="str">
        <f>Замеры!AF175</f>
        <v xml:space="preserve"> </v>
      </c>
      <c r="Q181" s="29" t="str">
        <f>IF(Замеры!AD175=0," ","+")</f>
        <v xml:space="preserve"> </v>
      </c>
      <c r="R181" s="32">
        <f>Замеры!AC175</f>
        <v>0</v>
      </c>
      <c r="W181" s="33" t="e">
        <f t="shared" si="4"/>
        <v>#VALUE!</v>
      </c>
      <c r="X181" s="31" t="s">
        <v>72</v>
      </c>
      <c r="Y181" s="33" t="e">
        <f t="shared" si="5"/>
        <v>#VALUE!</v>
      </c>
      <c r="Z181" s="32"/>
    </row>
    <row r="182" spans="1:26" x14ac:dyDescent="0.3">
      <c r="A182" s="35">
        <f>IF(Замеры!B176=0, " ", Замеры!B176)</f>
        <v>173</v>
      </c>
      <c r="B182" s="37" t="str">
        <f>CONCATENATE(Замеры!D176,Замеры!F176)</f>
        <v>Группа от QF</v>
      </c>
      <c r="C182" s="35" t="str">
        <f>IF(Замеры!J176=0," ", Замеры!J176)</f>
        <v xml:space="preserve"> </v>
      </c>
      <c r="D182" s="29" t="str">
        <f>IF(Замеры!AD176=0, " ", Замеры!AB176)</f>
        <v xml:space="preserve"> </v>
      </c>
      <c r="E182" s="29" t="str">
        <f>CONCATENATE(Замеры!T176,Замеры!W176,Замеры!V176)</f>
        <v xml:space="preserve"> </v>
      </c>
      <c r="F182" s="30" t="str">
        <f>IF(Замеры!AD176=0," ","---")</f>
        <v xml:space="preserve"> </v>
      </c>
      <c r="G182" s="31" t="str">
        <f>IF(Замеры!AD176=0," ",Замеры!L176)</f>
        <v xml:space="preserve"> </v>
      </c>
      <c r="H182" s="31" t="str">
        <f>CONCATENATE(Замеры!AO176,Замеры!AE176,Замеры!AP176)</f>
        <v>0 0</v>
      </c>
      <c r="I182" s="29" t="str">
        <f>CONCATENATE(Замеры!AM176,Замеры!AE176,Замеры!AN176)</f>
        <v>0 0</v>
      </c>
      <c r="J182" s="31" t="str">
        <f>IF(Замеры!AD176=0," ",G182*2.55)</f>
        <v xml:space="preserve"> </v>
      </c>
      <c r="K182" s="29" t="str">
        <f>IF(Замеры!AD176=0," ",Замеры!AK176)</f>
        <v xml:space="preserve"> </v>
      </c>
      <c r="L182" s="29" t="str">
        <f>IF(Замеры!AD176=0," ",Замеры!AL176)</f>
        <v xml:space="preserve"> </v>
      </c>
      <c r="M182" s="29" t="str">
        <f>IF(Замеры!AD176=0," ",0.1)</f>
        <v xml:space="preserve"> </v>
      </c>
      <c r="N182" s="29" t="str">
        <f>IF(Замеры!AD176=0," ",Замеры!AD176)</f>
        <v xml:space="preserve"> </v>
      </c>
      <c r="O182" s="29" t="str">
        <f>Замеры!AE176</f>
        <v xml:space="preserve"> </v>
      </c>
      <c r="P182" s="29" t="str">
        <f>Замеры!AF176</f>
        <v xml:space="preserve"> </v>
      </c>
      <c r="Q182" s="29" t="str">
        <f>IF(Замеры!AD176=0," ","+")</f>
        <v xml:space="preserve"> </v>
      </c>
      <c r="R182" s="32">
        <f>Замеры!AC176</f>
        <v>0</v>
      </c>
      <c r="W182" s="33" t="e">
        <f t="shared" si="4"/>
        <v>#VALUE!</v>
      </c>
      <c r="X182" s="31" t="s">
        <v>72</v>
      </c>
      <c r="Y182" s="33" t="e">
        <f t="shared" si="5"/>
        <v>#VALUE!</v>
      </c>
      <c r="Z182" s="32"/>
    </row>
    <row r="183" spans="1:26" x14ac:dyDescent="0.3">
      <c r="A183" s="35">
        <f>IF(Замеры!B177=0, " ", Замеры!B177)</f>
        <v>174</v>
      </c>
      <c r="B183" s="37" t="str">
        <f>CONCATENATE(Замеры!D177,Замеры!F177)</f>
        <v>Группа от QF</v>
      </c>
      <c r="C183" s="35" t="str">
        <f>IF(Замеры!J177=0," ", Замеры!J177)</f>
        <v xml:space="preserve"> </v>
      </c>
      <c r="D183" s="29" t="str">
        <f>IF(Замеры!AD177=0, " ", Замеры!AB177)</f>
        <v xml:space="preserve"> </v>
      </c>
      <c r="E183" s="29" t="str">
        <f>CONCATENATE(Замеры!T177,Замеры!W177,Замеры!V177)</f>
        <v xml:space="preserve"> </v>
      </c>
      <c r="F183" s="30" t="str">
        <f>IF(Замеры!AD177=0," ","---")</f>
        <v xml:space="preserve"> </v>
      </c>
      <c r="G183" s="31" t="str">
        <f>IF(Замеры!AD177=0," ",Замеры!L177)</f>
        <v xml:space="preserve"> </v>
      </c>
      <c r="H183" s="31" t="str">
        <f>CONCATENATE(Замеры!AO177,Замеры!AE177,Замеры!AP177)</f>
        <v>0 0</v>
      </c>
      <c r="I183" s="29" t="str">
        <f>CONCATENATE(Замеры!AM177,Замеры!AE177,Замеры!AN177)</f>
        <v>0 0</v>
      </c>
      <c r="J183" s="31" t="str">
        <f>IF(Замеры!AD177=0," ",G183*2.55)</f>
        <v xml:space="preserve"> </v>
      </c>
      <c r="K183" s="29" t="str">
        <f>IF(Замеры!AD177=0," ",Замеры!AK177)</f>
        <v xml:space="preserve"> </v>
      </c>
      <c r="L183" s="29" t="str">
        <f>IF(Замеры!AD177=0," ",Замеры!AL177)</f>
        <v xml:space="preserve"> </v>
      </c>
      <c r="M183" s="29" t="str">
        <f>IF(Замеры!AD177=0," ",0.1)</f>
        <v xml:space="preserve"> </v>
      </c>
      <c r="N183" s="29" t="str">
        <f>IF(Замеры!AD177=0," ",Замеры!AD177)</f>
        <v xml:space="preserve"> </v>
      </c>
      <c r="O183" s="29" t="str">
        <f>Замеры!AE177</f>
        <v xml:space="preserve"> </v>
      </c>
      <c r="P183" s="29" t="str">
        <f>Замеры!AF177</f>
        <v xml:space="preserve"> </v>
      </c>
      <c r="Q183" s="29" t="str">
        <f>IF(Замеры!AD177=0," ","+")</f>
        <v xml:space="preserve"> </v>
      </c>
      <c r="R183" s="32">
        <f>Замеры!AC177</f>
        <v>0</v>
      </c>
      <c r="W183" s="33" t="e">
        <f t="shared" si="4"/>
        <v>#VALUE!</v>
      </c>
      <c r="X183" s="31" t="s">
        <v>72</v>
      </c>
      <c r="Y183" s="33" t="e">
        <f t="shared" si="5"/>
        <v>#VALUE!</v>
      </c>
      <c r="Z183" s="32"/>
    </row>
    <row r="184" spans="1:26" x14ac:dyDescent="0.3">
      <c r="A184" s="35">
        <f>IF(Замеры!B178=0, " ", Замеры!B178)</f>
        <v>175</v>
      </c>
      <c r="B184" s="37" t="str">
        <f>CONCATENATE(Замеры!D178,Замеры!F178)</f>
        <v>Группа от QF</v>
      </c>
      <c r="C184" s="35" t="str">
        <f>IF(Замеры!J178=0," ", Замеры!J178)</f>
        <v xml:space="preserve"> </v>
      </c>
      <c r="D184" s="29" t="str">
        <f>IF(Замеры!AD178=0, " ", Замеры!AB178)</f>
        <v xml:space="preserve"> </v>
      </c>
      <c r="E184" s="29" t="str">
        <f>CONCATENATE(Замеры!T178,Замеры!W178,Замеры!V178)</f>
        <v xml:space="preserve"> </v>
      </c>
      <c r="F184" s="30" t="str">
        <f>IF(Замеры!AD178=0," ","---")</f>
        <v xml:space="preserve"> </v>
      </c>
      <c r="G184" s="31" t="str">
        <f>IF(Замеры!AD178=0," ",Замеры!L178)</f>
        <v xml:space="preserve"> </v>
      </c>
      <c r="H184" s="31" t="str">
        <f>CONCATENATE(Замеры!AO178,Замеры!AE178,Замеры!AP178)</f>
        <v>0 0</v>
      </c>
      <c r="I184" s="29" t="str">
        <f>CONCATENATE(Замеры!AM178,Замеры!AE178,Замеры!AN178)</f>
        <v>0 0</v>
      </c>
      <c r="J184" s="31" t="str">
        <f>IF(Замеры!AD178=0," ",G184*2.55)</f>
        <v xml:space="preserve"> </v>
      </c>
      <c r="K184" s="29" t="str">
        <f>IF(Замеры!AD178=0," ",Замеры!AK178)</f>
        <v xml:space="preserve"> </v>
      </c>
      <c r="L184" s="29" t="str">
        <f>IF(Замеры!AD178=0," ",Замеры!AL178)</f>
        <v xml:space="preserve"> </v>
      </c>
      <c r="M184" s="29" t="str">
        <f>IF(Замеры!AD178=0," ",0.1)</f>
        <v xml:space="preserve"> </v>
      </c>
      <c r="N184" s="29" t="str">
        <f>IF(Замеры!AD178=0," ",Замеры!AD178)</f>
        <v xml:space="preserve"> </v>
      </c>
      <c r="O184" s="29" t="str">
        <f>Замеры!AE178</f>
        <v xml:space="preserve"> </v>
      </c>
      <c r="P184" s="29" t="str">
        <f>Замеры!AF178</f>
        <v xml:space="preserve"> </v>
      </c>
      <c r="Q184" s="29" t="str">
        <f>IF(Замеры!AD178=0," ","+")</f>
        <v xml:space="preserve"> </v>
      </c>
      <c r="R184" s="32">
        <f>Замеры!AC178</f>
        <v>0</v>
      </c>
      <c r="W184" s="33" t="e">
        <f t="shared" si="4"/>
        <v>#VALUE!</v>
      </c>
      <c r="X184" s="31" t="s">
        <v>72</v>
      </c>
      <c r="Y184" s="33" t="e">
        <f t="shared" si="5"/>
        <v>#VALUE!</v>
      </c>
      <c r="Z184" s="32"/>
    </row>
    <row r="185" spans="1:26" x14ac:dyDescent="0.3">
      <c r="A185" s="35">
        <f>IF(Замеры!B179=0, " ", Замеры!B179)</f>
        <v>176</v>
      </c>
      <c r="B185" s="37" t="str">
        <f>CONCATENATE(Замеры!D179,Замеры!F179)</f>
        <v>Группа от QF</v>
      </c>
      <c r="C185" s="35" t="str">
        <f>IF(Замеры!J179=0," ", Замеры!J179)</f>
        <v xml:space="preserve"> </v>
      </c>
      <c r="D185" s="29" t="str">
        <f>IF(Замеры!AD179=0, " ", Замеры!AB179)</f>
        <v xml:space="preserve"> </v>
      </c>
      <c r="E185" s="29" t="str">
        <f>CONCATENATE(Замеры!T179,Замеры!W179,Замеры!V179)</f>
        <v xml:space="preserve"> </v>
      </c>
      <c r="F185" s="30" t="str">
        <f>IF(Замеры!AD179=0," ","---")</f>
        <v xml:space="preserve"> </v>
      </c>
      <c r="G185" s="31" t="str">
        <f>IF(Замеры!AD179=0," ",Замеры!L179)</f>
        <v xml:space="preserve"> </v>
      </c>
      <c r="H185" s="31" t="str">
        <f>CONCATENATE(Замеры!AO179,Замеры!AE179,Замеры!AP179)</f>
        <v>0 0</v>
      </c>
      <c r="I185" s="29" t="str">
        <f>CONCATENATE(Замеры!AM179,Замеры!AE179,Замеры!AN179)</f>
        <v>0 0</v>
      </c>
      <c r="J185" s="31" t="str">
        <f>IF(Замеры!AD179=0," ",G185*2.55)</f>
        <v xml:space="preserve"> </v>
      </c>
      <c r="K185" s="29" t="str">
        <f>IF(Замеры!AD179=0," ",Замеры!AK179)</f>
        <v xml:space="preserve"> </v>
      </c>
      <c r="L185" s="29" t="str">
        <f>IF(Замеры!AD179=0," ",Замеры!AL179)</f>
        <v xml:space="preserve"> </v>
      </c>
      <c r="M185" s="29" t="str">
        <f>IF(Замеры!AD179=0," ",0.1)</f>
        <v xml:space="preserve"> </v>
      </c>
      <c r="N185" s="29" t="str">
        <f>IF(Замеры!AD179=0," ",Замеры!AD179)</f>
        <v xml:space="preserve"> </v>
      </c>
      <c r="O185" s="29" t="str">
        <f>Замеры!AE179</f>
        <v xml:space="preserve"> </v>
      </c>
      <c r="P185" s="29" t="str">
        <f>Замеры!AF179</f>
        <v xml:space="preserve"> </v>
      </c>
      <c r="Q185" s="29" t="str">
        <f>IF(Замеры!AD179=0," ","+")</f>
        <v xml:space="preserve"> </v>
      </c>
      <c r="R185" s="32">
        <f>Замеры!AC179</f>
        <v>0</v>
      </c>
      <c r="W185" s="33" t="e">
        <f t="shared" si="4"/>
        <v>#VALUE!</v>
      </c>
      <c r="X185" s="31" t="s">
        <v>72</v>
      </c>
      <c r="Y185" s="33" t="e">
        <f t="shared" si="5"/>
        <v>#VALUE!</v>
      </c>
      <c r="Z185" s="32"/>
    </row>
    <row r="186" spans="1:26" x14ac:dyDescent="0.3">
      <c r="A186" s="35">
        <f>IF(Замеры!B180=0, " ", Замеры!B180)</f>
        <v>177</v>
      </c>
      <c r="B186" s="37" t="str">
        <f>CONCATENATE(Замеры!D180,Замеры!F180)</f>
        <v>Группа от QF</v>
      </c>
      <c r="C186" s="35" t="str">
        <f>IF(Замеры!J180=0," ", Замеры!J180)</f>
        <v xml:space="preserve"> </v>
      </c>
      <c r="D186" s="29" t="str">
        <f>IF(Замеры!AD180=0, " ", Замеры!AB180)</f>
        <v xml:space="preserve"> </v>
      </c>
      <c r="E186" s="29" t="str">
        <f>CONCATENATE(Замеры!T180,Замеры!W180,Замеры!V180)</f>
        <v xml:space="preserve"> </v>
      </c>
      <c r="F186" s="30" t="str">
        <f>IF(Замеры!AD180=0," ","---")</f>
        <v xml:space="preserve"> </v>
      </c>
      <c r="G186" s="31" t="str">
        <f>IF(Замеры!AD180=0," ",Замеры!L180)</f>
        <v xml:space="preserve"> </v>
      </c>
      <c r="H186" s="31" t="str">
        <f>CONCATENATE(Замеры!AO180,Замеры!AE180,Замеры!AP180)</f>
        <v>0 0</v>
      </c>
      <c r="I186" s="29" t="str">
        <f>CONCATENATE(Замеры!AM180,Замеры!AE180,Замеры!AN180)</f>
        <v>0 0</v>
      </c>
      <c r="J186" s="31" t="str">
        <f>IF(Замеры!AD180=0," ",G186*2.55)</f>
        <v xml:space="preserve"> </v>
      </c>
      <c r="K186" s="29" t="str">
        <f>IF(Замеры!AD180=0," ",Замеры!AK180)</f>
        <v xml:space="preserve"> </v>
      </c>
      <c r="L186" s="29" t="str">
        <f>IF(Замеры!AD180=0," ",Замеры!AL180)</f>
        <v xml:space="preserve"> </v>
      </c>
      <c r="M186" s="29" t="str">
        <f>IF(Замеры!AD180=0," ",0.1)</f>
        <v xml:space="preserve"> </v>
      </c>
      <c r="N186" s="29" t="str">
        <f>IF(Замеры!AD180=0," ",Замеры!AD180)</f>
        <v xml:space="preserve"> </v>
      </c>
      <c r="O186" s="29" t="str">
        <f>Замеры!AE180</f>
        <v xml:space="preserve"> </v>
      </c>
      <c r="P186" s="29" t="str">
        <f>Замеры!AF180</f>
        <v xml:space="preserve"> </v>
      </c>
      <c r="Q186" s="29" t="str">
        <f>IF(Замеры!AD180=0," ","+")</f>
        <v xml:space="preserve"> </v>
      </c>
      <c r="R186" s="32">
        <f>Замеры!AC180</f>
        <v>0</v>
      </c>
      <c r="W186" s="33" t="e">
        <f t="shared" si="4"/>
        <v>#VALUE!</v>
      </c>
      <c r="X186" s="31" t="s">
        <v>72</v>
      </c>
      <c r="Y186" s="33" t="e">
        <f t="shared" si="5"/>
        <v>#VALUE!</v>
      </c>
      <c r="Z186" s="32"/>
    </row>
    <row r="187" spans="1:26" x14ac:dyDescent="0.3">
      <c r="A187" s="35">
        <f>IF(Замеры!B181=0, " ", Замеры!B181)</f>
        <v>178</v>
      </c>
      <c r="B187" s="37" t="str">
        <f>CONCATENATE(Замеры!D181,Замеры!F181)</f>
        <v>Группа от QF</v>
      </c>
      <c r="C187" s="35" t="str">
        <f>IF(Замеры!J181=0," ", Замеры!J181)</f>
        <v xml:space="preserve"> </v>
      </c>
      <c r="D187" s="29" t="str">
        <f>IF(Замеры!AD181=0, " ", Замеры!AB181)</f>
        <v xml:space="preserve"> </v>
      </c>
      <c r="E187" s="29" t="str">
        <f>CONCATENATE(Замеры!T181,Замеры!W181,Замеры!V181)</f>
        <v xml:space="preserve"> </v>
      </c>
      <c r="F187" s="30" t="str">
        <f>IF(Замеры!AD181=0," ","---")</f>
        <v xml:space="preserve"> </v>
      </c>
      <c r="G187" s="31" t="str">
        <f>IF(Замеры!AD181=0," ",Замеры!L181)</f>
        <v xml:space="preserve"> </v>
      </c>
      <c r="H187" s="31" t="str">
        <f>CONCATENATE(Замеры!AO181,Замеры!AE181,Замеры!AP181)</f>
        <v>0 0</v>
      </c>
      <c r="I187" s="29" t="str">
        <f>CONCATENATE(Замеры!AM181,Замеры!AE181,Замеры!AN181)</f>
        <v>0 0</v>
      </c>
      <c r="J187" s="31" t="str">
        <f>IF(Замеры!AD181=0," ",G187*2.55)</f>
        <v xml:space="preserve"> </v>
      </c>
      <c r="K187" s="29" t="str">
        <f>IF(Замеры!AD181=0," ",Замеры!AK181)</f>
        <v xml:space="preserve"> </v>
      </c>
      <c r="L187" s="29" t="str">
        <f>IF(Замеры!AD181=0," ",Замеры!AL181)</f>
        <v xml:space="preserve"> </v>
      </c>
      <c r="M187" s="29" t="str">
        <f>IF(Замеры!AD181=0," ",0.1)</f>
        <v xml:space="preserve"> </v>
      </c>
      <c r="N187" s="29" t="str">
        <f>IF(Замеры!AD181=0," ",Замеры!AD181)</f>
        <v xml:space="preserve"> </v>
      </c>
      <c r="O187" s="29" t="str">
        <f>Замеры!AE181</f>
        <v xml:space="preserve"> </v>
      </c>
      <c r="P187" s="29" t="str">
        <f>Замеры!AF181</f>
        <v xml:space="preserve"> </v>
      </c>
      <c r="Q187" s="29" t="str">
        <f>IF(Замеры!AD181=0," ","+")</f>
        <v xml:space="preserve"> </v>
      </c>
      <c r="R187" s="32">
        <f>Замеры!AC181</f>
        <v>0</v>
      </c>
      <c r="W187" s="33" t="e">
        <f t="shared" si="4"/>
        <v>#VALUE!</v>
      </c>
      <c r="X187" s="31" t="s">
        <v>72</v>
      </c>
      <c r="Y187" s="33" t="e">
        <f t="shared" si="5"/>
        <v>#VALUE!</v>
      </c>
      <c r="Z187" s="32"/>
    </row>
    <row r="188" spans="1:26" x14ac:dyDescent="0.3">
      <c r="A188" s="35">
        <f>IF(Замеры!B182=0, " ", Замеры!B182)</f>
        <v>179</v>
      </c>
      <c r="B188" s="37" t="str">
        <f>CONCATENATE(Замеры!D182,Замеры!F182)</f>
        <v>Группа от QF</v>
      </c>
      <c r="C188" s="35" t="str">
        <f>IF(Замеры!J182=0," ", Замеры!J182)</f>
        <v xml:space="preserve"> </v>
      </c>
      <c r="D188" s="29" t="str">
        <f>IF(Замеры!AD182=0, " ", Замеры!AB182)</f>
        <v xml:space="preserve"> </v>
      </c>
      <c r="E188" s="29" t="str">
        <f>CONCATENATE(Замеры!T182,Замеры!W182,Замеры!V182)</f>
        <v xml:space="preserve"> </v>
      </c>
      <c r="F188" s="30" t="str">
        <f>IF(Замеры!AD182=0," ","---")</f>
        <v xml:space="preserve"> </v>
      </c>
      <c r="G188" s="31" t="str">
        <f>IF(Замеры!AD182=0," ",Замеры!L182)</f>
        <v xml:space="preserve"> </v>
      </c>
      <c r="H188" s="31" t="str">
        <f>CONCATENATE(Замеры!AO182,Замеры!AE182,Замеры!AP182)</f>
        <v>0 0</v>
      </c>
      <c r="I188" s="29" t="str">
        <f>CONCATENATE(Замеры!AM182,Замеры!AE182,Замеры!AN182)</f>
        <v>0 0</v>
      </c>
      <c r="J188" s="31" t="str">
        <f>IF(Замеры!AD182=0," ",G188*2.55)</f>
        <v xml:space="preserve"> </v>
      </c>
      <c r="K188" s="29" t="str">
        <f>IF(Замеры!AD182=0," ",Замеры!AK182)</f>
        <v xml:space="preserve"> </v>
      </c>
      <c r="L188" s="29" t="str">
        <f>IF(Замеры!AD182=0," ",Замеры!AL182)</f>
        <v xml:space="preserve"> </v>
      </c>
      <c r="M188" s="29" t="str">
        <f>IF(Замеры!AD182=0," ",0.1)</f>
        <v xml:space="preserve"> </v>
      </c>
      <c r="N188" s="29" t="str">
        <f>IF(Замеры!AD182=0," ",Замеры!AD182)</f>
        <v xml:space="preserve"> </v>
      </c>
      <c r="O188" s="29" t="str">
        <f>Замеры!AE182</f>
        <v xml:space="preserve"> </v>
      </c>
      <c r="P188" s="29" t="str">
        <f>Замеры!AF182</f>
        <v xml:space="preserve"> </v>
      </c>
      <c r="Q188" s="29" t="str">
        <f>IF(Замеры!AD182=0," ","+")</f>
        <v xml:space="preserve"> </v>
      </c>
      <c r="R188" s="32">
        <f>Замеры!AC182</f>
        <v>0</v>
      </c>
      <c r="W188" s="33" t="e">
        <f t="shared" si="4"/>
        <v>#VALUE!</v>
      </c>
      <c r="X188" s="31" t="s">
        <v>72</v>
      </c>
      <c r="Y188" s="33" t="e">
        <f t="shared" si="5"/>
        <v>#VALUE!</v>
      </c>
      <c r="Z188" s="32"/>
    </row>
    <row r="189" spans="1:26" x14ac:dyDescent="0.3">
      <c r="A189" s="35">
        <f>IF(Замеры!B183=0, " ", Замеры!B183)</f>
        <v>180</v>
      </c>
      <c r="B189" s="37" t="str">
        <f>CONCATENATE(Замеры!D183,Замеры!F183)</f>
        <v>Группа от QF</v>
      </c>
      <c r="C189" s="35" t="str">
        <f>IF(Замеры!J183=0," ", Замеры!J183)</f>
        <v xml:space="preserve"> </v>
      </c>
      <c r="D189" s="29" t="str">
        <f>IF(Замеры!AD183=0, " ", Замеры!AB183)</f>
        <v xml:space="preserve"> </v>
      </c>
      <c r="E189" s="29" t="str">
        <f>CONCATENATE(Замеры!T183,Замеры!W183,Замеры!V183)</f>
        <v xml:space="preserve"> </v>
      </c>
      <c r="F189" s="30" t="str">
        <f>IF(Замеры!AD183=0," ","---")</f>
        <v xml:space="preserve"> </v>
      </c>
      <c r="G189" s="31" t="str">
        <f>IF(Замеры!AD183=0," ",Замеры!L183)</f>
        <v xml:space="preserve"> </v>
      </c>
      <c r="H189" s="31" t="str">
        <f>CONCATENATE(Замеры!AO183,Замеры!AE183,Замеры!AP183)</f>
        <v>0 0</v>
      </c>
      <c r="I189" s="29" t="str">
        <f>CONCATENATE(Замеры!AM183,Замеры!AE183,Замеры!AN183)</f>
        <v>0 0</v>
      </c>
      <c r="J189" s="31" t="str">
        <f>IF(Замеры!AD183=0," ",G189*2.55)</f>
        <v xml:space="preserve"> </v>
      </c>
      <c r="K189" s="29" t="str">
        <f>IF(Замеры!AD183=0," ",Замеры!AK183)</f>
        <v xml:space="preserve"> </v>
      </c>
      <c r="L189" s="29" t="str">
        <f>IF(Замеры!AD183=0," ",Замеры!AL183)</f>
        <v xml:space="preserve"> </v>
      </c>
      <c r="M189" s="29" t="str">
        <f>IF(Замеры!AD183=0," ",0.1)</f>
        <v xml:space="preserve"> </v>
      </c>
      <c r="N189" s="29" t="str">
        <f>IF(Замеры!AD183=0," ",Замеры!AD183)</f>
        <v xml:space="preserve"> </v>
      </c>
      <c r="O189" s="29" t="str">
        <f>Замеры!AE183</f>
        <v xml:space="preserve"> </v>
      </c>
      <c r="P189" s="29" t="str">
        <f>Замеры!AF183</f>
        <v xml:space="preserve"> </v>
      </c>
      <c r="Q189" s="29" t="str">
        <f>IF(Замеры!AD183=0," ","+")</f>
        <v xml:space="preserve"> </v>
      </c>
      <c r="R189" s="32">
        <f>Замеры!AC183</f>
        <v>0</v>
      </c>
      <c r="W189" s="33" t="e">
        <f t="shared" si="4"/>
        <v>#VALUE!</v>
      </c>
      <c r="X189" s="31" t="s">
        <v>72</v>
      </c>
      <c r="Y189" s="33" t="e">
        <f t="shared" si="5"/>
        <v>#VALUE!</v>
      </c>
      <c r="Z189" s="32"/>
    </row>
    <row r="190" spans="1:26" x14ac:dyDescent="0.3">
      <c r="A190" s="35">
        <f>IF(Замеры!B184=0, " ", Замеры!B184)</f>
        <v>181</v>
      </c>
      <c r="B190" s="37" t="str">
        <f>CONCATENATE(Замеры!D184,Замеры!F184)</f>
        <v>Группа от QF</v>
      </c>
      <c r="C190" s="35" t="str">
        <f>IF(Замеры!J184=0," ", Замеры!J184)</f>
        <v xml:space="preserve"> </v>
      </c>
      <c r="D190" s="29" t="str">
        <f>IF(Замеры!AD184=0, " ", Замеры!AB184)</f>
        <v xml:space="preserve"> </v>
      </c>
      <c r="E190" s="29" t="str">
        <f>CONCATENATE(Замеры!T184,Замеры!W184,Замеры!V184)</f>
        <v xml:space="preserve"> </v>
      </c>
      <c r="F190" s="30" t="str">
        <f>IF(Замеры!AD184=0," ","---")</f>
        <v xml:space="preserve"> </v>
      </c>
      <c r="G190" s="31" t="str">
        <f>IF(Замеры!AD184=0," ",Замеры!L184)</f>
        <v xml:space="preserve"> </v>
      </c>
      <c r="H190" s="31" t="str">
        <f>CONCATENATE(Замеры!AO184,Замеры!AE184,Замеры!AP184)</f>
        <v>0 0</v>
      </c>
      <c r="I190" s="29" t="str">
        <f>CONCATENATE(Замеры!AM184,Замеры!AE184,Замеры!AN184)</f>
        <v>0 0</v>
      </c>
      <c r="J190" s="31" t="str">
        <f>IF(Замеры!AD184=0," ",G190*2.55)</f>
        <v xml:space="preserve"> </v>
      </c>
      <c r="K190" s="29" t="str">
        <f>IF(Замеры!AD184=0," ",Замеры!AK184)</f>
        <v xml:space="preserve"> </v>
      </c>
      <c r="L190" s="29" t="str">
        <f>IF(Замеры!AD184=0," ",Замеры!AL184)</f>
        <v xml:space="preserve"> </v>
      </c>
      <c r="M190" s="29" t="str">
        <f>IF(Замеры!AD184=0," ",0.1)</f>
        <v xml:space="preserve"> </v>
      </c>
      <c r="N190" s="29" t="str">
        <f>IF(Замеры!AD184=0," ",Замеры!AD184)</f>
        <v xml:space="preserve"> </v>
      </c>
      <c r="O190" s="29" t="str">
        <f>Замеры!AE184</f>
        <v xml:space="preserve"> </v>
      </c>
      <c r="P190" s="29" t="str">
        <f>Замеры!AF184</f>
        <v xml:space="preserve"> </v>
      </c>
      <c r="Q190" s="29" t="str">
        <f>IF(Замеры!AD184=0," ","+")</f>
        <v xml:space="preserve"> </v>
      </c>
      <c r="R190" s="32">
        <f>Замеры!AC184</f>
        <v>0</v>
      </c>
      <c r="W190" s="33" t="e">
        <f t="shared" si="4"/>
        <v>#VALUE!</v>
      </c>
      <c r="X190" s="31" t="s">
        <v>72</v>
      </c>
      <c r="Y190" s="33" t="e">
        <f t="shared" si="5"/>
        <v>#VALUE!</v>
      </c>
      <c r="Z190" s="32"/>
    </row>
    <row r="191" spans="1:26" x14ac:dyDescent="0.3">
      <c r="A191" s="35">
        <f>IF(Замеры!B185=0, " ", Замеры!B185)</f>
        <v>182</v>
      </c>
      <c r="B191" s="37" t="str">
        <f>CONCATENATE(Замеры!D185,Замеры!F185)</f>
        <v>Группа от QF</v>
      </c>
      <c r="C191" s="35" t="str">
        <f>IF(Замеры!J185=0," ", Замеры!J185)</f>
        <v xml:space="preserve"> </v>
      </c>
      <c r="D191" s="29" t="str">
        <f>IF(Замеры!AD185=0, " ", Замеры!AB185)</f>
        <v xml:space="preserve"> </v>
      </c>
      <c r="E191" s="29" t="str">
        <f>CONCATENATE(Замеры!T185,Замеры!W185,Замеры!V185)</f>
        <v xml:space="preserve"> </v>
      </c>
      <c r="F191" s="30" t="str">
        <f>IF(Замеры!AD185=0," ","---")</f>
        <v xml:space="preserve"> </v>
      </c>
      <c r="G191" s="31" t="str">
        <f>IF(Замеры!AD185=0," ",Замеры!L185)</f>
        <v xml:space="preserve"> </v>
      </c>
      <c r="H191" s="31" t="str">
        <f>CONCATENATE(Замеры!AO185,Замеры!AE185,Замеры!AP185)</f>
        <v>0 0</v>
      </c>
      <c r="I191" s="29" t="str">
        <f>CONCATENATE(Замеры!AM185,Замеры!AE185,Замеры!AN185)</f>
        <v>0 0</v>
      </c>
      <c r="J191" s="31" t="str">
        <f>IF(Замеры!AD185=0," ",G191*2.55)</f>
        <v xml:space="preserve"> </v>
      </c>
      <c r="K191" s="29" t="str">
        <f>IF(Замеры!AD185=0," ",Замеры!AK185)</f>
        <v xml:space="preserve"> </v>
      </c>
      <c r="L191" s="29" t="str">
        <f>IF(Замеры!AD185=0," ",Замеры!AL185)</f>
        <v xml:space="preserve"> </v>
      </c>
      <c r="M191" s="29" t="str">
        <f>IF(Замеры!AD185=0," ",0.1)</f>
        <v xml:space="preserve"> </v>
      </c>
      <c r="N191" s="29" t="str">
        <f>IF(Замеры!AD185=0," ",Замеры!AD185)</f>
        <v xml:space="preserve"> </v>
      </c>
      <c r="O191" s="29" t="str">
        <f>Замеры!AE185</f>
        <v xml:space="preserve"> </v>
      </c>
      <c r="P191" s="29" t="str">
        <f>Замеры!AF185</f>
        <v xml:space="preserve"> </v>
      </c>
      <c r="Q191" s="29" t="str">
        <f>IF(Замеры!AD185=0," ","+")</f>
        <v xml:space="preserve"> </v>
      </c>
      <c r="R191" s="32">
        <f>Замеры!AC185</f>
        <v>0</v>
      </c>
      <c r="W191" s="33" t="e">
        <f t="shared" si="4"/>
        <v>#VALUE!</v>
      </c>
      <c r="X191" s="31" t="s">
        <v>72</v>
      </c>
      <c r="Y191" s="33" t="e">
        <f t="shared" si="5"/>
        <v>#VALUE!</v>
      </c>
      <c r="Z191" s="32"/>
    </row>
    <row r="192" spans="1:26" x14ac:dyDescent="0.3">
      <c r="A192" s="35">
        <f>IF(Замеры!B186=0, " ", Замеры!B186)</f>
        <v>183</v>
      </c>
      <c r="B192" s="37" t="str">
        <f>CONCATENATE(Замеры!D186,Замеры!F186)</f>
        <v>Группа от QF</v>
      </c>
      <c r="C192" s="35" t="str">
        <f>IF(Замеры!J186=0," ", Замеры!J186)</f>
        <v xml:space="preserve"> </v>
      </c>
      <c r="D192" s="29" t="str">
        <f>IF(Замеры!AD186=0, " ", Замеры!AB186)</f>
        <v xml:space="preserve"> </v>
      </c>
      <c r="E192" s="29" t="str">
        <f>CONCATENATE(Замеры!T186,Замеры!W186,Замеры!V186)</f>
        <v xml:space="preserve"> </v>
      </c>
      <c r="F192" s="30" t="str">
        <f>IF(Замеры!AD186=0," ","---")</f>
        <v xml:space="preserve"> </v>
      </c>
      <c r="G192" s="31" t="str">
        <f>IF(Замеры!AD186=0," ",Замеры!L186)</f>
        <v xml:space="preserve"> </v>
      </c>
      <c r="H192" s="31" t="str">
        <f>CONCATENATE(Замеры!AO186,Замеры!AE186,Замеры!AP186)</f>
        <v>0 0</v>
      </c>
      <c r="I192" s="29" t="str">
        <f>CONCATENATE(Замеры!AM186,Замеры!AE186,Замеры!AN186)</f>
        <v>0 0</v>
      </c>
      <c r="J192" s="31" t="str">
        <f>IF(Замеры!AD186=0," ",G192*2.55)</f>
        <v xml:space="preserve"> </v>
      </c>
      <c r="K192" s="29" t="str">
        <f>IF(Замеры!AD186=0," ",Замеры!AK186)</f>
        <v xml:space="preserve"> </v>
      </c>
      <c r="L192" s="29" t="str">
        <f>IF(Замеры!AD186=0," ",Замеры!AL186)</f>
        <v xml:space="preserve"> </v>
      </c>
      <c r="M192" s="29" t="str">
        <f>IF(Замеры!AD186=0," ",0.1)</f>
        <v xml:space="preserve"> </v>
      </c>
      <c r="N192" s="29" t="str">
        <f>IF(Замеры!AD186=0," ",Замеры!AD186)</f>
        <v xml:space="preserve"> </v>
      </c>
      <c r="O192" s="29" t="str">
        <f>Замеры!AE186</f>
        <v xml:space="preserve"> </v>
      </c>
      <c r="P192" s="29" t="str">
        <f>Замеры!AF186</f>
        <v xml:space="preserve"> </v>
      </c>
      <c r="Q192" s="29" t="str">
        <f>IF(Замеры!AD186=0," ","+")</f>
        <v xml:space="preserve"> </v>
      </c>
      <c r="R192" s="32">
        <f>Замеры!AC186</f>
        <v>0</v>
      </c>
      <c r="W192" s="33" t="e">
        <f t="shared" si="4"/>
        <v>#VALUE!</v>
      </c>
      <c r="X192" s="31" t="s">
        <v>72</v>
      </c>
      <c r="Y192" s="33" t="e">
        <f t="shared" si="5"/>
        <v>#VALUE!</v>
      </c>
      <c r="Z192" s="32"/>
    </row>
    <row r="193" spans="1:26" x14ac:dyDescent="0.3">
      <c r="A193" s="35">
        <f>IF(Замеры!B187=0, " ", Замеры!B187)</f>
        <v>184</v>
      </c>
      <c r="B193" s="37" t="str">
        <f>CONCATENATE(Замеры!D187,Замеры!F187)</f>
        <v>Группа от QF</v>
      </c>
      <c r="C193" s="35" t="str">
        <f>IF(Замеры!J187=0," ", Замеры!J187)</f>
        <v xml:space="preserve"> </v>
      </c>
      <c r="D193" s="29" t="str">
        <f>IF(Замеры!AD187=0, " ", Замеры!AB187)</f>
        <v xml:space="preserve"> </v>
      </c>
      <c r="E193" s="29" t="str">
        <f>CONCATENATE(Замеры!T187,Замеры!W187,Замеры!V187)</f>
        <v xml:space="preserve"> </v>
      </c>
      <c r="F193" s="30" t="str">
        <f>IF(Замеры!AD187=0," ","---")</f>
        <v xml:space="preserve"> </v>
      </c>
      <c r="G193" s="31" t="str">
        <f>IF(Замеры!AD187=0," ",Замеры!L187)</f>
        <v xml:space="preserve"> </v>
      </c>
      <c r="H193" s="31" t="str">
        <f>CONCATENATE(Замеры!AO187,Замеры!AE187,Замеры!AP187)</f>
        <v>0 0</v>
      </c>
      <c r="I193" s="29" t="str">
        <f>CONCATENATE(Замеры!AM187,Замеры!AE187,Замеры!AN187)</f>
        <v>0 0</v>
      </c>
      <c r="J193" s="31" t="str">
        <f>IF(Замеры!AD187=0," ",G193*2.55)</f>
        <v xml:space="preserve"> </v>
      </c>
      <c r="K193" s="29" t="str">
        <f>IF(Замеры!AD187=0," ",Замеры!AK187)</f>
        <v xml:space="preserve"> </v>
      </c>
      <c r="L193" s="29" t="str">
        <f>IF(Замеры!AD187=0," ",Замеры!AL187)</f>
        <v xml:space="preserve"> </v>
      </c>
      <c r="M193" s="29" t="str">
        <f>IF(Замеры!AD187=0," ",0.1)</f>
        <v xml:space="preserve"> </v>
      </c>
      <c r="N193" s="29" t="str">
        <f>IF(Замеры!AD187=0," ",Замеры!AD187)</f>
        <v xml:space="preserve"> </v>
      </c>
      <c r="O193" s="29" t="str">
        <f>Замеры!AE187</f>
        <v xml:space="preserve"> </v>
      </c>
      <c r="P193" s="29" t="str">
        <f>Замеры!AF187</f>
        <v xml:space="preserve"> </v>
      </c>
      <c r="Q193" s="29" t="str">
        <f>IF(Замеры!AD187=0," ","+")</f>
        <v xml:space="preserve"> </v>
      </c>
      <c r="R193" s="32">
        <f>Замеры!AC187</f>
        <v>0</v>
      </c>
      <c r="W193" s="33" t="e">
        <f t="shared" si="4"/>
        <v>#VALUE!</v>
      </c>
      <c r="X193" s="31" t="s">
        <v>72</v>
      </c>
      <c r="Y193" s="33" t="e">
        <f t="shared" si="5"/>
        <v>#VALUE!</v>
      </c>
      <c r="Z193" s="32"/>
    </row>
    <row r="194" spans="1:26" x14ac:dyDescent="0.3">
      <c r="A194" s="35">
        <f>IF(Замеры!B188=0, " ", Замеры!B188)</f>
        <v>185</v>
      </c>
      <c r="B194" s="37" t="str">
        <f>CONCATENATE(Замеры!D188,Замеры!F188)</f>
        <v>Группа от QF</v>
      </c>
      <c r="C194" s="35" t="str">
        <f>IF(Замеры!J188=0," ", Замеры!J188)</f>
        <v xml:space="preserve"> </v>
      </c>
      <c r="D194" s="29" t="str">
        <f>IF(Замеры!AD188=0, " ", Замеры!AB188)</f>
        <v xml:space="preserve"> </v>
      </c>
      <c r="E194" s="29" t="str">
        <f>CONCATENATE(Замеры!T188,Замеры!W188,Замеры!V188)</f>
        <v xml:space="preserve"> </v>
      </c>
      <c r="F194" s="30" t="str">
        <f>IF(Замеры!AD188=0," ","---")</f>
        <v xml:space="preserve"> </v>
      </c>
      <c r="G194" s="31" t="str">
        <f>IF(Замеры!AD188=0," ",Замеры!L188)</f>
        <v xml:space="preserve"> </v>
      </c>
      <c r="H194" s="31" t="str">
        <f>CONCATENATE(Замеры!AO188,Замеры!AE188,Замеры!AP188)</f>
        <v>0 0</v>
      </c>
      <c r="I194" s="29" t="str">
        <f>CONCATENATE(Замеры!AM188,Замеры!AE188,Замеры!AN188)</f>
        <v>0 0</v>
      </c>
      <c r="J194" s="31" t="str">
        <f>IF(Замеры!AD188=0," ",G194*2.55)</f>
        <v xml:space="preserve"> </v>
      </c>
      <c r="K194" s="29" t="str">
        <f>IF(Замеры!AD188=0," ",Замеры!AK188)</f>
        <v xml:space="preserve"> </v>
      </c>
      <c r="L194" s="29" t="str">
        <f>IF(Замеры!AD188=0," ",Замеры!AL188)</f>
        <v xml:space="preserve"> </v>
      </c>
      <c r="M194" s="29" t="str">
        <f>IF(Замеры!AD188=0," ",0.1)</f>
        <v xml:space="preserve"> </v>
      </c>
      <c r="N194" s="29" t="str">
        <f>IF(Замеры!AD188=0," ",Замеры!AD188)</f>
        <v xml:space="preserve"> </v>
      </c>
      <c r="O194" s="29" t="str">
        <f>Замеры!AE188</f>
        <v xml:space="preserve"> </v>
      </c>
      <c r="P194" s="29" t="str">
        <f>Замеры!AF188</f>
        <v xml:space="preserve"> </v>
      </c>
      <c r="Q194" s="29" t="str">
        <f>IF(Замеры!AD188=0," ","+")</f>
        <v xml:space="preserve"> </v>
      </c>
      <c r="R194" s="32">
        <f>Замеры!AC188</f>
        <v>0</v>
      </c>
      <c r="W194" s="33" t="e">
        <f t="shared" si="4"/>
        <v>#VALUE!</v>
      </c>
      <c r="X194" s="31" t="s">
        <v>72</v>
      </c>
      <c r="Y194" s="33" t="e">
        <f t="shared" si="5"/>
        <v>#VALUE!</v>
      </c>
      <c r="Z194" s="32"/>
    </row>
    <row r="195" spans="1:26" x14ac:dyDescent="0.3">
      <c r="A195" s="35">
        <f>IF(Замеры!B189=0, " ", Замеры!B189)</f>
        <v>186</v>
      </c>
      <c r="B195" s="37" t="str">
        <f>CONCATENATE(Замеры!D189,Замеры!F189)</f>
        <v>Группа от QF</v>
      </c>
      <c r="C195" s="35" t="str">
        <f>IF(Замеры!J189=0," ", Замеры!J189)</f>
        <v xml:space="preserve"> </v>
      </c>
      <c r="D195" s="29" t="str">
        <f>IF(Замеры!AD189=0, " ", Замеры!AB189)</f>
        <v xml:space="preserve"> </v>
      </c>
      <c r="E195" s="29" t="str">
        <f>CONCATENATE(Замеры!T189,Замеры!W189,Замеры!V189)</f>
        <v xml:space="preserve"> </v>
      </c>
      <c r="F195" s="30" t="str">
        <f>IF(Замеры!AD189=0," ","---")</f>
        <v xml:space="preserve"> </v>
      </c>
      <c r="G195" s="31" t="str">
        <f>IF(Замеры!AD189=0," ",Замеры!L189)</f>
        <v xml:space="preserve"> </v>
      </c>
      <c r="H195" s="31" t="str">
        <f>CONCATENATE(Замеры!AO189,Замеры!AE189,Замеры!AP189)</f>
        <v>0 0</v>
      </c>
      <c r="I195" s="29" t="str">
        <f>CONCATENATE(Замеры!AM189,Замеры!AE189,Замеры!AN189)</f>
        <v>0 0</v>
      </c>
      <c r="J195" s="31" t="str">
        <f>IF(Замеры!AD189=0," ",G195*2.55)</f>
        <v xml:space="preserve"> </v>
      </c>
      <c r="K195" s="29" t="str">
        <f>IF(Замеры!AD189=0," ",Замеры!AK189)</f>
        <v xml:space="preserve"> </v>
      </c>
      <c r="L195" s="29" t="str">
        <f>IF(Замеры!AD189=0," ",Замеры!AL189)</f>
        <v xml:space="preserve"> </v>
      </c>
      <c r="M195" s="29" t="str">
        <f>IF(Замеры!AD189=0," ",0.1)</f>
        <v xml:space="preserve"> </v>
      </c>
      <c r="N195" s="29" t="str">
        <f>IF(Замеры!AD189=0," ",Замеры!AD189)</f>
        <v xml:space="preserve"> </v>
      </c>
      <c r="O195" s="29" t="str">
        <f>Замеры!AE189</f>
        <v xml:space="preserve"> </v>
      </c>
      <c r="P195" s="29" t="str">
        <f>Замеры!AF189</f>
        <v xml:space="preserve"> </v>
      </c>
      <c r="Q195" s="29" t="str">
        <f>IF(Замеры!AD189=0," ","+")</f>
        <v xml:space="preserve"> </v>
      </c>
      <c r="R195" s="32">
        <f>Замеры!AC189</f>
        <v>0</v>
      </c>
      <c r="W195" s="33" t="e">
        <f t="shared" si="4"/>
        <v>#VALUE!</v>
      </c>
      <c r="X195" s="31" t="s">
        <v>72</v>
      </c>
      <c r="Y195" s="33" t="e">
        <f t="shared" si="5"/>
        <v>#VALUE!</v>
      </c>
      <c r="Z195" s="32"/>
    </row>
    <row r="196" spans="1:26" x14ac:dyDescent="0.3">
      <c r="A196" s="35">
        <f>IF(Замеры!B190=0, " ", Замеры!B190)</f>
        <v>187</v>
      </c>
      <c r="B196" s="37" t="str">
        <f>CONCATENATE(Замеры!D190,Замеры!F190)</f>
        <v>Группа от QF</v>
      </c>
      <c r="C196" s="35" t="str">
        <f>IF(Замеры!J190=0," ", Замеры!J190)</f>
        <v xml:space="preserve"> </v>
      </c>
      <c r="D196" s="29" t="str">
        <f>IF(Замеры!AD190=0, " ", Замеры!AB190)</f>
        <v xml:space="preserve"> </v>
      </c>
      <c r="E196" s="29" t="str">
        <f>CONCATENATE(Замеры!T190,Замеры!W190,Замеры!V190)</f>
        <v xml:space="preserve"> </v>
      </c>
      <c r="F196" s="30" t="str">
        <f>IF(Замеры!AD190=0," ","---")</f>
        <v xml:space="preserve"> </v>
      </c>
      <c r="G196" s="31" t="str">
        <f>IF(Замеры!AD190=0," ",Замеры!L190)</f>
        <v xml:space="preserve"> </v>
      </c>
      <c r="H196" s="31" t="str">
        <f>CONCATENATE(Замеры!AO190,Замеры!AE190,Замеры!AP190)</f>
        <v>0 0</v>
      </c>
      <c r="I196" s="29" t="str">
        <f>CONCATENATE(Замеры!AM190,Замеры!AE190,Замеры!AN190)</f>
        <v>0 0</v>
      </c>
      <c r="J196" s="31" t="str">
        <f>IF(Замеры!AD190=0," ",G196*2.55)</f>
        <v xml:space="preserve"> </v>
      </c>
      <c r="K196" s="29" t="str">
        <f>IF(Замеры!AD190=0," ",Замеры!AK190)</f>
        <v xml:space="preserve"> </v>
      </c>
      <c r="L196" s="29" t="str">
        <f>IF(Замеры!AD190=0," ",Замеры!AL190)</f>
        <v xml:space="preserve"> </v>
      </c>
      <c r="M196" s="29" t="str">
        <f>IF(Замеры!AD190=0," ",0.1)</f>
        <v xml:space="preserve"> </v>
      </c>
      <c r="N196" s="29" t="str">
        <f>IF(Замеры!AD190=0," ",Замеры!AD190)</f>
        <v xml:space="preserve"> </v>
      </c>
      <c r="O196" s="29" t="str">
        <f>Замеры!AE190</f>
        <v xml:space="preserve"> </v>
      </c>
      <c r="P196" s="29" t="str">
        <f>Замеры!AF190</f>
        <v xml:space="preserve"> </v>
      </c>
      <c r="Q196" s="29" t="str">
        <f>IF(Замеры!AD190=0," ","+")</f>
        <v xml:space="preserve"> </v>
      </c>
      <c r="R196" s="32">
        <f>Замеры!AC190</f>
        <v>0</v>
      </c>
      <c r="W196" s="33" t="e">
        <f t="shared" si="4"/>
        <v>#VALUE!</v>
      </c>
      <c r="X196" s="31" t="s">
        <v>72</v>
      </c>
      <c r="Y196" s="33" t="e">
        <f t="shared" si="5"/>
        <v>#VALUE!</v>
      </c>
      <c r="Z196" s="32"/>
    </row>
    <row r="197" spans="1:26" x14ac:dyDescent="0.3">
      <c r="A197" s="35">
        <f>IF(Замеры!B191=0, " ", Замеры!B191)</f>
        <v>188</v>
      </c>
      <c r="B197" s="37" t="str">
        <f>CONCATENATE(Замеры!D191,Замеры!F191)</f>
        <v>Группа от QF</v>
      </c>
      <c r="C197" s="35" t="str">
        <f>IF(Замеры!J191=0," ", Замеры!J191)</f>
        <v xml:space="preserve"> </v>
      </c>
      <c r="D197" s="29" t="str">
        <f>IF(Замеры!AD191=0, " ", Замеры!AB191)</f>
        <v xml:space="preserve"> </v>
      </c>
      <c r="E197" s="29" t="str">
        <f>CONCATENATE(Замеры!T191,Замеры!W191,Замеры!V191)</f>
        <v xml:space="preserve"> </v>
      </c>
      <c r="F197" s="30" t="str">
        <f>IF(Замеры!AD191=0," ","---")</f>
        <v xml:space="preserve"> </v>
      </c>
      <c r="G197" s="31" t="str">
        <f>IF(Замеры!AD191=0," ",Замеры!L191)</f>
        <v xml:space="preserve"> </v>
      </c>
      <c r="H197" s="31" t="str">
        <f>CONCATENATE(Замеры!AO191,Замеры!AE191,Замеры!AP191)</f>
        <v>0 0</v>
      </c>
      <c r="I197" s="29" t="str">
        <f>CONCATENATE(Замеры!AM191,Замеры!AE191,Замеры!AN191)</f>
        <v>0 0</v>
      </c>
      <c r="J197" s="31" t="str">
        <f>IF(Замеры!AD191=0," ",G197*2.55)</f>
        <v xml:space="preserve"> </v>
      </c>
      <c r="K197" s="29" t="str">
        <f>IF(Замеры!AD191=0," ",Замеры!AK191)</f>
        <v xml:space="preserve"> </v>
      </c>
      <c r="L197" s="29" t="str">
        <f>IF(Замеры!AD191=0," ",Замеры!AL191)</f>
        <v xml:space="preserve"> </v>
      </c>
      <c r="M197" s="29" t="str">
        <f>IF(Замеры!AD191=0," ",0.1)</f>
        <v xml:space="preserve"> </v>
      </c>
      <c r="N197" s="29" t="str">
        <f>IF(Замеры!AD191=0," ",Замеры!AD191)</f>
        <v xml:space="preserve"> </v>
      </c>
      <c r="O197" s="29" t="str">
        <f>Замеры!AE191</f>
        <v xml:space="preserve"> </v>
      </c>
      <c r="P197" s="29" t="str">
        <f>Замеры!AF191</f>
        <v xml:space="preserve"> </v>
      </c>
      <c r="Q197" s="29" t="str">
        <f>IF(Замеры!AD191=0," ","+")</f>
        <v xml:space="preserve"> </v>
      </c>
      <c r="R197" s="32">
        <f>Замеры!AC191</f>
        <v>0</v>
      </c>
      <c r="W197" s="33" t="e">
        <f t="shared" si="4"/>
        <v>#VALUE!</v>
      </c>
      <c r="X197" s="31" t="s">
        <v>72</v>
      </c>
      <c r="Y197" s="33" t="e">
        <f t="shared" si="5"/>
        <v>#VALUE!</v>
      </c>
      <c r="Z197" s="32"/>
    </row>
    <row r="198" spans="1:26" x14ac:dyDescent="0.3">
      <c r="A198" s="35">
        <f>IF(Замеры!B192=0, " ", Замеры!B192)</f>
        <v>189</v>
      </c>
      <c r="B198" s="37" t="str">
        <f>CONCATENATE(Замеры!D192,Замеры!F192)</f>
        <v>Группа от QF</v>
      </c>
      <c r="C198" s="35" t="str">
        <f>IF(Замеры!J192=0," ", Замеры!J192)</f>
        <v xml:space="preserve"> </v>
      </c>
      <c r="D198" s="29" t="str">
        <f>IF(Замеры!AD192=0, " ", Замеры!AB192)</f>
        <v xml:space="preserve"> </v>
      </c>
      <c r="E198" s="29" t="str">
        <f>CONCATENATE(Замеры!T192,Замеры!W192,Замеры!V192)</f>
        <v xml:space="preserve"> </v>
      </c>
      <c r="F198" s="30" t="str">
        <f>IF(Замеры!AD192=0," ","---")</f>
        <v xml:space="preserve"> </v>
      </c>
      <c r="G198" s="31" t="str">
        <f>IF(Замеры!AD192=0," ",Замеры!L192)</f>
        <v xml:space="preserve"> </v>
      </c>
      <c r="H198" s="31" t="str">
        <f>CONCATENATE(Замеры!AO192,Замеры!AE192,Замеры!AP192)</f>
        <v>0 0</v>
      </c>
      <c r="I198" s="29" t="str">
        <f>CONCATENATE(Замеры!AM192,Замеры!AE192,Замеры!AN192)</f>
        <v>0 0</v>
      </c>
      <c r="J198" s="31" t="str">
        <f>IF(Замеры!AD192=0," ",G198*2.55)</f>
        <v xml:space="preserve"> </v>
      </c>
      <c r="K198" s="29" t="str">
        <f>IF(Замеры!AD192=0," ",Замеры!AK192)</f>
        <v xml:space="preserve"> </v>
      </c>
      <c r="L198" s="29" t="str">
        <f>IF(Замеры!AD192=0," ",Замеры!AL192)</f>
        <v xml:space="preserve"> </v>
      </c>
      <c r="M198" s="29" t="str">
        <f>IF(Замеры!AD192=0," ",0.1)</f>
        <v xml:space="preserve"> </v>
      </c>
      <c r="N198" s="29" t="str">
        <f>IF(Замеры!AD192=0," ",Замеры!AD192)</f>
        <v xml:space="preserve"> </v>
      </c>
      <c r="O198" s="29" t="str">
        <f>Замеры!AE192</f>
        <v xml:space="preserve"> </v>
      </c>
      <c r="P198" s="29" t="str">
        <f>Замеры!AF192</f>
        <v xml:space="preserve"> </v>
      </c>
      <c r="Q198" s="29" t="str">
        <f>IF(Замеры!AD192=0," ","+")</f>
        <v xml:space="preserve"> </v>
      </c>
      <c r="R198" s="32">
        <f>Замеры!AC192</f>
        <v>0</v>
      </c>
      <c r="W198" s="33" t="e">
        <f t="shared" si="4"/>
        <v>#VALUE!</v>
      </c>
      <c r="X198" s="31" t="s">
        <v>72</v>
      </c>
      <c r="Y198" s="33" t="e">
        <f t="shared" si="5"/>
        <v>#VALUE!</v>
      </c>
      <c r="Z198" s="32"/>
    </row>
    <row r="199" spans="1:26" x14ac:dyDescent="0.3">
      <c r="A199" s="35">
        <f>IF(Замеры!B193=0, " ", Замеры!B193)</f>
        <v>190</v>
      </c>
      <c r="B199" s="37" t="str">
        <f>CONCATENATE(Замеры!D193,Замеры!F193)</f>
        <v>Группа от QF</v>
      </c>
      <c r="C199" s="35" t="str">
        <f>IF(Замеры!J193=0," ", Замеры!J193)</f>
        <v xml:space="preserve"> </v>
      </c>
      <c r="D199" s="29" t="str">
        <f>IF(Замеры!AD193=0, " ", Замеры!AB193)</f>
        <v xml:space="preserve"> </v>
      </c>
      <c r="E199" s="29" t="str">
        <f>CONCATENATE(Замеры!T193,Замеры!W193,Замеры!V193)</f>
        <v xml:space="preserve"> </v>
      </c>
      <c r="F199" s="30" t="str">
        <f>IF(Замеры!AD193=0," ","---")</f>
        <v xml:space="preserve"> </v>
      </c>
      <c r="G199" s="31" t="str">
        <f>IF(Замеры!AD193=0," ",Замеры!L193)</f>
        <v xml:space="preserve"> </v>
      </c>
      <c r="H199" s="31" t="str">
        <f>CONCATENATE(Замеры!AO193,Замеры!AE193,Замеры!AP193)</f>
        <v>0 0</v>
      </c>
      <c r="I199" s="29" t="str">
        <f>CONCATENATE(Замеры!AM193,Замеры!AE193,Замеры!AN193)</f>
        <v>0 0</v>
      </c>
      <c r="J199" s="31" t="str">
        <f>IF(Замеры!AD193=0," ",G199*2.55)</f>
        <v xml:space="preserve"> </v>
      </c>
      <c r="K199" s="29" t="str">
        <f>IF(Замеры!AD193=0," ",Замеры!AK193)</f>
        <v xml:space="preserve"> </v>
      </c>
      <c r="L199" s="29" t="str">
        <f>IF(Замеры!AD193=0," ",Замеры!AL193)</f>
        <v xml:space="preserve"> </v>
      </c>
      <c r="M199" s="29" t="str">
        <f>IF(Замеры!AD193=0," ",0.1)</f>
        <v xml:space="preserve"> </v>
      </c>
      <c r="N199" s="29" t="str">
        <f>IF(Замеры!AD193=0," ",Замеры!AD193)</f>
        <v xml:space="preserve"> </v>
      </c>
      <c r="O199" s="29" t="str">
        <f>Замеры!AE193</f>
        <v xml:space="preserve"> </v>
      </c>
      <c r="P199" s="29" t="str">
        <f>Замеры!AF193</f>
        <v xml:space="preserve"> </v>
      </c>
      <c r="Q199" s="29" t="str">
        <f>IF(Замеры!AD193=0," ","+")</f>
        <v xml:space="preserve"> </v>
      </c>
      <c r="R199" s="32">
        <f>Замеры!AC193</f>
        <v>0</v>
      </c>
      <c r="W199" s="33" t="e">
        <f t="shared" si="4"/>
        <v>#VALUE!</v>
      </c>
      <c r="X199" s="31" t="s">
        <v>72</v>
      </c>
      <c r="Y199" s="33" t="e">
        <f t="shared" si="5"/>
        <v>#VALUE!</v>
      </c>
      <c r="Z199" s="32"/>
    </row>
    <row r="200" spans="1:26" x14ac:dyDescent="0.3">
      <c r="A200" s="35">
        <f>IF(Замеры!B194=0, " ", Замеры!B194)</f>
        <v>191</v>
      </c>
      <c r="B200" s="37" t="str">
        <f>CONCATENATE(Замеры!D194,Замеры!F194)</f>
        <v>Группа от QF</v>
      </c>
      <c r="C200" s="35" t="str">
        <f>IF(Замеры!J194=0," ", Замеры!J194)</f>
        <v xml:space="preserve"> </v>
      </c>
      <c r="D200" s="29" t="str">
        <f>IF(Замеры!AD194=0, " ", Замеры!AB194)</f>
        <v xml:space="preserve"> </v>
      </c>
      <c r="E200" s="29" t="str">
        <f>CONCATENATE(Замеры!T194,Замеры!W194,Замеры!V194)</f>
        <v xml:space="preserve"> </v>
      </c>
      <c r="F200" s="30" t="str">
        <f>IF(Замеры!AD194=0," ","---")</f>
        <v xml:space="preserve"> </v>
      </c>
      <c r="G200" s="31" t="str">
        <f>IF(Замеры!AD194=0," ",Замеры!L194)</f>
        <v xml:space="preserve"> </v>
      </c>
      <c r="H200" s="31" t="str">
        <f>CONCATENATE(Замеры!AO194,Замеры!AE194,Замеры!AP194)</f>
        <v>0 0</v>
      </c>
      <c r="I200" s="29" t="str">
        <f>CONCATENATE(Замеры!AM194,Замеры!AE194,Замеры!AN194)</f>
        <v>0 0</v>
      </c>
      <c r="J200" s="31" t="str">
        <f>IF(Замеры!AD194=0," ",G200*2.55)</f>
        <v xml:space="preserve"> </v>
      </c>
      <c r="K200" s="29" t="str">
        <f>IF(Замеры!AD194=0," ",Замеры!AK194)</f>
        <v xml:space="preserve"> </v>
      </c>
      <c r="L200" s="29" t="str">
        <f>IF(Замеры!AD194=0," ",Замеры!AL194)</f>
        <v xml:space="preserve"> </v>
      </c>
      <c r="M200" s="29" t="str">
        <f>IF(Замеры!AD194=0," ",0.1)</f>
        <v xml:space="preserve"> </v>
      </c>
      <c r="N200" s="29" t="str">
        <f>IF(Замеры!AD194=0," ",Замеры!AD194)</f>
        <v xml:space="preserve"> </v>
      </c>
      <c r="O200" s="29" t="str">
        <f>Замеры!AE194</f>
        <v xml:space="preserve"> </v>
      </c>
      <c r="P200" s="29" t="str">
        <f>Замеры!AF194</f>
        <v xml:space="preserve"> </v>
      </c>
      <c r="Q200" s="29" t="str">
        <f>IF(Замеры!AD194=0," ","+")</f>
        <v xml:space="preserve"> </v>
      </c>
      <c r="R200" s="32">
        <f>Замеры!AC194</f>
        <v>0</v>
      </c>
      <c r="W200" s="33" t="e">
        <f t="shared" si="4"/>
        <v>#VALUE!</v>
      </c>
      <c r="X200" s="31" t="s">
        <v>72</v>
      </c>
      <c r="Y200" s="33" t="e">
        <f t="shared" si="5"/>
        <v>#VALUE!</v>
      </c>
      <c r="Z200" s="32"/>
    </row>
    <row r="201" spans="1:26" x14ac:dyDescent="0.3">
      <c r="A201" s="35">
        <f>IF(Замеры!B195=0, " ", Замеры!B195)</f>
        <v>192</v>
      </c>
      <c r="B201" s="37" t="str">
        <f>CONCATENATE(Замеры!D195,Замеры!F195)</f>
        <v>Группа от QF</v>
      </c>
      <c r="C201" s="35" t="str">
        <f>IF(Замеры!J195=0," ", Замеры!J195)</f>
        <v xml:space="preserve"> </v>
      </c>
      <c r="D201" s="29" t="str">
        <f>IF(Замеры!AD195=0, " ", Замеры!AB195)</f>
        <v xml:space="preserve"> </v>
      </c>
      <c r="E201" s="29" t="str">
        <f>CONCATENATE(Замеры!T195,Замеры!W195,Замеры!V195)</f>
        <v xml:space="preserve"> </v>
      </c>
      <c r="F201" s="30" t="str">
        <f>IF(Замеры!AD195=0," ","---")</f>
        <v xml:space="preserve"> </v>
      </c>
      <c r="G201" s="31" t="str">
        <f>IF(Замеры!AD195=0," ",Замеры!L195)</f>
        <v xml:space="preserve"> </v>
      </c>
      <c r="H201" s="31" t="str">
        <f>CONCATENATE(Замеры!AO195,Замеры!AE195,Замеры!AP195)</f>
        <v>0 0</v>
      </c>
      <c r="I201" s="29" t="str">
        <f>CONCATENATE(Замеры!AM195,Замеры!AE195,Замеры!AN195)</f>
        <v>0 0</v>
      </c>
      <c r="J201" s="31" t="str">
        <f>IF(Замеры!AD195=0," ",G201*2.55)</f>
        <v xml:space="preserve"> </v>
      </c>
      <c r="K201" s="29" t="str">
        <f>IF(Замеры!AD195=0," ",Замеры!AK195)</f>
        <v xml:space="preserve"> </v>
      </c>
      <c r="L201" s="29" t="str">
        <f>IF(Замеры!AD195=0," ",Замеры!AL195)</f>
        <v xml:space="preserve"> </v>
      </c>
      <c r="M201" s="29" t="str">
        <f>IF(Замеры!AD195=0," ",0.1)</f>
        <v xml:space="preserve"> </v>
      </c>
      <c r="N201" s="29" t="str">
        <f>IF(Замеры!AD195=0," ",Замеры!AD195)</f>
        <v xml:space="preserve"> </v>
      </c>
      <c r="O201" s="29" t="str">
        <f>Замеры!AE195</f>
        <v xml:space="preserve"> </v>
      </c>
      <c r="P201" s="29" t="str">
        <f>Замеры!AF195</f>
        <v xml:space="preserve"> </v>
      </c>
      <c r="Q201" s="29" t="str">
        <f>IF(Замеры!AD195=0," ","+")</f>
        <v xml:space="preserve"> </v>
      </c>
      <c r="R201" s="32">
        <f>Замеры!AC195</f>
        <v>0</v>
      </c>
      <c r="W201" s="33" t="e">
        <f t="shared" si="4"/>
        <v>#VALUE!</v>
      </c>
      <c r="X201" s="31" t="s">
        <v>72</v>
      </c>
      <c r="Y201" s="33" t="e">
        <f t="shared" si="5"/>
        <v>#VALUE!</v>
      </c>
      <c r="Z201" s="32"/>
    </row>
    <row r="202" spans="1:26" x14ac:dyDescent="0.3">
      <c r="A202" s="35">
        <f>IF(Замеры!B196=0, " ", Замеры!B196)</f>
        <v>193</v>
      </c>
      <c r="B202" s="37" t="str">
        <f>CONCATENATE(Замеры!D196,Замеры!F196)</f>
        <v>Группа от QF</v>
      </c>
      <c r="C202" s="35" t="str">
        <f>IF(Замеры!J196=0," ", Замеры!J196)</f>
        <v xml:space="preserve"> </v>
      </c>
      <c r="D202" s="29" t="str">
        <f>IF(Замеры!AD196=0, " ", Замеры!AB196)</f>
        <v xml:space="preserve"> </v>
      </c>
      <c r="E202" s="29" t="str">
        <f>CONCATENATE(Замеры!T196,Замеры!W196,Замеры!V196)</f>
        <v xml:space="preserve"> </v>
      </c>
      <c r="F202" s="30" t="str">
        <f>IF(Замеры!AD196=0," ","---")</f>
        <v xml:space="preserve"> </v>
      </c>
      <c r="G202" s="31" t="str">
        <f>IF(Замеры!AD196=0," ",Замеры!L196)</f>
        <v xml:space="preserve"> </v>
      </c>
      <c r="H202" s="31" t="str">
        <f>CONCATENATE(Замеры!AO196,Замеры!AE196,Замеры!AP196)</f>
        <v>0 0</v>
      </c>
      <c r="I202" s="29" t="str">
        <f>CONCATENATE(Замеры!AM196,Замеры!AE196,Замеры!AN196)</f>
        <v>0 0</v>
      </c>
      <c r="J202" s="31" t="str">
        <f>IF(Замеры!AD196=0," ",G202*2.55)</f>
        <v xml:space="preserve"> </v>
      </c>
      <c r="K202" s="29" t="str">
        <f>IF(Замеры!AD196=0," ",Замеры!AK196)</f>
        <v xml:space="preserve"> </v>
      </c>
      <c r="L202" s="29" t="str">
        <f>IF(Замеры!AD196=0," ",Замеры!AL196)</f>
        <v xml:space="preserve"> </v>
      </c>
      <c r="M202" s="29" t="str">
        <f>IF(Замеры!AD196=0," ",0.1)</f>
        <v xml:space="preserve"> </v>
      </c>
      <c r="N202" s="29" t="str">
        <f>IF(Замеры!AD196=0," ",Замеры!AD196)</f>
        <v xml:space="preserve"> </v>
      </c>
      <c r="O202" s="29" t="str">
        <f>Замеры!AE196</f>
        <v xml:space="preserve"> </v>
      </c>
      <c r="P202" s="29" t="str">
        <f>Замеры!AF196</f>
        <v xml:space="preserve"> </v>
      </c>
      <c r="Q202" s="29" t="str">
        <f>IF(Замеры!AD196=0," ","+")</f>
        <v xml:space="preserve"> </v>
      </c>
      <c r="R202" s="32">
        <f>Замеры!AC196</f>
        <v>0</v>
      </c>
      <c r="W202" s="33" t="e">
        <f t="shared" ref="W202:W265" si="6">G202*1.13</f>
        <v>#VALUE!</v>
      </c>
      <c r="X202" s="31" t="s">
        <v>72</v>
      </c>
      <c r="Y202" s="33" t="e">
        <f t="shared" ref="Y202:Y265" si="7">G202*1.45</f>
        <v>#VALUE!</v>
      </c>
      <c r="Z202" s="32"/>
    </row>
    <row r="203" spans="1:26" x14ac:dyDescent="0.3">
      <c r="A203" s="35">
        <f>IF(Замеры!B197=0, " ", Замеры!B197)</f>
        <v>194</v>
      </c>
      <c r="B203" s="37" t="str">
        <f>CONCATENATE(Замеры!D197,Замеры!F197)</f>
        <v>Группа от QF</v>
      </c>
      <c r="C203" s="35" t="str">
        <f>IF(Замеры!J197=0," ", Замеры!J197)</f>
        <v xml:space="preserve"> </v>
      </c>
      <c r="D203" s="29" t="str">
        <f>IF(Замеры!AD197=0, " ", Замеры!AB197)</f>
        <v xml:space="preserve"> </v>
      </c>
      <c r="E203" s="29" t="str">
        <f>CONCATENATE(Замеры!T197,Замеры!W197,Замеры!V197)</f>
        <v xml:space="preserve"> </v>
      </c>
      <c r="F203" s="30" t="str">
        <f>IF(Замеры!AD197=0," ","---")</f>
        <v xml:space="preserve"> </v>
      </c>
      <c r="G203" s="31" t="str">
        <f>IF(Замеры!AD197=0," ",Замеры!L197)</f>
        <v xml:space="preserve"> </v>
      </c>
      <c r="H203" s="31" t="str">
        <f>CONCATENATE(Замеры!AO197,Замеры!AE197,Замеры!AP197)</f>
        <v>0 0</v>
      </c>
      <c r="I203" s="29" t="str">
        <f>CONCATENATE(Замеры!AM197,Замеры!AE197,Замеры!AN197)</f>
        <v>0 0</v>
      </c>
      <c r="J203" s="31" t="str">
        <f>IF(Замеры!AD197=0," ",G203*2.55)</f>
        <v xml:space="preserve"> </v>
      </c>
      <c r="K203" s="29" t="str">
        <f>IF(Замеры!AD197=0," ",Замеры!AK197)</f>
        <v xml:space="preserve"> </v>
      </c>
      <c r="L203" s="29" t="str">
        <f>IF(Замеры!AD197=0," ",Замеры!AL197)</f>
        <v xml:space="preserve"> </v>
      </c>
      <c r="M203" s="29" t="str">
        <f>IF(Замеры!AD197=0," ",0.1)</f>
        <v xml:space="preserve"> </v>
      </c>
      <c r="N203" s="29" t="str">
        <f>IF(Замеры!AD197=0," ",Замеры!AD197)</f>
        <v xml:space="preserve"> </v>
      </c>
      <c r="O203" s="29" t="str">
        <f>Замеры!AE197</f>
        <v xml:space="preserve"> </v>
      </c>
      <c r="P203" s="29" t="str">
        <f>Замеры!AF197</f>
        <v xml:space="preserve"> </v>
      </c>
      <c r="Q203" s="29" t="str">
        <f>IF(Замеры!AD197=0," ","+")</f>
        <v xml:space="preserve"> </v>
      </c>
      <c r="R203" s="32">
        <f>Замеры!AC197</f>
        <v>0</v>
      </c>
      <c r="W203" s="33" t="e">
        <f t="shared" si="6"/>
        <v>#VALUE!</v>
      </c>
      <c r="X203" s="31" t="s">
        <v>72</v>
      </c>
      <c r="Y203" s="33" t="e">
        <f t="shared" si="7"/>
        <v>#VALUE!</v>
      </c>
      <c r="Z203" s="32"/>
    </row>
    <row r="204" spans="1:26" x14ac:dyDescent="0.3">
      <c r="A204" s="35">
        <f>IF(Замеры!B198=0, " ", Замеры!B198)</f>
        <v>195</v>
      </c>
      <c r="B204" s="37" t="str">
        <f>CONCATENATE(Замеры!D198,Замеры!F198)</f>
        <v>Группа от QF</v>
      </c>
      <c r="C204" s="35" t="str">
        <f>IF(Замеры!J198=0," ", Замеры!J198)</f>
        <v xml:space="preserve"> </v>
      </c>
      <c r="D204" s="29" t="str">
        <f>IF(Замеры!AD198=0, " ", Замеры!AB198)</f>
        <v xml:space="preserve"> </v>
      </c>
      <c r="E204" s="29" t="str">
        <f>CONCATENATE(Замеры!T198,Замеры!W198,Замеры!V198)</f>
        <v xml:space="preserve"> </v>
      </c>
      <c r="F204" s="30" t="str">
        <f>IF(Замеры!AD198=0," ","---")</f>
        <v xml:space="preserve"> </v>
      </c>
      <c r="G204" s="31" t="str">
        <f>IF(Замеры!AD198=0," ",Замеры!L198)</f>
        <v xml:space="preserve"> </v>
      </c>
      <c r="H204" s="31" t="str">
        <f>CONCATENATE(Замеры!AO198,Замеры!AE198,Замеры!AP198)</f>
        <v>0 0</v>
      </c>
      <c r="I204" s="29" t="str">
        <f>CONCATENATE(Замеры!AM198,Замеры!AE198,Замеры!AN198)</f>
        <v>0 0</v>
      </c>
      <c r="J204" s="31" t="str">
        <f>IF(Замеры!AD198=0," ",G204*2.55)</f>
        <v xml:space="preserve"> </v>
      </c>
      <c r="K204" s="29" t="str">
        <f>IF(Замеры!AD198=0," ",Замеры!AK198)</f>
        <v xml:space="preserve"> </v>
      </c>
      <c r="L204" s="29" t="str">
        <f>IF(Замеры!AD198=0," ",Замеры!AL198)</f>
        <v xml:space="preserve"> </v>
      </c>
      <c r="M204" s="29" t="str">
        <f>IF(Замеры!AD198=0," ",0.1)</f>
        <v xml:space="preserve"> </v>
      </c>
      <c r="N204" s="29" t="str">
        <f>IF(Замеры!AD198=0," ",Замеры!AD198)</f>
        <v xml:space="preserve"> </v>
      </c>
      <c r="O204" s="29" t="str">
        <f>Замеры!AE198</f>
        <v xml:space="preserve"> </v>
      </c>
      <c r="P204" s="29" t="str">
        <f>Замеры!AF198</f>
        <v xml:space="preserve"> </v>
      </c>
      <c r="Q204" s="29" t="str">
        <f>IF(Замеры!AD198=0," ","+")</f>
        <v xml:space="preserve"> </v>
      </c>
      <c r="R204" s="32">
        <f>Замеры!AC198</f>
        <v>0</v>
      </c>
      <c r="W204" s="33" t="e">
        <f t="shared" si="6"/>
        <v>#VALUE!</v>
      </c>
      <c r="X204" s="31" t="s">
        <v>72</v>
      </c>
      <c r="Y204" s="33" t="e">
        <f t="shared" si="7"/>
        <v>#VALUE!</v>
      </c>
      <c r="Z204" s="32"/>
    </row>
    <row r="205" spans="1:26" x14ac:dyDescent="0.3">
      <c r="A205" s="35">
        <f>IF(Замеры!B199=0, " ", Замеры!B199)</f>
        <v>196</v>
      </c>
      <c r="B205" s="37" t="str">
        <f>CONCATENATE(Замеры!D199,Замеры!F199)</f>
        <v>Группа от QF</v>
      </c>
      <c r="C205" s="35" t="str">
        <f>IF(Замеры!J199=0," ", Замеры!J199)</f>
        <v xml:space="preserve"> </v>
      </c>
      <c r="D205" s="29" t="str">
        <f>IF(Замеры!AD199=0, " ", Замеры!AB199)</f>
        <v xml:space="preserve"> </v>
      </c>
      <c r="E205" s="29" t="str">
        <f>CONCATENATE(Замеры!T199,Замеры!W199,Замеры!V199)</f>
        <v xml:space="preserve"> </v>
      </c>
      <c r="F205" s="30" t="str">
        <f>IF(Замеры!AD199=0," ","---")</f>
        <v xml:space="preserve"> </v>
      </c>
      <c r="G205" s="31" t="str">
        <f>IF(Замеры!AD199=0," ",Замеры!L199)</f>
        <v xml:space="preserve"> </v>
      </c>
      <c r="H205" s="31" t="str">
        <f>CONCATENATE(Замеры!AO199,Замеры!AE199,Замеры!AP199)</f>
        <v>0 0</v>
      </c>
      <c r="I205" s="29" t="str">
        <f>CONCATENATE(Замеры!AM199,Замеры!AE199,Замеры!AN199)</f>
        <v>0 0</v>
      </c>
      <c r="J205" s="31" t="str">
        <f>IF(Замеры!AD199=0," ",G205*2.55)</f>
        <v xml:space="preserve"> </v>
      </c>
      <c r="K205" s="29" t="str">
        <f>IF(Замеры!AD199=0," ",Замеры!AK199)</f>
        <v xml:space="preserve"> </v>
      </c>
      <c r="L205" s="29" t="str">
        <f>IF(Замеры!AD199=0," ",Замеры!AL199)</f>
        <v xml:space="preserve"> </v>
      </c>
      <c r="M205" s="29" t="str">
        <f>IF(Замеры!AD199=0," ",0.1)</f>
        <v xml:space="preserve"> </v>
      </c>
      <c r="N205" s="29" t="str">
        <f>IF(Замеры!AD199=0," ",Замеры!AD199)</f>
        <v xml:space="preserve"> </v>
      </c>
      <c r="O205" s="29" t="str">
        <f>Замеры!AE199</f>
        <v xml:space="preserve"> </v>
      </c>
      <c r="P205" s="29" t="str">
        <f>Замеры!AF199</f>
        <v xml:space="preserve"> </v>
      </c>
      <c r="Q205" s="29" t="str">
        <f>IF(Замеры!AD199=0," ","+")</f>
        <v xml:space="preserve"> </v>
      </c>
      <c r="R205" s="32">
        <f>Замеры!AC199</f>
        <v>0</v>
      </c>
      <c r="W205" s="33" t="e">
        <f t="shared" si="6"/>
        <v>#VALUE!</v>
      </c>
      <c r="X205" s="31" t="s">
        <v>72</v>
      </c>
      <c r="Y205" s="33" t="e">
        <f t="shared" si="7"/>
        <v>#VALUE!</v>
      </c>
      <c r="Z205" s="32"/>
    </row>
    <row r="206" spans="1:26" x14ac:dyDescent="0.3">
      <c r="A206" s="35">
        <f>IF(Замеры!B200=0, " ", Замеры!B200)</f>
        <v>197</v>
      </c>
      <c r="B206" s="37" t="str">
        <f>CONCATENATE(Замеры!D200,Замеры!F200)</f>
        <v>Группа от QF</v>
      </c>
      <c r="C206" s="35" t="str">
        <f>IF(Замеры!J200=0," ", Замеры!J200)</f>
        <v xml:space="preserve"> </v>
      </c>
      <c r="D206" s="29" t="str">
        <f>IF(Замеры!AD200=0, " ", Замеры!AB200)</f>
        <v xml:space="preserve"> </v>
      </c>
      <c r="E206" s="29" t="str">
        <f>CONCATENATE(Замеры!T200,Замеры!W200,Замеры!V200)</f>
        <v xml:space="preserve"> </v>
      </c>
      <c r="F206" s="30" t="str">
        <f>IF(Замеры!AD200=0," ","---")</f>
        <v xml:space="preserve"> </v>
      </c>
      <c r="G206" s="31" t="str">
        <f>IF(Замеры!AD200=0," ",Замеры!L200)</f>
        <v xml:space="preserve"> </v>
      </c>
      <c r="H206" s="31" t="str">
        <f>CONCATENATE(Замеры!AO200,Замеры!AE200,Замеры!AP200)</f>
        <v>0 0</v>
      </c>
      <c r="I206" s="29" t="str">
        <f>CONCATENATE(Замеры!AM200,Замеры!AE200,Замеры!AN200)</f>
        <v>0 0</v>
      </c>
      <c r="J206" s="31" t="str">
        <f>IF(Замеры!AD200=0," ",G206*2.55)</f>
        <v xml:space="preserve"> </v>
      </c>
      <c r="K206" s="29" t="str">
        <f>IF(Замеры!AD200=0," ",Замеры!AK200)</f>
        <v xml:space="preserve"> </v>
      </c>
      <c r="L206" s="29" t="str">
        <f>IF(Замеры!AD200=0," ",Замеры!AL200)</f>
        <v xml:space="preserve"> </v>
      </c>
      <c r="M206" s="29" t="str">
        <f>IF(Замеры!AD200=0," ",0.1)</f>
        <v xml:space="preserve"> </v>
      </c>
      <c r="N206" s="29" t="str">
        <f>IF(Замеры!AD200=0," ",Замеры!AD200)</f>
        <v xml:space="preserve"> </v>
      </c>
      <c r="O206" s="29" t="str">
        <f>Замеры!AE200</f>
        <v xml:space="preserve"> </v>
      </c>
      <c r="P206" s="29" t="str">
        <f>Замеры!AF200</f>
        <v xml:space="preserve"> </v>
      </c>
      <c r="Q206" s="29" t="str">
        <f>IF(Замеры!AD200=0," ","+")</f>
        <v xml:space="preserve"> </v>
      </c>
      <c r="R206" s="32">
        <f>Замеры!AC200</f>
        <v>0</v>
      </c>
      <c r="W206" s="33" t="e">
        <f t="shared" si="6"/>
        <v>#VALUE!</v>
      </c>
      <c r="X206" s="31" t="s">
        <v>72</v>
      </c>
      <c r="Y206" s="33" t="e">
        <f t="shared" si="7"/>
        <v>#VALUE!</v>
      </c>
      <c r="Z206" s="32"/>
    </row>
    <row r="207" spans="1:26" x14ac:dyDescent="0.3">
      <c r="A207" s="35">
        <f>IF(Замеры!B201=0, " ", Замеры!B201)</f>
        <v>198</v>
      </c>
      <c r="B207" s="37" t="str">
        <f>CONCATENATE(Замеры!D201,Замеры!F201)</f>
        <v>Группа от QF</v>
      </c>
      <c r="C207" s="35" t="str">
        <f>IF(Замеры!J201=0," ", Замеры!J201)</f>
        <v xml:space="preserve"> </v>
      </c>
      <c r="D207" s="29" t="str">
        <f>IF(Замеры!AD201=0, " ", Замеры!AB201)</f>
        <v xml:space="preserve"> </v>
      </c>
      <c r="E207" s="29" t="str">
        <f>CONCATENATE(Замеры!T201,Замеры!W201,Замеры!V201)</f>
        <v xml:space="preserve"> </v>
      </c>
      <c r="F207" s="30" t="str">
        <f>IF(Замеры!AD201=0," ","---")</f>
        <v xml:space="preserve"> </v>
      </c>
      <c r="G207" s="31" t="str">
        <f>IF(Замеры!AD201=0," ",Замеры!L201)</f>
        <v xml:space="preserve"> </v>
      </c>
      <c r="H207" s="31" t="str">
        <f>CONCATENATE(Замеры!AO201,Замеры!AE201,Замеры!AP201)</f>
        <v>0 0</v>
      </c>
      <c r="I207" s="29" t="str">
        <f>CONCATENATE(Замеры!AM201,Замеры!AE201,Замеры!AN201)</f>
        <v>0 0</v>
      </c>
      <c r="J207" s="31" t="str">
        <f>IF(Замеры!AD201=0," ",G207*2.55)</f>
        <v xml:space="preserve"> </v>
      </c>
      <c r="K207" s="29" t="str">
        <f>IF(Замеры!AD201=0," ",Замеры!AK201)</f>
        <v xml:space="preserve"> </v>
      </c>
      <c r="L207" s="29" t="str">
        <f>IF(Замеры!AD201=0," ",Замеры!AL201)</f>
        <v xml:space="preserve"> </v>
      </c>
      <c r="M207" s="29" t="str">
        <f>IF(Замеры!AD201=0," ",0.1)</f>
        <v xml:space="preserve"> </v>
      </c>
      <c r="N207" s="29" t="str">
        <f>IF(Замеры!AD201=0," ",Замеры!AD201)</f>
        <v xml:space="preserve"> </v>
      </c>
      <c r="O207" s="29" t="str">
        <f>Замеры!AE201</f>
        <v xml:space="preserve"> </v>
      </c>
      <c r="P207" s="29" t="str">
        <f>Замеры!AF201</f>
        <v xml:space="preserve"> </v>
      </c>
      <c r="Q207" s="29" t="str">
        <f>IF(Замеры!AD201=0," ","+")</f>
        <v xml:space="preserve"> </v>
      </c>
      <c r="R207" s="32">
        <f>Замеры!AC201</f>
        <v>0</v>
      </c>
      <c r="W207" s="33" t="e">
        <f t="shared" si="6"/>
        <v>#VALUE!</v>
      </c>
      <c r="X207" s="31" t="s">
        <v>72</v>
      </c>
      <c r="Y207" s="33" t="e">
        <f t="shared" si="7"/>
        <v>#VALUE!</v>
      </c>
      <c r="Z207" s="32"/>
    </row>
    <row r="208" spans="1:26" x14ac:dyDescent="0.3">
      <c r="A208" s="35">
        <f>IF(Замеры!B202=0, " ", Замеры!B202)</f>
        <v>199</v>
      </c>
      <c r="B208" s="37" t="str">
        <f>CONCATENATE(Замеры!D202,Замеры!F202)</f>
        <v>Группа от QF</v>
      </c>
      <c r="C208" s="35" t="str">
        <f>IF(Замеры!J202=0," ", Замеры!J202)</f>
        <v xml:space="preserve"> </v>
      </c>
      <c r="D208" s="29" t="str">
        <f>IF(Замеры!AD202=0, " ", Замеры!AB202)</f>
        <v xml:space="preserve"> </v>
      </c>
      <c r="E208" s="29" t="str">
        <f>CONCATENATE(Замеры!T202,Замеры!W202,Замеры!V202)</f>
        <v xml:space="preserve"> </v>
      </c>
      <c r="F208" s="30" t="str">
        <f>IF(Замеры!AD202=0," ","---")</f>
        <v xml:space="preserve"> </v>
      </c>
      <c r="G208" s="31" t="str">
        <f>IF(Замеры!AD202=0," ",Замеры!L202)</f>
        <v xml:space="preserve"> </v>
      </c>
      <c r="H208" s="31" t="str">
        <f>CONCATENATE(Замеры!AO202,Замеры!AE202,Замеры!AP202)</f>
        <v>0 0</v>
      </c>
      <c r="I208" s="29" t="str">
        <f>CONCATENATE(Замеры!AM202,Замеры!AE202,Замеры!AN202)</f>
        <v>0 0</v>
      </c>
      <c r="J208" s="31" t="str">
        <f>IF(Замеры!AD202=0," ",G208*2.55)</f>
        <v xml:space="preserve"> </v>
      </c>
      <c r="K208" s="29" t="str">
        <f>IF(Замеры!AD202=0," ",Замеры!AK202)</f>
        <v xml:space="preserve"> </v>
      </c>
      <c r="L208" s="29" t="str">
        <f>IF(Замеры!AD202=0," ",Замеры!AL202)</f>
        <v xml:space="preserve"> </v>
      </c>
      <c r="M208" s="29" t="str">
        <f>IF(Замеры!AD202=0," ",0.1)</f>
        <v xml:space="preserve"> </v>
      </c>
      <c r="N208" s="29" t="str">
        <f>IF(Замеры!AD202=0," ",Замеры!AD202)</f>
        <v xml:space="preserve"> </v>
      </c>
      <c r="O208" s="29" t="str">
        <f>Замеры!AE202</f>
        <v xml:space="preserve"> </v>
      </c>
      <c r="P208" s="29" t="str">
        <f>Замеры!AF202</f>
        <v xml:space="preserve"> </v>
      </c>
      <c r="Q208" s="29" t="str">
        <f>IF(Замеры!AD202=0," ","+")</f>
        <v xml:space="preserve"> </v>
      </c>
      <c r="R208" s="32">
        <f>Замеры!AC202</f>
        <v>0</v>
      </c>
      <c r="W208" s="33" t="e">
        <f t="shared" si="6"/>
        <v>#VALUE!</v>
      </c>
      <c r="X208" s="31" t="s">
        <v>72</v>
      </c>
      <c r="Y208" s="33" t="e">
        <f t="shared" si="7"/>
        <v>#VALUE!</v>
      </c>
      <c r="Z208" s="32"/>
    </row>
    <row r="209" spans="1:26" x14ac:dyDescent="0.3">
      <c r="A209" s="35">
        <f>IF(Замеры!B203=0, " ", Замеры!B203)</f>
        <v>200</v>
      </c>
      <c r="B209" s="37" t="str">
        <f>CONCATENATE(Замеры!D203,Замеры!F203)</f>
        <v>Группа от QF</v>
      </c>
      <c r="C209" s="35" t="str">
        <f>IF(Замеры!J203=0," ", Замеры!J203)</f>
        <v xml:space="preserve"> </v>
      </c>
      <c r="D209" s="29" t="str">
        <f>IF(Замеры!AD203=0, " ", Замеры!AB203)</f>
        <v xml:space="preserve"> </v>
      </c>
      <c r="E209" s="29" t="str">
        <f>CONCATENATE(Замеры!T203,Замеры!W203,Замеры!V203)</f>
        <v xml:space="preserve"> </v>
      </c>
      <c r="F209" s="30" t="str">
        <f>IF(Замеры!AD203=0," ","---")</f>
        <v xml:space="preserve"> </v>
      </c>
      <c r="G209" s="31" t="str">
        <f>IF(Замеры!AD203=0," ",Замеры!L203)</f>
        <v xml:space="preserve"> </v>
      </c>
      <c r="H209" s="31" t="str">
        <f>CONCATENATE(Замеры!AO203,Замеры!AE203,Замеры!AP203)</f>
        <v>0 0</v>
      </c>
      <c r="I209" s="29" t="str">
        <f>CONCATENATE(Замеры!AM203,Замеры!AE203,Замеры!AN203)</f>
        <v>0 0</v>
      </c>
      <c r="J209" s="31" t="str">
        <f>IF(Замеры!AD203=0," ",G209*2.55)</f>
        <v xml:space="preserve"> </v>
      </c>
      <c r="K209" s="29" t="str">
        <f>IF(Замеры!AD203=0," ",Замеры!AK203)</f>
        <v xml:space="preserve"> </v>
      </c>
      <c r="L209" s="29" t="str">
        <f>IF(Замеры!AD203=0," ",Замеры!AL203)</f>
        <v xml:space="preserve"> </v>
      </c>
      <c r="M209" s="29" t="str">
        <f>IF(Замеры!AD203=0," ",0.1)</f>
        <v xml:space="preserve"> </v>
      </c>
      <c r="N209" s="29" t="str">
        <f>IF(Замеры!AD203=0," ",Замеры!AD203)</f>
        <v xml:space="preserve"> </v>
      </c>
      <c r="O209" s="29" t="str">
        <f>Замеры!AE203</f>
        <v xml:space="preserve"> </v>
      </c>
      <c r="P209" s="29" t="str">
        <f>Замеры!AF203</f>
        <v xml:space="preserve"> </v>
      </c>
      <c r="Q209" s="29" t="str">
        <f>IF(Замеры!AD203=0," ","+")</f>
        <v xml:space="preserve"> </v>
      </c>
      <c r="R209" s="32">
        <f>Замеры!AC203</f>
        <v>0</v>
      </c>
      <c r="W209" s="33" t="e">
        <f t="shared" si="6"/>
        <v>#VALUE!</v>
      </c>
      <c r="X209" s="31" t="s">
        <v>72</v>
      </c>
      <c r="Y209" s="33" t="e">
        <f t="shared" si="7"/>
        <v>#VALUE!</v>
      </c>
      <c r="Z209" s="32"/>
    </row>
    <row r="210" spans="1:26" x14ac:dyDescent="0.3">
      <c r="A210" s="35">
        <f>IF(Замеры!B204=0, " ", Замеры!B204)</f>
        <v>201</v>
      </c>
      <c r="B210" s="37" t="str">
        <f>CONCATENATE(Замеры!D204,Замеры!F204)</f>
        <v>Группа от QF</v>
      </c>
      <c r="C210" s="35" t="str">
        <f>IF(Замеры!J204=0," ", Замеры!J204)</f>
        <v xml:space="preserve"> </v>
      </c>
      <c r="D210" s="29" t="str">
        <f>IF(Замеры!AD204=0, " ", Замеры!AB204)</f>
        <v xml:space="preserve"> </v>
      </c>
      <c r="E210" s="29" t="str">
        <f>CONCATENATE(Замеры!T204,Замеры!W204,Замеры!V204)</f>
        <v xml:space="preserve"> </v>
      </c>
      <c r="F210" s="30" t="str">
        <f>IF(Замеры!AD204=0," ","---")</f>
        <v xml:space="preserve"> </v>
      </c>
      <c r="G210" s="31" t="str">
        <f>IF(Замеры!AD204=0," ",Замеры!L204)</f>
        <v xml:space="preserve"> </v>
      </c>
      <c r="H210" s="31" t="str">
        <f>CONCATENATE(Замеры!AO204,Замеры!AE204,Замеры!AP204)</f>
        <v>0 0</v>
      </c>
      <c r="I210" s="29" t="str">
        <f>CONCATENATE(Замеры!AM204,Замеры!AE204,Замеры!AN204)</f>
        <v>0 0</v>
      </c>
      <c r="J210" s="31" t="str">
        <f>IF(Замеры!AD204=0," ",G210*2.55)</f>
        <v xml:space="preserve"> </v>
      </c>
      <c r="K210" s="29" t="str">
        <f>IF(Замеры!AD204=0," ",Замеры!AK204)</f>
        <v xml:space="preserve"> </v>
      </c>
      <c r="L210" s="29" t="str">
        <f>IF(Замеры!AD204=0," ",Замеры!AL204)</f>
        <v xml:space="preserve"> </v>
      </c>
      <c r="M210" s="29" t="str">
        <f>IF(Замеры!AD204=0," ",0.1)</f>
        <v xml:space="preserve"> </v>
      </c>
      <c r="N210" s="29" t="str">
        <f>IF(Замеры!AD204=0," ",Замеры!AD204)</f>
        <v xml:space="preserve"> </v>
      </c>
      <c r="O210" s="29" t="str">
        <f>Замеры!AE204</f>
        <v xml:space="preserve"> </v>
      </c>
      <c r="P210" s="29" t="str">
        <f>Замеры!AF204</f>
        <v xml:space="preserve"> </v>
      </c>
      <c r="Q210" s="29" t="str">
        <f>IF(Замеры!AD204=0," ","+")</f>
        <v xml:space="preserve"> </v>
      </c>
      <c r="R210" s="32">
        <f>Замеры!AC204</f>
        <v>0</v>
      </c>
      <c r="W210" s="33" t="e">
        <f t="shared" si="6"/>
        <v>#VALUE!</v>
      </c>
      <c r="X210" s="31" t="s">
        <v>72</v>
      </c>
      <c r="Y210" s="33" t="e">
        <f t="shared" si="7"/>
        <v>#VALUE!</v>
      </c>
      <c r="Z210" s="32"/>
    </row>
    <row r="211" spans="1:26" x14ac:dyDescent="0.3">
      <c r="A211" s="35">
        <f>IF(Замеры!B205=0, " ", Замеры!B205)</f>
        <v>202</v>
      </c>
      <c r="B211" s="37" t="str">
        <f>CONCATENATE(Замеры!D205,Замеры!F205)</f>
        <v>Группа от QF</v>
      </c>
      <c r="C211" s="35" t="str">
        <f>IF(Замеры!J205=0," ", Замеры!J205)</f>
        <v xml:space="preserve"> </v>
      </c>
      <c r="D211" s="29" t="str">
        <f>IF(Замеры!AD205=0, " ", Замеры!AB205)</f>
        <v xml:space="preserve"> </v>
      </c>
      <c r="E211" s="29" t="str">
        <f>CONCATENATE(Замеры!T205,Замеры!W205,Замеры!V205)</f>
        <v xml:space="preserve"> </v>
      </c>
      <c r="F211" s="30" t="str">
        <f>IF(Замеры!AD205=0," ","---")</f>
        <v xml:space="preserve"> </v>
      </c>
      <c r="G211" s="31" t="str">
        <f>IF(Замеры!AD205=0," ",Замеры!L205)</f>
        <v xml:space="preserve"> </v>
      </c>
      <c r="H211" s="31" t="str">
        <f>CONCATENATE(Замеры!AO205,Замеры!AE205,Замеры!AP205)</f>
        <v>0 0</v>
      </c>
      <c r="I211" s="29" t="str">
        <f>CONCATENATE(Замеры!AM205,Замеры!AE205,Замеры!AN205)</f>
        <v>0 0</v>
      </c>
      <c r="J211" s="31" t="str">
        <f>IF(Замеры!AD205=0," ",G211*2.55)</f>
        <v xml:space="preserve"> </v>
      </c>
      <c r="K211" s="29" t="str">
        <f>IF(Замеры!AD205=0," ",Замеры!AK205)</f>
        <v xml:space="preserve"> </v>
      </c>
      <c r="L211" s="29" t="str">
        <f>IF(Замеры!AD205=0," ",Замеры!AL205)</f>
        <v xml:space="preserve"> </v>
      </c>
      <c r="M211" s="29" t="str">
        <f>IF(Замеры!AD205=0," ",0.1)</f>
        <v xml:space="preserve"> </v>
      </c>
      <c r="N211" s="29" t="str">
        <f>IF(Замеры!AD205=0," ",Замеры!AD205)</f>
        <v xml:space="preserve"> </v>
      </c>
      <c r="O211" s="29" t="str">
        <f>Замеры!AE205</f>
        <v xml:space="preserve"> </v>
      </c>
      <c r="P211" s="29" t="str">
        <f>Замеры!AF205</f>
        <v xml:space="preserve"> </v>
      </c>
      <c r="Q211" s="29" t="str">
        <f>IF(Замеры!AD205=0," ","+")</f>
        <v xml:space="preserve"> </v>
      </c>
      <c r="R211" s="32">
        <f>Замеры!AC205</f>
        <v>0</v>
      </c>
      <c r="W211" s="33" t="e">
        <f t="shared" si="6"/>
        <v>#VALUE!</v>
      </c>
      <c r="X211" s="31" t="s">
        <v>72</v>
      </c>
      <c r="Y211" s="33" t="e">
        <f t="shared" si="7"/>
        <v>#VALUE!</v>
      </c>
      <c r="Z211" s="32"/>
    </row>
    <row r="212" spans="1:26" x14ac:dyDescent="0.3">
      <c r="A212" s="35">
        <f>IF(Замеры!B206=0, " ", Замеры!B206)</f>
        <v>203</v>
      </c>
      <c r="B212" s="37" t="str">
        <f>CONCATENATE(Замеры!D206,Замеры!F206)</f>
        <v>Группа от QF</v>
      </c>
      <c r="C212" s="35" t="str">
        <f>IF(Замеры!J206=0," ", Замеры!J206)</f>
        <v xml:space="preserve"> </v>
      </c>
      <c r="D212" s="29" t="str">
        <f>IF(Замеры!AD206=0, " ", Замеры!AB206)</f>
        <v xml:space="preserve"> </v>
      </c>
      <c r="E212" s="29" t="str">
        <f>CONCATENATE(Замеры!T206,Замеры!W206,Замеры!V206)</f>
        <v xml:space="preserve"> </v>
      </c>
      <c r="F212" s="30" t="str">
        <f>IF(Замеры!AD206=0," ","---")</f>
        <v xml:space="preserve"> </v>
      </c>
      <c r="G212" s="31" t="str">
        <f>IF(Замеры!AD206=0," ",Замеры!L206)</f>
        <v xml:space="preserve"> </v>
      </c>
      <c r="H212" s="31" t="str">
        <f>CONCATENATE(Замеры!AO206,Замеры!AE206,Замеры!AP206)</f>
        <v>0 0</v>
      </c>
      <c r="I212" s="29" t="str">
        <f>CONCATENATE(Замеры!AM206,Замеры!AE206,Замеры!AN206)</f>
        <v>0 0</v>
      </c>
      <c r="J212" s="31" t="str">
        <f>IF(Замеры!AD206=0," ",G212*2.55)</f>
        <v xml:space="preserve"> </v>
      </c>
      <c r="K212" s="29" t="str">
        <f>IF(Замеры!AD206=0," ",Замеры!AK206)</f>
        <v xml:space="preserve"> </v>
      </c>
      <c r="L212" s="29" t="str">
        <f>IF(Замеры!AD206=0," ",Замеры!AL206)</f>
        <v xml:space="preserve"> </v>
      </c>
      <c r="M212" s="29" t="str">
        <f>IF(Замеры!AD206=0," ",0.1)</f>
        <v xml:space="preserve"> </v>
      </c>
      <c r="N212" s="29" t="str">
        <f>IF(Замеры!AD206=0," ",Замеры!AD206)</f>
        <v xml:space="preserve"> </v>
      </c>
      <c r="O212" s="29" t="str">
        <f>Замеры!AE206</f>
        <v xml:space="preserve"> </v>
      </c>
      <c r="P212" s="29" t="str">
        <f>Замеры!AF206</f>
        <v xml:space="preserve"> </v>
      </c>
      <c r="Q212" s="29" t="str">
        <f>IF(Замеры!AD206=0," ","+")</f>
        <v xml:space="preserve"> </v>
      </c>
      <c r="R212" s="32">
        <f>Замеры!AC206</f>
        <v>0</v>
      </c>
      <c r="W212" s="33" t="e">
        <f t="shared" si="6"/>
        <v>#VALUE!</v>
      </c>
      <c r="X212" s="31" t="s">
        <v>72</v>
      </c>
      <c r="Y212" s="33" t="e">
        <f t="shared" si="7"/>
        <v>#VALUE!</v>
      </c>
      <c r="Z212" s="32"/>
    </row>
    <row r="213" spans="1:26" x14ac:dyDescent="0.3">
      <c r="A213" s="35">
        <f>IF(Замеры!B207=0, " ", Замеры!B207)</f>
        <v>204</v>
      </c>
      <c r="B213" s="37" t="str">
        <f>CONCATENATE(Замеры!D207,Замеры!F207)</f>
        <v>Группа от QF</v>
      </c>
      <c r="C213" s="35" t="str">
        <f>IF(Замеры!J207=0," ", Замеры!J207)</f>
        <v xml:space="preserve"> </v>
      </c>
      <c r="D213" s="29" t="str">
        <f>IF(Замеры!AD207=0, " ", Замеры!AB207)</f>
        <v xml:space="preserve"> </v>
      </c>
      <c r="E213" s="29" t="str">
        <f>CONCATENATE(Замеры!T207,Замеры!W207,Замеры!V207)</f>
        <v xml:space="preserve"> </v>
      </c>
      <c r="F213" s="30" t="str">
        <f>IF(Замеры!AD207=0," ","---")</f>
        <v xml:space="preserve"> </v>
      </c>
      <c r="G213" s="31" t="str">
        <f>IF(Замеры!AD207=0," ",Замеры!L207)</f>
        <v xml:space="preserve"> </v>
      </c>
      <c r="H213" s="31" t="str">
        <f>CONCATENATE(Замеры!AO207,Замеры!AE207,Замеры!AP207)</f>
        <v>0 0</v>
      </c>
      <c r="I213" s="29" t="str">
        <f>CONCATENATE(Замеры!AM207,Замеры!AE207,Замеры!AN207)</f>
        <v>0 0</v>
      </c>
      <c r="J213" s="31" t="str">
        <f>IF(Замеры!AD207=0," ",G213*2.55)</f>
        <v xml:space="preserve"> </v>
      </c>
      <c r="K213" s="29" t="str">
        <f>IF(Замеры!AD207=0," ",Замеры!AK207)</f>
        <v xml:space="preserve"> </v>
      </c>
      <c r="L213" s="29" t="str">
        <f>IF(Замеры!AD207=0," ",Замеры!AL207)</f>
        <v xml:space="preserve"> </v>
      </c>
      <c r="M213" s="29" t="str">
        <f>IF(Замеры!AD207=0," ",0.1)</f>
        <v xml:space="preserve"> </v>
      </c>
      <c r="N213" s="29" t="str">
        <f>IF(Замеры!AD207=0," ",Замеры!AD207)</f>
        <v xml:space="preserve"> </v>
      </c>
      <c r="O213" s="29" t="str">
        <f>Замеры!AE207</f>
        <v xml:space="preserve"> </v>
      </c>
      <c r="P213" s="29" t="str">
        <f>Замеры!AF207</f>
        <v xml:space="preserve"> </v>
      </c>
      <c r="Q213" s="29" t="str">
        <f>IF(Замеры!AD207=0," ","+")</f>
        <v xml:space="preserve"> </v>
      </c>
      <c r="R213" s="32">
        <f>Замеры!AC207</f>
        <v>0</v>
      </c>
      <c r="W213" s="33" t="e">
        <f t="shared" si="6"/>
        <v>#VALUE!</v>
      </c>
      <c r="X213" s="31" t="s">
        <v>72</v>
      </c>
      <c r="Y213" s="33" t="e">
        <f t="shared" si="7"/>
        <v>#VALUE!</v>
      </c>
      <c r="Z213" s="32"/>
    </row>
    <row r="214" spans="1:26" x14ac:dyDescent="0.3">
      <c r="A214" s="35">
        <f>IF(Замеры!B208=0, " ", Замеры!B208)</f>
        <v>205</v>
      </c>
      <c r="B214" s="37" t="str">
        <f>CONCATENATE(Замеры!D208,Замеры!F208)</f>
        <v>Группа от QF</v>
      </c>
      <c r="C214" s="35" t="str">
        <f>IF(Замеры!J208=0," ", Замеры!J208)</f>
        <v xml:space="preserve"> </v>
      </c>
      <c r="D214" s="29" t="str">
        <f>IF(Замеры!AD208=0, " ", Замеры!AB208)</f>
        <v xml:space="preserve"> </v>
      </c>
      <c r="E214" s="29" t="str">
        <f>CONCATENATE(Замеры!T208,Замеры!W208,Замеры!V208)</f>
        <v xml:space="preserve"> </v>
      </c>
      <c r="F214" s="30" t="str">
        <f>IF(Замеры!AD208=0," ","---")</f>
        <v xml:space="preserve"> </v>
      </c>
      <c r="G214" s="31" t="str">
        <f>IF(Замеры!AD208=0," ",Замеры!L208)</f>
        <v xml:space="preserve"> </v>
      </c>
      <c r="H214" s="31" t="str">
        <f>CONCATENATE(Замеры!AO208,Замеры!AE208,Замеры!AP208)</f>
        <v>0 0</v>
      </c>
      <c r="I214" s="29" t="str">
        <f>CONCATENATE(Замеры!AM208,Замеры!AE208,Замеры!AN208)</f>
        <v>0 0</v>
      </c>
      <c r="J214" s="31" t="str">
        <f>IF(Замеры!AD208=0," ",G214*2.55)</f>
        <v xml:space="preserve"> </v>
      </c>
      <c r="K214" s="29" t="str">
        <f>IF(Замеры!AD208=0," ",Замеры!AK208)</f>
        <v xml:space="preserve"> </v>
      </c>
      <c r="L214" s="29" t="str">
        <f>IF(Замеры!AD208=0," ",Замеры!AL208)</f>
        <v xml:space="preserve"> </v>
      </c>
      <c r="M214" s="29" t="str">
        <f>IF(Замеры!AD208=0," ",0.1)</f>
        <v xml:space="preserve"> </v>
      </c>
      <c r="N214" s="29" t="str">
        <f>IF(Замеры!AD208=0," ",Замеры!AD208)</f>
        <v xml:space="preserve"> </v>
      </c>
      <c r="O214" s="29" t="str">
        <f>Замеры!AE208</f>
        <v xml:space="preserve"> </v>
      </c>
      <c r="P214" s="29" t="str">
        <f>Замеры!AF208</f>
        <v xml:space="preserve"> </v>
      </c>
      <c r="Q214" s="29" t="str">
        <f>IF(Замеры!AD208=0," ","+")</f>
        <v xml:space="preserve"> </v>
      </c>
      <c r="R214" s="32">
        <f>Замеры!AC208</f>
        <v>0</v>
      </c>
      <c r="W214" s="33" t="e">
        <f t="shared" si="6"/>
        <v>#VALUE!</v>
      </c>
      <c r="X214" s="31" t="s">
        <v>72</v>
      </c>
      <c r="Y214" s="33" t="e">
        <f t="shared" si="7"/>
        <v>#VALUE!</v>
      </c>
      <c r="Z214" s="32"/>
    </row>
    <row r="215" spans="1:26" x14ac:dyDescent="0.3">
      <c r="A215" s="35">
        <f>IF(Замеры!B209=0, " ", Замеры!B209)</f>
        <v>206</v>
      </c>
      <c r="B215" s="37" t="str">
        <f>CONCATENATE(Замеры!D209,Замеры!F209)</f>
        <v>Группа от QF</v>
      </c>
      <c r="C215" s="35" t="str">
        <f>IF(Замеры!J209=0," ", Замеры!J209)</f>
        <v xml:space="preserve"> </v>
      </c>
      <c r="D215" s="29" t="str">
        <f>IF(Замеры!AD209=0, " ", Замеры!AB209)</f>
        <v xml:space="preserve"> </v>
      </c>
      <c r="E215" s="29" t="str">
        <f>CONCATENATE(Замеры!T209,Замеры!W209,Замеры!V209)</f>
        <v xml:space="preserve"> </v>
      </c>
      <c r="F215" s="30" t="str">
        <f>IF(Замеры!AD209=0," ","---")</f>
        <v xml:space="preserve"> </v>
      </c>
      <c r="G215" s="31" t="str">
        <f>IF(Замеры!AD209=0," ",Замеры!L209)</f>
        <v xml:space="preserve"> </v>
      </c>
      <c r="H215" s="31" t="str">
        <f>CONCATENATE(Замеры!AO209,Замеры!AE209,Замеры!AP209)</f>
        <v>0 0</v>
      </c>
      <c r="I215" s="29" t="str">
        <f>CONCATENATE(Замеры!AM209,Замеры!AE209,Замеры!AN209)</f>
        <v>0 0</v>
      </c>
      <c r="J215" s="31" t="str">
        <f>IF(Замеры!AD209=0," ",G215*2.55)</f>
        <v xml:space="preserve"> </v>
      </c>
      <c r="K215" s="29" t="str">
        <f>IF(Замеры!AD209=0," ",Замеры!AK209)</f>
        <v xml:space="preserve"> </v>
      </c>
      <c r="L215" s="29" t="str">
        <f>IF(Замеры!AD209=0," ",Замеры!AL209)</f>
        <v xml:space="preserve"> </v>
      </c>
      <c r="M215" s="29" t="str">
        <f>IF(Замеры!AD209=0," ",0.1)</f>
        <v xml:space="preserve"> </v>
      </c>
      <c r="N215" s="29" t="str">
        <f>IF(Замеры!AD209=0," ",Замеры!AD209)</f>
        <v xml:space="preserve"> </v>
      </c>
      <c r="O215" s="29" t="str">
        <f>Замеры!AE209</f>
        <v xml:space="preserve"> </v>
      </c>
      <c r="P215" s="29" t="str">
        <f>Замеры!AF209</f>
        <v xml:space="preserve"> </v>
      </c>
      <c r="Q215" s="29" t="str">
        <f>IF(Замеры!AD209=0," ","+")</f>
        <v xml:space="preserve"> </v>
      </c>
      <c r="R215" s="32">
        <f>Замеры!AC209</f>
        <v>0</v>
      </c>
      <c r="W215" s="33" t="e">
        <f t="shared" si="6"/>
        <v>#VALUE!</v>
      </c>
      <c r="X215" s="31" t="s">
        <v>72</v>
      </c>
      <c r="Y215" s="33" t="e">
        <f t="shared" si="7"/>
        <v>#VALUE!</v>
      </c>
      <c r="Z215" s="32"/>
    </row>
    <row r="216" spans="1:26" x14ac:dyDescent="0.3">
      <c r="A216" s="35">
        <f>IF(Замеры!B210=0, " ", Замеры!B210)</f>
        <v>207</v>
      </c>
      <c r="B216" s="37" t="str">
        <f>CONCATENATE(Замеры!D210,Замеры!F210)</f>
        <v>Группа от QF</v>
      </c>
      <c r="C216" s="35" t="str">
        <f>IF(Замеры!J210=0," ", Замеры!J210)</f>
        <v xml:space="preserve"> </v>
      </c>
      <c r="D216" s="29" t="str">
        <f>IF(Замеры!AD210=0, " ", Замеры!AB210)</f>
        <v xml:space="preserve"> </v>
      </c>
      <c r="E216" s="29" t="str">
        <f>CONCATENATE(Замеры!T210,Замеры!W210,Замеры!V210)</f>
        <v xml:space="preserve"> </v>
      </c>
      <c r="F216" s="30" t="str">
        <f>IF(Замеры!AD210=0," ","---")</f>
        <v xml:space="preserve"> </v>
      </c>
      <c r="G216" s="31" t="str">
        <f>IF(Замеры!AD210=0," ",Замеры!L210)</f>
        <v xml:space="preserve"> </v>
      </c>
      <c r="H216" s="31" t="str">
        <f>CONCATENATE(Замеры!AO210,Замеры!AE210,Замеры!AP210)</f>
        <v>0 0</v>
      </c>
      <c r="I216" s="29" t="str">
        <f>CONCATENATE(Замеры!AM210,Замеры!AE210,Замеры!AN210)</f>
        <v>0 0</v>
      </c>
      <c r="J216" s="31" t="str">
        <f>IF(Замеры!AD210=0," ",G216*2.55)</f>
        <v xml:space="preserve"> </v>
      </c>
      <c r="K216" s="29" t="str">
        <f>IF(Замеры!AD210=0," ",Замеры!AK210)</f>
        <v xml:space="preserve"> </v>
      </c>
      <c r="L216" s="29" t="str">
        <f>IF(Замеры!AD210=0," ",Замеры!AL210)</f>
        <v xml:space="preserve"> </v>
      </c>
      <c r="M216" s="29" t="str">
        <f>IF(Замеры!AD210=0," ",0.1)</f>
        <v xml:space="preserve"> </v>
      </c>
      <c r="N216" s="29" t="str">
        <f>IF(Замеры!AD210=0," ",Замеры!AD210)</f>
        <v xml:space="preserve"> </v>
      </c>
      <c r="O216" s="29" t="str">
        <f>Замеры!AE210</f>
        <v xml:space="preserve"> </v>
      </c>
      <c r="P216" s="29" t="str">
        <f>Замеры!AF210</f>
        <v xml:space="preserve"> </v>
      </c>
      <c r="Q216" s="29" t="str">
        <f>IF(Замеры!AD210=0," ","+")</f>
        <v xml:space="preserve"> </v>
      </c>
      <c r="R216" s="32">
        <f>Замеры!AC210</f>
        <v>0</v>
      </c>
      <c r="W216" s="33" t="e">
        <f t="shared" si="6"/>
        <v>#VALUE!</v>
      </c>
      <c r="X216" s="31" t="s">
        <v>72</v>
      </c>
      <c r="Y216" s="33" t="e">
        <f t="shared" si="7"/>
        <v>#VALUE!</v>
      </c>
      <c r="Z216" s="32"/>
    </row>
    <row r="217" spans="1:26" x14ac:dyDescent="0.3">
      <c r="A217" s="35">
        <f>IF(Замеры!B211=0, " ", Замеры!B211)</f>
        <v>208</v>
      </c>
      <c r="B217" s="37" t="str">
        <f>CONCATENATE(Замеры!D211,Замеры!F211)</f>
        <v>Группа от QF</v>
      </c>
      <c r="C217" s="35" t="str">
        <f>IF(Замеры!J211=0," ", Замеры!J211)</f>
        <v xml:space="preserve"> </v>
      </c>
      <c r="D217" s="29" t="str">
        <f>IF(Замеры!AD211=0, " ", Замеры!AB211)</f>
        <v xml:space="preserve"> </v>
      </c>
      <c r="E217" s="29" t="str">
        <f>CONCATENATE(Замеры!T211,Замеры!W211,Замеры!V211)</f>
        <v xml:space="preserve"> </v>
      </c>
      <c r="F217" s="30" t="str">
        <f>IF(Замеры!AD211=0," ","---")</f>
        <v xml:space="preserve"> </v>
      </c>
      <c r="G217" s="31" t="str">
        <f>IF(Замеры!AD211=0," ",Замеры!L211)</f>
        <v xml:space="preserve"> </v>
      </c>
      <c r="H217" s="31" t="str">
        <f>CONCATENATE(Замеры!AO211,Замеры!AE211,Замеры!AP211)</f>
        <v>0 0</v>
      </c>
      <c r="I217" s="29" t="str">
        <f>CONCATENATE(Замеры!AM211,Замеры!AE211,Замеры!AN211)</f>
        <v>0 0</v>
      </c>
      <c r="J217" s="31" t="str">
        <f>IF(Замеры!AD211=0," ",G217*2.55)</f>
        <v xml:space="preserve"> </v>
      </c>
      <c r="K217" s="29" t="str">
        <f>IF(Замеры!AD211=0," ",Замеры!AK211)</f>
        <v xml:space="preserve"> </v>
      </c>
      <c r="L217" s="29" t="str">
        <f>IF(Замеры!AD211=0," ",Замеры!AL211)</f>
        <v xml:space="preserve"> </v>
      </c>
      <c r="M217" s="29" t="str">
        <f>IF(Замеры!AD211=0," ",0.1)</f>
        <v xml:space="preserve"> </v>
      </c>
      <c r="N217" s="29" t="str">
        <f>IF(Замеры!AD211=0," ",Замеры!AD211)</f>
        <v xml:space="preserve"> </v>
      </c>
      <c r="O217" s="29" t="str">
        <f>Замеры!AE211</f>
        <v xml:space="preserve"> </v>
      </c>
      <c r="P217" s="29" t="str">
        <f>Замеры!AF211</f>
        <v xml:space="preserve"> </v>
      </c>
      <c r="Q217" s="29" t="str">
        <f>IF(Замеры!AD211=0," ","+")</f>
        <v xml:space="preserve"> </v>
      </c>
      <c r="R217" s="32">
        <f>Замеры!AC211</f>
        <v>0</v>
      </c>
      <c r="W217" s="33" t="e">
        <f t="shared" si="6"/>
        <v>#VALUE!</v>
      </c>
      <c r="X217" s="31" t="s">
        <v>72</v>
      </c>
      <c r="Y217" s="33" t="e">
        <f t="shared" si="7"/>
        <v>#VALUE!</v>
      </c>
      <c r="Z217" s="32"/>
    </row>
    <row r="218" spans="1:26" x14ac:dyDescent="0.3">
      <c r="A218" s="35">
        <f>IF(Замеры!B212=0, " ", Замеры!B212)</f>
        <v>209</v>
      </c>
      <c r="B218" s="37" t="str">
        <f>CONCATENATE(Замеры!D212,Замеры!F212)</f>
        <v>Группа от QF</v>
      </c>
      <c r="C218" s="35" t="str">
        <f>IF(Замеры!J212=0," ", Замеры!J212)</f>
        <v xml:space="preserve"> </v>
      </c>
      <c r="D218" s="29" t="str">
        <f>IF(Замеры!AD212=0, " ", Замеры!AB212)</f>
        <v xml:space="preserve"> </v>
      </c>
      <c r="E218" s="29" t="str">
        <f>CONCATENATE(Замеры!T212,Замеры!W212,Замеры!V212)</f>
        <v xml:space="preserve"> </v>
      </c>
      <c r="F218" s="30" t="str">
        <f>IF(Замеры!AD212=0," ","---")</f>
        <v xml:space="preserve"> </v>
      </c>
      <c r="G218" s="31" t="str">
        <f>IF(Замеры!AD212=0," ",Замеры!L212)</f>
        <v xml:space="preserve"> </v>
      </c>
      <c r="H218" s="31" t="str">
        <f>CONCATENATE(Замеры!AO212,Замеры!AE212,Замеры!AP212)</f>
        <v>0 0</v>
      </c>
      <c r="I218" s="29" t="str">
        <f>CONCATENATE(Замеры!AM212,Замеры!AE212,Замеры!AN212)</f>
        <v>0 0</v>
      </c>
      <c r="J218" s="31" t="str">
        <f>IF(Замеры!AD212=0," ",G218*2.55)</f>
        <v xml:space="preserve"> </v>
      </c>
      <c r="K218" s="29" t="str">
        <f>IF(Замеры!AD212=0," ",Замеры!AK212)</f>
        <v xml:space="preserve"> </v>
      </c>
      <c r="L218" s="29" t="str">
        <f>IF(Замеры!AD212=0," ",Замеры!AL212)</f>
        <v xml:space="preserve"> </v>
      </c>
      <c r="M218" s="29" t="str">
        <f>IF(Замеры!AD212=0," ",0.1)</f>
        <v xml:space="preserve"> </v>
      </c>
      <c r="N218" s="29" t="str">
        <f>IF(Замеры!AD212=0," ",Замеры!AD212)</f>
        <v xml:space="preserve"> </v>
      </c>
      <c r="O218" s="29" t="str">
        <f>Замеры!AE212</f>
        <v xml:space="preserve"> </v>
      </c>
      <c r="P218" s="29" t="str">
        <f>Замеры!AF212</f>
        <v xml:space="preserve"> </v>
      </c>
      <c r="Q218" s="29" t="str">
        <f>IF(Замеры!AD212=0," ","+")</f>
        <v xml:space="preserve"> </v>
      </c>
      <c r="R218" s="32">
        <f>Замеры!AC212</f>
        <v>0</v>
      </c>
      <c r="W218" s="33" t="e">
        <f t="shared" si="6"/>
        <v>#VALUE!</v>
      </c>
      <c r="X218" s="31" t="s">
        <v>72</v>
      </c>
      <c r="Y218" s="33" t="e">
        <f t="shared" si="7"/>
        <v>#VALUE!</v>
      </c>
      <c r="Z218" s="32"/>
    </row>
    <row r="219" spans="1:26" x14ac:dyDescent="0.3">
      <c r="A219" s="35">
        <f>IF(Замеры!B213=0, " ", Замеры!B213)</f>
        <v>210</v>
      </c>
      <c r="B219" s="37" t="str">
        <f>CONCATENATE(Замеры!D213,Замеры!F213)</f>
        <v>Группа от QF</v>
      </c>
      <c r="C219" s="35" t="str">
        <f>IF(Замеры!J213=0," ", Замеры!J213)</f>
        <v xml:space="preserve"> </v>
      </c>
      <c r="D219" s="29" t="str">
        <f>IF(Замеры!AD213=0, " ", Замеры!AB213)</f>
        <v xml:space="preserve"> </v>
      </c>
      <c r="E219" s="29" t="str">
        <f>CONCATENATE(Замеры!T213,Замеры!W213,Замеры!V213)</f>
        <v xml:space="preserve"> </v>
      </c>
      <c r="F219" s="30" t="str">
        <f>IF(Замеры!AD213=0," ","---")</f>
        <v xml:space="preserve"> </v>
      </c>
      <c r="G219" s="31" t="str">
        <f>IF(Замеры!AD213=0," ",Замеры!L213)</f>
        <v xml:space="preserve"> </v>
      </c>
      <c r="H219" s="31" t="str">
        <f>CONCATENATE(Замеры!AO213,Замеры!AE213,Замеры!AP213)</f>
        <v>0 0</v>
      </c>
      <c r="I219" s="29" t="str">
        <f>CONCATENATE(Замеры!AM213,Замеры!AE213,Замеры!AN213)</f>
        <v>0 0</v>
      </c>
      <c r="J219" s="31" t="str">
        <f>IF(Замеры!AD213=0," ",G219*2.55)</f>
        <v xml:space="preserve"> </v>
      </c>
      <c r="K219" s="29" t="str">
        <f>IF(Замеры!AD213=0," ",Замеры!AK213)</f>
        <v xml:space="preserve"> </v>
      </c>
      <c r="L219" s="29" t="str">
        <f>IF(Замеры!AD213=0," ",Замеры!AL213)</f>
        <v xml:space="preserve"> </v>
      </c>
      <c r="M219" s="29" t="str">
        <f>IF(Замеры!AD213=0," ",0.1)</f>
        <v xml:space="preserve"> </v>
      </c>
      <c r="N219" s="29" t="str">
        <f>IF(Замеры!AD213=0," ",Замеры!AD213)</f>
        <v xml:space="preserve"> </v>
      </c>
      <c r="O219" s="29" t="str">
        <f>Замеры!AE213</f>
        <v xml:space="preserve"> </v>
      </c>
      <c r="P219" s="29" t="str">
        <f>Замеры!AF213</f>
        <v xml:space="preserve"> </v>
      </c>
      <c r="Q219" s="29" t="str">
        <f>IF(Замеры!AD213=0," ","+")</f>
        <v xml:space="preserve"> </v>
      </c>
      <c r="R219" s="32">
        <f>Замеры!AC213</f>
        <v>0</v>
      </c>
      <c r="W219" s="33" t="e">
        <f t="shared" si="6"/>
        <v>#VALUE!</v>
      </c>
      <c r="X219" s="31" t="s">
        <v>72</v>
      </c>
      <c r="Y219" s="33" t="e">
        <f t="shared" si="7"/>
        <v>#VALUE!</v>
      </c>
      <c r="Z219" s="32"/>
    </row>
    <row r="220" spans="1:26" x14ac:dyDescent="0.3">
      <c r="A220" s="35">
        <f>IF(Замеры!B214=0, " ", Замеры!B214)</f>
        <v>211</v>
      </c>
      <c r="B220" s="37" t="str">
        <f>CONCATENATE(Замеры!D214,Замеры!F214)</f>
        <v>Группа от QF</v>
      </c>
      <c r="C220" s="35" t="str">
        <f>IF(Замеры!J214=0," ", Замеры!J214)</f>
        <v xml:space="preserve"> </v>
      </c>
      <c r="D220" s="29" t="str">
        <f>IF(Замеры!AD214=0, " ", Замеры!AB214)</f>
        <v xml:space="preserve"> </v>
      </c>
      <c r="E220" s="29" t="str">
        <f>CONCATENATE(Замеры!T214,Замеры!W214,Замеры!V214)</f>
        <v xml:space="preserve"> </v>
      </c>
      <c r="F220" s="30" t="str">
        <f>IF(Замеры!AD214=0," ","---")</f>
        <v xml:space="preserve"> </v>
      </c>
      <c r="G220" s="31" t="str">
        <f>IF(Замеры!AD214=0," ",Замеры!L214)</f>
        <v xml:space="preserve"> </v>
      </c>
      <c r="H220" s="31" t="str">
        <f>CONCATENATE(Замеры!AO214,Замеры!AE214,Замеры!AP214)</f>
        <v>0 0</v>
      </c>
      <c r="I220" s="29" t="str">
        <f>CONCATENATE(Замеры!AM214,Замеры!AE214,Замеры!AN214)</f>
        <v>0 0</v>
      </c>
      <c r="J220" s="31" t="str">
        <f>IF(Замеры!AD214=0," ",G220*2.55)</f>
        <v xml:space="preserve"> </v>
      </c>
      <c r="K220" s="29" t="str">
        <f>IF(Замеры!AD214=0," ",Замеры!AK214)</f>
        <v xml:space="preserve"> </v>
      </c>
      <c r="L220" s="29" t="str">
        <f>IF(Замеры!AD214=0," ",Замеры!AL214)</f>
        <v xml:space="preserve"> </v>
      </c>
      <c r="M220" s="29" t="str">
        <f>IF(Замеры!AD214=0," ",0.1)</f>
        <v xml:space="preserve"> </v>
      </c>
      <c r="N220" s="29" t="str">
        <f>IF(Замеры!AD214=0," ",Замеры!AD214)</f>
        <v xml:space="preserve"> </v>
      </c>
      <c r="O220" s="29" t="str">
        <f>Замеры!AE214</f>
        <v xml:space="preserve"> </v>
      </c>
      <c r="P220" s="29" t="str">
        <f>Замеры!AF214</f>
        <v xml:space="preserve"> </v>
      </c>
      <c r="Q220" s="29" t="str">
        <f>IF(Замеры!AD214=0," ","+")</f>
        <v xml:space="preserve"> </v>
      </c>
      <c r="R220" s="32">
        <f>Замеры!AC214</f>
        <v>0</v>
      </c>
      <c r="W220" s="33" t="e">
        <f t="shared" si="6"/>
        <v>#VALUE!</v>
      </c>
      <c r="X220" s="31" t="s">
        <v>72</v>
      </c>
      <c r="Y220" s="33" t="e">
        <f t="shared" si="7"/>
        <v>#VALUE!</v>
      </c>
      <c r="Z220" s="32"/>
    </row>
    <row r="221" spans="1:26" x14ac:dyDescent="0.3">
      <c r="A221" s="35">
        <f>IF(Замеры!B215=0, " ", Замеры!B215)</f>
        <v>212</v>
      </c>
      <c r="B221" s="37" t="str">
        <f>CONCATENATE(Замеры!D215,Замеры!F215)</f>
        <v>Группа от QF</v>
      </c>
      <c r="C221" s="35" t="str">
        <f>IF(Замеры!J215=0," ", Замеры!J215)</f>
        <v xml:space="preserve"> </v>
      </c>
      <c r="D221" s="29" t="str">
        <f>IF(Замеры!AD215=0, " ", Замеры!AB215)</f>
        <v xml:space="preserve"> </v>
      </c>
      <c r="E221" s="29" t="str">
        <f>CONCATENATE(Замеры!T215,Замеры!W215,Замеры!V215)</f>
        <v xml:space="preserve"> </v>
      </c>
      <c r="F221" s="30" t="str">
        <f>IF(Замеры!AD215=0," ","---")</f>
        <v xml:space="preserve"> </v>
      </c>
      <c r="G221" s="31" t="str">
        <f>IF(Замеры!AD215=0," ",Замеры!L215)</f>
        <v xml:space="preserve"> </v>
      </c>
      <c r="H221" s="31" t="str">
        <f>CONCATENATE(Замеры!AO215,Замеры!AE215,Замеры!AP215)</f>
        <v>0 0</v>
      </c>
      <c r="I221" s="29" t="str">
        <f>CONCATENATE(Замеры!AM215,Замеры!AE215,Замеры!AN215)</f>
        <v>0 0</v>
      </c>
      <c r="J221" s="31" t="str">
        <f>IF(Замеры!AD215=0," ",G221*2.55)</f>
        <v xml:space="preserve"> </v>
      </c>
      <c r="K221" s="29" t="str">
        <f>IF(Замеры!AD215=0," ",Замеры!AK215)</f>
        <v xml:space="preserve"> </v>
      </c>
      <c r="L221" s="29" t="str">
        <f>IF(Замеры!AD215=0," ",Замеры!AL215)</f>
        <v xml:space="preserve"> </v>
      </c>
      <c r="M221" s="29" t="str">
        <f>IF(Замеры!AD215=0," ",0.1)</f>
        <v xml:space="preserve"> </v>
      </c>
      <c r="N221" s="29" t="str">
        <f>IF(Замеры!AD215=0," ",Замеры!AD215)</f>
        <v xml:space="preserve"> </v>
      </c>
      <c r="O221" s="29" t="str">
        <f>Замеры!AE215</f>
        <v xml:space="preserve"> </v>
      </c>
      <c r="P221" s="29" t="str">
        <f>Замеры!AF215</f>
        <v xml:space="preserve"> </v>
      </c>
      <c r="Q221" s="29" t="str">
        <f>IF(Замеры!AD215=0," ","+")</f>
        <v xml:space="preserve"> </v>
      </c>
      <c r="R221" s="32">
        <f>Замеры!AC215</f>
        <v>0</v>
      </c>
      <c r="W221" s="33" t="e">
        <f t="shared" si="6"/>
        <v>#VALUE!</v>
      </c>
      <c r="X221" s="31" t="s">
        <v>72</v>
      </c>
      <c r="Y221" s="33" t="e">
        <f t="shared" si="7"/>
        <v>#VALUE!</v>
      </c>
      <c r="Z221" s="32"/>
    </row>
    <row r="222" spans="1:26" x14ac:dyDescent="0.3">
      <c r="A222" s="35">
        <f>IF(Замеры!B216=0, " ", Замеры!B216)</f>
        <v>213</v>
      </c>
      <c r="B222" s="37" t="str">
        <f>CONCATENATE(Замеры!D216,Замеры!F216)</f>
        <v>Группа от QF</v>
      </c>
      <c r="C222" s="35" t="str">
        <f>IF(Замеры!J216=0," ", Замеры!J216)</f>
        <v xml:space="preserve"> </v>
      </c>
      <c r="D222" s="29" t="str">
        <f>IF(Замеры!AD216=0, " ", Замеры!AB216)</f>
        <v xml:space="preserve"> </v>
      </c>
      <c r="E222" s="29" t="str">
        <f>CONCATENATE(Замеры!T216,Замеры!W216,Замеры!V216)</f>
        <v xml:space="preserve"> </v>
      </c>
      <c r="F222" s="30" t="str">
        <f>IF(Замеры!AD216=0," ","---")</f>
        <v xml:space="preserve"> </v>
      </c>
      <c r="G222" s="31" t="str">
        <f>IF(Замеры!AD216=0," ",Замеры!L216)</f>
        <v xml:space="preserve"> </v>
      </c>
      <c r="H222" s="31" t="str">
        <f>CONCATENATE(Замеры!AO216,Замеры!AE216,Замеры!AP216)</f>
        <v>0 0</v>
      </c>
      <c r="I222" s="29" t="str">
        <f>CONCATENATE(Замеры!AM216,Замеры!AE216,Замеры!AN216)</f>
        <v>0 0</v>
      </c>
      <c r="J222" s="31" t="str">
        <f>IF(Замеры!AD216=0," ",G222*2.55)</f>
        <v xml:space="preserve"> </v>
      </c>
      <c r="K222" s="29" t="str">
        <f>IF(Замеры!AD216=0," ",Замеры!AK216)</f>
        <v xml:space="preserve"> </v>
      </c>
      <c r="L222" s="29" t="str">
        <f>IF(Замеры!AD216=0," ",Замеры!AL216)</f>
        <v xml:space="preserve"> </v>
      </c>
      <c r="M222" s="29" t="str">
        <f>IF(Замеры!AD216=0," ",0.1)</f>
        <v xml:space="preserve"> </v>
      </c>
      <c r="N222" s="29" t="str">
        <f>IF(Замеры!AD216=0," ",Замеры!AD216)</f>
        <v xml:space="preserve"> </v>
      </c>
      <c r="O222" s="29" t="str">
        <f>Замеры!AE216</f>
        <v xml:space="preserve"> </v>
      </c>
      <c r="P222" s="29" t="str">
        <f>Замеры!AF216</f>
        <v xml:space="preserve"> </v>
      </c>
      <c r="Q222" s="29" t="str">
        <f>IF(Замеры!AD216=0," ","+")</f>
        <v xml:space="preserve"> </v>
      </c>
      <c r="R222" s="32">
        <f>Замеры!AC216</f>
        <v>0</v>
      </c>
      <c r="W222" s="33" t="e">
        <f t="shared" si="6"/>
        <v>#VALUE!</v>
      </c>
      <c r="X222" s="31" t="s">
        <v>72</v>
      </c>
      <c r="Y222" s="33" t="e">
        <f t="shared" si="7"/>
        <v>#VALUE!</v>
      </c>
      <c r="Z222" s="32"/>
    </row>
    <row r="223" spans="1:26" x14ac:dyDescent="0.3">
      <c r="A223" s="35">
        <f>IF(Замеры!B217=0, " ", Замеры!B217)</f>
        <v>214</v>
      </c>
      <c r="B223" s="37" t="str">
        <f>CONCATENATE(Замеры!D217,Замеры!F217)</f>
        <v>Группа от QF</v>
      </c>
      <c r="C223" s="35" t="str">
        <f>IF(Замеры!J217=0," ", Замеры!J217)</f>
        <v xml:space="preserve"> </v>
      </c>
      <c r="D223" s="29" t="str">
        <f>IF(Замеры!AD217=0, " ", Замеры!AB217)</f>
        <v xml:space="preserve"> </v>
      </c>
      <c r="E223" s="29" t="str">
        <f>CONCATENATE(Замеры!T217,Замеры!W217,Замеры!V217)</f>
        <v xml:space="preserve"> </v>
      </c>
      <c r="F223" s="30" t="str">
        <f>IF(Замеры!AD217=0," ","---")</f>
        <v xml:space="preserve"> </v>
      </c>
      <c r="G223" s="31" t="str">
        <f>IF(Замеры!AD217=0," ",Замеры!L217)</f>
        <v xml:space="preserve"> </v>
      </c>
      <c r="H223" s="31" t="str">
        <f>CONCATENATE(Замеры!AO217,Замеры!AE217,Замеры!AP217)</f>
        <v>0 0</v>
      </c>
      <c r="I223" s="29" t="str">
        <f>CONCATENATE(Замеры!AM217,Замеры!AE217,Замеры!AN217)</f>
        <v>0 0</v>
      </c>
      <c r="J223" s="31" t="str">
        <f>IF(Замеры!AD217=0," ",G223*2.55)</f>
        <v xml:space="preserve"> </v>
      </c>
      <c r="K223" s="29" t="str">
        <f>IF(Замеры!AD217=0," ",Замеры!AK217)</f>
        <v xml:space="preserve"> </v>
      </c>
      <c r="L223" s="29" t="str">
        <f>IF(Замеры!AD217=0," ",Замеры!AL217)</f>
        <v xml:space="preserve"> </v>
      </c>
      <c r="M223" s="29" t="str">
        <f>IF(Замеры!AD217=0," ",0.1)</f>
        <v xml:space="preserve"> </v>
      </c>
      <c r="N223" s="29" t="str">
        <f>IF(Замеры!AD217=0," ",Замеры!AD217)</f>
        <v xml:space="preserve"> </v>
      </c>
      <c r="O223" s="29" t="str">
        <f>Замеры!AE217</f>
        <v xml:space="preserve"> </v>
      </c>
      <c r="P223" s="29" t="str">
        <f>Замеры!AF217</f>
        <v xml:space="preserve"> </v>
      </c>
      <c r="Q223" s="29" t="str">
        <f>IF(Замеры!AD217=0," ","+")</f>
        <v xml:space="preserve"> </v>
      </c>
      <c r="R223" s="32">
        <f>Замеры!AC217</f>
        <v>0</v>
      </c>
      <c r="W223" s="33" t="e">
        <f t="shared" si="6"/>
        <v>#VALUE!</v>
      </c>
      <c r="X223" s="31" t="s">
        <v>72</v>
      </c>
      <c r="Y223" s="33" t="e">
        <f t="shared" si="7"/>
        <v>#VALUE!</v>
      </c>
      <c r="Z223" s="32"/>
    </row>
    <row r="224" spans="1:26" x14ac:dyDescent="0.3">
      <c r="A224" s="35">
        <f>IF(Замеры!B218=0, " ", Замеры!B218)</f>
        <v>215</v>
      </c>
      <c r="B224" s="37" t="str">
        <f>CONCATENATE(Замеры!D218,Замеры!F218)</f>
        <v>Группа от QF</v>
      </c>
      <c r="C224" s="35" t="str">
        <f>IF(Замеры!J218=0," ", Замеры!J218)</f>
        <v xml:space="preserve"> </v>
      </c>
      <c r="D224" s="29" t="str">
        <f>IF(Замеры!AD218=0, " ", Замеры!AB218)</f>
        <v xml:space="preserve"> </v>
      </c>
      <c r="E224" s="29" t="str">
        <f>CONCATENATE(Замеры!T218,Замеры!W218,Замеры!V218)</f>
        <v xml:space="preserve"> </v>
      </c>
      <c r="F224" s="30" t="str">
        <f>IF(Замеры!AD218=0," ","---")</f>
        <v xml:space="preserve"> </v>
      </c>
      <c r="G224" s="31" t="str">
        <f>IF(Замеры!AD218=0," ",Замеры!L218)</f>
        <v xml:space="preserve"> </v>
      </c>
      <c r="H224" s="31" t="str">
        <f>CONCATENATE(Замеры!AO218,Замеры!AE218,Замеры!AP218)</f>
        <v>0 0</v>
      </c>
      <c r="I224" s="29" t="str">
        <f>CONCATENATE(Замеры!AM218,Замеры!AE218,Замеры!AN218)</f>
        <v>0 0</v>
      </c>
      <c r="J224" s="31" t="str">
        <f>IF(Замеры!AD218=0," ",G224*2.55)</f>
        <v xml:space="preserve"> </v>
      </c>
      <c r="K224" s="29" t="str">
        <f>IF(Замеры!AD218=0," ",Замеры!AK218)</f>
        <v xml:space="preserve"> </v>
      </c>
      <c r="L224" s="29" t="str">
        <f>IF(Замеры!AD218=0," ",Замеры!AL218)</f>
        <v xml:space="preserve"> </v>
      </c>
      <c r="M224" s="29" t="str">
        <f>IF(Замеры!AD218=0," ",0.1)</f>
        <v xml:space="preserve"> </v>
      </c>
      <c r="N224" s="29" t="str">
        <f>IF(Замеры!AD218=0," ",Замеры!AD218)</f>
        <v xml:space="preserve"> </v>
      </c>
      <c r="O224" s="29" t="str">
        <f>Замеры!AE218</f>
        <v xml:space="preserve"> </v>
      </c>
      <c r="P224" s="29" t="str">
        <f>Замеры!AF218</f>
        <v xml:space="preserve"> </v>
      </c>
      <c r="Q224" s="29" t="str">
        <f>IF(Замеры!AD218=0," ","+")</f>
        <v xml:space="preserve"> </v>
      </c>
      <c r="R224" s="32">
        <f>Замеры!AC218</f>
        <v>0</v>
      </c>
      <c r="W224" s="33" t="e">
        <f t="shared" si="6"/>
        <v>#VALUE!</v>
      </c>
      <c r="X224" s="31" t="s">
        <v>72</v>
      </c>
      <c r="Y224" s="33" t="e">
        <f t="shared" si="7"/>
        <v>#VALUE!</v>
      </c>
      <c r="Z224" s="32"/>
    </row>
    <row r="225" spans="1:26" x14ac:dyDescent="0.3">
      <c r="A225" s="35">
        <f>IF(Замеры!B219=0, " ", Замеры!B219)</f>
        <v>216</v>
      </c>
      <c r="B225" s="37" t="str">
        <f>CONCATENATE(Замеры!D219,Замеры!F219)</f>
        <v>Группа от QF</v>
      </c>
      <c r="C225" s="35" t="str">
        <f>IF(Замеры!J219=0," ", Замеры!J219)</f>
        <v xml:space="preserve"> </v>
      </c>
      <c r="D225" s="29" t="str">
        <f>IF(Замеры!AD219=0, " ", Замеры!AB219)</f>
        <v xml:space="preserve"> </v>
      </c>
      <c r="E225" s="29" t="str">
        <f>CONCATENATE(Замеры!T219,Замеры!W219,Замеры!V219)</f>
        <v xml:space="preserve"> </v>
      </c>
      <c r="F225" s="30" t="str">
        <f>IF(Замеры!AD219=0," ","---")</f>
        <v xml:space="preserve"> </v>
      </c>
      <c r="G225" s="31" t="str">
        <f>IF(Замеры!AD219=0," ",Замеры!L219)</f>
        <v xml:space="preserve"> </v>
      </c>
      <c r="H225" s="31" t="str">
        <f>CONCATENATE(Замеры!AO219,Замеры!AE219,Замеры!AP219)</f>
        <v>0 0</v>
      </c>
      <c r="I225" s="29" t="str">
        <f>CONCATENATE(Замеры!AM219,Замеры!AE219,Замеры!AN219)</f>
        <v>0 0</v>
      </c>
      <c r="J225" s="31" t="str">
        <f>IF(Замеры!AD219=0," ",G225*2.55)</f>
        <v xml:space="preserve"> </v>
      </c>
      <c r="K225" s="29" t="str">
        <f>IF(Замеры!AD219=0," ",Замеры!AK219)</f>
        <v xml:space="preserve"> </v>
      </c>
      <c r="L225" s="29" t="str">
        <f>IF(Замеры!AD219=0," ",Замеры!AL219)</f>
        <v xml:space="preserve"> </v>
      </c>
      <c r="M225" s="29" t="str">
        <f>IF(Замеры!AD219=0," ",0.1)</f>
        <v xml:space="preserve"> </v>
      </c>
      <c r="N225" s="29" t="str">
        <f>IF(Замеры!AD219=0," ",Замеры!AD219)</f>
        <v xml:space="preserve"> </v>
      </c>
      <c r="O225" s="29" t="str">
        <f>Замеры!AE219</f>
        <v xml:space="preserve"> </v>
      </c>
      <c r="P225" s="29" t="str">
        <f>Замеры!AF219</f>
        <v xml:space="preserve"> </v>
      </c>
      <c r="Q225" s="29" t="str">
        <f>IF(Замеры!AD219=0," ","+")</f>
        <v xml:space="preserve"> </v>
      </c>
      <c r="R225" s="32">
        <f>Замеры!AC219</f>
        <v>0</v>
      </c>
      <c r="W225" s="33" t="e">
        <f t="shared" si="6"/>
        <v>#VALUE!</v>
      </c>
      <c r="X225" s="31" t="s">
        <v>72</v>
      </c>
      <c r="Y225" s="33" t="e">
        <f t="shared" si="7"/>
        <v>#VALUE!</v>
      </c>
      <c r="Z225" s="32"/>
    </row>
    <row r="226" spans="1:26" x14ac:dyDescent="0.3">
      <c r="A226" s="35">
        <f>IF(Замеры!B220=0, " ", Замеры!B220)</f>
        <v>217</v>
      </c>
      <c r="B226" s="37" t="str">
        <f>CONCATENATE(Замеры!D220,Замеры!F220)</f>
        <v>Группа от QF</v>
      </c>
      <c r="C226" s="35" t="str">
        <f>IF(Замеры!J220=0," ", Замеры!J220)</f>
        <v xml:space="preserve"> </v>
      </c>
      <c r="D226" s="29" t="str">
        <f>IF(Замеры!AD220=0, " ", Замеры!AB220)</f>
        <v xml:space="preserve"> </v>
      </c>
      <c r="E226" s="29" t="str">
        <f>CONCATENATE(Замеры!T220,Замеры!W220,Замеры!V220)</f>
        <v xml:space="preserve"> </v>
      </c>
      <c r="F226" s="30" t="str">
        <f>IF(Замеры!AD220=0," ","---")</f>
        <v xml:space="preserve"> </v>
      </c>
      <c r="G226" s="31" t="str">
        <f>IF(Замеры!AD220=0," ",Замеры!L220)</f>
        <v xml:space="preserve"> </v>
      </c>
      <c r="H226" s="31" t="str">
        <f>CONCATENATE(Замеры!AO220,Замеры!AE220,Замеры!AP220)</f>
        <v>0 0</v>
      </c>
      <c r="I226" s="29" t="str">
        <f>CONCATENATE(Замеры!AM220,Замеры!AE220,Замеры!AN220)</f>
        <v>0 0</v>
      </c>
      <c r="J226" s="31" t="str">
        <f>IF(Замеры!AD220=0," ",G226*2.55)</f>
        <v xml:space="preserve"> </v>
      </c>
      <c r="K226" s="29" t="str">
        <f>IF(Замеры!AD220=0," ",Замеры!AK220)</f>
        <v xml:space="preserve"> </v>
      </c>
      <c r="L226" s="29" t="str">
        <f>IF(Замеры!AD220=0," ",Замеры!AL220)</f>
        <v xml:space="preserve"> </v>
      </c>
      <c r="M226" s="29" t="str">
        <f>IF(Замеры!AD220=0," ",0.1)</f>
        <v xml:space="preserve"> </v>
      </c>
      <c r="N226" s="29" t="str">
        <f>IF(Замеры!AD220=0," ",Замеры!AD220)</f>
        <v xml:space="preserve"> </v>
      </c>
      <c r="O226" s="29" t="str">
        <f>Замеры!AE220</f>
        <v xml:space="preserve"> </v>
      </c>
      <c r="P226" s="29" t="str">
        <f>Замеры!AF220</f>
        <v xml:space="preserve"> </v>
      </c>
      <c r="Q226" s="29" t="str">
        <f>IF(Замеры!AD220=0," ","+")</f>
        <v xml:space="preserve"> </v>
      </c>
      <c r="R226" s="32">
        <f>Замеры!AC220</f>
        <v>0</v>
      </c>
      <c r="W226" s="33" t="e">
        <f t="shared" si="6"/>
        <v>#VALUE!</v>
      </c>
      <c r="X226" s="31" t="s">
        <v>72</v>
      </c>
      <c r="Y226" s="33" t="e">
        <f t="shared" si="7"/>
        <v>#VALUE!</v>
      </c>
      <c r="Z226" s="32"/>
    </row>
    <row r="227" spans="1:26" x14ac:dyDescent="0.3">
      <c r="A227" s="35">
        <f>IF(Замеры!B221=0, " ", Замеры!B221)</f>
        <v>218</v>
      </c>
      <c r="B227" s="37" t="str">
        <f>CONCATENATE(Замеры!D221,Замеры!F221)</f>
        <v>Группа от QF</v>
      </c>
      <c r="C227" s="35" t="str">
        <f>IF(Замеры!J221=0," ", Замеры!J221)</f>
        <v xml:space="preserve"> </v>
      </c>
      <c r="D227" s="29" t="str">
        <f>IF(Замеры!AD221=0, " ", Замеры!AB221)</f>
        <v xml:space="preserve"> </v>
      </c>
      <c r="E227" s="29" t="str">
        <f>CONCATENATE(Замеры!T221,Замеры!W221,Замеры!V221)</f>
        <v xml:space="preserve"> </v>
      </c>
      <c r="F227" s="30" t="str">
        <f>IF(Замеры!AD221=0," ","---")</f>
        <v xml:space="preserve"> </v>
      </c>
      <c r="G227" s="31" t="str">
        <f>IF(Замеры!AD221=0," ",Замеры!L221)</f>
        <v xml:space="preserve"> </v>
      </c>
      <c r="H227" s="31" t="str">
        <f>CONCATENATE(Замеры!AO221,Замеры!AE221,Замеры!AP221)</f>
        <v>0 0</v>
      </c>
      <c r="I227" s="29" t="str">
        <f>CONCATENATE(Замеры!AM221,Замеры!AE221,Замеры!AN221)</f>
        <v>0 0</v>
      </c>
      <c r="J227" s="31" t="str">
        <f>IF(Замеры!AD221=0," ",G227*2.55)</f>
        <v xml:space="preserve"> </v>
      </c>
      <c r="K227" s="29" t="str">
        <f>IF(Замеры!AD221=0," ",Замеры!AK221)</f>
        <v xml:space="preserve"> </v>
      </c>
      <c r="L227" s="29" t="str">
        <f>IF(Замеры!AD221=0," ",Замеры!AL221)</f>
        <v xml:space="preserve"> </v>
      </c>
      <c r="M227" s="29" t="str">
        <f>IF(Замеры!AD221=0," ",0.1)</f>
        <v xml:space="preserve"> </v>
      </c>
      <c r="N227" s="29" t="str">
        <f>IF(Замеры!AD221=0," ",Замеры!AD221)</f>
        <v xml:space="preserve"> </v>
      </c>
      <c r="O227" s="29" t="str">
        <f>Замеры!AE221</f>
        <v xml:space="preserve"> </v>
      </c>
      <c r="P227" s="29" t="str">
        <f>Замеры!AF221</f>
        <v xml:space="preserve"> </v>
      </c>
      <c r="Q227" s="29" t="str">
        <f>IF(Замеры!AD221=0," ","+")</f>
        <v xml:space="preserve"> </v>
      </c>
      <c r="R227" s="32">
        <f>Замеры!AC221</f>
        <v>0</v>
      </c>
      <c r="W227" s="33" t="e">
        <f t="shared" si="6"/>
        <v>#VALUE!</v>
      </c>
      <c r="X227" s="31" t="s">
        <v>72</v>
      </c>
      <c r="Y227" s="33" t="e">
        <f t="shared" si="7"/>
        <v>#VALUE!</v>
      </c>
      <c r="Z227" s="32"/>
    </row>
    <row r="228" spans="1:26" x14ac:dyDescent="0.3">
      <c r="A228" s="35">
        <f>IF(Замеры!B222=0, " ", Замеры!B222)</f>
        <v>219</v>
      </c>
      <c r="B228" s="37" t="str">
        <f>CONCATENATE(Замеры!D222,Замеры!F222)</f>
        <v>Группа от QF</v>
      </c>
      <c r="C228" s="35" t="str">
        <f>IF(Замеры!J222=0," ", Замеры!J222)</f>
        <v xml:space="preserve"> </v>
      </c>
      <c r="D228" s="29" t="str">
        <f>IF(Замеры!AD222=0, " ", Замеры!AB222)</f>
        <v xml:space="preserve"> </v>
      </c>
      <c r="E228" s="29" t="str">
        <f>CONCATENATE(Замеры!T222,Замеры!W222,Замеры!V222)</f>
        <v xml:space="preserve"> </v>
      </c>
      <c r="F228" s="30" t="str">
        <f>IF(Замеры!AD222=0," ","---")</f>
        <v xml:space="preserve"> </v>
      </c>
      <c r="G228" s="31" t="str">
        <f>IF(Замеры!AD222=0," ",Замеры!L222)</f>
        <v xml:space="preserve"> </v>
      </c>
      <c r="H228" s="31" t="str">
        <f>CONCATENATE(Замеры!AO222,Замеры!AE222,Замеры!AP222)</f>
        <v>0 0</v>
      </c>
      <c r="I228" s="29" t="str">
        <f>CONCATENATE(Замеры!AM222,Замеры!AE222,Замеры!AN222)</f>
        <v>0 0</v>
      </c>
      <c r="J228" s="31" t="str">
        <f>IF(Замеры!AD222=0," ",G228*2.55)</f>
        <v xml:space="preserve"> </v>
      </c>
      <c r="K228" s="29" t="str">
        <f>IF(Замеры!AD222=0," ",Замеры!AK222)</f>
        <v xml:space="preserve"> </v>
      </c>
      <c r="L228" s="29" t="str">
        <f>IF(Замеры!AD222=0," ",Замеры!AL222)</f>
        <v xml:space="preserve"> </v>
      </c>
      <c r="M228" s="29" t="str">
        <f>IF(Замеры!AD222=0," ",0.1)</f>
        <v xml:space="preserve"> </v>
      </c>
      <c r="N228" s="29" t="str">
        <f>IF(Замеры!AD222=0," ",Замеры!AD222)</f>
        <v xml:space="preserve"> </v>
      </c>
      <c r="O228" s="29" t="str">
        <f>Замеры!AE222</f>
        <v xml:space="preserve"> </v>
      </c>
      <c r="P228" s="29" t="str">
        <f>Замеры!AF222</f>
        <v xml:space="preserve"> </v>
      </c>
      <c r="Q228" s="29" t="str">
        <f>IF(Замеры!AD222=0," ","+")</f>
        <v xml:space="preserve"> </v>
      </c>
      <c r="R228" s="32">
        <f>Замеры!AC222</f>
        <v>0</v>
      </c>
      <c r="W228" s="33" t="e">
        <f t="shared" si="6"/>
        <v>#VALUE!</v>
      </c>
      <c r="X228" s="31" t="s">
        <v>72</v>
      </c>
      <c r="Y228" s="33" t="e">
        <f t="shared" si="7"/>
        <v>#VALUE!</v>
      </c>
      <c r="Z228" s="32"/>
    </row>
    <row r="229" spans="1:26" x14ac:dyDescent="0.3">
      <c r="A229" s="35">
        <f>IF(Замеры!B223=0, " ", Замеры!B223)</f>
        <v>220</v>
      </c>
      <c r="B229" s="37" t="str">
        <f>CONCATENATE(Замеры!D223,Замеры!F223)</f>
        <v>Группа от QF</v>
      </c>
      <c r="C229" s="35" t="str">
        <f>IF(Замеры!J223=0," ", Замеры!J223)</f>
        <v xml:space="preserve"> </v>
      </c>
      <c r="D229" s="29" t="str">
        <f>IF(Замеры!AD223=0, " ", Замеры!AB223)</f>
        <v xml:space="preserve"> </v>
      </c>
      <c r="E229" s="29" t="str">
        <f>CONCATENATE(Замеры!T223,Замеры!W223,Замеры!V223)</f>
        <v xml:space="preserve"> </v>
      </c>
      <c r="F229" s="30" t="str">
        <f>IF(Замеры!AD223=0," ","---")</f>
        <v xml:space="preserve"> </v>
      </c>
      <c r="G229" s="31" t="str">
        <f>IF(Замеры!AD223=0," ",Замеры!L223)</f>
        <v xml:space="preserve"> </v>
      </c>
      <c r="H229" s="31" t="str">
        <f>CONCATENATE(Замеры!AO223,Замеры!AE223,Замеры!AP223)</f>
        <v>0 0</v>
      </c>
      <c r="I229" s="29" t="str">
        <f>CONCATENATE(Замеры!AM223,Замеры!AE223,Замеры!AN223)</f>
        <v>0 0</v>
      </c>
      <c r="J229" s="31" t="str">
        <f>IF(Замеры!AD223=0," ",G229*2.55)</f>
        <v xml:space="preserve"> </v>
      </c>
      <c r="K229" s="29" t="str">
        <f>IF(Замеры!AD223=0," ",Замеры!AK223)</f>
        <v xml:space="preserve"> </v>
      </c>
      <c r="L229" s="29" t="str">
        <f>IF(Замеры!AD223=0," ",Замеры!AL223)</f>
        <v xml:space="preserve"> </v>
      </c>
      <c r="M229" s="29" t="str">
        <f>IF(Замеры!AD223=0," ",0.1)</f>
        <v xml:space="preserve"> </v>
      </c>
      <c r="N229" s="29" t="str">
        <f>IF(Замеры!AD223=0," ",Замеры!AD223)</f>
        <v xml:space="preserve"> </v>
      </c>
      <c r="O229" s="29" t="str">
        <f>Замеры!AE223</f>
        <v xml:space="preserve"> </v>
      </c>
      <c r="P229" s="29" t="str">
        <f>Замеры!AF223</f>
        <v xml:space="preserve"> </v>
      </c>
      <c r="Q229" s="29" t="str">
        <f>IF(Замеры!AD223=0," ","+")</f>
        <v xml:space="preserve"> </v>
      </c>
      <c r="R229" s="32">
        <f>Замеры!AC223</f>
        <v>0</v>
      </c>
      <c r="W229" s="33" t="e">
        <f t="shared" si="6"/>
        <v>#VALUE!</v>
      </c>
      <c r="X229" s="31" t="s">
        <v>72</v>
      </c>
      <c r="Y229" s="33" t="e">
        <f t="shared" si="7"/>
        <v>#VALUE!</v>
      </c>
      <c r="Z229" s="32"/>
    </row>
    <row r="230" spans="1:26" x14ac:dyDescent="0.3">
      <c r="A230" s="35">
        <f>IF(Замеры!B224=0, " ", Замеры!B224)</f>
        <v>221</v>
      </c>
      <c r="B230" s="37" t="str">
        <f>CONCATENATE(Замеры!D224,Замеры!F224)</f>
        <v>Группа от QF</v>
      </c>
      <c r="C230" s="35" t="str">
        <f>IF(Замеры!J224=0," ", Замеры!J224)</f>
        <v xml:space="preserve"> </v>
      </c>
      <c r="D230" s="29" t="str">
        <f>IF(Замеры!AD224=0, " ", Замеры!AB224)</f>
        <v xml:space="preserve"> </v>
      </c>
      <c r="E230" s="29" t="str">
        <f>CONCATENATE(Замеры!T224,Замеры!W224,Замеры!V224)</f>
        <v xml:space="preserve"> </v>
      </c>
      <c r="F230" s="30" t="str">
        <f>IF(Замеры!AD224=0," ","---")</f>
        <v xml:space="preserve"> </v>
      </c>
      <c r="G230" s="31" t="str">
        <f>IF(Замеры!AD224=0," ",Замеры!L224)</f>
        <v xml:space="preserve"> </v>
      </c>
      <c r="H230" s="31" t="str">
        <f>CONCATENATE(Замеры!AO224,Замеры!AE224,Замеры!AP224)</f>
        <v>0 0</v>
      </c>
      <c r="I230" s="29" t="str">
        <f>CONCATENATE(Замеры!AM224,Замеры!AE224,Замеры!AN224)</f>
        <v>0 0</v>
      </c>
      <c r="J230" s="31" t="str">
        <f>IF(Замеры!AD224=0," ",G230*2.55)</f>
        <v xml:space="preserve"> </v>
      </c>
      <c r="K230" s="29" t="str">
        <f>IF(Замеры!AD224=0," ",Замеры!AK224)</f>
        <v xml:space="preserve"> </v>
      </c>
      <c r="L230" s="29" t="str">
        <f>IF(Замеры!AD224=0," ",Замеры!AL224)</f>
        <v xml:space="preserve"> </v>
      </c>
      <c r="M230" s="29" t="str">
        <f>IF(Замеры!AD224=0," ",0.1)</f>
        <v xml:space="preserve"> </v>
      </c>
      <c r="N230" s="29" t="str">
        <f>IF(Замеры!AD224=0," ",Замеры!AD224)</f>
        <v xml:space="preserve"> </v>
      </c>
      <c r="O230" s="29" t="str">
        <f>Замеры!AE224</f>
        <v xml:space="preserve"> </v>
      </c>
      <c r="P230" s="29" t="str">
        <f>Замеры!AF224</f>
        <v xml:space="preserve"> </v>
      </c>
      <c r="Q230" s="29" t="str">
        <f>IF(Замеры!AD224=0," ","+")</f>
        <v xml:space="preserve"> </v>
      </c>
      <c r="R230" s="32">
        <f>Замеры!AC224</f>
        <v>0</v>
      </c>
      <c r="W230" s="33" t="e">
        <f t="shared" si="6"/>
        <v>#VALUE!</v>
      </c>
      <c r="X230" s="31" t="s">
        <v>72</v>
      </c>
      <c r="Y230" s="33" t="e">
        <f t="shared" si="7"/>
        <v>#VALUE!</v>
      </c>
      <c r="Z230" s="32"/>
    </row>
    <row r="231" spans="1:26" x14ac:dyDescent="0.3">
      <c r="A231" s="35">
        <f>IF(Замеры!B225=0, " ", Замеры!B225)</f>
        <v>222</v>
      </c>
      <c r="B231" s="37" t="str">
        <f>CONCATENATE(Замеры!D225,Замеры!F225)</f>
        <v>Группа от QF</v>
      </c>
      <c r="C231" s="35" t="str">
        <f>IF(Замеры!J225=0," ", Замеры!J225)</f>
        <v xml:space="preserve"> </v>
      </c>
      <c r="D231" s="29" t="str">
        <f>IF(Замеры!AD225=0, " ", Замеры!AB225)</f>
        <v xml:space="preserve"> </v>
      </c>
      <c r="E231" s="29" t="str">
        <f>CONCATENATE(Замеры!T225,Замеры!W225,Замеры!V225)</f>
        <v xml:space="preserve"> </v>
      </c>
      <c r="F231" s="30" t="str">
        <f>IF(Замеры!AD225=0," ","---")</f>
        <v xml:space="preserve"> </v>
      </c>
      <c r="G231" s="31" t="str">
        <f>IF(Замеры!AD225=0," ",Замеры!L225)</f>
        <v xml:space="preserve"> </v>
      </c>
      <c r="H231" s="31" t="str">
        <f>CONCATENATE(Замеры!AO225,Замеры!AE225,Замеры!AP225)</f>
        <v>0 0</v>
      </c>
      <c r="I231" s="29" t="str">
        <f>CONCATENATE(Замеры!AM225,Замеры!AE225,Замеры!AN225)</f>
        <v>0 0</v>
      </c>
      <c r="J231" s="31" t="str">
        <f>IF(Замеры!AD225=0," ",G231*2.55)</f>
        <v xml:space="preserve"> </v>
      </c>
      <c r="K231" s="29" t="str">
        <f>IF(Замеры!AD225=0," ",Замеры!AK225)</f>
        <v xml:space="preserve"> </v>
      </c>
      <c r="L231" s="29" t="str">
        <f>IF(Замеры!AD225=0," ",Замеры!AL225)</f>
        <v xml:space="preserve"> </v>
      </c>
      <c r="M231" s="29" t="str">
        <f>IF(Замеры!AD225=0," ",0.1)</f>
        <v xml:space="preserve"> </v>
      </c>
      <c r="N231" s="29" t="str">
        <f>IF(Замеры!AD225=0," ",Замеры!AD225)</f>
        <v xml:space="preserve"> </v>
      </c>
      <c r="O231" s="29" t="str">
        <f>Замеры!AE225</f>
        <v xml:space="preserve"> </v>
      </c>
      <c r="P231" s="29" t="str">
        <f>Замеры!AF225</f>
        <v xml:space="preserve"> </v>
      </c>
      <c r="Q231" s="29" t="str">
        <f>IF(Замеры!AD225=0," ","+")</f>
        <v xml:space="preserve"> </v>
      </c>
      <c r="R231" s="32">
        <f>Замеры!AC225</f>
        <v>0</v>
      </c>
      <c r="W231" s="33" t="e">
        <f t="shared" si="6"/>
        <v>#VALUE!</v>
      </c>
      <c r="X231" s="31" t="s">
        <v>72</v>
      </c>
      <c r="Y231" s="33" t="e">
        <f t="shared" si="7"/>
        <v>#VALUE!</v>
      </c>
      <c r="Z231" s="32"/>
    </row>
    <row r="232" spans="1:26" x14ac:dyDescent="0.3">
      <c r="A232" s="35">
        <f>IF(Замеры!B226=0, " ", Замеры!B226)</f>
        <v>223</v>
      </c>
      <c r="B232" s="37" t="str">
        <f>CONCATENATE(Замеры!D226,Замеры!F226)</f>
        <v>Группа от QF</v>
      </c>
      <c r="C232" s="35" t="str">
        <f>IF(Замеры!J226=0," ", Замеры!J226)</f>
        <v xml:space="preserve"> </v>
      </c>
      <c r="D232" s="29" t="str">
        <f>IF(Замеры!AD226=0, " ", Замеры!AB226)</f>
        <v xml:space="preserve"> </v>
      </c>
      <c r="E232" s="29" t="str">
        <f>CONCATENATE(Замеры!T226,Замеры!W226,Замеры!V226)</f>
        <v xml:space="preserve"> </v>
      </c>
      <c r="F232" s="30" t="str">
        <f>IF(Замеры!AD226=0," ","---")</f>
        <v xml:space="preserve"> </v>
      </c>
      <c r="G232" s="31" t="str">
        <f>IF(Замеры!AD226=0," ",Замеры!L226)</f>
        <v xml:space="preserve"> </v>
      </c>
      <c r="H232" s="31" t="str">
        <f>CONCATENATE(Замеры!AO226,Замеры!AE226,Замеры!AP226)</f>
        <v>0 0</v>
      </c>
      <c r="I232" s="29" t="str">
        <f>CONCATENATE(Замеры!AM226,Замеры!AE226,Замеры!AN226)</f>
        <v>0 0</v>
      </c>
      <c r="J232" s="31" t="str">
        <f>IF(Замеры!AD226=0," ",G232*2.55)</f>
        <v xml:space="preserve"> </v>
      </c>
      <c r="K232" s="29" t="str">
        <f>IF(Замеры!AD226=0," ",Замеры!AK226)</f>
        <v xml:space="preserve"> </v>
      </c>
      <c r="L232" s="29" t="str">
        <f>IF(Замеры!AD226=0," ",Замеры!AL226)</f>
        <v xml:space="preserve"> </v>
      </c>
      <c r="M232" s="29" t="str">
        <f>IF(Замеры!AD226=0," ",0.1)</f>
        <v xml:space="preserve"> </v>
      </c>
      <c r="N232" s="29" t="str">
        <f>IF(Замеры!AD226=0," ",Замеры!AD226)</f>
        <v xml:space="preserve"> </v>
      </c>
      <c r="O232" s="29" t="str">
        <f>Замеры!AE226</f>
        <v xml:space="preserve"> </v>
      </c>
      <c r="P232" s="29" t="str">
        <f>Замеры!AF226</f>
        <v xml:space="preserve"> </v>
      </c>
      <c r="Q232" s="29" t="str">
        <f>IF(Замеры!AD226=0," ","+")</f>
        <v xml:space="preserve"> </v>
      </c>
      <c r="R232" s="32">
        <f>Замеры!AC226</f>
        <v>0</v>
      </c>
      <c r="W232" s="33" t="e">
        <f t="shared" si="6"/>
        <v>#VALUE!</v>
      </c>
      <c r="X232" s="31" t="s">
        <v>72</v>
      </c>
      <c r="Y232" s="33" t="e">
        <f t="shared" si="7"/>
        <v>#VALUE!</v>
      </c>
      <c r="Z232" s="32"/>
    </row>
    <row r="233" spans="1:26" x14ac:dyDescent="0.3">
      <c r="A233" s="35">
        <f>IF(Замеры!B227=0, " ", Замеры!B227)</f>
        <v>224</v>
      </c>
      <c r="B233" s="37" t="str">
        <f>CONCATENATE(Замеры!D227,Замеры!F227)</f>
        <v>Группа от QF</v>
      </c>
      <c r="C233" s="35" t="str">
        <f>IF(Замеры!J227=0," ", Замеры!J227)</f>
        <v xml:space="preserve"> </v>
      </c>
      <c r="D233" s="29" t="str">
        <f>IF(Замеры!AD227=0, " ", Замеры!AB227)</f>
        <v xml:space="preserve"> </v>
      </c>
      <c r="E233" s="29" t="str">
        <f>CONCATENATE(Замеры!T227,Замеры!W227,Замеры!V227)</f>
        <v xml:space="preserve"> </v>
      </c>
      <c r="F233" s="30" t="str">
        <f>IF(Замеры!AD227=0," ","---")</f>
        <v xml:space="preserve"> </v>
      </c>
      <c r="G233" s="31" t="str">
        <f>IF(Замеры!AD227=0," ",Замеры!L227)</f>
        <v xml:space="preserve"> </v>
      </c>
      <c r="H233" s="31" t="str">
        <f>CONCATENATE(Замеры!AO227,Замеры!AE227,Замеры!AP227)</f>
        <v>0 0</v>
      </c>
      <c r="I233" s="29" t="str">
        <f>CONCATENATE(Замеры!AM227,Замеры!AE227,Замеры!AN227)</f>
        <v>0 0</v>
      </c>
      <c r="J233" s="31" t="str">
        <f>IF(Замеры!AD227=0," ",G233*2.55)</f>
        <v xml:space="preserve"> </v>
      </c>
      <c r="K233" s="29" t="str">
        <f>IF(Замеры!AD227=0," ",Замеры!AK227)</f>
        <v xml:space="preserve"> </v>
      </c>
      <c r="L233" s="29" t="str">
        <f>IF(Замеры!AD227=0," ",Замеры!AL227)</f>
        <v xml:space="preserve"> </v>
      </c>
      <c r="M233" s="29" t="str">
        <f>IF(Замеры!AD227=0," ",0.1)</f>
        <v xml:space="preserve"> </v>
      </c>
      <c r="N233" s="29" t="str">
        <f>IF(Замеры!AD227=0," ",Замеры!AD227)</f>
        <v xml:space="preserve"> </v>
      </c>
      <c r="O233" s="29" t="str">
        <f>Замеры!AE227</f>
        <v xml:space="preserve"> </v>
      </c>
      <c r="P233" s="29" t="str">
        <f>Замеры!AF227</f>
        <v xml:space="preserve"> </v>
      </c>
      <c r="Q233" s="29" t="str">
        <f>IF(Замеры!AD227=0," ","+")</f>
        <v xml:space="preserve"> </v>
      </c>
      <c r="R233" s="32">
        <f>Замеры!AC227</f>
        <v>0</v>
      </c>
      <c r="W233" s="33" t="e">
        <f t="shared" si="6"/>
        <v>#VALUE!</v>
      </c>
      <c r="X233" s="31" t="s">
        <v>72</v>
      </c>
      <c r="Y233" s="33" t="e">
        <f t="shared" si="7"/>
        <v>#VALUE!</v>
      </c>
      <c r="Z233" s="32"/>
    </row>
    <row r="234" spans="1:26" x14ac:dyDescent="0.3">
      <c r="A234" s="35">
        <f>IF(Замеры!B228=0, " ", Замеры!B228)</f>
        <v>225</v>
      </c>
      <c r="B234" s="37" t="str">
        <f>CONCATENATE(Замеры!D228,Замеры!F228)</f>
        <v>Группа от QF</v>
      </c>
      <c r="C234" s="35" t="str">
        <f>IF(Замеры!J228=0," ", Замеры!J228)</f>
        <v xml:space="preserve"> </v>
      </c>
      <c r="D234" s="29" t="str">
        <f>IF(Замеры!AD228=0, " ", Замеры!AB228)</f>
        <v xml:space="preserve"> </v>
      </c>
      <c r="E234" s="29" t="str">
        <f>CONCATENATE(Замеры!T228,Замеры!W228,Замеры!V228)</f>
        <v xml:space="preserve"> </v>
      </c>
      <c r="F234" s="30" t="str">
        <f>IF(Замеры!AD228=0," ","---")</f>
        <v xml:space="preserve"> </v>
      </c>
      <c r="G234" s="31" t="str">
        <f>IF(Замеры!AD228=0," ",Замеры!L228)</f>
        <v xml:space="preserve"> </v>
      </c>
      <c r="H234" s="31" t="str">
        <f>CONCATENATE(Замеры!AO228,Замеры!AE228,Замеры!AP228)</f>
        <v>0 0</v>
      </c>
      <c r="I234" s="29" t="str">
        <f>CONCATENATE(Замеры!AM228,Замеры!AE228,Замеры!AN228)</f>
        <v>0 0</v>
      </c>
      <c r="J234" s="31" t="str">
        <f>IF(Замеры!AD228=0," ",G234*2.55)</f>
        <v xml:space="preserve"> </v>
      </c>
      <c r="K234" s="29" t="str">
        <f>IF(Замеры!AD228=0," ",Замеры!AK228)</f>
        <v xml:space="preserve"> </v>
      </c>
      <c r="L234" s="29" t="str">
        <f>IF(Замеры!AD228=0," ",Замеры!AL228)</f>
        <v xml:space="preserve"> </v>
      </c>
      <c r="M234" s="29" t="str">
        <f>IF(Замеры!AD228=0," ",0.1)</f>
        <v xml:space="preserve"> </v>
      </c>
      <c r="N234" s="29" t="str">
        <f>IF(Замеры!AD228=0," ",Замеры!AD228)</f>
        <v xml:space="preserve"> </v>
      </c>
      <c r="O234" s="29" t="str">
        <f>Замеры!AE228</f>
        <v xml:space="preserve"> </v>
      </c>
      <c r="P234" s="29" t="str">
        <f>Замеры!AF228</f>
        <v xml:space="preserve"> </v>
      </c>
      <c r="Q234" s="29" t="str">
        <f>IF(Замеры!AD228=0," ","+")</f>
        <v xml:space="preserve"> </v>
      </c>
      <c r="R234" s="32">
        <f>Замеры!AC228</f>
        <v>0</v>
      </c>
      <c r="W234" s="33" t="e">
        <f t="shared" si="6"/>
        <v>#VALUE!</v>
      </c>
      <c r="X234" s="31" t="s">
        <v>72</v>
      </c>
      <c r="Y234" s="33" t="e">
        <f t="shared" si="7"/>
        <v>#VALUE!</v>
      </c>
      <c r="Z234" s="32"/>
    </row>
    <row r="235" spans="1:26" x14ac:dyDescent="0.3">
      <c r="A235" s="35">
        <f>IF(Замеры!B229=0, " ", Замеры!B229)</f>
        <v>226</v>
      </c>
      <c r="B235" s="37" t="str">
        <f>CONCATENATE(Замеры!D229,Замеры!F229)</f>
        <v>Группа от QF</v>
      </c>
      <c r="C235" s="35" t="str">
        <f>IF(Замеры!J229=0," ", Замеры!J229)</f>
        <v xml:space="preserve"> </v>
      </c>
      <c r="D235" s="29" t="str">
        <f>IF(Замеры!AD229=0, " ", Замеры!AB229)</f>
        <v xml:space="preserve"> </v>
      </c>
      <c r="E235" s="29" t="str">
        <f>CONCATENATE(Замеры!T229,Замеры!W229,Замеры!V229)</f>
        <v xml:space="preserve"> </v>
      </c>
      <c r="F235" s="30" t="str">
        <f>IF(Замеры!AD229=0," ","---")</f>
        <v xml:space="preserve"> </v>
      </c>
      <c r="G235" s="31" t="str">
        <f>IF(Замеры!AD229=0," ",Замеры!L229)</f>
        <v xml:space="preserve"> </v>
      </c>
      <c r="H235" s="31" t="str">
        <f>CONCATENATE(Замеры!AO229,Замеры!AE229,Замеры!AP229)</f>
        <v>0 0</v>
      </c>
      <c r="I235" s="29" t="str">
        <f>CONCATENATE(Замеры!AM229,Замеры!AE229,Замеры!AN229)</f>
        <v>0 0</v>
      </c>
      <c r="J235" s="31" t="str">
        <f>IF(Замеры!AD229=0," ",G235*2.55)</f>
        <v xml:space="preserve"> </v>
      </c>
      <c r="K235" s="29" t="str">
        <f>IF(Замеры!AD229=0," ",Замеры!AK229)</f>
        <v xml:space="preserve"> </v>
      </c>
      <c r="L235" s="29" t="str">
        <f>IF(Замеры!AD229=0," ",Замеры!AL229)</f>
        <v xml:space="preserve"> </v>
      </c>
      <c r="M235" s="29" t="str">
        <f>IF(Замеры!AD229=0," ",0.1)</f>
        <v xml:space="preserve"> </v>
      </c>
      <c r="N235" s="29" t="str">
        <f>IF(Замеры!AD229=0," ",Замеры!AD229)</f>
        <v xml:space="preserve"> </v>
      </c>
      <c r="O235" s="29" t="str">
        <f>Замеры!AE229</f>
        <v xml:space="preserve"> </v>
      </c>
      <c r="P235" s="29" t="str">
        <f>Замеры!AF229</f>
        <v xml:space="preserve"> </v>
      </c>
      <c r="Q235" s="29" t="str">
        <f>IF(Замеры!AD229=0," ","+")</f>
        <v xml:space="preserve"> </v>
      </c>
      <c r="R235" s="32">
        <f>Замеры!AC229</f>
        <v>0</v>
      </c>
      <c r="W235" s="33" t="e">
        <f t="shared" si="6"/>
        <v>#VALUE!</v>
      </c>
      <c r="X235" s="31" t="s">
        <v>72</v>
      </c>
      <c r="Y235" s="33" t="e">
        <f t="shared" si="7"/>
        <v>#VALUE!</v>
      </c>
      <c r="Z235" s="32"/>
    </row>
    <row r="236" spans="1:26" x14ac:dyDescent="0.3">
      <c r="A236" s="35">
        <f>IF(Замеры!B230=0, " ", Замеры!B230)</f>
        <v>227</v>
      </c>
      <c r="B236" s="37" t="str">
        <f>CONCATENATE(Замеры!D230,Замеры!F230)</f>
        <v>Группа от QF</v>
      </c>
      <c r="C236" s="35" t="str">
        <f>IF(Замеры!J230=0," ", Замеры!J230)</f>
        <v xml:space="preserve"> </v>
      </c>
      <c r="D236" s="29" t="str">
        <f>IF(Замеры!AD230=0, " ", Замеры!AB230)</f>
        <v xml:space="preserve"> </v>
      </c>
      <c r="E236" s="29" t="str">
        <f>CONCATENATE(Замеры!T230,Замеры!W230,Замеры!V230)</f>
        <v xml:space="preserve"> </v>
      </c>
      <c r="F236" s="30" t="str">
        <f>IF(Замеры!AD230=0," ","---")</f>
        <v xml:space="preserve"> </v>
      </c>
      <c r="G236" s="31" t="str">
        <f>IF(Замеры!AD230=0," ",Замеры!L230)</f>
        <v xml:space="preserve"> </v>
      </c>
      <c r="H236" s="31" t="str">
        <f>CONCATENATE(Замеры!AO230,Замеры!AE230,Замеры!AP230)</f>
        <v>0 0</v>
      </c>
      <c r="I236" s="29" t="str">
        <f>CONCATENATE(Замеры!AM230,Замеры!AE230,Замеры!AN230)</f>
        <v>0 0</v>
      </c>
      <c r="J236" s="31" t="str">
        <f>IF(Замеры!AD230=0," ",G236*2.55)</f>
        <v xml:space="preserve"> </v>
      </c>
      <c r="K236" s="29" t="str">
        <f>IF(Замеры!AD230=0," ",Замеры!AK230)</f>
        <v xml:space="preserve"> </v>
      </c>
      <c r="L236" s="29" t="str">
        <f>IF(Замеры!AD230=0," ",Замеры!AL230)</f>
        <v xml:space="preserve"> </v>
      </c>
      <c r="M236" s="29" t="str">
        <f>IF(Замеры!AD230=0," ",0.1)</f>
        <v xml:space="preserve"> </v>
      </c>
      <c r="N236" s="29" t="str">
        <f>IF(Замеры!AD230=0," ",Замеры!AD230)</f>
        <v xml:space="preserve"> </v>
      </c>
      <c r="O236" s="29" t="str">
        <f>Замеры!AE230</f>
        <v xml:space="preserve"> </v>
      </c>
      <c r="P236" s="29" t="str">
        <f>Замеры!AF230</f>
        <v xml:space="preserve"> </v>
      </c>
      <c r="Q236" s="29" t="str">
        <f>IF(Замеры!AD230=0," ","+")</f>
        <v xml:space="preserve"> </v>
      </c>
      <c r="R236" s="32">
        <f>Замеры!AC230</f>
        <v>0</v>
      </c>
      <c r="W236" s="33" t="e">
        <f t="shared" si="6"/>
        <v>#VALUE!</v>
      </c>
      <c r="X236" s="31" t="s">
        <v>72</v>
      </c>
      <c r="Y236" s="33" t="e">
        <f t="shared" si="7"/>
        <v>#VALUE!</v>
      </c>
      <c r="Z236" s="32"/>
    </row>
    <row r="237" spans="1:26" x14ac:dyDescent="0.3">
      <c r="A237" s="35">
        <f>IF(Замеры!B231=0, " ", Замеры!B231)</f>
        <v>228</v>
      </c>
      <c r="B237" s="37" t="str">
        <f>CONCATENATE(Замеры!D231,Замеры!F231)</f>
        <v>Группа от QF</v>
      </c>
      <c r="C237" s="35" t="str">
        <f>IF(Замеры!J231=0," ", Замеры!J231)</f>
        <v xml:space="preserve"> </v>
      </c>
      <c r="D237" s="29" t="str">
        <f>IF(Замеры!AD231=0, " ", Замеры!AB231)</f>
        <v xml:space="preserve"> </v>
      </c>
      <c r="E237" s="29" t="str">
        <f>CONCATENATE(Замеры!T231,Замеры!W231,Замеры!V231)</f>
        <v xml:space="preserve"> </v>
      </c>
      <c r="F237" s="30" t="str">
        <f>IF(Замеры!AD231=0," ","---")</f>
        <v xml:space="preserve"> </v>
      </c>
      <c r="G237" s="31" t="str">
        <f>IF(Замеры!AD231=0," ",Замеры!L231)</f>
        <v xml:space="preserve"> </v>
      </c>
      <c r="H237" s="31" t="str">
        <f>CONCATENATE(Замеры!AO231,Замеры!AE231,Замеры!AP231)</f>
        <v>0 0</v>
      </c>
      <c r="I237" s="29" t="str">
        <f>CONCATENATE(Замеры!AM231,Замеры!AE231,Замеры!AN231)</f>
        <v>0 0</v>
      </c>
      <c r="J237" s="31" t="str">
        <f>IF(Замеры!AD231=0," ",G237*2.55)</f>
        <v xml:space="preserve"> </v>
      </c>
      <c r="K237" s="29" t="str">
        <f>IF(Замеры!AD231=0," ",Замеры!AK231)</f>
        <v xml:space="preserve"> </v>
      </c>
      <c r="L237" s="29" t="str">
        <f>IF(Замеры!AD231=0," ",Замеры!AL231)</f>
        <v xml:space="preserve"> </v>
      </c>
      <c r="M237" s="29" t="str">
        <f>IF(Замеры!AD231=0," ",0.1)</f>
        <v xml:space="preserve"> </v>
      </c>
      <c r="N237" s="29" t="str">
        <f>IF(Замеры!AD231=0," ",Замеры!AD231)</f>
        <v xml:space="preserve"> </v>
      </c>
      <c r="O237" s="29" t="str">
        <f>Замеры!AE231</f>
        <v xml:space="preserve"> </v>
      </c>
      <c r="P237" s="29" t="str">
        <f>Замеры!AF231</f>
        <v xml:space="preserve"> </v>
      </c>
      <c r="Q237" s="29" t="str">
        <f>IF(Замеры!AD231=0," ","+")</f>
        <v xml:space="preserve"> </v>
      </c>
      <c r="R237" s="32">
        <f>Замеры!AC231</f>
        <v>0</v>
      </c>
      <c r="W237" s="33" t="e">
        <f t="shared" si="6"/>
        <v>#VALUE!</v>
      </c>
      <c r="X237" s="31" t="s">
        <v>72</v>
      </c>
      <c r="Y237" s="33" t="e">
        <f t="shared" si="7"/>
        <v>#VALUE!</v>
      </c>
      <c r="Z237" s="32"/>
    </row>
    <row r="238" spans="1:26" x14ac:dyDescent="0.3">
      <c r="A238" s="35">
        <f>IF(Замеры!B232=0, " ", Замеры!B232)</f>
        <v>229</v>
      </c>
      <c r="B238" s="37" t="str">
        <f>CONCATENATE(Замеры!D232,Замеры!F232)</f>
        <v>Группа от QF</v>
      </c>
      <c r="C238" s="35" t="str">
        <f>IF(Замеры!J232=0," ", Замеры!J232)</f>
        <v xml:space="preserve"> </v>
      </c>
      <c r="D238" s="29" t="str">
        <f>IF(Замеры!AD232=0, " ", Замеры!AB232)</f>
        <v xml:space="preserve"> </v>
      </c>
      <c r="E238" s="29" t="str">
        <f>CONCATENATE(Замеры!T232,Замеры!W232,Замеры!V232)</f>
        <v xml:space="preserve"> </v>
      </c>
      <c r="F238" s="30" t="str">
        <f>IF(Замеры!AD232=0," ","---")</f>
        <v xml:space="preserve"> </v>
      </c>
      <c r="G238" s="31" t="str">
        <f>IF(Замеры!AD232=0," ",Замеры!L232)</f>
        <v xml:space="preserve"> </v>
      </c>
      <c r="H238" s="31" t="str">
        <f>CONCATENATE(Замеры!AO232,Замеры!AE232,Замеры!AP232)</f>
        <v>0 0</v>
      </c>
      <c r="I238" s="29" t="str">
        <f>CONCATENATE(Замеры!AM232,Замеры!AE232,Замеры!AN232)</f>
        <v>0 0</v>
      </c>
      <c r="J238" s="31" t="str">
        <f>IF(Замеры!AD232=0," ",G238*2.55)</f>
        <v xml:space="preserve"> </v>
      </c>
      <c r="K238" s="29" t="str">
        <f>IF(Замеры!AD232=0," ",Замеры!AK232)</f>
        <v xml:space="preserve"> </v>
      </c>
      <c r="L238" s="29" t="str">
        <f>IF(Замеры!AD232=0," ",Замеры!AL232)</f>
        <v xml:space="preserve"> </v>
      </c>
      <c r="M238" s="29" t="str">
        <f>IF(Замеры!AD232=0," ",0.1)</f>
        <v xml:space="preserve"> </v>
      </c>
      <c r="N238" s="29" t="str">
        <f>IF(Замеры!AD232=0," ",Замеры!AD232)</f>
        <v xml:space="preserve"> </v>
      </c>
      <c r="O238" s="29" t="str">
        <f>Замеры!AE232</f>
        <v xml:space="preserve"> </v>
      </c>
      <c r="P238" s="29" t="str">
        <f>Замеры!AF232</f>
        <v xml:space="preserve"> </v>
      </c>
      <c r="Q238" s="29" t="str">
        <f>IF(Замеры!AD232=0," ","+")</f>
        <v xml:space="preserve"> </v>
      </c>
      <c r="R238" s="32">
        <f>Замеры!AC232</f>
        <v>0</v>
      </c>
      <c r="W238" s="33" t="e">
        <f t="shared" si="6"/>
        <v>#VALUE!</v>
      </c>
      <c r="X238" s="31" t="s">
        <v>72</v>
      </c>
      <c r="Y238" s="33" t="e">
        <f t="shared" si="7"/>
        <v>#VALUE!</v>
      </c>
      <c r="Z238" s="32"/>
    </row>
    <row r="239" spans="1:26" x14ac:dyDescent="0.3">
      <c r="A239" s="35">
        <f>IF(Замеры!B233=0, " ", Замеры!B233)</f>
        <v>230</v>
      </c>
      <c r="B239" s="37" t="str">
        <f>CONCATENATE(Замеры!D233,Замеры!F233)</f>
        <v>Группа от QF</v>
      </c>
      <c r="C239" s="35" t="str">
        <f>IF(Замеры!J233=0," ", Замеры!J233)</f>
        <v xml:space="preserve"> </v>
      </c>
      <c r="D239" s="29" t="str">
        <f>IF(Замеры!AD233=0, " ", Замеры!AB233)</f>
        <v xml:space="preserve"> </v>
      </c>
      <c r="E239" s="29" t="str">
        <f>CONCATENATE(Замеры!T233,Замеры!W233,Замеры!V233)</f>
        <v xml:space="preserve"> </v>
      </c>
      <c r="F239" s="30" t="str">
        <f>IF(Замеры!AD233=0," ","---")</f>
        <v xml:space="preserve"> </v>
      </c>
      <c r="G239" s="31" t="str">
        <f>IF(Замеры!AD233=0," ",Замеры!L233)</f>
        <v xml:space="preserve"> </v>
      </c>
      <c r="H239" s="31" t="str">
        <f>CONCATENATE(Замеры!AO233,Замеры!AE233,Замеры!AP233)</f>
        <v>0 0</v>
      </c>
      <c r="I239" s="29" t="str">
        <f>CONCATENATE(Замеры!AM233,Замеры!AE233,Замеры!AN233)</f>
        <v>0 0</v>
      </c>
      <c r="J239" s="31" t="str">
        <f>IF(Замеры!AD233=0," ",G239*2.55)</f>
        <v xml:space="preserve"> </v>
      </c>
      <c r="K239" s="29" t="str">
        <f>IF(Замеры!AD233=0," ",Замеры!AK233)</f>
        <v xml:space="preserve"> </v>
      </c>
      <c r="L239" s="29" t="str">
        <f>IF(Замеры!AD233=0," ",Замеры!AL233)</f>
        <v xml:space="preserve"> </v>
      </c>
      <c r="M239" s="29" t="str">
        <f>IF(Замеры!AD233=0," ",0.1)</f>
        <v xml:space="preserve"> </v>
      </c>
      <c r="N239" s="29" t="str">
        <f>IF(Замеры!AD233=0," ",Замеры!AD233)</f>
        <v xml:space="preserve"> </v>
      </c>
      <c r="O239" s="29" t="str">
        <f>Замеры!AE233</f>
        <v xml:space="preserve"> </v>
      </c>
      <c r="P239" s="29" t="str">
        <f>Замеры!AF233</f>
        <v xml:space="preserve"> </v>
      </c>
      <c r="Q239" s="29" t="str">
        <f>IF(Замеры!AD233=0," ","+")</f>
        <v xml:space="preserve"> </v>
      </c>
      <c r="R239" s="32">
        <f>Замеры!AC233</f>
        <v>0</v>
      </c>
      <c r="W239" s="33" t="e">
        <f t="shared" si="6"/>
        <v>#VALUE!</v>
      </c>
      <c r="X239" s="31" t="s">
        <v>72</v>
      </c>
      <c r="Y239" s="33" t="e">
        <f t="shared" si="7"/>
        <v>#VALUE!</v>
      </c>
      <c r="Z239" s="32"/>
    </row>
    <row r="240" spans="1:26" x14ac:dyDescent="0.3">
      <c r="A240" s="35">
        <f>IF(Замеры!B234=0, " ", Замеры!B234)</f>
        <v>231</v>
      </c>
      <c r="B240" s="37" t="str">
        <f>CONCATENATE(Замеры!D234,Замеры!F234)</f>
        <v>Группа от QF</v>
      </c>
      <c r="C240" s="35" t="str">
        <f>IF(Замеры!J234=0," ", Замеры!J234)</f>
        <v xml:space="preserve"> </v>
      </c>
      <c r="D240" s="29" t="str">
        <f>IF(Замеры!AD234=0, " ", Замеры!AB234)</f>
        <v xml:space="preserve"> </v>
      </c>
      <c r="E240" s="29" t="str">
        <f>CONCATENATE(Замеры!T234,Замеры!W234,Замеры!V234)</f>
        <v xml:space="preserve"> </v>
      </c>
      <c r="F240" s="30" t="str">
        <f>IF(Замеры!AD234=0," ","---")</f>
        <v xml:space="preserve"> </v>
      </c>
      <c r="G240" s="31" t="str">
        <f>IF(Замеры!AD234=0," ",Замеры!L234)</f>
        <v xml:space="preserve"> </v>
      </c>
      <c r="H240" s="31" t="str">
        <f>CONCATENATE(Замеры!AO234,Замеры!AE234,Замеры!AP234)</f>
        <v>0 0</v>
      </c>
      <c r="I240" s="29" t="str">
        <f>CONCATENATE(Замеры!AM234,Замеры!AE234,Замеры!AN234)</f>
        <v>0 0</v>
      </c>
      <c r="J240" s="31" t="str">
        <f>IF(Замеры!AD234=0," ",G240*2.55)</f>
        <v xml:space="preserve"> </v>
      </c>
      <c r="K240" s="29" t="str">
        <f>IF(Замеры!AD234=0," ",Замеры!AK234)</f>
        <v xml:space="preserve"> </v>
      </c>
      <c r="L240" s="29" t="str">
        <f>IF(Замеры!AD234=0," ",Замеры!AL234)</f>
        <v xml:space="preserve"> </v>
      </c>
      <c r="M240" s="29" t="str">
        <f>IF(Замеры!AD234=0," ",0.1)</f>
        <v xml:space="preserve"> </v>
      </c>
      <c r="N240" s="29" t="str">
        <f>IF(Замеры!AD234=0," ",Замеры!AD234)</f>
        <v xml:space="preserve"> </v>
      </c>
      <c r="O240" s="29" t="str">
        <f>Замеры!AE234</f>
        <v xml:space="preserve"> </v>
      </c>
      <c r="P240" s="29" t="str">
        <f>Замеры!AF234</f>
        <v xml:space="preserve"> </v>
      </c>
      <c r="Q240" s="29" t="str">
        <f>IF(Замеры!AD234=0," ","+")</f>
        <v xml:space="preserve"> </v>
      </c>
      <c r="R240" s="32">
        <f>Замеры!AC234</f>
        <v>0</v>
      </c>
      <c r="W240" s="33" t="e">
        <f t="shared" si="6"/>
        <v>#VALUE!</v>
      </c>
      <c r="X240" s="31" t="s">
        <v>72</v>
      </c>
      <c r="Y240" s="33" t="e">
        <f t="shared" si="7"/>
        <v>#VALUE!</v>
      </c>
      <c r="Z240" s="32"/>
    </row>
    <row r="241" spans="1:26" x14ac:dyDescent="0.3">
      <c r="A241" s="35">
        <f>IF(Замеры!B235=0, " ", Замеры!B235)</f>
        <v>232</v>
      </c>
      <c r="B241" s="37" t="str">
        <f>CONCATENATE(Замеры!D235,Замеры!F235)</f>
        <v>Группа от QF</v>
      </c>
      <c r="C241" s="35" t="str">
        <f>IF(Замеры!J235=0," ", Замеры!J235)</f>
        <v xml:space="preserve"> </v>
      </c>
      <c r="D241" s="29" t="str">
        <f>IF(Замеры!AD235=0, " ", Замеры!AB235)</f>
        <v xml:space="preserve"> </v>
      </c>
      <c r="E241" s="29" t="str">
        <f>CONCATENATE(Замеры!T235,Замеры!W235,Замеры!V235)</f>
        <v xml:space="preserve"> </v>
      </c>
      <c r="F241" s="30" t="str">
        <f>IF(Замеры!AD235=0," ","---")</f>
        <v xml:space="preserve"> </v>
      </c>
      <c r="G241" s="31" t="str">
        <f>IF(Замеры!AD235=0," ",Замеры!L235)</f>
        <v xml:space="preserve"> </v>
      </c>
      <c r="H241" s="31" t="str">
        <f>CONCATENATE(Замеры!AO235,Замеры!AE235,Замеры!AP235)</f>
        <v>0 0</v>
      </c>
      <c r="I241" s="29" t="str">
        <f>CONCATENATE(Замеры!AM235,Замеры!AE235,Замеры!AN235)</f>
        <v>0 0</v>
      </c>
      <c r="J241" s="31" t="str">
        <f>IF(Замеры!AD235=0," ",G241*2.55)</f>
        <v xml:space="preserve"> </v>
      </c>
      <c r="K241" s="29" t="str">
        <f>IF(Замеры!AD235=0," ",Замеры!AK235)</f>
        <v xml:space="preserve"> </v>
      </c>
      <c r="L241" s="29" t="str">
        <f>IF(Замеры!AD235=0," ",Замеры!AL235)</f>
        <v xml:space="preserve"> </v>
      </c>
      <c r="M241" s="29" t="str">
        <f>IF(Замеры!AD235=0," ",0.1)</f>
        <v xml:space="preserve"> </v>
      </c>
      <c r="N241" s="29" t="str">
        <f>IF(Замеры!AD235=0," ",Замеры!AD235)</f>
        <v xml:space="preserve"> </v>
      </c>
      <c r="O241" s="29" t="str">
        <f>Замеры!AE235</f>
        <v xml:space="preserve"> </v>
      </c>
      <c r="P241" s="29" t="str">
        <f>Замеры!AF235</f>
        <v xml:space="preserve"> </v>
      </c>
      <c r="Q241" s="29" t="str">
        <f>IF(Замеры!AD235=0," ","+")</f>
        <v xml:space="preserve"> </v>
      </c>
      <c r="R241" s="32">
        <f>Замеры!AC235</f>
        <v>0</v>
      </c>
      <c r="W241" s="33" t="e">
        <f t="shared" si="6"/>
        <v>#VALUE!</v>
      </c>
      <c r="X241" s="31" t="s">
        <v>72</v>
      </c>
      <c r="Y241" s="33" t="e">
        <f t="shared" si="7"/>
        <v>#VALUE!</v>
      </c>
      <c r="Z241" s="32"/>
    </row>
    <row r="242" spans="1:26" x14ac:dyDescent="0.3">
      <c r="A242" s="35">
        <f>IF(Замеры!B236=0, " ", Замеры!B236)</f>
        <v>233</v>
      </c>
      <c r="B242" s="37" t="str">
        <f>CONCATENATE(Замеры!D236,Замеры!F236)</f>
        <v>Группа от QF</v>
      </c>
      <c r="C242" s="35" t="str">
        <f>IF(Замеры!J236=0," ", Замеры!J236)</f>
        <v xml:space="preserve"> </v>
      </c>
      <c r="D242" s="29" t="str">
        <f>IF(Замеры!AD236=0, " ", Замеры!AB236)</f>
        <v xml:space="preserve"> </v>
      </c>
      <c r="E242" s="29" t="str">
        <f>CONCATENATE(Замеры!T236,Замеры!W236,Замеры!V236)</f>
        <v xml:space="preserve"> </v>
      </c>
      <c r="F242" s="30" t="str">
        <f>IF(Замеры!AD236=0," ","---")</f>
        <v xml:space="preserve"> </v>
      </c>
      <c r="G242" s="31" t="str">
        <f>IF(Замеры!AD236=0," ",Замеры!L236)</f>
        <v xml:space="preserve"> </v>
      </c>
      <c r="H242" s="31" t="str">
        <f>CONCATENATE(Замеры!AO236,Замеры!AE236,Замеры!AP236)</f>
        <v>0 0</v>
      </c>
      <c r="I242" s="29" t="str">
        <f>CONCATENATE(Замеры!AM236,Замеры!AE236,Замеры!AN236)</f>
        <v>0 0</v>
      </c>
      <c r="J242" s="31" t="str">
        <f>IF(Замеры!AD236=0," ",G242*2.55)</f>
        <v xml:space="preserve"> </v>
      </c>
      <c r="K242" s="29" t="str">
        <f>IF(Замеры!AD236=0," ",Замеры!AK236)</f>
        <v xml:space="preserve"> </v>
      </c>
      <c r="L242" s="29" t="str">
        <f>IF(Замеры!AD236=0," ",Замеры!AL236)</f>
        <v xml:space="preserve"> </v>
      </c>
      <c r="M242" s="29" t="str">
        <f>IF(Замеры!AD236=0," ",0.1)</f>
        <v xml:space="preserve"> </v>
      </c>
      <c r="N242" s="29" t="str">
        <f>IF(Замеры!AD236=0," ",Замеры!AD236)</f>
        <v xml:space="preserve"> </v>
      </c>
      <c r="O242" s="29" t="str">
        <f>Замеры!AE236</f>
        <v xml:space="preserve"> </v>
      </c>
      <c r="P242" s="29" t="str">
        <f>Замеры!AF236</f>
        <v xml:space="preserve"> </v>
      </c>
      <c r="Q242" s="29" t="str">
        <f>IF(Замеры!AD236=0," ","+")</f>
        <v xml:space="preserve"> </v>
      </c>
      <c r="R242" s="32">
        <f>Замеры!AC236</f>
        <v>0</v>
      </c>
      <c r="W242" s="33" t="e">
        <f t="shared" si="6"/>
        <v>#VALUE!</v>
      </c>
      <c r="X242" s="31" t="s">
        <v>72</v>
      </c>
      <c r="Y242" s="33" t="e">
        <f t="shared" si="7"/>
        <v>#VALUE!</v>
      </c>
      <c r="Z242" s="32"/>
    </row>
    <row r="243" spans="1:26" x14ac:dyDescent="0.3">
      <c r="A243" s="35">
        <f>IF(Замеры!B237=0, " ", Замеры!B237)</f>
        <v>234</v>
      </c>
      <c r="B243" s="37" t="str">
        <f>CONCATENATE(Замеры!D237,Замеры!F237)</f>
        <v>Группа от QF</v>
      </c>
      <c r="C243" s="35" t="str">
        <f>IF(Замеры!J237=0," ", Замеры!J237)</f>
        <v xml:space="preserve"> </v>
      </c>
      <c r="D243" s="29" t="str">
        <f>IF(Замеры!AD237=0, " ", Замеры!AB237)</f>
        <v xml:space="preserve"> </v>
      </c>
      <c r="E243" s="29" t="str">
        <f>CONCATENATE(Замеры!T237,Замеры!W237,Замеры!V237)</f>
        <v xml:space="preserve"> </v>
      </c>
      <c r="F243" s="30" t="str">
        <f>IF(Замеры!AD237=0," ","---")</f>
        <v xml:space="preserve"> </v>
      </c>
      <c r="G243" s="31" t="str">
        <f>IF(Замеры!AD237=0," ",Замеры!L237)</f>
        <v xml:space="preserve"> </v>
      </c>
      <c r="H243" s="31" t="str">
        <f>CONCATENATE(Замеры!AO237,Замеры!AE237,Замеры!AP237)</f>
        <v>0 0</v>
      </c>
      <c r="I243" s="29" t="str">
        <f>CONCATENATE(Замеры!AM237,Замеры!AE237,Замеры!AN237)</f>
        <v>0 0</v>
      </c>
      <c r="J243" s="31" t="str">
        <f>IF(Замеры!AD237=0," ",G243*2.55)</f>
        <v xml:space="preserve"> </v>
      </c>
      <c r="K243" s="29" t="str">
        <f>IF(Замеры!AD237=0," ",Замеры!AK237)</f>
        <v xml:space="preserve"> </v>
      </c>
      <c r="L243" s="29" t="str">
        <f>IF(Замеры!AD237=0," ",Замеры!AL237)</f>
        <v xml:space="preserve"> </v>
      </c>
      <c r="M243" s="29" t="str">
        <f>IF(Замеры!AD237=0," ",0.1)</f>
        <v xml:space="preserve"> </v>
      </c>
      <c r="N243" s="29" t="str">
        <f>IF(Замеры!AD237=0," ",Замеры!AD237)</f>
        <v xml:space="preserve"> </v>
      </c>
      <c r="O243" s="29" t="str">
        <f>Замеры!AE237</f>
        <v xml:space="preserve"> </v>
      </c>
      <c r="P243" s="29" t="str">
        <f>Замеры!AF237</f>
        <v xml:space="preserve"> </v>
      </c>
      <c r="Q243" s="29" t="str">
        <f>IF(Замеры!AD237=0," ","+")</f>
        <v xml:space="preserve"> </v>
      </c>
      <c r="R243" s="32">
        <f>Замеры!AC237</f>
        <v>0</v>
      </c>
      <c r="W243" s="33" t="e">
        <f t="shared" si="6"/>
        <v>#VALUE!</v>
      </c>
      <c r="X243" s="31" t="s">
        <v>72</v>
      </c>
      <c r="Y243" s="33" t="e">
        <f t="shared" si="7"/>
        <v>#VALUE!</v>
      </c>
      <c r="Z243" s="32"/>
    </row>
    <row r="244" spans="1:26" x14ac:dyDescent="0.3">
      <c r="A244" s="35">
        <f>IF(Замеры!B238=0, " ", Замеры!B238)</f>
        <v>235</v>
      </c>
      <c r="B244" s="37" t="str">
        <f>CONCATENATE(Замеры!D238,Замеры!F238)</f>
        <v>Группа от QF</v>
      </c>
      <c r="C244" s="35" t="str">
        <f>IF(Замеры!J238=0," ", Замеры!J238)</f>
        <v xml:space="preserve"> </v>
      </c>
      <c r="D244" s="29" t="str">
        <f>IF(Замеры!AD238=0, " ", Замеры!AB238)</f>
        <v xml:space="preserve"> </v>
      </c>
      <c r="E244" s="29" t="str">
        <f>CONCATENATE(Замеры!T238,Замеры!W238,Замеры!V238)</f>
        <v xml:space="preserve"> </v>
      </c>
      <c r="F244" s="30" t="str">
        <f>IF(Замеры!AD238=0," ","---")</f>
        <v xml:space="preserve"> </v>
      </c>
      <c r="G244" s="31" t="str">
        <f>IF(Замеры!AD238=0," ",Замеры!L238)</f>
        <v xml:space="preserve"> </v>
      </c>
      <c r="H244" s="31" t="str">
        <f>CONCATENATE(Замеры!AO238,Замеры!AE238,Замеры!AP238)</f>
        <v>0 0</v>
      </c>
      <c r="I244" s="29" t="str">
        <f>CONCATENATE(Замеры!AM238,Замеры!AE238,Замеры!AN238)</f>
        <v>0 0</v>
      </c>
      <c r="J244" s="31" t="str">
        <f>IF(Замеры!AD238=0," ",G244*2.55)</f>
        <v xml:space="preserve"> </v>
      </c>
      <c r="K244" s="29" t="str">
        <f>IF(Замеры!AD238=0," ",Замеры!AK238)</f>
        <v xml:space="preserve"> </v>
      </c>
      <c r="L244" s="29" t="str">
        <f>IF(Замеры!AD238=0," ",Замеры!AL238)</f>
        <v xml:space="preserve"> </v>
      </c>
      <c r="M244" s="29" t="str">
        <f>IF(Замеры!AD238=0," ",0.1)</f>
        <v xml:space="preserve"> </v>
      </c>
      <c r="N244" s="29" t="str">
        <f>IF(Замеры!AD238=0," ",Замеры!AD238)</f>
        <v xml:space="preserve"> </v>
      </c>
      <c r="O244" s="29" t="str">
        <f>Замеры!AE238</f>
        <v xml:space="preserve"> </v>
      </c>
      <c r="P244" s="29" t="str">
        <f>Замеры!AF238</f>
        <v xml:space="preserve"> </v>
      </c>
      <c r="Q244" s="29" t="str">
        <f>IF(Замеры!AD238=0," ","+")</f>
        <v xml:space="preserve"> </v>
      </c>
      <c r="R244" s="32">
        <f>Замеры!AC238</f>
        <v>0</v>
      </c>
      <c r="W244" s="33" t="e">
        <f t="shared" si="6"/>
        <v>#VALUE!</v>
      </c>
      <c r="X244" s="31" t="s">
        <v>72</v>
      </c>
      <c r="Y244" s="33" t="e">
        <f t="shared" si="7"/>
        <v>#VALUE!</v>
      </c>
      <c r="Z244" s="32"/>
    </row>
    <row r="245" spans="1:26" x14ac:dyDescent="0.3">
      <c r="A245" s="35">
        <f>IF(Замеры!B239=0, " ", Замеры!B239)</f>
        <v>236</v>
      </c>
      <c r="B245" s="37" t="str">
        <f>CONCATENATE(Замеры!D239,Замеры!F239)</f>
        <v>Группа от QF</v>
      </c>
      <c r="C245" s="35" t="str">
        <f>IF(Замеры!J239=0," ", Замеры!J239)</f>
        <v xml:space="preserve"> </v>
      </c>
      <c r="D245" s="29" t="str">
        <f>IF(Замеры!AD239=0, " ", Замеры!AB239)</f>
        <v xml:space="preserve"> </v>
      </c>
      <c r="E245" s="29" t="str">
        <f>CONCATENATE(Замеры!T239,Замеры!W239,Замеры!V239)</f>
        <v xml:space="preserve"> </v>
      </c>
      <c r="F245" s="30" t="str">
        <f>IF(Замеры!AD239=0," ","---")</f>
        <v xml:space="preserve"> </v>
      </c>
      <c r="G245" s="31" t="str">
        <f>IF(Замеры!AD239=0," ",Замеры!L239)</f>
        <v xml:space="preserve"> </v>
      </c>
      <c r="H245" s="31" t="str">
        <f>CONCATENATE(Замеры!AO239,Замеры!AE239,Замеры!AP239)</f>
        <v>0 0</v>
      </c>
      <c r="I245" s="29" t="str">
        <f>CONCATENATE(Замеры!AM239,Замеры!AE239,Замеры!AN239)</f>
        <v>0 0</v>
      </c>
      <c r="J245" s="31" t="str">
        <f>IF(Замеры!AD239=0," ",G245*2.55)</f>
        <v xml:space="preserve"> </v>
      </c>
      <c r="K245" s="29" t="str">
        <f>IF(Замеры!AD239=0," ",Замеры!AK239)</f>
        <v xml:space="preserve"> </v>
      </c>
      <c r="L245" s="29" t="str">
        <f>IF(Замеры!AD239=0," ",Замеры!AL239)</f>
        <v xml:space="preserve"> </v>
      </c>
      <c r="M245" s="29" t="str">
        <f>IF(Замеры!AD239=0," ",0.1)</f>
        <v xml:space="preserve"> </v>
      </c>
      <c r="N245" s="29" t="str">
        <f>IF(Замеры!AD239=0," ",Замеры!AD239)</f>
        <v xml:space="preserve"> </v>
      </c>
      <c r="O245" s="29" t="str">
        <f>Замеры!AE239</f>
        <v xml:space="preserve"> </v>
      </c>
      <c r="P245" s="29" t="str">
        <f>Замеры!AF239</f>
        <v xml:space="preserve"> </v>
      </c>
      <c r="Q245" s="29" t="str">
        <f>IF(Замеры!AD239=0," ","+")</f>
        <v xml:space="preserve"> </v>
      </c>
      <c r="R245" s="32">
        <f>Замеры!AC239</f>
        <v>0</v>
      </c>
      <c r="W245" s="33" t="e">
        <f t="shared" si="6"/>
        <v>#VALUE!</v>
      </c>
      <c r="X245" s="31" t="s">
        <v>72</v>
      </c>
      <c r="Y245" s="33" t="e">
        <f t="shared" si="7"/>
        <v>#VALUE!</v>
      </c>
      <c r="Z245" s="32"/>
    </row>
    <row r="246" spans="1:26" x14ac:dyDescent="0.3">
      <c r="A246" s="35">
        <f>IF(Замеры!B240=0, " ", Замеры!B240)</f>
        <v>237</v>
      </c>
      <c r="B246" s="37" t="str">
        <f>CONCATENATE(Замеры!D240,Замеры!F240)</f>
        <v>Группа от QF</v>
      </c>
      <c r="C246" s="35" t="str">
        <f>IF(Замеры!J240=0," ", Замеры!J240)</f>
        <v xml:space="preserve"> </v>
      </c>
      <c r="D246" s="29" t="str">
        <f>IF(Замеры!AD240=0, " ", Замеры!AB240)</f>
        <v xml:space="preserve"> </v>
      </c>
      <c r="E246" s="29" t="str">
        <f>CONCATENATE(Замеры!T240,Замеры!W240,Замеры!V240)</f>
        <v xml:space="preserve"> </v>
      </c>
      <c r="F246" s="30" t="str">
        <f>IF(Замеры!AD240=0," ","---")</f>
        <v xml:space="preserve"> </v>
      </c>
      <c r="G246" s="31" t="str">
        <f>IF(Замеры!AD240=0," ",Замеры!L240)</f>
        <v xml:space="preserve"> </v>
      </c>
      <c r="H246" s="31" t="str">
        <f>CONCATENATE(Замеры!AO240,Замеры!AE240,Замеры!AP240)</f>
        <v>0 0</v>
      </c>
      <c r="I246" s="29" t="str">
        <f>CONCATENATE(Замеры!AM240,Замеры!AE240,Замеры!AN240)</f>
        <v>0 0</v>
      </c>
      <c r="J246" s="31" t="str">
        <f>IF(Замеры!AD240=0," ",G246*2.55)</f>
        <v xml:space="preserve"> </v>
      </c>
      <c r="K246" s="29" t="str">
        <f>IF(Замеры!AD240=0," ",Замеры!AK240)</f>
        <v xml:space="preserve"> </v>
      </c>
      <c r="L246" s="29" t="str">
        <f>IF(Замеры!AD240=0," ",Замеры!AL240)</f>
        <v xml:space="preserve"> </v>
      </c>
      <c r="M246" s="29" t="str">
        <f>IF(Замеры!AD240=0," ",0.1)</f>
        <v xml:space="preserve"> </v>
      </c>
      <c r="N246" s="29" t="str">
        <f>IF(Замеры!AD240=0," ",Замеры!AD240)</f>
        <v xml:space="preserve"> </v>
      </c>
      <c r="O246" s="29" t="str">
        <f>Замеры!AE240</f>
        <v xml:space="preserve"> </v>
      </c>
      <c r="P246" s="29" t="str">
        <f>Замеры!AF240</f>
        <v xml:space="preserve"> </v>
      </c>
      <c r="Q246" s="29" t="str">
        <f>IF(Замеры!AD240=0," ","+")</f>
        <v xml:space="preserve"> </v>
      </c>
      <c r="R246" s="32">
        <f>Замеры!AC240</f>
        <v>0</v>
      </c>
      <c r="W246" s="33" t="e">
        <f t="shared" si="6"/>
        <v>#VALUE!</v>
      </c>
      <c r="X246" s="31" t="s">
        <v>72</v>
      </c>
      <c r="Y246" s="33" t="e">
        <f t="shared" si="7"/>
        <v>#VALUE!</v>
      </c>
      <c r="Z246" s="32"/>
    </row>
    <row r="247" spans="1:26" x14ac:dyDescent="0.3">
      <c r="A247" s="35">
        <f>IF(Замеры!B241=0, " ", Замеры!B241)</f>
        <v>238</v>
      </c>
      <c r="B247" s="37" t="str">
        <f>CONCATENATE(Замеры!D241,Замеры!F241)</f>
        <v>Группа от QF</v>
      </c>
      <c r="C247" s="35" t="str">
        <f>IF(Замеры!J241=0," ", Замеры!J241)</f>
        <v xml:space="preserve"> </v>
      </c>
      <c r="D247" s="29" t="str">
        <f>IF(Замеры!AD241=0, " ", Замеры!AB241)</f>
        <v xml:space="preserve"> </v>
      </c>
      <c r="E247" s="29" t="str">
        <f>CONCATENATE(Замеры!T241,Замеры!W241,Замеры!V241)</f>
        <v xml:space="preserve"> </v>
      </c>
      <c r="F247" s="30" t="str">
        <f>IF(Замеры!AD241=0," ","---")</f>
        <v xml:space="preserve"> </v>
      </c>
      <c r="G247" s="31" t="str">
        <f>IF(Замеры!AD241=0," ",Замеры!L241)</f>
        <v xml:space="preserve"> </v>
      </c>
      <c r="H247" s="31" t="str">
        <f>CONCATENATE(Замеры!AO241,Замеры!AE241,Замеры!AP241)</f>
        <v>0 0</v>
      </c>
      <c r="I247" s="29" t="str">
        <f>CONCATENATE(Замеры!AM241,Замеры!AE241,Замеры!AN241)</f>
        <v>0 0</v>
      </c>
      <c r="J247" s="31" t="str">
        <f>IF(Замеры!AD241=0," ",G247*2.55)</f>
        <v xml:space="preserve"> </v>
      </c>
      <c r="K247" s="29" t="str">
        <f>IF(Замеры!AD241=0," ",Замеры!AK241)</f>
        <v xml:space="preserve"> </v>
      </c>
      <c r="L247" s="29" t="str">
        <f>IF(Замеры!AD241=0," ",Замеры!AL241)</f>
        <v xml:space="preserve"> </v>
      </c>
      <c r="M247" s="29" t="str">
        <f>IF(Замеры!AD241=0," ",0.1)</f>
        <v xml:space="preserve"> </v>
      </c>
      <c r="N247" s="29" t="str">
        <f>IF(Замеры!AD241=0," ",Замеры!AD241)</f>
        <v xml:space="preserve"> </v>
      </c>
      <c r="O247" s="29" t="str">
        <f>Замеры!AE241</f>
        <v xml:space="preserve"> </v>
      </c>
      <c r="P247" s="29" t="str">
        <f>Замеры!AF241</f>
        <v xml:space="preserve"> </v>
      </c>
      <c r="Q247" s="29" t="str">
        <f>IF(Замеры!AD241=0," ","+")</f>
        <v xml:space="preserve"> </v>
      </c>
      <c r="R247" s="32">
        <f>Замеры!AC241</f>
        <v>0</v>
      </c>
      <c r="W247" s="33" t="e">
        <f t="shared" si="6"/>
        <v>#VALUE!</v>
      </c>
      <c r="X247" s="31" t="s">
        <v>72</v>
      </c>
      <c r="Y247" s="33" t="e">
        <f t="shared" si="7"/>
        <v>#VALUE!</v>
      </c>
      <c r="Z247" s="32"/>
    </row>
    <row r="248" spans="1:26" x14ac:dyDescent="0.3">
      <c r="A248" s="35">
        <f>IF(Замеры!B242=0, " ", Замеры!B242)</f>
        <v>239</v>
      </c>
      <c r="B248" s="37" t="str">
        <f>CONCATENATE(Замеры!D242,Замеры!F242)</f>
        <v>Группа от QF</v>
      </c>
      <c r="C248" s="35" t="str">
        <f>IF(Замеры!J242=0," ", Замеры!J242)</f>
        <v xml:space="preserve"> </v>
      </c>
      <c r="D248" s="29" t="str">
        <f>IF(Замеры!AD242=0, " ", Замеры!AB242)</f>
        <v xml:space="preserve"> </v>
      </c>
      <c r="E248" s="29" t="str">
        <f>CONCATENATE(Замеры!T242,Замеры!W242,Замеры!V242)</f>
        <v xml:space="preserve"> </v>
      </c>
      <c r="F248" s="30" t="str">
        <f>IF(Замеры!AD242=0," ","---")</f>
        <v xml:space="preserve"> </v>
      </c>
      <c r="G248" s="31" t="str">
        <f>IF(Замеры!AD242=0," ",Замеры!L242)</f>
        <v xml:space="preserve"> </v>
      </c>
      <c r="H248" s="31" t="str">
        <f>CONCATENATE(Замеры!AO242,Замеры!AE242,Замеры!AP242)</f>
        <v>0 0</v>
      </c>
      <c r="I248" s="29" t="str">
        <f>CONCATENATE(Замеры!AM242,Замеры!AE242,Замеры!AN242)</f>
        <v>0 0</v>
      </c>
      <c r="J248" s="31" t="str">
        <f>IF(Замеры!AD242=0," ",G248*2.55)</f>
        <v xml:space="preserve"> </v>
      </c>
      <c r="K248" s="29" t="str">
        <f>IF(Замеры!AD242=0," ",Замеры!AK242)</f>
        <v xml:space="preserve"> </v>
      </c>
      <c r="L248" s="29" t="str">
        <f>IF(Замеры!AD242=0," ",Замеры!AL242)</f>
        <v xml:space="preserve"> </v>
      </c>
      <c r="M248" s="29" t="str">
        <f>IF(Замеры!AD242=0," ",0.1)</f>
        <v xml:space="preserve"> </v>
      </c>
      <c r="N248" s="29" t="str">
        <f>IF(Замеры!AD242=0," ",Замеры!AD242)</f>
        <v xml:space="preserve"> </v>
      </c>
      <c r="O248" s="29" t="str">
        <f>Замеры!AE242</f>
        <v xml:space="preserve"> </v>
      </c>
      <c r="P248" s="29" t="str">
        <f>Замеры!AF242</f>
        <v xml:space="preserve"> </v>
      </c>
      <c r="Q248" s="29" t="str">
        <f>IF(Замеры!AD242=0," ","+")</f>
        <v xml:space="preserve"> </v>
      </c>
      <c r="R248" s="32">
        <f>Замеры!AC242</f>
        <v>0</v>
      </c>
      <c r="W248" s="33" t="e">
        <f t="shared" si="6"/>
        <v>#VALUE!</v>
      </c>
      <c r="X248" s="31" t="s">
        <v>72</v>
      </c>
      <c r="Y248" s="33" t="e">
        <f t="shared" si="7"/>
        <v>#VALUE!</v>
      </c>
      <c r="Z248" s="32"/>
    </row>
    <row r="249" spans="1:26" x14ac:dyDescent="0.3">
      <c r="A249" s="35">
        <f>IF(Замеры!B243=0, " ", Замеры!B243)</f>
        <v>240</v>
      </c>
      <c r="B249" s="37" t="str">
        <f>CONCATENATE(Замеры!D243,Замеры!F243)</f>
        <v>Группа от QF</v>
      </c>
      <c r="C249" s="35" t="str">
        <f>IF(Замеры!J243=0," ", Замеры!J243)</f>
        <v xml:space="preserve"> </v>
      </c>
      <c r="D249" s="29" t="str">
        <f>IF(Замеры!AD243=0, " ", Замеры!AB243)</f>
        <v xml:space="preserve"> </v>
      </c>
      <c r="E249" s="29" t="str">
        <f>CONCATENATE(Замеры!T243,Замеры!W243,Замеры!V243)</f>
        <v xml:space="preserve"> </v>
      </c>
      <c r="F249" s="30" t="str">
        <f>IF(Замеры!AD243=0," ","---")</f>
        <v xml:space="preserve"> </v>
      </c>
      <c r="G249" s="31" t="str">
        <f>IF(Замеры!AD243=0," ",Замеры!L243)</f>
        <v xml:space="preserve"> </v>
      </c>
      <c r="H249" s="31" t="str">
        <f>CONCATENATE(Замеры!AO243,Замеры!AE243,Замеры!AP243)</f>
        <v>0 0</v>
      </c>
      <c r="I249" s="29" t="str">
        <f>CONCATENATE(Замеры!AM243,Замеры!AE243,Замеры!AN243)</f>
        <v>0 0</v>
      </c>
      <c r="J249" s="31" t="str">
        <f>IF(Замеры!AD243=0," ",G249*2.55)</f>
        <v xml:space="preserve"> </v>
      </c>
      <c r="K249" s="29" t="str">
        <f>IF(Замеры!AD243=0," ",Замеры!AK243)</f>
        <v xml:space="preserve"> </v>
      </c>
      <c r="L249" s="29" t="str">
        <f>IF(Замеры!AD243=0," ",Замеры!AL243)</f>
        <v xml:space="preserve"> </v>
      </c>
      <c r="M249" s="29" t="str">
        <f>IF(Замеры!AD243=0," ",0.1)</f>
        <v xml:space="preserve"> </v>
      </c>
      <c r="N249" s="29" t="str">
        <f>IF(Замеры!AD243=0," ",Замеры!AD243)</f>
        <v xml:space="preserve"> </v>
      </c>
      <c r="O249" s="29" t="str">
        <f>Замеры!AE243</f>
        <v xml:space="preserve"> </v>
      </c>
      <c r="P249" s="29" t="str">
        <f>Замеры!AF243</f>
        <v xml:space="preserve"> </v>
      </c>
      <c r="Q249" s="29" t="str">
        <f>IF(Замеры!AD243=0," ","+")</f>
        <v xml:space="preserve"> </v>
      </c>
      <c r="R249" s="32">
        <f>Замеры!AC243</f>
        <v>0</v>
      </c>
      <c r="W249" s="33" t="e">
        <f t="shared" si="6"/>
        <v>#VALUE!</v>
      </c>
      <c r="X249" s="31" t="s">
        <v>72</v>
      </c>
      <c r="Y249" s="33" t="e">
        <f t="shared" si="7"/>
        <v>#VALUE!</v>
      </c>
      <c r="Z249" s="32"/>
    </row>
    <row r="250" spans="1:26" x14ac:dyDescent="0.3">
      <c r="A250" s="35">
        <f>IF(Замеры!B244=0, " ", Замеры!B244)</f>
        <v>241</v>
      </c>
      <c r="B250" s="37" t="str">
        <f>CONCATENATE(Замеры!D244,Замеры!F244)</f>
        <v>Группа от QF</v>
      </c>
      <c r="C250" s="35" t="str">
        <f>IF(Замеры!J244=0," ", Замеры!J244)</f>
        <v xml:space="preserve"> </v>
      </c>
      <c r="D250" s="29" t="str">
        <f>IF(Замеры!AD244=0, " ", Замеры!AB244)</f>
        <v xml:space="preserve"> </v>
      </c>
      <c r="E250" s="29" t="str">
        <f>CONCATENATE(Замеры!T244,Замеры!W244,Замеры!V244)</f>
        <v xml:space="preserve"> </v>
      </c>
      <c r="F250" s="30" t="str">
        <f>IF(Замеры!AD244=0," ","---")</f>
        <v xml:space="preserve"> </v>
      </c>
      <c r="G250" s="31" t="str">
        <f>IF(Замеры!AD244=0," ",Замеры!L244)</f>
        <v xml:space="preserve"> </v>
      </c>
      <c r="H250" s="31" t="str">
        <f>CONCATENATE(Замеры!AO244,Замеры!AE244,Замеры!AP244)</f>
        <v>0 0</v>
      </c>
      <c r="I250" s="29" t="str">
        <f>CONCATENATE(Замеры!AM244,Замеры!AE244,Замеры!AN244)</f>
        <v>0 0</v>
      </c>
      <c r="J250" s="31" t="str">
        <f>IF(Замеры!AD244=0," ",G250*2.55)</f>
        <v xml:space="preserve"> </v>
      </c>
      <c r="K250" s="29" t="str">
        <f>IF(Замеры!AD244=0," ",Замеры!AK244)</f>
        <v xml:space="preserve"> </v>
      </c>
      <c r="L250" s="29" t="str">
        <f>IF(Замеры!AD244=0," ",Замеры!AL244)</f>
        <v xml:space="preserve"> </v>
      </c>
      <c r="M250" s="29" t="str">
        <f>IF(Замеры!AD244=0," ",0.1)</f>
        <v xml:space="preserve"> </v>
      </c>
      <c r="N250" s="29" t="str">
        <f>IF(Замеры!AD244=0," ",Замеры!AD244)</f>
        <v xml:space="preserve"> </v>
      </c>
      <c r="O250" s="29" t="str">
        <f>Замеры!AE244</f>
        <v xml:space="preserve"> </v>
      </c>
      <c r="P250" s="29" t="str">
        <f>Замеры!AF244</f>
        <v xml:space="preserve"> </v>
      </c>
      <c r="Q250" s="29" t="str">
        <f>IF(Замеры!AD244=0," ","+")</f>
        <v xml:space="preserve"> </v>
      </c>
      <c r="R250" s="32">
        <f>Замеры!AC244</f>
        <v>0</v>
      </c>
      <c r="W250" s="33" t="e">
        <f t="shared" si="6"/>
        <v>#VALUE!</v>
      </c>
      <c r="X250" s="31" t="s">
        <v>72</v>
      </c>
      <c r="Y250" s="33" t="e">
        <f t="shared" si="7"/>
        <v>#VALUE!</v>
      </c>
      <c r="Z250" s="32"/>
    </row>
    <row r="251" spans="1:26" x14ac:dyDescent="0.3">
      <c r="A251" s="35">
        <f>IF(Замеры!B245=0, " ", Замеры!B245)</f>
        <v>242</v>
      </c>
      <c r="B251" s="37" t="str">
        <f>CONCATENATE(Замеры!D245,Замеры!F245)</f>
        <v>Группа от QF</v>
      </c>
      <c r="C251" s="35" t="str">
        <f>IF(Замеры!J245=0," ", Замеры!J245)</f>
        <v xml:space="preserve"> </v>
      </c>
      <c r="D251" s="29" t="str">
        <f>IF(Замеры!AD245=0, " ", Замеры!AB245)</f>
        <v xml:space="preserve"> </v>
      </c>
      <c r="E251" s="29" t="str">
        <f>CONCATENATE(Замеры!T245,Замеры!W245,Замеры!V245)</f>
        <v xml:space="preserve"> </v>
      </c>
      <c r="F251" s="30" t="str">
        <f>IF(Замеры!AD245=0," ","---")</f>
        <v xml:space="preserve"> </v>
      </c>
      <c r="G251" s="31" t="str">
        <f>IF(Замеры!AD245=0," ",Замеры!L245)</f>
        <v xml:space="preserve"> </v>
      </c>
      <c r="H251" s="31" t="str">
        <f>CONCATENATE(Замеры!AO245,Замеры!AE245,Замеры!AP245)</f>
        <v>0 0</v>
      </c>
      <c r="I251" s="29" t="str">
        <f>CONCATENATE(Замеры!AM245,Замеры!AE245,Замеры!AN245)</f>
        <v>0 0</v>
      </c>
      <c r="J251" s="31" t="str">
        <f>IF(Замеры!AD245=0," ",G251*2.55)</f>
        <v xml:space="preserve"> </v>
      </c>
      <c r="K251" s="29" t="str">
        <f>IF(Замеры!AD245=0," ",Замеры!AK245)</f>
        <v xml:space="preserve"> </v>
      </c>
      <c r="L251" s="29" t="str">
        <f>IF(Замеры!AD245=0," ",Замеры!AL245)</f>
        <v xml:space="preserve"> </v>
      </c>
      <c r="M251" s="29" t="str">
        <f>IF(Замеры!AD245=0," ",0.1)</f>
        <v xml:space="preserve"> </v>
      </c>
      <c r="N251" s="29" t="str">
        <f>IF(Замеры!AD245=0," ",Замеры!AD245)</f>
        <v xml:space="preserve"> </v>
      </c>
      <c r="O251" s="29" t="str">
        <f>Замеры!AE245</f>
        <v xml:space="preserve"> </v>
      </c>
      <c r="P251" s="29" t="str">
        <f>Замеры!AF245</f>
        <v xml:space="preserve"> </v>
      </c>
      <c r="Q251" s="29" t="str">
        <f>IF(Замеры!AD245=0," ","+")</f>
        <v xml:space="preserve"> </v>
      </c>
      <c r="R251" s="32">
        <f>Замеры!AC245</f>
        <v>0</v>
      </c>
      <c r="W251" s="33" t="e">
        <f t="shared" si="6"/>
        <v>#VALUE!</v>
      </c>
      <c r="X251" s="31" t="s">
        <v>72</v>
      </c>
      <c r="Y251" s="33" t="e">
        <f t="shared" si="7"/>
        <v>#VALUE!</v>
      </c>
      <c r="Z251" s="32"/>
    </row>
    <row r="252" spans="1:26" x14ac:dyDescent="0.3">
      <c r="A252" s="35">
        <f>IF(Замеры!B246=0, " ", Замеры!B246)</f>
        <v>243</v>
      </c>
      <c r="B252" s="37" t="str">
        <f>CONCATENATE(Замеры!D246,Замеры!F246)</f>
        <v>Группа от QF</v>
      </c>
      <c r="C252" s="35" t="str">
        <f>IF(Замеры!J246=0," ", Замеры!J246)</f>
        <v xml:space="preserve"> </v>
      </c>
      <c r="D252" s="29" t="str">
        <f>IF(Замеры!AD246=0, " ", Замеры!AB246)</f>
        <v xml:space="preserve"> </v>
      </c>
      <c r="E252" s="29" t="str">
        <f>CONCATENATE(Замеры!T246,Замеры!W246,Замеры!V246)</f>
        <v xml:space="preserve"> </v>
      </c>
      <c r="F252" s="30" t="str">
        <f>IF(Замеры!AD246=0," ","---")</f>
        <v xml:space="preserve"> </v>
      </c>
      <c r="G252" s="31" t="str">
        <f>IF(Замеры!AD246=0," ",Замеры!L246)</f>
        <v xml:space="preserve"> </v>
      </c>
      <c r="H252" s="31" t="str">
        <f>CONCATENATE(Замеры!AO246,Замеры!AE246,Замеры!AP246)</f>
        <v>0 0</v>
      </c>
      <c r="I252" s="29" t="str">
        <f>CONCATENATE(Замеры!AM246,Замеры!AE246,Замеры!AN246)</f>
        <v>0 0</v>
      </c>
      <c r="J252" s="31" t="str">
        <f>IF(Замеры!AD246=0," ",G252*2.55)</f>
        <v xml:space="preserve"> </v>
      </c>
      <c r="K252" s="29" t="str">
        <f>IF(Замеры!AD246=0," ",Замеры!AK246)</f>
        <v xml:space="preserve"> </v>
      </c>
      <c r="L252" s="29" t="str">
        <f>IF(Замеры!AD246=0," ",Замеры!AL246)</f>
        <v xml:space="preserve"> </v>
      </c>
      <c r="M252" s="29" t="str">
        <f>IF(Замеры!AD246=0," ",0.1)</f>
        <v xml:space="preserve"> </v>
      </c>
      <c r="N252" s="29" t="str">
        <f>IF(Замеры!AD246=0," ",Замеры!AD246)</f>
        <v xml:space="preserve"> </v>
      </c>
      <c r="O252" s="29" t="str">
        <f>Замеры!AE246</f>
        <v xml:space="preserve"> </v>
      </c>
      <c r="P252" s="29" t="str">
        <f>Замеры!AF246</f>
        <v xml:space="preserve"> </v>
      </c>
      <c r="Q252" s="29" t="str">
        <f>IF(Замеры!AD246=0," ","+")</f>
        <v xml:space="preserve"> </v>
      </c>
      <c r="R252" s="32">
        <f>Замеры!AC246</f>
        <v>0</v>
      </c>
      <c r="W252" s="33" t="e">
        <f t="shared" si="6"/>
        <v>#VALUE!</v>
      </c>
      <c r="X252" s="31" t="s">
        <v>72</v>
      </c>
      <c r="Y252" s="33" t="e">
        <f t="shared" si="7"/>
        <v>#VALUE!</v>
      </c>
      <c r="Z252" s="32"/>
    </row>
    <row r="253" spans="1:26" x14ac:dyDescent="0.3">
      <c r="A253" s="35">
        <f>IF(Замеры!B247=0, " ", Замеры!B247)</f>
        <v>244</v>
      </c>
      <c r="B253" s="37" t="str">
        <f>CONCATENATE(Замеры!D247,Замеры!F247)</f>
        <v>Группа от QF</v>
      </c>
      <c r="C253" s="35" t="str">
        <f>IF(Замеры!J247=0," ", Замеры!J247)</f>
        <v xml:space="preserve"> </v>
      </c>
      <c r="D253" s="29" t="str">
        <f>IF(Замеры!AD247=0, " ", Замеры!AB247)</f>
        <v xml:space="preserve"> </v>
      </c>
      <c r="E253" s="29" t="str">
        <f>CONCATENATE(Замеры!T247,Замеры!W247,Замеры!V247)</f>
        <v xml:space="preserve"> </v>
      </c>
      <c r="F253" s="30" t="str">
        <f>IF(Замеры!AD247=0," ","---")</f>
        <v xml:space="preserve"> </v>
      </c>
      <c r="G253" s="31" t="str">
        <f>IF(Замеры!AD247=0," ",Замеры!L247)</f>
        <v xml:space="preserve"> </v>
      </c>
      <c r="H253" s="31" t="str">
        <f>CONCATENATE(Замеры!AO247,Замеры!AE247,Замеры!AP247)</f>
        <v>0 0</v>
      </c>
      <c r="I253" s="29" t="str">
        <f>CONCATENATE(Замеры!AM247,Замеры!AE247,Замеры!AN247)</f>
        <v>0 0</v>
      </c>
      <c r="J253" s="31" t="str">
        <f>IF(Замеры!AD247=0," ",G253*2.55)</f>
        <v xml:space="preserve"> </v>
      </c>
      <c r="K253" s="29" t="str">
        <f>IF(Замеры!AD247=0," ",Замеры!AK247)</f>
        <v xml:space="preserve"> </v>
      </c>
      <c r="L253" s="29" t="str">
        <f>IF(Замеры!AD247=0," ",Замеры!AL247)</f>
        <v xml:space="preserve"> </v>
      </c>
      <c r="M253" s="29" t="str">
        <f>IF(Замеры!AD247=0," ",0.1)</f>
        <v xml:space="preserve"> </v>
      </c>
      <c r="N253" s="29" t="str">
        <f>IF(Замеры!AD247=0," ",Замеры!AD247)</f>
        <v xml:space="preserve"> </v>
      </c>
      <c r="O253" s="29" t="str">
        <f>Замеры!AE247</f>
        <v xml:space="preserve"> </v>
      </c>
      <c r="P253" s="29" t="str">
        <f>Замеры!AF247</f>
        <v xml:space="preserve"> </v>
      </c>
      <c r="Q253" s="29" t="str">
        <f>IF(Замеры!AD247=0," ","+")</f>
        <v xml:space="preserve"> </v>
      </c>
      <c r="R253" s="32">
        <f>Замеры!AC247</f>
        <v>0</v>
      </c>
      <c r="W253" s="33" t="e">
        <f t="shared" si="6"/>
        <v>#VALUE!</v>
      </c>
      <c r="X253" s="31" t="s">
        <v>72</v>
      </c>
      <c r="Y253" s="33" t="e">
        <f t="shared" si="7"/>
        <v>#VALUE!</v>
      </c>
      <c r="Z253" s="32"/>
    </row>
    <row r="254" spans="1:26" x14ac:dyDescent="0.3">
      <c r="A254" s="35">
        <f>IF(Замеры!B248=0, " ", Замеры!B248)</f>
        <v>245</v>
      </c>
      <c r="B254" s="37" t="str">
        <f>CONCATENATE(Замеры!D248,Замеры!F248)</f>
        <v>Группа от QF</v>
      </c>
      <c r="C254" s="35" t="str">
        <f>IF(Замеры!J248=0," ", Замеры!J248)</f>
        <v xml:space="preserve"> </v>
      </c>
      <c r="D254" s="29" t="str">
        <f>IF(Замеры!AD248=0, " ", Замеры!AB248)</f>
        <v xml:space="preserve"> </v>
      </c>
      <c r="E254" s="29" t="str">
        <f>CONCATENATE(Замеры!T248,Замеры!W248,Замеры!V248)</f>
        <v xml:space="preserve"> </v>
      </c>
      <c r="F254" s="30" t="str">
        <f>IF(Замеры!AD248=0," ","---")</f>
        <v xml:space="preserve"> </v>
      </c>
      <c r="G254" s="31" t="str">
        <f>IF(Замеры!AD248=0," ",Замеры!L248)</f>
        <v xml:space="preserve"> </v>
      </c>
      <c r="H254" s="31" t="str">
        <f>CONCATENATE(Замеры!AO248,Замеры!AE248,Замеры!AP248)</f>
        <v>0 0</v>
      </c>
      <c r="I254" s="29" t="str">
        <f>CONCATENATE(Замеры!AM248,Замеры!AE248,Замеры!AN248)</f>
        <v>0 0</v>
      </c>
      <c r="J254" s="31" t="str">
        <f>IF(Замеры!AD248=0," ",G254*2.55)</f>
        <v xml:space="preserve"> </v>
      </c>
      <c r="K254" s="29" t="str">
        <f>IF(Замеры!AD248=0," ",Замеры!AK248)</f>
        <v xml:space="preserve"> </v>
      </c>
      <c r="L254" s="29" t="str">
        <f>IF(Замеры!AD248=0," ",Замеры!AL248)</f>
        <v xml:space="preserve"> </v>
      </c>
      <c r="M254" s="29" t="str">
        <f>IF(Замеры!AD248=0," ",0.1)</f>
        <v xml:space="preserve"> </v>
      </c>
      <c r="N254" s="29" t="str">
        <f>IF(Замеры!AD248=0," ",Замеры!AD248)</f>
        <v xml:space="preserve"> </v>
      </c>
      <c r="O254" s="29" t="str">
        <f>Замеры!AE248</f>
        <v xml:space="preserve"> </v>
      </c>
      <c r="P254" s="29" t="str">
        <f>Замеры!AF248</f>
        <v xml:space="preserve"> </v>
      </c>
      <c r="Q254" s="29" t="str">
        <f>IF(Замеры!AD248=0," ","+")</f>
        <v xml:space="preserve"> </v>
      </c>
      <c r="R254" s="32">
        <f>Замеры!AC248</f>
        <v>0</v>
      </c>
      <c r="W254" s="33" t="e">
        <f t="shared" si="6"/>
        <v>#VALUE!</v>
      </c>
      <c r="X254" s="31" t="s">
        <v>72</v>
      </c>
      <c r="Y254" s="33" t="e">
        <f t="shared" si="7"/>
        <v>#VALUE!</v>
      </c>
      <c r="Z254" s="32"/>
    </row>
    <row r="255" spans="1:26" x14ac:dyDescent="0.3">
      <c r="A255" s="35">
        <f>IF(Замеры!B249=0, " ", Замеры!B249)</f>
        <v>246</v>
      </c>
      <c r="B255" s="37" t="str">
        <f>CONCATENATE(Замеры!D249,Замеры!F249)</f>
        <v>Группа от QF</v>
      </c>
      <c r="C255" s="35" t="str">
        <f>IF(Замеры!J249=0," ", Замеры!J249)</f>
        <v xml:space="preserve"> </v>
      </c>
      <c r="D255" s="29" t="str">
        <f>IF(Замеры!AD249=0, " ", Замеры!AB249)</f>
        <v xml:space="preserve"> </v>
      </c>
      <c r="E255" s="29" t="str">
        <f>CONCATENATE(Замеры!T249,Замеры!W249,Замеры!V249)</f>
        <v xml:space="preserve"> </v>
      </c>
      <c r="F255" s="30" t="str">
        <f>IF(Замеры!AD249=0," ","---")</f>
        <v xml:space="preserve"> </v>
      </c>
      <c r="G255" s="31" t="str">
        <f>IF(Замеры!AD249=0," ",Замеры!L249)</f>
        <v xml:space="preserve"> </v>
      </c>
      <c r="H255" s="31" t="str">
        <f>CONCATENATE(Замеры!AO249,Замеры!AE249,Замеры!AP249)</f>
        <v>0 0</v>
      </c>
      <c r="I255" s="29" t="str">
        <f>CONCATENATE(Замеры!AM249,Замеры!AE249,Замеры!AN249)</f>
        <v>0 0</v>
      </c>
      <c r="J255" s="31" t="str">
        <f>IF(Замеры!AD249=0," ",G255*2.55)</f>
        <v xml:space="preserve"> </v>
      </c>
      <c r="K255" s="29" t="str">
        <f>IF(Замеры!AD249=0," ",Замеры!AK249)</f>
        <v xml:space="preserve"> </v>
      </c>
      <c r="L255" s="29" t="str">
        <f>IF(Замеры!AD249=0," ",Замеры!AL249)</f>
        <v xml:space="preserve"> </v>
      </c>
      <c r="M255" s="29" t="str">
        <f>IF(Замеры!AD249=0," ",0.1)</f>
        <v xml:space="preserve"> </v>
      </c>
      <c r="N255" s="29" t="str">
        <f>IF(Замеры!AD249=0," ",Замеры!AD249)</f>
        <v xml:space="preserve"> </v>
      </c>
      <c r="O255" s="29" t="str">
        <f>Замеры!AE249</f>
        <v xml:space="preserve"> </v>
      </c>
      <c r="P255" s="29" t="str">
        <f>Замеры!AF249</f>
        <v xml:space="preserve"> </v>
      </c>
      <c r="Q255" s="29" t="str">
        <f>IF(Замеры!AD249=0," ","+")</f>
        <v xml:space="preserve"> </v>
      </c>
      <c r="R255" s="32">
        <f>Замеры!AC249</f>
        <v>0</v>
      </c>
      <c r="W255" s="33" t="e">
        <f t="shared" si="6"/>
        <v>#VALUE!</v>
      </c>
      <c r="X255" s="31" t="s">
        <v>72</v>
      </c>
      <c r="Y255" s="33" t="e">
        <f t="shared" si="7"/>
        <v>#VALUE!</v>
      </c>
      <c r="Z255" s="32"/>
    </row>
    <row r="256" spans="1:26" x14ac:dyDescent="0.3">
      <c r="A256" s="35">
        <f>IF(Замеры!B250=0, " ", Замеры!B250)</f>
        <v>247</v>
      </c>
      <c r="B256" s="37" t="str">
        <f>CONCATENATE(Замеры!D250,Замеры!F250)</f>
        <v>Группа от QF</v>
      </c>
      <c r="C256" s="35" t="str">
        <f>IF(Замеры!J250=0," ", Замеры!J250)</f>
        <v xml:space="preserve"> </v>
      </c>
      <c r="D256" s="29" t="str">
        <f>IF(Замеры!AD250=0, " ", Замеры!AB250)</f>
        <v xml:space="preserve"> </v>
      </c>
      <c r="E256" s="29" t="str">
        <f>CONCATENATE(Замеры!T250,Замеры!W250,Замеры!V250)</f>
        <v xml:space="preserve"> </v>
      </c>
      <c r="F256" s="30" t="str">
        <f>IF(Замеры!AD250=0," ","---")</f>
        <v xml:space="preserve"> </v>
      </c>
      <c r="G256" s="31" t="str">
        <f>IF(Замеры!AD250=0," ",Замеры!L250)</f>
        <v xml:space="preserve"> </v>
      </c>
      <c r="H256" s="31" t="str">
        <f>CONCATENATE(Замеры!AO250,Замеры!AE250,Замеры!AP250)</f>
        <v>0 0</v>
      </c>
      <c r="I256" s="29" t="str">
        <f>CONCATENATE(Замеры!AM250,Замеры!AE250,Замеры!AN250)</f>
        <v>0 0</v>
      </c>
      <c r="J256" s="31" t="str">
        <f>IF(Замеры!AD250=0," ",G256*2.55)</f>
        <v xml:space="preserve"> </v>
      </c>
      <c r="K256" s="29" t="str">
        <f>IF(Замеры!AD250=0," ",Замеры!AK250)</f>
        <v xml:space="preserve"> </v>
      </c>
      <c r="L256" s="29" t="str">
        <f>IF(Замеры!AD250=0," ",Замеры!AL250)</f>
        <v xml:space="preserve"> </v>
      </c>
      <c r="M256" s="29" t="str">
        <f>IF(Замеры!AD250=0," ",0.1)</f>
        <v xml:space="preserve"> </v>
      </c>
      <c r="N256" s="29" t="str">
        <f>IF(Замеры!AD250=0," ",Замеры!AD250)</f>
        <v xml:space="preserve"> </v>
      </c>
      <c r="O256" s="29" t="str">
        <f>Замеры!AE250</f>
        <v xml:space="preserve"> </v>
      </c>
      <c r="P256" s="29" t="str">
        <f>Замеры!AF250</f>
        <v xml:space="preserve"> </v>
      </c>
      <c r="Q256" s="29" t="str">
        <f>IF(Замеры!AD250=0," ","+")</f>
        <v xml:space="preserve"> </v>
      </c>
      <c r="R256" s="32">
        <f>Замеры!AC250</f>
        <v>0</v>
      </c>
      <c r="W256" s="33" t="e">
        <f t="shared" si="6"/>
        <v>#VALUE!</v>
      </c>
      <c r="X256" s="31" t="s">
        <v>72</v>
      </c>
      <c r="Y256" s="33" t="e">
        <f t="shared" si="7"/>
        <v>#VALUE!</v>
      </c>
      <c r="Z256" s="32"/>
    </row>
    <row r="257" spans="1:26" x14ac:dyDescent="0.3">
      <c r="A257" s="35">
        <f>IF(Замеры!B251=0, " ", Замеры!B251)</f>
        <v>248</v>
      </c>
      <c r="B257" s="37" t="str">
        <f>CONCATENATE(Замеры!D251,Замеры!F251)</f>
        <v>Группа от QF</v>
      </c>
      <c r="C257" s="35" t="str">
        <f>IF(Замеры!J251=0," ", Замеры!J251)</f>
        <v xml:space="preserve"> </v>
      </c>
      <c r="D257" s="29" t="str">
        <f>IF(Замеры!AD251=0, " ", Замеры!AB251)</f>
        <v xml:space="preserve"> </v>
      </c>
      <c r="E257" s="29" t="str">
        <f>CONCATENATE(Замеры!T251,Замеры!W251,Замеры!V251)</f>
        <v xml:space="preserve"> </v>
      </c>
      <c r="F257" s="30" t="str">
        <f>IF(Замеры!AD251=0," ","---")</f>
        <v xml:space="preserve"> </v>
      </c>
      <c r="G257" s="31" t="str">
        <f>IF(Замеры!AD251=0," ",Замеры!L251)</f>
        <v xml:space="preserve"> </v>
      </c>
      <c r="H257" s="31" t="str">
        <f>CONCATENATE(Замеры!AO251,Замеры!AE251,Замеры!AP251)</f>
        <v>0 0</v>
      </c>
      <c r="I257" s="29" t="str">
        <f>CONCATENATE(Замеры!AM251,Замеры!AE251,Замеры!AN251)</f>
        <v>0 0</v>
      </c>
      <c r="J257" s="31" t="str">
        <f>IF(Замеры!AD251=0," ",G257*2.55)</f>
        <v xml:space="preserve"> </v>
      </c>
      <c r="K257" s="29" t="str">
        <f>IF(Замеры!AD251=0," ",Замеры!AK251)</f>
        <v xml:space="preserve"> </v>
      </c>
      <c r="L257" s="29" t="str">
        <f>IF(Замеры!AD251=0," ",Замеры!AL251)</f>
        <v xml:space="preserve"> </v>
      </c>
      <c r="M257" s="29" t="str">
        <f>IF(Замеры!AD251=0," ",0.1)</f>
        <v xml:space="preserve"> </v>
      </c>
      <c r="N257" s="29" t="str">
        <f>IF(Замеры!AD251=0," ",Замеры!AD251)</f>
        <v xml:space="preserve"> </v>
      </c>
      <c r="O257" s="29" t="str">
        <f>Замеры!AE251</f>
        <v xml:space="preserve"> </v>
      </c>
      <c r="P257" s="29" t="str">
        <f>Замеры!AF251</f>
        <v xml:space="preserve"> </v>
      </c>
      <c r="Q257" s="29" t="str">
        <f>IF(Замеры!AD251=0," ","+")</f>
        <v xml:space="preserve"> </v>
      </c>
      <c r="R257" s="32">
        <f>Замеры!AC251</f>
        <v>0</v>
      </c>
      <c r="W257" s="33" t="e">
        <f t="shared" si="6"/>
        <v>#VALUE!</v>
      </c>
      <c r="X257" s="31" t="s">
        <v>72</v>
      </c>
      <c r="Y257" s="33" t="e">
        <f t="shared" si="7"/>
        <v>#VALUE!</v>
      </c>
      <c r="Z257" s="32"/>
    </row>
    <row r="258" spans="1:26" x14ac:dyDescent="0.3">
      <c r="A258" s="35">
        <f>IF(Замеры!B252=0, " ", Замеры!B252)</f>
        <v>249</v>
      </c>
      <c r="B258" s="37" t="str">
        <f>CONCATENATE(Замеры!D252,Замеры!F252)</f>
        <v>Группа от QF</v>
      </c>
      <c r="C258" s="35" t="str">
        <f>IF(Замеры!J252=0," ", Замеры!J252)</f>
        <v xml:space="preserve"> </v>
      </c>
      <c r="D258" s="29" t="str">
        <f>IF(Замеры!AD252=0, " ", Замеры!AB252)</f>
        <v xml:space="preserve"> </v>
      </c>
      <c r="E258" s="29" t="str">
        <f>CONCATENATE(Замеры!T252,Замеры!W252,Замеры!V252)</f>
        <v xml:space="preserve"> </v>
      </c>
      <c r="F258" s="30" t="str">
        <f>IF(Замеры!AD252=0," ","---")</f>
        <v xml:space="preserve"> </v>
      </c>
      <c r="G258" s="31" t="str">
        <f>IF(Замеры!AD252=0," ",Замеры!L252)</f>
        <v xml:space="preserve"> </v>
      </c>
      <c r="H258" s="31" t="str">
        <f>CONCATENATE(Замеры!AO252,Замеры!AE252,Замеры!AP252)</f>
        <v>0 0</v>
      </c>
      <c r="I258" s="29" t="str">
        <f>CONCATENATE(Замеры!AM252,Замеры!AE252,Замеры!AN252)</f>
        <v>0 0</v>
      </c>
      <c r="J258" s="31" t="str">
        <f>IF(Замеры!AD252=0," ",G258*2.55)</f>
        <v xml:space="preserve"> </v>
      </c>
      <c r="K258" s="29" t="str">
        <f>IF(Замеры!AD252=0," ",Замеры!AK252)</f>
        <v xml:space="preserve"> </v>
      </c>
      <c r="L258" s="29" t="str">
        <f>IF(Замеры!AD252=0," ",Замеры!AL252)</f>
        <v xml:space="preserve"> </v>
      </c>
      <c r="M258" s="29" t="str">
        <f>IF(Замеры!AD252=0," ",0.1)</f>
        <v xml:space="preserve"> </v>
      </c>
      <c r="N258" s="29" t="str">
        <f>IF(Замеры!AD252=0," ",Замеры!AD252)</f>
        <v xml:space="preserve"> </v>
      </c>
      <c r="O258" s="29" t="str">
        <f>Замеры!AE252</f>
        <v xml:space="preserve"> </v>
      </c>
      <c r="P258" s="29" t="str">
        <f>Замеры!AF252</f>
        <v xml:space="preserve"> </v>
      </c>
      <c r="Q258" s="29" t="str">
        <f>IF(Замеры!AD252=0," ","+")</f>
        <v xml:space="preserve"> </v>
      </c>
      <c r="R258" s="32">
        <f>Замеры!AC252</f>
        <v>0</v>
      </c>
      <c r="W258" s="33" t="e">
        <f t="shared" si="6"/>
        <v>#VALUE!</v>
      </c>
      <c r="X258" s="31" t="s">
        <v>72</v>
      </c>
      <c r="Y258" s="33" t="e">
        <f t="shared" si="7"/>
        <v>#VALUE!</v>
      </c>
      <c r="Z258" s="32"/>
    </row>
    <row r="259" spans="1:26" x14ac:dyDescent="0.3">
      <c r="A259" s="35">
        <f>IF(Замеры!B253=0, " ", Замеры!B253)</f>
        <v>250</v>
      </c>
      <c r="B259" s="37" t="str">
        <f>CONCATENATE(Замеры!D253,Замеры!F253)</f>
        <v>Группа от QF</v>
      </c>
      <c r="C259" s="35" t="str">
        <f>IF(Замеры!J253=0," ", Замеры!J253)</f>
        <v xml:space="preserve"> </v>
      </c>
      <c r="D259" s="29" t="str">
        <f>IF(Замеры!AD253=0, " ", Замеры!AB253)</f>
        <v xml:space="preserve"> </v>
      </c>
      <c r="E259" s="29" t="str">
        <f>CONCATENATE(Замеры!T253,Замеры!W253,Замеры!V253)</f>
        <v xml:space="preserve"> </v>
      </c>
      <c r="F259" s="30" t="str">
        <f>IF(Замеры!AD253=0," ","---")</f>
        <v xml:space="preserve"> </v>
      </c>
      <c r="G259" s="31" t="str">
        <f>IF(Замеры!AD253=0," ",Замеры!L253)</f>
        <v xml:space="preserve"> </v>
      </c>
      <c r="H259" s="31" t="str">
        <f>CONCATENATE(Замеры!AO253,Замеры!AE253,Замеры!AP253)</f>
        <v>0 0</v>
      </c>
      <c r="I259" s="29" t="str">
        <f>CONCATENATE(Замеры!AM253,Замеры!AE253,Замеры!AN253)</f>
        <v>0 0</v>
      </c>
      <c r="J259" s="31" t="str">
        <f>IF(Замеры!AD253=0," ",G259*2.55)</f>
        <v xml:space="preserve"> </v>
      </c>
      <c r="K259" s="29" t="str">
        <f>IF(Замеры!AD253=0," ",Замеры!AK253)</f>
        <v xml:space="preserve"> </v>
      </c>
      <c r="L259" s="29" t="str">
        <f>IF(Замеры!AD253=0," ",Замеры!AL253)</f>
        <v xml:space="preserve"> </v>
      </c>
      <c r="M259" s="29" t="str">
        <f>IF(Замеры!AD253=0," ",0.1)</f>
        <v xml:space="preserve"> </v>
      </c>
      <c r="N259" s="29" t="str">
        <f>IF(Замеры!AD253=0," ",Замеры!AD253)</f>
        <v xml:space="preserve"> </v>
      </c>
      <c r="O259" s="29" t="str">
        <f>Замеры!AE253</f>
        <v xml:space="preserve"> </v>
      </c>
      <c r="P259" s="29" t="str">
        <f>Замеры!AF253</f>
        <v xml:space="preserve"> </v>
      </c>
      <c r="Q259" s="29" t="str">
        <f>IF(Замеры!AD253=0," ","+")</f>
        <v xml:space="preserve"> </v>
      </c>
      <c r="R259" s="32">
        <f>Замеры!AC253</f>
        <v>0</v>
      </c>
      <c r="W259" s="33" t="e">
        <f t="shared" si="6"/>
        <v>#VALUE!</v>
      </c>
      <c r="X259" s="31" t="s">
        <v>72</v>
      </c>
      <c r="Y259" s="33" t="e">
        <f t="shared" si="7"/>
        <v>#VALUE!</v>
      </c>
      <c r="Z259" s="32"/>
    </row>
    <row r="260" spans="1:26" x14ac:dyDescent="0.3">
      <c r="A260" s="35">
        <f>IF(Замеры!B254=0, " ", Замеры!B254)</f>
        <v>251</v>
      </c>
      <c r="B260" s="37" t="str">
        <f>CONCATENATE(Замеры!D254,Замеры!F254)</f>
        <v>Группа от QF</v>
      </c>
      <c r="C260" s="35" t="str">
        <f>IF(Замеры!J254=0," ", Замеры!J254)</f>
        <v xml:space="preserve"> </v>
      </c>
      <c r="D260" s="29" t="str">
        <f>IF(Замеры!AD254=0, " ", Замеры!AB254)</f>
        <v xml:space="preserve"> </v>
      </c>
      <c r="E260" s="29" t="str">
        <f>CONCATENATE(Замеры!T254,Замеры!W254,Замеры!V254)</f>
        <v xml:space="preserve"> </v>
      </c>
      <c r="F260" s="30" t="str">
        <f>IF(Замеры!AD254=0," ","---")</f>
        <v xml:space="preserve"> </v>
      </c>
      <c r="G260" s="31" t="str">
        <f>IF(Замеры!AD254=0," ",Замеры!L254)</f>
        <v xml:space="preserve"> </v>
      </c>
      <c r="H260" s="31" t="str">
        <f>CONCATENATE(Замеры!AO254,Замеры!AE254,Замеры!AP254)</f>
        <v>0 0</v>
      </c>
      <c r="I260" s="29" t="str">
        <f>CONCATENATE(Замеры!AM254,Замеры!AE254,Замеры!AN254)</f>
        <v>0 0</v>
      </c>
      <c r="J260" s="31" t="str">
        <f>IF(Замеры!AD254=0," ",G260*2.55)</f>
        <v xml:space="preserve"> </v>
      </c>
      <c r="K260" s="29" t="str">
        <f>IF(Замеры!AD254=0," ",Замеры!AK254)</f>
        <v xml:space="preserve"> </v>
      </c>
      <c r="L260" s="29" t="str">
        <f>IF(Замеры!AD254=0," ",Замеры!AL254)</f>
        <v xml:space="preserve"> </v>
      </c>
      <c r="M260" s="29" t="str">
        <f>IF(Замеры!AD254=0," ",0.1)</f>
        <v xml:space="preserve"> </v>
      </c>
      <c r="N260" s="29" t="str">
        <f>IF(Замеры!AD254=0," ",Замеры!AD254)</f>
        <v xml:space="preserve"> </v>
      </c>
      <c r="O260" s="29" t="str">
        <f>Замеры!AE254</f>
        <v xml:space="preserve"> </v>
      </c>
      <c r="P260" s="29" t="str">
        <f>Замеры!AF254</f>
        <v xml:space="preserve"> </v>
      </c>
      <c r="Q260" s="29" t="str">
        <f>IF(Замеры!AD254=0," ","+")</f>
        <v xml:space="preserve"> </v>
      </c>
      <c r="R260" s="32">
        <f>Замеры!AC254</f>
        <v>0</v>
      </c>
      <c r="W260" s="33" t="e">
        <f t="shared" si="6"/>
        <v>#VALUE!</v>
      </c>
      <c r="X260" s="31" t="s">
        <v>72</v>
      </c>
      <c r="Y260" s="33" t="e">
        <f t="shared" si="7"/>
        <v>#VALUE!</v>
      </c>
      <c r="Z260" s="32"/>
    </row>
    <row r="261" spans="1:26" x14ac:dyDescent="0.3">
      <c r="A261" s="35">
        <f>IF(Замеры!B255=0, " ", Замеры!B255)</f>
        <v>252</v>
      </c>
      <c r="B261" s="37" t="str">
        <f>CONCATENATE(Замеры!D255,Замеры!F255)</f>
        <v>Группа от QF</v>
      </c>
      <c r="C261" s="35" t="str">
        <f>IF(Замеры!J255=0," ", Замеры!J255)</f>
        <v xml:space="preserve"> </v>
      </c>
      <c r="D261" s="29" t="str">
        <f>IF(Замеры!AD255=0, " ", Замеры!AB255)</f>
        <v xml:space="preserve"> </v>
      </c>
      <c r="E261" s="29" t="str">
        <f>CONCATENATE(Замеры!T255,Замеры!W255,Замеры!V255)</f>
        <v xml:space="preserve"> </v>
      </c>
      <c r="F261" s="30" t="str">
        <f>IF(Замеры!AD255=0," ","---")</f>
        <v xml:space="preserve"> </v>
      </c>
      <c r="G261" s="31" t="str">
        <f>IF(Замеры!AD255=0," ",Замеры!L255)</f>
        <v xml:space="preserve"> </v>
      </c>
      <c r="H261" s="31" t="str">
        <f>CONCATENATE(Замеры!AO255,Замеры!AE255,Замеры!AP255)</f>
        <v>0 0</v>
      </c>
      <c r="I261" s="29" t="str">
        <f>CONCATENATE(Замеры!AM255,Замеры!AE255,Замеры!AN255)</f>
        <v>0 0</v>
      </c>
      <c r="J261" s="31" t="str">
        <f>IF(Замеры!AD255=0," ",G261*2.55)</f>
        <v xml:space="preserve"> </v>
      </c>
      <c r="K261" s="29" t="str">
        <f>IF(Замеры!AD255=0," ",Замеры!AK255)</f>
        <v xml:space="preserve"> </v>
      </c>
      <c r="L261" s="29" t="str">
        <f>IF(Замеры!AD255=0," ",Замеры!AL255)</f>
        <v xml:space="preserve"> </v>
      </c>
      <c r="M261" s="29" t="str">
        <f>IF(Замеры!AD255=0," ",0.1)</f>
        <v xml:space="preserve"> </v>
      </c>
      <c r="N261" s="29" t="str">
        <f>IF(Замеры!AD255=0," ",Замеры!AD255)</f>
        <v xml:space="preserve"> </v>
      </c>
      <c r="O261" s="29" t="str">
        <f>Замеры!AE255</f>
        <v xml:space="preserve"> </v>
      </c>
      <c r="P261" s="29" t="str">
        <f>Замеры!AF255</f>
        <v xml:space="preserve"> </v>
      </c>
      <c r="Q261" s="29" t="str">
        <f>IF(Замеры!AD255=0," ","+")</f>
        <v xml:space="preserve"> </v>
      </c>
      <c r="R261" s="32">
        <f>Замеры!AC255</f>
        <v>0</v>
      </c>
      <c r="W261" s="33" t="e">
        <f t="shared" si="6"/>
        <v>#VALUE!</v>
      </c>
      <c r="X261" s="31" t="s">
        <v>72</v>
      </c>
      <c r="Y261" s="33" t="e">
        <f t="shared" si="7"/>
        <v>#VALUE!</v>
      </c>
      <c r="Z261" s="32"/>
    </row>
    <row r="262" spans="1:26" x14ac:dyDescent="0.3">
      <c r="A262" s="35">
        <f>IF(Замеры!B256=0, " ", Замеры!B256)</f>
        <v>253</v>
      </c>
      <c r="B262" s="37" t="str">
        <f>CONCATENATE(Замеры!D256,Замеры!F256)</f>
        <v>Группа от QF</v>
      </c>
      <c r="C262" s="35" t="str">
        <f>IF(Замеры!J256=0," ", Замеры!J256)</f>
        <v xml:space="preserve"> </v>
      </c>
      <c r="D262" s="29" t="str">
        <f>IF(Замеры!AD256=0, " ", Замеры!AB256)</f>
        <v xml:space="preserve"> </v>
      </c>
      <c r="E262" s="29" t="str">
        <f>CONCATENATE(Замеры!T256,Замеры!W256,Замеры!V256)</f>
        <v xml:space="preserve"> </v>
      </c>
      <c r="F262" s="30" t="str">
        <f>IF(Замеры!AD256=0," ","---")</f>
        <v xml:space="preserve"> </v>
      </c>
      <c r="G262" s="31" t="str">
        <f>IF(Замеры!AD256=0," ",Замеры!L256)</f>
        <v xml:space="preserve"> </v>
      </c>
      <c r="H262" s="31" t="str">
        <f>CONCATENATE(Замеры!AO256,Замеры!AE256,Замеры!AP256)</f>
        <v>0 0</v>
      </c>
      <c r="I262" s="29" t="str">
        <f>CONCATENATE(Замеры!AM256,Замеры!AE256,Замеры!AN256)</f>
        <v>0 0</v>
      </c>
      <c r="J262" s="31" t="str">
        <f>IF(Замеры!AD256=0," ",G262*2.55)</f>
        <v xml:space="preserve"> </v>
      </c>
      <c r="K262" s="29" t="str">
        <f>IF(Замеры!AD256=0," ",Замеры!AK256)</f>
        <v xml:space="preserve"> </v>
      </c>
      <c r="L262" s="29" t="str">
        <f>IF(Замеры!AD256=0," ",Замеры!AL256)</f>
        <v xml:space="preserve"> </v>
      </c>
      <c r="M262" s="29" t="str">
        <f>IF(Замеры!AD256=0," ",0.1)</f>
        <v xml:space="preserve"> </v>
      </c>
      <c r="N262" s="29" t="str">
        <f>IF(Замеры!AD256=0," ",Замеры!AD256)</f>
        <v xml:space="preserve"> </v>
      </c>
      <c r="O262" s="29" t="str">
        <f>Замеры!AE256</f>
        <v xml:space="preserve"> </v>
      </c>
      <c r="P262" s="29" t="str">
        <f>Замеры!AF256</f>
        <v xml:space="preserve"> </v>
      </c>
      <c r="Q262" s="29" t="str">
        <f>IF(Замеры!AD256=0," ","+")</f>
        <v xml:space="preserve"> </v>
      </c>
      <c r="R262" s="32">
        <f>Замеры!AC256</f>
        <v>0</v>
      </c>
      <c r="W262" s="33" t="e">
        <f t="shared" si="6"/>
        <v>#VALUE!</v>
      </c>
      <c r="X262" s="31" t="s">
        <v>72</v>
      </c>
      <c r="Y262" s="33" t="e">
        <f t="shared" si="7"/>
        <v>#VALUE!</v>
      </c>
      <c r="Z262" s="32"/>
    </row>
    <row r="263" spans="1:26" x14ac:dyDescent="0.3">
      <c r="A263" s="35">
        <f>IF(Замеры!B257=0, " ", Замеры!B257)</f>
        <v>254</v>
      </c>
      <c r="B263" s="37" t="str">
        <f>CONCATENATE(Замеры!D257,Замеры!F257)</f>
        <v>Группа от QF</v>
      </c>
      <c r="C263" s="35" t="str">
        <f>IF(Замеры!J257=0," ", Замеры!J257)</f>
        <v xml:space="preserve"> </v>
      </c>
      <c r="D263" s="29" t="str">
        <f>IF(Замеры!AD257=0, " ", Замеры!AB257)</f>
        <v xml:space="preserve"> </v>
      </c>
      <c r="E263" s="29" t="str">
        <f>CONCATENATE(Замеры!T257,Замеры!W257,Замеры!V257)</f>
        <v xml:space="preserve"> </v>
      </c>
      <c r="F263" s="30" t="str">
        <f>IF(Замеры!AD257=0," ","---")</f>
        <v xml:space="preserve"> </v>
      </c>
      <c r="G263" s="31" t="str">
        <f>IF(Замеры!AD257=0," ",Замеры!L257)</f>
        <v xml:space="preserve"> </v>
      </c>
      <c r="H263" s="31" t="str">
        <f>CONCATENATE(Замеры!AO257,Замеры!AE257,Замеры!AP257)</f>
        <v>0 0</v>
      </c>
      <c r="I263" s="29" t="str">
        <f>CONCATENATE(Замеры!AM257,Замеры!AE257,Замеры!AN257)</f>
        <v>0 0</v>
      </c>
      <c r="J263" s="31" t="str">
        <f>IF(Замеры!AD257=0," ",G263*2.55)</f>
        <v xml:space="preserve"> </v>
      </c>
      <c r="K263" s="29" t="str">
        <f>IF(Замеры!AD257=0," ",Замеры!AK257)</f>
        <v xml:space="preserve"> </v>
      </c>
      <c r="L263" s="29" t="str">
        <f>IF(Замеры!AD257=0," ",Замеры!AL257)</f>
        <v xml:space="preserve"> </v>
      </c>
      <c r="M263" s="29" t="str">
        <f>IF(Замеры!AD257=0," ",0.1)</f>
        <v xml:space="preserve"> </v>
      </c>
      <c r="N263" s="29" t="str">
        <f>IF(Замеры!AD257=0," ",Замеры!AD257)</f>
        <v xml:space="preserve"> </v>
      </c>
      <c r="O263" s="29" t="str">
        <f>Замеры!AE257</f>
        <v xml:space="preserve"> </v>
      </c>
      <c r="P263" s="29" t="str">
        <f>Замеры!AF257</f>
        <v xml:space="preserve"> </v>
      </c>
      <c r="Q263" s="29" t="str">
        <f>IF(Замеры!AD257=0," ","+")</f>
        <v xml:space="preserve"> </v>
      </c>
      <c r="R263" s="32">
        <f>Замеры!AC257</f>
        <v>0</v>
      </c>
      <c r="W263" s="33" t="e">
        <f t="shared" si="6"/>
        <v>#VALUE!</v>
      </c>
      <c r="X263" s="31" t="s">
        <v>72</v>
      </c>
      <c r="Y263" s="33" t="e">
        <f t="shared" si="7"/>
        <v>#VALUE!</v>
      </c>
      <c r="Z263" s="32"/>
    </row>
    <row r="264" spans="1:26" x14ac:dyDescent="0.3">
      <c r="A264" s="35">
        <f>IF(Замеры!B258=0, " ", Замеры!B258)</f>
        <v>255</v>
      </c>
      <c r="B264" s="37" t="str">
        <f>CONCATENATE(Замеры!D258,Замеры!F258)</f>
        <v>Группа от QF</v>
      </c>
      <c r="C264" s="35" t="str">
        <f>IF(Замеры!J258=0," ", Замеры!J258)</f>
        <v xml:space="preserve"> </v>
      </c>
      <c r="D264" s="29" t="str">
        <f>IF(Замеры!AD258=0, " ", Замеры!AB258)</f>
        <v xml:space="preserve"> </v>
      </c>
      <c r="E264" s="29" t="str">
        <f>CONCATENATE(Замеры!T258,Замеры!W258,Замеры!V258)</f>
        <v xml:space="preserve"> </v>
      </c>
      <c r="F264" s="30" t="str">
        <f>IF(Замеры!AD258=0," ","---")</f>
        <v xml:space="preserve"> </v>
      </c>
      <c r="G264" s="31" t="str">
        <f>IF(Замеры!AD258=0," ",Замеры!L258)</f>
        <v xml:space="preserve"> </v>
      </c>
      <c r="H264" s="31" t="str">
        <f>CONCATENATE(Замеры!AO258,Замеры!AE258,Замеры!AP258)</f>
        <v>0 0</v>
      </c>
      <c r="I264" s="29" t="str">
        <f>CONCATENATE(Замеры!AM258,Замеры!AE258,Замеры!AN258)</f>
        <v>0 0</v>
      </c>
      <c r="J264" s="31" t="str">
        <f>IF(Замеры!AD258=0," ",G264*2.55)</f>
        <v xml:space="preserve"> </v>
      </c>
      <c r="K264" s="29" t="str">
        <f>IF(Замеры!AD258=0," ",Замеры!AK258)</f>
        <v xml:space="preserve"> </v>
      </c>
      <c r="L264" s="29" t="str">
        <f>IF(Замеры!AD258=0," ",Замеры!AL258)</f>
        <v xml:space="preserve"> </v>
      </c>
      <c r="M264" s="29" t="str">
        <f>IF(Замеры!AD258=0," ",0.1)</f>
        <v xml:space="preserve"> </v>
      </c>
      <c r="N264" s="29" t="str">
        <f>IF(Замеры!AD258=0," ",Замеры!AD258)</f>
        <v xml:space="preserve"> </v>
      </c>
      <c r="O264" s="29" t="str">
        <f>Замеры!AE258</f>
        <v xml:space="preserve"> </v>
      </c>
      <c r="P264" s="29" t="str">
        <f>Замеры!AF258</f>
        <v xml:space="preserve"> </v>
      </c>
      <c r="Q264" s="29" t="str">
        <f>IF(Замеры!AD258=0," ","+")</f>
        <v xml:space="preserve"> </v>
      </c>
      <c r="R264" s="32">
        <f>Замеры!AC258</f>
        <v>0</v>
      </c>
      <c r="W264" s="33" t="e">
        <f t="shared" si="6"/>
        <v>#VALUE!</v>
      </c>
      <c r="X264" s="31" t="s">
        <v>72</v>
      </c>
      <c r="Y264" s="33" t="e">
        <f t="shared" si="7"/>
        <v>#VALUE!</v>
      </c>
      <c r="Z264" s="32"/>
    </row>
    <row r="265" spans="1:26" x14ac:dyDescent="0.3">
      <c r="A265" s="35">
        <f>IF(Замеры!B259=0, " ", Замеры!B259)</f>
        <v>256</v>
      </c>
      <c r="B265" s="37" t="str">
        <f>CONCATENATE(Замеры!D259,Замеры!F259)</f>
        <v>Группа от QF</v>
      </c>
      <c r="C265" s="35" t="str">
        <f>IF(Замеры!J259=0," ", Замеры!J259)</f>
        <v xml:space="preserve"> </v>
      </c>
      <c r="D265" s="29" t="str">
        <f>IF(Замеры!AD259=0, " ", Замеры!AB259)</f>
        <v xml:space="preserve"> </v>
      </c>
      <c r="E265" s="29" t="str">
        <f>CONCATENATE(Замеры!T259,Замеры!W259,Замеры!V259)</f>
        <v xml:space="preserve"> </v>
      </c>
      <c r="F265" s="30" t="str">
        <f>IF(Замеры!AD259=0," ","---")</f>
        <v xml:space="preserve"> </v>
      </c>
      <c r="G265" s="31" t="str">
        <f>IF(Замеры!AD259=0," ",Замеры!L259)</f>
        <v xml:space="preserve"> </v>
      </c>
      <c r="H265" s="31" t="str">
        <f>CONCATENATE(Замеры!AO259,Замеры!AE259,Замеры!AP259)</f>
        <v>0 0</v>
      </c>
      <c r="I265" s="29" t="str">
        <f>CONCATENATE(Замеры!AM259,Замеры!AE259,Замеры!AN259)</f>
        <v>0 0</v>
      </c>
      <c r="J265" s="31" t="str">
        <f>IF(Замеры!AD259=0," ",G265*2.55)</f>
        <v xml:space="preserve"> </v>
      </c>
      <c r="K265" s="29" t="str">
        <f>IF(Замеры!AD259=0," ",Замеры!AK259)</f>
        <v xml:space="preserve"> </v>
      </c>
      <c r="L265" s="29" t="str">
        <f>IF(Замеры!AD259=0," ",Замеры!AL259)</f>
        <v xml:space="preserve"> </v>
      </c>
      <c r="M265" s="29" t="str">
        <f>IF(Замеры!AD259=0," ",0.1)</f>
        <v xml:space="preserve"> </v>
      </c>
      <c r="N265" s="29" t="str">
        <f>IF(Замеры!AD259=0," ",Замеры!AD259)</f>
        <v xml:space="preserve"> </v>
      </c>
      <c r="O265" s="29" t="str">
        <f>Замеры!AE259</f>
        <v xml:space="preserve"> </v>
      </c>
      <c r="P265" s="29" t="str">
        <f>Замеры!AF259</f>
        <v xml:space="preserve"> </v>
      </c>
      <c r="Q265" s="29" t="str">
        <f>IF(Замеры!AD259=0," ","+")</f>
        <v xml:space="preserve"> </v>
      </c>
      <c r="R265" s="32">
        <f>Замеры!AC259</f>
        <v>0</v>
      </c>
      <c r="W265" s="33" t="e">
        <f t="shared" si="6"/>
        <v>#VALUE!</v>
      </c>
      <c r="X265" s="31" t="s">
        <v>72</v>
      </c>
      <c r="Y265" s="33" t="e">
        <f t="shared" si="7"/>
        <v>#VALUE!</v>
      </c>
      <c r="Z265" s="32"/>
    </row>
    <row r="266" spans="1:26" x14ac:dyDescent="0.3">
      <c r="A266" s="35">
        <f>IF(Замеры!B260=0, " ", Замеры!B260)</f>
        <v>257</v>
      </c>
      <c r="B266" s="37" t="str">
        <f>CONCATENATE(Замеры!D260,Замеры!F260)</f>
        <v>Группа от QF</v>
      </c>
      <c r="C266" s="35" t="str">
        <f>IF(Замеры!J260=0," ", Замеры!J260)</f>
        <v xml:space="preserve"> </v>
      </c>
      <c r="D266" s="29" t="str">
        <f>IF(Замеры!AD260=0, " ", Замеры!AB260)</f>
        <v xml:space="preserve"> </v>
      </c>
      <c r="E266" s="29" t="str">
        <f>CONCATENATE(Замеры!T260,Замеры!W260,Замеры!V260)</f>
        <v xml:space="preserve"> </v>
      </c>
      <c r="F266" s="30" t="str">
        <f>IF(Замеры!AD260=0," ","---")</f>
        <v xml:space="preserve"> </v>
      </c>
      <c r="G266" s="31" t="str">
        <f>IF(Замеры!AD260=0," ",Замеры!L260)</f>
        <v xml:space="preserve"> </v>
      </c>
      <c r="H266" s="31" t="str">
        <f>CONCATENATE(Замеры!AO260,Замеры!AE260,Замеры!AP260)</f>
        <v>0 0</v>
      </c>
      <c r="I266" s="29" t="str">
        <f>CONCATENATE(Замеры!AM260,Замеры!AE260,Замеры!AN260)</f>
        <v>0 0</v>
      </c>
      <c r="J266" s="31" t="str">
        <f>IF(Замеры!AD260=0," ",G266*2.55)</f>
        <v xml:space="preserve"> </v>
      </c>
      <c r="K266" s="29" t="str">
        <f>IF(Замеры!AD260=0," ",Замеры!AK260)</f>
        <v xml:space="preserve"> </v>
      </c>
      <c r="L266" s="29" t="str">
        <f>IF(Замеры!AD260=0," ",Замеры!AL260)</f>
        <v xml:space="preserve"> </v>
      </c>
      <c r="M266" s="29" t="str">
        <f>IF(Замеры!AD260=0," ",0.1)</f>
        <v xml:space="preserve"> </v>
      </c>
      <c r="N266" s="29" t="str">
        <f>IF(Замеры!AD260=0," ",Замеры!AD260)</f>
        <v xml:space="preserve"> </v>
      </c>
      <c r="O266" s="29" t="str">
        <f>Замеры!AE260</f>
        <v xml:space="preserve"> </v>
      </c>
      <c r="P266" s="29" t="str">
        <f>Замеры!AF260</f>
        <v xml:space="preserve"> </v>
      </c>
      <c r="Q266" s="29" t="str">
        <f>IF(Замеры!AD260=0," ","+")</f>
        <v xml:space="preserve"> </v>
      </c>
      <c r="R266" s="32">
        <f>Замеры!AC260</f>
        <v>0</v>
      </c>
      <c r="W266" s="33" t="e">
        <f t="shared" ref="W266:W329" si="8">G266*1.13</f>
        <v>#VALUE!</v>
      </c>
      <c r="X266" s="31" t="s">
        <v>72</v>
      </c>
      <c r="Y266" s="33" t="e">
        <f t="shared" ref="Y266:Y329" si="9">G266*1.45</f>
        <v>#VALUE!</v>
      </c>
      <c r="Z266" s="32"/>
    </row>
    <row r="267" spans="1:26" x14ac:dyDescent="0.3">
      <c r="A267" s="35">
        <f>IF(Замеры!B261=0, " ", Замеры!B261)</f>
        <v>258</v>
      </c>
      <c r="B267" s="37" t="str">
        <f>CONCATENATE(Замеры!D261,Замеры!F261)</f>
        <v>Группа от QF</v>
      </c>
      <c r="C267" s="35" t="str">
        <f>IF(Замеры!J261=0," ", Замеры!J261)</f>
        <v xml:space="preserve"> </v>
      </c>
      <c r="D267" s="29" t="str">
        <f>IF(Замеры!AD261=0, " ", Замеры!AB261)</f>
        <v xml:space="preserve"> </v>
      </c>
      <c r="E267" s="29" t="str">
        <f>CONCATENATE(Замеры!T261,Замеры!W261,Замеры!V261)</f>
        <v xml:space="preserve"> </v>
      </c>
      <c r="F267" s="30" t="str">
        <f>IF(Замеры!AD261=0," ","---")</f>
        <v xml:space="preserve"> </v>
      </c>
      <c r="G267" s="31" t="str">
        <f>IF(Замеры!AD261=0," ",Замеры!L261)</f>
        <v xml:space="preserve"> </v>
      </c>
      <c r="H267" s="31" t="str">
        <f>CONCATENATE(Замеры!AO261,Замеры!AE261,Замеры!AP261)</f>
        <v>0 0</v>
      </c>
      <c r="I267" s="29" t="str">
        <f>CONCATENATE(Замеры!AM261,Замеры!AE261,Замеры!AN261)</f>
        <v>0 0</v>
      </c>
      <c r="J267" s="31" t="str">
        <f>IF(Замеры!AD261=0," ",G267*2.55)</f>
        <v xml:space="preserve"> </v>
      </c>
      <c r="K267" s="29" t="str">
        <f>IF(Замеры!AD261=0," ",Замеры!AK261)</f>
        <v xml:space="preserve"> </v>
      </c>
      <c r="L267" s="29" t="str">
        <f>IF(Замеры!AD261=0," ",Замеры!AL261)</f>
        <v xml:space="preserve"> </v>
      </c>
      <c r="M267" s="29" t="str">
        <f>IF(Замеры!AD261=0," ",0.1)</f>
        <v xml:space="preserve"> </v>
      </c>
      <c r="N267" s="29" t="str">
        <f>IF(Замеры!AD261=0," ",Замеры!AD261)</f>
        <v xml:space="preserve"> </v>
      </c>
      <c r="O267" s="29" t="str">
        <f>Замеры!AE261</f>
        <v xml:space="preserve"> </v>
      </c>
      <c r="P267" s="29" t="str">
        <f>Замеры!AF261</f>
        <v xml:space="preserve"> </v>
      </c>
      <c r="Q267" s="29" t="str">
        <f>IF(Замеры!AD261=0," ","+")</f>
        <v xml:space="preserve"> </v>
      </c>
      <c r="R267" s="32">
        <f>Замеры!AC261</f>
        <v>0</v>
      </c>
      <c r="W267" s="33" t="e">
        <f t="shared" si="8"/>
        <v>#VALUE!</v>
      </c>
      <c r="X267" s="31" t="s">
        <v>72</v>
      </c>
      <c r="Y267" s="33" t="e">
        <f t="shared" si="9"/>
        <v>#VALUE!</v>
      </c>
      <c r="Z267" s="32"/>
    </row>
    <row r="268" spans="1:26" x14ac:dyDescent="0.3">
      <c r="A268" s="35">
        <f>IF(Замеры!B262=0, " ", Замеры!B262)</f>
        <v>259</v>
      </c>
      <c r="B268" s="37" t="str">
        <f>CONCATENATE(Замеры!D262,Замеры!F262)</f>
        <v>Группа от QF</v>
      </c>
      <c r="C268" s="35" t="str">
        <f>IF(Замеры!J262=0," ", Замеры!J262)</f>
        <v xml:space="preserve"> </v>
      </c>
      <c r="D268" s="29" t="str">
        <f>IF(Замеры!AD262=0, " ", Замеры!AB262)</f>
        <v xml:space="preserve"> </v>
      </c>
      <c r="E268" s="29" t="str">
        <f>CONCATENATE(Замеры!T262,Замеры!W262,Замеры!V262)</f>
        <v xml:space="preserve"> </v>
      </c>
      <c r="F268" s="30" t="str">
        <f>IF(Замеры!AD262=0," ","---")</f>
        <v xml:space="preserve"> </v>
      </c>
      <c r="G268" s="31" t="str">
        <f>IF(Замеры!AD262=0," ",Замеры!L262)</f>
        <v xml:space="preserve"> </v>
      </c>
      <c r="H268" s="31" t="str">
        <f>CONCATENATE(Замеры!AO262,Замеры!AE262,Замеры!AP262)</f>
        <v>0 0</v>
      </c>
      <c r="I268" s="29" t="str">
        <f>CONCATENATE(Замеры!AM262,Замеры!AE262,Замеры!AN262)</f>
        <v>0 0</v>
      </c>
      <c r="J268" s="31" t="str">
        <f>IF(Замеры!AD262=0," ",G268*2.55)</f>
        <v xml:space="preserve"> </v>
      </c>
      <c r="K268" s="29" t="str">
        <f>IF(Замеры!AD262=0," ",Замеры!AK262)</f>
        <v xml:space="preserve"> </v>
      </c>
      <c r="L268" s="29" t="str">
        <f>IF(Замеры!AD262=0," ",Замеры!AL262)</f>
        <v xml:space="preserve"> </v>
      </c>
      <c r="M268" s="29" t="str">
        <f>IF(Замеры!AD262=0," ",0.1)</f>
        <v xml:space="preserve"> </v>
      </c>
      <c r="N268" s="29" t="str">
        <f>IF(Замеры!AD262=0," ",Замеры!AD262)</f>
        <v xml:space="preserve"> </v>
      </c>
      <c r="O268" s="29" t="str">
        <f>Замеры!AE262</f>
        <v xml:space="preserve"> </v>
      </c>
      <c r="P268" s="29" t="str">
        <f>Замеры!AF262</f>
        <v xml:space="preserve"> </v>
      </c>
      <c r="Q268" s="29" t="str">
        <f>IF(Замеры!AD262=0," ","+")</f>
        <v xml:space="preserve"> </v>
      </c>
      <c r="R268" s="32">
        <f>Замеры!AC262</f>
        <v>0</v>
      </c>
      <c r="W268" s="33" t="e">
        <f t="shared" si="8"/>
        <v>#VALUE!</v>
      </c>
      <c r="X268" s="31" t="s">
        <v>72</v>
      </c>
      <c r="Y268" s="33" t="e">
        <f t="shared" si="9"/>
        <v>#VALUE!</v>
      </c>
      <c r="Z268" s="32"/>
    </row>
    <row r="269" spans="1:26" x14ac:dyDescent="0.3">
      <c r="A269" s="35">
        <f>IF(Замеры!B263=0, " ", Замеры!B263)</f>
        <v>260</v>
      </c>
      <c r="B269" s="37" t="str">
        <f>CONCATENATE(Замеры!D263,Замеры!F263)</f>
        <v>Группа от QF</v>
      </c>
      <c r="C269" s="35" t="str">
        <f>IF(Замеры!J263=0," ", Замеры!J263)</f>
        <v xml:space="preserve"> </v>
      </c>
      <c r="D269" s="29" t="str">
        <f>IF(Замеры!AD263=0, " ", Замеры!AB263)</f>
        <v xml:space="preserve"> </v>
      </c>
      <c r="E269" s="29" t="str">
        <f>CONCATENATE(Замеры!T263,Замеры!W263,Замеры!V263)</f>
        <v xml:space="preserve"> </v>
      </c>
      <c r="F269" s="30" t="str">
        <f>IF(Замеры!AD263=0," ","---")</f>
        <v xml:space="preserve"> </v>
      </c>
      <c r="G269" s="31" t="str">
        <f>IF(Замеры!AD263=0," ",Замеры!L263)</f>
        <v xml:space="preserve"> </v>
      </c>
      <c r="H269" s="31" t="str">
        <f>CONCATENATE(Замеры!AO263,Замеры!AE263,Замеры!AP263)</f>
        <v>0 0</v>
      </c>
      <c r="I269" s="29" t="str">
        <f>CONCATENATE(Замеры!AM263,Замеры!AE263,Замеры!AN263)</f>
        <v>0 0</v>
      </c>
      <c r="J269" s="31" t="str">
        <f>IF(Замеры!AD263=0," ",G269*2.55)</f>
        <v xml:space="preserve"> </v>
      </c>
      <c r="K269" s="29" t="str">
        <f>IF(Замеры!AD263=0," ",Замеры!AK263)</f>
        <v xml:space="preserve"> </v>
      </c>
      <c r="L269" s="29" t="str">
        <f>IF(Замеры!AD263=0," ",Замеры!AL263)</f>
        <v xml:space="preserve"> </v>
      </c>
      <c r="M269" s="29" t="str">
        <f>IF(Замеры!AD263=0," ",0.1)</f>
        <v xml:space="preserve"> </v>
      </c>
      <c r="N269" s="29" t="str">
        <f>IF(Замеры!AD263=0," ",Замеры!AD263)</f>
        <v xml:space="preserve"> </v>
      </c>
      <c r="O269" s="29" t="str">
        <f>Замеры!AE263</f>
        <v xml:space="preserve"> </v>
      </c>
      <c r="P269" s="29" t="str">
        <f>Замеры!AF263</f>
        <v xml:space="preserve"> </v>
      </c>
      <c r="Q269" s="29" t="str">
        <f>IF(Замеры!AD263=0," ","+")</f>
        <v xml:space="preserve"> </v>
      </c>
      <c r="R269" s="32">
        <f>Замеры!AC263</f>
        <v>0</v>
      </c>
      <c r="W269" s="33" t="e">
        <f t="shared" si="8"/>
        <v>#VALUE!</v>
      </c>
      <c r="X269" s="31" t="s">
        <v>72</v>
      </c>
      <c r="Y269" s="33" t="e">
        <f t="shared" si="9"/>
        <v>#VALUE!</v>
      </c>
      <c r="Z269" s="32"/>
    </row>
    <row r="270" spans="1:26" x14ac:dyDescent="0.3">
      <c r="A270" s="35">
        <f>IF(Замеры!B264=0, " ", Замеры!B264)</f>
        <v>261</v>
      </c>
      <c r="B270" s="37" t="str">
        <f>CONCATENATE(Замеры!D264,Замеры!F264)</f>
        <v>Группа от QF</v>
      </c>
      <c r="C270" s="35" t="str">
        <f>IF(Замеры!J264=0," ", Замеры!J264)</f>
        <v xml:space="preserve"> </v>
      </c>
      <c r="D270" s="29" t="str">
        <f>IF(Замеры!AD264=0, " ", Замеры!AB264)</f>
        <v xml:space="preserve"> </v>
      </c>
      <c r="E270" s="29" t="str">
        <f>CONCATENATE(Замеры!T264,Замеры!W264,Замеры!V264)</f>
        <v xml:space="preserve"> </v>
      </c>
      <c r="F270" s="30" t="str">
        <f>IF(Замеры!AD264=0," ","---")</f>
        <v xml:space="preserve"> </v>
      </c>
      <c r="G270" s="31" t="str">
        <f>IF(Замеры!AD264=0," ",Замеры!L264)</f>
        <v xml:space="preserve"> </v>
      </c>
      <c r="H270" s="31" t="str">
        <f>CONCATENATE(Замеры!AO264,Замеры!AE264,Замеры!AP264)</f>
        <v>0 0</v>
      </c>
      <c r="I270" s="29" t="str">
        <f>CONCATENATE(Замеры!AM264,Замеры!AE264,Замеры!AN264)</f>
        <v>0 0</v>
      </c>
      <c r="J270" s="31" t="str">
        <f>IF(Замеры!AD264=0," ",G270*2.55)</f>
        <v xml:space="preserve"> </v>
      </c>
      <c r="K270" s="29" t="str">
        <f>IF(Замеры!AD264=0," ",Замеры!AK264)</f>
        <v xml:space="preserve"> </v>
      </c>
      <c r="L270" s="29" t="str">
        <f>IF(Замеры!AD264=0," ",Замеры!AL264)</f>
        <v xml:space="preserve"> </v>
      </c>
      <c r="M270" s="29" t="str">
        <f>IF(Замеры!AD264=0," ",0.1)</f>
        <v xml:space="preserve"> </v>
      </c>
      <c r="N270" s="29" t="str">
        <f>IF(Замеры!AD264=0," ",Замеры!AD264)</f>
        <v xml:space="preserve"> </v>
      </c>
      <c r="O270" s="29" t="str">
        <f>Замеры!AE264</f>
        <v xml:space="preserve"> </v>
      </c>
      <c r="P270" s="29" t="str">
        <f>Замеры!AF264</f>
        <v xml:space="preserve"> </v>
      </c>
      <c r="Q270" s="29" t="str">
        <f>IF(Замеры!AD264=0," ","+")</f>
        <v xml:space="preserve"> </v>
      </c>
      <c r="R270" s="32">
        <f>Замеры!AC264</f>
        <v>0</v>
      </c>
      <c r="W270" s="33" t="e">
        <f t="shared" si="8"/>
        <v>#VALUE!</v>
      </c>
      <c r="X270" s="31" t="s">
        <v>72</v>
      </c>
      <c r="Y270" s="33" t="e">
        <f t="shared" si="9"/>
        <v>#VALUE!</v>
      </c>
      <c r="Z270" s="32"/>
    </row>
    <row r="271" spans="1:26" x14ac:dyDescent="0.3">
      <c r="A271" s="35">
        <f>IF(Замеры!B265=0, " ", Замеры!B265)</f>
        <v>262</v>
      </c>
      <c r="B271" s="37" t="str">
        <f>CONCATENATE(Замеры!D265,Замеры!F265)</f>
        <v>Группа от QF</v>
      </c>
      <c r="C271" s="35" t="str">
        <f>IF(Замеры!J265=0," ", Замеры!J265)</f>
        <v xml:space="preserve"> </v>
      </c>
      <c r="D271" s="29" t="str">
        <f>IF(Замеры!AD265=0, " ", Замеры!AB265)</f>
        <v xml:space="preserve"> </v>
      </c>
      <c r="E271" s="29" t="str">
        <f>CONCATENATE(Замеры!T265,Замеры!W265,Замеры!V265)</f>
        <v xml:space="preserve"> </v>
      </c>
      <c r="F271" s="30" t="str">
        <f>IF(Замеры!AD265=0," ","---")</f>
        <v xml:space="preserve"> </v>
      </c>
      <c r="G271" s="31" t="str">
        <f>IF(Замеры!AD265=0," ",Замеры!L265)</f>
        <v xml:space="preserve"> </v>
      </c>
      <c r="H271" s="31" t="str">
        <f>CONCATENATE(Замеры!AO265,Замеры!AE265,Замеры!AP265)</f>
        <v>0 0</v>
      </c>
      <c r="I271" s="29" t="str">
        <f>CONCATENATE(Замеры!AM265,Замеры!AE265,Замеры!AN265)</f>
        <v>0 0</v>
      </c>
      <c r="J271" s="31" t="str">
        <f>IF(Замеры!AD265=0," ",G271*2.55)</f>
        <v xml:space="preserve"> </v>
      </c>
      <c r="K271" s="29" t="str">
        <f>IF(Замеры!AD265=0," ",Замеры!AK265)</f>
        <v xml:space="preserve"> </v>
      </c>
      <c r="L271" s="29" t="str">
        <f>IF(Замеры!AD265=0," ",Замеры!AL265)</f>
        <v xml:space="preserve"> </v>
      </c>
      <c r="M271" s="29" t="str">
        <f>IF(Замеры!AD265=0," ",0.1)</f>
        <v xml:space="preserve"> </v>
      </c>
      <c r="N271" s="29" t="str">
        <f>IF(Замеры!AD265=0," ",Замеры!AD265)</f>
        <v xml:space="preserve"> </v>
      </c>
      <c r="O271" s="29" t="str">
        <f>Замеры!AE265</f>
        <v xml:space="preserve"> </v>
      </c>
      <c r="P271" s="29" t="str">
        <f>Замеры!AF265</f>
        <v xml:space="preserve"> </v>
      </c>
      <c r="Q271" s="29" t="str">
        <f>IF(Замеры!AD265=0," ","+")</f>
        <v xml:space="preserve"> </v>
      </c>
      <c r="R271" s="32">
        <f>Замеры!AC265</f>
        <v>0</v>
      </c>
      <c r="W271" s="33" t="e">
        <f t="shared" si="8"/>
        <v>#VALUE!</v>
      </c>
      <c r="X271" s="31" t="s">
        <v>72</v>
      </c>
      <c r="Y271" s="33" t="e">
        <f t="shared" si="9"/>
        <v>#VALUE!</v>
      </c>
      <c r="Z271" s="32"/>
    </row>
    <row r="272" spans="1:26" x14ac:dyDescent="0.3">
      <c r="A272" s="35">
        <f>IF(Замеры!B266=0, " ", Замеры!B266)</f>
        <v>263</v>
      </c>
      <c r="B272" s="37" t="str">
        <f>CONCATENATE(Замеры!D266,Замеры!F266)</f>
        <v>Группа от QF</v>
      </c>
      <c r="C272" s="35" t="str">
        <f>IF(Замеры!J266=0," ", Замеры!J266)</f>
        <v xml:space="preserve"> </v>
      </c>
      <c r="D272" s="29" t="str">
        <f>IF(Замеры!AD266=0, " ", Замеры!AB266)</f>
        <v xml:space="preserve"> </v>
      </c>
      <c r="E272" s="29" t="str">
        <f>CONCATENATE(Замеры!T266,Замеры!W266,Замеры!V266)</f>
        <v xml:space="preserve"> </v>
      </c>
      <c r="F272" s="30" t="str">
        <f>IF(Замеры!AD266=0," ","---")</f>
        <v xml:space="preserve"> </v>
      </c>
      <c r="G272" s="31" t="str">
        <f>IF(Замеры!AD266=0," ",Замеры!L266)</f>
        <v xml:space="preserve"> </v>
      </c>
      <c r="H272" s="31" t="str">
        <f>CONCATENATE(Замеры!AO266,Замеры!AE266,Замеры!AP266)</f>
        <v>0 0</v>
      </c>
      <c r="I272" s="29" t="str">
        <f>CONCATENATE(Замеры!AM266,Замеры!AE266,Замеры!AN266)</f>
        <v>0 0</v>
      </c>
      <c r="J272" s="31" t="str">
        <f>IF(Замеры!AD266=0," ",G272*2.55)</f>
        <v xml:space="preserve"> </v>
      </c>
      <c r="K272" s="29" t="str">
        <f>IF(Замеры!AD266=0," ",Замеры!AK266)</f>
        <v xml:space="preserve"> </v>
      </c>
      <c r="L272" s="29" t="str">
        <f>IF(Замеры!AD266=0," ",Замеры!AL266)</f>
        <v xml:space="preserve"> </v>
      </c>
      <c r="M272" s="29" t="str">
        <f>IF(Замеры!AD266=0," ",0.1)</f>
        <v xml:space="preserve"> </v>
      </c>
      <c r="N272" s="29" t="str">
        <f>IF(Замеры!AD266=0," ",Замеры!AD266)</f>
        <v xml:space="preserve"> </v>
      </c>
      <c r="O272" s="29" t="str">
        <f>Замеры!AE266</f>
        <v xml:space="preserve"> </v>
      </c>
      <c r="P272" s="29" t="str">
        <f>Замеры!AF266</f>
        <v xml:space="preserve"> </v>
      </c>
      <c r="Q272" s="29" t="str">
        <f>IF(Замеры!AD266=0," ","+")</f>
        <v xml:space="preserve"> </v>
      </c>
      <c r="R272" s="32">
        <f>Замеры!AC266</f>
        <v>0</v>
      </c>
      <c r="W272" s="33" t="e">
        <f t="shared" si="8"/>
        <v>#VALUE!</v>
      </c>
      <c r="X272" s="31" t="s">
        <v>72</v>
      </c>
      <c r="Y272" s="33" t="e">
        <f t="shared" si="9"/>
        <v>#VALUE!</v>
      </c>
      <c r="Z272" s="32"/>
    </row>
    <row r="273" spans="1:26" x14ac:dyDescent="0.3">
      <c r="A273" s="35">
        <f>IF(Замеры!B267=0, " ", Замеры!B267)</f>
        <v>264</v>
      </c>
      <c r="B273" s="37" t="str">
        <f>CONCATENATE(Замеры!D267,Замеры!F267)</f>
        <v>Группа от QF</v>
      </c>
      <c r="C273" s="35" t="str">
        <f>IF(Замеры!J267=0," ", Замеры!J267)</f>
        <v xml:space="preserve"> </v>
      </c>
      <c r="D273" s="29" t="str">
        <f>IF(Замеры!AD267=0, " ", Замеры!AB267)</f>
        <v xml:space="preserve"> </v>
      </c>
      <c r="E273" s="29" t="str">
        <f>CONCATENATE(Замеры!T267,Замеры!W267,Замеры!V267)</f>
        <v xml:space="preserve"> </v>
      </c>
      <c r="F273" s="30" t="str">
        <f>IF(Замеры!AD267=0," ","---")</f>
        <v xml:space="preserve"> </v>
      </c>
      <c r="G273" s="31" t="str">
        <f>IF(Замеры!AD267=0," ",Замеры!L267)</f>
        <v xml:space="preserve"> </v>
      </c>
      <c r="H273" s="31" t="str">
        <f>CONCATENATE(Замеры!AO267,Замеры!AE267,Замеры!AP267)</f>
        <v>0 0</v>
      </c>
      <c r="I273" s="29" t="str">
        <f>CONCATENATE(Замеры!AM267,Замеры!AE267,Замеры!AN267)</f>
        <v>0 0</v>
      </c>
      <c r="J273" s="31" t="str">
        <f>IF(Замеры!AD267=0," ",G273*2.55)</f>
        <v xml:space="preserve"> </v>
      </c>
      <c r="K273" s="29" t="str">
        <f>IF(Замеры!AD267=0," ",Замеры!AK267)</f>
        <v xml:space="preserve"> </v>
      </c>
      <c r="L273" s="29" t="str">
        <f>IF(Замеры!AD267=0," ",Замеры!AL267)</f>
        <v xml:space="preserve"> </v>
      </c>
      <c r="M273" s="29" t="str">
        <f>IF(Замеры!AD267=0," ",0.1)</f>
        <v xml:space="preserve"> </v>
      </c>
      <c r="N273" s="29" t="str">
        <f>IF(Замеры!AD267=0," ",Замеры!AD267)</f>
        <v xml:space="preserve"> </v>
      </c>
      <c r="O273" s="29" t="str">
        <f>Замеры!AE267</f>
        <v xml:space="preserve"> </v>
      </c>
      <c r="P273" s="29" t="str">
        <f>Замеры!AF267</f>
        <v xml:space="preserve"> </v>
      </c>
      <c r="Q273" s="29" t="str">
        <f>IF(Замеры!AD267=0," ","+")</f>
        <v xml:space="preserve"> </v>
      </c>
      <c r="R273" s="32">
        <f>Замеры!AC267</f>
        <v>0</v>
      </c>
      <c r="W273" s="33" t="e">
        <f t="shared" si="8"/>
        <v>#VALUE!</v>
      </c>
      <c r="X273" s="31" t="s">
        <v>72</v>
      </c>
      <c r="Y273" s="33" t="e">
        <f t="shared" si="9"/>
        <v>#VALUE!</v>
      </c>
      <c r="Z273" s="32"/>
    </row>
    <row r="274" spans="1:26" x14ac:dyDescent="0.3">
      <c r="A274" s="35">
        <f>IF(Замеры!B268=0, " ", Замеры!B268)</f>
        <v>265</v>
      </c>
      <c r="B274" s="37" t="str">
        <f>CONCATENATE(Замеры!D268,Замеры!F268)</f>
        <v>Группа от QF</v>
      </c>
      <c r="C274" s="35" t="str">
        <f>IF(Замеры!J268=0," ", Замеры!J268)</f>
        <v xml:space="preserve"> </v>
      </c>
      <c r="D274" s="29" t="str">
        <f>IF(Замеры!AD268=0, " ", Замеры!AB268)</f>
        <v xml:space="preserve"> </v>
      </c>
      <c r="E274" s="29" t="str">
        <f>CONCATENATE(Замеры!T268,Замеры!W268,Замеры!V268)</f>
        <v xml:space="preserve"> </v>
      </c>
      <c r="F274" s="30" t="str">
        <f>IF(Замеры!AD268=0," ","---")</f>
        <v xml:space="preserve"> </v>
      </c>
      <c r="G274" s="31" t="str">
        <f>IF(Замеры!AD268=0," ",Замеры!L268)</f>
        <v xml:space="preserve"> </v>
      </c>
      <c r="H274" s="31" t="str">
        <f>CONCATENATE(Замеры!AO268,Замеры!AE268,Замеры!AP268)</f>
        <v>0 0</v>
      </c>
      <c r="I274" s="29" t="str">
        <f>CONCATENATE(Замеры!AM268,Замеры!AE268,Замеры!AN268)</f>
        <v>0 0</v>
      </c>
      <c r="J274" s="31" t="str">
        <f>IF(Замеры!AD268=0," ",G274*2.55)</f>
        <v xml:space="preserve"> </v>
      </c>
      <c r="K274" s="29" t="str">
        <f>IF(Замеры!AD268=0," ",Замеры!AK268)</f>
        <v xml:space="preserve"> </v>
      </c>
      <c r="L274" s="29" t="str">
        <f>IF(Замеры!AD268=0," ",Замеры!AL268)</f>
        <v xml:space="preserve"> </v>
      </c>
      <c r="M274" s="29" t="str">
        <f>IF(Замеры!AD268=0," ",0.1)</f>
        <v xml:space="preserve"> </v>
      </c>
      <c r="N274" s="29" t="str">
        <f>IF(Замеры!AD268=0," ",Замеры!AD268)</f>
        <v xml:space="preserve"> </v>
      </c>
      <c r="O274" s="29" t="str">
        <f>Замеры!AE268</f>
        <v xml:space="preserve"> </v>
      </c>
      <c r="P274" s="29" t="str">
        <f>Замеры!AF268</f>
        <v xml:space="preserve"> </v>
      </c>
      <c r="Q274" s="29" t="str">
        <f>IF(Замеры!AD268=0," ","+")</f>
        <v xml:space="preserve"> </v>
      </c>
      <c r="R274" s="32">
        <f>Замеры!AC268</f>
        <v>0</v>
      </c>
      <c r="W274" s="33" t="e">
        <f t="shared" si="8"/>
        <v>#VALUE!</v>
      </c>
      <c r="X274" s="31" t="s">
        <v>72</v>
      </c>
      <c r="Y274" s="33" t="e">
        <f t="shared" si="9"/>
        <v>#VALUE!</v>
      </c>
      <c r="Z274" s="32"/>
    </row>
    <row r="275" spans="1:26" x14ac:dyDescent="0.3">
      <c r="A275" s="35">
        <f>IF(Замеры!B269=0, " ", Замеры!B269)</f>
        <v>266</v>
      </c>
      <c r="B275" s="37" t="str">
        <f>CONCATENATE(Замеры!D269,Замеры!F269)</f>
        <v>Группа от QF</v>
      </c>
      <c r="C275" s="35" t="str">
        <f>IF(Замеры!J269=0," ", Замеры!J269)</f>
        <v xml:space="preserve"> </v>
      </c>
      <c r="D275" s="29" t="str">
        <f>IF(Замеры!AD269=0, " ", Замеры!AB269)</f>
        <v xml:space="preserve"> </v>
      </c>
      <c r="E275" s="29" t="str">
        <f>CONCATENATE(Замеры!T269,Замеры!W269,Замеры!V269)</f>
        <v xml:space="preserve"> </v>
      </c>
      <c r="F275" s="30" t="str">
        <f>IF(Замеры!AD269=0," ","---")</f>
        <v xml:space="preserve"> </v>
      </c>
      <c r="G275" s="31" t="str">
        <f>IF(Замеры!AD269=0," ",Замеры!L269)</f>
        <v xml:space="preserve"> </v>
      </c>
      <c r="H275" s="31" t="str">
        <f>CONCATENATE(Замеры!AO269,Замеры!AE269,Замеры!AP269)</f>
        <v>0 0</v>
      </c>
      <c r="I275" s="29" t="str">
        <f>CONCATENATE(Замеры!AM269,Замеры!AE269,Замеры!AN269)</f>
        <v>0 0</v>
      </c>
      <c r="J275" s="31" t="str">
        <f>IF(Замеры!AD269=0," ",G275*2.55)</f>
        <v xml:space="preserve"> </v>
      </c>
      <c r="K275" s="29" t="str">
        <f>IF(Замеры!AD269=0," ",Замеры!AK269)</f>
        <v xml:space="preserve"> </v>
      </c>
      <c r="L275" s="29" t="str">
        <f>IF(Замеры!AD269=0," ",Замеры!AL269)</f>
        <v xml:space="preserve"> </v>
      </c>
      <c r="M275" s="29" t="str">
        <f>IF(Замеры!AD269=0," ",0.1)</f>
        <v xml:space="preserve"> </v>
      </c>
      <c r="N275" s="29" t="str">
        <f>IF(Замеры!AD269=0," ",Замеры!AD269)</f>
        <v xml:space="preserve"> </v>
      </c>
      <c r="O275" s="29" t="str">
        <f>Замеры!AE269</f>
        <v xml:space="preserve"> </v>
      </c>
      <c r="P275" s="29" t="str">
        <f>Замеры!AF269</f>
        <v xml:space="preserve"> </v>
      </c>
      <c r="Q275" s="29" t="str">
        <f>IF(Замеры!AD269=0," ","+")</f>
        <v xml:space="preserve"> </v>
      </c>
      <c r="R275" s="32">
        <f>Замеры!AC269</f>
        <v>0</v>
      </c>
      <c r="W275" s="33" t="e">
        <f t="shared" si="8"/>
        <v>#VALUE!</v>
      </c>
      <c r="X275" s="31" t="s">
        <v>72</v>
      </c>
      <c r="Y275" s="33" t="e">
        <f t="shared" si="9"/>
        <v>#VALUE!</v>
      </c>
      <c r="Z275" s="32"/>
    </row>
    <row r="276" spans="1:26" x14ac:dyDescent="0.3">
      <c r="A276" s="35">
        <f>IF(Замеры!B270=0, " ", Замеры!B270)</f>
        <v>267</v>
      </c>
      <c r="B276" s="37" t="str">
        <f>CONCATENATE(Замеры!D270,Замеры!F270)</f>
        <v>Группа от QF</v>
      </c>
      <c r="C276" s="35" t="str">
        <f>IF(Замеры!J270=0," ", Замеры!J270)</f>
        <v xml:space="preserve"> </v>
      </c>
      <c r="D276" s="29" t="str">
        <f>IF(Замеры!AD270=0, " ", Замеры!AB270)</f>
        <v xml:space="preserve"> </v>
      </c>
      <c r="E276" s="29" t="str">
        <f>CONCATENATE(Замеры!T270,Замеры!W270,Замеры!V270)</f>
        <v xml:space="preserve"> </v>
      </c>
      <c r="F276" s="30" t="str">
        <f>IF(Замеры!AD270=0," ","---")</f>
        <v xml:space="preserve"> </v>
      </c>
      <c r="G276" s="31" t="str">
        <f>IF(Замеры!AD270=0," ",Замеры!L270)</f>
        <v xml:space="preserve"> </v>
      </c>
      <c r="H276" s="31" t="str">
        <f>CONCATENATE(Замеры!AO270,Замеры!AE270,Замеры!AP270)</f>
        <v>0 0</v>
      </c>
      <c r="I276" s="29" t="str">
        <f>CONCATENATE(Замеры!AM270,Замеры!AE270,Замеры!AN270)</f>
        <v>0 0</v>
      </c>
      <c r="J276" s="31" t="str">
        <f>IF(Замеры!AD270=0," ",G276*2.55)</f>
        <v xml:space="preserve"> </v>
      </c>
      <c r="K276" s="29" t="str">
        <f>IF(Замеры!AD270=0," ",Замеры!AK270)</f>
        <v xml:space="preserve"> </v>
      </c>
      <c r="L276" s="29" t="str">
        <f>IF(Замеры!AD270=0," ",Замеры!AL270)</f>
        <v xml:space="preserve"> </v>
      </c>
      <c r="M276" s="29" t="str">
        <f>IF(Замеры!AD270=0," ",0.1)</f>
        <v xml:space="preserve"> </v>
      </c>
      <c r="N276" s="29" t="str">
        <f>IF(Замеры!AD270=0," ",Замеры!AD270)</f>
        <v xml:space="preserve"> </v>
      </c>
      <c r="O276" s="29" t="str">
        <f>Замеры!AE270</f>
        <v xml:space="preserve"> </v>
      </c>
      <c r="P276" s="29" t="str">
        <f>Замеры!AF270</f>
        <v xml:space="preserve"> </v>
      </c>
      <c r="Q276" s="29" t="str">
        <f>IF(Замеры!AD270=0," ","+")</f>
        <v xml:space="preserve"> </v>
      </c>
      <c r="R276" s="32">
        <f>Замеры!AC270</f>
        <v>0</v>
      </c>
      <c r="W276" s="33" t="e">
        <f t="shared" si="8"/>
        <v>#VALUE!</v>
      </c>
      <c r="X276" s="31" t="s">
        <v>72</v>
      </c>
      <c r="Y276" s="33" t="e">
        <f t="shared" si="9"/>
        <v>#VALUE!</v>
      </c>
      <c r="Z276" s="32"/>
    </row>
    <row r="277" spans="1:26" x14ac:dyDescent="0.3">
      <c r="A277" s="35">
        <f>IF(Замеры!B271=0, " ", Замеры!B271)</f>
        <v>268</v>
      </c>
      <c r="B277" s="37" t="str">
        <f>CONCATENATE(Замеры!D271,Замеры!F271)</f>
        <v>Группа от QF</v>
      </c>
      <c r="C277" s="35" t="str">
        <f>IF(Замеры!J271=0," ", Замеры!J271)</f>
        <v xml:space="preserve"> </v>
      </c>
      <c r="D277" s="29" t="str">
        <f>IF(Замеры!AD271=0, " ", Замеры!AB271)</f>
        <v xml:space="preserve"> </v>
      </c>
      <c r="E277" s="29" t="str">
        <f>CONCATENATE(Замеры!T271,Замеры!W271,Замеры!V271)</f>
        <v xml:space="preserve"> </v>
      </c>
      <c r="F277" s="30" t="str">
        <f>IF(Замеры!AD271=0," ","---")</f>
        <v xml:space="preserve"> </v>
      </c>
      <c r="G277" s="31" t="str">
        <f>IF(Замеры!AD271=0," ",Замеры!L271)</f>
        <v xml:space="preserve"> </v>
      </c>
      <c r="H277" s="31" t="str">
        <f>CONCATENATE(Замеры!AO271,Замеры!AE271,Замеры!AP271)</f>
        <v>0 0</v>
      </c>
      <c r="I277" s="29" t="str">
        <f>CONCATENATE(Замеры!AM271,Замеры!AE271,Замеры!AN271)</f>
        <v>0 0</v>
      </c>
      <c r="J277" s="31" t="str">
        <f>IF(Замеры!AD271=0," ",G277*2.55)</f>
        <v xml:space="preserve"> </v>
      </c>
      <c r="K277" s="29" t="str">
        <f>IF(Замеры!AD271=0," ",Замеры!AK271)</f>
        <v xml:space="preserve"> </v>
      </c>
      <c r="L277" s="29" t="str">
        <f>IF(Замеры!AD271=0," ",Замеры!AL271)</f>
        <v xml:space="preserve"> </v>
      </c>
      <c r="M277" s="29" t="str">
        <f>IF(Замеры!AD271=0," ",0.1)</f>
        <v xml:space="preserve"> </v>
      </c>
      <c r="N277" s="29" t="str">
        <f>IF(Замеры!AD271=0," ",Замеры!AD271)</f>
        <v xml:space="preserve"> </v>
      </c>
      <c r="O277" s="29" t="str">
        <f>Замеры!AE271</f>
        <v xml:space="preserve"> </v>
      </c>
      <c r="P277" s="29" t="str">
        <f>Замеры!AF271</f>
        <v xml:space="preserve"> </v>
      </c>
      <c r="Q277" s="29" t="str">
        <f>IF(Замеры!AD271=0," ","+")</f>
        <v xml:space="preserve"> </v>
      </c>
      <c r="R277" s="32">
        <f>Замеры!AC271</f>
        <v>0</v>
      </c>
      <c r="W277" s="33" t="e">
        <f t="shared" si="8"/>
        <v>#VALUE!</v>
      </c>
      <c r="X277" s="31" t="s">
        <v>72</v>
      </c>
      <c r="Y277" s="33" t="e">
        <f t="shared" si="9"/>
        <v>#VALUE!</v>
      </c>
      <c r="Z277" s="32"/>
    </row>
    <row r="278" spans="1:26" x14ac:dyDescent="0.3">
      <c r="A278" s="35">
        <f>IF(Замеры!B272=0, " ", Замеры!B272)</f>
        <v>269</v>
      </c>
      <c r="B278" s="37" t="str">
        <f>CONCATENATE(Замеры!D272,Замеры!F272)</f>
        <v>Группа от QF</v>
      </c>
      <c r="C278" s="35" t="str">
        <f>IF(Замеры!J272=0," ", Замеры!J272)</f>
        <v xml:space="preserve"> </v>
      </c>
      <c r="D278" s="29" t="str">
        <f>IF(Замеры!AD272=0, " ", Замеры!AB272)</f>
        <v xml:space="preserve"> </v>
      </c>
      <c r="E278" s="29" t="str">
        <f>CONCATENATE(Замеры!T272,Замеры!W272,Замеры!V272)</f>
        <v xml:space="preserve"> </v>
      </c>
      <c r="F278" s="30" t="str">
        <f>IF(Замеры!AD272=0," ","---")</f>
        <v xml:space="preserve"> </v>
      </c>
      <c r="G278" s="31" t="str">
        <f>IF(Замеры!AD272=0," ",Замеры!L272)</f>
        <v xml:space="preserve"> </v>
      </c>
      <c r="H278" s="31" t="str">
        <f>CONCATENATE(Замеры!AO272,Замеры!AE272,Замеры!AP272)</f>
        <v>0 0</v>
      </c>
      <c r="I278" s="29" t="str">
        <f>CONCATENATE(Замеры!AM272,Замеры!AE272,Замеры!AN272)</f>
        <v>0 0</v>
      </c>
      <c r="J278" s="31" t="str">
        <f>IF(Замеры!AD272=0," ",G278*2.55)</f>
        <v xml:space="preserve"> </v>
      </c>
      <c r="K278" s="29" t="str">
        <f>IF(Замеры!AD272=0," ",Замеры!AK272)</f>
        <v xml:space="preserve"> </v>
      </c>
      <c r="L278" s="29" t="str">
        <f>IF(Замеры!AD272=0," ",Замеры!AL272)</f>
        <v xml:space="preserve"> </v>
      </c>
      <c r="M278" s="29" t="str">
        <f>IF(Замеры!AD272=0," ",0.1)</f>
        <v xml:space="preserve"> </v>
      </c>
      <c r="N278" s="29" t="str">
        <f>IF(Замеры!AD272=0," ",Замеры!AD272)</f>
        <v xml:space="preserve"> </v>
      </c>
      <c r="O278" s="29" t="str">
        <f>Замеры!AE272</f>
        <v xml:space="preserve"> </v>
      </c>
      <c r="P278" s="29" t="str">
        <f>Замеры!AF272</f>
        <v xml:space="preserve"> </v>
      </c>
      <c r="Q278" s="29" t="str">
        <f>IF(Замеры!AD272=0," ","+")</f>
        <v xml:space="preserve"> </v>
      </c>
      <c r="R278" s="32">
        <f>Замеры!AC272</f>
        <v>0</v>
      </c>
      <c r="W278" s="33" t="e">
        <f t="shared" si="8"/>
        <v>#VALUE!</v>
      </c>
      <c r="X278" s="31" t="s">
        <v>72</v>
      </c>
      <c r="Y278" s="33" t="e">
        <f t="shared" si="9"/>
        <v>#VALUE!</v>
      </c>
      <c r="Z278" s="32"/>
    </row>
    <row r="279" spans="1:26" x14ac:dyDescent="0.3">
      <c r="A279" s="35">
        <f>IF(Замеры!B273=0, " ", Замеры!B273)</f>
        <v>270</v>
      </c>
      <c r="B279" s="37" t="str">
        <f>CONCATENATE(Замеры!D273,Замеры!F273)</f>
        <v>Группа от QF</v>
      </c>
      <c r="C279" s="35" t="str">
        <f>IF(Замеры!J273=0," ", Замеры!J273)</f>
        <v xml:space="preserve"> </v>
      </c>
      <c r="D279" s="29" t="str">
        <f>IF(Замеры!AD273=0, " ", Замеры!AB273)</f>
        <v xml:space="preserve"> </v>
      </c>
      <c r="E279" s="29" t="str">
        <f>CONCATENATE(Замеры!T273,Замеры!W273,Замеры!V273)</f>
        <v xml:space="preserve"> </v>
      </c>
      <c r="F279" s="30" t="str">
        <f>IF(Замеры!AD273=0," ","---")</f>
        <v xml:space="preserve"> </v>
      </c>
      <c r="G279" s="31" t="str">
        <f>IF(Замеры!AD273=0," ",Замеры!L273)</f>
        <v xml:space="preserve"> </v>
      </c>
      <c r="H279" s="31" t="str">
        <f>CONCATENATE(Замеры!AO273,Замеры!AE273,Замеры!AP273)</f>
        <v>0 0</v>
      </c>
      <c r="I279" s="29" t="str">
        <f>CONCATENATE(Замеры!AM273,Замеры!AE273,Замеры!AN273)</f>
        <v>0 0</v>
      </c>
      <c r="J279" s="31" t="str">
        <f>IF(Замеры!AD273=0," ",G279*2.55)</f>
        <v xml:space="preserve"> </v>
      </c>
      <c r="K279" s="29" t="str">
        <f>IF(Замеры!AD273=0," ",Замеры!AK273)</f>
        <v xml:space="preserve"> </v>
      </c>
      <c r="L279" s="29" t="str">
        <f>IF(Замеры!AD273=0," ",Замеры!AL273)</f>
        <v xml:space="preserve"> </v>
      </c>
      <c r="M279" s="29" t="str">
        <f>IF(Замеры!AD273=0," ",0.1)</f>
        <v xml:space="preserve"> </v>
      </c>
      <c r="N279" s="29" t="str">
        <f>IF(Замеры!AD273=0," ",Замеры!AD273)</f>
        <v xml:space="preserve"> </v>
      </c>
      <c r="O279" s="29" t="str">
        <f>Замеры!AE273</f>
        <v xml:space="preserve"> </v>
      </c>
      <c r="P279" s="29" t="str">
        <f>Замеры!AF273</f>
        <v xml:space="preserve"> </v>
      </c>
      <c r="Q279" s="29" t="str">
        <f>IF(Замеры!AD273=0," ","+")</f>
        <v xml:space="preserve"> </v>
      </c>
      <c r="R279" s="32">
        <f>Замеры!AC273</f>
        <v>0</v>
      </c>
      <c r="W279" s="33" t="e">
        <f t="shared" si="8"/>
        <v>#VALUE!</v>
      </c>
      <c r="X279" s="31" t="s">
        <v>72</v>
      </c>
      <c r="Y279" s="33" t="e">
        <f t="shared" si="9"/>
        <v>#VALUE!</v>
      </c>
      <c r="Z279" s="32"/>
    </row>
    <row r="280" spans="1:26" x14ac:dyDescent="0.3">
      <c r="A280" s="35">
        <f>IF(Замеры!B274=0, " ", Замеры!B274)</f>
        <v>271</v>
      </c>
      <c r="B280" s="37" t="str">
        <f>CONCATENATE(Замеры!D274,Замеры!F274)</f>
        <v>Группа от QF</v>
      </c>
      <c r="C280" s="35" t="str">
        <f>IF(Замеры!J274=0," ", Замеры!J274)</f>
        <v xml:space="preserve"> </v>
      </c>
      <c r="D280" s="29" t="str">
        <f>IF(Замеры!AD274=0, " ", Замеры!AB274)</f>
        <v xml:space="preserve"> </v>
      </c>
      <c r="E280" s="29" t="str">
        <f>CONCATENATE(Замеры!T274,Замеры!W274,Замеры!V274)</f>
        <v xml:space="preserve"> </v>
      </c>
      <c r="F280" s="30" t="str">
        <f>IF(Замеры!AD274=0," ","---")</f>
        <v xml:space="preserve"> </v>
      </c>
      <c r="G280" s="31" t="str">
        <f>IF(Замеры!AD274=0," ",Замеры!L274)</f>
        <v xml:space="preserve"> </v>
      </c>
      <c r="H280" s="31" t="str">
        <f>CONCATENATE(Замеры!AO274,Замеры!AE274,Замеры!AP274)</f>
        <v>0 0</v>
      </c>
      <c r="I280" s="29" t="str">
        <f>CONCATENATE(Замеры!AM274,Замеры!AE274,Замеры!AN274)</f>
        <v>0 0</v>
      </c>
      <c r="J280" s="31" t="str">
        <f>IF(Замеры!AD274=0," ",G280*2.55)</f>
        <v xml:space="preserve"> </v>
      </c>
      <c r="K280" s="29" t="str">
        <f>IF(Замеры!AD274=0," ",Замеры!AK274)</f>
        <v xml:space="preserve"> </v>
      </c>
      <c r="L280" s="29" t="str">
        <f>IF(Замеры!AD274=0," ",Замеры!AL274)</f>
        <v xml:space="preserve"> </v>
      </c>
      <c r="M280" s="29" t="str">
        <f>IF(Замеры!AD274=0," ",0.1)</f>
        <v xml:space="preserve"> </v>
      </c>
      <c r="N280" s="29" t="str">
        <f>IF(Замеры!AD274=0," ",Замеры!AD274)</f>
        <v xml:space="preserve"> </v>
      </c>
      <c r="O280" s="29" t="str">
        <f>Замеры!AE274</f>
        <v xml:space="preserve"> </v>
      </c>
      <c r="P280" s="29" t="str">
        <f>Замеры!AF274</f>
        <v xml:space="preserve"> </v>
      </c>
      <c r="Q280" s="29" t="str">
        <f>IF(Замеры!AD274=0," ","+")</f>
        <v xml:space="preserve"> </v>
      </c>
      <c r="R280" s="32">
        <f>Замеры!AC274</f>
        <v>0</v>
      </c>
      <c r="W280" s="33" t="e">
        <f t="shared" si="8"/>
        <v>#VALUE!</v>
      </c>
      <c r="X280" s="31" t="s">
        <v>72</v>
      </c>
      <c r="Y280" s="33" t="e">
        <f t="shared" si="9"/>
        <v>#VALUE!</v>
      </c>
      <c r="Z280" s="32"/>
    </row>
    <row r="281" spans="1:26" x14ac:dyDescent="0.3">
      <c r="A281" s="35">
        <f>IF(Замеры!B275=0, " ", Замеры!B275)</f>
        <v>272</v>
      </c>
      <c r="B281" s="37" t="str">
        <f>CONCATENATE(Замеры!D275,Замеры!F275)</f>
        <v>Группа от QF</v>
      </c>
      <c r="C281" s="35" t="str">
        <f>IF(Замеры!J275=0," ", Замеры!J275)</f>
        <v xml:space="preserve"> </v>
      </c>
      <c r="D281" s="29" t="str">
        <f>IF(Замеры!AD275=0, " ", Замеры!AB275)</f>
        <v xml:space="preserve"> </v>
      </c>
      <c r="E281" s="29" t="str">
        <f>CONCATENATE(Замеры!T275,Замеры!W275,Замеры!V275)</f>
        <v xml:space="preserve"> </v>
      </c>
      <c r="F281" s="30" t="str">
        <f>IF(Замеры!AD275=0," ","---")</f>
        <v xml:space="preserve"> </v>
      </c>
      <c r="G281" s="31" t="str">
        <f>IF(Замеры!AD275=0," ",Замеры!L275)</f>
        <v xml:space="preserve"> </v>
      </c>
      <c r="H281" s="31" t="str">
        <f>CONCATENATE(Замеры!AO275,Замеры!AE275,Замеры!AP275)</f>
        <v>0 0</v>
      </c>
      <c r="I281" s="29" t="str">
        <f>CONCATENATE(Замеры!AM275,Замеры!AE275,Замеры!AN275)</f>
        <v>0 0</v>
      </c>
      <c r="J281" s="31" t="str">
        <f>IF(Замеры!AD275=0," ",G281*2.55)</f>
        <v xml:space="preserve"> </v>
      </c>
      <c r="K281" s="29" t="str">
        <f>IF(Замеры!AD275=0," ",Замеры!AK275)</f>
        <v xml:space="preserve"> </v>
      </c>
      <c r="L281" s="29" t="str">
        <f>IF(Замеры!AD275=0," ",Замеры!AL275)</f>
        <v xml:space="preserve"> </v>
      </c>
      <c r="M281" s="29" t="str">
        <f>IF(Замеры!AD275=0," ",0.1)</f>
        <v xml:space="preserve"> </v>
      </c>
      <c r="N281" s="29" t="str">
        <f>IF(Замеры!AD275=0," ",Замеры!AD275)</f>
        <v xml:space="preserve"> </v>
      </c>
      <c r="O281" s="29" t="str">
        <f>Замеры!AE275</f>
        <v xml:space="preserve"> </v>
      </c>
      <c r="P281" s="29" t="str">
        <f>Замеры!AF275</f>
        <v xml:space="preserve"> </v>
      </c>
      <c r="Q281" s="29" t="str">
        <f>IF(Замеры!AD275=0," ","+")</f>
        <v xml:space="preserve"> </v>
      </c>
      <c r="R281" s="32">
        <f>Замеры!AC275</f>
        <v>0</v>
      </c>
      <c r="W281" s="33" t="e">
        <f t="shared" si="8"/>
        <v>#VALUE!</v>
      </c>
      <c r="X281" s="31" t="s">
        <v>72</v>
      </c>
      <c r="Y281" s="33" t="e">
        <f t="shared" si="9"/>
        <v>#VALUE!</v>
      </c>
      <c r="Z281" s="32"/>
    </row>
    <row r="282" spans="1:26" x14ac:dyDescent="0.3">
      <c r="A282" s="35">
        <f>IF(Замеры!B276=0, " ", Замеры!B276)</f>
        <v>273</v>
      </c>
      <c r="B282" s="37" t="str">
        <f>CONCATENATE(Замеры!D276,Замеры!F276)</f>
        <v>Группа от QF</v>
      </c>
      <c r="C282" s="35" t="str">
        <f>IF(Замеры!J276=0," ", Замеры!J276)</f>
        <v xml:space="preserve"> </v>
      </c>
      <c r="D282" s="29" t="str">
        <f>IF(Замеры!AD276=0, " ", Замеры!AB276)</f>
        <v xml:space="preserve"> </v>
      </c>
      <c r="E282" s="29" t="str">
        <f>CONCATENATE(Замеры!T276,Замеры!W276,Замеры!V276)</f>
        <v xml:space="preserve"> </v>
      </c>
      <c r="F282" s="30" t="str">
        <f>IF(Замеры!AD276=0," ","---")</f>
        <v xml:space="preserve"> </v>
      </c>
      <c r="G282" s="31" t="str">
        <f>IF(Замеры!AD276=0," ",Замеры!L276)</f>
        <v xml:space="preserve"> </v>
      </c>
      <c r="H282" s="31" t="str">
        <f>CONCATENATE(Замеры!AO276,Замеры!AE276,Замеры!AP276)</f>
        <v>0 0</v>
      </c>
      <c r="I282" s="29" t="str">
        <f>CONCATENATE(Замеры!AM276,Замеры!AE276,Замеры!AN276)</f>
        <v>0 0</v>
      </c>
      <c r="J282" s="31" t="str">
        <f>IF(Замеры!AD276=0," ",G282*2.55)</f>
        <v xml:space="preserve"> </v>
      </c>
      <c r="K282" s="29" t="str">
        <f>IF(Замеры!AD276=0," ",Замеры!AK276)</f>
        <v xml:space="preserve"> </v>
      </c>
      <c r="L282" s="29" t="str">
        <f>IF(Замеры!AD276=0," ",Замеры!AL276)</f>
        <v xml:space="preserve"> </v>
      </c>
      <c r="M282" s="29" t="str">
        <f>IF(Замеры!AD276=0," ",0.1)</f>
        <v xml:space="preserve"> </v>
      </c>
      <c r="N282" s="29" t="str">
        <f>IF(Замеры!AD276=0," ",Замеры!AD276)</f>
        <v xml:space="preserve"> </v>
      </c>
      <c r="O282" s="29" t="str">
        <f>Замеры!AE276</f>
        <v xml:space="preserve"> </v>
      </c>
      <c r="P282" s="29" t="str">
        <f>Замеры!AF276</f>
        <v xml:space="preserve"> </v>
      </c>
      <c r="Q282" s="29" t="str">
        <f>IF(Замеры!AD276=0," ","+")</f>
        <v xml:space="preserve"> </v>
      </c>
      <c r="R282" s="32">
        <f>Замеры!AC276</f>
        <v>0</v>
      </c>
      <c r="W282" s="33" t="e">
        <f t="shared" si="8"/>
        <v>#VALUE!</v>
      </c>
      <c r="X282" s="31" t="s">
        <v>72</v>
      </c>
      <c r="Y282" s="33" t="e">
        <f t="shared" si="9"/>
        <v>#VALUE!</v>
      </c>
      <c r="Z282" s="32"/>
    </row>
    <row r="283" spans="1:26" x14ac:dyDescent="0.3">
      <c r="A283" s="35">
        <f>IF(Замеры!B277=0, " ", Замеры!B277)</f>
        <v>274</v>
      </c>
      <c r="B283" s="37" t="str">
        <f>CONCATENATE(Замеры!D277,Замеры!F277)</f>
        <v>Группа от QF</v>
      </c>
      <c r="C283" s="35" t="str">
        <f>IF(Замеры!J277=0," ", Замеры!J277)</f>
        <v xml:space="preserve"> </v>
      </c>
      <c r="D283" s="29" t="str">
        <f>IF(Замеры!AD277=0, " ", Замеры!AB277)</f>
        <v xml:space="preserve"> </v>
      </c>
      <c r="E283" s="29" t="str">
        <f>CONCATENATE(Замеры!T277,Замеры!W277,Замеры!V277)</f>
        <v xml:space="preserve"> </v>
      </c>
      <c r="F283" s="30" t="str">
        <f>IF(Замеры!AD277=0," ","---")</f>
        <v xml:space="preserve"> </v>
      </c>
      <c r="G283" s="31" t="str">
        <f>IF(Замеры!AD277=0," ",Замеры!L277)</f>
        <v xml:space="preserve"> </v>
      </c>
      <c r="H283" s="31" t="str">
        <f>CONCATENATE(Замеры!AO277,Замеры!AE277,Замеры!AP277)</f>
        <v>0 0</v>
      </c>
      <c r="I283" s="29" t="str">
        <f>CONCATENATE(Замеры!AM277,Замеры!AE277,Замеры!AN277)</f>
        <v>0 0</v>
      </c>
      <c r="J283" s="31" t="str">
        <f>IF(Замеры!AD277=0," ",G283*2.55)</f>
        <v xml:space="preserve"> </v>
      </c>
      <c r="K283" s="29" t="str">
        <f>IF(Замеры!AD277=0," ",Замеры!AK277)</f>
        <v xml:space="preserve"> </v>
      </c>
      <c r="L283" s="29" t="str">
        <f>IF(Замеры!AD277=0," ",Замеры!AL277)</f>
        <v xml:space="preserve"> </v>
      </c>
      <c r="M283" s="29" t="str">
        <f>IF(Замеры!AD277=0," ",0.1)</f>
        <v xml:space="preserve"> </v>
      </c>
      <c r="N283" s="29" t="str">
        <f>IF(Замеры!AD277=0," ",Замеры!AD277)</f>
        <v xml:space="preserve"> </v>
      </c>
      <c r="O283" s="29" t="str">
        <f>Замеры!AE277</f>
        <v xml:space="preserve"> </v>
      </c>
      <c r="P283" s="29" t="str">
        <f>Замеры!AF277</f>
        <v xml:space="preserve"> </v>
      </c>
      <c r="Q283" s="29" t="str">
        <f>IF(Замеры!AD277=0," ","+")</f>
        <v xml:space="preserve"> </v>
      </c>
      <c r="R283" s="32">
        <f>Замеры!AC277</f>
        <v>0</v>
      </c>
      <c r="W283" s="33" t="e">
        <f t="shared" si="8"/>
        <v>#VALUE!</v>
      </c>
      <c r="X283" s="31" t="s">
        <v>72</v>
      </c>
      <c r="Y283" s="33" t="e">
        <f t="shared" si="9"/>
        <v>#VALUE!</v>
      </c>
      <c r="Z283" s="32"/>
    </row>
    <row r="284" spans="1:26" x14ac:dyDescent="0.3">
      <c r="A284" s="35">
        <f>IF(Замеры!B278=0, " ", Замеры!B278)</f>
        <v>275</v>
      </c>
      <c r="B284" s="37" t="str">
        <f>CONCATENATE(Замеры!D278,Замеры!F278)</f>
        <v>Группа от QF</v>
      </c>
      <c r="C284" s="35" t="str">
        <f>IF(Замеры!J278=0," ", Замеры!J278)</f>
        <v xml:space="preserve"> </v>
      </c>
      <c r="D284" s="29" t="str">
        <f>IF(Замеры!AD278=0, " ", Замеры!AB278)</f>
        <v xml:space="preserve"> </v>
      </c>
      <c r="E284" s="29" t="str">
        <f>CONCATENATE(Замеры!T278,Замеры!W278,Замеры!V278)</f>
        <v xml:space="preserve"> </v>
      </c>
      <c r="F284" s="30" t="str">
        <f>IF(Замеры!AD278=0," ","---")</f>
        <v xml:space="preserve"> </v>
      </c>
      <c r="G284" s="31" t="str">
        <f>IF(Замеры!AD278=0," ",Замеры!L278)</f>
        <v xml:space="preserve"> </v>
      </c>
      <c r="H284" s="31" t="str">
        <f>CONCATENATE(Замеры!AO278,Замеры!AE278,Замеры!AP278)</f>
        <v>0 0</v>
      </c>
      <c r="I284" s="29" t="str">
        <f>CONCATENATE(Замеры!AM278,Замеры!AE278,Замеры!AN278)</f>
        <v>0 0</v>
      </c>
      <c r="J284" s="31" t="str">
        <f>IF(Замеры!AD278=0," ",G284*2.55)</f>
        <v xml:space="preserve"> </v>
      </c>
      <c r="K284" s="29" t="str">
        <f>IF(Замеры!AD278=0," ",Замеры!AK278)</f>
        <v xml:space="preserve"> </v>
      </c>
      <c r="L284" s="29" t="str">
        <f>IF(Замеры!AD278=0," ",Замеры!AL278)</f>
        <v xml:space="preserve"> </v>
      </c>
      <c r="M284" s="29" t="str">
        <f>IF(Замеры!AD278=0," ",0.1)</f>
        <v xml:space="preserve"> </v>
      </c>
      <c r="N284" s="29" t="str">
        <f>IF(Замеры!AD278=0," ",Замеры!AD278)</f>
        <v xml:space="preserve"> </v>
      </c>
      <c r="O284" s="29" t="str">
        <f>Замеры!AE278</f>
        <v xml:space="preserve"> </v>
      </c>
      <c r="P284" s="29" t="str">
        <f>Замеры!AF278</f>
        <v xml:space="preserve"> </v>
      </c>
      <c r="Q284" s="29" t="str">
        <f>IF(Замеры!AD278=0," ","+")</f>
        <v xml:space="preserve"> </v>
      </c>
      <c r="R284" s="32">
        <f>Замеры!AC278</f>
        <v>0</v>
      </c>
      <c r="W284" s="33" t="e">
        <f t="shared" si="8"/>
        <v>#VALUE!</v>
      </c>
      <c r="X284" s="31" t="s">
        <v>72</v>
      </c>
      <c r="Y284" s="33" t="e">
        <f t="shared" si="9"/>
        <v>#VALUE!</v>
      </c>
      <c r="Z284" s="32"/>
    </row>
    <row r="285" spans="1:26" x14ac:dyDescent="0.3">
      <c r="A285" s="35">
        <f>IF(Замеры!B279=0, " ", Замеры!B279)</f>
        <v>276</v>
      </c>
      <c r="B285" s="37" t="str">
        <f>CONCATENATE(Замеры!D279,Замеры!F279)</f>
        <v>Группа от QF</v>
      </c>
      <c r="C285" s="35" t="str">
        <f>IF(Замеры!J279=0," ", Замеры!J279)</f>
        <v xml:space="preserve"> </v>
      </c>
      <c r="D285" s="29" t="str">
        <f>IF(Замеры!AD279=0, " ", Замеры!AB279)</f>
        <v xml:space="preserve"> </v>
      </c>
      <c r="E285" s="29" t="str">
        <f>CONCATENATE(Замеры!T279,Замеры!W279,Замеры!V279)</f>
        <v xml:space="preserve"> </v>
      </c>
      <c r="F285" s="30" t="str">
        <f>IF(Замеры!AD279=0," ","---")</f>
        <v xml:space="preserve"> </v>
      </c>
      <c r="G285" s="31" t="str">
        <f>IF(Замеры!AD279=0," ",Замеры!L279)</f>
        <v xml:space="preserve"> </v>
      </c>
      <c r="H285" s="31" t="str">
        <f>CONCATENATE(Замеры!AO279,Замеры!AE279,Замеры!AP279)</f>
        <v>0 0</v>
      </c>
      <c r="I285" s="29" t="str">
        <f>CONCATENATE(Замеры!AM279,Замеры!AE279,Замеры!AN279)</f>
        <v>0 0</v>
      </c>
      <c r="J285" s="31" t="str">
        <f>IF(Замеры!AD279=0," ",G285*2.55)</f>
        <v xml:space="preserve"> </v>
      </c>
      <c r="K285" s="29" t="str">
        <f>IF(Замеры!AD279=0," ",Замеры!AK279)</f>
        <v xml:space="preserve"> </v>
      </c>
      <c r="L285" s="29" t="str">
        <f>IF(Замеры!AD279=0," ",Замеры!AL279)</f>
        <v xml:space="preserve"> </v>
      </c>
      <c r="M285" s="29" t="str">
        <f>IF(Замеры!AD279=0," ",0.1)</f>
        <v xml:space="preserve"> </v>
      </c>
      <c r="N285" s="29" t="str">
        <f>IF(Замеры!AD279=0," ",Замеры!AD279)</f>
        <v xml:space="preserve"> </v>
      </c>
      <c r="O285" s="29" t="str">
        <f>Замеры!AE279</f>
        <v xml:space="preserve"> </v>
      </c>
      <c r="P285" s="29" t="str">
        <f>Замеры!AF279</f>
        <v xml:space="preserve"> </v>
      </c>
      <c r="Q285" s="29" t="str">
        <f>IF(Замеры!AD279=0," ","+")</f>
        <v xml:space="preserve"> </v>
      </c>
      <c r="R285" s="32">
        <f>Замеры!AC279</f>
        <v>0</v>
      </c>
      <c r="W285" s="33" t="e">
        <f t="shared" si="8"/>
        <v>#VALUE!</v>
      </c>
      <c r="X285" s="31" t="s">
        <v>72</v>
      </c>
      <c r="Y285" s="33" t="e">
        <f t="shared" si="9"/>
        <v>#VALUE!</v>
      </c>
      <c r="Z285" s="32"/>
    </row>
    <row r="286" spans="1:26" x14ac:dyDescent="0.3">
      <c r="A286" s="35">
        <f>IF(Замеры!B280=0, " ", Замеры!B280)</f>
        <v>277</v>
      </c>
      <c r="B286" s="37" t="str">
        <f>CONCATENATE(Замеры!D280,Замеры!F280)</f>
        <v>Группа от QF</v>
      </c>
      <c r="C286" s="35" t="str">
        <f>IF(Замеры!J280=0," ", Замеры!J280)</f>
        <v xml:space="preserve"> </v>
      </c>
      <c r="D286" s="29" t="str">
        <f>IF(Замеры!AD280=0, " ", Замеры!AB280)</f>
        <v xml:space="preserve"> </v>
      </c>
      <c r="E286" s="29" t="str">
        <f>CONCATENATE(Замеры!T280,Замеры!W280,Замеры!V280)</f>
        <v xml:space="preserve"> </v>
      </c>
      <c r="F286" s="30" t="str">
        <f>IF(Замеры!AD280=0," ","---")</f>
        <v xml:space="preserve"> </v>
      </c>
      <c r="G286" s="31" t="str">
        <f>IF(Замеры!AD280=0," ",Замеры!L280)</f>
        <v xml:space="preserve"> </v>
      </c>
      <c r="H286" s="31" t="str">
        <f>CONCATENATE(Замеры!AO280,Замеры!AE280,Замеры!AP280)</f>
        <v>0 0</v>
      </c>
      <c r="I286" s="29" t="str">
        <f>CONCATENATE(Замеры!AM280,Замеры!AE280,Замеры!AN280)</f>
        <v>0 0</v>
      </c>
      <c r="J286" s="31" t="str">
        <f>IF(Замеры!AD280=0," ",G286*2.55)</f>
        <v xml:space="preserve"> </v>
      </c>
      <c r="K286" s="29" t="str">
        <f>IF(Замеры!AD280=0," ",Замеры!AK280)</f>
        <v xml:space="preserve"> </v>
      </c>
      <c r="L286" s="29" t="str">
        <f>IF(Замеры!AD280=0," ",Замеры!AL280)</f>
        <v xml:space="preserve"> </v>
      </c>
      <c r="M286" s="29" t="str">
        <f>IF(Замеры!AD280=0," ",0.1)</f>
        <v xml:space="preserve"> </v>
      </c>
      <c r="N286" s="29" t="str">
        <f>IF(Замеры!AD280=0," ",Замеры!AD280)</f>
        <v xml:space="preserve"> </v>
      </c>
      <c r="O286" s="29" t="str">
        <f>Замеры!AE280</f>
        <v xml:space="preserve"> </v>
      </c>
      <c r="P286" s="29" t="str">
        <f>Замеры!AF280</f>
        <v xml:space="preserve"> </v>
      </c>
      <c r="Q286" s="29" t="str">
        <f>IF(Замеры!AD280=0," ","+")</f>
        <v xml:space="preserve"> </v>
      </c>
      <c r="R286" s="32">
        <f>Замеры!AC280</f>
        <v>0</v>
      </c>
      <c r="W286" s="33" t="e">
        <f t="shared" si="8"/>
        <v>#VALUE!</v>
      </c>
      <c r="X286" s="31" t="s">
        <v>72</v>
      </c>
      <c r="Y286" s="33" t="e">
        <f t="shared" si="9"/>
        <v>#VALUE!</v>
      </c>
      <c r="Z286" s="32"/>
    </row>
    <row r="287" spans="1:26" x14ac:dyDescent="0.3">
      <c r="A287" s="35">
        <f>IF(Замеры!B281=0, " ", Замеры!B281)</f>
        <v>278</v>
      </c>
      <c r="B287" s="37" t="str">
        <f>CONCATENATE(Замеры!D281,Замеры!F281)</f>
        <v>Группа от QF</v>
      </c>
      <c r="C287" s="35" t="str">
        <f>IF(Замеры!J281=0," ", Замеры!J281)</f>
        <v xml:space="preserve"> </v>
      </c>
      <c r="D287" s="29" t="str">
        <f>IF(Замеры!AD281=0, " ", Замеры!AB281)</f>
        <v xml:space="preserve"> </v>
      </c>
      <c r="E287" s="29" t="str">
        <f>CONCATENATE(Замеры!T281,Замеры!W281,Замеры!V281)</f>
        <v xml:space="preserve"> </v>
      </c>
      <c r="F287" s="30" t="str">
        <f>IF(Замеры!AD281=0," ","---")</f>
        <v xml:space="preserve"> </v>
      </c>
      <c r="G287" s="31" t="str">
        <f>IF(Замеры!AD281=0," ",Замеры!L281)</f>
        <v xml:space="preserve"> </v>
      </c>
      <c r="H287" s="31" t="str">
        <f>CONCATENATE(Замеры!AO281,Замеры!AE281,Замеры!AP281)</f>
        <v>0 0</v>
      </c>
      <c r="I287" s="29" t="str">
        <f>CONCATENATE(Замеры!AM281,Замеры!AE281,Замеры!AN281)</f>
        <v>0 0</v>
      </c>
      <c r="J287" s="31" t="str">
        <f>IF(Замеры!AD281=0," ",G287*2.55)</f>
        <v xml:space="preserve"> </v>
      </c>
      <c r="K287" s="29" t="str">
        <f>IF(Замеры!AD281=0," ",Замеры!AK281)</f>
        <v xml:space="preserve"> </v>
      </c>
      <c r="L287" s="29" t="str">
        <f>IF(Замеры!AD281=0," ",Замеры!AL281)</f>
        <v xml:space="preserve"> </v>
      </c>
      <c r="M287" s="29" t="str">
        <f>IF(Замеры!AD281=0," ",0.1)</f>
        <v xml:space="preserve"> </v>
      </c>
      <c r="N287" s="29" t="str">
        <f>IF(Замеры!AD281=0," ",Замеры!AD281)</f>
        <v xml:space="preserve"> </v>
      </c>
      <c r="O287" s="29" t="str">
        <f>Замеры!AE281</f>
        <v xml:space="preserve"> </v>
      </c>
      <c r="P287" s="29" t="str">
        <f>Замеры!AF281</f>
        <v xml:space="preserve"> </v>
      </c>
      <c r="Q287" s="29" t="str">
        <f>IF(Замеры!AD281=0," ","+")</f>
        <v xml:space="preserve"> </v>
      </c>
      <c r="R287" s="32">
        <f>Замеры!AC281</f>
        <v>0</v>
      </c>
      <c r="W287" s="33" t="e">
        <f t="shared" si="8"/>
        <v>#VALUE!</v>
      </c>
      <c r="X287" s="31" t="s">
        <v>72</v>
      </c>
      <c r="Y287" s="33" t="e">
        <f t="shared" si="9"/>
        <v>#VALUE!</v>
      </c>
      <c r="Z287" s="32"/>
    </row>
    <row r="288" spans="1:26" x14ac:dyDescent="0.3">
      <c r="A288" s="35">
        <f>IF(Замеры!B282=0, " ", Замеры!B282)</f>
        <v>279</v>
      </c>
      <c r="B288" s="37" t="str">
        <f>CONCATENATE(Замеры!D282,Замеры!F282)</f>
        <v>Группа от QF</v>
      </c>
      <c r="C288" s="35" t="str">
        <f>IF(Замеры!J282=0," ", Замеры!J282)</f>
        <v xml:space="preserve"> </v>
      </c>
      <c r="D288" s="29" t="str">
        <f>IF(Замеры!AD282=0, " ", Замеры!AB282)</f>
        <v xml:space="preserve"> </v>
      </c>
      <c r="E288" s="29" t="str">
        <f>CONCATENATE(Замеры!T282,Замеры!W282,Замеры!V282)</f>
        <v xml:space="preserve"> </v>
      </c>
      <c r="F288" s="30" t="str">
        <f>IF(Замеры!AD282=0," ","---")</f>
        <v xml:space="preserve"> </v>
      </c>
      <c r="G288" s="31" t="str">
        <f>IF(Замеры!AD282=0," ",Замеры!L282)</f>
        <v xml:space="preserve"> </v>
      </c>
      <c r="H288" s="31" t="str">
        <f>CONCATENATE(Замеры!AO282,Замеры!AE282,Замеры!AP282)</f>
        <v>0 0</v>
      </c>
      <c r="I288" s="29" t="str">
        <f>CONCATENATE(Замеры!AM282,Замеры!AE282,Замеры!AN282)</f>
        <v>0 0</v>
      </c>
      <c r="J288" s="31" t="str">
        <f>IF(Замеры!AD282=0," ",G288*2.55)</f>
        <v xml:space="preserve"> </v>
      </c>
      <c r="K288" s="29" t="str">
        <f>IF(Замеры!AD282=0," ",Замеры!AK282)</f>
        <v xml:space="preserve"> </v>
      </c>
      <c r="L288" s="29" t="str">
        <f>IF(Замеры!AD282=0," ",Замеры!AL282)</f>
        <v xml:space="preserve"> </v>
      </c>
      <c r="M288" s="29" t="str">
        <f>IF(Замеры!AD282=0," ",0.1)</f>
        <v xml:space="preserve"> </v>
      </c>
      <c r="N288" s="29" t="str">
        <f>IF(Замеры!AD282=0," ",Замеры!AD282)</f>
        <v xml:space="preserve"> </v>
      </c>
      <c r="O288" s="29" t="str">
        <f>Замеры!AE282</f>
        <v xml:space="preserve"> </v>
      </c>
      <c r="P288" s="29" t="str">
        <f>Замеры!AF282</f>
        <v xml:space="preserve"> </v>
      </c>
      <c r="Q288" s="29" t="str">
        <f>IF(Замеры!AD282=0," ","+")</f>
        <v xml:space="preserve"> </v>
      </c>
      <c r="R288" s="32">
        <f>Замеры!AC282</f>
        <v>0</v>
      </c>
      <c r="W288" s="33" t="e">
        <f t="shared" si="8"/>
        <v>#VALUE!</v>
      </c>
      <c r="X288" s="31" t="s">
        <v>72</v>
      </c>
      <c r="Y288" s="33" t="e">
        <f t="shared" si="9"/>
        <v>#VALUE!</v>
      </c>
      <c r="Z288" s="32"/>
    </row>
    <row r="289" spans="1:26" x14ac:dyDescent="0.3">
      <c r="A289" s="35">
        <f>IF(Замеры!B283=0, " ", Замеры!B283)</f>
        <v>280</v>
      </c>
      <c r="B289" s="37" t="str">
        <f>CONCATENATE(Замеры!D283,Замеры!F283)</f>
        <v>Группа от QF</v>
      </c>
      <c r="C289" s="35" t="str">
        <f>IF(Замеры!J283=0," ", Замеры!J283)</f>
        <v xml:space="preserve"> </v>
      </c>
      <c r="D289" s="29" t="str">
        <f>IF(Замеры!AD283=0, " ", Замеры!AB283)</f>
        <v xml:space="preserve"> </v>
      </c>
      <c r="E289" s="29" t="str">
        <f>CONCATENATE(Замеры!T283,Замеры!W283,Замеры!V283)</f>
        <v xml:space="preserve"> </v>
      </c>
      <c r="F289" s="30" t="str">
        <f>IF(Замеры!AD283=0," ","---")</f>
        <v xml:space="preserve"> </v>
      </c>
      <c r="G289" s="31" t="str">
        <f>IF(Замеры!AD283=0," ",Замеры!L283)</f>
        <v xml:space="preserve"> </v>
      </c>
      <c r="H289" s="31" t="str">
        <f>CONCATENATE(Замеры!AO283,Замеры!AE283,Замеры!AP283)</f>
        <v>0 0</v>
      </c>
      <c r="I289" s="29" t="str">
        <f>CONCATENATE(Замеры!AM283,Замеры!AE283,Замеры!AN283)</f>
        <v>0 0</v>
      </c>
      <c r="J289" s="31" t="str">
        <f>IF(Замеры!AD283=0," ",G289*2.55)</f>
        <v xml:space="preserve"> </v>
      </c>
      <c r="K289" s="29" t="str">
        <f>IF(Замеры!AD283=0," ",Замеры!AK283)</f>
        <v xml:space="preserve"> </v>
      </c>
      <c r="L289" s="29" t="str">
        <f>IF(Замеры!AD283=0," ",Замеры!AL283)</f>
        <v xml:space="preserve"> </v>
      </c>
      <c r="M289" s="29" t="str">
        <f>IF(Замеры!AD283=0," ",0.1)</f>
        <v xml:space="preserve"> </v>
      </c>
      <c r="N289" s="29" t="str">
        <f>IF(Замеры!AD283=0," ",Замеры!AD283)</f>
        <v xml:space="preserve"> </v>
      </c>
      <c r="O289" s="29" t="str">
        <f>Замеры!AE283</f>
        <v xml:space="preserve"> </v>
      </c>
      <c r="P289" s="29" t="str">
        <f>Замеры!AF283</f>
        <v xml:space="preserve"> </v>
      </c>
      <c r="Q289" s="29" t="str">
        <f>IF(Замеры!AD283=0," ","+")</f>
        <v xml:space="preserve"> </v>
      </c>
      <c r="R289" s="32">
        <f>Замеры!AC283</f>
        <v>0</v>
      </c>
      <c r="W289" s="33" t="e">
        <f t="shared" si="8"/>
        <v>#VALUE!</v>
      </c>
      <c r="X289" s="31" t="s">
        <v>72</v>
      </c>
      <c r="Y289" s="33" t="e">
        <f t="shared" si="9"/>
        <v>#VALUE!</v>
      </c>
      <c r="Z289" s="32"/>
    </row>
    <row r="290" spans="1:26" x14ac:dyDescent="0.3">
      <c r="A290" s="35">
        <f>IF(Замеры!B284=0, " ", Замеры!B284)</f>
        <v>281</v>
      </c>
      <c r="B290" s="37" t="str">
        <f>CONCATENATE(Замеры!D284,Замеры!F284)</f>
        <v>Группа от QF</v>
      </c>
      <c r="C290" s="35" t="str">
        <f>IF(Замеры!J284=0," ", Замеры!J284)</f>
        <v xml:space="preserve"> </v>
      </c>
      <c r="D290" s="29" t="str">
        <f>IF(Замеры!AD284=0, " ", Замеры!AB284)</f>
        <v xml:space="preserve"> </v>
      </c>
      <c r="E290" s="29" t="str">
        <f>CONCATENATE(Замеры!T284,Замеры!W284,Замеры!V284)</f>
        <v xml:space="preserve"> </v>
      </c>
      <c r="F290" s="30" t="str">
        <f>IF(Замеры!AD284=0," ","---")</f>
        <v xml:space="preserve"> </v>
      </c>
      <c r="G290" s="31" t="str">
        <f>IF(Замеры!AD284=0," ",Замеры!L284)</f>
        <v xml:space="preserve"> </v>
      </c>
      <c r="H290" s="31" t="str">
        <f>CONCATENATE(Замеры!AO284,Замеры!AE284,Замеры!AP284)</f>
        <v>0 0</v>
      </c>
      <c r="I290" s="29" t="str">
        <f>CONCATENATE(Замеры!AM284,Замеры!AE284,Замеры!AN284)</f>
        <v>0 0</v>
      </c>
      <c r="J290" s="31" t="str">
        <f>IF(Замеры!AD284=0," ",G290*2.55)</f>
        <v xml:space="preserve"> </v>
      </c>
      <c r="K290" s="29" t="str">
        <f>IF(Замеры!AD284=0," ",Замеры!AK284)</f>
        <v xml:space="preserve"> </v>
      </c>
      <c r="L290" s="29" t="str">
        <f>IF(Замеры!AD284=0," ",Замеры!AL284)</f>
        <v xml:space="preserve"> </v>
      </c>
      <c r="M290" s="29" t="str">
        <f>IF(Замеры!AD284=0," ",0.1)</f>
        <v xml:space="preserve"> </v>
      </c>
      <c r="N290" s="29" t="str">
        <f>IF(Замеры!AD284=0," ",Замеры!AD284)</f>
        <v xml:space="preserve"> </v>
      </c>
      <c r="O290" s="29" t="str">
        <f>Замеры!AE284</f>
        <v xml:space="preserve"> </v>
      </c>
      <c r="P290" s="29" t="str">
        <f>Замеры!AF284</f>
        <v xml:space="preserve"> </v>
      </c>
      <c r="Q290" s="29" t="str">
        <f>IF(Замеры!AD284=0," ","+")</f>
        <v xml:space="preserve"> </v>
      </c>
      <c r="R290" s="32">
        <f>Замеры!AC284</f>
        <v>0</v>
      </c>
      <c r="W290" s="33" t="e">
        <f t="shared" si="8"/>
        <v>#VALUE!</v>
      </c>
      <c r="X290" s="31" t="s">
        <v>72</v>
      </c>
      <c r="Y290" s="33" t="e">
        <f t="shared" si="9"/>
        <v>#VALUE!</v>
      </c>
      <c r="Z290" s="32"/>
    </row>
    <row r="291" spans="1:26" x14ac:dyDescent="0.3">
      <c r="A291" s="35">
        <f>IF(Замеры!B285=0, " ", Замеры!B285)</f>
        <v>282</v>
      </c>
      <c r="B291" s="37" t="str">
        <f>CONCATENATE(Замеры!D285,Замеры!F285)</f>
        <v>Группа от QF</v>
      </c>
      <c r="C291" s="35" t="str">
        <f>IF(Замеры!J285=0," ", Замеры!J285)</f>
        <v xml:space="preserve"> </v>
      </c>
      <c r="D291" s="29" t="str">
        <f>IF(Замеры!AD285=0, " ", Замеры!AB285)</f>
        <v xml:space="preserve"> </v>
      </c>
      <c r="E291" s="29" t="str">
        <f>CONCATENATE(Замеры!T285,Замеры!W285,Замеры!V285)</f>
        <v xml:space="preserve"> </v>
      </c>
      <c r="F291" s="30" t="str">
        <f>IF(Замеры!AD285=0," ","---")</f>
        <v xml:space="preserve"> </v>
      </c>
      <c r="G291" s="31" t="str">
        <f>IF(Замеры!AD285=0," ",Замеры!L285)</f>
        <v xml:space="preserve"> </v>
      </c>
      <c r="H291" s="31" t="str">
        <f>CONCATENATE(Замеры!AO285,Замеры!AE285,Замеры!AP285)</f>
        <v>0 0</v>
      </c>
      <c r="I291" s="29" t="str">
        <f>CONCATENATE(Замеры!AM285,Замеры!AE285,Замеры!AN285)</f>
        <v>0 0</v>
      </c>
      <c r="J291" s="31" t="str">
        <f>IF(Замеры!AD285=0," ",G291*2.55)</f>
        <v xml:space="preserve"> </v>
      </c>
      <c r="K291" s="29" t="str">
        <f>IF(Замеры!AD285=0," ",Замеры!AK285)</f>
        <v xml:space="preserve"> </v>
      </c>
      <c r="L291" s="29" t="str">
        <f>IF(Замеры!AD285=0," ",Замеры!AL285)</f>
        <v xml:space="preserve"> </v>
      </c>
      <c r="M291" s="29" t="str">
        <f>IF(Замеры!AD285=0," ",0.1)</f>
        <v xml:space="preserve"> </v>
      </c>
      <c r="N291" s="29" t="str">
        <f>IF(Замеры!AD285=0," ",Замеры!AD285)</f>
        <v xml:space="preserve"> </v>
      </c>
      <c r="O291" s="29" t="str">
        <f>Замеры!AE285</f>
        <v xml:space="preserve"> </v>
      </c>
      <c r="P291" s="29" t="str">
        <f>Замеры!AF285</f>
        <v xml:space="preserve"> </v>
      </c>
      <c r="Q291" s="29" t="str">
        <f>IF(Замеры!AD285=0," ","+")</f>
        <v xml:space="preserve"> </v>
      </c>
      <c r="R291" s="32">
        <f>Замеры!AC285</f>
        <v>0</v>
      </c>
      <c r="W291" s="33" t="e">
        <f t="shared" si="8"/>
        <v>#VALUE!</v>
      </c>
      <c r="X291" s="31" t="s">
        <v>72</v>
      </c>
      <c r="Y291" s="33" t="e">
        <f t="shared" si="9"/>
        <v>#VALUE!</v>
      </c>
      <c r="Z291" s="32"/>
    </row>
    <row r="292" spans="1:26" x14ac:dyDescent="0.3">
      <c r="A292" s="35">
        <f>IF(Замеры!B286=0, " ", Замеры!B286)</f>
        <v>283</v>
      </c>
      <c r="B292" s="37" t="str">
        <f>CONCATENATE(Замеры!D286,Замеры!F286)</f>
        <v>Группа от QF</v>
      </c>
      <c r="C292" s="35" t="str">
        <f>IF(Замеры!J286=0," ", Замеры!J286)</f>
        <v xml:space="preserve"> </v>
      </c>
      <c r="D292" s="29" t="str">
        <f>IF(Замеры!AD286=0, " ", Замеры!AB286)</f>
        <v xml:space="preserve"> </v>
      </c>
      <c r="E292" s="29" t="str">
        <f>CONCATENATE(Замеры!T286,Замеры!W286,Замеры!V286)</f>
        <v xml:space="preserve"> </v>
      </c>
      <c r="F292" s="30" t="str">
        <f>IF(Замеры!AD286=0," ","---")</f>
        <v xml:space="preserve"> </v>
      </c>
      <c r="G292" s="31" t="str">
        <f>IF(Замеры!AD286=0," ",Замеры!L286)</f>
        <v xml:space="preserve"> </v>
      </c>
      <c r="H292" s="31" t="str">
        <f>CONCATENATE(Замеры!AO286,Замеры!AE286,Замеры!AP286)</f>
        <v>0 0</v>
      </c>
      <c r="I292" s="29" t="str">
        <f>CONCATENATE(Замеры!AM286,Замеры!AE286,Замеры!AN286)</f>
        <v>0 0</v>
      </c>
      <c r="J292" s="31" t="str">
        <f>IF(Замеры!AD286=0," ",G292*2.55)</f>
        <v xml:space="preserve"> </v>
      </c>
      <c r="K292" s="29" t="str">
        <f>IF(Замеры!AD286=0," ",Замеры!AK286)</f>
        <v xml:space="preserve"> </v>
      </c>
      <c r="L292" s="29" t="str">
        <f>IF(Замеры!AD286=0," ",Замеры!AL286)</f>
        <v xml:space="preserve"> </v>
      </c>
      <c r="M292" s="29" t="str">
        <f>IF(Замеры!AD286=0," ",0.1)</f>
        <v xml:space="preserve"> </v>
      </c>
      <c r="N292" s="29" t="str">
        <f>IF(Замеры!AD286=0," ",Замеры!AD286)</f>
        <v xml:space="preserve"> </v>
      </c>
      <c r="O292" s="29" t="str">
        <f>Замеры!AE286</f>
        <v xml:space="preserve"> </v>
      </c>
      <c r="P292" s="29" t="str">
        <f>Замеры!AF286</f>
        <v xml:space="preserve"> </v>
      </c>
      <c r="Q292" s="29" t="str">
        <f>IF(Замеры!AD286=0," ","+")</f>
        <v xml:space="preserve"> </v>
      </c>
      <c r="R292" s="32">
        <f>Замеры!AC286</f>
        <v>0</v>
      </c>
      <c r="W292" s="33" t="e">
        <f t="shared" si="8"/>
        <v>#VALUE!</v>
      </c>
      <c r="X292" s="31" t="s">
        <v>72</v>
      </c>
      <c r="Y292" s="33" t="e">
        <f t="shared" si="9"/>
        <v>#VALUE!</v>
      </c>
      <c r="Z292" s="32"/>
    </row>
    <row r="293" spans="1:26" x14ac:dyDescent="0.3">
      <c r="A293" s="35">
        <f>IF(Замеры!B287=0, " ", Замеры!B287)</f>
        <v>284</v>
      </c>
      <c r="B293" s="37" t="str">
        <f>CONCATENATE(Замеры!D287,Замеры!F287)</f>
        <v>Группа от QF</v>
      </c>
      <c r="C293" s="35" t="str">
        <f>IF(Замеры!J287=0," ", Замеры!J287)</f>
        <v xml:space="preserve"> </v>
      </c>
      <c r="D293" s="29" t="str">
        <f>IF(Замеры!AD287=0, " ", Замеры!AB287)</f>
        <v xml:space="preserve"> </v>
      </c>
      <c r="E293" s="29" t="str">
        <f>CONCATENATE(Замеры!T287,Замеры!W287,Замеры!V287)</f>
        <v xml:space="preserve"> </v>
      </c>
      <c r="F293" s="30" t="str">
        <f>IF(Замеры!AD287=0," ","---")</f>
        <v xml:space="preserve"> </v>
      </c>
      <c r="G293" s="31" t="str">
        <f>IF(Замеры!AD287=0," ",Замеры!L287)</f>
        <v xml:space="preserve"> </v>
      </c>
      <c r="H293" s="31" t="str">
        <f>CONCATENATE(Замеры!AO287,Замеры!AE287,Замеры!AP287)</f>
        <v>0 0</v>
      </c>
      <c r="I293" s="29" t="str">
        <f>CONCATENATE(Замеры!AM287,Замеры!AE287,Замеры!AN287)</f>
        <v>0 0</v>
      </c>
      <c r="J293" s="31" t="str">
        <f>IF(Замеры!AD287=0," ",G293*2.55)</f>
        <v xml:space="preserve"> </v>
      </c>
      <c r="K293" s="29" t="str">
        <f>IF(Замеры!AD287=0," ",Замеры!AK287)</f>
        <v xml:space="preserve"> </v>
      </c>
      <c r="L293" s="29" t="str">
        <f>IF(Замеры!AD287=0," ",Замеры!AL287)</f>
        <v xml:space="preserve"> </v>
      </c>
      <c r="M293" s="29" t="str">
        <f>IF(Замеры!AD287=0," ",0.1)</f>
        <v xml:space="preserve"> </v>
      </c>
      <c r="N293" s="29" t="str">
        <f>IF(Замеры!AD287=0," ",Замеры!AD287)</f>
        <v xml:space="preserve"> </v>
      </c>
      <c r="O293" s="29" t="str">
        <f>Замеры!AE287</f>
        <v xml:space="preserve"> </v>
      </c>
      <c r="P293" s="29" t="str">
        <f>Замеры!AF287</f>
        <v xml:space="preserve"> </v>
      </c>
      <c r="Q293" s="29" t="str">
        <f>IF(Замеры!AD287=0," ","+")</f>
        <v xml:space="preserve"> </v>
      </c>
      <c r="R293" s="32">
        <f>Замеры!AC287</f>
        <v>0</v>
      </c>
      <c r="W293" s="33" t="e">
        <f t="shared" si="8"/>
        <v>#VALUE!</v>
      </c>
      <c r="X293" s="31" t="s">
        <v>72</v>
      </c>
      <c r="Y293" s="33" t="e">
        <f t="shared" si="9"/>
        <v>#VALUE!</v>
      </c>
      <c r="Z293" s="32"/>
    </row>
    <row r="294" spans="1:26" x14ac:dyDescent="0.3">
      <c r="A294" s="35">
        <f>IF(Замеры!B288=0, " ", Замеры!B288)</f>
        <v>285</v>
      </c>
      <c r="B294" s="37" t="str">
        <f>CONCATENATE(Замеры!D288,Замеры!F288)</f>
        <v>Группа от QF</v>
      </c>
      <c r="C294" s="35" t="str">
        <f>IF(Замеры!J288=0," ", Замеры!J288)</f>
        <v xml:space="preserve"> </v>
      </c>
      <c r="D294" s="29" t="str">
        <f>IF(Замеры!AD288=0, " ", Замеры!AB288)</f>
        <v xml:space="preserve"> </v>
      </c>
      <c r="E294" s="29" t="str">
        <f>CONCATENATE(Замеры!T288,Замеры!W288,Замеры!V288)</f>
        <v xml:space="preserve"> </v>
      </c>
      <c r="F294" s="30" t="str">
        <f>IF(Замеры!AD288=0," ","---")</f>
        <v xml:space="preserve"> </v>
      </c>
      <c r="G294" s="31" t="str">
        <f>IF(Замеры!AD288=0," ",Замеры!L288)</f>
        <v xml:space="preserve"> </v>
      </c>
      <c r="H294" s="31" t="str">
        <f>CONCATENATE(Замеры!AO288,Замеры!AE288,Замеры!AP288)</f>
        <v>0 0</v>
      </c>
      <c r="I294" s="29" t="str">
        <f>CONCATENATE(Замеры!AM288,Замеры!AE288,Замеры!AN288)</f>
        <v>0 0</v>
      </c>
      <c r="J294" s="31" t="str">
        <f>IF(Замеры!AD288=0," ",G294*2.55)</f>
        <v xml:space="preserve"> </v>
      </c>
      <c r="K294" s="29" t="str">
        <f>IF(Замеры!AD288=0," ",Замеры!AK288)</f>
        <v xml:space="preserve"> </v>
      </c>
      <c r="L294" s="29" t="str">
        <f>IF(Замеры!AD288=0," ",Замеры!AL288)</f>
        <v xml:space="preserve"> </v>
      </c>
      <c r="M294" s="29" t="str">
        <f>IF(Замеры!AD288=0," ",0.1)</f>
        <v xml:space="preserve"> </v>
      </c>
      <c r="N294" s="29" t="str">
        <f>IF(Замеры!AD288=0," ",Замеры!AD288)</f>
        <v xml:space="preserve"> </v>
      </c>
      <c r="O294" s="29" t="str">
        <f>Замеры!AE288</f>
        <v xml:space="preserve"> </v>
      </c>
      <c r="P294" s="29" t="str">
        <f>Замеры!AF288</f>
        <v xml:space="preserve"> </v>
      </c>
      <c r="Q294" s="29" t="str">
        <f>IF(Замеры!AD288=0," ","+")</f>
        <v xml:space="preserve"> </v>
      </c>
      <c r="R294" s="32">
        <f>Замеры!AC288</f>
        <v>0</v>
      </c>
      <c r="W294" s="33" t="e">
        <f t="shared" si="8"/>
        <v>#VALUE!</v>
      </c>
      <c r="X294" s="31" t="s">
        <v>72</v>
      </c>
      <c r="Y294" s="33" t="e">
        <f t="shared" si="9"/>
        <v>#VALUE!</v>
      </c>
      <c r="Z294" s="32"/>
    </row>
    <row r="295" spans="1:26" x14ac:dyDescent="0.3">
      <c r="A295" s="35">
        <f>IF(Замеры!B289=0, " ", Замеры!B289)</f>
        <v>286</v>
      </c>
      <c r="B295" s="37" t="str">
        <f>CONCATENATE(Замеры!D289,Замеры!F289)</f>
        <v>Группа от QF</v>
      </c>
      <c r="C295" s="35" t="str">
        <f>IF(Замеры!J289=0," ", Замеры!J289)</f>
        <v xml:space="preserve"> </v>
      </c>
      <c r="D295" s="29" t="str">
        <f>IF(Замеры!AD289=0, " ", Замеры!AB289)</f>
        <v xml:space="preserve"> </v>
      </c>
      <c r="E295" s="29" t="str">
        <f>CONCATENATE(Замеры!T289,Замеры!W289,Замеры!V289)</f>
        <v xml:space="preserve"> </v>
      </c>
      <c r="F295" s="30" t="str">
        <f>IF(Замеры!AD289=0," ","---")</f>
        <v xml:space="preserve"> </v>
      </c>
      <c r="G295" s="31" t="str">
        <f>IF(Замеры!AD289=0," ",Замеры!L289)</f>
        <v xml:space="preserve"> </v>
      </c>
      <c r="H295" s="31" t="str">
        <f>CONCATENATE(Замеры!AO289,Замеры!AE289,Замеры!AP289)</f>
        <v>0 0</v>
      </c>
      <c r="I295" s="29" t="str">
        <f>CONCATENATE(Замеры!AM289,Замеры!AE289,Замеры!AN289)</f>
        <v>0 0</v>
      </c>
      <c r="J295" s="31" t="str">
        <f>IF(Замеры!AD289=0," ",G295*2.55)</f>
        <v xml:space="preserve"> </v>
      </c>
      <c r="K295" s="29" t="str">
        <f>IF(Замеры!AD289=0," ",Замеры!AK289)</f>
        <v xml:space="preserve"> </v>
      </c>
      <c r="L295" s="29" t="str">
        <f>IF(Замеры!AD289=0," ",Замеры!AL289)</f>
        <v xml:space="preserve"> </v>
      </c>
      <c r="M295" s="29" t="str">
        <f>IF(Замеры!AD289=0," ",0.1)</f>
        <v xml:space="preserve"> </v>
      </c>
      <c r="N295" s="29" t="str">
        <f>IF(Замеры!AD289=0," ",Замеры!AD289)</f>
        <v xml:space="preserve"> </v>
      </c>
      <c r="O295" s="29" t="str">
        <f>Замеры!AE289</f>
        <v xml:space="preserve"> </v>
      </c>
      <c r="P295" s="29" t="str">
        <f>Замеры!AF289</f>
        <v xml:space="preserve"> </v>
      </c>
      <c r="Q295" s="29" t="str">
        <f>IF(Замеры!AD289=0," ","+")</f>
        <v xml:space="preserve"> </v>
      </c>
      <c r="R295" s="32">
        <f>Замеры!AC289</f>
        <v>0</v>
      </c>
      <c r="W295" s="33" t="e">
        <f t="shared" si="8"/>
        <v>#VALUE!</v>
      </c>
      <c r="X295" s="31" t="s">
        <v>72</v>
      </c>
      <c r="Y295" s="33" t="e">
        <f t="shared" si="9"/>
        <v>#VALUE!</v>
      </c>
      <c r="Z295" s="32"/>
    </row>
    <row r="296" spans="1:26" x14ac:dyDescent="0.3">
      <c r="A296" s="35">
        <f>IF(Замеры!B290=0, " ", Замеры!B290)</f>
        <v>287</v>
      </c>
      <c r="B296" s="37" t="str">
        <f>CONCATENATE(Замеры!D290,Замеры!F290)</f>
        <v>Группа от QF</v>
      </c>
      <c r="C296" s="35" t="str">
        <f>IF(Замеры!J290=0," ", Замеры!J290)</f>
        <v xml:space="preserve"> </v>
      </c>
      <c r="D296" s="29" t="str">
        <f>IF(Замеры!AD290=0, " ", Замеры!AB290)</f>
        <v xml:space="preserve"> </v>
      </c>
      <c r="E296" s="29" t="str">
        <f>CONCATENATE(Замеры!T290,Замеры!W290,Замеры!V290)</f>
        <v xml:space="preserve"> </v>
      </c>
      <c r="F296" s="30" t="str">
        <f>IF(Замеры!AD290=0," ","---")</f>
        <v xml:space="preserve"> </v>
      </c>
      <c r="G296" s="31" t="str">
        <f>IF(Замеры!AD290=0," ",Замеры!L290)</f>
        <v xml:space="preserve"> </v>
      </c>
      <c r="H296" s="31" t="str">
        <f>CONCATENATE(Замеры!AO290,Замеры!AE290,Замеры!AP290)</f>
        <v>0 0</v>
      </c>
      <c r="I296" s="29" t="str">
        <f>CONCATENATE(Замеры!AM290,Замеры!AE290,Замеры!AN290)</f>
        <v>0 0</v>
      </c>
      <c r="J296" s="31" t="str">
        <f>IF(Замеры!AD290=0," ",G296*2.55)</f>
        <v xml:space="preserve"> </v>
      </c>
      <c r="K296" s="29" t="str">
        <f>IF(Замеры!AD290=0," ",Замеры!AK290)</f>
        <v xml:space="preserve"> </v>
      </c>
      <c r="L296" s="29" t="str">
        <f>IF(Замеры!AD290=0," ",Замеры!AL290)</f>
        <v xml:space="preserve"> </v>
      </c>
      <c r="M296" s="29" t="str">
        <f>IF(Замеры!AD290=0," ",0.1)</f>
        <v xml:space="preserve"> </v>
      </c>
      <c r="N296" s="29" t="str">
        <f>IF(Замеры!AD290=0," ",Замеры!AD290)</f>
        <v xml:space="preserve"> </v>
      </c>
      <c r="O296" s="29" t="str">
        <f>Замеры!AE290</f>
        <v xml:space="preserve"> </v>
      </c>
      <c r="P296" s="29" t="str">
        <f>Замеры!AF290</f>
        <v xml:space="preserve"> </v>
      </c>
      <c r="Q296" s="29" t="str">
        <f>IF(Замеры!AD290=0," ","+")</f>
        <v xml:space="preserve"> </v>
      </c>
      <c r="R296" s="32">
        <f>Замеры!AC290</f>
        <v>0</v>
      </c>
      <c r="W296" s="33" t="e">
        <f t="shared" si="8"/>
        <v>#VALUE!</v>
      </c>
      <c r="X296" s="31" t="s">
        <v>72</v>
      </c>
      <c r="Y296" s="33" t="e">
        <f t="shared" si="9"/>
        <v>#VALUE!</v>
      </c>
      <c r="Z296" s="32"/>
    </row>
    <row r="297" spans="1:26" x14ac:dyDescent="0.3">
      <c r="A297" s="35">
        <f>IF(Замеры!B291=0, " ", Замеры!B291)</f>
        <v>288</v>
      </c>
      <c r="B297" s="37" t="str">
        <f>CONCATENATE(Замеры!D291,Замеры!F291)</f>
        <v>Группа от QF</v>
      </c>
      <c r="C297" s="35" t="str">
        <f>IF(Замеры!J291=0," ", Замеры!J291)</f>
        <v xml:space="preserve"> </v>
      </c>
      <c r="D297" s="29" t="str">
        <f>IF(Замеры!AD291=0, " ", Замеры!AB291)</f>
        <v xml:space="preserve"> </v>
      </c>
      <c r="E297" s="29" t="str">
        <f>CONCATENATE(Замеры!T291,Замеры!W291,Замеры!V291)</f>
        <v xml:space="preserve"> </v>
      </c>
      <c r="F297" s="30" t="str">
        <f>IF(Замеры!AD291=0," ","---")</f>
        <v xml:space="preserve"> </v>
      </c>
      <c r="G297" s="31" t="str">
        <f>IF(Замеры!AD291=0," ",Замеры!L291)</f>
        <v xml:space="preserve"> </v>
      </c>
      <c r="H297" s="31" t="str">
        <f>CONCATENATE(Замеры!AO291,Замеры!AE291,Замеры!AP291)</f>
        <v>0 0</v>
      </c>
      <c r="I297" s="29" t="str">
        <f>CONCATENATE(Замеры!AM291,Замеры!AE291,Замеры!AN291)</f>
        <v>0 0</v>
      </c>
      <c r="J297" s="31" t="str">
        <f>IF(Замеры!AD291=0," ",G297*2.55)</f>
        <v xml:space="preserve"> </v>
      </c>
      <c r="K297" s="29" t="str">
        <f>IF(Замеры!AD291=0," ",Замеры!AK291)</f>
        <v xml:space="preserve"> </v>
      </c>
      <c r="L297" s="29" t="str">
        <f>IF(Замеры!AD291=0," ",Замеры!AL291)</f>
        <v xml:space="preserve"> </v>
      </c>
      <c r="M297" s="29" t="str">
        <f>IF(Замеры!AD291=0," ",0.1)</f>
        <v xml:space="preserve"> </v>
      </c>
      <c r="N297" s="29" t="str">
        <f>IF(Замеры!AD291=0," ",Замеры!AD291)</f>
        <v xml:space="preserve"> </v>
      </c>
      <c r="O297" s="29" t="str">
        <f>Замеры!AE291</f>
        <v xml:space="preserve"> </v>
      </c>
      <c r="P297" s="29" t="str">
        <f>Замеры!AF291</f>
        <v xml:space="preserve"> </v>
      </c>
      <c r="Q297" s="29" t="str">
        <f>IF(Замеры!AD291=0," ","+")</f>
        <v xml:space="preserve"> </v>
      </c>
      <c r="R297" s="32">
        <f>Замеры!AC291</f>
        <v>0</v>
      </c>
      <c r="W297" s="33" t="e">
        <f t="shared" si="8"/>
        <v>#VALUE!</v>
      </c>
      <c r="X297" s="31" t="s">
        <v>72</v>
      </c>
      <c r="Y297" s="33" t="e">
        <f t="shared" si="9"/>
        <v>#VALUE!</v>
      </c>
      <c r="Z297" s="32"/>
    </row>
    <row r="298" spans="1:26" x14ac:dyDescent="0.3">
      <c r="A298" s="35">
        <f>IF(Замеры!B292=0, " ", Замеры!B292)</f>
        <v>289</v>
      </c>
      <c r="B298" s="37" t="str">
        <f>CONCATENATE(Замеры!D292,Замеры!F292)</f>
        <v>Группа от QF</v>
      </c>
      <c r="C298" s="35" t="str">
        <f>IF(Замеры!J292=0," ", Замеры!J292)</f>
        <v xml:space="preserve"> </v>
      </c>
      <c r="D298" s="29" t="str">
        <f>IF(Замеры!AD292=0, " ", Замеры!AB292)</f>
        <v xml:space="preserve"> </v>
      </c>
      <c r="E298" s="29" t="str">
        <f>CONCATENATE(Замеры!T292,Замеры!W292,Замеры!V292)</f>
        <v xml:space="preserve"> </v>
      </c>
      <c r="F298" s="30" t="str">
        <f>IF(Замеры!AD292=0," ","---")</f>
        <v xml:space="preserve"> </v>
      </c>
      <c r="G298" s="31" t="str">
        <f>IF(Замеры!AD292=0," ",Замеры!L292)</f>
        <v xml:space="preserve"> </v>
      </c>
      <c r="H298" s="31" t="str">
        <f>CONCATENATE(Замеры!AO292,Замеры!AE292,Замеры!AP292)</f>
        <v>0 0</v>
      </c>
      <c r="I298" s="29" t="str">
        <f>CONCATENATE(Замеры!AM292,Замеры!AE292,Замеры!AN292)</f>
        <v>0 0</v>
      </c>
      <c r="J298" s="31" t="str">
        <f>IF(Замеры!AD292=0," ",G298*2.55)</f>
        <v xml:space="preserve"> </v>
      </c>
      <c r="K298" s="29" t="str">
        <f>IF(Замеры!AD292=0," ",Замеры!AK292)</f>
        <v xml:space="preserve"> </v>
      </c>
      <c r="L298" s="29" t="str">
        <f>IF(Замеры!AD292=0," ",Замеры!AL292)</f>
        <v xml:space="preserve"> </v>
      </c>
      <c r="M298" s="29" t="str">
        <f>IF(Замеры!AD292=0," ",0.1)</f>
        <v xml:space="preserve"> </v>
      </c>
      <c r="N298" s="29" t="str">
        <f>IF(Замеры!AD292=0," ",Замеры!AD292)</f>
        <v xml:space="preserve"> </v>
      </c>
      <c r="O298" s="29" t="str">
        <f>Замеры!AE292</f>
        <v xml:space="preserve"> </v>
      </c>
      <c r="P298" s="29" t="str">
        <f>Замеры!AF292</f>
        <v xml:space="preserve"> </v>
      </c>
      <c r="Q298" s="29" t="str">
        <f>IF(Замеры!AD292=0," ","+")</f>
        <v xml:space="preserve"> </v>
      </c>
      <c r="R298" s="32">
        <f>Замеры!AC292</f>
        <v>0</v>
      </c>
      <c r="W298" s="33" t="e">
        <f t="shared" si="8"/>
        <v>#VALUE!</v>
      </c>
      <c r="X298" s="31" t="s">
        <v>72</v>
      </c>
      <c r="Y298" s="33" t="e">
        <f t="shared" si="9"/>
        <v>#VALUE!</v>
      </c>
      <c r="Z298" s="32"/>
    </row>
    <row r="299" spans="1:26" x14ac:dyDescent="0.3">
      <c r="A299" s="35">
        <f>IF(Замеры!B293=0, " ", Замеры!B293)</f>
        <v>290</v>
      </c>
      <c r="B299" s="37" t="str">
        <f>CONCATENATE(Замеры!D293,Замеры!F293)</f>
        <v>Группа от QF</v>
      </c>
      <c r="C299" s="35" t="str">
        <f>IF(Замеры!J293=0," ", Замеры!J293)</f>
        <v xml:space="preserve"> </v>
      </c>
      <c r="D299" s="29" t="str">
        <f>IF(Замеры!AD293=0, " ", Замеры!AB293)</f>
        <v xml:space="preserve"> </v>
      </c>
      <c r="E299" s="29" t="str">
        <f>CONCATENATE(Замеры!T293,Замеры!W293,Замеры!V293)</f>
        <v xml:space="preserve"> </v>
      </c>
      <c r="F299" s="30" t="str">
        <f>IF(Замеры!AD293=0," ","---")</f>
        <v xml:space="preserve"> </v>
      </c>
      <c r="G299" s="31" t="str">
        <f>IF(Замеры!AD293=0," ",Замеры!L293)</f>
        <v xml:space="preserve"> </v>
      </c>
      <c r="H299" s="31" t="str">
        <f>CONCATENATE(Замеры!AO293,Замеры!AE293,Замеры!AP293)</f>
        <v>0 0</v>
      </c>
      <c r="I299" s="29" t="str">
        <f>CONCATENATE(Замеры!AM293,Замеры!AE293,Замеры!AN293)</f>
        <v>0 0</v>
      </c>
      <c r="J299" s="31" t="str">
        <f>IF(Замеры!AD293=0," ",G299*2.55)</f>
        <v xml:space="preserve"> </v>
      </c>
      <c r="K299" s="29" t="str">
        <f>IF(Замеры!AD293=0," ",Замеры!AK293)</f>
        <v xml:space="preserve"> </v>
      </c>
      <c r="L299" s="29" t="str">
        <f>IF(Замеры!AD293=0," ",Замеры!AL293)</f>
        <v xml:space="preserve"> </v>
      </c>
      <c r="M299" s="29" t="str">
        <f>IF(Замеры!AD293=0," ",0.1)</f>
        <v xml:space="preserve"> </v>
      </c>
      <c r="N299" s="29" t="str">
        <f>IF(Замеры!AD293=0," ",Замеры!AD293)</f>
        <v xml:space="preserve"> </v>
      </c>
      <c r="O299" s="29" t="str">
        <f>Замеры!AE293</f>
        <v xml:space="preserve"> </v>
      </c>
      <c r="P299" s="29" t="str">
        <f>Замеры!AF293</f>
        <v xml:space="preserve"> </v>
      </c>
      <c r="Q299" s="29" t="str">
        <f>IF(Замеры!AD293=0," ","+")</f>
        <v xml:space="preserve"> </v>
      </c>
      <c r="R299" s="32">
        <f>Замеры!AC293</f>
        <v>0</v>
      </c>
      <c r="W299" s="33" t="e">
        <f t="shared" si="8"/>
        <v>#VALUE!</v>
      </c>
      <c r="X299" s="31" t="s">
        <v>72</v>
      </c>
      <c r="Y299" s="33" t="e">
        <f t="shared" si="9"/>
        <v>#VALUE!</v>
      </c>
      <c r="Z299" s="32"/>
    </row>
    <row r="300" spans="1:26" x14ac:dyDescent="0.3">
      <c r="A300" s="35">
        <f>IF(Замеры!B294=0, " ", Замеры!B294)</f>
        <v>291</v>
      </c>
      <c r="B300" s="37" t="str">
        <f>CONCATENATE(Замеры!D294,Замеры!F294)</f>
        <v>Группа от QF</v>
      </c>
      <c r="C300" s="35" t="str">
        <f>IF(Замеры!J294=0," ", Замеры!J294)</f>
        <v xml:space="preserve"> </v>
      </c>
      <c r="D300" s="29" t="str">
        <f>IF(Замеры!AD294=0, " ", Замеры!AB294)</f>
        <v xml:space="preserve"> </v>
      </c>
      <c r="E300" s="29" t="str">
        <f>CONCATENATE(Замеры!T294,Замеры!W294,Замеры!V294)</f>
        <v xml:space="preserve"> </v>
      </c>
      <c r="F300" s="30" t="str">
        <f>IF(Замеры!AD294=0," ","---")</f>
        <v xml:space="preserve"> </v>
      </c>
      <c r="G300" s="31" t="str">
        <f>IF(Замеры!AD294=0," ",Замеры!L294)</f>
        <v xml:space="preserve"> </v>
      </c>
      <c r="H300" s="31" t="str">
        <f>CONCATENATE(Замеры!AO294,Замеры!AE294,Замеры!AP294)</f>
        <v>0 0</v>
      </c>
      <c r="I300" s="29" t="str">
        <f>CONCATENATE(Замеры!AM294,Замеры!AE294,Замеры!AN294)</f>
        <v>0 0</v>
      </c>
      <c r="J300" s="31" t="str">
        <f>IF(Замеры!AD294=0," ",G300*2.55)</f>
        <v xml:space="preserve"> </v>
      </c>
      <c r="K300" s="29" t="str">
        <f>IF(Замеры!AD294=0," ",Замеры!AK294)</f>
        <v xml:space="preserve"> </v>
      </c>
      <c r="L300" s="29" t="str">
        <f>IF(Замеры!AD294=0," ",Замеры!AL294)</f>
        <v xml:space="preserve"> </v>
      </c>
      <c r="M300" s="29" t="str">
        <f>IF(Замеры!AD294=0," ",0.1)</f>
        <v xml:space="preserve"> </v>
      </c>
      <c r="N300" s="29" t="str">
        <f>IF(Замеры!AD294=0," ",Замеры!AD294)</f>
        <v xml:space="preserve"> </v>
      </c>
      <c r="O300" s="29" t="str">
        <f>Замеры!AE294</f>
        <v xml:space="preserve"> </v>
      </c>
      <c r="P300" s="29" t="str">
        <f>Замеры!AF294</f>
        <v xml:space="preserve"> </v>
      </c>
      <c r="Q300" s="29" t="str">
        <f>IF(Замеры!AD294=0," ","+")</f>
        <v xml:space="preserve"> </v>
      </c>
      <c r="R300" s="32">
        <f>Замеры!AC294</f>
        <v>0</v>
      </c>
      <c r="W300" s="33" t="e">
        <f t="shared" si="8"/>
        <v>#VALUE!</v>
      </c>
      <c r="X300" s="31" t="s">
        <v>72</v>
      </c>
      <c r="Y300" s="33" t="e">
        <f t="shared" si="9"/>
        <v>#VALUE!</v>
      </c>
      <c r="Z300" s="32"/>
    </row>
    <row r="301" spans="1:26" x14ac:dyDescent="0.3">
      <c r="A301" s="35">
        <f>IF(Замеры!B295=0, " ", Замеры!B295)</f>
        <v>292</v>
      </c>
      <c r="B301" s="37" t="str">
        <f>CONCATENATE(Замеры!D295,Замеры!F295)</f>
        <v>Группа от QF</v>
      </c>
      <c r="C301" s="35" t="str">
        <f>IF(Замеры!J295=0," ", Замеры!J295)</f>
        <v xml:space="preserve"> </v>
      </c>
      <c r="D301" s="29" t="str">
        <f>IF(Замеры!AD295=0, " ", Замеры!AB295)</f>
        <v xml:space="preserve"> </v>
      </c>
      <c r="E301" s="29" t="str">
        <f>CONCATENATE(Замеры!T295,Замеры!W295,Замеры!V295)</f>
        <v xml:space="preserve"> </v>
      </c>
      <c r="F301" s="30" t="str">
        <f>IF(Замеры!AD295=0," ","---")</f>
        <v xml:space="preserve"> </v>
      </c>
      <c r="G301" s="31" t="str">
        <f>IF(Замеры!AD295=0," ",Замеры!L295)</f>
        <v xml:space="preserve"> </v>
      </c>
      <c r="H301" s="31" t="str">
        <f>CONCATENATE(Замеры!AO295,Замеры!AE295,Замеры!AP295)</f>
        <v>0 0</v>
      </c>
      <c r="I301" s="29" t="str">
        <f>CONCATENATE(Замеры!AM295,Замеры!AE295,Замеры!AN295)</f>
        <v>0 0</v>
      </c>
      <c r="J301" s="31" t="str">
        <f>IF(Замеры!AD295=0," ",G301*2.55)</f>
        <v xml:space="preserve"> </v>
      </c>
      <c r="K301" s="29" t="str">
        <f>IF(Замеры!AD295=0," ",Замеры!AK295)</f>
        <v xml:space="preserve"> </v>
      </c>
      <c r="L301" s="29" t="str">
        <f>IF(Замеры!AD295=0," ",Замеры!AL295)</f>
        <v xml:space="preserve"> </v>
      </c>
      <c r="M301" s="29" t="str">
        <f>IF(Замеры!AD295=0," ",0.1)</f>
        <v xml:space="preserve"> </v>
      </c>
      <c r="N301" s="29" t="str">
        <f>IF(Замеры!AD295=0," ",Замеры!AD295)</f>
        <v xml:space="preserve"> </v>
      </c>
      <c r="O301" s="29" t="str">
        <f>Замеры!AE295</f>
        <v xml:space="preserve"> </v>
      </c>
      <c r="P301" s="29" t="str">
        <f>Замеры!AF295</f>
        <v xml:space="preserve"> </v>
      </c>
      <c r="Q301" s="29" t="str">
        <f>IF(Замеры!AD295=0," ","+")</f>
        <v xml:space="preserve"> </v>
      </c>
      <c r="R301" s="32">
        <f>Замеры!AC295</f>
        <v>0</v>
      </c>
      <c r="W301" s="33" t="e">
        <f t="shared" si="8"/>
        <v>#VALUE!</v>
      </c>
      <c r="X301" s="31" t="s">
        <v>72</v>
      </c>
      <c r="Y301" s="33" t="e">
        <f t="shared" si="9"/>
        <v>#VALUE!</v>
      </c>
      <c r="Z301" s="32"/>
    </row>
    <row r="302" spans="1:26" x14ac:dyDescent="0.3">
      <c r="A302" s="35">
        <f>IF(Замеры!B296=0, " ", Замеры!B296)</f>
        <v>293</v>
      </c>
      <c r="B302" s="37" t="str">
        <f>CONCATENATE(Замеры!D296,Замеры!F296)</f>
        <v>Группа от QF</v>
      </c>
      <c r="C302" s="35" t="str">
        <f>IF(Замеры!J296=0," ", Замеры!J296)</f>
        <v xml:space="preserve"> </v>
      </c>
      <c r="D302" s="29" t="str">
        <f>IF(Замеры!AD296=0, " ", Замеры!AB296)</f>
        <v xml:space="preserve"> </v>
      </c>
      <c r="E302" s="29" t="str">
        <f>CONCATENATE(Замеры!T296,Замеры!W296,Замеры!V296)</f>
        <v xml:space="preserve"> </v>
      </c>
      <c r="F302" s="30" t="str">
        <f>IF(Замеры!AD296=0," ","---")</f>
        <v xml:space="preserve"> </v>
      </c>
      <c r="G302" s="31" t="str">
        <f>IF(Замеры!AD296=0," ",Замеры!L296)</f>
        <v xml:space="preserve"> </v>
      </c>
      <c r="H302" s="31" t="str">
        <f>CONCATENATE(Замеры!AO296,Замеры!AE296,Замеры!AP296)</f>
        <v>0 0</v>
      </c>
      <c r="I302" s="29" t="str">
        <f>CONCATENATE(Замеры!AM296,Замеры!AE296,Замеры!AN296)</f>
        <v>0 0</v>
      </c>
      <c r="J302" s="31" t="str">
        <f>IF(Замеры!AD296=0," ",G302*2.55)</f>
        <v xml:space="preserve"> </v>
      </c>
      <c r="K302" s="29" t="str">
        <f>IF(Замеры!AD296=0," ",Замеры!AK296)</f>
        <v xml:space="preserve"> </v>
      </c>
      <c r="L302" s="29" t="str">
        <f>IF(Замеры!AD296=0," ",Замеры!AL296)</f>
        <v xml:space="preserve"> </v>
      </c>
      <c r="M302" s="29" t="str">
        <f>IF(Замеры!AD296=0," ",0.1)</f>
        <v xml:space="preserve"> </v>
      </c>
      <c r="N302" s="29" t="str">
        <f>IF(Замеры!AD296=0," ",Замеры!AD296)</f>
        <v xml:space="preserve"> </v>
      </c>
      <c r="O302" s="29" t="str">
        <f>Замеры!AE296</f>
        <v xml:space="preserve"> </v>
      </c>
      <c r="P302" s="29" t="str">
        <f>Замеры!AF296</f>
        <v xml:space="preserve"> </v>
      </c>
      <c r="Q302" s="29" t="str">
        <f>IF(Замеры!AD296=0," ","+")</f>
        <v xml:space="preserve"> </v>
      </c>
      <c r="R302" s="32">
        <f>Замеры!AC296</f>
        <v>0</v>
      </c>
      <c r="W302" s="33" t="e">
        <f t="shared" si="8"/>
        <v>#VALUE!</v>
      </c>
      <c r="X302" s="31" t="s">
        <v>72</v>
      </c>
      <c r="Y302" s="33" t="e">
        <f t="shared" si="9"/>
        <v>#VALUE!</v>
      </c>
      <c r="Z302" s="32"/>
    </row>
    <row r="303" spans="1:26" x14ac:dyDescent="0.3">
      <c r="A303" s="35">
        <f>IF(Замеры!B297=0, " ", Замеры!B297)</f>
        <v>294</v>
      </c>
      <c r="B303" s="37" t="str">
        <f>CONCATENATE(Замеры!D297,Замеры!F297)</f>
        <v>Группа от QF</v>
      </c>
      <c r="C303" s="35" t="str">
        <f>IF(Замеры!J297=0," ", Замеры!J297)</f>
        <v xml:space="preserve"> </v>
      </c>
      <c r="D303" s="29" t="str">
        <f>IF(Замеры!AD297=0, " ", Замеры!AB297)</f>
        <v xml:space="preserve"> </v>
      </c>
      <c r="E303" s="29" t="str">
        <f>CONCATENATE(Замеры!T297,Замеры!W297,Замеры!V297)</f>
        <v xml:space="preserve"> </v>
      </c>
      <c r="F303" s="30" t="str">
        <f>IF(Замеры!AD297=0," ","---")</f>
        <v xml:space="preserve"> </v>
      </c>
      <c r="G303" s="31" t="str">
        <f>IF(Замеры!AD297=0," ",Замеры!L297)</f>
        <v xml:space="preserve"> </v>
      </c>
      <c r="H303" s="31" t="str">
        <f>CONCATENATE(Замеры!AO297,Замеры!AE297,Замеры!AP297)</f>
        <v>0 0</v>
      </c>
      <c r="I303" s="29" t="str">
        <f>CONCATENATE(Замеры!AM297,Замеры!AE297,Замеры!AN297)</f>
        <v>0 0</v>
      </c>
      <c r="J303" s="31" t="str">
        <f>IF(Замеры!AD297=0," ",G303*2.55)</f>
        <v xml:space="preserve"> </v>
      </c>
      <c r="K303" s="29" t="str">
        <f>IF(Замеры!AD297=0," ",Замеры!AK297)</f>
        <v xml:space="preserve"> </v>
      </c>
      <c r="L303" s="29" t="str">
        <f>IF(Замеры!AD297=0," ",Замеры!AL297)</f>
        <v xml:space="preserve"> </v>
      </c>
      <c r="M303" s="29" t="str">
        <f>IF(Замеры!AD297=0," ",0.1)</f>
        <v xml:space="preserve"> </v>
      </c>
      <c r="N303" s="29" t="str">
        <f>IF(Замеры!AD297=0," ",Замеры!AD297)</f>
        <v xml:space="preserve"> </v>
      </c>
      <c r="O303" s="29" t="str">
        <f>Замеры!AE297</f>
        <v xml:space="preserve"> </v>
      </c>
      <c r="P303" s="29" t="str">
        <f>Замеры!AF297</f>
        <v xml:space="preserve"> </v>
      </c>
      <c r="Q303" s="29" t="str">
        <f>IF(Замеры!AD297=0," ","+")</f>
        <v xml:space="preserve"> </v>
      </c>
      <c r="R303" s="32">
        <f>Замеры!AC297</f>
        <v>0</v>
      </c>
      <c r="W303" s="33" t="e">
        <f t="shared" si="8"/>
        <v>#VALUE!</v>
      </c>
      <c r="X303" s="31" t="s">
        <v>72</v>
      </c>
      <c r="Y303" s="33" t="e">
        <f t="shared" si="9"/>
        <v>#VALUE!</v>
      </c>
      <c r="Z303" s="32"/>
    </row>
    <row r="304" spans="1:26" x14ac:dyDescent="0.3">
      <c r="A304" s="35">
        <f>IF(Замеры!B298=0, " ", Замеры!B298)</f>
        <v>295</v>
      </c>
      <c r="B304" s="37" t="str">
        <f>CONCATENATE(Замеры!D298,Замеры!F298)</f>
        <v>Группа от QF</v>
      </c>
      <c r="C304" s="35" t="str">
        <f>IF(Замеры!J298=0," ", Замеры!J298)</f>
        <v xml:space="preserve"> </v>
      </c>
      <c r="D304" s="29" t="str">
        <f>IF(Замеры!AD298=0, " ", Замеры!AB298)</f>
        <v xml:space="preserve"> </v>
      </c>
      <c r="E304" s="29" t="str">
        <f>CONCATENATE(Замеры!T298,Замеры!W298,Замеры!V298)</f>
        <v xml:space="preserve"> </v>
      </c>
      <c r="F304" s="30" t="str">
        <f>IF(Замеры!AD298=0," ","---")</f>
        <v xml:space="preserve"> </v>
      </c>
      <c r="G304" s="31" t="str">
        <f>IF(Замеры!AD298=0," ",Замеры!L298)</f>
        <v xml:space="preserve"> </v>
      </c>
      <c r="H304" s="31" t="str">
        <f>CONCATENATE(Замеры!AO298,Замеры!AE298,Замеры!AP298)</f>
        <v>0 0</v>
      </c>
      <c r="I304" s="29" t="str">
        <f>CONCATENATE(Замеры!AM298,Замеры!AE298,Замеры!AN298)</f>
        <v>0 0</v>
      </c>
      <c r="J304" s="31" t="str">
        <f>IF(Замеры!AD298=0," ",G304*2.55)</f>
        <v xml:space="preserve"> </v>
      </c>
      <c r="K304" s="29" t="str">
        <f>IF(Замеры!AD298=0," ",Замеры!AK298)</f>
        <v xml:space="preserve"> </v>
      </c>
      <c r="L304" s="29" t="str">
        <f>IF(Замеры!AD298=0," ",Замеры!AL298)</f>
        <v xml:space="preserve"> </v>
      </c>
      <c r="M304" s="29" t="str">
        <f>IF(Замеры!AD298=0," ",0.1)</f>
        <v xml:space="preserve"> </v>
      </c>
      <c r="N304" s="29" t="str">
        <f>IF(Замеры!AD298=0," ",Замеры!AD298)</f>
        <v xml:space="preserve"> </v>
      </c>
      <c r="O304" s="29" t="str">
        <f>Замеры!AE298</f>
        <v xml:space="preserve"> </v>
      </c>
      <c r="P304" s="29" t="str">
        <f>Замеры!AF298</f>
        <v xml:space="preserve"> </v>
      </c>
      <c r="Q304" s="29" t="str">
        <f>IF(Замеры!AD298=0," ","+")</f>
        <v xml:space="preserve"> </v>
      </c>
      <c r="R304" s="32">
        <f>Замеры!AC298</f>
        <v>0</v>
      </c>
      <c r="W304" s="33" t="e">
        <f t="shared" si="8"/>
        <v>#VALUE!</v>
      </c>
      <c r="X304" s="31" t="s">
        <v>72</v>
      </c>
      <c r="Y304" s="33" t="e">
        <f t="shared" si="9"/>
        <v>#VALUE!</v>
      </c>
      <c r="Z304" s="32"/>
    </row>
    <row r="305" spans="1:26" x14ac:dyDescent="0.3">
      <c r="A305" s="35">
        <f>IF(Замеры!B299=0, " ", Замеры!B299)</f>
        <v>296</v>
      </c>
      <c r="B305" s="37" t="str">
        <f>CONCATENATE(Замеры!D299,Замеры!F299)</f>
        <v>Группа от QF</v>
      </c>
      <c r="C305" s="35" t="str">
        <f>IF(Замеры!J299=0," ", Замеры!J299)</f>
        <v xml:space="preserve"> </v>
      </c>
      <c r="D305" s="29" t="str">
        <f>IF(Замеры!AD299=0, " ", Замеры!AB299)</f>
        <v xml:space="preserve"> </v>
      </c>
      <c r="E305" s="29" t="str">
        <f>CONCATENATE(Замеры!T299,Замеры!W299,Замеры!V299)</f>
        <v xml:space="preserve"> </v>
      </c>
      <c r="F305" s="30" t="str">
        <f>IF(Замеры!AD299=0," ","---")</f>
        <v xml:space="preserve"> </v>
      </c>
      <c r="G305" s="31" t="str">
        <f>IF(Замеры!AD299=0," ",Замеры!L299)</f>
        <v xml:space="preserve"> </v>
      </c>
      <c r="H305" s="31" t="str">
        <f>CONCATENATE(Замеры!AO299,Замеры!AE299,Замеры!AP299)</f>
        <v>0 0</v>
      </c>
      <c r="I305" s="29" t="str">
        <f>CONCATENATE(Замеры!AM299,Замеры!AE299,Замеры!AN299)</f>
        <v>0 0</v>
      </c>
      <c r="J305" s="31" t="str">
        <f>IF(Замеры!AD299=0," ",G305*2.55)</f>
        <v xml:space="preserve"> </v>
      </c>
      <c r="K305" s="29" t="str">
        <f>IF(Замеры!AD299=0," ",Замеры!AK299)</f>
        <v xml:space="preserve"> </v>
      </c>
      <c r="L305" s="29" t="str">
        <f>IF(Замеры!AD299=0," ",Замеры!AL299)</f>
        <v xml:space="preserve"> </v>
      </c>
      <c r="M305" s="29" t="str">
        <f>IF(Замеры!AD299=0," ",0.1)</f>
        <v xml:space="preserve"> </v>
      </c>
      <c r="N305" s="29" t="str">
        <f>IF(Замеры!AD299=0," ",Замеры!AD299)</f>
        <v xml:space="preserve"> </v>
      </c>
      <c r="O305" s="29" t="str">
        <f>Замеры!AE299</f>
        <v xml:space="preserve"> </v>
      </c>
      <c r="P305" s="29" t="str">
        <f>Замеры!AF299</f>
        <v xml:space="preserve"> </v>
      </c>
      <c r="Q305" s="29" t="str">
        <f>IF(Замеры!AD299=0," ","+")</f>
        <v xml:space="preserve"> </v>
      </c>
      <c r="R305" s="32">
        <f>Замеры!AC299</f>
        <v>0</v>
      </c>
      <c r="W305" s="33" t="e">
        <f t="shared" si="8"/>
        <v>#VALUE!</v>
      </c>
      <c r="X305" s="31" t="s">
        <v>72</v>
      </c>
      <c r="Y305" s="33" t="e">
        <f t="shared" si="9"/>
        <v>#VALUE!</v>
      </c>
      <c r="Z305" s="32"/>
    </row>
    <row r="306" spans="1:26" x14ac:dyDescent="0.3">
      <c r="A306" s="35">
        <f>IF(Замеры!B300=0, " ", Замеры!B300)</f>
        <v>297</v>
      </c>
      <c r="B306" s="37" t="str">
        <f>CONCATENATE(Замеры!D300,Замеры!F300)</f>
        <v>Группа от QF</v>
      </c>
      <c r="C306" s="35" t="str">
        <f>IF(Замеры!J300=0," ", Замеры!J300)</f>
        <v xml:space="preserve"> </v>
      </c>
      <c r="D306" s="29" t="str">
        <f>IF(Замеры!AD300=0, " ", Замеры!AB300)</f>
        <v xml:space="preserve"> </v>
      </c>
      <c r="E306" s="29" t="str">
        <f>CONCATENATE(Замеры!T300,Замеры!W300,Замеры!V300)</f>
        <v xml:space="preserve"> </v>
      </c>
      <c r="F306" s="30" t="str">
        <f>IF(Замеры!AD300=0," ","---")</f>
        <v xml:space="preserve"> </v>
      </c>
      <c r="G306" s="31" t="str">
        <f>IF(Замеры!AD300=0," ",Замеры!L300)</f>
        <v xml:space="preserve"> </v>
      </c>
      <c r="H306" s="31" t="str">
        <f>CONCATENATE(Замеры!AO300,Замеры!AE300,Замеры!AP300)</f>
        <v>0 0</v>
      </c>
      <c r="I306" s="29" t="str">
        <f>CONCATENATE(Замеры!AM300,Замеры!AE300,Замеры!AN300)</f>
        <v>0 0</v>
      </c>
      <c r="J306" s="31" t="str">
        <f>IF(Замеры!AD300=0," ",G306*2.55)</f>
        <v xml:space="preserve"> </v>
      </c>
      <c r="K306" s="29" t="str">
        <f>IF(Замеры!AD300=0," ",Замеры!AK300)</f>
        <v xml:space="preserve"> </v>
      </c>
      <c r="L306" s="29" t="str">
        <f>IF(Замеры!AD300=0," ",Замеры!AL300)</f>
        <v xml:space="preserve"> </v>
      </c>
      <c r="M306" s="29" t="str">
        <f>IF(Замеры!AD300=0," ",0.1)</f>
        <v xml:space="preserve"> </v>
      </c>
      <c r="N306" s="29" t="str">
        <f>IF(Замеры!AD300=0," ",Замеры!AD300)</f>
        <v xml:space="preserve"> </v>
      </c>
      <c r="O306" s="29" t="str">
        <f>Замеры!AE300</f>
        <v xml:space="preserve"> </v>
      </c>
      <c r="P306" s="29" t="str">
        <f>Замеры!AF300</f>
        <v xml:space="preserve"> </v>
      </c>
      <c r="Q306" s="29" t="str">
        <f>IF(Замеры!AD300=0," ","+")</f>
        <v xml:space="preserve"> </v>
      </c>
      <c r="R306" s="32">
        <f>Замеры!AC300</f>
        <v>0</v>
      </c>
      <c r="W306" s="33" t="e">
        <f t="shared" si="8"/>
        <v>#VALUE!</v>
      </c>
      <c r="X306" s="31" t="s">
        <v>72</v>
      </c>
      <c r="Y306" s="33" t="e">
        <f t="shared" si="9"/>
        <v>#VALUE!</v>
      </c>
      <c r="Z306" s="32"/>
    </row>
    <row r="307" spans="1:26" x14ac:dyDescent="0.3">
      <c r="A307" s="35">
        <f>IF(Замеры!B301=0, " ", Замеры!B301)</f>
        <v>298</v>
      </c>
      <c r="B307" s="37" t="str">
        <f>CONCATENATE(Замеры!D301,Замеры!F301)</f>
        <v>Группа от QF</v>
      </c>
      <c r="C307" s="35" t="str">
        <f>IF(Замеры!J301=0," ", Замеры!J301)</f>
        <v xml:space="preserve"> </v>
      </c>
      <c r="D307" s="29" t="str">
        <f>IF(Замеры!AD301=0, " ", Замеры!AB301)</f>
        <v xml:space="preserve"> </v>
      </c>
      <c r="E307" s="29" t="str">
        <f>CONCATENATE(Замеры!T301,Замеры!W301,Замеры!V301)</f>
        <v xml:space="preserve"> </v>
      </c>
      <c r="F307" s="30" t="str">
        <f>IF(Замеры!AD301=0," ","---")</f>
        <v xml:space="preserve"> </v>
      </c>
      <c r="G307" s="31" t="str">
        <f>IF(Замеры!AD301=0," ",Замеры!L301)</f>
        <v xml:space="preserve"> </v>
      </c>
      <c r="H307" s="31" t="str">
        <f>CONCATENATE(Замеры!AO301,Замеры!AE301,Замеры!AP301)</f>
        <v>0 0</v>
      </c>
      <c r="I307" s="29" t="str">
        <f>CONCATENATE(Замеры!AM301,Замеры!AE301,Замеры!AN301)</f>
        <v>0 0</v>
      </c>
      <c r="J307" s="31" t="str">
        <f>IF(Замеры!AD301=0," ",G307*2.55)</f>
        <v xml:space="preserve"> </v>
      </c>
      <c r="K307" s="29" t="str">
        <f>IF(Замеры!AD301=0," ",Замеры!AK301)</f>
        <v xml:space="preserve"> </v>
      </c>
      <c r="L307" s="29" t="str">
        <f>IF(Замеры!AD301=0," ",Замеры!AL301)</f>
        <v xml:space="preserve"> </v>
      </c>
      <c r="M307" s="29" t="str">
        <f>IF(Замеры!AD301=0," ",0.1)</f>
        <v xml:space="preserve"> </v>
      </c>
      <c r="N307" s="29" t="str">
        <f>IF(Замеры!AD301=0," ",Замеры!AD301)</f>
        <v xml:space="preserve"> </v>
      </c>
      <c r="O307" s="29" t="str">
        <f>Замеры!AE301</f>
        <v xml:space="preserve"> </v>
      </c>
      <c r="P307" s="29" t="str">
        <f>Замеры!AF301</f>
        <v xml:space="preserve"> </v>
      </c>
      <c r="Q307" s="29" t="str">
        <f>IF(Замеры!AD301=0," ","+")</f>
        <v xml:space="preserve"> </v>
      </c>
      <c r="R307" s="32">
        <f>Замеры!AC301</f>
        <v>0</v>
      </c>
      <c r="W307" s="33" t="e">
        <f t="shared" si="8"/>
        <v>#VALUE!</v>
      </c>
      <c r="X307" s="31" t="s">
        <v>72</v>
      </c>
      <c r="Y307" s="33" t="e">
        <f t="shared" si="9"/>
        <v>#VALUE!</v>
      </c>
      <c r="Z307" s="32"/>
    </row>
    <row r="308" spans="1:26" x14ac:dyDescent="0.3">
      <c r="A308" s="35">
        <f>IF(Замеры!B302=0, " ", Замеры!B302)</f>
        <v>299</v>
      </c>
      <c r="B308" s="37" t="str">
        <f>CONCATENATE(Замеры!D302,Замеры!F302)</f>
        <v>Группа от QF</v>
      </c>
      <c r="C308" s="35" t="str">
        <f>IF(Замеры!J302=0," ", Замеры!J302)</f>
        <v xml:space="preserve"> </v>
      </c>
      <c r="D308" s="29" t="str">
        <f>IF(Замеры!AD302=0, " ", Замеры!AB302)</f>
        <v xml:space="preserve"> </v>
      </c>
      <c r="E308" s="29" t="str">
        <f>CONCATENATE(Замеры!T302,Замеры!W302,Замеры!V302)</f>
        <v xml:space="preserve"> </v>
      </c>
      <c r="F308" s="30" t="str">
        <f>IF(Замеры!AD302=0," ","---")</f>
        <v xml:space="preserve"> </v>
      </c>
      <c r="G308" s="31" t="str">
        <f>IF(Замеры!AD302=0," ",Замеры!L302)</f>
        <v xml:space="preserve"> </v>
      </c>
      <c r="H308" s="31" t="str">
        <f>CONCATENATE(Замеры!AO302,Замеры!AE302,Замеры!AP302)</f>
        <v>0 0</v>
      </c>
      <c r="I308" s="29" t="str">
        <f>CONCATENATE(Замеры!AM302,Замеры!AE302,Замеры!AN302)</f>
        <v>0 0</v>
      </c>
      <c r="J308" s="31" t="str">
        <f>IF(Замеры!AD302=0," ",G308*2.55)</f>
        <v xml:space="preserve"> </v>
      </c>
      <c r="K308" s="29" t="str">
        <f>IF(Замеры!AD302=0," ",Замеры!AK302)</f>
        <v xml:space="preserve"> </v>
      </c>
      <c r="L308" s="29" t="str">
        <f>IF(Замеры!AD302=0," ",Замеры!AL302)</f>
        <v xml:space="preserve"> </v>
      </c>
      <c r="M308" s="29" t="str">
        <f>IF(Замеры!AD302=0," ",0.1)</f>
        <v xml:space="preserve"> </v>
      </c>
      <c r="N308" s="29" t="str">
        <f>IF(Замеры!AD302=0," ",Замеры!AD302)</f>
        <v xml:space="preserve"> </v>
      </c>
      <c r="O308" s="29" t="str">
        <f>Замеры!AE302</f>
        <v xml:space="preserve"> </v>
      </c>
      <c r="P308" s="29" t="str">
        <f>Замеры!AF302</f>
        <v xml:space="preserve"> </v>
      </c>
      <c r="Q308" s="29" t="str">
        <f>IF(Замеры!AD302=0," ","+")</f>
        <v xml:space="preserve"> </v>
      </c>
      <c r="R308" s="32">
        <f>Замеры!AC302</f>
        <v>0</v>
      </c>
      <c r="W308" s="33" t="e">
        <f t="shared" si="8"/>
        <v>#VALUE!</v>
      </c>
      <c r="X308" s="31" t="s">
        <v>72</v>
      </c>
      <c r="Y308" s="33" t="e">
        <f t="shared" si="9"/>
        <v>#VALUE!</v>
      </c>
      <c r="Z308" s="32"/>
    </row>
    <row r="309" spans="1:26" x14ac:dyDescent="0.3">
      <c r="A309" s="35">
        <f>IF(Замеры!B303=0, " ", Замеры!B303)</f>
        <v>300</v>
      </c>
      <c r="B309" s="37" t="str">
        <f>CONCATENATE(Замеры!D303,Замеры!F303)</f>
        <v>Группа от QF</v>
      </c>
      <c r="C309" s="35" t="str">
        <f>IF(Замеры!J303=0," ", Замеры!J303)</f>
        <v xml:space="preserve"> </v>
      </c>
      <c r="D309" s="29" t="str">
        <f>IF(Замеры!AD303=0, " ", Замеры!AB303)</f>
        <v xml:space="preserve"> </v>
      </c>
      <c r="E309" s="29" t="str">
        <f>CONCATENATE(Замеры!T303,Замеры!W303,Замеры!V303)</f>
        <v xml:space="preserve"> </v>
      </c>
      <c r="F309" s="30" t="str">
        <f>IF(Замеры!AD303=0," ","---")</f>
        <v xml:space="preserve"> </v>
      </c>
      <c r="G309" s="31" t="str">
        <f>IF(Замеры!AD303=0," ",Замеры!L303)</f>
        <v xml:space="preserve"> </v>
      </c>
      <c r="H309" s="31" t="str">
        <f>CONCATENATE(Замеры!AO303,Замеры!AE303,Замеры!AP303)</f>
        <v>0 0</v>
      </c>
      <c r="I309" s="29" t="str">
        <f>CONCATENATE(Замеры!AM303,Замеры!AE303,Замеры!AN303)</f>
        <v>0 0</v>
      </c>
      <c r="J309" s="31" t="str">
        <f>IF(Замеры!AD303=0," ",G309*2.55)</f>
        <v xml:space="preserve"> </v>
      </c>
      <c r="K309" s="29" t="str">
        <f>IF(Замеры!AD303=0," ",Замеры!AK303)</f>
        <v xml:space="preserve"> </v>
      </c>
      <c r="L309" s="29" t="str">
        <f>IF(Замеры!AD303=0," ",Замеры!AL303)</f>
        <v xml:space="preserve"> </v>
      </c>
      <c r="M309" s="29" t="str">
        <f>IF(Замеры!AD303=0," ",0.1)</f>
        <v xml:space="preserve"> </v>
      </c>
      <c r="N309" s="29" t="str">
        <f>IF(Замеры!AD303=0," ",Замеры!AD303)</f>
        <v xml:space="preserve"> </v>
      </c>
      <c r="O309" s="29" t="str">
        <f>Замеры!AE303</f>
        <v xml:space="preserve"> </v>
      </c>
      <c r="P309" s="29" t="str">
        <f>Замеры!AF303</f>
        <v xml:space="preserve"> </v>
      </c>
      <c r="Q309" s="29" t="str">
        <f>IF(Замеры!AD303=0," ","+")</f>
        <v xml:space="preserve"> </v>
      </c>
      <c r="R309" s="32">
        <f>Замеры!AC303</f>
        <v>0</v>
      </c>
      <c r="W309" s="33" t="e">
        <f t="shared" si="8"/>
        <v>#VALUE!</v>
      </c>
      <c r="X309" s="31" t="s">
        <v>72</v>
      </c>
      <c r="Y309" s="33" t="e">
        <f t="shared" si="9"/>
        <v>#VALUE!</v>
      </c>
      <c r="Z309" s="32"/>
    </row>
    <row r="310" spans="1:26" x14ac:dyDescent="0.3">
      <c r="A310" s="35">
        <f>IF(Замеры!B304=0, " ", Замеры!B304)</f>
        <v>301</v>
      </c>
      <c r="B310" s="37" t="str">
        <f>CONCATENATE(Замеры!D304,Замеры!F304)</f>
        <v>Группа от QF</v>
      </c>
      <c r="C310" s="35" t="str">
        <f>IF(Замеры!J304=0," ", Замеры!J304)</f>
        <v xml:space="preserve"> </v>
      </c>
      <c r="D310" s="29" t="str">
        <f>IF(Замеры!AD304=0, " ", Замеры!AB304)</f>
        <v xml:space="preserve"> </v>
      </c>
      <c r="E310" s="29" t="str">
        <f>CONCATENATE(Замеры!T304,Замеры!W304,Замеры!V304)</f>
        <v xml:space="preserve"> </v>
      </c>
      <c r="F310" s="30" t="str">
        <f>IF(Замеры!AD304=0," ","---")</f>
        <v xml:space="preserve"> </v>
      </c>
      <c r="G310" s="31" t="str">
        <f>IF(Замеры!AD304=0," ",Замеры!L304)</f>
        <v xml:space="preserve"> </v>
      </c>
      <c r="H310" s="31" t="str">
        <f>CONCATENATE(Замеры!AO304,Замеры!AE304,Замеры!AP304)</f>
        <v>0 0</v>
      </c>
      <c r="I310" s="29" t="str">
        <f>CONCATENATE(Замеры!AM304,Замеры!AE304,Замеры!AN304)</f>
        <v>0 0</v>
      </c>
      <c r="J310" s="31" t="str">
        <f>IF(Замеры!AD304=0," ",G310*2.55)</f>
        <v xml:space="preserve"> </v>
      </c>
      <c r="K310" s="29" t="str">
        <f>IF(Замеры!AD304=0," ",Замеры!AK304)</f>
        <v xml:space="preserve"> </v>
      </c>
      <c r="L310" s="29" t="str">
        <f>IF(Замеры!AD304=0," ",Замеры!AL304)</f>
        <v xml:space="preserve"> </v>
      </c>
      <c r="M310" s="29" t="str">
        <f>IF(Замеры!AD304=0," ",0.1)</f>
        <v xml:space="preserve"> </v>
      </c>
      <c r="N310" s="29" t="str">
        <f>IF(Замеры!AD304=0," ",Замеры!AD304)</f>
        <v xml:space="preserve"> </v>
      </c>
      <c r="O310" s="29" t="str">
        <f>Замеры!AE304</f>
        <v xml:space="preserve"> </v>
      </c>
      <c r="P310" s="29" t="str">
        <f>Замеры!AF304</f>
        <v xml:space="preserve"> </v>
      </c>
      <c r="Q310" s="29" t="str">
        <f>IF(Замеры!AD304=0," ","+")</f>
        <v xml:space="preserve"> </v>
      </c>
      <c r="R310" s="32">
        <f>Замеры!AC304</f>
        <v>0</v>
      </c>
      <c r="W310" s="33" t="e">
        <f t="shared" si="8"/>
        <v>#VALUE!</v>
      </c>
      <c r="X310" s="31" t="s">
        <v>72</v>
      </c>
      <c r="Y310" s="33" t="e">
        <f t="shared" si="9"/>
        <v>#VALUE!</v>
      </c>
      <c r="Z310" s="32"/>
    </row>
    <row r="311" spans="1:26" x14ac:dyDescent="0.3">
      <c r="A311" s="35">
        <f>IF(Замеры!B305=0, " ", Замеры!B305)</f>
        <v>302</v>
      </c>
      <c r="B311" s="37" t="str">
        <f>CONCATENATE(Замеры!D305,Замеры!F305)</f>
        <v>Группа от QF</v>
      </c>
      <c r="C311" s="35" t="str">
        <f>IF(Замеры!J305=0," ", Замеры!J305)</f>
        <v xml:space="preserve"> </v>
      </c>
      <c r="D311" s="29" t="str">
        <f>IF(Замеры!AD305=0, " ", Замеры!AB305)</f>
        <v xml:space="preserve"> </v>
      </c>
      <c r="E311" s="29" t="str">
        <f>CONCATENATE(Замеры!T305,Замеры!W305,Замеры!V305)</f>
        <v xml:space="preserve"> </v>
      </c>
      <c r="F311" s="30" t="str">
        <f>IF(Замеры!AD305=0," ","---")</f>
        <v xml:space="preserve"> </v>
      </c>
      <c r="G311" s="31" t="str">
        <f>IF(Замеры!AD305=0," ",Замеры!L305)</f>
        <v xml:space="preserve"> </v>
      </c>
      <c r="H311" s="31" t="str">
        <f>CONCATENATE(Замеры!AO305,Замеры!AE305,Замеры!AP305)</f>
        <v>0 0</v>
      </c>
      <c r="I311" s="29" t="str">
        <f>CONCATENATE(Замеры!AM305,Замеры!AE305,Замеры!AN305)</f>
        <v>0 0</v>
      </c>
      <c r="J311" s="31" t="str">
        <f>IF(Замеры!AD305=0," ",G311*2.55)</f>
        <v xml:space="preserve"> </v>
      </c>
      <c r="K311" s="29" t="str">
        <f>IF(Замеры!AD305=0," ",Замеры!AK305)</f>
        <v xml:space="preserve"> </v>
      </c>
      <c r="L311" s="29" t="str">
        <f>IF(Замеры!AD305=0," ",Замеры!AL305)</f>
        <v xml:space="preserve"> </v>
      </c>
      <c r="M311" s="29" t="str">
        <f>IF(Замеры!AD305=0," ",0.1)</f>
        <v xml:space="preserve"> </v>
      </c>
      <c r="N311" s="29" t="str">
        <f>IF(Замеры!AD305=0," ",Замеры!AD305)</f>
        <v xml:space="preserve"> </v>
      </c>
      <c r="O311" s="29" t="str">
        <f>Замеры!AE305</f>
        <v xml:space="preserve"> </v>
      </c>
      <c r="P311" s="29" t="str">
        <f>Замеры!AF305</f>
        <v xml:space="preserve"> </v>
      </c>
      <c r="Q311" s="29" t="str">
        <f>IF(Замеры!AD305=0," ","+")</f>
        <v xml:space="preserve"> </v>
      </c>
      <c r="R311" s="32">
        <f>Замеры!AC305</f>
        <v>0</v>
      </c>
      <c r="W311" s="33" t="e">
        <f t="shared" si="8"/>
        <v>#VALUE!</v>
      </c>
      <c r="X311" s="31" t="s">
        <v>72</v>
      </c>
      <c r="Y311" s="33" t="e">
        <f t="shared" si="9"/>
        <v>#VALUE!</v>
      </c>
      <c r="Z311" s="32"/>
    </row>
    <row r="312" spans="1:26" x14ac:dyDescent="0.3">
      <c r="A312" s="35">
        <f>IF(Замеры!B306=0, " ", Замеры!B306)</f>
        <v>303</v>
      </c>
      <c r="B312" s="37" t="str">
        <f>CONCATENATE(Замеры!D306,Замеры!F306)</f>
        <v>Группа от QF</v>
      </c>
      <c r="C312" s="35" t="str">
        <f>IF(Замеры!J306=0," ", Замеры!J306)</f>
        <v xml:space="preserve"> </v>
      </c>
      <c r="D312" s="29" t="str">
        <f>IF(Замеры!AD306=0, " ", Замеры!AB306)</f>
        <v xml:space="preserve"> </v>
      </c>
      <c r="E312" s="29" t="str">
        <f>CONCATENATE(Замеры!T306,Замеры!W306,Замеры!V306)</f>
        <v xml:space="preserve"> </v>
      </c>
      <c r="F312" s="30" t="str">
        <f>IF(Замеры!AD306=0," ","---")</f>
        <v xml:space="preserve"> </v>
      </c>
      <c r="G312" s="31" t="str">
        <f>IF(Замеры!AD306=0," ",Замеры!L306)</f>
        <v xml:space="preserve"> </v>
      </c>
      <c r="H312" s="31" t="str">
        <f>CONCATENATE(Замеры!AO306,Замеры!AE306,Замеры!AP306)</f>
        <v>0 0</v>
      </c>
      <c r="I312" s="29" t="str">
        <f>CONCATENATE(Замеры!AM306,Замеры!AE306,Замеры!AN306)</f>
        <v>0 0</v>
      </c>
      <c r="J312" s="31" t="str">
        <f>IF(Замеры!AD306=0," ",G312*2.55)</f>
        <v xml:space="preserve"> </v>
      </c>
      <c r="K312" s="29" t="str">
        <f>IF(Замеры!AD306=0," ",Замеры!AK306)</f>
        <v xml:space="preserve"> </v>
      </c>
      <c r="L312" s="29" t="str">
        <f>IF(Замеры!AD306=0," ",Замеры!AL306)</f>
        <v xml:space="preserve"> </v>
      </c>
      <c r="M312" s="29" t="str">
        <f>IF(Замеры!AD306=0," ",0.1)</f>
        <v xml:space="preserve"> </v>
      </c>
      <c r="N312" s="29" t="str">
        <f>IF(Замеры!AD306=0," ",Замеры!AD306)</f>
        <v xml:space="preserve"> </v>
      </c>
      <c r="O312" s="29" t="str">
        <f>Замеры!AE306</f>
        <v xml:space="preserve"> </v>
      </c>
      <c r="P312" s="29" t="str">
        <f>Замеры!AF306</f>
        <v xml:space="preserve"> </v>
      </c>
      <c r="Q312" s="29" t="str">
        <f>IF(Замеры!AD306=0," ","+")</f>
        <v xml:space="preserve"> </v>
      </c>
      <c r="R312" s="32">
        <f>Замеры!AC306</f>
        <v>0</v>
      </c>
      <c r="W312" s="33" t="e">
        <f t="shared" si="8"/>
        <v>#VALUE!</v>
      </c>
      <c r="X312" s="31" t="s">
        <v>72</v>
      </c>
      <c r="Y312" s="33" t="e">
        <f t="shared" si="9"/>
        <v>#VALUE!</v>
      </c>
      <c r="Z312" s="32"/>
    </row>
    <row r="313" spans="1:26" x14ac:dyDescent="0.3">
      <c r="A313" s="35">
        <f>IF(Замеры!B307=0, " ", Замеры!B307)</f>
        <v>304</v>
      </c>
      <c r="B313" s="37" t="str">
        <f>CONCATENATE(Замеры!D307,Замеры!F307)</f>
        <v>Группа от QF</v>
      </c>
      <c r="C313" s="35" t="str">
        <f>IF(Замеры!J307=0," ", Замеры!J307)</f>
        <v xml:space="preserve"> </v>
      </c>
      <c r="D313" s="29" t="str">
        <f>IF(Замеры!AD307=0, " ", Замеры!AB307)</f>
        <v xml:space="preserve"> </v>
      </c>
      <c r="E313" s="29" t="str">
        <f>CONCATENATE(Замеры!T307,Замеры!W307,Замеры!V307)</f>
        <v xml:space="preserve"> </v>
      </c>
      <c r="F313" s="30" t="str">
        <f>IF(Замеры!AD307=0," ","---")</f>
        <v xml:space="preserve"> </v>
      </c>
      <c r="G313" s="31" t="str">
        <f>IF(Замеры!AD307=0," ",Замеры!L307)</f>
        <v xml:space="preserve"> </v>
      </c>
      <c r="H313" s="31" t="str">
        <f>CONCATENATE(Замеры!AO307,Замеры!AE307,Замеры!AP307)</f>
        <v>0 0</v>
      </c>
      <c r="I313" s="29" t="str">
        <f>CONCATENATE(Замеры!AM307,Замеры!AE307,Замеры!AN307)</f>
        <v>0 0</v>
      </c>
      <c r="J313" s="31" t="str">
        <f>IF(Замеры!AD307=0," ",G313*2.55)</f>
        <v xml:space="preserve"> </v>
      </c>
      <c r="K313" s="29" t="str">
        <f>IF(Замеры!AD307=0," ",Замеры!AK307)</f>
        <v xml:space="preserve"> </v>
      </c>
      <c r="L313" s="29" t="str">
        <f>IF(Замеры!AD307=0," ",Замеры!AL307)</f>
        <v xml:space="preserve"> </v>
      </c>
      <c r="M313" s="29" t="str">
        <f>IF(Замеры!AD307=0," ",0.1)</f>
        <v xml:space="preserve"> </v>
      </c>
      <c r="N313" s="29" t="str">
        <f>IF(Замеры!AD307=0," ",Замеры!AD307)</f>
        <v xml:space="preserve"> </v>
      </c>
      <c r="O313" s="29" t="str">
        <f>Замеры!AE307</f>
        <v xml:space="preserve"> </v>
      </c>
      <c r="P313" s="29" t="str">
        <f>Замеры!AF307</f>
        <v xml:space="preserve"> </v>
      </c>
      <c r="Q313" s="29" t="str">
        <f>IF(Замеры!AD307=0," ","+")</f>
        <v xml:space="preserve"> </v>
      </c>
      <c r="R313" s="32">
        <f>Замеры!AC307</f>
        <v>0</v>
      </c>
      <c r="W313" s="33" t="e">
        <f t="shared" si="8"/>
        <v>#VALUE!</v>
      </c>
      <c r="X313" s="31" t="s">
        <v>72</v>
      </c>
      <c r="Y313" s="33" t="e">
        <f t="shared" si="9"/>
        <v>#VALUE!</v>
      </c>
      <c r="Z313" s="32"/>
    </row>
    <row r="314" spans="1:26" x14ac:dyDescent="0.3">
      <c r="A314" s="35">
        <f>IF(Замеры!B308=0, " ", Замеры!B308)</f>
        <v>305</v>
      </c>
      <c r="B314" s="37" t="str">
        <f>CONCATENATE(Замеры!D308,Замеры!F308)</f>
        <v>Группа от QF</v>
      </c>
      <c r="C314" s="35" t="str">
        <f>IF(Замеры!J308=0," ", Замеры!J308)</f>
        <v xml:space="preserve"> </v>
      </c>
      <c r="D314" s="29" t="str">
        <f>IF(Замеры!AD308=0, " ", Замеры!AB308)</f>
        <v xml:space="preserve"> </v>
      </c>
      <c r="E314" s="29" t="str">
        <f>CONCATENATE(Замеры!T308,Замеры!W308,Замеры!V308)</f>
        <v xml:space="preserve"> </v>
      </c>
      <c r="F314" s="30" t="str">
        <f>IF(Замеры!AD308=0," ","---")</f>
        <v xml:space="preserve"> </v>
      </c>
      <c r="G314" s="31" t="str">
        <f>IF(Замеры!AD308=0," ",Замеры!L308)</f>
        <v xml:space="preserve"> </v>
      </c>
      <c r="H314" s="31" t="str">
        <f>CONCATENATE(Замеры!AO308,Замеры!AE308,Замеры!AP308)</f>
        <v>0 0</v>
      </c>
      <c r="I314" s="29" t="str">
        <f>CONCATENATE(Замеры!AM308,Замеры!AE308,Замеры!AN308)</f>
        <v>0 0</v>
      </c>
      <c r="J314" s="31" t="str">
        <f>IF(Замеры!AD308=0," ",G314*2.55)</f>
        <v xml:space="preserve"> </v>
      </c>
      <c r="K314" s="29" t="str">
        <f>IF(Замеры!AD308=0," ",Замеры!AK308)</f>
        <v xml:space="preserve"> </v>
      </c>
      <c r="L314" s="29" t="str">
        <f>IF(Замеры!AD308=0," ",Замеры!AL308)</f>
        <v xml:space="preserve"> </v>
      </c>
      <c r="M314" s="29" t="str">
        <f>IF(Замеры!AD308=0," ",0.1)</f>
        <v xml:space="preserve"> </v>
      </c>
      <c r="N314" s="29" t="str">
        <f>IF(Замеры!AD308=0," ",Замеры!AD308)</f>
        <v xml:space="preserve"> </v>
      </c>
      <c r="O314" s="29" t="str">
        <f>Замеры!AE308</f>
        <v xml:space="preserve"> </v>
      </c>
      <c r="P314" s="29" t="str">
        <f>Замеры!AF308</f>
        <v xml:space="preserve"> </v>
      </c>
      <c r="Q314" s="29" t="str">
        <f>IF(Замеры!AD308=0," ","+")</f>
        <v xml:space="preserve"> </v>
      </c>
      <c r="R314" s="32">
        <f>Замеры!AC308</f>
        <v>0</v>
      </c>
      <c r="W314" s="33" t="e">
        <f t="shared" si="8"/>
        <v>#VALUE!</v>
      </c>
      <c r="X314" s="31" t="s">
        <v>72</v>
      </c>
      <c r="Y314" s="33" t="e">
        <f t="shared" si="9"/>
        <v>#VALUE!</v>
      </c>
      <c r="Z314" s="32"/>
    </row>
    <row r="315" spans="1:26" x14ac:dyDescent="0.3">
      <c r="A315" s="35">
        <f>IF(Замеры!B309=0, " ", Замеры!B309)</f>
        <v>306</v>
      </c>
      <c r="B315" s="37" t="str">
        <f>CONCATENATE(Замеры!D309,Замеры!F309)</f>
        <v>Группа от QF</v>
      </c>
      <c r="C315" s="35" t="str">
        <f>IF(Замеры!J309=0," ", Замеры!J309)</f>
        <v xml:space="preserve"> </v>
      </c>
      <c r="D315" s="29" t="str">
        <f>IF(Замеры!AD309=0, " ", Замеры!AB309)</f>
        <v xml:space="preserve"> </v>
      </c>
      <c r="E315" s="29" t="str">
        <f>CONCATENATE(Замеры!T309,Замеры!W309,Замеры!V309)</f>
        <v xml:space="preserve"> </v>
      </c>
      <c r="F315" s="30" t="str">
        <f>IF(Замеры!AD309=0," ","---")</f>
        <v xml:space="preserve"> </v>
      </c>
      <c r="G315" s="31" t="str">
        <f>IF(Замеры!AD309=0," ",Замеры!L309)</f>
        <v xml:space="preserve"> </v>
      </c>
      <c r="H315" s="31" t="str">
        <f>CONCATENATE(Замеры!AO309,Замеры!AE309,Замеры!AP309)</f>
        <v>0 0</v>
      </c>
      <c r="I315" s="29" t="str">
        <f>CONCATENATE(Замеры!AM309,Замеры!AE309,Замеры!AN309)</f>
        <v>0 0</v>
      </c>
      <c r="J315" s="31" t="str">
        <f>IF(Замеры!AD309=0," ",G315*2.55)</f>
        <v xml:space="preserve"> </v>
      </c>
      <c r="K315" s="29" t="str">
        <f>IF(Замеры!AD309=0," ",Замеры!AK309)</f>
        <v xml:space="preserve"> </v>
      </c>
      <c r="L315" s="29" t="str">
        <f>IF(Замеры!AD309=0," ",Замеры!AL309)</f>
        <v xml:space="preserve"> </v>
      </c>
      <c r="M315" s="29" t="str">
        <f>IF(Замеры!AD309=0," ",0.1)</f>
        <v xml:space="preserve"> </v>
      </c>
      <c r="N315" s="29" t="str">
        <f>IF(Замеры!AD309=0," ",Замеры!AD309)</f>
        <v xml:space="preserve"> </v>
      </c>
      <c r="O315" s="29" t="str">
        <f>Замеры!AE309</f>
        <v xml:space="preserve"> </v>
      </c>
      <c r="P315" s="29" t="str">
        <f>Замеры!AF309</f>
        <v xml:space="preserve"> </v>
      </c>
      <c r="Q315" s="29" t="str">
        <f>IF(Замеры!AD309=0," ","+")</f>
        <v xml:space="preserve"> </v>
      </c>
      <c r="R315" s="32">
        <f>Замеры!AC309</f>
        <v>0</v>
      </c>
      <c r="W315" s="33" t="e">
        <f t="shared" si="8"/>
        <v>#VALUE!</v>
      </c>
      <c r="X315" s="31" t="s">
        <v>72</v>
      </c>
      <c r="Y315" s="33" t="e">
        <f t="shared" si="9"/>
        <v>#VALUE!</v>
      </c>
      <c r="Z315" s="32"/>
    </row>
    <row r="316" spans="1:26" x14ac:dyDescent="0.3">
      <c r="A316" s="35">
        <f>IF(Замеры!B310=0, " ", Замеры!B310)</f>
        <v>307</v>
      </c>
      <c r="B316" s="37" t="str">
        <f>CONCATENATE(Замеры!D310,Замеры!F310)</f>
        <v>Группа от QF</v>
      </c>
      <c r="C316" s="35" t="str">
        <f>IF(Замеры!J310=0," ", Замеры!J310)</f>
        <v xml:space="preserve"> </v>
      </c>
      <c r="D316" s="29" t="str">
        <f>IF(Замеры!AD310=0, " ", Замеры!AB310)</f>
        <v xml:space="preserve"> </v>
      </c>
      <c r="E316" s="29" t="str">
        <f>CONCATENATE(Замеры!T310,Замеры!W310,Замеры!V310)</f>
        <v xml:space="preserve"> </v>
      </c>
      <c r="F316" s="30" t="str">
        <f>IF(Замеры!AD310=0," ","---")</f>
        <v xml:space="preserve"> </v>
      </c>
      <c r="G316" s="31" t="str">
        <f>IF(Замеры!AD310=0," ",Замеры!L310)</f>
        <v xml:space="preserve"> </v>
      </c>
      <c r="H316" s="31" t="str">
        <f>CONCATENATE(Замеры!AO310,Замеры!AE310,Замеры!AP310)</f>
        <v>0 0</v>
      </c>
      <c r="I316" s="29" t="str">
        <f>CONCATENATE(Замеры!AM310,Замеры!AE310,Замеры!AN310)</f>
        <v>0 0</v>
      </c>
      <c r="J316" s="31" t="str">
        <f>IF(Замеры!AD310=0," ",G316*2.55)</f>
        <v xml:space="preserve"> </v>
      </c>
      <c r="K316" s="29" t="str">
        <f>IF(Замеры!AD310=0," ",Замеры!AK310)</f>
        <v xml:space="preserve"> </v>
      </c>
      <c r="L316" s="29" t="str">
        <f>IF(Замеры!AD310=0," ",Замеры!AL310)</f>
        <v xml:space="preserve"> </v>
      </c>
      <c r="M316" s="29" t="str">
        <f>IF(Замеры!AD310=0," ",0.1)</f>
        <v xml:space="preserve"> </v>
      </c>
      <c r="N316" s="29" t="str">
        <f>IF(Замеры!AD310=0," ",Замеры!AD310)</f>
        <v xml:space="preserve"> </v>
      </c>
      <c r="O316" s="29" t="str">
        <f>Замеры!AE310</f>
        <v xml:space="preserve"> </v>
      </c>
      <c r="P316" s="29" t="str">
        <f>Замеры!AF310</f>
        <v xml:space="preserve"> </v>
      </c>
      <c r="Q316" s="29" t="str">
        <f>IF(Замеры!AD310=0," ","+")</f>
        <v xml:space="preserve"> </v>
      </c>
      <c r="R316" s="32">
        <f>Замеры!AC310</f>
        <v>0</v>
      </c>
      <c r="W316" s="33" t="e">
        <f t="shared" si="8"/>
        <v>#VALUE!</v>
      </c>
      <c r="X316" s="31" t="s">
        <v>72</v>
      </c>
      <c r="Y316" s="33" t="e">
        <f t="shared" si="9"/>
        <v>#VALUE!</v>
      </c>
      <c r="Z316" s="32"/>
    </row>
    <row r="317" spans="1:26" x14ac:dyDescent="0.3">
      <c r="A317" s="35">
        <f>IF(Замеры!B311=0, " ", Замеры!B311)</f>
        <v>308</v>
      </c>
      <c r="B317" s="37" t="str">
        <f>CONCATENATE(Замеры!D311,Замеры!F311)</f>
        <v>Группа от QF</v>
      </c>
      <c r="C317" s="35" t="str">
        <f>IF(Замеры!J311=0," ", Замеры!J311)</f>
        <v xml:space="preserve"> </v>
      </c>
      <c r="D317" s="29" t="str">
        <f>IF(Замеры!AD311=0, " ", Замеры!AB311)</f>
        <v xml:space="preserve"> </v>
      </c>
      <c r="E317" s="29" t="str">
        <f>CONCATENATE(Замеры!T311,Замеры!W311,Замеры!V311)</f>
        <v xml:space="preserve"> </v>
      </c>
      <c r="F317" s="30" t="str">
        <f>IF(Замеры!AD311=0," ","---")</f>
        <v xml:space="preserve"> </v>
      </c>
      <c r="G317" s="31" t="str">
        <f>IF(Замеры!AD311=0," ",Замеры!L311)</f>
        <v xml:space="preserve"> </v>
      </c>
      <c r="H317" s="31" t="str">
        <f>CONCATENATE(Замеры!AO311,Замеры!AE311,Замеры!AP311)</f>
        <v>0 0</v>
      </c>
      <c r="I317" s="29" t="str">
        <f>CONCATENATE(Замеры!AM311,Замеры!AE311,Замеры!AN311)</f>
        <v>0 0</v>
      </c>
      <c r="J317" s="31" t="str">
        <f>IF(Замеры!AD311=0," ",G317*2.55)</f>
        <v xml:space="preserve"> </v>
      </c>
      <c r="K317" s="29" t="str">
        <f>IF(Замеры!AD311=0," ",Замеры!AK311)</f>
        <v xml:space="preserve"> </v>
      </c>
      <c r="L317" s="29" t="str">
        <f>IF(Замеры!AD311=0," ",Замеры!AL311)</f>
        <v xml:space="preserve"> </v>
      </c>
      <c r="M317" s="29" t="str">
        <f>IF(Замеры!AD311=0," ",0.1)</f>
        <v xml:space="preserve"> </v>
      </c>
      <c r="N317" s="29" t="str">
        <f>IF(Замеры!AD311=0," ",Замеры!AD311)</f>
        <v xml:space="preserve"> </v>
      </c>
      <c r="O317" s="29" t="str">
        <f>Замеры!AE311</f>
        <v xml:space="preserve"> </v>
      </c>
      <c r="P317" s="29" t="str">
        <f>Замеры!AF311</f>
        <v xml:space="preserve"> </v>
      </c>
      <c r="Q317" s="29" t="str">
        <f>IF(Замеры!AD311=0," ","+")</f>
        <v xml:space="preserve"> </v>
      </c>
      <c r="R317" s="32">
        <f>Замеры!AC311</f>
        <v>0</v>
      </c>
      <c r="W317" s="33" t="e">
        <f t="shared" si="8"/>
        <v>#VALUE!</v>
      </c>
      <c r="X317" s="31" t="s">
        <v>72</v>
      </c>
      <c r="Y317" s="33" t="e">
        <f t="shared" si="9"/>
        <v>#VALUE!</v>
      </c>
      <c r="Z317" s="32"/>
    </row>
    <row r="318" spans="1:26" x14ac:dyDescent="0.3">
      <c r="A318" s="35">
        <f>IF(Замеры!B312=0, " ", Замеры!B312)</f>
        <v>309</v>
      </c>
      <c r="B318" s="37" t="str">
        <f>CONCATENATE(Замеры!D312,Замеры!F312)</f>
        <v>Группа от QF</v>
      </c>
      <c r="C318" s="35" t="str">
        <f>IF(Замеры!J312=0," ", Замеры!J312)</f>
        <v xml:space="preserve"> </v>
      </c>
      <c r="D318" s="29" t="str">
        <f>IF(Замеры!AD312=0, " ", Замеры!AB312)</f>
        <v xml:space="preserve"> </v>
      </c>
      <c r="E318" s="29" t="str">
        <f>CONCATENATE(Замеры!T312,Замеры!W312,Замеры!V312)</f>
        <v xml:space="preserve"> </v>
      </c>
      <c r="F318" s="30" t="str">
        <f>IF(Замеры!AD312=0," ","---")</f>
        <v xml:space="preserve"> </v>
      </c>
      <c r="G318" s="31" t="str">
        <f>IF(Замеры!AD312=0," ",Замеры!L312)</f>
        <v xml:space="preserve"> </v>
      </c>
      <c r="H318" s="31" t="str">
        <f>CONCATENATE(Замеры!AO312,Замеры!AE312,Замеры!AP312)</f>
        <v>0 0</v>
      </c>
      <c r="I318" s="29" t="str">
        <f>CONCATENATE(Замеры!AM312,Замеры!AE312,Замеры!AN312)</f>
        <v>0 0</v>
      </c>
      <c r="J318" s="31" t="str">
        <f>IF(Замеры!AD312=0," ",G318*2.55)</f>
        <v xml:space="preserve"> </v>
      </c>
      <c r="K318" s="29" t="str">
        <f>IF(Замеры!AD312=0," ",Замеры!AK312)</f>
        <v xml:space="preserve"> </v>
      </c>
      <c r="L318" s="29" t="str">
        <f>IF(Замеры!AD312=0," ",Замеры!AL312)</f>
        <v xml:space="preserve"> </v>
      </c>
      <c r="M318" s="29" t="str">
        <f>IF(Замеры!AD312=0," ",0.1)</f>
        <v xml:space="preserve"> </v>
      </c>
      <c r="N318" s="29" t="str">
        <f>IF(Замеры!AD312=0," ",Замеры!AD312)</f>
        <v xml:space="preserve"> </v>
      </c>
      <c r="O318" s="29" t="str">
        <f>Замеры!AE312</f>
        <v xml:space="preserve"> </v>
      </c>
      <c r="P318" s="29" t="str">
        <f>Замеры!AF312</f>
        <v xml:space="preserve"> </v>
      </c>
      <c r="Q318" s="29" t="str">
        <f>IF(Замеры!AD312=0," ","+")</f>
        <v xml:space="preserve"> </v>
      </c>
      <c r="R318" s="32">
        <f>Замеры!AC312</f>
        <v>0</v>
      </c>
      <c r="W318" s="33" t="e">
        <f t="shared" si="8"/>
        <v>#VALUE!</v>
      </c>
      <c r="X318" s="31" t="s">
        <v>72</v>
      </c>
      <c r="Y318" s="33" t="e">
        <f t="shared" si="9"/>
        <v>#VALUE!</v>
      </c>
      <c r="Z318" s="32"/>
    </row>
    <row r="319" spans="1:26" x14ac:dyDescent="0.3">
      <c r="A319" s="35">
        <f>IF(Замеры!B313=0, " ", Замеры!B313)</f>
        <v>310</v>
      </c>
      <c r="B319" s="37" t="str">
        <f>CONCATENATE(Замеры!D313,Замеры!F313)</f>
        <v>Группа от QF</v>
      </c>
      <c r="C319" s="35" t="str">
        <f>IF(Замеры!J313=0," ", Замеры!J313)</f>
        <v xml:space="preserve"> </v>
      </c>
      <c r="D319" s="29" t="str">
        <f>IF(Замеры!AD313=0, " ", Замеры!AB313)</f>
        <v xml:space="preserve"> </v>
      </c>
      <c r="E319" s="29" t="str">
        <f>CONCATENATE(Замеры!T313,Замеры!W313,Замеры!V313)</f>
        <v xml:space="preserve"> </v>
      </c>
      <c r="F319" s="30" t="str">
        <f>IF(Замеры!AD313=0," ","---")</f>
        <v xml:space="preserve"> </v>
      </c>
      <c r="G319" s="31" t="str">
        <f>IF(Замеры!AD313=0," ",Замеры!L313)</f>
        <v xml:space="preserve"> </v>
      </c>
      <c r="H319" s="31" t="str">
        <f>CONCATENATE(Замеры!AO313,Замеры!AE313,Замеры!AP313)</f>
        <v>0 0</v>
      </c>
      <c r="I319" s="29" t="str">
        <f>CONCATENATE(Замеры!AM313,Замеры!AE313,Замеры!AN313)</f>
        <v>0 0</v>
      </c>
      <c r="J319" s="31" t="str">
        <f>IF(Замеры!AD313=0," ",G319*2.55)</f>
        <v xml:space="preserve"> </v>
      </c>
      <c r="K319" s="29" t="str">
        <f>IF(Замеры!AD313=0," ",Замеры!AK313)</f>
        <v xml:space="preserve"> </v>
      </c>
      <c r="L319" s="29" t="str">
        <f>IF(Замеры!AD313=0," ",Замеры!AL313)</f>
        <v xml:space="preserve"> </v>
      </c>
      <c r="M319" s="29" t="str">
        <f>IF(Замеры!AD313=0," ",0.1)</f>
        <v xml:space="preserve"> </v>
      </c>
      <c r="N319" s="29" t="str">
        <f>IF(Замеры!AD313=0," ",Замеры!AD313)</f>
        <v xml:space="preserve"> </v>
      </c>
      <c r="O319" s="29" t="str">
        <f>Замеры!AE313</f>
        <v xml:space="preserve"> </v>
      </c>
      <c r="P319" s="29" t="str">
        <f>Замеры!AF313</f>
        <v xml:space="preserve"> </v>
      </c>
      <c r="Q319" s="29" t="str">
        <f>IF(Замеры!AD313=0," ","+")</f>
        <v xml:space="preserve"> </v>
      </c>
      <c r="R319" s="32">
        <f>Замеры!AC313</f>
        <v>0</v>
      </c>
      <c r="W319" s="33" t="e">
        <f t="shared" si="8"/>
        <v>#VALUE!</v>
      </c>
      <c r="X319" s="31" t="s">
        <v>72</v>
      </c>
      <c r="Y319" s="33" t="e">
        <f t="shared" si="9"/>
        <v>#VALUE!</v>
      </c>
      <c r="Z319" s="32"/>
    </row>
    <row r="320" spans="1:26" x14ac:dyDescent="0.3">
      <c r="A320" s="35">
        <f>IF(Замеры!B314=0, " ", Замеры!B314)</f>
        <v>311</v>
      </c>
      <c r="B320" s="37" t="str">
        <f>CONCATENATE(Замеры!D314,Замеры!F314)</f>
        <v>Группа от QF</v>
      </c>
      <c r="C320" s="35" t="str">
        <f>IF(Замеры!J314=0," ", Замеры!J314)</f>
        <v xml:space="preserve"> </v>
      </c>
      <c r="D320" s="29" t="str">
        <f>IF(Замеры!AD314=0, " ", Замеры!AB314)</f>
        <v xml:space="preserve"> </v>
      </c>
      <c r="E320" s="29" t="str">
        <f>CONCATENATE(Замеры!T314,Замеры!W314,Замеры!V314)</f>
        <v xml:space="preserve"> </v>
      </c>
      <c r="F320" s="30" t="str">
        <f>IF(Замеры!AD314=0," ","---")</f>
        <v xml:space="preserve"> </v>
      </c>
      <c r="G320" s="31" t="str">
        <f>IF(Замеры!AD314=0," ",Замеры!L314)</f>
        <v xml:space="preserve"> </v>
      </c>
      <c r="H320" s="31" t="str">
        <f>CONCATENATE(Замеры!AO314,Замеры!AE314,Замеры!AP314)</f>
        <v>0 0</v>
      </c>
      <c r="I320" s="29" t="str">
        <f>CONCATENATE(Замеры!AM314,Замеры!AE314,Замеры!AN314)</f>
        <v>0 0</v>
      </c>
      <c r="J320" s="31" t="str">
        <f>IF(Замеры!AD314=0," ",G320*2.55)</f>
        <v xml:space="preserve"> </v>
      </c>
      <c r="K320" s="29" t="str">
        <f>IF(Замеры!AD314=0," ",Замеры!AK314)</f>
        <v xml:space="preserve"> </v>
      </c>
      <c r="L320" s="29" t="str">
        <f>IF(Замеры!AD314=0," ",Замеры!AL314)</f>
        <v xml:space="preserve"> </v>
      </c>
      <c r="M320" s="29" t="str">
        <f>IF(Замеры!AD314=0," ",0.1)</f>
        <v xml:space="preserve"> </v>
      </c>
      <c r="N320" s="29" t="str">
        <f>IF(Замеры!AD314=0," ",Замеры!AD314)</f>
        <v xml:space="preserve"> </v>
      </c>
      <c r="O320" s="29" t="str">
        <f>Замеры!AE314</f>
        <v xml:space="preserve"> </v>
      </c>
      <c r="P320" s="29" t="str">
        <f>Замеры!AF314</f>
        <v xml:space="preserve"> </v>
      </c>
      <c r="Q320" s="29" t="str">
        <f>IF(Замеры!AD314=0," ","+")</f>
        <v xml:space="preserve"> </v>
      </c>
      <c r="R320" s="32">
        <f>Замеры!AC314</f>
        <v>0</v>
      </c>
      <c r="W320" s="33" t="e">
        <f t="shared" si="8"/>
        <v>#VALUE!</v>
      </c>
      <c r="X320" s="31" t="s">
        <v>72</v>
      </c>
      <c r="Y320" s="33" t="e">
        <f t="shared" si="9"/>
        <v>#VALUE!</v>
      </c>
      <c r="Z320" s="32"/>
    </row>
    <row r="321" spans="1:26" x14ac:dyDescent="0.3">
      <c r="A321" s="35">
        <f>IF(Замеры!B315=0, " ", Замеры!B315)</f>
        <v>312</v>
      </c>
      <c r="B321" s="37" t="str">
        <f>CONCATENATE(Замеры!D315,Замеры!F315)</f>
        <v>Группа от QF</v>
      </c>
      <c r="C321" s="35" t="str">
        <f>IF(Замеры!J315=0," ", Замеры!J315)</f>
        <v xml:space="preserve"> </v>
      </c>
      <c r="D321" s="29" t="str">
        <f>IF(Замеры!AD315=0, " ", Замеры!AB315)</f>
        <v xml:space="preserve"> </v>
      </c>
      <c r="E321" s="29" t="str">
        <f>CONCATENATE(Замеры!T315,Замеры!W315,Замеры!V315)</f>
        <v xml:space="preserve"> </v>
      </c>
      <c r="F321" s="30" t="str">
        <f>IF(Замеры!AD315=0," ","---")</f>
        <v xml:space="preserve"> </v>
      </c>
      <c r="G321" s="31" t="str">
        <f>IF(Замеры!AD315=0," ",Замеры!L315)</f>
        <v xml:space="preserve"> </v>
      </c>
      <c r="H321" s="31" t="str">
        <f>CONCATENATE(Замеры!AO315,Замеры!AE315,Замеры!AP315)</f>
        <v>0 0</v>
      </c>
      <c r="I321" s="29" t="str">
        <f>CONCATENATE(Замеры!AM315,Замеры!AE315,Замеры!AN315)</f>
        <v>0 0</v>
      </c>
      <c r="J321" s="31" t="str">
        <f>IF(Замеры!AD315=0," ",G321*2.55)</f>
        <v xml:space="preserve"> </v>
      </c>
      <c r="K321" s="29" t="str">
        <f>IF(Замеры!AD315=0," ",Замеры!AK315)</f>
        <v xml:space="preserve"> </v>
      </c>
      <c r="L321" s="29" t="str">
        <f>IF(Замеры!AD315=0," ",Замеры!AL315)</f>
        <v xml:space="preserve"> </v>
      </c>
      <c r="M321" s="29" t="str">
        <f>IF(Замеры!AD315=0," ",0.1)</f>
        <v xml:space="preserve"> </v>
      </c>
      <c r="N321" s="29" t="str">
        <f>IF(Замеры!AD315=0," ",Замеры!AD315)</f>
        <v xml:space="preserve"> </v>
      </c>
      <c r="O321" s="29" t="str">
        <f>Замеры!AE315</f>
        <v xml:space="preserve"> </v>
      </c>
      <c r="P321" s="29" t="str">
        <f>Замеры!AF315</f>
        <v xml:space="preserve"> </v>
      </c>
      <c r="Q321" s="29" t="str">
        <f>IF(Замеры!AD315=0," ","+")</f>
        <v xml:space="preserve"> </v>
      </c>
      <c r="R321" s="32">
        <f>Замеры!AC315</f>
        <v>0</v>
      </c>
      <c r="W321" s="33" t="e">
        <f t="shared" si="8"/>
        <v>#VALUE!</v>
      </c>
      <c r="X321" s="31" t="s">
        <v>72</v>
      </c>
      <c r="Y321" s="33" t="e">
        <f t="shared" si="9"/>
        <v>#VALUE!</v>
      </c>
      <c r="Z321" s="32"/>
    </row>
    <row r="322" spans="1:26" x14ac:dyDescent="0.3">
      <c r="A322" s="35">
        <f>IF(Замеры!B316=0, " ", Замеры!B316)</f>
        <v>313</v>
      </c>
      <c r="B322" s="37" t="str">
        <f>CONCATENATE(Замеры!D316,Замеры!F316)</f>
        <v>Группа от QF</v>
      </c>
      <c r="C322" s="35" t="str">
        <f>IF(Замеры!J316=0," ", Замеры!J316)</f>
        <v xml:space="preserve"> </v>
      </c>
      <c r="D322" s="29" t="str">
        <f>IF(Замеры!AD316=0, " ", Замеры!AB316)</f>
        <v xml:space="preserve"> </v>
      </c>
      <c r="E322" s="29" t="str">
        <f>CONCATENATE(Замеры!T316,Замеры!W316,Замеры!V316)</f>
        <v xml:space="preserve"> </v>
      </c>
      <c r="F322" s="30" t="str">
        <f>IF(Замеры!AD316=0," ","---")</f>
        <v xml:space="preserve"> </v>
      </c>
      <c r="G322" s="31" t="str">
        <f>IF(Замеры!AD316=0," ",Замеры!L316)</f>
        <v xml:space="preserve"> </v>
      </c>
      <c r="H322" s="31" t="str">
        <f>CONCATENATE(Замеры!AO316,Замеры!AE316,Замеры!AP316)</f>
        <v>0 0</v>
      </c>
      <c r="I322" s="29" t="str">
        <f>CONCATENATE(Замеры!AM316,Замеры!AE316,Замеры!AN316)</f>
        <v>0 0</v>
      </c>
      <c r="J322" s="31" t="str">
        <f>IF(Замеры!AD316=0," ",G322*2.55)</f>
        <v xml:space="preserve"> </v>
      </c>
      <c r="K322" s="29" t="str">
        <f>IF(Замеры!AD316=0," ",Замеры!AK316)</f>
        <v xml:space="preserve"> </v>
      </c>
      <c r="L322" s="29" t="str">
        <f>IF(Замеры!AD316=0," ",Замеры!AL316)</f>
        <v xml:space="preserve"> </v>
      </c>
      <c r="M322" s="29" t="str">
        <f>IF(Замеры!AD316=0," ",0.1)</f>
        <v xml:space="preserve"> </v>
      </c>
      <c r="N322" s="29" t="str">
        <f>IF(Замеры!AD316=0," ",Замеры!AD316)</f>
        <v xml:space="preserve"> </v>
      </c>
      <c r="O322" s="29" t="str">
        <f>Замеры!AE316</f>
        <v xml:space="preserve"> </v>
      </c>
      <c r="P322" s="29" t="str">
        <f>Замеры!AF316</f>
        <v xml:space="preserve"> </v>
      </c>
      <c r="Q322" s="29" t="str">
        <f>IF(Замеры!AD316=0," ","+")</f>
        <v xml:space="preserve"> </v>
      </c>
      <c r="R322" s="32">
        <f>Замеры!AC316</f>
        <v>0</v>
      </c>
      <c r="W322" s="33" t="e">
        <f t="shared" si="8"/>
        <v>#VALUE!</v>
      </c>
      <c r="X322" s="31" t="s">
        <v>72</v>
      </c>
      <c r="Y322" s="33" t="e">
        <f t="shared" si="9"/>
        <v>#VALUE!</v>
      </c>
      <c r="Z322" s="32"/>
    </row>
    <row r="323" spans="1:26" x14ac:dyDescent="0.3">
      <c r="A323" s="35">
        <f>IF(Замеры!B317=0, " ", Замеры!B317)</f>
        <v>314</v>
      </c>
      <c r="B323" s="37" t="str">
        <f>CONCATENATE(Замеры!D317,Замеры!F317)</f>
        <v>Группа от QF</v>
      </c>
      <c r="C323" s="35" t="str">
        <f>IF(Замеры!J317=0," ", Замеры!J317)</f>
        <v xml:space="preserve"> </v>
      </c>
      <c r="D323" s="29" t="str">
        <f>IF(Замеры!AD317=0, " ", Замеры!AB317)</f>
        <v xml:space="preserve"> </v>
      </c>
      <c r="E323" s="29" t="str">
        <f>CONCATENATE(Замеры!T317,Замеры!W317,Замеры!V317)</f>
        <v xml:space="preserve"> </v>
      </c>
      <c r="F323" s="30" t="str">
        <f>IF(Замеры!AD317=0," ","---")</f>
        <v xml:space="preserve"> </v>
      </c>
      <c r="G323" s="31" t="str">
        <f>IF(Замеры!AD317=0," ",Замеры!L317)</f>
        <v xml:space="preserve"> </v>
      </c>
      <c r="H323" s="31" t="str">
        <f>CONCATENATE(Замеры!AO317,Замеры!AE317,Замеры!AP317)</f>
        <v>0 0</v>
      </c>
      <c r="I323" s="29" t="str">
        <f>CONCATENATE(Замеры!AM317,Замеры!AE317,Замеры!AN317)</f>
        <v>0 0</v>
      </c>
      <c r="J323" s="31" t="str">
        <f>IF(Замеры!AD317=0," ",G323*2.55)</f>
        <v xml:space="preserve"> </v>
      </c>
      <c r="K323" s="29" t="str">
        <f>IF(Замеры!AD317=0," ",Замеры!AK317)</f>
        <v xml:space="preserve"> </v>
      </c>
      <c r="L323" s="29" t="str">
        <f>IF(Замеры!AD317=0," ",Замеры!AL317)</f>
        <v xml:space="preserve"> </v>
      </c>
      <c r="M323" s="29" t="str">
        <f>IF(Замеры!AD317=0," ",0.1)</f>
        <v xml:space="preserve"> </v>
      </c>
      <c r="N323" s="29" t="str">
        <f>IF(Замеры!AD317=0," ",Замеры!AD317)</f>
        <v xml:space="preserve"> </v>
      </c>
      <c r="O323" s="29" t="str">
        <f>Замеры!AE317</f>
        <v xml:space="preserve"> </v>
      </c>
      <c r="P323" s="29" t="str">
        <f>Замеры!AF317</f>
        <v xml:space="preserve"> </v>
      </c>
      <c r="Q323" s="29" t="str">
        <f>IF(Замеры!AD317=0," ","+")</f>
        <v xml:space="preserve"> </v>
      </c>
      <c r="R323" s="32">
        <f>Замеры!AC317</f>
        <v>0</v>
      </c>
      <c r="W323" s="33" t="e">
        <f t="shared" si="8"/>
        <v>#VALUE!</v>
      </c>
      <c r="X323" s="31" t="s">
        <v>72</v>
      </c>
      <c r="Y323" s="33" t="e">
        <f t="shared" si="9"/>
        <v>#VALUE!</v>
      </c>
      <c r="Z323" s="32"/>
    </row>
    <row r="324" spans="1:26" x14ac:dyDescent="0.3">
      <c r="A324" s="35">
        <f>IF(Замеры!B318=0, " ", Замеры!B318)</f>
        <v>315</v>
      </c>
      <c r="B324" s="37" t="str">
        <f>CONCATENATE(Замеры!D318,Замеры!F318)</f>
        <v>Группа от QF</v>
      </c>
      <c r="C324" s="35" t="str">
        <f>IF(Замеры!J318=0," ", Замеры!J318)</f>
        <v xml:space="preserve"> </v>
      </c>
      <c r="D324" s="29" t="str">
        <f>IF(Замеры!AD318=0, " ", Замеры!AB318)</f>
        <v xml:space="preserve"> </v>
      </c>
      <c r="E324" s="29" t="str">
        <f>CONCATENATE(Замеры!T318,Замеры!W318,Замеры!V318)</f>
        <v xml:space="preserve"> </v>
      </c>
      <c r="F324" s="30" t="str">
        <f>IF(Замеры!AD318=0," ","---")</f>
        <v xml:space="preserve"> </v>
      </c>
      <c r="G324" s="31" t="str">
        <f>IF(Замеры!AD318=0," ",Замеры!L318)</f>
        <v xml:space="preserve"> </v>
      </c>
      <c r="H324" s="31" t="str">
        <f>CONCATENATE(Замеры!AO318,Замеры!AE318,Замеры!AP318)</f>
        <v>0 0</v>
      </c>
      <c r="I324" s="29" t="str">
        <f>CONCATENATE(Замеры!AM318,Замеры!AE318,Замеры!AN318)</f>
        <v>0 0</v>
      </c>
      <c r="J324" s="31" t="str">
        <f>IF(Замеры!AD318=0," ",G324*2.55)</f>
        <v xml:space="preserve"> </v>
      </c>
      <c r="K324" s="29" t="str">
        <f>IF(Замеры!AD318=0," ",Замеры!AK318)</f>
        <v xml:space="preserve"> </v>
      </c>
      <c r="L324" s="29" t="str">
        <f>IF(Замеры!AD318=0," ",Замеры!AL318)</f>
        <v xml:space="preserve"> </v>
      </c>
      <c r="M324" s="29" t="str">
        <f>IF(Замеры!AD318=0," ",0.1)</f>
        <v xml:space="preserve"> </v>
      </c>
      <c r="N324" s="29" t="str">
        <f>IF(Замеры!AD318=0," ",Замеры!AD318)</f>
        <v xml:space="preserve"> </v>
      </c>
      <c r="O324" s="29" t="str">
        <f>Замеры!AE318</f>
        <v xml:space="preserve"> </v>
      </c>
      <c r="P324" s="29" t="str">
        <f>Замеры!AF318</f>
        <v xml:space="preserve"> </v>
      </c>
      <c r="Q324" s="29" t="str">
        <f>IF(Замеры!AD318=0," ","+")</f>
        <v xml:space="preserve"> </v>
      </c>
      <c r="R324" s="32">
        <f>Замеры!AC318</f>
        <v>0</v>
      </c>
      <c r="W324" s="33" t="e">
        <f t="shared" si="8"/>
        <v>#VALUE!</v>
      </c>
      <c r="X324" s="31" t="s">
        <v>72</v>
      </c>
      <c r="Y324" s="33" t="e">
        <f t="shared" si="9"/>
        <v>#VALUE!</v>
      </c>
      <c r="Z324" s="32"/>
    </row>
    <row r="325" spans="1:26" x14ac:dyDescent="0.3">
      <c r="A325" s="35">
        <f>IF(Замеры!B319=0, " ", Замеры!B319)</f>
        <v>316</v>
      </c>
      <c r="B325" s="37" t="str">
        <f>CONCATENATE(Замеры!D319,Замеры!F319)</f>
        <v>Группа от QF</v>
      </c>
      <c r="C325" s="35" t="str">
        <f>IF(Замеры!J319=0," ", Замеры!J319)</f>
        <v xml:space="preserve"> </v>
      </c>
      <c r="D325" s="29" t="str">
        <f>IF(Замеры!AD319=0, " ", Замеры!AB319)</f>
        <v xml:space="preserve"> </v>
      </c>
      <c r="E325" s="29" t="str">
        <f>CONCATENATE(Замеры!T319,Замеры!W319,Замеры!V319)</f>
        <v xml:space="preserve"> </v>
      </c>
      <c r="F325" s="30" t="str">
        <f>IF(Замеры!AD319=0," ","---")</f>
        <v xml:space="preserve"> </v>
      </c>
      <c r="G325" s="31" t="str">
        <f>IF(Замеры!AD319=0," ",Замеры!L319)</f>
        <v xml:space="preserve"> </v>
      </c>
      <c r="H325" s="31" t="str">
        <f>CONCATENATE(Замеры!AO319,Замеры!AE319,Замеры!AP319)</f>
        <v>0 0</v>
      </c>
      <c r="I325" s="29" t="str">
        <f>CONCATENATE(Замеры!AM319,Замеры!AE319,Замеры!AN319)</f>
        <v>0 0</v>
      </c>
      <c r="J325" s="31" t="str">
        <f>IF(Замеры!AD319=0," ",G325*2.55)</f>
        <v xml:space="preserve"> </v>
      </c>
      <c r="K325" s="29" t="str">
        <f>IF(Замеры!AD319=0," ",Замеры!AK319)</f>
        <v xml:space="preserve"> </v>
      </c>
      <c r="L325" s="29" t="str">
        <f>IF(Замеры!AD319=0," ",Замеры!AL319)</f>
        <v xml:space="preserve"> </v>
      </c>
      <c r="M325" s="29" t="str">
        <f>IF(Замеры!AD319=0," ",0.1)</f>
        <v xml:space="preserve"> </v>
      </c>
      <c r="N325" s="29" t="str">
        <f>IF(Замеры!AD319=0," ",Замеры!AD319)</f>
        <v xml:space="preserve"> </v>
      </c>
      <c r="O325" s="29" t="str">
        <f>Замеры!AE319</f>
        <v xml:space="preserve"> </v>
      </c>
      <c r="P325" s="29" t="str">
        <f>Замеры!AF319</f>
        <v xml:space="preserve"> </v>
      </c>
      <c r="Q325" s="29" t="str">
        <f>IF(Замеры!AD319=0," ","+")</f>
        <v xml:space="preserve"> </v>
      </c>
      <c r="R325" s="32">
        <f>Замеры!AC319</f>
        <v>0</v>
      </c>
      <c r="W325" s="33" t="e">
        <f t="shared" si="8"/>
        <v>#VALUE!</v>
      </c>
      <c r="X325" s="31" t="s">
        <v>72</v>
      </c>
      <c r="Y325" s="33" t="e">
        <f t="shared" si="9"/>
        <v>#VALUE!</v>
      </c>
      <c r="Z325" s="32"/>
    </row>
    <row r="326" spans="1:26" x14ac:dyDescent="0.3">
      <c r="A326" s="35">
        <f>IF(Замеры!B320=0, " ", Замеры!B320)</f>
        <v>317</v>
      </c>
      <c r="B326" s="37" t="str">
        <f>CONCATENATE(Замеры!D320,Замеры!F320)</f>
        <v>Группа от QF</v>
      </c>
      <c r="C326" s="35" t="str">
        <f>IF(Замеры!J320=0," ", Замеры!J320)</f>
        <v xml:space="preserve"> </v>
      </c>
      <c r="D326" s="29" t="str">
        <f>IF(Замеры!AD320=0, " ", Замеры!AB320)</f>
        <v xml:space="preserve"> </v>
      </c>
      <c r="E326" s="29" t="str">
        <f>CONCATENATE(Замеры!T320,Замеры!W320,Замеры!V320)</f>
        <v xml:space="preserve"> </v>
      </c>
      <c r="F326" s="30" t="str">
        <f>IF(Замеры!AD320=0," ","---")</f>
        <v xml:space="preserve"> </v>
      </c>
      <c r="G326" s="31" t="str">
        <f>IF(Замеры!AD320=0," ",Замеры!L320)</f>
        <v xml:space="preserve"> </v>
      </c>
      <c r="H326" s="31" t="str">
        <f>CONCATENATE(Замеры!AO320,Замеры!AE320,Замеры!AP320)</f>
        <v>0 0</v>
      </c>
      <c r="I326" s="29" t="str">
        <f>CONCATENATE(Замеры!AM320,Замеры!AE320,Замеры!AN320)</f>
        <v>0 0</v>
      </c>
      <c r="J326" s="31" t="str">
        <f>IF(Замеры!AD320=0," ",G326*2.55)</f>
        <v xml:space="preserve"> </v>
      </c>
      <c r="K326" s="29" t="str">
        <f>IF(Замеры!AD320=0," ",Замеры!AK320)</f>
        <v xml:space="preserve"> </v>
      </c>
      <c r="L326" s="29" t="str">
        <f>IF(Замеры!AD320=0," ",Замеры!AL320)</f>
        <v xml:space="preserve"> </v>
      </c>
      <c r="M326" s="29" t="str">
        <f>IF(Замеры!AD320=0," ",0.1)</f>
        <v xml:space="preserve"> </v>
      </c>
      <c r="N326" s="29" t="str">
        <f>IF(Замеры!AD320=0," ",Замеры!AD320)</f>
        <v xml:space="preserve"> </v>
      </c>
      <c r="O326" s="29" t="str">
        <f>Замеры!AE320</f>
        <v xml:space="preserve"> </v>
      </c>
      <c r="P326" s="29" t="str">
        <f>Замеры!AF320</f>
        <v xml:space="preserve"> </v>
      </c>
      <c r="Q326" s="29" t="str">
        <f>IF(Замеры!AD320=0," ","+")</f>
        <v xml:space="preserve"> </v>
      </c>
      <c r="R326" s="32">
        <f>Замеры!AC320</f>
        <v>0</v>
      </c>
      <c r="W326" s="33" t="e">
        <f t="shared" si="8"/>
        <v>#VALUE!</v>
      </c>
      <c r="X326" s="31" t="s">
        <v>72</v>
      </c>
      <c r="Y326" s="33" t="e">
        <f t="shared" si="9"/>
        <v>#VALUE!</v>
      </c>
      <c r="Z326" s="32"/>
    </row>
    <row r="327" spans="1:26" x14ac:dyDescent="0.3">
      <c r="A327" s="35">
        <f>IF(Замеры!B321=0, " ", Замеры!B321)</f>
        <v>318</v>
      </c>
      <c r="B327" s="37" t="str">
        <f>CONCATENATE(Замеры!D321,Замеры!F321)</f>
        <v>Группа от QF</v>
      </c>
      <c r="C327" s="35" t="str">
        <f>IF(Замеры!J321=0," ", Замеры!J321)</f>
        <v xml:space="preserve"> </v>
      </c>
      <c r="D327" s="29" t="str">
        <f>IF(Замеры!AD321=0, " ", Замеры!AB321)</f>
        <v xml:space="preserve"> </v>
      </c>
      <c r="E327" s="29" t="str">
        <f>CONCATENATE(Замеры!T321,Замеры!W321,Замеры!V321)</f>
        <v xml:space="preserve"> </v>
      </c>
      <c r="F327" s="30" t="str">
        <f>IF(Замеры!AD321=0," ","---")</f>
        <v xml:space="preserve"> </v>
      </c>
      <c r="G327" s="31" t="str">
        <f>IF(Замеры!AD321=0," ",Замеры!L321)</f>
        <v xml:space="preserve"> </v>
      </c>
      <c r="H327" s="31" t="str">
        <f>CONCATENATE(Замеры!AO321,Замеры!AE321,Замеры!AP321)</f>
        <v>0 0</v>
      </c>
      <c r="I327" s="29" t="str">
        <f>CONCATENATE(Замеры!AM321,Замеры!AE321,Замеры!AN321)</f>
        <v>0 0</v>
      </c>
      <c r="J327" s="31" t="str">
        <f>IF(Замеры!AD321=0," ",G327*2.55)</f>
        <v xml:space="preserve"> </v>
      </c>
      <c r="K327" s="29" t="str">
        <f>IF(Замеры!AD321=0," ",Замеры!AK321)</f>
        <v xml:space="preserve"> </v>
      </c>
      <c r="L327" s="29" t="str">
        <f>IF(Замеры!AD321=0," ",Замеры!AL321)</f>
        <v xml:space="preserve"> </v>
      </c>
      <c r="M327" s="29" t="str">
        <f>IF(Замеры!AD321=0," ",0.1)</f>
        <v xml:space="preserve"> </v>
      </c>
      <c r="N327" s="29" t="str">
        <f>IF(Замеры!AD321=0," ",Замеры!AD321)</f>
        <v xml:space="preserve"> </v>
      </c>
      <c r="O327" s="29" t="str">
        <f>Замеры!AE321</f>
        <v xml:space="preserve"> </v>
      </c>
      <c r="P327" s="29" t="str">
        <f>Замеры!AF321</f>
        <v xml:space="preserve"> </v>
      </c>
      <c r="Q327" s="29" t="str">
        <f>IF(Замеры!AD321=0," ","+")</f>
        <v xml:space="preserve"> </v>
      </c>
      <c r="R327" s="32">
        <f>Замеры!AC321</f>
        <v>0</v>
      </c>
      <c r="W327" s="33" t="e">
        <f t="shared" si="8"/>
        <v>#VALUE!</v>
      </c>
      <c r="X327" s="31" t="s">
        <v>72</v>
      </c>
      <c r="Y327" s="33" t="e">
        <f t="shared" si="9"/>
        <v>#VALUE!</v>
      </c>
      <c r="Z327" s="32"/>
    </row>
    <row r="328" spans="1:26" x14ac:dyDescent="0.3">
      <c r="A328" s="35">
        <f>IF(Замеры!B322=0, " ", Замеры!B322)</f>
        <v>319</v>
      </c>
      <c r="B328" s="37" t="str">
        <f>CONCATENATE(Замеры!D322,Замеры!F322)</f>
        <v>Группа от QF</v>
      </c>
      <c r="C328" s="35" t="str">
        <f>IF(Замеры!J322=0," ", Замеры!J322)</f>
        <v xml:space="preserve"> </v>
      </c>
      <c r="D328" s="29" t="str">
        <f>IF(Замеры!AD322=0, " ", Замеры!AB322)</f>
        <v xml:space="preserve"> </v>
      </c>
      <c r="E328" s="29" t="str">
        <f>CONCATENATE(Замеры!T322,Замеры!W322,Замеры!V322)</f>
        <v xml:space="preserve"> </v>
      </c>
      <c r="F328" s="30" t="str">
        <f>IF(Замеры!AD322=0," ","---")</f>
        <v xml:space="preserve"> </v>
      </c>
      <c r="G328" s="31" t="str">
        <f>IF(Замеры!AD322=0," ",Замеры!L322)</f>
        <v xml:space="preserve"> </v>
      </c>
      <c r="H328" s="31" t="str">
        <f>CONCATENATE(Замеры!AO322,Замеры!AE322,Замеры!AP322)</f>
        <v>0 0</v>
      </c>
      <c r="I328" s="29" t="str">
        <f>CONCATENATE(Замеры!AM322,Замеры!AE322,Замеры!AN322)</f>
        <v>0 0</v>
      </c>
      <c r="J328" s="31" t="str">
        <f>IF(Замеры!AD322=0," ",G328*2.55)</f>
        <v xml:space="preserve"> </v>
      </c>
      <c r="K328" s="29" t="str">
        <f>IF(Замеры!AD322=0," ",Замеры!AK322)</f>
        <v xml:space="preserve"> </v>
      </c>
      <c r="L328" s="29" t="str">
        <f>IF(Замеры!AD322=0," ",Замеры!AL322)</f>
        <v xml:space="preserve"> </v>
      </c>
      <c r="M328" s="29" t="str">
        <f>IF(Замеры!AD322=0," ",0.1)</f>
        <v xml:space="preserve"> </v>
      </c>
      <c r="N328" s="29" t="str">
        <f>IF(Замеры!AD322=0," ",Замеры!AD322)</f>
        <v xml:space="preserve"> </v>
      </c>
      <c r="O328" s="29" t="str">
        <f>Замеры!AE322</f>
        <v xml:space="preserve"> </v>
      </c>
      <c r="P328" s="29" t="str">
        <f>Замеры!AF322</f>
        <v xml:space="preserve"> </v>
      </c>
      <c r="Q328" s="29" t="str">
        <f>IF(Замеры!AD322=0," ","+")</f>
        <v xml:space="preserve"> </v>
      </c>
      <c r="R328" s="32">
        <f>Замеры!AC322</f>
        <v>0</v>
      </c>
      <c r="W328" s="33" t="e">
        <f t="shared" si="8"/>
        <v>#VALUE!</v>
      </c>
      <c r="X328" s="31" t="s">
        <v>72</v>
      </c>
      <c r="Y328" s="33" t="e">
        <f t="shared" si="9"/>
        <v>#VALUE!</v>
      </c>
      <c r="Z328" s="32"/>
    </row>
    <row r="329" spans="1:26" x14ac:dyDescent="0.3">
      <c r="A329" s="35">
        <f>IF(Замеры!B323=0, " ", Замеры!B323)</f>
        <v>320</v>
      </c>
      <c r="B329" s="37" t="str">
        <f>CONCATENATE(Замеры!D323,Замеры!F323)</f>
        <v>Группа от QF</v>
      </c>
      <c r="C329" s="35" t="str">
        <f>IF(Замеры!J323=0," ", Замеры!J323)</f>
        <v xml:space="preserve"> </v>
      </c>
      <c r="D329" s="29" t="str">
        <f>IF(Замеры!AD323=0, " ", Замеры!AB323)</f>
        <v xml:space="preserve"> </v>
      </c>
      <c r="E329" s="29" t="str">
        <f>CONCATENATE(Замеры!T323,Замеры!W323,Замеры!V323)</f>
        <v xml:space="preserve"> </v>
      </c>
      <c r="F329" s="30" t="str">
        <f>IF(Замеры!AD323=0," ","---")</f>
        <v xml:space="preserve"> </v>
      </c>
      <c r="G329" s="31" t="str">
        <f>IF(Замеры!AD323=0," ",Замеры!L323)</f>
        <v xml:space="preserve"> </v>
      </c>
      <c r="H329" s="31" t="str">
        <f>CONCATENATE(Замеры!AO323,Замеры!AE323,Замеры!AP323)</f>
        <v>0 0</v>
      </c>
      <c r="I329" s="29" t="str">
        <f>CONCATENATE(Замеры!AM323,Замеры!AE323,Замеры!AN323)</f>
        <v>0 0</v>
      </c>
      <c r="J329" s="31" t="str">
        <f>IF(Замеры!AD323=0," ",G329*2.55)</f>
        <v xml:space="preserve"> </v>
      </c>
      <c r="K329" s="29" t="str">
        <f>IF(Замеры!AD323=0," ",Замеры!AK323)</f>
        <v xml:space="preserve"> </v>
      </c>
      <c r="L329" s="29" t="str">
        <f>IF(Замеры!AD323=0," ",Замеры!AL323)</f>
        <v xml:space="preserve"> </v>
      </c>
      <c r="M329" s="29" t="str">
        <f>IF(Замеры!AD323=0," ",0.1)</f>
        <v xml:space="preserve"> </v>
      </c>
      <c r="N329" s="29" t="str">
        <f>IF(Замеры!AD323=0," ",Замеры!AD323)</f>
        <v xml:space="preserve"> </v>
      </c>
      <c r="O329" s="29" t="str">
        <f>Замеры!AE323</f>
        <v xml:space="preserve"> </v>
      </c>
      <c r="P329" s="29" t="str">
        <f>Замеры!AF323</f>
        <v xml:space="preserve"> </v>
      </c>
      <c r="Q329" s="29" t="str">
        <f>IF(Замеры!AD323=0," ","+")</f>
        <v xml:space="preserve"> </v>
      </c>
      <c r="R329" s="32">
        <f>Замеры!AC323</f>
        <v>0</v>
      </c>
      <c r="W329" s="33" t="e">
        <f t="shared" si="8"/>
        <v>#VALUE!</v>
      </c>
      <c r="X329" s="31" t="s">
        <v>72</v>
      </c>
      <c r="Y329" s="33" t="e">
        <f t="shared" si="9"/>
        <v>#VALUE!</v>
      </c>
      <c r="Z329" s="32"/>
    </row>
    <row r="330" spans="1:26" x14ac:dyDescent="0.3">
      <c r="A330" s="35">
        <f>IF(Замеры!B324=0, " ", Замеры!B324)</f>
        <v>321</v>
      </c>
      <c r="B330" s="37" t="str">
        <f>CONCATENATE(Замеры!D324,Замеры!F324)</f>
        <v>Группа от QF</v>
      </c>
      <c r="C330" s="35" t="str">
        <f>IF(Замеры!J324=0," ", Замеры!J324)</f>
        <v xml:space="preserve"> </v>
      </c>
      <c r="D330" s="29" t="str">
        <f>IF(Замеры!AD324=0, " ", Замеры!AB324)</f>
        <v xml:space="preserve"> </v>
      </c>
      <c r="E330" s="29" t="str">
        <f>CONCATENATE(Замеры!T324,Замеры!W324,Замеры!V324)</f>
        <v xml:space="preserve"> </v>
      </c>
      <c r="F330" s="30" t="str">
        <f>IF(Замеры!AD324=0," ","---")</f>
        <v xml:space="preserve"> </v>
      </c>
      <c r="G330" s="31" t="str">
        <f>IF(Замеры!AD324=0," ",Замеры!L324)</f>
        <v xml:space="preserve"> </v>
      </c>
      <c r="H330" s="31" t="str">
        <f>CONCATENATE(Замеры!AO324,Замеры!AE324,Замеры!AP324)</f>
        <v>0 0</v>
      </c>
      <c r="I330" s="29" t="str">
        <f>CONCATENATE(Замеры!AM324,Замеры!AE324,Замеры!AN324)</f>
        <v>0 0</v>
      </c>
      <c r="J330" s="31" t="str">
        <f>IF(Замеры!AD324=0," ",G330*2.55)</f>
        <v xml:space="preserve"> </v>
      </c>
      <c r="K330" s="29" t="str">
        <f>IF(Замеры!AD324=0," ",Замеры!AK324)</f>
        <v xml:space="preserve"> </v>
      </c>
      <c r="L330" s="29" t="str">
        <f>IF(Замеры!AD324=0," ",Замеры!AL324)</f>
        <v xml:space="preserve"> </v>
      </c>
      <c r="M330" s="29" t="str">
        <f>IF(Замеры!AD324=0," ",0.1)</f>
        <v xml:space="preserve"> </v>
      </c>
      <c r="N330" s="29" t="str">
        <f>IF(Замеры!AD324=0," ",Замеры!AD324)</f>
        <v xml:space="preserve"> </v>
      </c>
      <c r="O330" s="29" t="str">
        <f>Замеры!AE324</f>
        <v xml:space="preserve"> </v>
      </c>
      <c r="P330" s="29" t="str">
        <f>Замеры!AF324</f>
        <v xml:space="preserve"> </v>
      </c>
      <c r="Q330" s="29" t="str">
        <f>IF(Замеры!AD324=0," ","+")</f>
        <v xml:space="preserve"> </v>
      </c>
      <c r="R330" s="32">
        <f>Замеры!AC324</f>
        <v>0</v>
      </c>
      <c r="W330" s="33" t="e">
        <f t="shared" ref="W330:W393" si="10">G330*1.13</f>
        <v>#VALUE!</v>
      </c>
      <c r="X330" s="31" t="s">
        <v>72</v>
      </c>
      <c r="Y330" s="33" t="e">
        <f t="shared" ref="Y330:Y393" si="11">G330*1.45</f>
        <v>#VALUE!</v>
      </c>
      <c r="Z330" s="32"/>
    </row>
    <row r="331" spans="1:26" x14ac:dyDescent="0.3">
      <c r="A331" s="35">
        <f>IF(Замеры!B325=0, " ", Замеры!B325)</f>
        <v>322</v>
      </c>
      <c r="B331" s="37" t="str">
        <f>CONCATENATE(Замеры!D325,Замеры!F325)</f>
        <v>Группа от QF</v>
      </c>
      <c r="C331" s="35" t="str">
        <f>IF(Замеры!J325=0," ", Замеры!J325)</f>
        <v xml:space="preserve"> </v>
      </c>
      <c r="D331" s="29" t="str">
        <f>IF(Замеры!AD325=0, " ", Замеры!AB325)</f>
        <v xml:space="preserve"> </v>
      </c>
      <c r="E331" s="29" t="str">
        <f>CONCATENATE(Замеры!T325,Замеры!W325,Замеры!V325)</f>
        <v xml:space="preserve"> </v>
      </c>
      <c r="F331" s="30" t="str">
        <f>IF(Замеры!AD325=0," ","---")</f>
        <v xml:space="preserve"> </v>
      </c>
      <c r="G331" s="31" t="str">
        <f>IF(Замеры!AD325=0," ",Замеры!L325)</f>
        <v xml:space="preserve"> </v>
      </c>
      <c r="H331" s="31" t="str">
        <f>CONCATENATE(Замеры!AO325,Замеры!AE325,Замеры!AP325)</f>
        <v>0 0</v>
      </c>
      <c r="I331" s="29" t="str">
        <f>CONCATENATE(Замеры!AM325,Замеры!AE325,Замеры!AN325)</f>
        <v>0 0</v>
      </c>
      <c r="J331" s="31" t="str">
        <f>IF(Замеры!AD325=0," ",G331*2.55)</f>
        <v xml:space="preserve"> </v>
      </c>
      <c r="K331" s="29" t="str">
        <f>IF(Замеры!AD325=0," ",Замеры!AK325)</f>
        <v xml:space="preserve"> </v>
      </c>
      <c r="L331" s="29" t="str">
        <f>IF(Замеры!AD325=0," ",Замеры!AL325)</f>
        <v xml:space="preserve"> </v>
      </c>
      <c r="M331" s="29" t="str">
        <f>IF(Замеры!AD325=0," ",0.1)</f>
        <v xml:space="preserve"> </v>
      </c>
      <c r="N331" s="29" t="str">
        <f>IF(Замеры!AD325=0," ",Замеры!AD325)</f>
        <v xml:space="preserve"> </v>
      </c>
      <c r="O331" s="29" t="str">
        <f>Замеры!AE325</f>
        <v xml:space="preserve"> </v>
      </c>
      <c r="P331" s="29" t="str">
        <f>Замеры!AF325</f>
        <v xml:space="preserve"> </v>
      </c>
      <c r="Q331" s="29" t="str">
        <f>IF(Замеры!AD325=0," ","+")</f>
        <v xml:space="preserve"> </v>
      </c>
      <c r="R331" s="32">
        <f>Замеры!AC325</f>
        <v>0</v>
      </c>
      <c r="W331" s="33" t="e">
        <f t="shared" si="10"/>
        <v>#VALUE!</v>
      </c>
      <c r="X331" s="31" t="s">
        <v>72</v>
      </c>
      <c r="Y331" s="33" t="e">
        <f t="shared" si="11"/>
        <v>#VALUE!</v>
      </c>
      <c r="Z331" s="32"/>
    </row>
    <row r="332" spans="1:26" x14ac:dyDescent="0.3">
      <c r="A332" s="35">
        <f>IF(Замеры!B326=0, " ", Замеры!B326)</f>
        <v>323</v>
      </c>
      <c r="B332" s="37" t="str">
        <f>CONCATENATE(Замеры!D326,Замеры!F326)</f>
        <v>Группа от QF</v>
      </c>
      <c r="C332" s="35" t="str">
        <f>IF(Замеры!J326=0," ", Замеры!J326)</f>
        <v xml:space="preserve"> </v>
      </c>
      <c r="D332" s="29" t="str">
        <f>IF(Замеры!AD326=0, " ", Замеры!AB326)</f>
        <v xml:space="preserve"> </v>
      </c>
      <c r="E332" s="29" t="str">
        <f>CONCATENATE(Замеры!T326,Замеры!W326,Замеры!V326)</f>
        <v xml:space="preserve"> </v>
      </c>
      <c r="F332" s="30" t="str">
        <f>IF(Замеры!AD326=0," ","---")</f>
        <v xml:space="preserve"> </v>
      </c>
      <c r="G332" s="31" t="str">
        <f>IF(Замеры!AD326=0," ",Замеры!L326)</f>
        <v xml:space="preserve"> </v>
      </c>
      <c r="H332" s="31" t="str">
        <f>CONCATENATE(Замеры!AO326,Замеры!AE326,Замеры!AP326)</f>
        <v>0 0</v>
      </c>
      <c r="I332" s="29" t="str">
        <f>CONCATENATE(Замеры!AM326,Замеры!AE326,Замеры!AN326)</f>
        <v>0 0</v>
      </c>
      <c r="J332" s="31" t="str">
        <f>IF(Замеры!AD326=0," ",G332*2.55)</f>
        <v xml:space="preserve"> </v>
      </c>
      <c r="K332" s="29" t="str">
        <f>IF(Замеры!AD326=0," ",Замеры!AK326)</f>
        <v xml:space="preserve"> </v>
      </c>
      <c r="L332" s="29" t="str">
        <f>IF(Замеры!AD326=0," ",Замеры!AL326)</f>
        <v xml:space="preserve"> </v>
      </c>
      <c r="M332" s="29" t="str">
        <f>IF(Замеры!AD326=0," ",0.1)</f>
        <v xml:space="preserve"> </v>
      </c>
      <c r="N332" s="29" t="str">
        <f>IF(Замеры!AD326=0," ",Замеры!AD326)</f>
        <v xml:space="preserve"> </v>
      </c>
      <c r="O332" s="29" t="str">
        <f>Замеры!AE326</f>
        <v xml:space="preserve"> </v>
      </c>
      <c r="P332" s="29" t="str">
        <f>Замеры!AF326</f>
        <v xml:space="preserve"> </v>
      </c>
      <c r="Q332" s="29" t="str">
        <f>IF(Замеры!AD326=0," ","+")</f>
        <v xml:space="preserve"> </v>
      </c>
      <c r="R332" s="32">
        <f>Замеры!AC326</f>
        <v>0</v>
      </c>
      <c r="W332" s="33" t="e">
        <f t="shared" si="10"/>
        <v>#VALUE!</v>
      </c>
      <c r="X332" s="31" t="s">
        <v>72</v>
      </c>
      <c r="Y332" s="33" t="e">
        <f t="shared" si="11"/>
        <v>#VALUE!</v>
      </c>
      <c r="Z332" s="32"/>
    </row>
    <row r="333" spans="1:26" x14ac:dyDescent="0.3">
      <c r="A333" s="35">
        <f>IF(Замеры!B327=0, " ", Замеры!B327)</f>
        <v>324</v>
      </c>
      <c r="B333" s="37" t="str">
        <f>CONCATENATE(Замеры!D327,Замеры!F327)</f>
        <v>Группа от QF</v>
      </c>
      <c r="C333" s="35" t="str">
        <f>IF(Замеры!J327=0," ", Замеры!J327)</f>
        <v xml:space="preserve"> </v>
      </c>
      <c r="D333" s="29" t="str">
        <f>IF(Замеры!AD327=0, " ", Замеры!AB327)</f>
        <v xml:space="preserve"> </v>
      </c>
      <c r="E333" s="29" t="str">
        <f>CONCATENATE(Замеры!T327,Замеры!W327,Замеры!V327)</f>
        <v xml:space="preserve"> </v>
      </c>
      <c r="F333" s="30" t="str">
        <f>IF(Замеры!AD327=0," ","---")</f>
        <v xml:space="preserve"> </v>
      </c>
      <c r="G333" s="31" t="str">
        <f>IF(Замеры!AD327=0," ",Замеры!L327)</f>
        <v xml:space="preserve"> </v>
      </c>
      <c r="H333" s="31" t="str">
        <f>CONCATENATE(Замеры!AO327,Замеры!AE327,Замеры!AP327)</f>
        <v>0 0</v>
      </c>
      <c r="I333" s="29" t="str">
        <f>CONCATENATE(Замеры!AM327,Замеры!AE327,Замеры!AN327)</f>
        <v>0 0</v>
      </c>
      <c r="J333" s="31" t="str">
        <f>IF(Замеры!AD327=0," ",G333*2.55)</f>
        <v xml:space="preserve"> </v>
      </c>
      <c r="K333" s="29" t="str">
        <f>IF(Замеры!AD327=0," ",Замеры!AK327)</f>
        <v xml:space="preserve"> </v>
      </c>
      <c r="L333" s="29" t="str">
        <f>IF(Замеры!AD327=0," ",Замеры!AL327)</f>
        <v xml:space="preserve"> </v>
      </c>
      <c r="M333" s="29" t="str">
        <f>IF(Замеры!AD327=0," ",0.1)</f>
        <v xml:space="preserve"> </v>
      </c>
      <c r="N333" s="29" t="str">
        <f>IF(Замеры!AD327=0," ",Замеры!AD327)</f>
        <v xml:space="preserve"> </v>
      </c>
      <c r="O333" s="29" t="str">
        <f>Замеры!AE327</f>
        <v xml:space="preserve"> </v>
      </c>
      <c r="P333" s="29" t="str">
        <f>Замеры!AF327</f>
        <v xml:space="preserve"> </v>
      </c>
      <c r="Q333" s="29" t="str">
        <f>IF(Замеры!AD327=0," ","+")</f>
        <v xml:space="preserve"> </v>
      </c>
      <c r="R333" s="32">
        <f>Замеры!AC327</f>
        <v>0</v>
      </c>
      <c r="W333" s="33" t="e">
        <f t="shared" si="10"/>
        <v>#VALUE!</v>
      </c>
      <c r="X333" s="31" t="s">
        <v>72</v>
      </c>
      <c r="Y333" s="33" t="e">
        <f t="shared" si="11"/>
        <v>#VALUE!</v>
      </c>
      <c r="Z333" s="32"/>
    </row>
    <row r="334" spans="1:26" x14ac:dyDescent="0.3">
      <c r="A334" s="35">
        <f>IF(Замеры!B328=0, " ", Замеры!B328)</f>
        <v>325</v>
      </c>
      <c r="B334" s="37" t="str">
        <f>CONCATENATE(Замеры!D328,Замеры!F328)</f>
        <v>Группа от QF</v>
      </c>
      <c r="C334" s="35" t="str">
        <f>IF(Замеры!J328=0," ", Замеры!J328)</f>
        <v xml:space="preserve"> </v>
      </c>
      <c r="D334" s="29" t="str">
        <f>IF(Замеры!AD328=0, " ", Замеры!AB328)</f>
        <v xml:space="preserve"> </v>
      </c>
      <c r="E334" s="29" t="str">
        <f>CONCATENATE(Замеры!T328,Замеры!W328,Замеры!V328)</f>
        <v xml:space="preserve"> </v>
      </c>
      <c r="F334" s="30" t="str">
        <f>IF(Замеры!AD328=0," ","---")</f>
        <v xml:space="preserve"> </v>
      </c>
      <c r="G334" s="31" t="str">
        <f>IF(Замеры!AD328=0," ",Замеры!L328)</f>
        <v xml:space="preserve"> </v>
      </c>
      <c r="H334" s="31" t="str">
        <f>CONCATENATE(Замеры!AO328,Замеры!AE328,Замеры!AP328)</f>
        <v>0 0</v>
      </c>
      <c r="I334" s="29" t="str">
        <f>CONCATENATE(Замеры!AM328,Замеры!AE328,Замеры!AN328)</f>
        <v>0 0</v>
      </c>
      <c r="J334" s="31" t="str">
        <f>IF(Замеры!AD328=0," ",G334*2.55)</f>
        <v xml:space="preserve"> </v>
      </c>
      <c r="K334" s="29" t="str">
        <f>IF(Замеры!AD328=0," ",Замеры!AK328)</f>
        <v xml:space="preserve"> </v>
      </c>
      <c r="L334" s="29" t="str">
        <f>IF(Замеры!AD328=0," ",Замеры!AL328)</f>
        <v xml:space="preserve"> </v>
      </c>
      <c r="M334" s="29" t="str">
        <f>IF(Замеры!AD328=0," ",0.1)</f>
        <v xml:space="preserve"> </v>
      </c>
      <c r="N334" s="29" t="str">
        <f>IF(Замеры!AD328=0," ",Замеры!AD328)</f>
        <v xml:space="preserve"> </v>
      </c>
      <c r="O334" s="29" t="str">
        <f>Замеры!AE328</f>
        <v xml:space="preserve"> </v>
      </c>
      <c r="P334" s="29" t="str">
        <f>Замеры!AF328</f>
        <v xml:space="preserve"> </v>
      </c>
      <c r="Q334" s="29" t="str">
        <f>IF(Замеры!AD328=0," ","+")</f>
        <v xml:space="preserve"> </v>
      </c>
      <c r="R334" s="32">
        <f>Замеры!AC328</f>
        <v>0</v>
      </c>
      <c r="W334" s="33" t="e">
        <f t="shared" si="10"/>
        <v>#VALUE!</v>
      </c>
      <c r="X334" s="31" t="s">
        <v>72</v>
      </c>
      <c r="Y334" s="33" t="e">
        <f t="shared" si="11"/>
        <v>#VALUE!</v>
      </c>
      <c r="Z334" s="32"/>
    </row>
    <row r="335" spans="1:26" x14ac:dyDescent="0.3">
      <c r="A335" s="35">
        <f>IF(Замеры!B329=0, " ", Замеры!B329)</f>
        <v>326</v>
      </c>
      <c r="B335" s="37" t="str">
        <f>CONCATENATE(Замеры!D329,Замеры!F329)</f>
        <v>Группа от QF</v>
      </c>
      <c r="C335" s="35" t="str">
        <f>IF(Замеры!J329=0," ", Замеры!J329)</f>
        <v xml:space="preserve"> </v>
      </c>
      <c r="D335" s="29" t="str">
        <f>IF(Замеры!AD329=0, " ", Замеры!AB329)</f>
        <v xml:space="preserve"> </v>
      </c>
      <c r="E335" s="29" t="str">
        <f>CONCATENATE(Замеры!T329,Замеры!W329,Замеры!V329)</f>
        <v xml:space="preserve"> </v>
      </c>
      <c r="F335" s="30" t="str">
        <f>IF(Замеры!AD329=0," ","---")</f>
        <v xml:space="preserve"> </v>
      </c>
      <c r="G335" s="31" t="str">
        <f>IF(Замеры!AD329=0," ",Замеры!L329)</f>
        <v xml:space="preserve"> </v>
      </c>
      <c r="H335" s="31" t="str">
        <f>CONCATENATE(Замеры!AO329,Замеры!AE329,Замеры!AP329)</f>
        <v>0 0</v>
      </c>
      <c r="I335" s="29" t="str">
        <f>CONCATENATE(Замеры!AM329,Замеры!AE329,Замеры!AN329)</f>
        <v>0 0</v>
      </c>
      <c r="J335" s="31" t="str">
        <f>IF(Замеры!AD329=0," ",G335*2.55)</f>
        <v xml:space="preserve"> </v>
      </c>
      <c r="K335" s="29" t="str">
        <f>IF(Замеры!AD329=0," ",Замеры!AK329)</f>
        <v xml:space="preserve"> </v>
      </c>
      <c r="L335" s="29" t="str">
        <f>IF(Замеры!AD329=0," ",Замеры!AL329)</f>
        <v xml:space="preserve"> </v>
      </c>
      <c r="M335" s="29" t="str">
        <f>IF(Замеры!AD329=0," ",0.1)</f>
        <v xml:space="preserve"> </v>
      </c>
      <c r="N335" s="29" t="str">
        <f>IF(Замеры!AD329=0," ",Замеры!AD329)</f>
        <v xml:space="preserve"> </v>
      </c>
      <c r="O335" s="29" t="str">
        <f>Замеры!AE329</f>
        <v xml:space="preserve"> </v>
      </c>
      <c r="P335" s="29" t="str">
        <f>Замеры!AF329</f>
        <v xml:space="preserve"> </v>
      </c>
      <c r="Q335" s="29" t="str">
        <f>IF(Замеры!AD329=0," ","+")</f>
        <v xml:space="preserve"> </v>
      </c>
      <c r="R335" s="32">
        <f>Замеры!AC329</f>
        <v>0</v>
      </c>
      <c r="W335" s="33" t="e">
        <f t="shared" si="10"/>
        <v>#VALUE!</v>
      </c>
      <c r="X335" s="31" t="s">
        <v>72</v>
      </c>
      <c r="Y335" s="33" t="e">
        <f t="shared" si="11"/>
        <v>#VALUE!</v>
      </c>
      <c r="Z335" s="32"/>
    </row>
    <row r="336" spans="1:26" x14ac:dyDescent="0.3">
      <c r="A336" s="35">
        <f>IF(Замеры!B330=0, " ", Замеры!B330)</f>
        <v>327</v>
      </c>
      <c r="B336" s="37" t="str">
        <f>CONCATENATE(Замеры!D330,Замеры!F330)</f>
        <v>Группа от QF</v>
      </c>
      <c r="C336" s="35" t="str">
        <f>IF(Замеры!J330=0," ", Замеры!J330)</f>
        <v xml:space="preserve"> </v>
      </c>
      <c r="D336" s="29" t="str">
        <f>IF(Замеры!AD330=0, " ", Замеры!AB330)</f>
        <v xml:space="preserve"> </v>
      </c>
      <c r="E336" s="29" t="str">
        <f>CONCATENATE(Замеры!T330,Замеры!W330,Замеры!V330)</f>
        <v xml:space="preserve"> </v>
      </c>
      <c r="F336" s="30" t="str">
        <f>IF(Замеры!AD330=0," ","---")</f>
        <v xml:space="preserve"> </v>
      </c>
      <c r="G336" s="31" t="str">
        <f>IF(Замеры!AD330=0," ",Замеры!L330)</f>
        <v xml:space="preserve"> </v>
      </c>
      <c r="H336" s="31" t="str">
        <f>CONCATENATE(Замеры!AO330,Замеры!AE330,Замеры!AP330)</f>
        <v>0 0</v>
      </c>
      <c r="I336" s="29" t="str">
        <f>CONCATENATE(Замеры!AM330,Замеры!AE330,Замеры!AN330)</f>
        <v>0 0</v>
      </c>
      <c r="J336" s="31" t="str">
        <f>IF(Замеры!AD330=0," ",G336*2.55)</f>
        <v xml:space="preserve"> </v>
      </c>
      <c r="K336" s="29" t="str">
        <f>IF(Замеры!AD330=0," ",Замеры!AK330)</f>
        <v xml:space="preserve"> </v>
      </c>
      <c r="L336" s="29" t="str">
        <f>IF(Замеры!AD330=0," ",Замеры!AL330)</f>
        <v xml:space="preserve"> </v>
      </c>
      <c r="M336" s="29" t="str">
        <f>IF(Замеры!AD330=0," ",0.1)</f>
        <v xml:space="preserve"> </v>
      </c>
      <c r="N336" s="29" t="str">
        <f>IF(Замеры!AD330=0," ",Замеры!AD330)</f>
        <v xml:space="preserve"> </v>
      </c>
      <c r="O336" s="29" t="str">
        <f>Замеры!AE330</f>
        <v xml:space="preserve"> </v>
      </c>
      <c r="P336" s="29" t="str">
        <f>Замеры!AF330</f>
        <v xml:space="preserve"> </v>
      </c>
      <c r="Q336" s="29" t="str">
        <f>IF(Замеры!AD330=0," ","+")</f>
        <v xml:space="preserve"> </v>
      </c>
      <c r="R336" s="32">
        <f>Замеры!AC330</f>
        <v>0</v>
      </c>
      <c r="W336" s="33" t="e">
        <f t="shared" si="10"/>
        <v>#VALUE!</v>
      </c>
      <c r="X336" s="31" t="s">
        <v>72</v>
      </c>
      <c r="Y336" s="33" t="e">
        <f t="shared" si="11"/>
        <v>#VALUE!</v>
      </c>
      <c r="Z336" s="32"/>
    </row>
    <row r="337" spans="1:26" x14ac:dyDescent="0.3">
      <c r="A337" s="35">
        <f>IF(Замеры!B331=0, " ", Замеры!B331)</f>
        <v>328</v>
      </c>
      <c r="B337" s="37" t="str">
        <f>CONCATENATE(Замеры!D331,Замеры!F331)</f>
        <v>Группа от QF</v>
      </c>
      <c r="C337" s="35" t="str">
        <f>IF(Замеры!J331=0," ", Замеры!J331)</f>
        <v xml:space="preserve"> </v>
      </c>
      <c r="D337" s="29" t="str">
        <f>IF(Замеры!AD331=0, " ", Замеры!AB331)</f>
        <v xml:space="preserve"> </v>
      </c>
      <c r="E337" s="29" t="str">
        <f>CONCATENATE(Замеры!T331,Замеры!W331,Замеры!V331)</f>
        <v xml:space="preserve"> </v>
      </c>
      <c r="F337" s="30" t="str">
        <f>IF(Замеры!AD331=0," ","---")</f>
        <v xml:space="preserve"> </v>
      </c>
      <c r="G337" s="31" t="str">
        <f>IF(Замеры!AD331=0," ",Замеры!L331)</f>
        <v xml:space="preserve"> </v>
      </c>
      <c r="H337" s="31" t="str">
        <f>CONCATENATE(Замеры!AO331,Замеры!AE331,Замеры!AP331)</f>
        <v>0 0</v>
      </c>
      <c r="I337" s="29" t="str">
        <f>CONCATENATE(Замеры!AM331,Замеры!AE331,Замеры!AN331)</f>
        <v>0 0</v>
      </c>
      <c r="J337" s="31" t="str">
        <f>IF(Замеры!AD331=0," ",G337*2.55)</f>
        <v xml:space="preserve"> </v>
      </c>
      <c r="K337" s="29" t="str">
        <f>IF(Замеры!AD331=0," ",Замеры!AK331)</f>
        <v xml:space="preserve"> </v>
      </c>
      <c r="L337" s="29" t="str">
        <f>IF(Замеры!AD331=0," ",Замеры!AL331)</f>
        <v xml:space="preserve"> </v>
      </c>
      <c r="M337" s="29" t="str">
        <f>IF(Замеры!AD331=0," ",0.1)</f>
        <v xml:space="preserve"> </v>
      </c>
      <c r="N337" s="29" t="str">
        <f>IF(Замеры!AD331=0," ",Замеры!AD331)</f>
        <v xml:space="preserve"> </v>
      </c>
      <c r="O337" s="29" t="str">
        <f>Замеры!AE331</f>
        <v xml:space="preserve"> </v>
      </c>
      <c r="P337" s="29" t="str">
        <f>Замеры!AF331</f>
        <v xml:space="preserve"> </v>
      </c>
      <c r="Q337" s="29" t="str">
        <f>IF(Замеры!AD331=0," ","+")</f>
        <v xml:space="preserve"> </v>
      </c>
      <c r="R337" s="32">
        <f>Замеры!AC331</f>
        <v>0</v>
      </c>
      <c r="W337" s="33" t="e">
        <f t="shared" si="10"/>
        <v>#VALUE!</v>
      </c>
      <c r="X337" s="31" t="s">
        <v>72</v>
      </c>
      <c r="Y337" s="33" t="e">
        <f t="shared" si="11"/>
        <v>#VALUE!</v>
      </c>
      <c r="Z337" s="32"/>
    </row>
    <row r="338" spans="1:26" x14ac:dyDescent="0.3">
      <c r="A338" s="35">
        <f>IF(Замеры!B332=0, " ", Замеры!B332)</f>
        <v>329</v>
      </c>
      <c r="B338" s="37" t="str">
        <f>CONCATENATE(Замеры!D332,Замеры!F332)</f>
        <v>Группа от QF</v>
      </c>
      <c r="C338" s="35" t="str">
        <f>IF(Замеры!J332=0," ", Замеры!J332)</f>
        <v xml:space="preserve"> </v>
      </c>
      <c r="D338" s="29" t="str">
        <f>IF(Замеры!AD332=0, " ", Замеры!AB332)</f>
        <v xml:space="preserve"> </v>
      </c>
      <c r="E338" s="29" t="str">
        <f>CONCATENATE(Замеры!T332,Замеры!W332,Замеры!V332)</f>
        <v xml:space="preserve"> </v>
      </c>
      <c r="F338" s="30" t="str">
        <f>IF(Замеры!AD332=0," ","---")</f>
        <v xml:space="preserve"> </v>
      </c>
      <c r="G338" s="31" t="str">
        <f>IF(Замеры!AD332=0," ",Замеры!L332)</f>
        <v xml:space="preserve"> </v>
      </c>
      <c r="H338" s="31" t="str">
        <f>CONCATENATE(Замеры!AO332,Замеры!AE332,Замеры!AP332)</f>
        <v>0 0</v>
      </c>
      <c r="I338" s="29" t="str">
        <f>CONCATENATE(Замеры!AM332,Замеры!AE332,Замеры!AN332)</f>
        <v>0 0</v>
      </c>
      <c r="J338" s="31" t="str">
        <f>IF(Замеры!AD332=0," ",G338*2.55)</f>
        <v xml:space="preserve"> </v>
      </c>
      <c r="K338" s="29" t="str">
        <f>IF(Замеры!AD332=0," ",Замеры!AK332)</f>
        <v xml:space="preserve"> </v>
      </c>
      <c r="L338" s="29" t="str">
        <f>IF(Замеры!AD332=0," ",Замеры!AL332)</f>
        <v xml:space="preserve"> </v>
      </c>
      <c r="M338" s="29" t="str">
        <f>IF(Замеры!AD332=0," ",0.1)</f>
        <v xml:space="preserve"> </v>
      </c>
      <c r="N338" s="29" t="str">
        <f>IF(Замеры!AD332=0," ",Замеры!AD332)</f>
        <v xml:space="preserve"> </v>
      </c>
      <c r="O338" s="29" t="str">
        <f>Замеры!AE332</f>
        <v xml:space="preserve"> </v>
      </c>
      <c r="P338" s="29" t="str">
        <f>Замеры!AF332</f>
        <v xml:space="preserve"> </v>
      </c>
      <c r="Q338" s="29" t="str">
        <f>IF(Замеры!AD332=0," ","+")</f>
        <v xml:space="preserve"> </v>
      </c>
      <c r="R338" s="32">
        <f>Замеры!AC332</f>
        <v>0</v>
      </c>
      <c r="W338" s="33" t="e">
        <f t="shared" si="10"/>
        <v>#VALUE!</v>
      </c>
      <c r="X338" s="31" t="s">
        <v>72</v>
      </c>
      <c r="Y338" s="33" t="e">
        <f t="shared" si="11"/>
        <v>#VALUE!</v>
      </c>
      <c r="Z338" s="32"/>
    </row>
    <row r="339" spans="1:26" x14ac:dyDescent="0.3">
      <c r="A339" s="35">
        <f>IF(Замеры!B333=0, " ", Замеры!B333)</f>
        <v>330</v>
      </c>
      <c r="B339" s="37" t="str">
        <f>CONCATENATE(Замеры!D333,Замеры!F333)</f>
        <v>Группа от QF</v>
      </c>
      <c r="C339" s="35" t="str">
        <f>IF(Замеры!J333=0," ", Замеры!J333)</f>
        <v xml:space="preserve"> </v>
      </c>
      <c r="D339" s="29" t="str">
        <f>IF(Замеры!AD333=0, " ", Замеры!AB333)</f>
        <v xml:space="preserve"> </v>
      </c>
      <c r="E339" s="29" t="str">
        <f>CONCATENATE(Замеры!T333,Замеры!W333,Замеры!V333)</f>
        <v xml:space="preserve"> </v>
      </c>
      <c r="F339" s="30" t="str">
        <f>IF(Замеры!AD333=0," ","---")</f>
        <v xml:space="preserve"> </v>
      </c>
      <c r="G339" s="31" t="str">
        <f>IF(Замеры!AD333=0," ",Замеры!L333)</f>
        <v xml:space="preserve"> </v>
      </c>
      <c r="H339" s="31" t="str">
        <f>CONCATENATE(Замеры!AO333,Замеры!AE333,Замеры!AP333)</f>
        <v>0 0</v>
      </c>
      <c r="I339" s="29" t="str">
        <f>CONCATENATE(Замеры!AM333,Замеры!AE333,Замеры!AN333)</f>
        <v>0 0</v>
      </c>
      <c r="J339" s="31" t="str">
        <f>IF(Замеры!AD333=0," ",G339*2.55)</f>
        <v xml:space="preserve"> </v>
      </c>
      <c r="K339" s="29" t="str">
        <f>IF(Замеры!AD333=0," ",Замеры!AK333)</f>
        <v xml:space="preserve"> </v>
      </c>
      <c r="L339" s="29" t="str">
        <f>IF(Замеры!AD333=0," ",Замеры!AL333)</f>
        <v xml:space="preserve"> </v>
      </c>
      <c r="M339" s="29" t="str">
        <f>IF(Замеры!AD333=0," ",0.1)</f>
        <v xml:space="preserve"> </v>
      </c>
      <c r="N339" s="29" t="str">
        <f>IF(Замеры!AD333=0," ",Замеры!AD333)</f>
        <v xml:space="preserve"> </v>
      </c>
      <c r="O339" s="29" t="str">
        <f>Замеры!AE333</f>
        <v xml:space="preserve"> </v>
      </c>
      <c r="P339" s="29" t="str">
        <f>Замеры!AF333</f>
        <v xml:space="preserve"> </v>
      </c>
      <c r="Q339" s="29" t="str">
        <f>IF(Замеры!AD333=0," ","+")</f>
        <v xml:space="preserve"> </v>
      </c>
      <c r="R339" s="32">
        <f>Замеры!AC333</f>
        <v>0</v>
      </c>
      <c r="W339" s="33" t="e">
        <f t="shared" si="10"/>
        <v>#VALUE!</v>
      </c>
      <c r="X339" s="31" t="s">
        <v>72</v>
      </c>
      <c r="Y339" s="33" t="e">
        <f t="shared" si="11"/>
        <v>#VALUE!</v>
      </c>
      <c r="Z339" s="32"/>
    </row>
    <row r="340" spans="1:26" x14ac:dyDescent="0.3">
      <c r="A340" s="35">
        <f>IF(Замеры!B334=0, " ", Замеры!B334)</f>
        <v>331</v>
      </c>
      <c r="B340" s="37" t="str">
        <f>CONCATENATE(Замеры!D334,Замеры!F334)</f>
        <v>Группа от QF</v>
      </c>
      <c r="C340" s="35" t="str">
        <f>IF(Замеры!J334=0," ", Замеры!J334)</f>
        <v xml:space="preserve"> </v>
      </c>
      <c r="D340" s="29" t="str">
        <f>IF(Замеры!AD334=0, " ", Замеры!AB334)</f>
        <v xml:space="preserve"> </v>
      </c>
      <c r="E340" s="29" t="str">
        <f>CONCATENATE(Замеры!T334,Замеры!W334,Замеры!V334)</f>
        <v xml:space="preserve"> </v>
      </c>
      <c r="F340" s="30" t="str">
        <f>IF(Замеры!AD334=0," ","---")</f>
        <v xml:space="preserve"> </v>
      </c>
      <c r="G340" s="31" t="str">
        <f>IF(Замеры!AD334=0," ",Замеры!L334)</f>
        <v xml:space="preserve"> </v>
      </c>
      <c r="H340" s="31" t="str">
        <f>CONCATENATE(Замеры!AO334,Замеры!AE334,Замеры!AP334)</f>
        <v>0 0</v>
      </c>
      <c r="I340" s="29" t="str">
        <f>CONCATENATE(Замеры!AM334,Замеры!AE334,Замеры!AN334)</f>
        <v>0 0</v>
      </c>
      <c r="J340" s="31" t="str">
        <f>IF(Замеры!AD334=0," ",G340*2.55)</f>
        <v xml:space="preserve"> </v>
      </c>
      <c r="K340" s="29" t="str">
        <f>IF(Замеры!AD334=0," ",Замеры!AK334)</f>
        <v xml:space="preserve"> </v>
      </c>
      <c r="L340" s="29" t="str">
        <f>IF(Замеры!AD334=0," ",Замеры!AL334)</f>
        <v xml:space="preserve"> </v>
      </c>
      <c r="M340" s="29" t="str">
        <f>IF(Замеры!AD334=0," ",0.1)</f>
        <v xml:space="preserve"> </v>
      </c>
      <c r="N340" s="29" t="str">
        <f>IF(Замеры!AD334=0," ",Замеры!AD334)</f>
        <v xml:space="preserve"> </v>
      </c>
      <c r="O340" s="29" t="str">
        <f>Замеры!AE334</f>
        <v xml:space="preserve"> </v>
      </c>
      <c r="P340" s="29" t="str">
        <f>Замеры!AF334</f>
        <v xml:space="preserve"> </v>
      </c>
      <c r="Q340" s="29" t="str">
        <f>IF(Замеры!AD334=0," ","+")</f>
        <v xml:space="preserve"> </v>
      </c>
      <c r="R340" s="32">
        <f>Замеры!AC334</f>
        <v>0</v>
      </c>
      <c r="W340" s="33" t="e">
        <f t="shared" si="10"/>
        <v>#VALUE!</v>
      </c>
      <c r="X340" s="31" t="s">
        <v>72</v>
      </c>
      <c r="Y340" s="33" t="e">
        <f t="shared" si="11"/>
        <v>#VALUE!</v>
      </c>
      <c r="Z340" s="32"/>
    </row>
    <row r="341" spans="1:26" x14ac:dyDescent="0.3">
      <c r="A341" s="35">
        <f>IF(Замеры!B335=0, " ", Замеры!B335)</f>
        <v>332</v>
      </c>
      <c r="B341" s="37" t="str">
        <f>CONCATENATE(Замеры!D335,Замеры!F335)</f>
        <v>Группа от QF</v>
      </c>
      <c r="C341" s="35" t="str">
        <f>IF(Замеры!J335=0," ", Замеры!J335)</f>
        <v xml:space="preserve"> </v>
      </c>
      <c r="D341" s="29" t="str">
        <f>IF(Замеры!AD335=0, " ", Замеры!AB335)</f>
        <v xml:space="preserve"> </v>
      </c>
      <c r="E341" s="29" t="str">
        <f>CONCATENATE(Замеры!T335,Замеры!W335,Замеры!V335)</f>
        <v xml:space="preserve"> </v>
      </c>
      <c r="F341" s="30" t="str">
        <f>IF(Замеры!AD335=0," ","---")</f>
        <v xml:space="preserve"> </v>
      </c>
      <c r="G341" s="31" t="str">
        <f>IF(Замеры!AD335=0," ",Замеры!L335)</f>
        <v xml:space="preserve"> </v>
      </c>
      <c r="H341" s="31" t="str">
        <f>CONCATENATE(Замеры!AO335,Замеры!AE335,Замеры!AP335)</f>
        <v>0 0</v>
      </c>
      <c r="I341" s="29" t="str">
        <f>CONCATENATE(Замеры!AM335,Замеры!AE335,Замеры!AN335)</f>
        <v>0 0</v>
      </c>
      <c r="J341" s="31" t="str">
        <f>IF(Замеры!AD335=0," ",G341*2.55)</f>
        <v xml:space="preserve"> </v>
      </c>
      <c r="K341" s="29" t="str">
        <f>IF(Замеры!AD335=0," ",Замеры!AK335)</f>
        <v xml:space="preserve"> </v>
      </c>
      <c r="L341" s="29" t="str">
        <f>IF(Замеры!AD335=0," ",Замеры!AL335)</f>
        <v xml:space="preserve"> </v>
      </c>
      <c r="M341" s="29" t="str">
        <f>IF(Замеры!AD335=0," ",0.1)</f>
        <v xml:space="preserve"> </v>
      </c>
      <c r="N341" s="29" t="str">
        <f>IF(Замеры!AD335=0," ",Замеры!AD335)</f>
        <v xml:space="preserve"> </v>
      </c>
      <c r="O341" s="29" t="str">
        <f>Замеры!AE335</f>
        <v xml:space="preserve"> </v>
      </c>
      <c r="P341" s="29" t="str">
        <f>Замеры!AF335</f>
        <v xml:space="preserve"> </v>
      </c>
      <c r="Q341" s="29" t="str">
        <f>IF(Замеры!AD335=0," ","+")</f>
        <v xml:space="preserve"> </v>
      </c>
      <c r="R341" s="32">
        <f>Замеры!AC335</f>
        <v>0</v>
      </c>
      <c r="W341" s="33" t="e">
        <f t="shared" si="10"/>
        <v>#VALUE!</v>
      </c>
      <c r="X341" s="31" t="s">
        <v>72</v>
      </c>
      <c r="Y341" s="33" t="e">
        <f t="shared" si="11"/>
        <v>#VALUE!</v>
      </c>
      <c r="Z341" s="32"/>
    </row>
    <row r="342" spans="1:26" x14ac:dyDescent="0.3">
      <c r="A342" s="35">
        <f>IF(Замеры!B336=0, " ", Замеры!B336)</f>
        <v>333</v>
      </c>
      <c r="B342" s="37" t="str">
        <f>CONCATENATE(Замеры!D336,Замеры!F336)</f>
        <v>Группа от QF</v>
      </c>
      <c r="C342" s="35" t="str">
        <f>IF(Замеры!J336=0," ", Замеры!J336)</f>
        <v xml:space="preserve"> </v>
      </c>
      <c r="D342" s="29" t="str">
        <f>IF(Замеры!AD336=0, " ", Замеры!AB336)</f>
        <v xml:space="preserve"> </v>
      </c>
      <c r="E342" s="29" t="str">
        <f>CONCATENATE(Замеры!T336,Замеры!W336,Замеры!V336)</f>
        <v xml:space="preserve"> </v>
      </c>
      <c r="F342" s="30" t="str">
        <f>IF(Замеры!AD336=0," ","---")</f>
        <v xml:space="preserve"> </v>
      </c>
      <c r="G342" s="31" t="str">
        <f>IF(Замеры!AD336=0," ",Замеры!L336)</f>
        <v xml:space="preserve"> </v>
      </c>
      <c r="H342" s="31" t="str">
        <f>CONCATENATE(Замеры!AO336,Замеры!AE336,Замеры!AP336)</f>
        <v>0 0</v>
      </c>
      <c r="I342" s="29" t="str">
        <f>CONCATENATE(Замеры!AM336,Замеры!AE336,Замеры!AN336)</f>
        <v>0 0</v>
      </c>
      <c r="J342" s="31" t="str">
        <f>IF(Замеры!AD336=0," ",G342*2.55)</f>
        <v xml:space="preserve"> </v>
      </c>
      <c r="K342" s="29" t="str">
        <f>IF(Замеры!AD336=0," ",Замеры!AK336)</f>
        <v xml:space="preserve"> </v>
      </c>
      <c r="L342" s="29" t="str">
        <f>IF(Замеры!AD336=0," ",Замеры!AL336)</f>
        <v xml:space="preserve"> </v>
      </c>
      <c r="M342" s="29" t="str">
        <f>IF(Замеры!AD336=0," ",0.1)</f>
        <v xml:space="preserve"> </v>
      </c>
      <c r="N342" s="29" t="str">
        <f>IF(Замеры!AD336=0," ",Замеры!AD336)</f>
        <v xml:space="preserve"> </v>
      </c>
      <c r="O342" s="29" t="str">
        <f>Замеры!AE336</f>
        <v xml:space="preserve"> </v>
      </c>
      <c r="P342" s="29" t="str">
        <f>Замеры!AF336</f>
        <v xml:space="preserve"> </v>
      </c>
      <c r="Q342" s="29" t="str">
        <f>IF(Замеры!AD336=0," ","+")</f>
        <v xml:space="preserve"> </v>
      </c>
      <c r="R342" s="32">
        <f>Замеры!AC336</f>
        <v>0</v>
      </c>
      <c r="W342" s="33" t="e">
        <f t="shared" si="10"/>
        <v>#VALUE!</v>
      </c>
      <c r="X342" s="31" t="s">
        <v>72</v>
      </c>
      <c r="Y342" s="33" t="e">
        <f t="shared" si="11"/>
        <v>#VALUE!</v>
      </c>
      <c r="Z342" s="32"/>
    </row>
    <row r="343" spans="1:26" x14ac:dyDescent="0.3">
      <c r="A343" s="35">
        <f>IF(Замеры!B337=0, " ", Замеры!B337)</f>
        <v>334</v>
      </c>
      <c r="B343" s="37" t="str">
        <f>CONCATENATE(Замеры!D337,Замеры!F337)</f>
        <v>Группа от QF</v>
      </c>
      <c r="C343" s="35" t="str">
        <f>IF(Замеры!J337=0," ", Замеры!J337)</f>
        <v xml:space="preserve"> </v>
      </c>
      <c r="D343" s="29" t="str">
        <f>IF(Замеры!AD337=0, " ", Замеры!AB337)</f>
        <v xml:space="preserve"> </v>
      </c>
      <c r="E343" s="29" t="str">
        <f>CONCATENATE(Замеры!T337,Замеры!W337,Замеры!V337)</f>
        <v xml:space="preserve"> </v>
      </c>
      <c r="F343" s="30" t="str">
        <f>IF(Замеры!AD337=0," ","---")</f>
        <v xml:space="preserve"> </v>
      </c>
      <c r="G343" s="31" t="str">
        <f>IF(Замеры!AD337=0," ",Замеры!L337)</f>
        <v xml:space="preserve"> </v>
      </c>
      <c r="H343" s="31" t="str">
        <f>CONCATENATE(Замеры!AO337,Замеры!AE337,Замеры!AP337)</f>
        <v>0 0</v>
      </c>
      <c r="I343" s="29" t="str">
        <f>CONCATENATE(Замеры!AM337,Замеры!AE337,Замеры!AN337)</f>
        <v>0 0</v>
      </c>
      <c r="J343" s="31" t="str">
        <f>IF(Замеры!AD337=0," ",G343*2.55)</f>
        <v xml:space="preserve"> </v>
      </c>
      <c r="K343" s="29" t="str">
        <f>IF(Замеры!AD337=0," ",Замеры!AK337)</f>
        <v xml:space="preserve"> </v>
      </c>
      <c r="L343" s="29" t="str">
        <f>IF(Замеры!AD337=0," ",Замеры!AL337)</f>
        <v xml:space="preserve"> </v>
      </c>
      <c r="M343" s="29" t="str">
        <f>IF(Замеры!AD337=0," ",0.1)</f>
        <v xml:space="preserve"> </v>
      </c>
      <c r="N343" s="29" t="str">
        <f>IF(Замеры!AD337=0," ",Замеры!AD337)</f>
        <v xml:space="preserve"> </v>
      </c>
      <c r="O343" s="29" t="str">
        <f>Замеры!AE337</f>
        <v xml:space="preserve"> </v>
      </c>
      <c r="P343" s="29" t="str">
        <f>Замеры!AF337</f>
        <v xml:space="preserve"> </v>
      </c>
      <c r="Q343" s="29" t="str">
        <f>IF(Замеры!AD337=0," ","+")</f>
        <v xml:space="preserve"> </v>
      </c>
      <c r="R343" s="32">
        <f>Замеры!AC337</f>
        <v>0</v>
      </c>
      <c r="W343" s="33" t="e">
        <f t="shared" si="10"/>
        <v>#VALUE!</v>
      </c>
      <c r="X343" s="31" t="s">
        <v>72</v>
      </c>
      <c r="Y343" s="33" t="e">
        <f t="shared" si="11"/>
        <v>#VALUE!</v>
      </c>
      <c r="Z343" s="32"/>
    </row>
    <row r="344" spans="1:26" x14ac:dyDescent="0.3">
      <c r="A344" s="35">
        <f>IF(Замеры!B338=0, " ", Замеры!B338)</f>
        <v>335</v>
      </c>
      <c r="B344" s="37" t="str">
        <f>CONCATENATE(Замеры!D338,Замеры!F338)</f>
        <v>Группа от QF</v>
      </c>
      <c r="C344" s="35" t="str">
        <f>IF(Замеры!J338=0," ", Замеры!J338)</f>
        <v xml:space="preserve"> </v>
      </c>
      <c r="D344" s="29" t="str">
        <f>IF(Замеры!AD338=0, " ", Замеры!AB338)</f>
        <v xml:space="preserve"> </v>
      </c>
      <c r="E344" s="29" t="str">
        <f>CONCATENATE(Замеры!T338,Замеры!W338,Замеры!V338)</f>
        <v xml:space="preserve"> </v>
      </c>
      <c r="F344" s="30" t="str">
        <f>IF(Замеры!AD338=0," ","---")</f>
        <v xml:space="preserve"> </v>
      </c>
      <c r="G344" s="31" t="str">
        <f>IF(Замеры!AD338=0," ",Замеры!L338)</f>
        <v xml:space="preserve"> </v>
      </c>
      <c r="H344" s="31" t="str">
        <f>CONCATENATE(Замеры!AO338,Замеры!AE338,Замеры!AP338)</f>
        <v>0 0</v>
      </c>
      <c r="I344" s="29" t="str">
        <f>CONCATENATE(Замеры!AM338,Замеры!AE338,Замеры!AN338)</f>
        <v>0 0</v>
      </c>
      <c r="J344" s="31" t="str">
        <f>IF(Замеры!AD338=0," ",G344*2.55)</f>
        <v xml:space="preserve"> </v>
      </c>
      <c r="K344" s="29" t="str">
        <f>IF(Замеры!AD338=0," ",Замеры!AK338)</f>
        <v xml:space="preserve"> </v>
      </c>
      <c r="L344" s="29" t="str">
        <f>IF(Замеры!AD338=0," ",Замеры!AL338)</f>
        <v xml:space="preserve"> </v>
      </c>
      <c r="M344" s="29" t="str">
        <f>IF(Замеры!AD338=0," ",0.1)</f>
        <v xml:space="preserve"> </v>
      </c>
      <c r="N344" s="29" t="str">
        <f>IF(Замеры!AD338=0," ",Замеры!AD338)</f>
        <v xml:space="preserve"> </v>
      </c>
      <c r="O344" s="29" t="str">
        <f>Замеры!AE338</f>
        <v xml:space="preserve"> </v>
      </c>
      <c r="P344" s="29" t="str">
        <f>Замеры!AF338</f>
        <v xml:space="preserve"> </v>
      </c>
      <c r="Q344" s="29" t="str">
        <f>IF(Замеры!AD338=0," ","+")</f>
        <v xml:space="preserve"> </v>
      </c>
      <c r="R344" s="32">
        <f>Замеры!AC338</f>
        <v>0</v>
      </c>
      <c r="W344" s="33" t="e">
        <f t="shared" si="10"/>
        <v>#VALUE!</v>
      </c>
      <c r="X344" s="31" t="s">
        <v>72</v>
      </c>
      <c r="Y344" s="33" t="e">
        <f t="shared" si="11"/>
        <v>#VALUE!</v>
      </c>
      <c r="Z344" s="32"/>
    </row>
    <row r="345" spans="1:26" x14ac:dyDescent="0.3">
      <c r="A345" s="35">
        <f>IF(Замеры!B339=0, " ", Замеры!B339)</f>
        <v>336</v>
      </c>
      <c r="B345" s="37" t="str">
        <f>CONCATENATE(Замеры!D339,Замеры!F339)</f>
        <v>Группа от QF</v>
      </c>
      <c r="C345" s="35" t="str">
        <f>IF(Замеры!J339=0," ", Замеры!J339)</f>
        <v xml:space="preserve"> </v>
      </c>
      <c r="D345" s="29" t="str">
        <f>IF(Замеры!AD339=0, " ", Замеры!AB339)</f>
        <v xml:space="preserve"> </v>
      </c>
      <c r="E345" s="29" t="str">
        <f>CONCATENATE(Замеры!T339,Замеры!W339,Замеры!V339)</f>
        <v xml:space="preserve"> </v>
      </c>
      <c r="F345" s="30" t="str">
        <f>IF(Замеры!AD339=0," ","---")</f>
        <v xml:space="preserve"> </v>
      </c>
      <c r="G345" s="31" t="str">
        <f>IF(Замеры!AD339=0," ",Замеры!L339)</f>
        <v xml:space="preserve"> </v>
      </c>
      <c r="H345" s="31" t="str">
        <f>CONCATENATE(Замеры!AO339,Замеры!AE339,Замеры!AP339)</f>
        <v>0 0</v>
      </c>
      <c r="I345" s="29" t="str">
        <f>CONCATENATE(Замеры!AM339,Замеры!AE339,Замеры!AN339)</f>
        <v>0 0</v>
      </c>
      <c r="J345" s="31" t="str">
        <f>IF(Замеры!AD339=0," ",G345*2.55)</f>
        <v xml:space="preserve"> </v>
      </c>
      <c r="K345" s="29" t="str">
        <f>IF(Замеры!AD339=0," ",Замеры!AK339)</f>
        <v xml:space="preserve"> </v>
      </c>
      <c r="L345" s="29" t="str">
        <f>IF(Замеры!AD339=0," ",Замеры!AL339)</f>
        <v xml:space="preserve"> </v>
      </c>
      <c r="M345" s="29" t="str">
        <f>IF(Замеры!AD339=0," ",0.1)</f>
        <v xml:space="preserve"> </v>
      </c>
      <c r="N345" s="29" t="str">
        <f>IF(Замеры!AD339=0," ",Замеры!AD339)</f>
        <v xml:space="preserve"> </v>
      </c>
      <c r="O345" s="29" t="str">
        <f>Замеры!AE339</f>
        <v xml:space="preserve"> </v>
      </c>
      <c r="P345" s="29" t="str">
        <f>Замеры!AF339</f>
        <v xml:space="preserve"> </v>
      </c>
      <c r="Q345" s="29" t="str">
        <f>IF(Замеры!AD339=0," ","+")</f>
        <v xml:space="preserve"> </v>
      </c>
      <c r="R345" s="32">
        <f>Замеры!AC339</f>
        <v>0</v>
      </c>
      <c r="W345" s="33" t="e">
        <f t="shared" si="10"/>
        <v>#VALUE!</v>
      </c>
      <c r="X345" s="31" t="s">
        <v>72</v>
      </c>
      <c r="Y345" s="33" t="e">
        <f t="shared" si="11"/>
        <v>#VALUE!</v>
      </c>
      <c r="Z345" s="32"/>
    </row>
    <row r="346" spans="1:26" x14ac:dyDescent="0.3">
      <c r="A346" s="35">
        <f>IF(Замеры!B340=0, " ", Замеры!B340)</f>
        <v>337</v>
      </c>
      <c r="B346" s="37" t="str">
        <f>CONCATENATE(Замеры!D340,Замеры!F340)</f>
        <v>Группа от QF</v>
      </c>
      <c r="C346" s="35" t="str">
        <f>IF(Замеры!J340=0," ", Замеры!J340)</f>
        <v xml:space="preserve"> </v>
      </c>
      <c r="D346" s="29" t="str">
        <f>IF(Замеры!AD340=0, " ", Замеры!AB340)</f>
        <v xml:space="preserve"> </v>
      </c>
      <c r="E346" s="29" t="str">
        <f>CONCATENATE(Замеры!T340,Замеры!W340,Замеры!V340)</f>
        <v xml:space="preserve"> </v>
      </c>
      <c r="F346" s="30" t="str">
        <f>IF(Замеры!AD340=0," ","---")</f>
        <v xml:space="preserve"> </v>
      </c>
      <c r="G346" s="31" t="str">
        <f>IF(Замеры!AD340=0," ",Замеры!L340)</f>
        <v xml:space="preserve"> </v>
      </c>
      <c r="H346" s="31" t="str">
        <f>CONCATENATE(Замеры!AO340,Замеры!AE340,Замеры!AP340)</f>
        <v>0 0</v>
      </c>
      <c r="I346" s="29" t="str">
        <f>CONCATENATE(Замеры!AM340,Замеры!AE340,Замеры!AN340)</f>
        <v>0 0</v>
      </c>
      <c r="J346" s="31" t="str">
        <f>IF(Замеры!AD340=0," ",G346*2.55)</f>
        <v xml:space="preserve"> </v>
      </c>
      <c r="K346" s="29" t="str">
        <f>IF(Замеры!AD340=0," ",Замеры!AK340)</f>
        <v xml:space="preserve"> </v>
      </c>
      <c r="L346" s="29" t="str">
        <f>IF(Замеры!AD340=0," ",Замеры!AL340)</f>
        <v xml:space="preserve"> </v>
      </c>
      <c r="M346" s="29" t="str">
        <f>IF(Замеры!AD340=0," ",0.1)</f>
        <v xml:space="preserve"> </v>
      </c>
      <c r="N346" s="29" t="str">
        <f>IF(Замеры!AD340=0," ",Замеры!AD340)</f>
        <v xml:space="preserve"> </v>
      </c>
      <c r="O346" s="29" t="str">
        <f>Замеры!AE340</f>
        <v xml:space="preserve"> </v>
      </c>
      <c r="P346" s="29" t="str">
        <f>Замеры!AF340</f>
        <v xml:space="preserve"> </v>
      </c>
      <c r="Q346" s="29" t="str">
        <f>IF(Замеры!AD340=0," ","+")</f>
        <v xml:space="preserve"> </v>
      </c>
      <c r="R346" s="32">
        <f>Замеры!AC340</f>
        <v>0</v>
      </c>
      <c r="W346" s="33" t="e">
        <f t="shared" si="10"/>
        <v>#VALUE!</v>
      </c>
      <c r="X346" s="31" t="s">
        <v>72</v>
      </c>
      <c r="Y346" s="33" t="e">
        <f t="shared" si="11"/>
        <v>#VALUE!</v>
      </c>
      <c r="Z346" s="32"/>
    </row>
    <row r="347" spans="1:26" x14ac:dyDescent="0.3">
      <c r="A347" s="35">
        <f>IF(Замеры!B341=0, " ", Замеры!B341)</f>
        <v>338</v>
      </c>
      <c r="B347" s="37" t="str">
        <f>CONCATENATE(Замеры!D341,Замеры!F341)</f>
        <v>Группа от QF</v>
      </c>
      <c r="C347" s="35" t="str">
        <f>IF(Замеры!J341=0," ", Замеры!J341)</f>
        <v xml:space="preserve"> </v>
      </c>
      <c r="D347" s="29" t="str">
        <f>IF(Замеры!AD341=0, " ", Замеры!AB341)</f>
        <v xml:space="preserve"> </v>
      </c>
      <c r="E347" s="29" t="str">
        <f>CONCATENATE(Замеры!T341,Замеры!W341,Замеры!V341)</f>
        <v xml:space="preserve"> </v>
      </c>
      <c r="F347" s="30" t="str">
        <f>IF(Замеры!AD341=0," ","---")</f>
        <v xml:space="preserve"> </v>
      </c>
      <c r="G347" s="31" t="str">
        <f>IF(Замеры!AD341=0," ",Замеры!L341)</f>
        <v xml:space="preserve"> </v>
      </c>
      <c r="H347" s="31" t="str">
        <f>CONCATENATE(Замеры!AO341,Замеры!AE341,Замеры!AP341)</f>
        <v>0 0</v>
      </c>
      <c r="I347" s="29" t="str">
        <f>CONCATENATE(Замеры!AM341,Замеры!AE341,Замеры!AN341)</f>
        <v>0 0</v>
      </c>
      <c r="J347" s="31" t="str">
        <f>IF(Замеры!AD341=0," ",G347*2.55)</f>
        <v xml:space="preserve"> </v>
      </c>
      <c r="K347" s="29" t="str">
        <f>IF(Замеры!AD341=0," ",Замеры!AK341)</f>
        <v xml:space="preserve"> </v>
      </c>
      <c r="L347" s="29" t="str">
        <f>IF(Замеры!AD341=0," ",Замеры!AL341)</f>
        <v xml:space="preserve"> </v>
      </c>
      <c r="M347" s="29" t="str">
        <f>IF(Замеры!AD341=0," ",0.1)</f>
        <v xml:space="preserve"> </v>
      </c>
      <c r="N347" s="29" t="str">
        <f>IF(Замеры!AD341=0," ",Замеры!AD341)</f>
        <v xml:space="preserve"> </v>
      </c>
      <c r="O347" s="29" t="str">
        <f>Замеры!AE341</f>
        <v xml:space="preserve"> </v>
      </c>
      <c r="P347" s="29" t="str">
        <f>Замеры!AF341</f>
        <v xml:space="preserve"> </v>
      </c>
      <c r="Q347" s="29" t="str">
        <f>IF(Замеры!AD341=0," ","+")</f>
        <v xml:space="preserve"> </v>
      </c>
      <c r="R347" s="32">
        <f>Замеры!AC341</f>
        <v>0</v>
      </c>
      <c r="W347" s="33" t="e">
        <f t="shared" si="10"/>
        <v>#VALUE!</v>
      </c>
      <c r="X347" s="31" t="s">
        <v>72</v>
      </c>
      <c r="Y347" s="33" t="e">
        <f t="shared" si="11"/>
        <v>#VALUE!</v>
      </c>
      <c r="Z347" s="32"/>
    </row>
    <row r="348" spans="1:26" x14ac:dyDescent="0.3">
      <c r="A348" s="35">
        <f>IF(Замеры!B342=0, " ", Замеры!B342)</f>
        <v>339</v>
      </c>
      <c r="B348" s="37" t="str">
        <f>CONCATENATE(Замеры!D342,Замеры!F342)</f>
        <v>Группа от QF</v>
      </c>
      <c r="C348" s="35" t="str">
        <f>IF(Замеры!J342=0," ", Замеры!J342)</f>
        <v xml:space="preserve"> </v>
      </c>
      <c r="D348" s="29" t="str">
        <f>IF(Замеры!AD342=0, " ", Замеры!AB342)</f>
        <v xml:space="preserve"> </v>
      </c>
      <c r="E348" s="29" t="str">
        <f>CONCATENATE(Замеры!T342,Замеры!W342,Замеры!V342)</f>
        <v xml:space="preserve"> </v>
      </c>
      <c r="F348" s="30" t="str">
        <f>IF(Замеры!AD342=0," ","---")</f>
        <v xml:space="preserve"> </v>
      </c>
      <c r="G348" s="31" t="str">
        <f>IF(Замеры!AD342=0," ",Замеры!L342)</f>
        <v xml:space="preserve"> </v>
      </c>
      <c r="H348" s="31" t="str">
        <f>CONCATENATE(Замеры!AO342,Замеры!AE342,Замеры!AP342)</f>
        <v>0 0</v>
      </c>
      <c r="I348" s="29" t="str">
        <f>CONCATENATE(Замеры!AM342,Замеры!AE342,Замеры!AN342)</f>
        <v>0 0</v>
      </c>
      <c r="J348" s="31" t="str">
        <f>IF(Замеры!AD342=0," ",G348*2.55)</f>
        <v xml:space="preserve"> </v>
      </c>
      <c r="K348" s="29" t="str">
        <f>IF(Замеры!AD342=0," ",Замеры!AK342)</f>
        <v xml:space="preserve"> </v>
      </c>
      <c r="L348" s="29" t="str">
        <f>IF(Замеры!AD342=0," ",Замеры!AL342)</f>
        <v xml:space="preserve"> </v>
      </c>
      <c r="M348" s="29" t="str">
        <f>IF(Замеры!AD342=0," ",0.1)</f>
        <v xml:space="preserve"> </v>
      </c>
      <c r="N348" s="29" t="str">
        <f>IF(Замеры!AD342=0," ",Замеры!AD342)</f>
        <v xml:space="preserve"> </v>
      </c>
      <c r="O348" s="29" t="str">
        <f>Замеры!AE342</f>
        <v xml:space="preserve"> </v>
      </c>
      <c r="P348" s="29" t="str">
        <f>Замеры!AF342</f>
        <v xml:space="preserve"> </v>
      </c>
      <c r="Q348" s="29" t="str">
        <f>IF(Замеры!AD342=0," ","+")</f>
        <v xml:space="preserve"> </v>
      </c>
      <c r="R348" s="32">
        <f>Замеры!AC342</f>
        <v>0</v>
      </c>
      <c r="W348" s="33" t="e">
        <f t="shared" si="10"/>
        <v>#VALUE!</v>
      </c>
      <c r="X348" s="31" t="s">
        <v>72</v>
      </c>
      <c r="Y348" s="33" t="e">
        <f t="shared" si="11"/>
        <v>#VALUE!</v>
      </c>
      <c r="Z348" s="32"/>
    </row>
    <row r="349" spans="1:26" x14ac:dyDescent="0.3">
      <c r="A349" s="35">
        <f>IF(Замеры!B343=0, " ", Замеры!B343)</f>
        <v>340</v>
      </c>
      <c r="B349" s="37" t="str">
        <f>CONCATENATE(Замеры!D343,Замеры!F343)</f>
        <v>Группа от QF</v>
      </c>
      <c r="C349" s="35" t="str">
        <f>IF(Замеры!J343=0," ", Замеры!J343)</f>
        <v xml:space="preserve"> </v>
      </c>
      <c r="D349" s="29" t="str">
        <f>IF(Замеры!AD343=0, " ", Замеры!AB343)</f>
        <v xml:space="preserve"> </v>
      </c>
      <c r="E349" s="29" t="str">
        <f>CONCATENATE(Замеры!T343,Замеры!W343,Замеры!V343)</f>
        <v xml:space="preserve"> </v>
      </c>
      <c r="F349" s="30" t="str">
        <f>IF(Замеры!AD343=0," ","---")</f>
        <v xml:space="preserve"> </v>
      </c>
      <c r="G349" s="31" t="str">
        <f>IF(Замеры!AD343=0," ",Замеры!L343)</f>
        <v xml:space="preserve"> </v>
      </c>
      <c r="H349" s="31" t="str">
        <f>CONCATENATE(Замеры!AO343,Замеры!AE343,Замеры!AP343)</f>
        <v>0 0</v>
      </c>
      <c r="I349" s="29" t="str">
        <f>CONCATENATE(Замеры!AM343,Замеры!AE343,Замеры!AN343)</f>
        <v>0 0</v>
      </c>
      <c r="J349" s="31" t="str">
        <f>IF(Замеры!AD343=0," ",G349*2.55)</f>
        <v xml:space="preserve"> </v>
      </c>
      <c r="K349" s="29" t="str">
        <f>IF(Замеры!AD343=0," ",Замеры!AK343)</f>
        <v xml:space="preserve"> </v>
      </c>
      <c r="L349" s="29" t="str">
        <f>IF(Замеры!AD343=0," ",Замеры!AL343)</f>
        <v xml:space="preserve"> </v>
      </c>
      <c r="M349" s="29" t="str">
        <f>IF(Замеры!AD343=0," ",0.1)</f>
        <v xml:space="preserve"> </v>
      </c>
      <c r="N349" s="29" t="str">
        <f>IF(Замеры!AD343=0," ",Замеры!AD343)</f>
        <v xml:space="preserve"> </v>
      </c>
      <c r="O349" s="29" t="str">
        <f>Замеры!AE343</f>
        <v xml:space="preserve"> </v>
      </c>
      <c r="P349" s="29" t="str">
        <f>Замеры!AF343</f>
        <v xml:space="preserve"> </v>
      </c>
      <c r="Q349" s="29" t="str">
        <f>IF(Замеры!AD343=0," ","+")</f>
        <v xml:space="preserve"> </v>
      </c>
      <c r="R349" s="32">
        <f>Замеры!AC343</f>
        <v>0</v>
      </c>
      <c r="W349" s="33" t="e">
        <f t="shared" si="10"/>
        <v>#VALUE!</v>
      </c>
      <c r="X349" s="31" t="s">
        <v>72</v>
      </c>
      <c r="Y349" s="33" t="e">
        <f t="shared" si="11"/>
        <v>#VALUE!</v>
      </c>
      <c r="Z349" s="32"/>
    </row>
    <row r="350" spans="1:26" x14ac:dyDescent="0.3">
      <c r="A350" s="35">
        <f>IF(Замеры!B344=0, " ", Замеры!B344)</f>
        <v>341</v>
      </c>
      <c r="B350" s="37" t="str">
        <f>CONCATENATE(Замеры!D344,Замеры!F344)</f>
        <v>Группа от QF</v>
      </c>
      <c r="C350" s="35" t="str">
        <f>IF(Замеры!J344=0," ", Замеры!J344)</f>
        <v xml:space="preserve"> </v>
      </c>
      <c r="D350" s="29" t="str">
        <f>IF(Замеры!AD344=0, " ", Замеры!AB344)</f>
        <v xml:space="preserve"> </v>
      </c>
      <c r="E350" s="29" t="str">
        <f>CONCATENATE(Замеры!T344,Замеры!W344,Замеры!V344)</f>
        <v xml:space="preserve"> </v>
      </c>
      <c r="F350" s="30" t="str">
        <f>IF(Замеры!AD344=0," ","---")</f>
        <v xml:space="preserve"> </v>
      </c>
      <c r="G350" s="31" t="str">
        <f>IF(Замеры!AD344=0," ",Замеры!L344)</f>
        <v xml:space="preserve"> </v>
      </c>
      <c r="H350" s="31" t="str">
        <f>CONCATENATE(Замеры!AO344,Замеры!AE344,Замеры!AP344)</f>
        <v>0 0</v>
      </c>
      <c r="I350" s="29" t="str">
        <f>CONCATENATE(Замеры!AM344,Замеры!AE344,Замеры!AN344)</f>
        <v>0 0</v>
      </c>
      <c r="J350" s="31" t="str">
        <f>IF(Замеры!AD344=0," ",G350*2.55)</f>
        <v xml:space="preserve"> </v>
      </c>
      <c r="K350" s="29" t="str">
        <f>IF(Замеры!AD344=0," ",Замеры!AK344)</f>
        <v xml:space="preserve"> </v>
      </c>
      <c r="L350" s="29" t="str">
        <f>IF(Замеры!AD344=0," ",Замеры!AL344)</f>
        <v xml:space="preserve"> </v>
      </c>
      <c r="M350" s="29" t="str">
        <f>IF(Замеры!AD344=0," ",0.1)</f>
        <v xml:space="preserve"> </v>
      </c>
      <c r="N350" s="29" t="str">
        <f>IF(Замеры!AD344=0," ",Замеры!AD344)</f>
        <v xml:space="preserve"> </v>
      </c>
      <c r="O350" s="29" t="str">
        <f>Замеры!AE344</f>
        <v xml:space="preserve"> </v>
      </c>
      <c r="P350" s="29" t="str">
        <f>Замеры!AF344</f>
        <v xml:space="preserve"> </v>
      </c>
      <c r="Q350" s="29" t="str">
        <f>IF(Замеры!AD344=0," ","+")</f>
        <v xml:space="preserve"> </v>
      </c>
      <c r="R350" s="32">
        <f>Замеры!AC344</f>
        <v>0</v>
      </c>
      <c r="W350" s="33" t="e">
        <f t="shared" si="10"/>
        <v>#VALUE!</v>
      </c>
      <c r="X350" s="31" t="s">
        <v>72</v>
      </c>
      <c r="Y350" s="33" t="e">
        <f t="shared" si="11"/>
        <v>#VALUE!</v>
      </c>
      <c r="Z350" s="32"/>
    </row>
    <row r="351" spans="1:26" x14ac:dyDescent="0.3">
      <c r="A351" s="35">
        <f>IF(Замеры!B345=0, " ", Замеры!B345)</f>
        <v>342</v>
      </c>
      <c r="B351" s="37" t="str">
        <f>CONCATENATE(Замеры!D345,Замеры!F345)</f>
        <v>Группа от QF</v>
      </c>
      <c r="C351" s="35" t="str">
        <f>IF(Замеры!J345=0," ", Замеры!J345)</f>
        <v xml:space="preserve"> </v>
      </c>
      <c r="D351" s="29" t="str">
        <f>IF(Замеры!AD345=0, " ", Замеры!AB345)</f>
        <v xml:space="preserve"> </v>
      </c>
      <c r="E351" s="29" t="str">
        <f>CONCATENATE(Замеры!T345,Замеры!W345,Замеры!V345)</f>
        <v xml:space="preserve"> </v>
      </c>
      <c r="F351" s="30" t="str">
        <f>IF(Замеры!AD345=0," ","---")</f>
        <v xml:space="preserve"> </v>
      </c>
      <c r="G351" s="31" t="str">
        <f>IF(Замеры!AD345=0," ",Замеры!L345)</f>
        <v xml:space="preserve"> </v>
      </c>
      <c r="H351" s="31" t="str">
        <f>CONCATENATE(Замеры!AO345,Замеры!AE345,Замеры!AP345)</f>
        <v>0 0</v>
      </c>
      <c r="I351" s="29" t="str">
        <f>CONCATENATE(Замеры!AM345,Замеры!AE345,Замеры!AN345)</f>
        <v>0 0</v>
      </c>
      <c r="J351" s="31" t="str">
        <f>IF(Замеры!AD345=0," ",G351*2.55)</f>
        <v xml:space="preserve"> </v>
      </c>
      <c r="K351" s="29" t="str">
        <f>IF(Замеры!AD345=0," ",Замеры!AK345)</f>
        <v xml:space="preserve"> </v>
      </c>
      <c r="L351" s="29" t="str">
        <f>IF(Замеры!AD345=0," ",Замеры!AL345)</f>
        <v xml:space="preserve"> </v>
      </c>
      <c r="M351" s="29" t="str">
        <f>IF(Замеры!AD345=0," ",0.1)</f>
        <v xml:space="preserve"> </v>
      </c>
      <c r="N351" s="29" t="str">
        <f>IF(Замеры!AD345=0," ",Замеры!AD345)</f>
        <v xml:space="preserve"> </v>
      </c>
      <c r="O351" s="29" t="str">
        <f>Замеры!AE345</f>
        <v xml:space="preserve"> </v>
      </c>
      <c r="P351" s="29" t="str">
        <f>Замеры!AF345</f>
        <v xml:space="preserve"> </v>
      </c>
      <c r="Q351" s="29" t="str">
        <f>IF(Замеры!AD345=0," ","+")</f>
        <v xml:space="preserve"> </v>
      </c>
      <c r="R351" s="32">
        <f>Замеры!AC345</f>
        <v>0</v>
      </c>
      <c r="W351" s="33" t="e">
        <f t="shared" si="10"/>
        <v>#VALUE!</v>
      </c>
      <c r="X351" s="31" t="s">
        <v>72</v>
      </c>
      <c r="Y351" s="33" t="e">
        <f t="shared" si="11"/>
        <v>#VALUE!</v>
      </c>
      <c r="Z351" s="32"/>
    </row>
    <row r="352" spans="1:26" x14ac:dyDescent="0.3">
      <c r="A352" s="35">
        <f>IF(Замеры!B346=0, " ", Замеры!B346)</f>
        <v>343</v>
      </c>
      <c r="B352" s="37" t="str">
        <f>CONCATENATE(Замеры!D346,Замеры!F346)</f>
        <v>Группа от QF</v>
      </c>
      <c r="C352" s="35" t="str">
        <f>IF(Замеры!J346=0," ", Замеры!J346)</f>
        <v xml:space="preserve"> </v>
      </c>
      <c r="D352" s="29" t="str">
        <f>IF(Замеры!AD346=0, " ", Замеры!AB346)</f>
        <v xml:space="preserve"> </v>
      </c>
      <c r="E352" s="29" t="str">
        <f>CONCATENATE(Замеры!T346,Замеры!W346,Замеры!V346)</f>
        <v xml:space="preserve"> </v>
      </c>
      <c r="F352" s="30" t="str">
        <f>IF(Замеры!AD346=0," ","---")</f>
        <v xml:space="preserve"> </v>
      </c>
      <c r="G352" s="31" t="str">
        <f>IF(Замеры!AD346=0," ",Замеры!L346)</f>
        <v xml:space="preserve"> </v>
      </c>
      <c r="H352" s="31" t="str">
        <f>CONCATENATE(Замеры!AO346,Замеры!AE346,Замеры!AP346)</f>
        <v>0 0</v>
      </c>
      <c r="I352" s="29" t="str">
        <f>CONCATENATE(Замеры!AM346,Замеры!AE346,Замеры!AN346)</f>
        <v>0 0</v>
      </c>
      <c r="J352" s="31" t="str">
        <f>IF(Замеры!AD346=0," ",G352*2.55)</f>
        <v xml:space="preserve"> </v>
      </c>
      <c r="K352" s="29" t="str">
        <f>IF(Замеры!AD346=0," ",Замеры!AK346)</f>
        <v xml:space="preserve"> </v>
      </c>
      <c r="L352" s="29" t="str">
        <f>IF(Замеры!AD346=0," ",Замеры!AL346)</f>
        <v xml:space="preserve"> </v>
      </c>
      <c r="M352" s="29" t="str">
        <f>IF(Замеры!AD346=0," ",0.1)</f>
        <v xml:space="preserve"> </v>
      </c>
      <c r="N352" s="29" t="str">
        <f>IF(Замеры!AD346=0," ",Замеры!AD346)</f>
        <v xml:space="preserve"> </v>
      </c>
      <c r="O352" s="29" t="str">
        <f>Замеры!AE346</f>
        <v xml:space="preserve"> </v>
      </c>
      <c r="P352" s="29" t="str">
        <f>Замеры!AF346</f>
        <v xml:space="preserve"> </v>
      </c>
      <c r="Q352" s="29" t="str">
        <f>IF(Замеры!AD346=0," ","+")</f>
        <v xml:space="preserve"> </v>
      </c>
      <c r="R352" s="32">
        <f>Замеры!AC346</f>
        <v>0</v>
      </c>
      <c r="W352" s="33" t="e">
        <f t="shared" si="10"/>
        <v>#VALUE!</v>
      </c>
      <c r="X352" s="31" t="s">
        <v>72</v>
      </c>
      <c r="Y352" s="33" t="e">
        <f t="shared" si="11"/>
        <v>#VALUE!</v>
      </c>
      <c r="Z352" s="32"/>
    </row>
    <row r="353" spans="1:26" x14ac:dyDescent="0.3">
      <c r="A353" s="35">
        <f>IF(Замеры!B347=0, " ", Замеры!B347)</f>
        <v>344</v>
      </c>
      <c r="B353" s="37" t="str">
        <f>CONCATENATE(Замеры!D347,Замеры!F347)</f>
        <v>Группа от QF</v>
      </c>
      <c r="C353" s="35" t="str">
        <f>IF(Замеры!J347=0," ", Замеры!J347)</f>
        <v xml:space="preserve"> </v>
      </c>
      <c r="D353" s="29" t="str">
        <f>IF(Замеры!AD347=0, " ", Замеры!AB347)</f>
        <v xml:space="preserve"> </v>
      </c>
      <c r="E353" s="29" t="str">
        <f>CONCATENATE(Замеры!T347,Замеры!W347,Замеры!V347)</f>
        <v xml:space="preserve"> </v>
      </c>
      <c r="F353" s="30" t="str">
        <f>IF(Замеры!AD347=0," ","---")</f>
        <v xml:space="preserve"> </v>
      </c>
      <c r="G353" s="31" t="str">
        <f>IF(Замеры!AD347=0," ",Замеры!L347)</f>
        <v xml:space="preserve"> </v>
      </c>
      <c r="H353" s="31" t="str">
        <f>CONCATENATE(Замеры!AO347,Замеры!AE347,Замеры!AP347)</f>
        <v>0 0</v>
      </c>
      <c r="I353" s="29" t="str">
        <f>CONCATENATE(Замеры!AM347,Замеры!AE347,Замеры!AN347)</f>
        <v>0 0</v>
      </c>
      <c r="J353" s="31" t="str">
        <f>IF(Замеры!AD347=0," ",G353*2.55)</f>
        <v xml:space="preserve"> </v>
      </c>
      <c r="K353" s="29" t="str">
        <f>IF(Замеры!AD347=0," ",Замеры!AK347)</f>
        <v xml:space="preserve"> </v>
      </c>
      <c r="L353" s="29" t="str">
        <f>IF(Замеры!AD347=0," ",Замеры!AL347)</f>
        <v xml:space="preserve"> </v>
      </c>
      <c r="M353" s="29" t="str">
        <f>IF(Замеры!AD347=0," ",0.1)</f>
        <v xml:space="preserve"> </v>
      </c>
      <c r="N353" s="29" t="str">
        <f>IF(Замеры!AD347=0," ",Замеры!AD347)</f>
        <v xml:space="preserve"> </v>
      </c>
      <c r="O353" s="29" t="str">
        <f>Замеры!AE347</f>
        <v xml:space="preserve"> </v>
      </c>
      <c r="P353" s="29" t="str">
        <f>Замеры!AF347</f>
        <v xml:space="preserve"> </v>
      </c>
      <c r="Q353" s="29" t="str">
        <f>IF(Замеры!AD347=0," ","+")</f>
        <v xml:space="preserve"> </v>
      </c>
      <c r="R353" s="32">
        <f>Замеры!AC347</f>
        <v>0</v>
      </c>
      <c r="W353" s="33" t="e">
        <f t="shared" si="10"/>
        <v>#VALUE!</v>
      </c>
      <c r="X353" s="31" t="s">
        <v>72</v>
      </c>
      <c r="Y353" s="33" t="e">
        <f t="shared" si="11"/>
        <v>#VALUE!</v>
      </c>
      <c r="Z353" s="32"/>
    </row>
    <row r="354" spans="1:26" x14ac:dyDescent="0.3">
      <c r="A354" s="35">
        <f>IF(Замеры!B348=0, " ", Замеры!B348)</f>
        <v>345</v>
      </c>
      <c r="B354" s="37" t="str">
        <f>CONCATENATE(Замеры!D348,Замеры!F348)</f>
        <v>Группа от QF</v>
      </c>
      <c r="C354" s="35" t="str">
        <f>IF(Замеры!J348=0," ", Замеры!J348)</f>
        <v xml:space="preserve"> </v>
      </c>
      <c r="D354" s="29" t="str">
        <f>IF(Замеры!AD348=0, " ", Замеры!AB348)</f>
        <v xml:space="preserve"> </v>
      </c>
      <c r="E354" s="29" t="str">
        <f>CONCATENATE(Замеры!T348,Замеры!W348,Замеры!V348)</f>
        <v xml:space="preserve"> </v>
      </c>
      <c r="F354" s="30" t="str">
        <f>IF(Замеры!AD348=0," ","---")</f>
        <v xml:space="preserve"> </v>
      </c>
      <c r="G354" s="31" t="str">
        <f>IF(Замеры!AD348=0," ",Замеры!L348)</f>
        <v xml:space="preserve"> </v>
      </c>
      <c r="H354" s="31" t="str">
        <f>CONCATENATE(Замеры!AO348,Замеры!AE348,Замеры!AP348)</f>
        <v>0 0</v>
      </c>
      <c r="I354" s="29" t="str">
        <f>CONCATENATE(Замеры!AM348,Замеры!AE348,Замеры!AN348)</f>
        <v>0 0</v>
      </c>
      <c r="J354" s="31" t="str">
        <f>IF(Замеры!AD348=0," ",G354*2.55)</f>
        <v xml:space="preserve"> </v>
      </c>
      <c r="K354" s="29" t="str">
        <f>IF(Замеры!AD348=0," ",Замеры!AK348)</f>
        <v xml:space="preserve"> </v>
      </c>
      <c r="L354" s="29" t="str">
        <f>IF(Замеры!AD348=0," ",Замеры!AL348)</f>
        <v xml:space="preserve"> </v>
      </c>
      <c r="M354" s="29" t="str">
        <f>IF(Замеры!AD348=0," ",0.1)</f>
        <v xml:space="preserve"> </v>
      </c>
      <c r="N354" s="29" t="str">
        <f>IF(Замеры!AD348=0," ",Замеры!AD348)</f>
        <v xml:space="preserve"> </v>
      </c>
      <c r="O354" s="29" t="str">
        <f>Замеры!AE348</f>
        <v xml:space="preserve"> </v>
      </c>
      <c r="P354" s="29" t="str">
        <f>Замеры!AF348</f>
        <v xml:space="preserve"> </v>
      </c>
      <c r="Q354" s="29" t="str">
        <f>IF(Замеры!AD348=0," ","+")</f>
        <v xml:space="preserve"> </v>
      </c>
      <c r="R354" s="32">
        <f>Замеры!AC348</f>
        <v>0</v>
      </c>
      <c r="W354" s="33" t="e">
        <f t="shared" si="10"/>
        <v>#VALUE!</v>
      </c>
      <c r="X354" s="31" t="s">
        <v>72</v>
      </c>
      <c r="Y354" s="33" t="e">
        <f t="shared" si="11"/>
        <v>#VALUE!</v>
      </c>
      <c r="Z354" s="32"/>
    </row>
    <row r="355" spans="1:26" x14ac:dyDescent="0.3">
      <c r="A355" s="35">
        <f>IF(Замеры!B349=0, " ", Замеры!B349)</f>
        <v>346</v>
      </c>
      <c r="B355" s="37" t="str">
        <f>CONCATENATE(Замеры!D349,Замеры!F349)</f>
        <v>Группа от QF</v>
      </c>
      <c r="C355" s="35" t="str">
        <f>IF(Замеры!J349=0," ", Замеры!J349)</f>
        <v xml:space="preserve"> </v>
      </c>
      <c r="D355" s="29" t="str">
        <f>IF(Замеры!AD349=0, " ", Замеры!AB349)</f>
        <v xml:space="preserve"> </v>
      </c>
      <c r="E355" s="29" t="str">
        <f>CONCATENATE(Замеры!T349,Замеры!W349,Замеры!V349)</f>
        <v xml:space="preserve"> </v>
      </c>
      <c r="F355" s="30" t="str">
        <f>IF(Замеры!AD349=0," ","---")</f>
        <v xml:space="preserve"> </v>
      </c>
      <c r="G355" s="31" t="str">
        <f>IF(Замеры!AD349=0," ",Замеры!L349)</f>
        <v xml:space="preserve"> </v>
      </c>
      <c r="H355" s="31" t="str">
        <f>CONCATENATE(Замеры!AO349,Замеры!AE349,Замеры!AP349)</f>
        <v>0 0</v>
      </c>
      <c r="I355" s="29" t="str">
        <f>CONCATENATE(Замеры!AM349,Замеры!AE349,Замеры!AN349)</f>
        <v>0 0</v>
      </c>
      <c r="J355" s="31" t="str">
        <f>IF(Замеры!AD349=0," ",G355*2.55)</f>
        <v xml:space="preserve"> </v>
      </c>
      <c r="K355" s="29" t="str">
        <f>IF(Замеры!AD349=0," ",Замеры!AK349)</f>
        <v xml:space="preserve"> </v>
      </c>
      <c r="L355" s="29" t="str">
        <f>IF(Замеры!AD349=0," ",Замеры!AL349)</f>
        <v xml:space="preserve"> </v>
      </c>
      <c r="M355" s="29" t="str">
        <f>IF(Замеры!AD349=0," ",0.1)</f>
        <v xml:space="preserve"> </v>
      </c>
      <c r="N355" s="29" t="str">
        <f>IF(Замеры!AD349=0," ",Замеры!AD349)</f>
        <v xml:space="preserve"> </v>
      </c>
      <c r="O355" s="29" t="str">
        <f>Замеры!AE349</f>
        <v xml:space="preserve"> </v>
      </c>
      <c r="P355" s="29" t="str">
        <f>Замеры!AF349</f>
        <v xml:space="preserve"> </v>
      </c>
      <c r="Q355" s="29" t="str">
        <f>IF(Замеры!AD349=0," ","+")</f>
        <v xml:space="preserve"> </v>
      </c>
      <c r="R355" s="32">
        <f>Замеры!AC349</f>
        <v>0</v>
      </c>
      <c r="W355" s="33" t="e">
        <f t="shared" si="10"/>
        <v>#VALUE!</v>
      </c>
      <c r="X355" s="31" t="s">
        <v>72</v>
      </c>
      <c r="Y355" s="33" t="e">
        <f t="shared" si="11"/>
        <v>#VALUE!</v>
      </c>
      <c r="Z355" s="32"/>
    </row>
    <row r="356" spans="1:26" x14ac:dyDescent="0.3">
      <c r="A356" s="35">
        <f>IF(Замеры!B350=0, " ", Замеры!B350)</f>
        <v>347</v>
      </c>
      <c r="B356" s="37" t="str">
        <f>CONCATENATE(Замеры!D350,Замеры!F350)</f>
        <v>Группа от QF</v>
      </c>
      <c r="C356" s="35" t="str">
        <f>IF(Замеры!J350=0," ", Замеры!J350)</f>
        <v xml:space="preserve"> </v>
      </c>
      <c r="D356" s="29" t="str">
        <f>IF(Замеры!AD350=0, " ", Замеры!AB350)</f>
        <v xml:space="preserve"> </v>
      </c>
      <c r="E356" s="29" t="str">
        <f>CONCATENATE(Замеры!T350,Замеры!W350,Замеры!V350)</f>
        <v xml:space="preserve"> </v>
      </c>
      <c r="F356" s="30" t="str">
        <f>IF(Замеры!AD350=0," ","---")</f>
        <v xml:space="preserve"> </v>
      </c>
      <c r="G356" s="31" t="str">
        <f>IF(Замеры!AD350=0," ",Замеры!L350)</f>
        <v xml:space="preserve"> </v>
      </c>
      <c r="H356" s="31" t="str">
        <f>CONCATENATE(Замеры!AO350,Замеры!AE350,Замеры!AP350)</f>
        <v>0 0</v>
      </c>
      <c r="I356" s="29" t="str">
        <f>CONCATENATE(Замеры!AM350,Замеры!AE350,Замеры!AN350)</f>
        <v>0 0</v>
      </c>
      <c r="J356" s="31" t="str">
        <f>IF(Замеры!AD350=0," ",G356*2.55)</f>
        <v xml:space="preserve"> </v>
      </c>
      <c r="K356" s="29" t="str">
        <f>IF(Замеры!AD350=0," ",Замеры!AK350)</f>
        <v xml:space="preserve"> </v>
      </c>
      <c r="L356" s="29" t="str">
        <f>IF(Замеры!AD350=0," ",Замеры!AL350)</f>
        <v xml:space="preserve"> </v>
      </c>
      <c r="M356" s="29" t="str">
        <f>IF(Замеры!AD350=0," ",0.1)</f>
        <v xml:space="preserve"> </v>
      </c>
      <c r="N356" s="29" t="str">
        <f>IF(Замеры!AD350=0," ",Замеры!AD350)</f>
        <v xml:space="preserve"> </v>
      </c>
      <c r="O356" s="29" t="str">
        <f>Замеры!AE350</f>
        <v xml:space="preserve"> </v>
      </c>
      <c r="P356" s="29" t="str">
        <f>Замеры!AF350</f>
        <v xml:space="preserve"> </v>
      </c>
      <c r="Q356" s="29" t="str">
        <f>IF(Замеры!AD350=0," ","+")</f>
        <v xml:space="preserve"> </v>
      </c>
      <c r="R356" s="32">
        <f>Замеры!AC350</f>
        <v>0</v>
      </c>
      <c r="W356" s="33" t="e">
        <f t="shared" si="10"/>
        <v>#VALUE!</v>
      </c>
      <c r="X356" s="31" t="s">
        <v>72</v>
      </c>
      <c r="Y356" s="33" t="e">
        <f t="shared" si="11"/>
        <v>#VALUE!</v>
      </c>
      <c r="Z356" s="32"/>
    </row>
    <row r="357" spans="1:26" x14ac:dyDescent="0.3">
      <c r="A357" s="35">
        <f>IF(Замеры!B351=0, " ", Замеры!B351)</f>
        <v>348</v>
      </c>
      <c r="B357" s="37" t="str">
        <f>CONCATENATE(Замеры!D351,Замеры!F351)</f>
        <v>Группа от QF</v>
      </c>
      <c r="C357" s="35" t="str">
        <f>IF(Замеры!J351=0," ", Замеры!J351)</f>
        <v xml:space="preserve"> </v>
      </c>
      <c r="D357" s="29" t="str">
        <f>IF(Замеры!AD351=0, " ", Замеры!AB351)</f>
        <v xml:space="preserve"> </v>
      </c>
      <c r="E357" s="29" t="str">
        <f>CONCATENATE(Замеры!T351,Замеры!W351,Замеры!V351)</f>
        <v xml:space="preserve"> </v>
      </c>
      <c r="F357" s="30" t="str">
        <f>IF(Замеры!AD351=0," ","---")</f>
        <v xml:space="preserve"> </v>
      </c>
      <c r="G357" s="31" t="str">
        <f>IF(Замеры!AD351=0," ",Замеры!L351)</f>
        <v xml:space="preserve"> </v>
      </c>
      <c r="H357" s="31" t="str">
        <f>CONCATENATE(Замеры!AO351,Замеры!AE351,Замеры!AP351)</f>
        <v>0 0</v>
      </c>
      <c r="I357" s="29" t="str">
        <f>CONCATENATE(Замеры!AM351,Замеры!AE351,Замеры!AN351)</f>
        <v>0 0</v>
      </c>
      <c r="J357" s="31" t="str">
        <f>IF(Замеры!AD351=0," ",G357*2.55)</f>
        <v xml:space="preserve"> </v>
      </c>
      <c r="K357" s="29" t="str">
        <f>IF(Замеры!AD351=0," ",Замеры!AK351)</f>
        <v xml:space="preserve"> </v>
      </c>
      <c r="L357" s="29" t="str">
        <f>IF(Замеры!AD351=0," ",Замеры!AL351)</f>
        <v xml:space="preserve"> </v>
      </c>
      <c r="M357" s="29" t="str">
        <f>IF(Замеры!AD351=0," ",0.1)</f>
        <v xml:space="preserve"> </v>
      </c>
      <c r="N357" s="29" t="str">
        <f>IF(Замеры!AD351=0," ",Замеры!AD351)</f>
        <v xml:space="preserve"> </v>
      </c>
      <c r="O357" s="29" t="str">
        <f>Замеры!AE351</f>
        <v xml:space="preserve"> </v>
      </c>
      <c r="P357" s="29" t="str">
        <f>Замеры!AF351</f>
        <v xml:space="preserve"> </v>
      </c>
      <c r="Q357" s="29" t="str">
        <f>IF(Замеры!AD351=0," ","+")</f>
        <v xml:space="preserve"> </v>
      </c>
      <c r="R357" s="32">
        <f>Замеры!AC351</f>
        <v>0</v>
      </c>
      <c r="W357" s="33" t="e">
        <f t="shared" si="10"/>
        <v>#VALUE!</v>
      </c>
      <c r="X357" s="31" t="s">
        <v>72</v>
      </c>
      <c r="Y357" s="33" t="e">
        <f t="shared" si="11"/>
        <v>#VALUE!</v>
      </c>
      <c r="Z357" s="32"/>
    </row>
    <row r="358" spans="1:26" x14ac:dyDescent="0.3">
      <c r="A358" s="35">
        <f>IF(Замеры!B352=0, " ", Замеры!B352)</f>
        <v>349</v>
      </c>
      <c r="B358" s="37" t="str">
        <f>CONCATENATE(Замеры!D352,Замеры!F352)</f>
        <v>Группа от QF</v>
      </c>
      <c r="C358" s="35" t="str">
        <f>IF(Замеры!J352=0," ", Замеры!J352)</f>
        <v xml:space="preserve"> </v>
      </c>
      <c r="D358" s="29" t="str">
        <f>IF(Замеры!AD352=0, " ", Замеры!AB352)</f>
        <v xml:space="preserve"> </v>
      </c>
      <c r="E358" s="29" t="str">
        <f>CONCATENATE(Замеры!T352,Замеры!W352,Замеры!V352)</f>
        <v xml:space="preserve"> </v>
      </c>
      <c r="F358" s="30" t="str">
        <f>IF(Замеры!AD352=0," ","---")</f>
        <v xml:space="preserve"> </v>
      </c>
      <c r="G358" s="31" t="str">
        <f>IF(Замеры!AD352=0," ",Замеры!L352)</f>
        <v xml:space="preserve"> </v>
      </c>
      <c r="H358" s="31" t="str">
        <f>CONCATENATE(Замеры!AO352,Замеры!AE352,Замеры!AP352)</f>
        <v>0 0</v>
      </c>
      <c r="I358" s="29" t="str">
        <f>CONCATENATE(Замеры!AM352,Замеры!AE352,Замеры!AN352)</f>
        <v>0 0</v>
      </c>
      <c r="J358" s="31" t="str">
        <f>IF(Замеры!AD352=0," ",G358*2.55)</f>
        <v xml:space="preserve"> </v>
      </c>
      <c r="K358" s="29" t="str">
        <f>IF(Замеры!AD352=0," ",Замеры!AK352)</f>
        <v xml:space="preserve"> </v>
      </c>
      <c r="L358" s="29" t="str">
        <f>IF(Замеры!AD352=0," ",Замеры!AL352)</f>
        <v xml:space="preserve"> </v>
      </c>
      <c r="M358" s="29" t="str">
        <f>IF(Замеры!AD352=0," ",0.1)</f>
        <v xml:space="preserve"> </v>
      </c>
      <c r="N358" s="29" t="str">
        <f>IF(Замеры!AD352=0," ",Замеры!AD352)</f>
        <v xml:space="preserve"> </v>
      </c>
      <c r="O358" s="29" t="str">
        <f>Замеры!AE352</f>
        <v xml:space="preserve"> </v>
      </c>
      <c r="P358" s="29" t="str">
        <f>Замеры!AF352</f>
        <v xml:space="preserve"> </v>
      </c>
      <c r="Q358" s="29" t="str">
        <f>IF(Замеры!AD352=0," ","+")</f>
        <v xml:space="preserve"> </v>
      </c>
      <c r="R358" s="32">
        <f>Замеры!AC352</f>
        <v>0</v>
      </c>
      <c r="W358" s="33" t="e">
        <f t="shared" si="10"/>
        <v>#VALUE!</v>
      </c>
      <c r="X358" s="31" t="s">
        <v>72</v>
      </c>
      <c r="Y358" s="33" t="e">
        <f t="shared" si="11"/>
        <v>#VALUE!</v>
      </c>
      <c r="Z358" s="32"/>
    </row>
    <row r="359" spans="1:26" x14ac:dyDescent="0.3">
      <c r="A359" s="35">
        <f>IF(Замеры!B353=0, " ", Замеры!B353)</f>
        <v>350</v>
      </c>
      <c r="B359" s="37" t="str">
        <f>CONCATENATE(Замеры!D353,Замеры!F353)</f>
        <v>Группа от QF</v>
      </c>
      <c r="C359" s="35" t="str">
        <f>IF(Замеры!J353=0," ", Замеры!J353)</f>
        <v xml:space="preserve"> </v>
      </c>
      <c r="D359" s="29" t="str">
        <f>IF(Замеры!AD353=0, " ", Замеры!AB353)</f>
        <v xml:space="preserve"> </v>
      </c>
      <c r="E359" s="29" t="str">
        <f>CONCATENATE(Замеры!T353,Замеры!W353,Замеры!V353)</f>
        <v xml:space="preserve"> </v>
      </c>
      <c r="F359" s="30" t="str">
        <f>IF(Замеры!AD353=0," ","---")</f>
        <v xml:space="preserve"> </v>
      </c>
      <c r="G359" s="31" t="str">
        <f>IF(Замеры!AD353=0," ",Замеры!L353)</f>
        <v xml:space="preserve"> </v>
      </c>
      <c r="H359" s="31" t="str">
        <f>CONCATENATE(Замеры!AO353,Замеры!AE353,Замеры!AP353)</f>
        <v>0 0</v>
      </c>
      <c r="I359" s="29" t="str">
        <f>CONCATENATE(Замеры!AM353,Замеры!AE353,Замеры!AN353)</f>
        <v>0 0</v>
      </c>
      <c r="J359" s="31" t="str">
        <f>IF(Замеры!AD353=0," ",G359*2.55)</f>
        <v xml:space="preserve"> </v>
      </c>
      <c r="K359" s="29" t="str">
        <f>IF(Замеры!AD353=0," ",Замеры!AK353)</f>
        <v xml:space="preserve"> </v>
      </c>
      <c r="L359" s="29" t="str">
        <f>IF(Замеры!AD353=0," ",Замеры!AL353)</f>
        <v xml:space="preserve"> </v>
      </c>
      <c r="M359" s="29" t="str">
        <f>IF(Замеры!AD353=0," ",0.1)</f>
        <v xml:space="preserve"> </v>
      </c>
      <c r="N359" s="29" t="str">
        <f>IF(Замеры!AD353=0," ",Замеры!AD353)</f>
        <v xml:space="preserve"> </v>
      </c>
      <c r="O359" s="29" t="str">
        <f>Замеры!AE353</f>
        <v xml:space="preserve"> </v>
      </c>
      <c r="P359" s="29" t="str">
        <f>Замеры!AF353</f>
        <v xml:space="preserve"> </v>
      </c>
      <c r="Q359" s="29" t="str">
        <f>IF(Замеры!AD353=0," ","+")</f>
        <v xml:space="preserve"> </v>
      </c>
      <c r="R359" s="32">
        <f>Замеры!AC353</f>
        <v>0</v>
      </c>
      <c r="W359" s="33" t="e">
        <f t="shared" si="10"/>
        <v>#VALUE!</v>
      </c>
      <c r="X359" s="31" t="s">
        <v>72</v>
      </c>
      <c r="Y359" s="33" t="e">
        <f t="shared" si="11"/>
        <v>#VALUE!</v>
      </c>
      <c r="Z359" s="32"/>
    </row>
    <row r="360" spans="1:26" x14ac:dyDescent="0.3">
      <c r="A360" s="35">
        <f>IF(Замеры!B354=0, " ", Замеры!B354)</f>
        <v>351</v>
      </c>
      <c r="B360" s="37" t="str">
        <f>CONCATENATE(Замеры!D354,Замеры!F354)</f>
        <v>Группа от QF</v>
      </c>
      <c r="C360" s="35" t="str">
        <f>IF(Замеры!J354=0," ", Замеры!J354)</f>
        <v xml:space="preserve"> </v>
      </c>
      <c r="D360" s="29" t="str">
        <f>IF(Замеры!AD354=0, " ", Замеры!AB354)</f>
        <v xml:space="preserve"> </v>
      </c>
      <c r="E360" s="29" t="str">
        <f>CONCATENATE(Замеры!T354,Замеры!W354,Замеры!V354)</f>
        <v xml:space="preserve"> </v>
      </c>
      <c r="F360" s="30" t="str">
        <f>IF(Замеры!AD354=0," ","---")</f>
        <v xml:space="preserve"> </v>
      </c>
      <c r="G360" s="31" t="str">
        <f>IF(Замеры!AD354=0," ",Замеры!L354)</f>
        <v xml:space="preserve"> </v>
      </c>
      <c r="H360" s="31" t="str">
        <f>CONCATENATE(Замеры!AO354,Замеры!AE354,Замеры!AP354)</f>
        <v>0 0</v>
      </c>
      <c r="I360" s="29" t="str">
        <f>CONCATENATE(Замеры!AM354,Замеры!AE354,Замеры!AN354)</f>
        <v>0 0</v>
      </c>
      <c r="J360" s="31" t="str">
        <f>IF(Замеры!AD354=0," ",G360*2.55)</f>
        <v xml:space="preserve"> </v>
      </c>
      <c r="K360" s="29" t="str">
        <f>IF(Замеры!AD354=0," ",Замеры!AK354)</f>
        <v xml:space="preserve"> </v>
      </c>
      <c r="L360" s="29" t="str">
        <f>IF(Замеры!AD354=0," ",Замеры!AL354)</f>
        <v xml:space="preserve"> </v>
      </c>
      <c r="M360" s="29" t="str">
        <f>IF(Замеры!AD354=0," ",0.1)</f>
        <v xml:space="preserve"> </v>
      </c>
      <c r="N360" s="29" t="str">
        <f>IF(Замеры!AD354=0," ",Замеры!AD354)</f>
        <v xml:space="preserve"> </v>
      </c>
      <c r="O360" s="29" t="str">
        <f>Замеры!AE354</f>
        <v xml:space="preserve"> </v>
      </c>
      <c r="P360" s="29" t="str">
        <f>Замеры!AF354</f>
        <v xml:space="preserve"> </v>
      </c>
      <c r="Q360" s="29" t="str">
        <f>IF(Замеры!AD354=0," ","+")</f>
        <v xml:space="preserve"> </v>
      </c>
      <c r="R360" s="32">
        <f>Замеры!AC354</f>
        <v>0</v>
      </c>
      <c r="W360" s="33" t="e">
        <f t="shared" si="10"/>
        <v>#VALUE!</v>
      </c>
      <c r="X360" s="31" t="s">
        <v>72</v>
      </c>
      <c r="Y360" s="33" t="e">
        <f t="shared" si="11"/>
        <v>#VALUE!</v>
      </c>
      <c r="Z360" s="32"/>
    </row>
    <row r="361" spans="1:26" x14ac:dyDescent="0.3">
      <c r="A361" s="35">
        <f>IF(Замеры!B355=0, " ", Замеры!B355)</f>
        <v>352</v>
      </c>
      <c r="B361" s="37" t="str">
        <f>CONCATENATE(Замеры!D355,Замеры!F355)</f>
        <v>Группа от QF</v>
      </c>
      <c r="C361" s="35" t="str">
        <f>IF(Замеры!J355=0," ", Замеры!J355)</f>
        <v xml:space="preserve"> </v>
      </c>
      <c r="D361" s="29" t="str">
        <f>IF(Замеры!AD355=0, " ", Замеры!AB355)</f>
        <v xml:space="preserve"> </v>
      </c>
      <c r="E361" s="29" t="str">
        <f>CONCATENATE(Замеры!T355,Замеры!W355,Замеры!V355)</f>
        <v xml:space="preserve"> </v>
      </c>
      <c r="F361" s="30" t="str">
        <f>IF(Замеры!AD355=0," ","---")</f>
        <v xml:space="preserve"> </v>
      </c>
      <c r="G361" s="31" t="str">
        <f>IF(Замеры!AD355=0," ",Замеры!L355)</f>
        <v xml:space="preserve"> </v>
      </c>
      <c r="H361" s="31" t="str">
        <f>CONCATENATE(Замеры!AO355,Замеры!AE355,Замеры!AP355)</f>
        <v>0 0</v>
      </c>
      <c r="I361" s="29" t="str">
        <f>CONCATENATE(Замеры!AM355,Замеры!AE355,Замеры!AN355)</f>
        <v>0 0</v>
      </c>
      <c r="J361" s="31" t="str">
        <f>IF(Замеры!AD355=0," ",G361*2.55)</f>
        <v xml:space="preserve"> </v>
      </c>
      <c r="K361" s="29" t="str">
        <f>IF(Замеры!AD355=0," ",Замеры!AK355)</f>
        <v xml:space="preserve"> </v>
      </c>
      <c r="L361" s="29" t="str">
        <f>IF(Замеры!AD355=0," ",Замеры!AL355)</f>
        <v xml:space="preserve"> </v>
      </c>
      <c r="M361" s="29" t="str">
        <f>IF(Замеры!AD355=0," ",0.1)</f>
        <v xml:space="preserve"> </v>
      </c>
      <c r="N361" s="29" t="str">
        <f>IF(Замеры!AD355=0," ",Замеры!AD355)</f>
        <v xml:space="preserve"> </v>
      </c>
      <c r="O361" s="29" t="str">
        <f>Замеры!AE355</f>
        <v xml:space="preserve"> </v>
      </c>
      <c r="P361" s="29" t="str">
        <f>Замеры!AF355</f>
        <v xml:space="preserve"> </v>
      </c>
      <c r="Q361" s="29" t="str">
        <f>IF(Замеры!AD355=0," ","+")</f>
        <v xml:space="preserve"> </v>
      </c>
      <c r="R361" s="32">
        <f>Замеры!AC355</f>
        <v>0</v>
      </c>
      <c r="W361" s="33" t="e">
        <f t="shared" si="10"/>
        <v>#VALUE!</v>
      </c>
      <c r="X361" s="31" t="s">
        <v>72</v>
      </c>
      <c r="Y361" s="33" t="e">
        <f t="shared" si="11"/>
        <v>#VALUE!</v>
      </c>
      <c r="Z361" s="32"/>
    </row>
    <row r="362" spans="1:26" x14ac:dyDescent="0.3">
      <c r="A362" s="35">
        <f>IF(Замеры!B356=0, " ", Замеры!B356)</f>
        <v>353</v>
      </c>
      <c r="B362" s="37" t="str">
        <f>CONCATENATE(Замеры!D356,Замеры!F356)</f>
        <v>Группа от QF</v>
      </c>
      <c r="C362" s="35" t="str">
        <f>IF(Замеры!J356=0," ", Замеры!J356)</f>
        <v xml:space="preserve"> </v>
      </c>
      <c r="D362" s="29" t="str">
        <f>IF(Замеры!AD356=0, " ", Замеры!AB356)</f>
        <v xml:space="preserve"> </v>
      </c>
      <c r="E362" s="29" t="str">
        <f>CONCATENATE(Замеры!T356,Замеры!W356,Замеры!V356)</f>
        <v xml:space="preserve"> </v>
      </c>
      <c r="F362" s="30" t="str">
        <f>IF(Замеры!AD356=0," ","---")</f>
        <v xml:space="preserve"> </v>
      </c>
      <c r="G362" s="31" t="str">
        <f>IF(Замеры!AD356=0," ",Замеры!L356)</f>
        <v xml:space="preserve"> </v>
      </c>
      <c r="H362" s="31" t="str">
        <f>CONCATENATE(Замеры!AO356,Замеры!AE356,Замеры!AP356)</f>
        <v>0 0</v>
      </c>
      <c r="I362" s="29" t="str">
        <f>CONCATENATE(Замеры!AM356,Замеры!AE356,Замеры!AN356)</f>
        <v>0 0</v>
      </c>
      <c r="J362" s="31" t="str">
        <f>IF(Замеры!AD356=0," ",G362*2.55)</f>
        <v xml:space="preserve"> </v>
      </c>
      <c r="K362" s="29" t="str">
        <f>IF(Замеры!AD356=0," ",Замеры!AK356)</f>
        <v xml:space="preserve"> </v>
      </c>
      <c r="L362" s="29" t="str">
        <f>IF(Замеры!AD356=0," ",Замеры!AL356)</f>
        <v xml:space="preserve"> </v>
      </c>
      <c r="M362" s="29" t="str">
        <f>IF(Замеры!AD356=0," ",0.1)</f>
        <v xml:space="preserve"> </v>
      </c>
      <c r="N362" s="29" t="str">
        <f>IF(Замеры!AD356=0," ",Замеры!AD356)</f>
        <v xml:space="preserve"> </v>
      </c>
      <c r="O362" s="29" t="str">
        <f>Замеры!AE356</f>
        <v xml:space="preserve"> </v>
      </c>
      <c r="P362" s="29" t="str">
        <f>Замеры!AF356</f>
        <v xml:space="preserve"> </v>
      </c>
      <c r="Q362" s="29" t="str">
        <f>IF(Замеры!AD356=0," ","+")</f>
        <v xml:space="preserve"> </v>
      </c>
      <c r="R362" s="32">
        <f>Замеры!AC356</f>
        <v>0</v>
      </c>
      <c r="W362" s="33" t="e">
        <f t="shared" si="10"/>
        <v>#VALUE!</v>
      </c>
      <c r="X362" s="31" t="s">
        <v>72</v>
      </c>
      <c r="Y362" s="33" t="e">
        <f t="shared" si="11"/>
        <v>#VALUE!</v>
      </c>
      <c r="Z362" s="32"/>
    </row>
    <row r="363" spans="1:26" x14ac:dyDescent="0.3">
      <c r="A363" s="35">
        <f>IF(Замеры!B357=0, " ", Замеры!B357)</f>
        <v>354</v>
      </c>
      <c r="B363" s="37" t="str">
        <f>CONCATENATE(Замеры!D357,Замеры!F357)</f>
        <v>Группа от QF</v>
      </c>
      <c r="C363" s="35" t="str">
        <f>IF(Замеры!J357=0," ", Замеры!J357)</f>
        <v xml:space="preserve"> </v>
      </c>
      <c r="D363" s="29" t="str">
        <f>IF(Замеры!AD357=0, " ", Замеры!AB357)</f>
        <v xml:space="preserve"> </v>
      </c>
      <c r="E363" s="29" t="str">
        <f>CONCATENATE(Замеры!T357,Замеры!W357,Замеры!V357)</f>
        <v xml:space="preserve"> </v>
      </c>
      <c r="F363" s="30" t="str">
        <f>IF(Замеры!AD357=0," ","---")</f>
        <v xml:space="preserve"> </v>
      </c>
      <c r="G363" s="31" t="str">
        <f>IF(Замеры!AD357=0," ",Замеры!L357)</f>
        <v xml:space="preserve"> </v>
      </c>
      <c r="H363" s="31" t="str">
        <f>CONCATENATE(Замеры!AO357,Замеры!AE357,Замеры!AP357)</f>
        <v>0 0</v>
      </c>
      <c r="I363" s="29" t="str">
        <f>CONCATENATE(Замеры!AM357,Замеры!AE357,Замеры!AN357)</f>
        <v>0 0</v>
      </c>
      <c r="J363" s="31" t="str">
        <f>IF(Замеры!AD357=0," ",G363*2.55)</f>
        <v xml:space="preserve"> </v>
      </c>
      <c r="K363" s="29" t="str">
        <f>IF(Замеры!AD357=0," ",Замеры!AK357)</f>
        <v xml:space="preserve"> </v>
      </c>
      <c r="L363" s="29" t="str">
        <f>IF(Замеры!AD357=0," ",Замеры!AL357)</f>
        <v xml:space="preserve"> </v>
      </c>
      <c r="M363" s="29" t="str">
        <f>IF(Замеры!AD357=0," ",0.1)</f>
        <v xml:space="preserve"> </v>
      </c>
      <c r="N363" s="29" t="str">
        <f>IF(Замеры!AD357=0," ",Замеры!AD357)</f>
        <v xml:space="preserve"> </v>
      </c>
      <c r="O363" s="29" t="str">
        <f>Замеры!AE357</f>
        <v xml:space="preserve"> </v>
      </c>
      <c r="P363" s="29" t="str">
        <f>Замеры!AF357</f>
        <v xml:space="preserve"> </v>
      </c>
      <c r="Q363" s="29" t="str">
        <f>IF(Замеры!AD357=0," ","+")</f>
        <v xml:space="preserve"> </v>
      </c>
      <c r="R363" s="32">
        <f>Замеры!AC357</f>
        <v>0</v>
      </c>
      <c r="W363" s="33" t="e">
        <f t="shared" si="10"/>
        <v>#VALUE!</v>
      </c>
      <c r="X363" s="31" t="s">
        <v>72</v>
      </c>
      <c r="Y363" s="33" t="e">
        <f t="shared" si="11"/>
        <v>#VALUE!</v>
      </c>
      <c r="Z363" s="32"/>
    </row>
    <row r="364" spans="1:26" x14ac:dyDescent="0.3">
      <c r="A364" s="35">
        <f>IF(Замеры!B358=0, " ", Замеры!B358)</f>
        <v>355</v>
      </c>
      <c r="B364" s="37" t="str">
        <f>CONCATENATE(Замеры!D358,Замеры!F358)</f>
        <v>Группа от QF</v>
      </c>
      <c r="C364" s="35" t="str">
        <f>IF(Замеры!J358=0," ", Замеры!J358)</f>
        <v xml:space="preserve"> </v>
      </c>
      <c r="D364" s="29" t="str">
        <f>IF(Замеры!AD358=0, " ", Замеры!AB358)</f>
        <v xml:space="preserve"> </v>
      </c>
      <c r="E364" s="29" t="str">
        <f>CONCATENATE(Замеры!T358,Замеры!W358,Замеры!V358)</f>
        <v xml:space="preserve"> </v>
      </c>
      <c r="F364" s="30" t="str">
        <f>IF(Замеры!AD358=0," ","---")</f>
        <v xml:space="preserve"> </v>
      </c>
      <c r="G364" s="31" t="str">
        <f>IF(Замеры!AD358=0," ",Замеры!L358)</f>
        <v xml:space="preserve"> </v>
      </c>
      <c r="H364" s="31" t="str">
        <f>CONCATENATE(Замеры!AO358,Замеры!AE358,Замеры!AP358)</f>
        <v>0 0</v>
      </c>
      <c r="I364" s="29" t="str">
        <f>CONCATENATE(Замеры!AM358,Замеры!AE358,Замеры!AN358)</f>
        <v>0 0</v>
      </c>
      <c r="J364" s="31" t="str">
        <f>IF(Замеры!AD358=0," ",G364*2.55)</f>
        <v xml:space="preserve"> </v>
      </c>
      <c r="K364" s="29" t="str">
        <f>IF(Замеры!AD358=0," ",Замеры!AK358)</f>
        <v xml:space="preserve"> </v>
      </c>
      <c r="L364" s="29" t="str">
        <f>IF(Замеры!AD358=0," ",Замеры!AL358)</f>
        <v xml:space="preserve"> </v>
      </c>
      <c r="M364" s="29" t="str">
        <f>IF(Замеры!AD358=0," ",0.1)</f>
        <v xml:space="preserve"> </v>
      </c>
      <c r="N364" s="29" t="str">
        <f>IF(Замеры!AD358=0," ",Замеры!AD358)</f>
        <v xml:space="preserve"> </v>
      </c>
      <c r="O364" s="29" t="str">
        <f>Замеры!AE358</f>
        <v xml:space="preserve"> </v>
      </c>
      <c r="P364" s="29" t="str">
        <f>Замеры!AF358</f>
        <v xml:space="preserve"> </v>
      </c>
      <c r="Q364" s="29" t="str">
        <f>IF(Замеры!AD358=0," ","+")</f>
        <v xml:space="preserve"> </v>
      </c>
      <c r="R364" s="32">
        <f>Замеры!AC358</f>
        <v>0</v>
      </c>
      <c r="W364" s="33" t="e">
        <f t="shared" si="10"/>
        <v>#VALUE!</v>
      </c>
      <c r="X364" s="31" t="s">
        <v>72</v>
      </c>
      <c r="Y364" s="33" t="e">
        <f t="shared" si="11"/>
        <v>#VALUE!</v>
      </c>
      <c r="Z364" s="32"/>
    </row>
    <row r="365" spans="1:26" x14ac:dyDescent="0.3">
      <c r="A365" s="35">
        <f>IF(Замеры!B359=0, " ", Замеры!B359)</f>
        <v>356</v>
      </c>
      <c r="B365" s="37" t="str">
        <f>CONCATENATE(Замеры!D359,Замеры!F359)</f>
        <v>Группа от QF</v>
      </c>
      <c r="C365" s="35" t="str">
        <f>IF(Замеры!J359=0," ", Замеры!J359)</f>
        <v xml:space="preserve"> </v>
      </c>
      <c r="D365" s="29" t="str">
        <f>IF(Замеры!AD359=0, " ", Замеры!AB359)</f>
        <v xml:space="preserve"> </v>
      </c>
      <c r="E365" s="29" t="str">
        <f>CONCATENATE(Замеры!T359,Замеры!W359,Замеры!V359)</f>
        <v xml:space="preserve"> </v>
      </c>
      <c r="F365" s="30" t="str">
        <f>IF(Замеры!AD359=0," ","---")</f>
        <v xml:space="preserve"> </v>
      </c>
      <c r="G365" s="31" t="str">
        <f>IF(Замеры!AD359=0," ",Замеры!L359)</f>
        <v xml:space="preserve"> </v>
      </c>
      <c r="H365" s="31" t="str">
        <f>CONCATENATE(Замеры!AO359,Замеры!AE359,Замеры!AP359)</f>
        <v>0 0</v>
      </c>
      <c r="I365" s="29" t="str">
        <f>CONCATENATE(Замеры!AM359,Замеры!AE359,Замеры!AN359)</f>
        <v>0 0</v>
      </c>
      <c r="J365" s="31" t="str">
        <f>IF(Замеры!AD359=0," ",G365*2.55)</f>
        <v xml:space="preserve"> </v>
      </c>
      <c r="K365" s="29" t="str">
        <f>IF(Замеры!AD359=0," ",Замеры!AK359)</f>
        <v xml:space="preserve"> </v>
      </c>
      <c r="L365" s="29" t="str">
        <f>IF(Замеры!AD359=0," ",Замеры!AL359)</f>
        <v xml:space="preserve"> </v>
      </c>
      <c r="M365" s="29" t="str">
        <f>IF(Замеры!AD359=0," ",0.1)</f>
        <v xml:space="preserve"> </v>
      </c>
      <c r="N365" s="29" t="str">
        <f>IF(Замеры!AD359=0," ",Замеры!AD359)</f>
        <v xml:space="preserve"> </v>
      </c>
      <c r="O365" s="29" t="str">
        <f>Замеры!AE359</f>
        <v xml:space="preserve"> </v>
      </c>
      <c r="P365" s="29" t="str">
        <f>Замеры!AF359</f>
        <v xml:space="preserve"> </v>
      </c>
      <c r="Q365" s="29" t="str">
        <f>IF(Замеры!AD359=0," ","+")</f>
        <v xml:space="preserve"> </v>
      </c>
      <c r="R365" s="32">
        <f>Замеры!AC359</f>
        <v>0</v>
      </c>
      <c r="W365" s="33" t="e">
        <f t="shared" si="10"/>
        <v>#VALUE!</v>
      </c>
      <c r="X365" s="31" t="s">
        <v>72</v>
      </c>
      <c r="Y365" s="33" t="e">
        <f t="shared" si="11"/>
        <v>#VALUE!</v>
      </c>
      <c r="Z365" s="32"/>
    </row>
    <row r="366" spans="1:26" x14ac:dyDescent="0.3">
      <c r="A366" s="35">
        <f>IF(Замеры!B360=0, " ", Замеры!B360)</f>
        <v>357</v>
      </c>
      <c r="B366" s="37" t="str">
        <f>CONCATENATE(Замеры!D360,Замеры!F360)</f>
        <v>Группа от QF</v>
      </c>
      <c r="C366" s="35" t="str">
        <f>IF(Замеры!J360=0," ", Замеры!J360)</f>
        <v xml:space="preserve"> </v>
      </c>
      <c r="D366" s="29" t="str">
        <f>IF(Замеры!AD360=0, " ", Замеры!AB360)</f>
        <v xml:space="preserve"> </v>
      </c>
      <c r="E366" s="29" t="str">
        <f>CONCATENATE(Замеры!T360,Замеры!W360,Замеры!V360)</f>
        <v xml:space="preserve"> </v>
      </c>
      <c r="F366" s="30" t="str">
        <f>IF(Замеры!AD360=0," ","---")</f>
        <v xml:space="preserve"> </v>
      </c>
      <c r="G366" s="31" t="str">
        <f>IF(Замеры!AD360=0," ",Замеры!L360)</f>
        <v xml:space="preserve"> </v>
      </c>
      <c r="H366" s="31" t="str">
        <f>CONCATENATE(Замеры!AO360,Замеры!AE360,Замеры!AP360)</f>
        <v>0 0</v>
      </c>
      <c r="I366" s="29" t="str">
        <f>CONCATENATE(Замеры!AM360,Замеры!AE360,Замеры!AN360)</f>
        <v>0 0</v>
      </c>
      <c r="J366" s="31" t="str">
        <f>IF(Замеры!AD360=0," ",G366*2.55)</f>
        <v xml:space="preserve"> </v>
      </c>
      <c r="K366" s="29" t="str">
        <f>IF(Замеры!AD360=0," ",Замеры!AK360)</f>
        <v xml:space="preserve"> </v>
      </c>
      <c r="L366" s="29" t="str">
        <f>IF(Замеры!AD360=0," ",Замеры!AL360)</f>
        <v xml:space="preserve"> </v>
      </c>
      <c r="M366" s="29" t="str">
        <f>IF(Замеры!AD360=0," ",0.1)</f>
        <v xml:space="preserve"> </v>
      </c>
      <c r="N366" s="29" t="str">
        <f>IF(Замеры!AD360=0," ",Замеры!AD360)</f>
        <v xml:space="preserve"> </v>
      </c>
      <c r="O366" s="29" t="str">
        <f>Замеры!AE360</f>
        <v xml:space="preserve"> </v>
      </c>
      <c r="P366" s="29" t="str">
        <f>Замеры!AF360</f>
        <v xml:space="preserve"> </v>
      </c>
      <c r="Q366" s="29" t="str">
        <f>IF(Замеры!AD360=0," ","+")</f>
        <v xml:space="preserve"> </v>
      </c>
      <c r="R366" s="32">
        <f>Замеры!AC360</f>
        <v>0</v>
      </c>
      <c r="W366" s="33" t="e">
        <f t="shared" si="10"/>
        <v>#VALUE!</v>
      </c>
      <c r="X366" s="31" t="s">
        <v>72</v>
      </c>
      <c r="Y366" s="33" t="e">
        <f t="shared" si="11"/>
        <v>#VALUE!</v>
      </c>
      <c r="Z366" s="32"/>
    </row>
    <row r="367" spans="1:26" x14ac:dyDescent="0.3">
      <c r="A367" s="35">
        <f>IF(Замеры!B361=0, " ", Замеры!B361)</f>
        <v>358</v>
      </c>
      <c r="B367" s="37" t="str">
        <f>CONCATENATE(Замеры!D361,Замеры!F361)</f>
        <v>Группа от QF</v>
      </c>
      <c r="C367" s="35" t="str">
        <f>IF(Замеры!J361=0," ", Замеры!J361)</f>
        <v xml:space="preserve"> </v>
      </c>
      <c r="D367" s="29" t="str">
        <f>IF(Замеры!AD361=0, " ", Замеры!AB361)</f>
        <v xml:space="preserve"> </v>
      </c>
      <c r="E367" s="29" t="str">
        <f>CONCATENATE(Замеры!T361,Замеры!W361,Замеры!V361)</f>
        <v xml:space="preserve"> </v>
      </c>
      <c r="F367" s="30" t="str">
        <f>IF(Замеры!AD361=0," ","---")</f>
        <v xml:space="preserve"> </v>
      </c>
      <c r="G367" s="31" t="str">
        <f>IF(Замеры!AD361=0," ",Замеры!L361)</f>
        <v xml:space="preserve"> </v>
      </c>
      <c r="H367" s="31" t="str">
        <f>CONCATENATE(Замеры!AO361,Замеры!AE361,Замеры!AP361)</f>
        <v>0 0</v>
      </c>
      <c r="I367" s="29" t="str">
        <f>CONCATENATE(Замеры!AM361,Замеры!AE361,Замеры!AN361)</f>
        <v>0 0</v>
      </c>
      <c r="J367" s="31" t="str">
        <f>IF(Замеры!AD361=0," ",G367*2.55)</f>
        <v xml:space="preserve"> </v>
      </c>
      <c r="K367" s="29" t="str">
        <f>IF(Замеры!AD361=0," ",Замеры!AK361)</f>
        <v xml:space="preserve"> </v>
      </c>
      <c r="L367" s="29" t="str">
        <f>IF(Замеры!AD361=0," ",Замеры!AL361)</f>
        <v xml:space="preserve"> </v>
      </c>
      <c r="M367" s="29" t="str">
        <f>IF(Замеры!AD361=0," ",0.1)</f>
        <v xml:space="preserve"> </v>
      </c>
      <c r="N367" s="29" t="str">
        <f>IF(Замеры!AD361=0," ",Замеры!AD361)</f>
        <v xml:space="preserve"> </v>
      </c>
      <c r="O367" s="29" t="str">
        <f>Замеры!AE361</f>
        <v xml:space="preserve"> </v>
      </c>
      <c r="P367" s="29" t="str">
        <f>Замеры!AF361</f>
        <v xml:space="preserve"> </v>
      </c>
      <c r="Q367" s="29" t="str">
        <f>IF(Замеры!AD361=0," ","+")</f>
        <v xml:space="preserve"> </v>
      </c>
      <c r="R367" s="32">
        <f>Замеры!AC361</f>
        <v>0</v>
      </c>
      <c r="W367" s="33" t="e">
        <f t="shared" si="10"/>
        <v>#VALUE!</v>
      </c>
      <c r="X367" s="31" t="s">
        <v>72</v>
      </c>
      <c r="Y367" s="33" t="e">
        <f t="shared" si="11"/>
        <v>#VALUE!</v>
      </c>
      <c r="Z367" s="32"/>
    </row>
    <row r="368" spans="1:26" x14ac:dyDescent="0.3">
      <c r="A368" s="35">
        <f>IF(Замеры!B362=0, " ", Замеры!B362)</f>
        <v>359</v>
      </c>
      <c r="B368" s="37" t="str">
        <f>CONCATENATE(Замеры!D362,Замеры!F362)</f>
        <v>Группа от QF</v>
      </c>
      <c r="C368" s="35" t="str">
        <f>IF(Замеры!J362=0," ", Замеры!J362)</f>
        <v xml:space="preserve"> </v>
      </c>
      <c r="D368" s="29" t="str">
        <f>IF(Замеры!AD362=0, " ", Замеры!AB362)</f>
        <v xml:space="preserve"> </v>
      </c>
      <c r="E368" s="29" t="str">
        <f>CONCATENATE(Замеры!T362,Замеры!W362,Замеры!V362)</f>
        <v xml:space="preserve"> </v>
      </c>
      <c r="F368" s="30" t="str">
        <f>IF(Замеры!AD362=0," ","---")</f>
        <v xml:space="preserve"> </v>
      </c>
      <c r="G368" s="31" t="str">
        <f>IF(Замеры!AD362=0," ",Замеры!L362)</f>
        <v xml:space="preserve"> </v>
      </c>
      <c r="H368" s="31" t="str">
        <f>CONCATENATE(Замеры!AO362,Замеры!AE362,Замеры!AP362)</f>
        <v>0 0</v>
      </c>
      <c r="I368" s="29" t="str">
        <f>CONCATENATE(Замеры!AM362,Замеры!AE362,Замеры!AN362)</f>
        <v>0 0</v>
      </c>
      <c r="J368" s="31" t="str">
        <f>IF(Замеры!AD362=0," ",G368*2.55)</f>
        <v xml:space="preserve"> </v>
      </c>
      <c r="K368" s="29" t="str">
        <f>IF(Замеры!AD362=0," ",Замеры!AK362)</f>
        <v xml:space="preserve"> </v>
      </c>
      <c r="L368" s="29" t="str">
        <f>IF(Замеры!AD362=0," ",Замеры!AL362)</f>
        <v xml:space="preserve"> </v>
      </c>
      <c r="M368" s="29" t="str">
        <f>IF(Замеры!AD362=0," ",0.1)</f>
        <v xml:space="preserve"> </v>
      </c>
      <c r="N368" s="29" t="str">
        <f>IF(Замеры!AD362=0," ",Замеры!AD362)</f>
        <v xml:space="preserve"> </v>
      </c>
      <c r="O368" s="29" t="str">
        <f>Замеры!AE362</f>
        <v xml:space="preserve"> </v>
      </c>
      <c r="P368" s="29" t="str">
        <f>Замеры!AF362</f>
        <v xml:space="preserve"> </v>
      </c>
      <c r="Q368" s="29" t="str">
        <f>IF(Замеры!AD362=0," ","+")</f>
        <v xml:space="preserve"> </v>
      </c>
      <c r="R368" s="32">
        <f>Замеры!AC362</f>
        <v>0</v>
      </c>
      <c r="W368" s="33" t="e">
        <f t="shared" si="10"/>
        <v>#VALUE!</v>
      </c>
      <c r="X368" s="31" t="s">
        <v>72</v>
      </c>
      <c r="Y368" s="33" t="e">
        <f t="shared" si="11"/>
        <v>#VALUE!</v>
      </c>
      <c r="Z368" s="32"/>
    </row>
    <row r="369" spans="1:26" x14ac:dyDescent="0.3">
      <c r="A369" s="35">
        <f>IF(Замеры!B363=0, " ", Замеры!B363)</f>
        <v>360</v>
      </c>
      <c r="B369" s="37" t="str">
        <f>CONCATENATE(Замеры!D363,Замеры!F363)</f>
        <v>Группа от QF</v>
      </c>
      <c r="C369" s="35" t="str">
        <f>IF(Замеры!J363=0," ", Замеры!J363)</f>
        <v xml:space="preserve"> </v>
      </c>
      <c r="D369" s="29" t="str">
        <f>IF(Замеры!AD363=0, " ", Замеры!AB363)</f>
        <v xml:space="preserve"> </v>
      </c>
      <c r="E369" s="29" t="str">
        <f>CONCATENATE(Замеры!T363,Замеры!W363,Замеры!V363)</f>
        <v xml:space="preserve"> </v>
      </c>
      <c r="F369" s="30" t="str">
        <f>IF(Замеры!AD363=0," ","---")</f>
        <v xml:space="preserve"> </v>
      </c>
      <c r="G369" s="31" t="str">
        <f>IF(Замеры!AD363=0," ",Замеры!L363)</f>
        <v xml:space="preserve"> </v>
      </c>
      <c r="H369" s="31" t="str">
        <f>CONCATENATE(Замеры!AO363,Замеры!AE363,Замеры!AP363)</f>
        <v>0 0</v>
      </c>
      <c r="I369" s="29" t="str">
        <f>CONCATENATE(Замеры!AM363,Замеры!AE363,Замеры!AN363)</f>
        <v>0 0</v>
      </c>
      <c r="J369" s="31" t="str">
        <f>IF(Замеры!AD363=0," ",G369*2.55)</f>
        <v xml:space="preserve"> </v>
      </c>
      <c r="K369" s="29" t="str">
        <f>IF(Замеры!AD363=0," ",Замеры!AK363)</f>
        <v xml:space="preserve"> </v>
      </c>
      <c r="L369" s="29" t="str">
        <f>IF(Замеры!AD363=0," ",Замеры!AL363)</f>
        <v xml:space="preserve"> </v>
      </c>
      <c r="M369" s="29" t="str">
        <f>IF(Замеры!AD363=0," ",0.1)</f>
        <v xml:space="preserve"> </v>
      </c>
      <c r="N369" s="29" t="str">
        <f>IF(Замеры!AD363=0," ",Замеры!AD363)</f>
        <v xml:space="preserve"> </v>
      </c>
      <c r="O369" s="29" t="str">
        <f>Замеры!AE363</f>
        <v xml:space="preserve"> </v>
      </c>
      <c r="P369" s="29" t="str">
        <f>Замеры!AF363</f>
        <v xml:space="preserve"> </v>
      </c>
      <c r="Q369" s="29" t="str">
        <f>IF(Замеры!AD363=0," ","+")</f>
        <v xml:space="preserve"> </v>
      </c>
      <c r="R369" s="32">
        <f>Замеры!AC363</f>
        <v>0</v>
      </c>
      <c r="W369" s="33" t="e">
        <f t="shared" si="10"/>
        <v>#VALUE!</v>
      </c>
      <c r="X369" s="31" t="s">
        <v>72</v>
      </c>
      <c r="Y369" s="33" t="e">
        <f t="shared" si="11"/>
        <v>#VALUE!</v>
      </c>
      <c r="Z369" s="32"/>
    </row>
    <row r="370" spans="1:26" x14ac:dyDescent="0.3">
      <c r="A370" s="35">
        <f>IF(Замеры!B364=0, " ", Замеры!B364)</f>
        <v>361</v>
      </c>
      <c r="B370" s="37" t="str">
        <f>CONCATENATE(Замеры!D364,Замеры!F364)</f>
        <v>Группа от QF</v>
      </c>
      <c r="C370" s="35" t="str">
        <f>IF(Замеры!J364=0," ", Замеры!J364)</f>
        <v xml:space="preserve"> </v>
      </c>
      <c r="D370" s="29" t="str">
        <f>IF(Замеры!AD364=0, " ", Замеры!AB364)</f>
        <v xml:space="preserve"> </v>
      </c>
      <c r="E370" s="29" t="str">
        <f>CONCATENATE(Замеры!T364,Замеры!W364,Замеры!V364)</f>
        <v xml:space="preserve"> </v>
      </c>
      <c r="F370" s="30" t="str">
        <f>IF(Замеры!AD364=0," ","---")</f>
        <v xml:space="preserve"> </v>
      </c>
      <c r="G370" s="31" t="str">
        <f>IF(Замеры!AD364=0," ",Замеры!L364)</f>
        <v xml:space="preserve"> </v>
      </c>
      <c r="H370" s="31" t="str">
        <f>CONCATENATE(Замеры!AO364,Замеры!AE364,Замеры!AP364)</f>
        <v>0 0</v>
      </c>
      <c r="I370" s="29" t="str">
        <f>CONCATENATE(Замеры!AM364,Замеры!AE364,Замеры!AN364)</f>
        <v>0 0</v>
      </c>
      <c r="J370" s="31" t="str">
        <f>IF(Замеры!AD364=0," ",G370*2.55)</f>
        <v xml:space="preserve"> </v>
      </c>
      <c r="K370" s="29" t="str">
        <f>IF(Замеры!AD364=0," ",Замеры!AK364)</f>
        <v xml:space="preserve"> </v>
      </c>
      <c r="L370" s="29" t="str">
        <f>IF(Замеры!AD364=0," ",Замеры!AL364)</f>
        <v xml:space="preserve"> </v>
      </c>
      <c r="M370" s="29" t="str">
        <f>IF(Замеры!AD364=0," ",0.1)</f>
        <v xml:space="preserve"> </v>
      </c>
      <c r="N370" s="29" t="str">
        <f>IF(Замеры!AD364=0," ",Замеры!AD364)</f>
        <v xml:space="preserve"> </v>
      </c>
      <c r="O370" s="29" t="str">
        <f>Замеры!AE364</f>
        <v xml:space="preserve"> </v>
      </c>
      <c r="P370" s="29" t="str">
        <f>Замеры!AF364</f>
        <v xml:space="preserve"> </v>
      </c>
      <c r="Q370" s="29" t="str">
        <f>IF(Замеры!AD364=0," ","+")</f>
        <v xml:space="preserve"> </v>
      </c>
      <c r="R370" s="32">
        <f>Замеры!AC364</f>
        <v>0</v>
      </c>
      <c r="W370" s="33" t="e">
        <f t="shared" si="10"/>
        <v>#VALUE!</v>
      </c>
      <c r="X370" s="31" t="s">
        <v>72</v>
      </c>
      <c r="Y370" s="33" t="e">
        <f t="shared" si="11"/>
        <v>#VALUE!</v>
      </c>
      <c r="Z370" s="32"/>
    </row>
    <row r="371" spans="1:26" x14ac:dyDescent="0.3">
      <c r="A371" s="35">
        <f>IF(Замеры!B365=0, " ", Замеры!B365)</f>
        <v>362</v>
      </c>
      <c r="B371" s="37" t="str">
        <f>CONCATENATE(Замеры!D365,Замеры!F365)</f>
        <v>Группа от QF</v>
      </c>
      <c r="C371" s="35" t="str">
        <f>IF(Замеры!J365=0," ", Замеры!J365)</f>
        <v xml:space="preserve"> </v>
      </c>
      <c r="D371" s="29" t="str">
        <f>IF(Замеры!AD365=0, " ", Замеры!AB365)</f>
        <v xml:space="preserve"> </v>
      </c>
      <c r="E371" s="29" t="str">
        <f>CONCATENATE(Замеры!T365,Замеры!W365,Замеры!V365)</f>
        <v xml:space="preserve"> </v>
      </c>
      <c r="F371" s="30" t="str">
        <f>IF(Замеры!AD365=0," ","---")</f>
        <v xml:space="preserve"> </v>
      </c>
      <c r="G371" s="31" t="str">
        <f>IF(Замеры!AD365=0," ",Замеры!L365)</f>
        <v xml:space="preserve"> </v>
      </c>
      <c r="H371" s="31" t="str">
        <f>CONCATENATE(Замеры!AO365,Замеры!AE365,Замеры!AP365)</f>
        <v>0 0</v>
      </c>
      <c r="I371" s="29" t="str">
        <f>CONCATENATE(Замеры!AM365,Замеры!AE365,Замеры!AN365)</f>
        <v>0 0</v>
      </c>
      <c r="J371" s="31" t="str">
        <f>IF(Замеры!AD365=0," ",G371*2.55)</f>
        <v xml:space="preserve"> </v>
      </c>
      <c r="K371" s="29" t="str">
        <f>IF(Замеры!AD365=0," ",Замеры!AK365)</f>
        <v xml:space="preserve"> </v>
      </c>
      <c r="L371" s="29" t="str">
        <f>IF(Замеры!AD365=0," ",Замеры!AL365)</f>
        <v xml:space="preserve"> </v>
      </c>
      <c r="M371" s="29" t="str">
        <f>IF(Замеры!AD365=0," ",0.1)</f>
        <v xml:space="preserve"> </v>
      </c>
      <c r="N371" s="29" t="str">
        <f>IF(Замеры!AD365=0," ",Замеры!AD365)</f>
        <v xml:space="preserve"> </v>
      </c>
      <c r="O371" s="29" t="str">
        <f>Замеры!AE365</f>
        <v xml:space="preserve"> </v>
      </c>
      <c r="P371" s="29" t="str">
        <f>Замеры!AF365</f>
        <v xml:space="preserve"> </v>
      </c>
      <c r="Q371" s="29" t="str">
        <f>IF(Замеры!AD365=0," ","+")</f>
        <v xml:space="preserve"> </v>
      </c>
      <c r="R371" s="32">
        <f>Замеры!AC365</f>
        <v>0</v>
      </c>
      <c r="W371" s="33" t="e">
        <f t="shared" si="10"/>
        <v>#VALUE!</v>
      </c>
      <c r="X371" s="31" t="s">
        <v>72</v>
      </c>
      <c r="Y371" s="33" t="e">
        <f t="shared" si="11"/>
        <v>#VALUE!</v>
      </c>
      <c r="Z371" s="32"/>
    </row>
    <row r="372" spans="1:26" x14ac:dyDescent="0.3">
      <c r="A372" s="35">
        <f>IF(Замеры!B366=0, " ", Замеры!B366)</f>
        <v>363</v>
      </c>
      <c r="B372" s="37" t="str">
        <f>CONCATENATE(Замеры!D366,Замеры!F366)</f>
        <v>Группа от QF</v>
      </c>
      <c r="C372" s="35" t="str">
        <f>IF(Замеры!J366=0," ", Замеры!J366)</f>
        <v xml:space="preserve"> </v>
      </c>
      <c r="D372" s="29" t="str">
        <f>IF(Замеры!AD366=0, " ", Замеры!AB366)</f>
        <v xml:space="preserve"> </v>
      </c>
      <c r="E372" s="29" t="str">
        <f>CONCATENATE(Замеры!T366,Замеры!W366,Замеры!V366)</f>
        <v xml:space="preserve"> </v>
      </c>
      <c r="F372" s="30" t="str">
        <f>IF(Замеры!AD366=0," ","---")</f>
        <v xml:space="preserve"> </v>
      </c>
      <c r="G372" s="31" t="str">
        <f>IF(Замеры!AD366=0," ",Замеры!L366)</f>
        <v xml:space="preserve"> </v>
      </c>
      <c r="H372" s="31" t="str">
        <f>CONCATENATE(Замеры!AO366,Замеры!AE366,Замеры!AP366)</f>
        <v>0 0</v>
      </c>
      <c r="I372" s="29" t="str">
        <f>CONCATENATE(Замеры!AM366,Замеры!AE366,Замеры!AN366)</f>
        <v>0 0</v>
      </c>
      <c r="J372" s="31" t="str">
        <f>IF(Замеры!AD366=0," ",G372*2.55)</f>
        <v xml:space="preserve"> </v>
      </c>
      <c r="K372" s="29" t="str">
        <f>IF(Замеры!AD366=0," ",Замеры!AK366)</f>
        <v xml:space="preserve"> </v>
      </c>
      <c r="L372" s="29" t="str">
        <f>IF(Замеры!AD366=0," ",Замеры!AL366)</f>
        <v xml:space="preserve"> </v>
      </c>
      <c r="M372" s="29" t="str">
        <f>IF(Замеры!AD366=0," ",0.1)</f>
        <v xml:space="preserve"> </v>
      </c>
      <c r="N372" s="29" t="str">
        <f>IF(Замеры!AD366=0," ",Замеры!AD366)</f>
        <v xml:space="preserve"> </v>
      </c>
      <c r="O372" s="29" t="str">
        <f>Замеры!AE366</f>
        <v xml:space="preserve"> </v>
      </c>
      <c r="P372" s="29" t="str">
        <f>Замеры!AF366</f>
        <v xml:space="preserve"> </v>
      </c>
      <c r="Q372" s="29" t="str">
        <f>IF(Замеры!AD366=0," ","+")</f>
        <v xml:space="preserve"> </v>
      </c>
      <c r="R372" s="32">
        <f>Замеры!AC366</f>
        <v>0</v>
      </c>
      <c r="W372" s="33" t="e">
        <f t="shared" si="10"/>
        <v>#VALUE!</v>
      </c>
      <c r="X372" s="31" t="s">
        <v>72</v>
      </c>
      <c r="Y372" s="33" t="e">
        <f t="shared" si="11"/>
        <v>#VALUE!</v>
      </c>
      <c r="Z372" s="32"/>
    </row>
    <row r="373" spans="1:26" x14ac:dyDescent="0.3">
      <c r="A373" s="35">
        <f>IF(Замеры!B367=0, " ", Замеры!B367)</f>
        <v>364</v>
      </c>
      <c r="B373" s="37" t="str">
        <f>CONCATENATE(Замеры!D367,Замеры!F367)</f>
        <v>Группа от QF</v>
      </c>
      <c r="C373" s="35" t="str">
        <f>IF(Замеры!J367=0," ", Замеры!J367)</f>
        <v xml:space="preserve"> </v>
      </c>
      <c r="D373" s="29" t="str">
        <f>IF(Замеры!AD367=0, " ", Замеры!AB367)</f>
        <v xml:space="preserve"> </v>
      </c>
      <c r="E373" s="29" t="str">
        <f>CONCATENATE(Замеры!T367,Замеры!W367,Замеры!V367)</f>
        <v xml:space="preserve"> </v>
      </c>
      <c r="F373" s="30" t="str">
        <f>IF(Замеры!AD367=0," ","---")</f>
        <v xml:space="preserve"> </v>
      </c>
      <c r="G373" s="31" t="str">
        <f>IF(Замеры!AD367=0," ",Замеры!L367)</f>
        <v xml:space="preserve"> </v>
      </c>
      <c r="H373" s="31" t="str">
        <f>CONCATENATE(Замеры!AO367,Замеры!AE367,Замеры!AP367)</f>
        <v>0 0</v>
      </c>
      <c r="I373" s="29" t="str">
        <f>CONCATENATE(Замеры!AM367,Замеры!AE367,Замеры!AN367)</f>
        <v>0 0</v>
      </c>
      <c r="J373" s="31" t="str">
        <f>IF(Замеры!AD367=0," ",G373*2.55)</f>
        <v xml:space="preserve"> </v>
      </c>
      <c r="K373" s="29" t="str">
        <f>IF(Замеры!AD367=0," ",Замеры!AK367)</f>
        <v xml:space="preserve"> </v>
      </c>
      <c r="L373" s="29" t="str">
        <f>IF(Замеры!AD367=0," ",Замеры!AL367)</f>
        <v xml:space="preserve"> </v>
      </c>
      <c r="M373" s="29" t="str">
        <f>IF(Замеры!AD367=0," ",0.1)</f>
        <v xml:space="preserve"> </v>
      </c>
      <c r="N373" s="29" t="str">
        <f>IF(Замеры!AD367=0," ",Замеры!AD367)</f>
        <v xml:space="preserve"> </v>
      </c>
      <c r="O373" s="29" t="str">
        <f>Замеры!AE367</f>
        <v xml:space="preserve"> </v>
      </c>
      <c r="P373" s="29" t="str">
        <f>Замеры!AF367</f>
        <v xml:space="preserve"> </v>
      </c>
      <c r="Q373" s="29" t="str">
        <f>IF(Замеры!AD367=0," ","+")</f>
        <v xml:space="preserve"> </v>
      </c>
      <c r="R373" s="32">
        <f>Замеры!AC367</f>
        <v>0</v>
      </c>
      <c r="W373" s="33" t="e">
        <f t="shared" si="10"/>
        <v>#VALUE!</v>
      </c>
      <c r="X373" s="31" t="s">
        <v>72</v>
      </c>
      <c r="Y373" s="33" t="e">
        <f t="shared" si="11"/>
        <v>#VALUE!</v>
      </c>
      <c r="Z373" s="32"/>
    </row>
    <row r="374" spans="1:26" x14ac:dyDescent="0.3">
      <c r="A374" s="35">
        <f>IF(Замеры!B368=0, " ", Замеры!B368)</f>
        <v>365</v>
      </c>
      <c r="B374" s="37" t="str">
        <f>CONCATENATE(Замеры!D368,Замеры!F368)</f>
        <v>Группа от QF</v>
      </c>
      <c r="C374" s="35" t="str">
        <f>IF(Замеры!J368=0," ", Замеры!J368)</f>
        <v xml:space="preserve"> </v>
      </c>
      <c r="D374" s="29" t="str">
        <f>IF(Замеры!AD368=0, " ", Замеры!AB368)</f>
        <v xml:space="preserve"> </v>
      </c>
      <c r="E374" s="29" t="str">
        <f>CONCATENATE(Замеры!T368,Замеры!W368,Замеры!V368)</f>
        <v xml:space="preserve"> </v>
      </c>
      <c r="F374" s="30" t="str">
        <f>IF(Замеры!AD368=0," ","---")</f>
        <v xml:space="preserve"> </v>
      </c>
      <c r="G374" s="31" t="str">
        <f>IF(Замеры!AD368=0," ",Замеры!L368)</f>
        <v xml:space="preserve"> </v>
      </c>
      <c r="H374" s="31" t="str">
        <f>CONCATENATE(Замеры!AO368,Замеры!AE368,Замеры!AP368)</f>
        <v>0 0</v>
      </c>
      <c r="I374" s="29" t="str">
        <f>CONCATENATE(Замеры!AM368,Замеры!AE368,Замеры!AN368)</f>
        <v>0 0</v>
      </c>
      <c r="J374" s="31" t="str">
        <f>IF(Замеры!AD368=0," ",G374*2.55)</f>
        <v xml:space="preserve"> </v>
      </c>
      <c r="K374" s="29" t="str">
        <f>IF(Замеры!AD368=0," ",Замеры!AK368)</f>
        <v xml:space="preserve"> </v>
      </c>
      <c r="L374" s="29" t="str">
        <f>IF(Замеры!AD368=0," ",Замеры!AL368)</f>
        <v xml:space="preserve"> </v>
      </c>
      <c r="M374" s="29" t="str">
        <f>IF(Замеры!AD368=0," ",0.1)</f>
        <v xml:space="preserve"> </v>
      </c>
      <c r="N374" s="29" t="str">
        <f>IF(Замеры!AD368=0," ",Замеры!AD368)</f>
        <v xml:space="preserve"> </v>
      </c>
      <c r="O374" s="29" t="str">
        <f>Замеры!AE368</f>
        <v xml:space="preserve"> </v>
      </c>
      <c r="P374" s="29" t="str">
        <f>Замеры!AF368</f>
        <v xml:space="preserve"> </v>
      </c>
      <c r="Q374" s="29" t="str">
        <f>IF(Замеры!AD368=0," ","+")</f>
        <v xml:space="preserve"> </v>
      </c>
      <c r="R374" s="32">
        <f>Замеры!AC368</f>
        <v>0</v>
      </c>
      <c r="W374" s="33" t="e">
        <f t="shared" si="10"/>
        <v>#VALUE!</v>
      </c>
      <c r="X374" s="31" t="s">
        <v>72</v>
      </c>
      <c r="Y374" s="33" t="e">
        <f t="shared" si="11"/>
        <v>#VALUE!</v>
      </c>
      <c r="Z374" s="32"/>
    </row>
    <row r="375" spans="1:26" x14ac:dyDescent="0.3">
      <c r="A375" s="35">
        <f>IF(Замеры!B369=0, " ", Замеры!B369)</f>
        <v>366</v>
      </c>
      <c r="B375" s="37" t="str">
        <f>CONCATENATE(Замеры!D369,Замеры!F369)</f>
        <v>Группа от QF</v>
      </c>
      <c r="C375" s="35" t="str">
        <f>IF(Замеры!J369=0," ", Замеры!J369)</f>
        <v xml:space="preserve"> </v>
      </c>
      <c r="D375" s="29" t="str">
        <f>IF(Замеры!AD369=0, " ", Замеры!AB369)</f>
        <v xml:space="preserve"> </v>
      </c>
      <c r="E375" s="29" t="str">
        <f>CONCATENATE(Замеры!T369,Замеры!W369,Замеры!V369)</f>
        <v xml:space="preserve"> </v>
      </c>
      <c r="F375" s="30" t="str">
        <f>IF(Замеры!AD369=0," ","---")</f>
        <v xml:space="preserve"> </v>
      </c>
      <c r="G375" s="31" t="str">
        <f>IF(Замеры!AD369=0," ",Замеры!L369)</f>
        <v xml:space="preserve"> </v>
      </c>
      <c r="H375" s="31" t="str">
        <f>CONCATENATE(Замеры!AO369,Замеры!AE369,Замеры!AP369)</f>
        <v>0 0</v>
      </c>
      <c r="I375" s="29" t="str">
        <f>CONCATENATE(Замеры!AM369,Замеры!AE369,Замеры!AN369)</f>
        <v>0 0</v>
      </c>
      <c r="J375" s="31" t="str">
        <f>IF(Замеры!AD369=0," ",G375*2.55)</f>
        <v xml:space="preserve"> </v>
      </c>
      <c r="K375" s="29" t="str">
        <f>IF(Замеры!AD369=0," ",Замеры!AK369)</f>
        <v xml:space="preserve"> </v>
      </c>
      <c r="L375" s="29" t="str">
        <f>IF(Замеры!AD369=0," ",Замеры!AL369)</f>
        <v xml:space="preserve"> </v>
      </c>
      <c r="M375" s="29" t="str">
        <f>IF(Замеры!AD369=0," ",0.1)</f>
        <v xml:space="preserve"> </v>
      </c>
      <c r="N375" s="29" t="str">
        <f>IF(Замеры!AD369=0," ",Замеры!AD369)</f>
        <v xml:space="preserve"> </v>
      </c>
      <c r="O375" s="29" t="str">
        <f>Замеры!AE369</f>
        <v xml:space="preserve"> </v>
      </c>
      <c r="P375" s="29" t="str">
        <f>Замеры!AF369</f>
        <v xml:space="preserve"> </v>
      </c>
      <c r="Q375" s="29" t="str">
        <f>IF(Замеры!AD369=0," ","+")</f>
        <v xml:space="preserve"> </v>
      </c>
      <c r="R375" s="32">
        <f>Замеры!AC369</f>
        <v>0</v>
      </c>
      <c r="W375" s="33" t="e">
        <f t="shared" si="10"/>
        <v>#VALUE!</v>
      </c>
      <c r="X375" s="31" t="s">
        <v>72</v>
      </c>
      <c r="Y375" s="33" t="e">
        <f t="shared" si="11"/>
        <v>#VALUE!</v>
      </c>
      <c r="Z375" s="32"/>
    </row>
    <row r="376" spans="1:26" x14ac:dyDescent="0.3">
      <c r="A376" s="35">
        <f>IF(Замеры!B370=0, " ", Замеры!B370)</f>
        <v>367</v>
      </c>
      <c r="B376" s="37" t="str">
        <f>CONCATENATE(Замеры!D370,Замеры!F370)</f>
        <v>Группа от QF</v>
      </c>
      <c r="C376" s="35" t="str">
        <f>IF(Замеры!J370=0," ", Замеры!J370)</f>
        <v xml:space="preserve"> </v>
      </c>
      <c r="D376" s="29" t="str">
        <f>IF(Замеры!AD370=0, " ", Замеры!AB370)</f>
        <v xml:space="preserve"> </v>
      </c>
      <c r="E376" s="29" t="str">
        <f>CONCATENATE(Замеры!T370,Замеры!W370,Замеры!V370)</f>
        <v xml:space="preserve"> </v>
      </c>
      <c r="F376" s="30" t="str">
        <f>IF(Замеры!AD370=0," ","---")</f>
        <v xml:space="preserve"> </v>
      </c>
      <c r="G376" s="31" t="str">
        <f>IF(Замеры!AD370=0," ",Замеры!L370)</f>
        <v xml:space="preserve"> </v>
      </c>
      <c r="H376" s="31" t="str">
        <f>CONCATENATE(Замеры!AO370,Замеры!AE370,Замеры!AP370)</f>
        <v>0 0</v>
      </c>
      <c r="I376" s="29" t="str">
        <f>CONCATENATE(Замеры!AM370,Замеры!AE370,Замеры!AN370)</f>
        <v>0 0</v>
      </c>
      <c r="J376" s="31" t="str">
        <f>IF(Замеры!AD370=0," ",G376*2.55)</f>
        <v xml:space="preserve"> </v>
      </c>
      <c r="K376" s="29" t="str">
        <f>IF(Замеры!AD370=0," ",Замеры!AK370)</f>
        <v xml:space="preserve"> </v>
      </c>
      <c r="L376" s="29" t="str">
        <f>IF(Замеры!AD370=0," ",Замеры!AL370)</f>
        <v xml:space="preserve"> </v>
      </c>
      <c r="M376" s="29" t="str">
        <f>IF(Замеры!AD370=0," ",0.1)</f>
        <v xml:space="preserve"> </v>
      </c>
      <c r="N376" s="29" t="str">
        <f>IF(Замеры!AD370=0," ",Замеры!AD370)</f>
        <v xml:space="preserve"> </v>
      </c>
      <c r="O376" s="29" t="str">
        <f>Замеры!AE370</f>
        <v xml:space="preserve"> </v>
      </c>
      <c r="P376" s="29" t="str">
        <f>Замеры!AF370</f>
        <v xml:space="preserve"> </v>
      </c>
      <c r="Q376" s="29" t="str">
        <f>IF(Замеры!AD370=0," ","+")</f>
        <v xml:space="preserve"> </v>
      </c>
      <c r="R376" s="32">
        <f>Замеры!AC370</f>
        <v>0</v>
      </c>
      <c r="W376" s="33" t="e">
        <f t="shared" si="10"/>
        <v>#VALUE!</v>
      </c>
      <c r="X376" s="31" t="s">
        <v>72</v>
      </c>
      <c r="Y376" s="33" t="e">
        <f t="shared" si="11"/>
        <v>#VALUE!</v>
      </c>
      <c r="Z376" s="32"/>
    </row>
    <row r="377" spans="1:26" x14ac:dyDescent="0.3">
      <c r="A377" s="35">
        <f>IF(Замеры!B371=0, " ", Замеры!B371)</f>
        <v>368</v>
      </c>
      <c r="B377" s="37" t="str">
        <f>CONCATENATE(Замеры!D371,Замеры!F371)</f>
        <v>Группа от QF</v>
      </c>
      <c r="C377" s="35" t="str">
        <f>IF(Замеры!J371=0," ", Замеры!J371)</f>
        <v xml:space="preserve"> </v>
      </c>
      <c r="D377" s="29" t="str">
        <f>IF(Замеры!AD371=0, " ", Замеры!AB371)</f>
        <v xml:space="preserve"> </v>
      </c>
      <c r="E377" s="29" t="str">
        <f>CONCATENATE(Замеры!T371,Замеры!W371,Замеры!V371)</f>
        <v xml:space="preserve"> </v>
      </c>
      <c r="F377" s="30" t="str">
        <f>IF(Замеры!AD371=0," ","---")</f>
        <v xml:space="preserve"> </v>
      </c>
      <c r="G377" s="31" t="str">
        <f>IF(Замеры!AD371=0," ",Замеры!L371)</f>
        <v xml:space="preserve"> </v>
      </c>
      <c r="H377" s="31" t="str">
        <f>CONCATENATE(Замеры!AO371,Замеры!AE371,Замеры!AP371)</f>
        <v>0 0</v>
      </c>
      <c r="I377" s="29" t="str">
        <f>CONCATENATE(Замеры!AM371,Замеры!AE371,Замеры!AN371)</f>
        <v>0 0</v>
      </c>
      <c r="J377" s="31" t="str">
        <f>IF(Замеры!AD371=0," ",G377*2.55)</f>
        <v xml:space="preserve"> </v>
      </c>
      <c r="K377" s="29" t="str">
        <f>IF(Замеры!AD371=0," ",Замеры!AK371)</f>
        <v xml:space="preserve"> </v>
      </c>
      <c r="L377" s="29" t="str">
        <f>IF(Замеры!AD371=0," ",Замеры!AL371)</f>
        <v xml:space="preserve"> </v>
      </c>
      <c r="M377" s="29" t="str">
        <f>IF(Замеры!AD371=0," ",0.1)</f>
        <v xml:space="preserve"> </v>
      </c>
      <c r="N377" s="29" t="str">
        <f>IF(Замеры!AD371=0," ",Замеры!AD371)</f>
        <v xml:space="preserve"> </v>
      </c>
      <c r="O377" s="29" t="str">
        <f>Замеры!AE371</f>
        <v xml:space="preserve"> </v>
      </c>
      <c r="P377" s="29" t="str">
        <f>Замеры!AF371</f>
        <v xml:space="preserve"> </v>
      </c>
      <c r="Q377" s="29" t="str">
        <f>IF(Замеры!AD371=0," ","+")</f>
        <v xml:space="preserve"> </v>
      </c>
      <c r="R377" s="32">
        <f>Замеры!AC371</f>
        <v>0</v>
      </c>
      <c r="W377" s="33" t="e">
        <f t="shared" si="10"/>
        <v>#VALUE!</v>
      </c>
      <c r="X377" s="31" t="s">
        <v>72</v>
      </c>
      <c r="Y377" s="33" t="e">
        <f t="shared" si="11"/>
        <v>#VALUE!</v>
      </c>
      <c r="Z377" s="32"/>
    </row>
    <row r="378" spans="1:26" x14ac:dyDescent="0.3">
      <c r="A378" s="35">
        <f>IF(Замеры!B372=0, " ", Замеры!B372)</f>
        <v>369</v>
      </c>
      <c r="B378" s="37" t="str">
        <f>CONCATENATE(Замеры!D372,Замеры!F372)</f>
        <v>Группа от QF</v>
      </c>
      <c r="C378" s="35" t="str">
        <f>IF(Замеры!J372=0," ", Замеры!J372)</f>
        <v xml:space="preserve"> </v>
      </c>
      <c r="D378" s="29" t="str">
        <f>IF(Замеры!AD372=0, " ", Замеры!AB372)</f>
        <v xml:space="preserve"> </v>
      </c>
      <c r="E378" s="29" t="str">
        <f>CONCATENATE(Замеры!T372,Замеры!W372,Замеры!V372)</f>
        <v xml:space="preserve"> </v>
      </c>
      <c r="F378" s="30" t="str">
        <f>IF(Замеры!AD372=0," ","---")</f>
        <v xml:space="preserve"> </v>
      </c>
      <c r="G378" s="31" t="str">
        <f>IF(Замеры!AD372=0," ",Замеры!L372)</f>
        <v xml:space="preserve"> </v>
      </c>
      <c r="H378" s="31" t="str">
        <f>CONCATENATE(Замеры!AO372,Замеры!AE372,Замеры!AP372)</f>
        <v>0 0</v>
      </c>
      <c r="I378" s="29" t="str">
        <f>CONCATENATE(Замеры!AM372,Замеры!AE372,Замеры!AN372)</f>
        <v>0 0</v>
      </c>
      <c r="J378" s="31" t="str">
        <f>IF(Замеры!AD372=0," ",G378*2.55)</f>
        <v xml:space="preserve"> </v>
      </c>
      <c r="K378" s="29" t="str">
        <f>IF(Замеры!AD372=0," ",Замеры!AK372)</f>
        <v xml:space="preserve"> </v>
      </c>
      <c r="L378" s="29" t="str">
        <f>IF(Замеры!AD372=0," ",Замеры!AL372)</f>
        <v xml:space="preserve"> </v>
      </c>
      <c r="M378" s="29" t="str">
        <f>IF(Замеры!AD372=0," ",0.1)</f>
        <v xml:space="preserve"> </v>
      </c>
      <c r="N378" s="29" t="str">
        <f>IF(Замеры!AD372=0," ",Замеры!AD372)</f>
        <v xml:space="preserve"> </v>
      </c>
      <c r="O378" s="29" t="str">
        <f>Замеры!AE372</f>
        <v xml:space="preserve"> </v>
      </c>
      <c r="P378" s="29" t="str">
        <f>Замеры!AF372</f>
        <v xml:space="preserve"> </v>
      </c>
      <c r="Q378" s="29" t="str">
        <f>IF(Замеры!AD372=0," ","+")</f>
        <v xml:space="preserve"> </v>
      </c>
      <c r="R378" s="32">
        <f>Замеры!AC372</f>
        <v>0</v>
      </c>
      <c r="W378" s="33" t="e">
        <f t="shared" si="10"/>
        <v>#VALUE!</v>
      </c>
      <c r="X378" s="31" t="s">
        <v>72</v>
      </c>
      <c r="Y378" s="33" t="e">
        <f t="shared" si="11"/>
        <v>#VALUE!</v>
      </c>
      <c r="Z378" s="32"/>
    </row>
    <row r="379" spans="1:26" x14ac:dyDescent="0.3">
      <c r="A379" s="35">
        <f>IF(Замеры!B373=0, " ", Замеры!B373)</f>
        <v>370</v>
      </c>
      <c r="B379" s="37" t="str">
        <f>CONCATENATE(Замеры!D373,Замеры!F373)</f>
        <v>Группа от QF</v>
      </c>
      <c r="C379" s="35" t="str">
        <f>IF(Замеры!J373=0," ", Замеры!J373)</f>
        <v xml:space="preserve"> </v>
      </c>
      <c r="D379" s="29" t="str">
        <f>IF(Замеры!AD373=0, " ", Замеры!AB373)</f>
        <v xml:space="preserve"> </v>
      </c>
      <c r="E379" s="29" t="str">
        <f>CONCATENATE(Замеры!T373,Замеры!W373,Замеры!V373)</f>
        <v xml:space="preserve"> </v>
      </c>
      <c r="F379" s="30" t="str">
        <f>IF(Замеры!AD373=0," ","---")</f>
        <v xml:space="preserve"> </v>
      </c>
      <c r="G379" s="31" t="str">
        <f>IF(Замеры!AD373=0," ",Замеры!L373)</f>
        <v xml:space="preserve"> </v>
      </c>
      <c r="H379" s="31" t="str">
        <f>CONCATENATE(Замеры!AO373,Замеры!AE373,Замеры!AP373)</f>
        <v>0 0</v>
      </c>
      <c r="I379" s="29" t="str">
        <f>CONCATENATE(Замеры!AM373,Замеры!AE373,Замеры!AN373)</f>
        <v>0 0</v>
      </c>
      <c r="J379" s="31" t="str">
        <f>IF(Замеры!AD373=0," ",G379*2.55)</f>
        <v xml:space="preserve"> </v>
      </c>
      <c r="K379" s="29" t="str">
        <f>IF(Замеры!AD373=0," ",Замеры!AK373)</f>
        <v xml:space="preserve"> </v>
      </c>
      <c r="L379" s="29" t="str">
        <f>IF(Замеры!AD373=0," ",Замеры!AL373)</f>
        <v xml:space="preserve"> </v>
      </c>
      <c r="M379" s="29" t="str">
        <f>IF(Замеры!AD373=0," ",0.1)</f>
        <v xml:space="preserve"> </v>
      </c>
      <c r="N379" s="29" t="str">
        <f>IF(Замеры!AD373=0," ",Замеры!AD373)</f>
        <v xml:space="preserve"> </v>
      </c>
      <c r="O379" s="29" t="str">
        <f>Замеры!AE373</f>
        <v xml:space="preserve"> </v>
      </c>
      <c r="P379" s="29" t="str">
        <f>Замеры!AF373</f>
        <v xml:space="preserve"> </v>
      </c>
      <c r="Q379" s="29" t="str">
        <f>IF(Замеры!AD373=0," ","+")</f>
        <v xml:space="preserve"> </v>
      </c>
      <c r="R379" s="32">
        <f>Замеры!AC373</f>
        <v>0</v>
      </c>
      <c r="W379" s="33" t="e">
        <f t="shared" si="10"/>
        <v>#VALUE!</v>
      </c>
      <c r="X379" s="31" t="s">
        <v>72</v>
      </c>
      <c r="Y379" s="33" t="e">
        <f t="shared" si="11"/>
        <v>#VALUE!</v>
      </c>
      <c r="Z379" s="32"/>
    </row>
    <row r="380" spans="1:26" x14ac:dyDescent="0.3">
      <c r="A380" s="35">
        <f>IF(Замеры!B374=0, " ", Замеры!B374)</f>
        <v>371</v>
      </c>
      <c r="B380" s="37" t="str">
        <f>CONCATENATE(Замеры!D374,Замеры!F374)</f>
        <v>Группа от QF</v>
      </c>
      <c r="C380" s="35" t="str">
        <f>IF(Замеры!J374=0," ", Замеры!J374)</f>
        <v xml:space="preserve"> </v>
      </c>
      <c r="D380" s="29" t="str">
        <f>IF(Замеры!AD374=0, " ", Замеры!AB374)</f>
        <v xml:space="preserve"> </v>
      </c>
      <c r="E380" s="29" t="str">
        <f>CONCATENATE(Замеры!T374,Замеры!W374,Замеры!V374)</f>
        <v xml:space="preserve"> </v>
      </c>
      <c r="F380" s="30" t="str">
        <f>IF(Замеры!AD374=0," ","---")</f>
        <v xml:space="preserve"> </v>
      </c>
      <c r="G380" s="31" t="str">
        <f>IF(Замеры!AD374=0," ",Замеры!L374)</f>
        <v xml:space="preserve"> </v>
      </c>
      <c r="H380" s="31" t="str">
        <f>CONCATENATE(Замеры!AO374,Замеры!AE374,Замеры!AP374)</f>
        <v>0 0</v>
      </c>
      <c r="I380" s="29" t="str">
        <f>CONCATENATE(Замеры!AM374,Замеры!AE374,Замеры!AN374)</f>
        <v>0 0</v>
      </c>
      <c r="J380" s="31" t="str">
        <f>IF(Замеры!AD374=0," ",G380*2.55)</f>
        <v xml:space="preserve"> </v>
      </c>
      <c r="K380" s="29" t="str">
        <f>IF(Замеры!AD374=0," ",Замеры!AK374)</f>
        <v xml:space="preserve"> </v>
      </c>
      <c r="L380" s="29" t="str">
        <f>IF(Замеры!AD374=0," ",Замеры!AL374)</f>
        <v xml:space="preserve"> </v>
      </c>
      <c r="M380" s="29" t="str">
        <f>IF(Замеры!AD374=0," ",0.1)</f>
        <v xml:space="preserve"> </v>
      </c>
      <c r="N380" s="29" t="str">
        <f>IF(Замеры!AD374=0," ",Замеры!AD374)</f>
        <v xml:space="preserve"> </v>
      </c>
      <c r="O380" s="29" t="str">
        <f>Замеры!AE374</f>
        <v xml:space="preserve"> </v>
      </c>
      <c r="P380" s="29" t="str">
        <f>Замеры!AF374</f>
        <v xml:space="preserve"> </v>
      </c>
      <c r="Q380" s="29" t="str">
        <f>IF(Замеры!AD374=0," ","+")</f>
        <v xml:space="preserve"> </v>
      </c>
      <c r="R380" s="32">
        <f>Замеры!AC374</f>
        <v>0</v>
      </c>
      <c r="W380" s="33" t="e">
        <f t="shared" si="10"/>
        <v>#VALUE!</v>
      </c>
      <c r="X380" s="31" t="s">
        <v>72</v>
      </c>
      <c r="Y380" s="33" t="e">
        <f t="shared" si="11"/>
        <v>#VALUE!</v>
      </c>
      <c r="Z380" s="32"/>
    </row>
    <row r="381" spans="1:26" x14ac:dyDescent="0.3">
      <c r="A381" s="35">
        <f>IF(Замеры!B375=0, " ", Замеры!B375)</f>
        <v>372</v>
      </c>
      <c r="B381" s="37" t="str">
        <f>CONCATENATE(Замеры!D375,Замеры!F375)</f>
        <v>Группа от QF</v>
      </c>
      <c r="C381" s="35" t="str">
        <f>IF(Замеры!J375=0," ", Замеры!J375)</f>
        <v xml:space="preserve"> </v>
      </c>
      <c r="D381" s="29" t="str">
        <f>IF(Замеры!AD375=0, " ", Замеры!AB375)</f>
        <v xml:space="preserve"> </v>
      </c>
      <c r="E381" s="29" t="str">
        <f>CONCATENATE(Замеры!T375,Замеры!W375,Замеры!V375)</f>
        <v xml:space="preserve"> </v>
      </c>
      <c r="F381" s="30" t="str">
        <f>IF(Замеры!AD375=0," ","---")</f>
        <v xml:space="preserve"> </v>
      </c>
      <c r="G381" s="31" t="str">
        <f>IF(Замеры!AD375=0," ",Замеры!L375)</f>
        <v xml:space="preserve"> </v>
      </c>
      <c r="H381" s="31" t="str">
        <f>CONCATENATE(Замеры!AO375,Замеры!AE375,Замеры!AP375)</f>
        <v>0 0</v>
      </c>
      <c r="I381" s="29" t="str">
        <f>CONCATENATE(Замеры!AM375,Замеры!AE375,Замеры!AN375)</f>
        <v>0 0</v>
      </c>
      <c r="J381" s="31" t="str">
        <f>IF(Замеры!AD375=0," ",G381*2.55)</f>
        <v xml:space="preserve"> </v>
      </c>
      <c r="K381" s="29" t="str">
        <f>IF(Замеры!AD375=0," ",Замеры!AK375)</f>
        <v xml:space="preserve"> </v>
      </c>
      <c r="L381" s="29" t="str">
        <f>IF(Замеры!AD375=0," ",Замеры!AL375)</f>
        <v xml:space="preserve"> </v>
      </c>
      <c r="M381" s="29" t="str">
        <f>IF(Замеры!AD375=0," ",0.1)</f>
        <v xml:space="preserve"> </v>
      </c>
      <c r="N381" s="29" t="str">
        <f>IF(Замеры!AD375=0," ",Замеры!AD375)</f>
        <v xml:space="preserve"> </v>
      </c>
      <c r="O381" s="29" t="str">
        <f>Замеры!AE375</f>
        <v xml:space="preserve"> </v>
      </c>
      <c r="P381" s="29" t="str">
        <f>Замеры!AF375</f>
        <v xml:space="preserve"> </v>
      </c>
      <c r="Q381" s="29" t="str">
        <f>IF(Замеры!AD375=0," ","+")</f>
        <v xml:space="preserve"> </v>
      </c>
      <c r="R381" s="32">
        <f>Замеры!AC375</f>
        <v>0</v>
      </c>
      <c r="W381" s="33" t="e">
        <f t="shared" si="10"/>
        <v>#VALUE!</v>
      </c>
      <c r="X381" s="31" t="s">
        <v>72</v>
      </c>
      <c r="Y381" s="33" t="e">
        <f t="shared" si="11"/>
        <v>#VALUE!</v>
      </c>
      <c r="Z381" s="32"/>
    </row>
    <row r="382" spans="1:26" x14ac:dyDescent="0.3">
      <c r="A382" s="35">
        <f>IF(Замеры!B376=0, " ", Замеры!B376)</f>
        <v>373</v>
      </c>
      <c r="B382" s="37" t="str">
        <f>CONCATENATE(Замеры!D376,Замеры!F376)</f>
        <v>Группа от QF</v>
      </c>
      <c r="C382" s="35" t="str">
        <f>IF(Замеры!J376=0," ", Замеры!J376)</f>
        <v xml:space="preserve"> </v>
      </c>
      <c r="D382" s="29" t="str">
        <f>IF(Замеры!AD376=0, " ", Замеры!AB376)</f>
        <v xml:space="preserve"> </v>
      </c>
      <c r="E382" s="29" t="str">
        <f>CONCATENATE(Замеры!T376,Замеры!W376,Замеры!V376)</f>
        <v xml:space="preserve"> </v>
      </c>
      <c r="F382" s="30" t="str">
        <f>IF(Замеры!AD376=0," ","---")</f>
        <v xml:space="preserve"> </v>
      </c>
      <c r="G382" s="31" t="str">
        <f>IF(Замеры!AD376=0," ",Замеры!L376)</f>
        <v xml:space="preserve"> </v>
      </c>
      <c r="H382" s="31" t="str">
        <f>CONCATENATE(Замеры!AO376,Замеры!AE376,Замеры!AP376)</f>
        <v>0 0</v>
      </c>
      <c r="I382" s="29" t="str">
        <f>CONCATENATE(Замеры!AM376,Замеры!AE376,Замеры!AN376)</f>
        <v>0 0</v>
      </c>
      <c r="J382" s="31" t="str">
        <f>IF(Замеры!AD376=0," ",G382*2.55)</f>
        <v xml:space="preserve"> </v>
      </c>
      <c r="K382" s="29" t="str">
        <f>IF(Замеры!AD376=0," ",Замеры!AK376)</f>
        <v xml:space="preserve"> </v>
      </c>
      <c r="L382" s="29" t="str">
        <f>IF(Замеры!AD376=0," ",Замеры!AL376)</f>
        <v xml:space="preserve"> </v>
      </c>
      <c r="M382" s="29" t="str">
        <f>IF(Замеры!AD376=0," ",0.1)</f>
        <v xml:space="preserve"> </v>
      </c>
      <c r="N382" s="29" t="str">
        <f>IF(Замеры!AD376=0," ",Замеры!AD376)</f>
        <v xml:space="preserve"> </v>
      </c>
      <c r="O382" s="29" t="str">
        <f>Замеры!AE376</f>
        <v xml:space="preserve"> </v>
      </c>
      <c r="P382" s="29" t="str">
        <f>Замеры!AF376</f>
        <v xml:space="preserve"> </v>
      </c>
      <c r="Q382" s="29" t="str">
        <f>IF(Замеры!AD376=0," ","+")</f>
        <v xml:space="preserve"> </v>
      </c>
      <c r="R382" s="32">
        <f>Замеры!AC376</f>
        <v>0</v>
      </c>
      <c r="W382" s="33" t="e">
        <f t="shared" si="10"/>
        <v>#VALUE!</v>
      </c>
      <c r="X382" s="31" t="s">
        <v>72</v>
      </c>
      <c r="Y382" s="33" t="e">
        <f t="shared" si="11"/>
        <v>#VALUE!</v>
      </c>
      <c r="Z382" s="32"/>
    </row>
    <row r="383" spans="1:26" x14ac:dyDescent="0.3">
      <c r="A383" s="35">
        <f>IF(Замеры!B377=0, " ", Замеры!B377)</f>
        <v>374</v>
      </c>
      <c r="B383" s="37" t="str">
        <f>CONCATENATE(Замеры!D377,Замеры!F377)</f>
        <v>Группа от QF</v>
      </c>
      <c r="C383" s="35" t="str">
        <f>IF(Замеры!J377=0," ", Замеры!J377)</f>
        <v xml:space="preserve"> </v>
      </c>
      <c r="D383" s="29" t="str">
        <f>IF(Замеры!AD377=0, " ", Замеры!AB377)</f>
        <v xml:space="preserve"> </v>
      </c>
      <c r="E383" s="29" t="str">
        <f>CONCATENATE(Замеры!T377,Замеры!W377,Замеры!V377)</f>
        <v xml:space="preserve"> </v>
      </c>
      <c r="F383" s="30" t="str">
        <f>IF(Замеры!AD377=0," ","---")</f>
        <v xml:space="preserve"> </v>
      </c>
      <c r="G383" s="31" t="str">
        <f>IF(Замеры!AD377=0," ",Замеры!L377)</f>
        <v xml:space="preserve"> </v>
      </c>
      <c r="H383" s="31" t="str">
        <f>CONCATENATE(Замеры!AO377,Замеры!AE377,Замеры!AP377)</f>
        <v>0 0</v>
      </c>
      <c r="I383" s="29" t="str">
        <f>CONCATENATE(Замеры!AM377,Замеры!AE377,Замеры!AN377)</f>
        <v>0 0</v>
      </c>
      <c r="J383" s="31" t="str">
        <f>IF(Замеры!AD377=0," ",G383*2.55)</f>
        <v xml:space="preserve"> </v>
      </c>
      <c r="K383" s="29" t="str">
        <f>IF(Замеры!AD377=0," ",Замеры!AK377)</f>
        <v xml:space="preserve"> </v>
      </c>
      <c r="L383" s="29" t="str">
        <f>IF(Замеры!AD377=0," ",Замеры!AL377)</f>
        <v xml:space="preserve"> </v>
      </c>
      <c r="M383" s="29" t="str">
        <f>IF(Замеры!AD377=0," ",0.1)</f>
        <v xml:space="preserve"> </v>
      </c>
      <c r="N383" s="29" t="str">
        <f>IF(Замеры!AD377=0," ",Замеры!AD377)</f>
        <v xml:space="preserve"> </v>
      </c>
      <c r="O383" s="29" t="str">
        <f>Замеры!AE377</f>
        <v xml:space="preserve"> </v>
      </c>
      <c r="P383" s="29" t="str">
        <f>Замеры!AF377</f>
        <v xml:space="preserve"> </v>
      </c>
      <c r="Q383" s="29" t="str">
        <f>IF(Замеры!AD377=0," ","+")</f>
        <v xml:space="preserve"> </v>
      </c>
      <c r="R383" s="32">
        <f>Замеры!AC377</f>
        <v>0</v>
      </c>
      <c r="W383" s="33" t="e">
        <f t="shared" si="10"/>
        <v>#VALUE!</v>
      </c>
      <c r="X383" s="31" t="s">
        <v>72</v>
      </c>
      <c r="Y383" s="33" t="e">
        <f t="shared" si="11"/>
        <v>#VALUE!</v>
      </c>
      <c r="Z383" s="32"/>
    </row>
    <row r="384" spans="1:26" x14ac:dyDescent="0.3">
      <c r="A384" s="35">
        <f>IF(Замеры!B378=0, " ", Замеры!B378)</f>
        <v>375</v>
      </c>
      <c r="B384" s="37" t="str">
        <f>CONCATENATE(Замеры!D378,Замеры!F378)</f>
        <v>Группа от QF</v>
      </c>
      <c r="C384" s="35" t="str">
        <f>IF(Замеры!J378=0," ", Замеры!J378)</f>
        <v xml:space="preserve"> </v>
      </c>
      <c r="D384" s="29" t="str">
        <f>IF(Замеры!AD378=0, " ", Замеры!AB378)</f>
        <v xml:space="preserve"> </v>
      </c>
      <c r="E384" s="29" t="str">
        <f>CONCATENATE(Замеры!T378,Замеры!W378,Замеры!V378)</f>
        <v xml:space="preserve"> </v>
      </c>
      <c r="F384" s="30" t="str">
        <f>IF(Замеры!AD378=0," ","---")</f>
        <v xml:space="preserve"> </v>
      </c>
      <c r="G384" s="31" t="str">
        <f>IF(Замеры!AD378=0," ",Замеры!L378)</f>
        <v xml:space="preserve"> </v>
      </c>
      <c r="H384" s="31" t="str">
        <f>CONCATENATE(Замеры!AO378,Замеры!AE378,Замеры!AP378)</f>
        <v>0 0</v>
      </c>
      <c r="I384" s="29" t="str">
        <f>CONCATENATE(Замеры!AM378,Замеры!AE378,Замеры!AN378)</f>
        <v>0 0</v>
      </c>
      <c r="J384" s="31" t="str">
        <f>IF(Замеры!AD378=0," ",G384*2.55)</f>
        <v xml:space="preserve"> </v>
      </c>
      <c r="K384" s="29" t="str">
        <f>IF(Замеры!AD378=0," ",Замеры!AK378)</f>
        <v xml:space="preserve"> </v>
      </c>
      <c r="L384" s="29" t="str">
        <f>IF(Замеры!AD378=0," ",Замеры!AL378)</f>
        <v xml:space="preserve"> </v>
      </c>
      <c r="M384" s="29" t="str">
        <f>IF(Замеры!AD378=0," ",0.1)</f>
        <v xml:space="preserve"> </v>
      </c>
      <c r="N384" s="29" t="str">
        <f>IF(Замеры!AD378=0," ",Замеры!AD378)</f>
        <v xml:space="preserve"> </v>
      </c>
      <c r="O384" s="29" t="str">
        <f>Замеры!AE378</f>
        <v xml:space="preserve"> </v>
      </c>
      <c r="P384" s="29" t="str">
        <f>Замеры!AF378</f>
        <v xml:space="preserve"> </v>
      </c>
      <c r="Q384" s="29" t="str">
        <f>IF(Замеры!AD378=0," ","+")</f>
        <v xml:space="preserve"> </v>
      </c>
      <c r="R384" s="32">
        <f>Замеры!AC378</f>
        <v>0</v>
      </c>
      <c r="W384" s="33" t="e">
        <f t="shared" si="10"/>
        <v>#VALUE!</v>
      </c>
      <c r="X384" s="31" t="s">
        <v>72</v>
      </c>
      <c r="Y384" s="33" t="e">
        <f t="shared" si="11"/>
        <v>#VALUE!</v>
      </c>
      <c r="Z384" s="32"/>
    </row>
    <row r="385" spans="1:26" x14ac:dyDescent="0.3">
      <c r="A385" s="35">
        <f>IF(Замеры!B379=0, " ", Замеры!B379)</f>
        <v>376</v>
      </c>
      <c r="B385" s="37" t="str">
        <f>CONCATENATE(Замеры!D379,Замеры!F379)</f>
        <v>Группа от QF</v>
      </c>
      <c r="C385" s="35" t="str">
        <f>IF(Замеры!J379=0," ", Замеры!J379)</f>
        <v xml:space="preserve"> </v>
      </c>
      <c r="D385" s="29" t="str">
        <f>IF(Замеры!AD379=0, " ", Замеры!AB379)</f>
        <v xml:space="preserve"> </v>
      </c>
      <c r="E385" s="29" t="str">
        <f>CONCATENATE(Замеры!T379,Замеры!W379,Замеры!V379)</f>
        <v xml:space="preserve"> </v>
      </c>
      <c r="F385" s="30" t="str">
        <f>IF(Замеры!AD379=0," ","---")</f>
        <v xml:space="preserve"> </v>
      </c>
      <c r="G385" s="31" t="str">
        <f>IF(Замеры!AD379=0," ",Замеры!L379)</f>
        <v xml:space="preserve"> </v>
      </c>
      <c r="H385" s="31" t="str">
        <f>CONCATENATE(Замеры!AO379,Замеры!AE379,Замеры!AP379)</f>
        <v>0 0</v>
      </c>
      <c r="I385" s="29" t="str">
        <f>CONCATENATE(Замеры!AM379,Замеры!AE379,Замеры!AN379)</f>
        <v>0 0</v>
      </c>
      <c r="J385" s="31" t="str">
        <f>IF(Замеры!AD379=0," ",G385*2.55)</f>
        <v xml:space="preserve"> </v>
      </c>
      <c r="K385" s="29" t="str">
        <f>IF(Замеры!AD379=0," ",Замеры!AK379)</f>
        <v xml:space="preserve"> </v>
      </c>
      <c r="L385" s="29" t="str">
        <f>IF(Замеры!AD379=0," ",Замеры!AL379)</f>
        <v xml:space="preserve"> </v>
      </c>
      <c r="M385" s="29" t="str">
        <f>IF(Замеры!AD379=0," ",0.1)</f>
        <v xml:space="preserve"> </v>
      </c>
      <c r="N385" s="29" t="str">
        <f>IF(Замеры!AD379=0," ",Замеры!AD379)</f>
        <v xml:space="preserve"> </v>
      </c>
      <c r="O385" s="29" t="str">
        <f>Замеры!AE379</f>
        <v xml:space="preserve"> </v>
      </c>
      <c r="P385" s="29" t="str">
        <f>Замеры!AF379</f>
        <v xml:space="preserve"> </v>
      </c>
      <c r="Q385" s="29" t="str">
        <f>IF(Замеры!AD379=0," ","+")</f>
        <v xml:space="preserve"> </v>
      </c>
      <c r="R385" s="32">
        <f>Замеры!AC379</f>
        <v>0</v>
      </c>
      <c r="W385" s="33" t="e">
        <f t="shared" si="10"/>
        <v>#VALUE!</v>
      </c>
      <c r="X385" s="31" t="s">
        <v>72</v>
      </c>
      <c r="Y385" s="33" t="e">
        <f t="shared" si="11"/>
        <v>#VALUE!</v>
      </c>
      <c r="Z385" s="32"/>
    </row>
    <row r="386" spans="1:26" x14ac:dyDescent="0.3">
      <c r="A386" s="35">
        <f>IF(Замеры!B380=0, " ", Замеры!B380)</f>
        <v>377</v>
      </c>
      <c r="B386" s="37" t="str">
        <f>CONCATENATE(Замеры!D380,Замеры!F380)</f>
        <v>Группа от QF</v>
      </c>
      <c r="C386" s="35" t="str">
        <f>IF(Замеры!J380=0," ", Замеры!J380)</f>
        <v xml:space="preserve"> </v>
      </c>
      <c r="D386" s="29" t="str">
        <f>IF(Замеры!AD380=0, " ", Замеры!AB380)</f>
        <v xml:space="preserve"> </v>
      </c>
      <c r="E386" s="29" t="str">
        <f>CONCATENATE(Замеры!T380,Замеры!W380,Замеры!V380)</f>
        <v xml:space="preserve"> </v>
      </c>
      <c r="F386" s="30" t="str">
        <f>IF(Замеры!AD380=0," ","---")</f>
        <v xml:space="preserve"> </v>
      </c>
      <c r="G386" s="31" t="str">
        <f>IF(Замеры!AD380=0," ",Замеры!L380)</f>
        <v xml:space="preserve"> </v>
      </c>
      <c r="H386" s="31" t="str">
        <f>CONCATENATE(Замеры!AO380,Замеры!AE380,Замеры!AP380)</f>
        <v>0 0</v>
      </c>
      <c r="I386" s="29" t="str">
        <f>CONCATENATE(Замеры!AM380,Замеры!AE380,Замеры!AN380)</f>
        <v>0 0</v>
      </c>
      <c r="J386" s="31" t="str">
        <f>IF(Замеры!AD380=0," ",G386*2.55)</f>
        <v xml:space="preserve"> </v>
      </c>
      <c r="K386" s="29" t="str">
        <f>IF(Замеры!AD380=0," ",Замеры!AK380)</f>
        <v xml:space="preserve"> </v>
      </c>
      <c r="L386" s="29" t="str">
        <f>IF(Замеры!AD380=0," ",Замеры!AL380)</f>
        <v xml:space="preserve"> </v>
      </c>
      <c r="M386" s="29" t="str">
        <f>IF(Замеры!AD380=0," ",0.1)</f>
        <v xml:space="preserve"> </v>
      </c>
      <c r="N386" s="29" t="str">
        <f>IF(Замеры!AD380=0," ",Замеры!AD380)</f>
        <v xml:space="preserve"> </v>
      </c>
      <c r="O386" s="29" t="str">
        <f>Замеры!AE380</f>
        <v xml:space="preserve"> </v>
      </c>
      <c r="P386" s="29" t="str">
        <f>Замеры!AF380</f>
        <v xml:space="preserve"> </v>
      </c>
      <c r="Q386" s="29" t="str">
        <f>IF(Замеры!AD380=0," ","+")</f>
        <v xml:space="preserve"> </v>
      </c>
      <c r="R386" s="32">
        <f>Замеры!AC380</f>
        <v>0</v>
      </c>
      <c r="W386" s="33" t="e">
        <f t="shared" si="10"/>
        <v>#VALUE!</v>
      </c>
      <c r="X386" s="31" t="s">
        <v>72</v>
      </c>
      <c r="Y386" s="33" t="e">
        <f t="shared" si="11"/>
        <v>#VALUE!</v>
      </c>
      <c r="Z386" s="32"/>
    </row>
    <row r="387" spans="1:26" x14ac:dyDescent="0.3">
      <c r="A387" s="35">
        <f>IF(Замеры!B381=0, " ", Замеры!B381)</f>
        <v>378</v>
      </c>
      <c r="B387" s="37" t="str">
        <f>CONCATENATE(Замеры!D381,Замеры!F381)</f>
        <v>Группа от QF</v>
      </c>
      <c r="C387" s="35" t="str">
        <f>IF(Замеры!J381=0," ", Замеры!J381)</f>
        <v xml:space="preserve"> </v>
      </c>
      <c r="D387" s="29" t="str">
        <f>IF(Замеры!AD381=0, " ", Замеры!AB381)</f>
        <v xml:space="preserve"> </v>
      </c>
      <c r="E387" s="29" t="str">
        <f>CONCATENATE(Замеры!T381,Замеры!W381,Замеры!V381)</f>
        <v xml:space="preserve"> </v>
      </c>
      <c r="F387" s="30" t="str">
        <f>IF(Замеры!AD381=0," ","---")</f>
        <v xml:space="preserve"> </v>
      </c>
      <c r="G387" s="31" t="str">
        <f>IF(Замеры!AD381=0," ",Замеры!L381)</f>
        <v xml:space="preserve"> </v>
      </c>
      <c r="H387" s="31" t="str">
        <f>CONCATENATE(Замеры!AO381,Замеры!AE381,Замеры!AP381)</f>
        <v>0 0</v>
      </c>
      <c r="I387" s="29" t="str">
        <f>CONCATENATE(Замеры!AM381,Замеры!AE381,Замеры!AN381)</f>
        <v>0 0</v>
      </c>
      <c r="J387" s="31" t="str">
        <f>IF(Замеры!AD381=0," ",G387*2.55)</f>
        <v xml:space="preserve"> </v>
      </c>
      <c r="K387" s="29" t="str">
        <f>IF(Замеры!AD381=0," ",Замеры!AK381)</f>
        <v xml:space="preserve"> </v>
      </c>
      <c r="L387" s="29" t="str">
        <f>IF(Замеры!AD381=0," ",Замеры!AL381)</f>
        <v xml:space="preserve"> </v>
      </c>
      <c r="M387" s="29" t="str">
        <f>IF(Замеры!AD381=0," ",0.1)</f>
        <v xml:space="preserve"> </v>
      </c>
      <c r="N387" s="29" t="str">
        <f>IF(Замеры!AD381=0," ",Замеры!AD381)</f>
        <v xml:space="preserve"> </v>
      </c>
      <c r="O387" s="29" t="str">
        <f>Замеры!AE381</f>
        <v xml:space="preserve"> </v>
      </c>
      <c r="P387" s="29" t="str">
        <f>Замеры!AF381</f>
        <v xml:space="preserve"> </v>
      </c>
      <c r="Q387" s="29" t="str">
        <f>IF(Замеры!AD381=0," ","+")</f>
        <v xml:space="preserve"> </v>
      </c>
      <c r="R387" s="32">
        <f>Замеры!AC381</f>
        <v>0</v>
      </c>
      <c r="W387" s="33" t="e">
        <f t="shared" si="10"/>
        <v>#VALUE!</v>
      </c>
      <c r="X387" s="31" t="s">
        <v>72</v>
      </c>
      <c r="Y387" s="33" t="e">
        <f t="shared" si="11"/>
        <v>#VALUE!</v>
      </c>
      <c r="Z387" s="32"/>
    </row>
    <row r="388" spans="1:26" x14ac:dyDescent="0.3">
      <c r="A388" s="35">
        <f>IF(Замеры!B382=0, " ", Замеры!B382)</f>
        <v>379</v>
      </c>
      <c r="B388" s="37" t="str">
        <f>CONCATENATE(Замеры!D382,Замеры!F382)</f>
        <v>Группа от QF</v>
      </c>
      <c r="C388" s="35" t="str">
        <f>IF(Замеры!J382=0," ", Замеры!J382)</f>
        <v xml:space="preserve"> </v>
      </c>
      <c r="D388" s="29" t="str">
        <f>IF(Замеры!AD382=0, " ", Замеры!AB382)</f>
        <v xml:space="preserve"> </v>
      </c>
      <c r="E388" s="29" t="str">
        <f>CONCATENATE(Замеры!T382,Замеры!W382,Замеры!V382)</f>
        <v xml:space="preserve"> </v>
      </c>
      <c r="F388" s="30" t="str">
        <f>IF(Замеры!AD382=0," ","---")</f>
        <v xml:space="preserve"> </v>
      </c>
      <c r="G388" s="31" t="str">
        <f>IF(Замеры!AD382=0," ",Замеры!L382)</f>
        <v xml:space="preserve"> </v>
      </c>
      <c r="H388" s="31" t="str">
        <f>CONCATENATE(Замеры!AO382,Замеры!AE382,Замеры!AP382)</f>
        <v>0 0</v>
      </c>
      <c r="I388" s="29" t="str">
        <f>CONCATENATE(Замеры!AM382,Замеры!AE382,Замеры!AN382)</f>
        <v>0 0</v>
      </c>
      <c r="J388" s="31" t="str">
        <f>IF(Замеры!AD382=0," ",G388*2.55)</f>
        <v xml:space="preserve"> </v>
      </c>
      <c r="K388" s="29" t="str">
        <f>IF(Замеры!AD382=0," ",Замеры!AK382)</f>
        <v xml:space="preserve"> </v>
      </c>
      <c r="L388" s="29" t="str">
        <f>IF(Замеры!AD382=0," ",Замеры!AL382)</f>
        <v xml:space="preserve"> </v>
      </c>
      <c r="M388" s="29" t="str">
        <f>IF(Замеры!AD382=0," ",0.1)</f>
        <v xml:space="preserve"> </v>
      </c>
      <c r="N388" s="29" t="str">
        <f>IF(Замеры!AD382=0," ",Замеры!AD382)</f>
        <v xml:space="preserve"> </v>
      </c>
      <c r="O388" s="29" t="str">
        <f>Замеры!AE382</f>
        <v xml:space="preserve"> </v>
      </c>
      <c r="P388" s="29" t="str">
        <f>Замеры!AF382</f>
        <v xml:space="preserve"> </v>
      </c>
      <c r="Q388" s="29" t="str">
        <f>IF(Замеры!AD382=0," ","+")</f>
        <v xml:space="preserve"> </v>
      </c>
      <c r="R388" s="32">
        <f>Замеры!AC382</f>
        <v>0</v>
      </c>
      <c r="W388" s="33" t="e">
        <f t="shared" si="10"/>
        <v>#VALUE!</v>
      </c>
      <c r="X388" s="31" t="s">
        <v>72</v>
      </c>
      <c r="Y388" s="33" t="e">
        <f t="shared" si="11"/>
        <v>#VALUE!</v>
      </c>
      <c r="Z388" s="32"/>
    </row>
    <row r="389" spans="1:26" x14ac:dyDescent="0.3">
      <c r="A389" s="35">
        <f>IF(Замеры!B383=0, " ", Замеры!B383)</f>
        <v>380</v>
      </c>
      <c r="B389" s="37" t="str">
        <f>CONCATENATE(Замеры!D383,Замеры!F383)</f>
        <v>Группа от QF</v>
      </c>
      <c r="C389" s="35" t="str">
        <f>IF(Замеры!J383=0," ", Замеры!J383)</f>
        <v xml:space="preserve"> </v>
      </c>
      <c r="D389" s="29" t="str">
        <f>IF(Замеры!AD383=0, " ", Замеры!AB383)</f>
        <v xml:space="preserve"> </v>
      </c>
      <c r="E389" s="29" t="str">
        <f>CONCATENATE(Замеры!T383,Замеры!W383,Замеры!V383)</f>
        <v xml:space="preserve"> </v>
      </c>
      <c r="F389" s="30" t="str">
        <f>IF(Замеры!AD383=0," ","---")</f>
        <v xml:space="preserve"> </v>
      </c>
      <c r="G389" s="31" t="str">
        <f>IF(Замеры!AD383=0," ",Замеры!L383)</f>
        <v xml:space="preserve"> </v>
      </c>
      <c r="H389" s="31" t="str">
        <f>CONCATENATE(Замеры!AO383,Замеры!AE383,Замеры!AP383)</f>
        <v>0 0</v>
      </c>
      <c r="I389" s="29" t="str">
        <f>CONCATENATE(Замеры!AM383,Замеры!AE383,Замеры!AN383)</f>
        <v>0 0</v>
      </c>
      <c r="J389" s="31" t="str">
        <f>IF(Замеры!AD383=0," ",G389*2.55)</f>
        <v xml:space="preserve"> </v>
      </c>
      <c r="K389" s="29" t="str">
        <f>IF(Замеры!AD383=0," ",Замеры!AK383)</f>
        <v xml:space="preserve"> </v>
      </c>
      <c r="L389" s="29" t="str">
        <f>IF(Замеры!AD383=0," ",Замеры!AL383)</f>
        <v xml:space="preserve"> </v>
      </c>
      <c r="M389" s="29" t="str">
        <f>IF(Замеры!AD383=0," ",0.1)</f>
        <v xml:space="preserve"> </v>
      </c>
      <c r="N389" s="29" t="str">
        <f>IF(Замеры!AD383=0," ",Замеры!AD383)</f>
        <v xml:space="preserve"> </v>
      </c>
      <c r="O389" s="29" t="str">
        <f>Замеры!AE383</f>
        <v xml:space="preserve"> </v>
      </c>
      <c r="P389" s="29" t="str">
        <f>Замеры!AF383</f>
        <v xml:space="preserve"> </v>
      </c>
      <c r="Q389" s="29" t="str">
        <f>IF(Замеры!AD383=0," ","+")</f>
        <v xml:space="preserve"> </v>
      </c>
      <c r="R389" s="32">
        <f>Замеры!AC383</f>
        <v>0</v>
      </c>
      <c r="W389" s="33" t="e">
        <f t="shared" si="10"/>
        <v>#VALUE!</v>
      </c>
      <c r="X389" s="31" t="s">
        <v>72</v>
      </c>
      <c r="Y389" s="33" t="e">
        <f t="shared" si="11"/>
        <v>#VALUE!</v>
      </c>
      <c r="Z389" s="32"/>
    </row>
    <row r="390" spans="1:26" x14ac:dyDescent="0.3">
      <c r="A390" s="35">
        <f>IF(Замеры!B384=0, " ", Замеры!B384)</f>
        <v>381</v>
      </c>
      <c r="B390" s="37" t="str">
        <f>CONCATENATE(Замеры!D384,Замеры!F384)</f>
        <v>Группа от QF</v>
      </c>
      <c r="C390" s="35" t="str">
        <f>IF(Замеры!J384=0," ", Замеры!J384)</f>
        <v xml:space="preserve"> </v>
      </c>
      <c r="D390" s="29" t="str">
        <f>IF(Замеры!AD384=0, " ", Замеры!AB384)</f>
        <v xml:space="preserve"> </v>
      </c>
      <c r="E390" s="29" t="str">
        <f>CONCATENATE(Замеры!T384,Замеры!W384,Замеры!V384)</f>
        <v xml:space="preserve"> </v>
      </c>
      <c r="F390" s="30" t="str">
        <f>IF(Замеры!AD384=0," ","---")</f>
        <v xml:space="preserve"> </v>
      </c>
      <c r="G390" s="31" t="str">
        <f>IF(Замеры!AD384=0," ",Замеры!L384)</f>
        <v xml:space="preserve"> </v>
      </c>
      <c r="H390" s="31" t="str">
        <f>CONCATENATE(Замеры!AO384,Замеры!AE384,Замеры!AP384)</f>
        <v>0 0</v>
      </c>
      <c r="I390" s="29" t="str">
        <f>CONCATENATE(Замеры!AM384,Замеры!AE384,Замеры!AN384)</f>
        <v>0 0</v>
      </c>
      <c r="J390" s="31" t="str">
        <f>IF(Замеры!AD384=0," ",G390*2.55)</f>
        <v xml:space="preserve"> </v>
      </c>
      <c r="K390" s="29" t="str">
        <f>IF(Замеры!AD384=0," ",Замеры!AK384)</f>
        <v xml:space="preserve"> </v>
      </c>
      <c r="L390" s="29" t="str">
        <f>IF(Замеры!AD384=0," ",Замеры!AL384)</f>
        <v xml:space="preserve"> </v>
      </c>
      <c r="M390" s="29" t="str">
        <f>IF(Замеры!AD384=0," ",0.1)</f>
        <v xml:space="preserve"> </v>
      </c>
      <c r="N390" s="29" t="str">
        <f>IF(Замеры!AD384=0," ",Замеры!AD384)</f>
        <v xml:space="preserve"> </v>
      </c>
      <c r="O390" s="29" t="str">
        <f>Замеры!AE384</f>
        <v xml:space="preserve"> </v>
      </c>
      <c r="P390" s="29" t="str">
        <f>Замеры!AF384</f>
        <v xml:space="preserve"> </v>
      </c>
      <c r="Q390" s="29" t="str">
        <f>IF(Замеры!AD384=0," ","+")</f>
        <v xml:space="preserve"> </v>
      </c>
      <c r="R390" s="32">
        <f>Замеры!AC384</f>
        <v>0</v>
      </c>
      <c r="W390" s="33" t="e">
        <f t="shared" si="10"/>
        <v>#VALUE!</v>
      </c>
      <c r="X390" s="31" t="s">
        <v>72</v>
      </c>
      <c r="Y390" s="33" t="e">
        <f t="shared" si="11"/>
        <v>#VALUE!</v>
      </c>
      <c r="Z390" s="32"/>
    </row>
    <row r="391" spans="1:26" x14ac:dyDescent="0.3">
      <c r="A391" s="35">
        <f>IF(Замеры!B385=0, " ", Замеры!B385)</f>
        <v>382</v>
      </c>
      <c r="B391" s="37" t="str">
        <f>CONCATENATE(Замеры!D385,Замеры!F385)</f>
        <v>Группа от QF</v>
      </c>
      <c r="C391" s="35" t="str">
        <f>IF(Замеры!J385=0," ", Замеры!J385)</f>
        <v xml:space="preserve"> </v>
      </c>
      <c r="D391" s="29" t="str">
        <f>IF(Замеры!AD385=0, " ", Замеры!AB385)</f>
        <v xml:space="preserve"> </v>
      </c>
      <c r="E391" s="29" t="str">
        <f>CONCATENATE(Замеры!T385,Замеры!W385,Замеры!V385)</f>
        <v xml:space="preserve"> </v>
      </c>
      <c r="F391" s="30" t="str">
        <f>IF(Замеры!AD385=0," ","---")</f>
        <v xml:space="preserve"> </v>
      </c>
      <c r="G391" s="31" t="str">
        <f>IF(Замеры!AD385=0," ",Замеры!L385)</f>
        <v xml:space="preserve"> </v>
      </c>
      <c r="H391" s="31" t="str">
        <f>CONCATENATE(Замеры!AO385,Замеры!AE385,Замеры!AP385)</f>
        <v>0 0</v>
      </c>
      <c r="I391" s="29" t="str">
        <f>CONCATENATE(Замеры!AM385,Замеры!AE385,Замеры!AN385)</f>
        <v>0 0</v>
      </c>
      <c r="J391" s="31" t="str">
        <f>IF(Замеры!AD385=0," ",G391*2.55)</f>
        <v xml:space="preserve"> </v>
      </c>
      <c r="K391" s="29" t="str">
        <f>IF(Замеры!AD385=0," ",Замеры!AK385)</f>
        <v xml:space="preserve"> </v>
      </c>
      <c r="L391" s="29" t="str">
        <f>IF(Замеры!AD385=0," ",Замеры!AL385)</f>
        <v xml:space="preserve"> </v>
      </c>
      <c r="M391" s="29" t="str">
        <f>IF(Замеры!AD385=0," ",0.1)</f>
        <v xml:space="preserve"> </v>
      </c>
      <c r="N391" s="29" t="str">
        <f>IF(Замеры!AD385=0," ",Замеры!AD385)</f>
        <v xml:space="preserve"> </v>
      </c>
      <c r="O391" s="29" t="str">
        <f>Замеры!AE385</f>
        <v xml:space="preserve"> </v>
      </c>
      <c r="P391" s="29" t="str">
        <f>Замеры!AF385</f>
        <v xml:space="preserve"> </v>
      </c>
      <c r="Q391" s="29" t="str">
        <f>IF(Замеры!AD385=0," ","+")</f>
        <v xml:space="preserve"> </v>
      </c>
      <c r="R391" s="32">
        <f>Замеры!AC385</f>
        <v>0</v>
      </c>
      <c r="W391" s="33" t="e">
        <f t="shared" si="10"/>
        <v>#VALUE!</v>
      </c>
      <c r="X391" s="31" t="s">
        <v>72</v>
      </c>
      <c r="Y391" s="33" t="e">
        <f t="shared" si="11"/>
        <v>#VALUE!</v>
      </c>
      <c r="Z391" s="32"/>
    </row>
    <row r="392" spans="1:26" x14ac:dyDescent="0.3">
      <c r="A392" s="35">
        <f>IF(Замеры!B386=0, " ", Замеры!B386)</f>
        <v>383</v>
      </c>
      <c r="B392" s="37" t="str">
        <f>CONCATENATE(Замеры!D386,Замеры!F386)</f>
        <v>Группа от QF</v>
      </c>
      <c r="C392" s="35" t="str">
        <f>IF(Замеры!J386=0," ", Замеры!J386)</f>
        <v xml:space="preserve"> </v>
      </c>
      <c r="D392" s="29" t="str">
        <f>IF(Замеры!AD386=0, " ", Замеры!AB386)</f>
        <v xml:space="preserve"> </v>
      </c>
      <c r="E392" s="29" t="str">
        <f>CONCATENATE(Замеры!T386,Замеры!W386,Замеры!V386)</f>
        <v xml:space="preserve"> </v>
      </c>
      <c r="F392" s="30" t="str">
        <f>IF(Замеры!AD386=0," ","---")</f>
        <v xml:space="preserve"> </v>
      </c>
      <c r="G392" s="31" t="str">
        <f>IF(Замеры!AD386=0," ",Замеры!L386)</f>
        <v xml:space="preserve"> </v>
      </c>
      <c r="H392" s="31" t="str">
        <f>CONCATENATE(Замеры!AO386,Замеры!AE386,Замеры!AP386)</f>
        <v>0 0</v>
      </c>
      <c r="I392" s="29" t="str">
        <f>CONCATENATE(Замеры!AM386,Замеры!AE386,Замеры!AN386)</f>
        <v>0 0</v>
      </c>
      <c r="J392" s="31" t="str">
        <f>IF(Замеры!AD386=0," ",G392*2.55)</f>
        <v xml:space="preserve"> </v>
      </c>
      <c r="K392" s="29" t="str">
        <f>IF(Замеры!AD386=0," ",Замеры!AK386)</f>
        <v xml:space="preserve"> </v>
      </c>
      <c r="L392" s="29" t="str">
        <f>IF(Замеры!AD386=0," ",Замеры!AL386)</f>
        <v xml:space="preserve"> </v>
      </c>
      <c r="M392" s="29" t="str">
        <f>IF(Замеры!AD386=0," ",0.1)</f>
        <v xml:space="preserve"> </v>
      </c>
      <c r="N392" s="29" t="str">
        <f>IF(Замеры!AD386=0," ",Замеры!AD386)</f>
        <v xml:space="preserve"> </v>
      </c>
      <c r="O392" s="29" t="str">
        <f>Замеры!AE386</f>
        <v xml:space="preserve"> </v>
      </c>
      <c r="P392" s="29" t="str">
        <f>Замеры!AF386</f>
        <v xml:space="preserve"> </v>
      </c>
      <c r="Q392" s="29" t="str">
        <f>IF(Замеры!AD386=0," ","+")</f>
        <v xml:space="preserve"> </v>
      </c>
      <c r="R392" s="32">
        <f>Замеры!AC386</f>
        <v>0</v>
      </c>
      <c r="W392" s="33" t="e">
        <f t="shared" si="10"/>
        <v>#VALUE!</v>
      </c>
      <c r="X392" s="31" t="s">
        <v>72</v>
      </c>
      <c r="Y392" s="33" t="e">
        <f t="shared" si="11"/>
        <v>#VALUE!</v>
      </c>
      <c r="Z392" s="32"/>
    </row>
    <row r="393" spans="1:26" x14ac:dyDescent="0.3">
      <c r="A393" s="35">
        <f>IF(Замеры!B387=0, " ", Замеры!B387)</f>
        <v>384</v>
      </c>
      <c r="B393" s="37" t="str">
        <f>CONCATENATE(Замеры!D387,Замеры!F387)</f>
        <v>Группа от QF</v>
      </c>
      <c r="C393" s="35" t="str">
        <f>IF(Замеры!J387=0," ", Замеры!J387)</f>
        <v xml:space="preserve"> </v>
      </c>
      <c r="D393" s="29" t="str">
        <f>IF(Замеры!AD387=0, " ", Замеры!AB387)</f>
        <v xml:space="preserve"> </v>
      </c>
      <c r="E393" s="29" t="str">
        <f>CONCATENATE(Замеры!T387,Замеры!W387,Замеры!V387)</f>
        <v xml:space="preserve"> </v>
      </c>
      <c r="F393" s="30" t="str">
        <f>IF(Замеры!AD387=0," ","---")</f>
        <v xml:space="preserve"> </v>
      </c>
      <c r="G393" s="31" t="str">
        <f>IF(Замеры!AD387=0," ",Замеры!L387)</f>
        <v xml:space="preserve"> </v>
      </c>
      <c r="H393" s="31" t="str">
        <f>CONCATENATE(Замеры!AO387,Замеры!AE387,Замеры!AP387)</f>
        <v>0 0</v>
      </c>
      <c r="I393" s="29" t="str">
        <f>CONCATENATE(Замеры!AM387,Замеры!AE387,Замеры!AN387)</f>
        <v>0 0</v>
      </c>
      <c r="J393" s="31" t="str">
        <f>IF(Замеры!AD387=0," ",G393*2.55)</f>
        <v xml:space="preserve"> </v>
      </c>
      <c r="K393" s="29" t="str">
        <f>IF(Замеры!AD387=0," ",Замеры!AK387)</f>
        <v xml:space="preserve"> </v>
      </c>
      <c r="L393" s="29" t="str">
        <f>IF(Замеры!AD387=0," ",Замеры!AL387)</f>
        <v xml:space="preserve"> </v>
      </c>
      <c r="M393" s="29" t="str">
        <f>IF(Замеры!AD387=0," ",0.1)</f>
        <v xml:space="preserve"> </v>
      </c>
      <c r="N393" s="29" t="str">
        <f>IF(Замеры!AD387=0," ",Замеры!AD387)</f>
        <v xml:space="preserve"> </v>
      </c>
      <c r="O393" s="29" t="str">
        <f>Замеры!AE387</f>
        <v xml:space="preserve"> </v>
      </c>
      <c r="P393" s="29" t="str">
        <f>Замеры!AF387</f>
        <v xml:space="preserve"> </v>
      </c>
      <c r="Q393" s="29" t="str">
        <f>IF(Замеры!AD387=0," ","+")</f>
        <v xml:space="preserve"> </v>
      </c>
      <c r="R393" s="32">
        <f>Замеры!AC387</f>
        <v>0</v>
      </c>
      <c r="W393" s="33" t="e">
        <f t="shared" si="10"/>
        <v>#VALUE!</v>
      </c>
      <c r="X393" s="31" t="s">
        <v>72</v>
      </c>
      <c r="Y393" s="33" t="e">
        <f t="shared" si="11"/>
        <v>#VALUE!</v>
      </c>
      <c r="Z393" s="32"/>
    </row>
    <row r="394" spans="1:26" x14ac:dyDescent="0.3">
      <c r="A394" s="35">
        <f>IF(Замеры!B388=0, " ", Замеры!B388)</f>
        <v>385</v>
      </c>
      <c r="B394" s="37" t="str">
        <f>CONCATENATE(Замеры!D388,Замеры!F388)</f>
        <v>Группа от QF</v>
      </c>
      <c r="C394" s="35" t="str">
        <f>IF(Замеры!J388=0," ", Замеры!J388)</f>
        <v xml:space="preserve"> </v>
      </c>
      <c r="D394" s="29" t="str">
        <f>IF(Замеры!AD388=0, " ", Замеры!AB388)</f>
        <v xml:space="preserve"> </v>
      </c>
      <c r="E394" s="29" t="str">
        <f>CONCATENATE(Замеры!T388,Замеры!W388,Замеры!V388)</f>
        <v xml:space="preserve"> </v>
      </c>
      <c r="F394" s="30" t="str">
        <f>IF(Замеры!AD388=0," ","---")</f>
        <v xml:space="preserve"> </v>
      </c>
      <c r="G394" s="31" t="str">
        <f>IF(Замеры!AD388=0," ",Замеры!L388)</f>
        <v xml:space="preserve"> </v>
      </c>
      <c r="H394" s="31" t="str">
        <f>CONCATENATE(Замеры!AO388,Замеры!AE388,Замеры!AP388)</f>
        <v>0 0</v>
      </c>
      <c r="I394" s="29" t="str">
        <f>CONCATENATE(Замеры!AM388,Замеры!AE388,Замеры!AN388)</f>
        <v>0 0</v>
      </c>
      <c r="J394" s="31" t="str">
        <f>IF(Замеры!AD388=0," ",G394*2.55)</f>
        <v xml:space="preserve"> </v>
      </c>
      <c r="K394" s="29" t="str">
        <f>IF(Замеры!AD388=0," ",Замеры!AK388)</f>
        <v xml:space="preserve"> </v>
      </c>
      <c r="L394" s="29" t="str">
        <f>IF(Замеры!AD388=0," ",Замеры!AL388)</f>
        <v xml:space="preserve"> </v>
      </c>
      <c r="M394" s="29" t="str">
        <f>IF(Замеры!AD388=0," ",0.1)</f>
        <v xml:space="preserve"> </v>
      </c>
      <c r="N394" s="29" t="str">
        <f>IF(Замеры!AD388=0," ",Замеры!AD388)</f>
        <v xml:space="preserve"> </v>
      </c>
      <c r="O394" s="29" t="str">
        <f>Замеры!AE388</f>
        <v xml:space="preserve"> </v>
      </c>
      <c r="P394" s="29" t="str">
        <f>Замеры!AF388</f>
        <v xml:space="preserve"> </v>
      </c>
      <c r="Q394" s="29" t="str">
        <f>IF(Замеры!AD388=0," ","+")</f>
        <v xml:space="preserve"> </v>
      </c>
      <c r="R394" s="32">
        <f>Замеры!AC388</f>
        <v>0</v>
      </c>
      <c r="W394" s="33" t="e">
        <f t="shared" ref="W394:W457" si="12">G394*1.13</f>
        <v>#VALUE!</v>
      </c>
      <c r="X394" s="31" t="s">
        <v>72</v>
      </c>
      <c r="Y394" s="33" t="e">
        <f t="shared" ref="Y394:Y457" si="13">G394*1.45</f>
        <v>#VALUE!</v>
      </c>
      <c r="Z394" s="32"/>
    </row>
    <row r="395" spans="1:26" x14ac:dyDescent="0.3">
      <c r="A395" s="35">
        <f>IF(Замеры!B389=0, " ", Замеры!B389)</f>
        <v>386</v>
      </c>
      <c r="B395" s="37" t="str">
        <f>CONCATENATE(Замеры!D389,Замеры!F389)</f>
        <v>Группа от QF</v>
      </c>
      <c r="C395" s="35" t="str">
        <f>IF(Замеры!J389=0," ", Замеры!J389)</f>
        <v xml:space="preserve"> </v>
      </c>
      <c r="D395" s="29" t="str">
        <f>IF(Замеры!AD389=0, " ", Замеры!AB389)</f>
        <v xml:space="preserve"> </v>
      </c>
      <c r="E395" s="29" t="str">
        <f>CONCATENATE(Замеры!T389,Замеры!W389,Замеры!V389)</f>
        <v xml:space="preserve"> </v>
      </c>
      <c r="F395" s="30" t="str">
        <f>IF(Замеры!AD389=0," ","---")</f>
        <v xml:space="preserve"> </v>
      </c>
      <c r="G395" s="31" t="str">
        <f>IF(Замеры!AD389=0," ",Замеры!L389)</f>
        <v xml:space="preserve"> </v>
      </c>
      <c r="H395" s="31" t="str">
        <f>CONCATENATE(Замеры!AO389,Замеры!AE389,Замеры!AP389)</f>
        <v>0 0</v>
      </c>
      <c r="I395" s="29" t="str">
        <f>CONCATENATE(Замеры!AM389,Замеры!AE389,Замеры!AN389)</f>
        <v>0 0</v>
      </c>
      <c r="J395" s="31" t="str">
        <f>IF(Замеры!AD389=0," ",G395*2.55)</f>
        <v xml:space="preserve"> </v>
      </c>
      <c r="K395" s="29" t="str">
        <f>IF(Замеры!AD389=0," ",Замеры!AK389)</f>
        <v xml:space="preserve"> </v>
      </c>
      <c r="L395" s="29" t="str">
        <f>IF(Замеры!AD389=0," ",Замеры!AL389)</f>
        <v xml:space="preserve"> </v>
      </c>
      <c r="M395" s="29" t="str">
        <f>IF(Замеры!AD389=0," ",0.1)</f>
        <v xml:space="preserve"> </v>
      </c>
      <c r="N395" s="29" t="str">
        <f>IF(Замеры!AD389=0," ",Замеры!AD389)</f>
        <v xml:space="preserve"> </v>
      </c>
      <c r="O395" s="29" t="str">
        <f>Замеры!AE389</f>
        <v xml:space="preserve"> </v>
      </c>
      <c r="P395" s="29" t="str">
        <f>Замеры!AF389</f>
        <v xml:space="preserve"> </v>
      </c>
      <c r="Q395" s="29" t="str">
        <f>IF(Замеры!AD389=0," ","+")</f>
        <v xml:space="preserve"> </v>
      </c>
      <c r="R395" s="32">
        <f>Замеры!AC389</f>
        <v>0</v>
      </c>
      <c r="W395" s="33" t="e">
        <f t="shared" si="12"/>
        <v>#VALUE!</v>
      </c>
      <c r="X395" s="31" t="s">
        <v>72</v>
      </c>
      <c r="Y395" s="33" t="e">
        <f t="shared" si="13"/>
        <v>#VALUE!</v>
      </c>
      <c r="Z395" s="32"/>
    </row>
    <row r="396" spans="1:26" x14ac:dyDescent="0.3">
      <c r="A396" s="35">
        <f>IF(Замеры!B390=0, " ", Замеры!B390)</f>
        <v>387</v>
      </c>
      <c r="B396" s="37" t="str">
        <f>CONCATENATE(Замеры!D390,Замеры!F390)</f>
        <v>Группа от QF</v>
      </c>
      <c r="C396" s="35" t="str">
        <f>IF(Замеры!J390=0," ", Замеры!J390)</f>
        <v xml:space="preserve"> </v>
      </c>
      <c r="D396" s="29" t="str">
        <f>IF(Замеры!AD390=0, " ", Замеры!AB390)</f>
        <v xml:space="preserve"> </v>
      </c>
      <c r="E396" s="29" t="str">
        <f>CONCATENATE(Замеры!T390,Замеры!W390,Замеры!V390)</f>
        <v xml:space="preserve"> </v>
      </c>
      <c r="F396" s="30" t="str">
        <f>IF(Замеры!AD390=0," ","---")</f>
        <v xml:space="preserve"> </v>
      </c>
      <c r="G396" s="31" t="str">
        <f>IF(Замеры!AD390=0," ",Замеры!L390)</f>
        <v xml:space="preserve"> </v>
      </c>
      <c r="H396" s="31" t="str">
        <f>CONCATENATE(Замеры!AO390,Замеры!AE390,Замеры!AP390)</f>
        <v>0 0</v>
      </c>
      <c r="I396" s="29" t="str">
        <f>CONCATENATE(Замеры!AM390,Замеры!AE390,Замеры!AN390)</f>
        <v>0 0</v>
      </c>
      <c r="J396" s="31" t="str">
        <f>IF(Замеры!AD390=0," ",G396*2.55)</f>
        <v xml:space="preserve"> </v>
      </c>
      <c r="K396" s="29" t="str">
        <f>IF(Замеры!AD390=0," ",Замеры!AK390)</f>
        <v xml:space="preserve"> </v>
      </c>
      <c r="L396" s="29" t="str">
        <f>IF(Замеры!AD390=0," ",Замеры!AL390)</f>
        <v xml:space="preserve"> </v>
      </c>
      <c r="M396" s="29" t="str">
        <f>IF(Замеры!AD390=0," ",0.1)</f>
        <v xml:space="preserve"> </v>
      </c>
      <c r="N396" s="29" t="str">
        <f>IF(Замеры!AD390=0," ",Замеры!AD390)</f>
        <v xml:space="preserve"> </v>
      </c>
      <c r="O396" s="29" t="str">
        <f>Замеры!AE390</f>
        <v xml:space="preserve"> </v>
      </c>
      <c r="P396" s="29" t="str">
        <f>Замеры!AF390</f>
        <v xml:space="preserve"> </v>
      </c>
      <c r="Q396" s="29" t="str">
        <f>IF(Замеры!AD390=0," ","+")</f>
        <v xml:space="preserve"> </v>
      </c>
      <c r="R396" s="32">
        <f>Замеры!AC390</f>
        <v>0</v>
      </c>
      <c r="W396" s="33" t="e">
        <f t="shared" si="12"/>
        <v>#VALUE!</v>
      </c>
      <c r="X396" s="31" t="s">
        <v>72</v>
      </c>
      <c r="Y396" s="33" t="e">
        <f t="shared" si="13"/>
        <v>#VALUE!</v>
      </c>
      <c r="Z396" s="32"/>
    </row>
    <row r="397" spans="1:26" x14ac:dyDescent="0.3">
      <c r="A397" s="35">
        <f>IF(Замеры!B391=0, " ", Замеры!B391)</f>
        <v>388</v>
      </c>
      <c r="B397" s="37" t="str">
        <f>CONCATENATE(Замеры!D391,Замеры!F391)</f>
        <v>Группа от QF</v>
      </c>
      <c r="C397" s="35" t="str">
        <f>IF(Замеры!J391=0," ", Замеры!J391)</f>
        <v xml:space="preserve"> </v>
      </c>
      <c r="D397" s="29" t="str">
        <f>IF(Замеры!AD391=0, " ", Замеры!AB391)</f>
        <v xml:space="preserve"> </v>
      </c>
      <c r="E397" s="29" t="str">
        <f>CONCATENATE(Замеры!T391,Замеры!W391,Замеры!V391)</f>
        <v xml:space="preserve"> </v>
      </c>
      <c r="F397" s="30" t="str">
        <f>IF(Замеры!AD391=0," ","---")</f>
        <v xml:space="preserve"> </v>
      </c>
      <c r="G397" s="31" t="str">
        <f>IF(Замеры!AD391=0," ",Замеры!L391)</f>
        <v xml:space="preserve"> </v>
      </c>
      <c r="H397" s="31" t="str">
        <f>CONCATENATE(Замеры!AO391,Замеры!AE391,Замеры!AP391)</f>
        <v>0 0</v>
      </c>
      <c r="I397" s="29" t="str">
        <f>CONCATENATE(Замеры!AM391,Замеры!AE391,Замеры!AN391)</f>
        <v>0 0</v>
      </c>
      <c r="J397" s="31" t="str">
        <f>IF(Замеры!AD391=0," ",G397*2.55)</f>
        <v xml:space="preserve"> </v>
      </c>
      <c r="K397" s="29" t="str">
        <f>IF(Замеры!AD391=0," ",Замеры!AK391)</f>
        <v xml:space="preserve"> </v>
      </c>
      <c r="L397" s="29" t="str">
        <f>IF(Замеры!AD391=0," ",Замеры!AL391)</f>
        <v xml:space="preserve"> </v>
      </c>
      <c r="M397" s="29" t="str">
        <f>IF(Замеры!AD391=0," ",0.1)</f>
        <v xml:space="preserve"> </v>
      </c>
      <c r="N397" s="29" t="str">
        <f>IF(Замеры!AD391=0," ",Замеры!AD391)</f>
        <v xml:space="preserve"> </v>
      </c>
      <c r="O397" s="29" t="str">
        <f>Замеры!AE391</f>
        <v xml:space="preserve"> </v>
      </c>
      <c r="P397" s="29" t="str">
        <f>Замеры!AF391</f>
        <v xml:space="preserve"> </v>
      </c>
      <c r="Q397" s="29" t="str">
        <f>IF(Замеры!AD391=0," ","+")</f>
        <v xml:space="preserve"> </v>
      </c>
      <c r="R397" s="32">
        <f>Замеры!AC391</f>
        <v>0</v>
      </c>
      <c r="W397" s="33" t="e">
        <f t="shared" si="12"/>
        <v>#VALUE!</v>
      </c>
      <c r="X397" s="31" t="s">
        <v>72</v>
      </c>
      <c r="Y397" s="33" t="e">
        <f t="shared" si="13"/>
        <v>#VALUE!</v>
      </c>
      <c r="Z397" s="32"/>
    </row>
    <row r="398" spans="1:26" x14ac:dyDescent="0.3">
      <c r="A398" s="35">
        <f>IF(Замеры!B392=0, " ", Замеры!B392)</f>
        <v>389</v>
      </c>
      <c r="B398" s="37" t="str">
        <f>CONCATENATE(Замеры!D392,Замеры!F392)</f>
        <v>Группа от QF</v>
      </c>
      <c r="C398" s="35" t="str">
        <f>IF(Замеры!J392=0," ", Замеры!J392)</f>
        <v xml:space="preserve"> </v>
      </c>
      <c r="D398" s="29" t="str">
        <f>IF(Замеры!AD392=0, " ", Замеры!AB392)</f>
        <v xml:space="preserve"> </v>
      </c>
      <c r="E398" s="29" t="str">
        <f>CONCATENATE(Замеры!T392,Замеры!W392,Замеры!V392)</f>
        <v xml:space="preserve"> </v>
      </c>
      <c r="F398" s="30" t="str">
        <f>IF(Замеры!AD392=0," ","---")</f>
        <v xml:space="preserve"> </v>
      </c>
      <c r="G398" s="31" t="str">
        <f>IF(Замеры!AD392=0," ",Замеры!L392)</f>
        <v xml:space="preserve"> </v>
      </c>
      <c r="H398" s="31" t="str">
        <f>CONCATENATE(Замеры!AO392,Замеры!AE392,Замеры!AP392)</f>
        <v>0 0</v>
      </c>
      <c r="I398" s="29" t="str">
        <f>CONCATENATE(Замеры!AM392,Замеры!AE392,Замеры!AN392)</f>
        <v>0 0</v>
      </c>
      <c r="J398" s="31" t="str">
        <f>IF(Замеры!AD392=0," ",G398*2.55)</f>
        <v xml:space="preserve"> </v>
      </c>
      <c r="K398" s="29" t="str">
        <f>IF(Замеры!AD392=0," ",Замеры!AK392)</f>
        <v xml:space="preserve"> </v>
      </c>
      <c r="L398" s="29" t="str">
        <f>IF(Замеры!AD392=0," ",Замеры!AL392)</f>
        <v xml:space="preserve"> </v>
      </c>
      <c r="M398" s="29" t="str">
        <f>IF(Замеры!AD392=0," ",0.1)</f>
        <v xml:space="preserve"> </v>
      </c>
      <c r="N398" s="29" t="str">
        <f>IF(Замеры!AD392=0," ",Замеры!AD392)</f>
        <v xml:space="preserve"> </v>
      </c>
      <c r="O398" s="29" t="str">
        <f>Замеры!AE392</f>
        <v xml:space="preserve"> </v>
      </c>
      <c r="P398" s="29" t="str">
        <f>Замеры!AF392</f>
        <v xml:space="preserve"> </v>
      </c>
      <c r="Q398" s="29" t="str">
        <f>IF(Замеры!AD392=0," ","+")</f>
        <v xml:space="preserve"> </v>
      </c>
      <c r="R398" s="32">
        <f>Замеры!AC392</f>
        <v>0</v>
      </c>
      <c r="W398" s="33" t="e">
        <f t="shared" si="12"/>
        <v>#VALUE!</v>
      </c>
      <c r="X398" s="31" t="s">
        <v>72</v>
      </c>
      <c r="Y398" s="33" t="e">
        <f t="shared" si="13"/>
        <v>#VALUE!</v>
      </c>
      <c r="Z398" s="32"/>
    </row>
    <row r="399" spans="1:26" x14ac:dyDescent="0.3">
      <c r="A399" s="35">
        <f>IF(Замеры!B393=0, " ", Замеры!B393)</f>
        <v>390</v>
      </c>
      <c r="B399" s="37" t="str">
        <f>CONCATENATE(Замеры!D393,Замеры!F393)</f>
        <v>Группа от QF</v>
      </c>
      <c r="C399" s="35" t="str">
        <f>IF(Замеры!J393=0," ", Замеры!J393)</f>
        <v xml:space="preserve"> </v>
      </c>
      <c r="D399" s="29" t="str">
        <f>IF(Замеры!AD393=0, " ", Замеры!AB393)</f>
        <v xml:space="preserve"> </v>
      </c>
      <c r="E399" s="29" t="str">
        <f>CONCATENATE(Замеры!T393,Замеры!W393,Замеры!V393)</f>
        <v xml:space="preserve"> </v>
      </c>
      <c r="F399" s="30" t="str">
        <f>IF(Замеры!AD393=0," ","---")</f>
        <v xml:space="preserve"> </v>
      </c>
      <c r="G399" s="31" t="str">
        <f>IF(Замеры!AD393=0," ",Замеры!L393)</f>
        <v xml:space="preserve"> </v>
      </c>
      <c r="H399" s="31" t="str">
        <f>CONCATENATE(Замеры!AO393,Замеры!AE393,Замеры!AP393)</f>
        <v>0 0</v>
      </c>
      <c r="I399" s="29" t="str">
        <f>CONCATENATE(Замеры!AM393,Замеры!AE393,Замеры!AN393)</f>
        <v>0 0</v>
      </c>
      <c r="J399" s="31" t="str">
        <f>IF(Замеры!AD393=0," ",G399*2.55)</f>
        <v xml:space="preserve"> </v>
      </c>
      <c r="K399" s="29" t="str">
        <f>IF(Замеры!AD393=0," ",Замеры!AK393)</f>
        <v xml:space="preserve"> </v>
      </c>
      <c r="L399" s="29" t="str">
        <f>IF(Замеры!AD393=0," ",Замеры!AL393)</f>
        <v xml:space="preserve"> </v>
      </c>
      <c r="M399" s="29" t="str">
        <f>IF(Замеры!AD393=0," ",0.1)</f>
        <v xml:space="preserve"> </v>
      </c>
      <c r="N399" s="29" t="str">
        <f>IF(Замеры!AD393=0," ",Замеры!AD393)</f>
        <v xml:space="preserve"> </v>
      </c>
      <c r="O399" s="29" t="str">
        <f>Замеры!AE393</f>
        <v xml:space="preserve"> </v>
      </c>
      <c r="P399" s="29" t="str">
        <f>Замеры!AF393</f>
        <v xml:space="preserve"> </v>
      </c>
      <c r="Q399" s="29" t="str">
        <f>IF(Замеры!AD393=0," ","+")</f>
        <v xml:space="preserve"> </v>
      </c>
      <c r="R399" s="32">
        <f>Замеры!AC393</f>
        <v>0</v>
      </c>
      <c r="W399" s="33" t="e">
        <f t="shared" si="12"/>
        <v>#VALUE!</v>
      </c>
      <c r="X399" s="31" t="s">
        <v>72</v>
      </c>
      <c r="Y399" s="33" t="e">
        <f t="shared" si="13"/>
        <v>#VALUE!</v>
      </c>
      <c r="Z399" s="32"/>
    </row>
    <row r="400" spans="1:26" x14ac:dyDescent="0.3">
      <c r="A400" s="35">
        <f>IF(Замеры!B394=0, " ", Замеры!B394)</f>
        <v>391</v>
      </c>
      <c r="B400" s="37" t="str">
        <f>CONCATENATE(Замеры!D394,Замеры!F394)</f>
        <v>Группа от QF</v>
      </c>
      <c r="C400" s="35" t="str">
        <f>IF(Замеры!J394=0," ", Замеры!J394)</f>
        <v xml:space="preserve"> </v>
      </c>
      <c r="D400" s="29" t="str">
        <f>IF(Замеры!AD394=0, " ", Замеры!AB394)</f>
        <v xml:space="preserve"> </v>
      </c>
      <c r="E400" s="29" t="str">
        <f>CONCATENATE(Замеры!T394,Замеры!W394,Замеры!V394)</f>
        <v xml:space="preserve"> </v>
      </c>
      <c r="F400" s="30" t="str">
        <f>IF(Замеры!AD394=0," ","---")</f>
        <v xml:space="preserve"> </v>
      </c>
      <c r="G400" s="31" t="str">
        <f>IF(Замеры!AD394=0," ",Замеры!L394)</f>
        <v xml:space="preserve"> </v>
      </c>
      <c r="H400" s="31" t="str">
        <f>CONCATENATE(Замеры!AO394,Замеры!AE394,Замеры!AP394)</f>
        <v>0 0</v>
      </c>
      <c r="I400" s="29" t="str">
        <f>CONCATENATE(Замеры!AM394,Замеры!AE394,Замеры!AN394)</f>
        <v>0 0</v>
      </c>
      <c r="J400" s="31" t="str">
        <f>IF(Замеры!AD394=0," ",G400*2.55)</f>
        <v xml:space="preserve"> </v>
      </c>
      <c r="K400" s="29" t="str">
        <f>IF(Замеры!AD394=0," ",Замеры!AK394)</f>
        <v xml:space="preserve"> </v>
      </c>
      <c r="L400" s="29" t="str">
        <f>IF(Замеры!AD394=0," ",Замеры!AL394)</f>
        <v xml:space="preserve"> </v>
      </c>
      <c r="M400" s="29" t="str">
        <f>IF(Замеры!AD394=0," ",0.1)</f>
        <v xml:space="preserve"> </v>
      </c>
      <c r="N400" s="29" t="str">
        <f>IF(Замеры!AD394=0," ",Замеры!AD394)</f>
        <v xml:space="preserve"> </v>
      </c>
      <c r="O400" s="29" t="str">
        <f>Замеры!AE394</f>
        <v xml:space="preserve"> </v>
      </c>
      <c r="P400" s="29" t="str">
        <f>Замеры!AF394</f>
        <v xml:space="preserve"> </v>
      </c>
      <c r="Q400" s="29" t="str">
        <f>IF(Замеры!AD394=0," ","+")</f>
        <v xml:space="preserve"> </v>
      </c>
      <c r="R400" s="32">
        <f>Замеры!AC394</f>
        <v>0</v>
      </c>
      <c r="W400" s="33" t="e">
        <f t="shared" si="12"/>
        <v>#VALUE!</v>
      </c>
      <c r="X400" s="31" t="s">
        <v>72</v>
      </c>
      <c r="Y400" s="33" t="e">
        <f t="shared" si="13"/>
        <v>#VALUE!</v>
      </c>
      <c r="Z400" s="32"/>
    </row>
    <row r="401" spans="1:26" x14ac:dyDescent="0.3">
      <c r="A401" s="35">
        <f>IF(Замеры!B395=0, " ", Замеры!B395)</f>
        <v>392</v>
      </c>
      <c r="B401" s="37" t="str">
        <f>CONCATENATE(Замеры!D395,Замеры!F395)</f>
        <v>Группа от QF</v>
      </c>
      <c r="C401" s="35" t="str">
        <f>IF(Замеры!J395=0," ", Замеры!J395)</f>
        <v xml:space="preserve"> </v>
      </c>
      <c r="D401" s="29" t="str">
        <f>IF(Замеры!AD395=0, " ", Замеры!AB395)</f>
        <v xml:space="preserve"> </v>
      </c>
      <c r="E401" s="29" t="str">
        <f>CONCATENATE(Замеры!T395,Замеры!W395,Замеры!V395)</f>
        <v xml:space="preserve"> </v>
      </c>
      <c r="F401" s="30" t="str">
        <f>IF(Замеры!AD395=0," ","---")</f>
        <v xml:space="preserve"> </v>
      </c>
      <c r="G401" s="31" t="str">
        <f>IF(Замеры!AD395=0," ",Замеры!L395)</f>
        <v xml:space="preserve"> </v>
      </c>
      <c r="H401" s="31" t="str">
        <f>CONCATENATE(Замеры!AO395,Замеры!AE395,Замеры!AP395)</f>
        <v>0 0</v>
      </c>
      <c r="I401" s="29" t="str">
        <f>CONCATENATE(Замеры!AM395,Замеры!AE395,Замеры!AN395)</f>
        <v>0 0</v>
      </c>
      <c r="J401" s="31" t="str">
        <f>IF(Замеры!AD395=0," ",G401*2.55)</f>
        <v xml:space="preserve"> </v>
      </c>
      <c r="K401" s="29" t="str">
        <f>IF(Замеры!AD395=0," ",Замеры!AK395)</f>
        <v xml:space="preserve"> </v>
      </c>
      <c r="L401" s="29" t="str">
        <f>IF(Замеры!AD395=0," ",Замеры!AL395)</f>
        <v xml:space="preserve"> </v>
      </c>
      <c r="M401" s="29" t="str">
        <f>IF(Замеры!AD395=0," ",0.1)</f>
        <v xml:space="preserve"> </v>
      </c>
      <c r="N401" s="29" t="str">
        <f>IF(Замеры!AD395=0," ",Замеры!AD395)</f>
        <v xml:space="preserve"> </v>
      </c>
      <c r="O401" s="29" t="str">
        <f>Замеры!AE395</f>
        <v xml:space="preserve"> </v>
      </c>
      <c r="P401" s="29" t="str">
        <f>Замеры!AF395</f>
        <v xml:space="preserve"> </v>
      </c>
      <c r="Q401" s="29" t="str">
        <f>IF(Замеры!AD395=0," ","+")</f>
        <v xml:space="preserve"> </v>
      </c>
      <c r="R401" s="32">
        <f>Замеры!AC395</f>
        <v>0</v>
      </c>
      <c r="W401" s="33" t="e">
        <f t="shared" si="12"/>
        <v>#VALUE!</v>
      </c>
      <c r="X401" s="31" t="s">
        <v>72</v>
      </c>
      <c r="Y401" s="33" t="e">
        <f t="shared" si="13"/>
        <v>#VALUE!</v>
      </c>
      <c r="Z401" s="32"/>
    </row>
    <row r="402" spans="1:26" x14ac:dyDescent="0.3">
      <c r="A402" s="35">
        <f>IF(Замеры!B396=0, " ", Замеры!B396)</f>
        <v>393</v>
      </c>
      <c r="B402" s="37" t="str">
        <f>CONCATENATE(Замеры!D396,Замеры!F396)</f>
        <v>Группа от QF</v>
      </c>
      <c r="C402" s="35" t="str">
        <f>IF(Замеры!J396=0," ", Замеры!J396)</f>
        <v xml:space="preserve"> </v>
      </c>
      <c r="D402" s="29" t="str">
        <f>IF(Замеры!AD396=0, " ", Замеры!AB396)</f>
        <v xml:space="preserve"> </v>
      </c>
      <c r="E402" s="29" t="str">
        <f>CONCATENATE(Замеры!T396,Замеры!W396,Замеры!V396)</f>
        <v xml:space="preserve"> </v>
      </c>
      <c r="F402" s="30" t="str">
        <f>IF(Замеры!AD396=0," ","---")</f>
        <v xml:space="preserve"> </v>
      </c>
      <c r="G402" s="31" t="str">
        <f>IF(Замеры!AD396=0," ",Замеры!L396)</f>
        <v xml:space="preserve"> </v>
      </c>
      <c r="H402" s="31" t="str">
        <f>CONCATENATE(Замеры!AO396,Замеры!AE396,Замеры!AP396)</f>
        <v>0 0</v>
      </c>
      <c r="I402" s="29" t="str">
        <f>CONCATENATE(Замеры!AM396,Замеры!AE396,Замеры!AN396)</f>
        <v>0 0</v>
      </c>
      <c r="J402" s="31" t="str">
        <f>IF(Замеры!AD396=0," ",G402*2.55)</f>
        <v xml:space="preserve"> </v>
      </c>
      <c r="K402" s="29" t="str">
        <f>IF(Замеры!AD396=0," ",Замеры!AK396)</f>
        <v xml:space="preserve"> </v>
      </c>
      <c r="L402" s="29" t="str">
        <f>IF(Замеры!AD396=0," ",Замеры!AL396)</f>
        <v xml:space="preserve"> </v>
      </c>
      <c r="M402" s="29" t="str">
        <f>IF(Замеры!AD396=0," ",0.1)</f>
        <v xml:space="preserve"> </v>
      </c>
      <c r="N402" s="29" t="str">
        <f>IF(Замеры!AD396=0," ",Замеры!AD396)</f>
        <v xml:space="preserve"> </v>
      </c>
      <c r="O402" s="29" t="str">
        <f>Замеры!AE396</f>
        <v xml:space="preserve"> </v>
      </c>
      <c r="P402" s="29" t="str">
        <f>Замеры!AF396</f>
        <v xml:space="preserve"> </v>
      </c>
      <c r="Q402" s="29" t="str">
        <f>IF(Замеры!AD396=0," ","+")</f>
        <v xml:space="preserve"> </v>
      </c>
      <c r="R402" s="32">
        <f>Замеры!AC396</f>
        <v>0</v>
      </c>
      <c r="W402" s="33" t="e">
        <f t="shared" si="12"/>
        <v>#VALUE!</v>
      </c>
      <c r="X402" s="31" t="s">
        <v>72</v>
      </c>
      <c r="Y402" s="33" t="e">
        <f t="shared" si="13"/>
        <v>#VALUE!</v>
      </c>
      <c r="Z402" s="32"/>
    </row>
    <row r="403" spans="1:26" x14ac:dyDescent="0.3">
      <c r="A403" s="35">
        <f>IF(Замеры!B397=0, " ", Замеры!B397)</f>
        <v>394</v>
      </c>
      <c r="B403" s="37" t="str">
        <f>CONCATENATE(Замеры!D397,Замеры!F397)</f>
        <v>Группа от QF</v>
      </c>
      <c r="C403" s="35" t="str">
        <f>IF(Замеры!J397=0," ", Замеры!J397)</f>
        <v xml:space="preserve"> </v>
      </c>
      <c r="D403" s="29" t="str">
        <f>IF(Замеры!AD397=0, " ", Замеры!AB397)</f>
        <v xml:space="preserve"> </v>
      </c>
      <c r="E403" s="29" t="str">
        <f>CONCATENATE(Замеры!T397,Замеры!W397,Замеры!V397)</f>
        <v xml:space="preserve"> </v>
      </c>
      <c r="F403" s="30" t="str">
        <f>IF(Замеры!AD397=0," ","---")</f>
        <v xml:space="preserve"> </v>
      </c>
      <c r="G403" s="31" t="str">
        <f>IF(Замеры!AD397=0," ",Замеры!L397)</f>
        <v xml:space="preserve"> </v>
      </c>
      <c r="H403" s="31" t="str">
        <f>CONCATENATE(Замеры!AO397,Замеры!AE397,Замеры!AP397)</f>
        <v>0 0</v>
      </c>
      <c r="I403" s="29" t="str">
        <f>CONCATENATE(Замеры!AM397,Замеры!AE397,Замеры!AN397)</f>
        <v>0 0</v>
      </c>
      <c r="J403" s="31" t="str">
        <f>IF(Замеры!AD397=0," ",G403*2.55)</f>
        <v xml:space="preserve"> </v>
      </c>
      <c r="K403" s="29" t="str">
        <f>IF(Замеры!AD397=0," ",Замеры!AK397)</f>
        <v xml:space="preserve"> </v>
      </c>
      <c r="L403" s="29" t="str">
        <f>IF(Замеры!AD397=0," ",Замеры!AL397)</f>
        <v xml:space="preserve"> </v>
      </c>
      <c r="M403" s="29" t="str">
        <f>IF(Замеры!AD397=0," ",0.1)</f>
        <v xml:space="preserve"> </v>
      </c>
      <c r="N403" s="29" t="str">
        <f>IF(Замеры!AD397=0," ",Замеры!AD397)</f>
        <v xml:space="preserve"> </v>
      </c>
      <c r="O403" s="29" t="str">
        <f>Замеры!AE397</f>
        <v xml:space="preserve"> </v>
      </c>
      <c r="P403" s="29" t="str">
        <f>Замеры!AF397</f>
        <v xml:space="preserve"> </v>
      </c>
      <c r="Q403" s="29" t="str">
        <f>IF(Замеры!AD397=0," ","+")</f>
        <v xml:space="preserve"> </v>
      </c>
      <c r="R403" s="32">
        <f>Замеры!AC397</f>
        <v>0</v>
      </c>
      <c r="W403" s="33" t="e">
        <f t="shared" si="12"/>
        <v>#VALUE!</v>
      </c>
      <c r="X403" s="31" t="s">
        <v>72</v>
      </c>
      <c r="Y403" s="33" t="e">
        <f t="shared" si="13"/>
        <v>#VALUE!</v>
      </c>
      <c r="Z403" s="32"/>
    </row>
    <row r="404" spans="1:26" x14ac:dyDescent="0.3">
      <c r="A404" s="35">
        <f>IF(Замеры!B398=0, " ", Замеры!B398)</f>
        <v>395</v>
      </c>
      <c r="B404" s="37" t="str">
        <f>CONCATENATE(Замеры!D398,Замеры!F398)</f>
        <v>Группа от QF</v>
      </c>
      <c r="C404" s="35" t="str">
        <f>IF(Замеры!J398=0," ", Замеры!J398)</f>
        <v xml:space="preserve"> </v>
      </c>
      <c r="D404" s="29" t="str">
        <f>IF(Замеры!AD398=0, " ", Замеры!AB398)</f>
        <v xml:space="preserve"> </v>
      </c>
      <c r="E404" s="29" t="str">
        <f>CONCATENATE(Замеры!T398,Замеры!W398,Замеры!V398)</f>
        <v xml:space="preserve"> </v>
      </c>
      <c r="F404" s="30" t="str">
        <f>IF(Замеры!AD398=0," ","---")</f>
        <v xml:space="preserve"> </v>
      </c>
      <c r="G404" s="31" t="str">
        <f>IF(Замеры!AD398=0," ",Замеры!L398)</f>
        <v xml:space="preserve"> </v>
      </c>
      <c r="H404" s="31" t="str">
        <f>CONCATENATE(Замеры!AO398,Замеры!AE398,Замеры!AP398)</f>
        <v>0 0</v>
      </c>
      <c r="I404" s="29" t="str">
        <f>CONCATENATE(Замеры!AM398,Замеры!AE398,Замеры!AN398)</f>
        <v>0 0</v>
      </c>
      <c r="J404" s="31" t="str">
        <f>IF(Замеры!AD398=0," ",G404*2.55)</f>
        <v xml:space="preserve"> </v>
      </c>
      <c r="K404" s="29" t="str">
        <f>IF(Замеры!AD398=0," ",Замеры!AK398)</f>
        <v xml:space="preserve"> </v>
      </c>
      <c r="L404" s="29" t="str">
        <f>IF(Замеры!AD398=0," ",Замеры!AL398)</f>
        <v xml:space="preserve"> </v>
      </c>
      <c r="M404" s="29" t="str">
        <f>IF(Замеры!AD398=0," ",0.1)</f>
        <v xml:space="preserve"> </v>
      </c>
      <c r="N404" s="29" t="str">
        <f>IF(Замеры!AD398=0," ",Замеры!AD398)</f>
        <v xml:space="preserve"> </v>
      </c>
      <c r="O404" s="29" t="str">
        <f>Замеры!AE398</f>
        <v xml:space="preserve"> </v>
      </c>
      <c r="P404" s="29" t="str">
        <f>Замеры!AF398</f>
        <v xml:space="preserve"> </v>
      </c>
      <c r="Q404" s="29" t="str">
        <f>IF(Замеры!AD398=0," ","+")</f>
        <v xml:space="preserve"> </v>
      </c>
      <c r="R404" s="32">
        <f>Замеры!AC398</f>
        <v>0</v>
      </c>
      <c r="W404" s="33" t="e">
        <f t="shared" si="12"/>
        <v>#VALUE!</v>
      </c>
      <c r="X404" s="31" t="s">
        <v>72</v>
      </c>
      <c r="Y404" s="33" t="e">
        <f t="shared" si="13"/>
        <v>#VALUE!</v>
      </c>
      <c r="Z404" s="32"/>
    </row>
    <row r="405" spans="1:26" x14ac:dyDescent="0.3">
      <c r="A405" s="35">
        <f>IF(Замеры!B399=0, " ", Замеры!B399)</f>
        <v>396</v>
      </c>
      <c r="B405" s="37" t="str">
        <f>CONCATENATE(Замеры!D399,Замеры!F399)</f>
        <v>Группа от QF</v>
      </c>
      <c r="C405" s="35" t="str">
        <f>IF(Замеры!J399=0," ", Замеры!J399)</f>
        <v xml:space="preserve"> </v>
      </c>
      <c r="D405" s="29" t="str">
        <f>IF(Замеры!AD399=0, " ", Замеры!AB399)</f>
        <v xml:space="preserve"> </v>
      </c>
      <c r="E405" s="29" t="str">
        <f>CONCATENATE(Замеры!T399,Замеры!W399,Замеры!V399)</f>
        <v xml:space="preserve"> </v>
      </c>
      <c r="F405" s="30" t="str">
        <f>IF(Замеры!AD399=0," ","---")</f>
        <v xml:space="preserve"> </v>
      </c>
      <c r="G405" s="31" t="str">
        <f>IF(Замеры!AD399=0," ",Замеры!L399)</f>
        <v xml:space="preserve"> </v>
      </c>
      <c r="H405" s="31" t="str">
        <f>CONCATENATE(Замеры!AO399,Замеры!AE399,Замеры!AP399)</f>
        <v>0 0</v>
      </c>
      <c r="I405" s="29" t="str">
        <f>CONCATENATE(Замеры!AM399,Замеры!AE399,Замеры!AN399)</f>
        <v>0 0</v>
      </c>
      <c r="J405" s="31" t="str">
        <f>IF(Замеры!AD399=0," ",G405*2.55)</f>
        <v xml:space="preserve"> </v>
      </c>
      <c r="K405" s="29" t="str">
        <f>IF(Замеры!AD399=0," ",Замеры!AK399)</f>
        <v xml:space="preserve"> </v>
      </c>
      <c r="L405" s="29" t="str">
        <f>IF(Замеры!AD399=0," ",Замеры!AL399)</f>
        <v xml:space="preserve"> </v>
      </c>
      <c r="M405" s="29" t="str">
        <f>IF(Замеры!AD399=0," ",0.1)</f>
        <v xml:space="preserve"> </v>
      </c>
      <c r="N405" s="29" t="str">
        <f>IF(Замеры!AD399=0," ",Замеры!AD399)</f>
        <v xml:space="preserve"> </v>
      </c>
      <c r="O405" s="29" t="str">
        <f>Замеры!AE399</f>
        <v xml:space="preserve"> </v>
      </c>
      <c r="P405" s="29" t="str">
        <f>Замеры!AF399</f>
        <v xml:space="preserve"> </v>
      </c>
      <c r="Q405" s="29" t="str">
        <f>IF(Замеры!AD399=0," ","+")</f>
        <v xml:space="preserve"> </v>
      </c>
      <c r="R405" s="32">
        <f>Замеры!AC399</f>
        <v>0</v>
      </c>
      <c r="W405" s="33" t="e">
        <f t="shared" si="12"/>
        <v>#VALUE!</v>
      </c>
      <c r="X405" s="31" t="s">
        <v>72</v>
      </c>
      <c r="Y405" s="33" t="e">
        <f t="shared" si="13"/>
        <v>#VALUE!</v>
      </c>
      <c r="Z405" s="32"/>
    </row>
    <row r="406" spans="1:26" x14ac:dyDescent="0.3">
      <c r="A406" s="35">
        <f>IF(Замеры!B400=0, " ", Замеры!B400)</f>
        <v>397</v>
      </c>
      <c r="B406" s="37" t="str">
        <f>CONCATENATE(Замеры!D400,Замеры!F400)</f>
        <v>Группа от QF</v>
      </c>
      <c r="C406" s="35" t="str">
        <f>IF(Замеры!J400=0," ", Замеры!J400)</f>
        <v xml:space="preserve"> </v>
      </c>
      <c r="D406" s="29" t="str">
        <f>IF(Замеры!AD400=0, " ", Замеры!AB400)</f>
        <v xml:space="preserve"> </v>
      </c>
      <c r="E406" s="29" t="str">
        <f>CONCATENATE(Замеры!T400,Замеры!W400,Замеры!V400)</f>
        <v xml:space="preserve"> </v>
      </c>
      <c r="F406" s="30" t="str">
        <f>IF(Замеры!AD400=0," ","---")</f>
        <v xml:space="preserve"> </v>
      </c>
      <c r="G406" s="31" t="str">
        <f>IF(Замеры!AD400=0," ",Замеры!L400)</f>
        <v xml:space="preserve"> </v>
      </c>
      <c r="H406" s="31" t="str">
        <f>CONCATENATE(Замеры!AO400,Замеры!AE400,Замеры!AP400)</f>
        <v>0 0</v>
      </c>
      <c r="I406" s="29" t="str">
        <f>CONCATENATE(Замеры!AM400,Замеры!AE400,Замеры!AN400)</f>
        <v>0 0</v>
      </c>
      <c r="J406" s="31" t="str">
        <f>IF(Замеры!AD400=0," ",G406*2.55)</f>
        <v xml:space="preserve"> </v>
      </c>
      <c r="K406" s="29" t="str">
        <f>IF(Замеры!AD400=0," ",Замеры!AK400)</f>
        <v xml:space="preserve"> </v>
      </c>
      <c r="L406" s="29" t="str">
        <f>IF(Замеры!AD400=0," ",Замеры!AL400)</f>
        <v xml:space="preserve"> </v>
      </c>
      <c r="M406" s="29" t="str">
        <f>IF(Замеры!AD400=0," ",0.1)</f>
        <v xml:space="preserve"> </v>
      </c>
      <c r="N406" s="29" t="str">
        <f>IF(Замеры!AD400=0," ",Замеры!AD400)</f>
        <v xml:space="preserve"> </v>
      </c>
      <c r="O406" s="29" t="str">
        <f>Замеры!AE400</f>
        <v xml:space="preserve"> </v>
      </c>
      <c r="P406" s="29" t="str">
        <f>Замеры!AF400</f>
        <v xml:space="preserve"> </v>
      </c>
      <c r="Q406" s="29" t="str">
        <f>IF(Замеры!AD400=0," ","+")</f>
        <v xml:space="preserve"> </v>
      </c>
      <c r="R406" s="32">
        <f>Замеры!AC400</f>
        <v>0</v>
      </c>
      <c r="W406" s="33" t="e">
        <f t="shared" si="12"/>
        <v>#VALUE!</v>
      </c>
      <c r="X406" s="31" t="s">
        <v>72</v>
      </c>
      <c r="Y406" s="33" t="e">
        <f t="shared" si="13"/>
        <v>#VALUE!</v>
      </c>
      <c r="Z406" s="32"/>
    </row>
    <row r="407" spans="1:26" x14ac:dyDescent="0.3">
      <c r="A407" s="35">
        <f>IF(Замеры!B401=0, " ", Замеры!B401)</f>
        <v>398</v>
      </c>
      <c r="B407" s="37" t="str">
        <f>CONCATENATE(Замеры!D401,Замеры!F401)</f>
        <v>Группа от QF</v>
      </c>
      <c r="C407" s="35" t="str">
        <f>IF(Замеры!J401=0," ", Замеры!J401)</f>
        <v xml:space="preserve"> </v>
      </c>
      <c r="D407" s="29" t="str">
        <f>IF(Замеры!AD401=0, " ", Замеры!AB401)</f>
        <v xml:space="preserve"> </v>
      </c>
      <c r="E407" s="29" t="str">
        <f>CONCATENATE(Замеры!T401,Замеры!W401,Замеры!V401)</f>
        <v xml:space="preserve"> </v>
      </c>
      <c r="F407" s="30" t="str">
        <f>IF(Замеры!AD401=0," ","---")</f>
        <v xml:space="preserve"> </v>
      </c>
      <c r="G407" s="31" t="str">
        <f>IF(Замеры!AD401=0," ",Замеры!L401)</f>
        <v xml:space="preserve"> </v>
      </c>
      <c r="H407" s="31" t="str">
        <f>CONCATENATE(Замеры!AO401,Замеры!AE401,Замеры!AP401)</f>
        <v>0 0</v>
      </c>
      <c r="I407" s="29" t="str">
        <f>CONCATENATE(Замеры!AM401,Замеры!AE401,Замеры!AN401)</f>
        <v>0 0</v>
      </c>
      <c r="J407" s="31" t="str">
        <f>IF(Замеры!AD401=0," ",G407*2.55)</f>
        <v xml:space="preserve"> </v>
      </c>
      <c r="K407" s="29" t="str">
        <f>IF(Замеры!AD401=0," ",Замеры!AK401)</f>
        <v xml:space="preserve"> </v>
      </c>
      <c r="L407" s="29" t="str">
        <f>IF(Замеры!AD401=0," ",Замеры!AL401)</f>
        <v xml:space="preserve"> </v>
      </c>
      <c r="M407" s="29" t="str">
        <f>IF(Замеры!AD401=0," ",0.1)</f>
        <v xml:space="preserve"> </v>
      </c>
      <c r="N407" s="29" t="str">
        <f>IF(Замеры!AD401=0," ",Замеры!AD401)</f>
        <v xml:space="preserve"> </v>
      </c>
      <c r="O407" s="29" t="str">
        <f>Замеры!AE401</f>
        <v xml:space="preserve"> </v>
      </c>
      <c r="P407" s="29" t="str">
        <f>Замеры!AF401</f>
        <v xml:space="preserve"> </v>
      </c>
      <c r="Q407" s="29" t="str">
        <f>IF(Замеры!AD401=0," ","+")</f>
        <v xml:space="preserve"> </v>
      </c>
      <c r="R407" s="32">
        <f>Замеры!AC401</f>
        <v>0</v>
      </c>
      <c r="W407" s="33" t="e">
        <f t="shared" si="12"/>
        <v>#VALUE!</v>
      </c>
      <c r="X407" s="31" t="s">
        <v>72</v>
      </c>
      <c r="Y407" s="33" t="e">
        <f t="shared" si="13"/>
        <v>#VALUE!</v>
      </c>
      <c r="Z407" s="32"/>
    </row>
    <row r="408" spans="1:26" x14ac:dyDescent="0.3">
      <c r="A408" s="35">
        <f>IF(Замеры!B402=0, " ", Замеры!B402)</f>
        <v>399</v>
      </c>
      <c r="B408" s="37" t="str">
        <f>CONCATENATE(Замеры!D402,Замеры!F402)</f>
        <v>Группа от QF</v>
      </c>
      <c r="C408" s="35" t="str">
        <f>IF(Замеры!J402=0," ", Замеры!J402)</f>
        <v xml:space="preserve"> </v>
      </c>
      <c r="D408" s="29" t="str">
        <f>IF(Замеры!AD402=0, " ", Замеры!AB402)</f>
        <v xml:space="preserve"> </v>
      </c>
      <c r="E408" s="29" t="str">
        <f>CONCATENATE(Замеры!T402,Замеры!W402,Замеры!V402)</f>
        <v xml:space="preserve"> </v>
      </c>
      <c r="F408" s="30" t="str">
        <f>IF(Замеры!AD402=0," ","---")</f>
        <v xml:space="preserve"> </v>
      </c>
      <c r="G408" s="31" t="str">
        <f>IF(Замеры!AD402=0," ",Замеры!L402)</f>
        <v xml:space="preserve"> </v>
      </c>
      <c r="H408" s="31" t="str">
        <f>CONCATENATE(Замеры!AO402,Замеры!AE402,Замеры!AP402)</f>
        <v>0 0</v>
      </c>
      <c r="I408" s="29" t="str">
        <f>CONCATENATE(Замеры!AM402,Замеры!AE402,Замеры!AN402)</f>
        <v>0 0</v>
      </c>
      <c r="J408" s="31" t="str">
        <f>IF(Замеры!AD402=0," ",G408*2.55)</f>
        <v xml:space="preserve"> </v>
      </c>
      <c r="K408" s="29" t="str">
        <f>IF(Замеры!AD402=0," ",Замеры!AK402)</f>
        <v xml:space="preserve"> </v>
      </c>
      <c r="L408" s="29" t="str">
        <f>IF(Замеры!AD402=0," ",Замеры!AL402)</f>
        <v xml:space="preserve"> </v>
      </c>
      <c r="M408" s="29" t="str">
        <f>IF(Замеры!AD402=0," ",0.1)</f>
        <v xml:space="preserve"> </v>
      </c>
      <c r="N408" s="29" t="str">
        <f>IF(Замеры!AD402=0," ",Замеры!AD402)</f>
        <v xml:space="preserve"> </v>
      </c>
      <c r="O408" s="29" t="str">
        <f>Замеры!AE402</f>
        <v xml:space="preserve"> </v>
      </c>
      <c r="P408" s="29" t="str">
        <f>Замеры!AF402</f>
        <v xml:space="preserve"> </v>
      </c>
      <c r="Q408" s="29" t="str">
        <f>IF(Замеры!AD402=0," ","+")</f>
        <v xml:space="preserve"> </v>
      </c>
      <c r="R408" s="32">
        <f>Замеры!AC402</f>
        <v>0</v>
      </c>
      <c r="W408" s="33" t="e">
        <f t="shared" si="12"/>
        <v>#VALUE!</v>
      </c>
      <c r="X408" s="31" t="s">
        <v>72</v>
      </c>
      <c r="Y408" s="33" t="e">
        <f t="shared" si="13"/>
        <v>#VALUE!</v>
      </c>
      <c r="Z408" s="32"/>
    </row>
    <row r="409" spans="1:26" x14ac:dyDescent="0.3">
      <c r="A409" s="35">
        <f>IF(Замеры!B403=0, " ", Замеры!B403)</f>
        <v>400</v>
      </c>
      <c r="B409" s="37" t="str">
        <f>CONCATENATE(Замеры!D403,Замеры!F403)</f>
        <v>Группа от QF</v>
      </c>
      <c r="C409" s="35" t="str">
        <f>IF(Замеры!J403=0," ", Замеры!J403)</f>
        <v xml:space="preserve"> </v>
      </c>
      <c r="D409" s="29" t="str">
        <f>IF(Замеры!AD403=0, " ", Замеры!AB403)</f>
        <v xml:space="preserve"> </v>
      </c>
      <c r="E409" s="29" t="str">
        <f>CONCATENATE(Замеры!T403,Замеры!W403,Замеры!V403)</f>
        <v xml:space="preserve"> </v>
      </c>
      <c r="F409" s="30" t="str">
        <f>IF(Замеры!AD403=0," ","---")</f>
        <v xml:space="preserve"> </v>
      </c>
      <c r="G409" s="31" t="str">
        <f>IF(Замеры!AD403=0," ",Замеры!L403)</f>
        <v xml:space="preserve"> </v>
      </c>
      <c r="H409" s="31" t="str">
        <f>CONCATENATE(Замеры!AO403,Замеры!AE403,Замеры!AP403)</f>
        <v>0 0</v>
      </c>
      <c r="I409" s="29" t="str">
        <f>CONCATENATE(Замеры!AM403,Замеры!AE403,Замеры!AN403)</f>
        <v>0 0</v>
      </c>
      <c r="J409" s="31" t="str">
        <f>IF(Замеры!AD403=0," ",G409*2.55)</f>
        <v xml:space="preserve"> </v>
      </c>
      <c r="K409" s="29" t="str">
        <f>IF(Замеры!AD403=0," ",Замеры!AK403)</f>
        <v xml:space="preserve"> </v>
      </c>
      <c r="L409" s="29" t="str">
        <f>IF(Замеры!AD403=0," ",Замеры!AL403)</f>
        <v xml:space="preserve"> </v>
      </c>
      <c r="M409" s="29" t="str">
        <f>IF(Замеры!AD403=0," ",0.1)</f>
        <v xml:space="preserve"> </v>
      </c>
      <c r="N409" s="29" t="str">
        <f>IF(Замеры!AD403=0," ",Замеры!AD403)</f>
        <v xml:space="preserve"> </v>
      </c>
      <c r="O409" s="29" t="str">
        <f>Замеры!AE403</f>
        <v xml:space="preserve"> </v>
      </c>
      <c r="P409" s="29" t="str">
        <f>Замеры!AF403</f>
        <v xml:space="preserve"> </v>
      </c>
      <c r="Q409" s="29" t="str">
        <f>IF(Замеры!AD403=0," ","+")</f>
        <v xml:space="preserve"> </v>
      </c>
      <c r="R409" s="32">
        <f>Замеры!AC403</f>
        <v>0</v>
      </c>
      <c r="W409" s="33" t="e">
        <f t="shared" si="12"/>
        <v>#VALUE!</v>
      </c>
      <c r="X409" s="31" t="s">
        <v>72</v>
      </c>
      <c r="Y409" s="33" t="e">
        <f t="shared" si="13"/>
        <v>#VALUE!</v>
      </c>
      <c r="Z409" s="32"/>
    </row>
    <row r="410" spans="1:26" x14ac:dyDescent="0.3">
      <c r="A410" s="35">
        <f>IF(Замеры!B404=0, " ", Замеры!B404)</f>
        <v>401</v>
      </c>
      <c r="B410" s="37" t="str">
        <f>CONCATENATE(Замеры!D404,Замеры!F404)</f>
        <v>Группа от QF</v>
      </c>
      <c r="C410" s="35" t="str">
        <f>IF(Замеры!J404=0," ", Замеры!J404)</f>
        <v xml:space="preserve"> </v>
      </c>
      <c r="D410" s="29" t="str">
        <f>IF(Замеры!AD404=0, " ", Замеры!AB404)</f>
        <v xml:space="preserve"> </v>
      </c>
      <c r="E410" s="29" t="str">
        <f>CONCATENATE(Замеры!T404,Замеры!W404,Замеры!V404)</f>
        <v xml:space="preserve"> </v>
      </c>
      <c r="F410" s="30" t="str">
        <f>IF(Замеры!AD404=0," ","---")</f>
        <v xml:space="preserve"> </v>
      </c>
      <c r="G410" s="31" t="str">
        <f>IF(Замеры!AD404=0," ",Замеры!L404)</f>
        <v xml:space="preserve"> </v>
      </c>
      <c r="H410" s="31" t="str">
        <f>CONCATENATE(Замеры!AO404,Замеры!AE404,Замеры!AP404)</f>
        <v>0 0</v>
      </c>
      <c r="I410" s="29" t="str">
        <f>CONCATENATE(Замеры!AM404,Замеры!AE404,Замеры!AN404)</f>
        <v>0 0</v>
      </c>
      <c r="J410" s="31" t="str">
        <f>IF(Замеры!AD404=0," ",G410*2.55)</f>
        <v xml:space="preserve"> </v>
      </c>
      <c r="K410" s="29" t="str">
        <f>IF(Замеры!AD404=0," ",Замеры!AK404)</f>
        <v xml:space="preserve"> </v>
      </c>
      <c r="L410" s="29" t="str">
        <f>IF(Замеры!AD404=0," ",Замеры!AL404)</f>
        <v xml:space="preserve"> </v>
      </c>
      <c r="M410" s="29" t="str">
        <f>IF(Замеры!AD404=0," ",0.1)</f>
        <v xml:space="preserve"> </v>
      </c>
      <c r="N410" s="29" t="str">
        <f>IF(Замеры!AD404=0," ",Замеры!AD404)</f>
        <v xml:space="preserve"> </v>
      </c>
      <c r="O410" s="29" t="str">
        <f>Замеры!AE404</f>
        <v xml:space="preserve"> </v>
      </c>
      <c r="P410" s="29" t="str">
        <f>Замеры!AF404</f>
        <v xml:space="preserve"> </v>
      </c>
      <c r="Q410" s="29" t="str">
        <f>IF(Замеры!AD404=0," ","+")</f>
        <v xml:space="preserve"> </v>
      </c>
      <c r="R410" s="32">
        <f>Замеры!AC404</f>
        <v>0</v>
      </c>
      <c r="W410" s="33" t="e">
        <f t="shared" si="12"/>
        <v>#VALUE!</v>
      </c>
      <c r="X410" s="31" t="s">
        <v>72</v>
      </c>
      <c r="Y410" s="33" t="e">
        <f t="shared" si="13"/>
        <v>#VALUE!</v>
      </c>
      <c r="Z410" s="32"/>
    </row>
    <row r="411" spans="1:26" x14ac:dyDescent="0.3">
      <c r="A411" s="35">
        <f>IF(Замеры!B405=0, " ", Замеры!B405)</f>
        <v>402</v>
      </c>
      <c r="B411" s="37" t="str">
        <f>CONCATENATE(Замеры!D405,Замеры!F405)</f>
        <v>Группа от QF</v>
      </c>
      <c r="C411" s="35" t="str">
        <f>IF(Замеры!J405=0," ", Замеры!J405)</f>
        <v xml:space="preserve"> </v>
      </c>
      <c r="D411" s="29" t="str">
        <f>IF(Замеры!AD405=0, " ", Замеры!AB405)</f>
        <v xml:space="preserve"> </v>
      </c>
      <c r="E411" s="29" t="str">
        <f>CONCATENATE(Замеры!T405,Замеры!W405,Замеры!V405)</f>
        <v xml:space="preserve"> </v>
      </c>
      <c r="F411" s="30" t="str">
        <f>IF(Замеры!AD405=0," ","---")</f>
        <v xml:space="preserve"> </v>
      </c>
      <c r="G411" s="31" t="str">
        <f>IF(Замеры!AD405=0," ",Замеры!L405)</f>
        <v xml:space="preserve"> </v>
      </c>
      <c r="H411" s="31" t="str">
        <f>CONCATENATE(Замеры!AO405,Замеры!AE405,Замеры!AP405)</f>
        <v>0 0</v>
      </c>
      <c r="I411" s="29" t="str">
        <f>CONCATENATE(Замеры!AM405,Замеры!AE405,Замеры!AN405)</f>
        <v>0 0</v>
      </c>
      <c r="J411" s="31" t="str">
        <f>IF(Замеры!AD405=0," ",G411*2.55)</f>
        <v xml:space="preserve"> </v>
      </c>
      <c r="K411" s="29" t="str">
        <f>IF(Замеры!AD405=0," ",Замеры!AK405)</f>
        <v xml:space="preserve"> </v>
      </c>
      <c r="L411" s="29" t="str">
        <f>IF(Замеры!AD405=0," ",Замеры!AL405)</f>
        <v xml:space="preserve"> </v>
      </c>
      <c r="M411" s="29" t="str">
        <f>IF(Замеры!AD405=0," ",0.1)</f>
        <v xml:space="preserve"> </v>
      </c>
      <c r="N411" s="29" t="str">
        <f>IF(Замеры!AD405=0," ",Замеры!AD405)</f>
        <v xml:space="preserve"> </v>
      </c>
      <c r="O411" s="29" t="str">
        <f>Замеры!AE405</f>
        <v xml:space="preserve"> </v>
      </c>
      <c r="P411" s="29" t="str">
        <f>Замеры!AF405</f>
        <v xml:space="preserve"> </v>
      </c>
      <c r="Q411" s="29" t="str">
        <f>IF(Замеры!AD405=0," ","+")</f>
        <v xml:space="preserve"> </v>
      </c>
      <c r="R411" s="32">
        <f>Замеры!AC405</f>
        <v>0</v>
      </c>
      <c r="W411" s="33" t="e">
        <f t="shared" si="12"/>
        <v>#VALUE!</v>
      </c>
      <c r="X411" s="31" t="s">
        <v>72</v>
      </c>
      <c r="Y411" s="33" t="e">
        <f t="shared" si="13"/>
        <v>#VALUE!</v>
      </c>
      <c r="Z411" s="32"/>
    </row>
    <row r="412" spans="1:26" x14ac:dyDescent="0.3">
      <c r="A412" s="35">
        <f>IF(Замеры!B406=0, " ", Замеры!B406)</f>
        <v>403</v>
      </c>
      <c r="B412" s="37" t="str">
        <f>CONCATENATE(Замеры!D406,Замеры!F406)</f>
        <v>Группа от QF</v>
      </c>
      <c r="C412" s="35" t="str">
        <f>IF(Замеры!J406=0," ", Замеры!J406)</f>
        <v xml:space="preserve"> </v>
      </c>
      <c r="D412" s="29" t="str">
        <f>IF(Замеры!AD406=0, " ", Замеры!AB406)</f>
        <v xml:space="preserve"> </v>
      </c>
      <c r="E412" s="29" t="str">
        <f>CONCATENATE(Замеры!T406,Замеры!W406,Замеры!V406)</f>
        <v xml:space="preserve"> </v>
      </c>
      <c r="F412" s="30" t="str">
        <f>IF(Замеры!AD406=0," ","---")</f>
        <v xml:space="preserve"> </v>
      </c>
      <c r="G412" s="31" t="str">
        <f>IF(Замеры!AD406=0," ",Замеры!L406)</f>
        <v xml:space="preserve"> </v>
      </c>
      <c r="H412" s="31" t="str">
        <f>CONCATENATE(Замеры!AO406,Замеры!AE406,Замеры!AP406)</f>
        <v>0 0</v>
      </c>
      <c r="I412" s="29" t="str">
        <f>CONCATENATE(Замеры!AM406,Замеры!AE406,Замеры!AN406)</f>
        <v>0 0</v>
      </c>
      <c r="J412" s="31" t="str">
        <f>IF(Замеры!AD406=0," ",G412*2.55)</f>
        <v xml:space="preserve"> </v>
      </c>
      <c r="K412" s="29" t="str">
        <f>IF(Замеры!AD406=0," ",Замеры!AK406)</f>
        <v xml:space="preserve"> </v>
      </c>
      <c r="L412" s="29" t="str">
        <f>IF(Замеры!AD406=0," ",Замеры!AL406)</f>
        <v xml:space="preserve"> </v>
      </c>
      <c r="M412" s="29" t="str">
        <f>IF(Замеры!AD406=0," ",0.1)</f>
        <v xml:space="preserve"> </v>
      </c>
      <c r="N412" s="29" t="str">
        <f>IF(Замеры!AD406=0," ",Замеры!AD406)</f>
        <v xml:space="preserve"> </v>
      </c>
      <c r="O412" s="29" t="str">
        <f>Замеры!AE406</f>
        <v xml:space="preserve"> </v>
      </c>
      <c r="P412" s="29" t="str">
        <f>Замеры!AF406</f>
        <v xml:space="preserve"> </v>
      </c>
      <c r="Q412" s="29" t="str">
        <f>IF(Замеры!AD406=0," ","+")</f>
        <v xml:space="preserve"> </v>
      </c>
      <c r="R412" s="32">
        <f>Замеры!AC406</f>
        <v>0</v>
      </c>
      <c r="W412" s="33" t="e">
        <f t="shared" si="12"/>
        <v>#VALUE!</v>
      </c>
      <c r="X412" s="31" t="s">
        <v>72</v>
      </c>
      <c r="Y412" s="33" t="e">
        <f t="shared" si="13"/>
        <v>#VALUE!</v>
      </c>
      <c r="Z412" s="32"/>
    </row>
    <row r="413" spans="1:26" x14ac:dyDescent="0.3">
      <c r="A413" s="35">
        <f>IF(Замеры!B407=0, " ", Замеры!B407)</f>
        <v>404</v>
      </c>
      <c r="B413" s="37" t="str">
        <f>CONCATENATE(Замеры!D407,Замеры!F407)</f>
        <v>Группа от QF</v>
      </c>
      <c r="C413" s="35" t="str">
        <f>IF(Замеры!J407=0," ", Замеры!J407)</f>
        <v xml:space="preserve"> </v>
      </c>
      <c r="D413" s="29" t="str">
        <f>IF(Замеры!AD407=0, " ", Замеры!AB407)</f>
        <v xml:space="preserve"> </v>
      </c>
      <c r="E413" s="29" t="str">
        <f>CONCATENATE(Замеры!T407,Замеры!W407,Замеры!V407)</f>
        <v xml:space="preserve"> </v>
      </c>
      <c r="F413" s="30" t="str">
        <f>IF(Замеры!AD407=0," ","---")</f>
        <v xml:space="preserve"> </v>
      </c>
      <c r="G413" s="31" t="str">
        <f>IF(Замеры!AD407=0," ",Замеры!L407)</f>
        <v xml:space="preserve"> </v>
      </c>
      <c r="H413" s="31" t="str">
        <f>CONCATENATE(Замеры!AO407,Замеры!AE407,Замеры!AP407)</f>
        <v>0 0</v>
      </c>
      <c r="I413" s="29" t="str">
        <f>CONCATENATE(Замеры!AM407,Замеры!AE407,Замеры!AN407)</f>
        <v>0 0</v>
      </c>
      <c r="J413" s="31" t="str">
        <f>IF(Замеры!AD407=0," ",G413*2.55)</f>
        <v xml:space="preserve"> </v>
      </c>
      <c r="K413" s="29" t="str">
        <f>IF(Замеры!AD407=0," ",Замеры!AK407)</f>
        <v xml:space="preserve"> </v>
      </c>
      <c r="L413" s="29" t="str">
        <f>IF(Замеры!AD407=0," ",Замеры!AL407)</f>
        <v xml:space="preserve"> </v>
      </c>
      <c r="M413" s="29" t="str">
        <f>IF(Замеры!AD407=0," ",0.1)</f>
        <v xml:space="preserve"> </v>
      </c>
      <c r="N413" s="29" t="str">
        <f>IF(Замеры!AD407=0," ",Замеры!AD407)</f>
        <v xml:space="preserve"> </v>
      </c>
      <c r="O413" s="29" t="str">
        <f>Замеры!AE407</f>
        <v xml:space="preserve"> </v>
      </c>
      <c r="P413" s="29" t="str">
        <f>Замеры!AF407</f>
        <v xml:space="preserve"> </v>
      </c>
      <c r="Q413" s="29" t="str">
        <f>IF(Замеры!AD407=0," ","+")</f>
        <v xml:space="preserve"> </v>
      </c>
      <c r="R413" s="32">
        <f>Замеры!AC407</f>
        <v>0</v>
      </c>
      <c r="W413" s="33" t="e">
        <f t="shared" si="12"/>
        <v>#VALUE!</v>
      </c>
      <c r="X413" s="31" t="s">
        <v>72</v>
      </c>
      <c r="Y413" s="33" t="e">
        <f t="shared" si="13"/>
        <v>#VALUE!</v>
      </c>
      <c r="Z413" s="32"/>
    </row>
    <row r="414" spans="1:26" x14ac:dyDescent="0.3">
      <c r="A414" s="35">
        <f>IF(Замеры!B408=0, " ", Замеры!B408)</f>
        <v>405</v>
      </c>
      <c r="B414" s="37" t="str">
        <f>CONCATENATE(Замеры!D408,Замеры!F408)</f>
        <v>Группа от QF</v>
      </c>
      <c r="C414" s="35" t="str">
        <f>IF(Замеры!J408=0," ", Замеры!J408)</f>
        <v xml:space="preserve"> </v>
      </c>
      <c r="D414" s="29" t="str">
        <f>IF(Замеры!AD408=0, " ", Замеры!AB408)</f>
        <v xml:space="preserve"> </v>
      </c>
      <c r="E414" s="29" t="str">
        <f>CONCATENATE(Замеры!T408,Замеры!W408,Замеры!V408)</f>
        <v xml:space="preserve"> </v>
      </c>
      <c r="F414" s="30" t="str">
        <f>IF(Замеры!AD408=0," ","---")</f>
        <v xml:space="preserve"> </v>
      </c>
      <c r="G414" s="31" t="str">
        <f>IF(Замеры!AD408=0," ",Замеры!L408)</f>
        <v xml:space="preserve"> </v>
      </c>
      <c r="H414" s="31" t="str">
        <f>CONCATENATE(Замеры!AO408,Замеры!AE408,Замеры!AP408)</f>
        <v>0 0</v>
      </c>
      <c r="I414" s="29" t="str">
        <f>CONCATENATE(Замеры!AM408,Замеры!AE408,Замеры!AN408)</f>
        <v>0 0</v>
      </c>
      <c r="J414" s="31" t="str">
        <f>IF(Замеры!AD408=0," ",G414*2.55)</f>
        <v xml:space="preserve"> </v>
      </c>
      <c r="K414" s="29" t="str">
        <f>IF(Замеры!AD408=0," ",Замеры!AK408)</f>
        <v xml:space="preserve"> </v>
      </c>
      <c r="L414" s="29" t="str">
        <f>IF(Замеры!AD408=0," ",Замеры!AL408)</f>
        <v xml:space="preserve"> </v>
      </c>
      <c r="M414" s="29" t="str">
        <f>IF(Замеры!AD408=0," ",0.1)</f>
        <v xml:space="preserve"> </v>
      </c>
      <c r="N414" s="29" t="str">
        <f>IF(Замеры!AD408=0," ",Замеры!AD408)</f>
        <v xml:space="preserve"> </v>
      </c>
      <c r="O414" s="29" t="str">
        <f>Замеры!AE408</f>
        <v xml:space="preserve"> </v>
      </c>
      <c r="P414" s="29" t="str">
        <f>Замеры!AF408</f>
        <v xml:space="preserve"> </v>
      </c>
      <c r="Q414" s="29" t="str">
        <f>IF(Замеры!AD408=0," ","+")</f>
        <v xml:space="preserve"> </v>
      </c>
      <c r="R414" s="32">
        <f>Замеры!AC408</f>
        <v>0</v>
      </c>
      <c r="W414" s="33" t="e">
        <f t="shared" si="12"/>
        <v>#VALUE!</v>
      </c>
      <c r="X414" s="31" t="s">
        <v>72</v>
      </c>
      <c r="Y414" s="33" t="e">
        <f t="shared" si="13"/>
        <v>#VALUE!</v>
      </c>
      <c r="Z414" s="32"/>
    </row>
    <row r="415" spans="1:26" x14ac:dyDescent="0.3">
      <c r="A415" s="35">
        <f>IF(Замеры!B409=0, " ", Замеры!B409)</f>
        <v>406</v>
      </c>
      <c r="B415" s="37" t="str">
        <f>CONCATENATE(Замеры!D409,Замеры!F409)</f>
        <v>Группа от QF</v>
      </c>
      <c r="C415" s="35" t="str">
        <f>IF(Замеры!J409=0," ", Замеры!J409)</f>
        <v xml:space="preserve"> </v>
      </c>
      <c r="D415" s="29" t="str">
        <f>IF(Замеры!AD409=0, " ", Замеры!AB409)</f>
        <v xml:space="preserve"> </v>
      </c>
      <c r="E415" s="29" t="str">
        <f>CONCATENATE(Замеры!T409,Замеры!W409,Замеры!V409)</f>
        <v xml:space="preserve"> </v>
      </c>
      <c r="F415" s="30" t="str">
        <f>IF(Замеры!AD409=0," ","---")</f>
        <v xml:space="preserve"> </v>
      </c>
      <c r="G415" s="31" t="str">
        <f>IF(Замеры!AD409=0," ",Замеры!L409)</f>
        <v xml:space="preserve"> </v>
      </c>
      <c r="H415" s="31" t="str">
        <f>CONCATENATE(Замеры!AO409,Замеры!AE409,Замеры!AP409)</f>
        <v>0 0</v>
      </c>
      <c r="I415" s="29" t="str">
        <f>CONCATENATE(Замеры!AM409,Замеры!AE409,Замеры!AN409)</f>
        <v>0 0</v>
      </c>
      <c r="J415" s="31" t="str">
        <f>IF(Замеры!AD409=0," ",G415*2.55)</f>
        <v xml:space="preserve"> </v>
      </c>
      <c r="K415" s="29" t="str">
        <f>IF(Замеры!AD409=0," ",Замеры!AK409)</f>
        <v xml:space="preserve"> </v>
      </c>
      <c r="L415" s="29" t="str">
        <f>IF(Замеры!AD409=0," ",Замеры!AL409)</f>
        <v xml:space="preserve"> </v>
      </c>
      <c r="M415" s="29" t="str">
        <f>IF(Замеры!AD409=0," ",0.1)</f>
        <v xml:space="preserve"> </v>
      </c>
      <c r="N415" s="29" t="str">
        <f>IF(Замеры!AD409=0," ",Замеры!AD409)</f>
        <v xml:space="preserve"> </v>
      </c>
      <c r="O415" s="29" t="str">
        <f>Замеры!AE409</f>
        <v xml:space="preserve"> </v>
      </c>
      <c r="P415" s="29" t="str">
        <f>Замеры!AF409</f>
        <v xml:space="preserve"> </v>
      </c>
      <c r="Q415" s="29" t="str">
        <f>IF(Замеры!AD409=0," ","+")</f>
        <v xml:space="preserve"> </v>
      </c>
      <c r="R415" s="32">
        <f>Замеры!AC409</f>
        <v>0</v>
      </c>
      <c r="W415" s="33" t="e">
        <f t="shared" si="12"/>
        <v>#VALUE!</v>
      </c>
      <c r="X415" s="31" t="s">
        <v>72</v>
      </c>
      <c r="Y415" s="33" t="e">
        <f t="shared" si="13"/>
        <v>#VALUE!</v>
      </c>
      <c r="Z415" s="32"/>
    </row>
    <row r="416" spans="1:26" x14ac:dyDescent="0.3">
      <c r="A416" s="35">
        <f>IF(Замеры!B410=0, " ", Замеры!B410)</f>
        <v>407</v>
      </c>
      <c r="B416" s="37" t="str">
        <f>CONCATENATE(Замеры!D410,Замеры!F410)</f>
        <v>Группа от QF</v>
      </c>
      <c r="C416" s="35" t="str">
        <f>IF(Замеры!J410=0," ", Замеры!J410)</f>
        <v xml:space="preserve"> </v>
      </c>
      <c r="D416" s="29" t="str">
        <f>IF(Замеры!AD410=0, " ", Замеры!AB410)</f>
        <v xml:space="preserve"> </v>
      </c>
      <c r="E416" s="29" t="str">
        <f>CONCATENATE(Замеры!T410,Замеры!W410,Замеры!V410)</f>
        <v xml:space="preserve"> </v>
      </c>
      <c r="F416" s="30" t="str">
        <f>IF(Замеры!AD410=0," ","---")</f>
        <v xml:space="preserve"> </v>
      </c>
      <c r="G416" s="31" t="str">
        <f>IF(Замеры!AD410=0," ",Замеры!L410)</f>
        <v xml:space="preserve"> </v>
      </c>
      <c r="H416" s="31" t="str">
        <f>CONCATENATE(Замеры!AO410,Замеры!AE410,Замеры!AP410)</f>
        <v>0 0</v>
      </c>
      <c r="I416" s="29" t="str">
        <f>CONCATENATE(Замеры!AM410,Замеры!AE410,Замеры!AN410)</f>
        <v>0 0</v>
      </c>
      <c r="J416" s="31" t="str">
        <f>IF(Замеры!AD410=0," ",G416*2.55)</f>
        <v xml:space="preserve"> </v>
      </c>
      <c r="K416" s="29" t="str">
        <f>IF(Замеры!AD410=0," ",Замеры!AK410)</f>
        <v xml:space="preserve"> </v>
      </c>
      <c r="L416" s="29" t="str">
        <f>IF(Замеры!AD410=0," ",Замеры!AL410)</f>
        <v xml:space="preserve"> </v>
      </c>
      <c r="M416" s="29" t="str">
        <f>IF(Замеры!AD410=0," ",0.1)</f>
        <v xml:space="preserve"> </v>
      </c>
      <c r="N416" s="29" t="str">
        <f>IF(Замеры!AD410=0," ",Замеры!AD410)</f>
        <v xml:space="preserve"> </v>
      </c>
      <c r="O416" s="29" t="str">
        <f>Замеры!AE410</f>
        <v xml:space="preserve"> </v>
      </c>
      <c r="P416" s="29" t="str">
        <f>Замеры!AF410</f>
        <v xml:space="preserve"> </v>
      </c>
      <c r="Q416" s="29" t="str">
        <f>IF(Замеры!AD410=0," ","+")</f>
        <v xml:space="preserve"> </v>
      </c>
      <c r="R416" s="32">
        <f>Замеры!AC410</f>
        <v>0</v>
      </c>
      <c r="W416" s="33" t="e">
        <f t="shared" si="12"/>
        <v>#VALUE!</v>
      </c>
      <c r="X416" s="31" t="s">
        <v>72</v>
      </c>
      <c r="Y416" s="33" t="e">
        <f t="shared" si="13"/>
        <v>#VALUE!</v>
      </c>
      <c r="Z416" s="32"/>
    </row>
    <row r="417" spans="1:26" x14ac:dyDescent="0.3">
      <c r="A417" s="35">
        <f>IF(Замеры!B411=0, " ", Замеры!B411)</f>
        <v>408</v>
      </c>
      <c r="B417" s="37" t="str">
        <f>CONCATENATE(Замеры!D411,Замеры!F411)</f>
        <v>Группа от QF</v>
      </c>
      <c r="C417" s="35" t="str">
        <f>IF(Замеры!J411=0," ", Замеры!J411)</f>
        <v xml:space="preserve"> </v>
      </c>
      <c r="D417" s="29" t="str">
        <f>IF(Замеры!AD411=0, " ", Замеры!AB411)</f>
        <v xml:space="preserve"> </v>
      </c>
      <c r="E417" s="29" t="str">
        <f>CONCATENATE(Замеры!T411,Замеры!W411,Замеры!V411)</f>
        <v xml:space="preserve"> </v>
      </c>
      <c r="F417" s="30" t="str">
        <f>IF(Замеры!AD411=0," ","---")</f>
        <v xml:space="preserve"> </v>
      </c>
      <c r="G417" s="31" t="str">
        <f>IF(Замеры!AD411=0," ",Замеры!L411)</f>
        <v xml:space="preserve"> </v>
      </c>
      <c r="H417" s="31" t="str">
        <f>CONCATENATE(Замеры!AO411,Замеры!AE411,Замеры!AP411)</f>
        <v>0 0</v>
      </c>
      <c r="I417" s="29" t="str">
        <f>CONCATENATE(Замеры!AM411,Замеры!AE411,Замеры!AN411)</f>
        <v>0 0</v>
      </c>
      <c r="J417" s="31" t="str">
        <f>IF(Замеры!AD411=0," ",G417*2.55)</f>
        <v xml:space="preserve"> </v>
      </c>
      <c r="K417" s="29" t="str">
        <f>IF(Замеры!AD411=0," ",Замеры!AK411)</f>
        <v xml:space="preserve"> </v>
      </c>
      <c r="L417" s="29" t="str">
        <f>IF(Замеры!AD411=0," ",Замеры!AL411)</f>
        <v xml:space="preserve"> </v>
      </c>
      <c r="M417" s="29" t="str">
        <f>IF(Замеры!AD411=0," ",0.1)</f>
        <v xml:space="preserve"> </v>
      </c>
      <c r="N417" s="29" t="str">
        <f>IF(Замеры!AD411=0," ",Замеры!AD411)</f>
        <v xml:space="preserve"> </v>
      </c>
      <c r="O417" s="29" t="str">
        <f>Замеры!AE411</f>
        <v xml:space="preserve"> </v>
      </c>
      <c r="P417" s="29" t="str">
        <f>Замеры!AF411</f>
        <v xml:space="preserve"> </v>
      </c>
      <c r="Q417" s="29" t="str">
        <f>IF(Замеры!AD411=0," ","+")</f>
        <v xml:space="preserve"> </v>
      </c>
      <c r="R417" s="32">
        <f>Замеры!AC411</f>
        <v>0</v>
      </c>
      <c r="W417" s="33" t="e">
        <f t="shared" si="12"/>
        <v>#VALUE!</v>
      </c>
      <c r="X417" s="31" t="s">
        <v>72</v>
      </c>
      <c r="Y417" s="33" t="e">
        <f t="shared" si="13"/>
        <v>#VALUE!</v>
      </c>
      <c r="Z417" s="32"/>
    </row>
    <row r="418" spans="1:26" x14ac:dyDescent="0.3">
      <c r="A418" s="35">
        <f>IF(Замеры!B412=0, " ", Замеры!B412)</f>
        <v>409</v>
      </c>
      <c r="B418" s="37" t="str">
        <f>CONCATENATE(Замеры!D412,Замеры!F412)</f>
        <v>Группа от QF</v>
      </c>
      <c r="C418" s="35" t="str">
        <f>IF(Замеры!J412=0," ", Замеры!J412)</f>
        <v xml:space="preserve"> </v>
      </c>
      <c r="D418" s="29" t="str">
        <f>IF(Замеры!AD412=0, " ", Замеры!AB412)</f>
        <v xml:space="preserve"> </v>
      </c>
      <c r="E418" s="29" t="str">
        <f>CONCATENATE(Замеры!T412,Замеры!W412,Замеры!V412)</f>
        <v xml:space="preserve"> </v>
      </c>
      <c r="F418" s="30" t="str">
        <f>IF(Замеры!AD412=0," ","---")</f>
        <v xml:space="preserve"> </v>
      </c>
      <c r="G418" s="31" t="str">
        <f>IF(Замеры!AD412=0," ",Замеры!L412)</f>
        <v xml:space="preserve"> </v>
      </c>
      <c r="H418" s="31" t="str">
        <f>CONCATENATE(Замеры!AO412,Замеры!AE412,Замеры!AP412)</f>
        <v>0 0</v>
      </c>
      <c r="I418" s="29" t="str">
        <f>CONCATENATE(Замеры!AM412,Замеры!AE412,Замеры!AN412)</f>
        <v>0 0</v>
      </c>
      <c r="J418" s="31" t="str">
        <f>IF(Замеры!AD412=0," ",G418*2.55)</f>
        <v xml:space="preserve"> </v>
      </c>
      <c r="K418" s="29" t="str">
        <f>IF(Замеры!AD412=0," ",Замеры!AK412)</f>
        <v xml:space="preserve"> </v>
      </c>
      <c r="L418" s="29" t="str">
        <f>IF(Замеры!AD412=0," ",Замеры!AL412)</f>
        <v xml:space="preserve"> </v>
      </c>
      <c r="M418" s="29" t="str">
        <f>IF(Замеры!AD412=0," ",0.1)</f>
        <v xml:space="preserve"> </v>
      </c>
      <c r="N418" s="29" t="str">
        <f>IF(Замеры!AD412=0," ",Замеры!AD412)</f>
        <v xml:space="preserve"> </v>
      </c>
      <c r="O418" s="29" t="str">
        <f>Замеры!AE412</f>
        <v xml:space="preserve"> </v>
      </c>
      <c r="P418" s="29" t="str">
        <f>Замеры!AF412</f>
        <v xml:space="preserve"> </v>
      </c>
      <c r="Q418" s="29" t="str">
        <f>IF(Замеры!AD412=0," ","+")</f>
        <v xml:space="preserve"> </v>
      </c>
      <c r="R418" s="32">
        <f>Замеры!AC412</f>
        <v>0</v>
      </c>
      <c r="W418" s="33" t="e">
        <f t="shared" si="12"/>
        <v>#VALUE!</v>
      </c>
      <c r="X418" s="31" t="s">
        <v>72</v>
      </c>
      <c r="Y418" s="33" t="e">
        <f t="shared" si="13"/>
        <v>#VALUE!</v>
      </c>
      <c r="Z418" s="32"/>
    </row>
    <row r="419" spans="1:26" x14ac:dyDescent="0.3">
      <c r="A419" s="35">
        <f>IF(Замеры!B413=0, " ", Замеры!B413)</f>
        <v>410</v>
      </c>
      <c r="B419" s="37" t="str">
        <f>CONCATENATE(Замеры!D413,Замеры!F413)</f>
        <v>Группа от QF</v>
      </c>
      <c r="C419" s="35" t="str">
        <f>IF(Замеры!J413=0," ", Замеры!J413)</f>
        <v xml:space="preserve"> </v>
      </c>
      <c r="D419" s="29" t="str">
        <f>IF(Замеры!AD413=0, " ", Замеры!AB413)</f>
        <v xml:space="preserve"> </v>
      </c>
      <c r="E419" s="29" t="str">
        <f>CONCATENATE(Замеры!T413,Замеры!W413,Замеры!V413)</f>
        <v xml:space="preserve"> </v>
      </c>
      <c r="F419" s="30" t="str">
        <f>IF(Замеры!AD413=0," ","---")</f>
        <v xml:space="preserve"> </v>
      </c>
      <c r="G419" s="31" t="str">
        <f>IF(Замеры!AD413=0," ",Замеры!L413)</f>
        <v xml:space="preserve"> </v>
      </c>
      <c r="H419" s="31" t="str">
        <f>CONCATENATE(Замеры!AO413,Замеры!AE413,Замеры!AP413)</f>
        <v>0 0</v>
      </c>
      <c r="I419" s="29" t="str">
        <f>CONCATENATE(Замеры!AM413,Замеры!AE413,Замеры!AN413)</f>
        <v>0 0</v>
      </c>
      <c r="J419" s="31" t="str">
        <f>IF(Замеры!AD413=0," ",G419*2.55)</f>
        <v xml:space="preserve"> </v>
      </c>
      <c r="K419" s="29" t="str">
        <f>IF(Замеры!AD413=0," ",Замеры!AK413)</f>
        <v xml:space="preserve"> </v>
      </c>
      <c r="L419" s="29" t="str">
        <f>IF(Замеры!AD413=0," ",Замеры!AL413)</f>
        <v xml:space="preserve"> </v>
      </c>
      <c r="M419" s="29" t="str">
        <f>IF(Замеры!AD413=0," ",0.1)</f>
        <v xml:space="preserve"> </v>
      </c>
      <c r="N419" s="29" t="str">
        <f>IF(Замеры!AD413=0," ",Замеры!AD413)</f>
        <v xml:space="preserve"> </v>
      </c>
      <c r="O419" s="29" t="str">
        <f>Замеры!AE413</f>
        <v xml:space="preserve"> </v>
      </c>
      <c r="P419" s="29" t="str">
        <f>Замеры!AF413</f>
        <v xml:space="preserve"> </v>
      </c>
      <c r="Q419" s="29" t="str">
        <f>IF(Замеры!AD413=0," ","+")</f>
        <v xml:space="preserve"> </v>
      </c>
      <c r="R419" s="32">
        <f>Замеры!AC413</f>
        <v>0</v>
      </c>
      <c r="W419" s="33" t="e">
        <f t="shared" si="12"/>
        <v>#VALUE!</v>
      </c>
      <c r="X419" s="31" t="s">
        <v>72</v>
      </c>
      <c r="Y419" s="33" t="e">
        <f t="shared" si="13"/>
        <v>#VALUE!</v>
      </c>
      <c r="Z419" s="32"/>
    </row>
    <row r="420" spans="1:26" x14ac:dyDescent="0.3">
      <c r="A420" s="35">
        <f>IF(Замеры!B414=0, " ", Замеры!B414)</f>
        <v>411</v>
      </c>
      <c r="B420" s="37" t="str">
        <f>CONCATENATE(Замеры!D414,Замеры!F414)</f>
        <v>Группа от QF</v>
      </c>
      <c r="C420" s="35" t="str">
        <f>IF(Замеры!J414=0," ", Замеры!J414)</f>
        <v xml:space="preserve"> </v>
      </c>
      <c r="D420" s="29" t="str">
        <f>IF(Замеры!AD414=0, " ", Замеры!AB414)</f>
        <v xml:space="preserve"> </v>
      </c>
      <c r="E420" s="29" t="str">
        <f>CONCATENATE(Замеры!T414,Замеры!W414,Замеры!V414)</f>
        <v xml:space="preserve"> </v>
      </c>
      <c r="F420" s="30" t="str">
        <f>IF(Замеры!AD414=0," ","---")</f>
        <v xml:space="preserve"> </v>
      </c>
      <c r="G420" s="31" t="str">
        <f>IF(Замеры!AD414=0," ",Замеры!L414)</f>
        <v xml:space="preserve"> </v>
      </c>
      <c r="H420" s="31" t="str">
        <f>CONCATENATE(Замеры!AO414,Замеры!AE414,Замеры!AP414)</f>
        <v>0 0</v>
      </c>
      <c r="I420" s="29" t="str">
        <f>CONCATENATE(Замеры!AM414,Замеры!AE414,Замеры!AN414)</f>
        <v>0 0</v>
      </c>
      <c r="J420" s="31" t="str">
        <f>IF(Замеры!AD414=0," ",G420*2.55)</f>
        <v xml:space="preserve"> </v>
      </c>
      <c r="K420" s="29" t="str">
        <f>IF(Замеры!AD414=0," ",Замеры!AK414)</f>
        <v xml:space="preserve"> </v>
      </c>
      <c r="L420" s="29" t="str">
        <f>IF(Замеры!AD414=0," ",Замеры!AL414)</f>
        <v xml:space="preserve"> </v>
      </c>
      <c r="M420" s="29" t="str">
        <f>IF(Замеры!AD414=0," ",0.1)</f>
        <v xml:space="preserve"> </v>
      </c>
      <c r="N420" s="29" t="str">
        <f>IF(Замеры!AD414=0," ",Замеры!AD414)</f>
        <v xml:space="preserve"> </v>
      </c>
      <c r="O420" s="29" t="str">
        <f>Замеры!AE414</f>
        <v xml:space="preserve"> </v>
      </c>
      <c r="P420" s="29" t="str">
        <f>Замеры!AF414</f>
        <v xml:space="preserve"> </v>
      </c>
      <c r="Q420" s="29" t="str">
        <f>IF(Замеры!AD414=0," ","+")</f>
        <v xml:space="preserve"> </v>
      </c>
      <c r="R420" s="32">
        <f>Замеры!AC414</f>
        <v>0</v>
      </c>
      <c r="W420" s="33" t="e">
        <f t="shared" si="12"/>
        <v>#VALUE!</v>
      </c>
      <c r="X420" s="31" t="s">
        <v>72</v>
      </c>
      <c r="Y420" s="33" t="e">
        <f t="shared" si="13"/>
        <v>#VALUE!</v>
      </c>
      <c r="Z420" s="32"/>
    </row>
    <row r="421" spans="1:26" x14ac:dyDescent="0.3">
      <c r="A421" s="35">
        <f>IF(Замеры!B415=0, " ", Замеры!B415)</f>
        <v>412</v>
      </c>
      <c r="B421" s="37" t="str">
        <f>CONCATENATE(Замеры!D415,Замеры!F415)</f>
        <v>Группа от QF</v>
      </c>
      <c r="C421" s="35" t="str">
        <f>IF(Замеры!J415=0," ", Замеры!J415)</f>
        <v xml:space="preserve"> </v>
      </c>
      <c r="D421" s="29" t="str">
        <f>IF(Замеры!AD415=0, " ", Замеры!AB415)</f>
        <v xml:space="preserve"> </v>
      </c>
      <c r="E421" s="29" t="str">
        <f>CONCATENATE(Замеры!T415,Замеры!W415,Замеры!V415)</f>
        <v xml:space="preserve"> </v>
      </c>
      <c r="F421" s="30" t="str">
        <f>IF(Замеры!AD415=0," ","---")</f>
        <v xml:space="preserve"> </v>
      </c>
      <c r="G421" s="31" t="str">
        <f>IF(Замеры!AD415=0," ",Замеры!L415)</f>
        <v xml:space="preserve"> </v>
      </c>
      <c r="H421" s="31" t="str">
        <f>CONCATENATE(Замеры!AO415,Замеры!AE415,Замеры!AP415)</f>
        <v>0 0</v>
      </c>
      <c r="I421" s="29" t="str">
        <f>CONCATENATE(Замеры!AM415,Замеры!AE415,Замеры!AN415)</f>
        <v>0 0</v>
      </c>
      <c r="J421" s="31" t="str">
        <f>IF(Замеры!AD415=0," ",G421*2.55)</f>
        <v xml:space="preserve"> </v>
      </c>
      <c r="K421" s="29" t="str">
        <f>IF(Замеры!AD415=0," ",Замеры!AK415)</f>
        <v xml:space="preserve"> </v>
      </c>
      <c r="L421" s="29" t="str">
        <f>IF(Замеры!AD415=0," ",Замеры!AL415)</f>
        <v xml:space="preserve"> </v>
      </c>
      <c r="M421" s="29" t="str">
        <f>IF(Замеры!AD415=0," ",0.1)</f>
        <v xml:space="preserve"> </v>
      </c>
      <c r="N421" s="29" t="str">
        <f>IF(Замеры!AD415=0," ",Замеры!AD415)</f>
        <v xml:space="preserve"> </v>
      </c>
      <c r="O421" s="29" t="str">
        <f>Замеры!AE415</f>
        <v xml:space="preserve"> </v>
      </c>
      <c r="P421" s="29" t="str">
        <f>Замеры!AF415</f>
        <v xml:space="preserve"> </v>
      </c>
      <c r="Q421" s="29" t="str">
        <f>IF(Замеры!AD415=0," ","+")</f>
        <v xml:space="preserve"> </v>
      </c>
      <c r="R421" s="32">
        <f>Замеры!AC415</f>
        <v>0</v>
      </c>
      <c r="W421" s="33" t="e">
        <f t="shared" si="12"/>
        <v>#VALUE!</v>
      </c>
      <c r="X421" s="31" t="s">
        <v>72</v>
      </c>
      <c r="Y421" s="33" t="e">
        <f t="shared" si="13"/>
        <v>#VALUE!</v>
      </c>
      <c r="Z421" s="32"/>
    </row>
    <row r="422" spans="1:26" x14ac:dyDescent="0.3">
      <c r="A422" s="35">
        <f>IF(Замеры!B416=0, " ", Замеры!B416)</f>
        <v>413</v>
      </c>
      <c r="B422" s="37" t="str">
        <f>CONCATENATE(Замеры!D416,Замеры!F416)</f>
        <v>Группа от QF</v>
      </c>
      <c r="C422" s="35" t="str">
        <f>IF(Замеры!J416=0," ", Замеры!J416)</f>
        <v xml:space="preserve"> </v>
      </c>
      <c r="D422" s="29" t="str">
        <f>IF(Замеры!AD416=0, " ", Замеры!AB416)</f>
        <v xml:space="preserve"> </v>
      </c>
      <c r="E422" s="29" t="str">
        <f>CONCATENATE(Замеры!T416,Замеры!W416,Замеры!V416)</f>
        <v xml:space="preserve"> </v>
      </c>
      <c r="F422" s="30" t="str">
        <f>IF(Замеры!AD416=0," ","---")</f>
        <v xml:space="preserve"> </v>
      </c>
      <c r="G422" s="31" t="str">
        <f>IF(Замеры!AD416=0," ",Замеры!L416)</f>
        <v xml:space="preserve"> </v>
      </c>
      <c r="H422" s="31" t="str">
        <f>CONCATENATE(Замеры!AO416,Замеры!AE416,Замеры!AP416)</f>
        <v>0 0</v>
      </c>
      <c r="I422" s="29" t="str">
        <f>CONCATENATE(Замеры!AM416,Замеры!AE416,Замеры!AN416)</f>
        <v>0 0</v>
      </c>
      <c r="J422" s="31" t="str">
        <f>IF(Замеры!AD416=0," ",G422*2.55)</f>
        <v xml:space="preserve"> </v>
      </c>
      <c r="K422" s="29" t="str">
        <f>IF(Замеры!AD416=0," ",Замеры!AK416)</f>
        <v xml:space="preserve"> </v>
      </c>
      <c r="L422" s="29" t="str">
        <f>IF(Замеры!AD416=0," ",Замеры!AL416)</f>
        <v xml:space="preserve"> </v>
      </c>
      <c r="M422" s="29" t="str">
        <f>IF(Замеры!AD416=0," ",0.1)</f>
        <v xml:space="preserve"> </v>
      </c>
      <c r="N422" s="29" t="str">
        <f>IF(Замеры!AD416=0," ",Замеры!AD416)</f>
        <v xml:space="preserve"> </v>
      </c>
      <c r="O422" s="29" t="str">
        <f>Замеры!AE416</f>
        <v xml:space="preserve"> </v>
      </c>
      <c r="P422" s="29" t="str">
        <f>Замеры!AF416</f>
        <v xml:space="preserve"> </v>
      </c>
      <c r="Q422" s="29" t="str">
        <f>IF(Замеры!AD416=0," ","+")</f>
        <v xml:space="preserve"> </v>
      </c>
      <c r="R422" s="32">
        <f>Замеры!AC416</f>
        <v>0</v>
      </c>
      <c r="W422" s="33" t="e">
        <f t="shared" si="12"/>
        <v>#VALUE!</v>
      </c>
      <c r="X422" s="31" t="s">
        <v>72</v>
      </c>
      <c r="Y422" s="33" t="e">
        <f t="shared" si="13"/>
        <v>#VALUE!</v>
      </c>
      <c r="Z422" s="32"/>
    </row>
    <row r="423" spans="1:26" x14ac:dyDescent="0.3">
      <c r="A423" s="35">
        <f>IF(Замеры!B417=0, " ", Замеры!B417)</f>
        <v>414</v>
      </c>
      <c r="B423" s="37" t="str">
        <f>CONCATENATE(Замеры!D417,Замеры!F417)</f>
        <v>Группа от QF</v>
      </c>
      <c r="C423" s="35" t="str">
        <f>IF(Замеры!J417=0," ", Замеры!J417)</f>
        <v xml:space="preserve"> </v>
      </c>
      <c r="D423" s="29" t="str">
        <f>IF(Замеры!AD417=0, " ", Замеры!AB417)</f>
        <v xml:space="preserve"> </v>
      </c>
      <c r="E423" s="29" t="str">
        <f>CONCATENATE(Замеры!T417,Замеры!W417,Замеры!V417)</f>
        <v xml:space="preserve"> </v>
      </c>
      <c r="F423" s="30" t="str">
        <f>IF(Замеры!AD417=0," ","---")</f>
        <v xml:space="preserve"> </v>
      </c>
      <c r="G423" s="31" t="str">
        <f>IF(Замеры!AD417=0," ",Замеры!L417)</f>
        <v xml:space="preserve"> </v>
      </c>
      <c r="H423" s="31" t="str">
        <f>CONCATENATE(Замеры!AO417,Замеры!AE417,Замеры!AP417)</f>
        <v>0 0</v>
      </c>
      <c r="I423" s="29" t="str">
        <f>CONCATENATE(Замеры!AM417,Замеры!AE417,Замеры!AN417)</f>
        <v>0 0</v>
      </c>
      <c r="J423" s="31" t="str">
        <f>IF(Замеры!AD417=0," ",G423*2.55)</f>
        <v xml:space="preserve"> </v>
      </c>
      <c r="K423" s="29" t="str">
        <f>IF(Замеры!AD417=0," ",Замеры!AK417)</f>
        <v xml:space="preserve"> </v>
      </c>
      <c r="L423" s="29" t="str">
        <f>IF(Замеры!AD417=0," ",Замеры!AL417)</f>
        <v xml:space="preserve"> </v>
      </c>
      <c r="M423" s="29" t="str">
        <f>IF(Замеры!AD417=0," ",0.1)</f>
        <v xml:space="preserve"> </v>
      </c>
      <c r="N423" s="29" t="str">
        <f>IF(Замеры!AD417=0," ",Замеры!AD417)</f>
        <v xml:space="preserve"> </v>
      </c>
      <c r="O423" s="29" t="str">
        <f>Замеры!AE417</f>
        <v xml:space="preserve"> </v>
      </c>
      <c r="P423" s="29" t="str">
        <f>Замеры!AF417</f>
        <v xml:space="preserve"> </v>
      </c>
      <c r="Q423" s="29" t="str">
        <f>IF(Замеры!AD417=0," ","+")</f>
        <v xml:space="preserve"> </v>
      </c>
      <c r="R423" s="32">
        <f>Замеры!AC417</f>
        <v>0</v>
      </c>
      <c r="W423" s="33" t="e">
        <f t="shared" si="12"/>
        <v>#VALUE!</v>
      </c>
      <c r="X423" s="31" t="s">
        <v>72</v>
      </c>
      <c r="Y423" s="33" t="e">
        <f t="shared" si="13"/>
        <v>#VALUE!</v>
      </c>
      <c r="Z423" s="32"/>
    </row>
    <row r="424" spans="1:26" x14ac:dyDescent="0.3">
      <c r="A424" s="35">
        <f>IF(Замеры!B418=0, " ", Замеры!B418)</f>
        <v>415</v>
      </c>
      <c r="B424" s="37" t="str">
        <f>CONCATENATE(Замеры!D418,Замеры!F418)</f>
        <v>Группа от QF</v>
      </c>
      <c r="C424" s="35" t="str">
        <f>IF(Замеры!J418=0," ", Замеры!J418)</f>
        <v xml:space="preserve"> </v>
      </c>
      <c r="D424" s="29" t="str">
        <f>IF(Замеры!AD418=0, " ", Замеры!AB418)</f>
        <v xml:space="preserve"> </v>
      </c>
      <c r="E424" s="29" t="str">
        <f>CONCATENATE(Замеры!T418,Замеры!W418,Замеры!V418)</f>
        <v xml:space="preserve"> </v>
      </c>
      <c r="F424" s="30" t="str">
        <f>IF(Замеры!AD418=0," ","---")</f>
        <v xml:space="preserve"> </v>
      </c>
      <c r="G424" s="31" t="str">
        <f>IF(Замеры!AD418=0," ",Замеры!L418)</f>
        <v xml:space="preserve"> </v>
      </c>
      <c r="H424" s="31" t="str">
        <f>CONCATENATE(Замеры!AO418,Замеры!AE418,Замеры!AP418)</f>
        <v>0 0</v>
      </c>
      <c r="I424" s="29" t="str">
        <f>CONCATENATE(Замеры!AM418,Замеры!AE418,Замеры!AN418)</f>
        <v>0 0</v>
      </c>
      <c r="J424" s="31" t="str">
        <f>IF(Замеры!AD418=0," ",G424*2.55)</f>
        <v xml:space="preserve"> </v>
      </c>
      <c r="K424" s="29" t="str">
        <f>IF(Замеры!AD418=0," ",Замеры!AK418)</f>
        <v xml:space="preserve"> </v>
      </c>
      <c r="L424" s="29" t="str">
        <f>IF(Замеры!AD418=0," ",Замеры!AL418)</f>
        <v xml:space="preserve"> </v>
      </c>
      <c r="M424" s="29" t="str">
        <f>IF(Замеры!AD418=0," ",0.1)</f>
        <v xml:space="preserve"> </v>
      </c>
      <c r="N424" s="29" t="str">
        <f>IF(Замеры!AD418=0," ",Замеры!AD418)</f>
        <v xml:space="preserve"> </v>
      </c>
      <c r="O424" s="29" t="str">
        <f>Замеры!AE418</f>
        <v xml:space="preserve"> </v>
      </c>
      <c r="P424" s="29" t="str">
        <f>Замеры!AF418</f>
        <v xml:space="preserve"> </v>
      </c>
      <c r="Q424" s="29" t="str">
        <f>IF(Замеры!AD418=0," ","+")</f>
        <v xml:space="preserve"> </v>
      </c>
      <c r="R424" s="32">
        <f>Замеры!AC418</f>
        <v>0</v>
      </c>
      <c r="W424" s="33" t="e">
        <f t="shared" si="12"/>
        <v>#VALUE!</v>
      </c>
      <c r="X424" s="31" t="s">
        <v>72</v>
      </c>
      <c r="Y424" s="33" t="e">
        <f t="shared" si="13"/>
        <v>#VALUE!</v>
      </c>
      <c r="Z424" s="32"/>
    </row>
    <row r="425" spans="1:26" x14ac:dyDescent="0.3">
      <c r="A425" s="35">
        <f>IF(Замеры!B419=0, " ", Замеры!B419)</f>
        <v>416</v>
      </c>
      <c r="B425" s="37" t="str">
        <f>CONCATENATE(Замеры!D419,Замеры!F419)</f>
        <v>Группа от QF</v>
      </c>
      <c r="C425" s="35" t="str">
        <f>IF(Замеры!J419=0," ", Замеры!J419)</f>
        <v xml:space="preserve"> </v>
      </c>
      <c r="D425" s="29" t="str">
        <f>IF(Замеры!AD419=0, " ", Замеры!AB419)</f>
        <v xml:space="preserve"> </v>
      </c>
      <c r="E425" s="29" t="str">
        <f>CONCATENATE(Замеры!T419,Замеры!W419,Замеры!V419)</f>
        <v xml:space="preserve"> </v>
      </c>
      <c r="F425" s="30" t="str">
        <f>IF(Замеры!AD419=0," ","---")</f>
        <v xml:space="preserve"> </v>
      </c>
      <c r="G425" s="31" t="str">
        <f>IF(Замеры!AD419=0," ",Замеры!L419)</f>
        <v xml:space="preserve"> </v>
      </c>
      <c r="H425" s="31" t="str">
        <f>CONCATENATE(Замеры!AO419,Замеры!AE419,Замеры!AP419)</f>
        <v>0 0</v>
      </c>
      <c r="I425" s="29" t="str">
        <f>CONCATENATE(Замеры!AM419,Замеры!AE419,Замеры!AN419)</f>
        <v>0 0</v>
      </c>
      <c r="J425" s="31" t="str">
        <f>IF(Замеры!AD419=0," ",G425*2.55)</f>
        <v xml:space="preserve"> </v>
      </c>
      <c r="K425" s="29" t="str">
        <f>IF(Замеры!AD419=0," ",Замеры!AK419)</f>
        <v xml:space="preserve"> </v>
      </c>
      <c r="L425" s="29" t="str">
        <f>IF(Замеры!AD419=0," ",Замеры!AL419)</f>
        <v xml:space="preserve"> </v>
      </c>
      <c r="M425" s="29" t="str">
        <f>IF(Замеры!AD419=0," ",0.1)</f>
        <v xml:space="preserve"> </v>
      </c>
      <c r="N425" s="29" t="str">
        <f>IF(Замеры!AD419=0," ",Замеры!AD419)</f>
        <v xml:space="preserve"> </v>
      </c>
      <c r="O425" s="29" t="str">
        <f>Замеры!AE419</f>
        <v xml:space="preserve"> </v>
      </c>
      <c r="P425" s="29" t="str">
        <f>Замеры!AF419</f>
        <v xml:space="preserve"> </v>
      </c>
      <c r="Q425" s="29" t="str">
        <f>IF(Замеры!AD419=0," ","+")</f>
        <v xml:space="preserve"> </v>
      </c>
      <c r="R425" s="32">
        <f>Замеры!AC419</f>
        <v>0</v>
      </c>
      <c r="W425" s="33" t="e">
        <f t="shared" si="12"/>
        <v>#VALUE!</v>
      </c>
      <c r="X425" s="31" t="s">
        <v>72</v>
      </c>
      <c r="Y425" s="33" t="e">
        <f t="shared" si="13"/>
        <v>#VALUE!</v>
      </c>
      <c r="Z425" s="32"/>
    </row>
    <row r="426" spans="1:26" x14ac:dyDescent="0.3">
      <c r="A426" s="35">
        <f>IF(Замеры!B420=0, " ", Замеры!B420)</f>
        <v>417</v>
      </c>
      <c r="B426" s="37" t="str">
        <f>CONCATENATE(Замеры!D420,Замеры!F420)</f>
        <v>Группа от QF</v>
      </c>
      <c r="C426" s="35" t="str">
        <f>IF(Замеры!J420=0," ", Замеры!J420)</f>
        <v xml:space="preserve"> </v>
      </c>
      <c r="D426" s="29" t="str">
        <f>IF(Замеры!AD420=0, " ", Замеры!AB420)</f>
        <v xml:space="preserve"> </v>
      </c>
      <c r="E426" s="29" t="str">
        <f>CONCATENATE(Замеры!T420,Замеры!W420,Замеры!V420)</f>
        <v xml:space="preserve"> </v>
      </c>
      <c r="F426" s="30" t="str">
        <f>IF(Замеры!AD420=0," ","---")</f>
        <v xml:space="preserve"> </v>
      </c>
      <c r="G426" s="31" t="str">
        <f>IF(Замеры!AD420=0," ",Замеры!L420)</f>
        <v xml:space="preserve"> </v>
      </c>
      <c r="H426" s="31" t="str">
        <f>CONCATENATE(Замеры!AO420,Замеры!AE420,Замеры!AP420)</f>
        <v>0 0</v>
      </c>
      <c r="I426" s="29" t="str">
        <f>CONCATENATE(Замеры!AM420,Замеры!AE420,Замеры!AN420)</f>
        <v>0 0</v>
      </c>
      <c r="J426" s="31" t="str">
        <f>IF(Замеры!AD420=0," ",G426*2.55)</f>
        <v xml:space="preserve"> </v>
      </c>
      <c r="K426" s="29" t="str">
        <f>IF(Замеры!AD420=0," ",Замеры!AK420)</f>
        <v xml:space="preserve"> </v>
      </c>
      <c r="L426" s="29" t="str">
        <f>IF(Замеры!AD420=0," ",Замеры!AL420)</f>
        <v xml:space="preserve"> </v>
      </c>
      <c r="M426" s="29" t="str">
        <f>IF(Замеры!AD420=0," ",0.1)</f>
        <v xml:space="preserve"> </v>
      </c>
      <c r="N426" s="29" t="str">
        <f>IF(Замеры!AD420=0," ",Замеры!AD420)</f>
        <v xml:space="preserve"> </v>
      </c>
      <c r="O426" s="29" t="str">
        <f>Замеры!AE420</f>
        <v xml:space="preserve"> </v>
      </c>
      <c r="P426" s="29" t="str">
        <f>Замеры!AF420</f>
        <v xml:space="preserve"> </v>
      </c>
      <c r="Q426" s="29" t="str">
        <f>IF(Замеры!AD420=0," ","+")</f>
        <v xml:space="preserve"> </v>
      </c>
      <c r="R426" s="32">
        <f>Замеры!AC420</f>
        <v>0</v>
      </c>
      <c r="W426" s="33" t="e">
        <f t="shared" si="12"/>
        <v>#VALUE!</v>
      </c>
      <c r="X426" s="31" t="s">
        <v>72</v>
      </c>
      <c r="Y426" s="33" t="e">
        <f t="shared" si="13"/>
        <v>#VALUE!</v>
      </c>
      <c r="Z426" s="32"/>
    </row>
    <row r="427" spans="1:26" x14ac:dyDescent="0.3">
      <c r="A427" s="35">
        <f>IF(Замеры!B421=0, " ", Замеры!B421)</f>
        <v>418</v>
      </c>
      <c r="B427" s="37" t="str">
        <f>CONCATENATE(Замеры!D421,Замеры!F421)</f>
        <v>Группа от QF</v>
      </c>
      <c r="C427" s="35" t="str">
        <f>IF(Замеры!J421=0," ", Замеры!J421)</f>
        <v xml:space="preserve"> </v>
      </c>
      <c r="D427" s="29" t="str">
        <f>IF(Замеры!AD421=0, " ", Замеры!AB421)</f>
        <v xml:space="preserve"> </v>
      </c>
      <c r="E427" s="29" t="str">
        <f>CONCATENATE(Замеры!T421,Замеры!W421,Замеры!V421)</f>
        <v xml:space="preserve"> </v>
      </c>
      <c r="F427" s="30" t="str">
        <f>IF(Замеры!AD421=0," ","---")</f>
        <v xml:space="preserve"> </v>
      </c>
      <c r="G427" s="31" t="str">
        <f>IF(Замеры!AD421=0," ",Замеры!L421)</f>
        <v xml:space="preserve"> </v>
      </c>
      <c r="H427" s="31" t="str">
        <f>CONCATENATE(Замеры!AO421,Замеры!AE421,Замеры!AP421)</f>
        <v>0 0</v>
      </c>
      <c r="I427" s="29" t="str">
        <f>CONCATENATE(Замеры!AM421,Замеры!AE421,Замеры!AN421)</f>
        <v>0 0</v>
      </c>
      <c r="J427" s="31" t="str">
        <f>IF(Замеры!AD421=0," ",G427*2.55)</f>
        <v xml:space="preserve"> </v>
      </c>
      <c r="K427" s="29" t="str">
        <f>IF(Замеры!AD421=0," ",Замеры!AK421)</f>
        <v xml:space="preserve"> </v>
      </c>
      <c r="L427" s="29" t="str">
        <f>IF(Замеры!AD421=0," ",Замеры!AL421)</f>
        <v xml:space="preserve"> </v>
      </c>
      <c r="M427" s="29" t="str">
        <f>IF(Замеры!AD421=0," ",0.1)</f>
        <v xml:space="preserve"> </v>
      </c>
      <c r="N427" s="29" t="str">
        <f>IF(Замеры!AD421=0," ",Замеры!AD421)</f>
        <v xml:space="preserve"> </v>
      </c>
      <c r="O427" s="29" t="str">
        <f>Замеры!AE421</f>
        <v xml:space="preserve"> </v>
      </c>
      <c r="P427" s="29" t="str">
        <f>Замеры!AF421</f>
        <v xml:space="preserve"> </v>
      </c>
      <c r="Q427" s="29" t="str">
        <f>IF(Замеры!AD421=0," ","+")</f>
        <v xml:space="preserve"> </v>
      </c>
      <c r="R427" s="32">
        <f>Замеры!AC421</f>
        <v>0</v>
      </c>
      <c r="W427" s="33" t="e">
        <f t="shared" si="12"/>
        <v>#VALUE!</v>
      </c>
      <c r="X427" s="31" t="s">
        <v>72</v>
      </c>
      <c r="Y427" s="33" t="e">
        <f t="shared" si="13"/>
        <v>#VALUE!</v>
      </c>
      <c r="Z427" s="32"/>
    </row>
    <row r="428" spans="1:26" x14ac:dyDescent="0.3">
      <c r="A428" s="35">
        <f>IF(Замеры!B422=0, " ", Замеры!B422)</f>
        <v>419</v>
      </c>
      <c r="B428" s="37" t="str">
        <f>CONCATENATE(Замеры!D422,Замеры!F422)</f>
        <v>Группа от QF</v>
      </c>
      <c r="C428" s="35" t="str">
        <f>IF(Замеры!J422=0," ", Замеры!J422)</f>
        <v xml:space="preserve"> </v>
      </c>
      <c r="D428" s="29" t="str">
        <f>IF(Замеры!AD422=0, " ", Замеры!AB422)</f>
        <v xml:space="preserve"> </v>
      </c>
      <c r="E428" s="29" t="str">
        <f>CONCATENATE(Замеры!T422,Замеры!W422,Замеры!V422)</f>
        <v xml:space="preserve"> </v>
      </c>
      <c r="F428" s="30" t="str">
        <f>IF(Замеры!AD422=0," ","---")</f>
        <v xml:space="preserve"> </v>
      </c>
      <c r="G428" s="31" t="str">
        <f>IF(Замеры!AD422=0," ",Замеры!L422)</f>
        <v xml:space="preserve"> </v>
      </c>
      <c r="H428" s="31" t="str">
        <f>CONCATENATE(Замеры!AO422,Замеры!AE422,Замеры!AP422)</f>
        <v>0 0</v>
      </c>
      <c r="I428" s="29" t="str">
        <f>CONCATENATE(Замеры!AM422,Замеры!AE422,Замеры!AN422)</f>
        <v>0 0</v>
      </c>
      <c r="J428" s="31" t="str">
        <f>IF(Замеры!AD422=0," ",G428*2.55)</f>
        <v xml:space="preserve"> </v>
      </c>
      <c r="K428" s="29" t="str">
        <f>IF(Замеры!AD422=0," ",Замеры!AK422)</f>
        <v xml:space="preserve"> </v>
      </c>
      <c r="L428" s="29" t="str">
        <f>IF(Замеры!AD422=0," ",Замеры!AL422)</f>
        <v xml:space="preserve"> </v>
      </c>
      <c r="M428" s="29" t="str">
        <f>IF(Замеры!AD422=0," ",0.1)</f>
        <v xml:space="preserve"> </v>
      </c>
      <c r="N428" s="29" t="str">
        <f>IF(Замеры!AD422=0," ",Замеры!AD422)</f>
        <v xml:space="preserve"> </v>
      </c>
      <c r="O428" s="29" t="str">
        <f>Замеры!AE422</f>
        <v xml:space="preserve"> </v>
      </c>
      <c r="P428" s="29" t="str">
        <f>Замеры!AF422</f>
        <v xml:space="preserve"> </v>
      </c>
      <c r="Q428" s="29" t="str">
        <f>IF(Замеры!AD422=0," ","+")</f>
        <v xml:space="preserve"> </v>
      </c>
      <c r="R428" s="32">
        <f>Замеры!AC422</f>
        <v>0</v>
      </c>
      <c r="W428" s="33" t="e">
        <f t="shared" si="12"/>
        <v>#VALUE!</v>
      </c>
      <c r="X428" s="31" t="s">
        <v>72</v>
      </c>
      <c r="Y428" s="33" t="e">
        <f t="shared" si="13"/>
        <v>#VALUE!</v>
      </c>
      <c r="Z428" s="32"/>
    </row>
    <row r="429" spans="1:26" x14ac:dyDescent="0.3">
      <c r="A429" s="35">
        <f>IF(Замеры!B423=0, " ", Замеры!B423)</f>
        <v>420</v>
      </c>
      <c r="B429" s="37" t="str">
        <f>CONCATENATE(Замеры!D423,Замеры!F423)</f>
        <v>Группа от QF</v>
      </c>
      <c r="C429" s="35" t="str">
        <f>IF(Замеры!J423=0," ", Замеры!J423)</f>
        <v xml:space="preserve"> </v>
      </c>
      <c r="D429" s="29" t="str">
        <f>IF(Замеры!AD423=0, " ", Замеры!AB423)</f>
        <v xml:space="preserve"> </v>
      </c>
      <c r="E429" s="29" t="str">
        <f>CONCATENATE(Замеры!T423,Замеры!W423,Замеры!V423)</f>
        <v xml:space="preserve"> </v>
      </c>
      <c r="F429" s="30" t="str">
        <f>IF(Замеры!AD423=0," ","---")</f>
        <v xml:space="preserve"> </v>
      </c>
      <c r="G429" s="31" t="str">
        <f>IF(Замеры!AD423=0," ",Замеры!L423)</f>
        <v xml:space="preserve"> </v>
      </c>
      <c r="H429" s="31" t="str">
        <f>CONCATENATE(Замеры!AO423,Замеры!AE423,Замеры!AP423)</f>
        <v>0 0</v>
      </c>
      <c r="I429" s="29" t="str">
        <f>CONCATENATE(Замеры!AM423,Замеры!AE423,Замеры!AN423)</f>
        <v>0 0</v>
      </c>
      <c r="J429" s="31" t="str">
        <f>IF(Замеры!AD423=0," ",G429*2.55)</f>
        <v xml:space="preserve"> </v>
      </c>
      <c r="K429" s="29" t="str">
        <f>IF(Замеры!AD423=0," ",Замеры!AK423)</f>
        <v xml:space="preserve"> </v>
      </c>
      <c r="L429" s="29" t="str">
        <f>IF(Замеры!AD423=0," ",Замеры!AL423)</f>
        <v xml:space="preserve"> </v>
      </c>
      <c r="M429" s="29" t="str">
        <f>IF(Замеры!AD423=0," ",0.1)</f>
        <v xml:space="preserve"> </v>
      </c>
      <c r="N429" s="29" t="str">
        <f>IF(Замеры!AD423=0," ",Замеры!AD423)</f>
        <v xml:space="preserve"> </v>
      </c>
      <c r="O429" s="29" t="str">
        <f>Замеры!AE423</f>
        <v xml:space="preserve"> </v>
      </c>
      <c r="P429" s="29" t="str">
        <f>Замеры!AF423</f>
        <v xml:space="preserve"> </v>
      </c>
      <c r="Q429" s="29" t="str">
        <f>IF(Замеры!AD423=0," ","+")</f>
        <v xml:space="preserve"> </v>
      </c>
      <c r="R429" s="32">
        <f>Замеры!AC423</f>
        <v>0</v>
      </c>
      <c r="W429" s="33" t="e">
        <f t="shared" si="12"/>
        <v>#VALUE!</v>
      </c>
      <c r="X429" s="31" t="s">
        <v>72</v>
      </c>
      <c r="Y429" s="33" t="e">
        <f t="shared" si="13"/>
        <v>#VALUE!</v>
      </c>
      <c r="Z429" s="32"/>
    </row>
    <row r="430" spans="1:26" x14ac:dyDescent="0.3">
      <c r="A430" s="35">
        <f>IF(Замеры!B424=0, " ", Замеры!B424)</f>
        <v>421</v>
      </c>
      <c r="B430" s="37" t="str">
        <f>CONCATENATE(Замеры!D424,Замеры!F424)</f>
        <v>Группа от QF</v>
      </c>
      <c r="C430" s="35" t="str">
        <f>IF(Замеры!J424=0," ", Замеры!J424)</f>
        <v xml:space="preserve"> </v>
      </c>
      <c r="D430" s="29" t="str">
        <f>IF(Замеры!AD424=0, " ", Замеры!AB424)</f>
        <v xml:space="preserve"> </v>
      </c>
      <c r="E430" s="29" t="str">
        <f>CONCATENATE(Замеры!T424,Замеры!W424,Замеры!V424)</f>
        <v xml:space="preserve"> </v>
      </c>
      <c r="F430" s="30" t="str">
        <f>IF(Замеры!AD424=0," ","---")</f>
        <v xml:space="preserve"> </v>
      </c>
      <c r="G430" s="31" t="str">
        <f>IF(Замеры!AD424=0," ",Замеры!L424)</f>
        <v xml:space="preserve"> </v>
      </c>
      <c r="H430" s="31" t="str">
        <f>CONCATENATE(Замеры!AO424,Замеры!AE424,Замеры!AP424)</f>
        <v>0 0</v>
      </c>
      <c r="I430" s="29" t="str">
        <f>CONCATENATE(Замеры!AM424,Замеры!AE424,Замеры!AN424)</f>
        <v>0 0</v>
      </c>
      <c r="J430" s="31" t="str">
        <f>IF(Замеры!AD424=0," ",G430*2.55)</f>
        <v xml:space="preserve"> </v>
      </c>
      <c r="K430" s="29" t="str">
        <f>IF(Замеры!AD424=0," ",Замеры!AK424)</f>
        <v xml:space="preserve"> </v>
      </c>
      <c r="L430" s="29" t="str">
        <f>IF(Замеры!AD424=0," ",Замеры!AL424)</f>
        <v xml:space="preserve"> </v>
      </c>
      <c r="M430" s="29" t="str">
        <f>IF(Замеры!AD424=0," ",0.1)</f>
        <v xml:space="preserve"> </v>
      </c>
      <c r="N430" s="29" t="str">
        <f>IF(Замеры!AD424=0," ",Замеры!AD424)</f>
        <v xml:space="preserve"> </v>
      </c>
      <c r="O430" s="29" t="str">
        <f>Замеры!AE424</f>
        <v xml:space="preserve"> </v>
      </c>
      <c r="P430" s="29" t="str">
        <f>Замеры!AF424</f>
        <v xml:space="preserve"> </v>
      </c>
      <c r="Q430" s="29" t="str">
        <f>IF(Замеры!AD424=0," ","+")</f>
        <v xml:space="preserve"> </v>
      </c>
      <c r="R430" s="32">
        <f>Замеры!AC424</f>
        <v>0</v>
      </c>
      <c r="W430" s="33" t="e">
        <f t="shared" si="12"/>
        <v>#VALUE!</v>
      </c>
      <c r="X430" s="31" t="s">
        <v>72</v>
      </c>
      <c r="Y430" s="33" t="e">
        <f t="shared" si="13"/>
        <v>#VALUE!</v>
      </c>
      <c r="Z430" s="32"/>
    </row>
    <row r="431" spans="1:26" x14ac:dyDescent="0.3">
      <c r="A431" s="35">
        <f>IF(Замеры!B425=0, " ", Замеры!B425)</f>
        <v>422</v>
      </c>
      <c r="B431" s="37" t="str">
        <f>CONCATENATE(Замеры!D425,Замеры!F425)</f>
        <v>Группа от QF</v>
      </c>
      <c r="C431" s="35" t="str">
        <f>IF(Замеры!J425=0," ", Замеры!J425)</f>
        <v xml:space="preserve"> </v>
      </c>
      <c r="D431" s="29" t="str">
        <f>IF(Замеры!AD425=0, " ", Замеры!AB425)</f>
        <v xml:space="preserve"> </v>
      </c>
      <c r="E431" s="29" t="str">
        <f>CONCATENATE(Замеры!T425,Замеры!W425,Замеры!V425)</f>
        <v xml:space="preserve"> </v>
      </c>
      <c r="F431" s="30" t="str">
        <f>IF(Замеры!AD425=0," ","---")</f>
        <v xml:space="preserve"> </v>
      </c>
      <c r="G431" s="31" t="str">
        <f>IF(Замеры!AD425=0," ",Замеры!L425)</f>
        <v xml:space="preserve"> </v>
      </c>
      <c r="H431" s="31" t="str">
        <f>CONCATENATE(Замеры!AO425,Замеры!AE425,Замеры!AP425)</f>
        <v>0 0</v>
      </c>
      <c r="I431" s="29" t="str">
        <f>CONCATENATE(Замеры!AM425,Замеры!AE425,Замеры!AN425)</f>
        <v>0 0</v>
      </c>
      <c r="J431" s="31" t="str">
        <f>IF(Замеры!AD425=0," ",G431*2.55)</f>
        <v xml:space="preserve"> </v>
      </c>
      <c r="K431" s="29" t="str">
        <f>IF(Замеры!AD425=0," ",Замеры!AK425)</f>
        <v xml:space="preserve"> </v>
      </c>
      <c r="L431" s="29" t="str">
        <f>IF(Замеры!AD425=0," ",Замеры!AL425)</f>
        <v xml:space="preserve"> </v>
      </c>
      <c r="M431" s="29" t="str">
        <f>IF(Замеры!AD425=0," ",0.1)</f>
        <v xml:space="preserve"> </v>
      </c>
      <c r="N431" s="29" t="str">
        <f>IF(Замеры!AD425=0," ",Замеры!AD425)</f>
        <v xml:space="preserve"> </v>
      </c>
      <c r="O431" s="29" t="str">
        <f>Замеры!AE425</f>
        <v xml:space="preserve"> </v>
      </c>
      <c r="P431" s="29" t="str">
        <f>Замеры!AF425</f>
        <v xml:space="preserve"> </v>
      </c>
      <c r="Q431" s="29" t="str">
        <f>IF(Замеры!AD425=0," ","+")</f>
        <v xml:space="preserve"> </v>
      </c>
      <c r="R431" s="32">
        <f>Замеры!AC425</f>
        <v>0</v>
      </c>
      <c r="W431" s="33" t="e">
        <f t="shared" si="12"/>
        <v>#VALUE!</v>
      </c>
      <c r="X431" s="31" t="s">
        <v>72</v>
      </c>
      <c r="Y431" s="33" t="e">
        <f t="shared" si="13"/>
        <v>#VALUE!</v>
      </c>
      <c r="Z431" s="32"/>
    </row>
    <row r="432" spans="1:26" x14ac:dyDescent="0.3">
      <c r="A432" s="35">
        <f>IF(Замеры!B426=0, " ", Замеры!B426)</f>
        <v>423</v>
      </c>
      <c r="B432" s="37" t="str">
        <f>CONCATENATE(Замеры!D426,Замеры!F426)</f>
        <v>Группа от QF</v>
      </c>
      <c r="C432" s="35" t="str">
        <f>IF(Замеры!J426=0," ", Замеры!J426)</f>
        <v xml:space="preserve"> </v>
      </c>
      <c r="D432" s="29" t="str">
        <f>IF(Замеры!AD426=0, " ", Замеры!AB426)</f>
        <v xml:space="preserve"> </v>
      </c>
      <c r="E432" s="29" t="str">
        <f>CONCATENATE(Замеры!T426,Замеры!W426,Замеры!V426)</f>
        <v xml:space="preserve"> </v>
      </c>
      <c r="F432" s="30" t="str">
        <f>IF(Замеры!AD426=0," ","---")</f>
        <v xml:space="preserve"> </v>
      </c>
      <c r="G432" s="31" t="str">
        <f>IF(Замеры!AD426=0," ",Замеры!L426)</f>
        <v xml:space="preserve"> </v>
      </c>
      <c r="H432" s="31" t="str">
        <f>CONCATENATE(Замеры!AO426,Замеры!AE426,Замеры!AP426)</f>
        <v>0 0</v>
      </c>
      <c r="I432" s="29" t="str">
        <f>CONCATENATE(Замеры!AM426,Замеры!AE426,Замеры!AN426)</f>
        <v>0 0</v>
      </c>
      <c r="J432" s="31" t="str">
        <f>IF(Замеры!AD426=0," ",G432*2.55)</f>
        <v xml:space="preserve"> </v>
      </c>
      <c r="K432" s="29" t="str">
        <f>IF(Замеры!AD426=0," ",Замеры!AK426)</f>
        <v xml:space="preserve"> </v>
      </c>
      <c r="L432" s="29" t="str">
        <f>IF(Замеры!AD426=0," ",Замеры!AL426)</f>
        <v xml:space="preserve"> </v>
      </c>
      <c r="M432" s="29" t="str">
        <f>IF(Замеры!AD426=0," ",0.1)</f>
        <v xml:space="preserve"> </v>
      </c>
      <c r="N432" s="29" t="str">
        <f>IF(Замеры!AD426=0," ",Замеры!AD426)</f>
        <v xml:space="preserve"> </v>
      </c>
      <c r="O432" s="29" t="str">
        <f>Замеры!AE426</f>
        <v xml:space="preserve"> </v>
      </c>
      <c r="P432" s="29" t="str">
        <f>Замеры!AF426</f>
        <v xml:space="preserve"> </v>
      </c>
      <c r="Q432" s="29" t="str">
        <f>IF(Замеры!AD426=0," ","+")</f>
        <v xml:space="preserve"> </v>
      </c>
      <c r="R432" s="32">
        <f>Замеры!AC426</f>
        <v>0</v>
      </c>
      <c r="W432" s="33" t="e">
        <f t="shared" si="12"/>
        <v>#VALUE!</v>
      </c>
      <c r="X432" s="31" t="s">
        <v>72</v>
      </c>
      <c r="Y432" s="33" t="e">
        <f t="shared" si="13"/>
        <v>#VALUE!</v>
      </c>
      <c r="Z432" s="32"/>
    </row>
    <row r="433" spans="1:26" x14ac:dyDescent="0.3">
      <c r="A433" s="35">
        <f>IF(Замеры!B427=0, " ", Замеры!B427)</f>
        <v>424</v>
      </c>
      <c r="B433" s="37" t="str">
        <f>CONCATENATE(Замеры!D427,Замеры!F427)</f>
        <v>Группа от QF</v>
      </c>
      <c r="C433" s="35" t="str">
        <f>IF(Замеры!J427=0," ", Замеры!J427)</f>
        <v xml:space="preserve"> </v>
      </c>
      <c r="D433" s="29" t="str">
        <f>IF(Замеры!AD427=0, " ", Замеры!AB427)</f>
        <v xml:space="preserve"> </v>
      </c>
      <c r="E433" s="29" t="str">
        <f>CONCATENATE(Замеры!T427,Замеры!W427,Замеры!V427)</f>
        <v xml:space="preserve"> </v>
      </c>
      <c r="F433" s="30" t="str">
        <f>IF(Замеры!AD427=0," ","---")</f>
        <v xml:space="preserve"> </v>
      </c>
      <c r="G433" s="31" t="str">
        <f>IF(Замеры!AD427=0," ",Замеры!L427)</f>
        <v xml:space="preserve"> </v>
      </c>
      <c r="H433" s="31" t="str">
        <f>CONCATENATE(Замеры!AO427,Замеры!AE427,Замеры!AP427)</f>
        <v>0 0</v>
      </c>
      <c r="I433" s="29" t="str">
        <f>CONCATENATE(Замеры!AM427,Замеры!AE427,Замеры!AN427)</f>
        <v>0 0</v>
      </c>
      <c r="J433" s="31" t="str">
        <f>IF(Замеры!AD427=0," ",G433*2.55)</f>
        <v xml:space="preserve"> </v>
      </c>
      <c r="K433" s="29" t="str">
        <f>IF(Замеры!AD427=0," ",Замеры!AK427)</f>
        <v xml:space="preserve"> </v>
      </c>
      <c r="L433" s="29" t="str">
        <f>IF(Замеры!AD427=0," ",Замеры!AL427)</f>
        <v xml:space="preserve"> </v>
      </c>
      <c r="M433" s="29" t="str">
        <f>IF(Замеры!AD427=0," ",0.1)</f>
        <v xml:space="preserve"> </v>
      </c>
      <c r="N433" s="29" t="str">
        <f>IF(Замеры!AD427=0," ",Замеры!AD427)</f>
        <v xml:space="preserve"> </v>
      </c>
      <c r="O433" s="29" t="str">
        <f>Замеры!AE427</f>
        <v xml:space="preserve"> </v>
      </c>
      <c r="P433" s="29" t="str">
        <f>Замеры!AF427</f>
        <v xml:space="preserve"> </v>
      </c>
      <c r="Q433" s="29" t="str">
        <f>IF(Замеры!AD427=0," ","+")</f>
        <v xml:space="preserve"> </v>
      </c>
      <c r="R433" s="32">
        <f>Замеры!AC427</f>
        <v>0</v>
      </c>
      <c r="W433" s="33" t="e">
        <f t="shared" si="12"/>
        <v>#VALUE!</v>
      </c>
      <c r="X433" s="31" t="s">
        <v>72</v>
      </c>
      <c r="Y433" s="33" t="e">
        <f t="shared" si="13"/>
        <v>#VALUE!</v>
      </c>
      <c r="Z433" s="32"/>
    </row>
    <row r="434" spans="1:26" x14ac:dyDescent="0.3">
      <c r="A434" s="35">
        <f>IF(Замеры!B428=0, " ", Замеры!B428)</f>
        <v>425</v>
      </c>
      <c r="B434" s="37" t="str">
        <f>CONCATENATE(Замеры!D428,Замеры!F428)</f>
        <v>Группа от QF</v>
      </c>
      <c r="C434" s="35" t="str">
        <f>IF(Замеры!J428=0," ", Замеры!J428)</f>
        <v xml:space="preserve"> </v>
      </c>
      <c r="D434" s="29" t="str">
        <f>IF(Замеры!AD428=0, " ", Замеры!AB428)</f>
        <v xml:space="preserve"> </v>
      </c>
      <c r="E434" s="29" t="str">
        <f>CONCATENATE(Замеры!T428,Замеры!W428,Замеры!V428)</f>
        <v xml:space="preserve"> </v>
      </c>
      <c r="F434" s="30" t="str">
        <f>IF(Замеры!AD428=0," ","---")</f>
        <v xml:space="preserve"> </v>
      </c>
      <c r="G434" s="31" t="str">
        <f>IF(Замеры!AD428=0," ",Замеры!L428)</f>
        <v xml:space="preserve"> </v>
      </c>
      <c r="H434" s="31" t="str">
        <f>CONCATENATE(Замеры!AO428,Замеры!AE428,Замеры!AP428)</f>
        <v>0 0</v>
      </c>
      <c r="I434" s="29" t="str">
        <f>CONCATENATE(Замеры!AM428,Замеры!AE428,Замеры!AN428)</f>
        <v>0 0</v>
      </c>
      <c r="J434" s="31" t="str">
        <f>IF(Замеры!AD428=0," ",G434*2.55)</f>
        <v xml:space="preserve"> </v>
      </c>
      <c r="K434" s="29" t="str">
        <f>IF(Замеры!AD428=0," ",Замеры!AK428)</f>
        <v xml:space="preserve"> </v>
      </c>
      <c r="L434" s="29" t="str">
        <f>IF(Замеры!AD428=0," ",Замеры!AL428)</f>
        <v xml:space="preserve"> </v>
      </c>
      <c r="M434" s="29" t="str">
        <f>IF(Замеры!AD428=0," ",0.1)</f>
        <v xml:space="preserve"> </v>
      </c>
      <c r="N434" s="29" t="str">
        <f>IF(Замеры!AD428=0," ",Замеры!AD428)</f>
        <v xml:space="preserve"> </v>
      </c>
      <c r="O434" s="29" t="str">
        <f>Замеры!AE428</f>
        <v xml:space="preserve"> </v>
      </c>
      <c r="P434" s="29" t="str">
        <f>Замеры!AF428</f>
        <v xml:space="preserve"> </v>
      </c>
      <c r="Q434" s="29" t="str">
        <f>IF(Замеры!AD428=0," ","+")</f>
        <v xml:space="preserve"> </v>
      </c>
      <c r="R434" s="32">
        <f>Замеры!AC428</f>
        <v>0</v>
      </c>
      <c r="W434" s="33" t="e">
        <f t="shared" si="12"/>
        <v>#VALUE!</v>
      </c>
      <c r="X434" s="31" t="s">
        <v>72</v>
      </c>
      <c r="Y434" s="33" t="e">
        <f t="shared" si="13"/>
        <v>#VALUE!</v>
      </c>
      <c r="Z434" s="32"/>
    </row>
    <row r="435" spans="1:26" x14ac:dyDescent="0.3">
      <c r="A435" s="35">
        <f>IF(Замеры!B429=0, " ", Замеры!B429)</f>
        <v>426</v>
      </c>
      <c r="B435" s="37" t="str">
        <f>CONCATENATE(Замеры!D429,Замеры!F429)</f>
        <v>Группа от QF</v>
      </c>
      <c r="C435" s="35" t="str">
        <f>IF(Замеры!J429=0," ", Замеры!J429)</f>
        <v xml:space="preserve"> </v>
      </c>
      <c r="D435" s="29" t="str">
        <f>IF(Замеры!AD429=0, " ", Замеры!AB429)</f>
        <v xml:space="preserve"> </v>
      </c>
      <c r="E435" s="29" t="str">
        <f>CONCATENATE(Замеры!T429,Замеры!W429,Замеры!V429)</f>
        <v xml:space="preserve"> </v>
      </c>
      <c r="F435" s="30" t="str">
        <f>IF(Замеры!AD429=0," ","---")</f>
        <v xml:space="preserve"> </v>
      </c>
      <c r="G435" s="31" t="str">
        <f>IF(Замеры!AD429=0," ",Замеры!L429)</f>
        <v xml:space="preserve"> </v>
      </c>
      <c r="H435" s="31" t="str">
        <f>CONCATENATE(Замеры!AO429,Замеры!AE429,Замеры!AP429)</f>
        <v>0 0</v>
      </c>
      <c r="I435" s="29" t="str">
        <f>CONCATENATE(Замеры!AM429,Замеры!AE429,Замеры!AN429)</f>
        <v>0 0</v>
      </c>
      <c r="J435" s="31" t="str">
        <f>IF(Замеры!AD429=0," ",G435*2.55)</f>
        <v xml:space="preserve"> </v>
      </c>
      <c r="K435" s="29" t="str">
        <f>IF(Замеры!AD429=0," ",Замеры!AK429)</f>
        <v xml:space="preserve"> </v>
      </c>
      <c r="L435" s="29" t="str">
        <f>IF(Замеры!AD429=0," ",Замеры!AL429)</f>
        <v xml:space="preserve"> </v>
      </c>
      <c r="M435" s="29" t="str">
        <f>IF(Замеры!AD429=0," ",0.1)</f>
        <v xml:space="preserve"> </v>
      </c>
      <c r="N435" s="29" t="str">
        <f>IF(Замеры!AD429=0," ",Замеры!AD429)</f>
        <v xml:space="preserve"> </v>
      </c>
      <c r="O435" s="29" t="str">
        <f>Замеры!AE429</f>
        <v xml:space="preserve"> </v>
      </c>
      <c r="P435" s="29" t="str">
        <f>Замеры!AF429</f>
        <v xml:space="preserve"> </v>
      </c>
      <c r="Q435" s="29" t="str">
        <f>IF(Замеры!AD429=0," ","+")</f>
        <v xml:space="preserve"> </v>
      </c>
      <c r="R435" s="32">
        <f>Замеры!AC429</f>
        <v>0</v>
      </c>
      <c r="W435" s="33" t="e">
        <f t="shared" si="12"/>
        <v>#VALUE!</v>
      </c>
      <c r="X435" s="31" t="s">
        <v>72</v>
      </c>
      <c r="Y435" s="33" t="e">
        <f t="shared" si="13"/>
        <v>#VALUE!</v>
      </c>
      <c r="Z435" s="32"/>
    </row>
    <row r="436" spans="1:26" x14ac:dyDescent="0.3">
      <c r="A436" s="35">
        <f>IF(Замеры!B430=0, " ", Замеры!B430)</f>
        <v>427</v>
      </c>
      <c r="B436" s="37" t="str">
        <f>CONCATENATE(Замеры!D430,Замеры!F430)</f>
        <v>Группа от QF</v>
      </c>
      <c r="C436" s="35" t="str">
        <f>IF(Замеры!J430=0," ", Замеры!J430)</f>
        <v xml:space="preserve"> </v>
      </c>
      <c r="D436" s="29" t="str">
        <f>IF(Замеры!AD430=0, " ", Замеры!AB430)</f>
        <v xml:space="preserve"> </v>
      </c>
      <c r="E436" s="29" t="str">
        <f>CONCATENATE(Замеры!T430,Замеры!W430,Замеры!V430)</f>
        <v xml:space="preserve"> </v>
      </c>
      <c r="F436" s="30" t="str">
        <f>IF(Замеры!AD430=0," ","---")</f>
        <v xml:space="preserve"> </v>
      </c>
      <c r="G436" s="31" t="str">
        <f>IF(Замеры!AD430=0," ",Замеры!L430)</f>
        <v xml:space="preserve"> </v>
      </c>
      <c r="H436" s="31" t="str">
        <f>CONCATENATE(Замеры!AO430,Замеры!AE430,Замеры!AP430)</f>
        <v>0 0</v>
      </c>
      <c r="I436" s="29" t="str">
        <f>CONCATENATE(Замеры!AM430,Замеры!AE430,Замеры!AN430)</f>
        <v>0 0</v>
      </c>
      <c r="J436" s="31" t="str">
        <f>IF(Замеры!AD430=0," ",G436*2.55)</f>
        <v xml:space="preserve"> </v>
      </c>
      <c r="K436" s="29" t="str">
        <f>IF(Замеры!AD430=0," ",Замеры!AK430)</f>
        <v xml:space="preserve"> </v>
      </c>
      <c r="L436" s="29" t="str">
        <f>IF(Замеры!AD430=0," ",Замеры!AL430)</f>
        <v xml:space="preserve"> </v>
      </c>
      <c r="M436" s="29" t="str">
        <f>IF(Замеры!AD430=0," ",0.1)</f>
        <v xml:space="preserve"> </v>
      </c>
      <c r="N436" s="29" t="str">
        <f>IF(Замеры!AD430=0," ",Замеры!AD430)</f>
        <v xml:space="preserve"> </v>
      </c>
      <c r="O436" s="29" t="str">
        <f>Замеры!AE430</f>
        <v xml:space="preserve"> </v>
      </c>
      <c r="P436" s="29" t="str">
        <f>Замеры!AF430</f>
        <v xml:space="preserve"> </v>
      </c>
      <c r="Q436" s="29" t="str">
        <f>IF(Замеры!AD430=0," ","+")</f>
        <v xml:space="preserve"> </v>
      </c>
      <c r="R436" s="32">
        <f>Замеры!AC430</f>
        <v>0</v>
      </c>
      <c r="W436" s="33" t="e">
        <f t="shared" si="12"/>
        <v>#VALUE!</v>
      </c>
      <c r="X436" s="31" t="s">
        <v>72</v>
      </c>
      <c r="Y436" s="33" t="e">
        <f t="shared" si="13"/>
        <v>#VALUE!</v>
      </c>
      <c r="Z436" s="32"/>
    </row>
    <row r="437" spans="1:26" x14ac:dyDescent="0.3">
      <c r="A437" s="35">
        <f>IF(Замеры!B431=0, " ", Замеры!B431)</f>
        <v>428</v>
      </c>
      <c r="B437" s="37" t="str">
        <f>CONCATENATE(Замеры!D431,Замеры!F431)</f>
        <v>Группа от QF</v>
      </c>
      <c r="C437" s="35" t="str">
        <f>IF(Замеры!J431=0," ", Замеры!J431)</f>
        <v xml:space="preserve"> </v>
      </c>
      <c r="D437" s="29" t="str">
        <f>IF(Замеры!AD431=0, " ", Замеры!AB431)</f>
        <v xml:space="preserve"> </v>
      </c>
      <c r="E437" s="29" t="str">
        <f>CONCATENATE(Замеры!T431,Замеры!W431,Замеры!V431)</f>
        <v xml:space="preserve"> </v>
      </c>
      <c r="F437" s="30" t="str">
        <f>IF(Замеры!AD431=0," ","---")</f>
        <v xml:space="preserve"> </v>
      </c>
      <c r="G437" s="31" t="str">
        <f>IF(Замеры!AD431=0," ",Замеры!L431)</f>
        <v xml:space="preserve"> </v>
      </c>
      <c r="H437" s="31" t="str">
        <f>CONCATENATE(Замеры!AO431,Замеры!AE431,Замеры!AP431)</f>
        <v>0 0</v>
      </c>
      <c r="I437" s="29" t="str">
        <f>CONCATENATE(Замеры!AM431,Замеры!AE431,Замеры!AN431)</f>
        <v>0 0</v>
      </c>
      <c r="J437" s="31" t="str">
        <f>IF(Замеры!AD431=0," ",G437*2.55)</f>
        <v xml:space="preserve"> </v>
      </c>
      <c r="K437" s="29" t="str">
        <f>IF(Замеры!AD431=0," ",Замеры!AK431)</f>
        <v xml:space="preserve"> </v>
      </c>
      <c r="L437" s="29" t="str">
        <f>IF(Замеры!AD431=0," ",Замеры!AL431)</f>
        <v xml:space="preserve"> </v>
      </c>
      <c r="M437" s="29" t="str">
        <f>IF(Замеры!AD431=0," ",0.1)</f>
        <v xml:space="preserve"> </v>
      </c>
      <c r="N437" s="29" t="str">
        <f>IF(Замеры!AD431=0," ",Замеры!AD431)</f>
        <v xml:space="preserve"> </v>
      </c>
      <c r="O437" s="29" t="str">
        <f>Замеры!AE431</f>
        <v xml:space="preserve"> </v>
      </c>
      <c r="P437" s="29" t="str">
        <f>Замеры!AF431</f>
        <v xml:space="preserve"> </v>
      </c>
      <c r="Q437" s="29" t="str">
        <f>IF(Замеры!AD431=0," ","+")</f>
        <v xml:space="preserve"> </v>
      </c>
      <c r="R437" s="32">
        <f>Замеры!AC431</f>
        <v>0</v>
      </c>
      <c r="W437" s="33" t="e">
        <f t="shared" si="12"/>
        <v>#VALUE!</v>
      </c>
      <c r="X437" s="31" t="s">
        <v>72</v>
      </c>
      <c r="Y437" s="33" t="e">
        <f t="shared" si="13"/>
        <v>#VALUE!</v>
      </c>
      <c r="Z437" s="32"/>
    </row>
    <row r="438" spans="1:26" x14ac:dyDescent="0.3">
      <c r="A438" s="35">
        <f>IF(Замеры!B432=0, " ", Замеры!B432)</f>
        <v>429</v>
      </c>
      <c r="B438" s="37" t="str">
        <f>CONCATENATE(Замеры!D432,Замеры!F432)</f>
        <v>Группа от QF</v>
      </c>
      <c r="C438" s="35" t="str">
        <f>IF(Замеры!J432=0," ", Замеры!J432)</f>
        <v xml:space="preserve"> </v>
      </c>
      <c r="D438" s="29" t="str">
        <f>IF(Замеры!AD432=0, " ", Замеры!AB432)</f>
        <v xml:space="preserve"> </v>
      </c>
      <c r="E438" s="29" t="str">
        <f>CONCATENATE(Замеры!T432,Замеры!W432,Замеры!V432)</f>
        <v xml:space="preserve"> </v>
      </c>
      <c r="F438" s="30" t="str">
        <f>IF(Замеры!AD432=0," ","---")</f>
        <v xml:space="preserve"> </v>
      </c>
      <c r="G438" s="31" t="str">
        <f>IF(Замеры!AD432=0," ",Замеры!L432)</f>
        <v xml:space="preserve"> </v>
      </c>
      <c r="H438" s="31" t="str">
        <f>CONCATENATE(Замеры!AO432,Замеры!AE432,Замеры!AP432)</f>
        <v>0 0</v>
      </c>
      <c r="I438" s="29" t="str">
        <f>CONCATENATE(Замеры!AM432,Замеры!AE432,Замеры!AN432)</f>
        <v>0 0</v>
      </c>
      <c r="J438" s="31" t="str">
        <f>IF(Замеры!AD432=0," ",G438*2.55)</f>
        <v xml:space="preserve"> </v>
      </c>
      <c r="K438" s="29" t="str">
        <f>IF(Замеры!AD432=0," ",Замеры!AK432)</f>
        <v xml:space="preserve"> </v>
      </c>
      <c r="L438" s="29" t="str">
        <f>IF(Замеры!AD432=0," ",Замеры!AL432)</f>
        <v xml:space="preserve"> </v>
      </c>
      <c r="M438" s="29" t="str">
        <f>IF(Замеры!AD432=0," ",0.1)</f>
        <v xml:space="preserve"> </v>
      </c>
      <c r="N438" s="29" t="str">
        <f>IF(Замеры!AD432=0," ",Замеры!AD432)</f>
        <v xml:space="preserve"> </v>
      </c>
      <c r="O438" s="29" t="str">
        <f>Замеры!AE432</f>
        <v xml:space="preserve"> </v>
      </c>
      <c r="P438" s="29" t="str">
        <f>Замеры!AF432</f>
        <v xml:space="preserve"> </v>
      </c>
      <c r="Q438" s="29" t="str">
        <f>IF(Замеры!AD432=0," ","+")</f>
        <v xml:space="preserve"> </v>
      </c>
      <c r="R438" s="32">
        <f>Замеры!AC432</f>
        <v>0</v>
      </c>
      <c r="W438" s="33" t="e">
        <f t="shared" si="12"/>
        <v>#VALUE!</v>
      </c>
      <c r="X438" s="31" t="s">
        <v>72</v>
      </c>
      <c r="Y438" s="33" t="e">
        <f t="shared" si="13"/>
        <v>#VALUE!</v>
      </c>
      <c r="Z438" s="32"/>
    </row>
    <row r="439" spans="1:26" x14ac:dyDescent="0.3">
      <c r="A439" s="35">
        <f>IF(Замеры!B433=0, " ", Замеры!B433)</f>
        <v>430</v>
      </c>
      <c r="B439" s="37" t="str">
        <f>CONCATENATE(Замеры!D433,Замеры!F433)</f>
        <v>Группа от QF</v>
      </c>
      <c r="C439" s="35" t="str">
        <f>IF(Замеры!J433=0," ", Замеры!J433)</f>
        <v xml:space="preserve"> </v>
      </c>
      <c r="D439" s="29" t="str">
        <f>IF(Замеры!AD433=0, " ", Замеры!AB433)</f>
        <v xml:space="preserve"> </v>
      </c>
      <c r="E439" s="29" t="str">
        <f>CONCATENATE(Замеры!T433,Замеры!W433,Замеры!V433)</f>
        <v xml:space="preserve"> </v>
      </c>
      <c r="F439" s="30" t="str">
        <f>IF(Замеры!AD433=0," ","---")</f>
        <v xml:space="preserve"> </v>
      </c>
      <c r="G439" s="31" t="str">
        <f>IF(Замеры!AD433=0," ",Замеры!L433)</f>
        <v xml:space="preserve"> </v>
      </c>
      <c r="H439" s="31" t="str">
        <f>CONCATENATE(Замеры!AO433,Замеры!AE433,Замеры!AP433)</f>
        <v>0 0</v>
      </c>
      <c r="I439" s="29" t="str">
        <f>CONCATENATE(Замеры!AM433,Замеры!AE433,Замеры!AN433)</f>
        <v>0 0</v>
      </c>
      <c r="J439" s="31" t="str">
        <f>IF(Замеры!AD433=0," ",G439*2.55)</f>
        <v xml:space="preserve"> </v>
      </c>
      <c r="K439" s="29" t="str">
        <f>IF(Замеры!AD433=0," ",Замеры!AK433)</f>
        <v xml:space="preserve"> </v>
      </c>
      <c r="L439" s="29" t="str">
        <f>IF(Замеры!AD433=0," ",Замеры!AL433)</f>
        <v xml:space="preserve"> </v>
      </c>
      <c r="M439" s="29" t="str">
        <f>IF(Замеры!AD433=0," ",0.1)</f>
        <v xml:space="preserve"> </v>
      </c>
      <c r="N439" s="29" t="str">
        <f>IF(Замеры!AD433=0," ",Замеры!AD433)</f>
        <v xml:space="preserve"> </v>
      </c>
      <c r="O439" s="29" t="str">
        <f>Замеры!AE433</f>
        <v xml:space="preserve"> </v>
      </c>
      <c r="P439" s="29" t="str">
        <f>Замеры!AF433</f>
        <v xml:space="preserve"> </v>
      </c>
      <c r="Q439" s="29" t="str">
        <f>IF(Замеры!AD433=0," ","+")</f>
        <v xml:space="preserve"> </v>
      </c>
      <c r="R439" s="32">
        <f>Замеры!AC433</f>
        <v>0</v>
      </c>
      <c r="W439" s="33" t="e">
        <f t="shared" si="12"/>
        <v>#VALUE!</v>
      </c>
      <c r="X439" s="31" t="s">
        <v>72</v>
      </c>
      <c r="Y439" s="33" t="e">
        <f t="shared" si="13"/>
        <v>#VALUE!</v>
      </c>
      <c r="Z439" s="32"/>
    </row>
    <row r="440" spans="1:26" x14ac:dyDescent="0.3">
      <c r="A440" s="35">
        <f>IF(Замеры!B434=0, " ", Замеры!B434)</f>
        <v>431</v>
      </c>
      <c r="B440" s="37" t="str">
        <f>CONCATENATE(Замеры!D434,Замеры!F434)</f>
        <v>Группа от QF</v>
      </c>
      <c r="C440" s="35" t="str">
        <f>IF(Замеры!J434=0," ", Замеры!J434)</f>
        <v xml:space="preserve"> </v>
      </c>
      <c r="D440" s="29" t="str">
        <f>IF(Замеры!AD434=0, " ", Замеры!AB434)</f>
        <v xml:space="preserve"> </v>
      </c>
      <c r="E440" s="29" t="str">
        <f>CONCATENATE(Замеры!T434,Замеры!W434,Замеры!V434)</f>
        <v xml:space="preserve"> </v>
      </c>
      <c r="F440" s="30" t="str">
        <f>IF(Замеры!AD434=0," ","---")</f>
        <v xml:space="preserve"> </v>
      </c>
      <c r="G440" s="31" t="str">
        <f>IF(Замеры!AD434=0," ",Замеры!L434)</f>
        <v xml:space="preserve"> </v>
      </c>
      <c r="H440" s="31" t="str">
        <f>CONCATENATE(Замеры!AO434,Замеры!AE434,Замеры!AP434)</f>
        <v>0 0</v>
      </c>
      <c r="I440" s="29" t="str">
        <f>CONCATENATE(Замеры!AM434,Замеры!AE434,Замеры!AN434)</f>
        <v>0 0</v>
      </c>
      <c r="J440" s="31" t="str">
        <f>IF(Замеры!AD434=0," ",G440*2.55)</f>
        <v xml:space="preserve"> </v>
      </c>
      <c r="K440" s="29" t="str">
        <f>IF(Замеры!AD434=0," ",Замеры!AK434)</f>
        <v xml:space="preserve"> </v>
      </c>
      <c r="L440" s="29" t="str">
        <f>IF(Замеры!AD434=0," ",Замеры!AL434)</f>
        <v xml:space="preserve"> </v>
      </c>
      <c r="M440" s="29" t="str">
        <f>IF(Замеры!AD434=0," ",0.1)</f>
        <v xml:space="preserve"> </v>
      </c>
      <c r="N440" s="29" t="str">
        <f>IF(Замеры!AD434=0," ",Замеры!AD434)</f>
        <v xml:space="preserve"> </v>
      </c>
      <c r="O440" s="29" t="str">
        <f>Замеры!AE434</f>
        <v xml:space="preserve"> </v>
      </c>
      <c r="P440" s="29" t="str">
        <f>Замеры!AF434</f>
        <v xml:space="preserve"> </v>
      </c>
      <c r="Q440" s="29" t="str">
        <f>IF(Замеры!AD434=0," ","+")</f>
        <v xml:space="preserve"> </v>
      </c>
      <c r="R440" s="32">
        <f>Замеры!AC434</f>
        <v>0</v>
      </c>
      <c r="W440" s="33" t="e">
        <f t="shared" si="12"/>
        <v>#VALUE!</v>
      </c>
      <c r="X440" s="31" t="s">
        <v>72</v>
      </c>
      <c r="Y440" s="33" t="e">
        <f t="shared" si="13"/>
        <v>#VALUE!</v>
      </c>
      <c r="Z440" s="32"/>
    </row>
    <row r="441" spans="1:26" x14ac:dyDescent="0.3">
      <c r="A441" s="35">
        <f>IF(Замеры!B435=0, " ", Замеры!B435)</f>
        <v>432</v>
      </c>
      <c r="B441" s="37" t="str">
        <f>CONCATENATE(Замеры!D435,Замеры!F435)</f>
        <v>Группа от QF</v>
      </c>
      <c r="C441" s="35" t="str">
        <f>IF(Замеры!J435=0," ", Замеры!J435)</f>
        <v xml:space="preserve"> </v>
      </c>
      <c r="D441" s="29" t="str">
        <f>IF(Замеры!AD435=0, " ", Замеры!AB435)</f>
        <v xml:space="preserve"> </v>
      </c>
      <c r="E441" s="29" t="str">
        <f>CONCATENATE(Замеры!T435,Замеры!W435,Замеры!V435)</f>
        <v xml:space="preserve"> </v>
      </c>
      <c r="F441" s="30" t="str">
        <f>IF(Замеры!AD435=0," ","---")</f>
        <v xml:space="preserve"> </v>
      </c>
      <c r="G441" s="31" t="str">
        <f>IF(Замеры!AD435=0," ",Замеры!L435)</f>
        <v xml:space="preserve"> </v>
      </c>
      <c r="H441" s="31" t="str">
        <f>CONCATENATE(Замеры!AO435,Замеры!AE435,Замеры!AP435)</f>
        <v>0 0</v>
      </c>
      <c r="I441" s="29" t="str">
        <f>CONCATENATE(Замеры!AM435,Замеры!AE435,Замеры!AN435)</f>
        <v>0 0</v>
      </c>
      <c r="J441" s="31" t="str">
        <f>IF(Замеры!AD435=0," ",G441*2.55)</f>
        <v xml:space="preserve"> </v>
      </c>
      <c r="K441" s="29" t="str">
        <f>IF(Замеры!AD435=0," ",Замеры!AK435)</f>
        <v xml:space="preserve"> </v>
      </c>
      <c r="L441" s="29" t="str">
        <f>IF(Замеры!AD435=0," ",Замеры!AL435)</f>
        <v xml:space="preserve"> </v>
      </c>
      <c r="M441" s="29" t="str">
        <f>IF(Замеры!AD435=0," ",0.1)</f>
        <v xml:space="preserve"> </v>
      </c>
      <c r="N441" s="29" t="str">
        <f>IF(Замеры!AD435=0," ",Замеры!AD435)</f>
        <v xml:space="preserve"> </v>
      </c>
      <c r="O441" s="29" t="str">
        <f>Замеры!AE435</f>
        <v xml:space="preserve"> </v>
      </c>
      <c r="P441" s="29" t="str">
        <f>Замеры!AF435</f>
        <v xml:space="preserve"> </v>
      </c>
      <c r="Q441" s="29" t="str">
        <f>IF(Замеры!AD435=0," ","+")</f>
        <v xml:space="preserve"> </v>
      </c>
      <c r="R441" s="32">
        <f>Замеры!AC435</f>
        <v>0</v>
      </c>
      <c r="W441" s="33" t="e">
        <f t="shared" si="12"/>
        <v>#VALUE!</v>
      </c>
      <c r="X441" s="31" t="s">
        <v>72</v>
      </c>
      <c r="Y441" s="33" t="e">
        <f t="shared" si="13"/>
        <v>#VALUE!</v>
      </c>
      <c r="Z441" s="32"/>
    </row>
    <row r="442" spans="1:26" x14ac:dyDescent="0.3">
      <c r="A442" s="35">
        <f>IF(Замеры!B436=0, " ", Замеры!B436)</f>
        <v>433</v>
      </c>
      <c r="B442" s="37" t="str">
        <f>CONCATENATE(Замеры!D436,Замеры!F436)</f>
        <v>Группа от QF</v>
      </c>
      <c r="C442" s="35" t="str">
        <f>IF(Замеры!J436=0," ", Замеры!J436)</f>
        <v xml:space="preserve"> </v>
      </c>
      <c r="D442" s="29" t="str">
        <f>IF(Замеры!AD436=0, " ", Замеры!AB436)</f>
        <v xml:space="preserve"> </v>
      </c>
      <c r="E442" s="29" t="str">
        <f>CONCATENATE(Замеры!T436,Замеры!W436,Замеры!V436)</f>
        <v xml:space="preserve"> </v>
      </c>
      <c r="F442" s="30" t="str">
        <f>IF(Замеры!AD436=0," ","---")</f>
        <v xml:space="preserve"> </v>
      </c>
      <c r="G442" s="31" t="str">
        <f>IF(Замеры!AD436=0," ",Замеры!L436)</f>
        <v xml:space="preserve"> </v>
      </c>
      <c r="H442" s="31" t="str">
        <f>CONCATENATE(Замеры!AO436,Замеры!AE436,Замеры!AP436)</f>
        <v>0 0</v>
      </c>
      <c r="I442" s="29" t="str">
        <f>CONCATENATE(Замеры!AM436,Замеры!AE436,Замеры!AN436)</f>
        <v>0 0</v>
      </c>
      <c r="J442" s="31" t="str">
        <f>IF(Замеры!AD436=0," ",G442*2.55)</f>
        <v xml:space="preserve"> </v>
      </c>
      <c r="K442" s="29" t="str">
        <f>IF(Замеры!AD436=0," ",Замеры!AK436)</f>
        <v xml:space="preserve"> </v>
      </c>
      <c r="L442" s="29" t="str">
        <f>IF(Замеры!AD436=0," ",Замеры!AL436)</f>
        <v xml:space="preserve"> </v>
      </c>
      <c r="M442" s="29" t="str">
        <f>IF(Замеры!AD436=0," ",0.1)</f>
        <v xml:space="preserve"> </v>
      </c>
      <c r="N442" s="29" t="str">
        <f>IF(Замеры!AD436=0," ",Замеры!AD436)</f>
        <v xml:space="preserve"> </v>
      </c>
      <c r="O442" s="29" t="str">
        <f>Замеры!AE436</f>
        <v xml:space="preserve"> </v>
      </c>
      <c r="P442" s="29" t="str">
        <f>Замеры!AF436</f>
        <v xml:space="preserve"> </v>
      </c>
      <c r="Q442" s="29" t="str">
        <f>IF(Замеры!AD436=0," ","+")</f>
        <v xml:space="preserve"> </v>
      </c>
      <c r="R442" s="32">
        <f>Замеры!AC436</f>
        <v>0</v>
      </c>
      <c r="W442" s="33" t="e">
        <f t="shared" si="12"/>
        <v>#VALUE!</v>
      </c>
      <c r="X442" s="31" t="s">
        <v>72</v>
      </c>
      <c r="Y442" s="33" t="e">
        <f t="shared" si="13"/>
        <v>#VALUE!</v>
      </c>
      <c r="Z442" s="32"/>
    </row>
    <row r="443" spans="1:26" x14ac:dyDescent="0.3">
      <c r="A443" s="35">
        <f>IF(Замеры!B437=0, " ", Замеры!B437)</f>
        <v>434</v>
      </c>
      <c r="B443" s="37" t="str">
        <f>CONCATENATE(Замеры!D437,Замеры!F437)</f>
        <v>Группа от QF</v>
      </c>
      <c r="C443" s="35" t="str">
        <f>IF(Замеры!J437=0," ", Замеры!J437)</f>
        <v xml:space="preserve"> </v>
      </c>
      <c r="D443" s="29" t="str">
        <f>IF(Замеры!AD437=0, " ", Замеры!AB437)</f>
        <v xml:space="preserve"> </v>
      </c>
      <c r="E443" s="29" t="str">
        <f>CONCATENATE(Замеры!T437,Замеры!W437,Замеры!V437)</f>
        <v xml:space="preserve"> </v>
      </c>
      <c r="F443" s="30" t="str">
        <f>IF(Замеры!AD437=0," ","---")</f>
        <v xml:space="preserve"> </v>
      </c>
      <c r="G443" s="31" t="str">
        <f>IF(Замеры!AD437=0," ",Замеры!L437)</f>
        <v xml:space="preserve"> </v>
      </c>
      <c r="H443" s="31" t="str">
        <f>CONCATENATE(Замеры!AO437,Замеры!AE437,Замеры!AP437)</f>
        <v>0 0</v>
      </c>
      <c r="I443" s="29" t="str">
        <f>CONCATENATE(Замеры!AM437,Замеры!AE437,Замеры!AN437)</f>
        <v>0 0</v>
      </c>
      <c r="J443" s="31" t="str">
        <f>IF(Замеры!AD437=0," ",G443*2.55)</f>
        <v xml:space="preserve"> </v>
      </c>
      <c r="K443" s="29" t="str">
        <f>IF(Замеры!AD437=0," ",Замеры!AK437)</f>
        <v xml:space="preserve"> </v>
      </c>
      <c r="L443" s="29" t="str">
        <f>IF(Замеры!AD437=0," ",Замеры!AL437)</f>
        <v xml:space="preserve"> </v>
      </c>
      <c r="M443" s="29" t="str">
        <f>IF(Замеры!AD437=0," ",0.1)</f>
        <v xml:space="preserve"> </v>
      </c>
      <c r="N443" s="29" t="str">
        <f>IF(Замеры!AD437=0," ",Замеры!AD437)</f>
        <v xml:space="preserve"> </v>
      </c>
      <c r="O443" s="29" t="str">
        <f>Замеры!AE437</f>
        <v xml:space="preserve"> </v>
      </c>
      <c r="P443" s="29" t="str">
        <f>Замеры!AF437</f>
        <v xml:space="preserve"> </v>
      </c>
      <c r="Q443" s="29" t="str">
        <f>IF(Замеры!AD437=0," ","+")</f>
        <v xml:space="preserve"> </v>
      </c>
      <c r="R443" s="32">
        <f>Замеры!AC437</f>
        <v>0</v>
      </c>
      <c r="W443" s="33" t="e">
        <f t="shared" si="12"/>
        <v>#VALUE!</v>
      </c>
      <c r="X443" s="31" t="s">
        <v>72</v>
      </c>
      <c r="Y443" s="33" t="e">
        <f t="shared" si="13"/>
        <v>#VALUE!</v>
      </c>
      <c r="Z443" s="32"/>
    </row>
    <row r="444" spans="1:26" x14ac:dyDescent="0.3">
      <c r="A444" s="35">
        <f>IF(Замеры!B438=0, " ", Замеры!B438)</f>
        <v>435</v>
      </c>
      <c r="B444" s="37" t="str">
        <f>CONCATENATE(Замеры!D438,Замеры!F438)</f>
        <v>Группа от QF</v>
      </c>
      <c r="C444" s="35" t="str">
        <f>IF(Замеры!J438=0," ", Замеры!J438)</f>
        <v xml:space="preserve"> </v>
      </c>
      <c r="D444" s="29" t="str">
        <f>IF(Замеры!AD438=0, " ", Замеры!AB438)</f>
        <v xml:space="preserve"> </v>
      </c>
      <c r="E444" s="29" t="str">
        <f>CONCATENATE(Замеры!T438,Замеры!W438,Замеры!V438)</f>
        <v xml:space="preserve"> </v>
      </c>
      <c r="F444" s="30" t="str">
        <f>IF(Замеры!AD438=0," ","---")</f>
        <v xml:space="preserve"> </v>
      </c>
      <c r="G444" s="31" t="str">
        <f>IF(Замеры!AD438=0," ",Замеры!L438)</f>
        <v xml:space="preserve"> </v>
      </c>
      <c r="H444" s="31" t="str">
        <f>CONCATENATE(Замеры!AO438,Замеры!AE438,Замеры!AP438)</f>
        <v>0 0</v>
      </c>
      <c r="I444" s="29" t="str">
        <f>CONCATENATE(Замеры!AM438,Замеры!AE438,Замеры!AN438)</f>
        <v>0 0</v>
      </c>
      <c r="J444" s="31" t="str">
        <f>IF(Замеры!AD438=0," ",G444*2.55)</f>
        <v xml:space="preserve"> </v>
      </c>
      <c r="K444" s="29" t="str">
        <f>IF(Замеры!AD438=0," ",Замеры!AK438)</f>
        <v xml:space="preserve"> </v>
      </c>
      <c r="L444" s="29" t="str">
        <f>IF(Замеры!AD438=0," ",Замеры!AL438)</f>
        <v xml:space="preserve"> </v>
      </c>
      <c r="M444" s="29" t="str">
        <f>IF(Замеры!AD438=0," ",0.1)</f>
        <v xml:space="preserve"> </v>
      </c>
      <c r="N444" s="29" t="str">
        <f>IF(Замеры!AD438=0," ",Замеры!AD438)</f>
        <v xml:space="preserve"> </v>
      </c>
      <c r="O444" s="29" t="str">
        <f>Замеры!AE438</f>
        <v xml:space="preserve"> </v>
      </c>
      <c r="P444" s="29" t="str">
        <f>Замеры!AF438</f>
        <v xml:space="preserve"> </v>
      </c>
      <c r="Q444" s="29" t="str">
        <f>IF(Замеры!AD438=0," ","+")</f>
        <v xml:space="preserve"> </v>
      </c>
      <c r="R444" s="32">
        <f>Замеры!AC438</f>
        <v>0</v>
      </c>
      <c r="W444" s="33" t="e">
        <f t="shared" si="12"/>
        <v>#VALUE!</v>
      </c>
      <c r="X444" s="31" t="s">
        <v>72</v>
      </c>
      <c r="Y444" s="33" t="e">
        <f t="shared" si="13"/>
        <v>#VALUE!</v>
      </c>
      <c r="Z444" s="32"/>
    </row>
    <row r="445" spans="1:26" x14ac:dyDescent="0.3">
      <c r="A445" s="35">
        <f>IF(Замеры!B439=0, " ", Замеры!B439)</f>
        <v>436</v>
      </c>
      <c r="B445" s="37" t="str">
        <f>CONCATENATE(Замеры!D439,Замеры!F439)</f>
        <v>Группа от QF</v>
      </c>
      <c r="C445" s="35" t="str">
        <f>IF(Замеры!J439=0," ", Замеры!J439)</f>
        <v xml:space="preserve"> </v>
      </c>
      <c r="D445" s="29" t="str">
        <f>IF(Замеры!AD439=0, " ", Замеры!AB439)</f>
        <v xml:space="preserve"> </v>
      </c>
      <c r="E445" s="29" t="str">
        <f>CONCATENATE(Замеры!T439,Замеры!W439,Замеры!V439)</f>
        <v xml:space="preserve"> </v>
      </c>
      <c r="F445" s="30" t="str">
        <f>IF(Замеры!AD439=0," ","---")</f>
        <v xml:space="preserve"> </v>
      </c>
      <c r="G445" s="31" t="str">
        <f>IF(Замеры!AD439=0," ",Замеры!L439)</f>
        <v xml:space="preserve"> </v>
      </c>
      <c r="H445" s="31" t="str">
        <f>CONCATENATE(Замеры!AO439,Замеры!AE439,Замеры!AP439)</f>
        <v>0 0</v>
      </c>
      <c r="I445" s="29" t="str">
        <f>CONCATENATE(Замеры!AM439,Замеры!AE439,Замеры!AN439)</f>
        <v>0 0</v>
      </c>
      <c r="J445" s="31" t="str">
        <f>IF(Замеры!AD439=0," ",G445*2.55)</f>
        <v xml:space="preserve"> </v>
      </c>
      <c r="K445" s="29" t="str">
        <f>IF(Замеры!AD439=0," ",Замеры!AK439)</f>
        <v xml:space="preserve"> </v>
      </c>
      <c r="L445" s="29" t="str">
        <f>IF(Замеры!AD439=0," ",Замеры!AL439)</f>
        <v xml:space="preserve"> </v>
      </c>
      <c r="M445" s="29" t="str">
        <f>IF(Замеры!AD439=0," ",0.1)</f>
        <v xml:space="preserve"> </v>
      </c>
      <c r="N445" s="29" t="str">
        <f>IF(Замеры!AD439=0," ",Замеры!AD439)</f>
        <v xml:space="preserve"> </v>
      </c>
      <c r="O445" s="29" t="str">
        <f>Замеры!AE439</f>
        <v xml:space="preserve"> </v>
      </c>
      <c r="P445" s="29" t="str">
        <f>Замеры!AF439</f>
        <v xml:space="preserve"> </v>
      </c>
      <c r="Q445" s="29" t="str">
        <f>IF(Замеры!AD439=0," ","+")</f>
        <v xml:space="preserve"> </v>
      </c>
      <c r="R445" s="32">
        <f>Замеры!AC439</f>
        <v>0</v>
      </c>
      <c r="W445" s="33" t="e">
        <f t="shared" si="12"/>
        <v>#VALUE!</v>
      </c>
      <c r="X445" s="31" t="s">
        <v>72</v>
      </c>
      <c r="Y445" s="33" t="e">
        <f t="shared" si="13"/>
        <v>#VALUE!</v>
      </c>
      <c r="Z445" s="32"/>
    </row>
    <row r="446" spans="1:26" x14ac:dyDescent="0.3">
      <c r="A446" s="35">
        <f>IF(Замеры!B440=0, " ", Замеры!B440)</f>
        <v>437</v>
      </c>
      <c r="B446" s="37" t="str">
        <f>CONCATENATE(Замеры!D440,Замеры!F440)</f>
        <v>Группа от QF</v>
      </c>
      <c r="C446" s="35" t="str">
        <f>IF(Замеры!J440=0," ", Замеры!J440)</f>
        <v xml:space="preserve"> </v>
      </c>
      <c r="D446" s="29" t="str">
        <f>IF(Замеры!AD440=0, " ", Замеры!AB440)</f>
        <v xml:space="preserve"> </v>
      </c>
      <c r="E446" s="29" t="str">
        <f>CONCATENATE(Замеры!T440,Замеры!W440,Замеры!V440)</f>
        <v xml:space="preserve"> </v>
      </c>
      <c r="F446" s="30" t="str">
        <f>IF(Замеры!AD440=0," ","---")</f>
        <v xml:space="preserve"> </v>
      </c>
      <c r="G446" s="31" t="str">
        <f>IF(Замеры!AD440=0," ",Замеры!L440)</f>
        <v xml:space="preserve"> </v>
      </c>
      <c r="H446" s="31" t="str">
        <f>CONCATENATE(Замеры!AO440,Замеры!AE440,Замеры!AP440)</f>
        <v>0 0</v>
      </c>
      <c r="I446" s="29" t="str">
        <f>CONCATENATE(Замеры!AM440,Замеры!AE440,Замеры!AN440)</f>
        <v>0 0</v>
      </c>
      <c r="J446" s="31" t="str">
        <f>IF(Замеры!AD440=0," ",G446*2.55)</f>
        <v xml:space="preserve"> </v>
      </c>
      <c r="K446" s="29" t="str">
        <f>IF(Замеры!AD440=0," ",Замеры!AK440)</f>
        <v xml:space="preserve"> </v>
      </c>
      <c r="L446" s="29" t="str">
        <f>IF(Замеры!AD440=0," ",Замеры!AL440)</f>
        <v xml:space="preserve"> </v>
      </c>
      <c r="M446" s="29" t="str">
        <f>IF(Замеры!AD440=0," ",0.1)</f>
        <v xml:space="preserve"> </v>
      </c>
      <c r="N446" s="29" t="str">
        <f>IF(Замеры!AD440=0," ",Замеры!AD440)</f>
        <v xml:space="preserve"> </v>
      </c>
      <c r="O446" s="29" t="str">
        <f>Замеры!AE440</f>
        <v xml:space="preserve"> </v>
      </c>
      <c r="P446" s="29" t="str">
        <f>Замеры!AF440</f>
        <v xml:space="preserve"> </v>
      </c>
      <c r="Q446" s="29" t="str">
        <f>IF(Замеры!AD440=0," ","+")</f>
        <v xml:space="preserve"> </v>
      </c>
      <c r="R446" s="32">
        <f>Замеры!AC440</f>
        <v>0</v>
      </c>
      <c r="W446" s="33" t="e">
        <f t="shared" si="12"/>
        <v>#VALUE!</v>
      </c>
      <c r="X446" s="31" t="s">
        <v>72</v>
      </c>
      <c r="Y446" s="33" t="e">
        <f t="shared" si="13"/>
        <v>#VALUE!</v>
      </c>
      <c r="Z446" s="32"/>
    </row>
    <row r="447" spans="1:26" x14ac:dyDescent="0.3">
      <c r="A447" s="35">
        <f>IF(Замеры!B441=0, " ", Замеры!B441)</f>
        <v>438</v>
      </c>
      <c r="B447" s="37" t="str">
        <f>CONCATENATE(Замеры!D441,Замеры!F441)</f>
        <v>Группа от QF</v>
      </c>
      <c r="C447" s="35" t="str">
        <f>IF(Замеры!J441=0," ", Замеры!J441)</f>
        <v xml:space="preserve"> </v>
      </c>
      <c r="D447" s="29" t="str">
        <f>IF(Замеры!AD441=0, " ", Замеры!AB441)</f>
        <v xml:space="preserve"> </v>
      </c>
      <c r="E447" s="29" t="str">
        <f>CONCATENATE(Замеры!T441,Замеры!W441,Замеры!V441)</f>
        <v xml:space="preserve"> </v>
      </c>
      <c r="F447" s="30" t="str">
        <f>IF(Замеры!AD441=0," ","---")</f>
        <v xml:space="preserve"> </v>
      </c>
      <c r="G447" s="31" t="str">
        <f>IF(Замеры!AD441=0," ",Замеры!L441)</f>
        <v xml:space="preserve"> </v>
      </c>
      <c r="H447" s="31" t="str">
        <f>CONCATENATE(Замеры!AO441,Замеры!AE441,Замеры!AP441)</f>
        <v>0 0</v>
      </c>
      <c r="I447" s="29" t="str">
        <f>CONCATENATE(Замеры!AM441,Замеры!AE441,Замеры!AN441)</f>
        <v>0 0</v>
      </c>
      <c r="J447" s="31" t="str">
        <f>IF(Замеры!AD441=0," ",G447*2.55)</f>
        <v xml:space="preserve"> </v>
      </c>
      <c r="K447" s="29" t="str">
        <f>IF(Замеры!AD441=0," ",Замеры!AK441)</f>
        <v xml:space="preserve"> </v>
      </c>
      <c r="L447" s="29" t="str">
        <f>IF(Замеры!AD441=0," ",Замеры!AL441)</f>
        <v xml:space="preserve"> </v>
      </c>
      <c r="M447" s="29" t="str">
        <f>IF(Замеры!AD441=0," ",0.1)</f>
        <v xml:space="preserve"> </v>
      </c>
      <c r="N447" s="29" t="str">
        <f>IF(Замеры!AD441=0," ",Замеры!AD441)</f>
        <v xml:space="preserve"> </v>
      </c>
      <c r="O447" s="29" t="str">
        <f>Замеры!AE441</f>
        <v xml:space="preserve"> </v>
      </c>
      <c r="P447" s="29" t="str">
        <f>Замеры!AF441</f>
        <v xml:space="preserve"> </v>
      </c>
      <c r="Q447" s="29" t="str">
        <f>IF(Замеры!AD441=0," ","+")</f>
        <v xml:space="preserve"> </v>
      </c>
      <c r="R447" s="32">
        <f>Замеры!AC441</f>
        <v>0</v>
      </c>
      <c r="W447" s="33" t="e">
        <f t="shared" si="12"/>
        <v>#VALUE!</v>
      </c>
      <c r="X447" s="31" t="s">
        <v>72</v>
      </c>
      <c r="Y447" s="33" t="e">
        <f t="shared" si="13"/>
        <v>#VALUE!</v>
      </c>
      <c r="Z447" s="32"/>
    </row>
    <row r="448" spans="1:26" x14ac:dyDescent="0.3">
      <c r="A448" s="35">
        <f>IF(Замеры!B442=0, " ", Замеры!B442)</f>
        <v>439</v>
      </c>
      <c r="B448" s="37" t="str">
        <f>CONCATENATE(Замеры!D442,Замеры!F442)</f>
        <v>Группа от QF</v>
      </c>
      <c r="C448" s="35" t="str">
        <f>IF(Замеры!J442=0," ", Замеры!J442)</f>
        <v xml:space="preserve"> </v>
      </c>
      <c r="D448" s="29" t="str">
        <f>IF(Замеры!AD442=0, " ", Замеры!AB442)</f>
        <v xml:space="preserve"> </v>
      </c>
      <c r="E448" s="29" t="str">
        <f>CONCATENATE(Замеры!T442,Замеры!W442,Замеры!V442)</f>
        <v xml:space="preserve"> </v>
      </c>
      <c r="F448" s="30" t="str">
        <f>IF(Замеры!AD442=0," ","---")</f>
        <v xml:space="preserve"> </v>
      </c>
      <c r="G448" s="31" t="str">
        <f>IF(Замеры!AD442=0," ",Замеры!L442)</f>
        <v xml:space="preserve"> </v>
      </c>
      <c r="H448" s="31" t="str">
        <f>CONCATENATE(Замеры!AO442,Замеры!AE442,Замеры!AP442)</f>
        <v>0 0</v>
      </c>
      <c r="I448" s="29" t="str">
        <f>CONCATENATE(Замеры!AM442,Замеры!AE442,Замеры!AN442)</f>
        <v>0 0</v>
      </c>
      <c r="J448" s="31" t="str">
        <f>IF(Замеры!AD442=0," ",G448*2.55)</f>
        <v xml:space="preserve"> </v>
      </c>
      <c r="K448" s="29" t="str">
        <f>IF(Замеры!AD442=0," ",Замеры!AK442)</f>
        <v xml:space="preserve"> </v>
      </c>
      <c r="L448" s="29" t="str">
        <f>IF(Замеры!AD442=0," ",Замеры!AL442)</f>
        <v xml:space="preserve"> </v>
      </c>
      <c r="M448" s="29" t="str">
        <f>IF(Замеры!AD442=0," ",0.1)</f>
        <v xml:space="preserve"> </v>
      </c>
      <c r="N448" s="29" t="str">
        <f>IF(Замеры!AD442=0," ",Замеры!AD442)</f>
        <v xml:space="preserve"> </v>
      </c>
      <c r="O448" s="29" t="str">
        <f>Замеры!AE442</f>
        <v xml:space="preserve"> </v>
      </c>
      <c r="P448" s="29" t="str">
        <f>Замеры!AF442</f>
        <v xml:space="preserve"> </v>
      </c>
      <c r="Q448" s="29" t="str">
        <f>IF(Замеры!AD442=0," ","+")</f>
        <v xml:space="preserve"> </v>
      </c>
      <c r="R448" s="32">
        <f>Замеры!AC442</f>
        <v>0</v>
      </c>
      <c r="W448" s="33" t="e">
        <f t="shared" si="12"/>
        <v>#VALUE!</v>
      </c>
      <c r="X448" s="31" t="s">
        <v>72</v>
      </c>
      <c r="Y448" s="33" t="e">
        <f t="shared" si="13"/>
        <v>#VALUE!</v>
      </c>
      <c r="Z448" s="32"/>
    </row>
    <row r="449" spans="1:26" x14ac:dyDescent="0.3">
      <c r="A449" s="35">
        <f>IF(Замеры!B443=0, " ", Замеры!B443)</f>
        <v>440</v>
      </c>
      <c r="B449" s="37" t="str">
        <f>CONCATENATE(Замеры!D443,Замеры!F443)</f>
        <v>Группа от QF</v>
      </c>
      <c r="C449" s="35" t="str">
        <f>IF(Замеры!J443=0," ", Замеры!J443)</f>
        <v xml:space="preserve"> </v>
      </c>
      <c r="D449" s="29" t="str">
        <f>IF(Замеры!AD443=0, " ", Замеры!AB443)</f>
        <v xml:space="preserve"> </v>
      </c>
      <c r="E449" s="29" t="str">
        <f>CONCATENATE(Замеры!T443,Замеры!W443,Замеры!V443)</f>
        <v xml:space="preserve"> </v>
      </c>
      <c r="F449" s="30" t="str">
        <f>IF(Замеры!AD443=0," ","---")</f>
        <v xml:space="preserve"> </v>
      </c>
      <c r="G449" s="31" t="str">
        <f>IF(Замеры!AD443=0," ",Замеры!L443)</f>
        <v xml:space="preserve"> </v>
      </c>
      <c r="H449" s="31" t="str">
        <f>CONCATENATE(Замеры!AO443,Замеры!AE443,Замеры!AP443)</f>
        <v>0 0</v>
      </c>
      <c r="I449" s="29" t="str">
        <f>CONCATENATE(Замеры!AM443,Замеры!AE443,Замеры!AN443)</f>
        <v>0 0</v>
      </c>
      <c r="J449" s="31" t="str">
        <f>IF(Замеры!AD443=0," ",G449*2.55)</f>
        <v xml:space="preserve"> </v>
      </c>
      <c r="K449" s="29" t="str">
        <f>IF(Замеры!AD443=0," ",Замеры!AK443)</f>
        <v xml:space="preserve"> </v>
      </c>
      <c r="L449" s="29" t="str">
        <f>IF(Замеры!AD443=0," ",Замеры!AL443)</f>
        <v xml:space="preserve"> </v>
      </c>
      <c r="M449" s="29" t="str">
        <f>IF(Замеры!AD443=0," ",0.1)</f>
        <v xml:space="preserve"> </v>
      </c>
      <c r="N449" s="29" t="str">
        <f>IF(Замеры!AD443=0," ",Замеры!AD443)</f>
        <v xml:space="preserve"> </v>
      </c>
      <c r="O449" s="29" t="str">
        <f>Замеры!AE443</f>
        <v xml:space="preserve"> </v>
      </c>
      <c r="P449" s="29" t="str">
        <f>Замеры!AF443</f>
        <v xml:space="preserve"> </v>
      </c>
      <c r="Q449" s="29" t="str">
        <f>IF(Замеры!AD443=0," ","+")</f>
        <v xml:space="preserve"> </v>
      </c>
      <c r="R449" s="32">
        <f>Замеры!AC443</f>
        <v>0</v>
      </c>
      <c r="W449" s="33" t="e">
        <f t="shared" si="12"/>
        <v>#VALUE!</v>
      </c>
      <c r="X449" s="31" t="s">
        <v>72</v>
      </c>
      <c r="Y449" s="33" t="e">
        <f t="shared" si="13"/>
        <v>#VALUE!</v>
      </c>
      <c r="Z449" s="32"/>
    </row>
    <row r="450" spans="1:26" x14ac:dyDescent="0.3">
      <c r="A450" s="35">
        <f>IF(Замеры!B444=0, " ", Замеры!B444)</f>
        <v>441</v>
      </c>
      <c r="B450" s="37" t="str">
        <f>CONCATENATE(Замеры!D444,Замеры!F444)</f>
        <v>Группа от QF</v>
      </c>
      <c r="C450" s="35" t="str">
        <f>IF(Замеры!J444=0," ", Замеры!J444)</f>
        <v xml:space="preserve"> </v>
      </c>
      <c r="D450" s="29" t="str">
        <f>IF(Замеры!AD444=0, " ", Замеры!AB444)</f>
        <v xml:space="preserve"> </v>
      </c>
      <c r="E450" s="29" t="str">
        <f>CONCATENATE(Замеры!T444,Замеры!W444,Замеры!V444)</f>
        <v xml:space="preserve"> </v>
      </c>
      <c r="F450" s="30" t="str">
        <f>IF(Замеры!AD444=0," ","---")</f>
        <v xml:space="preserve"> </v>
      </c>
      <c r="G450" s="31" t="str">
        <f>IF(Замеры!AD444=0," ",Замеры!L444)</f>
        <v xml:space="preserve"> </v>
      </c>
      <c r="H450" s="31" t="str">
        <f>CONCATENATE(Замеры!AO444,Замеры!AE444,Замеры!AP444)</f>
        <v>0 0</v>
      </c>
      <c r="I450" s="29" t="str">
        <f>CONCATENATE(Замеры!AM444,Замеры!AE444,Замеры!AN444)</f>
        <v>0 0</v>
      </c>
      <c r="J450" s="31" t="str">
        <f>IF(Замеры!AD444=0," ",G450*2.55)</f>
        <v xml:space="preserve"> </v>
      </c>
      <c r="K450" s="29" t="str">
        <f>IF(Замеры!AD444=0," ",Замеры!AK444)</f>
        <v xml:space="preserve"> </v>
      </c>
      <c r="L450" s="29" t="str">
        <f>IF(Замеры!AD444=0," ",Замеры!AL444)</f>
        <v xml:space="preserve"> </v>
      </c>
      <c r="M450" s="29" t="str">
        <f>IF(Замеры!AD444=0," ",0.1)</f>
        <v xml:space="preserve"> </v>
      </c>
      <c r="N450" s="29" t="str">
        <f>IF(Замеры!AD444=0," ",Замеры!AD444)</f>
        <v xml:space="preserve"> </v>
      </c>
      <c r="O450" s="29" t="str">
        <f>Замеры!AE444</f>
        <v xml:space="preserve"> </v>
      </c>
      <c r="P450" s="29" t="str">
        <f>Замеры!AF444</f>
        <v xml:space="preserve"> </v>
      </c>
      <c r="Q450" s="29" t="str">
        <f>IF(Замеры!AD444=0," ","+")</f>
        <v xml:space="preserve"> </v>
      </c>
      <c r="R450" s="32">
        <f>Замеры!AC444</f>
        <v>0</v>
      </c>
      <c r="W450" s="33" t="e">
        <f t="shared" si="12"/>
        <v>#VALUE!</v>
      </c>
      <c r="X450" s="31" t="s">
        <v>72</v>
      </c>
      <c r="Y450" s="33" t="e">
        <f t="shared" si="13"/>
        <v>#VALUE!</v>
      </c>
      <c r="Z450" s="32"/>
    </row>
    <row r="451" spans="1:26" x14ac:dyDescent="0.3">
      <c r="A451" s="35">
        <f>IF(Замеры!B445=0, " ", Замеры!B445)</f>
        <v>442</v>
      </c>
      <c r="B451" s="37" t="str">
        <f>CONCATENATE(Замеры!D445,Замеры!F445)</f>
        <v>Группа от QF</v>
      </c>
      <c r="C451" s="35" t="str">
        <f>IF(Замеры!J445=0," ", Замеры!J445)</f>
        <v xml:space="preserve"> </v>
      </c>
      <c r="D451" s="29" t="str">
        <f>IF(Замеры!AD445=0, " ", Замеры!AB445)</f>
        <v xml:space="preserve"> </v>
      </c>
      <c r="E451" s="29" t="str">
        <f>CONCATENATE(Замеры!T445,Замеры!W445,Замеры!V445)</f>
        <v xml:space="preserve"> </v>
      </c>
      <c r="F451" s="30" t="str">
        <f>IF(Замеры!AD445=0," ","---")</f>
        <v xml:space="preserve"> </v>
      </c>
      <c r="G451" s="31" t="str">
        <f>IF(Замеры!AD445=0," ",Замеры!L445)</f>
        <v xml:space="preserve"> </v>
      </c>
      <c r="H451" s="31" t="str">
        <f>CONCATENATE(Замеры!AO445,Замеры!AE445,Замеры!AP445)</f>
        <v>0 0</v>
      </c>
      <c r="I451" s="29" t="str">
        <f>CONCATENATE(Замеры!AM445,Замеры!AE445,Замеры!AN445)</f>
        <v>0 0</v>
      </c>
      <c r="J451" s="31" t="str">
        <f>IF(Замеры!AD445=0," ",G451*2.55)</f>
        <v xml:space="preserve"> </v>
      </c>
      <c r="K451" s="29" t="str">
        <f>IF(Замеры!AD445=0," ",Замеры!AK445)</f>
        <v xml:space="preserve"> </v>
      </c>
      <c r="L451" s="29" t="str">
        <f>IF(Замеры!AD445=0," ",Замеры!AL445)</f>
        <v xml:space="preserve"> </v>
      </c>
      <c r="M451" s="29" t="str">
        <f>IF(Замеры!AD445=0," ",0.1)</f>
        <v xml:space="preserve"> </v>
      </c>
      <c r="N451" s="29" t="str">
        <f>IF(Замеры!AD445=0," ",Замеры!AD445)</f>
        <v xml:space="preserve"> </v>
      </c>
      <c r="O451" s="29" t="str">
        <f>Замеры!AE445</f>
        <v xml:space="preserve"> </v>
      </c>
      <c r="P451" s="29" t="str">
        <f>Замеры!AF445</f>
        <v xml:space="preserve"> </v>
      </c>
      <c r="Q451" s="29" t="str">
        <f>IF(Замеры!AD445=0," ","+")</f>
        <v xml:space="preserve"> </v>
      </c>
      <c r="R451" s="32">
        <f>Замеры!AC445</f>
        <v>0</v>
      </c>
      <c r="W451" s="33" t="e">
        <f t="shared" si="12"/>
        <v>#VALUE!</v>
      </c>
      <c r="X451" s="31" t="s">
        <v>72</v>
      </c>
      <c r="Y451" s="33" t="e">
        <f t="shared" si="13"/>
        <v>#VALUE!</v>
      </c>
      <c r="Z451" s="32"/>
    </row>
    <row r="452" spans="1:26" x14ac:dyDescent="0.3">
      <c r="A452" s="35">
        <f>IF(Замеры!B446=0, " ", Замеры!B446)</f>
        <v>443</v>
      </c>
      <c r="B452" s="37" t="str">
        <f>CONCATENATE(Замеры!D446,Замеры!F446)</f>
        <v>Группа от QF</v>
      </c>
      <c r="C452" s="35" t="str">
        <f>IF(Замеры!J446=0," ", Замеры!J446)</f>
        <v xml:space="preserve"> </v>
      </c>
      <c r="D452" s="29" t="str">
        <f>IF(Замеры!AD446=0, " ", Замеры!AB446)</f>
        <v xml:space="preserve"> </v>
      </c>
      <c r="E452" s="29" t="str">
        <f>CONCATENATE(Замеры!T446,Замеры!W446,Замеры!V446)</f>
        <v xml:space="preserve"> </v>
      </c>
      <c r="F452" s="30" t="str">
        <f>IF(Замеры!AD446=0," ","---")</f>
        <v xml:space="preserve"> </v>
      </c>
      <c r="G452" s="31" t="str">
        <f>IF(Замеры!AD446=0," ",Замеры!L446)</f>
        <v xml:space="preserve"> </v>
      </c>
      <c r="H452" s="31" t="str">
        <f>CONCATENATE(Замеры!AO446,Замеры!AE446,Замеры!AP446)</f>
        <v>0 0</v>
      </c>
      <c r="I452" s="29" t="str">
        <f>CONCATENATE(Замеры!AM446,Замеры!AE446,Замеры!AN446)</f>
        <v>0 0</v>
      </c>
      <c r="J452" s="31" t="str">
        <f>IF(Замеры!AD446=0," ",G452*2.55)</f>
        <v xml:space="preserve"> </v>
      </c>
      <c r="K452" s="29" t="str">
        <f>IF(Замеры!AD446=0," ",Замеры!AK446)</f>
        <v xml:space="preserve"> </v>
      </c>
      <c r="L452" s="29" t="str">
        <f>IF(Замеры!AD446=0," ",Замеры!AL446)</f>
        <v xml:space="preserve"> </v>
      </c>
      <c r="M452" s="29" t="str">
        <f>IF(Замеры!AD446=0," ",0.1)</f>
        <v xml:space="preserve"> </v>
      </c>
      <c r="N452" s="29" t="str">
        <f>IF(Замеры!AD446=0," ",Замеры!AD446)</f>
        <v xml:space="preserve"> </v>
      </c>
      <c r="O452" s="29" t="str">
        <f>Замеры!AE446</f>
        <v xml:space="preserve"> </v>
      </c>
      <c r="P452" s="29" t="str">
        <f>Замеры!AF446</f>
        <v xml:space="preserve"> </v>
      </c>
      <c r="Q452" s="29" t="str">
        <f>IF(Замеры!AD446=0," ","+")</f>
        <v xml:space="preserve"> </v>
      </c>
      <c r="R452" s="32">
        <f>Замеры!AC446</f>
        <v>0</v>
      </c>
      <c r="W452" s="33" t="e">
        <f t="shared" si="12"/>
        <v>#VALUE!</v>
      </c>
      <c r="X452" s="31" t="s">
        <v>72</v>
      </c>
      <c r="Y452" s="33" t="e">
        <f t="shared" si="13"/>
        <v>#VALUE!</v>
      </c>
      <c r="Z452" s="32"/>
    </row>
    <row r="453" spans="1:26" x14ac:dyDescent="0.3">
      <c r="A453" s="35">
        <f>IF(Замеры!B447=0, " ", Замеры!B447)</f>
        <v>444</v>
      </c>
      <c r="B453" s="37" t="str">
        <f>CONCATENATE(Замеры!D447,Замеры!F447)</f>
        <v>Группа от QF</v>
      </c>
      <c r="C453" s="35" t="str">
        <f>IF(Замеры!J447=0," ", Замеры!J447)</f>
        <v xml:space="preserve"> </v>
      </c>
      <c r="D453" s="29" t="str">
        <f>IF(Замеры!AD447=0, " ", Замеры!AB447)</f>
        <v xml:space="preserve"> </v>
      </c>
      <c r="E453" s="29" t="str">
        <f>CONCATENATE(Замеры!T447,Замеры!W447,Замеры!V447)</f>
        <v xml:space="preserve"> </v>
      </c>
      <c r="F453" s="30" t="str">
        <f>IF(Замеры!AD447=0," ","---")</f>
        <v xml:space="preserve"> </v>
      </c>
      <c r="G453" s="31" t="str">
        <f>IF(Замеры!AD447=0," ",Замеры!L447)</f>
        <v xml:space="preserve"> </v>
      </c>
      <c r="H453" s="31" t="str">
        <f>CONCATENATE(Замеры!AO447,Замеры!AE447,Замеры!AP447)</f>
        <v>0 0</v>
      </c>
      <c r="I453" s="29" t="str">
        <f>CONCATENATE(Замеры!AM447,Замеры!AE447,Замеры!AN447)</f>
        <v>0 0</v>
      </c>
      <c r="J453" s="31" t="str">
        <f>IF(Замеры!AD447=0," ",G453*2.55)</f>
        <v xml:space="preserve"> </v>
      </c>
      <c r="K453" s="29" t="str">
        <f>IF(Замеры!AD447=0," ",Замеры!AK447)</f>
        <v xml:space="preserve"> </v>
      </c>
      <c r="L453" s="29" t="str">
        <f>IF(Замеры!AD447=0," ",Замеры!AL447)</f>
        <v xml:space="preserve"> </v>
      </c>
      <c r="M453" s="29" t="str">
        <f>IF(Замеры!AD447=0," ",0.1)</f>
        <v xml:space="preserve"> </v>
      </c>
      <c r="N453" s="29" t="str">
        <f>IF(Замеры!AD447=0," ",Замеры!AD447)</f>
        <v xml:space="preserve"> </v>
      </c>
      <c r="O453" s="29" t="str">
        <f>Замеры!AE447</f>
        <v xml:space="preserve"> </v>
      </c>
      <c r="P453" s="29" t="str">
        <f>Замеры!AF447</f>
        <v xml:space="preserve"> </v>
      </c>
      <c r="Q453" s="29" t="str">
        <f>IF(Замеры!AD447=0," ","+")</f>
        <v xml:space="preserve"> </v>
      </c>
      <c r="R453" s="32">
        <f>Замеры!AC447</f>
        <v>0</v>
      </c>
      <c r="W453" s="33" t="e">
        <f t="shared" si="12"/>
        <v>#VALUE!</v>
      </c>
      <c r="X453" s="31" t="s">
        <v>72</v>
      </c>
      <c r="Y453" s="33" t="e">
        <f t="shared" si="13"/>
        <v>#VALUE!</v>
      </c>
      <c r="Z453" s="32"/>
    </row>
    <row r="454" spans="1:26" x14ac:dyDescent="0.3">
      <c r="A454" s="35">
        <f>IF(Замеры!B448=0, " ", Замеры!B448)</f>
        <v>445</v>
      </c>
      <c r="B454" s="37" t="str">
        <f>CONCATENATE(Замеры!D448,Замеры!F448)</f>
        <v>Группа от QF</v>
      </c>
      <c r="C454" s="35" t="str">
        <f>IF(Замеры!J448=0," ", Замеры!J448)</f>
        <v xml:space="preserve"> </v>
      </c>
      <c r="D454" s="29" t="str">
        <f>IF(Замеры!AD448=0, " ", Замеры!AB448)</f>
        <v xml:space="preserve"> </v>
      </c>
      <c r="E454" s="29" t="str">
        <f>CONCATENATE(Замеры!T448,Замеры!W448,Замеры!V448)</f>
        <v xml:space="preserve"> </v>
      </c>
      <c r="F454" s="30" t="str">
        <f>IF(Замеры!AD448=0," ","---")</f>
        <v xml:space="preserve"> </v>
      </c>
      <c r="G454" s="31" t="str">
        <f>IF(Замеры!AD448=0," ",Замеры!L448)</f>
        <v xml:space="preserve"> </v>
      </c>
      <c r="H454" s="31" t="str">
        <f>CONCATENATE(Замеры!AO448,Замеры!AE448,Замеры!AP448)</f>
        <v>0 0</v>
      </c>
      <c r="I454" s="29" t="str">
        <f>CONCATENATE(Замеры!AM448,Замеры!AE448,Замеры!AN448)</f>
        <v>0 0</v>
      </c>
      <c r="J454" s="31" t="str">
        <f>IF(Замеры!AD448=0," ",G454*2.55)</f>
        <v xml:space="preserve"> </v>
      </c>
      <c r="K454" s="29" t="str">
        <f>IF(Замеры!AD448=0," ",Замеры!AK448)</f>
        <v xml:space="preserve"> </v>
      </c>
      <c r="L454" s="29" t="str">
        <f>IF(Замеры!AD448=0," ",Замеры!AL448)</f>
        <v xml:space="preserve"> </v>
      </c>
      <c r="M454" s="29" t="str">
        <f>IF(Замеры!AD448=0," ",0.1)</f>
        <v xml:space="preserve"> </v>
      </c>
      <c r="N454" s="29" t="str">
        <f>IF(Замеры!AD448=0," ",Замеры!AD448)</f>
        <v xml:space="preserve"> </v>
      </c>
      <c r="O454" s="29" t="str">
        <f>Замеры!AE448</f>
        <v xml:space="preserve"> </v>
      </c>
      <c r="P454" s="29" t="str">
        <f>Замеры!AF448</f>
        <v xml:space="preserve"> </v>
      </c>
      <c r="Q454" s="29" t="str">
        <f>IF(Замеры!AD448=0," ","+")</f>
        <v xml:space="preserve"> </v>
      </c>
      <c r="R454" s="32">
        <f>Замеры!AC448</f>
        <v>0</v>
      </c>
      <c r="W454" s="33" t="e">
        <f t="shared" si="12"/>
        <v>#VALUE!</v>
      </c>
      <c r="X454" s="31" t="s">
        <v>72</v>
      </c>
      <c r="Y454" s="33" t="e">
        <f t="shared" si="13"/>
        <v>#VALUE!</v>
      </c>
      <c r="Z454" s="32"/>
    </row>
    <row r="455" spans="1:26" x14ac:dyDescent="0.3">
      <c r="A455" s="35">
        <f>IF(Замеры!B449=0, " ", Замеры!B449)</f>
        <v>446</v>
      </c>
      <c r="B455" s="37" t="str">
        <f>CONCATENATE(Замеры!D449,Замеры!F449)</f>
        <v>Группа от QF</v>
      </c>
      <c r="C455" s="35" t="str">
        <f>IF(Замеры!J449=0," ", Замеры!J449)</f>
        <v xml:space="preserve"> </v>
      </c>
      <c r="D455" s="29" t="str">
        <f>IF(Замеры!AD449=0, " ", Замеры!AB449)</f>
        <v xml:space="preserve"> </v>
      </c>
      <c r="E455" s="29" t="str">
        <f>CONCATENATE(Замеры!T449,Замеры!W449,Замеры!V449)</f>
        <v xml:space="preserve"> </v>
      </c>
      <c r="F455" s="30" t="str">
        <f>IF(Замеры!AD449=0," ","---")</f>
        <v xml:space="preserve"> </v>
      </c>
      <c r="G455" s="31" t="str">
        <f>IF(Замеры!AD449=0," ",Замеры!L449)</f>
        <v xml:space="preserve"> </v>
      </c>
      <c r="H455" s="31" t="str">
        <f>CONCATENATE(Замеры!AO449,Замеры!AE449,Замеры!AP449)</f>
        <v>0 0</v>
      </c>
      <c r="I455" s="29" t="str">
        <f>CONCATENATE(Замеры!AM449,Замеры!AE449,Замеры!AN449)</f>
        <v>0 0</v>
      </c>
      <c r="J455" s="31" t="str">
        <f>IF(Замеры!AD449=0," ",G455*2.55)</f>
        <v xml:space="preserve"> </v>
      </c>
      <c r="K455" s="29" t="str">
        <f>IF(Замеры!AD449=0," ",Замеры!AK449)</f>
        <v xml:space="preserve"> </v>
      </c>
      <c r="L455" s="29" t="str">
        <f>IF(Замеры!AD449=0," ",Замеры!AL449)</f>
        <v xml:space="preserve"> </v>
      </c>
      <c r="M455" s="29" t="str">
        <f>IF(Замеры!AD449=0," ",0.1)</f>
        <v xml:space="preserve"> </v>
      </c>
      <c r="N455" s="29" t="str">
        <f>IF(Замеры!AD449=0," ",Замеры!AD449)</f>
        <v xml:space="preserve"> </v>
      </c>
      <c r="O455" s="29" t="str">
        <f>Замеры!AE449</f>
        <v xml:space="preserve"> </v>
      </c>
      <c r="P455" s="29" t="str">
        <f>Замеры!AF449</f>
        <v xml:space="preserve"> </v>
      </c>
      <c r="Q455" s="29" t="str">
        <f>IF(Замеры!AD449=0," ","+")</f>
        <v xml:space="preserve"> </v>
      </c>
      <c r="R455" s="32">
        <f>Замеры!AC449</f>
        <v>0</v>
      </c>
      <c r="W455" s="33" t="e">
        <f t="shared" si="12"/>
        <v>#VALUE!</v>
      </c>
      <c r="X455" s="31" t="s">
        <v>72</v>
      </c>
      <c r="Y455" s="33" t="e">
        <f t="shared" si="13"/>
        <v>#VALUE!</v>
      </c>
      <c r="Z455" s="32"/>
    </row>
    <row r="456" spans="1:26" x14ac:dyDescent="0.3">
      <c r="A456" s="35">
        <f>IF(Замеры!B450=0, " ", Замеры!B450)</f>
        <v>447</v>
      </c>
      <c r="B456" s="37" t="str">
        <f>CONCATENATE(Замеры!D450,Замеры!F450)</f>
        <v>Группа от QF</v>
      </c>
      <c r="C456" s="35" t="str">
        <f>IF(Замеры!J450=0," ", Замеры!J450)</f>
        <v xml:space="preserve"> </v>
      </c>
      <c r="D456" s="29" t="str">
        <f>IF(Замеры!AD450=0, " ", Замеры!AB450)</f>
        <v xml:space="preserve"> </v>
      </c>
      <c r="E456" s="29" t="str">
        <f>CONCATENATE(Замеры!T450,Замеры!W450,Замеры!V450)</f>
        <v xml:space="preserve"> </v>
      </c>
      <c r="F456" s="30" t="str">
        <f>IF(Замеры!AD450=0," ","---")</f>
        <v xml:space="preserve"> </v>
      </c>
      <c r="G456" s="31" t="str">
        <f>IF(Замеры!AD450=0," ",Замеры!L450)</f>
        <v xml:space="preserve"> </v>
      </c>
      <c r="H456" s="31" t="str">
        <f>CONCATENATE(Замеры!AO450,Замеры!AE450,Замеры!AP450)</f>
        <v>0 0</v>
      </c>
      <c r="I456" s="29" t="str">
        <f>CONCATENATE(Замеры!AM450,Замеры!AE450,Замеры!AN450)</f>
        <v>0 0</v>
      </c>
      <c r="J456" s="31" t="str">
        <f>IF(Замеры!AD450=0," ",G456*2.55)</f>
        <v xml:space="preserve"> </v>
      </c>
      <c r="K456" s="29" t="str">
        <f>IF(Замеры!AD450=0," ",Замеры!AK450)</f>
        <v xml:space="preserve"> </v>
      </c>
      <c r="L456" s="29" t="str">
        <f>IF(Замеры!AD450=0," ",Замеры!AL450)</f>
        <v xml:space="preserve"> </v>
      </c>
      <c r="M456" s="29" t="str">
        <f>IF(Замеры!AD450=0," ",0.1)</f>
        <v xml:space="preserve"> </v>
      </c>
      <c r="N456" s="29" t="str">
        <f>IF(Замеры!AD450=0," ",Замеры!AD450)</f>
        <v xml:space="preserve"> </v>
      </c>
      <c r="O456" s="29" t="str">
        <f>Замеры!AE450</f>
        <v xml:space="preserve"> </v>
      </c>
      <c r="P456" s="29" t="str">
        <f>Замеры!AF450</f>
        <v xml:space="preserve"> </v>
      </c>
      <c r="Q456" s="29" t="str">
        <f>IF(Замеры!AD450=0," ","+")</f>
        <v xml:space="preserve"> </v>
      </c>
      <c r="R456" s="32">
        <f>Замеры!AC450</f>
        <v>0</v>
      </c>
      <c r="W456" s="33" t="e">
        <f t="shared" si="12"/>
        <v>#VALUE!</v>
      </c>
      <c r="X456" s="31" t="s">
        <v>72</v>
      </c>
      <c r="Y456" s="33" t="e">
        <f t="shared" si="13"/>
        <v>#VALUE!</v>
      </c>
      <c r="Z456" s="32"/>
    </row>
    <row r="457" spans="1:26" x14ac:dyDescent="0.3">
      <c r="A457" s="35">
        <f>IF(Замеры!B451=0, " ", Замеры!B451)</f>
        <v>448</v>
      </c>
      <c r="B457" s="37" t="str">
        <f>CONCATENATE(Замеры!D451,Замеры!F451)</f>
        <v>Группа от QF</v>
      </c>
      <c r="C457" s="35" t="str">
        <f>IF(Замеры!J451=0," ", Замеры!J451)</f>
        <v xml:space="preserve"> </v>
      </c>
      <c r="D457" s="29" t="str">
        <f>IF(Замеры!AD451=0, " ", Замеры!AB451)</f>
        <v xml:space="preserve"> </v>
      </c>
      <c r="E457" s="29" t="str">
        <f>CONCATENATE(Замеры!T451,Замеры!W451,Замеры!V451)</f>
        <v xml:space="preserve"> </v>
      </c>
      <c r="F457" s="30" t="str">
        <f>IF(Замеры!AD451=0," ","---")</f>
        <v xml:space="preserve"> </v>
      </c>
      <c r="G457" s="31" t="str">
        <f>IF(Замеры!AD451=0," ",Замеры!L451)</f>
        <v xml:space="preserve"> </v>
      </c>
      <c r="H457" s="31" t="str">
        <f>CONCATENATE(Замеры!AO451,Замеры!AE451,Замеры!AP451)</f>
        <v>0 0</v>
      </c>
      <c r="I457" s="29" t="str">
        <f>CONCATENATE(Замеры!AM451,Замеры!AE451,Замеры!AN451)</f>
        <v>0 0</v>
      </c>
      <c r="J457" s="31" t="str">
        <f>IF(Замеры!AD451=0," ",G457*2.55)</f>
        <v xml:space="preserve"> </v>
      </c>
      <c r="K457" s="29" t="str">
        <f>IF(Замеры!AD451=0," ",Замеры!AK451)</f>
        <v xml:space="preserve"> </v>
      </c>
      <c r="L457" s="29" t="str">
        <f>IF(Замеры!AD451=0," ",Замеры!AL451)</f>
        <v xml:space="preserve"> </v>
      </c>
      <c r="M457" s="29" t="str">
        <f>IF(Замеры!AD451=0," ",0.1)</f>
        <v xml:space="preserve"> </v>
      </c>
      <c r="N457" s="29" t="str">
        <f>IF(Замеры!AD451=0," ",Замеры!AD451)</f>
        <v xml:space="preserve"> </v>
      </c>
      <c r="O457" s="29" t="str">
        <f>Замеры!AE451</f>
        <v xml:space="preserve"> </v>
      </c>
      <c r="P457" s="29" t="str">
        <f>Замеры!AF451</f>
        <v xml:space="preserve"> </v>
      </c>
      <c r="Q457" s="29" t="str">
        <f>IF(Замеры!AD451=0," ","+")</f>
        <v xml:space="preserve"> </v>
      </c>
      <c r="R457" s="32">
        <f>Замеры!AC451</f>
        <v>0</v>
      </c>
      <c r="W457" s="33" t="e">
        <f t="shared" si="12"/>
        <v>#VALUE!</v>
      </c>
      <c r="X457" s="31" t="s">
        <v>72</v>
      </c>
      <c r="Y457" s="33" t="e">
        <f t="shared" si="13"/>
        <v>#VALUE!</v>
      </c>
      <c r="Z457" s="32"/>
    </row>
    <row r="458" spans="1:26" x14ac:dyDescent="0.3">
      <c r="A458" s="35">
        <f>IF(Замеры!B452=0, " ", Замеры!B452)</f>
        <v>449</v>
      </c>
      <c r="B458" s="37" t="str">
        <f>CONCATENATE(Замеры!D452,Замеры!F452)</f>
        <v>Группа от QF</v>
      </c>
      <c r="C458" s="35" t="str">
        <f>IF(Замеры!J452=0," ", Замеры!J452)</f>
        <v xml:space="preserve"> </v>
      </c>
      <c r="D458" s="29" t="str">
        <f>IF(Замеры!AD452=0, " ", Замеры!AB452)</f>
        <v xml:space="preserve"> </v>
      </c>
      <c r="E458" s="29" t="str">
        <f>CONCATENATE(Замеры!T452,Замеры!W452,Замеры!V452)</f>
        <v xml:space="preserve"> </v>
      </c>
      <c r="F458" s="30" t="str">
        <f>IF(Замеры!AD452=0," ","---")</f>
        <v xml:space="preserve"> </v>
      </c>
      <c r="G458" s="31" t="str">
        <f>IF(Замеры!AD452=0," ",Замеры!L452)</f>
        <v xml:space="preserve"> </v>
      </c>
      <c r="H458" s="31" t="str">
        <f>CONCATENATE(Замеры!AO452,Замеры!AE452,Замеры!AP452)</f>
        <v>0 0</v>
      </c>
      <c r="I458" s="29" t="str">
        <f>CONCATENATE(Замеры!AM452,Замеры!AE452,Замеры!AN452)</f>
        <v>0 0</v>
      </c>
      <c r="J458" s="31" t="str">
        <f>IF(Замеры!AD452=0," ",G458*2.55)</f>
        <v xml:space="preserve"> </v>
      </c>
      <c r="K458" s="29" t="str">
        <f>IF(Замеры!AD452=0," ",Замеры!AK452)</f>
        <v xml:space="preserve"> </v>
      </c>
      <c r="L458" s="29" t="str">
        <f>IF(Замеры!AD452=0," ",Замеры!AL452)</f>
        <v xml:space="preserve"> </v>
      </c>
      <c r="M458" s="29" t="str">
        <f>IF(Замеры!AD452=0," ",0.1)</f>
        <v xml:space="preserve"> </v>
      </c>
      <c r="N458" s="29" t="str">
        <f>IF(Замеры!AD452=0," ",Замеры!AD452)</f>
        <v xml:space="preserve"> </v>
      </c>
      <c r="O458" s="29" t="str">
        <f>Замеры!AE452</f>
        <v xml:space="preserve"> </v>
      </c>
      <c r="P458" s="29" t="str">
        <f>Замеры!AF452</f>
        <v xml:space="preserve"> </v>
      </c>
      <c r="Q458" s="29" t="str">
        <f>IF(Замеры!AD452=0," ","+")</f>
        <v xml:space="preserve"> </v>
      </c>
      <c r="R458" s="32">
        <f>Замеры!AC452</f>
        <v>0</v>
      </c>
      <c r="W458" s="33" t="e">
        <f t="shared" ref="W458:W521" si="14">G458*1.13</f>
        <v>#VALUE!</v>
      </c>
      <c r="X458" s="31" t="s">
        <v>72</v>
      </c>
      <c r="Y458" s="33" t="e">
        <f t="shared" ref="Y458:Y521" si="15">G458*1.45</f>
        <v>#VALUE!</v>
      </c>
      <c r="Z458" s="32"/>
    </row>
    <row r="459" spans="1:26" x14ac:dyDescent="0.3">
      <c r="A459" s="35">
        <f>IF(Замеры!B453=0, " ", Замеры!B453)</f>
        <v>450</v>
      </c>
      <c r="B459" s="37" t="str">
        <f>CONCATENATE(Замеры!D453,Замеры!F453)</f>
        <v>Группа от QF</v>
      </c>
      <c r="C459" s="35" t="str">
        <f>IF(Замеры!J453=0," ", Замеры!J453)</f>
        <v xml:space="preserve"> </v>
      </c>
      <c r="D459" s="29" t="str">
        <f>IF(Замеры!AD453=0, " ", Замеры!AB453)</f>
        <v xml:space="preserve"> </v>
      </c>
      <c r="E459" s="29" t="str">
        <f>CONCATENATE(Замеры!T453,Замеры!W453,Замеры!V453)</f>
        <v xml:space="preserve"> </v>
      </c>
      <c r="F459" s="30" t="str">
        <f>IF(Замеры!AD453=0," ","---")</f>
        <v xml:space="preserve"> </v>
      </c>
      <c r="G459" s="31" t="str">
        <f>IF(Замеры!AD453=0," ",Замеры!L453)</f>
        <v xml:space="preserve"> </v>
      </c>
      <c r="H459" s="31" t="str">
        <f>CONCATENATE(Замеры!AO453,Замеры!AE453,Замеры!AP453)</f>
        <v>0 0</v>
      </c>
      <c r="I459" s="29" t="str">
        <f>CONCATENATE(Замеры!AM453,Замеры!AE453,Замеры!AN453)</f>
        <v>0 0</v>
      </c>
      <c r="J459" s="31" t="str">
        <f>IF(Замеры!AD453=0," ",G459*2.55)</f>
        <v xml:space="preserve"> </v>
      </c>
      <c r="K459" s="29" t="str">
        <f>IF(Замеры!AD453=0," ",Замеры!AK453)</f>
        <v xml:space="preserve"> </v>
      </c>
      <c r="L459" s="29" t="str">
        <f>IF(Замеры!AD453=0," ",Замеры!AL453)</f>
        <v xml:space="preserve"> </v>
      </c>
      <c r="M459" s="29" t="str">
        <f>IF(Замеры!AD453=0," ",0.1)</f>
        <v xml:space="preserve"> </v>
      </c>
      <c r="N459" s="29" t="str">
        <f>IF(Замеры!AD453=0," ",Замеры!AD453)</f>
        <v xml:space="preserve"> </v>
      </c>
      <c r="O459" s="29" t="str">
        <f>Замеры!AE453</f>
        <v xml:space="preserve"> </v>
      </c>
      <c r="P459" s="29" t="str">
        <f>Замеры!AF453</f>
        <v xml:space="preserve"> </v>
      </c>
      <c r="Q459" s="29" t="str">
        <f>IF(Замеры!AD453=0," ","+")</f>
        <v xml:space="preserve"> </v>
      </c>
      <c r="R459" s="32">
        <f>Замеры!AC453</f>
        <v>0</v>
      </c>
      <c r="W459" s="33" t="e">
        <f t="shared" si="14"/>
        <v>#VALUE!</v>
      </c>
      <c r="X459" s="31" t="s">
        <v>72</v>
      </c>
      <c r="Y459" s="33" t="e">
        <f t="shared" si="15"/>
        <v>#VALUE!</v>
      </c>
      <c r="Z459" s="32"/>
    </row>
    <row r="460" spans="1:26" x14ac:dyDescent="0.3">
      <c r="A460" s="35">
        <f>IF(Замеры!B454=0, " ", Замеры!B454)</f>
        <v>451</v>
      </c>
      <c r="B460" s="37" t="str">
        <f>CONCATENATE(Замеры!D454,Замеры!F454)</f>
        <v>Группа от QF</v>
      </c>
      <c r="C460" s="35" t="str">
        <f>IF(Замеры!J454=0," ", Замеры!J454)</f>
        <v xml:space="preserve"> </v>
      </c>
      <c r="D460" s="29" t="str">
        <f>IF(Замеры!AD454=0, " ", Замеры!AB454)</f>
        <v xml:space="preserve"> </v>
      </c>
      <c r="E460" s="29" t="str">
        <f>CONCATENATE(Замеры!T454,Замеры!W454,Замеры!V454)</f>
        <v xml:space="preserve"> </v>
      </c>
      <c r="F460" s="30" t="str">
        <f>IF(Замеры!AD454=0," ","---")</f>
        <v xml:space="preserve"> </v>
      </c>
      <c r="G460" s="31" t="str">
        <f>IF(Замеры!AD454=0," ",Замеры!L454)</f>
        <v xml:space="preserve"> </v>
      </c>
      <c r="H460" s="31" t="str">
        <f>CONCATENATE(Замеры!AO454,Замеры!AE454,Замеры!AP454)</f>
        <v>0 0</v>
      </c>
      <c r="I460" s="29" t="str">
        <f>CONCATENATE(Замеры!AM454,Замеры!AE454,Замеры!AN454)</f>
        <v>0 0</v>
      </c>
      <c r="J460" s="31" t="str">
        <f>IF(Замеры!AD454=0," ",G460*2.55)</f>
        <v xml:space="preserve"> </v>
      </c>
      <c r="K460" s="29" t="str">
        <f>IF(Замеры!AD454=0," ",Замеры!AK454)</f>
        <v xml:space="preserve"> </v>
      </c>
      <c r="L460" s="29" t="str">
        <f>IF(Замеры!AD454=0," ",Замеры!AL454)</f>
        <v xml:space="preserve"> </v>
      </c>
      <c r="M460" s="29" t="str">
        <f>IF(Замеры!AD454=0," ",0.1)</f>
        <v xml:space="preserve"> </v>
      </c>
      <c r="N460" s="29" t="str">
        <f>IF(Замеры!AD454=0," ",Замеры!AD454)</f>
        <v xml:space="preserve"> </v>
      </c>
      <c r="O460" s="29" t="str">
        <f>Замеры!AE454</f>
        <v xml:space="preserve"> </v>
      </c>
      <c r="P460" s="29" t="str">
        <f>Замеры!AF454</f>
        <v xml:space="preserve"> </v>
      </c>
      <c r="Q460" s="29" t="str">
        <f>IF(Замеры!AD454=0," ","+")</f>
        <v xml:space="preserve"> </v>
      </c>
      <c r="R460" s="32">
        <f>Замеры!AC454</f>
        <v>0</v>
      </c>
      <c r="W460" s="33" t="e">
        <f t="shared" si="14"/>
        <v>#VALUE!</v>
      </c>
      <c r="X460" s="31" t="s">
        <v>72</v>
      </c>
      <c r="Y460" s="33" t="e">
        <f t="shared" si="15"/>
        <v>#VALUE!</v>
      </c>
      <c r="Z460" s="32"/>
    </row>
    <row r="461" spans="1:26" x14ac:dyDescent="0.3">
      <c r="A461" s="35">
        <f>IF(Замеры!B455=0, " ", Замеры!B455)</f>
        <v>452</v>
      </c>
      <c r="B461" s="37" t="str">
        <f>CONCATENATE(Замеры!D455,Замеры!F455)</f>
        <v>Группа от QF</v>
      </c>
      <c r="C461" s="35" t="str">
        <f>IF(Замеры!J455=0," ", Замеры!J455)</f>
        <v xml:space="preserve"> </v>
      </c>
      <c r="D461" s="29" t="str">
        <f>IF(Замеры!AD455=0, " ", Замеры!AB455)</f>
        <v xml:space="preserve"> </v>
      </c>
      <c r="E461" s="29" t="str">
        <f>CONCATENATE(Замеры!T455,Замеры!W455,Замеры!V455)</f>
        <v xml:space="preserve"> </v>
      </c>
      <c r="F461" s="30" t="str">
        <f>IF(Замеры!AD455=0," ","---")</f>
        <v xml:space="preserve"> </v>
      </c>
      <c r="G461" s="31" t="str">
        <f>IF(Замеры!AD455=0," ",Замеры!L455)</f>
        <v xml:space="preserve"> </v>
      </c>
      <c r="H461" s="31" t="str">
        <f>CONCATENATE(Замеры!AO455,Замеры!AE455,Замеры!AP455)</f>
        <v>0 0</v>
      </c>
      <c r="I461" s="29" t="str">
        <f>CONCATENATE(Замеры!AM455,Замеры!AE455,Замеры!AN455)</f>
        <v>0 0</v>
      </c>
      <c r="J461" s="31" t="str">
        <f>IF(Замеры!AD455=0," ",G461*2.55)</f>
        <v xml:space="preserve"> </v>
      </c>
      <c r="K461" s="29" t="str">
        <f>IF(Замеры!AD455=0," ",Замеры!AK455)</f>
        <v xml:space="preserve"> </v>
      </c>
      <c r="L461" s="29" t="str">
        <f>IF(Замеры!AD455=0," ",Замеры!AL455)</f>
        <v xml:space="preserve"> </v>
      </c>
      <c r="M461" s="29" t="str">
        <f>IF(Замеры!AD455=0," ",0.1)</f>
        <v xml:space="preserve"> </v>
      </c>
      <c r="N461" s="29" t="str">
        <f>IF(Замеры!AD455=0," ",Замеры!AD455)</f>
        <v xml:space="preserve"> </v>
      </c>
      <c r="O461" s="29" t="str">
        <f>Замеры!AE455</f>
        <v xml:space="preserve"> </v>
      </c>
      <c r="P461" s="29" t="str">
        <f>Замеры!AF455</f>
        <v xml:space="preserve"> </v>
      </c>
      <c r="Q461" s="29" t="str">
        <f>IF(Замеры!AD455=0," ","+")</f>
        <v xml:space="preserve"> </v>
      </c>
      <c r="R461" s="32">
        <f>Замеры!AC455</f>
        <v>0</v>
      </c>
      <c r="W461" s="33" t="e">
        <f t="shared" si="14"/>
        <v>#VALUE!</v>
      </c>
      <c r="X461" s="31" t="s">
        <v>72</v>
      </c>
      <c r="Y461" s="33" t="e">
        <f t="shared" si="15"/>
        <v>#VALUE!</v>
      </c>
      <c r="Z461" s="32"/>
    </row>
    <row r="462" spans="1:26" x14ac:dyDescent="0.3">
      <c r="A462" s="35">
        <f>IF(Замеры!B456=0, " ", Замеры!B456)</f>
        <v>453</v>
      </c>
      <c r="B462" s="37" t="str">
        <f>CONCATENATE(Замеры!D456,Замеры!F456)</f>
        <v>Группа от QF</v>
      </c>
      <c r="C462" s="35" t="str">
        <f>IF(Замеры!J456=0," ", Замеры!J456)</f>
        <v xml:space="preserve"> </v>
      </c>
      <c r="D462" s="29" t="str">
        <f>IF(Замеры!AD456=0, " ", Замеры!AB456)</f>
        <v xml:space="preserve"> </v>
      </c>
      <c r="E462" s="29" t="str">
        <f>CONCATENATE(Замеры!T456,Замеры!W456,Замеры!V456)</f>
        <v xml:space="preserve"> </v>
      </c>
      <c r="F462" s="30" t="str">
        <f>IF(Замеры!AD456=0," ","---")</f>
        <v xml:space="preserve"> </v>
      </c>
      <c r="G462" s="31" t="str">
        <f>IF(Замеры!AD456=0," ",Замеры!L456)</f>
        <v xml:space="preserve"> </v>
      </c>
      <c r="H462" s="31" t="str">
        <f>CONCATENATE(Замеры!AO456,Замеры!AE456,Замеры!AP456)</f>
        <v>0 0</v>
      </c>
      <c r="I462" s="29" t="str">
        <f>CONCATENATE(Замеры!AM456,Замеры!AE456,Замеры!AN456)</f>
        <v>0 0</v>
      </c>
      <c r="J462" s="31" t="str">
        <f>IF(Замеры!AD456=0," ",G462*2.55)</f>
        <v xml:space="preserve"> </v>
      </c>
      <c r="K462" s="29" t="str">
        <f>IF(Замеры!AD456=0," ",Замеры!AK456)</f>
        <v xml:space="preserve"> </v>
      </c>
      <c r="L462" s="29" t="str">
        <f>IF(Замеры!AD456=0," ",Замеры!AL456)</f>
        <v xml:space="preserve"> </v>
      </c>
      <c r="M462" s="29" t="str">
        <f>IF(Замеры!AD456=0," ",0.1)</f>
        <v xml:space="preserve"> </v>
      </c>
      <c r="N462" s="29" t="str">
        <f>IF(Замеры!AD456=0," ",Замеры!AD456)</f>
        <v xml:space="preserve"> </v>
      </c>
      <c r="O462" s="29" t="str">
        <f>Замеры!AE456</f>
        <v xml:space="preserve"> </v>
      </c>
      <c r="P462" s="29" t="str">
        <f>Замеры!AF456</f>
        <v xml:space="preserve"> </v>
      </c>
      <c r="Q462" s="29" t="str">
        <f>IF(Замеры!AD456=0," ","+")</f>
        <v xml:space="preserve"> </v>
      </c>
      <c r="R462" s="32">
        <f>Замеры!AC456</f>
        <v>0</v>
      </c>
      <c r="W462" s="33" t="e">
        <f t="shared" si="14"/>
        <v>#VALUE!</v>
      </c>
      <c r="X462" s="31" t="s">
        <v>72</v>
      </c>
      <c r="Y462" s="33" t="e">
        <f t="shared" si="15"/>
        <v>#VALUE!</v>
      </c>
      <c r="Z462" s="32"/>
    </row>
    <row r="463" spans="1:26" x14ac:dyDescent="0.3">
      <c r="A463" s="35">
        <f>IF(Замеры!B457=0, " ", Замеры!B457)</f>
        <v>454</v>
      </c>
      <c r="B463" s="37" t="str">
        <f>CONCATENATE(Замеры!D457,Замеры!F457)</f>
        <v>Группа от QF</v>
      </c>
      <c r="C463" s="35" t="str">
        <f>IF(Замеры!J457=0," ", Замеры!J457)</f>
        <v xml:space="preserve"> </v>
      </c>
      <c r="D463" s="29" t="str">
        <f>IF(Замеры!AD457=0, " ", Замеры!AB457)</f>
        <v xml:space="preserve"> </v>
      </c>
      <c r="E463" s="29" t="str">
        <f>CONCATENATE(Замеры!T457,Замеры!W457,Замеры!V457)</f>
        <v xml:space="preserve"> </v>
      </c>
      <c r="F463" s="30" t="str">
        <f>IF(Замеры!AD457=0," ","---")</f>
        <v xml:space="preserve"> </v>
      </c>
      <c r="G463" s="31" t="str">
        <f>IF(Замеры!AD457=0," ",Замеры!L457)</f>
        <v xml:space="preserve"> </v>
      </c>
      <c r="H463" s="31" t="str">
        <f>CONCATENATE(Замеры!AO457,Замеры!AE457,Замеры!AP457)</f>
        <v>0 0</v>
      </c>
      <c r="I463" s="29" t="str">
        <f>CONCATENATE(Замеры!AM457,Замеры!AE457,Замеры!AN457)</f>
        <v>0 0</v>
      </c>
      <c r="J463" s="31" t="str">
        <f>IF(Замеры!AD457=0," ",G463*2.55)</f>
        <v xml:space="preserve"> </v>
      </c>
      <c r="K463" s="29" t="str">
        <f>IF(Замеры!AD457=0," ",Замеры!AK457)</f>
        <v xml:space="preserve"> </v>
      </c>
      <c r="L463" s="29" t="str">
        <f>IF(Замеры!AD457=0," ",Замеры!AL457)</f>
        <v xml:space="preserve"> </v>
      </c>
      <c r="M463" s="29" t="str">
        <f>IF(Замеры!AD457=0," ",0.1)</f>
        <v xml:space="preserve"> </v>
      </c>
      <c r="N463" s="29" t="str">
        <f>IF(Замеры!AD457=0," ",Замеры!AD457)</f>
        <v xml:space="preserve"> </v>
      </c>
      <c r="O463" s="29" t="str">
        <f>Замеры!AE457</f>
        <v xml:space="preserve"> </v>
      </c>
      <c r="P463" s="29" t="str">
        <f>Замеры!AF457</f>
        <v xml:space="preserve"> </v>
      </c>
      <c r="Q463" s="29" t="str">
        <f>IF(Замеры!AD457=0," ","+")</f>
        <v xml:space="preserve"> </v>
      </c>
      <c r="R463" s="32">
        <f>Замеры!AC457</f>
        <v>0</v>
      </c>
      <c r="W463" s="33" t="e">
        <f t="shared" si="14"/>
        <v>#VALUE!</v>
      </c>
      <c r="X463" s="31" t="s">
        <v>72</v>
      </c>
      <c r="Y463" s="33" t="e">
        <f t="shared" si="15"/>
        <v>#VALUE!</v>
      </c>
      <c r="Z463" s="32"/>
    </row>
    <row r="464" spans="1:26" x14ac:dyDescent="0.3">
      <c r="A464" s="35">
        <f>IF(Замеры!B458=0, " ", Замеры!B458)</f>
        <v>455</v>
      </c>
      <c r="B464" s="37" t="str">
        <f>CONCATENATE(Замеры!D458,Замеры!F458)</f>
        <v>Группа от QF</v>
      </c>
      <c r="C464" s="35" t="str">
        <f>IF(Замеры!J458=0," ", Замеры!J458)</f>
        <v xml:space="preserve"> </v>
      </c>
      <c r="D464" s="29" t="str">
        <f>IF(Замеры!AD458=0, " ", Замеры!AB458)</f>
        <v xml:space="preserve"> </v>
      </c>
      <c r="E464" s="29" t="str">
        <f>CONCATENATE(Замеры!T458,Замеры!W458,Замеры!V458)</f>
        <v xml:space="preserve"> </v>
      </c>
      <c r="F464" s="30" t="str">
        <f>IF(Замеры!AD458=0," ","---")</f>
        <v xml:space="preserve"> </v>
      </c>
      <c r="G464" s="31" t="str">
        <f>IF(Замеры!AD458=0," ",Замеры!L458)</f>
        <v xml:space="preserve"> </v>
      </c>
      <c r="H464" s="31" t="str">
        <f>CONCATENATE(Замеры!AO458,Замеры!AE458,Замеры!AP458)</f>
        <v>0 0</v>
      </c>
      <c r="I464" s="29" t="str">
        <f>CONCATENATE(Замеры!AM458,Замеры!AE458,Замеры!AN458)</f>
        <v>0 0</v>
      </c>
      <c r="J464" s="31" t="str">
        <f>IF(Замеры!AD458=0," ",G464*2.55)</f>
        <v xml:space="preserve"> </v>
      </c>
      <c r="K464" s="29" t="str">
        <f>IF(Замеры!AD458=0," ",Замеры!AK458)</f>
        <v xml:space="preserve"> </v>
      </c>
      <c r="L464" s="29" t="str">
        <f>IF(Замеры!AD458=0," ",Замеры!AL458)</f>
        <v xml:space="preserve"> </v>
      </c>
      <c r="M464" s="29" t="str">
        <f>IF(Замеры!AD458=0," ",0.1)</f>
        <v xml:space="preserve"> </v>
      </c>
      <c r="N464" s="29" t="str">
        <f>IF(Замеры!AD458=0," ",Замеры!AD458)</f>
        <v xml:space="preserve"> </v>
      </c>
      <c r="O464" s="29" t="str">
        <f>Замеры!AE458</f>
        <v xml:space="preserve"> </v>
      </c>
      <c r="P464" s="29" t="str">
        <f>Замеры!AF458</f>
        <v xml:space="preserve"> </v>
      </c>
      <c r="Q464" s="29" t="str">
        <f>IF(Замеры!AD458=0," ","+")</f>
        <v xml:space="preserve"> </v>
      </c>
      <c r="R464" s="32">
        <f>Замеры!AC458</f>
        <v>0</v>
      </c>
      <c r="W464" s="33" t="e">
        <f t="shared" si="14"/>
        <v>#VALUE!</v>
      </c>
      <c r="X464" s="31" t="s">
        <v>72</v>
      </c>
      <c r="Y464" s="33" t="e">
        <f t="shared" si="15"/>
        <v>#VALUE!</v>
      </c>
      <c r="Z464" s="32"/>
    </row>
    <row r="465" spans="1:26" x14ac:dyDescent="0.3">
      <c r="A465" s="35">
        <f>IF(Замеры!B459=0, " ", Замеры!B459)</f>
        <v>456</v>
      </c>
      <c r="B465" s="37" t="str">
        <f>CONCATENATE(Замеры!D459,Замеры!F459)</f>
        <v>Группа от QF</v>
      </c>
      <c r="C465" s="35" t="str">
        <f>IF(Замеры!J459=0," ", Замеры!J459)</f>
        <v xml:space="preserve"> </v>
      </c>
      <c r="D465" s="29" t="str">
        <f>IF(Замеры!AD459=0, " ", Замеры!AB459)</f>
        <v xml:space="preserve"> </v>
      </c>
      <c r="E465" s="29" t="str">
        <f>CONCATENATE(Замеры!T459,Замеры!W459,Замеры!V459)</f>
        <v xml:space="preserve"> </v>
      </c>
      <c r="F465" s="30" t="str">
        <f>IF(Замеры!AD459=0," ","---")</f>
        <v xml:space="preserve"> </v>
      </c>
      <c r="G465" s="31" t="str">
        <f>IF(Замеры!AD459=0," ",Замеры!L459)</f>
        <v xml:space="preserve"> </v>
      </c>
      <c r="H465" s="31" t="str">
        <f>CONCATENATE(Замеры!AO459,Замеры!AE459,Замеры!AP459)</f>
        <v>0 0</v>
      </c>
      <c r="I465" s="29" t="str">
        <f>CONCATENATE(Замеры!AM459,Замеры!AE459,Замеры!AN459)</f>
        <v>0 0</v>
      </c>
      <c r="J465" s="31" t="str">
        <f>IF(Замеры!AD459=0," ",G465*2.55)</f>
        <v xml:space="preserve"> </v>
      </c>
      <c r="K465" s="29" t="str">
        <f>IF(Замеры!AD459=0," ",Замеры!AK459)</f>
        <v xml:space="preserve"> </v>
      </c>
      <c r="L465" s="29" t="str">
        <f>IF(Замеры!AD459=0," ",Замеры!AL459)</f>
        <v xml:space="preserve"> </v>
      </c>
      <c r="M465" s="29" t="str">
        <f>IF(Замеры!AD459=0," ",0.1)</f>
        <v xml:space="preserve"> </v>
      </c>
      <c r="N465" s="29" t="str">
        <f>IF(Замеры!AD459=0," ",Замеры!AD459)</f>
        <v xml:space="preserve"> </v>
      </c>
      <c r="O465" s="29" t="str">
        <f>Замеры!AE459</f>
        <v xml:space="preserve"> </v>
      </c>
      <c r="P465" s="29" t="str">
        <f>Замеры!AF459</f>
        <v xml:space="preserve"> </v>
      </c>
      <c r="Q465" s="29" t="str">
        <f>IF(Замеры!AD459=0," ","+")</f>
        <v xml:space="preserve"> </v>
      </c>
      <c r="R465" s="32">
        <f>Замеры!AC459</f>
        <v>0</v>
      </c>
      <c r="W465" s="33" t="e">
        <f t="shared" si="14"/>
        <v>#VALUE!</v>
      </c>
      <c r="X465" s="31" t="s">
        <v>72</v>
      </c>
      <c r="Y465" s="33" t="e">
        <f t="shared" si="15"/>
        <v>#VALUE!</v>
      </c>
      <c r="Z465" s="32"/>
    </row>
    <row r="466" spans="1:26" x14ac:dyDescent="0.3">
      <c r="A466" s="35">
        <f>IF(Замеры!B460=0, " ", Замеры!B460)</f>
        <v>457</v>
      </c>
      <c r="B466" s="37" t="str">
        <f>CONCATENATE(Замеры!D460,Замеры!F460)</f>
        <v>Группа от QF</v>
      </c>
      <c r="C466" s="35" t="str">
        <f>IF(Замеры!J460=0," ", Замеры!J460)</f>
        <v xml:space="preserve"> </v>
      </c>
      <c r="D466" s="29" t="str">
        <f>IF(Замеры!AD460=0, " ", Замеры!AB460)</f>
        <v xml:space="preserve"> </v>
      </c>
      <c r="E466" s="29" t="str">
        <f>CONCATENATE(Замеры!T460,Замеры!W460,Замеры!V460)</f>
        <v xml:space="preserve"> </v>
      </c>
      <c r="F466" s="30" t="str">
        <f>IF(Замеры!AD460=0," ","---")</f>
        <v xml:space="preserve"> </v>
      </c>
      <c r="G466" s="31" t="str">
        <f>IF(Замеры!AD460=0," ",Замеры!L460)</f>
        <v xml:space="preserve"> </v>
      </c>
      <c r="H466" s="31" t="str">
        <f>CONCATENATE(Замеры!AO460,Замеры!AE460,Замеры!AP460)</f>
        <v>0 0</v>
      </c>
      <c r="I466" s="29" t="str">
        <f>CONCATENATE(Замеры!AM460,Замеры!AE460,Замеры!AN460)</f>
        <v>0 0</v>
      </c>
      <c r="J466" s="31" t="str">
        <f>IF(Замеры!AD460=0," ",G466*2.55)</f>
        <v xml:space="preserve"> </v>
      </c>
      <c r="K466" s="29" t="str">
        <f>IF(Замеры!AD460=0," ",Замеры!AK460)</f>
        <v xml:space="preserve"> </v>
      </c>
      <c r="L466" s="29" t="str">
        <f>IF(Замеры!AD460=0," ",Замеры!AL460)</f>
        <v xml:space="preserve"> </v>
      </c>
      <c r="M466" s="29" t="str">
        <f>IF(Замеры!AD460=0," ",0.1)</f>
        <v xml:space="preserve"> </v>
      </c>
      <c r="N466" s="29" t="str">
        <f>IF(Замеры!AD460=0," ",Замеры!AD460)</f>
        <v xml:space="preserve"> </v>
      </c>
      <c r="O466" s="29" t="str">
        <f>Замеры!AE460</f>
        <v xml:space="preserve"> </v>
      </c>
      <c r="P466" s="29" t="str">
        <f>Замеры!AF460</f>
        <v xml:space="preserve"> </v>
      </c>
      <c r="Q466" s="29" t="str">
        <f>IF(Замеры!AD460=0," ","+")</f>
        <v xml:space="preserve"> </v>
      </c>
      <c r="R466" s="32">
        <f>Замеры!AC460</f>
        <v>0</v>
      </c>
      <c r="W466" s="33" t="e">
        <f t="shared" si="14"/>
        <v>#VALUE!</v>
      </c>
      <c r="X466" s="31" t="s">
        <v>72</v>
      </c>
      <c r="Y466" s="33" t="e">
        <f t="shared" si="15"/>
        <v>#VALUE!</v>
      </c>
      <c r="Z466" s="32"/>
    </row>
    <row r="467" spans="1:26" x14ac:dyDescent="0.3">
      <c r="A467" s="35">
        <f>IF(Замеры!B461=0, " ", Замеры!B461)</f>
        <v>458</v>
      </c>
      <c r="B467" s="37" t="str">
        <f>CONCATENATE(Замеры!D461,Замеры!F461)</f>
        <v>Группа от QF</v>
      </c>
      <c r="C467" s="35" t="str">
        <f>IF(Замеры!J461=0," ", Замеры!J461)</f>
        <v xml:space="preserve"> </v>
      </c>
      <c r="D467" s="29" t="str">
        <f>IF(Замеры!AD461=0, " ", Замеры!AB461)</f>
        <v xml:space="preserve"> </v>
      </c>
      <c r="E467" s="29" t="str">
        <f>CONCATENATE(Замеры!T461,Замеры!W461,Замеры!V461)</f>
        <v xml:space="preserve"> </v>
      </c>
      <c r="F467" s="30" t="str">
        <f>IF(Замеры!AD461=0," ","---")</f>
        <v xml:space="preserve"> </v>
      </c>
      <c r="G467" s="31" t="str">
        <f>IF(Замеры!AD461=0," ",Замеры!L461)</f>
        <v xml:space="preserve"> </v>
      </c>
      <c r="H467" s="31" t="str">
        <f>CONCATENATE(Замеры!AO461,Замеры!AE461,Замеры!AP461)</f>
        <v>0 0</v>
      </c>
      <c r="I467" s="29" t="str">
        <f>CONCATENATE(Замеры!AM461,Замеры!AE461,Замеры!AN461)</f>
        <v>0 0</v>
      </c>
      <c r="J467" s="31" t="str">
        <f>IF(Замеры!AD461=0," ",G467*2.55)</f>
        <v xml:space="preserve"> </v>
      </c>
      <c r="K467" s="29" t="str">
        <f>IF(Замеры!AD461=0," ",Замеры!AK461)</f>
        <v xml:space="preserve"> </v>
      </c>
      <c r="L467" s="29" t="str">
        <f>IF(Замеры!AD461=0," ",Замеры!AL461)</f>
        <v xml:space="preserve"> </v>
      </c>
      <c r="M467" s="29" t="str">
        <f>IF(Замеры!AD461=0," ",0.1)</f>
        <v xml:space="preserve"> </v>
      </c>
      <c r="N467" s="29" t="str">
        <f>IF(Замеры!AD461=0," ",Замеры!AD461)</f>
        <v xml:space="preserve"> </v>
      </c>
      <c r="O467" s="29" t="str">
        <f>Замеры!AE461</f>
        <v xml:space="preserve"> </v>
      </c>
      <c r="P467" s="29" t="str">
        <f>Замеры!AF461</f>
        <v xml:space="preserve"> </v>
      </c>
      <c r="Q467" s="29" t="str">
        <f>IF(Замеры!AD461=0," ","+")</f>
        <v xml:space="preserve"> </v>
      </c>
      <c r="R467" s="32">
        <f>Замеры!AC461</f>
        <v>0</v>
      </c>
      <c r="W467" s="33" t="e">
        <f t="shared" si="14"/>
        <v>#VALUE!</v>
      </c>
      <c r="X467" s="31" t="s">
        <v>72</v>
      </c>
      <c r="Y467" s="33" t="e">
        <f t="shared" si="15"/>
        <v>#VALUE!</v>
      </c>
      <c r="Z467" s="32"/>
    </row>
    <row r="468" spans="1:26" x14ac:dyDescent="0.3">
      <c r="A468" s="35">
        <f>IF(Замеры!B462=0, " ", Замеры!B462)</f>
        <v>459</v>
      </c>
      <c r="B468" s="37" t="str">
        <f>CONCATENATE(Замеры!D462,Замеры!F462)</f>
        <v>Группа от QF</v>
      </c>
      <c r="C468" s="35" t="str">
        <f>IF(Замеры!J462=0," ", Замеры!J462)</f>
        <v xml:space="preserve"> </v>
      </c>
      <c r="D468" s="29" t="str">
        <f>IF(Замеры!AD462=0, " ", Замеры!AB462)</f>
        <v xml:space="preserve"> </v>
      </c>
      <c r="E468" s="29" t="str">
        <f>CONCATENATE(Замеры!T462,Замеры!W462,Замеры!V462)</f>
        <v xml:space="preserve"> </v>
      </c>
      <c r="F468" s="30" t="str">
        <f>IF(Замеры!AD462=0," ","---")</f>
        <v xml:space="preserve"> </v>
      </c>
      <c r="G468" s="31" t="str">
        <f>IF(Замеры!AD462=0," ",Замеры!L462)</f>
        <v xml:space="preserve"> </v>
      </c>
      <c r="H468" s="31" t="str">
        <f>CONCATENATE(Замеры!AO462,Замеры!AE462,Замеры!AP462)</f>
        <v>0 0</v>
      </c>
      <c r="I468" s="29" t="str">
        <f>CONCATENATE(Замеры!AM462,Замеры!AE462,Замеры!AN462)</f>
        <v>0 0</v>
      </c>
      <c r="J468" s="31" t="str">
        <f>IF(Замеры!AD462=0," ",G468*2.55)</f>
        <v xml:space="preserve"> </v>
      </c>
      <c r="K468" s="29" t="str">
        <f>IF(Замеры!AD462=0," ",Замеры!AK462)</f>
        <v xml:space="preserve"> </v>
      </c>
      <c r="L468" s="29" t="str">
        <f>IF(Замеры!AD462=0," ",Замеры!AL462)</f>
        <v xml:space="preserve"> </v>
      </c>
      <c r="M468" s="29" t="str">
        <f>IF(Замеры!AD462=0," ",0.1)</f>
        <v xml:space="preserve"> </v>
      </c>
      <c r="N468" s="29" t="str">
        <f>IF(Замеры!AD462=0," ",Замеры!AD462)</f>
        <v xml:space="preserve"> </v>
      </c>
      <c r="O468" s="29" t="str">
        <f>Замеры!AE462</f>
        <v xml:space="preserve"> </v>
      </c>
      <c r="P468" s="29" t="str">
        <f>Замеры!AF462</f>
        <v xml:space="preserve"> </v>
      </c>
      <c r="Q468" s="29" t="str">
        <f>IF(Замеры!AD462=0," ","+")</f>
        <v xml:space="preserve"> </v>
      </c>
      <c r="R468" s="32">
        <f>Замеры!AC462</f>
        <v>0</v>
      </c>
      <c r="W468" s="33" t="e">
        <f t="shared" si="14"/>
        <v>#VALUE!</v>
      </c>
      <c r="X468" s="31" t="s">
        <v>72</v>
      </c>
      <c r="Y468" s="33" t="e">
        <f t="shared" si="15"/>
        <v>#VALUE!</v>
      </c>
      <c r="Z468" s="32"/>
    </row>
    <row r="469" spans="1:26" x14ac:dyDescent="0.3">
      <c r="A469" s="35">
        <f>IF(Замеры!B463=0, " ", Замеры!B463)</f>
        <v>460</v>
      </c>
      <c r="B469" s="37" t="str">
        <f>CONCATENATE(Замеры!D463,Замеры!F463)</f>
        <v>Группа от QF</v>
      </c>
      <c r="C469" s="35" t="str">
        <f>IF(Замеры!J463=0," ", Замеры!J463)</f>
        <v xml:space="preserve"> </v>
      </c>
      <c r="D469" s="29" t="str">
        <f>IF(Замеры!AD463=0, " ", Замеры!AB463)</f>
        <v xml:space="preserve"> </v>
      </c>
      <c r="E469" s="29" t="str">
        <f>CONCATENATE(Замеры!T463,Замеры!W463,Замеры!V463)</f>
        <v xml:space="preserve"> </v>
      </c>
      <c r="F469" s="30" t="str">
        <f>IF(Замеры!AD463=0," ","---")</f>
        <v xml:space="preserve"> </v>
      </c>
      <c r="G469" s="31" t="str">
        <f>IF(Замеры!AD463=0," ",Замеры!L463)</f>
        <v xml:space="preserve"> </v>
      </c>
      <c r="H469" s="31" t="str">
        <f>CONCATENATE(Замеры!AO463,Замеры!AE463,Замеры!AP463)</f>
        <v>0 0</v>
      </c>
      <c r="I469" s="29" t="str">
        <f>CONCATENATE(Замеры!AM463,Замеры!AE463,Замеры!AN463)</f>
        <v>0 0</v>
      </c>
      <c r="J469" s="31" t="str">
        <f>IF(Замеры!AD463=0," ",G469*2.55)</f>
        <v xml:space="preserve"> </v>
      </c>
      <c r="K469" s="29" t="str">
        <f>IF(Замеры!AD463=0," ",Замеры!AK463)</f>
        <v xml:space="preserve"> </v>
      </c>
      <c r="L469" s="29" t="str">
        <f>IF(Замеры!AD463=0," ",Замеры!AL463)</f>
        <v xml:space="preserve"> </v>
      </c>
      <c r="M469" s="29" t="str">
        <f>IF(Замеры!AD463=0," ",0.1)</f>
        <v xml:space="preserve"> </v>
      </c>
      <c r="N469" s="29" t="str">
        <f>IF(Замеры!AD463=0," ",Замеры!AD463)</f>
        <v xml:space="preserve"> </v>
      </c>
      <c r="O469" s="29" t="str">
        <f>Замеры!AE463</f>
        <v xml:space="preserve"> </v>
      </c>
      <c r="P469" s="29" t="str">
        <f>Замеры!AF463</f>
        <v xml:space="preserve"> </v>
      </c>
      <c r="Q469" s="29" t="str">
        <f>IF(Замеры!AD463=0," ","+")</f>
        <v xml:space="preserve"> </v>
      </c>
      <c r="R469" s="32">
        <f>Замеры!AC463</f>
        <v>0</v>
      </c>
      <c r="W469" s="33" t="e">
        <f t="shared" si="14"/>
        <v>#VALUE!</v>
      </c>
      <c r="X469" s="31" t="s">
        <v>72</v>
      </c>
      <c r="Y469" s="33" t="e">
        <f t="shared" si="15"/>
        <v>#VALUE!</v>
      </c>
      <c r="Z469" s="32"/>
    </row>
    <row r="470" spans="1:26" x14ac:dyDescent="0.3">
      <c r="A470" s="35">
        <f>IF(Замеры!B464=0, " ", Замеры!B464)</f>
        <v>461</v>
      </c>
      <c r="B470" s="37" t="str">
        <f>CONCATENATE(Замеры!D464,Замеры!F464)</f>
        <v>Группа от QF</v>
      </c>
      <c r="C470" s="35" t="str">
        <f>IF(Замеры!J464=0," ", Замеры!J464)</f>
        <v xml:space="preserve"> </v>
      </c>
      <c r="D470" s="29" t="str">
        <f>IF(Замеры!AD464=0, " ", Замеры!AB464)</f>
        <v xml:space="preserve"> </v>
      </c>
      <c r="E470" s="29" t="str">
        <f>CONCATENATE(Замеры!T464,Замеры!W464,Замеры!V464)</f>
        <v xml:space="preserve"> </v>
      </c>
      <c r="F470" s="30" t="str">
        <f>IF(Замеры!AD464=0," ","---")</f>
        <v xml:space="preserve"> </v>
      </c>
      <c r="G470" s="31" t="str">
        <f>IF(Замеры!AD464=0," ",Замеры!L464)</f>
        <v xml:space="preserve"> </v>
      </c>
      <c r="H470" s="31" t="str">
        <f>CONCATENATE(Замеры!AO464,Замеры!AE464,Замеры!AP464)</f>
        <v>0 0</v>
      </c>
      <c r="I470" s="29" t="str">
        <f>CONCATENATE(Замеры!AM464,Замеры!AE464,Замеры!AN464)</f>
        <v>0 0</v>
      </c>
      <c r="J470" s="31" t="str">
        <f>IF(Замеры!AD464=0," ",G470*2.55)</f>
        <v xml:space="preserve"> </v>
      </c>
      <c r="K470" s="29" t="str">
        <f>IF(Замеры!AD464=0," ",Замеры!AK464)</f>
        <v xml:space="preserve"> </v>
      </c>
      <c r="L470" s="29" t="str">
        <f>IF(Замеры!AD464=0," ",Замеры!AL464)</f>
        <v xml:space="preserve"> </v>
      </c>
      <c r="M470" s="29" t="str">
        <f>IF(Замеры!AD464=0," ",0.1)</f>
        <v xml:space="preserve"> </v>
      </c>
      <c r="N470" s="29" t="str">
        <f>IF(Замеры!AD464=0," ",Замеры!AD464)</f>
        <v xml:space="preserve"> </v>
      </c>
      <c r="O470" s="29" t="str">
        <f>Замеры!AE464</f>
        <v xml:space="preserve"> </v>
      </c>
      <c r="P470" s="29" t="str">
        <f>Замеры!AF464</f>
        <v xml:space="preserve"> </v>
      </c>
      <c r="Q470" s="29" t="str">
        <f>IF(Замеры!AD464=0," ","+")</f>
        <v xml:space="preserve"> </v>
      </c>
      <c r="R470" s="32">
        <f>Замеры!AC464</f>
        <v>0</v>
      </c>
      <c r="W470" s="33" t="e">
        <f t="shared" si="14"/>
        <v>#VALUE!</v>
      </c>
      <c r="X470" s="31" t="s">
        <v>72</v>
      </c>
      <c r="Y470" s="33" t="e">
        <f t="shared" si="15"/>
        <v>#VALUE!</v>
      </c>
      <c r="Z470" s="32"/>
    </row>
    <row r="471" spans="1:26" x14ac:dyDescent="0.3">
      <c r="A471" s="35">
        <f>IF(Замеры!B465=0, " ", Замеры!B465)</f>
        <v>462</v>
      </c>
      <c r="B471" s="37" t="str">
        <f>CONCATENATE(Замеры!D465,Замеры!F465)</f>
        <v>Группа от QF</v>
      </c>
      <c r="C471" s="35" t="str">
        <f>IF(Замеры!J465=0," ", Замеры!J465)</f>
        <v xml:space="preserve"> </v>
      </c>
      <c r="D471" s="29" t="str">
        <f>IF(Замеры!AD465=0, " ", Замеры!AB465)</f>
        <v xml:space="preserve"> </v>
      </c>
      <c r="E471" s="29" t="str">
        <f>CONCATENATE(Замеры!T465,Замеры!W465,Замеры!V465)</f>
        <v xml:space="preserve"> </v>
      </c>
      <c r="F471" s="30" t="str">
        <f>IF(Замеры!AD465=0," ","---")</f>
        <v xml:space="preserve"> </v>
      </c>
      <c r="G471" s="31" t="str">
        <f>IF(Замеры!AD465=0," ",Замеры!L465)</f>
        <v xml:space="preserve"> </v>
      </c>
      <c r="H471" s="31" t="str">
        <f>CONCATENATE(Замеры!AO465,Замеры!AE465,Замеры!AP465)</f>
        <v>0 0</v>
      </c>
      <c r="I471" s="29" t="str">
        <f>CONCATENATE(Замеры!AM465,Замеры!AE465,Замеры!AN465)</f>
        <v>0 0</v>
      </c>
      <c r="J471" s="31" t="str">
        <f>IF(Замеры!AD465=0," ",G471*2.55)</f>
        <v xml:space="preserve"> </v>
      </c>
      <c r="K471" s="29" t="str">
        <f>IF(Замеры!AD465=0," ",Замеры!AK465)</f>
        <v xml:space="preserve"> </v>
      </c>
      <c r="L471" s="29" t="str">
        <f>IF(Замеры!AD465=0," ",Замеры!AL465)</f>
        <v xml:space="preserve"> </v>
      </c>
      <c r="M471" s="29" t="str">
        <f>IF(Замеры!AD465=0," ",0.1)</f>
        <v xml:space="preserve"> </v>
      </c>
      <c r="N471" s="29" t="str">
        <f>IF(Замеры!AD465=0," ",Замеры!AD465)</f>
        <v xml:space="preserve"> </v>
      </c>
      <c r="O471" s="29" t="str">
        <f>Замеры!AE465</f>
        <v xml:space="preserve"> </v>
      </c>
      <c r="P471" s="29" t="str">
        <f>Замеры!AF465</f>
        <v xml:space="preserve"> </v>
      </c>
      <c r="Q471" s="29" t="str">
        <f>IF(Замеры!AD465=0," ","+")</f>
        <v xml:space="preserve"> </v>
      </c>
      <c r="R471" s="32">
        <f>Замеры!AC465</f>
        <v>0</v>
      </c>
      <c r="W471" s="33" t="e">
        <f t="shared" si="14"/>
        <v>#VALUE!</v>
      </c>
      <c r="X471" s="31" t="s">
        <v>72</v>
      </c>
      <c r="Y471" s="33" t="e">
        <f t="shared" si="15"/>
        <v>#VALUE!</v>
      </c>
      <c r="Z471" s="32"/>
    </row>
    <row r="472" spans="1:26" x14ac:dyDescent="0.3">
      <c r="A472" s="35">
        <f>IF(Замеры!B466=0, " ", Замеры!B466)</f>
        <v>463</v>
      </c>
      <c r="B472" s="37" t="str">
        <f>CONCATENATE(Замеры!D466,Замеры!F466)</f>
        <v>Группа от QF</v>
      </c>
      <c r="C472" s="35" t="str">
        <f>IF(Замеры!J466=0," ", Замеры!J466)</f>
        <v xml:space="preserve"> </v>
      </c>
      <c r="D472" s="29" t="str">
        <f>IF(Замеры!AD466=0, " ", Замеры!AB466)</f>
        <v xml:space="preserve"> </v>
      </c>
      <c r="E472" s="29" t="str">
        <f>CONCATENATE(Замеры!T466,Замеры!W466,Замеры!V466)</f>
        <v xml:space="preserve"> </v>
      </c>
      <c r="F472" s="30" t="str">
        <f>IF(Замеры!AD466=0," ","---")</f>
        <v xml:space="preserve"> </v>
      </c>
      <c r="G472" s="31" t="str">
        <f>IF(Замеры!AD466=0," ",Замеры!L466)</f>
        <v xml:space="preserve"> </v>
      </c>
      <c r="H472" s="31" t="str">
        <f>CONCATENATE(Замеры!AO466,Замеры!AE466,Замеры!AP466)</f>
        <v>0 0</v>
      </c>
      <c r="I472" s="29" t="str">
        <f>CONCATENATE(Замеры!AM466,Замеры!AE466,Замеры!AN466)</f>
        <v>0 0</v>
      </c>
      <c r="J472" s="31" t="str">
        <f>IF(Замеры!AD466=0," ",G472*2.55)</f>
        <v xml:space="preserve"> </v>
      </c>
      <c r="K472" s="29" t="str">
        <f>IF(Замеры!AD466=0," ",Замеры!AK466)</f>
        <v xml:space="preserve"> </v>
      </c>
      <c r="L472" s="29" t="str">
        <f>IF(Замеры!AD466=0," ",Замеры!AL466)</f>
        <v xml:space="preserve"> </v>
      </c>
      <c r="M472" s="29" t="str">
        <f>IF(Замеры!AD466=0," ",0.1)</f>
        <v xml:space="preserve"> </v>
      </c>
      <c r="N472" s="29" t="str">
        <f>IF(Замеры!AD466=0," ",Замеры!AD466)</f>
        <v xml:space="preserve"> </v>
      </c>
      <c r="O472" s="29" t="str">
        <f>Замеры!AE466</f>
        <v xml:space="preserve"> </v>
      </c>
      <c r="P472" s="29" t="str">
        <f>Замеры!AF466</f>
        <v xml:space="preserve"> </v>
      </c>
      <c r="Q472" s="29" t="str">
        <f>IF(Замеры!AD466=0," ","+")</f>
        <v xml:space="preserve"> </v>
      </c>
      <c r="R472" s="32">
        <f>Замеры!AC466</f>
        <v>0</v>
      </c>
      <c r="W472" s="33" t="e">
        <f t="shared" si="14"/>
        <v>#VALUE!</v>
      </c>
      <c r="X472" s="31" t="s">
        <v>72</v>
      </c>
      <c r="Y472" s="33" t="e">
        <f t="shared" si="15"/>
        <v>#VALUE!</v>
      </c>
      <c r="Z472" s="32"/>
    </row>
    <row r="473" spans="1:26" x14ac:dyDescent="0.3">
      <c r="A473" s="35">
        <f>IF(Замеры!B467=0, " ", Замеры!B467)</f>
        <v>464</v>
      </c>
      <c r="B473" s="37" t="str">
        <f>CONCATENATE(Замеры!D467,Замеры!F467)</f>
        <v>Группа от QF</v>
      </c>
      <c r="C473" s="35" t="str">
        <f>IF(Замеры!J467=0," ", Замеры!J467)</f>
        <v xml:space="preserve"> </v>
      </c>
      <c r="D473" s="29" t="str">
        <f>IF(Замеры!AD467=0, " ", Замеры!AB467)</f>
        <v xml:space="preserve"> </v>
      </c>
      <c r="E473" s="29" t="str">
        <f>CONCATENATE(Замеры!T467,Замеры!W467,Замеры!V467)</f>
        <v xml:space="preserve"> </v>
      </c>
      <c r="F473" s="30" t="str">
        <f>IF(Замеры!AD467=0," ","---")</f>
        <v xml:space="preserve"> </v>
      </c>
      <c r="G473" s="31" t="str">
        <f>IF(Замеры!AD467=0," ",Замеры!L467)</f>
        <v xml:space="preserve"> </v>
      </c>
      <c r="H473" s="31" t="str">
        <f>CONCATENATE(Замеры!AO467,Замеры!AE467,Замеры!AP467)</f>
        <v>0 0</v>
      </c>
      <c r="I473" s="29" t="str">
        <f>CONCATENATE(Замеры!AM467,Замеры!AE467,Замеры!AN467)</f>
        <v>0 0</v>
      </c>
      <c r="J473" s="31" t="str">
        <f>IF(Замеры!AD467=0," ",G473*2.55)</f>
        <v xml:space="preserve"> </v>
      </c>
      <c r="K473" s="29" t="str">
        <f>IF(Замеры!AD467=0," ",Замеры!AK467)</f>
        <v xml:space="preserve"> </v>
      </c>
      <c r="L473" s="29" t="str">
        <f>IF(Замеры!AD467=0," ",Замеры!AL467)</f>
        <v xml:space="preserve"> </v>
      </c>
      <c r="M473" s="29" t="str">
        <f>IF(Замеры!AD467=0," ",0.1)</f>
        <v xml:space="preserve"> </v>
      </c>
      <c r="N473" s="29" t="str">
        <f>IF(Замеры!AD467=0," ",Замеры!AD467)</f>
        <v xml:space="preserve"> </v>
      </c>
      <c r="O473" s="29" t="str">
        <f>Замеры!AE467</f>
        <v xml:space="preserve"> </v>
      </c>
      <c r="P473" s="29" t="str">
        <f>Замеры!AF467</f>
        <v xml:space="preserve"> </v>
      </c>
      <c r="Q473" s="29" t="str">
        <f>IF(Замеры!AD467=0," ","+")</f>
        <v xml:space="preserve"> </v>
      </c>
      <c r="R473" s="32">
        <f>Замеры!AC467</f>
        <v>0</v>
      </c>
      <c r="W473" s="33" t="e">
        <f t="shared" si="14"/>
        <v>#VALUE!</v>
      </c>
      <c r="X473" s="31" t="s">
        <v>72</v>
      </c>
      <c r="Y473" s="33" t="e">
        <f t="shared" si="15"/>
        <v>#VALUE!</v>
      </c>
      <c r="Z473" s="32"/>
    </row>
    <row r="474" spans="1:26" x14ac:dyDescent="0.3">
      <c r="A474" s="35">
        <f>IF(Замеры!B468=0, " ", Замеры!B468)</f>
        <v>465</v>
      </c>
      <c r="B474" s="37" t="str">
        <f>CONCATENATE(Замеры!D468,Замеры!F468)</f>
        <v>Группа от QF</v>
      </c>
      <c r="C474" s="35" t="str">
        <f>IF(Замеры!J468=0," ", Замеры!J468)</f>
        <v xml:space="preserve"> </v>
      </c>
      <c r="D474" s="29" t="str">
        <f>IF(Замеры!AD468=0, " ", Замеры!AB468)</f>
        <v xml:space="preserve"> </v>
      </c>
      <c r="E474" s="29" t="str">
        <f>CONCATENATE(Замеры!T468,Замеры!W468,Замеры!V468)</f>
        <v xml:space="preserve"> </v>
      </c>
      <c r="F474" s="30" t="str">
        <f>IF(Замеры!AD468=0," ","---")</f>
        <v xml:space="preserve"> </v>
      </c>
      <c r="G474" s="31" t="str">
        <f>IF(Замеры!AD468=0," ",Замеры!L468)</f>
        <v xml:space="preserve"> </v>
      </c>
      <c r="H474" s="31" t="str">
        <f>CONCATENATE(Замеры!AO468,Замеры!AE468,Замеры!AP468)</f>
        <v>0 0</v>
      </c>
      <c r="I474" s="29" t="str">
        <f>CONCATENATE(Замеры!AM468,Замеры!AE468,Замеры!AN468)</f>
        <v>0 0</v>
      </c>
      <c r="J474" s="31" t="str">
        <f>IF(Замеры!AD468=0," ",G474*2.55)</f>
        <v xml:space="preserve"> </v>
      </c>
      <c r="K474" s="29" t="str">
        <f>IF(Замеры!AD468=0," ",Замеры!AK468)</f>
        <v xml:space="preserve"> </v>
      </c>
      <c r="L474" s="29" t="str">
        <f>IF(Замеры!AD468=0," ",Замеры!AL468)</f>
        <v xml:space="preserve"> </v>
      </c>
      <c r="M474" s="29" t="str">
        <f>IF(Замеры!AD468=0," ",0.1)</f>
        <v xml:space="preserve"> </v>
      </c>
      <c r="N474" s="29" t="str">
        <f>IF(Замеры!AD468=0," ",Замеры!AD468)</f>
        <v xml:space="preserve"> </v>
      </c>
      <c r="O474" s="29" t="str">
        <f>Замеры!AE468</f>
        <v xml:space="preserve"> </v>
      </c>
      <c r="P474" s="29" t="str">
        <f>Замеры!AF468</f>
        <v xml:space="preserve"> </v>
      </c>
      <c r="Q474" s="29" t="str">
        <f>IF(Замеры!AD468=0," ","+")</f>
        <v xml:space="preserve"> </v>
      </c>
      <c r="R474" s="32">
        <f>Замеры!AC468</f>
        <v>0</v>
      </c>
      <c r="W474" s="33" t="e">
        <f t="shared" si="14"/>
        <v>#VALUE!</v>
      </c>
      <c r="X474" s="31" t="s">
        <v>72</v>
      </c>
      <c r="Y474" s="33" t="e">
        <f t="shared" si="15"/>
        <v>#VALUE!</v>
      </c>
      <c r="Z474" s="32"/>
    </row>
    <row r="475" spans="1:26" x14ac:dyDescent="0.3">
      <c r="A475" s="35">
        <f>IF(Замеры!B469=0, " ", Замеры!B469)</f>
        <v>466</v>
      </c>
      <c r="B475" s="37" t="str">
        <f>CONCATENATE(Замеры!D469,Замеры!F469)</f>
        <v>Группа от QF</v>
      </c>
      <c r="C475" s="35" t="str">
        <f>IF(Замеры!J469=0," ", Замеры!J469)</f>
        <v xml:space="preserve"> </v>
      </c>
      <c r="D475" s="29" t="str">
        <f>IF(Замеры!AD469=0, " ", Замеры!AB469)</f>
        <v xml:space="preserve"> </v>
      </c>
      <c r="E475" s="29" t="str">
        <f>CONCATENATE(Замеры!T469,Замеры!W469,Замеры!V469)</f>
        <v xml:space="preserve"> </v>
      </c>
      <c r="F475" s="30" t="str">
        <f>IF(Замеры!AD469=0," ","---")</f>
        <v xml:space="preserve"> </v>
      </c>
      <c r="G475" s="31" t="str">
        <f>IF(Замеры!AD469=0," ",Замеры!L469)</f>
        <v xml:space="preserve"> </v>
      </c>
      <c r="H475" s="31" t="str">
        <f>CONCATENATE(Замеры!AO469,Замеры!AE469,Замеры!AP469)</f>
        <v>0 0</v>
      </c>
      <c r="I475" s="29" t="str">
        <f>CONCATENATE(Замеры!AM469,Замеры!AE469,Замеры!AN469)</f>
        <v>0 0</v>
      </c>
      <c r="J475" s="31" t="str">
        <f>IF(Замеры!AD469=0," ",G475*2.55)</f>
        <v xml:space="preserve"> </v>
      </c>
      <c r="K475" s="29" t="str">
        <f>IF(Замеры!AD469=0," ",Замеры!AK469)</f>
        <v xml:space="preserve"> </v>
      </c>
      <c r="L475" s="29" t="str">
        <f>IF(Замеры!AD469=0," ",Замеры!AL469)</f>
        <v xml:space="preserve"> </v>
      </c>
      <c r="M475" s="29" t="str">
        <f>IF(Замеры!AD469=0," ",0.1)</f>
        <v xml:space="preserve"> </v>
      </c>
      <c r="N475" s="29" t="str">
        <f>IF(Замеры!AD469=0," ",Замеры!AD469)</f>
        <v xml:space="preserve"> </v>
      </c>
      <c r="O475" s="29" t="str">
        <f>Замеры!AE469</f>
        <v xml:space="preserve"> </v>
      </c>
      <c r="P475" s="29" t="str">
        <f>Замеры!AF469</f>
        <v xml:space="preserve"> </v>
      </c>
      <c r="Q475" s="29" t="str">
        <f>IF(Замеры!AD469=0," ","+")</f>
        <v xml:space="preserve"> </v>
      </c>
      <c r="R475" s="32">
        <f>Замеры!AC469</f>
        <v>0</v>
      </c>
      <c r="W475" s="33" t="e">
        <f t="shared" si="14"/>
        <v>#VALUE!</v>
      </c>
      <c r="X475" s="31" t="s">
        <v>72</v>
      </c>
      <c r="Y475" s="33" t="e">
        <f t="shared" si="15"/>
        <v>#VALUE!</v>
      </c>
      <c r="Z475" s="32"/>
    </row>
    <row r="476" spans="1:26" x14ac:dyDescent="0.3">
      <c r="A476" s="35">
        <f>IF(Замеры!B470=0, " ", Замеры!B470)</f>
        <v>467</v>
      </c>
      <c r="B476" s="37" t="str">
        <f>CONCATENATE(Замеры!D470,Замеры!F470)</f>
        <v>Группа от QF</v>
      </c>
      <c r="C476" s="35" t="str">
        <f>IF(Замеры!J470=0," ", Замеры!J470)</f>
        <v xml:space="preserve"> </v>
      </c>
      <c r="D476" s="29" t="str">
        <f>IF(Замеры!AD470=0, " ", Замеры!AB470)</f>
        <v xml:space="preserve"> </v>
      </c>
      <c r="E476" s="29" t="str">
        <f>CONCATENATE(Замеры!T470,Замеры!W470,Замеры!V470)</f>
        <v xml:space="preserve"> </v>
      </c>
      <c r="F476" s="30" t="str">
        <f>IF(Замеры!AD470=0," ","---")</f>
        <v xml:space="preserve"> </v>
      </c>
      <c r="G476" s="31" t="str">
        <f>IF(Замеры!AD470=0," ",Замеры!L470)</f>
        <v xml:space="preserve"> </v>
      </c>
      <c r="H476" s="31" t="str">
        <f>CONCATENATE(Замеры!AO470,Замеры!AE470,Замеры!AP470)</f>
        <v>0 0</v>
      </c>
      <c r="I476" s="29" t="str">
        <f>CONCATENATE(Замеры!AM470,Замеры!AE470,Замеры!AN470)</f>
        <v>0 0</v>
      </c>
      <c r="J476" s="31" t="str">
        <f>IF(Замеры!AD470=0," ",G476*2.55)</f>
        <v xml:space="preserve"> </v>
      </c>
      <c r="K476" s="29" t="str">
        <f>IF(Замеры!AD470=0," ",Замеры!AK470)</f>
        <v xml:space="preserve"> </v>
      </c>
      <c r="L476" s="29" t="str">
        <f>IF(Замеры!AD470=0," ",Замеры!AL470)</f>
        <v xml:space="preserve"> </v>
      </c>
      <c r="M476" s="29" t="str">
        <f>IF(Замеры!AD470=0," ",0.1)</f>
        <v xml:space="preserve"> </v>
      </c>
      <c r="N476" s="29" t="str">
        <f>IF(Замеры!AD470=0," ",Замеры!AD470)</f>
        <v xml:space="preserve"> </v>
      </c>
      <c r="O476" s="29" t="str">
        <f>Замеры!AE470</f>
        <v xml:space="preserve"> </v>
      </c>
      <c r="P476" s="29" t="str">
        <f>Замеры!AF470</f>
        <v xml:space="preserve"> </v>
      </c>
      <c r="Q476" s="29" t="str">
        <f>IF(Замеры!AD470=0," ","+")</f>
        <v xml:space="preserve"> </v>
      </c>
      <c r="R476" s="32">
        <f>Замеры!AC470</f>
        <v>0</v>
      </c>
      <c r="W476" s="33" t="e">
        <f t="shared" si="14"/>
        <v>#VALUE!</v>
      </c>
      <c r="X476" s="31" t="s">
        <v>72</v>
      </c>
      <c r="Y476" s="33" t="e">
        <f t="shared" si="15"/>
        <v>#VALUE!</v>
      </c>
      <c r="Z476" s="32"/>
    </row>
    <row r="477" spans="1:26" x14ac:dyDescent="0.3">
      <c r="A477" s="35">
        <f>IF(Замеры!B471=0, " ", Замеры!B471)</f>
        <v>468</v>
      </c>
      <c r="B477" s="37" t="str">
        <f>CONCATENATE(Замеры!D471,Замеры!F471)</f>
        <v>Группа от QF</v>
      </c>
      <c r="C477" s="35" t="str">
        <f>IF(Замеры!J471=0," ", Замеры!J471)</f>
        <v xml:space="preserve"> </v>
      </c>
      <c r="D477" s="29" t="str">
        <f>IF(Замеры!AD471=0, " ", Замеры!AB471)</f>
        <v xml:space="preserve"> </v>
      </c>
      <c r="E477" s="29" t="str">
        <f>CONCATENATE(Замеры!T471,Замеры!W471,Замеры!V471)</f>
        <v xml:space="preserve"> </v>
      </c>
      <c r="F477" s="30" t="str">
        <f>IF(Замеры!AD471=0," ","---")</f>
        <v xml:space="preserve"> </v>
      </c>
      <c r="G477" s="31" t="str">
        <f>IF(Замеры!AD471=0," ",Замеры!L471)</f>
        <v xml:space="preserve"> </v>
      </c>
      <c r="H477" s="31" t="str">
        <f>CONCATENATE(Замеры!AO471,Замеры!AE471,Замеры!AP471)</f>
        <v>0 0</v>
      </c>
      <c r="I477" s="29" t="str">
        <f>CONCATENATE(Замеры!AM471,Замеры!AE471,Замеры!AN471)</f>
        <v>0 0</v>
      </c>
      <c r="J477" s="31" t="str">
        <f>IF(Замеры!AD471=0," ",G477*2.55)</f>
        <v xml:space="preserve"> </v>
      </c>
      <c r="K477" s="29" t="str">
        <f>IF(Замеры!AD471=0," ",Замеры!AK471)</f>
        <v xml:space="preserve"> </v>
      </c>
      <c r="L477" s="29" t="str">
        <f>IF(Замеры!AD471=0," ",Замеры!AL471)</f>
        <v xml:space="preserve"> </v>
      </c>
      <c r="M477" s="29" t="str">
        <f>IF(Замеры!AD471=0," ",0.1)</f>
        <v xml:space="preserve"> </v>
      </c>
      <c r="N477" s="29" t="str">
        <f>IF(Замеры!AD471=0," ",Замеры!AD471)</f>
        <v xml:space="preserve"> </v>
      </c>
      <c r="O477" s="29" t="str">
        <f>Замеры!AE471</f>
        <v xml:space="preserve"> </v>
      </c>
      <c r="P477" s="29" t="str">
        <f>Замеры!AF471</f>
        <v xml:space="preserve"> </v>
      </c>
      <c r="Q477" s="29" t="str">
        <f>IF(Замеры!AD471=0," ","+")</f>
        <v xml:space="preserve"> </v>
      </c>
      <c r="R477" s="32">
        <f>Замеры!AC471</f>
        <v>0</v>
      </c>
      <c r="W477" s="33" t="e">
        <f t="shared" si="14"/>
        <v>#VALUE!</v>
      </c>
      <c r="X477" s="31" t="s">
        <v>72</v>
      </c>
      <c r="Y477" s="33" t="e">
        <f t="shared" si="15"/>
        <v>#VALUE!</v>
      </c>
      <c r="Z477" s="32"/>
    </row>
    <row r="478" spans="1:26" x14ac:dyDescent="0.3">
      <c r="A478" s="35">
        <f>IF(Замеры!B472=0, " ", Замеры!B472)</f>
        <v>469</v>
      </c>
      <c r="B478" s="37" t="str">
        <f>CONCATENATE(Замеры!D472,Замеры!F472)</f>
        <v>Группа от QF</v>
      </c>
      <c r="C478" s="35" t="str">
        <f>IF(Замеры!J472=0," ", Замеры!J472)</f>
        <v xml:space="preserve"> </v>
      </c>
      <c r="D478" s="29" t="str">
        <f>IF(Замеры!AD472=0, " ", Замеры!AB472)</f>
        <v xml:space="preserve"> </v>
      </c>
      <c r="E478" s="29" t="str">
        <f>CONCATENATE(Замеры!T472,Замеры!W472,Замеры!V472)</f>
        <v xml:space="preserve"> </v>
      </c>
      <c r="F478" s="30" t="str">
        <f>IF(Замеры!AD472=0," ","---")</f>
        <v xml:space="preserve"> </v>
      </c>
      <c r="G478" s="31" t="str">
        <f>IF(Замеры!AD472=0," ",Замеры!L472)</f>
        <v xml:space="preserve"> </v>
      </c>
      <c r="H478" s="31" t="str">
        <f>CONCATENATE(Замеры!AO472,Замеры!AE472,Замеры!AP472)</f>
        <v>0 0</v>
      </c>
      <c r="I478" s="29" t="str">
        <f>CONCATENATE(Замеры!AM472,Замеры!AE472,Замеры!AN472)</f>
        <v>0 0</v>
      </c>
      <c r="J478" s="31" t="str">
        <f>IF(Замеры!AD472=0," ",G478*2.55)</f>
        <v xml:space="preserve"> </v>
      </c>
      <c r="K478" s="29" t="str">
        <f>IF(Замеры!AD472=0," ",Замеры!AK472)</f>
        <v xml:space="preserve"> </v>
      </c>
      <c r="L478" s="29" t="str">
        <f>IF(Замеры!AD472=0," ",Замеры!AL472)</f>
        <v xml:space="preserve"> </v>
      </c>
      <c r="M478" s="29" t="str">
        <f>IF(Замеры!AD472=0," ",0.1)</f>
        <v xml:space="preserve"> </v>
      </c>
      <c r="N478" s="29" t="str">
        <f>IF(Замеры!AD472=0," ",Замеры!AD472)</f>
        <v xml:space="preserve"> </v>
      </c>
      <c r="O478" s="29" t="str">
        <f>Замеры!AE472</f>
        <v xml:space="preserve"> </v>
      </c>
      <c r="P478" s="29" t="str">
        <f>Замеры!AF472</f>
        <v xml:space="preserve"> </v>
      </c>
      <c r="Q478" s="29" t="str">
        <f>IF(Замеры!AD472=0," ","+")</f>
        <v xml:space="preserve"> </v>
      </c>
      <c r="R478" s="32">
        <f>Замеры!AC472</f>
        <v>0</v>
      </c>
      <c r="W478" s="33" t="e">
        <f t="shared" si="14"/>
        <v>#VALUE!</v>
      </c>
      <c r="X478" s="31" t="s">
        <v>72</v>
      </c>
      <c r="Y478" s="33" t="e">
        <f t="shared" si="15"/>
        <v>#VALUE!</v>
      </c>
      <c r="Z478" s="32"/>
    </row>
    <row r="479" spans="1:26" x14ac:dyDescent="0.3">
      <c r="A479" s="35">
        <f>IF(Замеры!B473=0, " ", Замеры!B473)</f>
        <v>470</v>
      </c>
      <c r="B479" s="37" t="str">
        <f>CONCATENATE(Замеры!D473,Замеры!F473)</f>
        <v>Группа от QF</v>
      </c>
      <c r="C479" s="35" t="str">
        <f>IF(Замеры!J473=0," ", Замеры!J473)</f>
        <v xml:space="preserve"> </v>
      </c>
      <c r="D479" s="29" t="str">
        <f>IF(Замеры!AD473=0, " ", Замеры!AB473)</f>
        <v xml:space="preserve"> </v>
      </c>
      <c r="E479" s="29" t="str">
        <f>CONCATENATE(Замеры!T473,Замеры!W473,Замеры!V473)</f>
        <v xml:space="preserve"> </v>
      </c>
      <c r="F479" s="30" t="str">
        <f>IF(Замеры!AD473=0," ","---")</f>
        <v xml:space="preserve"> </v>
      </c>
      <c r="G479" s="31" t="str">
        <f>IF(Замеры!AD473=0," ",Замеры!L473)</f>
        <v xml:space="preserve"> </v>
      </c>
      <c r="H479" s="31" t="str">
        <f>CONCATENATE(Замеры!AO473,Замеры!AE473,Замеры!AP473)</f>
        <v>0 0</v>
      </c>
      <c r="I479" s="29" t="str">
        <f>CONCATENATE(Замеры!AM473,Замеры!AE473,Замеры!AN473)</f>
        <v>0 0</v>
      </c>
      <c r="J479" s="31" t="str">
        <f>IF(Замеры!AD473=0," ",G479*2.55)</f>
        <v xml:space="preserve"> </v>
      </c>
      <c r="K479" s="29" t="str">
        <f>IF(Замеры!AD473=0," ",Замеры!AK473)</f>
        <v xml:space="preserve"> </v>
      </c>
      <c r="L479" s="29" t="str">
        <f>IF(Замеры!AD473=0," ",Замеры!AL473)</f>
        <v xml:space="preserve"> </v>
      </c>
      <c r="M479" s="29" t="str">
        <f>IF(Замеры!AD473=0," ",0.1)</f>
        <v xml:space="preserve"> </v>
      </c>
      <c r="N479" s="29" t="str">
        <f>IF(Замеры!AD473=0," ",Замеры!AD473)</f>
        <v xml:space="preserve"> </v>
      </c>
      <c r="O479" s="29" t="str">
        <f>Замеры!AE473</f>
        <v xml:space="preserve"> </v>
      </c>
      <c r="P479" s="29" t="str">
        <f>Замеры!AF473</f>
        <v xml:space="preserve"> </v>
      </c>
      <c r="Q479" s="29" t="str">
        <f>IF(Замеры!AD473=0," ","+")</f>
        <v xml:space="preserve"> </v>
      </c>
      <c r="R479" s="32">
        <f>Замеры!AC473</f>
        <v>0</v>
      </c>
      <c r="W479" s="33" t="e">
        <f t="shared" si="14"/>
        <v>#VALUE!</v>
      </c>
      <c r="X479" s="31" t="s">
        <v>72</v>
      </c>
      <c r="Y479" s="33" t="e">
        <f t="shared" si="15"/>
        <v>#VALUE!</v>
      </c>
      <c r="Z479" s="32"/>
    </row>
    <row r="480" spans="1:26" x14ac:dyDescent="0.3">
      <c r="A480" s="35">
        <f>IF(Замеры!B474=0, " ", Замеры!B474)</f>
        <v>471</v>
      </c>
      <c r="B480" s="37" t="str">
        <f>CONCATENATE(Замеры!D474,Замеры!F474)</f>
        <v>Группа от QF</v>
      </c>
      <c r="C480" s="35" t="str">
        <f>IF(Замеры!J474=0," ", Замеры!J474)</f>
        <v xml:space="preserve"> </v>
      </c>
      <c r="D480" s="29" t="str">
        <f>IF(Замеры!AD474=0, " ", Замеры!AB474)</f>
        <v xml:space="preserve"> </v>
      </c>
      <c r="E480" s="29" t="str">
        <f>CONCATENATE(Замеры!T474,Замеры!W474,Замеры!V474)</f>
        <v xml:space="preserve"> </v>
      </c>
      <c r="F480" s="30" t="str">
        <f>IF(Замеры!AD474=0," ","---")</f>
        <v xml:space="preserve"> </v>
      </c>
      <c r="G480" s="31" t="str">
        <f>IF(Замеры!AD474=0," ",Замеры!L474)</f>
        <v xml:space="preserve"> </v>
      </c>
      <c r="H480" s="31" t="str">
        <f>CONCATENATE(Замеры!AO474,Замеры!AE474,Замеры!AP474)</f>
        <v>0 0</v>
      </c>
      <c r="I480" s="29" t="str">
        <f>CONCATENATE(Замеры!AM474,Замеры!AE474,Замеры!AN474)</f>
        <v>0 0</v>
      </c>
      <c r="J480" s="31" t="str">
        <f>IF(Замеры!AD474=0," ",G480*2.55)</f>
        <v xml:space="preserve"> </v>
      </c>
      <c r="K480" s="29" t="str">
        <f>IF(Замеры!AD474=0," ",Замеры!AK474)</f>
        <v xml:space="preserve"> </v>
      </c>
      <c r="L480" s="29" t="str">
        <f>IF(Замеры!AD474=0," ",Замеры!AL474)</f>
        <v xml:space="preserve"> </v>
      </c>
      <c r="M480" s="29" t="str">
        <f>IF(Замеры!AD474=0," ",0.1)</f>
        <v xml:space="preserve"> </v>
      </c>
      <c r="N480" s="29" t="str">
        <f>IF(Замеры!AD474=0," ",Замеры!AD474)</f>
        <v xml:space="preserve"> </v>
      </c>
      <c r="O480" s="29" t="str">
        <f>Замеры!AE474</f>
        <v xml:space="preserve"> </v>
      </c>
      <c r="P480" s="29" t="str">
        <f>Замеры!AF474</f>
        <v xml:space="preserve"> </v>
      </c>
      <c r="Q480" s="29" t="str">
        <f>IF(Замеры!AD474=0," ","+")</f>
        <v xml:space="preserve"> </v>
      </c>
      <c r="R480" s="32">
        <f>Замеры!AC474</f>
        <v>0</v>
      </c>
      <c r="W480" s="33" t="e">
        <f t="shared" si="14"/>
        <v>#VALUE!</v>
      </c>
      <c r="X480" s="31" t="s">
        <v>72</v>
      </c>
      <c r="Y480" s="33" t="e">
        <f t="shared" si="15"/>
        <v>#VALUE!</v>
      </c>
      <c r="Z480" s="32"/>
    </row>
    <row r="481" spans="1:26" x14ac:dyDescent="0.3">
      <c r="A481" s="35">
        <f>IF(Замеры!B475=0, " ", Замеры!B475)</f>
        <v>472</v>
      </c>
      <c r="B481" s="37" t="str">
        <f>CONCATENATE(Замеры!D475,Замеры!F475)</f>
        <v>Группа от QF</v>
      </c>
      <c r="C481" s="35" t="str">
        <f>IF(Замеры!J475=0," ", Замеры!J475)</f>
        <v xml:space="preserve"> </v>
      </c>
      <c r="D481" s="29" t="str">
        <f>IF(Замеры!AD475=0, " ", Замеры!AB475)</f>
        <v xml:space="preserve"> </v>
      </c>
      <c r="E481" s="29" t="str">
        <f>CONCATENATE(Замеры!T475,Замеры!W475,Замеры!V475)</f>
        <v xml:space="preserve"> </v>
      </c>
      <c r="F481" s="30" t="str">
        <f>IF(Замеры!AD475=0," ","---")</f>
        <v xml:space="preserve"> </v>
      </c>
      <c r="G481" s="31" t="str">
        <f>IF(Замеры!AD475=0," ",Замеры!L475)</f>
        <v xml:space="preserve"> </v>
      </c>
      <c r="H481" s="31" t="str">
        <f>CONCATENATE(Замеры!AO475,Замеры!AE475,Замеры!AP475)</f>
        <v>0 0</v>
      </c>
      <c r="I481" s="29" t="str">
        <f>CONCATENATE(Замеры!AM475,Замеры!AE475,Замеры!AN475)</f>
        <v>0 0</v>
      </c>
      <c r="J481" s="31" t="str">
        <f>IF(Замеры!AD475=0," ",G481*2.55)</f>
        <v xml:space="preserve"> </v>
      </c>
      <c r="K481" s="29" t="str">
        <f>IF(Замеры!AD475=0," ",Замеры!AK475)</f>
        <v xml:space="preserve"> </v>
      </c>
      <c r="L481" s="29" t="str">
        <f>IF(Замеры!AD475=0," ",Замеры!AL475)</f>
        <v xml:space="preserve"> </v>
      </c>
      <c r="M481" s="29" t="str">
        <f>IF(Замеры!AD475=0," ",0.1)</f>
        <v xml:space="preserve"> </v>
      </c>
      <c r="N481" s="29" t="str">
        <f>IF(Замеры!AD475=0," ",Замеры!AD475)</f>
        <v xml:space="preserve"> </v>
      </c>
      <c r="O481" s="29" t="str">
        <f>Замеры!AE475</f>
        <v xml:space="preserve"> </v>
      </c>
      <c r="P481" s="29" t="str">
        <f>Замеры!AF475</f>
        <v xml:space="preserve"> </v>
      </c>
      <c r="Q481" s="29" t="str">
        <f>IF(Замеры!AD475=0," ","+")</f>
        <v xml:space="preserve"> </v>
      </c>
      <c r="R481" s="32">
        <f>Замеры!AC475</f>
        <v>0</v>
      </c>
      <c r="W481" s="33" t="e">
        <f t="shared" si="14"/>
        <v>#VALUE!</v>
      </c>
      <c r="X481" s="31" t="s">
        <v>72</v>
      </c>
      <c r="Y481" s="33" t="e">
        <f t="shared" si="15"/>
        <v>#VALUE!</v>
      </c>
      <c r="Z481" s="32"/>
    </row>
    <row r="482" spans="1:26" x14ac:dyDescent="0.3">
      <c r="A482" s="35">
        <f>IF(Замеры!B476=0, " ", Замеры!B476)</f>
        <v>473</v>
      </c>
      <c r="B482" s="37" t="str">
        <f>CONCATENATE(Замеры!D476,Замеры!F476)</f>
        <v>Группа от QF</v>
      </c>
      <c r="C482" s="35" t="str">
        <f>IF(Замеры!J476=0," ", Замеры!J476)</f>
        <v xml:space="preserve"> </v>
      </c>
      <c r="D482" s="29" t="str">
        <f>IF(Замеры!AD476=0, " ", Замеры!AB476)</f>
        <v xml:space="preserve"> </v>
      </c>
      <c r="E482" s="29" t="str">
        <f>CONCATENATE(Замеры!T476,Замеры!W476,Замеры!V476)</f>
        <v xml:space="preserve"> </v>
      </c>
      <c r="F482" s="30" t="str">
        <f>IF(Замеры!AD476=0," ","---")</f>
        <v xml:space="preserve"> </v>
      </c>
      <c r="G482" s="31" t="str">
        <f>IF(Замеры!AD476=0," ",Замеры!L476)</f>
        <v xml:space="preserve"> </v>
      </c>
      <c r="H482" s="31" t="str">
        <f>CONCATENATE(Замеры!AO476,Замеры!AE476,Замеры!AP476)</f>
        <v>0 0</v>
      </c>
      <c r="I482" s="29" t="str">
        <f>CONCATENATE(Замеры!AM476,Замеры!AE476,Замеры!AN476)</f>
        <v>0 0</v>
      </c>
      <c r="J482" s="31" t="str">
        <f>IF(Замеры!AD476=0," ",G482*2.55)</f>
        <v xml:space="preserve"> </v>
      </c>
      <c r="K482" s="29" t="str">
        <f>IF(Замеры!AD476=0," ",Замеры!AK476)</f>
        <v xml:space="preserve"> </v>
      </c>
      <c r="L482" s="29" t="str">
        <f>IF(Замеры!AD476=0," ",Замеры!AL476)</f>
        <v xml:space="preserve"> </v>
      </c>
      <c r="M482" s="29" t="str">
        <f>IF(Замеры!AD476=0," ",0.1)</f>
        <v xml:space="preserve"> </v>
      </c>
      <c r="N482" s="29" t="str">
        <f>IF(Замеры!AD476=0," ",Замеры!AD476)</f>
        <v xml:space="preserve"> </v>
      </c>
      <c r="O482" s="29" t="str">
        <f>Замеры!AE476</f>
        <v xml:space="preserve"> </v>
      </c>
      <c r="P482" s="29" t="str">
        <f>Замеры!AF476</f>
        <v xml:space="preserve"> </v>
      </c>
      <c r="Q482" s="29" t="str">
        <f>IF(Замеры!AD476=0," ","+")</f>
        <v xml:space="preserve"> </v>
      </c>
      <c r="R482" s="32">
        <f>Замеры!AC476</f>
        <v>0</v>
      </c>
      <c r="W482" s="33" t="e">
        <f t="shared" si="14"/>
        <v>#VALUE!</v>
      </c>
      <c r="X482" s="31" t="s">
        <v>72</v>
      </c>
      <c r="Y482" s="33" t="e">
        <f t="shared" si="15"/>
        <v>#VALUE!</v>
      </c>
      <c r="Z482" s="32"/>
    </row>
    <row r="483" spans="1:26" x14ac:dyDescent="0.3">
      <c r="A483" s="35">
        <f>IF(Замеры!B477=0, " ", Замеры!B477)</f>
        <v>474</v>
      </c>
      <c r="B483" s="37" t="str">
        <f>CONCATENATE(Замеры!D477,Замеры!F477)</f>
        <v>Группа от QF</v>
      </c>
      <c r="C483" s="35" t="str">
        <f>IF(Замеры!J477=0," ", Замеры!J477)</f>
        <v xml:space="preserve"> </v>
      </c>
      <c r="D483" s="29" t="str">
        <f>IF(Замеры!AD477=0, " ", Замеры!AB477)</f>
        <v xml:space="preserve"> </v>
      </c>
      <c r="E483" s="29" t="str">
        <f>CONCATENATE(Замеры!T477,Замеры!W477,Замеры!V477)</f>
        <v xml:space="preserve"> </v>
      </c>
      <c r="F483" s="30" t="str">
        <f>IF(Замеры!AD477=0," ","---")</f>
        <v xml:space="preserve"> </v>
      </c>
      <c r="G483" s="31" t="str">
        <f>IF(Замеры!AD477=0," ",Замеры!L477)</f>
        <v xml:space="preserve"> </v>
      </c>
      <c r="H483" s="31" t="str">
        <f>CONCATENATE(Замеры!AO477,Замеры!AE477,Замеры!AP477)</f>
        <v>0 0</v>
      </c>
      <c r="I483" s="29" t="str">
        <f>CONCATENATE(Замеры!AM477,Замеры!AE477,Замеры!AN477)</f>
        <v>0 0</v>
      </c>
      <c r="J483" s="31" t="str">
        <f>IF(Замеры!AD477=0," ",G483*2.55)</f>
        <v xml:space="preserve"> </v>
      </c>
      <c r="K483" s="29" t="str">
        <f>IF(Замеры!AD477=0," ",Замеры!AK477)</f>
        <v xml:space="preserve"> </v>
      </c>
      <c r="L483" s="29" t="str">
        <f>IF(Замеры!AD477=0," ",Замеры!AL477)</f>
        <v xml:space="preserve"> </v>
      </c>
      <c r="M483" s="29" t="str">
        <f>IF(Замеры!AD477=0," ",0.1)</f>
        <v xml:space="preserve"> </v>
      </c>
      <c r="N483" s="29" t="str">
        <f>IF(Замеры!AD477=0," ",Замеры!AD477)</f>
        <v xml:space="preserve"> </v>
      </c>
      <c r="O483" s="29" t="str">
        <f>Замеры!AE477</f>
        <v xml:space="preserve"> </v>
      </c>
      <c r="P483" s="29" t="str">
        <f>Замеры!AF477</f>
        <v xml:space="preserve"> </v>
      </c>
      <c r="Q483" s="29" t="str">
        <f>IF(Замеры!AD477=0," ","+")</f>
        <v xml:space="preserve"> </v>
      </c>
      <c r="R483" s="32">
        <f>Замеры!AC477</f>
        <v>0</v>
      </c>
      <c r="W483" s="33" t="e">
        <f t="shared" si="14"/>
        <v>#VALUE!</v>
      </c>
      <c r="X483" s="31" t="s">
        <v>72</v>
      </c>
      <c r="Y483" s="33" t="e">
        <f t="shared" si="15"/>
        <v>#VALUE!</v>
      </c>
      <c r="Z483" s="32"/>
    </row>
    <row r="484" spans="1:26" x14ac:dyDescent="0.3">
      <c r="A484" s="35">
        <f>IF(Замеры!B478=0, " ", Замеры!B478)</f>
        <v>475</v>
      </c>
      <c r="B484" s="37" t="str">
        <f>CONCATENATE(Замеры!D478,Замеры!F478)</f>
        <v>Группа от QF</v>
      </c>
      <c r="C484" s="35" t="str">
        <f>IF(Замеры!J478=0," ", Замеры!J478)</f>
        <v xml:space="preserve"> </v>
      </c>
      <c r="D484" s="29" t="str">
        <f>IF(Замеры!AD478=0, " ", Замеры!AB478)</f>
        <v xml:space="preserve"> </v>
      </c>
      <c r="E484" s="29" t="str">
        <f>CONCATENATE(Замеры!T478,Замеры!W478,Замеры!V478)</f>
        <v xml:space="preserve"> </v>
      </c>
      <c r="F484" s="30" t="str">
        <f>IF(Замеры!AD478=0," ","---")</f>
        <v xml:space="preserve"> </v>
      </c>
      <c r="G484" s="31" t="str">
        <f>IF(Замеры!AD478=0," ",Замеры!L478)</f>
        <v xml:space="preserve"> </v>
      </c>
      <c r="H484" s="31" t="str">
        <f>CONCATENATE(Замеры!AO478,Замеры!AE478,Замеры!AP478)</f>
        <v>0 0</v>
      </c>
      <c r="I484" s="29" t="str">
        <f>CONCATENATE(Замеры!AM478,Замеры!AE478,Замеры!AN478)</f>
        <v>0 0</v>
      </c>
      <c r="J484" s="31" t="str">
        <f>IF(Замеры!AD478=0," ",G484*2.55)</f>
        <v xml:space="preserve"> </v>
      </c>
      <c r="K484" s="29" t="str">
        <f>IF(Замеры!AD478=0," ",Замеры!AK478)</f>
        <v xml:space="preserve"> </v>
      </c>
      <c r="L484" s="29" t="str">
        <f>IF(Замеры!AD478=0," ",Замеры!AL478)</f>
        <v xml:space="preserve"> </v>
      </c>
      <c r="M484" s="29" t="str">
        <f>IF(Замеры!AD478=0," ",0.1)</f>
        <v xml:space="preserve"> </v>
      </c>
      <c r="N484" s="29" t="str">
        <f>IF(Замеры!AD478=0," ",Замеры!AD478)</f>
        <v xml:space="preserve"> </v>
      </c>
      <c r="O484" s="29" t="str">
        <f>Замеры!AE478</f>
        <v xml:space="preserve"> </v>
      </c>
      <c r="P484" s="29" t="str">
        <f>Замеры!AF478</f>
        <v xml:space="preserve"> </v>
      </c>
      <c r="Q484" s="29" t="str">
        <f>IF(Замеры!AD478=0," ","+")</f>
        <v xml:space="preserve"> </v>
      </c>
      <c r="R484" s="32">
        <f>Замеры!AC478</f>
        <v>0</v>
      </c>
      <c r="W484" s="33" t="e">
        <f t="shared" si="14"/>
        <v>#VALUE!</v>
      </c>
      <c r="X484" s="31" t="s">
        <v>72</v>
      </c>
      <c r="Y484" s="33" t="e">
        <f t="shared" si="15"/>
        <v>#VALUE!</v>
      </c>
      <c r="Z484" s="32"/>
    </row>
    <row r="485" spans="1:26" x14ac:dyDescent="0.3">
      <c r="A485" s="35">
        <f>IF(Замеры!B479=0, " ", Замеры!B479)</f>
        <v>476</v>
      </c>
      <c r="B485" s="37" t="str">
        <f>CONCATENATE(Замеры!D479,Замеры!F479)</f>
        <v>Группа от QF</v>
      </c>
      <c r="C485" s="35" t="str">
        <f>IF(Замеры!J479=0," ", Замеры!J479)</f>
        <v xml:space="preserve"> </v>
      </c>
      <c r="D485" s="29" t="str">
        <f>IF(Замеры!AD479=0, " ", Замеры!AB479)</f>
        <v xml:space="preserve"> </v>
      </c>
      <c r="E485" s="29" t="str">
        <f>CONCATENATE(Замеры!T479,Замеры!W479,Замеры!V479)</f>
        <v xml:space="preserve"> </v>
      </c>
      <c r="F485" s="30" t="str">
        <f>IF(Замеры!AD479=0," ","---")</f>
        <v xml:space="preserve"> </v>
      </c>
      <c r="G485" s="31" t="str">
        <f>IF(Замеры!AD479=0," ",Замеры!L479)</f>
        <v xml:space="preserve"> </v>
      </c>
      <c r="H485" s="31" t="str">
        <f>CONCATENATE(Замеры!AO479,Замеры!AE479,Замеры!AP479)</f>
        <v>0 0</v>
      </c>
      <c r="I485" s="29" t="str">
        <f>CONCATENATE(Замеры!AM479,Замеры!AE479,Замеры!AN479)</f>
        <v>0 0</v>
      </c>
      <c r="J485" s="31" t="str">
        <f>IF(Замеры!AD479=0," ",G485*2.55)</f>
        <v xml:space="preserve"> </v>
      </c>
      <c r="K485" s="29" t="str">
        <f>IF(Замеры!AD479=0," ",Замеры!AK479)</f>
        <v xml:space="preserve"> </v>
      </c>
      <c r="L485" s="29" t="str">
        <f>IF(Замеры!AD479=0," ",Замеры!AL479)</f>
        <v xml:space="preserve"> </v>
      </c>
      <c r="M485" s="29" t="str">
        <f>IF(Замеры!AD479=0," ",0.1)</f>
        <v xml:space="preserve"> </v>
      </c>
      <c r="N485" s="29" t="str">
        <f>IF(Замеры!AD479=0," ",Замеры!AD479)</f>
        <v xml:space="preserve"> </v>
      </c>
      <c r="O485" s="29" t="str">
        <f>Замеры!AE479</f>
        <v xml:space="preserve"> </v>
      </c>
      <c r="P485" s="29" t="str">
        <f>Замеры!AF479</f>
        <v xml:space="preserve"> </v>
      </c>
      <c r="Q485" s="29" t="str">
        <f>IF(Замеры!AD479=0," ","+")</f>
        <v xml:space="preserve"> </v>
      </c>
      <c r="R485" s="32">
        <f>Замеры!AC479</f>
        <v>0</v>
      </c>
      <c r="W485" s="33" t="e">
        <f t="shared" si="14"/>
        <v>#VALUE!</v>
      </c>
      <c r="X485" s="31" t="s">
        <v>72</v>
      </c>
      <c r="Y485" s="33" t="e">
        <f t="shared" si="15"/>
        <v>#VALUE!</v>
      </c>
      <c r="Z485" s="32"/>
    </row>
    <row r="486" spans="1:26" x14ac:dyDescent="0.3">
      <c r="A486" s="35">
        <f>IF(Замеры!B480=0, " ", Замеры!B480)</f>
        <v>477</v>
      </c>
      <c r="B486" s="37" t="str">
        <f>CONCATENATE(Замеры!D480,Замеры!F480)</f>
        <v>Группа от QF</v>
      </c>
      <c r="C486" s="35" t="str">
        <f>IF(Замеры!J480=0," ", Замеры!J480)</f>
        <v xml:space="preserve"> </v>
      </c>
      <c r="D486" s="29" t="str">
        <f>IF(Замеры!AD480=0, " ", Замеры!AB480)</f>
        <v xml:space="preserve"> </v>
      </c>
      <c r="E486" s="29" t="str">
        <f>CONCATENATE(Замеры!T480,Замеры!W480,Замеры!V480)</f>
        <v xml:space="preserve"> </v>
      </c>
      <c r="F486" s="30" t="str">
        <f>IF(Замеры!AD480=0," ","---")</f>
        <v xml:space="preserve"> </v>
      </c>
      <c r="G486" s="31" t="str">
        <f>IF(Замеры!AD480=0," ",Замеры!L480)</f>
        <v xml:space="preserve"> </v>
      </c>
      <c r="H486" s="31" t="str">
        <f>CONCATENATE(Замеры!AO480,Замеры!AE480,Замеры!AP480)</f>
        <v>0 0</v>
      </c>
      <c r="I486" s="29" t="str">
        <f>CONCATENATE(Замеры!AM480,Замеры!AE480,Замеры!AN480)</f>
        <v>0 0</v>
      </c>
      <c r="J486" s="31" t="str">
        <f>IF(Замеры!AD480=0," ",G486*2.55)</f>
        <v xml:space="preserve"> </v>
      </c>
      <c r="K486" s="29" t="str">
        <f>IF(Замеры!AD480=0," ",Замеры!AK480)</f>
        <v xml:space="preserve"> </v>
      </c>
      <c r="L486" s="29" t="str">
        <f>IF(Замеры!AD480=0," ",Замеры!AL480)</f>
        <v xml:space="preserve"> </v>
      </c>
      <c r="M486" s="29" t="str">
        <f>IF(Замеры!AD480=0," ",0.1)</f>
        <v xml:space="preserve"> </v>
      </c>
      <c r="N486" s="29" t="str">
        <f>IF(Замеры!AD480=0," ",Замеры!AD480)</f>
        <v xml:space="preserve"> </v>
      </c>
      <c r="O486" s="29" t="str">
        <f>Замеры!AE480</f>
        <v xml:space="preserve"> </v>
      </c>
      <c r="P486" s="29" t="str">
        <f>Замеры!AF480</f>
        <v xml:space="preserve"> </v>
      </c>
      <c r="Q486" s="29" t="str">
        <f>IF(Замеры!AD480=0," ","+")</f>
        <v xml:space="preserve"> </v>
      </c>
      <c r="R486" s="32">
        <f>Замеры!AC480</f>
        <v>0</v>
      </c>
      <c r="W486" s="33" t="e">
        <f t="shared" si="14"/>
        <v>#VALUE!</v>
      </c>
      <c r="X486" s="31" t="s">
        <v>72</v>
      </c>
      <c r="Y486" s="33" t="e">
        <f t="shared" si="15"/>
        <v>#VALUE!</v>
      </c>
      <c r="Z486" s="32"/>
    </row>
    <row r="487" spans="1:26" x14ac:dyDescent="0.3">
      <c r="A487" s="35">
        <f>IF(Замеры!B481=0, " ", Замеры!B481)</f>
        <v>478</v>
      </c>
      <c r="B487" s="37" t="str">
        <f>CONCATENATE(Замеры!D481,Замеры!F481)</f>
        <v>Группа от QF</v>
      </c>
      <c r="C487" s="35" t="str">
        <f>IF(Замеры!J481=0," ", Замеры!J481)</f>
        <v xml:space="preserve"> </v>
      </c>
      <c r="D487" s="29" t="str">
        <f>IF(Замеры!AD481=0, " ", Замеры!AB481)</f>
        <v xml:space="preserve"> </v>
      </c>
      <c r="E487" s="29" t="str">
        <f>CONCATENATE(Замеры!T481,Замеры!W481,Замеры!V481)</f>
        <v xml:space="preserve"> </v>
      </c>
      <c r="F487" s="30" t="str">
        <f>IF(Замеры!AD481=0," ","---")</f>
        <v xml:space="preserve"> </v>
      </c>
      <c r="G487" s="31" t="str">
        <f>IF(Замеры!AD481=0," ",Замеры!L481)</f>
        <v xml:space="preserve"> </v>
      </c>
      <c r="H487" s="31" t="str">
        <f>CONCATENATE(Замеры!AO481,Замеры!AE481,Замеры!AP481)</f>
        <v>0 0</v>
      </c>
      <c r="I487" s="29" t="str">
        <f>CONCATENATE(Замеры!AM481,Замеры!AE481,Замеры!AN481)</f>
        <v>0 0</v>
      </c>
      <c r="J487" s="31" t="str">
        <f>IF(Замеры!AD481=0," ",G487*2.55)</f>
        <v xml:space="preserve"> </v>
      </c>
      <c r="K487" s="29" t="str">
        <f>IF(Замеры!AD481=0," ",Замеры!AK481)</f>
        <v xml:space="preserve"> </v>
      </c>
      <c r="L487" s="29" t="str">
        <f>IF(Замеры!AD481=0," ",Замеры!AL481)</f>
        <v xml:space="preserve"> </v>
      </c>
      <c r="M487" s="29" t="str">
        <f>IF(Замеры!AD481=0," ",0.1)</f>
        <v xml:space="preserve"> </v>
      </c>
      <c r="N487" s="29" t="str">
        <f>IF(Замеры!AD481=0," ",Замеры!AD481)</f>
        <v xml:space="preserve"> </v>
      </c>
      <c r="O487" s="29" t="str">
        <f>Замеры!AE481</f>
        <v xml:space="preserve"> </v>
      </c>
      <c r="P487" s="29" t="str">
        <f>Замеры!AF481</f>
        <v xml:space="preserve"> </v>
      </c>
      <c r="Q487" s="29" t="str">
        <f>IF(Замеры!AD481=0," ","+")</f>
        <v xml:space="preserve"> </v>
      </c>
      <c r="R487" s="32">
        <f>Замеры!AC481</f>
        <v>0</v>
      </c>
      <c r="W487" s="33" t="e">
        <f t="shared" si="14"/>
        <v>#VALUE!</v>
      </c>
      <c r="X487" s="31" t="s">
        <v>72</v>
      </c>
      <c r="Y487" s="33" t="e">
        <f t="shared" si="15"/>
        <v>#VALUE!</v>
      </c>
      <c r="Z487" s="32"/>
    </row>
    <row r="488" spans="1:26" x14ac:dyDescent="0.3">
      <c r="A488" s="35">
        <f>IF(Замеры!B482=0, " ", Замеры!B482)</f>
        <v>479</v>
      </c>
      <c r="B488" s="37" t="str">
        <f>CONCATENATE(Замеры!D482,Замеры!F482)</f>
        <v>Группа от QF</v>
      </c>
      <c r="C488" s="35" t="str">
        <f>IF(Замеры!J482=0," ", Замеры!J482)</f>
        <v xml:space="preserve"> </v>
      </c>
      <c r="D488" s="29" t="str">
        <f>IF(Замеры!AD482=0, " ", Замеры!AB482)</f>
        <v xml:space="preserve"> </v>
      </c>
      <c r="E488" s="29" t="str">
        <f>CONCATENATE(Замеры!T482,Замеры!W482,Замеры!V482)</f>
        <v xml:space="preserve"> </v>
      </c>
      <c r="F488" s="30" t="str">
        <f>IF(Замеры!AD482=0," ","---")</f>
        <v xml:space="preserve"> </v>
      </c>
      <c r="G488" s="31" t="str">
        <f>IF(Замеры!AD482=0," ",Замеры!L482)</f>
        <v xml:space="preserve"> </v>
      </c>
      <c r="H488" s="31" t="str">
        <f>CONCATENATE(Замеры!AO482,Замеры!AE482,Замеры!AP482)</f>
        <v>0 0</v>
      </c>
      <c r="I488" s="29" t="str">
        <f>CONCATENATE(Замеры!AM482,Замеры!AE482,Замеры!AN482)</f>
        <v>0 0</v>
      </c>
      <c r="J488" s="31" t="str">
        <f>IF(Замеры!AD482=0," ",G488*2.55)</f>
        <v xml:space="preserve"> </v>
      </c>
      <c r="K488" s="29" t="str">
        <f>IF(Замеры!AD482=0," ",Замеры!AK482)</f>
        <v xml:space="preserve"> </v>
      </c>
      <c r="L488" s="29" t="str">
        <f>IF(Замеры!AD482=0," ",Замеры!AL482)</f>
        <v xml:space="preserve"> </v>
      </c>
      <c r="M488" s="29" t="str">
        <f>IF(Замеры!AD482=0," ",0.1)</f>
        <v xml:space="preserve"> </v>
      </c>
      <c r="N488" s="29" t="str">
        <f>IF(Замеры!AD482=0," ",Замеры!AD482)</f>
        <v xml:space="preserve"> </v>
      </c>
      <c r="O488" s="29" t="str">
        <f>Замеры!AE482</f>
        <v xml:space="preserve"> </v>
      </c>
      <c r="P488" s="29" t="str">
        <f>Замеры!AF482</f>
        <v xml:space="preserve"> </v>
      </c>
      <c r="Q488" s="29" t="str">
        <f>IF(Замеры!AD482=0," ","+")</f>
        <v xml:space="preserve"> </v>
      </c>
      <c r="R488" s="32">
        <f>Замеры!AC482</f>
        <v>0</v>
      </c>
      <c r="W488" s="33" t="e">
        <f t="shared" si="14"/>
        <v>#VALUE!</v>
      </c>
      <c r="X488" s="31" t="s">
        <v>72</v>
      </c>
      <c r="Y488" s="33" t="e">
        <f t="shared" si="15"/>
        <v>#VALUE!</v>
      </c>
      <c r="Z488" s="32"/>
    </row>
    <row r="489" spans="1:26" x14ac:dyDescent="0.3">
      <c r="A489" s="35">
        <f>IF(Замеры!B483=0, " ", Замеры!B483)</f>
        <v>480</v>
      </c>
      <c r="B489" s="37" t="str">
        <f>CONCATENATE(Замеры!D483,Замеры!F483)</f>
        <v>Группа от QF</v>
      </c>
      <c r="C489" s="35" t="str">
        <f>IF(Замеры!J483=0," ", Замеры!J483)</f>
        <v xml:space="preserve"> </v>
      </c>
      <c r="D489" s="29" t="str">
        <f>IF(Замеры!AD483=0, " ", Замеры!AB483)</f>
        <v xml:space="preserve"> </v>
      </c>
      <c r="E489" s="29" t="str">
        <f>CONCATENATE(Замеры!T483,Замеры!W483,Замеры!V483)</f>
        <v xml:space="preserve"> </v>
      </c>
      <c r="F489" s="30" t="str">
        <f>IF(Замеры!AD483=0," ","---")</f>
        <v xml:space="preserve"> </v>
      </c>
      <c r="G489" s="31" t="str">
        <f>IF(Замеры!AD483=0," ",Замеры!L483)</f>
        <v xml:space="preserve"> </v>
      </c>
      <c r="H489" s="31" t="str">
        <f>CONCATENATE(Замеры!AO483,Замеры!AE483,Замеры!AP483)</f>
        <v>0 0</v>
      </c>
      <c r="I489" s="29" t="str">
        <f>CONCATENATE(Замеры!AM483,Замеры!AE483,Замеры!AN483)</f>
        <v>0 0</v>
      </c>
      <c r="J489" s="31" t="str">
        <f>IF(Замеры!AD483=0," ",G489*2.55)</f>
        <v xml:space="preserve"> </v>
      </c>
      <c r="K489" s="29" t="str">
        <f>IF(Замеры!AD483=0," ",Замеры!AK483)</f>
        <v xml:space="preserve"> </v>
      </c>
      <c r="L489" s="29" t="str">
        <f>IF(Замеры!AD483=0," ",Замеры!AL483)</f>
        <v xml:space="preserve"> </v>
      </c>
      <c r="M489" s="29" t="str">
        <f>IF(Замеры!AD483=0," ",0.1)</f>
        <v xml:space="preserve"> </v>
      </c>
      <c r="N489" s="29" t="str">
        <f>IF(Замеры!AD483=0," ",Замеры!AD483)</f>
        <v xml:space="preserve"> </v>
      </c>
      <c r="O489" s="29" t="str">
        <f>Замеры!AE483</f>
        <v xml:space="preserve"> </v>
      </c>
      <c r="P489" s="29" t="str">
        <f>Замеры!AF483</f>
        <v xml:space="preserve"> </v>
      </c>
      <c r="Q489" s="29" t="str">
        <f>IF(Замеры!AD483=0," ","+")</f>
        <v xml:space="preserve"> </v>
      </c>
      <c r="R489" s="32">
        <f>Замеры!AC483</f>
        <v>0</v>
      </c>
      <c r="W489" s="33" t="e">
        <f t="shared" si="14"/>
        <v>#VALUE!</v>
      </c>
      <c r="X489" s="31" t="s">
        <v>72</v>
      </c>
      <c r="Y489" s="33" t="e">
        <f t="shared" si="15"/>
        <v>#VALUE!</v>
      </c>
      <c r="Z489" s="32"/>
    </row>
    <row r="490" spans="1:26" x14ac:dyDescent="0.3">
      <c r="A490" s="35">
        <f>IF(Замеры!B484=0, " ", Замеры!B484)</f>
        <v>481</v>
      </c>
      <c r="B490" s="37" t="str">
        <f>CONCATENATE(Замеры!D484,Замеры!F484)</f>
        <v>Группа от QF</v>
      </c>
      <c r="C490" s="35" t="str">
        <f>IF(Замеры!J484=0," ", Замеры!J484)</f>
        <v xml:space="preserve"> </v>
      </c>
      <c r="D490" s="29" t="str">
        <f>IF(Замеры!AD484=0, " ", Замеры!AB484)</f>
        <v xml:space="preserve"> </v>
      </c>
      <c r="E490" s="29" t="str">
        <f>CONCATENATE(Замеры!T484,Замеры!W484,Замеры!V484)</f>
        <v xml:space="preserve"> </v>
      </c>
      <c r="F490" s="30" t="str">
        <f>IF(Замеры!AD484=0," ","---")</f>
        <v xml:space="preserve"> </v>
      </c>
      <c r="G490" s="31" t="str">
        <f>IF(Замеры!AD484=0," ",Замеры!L484)</f>
        <v xml:space="preserve"> </v>
      </c>
      <c r="H490" s="31" t="str">
        <f>CONCATENATE(Замеры!AO484,Замеры!AE484,Замеры!AP484)</f>
        <v>0 0</v>
      </c>
      <c r="I490" s="29" t="str">
        <f>CONCATENATE(Замеры!AM484,Замеры!AE484,Замеры!AN484)</f>
        <v>0 0</v>
      </c>
      <c r="J490" s="31" t="str">
        <f>IF(Замеры!AD484=0," ",G490*2.55)</f>
        <v xml:space="preserve"> </v>
      </c>
      <c r="K490" s="29" t="str">
        <f>IF(Замеры!AD484=0," ",Замеры!AK484)</f>
        <v xml:space="preserve"> </v>
      </c>
      <c r="L490" s="29" t="str">
        <f>IF(Замеры!AD484=0," ",Замеры!AL484)</f>
        <v xml:space="preserve"> </v>
      </c>
      <c r="M490" s="29" t="str">
        <f>IF(Замеры!AD484=0," ",0.1)</f>
        <v xml:space="preserve"> </v>
      </c>
      <c r="N490" s="29" t="str">
        <f>IF(Замеры!AD484=0," ",Замеры!AD484)</f>
        <v xml:space="preserve"> </v>
      </c>
      <c r="O490" s="29" t="str">
        <f>Замеры!AE484</f>
        <v xml:space="preserve"> </v>
      </c>
      <c r="P490" s="29" t="str">
        <f>Замеры!AF484</f>
        <v xml:space="preserve"> </v>
      </c>
      <c r="Q490" s="29" t="str">
        <f>IF(Замеры!AD484=0," ","+")</f>
        <v xml:space="preserve"> </v>
      </c>
      <c r="R490" s="32">
        <f>Замеры!AC484</f>
        <v>0</v>
      </c>
      <c r="W490" s="33" t="e">
        <f t="shared" si="14"/>
        <v>#VALUE!</v>
      </c>
      <c r="X490" s="31" t="s">
        <v>72</v>
      </c>
      <c r="Y490" s="33" t="e">
        <f t="shared" si="15"/>
        <v>#VALUE!</v>
      </c>
      <c r="Z490" s="32"/>
    </row>
    <row r="491" spans="1:26" x14ac:dyDescent="0.3">
      <c r="A491" s="35">
        <f>IF(Замеры!B485=0, " ", Замеры!B485)</f>
        <v>482</v>
      </c>
      <c r="B491" s="37" t="str">
        <f>CONCATENATE(Замеры!D485,Замеры!F485)</f>
        <v>Группа от QF</v>
      </c>
      <c r="C491" s="35" t="str">
        <f>IF(Замеры!J485=0," ", Замеры!J485)</f>
        <v xml:space="preserve"> </v>
      </c>
      <c r="D491" s="29" t="str">
        <f>IF(Замеры!AD485=0, " ", Замеры!AB485)</f>
        <v xml:space="preserve"> </v>
      </c>
      <c r="E491" s="29" t="str">
        <f>CONCATENATE(Замеры!T485,Замеры!W485,Замеры!V485)</f>
        <v xml:space="preserve"> </v>
      </c>
      <c r="F491" s="30" t="str">
        <f>IF(Замеры!AD485=0," ","---")</f>
        <v xml:space="preserve"> </v>
      </c>
      <c r="G491" s="31" t="str">
        <f>IF(Замеры!AD485=0," ",Замеры!L485)</f>
        <v xml:space="preserve"> </v>
      </c>
      <c r="H491" s="31" t="str">
        <f>CONCATENATE(Замеры!AO485,Замеры!AE485,Замеры!AP485)</f>
        <v>0 0</v>
      </c>
      <c r="I491" s="29" t="str">
        <f>CONCATENATE(Замеры!AM485,Замеры!AE485,Замеры!AN485)</f>
        <v>0 0</v>
      </c>
      <c r="J491" s="31" t="str">
        <f>IF(Замеры!AD485=0," ",G491*2.55)</f>
        <v xml:space="preserve"> </v>
      </c>
      <c r="K491" s="29" t="str">
        <f>IF(Замеры!AD485=0," ",Замеры!AK485)</f>
        <v xml:space="preserve"> </v>
      </c>
      <c r="L491" s="29" t="str">
        <f>IF(Замеры!AD485=0," ",Замеры!AL485)</f>
        <v xml:space="preserve"> </v>
      </c>
      <c r="M491" s="29" t="str">
        <f>IF(Замеры!AD485=0," ",0.1)</f>
        <v xml:space="preserve"> </v>
      </c>
      <c r="N491" s="29" t="str">
        <f>IF(Замеры!AD485=0," ",Замеры!AD485)</f>
        <v xml:space="preserve"> </v>
      </c>
      <c r="O491" s="29" t="str">
        <f>Замеры!AE485</f>
        <v xml:space="preserve"> </v>
      </c>
      <c r="P491" s="29" t="str">
        <f>Замеры!AF485</f>
        <v xml:space="preserve"> </v>
      </c>
      <c r="Q491" s="29" t="str">
        <f>IF(Замеры!AD485=0," ","+")</f>
        <v xml:space="preserve"> </v>
      </c>
      <c r="R491" s="32">
        <f>Замеры!AC485</f>
        <v>0</v>
      </c>
      <c r="W491" s="33" t="e">
        <f t="shared" si="14"/>
        <v>#VALUE!</v>
      </c>
      <c r="X491" s="31" t="s">
        <v>72</v>
      </c>
      <c r="Y491" s="33" t="e">
        <f t="shared" si="15"/>
        <v>#VALUE!</v>
      </c>
      <c r="Z491" s="32"/>
    </row>
    <row r="492" spans="1:26" x14ac:dyDescent="0.3">
      <c r="A492" s="35">
        <f>IF(Замеры!B486=0, " ", Замеры!B486)</f>
        <v>483</v>
      </c>
      <c r="B492" s="37" t="str">
        <f>CONCATENATE(Замеры!D486,Замеры!F486)</f>
        <v>Группа от QF</v>
      </c>
      <c r="C492" s="35" t="str">
        <f>IF(Замеры!J486=0," ", Замеры!J486)</f>
        <v xml:space="preserve"> </v>
      </c>
      <c r="D492" s="29" t="str">
        <f>IF(Замеры!AD486=0, " ", Замеры!AB486)</f>
        <v xml:space="preserve"> </v>
      </c>
      <c r="E492" s="29" t="str">
        <f>CONCATENATE(Замеры!T486,Замеры!W486,Замеры!V486)</f>
        <v xml:space="preserve"> </v>
      </c>
      <c r="F492" s="30" t="str">
        <f>IF(Замеры!AD486=0," ","---")</f>
        <v xml:space="preserve"> </v>
      </c>
      <c r="G492" s="31" t="str">
        <f>IF(Замеры!AD486=0," ",Замеры!L486)</f>
        <v xml:space="preserve"> </v>
      </c>
      <c r="H492" s="31" t="str">
        <f>CONCATENATE(Замеры!AO486,Замеры!AE486,Замеры!AP486)</f>
        <v>0 0</v>
      </c>
      <c r="I492" s="29" t="str">
        <f>CONCATENATE(Замеры!AM486,Замеры!AE486,Замеры!AN486)</f>
        <v>0 0</v>
      </c>
      <c r="J492" s="31" t="str">
        <f>IF(Замеры!AD486=0," ",G492*2.55)</f>
        <v xml:space="preserve"> </v>
      </c>
      <c r="K492" s="29" t="str">
        <f>IF(Замеры!AD486=0," ",Замеры!AK486)</f>
        <v xml:space="preserve"> </v>
      </c>
      <c r="L492" s="29" t="str">
        <f>IF(Замеры!AD486=0," ",Замеры!AL486)</f>
        <v xml:space="preserve"> </v>
      </c>
      <c r="M492" s="29" t="str">
        <f>IF(Замеры!AD486=0," ",0.1)</f>
        <v xml:space="preserve"> </v>
      </c>
      <c r="N492" s="29" t="str">
        <f>IF(Замеры!AD486=0," ",Замеры!AD486)</f>
        <v xml:space="preserve"> </v>
      </c>
      <c r="O492" s="29" t="str">
        <f>Замеры!AE486</f>
        <v xml:space="preserve"> </v>
      </c>
      <c r="P492" s="29" t="str">
        <f>Замеры!AF486</f>
        <v xml:space="preserve"> </v>
      </c>
      <c r="Q492" s="29" t="str">
        <f>IF(Замеры!AD486=0," ","+")</f>
        <v xml:space="preserve"> </v>
      </c>
      <c r="R492" s="32">
        <f>Замеры!AC486</f>
        <v>0</v>
      </c>
      <c r="W492" s="33" t="e">
        <f t="shared" si="14"/>
        <v>#VALUE!</v>
      </c>
      <c r="X492" s="31" t="s">
        <v>72</v>
      </c>
      <c r="Y492" s="33" t="e">
        <f t="shared" si="15"/>
        <v>#VALUE!</v>
      </c>
      <c r="Z492" s="32"/>
    </row>
    <row r="493" spans="1:26" x14ac:dyDescent="0.3">
      <c r="A493" s="35">
        <f>IF(Замеры!B487=0, " ", Замеры!B487)</f>
        <v>484</v>
      </c>
      <c r="B493" s="37" t="str">
        <f>CONCATENATE(Замеры!D487,Замеры!F487)</f>
        <v>Группа от QF</v>
      </c>
      <c r="C493" s="35" t="str">
        <f>IF(Замеры!J487=0," ", Замеры!J487)</f>
        <v xml:space="preserve"> </v>
      </c>
      <c r="D493" s="29" t="str">
        <f>IF(Замеры!AD487=0, " ", Замеры!AB487)</f>
        <v xml:space="preserve"> </v>
      </c>
      <c r="E493" s="29" t="str">
        <f>CONCATENATE(Замеры!T487,Замеры!W487,Замеры!V487)</f>
        <v xml:space="preserve"> </v>
      </c>
      <c r="F493" s="30" t="str">
        <f>IF(Замеры!AD487=0," ","---")</f>
        <v xml:space="preserve"> </v>
      </c>
      <c r="G493" s="31" t="str">
        <f>IF(Замеры!AD487=0," ",Замеры!L487)</f>
        <v xml:space="preserve"> </v>
      </c>
      <c r="H493" s="31" t="str">
        <f>CONCATENATE(Замеры!AO487,Замеры!AE487,Замеры!AP487)</f>
        <v>0 0</v>
      </c>
      <c r="I493" s="29" t="str">
        <f>CONCATENATE(Замеры!AM487,Замеры!AE487,Замеры!AN487)</f>
        <v>0 0</v>
      </c>
      <c r="J493" s="31" t="str">
        <f>IF(Замеры!AD487=0," ",G493*2.55)</f>
        <v xml:space="preserve"> </v>
      </c>
      <c r="K493" s="29" t="str">
        <f>IF(Замеры!AD487=0," ",Замеры!AK487)</f>
        <v xml:space="preserve"> </v>
      </c>
      <c r="L493" s="29" t="str">
        <f>IF(Замеры!AD487=0," ",Замеры!AL487)</f>
        <v xml:space="preserve"> </v>
      </c>
      <c r="M493" s="29" t="str">
        <f>IF(Замеры!AD487=0," ",0.1)</f>
        <v xml:space="preserve"> </v>
      </c>
      <c r="N493" s="29" t="str">
        <f>IF(Замеры!AD487=0," ",Замеры!AD487)</f>
        <v xml:space="preserve"> </v>
      </c>
      <c r="O493" s="29" t="str">
        <f>Замеры!AE487</f>
        <v xml:space="preserve"> </v>
      </c>
      <c r="P493" s="29" t="str">
        <f>Замеры!AF487</f>
        <v xml:space="preserve"> </v>
      </c>
      <c r="Q493" s="29" t="str">
        <f>IF(Замеры!AD487=0," ","+")</f>
        <v xml:space="preserve"> </v>
      </c>
      <c r="R493" s="32">
        <f>Замеры!AC487</f>
        <v>0</v>
      </c>
      <c r="W493" s="33" t="e">
        <f t="shared" si="14"/>
        <v>#VALUE!</v>
      </c>
      <c r="X493" s="31" t="s">
        <v>72</v>
      </c>
      <c r="Y493" s="33" t="e">
        <f t="shared" si="15"/>
        <v>#VALUE!</v>
      </c>
      <c r="Z493" s="32"/>
    </row>
    <row r="494" spans="1:26" x14ac:dyDescent="0.3">
      <c r="A494" s="35">
        <f>IF(Замеры!B488=0, " ", Замеры!B488)</f>
        <v>485</v>
      </c>
      <c r="B494" s="37" t="str">
        <f>CONCATENATE(Замеры!D488,Замеры!F488)</f>
        <v>Группа от QF</v>
      </c>
      <c r="C494" s="35" t="str">
        <f>IF(Замеры!J488=0," ", Замеры!J488)</f>
        <v xml:space="preserve"> </v>
      </c>
      <c r="D494" s="29" t="str">
        <f>IF(Замеры!AD488=0, " ", Замеры!AB488)</f>
        <v xml:space="preserve"> </v>
      </c>
      <c r="E494" s="29" t="str">
        <f>CONCATENATE(Замеры!T488,Замеры!W488,Замеры!V488)</f>
        <v xml:space="preserve"> </v>
      </c>
      <c r="F494" s="30" t="str">
        <f>IF(Замеры!AD488=0," ","---")</f>
        <v xml:space="preserve"> </v>
      </c>
      <c r="G494" s="31" t="str">
        <f>IF(Замеры!AD488=0," ",Замеры!L488)</f>
        <v xml:space="preserve"> </v>
      </c>
      <c r="H494" s="31" t="str">
        <f>CONCATENATE(Замеры!AO488,Замеры!AE488,Замеры!AP488)</f>
        <v>0 0</v>
      </c>
      <c r="I494" s="29" t="str">
        <f>CONCATENATE(Замеры!AM488,Замеры!AE488,Замеры!AN488)</f>
        <v>0 0</v>
      </c>
      <c r="J494" s="31" t="str">
        <f>IF(Замеры!AD488=0," ",G494*2.55)</f>
        <v xml:space="preserve"> </v>
      </c>
      <c r="K494" s="29" t="str">
        <f>IF(Замеры!AD488=0," ",Замеры!AK488)</f>
        <v xml:space="preserve"> </v>
      </c>
      <c r="L494" s="29" t="str">
        <f>IF(Замеры!AD488=0," ",Замеры!AL488)</f>
        <v xml:space="preserve"> </v>
      </c>
      <c r="M494" s="29" t="str">
        <f>IF(Замеры!AD488=0," ",0.1)</f>
        <v xml:space="preserve"> </v>
      </c>
      <c r="N494" s="29" t="str">
        <f>IF(Замеры!AD488=0," ",Замеры!AD488)</f>
        <v xml:space="preserve"> </v>
      </c>
      <c r="O494" s="29" t="str">
        <f>Замеры!AE488</f>
        <v xml:space="preserve"> </v>
      </c>
      <c r="P494" s="29" t="str">
        <f>Замеры!AF488</f>
        <v xml:space="preserve"> </v>
      </c>
      <c r="Q494" s="29" t="str">
        <f>IF(Замеры!AD488=0," ","+")</f>
        <v xml:space="preserve"> </v>
      </c>
      <c r="R494" s="32">
        <f>Замеры!AC488</f>
        <v>0</v>
      </c>
      <c r="W494" s="33" t="e">
        <f t="shared" si="14"/>
        <v>#VALUE!</v>
      </c>
      <c r="X494" s="31" t="s">
        <v>72</v>
      </c>
      <c r="Y494" s="33" t="e">
        <f t="shared" si="15"/>
        <v>#VALUE!</v>
      </c>
      <c r="Z494" s="32"/>
    </row>
    <row r="495" spans="1:26" x14ac:dyDescent="0.3">
      <c r="A495" s="35">
        <f>IF(Замеры!B489=0, " ", Замеры!B489)</f>
        <v>486</v>
      </c>
      <c r="B495" s="37" t="str">
        <f>CONCATENATE(Замеры!D489,Замеры!F489)</f>
        <v>Группа от QF</v>
      </c>
      <c r="C495" s="35" t="str">
        <f>IF(Замеры!J489=0," ", Замеры!J489)</f>
        <v xml:space="preserve"> </v>
      </c>
      <c r="D495" s="29" t="str">
        <f>IF(Замеры!AD489=0, " ", Замеры!AB489)</f>
        <v xml:space="preserve"> </v>
      </c>
      <c r="E495" s="29" t="str">
        <f>CONCATENATE(Замеры!T489,Замеры!W489,Замеры!V489)</f>
        <v xml:space="preserve"> </v>
      </c>
      <c r="F495" s="30" t="str">
        <f>IF(Замеры!AD489=0," ","---")</f>
        <v xml:space="preserve"> </v>
      </c>
      <c r="G495" s="31" t="str">
        <f>IF(Замеры!AD489=0," ",Замеры!L489)</f>
        <v xml:space="preserve"> </v>
      </c>
      <c r="H495" s="31" t="str">
        <f>CONCATENATE(Замеры!AO489,Замеры!AE489,Замеры!AP489)</f>
        <v>0 0</v>
      </c>
      <c r="I495" s="29" t="str">
        <f>CONCATENATE(Замеры!AM489,Замеры!AE489,Замеры!AN489)</f>
        <v>0 0</v>
      </c>
      <c r="J495" s="31" t="str">
        <f>IF(Замеры!AD489=0," ",G495*2.55)</f>
        <v xml:space="preserve"> </v>
      </c>
      <c r="K495" s="29" t="str">
        <f>IF(Замеры!AD489=0," ",Замеры!AK489)</f>
        <v xml:space="preserve"> </v>
      </c>
      <c r="L495" s="29" t="str">
        <f>IF(Замеры!AD489=0," ",Замеры!AL489)</f>
        <v xml:space="preserve"> </v>
      </c>
      <c r="M495" s="29" t="str">
        <f>IF(Замеры!AD489=0," ",0.1)</f>
        <v xml:space="preserve"> </v>
      </c>
      <c r="N495" s="29" t="str">
        <f>IF(Замеры!AD489=0," ",Замеры!AD489)</f>
        <v xml:space="preserve"> </v>
      </c>
      <c r="O495" s="29" t="str">
        <f>Замеры!AE489</f>
        <v xml:space="preserve"> </v>
      </c>
      <c r="P495" s="29" t="str">
        <f>Замеры!AF489</f>
        <v xml:space="preserve"> </v>
      </c>
      <c r="Q495" s="29" t="str">
        <f>IF(Замеры!AD489=0," ","+")</f>
        <v xml:space="preserve"> </v>
      </c>
      <c r="R495" s="32">
        <f>Замеры!AC489</f>
        <v>0</v>
      </c>
      <c r="W495" s="33" t="e">
        <f t="shared" si="14"/>
        <v>#VALUE!</v>
      </c>
      <c r="X495" s="31" t="s">
        <v>72</v>
      </c>
      <c r="Y495" s="33" t="e">
        <f t="shared" si="15"/>
        <v>#VALUE!</v>
      </c>
      <c r="Z495" s="32"/>
    </row>
    <row r="496" spans="1:26" x14ac:dyDescent="0.3">
      <c r="A496" s="35">
        <f>IF(Замеры!B490=0, " ", Замеры!B490)</f>
        <v>487</v>
      </c>
      <c r="B496" s="37" t="str">
        <f>CONCATENATE(Замеры!D490,Замеры!F490)</f>
        <v>Группа от QF</v>
      </c>
      <c r="C496" s="35" t="str">
        <f>IF(Замеры!J490=0," ", Замеры!J490)</f>
        <v xml:space="preserve"> </v>
      </c>
      <c r="D496" s="29" t="str">
        <f>IF(Замеры!AD490=0, " ", Замеры!AB490)</f>
        <v xml:space="preserve"> </v>
      </c>
      <c r="E496" s="29" t="str">
        <f>CONCATENATE(Замеры!T490,Замеры!W490,Замеры!V490)</f>
        <v xml:space="preserve"> </v>
      </c>
      <c r="F496" s="30" t="str">
        <f>IF(Замеры!AD490=0," ","---")</f>
        <v xml:space="preserve"> </v>
      </c>
      <c r="G496" s="31" t="str">
        <f>IF(Замеры!AD490=0," ",Замеры!L490)</f>
        <v xml:space="preserve"> </v>
      </c>
      <c r="H496" s="31" t="str">
        <f>CONCATENATE(Замеры!AO490,Замеры!AE490,Замеры!AP490)</f>
        <v>0 0</v>
      </c>
      <c r="I496" s="29" t="str">
        <f>CONCATENATE(Замеры!AM490,Замеры!AE490,Замеры!AN490)</f>
        <v>0 0</v>
      </c>
      <c r="J496" s="31" t="str">
        <f>IF(Замеры!AD490=0," ",G496*2.55)</f>
        <v xml:space="preserve"> </v>
      </c>
      <c r="K496" s="29" t="str">
        <f>IF(Замеры!AD490=0," ",Замеры!AK490)</f>
        <v xml:space="preserve"> </v>
      </c>
      <c r="L496" s="29" t="str">
        <f>IF(Замеры!AD490=0," ",Замеры!AL490)</f>
        <v xml:space="preserve"> </v>
      </c>
      <c r="M496" s="29" t="str">
        <f>IF(Замеры!AD490=0," ",0.1)</f>
        <v xml:space="preserve"> </v>
      </c>
      <c r="N496" s="29" t="str">
        <f>IF(Замеры!AD490=0," ",Замеры!AD490)</f>
        <v xml:space="preserve"> </v>
      </c>
      <c r="O496" s="29" t="str">
        <f>Замеры!AE490</f>
        <v xml:space="preserve"> </v>
      </c>
      <c r="P496" s="29" t="str">
        <f>Замеры!AF490</f>
        <v xml:space="preserve"> </v>
      </c>
      <c r="Q496" s="29" t="str">
        <f>IF(Замеры!AD490=0," ","+")</f>
        <v xml:space="preserve"> </v>
      </c>
      <c r="R496" s="32">
        <f>Замеры!AC490</f>
        <v>0</v>
      </c>
      <c r="W496" s="33" t="e">
        <f t="shared" si="14"/>
        <v>#VALUE!</v>
      </c>
      <c r="X496" s="31" t="s">
        <v>72</v>
      </c>
      <c r="Y496" s="33" t="e">
        <f t="shared" si="15"/>
        <v>#VALUE!</v>
      </c>
      <c r="Z496" s="32"/>
    </row>
    <row r="497" spans="1:26" x14ac:dyDescent="0.3">
      <c r="A497" s="35">
        <f>IF(Замеры!B491=0, " ", Замеры!B491)</f>
        <v>488</v>
      </c>
      <c r="B497" s="37" t="str">
        <f>CONCATENATE(Замеры!D491,Замеры!F491)</f>
        <v>Группа от QF</v>
      </c>
      <c r="C497" s="35" t="str">
        <f>IF(Замеры!J491=0," ", Замеры!J491)</f>
        <v xml:space="preserve"> </v>
      </c>
      <c r="D497" s="29" t="str">
        <f>IF(Замеры!AD491=0, " ", Замеры!AB491)</f>
        <v xml:space="preserve"> </v>
      </c>
      <c r="E497" s="29" t="str">
        <f>CONCATENATE(Замеры!T491,Замеры!W491,Замеры!V491)</f>
        <v xml:space="preserve"> </v>
      </c>
      <c r="F497" s="30" t="str">
        <f>IF(Замеры!AD491=0," ","---")</f>
        <v xml:space="preserve"> </v>
      </c>
      <c r="G497" s="31" t="str">
        <f>IF(Замеры!AD491=0," ",Замеры!L491)</f>
        <v xml:space="preserve"> </v>
      </c>
      <c r="H497" s="31" t="str">
        <f>CONCATENATE(Замеры!AO491,Замеры!AE491,Замеры!AP491)</f>
        <v>0 0</v>
      </c>
      <c r="I497" s="29" t="str">
        <f>CONCATENATE(Замеры!AM491,Замеры!AE491,Замеры!AN491)</f>
        <v>0 0</v>
      </c>
      <c r="J497" s="31" t="str">
        <f>IF(Замеры!AD491=0," ",G497*2.55)</f>
        <v xml:space="preserve"> </v>
      </c>
      <c r="K497" s="29" t="str">
        <f>IF(Замеры!AD491=0," ",Замеры!AK491)</f>
        <v xml:space="preserve"> </v>
      </c>
      <c r="L497" s="29" t="str">
        <f>IF(Замеры!AD491=0," ",Замеры!AL491)</f>
        <v xml:space="preserve"> </v>
      </c>
      <c r="M497" s="29" t="str">
        <f>IF(Замеры!AD491=0," ",0.1)</f>
        <v xml:space="preserve"> </v>
      </c>
      <c r="N497" s="29" t="str">
        <f>IF(Замеры!AD491=0," ",Замеры!AD491)</f>
        <v xml:space="preserve"> </v>
      </c>
      <c r="O497" s="29" t="str">
        <f>Замеры!AE491</f>
        <v xml:space="preserve"> </v>
      </c>
      <c r="P497" s="29" t="str">
        <f>Замеры!AF491</f>
        <v xml:space="preserve"> </v>
      </c>
      <c r="Q497" s="29" t="str">
        <f>IF(Замеры!AD491=0," ","+")</f>
        <v xml:space="preserve"> </v>
      </c>
      <c r="R497" s="32">
        <f>Замеры!AC491</f>
        <v>0</v>
      </c>
      <c r="W497" s="33" t="e">
        <f t="shared" si="14"/>
        <v>#VALUE!</v>
      </c>
      <c r="X497" s="31" t="s">
        <v>72</v>
      </c>
      <c r="Y497" s="33" t="e">
        <f t="shared" si="15"/>
        <v>#VALUE!</v>
      </c>
      <c r="Z497" s="32"/>
    </row>
    <row r="498" spans="1:26" x14ac:dyDescent="0.3">
      <c r="A498" s="35">
        <f>IF(Замеры!B492=0, " ", Замеры!B492)</f>
        <v>489</v>
      </c>
      <c r="B498" s="37" t="str">
        <f>CONCATENATE(Замеры!D492,Замеры!F492)</f>
        <v>Группа от QF</v>
      </c>
      <c r="C498" s="35" t="str">
        <f>IF(Замеры!J492=0," ", Замеры!J492)</f>
        <v xml:space="preserve"> </v>
      </c>
      <c r="D498" s="29" t="str">
        <f>IF(Замеры!AD492=0, " ", Замеры!AB492)</f>
        <v xml:space="preserve"> </v>
      </c>
      <c r="E498" s="29" t="str">
        <f>CONCATENATE(Замеры!T492,Замеры!W492,Замеры!V492)</f>
        <v xml:space="preserve"> </v>
      </c>
      <c r="F498" s="30" t="str">
        <f>IF(Замеры!AD492=0," ","---")</f>
        <v xml:space="preserve"> </v>
      </c>
      <c r="G498" s="31" t="str">
        <f>IF(Замеры!AD492=0," ",Замеры!L492)</f>
        <v xml:space="preserve"> </v>
      </c>
      <c r="H498" s="31" t="str">
        <f>CONCATENATE(Замеры!AO492,Замеры!AE492,Замеры!AP492)</f>
        <v>0 0</v>
      </c>
      <c r="I498" s="29" t="str">
        <f>CONCATENATE(Замеры!AM492,Замеры!AE492,Замеры!AN492)</f>
        <v>0 0</v>
      </c>
      <c r="J498" s="31" t="str">
        <f>IF(Замеры!AD492=0," ",G498*2.55)</f>
        <v xml:space="preserve"> </v>
      </c>
      <c r="K498" s="29" t="str">
        <f>IF(Замеры!AD492=0," ",Замеры!AK492)</f>
        <v xml:space="preserve"> </v>
      </c>
      <c r="L498" s="29" t="str">
        <f>IF(Замеры!AD492=0," ",Замеры!AL492)</f>
        <v xml:space="preserve"> </v>
      </c>
      <c r="M498" s="29" t="str">
        <f>IF(Замеры!AD492=0," ",0.1)</f>
        <v xml:space="preserve"> </v>
      </c>
      <c r="N498" s="29" t="str">
        <f>IF(Замеры!AD492=0," ",Замеры!AD492)</f>
        <v xml:space="preserve"> </v>
      </c>
      <c r="O498" s="29" t="str">
        <f>Замеры!AE492</f>
        <v xml:space="preserve"> </v>
      </c>
      <c r="P498" s="29" t="str">
        <f>Замеры!AF492</f>
        <v xml:space="preserve"> </v>
      </c>
      <c r="Q498" s="29" t="str">
        <f>IF(Замеры!AD492=0," ","+")</f>
        <v xml:space="preserve"> </v>
      </c>
      <c r="R498" s="32">
        <f>Замеры!AC492</f>
        <v>0</v>
      </c>
      <c r="W498" s="33" t="e">
        <f t="shared" si="14"/>
        <v>#VALUE!</v>
      </c>
      <c r="X498" s="31" t="s">
        <v>72</v>
      </c>
      <c r="Y498" s="33" t="e">
        <f t="shared" si="15"/>
        <v>#VALUE!</v>
      </c>
      <c r="Z498" s="32"/>
    </row>
    <row r="499" spans="1:26" x14ac:dyDescent="0.3">
      <c r="A499" s="35">
        <f>IF(Замеры!B493=0, " ", Замеры!B493)</f>
        <v>490</v>
      </c>
      <c r="B499" s="37" t="str">
        <f>CONCATENATE(Замеры!D493,Замеры!F493)</f>
        <v>Группа от QF</v>
      </c>
      <c r="C499" s="35" t="str">
        <f>IF(Замеры!J493=0," ", Замеры!J493)</f>
        <v xml:space="preserve"> </v>
      </c>
      <c r="D499" s="29" t="str">
        <f>IF(Замеры!AD493=0, " ", Замеры!AB493)</f>
        <v xml:space="preserve"> </v>
      </c>
      <c r="E499" s="29" t="str">
        <f>CONCATENATE(Замеры!T493,Замеры!W493,Замеры!V493)</f>
        <v xml:space="preserve"> </v>
      </c>
      <c r="F499" s="30" t="str">
        <f>IF(Замеры!AD493=0," ","---")</f>
        <v xml:space="preserve"> </v>
      </c>
      <c r="G499" s="31" t="str">
        <f>IF(Замеры!AD493=0," ",Замеры!L493)</f>
        <v xml:space="preserve"> </v>
      </c>
      <c r="H499" s="31" t="str">
        <f>CONCATENATE(Замеры!AO493,Замеры!AE493,Замеры!AP493)</f>
        <v>0 0</v>
      </c>
      <c r="I499" s="29" t="str">
        <f>CONCATENATE(Замеры!AM493,Замеры!AE493,Замеры!AN493)</f>
        <v>0 0</v>
      </c>
      <c r="J499" s="31" t="str">
        <f>IF(Замеры!AD493=0," ",G499*2.55)</f>
        <v xml:space="preserve"> </v>
      </c>
      <c r="K499" s="29" t="str">
        <f>IF(Замеры!AD493=0," ",Замеры!AK493)</f>
        <v xml:space="preserve"> </v>
      </c>
      <c r="L499" s="29" t="str">
        <f>IF(Замеры!AD493=0," ",Замеры!AL493)</f>
        <v xml:space="preserve"> </v>
      </c>
      <c r="M499" s="29" t="str">
        <f>IF(Замеры!AD493=0," ",0.1)</f>
        <v xml:space="preserve"> </v>
      </c>
      <c r="N499" s="29" t="str">
        <f>IF(Замеры!AD493=0," ",Замеры!AD493)</f>
        <v xml:space="preserve"> </v>
      </c>
      <c r="O499" s="29" t="str">
        <f>Замеры!AE493</f>
        <v xml:space="preserve"> </v>
      </c>
      <c r="P499" s="29" t="str">
        <f>Замеры!AF493</f>
        <v xml:space="preserve"> </v>
      </c>
      <c r="Q499" s="29" t="str">
        <f>IF(Замеры!AD493=0," ","+")</f>
        <v xml:space="preserve"> </v>
      </c>
      <c r="R499" s="32">
        <f>Замеры!AC493</f>
        <v>0</v>
      </c>
      <c r="W499" s="33" t="e">
        <f t="shared" si="14"/>
        <v>#VALUE!</v>
      </c>
      <c r="X499" s="31" t="s">
        <v>72</v>
      </c>
      <c r="Y499" s="33" t="e">
        <f t="shared" si="15"/>
        <v>#VALUE!</v>
      </c>
      <c r="Z499" s="32"/>
    </row>
    <row r="500" spans="1:26" x14ac:dyDescent="0.3">
      <c r="A500" s="35">
        <f>IF(Замеры!B494=0, " ", Замеры!B494)</f>
        <v>491</v>
      </c>
      <c r="B500" s="37" t="str">
        <f>CONCATENATE(Замеры!D494,Замеры!F494)</f>
        <v>Группа от QF</v>
      </c>
      <c r="C500" s="35" t="str">
        <f>IF(Замеры!J494=0," ", Замеры!J494)</f>
        <v xml:space="preserve"> </v>
      </c>
      <c r="D500" s="29" t="str">
        <f>IF(Замеры!AD494=0, " ", Замеры!AB494)</f>
        <v xml:space="preserve"> </v>
      </c>
      <c r="E500" s="29" t="str">
        <f>CONCATENATE(Замеры!T494,Замеры!W494,Замеры!V494)</f>
        <v xml:space="preserve"> </v>
      </c>
      <c r="F500" s="30" t="str">
        <f>IF(Замеры!AD494=0," ","---")</f>
        <v xml:space="preserve"> </v>
      </c>
      <c r="G500" s="31" t="str">
        <f>IF(Замеры!AD494=0," ",Замеры!L494)</f>
        <v xml:space="preserve"> </v>
      </c>
      <c r="H500" s="31" t="str">
        <f>CONCATENATE(Замеры!AO494,Замеры!AE494,Замеры!AP494)</f>
        <v>0 0</v>
      </c>
      <c r="I500" s="29" t="str">
        <f>CONCATENATE(Замеры!AM494,Замеры!AE494,Замеры!AN494)</f>
        <v>0 0</v>
      </c>
      <c r="J500" s="31" t="str">
        <f>IF(Замеры!AD494=0," ",G500*2.55)</f>
        <v xml:space="preserve"> </v>
      </c>
      <c r="K500" s="29" t="str">
        <f>IF(Замеры!AD494=0," ",Замеры!AK494)</f>
        <v xml:space="preserve"> </v>
      </c>
      <c r="L500" s="29" t="str">
        <f>IF(Замеры!AD494=0," ",Замеры!AL494)</f>
        <v xml:space="preserve"> </v>
      </c>
      <c r="M500" s="29" t="str">
        <f>IF(Замеры!AD494=0," ",0.1)</f>
        <v xml:space="preserve"> </v>
      </c>
      <c r="N500" s="29" t="str">
        <f>IF(Замеры!AD494=0," ",Замеры!AD494)</f>
        <v xml:space="preserve"> </v>
      </c>
      <c r="O500" s="29" t="str">
        <f>Замеры!AE494</f>
        <v xml:space="preserve"> </v>
      </c>
      <c r="P500" s="29" t="str">
        <f>Замеры!AF494</f>
        <v xml:space="preserve"> </v>
      </c>
      <c r="Q500" s="29" t="str">
        <f>IF(Замеры!AD494=0," ","+")</f>
        <v xml:space="preserve"> </v>
      </c>
      <c r="R500" s="32">
        <f>Замеры!AC494</f>
        <v>0</v>
      </c>
      <c r="W500" s="33" t="e">
        <f t="shared" si="14"/>
        <v>#VALUE!</v>
      </c>
      <c r="X500" s="31" t="s">
        <v>72</v>
      </c>
      <c r="Y500" s="33" t="e">
        <f t="shared" si="15"/>
        <v>#VALUE!</v>
      </c>
      <c r="Z500" s="32"/>
    </row>
    <row r="501" spans="1:26" x14ac:dyDescent="0.3">
      <c r="A501" s="35">
        <f>IF(Замеры!B495=0, " ", Замеры!B495)</f>
        <v>492</v>
      </c>
      <c r="B501" s="37" t="str">
        <f>CONCATENATE(Замеры!D495,Замеры!F495)</f>
        <v>Группа от QF</v>
      </c>
      <c r="C501" s="35" t="str">
        <f>IF(Замеры!J495=0," ", Замеры!J495)</f>
        <v xml:space="preserve"> </v>
      </c>
      <c r="D501" s="29" t="str">
        <f>IF(Замеры!AD495=0, " ", Замеры!AB495)</f>
        <v xml:space="preserve"> </v>
      </c>
      <c r="E501" s="29" t="str">
        <f>CONCATENATE(Замеры!T495,Замеры!W495,Замеры!V495)</f>
        <v xml:space="preserve"> </v>
      </c>
      <c r="F501" s="30" t="str">
        <f>IF(Замеры!AD495=0," ","---")</f>
        <v xml:space="preserve"> </v>
      </c>
      <c r="G501" s="31" t="str">
        <f>IF(Замеры!AD495=0," ",Замеры!L495)</f>
        <v xml:space="preserve"> </v>
      </c>
      <c r="H501" s="31" t="str">
        <f>CONCATENATE(Замеры!AO495,Замеры!AE495,Замеры!AP495)</f>
        <v>0 0</v>
      </c>
      <c r="I501" s="29" t="str">
        <f>CONCATENATE(Замеры!AM495,Замеры!AE495,Замеры!AN495)</f>
        <v>0 0</v>
      </c>
      <c r="J501" s="31" t="str">
        <f>IF(Замеры!AD495=0," ",G501*2.55)</f>
        <v xml:space="preserve"> </v>
      </c>
      <c r="K501" s="29" t="str">
        <f>IF(Замеры!AD495=0," ",Замеры!AK495)</f>
        <v xml:space="preserve"> </v>
      </c>
      <c r="L501" s="29" t="str">
        <f>IF(Замеры!AD495=0," ",Замеры!AL495)</f>
        <v xml:space="preserve"> </v>
      </c>
      <c r="M501" s="29" t="str">
        <f>IF(Замеры!AD495=0," ",0.1)</f>
        <v xml:space="preserve"> </v>
      </c>
      <c r="N501" s="29" t="str">
        <f>IF(Замеры!AD495=0," ",Замеры!AD495)</f>
        <v xml:space="preserve"> </v>
      </c>
      <c r="O501" s="29" t="str">
        <f>Замеры!AE495</f>
        <v xml:space="preserve"> </v>
      </c>
      <c r="P501" s="29" t="str">
        <f>Замеры!AF495</f>
        <v xml:space="preserve"> </v>
      </c>
      <c r="Q501" s="29" t="str">
        <f>IF(Замеры!AD495=0," ","+")</f>
        <v xml:space="preserve"> </v>
      </c>
      <c r="R501" s="32">
        <f>Замеры!AC495</f>
        <v>0</v>
      </c>
      <c r="W501" s="33" t="e">
        <f t="shared" si="14"/>
        <v>#VALUE!</v>
      </c>
      <c r="X501" s="31" t="s">
        <v>72</v>
      </c>
      <c r="Y501" s="33" t="e">
        <f t="shared" si="15"/>
        <v>#VALUE!</v>
      </c>
      <c r="Z501" s="32"/>
    </row>
    <row r="502" spans="1:26" x14ac:dyDescent="0.3">
      <c r="A502" s="35">
        <f>IF(Замеры!B496=0, " ", Замеры!B496)</f>
        <v>493</v>
      </c>
      <c r="B502" s="37" t="str">
        <f>CONCATENATE(Замеры!D496,Замеры!F496)</f>
        <v>Группа от QF</v>
      </c>
      <c r="C502" s="35" t="str">
        <f>IF(Замеры!J496=0," ", Замеры!J496)</f>
        <v xml:space="preserve"> </v>
      </c>
      <c r="D502" s="29" t="str">
        <f>IF(Замеры!AD496=0, " ", Замеры!AB496)</f>
        <v xml:space="preserve"> </v>
      </c>
      <c r="E502" s="29" t="str">
        <f>CONCATENATE(Замеры!T496,Замеры!W496,Замеры!V496)</f>
        <v xml:space="preserve"> </v>
      </c>
      <c r="F502" s="30" t="str">
        <f>IF(Замеры!AD496=0," ","---")</f>
        <v xml:space="preserve"> </v>
      </c>
      <c r="G502" s="31" t="str">
        <f>IF(Замеры!AD496=0," ",Замеры!L496)</f>
        <v xml:space="preserve"> </v>
      </c>
      <c r="H502" s="31" t="str">
        <f>CONCATENATE(Замеры!AO496,Замеры!AE496,Замеры!AP496)</f>
        <v>0 0</v>
      </c>
      <c r="I502" s="29" t="str">
        <f>CONCATENATE(Замеры!AM496,Замеры!AE496,Замеры!AN496)</f>
        <v>0 0</v>
      </c>
      <c r="J502" s="31" t="str">
        <f>IF(Замеры!AD496=0," ",G502*2.55)</f>
        <v xml:space="preserve"> </v>
      </c>
      <c r="K502" s="29" t="str">
        <f>IF(Замеры!AD496=0," ",Замеры!AK496)</f>
        <v xml:space="preserve"> </v>
      </c>
      <c r="L502" s="29" t="str">
        <f>IF(Замеры!AD496=0," ",Замеры!AL496)</f>
        <v xml:space="preserve"> </v>
      </c>
      <c r="M502" s="29" t="str">
        <f>IF(Замеры!AD496=0," ",0.1)</f>
        <v xml:space="preserve"> </v>
      </c>
      <c r="N502" s="29" t="str">
        <f>IF(Замеры!AD496=0," ",Замеры!AD496)</f>
        <v xml:space="preserve"> </v>
      </c>
      <c r="O502" s="29" t="str">
        <f>Замеры!AE496</f>
        <v xml:space="preserve"> </v>
      </c>
      <c r="P502" s="29" t="str">
        <f>Замеры!AF496</f>
        <v xml:space="preserve"> </v>
      </c>
      <c r="Q502" s="29" t="str">
        <f>IF(Замеры!AD496=0," ","+")</f>
        <v xml:space="preserve"> </v>
      </c>
      <c r="R502" s="32">
        <f>Замеры!AC496</f>
        <v>0</v>
      </c>
      <c r="W502" s="33" t="e">
        <f t="shared" si="14"/>
        <v>#VALUE!</v>
      </c>
      <c r="X502" s="31" t="s">
        <v>72</v>
      </c>
      <c r="Y502" s="33" t="e">
        <f t="shared" si="15"/>
        <v>#VALUE!</v>
      </c>
      <c r="Z502" s="32"/>
    </row>
    <row r="503" spans="1:26" x14ac:dyDescent="0.3">
      <c r="A503" s="35">
        <f>IF(Замеры!B497=0, " ", Замеры!B497)</f>
        <v>494</v>
      </c>
      <c r="B503" s="37" t="str">
        <f>CONCATENATE(Замеры!D497,Замеры!F497)</f>
        <v>Группа от QF</v>
      </c>
      <c r="C503" s="35" t="str">
        <f>IF(Замеры!J497=0," ", Замеры!J497)</f>
        <v xml:space="preserve"> </v>
      </c>
      <c r="D503" s="29" t="str">
        <f>IF(Замеры!AD497=0, " ", Замеры!AB497)</f>
        <v xml:space="preserve"> </v>
      </c>
      <c r="E503" s="29" t="str">
        <f>CONCATENATE(Замеры!T497,Замеры!W497,Замеры!V497)</f>
        <v xml:space="preserve"> </v>
      </c>
      <c r="F503" s="30" t="str">
        <f>IF(Замеры!AD497=0," ","---")</f>
        <v xml:space="preserve"> </v>
      </c>
      <c r="G503" s="31" t="str">
        <f>IF(Замеры!AD497=0," ",Замеры!L497)</f>
        <v xml:space="preserve"> </v>
      </c>
      <c r="H503" s="31" t="str">
        <f>CONCATENATE(Замеры!AO497,Замеры!AE497,Замеры!AP497)</f>
        <v>0 0</v>
      </c>
      <c r="I503" s="29" t="str">
        <f>CONCATENATE(Замеры!AM497,Замеры!AE497,Замеры!AN497)</f>
        <v>0 0</v>
      </c>
      <c r="J503" s="31" t="str">
        <f>IF(Замеры!AD497=0," ",G503*2.55)</f>
        <v xml:space="preserve"> </v>
      </c>
      <c r="K503" s="29" t="str">
        <f>IF(Замеры!AD497=0," ",Замеры!AK497)</f>
        <v xml:space="preserve"> </v>
      </c>
      <c r="L503" s="29" t="str">
        <f>IF(Замеры!AD497=0," ",Замеры!AL497)</f>
        <v xml:space="preserve"> </v>
      </c>
      <c r="M503" s="29" t="str">
        <f>IF(Замеры!AD497=0," ",0.1)</f>
        <v xml:space="preserve"> </v>
      </c>
      <c r="N503" s="29" t="str">
        <f>IF(Замеры!AD497=0," ",Замеры!AD497)</f>
        <v xml:space="preserve"> </v>
      </c>
      <c r="O503" s="29" t="str">
        <f>Замеры!AE497</f>
        <v xml:space="preserve"> </v>
      </c>
      <c r="P503" s="29" t="str">
        <f>Замеры!AF497</f>
        <v xml:space="preserve"> </v>
      </c>
      <c r="Q503" s="29" t="str">
        <f>IF(Замеры!AD497=0," ","+")</f>
        <v xml:space="preserve"> </v>
      </c>
      <c r="R503" s="32">
        <f>Замеры!AC497</f>
        <v>0</v>
      </c>
      <c r="W503" s="33" t="e">
        <f t="shared" si="14"/>
        <v>#VALUE!</v>
      </c>
      <c r="X503" s="31" t="s">
        <v>72</v>
      </c>
      <c r="Y503" s="33" t="e">
        <f t="shared" si="15"/>
        <v>#VALUE!</v>
      </c>
      <c r="Z503" s="32"/>
    </row>
    <row r="504" spans="1:26" x14ac:dyDescent="0.3">
      <c r="A504" s="35">
        <f>IF(Замеры!B498=0, " ", Замеры!B498)</f>
        <v>495</v>
      </c>
      <c r="B504" s="37" t="str">
        <f>CONCATENATE(Замеры!D498,Замеры!F498)</f>
        <v>Группа от QF</v>
      </c>
      <c r="C504" s="35" t="str">
        <f>IF(Замеры!J498=0," ", Замеры!J498)</f>
        <v xml:space="preserve"> </v>
      </c>
      <c r="D504" s="29" t="str">
        <f>IF(Замеры!AD498=0, " ", Замеры!AB498)</f>
        <v xml:space="preserve"> </v>
      </c>
      <c r="E504" s="29" t="str">
        <f>CONCATENATE(Замеры!T498,Замеры!W498,Замеры!V498)</f>
        <v xml:space="preserve"> </v>
      </c>
      <c r="F504" s="30" t="str">
        <f>IF(Замеры!AD498=0," ","---")</f>
        <v xml:space="preserve"> </v>
      </c>
      <c r="G504" s="31" t="str">
        <f>IF(Замеры!AD498=0," ",Замеры!L498)</f>
        <v xml:space="preserve"> </v>
      </c>
      <c r="H504" s="31" t="str">
        <f>CONCATENATE(Замеры!AO498,Замеры!AE498,Замеры!AP498)</f>
        <v>0 0</v>
      </c>
      <c r="I504" s="29" t="str">
        <f>CONCATENATE(Замеры!AM498,Замеры!AE498,Замеры!AN498)</f>
        <v>0 0</v>
      </c>
      <c r="J504" s="31" t="str">
        <f>IF(Замеры!AD498=0," ",G504*2.55)</f>
        <v xml:space="preserve"> </v>
      </c>
      <c r="K504" s="29" t="str">
        <f>IF(Замеры!AD498=0," ",Замеры!AK498)</f>
        <v xml:space="preserve"> </v>
      </c>
      <c r="L504" s="29" t="str">
        <f>IF(Замеры!AD498=0," ",Замеры!AL498)</f>
        <v xml:space="preserve"> </v>
      </c>
      <c r="M504" s="29" t="str">
        <f>IF(Замеры!AD498=0," ",0.1)</f>
        <v xml:space="preserve"> </v>
      </c>
      <c r="N504" s="29" t="str">
        <f>IF(Замеры!AD498=0," ",Замеры!AD498)</f>
        <v xml:space="preserve"> </v>
      </c>
      <c r="O504" s="29" t="str">
        <f>Замеры!AE498</f>
        <v xml:space="preserve"> </v>
      </c>
      <c r="P504" s="29" t="str">
        <f>Замеры!AF498</f>
        <v xml:space="preserve"> </v>
      </c>
      <c r="Q504" s="29" t="str">
        <f>IF(Замеры!AD498=0," ","+")</f>
        <v xml:space="preserve"> </v>
      </c>
      <c r="R504" s="32">
        <f>Замеры!AC498</f>
        <v>0</v>
      </c>
      <c r="W504" s="33" t="e">
        <f t="shared" si="14"/>
        <v>#VALUE!</v>
      </c>
      <c r="X504" s="31" t="s">
        <v>72</v>
      </c>
      <c r="Y504" s="33" t="e">
        <f t="shared" si="15"/>
        <v>#VALUE!</v>
      </c>
      <c r="Z504" s="32"/>
    </row>
    <row r="505" spans="1:26" x14ac:dyDescent="0.3">
      <c r="A505" s="35">
        <f>IF(Замеры!B499=0, " ", Замеры!B499)</f>
        <v>496</v>
      </c>
      <c r="B505" s="37" t="str">
        <f>CONCATENATE(Замеры!D499,Замеры!F499)</f>
        <v>Группа от QF</v>
      </c>
      <c r="C505" s="35" t="str">
        <f>IF(Замеры!J499=0," ", Замеры!J499)</f>
        <v xml:space="preserve"> </v>
      </c>
      <c r="D505" s="29" t="str">
        <f>IF(Замеры!AD499=0, " ", Замеры!AB499)</f>
        <v xml:space="preserve"> </v>
      </c>
      <c r="E505" s="29" t="str">
        <f>CONCATENATE(Замеры!T499,Замеры!W499,Замеры!V499)</f>
        <v xml:space="preserve"> </v>
      </c>
      <c r="F505" s="30" t="str">
        <f>IF(Замеры!AD499=0," ","---")</f>
        <v xml:space="preserve"> </v>
      </c>
      <c r="G505" s="31" t="str">
        <f>IF(Замеры!AD499=0," ",Замеры!L499)</f>
        <v xml:space="preserve"> </v>
      </c>
      <c r="H505" s="31" t="str">
        <f>CONCATENATE(Замеры!AO499,Замеры!AE499,Замеры!AP499)</f>
        <v>0 0</v>
      </c>
      <c r="I505" s="29" t="str">
        <f>CONCATENATE(Замеры!AM499,Замеры!AE499,Замеры!AN499)</f>
        <v>0 0</v>
      </c>
      <c r="J505" s="31" t="str">
        <f>IF(Замеры!AD499=0," ",G505*2.55)</f>
        <v xml:space="preserve"> </v>
      </c>
      <c r="K505" s="29" t="str">
        <f>IF(Замеры!AD499=0," ",Замеры!AK499)</f>
        <v xml:space="preserve"> </v>
      </c>
      <c r="L505" s="29" t="str">
        <f>IF(Замеры!AD499=0," ",Замеры!AL499)</f>
        <v xml:space="preserve"> </v>
      </c>
      <c r="M505" s="29" t="str">
        <f>IF(Замеры!AD499=0," ",0.1)</f>
        <v xml:space="preserve"> </v>
      </c>
      <c r="N505" s="29" t="str">
        <f>IF(Замеры!AD499=0," ",Замеры!AD499)</f>
        <v xml:space="preserve"> </v>
      </c>
      <c r="O505" s="29" t="str">
        <f>Замеры!AE499</f>
        <v xml:space="preserve"> </v>
      </c>
      <c r="P505" s="29" t="str">
        <f>Замеры!AF499</f>
        <v xml:space="preserve"> </v>
      </c>
      <c r="Q505" s="29" t="str">
        <f>IF(Замеры!AD499=0," ","+")</f>
        <v xml:space="preserve"> </v>
      </c>
      <c r="R505" s="32">
        <f>Замеры!AC499</f>
        <v>0</v>
      </c>
      <c r="W505" s="33" t="e">
        <f t="shared" si="14"/>
        <v>#VALUE!</v>
      </c>
      <c r="X505" s="31" t="s">
        <v>72</v>
      </c>
      <c r="Y505" s="33" t="e">
        <f t="shared" si="15"/>
        <v>#VALUE!</v>
      </c>
      <c r="Z505" s="32"/>
    </row>
    <row r="506" spans="1:26" x14ac:dyDescent="0.3">
      <c r="A506" s="35">
        <f>IF(Замеры!B500=0, " ", Замеры!B500)</f>
        <v>497</v>
      </c>
      <c r="B506" s="37" t="str">
        <f>CONCATENATE(Замеры!D500,Замеры!F500)</f>
        <v>Группа от QF</v>
      </c>
      <c r="C506" s="35" t="str">
        <f>IF(Замеры!J500=0," ", Замеры!J500)</f>
        <v xml:space="preserve"> </v>
      </c>
      <c r="D506" s="29" t="str">
        <f>IF(Замеры!AD500=0, " ", Замеры!AB500)</f>
        <v xml:space="preserve"> </v>
      </c>
      <c r="E506" s="29" t="str">
        <f>CONCATENATE(Замеры!T500,Замеры!W500,Замеры!V500)</f>
        <v xml:space="preserve"> </v>
      </c>
      <c r="F506" s="30" t="str">
        <f>IF(Замеры!AD500=0," ","---")</f>
        <v xml:space="preserve"> </v>
      </c>
      <c r="G506" s="31" t="str">
        <f>IF(Замеры!AD500=0," ",Замеры!L500)</f>
        <v xml:space="preserve"> </v>
      </c>
      <c r="H506" s="31" t="str">
        <f>CONCATENATE(Замеры!AO500,Замеры!AE500,Замеры!AP500)</f>
        <v>0 0</v>
      </c>
      <c r="I506" s="29" t="str">
        <f>CONCATENATE(Замеры!AM500,Замеры!AE500,Замеры!AN500)</f>
        <v>0 0</v>
      </c>
      <c r="J506" s="31" t="str">
        <f>IF(Замеры!AD500=0," ",G506*2.55)</f>
        <v xml:space="preserve"> </v>
      </c>
      <c r="K506" s="29" t="str">
        <f>IF(Замеры!AD500=0," ",Замеры!AK500)</f>
        <v xml:space="preserve"> </v>
      </c>
      <c r="L506" s="29" t="str">
        <f>IF(Замеры!AD500=0," ",Замеры!AL500)</f>
        <v xml:space="preserve"> </v>
      </c>
      <c r="M506" s="29" t="str">
        <f>IF(Замеры!AD500=0," ",0.1)</f>
        <v xml:space="preserve"> </v>
      </c>
      <c r="N506" s="29" t="str">
        <f>IF(Замеры!AD500=0," ",Замеры!AD500)</f>
        <v xml:space="preserve"> </v>
      </c>
      <c r="O506" s="29" t="str">
        <f>Замеры!AE500</f>
        <v xml:space="preserve"> </v>
      </c>
      <c r="P506" s="29" t="str">
        <f>Замеры!AF500</f>
        <v xml:space="preserve"> </v>
      </c>
      <c r="Q506" s="29" t="str">
        <f>IF(Замеры!AD500=0," ","+")</f>
        <v xml:space="preserve"> </v>
      </c>
      <c r="R506" s="32">
        <f>Замеры!AC500</f>
        <v>0</v>
      </c>
      <c r="W506" s="33" t="e">
        <f t="shared" si="14"/>
        <v>#VALUE!</v>
      </c>
      <c r="X506" s="31" t="s">
        <v>72</v>
      </c>
      <c r="Y506" s="33" t="e">
        <f t="shared" si="15"/>
        <v>#VALUE!</v>
      </c>
      <c r="Z506" s="32"/>
    </row>
    <row r="507" spans="1:26" x14ac:dyDescent="0.3">
      <c r="A507" s="35">
        <f>IF(Замеры!B501=0, " ", Замеры!B501)</f>
        <v>498</v>
      </c>
      <c r="B507" s="37" t="str">
        <f>CONCATENATE(Замеры!D501,Замеры!F501)</f>
        <v>Группа от QF</v>
      </c>
      <c r="C507" s="35" t="str">
        <f>IF(Замеры!J501=0," ", Замеры!J501)</f>
        <v xml:space="preserve"> </v>
      </c>
      <c r="D507" s="29" t="str">
        <f>IF(Замеры!AD501=0, " ", Замеры!AB501)</f>
        <v xml:space="preserve"> </v>
      </c>
      <c r="E507" s="29" t="str">
        <f>CONCATENATE(Замеры!T501,Замеры!W501,Замеры!V501)</f>
        <v xml:space="preserve"> </v>
      </c>
      <c r="F507" s="30" t="str">
        <f>IF(Замеры!AD501=0," ","---")</f>
        <v xml:space="preserve"> </v>
      </c>
      <c r="G507" s="31" t="str">
        <f>IF(Замеры!AD501=0," ",Замеры!L501)</f>
        <v xml:space="preserve"> </v>
      </c>
      <c r="H507" s="31" t="str">
        <f>CONCATENATE(Замеры!AO501,Замеры!AE501,Замеры!AP501)</f>
        <v>0 0</v>
      </c>
      <c r="I507" s="29" t="str">
        <f>CONCATENATE(Замеры!AM501,Замеры!AE501,Замеры!AN501)</f>
        <v>0 0</v>
      </c>
      <c r="J507" s="31" t="str">
        <f>IF(Замеры!AD501=0," ",G507*2.55)</f>
        <v xml:space="preserve"> </v>
      </c>
      <c r="K507" s="29" t="str">
        <f>IF(Замеры!AD501=0," ",Замеры!AK501)</f>
        <v xml:space="preserve"> </v>
      </c>
      <c r="L507" s="29" t="str">
        <f>IF(Замеры!AD501=0," ",Замеры!AL501)</f>
        <v xml:space="preserve"> </v>
      </c>
      <c r="M507" s="29" t="str">
        <f>IF(Замеры!AD501=0," ",0.1)</f>
        <v xml:space="preserve"> </v>
      </c>
      <c r="N507" s="29" t="str">
        <f>IF(Замеры!AD501=0," ",Замеры!AD501)</f>
        <v xml:space="preserve"> </v>
      </c>
      <c r="O507" s="29" t="str">
        <f>Замеры!AE501</f>
        <v xml:space="preserve"> </v>
      </c>
      <c r="P507" s="29" t="str">
        <f>Замеры!AF501</f>
        <v xml:space="preserve"> </v>
      </c>
      <c r="Q507" s="29" t="str">
        <f>IF(Замеры!AD501=0," ","+")</f>
        <v xml:space="preserve"> </v>
      </c>
      <c r="R507" s="32">
        <f>Замеры!AC501</f>
        <v>0</v>
      </c>
      <c r="W507" s="33" t="e">
        <f t="shared" si="14"/>
        <v>#VALUE!</v>
      </c>
      <c r="X507" s="31" t="s">
        <v>72</v>
      </c>
      <c r="Y507" s="33" t="e">
        <f t="shared" si="15"/>
        <v>#VALUE!</v>
      </c>
      <c r="Z507" s="32"/>
    </row>
    <row r="508" spans="1:26" x14ac:dyDescent="0.3">
      <c r="A508" s="35">
        <f>IF(Замеры!B502=0, " ", Замеры!B502)</f>
        <v>499</v>
      </c>
      <c r="B508" s="37" t="str">
        <f>CONCATENATE(Замеры!D502,Замеры!F502)</f>
        <v>Группа от QF</v>
      </c>
      <c r="C508" s="35" t="str">
        <f>IF(Замеры!J502=0," ", Замеры!J502)</f>
        <v xml:space="preserve"> </v>
      </c>
      <c r="D508" s="29" t="str">
        <f>IF(Замеры!AD502=0, " ", Замеры!AB502)</f>
        <v xml:space="preserve"> </v>
      </c>
      <c r="E508" s="29" t="str">
        <f>CONCATENATE(Замеры!T502,Замеры!W502,Замеры!V502)</f>
        <v xml:space="preserve"> </v>
      </c>
      <c r="F508" s="30" t="str">
        <f>IF(Замеры!AD502=0," ","---")</f>
        <v xml:space="preserve"> </v>
      </c>
      <c r="G508" s="31" t="str">
        <f>IF(Замеры!AD502=0," ",Замеры!L502)</f>
        <v xml:space="preserve"> </v>
      </c>
      <c r="H508" s="31" t="str">
        <f>CONCATENATE(Замеры!AO502,Замеры!AE502,Замеры!AP502)</f>
        <v>0 0</v>
      </c>
      <c r="I508" s="29" t="str">
        <f>CONCATENATE(Замеры!AM502,Замеры!AE502,Замеры!AN502)</f>
        <v>0 0</v>
      </c>
      <c r="J508" s="31" t="str">
        <f>IF(Замеры!AD502=0," ",G508*2.55)</f>
        <v xml:space="preserve"> </v>
      </c>
      <c r="K508" s="29" t="str">
        <f>IF(Замеры!AD502=0," ",Замеры!AK502)</f>
        <v xml:space="preserve"> </v>
      </c>
      <c r="L508" s="29" t="str">
        <f>IF(Замеры!AD502=0," ",Замеры!AL502)</f>
        <v xml:space="preserve"> </v>
      </c>
      <c r="M508" s="29" t="str">
        <f>IF(Замеры!AD502=0," ",0.1)</f>
        <v xml:space="preserve"> </v>
      </c>
      <c r="N508" s="29" t="str">
        <f>IF(Замеры!AD502=0," ",Замеры!AD502)</f>
        <v xml:space="preserve"> </v>
      </c>
      <c r="O508" s="29" t="str">
        <f>Замеры!AE502</f>
        <v xml:space="preserve"> </v>
      </c>
      <c r="P508" s="29" t="str">
        <f>Замеры!AF502</f>
        <v xml:space="preserve"> </v>
      </c>
      <c r="Q508" s="29" t="str">
        <f>IF(Замеры!AD502=0," ","+")</f>
        <v xml:space="preserve"> </v>
      </c>
      <c r="R508" s="32">
        <f>Замеры!AC502</f>
        <v>0</v>
      </c>
      <c r="W508" s="33" t="e">
        <f t="shared" si="14"/>
        <v>#VALUE!</v>
      </c>
      <c r="X508" s="31" t="s">
        <v>72</v>
      </c>
      <c r="Y508" s="33" t="e">
        <f t="shared" si="15"/>
        <v>#VALUE!</v>
      </c>
      <c r="Z508" s="32"/>
    </row>
    <row r="509" spans="1:26" x14ac:dyDescent="0.3">
      <c r="A509" s="35">
        <f>IF(Замеры!B503=0, " ", Замеры!B503)</f>
        <v>500</v>
      </c>
      <c r="B509" s="37" t="str">
        <f>CONCATENATE(Замеры!D503,Замеры!F503)</f>
        <v>Группа от QF</v>
      </c>
      <c r="C509" s="35" t="str">
        <f>IF(Замеры!J503=0," ", Замеры!J503)</f>
        <v xml:space="preserve"> </v>
      </c>
      <c r="D509" s="29" t="str">
        <f>IF(Замеры!AD503=0, " ", Замеры!AB503)</f>
        <v xml:space="preserve"> </v>
      </c>
      <c r="E509" s="29" t="str">
        <f>CONCATENATE(Замеры!T503,Замеры!W503,Замеры!V503)</f>
        <v xml:space="preserve"> </v>
      </c>
      <c r="F509" s="30" t="str">
        <f>IF(Замеры!AD503=0," ","---")</f>
        <v xml:space="preserve"> </v>
      </c>
      <c r="G509" s="31" t="str">
        <f>IF(Замеры!AD503=0," ",Замеры!L503)</f>
        <v xml:space="preserve"> </v>
      </c>
      <c r="H509" s="31" t="str">
        <f>CONCATENATE(Замеры!AO503,Замеры!AE503,Замеры!AP503)</f>
        <v>0 0</v>
      </c>
      <c r="I509" s="29" t="str">
        <f>CONCATENATE(Замеры!AM503,Замеры!AE503,Замеры!AN503)</f>
        <v>0 0</v>
      </c>
      <c r="J509" s="31" t="str">
        <f>IF(Замеры!AD503=0," ",G509*2.55)</f>
        <v xml:space="preserve"> </v>
      </c>
      <c r="K509" s="29" t="str">
        <f>IF(Замеры!AD503=0," ",Замеры!AK503)</f>
        <v xml:space="preserve"> </v>
      </c>
      <c r="L509" s="29" t="str">
        <f>IF(Замеры!AD503=0," ",Замеры!AL503)</f>
        <v xml:space="preserve"> </v>
      </c>
      <c r="M509" s="29" t="str">
        <f>IF(Замеры!AD503=0," ",0.1)</f>
        <v xml:space="preserve"> </v>
      </c>
      <c r="N509" s="29" t="str">
        <f>IF(Замеры!AD503=0," ",Замеры!AD503)</f>
        <v xml:space="preserve"> </v>
      </c>
      <c r="O509" s="29" t="str">
        <f>Замеры!AE503</f>
        <v xml:space="preserve"> </v>
      </c>
      <c r="P509" s="29" t="str">
        <f>Замеры!AF503</f>
        <v xml:space="preserve"> </v>
      </c>
      <c r="Q509" s="29" t="str">
        <f>IF(Замеры!AD503=0," ","+")</f>
        <v xml:space="preserve"> </v>
      </c>
      <c r="R509" s="32">
        <f>Замеры!AC503</f>
        <v>0</v>
      </c>
      <c r="W509" s="33" t="e">
        <f t="shared" si="14"/>
        <v>#VALUE!</v>
      </c>
      <c r="X509" s="31" t="s">
        <v>72</v>
      </c>
      <c r="Y509" s="33" t="e">
        <f t="shared" si="15"/>
        <v>#VALUE!</v>
      </c>
      <c r="Z509" s="32"/>
    </row>
    <row r="510" spans="1:26" x14ac:dyDescent="0.3">
      <c r="A510" s="35">
        <f>IF(Замеры!B504=0, " ", Замеры!B504)</f>
        <v>501</v>
      </c>
      <c r="B510" s="37" t="str">
        <f>CONCATENATE(Замеры!D504,Замеры!F504)</f>
        <v>Группа от QF</v>
      </c>
      <c r="C510" s="35" t="str">
        <f>IF(Замеры!J504=0," ", Замеры!J504)</f>
        <v xml:space="preserve"> </v>
      </c>
      <c r="D510" s="29" t="str">
        <f>IF(Замеры!AD504=0, " ", Замеры!AB504)</f>
        <v xml:space="preserve"> </v>
      </c>
      <c r="E510" s="29" t="str">
        <f>CONCATENATE(Замеры!T504,Замеры!W504,Замеры!V504)</f>
        <v xml:space="preserve"> </v>
      </c>
      <c r="F510" s="30" t="str">
        <f>IF(Замеры!AD504=0," ","---")</f>
        <v xml:space="preserve"> </v>
      </c>
      <c r="G510" s="31" t="str">
        <f>IF(Замеры!AD504=0," ",Замеры!L504)</f>
        <v xml:space="preserve"> </v>
      </c>
      <c r="H510" s="31" t="str">
        <f>CONCATENATE(Замеры!AO504,Замеры!AE504,Замеры!AP504)</f>
        <v>0 0</v>
      </c>
      <c r="I510" s="29" t="str">
        <f>CONCATENATE(Замеры!AM504,Замеры!AE504,Замеры!AN504)</f>
        <v>0 0</v>
      </c>
      <c r="J510" s="31" t="str">
        <f>IF(Замеры!AD504=0," ",G510*2.55)</f>
        <v xml:space="preserve"> </v>
      </c>
      <c r="K510" s="29" t="str">
        <f>IF(Замеры!AD504=0," ",Замеры!AK504)</f>
        <v xml:space="preserve"> </v>
      </c>
      <c r="L510" s="29" t="str">
        <f>IF(Замеры!AD504=0," ",Замеры!AL504)</f>
        <v xml:space="preserve"> </v>
      </c>
      <c r="M510" s="29" t="str">
        <f>IF(Замеры!AD504=0," ",0.1)</f>
        <v xml:space="preserve"> </v>
      </c>
      <c r="N510" s="29" t="str">
        <f>IF(Замеры!AD504=0," ",Замеры!AD504)</f>
        <v xml:space="preserve"> </v>
      </c>
      <c r="O510" s="29" t="str">
        <f>Замеры!AE504</f>
        <v xml:space="preserve"> </v>
      </c>
      <c r="P510" s="29" t="str">
        <f>Замеры!AF504</f>
        <v xml:space="preserve"> </v>
      </c>
      <c r="Q510" s="29" t="str">
        <f>IF(Замеры!AD504=0," ","+")</f>
        <v xml:space="preserve"> </v>
      </c>
      <c r="R510" s="32">
        <f>Замеры!AC504</f>
        <v>0</v>
      </c>
      <c r="W510" s="33" t="e">
        <f t="shared" si="14"/>
        <v>#VALUE!</v>
      </c>
      <c r="X510" s="31" t="s">
        <v>72</v>
      </c>
      <c r="Y510" s="33" t="e">
        <f t="shared" si="15"/>
        <v>#VALUE!</v>
      </c>
      <c r="Z510" s="32"/>
    </row>
    <row r="511" spans="1:26" x14ac:dyDescent="0.3">
      <c r="A511" s="35">
        <f>IF(Замеры!B505=0, " ", Замеры!B505)</f>
        <v>502</v>
      </c>
      <c r="B511" s="37" t="str">
        <f>CONCATENATE(Замеры!D505,Замеры!F505)</f>
        <v>Группа от QF</v>
      </c>
      <c r="C511" s="35" t="str">
        <f>IF(Замеры!J505=0," ", Замеры!J505)</f>
        <v xml:space="preserve"> </v>
      </c>
      <c r="D511" s="29" t="str">
        <f>IF(Замеры!AD505=0, " ", Замеры!AB505)</f>
        <v xml:space="preserve"> </v>
      </c>
      <c r="E511" s="29" t="str">
        <f>CONCATENATE(Замеры!T505,Замеры!W505,Замеры!V505)</f>
        <v xml:space="preserve"> </v>
      </c>
      <c r="F511" s="30" t="str">
        <f>IF(Замеры!AD505=0," ","---")</f>
        <v xml:space="preserve"> </v>
      </c>
      <c r="G511" s="31" t="str">
        <f>IF(Замеры!AD505=0," ",Замеры!L505)</f>
        <v xml:space="preserve"> </v>
      </c>
      <c r="H511" s="31" t="str">
        <f>CONCATENATE(Замеры!AO505,Замеры!AE505,Замеры!AP505)</f>
        <v>0 0</v>
      </c>
      <c r="I511" s="29" t="str">
        <f>CONCATENATE(Замеры!AM505,Замеры!AE505,Замеры!AN505)</f>
        <v>0 0</v>
      </c>
      <c r="J511" s="31" t="str">
        <f>IF(Замеры!AD505=0," ",G511*2.55)</f>
        <v xml:space="preserve"> </v>
      </c>
      <c r="K511" s="29" t="str">
        <f>IF(Замеры!AD505=0," ",Замеры!AK505)</f>
        <v xml:space="preserve"> </v>
      </c>
      <c r="L511" s="29" t="str">
        <f>IF(Замеры!AD505=0," ",Замеры!AL505)</f>
        <v xml:space="preserve"> </v>
      </c>
      <c r="M511" s="29" t="str">
        <f>IF(Замеры!AD505=0," ",0.1)</f>
        <v xml:space="preserve"> </v>
      </c>
      <c r="N511" s="29" t="str">
        <f>IF(Замеры!AD505=0," ",Замеры!AD505)</f>
        <v xml:space="preserve"> </v>
      </c>
      <c r="O511" s="29" t="str">
        <f>Замеры!AE505</f>
        <v xml:space="preserve"> </v>
      </c>
      <c r="P511" s="29" t="str">
        <f>Замеры!AF505</f>
        <v xml:space="preserve"> </v>
      </c>
      <c r="Q511" s="29" t="str">
        <f>IF(Замеры!AD505=0," ","+")</f>
        <v xml:space="preserve"> </v>
      </c>
      <c r="R511" s="32">
        <f>Замеры!AC505</f>
        <v>0</v>
      </c>
      <c r="W511" s="33" t="e">
        <f t="shared" si="14"/>
        <v>#VALUE!</v>
      </c>
      <c r="X511" s="31" t="s">
        <v>72</v>
      </c>
      <c r="Y511" s="33" t="e">
        <f t="shared" si="15"/>
        <v>#VALUE!</v>
      </c>
      <c r="Z511" s="32"/>
    </row>
    <row r="512" spans="1:26" x14ac:dyDescent="0.3">
      <c r="A512" s="35">
        <f>IF(Замеры!B506=0, " ", Замеры!B506)</f>
        <v>503</v>
      </c>
      <c r="B512" s="37" t="str">
        <f>CONCATENATE(Замеры!D506,Замеры!F506)</f>
        <v>Группа от QF</v>
      </c>
      <c r="C512" s="35" t="str">
        <f>IF(Замеры!J506=0," ", Замеры!J506)</f>
        <v xml:space="preserve"> </v>
      </c>
      <c r="D512" s="29" t="str">
        <f>IF(Замеры!AD506=0, " ", Замеры!AB506)</f>
        <v xml:space="preserve"> </v>
      </c>
      <c r="E512" s="29" t="str">
        <f>CONCATENATE(Замеры!T506,Замеры!W506,Замеры!V506)</f>
        <v xml:space="preserve"> </v>
      </c>
      <c r="F512" s="30" t="str">
        <f>IF(Замеры!AD506=0," ","---")</f>
        <v xml:space="preserve"> </v>
      </c>
      <c r="G512" s="31" t="str">
        <f>IF(Замеры!AD506=0," ",Замеры!L506)</f>
        <v xml:space="preserve"> </v>
      </c>
      <c r="H512" s="31" t="str">
        <f>CONCATENATE(Замеры!AO506,Замеры!AE506,Замеры!AP506)</f>
        <v>0 0</v>
      </c>
      <c r="I512" s="29" t="str">
        <f>CONCATENATE(Замеры!AM506,Замеры!AE506,Замеры!AN506)</f>
        <v>0 0</v>
      </c>
      <c r="J512" s="31" t="str">
        <f>IF(Замеры!AD506=0," ",G512*2.55)</f>
        <v xml:space="preserve"> </v>
      </c>
      <c r="K512" s="29" t="str">
        <f>IF(Замеры!AD506=0," ",Замеры!AK506)</f>
        <v xml:space="preserve"> </v>
      </c>
      <c r="L512" s="29" t="str">
        <f>IF(Замеры!AD506=0," ",Замеры!AL506)</f>
        <v xml:space="preserve"> </v>
      </c>
      <c r="M512" s="29" t="str">
        <f>IF(Замеры!AD506=0," ",0.1)</f>
        <v xml:space="preserve"> </v>
      </c>
      <c r="N512" s="29" t="str">
        <f>IF(Замеры!AD506=0," ",Замеры!AD506)</f>
        <v xml:space="preserve"> </v>
      </c>
      <c r="O512" s="29" t="str">
        <f>Замеры!AE506</f>
        <v xml:space="preserve"> </v>
      </c>
      <c r="P512" s="29" t="str">
        <f>Замеры!AF506</f>
        <v xml:space="preserve"> </v>
      </c>
      <c r="Q512" s="29" t="str">
        <f>IF(Замеры!AD506=0," ","+")</f>
        <v xml:space="preserve"> </v>
      </c>
      <c r="R512" s="32">
        <f>Замеры!AC506</f>
        <v>0</v>
      </c>
      <c r="W512" s="33" t="e">
        <f t="shared" si="14"/>
        <v>#VALUE!</v>
      </c>
      <c r="X512" s="31" t="s">
        <v>72</v>
      </c>
      <c r="Y512" s="33" t="e">
        <f t="shared" si="15"/>
        <v>#VALUE!</v>
      </c>
      <c r="Z512" s="32"/>
    </row>
    <row r="513" spans="1:26" x14ac:dyDescent="0.3">
      <c r="A513" s="35">
        <f>IF(Замеры!B507=0, " ", Замеры!B507)</f>
        <v>504</v>
      </c>
      <c r="B513" s="37" t="str">
        <f>CONCATENATE(Замеры!D507,Замеры!F507)</f>
        <v>Группа от QF</v>
      </c>
      <c r="C513" s="35" t="str">
        <f>IF(Замеры!J507=0," ", Замеры!J507)</f>
        <v xml:space="preserve"> </v>
      </c>
      <c r="D513" s="29" t="str">
        <f>IF(Замеры!AD507=0, " ", Замеры!AB507)</f>
        <v xml:space="preserve"> </v>
      </c>
      <c r="E513" s="29" t="str">
        <f>CONCATENATE(Замеры!T507,Замеры!W507,Замеры!V507)</f>
        <v xml:space="preserve"> </v>
      </c>
      <c r="F513" s="30" t="str">
        <f>IF(Замеры!AD507=0," ","---")</f>
        <v xml:space="preserve"> </v>
      </c>
      <c r="G513" s="31" t="str">
        <f>IF(Замеры!AD507=0," ",Замеры!L507)</f>
        <v xml:space="preserve"> </v>
      </c>
      <c r="H513" s="31" t="str">
        <f>CONCATENATE(Замеры!AO507,Замеры!AE507,Замеры!AP507)</f>
        <v>0 0</v>
      </c>
      <c r="I513" s="29" t="str">
        <f>CONCATENATE(Замеры!AM507,Замеры!AE507,Замеры!AN507)</f>
        <v>0 0</v>
      </c>
      <c r="J513" s="31" t="str">
        <f>IF(Замеры!AD507=0," ",G513*2.55)</f>
        <v xml:space="preserve"> </v>
      </c>
      <c r="K513" s="29" t="str">
        <f>IF(Замеры!AD507=0," ",Замеры!AK507)</f>
        <v xml:space="preserve"> </v>
      </c>
      <c r="L513" s="29" t="str">
        <f>IF(Замеры!AD507=0," ",Замеры!AL507)</f>
        <v xml:space="preserve"> </v>
      </c>
      <c r="M513" s="29" t="str">
        <f>IF(Замеры!AD507=0," ",0.1)</f>
        <v xml:space="preserve"> </v>
      </c>
      <c r="N513" s="29" t="str">
        <f>IF(Замеры!AD507=0," ",Замеры!AD507)</f>
        <v xml:space="preserve"> </v>
      </c>
      <c r="O513" s="29" t="str">
        <f>Замеры!AE507</f>
        <v xml:space="preserve"> </v>
      </c>
      <c r="P513" s="29" t="str">
        <f>Замеры!AF507</f>
        <v xml:space="preserve"> </v>
      </c>
      <c r="Q513" s="29" t="str">
        <f>IF(Замеры!AD507=0," ","+")</f>
        <v xml:space="preserve"> </v>
      </c>
      <c r="R513" s="32">
        <f>Замеры!AC507</f>
        <v>0</v>
      </c>
      <c r="W513" s="33" t="e">
        <f t="shared" si="14"/>
        <v>#VALUE!</v>
      </c>
      <c r="X513" s="31" t="s">
        <v>72</v>
      </c>
      <c r="Y513" s="33" t="e">
        <f t="shared" si="15"/>
        <v>#VALUE!</v>
      </c>
      <c r="Z513" s="32"/>
    </row>
    <row r="514" spans="1:26" x14ac:dyDescent="0.3">
      <c r="A514" s="35">
        <f>IF(Замеры!B508=0, " ", Замеры!B508)</f>
        <v>505</v>
      </c>
      <c r="B514" s="37" t="str">
        <f>CONCATENATE(Замеры!D508,Замеры!F508)</f>
        <v>Группа от QF</v>
      </c>
      <c r="C514" s="35" t="str">
        <f>IF(Замеры!J508=0," ", Замеры!J508)</f>
        <v xml:space="preserve"> </v>
      </c>
      <c r="D514" s="29" t="str">
        <f>IF(Замеры!AD508=0, " ", Замеры!AB508)</f>
        <v xml:space="preserve"> </v>
      </c>
      <c r="E514" s="29" t="str">
        <f>CONCATENATE(Замеры!T508,Замеры!W508,Замеры!V508)</f>
        <v xml:space="preserve"> </v>
      </c>
      <c r="F514" s="30" t="str">
        <f>IF(Замеры!AD508=0," ","---")</f>
        <v xml:space="preserve"> </v>
      </c>
      <c r="G514" s="31" t="str">
        <f>IF(Замеры!AD508=0," ",Замеры!L508)</f>
        <v xml:space="preserve"> </v>
      </c>
      <c r="H514" s="31" t="str">
        <f>CONCATENATE(Замеры!AO508,Замеры!AE508,Замеры!AP508)</f>
        <v>0 0</v>
      </c>
      <c r="I514" s="29" t="str">
        <f>CONCATENATE(Замеры!AM508,Замеры!AE508,Замеры!AN508)</f>
        <v>0 0</v>
      </c>
      <c r="J514" s="31" t="str">
        <f>IF(Замеры!AD508=0," ",G514*2.55)</f>
        <v xml:space="preserve"> </v>
      </c>
      <c r="K514" s="29" t="str">
        <f>IF(Замеры!AD508=0," ",Замеры!AK508)</f>
        <v xml:space="preserve"> </v>
      </c>
      <c r="L514" s="29" t="str">
        <f>IF(Замеры!AD508=0," ",Замеры!AL508)</f>
        <v xml:space="preserve"> </v>
      </c>
      <c r="M514" s="29" t="str">
        <f>IF(Замеры!AD508=0," ",0.1)</f>
        <v xml:space="preserve"> </v>
      </c>
      <c r="N514" s="29" t="str">
        <f>IF(Замеры!AD508=0," ",Замеры!AD508)</f>
        <v xml:space="preserve"> </v>
      </c>
      <c r="O514" s="29" t="str">
        <f>Замеры!AE508</f>
        <v xml:space="preserve"> </v>
      </c>
      <c r="P514" s="29" t="str">
        <f>Замеры!AF508</f>
        <v xml:space="preserve"> </v>
      </c>
      <c r="Q514" s="29" t="str">
        <f>IF(Замеры!AD508=0," ","+")</f>
        <v xml:space="preserve"> </v>
      </c>
      <c r="R514" s="32">
        <f>Замеры!AC508</f>
        <v>0</v>
      </c>
      <c r="W514" s="33" t="e">
        <f t="shared" si="14"/>
        <v>#VALUE!</v>
      </c>
      <c r="X514" s="31" t="s">
        <v>72</v>
      </c>
      <c r="Y514" s="33" t="e">
        <f t="shared" si="15"/>
        <v>#VALUE!</v>
      </c>
      <c r="Z514" s="32"/>
    </row>
    <row r="515" spans="1:26" x14ac:dyDescent="0.3">
      <c r="A515" s="35">
        <f>IF(Замеры!B509=0, " ", Замеры!B509)</f>
        <v>506</v>
      </c>
      <c r="B515" s="37" t="str">
        <f>CONCATENATE(Замеры!D509,Замеры!F509)</f>
        <v>Группа от QF</v>
      </c>
      <c r="C515" s="35" t="str">
        <f>IF(Замеры!J509=0," ", Замеры!J509)</f>
        <v xml:space="preserve"> </v>
      </c>
      <c r="D515" s="29" t="str">
        <f>IF(Замеры!AD509=0, " ", Замеры!AB509)</f>
        <v xml:space="preserve"> </v>
      </c>
      <c r="E515" s="29" t="str">
        <f>CONCATENATE(Замеры!T509,Замеры!W509,Замеры!V509)</f>
        <v xml:space="preserve"> </v>
      </c>
      <c r="F515" s="30" t="str">
        <f>IF(Замеры!AD509=0," ","---")</f>
        <v xml:space="preserve"> </v>
      </c>
      <c r="G515" s="31" t="str">
        <f>IF(Замеры!AD509=0," ",Замеры!L509)</f>
        <v xml:space="preserve"> </v>
      </c>
      <c r="H515" s="31" t="str">
        <f>CONCATENATE(Замеры!AO509,Замеры!AE509,Замеры!AP509)</f>
        <v>0 0</v>
      </c>
      <c r="I515" s="29" t="str">
        <f>CONCATENATE(Замеры!AM509,Замеры!AE509,Замеры!AN509)</f>
        <v>0 0</v>
      </c>
      <c r="J515" s="31" t="str">
        <f>IF(Замеры!AD509=0," ",G515*2.55)</f>
        <v xml:space="preserve"> </v>
      </c>
      <c r="K515" s="29" t="str">
        <f>IF(Замеры!AD509=0," ",Замеры!AK509)</f>
        <v xml:space="preserve"> </v>
      </c>
      <c r="L515" s="29" t="str">
        <f>IF(Замеры!AD509=0," ",Замеры!AL509)</f>
        <v xml:space="preserve"> </v>
      </c>
      <c r="M515" s="29" t="str">
        <f>IF(Замеры!AD509=0," ",0.1)</f>
        <v xml:space="preserve"> </v>
      </c>
      <c r="N515" s="29" t="str">
        <f>IF(Замеры!AD509=0," ",Замеры!AD509)</f>
        <v xml:space="preserve"> </v>
      </c>
      <c r="O515" s="29" t="str">
        <f>Замеры!AE509</f>
        <v xml:space="preserve"> </v>
      </c>
      <c r="P515" s="29" t="str">
        <f>Замеры!AF509</f>
        <v xml:space="preserve"> </v>
      </c>
      <c r="Q515" s="29" t="str">
        <f>IF(Замеры!AD509=0," ","+")</f>
        <v xml:space="preserve"> </v>
      </c>
      <c r="R515" s="32">
        <f>Замеры!AC509</f>
        <v>0</v>
      </c>
      <c r="W515" s="33" t="e">
        <f t="shared" si="14"/>
        <v>#VALUE!</v>
      </c>
      <c r="X515" s="31" t="s">
        <v>72</v>
      </c>
      <c r="Y515" s="33" t="e">
        <f t="shared" si="15"/>
        <v>#VALUE!</v>
      </c>
      <c r="Z515" s="32"/>
    </row>
    <row r="516" spans="1:26" x14ac:dyDescent="0.3">
      <c r="A516" s="35">
        <f>IF(Замеры!B510=0, " ", Замеры!B510)</f>
        <v>507</v>
      </c>
      <c r="B516" s="37" t="str">
        <f>CONCATENATE(Замеры!D510,Замеры!F510)</f>
        <v>Группа от QF</v>
      </c>
      <c r="C516" s="35" t="str">
        <f>IF(Замеры!J510=0," ", Замеры!J510)</f>
        <v xml:space="preserve"> </v>
      </c>
      <c r="D516" s="29" t="str">
        <f>IF(Замеры!AD510=0, " ", Замеры!AB510)</f>
        <v xml:space="preserve"> </v>
      </c>
      <c r="E516" s="29" t="str">
        <f>CONCATENATE(Замеры!T510,Замеры!W510,Замеры!V510)</f>
        <v xml:space="preserve"> </v>
      </c>
      <c r="F516" s="30" t="str">
        <f>IF(Замеры!AD510=0," ","---")</f>
        <v xml:space="preserve"> </v>
      </c>
      <c r="G516" s="31" t="str">
        <f>IF(Замеры!AD510=0," ",Замеры!L510)</f>
        <v xml:space="preserve"> </v>
      </c>
      <c r="H516" s="31" t="str">
        <f>CONCATENATE(Замеры!AO510,Замеры!AE510,Замеры!AP510)</f>
        <v>0 0</v>
      </c>
      <c r="I516" s="29" t="str">
        <f>CONCATENATE(Замеры!AM510,Замеры!AE510,Замеры!AN510)</f>
        <v>0 0</v>
      </c>
      <c r="J516" s="31" t="str">
        <f>IF(Замеры!AD510=0," ",G516*2.55)</f>
        <v xml:space="preserve"> </v>
      </c>
      <c r="K516" s="29" t="str">
        <f>IF(Замеры!AD510=0," ",Замеры!AK510)</f>
        <v xml:space="preserve"> </v>
      </c>
      <c r="L516" s="29" t="str">
        <f>IF(Замеры!AD510=0," ",Замеры!AL510)</f>
        <v xml:space="preserve"> </v>
      </c>
      <c r="M516" s="29" t="str">
        <f>IF(Замеры!AD510=0," ",0.1)</f>
        <v xml:space="preserve"> </v>
      </c>
      <c r="N516" s="29" t="str">
        <f>IF(Замеры!AD510=0," ",Замеры!AD510)</f>
        <v xml:space="preserve"> </v>
      </c>
      <c r="O516" s="29" t="str">
        <f>Замеры!AE510</f>
        <v xml:space="preserve"> </v>
      </c>
      <c r="P516" s="29" t="str">
        <f>Замеры!AF510</f>
        <v xml:space="preserve"> </v>
      </c>
      <c r="Q516" s="29" t="str">
        <f>IF(Замеры!AD510=0," ","+")</f>
        <v xml:space="preserve"> </v>
      </c>
      <c r="R516" s="32">
        <f>Замеры!AC510</f>
        <v>0</v>
      </c>
      <c r="W516" s="33" t="e">
        <f t="shared" si="14"/>
        <v>#VALUE!</v>
      </c>
      <c r="X516" s="31" t="s">
        <v>72</v>
      </c>
      <c r="Y516" s="33" t="e">
        <f t="shared" si="15"/>
        <v>#VALUE!</v>
      </c>
      <c r="Z516" s="32"/>
    </row>
    <row r="517" spans="1:26" x14ac:dyDescent="0.3">
      <c r="A517" s="35">
        <f>IF(Замеры!B511=0, " ", Замеры!B511)</f>
        <v>508</v>
      </c>
      <c r="B517" s="37" t="str">
        <f>CONCATENATE(Замеры!D511,Замеры!F511)</f>
        <v>Группа от QF</v>
      </c>
      <c r="C517" s="35" t="str">
        <f>IF(Замеры!J511=0," ", Замеры!J511)</f>
        <v xml:space="preserve"> </v>
      </c>
      <c r="D517" s="29" t="str">
        <f>IF(Замеры!AD511=0, " ", Замеры!AB511)</f>
        <v xml:space="preserve"> </v>
      </c>
      <c r="E517" s="29" t="str">
        <f>CONCATENATE(Замеры!T511,Замеры!W511,Замеры!V511)</f>
        <v xml:space="preserve"> </v>
      </c>
      <c r="F517" s="30" t="str">
        <f>IF(Замеры!AD511=0," ","---")</f>
        <v xml:space="preserve"> </v>
      </c>
      <c r="G517" s="31" t="str">
        <f>IF(Замеры!AD511=0," ",Замеры!L511)</f>
        <v xml:space="preserve"> </v>
      </c>
      <c r="H517" s="31" t="str">
        <f>CONCATENATE(Замеры!AO511,Замеры!AE511,Замеры!AP511)</f>
        <v>0 0</v>
      </c>
      <c r="I517" s="29" t="str">
        <f>CONCATENATE(Замеры!AM511,Замеры!AE511,Замеры!AN511)</f>
        <v>0 0</v>
      </c>
      <c r="J517" s="31" t="str">
        <f>IF(Замеры!AD511=0," ",G517*2.55)</f>
        <v xml:space="preserve"> </v>
      </c>
      <c r="K517" s="29" t="str">
        <f>IF(Замеры!AD511=0," ",Замеры!AK511)</f>
        <v xml:space="preserve"> </v>
      </c>
      <c r="L517" s="29" t="str">
        <f>IF(Замеры!AD511=0," ",Замеры!AL511)</f>
        <v xml:space="preserve"> </v>
      </c>
      <c r="M517" s="29" t="str">
        <f>IF(Замеры!AD511=0," ",0.1)</f>
        <v xml:space="preserve"> </v>
      </c>
      <c r="N517" s="29" t="str">
        <f>IF(Замеры!AD511=0," ",Замеры!AD511)</f>
        <v xml:space="preserve"> </v>
      </c>
      <c r="O517" s="29" t="str">
        <f>Замеры!AE511</f>
        <v xml:space="preserve"> </v>
      </c>
      <c r="P517" s="29" t="str">
        <f>Замеры!AF511</f>
        <v xml:space="preserve"> </v>
      </c>
      <c r="Q517" s="29" t="str">
        <f>IF(Замеры!AD511=0," ","+")</f>
        <v xml:space="preserve"> </v>
      </c>
      <c r="R517" s="32">
        <f>Замеры!AC511</f>
        <v>0</v>
      </c>
      <c r="W517" s="33" t="e">
        <f t="shared" si="14"/>
        <v>#VALUE!</v>
      </c>
      <c r="X517" s="31" t="s">
        <v>72</v>
      </c>
      <c r="Y517" s="33" t="e">
        <f t="shared" si="15"/>
        <v>#VALUE!</v>
      </c>
      <c r="Z517" s="32"/>
    </row>
    <row r="518" spans="1:26" x14ac:dyDescent="0.3">
      <c r="A518" s="35">
        <f>IF(Замеры!B512=0, " ", Замеры!B512)</f>
        <v>509</v>
      </c>
      <c r="B518" s="37" t="str">
        <f>CONCATENATE(Замеры!D512,Замеры!F512)</f>
        <v>Группа от QF</v>
      </c>
      <c r="C518" s="35" t="str">
        <f>IF(Замеры!J512=0," ", Замеры!J512)</f>
        <v xml:space="preserve"> </v>
      </c>
      <c r="D518" s="29" t="str">
        <f>IF(Замеры!AD512=0, " ", Замеры!AB512)</f>
        <v xml:space="preserve"> </v>
      </c>
      <c r="E518" s="29" t="str">
        <f>CONCATENATE(Замеры!T512,Замеры!W512,Замеры!V512)</f>
        <v xml:space="preserve"> </v>
      </c>
      <c r="F518" s="30" t="str">
        <f>IF(Замеры!AD512=0," ","---")</f>
        <v xml:space="preserve"> </v>
      </c>
      <c r="G518" s="31" t="str">
        <f>IF(Замеры!AD512=0," ",Замеры!L512)</f>
        <v xml:space="preserve"> </v>
      </c>
      <c r="H518" s="31" t="str">
        <f>CONCATENATE(Замеры!AO512,Замеры!AE512,Замеры!AP512)</f>
        <v>0 0</v>
      </c>
      <c r="I518" s="29" t="str">
        <f>CONCATENATE(Замеры!AM512,Замеры!AE512,Замеры!AN512)</f>
        <v>0 0</v>
      </c>
      <c r="J518" s="31" t="str">
        <f>IF(Замеры!AD512=0," ",G518*2.55)</f>
        <v xml:space="preserve"> </v>
      </c>
      <c r="K518" s="29" t="str">
        <f>IF(Замеры!AD512=0," ",Замеры!AK512)</f>
        <v xml:space="preserve"> </v>
      </c>
      <c r="L518" s="29" t="str">
        <f>IF(Замеры!AD512=0," ",Замеры!AL512)</f>
        <v xml:space="preserve"> </v>
      </c>
      <c r="M518" s="29" t="str">
        <f>IF(Замеры!AD512=0," ",0.1)</f>
        <v xml:space="preserve"> </v>
      </c>
      <c r="N518" s="29" t="str">
        <f>IF(Замеры!AD512=0," ",Замеры!AD512)</f>
        <v xml:space="preserve"> </v>
      </c>
      <c r="O518" s="29" t="str">
        <f>Замеры!AE512</f>
        <v xml:space="preserve"> </v>
      </c>
      <c r="P518" s="29" t="str">
        <f>Замеры!AF512</f>
        <v xml:space="preserve"> </v>
      </c>
      <c r="Q518" s="29" t="str">
        <f>IF(Замеры!AD512=0," ","+")</f>
        <v xml:space="preserve"> </v>
      </c>
      <c r="R518" s="32">
        <f>Замеры!AC512</f>
        <v>0</v>
      </c>
      <c r="W518" s="33" t="e">
        <f t="shared" si="14"/>
        <v>#VALUE!</v>
      </c>
      <c r="X518" s="31" t="s">
        <v>72</v>
      </c>
      <c r="Y518" s="33" t="e">
        <f t="shared" si="15"/>
        <v>#VALUE!</v>
      </c>
      <c r="Z518" s="32"/>
    </row>
    <row r="519" spans="1:26" x14ac:dyDescent="0.3">
      <c r="A519" s="35">
        <f>IF(Замеры!B513=0, " ", Замеры!B513)</f>
        <v>510</v>
      </c>
      <c r="B519" s="37" t="str">
        <f>CONCATENATE(Замеры!D513,Замеры!F513)</f>
        <v>Группа от QF</v>
      </c>
      <c r="C519" s="35" t="str">
        <f>IF(Замеры!J513=0," ", Замеры!J513)</f>
        <v xml:space="preserve"> </v>
      </c>
      <c r="D519" s="29" t="str">
        <f>IF(Замеры!AD513=0, " ", Замеры!AB513)</f>
        <v xml:space="preserve"> </v>
      </c>
      <c r="E519" s="29" t="str">
        <f>CONCATENATE(Замеры!T513,Замеры!W513,Замеры!V513)</f>
        <v xml:space="preserve"> </v>
      </c>
      <c r="F519" s="30" t="str">
        <f>IF(Замеры!AD513=0," ","---")</f>
        <v xml:space="preserve"> </v>
      </c>
      <c r="G519" s="31" t="str">
        <f>IF(Замеры!AD513=0," ",Замеры!L513)</f>
        <v xml:space="preserve"> </v>
      </c>
      <c r="H519" s="31" t="str">
        <f>CONCATENATE(Замеры!AO513,Замеры!AE513,Замеры!AP513)</f>
        <v>0 0</v>
      </c>
      <c r="I519" s="29" t="str">
        <f>CONCATENATE(Замеры!AM513,Замеры!AE513,Замеры!AN513)</f>
        <v>0 0</v>
      </c>
      <c r="J519" s="31" t="str">
        <f>IF(Замеры!AD513=0," ",G519*2.55)</f>
        <v xml:space="preserve"> </v>
      </c>
      <c r="K519" s="29" t="str">
        <f>IF(Замеры!AD513=0," ",Замеры!AK513)</f>
        <v xml:space="preserve"> </v>
      </c>
      <c r="L519" s="29" t="str">
        <f>IF(Замеры!AD513=0," ",Замеры!AL513)</f>
        <v xml:space="preserve"> </v>
      </c>
      <c r="M519" s="29" t="str">
        <f>IF(Замеры!AD513=0," ",0.1)</f>
        <v xml:space="preserve"> </v>
      </c>
      <c r="N519" s="29" t="str">
        <f>IF(Замеры!AD513=0," ",Замеры!AD513)</f>
        <v xml:space="preserve"> </v>
      </c>
      <c r="O519" s="29" t="str">
        <f>Замеры!AE513</f>
        <v xml:space="preserve"> </v>
      </c>
      <c r="P519" s="29" t="str">
        <f>Замеры!AF513</f>
        <v xml:space="preserve"> </v>
      </c>
      <c r="Q519" s="29" t="str">
        <f>IF(Замеры!AD513=0," ","+")</f>
        <v xml:space="preserve"> </v>
      </c>
      <c r="R519" s="32">
        <f>Замеры!AC513</f>
        <v>0</v>
      </c>
      <c r="W519" s="33" t="e">
        <f t="shared" si="14"/>
        <v>#VALUE!</v>
      </c>
      <c r="X519" s="31" t="s">
        <v>72</v>
      </c>
      <c r="Y519" s="33" t="e">
        <f t="shared" si="15"/>
        <v>#VALUE!</v>
      </c>
      <c r="Z519" s="32"/>
    </row>
    <row r="520" spans="1:26" x14ac:dyDescent="0.3">
      <c r="A520" s="35">
        <f>IF(Замеры!B514=0, " ", Замеры!B514)</f>
        <v>511</v>
      </c>
      <c r="B520" s="37" t="str">
        <f>CONCATENATE(Замеры!D514,Замеры!F514)</f>
        <v>Группа от QF</v>
      </c>
      <c r="C520" s="35" t="str">
        <f>IF(Замеры!J514=0," ", Замеры!J514)</f>
        <v xml:space="preserve"> </v>
      </c>
      <c r="D520" s="29" t="str">
        <f>IF(Замеры!AD514=0, " ", Замеры!AB514)</f>
        <v xml:space="preserve"> </v>
      </c>
      <c r="E520" s="29" t="str">
        <f>CONCATENATE(Замеры!T514,Замеры!W514,Замеры!V514)</f>
        <v xml:space="preserve"> </v>
      </c>
      <c r="F520" s="30" t="str">
        <f>IF(Замеры!AD514=0," ","---")</f>
        <v xml:space="preserve"> </v>
      </c>
      <c r="G520" s="31" t="str">
        <f>IF(Замеры!AD514=0," ",Замеры!L514)</f>
        <v xml:space="preserve"> </v>
      </c>
      <c r="H520" s="31" t="str">
        <f>CONCATENATE(Замеры!AO514,Замеры!AE514,Замеры!AP514)</f>
        <v>0 0</v>
      </c>
      <c r="I520" s="29" t="str">
        <f>CONCATENATE(Замеры!AM514,Замеры!AE514,Замеры!AN514)</f>
        <v>0 0</v>
      </c>
      <c r="J520" s="31" t="str">
        <f>IF(Замеры!AD514=0," ",G520*2.55)</f>
        <v xml:space="preserve"> </v>
      </c>
      <c r="K520" s="29" t="str">
        <f>IF(Замеры!AD514=0," ",Замеры!AK514)</f>
        <v xml:space="preserve"> </v>
      </c>
      <c r="L520" s="29" t="str">
        <f>IF(Замеры!AD514=0," ",Замеры!AL514)</f>
        <v xml:space="preserve"> </v>
      </c>
      <c r="M520" s="29" t="str">
        <f>IF(Замеры!AD514=0," ",0.1)</f>
        <v xml:space="preserve"> </v>
      </c>
      <c r="N520" s="29" t="str">
        <f>IF(Замеры!AD514=0," ",Замеры!AD514)</f>
        <v xml:space="preserve"> </v>
      </c>
      <c r="O520" s="29" t="str">
        <f>Замеры!AE514</f>
        <v xml:space="preserve"> </v>
      </c>
      <c r="P520" s="29" t="str">
        <f>Замеры!AF514</f>
        <v xml:space="preserve"> </v>
      </c>
      <c r="Q520" s="29" t="str">
        <f>IF(Замеры!AD514=0," ","+")</f>
        <v xml:space="preserve"> </v>
      </c>
      <c r="R520" s="32">
        <f>Замеры!AC514</f>
        <v>0</v>
      </c>
      <c r="W520" s="33" t="e">
        <f t="shared" si="14"/>
        <v>#VALUE!</v>
      </c>
      <c r="X520" s="31" t="s">
        <v>72</v>
      </c>
      <c r="Y520" s="33" t="e">
        <f t="shared" si="15"/>
        <v>#VALUE!</v>
      </c>
      <c r="Z520" s="32"/>
    </row>
    <row r="521" spans="1:26" x14ac:dyDescent="0.3">
      <c r="A521" s="35">
        <f>IF(Замеры!B515=0, " ", Замеры!B515)</f>
        <v>512</v>
      </c>
      <c r="B521" s="37" t="str">
        <f>CONCATENATE(Замеры!D515,Замеры!F515)</f>
        <v>Группа от QF</v>
      </c>
      <c r="C521" s="35" t="str">
        <f>IF(Замеры!J515=0," ", Замеры!J515)</f>
        <v xml:space="preserve"> </v>
      </c>
      <c r="D521" s="29" t="str">
        <f>IF(Замеры!AD515=0, " ", Замеры!AB515)</f>
        <v xml:space="preserve"> </v>
      </c>
      <c r="E521" s="29" t="str">
        <f>CONCATENATE(Замеры!T515,Замеры!W515,Замеры!V515)</f>
        <v xml:space="preserve"> </v>
      </c>
      <c r="F521" s="30" t="str">
        <f>IF(Замеры!AD515=0," ","---")</f>
        <v xml:space="preserve"> </v>
      </c>
      <c r="G521" s="31" t="str">
        <f>IF(Замеры!AD515=0," ",Замеры!L515)</f>
        <v xml:space="preserve"> </v>
      </c>
      <c r="H521" s="31" t="str">
        <f>CONCATENATE(Замеры!AO515,Замеры!AE515,Замеры!AP515)</f>
        <v>0 0</v>
      </c>
      <c r="I521" s="29" t="str">
        <f>CONCATENATE(Замеры!AM515,Замеры!AE515,Замеры!AN515)</f>
        <v>0 0</v>
      </c>
      <c r="J521" s="31" t="str">
        <f>IF(Замеры!AD515=0," ",G521*2.55)</f>
        <v xml:space="preserve"> </v>
      </c>
      <c r="K521" s="29" t="str">
        <f>IF(Замеры!AD515=0," ",Замеры!AK515)</f>
        <v xml:space="preserve"> </v>
      </c>
      <c r="L521" s="29" t="str">
        <f>IF(Замеры!AD515=0," ",Замеры!AL515)</f>
        <v xml:space="preserve"> </v>
      </c>
      <c r="M521" s="29" t="str">
        <f>IF(Замеры!AD515=0," ",0.1)</f>
        <v xml:space="preserve"> </v>
      </c>
      <c r="N521" s="29" t="str">
        <f>IF(Замеры!AD515=0," ",Замеры!AD515)</f>
        <v xml:space="preserve"> </v>
      </c>
      <c r="O521" s="29" t="str">
        <f>Замеры!AE515</f>
        <v xml:space="preserve"> </v>
      </c>
      <c r="P521" s="29" t="str">
        <f>Замеры!AF515</f>
        <v xml:space="preserve"> </v>
      </c>
      <c r="Q521" s="29" t="str">
        <f>IF(Замеры!AD515=0," ","+")</f>
        <v xml:space="preserve"> </v>
      </c>
      <c r="R521" s="32">
        <f>Замеры!AC515</f>
        <v>0</v>
      </c>
      <c r="W521" s="33" t="e">
        <f t="shared" si="14"/>
        <v>#VALUE!</v>
      </c>
      <c r="X521" s="31" t="s">
        <v>72</v>
      </c>
      <c r="Y521" s="33" t="e">
        <f t="shared" si="15"/>
        <v>#VALUE!</v>
      </c>
      <c r="Z521" s="32"/>
    </row>
    <row r="522" spans="1:26" x14ac:dyDescent="0.3">
      <c r="A522" s="35">
        <f>IF(Замеры!B516=0, " ", Замеры!B516)</f>
        <v>513</v>
      </c>
      <c r="B522" s="37" t="str">
        <f>CONCATENATE(Замеры!D516,Замеры!F516)</f>
        <v>Группа от QF</v>
      </c>
      <c r="C522" s="35" t="str">
        <f>IF(Замеры!J516=0," ", Замеры!J516)</f>
        <v xml:space="preserve"> </v>
      </c>
      <c r="D522" s="29" t="str">
        <f>IF(Замеры!AD516=0, " ", Замеры!AB516)</f>
        <v xml:space="preserve"> </v>
      </c>
      <c r="E522" s="29" t="str">
        <f>CONCATENATE(Замеры!T516,Замеры!W516,Замеры!V516)</f>
        <v xml:space="preserve"> </v>
      </c>
      <c r="F522" s="30" t="str">
        <f>IF(Замеры!AD516=0," ","---")</f>
        <v xml:space="preserve"> </v>
      </c>
      <c r="G522" s="31" t="str">
        <f>IF(Замеры!AD516=0," ",Замеры!L516)</f>
        <v xml:space="preserve"> </v>
      </c>
      <c r="H522" s="31" t="str">
        <f>CONCATENATE(Замеры!AO516,Замеры!AE516,Замеры!AP516)</f>
        <v>0 0</v>
      </c>
      <c r="I522" s="29" t="str">
        <f>CONCATENATE(Замеры!AM516,Замеры!AE516,Замеры!AN516)</f>
        <v>0 0</v>
      </c>
      <c r="J522" s="31" t="str">
        <f>IF(Замеры!AD516=0," ",G522*2.55)</f>
        <v xml:space="preserve"> </v>
      </c>
      <c r="K522" s="29" t="str">
        <f>IF(Замеры!AD516=0," ",Замеры!AK516)</f>
        <v xml:space="preserve"> </v>
      </c>
      <c r="L522" s="29" t="str">
        <f>IF(Замеры!AD516=0," ",Замеры!AL516)</f>
        <v xml:space="preserve"> </v>
      </c>
      <c r="M522" s="29" t="str">
        <f>IF(Замеры!AD516=0," ",0.1)</f>
        <v xml:space="preserve"> </v>
      </c>
      <c r="N522" s="29" t="str">
        <f>IF(Замеры!AD516=0," ",Замеры!AD516)</f>
        <v xml:space="preserve"> </v>
      </c>
      <c r="O522" s="29" t="str">
        <f>Замеры!AE516</f>
        <v xml:space="preserve"> </v>
      </c>
      <c r="P522" s="29" t="str">
        <f>Замеры!AF516</f>
        <v xml:space="preserve"> </v>
      </c>
      <c r="Q522" s="29" t="str">
        <f>IF(Замеры!AD516=0," ","+")</f>
        <v xml:space="preserve"> </v>
      </c>
      <c r="R522" s="32">
        <f>Замеры!AC516</f>
        <v>0</v>
      </c>
      <c r="W522" s="33" t="e">
        <f t="shared" ref="W522:W585" si="16">G522*1.13</f>
        <v>#VALUE!</v>
      </c>
      <c r="X522" s="31" t="s">
        <v>72</v>
      </c>
      <c r="Y522" s="33" t="e">
        <f t="shared" ref="Y522:Y585" si="17">G522*1.45</f>
        <v>#VALUE!</v>
      </c>
      <c r="Z522" s="32"/>
    </row>
    <row r="523" spans="1:26" x14ac:dyDescent="0.3">
      <c r="A523" s="35">
        <f>IF(Замеры!B517=0, " ", Замеры!B517)</f>
        <v>514</v>
      </c>
      <c r="B523" s="37" t="str">
        <f>CONCATENATE(Замеры!D517,Замеры!F517)</f>
        <v>Группа от QF</v>
      </c>
      <c r="C523" s="35" t="str">
        <f>IF(Замеры!J517=0," ", Замеры!J517)</f>
        <v xml:space="preserve"> </v>
      </c>
      <c r="D523" s="29" t="str">
        <f>IF(Замеры!AD517=0, " ", Замеры!AB517)</f>
        <v xml:space="preserve"> </v>
      </c>
      <c r="E523" s="29" t="str">
        <f>CONCATENATE(Замеры!T517,Замеры!W517,Замеры!V517)</f>
        <v xml:space="preserve"> </v>
      </c>
      <c r="F523" s="30" t="str">
        <f>IF(Замеры!AD517=0," ","---")</f>
        <v xml:space="preserve"> </v>
      </c>
      <c r="G523" s="31" t="str">
        <f>IF(Замеры!AD517=0," ",Замеры!L517)</f>
        <v xml:space="preserve"> </v>
      </c>
      <c r="H523" s="31" t="str">
        <f>CONCATENATE(Замеры!AO517,Замеры!AE517,Замеры!AP517)</f>
        <v>0 0</v>
      </c>
      <c r="I523" s="29" t="str">
        <f>CONCATENATE(Замеры!AM517,Замеры!AE517,Замеры!AN517)</f>
        <v>0 0</v>
      </c>
      <c r="J523" s="31" t="str">
        <f>IF(Замеры!AD517=0," ",G523*2.55)</f>
        <v xml:space="preserve"> </v>
      </c>
      <c r="K523" s="29" t="str">
        <f>IF(Замеры!AD517=0," ",Замеры!AK517)</f>
        <v xml:space="preserve"> </v>
      </c>
      <c r="L523" s="29" t="str">
        <f>IF(Замеры!AD517=0," ",Замеры!AL517)</f>
        <v xml:space="preserve"> </v>
      </c>
      <c r="M523" s="29" t="str">
        <f>IF(Замеры!AD517=0," ",0.1)</f>
        <v xml:space="preserve"> </v>
      </c>
      <c r="N523" s="29" t="str">
        <f>IF(Замеры!AD517=0," ",Замеры!AD517)</f>
        <v xml:space="preserve"> </v>
      </c>
      <c r="O523" s="29" t="str">
        <f>Замеры!AE517</f>
        <v xml:space="preserve"> </v>
      </c>
      <c r="P523" s="29" t="str">
        <f>Замеры!AF517</f>
        <v xml:space="preserve"> </v>
      </c>
      <c r="Q523" s="29" t="str">
        <f>IF(Замеры!AD517=0," ","+")</f>
        <v xml:space="preserve"> </v>
      </c>
      <c r="R523" s="32">
        <f>Замеры!AC517</f>
        <v>0</v>
      </c>
      <c r="W523" s="33" t="e">
        <f t="shared" si="16"/>
        <v>#VALUE!</v>
      </c>
      <c r="X523" s="31" t="s">
        <v>72</v>
      </c>
      <c r="Y523" s="33" t="e">
        <f t="shared" si="17"/>
        <v>#VALUE!</v>
      </c>
      <c r="Z523" s="32"/>
    </row>
    <row r="524" spans="1:26" x14ac:dyDescent="0.3">
      <c r="A524" s="35">
        <f>IF(Замеры!B518=0, " ", Замеры!B518)</f>
        <v>515</v>
      </c>
      <c r="B524" s="37" t="str">
        <f>CONCATENATE(Замеры!D518,Замеры!F518)</f>
        <v>Группа от QF</v>
      </c>
      <c r="C524" s="35" t="str">
        <f>IF(Замеры!J518=0," ", Замеры!J518)</f>
        <v xml:space="preserve"> </v>
      </c>
      <c r="D524" s="29" t="str">
        <f>IF(Замеры!AD518=0, " ", Замеры!AB518)</f>
        <v xml:space="preserve"> </v>
      </c>
      <c r="E524" s="29" t="str">
        <f>CONCATENATE(Замеры!T518,Замеры!W518,Замеры!V518)</f>
        <v xml:space="preserve"> </v>
      </c>
      <c r="F524" s="30" t="str">
        <f>IF(Замеры!AD518=0," ","---")</f>
        <v xml:space="preserve"> </v>
      </c>
      <c r="G524" s="31" t="str">
        <f>IF(Замеры!AD518=0," ",Замеры!L518)</f>
        <v xml:space="preserve"> </v>
      </c>
      <c r="H524" s="31" t="str">
        <f>CONCATENATE(Замеры!AO518,Замеры!AE518,Замеры!AP518)</f>
        <v>0 0</v>
      </c>
      <c r="I524" s="29" t="str">
        <f>CONCATENATE(Замеры!AM518,Замеры!AE518,Замеры!AN518)</f>
        <v>0 0</v>
      </c>
      <c r="J524" s="31" t="str">
        <f>IF(Замеры!AD518=0," ",G524*2.55)</f>
        <v xml:space="preserve"> </v>
      </c>
      <c r="K524" s="29" t="str">
        <f>IF(Замеры!AD518=0," ",Замеры!AK518)</f>
        <v xml:space="preserve"> </v>
      </c>
      <c r="L524" s="29" t="str">
        <f>IF(Замеры!AD518=0," ",Замеры!AL518)</f>
        <v xml:space="preserve"> </v>
      </c>
      <c r="M524" s="29" t="str">
        <f>IF(Замеры!AD518=0," ",0.1)</f>
        <v xml:space="preserve"> </v>
      </c>
      <c r="N524" s="29" t="str">
        <f>IF(Замеры!AD518=0," ",Замеры!AD518)</f>
        <v xml:space="preserve"> </v>
      </c>
      <c r="O524" s="29" t="str">
        <f>Замеры!AE518</f>
        <v xml:space="preserve"> </v>
      </c>
      <c r="P524" s="29" t="str">
        <f>Замеры!AF518</f>
        <v xml:space="preserve"> </v>
      </c>
      <c r="Q524" s="29" t="str">
        <f>IF(Замеры!AD518=0," ","+")</f>
        <v xml:space="preserve"> </v>
      </c>
      <c r="R524" s="32">
        <f>Замеры!AC518</f>
        <v>0</v>
      </c>
      <c r="W524" s="33" t="e">
        <f t="shared" si="16"/>
        <v>#VALUE!</v>
      </c>
      <c r="X524" s="31" t="s">
        <v>72</v>
      </c>
      <c r="Y524" s="33" t="e">
        <f t="shared" si="17"/>
        <v>#VALUE!</v>
      </c>
      <c r="Z524" s="32"/>
    </row>
    <row r="525" spans="1:26" x14ac:dyDescent="0.3">
      <c r="A525" s="35">
        <f>IF(Замеры!B519=0, " ", Замеры!B519)</f>
        <v>516</v>
      </c>
      <c r="B525" s="37" t="str">
        <f>CONCATENATE(Замеры!D519,Замеры!F519)</f>
        <v>Группа от QF</v>
      </c>
      <c r="C525" s="35" t="str">
        <f>IF(Замеры!J519=0," ", Замеры!J519)</f>
        <v xml:space="preserve"> </v>
      </c>
      <c r="D525" s="29" t="str">
        <f>IF(Замеры!AD519=0, " ", Замеры!AB519)</f>
        <v xml:space="preserve"> </v>
      </c>
      <c r="E525" s="29" t="str">
        <f>CONCATENATE(Замеры!T519,Замеры!W519,Замеры!V519)</f>
        <v xml:space="preserve"> </v>
      </c>
      <c r="F525" s="30" t="str">
        <f>IF(Замеры!AD519=0," ","---")</f>
        <v xml:space="preserve"> </v>
      </c>
      <c r="G525" s="31" t="str">
        <f>IF(Замеры!AD519=0," ",Замеры!L519)</f>
        <v xml:space="preserve"> </v>
      </c>
      <c r="H525" s="31" t="str">
        <f>CONCATENATE(Замеры!AO519,Замеры!AE519,Замеры!AP519)</f>
        <v>0 0</v>
      </c>
      <c r="I525" s="29" t="str">
        <f>CONCATENATE(Замеры!AM519,Замеры!AE519,Замеры!AN519)</f>
        <v>0 0</v>
      </c>
      <c r="J525" s="31" t="str">
        <f>IF(Замеры!AD519=0," ",G525*2.55)</f>
        <v xml:space="preserve"> </v>
      </c>
      <c r="K525" s="29" t="str">
        <f>IF(Замеры!AD519=0," ",Замеры!AK519)</f>
        <v xml:space="preserve"> </v>
      </c>
      <c r="L525" s="29" t="str">
        <f>IF(Замеры!AD519=0," ",Замеры!AL519)</f>
        <v xml:space="preserve"> </v>
      </c>
      <c r="M525" s="29" t="str">
        <f>IF(Замеры!AD519=0," ",0.1)</f>
        <v xml:space="preserve"> </v>
      </c>
      <c r="N525" s="29" t="str">
        <f>IF(Замеры!AD519=0," ",Замеры!AD519)</f>
        <v xml:space="preserve"> </v>
      </c>
      <c r="O525" s="29" t="str">
        <f>Замеры!AE519</f>
        <v xml:space="preserve"> </v>
      </c>
      <c r="P525" s="29" t="str">
        <f>Замеры!AF519</f>
        <v xml:space="preserve"> </v>
      </c>
      <c r="Q525" s="29" t="str">
        <f>IF(Замеры!AD519=0," ","+")</f>
        <v xml:space="preserve"> </v>
      </c>
      <c r="R525" s="32">
        <f>Замеры!AC519</f>
        <v>0</v>
      </c>
      <c r="W525" s="33" t="e">
        <f t="shared" si="16"/>
        <v>#VALUE!</v>
      </c>
      <c r="X525" s="31" t="s">
        <v>72</v>
      </c>
      <c r="Y525" s="33" t="e">
        <f t="shared" si="17"/>
        <v>#VALUE!</v>
      </c>
      <c r="Z525" s="32"/>
    </row>
    <row r="526" spans="1:26" x14ac:dyDescent="0.3">
      <c r="A526" s="35">
        <f>IF(Замеры!B520=0, " ", Замеры!B520)</f>
        <v>517</v>
      </c>
      <c r="B526" s="37" t="str">
        <f>CONCATENATE(Замеры!D520,Замеры!F520)</f>
        <v>Группа от QF</v>
      </c>
      <c r="C526" s="35" t="str">
        <f>IF(Замеры!J520=0," ", Замеры!J520)</f>
        <v xml:space="preserve"> </v>
      </c>
      <c r="D526" s="29" t="str">
        <f>IF(Замеры!AD520=0, " ", Замеры!AB520)</f>
        <v xml:space="preserve"> </v>
      </c>
      <c r="E526" s="29" t="str">
        <f>CONCATENATE(Замеры!T520,Замеры!W520,Замеры!V520)</f>
        <v xml:space="preserve"> </v>
      </c>
      <c r="F526" s="30" t="str">
        <f>IF(Замеры!AD520=0," ","---")</f>
        <v xml:space="preserve"> </v>
      </c>
      <c r="G526" s="31" t="str">
        <f>IF(Замеры!AD520=0," ",Замеры!L520)</f>
        <v xml:space="preserve"> </v>
      </c>
      <c r="H526" s="31" t="str">
        <f>CONCATENATE(Замеры!AO520,Замеры!AE520,Замеры!AP520)</f>
        <v>0 0</v>
      </c>
      <c r="I526" s="29" t="str">
        <f>CONCATENATE(Замеры!AM520,Замеры!AE520,Замеры!AN520)</f>
        <v>0 0</v>
      </c>
      <c r="J526" s="31" t="str">
        <f>IF(Замеры!AD520=0," ",G526*2.55)</f>
        <v xml:space="preserve"> </v>
      </c>
      <c r="K526" s="29" t="str">
        <f>IF(Замеры!AD520=0," ",Замеры!AK520)</f>
        <v xml:space="preserve"> </v>
      </c>
      <c r="L526" s="29" t="str">
        <f>IF(Замеры!AD520=0," ",Замеры!AL520)</f>
        <v xml:space="preserve"> </v>
      </c>
      <c r="M526" s="29" t="str">
        <f>IF(Замеры!AD520=0," ",0.1)</f>
        <v xml:space="preserve"> </v>
      </c>
      <c r="N526" s="29" t="str">
        <f>IF(Замеры!AD520=0," ",Замеры!AD520)</f>
        <v xml:space="preserve"> </v>
      </c>
      <c r="O526" s="29" t="str">
        <f>Замеры!AE520</f>
        <v xml:space="preserve"> </v>
      </c>
      <c r="P526" s="29" t="str">
        <f>Замеры!AF520</f>
        <v xml:space="preserve"> </v>
      </c>
      <c r="Q526" s="29" t="str">
        <f>IF(Замеры!AD520=0," ","+")</f>
        <v xml:space="preserve"> </v>
      </c>
      <c r="R526" s="32">
        <f>Замеры!AC520</f>
        <v>0</v>
      </c>
      <c r="W526" s="33" t="e">
        <f t="shared" si="16"/>
        <v>#VALUE!</v>
      </c>
      <c r="X526" s="31" t="s">
        <v>72</v>
      </c>
      <c r="Y526" s="33" t="e">
        <f t="shared" si="17"/>
        <v>#VALUE!</v>
      </c>
      <c r="Z526" s="32"/>
    </row>
    <row r="527" spans="1:26" x14ac:dyDescent="0.3">
      <c r="A527" s="35">
        <f>IF(Замеры!B521=0, " ", Замеры!B521)</f>
        <v>518</v>
      </c>
      <c r="B527" s="37" t="str">
        <f>CONCATENATE(Замеры!D521,Замеры!F521)</f>
        <v>Группа от QF</v>
      </c>
      <c r="C527" s="35" t="str">
        <f>IF(Замеры!J521=0," ", Замеры!J521)</f>
        <v xml:space="preserve"> </v>
      </c>
      <c r="D527" s="29" t="str">
        <f>IF(Замеры!AD521=0, " ", Замеры!AB521)</f>
        <v xml:space="preserve"> </v>
      </c>
      <c r="E527" s="29" t="str">
        <f>CONCATENATE(Замеры!T521,Замеры!W521,Замеры!V521)</f>
        <v xml:space="preserve"> </v>
      </c>
      <c r="F527" s="30" t="str">
        <f>IF(Замеры!AD521=0," ","---")</f>
        <v xml:space="preserve"> </v>
      </c>
      <c r="G527" s="31" t="str">
        <f>IF(Замеры!AD521=0," ",Замеры!L521)</f>
        <v xml:space="preserve"> </v>
      </c>
      <c r="H527" s="31" t="str">
        <f>CONCATENATE(Замеры!AO521,Замеры!AE521,Замеры!AP521)</f>
        <v>0 0</v>
      </c>
      <c r="I527" s="29" t="str">
        <f>CONCATENATE(Замеры!AM521,Замеры!AE521,Замеры!AN521)</f>
        <v>0 0</v>
      </c>
      <c r="J527" s="31" t="str">
        <f>IF(Замеры!AD521=0," ",G527*2.55)</f>
        <v xml:space="preserve"> </v>
      </c>
      <c r="K527" s="29" t="str">
        <f>IF(Замеры!AD521=0," ",Замеры!AK521)</f>
        <v xml:space="preserve"> </v>
      </c>
      <c r="L527" s="29" t="str">
        <f>IF(Замеры!AD521=0," ",Замеры!AL521)</f>
        <v xml:space="preserve"> </v>
      </c>
      <c r="M527" s="29" t="str">
        <f>IF(Замеры!AD521=0," ",0.1)</f>
        <v xml:space="preserve"> </v>
      </c>
      <c r="N527" s="29" t="str">
        <f>IF(Замеры!AD521=0," ",Замеры!AD521)</f>
        <v xml:space="preserve"> </v>
      </c>
      <c r="O527" s="29" t="str">
        <f>Замеры!AE521</f>
        <v xml:space="preserve"> </v>
      </c>
      <c r="P527" s="29" t="str">
        <f>Замеры!AF521</f>
        <v xml:space="preserve"> </v>
      </c>
      <c r="Q527" s="29" t="str">
        <f>IF(Замеры!AD521=0," ","+")</f>
        <v xml:space="preserve"> </v>
      </c>
      <c r="R527" s="32">
        <f>Замеры!AC521</f>
        <v>0</v>
      </c>
      <c r="W527" s="33" t="e">
        <f t="shared" si="16"/>
        <v>#VALUE!</v>
      </c>
      <c r="X527" s="31" t="s">
        <v>72</v>
      </c>
      <c r="Y527" s="33" t="e">
        <f t="shared" si="17"/>
        <v>#VALUE!</v>
      </c>
      <c r="Z527" s="32"/>
    </row>
    <row r="528" spans="1:26" x14ac:dyDescent="0.3">
      <c r="A528" s="35">
        <f>IF(Замеры!B522=0, " ", Замеры!B522)</f>
        <v>519</v>
      </c>
      <c r="B528" s="37" t="str">
        <f>CONCATENATE(Замеры!D522,Замеры!F522)</f>
        <v>Группа от QF</v>
      </c>
      <c r="C528" s="35" t="str">
        <f>IF(Замеры!J522=0," ", Замеры!J522)</f>
        <v xml:space="preserve"> </v>
      </c>
      <c r="D528" s="29" t="str">
        <f>IF(Замеры!AD522=0, " ", Замеры!AB522)</f>
        <v xml:space="preserve"> </v>
      </c>
      <c r="E528" s="29" t="str">
        <f>CONCATENATE(Замеры!T522,Замеры!W522,Замеры!V522)</f>
        <v xml:space="preserve"> </v>
      </c>
      <c r="F528" s="30" t="str">
        <f>IF(Замеры!AD522=0," ","---")</f>
        <v xml:space="preserve"> </v>
      </c>
      <c r="G528" s="31" t="str">
        <f>IF(Замеры!AD522=0," ",Замеры!L522)</f>
        <v xml:space="preserve"> </v>
      </c>
      <c r="H528" s="31" t="str">
        <f>CONCATENATE(Замеры!AO522,Замеры!AE522,Замеры!AP522)</f>
        <v>0 0</v>
      </c>
      <c r="I528" s="29" t="str">
        <f>CONCATENATE(Замеры!AM522,Замеры!AE522,Замеры!AN522)</f>
        <v>0 0</v>
      </c>
      <c r="J528" s="31" t="str">
        <f>IF(Замеры!AD522=0," ",G528*2.55)</f>
        <v xml:space="preserve"> </v>
      </c>
      <c r="K528" s="29" t="str">
        <f>IF(Замеры!AD522=0," ",Замеры!AK522)</f>
        <v xml:space="preserve"> </v>
      </c>
      <c r="L528" s="29" t="str">
        <f>IF(Замеры!AD522=0," ",Замеры!AL522)</f>
        <v xml:space="preserve"> </v>
      </c>
      <c r="M528" s="29" t="str">
        <f>IF(Замеры!AD522=0," ",0.1)</f>
        <v xml:space="preserve"> </v>
      </c>
      <c r="N528" s="29" t="str">
        <f>IF(Замеры!AD522=0," ",Замеры!AD522)</f>
        <v xml:space="preserve"> </v>
      </c>
      <c r="O528" s="29" t="str">
        <f>Замеры!AE522</f>
        <v xml:space="preserve"> </v>
      </c>
      <c r="P528" s="29" t="str">
        <f>Замеры!AF522</f>
        <v xml:space="preserve"> </v>
      </c>
      <c r="Q528" s="29" t="str">
        <f>IF(Замеры!AD522=0," ","+")</f>
        <v xml:space="preserve"> </v>
      </c>
      <c r="R528" s="32">
        <f>Замеры!AC522</f>
        <v>0</v>
      </c>
      <c r="W528" s="33" t="e">
        <f t="shared" si="16"/>
        <v>#VALUE!</v>
      </c>
      <c r="X528" s="31" t="s">
        <v>72</v>
      </c>
      <c r="Y528" s="33" t="e">
        <f t="shared" si="17"/>
        <v>#VALUE!</v>
      </c>
      <c r="Z528" s="32"/>
    </row>
    <row r="529" spans="1:26" x14ac:dyDescent="0.3">
      <c r="A529" s="35">
        <f>IF(Замеры!B523=0, " ", Замеры!B523)</f>
        <v>520</v>
      </c>
      <c r="B529" s="37" t="str">
        <f>CONCATENATE(Замеры!D523,Замеры!F523)</f>
        <v>Группа от QF</v>
      </c>
      <c r="C529" s="35" t="str">
        <f>IF(Замеры!J523=0," ", Замеры!J523)</f>
        <v xml:space="preserve"> </v>
      </c>
      <c r="D529" s="29" t="str">
        <f>IF(Замеры!AD523=0, " ", Замеры!AB523)</f>
        <v xml:space="preserve"> </v>
      </c>
      <c r="E529" s="29" t="str">
        <f>CONCATENATE(Замеры!T523,Замеры!W523,Замеры!V523)</f>
        <v xml:space="preserve"> </v>
      </c>
      <c r="F529" s="30" t="str">
        <f>IF(Замеры!AD523=0," ","---")</f>
        <v xml:space="preserve"> </v>
      </c>
      <c r="G529" s="31" t="str">
        <f>IF(Замеры!AD523=0," ",Замеры!L523)</f>
        <v xml:space="preserve"> </v>
      </c>
      <c r="H529" s="31" t="str">
        <f>CONCATENATE(Замеры!AO523,Замеры!AE523,Замеры!AP523)</f>
        <v>0 0</v>
      </c>
      <c r="I529" s="29" t="str">
        <f>CONCATENATE(Замеры!AM523,Замеры!AE523,Замеры!AN523)</f>
        <v>0 0</v>
      </c>
      <c r="J529" s="31" t="str">
        <f>IF(Замеры!AD523=0," ",G529*2.55)</f>
        <v xml:space="preserve"> </v>
      </c>
      <c r="K529" s="29" t="str">
        <f>IF(Замеры!AD523=0," ",Замеры!AK523)</f>
        <v xml:space="preserve"> </v>
      </c>
      <c r="L529" s="29" t="str">
        <f>IF(Замеры!AD523=0," ",Замеры!AL523)</f>
        <v xml:space="preserve"> </v>
      </c>
      <c r="M529" s="29" t="str">
        <f>IF(Замеры!AD523=0," ",0.1)</f>
        <v xml:space="preserve"> </v>
      </c>
      <c r="N529" s="29" t="str">
        <f>IF(Замеры!AD523=0," ",Замеры!AD523)</f>
        <v xml:space="preserve"> </v>
      </c>
      <c r="O529" s="29" t="str">
        <f>Замеры!AE523</f>
        <v xml:space="preserve"> </v>
      </c>
      <c r="P529" s="29" t="str">
        <f>Замеры!AF523</f>
        <v xml:space="preserve"> </v>
      </c>
      <c r="Q529" s="29" t="str">
        <f>IF(Замеры!AD523=0," ","+")</f>
        <v xml:space="preserve"> </v>
      </c>
      <c r="R529" s="32">
        <f>Замеры!AC523</f>
        <v>0</v>
      </c>
      <c r="W529" s="33" t="e">
        <f t="shared" si="16"/>
        <v>#VALUE!</v>
      </c>
      <c r="X529" s="31" t="s">
        <v>72</v>
      </c>
      <c r="Y529" s="33" t="e">
        <f t="shared" si="17"/>
        <v>#VALUE!</v>
      </c>
      <c r="Z529" s="32"/>
    </row>
    <row r="530" spans="1:26" x14ac:dyDescent="0.3">
      <c r="A530" s="35">
        <f>IF(Замеры!B524=0, " ", Замеры!B524)</f>
        <v>521</v>
      </c>
      <c r="B530" s="37" t="str">
        <f>CONCATENATE(Замеры!D524,Замеры!F524)</f>
        <v>Группа от QF</v>
      </c>
      <c r="C530" s="35" t="str">
        <f>IF(Замеры!J524=0," ", Замеры!J524)</f>
        <v xml:space="preserve"> </v>
      </c>
      <c r="D530" s="29" t="str">
        <f>IF(Замеры!AD524=0, " ", Замеры!AB524)</f>
        <v xml:space="preserve"> </v>
      </c>
      <c r="E530" s="29" t="str">
        <f>CONCATENATE(Замеры!T524,Замеры!W524,Замеры!V524)</f>
        <v xml:space="preserve"> </v>
      </c>
      <c r="F530" s="30" t="str">
        <f>IF(Замеры!AD524=0," ","---")</f>
        <v xml:space="preserve"> </v>
      </c>
      <c r="G530" s="31" t="str">
        <f>IF(Замеры!AD524=0," ",Замеры!L524)</f>
        <v xml:space="preserve"> </v>
      </c>
      <c r="H530" s="31" t="str">
        <f>CONCATENATE(Замеры!AO524,Замеры!AE524,Замеры!AP524)</f>
        <v>0 0</v>
      </c>
      <c r="I530" s="29" t="str">
        <f>CONCATENATE(Замеры!AM524,Замеры!AE524,Замеры!AN524)</f>
        <v>0 0</v>
      </c>
      <c r="J530" s="31" t="str">
        <f>IF(Замеры!AD524=0," ",G530*2.55)</f>
        <v xml:space="preserve"> </v>
      </c>
      <c r="K530" s="29" t="str">
        <f>IF(Замеры!AD524=0," ",Замеры!AK524)</f>
        <v xml:space="preserve"> </v>
      </c>
      <c r="L530" s="29" t="str">
        <f>IF(Замеры!AD524=0," ",Замеры!AL524)</f>
        <v xml:space="preserve"> </v>
      </c>
      <c r="M530" s="29" t="str">
        <f>IF(Замеры!AD524=0," ",0.1)</f>
        <v xml:space="preserve"> </v>
      </c>
      <c r="N530" s="29" t="str">
        <f>IF(Замеры!AD524=0," ",Замеры!AD524)</f>
        <v xml:space="preserve"> </v>
      </c>
      <c r="O530" s="29" t="str">
        <f>Замеры!AE524</f>
        <v xml:space="preserve"> </v>
      </c>
      <c r="P530" s="29" t="str">
        <f>Замеры!AF524</f>
        <v xml:space="preserve"> </v>
      </c>
      <c r="Q530" s="29" t="str">
        <f>IF(Замеры!AD524=0," ","+")</f>
        <v xml:space="preserve"> </v>
      </c>
      <c r="R530" s="32">
        <f>Замеры!AC524</f>
        <v>0</v>
      </c>
      <c r="W530" s="33" t="e">
        <f t="shared" si="16"/>
        <v>#VALUE!</v>
      </c>
      <c r="X530" s="31" t="s">
        <v>72</v>
      </c>
      <c r="Y530" s="33" t="e">
        <f t="shared" si="17"/>
        <v>#VALUE!</v>
      </c>
      <c r="Z530" s="32"/>
    </row>
    <row r="531" spans="1:26" x14ac:dyDescent="0.3">
      <c r="A531" s="35">
        <f>IF(Замеры!B525=0, " ", Замеры!B525)</f>
        <v>522</v>
      </c>
      <c r="B531" s="37" t="str">
        <f>CONCATENATE(Замеры!D525,Замеры!F525)</f>
        <v>Группа от QF</v>
      </c>
      <c r="C531" s="35" t="str">
        <f>IF(Замеры!J525=0," ", Замеры!J525)</f>
        <v xml:space="preserve"> </v>
      </c>
      <c r="D531" s="29" t="str">
        <f>IF(Замеры!AD525=0, " ", Замеры!AB525)</f>
        <v xml:space="preserve"> </v>
      </c>
      <c r="E531" s="29" t="str">
        <f>CONCATENATE(Замеры!T525,Замеры!W525,Замеры!V525)</f>
        <v xml:space="preserve"> </v>
      </c>
      <c r="F531" s="30" t="str">
        <f>IF(Замеры!AD525=0," ","---")</f>
        <v xml:space="preserve"> </v>
      </c>
      <c r="G531" s="31" t="str">
        <f>IF(Замеры!AD525=0," ",Замеры!L525)</f>
        <v xml:space="preserve"> </v>
      </c>
      <c r="H531" s="31" t="str">
        <f>CONCATENATE(Замеры!AO525,Замеры!AE525,Замеры!AP525)</f>
        <v>0 0</v>
      </c>
      <c r="I531" s="29" t="str">
        <f>CONCATENATE(Замеры!AM525,Замеры!AE525,Замеры!AN525)</f>
        <v>0 0</v>
      </c>
      <c r="J531" s="31" t="str">
        <f>IF(Замеры!AD525=0," ",G531*2.55)</f>
        <v xml:space="preserve"> </v>
      </c>
      <c r="K531" s="29" t="str">
        <f>IF(Замеры!AD525=0," ",Замеры!AK525)</f>
        <v xml:space="preserve"> </v>
      </c>
      <c r="L531" s="29" t="str">
        <f>IF(Замеры!AD525=0," ",Замеры!AL525)</f>
        <v xml:space="preserve"> </v>
      </c>
      <c r="M531" s="29" t="str">
        <f>IF(Замеры!AD525=0," ",0.1)</f>
        <v xml:space="preserve"> </v>
      </c>
      <c r="N531" s="29" t="str">
        <f>IF(Замеры!AD525=0," ",Замеры!AD525)</f>
        <v xml:space="preserve"> </v>
      </c>
      <c r="O531" s="29" t="str">
        <f>Замеры!AE525</f>
        <v xml:space="preserve"> </v>
      </c>
      <c r="P531" s="29" t="str">
        <f>Замеры!AF525</f>
        <v xml:space="preserve"> </v>
      </c>
      <c r="Q531" s="29" t="str">
        <f>IF(Замеры!AD525=0," ","+")</f>
        <v xml:space="preserve"> </v>
      </c>
      <c r="R531" s="32">
        <f>Замеры!AC525</f>
        <v>0</v>
      </c>
      <c r="W531" s="33" t="e">
        <f t="shared" si="16"/>
        <v>#VALUE!</v>
      </c>
      <c r="X531" s="31" t="s">
        <v>72</v>
      </c>
      <c r="Y531" s="33" t="e">
        <f t="shared" si="17"/>
        <v>#VALUE!</v>
      </c>
      <c r="Z531" s="32"/>
    </row>
    <row r="532" spans="1:26" x14ac:dyDescent="0.3">
      <c r="A532" s="35">
        <f>IF(Замеры!B526=0, " ", Замеры!B526)</f>
        <v>523</v>
      </c>
      <c r="B532" s="37" t="str">
        <f>CONCATENATE(Замеры!D526,Замеры!F526)</f>
        <v>Группа от QF</v>
      </c>
      <c r="C532" s="35" t="str">
        <f>IF(Замеры!J526=0," ", Замеры!J526)</f>
        <v xml:space="preserve"> </v>
      </c>
      <c r="D532" s="29" t="str">
        <f>IF(Замеры!AD526=0, " ", Замеры!AB526)</f>
        <v xml:space="preserve"> </v>
      </c>
      <c r="E532" s="29" t="str">
        <f>CONCATENATE(Замеры!T526,Замеры!W526,Замеры!V526)</f>
        <v xml:space="preserve"> </v>
      </c>
      <c r="F532" s="30" t="str">
        <f>IF(Замеры!AD526=0," ","---")</f>
        <v xml:space="preserve"> </v>
      </c>
      <c r="G532" s="31" t="str">
        <f>IF(Замеры!AD526=0," ",Замеры!L526)</f>
        <v xml:space="preserve"> </v>
      </c>
      <c r="H532" s="31" t="str">
        <f>CONCATENATE(Замеры!AO526,Замеры!AE526,Замеры!AP526)</f>
        <v>0 0</v>
      </c>
      <c r="I532" s="29" t="str">
        <f>CONCATENATE(Замеры!AM526,Замеры!AE526,Замеры!AN526)</f>
        <v>0 0</v>
      </c>
      <c r="J532" s="31" t="str">
        <f>IF(Замеры!AD526=0," ",G532*2.55)</f>
        <v xml:space="preserve"> </v>
      </c>
      <c r="K532" s="29" t="str">
        <f>IF(Замеры!AD526=0," ",Замеры!AK526)</f>
        <v xml:space="preserve"> </v>
      </c>
      <c r="L532" s="29" t="str">
        <f>IF(Замеры!AD526=0," ",Замеры!AL526)</f>
        <v xml:space="preserve"> </v>
      </c>
      <c r="M532" s="29" t="str">
        <f>IF(Замеры!AD526=0," ",0.1)</f>
        <v xml:space="preserve"> </v>
      </c>
      <c r="N532" s="29" t="str">
        <f>IF(Замеры!AD526=0," ",Замеры!AD526)</f>
        <v xml:space="preserve"> </v>
      </c>
      <c r="O532" s="29" t="str">
        <f>Замеры!AE526</f>
        <v xml:space="preserve"> </v>
      </c>
      <c r="P532" s="29" t="str">
        <f>Замеры!AF526</f>
        <v xml:space="preserve"> </v>
      </c>
      <c r="Q532" s="29" t="str">
        <f>IF(Замеры!AD526=0," ","+")</f>
        <v xml:space="preserve"> </v>
      </c>
      <c r="R532" s="32">
        <f>Замеры!AC526</f>
        <v>0</v>
      </c>
      <c r="W532" s="33" t="e">
        <f t="shared" si="16"/>
        <v>#VALUE!</v>
      </c>
      <c r="X532" s="31" t="s">
        <v>72</v>
      </c>
      <c r="Y532" s="33" t="e">
        <f t="shared" si="17"/>
        <v>#VALUE!</v>
      </c>
      <c r="Z532" s="32"/>
    </row>
    <row r="533" spans="1:26" x14ac:dyDescent="0.3">
      <c r="A533" s="35">
        <f>IF(Замеры!B527=0, " ", Замеры!B527)</f>
        <v>524</v>
      </c>
      <c r="B533" s="37" t="str">
        <f>CONCATENATE(Замеры!D527,Замеры!F527)</f>
        <v>Группа от QF</v>
      </c>
      <c r="C533" s="35" t="str">
        <f>IF(Замеры!J527=0," ", Замеры!J527)</f>
        <v xml:space="preserve"> </v>
      </c>
      <c r="D533" s="29" t="str">
        <f>IF(Замеры!AD527=0, " ", Замеры!AB527)</f>
        <v xml:space="preserve"> </v>
      </c>
      <c r="E533" s="29" t="str">
        <f>CONCATENATE(Замеры!T527,Замеры!W527,Замеры!V527)</f>
        <v xml:space="preserve"> </v>
      </c>
      <c r="F533" s="30" t="str">
        <f>IF(Замеры!AD527=0," ","---")</f>
        <v xml:space="preserve"> </v>
      </c>
      <c r="G533" s="31" t="str">
        <f>IF(Замеры!AD527=0," ",Замеры!L527)</f>
        <v xml:space="preserve"> </v>
      </c>
      <c r="H533" s="31" t="str">
        <f>CONCATENATE(Замеры!AO527,Замеры!AE527,Замеры!AP527)</f>
        <v>0 0</v>
      </c>
      <c r="I533" s="29" t="str">
        <f>CONCATENATE(Замеры!AM527,Замеры!AE527,Замеры!AN527)</f>
        <v>0 0</v>
      </c>
      <c r="J533" s="31" t="str">
        <f>IF(Замеры!AD527=0," ",G533*2.55)</f>
        <v xml:space="preserve"> </v>
      </c>
      <c r="K533" s="29" t="str">
        <f>IF(Замеры!AD527=0," ",Замеры!AK527)</f>
        <v xml:space="preserve"> </v>
      </c>
      <c r="L533" s="29" t="str">
        <f>IF(Замеры!AD527=0," ",Замеры!AL527)</f>
        <v xml:space="preserve"> </v>
      </c>
      <c r="M533" s="29" t="str">
        <f>IF(Замеры!AD527=0," ",0.1)</f>
        <v xml:space="preserve"> </v>
      </c>
      <c r="N533" s="29" t="str">
        <f>IF(Замеры!AD527=0," ",Замеры!AD527)</f>
        <v xml:space="preserve"> </v>
      </c>
      <c r="O533" s="29" t="str">
        <f>Замеры!AE527</f>
        <v xml:space="preserve"> </v>
      </c>
      <c r="P533" s="29" t="str">
        <f>Замеры!AF527</f>
        <v xml:space="preserve"> </v>
      </c>
      <c r="Q533" s="29" t="str">
        <f>IF(Замеры!AD527=0," ","+")</f>
        <v xml:space="preserve"> </v>
      </c>
      <c r="R533" s="32">
        <f>Замеры!AC527</f>
        <v>0</v>
      </c>
      <c r="W533" s="33" t="e">
        <f t="shared" si="16"/>
        <v>#VALUE!</v>
      </c>
      <c r="X533" s="31" t="s">
        <v>72</v>
      </c>
      <c r="Y533" s="33" t="e">
        <f t="shared" si="17"/>
        <v>#VALUE!</v>
      </c>
      <c r="Z533" s="32"/>
    </row>
    <row r="534" spans="1:26" x14ac:dyDescent="0.3">
      <c r="A534" s="35">
        <f>IF(Замеры!B528=0, " ", Замеры!B528)</f>
        <v>525</v>
      </c>
      <c r="B534" s="37" t="str">
        <f>CONCATENATE(Замеры!D528,Замеры!F528)</f>
        <v>Группа от QF</v>
      </c>
      <c r="C534" s="35" t="str">
        <f>IF(Замеры!J528=0," ", Замеры!J528)</f>
        <v xml:space="preserve"> </v>
      </c>
      <c r="D534" s="29" t="str">
        <f>IF(Замеры!AD528=0, " ", Замеры!AB528)</f>
        <v xml:space="preserve"> </v>
      </c>
      <c r="E534" s="29" t="str">
        <f>CONCATENATE(Замеры!T528,Замеры!W528,Замеры!V528)</f>
        <v xml:space="preserve"> </v>
      </c>
      <c r="F534" s="30" t="str">
        <f>IF(Замеры!AD528=0," ","---")</f>
        <v xml:space="preserve"> </v>
      </c>
      <c r="G534" s="31" t="str">
        <f>IF(Замеры!AD528=0," ",Замеры!L528)</f>
        <v xml:space="preserve"> </v>
      </c>
      <c r="H534" s="31" t="str">
        <f>CONCATENATE(Замеры!AO528,Замеры!AE528,Замеры!AP528)</f>
        <v>0 0</v>
      </c>
      <c r="I534" s="29" t="str">
        <f>CONCATENATE(Замеры!AM528,Замеры!AE528,Замеры!AN528)</f>
        <v>0 0</v>
      </c>
      <c r="J534" s="31" t="str">
        <f>IF(Замеры!AD528=0," ",G534*2.55)</f>
        <v xml:space="preserve"> </v>
      </c>
      <c r="K534" s="29" t="str">
        <f>IF(Замеры!AD528=0," ",Замеры!AK528)</f>
        <v xml:space="preserve"> </v>
      </c>
      <c r="L534" s="29" t="str">
        <f>IF(Замеры!AD528=0," ",Замеры!AL528)</f>
        <v xml:space="preserve"> </v>
      </c>
      <c r="M534" s="29" t="str">
        <f>IF(Замеры!AD528=0," ",0.1)</f>
        <v xml:space="preserve"> </v>
      </c>
      <c r="N534" s="29" t="str">
        <f>IF(Замеры!AD528=0," ",Замеры!AD528)</f>
        <v xml:space="preserve"> </v>
      </c>
      <c r="O534" s="29" t="str">
        <f>Замеры!AE528</f>
        <v xml:space="preserve"> </v>
      </c>
      <c r="P534" s="29" t="str">
        <f>Замеры!AF528</f>
        <v xml:space="preserve"> </v>
      </c>
      <c r="Q534" s="29" t="str">
        <f>IF(Замеры!AD528=0," ","+")</f>
        <v xml:space="preserve"> </v>
      </c>
      <c r="R534" s="32">
        <f>Замеры!AC528</f>
        <v>0</v>
      </c>
      <c r="W534" s="33" t="e">
        <f t="shared" si="16"/>
        <v>#VALUE!</v>
      </c>
      <c r="X534" s="31" t="s">
        <v>72</v>
      </c>
      <c r="Y534" s="33" t="e">
        <f t="shared" si="17"/>
        <v>#VALUE!</v>
      </c>
      <c r="Z534" s="32"/>
    </row>
    <row r="535" spans="1:26" x14ac:dyDescent="0.3">
      <c r="A535" s="35">
        <f>IF(Замеры!B529=0, " ", Замеры!B529)</f>
        <v>526</v>
      </c>
      <c r="B535" s="37" t="str">
        <f>CONCATENATE(Замеры!D529,Замеры!F529)</f>
        <v>Группа от QF</v>
      </c>
      <c r="C535" s="35" t="str">
        <f>IF(Замеры!J529=0," ", Замеры!J529)</f>
        <v xml:space="preserve"> </v>
      </c>
      <c r="D535" s="29" t="str">
        <f>IF(Замеры!AD529=0, " ", Замеры!AB529)</f>
        <v xml:space="preserve"> </v>
      </c>
      <c r="E535" s="29" t="str">
        <f>CONCATENATE(Замеры!T529,Замеры!W529,Замеры!V529)</f>
        <v xml:space="preserve"> </v>
      </c>
      <c r="F535" s="30" t="str">
        <f>IF(Замеры!AD529=0," ","---")</f>
        <v xml:space="preserve"> </v>
      </c>
      <c r="G535" s="31" t="str">
        <f>IF(Замеры!AD529=0," ",Замеры!L529)</f>
        <v xml:space="preserve"> </v>
      </c>
      <c r="H535" s="31" t="str">
        <f>CONCATENATE(Замеры!AO529,Замеры!AE529,Замеры!AP529)</f>
        <v>0 0</v>
      </c>
      <c r="I535" s="29" t="str">
        <f>CONCATENATE(Замеры!AM529,Замеры!AE529,Замеры!AN529)</f>
        <v>0 0</v>
      </c>
      <c r="J535" s="31" t="str">
        <f>IF(Замеры!AD529=0," ",G535*2.55)</f>
        <v xml:space="preserve"> </v>
      </c>
      <c r="K535" s="29" t="str">
        <f>IF(Замеры!AD529=0," ",Замеры!AK529)</f>
        <v xml:space="preserve"> </v>
      </c>
      <c r="L535" s="29" t="str">
        <f>IF(Замеры!AD529=0," ",Замеры!AL529)</f>
        <v xml:space="preserve"> </v>
      </c>
      <c r="M535" s="29" t="str">
        <f>IF(Замеры!AD529=0," ",0.1)</f>
        <v xml:space="preserve"> </v>
      </c>
      <c r="N535" s="29" t="str">
        <f>IF(Замеры!AD529=0," ",Замеры!AD529)</f>
        <v xml:space="preserve"> </v>
      </c>
      <c r="O535" s="29" t="str">
        <f>Замеры!AE529</f>
        <v xml:space="preserve"> </v>
      </c>
      <c r="P535" s="29" t="str">
        <f>Замеры!AF529</f>
        <v xml:space="preserve"> </v>
      </c>
      <c r="Q535" s="29" t="str">
        <f>IF(Замеры!AD529=0," ","+")</f>
        <v xml:space="preserve"> </v>
      </c>
      <c r="R535" s="32">
        <f>Замеры!AC529</f>
        <v>0</v>
      </c>
      <c r="W535" s="33" t="e">
        <f t="shared" si="16"/>
        <v>#VALUE!</v>
      </c>
      <c r="X535" s="31" t="s">
        <v>72</v>
      </c>
      <c r="Y535" s="33" t="e">
        <f t="shared" si="17"/>
        <v>#VALUE!</v>
      </c>
      <c r="Z535" s="32"/>
    </row>
    <row r="536" spans="1:26" x14ac:dyDescent="0.3">
      <c r="A536" s="35">
        <f>IF(Замеры!B530=0, " ", Замеры!B530)</f>
        <v>527</v>
      </c>
      <c r="B536" s="37" t="str">
        <f>CONCATENATE(Замеры!D530,Замеры!F530)</f>
        <v>Группа от QF</v>
      </c>
      <c r="C536" s="35" t="str">
        <f>IF(Замеры!J530=0," ", Замеры!J530)</f>
        <v xml:space="preserve"> </v>
      </c>
      <c r="D536" s="29" t="str">
        <f>IF(Замеры!AD530=0, " ", Замеры!AB530)</f>
        <v xml:space="preserve"> </v>
      </c>
      <c r="E536" s="29" t="str">
        <f>CONCATENATE(Замеры!T530,Замеры!W530,Замеры!V530)</f>
        <v xml:space="preserve"> </v>
      </c>
      <c r="F536" s="30" t="str">
        <f>IF(Замеры!AD530=0," ","---")</f>
        <v xml:space="preserve"> </v>
      </c>
      <c r="G536" s="31" t="str">
        <f>IF(Замеры!AD530=0," ",Замеры!L530)</f>
        <v xml:space="preserve"> </v>
      </c>
      <c r="H536" s="31" t="str">
        <f>CONCATENATE(Замеры!AO530,Замеры!AE530,Замеры!AP530)</f>
        <v>0 0</v>
      </c>
      <c r="I536" s="29" t="str">
        <f>CONCATENATE(Замеры!AM530,Замеры!AE530,Замеры!AN530)</f>
        <v>0 0</v>
      </c>
      <c r="J536" s="31" t="str">
        <f>IF(Замеры!AD530=0," ",G536*2.55)</f>
        <v xml:space="preserve"> </v>
      </c>
      <c r="K536" s="29" t="str">
        <f>IF(Замеры!AD530=0," ",Замеры!AK530)</f>
        <v xml:space="preserve"> </v>
      </c>
      <c r="L536" s="29" t="str">
        <f>IF(Замеры!AD530=0," ",Замеры!AL530)</f>
        <v xml:space="preserve"> </v>
      </c>
      <c r="M536" s="29" t="str">
        <f>IF(Замеры!AD530=0," ",0.1)</f>
        <v xml:space="preserve"> </v>
      </c>
      <c r="N536" s="29" t="str">
        <f>IF(Замеры!AD530=0," ",Замеры!AD530)</f>
        <v xml:space="preserve"> </v>
      </c>
      <c r="O536" s="29" t="str">
        <f>Замеры!AE530</f>
        <v xml:space="preserve"> </v>
      </c>
      <c r="P536" s="29" t="str">
        <f>Замеры!AF530</f>
        <v xml:space="preserve"> </v>
      </c>
      <c r="Q536" s="29" t="str">
        <f>IF(Замеры!AD530=0," ","+")</f>
        <v xml:space="preserve"> </v>
      </c>
      <c r="R536" s="32">
        <f>Замеры!AC530</f>
        <v>0</v>
      </c>
      <c r="W536" s="33" t="e">
        <f t="shared" si="16"/>
        <v>#VALUE!</v>
      </c>
      <c r="X536" s="31" t="s">
        <v>72</v>
      </c>
      <c r="Y536" s="33" t="e">
        <f t="shared" si="17"/>
        <v>#VALUE!</v>
      </c>
      <c r="Z536" s="32"/>
    </row>
    <row r="537" spans="1:26" x14ac:dyDescent="0.3">
      <c r="A537" s="35">
        <f>IF(Замеры!B531=0, " ", Замеры!B531)</f>
        <v>528</v>
      </c>
      <c r="B537" s="37" t="str">
        <f>CONCATENATE(Замеры!D531,Замеры!F531)</f>
        <v>Группа от QF</v>
      </c>
      <c r="C537" s="35" t="str">
        <f>IF(Замеры!J531=0," ", Замеры!J531)</f>
        <v xml:space="preserve"> </v>
      </c>
      <c r="D537" s="29" t="str">
        <f>IF(Замеры!AD531=0, " ", Замеры!AB531)</f>
        <v xml:space="preserve"> </v>
      </c>
      <c r="E537" s="29" t="str">
        <f>CONCATENATE(Замеры!T531,Замеры!W531,Замеры!V531)</f>
        <v xml:space="preserve"> </v>
      </c>
      <c r="F537" s="30" t="str">
        <f>IF(Замеры!AD531=0," ","---")</f>
        <v xml:space="preserve"> </v>
      </c>
      <c r="G537" s="31" t="str">
        <f>IF(Замеры!AD531=0," ",Замеры!L531)</f>
        <v xml:space="preserve"> </v>
      </c>
      <c r="H537" s="31" t="str">
        <f>CONCATENATE(Замеры!AO531,Замеры!AE531,Замеры!AP531)</f>
        <v>0 0</v>
      </c>
      <c r="I537" s="29" t="str">
        <f>CONCATENATE(Замеры!AM531,Замеры!AE531,Замеры!AN531)</f>
        <v>0 0</v>
      </c>
      <c r="J537" s="31" t="str">
        <f>IF(Замеры!AD531=0," ",G537*2.55)</f>
        <v xml:space="preserve"> </v>
      </c>
      <c r="K537" s="29" t="str">
        <f>IF(Замеры!AD531=0," ",Замеры!AK531)</f>
        <v xml:space="preserve"> </v>
      </c>
      <c r="L537" s="29" t="str">
        <f>IF(Замеры!AD531=0," ",Замеры!AL531)</f>
        <v xml:space="preserve"> </v>
      </c>
      <c r="M537" s="29" t="str">
        <f>IF(Замеры!AD531=0," ",0.1)</f>
        <v xml:space="preserve"> </v>
      </c>
      <c r="N537" s="29" t="str">
        <f>IF(Замеры!AD531=0," ",Замеры!AD531)</f>
        <v xml:space="preserve"> </v>
      </c>
      <c r="O537" s="29" t="str">
        <f>Замеры!AE531</f>
        <v xml:space="preserve"> </v>
      </c>
      <c r="P537" s="29" t="str">
        <f>Замеры!AF531</f>
        <v xml:space="preserve"> </v>
      </c>
      <c r="Q537" s="29" t="str">
        <f>IF(Замеры!AD531=0," ","+")</f>
        <v xml:space="preserve"> </v>
      </c>
      <c r="R537" s="32">
        <f>Замеры!AC531</f>
        <v>0</v>
      </c>
      <c r="W537" s="33" t="e">
        <f t="shared" si="16"/>
        <v>#VALUE!</v>
      </c>
      <c r="X537" s="31" t="s">
        <v>72</v>
      </c>
      <c r="Y537" s="33" t="e">
        <f t="shared" si="17"/>
        <v>#VALUE!</v>
      </c>
      <c r="Z537" s="32"/>
    </row>
    <row r="538" spans="1:26" x14ac:dyDescent="0.3">
      <c r="A538" s="35">
        <f>IF(Замеры!B532=0, " ", Замеры!B532)</f>
        <v>529</v>
      </c>
      <c r="B538" s="37" t="str">
        <f>CONCATENATE(Замеры!D532,Замеры!F532)</f>
        <v>Группа от QF</v>
      </c>
      <c r="C538" s="35" t="str">
        <f>IF(Замеры!J532=0," ", Замеры!J532)</f>
        <v xml:space="preserve"> </v>
      </c>
      <c r="D538" s="29" t="str">
        <f>IF(Замеры!AD532=0, " ", Замеры!AB532)</f>
        <v xml:space="preserve"> </v>
      </c>
      <c r="E538" s="29" t="str">
        <f>CONCATENATE(Замеры!T532,Замеры!W532,Замеры!V532)</f>
        <v xml:space="preserve"> </v>
      </c>
      <c r="F538" s="30" t="str">
        <f>IF(Замеры!AD532=0," ","---")</f>
        <v xml:space="preserve"> </v>
      </c>
      <c r="G538" s="31" t="str">
        <f>IF(Замеры!AD532=0," ",Замеры!L532)</f>
        <v xml:space="preserve"> </v>
      </c>
      <c r="H538" s="31" t="str">
        <f>CONCATENATE(Замеры!AO532,Замеры!AE532,Замеры!AP532)</f>
        <v>0 0</v>
      </c>
      <c r="I538" s="29" t="str">
        <f>CONCATENATE(Замеры!AM532,Замеры!AE532,Замеры!AN532)</f>
        <v>0 0</v>
      </c>
      <c r="J538" s="31" t="str">
        <f>IF(Замеры!AD532=0," ",G538*2.55)</f>
        <v xml:space="preserve"> </v>
      </c>
      <c r="K538" s="29" t="str">
        <f>IF(Замеры!AD532=0," ",Замеры!AK532)</f>
        <v xml:space="preserve"> </v>
      </c>
      <c r="L538" s="29" t="str">
        <f>IF(Замеры!AD532=0," ",Замеры!AL532)</f>
        <v xml:space="preserve"> </v>
      </c>
      <c r="M538" s="29" t="str">
        <f>IF(Замеры!AD532=0," ",0.1)</f>
        <v xml:space="preserve"> </v>
      </c>
      <c r="N538" s="29" t="str">
        <f>IF(Замеры!AD532=0," ",Замеры!AD532)</f>
        <v xml:space="preserve"> </v>
      </c>
      <c r="O538" s="29" t="str">
        <f>Замеры!AE532</f>
        <v xml:space="preserve"> </v>
      </c>
      <c r="P538" s="29" t="str">
        <f>Замеры!AF532</f>
        <v xml:space="preserve"> </v>
      </c>
      <c r="Q538" s="29" t="str">
        <f>IF(Замеры!AD532=0," ","+")</f>
        <v xml:space="preserve"> </v>
      </c>
      <c r="R538" s="32">
        <f>Замеры!AC532</f>
        <v>0</v>
      </c>
      <c r="W538" s="33" t="e">
        <f t="shared" si="16"/>
        <v>#VALUE!</v>
      </c>
      <c r="X538" s="31" t="s">
        <v>72</v>
      </c>
      <c r="Y538" s="33" t="e">
        <f t="shared" si="17"/>
        <v>#VALUE!</v>
      </c>
      <c r="Z538" s="32"/>
    </row>
    <row r="539" spans="1:26" x14ac:dyDescent="0.3">
      <c r="A539" s="35">
        <f>IF(Замеры!B533=0, " ", Замеры!B533)</f>
        <v>530</v>
      </c>
      <c r="B539" s="37" t="str">
        <f>CONCATENATE(Замеры!D533,Замеры!F533)</f>
        <v>Группа от QF</v>
      </c>
      <c r="C539" s="35" t="str">
        <f>IF(Замеры!J533=0," ", Замеры!J533)</f>
        <v xml:space="preserve"> </v>
      </c>
      <c r="D539" s="29" t="str">
        <f>IF(Замеры!AD533=0, " ", Замеры!AB533)</f>
        <v xml:space="preserve"> </v>
      </c>
      <c r="E539" s="29" t="str">
        <f>CONCATENATE(Замеры!T533,Замеры!W533,Замеры!V533)</f>
        <v xml:space="preserve"> </v>
      </c>
      <c r="F539" s="30" t="str">
        <f>IF(Замеры!AD533=0," ","---")</f>
        <v xml:space="preserve"> </v>
      </c>
      <c r="G539" s="31" t="str">
        <f>IF(Замеры!AD533=0," ",Замеры!L533)</f>
        <v xml:space="preserve"> </v>
      </c>
      <c r="H539" s="31" t="str">
        <f>CONCATENATE(Замеры!AO533,Замеры!AE533,Замеры!AP533)</f>
        <v>0 0</v>
      </c>
      <c r="I539" s="29" t="str">
        <f>CONCATENATE(Замеры!AM533,Замеры!AE533,Замеры!AN533)</f>
        <v>0 0</v>
      </c>
      <c r="J539" s="31" t="str">
        <f>IF(Замеры!AD533=0," ",G539*2.55)</f>
        <v xml:space="preserve"> </v>
      </c>
      <c r="K539" s="29" t="str">
        <f>IF(Замеры!AD533=0," ",Замеры!AK533)</f>
        <v xml:space="preserve"> </v>
      </c>
      <c r="L539" s="29" t="str">
        <f>IF(Замеры!AD533=0," ",Замеры!AL533)</f>
        <v xml:space="preserve"> </v>
      </c>
      <c r="M539" s="29" t="str">
        <f>IF(Замеры!AD533=0," ",0.1)</f>
        <v xml:space="preserve"> </v>
      </c>
      <c r="N539" s="29" t="str">
        <f>IF(Замеры!AD533=0," ",Замеры!AD533)</f>
        <v xml:space="preserve"> </v>
      </c>
      <c r="O539" s="29" t="str">
        <f>Замеры!AE533</f>
        <v xml:space="preserve"> </v>
      </c>
      <c r="P539" s="29" t="str">
        <f>Замеры!AF533</f>
        <v xml:space="preserve"> </v>
      </c>
      <c r="Q539" s="29" t="str">
        <f>IF(Замеры!AD533=0," ","+")</f>
        <v xml:space="preserve"> </v>
      </c>
      <c r="R539" s="32">
        <f>Замеры!AC533</f>
        <v>0</v>
      </c>
      <c r="W539" s="33" t="e">
        <f t="shared" si="16"/>
        <v>#VALUE!</v>
      </c>
      <c r="X539" s="31" t="s">
        <v>72</v>
      </c>
      <c r="Y539" s="33" t="e">
        <f t="shared" si="17"/>
        <v>#VALUE!</v>
      </c>
      <c r="Z539" s="32"/>
    </row>
    <row r="540" spans="1:26" x14ac:dyDescent="0.3">
      <c r="A540" s="35">
        <f>IF(Замеры!B534=0, " ", Замеры!B534)</f>
        <v>531</v>
      </c>
      <c r="B540" s="37" t="str">
        <f>CONCATENATE(Замеры!D534,Замеры!F534)</f>
        <v>Группа от QF</v>
      </c>
      <c r="C540" s="35" t="str">
        <f>IF(Замеры!J534=0," ", Замеры!J534)</f>
        <v xml:space="preserve"> </v>
      </c>
      <c r="D540" s="29" t="str">
        <f>IF(Замеры!AD534=0, " ", Замеры!AB534)</f>
        <v xml:space="preserve"> </v>
      </c>
      <c r="E540" s="29" t="str">
        <f>CONCATENATE(Замеры!T534,Замеры!W534,Замеры!V534)</f>
        <v xml:space="preserve"> </v>
      </c>
      <c r="F540" s="30" t="str">
        <f>IF(Замеры!AD534=0," ","---")</f>
        <v xml:space="preserve"> </v>
      </c>
      <c r="G540" s="31" t="str">
        <f>IF(Замеры!AD534=0," ",Замеры!L534)</f>
        <v xml:space="preserve"> </v>
      </c>
      <c r="H540" s="31" t="str">
        <f>CONCATENATE(Замеры!AO534,Замеры!AE534,Замеры!AP534)</f>
        <v>0 0</v>
      </c>
      <c r="I540" s="29" t="str">
        <f>CONCATENATE(Замеры!AM534,Замеры!AE534,Замеры!AN534)</f>
        <v>0 0</v>
      </c>
      <c r="J540" s="31" t="str">
        <f>IF(Замеры!AD534=0," ",G540*2.55)</f>
        <v xml:space="preserve"> </v>
      </c>
      <c r="K540" s="29" t="str">
        <f>IF(Замеры!AD534=0," ",Замеры!AK534)</f>
        <v xml:space="preserve"> </v>
      </c>
      <c r="L540" s="29" t="str">
        <f>IF(Замеры!AD534=0," ",Замеры!AL534)</f>
        <v xml:space="preserve"> </v>
      </c>
      <c r="M540" s="29" t="str">
        <f>IF(Замеры!AD534=0," ",0.1)</f>
        <v xml:space="preserve"> </v>
      </c>
      <c r="N540" s="29" t="str">
        <f>IF(Замеры!AD534=0," ",Замеры!AD534)</f>
        <v xml:space="preserve"> </v>
      </c>
      <c r="O540" s="29" t="str">
        <f>Замеры!AE534</f>
        <v xml:space="preserve"> </v>
      </c>
      <c r="P540" s="29" t="str">
        <f>Замеры!AF534</f>
        <v xml:space="preserve"> </v>
      </c>
      <c r="Q540" s="29" t="str">
        <f>IF(Замеры!AD534=0," ","+")</f>
        <v xml:space="preserve"> </v>
      </c>
      <c r="R540" s="32">
        <f>Замеры!AC534</f>
        <v>0</v>
      </c>
      <c r="W540" s="33" t="e">
        <f t="shared" si="16"/>
        <v>#VALUE!</v>
      </c>
      <c r="X540" s="31" t="s">
        <v>72</v>
      </c>
      <c r="Y540" s="33" t="e">
        <f t="shared" si="17"/>
        <v>#VALUE!</v>
      </c>
      <c r="Z540" s="32"/>
    </row>
    <row r="541" spans="1:26" x14ac:dyDescent="0.3">
      <c r="A541" s="35">
        <f>IF(Замеры!B535=0, " ", Замеры!B535)</f>
        <v>532</v>
      </c>
      <c r="B541" s="37" t="str">
        <f>CONCATENATE(Замеры!D535,Замеры!F535)</f>
        <v>Группа от QF</v>
      </c>
      <c r="C541" s="35" t="str">
        <f>IF(Замеры!J535=0," ", Замеры!J535)</f>
        <v xml:space="preserve"> </v>
      </c>
      <c r="D541" s="29" t="str">
        <f>IF(Замеры!AD535=0, " ", Замеры!AB535)</f>
        <v xml:space="preserve"> </v>
      </c>
      <c r="E541" s="29" t="str">
        <f>CONCATENATE(Замеры!T535,Замеры!W535,Замеры!V535)</f>
        <v xml:space="preserve"> </v>
      </c>
      <c r="F541" s="30" t="str">
        <f>IF(Замеры!AD535=0," ","---")</f>
        <v xml:space="preserve"> </v>
      </c>
      <c r="G541" s="31" t="str">
        <f>IF(Замеры!AD535=0," ",Замеры!L535)</f>
        <v xml:space="preserve"> </v>
      </c>
      <c r="H541" s="31" t="str">
        <f>CONCATENATE(Замеры!AO535,Замеры!AE535,Замеры!AP535)</f>
        <v>0 0</v>
      </c>
      <c r="I541" s="29" t="str">
        <f>CONCATENATE(Замеры!AM535,Замеры!AE535,Замеры!AN535)</f>
        <v>0 0</v>
      </c>
      <c r="J541" s="31" t="str">
        <f>IF(Замеры!AD535=0," ",G541*2.55)</f>
        <v xml:space="preserve"> </v>
      </c>
      <c r="K541" s="29" t="str">
        <f>IF(Замеры!AD535=0," ",Замеры!AK535)</f>
        <v xml:space="preserve"> </v>
      </c>
      <c r="L541" s="29" t="str">
        <f>IF(Замеры!AD535=0," ",Замеры!AL535)</f>
        <v xml:space="preserve"> </v>
      </c>
      <c r="M541" s="29" t="str">
        <f>IF(Замеры!AD535=0," ",0.1)</f>
        <v xml:space="preserve"> </v>
      </c>
      <c r="N541" s="29" t="str">
        <f>IF(Замеры!AD535=0," ",Замеры!AD535)</f>
        <v xml:space="preserve"> </v>
      </c>
      <c r="O541" s="29" t="str">
        <f>Замеры!AE535</f>
        <v xml:space="preserve"> </v>
      </c>
      <c r="P541" s="29" t="str">
        <f>Замеры!AF535</f>
        <v xml:space="preserve"> </v>
      </c>
      <c r="Q541" s="29" t="str">
        <f>IF(Замеры!AD535=0," ","+")</f>
        <v xml:space="preserve"> </v>
      </c>
      <c r="R541" s="32">
        <f>Замеры!AC535</f>
        <v>0</v>
      </c>
      <c r="W541" s="33" t="e">
        <f t="shared" si="16"/>
        <v>#VALUE!</v>
      </c>
      <c r="X541" s="31" t="s">
        <v>72</v>
      </c>
      <c r="Y541" s="33" t="e">
        <f t="shared" si="17"/>
        <v>#VALUE!</v>
      </c>
      <c r="Z541" s="32"/>
    </row>
    <row r="542" spans="1:26" x14ac:dyDescent="0.3">
      <c r="A542" s="35">
        <f>IF(Замеры!B536=0, " ", Замеры!B536)</f>
        <v>533</v>
      </c>
      <c r="B542" s="37" t="str">
        <f>CONCATENATE(Замеры!D536,Замеры!F536)</f>
        <v>Группа от QF</v>
      </c>
      <c r="C542" s="35" t="str">
        <f>IF(Замеры!J536=0," ", Замеры!J536)</f>
        <v xml:space="preserve"> </v>
      </c>
      <c r="D542" s="29" t="str">
        <f>IF(Замеры!AD536=0, " ", Замеры!AB536)</f>
        <v xml:space="preserve"> </v>
      </c>
      <c r="E542" s="29" t="str">
        <f>CONCATENATE(Замеры!T536,Замеры!W536,Замеры!V536)</f>
        <v xml:space="preserve"> </v>
      </c>
      <c r="F542" s="30" t="str">
        <f>IF(Замеры!AD536=0," ","---")</f>
        <v xml:space="preserve"> </v>
      </c>
      <c r="G542" s="31" t="str">
        <f>IF(Замеры!AD536=0," ",Замеры!L536)</f>
        <v xml:space="preserve"> </v>
      </c>
      <c r="H542" s="31" t="str">
        <f>CONCATENATE(Замеры!AO536,Замеры!AE536,Замеры!AP536)</f>
        <v>0 0</v>
      </c>
      <c r="I542" s="29" t="str">
        <f>CONCATENATE(Замеры!AM536,Замеры!AE536,Замеры!AN536)</f>
        <v>0 0</v>
      </c>
      <c r="J542" s="31" t="str">
        <f>IF(Замеры!AD536=0," ",G542*2.55)</f>
        <v xml:space="preserve"> </v>
      </c>
      <c r="K542" s="29" t="str">
        <f>IF(Замеры!AD536=0," ",Замеры!AK536)</f>
        <v xml:space="preserve"> </v>
      </c>
      <c r="L542" s="29" t="str">
        <f>IF(Замеры!AD536=0," ",Замеры!AL536)</f>
        <v xml:space="preserve"> </v>
      </c>
      <c r="M542" s="29" t="str">
        <f>IF(Замеры!AD536=0," ",0.1)</f>
        <v xml:space="preserve"> </v>
      </c>
      <c r="N542" s="29" t="str">
        <f>IF(Замеры!AD536=0," ",Замеры!AD536)</f>
        <v xml:space="preserve"> </v>
      </c>
      <c r="O542" s="29" t="str">
        <f>Замеры!AE536</f>
        <v xml:space="preserve"> </v>
      </c>
      <c r="P542" s="29" t="str">
        <f>Замеры!AF536</f>
        <v xml:space="preserve"> </v>
      </c>
      <c r="Q542" s="29" t="str">
        <f>IF(Замеры!AD536=0," ","+")</f>
        <v xml:space="preserve"> </v>
      </c>
      <c r="R542" s="32">
        <f>Замеры!AC536</f>
        <v>0</v>
      </c>
      <c r="W542" s="33" t="e">
        <f t="shared" si="16"/>
        <v>#VALUE!</v>
      </c>
      <c r="X542" s="31" t="s">
        <v>72</v>
      </c>
      <c r="Y542" s="33" t="e">
        <f t="shared" si="17"/>
        <v>#VALUE!</v>
      </c>
      <c r="Z542" s="32"/>
    </row>
    <row r="543" spans="1:26" x14ac:dyDescent="0.3">
      <c r="A543" s="35">
        <f>IF(Замеры!B537=0, " ", Замеры!B537)</f>
        <v>534</v>
      </c>
      <c r="B543" s="37" t="str">
        <f>CONCATENATE(Замеры!D537,Замеры!F537)</f>
        <v>Группа от QF</v>
      </c>
      <c r="C543" s="35" t="str">
        <f>IF(Замеры!J537=0," ", Замеры!J537)</f>
        <v xml:space="preserve"> </v>
      </c>
      <c r="D543" s="29" t="str">
        <f>IF(Замеры!AD537=0, " ", Замеры!AB537)</f>
        <v xml:space="preserve"> </v>
      </c>
      <c r="E543" s="29" t="str">
        <f>CONCATENATE(Замеры!T537,Замеры!W537,Замеры!V537)</f>
        <v xml:space="preserve"> </v>
      </c>
      <c r="F543" s="30" t="str">
        <f>IF(Замеры!AD537=0," ","---")</f>
        <v xml:space="preserve"> </v>
      </c>
      <c r="G543" s="31" t="str">
        <f>IF(Замеры!AD537=0," ",Замеры!L537)</f>
        <v xml:space="preserve"> </v>
      </c>
      <c r="H543" s="31" t="str">
        <f>CONCATENATE(Замеры!AO537,Замеры!AE537,Замеры!AP537)</f>
        <v>0 0</v>
      </c>
      <c r="I543" s="29" t="str">
        <f>CONCATENATE(Замеры!AM537,Замеры!AE537,Замеры!AN537)</f>
        <v>0 0</v>
      </c>
      <c r="J543" s="31" t="str">
        <f>IF(Замеры!AD537=0," ",G543*2.55)</f>
        <v xml:space="preserve"> </v>
      </c>
      <c r="K543" s="29" t="str">
        <f>IF(Замеры!AD537=0," ",Замеры!AK537)</f>
        <v xml:space="preserve"> </v>
      </c>
      <c r="L543" s="29" t="str">
        <f>IF(Замеры!AD537=0," ",Замеры!AL537)</f>
        <v xml:space="preserve"> </v>
      </c>
      <c r="M543" s="29" t="str">
        <f>IF(Замеры!AD537=0," ",0.1)</f>
        <v xml:space="preserve"> </v>
      </c>
      <c r="N543" s="29" t="str">
        <f>IF(Замеры!AD537=0," ",Замеры!AD537)</f>
        <v xml:space="preserve"> </v>
      </c>
      <c r="O543" s="29" t="str">
        <f>Замеры!AE537</f>
        <v xml:space="preserve"> </v>
      </c>
      <c r="P543" s="29" t="str">
        <f>Замеры!AF537</f>
        <v xml:space="preserve"> </v>
      </c>
      <c r="Q543" s="29" t="str">
        <f>IF(Замеры!AD537=0," ","+")</f>
        <v xml:space="preserve"> </v>
      </c>
      <c r="R543" s="32">
        <f>Замеры!AC537</f>
        <v>0</v>
      </c>
      <c r="W543" s="33" t="e">
        <f t="shared" si="16"/>
        <v>#VALUE!</v>
      </c>
      <c r="X543" s="31" t="s">
        <v>72</v>
      </c>
      <c r="Y543" s="33" t="e">
        <f t="shared" si="17"/>
        <v>#VALUE!</v>
      </c>
      <c r="Z543" s="32"/>
    </row>
    <row r="544" spans="1:26" x14ac:dyDescent="0.3">
      <c r="A544" s="35">
        <f>IF(Замеры!B538=0, " ", Замеры!B538)</f>
        <v>535</v>
      </c>
      <c r="B544" s="37" t="str">
        <f>CONCATENATE(Замеры!D538,Замеры!F538)</f>
        <v>Группа от QF</v>
      </c>
      <c r="C544" s="35" t="str">
        <f>IF(Замеры!J538=0," ", Замеры!J538)</f>
        <v xml:space="preserve"> </v>
      </c>
      <c r="D544" s="29" t="str">
        <f>IF(Замеры!AD538=0, " ", Замеры!AB538)</f>
        <v xml:space="preserve"> </v>
      </c>
      <c r="E544" s="29" t="str">
        <f>CONCATENATE(Замеры!T538,Замеры!W538,Замеры!V538)</f>
        <v xml:space="preserve"> </v>
      </c>
      <c r="F544" s="30" t="str">
        <f>IF(Замеры!AD538=0," ","---")</f>
        <v xml:space="preserve"> </v>
      </c>
      <c r="G544" s="31" t="str">
        <f>IF(Замеры!AD538=0," ",Замеры!L538)</f>
        <v xml:space="preserve"> </v>
      </c>
      <c r="H544" s="31" t="str">
        <f>CONCATENATE(Замеры!AO538,Замеры!AE538,Замеры!AP538)</f>
        <v>0 0</v>
      </c>
      <c r="I544" s="29" t="str">
        <f>CONCATENATE(Замеры!AM538,Замеры!AE538,Замеры!AN538)</f>
        <v>0 0</v>
      </c>
      <c r="J544" s="31" t="str">
        <f>IF(Замеры!AD538=0," ",G544*2.55)</f>
        <v xml:space="preserve"> </v>
      </c>
      <c r="K544" s="29" t="str">
        <f>IF(Замеры!AD538=0," ",Замеры!AK538)</f>
        <v xml:space="preserve"> </v>
      </c>
      <c r="L544" s="29" t="str">
        <f>IF(Замеры!AD538=0," ",Замеры!AL538)</f>
        <v xml:space="preserve"> </v>
      </c>
      <c r="M544" s="29" t="str">
        <f>IF(Замеры!AD538=0," ",0.1)</f>
        <v xml:space="preserve"> </v>
      </c>
      <c r="N544" s="29" t="str">
        <f>IF(Замеры!AD538=0," ",Замеры!AD538)</f>
        <v xml:space="preserve"> </v>
      </c>
      <c r="O544" s="29" t="str">
        <f>Замеры!AE538</f>
        <v xml:space="preserve"> </v>
      </c>
      <c r="P544" s="29" t="str">
        <f>Замеры!AF538</f>
        <v xml:space="preserve"> </v>
      </c>
      <c r="Q544" s="29" t="str">
        <f>IF(Замеры!AD538=0," ","+")</f>
        <v xml:space="preserve"> </v>
      </c>
      <c r="R544" s="32">
        <f>Замеры!AC538</f>
        <v>0</v>
      </c>
      <c r="W544" s="33" t="e">
        <f t="shared" si="16"/>
        <v>#VALUE!</v>
      </c>
      <c r="X544" s="31" t="s">
        <v>72</v>
      </c>
      <c r="Y544" s="33" t="e">
        <f t="shared" si="17"/>
        <v>#VALUE!</v>
      </c>
      <c r="Z544" s="32"/>
    </row>
    <row r="545" spans="1:26" x14ac:dyDescent="0.3">
      <c r="A545" s="35">
        <f>IF(Замеры!B539=0, " ", Замеры!B539)</f>
        <v>536</v>
      </c>
      <c r="B545" s="37" t="str">
        <f>CONCATENATE(Замеры!D539,Замеры!F539)</f>
        <v>Группа от QF</v>
      </c>
      <c r="C545" s="35" t="str">
        <f>IF(Замеры!J539=0," ", Замеры!J539)</f>
        <v xml:space="preserve"> </v>
      </c>
      <c r="D545" s="29" t="str">
        <f>IF(Замеры!AD539=0, " ", Замеры!AB539)</f>
        <v xml:space="preserve"> </v>
      </c>
      <c r="E545" s="29" t="str">
        <f>CONCATENATE(Замеры!T539,Замеры!W539,Замеры!V539)</f>
        <v xml:space="preserve"> </v>
      </c>
      <c r="F545" s="30" t="str">
        <f>IF(Замеры!AD539=0," ","---")</f>
        <v xml:space="preserve"> </v>
      </c>
      <c r="G545" s="31" t="str">
        <f>IF(Замеры!AD539=0," ",Замеры!L539)</f>
        <v xml:space="preserve"> </v>
      </c>
      <c r="H545" s="31" t="str">
        <f>CONCATENATE(Замеры!AO539,Замеры!AE539,Замеры!AP539)</f>
        <v>0 0</v>
      </c>
      <c r="I545" s="29" t="str">
        <f>CONCATENATE(Замеры!AM539,Замеры!AE539,Замеры!AN539)</f>
        <v>0 0</v>
      </c>
      <c r="J545" s="31" t="str">
        <f>IF(Замеры!AD539=0," ",G545*2.55)</f>
        <v xml:space="preserve"> </v>
      </c>
      <c r="K545" s="29" t="str">
        <f>IF(Замеры!AD539=0," ",Замеры!AK539)</f>
        <v xml:space="preserve"> </v>
      </c>
      <c r="L545" s="29" t="str">
        <f>IF(Замеры!AD539=0," ",Замеры!AL539)</f>
        <v xml:space="preserve"> </v>
      </c>
      <c r="M545" s="29" t="str">
        <f>IF(Замеры!AD539=0," ",0.1)</f>
        <v xml:space="preserve"> </v>
      </c>
      <c r="N545" s="29" t="str">
        <f>IF(Замеры!AD539=0," ",Замеры!AD539)</f>
        <v xml:space="preserve"> </v>
      </c>
      <c r="O545" s="29" t="str">
        <f>Замеры!AE539</f>
        <v xml:space="preserve"> </v>
      </c>
      <c r="P545" s="29" t="str">
        <f>Замеры!AF539</f>
        <v xml:space="preserve"> </v>
      </c>
      <c r="Q545" s="29" t="str">
        <f>IF(Замеры!AD539=0," ","+")</f>
        <v xml:space="preserve"> </v>
      </c>
      <c r="R545" s="32">
        <f>Замеры!AC539</f>
        <v>0</v>
      </c>
      <c r="W545" s="33" t="e">
        <f t="shared" si="16"/>
        <v>#VALUE!</v>
      </c>
      <c r="X545" s="31" t="s">
        <v>72</v>
      </c>
      <c r="Y545" s="33" t="e">
        <f t="shared" si="17"/>
        <v>#VALUE!</v>
      </c>
      <c r="Z545" s="32"/>
    </row>
    <row r="546" spans="1:26" x14ac:dyDescent="0.3">
      <c r="A546" s="35">
        <f>IF(Замеры!B540=0, " ", Замеры!B540)</f>
        <v>537</v>
      </c>
      <c r="B546" s="37" t="str">
        <f>CONCATENATE(Замеры!D540,Замеры!F540)</f>
        <v>Группа от QF</v>
      </c>
      <c r="C546" s="35" t="str">
        <f>IF(Замеры!J540=0," ", Замеры!J540)</f>
        <v xml:space="preserve"> </v>
      </c>
      <c r="D546" s="29" t="str">
        <f>IF(Замеры!AD540=0, " ", Замеры!AB540)</f>
        <v xml:space="preserve"> </v>
      </c>
      <c r="E546" s="29" t="str">
        <f>CONCATENATE(Замеры!T540,Замеры!W540,Замеры!V540)</f>
        <v xml:space="preserve"> </v>
      </c>
      <c r="F546" s="30" t="str">
        <f>IF(Замеры!AD540=0," ","---")</f>
        <v xml:space="preserve"> </v>
      </c>
      <c r="G546" s="31" t="str">
        <f>IF(Замеры!AD540=0," ",Замеры!L540)</f>
        <v xml:space="preserve"> </v>
      </c>
      <c r="H546" s="31" t="str">
        <f>CONCATENATE(Замеры!AO540,Замеры!AE540,Замеры!AP540)</f>
        <v>0 0</v>
      </c>
      <c r="I546" s="29" t="str">
        <f>CONCATENATE(Замеры!AM540,Замеры!AE540,Замеры!AN540)</f>
        <v>0 0</v>
      </c>
      <c r="J546" s="31" t="str">
        <f>IF(Замеры!AD540=0," ",G546*2.55)</f>
        <v xml:space="preserve"> </v>
      </c>
      <c r="K546" s="29" t="str">
        <f>IF(Замеры!AD540=0," ",Замеры!AK540)</f>
        <v xml:space="preserve"> </v>
      </c>
      <c r="L546" s="29" t="str">
        <f>IF(Замеры!AD540=0," ",Замеры!AL540)</f>
        <v xml:space="preserve"> </v>
      </c>
      <c r="M546" s="29" t="str">
        <f>IF(Замеры!AD540=0," ",0.1)</f>
        <v xml:space="preserve"> </v>
      </c>
      <c r="N546" s="29" t="str">
        <f>IF(Замеры!AD540=0," ",Замеры!AD540)</f>
        <v xml:space="preserve"> </v>
      </c>
      <c r="O546" s="29" t="str">
        <f>Замеры!AE540</f>
        <v xml:space="preserve"> </v>
      </c>
      <c r="P546" s="29" t="str">
        <f>Замеры!AF540</f>
        <v xml:space="preserve"> </v>
      </c>
      <c r="Q546" s="29" t="str">
        <f>IF(Замеры!AD540=0," ","+")</f>
        <v xml:space="preserve"> </v>
      </c>
      <c r="R546" s="32">
        <f>Замеры!AC540</f>
        <v>0</v>
      </c>
      <c r="W546" s="33" t="e">
        <f t="shared" si="16"/>
        <v>#VALUE!</v>
      </c>
      <c r="X546" s="31" t="s">
        <v>72</v>
      </c>
      <c r="Y546" s="33" t="e">
        <f t="shared" si="17"/>
        <v>#VALUE!</v>
      </c>
      <c r="Z546" s="32"/>
    </row>
    <row r="547" spans="1:26" x14ac:dyDescent="0.3">
      <c r="A547" s="35">
        <f>IF(Замеры!B541=0, " ", Замеры!B541)</f>
        <v>538</v>
      </c>
      <c r="B547" s="37" t="str">
        <f>CONCATENATE(Замеры!D541,Замеры!F541)</f>
        <v>Группа от QF</v>
      </c>
      <c r="C547" s="35" t="str">
        <f>IF(Замеры!J541=0," ", Замеры!J541)</f>
        <v xml:space="preserve"> </v>
      </c>
      <c r="D547" s="29" t="str">
        <f>IF(Замеры!AD541=0, " ", Замеры!AB541)</f>
        <v xml:space="preserve"> </v>
      </c>
      <c r="E547" s="29" t="str">
        <f>CONCATENATE(Замеры!T541,Замеры!W541,Замеры!V541)</f>
        <v xml:space="preserve"> </v>
      </c>
      <c r="F547" s="30" t="str">
        <f>IF(Замеры!AD541=0," ","---")</f>
        <v xml:space="preserve"> </v>
      </c>
      <c r="G547" s="31" t="str">
        <f>IF(Замеры!AD541=0," ",Замеры!L541)</f>
        <v xml:space="preserve"> </v>
      </c>
      <c r="H547" s="31" t="str">
        <f>CONCATENATE(Замеры!AO541,Замеры!AE541,Замеры!AP541)</f>
        <v>0 0</v>
      </c>
      <c r="I547" s="29" t="str">
        <f>CONCATENATE(Замеры!AM541,Замеры!AE541,Замеры!AN541)</f>
        <v>0 0</v>
      </c>
      <c r="J547" s="31" t="str">
        <f>IF(Замеры!AD541=0," ",G547*2.55)</f>
        <v xml:space="preserve"> </v>
      </c>
      <c r="K547" s="29" t="str">
        <f>IF(Замеры!AD541=0," ",Замеры!AK541)</f>
        <v xml:space="preserve"> </v>
      </c>
      <c r="L547" s="29" t="str">
        <f>IF(Замеры!AD541=0," ",Замеры!AL541)</f>
        <v xml:space="preserve"> </v>
      </c>
      <c r="M547" s="29" t="str">
        <f>IF(Замеры!AD541=0," ",0.1)</f>
        <v xml:space="preserve"> </v>
      </c>
      <c r="N547" s="29" t="str">
        <f>IF(Замеры!AD541=0," ",Замеры!AD541)</f>
        <v xml:space="preserve"> </v>
      </c>
      <c r="O547" s="29" t="str">
        <f>Замеры!AE541</f>
        <v xml:space="preserve"> </v>
      </c>
      <c r="P547" s="29" t="str">
        <f>Замеры!AF541</f>
        <v xml:space="preserve"> </v>
      </c>
      <c r="Q547" s="29" t="str">
        <f>IF(Замеры!AD541=0," ","+")</f>
        <v xml:space="preserve"> </v>
      </c>
      <c r="R547" s="32">
        <f>Замеры!AC541</f>
        <v>0</v>
      </c>
      <c r="W547" s="33" t="e">
        <f t="shared" si="16"/>
        <v>#VALUE!</v>
      </c>
      <c r="X547" s="31" t="s">
        <v>72</v>
      </c>
      <c r="Y547" s="33" t="e">
        <f t="shared" si="17"/>
        <v>#VALUE!</v>
      </c>
      <c r="Z547" s="32"/>
    </row>
    <row r="548" spans="1:26" x14ac:dyDescent="0.3">
      <c r="A548" s="35">
        <f>IF(Замеры!B542=0, " ", Замеры!B542)</f>
        <v>539</v>
      </c>
      <c r="B548" s="37" t="str">
        <f>CONCATENATE(Замеры!D542,Замеры!F542)</f>
        <v>Группа от QF</v>
      </c>
      <c r="C548" s="35" t="str">
        <f>IF(Замеры!J542=0," ", Замеры!J542)</f>
        <v xml:space="preserve"> </v>
      </c>
      <c r="D548" s="29" t="str">
        <f>IF(Замеры!AD542=0, " ", Замеры!AB542)</f>
        <v xml:space="preserve"> </v>
      </c>
      <c r="E548" s="29" t="str">
        <f>CONCATENATE(Замеры!T542,Замеры!W542,Замеры!V542)</f>
        <v xml:space="preserve"> </v>
      </c>
      <c r="F548" s="30" t="str">
        <f>IF(Замеры!AD542=0," ","---")</f>
        <v xml:space="preserve"> </v>
      </c>
      <c r="G548" s="31" t="str">
        <f>IF(Замеры!AD542=0," ",Замеры!L542)</f>
        <v xml:space="preserve"> </v>
      </c>
      <c r="H548" s="31" t="str">
        <f>CONCATENATE(Замеры!AO542,Замеры!AE542,Замеры!AP542)</f>
        <v>0 0</v>
      </c>
      <c r="I548" s="29" t="str">
        <f>CONCATENATE(Замеры!AM542,Замеры!AE542,Замеры!AN542)</f>
        <v>0 0</v>
      </c>
      <c r="J548" s="31" t="str">
        <f>IF(Замеры!AD542=0," ",G548*2.55)</f>
        <v xml:space="preserve"> </v>
      </c>
      <c r="K548" s="29" t="str">
        <f>IF(Замеры!AD542=0," ",Замеры!AK542)</f>
        <v xml:space="preserve"> </v>
      </c>
      <c r="L548" s="29" t="str">
        <f>IF(Замеры!AD542=0," ",Замеры!AL542)</f>
        <v xml:space="preserve"> </v>
      </c>
      <c r="M548" s="29" t="str">
        <f>IF(Замеры!AD542=0," ",0.1)</f>
        <v xml:space="preserve"> </v>
      </c>
      <c r="N548" s="29" t="str">
        <f>IF(Замеры!AD542=0," ",Замеры!AD542)</f>
        <v xml:space="preserve"> </v>
      </c>
      <c r="O548" s="29" t="str">
        <f>Замеры!AE542</f>
        <v xml:space="preserve"> </v>
      </c>
      <c r="P548" s="29" t="str">
        <f>Замеры!AF542</f>
        <v xml:space="preserve"> </v>
      </c>
      <c r="Q548" s="29" t="str">
        <f>IF(Замеры!AD542=0," ","+")</f>
        <v xml:space="preserve"> </v>
      </c>
      <c r="R548" s="32">
        <f>Замеры!AC542</f>
        <v>0</v>
      </c>
      <c r="W548" s="33" t="e">
        <f t="shared" si="16"/>
        <v>#VALUE!</v>
      </c>
      <c r="X548" s="31" t="s">
        <v>72</v>
      </c>
      <c r="Y548" s="33" t="e">
        <f t="shared" si="17"/>
        <v>#VALUE!</v>
      </c>
      <c r="Z548" s="32"/>
    </row>
    <row r="549" spans="1:26" x14ac:dyDescent="0.3">
      <c r="A549" s="35">
        <f>IF(Замеры!B543=0, " ", Замеры!B543)</f>
        <v>540</v>
      </c>
      <c r="B549" s="37" t="str">
        <f>CONCATENATE(Замеры!D543,Замеры!F543)</f>
        <v>Группа от QF</v>
      </c>
      <c r="C549" s="35" t="str">
        <f>IF(Замеры!J543=0," ", Замеры!J543)</f>
        <v xml:space="preserve"> </v>
      </c>
      <c r="D549" s="29" t="str">
        <f>IF(Замеры!AD543=0, " ", Замеры!AB543)</f>
        <v xml:space="preserve"> </v>
      </c>
      <c r="E549" s="29" t="str">
        <f>CONCATENATE(Замеры!T543,Замеры!W543,Замеры!V543)</f>
        <v xml:space="preserve"> </v>
      </c>
      <c r="F549" s="30" t="str">
        <f>IF(Замеры!AD543=0," ","---")</f>
        <v xml:space="preserve"> </v>
      </c>
      <c r="G549" s="31" t="str">
        <f>IF(Замеры!AD543=0," ",Замеры!L543)</f>
        <v xml:space="preserve"> </v>
      </c>
      <c r="H549" s="31" t="str">
        <f>CONCATENATE(Замеры!AO543,Замеры!AE543,Замеры!AP543)</f>
        <v>0 0</v>
      </c>
      <c r="I549" s="29" t="str">
        <f>CONCATENATE(Замеры!AM543,Замеры!AE543,Замеры!AN543)</f>
        <v>0 0</v>
      </c>
      <c r="J549" s="31" t="str">
        <f>IF(Замеры!AD543=0," ",G549*2.55)</f>
        <v xml:space="preserve"> </v>
      </c>
      <c r="K549" s="29" t="str">
        <f>IF(Замеры!AD543=0," ",Замеры!AK543)</f>
        <v xml:space="preserve"> </v>
      </c>
      <c r="L549" s="29" t="str">
        <f>IF(Замеры!AD543=0," ",Замеры!AL543)</f>
        <v xml:space="preserve"> </v>
      </c>
      <c r="M549" s="29" t="str">
        <f>IF(Замеры!AD543=0," ",0.1)</f>
        <v xml:space="preserve"> </v>
      </c>
      <c r="N549" s="29" t="str">
        <f>IF(Замеры!AD543=0," ",Замеры!AD543)</f>
        <v xml:space="preserve"> </v>
      </c>
      <c r="O549" s="29" t="str">
        <f>Замеры!AE543</f>
        <v xml:space="preserve"> </v>
      </c>
      <c r="P549" s="29" t="str">
        <f>Замеры!AF543</f>
        <v xml:space="preserve"> </v>
      </c>
      <c r="Q549" s="29" t="str">
        <f>IF(Замеры!AD543=0," ","+")</f>
        <v xml:space="preserve"> </v>
      </c>
      <c r="R549" s="32">
        <f>Замеры!AC543</f>
        <v>0</v>
      </c>
      <c r="W549" s="33" t="e">
        <f t="shared" si="16"/>
        <v>#VALUE!</v>
      </c>
      <c r="X549" s="31" t="s">
        <v>72</v>
      </c>
      <c r="Y549" s="33" t="e">
        <f t="shared" si="17"/>
        <v>#VALUE!</v>
      </c>
      <c r="Z549" s="32"/>
    </row>
    <row r="550" spans="1:26" x14ac:dyDescent="0.3">
      <c r="A550" s="35">
        <f>IF(Замеры!B544=0, " ", Замеры!B544)</f>
        <v>541</v>
      </c>
      <c r="B550" s="37" t="str">
        <f>CONCATENATE(Замеры!D544,Замеры!F544)</f>
        <v>Группа от QF</v>
      </c>
      <c r="C550" s="35" t="str">
        <f>IF(Замеры!J544=0," ", Замеры!J544)</f>
        <v xml:space="preserve"> </v>
      </c>
      <c r="D550" s="29" t="str">
        <f>IF(Замеры!AD544=0, " ", Замеры!AB544)</f>
        <v xml:space="preserve"> </v>
      </c>
      <c r="E550" s="29" t="str">
        <f>CONCATENATE(Замеры!T544,Замеры!W544,Замеры!V544)</f>
        <v xml:space="preserve"> </v>
      </c>
      <c r="F550" s="30" t="str">
        <f>IF(Замеры!AD544=0," ","---")</f>
        <v xml:space="preserve"> </v>
      </c>
      <c r="G550" s="31" t="str">
        <f>IF(Замеры!AD544=0," ",Замеры!L544)</f>
        <v xml:space="preserve"> </v>
      </c>
      <c r="H550" s="31" t="str">
        <f>CONCATENATE(Замеры!AO544,Замеры!AE544,Замеры!AP544)</f>
        <v>0 0</v>
      </c>
      <c r="I550" s="29" t="str">
        <f>CONCATENATE(Замеры!AM544,Замеры!AE544,Замеры!AN544)</f>
        <v>0 0</v>
      </c>
      <c r="J550" s="31" t="str">
        <f>IF(Замеры!AD544=0," ",G550*2.55)</f>
        <v xml:space="preserve"> </v>
      </c>
      <c r="K550" s="29" t="str">
        <f>IF(Замеры!AD544=0," ",Замеры!AK544)</f>
        <v xml:space="preserve"> </v>
      </c>
      <c r="L550" s="29" t="str">
        <f>IF(Замеры!AD544=0," ",Замеры!AL544)</f>
        <v xml:space="preserve"> </v>
      </c>
      <c r="M550" s="29" t="str">
        <f>IF(Замеры!AD544=0," ",0.1)</f>
        <v xml:space="preserve"> </v>
      </c>
      <c r="N550" s="29" t="str">
        <f>IF(Замеры!AD544=0," ",Замеры!AD544)</f>
        <v xml:space="preserve"> </v>
      </c>
      <c r="O550" s="29" t="str">
        <f>Замеры!AE544</f>
        <v xml:space="preserve"> </v>
      </c>
      <c r="P550" s="29" t="str">
        <f>Замеры!AF544</f>
        <v xml:space="preserve"> </v>
      </c>
      <c r="Q550" s="29" t="str">
        <f>IF(Замеры!AD544=0," ","+")</f>
        <v xml:space="preserve"> </v>
      </c>
      <c r="R550" s="32">
        <f>Замеры!AC544</f>
        <v>0</v>
      </c>
      <c r="W550" s="33" t="e">
        <f t="shared" si="16"/>
        <v>#VALUE!</v>
      </c>
      <c r="X550" s="31" t="s">
        <v>72</v>
      </c>
      <c r="Y550" s="33" t="e">
        <f t="shared" si="17"/>
        <v>#VALUE!</v>
      </c>
      <c r="Z550" s="32"/>
    </row>
    <row r="551" spans="1:26" x14ac:dyDescent="0.3">
      <c r="A551" s="35">
        <f>IF(Замеры!B545=0, " ", Замеры!B545)</f>
        <v>542</v>
      </c>
      <c r="B551" s="37" t="str">
        <f>CONCATENATE(Замеры!D545,Замеры!F545)</f>
        <v>Группа от QF</v>
      </c>
      <c r="C551" s="35" t="str">
        <f>IF(Замеры!J545=0," ", Замеры!J545)</f>
        <v xml:space="preserve"> </v>
      </c>
      <c r="D551" s="29" t="str">
        <f>IF(Замеры!AD545=0, " ", Замеры!AB545)</f>
        <v xml:space="preserve"> </v>
      </c>
      <c r="E551" s="29" t="str">
        <f>CONCATENATE(Замеры!T545,Замеры!W545,Замеры!V545)</f>
        <v xml:space="preserve"> </v>
      </c>
      <c r="F551" s="30" t="str">
        <f>IF(Замеры!AD545=0," ","---")</f>
        <v xml:space="preserve"> </v>
      </c>
      <c r="G551" s="31" t="str">
        <f>IF(Замеры!AD545=0," ",Замеры!L545)</f>
        <v xml:space="preserve"> </v>
      </c>
      <c r="H551" s="31" t="str">
        <f>CONCATENATE(Замеры!AO545,Замеры!AE545,Замеры!AP545)</f>
        <v>0 0</v>
      </c>
      <c r="I551" s="29" t="str">
        <f>CONCATENATE(Замеры!AM545,Замеры!AE545,Замеры!AN545)</f>
        <v>0 0</v>
      </c>
      <c r="J551" s="31" t="str">
        <f>IF(Замеры!AD545=0," ",G551*2.55)</f>
        <v xml:space="preserve"> </v>
      </c>
      <c r="K551" s="29" t="str">
        <f>IF(Замеры!AD545=0," ",Замеры!AK545)</f>
        <v xml:space="preserve"> </v>
      </c>
      <c r="L551" s="29" t="str">
        <f>IF(Замеры!AD545=0," ",Замеры!AL545)</f>
        <v xml:space="preserve"> </v>
      </c>
      <c r="M551" s="29" t="str">
        <f>IF(Замеры!AD545=0," ",0.1)</f>
        <v xml:space="preserve"> </v>
      </c>
      <c r="N551" s="29" t="str">
        <f>IF(Замеры!AD545=0," ",Замеры!AD545)</f>
        <v xml:space="preserve"> </v>
      </c>
      <c r="O551" s="29" t="str">
        <f>Замеры!AE545</f>
        <v xml:space="preserve"> </v>
      </c>
      <c r="P551" s="29" t="str">
        <f>Замеры!AF545</f>
        <v xml:space="preserve"> </v>
      </c>
      <c r="Q551" s="29" t="str">
        <f>IF(Замеры!AD545=0," ","+")</f>
        <v xml:space="preserve"> </v>
      </c>
      <c r="R551" s="32">
        <f>Замеры!AC545</f>
        <v>0</v>
      </c>
      <c r="W551" s="33" t="e">
        <f t="shared" si="16"/>
        <v>#VALUE!</v>
      </c>
      <c r="X551" s="31" t="s">
        <v>72</v>
      </c>
      <c r="Y551" s="33" t="e">
        <f t="shared" si="17"/>
        <v>#VALUE!</v>
      </c>
      <c r="Z551" s="32"/>
    </row>
    <row r="552" spans="1:26" x14ac:dyDescent="0.3">
      <c r="A552" s="35">
        <f>IF(Замеры!B546=0, " ", Замеры!B546)</f>
        <v>543</v>
      </c>
      <c r="B552" s="37" t="str">
        <f>CONCATENATE(Замеры!D546,Замеры!F546)</f>
        <v>Группа от QF</v>
      </c>
      <c r="C552" s="35" t="str">
        <f>IF(Замеры!J546=0," ", Замеры!J546)</f>
        <v xml:space="preserve"> </v>
      </c>
      <c r="D552" s="29" t="str">
        <f>IF(Замеры!AD546=0, " ", Замеры!AB546)</f>
        <v xml:space="preserve"> </v>
      </c>
      <c r="E552" s="29" t="str">
        <f>CONCATENATE(Замеры!T546,Замеры!W546,Замеры!V546)</f>
        <v xml:space="preserve"> </v>
      </c>
      <c r="F552" s="30" t="str">
        <f>IF(Замеры!AD546=0," ","---")</f>
        <v xml:space="preserve"> </v>
      </c>
      <c r="G552" s="31" t="str">
        <f>IF(Замеры!AD546=0," ",Замеры!L546)</f>
        <v xml:space="preserve"> </v>
      </c>
      <c r="H552" s="31" t="str">
        <f>CONCATENATE(Замеры!AO546,Замеры!AE546,Замеры!AP546)</f>
        <v>0 0</v>
      </c>
      <c r="I552" s="29" t="str">
        <f>CONCATENATE(Замеры!AM546,Замеры!AE546,Замеры!AN546)</f>
        <v>0 0</v>
      </c>
      <c r="J552" s="31" t="str">
        <f>IF(Замеры!AD546=0," ",G552*2.55)</f>
        <v xml:space="preserve"> </v>
      </c>
      <c r="K552" s="29" t="str">
        <f>IF(Замеры!AD546=0," ",Замеры!AK546)</f>
        <v xml:space="preserve"> </v>
      </c>
      <c r="L552" s="29" t="str">
        <f>IF(Замеры!AD546=0," ",Замеры!AL546)</f>
        <v xml:space="preserve"> </v>
      </c>
      <c r="M552" s="29" t="str">
        <f>IF(Замеры!AD546=0," ",0.1)</f>
        <v xml:space="preserve"> </v>
      </c>
      <c r="N552" s="29" t="str">
        <f>IF(Замеры!AD546=0," ",Замеры!AD546)</f>
        <v xml:space="preserve"> </v>
      </c>
      <c r="O552" s="29" t="str">
        <f>Замеры!AE546</f>
        <v xml:space="preserve"> </v>
      </c>
      <c r="P552" s="29" t="str">
        <f>Замеры!AF546</f>
        <v xml:space="preserve"> </v>
      </c>
      <c r="Q552" s="29" t="str">
        <f>IF(Замеры!AD546=0," ","+")</f>
        <v xml:space="preserve"> </v>
      </c>
      <c r="R552" s="32">
        <f>Замеры!AC546</f>
        <v>0</v>
      </c>
      <c r="W552" s="33" t="e">
        <f t="shared" si="16"/>
        <v>#VALUE!</v>
      </c>
      <c r="X552" s="31" t="s">
        <v>72</v>
      </c>
      <c r="Y552" s="33" t="e">
        <f t="shared" si="17"/>
        <v>#VALUE!</v>
      </c>
      <c r="Z552" s="32"/>
    </row>
    <row r="553" spans="1:26" x14ac:dyDescent="0.3">
      <c r="A553" s="35">
        <f>IF(Замеры!B547=0, " ", Замеры!B547)</f>
        <v>544</v>
      </c>
      <c r="B553" s="37" t="str">
        <f>CONCATENATE(Замеры!D547,Замеры!F547)</f>
        <v>Группа от QF</v>
      </c>
      <c r="C553" s="35" t="str">
        <f>IF(Замеры!J547=0," ", Замеры!J547)</f>
        <v xml:space="preserve"> </v>
      </c>
      <c r="D553" s="29" t="str">
        <f>IF(Замеры!AD547=0, " ", Замеры!AB547)</f>
        <v xml:space="preserve"> </v>
      </c>
      <c r="E553" s="29" t="str">
        <f>CONCATENATE(Замеры!T547,Замеры!W547,Замеры!V547)</f>
        <v xml:space="preserve"> </v>
      </c>
      <c r="F553" s="30" t="str">
        <f>IF(Замеры!AD547=0," ","---")</f>
        <v xml:space="preserve"> </v>
      </c>
      <c r="G553" s="31" t="str">
        <f>IF(Замеры!AD547=0," ",Замеры!L547)</f>
        <v xml:space="preserve"> </v>
      </c>
      <c r="H553" s="31" t="str">
        <f>CONCATENATE(Замеры!AO547,Замеры!AE547,Замеры!AP547)</f>
        <v>0 0</v>
      </c>
      <c r="I553" s="29" t="str">
        <f>CONCATENATE(Замеры!AM547,Замеры!AE547,Замеры!AN547)</f>
        <v>0 0</v>
      </c>
      <c r="J553" s="31" t="str">
        <f>IF(Замеры!AD547=0," ",G553*2.55)</f>
        <v xml:space="preserve"> </v>
      </c>
      <c r="K553" s="29" t="str">
        <f>IF(Замеры!AD547=0," ",Замеры!AK547)</f>
        <v xml:space="preserve"> </v>
      </c>
      <c r="L553" s="29" t="str">
        <f>IF(Замеры!AD547=0," ",Замеры!AL547)</f>
        <v xml:space="preserve"> </v>
      </c>
      <c r="M553" s="29" t="str">
        <f>IF(Замеры!AD547=0," ",0.1)</f>
        <v xml:space="preserve"> </v>
      </c>
      <c r="N553" s="29" t="str">
        <f>IF(Замеры!AD547=0," ",Замеры!AD547)</f>
        <v xml:space="preserve"> </v>
      </c>
      <c r="O553" s="29" t="str">
        <f>Замеры!AE547</f>
        <v xml:space="preserve"> </v>
      </c>
      <c r="P553" s="29" t="str">
        <f>Замеры!AF547</f>
        <v xml:space="preserve"> </v>
      </c>
      <c r="Q553" s="29" t="str">
        <f>IF(Замеры!AD547=0," ","+")</f>
        <v xml:space="preserve"> </v>
      </c>
      <c r="R553" s="32">
        <f>Замеры!AC547</f>
        <v>0</v>
      </c>
      <c r="W553" s="33" t="e">
        <f t="shared" si="16"/>
        <v>#VALUE!</v>
      </c>
      <c r="X553" s="31" t="s">
        <v>72</v>
      </c>
      <c r="Y553" s="33" t="e">
        <f t="shared" si="17"/>
        <v>#VALUE!</v>
      </c>
      <c r="Z553" s="32"/>
    </row>
    <row r="554" spans="1:26" x14ac:dyDescent="0.3">
      <c r="A554" s="35">
        <f>IF(Замеры!B548=0, " ", Замеры!B548)</f>
        <v>545</v>
      </c>
      <c r="B554" s="37" t="str">
        <f>CONCATENATE(Замеры!D548,Замеры!F548)</f>
        <v>Группа от QF</v>
      </c>
      <c r="C554" s="35" t="str">
        <f>IF(Замеры!J548=0," ", Замеры!J548)</f>
        <v xml:space="preserve"> </v>
      </c>
      <c r="D554" s="29" t="str">
        <f>IF(Замеры!AD548=0, " ", Замеры!AB548)</f>
        <v xml:space="preserve"> </v>
      </c>
      <c r="E554" s="29" t="str">
        <f>CONCATENATE(Замеры!T548,Замеры!W548,Замеры!V548)</f>
        <v xml:space="preserve"> </v>
      </c>
      <c r="F554" s="30" t="str">
        <f>IF(Замеры!AD548=0," ","---")</f>
        <v xml:space="preserve"> </v>
      </c>
      <c r="G554" s="31" t="str">
        <f>IF(Замеры!AD548=0," ",Замеры!L548)</f>
        <v xml:space="preserve"> </v>
      </c>
      <c r="H554" s="31" t="str">
        <f>CONCATENATE(Замеры!AO548,Замеры!AE548,Замеры!AP548)</f>
        <v>0 0</v>
      </c>
      <c r="I554" s="29" t="str">
        <f>CONCATENATE(Замеры!AM548,Замеры!AE548,Замеры!AN548)</f>
        <v>0 0</v>
      </c>
      <c r="J554" s="31" t="str">
        <f>IF(Замеры!AD548=0," ",G554*2.55)</f>
        <v xml:space="preserve"> </v>
      </c>
      <c r="K554" s="29" t="str">
        <f>IF(Замеры!AD548=0," ",Замеры!AK548)</f>
        <v xml:space="preserve"> </v>
      </c>
      <c r="L554" s="29" t="str">
        <f>IF(Замеры!AD548=0," ",Замеры!AL548)</f>
        <v xml:space="preserve"> </v>
      </c>
      <c r="M554" s="29" t="str">
        <f>IF(Замеры!AD548=0," ",0.1)</f>
        <v xml:space="preserve"> </v>
      </c>
      <c r="N554" s="29" t="str">
        <f>IF(Замеры!AD548=0," ",Замеры!AD548)</f>
        <v xml:space="preserve"> </v>
      </c>
      <c r="O554" s="29" t="str">
        <f>Замеры!AE548</f>
        <v xml:space="preserve"> </v>
      </c>
      <c r="P554" s="29" t="str">
        <f>Замеры!AF548</f>
        <v xml:space="preserve"> </v>
      </c>
      <c r="Q554" s="29" t="str">
        <f>IF(Замеры!AD548=0," ","+")</f>
        <v xml:space="preserve"> </v>
      </c>
      <c r="R554" s="32">
        <f>Замеры!AC548</f>
        <v>0</v>
      </c>
      <c r="W554" s="33" t="e">
        <f t="shared" si="16"/>
        <v>#VALUE!</v>
      </c>
      <c r="X554" s="31" t="s">
        <v>72</v>
      </c>
      <c r="Y554" s="33" t="e">
        <f t="shared" si="17"/>
        <v>#VALUE!</v>
      </c>
      <c r="Z554" s="32"/>
    </row>
    <row r="555" spans="1:26" x14ac:dyDescent="0.3">
      <c r="A555" s="35">
        <f>IF(Замеры!B549=0, " ", Замеры!B549)</f>
        <v>546</v>
      </c>
      <c r="B555" s="37" t="str">
        <f>CONCATENATE(Замеры!D549,Замеры!F549)</f>
        <v>Группа от QF</v>
      </c>
      <c r="C555" s="35" t="str">
        <f>IF(Замеры!J549=0," ", Замеры!J549)</f>
        <v xml:space="preserve"> </v>
      </c>
      <c r="D555" s="29" t="str">
        <f>IF(Замеры!AD549=0, " ", Замеры!AB549)</f>
        <v xml:space="preserve"> </v>
      </c>
      <c r="E555" s="29" t="str">
        <f>CONCATENATE(Замеры!T549,Замеры!W549,Замеры!V549)</f>
        <v xml:space="preserve"> </v>
      </c>
      <c r="F555" s="30" t="str">
        <f>IF(Замеры!AD549=0," ","---")</f>
        <v xml:space="preserve"> </v>
      </c>
      <c r="G555" s="31" t="str">
        <f>IF(Замеры!AD549=0," ",Замеры!L549)</f>
        <v xml:space="preserve"> </v>
      </c>
      <c r="H555" s="31" t="str">
        <f>CONCATENATE(Замеры!AO549,Замеры!AE549,Замеры!AP549)</f>
        <v>0 0</v>
      </c>
      <c r="I555" s="29" t="str">
        <f>CONCATENATE(Замеры!AM549,Замеры!AE549,Замеры!AN549)</f>
        <v>0 0</v>
      </c>
      <c r="J555" s="31" t="str">
        <f>IF(Замеры!AD549=0," ",G555*2.55)</f>
        <v xml:space="preserve"> </v>
      </c>
      <c r="K555" s="29" t="str">
        <f>IF(Замеры!AD549=0," ",Замеры!AK549)</f>
        <v xml:space="preserve"> </v>
      </c>
      <c r="L555" s="29" t="str">
        <f>IF(Замеры!AD549=0," ",Замеры!AL549)</f>
        <v xml:space="preserve"> </v>
      </c>
      <c r="M555" s="29" t="str">
        <f>IF(Замеры!AD549=0," ",0.1)</f>
        <v xml:space="preserve"> </v>
      </c>
      <c r="N555" s="29" t="str">
        <f>IF(Замеры!AD549=0," ",Замеры!AD549)</f>
        <v xml:space="preserve"> </v>
      </c>
      <c r="O555" s="29" t="str">
        <f>Замеры!AE549</f>
        <v xml:space="preserve"> </v>
      </c>
      <c r="P555" s="29" t="str">
        <f>Замеры!AF549</f>
        <v xml:space="preserve"> </v>
      </c>
      <c r="Q555" s="29" t="str">
        <f>IF(Замеры!AD549=0," ","+")</f>
        <v xml:space="preserve"> </v>
      </c>
      <c r="R555" s="32">
        <f>Замеры!AC549</f>
        <v>0</v>
      </c>
      <c r="W555" s="33" t="e">
        <f t="shared" si="16"/>
        <v>#VALUE!</v>
      </c>
      <c r="X555" s="31" t="s">
        <v>72</v>
      </c>
      <c r="Y555" s="33" t="e">
        <f t="shared" si="17"/>
        <v>#VALUE!</v>
      </c>
      <c r="Z555" s="32"/>
    </row>
    <row r="556" spans="1:26" x14ac:dyDescent="0.3">
      <c r="A556" s="35">
        <f>IF(Замеры!B550=0, " ", Замеры!B550)</f>
        <v>547</v>
      </c>
      <c r="B556" s="37" t="str">
        <f>CONCATENATE(Замеры!D550,Замеры!F550)</f>
        <v>Группа от QF</v>
      </c>
      <c r="C556" s="35" t="str">
        <f>IF(Замеры!J550=0," ", Замеры!J550)</f>
        <v xml:space="preserve"> </v>
      </c>
      <c r="D556" s="29" t="str">
        <f>IF(Замеры!AD550=0, " ", Замеры!AB550)</f>
        <v xml:space="preserve"> </v>
      </c>
      <c r="E556" s="29" t="str">
        <f>CONCATENATE(Замеры!T550,Замеры!W550,Замеры!V550)</f>
        <v xml:space="preserve"> </v>
      </c>
      <c r="F556" s="30" t="str">
        <f>IF(Замеры!AD550=0," ","---")</f>
        <v xml:space="preserve"> </v>
      </c>
      <c r="G556" s="31" t="str">
        <f>IF(Замеры!AD550=0," ",Замеры!L550)</f>
        <v xml:space="preserve"> </v>
      </c>
      <c r="H556" s="31" t="str">
        <f>CONCATENATE(Замеры!AO550,Замеры!AE550,Замеры!AP550)</f>
        <v>0 0</v>
      </c>
      <c r="I556" s="29" t="str">
        <f>CONCATENATE(Замеры!AM550,Замеры!AE550,Замеры!AN550)</f>
        <v>0 0</v>
      </c>
      <c r="J556" s="31" t="str">
        <f>IF(Замеры!AD550=0," ",G556*2.55)</f>
        <v xml:space="preserve"> </v>
      </c>
      <c r="K556" s="29" t="str">
        <f>IF(Замеры!AD550=0," ",Замеры!AK550)</f>
        <v xml:space="preserve"> </v>
      </c>
      <c r="L556" s="29" t="str">
        <f>IF(Замеры!AD550=0," ",Замеры!AL550)</f>
        <v xml:space="preserve"> </v>
      </c>
      <c r="M556" s="29" t="str">
        <f>IF(Замеры!AD550=0," ",0.1)</f>
        <v xml:space="preserve"> </v>
      </c>
      <c r="N556" s="29" t="str">
        <f>IF(Замеры!AD550=0," ",Замеры!AD550)</f>
        <v xml:space="preserve"> </v>
      </c>
      <c r="O556" s="29" t="str">
        <f>Замеры!AE550</f>
        <v xml:space="preserve"> </v>
      </c>
      <c r="P556" s="29" t="str">
        <f>Замеры!AF550</f>
        <v xml:space="preserve"> </v>
      </c>
      <c r="Q556" s="29" t="str">
        <f>IF(Замеры!AD550=0," ","+")</f>
        <v xml:space="preserve"> </v>
      </c>
      <c r="R556" s="32">
        <f>Замеры!AC550</f>
        <v>0</v>
      </c>
      <c r="W556" s="33" t="e">
        <f t="shared" si="16"/>
        <v>#VALUE!</v>
      </c>
      <c r="X556" s="31" t="s">
        <v>72</v>
      </c>
      <c r="Y556" s="33" t="e">
        <f t="shared" si="17"/>
        <v>#VALUE!</v>
      </c>
      <c r="Z556" s="32"/>
    </row>
    <row r="557" spans="1:26" x14ac:dyDescent="0.3">
      <c r="A557" s="35">
        <f>IF(Замеры!B551=0, " ", Замеры!B551)</f>
        <v>548</v>
      </c>
      <c r="B557" s="37" t="str">
        <f>CONCATENATE(Замеры!D551,Замеры!F551)</f>
        <v>Группа от QF</v>
      </c>
      <c r="C557" s="35" t="str">
        <f>IF(Замеры!J551=0," ", Замеры!J551)</f>
        <v xml:space="preserve"> </v>
      </c>
      <c r="D557" s="29" t="str">
        <f>IF(Замеры!AD551=0, " ", Замеры!AB551)</f>
        <v xml:space="preserve"> </v>
      </c>
      <c r="E557" s="29" t="str">
        <f>CONCATENATE(Замеры!T551,Замеры!W551,Замеры!V551)</f>
        <v xml:space="preserve"> </v>
      </c>
      <c r="F557" s="30" t="str">
        <f>IF(Замеры!AD551=0," ","---")</f>
        <v xml:space="preserve"> </v>
      </c>
      <c r="G557" s="31" t="str">
        <f>IF(Замеры!AD551=0," ",Замеры!L551)</f>
        <v xml:space="preserve"> </v>
      </c>
      <c r="H557" s="31" t="str">
        <f>CONCATENATE(Замеры!AO551,Замеры!AE551,Замеры!AP551)</f>
        <v>0 0</v>
      </c>
      <c r="I557" s="29" t="str">
        <f>CONCATENATE(Замеры!AM551,Замеры!AE551,Замеры!AN551)</f>
        <v>0 0</v>
      </c>
      <c r="J557" s="31" t="str">
        <f>IF(Замеры!AD551=0," ",G557*2.55)</f>
        <v xml:space="preserve"> </v>
      </c>
      <c r="K557" s="29" t="str">
        <f>IF(Замеры!AD551=0," ",Замеры!AK551)</f>
        <v xml:space="preserve"> </v>
      </c>
      <c r="L557" s="29" t="str">
        <f>IF(Замеры!AD551=0," ",Замеры!AL551)</f>
        <v xml:space="preserve"> </v>
      </c>
      <c r="M557" s="29" t="str">
        <f>IF(Замеры!AD551=0," ",0.1)</f>
        <v xml:space="preserve"> </v>
      </c>
      <c r="N557" s="29" t="str">
        <f>IF(Замеры!AD551=0," ",Замеры!AD551)</f>
        <v xml:space="preserve"> </v>
      </c>
      <c r="O557" s="29" t="str">
        <f>Замеры!AE551</f>
        <v xml:space="preserve"> </v>
      </c>
      <c r="P557" s="29" t="str">
        <f>Замеры!AF551</f>
        <v xml:space="preserve"> </v>
      </c>
      <c r="Q557" s="29" t="str">
        <f>IF(Замеры!AD551=0," ","+")</f>
        <v xml:space="preserve"> </v>
      </c>
      <c r="R557" s="32">
        <f>Замеры!AC551</f>
        <v>0</v>
      </c>
      <c r="W557" s="33" t="e">
        <f t="shared" si="16"/>
        <v>#VALUE!</v>
      </c>
      <c r="X557" s="31" t="s">
        <v>72</v>
      </c>
      <c r="Y557" s="33" t="e">
        <f t="shared" si="17"/>
        <v>#VALUE!</v>
      </c>
      <c r="Z557" s="32"/>
    </row>
    <row r="558" spans="1:26" x14ac:dyDescent="0.3">
      <c r="A558" s="35">
        <f>IF(Замеры!B552=0, " ", Замеры!B552)</f>
        <v>549</v>
      </c>
      <c r="B558" s="37" t="str">
        <f>CONCATENATE(Замеры!D552,Замеры!F552)</f>
        <v>Группа от QF</v>
      </c>
      <c r="C558" s="35" t="str">
        <f>IF(Замеры!J552=0," ", Замеры!J552)</f>
        <v xml:space="preserve"> </v>
      </c>
      <c r="D558" s="29" t="str">
        <f>IF(Замеры!AD552=0, " ", Замеры!AB552)</f>
        <v xml:space="preserve"> </v>
      </c>
      <c r="E558" s="29" t="str">
        <f>CONCATENATE(Замеры!T552,Замеры!W552,Замеры!V552)</f>
        <v xml:space="preserve"> </v>
      </c>
      <c r="F558" s="30" t="str">
        <f>IF(Замеры!AD552=0," ","---")</f>
        <v xml:space="preserve"> </v>
      </c>
      <c r="G558" s="31" t="str">
        <f>IF(Замеры!AD552=0," ",Замеры!L552)</f>
        <v xml:space="preserve"> </v>
      </c>
      <c r="H558" s="31" t="str">
        <f>CONCATENATE(Замеры!AO552,Замеры!AE552,Замеры!AP552)</f>
        <v>0 0</v>
      </c>
      <c r="I558" s="29" t="str">
        <f>CONCATENATE(Замеры!AM552,Замеры!AE552,Замеры!AN552)</f>
        <v>0 0</v>
      </c>
      <c r="J558" s="31" t="str">
        <f>IF(Замеры!AD552=0," ",G558*2.55)</f>
        <v xml:space="preserve"> </v>
      </c>
      <c r="K558" s="29" t="str">
        <f>IF(Замеры!AD552=0," ",Замеры!AK552)</f>
        <v xml:space="preserve"> </v>
      </c>
      <c r="L558" s="29" t="str">
        <f>IF(Замеры!AD552=0," ",Замеры!AL552)</f>
        <v xml:space="preserve"> </v>
      </c>
      <c r="M558" s="29" t="str">
        <f>IF(Замеры!AD552=0," ",0.1)</f>
        <v xml:space="preserve"> </v>
      </c>
      <c r="N558" s="29" t="str">
        <f>IF(Замеры!AD552=0," ",Замеры!AD552)</f>
        <v xml:space="preserve"> </v>
      </c>
      <c r="O558" s="29" t="str">
        <f>Замеры!AE552</f>
        <v xml:space="preserve"> </v>
      </c>
      <c r="P558" s="29" t="str">
        <f>Замеры!AF552</f>
        <v xml:space="preserve"> </v>
      </c>
      <c r="Q558" s="29" t="str">
        <f>IF(Замеры!AD552=0," ","+")</f>
        <v xml:space="preserve"> </v>
      </c>
      <c r="R558" s="32">
        <f>Замеры!AC552</f>
        <v>0</v>
      </c>
      <c r="W558" s="33" t="e">
        <f t="shared" si="16"/>
        <v>#VALUE!</v>
      </c>
      <c r="X558" s="31" t="s">
        <v>72</v>
      </c>
      <c r="Y558" s="33" t="e">
        <f t="shared" si="17"/>
        <v>#VALUE!</v>
      </c>
      <c r="Z558" s="32"/>
    </row>
    <row r="559" spans="1:26" x14ac:dyDescent="0.3">
      <c r="A559" s="35">
        <f>IF(Замеры!B553=0, " ", Замеры!B553)</f>
        <v>550</v>
      </c>
      <c r="B559" s="37" t="str">
        <f>CONCATENATE(Замеры!D553,Замеры!F553)</f>
        <v>Группа от QF</v>
      </c>
      <c r="C559" s="35" t="str">
        <f>IF(Замеры!J553=0," ", Замеры!J553)</f>
        <v xml:space="preserve"> </v>
      </c>
      <c r="D559" s="29" t="str">
        <f>IF(Замеры!AD553=0, " ", Замеры!AB553)</f>
        <v xml:space="preserve"> </v>
      </c>
      <c r="E559" s="29" t="str">
        <f>CONCATENATE(Замеры!T553,Замеры!W553,Замеры!V553)</f>
        <v xml:space="preserve"> </v>
      </c>
      <c r="F559" s="30" t="str">
        <f>IF(Замеры!AD553=0," ","---")</f>
        <v xml:space="preserve"> </v>
      </c>
      <c r="G559" s="31" t="str">
        <f>IF(Замеры!AD553=0," ",Замеры!L553)</f>
        <v xml:space="preserve"> </v>
      </c>
      <c r="H559" s="31" t="str">
        <f>CONCATENATE(Замеры!AO553,Замеры!AE553,Замеры!AP553)</f>
        <v>0 0</v>
      </c>
      <c r="I559" s="29" t="str">
        <f>CONCATENATE(Замеры!AM553,Замеры!AE553,Замеры!AN553)</f>
        <v>0 0</v>
      </c>
      <c r="J559" s="31" t="str">
        <f>IF(Замеры!AD553=0," ",G559*2.55)</f>
        <v xml:space="preserve"> </v>
      </c>
      <c r="K559" s="29" t="str">
        <f>IF(Замеры!AD553=0," ",Замеры!AK553)</f>
        <v xml:space="preserve"> </v>
      </c>
      <c r="L559" s="29" t="str">
        <f>IF(Замеры!AD553=0," ",Замеры!AL553)</f>
        <v xml:space="preserve"> </v>
      </c>
      <c r="M559" s="29" t="str">
        <f>IF(Замеры!AD553=0," ",0.1)</f>
        <v xml:space="preserve"> </v>
      </c>
      <c r="N559" s="29" t="str">
        <f>IF(Замеры!AD553=0," ",Замеры!AD553)</f>
        <v xml:space="preserve"> </v>
      </c>
      <c r="O559" s="29" t="str">
        <f>Замеры!AE553</f>
        <v xml:space="preserve"> </v>
      </c>
      <c r="P559" s="29" t="str">
        <f>Замеры!AF553</f>
        <v xml:space="preserve"> </v>
      </c>
      <c r="Q559" s="29" t="str">
        <f>IF(Замеры!AD553=0," ","+")</f>
        <v xml:space="preserve"> </v>
      </c>
      <c r="R559" s="32">
        <f>Замеры!AC553</f>
        <v>0</v>
      </c>
      <c r="W559" s="33" t="e">
        <f t="shared" si="16"/>
        <v>#VALUE!</v>
      </c>
      <c r="X559" s="31" t="s">
        <v>72</v>
      </c>
      <c r="Y559" s="33" t="e">
        <f t="shared" si="17"/>
        <v>#VALUE!</v>
      </c>
      <c r="Z559" s="32"/>
    </row>
    <row r="560" spans="1:26" x14ac:dyDescent="0.3">
      <c r="A560" s="35">
        <f>IF(Замеры!B554=0, " ", Замеры!B554)</f>
        <v>551</v>
      </c>
      <c r="B560" s="37" t="str">
        <f>CONCATENATE(Замеры!D554,Замеры!F554)</f>
        <v>Группа от QF</v>
      </c>
      <c r="C560" s="35" t="str">
        <f>IF(Замеры!J554=0," ", Замеры!J554)</f>
        <v xml:space="preserve"> </v>
      </c>
      <c r="D560" s="29" t="str">
        <f>IF(Замеры!AD554=0, " ", Замеры!AB554)</f>
        <v xml:space="preserve"> </v>
      </c>
      <c r="E560" s="29" t="str">
        <f>CONCATENATE(Замеры!T554,Замеры!W554,Замеры!V554)</f>
        <v xml:space="preserve"> </v>
      </c>
      <c r="F560" s="30" t="str">
        <f>IF(Замеры!AD554=0," ","---")</f>
        <v xml:space="preserve"> </v>
      </c>
      <c r="G560" s="31" t="str">
        <f>IF(Замеры!AD554=0," ",Замеры!L554)</f>
        <v xml:space="preserve"> </v>
      </c>
      <c r="H560" s="31" t="str">
        <f>CONCATENATE(Замеры!AO554,Замеры!AE554,Замеры!AP554)</f>
        <v>0 0</v>
      </c>
      <c r="I560" s="29" t="str">
        <f>CONCATENATE(Замеры!AM554,Замеры!AE554,Замеры!AN554)</f>
        <v>0 0</v>
      </c>
      <c r="J560" s="31" t="str">
        <f>IF(Замеры!AD554=0," ",G560*2.55)</f>
        <v xml:space="preserve"> </v>
      </c>
      <c r="K560" s="29" t="str">
        <f>IF(Замеры!AD554=0," ",Замеры!AK554)</f>
        <v xml:space="preserve"> </v>
      </c>
      <c r="L560" s="29" t="str">
        <f>IF(Замеры!AD554=0," ",Замеры!AL554)</f>
        <v xml:space="preserve"> </v>
      </c>
      <c r="M560" s="29" t="str">
        <f>IF(Замеры!AD554=0," ",0.1)</f>
        <v xml:space="preserve"> </v>
      </c>
      <c r="N560" s="29" t="str">
        <f>IF(Замеры!AD554=0," ",Замеры!AD554)</f>
        <v xml:space="preserve"> </v>
      </c>
      <c r="O560" s="29" t="str">
        <f>Замеры!AE554</f>
        <v xml:space="preserve"> </v>
      </c>
      <c r="P560" s="29" t="str">
        <f>Замеры!AF554</f>
        <v xml:space="preserve"> </v>
      </c>
      <c r="Q560" s="29" t="str">
        <f>IF(Замеры!AD554=0," ","+")</f>
        <v xml:space="preserve"> </v>
      </c>
      <c r="R560" s="32">
        <f>Замеры!AC554</f>
        <v>0</v>
      </c>
      <c r="W560" s="33" t="e">
        <f t="shared" si="16"/>
        <v>#VALUE!</v>
      </c>
      <c r="X560" s="31" t="s">
        <v>72</v>
      </c>
      <c r="Y560" s="33" t="e">
        <f t="shared" si="17"/>
        <v>#VALUE!</v>
      </c>
      <c r="Z560" s="32"/>
    </row>
    <row r="561" spans="1:26" x14ac:dyDescent="0.3">
      <c r="A561" s="35">
        <f>IF(Замеры!B555=0, " ", Замеры!B555)</f>
        <v>552</v>
      </c>
      <c r="B561" s="37" t="str">
        <f>CONCATENATE(Замеры!D555,Замеры!F555)</f>
        <v>Группа от QF</v>
      </c>
      <c r="C561" s="35" t="str">
        <f>IF(Замеры!J555=0," ", Замеры!J555)</f>
        <v xml:space="preserve"> </v>
      </c>
      <c r="D561" s="29" t="str">
        <f>IF(Замеры!AD555=0, " ", Замеры!AB555)</f>
        <v xml:space="preserve"> </v>
      </c>
      <c r="E561" s="29" t="str">
        <f>CONCATENATE(Замеры!T555,Замеры!W555,Замеры!V555)</f>
        <v xml:space="preserve"> </v>
      </c>
      <c r="F561" s="30" t="str">
        <f>IF(Замеры!AD555=0," ","---")</f>
        <v xml:space="preserve"> </v>
      </c>
      <c r="G561" s="31" t="str">
        <f>IF(Замеры!AD555=0," ",Замеры!L555)</f>
        <v xml:space="preserve"> </v>
      </c>
      <c r="H561" s="31" t="str">
        <f>CONCATENATE(Замеры!AO555,Замеры!AE555,Замеры!AP555)</f>
        <v>0 0</v>
      </c>
      <c r="I561" s="29" t="str">
        <f>CONCATENATE(Замеры!AM555,Замеры!AE555,Замеры!AN555)</f>
        <v>0 0</v>
      </c>
      <c r="J561" s="31" t="str">
        <f>IF(Замеры!AD555=0," ",G561*2.55)</f>
        <v xml:space="preserve"> </v>
      </c>
      <c r="K561" s="29" t="str">
        <f>IF(Замеры!AD555=0," ",Замеры!AK555)</f>
        <v xml:space="preserve"> </v>
      </c>
      <c r="L561" s="29" t="str">
        <f>IF(Замеры!AD555=0," ",Замеры!AL555)</f>
        <v xml:space="preserve"> </v>
      </c>
      <c r="M561" s="29" t="str">
        <f>IF(Замеры!AD555=0," ",0.1)</f>
        <v xml:space="preserve"> </v>
      </c>
      <c r="N561" s="29" t="str">
        <f>IF(Замеры!AD555=0," ",Замеры!AD555)</f>
        <v xml:space="preserve"> </v>
      </c>
      <c r="O561" s="29" t="str">
        <f>Замеры!AE555</f>
        <v xml:space="preserve"> </v>
      </c>
      <c r="P561" s="29" t="str">
        <f>Замеры!AF555</f>
        <v xml:space="preserve"> </v>
      </c>
      <c r="Q561" s="29" t="str">
        <f>IF(Замеры!AD555=0," ","+")</f>
        <v xml:space="preserve"> </v>
      </c>
      <c r="R561" s="32">
        <f>Замеры!AC555</f>
        <v>0</v>
      </c>
      <c r="W561" s="33" t="e">
        <f t="shared" si="16"/>
        <v>#VALUE!</v>
      </c>
      <c r="X561" s="31" t="s">
        <v>72</v>
      </c>
      <c r="Y561" s="33" t="e">
        <f t="shared" si="17"/>
        <v>#VALUE!</v>
      </c>
      <c r="Z561" s="32"/>
    </row>
    <row r="562" spans="1:26" x14ac:dyDescent="0.3">
      <c r="A562" s="35">
        <f>IF(Замеры!B556=0, " ", Замеры!B556)</f>
        <v>553</v>
      </c>
      <c r="B562" s="37" t="str">
        <f>CONCATENATE(Замеры!D556,Замеры!F556)</f>
        <v>Группа от QF</v>
      </c>
      <c r="C562" s="35" t="str">
        <f>IF(Замеры!J556=0," ", Замеры!J556)</f>
        <v xml:space="preserve"> </v>
      </c>
      <c r="D562" s="29" t="str">
        <f>IF(Замеры!AD556=0, " ", Замеры!AB556)</f>
        <v xml:space="preserve"> </v>
      </c>
      <c r="E562" s="29" t="str">
        <f>CONCATENATE(Замеры!T556,Замеры!W556,Замеры!V556)</f>
        <v xml:space="preserve"> </v>
      </c>
      <c r="F562" s="30" t="str">
        <f>IF(Замеры!AD556=0," ","---")</f>
        <v xml:space="preserve"> </v>
      </c>
      <c r="G562" s="31" t="str">
        <f>IF(Замеры!AD556=0," ",Замеры!L556)</f>
        <v xml:space="preserve"> </v>
      </c>
      <c r="H562" s="31" t="str">
        <f>CONCATENATE(Замеры!AO556,Замеры!AE556,Замеры!AP556)</f>
        <v>0 0</v>
      </c>
      <c r="I562" s="29" t="str">
        <f>CONCATENATE(Замеры!AM556,Замеры!AE556,Замеры!AN556)</f>
        <v>0 0</v>
      </c>
      <c r="J562" s="31" t="str">
        <f>IF(Замеры!AD556=0," ",G562*2.55)</f>
        <v xml:space="preserve"> </v>
      </c>
      <c r="K562" s="29" t="str">
        <f>IF(Замеры!AD556=0," ",Замеры!AK556)</f>
        <v xml:space="preserve"> </v>
      </c>
      <c r="L562" s="29" t="str">
        <f>IF(Замеры!AD556=0," ",Замеры!AL556)</f>
        <v xml:space="preserve"> </v>
      </c>
      <c r="M562" s="29" t="str">
        <f>IF(Замеры!AD556=0," ",0.1)</f>
        <v xml:space="preserve"> </v>
      </c>
      <c r="N562" s="29" t="str">
        <f>IF(Замеры!AD556=0," ",Замеры!AD556)</f>
        <v xml:space="preserve"> </v>
      </c>
      <c r="O562" s="29" t="str">
        <f>Замеры!AE556</f>
        <v xml:space="preserve"> </v>
      </c>
      <c r="P562" s="29" t="str">
        <f>Замеры!AF556</f>
        <v xml:space="preserve"> </v>
      </c>
      <c r="Q562" s="29" t="str">
        <f>IF(Замеры!AD556=0," ","+")</f>
        <v xml:space="preserve"> </v>
      </c>
      <c r="R562" s="32">
        <f>Замеры!AC556</f>
        <v>0</v>
      </c>
      <c r="W562" s="33" t="e">
        <f t="shared" si="16"/>
        <v>#VALUE!</v>
      </c>
      <c r="X562" s="31" t="s">
        <v>72</v>
      </c>
      <c r="Y562" s="33" t="e">
        <f t="shared" si="17"/>
        <v>#VALUE!</v>
      </c>
      <c r="Z562" s="32"/>
    </row>
    <row r="563" spans="1:26" x14ac:dyDescent="0.3">
      <c r="A563" s="35">
        <f>IF(Замеры!B557=0, " ", Замеры!B557)</f>
        <v>554</v>
      </c>
      <c r="B563" s="37" t="str">
        <f>CONCATENATE(Замеры!D557,Замеры!F557)</f>
        <v>Группа от QF</v>
      </c>
      <c r="C563" s="35" t="str">
        <f>IF(Замеры!J557=0," ", Замеры!J557)</f>
        <v xml:space="preserve"> </v>
      </c>
      <c r="D563" s="29" t="str">
        <f>IF(Замеры!AD557=0, " ", Замеры!AB557)</f>
        <v xml:space="preserve"> </v>
      </c>
      <c r="E563" s="29" t="str">
        <f>CONCATENATE(Замеры!T557,Замеры!W557,Замеры!V557)</f>
        <v xml:space="preserve"> </v>
      </c>
      <c r="F563" s="30" t="str">
        <f>IF(Замеры!AD557=0," ","---")</f>
        <v xml:space="preserve"> </v>
      </c>
      <c r="G563" s="31" t="str">
        <f>IF(Замеры!AD557=0," ",Замеры!L557)</f>
        <v xml:space="preserve"> </v>
      </c>
      <c r="H563" s="31" t="str">
        <f>CONCATENATE(Замеры!AO557,Замеры!AE557,Замеры!AP557)</f>
        <v>0 0</v>
      </c>
      <c r="I563" s="29" t="str">
        <f>CONCATENATE(Замеры!AM557,Замеры!AE557,Замеры!AN557)</f>
        <v>0 0</v>
      </c>
      <c r="J563" s="31" t="str">
        <f>IF(Замеры!AD557=0," ",G563*2.55)</f>
        <v xml:space="preserve"> </v>
      </c>
      <c r="K563" s="29" t="str">
        <f>IF(Замеры!AD557=0," ",Замеры!AK557)</f>
        <v xml:space="preserve"> </v>
      </c>
      <c r="L563" s="29" t="str">
        <f>IF(Замеры!AD557=0," ",Замеры!AL557)</f>
        <v xml:space="preserve"> </v>
      </c>
      <c r="M563" s="29" t="str">
        <f>IF(Замеры!AD557=0," ",0.1)</f>
        <v xml:space="preserve"> </v>
      </c>
      <c r="N563" s="29" t="str">
        <f>IF(Замеры!AD557=0," ",Замеры!AD557)</f>
        <v xml:space="preserve"> </v>
      </c>
      <c r="O563" s="29" t="str">
        <f>Замеры!AE557</f>
        <v xml:space="preserve"> </v>
      </c>
      <c r="P563" s="29" t="str">
        <f>Замеры!AF557</f>
        <v xml:space="preserve"> </v>
      </c>
      <c r="Q563" s="29" t="str">
        <f>IF(Замеры!AD557=0," ","+")</f>
        <v xml:space="preserve"> </v>
      </c>
      <c r="R563" s="32">
        <f>Замеры!AC557</f>
        <v>0</v>
      </c>
      <c r="W563" s="33" t="e">
        <f t="shared" si="16"/>
        <v>#VALUE!</v>
      </c>
      <c r="X563" s="31" t="s">
        <v>72</v>
      </c>
      <c r="Y563" s="33" t="e">
        <f t="shared" si="17"/>
        <v>#VALUE!</v>
      </c>
      <c r="Z563" s="32"/>
    </row>
    <row r="564" spans="1:26" x14ac:dyDescent="0.3">
      <c r="A564" s="35">
        <f>IF(Замеры!B558=0, " ", Замеры!B558)</f>
        <v>555</v>
      </c>
      <c r="B564" s="37" t="str">
        <f>CONCATENATE(Замеры!D558,Замеры!F558)</f>
        <v>Группа от QF</v>
      </c>
      <c r="C564" s="35" t="str">
        <f>IF(Замеры!J558=0," ", Замеры!J558)</f>
        <v xml:space="preserve"> </v>
      </c>
      <c r="D564" s="29" t="str">
        <f>IF(Замеры!AD558=0, " ", Замеры!AB558)</f>
        <v xml:space="preserve"> </v>
      </c>
      <c r="E564" s="29" t="str">
        <f>CONCATENATE(Замеры!T558,Замеры!W558,Замеры!V558)</f>
        <v xml:space="preserve"> </v>
      </c>
      <c r="F564" s="30" t="str">
        <f>IF(Замеры!AD558=0," ","---")</f>
        <v xml:space="preserve"> </v>
      </c>
      <c r="G564" s="31" t="str">
        <f>IF(Замеры!AD558=0," ",Замеры!L558)</f>
        <v xml:space="preserve"> </v>
      </c>
      <c r="H564" s="31" t="str">
        <f>CONCATENATE(Замеры!AO558,Замеры!AE558,Замеры!AP558)</f>
        <v>0 0</v>
      </c>
      <c r="I564" s="29" t="str">
        <f>CONCATENATE(Замеры!AM558,Замеры!AE558,Замеры!AN558)</f>
        <v>0 0</v>
      </c>
      <c r="J564" s="31" t="str">
        <f>IF(Замеры!AD558=0," ",G564*2.55)</f>
        <v xml:space="preserve"> </v>
      </c>
      <c r="K564" s="29" t="str">
        <f>IF(Замеры!AD558=0," ",Замеры!AK558)</f>
        <v xml:space="preserve"> </v>
      </c>
      <c r="L564" s="29" t="str">
        <f>IF(Замеры!AD558=0," ",Замеры!AL558)</f>
        <v xml:space="preserve"> </v>
      </c>
      <c r="M564" s="29" t="str">
        <f>IF(Замеры!AD558=0," ",0.1)</f>
        <v xml:space="preserve"> </v>
      </c>
      <c r="N564" s="29" t="str">
        <f>IF(Замеры!AD558=0," ",Замеры!AD558)</f>
        <v xml:space="preserve"> </v>
      </c>
      <c r="O564" s="29" t="str">
        <f>Замеры!AE558</f>
        <v xml:space="preserve"> </v>
      </c>
      <c r="P564" s="29" t="str">
        <f>Замеры!AF558</f>
        <v xml:space="preserve"> </v>
      </c>
      <c r="Q564" s="29" t="str">
        <f>IF(Замеры!AD558=0," ","+")</f>
        <v xml:space="preserve"> </v>
      </c>
      <c r="R564" s="32">
        <f>Замеры!AC558</f>
        <v>0</v>
      </c>
      <c r="W564" s="33" t="e">
        <f t="shared" si="16"/>
        <v>#VALUE!</v>
      </c>
      <c r="X564" s="31" t="s">
        <v>72</v>
      </c>
      <c r="Y564" s="33" t="e">
        <f t="shared" si="17"/>
        <v>#VALUE!</v>
      </c>
      <c r="Z564" s="32"/>
    </row>
    <row r="565" spans="1:26" x14ac:dyDescent="0.3">
      <c r="A565" s="35">
        <f>IF(Замеры!B559=0, " ", Замеры!B559)</f>
        <v>556</v>
      </c>
      <c r="B565" s="37" t="str">
        <f>CONCATENATE(Замеры!D559,Замеры!F559)</f>
        <v>Группа от QF</v>
      </c>
      <c r="C565" s="35" t="str">
        <f>IF(Замеры!J559=0," ", Замеры!J559)</f>
        <v xml:space="preserve"> </v>
      </c>
      <c r="D565" s="29" t="str">
        <f>IF(Замеры!AD559=0, " ", Замеры!AB559)</f>
        <v xml:space="preserve"> </v>
      </c>
      <c r="E565" s="29" t="str">
        <f>CONCATENATE(Замеры!T559,Замеры!W559,Замеры!V559)</f>
        <v xml:space="preserve"> </v>
      </c>
      <c r="F565" s="30" t="str">
        <f>IF(Замеры!AD559=0," ","---")</f>
        <v xml:space="preserve"> </v>
      </c>
      <c r="G565" s="31" t="str">
        <f>IF(Замеры!AD559=0," ",Замеры!L559)</f>
        <v xml:space="preserve"> </v>
      </c>
      <c r="H565" s="31" t="str">
        <f>CONCATENATE(Замеры!AO559,Замеры!AE559,Замеры!AP559)</f>
        <v>0 0</v>
      </c>
      <c r="I565" s="29" t="str">
        <f>CONCATENATE(Замеры!AM559,Замеры!AE559,Замеры!AN559)</f>
        <v>0 0</v>
      </c>
      <c r="J565" s="31" t="str">
        <f>IF(Замеры!AD559=0," ",G565*2.55)</f>
        <v xml:space="preserve"> </v>
      </c>
      <c r="K565" s="29" t="str">
        <f>IF(Замеры!AD559=0," ",Замеры!AK559)</f>
        <v xml:space="preserve"> </v>
      </c>
      <c r="L565" s="29" t="str">
        <f>IF(Замеры!AD559=0," ",Замеры!AL559)</f>
        <v xml:space="preserve"> </v>
      </c>
      <c r="M565" s="29" t="str">
        <f>IF(Замеры!AD559=0," ",0.1)</f>
        <v xml:space="preserve"> </v>
      </c>
      <c r="N565" s="29" t="str">
        <f>IF(Замеры!AD559=0," ",Замеры!AD559)</f>
        <v xml:space="preserve"> </v>
      </c>
      <c r="O565" s="29" t="str">
        <f>Замеры!AE559</f>
        <v xml:space="preserve"> </v>
      </c>
      <c r="P565" s="29" t="str">
        <f>Замеры!AF559</f>
        <v xml:space="preserve"> </v>
      </c>
      <c r="Q565" s="29" t="str">
        <f>IF(Замеры!AD559=0," ","+")</f>
        <v xml:space="preserve"> </v>
      </c>
      <c r="R565" s="32">
        <f>Замеры!AC559</f>
        <v>0</v>
      </c>
      <c r="W565" s="33" t="e">
        <f t="shared" si="16"/>
        <v>#VALUE!</v>
      </c>
      <c r="X565" s="31" t="s">
        <v>72</v>
      </c>
      <c r="Y565" s="33" t="e">
        <f t="shared" si="17"/>
        <v>#VALUE!</v>
      </c>
      <c r="Z565" s="32"/>
    </row>
    <row r="566" spans="1:26" x14ac:dyDescent="0.3">
      <c r="A566" s="35">
        <f>IF(Замеры!B560=0, " ", Замеры!B560)</f>
        <v>557</v>
      </c>
      <c r="B566" s="37" t="str">
        <f>CONCATENATE(Замеры!D560,Замеры!F560)</f>
        <v>Группа от QF</v>
      </c>
      <c r="C566" s="35" t="str">
        <f>IF(Замеры!J560=0," ", Замеры!J560)</f>
        <v xml:space="preserve"> </v>
      </c>
      <c r="D566" s="29" t="str">
        <f>IF(Замеры!AD560=0, " ", Замеры!AB560)</f>
        <v xml:space="preserve"> </v>
      </c>
      <c r="E566" s="29" t="str">
        <f>CONCATENATE(Замеры!T560,Замеры!W560,Замеры!V560)</f>
        <v xml:space="preserve"> </v>
      </c>
      <c r="F566" s="30" t="str">
        <f>IF(Замеры!AD560=0," ","---")</f>
        <v xml:space="preserve"> </v>
      </c>
      <c r="G566" s="31" t="str">
        <f>IF(Замеры!AD560=0," ",Замеры!L560)</f>
        <v xml:space="preserve"> </v>
      </c>
      <c r="H566" s="31" t="str">
        <f>CONCATENATE(Замеры!AO560,Замеры!AE560,Замеры!AP560)</f>
        <v>0 0</v>
      </c>
      <c r="I566" s="29" t="str">
        <f>CONCATENATE(Замеры!AM560,Замеры!AE560,Замеры!AN560)</f>
        <v>0 0</v>
      </c>
      <c r="J566" s="31" t="str">
        <f>IF(Замеры!AD560=0," ",G566*2.55)</f>
        <v xml:space="preserve"> </v>
      </c>
      <c r="K566" s="29" t="str">
        <f>IF(Замеры!AD560=0," ",Замеры!AK560)</f>
        <v xml:space="preserve"> </v>
      </c>
      <c r="L566" s="29" t="str">
        <f>IF(Замеры!AD560=0," ",Замеры!AL560)</f>
        <v xml:space="preserve"> </v>
      </c>
      <c r="M566" s="29" t="str">
        <f>IF(Замеры!AD560=0," ",0.1)</f>
        <v xml:space="preserve"> </v>
      </c>
      <c r="N566" s="29" t="str">
        <f>IF(Замеры!AD560=0," ",Замеры!AD560)</f>
        <v xml:space="preserve"> </v>
      </c>
      <c r="O566" s="29" t="str">
        <f>Замеры!AE560</f>
        <v xml:space="preserve"> </v>
      </c>
      <c r="P566" s="29" t="str">
        <f>Замеры!AF560</f>
        <v xml:space="preserve"> </v>
      </c>
      <c r="Q566" s="29" t="str">
        <f>IF(Замеры!AD560=0," ","+")</f>
        <v xml:space="preserve"> </v>
      </c>
      <c r="R566" s="32">
        <f>Замеры!AC560</f>
        <v>0</v>
      </c>
      <c r="W566" s="33" t="e">
        <f t="shared" si="16"/>
        <v>#VALUE!</v>
      </c>
      <c r="X566" s="31" t="s">
        <v>72</v>
      </c>
      <c r="Y566" s="33" t="e">
        <f t="shared" si="17"/>
        <v>#VALUE!</v>
      </c>
      <c r="Z566" s="32"/>
    </row>
    <row r="567" spans="1:26" x14ac:dyDescent="0.3">
      <c r="A567" s="35">
        <f>IF(Замеры!B561=0, " ", Замеры!B561)</f>
        <v>558</v>
      </c>
      <c r="B567" s="37" t="str">
        <f>CONCATENATE(Замеры!D561,Замеры!F561)</f>
        <v>Группа от QF</v>
      </c>
      <c r="C567" s="35" t="str">
        <f>IF(Замеры!J561=0," ", Замеры!J561)</f>
        <v xml:space="preserve"> </v>
      </c>
      <c r="D567" s="29" t="str">
        <f>IF(Замеры!AD561=0, " ", Замеры!AB561)</f>
        <v xml:space="preserve"> </v>
      </c>
      <c r="E567" s="29" t="str">
        <f>CONCATENATE(Замеры!T561,Замеры!W561,Замеры!V561)</f>
        <v xml:space="preserve"> </v>
      </c>
      <c r="F567" s="30" t="str">
        <f>IF(Замеры!AD561=0," ","---")</f>
        <v xml:space="preserve"> </v>
      </c>
      <c r="G567" s="31" t="str">
        <f>IF(Замеры!AD561=0," ",Замеры!L561)</f>
        <v xml:space="preserve"> </v>
      </c>
      <c r="H567" s="31" t="str">
        <f>CONCATENATE(Замеры!AO561,Замеры!AE561,Замеры!AP561)</f>
        <v>0 0</v>
      </c>
      <c r="I567" s="29" t="str">
        <f>CONCATENATE(Замеры!AM561,Замеры!AE561,Замеры!AN561)</f>
        <v>0 0</v>
      </c>
      <c r="J567" s="31" t="str">
        <f>IF(Замеры!AD561=0," ",G567*2.55)</f>
        <v xml:space="preserve"> </v>
      </c>
      <c r="K567" s="29" t="str">
        <f>IF(Замеры!AD561=0," ",Замеры!AK561)</f>
        <v xml:space="preserve"> </v>
      </c>
      <c r="L567" s="29" t="str">
        <f>IF(Замеры!AD561=0," ",Замеры!AL561)</f>
        <v xml:space="preserve"> </v>
      </c>
      <c r="M567" s="29" t="str">
        <f>IF(Замеры!AD561=0," ",0.1)</f>
        <v xml:space="preserve"> </v>
      </c>
      <c r="N567" s="29" t="str">
        <f>IF(Замеры!AD561=0," ",Замеры!AD561)</f>
        <v xml:space="preserve"> </v>
      </c>
      <c r="O567" s="29" t="str">
        <f>Замеры!AE561</f>
        <v xml:space="preserve"> </v>
      </c>
      <c r="P567" s="29" t="str">
        <f>Замеры!AF561</f>
        <v xml:space="preserve"> </v>
      </c>
      <c r="Q567" s="29" t="str">
        <f>IF(Замеры!AD561=0," ","+")</f>
        <v xml:space="preserve"> </v>
      </c>
      <c r="R567" s="32">
        <f>Замеры!AC561</f>
        <v>0</v>
      </c>
      <c r="W567" s="33" t="e">
        <f t="shared" si="16"/>
        <v>#VALUE!</v>
      </c>
      <c r="X567" s="31" t="s">
        <v>72</v>
      </c>
      <c r="Y567" s="33" t="e">
        <f t="shared" si="17"/>
        <v>#VALUE!</v>
      </c>
      <c r="Z567" s="32"/>
    </row>
    <row r="568" spans="1:26" x14ac:dyDescent="0.3">
      <c r="A568" s="35">
        <f>IF(Замеры!B562=0, " ", Замеры!B562)</f>
        <v>559</v>
      </c>
      <c r="B568" s="37" t="str">
        <f>CONCATENATE(Замеры!D562,Замеры!F562)</f>
        <v>Группа от QF</v>
      </c>
      <c r="C568" s="35" t="str">
        <f>IF(Замеры!J562=0," ", Замеры!J562)</f>
        <v xml:space="preserve"> </v>
      </c>
      <c r="D568" s="29" t="str">
        <f>IF(Замеры!AD562=0, " ", Замеры!AB562)</f>
        <v xml:space="preserve"> </v>
      </c>
      <c r="E568" s="29" t="str">
        <f>CONCATENATE(Замеры!T562,Замеры!W562,Замеры!V562)</f>
        <v xml:space="preserve"> </v>
      </c>
      <c r="F568" s="30" t="str">
        <f>IF(Замеры!AD562=0," ","---")</f>
        <v xml:space="preserve"> </v>
      </c>
      <c r="G568" s="31" t="str">
        <f>IF(Замеры!AD562=0," ",Замеры!L562)</f>
        <v xml:space="preserve"> </v>
      </c>
      <c r="H568" s="31" t="str">
        <f>CONCATENATE(Замеры!AO562,Замеры!AE562,Замеры!AP562)</f>
        <v>0 0</v>
      </c>
      <c r="I568" s="29" t="str">
        <f>CONCATENATE(Замеры!AM562,Замеры!AE562,Замеры!AN562)</f>
        <v>0 0</v>
      </c>
      <c r="J568" s="31" t="str">
        <f>IF(Замеры!AD562=0," ",G568*2.55)</f>
        <v xml:space="preserve"> </v>
      </c>
      <c r="K568" s="29" t="str">
        <f>IF(Замеры!AD562=0," ",Замеры!AK562)</f>
        <v xml:space="preserve"> </v>
      </c>
      <c r="L568" s="29" t="str">
        <f>IF(Замеры!AD562=0," ",Замеры!AL562)</f>
        <v xml:space="preserve"> </v>
      </c>
      <c r="M568" s="29" t="str">
        <f>IF(Замеры!AD562=0," ",0.1)</f>
        <v xml:space="preserve"> </v>
      </c>
      <c r="N568" s="29" t="str">
        <f>IF(Замеры!AD562=0," ",Замеры!AD562)</f>
        <v xml:space="preserve"> </v>
      </c>
      <c r="O568" s="29" t="str">
        <f>Замеры!AE562</f>
        <v xml:space="preserve"> </v>
      </c>
      <c r="P568" s="29" t="str">
        <f>Замеры!AF562</f>
        <v xml:space="preserve"> </v>
      </c>
      <c r="Q568" s="29" t="str">
        <f>IF(Замеры!AD562=0," ","+")</f>
        <v xml:space="preserve"> </v>
      </c>
      <c r="R568" s="32">
        <f>Замеры!AC562</f>
        <v>0</v>
      </c>
      <c r="W568" s="33" t="e">
        <f t="shared" si="16"/>
        <v>#VALUE!</v>
      </c>
      <c r="X568" s="31" t="s">
        <v>72</v>
      </c>
      <c r="Y568" s="33" t="e">
        <f t="shared" si="17"/>
        <v>#VALUE!</v>
      </c>
      <c r="Z568" s="32"/>
    </row>
    <row r="569" spans="1:26" x14ac:dyDescent="0.3">
      <c r="A569" s="35">
        <f>IF(Замеры!B563=0, " ", Замеры!B563)</f>
        <v>560</v>
      </c>
      <c r="B569" s="37" t="str">
        <f>CONCATENATE(Замеры!D563,Замеры!F563)</f>
        <v>Группа от QF</v>
      </c>
      <c r="C569" s="35" t="str">
        <f>IF(Замеры!J563=0," ", Замеры!J563)</f>
        <v xml:space="preserve"> </v>
      </c>
      <c r="D569" s="29" t="str">
        <f>IF(Замеры!AD563=0, " ", Замеры!AB563)</f>
        <v xml:space="preserve"> </v>
      </c>
      <c r="E569" s="29" t="str">
        <f>CONCATENATE(Замеры!T563,Замеры!W563,Замеры!V563)</f>
        <v xml:space="preserve"> </v>
      </c>
      <c r="F569" s="30" t="str">
        <f>IF(Замеры!AD563=0," ","---")</f>
        <v xml:space="preserve"> </v>
      </c>
      <c r="G569" s="31" t="str">
        <f>IF(Замеры!AD563=0," ",Замеры!L563)</f>
        <v xml:space="preserve"> </v>
      </c>
      <c r="H569" s="31" t="str">
        <f>CONCATENATE(Замеры!AO563,Замеры!AE563,Замеры!AP563)</f>
        <v>0 0</v>
      </c>
      <c r="I569" s="29" t="str">
        <f>CONCATENATE(Замеры!AM563,Замеры!AE563,Замеры!AN563)</f>
        <v>0 0</v>
      </c>
      <c r="J569" s="31" t="str">
        <f>IF(Замеры!AD563=0," ",G569*2.55)</f>
        <v xml:space="preserve"> </v>
      </c>
      <c r="K569" s="29" t="str">
        <f>IF(Замеры!AD563=0," ",Замеры!AK563)</f>
        <v xml:space="preserve"> </v>
      </c>
      <c r="L569" s="29" t="str">
        <f>IF(Замеры!AD563=0," ",Замеры!AL563)</f>
        <v xml:space="preserve"> </v>
      </c>
      <c r="M569" s="29" t="str">
        <f>IF(Замеры!AD563=0," ",0.1)</f>
        <v xml:space="preserve"> </v>
      </c>
      <c r="N569" s="29" t="str">
        <f>IF(Замеры!AD563=0," ",Замеры!AD563)</f>
        <v xml:space="preserve"> </v>
      </c>
      <c r="O569" s="29" t="str">
        <f>Замеры!AE563</f>
        <v xml:space="preserve"> </v>
      </c>
      <c r="P569" s="29" t="str">
        <f>Замеры!AF563</f>
        <v xml:space="preserve"> </v>
      </c>
      <c r="Q569" s="29" t="str">
        <f>IF(Замеры!AD563=0," ","+")</f>
        <v xml:space="preserve"> </v>
      </c>
      <c r="R569" s="32">
        <f>Замеры!AC563</f>
        <v>0</v>
      </c>
      <c r="W569" s="33" t="e">
        <f t="shared" si="16"/>
        <v>#VALUE!</v>
      </c>
      <c r="X569" s="31" t="s">
        <v>72</v>
      </c>
      <c r="Y569" s="33" t="e">
        <f t="shared" si="17"/>
        <v>#VALUE!</v>
      </c>
      <c r="Z569" s="32"/>
    </row>
    <row r="570" spans="1:26" x14ac:dyDescent="0.3">
      <c r="A570" s="35">
        <f>IF(Замеры!B564=0, " ", Замеры!B564)</f>
        <v>561</v>
      </c>
      <c r="B570" s="37" t="str">
        <f>CONCATENATE(Замеры!D564,Замеры!F564)</f>
        <v>Группа от QF</v>
      </c>
      <c r="C570" s="35" t="str">
        <f>IF(Замеры!J564=0," ", Замеры!J564)</f>
        <v xml:space="preserve"> </v>
      </c>
      <c r="D570" s="29" t="str">
        <f>IF(Замеры!AD564=0, " ", Замеры!AB564)</f>
        <v xml:space="preserve"> </v>
      </c>
      <c r="E570" s="29" t="str">
        <f>CONCATENATE(Замеры!T564,Замеры!W564,Замеры!V564)</f>
        <v xml:space="preserve"> </v>
      </c>
      <c r="F570" s="30" t="str">
        <f>IF(Замеры!AD564=0," ","---")</f>
        <v xml:space="preserve"> </v>
      </c>
      <c r="G570" s="31" t="str">
        <f>IF(Замеры!AD564=0," ",Замеры!L564)</f>
        <v xml:space="preserve"> </v>
      </c>
      <c r="H570" s="31" t="str">
        <f>CONCATENATE(Замеры!AO564,Замеры!AE564,Замеры!AP564)</f>
        <v>0 0</v>
      </c>
      <c r="I570" s="29" t="str">
        <f>CONCATENATE(Замеры!AM564,Замеры!AE564,Замеры!AN564)</f>
        <v>0 0</v>
      </c>
      <c r="J570" s="31" t="str">
        <f>IF(Замеры!AD564=0," ",G570*2.55)</f>
        <v xml:space="preserve"> </v>
      </c>
      <c r="K570" s="29" t="str">
        <f>IF(Замеры!AD564=0," ",Замеры!AK564)</f>
        <v xml:space="preserve"> </v>
      </c>
      <c r="L570" s="29" t="str">
        <f>IF(Замеры!AD564=0," ",Замеры!AL564)</f>
        <v xml:space="preserve"> </v>
      </c>
      <c r="M570" s="29" t="str">
        <f>IF(Замеры!AD564=0," ",0.1)</f>
        <v xml:space="preserve"> </v>
      </c>
      <c r="N570" s="29" t="str">
        <f>IF(Замеры!AD564=0," ",Замеры!AD564)</f>
        <v xml:space="preserve"> </v>
      </c>
      <c r="O570" s="29" t="str">
        <f>Замеры!AE564</f>
        <v xml:space="preserve"> </v>
      </c>
      <c r="P570" s="29" t="str">
        <f>Замеры!AF564</f>
        <v xml:space="preserve"> </v>
      </c>
      <c r="Q570" s="29" t="str">
        <f>IF(Замеры!AD564=0," ","+")</f>
        <v xml:space="preserve"> </v>
      </c>
      <c r="R570" s="32">
        <f>Замеры!AC564</f>
        <v>0</v>
      </c>
      <c r="W570" s="33" t="e">
        <f t="shared" si="16"/>
        <v>#VALUE!</v>
      </c>
      <c r="X570" s="31" t="s">
        <v>72</v>
      </c>
      <c r="Y570" s="33" t="e">
        <f t="shared" si="17"/>
        <v>#VALUE!</v>
      </c>
      <c r="Z570" s="32"/>
    </row>
    <row r="571" spans="1:26" x14ac:dyDescent="0.3">
      <c r="A571" s="35">
        <f>IF(Замеры!B565=0, " ", Замеры!B565)</f>
        <v>562</v>
      </c>
      <c r="B571" s="37" t="str">
        <f>CONCATENATE(Замеры!D565,Замеры!F565)</f>
        <v>Группа от QF</v>
      </c>
      <c r="C571" s="35" t="str">
        <f>IF(Замеры!J565=0," ", Замеры!J565)</f>
        <v xml:space="preserve"> </v>
      </c>
      <c r="D571" s="29" t="str">
        <f>IF(Замеры!AD565=0, " ", Замеры!AB565)</f>
        <v xml:space="preserve"> </v>
      </c>
      <c r="E571" s="29" t="str">
        <f>CONCATENATE(Замеры!T565,Замеры!W565,Замеры!V565)</f>
        <v xml:space="preserve"> </v>
      </c>
      <c r="F571" s="30" t="str">
        <f>IF(Замеры!AD565=0," ","---")</f>
        <v xml:space="preserve"> </v>
      </c>
      <c r="G571" s="31" t="str">
        <f>IF(Замеры!AD565=0," ",Замеры!L565)</f>
        <v xml:space="preserve"> </v>
      </c>
      <c r="H571" s="31" t="str">
        <f>CONCATENATE(Замеры!AO565,Замеры!AE565,Замеры!AP565)</f>
        <v>0 0</v>
      </c>
      <c r="I571" s="29" t="str">
        <f>CONCATENATE(Замеры!AM565,Замеры!AE565,Замеры!AN565)</f>
        <v>0 0</v>
      </c>
      <c r="J571" s="31" t="str">
        <f>IF(Замеры!AD565=0," ",G571*2.55)</f>
        <v xml:space="preserve"> </v>
      </c>
      <c r="K571" s="29" t="str">
        <f>IF(Замеры!AD565=0," ",Замеры!AK565)</f>
        <v xml:space="preserve"> </v>
      </c>
      <c r="L571" s="29" t="str">
        <f>IF(Замеры!AD565=0," ",Замеры!AL565)</f>
        <v xml:space="preserve"> </v>
      </c>
      <c r="M571" s="29" t="str">
        <f>IF(Замеры!AD565=0," ",0.1)</f>
        <v xml:space="preserve"> </v>
      </c>
      <c r="N571" s="29" t="str">
        <f>IF(Замеры!AD565=0," ",Замеры!AD565)</f>
        <v xml:space="preserve"> </v>
      </c>
      <c r="O571" s="29" t="str">
        <f>Замеры!AE565</f>
        <v xml:space="preserve"> </v>
      </c>
      <c r="P571" s="29" t="str">
        <f>Замеры!AF565</f>
        <v xml:space="preserve"> </v>
      </c>
      <c r="Q571" s="29" t="str">
        <f>IF(Замеры!AD565=0," ","+")</f>
        <v xml:space="preserve"> </v>
      </c>
      <c r="R571" s="32">
        <f>Замеры!AC565</f>
        <v>0</v>
      </c>
      <c r="W571" s="33" t="e">
        <f t="shared" si="16"/>
        <v>#VALUE!</v>
      </c>
      <c r="X571" s="31" t="s">
        <v>72</v>
      </c>
      <c r="Y571" s="33" t="e">
        <f t="shared" si="17"/>
        <v>#VALUE!</v>
      </c>
      <c r="Z571" s="32"/>
    </row>
    <row r="572" spans="1:26" x14ac:dyDescent="0.3">
      <c r="A572" s="35">
        <f>IF(Замеры!B566=0, " ", Замеры!B566)</f>
        <v>563</v>
      </c>
      <c r="B572" s="37" t="str">
        <f>CONCATENATE(Замеры!D566,Замеры!F566)</f>
        <v>Группа от QF</v>
      </c>
      <c r="C572" s="35" t="str">
        <f>IF(Замеры!J566=0," ", Замеры!J566)</f>
        <v xml:space="preserve"> </v>
      </c>
      <c r="D572" s="29" t="str">
        <f>IF(Замеры!AD566=0, " ", Замеры!AB566)</f>
        <v xml:space="preserve"> </v>
      </c>
      <c r="E572" s="29" t="str">
        <f>CONCATENATE(Замеры!T566,Замеры!W566,Замеры!V566)</f>
        <v xml:space="preserve"> </v>
      </c>
      <c r="F572" s="30" t="str">
        <f>IF(Замеры!AD566=0," ","---")</f>
        <v xml:space="preserve"> </v>
      </c>
      <c r="G572" s="31" t="str">
        <f>IF(Замеры!AD566=0," ",Замеры!L566)</f>
        <v xml:space="preserve"> </v>
      </c>
      <c r="H572" s="31" t="str">
        <f>CONCATENATE(Замеры!AO566,Замеры!AE566,Замеры!AP566)</f>
        <v>0 0</v>
      </c>
      <c r="I572" s="29" t="str">
        <f>CONCATENATE(Замеры!AM566,Замеры!AE566,Замеры!AN566)</f>
        <v>0 0</v>
      </c>
      <c r="J572" s="31" t="str">
        <f>IF(Замеры!AD566=0," ",G572*2.55)</f>
        <v xml:space="preserve"> </v>
      </c>
      <c r="K572" s="29" t="str">
        <f>IF(Замеры!AD566=0," ",Замеры!AK566)</f>
        <v xml:space="preserve"> </v>
      </c>
      <c r="L572" s="29" t="str">
        <f>IF(Замеры!AD566=0," ",Замеры!AL566)</f>
        <v xml:space="preserve"> </v>
      </c>
      <c r="M572" s="29" t="str">
        <f>IF(Замеры!AD566=0," ",0.1)</f>
        <v xml:space="preserve"> </v>
      </c>
      <c r="N572" s="29" t="str">
        <f>IF(Замеры!AD566=0," ",Замеры!AD566)</f>
        <v xml:space="preserve"> </v>
      </c>
      <c r="O572" s="29" t="str">
        <f>Замеры!AE566</f>
        <v xml:space="preserve"> </v>
      </c>
      <c r="P572" s="29" t="str">
        <f>Замеры!AF566</f>
        <v xml:space="preserve"> </v>
      </c>
      <c r="Q572" s="29" t="str">
        <f>IF(Замеры!AD566=0," ","+")</f>
        <v xml:space="preserve"> </v>
      </c>
      <c r="R572" s="32">
        <f>Замеры!AC566</f>
        <v>0</v>
      </c>
      <c r="W572" s="33" t="e">
        <f t="shared" si="16"/>
        <v>#VALUE!</v>
      </c>
      <c r="X572" s="31" t="s">
        <v>72</v>
      </c>
      <c r="Y572" s="33" t="e">
        <f t="shared" si="17"/>
        <v>#VALUE!</v>
      </c>
      <c r="Z572" s="32"/>
    </row>
    <row r="573" spans="1:26" x14ac:dyDescent="0.3">
      <c r="A573" s="35">
        <f>IF(Замеры!B567=0, " ", Замеры!B567)</f>
        <v>564</v>
      </c>
      <c r="B573" s="37" t="str">
        <f>CONCATENATE(Замеры!D567,Замеры!F567)</f>
        <v>Группа от QF</v>
      </c>
      <c r="C573" s="35" t="str">
        <f>IF(Замеры!J567=0," ", Замеры!J567)</f>
        <v xml:space="preserve"> </v>
      </c>
      <c r="D573" s="29" t="str">
        <f>IF(Замеры!AD567=0, " ", Замеры!AB567)</f>
        <v xml:space="preserve"> </v>
      </c>
      <c r="E573" s="29" t="str">
        <f>CONCATENATE(Замеры!T567,Замеры!W567,Замеры!V567)</f>
        <v xml:space="preserve"> </v>
      </c>
      <c r="F573" s="30" t="str">
        <f>IF(Замеры!AD567=0," ","---")</f>
        <v xml:space="preserve"> </v>
      </c>
      <c r="G573" s="31" t="str">
        <f>IF(Замеры!AD567=0," ",Замеры!L567)</f>
        <v xml:space="preserve"> </v>
      </c>
      <c r="H573" s="31" t="str">
        <f>CONCATENATE(Замеры!AO567,Замеры!AE567,Замеры!AP567)</f>
        <v>0 0</v>
      </c>
      <c r="I573" s="29" t="str">
        <f>CONCATENATE(Замеры!AM567,Замеры!AE567,Замеры!AN567)</f>
        <v>0 0</v>
      </c>
      <c r="J573" s="31" t="str">
        <f>IF(Замеры!AD567=0," ",G573*2.55)</f>
        <v xml:space="preserve"> </v>
      </c>
      <c r="K573" s="29" t="str">
        <f>IF(Замеры!AD567=0," ",Замеры!AK567)</f>
        <v xml:space="preserve"> </v>
      </c>
      <c r="L573" s="29" t="str">
        <f>IF(Замеры!AD567=0," ",Замеры!AL567)</f>
        <v xml:space="preserve"> </v>
      </c>
      <c r="M573" s="29" t="str">
        <f>IF(Замеры!AD567=0," ",0.1)</f>
        <v xml:space="preserve"> </v>
      </c>
      <c r="N573" s="29" t="str">
        <f>IF(Замеры!AD567=0," ",Замеры!AD567)</f>
        <v xml:space="preserve"> </v>
      </c>
      <c r="O573" s="29" t="str">
        <f>Замеры!AE567</f>
        <v xml:space="preserve"> </v>
      </c>
      <c r="P573" s="29" t="str">
        <f>Замеры!AF567</f>
        <v xml:space="preserve"> </v>
      </c>
      <c r="Q573" s="29" t="str">
        <f>IF(Замеры!AD567=0," ","+")</f>
        <v xml:space="preserve"> </v>
      </c>
      <c r="R573" s="32">
        <f>Замеры!AC567</f>
        <v>0</v>
      </c>
      <c r="W573" s="33" t="e">
        <f t="shared" si="16"/>
        <v>#VALUE!</v>
      </c>
      <c r="X573" s="31" t="s">
        <v>72</v>
      </c>
      <c r="Y573" s="33" t="e">
        <f t="shared" si="17"/>
        <v>#VALUE!</v>
      </c>
      <c r="Z573" s="32"/>
    </row>
    <row r="574" spans="1:26" x14ac:dyDescent="0.3">
      <c r="A574" s="35">
        <f>IF(Замеры!B568=0, " ", Замеры!B568)</f>
        <v>565</v>
      </c>
      <c r="B574" s="37" t="str">
        <f>CONCATENATE(Замеры!D568,Замеры!F568)</f>
        <v>Группа от QF</v>
      </c>
      <c r="C574" s="35" t="str">
        <f>IF(Замеры!J568=0," ", Замеры!J568)</f>
        <v xml:space="preserve"> </v>
      </c>
      <c r="D574" s="29" t="str">
        <f>IF(Замеры!AD568=0, " ", Замеры!AB568)</f>
        <v xml:space="preserve"> </v>
      </c>
      <c r="E574" s="29" t="str">
        <f>CONCATENATE(Замеры!T568,Замеры!W568,Замеры!V568)</f>
        <v xml:space="preserve"> </v>
      </c>
      <c r="F574" s="30" t="str">
        <f>IF(Замеры!AD568=0," ","---")</f>
        <v xml:space="preserve"> </v>
      </c>
      <c r="G574" s="31" t="str">
        <f>IF(Замеры!AD568=0," ",Замеры!L568)</f>
        <v xml:space="preserve"> </v>
      </c>
      <c r="H574" s="31" t="str">
        <f>CONCATENATE(Замеры!AO568,Замеры!AE568,Замеры!AP568)</f>
        <v>0 0</v>
      </c>
      <c r="I574" s="29" t="str">
        <f>CONCATENATE(Замеры!AM568,Замеры!AE568,Замеры!AN568)</f>
        <v>0 0</v>
      </c>
      <c r="J574" s="31" t="str">
        <f>IF(Замеры!AD568=0," ",G574*2.55)</f>
        <v xml:space="preserve"> </v>
      </c>
      <c r="K574" s="29" t="str">
        <f>IF(Замеры!AD568=0," ",Замеры!AK568)</f>
        <v xml:space="preserve"> </v>
      </c>
      <c r="L574" s="29" t="str">
        <f>IF(Замеры!AD568=0," ",Замеры!AL568)</f>
        <v xml:space="preserve"> </v>
      </c>
      <c r="M574" s="29" t="str">
        <f>IF(Замеры!AD568=0," ",0.1)</f>
        <v xml:space="preserve"> </v>
      </c>
      <c r="N574" s="29" t="str">
        <f>IF(Замеры!AD568=0," ",Замеры!AD568)</f>
        <v xml:space="preserve"> </v>
      </c>
      <c r="O574" s="29" t="str">
        <f>Замеры!AE568</f>
        <v xml:space="preserve"> </v>
      </c>
      <c r="P574" s="29" t="str">
        <f>Замеры!AF568</f>
        <v xml:space="preserve"> </v>
      </c>
      <c r="Q574" s="29" t="str">
        <f>IF(Замеры!AD568=0," ","+")</f>
        <v xml:space="preserve"> </v>
      </c>
      <c r="R574" s="32">
        <f>Замеры!AC568</f>
        <v>0</v>
      </c>
      <c r="W574" s="33" t="e">
        <f t="shared" si="16"/>
        <v>#VALUE!</v>
      </c>
      <c r="X574" s="31" t="s">
        <v>72</v>
      </c>
      <c r="Y574" s="33" t="e">
        <f t="shared" si="17"/>
        <v>#VALUE!</v>
      </c>
      <c r="Z574" s="32"/>
    </row>
    <row r="575" spans="1:26" x14ac:dyDescent="0.3">
      <c r="A575" s="35">
        <f>IF(Замеры!B569=0, " ", Замеры!B569)</f>
        <v>566</v>
      </c>
      <c r="B575" s="37" t="str">
        <f>CONCATENATE(Замеры!D569,Замеры!F569)</f>
        <v>Группа от QF</v>
      </c>
      <c r="C575" s="35" t="str">
        <f>IF(Замеры!J569=0," ", Замеры!J569)</f>
        <v xml:space="preserve"> </v>
      </c>
      <c r="D575" s="29" t="str">
        <f>IF(Замеры!AD569=0, " ", Замеры!AB569)</f>
        <v xml:space="preserve"> </v>
      </c>
      <c r="E575" s="29" t="str">
        <f>CONCATENATE(Замеры!T569,Замеры!W569,Замеры!V569)</f>
        <v xml:space="preserve"> </v>
      </c>
      <c r="F575" s="30" t="str">
        <f>IF(Замеры!AD569=0," ","---")</f>
        <v xml:space="preserve"> </v>
      </c>
      <c r="G575" s="31" t="str">
        <f>IF(Замеры!AD569=0," ",Замеры!L569)</f>
        <v xml:space="preserve"> </v>
      </c>
      <c r="H575" s="31" t="str">
        <f>CONCATENATE(Замеры!AO569,Замеры!AE569,Замеры!AP569)</f>
        <v>0 0</v>
      </c>
      <c r="I575" s="29" t="str">
        <f>CONCATENATE(Замеры!AM569,Замеры!AE569,Замеры!AN569)</f>
        <v>0 0</v>
      </c>
      <c r="J575" s="31" t="str">
        <f>IF(Замеры!AD569=0," ",G575*2.55)</f>
        <v xml:space="preserve"> </v>
      </c>
      <c r="K575" s="29" t="str">
        <f>IF(Замеры!AD569=0," ",Замеры!AK569)</f>
        <v xml:space="preserve"> </v>
      </c>
      <c r="L575" s="29" t="str">
        <f>IF(Замеры!AD569=0," ",Замеры!AL569)</f>
        <v xml:space="preserve"> </v>
      </c>
      <c r="M575" s="29" t="str">
        <f>IF(Замеры!AD569=0," ",0.1)</f>
        <v xml:space="preserve"> </v>
      </c>
      <c r="N575" s="29" t="str">
        <f>IF(Замеры!AD569=0," ",Замеры!AD569)</f>
        <v xml:space="preserve"> </v>
      </c>
      <c r="O575" s="29" t="str">
        <f>Замеры!AE569</f>
        <v xml:space="preserve"> </v>
      </c>
      <c r="P575" s="29" t="str">
        <f>Замеры!AF569</f>
        <v xml:space="preserve"> </v>
      </c>
      <c r="Q575" s="29" t="str">
        <f>IF(Замеры!AD569=0," ","+")</f>
        <v xml:space="preserve"> </v>
      </c>
      <c r="R575" s="32">
        <f>Замеры!AC569</f>
        <v>0</v>
      </c>
      <c r="W575" s="33" t="e">
        <f t="shared" si="16"/>
        <v>#VALUE!</v>
      </c>
      <c r="X575" s="31" t="s">
        <v>72</v>
      </c>
      <c r="Y575" s="33" t="e">
        <f t="shared" si="17"/>
        <v>#VALUE!</v>
      </c>
      <c r="Z575" s="32"/>
    </row>
    <row r="576" spans="1:26" x14ac:dyDescent="0.3">
      <c r="A576" s="35">
        <f>IF(Замеры!B570=0, " ", Замеры!B570)</f>
        <v>567</v>
      </c>
      <c r="B576" s="37" t="str">
        <f>CONCATENATE(Замеры!D570,Замеры!F570)</f>
        <v>Группа от QF</v>
      </c>
      <c r="C576" s="35" t="str">
        <f>IF(Замеры!J570=0," ", Замеры!J570)</f>
        <v xml:space="preserve"> </v>
      </c>
      <c r="D576" s="29" t="str">
        <f>IF(Замеры!AD570=0, " ", Замеры!AB570)</f>
        <v xml:space="preserve"> </v>
      </c>
      <c r="E576" s="29" t="str">
        <f>CONCATENATE(Замеры!T570,Замеры!W570,Замеры!V570)</f>
        <v xml:space="preserve"> </v>
      </c>
      <c r="F576" s="30" t="str">
        <f>IF(Замеры!AD570=0," ","---")</f>
        <v xml:space="preserve"> </v>
      </c>
      <c r="G576" s="31" t="str">
        <f>IF(Замеры!AD570=0," ",Замеры!L570)</f>
        <v xml:space="preserve"> </v>
      </c>
      <c r="H576" s="31" t="str">
        <f>CONCATENATE(Замеры!AO570,Замеры!AE570,Замеры!AP570)</f>
        <v>0 0</v>
      </c>
      <c r="I576" s="29" t="str">
        <f>CONCATENATE(Замеры!AM570,Замеры!AE570,Замеры!AN570)</f>
        <v>0 0</v>
      </c>
      <c r="J576" s="31" t="str">
        <f>IF(Замеры!AD570=0," ",G576*2.55)</f>
        <v xml:space="preserve"> </v>
      </c>
      <c r="K576" s="29" t="str">
        <f>IF(Замеры!AD570=0," ",Замеры!AK570)</f>
        <v xml:space="preserve"> </v>
      </c>
      <c r="L576" s="29" t="str">
        <f>IF(Замеры!AD570=0," ",Замеры!AL570)</f>
        <v xml:space="preserve"> </v>
      </c>
      <c r="M576" s="29" t="str">
        <f>IF(Замеры!AD570=0," ",0.1)</f>
        <v xml:space="preserve"> </v>
      </c>
      <c r="N576" s="29" t="str">
        <f>IF(Замеры!AD570=0," ",Замеры!AD570)</f>
        <v xml:space="preserve"> </v>
      </c>
      <c r="O576" s="29" t="str">
        <f>Замеры!AE570</f>
        <v xml:space="preserve"> </v>
      </c>
      <c r="P576" s="29" t="str">
        <f>Замеры!AF570</f>
        <v xml:space="preserve"> </v>
      </c>
      <c r="Q576" s="29" t="str">
        <f>IF(Замеры!AD570=0," ","+")</f>
        <v xml:space="preserve"> </v>
      </c>
      <c r="R576" s="32">
        <f>Замеры!AC570</f>
        <v>0</v>
      </c>
      <c r="W576" s="33" t="e">
        <f t="shared" si="16"/>
        <v>#VALUE!</v>
      </c>
      <c r="X576" s="31" t="s">
        <v>72</v>
      </c>
      <c r="Y576" s="33" t="e">
        <f t="shared" si="17"/>
        <v>#VALUE!</v>
      </c>
      <c r="Z576" s="32"/>
    </row>
    <row r="577" spans="1:26" x14ac:dyDescent="0.3">
      <c r="A577" s="35">
        <f>IF(Замеры!B571=0, " ", Замеры!B571)</f>
        <v>568</v>
      </c>
      <c r="B577" s="37" t="str">
        <f>CONCATENATE(Замеры!D571,Замеры!F571)</f>
        <v>Группа от QF</v>
      </c>
      <c r="C577" s="35" t="str">
        <f>IF(Замеры!J571=0," ", Замеры!J571)</f>
        <v xml:space="preserve"> </v>
      </c>
      <c r="D577" s="29" t="str">
        <f>IF(Замеры!AD571=0, " ", Замеры!AB571)</f>
        <v xml:space="preserve"> </v>
      </c>
      <c r="E577" s="29" t="str">
        <f>CONCATENATE(Замеры!T571,Замеры!W571,Замеры!V571)</f>
        <v xml:space="preserve"> </v>
      </c>
      <c r="F577" s="30" t="str">
        <f>IF(Замеры!AD571=0," ","---")</f>
        <v xml:space="preserve"> </v>
      </c>
      <c r="G577" s="31" t="str">
        <f>IF(Замеры!AD571=0," ",Замеры!L571)</f>
        <v xml:space="preserve"> </v>
      </c>
      <c r="H577" s="31" t="str">
        <f>CONCATENATE(Замеры!AO571,Замеры!AE571,Замеры!AP571)</f>
        <v>0 0</v>
      </c>
      <c r="I577" s="29" t="str">
        <f>CONCATENATE(Замеры!AM571,Замеры!AE571,Замеры!AN571)</f>
        <v>0 0</v>
      </c>
      <c r="J577" s="31" t="str">
        <f>IF(Замеры!AD571=0," ",G577*2.55)</f>
        <v xml:space="preserve"> </v>
      </c>
      <c r="K577" s="29" t="str">
        <f>IF(Замеры!AD571=0," ",Замеры!AK571)</f>
        <v xml:space="preserve"> </v>
      </c>
      <c r="L577" s="29" t="str">
        <f>IF(Замеры!AD571=0," ",Замеры!AL571)</f>
        <v xml:space="preserve"> </v>
      </c>
      <c r="M577" s="29" t="str">
        <f>IF(Замеры!AD571=0," ",0.1)</f>
        <v xml:space="preserve"> </v>
      </c>
      <c r="N577" s="29" t="str">
        <f>IF(Замеры!AD571=0," ",Замеры!AD571)</f>
        <v xml:space="preserve"> </v>
      </c>
      <c r="O577" s="29" t="str">
        <f>Замеры!AE571</f>
        <v xml:space="preserve"> </v>
      </c>
      <c r="P577" s="29" t="str">
        <f>Замеры!AF571</f>
        <v xml:space="preserve"> </v>
      </c>
      <c r="Q577" s="29" t="str">
        <f>IF(Замеры!AD571=0," ","+")</f>
        <v xml:space="preserve"> </v>
      </c>
      <c r="R577" s="32">
        <f>Замеры!AC571</f>
        <v>0</v>
      </c>
      <c r="W577" s="33" t="e">
        <f t="shared" si="16"/>
        <v>#VALUE!</v>
      </c>
      <c r="X577" s="31" t="s">
        <v>72</v>
      </c>
      <c r="Y577" s="33" t="e">
        <f t="shared" si="17"/>
        <v>#VALUE!</v>
      </c>
      <c r="Z577" s="32"/>
    </row>
    <row r="578" spans="1:26" x14ac:dyDescent="0.3">
      <c r="A578" s="35">
        <f>IF(Замеры!B572=0, " ", Замеры!B572)</f>
        <v>569</v>
      </c>
      <c r="B578" s="37" t="str">
        <f>CONCATENATE(Замеры!D572,Замеры!F572)</f>
        <v>Группа от QF</v>
      </c>
      <c r="C578" s="35" t="str">
        <f>IF(Замеры!J572=0," ", Замеры!J572)</f>
        <v xml:space="preserve"> </v>
      </c>
      <c r="D578" s="29" t="str">
        <f>IF(Замеры!AD572=0, " ", Замеры!AB572)</f>
        <v xml:space="preserve"> </v>
      </c>
      <c r="E578" s="29" t="str">
        <f>CONCATENATE(Замеры!T572,Замеры!W572,Замеры!V572)</f>
        <v xml:space="preserve"> </v>
      </c>
      <c r="F578" s="30" t="str">
        <f>IF(Замеры!AD572=0," ","---")</f>
        <v xml:space="preserve"> </v>
      </c>
      <c r="G578" s="31" t="str">
        <f>IF(Замеры!AD572=0," ",Замеры!L572)</f>
        <v xml:space="preserve"> </v>
      </c>
      <c r="H578" s="31" t="str">
        <f>CONCATENATE(Замеры!AO572,Замеры!AE572,Замеры!AP572)</f>
        <v>0 0</v>
      </c>
      <c r="I578" s="29" t="str">
        <f>CONCATENATE(Замеры!AM572,Замеры!AE572,Замеры!AN572)</f>
        <v>0 0</v>
      </c>
      <c r="J578" s="31" t="str">
        <f>IF(Замеры!AD572=0," ",G578*2.55)</f>
        <v xml:space="preserve"> </v>
      </c>
      <c r="K578" s="29" t="str">
        <f>IF(Замеры!AD572=0," ",Замеры!AK572)</f>
        <v xml:space="preserve"> </v>
      </c>
      <c r="L578" s="29" t="str">
        <f>IF(Замеры!AD572=0," ",Замеры!AL572)</f>
        <v xml:space="preserve"> </v>
      </c>
      <c r="M578" s="29" t="str">
        <f>IF(Замеры!AD572=0," ",0.1)</f>
        <v xml:space="preserve"> </v>
      </c>
      <c r="N578" s="29" t="str">
        <f>IF(Замеры!AD572=0," ",Замеры!AD572)</f>
        <v xml:space="preserve"> </v>
      </c>
      <c r="O578" s="29" t="str">
        <f>Замеры!AE572</f>
        <v xml:space="preserve"> </v>
      </c>
      <c r="P578" s="29" t="str">
        <f>Замеры!AF572</f>
        <v xml:space="preserve"> </v>
      </c>
      <c r="Q578" s="29" t="str">
        <f>IF(Замеры!AD572=0," ","+")</f>
        <v xml:space="preserve"> </v>
      </c>
      <c r="R578" s="32">
        <f>Замеры!AC572</f>
        <v>0</v>
      </c>
      <c r="W578" s="33" t="e">
        <f t="shared" si="16"/>
        <v>#VALUE!</v>
      </c>
      <c r="X578" s="31" t="s">
        <v>72</v>
      </c>
      <c r="Y578" s="33" t="e">
        <f t="shared" si="17"/>
        <v>#VALUE!</v>
      </c>
      <c r="Z578" s="32"/>
    </row>
    <row r="579" spans="1:26" x14ac:dyDescent="0.3">
      <c r="A579" s="35">
        <f>IF(Замеры!B573=0, " ", Замеры!B573)</f>
        <v>570</v>
      </c>
      <c r="B579" s="37" t="str">
        <f>CONCATENATE(Замеры!D573,Замеры!F573)</f>
        <v>Группа от QF</v>
      </c>
      <c r="C579" s="35" t="str">
        <f>IF(Замеры!J573=0," ", Замеры!J573)</f>
        <v xml:space="preserve"> </v>
      </c>
      <c r="D579" s="29" t="str">
        <f>IF(Замеры!AD573=0, " ", Замеры!AB573)</f>
        <v xml:space="preserve"> </v>
      </c>
      <c r="E579" s="29" t="str">
        <f>CONCATENATE(Замеры!T573,Замеры!W573,Замеры!V573)</f>
        <v xml:space="preserve"> </v>
      </c>
      <c r="F579" s="30" t="str">
        <f>IF(Замеры!AD573=0," ","---")</f>
        <v xml:space="preserve"> </v>
      </c>
      <c r="G579" s="31" t="str">
        <f>IF(Замеры!AD573=0," ",Замеры!L573)</f>
        <v xml:space="preserve"> </v>
      </c>
      <c r="H579" s="31" t="str">
        <f>CONCATENATE(Замеры!AO573,Замеры!AE573,Замеры!AP573)</f>
        <v>0 0</v>
      </c>
      <c r="I579" s="29" t="str">
        <f>CONCATENATE(Замеры!AM573,Замеры!AE573,Замеры!AN573)</f>
        <v>0 0</v>
      </c>
      <c r="J579" s="31" t="str">
        <f>IF(Замеры!AD573=0," ",G579*2.55)</f>
        <v xml:space="preserve"> </v>
      </c>
      <c r="K579" s="29" t="str">
        <f>IF(Замеры!AD573=0," ",Замеры!AK573)</f>
        <v xml:space="preserve"> </v>
      </c>
      <c r="L579" s="29" t="str">
        <f>IF(Замеры!AD573=0," ",Замеры!AL573)</f>
        <v xml:space="preserve"> </v>
      </c>
      <c r="M579" s="29" t="str">
        <f>IF(Замеры!AD573=0," ",0.1)</f>
        <v xml:space="preserve"> </v>
      </c>
      <c r="N579" s="29" t="str">
        <f>IF(Замеры!AD573=0," ",Замеры!AD573)</f>
        <v xml:space="preserve"> </v>
      </c>
      <c r="O579" s="29" t="str">
        <f>Замеры!AE573</f>
        <v xml:space="preserve"> </v>
      </c>
      <c r="P579" s="29" t="str">
        <f>Замеры!AF573</f>
        <v xml:space="preserve"> </v>
      </c>
      <c r="Q579" s="29" t="str">
        <f>IF(Замеры!AD573=0," ","+")</f>
        <v xml:space="preserve"> </v>
      </c>
      <c r="R579" s="32">
        <f>Замеры!AC573</f>
        <v>0</v>
      </c>
      <c r="W579" s="33" t="e">
        <f t="shared" si="16"/>
        <v>#VALUE!</v>
      </c>
      <c r="X579" s="31" t="s">
        <v>72</v>
      </c>
      <c r="Y579" s="33" t="e">
        <f t="shared" si="17"/>
        <v>#VALUE!</v>
      </c>
      <c r="Z579" s="32"/>
    </row>
    <row r="580" spans="1:26" x14ac:dyDescent="0.3">
      <c r="A580" s="35">
        <f>IF(Замеры!B574=0, " ", Замеры!B574)</f>
        <v>571</v>
      </c>
      <c r="B580" s="37" t="str">
        <f>CONCATENATE(Замеры!D574,Замеры!F574)</f>
        <v>Группа от QF</v>
      </c>
      <c r="C580" s="35" t="str">
        <f>IF(Замеры!J574=0," ", Замеры!J574)</f>
        <v xml:space="preserve"> </v>
      </c>
      <c r="D580" s="29" t="str">
        <f>IF(Замеры!AD574=0, " ", Замеры!AB574)</f>
        <v xml:space="preserve"> </v>
      </c>
      <c r="E580" s="29" t="str">
        <f>CONCATENATE(Замеры!T574,Замеры!W574,Замеры!V574)</f>
        <v xml:space="preserve"> </v>
      </c>
      <c r="F580" s="30" t="str">
        <f>IF(Замеры!AD574=0," ","---")</f>
        <v xml:space="preserve"> </v>
      </c>
      <c r="G580" s="31" t="str">
        <f>IF(Замеры!AD574=0," ",Замеры!L574)</f>
        <v xml:space="preserve"> </v>
      </c>
      <c r="H580" s="31" t="str">
        <f>CONCATENATE(Замеры!AO574,Замеры!AE574,Замеры!AP574)</f>
        <v>0 0</v>
      </c>
      <c r="I580" s="29" t="str">
        <f>CONCATENATE(Замеры!AM574,Замеры!AE574,Замеры!AN574)</f>
        <v>0 0</v>
      </c>
      <c r="J580" s="31" t="str">
        <f>IF(Замеры!AD574=0," ",G580*2.55)</f>
        <v xml:space="preserve"> </v>
      </c>
      <c r="K580" s="29" t="str">
        <f>IF(Замеры!AD574=0," ",Замеры!AK574)</f>
        <v xml:space="preserve"> </v>
      </c>
      <c r="L580" s="29" t="str">
        <f>IF(Замеры!AD574=0," ",Замеры!AL574)</f>
        <v xml:space="preserve"> </v>
      </c>
      <c r="M580" s="29" t="str">
        <f>IF(Замеры!AD574=0," ",0.1)</f>
        <v xml:space="preserve"> </v>
      </c>
      <c r="N580" s="29" t="str">
        <f>IF(Замеры!AD574=0," ",Замеры!AD574)</f>
        <v xml:space="preserve"> </v>
      </c>
      <c r="O580" s="29" t="str">
        <f>Замеры!AE574</f>
        <v xml:space="preserve"> </v>
      </c>
      <c r="P580" s="29" t="str">
        <f>Замеры!AF574</f>
        <v xml:space="preserve"> </v>
      </c>
      <c r="Q580" s="29" t="str">
        <f>IF(Замеры!AD574=0," ","+")</f>
        <v xml:space="preserve"> </v>
      </c>
      <c r="R580" s="32">
        <f>Замеры!AC574</f>
        <v>0</v>
      </c>
      <c r="W580" s="33" t="e">
        <f t="shared" si="16"/>
        <v>#VALUE!</v>
      </c>
      <c r="X580" s="31" t="s">
        <v>72</v>
      </c>
      <c r="Y580" s="33" t="e">
        <f t="shared" si="17"/>
        <v>#VALUE!</v>
      </c>
      <c r="Z580" s="32"/>
    </row>
    <row r="581" spans="1:26" x14ac:dyDescent="0.3">
      <c r="A581" s="35">
        <f>IF(Замеры!B575=0, " ", Замеры!B575)</f>
        <v>572</v>
      </c>
      <c r="B581" s="37" t="str">
        <f>CONCATENATE(Замеры!D575,Замеры!F575)</f>
        <v>Группа от QF</v>
      </c>
      <c r="C581" s="35" t="str">
        <f>IF(Замеры!J575=0," ", Замеры!J575)</f>
        <v xml:space="preserve"> </v>
      </c>
      <c r="D581" s="29" t="str">
        <f>IF(Замеры!AD575=0, " ", Замеры!AB575)</f>
        <v xml:space="preserve"> </v>
      </c>
      <c r="E581" s="29" t="str">
        <f>CONCATENATE(Замеры!T575,Замеры!W575,Замеры!V575)</f>
        <v xml:space="preserve"> </v>
      </c>
      <c r="F581" s="30" t="str">
        <f>IF(Замеры!AD575=0," ","---")</f>
        <v xml:space="preserve"> </v>
      </c>
      <c r="G581" s="31" t="str">
        <f>IF(Замеры!AD575=0," ",Замеры!L575)</f>
        <v xml:space="preserve"> </v>
      </c>
      <c r="H581" s="31" t="str">
        <f>CONCATENATE(Замеры!AO575,Замеры!AE575,Замеры!AP575)</f>
        <v>0 0</v>
      </c>
      <c r="I581" s="29" t="str">
        <f>CONCATENATE(Замеры!AM575,Замеры!AE575,Замеры!AN575)</f>
        <v>0 0</v>
      </c>
      <c r="J581" s="31" t="str">
        <f>IF(Замеры!AD575=0," ",G581*2.55)</f>
        <v xml:space="preserve"> </v>
      </c>
      <c r="K581" s="29" t="str">
        <f>IF(Замеры!AD575=0," ",Замеры!AK575)</f>
        <v xml:space="preserve"> </v>
      </c>
      <c r="L581" s="29" t="str">
        <f>IF(Замеры!AD575=0," ",Замеры!AL575)</f>
        <v xml:space="preserve"> </v>
      </c>
      <c r="M581" s="29" t="str">
        <f>IF(Замеры!AD575=0," ",0.1)</f>
        <v xml:space="preserve"> </v>
      </c>
      <c r="N581" s="29" t="str">
        <f>IF(Замеры!AD575=0," ",Замеры!AD575)</f>
        <v xml:space="preserve"> </v>
      </c>
      <c r="O581" s="29" t="str">
        <f>Замеры!AE575</f>
        <v xml:space="preserve"> </v>
      </c>
      <c r="P581" s="29" t="str">
        <f>Замеры!AF575</f>
        <v xml:space="preserve"> </v>
      </c>
      <c r="Q581" s="29" t="str">
        <f>IF(Замеры!AD575=0," ","+")</f>
        <v xml:space="preserve"> </v>
      </c>
      <c r="R581" s="32">
        <f>Замеры!AC575</f>
        <v>0</v>
      </c>
      <c r="W581" s="33" t="e">
        <f t="shared" si="16"/>
        <v>#VALUE!</v>
      </c>
      <c r="X581" s="31" t="s">
        <v>72</v>
      </c>
      <c r="Y581" s="33" t="e">
        <f t="shared" si="17"/>
        <v>#VALUE!</v>
      </c>
      <c r="Z581" s="32"/>
    </row>
    <row r="582" spans="1:26" x14ac:dyDescent="0.3">
      <c r="A582" s="35">
        <f>IF(Замеры!B576=0, " ", Замеры!B576)</f>
        <v>573</v>
      </c>
      <c r="B582" s="37" t="str">
        <f>CONCATENATE(Замеры!D576,Замеры!F576)</f>
        <v>Группа от QF</v>
      </c>
      <c r="C582" s="35" t="str">
        <f>IF(Замеры!J576=0," ", Замеры!J576)</f>
        <v xml:space="preserve"> </v>
      </c>
      <c r="D582" s="29" t="str">
        <f>IF(Замеры!AD576=0, " ", Замеры!AB576)</f>
        <v xml:space="preserve"> </v>
      </c>
      <c r="E582" s="29" t="str">
        <f>CONCATENATE(Замеры!T576,Замеры!W576,Замеры!V576)</f>
        <v xml:space="preserve"> </v>
      </c>
      <c r="F582" s="30" t="str">
        <f>IF(Замеры!AD576=0," ","---")</f>
        <v xml:space="preserve"> </v>
      </c>
      <c r="G582" s="31" t="str">
        <f>IF(Замеры!AD576=0," ",Замеры!L576)</f>
        <v xml:space="preserve"> </v>
      </c>
      <c r="H582" s="31" t="str">
        <f>CONCATENATE(Замеры!AO576,Замеры!AE576,Замеры!AP576)</f>
        <v>0 0</v>
      </c>
      <c r="I582" s="29" t="str">
        <f>CONCATENATE(Замеры!AM576,Замеры!AE576,Замеры!AN576)</f>
        <v>0 0</v>
      </c>
      <c r="J582" s="31" t="str">
        <f>IF(Замеры!AD576=0," ",G582*2.55)</f>
        <v xml:space="preserve"> </v>
      </c>
      <c r="K582" s="29" t="str">
        <f>IF(Замеры!AD576=0," ",Замеры!AK576)</f>
        <v xml:space="preserve"> </v>
      </c>
      <c r="L582" s="29" t="str">
        <f>IF(Замеры!AD576=0," ",Замеры!AL576)</f>
        <v xml:space="preserve"> </v>
      </c>
      <c r="M582" s="29" t="str">
        <f>IF(Замеры!AD576=0," ",0.1)</f>
        <v xml:space="preserve"> </v>
      </c>
      <c r="N582" s="29" t="str">
        <f>IF(Замеры!AD576=0," ",Замеры!AD576)</f>
        <v xml:space="preserve"> </v>
      </c>
      <c r="O582" s="29" t="str">
        <f>Замеры!AE576</f>
        <v xml:space="preserve"> </v>
      </c>
      <c r="P582" s="29" t="str">
        <f>Замеры!AF576</f>
        <v xml:space="preserve"> </v>
      </c>
      <c r="Q582" s="29" t="str">
        <f>IF(Замеры!AD576=0," ","+")</f>
        <v xml:space="preserve"> </v>
      </c>
      <c r="R582" s="32">
        <f>Замеры!AC576</f>
        <v>0</v>
      </c>
      <c r="W582" s="33" t="e">
        <f t="shared" si="16"/>
        <v>#VALUE!</v>
      </c>
      <c r="X582" s="31" t="s">
        <v>72</v>
      </c>
      <c r="Y582" s="33" t="e">
        <f t="shared" si="17"/>
        <v>#VALUE!</v>
      </c>
      <c r="Z582" s="32"/>
    </row>
    <row r="583" spans="1:26" x14ac:dyDescent="0.3">
      <c r="A583" s="35">
        <f>IF(Замеры!B577=0, " ", Замеры!B577)</f>
        <v>574</v>
      </c>
      <c r="B583" s="37" t="str">
        <f>CONCATENATE(Замеры!D577,Замеры!F577)</f>
        <v>Группа от QF</v>
      </c>
      <c r="C583" s="35" t="str">
        <f>IF(Замеры!J577=0," ", Замеры!J577)</f>
        <v xml:space="preserve"> </v>
      </c>
      <c r="D583" s="29" t="str">
        <f>IF(Замеры!AD577=0, " ", Замеры!AB577)</f>
        <v xml:space="preserve"> </v>
      </c>
      <c r="E583" s="29" t="str">
        <f>CONCATENATE(Замеры!T577,Замеры!W577,Замеры!V577)</f>
        <v xml:space="preserve"> </v>
      </c>
      <c r="F583" s="30" t="str">
        <f>IF(Замеры!AD577=0," ","---")</f>
        <v xml:space="preserve"> </v>
      </c>
      <c r="G583" s="31" t="str">
        <f>IF(Замеры!AD577=0," ",Замеры!L577)</f>
        <v xml:space="preserve"> </v>
      </c>
      <c r="H583" s="31" t="str">
        <f>CONCATENATE(Замеры!AO577,Замеры!AE577,Замеры!AP577)</f>
        <v>0 0</v>
      </c>
      <c r="I583" s="29" t="str">
        <f>CONCATENATE(Замеры!AM577,Замеры!AE577,Замеры!AN577)</f>
        <v>0 0</v>
      </c>
      <c r="J583" s="31" t="str">
        <f>IF(Замеры!AD577=0," ",G583*2.55)</f>
        <v xml:space="preserve"> </v>
      </c>
      <c r="K583" s="29" t="str">
        <f>IF(Замеры!AD577=0," ",Замеры!AK577)</f>
        <v xml:space="preserve"> </v>
      </c>
      <c r="L583" s="29" t="str">
        <f>IF(Замеры!AD577=0," ",Замеры!AL577)</f>
        <v xml:space="preserve"> </v>
      </c>
      <c r="M583" s="29" t="str">
        <f>IF(Замеры!AD577=0," ",0.1)</f>
        <v xml:space="preserve"> </v>
      </c>
      <c r="N583" s="29" t="str">
        <f>IF(Замеры!AD577=0," ",Замеры!AD577)</f>
        <v xml:space="preserve"> </v>
      </c>
      <c r="O583" s="29" t="str">
        <f>Замеры!AE577</f>
        <v xml:space="preserve"> </v>
      </c>
      <c r="P583" s="29" t="str">
        <f>Замеры!AF577</f>
        <v xml:space="preserve"> </v>
      </c>
      <c r="Q583" s="29" t="str">
        <f>IF(Замеры!AD577=0," ","+")</f>
        <v xml:space="preserve"> </v>
      </c>
      <c r="R583" s="32">
        <f>Замеры!AC577</f>
        <v>0</v>
      </c>
      <c r="W583" s="33" t="e">
        <f t="shared" si="16"/>
        <v>#VALUE!</v>
      </c>
      <c r="X583" s="31" t="s">
        <v>72</v>
      </c>
      <c r="Y583" s="33" t="e">
        <f t="shared" si="17"/>
        <v>#VALUE!</v>
      </c>
      <c r="Z583" s="32"/>
    </row>
    <row r="584" spans="1:26" x14ac:dyDescent="0.3">
      <c r="A584" s="35">
        <f>IF(Замеры!B578=0, " ", Замеры!B578)</f>
        <v>575</v>
      </c>
      <c r="B584" s="37" t="str">
        <f>CONCATENATE(Замеры!D578,Замеры!F578)</f>
        <v>Группа от QF</v>
      </c>
      <c r="C584" s="35" t="str">
        <f>IF(Замеры!J578=0," ", Замеры!J578)</f>
        <v xml:space="preserve"> </v>
      </c>
      <c r="D584" s="29" t="str">
        <f>IF(Замеры!AD578=0, " ", Замеры!AB578)</f>
        <v xml:space="preserve"> </v>
      </c>
      <c r="E584" s="29" t="str">
        <f>CONCATENATE(Замеры!T578,Замеры!W578,Замеры!V578)</f>
        <v xml:space="preserve"> </v>
      </c>
      <c r="F584" s="30" t="str">
        <f>IF(Замеры!AD578=0," ","---")</f>
        <v xml:space="preserve"> </v>
      </c>
      <c r="G584" s="31" t="str">
        <f>IF(Замеры!AD578=0," ",Замеры!L578)</f>
        <v xml:space="preserve"> </v>
      </c>
      <c r="H584" s="31" t="str">
        <f>CONCATENATE(Замеры!AO578,Замеры!AE578,Замеры!AP578)</f>
        <v>0 0</v>
      </c>
      <c r="I584" s="29" t="str">
        <f>CONCATENATE(Замеры!AM578,Замеры!AE578,Замеры!AN578)</f>
        <v>0 0</v>
      </c>
      <c r="J584" s="31" t="str">
        <f>IF(Замеры!AD578=0," ",G584*2.55)</f>
        <v xml:space="preserve"> </v>
      </c>
      <c r="K584" s="29" t="str">
        <f>IF(Замеры!AD578=0," ",Замеры!AK578)</f>
        <v xml:space="preserve"> </v>
      </c>
      <c r="L584" s="29" t="str">
        <f>IF(Замеры!AD578=0," ",Замеры!AL578)</f>
        <v xml:space="preserve"> </v>
      </c>
      <c r="M584" s="29" t="str">
        <f>IF(Замеры!AD578=0," ",0.1)</f>
        <v xml:space="preserve"> </v>
      </c>
      <c r="N584" s="29" t="str">
        <f>IF(Замеры!AD578=0," ",Замеры!AD578)</f>
        <v xml:space="preserve"> </v>
      </c>
      <c r="O584" s="29" t="str">
        <f>Замеры!AE578</f>
        <v xml:space="preserve"> </v>
      </c>
      <c r="P584" s="29" t="str">
        <f>Замеры!AF578</f>
        <v xml:space="preserve"> </v>
      </c>
      <c r="Q584" s="29" t="str">
        <f>IF(Замеры!AD578=0," ","+")</f>
        <v xml:space="preserve"> </v>
      </c>
      <c r="R584" s="32">
        <f>Замеры!AC578</f>
        <v>0</v>
      </c>
      <c r="W584" s="33" t="e">
        <f t="shared" si="16"/>
        <v>#VALUE!</v>
      </c>
      <c r="X584" s="31" t="s">
        <v>72</v>
      </c>
      <c r="Y584" s="33" t="e">
        <f t="shared" si="17"/>
        <v>#VALUE!</v>
      </c>
      <c r="Z584" s="32"/>
    </row>
    <row r="585" spans="1:26" x14ac:dyDescent="0.3">
      <c r="A585" s="35">
        <f>IF(Замеры!B579=0, " ", Замеры!B579)</f>
        <v>576</v>
      </c>
      <c r="B585" s="37" t="str">
        <f>CONCATENATE(Замеры!D579,Замеры!F579)</f>
        <v>Группа от QF</v>
      </c>
      <c r="C585" s="35" t="str">
        <f>IF(Замеры!J579=0," ", Замеры!J579)</f>
        <v xml:space="preserve"> </v>
      </c>
      <c r="D585" s="29" t="str">
        <f>IF(Замеры!AD579=0, " ", Замеры!AB579)</f>
        <v xml:space="preserve"> </v>
      </c>
      <c r="E585" s="29" t="str">
        <f>CONCATENATE(Замеры!T579,Замеры!W579,Замеры!V579)</f>
        <v xml:space="preserve"> </v>
      </c>
      <c r="F585" s="30" t="str">
        <f>IF(Замеры!AD579=0," ","---")</f>
        <v xml:space="preserve"> </v>
      </c>
      <c r="G585" s="31" t="str">
        <f>IF(Замеры!AD579=0," ",Замеры!L579)</f>
        <v xml:space="preserve"> </v>
      </c>
      <c r="H585" s="31" t="str">
        <f>CONCATENATE(Замеры!AO579,Замеры!AE579,Замеры!AP579)</f>
        <v>0 0</v>
      </c>
      <c r="I585" s="29" t="str">
        <f>CONCATENATE(Замеры!AM579,Замеры!AE579,Замеры!AN579)</f>
        <v>0 0</v>
      </c>
      <c r="J585" s="31" t="str">
        <f>IF(Замеры!AD579=0," ",G585*2.55)</f>
        <v xml:space="preserve"> </v>
      </c>
      <c r="K585" s="29" t="str">
        <f>IF(Замеры!AD579=0," ",Замеры!AK579)</f>
        <v xml:space="preserve"> </v>
      </c>
      <c r="L585" s="29" t="str">
        <f>IF(Замеры!AD579=0," ",Замеры!AL579)</f>
        <v xml:space="preserve"> </v>
      </c>
      <c r="M585" s="29" t="str">
        <f>IF(Замеры!AD579=0," ",0.1)</f>
        <v xml:space="preserve"> </v>
      </c>
      <c r="N585" s="29" t="str">
        <f>IF(Замеры!AD579=0," ",Замеры!AD579)</f>
        <v xml:space="preserve"> </v>
      </c>
      <c r="O585" s="29" t="str">
        <f>Замеры!AE579</f>
        <v xml:space="preserve"> </v>
      </c>
      <c r="P585" s="29" t="str">
        <f>Замеры!AF579</f>
        <v xml:space="preserve"> </v>
      </c>
      <c r="Q585" s="29" t="str">
        <f>IF(Замеры!AD579=0," ","+")</f>
        <v xml:space="preserve"> </v>
      </c>
      <c r="R585" s="32">
        <f>Замеры!AC579</f>
        <v>0</v>
      </c>
      <c r="W585" s="33" t="e">
        <f t="shared" si="16"/>
        <v>#VALUE!</v>
      </c>
      <c r="X585" s="31" t="s">
        <v>72</v>
      </c>
      <c r="Y585" s="33" t="e">
        <f t="shared" si="17"/>
        <v>#VALUE!</v>
      </c>
      <c r="Z585" s="32"/>
    </row>
    <row r="586" spans="1:26" x14ac:dyDescent="0.3">
      <c r="A586" s="35">
        <f>IF(Замеры!B580=0, " ", Замеры!B580)</f>
        <v>577</v>
      </c>
      <c r="B586" s="37" t="str">
        <f>CONCATENATE(Замеры!D580,Замеры!F580)</f>
        <v>Группа от QF</v>
      </c>
      <c r="C586" s="35" t="str">
        <f>IF(Замеры!J580=0," ", Замеры!J580)</f>
        <v xml:space="preserve"> </v>
      </c>
      <c r="D586" s="29" t="str">
        <f>IF(Замеры!AD580=0, " ", Замеры!AB580)</f>
        <v xml:space="preserve"> </v>
      </c>
      <c r="E586" s="29" t="str">
        <f>CONCATENATE(Замеры!T580,Замеры!W580,Замеры!V580)</f>
        <v xml:space="preserve"> </v>
      </c>
      <c r="F586" s="30" t="str">
        <f>IF(Замеры!AD580=0," ","---")</f>
        <v xml:space="preserve"> </v>
      </c>
      <c r="G586" s="31" t="str">
        <f>IF(Замеры!AD580=0," ",Замеры!L580)</f>
        <v xml:space="preserve"> </v>
      </c>
      <c r="H586" s="31" t="str">
        <f>CONCATENATE(Замеры!AO580,Замеры!AE580,Замеры!AP580)</f>
        <v>0 0</v>
      </c>
      <c r="I586" s="29" t="str">
        <f>CONCATENATE(Замеры!AM580,Замеры!AE580,Замеры!AN580)</f>
        <v>0 0</v>
      </c>
      <c r="J586" s="31" t="str">
        <f>IF(Замеры!AD580=0," ",G586*2.55)</f>
        <v xml:space="preserve"> </v>
      </c>
      <c r="K586" s="29" t="str">
        <f>IF(Замеры!AD580=0," ",Замеры!AK580)</f>
        <v xml:space="preserve"> </v>
      </c>
      <c r="L586" s="29" t="str">
        <f>IF(Замеры!AD580=0," ",Замеры!AL580)</f>
        <v xml:space="preserve"> </v>
      </c>
      <c r="M586" s="29" t="str">
        <f>IF(Замеры!AD580=0," ",0.1)</f>
        <v xml:space="preserve"> </v>
      </c>
      <c r="N586" s="29" t="str">
        <f>IF(Замеры!AD580=0," ",Замеры!AD580)</f>
        <v xml:space="preserve"> </v>
      </c>
      <c r="O586" s="29" t="str">
        <f>Замеры!AE580</f>
        <v xml:space="preserve"> </v>
      </c>
      <c r="P586" s="29" t="str">
        <f>Замеры!AF580</f>
        <v xml:space="preserve"> </v>
      </c>
      <c r="Q586" s="29" t="str">
        <f>IF(Замеры!AD580=0," ","+")</f>
        <v xml:space="preserve"> </v>
      </c>
      <c r="R586" s="32">
        <f>Замеры!AC580</f>
        <v>0</v>
      </c>
      <c r="W586" s="33" t="e">
        <f t="shared" ref="W586:W649" si="18">G586*1.13</f>
        <v>#VALUE!</v>
      </c>
      <c r="X586" s="31" t="s">
        <v>72</v>
      </c>
      <c r="Y586" s="33" t="e">
        <f t="shared" ref="Y586:Y649" si="19">G586*1.45</f>
        <v>#VALUE!</v>
      </c>
      <c r="Z586" s="32"/>
    </row>
    <row r="587" spans="1:26" x14ac:dyDescent="0.3">
      <c r="A587" s="35">
        <f>IF(Замеры!B581=0, " ", Замеры!B581)</f>
        <v>578</v>
      </c>
      <c r="B587" s="37" t="str">
        <f>CONCATENATE(Замеры!D581,Замеры!F581)</f>
        <v>Группа от QF</v>
      </c>
      <c r="C587" s="35" t="str">
        <f>IF(Замеры!J581=0," ", Замеры!J581)</f>
        <v xml:space="preserve"> </v>
      </c>
      <c r="D587" s="29" t="str">
        <f>IF(Замеры!AD581=0, " ", Замеры!AB581)</f>
        <v xml:space="preserve"> </v>
      </c>
      <c r="E587" s="29" t="str">
        <f>CONCATENATE(Замеры!T581,Замеры!W581,Замеры!V581)</f>
        <v xml:space="preserve"> </v>
      </c>
      <c r="F587" s="30" t="str">
        <f>IF(Замеры!AD581=0," ","---")</f>
        <v xml:space="preserve"> </v>
      </c>
      <c r="G587" s="31" t="str">
        <f>IF(Замеры!AD581=0," ",Замеры!L581)</f>
        <v xml:space="preserve"> </v>
      </c>
      <c r="H587" s="31" t="str">
        <f>CONCATENATE(Замеры!AO581,Замеры!AE581,Замеры!AP581)</f>
        <v>0 0</v>
      </c>
      <c r="I587" s="29" t="str">
        <f>CONCATENATE(Замеры!AM581,Замеры!AE581,Замеры!AN581)</f>
        <v>0 0</v>
      </c>
      <c r="J587" s="31" t="str">
        <f>IF(Замеры!AD581=0," ",G587*2.55)</f>
        <v xml:space="preserve"> </v>
      </c>
      <c r="K587" s="29" t="str">
        <f>IF(Замеры!AD581=0," ",Замеры!AK581)</f>
        <v xml:space="preserve"> </v>
      </c>
      <c r="L587" s="29" t="str">
        <f>IF(Замеры!AD581=0," ",Замеры!AL581)</f>
        <v xml:space="preserve"> </v>
      </c>
      <c r="M587" s="29" t="str">
        <f>IF(Замеры!AD581=0," ",0.1)</f>
        <v xml:space="preserve"> </v>
      </c>
      <c r="N587" s="29" t="str">
        <f>IF(Замеры!AD581=0," ",Замеры!AD581)</f>
        <v xml:space="preserve"> </v>
      </c>
      <c r="O587" s="29" t="str">
        <f>Замеры!AE581</f>
        <v xml:space="preserve"> </v>
      </c>
      <c r="P587" s="29" t="str">
        <f>Замеры!AF581</f>
        <v xml:space="preserve"> </v>
      </c>
      <c r="Q587" s="29" t="str">
        <f>IF(Замеры!AD581=0," ","+")</f>
        <v xml:space="preserve"> </v>
      </c>
      <c r="R587" s="32">
        <f>Замеры!AC581</f>
        <v>0</v>
      </c>
      <c r="W587" s="33" t="e">
        <f t="shared" si="18"/>
        <v>#VALUE!</v>
      </c>
      <c r="X587" s="31" t="s">
        <v>72</v>
      </c>
      <c r="Y587" s="33" t="e">
        <f t="shared" si="19"/>
        <v>#VALUE!</v>
      </c>
      <c r="Z587" s="32"/>
    </row>
    <row r="588" spans="1:26" x14ac:dyDescent="0.3">
      <c r="A588" s="35">
        <f>IF(Замеры!B582=0, " ", Замеры!B582)</f>
        <v>579</v>
      </c>
      <c r="B588" s="37" t="str">
        <f>CONCATENATE(Замеры!D582,Замеры!F582)</f>
        <v>Группа от QF</v>
      </c>
      <c r="C588" s="35" t="str">
        <f>IF(Замеры!J582=0," ", Замеры!J582)</f>
        <v xml:space="preserve"> </v>
      </c>
      <c r="D588" s="29" t="str">
        <f>IF(Замеры!AD582=0, " ", Замеры!AB582)</f>
        <v xml:space="preserve"> </v>
      </c>
      <c r="E588" s="29" t="str">
        <f>CONCATENATE(Замеры!T582,Замеры!W582,Замеры!V582)</f>
        <v xml:space="preserve"> </v>
      </c>
      <c r="F588" s="30" t="str">
        <f>IF(Замеры!AD582=0," ","---")</f>
        <v xml:space="preserve"> </v>
      </c>
      <c r="G588" s="31" t="str">
        <f>IF(Замеры!AD582=0," ",Замеры!L582)</f>
        <v xml:space="preserve"> </v>
      </c>
      <c r="H588" s="31" t="str">
        <f>CONCATENATE(Замеры!AO582,Замеры!AE582,Замеры!AP582)</f>
        <v>0 0</v>
      </c>
      <c r="I588" s="29" t="str">
        <f>CONCATENATE(Замеры!AM582,Замеры!AE582,Замеры!AN582)</f>
        <v>0 0</v>
      </c>
      <c r="J588" s="31" t="str">
        <f>IF(Замеры!AD582=0," ",G588*2.55)</f>
        <v xml:space="preserve"> </v>
      </c>
      <c r="K588" s="29" t="str">
        <f>IF(Замеры!AD582=0," ",Замеры!AK582)</f>
        <v xml:space="preserve"> </v>
      </c>
      <c r="L588" s="29" t="str">
        <f>IF(Замеры!AD582=0," ",Замеры!AL582)</f>
        <v xml:space="preserve"> </v>
      </c>
      <c r="M588" s="29" t="str">
        <f>IF(Замеры!AD582=0," ",0.1)</f>
        <v xml:space="preserve"> </v>
      </c>
      <c r="N588" s="29" t="str">
        <f>IF(Замеры!AD582=0," ",Замеры!AD582)</f>
        <v xml:space="preserve"> </v>
      </c>
      <c r="O588" s="29" t="str">
        <f>Замеры!AE582</f>
        <v xml:space="preserve"> </v>
      </c>
      <c r="P588" s="29" t="str">
        <f>Замеры!AF582</f>
        <v xml:space="preserve"> </v>
      </c>
      <c r="Q588" s="29" t="str">
        <f>IF(Замеры!AD582=0," ","+")</f>
        <v xml:space="preserve"> </v>
      </c>
      <c r="R588" s="32">
        <f>Замеры!AC582</f>
        <v>0</v>
      </c>
      <c r="W588" s="33" t="e">
        <f t="shared" si="18"/>
        <v>#VALUE!</v>
      </c>
      <c r="X588" s="31" t="s">
        <v>72</v>
      </c>
      <c r="Y588" s="33" t="e">
        <f t="shared" si="19"/>
        <v>#VALUE!</v>
      </c>
      <c r="Z588" s="32"/>
    </row>
    <row r="589" spans="1:26" x14ac:dyDescent="0.3">
      <c r="A589" s="35">
        <f>IF(Замеры!B583=0, " ", Замеры!B583)</f>
        <v>580</v>
      </c>
      <c r="B589" s="37" t="str">
        <f>CONCATENATE(Замеры!D583,Замеры!F583)</f>
        <v>Группа от QF</v>
      </c>
      <c r="C589" s="35" t="str">
        <f>IF(Замеры!J583=0," ", Замеры!J583)</f>
        <v xml:space="preserve"> </v>
      </c>
      <c r="D589" s="29" t="str">
        <f>IF(Замеры!AD583=0, " ", Замеры!AB583)</f>
        <v xml:space="preserve"> </v>
      </c>
      <c r="E589" s="29" t="str">
        <f>CONCATENATE(Замеры!T583,Замеры!W583,Замеры!V583)</f>
        <v xml:space="preserve"> </v>
      </c>
      <c r="F589" s="30" t="str">
        <f>IF(Замеры!AD583=0," ","---")</f>
        <v xml:space="preserve"> </v>
      </c>
      <c r="G589" s="31" t="str">
        <f>IF(Замеры!AD583=0," ",Замеры!L583)</f>
        <v xml:space="preserve"> </v>
      </c>
      <c r="H589" s="31" t="str">
        <f>CONCATENATE(Замеры!AO583,Замеры!AE583,Замеры!AP583)</f>
        <v>0 0</v>
      </c>
      <c r="I589" s="29" t="str">
        <f>CONCATENATE(Замеры!AM583,Замеры!AE583,Замеры!AN583)</f>
        <v>0 0</v>
      </c>
      <c r="J589" s="31" t="str">
        <f>IF(Замеры!AD583=0," ",G589*2.55)</f>
        <v xml:space="preserve"> </v>
      </c>
      <c r="K589" s="29" t="str">
        <f>IF(Замеры!AD583=0," ",Замеры!AK583)</f>
        <v xml:space="preserve"> </v>
      </c>
      <c r="L589" s="29" t="str">
        <f>IF(Замеры!AD583=0," ",Замеры!AL583)</f>
        <v xml:space="preserve"> </v>
      </c>
      <c r="M589" s="29" t="str">
        <f>IF(Замеры!AD583=0," ",0.1)</f>
        <v xml:space="preserve"> </v>
      </c>
      <c r="N589" s="29" t="str">
        <f>IF(Замеры!AD583=0," ",Замеры!AD583)</f>
        <v xml:space="preserve"> </v>
      </c>
      <c r="O589" s="29" t="str">
        <f>Замеры!AE583</f>
        <v xml:space="preserve"> </v>
      </c>
      <c r="P589" s="29" t="str">
        <f>Замеры!AF583</f>
        <v xml:space="preserve"> </v>
      </c>
      <c r="Q589" s="29" t="str">
        <f>IF(Замеры!AD583=0," ","+")</f>
        <v xml:space="preserve"> </v>
      </c>
      <c r="R589" s="32">
        <f>Замеры!AC583</f>
        <v>0</v>
      </c>
      <c r="W589" s="33" t="e">
        <f t="shared" si="18"/>
        <v>#VALUE!</v>
      </c>
      <c r="X589" s="31" t="s">
        <v>72</v>
      </c>
      <c r="Y589" s="33" t="e">
        <f t="shared" si="19"/>
        <v>#VALUE!</v>
      </c>
      <c r="Z589" s="32"/>
    </row>
    <row r="590" spans="1:26" x14ac:dyDescent="0.3">
      <c r="A590" s="35">
        <f>IF(Замеры!B584=0, " ", Замеры!B584)</f>
        <v>581</v>
      </c>
      <c r="B590" s="37" t="str">
        <f>CONCATENATE(Замеры!D584,Замеры!F584)</f>
        <v>Группа от QF</v>
      </c>
      <c r="C590" s="35" t="str">
        <f>IF(Замеры!J584=0," ", Замеры!J584)</f>
        <v xml:space="preserve"> </v>
      </c>
      <c r="D590" s="29" t="str">
        <f>IF(Замеры!AD584=0, " ", Замеры!AB584)</f>
        <v xml:space="preserve"> </v>
      </c>
      <c r="E590" s="29" t="str">
        <f>CONCATENATE(Замеры!T584,Замеры!W584,Замеры!V584)</f>
        <v xml:space="preserve"> </v>
      </c>
      <c r="F590" s="30" t="str">
        <f>IF(Замеры!AD584=0," ","---")</f>
        <v xml:space="preserve"> </v>
      </c>
      <c r="G590" s="31" t="str">
        <f>IF(Замеры!AD584=0," ",Замеры!L584)</f>
        <v xml:space="preserve"> </v>
      </c>
      <c r="H590" s="31" t="str">
        <f>CONCATENATE(Замеры!AO584,Замеры!AE584,Замеры!AP584)</f>
        <v>0 0</v>
      </c>
      <c r="I590" s="29" t="str">
        <f>CONCATENATE(Замеры!AM584,Замеры!AE584,Замеры!AN584)</f>
        <v>0 0</v>
      </c>
      <c r="J590" s="31" t="str">
        <f>IF(Замеры!AD584=0," ",G590*2.55)</f>
        <v xml:space="preserve"> </v>
      </c>
      <c r="K590" s="29" t="str">
        <f>IF(Замеры!AD584=0," ",Замеры!AK584)</f>
        <v xml:space="preserve"> </v>
      </c>
      <c r="L590" s="29" t="str">
        <f>IF(Замеры!AD584=0," ",Замеры!AL584)</f>
        <v xml:space="preserve"> </v>
      </c>
      <c r="M590" s="29" t="str">
        <f>IF(Замеры!AD584=0," ",0.1)</f>
        <v xml:space="preserve"> </v>
      </c>
      <c r="N590" s="29" t="str">
        <f>IF(Замеры!AD584=0," ",Замеры!AD584)</f>
        <v xml:space="preserve"> </v>
      </c>
      <c r="O590" s="29" t="str">
        <f>Замеры!AE584</f>
        <v xml:space="preserve"> </v>
      </c>
      <c r="P590" s="29" t="str">
        <f>Замеры!AF584</f>
        <v xml:space="preserve"> </v>
      </c>
      <c r="Q590" s="29" t="str">
        <f>IF(Замеры!AD584=0," ","+")</f>
        <v xml:space="preserve"> </v>
      </c>
      <c r="R590" s="32">
        <f>Замеры!AC584</f>
        <v>0</v>
      </c>
      <c r="W590" s="33" t="e">
        <f t="shared" si="18"/>
        <v>#VALUE!</v>
      </c>
      <c r="X590" s="31" t="s">
        <v>72</v>
      </c>
      <c r="Y590" s="33" t="e">
        <f t="shared" si="19"/>
        <v>#VALUE!</v>
      </c>
      <c r="Z590" s="32"/>
    </row>
    <row r="591" spans="1:26" x14ac:dyDescent="0.3">
      <c r="A591" s="35">
        <f>IF(Замеры!B585=0, " ", Замеры!B585)</f>
        <v>582</v>
      </c>
      <c r="B591" s="37" t="str">
        <f>CONCATENATE(Замеры!D585,Замеры!F585)</f>
        <v>Группа от QF</v>
      </c>
      <c r="C591" s="35" t="str">
        <f>IF(Замеры!J585=0," ", Замеры!J585)</f>
        <v xml:space="preserve"> </v>
      </c>
      <c r="D591" s="29" t="str">
        <f>IF(Замеры!AD585=0, " ", Замеры!AB585)</f>
        <v xml:space="preserve"> </v>
      </c>
      <c r="E591" s="29" t="str">
        <f>CONCATENATE(Замеры!T585,Замеры!W585,Замеры!V585)</f>
        <v xml:space="preserve"> </v>
      </c>
      <c r="F591" s="30" t="str">
        <f>IF(Замеры!AD585=0," ","---")</f>
        <v xml:space="preserve"> </v>
      </c>
      <c r="G591" s="31" t="str">
        <f>IF(Замеры!AD585=0," ",Замеры!L585)</f>
        <v xml:space="preserve"> </v>
      </c>
      <c r="H591" s="31" t="str">
        <f>CONCATENATE(Замеры!AO585,Замеры!AE585,Замеры!AP585)</f>
        <v>0 0</v>
      </c>
      <c r="I591" s="29" t="str">
        <f>CONCATENATE(Замеры!AM585,Замеры!AE585,Замеры!AN585)</f>
        <v>0 0</v>
      </c>
      <c r="J591" s="31" t="str">
        <f>IF(Замеры!AD585=0," ",G591*2.55)</f>
        <v xml:space="preserve"> </v>
      </c>
      <c r="K591" s="29" t="str">
        <f>IF(Замеры!AD585=0," ",Замеры!AK585)</f>
        <v xml:space="preserve"> </v>
      </c>
      <c r="L591" s="29" t="str">
        <f>IF(Замеры!AD585=0," ",Замеры!AL585)</f>
        <v xml:space="preserve"> </v>
      </c>
      <c r="M591" s="29" t="str">
        <f>IF(Замеры!AD585=0," ",0.1)</f>
        <v xml:space="preserve"> </v>
      </c>
      <c r="N591" s="29" t="str">
        <f>IF(Замеры!AD585=0," ",Замеры!AD585)</f>
        <v xml:space="preserve"> </v>
      </c>
      <c r="O591" s="29" t="str">
        <f>Замеры!AE585</f>
        <v xml:space="preserve"> </v>
      </c>
      <c r="P591" s="29" t="str">
        <f>Замеры!AF585</f>
        <v xml:space="preserve"> </v>
      </c>
      <c r="Q591" s="29" t="str">
        <f>IF(Замеры!AD585=0," ","+")</f>
        <v xml:space="preserve"> </v>
      </c>
      <c r="R591" s="32">
        <f>Замеры!AC585</f>
        <v>0</v>
      </c>
      <c r="W591" s="33" t="e">
        <f t="shared" si="18"/>
        <v>#VALUE!</v>
      </c>
      <c r="X591" s="31" t="s">
        <v>72</v>
      </c>
      <c r="Y591" s="33" t="e">
        <f t="shared" si="19"/>
        <v>#VALUE!</v>
      </c>
      <c r="Z591" s="32"/>
    </row>
    <row r="592" spans="1:26" x14ac:dyDescent="0.3">
      <c r="A592" s="35">
        <f>IF(Замеры!B586=0, " ", Замеры!B586)</f>
        <v>583</v>
      </c>
      <c r="B592" s="37" t="str">
        <f>CONCATENATE(Замеры!D586,Замеры!F586)</f>
        <v>Группа от QF</v>
      </c>
      <c r="C592" s="35" t="str">
        <f>IF(Замеры!J586=0," ", Замеры!J586)</f>
        <v xml:space="preserve"> </v>
      </c>
      <c r="D592" s="29" t="str">
        <f>IF(Замеры!AD586=0, " ", Замеры!AB586)</f>
        <v xml:space="preserve"> </v>
      </c>
      <c r="E592" s="29" t="str">
        <f>CONCATENATE(Замеры!T586,Замеры!W586,Замеры!V586)</f>
        <v xml:space="preserve"> </v>
      </c>
      <c r="F592" s="30" t="str">
        <f>IF(Замеры!AD586=0," ","---")</f>
        <v xml:space="preserve"> </v>
      </c>
      <c r="G592" s="31" t="str">
        <f>IF(Замеры!AD586=0," ",Замеры!L586)</f>
        <v xml:space="preserve"> </v>
      </c>
      <c r="H592" s="31" t="str">
        <f>CONCATENATE(Замеры!AO586,Замеры!AE586,Замеры!AP586)</f>
        <v>0 0</v>
      </c>
      <c r="I592" s="29" t="str">
        <f>CONCATENATE(Замеры!AM586,Замеры!AE586,Замеры!AN586)</f>
        <v>0 0</v>
      </c>
      <c r="J592" s="31" t="str">
        <f>IF(Замеры!AD586=0," ",G592*2.55)</f>
        <v xml:space="preserve"> </v>
      </c>
      <c r="K592" s="29" t="str">
        <f>IF(Замеры!AD586=0," ",Замеры!AK586)</f>
        <v xml:space="preserve"> </v>
      </c>
      <c r="L592" s="29" t="str">
        <f>IF(Замеры!AD586=0," ",Замеры!AL586)</f>
        <v xml:space="preserve"> </v>
      </c>
      <c r="M592" s="29" t="str">
        <f>IF(Замеры!AD586=0," ",0.1)</f>
        <v xml:space="preserve"> </v>
      </c>
      <c r="N592" s="29" t="str">
        <f>IF(Замеры!AD586=0," ",Замеры!AD586)</f>
        <v xml:space="preserve"> </v>
      </c>
      <c r="O592" s="29" t="str">
        <f>Замеры!AE586</f>
        <v xml:space="preserve"> </v>
      </c>
      <c r="P592" s="29" t="str">
        <f>Замеры!AF586</f>
        <v xml:space="preserve"> </v>
      </c>
      <c r="Q592" s="29" t="str">
        <f>IF(Замеры!AD586=0," ","+")</f>
        <v xml:space="preserve"> </v>
      </c>
      <c r="R592" s="32">
        <f>Замеры!AC586</f>
        <v>0</v>
      </c>
      <c r="W592" s="33" t="e">
        <f t="shared" si="18"/>
        <v>#VALUE!</v>
      </c>
      <c r="X592" s="31" t="s">
        <v>72</v>
      </c>
      <c r="Y592" s="33" t="e">
        <f t="shared" si="19"/>
        <v>#VALUE!</v>
      </c>
      <c r="Z592" s="32"/>
    </row>
    <row r="593" spans="1:26" x14ac:dyDescent="0.3">
      <c r="A593" s="35">
        <f>IF(Замеры!B587=0, " ", Замеры!B587)</f>
        <v>584</v>
      </c>
      <c r="B593" s="37" t="str">
        <f>CONCATENATE(Замеры!D587,Замеры!F587)</f>
        <v>Группа от QF</v>
      </c>
      <c r="C593" s="35" t="str">
        <f>IF(Замеры!J587=0," ", Замеры!J587)</f>
        <v xml:space="preserve"> </v>
      </c>
      <c r="D593" s="29" t="str">
        <f>IF(Замеры!AD587=0, " ", Замеры!AB587)</f>
        <v xml:space="preserve"> </v>
      </c>
      <c r="E593" s="29" t="str">
        <f>CONCATENATE(Замеры!T587,Замеры!W587,Замеры!V587)</f>
        <v xml:space="preserve"> </v>
      </c>
      <c r="F593" s="30" t="str">
        <f>IF(Замеры!AD587=0," ","---")</f>
        <v xml:space="preserve"> </v>
      </c>
      <c r="G593" s="31" t="str">
        <f>IF(Замеры!AD587=0," ",Замеры!L587)</f>
        <v xml:space="preserve"> </v>
      </c>
      <c r="H593" s="31" t="str">
        <f>CONCATENATE(Замеры!AO587,Замеры!AE587,Замеры!AP587)</f>
        <v>0 0</v>
      </c>
      <c r="I593" s="29" t="str">
        <f>CONCATENATE(Замеры!AM587,Замеры!AE587,Замеры!AN587)</f>
        <v>0 0</v>
      </c>
      <c r="J593" s="31" t="str">
        <f>IF(Замеры!AD587=0," ",G593*2.55)</f>
        <v xml:space="preserve"> </v>
      </c>
      <c r="K593" s="29" t="str">
        <f>IF(Замеры!AD587=0," ",Замеры!AK587)</f>
        <v xml:space="preserve"> </v>
      </c>
      <c r="L593" s="29" t="str">
        <f>IF(Замеры!AD587=0," ",Замеры!AL587)</f>
        <v xml:space="preserve"> </v>
      </c>
      <c r="M593" s="29" t="str">
        <f>IF(Замеры!AD587=0," ",0.1)</f>
        <v xml:space="preserve"> </v>
      </c>
      <c r="N593" s="29" t="str">
        <f>IF(Замеры!AD587=0," ",Замеры!AD587)</f>
        <v xml:space="preserve"> </v>
      </c>
      <c r="O593" s="29" t="str">
        <f>Замеры!AE587</f>
        <v xml:space="preserve"> </v>
      </c>
      <c r="P593" s="29" t="str">
        <f>Замеры!AF587</f>
        <v xml:space="preserve"> </v>
      </c>
      <c r="Q593" s="29" t="str">
        <f>IF(Замеры!AD587=0," ","+")</f>
        <v xml:space="preserve"> </v>
      </c>
      <c r="R593" s="32">
        <f>Замеры!AC587</f>
        <v>0</v>
      </c>
      <c r="W593" s="33" t="e">
        <f t="shared" si="18"/>
        <v>#VALUE!</v>
      </c>
      <c r="X593" s="31" t="s">
        <v>72</v>
      </c>
      <c r="Y593" s="33" t="e">
        <f t="shared" si="19"/>
        <v>#VALUE!</v>
      </c>
      <c r="Z593" s="32"/>
    </row>
    <row r="594" spans="1:26" x14ac:dyDescent="0.3">
      <c r="A594" s="35">
        <f>IF(Замеры!B588=0, " ", Замеры!B588)</f>
        <v>585</v>
      </c>
      <c r="B594" s="37" t="str">
        <f>CONCATENATE(Замеры!D588,Замеры!F588)</f>
        <v>Группа от QF</v>
      </c>
      <c r="C594" s="35" t="str">
        <f>IF(Замеры!J588=0," ", Замеры!J588)</f>
        <v xml:space="preserve"> </v>
      </c>
      <c r="D594" s="29" t="str">
        <f>IF(Замеры!AD588=0, " ", Замеры!AB588)</f>
        <v xml:space="preserve"> </v>
      </c>
      <c r="E594" s="29" t="str">
        <f>CONCATENATE(Замеры!T588,Замеры!W588,Замеры!V588)</f>
        <v xml:space="preserve"> </v>
      </c>
      <c r="F594" s="30" t="str">
        <f>IF(Замеры!AD588=0," ","---")</f>
        <v xml:space="preserve"> </v>
      </c>
      <c r="G594" s="31" t="str">
        <f>IF(Замеры!AD588=0," ",Замеры!L588)</f>
        <v xml:space="preserve"> </v>
      </c>
      <c r="H594" s="31" t="str">
        <f>CONCATENATE(Замеры!AO588,Замеры!AE588,Замеры!AP588)</f>
        <v>0 0</v>
      </c>
      <c r="I594" s="29" t="str">
        <f>CONCATENATE(Замеры!AM588,Замеры!AE588,Замеры!AN588)</f>
        <v>0 0</v>
      </c>
      <c r="J594" s="31" t="str">
        <f>IF(Замеры!AD588=0," ",G594*2.55)</f>
        <v xml:space="preserve"> </v>
      </c>
      <c r="K594" s="29" t="str">
        <f>IF(Замеры!AD588=0," ",Замеры!AK588)</f>
        <v xml:space="preserve"> </v>
      </c>
      <c r="L594" s="29" t="str">
        <f>IF(Замеры!AD588=0," ",Замеры!AL588)</f>
        <v xml:space="preserve"> </v>
      </c>
      <c r="M594" s="29" t="str">
        <f>IF(Замеры!AD588=0," ",0.1)</f>
        <v xml:space="preserve"> </v>
      </c>
      <c r="N594" s="29" t="str">
        <f>IF(Замеры!AD588=0," ",Замеры!AD588)</f>
        <v xml:space="preserve"> </v>
      </c>
      <c r="O594" s="29" t="str">
        <f>Замеры!AE588</f>
        <v xml:space="preserve"> </v>
      </c>
      <c r="P594" s="29" t="str">
        <f>Замеры!AF588</f>
        <v xml:space="preserve"> </v>
      </c>
      <c r="Q594" s="29" t="str">
        <f>IF(Замеры!AD588=0," ","+")</f>
        <v xml:space="preserve"> </v>
      </c>
      <c r="R594" s="32">
        <f>Замеры!AC588</f>
        <v>0</v>
      </c>
      <c r="W594" s="33" t="e">
        <f t="shared" si="18"/>
        <v>#VALUE!</v>
      </c>
      <c r="X594" s="31" t="s">
        <v>72</v>
      </c>
      <c r="Y594" s="33" t="e">
        <f t="shared" si="19"/>
        <v>#VALUE!</v>
      </c>
      <c r="Z594" s="32"/>
    </row>
    <row r="595" spans="1:26" x14ac:dyDescent="0.3">
      <c r="A595" s="35">
        <f>IF(Замеры!B589=0, " ", Замеры!B589)</f>
        <v>586</v>
      </c>
      <c r="B595" s="37" t="str">
        <f>CONCATENATE(Замеры!D589,Замеры!F589)</f>
        <v>Группа от QF</v>
      </c>
      <c r="C595" s="35" t="str">
        <f>IF(Замеры!J589=0," ", Замеры!J589)</f>
        <v xml:space="preserve"> </v>
      </c>
      <c r="D595" s="29" t="str">
        <f>IF(Замеры!AD589=0, " ", Замеры!AB589)</f>
        <v xml:space="preserve"> </v>
      </c>
      <c r="E595" s="29" t="str">
        <f>CONCATENATE(Замеры!T589,Замеры!W589,Замеры!V589)</f>
        <v xml:space="preserve"> </v>
      </c>
      <c r="F595" s="30" t="str">
        <f>IF(Замеры!AD589=0," ","---")</f>
        <v xml:space="preserve"> </v>
      </c>
      <c r="G595" s="31" t="str">
        <f>IF(Замеры!AD589=0," ",Замеры!L589)</f>
        <v xml:space="preserve"> </v>
      </c>
      <c r="H595" s="31" t="str">
        <f>CONCATENATE(Замеры!AO589,Замеры!AE589,Замеры!AP589)</f>
        <v>0 0</v>
      </c>
      <c r="I595" s="29" t="str">
        <f>CONCATENATE(Замеры!AM589,Замеры!AE589,Замеры!AN589)</f>
        <v>0 0</v>
      </c>
      <c r="J595" s="31" t="str">
        <f>IF(Замеры!AD589=0," ",G595*2.55)</f>
        <v xml:space="preserve"> </v>
      </c>
      <c r="K595" s="29" t="str">
        <f>IF(Замеры!AD589=0," ",Замеры!AK589)</f>
        <v xml:space="preserve"> </v>
      </c>
      <c r="L595" s="29" t="str">
        <f>IF(Замеры!AD589=0," ",Замеры!AL589)</f>
        <v xml:space="preserve"> </v>
      </c>
      <c r="M595" s="29" t="str">
        <f>IF(Замеры!AD589=0," ",0.1)</f>
        <v xml:space="preserve"> </v>
      </c>
      <c r="N595" s="29" t="str">
        <f>IF(Замеры!AD589=0," ",Замеры!AD589)</f>
        <v xml:space="preserve"> </v>
      </c>
      <c r="O595" s="29" t="str">
        <f>Замеры!AE589</f>
        <v xml:space="preserve"> </v>
      </c>
      <c r="P595" s="29" t="str">
        <f>Замеры!AF589</f>
        <v xml:space="preserve"> </v>
      </c>
      <c r="Q595" s="29" t="str">
        <f>IF(Замеры!AD589=0," ","+")</f>
        <v xml:space="preserve"> </v>
      </c>
      <c r="R595" s="32">
        <f>Замеры!AC589</f>
        <v>0</v>
      </c>
      <c r="W595" s="33" t="e">
        <f t="shared" si="18"/>
        <v>#VALUE!</v>
      </c>
      <c r="X595" s="31" t="s">
        <v>72</v>
      </c>
      <c r="Y595" s="33" t="e">
        <f t="shared" si="19"/>
        <v>#VALUE!</v>
      </c>
      <c r="Z595" s="32"/>
    </row>
    <row r="596" spans="1:26" x14ac:dyDescent="0.3">
      <c r="A596" s="35">
        <f>IF(Замеры!B590=0, " ", Замеры!B590)</f>
        <v>587</v>
      </c>
      <c r="B596" s="37" t="str">
        <f>CONCATENATE(Замеры!D590,Замеры!F590)</f>
        <v>Группа от QF</v>
      </c>
      <c r="C596" s="35" t="str">
        <f>IF(Замеры!J590=0," ", Замеры!J590)</f>
        <v xml:space="preserve"> </v>
      </c>
      <c r="D596" s="29" t="str">
        <f>IF(Замеры!AD590=0, " ", Замеры!AB590)</f>
        <v xml:space="preserve"> </v>
      </c>
      <c r="E596" s="29" t="str">
        <f>CONCATENATE(Замеры!T590,Замеры!W590,Замеры!V590)</f>
        <v xml:space="preserve"> </v>
      </c>
      <c r="F596" s="30" t="str">
        <f>IF(Замеры!AD590=0," ","---")</f>
        <v xml:space="preserve"> </v>
      </c>
      <c r="G596" s="31" t="str">
        <f>IF(Замеры!AD590=0," ",Замеры!L590)</f>
        <v xml:space="preserve"> </v>
      </c>
      <c r="H596" s="31" t="str">
        <f>CONCATENATE(Замеры!AO590,Замеры!AE590,Замеры!AP590)</f>
        <v>0 0</v>
      </c>
      <c r="I596" s="29" t="str">
        <f>CONCATENATE(Замеры!AM590,Замеры!AE590,Замеры!AN590)</f>
        <v>0 0</v>
      </c>
      <c r="J596" s="31" t="str">
        <f>IF(Замеры!AD590=0," ",G596*2.55)</f>
        <v xml:space="preserve"> </v>
      </c>
      <c r="K596" s="29" t="str">
        <f>IF(Замеры!AD590=0," ",Замеры!AK590)</f>
        <v xml:space="preserve"> </v>
      </c>
      <c r="L596" s="29" t="str">
        <f>IF(Замеры!AD590=0," ",Замеры!AL590)</f>
        <v xml:space="preserve"> </v>
      </c>
      <c r="M596" s="29" t="str">
        <f>IF(Замеры!AD590=0," ",0.1)</f>
        <v xml:space="preserve"> </v>
      </c>
      <c r="N596" s="29" t="str">
        <f>IF(Замеры!AD590=0," ",Замеры!AD590)</f>
        <v xml:space="preserve"> </v>
      </c>
      <c r="O596" s="29" t="str">
        <f>Замеры!AE590</f>
        <v xml:space="preserve"> </v>
      </c>
      <c r="P596" s="29" t="str">
        <f>Замеры!AF590</f>
        <v xml:space="preserve"> </v>
      </c>
      <c r="Q596" s="29" t="str">
        <f>IF(Замеры!AD590=0," ","+")</f>
        <v xml:space="preserve"> </v>
      </c>
      <c r="R596" s="32">
        <f>Замеры!AC590</f>
        <v>0</v>
      </c>
      <c r="W596" s="33" t="e">
        <f t="shared" si="18"/>
        <v>#VALUE!</v>
      </c>
      <c r="X596" s="31" t="s">
        <v>72</v>
      </c>
      <c r="Y596" s="33" t="e">
        <f t="shared" si="19"/>
        <v>#VALUE!</v>
      </c>
      <c r="Z596" s="32"/>
    </row>
    <row r="597" spans="1:26" x14ac:dyDescent="0.3">
      <c r="A597" s="35">
        <f>IF(Замеры!B591=0, " ", Замеры!B591)</f>
        <v>588</v>
      </c>
      <c r="B597" s="37" t="str">
        <f>CONCATENATE(Замеры!D591,Замеры!F591)</f>
        <v>Группа от QF</v>
      </c>
      <c r="C597" s="35" t="str">
        <f>IF(Замеры!J591=0," ", Замеры!J591)</f>
        <v xml:space="preserve"> </v>
      </c>
      <c r="D597" s="29" t="str">
        <f>IF(Замеры!AD591=0, " ", Замеры!AB591)</f>
        <v xml:space="preserve"> </v>
      </c>
      <c r="E597" s="29" t="str">
        <f>CONCATENATE(Замеры!T591,Замеры!W591,Замеры!V591)</f>
        <v xml:space="preserve"> </v>
      </c>
      <c r="F597" s="30" t="str">
        <f>IF(Замеры!AD591=0," ","---")</f>
        <v xml:space="preserve"> </v>
      </c>
      <c r="G597" s="31" t="str">
        <f>IF(Замеры!AD591=0," ",Замеры!L591)</f>
        <v xml:space="preserve"> </v>
      </c>
      <c r="H597" s="31" t="str">
        <f>CONCATENATE(Замеры!AO591,Замеры!AE591,Замеры!AP591)</f>
        <v>0 0</v>
      </c>
      <c r="I597" s="29" t="str">
        <f>CONCATENATE(Замеры!AM591,Замеры!AE591,Замеры!AN591)</f>
        <v>0 0</v>
      </c>
      <c r="J597" s="31" t="str">
        <f>IF(Замеры!AD591=0," ",G597*2.55)</f>
        <v xml:space="preserve"> </v>
      </c>
      <c r="K597" s="29" t="str">
        <f>IF(Замеры!AD591=0," ",Замеры!AK591)</f>
        <v xml:space="preserve"> </v>
      </c>
      <c r="L597" s="29" t="str">
        <f>IF(Замеры!AD591=0," ",Замеры!AL591)</f>
        <v xml:space="preserve"> </v>
      </c>
      <c r="M597" s="29" t="str">
        <f>IF(Замеры!AD591=0," ",0.1)</f>
        <v xml:space="preserve"> </v>
      </c>
      <c r="N597" s="29" t="str">
        <f>IF(Замеры!AD591=0," ",Замеры!AD591)</f>
        <v xml:space="preserve"> </v>
      </c>
      <c r="O597" s="29" t="str">
        <f>Замеры!AE591</f>
        <v xml:space="preserve"> </v>
      </c>
      <c r="P597" s="29" t="str">
        <f>Замеры!AF591</f>
        <v xml:space="preserve"> </v>
      </c>
      <c r="Q597" s="29" t="str">
        <f>IF(Замеры!AD591=0," ","+")</f>
        <v xml:space="preserve"> </v>
      </c>
      <c r="R597" s="32">
        <f>Замеры!AC591</f>
        <v>0</v>
      </c>
      <c r="W597" s="33" t="e">
        <f t="shared" si="18"/>
        <v>#VALUE!</v>
      </c>
      <c r="X597" s="31" t="s">
        <v>72</v>
      </c>
      <c r="Y597" s="33" t="e">
        <f t="shared" si="19"/>
        <v>#VALUE!</v>
      </c>
      <c r="Z597" s="32"/>
    </row>
    <row r="598" spans="1:26" x14ac:dyDescent="0.3">
      <c r="A598" s="35">
        <f>IF(Замеры!B592=0, " ", Замеры!B592)</f>
        <v>589</v>
      </c>
      <c r="B598" s="37" t="str">
        <f>CONCATENATE(Замеры!D592,Замеры!F592)</f>
        <v>Группа от QF</v>
      </c>
      <c r="C598" s="35" t="str">
        <f>IF(Замеры!J592=0," ", Замеры!J592)</f>
        <v xml:space="preserve"> </v>
      </c>
      <c r="D598" s="29" t="str">
        <f>IF(Замеры!AD592=0, " ", Замеры!AB592)</f>
        <v xml:space="preserve"> </v>
      </c>
      <c r="E598" s="29" t="str">
        <f>CONCATENATE(Замеры!T592,Замеры!W592,Замеры!V592)</f>
        <v xml:space="preserve"> </v>
      </c>
      <c r="F598" s="30" t="str">
        <f>IF(Замеры!AD592=0," ","---")</f>
        <v xml:space="preserve"> </v>
      </c>
      <c r="G598" s="31" t="str">
        <f>IF(Замеры!AD592=0," ",Замеры!L592)</f>
        <v xml:space="preserve"> </v>
      </c>
      <c r="H598" s="31" t="str">
        <f>CONCATENATE(Замеры!AO592,Замеры!AE592,Замеры!AP592)</f>
        <v>0 0</v>
      </c>
      <c r="I598" s="29" t="str">
        <f>CONCATENATE(Замеры!AM592,Замеры!AE592,Замеры!AN592)</f>
        <v>0 0</v>
      </c>
      <c r="J598" s="31" t="str">
        <f>IF(Замеры!AD592=0," ",G598*2.55)</f>
        <v xml:space="preserve"> </v>
      </c>
      <c r="K598" s="29" t="str">
        <f>IF(Замеры!AD592=0," ",Замеры!AK592)</f>
        <v xml:space="preserve"> </v>
      </c>
      <c r="L598" s="29" t="str">
        <f>IF(Замеры!AD592=0," ",Замеры!AL592)</f>
        <v xml:space="preserve"> </v>
      </c>
      <c r="M598" s="29" t="str">
        <f>IF(Замеры!AD592=0," ",0.1)</f>
        <v xml:space="preserve"> </v>
      </c>
      <c r="N598" s="29" t="str">
        <f>IF(Замеры!AD592=0," ",Замеры!AD592)</f>
        <v xml:space="preserve"> </v>
      </c>
      <c r="O598" s="29" t="str">
        <f>Замеры!AE592</f>
        <v xml:space="preserve"> </v>
      </c>
      <c r="P598" s="29" t="str">
        <f>Замеры!AF592</f>
        <v xml:space="preserve"> </v>
      </c>
      <c r="Q598" s="29" t="str">
        <f>IF(Замеры!AD592=0," ","+")</f>
        <v xml:space="preserve"> </v>
      </c>
      <c r="R598" s="32">
        <f>Замеры!AC592</f>
        <v>0</v>
      </c>
      <c r="W598" s="33" t="e">
        <f t="shared" si="18"/>
        <v>#VALUE!</v>
      </c>
      <c r="X598" s="31" t="s">
        <v>72</v>
      </c>
      <c r="Y598" s="33" t="e">
        <f t="shared" si="19"/>
        <v>#VALUE!</v>
      </c>
      <c r="Z598" s="32"/>
    </row>
    <row r="599" spans="1:26" x14ac:dyDescent="0.3">
      <c r="A599" s="35">
        <f>IF(Замеры!B593=0, " ", Замеры!B593)</f>
        <v>590</v>
      </c>
      <c r="B599" s="37" t="str">
        <f>CONCATENATE(Замеры!D593,Замеры!F593)</f>
        <v>Группа от QF</v>
      </c>
      <c r="C599" s="35" t="str">
        <f>IF(Замеры!J593=0," ", Замеры!J593)</f>
        <v xml:space="preserve"> </v>
      </c>
      <c r="D599" s="29" t="str">
        <f>IF(Замеры!AD593=0, " ", Замеры!AB593)</f>
        <v xml:space="preserve"> </v>
      </c>
      <c r="E599" s="29" t="str">
        <f>CONCATENATE(Замеры!T593,Замеры!W593,Замеры!V593)</f>
        <v xml:space="preserve"> </v>
      </c>
      <c r="F599" s="30" t="str">
        <f>IF(Замеры!AD593=0," ","---")</f>
        <v xml:space="preserve"> </v>
      </c>
      <c r="G599" s="31" t="str">
        <f>IF(Замеры!AD593=0," ",Замеры!L593)</f>
        <v xml:space="preserve"> </v>
      </c>
      <c r="H599" s="31" t="str">
        <f>CONCATENATE(Замеры!AO593,Замеры!AE593,Замеры!AP593)</f>
        <v>0 0</v>
      </c>
      <c r="I599" s="29" t="str">
        <f>CONCATENATE(Замеры!AM593,Замеры!AE593,Замеры!AN593)</f>
        <v>0 0</v>
      </c>
      <c r="J599" s="31" t="str">
        <f>IF(Замеры!AD593=0," ",G599*2.55)</f>
        <v xml:space="preserve"> </v>
      </c>
      <c r="K599" s="29" t="str">
        <f>IF(Замеры!AD593=0," ",Замеры!AK593)</f>
        <v xml:space="preserve"> </v>
      </c>
      <c r="L599" s="29" t="str">
        <f>IF(Замеры!AD593=0," ",Замеры!AL593)</f>
        <v xml:space="preserve"> </v>
      </c>
      <c r="M599" s="29" t="str">
        <f>IF(Замеры!AD593=0," ",0.1)</f>
        <v xml:space="preserve"> </v>
      </c>
      <c r="N599" s="29" t="str">
        <f>IF(Замеры!AD593=0," ",Замеры!AD593)</f>
        <v xml:space="preserve"> </v>
      </c>
      <c r="O599" s="29" t="str">
        <f>Замеры!AE593</f>
        <v xml:space="preserve"> </v>
      </c>
      <c r="P599" s="29" t="str">
        <f>Замеры!AF593</f>
        <v xml:space="preserve"> </v>
      </c>
      <c r="Q599" s="29" t="str">
        <f>IF(Замеры!AD593=0," ","+")</f>
        <v xml:space="preserve"> </v>
      </c>
      <c r="R599" s="32">
        <f>Замеры!AC593</f>
        <v>0</v>
      </c>
      <c r="W599" s="33" t="e">
        <f t="shared" si="18"/>
        <v>#VALUE!</v>
      </c>
      <c r="X599" s="31" t="s">
        <v>72</v>
      </c>
      <c r="Y599" s="33" t="e">
        <f t="shared" si="19"/>
        <v>#VALUE!</v>
      </c>
      <c r="Z599" s="32"/>
    </row>
    <row r="600" spans="1:26" x14ac:dyDescent="0.3">
      <c r="A600" s="35">
        <f>IF(Замеры!B594=0, " ", Замеры!B594)</f>
        <v>591</v>
      </c>
      <c r="B600" s="37" t="str">
        <f>CONCATENATE(Замеры!D594,Замеры!F594)</f>
        <v>Группа от QF</v>
      </c>
      <c r="C600" s="35" t="str">
        <f>IF(Замеры!J594=0," ", Замеры!J594)</f>
        <v xml:space="preserve"> </v>
      </c>
      <c r="D600" s="29" t="str">
        <f>IF(Замеры!AD594=0, " ", Замеры!AB594)</f>
        <v xml:space="preserve"> </v>
      </c>
      <c r="E600" s="29" t="str">
        <f>CONCATENATE(Замеры!T594,Замеры!W594,Замеры!V594)</f>
        <v xml:space="preserve"> </v>
      </c>
      <c r="F600" s="30" t="str">
        <f>IF(Замеры!AD594=0," ","---")</f>
        <v xml:space="preserve"> </v>
      </c>
      <c r="G600" s="31" t="str">
        <f>IF(Замеры!AD594=0," ",Замеры!L594)</f>
        <v xml:space="preserve"> </v>
      </c>
      <c r="H600" s="31" t="str">
        <f>CONCATENATE(Замеры!AO594,Замеры!AE594,Замеры!AP594)</f>
        <v>0 0</v>
      </c>
      <c r="I600" s="29" t="str">
        <f>CONCATENATE(Замеры!AM594,Замеры!AE594,Замеры!AN594)</f>
        <v>0 0</v>
      </c>
      <c r="J600" s="31" t="str">
        <f>IF(Замеры!AD594=0," ",G600*2.55)</f>
        <v xml:space="preserve"> </v>
      </c>
      <c r="K600" s="29" t="str">
        <f>IF(Замеры!AD594=0," ",Замеры!AK594)</f>
        <v xml:space="preserve"> </v>
      </c>
      <c r="L600" s="29" t="str">
        <f>IF(Замеры!AD594=0," ",Замеры!AL594)</f>
        <v xml:space="preserve"> </v>
      </c>
      <c r="M600" s="29" t="str">
        <f>IF(Замеры!AD594=0," ",0.1)</f>
        <v xml:space="preserve"> </v>
      </c>
      <c r="N600" s="29" t="str">
        <f>IF(Замеры!AD594=0," ",Замеры!AD594)</f>
        <v xml:space="preserve"> </v>
      </c>
      <c r="O600" s="29" t="str">
        <f>Замеры!AE594</f>
        <v xml:space="preserve"> </v>
      </c>
      <c r="P600" s="29" t="str">
        <f>Замеры!AF594</f>
        <v xml:space="preserve"> </v>
      </c>
      <c r="Q600" s="29" t="str">
        <f>IF(Замеры!AD594=0," ","+")</f>
        <v xml:space="preserve"> </v>
      </c>
      <c r="R600" s="32">
        <f>Замеры!AC594</f>
        <v>0</v>
      </c>
      <c r="W600" s="33" t="e">
        <f t="shared" si="18"/>
        <v>#VALUE!</v>
      </c>
      <c r="X600" s="31" t="s">
        <v>72</v>
      </c>
      <c r="Y600" s="33" t="e">
        <f t="shared" si="19"/>
        <v>#VALUE!</v>
      </c>
      <c r="Z600" s="32"/>
    </row>
    <row r="601" spans="1:26" x14ac:dyDescent="0.3">
      <c r="A601" s="35">
        <f>IF(Замеры!B595=0, " ", Замеры!B595)</f>
        <v>592</v>
      </c>
      <c r="B601" s="37" t="str">
        <f>CONCATENATE(Замеры!D595,Замеры!F595)</f>
        <v>Группа от QF</v>
      </c>
      <c r="C601" s="35" t="str">
        <f>IF(Замеры!J595=0," ", Замеры!J595)</f>
        <v xml:space="preserve"> </v>
      </c>
      <c r="D601" s="29" t="str">
        <f>IF(Замеры!AD595=0, " ", Замеры!AB595)</f>
        <v xml:space="preserve"> </v>
      </c>
      <c r="E601" s="29" t="str">
        <f>CONCATENATE(Замеры!T595,Замеры!W595,Замеры!V595)</f>
        <v xml:space="preserve"> </v>
      </c>
      <c r="F601" s="30" t="str">
        <f>IF(Замеры!AD595=0," ","---")</f>
        <v xml:space="preserve"> </v>
      </c>
      <c r="G601" s="31" t="str">
        <f>IF(Замеры!AD595=0," ",Замеры!L595)</f>
        <v xml:space="preserve"> </v>
      </c>
      <c r="H601" s="31" t="str">
        <f>CONCATENATE(Замеры!AO595,Замеры!AE595,Замеры!AP595)</f>
        <v>0 0</v>
      </c>
      <c r="I601" s="29" t="str">
        <f>CONCATENATE(Замеры!AM595,Замеры!AE595,Замеры!AN595)</f>
        <v>0 0</v>
      </c>
      <c r="J601" s="31" t="str">
        <f>IF(Замеры!AD595=0," ",G601*2.55)</f>
        <v xml:space="preserve"> </v>
      </c>
      <c r="K601" s="29" t="str">
        <f>IF(Замеры!AD595=0," ",Замеры!AK595)</f>
        <v xml:space="preserve"> </v>
      </c>
      <c r="L601" s="29" t="str">
        <f>IF(Замеры!AD595=0," ",Замеры!AL595)</f>
        <v xml:space="preserve"> </v>
      </c>
      <c r="M601" s="29" t="str">
        <f>IF(Замеры!AD595=0," ",0.1)</f>
        <v xml:space="preserve"> </v>
      </c>
      <c r="N601" s="29" t="str">
        <f>IF(Замеры!AD595=0," ",Замеры!AD595)</f>
        <v xml:space="preserve"> </v>
      </c>
      <c r="O601" s="29" t="str">
        <f>Замеры!AE595</f>
        <v xml:space="preserve"> </v>
      </c>
      <c r="P601" s="29" t="str">
        <f>Замеры!AF595</f>
        <v xml:space="preserve"> </v>
      </c>
      <c r="Q601" s="29" t="str">
        <f>IF(Замеры!AD595=0," ","+")</f>
        <v xml:space="preserve"> </v>
      </c>
      <c r="R601" s="32">
        <f>Замеры!AC595</f>
        <v>0</v>
      </c>
      <c r="W601" s="33" t="e">
        <f t="shared" si="18"/>
        <v>#VALUE!</v>
      </c>
      <c r="X601" s="31" t="s">
        <v>72</v>
      </c>
      <c r="Y601" s="33" t="e">
        <f t="shared" si="19"/>
        <v>#VALUE!</v>
      </c>
      <c r="Z601" s="32"/>
    </row>
    <row r="602" spans="1:26" x14ac:dyDescent="0.3">
      <c r="A602" s="35">
        <f>IF(Замеры!B596=0, " ", Замеры!B596)</f>
        <v>593</v>
      </c>
      <c r="B602" s="37" t="str">
        <f>CONCATENATE(Замеры!D596,Замеры!F596)</f>
        <v>Группа от QF</v>
      </c>
      <c r="C602" s="35" t="str">
        <f>IF(Замеры!J596=0," ", Замеры!J596)</f>
        <v xml:space="preserve"> </v>
      </c>
      <c r="D602" s="29" t="str">
        <f>IF(Замеры!AD596=0, " ", Замеры!AB596)</f>
        <v xml:space="preserve"> </v>
      </c>
      <c r="E602" s="29" t="str">
        <f>CONCATENATE(Замеры!T596,Замеры!W596,Замеры!V596)</f>
        <v xml:space="preserve"> </v>
      </c>
      <c r="F602" s="30" t="str">
        <f>IF(Замеры!AD596=0," ","---")</f>
        <v xml:space="preserve"> </v>
      </c>
      <c r="G602" s="31" t="str">
        <f>IF(Замеры!AD596=0," ",Замеры!L596)</f>
        <v xml:space="preserve"> </v>
      </c>
      <c r="H602" s="31" t="str">
        <f>CONCATENATE(Замеры!AO596,Замеры!AE596,Замеры!AP596)</f>
        <v>0 0</v>
      </c>
      <c r="I602" s="29" t="str">
        <f>CONCATENATE(Замеры!AM596,Замеры!AE596,Замеры!AN596)</f>
        <v>0 0</v>
      </c>
      <c r="J602" s="31" t="str">
        <f>IF(Замеры!AD596=0," ",G602*2.55)</f>
        <v xml:space="preserve"> </v>
      </c>
      <c r="K602" s="29" t="str">
        <f>IF(Замеры!AD596=0," ",Замеры!AK596)</f>
        <v xml:space="preserve"> </v>
      </c>
      <c r="L602" s="29" t="str">
        <f>IF(Замеры!AD596=0," ",Замеры!AL596)</f>
        <v xml:space="preserve"> </v>
      </c>
      <c r="M602" s="29" t="str">
        <f>IF(Замеры!AD596=0," ",0.1)</f>
        <v xml:space="preserve"> </v>
      </c>
      <c r="N602" s="29" t="str">
        <f>IF(Замеры!AD596=0," ",Замеры!AD596)</f>
        <v xml:space="preserve"> </v>
      </c>
      <c r="O602" s="29" t="str">
        <f>Замеры!AE596</f>
        <v xml:space="preserve"> </v>
      </c>
      <c r="P602" s="29" t="str">
        <f>Замеры!AF596</f>
        <v xml:space="preserve"> </v>
      </c>
      <c r="Q602" s="29" t="str">
        <f>IF(Замеры!AD596=0," ","+")</f>
        <v xml:space="preserve"> </v>
      </c>
      <c r="R602" s="32">
        <f>Замеры!AC596</f>
        <v>0</v>
      </c>
      <c r="W602" s="33" t="e">
        <f t="shared" si="18"/>
        <v>#VALUE!</v>
      </c>
      <c r="X602" s="31" t="s">
        <v>72</v>
      </c>
      <c r="Y602" s="33" t="e">
        <f t="shared" si="19"/>
        <v>#VALUE!</v>
      </c>
      <c r="Z602" s="32"/>
    </row>
    <row r="603" spans="1:26" x14ac:dyDescent="0.3">
      <c r="A603" s="35">
        <f>IF(Замеры!B597=0, " ", Замеры!B597)</f>
        <v>594</v>
      </c>
      <c r="B603" s="37" t="str">
        <f>CONCATENATE(Замеры!D597,Замеры!F597)</f>
        <v>Группа от QF</v>
      </c>
      <c r="C603" s="35" t="str">
        <f>IF(Замеры!J597=0," ", Замеры!J597)</f>
        <v xml:space="preserve"> </v>
      </c>
      <c r="D603" s="29" t="str">
        <f>IF(Замеры!AD597=0, " ", Замеры!AB597)</f>
        <v xml:space="preserve"> </v>
      </c>
      <c r="E603" s="29" t="str">
        <f>CONCATENATE(Замеры!T597,Замеры!W597,Замеры!V597)</f>
        <v xml:space="preserve"> </v>
      </c>
      <c r="F603" s="30" t="str">
        <f>IF(Замеры!AD597=0," ","---")</f>
        <v xml:space="preserve"> </v>
      </c>
      <c r="G603" s="31" t="str">
        <f>IF(Замеры!AD597=0," ",Замеры!L597)</f>
        <v xml:space="preserve"> </v>
      </c>
      <c r="H603" s="31" t="str">
        <f>CONCATENATE(Замеры!AO597,Замеры!AE597,Замеры!AP597)</f>
        <v>0 0</v>
      </c>
      <c r="I603" s="29" t="str">
        <f>CONCATENATE(Замеры!AM597,Замеры!AE597,Замеры!AN597)</f>
        <v>0 0</v>
      </c>
      <c r="J603" s="31" t="str">
        <f>IF(Замеры!AD597=0," ",G603*2.55)</f>
        <v xml:space="preserve"> </v>
      </c>
      <c r="K603" s="29" t="str">
        <f>IF(Замеры!AD597=0," ",Замеры!AK597)</f>
        <v xml:space="preserve"> </v>
      </c>
      <c r="L603" s="29" t="str">
        <f>IF(Замеры!AD597=0," ",Замеры!AL597)</f>
        <v xml:space="preserve"> </v>
      </c>
      <c r="M603" s="29" t="str">
        <f>IF(Замеры!AD597=0," ",0.1)</f>
        <v xml:space="preserve"> </v>
      </c>
      <c r="N603" s="29" t="str">
        <f>IF(Замеры!AD597=0," ",Замеры!AD597)</f>
        <v xml:space="preserve"> </v>
      </c>
      <c r="O603" s="29" t="str">
        <f>Замеры!AE597</f>
        <v xml:space="preserve"> </v>
      </c>
      <c r="P603" s="29" t="str">
        <f>Замеры!AF597</f>
        <v xml:space="preserve"> </v>
      </c>
      <c r="Q603" s="29" t="str">
        <f>IF(Замеры!AD597=0," ","+")</f>
        <v xml:space="preserve"> </v>
      </c>
      <c r="R603" s="32">
        <f>Замеры!AC597</f>
        <v>0</v>
      </c>
      <c r="W603" s="33" t="e">
        <f t="shared" si="18"/>
        <v>#VALUE!</v>
      </c>
      <c r="X603" s="31" t="s">
        <v>72</v>
      </c>
      <c r="Y603" s="33" t="e">
        <f t="shared" si="19"/>
        <v>#VALUE!</v>
      </c>
      <c r="Z603" s="32"/>
    </row>
    <row r="604" spans="1:26" x14ac:dyDescent="0.3">
      <c r="A604" s="35">
        <f>IF(Замеры!B598=0, " ", Замеры!B598)</f>
        <v>595</v>
      </c>
      <c r="B604" s="37" t="str">
        <f>CONCATENATE(Замеры!D598,Замеры!F598)</f>
        <v>Группа от QF</v>
      </c>
      <c r="C604" s="35" t="str">
        <f>IF(Замеры!J598=0," ", Замеры!J598)</f>
        <v xml:space="preserve"> </v>
      </c>
      <c r="D604" s="29" t="str">
        <f>IF(Замеры!AD598=0, " ", Замеры!AB598)</f>
        <v xml:space="preserve"> </v>
      </c>
      <c r="E604" s="29" t="str">
        <f>CONCATENATE(Замеры!T598,Замеры!W598,Замеры!V598)</f>
        <v xml:space="preserve"> </v>
      </c>
      <c r="F604" s="30" t="str">
        <f>IF(Замеры!AD598=0," ","---")</f>
        <v xml:space="preserve"> </v>
      </c>
      <c r="G604" s="31" t="str">
        <f>IF(Замеры!AD598=0," ",Замеры!L598)</f>
        <v xml:space="preserve"> </v>
      </c>
      <c r="H604" s="31" t="str">
        <f>CONCATENATE(Замеры!AO598,Замеры!AE598,Замеры!AP598)</f>
        <v>0 0</v>
      </c>
      <c r="I604" s="29" t="str">
        <f>CONCATENATE(Замеры!AM598,Замеры!AE598,Замеры!AN598)</f>
        <v>0 0</v>
      </c>
      <c r="J604" s="31" t="str">
        <f>IF(Замеры!AD598=0," ",G604*2.55)</f>
        <v xml:space="preserve"> </v>
      </c>
      <c r="K604" s="29" t="str">
        <f>IF(Замеры!AD598=0," ",Замеры!AK598)</f>
        <v xml:space="preserve"> </v>
      </c>
      <c r="L604" s="29" t="str">
        <f>IF(Замеры!AD598=0," ",Замеры!AL598)</f>
        <v xml:space="preserve"> </v>
      </c>
      <c r="M604" s="29" t="str">
        <f>IF(Замеры!AD598=0," ",0.1)</f>
        <v xml:space="preserve"> </v>
      </c>
      <c r="N604" s="29" t="str">
        <f>IF(Замеры!AD598=0," ",Замеры!AD598)</f>
        <v xml:space="preserve"> </v>
      </c>
      <c r="O604" s="29" t="str">
        <f>Замеры!AE598</f>
        <v xml:space="preserve"> </v>
      </c>
      <c r="P604" s="29" t="str">
        <f>Замеры!AF598</f>
        <v xml:space="preserve"> </v>
      </c>
      <c r="Q604" s="29" t="str">
        <f>IF(Замеры!AD598=0," ","+")</f>
        <v xml:space="preserve"> </v>
      </c>
      <c r="R604" s="32">
        <f>Замеры!AC598</f>
        <v>0</v>
      </c>
      <c r="W604" s="33" t="e">
        <f t="shared" si="18"/>
        <v>#VALUE!</v>
      </c>
      <c r="X604" s="31" t="s">
        <v>72</v>
      </c>
      <c r="Y604" s="33" t="e">
        <f t="shared" si="19"/>
        <v>#VALUE!</v>
      </c>
      <c r="Z604" s="32"/>
    </row>
    <row r="605" spans="1:26" x14ac:dyDescent="0.3">
      <c r="A605" s="35">
        <f>IF(Замеры!B599=0, " ", Замеры!B599)</f>
        <v>596</v>
      </c>
      <c r="B605" s="37" t="str">
        <f>CONCATENATE(Замеры!D599,Замеры!F599)</f>
        <v>Группа от QF</v>
      </c>
      <c r="C605" s="35" t="str">
        <f>IF(Замеры!J599=0," ", Замеры!J599)</f>
        <v xml:space="preserve"> </v>
      </c>
      <c r="D605" s="29" t="str">
        <f>IF(Замеры!AD599=0, " ", Замеры!AB599)</f>
        <v xml:space="preserve"> </v>
      </c>
      <c r="E605" s="29" t="str">
        <f>CONCATENATE(Замеры!T599,Замеры!W599,Замеры!V599)</f>
        <v xml:space="preserve"> </v>
      </c>
      <c r="F605" s="30" t="str">
        <f>IF(Замеры!AD599=0," ","---")</f>
        <v xml:space="preserve"> </v>
      </c>
      <c r="G605" s="31" t="str">
        <f>IF(Замеры!AD599=0," ",Замеры!L599)</f>
        <v xml:space="preserve"> </v>
      </c>
      <c r="H605" s="31" t="str">
        <f>CONCATENATE(Замеры!AO599,Замеры!AE599,Замеры!AP599)</f>
        <v>0 0</v>
      </c>
      <c r="I605" s="29" t="str">
        <f>CONCATENATE(Замеры!AM599,Замеры!AE599,Замеры!AN599)</f>
        <v>0 0</v>
      </c>
      <c r="J605" s="31" t="str">
        <f>IF(Замеры!AD599=0," ",G605*2.55)</f>
        <v xml:space="preserve"> </v>
      </c>
      <c r="K605" s="29" t="str">
        <f>IF(Замеры!AD599=0," ",Замеры!AK599)</f>
        <v xml:space="preserve"> </v>
      </c>
      <c r="L605" s="29" t="str">
        <f>IF(Замеры!AD599=0," ",Замеры!AL599)</f>
        <v xml:space="preserve"> </v>
      </c>
      <c r="M605" s="29" t="str">
        <f>IF(Замеры!AD599=0," ",0.1)</f>
        <v xml:space="preserve"> </v>
      </c>
      <c r="N605" s="29" t="str">
        <f>IF(Замеры!AD599=0," ",Замеры!AD599)</f>
        <v xml:space="preserve"> </v>
      </c>
      <c r="O605" s="29" t="str">
        <f>Замеры!AE599</f>
        <v xml:space="preserve"> </v>
      </c>
      <c r="P605" s="29" t="str">
        <f>Замеры!AF599</f>
        <v xml:space="preserve"> </v>
      </c>
      <c r="Q605" s="29" t="str">
        <f>IF(Замеры!AD599=0," ","+")</f>
        <v xml:space="preserve"> </v>
      </c>
      <c r="R605" s="32">
        <f>Замеры!AC599</f>
        <v>0</v>
      </c>
      <c r="W605" s="33" t="e">
        <f t="shared" si="18"/>
        <v>#VALUE!</v>
      </c>
      <c r="X605" s="31" t="s">
        <v>72</v>
      </c>
      <c r="Y605" s="33" t="e">
        <f t="shared" si="19"/>
        <v>#VALUE!</v>
      </c>
      <c r="Z605" s="32"/>
    </row>
    <row r="606" spans="1:26" x14ac:dyDescent="0.3">
      <c r="A606" s="35">
        <f>IF(Замеры!B600=0, " ", Замеры!B600)</f>
        <v>597</v>
      </c>
      <c r="B606" s="37" t="str">
        <f>CONCATENATE(Замеры!D600,Замеры!F600)</f>
        <v>Группа от QF</v>
      </c>
      <c r="C606" s="35" t="str">
        <f>IF(Замеры!J600=0," ", Замеры!J600)</f>
        <v xml:space="preserve"> </v>
      </c>
      <c r="D606" s="29" t="str">
        <f>IF(Замеры!AD600=0, " ", Замеры!AB600)</f>
        <v xml:space="preserve"> </v>
      </c>
      <c r="E606" s="29" t="str">
        <f>CONCATENATE(Замеры!T600,Замеры!W600,Замеры!V600)</f>
        <v xml:space="preserve"> </v>
      </c>
      <c r="F606" s="30" t="str">
        <f>IF(Замеры!AD600=0," ","---")</f>
        <v xml:space="preserve"> </v>
      </c>
      <c r="G606" s="31" t="str">
        <f>IF(Замеры!AD600=0," ",Замеры!L600)</f>
        <v xml:space="preserve"> </v>
      </c>
      <c r="H606" s="31" t="str">
        <f>CONCATENATE(Замеры!AO600,Замеры!AE600,Замеры!AP600)</f>
        <v>0 0</v>
      </c>
      <c r="I606" s="29" t="str">
        <f>CONCATENATE(Замеры!AM600,Замеры!AE600,Замеры!AN600)</f>
        <v>0 0</v>
      </c>
      <c r="J606" s="31" t="str">
        <f>IF(Замеры!AD600=0," ",G606*2.55)</f>
        <v xml:space="preserve"> </v>
      </c>
      <c r="K606" s="29" t="str">
        <f>IF(Замеры!AD600=0," ",Замеры!AK600)</f>
        <v xml:space="preserve"> </v>
      </c>
      <c r="L606" s="29" t="str">
        <f>IF(Замеры!AD600=0," ",Замеры!AL600)</f>
        <v xml:space="preserve"> </v>
      </c>
      <c r="M606" s="29" t="str">
        <f>IF(Замеры!AD600=0," ",0.1)</f>
        <v xml:space="preserve"> </v>
      </c>
      <c r="N606" s="29" t="str">
        <f>IF(Замеры!AD600=0," ",Замеры!AD600)</f>
        <v xml:space="preserve"> </v>
      </c>
      <c r="O606" s="29" t="str">
        <f>Замеры!AE600</f>
        <v xml:space="preserve"> </v>
      </c>
      <c r="P606" s="29" t="str">
        <f>Замеры!AF600</f>
        <v xml:space="preserve"> </v>
      </c>
      <c r="Q606" s="29" t="str">
        <f>IF(Замеры!AD600=0," ","+")</f>
        <v xml:space="preserve"> </v>
      </c>
      <c r="R606" s="32">
        <f>Замеры!AC600</f>
        <v>0</v>
      </c>
      <c r="W606" s="33" t="e">
        <f t="shared" si="18"/>
        <v>#VALUE!</v>
      </c>
      <c r="X606" s="31" t="s">
        <v>72</v>
      </c>
      <c r="Y606" s="33" t="e">
        <f t="shared" si="19"/>
        <v>#VALUE!</v>
      </c>
      <c r="Z606" s="32"/>
    </row>
    <row r="607" spans="1:26" x14ac:dyDescent="0.3">
      <c r="A607" s="35">
        <f>IF(Замеры!B601=0, " ", Замеры!B601)</f>
        <v>598</v>
      </c>
      <c r="B607" s="37" t="str">
        <f>CONCATENATE(Замеры!D601,Замеры!F601)</f>
        <v>Группа от QF</v>
      </c>
      <c r="C607" s="35" t="str">
        <f>IF(Замеры!J601=0," ", Замеры!J601)</f>
        <v xml:space="preserve"> </v>
      </c>
      <c r="D607" s="29" t="str">
        <f>IF(Замеры!AD601=0, " ", Замеры!AB601)</f>
        <v xml:space="preserve"> </v>
      </c>
      <c r="E607" s="29" t="str">
        <f>CONCATENATE(Замеры!T601,Замеры!W601,Замеры!V601)</f>
        <v xml:space="preserve"> </v>
      </c>
      <c r="F607" s="30" t="str">
        <f>IF(Замеры!AD601=0," ","---")</f>
        <v xml:space="preserve"> </v>
      </c>
      <c r="G607" s="31" t="str">
        <f>IF(Замеры!AD601=0," ",Замеры!L601)</f>
        <v xml:space="preserve"> </v>
      </c>
      <c r="H607" s="31" t="str">
        <f>CONCATENATE(Замеры!AO601,Замеры!AE601,Замеры!AP601)</f>
        <v>0 0</v>
      </c>
      <c r="I607" s="29" t="str">
        <f>CONCATENATE(Замеры!AM601,Замеры!AE601,Замеры!AN601)</f>
        <v>0 0</v>
      </c>
      <c r="J607" s="31" t="str">
        <f>IF(Замеры!AD601=0," ",G607*2.55)</f>
        <v xml:space="preserve"> </v>
      </c>
      <c r="K607" s="29" t="str">
        <f>IF(Замеры!AD601=0," ",Замеры!AK601)</f>
        <v xml:space="preserve"> </v>
      </c>
      <c r="L607" s="29" t="str">
        <f>IF(Замеры!AD601=0," ",Замеры!AL601)</f>
        <v xml:space="preserve"> </v>
      </c>
      <c r="M607" s="29" t="str">
        <f>IF(Замеры!AD601=0," ",0.1)</f>
        <v xml:space="preserve"> </v>
      </c>
      <c r="N607" s="29" t="str">
        <f>IF(Замеры!AD601=0," ",Замеры!AD601)</f>
        <v xml:space="preserve"> </v>
      </c>
      <c r="O607" s="29" t="str">
        <f>Замеры!AE601</f>
        <v xml:space="preserve"> </v>
      </c>
      <c r="P607" s="29" t="str">
        <f>Замеры!AF601</f>
        <v xml:space="preserve"> </v>
      </c>
      <c r="Q607" s="29" t="str">
        <f>IF(Замеры!AD601=0," ","+")</f>
        <v xml:space="preserve"> </v>
      </c>
      <c r="R607" s="32">
        <f>Замеры!AC601</f>
        <v>0</v>
      </c>
      <c r="W607" s="33" t="e">
        <f t="shared" si="18"/>
        <v>#VALUE!</v>
      </c>
      <c r="X607" s="31" t="s">
        <v>72</v>
      </c>
      <c r="Y607" s="33" t="e">
        <f t="shared" si="19"/>
        <v>#VALUE!</v>
      </c>
      <c r="Z607" s="32"/>
    </row>
    <row r="608" spans="1:26" x14ac:dyDescent="0.3">
      <c r="A608" s="35">
        <f>IF(Замеры!B602=0, " ", Замеры!B602)</f>
        <v>599</v>
      </c>
      <c r="B608" s="37" t="str">
        <f>CONCATENATE(Замеры!D602,Замеры!F602)</f>
        <v>Группа от QF</v>
      </c>
      <c r="C608" s="35" t="str">
        <f>IF(Замеры!J602=0," ", Замеры!J602)</f>
        <v xml:space="preserve"> </v>
      </c>
      <c r="D608" s="29" t="str">
        <f>IF(Замеры!AD602=0, " ", Замеры!AB602)</f>
        <v xml:space="preserve"> </v>
      </c>
      <c r="E608" s="29" t="str">
        <f>CONCATENATE(Замеры!T602,Замеры!W602,Замеры!V602)</f>
        <v xml:space="preserve"> </v>
      </c>
      <c r="F608" s="30" t="str">
        <f>IF(Замеры!AD602=0," ","---")</f>
        <v xml:space="preserve"> </v>
      </c>
      <c r="G608" s="31" t="str">
        <f>IF(Замеры!AD602=0," ",Замеры!L602)</f>
        <v xml:space="preserve"> </v>
      </c>
      <c r="H608" s="31" t="str">
        <f>CONCATENATE(Замеры!AO602,Замеры!AE602,Замеры!AP602)</f>
        <v>0 0</v>
      </c>
      <c r="I608" s="29" t="str">
        <f>CONCATENATE(Замеры!AM602,Замеры!AE602,Замеры!AN602)</f>
        <v>0 0</v>
      </c>
      <c r="J608" s="31" t="str">
        <f>IF(Замеры!AD602=0," ",G608*2.55)</f>
        <v xml:space="preserve"> </v>
      </c>
      <c r="K608" s="29" t="str">
        <f>IF(Замеры!AD602=0," ",Замеры!AK602)</f>
        <v xml:space="preserve"> </v>
      </c>
      <c r="L608" s="29" t="str">
        <f>IF(Замеры!AD602=0," ",Замеры!AL602)</f>
        <v xml:space="preserve"> </v>
      </c>
      <c r="M608" s="29" t="str">
        <f>IF(Замеры!AD602=0," ",0.1)</f>
        <v xml:space="preserve"> </v>
      </c>
      <c r="N608" s="29" t="str">
        <f>IF(Замеры!AD602=0," ",Замеры!AD602)</f>
        <v xml:space="preserve"> </v>
      </c>
      <c r="O608" s="29" t="str">
        <f>Замеры!AE602</f>
        <v xml:space="preserve"> </v>
      </c>
      <c r="P608" s="29" t="str">
        <f>Замеры!AF602</f>
        <v xml:space="preserve"> </v>
      </c>
      <c r="Q608" s="29" t="str">
        <f>IF(Замеры!AD602=0," ","+")</f>
        <v xml:space="preserve"> </v>
      </c>
      <c r="R608" s="32">
        <f>Замеры!AC602</f>
        <v>0</v>
      </c>
      <c r="W608" s="33" t="e">
        <f t="shared" si="18"/>
        <v>#VALUE!</v>
      </c>
      <c r="X608" s="31" t="s">
        <v>72</v>
      </c>
      <c r="Y608" s="33" t="e">
        <f t="shared" si="19"/>
        <v>#VALUE!</v>
      </c>
      <c r="Z608" s="32"/>
    </row>
    <row r="609" spans="1:26" x14ac:dyDescent="0.3">
      <c r="A609" s="35">
        <f>IF(Замеры!B603=0, " ", Замеры!B603)</f>
        <v>600</v>
      </c>
      <c r="B609" s="37" t="str">
        <f>CONCATENATE(Замеры!D603,Замеры!F603)</f>
        <v>Группа от QF</v>
      </c>
      <c r="C609" s="35" t="str">
        <f>IF(Замеры!J603=0," ", Замеры!J603)</f>
        <v xml:space="preserve"> </v>
      </c>
      <c r="D609" s="29" t="str">
        <f>IF(Замеры!AD603=0, " ", Замеры!AB603)</f>
        <v xml:space="preserve"> </v>
      </c>
      <c r="E609" s="29" t="str">
        <f>CONCATENATE(Замеры!T603,Замеры!W603,Замеры!V603)</f>
        <v xml:space="preserve"> </v>
      </c>
      <c r="F609" s="30" t="str">
        <f>IF(Замеры!AD603=0," ","---")</f>
        <v xml:space="preserve"> </v>
      </c>
      <c r="G609" s="31" t="str">
        <f>IF(Замеры!AD603=0," ",Замеры!L603)</f>
        <v xml:space="preserve"> </v>
      </c>
      <c r="H609" s="31" t="str">
        <f>CONCATENATE(Замеры!AO603,Замеры!AE603,Замеры!AP603)</f>
        <v>0 0</v>
      </c>
      <c r="I609" s="29" t="str">
        <f>CONCATENATE(Замеры!AM603,Замеры!AE603,Замеры!AN603)</f>
        <v>0 0</v>
      </c>
      <c r="J609" s="31" t="str">
        <f>IF(Замеры!AD603=0," ",G609*2.55)</f>
        <v xml:space="preserve"> </v>
      </c>
      <c r="K609" s="29" t="str">
        <f>IF(Замеры!AD603=0," ",Замеры!AK603)</f>
        <v xml:space="preserve"> </v>
      </c>
      <c r="L609" s="29" t="str">
        <f>IF(Замеры!AD603=0," ",Замеры!AL603)</f>
        <v xml:space="preserve"> </v>
      </c>
      <c r="M609" s="29" t="str">
        <f>IF(Замеры!AD603=0," ",0.1)</f>
        <v xml:space="preserve"> </v>
      </c>
      <c r="N609" s="29" t="str">
        <f>IF(Замеры!AD603=0," ",Замеры!AD603)</f>
        <v xml:space="preserve"> </v>
      </c>
      <c r="O609" s="29" t="str">
        <f>Замеры!AE603</f>
        <v xml:space="preserve"> </v>
      </c>
      <c r="P609" s="29" t="str">
        <f>Замеры!AF603</f>
        <v xml:space="preserve"> </v>
      </c>
      <c r="Q609" s="29" t="str">
        <f>IF(Замеры!AD603=0," ","+")</f>
        <v xml:space="preserve"> </v>
      </c>
      <c r="R609" s="32">
        <f>Замеры!AC603</f>
        <v>0</v>
      </c>
      <c r="W609" s="33" t="e">
        <f t="shared" si="18"/>
        <v>#VALUE!</v>
      </c>
      <c r="X609" s="31" t="s">
        <v>72</v>
      </c>
      <c r="Y609" s="33" t="e">
        <f t="shared" si="19"/>
        <v>#VALUE!</v>
      </c>
      <c r="Z609" s="32"/>
    </row>
    <row r="610" spans="1:26" x14ac:dyDescent="0.3">
      <c r="A610" s="35">
        <f>IF(Замеры!B604=0, " ", Замеры!B604)</f>
        <v>601</v>
      </c>
      <c r="B610" s="37" t="str">
        <f>CONCATENATE(Замеры!D604,Замеры!F604)</f>
        <v>Группа от QF</v>
      </c>
      <c r="C610" s="35" t="str">
        <f>IF(Замеры!J604=0," ", Замеры!J604)</f>
        <v xml:space="preserve"> </v>
      </c>
      <c r="D610" s="29" t="str">
        <f>IF(Замеры!AD604=0, " ", Замеры!AB604)</f>
        <v xml:space="preserve"> </v>
      </c>
      <c r="E610" s="29" t="str">
        <f>CONCATENATE(Замеры!T604,Замеры!W604,Замеры!V604)</f>
        <v xml:space="preserve"> </v>
      </c>
      <c r="F610" s="30" t="str">
        <f>IF(Замеры!AD604=0," ","---")</f>
        <v xml:space="preserve"> </v>
      </c>
      <c r="G610" s="31" t="str">
        <f>IF(Замеры!AD604=0," ",Замеры!L604)</f>
        <v xml:space="preserve"> </v>
      </c>
      <c r="H610" s="31" t="str">
        <f>CONCATENATE(Замеры!AO604,Замеры!AE604,Замеры!AP604)</f>
        <v>0 0</v>
      </c>
      <c r="I610" s="29" t="str">
        <f>CONCATENATE(Замеры!AM604,Замеры!AE604,Замеры!AN604)</f>
        <v>0 0</v>
      </c>
      <c r="J610" s="31" t="str">
        <f>IF(Замеры!AD604=0," ",G610*2.55)</f>
        <v xml:space="preserve"> </v>
      </c>
      <c r="K610" s="29" t="str">
        <f>IF(Замеры!AD604=0," ",Замеры!AK604)</f>
        <v xml:space="preserve"> </v>
      </c>
      <c r="L610" s="29" t="str">
        <f>IF(Замеры!AD604=0," ",Замеры!AL604)</f>
        <v xml:space="preserve"> </v>
      </c>
      <c r="M610" s="29" t="str">
        <f>IF(Замеры!AD604=0," ",0.1)</f>
        <v xml:space="preserve"> </v>
      </c>
      <c r="N610" s="29" t="str">
        <f>IF(Замеры!AD604=0," ",Замеры!AD604)</f>
        <v xml:space="preserve"> </v>
      </c>
      <c r="O610" s="29" t="str">
        <f>Замеры!AE604</f>
        <v xml:space="preserve"> </v>
      </c>
      <c r="P610" s="29" t="str">
        <f>Замеры!AF604</f>
        <v xml:space="preserve"> </v>
      </c>
      <c r="Q610" s="29" t="str">
        <f>IF(Замеры!AD604=0," ","+")</f>
        <v xml:space="preserve"> </v>
      </c>
      <c r="R610" s="32">
        <f>Замеры!AC604</f>
        <v>0</v>
      </c>
      <c r="W610" s="33" t="e">
        <f t="shared" si="18"/>
        <v>#VALUE!</v>
      </c>
      <c r="X610" s="31" t="s">
        <v>72</v>
      </c>
      <c r="Y610" s="33" t="e">
        <f t="shared" si="19"/>
        <v>#VALUE!</v>
      </c>
      <c r="Z610" s="32"/>
    </row>
    <row r="611" spans="1:26" x14ac:dyDescent="0.3">
      <c r="A611" s="35">
        <f>IF(Замеры!B605=0, " ", Замеры!B605)</f>
        <v>602</v>
      </c>
      <c r="B611" s="37" t="str">
        <f>CONCATENATE(Замеры!D605,Замеры!F605)</f>
        <v>Группа от QF</v>
      </c>
      <c r="C611" s="35" t="str">
        <f>IF(Замеры!J605=0," ", Замеры!J605)</f>
        <v xml:space="preserve"> </v>
      </c>
      <c r="D611" s="29" t="str">
        <f>IF(Замеры!AD605=0, " ", Замеры!AB605)</f>
        <v xml:space="preserve"> </v>
      </c>
      <c r="E611" s="29" t="str">
        <f>CONCATENATE(Замеры!T605,Замеры!W605,Замеры!V605)</f>
        <v xml:space="preserve"> </v>
      </c>
      <c r="F611" s="30" t="str">
        <f>IF(Замеры!AD605=0," ","---")</f>
        <v xml:space="preserve"> </v>
      </c>
      <c r="G611" s="31" t="str">
        <f>IF(Замеры!AD605=0," ",Замеры!L605)</f>
        <v xml:space="preserve"> </v>
      </c>
      <c r="H611" s="31" t="str">
        <f>CONCATENATE(Замеры!AO605,Замеры!AE605,Замеры!AP605)</f>
        <v>0 0</v>
      </c>
      <c r="I611" s="29" t="str">
        <f>CONCATENATE(Замеры!AM605,Замеры!AE605,Замеры!AN605)</f>
        <v>0 0</v>
      </c>
      <c r="J611" s="31" t="str">
        <f>IF(Замеры!AD605=0," ",G611*2.55)</f>
        <v xml:space="preserve"> </v>
      </c>
      <c r="K611" s="29" t="str">
        <f>IF(Замеры!AD605=0," ",Замеры!AK605)</f>
        <v xml:space="preserve"> </v>
      </c>
      <c r="L611" s="29" t="str">
        <f>IF(Замеры!AD605=0," ",Замеры!AL605)</f>
        <v xml:space="preserve"> </v>
      </c>
      <c r="M611" s="29" t="str">
        <f>IF(Замеры!AD605=0," ",0.1)</f>
        <v xml:space="preserve"> </v>
      </c>
      <c r="N611" s="29" t="str">
        <f>IF(Замеры!AD605=0," ",Замеры!AD605)</f>
        <v xml:space="preserve"> </v>
      </c>
      <c r="O611" s="29" t="str">
        <f>Замеры!AE605</f>
        <v xml:space="preserve"> </v>
      </c>
      <c r="P611" s="29" t="str">
        <f>Замеры!AF605</f>
        <v xml:space="preserve"> </v>
      </c>
      <c r="Q611" s="29" t="str">
        <f>IF(Замеры!AD605=0," ","+")</f>
        <v xml:space="preserve"> </v>
      </c>
      <c r="R611" s="32">
        <f>Замеры!AC605</f>
        <v>0</v>
      </c>
      <c r="W611" s="33" t="e">
        <f t="shared" si="18"/>
        <v>#VALUE!</v>
      </c>
      <c r="X611" s="31" t="s">
        <v>72</v>
      </c>
      <c r="Y611" s="33" t="e">
        <f t="shared" si="19"/>
        <v>#VALUE!</v>
      </c>
      <c r="Z611" s="32"/>
    </row>
    <row r="612" spans="1:26" x14ac:dyDescent="0.3">
      <c r="A612" s="35">
        <f>IF(Замеры!B606=0, " ", Замеры!B606)</f>
        <v>603</v>
      </c>
      <c r="B612" s="37" t="str">
        <f>CONCATENATE(Замеры!D606,Замеры!F606)</f>
        <v>Группа от QF</v>
      </c>
      <c r="C612" s="35" t="str">
        <f>IF(Замеры!J606=0," ", Замеры!J606)</f>
        <v xml:space="preserve"> </v>
      </c>
      <c r="D612" s="29" t="str">
        <f>IF(Замеры!AD606=0, " ", Замеры!AB606)</f>
        <v xml:space="preserve"> </v>
      </c>
      <c r="E612" s="29" t="str">
        <f>CONCATENATE(Замеры!T606,Замеры!W606,Замеры!V606)</f>
        <v xml:space="preserve"> </v>
      </c>
      <c r="F612" s="30" t="str">
        <f>IF(Замеры!AD606=0," ","---")</f>
        <v xml:space="preserve"> </v>
      </c>
      <c r="G612" s="31" t="str">
        <f>IF(Замеры!AD606=0," ",Замеры!L606)</f>
        <v xml:space="preserve"> </v>
      </c>
      <c r="H612" s="31" t="str">
        <f>CONCATENATE(Замеры!AO606,Замеры!AE606,Замеры!AP606)</f>
        <v>0 0</v>
      </c>
      <c r="I612" s="29" t="str">
        <f>CONCATENATE(Замеры!AM606,Замеры!AE606,Замеры!AN606)</f>
        <v>0 0</v>
      </c>
      <c r="J612" s="31" t="str">
        <f>IF(Замеры!AD606=0," ",G612*2.55)</f>
        <v xml:space="preserve"> </v>
      </c>
      <c r="K612" s="29" t="str">
        <f>IF(Замеры!AD606=0," ",Замеры!AK606)</f>
        <v xml:space="preserve"> </v>
      </c>
      <c r="L612" s="29" t="str">
        <f>IF(Замеры!AD606=0," ",Замеры!AL606)</f>
        <v xml:space="preserve"> </v>
      </c>
      <c r="M612" s="29" t="str">
        <f>IF(Замеры!AD606=0," ",0.1)</f>
        <v xml:space="preserve"> </v>
      </c>
      <c r="N612" s="29" t="str">
        <f>IF(Замеры!AD606=0," ",Замеры!AD606)</f>
        <v xml:space="preserve"> </v>
      </c>
      <c r="O612" s="29" t="str">
        <f>Замеры!AE606</f>
        <v xml:space="preserve"> </v>
      </c>
      <c r="P612" s="29" t="str">
        <f>Замеры!AF606</f>
        <v xml:space="preserve"> </v>
      </c>
      <c r="Q612" s="29" t="str">
        <f>IF(Замеры!AD606=0," ","+")</f>
        <v xml:space="preserve"> </v>
      </c>
      <c r="R612" s="32">
        <f>Замеры!AC606</f>
        <v>0</v>
      </c>
      <c r="W612" s="33" t="e">
        <f t="shared" si="18"/>
        <v>#VALUE!</v>
      </c>
      <c r="X612" s="31" t="s">
        <v>72</v>
      </c>
      <c r="Y612" s="33" t="e">
        <f t="shared" si="19"/>
        <v>#VALUE!</v>
      </c>
      <c r="Z612" s="32"/>
    </row>
    <row r="613" spans="1:26" x14ac:dyDescent="0.3">
      <c r="A613" s="35">
        <f>IF(Замеры!B607=0, " ", Замеры!B607)</f>
        <v>604</v>
      </c>
      <c r="B613" s="37" t="str">
        <f>CONCATENATE(Замеры!D607,Замеры!F607)</f>
        <v>Группа от QF</v>
      </c>
      <c r="C613" s="35" t="str">
        <f>IF(Замеры!J607=0," ", Замеры!J607)</f>
        <v xml:space="preserve"> </v>
      </c>
      <c r="D613" s="29" t="str">
        <f>IF(Замеры!AD607=0, " ", Замеры!AB607)</f>
        <v xml:space="preserve"> </v>
      </c>
      <c r="E613" s="29" t="str">
        <f>CONCATENATE(Замеры!T607,Замеры!W607,Замеры!V607)</f>
        <v xml:space="preserve"> </v>
      </c>
      <c r="F613" s="30" t="str">
        <f>IF(Замеры!AD607=0," ","---")</f>
        <v xml:space="preserve"> </v>
      </c>
      <c r="G613" s="31" t="str">
        <f>IF(Замеры!AD607=0," ",Замеры!L607)</f>
        <v xml:space="preserve"> </v>
      </c>
      <c r="H613" s="31" t="str">
        <f>CONCATENATE(Замеры!AO607,Замеры!AE607,Замеры!AP607)</f>
        <v>0 0</v>
      </c>
      <c r="I613" s="29" t="str">
        <f>CONCATENATE(Замеры!AM607,Замеры!AE607,Замеры!AN607)</f>
        <v>0 0</v>
      </c>
      <c r="J613" s="31" t="str">
        <f>IF(Замеры!AD607=0," ",G613*2.55)</f>
        <v xml:space="preserve"> </v>
      </c>
      <c r="K613" s="29" t="str">
        <f>IF(Замеры!AD607=0," ",Замеры!AK607)</f>
        <v xml:space="preserve"> </v>
      </c>
      <c r="L613" s="29" t="str">
        <f>IF(Замеры!AD607=0," ",Замеры!AL607)</f>
        <v xml:space="preserve"> </v>
      </c>
      <c r="M613" s="29" t="str">
        <f>IF(Замеры!AD607=0," ",0.1)</f>
        <v xml:space="preserve"> </v>
      </c>
      <c r="N613" s="29" t="str">
        <f>IF(Замеры!AD607=0," ",Замеры!AD607)</f>
        <v xml:space="preserve"> </v>
      </c>
      <c r="O613" s="29" t="str">
        <f>Замеры!AE607</f>
        <v xml:space="preserve"> </v>
      </c>
      <c r="P613" s="29" t="str">
        <f>Замеры!AF607</f>
        <v xml:space="preserve"> </v>
      </c>
      <c r="Q613" s="29" t="str">
        <f>IF(Замеры!AD607=0," ","+")</f>
        <v xml:space="preserve"> </v>
      </c>
      <c r="R613" s="32">
        <f>Замеры!AC607</f>
        <v>0</v>
      </c>
      <c r="W613" s="33" t="e">
        <f t="shared" si="18"/>
        <v>#VALUE!</v>
      </c>
      <c r="X613" s="31" t="s">
        <v>72</v>
      </c>
      <c r="Y613" s="33" t="e">
        <f t="shared" si="19"/>
        <v>#VALUE!</v>
      </c>
      <c r="Z613" s="32"/>
    </row>
    <row r="614" spans="1:26" x14ac:dyDescent="0.3">
      <c r="A614" s="35">
        <f>IF(Замеры!B608=0, " ", Замеры!B608)</f>
        <v>605</v>
      </c>
      <c r="B614" s="37" t="str">
        <f>CONCATENATE(Замеры!D608,Замеры!F608)</f>
        <v>Группа от QF</v>
      </c>
      <c r="C614" s="35" t="str">
        <f>IF(Замеры!J608=0," ", Замеры!J608)</f>
        <v xml:space="preserve"> </v>
      </c>
      <c r="D614" s="29" t="str">
        <f>IF(Замеры!AD608=0, " ", Замеры!AB608)</f>
        <v xml:space="preserve"> </v>
      </c>
      <c r="E614" s="29" t="str">
        <f>CONCATENATE(Замеры!T608,Замеры!W608,Замеры!V608)</f>
        <v xml:space="preserve"> </v>
      </c>
      <c r="F614" s="30" t="str">
        <f>IF(Замеры!AD608=0," ","---")</f>
        <v xml:space="preserve"> </v>
      </c>
      <c r="G614" s="31" t="str">
        <f>IF(Замеры!AD608=0," ",Замеры!L608)</f>
        <v xml:space="preserve"> </v>
      </c>
      <c r="H614" s="31" t="str">
        <f>CONCATENATE(Замеры!AO608,Замеры!AE608,Замеры!AP608)</f>
        <v>0 0</v>
      </c>
      <c r="I614" s="29" t="str">
        <f>CONCATENATE(Замеры!AM608,Замеры!AE608,Замеры!AN608)</f>
        <v>0 0</v>
      </c>
      <c r="J614" s="31" t="str">
        <f>IF(Замеры!AD608=0," ",G614*2.55)</f>
        <v xml:space="preserve"> </v>
      </c>
      <c r="K614" s="29" t="str">
        <f>IF(Замеры!AD608=0," ",Замеры!AK608)</f>
        <v xml:space="preserve"> </v>
      </c>
      <c r="L614" s="29" t="str">
        <f>IF(Замеры!AD608=0," ",Замеры!AL608)</f>
        <v xml:space="preserve"> </v>
      </c>
      <c r="M614" s="29" t="str">
        <f>IF(Замеры!AD608=0," ",0.1)</f>
        <v xml:space="preserve"> </v>
      </c>
      <c r="N614" s="29" t="str">
        <f>IF(Замеры!AD608=0," ",Замеры!AD608)</f>
        <v xml:space="preserve"> </v>
      </c>
      <c r="O614" s="29" t="str">
        <f>Замеры!AE608</f>
        <v xml:space="preserve"> </v>
      </c>
      <c r="P614" s="29" t="str">
        <f>Замеры!AF608</f>
        <v xml:space="preserve"> </v>
      </c>
      <c r="Q614" s="29" t="str">
        <f>IF(Замеры!AD608=0," ","+")</f>
        <v xml:space="preserve"> </v>
      </c>
      <c r="R614" s="32">
        <f>Замеры!AC608</f>
        <v>0</v>
      </c>
      <c r="W614" s="33" t="e">
        <f t="shared" si="18"/>
        <v>#VALUE!</v>
      </c>
      <c r="X614" s="31" t="s">
        <v>72</v>
      </c>
      <c r="Y614" s="33" t="e">
        <f t="shared" si="19"/>
        <v>#VALUE!</v>
      </c>
      <c r="Z614" s="32"/>
    </row>
    <row r="615" spans="1:26" x14ac:dyDescent="0.3">
      <c r="A615" s="35">
        <f>IF(Замеры!B609=0, " ", Замеры!B609)</f>
        <v>606</v>
      </c>
      <c r="B615" s="37" t="str">
        <f>CONCATENATE(Замеры!D609,Замеры!F609)</f>
        <v>Группа от QF</v>
      </c>
      <c r="C615" s="35" t="str">
        <f>IF(Замеры!J609=0," ", Замеры!J609)</f>
        <v xml:space="preserve"> </v>
      </c>
      <c r="D615" s="29" t="str">
        <f>IF(Замеры!AD609=0, " ", Замеры!AB609)</f>
        <v xml:space="preserve"> </v>
      </c>
      <c r="E615" s="29" t="str">
        <f>CONCATENATE(Замеры!T609,Замеры!W609,Замеры!V609)</f>
        <v xml:space="preserve"> </v>
      </c>
      <c r="F615" s="30" t="str">
        <f>IF(Замеры!AD609=0," ","---")</f>
        <v xml:space="preserve"> </v>
      </c>
      <c r="G615" s="31" t="str">
        <f>IF(Замеры!AD609=0," ",Замеры!L609)</f>
        <v xml:space="preserve"> </v>
      </c>
      <c r="H615" s="31" t="str">
        <f>CONCATENATE(Замеры!AO609,Замеры!AE609,Замеры!AP609)</f>
        <v>0 0</v>
      </c>
      <c r="I615" s="29" t="str">
        <f>CONCATENATE(Замеры!AM609,Замеры!AE609,Замеры!AN609)</f>
        <v>0 0</v>
      </c>
      <c r="J615" s="31" t="str">
        <f>IF(Замеры!AD609=0," ",G615*2.55)</f>
        <v xml:space="preserve"> </v>
      </c>
      <c r="K615" s="29" t="str">
        <f>IF(Замеры!AD609=0," ",Замеры!AK609)</f>
        <v xml:space="preserve"> </v>
      </c>
      <c r="L615" s="29" t="str">
        <f>IF(Замеры!AD609=0," ",Замеры!AL609)</f>
        <v xml:space="preserve"> </v>
      </c>
      <c r="M615" s="29" t="str">
        <f>IF(Замеры!AD609=0," ",0.1)</f>
        <v xml:space="preserve"> </v>
      </c>
      <c r="N615" s="29" t="str">
        <f>IF(Замеры!AD609=0," ",Замеры!AD609)</f>
        <v xml:space="preserve"> </v>
      </c>
      <c r="O615" s="29" t="str">
        <f>Замеры!AE609</f>
        <v xml:space="preserve"> </v>
      </c>
      <c r="P615" s="29" t="str">
        <f>Замеры!AF609</f>
        <v xml:space="preserve"> </v>
      </c>
      <c r="Q615" s="29" t="str">
        <f>IF(Замеры!AD609=0," ","+")</f>
        <v xml:space="preserve"> </v>
      </c>
      <c r="R615" s="32">
        <f>Замеры!AC609</f>
        <v>0</v>
      </c>
      <c r="W615" s="33" t="e">
        <f t="shared" si="18"/>
        <v>#VALUE!</v>
      </c>
      <c r="X615" s="31" t="s">
        <v>72</v>
      </c>
      <c r="Y615" s="33" t="e">
        <f t="shared" si="19"/>
        <v>#VALUE!</v>
      </c>
      <c r="Z615" s="32"/>
    </row>
    <row r="616" spans="1:26" x14ac:dyDescent="0.3">
      <c r="A616" s="35">
        <f>IF(Замеры!B610=0, " ", Замеры!B610)</f>
        <v>607</v>
      </c>
      <c r="B616" s="37" t="str">
        <f>CONCATENATE(Замеры!D610,Замеры!F610)</f>
        <v>Группа от QF</v>
      </c>
      <c r="C616" s="35" t="str">
        <f>IF(Замеры!J610=0," ", Замеры!J610)</f>
        <v xml:space="preserve"> </v>
      </c>
      <c r="D616" s="29" t="str">
        <f>IF(Замеры!AD610=0, " ", Замеры!AB610)</f>
        <v xml:space="preserve"> </v>
      </c>
      <c r="E616" s="29" t="str">
        <f>CONCATENATE(Замеры!T610,Замеры!W610,Замеры!V610)</f>
        <v xml:space="preserve"> </v>
      </c>
      <c r="F616" s="30" t="str">
        <f>IF(Замеры!AD610=0," ","---")</f>
        <v xml:space="preserve"> </v>
      </c>
      <c r="G616" s="31" t="str">
        <f>IF(Замеры!AD610=0," ",Замеры!L610)</f>
        <v xml:space="preserve"> </v>
      </c>
      <c r="H616" s="31" t="str">
        <f>CONCATENATE(Замеры!AO610,Замеры!AE610,Замеры!AP610)</f>
        <v>0 0</v>
      </c>
      <c r="I616" s="29" t="str">
        <f>CONCATENATE(Замеры!AM610,Замеры!AE610,Замеры!AN610)</f>
        <v>0 0</v>
      </c>
      <c r="J616" s="31" t="str">
        <f>IF(Замеры!AD610=0," ",G616*2.55)</f>
        <v xml:space="preserve"> </v>
      </c>
      <c r="K616" s="29" t="str">
        <f>IF(Замеры!AD610=0," ",Замеры!AK610)</f>
        <v xml:space="preserve"> </v>
      </c>
      <c r="L616" s="29" t="str">
        <f>IF(Замеры!AD610=0," ",Замеры!AL610)</f>
        <v xml:space="preserve"> </v>
      </c>
      <c r="M616" s="29" t="str">
        <f>IF(Замеры!AD610=0," ",0.1)</f>
        <v xml:space="preserve"> </v>
      </c>
      <c r="N616" s="29" t="str">
        <f>IF(Замеры!AD610=0," ",Замеры!AD610)</f>
        <v xml:space="preserve"> </v>
      </c>
      <c r="O616" s="29" t="str">
        <f>Замеры!AE610</f>
        <v xml:space="preserve"> </v>
      </c>
      <c r="P616" s="29" t="str">
        <f>Замеры!AF610</f>
        <v xml:space="preserve"> </v>
      </c>
      <c r="Q616" s="29" t="str">
        <f>IF(Замеры!AD610=0," ","+")</f>
        <v xml:space="preserve"> </v>
      </c>
      <c r="R616" s="32">
        <f>Замеры!AC610</f>
        <v>0</v>
      </c>
      <c r="W616" s="33" t="e">
        <f t="shared" si="18"/>
        <v>#VALUE!</v>
      </c>
      <c r="X616" s="31" t="s">
        <v>72</v>
      </c>
      <c r="Y616" s="33" t="e">
        <f t="shared" si="19"/>
        <v>#VALUE!</v>
      </c>
      <c r="Z616" s="32"/>
    </row>
    <row r="617" spans="1:26" x14ac:dyDescent="0.3">
      <c r="A617" s="35">
        <f>IF(Замеры!B611=0, " ", Замеры!B611)</f>
        <v>608</v>
      </c>
      <c r="B617" s="37" t="str">
        <f>CONCATENATE(Замеры!D611,Замеры!F611)</f>
        <v>Группа от QF</v>
      </c>
      <c r="C617" s="35" t="str">
        <f>IF(Замеры!J611=0," ", Замеры!J611)</f>
        <v xml:space="preserve"> </v>
      </c>
      <c r="D617" s="29" t="str">
        <f>IF(Замеры!AD611=0, " ", Замеры!AB611)</f>
        <v xml:space="preserve"> </v>
      </c>
      <c r="E617" s="29" t="str">
        <f>CONCATENATE(Замеры!T611,Замеры!W611,Замеры!V611)</f>
        <v xml:space="preserve"> </v>
      </c>
      <c r="F617" s="30" t="str">
        <f>IF(Замеры!AD611=0," ","---")</f>
        <v xml:space="preserve"> </v>
      </c>
      <c r="G617" s="31" t="str">
        <f>IF(Замеры!AD611=0," ",Замеры!L611)</f>
        <v xml:space="preserve"> </v>
      </c>
      <c r="H617" s="31" t="str">
        <f>CONCATENATE(Замеры!AO611,Замеры!AE611,Замеры!AP611)</f>
        <v>0 0</v>
      </c>
      <c r="I617" s="29" t="str">
        <f>CONCATENATE(Замеры!AM611,Замеры!AE611,Замеры!AN611)</f>
        <v>0 0</v>
      </c>
      <c r="J617" s="31" t="str">
        <f>IF(Замеры!AD611=0," ",G617*2.55)</f>
        <v xml:space="preserve"> </v>
      </c>
      <c r="K617" s="29" t="str">
        <f>IF(Замеры!AD611=0," ",Замеры!AK611)</f>
        <v xml:space="preserve"> </v>
      </c>
      <c r="L617" s="29" t="str">
        <f>IF(Замеры!AD611=0," ",Замеры!AL611)</f>
        <v xml:space="preserve"> </v>
      </c>
      <c r="M617" s="29" t="str">
        <f>IF(Замеры!AD611=0," ",0.1)</f>
        <v xml:space="preserve"> </v>
      </c>
      <c r="N617" s="29" t="str">
        <f>IF(Замеры!AD611=0," ",Замеры!AD611)</f>
        <v xml:space="preserve"> </v>
      </c>
      <c r="O617" s="29" t="str">
        <f>Замеры!AE611</f>
        <v xml:space="preserve"> </v>
      </c>
      <c r="P617" s="29" t="str">
        <f>Замеры!AF611</f>
        <v xml:space="preserve"> </v>
      </c>
      <c r="Q617" s="29" t="str">
        <f>IF(Замеры!AD611=0," ","+")</f>
        <v xml:space="preserve"> </v>
      </c>
      <c r="R617" s="32">
        <f>Замеры!AC611</f>
        <v>0</v>
      </c>
      <c r="W617" s="33" t="e">
        <f t="shared" si="18"/>
        <v>#VALUE!</v>
      </c>
      <c r="X617" s="31" t="s">
        <v>72</v>
      </c>
      <c r="Y617" s="33" t="e">
        <f t="shared" si="19"/>
        <v>#VALUE!</v>
      </c>
      <c r="Z617" s="32"/>
    </row>
    <row r="618" spans="1:26" x14ac:dyDescent="0.3">
      <c r="A618" s="35">
        <f>IF(Замеры!B612=0, " ", Замеры!B612)</f>
        <v>609</v>
      </c>
      <c r="B618" s="37" t="str">
        <f>CONCATENATE(Замеры!D612,Замеры!F612)</f>
        <v>Группа от QF</v>
      </c>
      <c r="C618" s="35" t="str">
        <f>IF(Замеры!J612=0," ", Замеры!J612)</f>
        <v xml:space="preserve"> </v>
      </c>
      <c r="D618" s="29" t="str">
        <f>IF(Замеры!AD612=0, " ", Замеры!AB612)</f>
        <v xml:space="preserve"> </v>
      </c>
      <c r="E618" s="29" t="str">
        <f>CONCATENATE(Замеры!T612,Замеры!W612,Замеры!V612)</f>
        <v xml:space="preserve"> </v>
      </c>
      <c r="F618" s="30" t="str">
        <f>IF(Замеры!AD612=0," ","---")</f>
        <v xml:space="preserve"> </v>
      </c>
      <c r="G618" s="31" t="str">
        <f>IF(Замеры!AD612=0," ",Замеры!L612)</f>
        <v xml:space="preserve"> </v>
      </c>
      <c r="H618" s="31" t="str">
        <f>CONCATENATE(Замеры!AO612,Замеры!AE612,Замеры!AP612)</f>
        <v>0 0</v>
      </c>
      <c r="I618" s="29" t="str">
        <f>CONCATENATE(Замеры!AM612,Замеры!AE612,Замеры!AN612)</f>
        <v>0 0</v>
      </c>
      <c r="J618" s="31" t="str">
        <f>IF(Замеры!AD612=0," ",G618*2.55)</f>
        <v xml:space="preserve"> </v>
      </c>
      <c r="K618" s="29" t="str">
        <f>IF(Замеры!AD612=0," ",Замеры!AK612)</f>
        <v xml:space="preserve"> </v>
      </c>
      <c r="L618" s="29" t="str">
        <f>IF(Замеры!AD612=0," ",Замеры!AL612)</f>
        <v xml:space="preserve"> </v>
      </c>
      <c r="M618" s="29" t="str">
        <f>IF(Замеры!AD612=0," ",0.1)</f>
        <v xml:space="preserve"> </v>
      </c>
      <c r="N618" s="29" t="str">
        <f>IF(Замеры!AD612=0," ",Замеры!AD612)</f>
        <v xml:space="preserve"> </v>
      </c>
      <c r="O618" s="29" t="str">
        <f>Замеры!AE612</f>
        <v xml:space="preserve"> </v>
      </c>
      <c r="P618" s="29" t="str">
        <f>Замеры!AF612</f>
        <v xml:space="preserve"> </v>
      </c>
      <c r="Q618" s="29" t="str">
        <f>IF(Замеры!AD612=0," ","+")</f>
        <v xml:space="preserve"> </v>
      </c>
      <c r="R618" s="32">
        <f>Замеры!AC612</f>
        <v>0</v>
      </c>
      <c r="W618" s="33" t="e">
        <f t="shared" si="18"/>
        <v>#VALUE!</v>
      </c>
      <c r="X618" s="31" t="s">
        <v>72</v>
      </c>
      <c r="Y618" s="33" t="e">
        <f t="shared" si="19"/>
        <v>#VALUE!</v>
      </c>
      <c r="Z618" s="32"/>
    </row>
    <row r="619" spans="1:26" x14ac:dyDescent="0.3">
      <c r="A619" s="35">
        <f>IF(Замеры!B613=0, " ", Замеры!B613)</f>
        <v>610</v>
      </c>
      <c r="B619" s="37" t="str">
        <f>CONCATENATE(Замеры!D613,Замеры!F613)</f>
        <v>Группа от QF</v>
      </c>
      <c r="C619" s="35" t="str">
        <f>IF(Замеры!J613=0," ", Замеры!J613)</f>
        <v xml:space="preserve"> </v>
      </c>
      <c r="D619" s="29" t="str">
        <f>IF(Замеры!AD613=0, " ", Замеры!AB613)</f>
        <v xml:space="preserve"> </v>
      </c>
      <c r="E619" s="29" t="str">
        <f>CONCATENATE(Замеры!T613,Замеры!W613,Замеры!V613)</f>
        <v xml:space="preserve"> </v>
      </c>
      <c r="F619" s="30" t="str">
        <f>IF(Замеры!AD613=0," ","---")</f>
        <v xml:space="preserve"> </v>
      </c>
      <c r="G619" s="31" t="str">
        <f>IF(Замеры!AD613=0," ",Замеры!L613)</f>
        <v xml:space="preserve"> </v>
      </c>
      <c r="H619" s="31" t="str">
        <f>CONCATENATE(Замеры!AO613,Замеры!AE613,Замеры!AP613)</f>
        <v>0 0</v>
      </c>
      <c r="I619" s="29" t="str">
        <f>CONCATENATE(Замеры!AM613,Замеры!AE613,Замеры!AN613)</f>
        <v>0 0</v>
      </c>
      <c r="J619" s="31" t="str">
        <f>IF(Замеры!AD613=0," ",G619*2.55)</f>
        <v xml:space="preserve"> </v>
      </c>
      <c r="K619" s="29" t="str">
        <f>IF(Замеры!AD613=0," ",Замеры!AK613)</f>
        <v xml:space="preserve"> </v>
      </c>
      <c r="L619" s="29" t="str">
        <f>IF(Замеры!AD613=0," ",Замеры!AL613)</f>
        <v xml:space="preserve"> </v>
      </c>
      <c r="M619" s="29" t="str">
        <f>IF(Замеры!AD613=0," ",0.1)</f>
        <v xml:space="preserve"> </v>
      </c>
      <c r="N619" s="29" t="str">
        <f>IF(Замеры!AD613=0," ",Замеры!AD613)</f>
        <v xml:space="preserve"> </v>
      </c>
      <c r="O619" s="29" t="str">
        <f>Замеры!AE613</f>
        <v xml:space="preserve"> </v>
      </c>
      <c r="P619" s="29" t="str">
        <f>Замеры!AF613</f>
        <v xml:space="preserve"> </v>
      </c>
      <c r="Q619" s="29" t="str">
        <f>IF(Замеры!AD613=0," ","+")</f>
        <v xml:space="preserve"> </v>
      </c>
      <c r="R619" s="32">
        <f>Замеры!AC613</f>
        <v>0</v>
      </c>
      <c r="W619" s="33" t="e">
        <f t="shared" si="18"/>
        <v>#VALUE!</v>
      </c>
      <c r="X619" s="31" t="s">
        <v>72</v>
      </c>
      <c r="Y619" s="33" t="e">
        <f t="shared" si="19"/>
        <v>#VALUE!</v>
      </c>
      <c r="Z619" s="32"/>
    </row>
    <row r="620" spans="1:26" x14ac:dyDescent="0.3">
      <c r="A620" s="35">
        <f>IF(Замеры!B614=0, " ", Замеры!B614)</f>
        <v>611</v>
      </c>
      <c r="B620" s="37" t="str">
        <f>CONCATENATE(Замеры!D614,Замеры!F614)</f>
        <v>Группа от QF</v>
      </c>
      <c r="C620" s="35" t="str">
        <f>IF(Замеры!J614=0," ", Замеры!J614)</f>
        <v xml:space="preserve"> </v>
      </c>
      <c r="D620" s="29" t="str">
        <f>IF(Замеры!AD614=0, " ", Замеры!AB614)</f>
        <v xml:space="preserve"> </v>
      </c>
      <c r="E620" s="29" t="str">
        <f>CONCATENATE(Замеры!T614,Замеры!W614,Замеры!V614)</f>
        <v xml:space="preserve"> </v>
      </c>
      <c r="F620" s="30" t="str">
        <f>IF(Замеры!AD614=0," ","---")</f>
        <v xml:space="preserve"> </v>
      </c>
      <c r="G620" s="31" t="str">
        <f>IF(Замеры!AD614=0," ",Замеры!L614)</f>
        <v xml:space="preserve"> </v>
      </c>
      <c r="H620" s="31" t="str">
        <f>CONCATENATE(Замеры!AO614,Замеры!AE614,Замеры!AP614)</f>
        <v>0 0</v>
      </c>
      <c r="I620" s="29" t="str">
        <f>CONCATENATE(Замеры!AM614,Замеры!AE614,Замеры!AN614)</f>
        <v>0 0</v>
      </c>
      <c r="J620" s="31" t="str">
        <f>IF(Замеры!AD614=0," ",G620*2.55)</f>
        <v xml:space="preserve"> </v>
      </c>
      <c r="K620" s="29" t="str">
        <f>IF(Замеры!AD614=0," ",Замеры!AK614)</f>
        <v xml:space="preserve"> </v>
      </c>
      <c r="L620" s="29" t="str">
        <f>IF(Замеры!AD614=0," ",Замеры!AL614)</f>
        <v xml:space="preserve"> </v>
      </c>
      <c r="M620" s="29" t="str">
        <f>IF(Замеры!AD614=0," ",0.1)</f>
        <v xml:space="preserve"> </v>
      </c>
      <c r="N620" s="29" t="str">
        <f>IF(Замеры!AD614=0," ",Замеры!AD614)</f>
        <v xml:space="preserve"> </v>
      </c>
      <c r="O620" s="29" t="str">
        <f>Замеры!AE614</f>
        <v xml:space="preserve"> </v>
      </c>
      <c r="P620" s="29" t="str">
        <f>Замеры!AF614</f>
        <v xml:space="preserve"> </v>
      </c>
      <c r="Q620" s="29" t="str">
        <f>IF(Замеры!AD614=0," ","+")</f>
        <v xml:space="preserve"> </v>
      </c>
      <c r="R620" s="32">
        <f>Замеры!AC614</f>
        <v>0</v>
      </c>
      <c r="W620" s="33" t="e">
        <f t="shared" si="18"/>
        <v>#VALUE!</v>
      </c>
      <c r="X620" s="31" t="s">
        <v>72</v>
      </c>
      <c r="Y620" s="33" t="e">
        <f t="shared" si="19"/>
        <v>#VALUE!</v>
      </c>
      <c r="Z620" s="32"/>
    </row>
    <row r="621" spans="1:26" x14ac:dyDescent="0.3">
      <c r="A621" s="35">
        <f>IF(Замеры!B615=0, " ", Замеры!B615)</f>
        <v>612</v>
      </c>
      <c r="B621" s="37" t="str">
        <f>CONCATENATE(Замеры!D615,Замеры!F615)</f>
        <v>Группа от QF</v>
      </c>
      <c r="C621" s="35" t="str">
        <f>IF(Замеры!J615=0," ", Замеры!J615)</f>
        <v xml:space="preserve"> </v>
      </c>
      <c r="D621" s="29" t="str">
        <f>IF(Замеры!AD615=0, " ", Замеры!AB615)</f>
        <v xml:space="preserve"> </v>
      </c>
      <c r="E621" s="29" t="str">
        <f>CONCATENATE(Замеры!T615,Замеры!W615,Замеры!V615)</f>
        <v xml:space="preserve"> </v>
      </c>
      <c r="F621" s="30" t="str">
        <f>IF(Замеры!AD615=0," ","---")</f>
        <v xml:space="preserve"> </v>
      </c>
      <c r="G621" s="31" t="str">
        <f>IF(Замеры!AD615=0," ",Замеры!L615)</f>
        <v xml:space="preserve"> </v>
      </c>
      <c r="H621" s="31" t="str">
        <f>CONCATENATE(Замеры!AO615,Замеры!AE615,Замеры!AP615)</f>
        <v>0 0</v>
      </c>
      <c r="I621" s="29" t="str">
        <f>CONCATENATE(Замеры!AM615,Замеры!AE615,Замеры!AN615)</f>
        <v>0 0</v>
      </c>
      <c r="J621" s="31" t="str">
        <f>IF(Замеры!AD615=0," ",G621*2.55)</f>
        <v xml:space="preserve"> </v>
      </c>
      <c r="K621" s="29" t="str">
        <f>IF(Замеры!AD615=0," ",Замеры!AK615)</f>
        <v xml:space="preserve"> </v>
      </c>
      <c r="L621" s="29" t="str">
        <f>IF(Замеры!AD615=0," ",Замеры!AL615)</f>
        <v xml:space="preserve"> </v>
      </c>
      <c r="M621" s="29" t="str">
        <f>IF(Замеры!AD615=0," ",0.1)</f>
        <v xml:space="preserve"> </v>
      </c>
      <c r="N621" s="29" t="str">
        <f>IF(Замеры!AD615=0," ",Замеры!AD615)</f>
        <v xml:space="preserve"> </v>
      </c>
      <c r="O621" s="29" t="str">
        <f>Замеры!AE615</f>
        <v xml:space="preserve"> </v>
      </c>
      <c r="P621" s="29" t="str">
        <f>Замеры!AF615</f>
        <v xml:space="preserve"> </v>
      </c>
      <c r="Q621" s="29" t="str">
        <f>IF(Замеры!AD615=0," ","+")</f>
        <v xml:space="preserve"> </v>
      </c>
      <c r="R621" s="32">
        <f>Замеры!AC615</f>
        <v>0</v>
      </c>
      <c r="W621" s="33" t="e">
        <f t="shared" si="18"/>
        <v>#VALUE!</v>
      </c>
      <c r="X621" s="31" t="s">
        <v>72</v>
      </c>
      <c r="Y621" s="33" t="e">
        <f t="shared" si="19"/>
        <v>#VALUE!</v>
      </c>
      <c r="Z621" s="32"/>
    </row>
    <row r="622" spans="1:26" x14ac:dyDescent="0.3">
      <c r="A622" s="35">
        <f>IF(Замеры!B616=0, " ", Замеры!B616)</f>
        <v>613</v>
      </c>
      <c r="B622" s="37" t="str">
        <f>CONCATENATE(Замеры!D616,Замеры!F616)</f>
        <v>Группа от QF</v>
      </c>
      <c r="C622" s="35" t="str">
        <f>IF(Замеры!J616=0," ", Замеры!J616)</f>
        <v xml:space="preserve"> </v>
      </c>
      <c r="D622" s="29" t="str">
        <f>IF(Замеры!AD616=0, " ", Замеры!AB616)</f>
        <v xml:space="preserve"> </v>
      </c>
      <c r="E622" s="29" t="str">
        <f>CONCATENATE(Замеры!T616,Замеры!W616,Замеры!V616)</f>
        <v xml:space="preserve"> </v>
      </c>
      <c r="F622" s="30" t="str">
        <f>IF(Замеры!AD616=0," ","---")</f>
        <v xml:space="preserve"> </v>
      </c>
      <c r="G622" s="31" t="str">
        <f>IF(Замеры!AD616=0," ",Замеры!L616)</f>
        <v xml:space="preserve"> </v>
      </c>
      <c r="H622" s="31" t="str">
        <f>CONCATENATE(Замеры!AO616,Замеры!AE616,Замеры!AP616)</f>
        <v>0 0</v>
      </c>
      <c r="I622" s="29" t="str">
        <f>CONCATENATE(Замеры!AM616,Замеры!AE616,Замеры!AN616)</f>
        <v>0 0</v>
      </c>
      <c r="J622" s="31" t="str">
        <f>IF(Замеры!AD616=0," ",G622*2.55)</f>
        <v xml:space="preserve"> </v>
      </c>
      <c r="K622" s="29" t="str">
        <f>IF(Замеры!AD616=0," ",Замеры!AK616)</f>
        <v xml:space="preserve"> </v>
      </c>
      <c r="L622" s="29" t="str">
        <f>IF(Замеры!AD616=0," ",Замеры!AL616)</f>
        <v xml:space="preserve"> </v>
      </c>
      <c r="M622" s="29" t="str">
        <f>IF(Замеры!AD616=0," ",0.1)</f>
        <v xml:space="preserve"> </v>
      </c>
      <c r="N622" s="29" t="str">
        <f>IF(Замеры!AD616=0," ",Замеры!AD616)</f>
        <v xml:space="preserve"> </v>
      </c>
      <c r="O622" s="29" t="str">
        <f>Замеры!AE616</f>
        <v xml:space="preserve"> </v>
      </c>
      <c r="P622" s="29" t="str">
        <f>Замеры!AF616</f>
        <v xml:space="preserve"> </v>
      </c>
      <c r="Q622" s="29" t="str">
        <f>IF(Замеры!AD616=0," ","+")</f>
        <v xml:space="preserve"> </v>
      </c>
      <c r="R622" s="32">
        <f>Замеры!AC616</f>
        <v>0</v>
      </c>
      <c r="W622" s="33" t="e">
        <f t="shared" si="18"/>
        <v>#VALUE!</v>
      </c>
      <c r="X622" s="31" t="s">
        <v>72</v>
      </c>
      <c r="Y622" s="33" t="e">
        <f t="shared" si="19"/>
        <v>#VALUE!</v>
      </c>
      <c r="Z622" s="32"/>
    </row>
    <row r="623" spans="1:26" x14ac:dyDescent="0.3">
      <c r="A623" s="35">
        <f>IF(Замеры!B617=0, " ", Замеры!B617)</f>
        <v>614</v>
      </c>
      <c r="B623" s="37" t="str">
        <f>CONCATENATE(Замеры!D617,Замеры!F617)</f>
        <v>Группа от QF</v>
      </c>
      <c r="C623" s="35" t="str">
        <f>IF(Замеры!J617=0," ", Замеры!J617)</f>
        <v xml:space="preserve"> </v>
      </c>
      <c r="D623" s="29" t="str">
        <f>IF(Замеры!AD617=0, " ", Замеры!AB617)</f>
        <v xml:space="preserve"> </v>
      </c>
      <c r="E623" s="29" t="str">
        <f>CONCATENATE(Замеры!T617,Замеры!W617,Замеры!V617)</f>
        <v xml:space="preserve"> </v>
      </c>
      <c r="F623" s="30" t="str">
        <f>IF(Замеры!AD617=0," ","---")</f>
        <v xml:space="preserve"> </v>
      </c>
      <c r="G623" s="31" t="str">
        <f>IF(Замеры!AD617=0," ",Замеры!L617)</f>
        <v xml:space="preserve"> </v>
      </c>
      <c r="H623" s="31" t="str">
        <f>CONCATENATE(Замеры!AO617,Замеры!AE617,Замеры!AP617)</f>
        <v>0 0</v>
      </c>
      <c r="I623" s="29" t="str">
        <f>CONCATENATE(Замеры!AM617,Замеры!AE617,Замеры!AN617)</f>
        <v>0 0</v>
      </c>
      <c r="J623" s="31" t="str">
        <f>IF(Замеры!AD617=0," ",G623*2.55)</f>
        <v xml:space="preserve"> </v>
      </c>
      <c r="K623" s="29" t="str">
        <f>IF(Замеры!AD617=0," ",Замеры!AK617)</f>
        <v xml:space="preserve"> </v>
      </c>
      <c r="L623" s="29" t="str">
        <f>IF(Замеры!AD617=0," ",Замеры!AL617)</f>
        <v xml:space="preserve"> </v>
      </c>
      <c r="M623" s="29" t="str">
        <f>IF(Замеры!AD617=0," ",0.1)</f>
        <v xml:space="preserve"> </v>
      </c>
      <c r="N623" s="29" t="str">
        <f>IF(Замеры!AD617=0," ",Замеры!AD617)</f>
        <v xml:space="preserve"> </v>
      </c>
      <c r="O623" s="29" t="str">
        <f>Замеры!AE617</f>
        <v xml:space="preserve"> </v>
      </c>
      <c r="P623" s="29" t="str">
        <f>Замеры!AF617</f>
        <v xml:space="preserve"> </v>
      </c>
      <c r="Q623" s="29" t="str">
        <f>IF(Замеры!AD617=0," ","+")</f>
        <v xml:space="preserve"> </v>
      </c>
      <c r="R623" s="32">
        <f>Замеры!AC617</f>
        <v>0</v>
      </c>
      <c r="W623" s="33" t="e">
        <f t="shared" si="18"/>
        <v>#VALUE!</v>
      </c>
      <c r="X623" s="31" t="s">
        <v>72</v>
      </c>
      <c r="Y623" s="33" t="e">
        <f t="shared" si="19"/>
        <v>#VALUE!</v>
      </c>
      <c r="Z623" s="32"/>
    </row>
    <row r="624" spans="1:26" x14ac:dyDescent="0.3">
      <c r="A624" s="35">
        <f>IF(Замеры!B618=0, " ", Замеры!B618)</f>
        <v>615</v>
      </c>
      <c r="B624" s="37" t="str">
        <f>CONCATENATE(Замеры!D618,Замеры!F618)</f>
        <v>Группа от QF</v>
      </c>
      <c r="C624" s="35" t="str">
        <f>IF(Замеры!J618=0," ", Замеры!J618)</f>
        <v xml:space="preserve"> </v>
      </c>
      <c r="D624" s="29" t="str">
        <f>IF(Замеры!AD618=0, " ", Замеры!AB618)</f>
        <v xml:space="preserve"> </v>
      </c>
      <c r="E624" s="29" t="str">
        <f>CONCATENATE(Замеры!T618,Замеры!W618,Замеры!V618)</f>
        <v xml:space="preserve"> </v>
      </c>
      <c r="F624" s="30" t="str">
        <f>IF(Замеры!AD618=0," ","---")</f>
        <v xml:space="preserve"> </v>
      </c>
      <c r="G624" s="31" t="str">
        <f>IF(Замеры!AD618=0," ",Замеры!L618)</f>
        <v xml:space="preserve"> </v>
      </c>
      <c r="H624" s="31" t="str">
        <f>CONCATENATE(Замеры!AO618,Замеры!AE618,Замеры!AP618)</f>
        <v>0 0</v>
      </c>
      <c r="I624" s="29" t="str">
        <f>CONCATENATE(Замеры!AM618,Замеры!AE618,Замеры!AN618)</f>
        <v>0 0</v>
      </c>
      <c r="J624" s="31" t="str">
        <f>IF(Замеры!AD618=0," ",G624*2.55)</f>
        <v xml:space="preserve"> </v>
      </c>
      <c r="K624" s="29" t="str">
        <f>IF(Замеры!AD618=0," ",Замеры!AK618)</f>
        <v xml:space="preserve"> </v>
      </c>
      <c r="L624" s="29" t="str">
        <f>IF(Замеры!AD618=0," ",Замеры!AL618)</f>
        <v xml:space="preserve"> </v>
      </c>
      <c r="M624" s="29" t="str">
        <f>IF(Замеры!AD618=0," ",0.1)</f>
        <v xml:space="preserve"> </v>
      </c>
      <c r="N624" s="29" t="str">
        <f>IF(Замеры!AD618=0," ",Замеры!AD618)</f>
        <v xml:space="preserve"> </v>
      </c>
      <c r="O624" s="29" t="str">
        <f>Замеры!AE618</f>
        <v xml:space="preserve"> </v>
      </c>
      <c r="P624" s="29" t="str">
        <f>Замеры!AF618</f>
        <v xml:space="preserve"> </v>
      </c>
      <c r="Q624" s="29" t="str">
        <f>IF(Замеры!AD618=0," ","+")</f>
        <v xml:space="preserve"> </v>
      </c>
      <c r="R624" s="32">
        <f>Замеры!AC618</f>
        <v>0</v>
      </c>
      <c r="W624" s="33" t="e">
        <f t="shared" si="18"/>
        <v>#VALUE!</v>
      </c>
      <c r="X624" s="31" t="s">
        <v>72</v>
      </c>
      <c r="Y624" s="33" t="e">
        <f t="shared" si="19"/>
        <v>#VALUE!</v>
      </c>
      <c r="Z624" s="32"/>
    </row>
    <row r="625" spans="1:26" x14ac:dyDescent="0.3">
      <c r="A625" s="35">
        <f>IF(Замеры!B619=0, " ", Замеры!B619)</f>
        <v>616</v>
      </c>
      <c r="B625" s="37" t="str">
        <f>CONCATENATE(Замеры!D619,Замеры!F619)</f>
        <v>Группа от QF</v>
      </c>
      <c r="C625" s="35" t="str">
        <f>IF(Замеры!J619=0," ", Замеры!J619)</f>
        <v xml:space="preserve"> </v>
      </c>
      <c r="D625" s="29" t="str">
        <f>IF(Замеры!AD619=0, " ", Замеры!AB619)</f>
        <v xml:space="preserve"> </v>
      </c>
      <c r="E625" s="29" t="str">
        <f>CONCATENATE(Замеры!T619,Замеры!W619,Замеры!V619)</f>
        <v xml:space="preserve"> </v>
      </c>
      <c r="F625" s="30" t="str">
        <f>IF(Замеры!AD619=0," ","---")</f>
        <v xml:space="preserve"> </v>
      </c>
      <c r="G625" s="31" t="str">
        <f>IF(Замеры!AD619=0," ",Замеры!L619)</f>
        <v xml:space="preserve"> </v>
      </c>
      <c r="H625" s="31" t="str">
        <f>CONCATENATE(Замеры!AO619,Замеры!AE619,Замеры!AP619)</f>
        <v>0 0</v>
      </c>
      <c r="I625" s="29" t="str">
        <f>CONCATENATE(Замеры!AM619,Замеры!AE619,Замеры!AN619)</f>
        <v>0 0</v>
      </c>
      <c r="J625" s="31" t="str">
        <f>IF(Замеры!AD619=0," ",G625*2.55)</f>
        <v xml:space="preserve"> </v>
      </c>
      <c r="K625" s="29" t="str">
        <f>IF(Замеры!AD619=0," ",Замеры!AK619)</f>
        <v xml:space="preserve"> </v>
      </c>
      <c r="L625" s="29" t="str">
        <f>IF(Замеры!AD619=0," ",Замеры!AL619)</f>
        <v xml:space="preserve"> </v>
      </c>
      <c r="M625" s="29" t="str">
        <f>IF(Замеры!AD619=0," ",0.1)</f>
        <v xml:space="preserve"> </v>
      </c>
      <c r="N625" s="29" t="str">
        <f>IF(Замеры!AD619=0," ",Замеры!AD619)</f>
        <v xml:space="preserve"> </v>
      </c>
      <c r="O625" s="29" t="str">
        <f>Замеры!AE619</f>
        <v xml:space="preserve"> </v>
      </c>
      <c r="P625" s="29" t="str">
        <f>Замеры!AF619</f>
        <v xml:space="preserve"> </v>
      </c>
      <c r="Q625" s="29" t="str">
        <f>IF(Замеры!AD619=0," ","+")</f>
        <v xml:space="preserve"> </v>
      </c>
      <c r="R625" s="32">
        <f>Замеры!AC619</f>
        <v>0</v>
      </c>
      <c r="W625" s="33" t="e">
        <f t="shared" si="18"/>
        <v>#VALUE!</v>
      </c>
      <c r="X625" s="31" t="s">
        <v>72</v>
      </c>
      <c r="Y625" s="33" t="e">
        <f t="shared" si="19"/>
        <v>#VALUE!</v>
      </c>
      <c r="Z625" s="32"/>
    </row>
    <row r="626" spans="1:26" x14ac:dyDescent="0.3">
      <c r="A626" s="35">
        <f>IF(Замеры!B620=0, " ", Замеры!B620)</f>
        <v>617</v>
      </c>
      <c r="B626" s="37" t="str">
        <f>CONCATENATE(Замеры!D620,Замеры!F620)</f>
        <v>Группа от QF</v>
      </c>
      <c r="C626" s="35" t="str">
        <f>IF(Замеры!J620=0," ", Замеры!J620)</f>
        <v xml:space="preserve"> </v>
      </c>
      <c r="D626" s="29" t="str">
        <f>IF(Замеры!AD620=0, " ", Замеры!AB620)</f>
        <v xml:space="preserve"> </v>
      </c>
      <c r="E626" s="29" t="str">
        <f>CONCATENATE(Замеры!T620,Замеры!W620,Замеры!V620)</f>
        <v xml:space="preserve"> </v>
      </c>
      <c r="F626" s="30" t="str">
        <f>IF(Замеры!AD620=0," ","---")</f>
        <v xml:space="preserve"> </v>
      </c>
      <c r="G626" s="31" t="str">
        <f>IF(Замеры!AD620=0," ",Замеры!L620)</f>
        <v xml:space="preserve"> </v>
      </c>
      <c r="H626" s="31" t="str">
        <f>CONCATENATE(Замеры!AO620,Замеры!AE620,Замеры!AP620)</f>
        <v>0 0</v>
      </c>
      <c r="I626" s="29" t="str">
        <f>CONCATENATE(Замеры!AM620,Замеры!AE620,Замеры!AN620)</f>
        <v>0 0</v>
      </c>
      <c r="J626" s="31" t="str">
        <f>IF(Замеры!AD620=0," ",G626*2.55)</f>
        <v xml:space="preserve"> </v>
      </c>
      <c r="K626" s="29" t="str">
        <f>IF(Замеры!AD620=0," ",Замеры!AK620)</f>
        <v xml:space="preserve"> </v>
      </c>
      <c r="L626" s="29" t="str">
        <f>IF(Замеры!AD620=0," ",Замеры!AL620)</f>
        <v xml:space="preserve"> </v>
      </c>
      <c r="M626" s="29" t="str">
        <f>IF(Замеры!AD620=0," ",0.1)</f>
        <v xml:space="preserve"> </v>
      </c>
      <c r="N626" s="29" t="str">
        <f>IF(Замеры!AD620=0," ",Замеры!AD620)</f>
        <v xml:space="preserve"> </v>
      </c>
      <c r="O626" s="29" t="str">
        <f>Замеры!AE620</f>
        <v xml:space="preserve"> </v>
      </c>
      <c r="P626" s="29" t="str">
        <f>Замеры!AF620</f>
        <v xml:space="preserve"> </v>
      </c>
      <c r="Q626" s="29" t="str">
        <f>IF(Замеры!AD620=0," ","+")</f>
        <v xml:space="preserve"> </v>
      </c>
      <c r="R626" s="32">
        <f>Замеры!AC620</f>
        <v>0</v>
      </c>
      <c r="W626" s="33" t="e">
        <f t="shared" si="18"/>
        <v>#VALUE!</v>
      </c>
      <c r="X626" s="31" t="s">
        <v>72</v>
      </c>
      <c r="Y626" s="33" t="e">
        <f t="shared" si="19"/>
        <v>#VALUE!</v>
      </c>
      <c r="Z626" s="32"/>
    </row>
    <row r="627" spans="1:26" x14ac:dyDescent="0.3">
      <c r="A627" s="35">
        <f>IF(Замеры!B621=0, " ", Замеры!B621)</f>
        <v>618</v>
      </c>
      <c r="B627" s="37" t="str">
        <f>CONCATENATE(Замеры!D621,Замеры!F621)</f>
        <v>Группа от QF</v>
      </c>
      <c r="C627" s="35" t="str">
        <f>IF(Замеры!J621=0," ", Замеры!J621)</f>
        <v xml:space="preserve"> </v>
      </c>
      <c r="D627" s="29" t="str">
        <f>IF(Замеры!AD621=0, " ", Замеры!AB621)</f>
        <v xml:space="preserve"> </v>
      </c>
      <c r="E627" s="29" t="str">
        <f>CONCATENATE(Замеры!T621,Замеры!W621,Замеры!V621)</f>
        <v xml:space="preserve"> </v>
      </c>
      <c r="F627" s="30" t="str">
        <f>IF(Замеры!AD621=0," ","---")</f>
        <v xml:space="preserve"> </v>
      </c>
      <c r="G627" s="31" t="str">
        <f>IF(Замеры!AD621=0," ",Замеры!L621)</f>
        <v xml:space="preserve"> </v>
      </c>
      <c r="H627" s="31" t="str">
        <f>CONCATENATE(Замеры!AO621,Замеры!AE621,Замеры!AP621)</f>
        <v>0 0</v>
      </c>
      <c r="I627" s="29" t="str">
        <f>CONCATENATE(Замеры!AM621,Замеры!AE621,Замеры!AN621)</f>
        <v>0 0</v>
      </c>
      <c r="J627" s="31" t="str">
        <f>IF(Замеры!AD621=0," ",G627*2.55)</f>
        <v xml:space="preserve"> </v>
      </c>
      <c r="K627" s="29" t="str">
        <f>IF(Замеры!AD621=0," ",Замеры!AK621)</f>
        <v xml:space="preserve"> </v>
      </c>
      <c r="L627" s="29" t="str">
        <f>IF(Замеры!AD621=0," ",Замеры!AL621)</f>
        <v xml:space="preserve"> </v>
      </c>
      <c r="M627" s="29" t="str">
        <f>IF(Замеры!AD621=0," ",0.1)</f>
        <v xml:space="preserve"> </v>
      </c>
      <c r="N627" s="29" t="str">
        <f>IF(Замеры!AD621=0," ",Замеры!AD621)</f>
        <v xml:space="preserve"> </v>
      </c>
      <c r="O627" s="29" t="str">
        <f>Замеры!AE621</f>
        <v xml:space="preserve"> </v>
      </c>
      <c r="P627" s="29" t="str">
        <f>Замеры!AF621</f>
        <v xml:space="preserve"> </v>
      </c>
      <c r="Q627" s="29" t="str">
        <f>IF(Замеры!AD621=0," ","+")</f>
        <v xml:space="preserve"> </v>
      </c>
      <c r="R627" s="32">
        <f>Замеры!AC621</f>
        <v>0</v>
      </c>
      <c r="W627" s="33" t="e">
        <f t="shared" si="18"/>
        <v>#VALUE!</v>
      </c>
      <c r="X627" s="31" t="s">
        <v>72</v>
      </c>
      <c r="Y627" s="33" t="e">
        <f t="shared" si="19"/>
        <v>#VALUE!</v>
      </c>
      <c r="Z627" s="32"/>
    </row>
    <row r="628" spans="1:26" x14ac:dyDescent="0.3">
      <c r="A628" s="35">
        <f>IF(Замеры!B622=0, " ", Замеры!B622)</f>
        <v>619</v>
      </c>
      <c r="B628" s="37" t="str">
        <f>CONCATENATE(Замеры!D622,Замеры!F622)</f>
        <v>Группа от QF</v>
      </c>
      <c r="C628" s="35" t="str">
        <f>IF(Замеры!J622=0," ", Замеры!J622)</f>
        <v xml:space="preserve"> </v>
      </c>
      <c r="D628" s="29" t="str">
        <f>IF(Замеры!AD622=0, " ", Замеры!AB622)</f>
        <v xml:space="preserve"> </v>
      </c>
      <c r="E628" s="29" t="str">
        <f>CONCATENATE(Замеры!T622,Замеры!W622,Замеры!V622)</f>
        <v xml:space="preserve"> </v>
      </c>
      <c r="F628" s="30" t="str">
        <f>IF(Замеры!AD622=0," ","---")</f>
        <v xml:space="preserve"> </v>
      </c>
      <c r="G628" s="31" t="str">
        <f>IF(Замеры!AD622=0," ",Замеры!L622)</f>
        <v xml:space="preserve"> </v>
      </c>
      <c r="H628" s="31" t="str">
        <f>CONCATENATE(Замеры!AO622,Замеры!AE622,Замеры!AP622)</f>
        <v>0 0</v>
      </c>
      <c r="I628" s="29" t="str">
        <f>CONCATENATE(Замеры!AM622,Замеры!AE622,Замеры!AN622)</f>
        <v>0 0</v>
      </c>
      <c r="J628" s="31" t="str">
        <f>IF(Замеры!AD622=0," ",G628*2.55)</f>
        <v xml:space="preserve"> </v>
      </c>
      <c r="K628" s="29" t="str">
        <f>IF(Замеры!AD622=0," ",Замеры!AK622)</f>
        <v xml:space="preserve"> </v>
      </c>
      <c r="L628" s="29" t="str">
        <f>IF(Замеры!AD622=0," ",Замеры!AL622)</f>
        <v xml:space="preserve"> </v>
      </c>
      <c r="M628" s="29" t="str">
        <f>IF(Замеры!AD622=0," ",0.1)</f>
        <v xml:space="preserve"> </v>
      </c>
      <c r="N628" s="29" t="str">
        <f>IF(Замеры!AD622=0," ",Замеры!AD622)</f>
        <v xml:space="preserve"> </v>
      </c>
      <c r="O628" s="29" t="str">
        <f>Замеры!AE622</f>
        <v xml:space="preserve"> </v>
      </c>
      <c r="P628" s="29" t="str">
        <f>Замеры!AF622</f>
        <v xml:space="preserve"> </v>
      </c>
      <c r="Q628" s="29" t="str">
        <f>IF(Замеры!AD622=0," ","+")</f>
        <v xml:space="preserve"> </v>
      </c>
      <c r="R628" s="32">
        <f>Замеры!AC622</f>
        <v>0</v>
      </c>
      <c r="W628" s="33" t="e">
        <f t="shared" si="18"/>
        <v>#VALUE!</v>
      </c>
      <c r="X628" s="31" t="s">
        <v>72</v>
      </c>
      <c r="Y628" s="33" t="e">
        <f t="shared" si="19"/>
        <v>#VALUE!</v>
      </c>
      <c r="Z628" s="32"/>
    </row>
    <row r="629" spans="1:26" x14ac:dyDescent="0.3">
      <c r="A629" s="35">
        <f>IF(Замеры!B623=0, " ", Замеры!B623)</f>
        <v>620</v>
      </c>
      <c r="B629" s="37" t="str">
        <f>CONCATENATE(Замеры!D623,Замеры!F623)</f>
        <v>Группа от QF</v>
      </c>
      <c r="C629" s="35" t="str">
        <f>IF(Замеры!J623=0," ", Замеры!J623)</f>
        <v xml:space="preserve"> </v>
      </c>
      <c r="D629" s="29" t="str">
        <f>IF(Замеры!AD623=0, " ", Замеры!AB623)</f>
        <v xml:space="preserve"> </v>
      </c>
      <c r="E629" s="29" t="str">
        <f>CONCATENATE(Замеры!T623,Замеры!W623,Замеры!V623)</f>
        <v xml:space="preserve"> </v>
      </c>
      <c r="F629" s="30" t="str">
        <f>IF(Замеры!AD623=0," ","---")</f>
        <v xml:space="preserve"> </v>
      </c>
      <c r="G629" s="31" t="str">
        <f>IF(Замеры!AD623=0," ",Замеры!L623)</f>
        <v xml:space="preserve"> </v>
      </c>
      <c r="H629" s="31" t="str">
        <f>CONCATENATE(Замеры!AO623,Замеры!AE623,Замеры!AP623)</f>
        <v>0 0</v>
      </c>
      <c r="I629" s="29" t="str">
        <f>CONCATENATE(Замеры!AM623,Замеры!AE623,Замеры!AN623)</f>
        <v>0 0</v>
      </c>
      <c r="J629" s="31" t="str">
        <f>IF(Замеры!AD623=0," ",G629*2.55)</f>
        <v xml:space="preserve"> </v>
      </c>
      <c r="K629" s="29" t="str">
        <f>IF(Замеры!AD623=0," ",Замеры!AK623)</f>
        <v xml:space="preserve"> </v>
      </c>
      <c r="L629" s="29" t="str">
        <f>IF(Замеры!AD623=0," ",Замеры!AL623)</f>
        <v xml:space="preserve"> </v>
      </c>
      <c r="M629" s="29" t="str">
        <f>IF(Замеры!AD623=0," ",0.1)</f>
        <v xml:space="preserve"> </v>
      </c>
      <c r="N629" s="29" t="str">
        <f>IF(Замеры!AD623=0," ",Замеры!AD623)</f>
        <v xml:space="preserve"> </v>
      </c>
      <c r="O629" s="29" t="str">
        <f>Замеры!AE623</f>
        <v xml:space="preserve"> </v>
      </c>
      <c r="P629" s="29" t="str">
        <f>Замеры!AF623</f>
        <v xml:space="preserve"> </v>
      </c>
      <c r="Q629" s="29" t="str">
        <f>IF(Замеры!AD623=0," ","+")</f>
        <v xml:space="preserve"> </v>
      </c>
      <c r="R629" s="32">
        <f>Замеры!AC623</f>
        <v>0</v>
      </c>
      <c r="W629" s="33" t="e">
        <f t="shared" si="18"/>
        <v>#VALUE!</v>
      </c>
      <c r="X629" s="31" t="s">
        <v>72</v>
      </c>
      <c r="Y629" s="33" t="e">
        <f t="shared" si="19"/>
        <v>#VALUE!</v>
      </c>
      <c r="Z629" s="32"/>
    </row>
    <row r="630" spans="1:26" x14ac:dyDescent="0.3">
      <c r="A630" s="35">
        <f>IF(Замеры!B624=0, " ", Замеры!B624)</f>
        <v>621</v>
      </c>
      <c r="B630" s="37" t="str">
        <f>CONCATENATE(Замеры!D624,Замеры!F624)</f>
        <v>Группа от QF</v>
      </c>
      <c r="C630" s="35" t="str">
        <f>IF(Замеры!J624=0," ", Замеры!J624)</f>
        <v xml:space="preserve"> </v>
      </c>
      <c r="D630" s="29" t="str">
        <f>IF(Замеры!AD624=0, " ", Замеры!AB624)</f>
        <v xml:space="preserve"> </v>
      </c>
      <c r="E630" s="29" t="str">
        <f>CONCATENATE(Замеры!T624,Замеры!W624,Замеры!V624)</f>
        <v xml:space="preserve"> </v>
      </c>
      <c r="F630" s="30" t="str">
        <f>IF(Замеры!AD624=0," ","---")</f>
        <v xml:space="preserve"> </v>
      </c>
      <c r="G630" s="31" t="str">
        <f>IF(Замеры!AD624=0," ",Замеры!L624)</f>
        <v xml:space="preserve"> </v>
      </c>
      <c r="H630" s="31" t="str">
        <f>CONCATENATE(Замеры!AO624,Замеры!AE624,Замеры!AP624)</f>
        <v>0 0</v>
      </c>
      <c r="I630" s="29" t="str">
        <f>CONCATENATE(Замеры!AM624,Замеры!AE624,Замеры!AN624)</f>
        <v>0 0</v>
      </c>
      <c r="J630" s="31" t="str">
        <f>IF(Замеры!AD624=0," ",G630*2.55)</f>
        <v xml:space="preserve"> </v>
      </c>
      <c r="K630" s="29" t="str">
        <f>IF(Замеры!AD624=0," ",Замеры!AK624)</f>
        <v xml:space="preserve"> </v>
      </c>
      <c r="L630" s="29" t="str">
        <f>IF(Замеры!AD624=0," ",Замеры!AL624)</f>
        <v xml:space="preserve"> </v>
      </c>
      <c r="M630" s="29" t="str">
        <f>IF(Замеры!AD624=0," ",0.1)</f>
        <v xml:space="preserve"> </v>
      </c>
      <c r="N630" s="29" t="str">
        <f>IF(Замеры!AD624=0," ",Замеры!AD624)</f>
        <v xml:space="preserve"> </v>
      </c>
      <c r="O630" s="29" t="str">
        <f>Замеры!AE624</f>
        <v xml:space="preserve"> </v>
      </c>
      <c r="P630" s="29" t="str">
        <f>Замеры!AF624</f>
        <v xml:space="preserve"> </v>
      </c>
      <c r="Q630" s="29" t="str">
        <f>IF(Замеры!AD624=0," ","+")</f>
        <v xml:space="preserve"> </v>
      </c>
      <c r="R630" s="32">
        <f>Замеры!AC624</f>
        <v>0</v>
      </c>
      <c r="W630" s="33" t="e">
        <f t="shared" si="18"/>
        <v>#VALUE!</v>
      </c>
      <c r="X630" s="31" t="s">
        <v>72</v>
      </c>
      <c r="Y630" s="33" t="e">
        <f t="shared" si="19"/>
        <v>#VALUE!</v>
      </c>
      <c r="Z630" s="32"/>
    </row>
    <row r="631" spans="1:26" x14ac:dyDescent="0.3">
      <c r="A631" s="35">
        <f>IF(Замеры!B625=0, " ", Замеры!B625)</f>
        <v>622</v>
      </c>
      <c r="B631" s="37" t="str">
        <f>CONCATENATE(Замеры!D625,Замеры!F625)</f>
        <v>Группа от QF</v>
      </c>
      <c r="C631" s="35" t="str">
        <f>IF(Замеры!J625=0," ", Замеры!J625)</f>
        <v xml:space="preserve"> </v>
      </c>
      <c r="D631" s="29" t="str">
        <f>IF(Замеры!AD625=0, " ", Замеры!AB625)</f>
        <v xml:space="preserve"> </v>
      </c>
      <c r="E631" s="29" t="str">
        <f>CONCATENATE(Замеры!T625,Замеры!W625,Замеры!V625)</f>
        <v xml:space="preserve"> </v>
      </c>
      <c r="F631" s="30" t="str">
        <f>IF(Замеры!AD625=0," ","---")</f>
        <v xml:space="preserve"> </v>
      </c>
      <c r="G631" s="31" t="str">
        <f>IF(Замеры!AD625=0," ",Замеры!L625)</f>
        <v xml:space="preserve"> </v>
      </c>
      <c r="H631" s="31" t="str">
        <f>CONCATENATE(Замеры!AO625,Замеры!AE625,Замеры!AP625)</f>
        <v>0 0</v>
      </c>
      <c r="I631" s="29" t="str">
        <f>CONCATENATE(Замеры!AM625,Замеры!AE625,Замеры!AN625)</f>
        <v>0 0</v>
      </c>
      <c r="J631" s="31" t="str">
        <f>IF(Замеры!AD625=0," ",G631*2.55)</f>
        <v xml:space="preserve"> </v>
      </c>
      <c r="K631" s="29" t="str">
        <f>IF(Замеры!AD625=0," ",Замеры!AK625)</f>
        <v xml:space="preserve"> </v>
      </c>
      <c r="L631" s="29" t="str">
        <f>IF(Замеры!AD625=0," ",Замеры!AL625)</f>
        <v xml:space="preserve"> </v>
      </c>
      <c r="M631" s="29" t="str">
        <f>IF(Замеры!AD625=0," ",0.1)</f>
        <v xml:space="preserve"> </v>
      </c>
      <c r="N631" s="29" t="str">
        <f>IF(Замеры!AD625=0," ",Замеры!AD625)</f>
        <v xml:space="preserve"> </v>
      </c>
      <c r="O631" s="29" t="str">
        <f>Замеры!AE625</f>
        <v xml:space="preserve"> </v>
      </c>
      <c r="P631" s="29" t="str">
        <f>Замеры!AF625</f>
        <v xml:space="preserve"> </v>
      </c>
      <c r="Q631" s="29" t="str">
        <f>IF(Замеры!AD625=0," ","+")</f>
        <v xml:space="preserve"> </v>
      </c>
      <c r="R631" s="32">
        <f>Замеры!AC625</f>
        <v>0</v>
      </c>
      <c r="W631" s="33" t="e">
        <f t="shared" si="18"/>
        <v>#VALUE!</v>
      </c>
      <c r="X631" s="31" t="s">
        <v>72</v>
      </c>
      <c r="Y631" s="33" t="e">
        <f t="shared" si="19"/>
        <v>#VALUE!</v>
      </c>
      <c r="Z631" s="32"/>
    </row>
    <row r="632" spans="1:26" x14ac:dyDescent="0.3">
      <c r="A632" s="35">
        <f>IF(Замеры!B626=0, " ", Замеры!B626)</f>
        <v>623</v>
      </c>
      <c r="B632" s="37" t="str">
        <f>CONCATENATE(Замеры!D626,Замеры!F626)</f>
        <v>Группа от QF</v>
      </c>
      <c r="C632" s="35" t="str">
        <f>IF(Замеры!J626=0," ", Замеры!J626)</f>
        <v xml:space="preserve"> </v>
      </c>
      <c r="D632" s="29" t="str">
        <f>IF(Замеры!AD626=0, " ", Замеры!AB626)</f>
        <v xml:space="preserve"> </v>
      </c>
      <c r="E632" s="29" t="str">
        <f>CONCATENATE(Замеры!T626,Замеры!W626,Замеры!V626)</f>
        <v xml:space="preserve"> </v>
      </c>
      <c r="F632" s="30" t="str">
        <f>IF(Замеры!AD626=0," ","---")</f>
        <v xml:space="preserve"> </v>
      </c>
      <c r="G632" s="31" t="str">
        <f>IF(Замеры!AD626=0," ",Замеры!L626)</f>
        <v xml:space="preserve"> </v>
      </c>
      <c r="H632" s="31" t="str">
        <f>CONCATENATE(Замеры!AO626,Замеры!AE626,Замеры!AP626)</f>
        <v>0 0</v>
      </c>
      <c r="I632" s="29" t="str">
        <f>CONCATENATE(Замеры!AM626,Замеры!AE626,Замеры!AN626)</f>
        <v>0 0</v>
      </c>
      <c r="J632" s="31" t="str">
        <f>IF(Замеры!AD626=0," ",G632*2.55)</f>
        <v xml:space="preserve"> </v>
      </c>
      <c r="K632" s="29" t="str">
        <f>IF(Замеры!AD626=0," ",Замеры!AK626)</f>
        <v xml:space="preserve"> </v>
      </c>
      <c r="L632" s="29" t="str">
        <f>IF(Замеры!AD626=0," ",Замеры!AL626)</f>
        <v xml:space="preserve"> </v>
      </c>
      <c r="M632" s="29" t="str">
        <f>IF(Замеры!AD626=0," ",0.1)</f>
        <v xml:space="preserve"> </v>
      </c>
      <c r="N632" s="29" t="str">
        <f>IF(Замеры!AD626=0," ",Замеры!AD626)</f>
        <v xml:space="preserve"> </v>
      </c>
      <c r="O632" s="29" t="str">
        <f>Замеры!AE626</f>
        <v xml:space="preserve"> </v>
      </c>
      <c r="P632" s="29" t="str">
        <f>Замеры!AF626</f>
        <v xml:space="preserve"> </v>
      </c>
      <c r="Q632" s="29" t="str">
        <f>IF(Замеры!AD626=0," ","+")</f>
        <v xml:space="preserve"> </v>
      </c>
      <c r="R632" s="32">
        <f>Замеры!AC626</f>
        <v>0</v>
      </c>
      <c r="W632" s="33" t="e">
        <f t="shared" si="18"/>
        <v>#VALUE!</v>
      </c>
      <c r="X632" s="31" t="s">
        <v>72</v>
      </c>
      <c r="Y632" s="33" t="e">
        <f t="shared" si="19"/>
        <v>#VALUE!</v>
      </c>
      <c r="Z632" s="32"/>
    </row>
    <row r="633" spans="1:26" x14ac:dyDescent="0.3">
      <c r="A633" s="35">
        <f>IF(Замеры!B627=0, " ", Замеры!B627)</f>
        <v>624</v>
      </c>
      <c r="B633" s="37" t="str">
        <f>CONCATENATE(Замеры!D627,Замеры!F627)</f>
        <v>Группа от QF</v>
      </c>
      <c r="C633" s="35" t="str">
        <f>IF(Замеры!J627=0," ", Замеры!J627)</f>
        <v xml:space="preserve"> </v>
      </c>
      <c r="D633" s="29" t="str">
        <f>IF(Замеры!AD627=0, " ", Замеры!AB627)</f>
        <v xml:space="preserve"> </v>
      </c>
      <c r="E633" s="29" t="str">
        <f>CONCATENATE(Замеры!T627,Замеры!W627,Замеры!V627)</f>
        <v xml:space="preserve"> </v>
      </c>
      <c r="F633" s="30" t="str">
        <f>IF(Замеры!AD627=0," ","---")</f>
        <v xml:space="preserve"> </v>
      </c>
      <c r="G633" s="31" t="str">
        <f>IF(Замеры!AD627=0," ",Замеры!L627)</f>
        <v xml:space="preserve"> </v>
      </c>
      <c r="H633" s="31" t="str">
        <f>CONCATENATE(Замеры!AO627,Замеры!AE627,Замеры!AP627)</f>
        <v>0 0</v>
      </c>
      <c r="I633" s="29" t="str">
        <f>CONCATENATE(Замеры!AM627,Замеры!AE627,Замеры!AN627)</f>
        <v>0 0</v>
      </c>
      <c r="J633" s="31" t="str">
        <f>IF(Замеры!AD627=0," ",G633*2.55)</f>
        <v xml:space="preserve"> </v>
      </c>
      <c r="K633" s="29" t="str">
        <f>IF(Замеры!AD627=0," ",Замеры!AK627)</f>
        <v xml:space="preserve"> </v>
      </c>
      <c r="L633" s="29" t="str">
        <f>IF(Замеры!AD627=0," ",Замеры!AL627)</f>
        <v xml:space="preserve"> </v>
      </c>
      <c r="M633" s="29" t="str">
        <f>IF(Замеры!AD627=0," ",0.1)</f>
        <v xml:space="preserve"> </v>
      </c>
      <c r="N633" s="29" t="str">
        <f>IF(Замеры!AD627=0," ",Замеры!AD627)</f>
        <v xml:space="preserve"> </v>
      </c>
      <c r="O633" s="29" t="str">
        <f>Замеры!AE627</f>
        <v xml:space="preserve"> </v>
      </c>
      <c r="P633" s="29" t="str">
        <f>Замеры!AF627</f>
        <v xml:space="preserve"> </v>
      </c>
      <c r="Q633" s="29" t="str">
        <f>IF(Замеры!AD627=0," ","+")</f>
        <v xml:space="preserve"> </v>
      </c>
      <c r="R633" s="32">
        <f>Замеры!AC627</f>
        <v>0</v>
      </c>
      <c r="W633" s="33" t="e">
        <f t="shared" si="18"/>
        <v>#VALUE!</v>
      </c>
      <c r="X633" s="31" t="s">
        <v>72</v>
      </c>
      <c r="Y633" s="33" t="e">
        <f t="shared" si="19"/>
        <v>#VALUE!</v>
      </c>
      <c r="Z633" s="32"/>
    </row>
    <row r="634" spans="1:26" x14ac:dyDescent="0.3">
      <c r="A634" s="35">
        <f>IF(Замеры!B628=0, " ", Замеры!B628)</f>
        <v>625</v>
      </c>
      <c r="B634" s="37" t="str">
        <f>CONCATENATE(Замеры!D628,Замеры!F628)</f>
        <v>Группа от QF</v>
      </c>
      <c r="C634" s="35" t="str">
        <f>IF(Замеры!J628=0," ", Замеры!J628)</f>
        <v xml:space="preserve"> </v>
      </c>
      <c r="D634" s="29" t="str">
        <f>IF(Замеры!AD628=0, " ", Замеры!AB628)</f>
        <v xml:space="preserve"> </v>
      </c>
      <c r="E634" s="29" t="str">
        <f>CONCATENATE(Замеры!T628,Замеры!W628,Замеры!V628)</f>
        <v xml:space="preserve"> </v>
      </c>
      <c r="F634" s="30" t="str">
        <f>IF(Замеры!AD628=0," ","---")</f>
        <v xml:space="preserve"> </v>
      </c>
      <c r="G634" s="31" t="str">
        <f>IF(Замеры!AD628=0," ",Замеры!L628)</f>
        <v xml:space="preserve"> </v>
      </c>
      <c r="H634" s="31" t="str">
        <f>CONCATENATE(Замеры!AO628,Замеры!AE628,Замеры!AP628)</f>
        <v>0 0</v>
      </c>
      <c r="I634" s="29" t="str">
        <f>CONCATENATE(Замеры!AM628,Замеры!AE628,Замеры!AN628)</f>
        <v>0 0</v>
      </c>
      <c r="J634" s="31" t="str">
        <f>IF(Замеры!AD628=0," ",G634*2.55)</f>
        <v xml:space="preserve"> </v>
      </c>
      <c r="K634" s="29" t="str">
        <f>IF(Замеры!AD628=0," ",Замеры!AK628)</f>
        <v xml:space="preserve"> </v>
      </c>
      <c r="L634" s="29" t="str">
        <f>IF(Замеры!AD628=0," ",Замеры!AL628)</f>
        <v xml:space="preserve"> </v>
      </c>
      <c r="M634" s="29" t="str">
        <f>IF(Замеры!AD628=0," ",0.1)</f>
        <v xml:space="preserve"> </v>
      </c>
      <c r="N634" s="29" t="str">
        <f>IF(Замеры!AD628=0," ",Замеры!AD628)</f>
        <v xml:space="preserve"> </v>
      </c>
      <c r="O634" s="29" t="str">
        <f>Замеры!AE628</f>
        <v xml:space="preserve"> </v>
      </c>
      <c r="P634" s="29" t="str">
        <f>Замеры!AF628</f>
        <v xml:space="preserve"> </v>
      </c>
      <c r="Q634" s="29" t="str">
        <f>IF(Замеры!AD628=0," ","+")</f>
        <v xml:space="preserve"> </v>
      </c>
      <c r="R634" s="32">
        <f>Замеры!AC628</f>
        <v>0</v>
      </c>
      <c r="W634" s="33" t="e">
        <f t="shared" si="18"/>
        <v>#VALUE!</v>
      </c>
      <c r="X634" s="31" t="s">
        <v>72</v>
      </c>
      <c r="Y634" s="33" t="e">
        <f t="shared" si="19"/>
        <v>#VALUE!</v>
      </c>
      <c r="Z634" s="32"/>
    </row>
    <row r="635" spans="1:26" x14ac:dyDescent="0.3">
      <c r="A635" s="35">
        <f>IF(Замеры!B629=0, " ", Замеры!B629)</f>
        <v>626</v>
      </c>
      <c r="B635" s="37" t="str">
        <f>CONCATENATE(Замеры!D629,Замеры!F629)</f>
        <v>Группа от QF</v>
      </c>
      <c r="C635" s="35" t="str">
        <f>IF(Замеры!J629=0," ", Замеры!J629)</f>
        <v xml:space="preserve"> </v>
      </c>
      <c r="D635" s="29" t="str">
        <f>IF(Замеры!AD629=0, " ", Замеры!AB629)</f>
        <v xml:space="preserve"> </v>
      </c>
      <c r="E635" s="29" t="str">
        <f>CONCATENATE(Замеры!T629,Замеры!W629,Замеры!V629)</f>
        <v xml:space="preserve"> </v>
      </c>
      <c r="F635" s="30" t="str">
        <f>IF(Замеры!AD629=0," ","---")</f>
        <v xml:space="preserve"> </v>
      </c>
      <c r="G635" s="31" t="str">
        <f>IF(Замеры!AD629=0," ",Замеры!L629)</f>
        <v xml:space="preserve"> </v>
      </c>
      <c r="H635" s="31" t="str">
        <f>CONCATENATE(Замеры!AO629,Замеры!AE629,Замеры!AP629)</f>
        <v>0 0</v>
      </c>
      <c r="I635" s="29" t="str">
        <f>CONCATENATE(Замеры!AM629,Замеры!AE629,Замеры!AN629)</f>
        <v>0 0</v>
      </c>
      <c r="J635" s="31" t="str">
        <f>IF(Замеры!AD629=0," ",G635*2.55)</f>
        <v xml:space="preserve"> </v>
      </c>
      <c r="K635" s="29" t="str">
        <f>IF(Замеры!AD629=0," ",Замеры!AK629)</f>
        <v xml:space="preserve"> </v>
      </c>
      <c r="L635" s="29" t="str">
        <f>IF(Замеры!AD629=0," ",Замеры!AL629)</f>
        <v xml:space="preserve"> </v>
      </c>
      <c r="M635" s="29" t="str">
        <f>IF(Замеры!AD629=0," ",0.1)</f>
        <v xml:space="preserve"> </v>
      </c>
      <c r="N635" s="29" t="str">
        <f>IF(Замеры!AD629=0," ",Замеры!AD629)</f>
        <v xml:space="preserve"> </v>
      </c>
      <c r="O635" s="29" t="str">
        <f>Замеры!AE629</f>
        <v xml:space="preserve"> </v>
      </c>
      <c r="P635" s="29" t="str">
        <f>Замеры!AF629</f>
        <v xml:space="preserve"> </v>
      </c>
      <c r="Q635" s="29" t="str">
        <f>IF(Замеры!AD629=0," ","+")</f>
        <v xml:space="preserve"> </v>
      </c>
      <c r="R635" s="32">
        <f>Замеры!AC629</f>
        <v>0</v>
      </c>
      <c r="W635" s="33" t="e">
        <f t="shared" si="18"/>
        <v>#VALUE!</v>
      </c>
      <c r="X635" s="31" t="s">
        <v>72</v>
      </c>
      <c r="Y635" s="33" t="e">
        <f t="shared" si="19"/>
        <v>#VALUE!</v>
      </c>
      <c r="Z635" s="32"/>
    </row>
    <row r="636" spans="1:26" x14ac:dyDescent="0.3">
      <c r="A636" s="35">
        <f>IF(Замеры!B630=0, " ", Замеры!B630)</f>
        <v>627</v>
      </c>
      <c r="B636" s="37" t="str">
        <f>CONCATENATE(Замеры!D630,Замеры!F630)</f>
        <v>Группа от QF</v>
      </c>
      <c r="C636" s="35" t="str">
        <f>IF(Замеры!J630=0," ", Замеры!J630)</f>
        <v xml:space="preserve"> </v>
      </c>
      <c r="D636" s="29" t="str">
        <f>IF(Замеры!AD630=0, " ", Замеры!AB630)</f>
        <v xml:space="preserve"> </v>
      </c>
      <c r="E636" s="29" t="str">
        <f>CONCATENATE(Замеры!T630,Замеры!W630,Замеры!V630)</f>
        <v xml:space="preserve"> </v>
      </c>
      <c r="F636" s="30" t="str">
        <f>IF(Замеры!AD630=0," ","---")</f>
        <v xml:space="preserve"> </v>
      </c>
      <c r="G636" s="31" t="str">
        <f>IF(Замеры!AD630=0," ",Замеры!L630)</f>
        <v xml:space="preserve"> </v>
      </c>
      <c r="H636" s="31" t="str">
        <f>CONCATENATE(Замеры!AO630,Замеры!AE630,Замеры!AP630)</f>
        <v>0 0</v>
      </c>
      <c r="I636" s="29" t="str">
        <f>CONCATENATE(Замеры!AM630,Замеры!AE630,Замеры!AN630)</f>
        <v>0 0</v>
      </c>
      <c r="J636" s="31" t="str">
        <f>IF(Замеры!AD630=0," ",G636*2.55)</f>
        <v xml:space="preserve"> </v>
      </c>
      <c r="K636" s="29" t="str">
        <f>IF(Замеры!AD630=0," ",Замеры!AK630)</f>
        <v xml:space="preserve"> </v>
      </c>
      <c r="L636" s="29" t="str">
        <f>IF(Замеры!AD630=0," ",Замеры!AL630)</f>
        <v xml:space="preserve"> </v>
      </c>
      <c r="M636" s="29" t="str">
        <f>IF(Замеры!AD630=0," ",0.1)</f>
        <v xml:space="preserve"> </v>
      </c>
      <c r="N636" s="29" t="str">
        <f>IF(Замеры!AD630=0," ",Замеры!AD630)</f>
        <v xml:space="preserve"> </v>
      </c>
      <c r="O636" s="29" t="str">
        <f>Замеры!AE630</f>
        <v xml:space="preserve"> </v>
      </c>
      <c r="P636" s="29" t="str">
        <f>Замеры!AF630</f>
        <v xml:space="preserve"> </v>
      </c>
      <c r="Q636" s="29" t="str">
        <f>IF(Замеры!AD630=0," ","+")</f>
        <v xml:space="preserve"> </v>
      </c>
      <c r="R636" s="32">
        <f>Замеры!AC630</f>
        <v>0</v>
      </c>
      <c r="W636" s="33" t="e">
        <f t="shared" si="18"/>
        <v>#VALUE!</v>
      </c>
      <c r="X636" s="31" t="s">
        <v>72</v>
      </c>
      <c r="Y636" s="33" t="e">
        <f t="shared" si="19"/>
        <v>#VALUE!</v>
      </c>
      <c r="Z636" s="32"/>
    </row>
    <row r="637" spans="1:26" x14ac:dyDescent="0.3">
      <c r="A637" s="35">
        <f>IF(Замеры!B631=0, " ", Замеры!B631)</f>
        <v>628</v>
      </c>
      <c r="B637" s="37" t="str">
        <f>CONCATENATE(Замеры!D631,Замеры!F631)</f>
        <v>Группа от QF</v>
      </c>
      <c r="C637" s="35" t="str">
        <f>IF(Замеры!J631=0," ", Замеры!J631)</f>
        <v xml:space="preserve"> </v>
      </c>
      <c r="D637" s="29" t="str">
        <f>IF(Замеры!AD631=0, " ", Замеры!AB631)</f>
        <v xml:space="preserve"> </v>
      </c>
      <c r="E637" s="29" t="str">
        <f>CONCATENATE(Замеры!T631,Замеры!W631,Замеры!V631)</f>
        <v xml:space="preserve"> </v>
      </c>
      <c r="F637" s="30" t="str">
        <f>IF(Замеры!AD631=0," ","---")</f>
        <v xml:space="preserve"> </v>
      </c>
      <c r="G637" s="31" t="str">
        <f>IF(Замеры!AD631=0," ",Замеры!L631)</f>
        <v xml:space="preserve"> </v>
      </c>
      <c r="H637" s="31" t="str">
        <f>CONCATENATE(Замеры!AO631,Замеры!AE631,Замеры!AP631)</f>
        <v>0 0</v>
      </c>
      <c r="I637" s="29" t="str">
        <f>CONCATENATE(Замеры!AM631,Замеры!AE631,Замеры!AN631)</f>
        <v>0 0</v>
      </c>
      <c r="J637" s="31" t="str">
        <f>IF(Замеры!AD631=0," ",G637*2.55)</f>
        <v xml:space="preserve"> </v>
      </c>
      <c r="K637" s="29" t="str">
        <f>IF(Замеры!AD631=0," ",Замеры!AK631)</f>
        <v xml:space="preserve"> </v>
      </c>
      <c r="L637" s="29" t="str">
        <f>IF(Замеры!AD631=0," ",Замеры!AL631)</f>
        <v xml:space="preserve"> </v>
      </c>
      <c r="M637" s="29" t="str">
        <f>IF(Замеры!AD631=0," ",0.1)</f>
        <v xml:space="preserve"> </v>
      </c>
      <c r="N637" s="29" t="str">
        <f>IF(Замеры!AD631=0," ",Замеры!AD631)</f>
        <v xml:space="preserve"> </v>
      </c>
      <c r="O637" s="29" t="str">
        <f>Замеры!AE631</f>
        <v xml:space="preserve"> </v>
      </c>
      <c r="P637" s="29" t="str">
        <f>Замеры!AF631</f>
        <v xml:space="preserve"> </v>
      </c>
      <c r="Q637" s="29" t="str">
        <f>IF(Замеры!AD631=0," ","+")</f>
        <v xml:space="preserve"> </v>
      </c>
      <c r="R637" s="32">
        <f>Замеры!AC631</f>
        <v>0</v>
      </c>
      <c r="W637" s="33" t="e">
        <f t="shared" si="18"/>
        <v>#VALUE!</v>
      </c>
      <c r="X637" s="31" t="s">
        <v>72</v>
      </c>
      <c r="Y637" s="33" t="e">
        <f t="shared" si="19"/>
        <v>#VALUE!</v>
      </c>
      <c r="Z637" s="32"/>
    </row>
    <row r="638" spans="1:26" x14ac:dyDescent="0.3">
      <c r="A638" s="35">
        <f>IF(Замеры!B632=0, " ", Замеры!B632)</f>
        <v>629</v>
      </c>
      <c r="B638" s="37" t="str">
        <f>CONCATENATE(Замеры!D632,Замеры!F632)</f>
        <v>Группа от QF</v>
      </c>
      <c r="C638" s="35" t="str">
        <f>IF(Замеры!J632=0," ", Замеры!J632)</f>
        <v xml:space="preserve"> </v>
      </c>
      <c r="D638" s="29" t="str">
        <f>IF(Замеры!AD632=0, " ", Замеры!AB632)</f>
        <v xml:space="preserve"> </v>
      </c>
      <c r="E638" s="29" t="str">
        <f>CONCATENATE(Замеры!T632,Замеры!W632,Замеры!V632)</f>
        <v xml:space="preserve"> </v>
      </c>
      <c r="F638" s="30" t="str">
        <f>IF(Замеры!AD632=0," ","---")</f>
        <v xml:space="preserve"> </v>
      </c>
      <c r="G638" s="31" t="str">
        <f>IF(Замеры!AD632=0," ",Замеры!L632)</f>
        <v xml:space="preserve"> </v>
      </c>
      <c r="H638" s="31" t="str">
        <f>CONCATENATE(Замеры!AO632,Замеры!AE632,Замеры!AP632)</f>
        <v>0 0</v>
      </c>
      <c r="I638" s="29" t="str">
        <f>CONCATENATE(Замеры!AM632,Замеры!AE632,Замеры!AN632)</f>
        <v>0 0</v>
      </c>
      <c r="J638" s="31" t="str">
        <f>IF(Замеры!AD632=0," ",G638*2.55)</f>
        <v xml:space="preserve"> </v>
      </c>
      <c r="K638" s="29" t="str">
        <f>IF(Замеры!AD632=0," ",Замеры!AK632)</f>
        <v xml:space="preserve"> </v>
      </c>
      <c r="L638" s="29" t="str">
        <f>IF(Замеры!AD632=0," ",Замеры!AL632)</f>
        <v xml:space="preserve"> </v>
      </c>
      <c r="M638" s="29" t="str">
        <f>IF(Замеры!AD632=0," ",0.1)</f>
        <v xml:space="preserve"> </v>
      </c>
      <c r="N638" s="29" t="str">
        <f>IF(Замеры!AD632=0," ",Замеры!AD632)</f>
        <v xml:space="preserve"> </v>
      </c>
      <c r="O638" s="29" t="str">
        <f>Замеры!AE632</f>
        <v xml:space="preserve"> </v>
      </c>
      <c r="P638" s="29" t="str">
        <f>Замеры!AF632</f>
        <v xml:space="preserve"> </v>
      </c>
      <c r="Q638" s="29" t="str">
        <f>IF(Замеры!AD632=0," ","+")</f>
        <v xml:space="preserve"> </v>
      </c>
      <c r="R638" s="32">
        <f>Замеры!AC632</f>
        <v>0</v>
      </c>
      <c r="W638" s="33" t="e">
        <f t="shared" si="18"/>
        <v>#VALUE!</v>
      </c>
      <c r="X638" s="31" t="s">
        <v>72</v>
      </c>
      <c r="Y638" s="33" t="e">
        <f t="shared" si="19"/>
        <v>#VALUE!</v>
      </c>
      <c r="Z638" s="32"/>
    </row>
    <row r="639" spans="1:26" x14ac:dyDescent="0.3">
      <c r="A639" s="35">
        <f>IF(Замеры!B633=0, " ", Замеры!B633)</f>
        <v>630</v>
      </c>
      <c r="B639" s="37" t="str">
        <f>CONCATENATE(Замеры!D633,Замеры!F633)</f>
        <v>Группа от QF</v>
      </c>
      <c r="C639" s="35" t="str">
        <f>IF(Замеры!J633=0," ", Замеры!J633)</f>
        <v xml:space="preserve"> </v>
      </c>
      <c r="D639" s="29" t="str">
        <f>IF(Замеры!AD633=0, " ", Замеры!AB633)</f>
        <v xml:space="preserve"> </v>
      </c>
      <c r="E639" s="29" t="str">
        <f>CONCATENATE(Замеры!T633,Замеры!W633,Замеры!V633)</f>
        <v xml:space="preserve"> </v>
      </c>
      <c r="F639" s="30" t="str">
        <f>IF(Замеры!AD633=0," ","---")</f>
        <v xml:space="preserve"> </v>
      </c>
      <c r="G639" s="31" t="str">
        <f>IF(Замеры!AD633=0," ",Замеры!L633)</f>
        <v xml:space="preserve"> </v>
      </c>
      <c r="H639" s="31" t="str">
        <f>CONCATENATE(Замеры!AO633,Замеры!AE633,Замеры!AP633)</f>
        <v>0 0</v>
      </c>
      <c r="I639" s="29" t="str">
        <f>CONCATENATE(Замеры!AM633,Замеры!AE633,Замеры!AN633)</f>
        <v>0 0</v>
      </c>
      <c r="J639" s="31" t="str">
        <f>IF(Замеры!AD633=0," ",G639*2.55)</f>
        <v xml:space="preserve"> </v>
      </c>
      <c r="K639" s="29" t="str">
        <f>IF(Замеры!AD633=0," ",Замеры!AK633)</f>
        <v xml:space="preserve"> </v>
      </c>
      <c r="L639" s="29" t="str">
        <f>IF(Замеры!AD633=0," ",Замеры!AL633)</f>
        <v xml:space="preserve"> </v>
      </c>
      <c r="M639" s="29" t="str">
        <f>IF(Замеры!AD633=0," ",0.1)</f>
        <v xml:space="preserve"> </v>
      </c>
      <c r="N639" s="29" t="str">
        <f>IF(Замеры!AD633=0," ",Замеры!AD633)</f>
        <v xml:space="preserve"> </v>
      </c>
      <c r="O639" s="29" t="str">
        <f>Замеры!AE633</f>
        <v xml:space="preserve"> </v>
      </c>
      <c r="P639" s="29" t="str">
        <f>Замеры!AF633</f>
        <v xml:space="preserve"> </v>
      </c>
      <c r="Q639" s="29" t="str">
        <f>IF(Замеры!AD633=0," ","+")</f>
        <v xml:space="preserve"> </v>
      </c>
      <c r="R639" s="32">
        <f>Замеры!AC633</f>
        <v>0</v>
      </c>
      <c r="W639" s="33" t="e">
        <f t="shared" si="18"/>
        <v>#VALUE!</v>
      </c>
      <c r="X639" s="31" t="s">
        <v>72</v>
      </c>
      <c r="Y639" s="33" t="e">
        <f t="shared" si="19"/>
        <v>#VALUE!</v>
      </c>
      <c r="Z639" s="32"/>
    </row>
    <row r="640" spans="1:26" x14ac:dyDescent="0.3">
      <c r="A640" s="35">
        <f>IF(Замеры!B634=0, " ", Замеры!B634)</f>
        <v>631</v>
      </c>
      <c r="B640" s="37" t="str">
        <f>CONCATENATE(Замеры!D634,Замеры!F634)</f>
        <v>Группа от QF</v>
      </c>
      <c r="C640" s="35" t="str">
        <f>IF(Замеры!J634=0," ", Замеры!J634)</f>
        <v xml:space="preserve"> </v>
      </c>
      <c r="D640" s="29" t="str">
        <f>IF(Замеры!AD634=0, " ", Замеры!AB634)</f>
        <v xml:space="preserve"> </v>
      </c>
      <c r="E640" s="29" t="str">
        <f>CONCATENATE(Замеры!T634,Замеры!W634,Замеры!V634)</f>
        <v xml:space="preserve"> </v>
      </c>
      <c r="F640" s="30" t="str">
        <f>IF(Замеры!AD634=0," ","---")</f>
        <v xml:space="preserve"> </v>
      </c>
      <c r="G640" s="31" t="str">
        <f>IF(Замеры!AD634=0," ",Замеры!L634)</f>
        <v xml:space="preserve"> </v>
      </c>
      <c r="H640" s="31" t="str">
        <f>CONCATENATE(Замеры!AO634,Замеры!AE634,Замеры!AP634)</f>
        <v>0 0</v>
      </c>
      <c r="I640" s="29" t="str">
        <f>CONCATENATE(Замеры!AM634,Замеры!AE634,Замеры!AN634)</f>
        <v>0 0</v>
      </c>
      <c r="J640" s="31" t="str">
        <f>IF(Замеры!AD634=0," ",G640*2.55)</f>
        <v xml:space="preserve"> </v>
      </c>
      <c r="K640" s="29" t="str">
        <f>IF(Замеры!AD634=0," ",Замеры!AK634)</f>
        <v xml:space="preserve"> </v>
      </c>
      <c r="L640" s="29" t="str">
        <f>IF(Замеры!AD634=0," ",Замеры!AL634)</f>
        <v xml:space="preserve"> </v>
      </c>
      <c r="M640" s="29" t="str">
        <f>IF(Замеры!AD634=0," ",0.1)</f>
        <v xml:space="preserve"> </v>
      </c>
      <c r="N640" s="29" t="str">
        <f>IF(Замеры!AD634=0," ",Замеры!AD634)</f>
        <v xml:space="preserve"> </v>
      </c>
      <c r="O640" s="29" t="str">
        <f>Замеры!AE634</f>
        <v xml:space="preserve"> </v>
      </c>
      <c r="P640" s="29" t="str">
        <f>Замеры!AF634</f>
        <v xml:space="preserve"> </v>
      </c>
      <c r="Q640" s="29" t="str">
        <f>IF(Замеры!AD634=0," ","+")</f>
        <v xml:space="preserve"> </v>
      </c>
      <c r="R640" s="32">
        <f>Замеры!AC634</f>
        <v>0</v>
      </c>
      <c r="W640" s="33" t="e">
        <f t="shared" si="18"/>
        <v>#VALUE!</v>
      </c>
      <c r="X640" s="31" t="s">
        <v>72</v>
      </c>
      <c r="Y640" s="33" t="e">
        <f t="shared" si="19"/>
        <v>#VALUE!</v>
      </c>
      <c r="Z640" s="32"/>
    </row>
    <row r="641" spans="1:26" x14ac:dyDescent="0.3">
      <c r="A641" s="35">
        <f>IF(Замеры!B635=0, " ", Замеры!B635)</f>
        <v>632</v>
      </c>
      <c r="B641" s="37" t="str">
        <f>CONCATENATE(Замеры!D635,Замеры!F635)</f>
        <v>Группа от QF</v>
      </c>
      <c r="C641" s="35" t="str">
        <f>IF(Замеры!J635=0," ", Замеры!J635)</f>
        <v xml:space="preserve"> </v>
      </c>
      <c r="D641" s="29" t="str">
        <f>IF(Замеры!AD635=0, " ", Замеры!AB635)</f>
        <v xml:space="preserve"> </v>
      </c>
      <c r="E641" s="29" t="str">
        <f>CONCATENATE(Замеры!T635,Замеры!W635,Замеры!V635)</f>
        <v xml:space="preserve"> </v>
      </c>
      <c r="F641" s="30" t="str">
        <f>IF(Замеры!AD635=0," ","---")</f>
        <v xml:space="preserve"> </v>
      </c>
      <c r="G641" s="31" t="str">
        <f>IF(Замеры!AD635=0," ",Замеры!L635)</f>
        <v xml:space="preserve"> </v>
      </c>
      <c r="H641" s="31" t="str">
        <f>CONCATENATE(Замеры!AO635,Замеры!AE635,Замеры!AP635)</f>
        <v>0 0</v>
      </c>
      <c r="I641" s="29" t="str">
        <f>CONCATENATE(Замеры!AM635,Замеры!AE635,Замеры!AN635)</f>
        <v>0 0</v>
      </c>
      <c r="J641" s="31" t="str">
        <f>IF(Замеры!AD635=0," ",G641*2.55)</f>
        <v xml:space="preserve"> </v>
      </c>
      <c r="K641" s="29" t="str">
        <f>IF(Замеры!AD635=0," ",Замеры!AK635)</f>
        <v xml:space="preserve"> </v>
      </c>
      <c r="L641" s="29" t="str">
        <f>IF(Замеры!AD635=0," ",Замеры!AL635)</f>
        <v xml:space="preserve"> </v>
      </c>
      <c r="M641" s="29" t="str">
        <f>IF(Замеры!AD635=0," ",0.1)</f>
        <v xml:space="preserve"> </v>
      </c>
      <c r="N641" s="29" t="str">
        <f>IF(Замеры!AD635=0," ",Замеры!AD635)</f>
        <v xml:space="preserve"> </v>
      </c>
      <c r="O641" s="29" t="str">
        <f>Замеры!AE635</f>
        <v xml:space="preserve"> </v>
      </c>
      <c r="P641" s="29" t="str">
        <f>Замеры!AF635</f>
        <v xml:space="preserve"> </v>
      </c>
      <c r="Q641" s="29" t="str">
        <f>IF(Замеры!AD635=0," ","+")</f>
        <v xml:space="preserve"> </v>
      </c>
      <c r="R641" s="32">
        <f>Замеры!AC635</f>
        <v>0</v>
      </c>
      <c r="W641" s="33" t="e">
        <f t="shared" si="18"/>
        <v>#VALUE!</v>
      </c>
      <c r="X641" s="31" t="s">
        <v>72</v>
      </c>
      <c r="Y641" s="33" t="e">
        <f t="shared" si="19"/>
        <v>#VALUE!</v>
      </c>
      <c r="Z641" s="32"/>
    </row>
    <row r="642" spans="1:26" x14ac:dyDescent="0.3">
      <c r="A642" s="35">
        <f>IF(Замеры!B636=0, " ", Замеры!B636)</f>
        <v>633</v>
      </c>
      <c r="B642" s="37" t="str">
        <f>CONCATENATE(Замеры!D636,Замеры!F636)</f>
        <v>Группа от QF</v>
      </c>
      <c r="C642" s="35" t="str">
        <f>IF(Замеры!J636=0," ", Замеры!J636)</f>
        <v xml:space="preserve"> </v>
      </c>
      <c r="D642" s="29" t="str">
        <f>IF(Замеры!AD636=0, " ", Замеры!AB636)</f>
        <v xml:space="preserve"> </v>
      </c>
      <c r="E642" s="29" t="str">
        <f>CONCATENATE(Замеры!T636,Замеры!W636,Замеры!V636)</f>
        <v xml:space="preserve"> </v>
      </c>
      <c r="F642" s="30" t="str">
        <f>IF(Замеры!AD636=0," ","---")</f>
        <v xml:space="preserve"> </v>
      </c>
      <c r="G642" s="31" t="str">
        <f>IF(Замеры!AD636=0," ",Замеры!L636)</f>
        <v xml:space="preserve"> </v>
      </c>
      <c r="H642" s="31" t="str">
        <f>CONCATENATE(Замеры!AO636,Замеры!AE636,Замеры!AP636)</f>
        <v>0 0</v>
      </c>
      <c r="I642" s="29" t="str">
        <f>CONCATENATE(Замеры!AM636,Замеры!AE636,Замеры!AN636)</f>
        <v>0 0</v>
      </c>
      <c r="J642" s="31" t="str">
        <f>IF(Замеры!AD636=0," ",G642*2.55)</f>
        <v xml:space="preserve"> </v>
      </c>
      <c r="K642" s="29" t="str">
        <f>IF(Замеры!AD636=0," ",Замеры!AK636)</f>
        <v xml:space="preserve"> </v>
      </c>
      <c r="L642" s="29" t="str">
        <f>IF(Замеры!AD636=0," ",Замеры!AL636)</f>
        <v xml:space="preserve"> </v>
      </c>
      <c r="M642" s="29" t="str">
        <f>IF(Замеры!AD636=0," ",0.1)</f>
        <v xml:space="preserve"> </v>
      </c>
      <c r="N642" s="29" t="str">
        <f>IF(Замеры!AD636=0," ",Замеры!AD636)</f>
        <v xml:space="preserve"> </v>
      </c>
      <c r="O642" s="29" t="str">
        <f>Замеры!AE636</f>
        <v xml:space="preserve"> </v>
      </c>
      <c r="P642" s="29" t="str">
        <f>Замеры!AF636</f>
        <v xml:space="preserve"> </v>
      </c>
      <c r="Q642" s="29" t="str">
        <f>IF(Замеры!AD636=0," ","+")</f>
        <v xml:space="preserve"> </v>
      </c>
      <c r="R642" s="32">
        <f>Замеры!AC636</f>
        <v>0</v>
      </c>
      <c r="W642" s="33" t="e">
        <f t="shared" si="18"/>
        <v>#VALUE!</v>
      </c>
      <c r="X642" s="31" t="s">
        <v>72</v>
      </c>
      <c r="Y642" s="33" t="e">
        <f t="shared" si="19"/>
        <v>#VALUE!</v>
      </c>
      <c r="Z642" s="32"/>
    </row>
    <row r="643" spans="1:26" x14ac:dyDescent="0.3">
      <c r="A643" s="35">
        <f>IF(Замеры!B637=0, " ", Замеры!B637)</f>
        <v>634</v>
      </c>
      <c r="B643" s="37" t="str">
        <f>CONCATENATE(Замеры!D637,Замеры!F637)</f>
        <v>Группа от QF</v>
      </c>
      <c r="C643" s="35" t="str">
        <f>IF(Замеры!J637=0," ", Замеры!J637)</f>
        <v xml:space="preserve"> </v>
      </c>
      <c r="D643" s="29" t="str">
        <f>IF(Замеры!AD637=0, " ", Замеры!AB637)</f>
        <v xml:space="preserve"> </v>
      </c>
      <c r="E643" s="29" t="str">
        <f>CONCATENATE(Замеры!T637,Замеры!W637,Замеры!V637)</f>
        <v xml:space="preserve"> </v>
      </c>
      <c r="F643" s="30" t="str">
        <f>IF(Замеры!AD637=0," ","---")</f>
        <v xml:space="preserve"> </v>
      </c>
      <c r="G643" s="31" t="str">
        <f>IF(Замеры!AD637=0," ",Замеры!L637)</f>
        <v xml:space="preserve"> </v>
      </c>
      <c r="H643" s="31" t="str">
        <f>CONCATENATE(Замеры!AO637,Замеры!AE637,Замеры!AP637)</f>
        <v>0 0</v>
      </c>
      <c r="I643" s="29" t="str">
        <f>CONCATENATE(Замеры!AM637,Замеры!AE637,Замеры!AN637)</f>
        <v>0 0</v>
      </c>
      <c r="J643" s="31" t="str">
        <f>IF(Замеры!AD637=0," ",G643*2.55)</f>
        <v xml:space="preserve"> </v>
      </c>
      <c r="K643" s="29" t="str">
        <f>IF(Замеры!AD637=0," ",Замеры!AK637)</f>
        <v xml:space="preserve"> </v>
      </c>
      <c r="L643" s="29" t="str">
        <f>IF(Замеры!AD637=0," ",Замеры!AL637)</f>
        <v xml:space="preserve"> </v>
      </c>
      <c r="M643" s="29" t="str">
        <f>IF(Замеры!AD637=0," ",0.1)</f>
        <v xml:space="preserve"> </v>
      </c>
      <c r="N643" s="29" t="str">
        <f>IF(Замеры!AD637=0," ",Замеры!AD637)</f>
        <v xml:space="preserve"> </v>
      </c>
      <c r="O643" s="29" t="str">
        <f>Замеры!AE637</f>
        <v xml:space="preserve"> </v>
      </c>
      <c r="P643" s="29" t="str">
        <f>Замеры!AF637</f>
        <v xml:space="preserve"> </v>
      </c>
      <c r="Q643" s="29" t="str">
        <f>IF(Замеры!AD637=0," ","+")</f>
        <v xml:space="preserve"> </v>
      </c>
      <c r="R643" s="32">
        <f>Замеры!AC637</f>
        <v>0</v>
      </c>
      <c r="W643" s="33" t="e">
        <f t="shared" si="18"/>
        <v>#VALUE!</v>
      </c>
      <c r="X643" s="31" t="s">
        <v>72</v>
      </c>
      <c r="Y643" s="33" t="e">
        <f t="shared" si="19"/>
        <v>#VALUE!</v>
      </c>
      <c r="Z643" s="32"/>
    </row>
    <row r="644" spans="1:26" x14ac:dyDescent="0.3">
      <c r="A644" s="35">
        <f>IF(Замеры!B638=0, " ", Замеры!B638)</f>
        <v>635</v>
      </c>
      <c r="B644" s="37" t="str">
        <f>CONCATENATE(Замеры!D638,Замеры!F638)</f>
        <v>Группа от QF</v>
      </c>
      <c r="C644" s="35" t="str">
        <f>IF(Замеры!J638=0," ", Замеры!J638)</f>
        <v xml:space="preserve"> </v>
      </c>
      <c r="D644" s="29" t="str">
        <f>IF(Замеры!AD638=0, " ", Замеры!AB638)</f>
        <v xml:space="preserve"> </v>
      </c>
      <c r="E644" s="29" t="str">
        <f>CONCATENATE(Замеры!T638,Замеры!W638,Замеры!V638)</f>
        <v xml:space="preserve"> </v>
      </c>
      <c r="F644" s="30" t="str">
        <f>IF(Замеры!AD638=0," ","---")</f>
        <v xml:space="preserve"> </v>
      </c>
      <c r="G644" s="31" t="str">
        <f>IF(Замеры!AD638=0," ",Замеры!L638)</f>
        <v xml:space="preserve"> </v>
      </c>
      <c r="H644" s="31" t="str">
        <f>CONCATENATE(Замеры!AO638,Замеры!AE638,Замеры!AP638)</f>
        <v>0 0</v>
      </c>
      <c r="I644" s="29" t="str">
        <f>CONCATENATE(Замеры!AM638,Замеры!AE638,Замеры!AN638)</f>
        <v>0 0</v>
      </c>
      <c r="J644" s="31" t="str">
        <f>IF(Замеры!AD638=0," ",G644*2.55)</f>
        <v xml:space="preserve"> </v>
      </c>
      <c r="K644" s="29" t="str">
        <f>IF(Замеры!AD638=0," ",Замеры!AK638)</f>
        <v xml:space="preserve"> </v>
      </c>
      <c r="L644" s="29" t="str">
        <f>IF(Замеры!AD638=0," ",Замеры!AL638)</f>
        <v xml:space="preserve"> </v>
      </c>
      <c r="M644" s="29" t="str">
        <f>IF(Замеры!AD638=0," ",0.1)</f>
        <v xml:space="preserve"> </v>
      </c>
      <c r="N644" s="29" t="str">
        <f>IF(Замеры!AD638=0," ",Замеры!AD638)</f>
        <v xml:space="preserve"> </v>
      </c>
      <c r="O644" s="29" t="str">
        <f>Замеры!AE638</f>
        <v xml:space="preserve"> </v>
      </c>
      <c r="P644" s="29" t="str">
        <f>Замеры!AF638</f>
        <v xml:space="preserve"> </v>
      </c>
      <c r="Q644" s="29" t="str">
        <f>IF(Замеры!AD638=0," ","+")</f>
        <v xml:space="preserve"> </v>
      </c>
      <c r="R644" s="32">
        <f>Замеры!AC638</f>
        <v>0</v>
      </c>
      <c r="W644" s="33" t="e">
        <f t="shared" si="18"/>
        <v>#VALUE!</v>
      </c>
      <c r="X644" s="31" t="s">
        <v>72</v>
      </c>
      <c r="Y644" s="33" t="e">
        <f t="shared" si="19"/>
        <v>#VALUE!</v>
      </c>
      <c r="Z644" s="32"/>
    </row>
    <row r="645" spans="1:26" x14ac:dyDescent="0.3">
      <c r="A645" s="35">
        <f>IF(Замеры!B639=0, " ", Замеры!B639)</f>
        <v>636</v>
      </c>
      <c r="B645" s="37" t="str">
        <f>CONCATENATE(Замеры!D639,Замеры!F639)</f>
        <v>Группа от QF</v>
      </c>
      <c r="C645" s="35" t="str">
        <f>IF(Замеры!J639=0," ", Замеры!J639)</f>
        <v xml:space="preserve"> </v>
      </c>
      <c r="D645" s="29" t="str">
        <f>IF(Замеры!AD639=0, " ", Замеры!AB639)</f>
        <v xml:space="preserve"> </v>
      </c>
      <c r="E645" s="29" t="str">
        <f>CONCATENATE(Замеры!T639,Замеры!W639,Замеры!V639)</f>
        <v xml:space="preserve"> </v>
      </c>
      <c r="F645" s="30" t="str">
        <f>IF(Замеры!AD639=0," ","---")</f>
        <v xml:space="preserve"> </v>
      </c>
      <c r="G645" s="31" t="str">
        <f>IF(Замеры!AD639=0," ",Замеры!L639)</f>
        <v xml:space="preserve"> </v>
      </c>
      <c r="H645" s="31" t="str">
        <f>CONCATENATE(Замеры!AO639,Замеры!AE639,Замеры!AP639)</f>
        <v>0 0</v>
      </c>
      <c r="I645" s="29" t="str">
        <f>CONCATENATE(Замеры!AM639,Замеры!AE639,Замеры!AN639)</f>
        <v>0 0</v>
      </c>
      <c r="J645" s="31" t="str">
        <f>IF(Замеры!AD639=0," ",G645*2.55)</f>
        <v xml:space="preserve"> </v>
      </c>
      <c r="K645" s="29" t="str">
        <f>IF(Замеры!AD639=0," ",Замеры!AK639)</f>
        <v xml:space="preserve"> </v>
      </c>
      <c r="L645" s="29" t="str">
        <f>IF(Замеры!AD639=0," ",Замеры!AL639)</f>
        <v xml:space="preserve"> </v>
      </c>
      <c r="M645" s="29" t="str">
        <f>IF(Замеры!AD639=0," ",0.1)</f>
        <v xml:space="preserve"> </v>
      </c>
      <c r="N645" s="29" t="str">
        <f>IF(Замеры!AD639=0," ",Замеры!AD639)</f>
        <v xml:space="preserve"> </v>
      </c>
      <c r="O645" s="29" t="str">
        <f>Замеры!AE639</f>
        <v xml:space="preserve"> </v>
      </c>
      <c r="P645" s="29" t="str">
        <f>Замеры!AF639</f>
        <v xml:space="preserve"> </v>
      </c>
      <c r="Q645" s="29" t="str">
        <f>IF(Замеры!AD639=0," ","+")</f>
        <v xml:space="preserve"> </v>
      </c>
      <c r="R645" s="32">
        <f>Замеры!AC639</f>
        <v>0</v>
      </c>
      <c r="W645" s="33" t="e">
        <f t="shared" si="18"/>
        <v>#VALUE!</v>
      </c>
      <c r="X645" s="31" t="s">
        <v>72</v>
      </c>
      <c r="Y645" s="33" t="e">
        <f t="shared" si="19"/>
        <v>#VALUE!</v>
      </c>
      <c r="Z645" s="32"/>
    </row>
    <row r="646" spans="1:26" x14ac:dyDescent="0.3">
      <c r="A646" s="35">
        <f>IF(Замеры!B640=0, " ", Замеры!B640)</f>
        <v>637</v>
      </c>
      <c r="B646" s="37" t="str">
        <f>CONCATENATE(Замеры!D640,Замеры!F640)</f>
        <v>Группа от QF</v>
      </c>
      <c r="C646" s="35" t="str">
        <f>IF(Замеры!J640=0," ", Замеры!J640)</f>
        <v xml:space="preserve"> </v>
      </c>
      <c r="D646" s="29" t="str">
        <f>IF(Замеры!AD640=0, " ", Замеры!AB640)</f>
        <v xml:space="preserve"> </v>
      </c>
      <c r="E646" s="29" t="str">
        <f>CONCATENATE(Замеры!T640,Замеры!W640,Замеры!V640)</f>
        <v xml:space="preserve"> </v>
      </c>
      <c r="F646" s="30" t="str">
        <f>IF(Замеры!AD640=0," ","---")</f>
        <v xml:space="preserve"> </v>
      </c>
      <c r="G646" s="31" t="str">
        <f>IF(Замеры!AD640=0," ",Замеры!L640)</f>
        <v xml:space="preserve"> </v>
      </c>
      <c r="H646" s="31" t="str">
        <f>CONCATENATE(Замеры!AO640,Замеры!AE640,Замеры!AP640)</f>
        <v>0 0</v>
      </c>
      <c r="I646" s="29" t="str">
        <f>CONCATENATE(Замеры!AM640,Замеры!AE640,Замеры!AN640)</f>
        <v>0 0</v>
      </c>
      <c r="J646" s="31" t="str">
        <f>IF(Замеры!AD640=0," ",G646*2.55)</f>
        <v xml:space="preserve"> </v>
      </c>
      <c r="K646" s="29" t="str">
        <f>IF(Замеры!AD640=0," ",Замеры!AK640)</f>
        <v xml:space="preserve"> </v>
      </c>
      <c r="L646" s="29" t="str">
        <f>IF(Замеры!AD640=0," ",Замеры!AL640)</f>
        <v xml:space="preserve"> </v>
      </c>
      <c r="M646" s="29" t="str">
        <f>IF(Замеры!AD640=0," ",0.1)</f>
        <v xml:space="preserve"> </v>
      </c>
      <c r="N646" s="29" t="str">
        <f>IF(Замеры!AD640=0," ",Замеры!AD640)</f>
        <v xml:space="preserve"> </v>
      </c>
      <c r="O646" s="29" t="str">
        <f>Замеры!AE640</f>
        <v xml:space="preserve"> </v>
      </c>
      <c r="P646" s="29" t="str">
        <f>Замеры!AF640</f>
        <v xml:space="preserve"> </v>
      </c>
      <c r="Q646" s="29" t="str">
        <f>IF(Замеры!AD640=0," ","+")</f>
        <v xml:space="preserve"> </v>
      </c>
      <c r="R646" s="32">
        <f>Замеры!AC640</f>
        <v>0</v>
      </c>
      <c r="W646" s="33" t="e">
        <f t="shared" si="18"/>
        <v>#VALUE!</v>
      </c>
      <c r="X646" s="31" t="s">
        <v>72</v>
      </c>
      <c r="Y646" s="33" t="e">
        <f t="shared" si="19"/>
        <v>#VALUE!</v>
      </c>
      <c r="Z646" s="32"/>
    </row>
    <row r="647" spans="1:26" x14ac:dyDescent="0.3">
      <c r="A647" s="35">
        <f>IF(Замеры!B641=0, " ", Замеры!B641)</f>
        <v>638</v>
      </c>
      <c r="B647" s="37" t="str">
        <f>CONCATENATE(Замеры!D641,Замеры!F641)</f>
        <v>Группа от QF</v>
      </c>
      <c r="C647" s="35" t="str">
        <f>IF(Замеры!J641=0," ", Замеры!J641)</f>
        <v xml:space="preserve"> </v>
      </c>
      <c r="D647" s="29" t="str">
        <f>IF(Замеры!AD641=0, " ", Замеры!AB641)</f>
        <v xml:space="preserve"> </v>
      </c>
      <c r="E647" s="29" t="str">
        <f>CONCATENATE(Замеры!T641,Замеры!W641,Замеры!V641)</f>
        <v xml:space="preserve"> </v>
      </c>
      <c r="F647" s="30" t="str">
        <f>IF(Замеры!AD641=0," ","---")</f>
        <v xml:space="preserve"> </v>
      </c>
      <c r="G647" s="31" t="str">
        <f>IF(Замеры!AD641=0," ",Замеры!L641)</f>
        <v xml:space="preserve"> </v>
      </c>
      <c r="H647" s="31" t="str">
        <f>CONCATENATE(Замеры!AO641,Замеры!AE641,Замеры!AP641)</f>
        <v>0 0</v>
      </c>
      <c r="I647" s="29" t="str">
        <f>CONCATENATE(Замеры!AM641,Замеры!AE641,Замеры!AN641)</f>
        <v>0 0</v>
      </c>
      <c r="J647" s="31" t="str">
        <f>IF(Замеры!AD641=0," ",G647*2.55)</f>
        <v xml:space="preserve"> </v>
      </c>
      <c r="K647" s="29" t="str">
        <f>IF(Замеры!AD641=0," ",Замеры!AK641)</f>
        <v xml:space="preserve"> </v>
      </c>
      <c r="L647" s="29" t="str">
        <f>IF(Замеры!AD641=0," ",Замеры!AL641)</f>
        <v xml:space="preserve"> </v>
      </c>
      <c r="M647" s="29" t="str">
        <f>IF(Замеры!AD641=0," ",0.1)</f>
        <v xml:space="preserve"> </v>
      </c>
      <c r="N647" s="29" t="str">
        <f>IF(Замеры!AD641=0," ",Замеры!AD641)</f>
        <v xml:space="preserve"> </v>
      </c>
      <c r="O647" s="29" t="str">
        <f>Замеры!AE641</f>
        <v xml:space="preserve"> </v>
      </c>
      <c r="P647" s="29" t="str">
        <f>Замеры!AF641</f>
        <v xml:space="preserve"> </v>
      </c>
      <c r="Q647" s="29" t="str">
        <f>IF(Замеры!AD641=0," ","+")</f>
        <v xml:space="preserve"> </v>
      </c>
      <c r="R647" s="32">
        <f>Замеры!AC641</f>
        <v>0</v>
      </c>
      <c r="W647" s="33" t="e">
        <f t="shared" si="18"/>
        <v>#VALUE!</v>
      </c>
      <c r="X647" s="31" t="s">
        <v>72</v>
      </c>
      <c r="Y647" s="33" t="e">
        <f t="shared" si="19"/>
        <v>#VALUE!</v>
      </c>
      <c r="Z647" s="32"/>
    </row>
    <row r="648" spans="1:26" x14ac:dyDescent="0.3">
      <c r="A648" s="35">
        <f>IF(Замеры!B642=0, " ", Замеры!B642)</f>
        <v>639</v>
      </c>
      <c r="B648" s="37" t="str">
        <f>CONCATENATE(Замеры!D642,Замеры!F642)</f>
        <v>Группа от QF</v>
      </c>
      <c r="C648" s="35" t="str">
        <f>IF(Замеры!J642=0," ", Замеры!J642)</f>
        <v xml:space="preserve"> </v>
      </c>
      <c r="D648" s="29" t="str">
        <f>IF(Замеры!AD642=0, " ", Замеры!AB642)</f>
        <v xml:space="preserve"> </v>
      </c>
      <c r="E648" s="29" t="str">
        <f>CONCATENATE(Замеры!T642,Замеры!W642,Замеры!V642)</f>
        <v xml:space="preserve"> </v>
      </c>
      <c r="F648" s="30" t="str">
        <f>IF(Замеры!AD642=0," ","---")</f>
        <v xml:space="preserve"> </v>
      </c>
      <c r="G648" s="31" t="str">
        <f>IF(Замеры!AD642=0," ",Замеры!L642)</f>
        <v xml:space="preserve"> </v>
      </c>
      <c r="H648" s="31" t="str">
        <f>CONCATENATE(Замеры!AO642,Замеры!AE642,Замеры!AP642)</f>
        <v>0 0</v>
      </c>
      <c r="I648" s="29" t="str">
        <f>CONCATENATE(Замеры!AM642,Замеры!AE642,Замеры!AN642)</f>
        <v>0 0</v>
      </c>
      <c r="J648" s="31" t="str">
        <f>IF(Замеры!AD642=0," ",G648*2.55)</f>
        <v xml:space="preserve"> </v>
      </c>
      <c r="K648" s="29" t="str">
        <f>IF(Замеры!AD642=0," ",Замеры!AK642)</f>
        <v xml:space="preserve"> </v>
      </c>
      <c r="L648" s="29" t="str">
        <f>IF(Замеры!AD642=0," ",Замеры!AL642)</f>
        <v xml:space="preserve"> </v>
      </c>
      <c r="M648" s="29" t="str">
        <f>IF(Замеры!AD642=0," ",0.1)</f>
        <v xml:space="preserve"> </v>
      </c>
      <c r="N648" s="29" t="str">
        <f>IF(Замеры!AD642=0," ",Замеры!AD642)</f>
        <v xml:space="preserve"> </v>
      </c>
      <c r="O648" s="29" t="str">
        <f>Замеры!AE642</f>
        <v xml:space="preserve"> </v>
      </c>
      <c r="P648" s="29" t="str">
        <f>Замеры!AF642</f>
        <v xml:space="preserve"> </v>
      </c>
      <c r="Q648" s="29" t="str">
        <f>IF(Замеры!AD642=0," ","+")</f>
        <v xml:space="preserve"> </v>
      </c>
      <c r="R648" s="32">
        <f>Замеры!AC642</f>
        <v>0</v>
      </c>
      <c r="W648" s="33" t="e">
        <f t="shared" si="18"/>
        <v>#VALUE!</v>
      </c>
      <c r="X648" s="31" t="s">
        <v>72</v>
      </c>
      <c r="Y648" s="33" t="e">
        <f t="shared" si="19"/>
        <v>#VALUE!</v>
      </c>
      <c r="Z648" s="32"/>
    </row>
    <row r="649" spans="1:26" x14ac:dyDescent="0.3">
      <c r="A649" s="35">
        <f>IF(Замеры!B643=0, " ", Замеры!B643)</f>
        <v>640</v>
      </c>
      <c r="B649" s="37" t="str">
        <f>CONCATENATE(Замеры!D643,Замеры!F643)</f>
        <v>Группа от QF</v>
      </c>
      <c r="C649" s="35" t="str">
        <f>IF(Замеры!J643=0," ", Замеры!J643)</f>
        <v xml:space="preserve"> </v>
      </c>
      <c r="D649" s="29" t="str">
        <f>IF(Замеры!AD643=0, " ", Замеры!AB643)</f>
        <v xml:space="preserve"> </v>
      </c>
      <c r="E649" s="29" t="str">
        <f>CONCATENATE(Замеры!T643,Замеры!W643,Замеры!V643)</f>
        <v xml:space="preserve"> </v>
      </c>
      <c r="F649" s="30" t="str">
        <f>IF(Замеры!AD643=0," ","---")</f>
        <v xml:space="preserve"> </v>
      </c>
      <c r="G649" s="31" t="str">
        <f>IF(Замеры!AD643=0," ",Замеры!L643)</f>
        <v xml:space="preserve"> </v>
      </c>
      <c r="H649" s="31" t="str">
        <f>CONCATENATE(Замеры!AO643,Замеры!AE643,Замеры!AP643)</f>
        <v>0 0</v>
      </c>
      <c r="I649" s="29" t="str">
        <f>CONCATENATE(Замеры!AM643,Замеры!AE643,Замеры!AN643)</f>
        <v>0 0</v>
      </c>
      <c r="J649" s="31" t="str">
        <f>IF(Замеры!AD643=0," ",G649*2.55)</f>
        <v xml:space="preserve"> </v>
      </c>
      <c r="K649" s="29" t="str">
        <f>IF(Замеры!AD643=0," ",Замеры!AK643)</f>
        <v xml:space="preserve"> </v>
      </c>
      <c r="L649" s="29" t="str">
        <f>IF(Замеры!AD643=0," ",Замеры!AL643)</f>
        <v xml:space="preserve"> </v>
      </c>
      <c r="M649" s="29" t="str">
        <f>IF(Замеры!AD643=0," ",0.1)</f>
        <v xml:space="preserve"> </v>
      </c>
      <c r="N649" s="29" t="str">
        <f>IF(Замеры!AD643=0," ",Замеры!AD643)</f>
        <v xml:space="preserve"> </v>
      </c>
      <c r="O649" s="29" t="str">
        <f>Замеры!AE643</f>
        <v xml:space="preserve"> </v>
      </c>
      <c r="P649" s="29" t="str">
        <f>Замеры!AF643</f>
        <v xml:space="preserve"> </v>
      </c>
      <c r="Q649" s="29" t="str">
        <f>IF(Замеры!AD643=0," ","+")</f>
        <v xml:space="preserve"> </v>
      </c>
      <c r="R649" s="32">
        <f>Замеры!AC643</f>
        <v>0</v>
      </c>
      <c r="W649" s="33" t="e">
        <f t="shared" si="18"/>
        <v>#VALUE!</v>
      </c>
      <c r="X649" s="31" t="s">
        <v>72</v>
      </c>
      <c r="Y649" s="33" t="e">
        <f t="shared" si="19"/>
        <v>#VALUE!</v>
      </c>
      <c r="Z649" s="32"/>
    </row>
    <row r="650" spans="1:26" x14ac:dyDescent="0.3">
      <c r="A650" s="35">
        <f>IF(Замеры!B644=0, " ", Замеры!B644)</f>
        <v>641</v>
      </c>
      <c r="B650" s="37" t="str">
        <f>CONCATENATE(Замеры!D644,Замеры!F644)</f>
        <v>Группа от QF</v>
      </c>
      <c r="C650" s="35" t="str">
        <f>IF(Замеры!J644=0," ", Замеры!J644)</f>
        <v xml:space="preserve"> </v>
      </c>
      <c r="D650" s="29" t="str">
        <f>IF(Замеры!AD644=0, " ", Замеры!AB644)</f>
        <v xml:space="preserve"> </v>
      </c>
      <c r="E650" s="29" t="str">
        <f>CONCATENATE(Замеры!T644,Замеры!W644,Замеры!V644)</f>
        <v xml:space="preserve"> </v>
      </c>
      <c r="F650" s="30" t="str">
        <f>IF(Замеры!AD644=0," ","---")</f>
        <v xml:space="preserve"> </v>
      </c>
      <c r="G650" s="31" t="str">
        <f>IF(Замеры!AD644=0," ",Замеры!L644)</f>
        <v xml:space="preserve"> </v>
      </c>
      <c r="H650" s="31" t="str">
        <f>CONCATENATE(Замеры!AO644,Замеры!AE644,Замеры!AP644)</f>
        <v>0 0</v>
      </c>
      <c r="I650" s="29" t="str">
        <f>CONCATENATE(Замеры!AM644,Замеры!AE644,Замеры!AN644)</f>
        <v>0 0</v>
      </c>
      <c r="J650" s="31" t="str">
        <f>IF(Замеры!AD644=0," ",G650*2.55)</f>
        <v xml:space="preserve"> </v>
      </c>
      <c r="K650" s="29" t="str">
        <f>IF(Замеры!AD644=0," ",Замеры!AK644)</f>
        <v xml:space="preserve"> </v>
      </c>
      <c r="L650" s="29" t="str">
        <f>IF(Замеры!AD644=0," ",Замеры!AL644)</f>
        <v xml:space="preserve"> </v>
      </c>
      <c r="M650" s="29" t="str">
        <f>IF(Замеры!AD644=0," ",0.1)</f>
        <v xml:space="preserve"> </v>
      </c>
      <c r="N650" s="29" t="str">
        <f>IF(Замеры!AD644=0," ",Замеры!AD644)</f>
        <v xml:space="preserve"> </v>
      </c>
      <c r="O650" s="29" t="str">
        <f>Замеры!AE644</f>
        <v xml:space="preserve"> </v>
      </c>
      <c r="P650" s="29" t="str">
        <f>Замеры!AF644</f>
        <v xml:space="preserve"> </v>
      </c>
      <c r="Q650" s="29" t="str">
        <f>IF(Замеры!AD644=0," ","+")</f>
        <v xml:space="preserve"> </v>
      </c>
      <c r="R650" s="32">
        <f>Замеры!AC644</f>
        <v>0</v>
      </c>
      <c r="W650" s="33" t="e">
        <f t="shared" ref="W650:W713" si="20">G650*1.13</f>
        <v>#VALUE!</v>
      </c>
      <c r="X650" s="31" t="s">
        <v>72</v>
      </c>
      <c r="Y650" s="33" t="e">
        <f t="shared" ref="Y650:Y713" si="21">G650*1.45</f>
        <v>#VALUE!</v>
      </c>
      <c r="Z650" s="32"/>
    </row>
    <row r="651" spans="1:26" x14ac:dyDescent="0.3">
      <c r="A651" s="35">
        <f>IF(Замеры!B645=0, " ", Замеры!B645)</f>
        <v>642</v>
      </c>
      <c r="B651" s="37" t="str">
        <f>CONCATENATE(Замеры!D645,Замеры!F645)</f>
        <v>Группа от QF</v>
      </c>
      <c r="C651" s="35" t="str">
        <f>IF(Замеры!J645=0," ", Замеры!J645)</f>
        <v xml:space="preserve"> </v>
      </c>
      <c r="D651" s="29" t="str">
        <f>IF(Замеры!AD645=0, " ", Замеры!AB645)</f>
        <v xml:space="preserve"> </v>
      </c>
      <c r="E651" s="29" t="str">
        <f>CONCATENATE(Замеры!T645,Замеры!W645,Замеры!V645)</f>
        <v xml:space="preserve"> </v>
      </c>
      <c r="F651" s="30" t="str">
        <f>IF(Замеры!AD645=0," ","---")</f>
        <v xml:space="preserve"> </v>
      </c>
      <c r="G651" s="31" t="str">
        <f>IF(Замеры!AD645=0," ",Замеры!L645)</f>
        <v xml:space="preserve"> </v>
      </c>
      <c r="H651" s="31" t="str">
        <f>CONCATENATE(Замеры!AO645,Замеры!AE645,Замеры!AP645)</f>
        <v>0 0</v>
      </c>
      <c r="I651" s="29" t="str">
        <f>CONCATENATE(Замеры!AM645,Замеры!AE645,Замеры!AN645)</f>
        <v>0 0</v>
      </c>
      <c r="J651" s="31" t="str">
        <f>IF(Замеры!AD645=0," ",G651*2.55)</f>
        <v xml:space="preserve"> </v>
      </c>
      <c r="K651" s="29" t="str">
        <f>IF(Замеры!AD645=0," ",Замеры!AK645)</f>
        <v xml:space="preserve"> </v>
      </c>
      <c r="L651" s="29" t="str">
        <f>IF(Замеры!AD645=0," ",Замеры!AL645)</f>
        <v xml:space="preserve"> </v>
      </c>
      <c r="M651" s="29" t="str">
        <f>IF(Замеры!AD645=0," ",0.1)</f>
        <v xml:space="preserve"> </v>
      </c>
      <c r="N651" s="29" t="str">
        <f>IF(Замеры!AD645=0," ",Замеры!AD645)</f>
        <v xml:space="preserve"> </v>
      </c>
      <c r="O651" s="29" t="str">
        <f>Замеры!AE645</f>
        <v xml:space="preserve"> </v>
      </c>
      <c r="P651" s="29" t="str">
        <f>Замеры!AF645</f>
        <v xml:space="preserve"> </v>
      </c>
      <c r="Q651" s="29" t="str">
        <f>IF(Замеры!AD645=0," ","+")</f>
        <v xml:space="preserve"> </v>
      </c>
      <c r="R651" s="32">
        <f>Замеры!AC645</f>
        <v>0</v>
      </c>
      <c r="W651" s="33" t="e">
        <f t="shared" si="20"/>
        <v>#VALUE!</v>
      </c>
      <c r="X651" s="31" t="s">
        <v>72</v>
      </c>
      <c r="Y651" s="33" t="e">
        <f t="shared" si="21"/>
        <v>#VALUE!</v>
      </c>
      <c r="Z651" s="32"/>
    </row>
    <row r="652" spans="1:26" x14ac:dyDescent="0.3">
      <c r="A652" s="35">
        <f>IF(Замеры!B646=0, " ", Замеры!B646)</f>
        <v>643</v>
      </c>
      <c r="B652" s="37" t="str">
        <f>CONCATENATE(Замеры!D646,Замеры!F646)</f>
        <v>Группа от QF</v>
      </c>
      <c r="C652" s="35" t="str">
        <f>IF(Замеры!J646=0," ", Замеры!J646)</f>
        <v xml:space="preserve"> </v>
      </c>
      <c r="D652" s="29" t="str">
        <f>IF(Замеры!AD646=0, " ", Замеры!AB646)</f>
        <v xml:space="preserve"> </v>
      </c>
      <c r="E652" s="29" t="str">
        <f>CONCATENATE(Замеры!T646,Замеры!W646,Замеры!V646)</f>
        <v xml:space="preserve"> </v>
      </c>
      <c r="F652" s="30" t="str">
        <f>IF(Замеры!AD646=0," ","---")</f>
        <v xml:space="preserve"> </v>
      </c>
      <c r="G652" s="31" t="str">
        <f>IF(Замеры!AD646=0," ",Замеры!L646)</f>
        <v xml:space="preserve"> </v>
      </c>
      <c r="H652" s="31" t="str">
        <f>CONCATENATE(Замеры!AO646,Замеры!AE646,Замеры!AP646)</f>
        <v>0 0</v>
      </c>
      <c r="I652" s="29" t="str">
        <f>CONCATENATE(Замеры!AM646,Замеры!AE646,Замеры!AN646)</f>
        <v>0 0</v>
      </c>
      <c r="J652" s="31" t="str">
        <f>IF(Замеры!AD646=0," ",G652*2.55)</f>
        <v xml:space="preserve"> </v>
      </c>
      <c r="K652" s="29" t="str">
        <f>IF(Замеры!AD646=0," ",Замеры!AK646)</f>
        <v xml:space="preserve"> </v>
      </c>
      <c r="L652" s="29" t="str">
        <f>IF(Замеры!AD646=0," ",Замеры!AL646)</f>
        <v xml:space="preserve"> </v>
      </c>
      <c r="M652" s="29" t="str">
        <f>IF(Замеры!AD646=0," ",0.1)</f>
        <v xml:space="preserve"> </v>
      </c>
      <c r="N652" s="29" t="str">
        <f>IF(Замеры!AD646=0," ",Замеры!AD646)</f>
        <v xml:space="preserve"> </v>
      </c>
      <c r="O652" s="29" t="str">
        <f>Замеры!AE646</f>
        <v xml:space="preserve"> </v>
      </c>
      <c r="P652" s="29" t="str">
        <f>Замеры!AF646</f>
        <v xml:space="preserve"> </v>
      </c>
      <c r="Q652" s="29" t="str">
        <f>IF(Замеры!AD646=0," ","+")</f>
        <v xml:space="preserve"> </v>
      </c>
      <c r="R652" s="32">
        <f>Замеры!AC646</f>
        <v>0</v>
      </c>
      <c r="W652" s="33" t="e">
        <f t="shared" si="20"/>
        <v>#VALUE!</v>
      </c>
      <c r="X652" s="31" t="s">
        <v>72</v>
      </c>
      <c r="Y652" s="33" t="e">
        <f t="shared" si="21"/>
        <v>#VALUE!</v>
      </c>
      <c r="Z652" s="32"/>
    </row>
    <row r="653" spans="1:26" x14ac:dyDescent="0.3">
      <c r="A653" s="35">
        <f>IF(Замеры!B647=0, " ", Замеры!B647)</f>
        <v>644</v>
      </c>
      <c r="B653" s="37" t="str">
        <f>CONCATENATE(Замеры!D647,Замеры!F647)</f>
        <v>Группа от QF</v>
      </c>
      <c r="C653" s="35" t="str">
        <f>IF(Замеры!J647=0," ", Замеры!J647)</f>
        <v xml:space="preserve"> </v>
      </c>
      <c r="D653" s="29" t="str">
        <f>IF(Замеры!AD647=0, " ", Замеры!AB647)</f>
        <v xml:space="preserve"> </v>
      </c>
      <c r="E653" s="29" t="str">
        <f>CONCATENATE(Замеры!T647,Замеры!W647,Замеры!V647)</f>
        <v xml:space="preserve"> </v>
      </c>
      <c r="F653" s="30" t="str">
        <f>IF(Замеры!AD647=0," ","---")</f>
        <v xml:space="preserve"> </v>
      </c>
      <c r="G653" s="31" t="str">
        <f>IF(Замеры!AD647=0," ",Замеры!L647)</f>
        <v xml:space="preserve"> </v>
      </c>
      <c r="H653" s="31" t="str">
        <f>CONCATENATE(Замеры!AO647,Замеры!AE647,Замеры!AP647)</f>
        <v>0 0</v>
      </c>
      <c r="I653" s="29" t="str">
        <f>CONCATENATE(Замеры!AM647,Замеры!AE647,Замеры!AN647)</f>
        <v>0 0</v>
      </c>
      <c r="J653" s="31" t="str">
        <f>IF(Замеры!AD647=0," ",G653*2.55)</f>
        <v xml:space="preserve"> </v>
      </c>
      <c r="K653" s="29" t="str">
        <f>IF(Замеры!AD647=0," ",Замеры!AK647)</f>
        <v xml:space="preserve"> </v>
      </c>
      <c r="L653" s="29" t="str">
        <f>IF(Замеры!AD647=0," ",Замеры!AL647)</f>
        <v xml:space="preserve"> </v>
      </c>
      <c r="M653" s="29" t="str">
        <f>IF(Замеры!AD647=0," ",0.1)</f>
        <v xml:space="preserve"> </v>
      </c>
      <c r="N653" s="29" t="str">
        <f>IF(Замеры!AD647=0," ",Замеры!AD647)</f>
        <v xml:space="preserve"> </v>
      </c>
      <c r="O653" s="29" t="str">
        <f>Замеры!AE647</f>
        <v xml:space="preserve"> </v>
      </c>
      <c r="P653" s="29" t="str">
        <f>Замеры!AF647</f>
        <v xml:space="preserve"> </v>
      </c>
      <c r="Q653" s="29" t="str">
        <f>IF(Замеры!AD647=0," ","+")</f>
        <v xml:space="preserve"> </v>
      </c>
      <c r="R653" s="32">
        <f>Замеры!AC647</f>
        <v>0</v>
      </c>
      <c r="W653" s="33" t="e">
        <f t="shared" si="20"/>
        <v>#VALUE!</v>
      </c>
      <c r="X653" s="31" t="s">
        <v>72</v>
      </c>
      <c r="Y653" s="33" t="e">
        <f t="shared" si="21"/>
        <v>#VALUE!</v>
      </c>
      <c r="Z653" s="32"/>
    </row>
    <row r="654" spans="1:26" x14ac:dyDescent="0.3">
      <c r="A654" s="35">
        <f>IF(Замеры!B648=0, " ", Замеры!B648)</f>
        <v>645</v>
      </c>
      <c r="B654" s="37" t="str">
        <f>CONCATENATE(Замеры!D648,Замеры!F648)</f>
        <v>Группа от QF</v>
      </c>
      <c r="C654" s="35" t="str">
        <f>IF(Замеры!J648=0," ", Замеры!J648)</f>
        <v xml:space="preserve"> </v>
      </c>
      <c r="D654" s="29" t="str">
        <f>IF(Замеры!AD648=0, " ", Замеры!AB648)</f>
        <v xml:space="preserve"> </v>
      </c>
      <c r="E654" s="29" t="str">
        <f>CONCATENATE(Замеры!T648,Замеры!W648,Замеры!V648)</f>
        <v xml:space="preserve"> </v>
      </c>
      <c r="F654" s="30" t="str">
        <f>IF(Замеры!AD648=0," ","---")</f>
        <v xml:space="preserve"> </v>
      </c>
      <c r="G654" s="31" t="str">
        <f>IF(Замеры!AD648=0," ",Замеры!L648)</f>
        <v xml:space="preserve"> </v>
      </c>
      <c r="H654" s="31" t="str">
        <f>CONCATENATE(Замеры!AO648,Замеры!AE648,Замеры!AP648)</f>
        <v>0 0</v>
      </c>
      <c r="I654" s="29" t="str">
        <f>CONCATENATE(Замеры!AM648,Замеры!AE648,Замеры!AN648)</f>
        <v>0 0</v>
      </c>
      <c r="J654" s="31" t="str">
        <f>IF(Замеры!AD648=0," ",G654*2.55)</f>
        <v xml:space="preserve"> </v>
      </c>
      <c r="K654" s="29" t="str">
        <f>IF(Замеры!AD648=0," ",Замеры!AK648)</f>
        <v xml:space="preserve"> </v>
      </c>
      <c r="L654" s="29" t="str">
        <f>IF(Замеры!AD648=0," ",Замеры!AL648)</f>
        <v xml:space="preserve"> </v>
      </c>
      <c r="M654" s="29" t="str">
        <f>IF(Замеры!AD648=0," ",0.1)</f>
        <v xml:space="preserve"> </v>
      </c>
      <c r="N654" s="29" t="str">
        <f>IF(Замеры!AD648=0," ",Замеры!AD648)</f>
        <v xml:space="preserve"> </v>
      </c>
      <c r="O654" s="29" t="str">
        <f>Замеры!AE648</f>
        <v xml:space="preserve"> </v>
      </c>
      <c r="P654" s="29" t="str">
        <f>Замеры!AF648</f>
        <v xml:space="preserve"> </v>
      </c>
      <c r="Q654" s="29" t="str">
        <f>IF(Замеры!AD648=0," ","+")</f>
        <v xml:space="preserve"> </v>
      </c>
      <c r="R654" s="32">
        <f>Замеры!AC648</f>
        <v>0</v>
      </c>
      <c r="W654" s="33" t="e">
        <f t="shared" si="20"/>
        <v>#VALUE!</v>
      </c>
      <c r="X654" s="31" t="s">
        <v>72</v>
      </c>
      <c r="Y654" s="33" t="e">
        <f t="shared" si="21"/>
        <v>#VALUE!</v>
      </c>
      <c r="Z654" s="32"/>
    </row>
    <row r="655" spans="1:26" x14ac:dyDescent="0.3">
      <c r="A655" s="35">
        <f>IF(Замеры!B649=0, " ", Замеры!B649)</f>
        <v>646</v>
      </c>
      <c r="B655" s="37" t="str">
        <f>CONCATENATE(Замеры!D649,Замеры!F649)</f>
        <v>Группа от QF</v>
      </c>
      <c r="C655" s="35" t="str">
        <f>IF(Замеры!J649=0," ", Замеры!J649)</f>
        <v xml:space="preserve"> </v>
      </c>
      <c r="D655" s="29" t="str">
        <f>IF(Замеры!AD649=0, " ", Замеры!AB649)</f>
        <v xml:space="preserve"> </v>
      </c>
      <c r="E655" s="29" t="str">
        <f>CONCATENATE(Замеры!T649,Замеры!W649,Замеры!V649)</f>
        <v xml:space="preserve"> </v>
      </c>
      <c r="F655" s="30" t="str">
        <f>IF(Замеры!AD649=0," ","---")</f>
        <v xml:space="preserve"> </v>
      </c>
      <c r="G655" s="31" t="str">
        <f>IF(Замеры!AD649=0," ",Замеры!L649)</f>
        <v xml:space="preserve"> </v>
      </c>
      <c r="H655" s="31" t="str">
        <f>CONCATENATE(Замеры!AO649,Замеры!AE649,Замеры!AP649)</f>
        <v>0 0</v>
      </c>
      <c r="I655" s="29" t="str">
        <f>CONCATENATE(Замеры!AM649,Замеры!AE649,Замеры!AN649)</f>
        <v>0 0</v>
      </c>
      <c r="J655" s="31" t="str">
        <f>IF(Замеры!AD649=0," ",G655*2.55)</f>
        <v xml:space="preserve"> </v>
      </c>
      <c r="K655" s="29" t="str">
        <f>IF(Замеры!AD649=0," ",Замеры!AK649)</f>
        <v xml:space="preserve"> </v>
      </c>
      <c r="L655" s="29" t="str">
        <f>IF(Замеры!AD649=0," ",Замеры!AL649)</f>
        <v xml:space="preserve"> </v>
      </c>
      <c r="M655" s="29" t="str">
        <f>IF(Замеры!AD649=0," ",0.1)</f>
        <v xml:space="preserve"> </v>
      </c>
      <c r="N655" s="29" t="str">
        <f>IF(Замеры!AD649=0," ",Замеры!AD649)</f>
        <v xml:space="preserve"> </v>
      </c>
      <c r="O655" s="29" t="str">
        <f>Замеры!AE649</f>
        <v xml:space="preserve"> </v>
      </c>
      <c r="P655" s="29" t="str">
        <f>Замеры!AF649</f>
        <v xml:space="preserve"> </v>
      </c>
      <c r="Q655" s="29" t="str">
        <f>IF(Замеры!AD649=0," ","+")</f>
        <v xml:space="preserve"> </v>
      </c>
      <c r="R655" s="32">
        <f>Замеры!AC649</f>
        <v>0</v>
      </c>
      <c r="W655" s="33" t="e">
        <f t="shared" si="20"/>
        <v>#VALUE!</v>
      </c>
      <c r="X655" s="31" t="s">
        <v>72</v>
      </c>
      <c r="Y655" s="33" t="e">
        <f t="shared" si="21"/>
        <v>#VALUE!</v>
      </c>
      <c r="Z655" s="32"/>
    </row>
    <row r="656" spans="1:26" x14ac:dyDescent="0.3">
      <c r="A656" s="35">
        <f>IF(Замеры!B650=0, " ", Замеры!B650)</f>
        <v>647</v>
      </c>
      <c r="B656" s="37" t="str">
        <f>CONCATENATE(Замеры!D650,Замеры!F650)</f>
        <v>Группа от QF</v>
      </c>
      <c r="C656" s="35" t="str">
        <f>IF(Замеры!J650=0," ", Замеры!J650)</f>
        <v xml:space="preserve"> </v>
      </c>
      <c r="D656" s="29" t="str">
        <f>IF(Замеры!AD650=0, " ", Замеры!AB650)</f>
        <v xml:space="preserve"> </v>
      </c>
      <c r="E656" s="29" t="str">
        <f>CONCATENATE(Замеры!T650,Замеры!W650,Замеры!V650)</f>
        <v xml:space="preserve"> </v>
      </c>
      <c r="F656" s="30" t="str">
        <f>IF(Замеры!AD650=0," ","---")</f>
        <v xml:space="preserve"> </v>
      </c>
      <c r="G656" s="31" t="str">
        <f>IF(Замеры!AD650=0," ",Замеры!L650)</f>
        <v xml:space="preserve"> </v>
      </c>
      <c r="H656" s="31" t="str">
        <f>CONCATENATE(Замеры!AO650,Замеры!AE650,Замеры!AP650)</f>
        <v>0 0</v>
      </c>
      <c r="I656" s="29" t="str">
        <f>CONCATENATE(Замеры!AM650,Замеры!AE650,Замеры!AN650)</f>
        <v>0 0</v>
      </c>
      <c r="J656" s="31" t="str">
        <f>IF(Замеры!AD650=0," ",G656*2.55)</f>
        <v xml:space="preserve"> </v>
      </c>
      <c r="K656" s="29" t="str">
        <f>IF(Замеры!AD650=0," ",Замеры!AK650)</f>
        <v xml:space="preserve"> </v>
      </c>
      <c r="L656" s="29" t="str">
        <f>IF(Замеры!AD650=0," ",Замеры!AL650)</f>
        <v xml:space="preserve"> </v>
      </c>
      <c r="M656" s="29" t="str">
        <f>IF(Замеры!AD650=0," ",0.1)</f>
        <v xml:space="preserve"> </v>
      </c>
      <c r="N656" s="29" t="str">
        <f>IF(Замеры!AD650=0," ",Замеры!AD650)</f>
        <v xml:space="preserve"> </v>
      </c>
      <c r="O656" s="29" t="str">
        <f>Замеры!AE650</f>
        <v xml:space="preserve"> </v>
      </c>
      <c r="P656" s="29" t="str">
        <f>Замеры!AF650</f>
        <v xml:space="preserve"> </v>
      </c>
      <c r="Q656" s="29" t="str">
        <f>IF(Замеры!AD650=0," ","+")</f>
        <v xml:space="preserve"> </v>
      </c>
      <c r="R656" s="32">
        <f>Замеры!AC650</f>
        <v>0</v>
      </c>
      <c r="W656" s="33" t="e">
        <f t="shared" si="20"/>
        <v>#VALUE!</v>
      </c>
      <c r="X656" s="31" t="s">
        <v>72</v>
      </c>
      <c r="Y656" s="33" t="e">
        <f t="shared" si="21"/>
        <v>#VALUE!</v>
      </c>
      <c r="Z656" s="32"/>
    </row>
    <row r="657" spans="1:26" x14ac:dyDescent="0.3">
      <c r="A657" s="35">
        <f>IF(Замеры!B651=0, " ", Замеры!B651)</f>
        <v>648</v>
      </c>
      <c r="B657" s="37" t="str">
        <f>CONCATENATE(Замеры!D651,Замеры!F651)</f>
        <v>Группа от QF</v>
      </c>
      <c r="C657" s="35" t="str">
        <f>IF(Замеры!J651=0," ", Замеры!J651)</f>
        <v xml:space="preserve"> </v>
      </c>
      <c r="D657" s="29" t="str">
        <f>IF(Замеры!AD651=0, " ", Замеры!AB651)</f>
        <v xml:space="preserve"> </v>
      </c>
      <c r="E657" s="29" t="str">
        <f>CONCATENATE(Замеры!T651,Замеры!W651,Замеры!V651)</f>
        <v xml:space="preserve"> </v>
      </c>
      <c r="F657" s="30" t="str">
        <f>IF(Замеры!AD651=0," ","---")</f>
        <v xml:space="preserve"> </v>
      </c>
      <c r="G657" s="31" t="str">
        <f>IF(Замеры!AD651=0," ",Замеры!L651)</f>
        <v xml:space="preserve"> </v>
      </c>
      <c r="H657" s="31" t="str">
        <f>CONCATENATE(Замеры!AO651,Замеры!AE651,Замеры!AP651)</f>
        <v>0 0</v>
      </c>
      <c r="I657" s="29" t="str">
        <f>CONCATENATE(Замеры!AM651,Замеры!AE651,Замеры!AN651)</f>
        <v>0 0</v>
      </c>
      <c r="J657" s="31" t="str">
        <f>IF(Замеры!AD651=0," ",G657*2.55)</f>
        <v xml:space="preserve"> </v>
      </c>
      <c r="K657" s="29" t="str">
        <f>IF(Замеры!AD651=0," ",Замеры!AK651)</f>
        <v xml:space="preserve"> </v>
      </c>
      <c r="L657" s="29" t="str">
        <f>IF(Замеры!AD651=0," ",Замеры!AL651)</f>
        <v xml:space="preserve"> </v>
      </c>
      <c r="M657" s="29" t="str">
        <f>IF(Замеры!AD651=0," ",0.1)</f>
        <v xml:space="preserve"> </v>
      </c>
      <c r="N657" s="29" t="str">
        <f>IF(Замеры!AD651=0," ",Замеры!AD651)</f>
        <v xml:space="preserve"> </v>
      </c>
      <c r="O657" s="29" t="str">
        <f>Замеры!AE651</f>
        <v xml:space="preserve"> </v>
      </c>
      <c r="P657" s="29" t="str">
        <f>Замеры!AF651</f>
        <v xml:space="preserve"> </v>
      </c>
      <c r="Q657" s="29" t="str">
        <f>IF(Замеры!AD651=0," ","+")</f>
        <v xml:space="preserve"> </v>
      </c>
      <c r="R657" s="32">
        <f>Замеры!AC651</f>
        <v>0</v>
      </c>
      <c r="W657" s="33" t="e">
        <f t="shared" si="20"/>
        <v>#VALUE!</v>
      </c>
      <c r="X657" s="31" t="s">
        <v>72</v>
      </c>
      <c r="Y657" s="33" t="e">
        <f t="shared" si="21"/>
        <v>#VALUE!</v>
      </c>
      <c r="Z657" s="32"/>
    </row>
    <row r="658" spans="1:26" x14ac:dyDescent="0.3">
      <c r="A658" s="35">
        <f>IF(Замеры!B652=0, " ", Замеры!B652)</f>
        <v>649</v>
      </c>
      <c r="B658" s="37" t="str">
        <f>CONCATENATE(Замеры!D652,Замеры!F652)</f>
        <v>Группа от QF</v>
      </c>
      <c r="C658" s="35" t="str">
        <f>IF(Замеры!J652=0," ", Замеры!J652)</f>
        <v xml:space="preserve"> </v>
      </c>
      <c r="D658" s="29" t="str">
        <f>IF(Замеры!AD652=0, " ", Замеры!AB652)</f>
        <v xml:space="preserve"> </v>
      </c>
      <c r="E658" s="29" t="str">
        <f>CONCATENATE(Замеры!T652,Замеры!W652,Замеры!V652)</f>
        <v xml:space="preserve"> </v>
      </c>
      <c r="F658" s="30" t="str">
        <f>IF(Замеры!AD652=0," ","---")</f>
        <v xml:space="preserve"> </v>
      </c>
      <c r="G658" s="31" t="str">
        <f>IF(Замеры!AD652=0," ",Замеры!L652)</f>
        <v xml:space="preserve"> </v>
      </c>
      <c r="H658" s="31" t="str">
        <f>CONCATENATE(Замеры!AO652,Замеры!AE652,Замеры!AP652)</f>
        <v>0 0</v>
      </c>
      <c r="I658" s="29" t="str">
        <f>CONCATENATE(Замеры!AM652,Замеры!AE652,Замеры!AN652)</f>
        <v>0 0</v>
      </c>
      <c r="J658" s="31" t="str">
        <f>IF(Замеры!AD652=0," ",G658*2.55)</f>
        <v xml:space="preserve"> </v>
      </c>
      <c r="K658" s="29" t="str">
        <f>IF(Замеры!AD652=0," ",Замеры!AK652)</f>
        <v xml:space="preserve"> </v>
      </c>
      <c r="L658" s="29" t="str">
        <f>IF(Замеры!AD652=0," ",Замеры!AL652)</f>
        <v xml:space="preserve"> </v>
      </c>
      <c r="M658" s="29" t="str">
        <f>IF(Замеры!AD652=0," ",0.1)</f>
        <v xml:space="preserve"> </v>
      </c>
      <c r="N658" s="29" t="str">
        <f>IF(Замеры!AD652=0," ",Замеры!AD652)</f>
        <v xml:space="preserve"> </v>
      </c>
      <c r="O658" s="29" t="str">
        <f>Замеры!AE652</f>
        <v xml:space="preserve"> </v>
      </c>
      <c r="P658" s="29" t="str">
        <f>Замеры!AF652</f>
        <v xml:space="preserve"> </v>
      </c>
      <c r="Q658" s="29" t="str">
        <f>IF(Замеры!AD652=0," ","+")</f>
        <v xml:space="preserve"> </v>
      </c>
      <c r="R658" s="32">
        <f>Замеры!AC652</f>
        <v>0</v>
      </c>
      <c r="W658" s="33" t="e">
        <f t="shared" si="20"/>
        <v>#VALUE!</v>
      </c>
      <c r="X658" s="31" t="s">
        <v>72</v>
      </c>
      <c r="Y658" s="33" t="e">
        <f t="shared" si="21"/>
        <v>#VALUE!</v>
      </c>
      <c r="Z658" s="32"/>
    </row>
    <row r="659" spans="1:26" x14ac:dyDescent="0.3">
      <c r="A659" s="35">
        <f>IF(Замеры!B653=0, " ", Замеры!B653)</f>
        <v>650</v>
      </c>
      <c r="B659" s="37" t="str">
        <f>CONCATENATE(Замеры!D653,Замеры!F653)</f>
        <v>Группа от QF</v>
      </c>
      <c r="C659" s="35" t="str">
        <f>IF(Замеры!J653=0," ", Замеры!J653)</f>
        <v xml:space="preserve"> </v>
      </c>
      <c r="D659" s="29" t="str">
        <f>IF(Замеры!AD653=0, " ", Замеры!AB653)</f>
        <v xml:space="preserve"> </v>
      </c>
      <c r="E659" s="29" t="str">
        <f>CONCATENATE(Замеры!T653,Замеры!W653,Замеры!V653)</f>
        <v xml:space="preserve"> </v>
      </c>
      <c r="F659" s="30" t="str">
        <f>IF(Замеры!AD653=0," ","---")</f>
        <v xml:space="preserve"> </v>
      </c>
      <c r="G659" s="31" t="str">
        <f>IF(Замеры!AD653=0," ",Замеры!L653)</f>
        <v xml:space="preserve"> </v>
      </c>
      <c r="H659" s="31" t="str">
        <f>CONCATENATE(Замеры!AO653,Замеры!AE653,Замеры!AP653)</f>
        <v>0 0</v>
      </c>
      <c r="I659" s="29" t="str">
        <f>CONCATENATE(Замеры!AM653,Замеры!AE653,Замеры!AN653)</f>
        <v>0 0</v>
      </c>
      <c r="J659" s="31" t="str">
        <f>IF(Замеры!AD653=0," ",G659*2.55)</f>
        <v xml:space="preserve"> </v>
      </c>
      <c r="K659" s="29" t="str">
        <f>IF(Замеры!AD653=0," ",Замеры!AK653)</f>
        <v xml:space="preserve"> </v>
      </c>
      <c r="L659" s="29" t="str">
        <f>IF(Замеры!AD653=0," ",Замеры!AL653)</f>
        <v xml:space="preserve"> </v>
      </c>
      <c r="M659" s="29" t="str">
        <f>IF(Замеры!AD653=0," ",0.1)</f>
        <v xml:space="preserve"> </v>
      </c>
      <c r="N659" s="29" t="str">
        <f>IF(Замеры!AD653=0," ",Замеры!AD653)</f>
        <v xml:space="preserve"> </v>
      </c>
      <c r="O659" s="29" t="str">
        <f>Замеры!AE653</f>
        <v xml:space="preserve"> </v>
      </c>
      <c r="P659" s="29" t="str">
        <f>Замеры!AF653</f>
        <v xml:space="preserve"> </v>
      </c>
      <c r="Q659" s="29" t="str">
        <f>IF(Замеры!AD653=0," ","+")</f>
        <v xml:space="preserve"> </v>
      </c>
      <c r="R659" s="32">
        <f>Замеры!AC653</f>
        <v>0</v>
      </c>
      <c r="W659" s="33" t="e">
        <f t="shared" si="20"/>
        <v>#VALUE!</v>
      </c>
      <c r="X659" s="31" t="s">
        <v>72</v>
      </c>
      <c r="Y659" s="33" t="e">
        <f t="shared" si="21"/>
        <v>#VALUE!</v>
      </c>
      <c r="Z659" s="32"/>
    </row>
    <row r="660" spans="1:26" x14ac:dyDescent="0.3">
      <c r="A660" s="35">
        <f>IF(Замеры!B654=0, " ", Замеры!B654)</f>
        <v>651</v>
      </c>
      <c r="B660" s="37" t="str">
        <f>CONCATENATE(Замеры!D654,Замеры!F654)</f>
        <v>Группа от QF</v>
      </c>
      <c r="C660" s="35" t="str">
        <f>IF(Замеры!J654=0," ", Замеры!J654)</f>
        <v xml:space="preserve"> </v>
      </c>
      <c r="D660" s="29" t="str">
        <f>IF(Замеры!AD654=0, " ", Замеры!AB654)</f>
        <v xml:space="preserve"> </v>
      </c>
      <c r="E660" s="29" t="str">
        <f>CONCATENATE(Замеры!T654,Замеры!W654,Замеры!V654)</f>
        <v xml:space="preserve"> </v>
      </c>
      <c r="F660" s="30" t="str">
        <f>IF(Замеры!AD654=0," ","---")</f>
        <v xml:space="preserve"> </v>
      </c>
      <c r="G660" s="31" t="str">
        <f>IF(Замеры!AD654=0," ",Замеры!L654)</f>
        <v xml:space="preserve"> </v>
      </c>
      <c r="H660" s="31" t="str">
        <f>CONCATENATE(Замеры!AO654,Замеры!AE654,Замеры!AP654)</f>
        <v>0 0</v>
      </c>
      <c r="I660" s="29" t="str">
        <f>CONCATENATE(Замеры!AM654,Замеры!AE654,Замеры!AN654)</f>
        <v>0 0</v>
      </c>
      <c r="J660" s="31" t="str">
        <f>IF(Замеры!AD654=0," ",G660*2.55)</f>
        <v xml:space="preserve"> </v>
      </c>
      <c r="K660" s="29" t="str">
        <f>IF(Замеры!AD654=0," ",Замеры!AK654)</f>
        <v xml:space="preserve"> </v>
      </c>
      <c r="L660" s="29" t="str">
        <f>IF(Замеры!AD654=0," ",Замеры!AL654)</f>
        <v xml:space="preserve"> </v>
      </c>
      <c r="M660" s="29" t="str">
        <f>IF(Замеры!AD654=0," ",0.1)</f>
        <v xml:space="preserve"> </v>
      </c>
      <c r="N660" s="29" t="str">
        <f>IF(Замеры!AD654=0," ",Замеры!AD654)</f>
        <v xml:space="preserve"> </v>
      </c>
      <c r="O660" s="29" t="str">
        <f>Замеры!AE654</f>
        <v xml:space="preserve"> </v>
      </c>
      <c r="P660" s="29" t="str">
        <f>Замеры!AF654</f>
        <v xml:space="preserve"> </v>
      </c>
      <c r="Q660" s="29" t="str">
        <f>IF(Замеры!AD654=0," ","+")</f>
        <v xml:space="preserve"> </v>
      </c>
      <c r="R660" s="32">
        <f>Замеры!AC654</f>
        <v>0</v>
      </c>
      <c r="W660" s="33" t="e">
        <f t="shared" si="20"/>
        <v>#VALUE!</v>
      </c>
      <c r="X660" s="31" t="s">
        <v>72</v>
      </c>
      <c r="Y660" s="33" t="e">
        <f t="shared" si="21"/>
        <v>#VALUE!</v>
      </c>
      <c r="Z660" s="32"/>
    </row>
    <row r="661" spans="1:26" x14ac:dyDescent="0.3">
      <c r="A661" s="35">
        <f>IF(Замеры!B655=0, " ", Замеры!B655)</f>
        <v>652</v>
      </c>
      <c r="B661" s="37" t="str">
        <f>CONCATENATE(Замеры!D655,Замеры!F655)</f>
        <v>Группа от QF</v>
      </c>
      <c r="C661" s="35" t="str">
        <f>IF(Замеры!J655=0," ", Замеры!J655)</f>
        <v xml:space="preserve"> </v>
      </c>
      <c r="D661" s="29" t="str">
        <f>IF(Замеры!AD655=0, " ", Замеры!AB655)</f>
        <v xml:space="preserve"> </v>
      </c>
      <c r="E661" s="29" t="str">
        <f>CONCATENATE(Замеры!T655,Замеры!W655,Замеры!V655)</f>
        <v xml:space="preserve"> </v>
      </c>
      <c r="F661" s="30" t="str">
        <f>IF(Замеры!AD655=0," ","---")</f>
        <v xml:space="preserve"> </v>
      </c>
      <c r="G661" s="31" t="str">
        <f>IF(Замеры!AD655=0," ",Замеры!L655)</f>
        <v xml:space="preserve"> </v>
      </c>
      <c r="H661" s="31" t="str">
        <f>CONCATENATE(Замеры!AO655,Замеры!AE655,Замеры!AP655)</f>
        <v>0 0</v>
      </c>
      <c r="I661" s="29" t="str">
        <f>CONCATENATE(Замеры!AM655,Замеры!AE655,Замеры!AN655)</f>
        <v>0 0</v>
      </c>
      <c r="J661" s="31" t="str">
        <f>IF(Замеры!AD655=0," ",G661*2.55)</f>
        <v xml:space="preserve"> </v>
      </c>
      <c r="K661" s="29" t="str">
        <f>IF(Замеры!AD655=0," ",Замеры!AK655)</f>
        <v xml:space="preserve"> </v>
      </c>
      <c r="L661" s="29" t="str">
        <f>IF(Замеры!AD655=0," ",Замеры!AL655)</f>
        <v xml:space="preserve"> </v>
      </c>
      <c r="M661" s="29" t="str">
        <f>IF(Замеры!AD655=0," ",0.1)</f>
        <v xml:space="preserve"> </v>
      </c>
      <c r="N661" s="29" t="str">
        <f>IF(Замеры!AD655=0," ",Замеры!AD655)</f>
        <v xml:space="preserve"> </v>
      </c>
      <c r="O661" s="29" t="str">
        <f>Замеры!AE655</f>
        <v xml:space="preserve"> </v>
      </c>
      <c r="P661" s="29" t="str">
        <f>Замеры!AF655</f>
        <v xml:space="preserve"> </v>
      </c>
      <c r="Q661" s="29" t="str">
        <f>IF(Замеры!AD655=0," ","+")</f>
        <v xml:space="preserve"> </v>
      </c>
      <c r="R661" s="32">
        <f>Замеры!AC655</f>
        <v>0</v>
      </c>
      <c r="W661" s="33" t="e">
        <f t="shared" si="20"/>
        <v>#VALUE!</v>
      </c>
      <c r="X661" s="31" t="s">
        <v>72</v>
      </c>
      <c r="Y661" s="33" t="e">
        <f t="shared" si="21"/>
        <v>#VALUE!</v>
      </c>
      <c r="Z661" s="32"/>
    </row>
    <row r="662" spans="1:26" x14ac:dyDescent="0.3">
      <c r="A662" s="35">
        <f>IF(Замеры!B656=0, " ", Замеры!B656)</f>
        <v>653</v>
      </c>
      <c r="B662" s="37" t="str">
        <f>CONCATENATE(Замеры!D656,Замеры!F656)</f>
        <v>Группа от QF</v>
      </c>
      <c r="C662" s="35" t="str">
        <f>IF(Замеры!J656=0," ", Замеры!J656)</f>
        <v xml:space="preserve"> </v>
      </c>
      <c r="D662" s="29" t="str">
        <f>IF(Замеры!AD656=0, " ", Замеры!AB656)</f>
        <v xml:space="preserve"> </v>
      </c>
      <c r="E662" s="29" t="str">
        <f>CONCATENATE(Замеры!T656,Замеры!W656,Замеры!V656)</f>
        <v xml:space="preserve"> </v>
      </c>
      <c r="F662" s="30" t="str">
        <f>IF(Замеры!AD656=0," ","---")</f>
        <v xml:space="preserve"> </v>
      </c>
      <c r="G662" s="31" t="str">
        <f>IF(Замеры!AD656=0," ",Замеры!L656)</f>
        <v xml:space="preserve"> </v>
      </c>
      <c r="H662" s="31" t="str">
        <f>CONCATENATE(Замеры!AO656,Замеры!AE656,Замеры!AP656)</f>
        <v>0 0</v>
      </c>
      <c r="I662" s="29" t="str">
        <f>CONCATENATE(Замеры!AM656,Замеры!AE656,Замеры!AN656)</f>
        <v>0 0</v>
      </c>
      <c r="J662" s="31" t="str">
        <f>IF(Замеры!AD656=0," ",G662*2.55)</f>
        <v xml:space="preserve"> </v>
      </c>
      <c r="K662" s="29" t="str">
        <f>IF(Замеры!AD656=0," ",Замеры!AK656)</f>
        <v xml:space="preserve"> </v>
      </c>
      <c r="L662" s="29" t="str">
        <f>IF(Замеры!AD656=0," ",Замеры!AL656)</f>
        <v xml:space="preserve"> </v>
      </c>
      <c r="M662" s="29" t="str">
        <f>IF(Замеры!AD656=0," ",0.1)</f>
        <v xml:space="preserve"> </v>
      </c>
      <c r="N662" s="29" t="str">
        <f>IF(Замеры!AD656=0," ",Замеры!AD656)</f>
        <v xml:space="preserve"> </v>
      </c>
      <c r="O662" s="29" t="str">
        <f>Замеры!AE656</f>
        <v xml:space="preserve"> </v>
      </c>
      <c r="P662" s="29" t="str">
        <f>Замеры!AF656</f>
        <v xml:space="preserve"> </v>
      </c>
      <c r="Q662" s="29" t="str">
        <f>IF(Замеры!AD656=0," ","+")</f>
        <v xml:space="preserve"> </v>
      </c>
      <c r="R662" s="32">
        <f>Замеры!AC656</f>
        <v>0</v>
      </c>
      <c r="W662" s="33" t="e">
        <f t="shared" si="20"/>
        <v>#VALUE!</v>
      </c>
      <c r="X662" s="31" t="s">
        <v>72</v>
      </c>
      <c r="Y662" s="33" t="e">
        <f t="shared" si="21"/>
        <v>#VALUE!</v>
      </c>
      <c r="Z662" s="32"/>
    </row>
    <row r="663" spans="1:26" x14ac:dyDescent="0.3">
      <c r="A663" s="35">
        <f>IF(Замеры!B657=0, " ", Замеры!B657)</f>
        <v>654</v>
      </c>
      <c r="B663" s="37" t="str">
        <f>CONCATENATE(Замеры!D657,Замеры!F657)</f>
        <v>Группа от QF</v>
      </c>
      <c r="C663" s="35" t="str">
        <f>IF(Замеры!J657=0," ", Замеры!J657)</f>
        <v xml:space="preserve"> </v>
      </c>
      <c r="D663" s="29" t="str">
        <f>IF(Замеры!AD657=0, " ", Замеры!AB657)</f>
        <v xml:space="preserve"> </v>
      </c>
      <c r="E663" s="29" t="str">
        <f>CONCATENATE(Замеры!T657,Замеры!W657,Замеры!V657)</f>
        <v xml:space="preserve"> </v>
      </c>
      <c r="F663" s="30" t="str">
        <f>IF(Замеры!AD657=0," ","---")</f>
        <v xml:space="preserve"> </v>
      </c>
      <c r="G663" s="31" t="str">
        <f>IF(Замеры!AD657=0," ",Замеры!L657)</f>
        <v xml:space="preserve"> </v>
      </c>
      <c r="H663" s="31" t="str">
        <f>CONCATENATE(Замеры!AO657,Замеры!AE657,Замеры!AP657)</f>
        <v>0 0</v>
      </c>
      <c r="I663" s="29" t="str">
        <f>CONCATENATE(Замеры!AM657,Замеры!AE657,Замеры!AN657)</f>
        <v>0 0</v>
      </c>
      <c r="J663" s="31" t="str">
        <f>IF(Замеры!AD657=0," ",G663*2.55)</f>
        <v xml:space="preserve"> </v>
      </c>
      <c r="K663" s="29" t="str">
        <f>IF(Замеры!AD657=0," ",Замеры!AK657)</f>
        <v xml:space="preserve"> </v>
      </c>
      <c r="L663" s="29" t="str">
        <f>IF(Замеры!AD657=0," ",Замеры!AL657)</f>
        <v xml:space="preserve"> </v>
      </c>
      <c r="M663" s="29" t="str">
        <f>IF(Замеры!AD657=0," ",0.1)</f>
        <v xml:space="preserve"> </v>
      </c>
      <c r="N663" s="29" t="str">
        <f>IF(Замеры!AD657=0," ",Замеры!AD657)</f>
        <v xml:space="preserve"> </v>
      </c>
      <c r="O663" s="29" t="str">
        <f>Замеры!AE657</f>
        <v xml:space="preserve"> </v>
      </c>
      <c r="P663" s="29" t="str">
        <f>Замеры!AF657</f>
        <v xml:space="preserve"> </v>
      </c>
      <c r="Q663" s="29" t="str">
        <f>IF(Замеры!AD657=0," ","+")</f>
        <v xml:space="preserve"> </v>
      </c>
      <c r="R663" s="32">
        <f>Замеры!AC657</f>
        <v>0</v>
      </c>
      <c r="W663" s="33" t="e">
        <f t="shared" si="20"/>
        <v>#VALUE!</v>
      </c>
      <c r="X663" s="31" t="s">
        <v>72</v>
      </c>
      <c r="Y663" s="33" t="e">
        <f t="shared" si="21"/>
        <v>#VALUE!</v>
      </c>
      <c r="Z663" s="32"/>
    </row>
    <row r="664" spans="1:26" x14ac:dyDescent="0.3">
      <c r="A664" s="35">
        <f>IF(Замеры!B658=0, " ", Замеры!B658)</f>
        <v>655</v>
      </c>
      <c r="B664" s="37" t="str">
        <f>CONCATENATE(Замеры!D658,Замеры!F658)</f>
        <v>Группа от QF</v>
      </c>
      <c r="C664" s="35" t="str">
        <f>IF(Замеры!J658=0," ", Замеры!J658)</f>
        <v xml:space="preserve"> </v>
      </c>
      <c r="D664" s="29" t="str">
        <f>IF(Замеры!AD658=0, " ", Замеры!AB658)</f>
        <v xml:space="preserve"> </v>
      </c>
      <c r="E664" s="29" t="str">
        <f>CONCATENATE(Замеры!T658,Замеры!W658,Замеры!V658)</f>
        <v xml:space="preserve"> </v>
      </c>
      <c r="F664" s="30" t="str">
        <f>IF(Замеры!AD658=0," ","---")</f>
        <v xml:space="preserve"> </v>
      </c>
      <c r="G664" s="31" t="str">
        <f>IF(Замеры!AD658=0," ",Замеры!L658)</f>
        <v xml:space="preserve"> </v>
      </c>
      <c r="H664" s="31" t="str">
        <f>CONCATENATE(Замеры!AO658,Замеры!AE658,Замеры!AP658)</f>
        <v>0 0</v>
      </c>
      <c r="I664" s="29" t="str">
        <f>CONCATENATE(Замеры!AM658,Замеры!AE658,Замеры!AN658)</f>
        <v>0 0</v>
      </c>
      <c r="J664" s="31" t="str">
        <f>IF(Замеры!AD658=0," ",G664*2.55)</f>
        <v xml:space="preserve"> </v>
      </c>
      <c r="K664" s="29" t="str">
        <f>IF(Замеры!AD658=0," ",Замеры!AK658)</f>
        <v xml:space="preserve"> </v>
      </c>
      <c r="L664" s="29" t="str">
        <f>IF(Замеры!AD658=0," ",Замеры!AL658)</f>
        <v xml:space="preserve"> </v>
      </c>
      <c r="M664" s="29" t="str">
        <f>IF(Замеры!AD658=0," ",0.1)</f>
        <v xml:space="preserve"> </v>
      </c>
      <c r="N664" s="29" t="str">
        <f>IF(Замеры!AD658=0," ",Замеры!AD658)</f>
        <v xml:space="preserve"> </v>
      </c>
      <c r="O664" s="29" t="str">
        <f>Замеры!AE658</f>
        <v xml:space="preserve"> </v>
      </c>
      <c r="P664" s="29" t="str">
        <f>Замеры!AF658</f>
        <v xml:space="preserve"> </v>
      </c>
      <c r="Q664" s="29" t="str">
        <f>IF(Замеры!AD658=0," ","+")</f>
        <v xml:space="preserve"> </v>
      </c>
      <c r="R664" s="32">
        <f>Замеры!AC658</f>
        <v>0</v>
      </c>
      <c r="W664" s="33" t="e">
        <f t="shared" si="20"/>
        <v>#VALUE!</v>
      </c>
      <c r="X664" s="31" t="s">
        <v>72</v>
      </c>
      <c r="Y664" s="33" t="e">
        <f t="shared" si="21"/>
        <v>#VALUE!</v>
      </c>
      <c r="Z664" s="32"/>
    </row>
    <row r="665" spans="1:26" x14ac:dyDescent="0.3">
      <c r="A665" s="35">
        <f>IF(Замеры!B659=0, " ", Замеры!B659)</f>
        <v>656</v>
      </c>
      <c r="B665" s="37" t="str">
        <f>CONCATENATE(Замеры!D659,Замеры!F659)</f>
        <v>Группа от QF</v>
      </c>
      <c r="C665" s="35" t="str">
        <f>IF(Замеры!J659=0," ", Замеры!J659)</f>
        <v xml:space="preserve"> </v>
      </c>
      <c r="D665" s="29" t="str">
        <f>IF(Замеры!AD659=0, " ", Замеры!AB659)</f>
        <v xml:space="preserve"> </v>
      </c>
      <c r="E665" s="29" t="str">
        <f>CONCATENATE(Замеры!T659,Замеры!W659,Замеры!V659)</f>
        <v xml:space="preserve"> </v>
      </c>
      <c r="F665" s="30" t="str">
        <f>IF(Замеры!AD659=0," ","---")</f>
        <v xml:space="preserve"> </v>
      </c>
      <c r="G665" s="31" t="str">
        <f>IF(Замеры!AD659=0," ",Замеры!L659)</f>
        <v xml:space="preserve"> </v>
      </c>
      <c r="H665" s="31" t="str">
        <f>CONCATENATE(Замеры!AO659,Замеры!AE659,Замеры!AP659)</f>
        <v>0 0</v>
      </c>
      <c r="I665" s="29" t="str">
        <f>CONCATENATE(Замеры!AM659,Замеры!AE659,Замеры!AN659)</f>
        <v>0 0</v>
      </c>
      <c r="J665" s="31" t="str">
        <f>IF(Замеры!AD659=0," ",G665*2.55)</f>
        <v xml:space="preserve"> </v>
      </c>
      <c r="K665" s="29" t="str">
        <f>IF(Замеры!AD659=0," ",Замеры!AK659)</f>
        <v xml:space="preserve"> </v>
      </c>
      <c r="L665" s="29" t="str">
        <f>IF(Замеры!AD659=0," ",Замеры!AL659)</f>
        <v xml:space="preserve"> </v>
      </c>
      <c r="M665" s="29" t="str">
        <f>IF(Замеры!AD659=0," ",0.1)</f>
        <v xml:space="preserve"> </v>
      </c>
      <c r="N665" s="29" t="str">
        <f>IF(Замеры!AD659=0," ",Замеры!AD659)</f>
        <v xml:space="preserve"> </v>
      </c>
      <c r="O665" s="29" t="str">
        <f>Замеры!AE659</f>
        <v xml:space="preserve"> </v>
      </c>
      <c r="P665" s="29" t="str">
        <f>Замеры!AF659</f>
        <v xml:space="preserve"> </v>
      </c>
      <c r="Q665" s="29" t="str">
        <f>IF(Замеры!AD659=0," ","+")</f>
        <v xml:space="preserve"> </v>
      </c>
      <c r="R665" s="32">
        <f>Замеры!AC659</f>
        <v>0</v>
      </c>
      <c r="W665" s="33" t="e">
        <f t="shared" si="20"/>
        <v>#VALUE!</v>
      </c>
      <c r="X665" s="31" t="s">
        <v>72</v>
      </c>
      <c r="Y665" s="33" t="e">
        <f t="shared" si="21"/>
        <v>#VALUE!</v>
      </c>
      <c r="Z665" s="32"/>
    </row>
    <row r="666" spans="1:26" x14ac:dyDescent="0.3">
      <c r="A666" s="35">
        <f>IF(Замеры!B660=0, " ", Замеры!B660)</f>
        <v>657</v>
      </c>
      <c r="B666" s="37" t="str">
        <f>CONCATENATE(Замеры!D660,Замеры!F660)</f>
        <v>Группа от QF</v>
      </c>
      <c r="C666" s="35" t="str">
        <f>IF(Замеры!J660=0," ", Замеры!J660)</f>
        <v xml:space="preserve"> </v>
      </c>
      <c r="D666" s="29" t="str">
        <f>IF(Замеры!AD660=0, " ", Замеры!AB660)</f>
        <v xml:space="preserve"> </v>
      </c>
      <c r="E666" s="29" t="str">
        <f>CONCATENATE(Замеры!T660,Замеры!W660,Замеры!V660)</f>
        <v xml:space="preserve"> </v>
      </c>
      <c r="F666" s="30" t="str">
        <f>IF(Замеры!AD660=0," ","---")</f>
        <v xml:space="preserve"> </v>
      </c>
      <c r="G666" s="31" t="str">
        <f>IF(Замеры!AD660=0," ",Замеры!L660)</f>
        <v xml:space="preserve"> </v>
      </c>
      <c r="H666" s="31" t="str">
        <f>CONCATENATE(Замеры!AO660,Замеры!AE660,Замеры!AP660)</f>
        <v>0 0</v>
      </c>
      <c r="I666" s="29" t="str">
        <f>CONCATENATE(Замеры!AM660,Замеры!AE660,Замеры!AN660)</f>
        <v>0 0</v>
      </c>
      <c r="J666" s="31" t="str">
        <f>IF(Замеры!AD660=0," ",G666*2.55)</f>
        <v xml:space="preserve"> </v>
      </c>
      <c r="K666" s="29" t="str">
        <f>IF(Замеры!AD660=0," ",Замеры!AK660)</f>
        <v xml:space="preserve"> </v>
      </c>
      <c r="L666" s="29" t="str">
        <f>IF(Замеры!AD660=0," ",Замеры!AL660)</f>
        <v xml:space="preserve"> </v>
      </c>
      <c r="M666" s="29" t="str">
        <f>IF(Замеры!AD660=0," ",0.1)</f>
        <v xml:space="preserve"> </v>
      </c>
      <c r="N666" s="29" t="str">
        <f>IF(Замеры!AD660=0," ",Замеры!AD660)</f>
        <v xml:space="preserve"> </v>
      </c>
      <c r="O666" s="29" t="str">
        <f>Замеры!AE660</f>
        <v xml:space="preserve"> </v>
      </c>
      <c r="P666" s="29" t="str">
        <f>Замеры!AF660</f>
        <v xml:space="preserve"> </v>
      </c>
      <c r="Q666" s="29" t="str">
        <f>IF(Замеры!AD660=0," ","+")</f>
        <v xml:space="preserve"> </v>
      </c>
      <c r="R666" s="32">
        <f>Замеры!AC660</f>
        <v>0</v>
      </c>
      <c r="W666" s="33" t="e">
        <f t="shared" si="20"/>
        <v>#VALUE!</v>
      </c>
      <c r="X666" s="31" t="s">
        <v>72</v>
      </c>
      <c r="Y666" s="33" t="e">
        <f t="shared" si="21"/>
        <v>#VALUE!</v>
      </c>
      <c r="Z666" s="32"/>
    </row>
    <row r="667" spans="1:26" x14ac:dyDescent="0.3">
      <c r="A667" s="35">
        <f>IF(Замеры!B661=0, " ", Замеры!B661)</f>
        <v>658</v>
      </c>
      <c r="B667" s="37" t="str">
        <f>CONCATENATE(Замеры!D661,Замеры!F661)</f>
        <v>Группа от QF</v>
      </c>
      <c r="C667" s="35" t="str">
        <f>IF(Замеры!J661=0," ", Замеры!J661)</f>
        <v xml:space="preserve"> </v>
      </c>
      <c r="D667" s="29" t="str">
        <f>IF(Замеры!AD661=0, " ", Замеры!AB661)</f>
        <v xml:space="preserve"> </v>
      </c>
      <c r="E667" s="29" t="str">
        <f>CONCATENATE(Замеры!T661,Замеры!W661,Замеры!V661)</f>
        <v xml:space="preserve"> </v>
      </c>
      <c r="F667" s="30" t="str">
        <f>IF(Замеры!AD661=0," ","---")</f>
        <v xml:space="preserve"> </v>
      </c>
      <c r="G667" s="31" t="str">
        <f>IF(Замеры!AD661=0," ",Замеры!L661)</f>
        <v xml:space="preserve"> </v>
      </c>
      <c r="H667" s="31" t="str">
        <f>CONCATENATE(Замеры!AO661,Замеры!AE661,Замеры!AP661)</f>
        <v>0 0</v>
      </c>
      <c r="I667" s="29" t="str">
        <f>CONCATENATE(Замеры!AM661,Замеры!AE661,Замеры!AN661)</f>
        <v>0 0</v>
      </c>
      <c r="J667" s="31" t="str">
        <f>IF(Замеры!AD661=0," ",G667*2.55)</f>
        <v xml:space="preserve"> </v>
      </c>
      <c r="K667" s="29" t="str">
        <f>IF(Замеры!AD661=0," ",Замеры!AK661)</f>
        <v xml:space="preserve"> </v>
      </c>
      <c r="L667" s="29" t="str">
        <f>IF(Замеры!AD661=0," ",Замеры!AL661)</f>
        <v xml:space="preserve"> </v>
      </c>
      <c r="M667" s="29" t="str">
        <f>IF(Замеры!AD661=0," ",0.1)</f>
        <v xml:space="preserve"> </v>
      </c>
      <c r="N667" s="29" t="str">
        <f>IF(Замеры!AD661=0," ",Замеры!AD661)</f>
        <v xml:space="preserve"> </v>
      </c>
      <c r="O667" s="29" t="str">
        <f>Замеры!AE661</f>
        <v xml:space="preserve"> </v>
      </c>
      <c r="P667" s="29" t="str">
        <f>Замеры!AF661</f>
        <v xml:space="preserve"> </v>
      </c>
      <c r="Q667" s="29" t="str">
        <f>IF(Замеры!AD661=0," ","+")</f>
        <v xml:space="preserve"> </v>
      </c>
      <c r="R667" s="32">
        <f>Замеры!AC661</f>
        <v>0</v>
      </c>
      <c r="W667" s="33" t="e">
        <f t="shared" si="20"/>
        <v>#VALUE!</v>
      </c>
      <c r="X667" s="31" t="s">
        <v>72</v>
      </c>
      <c r="Y667" s="33" t="e">
        <f t="shared" si="21"/>
        <v>#VALUE!</v>
      </c>
      <c r="Z667" s="32"/>
    </row>
    <row r="668" spans="1:26" x14ac:dyDescent="0.3">
      <c r="A668" s="35">
        <f>IF(Замеры!B662=0, " ", Замеры!B662)</f>
        <v>659</v>
      </c>
      <c r="B668" s="37" t="str">
        <f>CONCATENATE(Замеры!D662,Замеры!F662)</f>
        <v>Группа от QF</v>
      </c>
      <c r="C668" s="35" t="str">
        <f>IF(Замеры!J662=0," ", Замеры!J662)</f>
        <v xml:space="preserve"> </v>
      </c>
      <c r="D668" s="29" t="str">
        <f>IF(Замеры!AD662=0, " ", Замеры!AB662)</f>
        <v xml:space="preserve"> </v>
      </c>
      <c r="E668" s="29" t="str">
        <f>CONCATENATE(Замеры!T662,Замеры!W662,Замеры!V662)</f>
        <v xml:space="preserve"> </v>
      </c>
      <c r="F668" s="30" t="str">
        <f>IF(Замеры!AD662=0," ","---")</f>
        <v xml:space="preserve"> </v>
      </c>
      <c r="G668" s="31" t="str">
        <f>IF(Замеры!AD662=0," ",Замеры!L662)</f>
        <v xml:space="preserve"> </v>
      </c>
      <c r="H668" s="31" t="str">
        <f>CONCATENATE(Замеры!AO662,Замеры!AE662,Замеры!AP662)</f>
        <v>0 0</v>
      </c>
      <c r="I668" s="29" t="str">
        <f>CONCATENATE(Замеры!AM662,Замеры!AE662,Замеры!AN662)</f>
        <v>0 0</v>
      </c>
      <c r="J668" s="31" t="str">
        <f>IF(Замеры!AD662=0," ",G668*2.55)</f>
        <v xml:space="preserve"> </v>
      </c>
      <c r="K668" s="29" t="str">
        <f>IF(Замеры!AD662=0," ",Замеры!AK662)</f>
        <v xml:space="preserve"> </v>
      </c>
      <c r="L668" s="29" t="str">
        <f>IF(Замеры!AD662=0," ",Замеры!AL662)</f>
        <v xml:space="preserve"> </v>
      </c>
      <c r="M668" s="29" t="str">
        <f>IF(Замеры!AD662=0," ",0.1)</f>
        <v xml:space="preserve"> </v>
      </c>
      <c r="N668" s="29" t="str">
        <f>IF(Замеры!AD662=0," ",Замеры!AD662)</f>
        <v xml:space="preserve"> </v>
      </c>
      <c r="O668" s="29" t="str">
        <f>Замеры!AE662</f>
        <v xml:space="preserve"> </v>
      </c>
      <c r="P668" s="29" t="str">
        <f>Замеры!AF662</f>
        <v xml:space="preserve"> </v>
      </c>
      <c r="Q668" s="29" t="str">
        <f>IF(Замеры!AD662=0," ","+")</f>
        <v xml:space="preserve"> </v>
      </c>
      <c r="R668" s="32">
        <f>Замеры!AC662</f>
        <v>0</v>
      </c>
      <c r="W668" s="33" t="e">
        <f t="shared" si="20"/>
        <v>#VALUE!</v>
      </c>
      <c r="X668" s="31" t="s">
        <v>72</v>
      </c>
      <c r="Y668" s="33" t="e">
        <f t="shared" si="21"/>
        <v>#VALUE!</v>
      </c>
      <c r="Z668" s="32"/>
    </row>
    <row r="669" spans="1:26" x14ac:dyDescent="0.3">
      <c r="A669" s="35">
        <f>IF(Замеры!B663=0, " ", Замеры!B663)</f>
        <v>660</v>
      </c>
      <c r="B669" s="37" t="str">
        <f>CONCATENATE(Замеры!D663,Замеры!F663)</f>
        <v>Группа от QF</v>
      </c>
      <c r="C669" s="35" t="str">
        <f>IF(Замеры!J663=0," ", Замеры!J663)</f>
        <v xml:space="preserve"> </v>
      </c>
      <c r="D669" s="29" t="str">
        <f>IF(Замеры!AD663=0, " ", Замеры!AB663)</f>
        <v xml:space="preserve"> </v>
      </c>
      <c r="E669" s="29" t="str">
        <f>CONCATENATE(Замеры!T663,Замеры!W663,Замеры!V663)</f>
        <v xml:space="preserve"> </v>
      </c>
      <c r="F669" s="30" t="str">
        <f>IF(Замеры!AD663=0," ","---")</f>
        <v xml:space="preserve"> </v>
      </c>
      <c r="G669" s="31" t="str">
        <f>IF(Замеры!AD663=0," ",Замеры!L663)</f>
        <v xml:space="preserve"> </v>
      </c>
      <c r="H669" s="31" t="str">
        <f>CONCATENATE(Замеры!AO663,Замеры!AE663,Замеры!AP663)</f>
        <v>0 0</v>
      </c>
      <c r="I669" s="29" t="str">
        <f>CONCATENATE(Замеры!AM663,Замеры!AE663,Замеры!AN663)</f>
        <v>0 0</v>
      </c>
      <c r="J669" s="31" t="str">
        <f>IF(Замеры!AD663=0," ",G669*2.55)</f>
        <v xml:space="preserve"> </v>
      </c>
      <c r="K669" s="29" t="str">
        <f>IF(Замеры!AD663=0," ",Замеры!AK663)</f>
        <v xml:space="preserve"> </v>
      </c>
      <c r="L669" s="29" t="str">
        <f>IF(Замеры!AD663=0," ",Замеры!AL663)</f>
        <v xml:space="preserve"> </v>
      </c>
      <c r="M669" s="29" t="str">
        <f>IF(Замеры!AD663=0," ",0.1)</f>
        <v xml:space="preserve"> </v>
      </c>
      <c r="N669" s="29" t="str">
        <f>IF(Замеры!AD663=0," ",Замеры!AD663)</f>
        <v xml:space="preserve"> </v>
      </c>
      <c r="O669" s="29" t="str">
        <f>Замеры!AE663</f>
        <v xml:space="preserve"> </v>
      </c>
      <c r="P669" s="29" t="str">
        <f>Замеры!AF663</f>
        <v xml:space="preserve"> </v>
      </c>
      <c r="Q669" s="29" t="str">
        <f>IF(Замеры!AD663=0," ","+")</f>
        <v xml:space="preserve"> </v>
      </c>
      <c r="R669" s="32">
        <f>Замеры!AC663</f>
        <v>0</v>
      </c>
      <c r="W669" s="33" t="e">
        <f t="shared" si="20"/>
        <v>#VALUE!</v>
      </c>
      <c r="X669" s="31" t="s">
        <v>72</v>
      </c>
      <c r="Y669" s="33" t="e">
        <f t="shared" si="21"/>
        <v>#VALUE!</v>
      </c>
      <c r="Z669" s="32"/>
    </row>
    <row r="670" spans="1:26" x14ac:dyDescent="0.3">
      <c r="A670" s="35">
        <f>IF(Замеры!B664=0, " ", Замеры!B664)</f>
        <v>661</v>
      </c>
      <c r="B670" s="37" t="str">
        <f>CONCATENATE(Замеры!D664,Замеры!F664)</f>
        <v>Группа от QF</v>
      </c>
      <c r="C670" s="35" t="str">
        <f>IF(Замеры!J664=0," ", Замеры!J664)</f>
        <v xml:space="preserve"> </v>
      </c>
      <c r="D670" s="29" t="str">
        <f>IF(Замеры!AD664=0, " ", Замеры!AB664)</f>
        <v xml:space="preserve"> </v>
      </c>
      <c r="E670" s="29" t="str">
        <f>CONCATENATE(Замеры!T664,Замеры!W664,Замеры!V664)</f>
        <v xml:space="preserve"> </v>
      </c>
      <c r="F670" s="30" t="str">
        <f>IF(Замеры!AD664=0," ","---")</f>
        <v xml:space="preserve"> </v>
      </c>
      <c r="G670" s="31" t="str">
        <f>IF(Замеры!AD664=0," ",Замеры!L664)</f>
        <v xml:space="preserve"> </v>
      </c>
      <c r="H670" s="31" t="str">
        <f>CONCATENATE(Замеры!AO664,Замеры!AE664,Замеры!AP664)</f>
        <v>0 0</v>
      </c>
      <c r="I670" s="29" t="str">
        <f>CONCATENATE(Замеры!AM664,Замеры!AE664,Замеры!AN664)</f>
        <v>0 0</v>
      </c>
      <c r="J670" s="31" t="str">
        <f>IF(Замеры!AD664=0," ",G670*2.55)</f>
        <v xml:space="preserve"> </v>
      </c>
      <c r="K670" s="29" t="str">
        <f>IF(Замеры!AD664=0," ",Замеры!AK664)</f>
        <v xml:space="preserve"> </v>
      </c>
      <c r="L670" s="29" t="str">
        <f>IF(Замеры!AD664=0," ",Замеры!AL664)</f>
        <v xml:space="preserve"> </v>
      </c>
      <c r="M670" s="29" t="str">
        <f>IF(Замеры!AD664=0," ",0.1)</f>
        <v xml:space="preserve"> </v>
      </c>
      <c r="N670" s="29" t="str">
        <f>IF(Замеры!AD664=0," ",Замеры!AD664)</f>
        <v xml:space="preserve"> </v>
      </c>
      <c r="O670" s="29" t="str">
        <f>Замеры!AE664</f>
        <v xml:space="preserve"> </v>
      </c>
      <c r="P670" s="29" t="str">
        <f>Замеры!AF664</f>
        <v xml:space="preserve"> </v>
      </c>
      <c r="Q670" s="29" t="str">
        <f>IF(Замеры!AD664=0," ","+")</f>
        <v xml:space="preserve"> </v>
      </c>
      <c r="R670" s="32">
        <f>Замеры!AC664</f>
        <v>0</v>
      </c>
      <c r="W670" s="33" t="e">
        <f t="shared" si="20"/>
        <v>#VALUE!</v>
      </c>
      <c r="X670" s="31" t="s">
        <v>72</v>
      </c>
      <c r="Y670" s="33" t="e">
        <f t="shared" si="21"/>
        <v>#VALUE!</v>
      </c>
      <c r="Z670" s="32"/>
    </row>
    <row r="671" spans="1:26" x14ac:dyDescent="0.3">
      <c r="A671" s="35">
        <f>IF(Замеры!B665=0, " ", Замеры!B665)</f>
        <v>662</v>
      </c>
      <c r="B671" s="37" t="str">
        <f>CONCATENATE(Замеры!D665,Замеры!F665)</f>
        <v>Группа от QF</v>
      </c>
      <c r="C671" s="35" t="str">
        <f>IF(Замеры!J665=0," ", Замеры!J665)</f>
        <v xml:space="preserve"> </v>
      </c>
      <c r="D671" s="29" t="str">
        <f>IF(Замеры!AD665=0, " ", Замеры!AB665)</f>
        <v xml:space="preserve"> </v>
      </c>
      <c r="E671" s="29" t="str">
        <f>CONCATENATE(Замеры!T665,Замеры!W665,Замеры!V665)</f>
        <v xml:space="preserve"> </v>
      </c>
      <c r="F671" s="30" t="str">
        <f>IF(Замеры!AD665=0," ","---")</f>
        <v xml:space="preserve"> </v>
      </c>
      <c r="G671" s="31" t="str">
        <f>IF(Замеры!AD665=0," ",Замеры!L665)</f>
        <v xml:space="preserve"> </v>
      </c>
      <c r="H671" s="31" t="str">
        <f>CONCATENATE(Замеры!AO665,Замеры!AE665,Замеры!AP665)</f>
        <v>0 0</v>
      </c>
      <c r="I671" s="29" t="str">
        <f>CONCATENATE(Замеры!AM665,Замеры!AE665,Замеры!AN665)</f>
        <v>0 0</v>
      </c>
      <c r="J671" s="31" t="str">
        <f>IF(Замеры!AD665=0," ",G671*2.55)</f>
        <v xml:space="preserve"> </v>
      </c>
      <c r="K671" s="29" t="str">
        <f>IF(Замеры!AD665=0," ",Замеры!AK665)</f>
        <v xml:space="preserve"> </v>
      </c>
      <c r="L671" s="29" t="str">
        <f>IF(Замеры!AD665=0," ",Замеры!AL665)</f>
        <v xml:space="preserve"> </v>
      </c>
      <c r="M671" s="29" t="str">
        <f>IF(Замеры!AD665=0," ",0.1)</f>
        <v xml:space="preserve"> </v>
      </c>
      <c r="N671" s="29" t="str">
        <f>IF(Замеры!AD665=0," ",Замеры!AD665)</f>
        <v xml:space="preserve"> </v>
      </c>
      <c r="O671" s="29" t="str">
        <f>Замеры!AE665</f>
        <v xml:space="preserve"> </v>
      </c>
      <c r="P671" s="29" t="str">
        <f>Замеры!AF665</f>
        <v xml:space="preserve"> </v>
      </c>
      <c r="Q671" s="29" t="str">
        <f>IF(Замеры!AD665=0," ","+")</f>
        <v xml:space="preserve"> </v>
      </c>
      <c r="R671" s="32">
        <f>Замеры!AC665</f>
        <v>0</v>
      </c>
      <c r="W671" s="33" t="e">
        <f t="shared" si="20"/>
        <v>#VALUE!</v>
      </c>
      <c r="X671" s="31" t="s">
        <v>72</v>
      </c>
      <c r="Y671" s="33" t="e">
        <f t="shared" si="21"/>
        <v>#VALUE!</v>
      </c>
      <c r="Z671" s="32"/>
    </row>
    <row r="672" spans="1:26" x14ac:dyDescent="0.3">
      <c r="A672" s="35">
        <f>IF(Замеры!B666=0, " ", Замеры!B666)</f>
        <v>663</v>
      </c>
      <c r="B672" s="37" t="str">
        <f>CONCATENATE(Замеры!D666,Замеры!F666)</f>
        <v>Группа от QF</v>
      </c>
      <c r="C672" s="35" t="str">
        <f>IF(Замеры!J666=0," ", Замеры!J666)</f>
        <v xml:space="preserve"> </v>
      </c>
      <c r="D672" s="29" t="str">
        <f>IF(Замеры!AD666=0, " ", Замеры!AB666)</f>
        <v xml:space="preserve"> </v>
      </c>
      <c r="E672" s="29" t="str">
        <f>CONCATENATE(Замеры!T666,Замеры!W666,Замеры!V666)</f>
        <v xml:space="preserve"> </v>
      </c>
      <c r="F672" s="30" t="str">
        <f>IF(Замеры!AD666=0," ","---")</f>
        <v xml:space="preserve"> </v>
      </c>
      <c r="G672" s="31" t="str">
        <f>IF(Замеры!AD666=0," ",Замеры!L666)</f>
        <v xml:space="preserve"> </v>
      </c>
      <c r="H672" s="31" t="str">
        <f>CONCATENATE(Замеры!AO666,Замеры!AE666,Замеры!AP666)</f>
        <v>0 0</v>
      </c>
      <c r="I672" s="29" t="str">
        <f>CONCATENATE(Замеры!AM666,Замеры!AE666,Замеры!AN666)</f>
        <v>0 0</v>
      </c>
      <c r="J672" s="31" t="str">
        <f>IF(Замеры!AD666=0," ",G672*2.55)</f>
        <v xml:space="preserve"> </v>
      </c>
      <c r="K672" s="29" t="str">
        <f>IF(Замеры!AD666=0," ",Замеры!AK666)</f>
        <v xml:space="preserve"> </v>
      </c>
      <c r="L672" s="29" t="str">
        <f>IF(Замеры!AD666=0," ",Замеры!AL666)</f>
        <v xml:space="preserve"> </v>
      </c>
      <c r="M672" s="29" t="str">
        <f>IF(Замеры!AD666=0," ",0.1)</f>
        <v xml:space="preserve"> </v>
      </c>
      <c r="N672" s="29" t="str">
        <f>IF(Замеры!AD666=0," ",Замеры!AD666)</f>
        <v xml:space="preserve"> </v>
      </c>
      <c r="O672" s="29" t="str">
        <f>Замеры!AE666</f>
        <v xml:space="preserve"> </v>
      </c>
      <c r="P672" s="29" t="str">
        <f>Замеры!AF666</f>
        <v xml:space="preserve"> </v>
      </c>
      <c r="Q672" s="29" t="str">
        <f>IF(Замеры!AD666=0," ","+")</f>
        <v xml:space="preserve"> </v>
      </c>
      <c r="R672" s="32">
        <f>Замеры!AC666</f>
        <v>0</v>
      </c>
      <c r="W672" s="33" t="e">
        <f t="shared" si="20"/>
        <v>#VALUE!</v>
      </c>
      <c r="X672" s="31" t="s">
        <v>72</v>
      </c>
      <c r="Y672" s="33" t="e">
        <f t="shared" si="21"/>
        <v>#VALUE!</v>
      </c>
      <c r="Z672" s="32"/>
    </row>
    <row r="673" spans="1:26" x14ac:dyDescent="0.3">
      <c r="A673" s="35">
        <f>IF(Замеры!B667=0, " ", Замеры!B667)</f>
        <v>664</v>
      </c>
      <c r="B673" s="37" t="str">
        <f>CONCATENATE(Замеры!D667,Замеры!F667)</f>
        <v>Группа от QF</v>
      </c>
      <c r="C673" s="35" t="str">
        <f>IF(Замеры!J667=0," ", Замеры!J667)</f>
        <v xml:space="preserve"> </v>
      </c>
      <c r="D673" s="29" t="str">
        <f>IF(Замеры!AD667=0, " ", Замеры!AB667)</f>
        <v xml:space="preserve"> </v>
      </c>
      <c r="E673" s="29" t="str">
        <f>CONCATENATE(Замеры!T667,Замеры!W667,Замеры!V667)</f>
        <v xml:space="preserve"> </v>
      </c>
      <c r="F673" s="30" t="str">
        <f>IF(Замеры!AD667=0," ","---")</f>
        <v xml:space="preserve"> </v>
      </c>
      <c r="G673" s="31" t="str">
        <f>IF(Замеры!AD667=0," ",Замеры!L667)</f>
        <v xml:space="preserve"> </v>
      </c>
      <c r="H673" s="31" t="str">
        <f>CONCATENATE(Замеры!AO667,Замеры!AE667,Замеры!AP667)</f>
        <v>0 0</v>
      </c>
      <c r="I673" s="29" t="str">
        <f>CONCATENATE(Замеры!AM667,Замеры!AE667,Замеры!AN667)</f>
        <v>0 0</v>
      </c>
      <c r="J673" s="31" t="str">
        <f>IF(Замеры!AD667=0," ",G673*2.55)</f>
        <v xml:space="preserve"> </v>
      </c>
      <c r="K673" s="29" t="str">
        <f>IF(Замеры!AD667=0," ",Замеры!AK667)</f>
        <v xml:space="preserve"> </v>
      </c>
      <c r="L673" s="29" t="str">
        <f>IF(Замеры!AD667=0," ",Замеры!AL667)</f>
        <v xml:space="preserve"> </v>
      </c>
      <c r="M673" s="29" t="str">
        <f>IF(Замеры!AD667=0," ",0.1)</f>
        <v xml:space="preserve"> </v>
      </c>
      <c r="N673" s="29" t="str">
        <f>IF(Замеры!AD667=0," ",Замеры!AD667)</f>
        <v xml:space="preserve"> </v>
      </c>
      <c r="O673" s="29" t="str">
        <f>Замеры!AE667</f>
        <v xml:space="preserve"> </v>
      </c>
      <c r="P673" s="29" t="str">
        <f>Замеры!AF667</f>
        <v xml:space="preserve"> </v>
      </c>
      <c r="Q673" s="29" t="str">
        <f>IF(Замеры!AD667=0," ","+")</f>
        <v xml:space="preserve"> </v>
      </c>
      <c r="R673" s="32">
        <f>Замеры!AC667</f>
        <v>0</v>
      </c>
      <c r="W673" s="33" t="e">
        <f t="shared" si="20"/>
        <v>#VALUE!</v>
      </c>
      <c r="X673" s="31" t="s">
        <v>72</v>
      </c>
      <c r="Y673" s="33" t="e">
        <f t="shared" si="21"/>
        <v>#VALUE!</v>
      </c>
      <c r="Z673" s="32"/>
    </row>
    <row r="674" spans="1:26" x14ac:dyDescent="0.3">
      <c r="A674" s="35">
        <f>IF(Замеры!B668=0, " ", Замеры!B668)</f>
        <v>665</v>
      </c>
      <c r="B674" s="37" t="str">
        <f>CONCATENATE(Замеры!D668,Замеры!F668)</f>
        <v>Группа от QF</v>
      </c>
      <c r="C674" s="35" t="str">
        <f>IF(Замеры!J668=0," ", Замеры!J668)</f>
        <v xml:space="preserve"> </v>
      </c>
      <c r="D674" s="29" t="str">
        <f>IF(Замеры!AD668=0, " ", Замеры!AB668)</f>
        <v xml:space="preserve"> </v>
      </c>
      <c r="E674" s="29" t="str">
        <f>CONCATENATE(Замеры!T668,Замеры!W668,Замеры!V668)</f>
        <v xml:space="preserve"> </v>
      </c>
      <c r="F674" s="30" t="str">
        <f>IF(Замеры!AD668=0," ","---")</f>
        <v xml:space="preserve"> </v>
      </c>
      <c r="G674" s="31" t="str">
        <f>IF(Замеры!AD668=0," ",Замеры!L668)</f>
        <v xml:space="preserve"> </v>
      </c>
      <c r="H674" s="31" t="str">
        <f>CONCATENATE(Замеры!AO668,Замеры!AE668,Замеры!AP668)</f>
        <v>0 0</v>
      </c>
      <c r="I674" s="29" t="str">
        <f>CONCATENATE(Замеры!AM668,Замеры!AE668,Замеры!AN668)</f>
        <v>0 0</v>
      </c>
      <c r="J674" s="31" t="str">
        <f>IF(Замеры!AD668=0," ",G674*2.55)</f>
        <v xml:space="preserve"> </v>
      </c>
      <c r="K674" s="29" t="str">
        <f>IF(Замеры!AD668=0," ",Замеры!AK668)</f>
        <v xml:space="preserve"> </v>
      </c>
      <c r="L674" s="29" t="str">
        <f>IF(Замеры!AD668=0," ",Замеры!AL668)</f>
        <v xml:space="preserve"> </v>
      </c>
      <c r="M674" s="29" t="str">
        <f>IF(Замеры!AD668=0," ",0.1)</f>
        <v xml:space="preserve"> </v>
      </c>
      <c r="N674" s="29" t="str">
        <f>IF(Замеры!AD668=0," ",Замеры!AD668)</f>
        <v xml:space="preserve"> </v>
      </c>
      <c r="O674" s="29" t="str">
        <f>Замеры!AE668</f>
        <v xml:space="preserve"> </v>
      </c>
      <c r="P674" s="29" t="str">
        <f>Замеры!AF668</f>
        <v xml:space="preserve"> </v>
      </c>
      <c r="Q674" s="29" t="str">
        <f>IF(Замеры!AD668=0," ","+")</f>
        <v xml:space="preserve"> </v>
      </c>
      <c r="R674" s="32">
        <f>Замеры!AC668</f>
        <v>0</v>
      </c>
      <c r="W674" s="33" t="e">
        <f t="shared" si="20"/>
        <v>#VALUE!</v>
      </c>
      <c r="X674" s="31" t="s">
        <v>72</v>
      </c>
      <c r="Y674" s="33" t="e">
        <f t="shared" si="21"/>
        <v>#VALUE!</v>
      </c>
      <c r="Z674" s="32"/>
    </row>
    <row r="675" spans="1:26" x14ac:dyDescent="0.3">
      <c r="A675" s="35">
        <f>IF(Замеры!B669=0, " ", Замеры!B669)</f>
        <v>666</v>
      </c>
      <c r="B675" s="37" t="str">
        <f>CONCATENATE(Замеры!D669,Замеры!F669)</f>
        <v>Группа от QF</v>
      </c>
      <c r="C675" s="35" t="str">
        <f>IF(Замеры!J669=0," ", Замеры!J669)</f>
        <v xml:space="preserve"> </v>
      </c>
      <c r="D675" s="29" t="str">
        <f>IF(Замеры!AD669=0, " ", Замеры!AB669)</f>
        <v xml:space="preserve"> </v>
      </c>
      <c r="E675" s="29" t="str">
        <f>CONCATENATE(Замеры!T669,Замеры!W669,Замеры!V669)</f>
        <v xml:space="preserve"> </v>
      </c>
      <c r="F675" s="30" t="str">
        <f>IF(Замеры!AD669=0," ","---")</f>
        <v xml:space="preserve"> </v>
      </c>
      <c r="G675" s="31" t="str">
        <f>IF(Замеры!AD669=0," ",Замеры!L669)</f>
        <v xml:space="preserve"> </v>
      </c>
      <c r="H675" s="31" t="str">
        <f>CONCATENATE(Замеры!AO669,Замеры!AE669,Замеры!AP669)</f>
        <v>0 0</v>
      </c>
      <c r="I675" s="29" t="str">
        <f>CONCATENATE(Замеры!AM669,Замеры!AE669,Замеры!AN669)</f>
        <v>0 0</v>
      </c>
      <c r="J675" s="31" t="str">
        <f>IF(Замеры!AD669=0," ",G675*2.55)</f>
        <v xml:space="preserve"> </v>
      </c>
      <c r="K675" s="29" t="str">
        <f>IF(Замеры!AD669=0," ",Замеры!AK669)</f>
        <v xml:space="preserve"> </v>
      </c>
      <c r="L675" s="29" t="str">
        <f>IF(Замеры!AD669=0," ",Замеры!AL669)</f>
        <v xml:space="preserve"> </v>
      </c>
      <c r="M675" s="29" t="str">
        <f>IF(Замеры!AD669=0," ",0.1)</f>
        <v xml:space="preserve"> </v>
      </c>
      <c r="N675" s="29" t="str">
        <f>IF(Замеры!AD669=0," ",Замеры!AD669)</f>
        <v xml:space="preserve"> </v>
      </c>
      <c r="O675" s="29" t="str">
        <f>Замеры!AE669</f>
        <v xml:space="preserve"> </v>
      </c>
      <c r="P675" s="29" t="str">
        <f>Замеры!AF669</f>
        <v xml:space="preserve"> </v>
      </c>
      <c r="Q675" s="29" t="str">
        <f>IF(Замеры!AD669=0," ","+")</f>
        <v xml:space="preserve"> </v>
      </c>
      <c r="R675" s="32">
        <f>Замеры!AC669</f>
        <v>0</v>
      </c>
      <c r="W675" s="33" t="e">
        <f t="shared" si="20"/>
        <v>#VALUE!</v>
      </c>
      <c r="X675" s="31" t="s">
        <v>72</v>
      </c>
      <c r="Y675" s="33" t="e">
        <f t="shared" si="21"/>
        <v>#VALUE!</v>
      </c>
      <c r="Z675" s="32"/>
    </row>
    <row r="676" spans="1:26" x14ac:dyDescent="0.3">
      <c r="A676" s="35">
        <f>IF(Замеры!B670=0, " ", Замеры!B670)</f>
        <v>667</v>
      </c>
      <c r="B676" s="37" t="str">
        <f>CONCATENATE(Замеры!D670,Замеры!F670)</f>
        <v>Группа от QF</v>
      </c>
      <c r="C676" s="35" t="str">
        <f>IF(Замеры!J670=0," ", Замеры!J670)</f>
        <v xml:space="preserve"> </v>
      </c>
      <c r="D676" s="29" t="str">
        <f>IF(Замеры!AD670=0, " ", Замеры!AB670)</f>
        <v xml:space="preserve"> </v>
      </c>
      <c r="E676" s="29" t="str">
        <f>CONCATENATE(Замеры!T670,Замеры!W670,Замеры!V670)</f>
        <v xml:space="preserve"> </v>
      </c>
      <c r="F676" s="30" t="str">
        <f>IF(Замеры!AD670=0," ","---")</f>
        <v xml:space="preserve"> </v>
      </c>
      <c r="G676" s="31" t="str">
        <f>IF(Замеры!AD670=0," ",Замеры!L670)</f>
        <v xml:space="preserve"> </v>
      </c>
      <c r="H676" s="31" t="str">
        <f>CONCATENATE(Замеры!AO670,Замеры!AE670,Замеры!AP670)</f>
        <v>0 0</v>
      </c>
      <c r="I676" s="29" t="str">
        <f>CONCATENATE(Замеры!AM670,Замеры!AE670,Замеры!AN670)</f>
        <v>0 0</v>
      </c>
      <c r="J676" s="31" t="str">
        <f>IF(Замеры!AD670=0," ",G676*2.55)</f>
        <v xml:space="preserve"> </v>
      </c>
      <c r="K676" s="29" t="str">
        <f>IF(Замеры!AD670=0," ",Замеры!AK670)</f>
        <v xml:space="preserve"> </v>
      </c>
      <c r="L676" s="29" t="str">
        <f>IF(Замеры!AD670=0," ",Замеры!AL670)</f>
        <v xml:space="preserve"> </v>
      </c>
      <c r="M676" s="29" t="str">
        <f>IF(Замеры!AD670=0," ",0.1)</f>
        <v xml:space="preserve"> </v>
      </c>
      <c r="N676" s="29" t="str">
        <f>IF(Замеры!AD670=0," ",Замеры!AD670)</f>
        <v xml:space="preserve"> </v>
      </c>
      <c r="O676" s="29" t="str">
        <f>Замеры!AE670</f>
        <v xml:space="preserve"> </v>
      </c>
      <c r="P676" s="29" t="str">
        <f>Замеры!AF670</f>
        <v xml:space="preserve"> </v>
      </c>
      <c r="Q676" s="29" t="str">
        <f>IF(Замеры!AD670=0," ","+")</f>
        <v xml:space="preserve"> </v>
      </c>
      <c r="R676" s="32">
        <f>Замеры!AC670</f>
        <v>0</v>
      </c>
      <c r="W676" s="33" t="e">
        <f t="shared" si="20"/>
        <v>#VALUE!</v>
      </c>
      <c r="X676" s="31" t="s">
        <v>72</v>
      </c>
      <c r="Y676" s="33" t="e">
        <f t="shared" si="21"/>
        <v>#VALUE!</v>
      </c>
      <c r="Z676" s="32"/>
    </row>
    <row r="677" spans="1:26" x14ac:dyDescent="0.3">
      <c r="A677" s="35">
        <f>IF(Замеры!B671=0, " ", Замеры!B671)</f>
        <v>668</v>
      </c>
      <c r="B677" s="37" t="str">
        <f>CONCATENATE(Замеры!D671,Замеры!F671)</f>
        <v>Группа от QF</v>
      </c>
      <c r="C677" s="35" t="str">
        <f>IF(Замеры!J671=0," ", Замеры!J671)</f>
        <v xml:space="preserve"> </v>
      </c>
      <c r="D677" s="29" t="str">
        <f>IF(Замеры!AD671=0, " ", Замеры!AB671)</f>
        <v xml:space="preserve"> </v>
      </c>
      <c r="E677" s="29" t="str">
        <f>CONCATENATE(Замеры!T671,Замеры!W671,Замеры!V671)</f>
        <v xml:space="preserve"> </v>
      </c>
      <c r="F677" s="30" t="str">
        <f>IF(Замеры!AD671=0," ","---")</f>
        <v xml:space="preserve"> </v>
      </c>
      <c r="G677" s="31" t="str">
        <f>IF(Замеры!AD671=0," ",Замеры!L671)</f>
        <v xml:space="preserve"> </v>
      </c>
      <c r="H677" s="31" t="str">
        <f>CONCATENATE(Замеры!AO671,Замеры!AE671,Замеры!AP671)</f>
        <v>0 0</v>
      </c>
      <c r="I677" s="29" t="str">
        <f>CONCATENATE(Замеры!AM671,Замеры!AE671,Замеры!AN671)</f>
        <v>0 0</v>
      </c>
      <c r="J677" s="31" t="str">
        <f>IF(Замеры!AD671=0," ",G677*2.55)</f>
        <v xml:space="preserve"> </v>
      </c>
      <c r="K677" s="29" t="str">
        <f>IF(Замеры!AD671=0," ",Замеры!AK671)</f>
        <v xml:space="preserve"> </v>
      </c>
      <c r="L677" s="29" t="str">
        <f>IF(Замеры!AD671=0," ",Замеры!AL671)</f>
        <v xml:space="preserve"> </v>
      </c>
      <c r="M677" s="29" t="str">
        <f>IF(Замеры!AD671=0," ",0.1)</f>
        <v xml:space="preserve"> </v>
      </c>
      <c r="N677" s="29" t="str">
        <f>IF(Замеры!AD671=0," ",Замеры!AD671)</f>
        <v xml:space="preserve"> </v>
      </c>
      <c r="O677" s="29" t="str">
        <f>Замеры!AE671</f>
        <v xml:space="preserve"> </v>
      </c>
      <c r="P677" s="29" t="str">
        <f>Замеры!AF671</f>
        <v xml:space="preserve"> </v>
      </c>
      <c r="Q677" s="29" t="str">
        <f>IF(Замеры!AD671=0," ","+")</f>
        <v xml:space="preserve"> </v>
      </c>
      <c r="R677" s="32">
        <f>Замеры!AC671</f>
        <v>0</v>
      </c>
      <c r="W677" s="33" t="e">
        <f t="shared" si="20"/>
        <v>#VALUE!</v>
      </c>
      <c r="X677" s="31" t="s">
        <v>72</v>
      </c>
      <c r="Y677" s="33" t="e">
        <f t="shared" si="21"/>
        <v>#VALUE!</v>
      </c>
      <c r="Z677" s="32"/>
    </row>
    <row r="678" spans="1:26" x14ac:dyDescent="0.3">
      <c r="A678" s="35">
        <f>IF(Замеры!B672=0, " ", Замеры!B672)</f>
        <v>669</v>
      </c>
      <c r="B678" s="37" t="str">
        <f>CONCATENATE(Замеры!D672,Замеры!F672)</f>
        <v>Группа от QF</v>
      </c>
      <c r="C678" s="35" t="str">
        <f>IF(Замеры!J672=0," ", Замеры!J672)</f>
        <v xml:space="preserve"> </v>
      </c>
      <c r="D678" s="29" t="str">
        <f>IF(Замеры!AD672=0, " ", Замеры!AB672)</f>
        <v xml:space="preserve"> </v>
      </c>
      <c r="E678" s="29" t="str">
        <f>CONCATENATE(Замеры!T672,Замеры!W672,Замеры!V672)</f>
        <v xml:space="preserve"> </v>
      </c>
      <c r="F678" s="30" t="str">
        <f>IF(Замеры!AD672=0," ","---")</f>
        <v xml:space="preserve"> </v>
      </c>
      <c r="G678" s="31" t="str">
        <f>IF(Замеры!AD672=0," ",Замеры!L672)</f>
        <v xml:space="preserve"> </v>
      </c>
      <c r="H678" s="31" t="str">
        <f>CONCATENATE(Замеры!AO672,Замеры!AE672,Замеры!AP672)</f>
        <v>0 0</v>
      </c>
      <c r="I678" s="29" t="str">
        <f>CONCATENATE(Замеры!AM672,Замеры!AE672,Замеры!AN672)</f>
        <v>0 0</v>
      </c>
      <c r="J678" s="31" t="str">
        <f>IF(Замеры!AD672=0," ",G678*2.55)</f>
        <v xml:space="preserve"> </v>
      </c>
      <c r="K678" s="29" t="str">
        <f>IF(Замеры!AD672=0," ",Замеры!AK672)</f>
        <v xml:space="preserve"> </v>
      </c>
      <c r="L678" s="29" t="str">
        <f>IF(Замеры!AD672=0," ",Замеры!AL672)</f>
        <v xml:space="preserve"> </v>
      </c>
      <c r="M678" s="29" t="str">
        <f>IF(Замеры!AD672=0," ",0.1)</f>
        <v xml:space="preserve"> </v>
      </c>
      <c r="N678" s="29" t="str">
        <f>IF(Замеры!AD672=0," ",Замеры!AD672)</f>
        <v xml:space="preserve"> </v>
      </c>
      <c r="O678" s="29" t="str">
        <f>Замеры!AE672</f>
        <v xml:space="preserve"> </v>
      </c>
      <c r="P678" s="29" t="str">
        <f>Замеры!AF672</f>
        <v xml:space="preserve"> </v>
      </c>
      <c r="Q678" s="29" t="str">
        <f>IF(Замеры!AD672=0," ","+")</f>
        <v xml:space="preserve"> </v>
      </c>
      <c r="R678" s="32">
        <f>Замеры!AC672</f>
        <v>0</v>
      </c>
      <c r="W678" s="33" t="e">
        <f t="shared" si="20"/>
        <v>#VALUE!</v>
      </c>
      <c r="X678" s="31" t="s">
        <v>72</v>
      </c>
      <c r="Y678" s="33" t="e">
        <f t="shared" si="21"/>
        <v>#VALUE!</v>
      </c>
      <c r="Z678" s="32"/>
    </row>
    <row r="679" spans="1:26" x14ac:dyDescent="0.3">
      <c r="A679" s="35">
        <f>IF(Замеры!B673=0, " ", Замеры!B673)</f>
        <v>670</v>
      </c>
      <c r="B679" s="37" t="str">
        <f>CONCATENATE(Замеры!D673,Замеры!F673)</f>
        <v>Группа от QF</v>
      </c>
      <c r="C679" s="35" t="str">
        <f>IF(Замеры!J673=0," ", Замеры!J673)</f>
        <v xml:space="preserve"> </v>
      </c>
      <c r="D679" s="29" t="str">
        <f>IF(Замеры!AD673=0, " ", Замеры!AB673)</f>
        <v xml:space="preserve"> </v>
      </c>
      <c r="E679" s="29" t="str">
        <f>CONCATENATE(Замеры!T673,Замеры!W673,Замеры!V673)</f>
        <v xml:space="preserve"> </v>
      </c>
      <c r="F679" s="30" t="str">
        <f>IF(Замеры!AD673=0," ","---")</f>
        <v xml:space="preserve"> </v>
      </c>
      <c r="G679" s="31" t="str">
        <f>IF(Замеры!AD673=0," ",Замеры!L673)</f>
        <v xml:space="preserve"> </v>
      </c>
      <c r="H679" s="31" t="str">
        <f>CONCATENATE(Замеры!AO673,Замеры!AE673,Замеры!AP673)</f>
        <v>0 0</v>
      </c>
      <c r="I679" s="29" t="str">
        <f>CONCATENATE(Замеры!AM673,Замеры!AE673,Замеры!AN673)</f>
        <v>0 0</v>
      </c>
      <c r="J679" s="31" t="str">
        <f>IF(Замеры!AD673=0," ",G679*2.55)</f>
        <v xml:space="preserve"> </v>
      </c>
      <c r="K679" s="29" t="str">
        <f>IF(Замеры!AD673=0," ",Замеры!AK673)</f>
        <v xml:space="preserve"> </v>
      </c>
      <c r="L679" s="29" t="str">
        <f>IF(Замеры!AD673=0," ",Замеры!AL673)</f>
        <v xml:space="preserve"> </v>
      </c>
      <c r="M679" s="29" t="str">
        <f>IF(Замеры!AD673=0," ",0.1)</f>
        <v xml:space="preserve"> </v>
      </c>
      <c r="N679" s="29" t="str">
        <f>IF(Замеры!AD673=0," ",Замеры!AD673)</f>
        <v xml:space="preserve"> </v>
      </c>
      <c r="O679" s="29" t="str">
        <f>Замеры!AE673</f>
        <v xml:space="preserve"> </v>
      </c>
      <c r="P679" s="29" t="str">
        <f>Замеры!AF673</f>
        <v xml:space="preserve"> </v>
      </c>
      <c r="Q679" s="29" t="str">
        <f>IF(Замеры!AD673=0," ","+")</f>
        <v xml:space="preserve"> </v>
      </c>
      <c r="R679" s="32">
        <f>Замеры!AC673</f>
        <v>0</v>
      </c>
      <c r="W679" s="33" t="e">
        <f t="shared" si="20"/>
        <v>#VALUE!</v>
      </c>
      <c r="X679" s="31" t="s">
        <v>72</v>
      </c>
      <c r="Y679" s="33" t="e">
        <f t="shared" si="21"/>
        <v>#VALUE!</v>
      </c>
      <c r="Z679" s="32"/>
    </row>
    <row r="680" spans="1:26" x14ac:dyDescent="0.3">
      <c r="A680" s="35">
        <f>IF(Замеры!B674=0, " ", Замеры!B674)</f>
        <v>671</v>
      </c>
      <c r="B680" s="37" t="str">
        <f>CONCATENATE(Замеры!D674,Замеры!F674)</f>
        <v>Группа от QF</v>
      </c>
      <c r="C680" s="35" t="str">
        <f>IF(Замеры!J674=0," ", Замеры!J674)</f>
        <v xml:space="preserve"> </v>
      </c>
      <c r="D680" s="29" t="str">
        <f>IF(Замеры!AD674=0, " ", Замеры!AB674)</f>
        <v xml:space="preserve"> </v>
      </c>
      <c r="E680" s="29" t="str">
        <f>CONCATENATE(Замеры!T674,Замеры!W674,Замеры!V674)</f>
        <v xml:space="preserve"> </v>
      </c>
      <c r="F680" s="30" t="str">
        <f>IF(Замеры!AD674=0," ","---")</f>
        <v xml:space="preserve"> </v>
      </c>
      <c r="G680" s="31" t="str">
        <f>IF(Замеры!AD674=0," ",Замеры!L674)</f>
        <v xml:space="preserve"> </v>
      </c>
      <c r="H680" s="31" t="str">
        <f>CONCATENATE(Замеры!AO674,Замеры!AE674,Замеры!AP674)</f>
        <v>0 0</v>
      </c>
      <c r="I680" s="29" t="str">
        <f>CONCATENATE(Замеры!AM674,Замеры!AE674,Замеры!AN674)</f>
        <v>0 0</v>
      </c>
      <c r="J680" s="31" t="str">
        <f>IF(Замеры!AD674=0," ",G680*2.55)</f>
        <v xml:space="preserve"> </v>
      </c>
      <c r="K680" s="29" t="str">
        <f>IF(Замеры!AD674=0," ",Замеры!AK674)</f>
        <v xml:space="preserve"> </v>
      </c>
      <c r="L680" s="29" t="str">
        <f>IF(Замеры!AD674=0," ",Замеры!AL674)</f>
        <v xml:space="preserve"> </v>
      </c>
      <c r="M680" s="29" t="str">
        <f>IF(Замеры!AD674=0," ",0.1)</f>
        <v xml:space="preserve"> </v>
      </c>
      <c r="N680" s="29" t="str">
        <f>IF(Замеры!AD674=0," ",Замеры!AD674)</f>
        <v xml:space="preserve"> </v>
      </c>
      <c r="O680" s="29" t="str">
        <f>Замеры!AE674</f>
        <v xml:space="preserve"> </v>
      </c>
      <c r="P680" s="29" t="str">
        <f>Замеры!AF674</f>
        <v xml:space="preserve"> </v>
      </c>
      <c r="Q680" s="29" t="str">
        <f>IF(Замеры!AD674=0," ","+")</f>
        <v xml:space="preserve"> </v>
      </c>
      <c r="R680" s="32">
        <f>Замеры!AC674</f>
        <v>0</v>
      </c>
      <c r="W680" s="33" t="e">
        <f t="shared" si="20"/>
        <v>#VALUE!</v>
      </c>
      <c r="X680" s="31" t="s">
        <v>72</v>
      </c>
      <c r="Y680" s="33" t="e">
        <f t="shared" si="21"/>
        <v>#VALUE!</v>
      </c>
      <c r="Z680" s="32"/>
    </row>
    <row r="681" spans="1:26" x14ac:dyDescent="0.3">
      <c r="A681" s="35">
        <f>IF(Замеры!B675=0, " ", Замеры!B675)</f>
        <v>672</v>
      </c>
      <c r="B681" s="37" t="str">
        <f>CONCATENATE(Замеры!D675,Замеры!F675)</f>
        <v>Группа от QF</v>
      </c>
      <c r="C681" s="35" t="str">
        <f>IF(Замеры!J675=0," ", Замеры!J675)</f>
        <v xml:space="preserve"> </v>
      </c>
      <c r="D681" s="29" t="str">
        <f>IF(Замеры!AD675=0, " ", Замеры!AB675)</f>
        <v xml:space="preserve"> </v>
      </c>
      <c r="E681" s="29" t="str">
        <f>CONCATENATE(Замеры!T675,Замеры!W675,Замеры!V675)</f>
        <v xml:space="preserve"> </v>
      </c>
      <c r="F681" s="30" t="str">
        <f>IF(Замеры!AD675=0," ","---")</f>
        <v xml:space="preserve"> </v>
      </c>
      <c r="G681" s="31" t="str">
        <f>IF(Замеры!AD675=0," ",Замеры!L675)</f>
        <v xml:space="preserve"> </v>
      </c>
      <c r="H681" s="31" t="str">
        <f>CONCATENATE(Замеры!AO675,Замеры!AE675,Замеры!AP675)</f>
        <v>0 0</v>
      </c>
      <c r="I681" s="29" t="str">
        <f>CONCATENATE(Замеры!AM675,Замеры!AE675,Замеры!AN675)</f>
        <v>0 0</v>
      </c>
      <c r="J681" s="31" t="str">
        <f>IF(Замеры!AD675=0," ",G681*2.55)</f>
        <v xml:space="preserve"> </v>
      </c>
      <c r="K681" s="29" t="str">
        <f>IF(Замеры!AD675=0," ",Замеры!AK675)</f>
        <v xml:space="preserve"> </v>
      </c>
      <c r="L681" s="29" t="str">
        <f>IF(Замеры!AD675=0," ",Замеры!AL675)</f>
        <v xml:space="preserve"> </v>
      </c>
      <c r="M681" s="29" t="str">
        <f>IF(Замеры!AD675=0," ",0.1)</f>
        <v xml:space="preserve"> </v>
      </c>
      <c r="N681" s="29" t="str">
        <f>IF(Замеры!AD675=0," ",Замеры!AD675)</f>
        <v xml:space="preserve"> </v>
      </c>
      <c r="O681" s="29" t="str">
        <f>Замеры!AE675</f>
        <v xml:space="preserve"> </v>
      </c>
      <c r="P681" s="29" t="str">
        <f>Замеры!AF675</f>
        <v xml:space="preserve"> </v>
      </c>
      <c r="Q681" s="29" t="str">
        <f>IF(Замеры!AD675=0," ","+")</f>
        <v xml:space="preserve"> </v>
      </c>
      <c r="R681" s="32">
        <f>Замеры!AC675</f>
        <v>0</v>
      </c>
      <c r="W681" s="33" t="e">
        <f t="shared" si="20"/>
        <v>#VALUE!</v>
      </c>
      <c r="X681" s="31" t="s">
        <v>72</v>
      </c>
      <c r="Y681" s="33" t="e">
        <f t="shared" si="21"/>
        <v>#VALUE!</v>
      </c>
      <c r="Z681" s="32"/>
    </row>
    <row r="682" spans="1:26" x14ac:dyDescent="0.3">
      <c r="A682" s="35">
        <f>IF(Замеры!B676=0, " ", Замеры!B676)</f>
        <v>673</v>
      </c>
      <c r="B682" s="37" t="str">
        <f>CONCATENATE(Замеры!D676,Замеры!F676)</f>
        <v>Группа от QF</v>
      </c>
      <c r="C682" s="35" t="str">
        <f>IF(Замеры!J676=0," ", Замеры!J676)</f>
        <v xml:space="preserve"> </v>
      </c>
      <c r="D682" s="29" t="str">
        <f>IF(Замеры!AD676=0, " ", Замеры!AB676)</f>
        <v xml:space="preserve"> </v>
      </c>
      <c r="E682" s="29" t="str">
        <f>CONCATENATE(Замеры!T676,Замеры!W676,Замеры!V676)</f>
        <v xml:space="preserve"> </v>
      </c>
      <c r="F682" s="30" t="str">
        <f>IF(Замеры!AD676=0," ","---")</f>
        <v xml:space="preserve"> </v>
      </c>
      <c r="G682" s="31" t="str">
        <f>IF(Замеры!AD676=0," ",Замеры!L676)</f>
        <v xml:space="preserve"> </v>
      </c>
      <c r="H682" s="31" t="str">
        <f>CONCATENATE(Замеры!AO676,Замеры!AE676,Замеры!AP676)</f>
        <v>0 0</v>
      </c>
      <c r="I682" s="29" t="str">
        <f>CONCATENATE(Замеры!AM676,Замеры!AE676,Замеры!AN676)</f>
        <v>0 0</v>
      </c>
      <c r="J682" s="31" t="str">
        <f>IF(Замеры!AD676=0," ",G682*2.55)</f>
        <v xml:space="preserve"> </v>
      </c>
      <c r="K682" s="29" t="str">
        <f>IF(Замеры!AD676=0," ",Замеры!AK676)</f>
        <v xml:space="preserve"> </v>
      </c>
      <c r="L682" s="29" t="str">
        <f>IF(Замеры!AD676=0," ",Замеры!AL676)</f>
        <v xml:space="preserve"> </v>
      </c>
      <c r="M682" s="29" t="str">
        <f>IF(Замеры!AD676=0," ",0.1)</f>
        <v xml:space="preserve"> </v>
      </c>
      <c r="N682" s="29" t="str">
        <f>IF(Замеры!AD676=0," ",Замеры!AD676)</f>
        <v xml:space="preserve"> </v>
      </c>
      <c r="O682" s="29" t="str">
        <f>Замеры!AE676</f>
        <v xml:space="preserve"> </v>
      </c>
      <c r="P682" s="29" t="str">
        <f>Замеры!AF676</f>
        <v xml:space="preserve"> </v>
      </c>
      <c r="Q682" s="29" t="str">
        <f>IF(Замеры!AD676=0," ","+")</f>
        <v xml:space="preserve"> </v>
      </c>
      <c r="R682" s="32">
        <f>Замеры!AC676</f>
        <v>0</v>
      </c>
      <c r="W682" s="33" t="e">
        <f t="shared" si="20"/>
        <v>#VALUE!</v>
      </c>
      <c r="X682" s="31" t="s">
        <v>72</v>
      </c>
      <c r="Y682" s="33" t="e">
        <f t="shared" si="21"/>
        <v>#VALUE!</v>
      </c>
      <c r="Z682" s="32"/>
    </row>
    <row r="683" spans="1:26" x14ac:dyDescent="0.3">
      <c r="A683" s="35">
        <f>IF(Замеры!B677=0, " ", Замеры!B677)</f>
        <v>674</v>
      </c>
      <c r="B683" s="37" t="str">
        <f>CONCATENATE(Замеры!D677,Замеры!F677)</f>
        <v>Группа от QF</v>
      </c>
      <c r="C683" s="35" t="str">
        <f>IF(Замеры!J677=0," ", Замеры!J677)</f>
        <v xml:space="preserve"> </v>
      </c>
      <c r="D683" s="29" t="str">
        <f>IF(Замеры!AD677=0, " ", Замеры!AB677)</f>
        <v xml:space="preserve"> </v>
      </c>
      <c r="E683" s="29" t="str">
        <f>CONCATENATE(Замеры!T677,Замеры!W677,Замеры!V677)</f>
        <v xml:space="preserve"> </v>
      </c>
      <c r="F683" s="30" t="str">
        <f>IF(Замеры!AD677=0," ","---")</f>
        <v xml:space="preserve"> </v>
      </c>
      <c r="G683" s="31" t="str">
        <f>IF(Замеры!AD677=0," ",Замеры!L677)</f>
        <v xml:space="preserve"> </v>
      </c>
      <c r="H683" s="31" t="str">
        <f>CONCATENATE(Замеры!AO677,Замеры!AE677,Замеры!AP677)</f>
        <v>0 0</v>
      </c>
      <c r="I683" s="29" t="str">
        <f>CONCATENATE(Замеры!AM677,Замеры!AE677,Замеры!AN677)</f>
        <v>0 0</v>
      </c>
      <c r="J683" s="31" t="str">
        <f>IF(Замеры!AD677=0," ",G683*2.55)</f>
        <v xml:space="preserve"> </v>
      </c>
      <c r="K683" s="29" t="str">
        <f>IF(Замеры!AD677=0," ",Замеры!AK677)</f>
        <v xml:space="preserve"> </v>
      </c>
      <c r="L683" s="29" t="str">
        <f>IF(Замеры!AD677=0," ",Замеры!AL677)</f>
        <v xml:space="preserve"> </v>
      </c>
      <c r="M683" s="29" t="str">
        <f>IF(Замеры!AD677=0," ",0.1)</f>
        <v xml:space="preserve"> </v>
      </c>
      <c r="N683" s="29" t="str">
        <f>IF(Замеры!AD677=0," ",Замеры!AD677)</f>
        <v xml:space="preserve"> </v>
      </c>
      <c r="O683" s="29" t="str">
        <f>Замеры!AE677</f>
        <v xml:space="preserve"> </v>
      </c>
      <c r="P683" s="29" t="str">
        <f>Замеры!AF677</f>
        <v xml:space="preserve"> </v>
      </c>
      <c r="Q683" s="29" t="str">
        <f>IF(Замеры!AD677=0," ","+")</f>
        <v xml:space="preserve"> </v>
      </c>
      <c r="R683" s="32">
        <f>Замеры!AC677</f>
        <v>0</v>
      </c>
      <c r="W683" s="33" t="e">
        <f t="shared" si="20"/>
        <v>#VALUE!</v>
      </c>
      <c r="X683" s="31" t="s">
        <v>72</v>
      </c>
      <c r="Y683" s="33" t="e">
        <f t="shared" si="21"/>
        <v>#VALUE!</v>
      </c>
      <c r="Z683" s="32"/>
    </row>
    <row r="684" spans="1:26" x14ac:dyDescent="0.3">
      <c r="A684" s="35">
        <f>IF(Замеры!B678=0, " ", Замеры!B678)</f>
        <v>675</v>
      </c>
      <c r="B684" s="37" t="str">
        <f>CONCATENATE(Замеры!D678,Замеры!F678)</f>
        <v>Группа от QF</v>
      </c>
      <c r="C684" s="35" t="str">
        <f>IF(Замеры!J678=0," ", Замеры!J678)</f>
        <v xml:space="preserve"> </v>
      </c>
      <c r="D684" s="29" t="str">
        <f>IF(Замеры!AD678=0, " ", Замеры!AB678)</f>
        <v xml:space="preserve"> </v>
      </c>
      <c r="E684" s="29" t="str">
        <f>CONCATENATE(Замеры!T678,Замеры!W678,Замеры!V678)</f>
        <v xml:space="preserve"> </v>
      </c>
      <c r="F684" s="30" t="str">
        <f>IF(Замеры!AD678=0," ","---")</f>
        <v xml:space="preserve"> </v>
      </c>
      <c r="G684" s="31" t="str">
        <f>IF(Замеры!AD678=0," ",Замеры!L678)</f>
        <v xml:space="preserve"> </v>
      </c>
      <c r="H684" s="31" t="str">
        <f>CONCATENATE(Замеры!AO678,Замеры!AE678,Замеры!AP678)</f>
        <v>0 0</v>
      </c>
      <c r="I684" s="29" t="str">
        <f>CONCATENATE(Замеры!AM678,Замеры!AE678,Замеры!AN678)</f>
        <v>0 0</v>
      </c>
      <c r="J684" s="31" t="str">
        <f>IF(Замеры!AD678=0," ",G684*2.55)</f>
        <v xml:space="preserve"> </v>
      </c>
      <c r="K684" s="29" t="str">
        <f>IF(Замеры!AD678=0," ",Замеры!AK678)</f>
        <v xml:space="preserve"> </v>
      </c>
      <c r="L684" s="29" t="str">
        <f>IF(Замеры!AD678=0," ",Замеры!AL678)</f>
        <v xml:space="preserve"> </v>
      </c>
      <c r="M684" s="29" t="str">
        <f>IF(Замеры!AD678=0," ",0.1)</f>
        <v xml:space="preserve"> </v>
      </c>
      <c r="N684" s="29" t="str">
        <f>IF(Замеры!AD678=0," ",Замеры!AD678)</f>
        <v xml:space="preserve"> </v>
      </c>
      <c r="O684" s="29" t="str">
        <f>Замеры!AE678</f>
        <v xml:space="preserve"> </v>
      </c>
      <c r="P684" s="29" t="str">
        <f>Замеры!AF678</f>
        <v xml:space="preserve"> </v>
      </c>
      <c r="Q684" s="29" t="str">
        <f>IF(Замеры!AD678=0," ","+")</f>
        <v xml:space="preserve"> </v>
      </c>
      <c r="R684" s="32">
        <f>Замеры!AC678</f>
        <v>0</v>
      </c>
      <c r="W684" s="33" t="e">
        <f t="shared" si="20"/>
        <v>#VALUE!</v>
      </c>
      <c r="X684" s="31" t="s">
        <v>72</v>
      </c>
      <c r="Y684" s="33" t="e">
        <f t="shared" si="21"/>
        <v>#VALUE!</v>
      </c>
      <c r="Z684" s="32"/>
    </row>
    <row r="685" spans="1:26" x14ac:dyDescent="0.3">
      <c r="A685" s="35">
        <f>IF(Замеры!B679=0, " ", Замеры!B679)</f>
        <v>676</v>
      </c>
      <c r="B685" s="37" t="str">
        <f>CONCATENATE(Замеры!D679,Замеры!F679)</f>
        <v>Группа от QF</v>
      </c>
      <c r="C685" s="35" t="str">
        <f>IF(Замеры!J679=0," ", Замеры!J679)</f>
        <v xml:space="preserve"> </v>
      </c>
      <c r="D685" s="29" t="str">
        <f>IF(Замеры!AD679=0, " ", Замеры!AB679)</f>
        <v xml:space="preserve"> </v>
      </c>
      <c r="E685" s="29" t="str">
        <f>CONCATENATE(Замеры!T679,Замеры!W679,Замеры!V679)</f>
        <v xml:space="preserve"> </v>
      </c>
      <c r="F685" s="30" t="str">
        <f>IF(Замеры!AD679=0," ","---")</f>
        <v xml:space="preserve"> </v>
      </c>
      <c r="G685" s="31" t="str">
        <f>IF(Замеры!AD679=0," ",Замеры!L679)</f>
        <v xml:space="preserve"> </v>
      </c>
      <c r="H685" s="31" t="str">
        <f>CONCATENATE(Замеры!AO679,Замеры!AE679,Замеры!AP679)</f>
        <v>0 0</v>
      </c>
      <c r="I685" s="29" t="str">
        <f>CONCATENATE(Замеры!AM679,Замеры!AE679,Замеры!AN679)</f>
        <v>0 0</v>
      </c>
      <c r="J685" s="31" t="str">
        <f>IF(Замеры!AD679=0," ",G685*2.55)</f>
        <v xml:space="preserve"> </v>
      </c>
      <c r="K685" s="29" t="str">
        <f>IF(Замеры!AD679=0," ",Замеры!AK679)</f>
        <v xml:space="preserve"> </v>
      </c>
      <c r="L685" s="29" t="str">
        <f>IF(Замеры!AD679=0," ",Замеры!AL679)</f>
        <v xml:space="preserve"> </v>
      </c>
      <c r="M685" s="29" t="str">
        <f>IF(Замеры!AD679=0," ",0.1)</f>
        <v xml:space="preserve"> </v>
      </c>
      <c r="N685" s="29" t="str">
        <f>IF(Замеры!AD679=0," ",Замеры!AD679)</f>
        <v xml:space="preserve"> </v>
      </c>
      <c r="O685" s="29" t="str">
        <f>Замеры!AE679</f>
        <v xml:space="preserve"> </v>
      </c>
      <c r="P685" s="29" t="str">
        <f>Замеры!AF679</f>
        <v xml:space="preserve"> </v>
      </c>
      <c r="Q685" s="29" t="str">
        <f>IF(Замеры!AD679=0," ","+")</f>
        <v xml:space="preserve"> </v>
      </c>
      <c r="R685" s="32">
        <f>Замеры!AC679</f>
        <v>0</v>
      </c>
      <c r="W685" s="33" t="e">
        <f t="shared" si="20"/>
        <v>#VALUE!</v>
      </c>
      <c r="X685" s="31" t="s">
        <v>72</v>
      </c>
      <c r="Y685" s="33" t="e">
        <f t="shared" si="21"/>
        <v>#VALUE!</v>
      </c>
      <c r="Z685" s="32"/>
    </row>
    <row r="686" spans="1:26" x14ac:dyDescent="0.3">
      <c r="A686" s="35">
        <f>IF(Замеры!B680=0, " ", Замеры!B680)</f>
        <v>677</v>
      </c>
      <c r="B686" s="37" t="str">
        <f>CONCATENATE(Замеры!D680,Замеры!F680)</f>
        <v>Группа от QF</v>
      </c>
      <c r="C686" s="35" t="str">
        <f>IF(Замеры!J680=0," ", Замеры!J680)</f>
        <v xml:space="preserve"> </v>
      </c>
      <c r="D686" s="29" t="str">
        <f>IF(Замеры!AD680=0, " ", Замеры!AB680)</f>
        <v xml:space="preserve"> </v>
      </c>
      <c r="E686" s="29" t="str">
        <f>CONCATENATE(Замеры!T680,Замеры!W680,Замеры!V680)</f>
        <v xml:space="preserve"> </v>
      </c>
      <c r="F686" s="30" t="str">
        <f>IF(Замеры!AD680=0," ","---")</f>
        <v xml:space="preserve"> </v>
      </c>
      <c r="G686" s="31" t="str">
        <f>IF(Замеры!AD680=0," ",Замеры!L680)</f>
        <v xml:space="preserve"> </v>
      </c>
      <c r="H686" s="31" t="str">
        <f>CONCATENATE(Замеры!AO680,Замеры!AE680,Замеры!AP680)</f>
        <v>0 0</v>
      </c>
      <c r="I686" s="29" t="str">
        <f>CONCATENATE(Замеры!AM680,Замеры!AE680,Замеры!AN680)</f>
        <v>0 0</v>
      </c>
      <c r="J686" s="31" t="str">
        <f>IF(Замеры!AD680=0," ",G686*2.55)</f>
        <v xml:space="preserve"> </v>
      </c>
      <c r="K686" s="29" t="str">
        <f>IF(Замеры!AD680=0," ",Замеры!AK680)</f>
        <v xml:space="preserve"> </v>
      </c>
      <c r="L686" s="29" t="str">
        <f>IF(Замеры!AD680=0," ",Замеры!AL680)</f>
        <v xml:space="preserve"> </v>
      </c>
      <c r="M686" s="29" t="str">
        <f>IF(Замеры!AD680=0," ",0.1)</f>
        <v xml:space="preserve"> </v>
      </c>
      <c r="N686" s="29" t="str">
        <f>IF(Замеры!AD680=0," ",Замеры!AD680)</f>
        <v xml:space="preserve"> </v>
      </c>
      <c r="O686" s="29" t="str">
        <f>Замеры!AE680</f>
        <v xml:space="preserve"> </v>
      </c>
      <c r="P686" s="29" t="str">
        <f>Замеры!AF680</f>
        <v xml:space="preserve"> </v>
      </c>
      <c r="Q686" s="29" t="str">
        <f>IF(Замеры!AD680=0," ","+")</f>
        <v xml:space="preserve"> </v>
      </c>
      <c r="R686" s="32">
        <f>Замеры!AC680</f>
        <v>0</v>
      </c>
      <c r="W686" s="33" t="e">
        <f t="shared" si="20"/>
        <v>#VALUE!</v>
      </c>
      <c r="X686" s="31" t="s">
        <v>72</v>
      </c>
      <c r="Y686" s="33" t="e">
        <f t="shared" si="21"/>
        <v>#VALUE!</v>
      </c>
      <c r="Z686" s="32"/>
    </row>
    <row r="687" spans="1:26" x14ac:dyDescent="0.3">
      <c r="A687" s="35">
        <f>IF(Замеры!B681=0, " ", Замеры!B681)</f>
        <v>678</v>
      </c>
      <c r="B687" s="37" t="str">
        <f>CONCATENATE(Замеры!D681,Замеры!F681)</f>
        <v>Группа от QF</v>
      </c>
      <c r="C687" s="35" t="str">
        <f>IF(Замеры!J681=0," ", Замеры!J681)</f>
        <v xml:space="preserve"> </v>
      </c>
      <c r="D687" s="29" t="str">
        <f>IF(Замеры!AD681=0, " ", Замеры!AB681)</f>
        <v xml:space="preserve"> </v>
      </c>
      <c r="E687" s="29" t="str">
        <f>CONCATENATE(Замеры!T681,Замеры!W681,Замеры!V681)</f>
        <v xml:space="preserve"> </v>
      </c>
      <c r="F687" s="30" t="str">
        <f>IF(Замеры!AD681=0," ","---")</f>
        <v xml:space="preserve"> </v>
      </c>
      <c r="G687" s="31" t="str">
        <f>IF(Замеры!AD681=0," ",Замеры!L681)</f>
        <v xml:space="preserve"> </v>
      </c>
      <c r="H687" s="31" t="str">
        <f>CONCATENATE(Замеры!AO681,Замеры!AE681,Замеры!AP681)</f>
        <v>0 0</v>
      </c>
      <c r="I687" s="29" t="str">
        <f>CONCATENATE(Замеры!AM681,Замеры!AE681,Замеры!AN681)</f>
        <v>0 0</v>
      </c>
      <c r="J687" s="31" t="str">
        <f>IF(Замеры!AD681=0," ",G687*2.55)</f>
        <v xml:space="preserve"> </v>
      </c>
      <c r="K687" s="29" t="str">
        <f>IF(Замеры!AD681=0," ",Замеры!AK681)</f>
        <v xml:space="preserve"> </v>
      </c>
      <c r="L687" s="29" t="str">
        <f>IF(Замеры!AD681=0," ",Замеры!AL681)</f>
        <v xml:space="preserve"> </v>
      </c>
      <c r="M687" s="29" t="str">
        <f>IF(Замеры!AD681=0," ",0.1)</f>
        <v xml:space="preserve"> </v>
      </c>
      <c r="N687" s="29" t="str">
        <f>IF(Замеры!AD681=0," ",Замеры!AD681)</f>
        <v xml:space="preserve"> </v>
      </c>
      <c r="O687" s="29" t="str">
        <f>Замеры!AE681</f>
        <v xml:space="preserve"> </v>
      </c>
      <c r="P687" s="29" t="str">
        <f>Замеры!AF681</f>
        <v xml:space="preserve"> </v>
      </c>
      <c r="Q687" s="29" t="str">
        <f>IF(Замеры!AD681=0," ","+")</f>
        <v xml:space="preserve"> </v>
      </c>
      <c r="R687" s="32">
        <f>Замеры!AC681</f>
        <v>0</v>
      </c>
      <c r="W687" s="33" t="e">
        <f t="shared" si="20"/>
        <v>#VALUE!</v>
      </c>
      <c r="X687" s="31" t="s">
        <v>72</v>
      </c>
      <c r="Y687" s="33" t="e">
        <f t="shared" si="21"/>
        <v>#VALUE!</v>
      </c>
      <c r="Z687" s="32"/>
    </row>
    <row r="688" spans="1:26" x14ac:dyDescent="0.3">
      <c r="A688" s="35">
        <f>IF(Замеры!B682=0, " ", Замеры!B682)</f>
        <v>679</v>
      </c>
      <c r="B688" s="37" t="str">
        <f>CONCATENATE(Замеры!D682,Замеры!F682)</f>
        <v>Группа от QF</v>
      </c>
      <c r="C688" s="35" t="str">
        <f>IF(Замеры!J682=0," ", Замеры!J682)</f>
        <v xml:space="preserve"> </v>
      </c>
      <c r="D688" s="29" t="str">
        <f>IF(Замеры!AD682=0, " ", Замеры!AB682)</f>
        <v xml:space="preserve"> </v>
      </c>
      <c r="E688" s="29" t="str">
        <f>CONCATENATE(Замеры!T682,Замеры!W682,Замеры!V682)</f>
        <v xml:space="preserve"> </v>
      </c>
      <c r="F688" s="30" t="str">
        <f>IF(Замеры!AD682=0," ","---")</f>
        <v xml:space="preserve"> </v>
      </c>
      <c r="G688" s="31" t="str">
        <f>IF(Замеры!AD682=0," ",Замеры!L682)</f>
        <v xml:space="preserve"> </v>
      </c>
      <c r="H688" s="31" t="str">
        <f>CONCATENATE(Замеры!AO682,Замеры!AE682,Замеры!AP682)</f>
        <v>0 0</v>
      </c>
      <c r="I688" s="29" t="str">
        <f>CONCATENATE(Замеры!AM682,Замеры!AE682,Замеры!AN682)</f>
        <v>0 0</v>
      </c>
      <c r="J688" s="31" t="str">
        <f>IF(Замеры!AD682=0," ",G688*2.55)</f>
        <v xml:space="preserve"> </v>
      </c>
      <c r="K688" s="29" t="str">
        <f>IF(Замеры!AD682=0," ",Замеры!AK682)</f>
        <v xml:space="preserve"> </v>
      </c>
      <c r="L688" s="29" t="str">
        <f>IF(Замеры!AD682=0," ",Замеры!AL682)</f>
        <v xml:space="preserve"> </v>
      </c>
      <c r="M688" s="29" t="str">
        <f>IF(Замеры!AD682=0," ",0.1)</f>
        <v xml:space="preserve"> </v>
      </c>
      <c r="N688" s="29" t="str">
        <f>IF(Замеры!AD682=0," ",Замеры!AD682)</f>
        <v xml:space="preserve"> </v>
      </c>
      <c r="O688" s="29" t="str">
        <f>Замеры!AE682</f>
        <v xml:space="preserve"> </v>
      </c>
      <c r="P688" s="29" t="str">
        <f>Замеры!AF682</f>
        <v xml:space="preserve"> </v>
      </c>
      <c r="Q688" s="29" t="str">
        <f>IF(Замеры!AD682=0," ","+")</f>
        <v xml:space="preserve"> </v>
      </c>
      <c r="R688" s="32">
        <f>Замеры!AC682</f>
        <v>0</v>
      </c>
      <c r="W688" s="33" t="e">
        <f t="shared" si="20"/>
        <v>#VALUE!</v>
      </c>
      <c r="X688" s="31" t="s">
        <v>72</v>
      </c>
      <c r="Y688" s="33" t="e">
        <f t="shared" si="21"/>
        <v>#VALUE!</v>
      </c>
      <c r="Z688" s="32"/>
    </row>
    <row r="689" spans="1:26" x14ac:dyDescent="0.3">
      <c r="A689" s="35">
        <f>IF(Замеры!B683=0, " ", Замеры!B683)</f>
        <v>680</v>
      </c>
      <c r="B689" s="37" t="str">
        <f>CONCATENATE(Замеры!D683,Замеры!F683)</f>
        <v>Группа от QF</v>
      </c>
      <c r="C689" s="35" t="str">
        <f>IF(Замеры!J683=0," ", Замеры!J683)</f>
        <v xml:space="preserve"> </v>
      </c>
      <c r="D689" s="29" t="str">
        <f>IF(Замеры!AD683=0, " ", Замеры!AB683)</f>
        <v xml:space="preserve"> </v>
      </c>
      <c r="E689" s="29" t="str">
        <f>CONCATENATE(Замеры!T683,Замеры!W683,Замеры!V683)</f>
        <v xml:space="preserve"> </v>
      </c>
      <c r="F689" s="30" t="str">
        <f>IF(Замеры!AD683=0," ","---")</f>
        <v xml:space="preserve"> </v>
      </c>
      <c r="G689" s="31" t="str">
        <f>IF(Замеры!AD683=0," ",Замеры!L683)</f>
        <v xml:space="preserve"> </v>
      </c>
      <c r="H689" s="31" t="str">
        <f>CONCATENATE(Замеры!AO683,Замеры!AE683,Замеры!AP683)</f>
        <v>0 0</v>
      </c>
      <c r="I689" s="29" t="str">
        <f>CONCATENATE(Замеры!AM683,Замеры!AE683,Замеры!AN683)</f>
        <v>0 0</v>
      </c>
      <c r="J689" s="31" t="str">
        <f>IF(Замеры!AD683=0," ",G689*2.55)</f>
        <v xml:space="preserve"> </v>
      </c>
      <c r="K689" s="29" t="str">
        <f>IF(Замеры!AD683=0," ",Замеры!AK683)</f>
        <v xml:space="preserve"> </v>
      </c>
      <c r="L689" s="29" t="str">
        <f>IF(Замеры!AD683=0," ",Замеры!AL683)</f>
        <v xml:space="preserve"> </v>
      </c>
      <c r="M689" s="29" t="str">
        <f>IF(Замеры!AD683=0," ",0.1)</f>
        <v xml:space="preserve"> </v>
      </c>
      <c r="N689" s="29" t="str">
        <f>IF(Замеры!AD683=0," ",Замеры!AD683)</f>
        <v xml:space="preserve"> </v>
      </c>
      <c r="O689" s="29" t="str">
        <f>Замеры!AE683</f>
        <v xml:space="preserve"> </v>
      </c>
      <c r="P689" s="29" t="str">
        <f>Замеры!AF683</f>
        <v xml:space="preserve"> </v>
      </c>
      <c r="Q689" s="29" t="str">
        <f>IF(Замеры!AD683=0," ","+")</f>
        <v xml:space="preserve"> </v>
      </c>
      <c r="R689" s="32">
        <f>Замеры!AC683</f>
        <v>0</v>
      </c>
      <c r="W689" s="33" t="e">
        <f t="shared" si="20"/>
        <v>#VALUE!</v>
      </c>
      <c r="X689" s="31" t="s">
        <v>72</v>
      </c>
      <c r="Y689" s="33" t="e">
        <f t="shared" si="21"/>
        <v>#VALUE!</v>
      </c>
      <c r="Z689" s="32"/>
    </row>
    <row r="690" spans="1:26" x14ac:dyDescent="0.3">
      <c r="A690" s="35">
        <f>IF(Замеры!B684=0, " ", Замеры!B684)</f>
        <v>681</v>
      </c>
      <c r="B690" s="37" t="str">
        <f>CONCATENATE(Замеры!D684,Замеры!F684)</f>
        <v>Группа от QF</v>
      </c>
      <c r="C690" s="35" t="str">
        <f>IF(Замеры!J684=0," ", Замеры!J684)</f>
        <v xml:space="preserve"> </v>
      </c>
      <c r="D690" s="29" t="str">
        <f>IF(Замеры!AD684=0, " ", Замеры!AB684)</f>
        <v xml:space="preserve"> </v>
      </c>
      <c r="E690" s="29" t="str">
        <f>CONCATENATE(Замеры!T684,Замеры!W684,Замеры!V684)</f>
        <v xml:space="preserve"> </v>
      </c>
      <c r="F690" s="30" t="str">
        <f>IF(Замеры!AD684=0," ","---")</f>
        <v xml:space="preserve"> </v>
      </c>
      <c r="G690" s="31" t="str">
        <f>IF(Замеры!AD684=0," ",Замеры!L684)</f>
        <v xml:space="preserve"> </v>
      </c>
      <c r="H690" s="31" t="str">
        <f>CONCATENATE(Замеры!AO684,Замеры!AE684,Замеры!AP684)</f>
        <v>0 0</v>
      </c>
      <c r="I690" s="29" t="str">
        <f>CONCATENATE(Замеры!AM684,Замеры!AE684,Замеры!AN684)</f>
        <v>0 0</v>
      </c>
      <c r="J690" s="31" t="str">
        <f>IF(Замеры!AD684=0," ",G690*2.55)</f>
        <v xml:space="preserve"> </v>
      </c>
      <c r="K690" s="29" t="str">
        <f>IF(Замеры!AD684=0," ",Замеры!AK684)</f>
        <v xml:space="preserve"> </v>
      </c>
      <c r="L690" s="29" t="str">
        <f>IF(Замеры!AD684=0," ",Замеры!AL684)</f>
        <v xml:space="preserve"> </v>
      </c>
      <c r="M690" s="29" t="str">
        <f>IF(Замеры!AD684=0," ",0.1)</f>
        <v xml:space="preserve"> </v>
      </c>
      <c r="N690" s="29" t="str">
        <f>IF(Замеры!AD684=0," ",Замеры!AD684)</f>
        <v xml:space="preserve"> </v>
      </c>
      <c r="O690" s="29" t="str">
        <f>Замеры!AE684</f>
        <v xml:space="preserve"> </v>
      </c>
      <c r="P690" s="29" t="str">
        <f>Замеры!AF684</f>
        <v xml:space="preserve"> </v>
      </c>
      <c r="Q690" s="29" t="str">
        <f>IF(Замеры!AD684=0," ","+")</f>
        <v xml:space="preserve"> </v>
      </c>
      <c r="R690" s="32">
        <f>Замеры!AC684</f>
        <v>0</v>
      </c>
      <c r="W690" s="33" t="e">
        <f t="shared" si="20"/>
        <v>#VALUE!</v>
      </c>
      <c r="X690" s="31" t="s">
        <v>72</v>
      </c>
      <c r="Y690" s="33" t="e">
        <f t="shared" si="21"/>
        <v>#VALUE!</v>
      </c>
      <c r="Z690" s="32"/>
    </row>
    <row r="691" spans="1:26" x14ac:dyDescent="0.3">
      <c r="A691" s="35">
        <f>IF(Замеры!B685=0, " ", Замеры!B685)</f>
        <v>682</v>
      </c>
      <c r="B691" s="37" t="str">
        <f>CONCATENATE(Замеры!D685,Замеры!F685)</f>
        <v>Группа от QF</v>
      </c>
      <c r="C691" s="35" t="str">
        <f>IF(Замеры!J685=0," ", Замеры!J685)</f>
        <v xml:space="preserve"> </v>
      </c>
      <c r="D691" s="29" t="str">
        <f>IF(Замеры!AD685=0, " ", Замеры!AB685)</f>
        <v xml:space="preserve"> </v>
      </c>
      <c r="E691" s="29" t="str">
        <f>CONCATENATE(Замеры!T685,Замеры!W685,Замеры!V685)</f>
        <v xml:space="preserve"> </v>
      </c>
      <c r="F691" s="30" t="str">
        <f>IF(Замеры!AD685=0," ","---")</f>
        <v xml:space="preserve"> </v>
      </c>
      <c r="G691" s="31" t="str">
        <f>IF(Замеры!AD685=0," ",Замеры!L685)</f>
        <v xml:space="preserve"> </v>
      </c>
      <c r="H691" s="31" t="str">
        <f>CONCATENATE(Замеры!AO685,Замеры!AE685,Замеры!AP685)</f>
        <v>0 0</v>
      </c>
      <c r="I691" s="29" t="str">
        <f>CONCATENATE(Замеры!AM685,Замеры!AE685,Замеры!AN685)</f>
        <v>0 0</v>
      </c>
      <c r="J691" s="31" t="str">
        <f>IF(Замеры!AD685=0," ",G691*2.55)</f>
        <v xml:space="preserve"> </v>
      </c>
      <c r="K691" s="29" t="str">
        <f>IF(Замеры!AD685=0," ",Замеры!AK685)</f>
        <v xml:space="preserve"> </v>
      </c>
      <c r="L691" s="29" t="str">
        <f>IF(Замеры!AD685=0," ",Замеры!AL685)</f>
        <v xml:space="preserve"> </v>
      </c>
      <c r="M691" s="29" t="str">
        <f>IF(Замеры!AD685=0," ",0.1)</f>
        <v xml:space="preserve"> </v>
      </c>
      <c r="N691" s="29" t="str">
        <f>IF(Замеры!AD685=0," ",Замеры!AD685)</f>
        <v xml:space="preserve"> </v>
      </c>
      <c r="O691" s="29" t="str">
        <f>Замеры!AE685</f>
        <v xml:space="preserve"> </v>
      </c>
      <c r="P691" s="29" t="str">
        <f>Замеры!AF685</f>
        <v xml:space="preserve"> </v>
      </c>
      <c r="Q691" s="29" t="str">
        <f>IF(Замеры!AD685=0," ","+")</f>
        <v xml:space="preserve"> </v>
      </c>
      <c r="R691" s="32">
        <f>Замеры!AC685</f>
        <v>0</v>
      </c>
      <c r="W691" s="33" t="e">
        <f t="shared" si="20"/>
        <v>#VALUE!</v>
      </c>
      <c r="X691" s="31" t="s">
        <v>72</v>
      </c>
      <c r="Y691" s="33" t="e">
        <f t="shared" si="21"/>
        <v>#VALUE!</v>
      </c>
      <c r="Z691" s="32"/>
    </row>
    <row r="692" spans="1:26" x14ac:dyDescent="0.3">
      <c r="A692" s="35">
        <f>IF(Замеры!B686=0, " ", Замеры!B686)</f>
        <v>683</v>
      </c>
      <c r="B692" s="37" t="str">
        <f>CONCATENATE(Замеры!D686,Замеры!F686)</f>
        <v>Группа от QF</v>
      </c>
      <c r="C692" s="35" t="str">
        <f>IF(Замеры!J686=0," ", Замеры!J686)</f>
        <v xml:space="preserve"> </v>
      </c>
      <c r="D692" s="29" t="str">
        <f>IF(Замеры!AD686=0, " ", Замеры!AB686)</f>
        <v xml:space="preserve"> </v>
      </c>
      <c r="E692" s="29" t="str">
        <f>CONCATENATE(Замеры!T686,Замеры!W686,Замеры!V686)</f>
        <v xml:space="preserve"> </v>
      </c>
      <c r="F692" s="30" t="str">
        <f>IF(Замеры!AD686=0," ","---")</f>
        <v xml:space="preserve"> </v>
      </c>
      <c r="G692" s="31" t="str">
        <f>IF(Замеры!AD686=0," ",Замеры!L686)</f>
        <v xml:space="preserve"> </v>
      </c>
      <c r="H692" s="31" t="str">
        <f>CONCATENATE(Замеры!AO686,Замеры!AE686,Замеры!AP686)</f>
        <v>0 0</v>
      </c>
      <c r="I692" s="29" t="str">
        <f>CONCATENATE(Замеры!AM686,Замеры!AE686,Замеры!AN686)</f>
        <v>0 0</v>
      </c>
      <c r="J692" s="31" t="str">
        <f>IF(Замеры!AD686=0," ",G692*2.55)</f>
        <v xml:space="preserve"> </v>
      </c>
      <c r="K692" s="29" t="str">
        <f>IF(Замеры!AD686=0," ",Замеры!AK686)</f>
        <v xml:space="preserve"> </v>
      </c>
      <c r="L692" s="29" t="str">
        <f>IF(Замеры!AD686=0," ",Замеры!AL686)</f>
        <v xml:space="preserve"> </v>
      </c>
      <c r="M692" s="29" t="str">
        <f>IF(Замеры!AD686=0," ",0.1)</f>
        <v xml:space="preserve"> </v>
      </c>
      <c r="N692" s="29" t="str">
        <f>IF(Замеры!AD686=0," ",Замеры!AD686)</f>
        <v xml:space="preserve"> </v>
      </c>
      <c r="O692" s="29" t="str">
        <f>Замеры!AE686</f>
        <v xml:space="preserve"> </v>
      </c>
      <c r="P692" s="29" t="str">
        <f>Замеры!AF686</f>
        <v xml:space="preserve"> </v>
      </c>
      <c r="Q692" s="29" t="str">
        <f>IF(Замеры!AD686=0," ","+")</f>
        <v xml:space="preserve"> </v>
      </c>
      <c r="R692" s="32">
        <f>Замеры!AC686</f>
        <v>0</v>
      </c>
      <c r="W692" s="33" t="e">
        <f t="shared" si="20"/>
        <v>#VALUE!</v>
      </c>
      <c r="X692" s="31" t="s">
        <v>72</v>
      </c>
      <c r="Y692" s="33" t="e">
        <f t="shared" si="21"/>
        <v>#VALUE!</v>
      </c>
      <c r="Z692" s="32"/>
    </row>
    <row r="693" spans="1:26" x14ac:dyDescent="0.3">
      <c r="A693" s="35">
        <f>IF(Замеры!B687=0, " ", Замеры!B687)</f>
        <v>684</v>
      </c>
      <c r="B693" s="37" t="str">
        <f>CONCATENATE(Замеры!D687,Замеры!F687)</f>
        <v>Группа от QF</v>
      </c>
      <c r="C693" s="35" t="str">
        <f>IF(Замеры!J687=0," ", Замеры!J687)</f>
        <v xml:space="preserve"> </v>
      </c>
      <c r="D693" s="29" t="str">
        <f>IF(Замеры!AD687=0, " ", Замеры!AB687)</f>
        <v xml:space="preserve"> </v>
      </c>
      <c r="E693" s="29" t="str">
        <f>CONCATENATE(Замеры!T687,Замеры!W687,Замеры!V687)</f>
        <v xml:space="preserve"> </v>
      </c>
      <c r="F693" s="30" t="str">
        <f>IF(Замеры!AD687=0," ","---")</f>
        <v xml:space="preserve"> </v>
      </c>
      <c r="G693" s="31" t="str">
        <f>IF(Замеры!AD687=0," ",Замеры!L687)</f>
        <v xml:space="preserve"> </v>
      </c>
      <c r="H693" s="31" t="str">
        <f>CONCATENATE(Замеры!AO687,Замеры!AE687,Замеры!AP687)</f>
        <v>0 0</v>
      </c>
      <c r="I693" s="29" t="str">
        <f>CONCATENATE(Замеры!AM687,Замеры!AE687,Замеры!AN687)</f>
        <v>0 0</v>
      </c>
      <c r="J693" s="31" t="str">
        <f>IF(Замеры!AD687=0," ",G693*2.55)</f>
        <v xml:space="preserve"> </v>
      </c>
      <c r="K693" s="29" t="str">
        <f>IF(Замеры!AD687=0," ",Замеры!AK687)</f>
        <v xml:space="preserve"> </v>
      </c>
      <c r="L693" s="29" t="str">
        <f>IF(Замеры!AD687=0," ",Замеры!AL687)</f>
        <v xml:space="preserve"> </v>
      </c>
      <c r="M693" s="29" t="str">
        <f>IF(Замеры!AD687=0," ",0.1)</f>
        <v xml:space="preserve"> </v>
      </c>
      <c r="N693" s="29" t="str">
        <f>IF(Замеры!AD687=0," ",Замеры!AD687)</f>
        <v xml:space="preserve"> </v>
      </c>
      <c r="O693" s="29" t="str">
        <f>Замеры!AE687</f>
        <v xml:space="preserve"> </v>
      </c>
      <c r="P693" s="29" t="str">
        <f>Замеры!AF687</f>
        <v xml:space="preserve"> </v>
      </c>
      <c r="Q693" s="29" t="str">
        <f>IF(Замеры!AD687=0," ","+")</f>
        <v xml:space="preserve"> </v>
      </c>
      <c r="R693" s="32">
        <f>Замеры!AC687</f>
        <v>0</v>
      </c>
      <c r="W693" s="33" t="e">
        <f t="shared" si="20"/>
        <v>#VALUE!</v>
      </c>
      <c r="X693" s="31" t="s">
        <v>72</v>
      </c>
      <c r="Y693" s="33" t="e">
        <f t="shared" si="21"/>
        <v>#VALUE!</v>
      </c>
      <c r="Z693" s="32"/>
    </row>
    <row r="694" spans="1:26" x14ac:dyDescent="0.3">
      <c r="A694" s="35">
        <f>IF(Замеры!B688=0, " ", Замеры!B688)</f>
        <v>685</v>
      </c>
      <c r="B694" s="37" t="str">
        <f>CONCATENATE(Замеры!D688,Замеры!F688)</f>
        <v>Группа от QF</v>
      </c>
      <c r="C694" s="35" t="str">
        <f>IF(Замеры!J688=0," ", Замеры!J688)</f>
        <v xml:space="preserve"> </v>
      </c>
      <c r="D694" s="29" t="str">
        <f>IF(Замеры!AD688=0, " ", Замеры!AB688)</f>
        <v xml:space="preserve"> </v>
      </c>
      <c r="E694" s="29" t="str">
        <f>CONCATENATE(Замеры!T688,Замеры!W688,Замеры!V688)</f>
        <v xml:space="preserve"> </v>
      </c>
      <c r="F694" s="30" t="str">
        <f>IF(Замеры!AD688=0," ","---")</f>
        <v xml:space="preserve"> </v>
      </c>
      <c r="G694" s="31" t="str">
        <f>IF(Замеры!AD688=0," ",Замеры!L688)</f>
        <v xml:space="preserve"> </v>
      </c>
      <c r="H694" s="31" t="str">
        <f>CONCATENATE(Замеры!AO688,Замеры!AE688,Замеры!AP688)</f>
        <v>0 0</v>
      </c>
      <c r="I694" s="29" t="str">
        <f>CONCATENATE(Замеры!AM688,Замеры!AE688,Замеры!AN688)</f>
        <v>0 0</v>
      </c>
      <c r="J694" s="31" t="str">
        <f>IF(Замеры!AD688=0," ",G694*2.55)</f>
        <v xml:space="preserve"> </v>
      </c>
      <c r="K694" s="29" t="str">
        <f>IF(Замеры!AD688=0," ",Замеры!AK688)</f>
        <v xml:space="preserve"> </v>
      </c>
      <c r="L694" s="29" t="str">
        <f>IF(Замеры!AD688=0," ",Замеры!AL688)</f>
        <v xml:space="preserve"> </v>
      </c>
      <c r="M694" s="29" t="str">
        <f>IF(Замеры!AD688=0," ",0.1)</f>
        <v xml:space="preserve"> </v>
      </c>
      <c r="N694" s="29" t="str">
        <f>IF(Замеры!AD688=0," ",Замеры!AD688)</f>
        <v xml:space="preserve"> </v>
      </c>
      <c r="O694" s="29" t="str">
        <f>Замеры!AE688</f>
        <v xml:space="preserve"> </v>
      </c>
      <c r="P694" s="29" t="str">
        <f>Замеры!AF688</f>
        <v xml:space="preserve"> </v>
      </c>
      <c r="Q694" s="29" t="str">
        <f>IF(Замеры!AD688=0," ","+")</f>
        <v xml:space="preserve"> </v>
      </c>
      <c r="R694" s="32">
        <f>Замеры!AC688</f>
        <v>0</v>
      </c>
      <c r="W694" s="33" t="e">
        <f t="shared" si="20"/>
        <v>#VALUE!</v>
      </c>
      <c r="X694" s="31" t="s">
        <v>72</v>
      </c>
      <c r="Y694" s="33" t="e">
        <f t="shared" si="21"/>
        <v>#VALUE!</v>
      </c>
      <c r="Z694" s="32"/>
    </row>
    <row r="695" spans="1:26" x14ac:dyDescent="0.3">
      <c r="A695" s="35">
        <f>IF(Замеры!B689=0, " ", Замеры!B689)</f>
        <v>686</v>
      </c>
      <c r="B695" s="37" t="str">
        <f>CONCATENATE(Замеры!D689,Замеры!F689)</f>
        <v>Группа от QF</v>
      </c>
      <c r="C695" s="35" t="str">
        <f>IF(Замеры!J689=0," ", Замеры!J689)</f>
        <v xml:space="preserve"> </v>
      </c>
      <c r="D695" s="29" t="str">
        <f>IF(Замеры!AD689=0, " ", Замеры!AB689)</f>
        <v xml:space="preserve"> </v>
      </c>
      <c r="E695" s="29" t="str">
        <f>CONCATENATE(Замеры!T689,Замеры!W689,Замеры!V689)</f>
        <v xml:space="preserve"> </v>
      </c>
      <c r="F695" s="30" t="str">
        <f>IF(Замеры!AD689=0," ","---")</f>
        <v xml:space="preserve"> </v>
      </c>
      <c r="G695" s="31" t="str">
        <f>IF(Замеры!AD689=0," ",Замеры!L689)</f>
        <v xml:space="preserve"> </v>
      </c>
      <c r="H695" s="31" t="str">
        <f>CONCATENATE(Замеры!AO689,Замеры!AE689,Замеры!AP689)</f>
        <v>0 0</v>
      </c>
      <c r="I695" s="29" t="str">
        <f>CONCATENATE(Замеры!AM689,Замеры!AE689,Замеры!AN689)</f>
        <v>0 0</v>
      </c>
      <c r="J695" s="31" t="str">
        <f>IF(Замеры!AD689=0," ",G695*2.55)</f>
        <v xml:space="preserve"> </v>
      </c>
      <c r="K695" s="29" t="str">
        <f>IF(Замеры!AD689=0," ",Замеры!AK689)</f>
        <v xml:space="preserve"> </v>
      </c>
      <c r="L695" s="29" t="str">
        <f>IF(Замеры!AD689=0," ",Замеры!AL689)</f>
        <v xml:space="preserve"> </v>
      </c>
      <c r="M695" s="29" t="str">
        <f>IF(Замеры!AD689=0," ",0.1)</f>
        <v xml:space="preserve"> </v>
      </c>
      <c r="N695" s="29" t="str">
        <f>IF(Замеры!AD689=0," ",Замеры!AD689)</f>
        <v xml:space="preserve"> </v>
      </c>
      <c r="O695" s="29" t="str">
        <f>Замеры!AE689</f>
        <v xml:space="preserve"> </v>
      </c>
      <c r="P695" s="29" t="str">
        <f>Замеры!AF689</f>
        <v xml:space="preserve"> </v>
      </c>
      <c r="Q695" s="29" t="str">
        <f>IF(Замеры!AD689=0," ","+")</f>
        <v xml:space="preserve"> </v>
      </c>
      <c r="R695" s="32">
        <f>Замеры!AC689</f>
        <v>0</v>
      </c>
      <c r="W695" s="33" t="e">
        <f t="shared" si="20"/>
        <v>#VALUE!</v>
      </c>
      <c r="X695" s="31" t="s">
        <v>72</v>
      </c>
      <c r="Y695" s="33" t="e">
        <f t="shared" si="21"/>
        <v>#VALUE!</v>
      </c>
      <c r="Z695" s="32"/>
    </row>
    <row r="696" spans="1:26" x14ac:dyDescent="0.3">
      <c r="A696" s="35">
        <f>IF(Замеры!B690=0, " ", Замеры!B690)</f>
        <v>687</v>
      </c>
      <c r="B696" s="37" t="str">
        <f>CONCATENATE(Замеры!D690,Замеры!F690)</f>
        <v>Группа от QF</v>
      </c>
      <c r="C696" s="35" t="str">
        <f>IF(Замеры!J690=0," ", Замеры!J690)</f>
        <v xml:space="preserve"> </v>
      </c>
      <c r="D696" s="29" t="str">
        <f>IF(Замеры!AD690=0, " ", Замеры!AB690)</f>
        <v xml:space="preserve"> </v>
      </c>
      <c r="E696" s="29" t="str">
        <f>CONCATENATE(Замеры!T690,Замеры!W690,Замеры!V690)</f>
        <v xml:space="preserve"> </v>
      </c>
      <c r="F696" s="30" t="str">
        <f>IF(Замеры!AD690=0," ","---")</f>
        <v xml:space="preserve"> </v>
      </c>
      <c r="G696" s="31" t="str">
        <f>IF(Замеры!AD690=0," ",Замеры!L690)</f>
        <v xml:space="preserve"> </v>
      </c>
      <c r="H696" s="31" t="str">
        <f>CONCATENATE(Замеры!AO690,Замеры!AE690,Замеры!AP690)</f>
        <v>0 0</v>
      </c>
      <c r="I696" s="29" t="str">
        <f>CONCATENATE(Замеры!AM690,Замеры!AE690,Замеры!AN690)</f>
        <v>0 0</v>
      </c>
      <c r="J696" s="31" t="str">
        <f>IF(Замеры!AD690=0," ",G696*2.55)</f>
        <v xml:space="preserve"> </v>
      </c>
      <c r="K696" s="29" t="str">
        <f>IF(Замеры!AD690=0," ",Замеры!AK690)</f>
        <v xml:space="preserve"> </v>
      </c>
      <c r="L696" s="29" t="str">
        <f>IF(Замеры!AD690=0," ",Замеры!AL690)</f>
        <v xml:space="preserve"> </v>
      </c>
      <c r="M696" s="29" t="str">
        <f>IF(Замеры!AD690=0," ",0.1)</f>
        <v xml:space="preserve"> </v>
      </c>
      <c r="N696" s="29" t="str">
        <f>IF(Замеры!AD690=0," ",Замеры!AD690)</f>
        <v xml:space="preserve"> </v>
      </c>
      <c r="O696" s="29" t="str">
        <f>Замеры!AE690</f>
        <v xml:space="preserve"> </v>
      </c>
      <c r="P696" s="29" t="str">
        <f>Замеры!AF690</f>
        <v xml:space="preserve"> </v>
      </c>
      <c r="Q696" s="29" t="str">
        <f>IF(Замеры!AD690=0," ","+")</f>
        <v xml:space="preserve"> </v>
      </c>
      <c r="R696" s="32">
        <f>Замеры!AC690</f>
        <v>0</v>
      </c>
      <c r="W696" s="33" t="e">
        <f t="shared" si="20"/>
        <v>#VALUE!</v>
      </c>
      <c r="X696" s="31" t="s">
        <v>72</v>
      </c>
      <c r="Y696" s="33" t="e">
        <f t="shared" si="21"/>
        <v>#VALUE!</v>
      </c>
      <c r="Z696" s="32"/>
    </row>
    <row r="697" spans="1:26" x14ac:dyDescent="0.3">
      <c r="A697" s="35">
        <f>IF(Замеры!B691=0, " ", Замеры!B691)</f>
        <v>688</v>
      </c>
      <c r="B697" s="37" t="str">
        <f>CONCATENATE(Замеры!D691,Замеры!F691)</f>
        <v>Группа от QF</v>
      </c>
      <c r="C697" s="35" t="str">
        <f>IF(Замеры!J691=0," ", Замеры!J691)</f>
        <v xml:space="preserve"> </v>
      </c>
      <c r="D697" s="29" t="str">
        <f>IF(Замеры!AD691=0, " ", Замеры!AB691)</f>
        <v xml:space="preserve"> </v>
      </c>
      <c r="E697" s="29" t="str">
        <f>CONCATENATE(Замеры!T691,Замеры!W691,Замеры!V691)</f>
        <v xml:space="preserve"> </v>
      </c>
      <c r="F697" s="30" t="str">
        <f>IF(Замеры!AD691=0," ","---")</f>
        <v xml:space="preserve"> </v>
      </c>
      <c r="G697" s="31" t="str">
        <f>IF(Замеры!AD691=0," ",Замеры!L691)</f>
        <v xml:space="preserve"> </v>
      </c>
      <c r="H697" s="31" t="str">
        <f>CONCATENATE(Замеры!AO691,Замеры!AE691,Замеры!AP691)</f>
        <v>0 0</v>
      </c>
      <c r="I697" s="29" t="str">
        <f>CONCATENATE(Замеры!AM691,Замеры!AE691,Замеры!AN691)</f>
        <v>0 0</v>
      </c>
      <c r="J697" s="31" t="str">
        <f>IF(Замеры!AD691=0," ",G697*2.55)</f>
        <v xml:space="preserve"> </v>
      </c>
      <c r="K697" s="29" t="str">
        <f>IF(Замеры!AD691=0," ",Замеры!AK691)</f>
        <v xml:space="preserve"> </v>
      </c>
      <c r="L697" s="29" t="str">
        <f>IF(Замеры!AD691=0," ",Замеры!AL691)</f>
        <v xml:space="preserve"> </v>
      </c>
      <c r="M697" s="29" t="str">
        <f>IF(Замеры!AD691=0," ",0.1)</f>
        <v xml:space="preserve"> </v>
      </c>
      <c r="N697" s="29" t="str">
        <f>IF(Замеры!AD691=0," ",Замеры!AD691)</f>
        <v xml:space="preserve"> </v>
      </c>
      <c r="O697" s="29" t="str">
        <f>Замеры!AE691</f>
        <v xml:space="preserve"> </v>
      </c>
      <c r="P697" s="29" t="str">
        <f>Замеры!AF691</f>
        <v xml:space="preserve"> </v>
      </c>
      <c r="Q697" s="29" t="str">
        <f>IF(Замеры!AD691=0," ","+")</f>
        <v xml:space="preserve"> </v>
      </c>
      <c r="R697" s="32">
        <f>Замеры!AC691</f>
        <v>0</v>
      </c>
      <c r="W697" s="33" t="e">
        <f t="shared" si="20"/>
        <v>#VALUE!</v>
      </c>
      <c r="X697" s="31" t="s">
        <v>72</v>
      </c>
      <c r="Y697" s="33" t="e">
        <f t="shared" si="21"/>
        <v>#VALUE!</v>
      </c>
      <c r="Z697" s="32"/>
    </row>
    <row r="698" spans="1:26" x14ac:dyDescent="0.3">
      <c r="A698" s="35">
        <f>IF(Замеры!B692=0, " ", Замеры!B692)</f>
        <v>689</v>
      </c>
      <c r="B698" s="37" t="str">
        <f>CONCATENATE(Замеры!D692,Замеры!F692)</f>
        <v>Группа от QF</v>
      </c>
      <c r="C698" s="35" t="str">
        <f>IF(Замеры!J692=0," ", Замеры!J692)</f>
        <v xml:space="preserve"> </v>
      </c>
      <c r="D698" s="29" t="str">
        <f>IF(Замеры!AD692=0, " ", Замеры!AB692)</f>
        <v xml:space="preserve"> </v>
      </c>
      <c r="E698" s="29" t="str">
        <f>CONCATENATE(Замеры!T692,Замеры!W692,Замеры!V692)</f>
        <v xml:space="preserve"> </v>
      </c>
      <c r="F698" s="30" t="str">
        <f>IF(Замеры!AD692=0," ","---")</f>
        <v xml:space="preserve"> </v>
      </c>
      <c r="G698" s="31" t="str">
        <f>IF(Замеры!AD692=0," ",Замеры!L692)</f>
        <v xml:space="preserve"> </v>
      </c>
      <c r="H698" s="31" t="str">
        <f>CONCATENATE(Замеры!AO692,Замеры!AE692,Замеры!AP692)</f>
        <v>0 0</v>
      </c>
      <c r="I698" s="29" t="str">
        <f>CONCATENATE(Замеры!AM692,Замеры!AE692,Замеры!AN692)</f>
        <v>0 0</v>
      </c>
      <c r="J698" s="31" t="str">
        <f>IF(Замеры!AD692=0," ",G698*2.55)</f>
        <v xml:space="preserve"> </v>
      </c>
      <c r="K698" s="29" t="str">
        <f>IF(Замеры!AD692=0," ",Замеры!AK692)</f>
        <v xml:space="preserve"> </v>
      </c>
      <c r="L698" s="29" t="str">
        <f>IF(Замеры!AD692=0," ",Замеры!AL692)</f>
        <v xml:space="preserve"> </v>
      </c>
      <c r="M698" s="29" t="str">
        <f>IF(Замеры!AD692=0," ",0.1)</f>
        <v xml:space="preserve"> </v>
      </c>
      <c r="N698" s="29" t="str">
        <f>IF(Замеры!AD692=0," ",Замеры!AD692)</f>
        <v xml:space="preserve"> </v>
      </c>
      <c r="O698" s="29" t="str">
        <f>Замеры!AE692</f>
        <v xml:space="preserve"> </v>
      </c>
      <c r="P698" s="29" t="str">
        <f>Замеры!AF692</f>
        <v xml:space="preserve"> </v>
      </c>
      <c r="Q698" s="29" t="str">
        <f>IF(Замеры!AD692=0," ","+")</f>
        <v xml:space="preserve"> </v>
      </c>
      <c r="R698" s="32">
        <f>Замеры!AC692</f>
        <v>0</v>
      </c>
      <c r="W698" s="33" t="e">
        <f t="shared" si="20"/>
        <v>#VALUE!</v>
      </c>
      <c r="X698" s="31" t="s">
        <v>72</v>
      </c>
      <c r="Y698" s="33" t="e">
        <f t="shared" si="21"/>
        <v>#VALUE!</v>
      </c>
      <c r="Z698" s="32"/>
    </row>
    <row r="699" spans="1:26" x14ac:dyDescent="0.3">
      <c r="A699" s="35">
        <f>IF(Замеры!B693=0, " ", Замеры!B693)</f>
        <v>690</v>
      </c>
      <c r="B699" s="37" t="str">
        <f>CONCATENATE(Замеры!D693,Замеры!F693)</f>
        <v>Группа от QF</v>
      </c>
      <c r="C699" s="35" t="str">
        <f>IF(Замеры!J693=0," ", Замеры!J693)</f>
        <v xml:space="preserve"> </v>
      </c>
      <c r="D699" s="29" t="str">
        <f>IF(Замеры!AD693=0, " ", Замеры!AB693)</f>
        <v xml:space="preserve"> </v>
      </c>
      <c r="E699" s="29" t="str">
        <f>CONCATENATE(Замеры!T693,Замеры!W693,Замеры!V693)</f>
        <v xml:space="preserve"> </v>
      </c>
      <c r="F699" s="30" t="str">
        <f>IF(Замеры!AD693=0," ","---")</f>
        <v xml:space="preserve"> </v>
      </c>
      <c r="G699" s="31" t="str">
        <f>IF(Замеры!AD693=0," ",Замеры!L693)</f>
        <v xml:space="preserve"> </v>
      </c>
      <c r="H699" s="31" t="str">
        <f>CONCATENATE(Замеры!AO693,Замеры!AE693,Замеры!AP693)</f>
        <v>0 0</v>
      </c>
      <c r="I699" s="29" t="str">
        <f>CONCATENATE(Замеры!AM693,Замеры!AE693,Замеры!AN693)</f>
        <v>0 0</v>
      </c>
      <c r="J699" s="31" t="str">
        <f>IF(Замеры!AD693=0," ",G699*2.55)</f>
        <v xml:space="preserve"> </v>
      </c>
      <c r="K699" s="29" t="str">
        <f>IF(Замеры!AD693=0," ",Замеры!AK693)</f>
        <v xml:space="preserve"> </v>
      </c>
      <c r="L699" s="29" t="str">
        <f>IF(Замеры!AD693=0," ",Замеры!AL693)</f>
        <v xml:space="preserve"> </v>
      </c>
      <c r="M699" s="29" t="str">
        <f>IF(Замеры!AD693=0," ",0.1)</f>
        <v xml:space="preserve"> </v>
      </c>
      <c r="N699" s="29" t="str">
        <f>IF(Замеры!AD693=0," ",Замеры!AD693)</f>
        <v xml:space="preserve"> </v>
      </c>
      <c r="O699" s="29" t="str">
        <f>Замеры!AE693</f>
        <v xml:space="preserve"> </v>
      </c>
      <c r="P699" s="29" t="str">
        <f>Замеры!AF693</f>
        <v xml:space="preserve"> </v>
      </c>
      <c r="Q699" s="29" t="str">
        <f>IF(Замеры!AD693=0," ","+")</f>
        <v xml:space="preserve"> </v>
      </c>
      <c r="R699" s="32">
        <f>Замеры!AC693</f>
        <v>0</v>
      </c>
      <c r="W699" s="33" t="e">
        <f t="shared" si="20"/>
        <v>#VALUE!</v>
      </c>
      <c r="X699" s="31" t="s">
        <v>72</v>
      </c>
      <c r="Y699" s="33" t="e">
        <f t="shared" si="21"/>
        <v>#VALUE!</v>
      </c>
      <c r="Z699" s="32"/>
    </row>
    <row r="700" spans="1:26" x14ac:dyDescent="0.3">
      <c r="A700" s="35">
        <f>IF(Замеры!B694=0, " ", Замеры!B694)</f>
        <v>691</v>
      </c>
      <c r="B700" s="37" t="str">
        <f>CONCATENATE(Замеры!D694,Замеры!F694)</f>
        <v>Группа от QF</v>
      </c>
      <c r="C700" s="35" t="str">
        <f>IF(Замеры!J694=0," ", Замеры!J694)</f>
        <v xml:space="preserve"> </v>
      </c>
      <c r="D700" s="29" t="str">
        <f>IF(Замеры!AD694=0, " ", Замеры!AB694)</f>
        <v xml:space="preserve"> </v>
      </c>
      <c r="E700" s="29" t="str">
        <f>CONCATENATE(Замеры!T694,Замеры!W694,Замеры!V694)</f>
        <v xml:space="preserve"> </v>
      </c>
      <c r="F700" s="30" t="str">
        <f>IF(Замеры!AD694=0," ","---")</f>
        <v xml:space="preserve"> </v>
      </c>
      <c r="G700" s="31" t="str">
        <f>IF(Замеры!AD694=0," ",Замеры!L694)</f>
        <v xml:space="preserve"> </v>
      </c>
      <c r="H700" s="31" t="str">
        <f>CONCATENATE(Замеры!AO694,Замеры!AE694,Замеры!AP694)</f>
        <v>0 0</v>
      </c>
      <c r="I700" s="29" t="str">
        <f>CONCATENATE(Замеры!AM694,Замеры!AE694,Замеры!AN694)</f>
        <v>0 0</v>
      </c>
      <c r="J700" s="31" t="str">
        <f>IF(Замеры!AD694=0," ",G700*2.55)</f>
        <v xml:space="preserve"> </v>
      </c>
      <c r="K700" s="29" t="str">
        <f>IF(Замеры!AD694=0," ",Замеры!AK694)</f>
        <v xml:space="preserve"> </v>
      </c>
      <c r="L700" s="29" t="str">
        <f>IF(Замеры!AD694=0," ",Замеры!AL694)</f>
        <v xml:space="preserve"> </v>
      </c>
      <c r="M700" s="29" t="str">
        <f>IF(Замеры!AD694=0," ",0.1)</f>
        <v xml:space="preserve"> </v>
      </c>
      <c r="N700" s="29" t="str">
        <f>IF(Замеры!AD694=0," ",Замеры!AD694)</f>
        <v xml:space="preserve"> </v>
      </c>
      <c r="O700" s="29" t="str">
        <f>Замеры!AE694</f>
        <v xml:space="preserve"> </v>
      </c>
      <c r="P700" s="29" t="str">
        <f>Замеры!AF694</f>
        <v xml:space="preserve"> </v>
      </c>
      <c r="Q700" s="29" t="str">
        <f>IF(Замеры!AD694=0," ","+")</f>
        <v xml:space="preserve"> </v>
      </c>
      <c r="R700" s="32">
        <f>Замеры!AC694</f>
        <v>0</v>
      </c>
      <c r="W700" s="33" t="e">
        <f t="shared" si="20"/>
        <v>#VALUE!</v>
      </c>
      <c r="X700" s="31" t="s">
        <v>72</v>
      </c>
      <c r="Y700" s="33" t="e">
        <f t="shared" si="21"/>
        <v>#VALUE!</v>
      </c>
      <c r="Z700" s="32"/>
    </row>
    <row r="701" spans="1:26" x14ac:dyDescent="0.3">
      <c r="A701" s="35">
        <f>IF(Замеры!B695=0, " ", Замеры!B695)</f>
        <v>692</v>
      </c>
      <c r="B701" s="37" t="str">
        <f>CONCATENATE(Замеры!D695,Замеры!F695)</f>
        <v>Группа от QF</v>
      </c>
      <c r="C701" s="35" t="str">
        <f>IF(Замеры!J695=0," ", Замеры!J695)</f>
        <v xml:space="preserve"> </v>
      </c>
      <c r="D701" s="29" t="str">
        <f>IF(Замеры!AD695=0, " ", Замеры!AB695)</f>
        <v xml:space="preserve"> </v>
      </c>
      <c r="E701" s="29" t="str">
        <f>CONCATENATE(Замеры!T695,Замеры!W695,Замеры!V695)</f>
        <v xml:space="preserve"> </v>
      </c>
      <c r="F701" s="30" t="str">
        <f>IF(Замеры!AD695=0," ","---")</f>
        <v xml:space="preserve"> </v>
      </c>
      <c r="G701" s="31" t="str">
        <f>IF(Замеры!AD695=0," ",Замеры!L695)</f>
        <v xml:space="preserve"> </v>
      </c>
      <c r="H701" s="31" t="str">
        <f>CONCATENATE(Замеры!AO695,Замеры!AE695,Замеры!AP695)</f>
        <v>0 0</v>
      </c>
      <c r="I701" s="29" t="str">
        <f>CONCATENATE(Замеры!AM695,Замеры!AE695,Замеры!AN695)</f>
        <v>0 0</v>
      </c>
      <c r="J701" s="31" t="str">
        <f>IF(Замеры!AD695=0," ",G701*2.55)</f>
        <v xml:space="preserve"> </v>
      </c>
      <c r="K701" s="29" t="str">
        <f>IF(Замеры!AD695=0," ",Замеры!AK695)</f>
        <v xml:space="preserve"> </v>
      </c>
      <c r="L701" s="29" t="str">
        <f>IF(Замеры!AD695=0," ",Замеры!AL695)</f>
        <v xml:space="preserve"> </v>
      </c>
      <c r="M701" s="29" t="str">
        <f>IF(Замеры!AD695=0," ",0.1)</f>
        <v xml:space="preserve"> </v>
      </c>
      <c r="N701" s="29" t="str">
        <f>IF(Замеры!AD695=0," ",Замеры!AD695)</f>
        <v xml:space="preserve"> </v>
      </c>
      <c r="O701" s="29" t="str">
        <f>Замеры!AE695</f>
        <v xml:space="preserve"> </v>
      </c>
      <c r="P701" s="29" t="str">
        <f>Замеры!AF695</f>
        <v xml:space="preserve"> </v>
      </c>
      <c r="Q701" s="29" t="str">
        <f>IF(Замеры!AD695=0," ","+")</f>
        <v xml:space="preserve"> </v>
      </c>
      <c r="R701" s="32">
        <f>Замеры!AC695</f>
        <v>0</v>
      </c>
      <c r="W701" s="33" t="e">
        <f t="shared" si="20"/>
        <v>#VALUE!</v>
      </c>
      <c r="X701" s="31" t="s">
        <v>72</v>
      </c>
      <c r="Y701" s="33" t="e">
        <f t="shared" si="21"/>
        <v>#VALUE!</v>
      </c>
      <c r="Z701" s="32"/>
    </row>
    <row r="702" spans="1:26" x14ac:dyDescent="0.3">
      <c r="A702" s="35">
        <f>IF(Замеры!B696=0, " ", Замеры!B696)</f>
        <v>693</v>
      </c>
      <c r="B702" s="37" t="str">
        <f>CONCATENATE(Замеры!D696,Замеры!F696)</f>
        <v>Группа от QF</v>
      </c>
      <c r="C702" s="35" t="str">
        <f>IF(Замеры!J696=0," ", Замеры!J696)</f>
        <v xml:space="preserve"> </v>
      </c>
      <c r="D702" s="29" t="str">
        <f>IF(Замеры!AD696=0, " ", Замеры!AB696)</f>
        <v xml:space="preserve"> </v>
      </c>
      <c r="E702" s="29" t="str">
        <f>CONCATENATE(Замеры!T696,Замеры!W696,Замеры!V696)</f>
        <v xml:space="preserve"> </v>
      </c>
      <c r="F702" s="30" t="str">
        <f>IF(Замеры!AD696=0," ","---")</f>
        <v xml:space="preserve"> </v>
      </c>
      <c r="G702" s="31" t="str">
        <f>IF(Замеры!AD696=0," ",Замеры!L696)</f>
        <v xml:space="preserve"> </v>
      </c>
      <c r="H702" s="31" t="str">
        <f>CONCATENATE(Замеры!AO696,Замеры!AE696,Замеры!AP696)</f>
        <v>0 0</v>
      </c>
      <c r="I702" s="29" t="str">
        <f>CONCATENATE(Замеры!AM696,Замеры!AE696,Замеры!AN696)</f>
        <v>0 0</v>
      </c>
      <c r="J702" s="31" t="str">
        <f>IF(Замеры!AD696=0," ",G702*2.55)</f>
        <v xml:space="preserve"> </v>
      </c>
      <c r="K702" s="29" t="str">
        <f>IF(Замеры!AD696=0," ",Замеры!AK696)</f>
        <v xml:space="preserve"> </v>
      </c>
      <c r="L702" s="29" t="str">
        <f>IF(Замеры!AD696=0," ",Замеры!AL696)</f>
        <v xml:space="preserve"> </v>
      </c>
      <c r="M702" s="29" t="str">
        <f>IF(Замеры!AD696=0," ",0.1)</f>
        <v xml:space="preserve"> </v>
      </c>
      <c r="N702" s="29" t="str">
        <f>IF(Замеры!AD696=0," ",Замеры!AD696)</f>
        <v xml:space="preserve"> </v>
      </c>
      <c r="O702" s="29" t="str">
        <f>Замеры!AE696</f>
        <v xml:space="preserve"> </v>
      </c>
      <c r="P702" s="29" t="str">
        <f>Замеры!AF696</f>
        <v xml:space="preserve"> </v>
      </c>
      <c r="Q702" s="29" t="str">
        <f>IF(Замеры!AD696=0," ","+")</f>
        <v xml:space="preserve"> </v>
      </c>
      <c r="R702" s="32">
        <f>Замеры!AC696</f>
        <v>0</v>
      </c>
      <c r="W702" s="33" t="e">
        <f t="shared" si="20"/>
        <v>#VALUE!</v>
      </c>
      <c r="X702" s="31" t="s">
        <v>72</v>
      </c>
      <c r="Y702" s="33" t="e">
        <f t="shared" si="21"/>
        <v>#VALUE!</v>
      </c>
      <c r="Z702" s="32"/>
    </row>
    <row r="703" spans="1:26" x14ac:dyDescent="0.3">
      <c r="A703" s="35">
        <f>IF(Замеры!B697=0, " ", Замеры!B697)</f>
        <v>694</v>
      </c>
      <c r="B703" s="37" t="str">
        <f>CONCATENATE(Замеры!D697,Замеры!F697)</f>
        <v>Группа от QF</v>
      </c>
      <c r="C703" s="35" t="str">
        <f>IF(Замеры!J697=0," ", Замеры!J697)</f>
        <v xml:space="preserve"> </v>
      </c>
      <c r="D703" s="29" t="str">
        <f>IF(Замеры!AD697=0, " ", Замеры!AB697)</f>
        <v xml:space="preserve"> </v>
      </c>
      <c r="E703" s="29" t="str">
        <f>CONCATENATE(Замеры!T697,Замеры!W697,Замеры!V697)</f>
        <v xml:space="preserve"> </v>
      </c>
      <c r="F703" s="30" t="str">
        <f>IF(Замеры!AD697=0," ","---")</f>
        <v xml:space="preserve"> </v>
      </c>
      <c r="G703" s="31" t="str">
        <f>IF(Замеры!AD697=0," ",Замеры!L697)</f>
        <v xml:space="preserve"> </v>
      </c>
      <c r="H703" s="31" t="str">
        <f>CONCATENATE(Замеры!AO697,Замеры!AE697,Замеры!AP697)</f>
        <v>0 0</v>
      </c>
      <c r="I703" s="29" t="str">
        <f>CONCATENATE(Замеры!AM697,Замеры!AE697,Замеры!AN697)</f>
        <v>0 0</v>
      </c>
      <c r="J703" s="31" t="str">
        <f>IF(Замеры!AD697=0," ",G703*2.55)</f>
        <v xml:space="preserve"> </v>
      </c>
      <c r="K703" s="29" t="str">
        <f>IF(Замеры!AD697=0," ",Замеры!AK697)</f>
        <v xml:space="preserve"> </v>
      </c>
      <c r="L703" s="29" t="str">
        <f>IF(Замеры!AD697=0," ",Замеры!AL697)</f>
        <v xml:space="preserve"> </v>
      </c>
      <c r="M703" s="29" t="str">
        <f>IF(Замеры!AD697=0," ",0.1)</f>
        <v xml:space="preserve"> </v>
      </c>
      <c r="N703" s="29" t="str">
        <f>IF(Замеры!AD697=0," ",Замеры!AD697)</f>
        <v xml:space="preserve"> </v>
      </c>
      <c r="O703" s="29" t="str">
        <f>Замеры!AE697</f>
        <v xml:space="preserve"> </v>
      </c>
      <c r="P703" s="29" t="str">
        <f>Замеры!AF697</f>
        <v xml:space="preserve"> </v>
      </c>
      <c r="Q703" s="29" t="str">
        <f>IF(Замеры!AD697=0," ","+")</f>
        <v xml:space="preserve"> </v>
      </c>
      <c r="R703" s="32">
        <f>Замеры!AC697</f>
        <v>0</v>
      </c>
      <c r="W703" s="33" t="e">
        <f t="shared" si="20"/>
        <v>#VALUE!</v>
      </c>
      <c r="X703" s="31" t="s">
        <v>72</v>
      </c>
      <c r="Y703" s="33" t="e">
        <f t="shared" si="21"/>
        <v>#VALUE!</v>
      </c>
      <c r="Z703" s="32"/>
    </row>
    <row r="704" spans="1:26" x14ac:dyDescent="0.3">
      <c r="A704" s="35">
        <f>IF(Замеры!B698=0, " ", Замеры!B698)</f>
        <v>695</v>
      </c>
      <c r="B704" s="37" t="str">
        <f>CONCATENATE(Замеры!D698,Замеры!F698)</f>
        <v>Группа от QF</v>
      </c>
      <c r="C704" s="35" t="str">
        <f>IF(Замеры!J698=0," ", Замеры!J698)</f>
        <v xml:space="preserve"> </v>
      </c>
      <c r="D704" s="29" t="str">
        <f>IF(Замеры!AD698=0, " ", Замеры!AB698)</f>
        <v xml:space="preserve"> </v>
      </c>
      <c r="E704" s="29" t="str">
        <f>CONCATENATE(Замеры!T698,Замеры!W698,Замеры!V698)</f>
        <v xml:space="preserve"> </v>
      </c>
      <c r="F704" s="30" t="str">
        <f>IF(Замеры!AD698=0," ","---")</f>
        <v xml:space="preserve"> </v>
      </c>
      <c r="G704" s="31" t="str">
        <f>IF(Замеры!AD698=0," ",Замеры!L698)</f>
        <v xml:space="preserve"> </v>
      </c>
      <c r="H704" s="31" t="str">
        <f>CONCATENATE(Замеры!AO698,Замеры!AE698,Замеры!AP698)</f>
        <v>0 0</v>
      </c>
      <c r="I704" s="29" t="str">
        <f>CONCATENATE(Замеры!AM698,Замеры!AE698,Замеры!AN698)</f>
        <v>0 0</v>
      </c>
      <c r="J704" s="31" t="str">
        <f>IF(Замеры!AD698=0," ",G704*2.55)</f>
        <v xml:space="preserve"> </v>
      </c>
      <c r="K704" s="29" t="str">
        <f>IF(Замеры!AD698=0," ",Замеры!AK698)</f>
        <v xml:space="preserve"> </v>
      </c>
      <c r="L704" s="29" t="str">
        <f>IF(Замеры!AD698=0," ",Замеры!AL698)</f>
        <v xml:space="preserve"> </v>
      </c>
      <c r="M704" s="29" t="str">
        <f>IF(Замеры!AD698=0," ",0.1)</f>
        <v xml:space="preserve"> </v>
      </c>
      <c r="N704" s="29" t="str">
        <f>IF(Замеры!AD698=0," ",Замеры!AD698)</f>
        <v xml:space="preserve"> </v>
      </c>
      <c r="O704" s="29" t="str">
        <f>Замеры!AE698</f>
        <v xml:space="preserve"> </v>
      </c>
      <c r="P704" s="29" t="str">
        <f>Замеры!AF698</f>
        <v xml:space="preserve"> </v>
      </c>
      <c r="Q704" s="29" t="str">
        <f>IF(Замеры!AD698=0," ","+")</f>
        <v xml:space="preserve"> </v>
      </c>
      <c r="R704" s="32">
        <f>Замеры!AC698</f>
        <v>0</v>
      </c>
      <c r="W704" s="33" t="e">
        <f t="shared" si="20"/>
        <v>#VALUE!</v>
      </c>
      <c r="X704" s="31" t="s">
        <v>72</v>
      </c>
      <c r="Y704" s="33" t="e">
        <f t="shared" si="21"/>
        <v>#VALUE!</v>
      </c>
      <c r="Z704" s="32"/>
    </row>
    <row r="705" spans="1:26" x14ac:dyDescent="0.3">
      <c r="A705" s="35">
        <f>IF(Замеры!B699=0, " ", Замеры!B699)</f>
        <v>696</v>
      </c>
      <c r="B705" s="37" t="str">
        <f>CONCATENATE(Замеры!D699,Замеры!F699)</f>
        <v>Группа от QF</v>
      </c>
      <c r="C705" s="35" t="str">
        <f>IF(Замеры!J699=0," ", Замеры!J699)</f>
        <v xml:space="preserve"> </v>
      </c>
      <c r="D705" s="29" t="str">
        <f>IF(Замеры!AD699=0, " ", Замеры!AB699)</f>
        <v xml:space="preserve"> </v>
      </c>
      <c r="E705" s="29" t="str">
        <f>CONCATENATE(Замеры!T699,Замеры!W699,Замеры!V699)</f>
        <v xml:space="preserve"> </v>
      </c>
      <c r="F705" s="30" t="str">
        <f>IF(Замеры!AD699=0," ","---")</f>
        <v xml:space="preserve"> </v>
      </c>
      <c r="G705" s="31" t="str">
        <f>IF(Замеры!AD699=0," ",Замеры!L699)</f>
        <v xml:space="preserve"> </v>
      </c>
      <c r="H705" s="31" t="str">
        <f>CONCATENATE(Замеры!AO699,Замеры!AE699,Замеры!AP699)</f>
        <v>0 0</v>
      </c>
      <c r="I705" s="29" t="str">
        <f>CONCATENATE(Замеры!AM699,Замеры!AE699,Замеры!AN699)</f>
        <v>0 0</v>
      </c>
      <c r="J705" s="31" t="str">
        <f>IF(Замеры!AD699=0," ",G705*2.55)</f>
        <v xml:space="preserve"> </v>
      </c>
      <c r="K705" s="29" t="str">
        <f>IF(Замеры!AD699=0," ",Замеры!AK699)</f>
        <v xml:space="preserve"> </v>
      </c>
      <c r="L705" s="29" t="str">
        <f>IF(Замеры!AD699=0," ",Замеры!AL699)</f>
        <v xml:space="preserve"> </v>
      </c>
      <c r="M705" s="29" t="str">
        <f>IF(Замеры!AD699=0," ",0.1)</f>
        <v xml:space="preserve"> </v>
      </c>
      <c r="N705" s="29" t="str">
        <f>IF(Замеры!AD699=0," ",Замеры!AD699)</f>
        <v xml:space="preserve"> </v>
      </c>
      <c r="O705" s="29" t="str">
        <f>Замеры!AE699</f>
        <v xml:space="preserve"> </v>
      </c>
      <c r="P705" s="29" t="str">
        <f>Замеры!AF699</f>
        <v xml:space="preserve"> </v>
      </c>
      <c r="Q705" s="29" t="str">
        <f>IF(Замеры!AD699=0," ","+")</f>
        <v xml:space="preserve"> </v>
      </c>
      <c r="R705" s="32">
        <f>Замеры!AC699</f>
        <v>0</v>
      </c>
      <c r="W705" s="33" t="e">
        <f t="shared" si="20"/>
        <v>#VALUE!</v>
      </c>
      <c r="X705" s="31" t="s">
        <v>72</v>
      </c>
      <c r="Y705" s="33" t="e">
        <f t="shared" si="21"/>
        <v>#VALUE!</v>
      </c>
      <c r="Z705" s="32"/>
    </row>
    <row r="706" spans="1:26" x14ac:dyDescent="0.3">
      <c r="A706" s="35">
        <f>IF(Замеры!B700=0, " ", Замеры!B700)</f>
        <v>697</v>
      </c>
      <c r="B706" s="37" t="str">
        <f>CONCATENATE(Замеры!D700,Замеры!F700)</f>
        <v>Группа от QF</v>
      </c>
      <c r="C706" s="35" t="str">
        <f>IF(Замеры!J700=0," ", Замеры!J700)</f>
        <v xml:space="preserve"> </v>
      </c>
      <c r="D706" s="29" t="str">
        <f>IF(Замеры!AD700=0, " ", Замеры!AB700)</f>
        <v xml:space="preserve"> </v>
      </c>
      <c r="E706" s="29" t="str">
        <f>CONCATENATE(Замеры!T700,Замеры!W700,Замеры!V700)</f>
        <v xml:space="preserve"> </v>
      </c>
      <c r="F706" s="30" t="str">
        <f>IF(Замеры!AD700=0," ","---")</f>
        <v xml:space="preserve"> </v>
      </c>
      <c r="G706" s="31" t="str">
        <f>IF(Замеры!AD700=0," ",Замеры!L700)</f>
        <v xml:space="preserve"> </v>
      </c>
      <c r="H706" s="31" t="str">
        <f>CONCATENATE(Замеры!AO700,Замеры!AE700,Замеры!AP700)</f>
        <v>0 0</v>
      </c>
      <c r="I706" s="29" t="str">
        <f>CONCATENATE(Замеры!AM700,Замеры!AE700,Замеры!AN700)</f>
        <v>0 0</v>
      </c>
      <c r="J706" s="31" t="str">
        <f>IF(Замеры!AD700=0," ",G706*2.55)</f>
        <v xml:space="preserve"> </v>
      </c>
      <c r="K706" s="29" t="str">
        <f>IF(Замеры!AD700=0," ",Замеры!AK700)</f>
        <v xml:space="preserve"> </v>
      </c>
      <c r="L706" s="29" t="str">
        <f>IF(Замеры!AD700=0," ",Замеры!AL700)</f>
        <v xml:space="preserve"> </v>
      </c>
      <c r="M706" s="29" t="str">
        <f>IF(Замеры!AD700=0," ",0.1)</f>
        <v xml:space="preserve"> </v>
      </c>
      <c r="N706" s="29" t="str">
        <f>IF(Замеры!AD700=0," ",Замеры!AD700)</f>
        <v xml:space="preserve"> </v>
      </c>
      <c r="O706" s="29" t="str">
        <f>Замеры!AE700</f>
        <v xml:space="preserve"> </v>
      </c>
      <c r="P706" s="29" t="str">
        <f>Замеры!AF700</f>
        <v xml:space="preserve"> </v>
      </c>
      <c r="Q706" s="29" t="str">
        <f>IF(Замеры!AD700=0," ","+")</f>
        <v xml:space="preserve"> </v>
      </c>
      <c r="R706" s="32">
        <f>Замеры!AC700</f>
        <v>0</v>
      </c>
      <c r="W706" s="33" t="e">
        <f t="shared" si="20"/>
        <v>#VALUE!</v>
      </c>
      <c r="X706" s="31" t="s">
        <v>72</v>
      </c>
      <c r="Y706" s="33" t="e">
        <f t="shared" si="21"/>
        <v>#VALUE!</v>
      </c>
      <c r="Z706" s="32"/>
    </row>
    <row r="707" spans="1:26" x14ac:dyDescent="0.3">
      <c r="A707" s="35">
        <f>IF(Замеры!B701=0, " ", Замеры!B701)</f>
        <v>698</v>
      </c>
      <c r="B707" s="37" t="str">
        <f>CONCATENATE(Замеры!D701,Замеры!F701)</f>
        <v>Группа от QF</v>
      </c>
      <c r="C707" s="35" t="str">
        <f>IF(Замеры!J701=0," ", Замеры!J701)</f>
        <v xml:space="preserve"> </v>
      </c>
      <c r="D707" s="29" t="str">
        <f>IF(Замеры!AD701=0, " ", Замеры!AB701)</f>
        <v xml:space="preserve"> </v>
      </c>
      <c r="E707" s="29" t="str">
        <f>CONCATENATE(Замеры!T701,Замеры!W701,Замеры!V701)</f>
        <v xml:space="preserve"> </v>
      </c>
      <c r="F707" s="30" t="str">
        <f>IF(Замеры!AD701=0," ","---")</f>
        <v xml:space="preserve"> </v>
      </c>
      <c r="G707" s="31" t="str">
        <f>IF(Замеры!AD701=0," ",Замеры!L701)</f>
        <v xml:space="preserve"> </v>
      </c>
      <c r="H707" s="31" t="str">
        <f>CONCATENATE(Замеры!AO701,Замеры!AE701,Замеры!AP701)</f>
        <v>0 0</v>
      </c>
      <c r="I707" s="29" t="str">
        <f>CONCATENATE(Замеры!AM701,Замеры!AE701,Замеры!AN701)</f>
        <v>0 0</v>
      </c>
      <c r="J707" s="31" t="str">
        <f>IF(Замеры!AD701=0," ",G707*2.55)</f>
        <v xml:space="preserve"> </v>
      </c>
      <c r="K707" s="29" t="str">
        <f>IF(Замеры!AD701=0," ",Замеры!AK701)</f>
        <v xml:space="preserve"> </v>
      </c>
      <c r="L707" s="29" t="str">
        <f>IF(Замеры!AD701=0," ",Замеры!AL701)</f>
        <v xml:space="preserve"> </v>
      </c>
      <c r="M707" s="29" t="str">
        <f>IF(Замеры!AD701=0," ",0.1)</f>
        <v xml:space="preserve"> </v>
      </c>
      <c r="N707" s="29" t="str">
        <f>IF(Замеры!AD701=0," ",Замеры!AD701)</f>
        <v xml:space="preserve"> </v>
      </c>
      <c r="O707" s="29" t="str">
        <f>Замеры!AE701</f>
        <v xml:space="preserve"> </v>
      </c>
      <c r="P707" s="29" t="str">
        <f>Замеры!AF701</f>
        <v xml:space="preserve"> </v>
      </c>
      <c r="Q707" s="29" t="str">
        <f>IF(Замеры!AD701=0," ","+")</f>
        <v xml:space="preserve"> </v>
      </c>
      <c r="R707" s="32">
        <f>Замеры!AC701</f>
        <v>0</v>
      </c>
      <c r="W707" s="33" t="e">
        <f t="shared" si="20"/>
        <v>#VALUE!</v>
      </c>
      <c r="X707" s="31" t="s">
        <v>72</v>
      </c>
      <c r="Y707" s="33" t="e">
        <f t="shared" si="21"/>
        <v>#VALUE!</v>
      </c>
      <c r="Z707" s="32"/>
    </row>
    <row r="708" spans="1:26" x14ac:dyDescent="0.3">
      <c r="A708" s="35">
        <f>IF(Замеры!B702=0, " ", Замеры!B702)</f>
        <v>699</v>
      </c>
      <c r="B708" s="37" t="str">
        <f>CONCATENATE(Замеры!D702,Замеры!F702)</f>
        <v>Группа от QF</v>
      </c>
      <c r="C708" s="35" t="str">
        <f>IF(Замеры!J702=0," ", Замеры!J702)</f>
        <v xml:space="preserve"> </v>
      </c>
      <c r="D708" s="29" t="str">
        <f>IF(Замеры!AD702=0, " ", Замеры!AB702)</f>
        <v xml:space="preserve"> </v>
      </c>
      <c r="E708" s="29" t="str">
        <f>CONCATENATE(Замеры!T702,Замеры!W702,Замеры!V702)</f>
        <v xml:space="preserve"> </v>
      </c>
      <c r="F708" s="30" t="str">
        <f>IF(Замеры!AD702=0," ","---")</f>
        <v xml:space="preserve"> </v>
      </c>
      <c r="G708" s="31" t="str">
        <f>IF(Замеры!AD702=0," ",Замеры!L702)</f>
        <v xml:space="preserve"> </v>
      </c>
      <c r="H708" s="31" t="str">
        <f>CONCATENATE(Замеры!AO702,Замеры!AE702,Замеры!AP702)</f>
        <v>0 0</v>
      </c>
      <c r="I708" s="29" t="str">
        <f>CONCATENATE(Замеры!AM702,Замеры!AE702,Замеры!AN702)</f>
        <v>0 0</v>
      </c>
      <c r="J708" s="31" t="str">
        <f>IF(Замеры!AD702=0," ",G708*2.55)</f>
        <v xml:space="preserve"> </v>
      </c>
      <c r="K708" s="29" t="str">
        <f>IF(Замеры!AD702=0," ",Замеры!AK702)</f>
        <v xml:space="preserve"> </v>
      </c>
      <c r="L708" s="29" t="str">
        <f>IF(Замеры!AD702=0," ",Замеры!AL702)</f>
        <v xml:space="preserve"> </v>
      </c>
      <c r="M708" s="29" t="str">
        <f>IF(Замеры!AD702=0," ",0.1)</f>
        <v xml:space="preserve"> </v>
      </c>
      <c r="N708" s="29" t="str">
        <f>IF(Замеры!AD702=0," ",Замеры!AD702)</f>
        <v xml:space="preserve"> </v>
      </c>
      <c r="O708" s="29" t="str">
        <f>Замеры!AE702</f>
        <v xml:space="preserve"> </v>
      </c>
      <c r="P708" s="29" t="str">
        <f>Замеры!AF702</f>
        <v xml:space="preserve"> </v>
      </c>
      <c r="Q708" s="29" t="str">
        <f>IF(Замеры!AD702=0," ","+")</f>
        <v xml:space="preserve"> </v>
      </c>
      <c r="R708" s="32">
        <f>Замеры!AC702</f>
        <v>0</v>
      </c>
      <c r="W708" s="33" t="e">
        <f t="shared" si="20"/>
        <v>#VALUE!</v>
      </c>
      <c r="X708" s="31" t="s">
        <v>72</v>
      </c>
      <c r="Y708" s="33" t="e">
        <f t="shared" si="21"/>
        <v>#VALUE!</v>
      </c>
      <c r="Z708" s="32"/>
    </row>
    <row r="709" spans="1:26" x14ac:dyDescent="0.3">
      <c r="A709" s="35">
        <f>IF(Замеры!B703=0, " ", Замеры!B703)</f>
        <v>700</v>
      </c>
      <c r="B709" s="37" t="str">
        <f>CONCATENATE(Замеры!D703,Замеры!F703)</f>
        <v>Группа от QF</v>
      </c>
      <c r="C709" s="35" t="str">
        <f>IF(Замеры!J703=0," ", Замеры!J703)</f>
        <v xml:space="preserve"> </v>
      </c>
      <c r="D709" s="29" t="str">
        <f>IF(Замеры!AD703=0, " ", Замеры!AB703)</f>
        <v xml:space="preserve"> </v>
      </c>
      <c r="E709" s="29" t="str">
        <f>CONCATENATE(Замеры!T703,Замеры!W703,Замеры!V703)</f>
        <v xml:space="preserve"> </v>
      </c>
      <c r="F709" s="30" t="str">
        <f>IF(Замеры!AD703=0," ","---")</f>
        <v xml:space="preserve"> </v>
      </c>
      <c r="G709" s="31" t="str">
        <f>IF(Замеры!AD703=0," ",Замеры!L703)</f>
        <v xml:space="preserve"> </v>
      </c>
      <c r="H709" s="31" t="str">
        <f>CONCATENATE(Замеры!AO703,Замеры!AE703,Замеры!AP703)</f>
        <v>0 0</v>
      </c>
      <c r="I709" s="29" t="str">
        <f>CONCATENATE(Замеры!AM703,Замеры!AE703,Замеры!AN703)</f>
        <v>0 0</v>
      </c>
      <c r="J709" s="31" t="str">
        <f>IF(Замеры!AD703=0," ",G709*2.55)</f>
        <v xml:space="preserve"> </v>
      </c>
      <c r="K709" s="29" t="str">
        <f>IF(Замеры!AD703=0," ",Замеры!AK703)</f>
        <v xml:space="preserve"> </v>
      </c>
      <c r="L709" s="29" t="str">
        <f>IF(Замеры!AD703=0," ",Замеры!AL703)</f>
        <v xml:space="preserve"> </v>
      </c>
      <c r="M709" s="29" t="str">
        <f>IF(Замеры!AD703=0," ",0.1)</f>
        <v xml:space="preserve"> </v>
      </c>
      <c r="N709" s="29" t="str">
        <f>IF(Замеры!AD703=0," ",Замеры!AD703)</f>
        <v xml:space="preserve"> </v>
      </c>
      <c r="O709" s="29" t="str">
        <f>Замеры!AE703</f>
        <v xml:space="preserve"> </v>
      </c>
      <c r="P709" s="29" t="str">
        <f>Замеры!AF703</f>
        <v xml:space="preserve"> </v>
      </c>
      <c r="Q709" s="29" t="str">
        <f>IF(Замеры!AD703=0," ","+")</f>
        <v xml:space="preserve"> </v>
      </c>
      <c r="R709" s="32">
        <f>Замеры!AC703</f>
        <v>0</v>
      </c>
      <c r="W709" s="33" t="e">
        <f t="shared" si="20"/>
        <v>#VALUE!</v>
      </c>
      <c r="X709" s="31" t="s">
        <v>72</v>
      </c>
      <c r="Y709" s="33" t="e">
        <f t="shared" si="21"/>
        <v>#VALUE!</v>
      </c>
      <c r="Z709" s="32"/>
    </row>
    <row r="710" spans="1:26" x14ac:dyDescent="0.3">
      <c r="A710" s="35">
        <f>IF(Замеры!B704=0, " ", Замеры!B704)</f>
        <v>701</v>
      </c>
      <c r="B710" s="37" t="str">
        <f>CONCATENATE(Замеры!D704,Замеры!F704)</f>
        <v>Группа от QF</v>
      </c>
      <c r="C710" s="35" t="str">
        <f>IF(Замеры!J704=0," ", Замеры!J704)</f>
        <v xml:space="preserve"> </v>
      </c>
      <c r="D710" s="29" t="str">
        <f>IF(Замеры!AD704=0, " ", Замеры!AB704)</f>
        <v xml:space="preserve"> </v>
      </c>
      <c r="E710" s="29" t="str">
        <f>CONCATENATE(Замеры!T704,Замеры!W704,Замеры!V704)</f>
        <v xml:space="preserve"> </v>
      </c>
      <c r="F710" s="30" t="str">
        <f>IF(Замеры!AD704=0," ","---")</f>
        <v xml:space="preserve"> </v>
      </c>
      <c r="G710" s="31" t="str">
        <f>IF(Замеры!AD704=0," ",Замеры!L704)</f>
        <v xml:space="preserve"> </v>
      </c>
      <c r="H710" s="31" t="str">
        <f>CONCATENATE(Замеры!AO704,Замеры!AE704,Замеры!AP704)</f>
        <v>0 0</v>
      </c>
      <c r="I710" s="29" t="str">
        <f>CONCATENATE(Замеры!AM704,Замеры!AE704,Замеры!AN704)</f>
        <v>0 0</v>
      </c>
      <c r="J710" s="31" t="str">
        <f>IF(Замеры!AD704=0," ",G710*2.55)</f>
        <v xml:space="preserve"> </v>
      </c>
      <c r="K710" s="29" t="str">
        <f>IF(Замеры!AD704=0," ",Замеры!AK704)</f>
        <v xml:space="preserve"> </v>
      </c>
      <c r="L710" s="29" t="str">
        <f>IF(Замеры!AD704=0," ",Замеры!AL704)</f>
        <v xml:space="preserve"> </v>
      </c>
      <c r="M710" s="29" t="str">
        <f>IF(Замеры!AD704=0," ",0.1)</f>
        <v xml:space="preserve"> </v>
      </c>
      <c r="N710" s="29" t="str">
        <f>IF(Замеры!AD704=0," ",Замеры!AD704)</f>
        <v xml:space="preserve"> </v>
      </c>
      <c r="O710" s="29" t="str">
        <f>Замеры!AE704</f>
        <v xml:space="preserve"> </v>
      </c>
      <c r="P710" s="29" t="str">
        <f>Замеры!AF704</f>
        <v xml:space="preserve"> </v>
      </c>
      <c r="Q710" s="29" t="str">
        <f>IF(Замеры!AD704=0," ","+")</f>
        <v xml:space="preserve"> </v>
      </c>
      <c r="R710" s="32">
        <f>Замеры!AC704</f>
        <v>0</v>
      </c>
      <c r="W710" s="33" t="e">
        <f t="shared" si="20"/>
        <v>#VALUE!</v>
      </c>
      <c r="X710" s="31" t="s">
        <v>72</v>
      </c>
      <c r="Y710" s="33" t="e">
        <f t="shared" si="21"/>
        <v>#VALUE!</v>
      </c>
      <c r="Z710" s="32"/>
    </row>
    <row r="711" spans="1:26" x14ac:dyDescent="0.3">
      <c r="A711" s="35">
        <f>IF(Замеры!B705=0, " ", Замеры!B705)</f>
        <v>702</v>
      </c>
      <c r="B711" s="37" t="str">
        <f>CONCATENATE(Замеры!D705,Замеры!F705)</f>
        <v>Группа от QF</v>
      </c>
      <c r="C711" s="35" t="str">
        <f>IF(Замеры!J705=0," ", Замеры!J705)</f>
        <v xml:space="preserve"> </v>
      </c>
      <c r="D711" s="29" t="str">
        <f>IF(Замеры!AD705=0, " ", Замеры!AB705)</f>
        <v xml:space="preserve"> </v>
      </c>
      <c r="E711" s="29" t="str">
        <f>CONCATENATE(Замеры!T705,Замеры!W705,Замеры!V705)</f>
        <v xml:space="preserve"> </v>
      </c>
      <c r="F711" s="30" t="str">
        <f>IF(Замеры!AD705=0," ","---")</f>
        <v xml:space="preserve"> </v>
      </c>
      <c r="G711" s="31" t="str">
        <f>IF(Замеры!AD705=0," ",Замеры!L705)</f>
        <v xml:space="preserve"> </v>
      </c>
      <c r="H711" s="31" t="str">
        <f>CONCATENATE(Замеры!AO705,Замеры!AE705,Замеры!AP705)</f>
        <v>0 0</v>
      </c>
      <c r="I711" s="29" t="str">
        <f>CONCATENATE(Замеры!AM705,Замеры!AE705,Замеры!AN705)</f>
        <v>0 0</v>
      </c>
      <c r="J711" s="31" t="str">
        <f>IF(Замеры!AD705=0," ",G711*2.55)</f>
        <v xml:space="preserve"> </v>
      </c>
      <c r="K711" s="29" t="str">
        <f>IF(Замеры!AD705=0," ",Замеры!AK705)</f>
        <v xml:space="preserve"> </v>
      </c>
      <c r="L711" s="29" t="str">
        <f>IF(Замеры!AD705=0," ",Замеры!AL705)</f>
        <v xml:space="preserve"> </v>
      </c>
      <c r="M711" s="29" t="str">
        <f>IF(Замеры!AD705=0," ",0.1)</f>
        <v xml:space="preserve"> </v>
      </c>
      <c r="N711" s="29" t="str">
        <f>IF(Замеры!AD705=0," ",Замеры!AD705)</f>
        <v xml:space="preserve"> </v>
      </c>
      <c r="O711" s="29" t="str">
        <f>Замеры!AE705</f>
        <v xml:space="preserve"> </v>
      </c>
      <c r="P711" s="29" t="str">
        <f>Замеры!AF705</f>
        <v xml:space="preserve"> </v>
      </c>
      <c r="Q711" s="29" t="str">
        <f>IF(Замеры!AD705=0," ","+")</f>
        <v xml:space="preserve"> </v>
      </c>
      <c r="R711" s="32">
        <f>Замеры!AC705</f>
        <v>0</v>
      </c>
      <c r="W711" s="33" t="e">
        <f t="shared" si="20"/>
        <v>#VALUE!</v>
      </c>
      <c r="X711" s="31" t="s">
        <v>72</v>
      </c>
      <c r="Y711" s="33" t="e">
        <f t="shared" si="21"/>
        <v>#VALUE!</v>
      </c>
      <c r="Z711" s="32"/>
    </row>
    <row r="712" spans="1:26" x14ac:dyDescent="0.3">
      <c r="A712" s="35">
        <f>IF(Замеры!B706=0, " ", Замеры!B706)</f>
        <v>703</v>
      </c>
      <c r="B712" s="37" t="str">
        <f>CONCATENATE(Замеры!D706,Замеры!F706)</f>
        <v>Группа от QF</v>
      </c>
      <c r="C712" s="35" t="str">
        <f>IF(Замеры!J706=0," ", Замеры!J706)</f>
        <v xml:space="preserve"> </v>
      </c>
      <c r="D712" s="29" t="str">
        <f>IF(Замеры!AD706=0, " ", Замеры!AB706)</f>
        <v xml:space="preserve"> </v>
      </c>
      <c r="E712" s="29" t="str">
        <f>CONCATENATE(Замеры!T706,Замеры!W706,Замеры!V706)</f>
        <v xml:space="preserve"> </v>
      </c>
      <c r="F712" s="30" t="str">
        <f>IF(Замеры!AD706=0," ","---")</f>
        <v xml:space="preserve"> </v>
      </c>
      <c r="G712" s="31" t="str">
        <f>IF(Замеры!AD706=0," ",Замеры!L706)</f>
        <v xml:space="preserve"> </v>
      </c>
      <c r="H712" s="31" t="str">
        <f>CONCATENATE(Замеры!AO706,Замеры!AE706,Замеры!AP706)</f>
        <v>0 0</v>
      </c>
      <c r="I712" s="29" t="str">
        <f>CONCATENATE(Замеры!AM706,Замеры!AE706,Замеры!AN706)</f>
        <v>0 0</v>
      </c>
      <c r="J712" s="31" t="str">
        <f>IF(Замеры!AD706=0," ",G712*2.55)</f>
        <v xml:space="preserve"> </v>
      </c>
      <c r="K712" s="29" t="str">
        <f>IF(Замеры!AD706=0," ",Замеры!AK706)</f>
        <v xml:space="preserve"> </v>
      </c>
      <c r="L712" s="29" t="str">
        <f>IF(Замеры!AD706=0," ",Замеры!AL706)</f>
        <v xml:space="preserve"> </v>
      </c>
      <c r="M712" s="29" t="str">
        <f>IF(Замеры!AD706=0," ",0.1)</f>
        <v xml:space="preserve"> </v>
      </c>
      <c r="N712" s="29" t="str">
        <f>IF(Замеры!AD706=0," ",Замеры!AD706)</f>
        <v xml:space="preserve"> </v>
      </c>
      <c r="O712" s="29" t="str">
        <f>Замеры!AE706</f>
        <v xml:space="preserve"> </v>
      </c>
      <c r="P712" s="29" t="str">
        <f>Замеры!AF706</f>
        <v xml:space="preserve"> </v>
      </c>
      <c r="Q712" s="29" t="str">
        <f>IF(Замеры!AD706=0," ","+")</f>
        <v xml:space="preserve"> </v>
      </c>
      <c r="R712" s="32">
        <f>Замеры!AC706</f>
        <v>0</v>
      </c>
      <c r="W712" s="33" t="e">
        <f t="shared" si="20"/>
        <v>#VALUE!</v>
      </c>
      <c r="X712" s="31" t="s">
        <v>72</v>
      </c>
      <c r="Y712" s="33" t="e">
        <f t="shared" si="21"/>
        <v>#VALUE!</v>
      </c>
      <c r="Z712" s="32"/>
    </row>
    <row r="713" spans="1:26" x14ac:dyDescent="0.3">
      <c r="A713" s="35">
        <f>IF(Замеры!B707=0, " ", Замеры!B707)</f>
        <v>704</v>
      </c>
      <c r="B713" s="37" t="str">
        <f>CONCATENATE(Замеры!D707,Замеры!F707)</f>
        <v>Группа от QF</v>
      </c>
      <c r="C713" s="35" t="str">
        <f>IF(Замеры!J707=0," ", Замеры!J707)</f>
        <v xml:space="preserve"> </v>
      </c>
      <c r="D713" s="29" t="str">
        <f>IF(Замеры!AD707=0, " ", Замеры!AB707)</f>
        <v xml:space="preserve"> </v>
      </c>
      <c r="E713" s="29" t="str">
        <f>CONCATENATE(Замеры!T707,Замеры!W707,Замеры!V707)</f>
        <v xml:space="preserve"> </v>
      </c>
      <c r="F713" s="30" t="str">
        <f>IF(Замеры!AD707=0," ","---")</f>
        <v xml:space="preserve"> </v>
      </c>
      <c r="G713" s="31" t="str">
        <f>IF(Замеры!AD707=0," ",Замеры!L707)</f>
        <v xml:space="preserve"> </v>
      </c>
      <c r="H713" s="31" t="str">
        <f>CONCATENATE(Замеры!AO707,Замеры!AE707,Замеры!AP707)</f>
        <v>0 0</v>
      </c>
      <c r="I713" s="29" t="str">
        <f>CONCATENATE(Замеры!AM707,Замеры!AE707,Замеры!AN707)</f>
        <v>0 0</v>
      </c>
      <c r="J713" s="31" t="str">
        <f>IF(Замеры!AD707=0," ",G713*2.55)</f>
        <v xml:space="preserve"> </v>
      </c>
      <c r="K713" s="29" t="str">
        <f>IF(Замеры!AD707=0," ",Замеры!AK707)</f>
        <v xml:space="preserve"> </v>
      </c>
      <c r="L713" s="29" t="str">
        <f>IF(Замеры!AD707=0," ",Замеры!AL707)</f>
        <v xml:space="preserve"> </v>
      </c>
      <c r="M713" s="29" t="str">
        <f>IF(Замеры!AD707=0," ",0.1)</f>
        <v xml:space="preserve"> </v>
      </c>
      <c r="N713" s="29" t="str">
        <f>IF(Замеры!AD707=0," ",Замеры!AD707)</f>
        <v xml:space="preserve"> </v>
      </c>
      <c r="O713" s="29" t="str">
        <f>Замеры!AE707</f>
        <v xml:space="preserve"> </v>
      </c>
      <c r="P713" s="29" t="str">
        <f>Замеры!AF707</f>
        <v xml:space="preserve"> </v>
      </c>
      <c r="Q713" s="29" t="str">
        <f>IF(Замеры!AD707=0," ","+")</f>
        <v xml:space="preserve"> </v>
      </c>
      <c r="R713" s="32">
        <f>Замеры!AC707</f>
        <v>0</v>
      </c>
      <c r="W713" s="33" t="e">
        <f t="shared" si="20"/>
        <v>#VALUE!</v>
      </c>
      <c r="X713" s="31" t="s">
        <v>72</v>
      </c>
      <c r="Y713" s="33" t="e">
        <f t="shared" si="21"/>
        <v>#VALUE!</v>
      </c>
      <c r="Z713" s="32"/>
    </row>
    <row r="714" spans="1:26" x14ac:dyDescent="0.3">
      <c r="A714" s="35">
        <f>IF(Замеры!B708=0, " ", Замеры!B708)</f>
        <v>705</v>
      </c>
      <c r="B714" s="37" t="str">
        <f>CONCATENATE(Замеры!D708,Замеры!F708)</f>
        <v>Группа от QF</v>
      </c>
      <c r="C714" s="35" t="str">
        <f>IF(Замеры!J708=0," ", Замеры!J708)</f>
        <v xml:space="preserve"> </v>
      </c>
      <c r="D714" s="29" t="str">
        <f>IF(Замеры!AD708=0, " ", Замеры!AB708)</f>
        <v xml:space="preserve"> </v>
      </c>
      <c r="E714" s="29" t="str">
        <f>CONCATENATE(Замеры!T708,Замеры!W708,Замеры!V708)</f>
        <v xml:space="preserve"> </v>
      </c>
      <c r="F714" s="30" t="str">
        <f>IF(Замеры!AD708=0," ","---")</f>
        <v xml:space="preserve"> </v>
      </c>
      <c r="G714" s="31" t="str">
        <f>IF(Замеры!AD708=0," ",Замеры!L708)</f>
        <v xml:space="preserve"> </v>
      </c>
      <c r="H714" s="31" t="str">
        <f>CONCATENATE(Замеры!AO708,Замеры!AE708,Замеры!AP708)</f>
        <v>0 0</v>
      </c>
      <c r="I714" s="29" t="str">
        <f>CONCATENATE(Замеры!AM708,Замеры!AE708,Замеры!AN708)</f>
        <v>0 0</v>
      </c>
      <c r="J714" s="31" t="str">
        <f>IF(Замеры!AD708=0," ",G714*2.55)</f>
        <v xml:space="preserve"> </v>
      </c>
      <c r="K714" s="29" t="str">
        <f>IF(Замеры!AD708=0," ",Замеры!AK708)</f>
        <v xml:space="preserve"> </v>
      </c>
      <c r="L714" s="29" t="str">
        <f>IF(Замеры!AD708=0," ",Замеры!AL708)</f>
        <v xml:space="preserve"> </v>
      </c>
      <c r="M714" s="29" t="str">
        <f>IF(Замеры!AD708=0," ",0.1)</f>
        <v xml:space="preserve"> </v>
      </c>
      <c r="N714" s="29" t="str">
        <f>IF(Замеры!AD708=0," ",Замеры!AD708)</f>
        <v xml:space="preserve"> </v>
      </c>
      <c r="O714" s="29" t="str">
        <f>Замеры!AE708</f>
        <v xml:space="preserve"> </v>
      </c>
      <c r="P714" s="29" t="str">
        <f>Замеры!AF708</f>
        <v xml:space="preserve"> </v>
      </c>
      <c r="Q714" s="29" t="str">
        <f>IF(Замеры!AD708=0," ","+")</f>
        <v xml:space="preserve"> </v>
      </c>
      <c r="R714" s="32">
        <f>Замеры!AC708</f>
        <v>0</v>
      </c>
      <c r="W714" s="33" t="e">
        <f t="shared" ref="W714:W777" si="22">G714*1.13</f>
        <v>#VALUE!</v>
      </c>
      <c r="X714" s="31" t="s">
        <v>72</v>
      </c>
      <c r="Y714" s="33" t="e">
        <f t="shared" ref="Y714:Y777" si="23">G714*1.45</f>
        <v>#VALUE!</v>
      </c>
      <c r="Z714" s="32"/>
    </row>
    <row r="715" spans="1:26" x14ac:dyDescent="0.3">
      <c r="A715" s="35">
        <f>IF(Замеры!B709=0, " ", Замеры!B709)</f>
        <v>706</v>
      </c>
      <c r="B715" s="37" t="str">
        <f>CONCATENATE(Замеры!D709,Замеры!F709)</f>
        <v>Группа от QF</v>
      </c>
      <c r="C715" s="35" t="str">
        <f>IF(Замеры!J709=0," ", Замеры!J709)</f>
        <v xml:space="preserve"> </v>
      </c>
      <c r="D715" s="29" t="str">
        <f>IF(Замеры!AD709=0, " ", Замеры!AB709)</f>
        <v xml:space="preserve"> </v>
      </c>
      <c r="E715" s="29" t="str">
        <f>CONCATENATE(Замеры!T709,Замеры!W709,Замеры!V709)</f>
        <v xml:space="preserve"> </v>
      </c>
      <c r="F715" s="30" t="str">
        <f>IF(Замеры!AD709=0," ","---")</f>
        <v xml:space="preserve"> </v>
      </c>
      <c r="G715" s="31" t="str">
        <f>IF(Замеры!AD709=0," ",Замеры!L709)</f>
        <v xml:space="preserve"> </v>
      </c>
      <c r="H715" s="31" t="str">
        <f>CONCATENATE(Замеры!AO709,Замеры!AE709,Замеры!AP709)</f>
        <v>0 0</v>
      </c>
      <c r="I715" s="29" t="str">
        <f>CONCATENATE(Замеры!AM709,Замеры!AE709,Замеры!AN709)</f>
        <v>0 0</v>
      </c>
      <c r="J715" s="31" t="str">
        <f>IF(Замеры!AD709=0," ",G715*2.55)</f>
        <v xml:space="preserve"> </v>
      </c>
      <c r="K715" s="29" t="str">
        <f>IF(Замеры!AD709=0," ",Замеры!AK709)</f>
        <v xml:space="preserve"> </v>
      </c>
      <c r="L715" s="29" t="str">
        <f>IF(Замеры!AD709=0," ",Замеры!AL709)</f>
        <v xml:space="preserve"> </v>
      </c>
      <c r="M715" s="29" t="str">
        <f>IF(Замеры!AD709=0," ",0.1)</f>
        <v xml:space="preserve"> </v>
      </c>
      <c r="N715" s="29" t="str">
        <f>IF(Замеры!AD709=0," ",Замеры!AD709)</f>
        <v xml:space="preserve"> </v>
      </c>
      <c r="O715" s="29" t="str">
        <f>Замеры!AE709</f>
        <v xml:space="preserve"> </v>
      </c>
      <c r="P715" s="29" t="str">
        <f>Замеры!AF709</f>
        <v xml:space="preserve"> </v>
      </c>
      <c r="Q715" s="29" t="str">
        <f>IF(Замеры!AD709=0," ","+")</f>
        <v xml:space="preserve"> </v>
      </c>
      <c r="R715" s="32">
        <f>Замеры!AC709</f>
        <v>0</v>
      </c>
      <c r="W715" s="33" t="e">
        <f t="shared" si="22"/>
        <v>#VALUE!</v>
      </c>
      <c r="X715" s="31" t="s">
        <v>72</v>
      </c>
      <c r="Y715" s="33" t="e">
        <f t="shared" si="23"/>
        <v>#VALUE!</v>
      </c>
      <c r="Z715" s="32"/>
    </row>
    <row r="716" spans="1:26" x14ac:dyDescent="0.3">
      <c r="A716" s="35">
        <f>IF(Замеры!B710=0, " ", Замеры!B710)</f>
        <v>707</v>
      </c>
      <c r="B716" s="37" t="str">
        <f>CONCATENATE(Замеры!D710,Замеры!F710)</f>
        <v>Группа от QF</v>
      </c>
      <c r="C716" s="35" t="str">
        <f>IF(Замеры!J710=0," ", Замеры!J710)</f>
        <v xml:space="preserve"> </v>
      </c>
      <c r="D716" s="29" t="str">
        <f>IF(Замеры!AD710=0, " ", Замеры!AB710)</f>
        <v xml:space="preserve"> </v>
      </c>
      <c r="E716" s="29" t="str">
        <f>CONCATENATE(Замеры!T710,Замеры!W710,Замеры!V710)</f>
        <v xml:space="preserve"> </v>
      </c>
      <c r="F716" s="30" t="str">
        <f>IF(Замеры!AD710=0," ","---")</f>
        <v xml:space="preserve"> </v>
      </c>
      <c r="G716" s="31" t="str">
        <f>IF(Замеры!AD710=0," ",Замеры!L710)</f>
        <v xml:space="preserve"> </v>
      </c>
      <c r="H716" s="31" t="str">
        <f>CONCATENATE(Замеры!AO710,Замеры!AE710,Замеры!AP710)</f>
        <v>0 0</v>
      </c>
      <c r="I716" s="29" t="str">
        <f>CONCATENATE(Замеры!AM710,Замеры!AE710,Замеры!AN710)</f>
        <v>0 0</v>
      </c>
      <c r="J716" s="31" t="str">
        <f>IF(Замеры!AD710=0," ",G716*2.55)</f>
        <v xml:space="preserve"> </v>
      </c>
      <c r="K716" s="29" t="str">
        <f>IF(Замеры!AD710=0," ",Замеры!AK710)</f>
        <v xml:space="preserve"> </v>
      </c>
      <c r="L716" s="29" t="str">
        <f>IF(Замеры!AD710=0," ",Замеры!AL710)</f>
        <v xml:space="preserve"> </v>
      </c>
      <c r="M716" s="29" t="str">
        <f>IF(Замеры!AD710=0," ",0.1)</f>
        <v xml:space="preserve"> </v>
      </c>
      <c r="N716" s="29" t="str">
        <f>IF(Замеры!AD710=0," ",Замеры!AD710)</f>
        <v xml:space="preserve"> </v>
      </c>
      <c r="O716" s="29" t="str">
        <f>Замеры!AE710</f>
        <v xml:space="preserve"> </v>
      </c>
      <c r="P716" s="29" t="str">
        <f>Замеры!AF710</f>
        <v xml:space="preserve"> </v>
      </c>
      <c r="Q716" s="29" t="str">
        <f>IF(Замеры!AD710=0," ","+")</f>
        <v xml:space="preserve"> </v>
      </c>
      <c r="R716" s="32">
        <f>Замеры!AC710</f>
        <v>0</v>
      </c>
      <c r="W716" s="33" t="e">
        <f t="shared" si="22"/>
        <v>#VALUE!</v>
      </c>
      <c r="X716" s="31" t="s">
        <v>72</v>
      </c>
      <c r="Y716" s="33" t="e">
        <f t="shared" si="23"/>
        <v>#VALUE!</v>
      </c>
      <c r="Z716" s="32"/>
    </row>
    <row r="717" spans="1:26" x14ac:dyDescent="0.3">
      <c r="A717" s="35">
        <f>IF(Замеры!B711=0, " ", Замеры!B711)</f>
        <v>708</v>
      </c>
      <c r="B717" s="37" t="str">
        <f>CONCATENATE(Замеры!D711,Замеры!F711)</f>
        <v>Группа от QF</v>
      </c>
      <c r="C717" s="35" t="str">
        <f>IF(Замеры!J711=0," ", Замеры!J711)</f>
        <v xml:space="preserve"> </v>
      </c>
      <c r="D717" s="29" t="str">
        <f>IF(Замеры!AD711=0, " ", Замеры!AB711)</f>
        <v xml:space="preserve"> </v>
      </c>
      <c r="E717" s="29" t="str">
        <f>CONCATENATE(Замеры!T711,Замеры!W711,Замеры!V711)</f>
        <v xml:space="preserve"> </v>
      </c>
      <c r="F717" s="30" t="str">
        <f>IF(Замеры!AD711=0," ","---")</f>
        <v xml:space="preserve"> </v>
      </c>
      <c r="G717" s="31" t="str">
        <f>IF(Замеры!AD711=0," ",Замеры!L711)</f>
        <v xml:space="preserve"> </v>
      </c>
      <c r="H717" s="31" t="str">
        <f>CONCATENATE(Замеры!AO711,Замеры!AE711,Замеры!AP711)</f>
        <v>0 0</v>
      </c>
      <c r="I717" s="29" t="str">
        <f>CONCATENATE(Замеры!AM711,Замеры!AE711,Замеры!AN711)</f>
        <v>0 0</v>
      </c>
      <c r="J717" s="31" t="str">
        <f>IF(Замеры!AD711=0," ",G717*2.55)</f>
        <v xml:space="preserve"> </v>
      </c>
      <c r="K717" s="29" t="str">
        <f>IF(Замеры!AD711=0," ",Замеры!AK711)</f>
        <v xml:space="preserve"> </v>
      </c>
      <c r="L717" s="29" t="str">
        <f>IF(Замеры!AD711=0," ",Замеры!AL711)</f>
        <v xml:space="preserve"> </v>
      </c>
      <c r="M717" s="29" t="str">
        <f>IF(Замеры!AD711=0," ",0.1)</f>
        <v xml:space="preserve"> </v>
      </c>
      <c r="N717" s="29" t="str">
        <f>IF(Замеры!AD711=0," ",Замеры!AD711)</f>
        <v xml:space="preserve"> </v>
      </c>
      <c r="O717" s="29" t="str">
        <f>Замеры!AE711</f>
        <v xml:space="preserve"> </v>
      </c>
      <c r="P717" s="29" t="str">
        <f>Замеры!AF711</f>
        <v xml:space="preserve"> </v>
      </c>
      <c r="Q717" s="29" t="str">
        <f>IF(Замеры!AD711=0," ","+")</f>
        <v xml:space="preserve"> </v>
      </c>
      <c r="R717" s="32">
        <f>Замеры!AC711</f>
        <v>0</v>
      </c>
      <c r="W717" s="33" t="e">
        <f t="shared" si="22"/>
        <v>#VALUE!</v>
      </c>
      <c r="X717" s="31" t="s">
        <v>72</v>
      </c>
      <c r="Y717" s="33" t="e">
        <f t="shared" si="23"/>
        <v>#VALUE!</v>
      </c>
      <c r="Z717" s="32"/>
    </row>
    <row r="718" spans="1:26" x14ac:dyDescent="0.3">
      <c r="A718" s="35">
        <f>IF(Замеры!B712=0, " ", Замеры!B712)</f>
        <v>709</v>
      </c>
      <c r="B718" s="37" t="str">
        <f>CONCATENATE(Замеры!D712,Замеры!F712)</f>
        <v>Группа от QF</v>
      </c>
      <c r="C718" s="35" t="str">
        <f>IF(Замеры!J712=0," ", Замеры!J712)</f>
        <v xml:space="preserve"> </v>
      </c>
      <c r="D718" s="29" t="str">
        <f>IF(Замеры!AD712=0, " ", Замеры!AB712)</f>
        <v xml:space="preserve"> </v>
      </c>
      <c r="E718" s="29" t="str">
        <f>CONCATENATE(Замеры!T712,Замеры!W712,Замеры!V712)</f>
        <v xml:space="preserve"> </v>
      </c>
      <c r="F718" s="30" t="str">
        <f>IF(Замеры!AD712=0," ","---")</f>
        <v xml:space="preserve"> </v>
      </c>
      <c r="G718" s="31" t="str">
        <f>IF(Замеры!AD712=0," ",Замеры!L712)</f>
        <v xml:space="preserve"> </v>
      </c>
      <c r="H718" s="31" t="str">
        <f>CONCATENATE(Замеры!AO712,Замеры!AE712,Замеры!AP712)</f>
        <v>0 0</v>
      </c>
      <c r="I718" s="29" t="str">
        <f>CONCATENATE(Замеры!AM712,Замеры!AE712,Замеры!AN712)</f>
        <v>0 0</v>
      </c>
      <c r="J718" s="31" t="str">
        <f>IF(Замеры!AD712=0," ",G718*2.55)</f>
        <v xml:space="preserve"> </v>
      </c>
      <c r="K718" s="29" t="str">
        <f>IF(Замеры!AD712=0," ",Замеры!AK712)</f>
        <v xml:space="preserve"> </v>
      </c>
      <c r="L718" s="29" t="str">
        <f>IF(Замеры!AD712=0," ",Замеры!AL712)</f>
        <v xml:space="preserve"> </v>
      </c>
      <c r="M718" s="29" t="str">
        <f>IF(Замеры!AD712=0," ",0.1)</f>
        <v xml:space="preserve"> </v>
      </c>
      <c r="N718" s="29" t="str">
        <f>IF(Замеры!AD712=0," ",Замеры!AD712)</f>
        <v xml:space="preserve"> </v>
      </c>
      <c r="O718" s="29" t="str">
        <f>Замеры!AE712</f>
        <v xml:space="preserve"> </v>
      </c>
      <c r="P718" s="29" t="str">
        <f>Замеры!AF712</f>
        <v xml:space="preserve"> </v>
      </c>
      <c r="Q718" s="29" t="str">
        <f>IF(Замеры!AD712=0," ","+")</f>
        <v xml:space="preserve"> </v>
      </c>
      <c r="R718" s="32">
        <f>Замеры!AC712</f>
        <v>0</v>
      </c>
      <c r="W718" s="33" t="e">
        <f t="shared" si="22"/>
        <v>#VALUE!</v>
      </c>
      <c r="X718" s="31" t="s">
        <v>72</v>
      </c>
      <c r="Y718" s="33" t="e">
        <f t="shared" si="23"/>
        <v>#VALUE!</v>
      </c>
      <c r="Z718" s="32"/>
    </row>
    <row r="719" spans="1:26" x14ac:dyDescent="0.3">
      <c r="A719" s="35">
        <f>IF(Замеры!B713=0, " ", Замеры!B713)</f>
        <v>710</v>
      </c>
      <c r="B719" s="37" t="str">
        <f>CONCATENATE(Замеры!D713,Замеры!F713)</f>
        <v>Группа от QF</v>
      </c>
      <c r="C719" s="35" t="str">
        <f>IF(Замеры!J713=0," ", Замеры!J713)</f>
        <v xml:space="preserve"> </v>
      </c>
      <c r="D719" s="29" t="str">
        <f>IF(Замеры!AD713=0, " ", Замеры!AB713)</f>
        <v xml:space="preserve"> </v>
      </c>
      <c r="E719" s="29" t="str">
        <f>CONCATENATE(Замеры!T713,Замеры!W713,Замеры!V713)</f>
        <v xml:space="preserve"> </v>
      </c>
      <c r="F719" s="30" t="str">
        <f>IF(Замеры!AD713=0," ","---")</f>
        <v xml:space="preserve"> </v>
      </c>
      <c r="G719" s="31" t="str">
        <f>IF(Замеры!AD713=0," ",Замеры!L713)</f>
        <v xml:space="preserve"> </v>
      </c>
      <c r="H719" s="31" t="str">
        <f>CONCATENATE(Замеры!AO713,Замеры!AE713,Замеры!AP713)</f>
        <v>0 0</v>
      </c>
      <c r="I719" s="29" t="str">
        <f>CONCATENATE(Замеры!AM713,Замеры!AE713,Замеры!AN713)</f>
        <v>0 0</v>
      </c>
      <c r="J719" s="31" t="str">
        <f>IF(Замеры!AD713=0," ",G719*2.55)</f>
        <v xml:space="preserve"> </v>
      </c>
      <c r="K719" s="29" t="str">
        <f>IF(Замеры!AD713=0," ",Замеры!AK713)</f>
        <v xml:space="preserve"> </v>
      </c>
      <c r="L719" s="29" t="str">
        <f>IF(Замеры!AD713=0," ",Замеры!AL713)</f>
        <v xml:space="preserve"> </v>
      </c>
      <c r="M719" s="29" t="str">
        <f>IF(Замеры!AD713=0," ",0.1)</f>
        <v xml:space="preserve"> </v>
      </c>
      <c r="N719" s="29" t="str">
        <f>IF(Замеры!AD713=0," ",Замеры!AD713)</f>
        <v xml:space="preserve"> </v>
      </c>
      <c r="O719" s="29" t="str">
        <f>Замеры!AE713</f>
        <v xml:space="preserve"> </v>
      </c>
      <c r="P719" s="29" t="str">
        <f>Замеры!AF713</f>
        <v xml:space="preserve"> </v>
      </c>
      <c r="Q719" s="29" t="str">
        <f>IF(Замеры!AD713=0," ","+")</f>
        <v xml:space="preserve"> </v>
      </c>
      <c r="R719" s="32">
        <f>Замеры!AC713</f>
        <v>0</v>
      </c>
      <c r="W719" s="33" t="e">
        <f t="shared" si="22"/>
        <v>#VALUE!</v>
      </c>
      <c r="X719" s="31" t="s">
        <v>72</v>
      </c>
      <c r="Y719" s="33" t="e">
        <f t="shared" si="23"/>
        <v>#VALUE!</v>
      </c>
      <c r="Z719" s="32"/>
    </row>
    <row r="720" spans="1:26" x14ac:dyDescent="0.3">
      <c r="A720" s="35">
        <f>IF(Замеры!B714=0, " ", Замеры!B714)</f>
        <v>711</v>
      </c>
      <c r="B720" s="37" t="str">
        <f>CONCATENATE(Замеры!D714,Замеры!F714)</f>
        <v>Группа от QF</v>
      </c>
      <c r="C720" s="35" t="str">
        <f>IF(Замеры!J714=0," ", Замеры!J714)</f>
        <v xml:space="preserve"> </v>
      </c>
      <c r="D720" s="29" t="str">
        <f>IF(Замеры!AD714=0, " ", Замеры!AB714)</f>
        <v xml:space="preserve"> </v>
      </c>
      <c r="E720" s="29" t="str">
        <f>CONCATENATE(Замеры!T714,Замеры!W714,Замеры!V714)</f>
        <v xml:space="preserve"> </v>
      </c>
      <c r="F720" s="30" t="str">
        <f>IF(Замеры!AD714=0," ","---")</f>
        <v xml:space="preserve"> </v>
      </c>
      <c r="G720" s="31" t="str">
        <f>IF(Замеры!AD714=0," ",Замеры!L714)</f>
        <v xml:space="preserve"> </v>
      </c>
      <c r="H720" s="31" t="str">
        <f>CONCATENATE(Замеры!AO714,Замеры!AE714,Замеры!AP714)</f>
        <v>0 0</v>
      </c>
      <c r="I720" s="29" t="str">
        <f>CONCATENATE(Замеры!AM714,Замеры!AE714,Замеры!AN714)</f>
        <v>0 0</v>
      </c>
      <c r="J720" s="31" t="str">
        <f>IF(Замеры!AD714=0," ",G720*2.55)</f>
        <v xml:space="preserve"> </v>
      </c>
      <c r="K720" s="29" t="str">
        <f>IF(Замеры!AD714=0," ",Замеры!AK714)</f>
        <v xml:space="preserve"> </v>
      </c>
      <c r="L720" s="29" t="str">
        <f>IF(Замеры!AD714=0," ",Замеры!AL714)</f>
        <v xml:space="preserve"> </v>
      </c>
      <c r="M720" s="29" t="str">
        <f>IF(Замеры!AD714=0," ",0.1)</f>
        <v xml:space="preserve"> </v>
      </c>
      <c r="N720" s="29" t="str">
        <f>IF(Замеры!AD714=0," ",Замеры!AD714)</f>
        <v xml:space="preserve"> </v>
      </c>
      <c r="O720" s="29" t="str">
        <f>Замеры!AE714</f>
        <v xml:space="preserve"> </v>
      </c>
      <c r="P720" s="29" t="str">
        <f>Замеры!AF714</f>
        <v xml:space="preserve"> </v>
      </c>
      <c r="Q720" s="29" t="str">
        <f>IF(Замеры!AD714=0," ","+")</f>
        <v xml:space="preserve"> </v>
      </c>
      <c r="R720" s="32">
        <f>Замеры!AC714</f>
        <v>0</v>
      </c>
      <c r="W720" s="33" t="e">
        <f t="shared" si="22"/>
        <v>#VALUE!</v>
      </c>
      <c r="X720" s="31" t="s">
        <v>72</v>
      </c>
      <c r="Y720" s="33" t="e">
        <f t="shared" si="23"/>
        <v>#VALUE!</v>
      </c>
      <c r="Z720" s="32"/>
    </row>
    <row r="721" spans="1:26" x14ac:dyDescent="0.3">
      <c r="A721" s="35">
        <f>IF(Замеры!B715=0, " ", Замеры!B715)</f>
        <v>712</v>
      </c>
      <c r="B721" s="37" t="str">
        <f>CONCATENATE(Замеры!D715,Замеры!F715)</f>
        <v>Группа от QF</v>
      </c>
      <c r="C721" s="35" t="str">
        <f>IF(Замеры!J715=0," ", Замеры!J715)</f>
        <v xml:space="preserve"> </v>
      </c>
      <c r="D721" s="29" t="str">
        <f>IF(Замеры!AD715=0, " ", Замеры!AB715)</f>
        <v xml:space="preserve"> </v>
      </c>
      <c r="E721" s="29" t="str">
        <f>CONCATENATE(Замеры!T715,Замеры!W715,Замеры!V715)</f>
        <v xml:space="preserve"> </v>
      </c>
      <c r="F721" s="30" t="str">
        <f>IF(Замеры!AD715=0," ","---")</f>
        <v xml:space="preserve"> </v>
      </c>
      <c r="G721" s="31" t="str">
        <f>IF(Замеры!AD715=0," ",Замеры!L715)</f>
        <v xml:space="preserve"> </v>
      </c>
      <c r="H721" s="31" t="str">
        <f>CONCATENATE(Замеры!AO715,Замеры!AE715,Замеры!AP715)</f>
        <v>0 0</v>
      </c>
      <c r="I721" s="29" t="str">
        <f>CONCATENATE(Замеры!AM715,Замеры!AE715,Замеры!AN715)</f>
        <v>0 0</v>
      </c>
      <c r="J721" s="31" t="str">
        <f>IF(Замеры!AD715=0," ",G721*2.55)</f>
        <v xml:space="preserve"> </v>
      </c>
      <c r="K721" s="29" t="str">
        <f>IF(Замеры!AD715=0," ",Замеры!AK715)</f>
        <v xml:space="preserve"> </v>
      </c>
      <c r="L721" s="29" t="str">
        <f>IF(Замеры!AD715=0," ",Замеры!AL715)</f>
        <v xml:space="preserve"> </v>
      </c>
      <c r="M721" s="29" t="str">
        <f>IF(Замеры!AD715=0," ",0.1)</f>
        <v xml:space="preserve"> </v>
      </c>
      <c r="N721" s="29" t="str">
        <f>IF(Замеры!AD715=0," ",Замеры!AD715)</f>
        <v xml:space="preserve"> </v>
      </c>
      <c r="O721" s="29" t="str">
        <f>Замеры!AE715</f>
        <v xml:space="preserve"> </v>
      </c>
      <c r="P721" s="29" t="str">
        <f>Замеры!AF715</f>
        <v xml:space="preserve"> </v>
      </c>
      <c r="Q721" s="29" t="str">
        <f>IF(Замеры!AD715=0," ","+")</f>
        <v xml:space="preserve"> </v>
      </c>
      <c r="R721" s="32">
        <f>Замеры!AC715</f>
        <v>0</v>
      </c>
      <c r="W721" s="33" t="e">
        <f t="shared" si="22"/>
        <v>#VALUE!</v>
      </c>
      <c r="X721" s="31" t="s">
        <v>72</v>
      </c>
      <c r="Y721" s="33" t="e">
        <f t="shared" si="23"/>
        <v>#VALUE!</v>
      </c>
      <c r="Z721" s="32"/>
    </row>
    <row r="722" spans="1:26" x14ac:dyDescent="0.3">
      <c r="A722" s="35">
        <f>IF(Замеры!B716=0, " ", Замеры!B716)</f>
        <v>713</v>
      </c>
      <c r="B722" s="37" t="str">
        <f>CONCATENATE(Замеры!D716,Замеры!F716)</f>
        <v>Группа от QF</v>
      </c>
      <c r="C722" s="35" t="str">
        <f>IF(Замеры!J716=0," ", Замеры!J716)</f>
        <v xml:space="preserve"> </v>
      </c>
      <c r="D722" s="29" t="str">
        <f>IF(Замеры!AD716=0, " ", Замеры!AB716)</f>
        <v xml:space="preserve"> </v>
      </c>
      <c r="E722" s="29" t="str">
        <f>CONCATENATE(Замеры!T716,Замеры!W716,Замеры!V716)</f>
        <v xml:space="preserve"> </v>
      </c>
      <c r="F722" s="30" t="str">
        <f>IF(Замеры!AD716=0," ","---")</f>
        <v xml:space="preserve"> </v>
      </c>
      <c r="G722" s="31" t="str">
        <f>IF(Замеры!AD716=0," ",Замеры!L716)</f>
        <v xml:space="preserve"> </v>
      </c>
      <c r="H722" s="31" t="str">
        <f>CONCATENATE(Замеры!AO716,Замеры!AE716,Замеры!AP716)</f>
        <v>0 0</v>
      </c>
      <c r="I722" s="29" t="str">
        <f>CONCATENATE(Замеры!AM716,Замеры!AE716,Замеры!AN716)</f>
        <v>0 0</v>
      </c>
      <c r="J722" s="31" t="str">
        <f>IF(Замеры!AD716=0," ",G722*2.55)</f>
        <v xml:space="preserve"> </v>
      </c>
      <c r="K722" s="29" t="str">
        <f>IF(Замеры!AD716=0," ",Замеры!AK716)</f>
        <v xml:space="preserve"> </v>
      </c>
      <c r="L722" s="29" t="str">
        <f>IF(Замеры!AD716=0," ",Замеры!AL716)</f>
        <v xml:space="preserve"> </v>
      </c>
      <c r="M722" s="29" t="str">
        <f>IF(Замеры!AD716=0," ",0.1)</f>
        <v xml:space="preserve"> </v>
      </c>
      <c r="N722" s="29" t="str">
        <f>IF(Замеры!AD716=0," ",Замеры!AD716)</f>
        <v xml:space="preserve"> </v>
      </c>
      <c r="O722" s="29" t="str">
        <f>Замеры!AE716</f>
        <v xml:space="preserve"> </v>
      </c>
      <c r="P722" s="29" t="str">
        <f>Замеры!AF716</f>
        <v xml:space="preserve"> </v>
      </c>
      <c r="Q722" s="29" t="str">
        <f>IF(Замеры!AD716=0," ","+")</f>
        <v xml:space="preserve"> </v>
      </c>
      <c r="R722" s="32">
        <f>Замеры!AC716</f>
        <v>0</v>
      </c>
      <c r="W722" s="33" t="e">
        <f t="shared" si="22"/>
        <v>#VALUE!</v>
      </c>
      <c r="X722" s="31" t="s">
        <v>72</v>
      </c>
      <c r="Y722" s="33" t="e">
        <f t="shared" si="23"/>
        <v>#VALUE!</v>
      </c>
      <c r="Z722" s="32"/>
    </row>
    <row r="723" spans="1:26" x14ac:dyDescent="0.3">
      <c r="A723" s="35">
        <f>IF(Замеры!B717=0, " ", Замеры!B717)</f>
        <v>714</v>
      </c>
      <c r="B723" s="37" t="str">
        <f>CONCATENATE(Замеры!D717,Замеры!F717)</f>
        <v>Группа от QF</v>
      </c>
      <c r="C723" s="35" t="str">
        <f>IF(Замеры!J717=0," ", Замеры!J717)</f>
        <v xml:space="preserve"> </v>
      </c>
      <c r="D723" s="29" t="str">
        <f>IF(Замеры!AD717=0, " ", Замеры!AB717)</f>
        <v xml:space="preserve"> </v>
      </c>
      <c r="E723" s="29" t="str">
        <f>CONCATENATE(Замеры!T717,Замеры!W717,Замеры!V717)</f>
        <v xml:space="preserve"> </v>
      </c>
      <c r="F723" s="30" t="str">
        <f>IF(Замеры!AD717=0," ","---")</f>
        <v xml:space="preserve"> </v>
      </c>
      <c r="G723" s="31" t="str">
        <f>IF(Замеры!AD717=0," ",Замеры!L717)</f>
        <v xml:space="preserve"> </v>
      </c>
      <c r="H723" s="31" t="str">
        <f>CONCATENATE(Замеры!AO717,Замеры!AE717,Замеры!AP717)</f>
        <v>0 0</v>
      </c>
      <c r="I723" s="29" t="str">
        <f>CONCATENATE(Замеры!AM717,Замеры!AE717,Замеры!AN717)</f>
        <v>0 0</v>
      </c>
      <c r="J723" s="31" t="str">
        <f>IF(Замеры!AD717=0," ",G723*2.55)</f>
        <v xml:space="preserve"> </v>
      </c>
      <c r="K723" s="29" t="str">
        <f>IF(Замеры!AD717=0," ",Замеры!AK717)</f>
        <v xml:space="preserve"> </v>
      </c>
      <c r="L723" s="29" t="str">
        <f>IF(Замеры!AD717=0," ",Замеры!AL717)</f>
        <v xml:space="preserve"> </v>
      </c>
      <c r="M723" s="29" t="str">
        <f>IF(Замеры!AD717=0," ",0.1)</f>
        <v xml:space="preserve"> </v>
      </c>
      <c r="N723" s="29" t="str">
        <f>IF(Замеры!AD717=0," ",Замеры!AD717)</f>
        <v xml:space="preserve"> </v>
      </c>
      <c r="O723" s="29" t="str">
        <f>Замеры!AE717</f>
        <v xml:space="preserve"> </v>
      </c>
      <c r="P723" s="29" t="str">
        <f>Замеры!AF717</f>
        <v xml:space="preserve"> </v>
      </c>
      <c r="Q723" s="29" t="str">
        <f>IF(Замеры!AD717=0," ","+")</f>
        <v xml:space="preserve"> </v>
      </c>
      <c r="R723" s="32">
        <f>Замеры!AC717</f>
        <v>0</v>
      </c>
      <c r="W723" s="33" t="e">
        <f t="shared" si="22"/>
        <v>#VALUE!</v>
      </c>
      <c r="X723" s="31" t="s">
        <v>72</v>
      </c>
      <c r="Y723" s="33" t="e">
        <f t="shared" si="23"/>
        <v>#VALUE!</v>
      </c>
      <c r="Z723" s="32"/>
    </row>
    <row r="724" spans="1:26" x14ac:dyDescent="0.3">
      <c r="A724" s="35">
        <f>IF(Замеры!B718=0, " ", Замеры!B718)</f>
        <v>715</v>
      </c>
      <c r="B724" s="37" t="str">
        <f>CONCATENATE(Замеры!D718,Замеры!F718)</f>
        <v>Группа от QF</v>
      </c>
      <c r="C724" s="35" t="str">
        <f>IF(Замеры!J718=0," ", Замеры!J718)</f>
        <v xml:space="preserve"> </v>
      </c>
      <c r="D724" s="29" t="str">
        <f>IF(Замеры!AD718=0, " ", Замеры!AB718)</f>
        <v xml:space="preserve"> </v>
      </c>
      <c r="E724" s="29" t="str">
        <f>CONCATENATE(Замеры!T718,Замеры!W718,Замеры!V718)</f>
        <v xml:space="preserve"> </v>
      </c>
      <c r="F724" s="30" t="str">
        <f>IF(Замеры!AD718=0," ","---")</f>
        <v xml:space="preserve"> </v>
      </c>
      <c r="G724" s="31" t="str">
        <f>IF(Замеры!AD718=0," ",Замеры!L718)</f>
        <v xml:space="preserve"> </v>
      </c>
      <c r="H724" s="31" t="str">
        <f>CONCATENATE(Замеры!AO718,Замеры!AE718,Замеры!AP718)</f>
        <v>0 0</v>
      </c>
      <c r="I724" s="29" t="str">
        <f>CONCATENATE(Замеры!AM718,Замеры!AE718,Замеры!AN718)</f>
        <v>0 0</v>
      </c>
      <c r="J724" s="31" t="str">
        <f>IF(Замеры!AD718=0," ",G724*2.55)</f>
        <v xml:space="preserve"> </v>
      </c>
      <c r="K724" s="29" t="str">
        <f>IF(Замеры!AD718=0," ",Замеры!AK718)</f>
        <v xml:space="preserve"> </v>
      </c>
      <c r="L724" s="29" t="str">
        <f>IF(Замеры!AD718=0," ",Замеры!AL718)</f>
        <v xml:space="preserve"> </v>
      </c>
      <c r="M724" s="29" t="str">
        <f>IF(Замеры!AD718=0," ",0.1)</f>
        <v xml:space="preserve"> </v>
      </c>
      <c r="N724" s="29" t="str">
        <f>IF(Замеры!AD718=0," ",Замеры!AD718)</f>
        <v xml:space="preserve"> </v>
      </c>
      <c r="O724" s="29" t="str">
        <f>Замеры!AE718</f>
        <v xml:space="preserve"> </v>
      </c>
      <c r="P724" s="29" t="str">
        <f>Замеры!AF718</f>
        <v xml:space="preserve"> </v>
      </c>
      <c r="Q724" s="29" t="str">
        <f>IF(Замеры!AD718=0," ","+")</f>
        <v xml:space="preserve"> </v>
      </c>
      <c r="R724" s="32">
        <f>Замеры!AC718</f>
        <v>0</v>
      </c>
      <c r="W724" s="33" t="e">
        <f t="shared" si="22"/>
        <v>#VALUE!</v>
      </c>
      <c r="X724" s="31" t="s">
        <v>72</v>
      </c>
      <c r="Y724" s="33" t="e">
        <f t="shared" si="23"/>
        <v>#VALUE!</v>
      </c>
      <c r="Z724" s="32"/>
    </row>
    <row r="725" spans="1:26" x14ac:dyDescent="0.3">
      <c r="A725" s="35">
        <f>IF(Замеры!B719=0, " ", Замеры!B719)</f>
        <v>716</v>
      </c>
      <c r="B725" s="37" t="str">
        <f>CONCATENATE(Замеры!D719,Замеры!F719)</f>
        <v>Группа от QF</v>
      </c>
      <c r="C725" s="35" t="str">
        <f>IF(Замеры!J719=0," ", Замеры!J719)</f>
        <v xml:space="preserve"> </v>
      </c>
      <c r="D725" s="29" t="str">
        <f>IF(Замеры!AD719=0, " ", Замеры!AB719)</f>
        <v xml:space="preserve"> </v>
      </c>
      <c r="E725" s="29" t="str">
        <f>CONCATENATE(Замеры!T719,Замеры!W719,Замеры!V719)</f>
        <v xml:space="preserve"> </v>
      </c>
      <c r="F725" s="30" t="str">
        <f>IF(Замеры!AD719=0," ","---")</f>
        <v xml:space="preserve"> </v>
      </c>
      <c r="G725" s="31" t="str">
        <f>IF(Замеры!AD719=0," ",Замеры!L719)</f>
        <v xml:space="preserve"> </v>
      </c>
      <c r="H725" s="31" t="str">
        <f>CONCATENATE(Замеры!AO719,Замеры!AE719,Замеры!AP719)</f>
        <v>0 0</v>
      </c>
      <c r="I725" s="29" t="str">
        <f>CONCATENATE(Замеры!AM719,Замеры!AE719,Замеры!AN719)</f>
        <v>0 0</v>
      </c>
      <c r="J725" s="31" t="str">
        <f>IF(Замеры!AD719=0," ",G725*2.55)</f>
        <v xml:space="preserve"> </v>
      </c>
      <c r="K725" s="29" t="str">
        <f>IF(Замеры!AD719=0," ",Замеры!AK719)</f>
        <v xml:space="preserve"> </v>
      </c>
      <c r="L725" s="29" t="str">
        <f>IF(Замеры!AD719=0," ",Замеры!AL719)</f>
        <v xml:space="preserve"> </v>
      </c>
      <c r="M725" s="29" t="str">
        <f>IF(Замеры!AD719=0," ",0.1)</f>
        <v xml:space="preserve"> </v>
      </c>
      <c r="N725" s="29" t="str">
        <f>IF(Замеры!AD719=0," ",Замеры!AD719)</f>
        <v xml:space="preserve"> </v>
      </c>
      <c r="O725" s="29" t="str">
        <f>Замеры!AE719</f>
        <v xml:space="preserve"> </v>
      </c>
      <c r="P725" s="29" t="str">
        <f>Замеры!AF719</f>
        <v xml:space="preserve"> </v>
      </c>
      <c r="Q725" s="29" t="str">
        <f>IF(Замеры!AD719=0," ","+")</f>
        <v xml:space="preserve"> </v>
      </c>
      <c r="R725" s="32">
        <f>Замеры!AC719</f>
        <v>0</v>
      </c>
      <c r="W725" s="33" t="e">
        <f t="shared" si="22"/>
        <v>#VALUE!</v>
      </c>
      <c r="X725" s="31" t="s">
        <v>72</v>
      </c>
      <c r="Y725" s="33" t="e">
        <f t="shared" si="23"/>
        <v>#VALUE!</v>
      </c>
      <c r="Z725" s="32"/>
    </row>
    <row r="726" spans="1:26" x14ac:dyDescent="0.3">
      <c r="A726" s="35">
        <f>IF(Замеры!B720=0, " ", Замеры!B720)</f>
        <v>717</v>
      </c>
      <c r="B726" s="37" t="str">
        <f>CONCATENATE(Замеры!D720,Замеры!F720)</f>
        <v>Группа от QF</v>
      </c>
      <c r="C726" s="35" t="str">
        <f>IF(Замеры!J720=0," ", Замеры!J720)</f>
        <v xml:space="preserve"> </v>
      </c>
      <c r="D726" s="29" t="str">
        <f>IF(Замеры!AD720=0, " ", Замеры!AB720)</f>
        <v xml:space="preserve"> </v>
      </c>
      <c r="E726" s="29" t="str">
        <f>CONCATENATE(Замеры!T720,Замеры!W720,Замеры!V720)</f>
        <v xml:space="preserve"> </v>
      </c>
      <c r="F726" s="30" t="str">
        <f>IF(Замеры!AD720=0," ","---")</f>
        <v xml:space="preserve"> </v>
      </c>
      <c r="G726" s="31" t="str">
        <f>IF(Замеры!AD720=0," ",Замеры!L720)</f>
        <v xml:space="preserve"> </v>
      </c>
      <c r="H726" s="31" t="str">
        <f>CONCATENATE(Замеры!AO720,Замеры!AE720,Замеры!AP720)</f>
        <v>0 0</v>
      </c>
      <c r="I726" s="29" t="str">
        <f>CONCATENATE(Замеры!AM720,Замеры!AE720,Замеры!AN720)</f>
        <v>0 0</v>
      </c>
      <c r="J726" s="31" t="str">
        <f>IF(Замеры!AD720=0," ",G726*2.55)</f>
        <v xml:space="preserve"> </v>
      </c>
      <c r="K726" s="29" t="str">
        <f>IF(Замеры!AD720=0," ",Замеры!AK720)</f>
        <v xml:space="preserve"> </v>
      </c>
      <c r="L726" s="29" t="str">
        <f>IF(Замеры!AD720=0," ",Замеры!AL720)</f>
        <v xml:space="preserve"> </v>
      </c>
      <c r="M726" s="29" t="str">
        <f>IF(Замеры!AD720=0," ",0.1)</f>
        <v xml:space="preserve"> </v>
      </c>
      <c r="N726" s="29" t="str">
        <f>IF(Замеры!AD720=0," ",Замеры!AD720)</f>
        <v xml:space="preserve"> </v>
      </c>
      <c r="O726" s="29" t="str">
        <f>Замеры!AE720</f>
        <v xml:space="preserve"> </v>
      </c>
      <c r="P726" s="29" t="str">
        <f>Замеры!AF720</f>
        <v xml:space="preserve"> </v>
      </c>
      <c r="Q726" s="29" t="str">
        <f>IF(Замеры!AD720=0," ","+")</f>
        <v xml:space="preserve"> </v>
      </c>
      <c r="R726" s="32">
        <f>Замеры!AC720</f>
        <v>0</v>
      </c>
      <c r="W726" s="33" t="e">
        <f t="shared" si="22"/>
        <v>#VALUE!</v>
      </c>
      <c r="X726" s="31" t="s">
        <v>72</v>
      </c>
      <c r="Y726" s="33" t="e">
        <f t="shared" si="23"/>
        <v>#VALUE!</v>
      </c>
      <c r="Z726" s="32"/>
    </row>
    <row r="727" spans="1:26" x14ac:dyDescent="0.3">
      <c r="A727" s="35">
        <f>IF(Замеры!B721=0, " ", Замеры!B721)</f>
        <v>718</v>
      </c>
      <c r="B727" s="37" t="str">
        <f>CONCATENATE(Замеры!D721,Замеры!F721)</f>
        <v>Группа от QF</v>
      </c>
      <c r="C727" s="35" t="str">
        <f>IF(Замеры!J721=0," ", Замеры!J721)</f>
        <v xml:space="preserve"> </v>
      </c>
      <c r="D727" s="29" t="str">
        <f>IF(Замеры!AD721=0, " ", Замеры!AB721)</f>
        <v xml:space="preserve"> </v>
      </c>
      <c r="E727" s="29" t="str">
        <f>CONCATENATE(Замеры!T721,Замеры!W721,Замеры!V721)</f>
        <v xml:space="preserve"> </v>
      </c>
      <c r="F727" s="30" t="str">
        <f>IF(Замеры!AD721=0," ","---")</f>
        <v xml:space="preserve"> </v>
      </c>
      <c r="G727" s="31" t="str">
        <f>IF(Замеры!AD721=0," ",Замеры!L721)</f>
        <v xml:space="preserve"> </v>
      </c>
      <c r="H727" s="31" t="str">
        <f>CONCATENATE(Замеры!AO721,Замеры!AE721,Замеры!AP721)</f>
        <v>0 0</v>
      </c>
      <c r="I727" s="29" t="str">
        <f>CONCATENATE(Замеры!AM721,Замеры!AE721,Замеры!AN721)</f>
        <v>0 0</v>
      </c>
      <c r="J727" s="31" t="str">
        <f>IF(Замеры!AD721=0," ",G727*2.55)</f>
        <v xml:space="preserve"> </v>
      </c>
      <c r="K727" s="29" t="str">
        <f>IF(Замеры!AD721=0," ",Замеры!AK721)</f>
        <v xml:space="preserve"> </v>
      </c>
      <c r="L727" s="29" t="str">
        <f>IF(Замеры!AD721=0," ",Замеры!AL721)</f>
        <v xml:space="preserve"> </v>
      </c>
      <c r="M727" s="29" t="str">
        <f>IF(Замеры!AD721=0," ",0.1)</f>
        <v xml:space="preserve"> </v>
      </c>
      <c r="N727" s="29" t="str">
        <f>IF(Замеры!AD721=0," ",Замеры!AD721)</f>
        <v xml:space="preserve"> </v>
      </c>
      <c r="O727" s="29" t="str">
        <f>Замеры!AE721</f>
        <v xml:space="preserve"> </v>
      </c>
      <c r="P727" s="29" t="str">
        <f>Замеры!AF721</f>
        <v xml:space="preserve"> </v>
      </c>
      <c r="Q727" s="29" t="str">
        <f>IF(Замеры!AD721=0," ","+")</f>
        <v xml:space="preserve"> </v>
      </c>
      <c r="R727" s="32">
        <f>Замеры!AC721</f>
        <v>0</v>
      </c>
      <c r="W727" s="33" t="e">
        <f t="shared" si="22"/>
        <v>#VALUE!</v>
      </c>
      <c r="X727" s="31" t="s">
        <v>72</v>
      </c>
      <c r="Y727" s="33" t="e">
        <f t="shared" si="23"/>
        <v>#VALUE!</v>
      </c>
      <c r="Z727" s="32"/>
    </row>
    <row r="728" spans="1:26" x14ac:dyDescent="0.3">
      <c r="A728" s="35">
        <f>IF(Замеры!B722=0, " ", Замеры!B722)</f>
        <v>719</v>
      </c>
      <c r="B728" s="37" t="str">
        <f>CONCATENATE(Замеры!D722,Замеры!F722)</f>
        <v>Группа от QF</v>
      </c>
      <c r="C728" s="35" t="str">
        <f>IF(Замеры!J722=0," ", Замеры!J722)</f>
        <v xml:space="preserve"> </v>
      </c>
      <c r="D728" s="29" t="str">
        <f>IF(Замеры!AD722=0, " ", Замеры!AB722)</f>
        <v xml:space="preserve"> </v>
      </c>
      <c r="E728" s="29" t="str">
        <f>CONCATENATE(Замеры!T722,Замеры!W722,Замеры!V722)</f>
        <v xml:space="preserve"> </v>
      </c>
      <c r="F728" s="30" t="str">
        <f>IF(Замеры!AD722=0," ","---")</f>
        <v xml:space="preserve"> </v>
      </c>
      <c r="G728" s="31" t="str">
        <f>IF(Замеры!AD722=0," ",Замеры!L722)</f>
        <v xml:space="preserve"> </v>
      </c>
      <c r="H728" s="31" t="str">
        <f>CONCATENATE(Замеры!AO722,Замеры!AE722,Замеры!AP722)</f>
        <v>0 0</v>
      </c>
      <c r="I728" s="29" t="str">
        <f>CONCATENATE(Замеры!AM722,Замеры!AE722,Замеры!AN722)</f>
        <v>0 0</v>
      </c>
      <c r="J728" s="31" t="str">
        <f>IF(Замеры!AD722=0," ",G728*2.55)</f>
        <v xml:space="preserve"> </v>
      </c>
      <c r="K728" s="29" t="str">
        <f>IF(Замеры!AD722=0," ",Замеры!AK722)</f>
        <v xml:space="preserve"> </v>
      </c>
      <c r="L728" s="29" t="str">
        <f>IF(Замеры!AD722=0," ",Замеры!AL722)</f>
        <v xml:space="preserve"> </v>
      </c>
      <c r="M728" s="29" t="str">
        <f>IF(Замеры!AD722=0," ",0.1)</f>
        <v xml:space="preserve"> </v>
      </c>
      <c r="N728" s="29" t="str">
        <f>IF(Замеры!AD722=0," ",Замеры!AD722)</f>
        <v xml:space="preserve"> </v>
      </c>
      <c r="O728" s="29" t="str">
        <f>Замеры!AE722</f>
        <v xml:space="preserve"> </v>
      </c>
      <c r="P728" s="29" t="str">
        <f>Замеры!AF722</f>
        <v xml:space="preserve"> </v>
      </c>
      <c r="Q728" s="29" t="str">
        <f>IF(Замеры!AD722=0," ","+")</f>
        <v xml:space="preserve"> </v>
      </c>
      <c r="R728" s="32">
        <f>Замеры!AC722</f>
        <v>0</v>
      </c>
      <c r="W728" s="33" t="e">
        <f t="shared" si="22"/>
        <v>#VALUE!</v>
      </c>
      <c r="X728" s="31" t="s">
        <v>72</v>
      </c>
      <c r="Y728" s="33" t="e">
        <f t="shared" si="23"/>
        <v>#VALUE!</v>
      </c>
      <c r="Z728" s="32"/>
    </row>
    <row r="729" spans="1:26" x14ac:dyDescent="0.3">
      <c r="A729" s="35">
        <f>IF(Замеры!B723=0, " ", Замеры!B723)</f>
        <v>720</v>
      </c>
      <c r="B729" s="37" t="str">
        <f>CONCATENATE(Замеры!D723,Замеры!F723)</f>
        <v>Группа от QF</v>
      </c>
      <c r="C729" s="35" t="str">
        <f>IF(Замеры!J723=0," ", Замеры!J723)</f>
        <v xml:space="preserve"> </v>
      </c>
      <c r="D729" s="29" t="str">
        <f>IF(Замеры!AD723=0, " ", Замеры!AB723)</f>
        <v xml:space="preserve"> </v>
      </c>
      <c r="E729" s="29" t="str">
        <f>CONCATENATE(Замеры!T723,Замеры!W723,Замеры!V723)</f>
        <v xml:space="preserve"> </v>
      </c>
      <c r="F729" s="30" t="str">
        <f>IF(Замеры!AD723=0," ","---")</f>
        <v xml:space="preserve"> </v>
      </c>
      <c r="G729" s="31" t="str">
        <f>IF(Замеры!AD723=0," ",Замеры!L723)</f>
        <v xml:space="preserve"> </v>
      </c>
      <c r="H729" s="31" t="str">
        <f>CONCATENATE(Замеры!AO723,Замеры!AE723,Замеры!AP723)</f>
        <v>0 0</v>
      </c>
      <c r="I729" s="29" t="str">
        <f>CONCATENATE(Замеры!AM723,Замеры!AE723,Замеры!AN723)</f>
        <v>0 0</v>
      </c>
      <c r="J729" s="31" t="str">
        <f>IF(Замеры!AD723=0," ",G729*2.55)</f>
        <v xml:space="preserve"> </v>
      </c>
      <c r="K729" s="29" t="str">
        <f>IF(Замеры!AD723=0," ",Замеры!AK723)</f>
        <v xml:space="preserve"> </v>
      </c>
      <c r="L729" s="29" t="str">
        <f>IF(Замеры!AD723=0," ",Замеры!AL723)</f>
        <v xml:space="preserve"> </v>
      </c>
      <c r="M729" s="29" t="str">
        <f>IF(Замеры!AD723=0," ",0.1)</f>
        <v xml:space="preserve"> </v>
      </c>
      <c r="N729" s="29" t="str">
        <f>IF(Замеры!AD723=0," ",Замеры!AD723)</f>
        <v xml:space="preserve"> </v>
      </c>
      <c r="O729" s="29" t="str">
        <f>Замеры!AE723</f>
        <v xml:space="preserve"> </v>
      </c>
      <c r="P729" s="29" t="str">
        <f>Замеры!AF723</f>
        <v xml:space="preserve"> </v>
      </c>
      <c r="Q729" s="29" t="str">
        <f>IF(Замеры!AD723=0," ","+")</f>
        <v xml:space="preserve"> </v>
      </c>
      <c r="R729" s="32">
        <f>Замеры!AC723</f>
        <v>0</v>
      </c>
      <c r="W729" s="33" t="e">
        <f t="shared" si="22"/>
        <v>#VALUE!</v>
      </c>
      <c r="X729" s="31" t="s">
        <v>72</v>
      </c>
      <c r="Y729" s="33" t="e">
        <f t="shared" si="23"/>
        <v>#VALUE!</v>
      </c>
      <c r="Z729" s="32"/>
    </row>
    <row r="730" spans="1:26" x14ac:dyDescent="0.3">
      <c r="A730" s="35">
        <f>IF(Замеры!B724=0, " ", Замеры!B724)</f>
        <v>721</v>
      </c>
      <c r="B730" s="37" t="str">
        <f>CONCATENATE(Замеры!D724,Замеры!F724)</f>
        <v>Группа от QF</v>
      </c>
      <c r="C730" s="35" t="str">
        <f>IF(Замеры!J724=0," ", Замеры!J724)</f>
        <v xml:space="preserve"> </v>
      </c>
      <c r="D730" s="29" t="str">
        <f>IF(Замеры!AD724=0, " ", Замеры!AB724)</f>
        <v xml:space="preserve"> </v>
      </c>
      <c r="E730" s="29" t="str">
        <f>CONCATENATE(Замеры!T724,Замеры!W724,Замеры!V724)</f>
        <v xml:space="preserve"> </v>
      </c>
      <c r="F730" s="30" t="str">
        <f>IF(Замеры!AD724=0," ","---")</f>
        <v xml:space="preserve"> </v>
      </c>
      <c r="G730" s="31" t="str">
        <f>IF(Замеры!AD724=0," ",Замеры!L724)</f>
        <v xml:space="preserve"> </v>
      </c>
      <c r="H730" s="31" t="str">
        <f>CONCATENATE(Замеры!AO724,Замеры!AE724,Замеры!AP724)</f>
        <v>0 0</v>
      </c>
      <c r="I730" s="29" t="str">
        <f>CONCATENATE(Замеры!AM724,Замеры!AE724,Замеры!AN724)</f>
        <v>0 0</v>
      </c>
      <c r="J730" s="31" t="str">
        <f>IF(Замеры!AD724=0," ",G730*2.55)</f>
        <v xml:space="preserve"> </v>
      </c>
      <c r="K730" s="29" t="str">
        <f>IF(Замеры!AD724=0," ",Замеры!AK724)</f>
        <v xml:space="preserve"> </v>
      </c>
      <c r="L730" s="29" t="str">
        <f>IF(Замеры!AD724=0," ",Замеры!AL724)</f>
        <v xml:space="preserve"> </v>
      </c>
      <c r="M730" s="29" t="str">
        <f>IF(Замеры!AD724=0," ",0.1)</f>
        <v xml:space="preserve"> </v>
      </c>
      <c r="N730" s="29" t="str">
        <f>IF(Замеры!AD724=0," ",Замеры!AD724)</f>
        <v xml:space="preserve"> </v>
      </c>
      <c r="O730" s="29" t="str">
        <f>Замеры!AE724</f>
        <v xml:space="preserve"> </v>
      </c>
      <c r="P730" s="29" t="str">
        <f>Замеры!AF724</f>
        <v xml:space="preserve"> </v>
      </c>
      <c r="Q730" s="29" t="str">
        <f>IF(Замеры!AD724=0," ","+")</f>
        <v xml:space="preserve"> </v>
      </c>
      <c r="R730" s="32">
        <f>Замеры!AC724</f>
        <v>0</v>
      </c>
      <c r="W730" s="33" t="e">
        <f t="shared" si="22"/>
        <v>#VALUE!</v>
      </c>
      <c r="X730" s="31" t="s">
        <v>72</v>
      </c>
      <c r="Y730" s="33" t="e">
        <f t="shared" si="23"/>
        <v>#VALUE!</v>
      </c>
      <c r="Z730" s="32"/>
    </row>
    <row r="731" spans="1:26" x14ac:dyDescent="0.3">
      <c r="A731" s="35">
        <f>IF(Замеры!B725=0, " ", Замеры!B725)</f>
        <v>722</v>
      </c>
      <c r="B731" s="37" t="str">
        <f>CONCATENATE(Замеры!D725,Замеры!F725)</f>
        <v>Группа от QF</v>
      </c>
      <c r="C731" s="35" t="str">
        <f>IF(Замеры!J725=0," ", Замеры!J725)</f>
        <v xml:space="preserve"> </v>
      </c>
      <c r="D731" s="29" t="str">
        <f>IF(Замеры!AD725=0, " ", Замеры!AB725)</f>
        <v xml:space="preserve"> </v>
      </c>
      <c r="E731" s="29" t="str">
        <f>CONCATENATE(Замеры!T725,Замеры!W725,Замеры!V725)</f>
        <v xml:space="preserve"> </v>
      </c>
      <c r="F731" s="30" t="str">
        <f>IF(Замеры!AD725=0," ","---")</f>
        <v xml:space="preserve"> </v>
      </c>
      <c r="G731" s="31" t="str">
        <f>IF(Замеры!AD725=0," ",Замеры!L725)</f>
        <v xml:space="preserve"> </v>
      </c>
      <c r="H731" s="31" t="str">
        <f>CONCATENATE(Замеры!AO725,Замеры!AE725,Замеры!AP725)</f>
        <v>0 0</v>
      </c>
      <c r="I731" s="29" t="str">
        <f>CONCATENATE(Замеры!AM725,Замеры!AE725,Замеры!AN725)</f>
        <v>0 0</v>
      </c>
      <c r="J731" s="31" t="str">
        <f>IF(Замеры!AD725=0," ",G731*2.55)</f>
        <v xml:space="preserve"> </v>
      </c>
      <c r="K731" s="29" t="str">
        <f>IF(Замеры!AD725=0," ",Замеры!AK725)</f>
        <v xml:space="preserve"> </v>
      </c>
      <c r="L731" s="29" t="str">
        <f>IF(Замеры!AD725=0," ",Замеры!AL725)</f>
        <v xml:space="preserve"> </v>
      </c>
      <c r="M731" s="29" t="str">
        <f>IF(Замеры!AD725=0," ",0.1)</f>
        <v xml:space="preserve"> </v>
      </c>
      <c r="N731" s="29" t="str">
        <f>IF(Замеры!AD725=0," ",Замеры!AD725)</f>
        <v xml:space="preserve"> </v>
      </c>
      <c r="O731" s="29" t="str">
        <f>Замеры!AE725</f>
        <v xml:space="preserve"> </v>
      </c>
      <c r="P731" s="29" t="str">
        <f>Замеры!AF725</f>
        <v xml:space="preserve"> </v>
      </c>
      <c r="Q731" s="29" t="str">
        <f>IF(Замеры!AD725=0," ","+")</f>
        <v xml:space="preserve"> </v>
      </c>
      <c r="R731" s="32">
        <f>Замеры!AC725</f>
        <v>0</v>
      </c>
      <c r="W731" s="33" t="e">
        <f t="shared" si="22"/>
        <v>#VALUE!</v>
      </c>
      <c r="X731" s="31" t="s">
        <v>72</v>
      </c>
      <c r="Y731" s="33" t="e">
        <f t="shared" si="23"/>
        <v>#VALUE!</v>
      </c>
      <c r="Z731" s="32"/>
    </row>
    <row r="732" spans="1:26" x14ac:dyDescent="0.3">
      <c r="A732" s="35">
        <f>IF(Замеры!B726=0, " ", Замеры!B726)</f>
        <v>723</v>
      </c>
      <c r="B732" s="37" t="str">
        <f>CONCATENATE(Замеры!D726,Замеры!F726)</f>
        <v>Группа от QF</v>
      </c>
      <c r="C732" s="35" t="str">
        <f>IF(Замеры!J726=0," ", Замеры!J726)</f>
        <v xml:space="preserve"> </v>
      </c>
      <c r="D732" s="29" t="str">
        <f>IF(Замеры!AD726=0, " ", Замеры!AB726)</f>
        <v xml:space="preserve"> </v>
      </c>
      <c r="E732" s="29" t="str">
        <f>CONCATENATE(Замеры!T726,Замеры!W726,Замеры!V726)</f>
        <v xml:space="preserve"> </v>
      </c>
      <c r="F732" s="30" t="str">
        <f>IF(Замеры!AD726=0," ","---")</f>
        <v xml:space="preserve"> </v>
      </c>
      <c r="G732" s="31" t="str">
        <f>IF(Замеры!AD726=0," ",Замеры!L726)</f>
        <v xml:space="preserve"> </v>
      </c>
      <c r="H732" s="31" t="str">
        <f>CONCATENATE(Замеры!AO726,Замеры!AE726,Замеры!AP726)</f>
        <v>0 0</v>
      </c>
      <c r="I732" s="29" t="str">
        <f>CONCATENATE(Замеры!AM726,Замеры!AE726,Замеры!AN726)</f>
        <v>0 0</v>
      </c>
      <c r="J732" s="31" t="str">
        <f>IF(Замеры!AD726=0," ",G732*2.55)</f>
        <v xml:space="preserve"> </v>
      </c>
      <c r="K732" s="29" t="str">
        <f>IF(Замеры!AD726=0," ",Замеры!AK726)</f>
        <v xml:space="preserve"> </v>
      </c>
      <c r="L732" s="29" t="str">
        <f>IF(Замеры!AD726=0," ",Замеры!AL726)</f>
        <v xml:space="preserve"> </v>
      </c>
      <c r="M732" s="29" t="str">
        <f>IF(Замеры!AD726=0," ",0.1)</f>
        <v xml:space="preserve"> </v>
      </c>
      <c r="N732" s="29" t="str">
        <f>IF(Замеры!AD726=0," ",Замеры!AD726)</f>
        <v xml:space="preserve"> </v>
      </c>
      <c r="O732" s="29" t="str">
        <f>Замеры!AE726</f>
        <v xml:space="preserve"> </v>
      </c>
      <c r="P732" s="29" t="str">
        <f>Замеры!AF726</f>
        <v xml:space="preserve"> </v>
      </c>
      <c r="Q732" s="29" t="str">
        <f>IF(Замеры!AD726=0," ","+")</f>
        <v xml:space="preserve"> </v>
      </c>
      <c r="R732" s="32">
        <f>Замеры!AC726</f>
        <v>0</v>
      </c>
      <c r="W732" s="33" t="e">
        <f t="shared" si="22"/>
        <v>#VALUE!</v>
      </c>
      <c r="X732" s="31" t="s">
        <v>72</v>
      </c>
      <c r="Y732" s="33" t="e">
        <f t="shared" si="23"/>
        <v>#VALUE!</v>
      </c>
      <c r="Z732" s="32"/>
    </row>
    <row r="733" spans="1:26" x14ac:dyDescent="0.3">
      <c r="A733" s="35">
        <f>IF(Замеры!B727=0, " ", Замеры!B727)</f>
        <v>724</v>
      </c>
      <c r="B733" s="37" t="str">
        <f>CONCATENATE(Замеры!D727,Замеры!F727)</f>
        <v>Группа от QF</v>
      </c>
      <c r="C733" s="35" t="str">
        <f>IF(Замеры!J727=0," ", Замеры!J727)</f>
        <v xml:space="preserve"> </v>
      </c>
      <c r="D733" s="29" t="str">
        <f>IF(Замеры!AD727=0, " ", Замеры!AB727)</f>
        <v xml:space="preserve"> </v>
      </c>
      <c r="E733" s="29" t="str">
        <f>CONCATENATE(Замеры!T727,Замеры!W727,Замеры!V727)</f>
        <v xml:space="preserve"> </v>
      </c>
      <c r="F733" s="30" t="str">
        <f>IF(Замеры!AD727=0," ","---")</f>
        <v xml:space="preserve"> </v>
      </c>
      <c r="G733" s="31" t="str">
        <f>IF(Замеры!AD727=0," ",Замеры!L727)</f>
        <v xml:space="preserve"> </v>
      </c>
      <c r="H733" s="31" t="str">
        <f>CONCATENATE(Замеры!AO727,Замеры!AE727,Замеры!AP727)</f>
        <v>0 0</v>
      </c>
      <c r="I733" s="29" t="str">
        <f>CONCATENATE(Замеры!AM727,Замеры!AE727,Замеры!AN727)</f>
        <v>0 0</v>
      </c>
      <c r="J733" s="31" t="str">
        <f>IF(Замеры!AD727=0," ",G733*2.55)</f>
        <v xml:space="preserve"> </v>
      </c>
      <c r="K733" s="29" t="str">
        <f>IF(Замеры!AD727=0," ",Замеры!AK727)</f>
        <v xml:space="preserve"> </v>
      </c>
      <c r="L733" s="29" t="str">
        <f>IF(Замеры!AD727=0," ",Замеры!AL727)</f>
        <v xml:space="preserve"> </v>
      </c>
      <c r="M733" s="29" t="str">
        <f>IF(Замеры!AD727=0," ",0.1)</f>
        <v xml:space="preserve"> </v>
      </c>
      <c r="N733" s="29" t="str">
        <f>IF(Замеры!AD727=0," ",Замеры!AD727)</f>
        <v xml:space="preserve"> </v>
      </c>
      <c r="O733" s="29" t="str">
        <f>Замеры!AE727</f>
        <v xml:space="preserve"> </v>
      </c>
      <c r="P733" s="29" t="str">
        <f>Замеры!AF727</f>
        <v xml:space="preserve"> </v>
      </c>
      <c r="Q733" s="29" t="str">
        <f>IF(Замеры!AD727=0," ","+")</f>
        <v xml:space="preserve"> </v>
      </c>
      <c r="R733" s="32">
        <f>Замеры!AC727</f>
        <v>0</v>
      </c>
      <c r="W733" s="33" t="e">
        <f t="shared" si="22"/>
        <v>#VALUE!</v>
      </c>
      <c r="X733" s="31" t="s">
        <v>72</v>
      </c>
      <c r="Y733" s="33" t="e">
        <f t="shared" si="23"/>
        <v>#VALUE!</v>
      </c>
      <c r="Z733" s="32"/>
    </row>
    <row r="734" spans="1:26" x14ac:dyDescent="0.3">
      <c r="A734" s="35">
        <f>IF(Замеры!B728=0, " ", Замеры!B728)</f>
        <v>725</v>
      </c>
      <c r="B734" s="37" t="str">
        <f>CONCATENATE(Замеры!D728,Замеры!F728)</f>
        <v>Группа от QF</v>
      </c>
      <c r="C734" s="35" t="str">
        <f>IF(Замеры!J728=0," ", Замеры!J728)</f>
        <v xml:space="preserve"> </v>
      </c>
      <c r="D734" s="29" t="str">
        <f>IF(Замеры!AD728=0, " ", Замеры!AB728)</f>
        <v xml:space="preserve"> </v>
      </c>
      <c r="E734" s="29" t="str">
        <f>CONCATENATE(Замеры!T728,Замеры!W728,Замеры!V728)</f>
        <v xml:space="preserve"> </v>
      </c>
      <c r="F734" s="30" t="str">
        <f>IF(Замеры!AD728=0," ","---")</f>
        <v xml:space="preserve"> </v>
      </c>
      <c r="G734" s="31" t="str">
        <f>IF(Замеры!AD728=0," ",Замеры!L728)</f>
        <v xml:space="preserve"> </v>
      </c>
      <c r="H734" s="31" t="str">
        <f>CONCATENATE(Замеры!AO728,Замеры!AE728,Замеры!AP728)</f>
        <v>0 0</v>
      </c>
      <c r="I734" s="29" t="str">
        <f>CONCATENATE(Замеры!AM728,Замеры!AE728,Замеры!AN728)</f>
        <v>0 0</v>
      </c>
      <c r="J734" s="31" t="str">
        <f>IF(Замеры!AD728=0," ",G734*2.55)</f>
        <v xml:space="preserve"> </v>
      </c>
      <c r="K734" s="29" t="str">
        <f>IF(Замеры!AD728=0," ",Замеры!AK728)</f>
        <v xml:space="preserve"> </v>
      </c>
      <c r="L734" s="29" t="str">
        <f>IF(Замеры!AD728=0," ",Замеры!AL728)</f>
        <v xml:space="preserve"> </v>
      </c>
      <c r="M734" s="29" t="str">
        <f>IF(Замеры!AD728=0," ",0.1)</f>
        <v xml:space="preserve"> </v>
      </c>
      <c r="N734" s="29" t="str">
        <f>IF(Замеры!AD728=0," ",Замеры!AD728)</f>
        <v xml:space="preserve"> </v>
      </c>
      <c r="O734" s="29" t="str">
        <f>Замеры!AE728</f>
        <v xml:space="preserve"> </v>
      </c>
      <c r="P734" s="29" t="str">
        <f>Замеры!AF728</f>
        <v xml:space="preserve"> </v>
      </c>
      <c r="Q734" s="29" t="str">
        <f>IF(Замеры!AD728=0," ","+")</f>
        <v xml:space="preserve"> </v>
      </c>
      <c r="R734" s="32">
        <f>Замеры!AC728</f>
        <v>0</v>
      </c>
      <c r="W734" s="33" t="e">
        <f t="shared" si="22"/>
        <v>#VALUE!</v>
      </c>
      <c r="X734" s="31" t="s">
        <v>72</v>
      </c>
      <c r="Y734" s="33" t="e">
        <f t="shared" si="23"/>
        <v>#VALUE!</v>
      </c>
      <c r="Z734" s="32"/>
    </row>
    <row r="735" spans="1:26" x14ac:dyDescent="0.3">
      <c r="A735" s="35">
        <f>IF(Замеры!B729=0, " ", Замеры!B729)</f>
        <v>726</v>
      </c>
      <c r="B735" s="37" t="str">
        <f>CONCATENATE(Замеры!D729,Замеры!F729)</f>
        <v>Группа от QF</v>
      </c>
      <c r="C735" s="35" t="str">
        <f>IF(Замеры!J729=0," ", Замеры!J729)</f>
        <v xml:space="preserve"> </v>
      </c>
      <c r="D735" s="29" t="str">
        <f>IF(Замеры!AD729=0, " ", Замеры!AB729)</f>
        <v xml:space="preserve"> </v>
      </c>
      <c r="E735" s="29" t="str">
        <f>CONCATENATE(Замеры!T729,Замеры!W729,Замеры!V729)</f>
        <v xml:space="preserve"> </v>
      </c>
      <c r="F735" s="30" t="str">
        <f>IF(Замеры!AD729=0," ","---")</f>
        <v xml:space="preserve"> </v>
      </c>
      <c r="G735" s="31" t="str">
        <f>IF(Замеры!AD729=0," ",Замеры!L729)</f>
        <v xml:space="preserve"> </v>
      </c>
      <c r="H735" s="31" t="str">
        <f>CONCATENATE(Замеры!AO729,Замеры!AE729,Замеры!AP729)</f>
        <v>0 0</v>
      </c>
      <c r="I735" s="29" t="str">
        <f>CONCATENATE(Замеры!AM729,Замеры!AE729,Замеры!AN729)</f>
        <v>0 0</v>
      </c>
      <c r="J735" s="31" t="str">
        <f>IF(Замеры!AD729=0," ",G735*2.55)</f>
        <v xml:space="preserve"> </v>
      </c>
      <c r="K735" s="29" t="str">
        <f>IF(Замеры!AD729=0," ",Замеры!AK729)</f>
        <v xml:space="preserve"> </v>
      </c>
      <c r="L735" s="29" t="str">
        <f>IF(Замеры!AD729=0," ",Замеры!AL729)</f>
        <v xml:space="preserve"> </v>
      </c>
      <c r="M735" s="29" t="str">
        <f>IF(Замеры!AD729=0," ",0.1)</f>
        <v xml:space="preserve"> </v>
      </c>
      <c r="N735" s="29" t="str">
        <f>IF(Замеры!AD729=0," ",Замеры!AD729)</f>
        <v xml:space="preserve"> </v>
      </c>
      <c r="O735" s="29" t="str">
        <f>Замеры!AE729</f>
        <v xml:space="preserve"> </v>
      </c>
      <c r="P735" s="29" t="str">
        <f>Замеры!AF729</f>
        <v xml:space="preserve"> </v>
      </c>
      <c r="Q735" s="29" t="str">
        <f>IF(Замеры!AD729=0," ","+")</f>
        <v xml:space="preserve"> </v>
      </c>
      <c r="R735" s="32">
        <f>Замеры!AC729</f>
        <v>0</v>
      </c>
      <c r="W735" s="33" t="e">
        <f t="shared" si="22"/>
        <v>#VALUE!</v>
      </c>
      <c r="X735" s="31" t="s">
        <v>72</v>
      </c>
      <c r="Y735" s="33" t="e">
        <f t="shared" si="23"/>
        <v>#VALUE!</v>
      </c>
      <c r="Z735" s="32"/>
    </row>
    <row r="736" spans="1:26" x14ac:dyDescent="0.3">
      <c r="A736" s="35">
        <f>IF(Замеры!B730=0, " ", Замеры!B730)</f>
        <v>727</v>
      </c>
      <c r="B736" s="37" t="str">
        <f>CONCATENATE(Замеры!D730,Замеры!F730)</f>
        <v>Группа от QF</v>
      </c>
      <c r="C736" s="35" t="str">
        <f>IF(Замеры!J730=0," ", Замеры!J730)</f>
        <v xml:space="preserve"> </v>
      </c>
      <c r="D736" s="29" t="str">
        <f>IF(Замеры!AD730=0, " ", Замеры!AB730)</f>
        <v xml:space="preserve"> </v>
      </c>
      <c r="E736" s="29" t="str">
        <f>CONCATENATE(Замеры!T730,Замеры!W730,Замеры!V730)</f>
        <v xml:space="preserve"> </v>
      </c>
      <c r="F736" s="30" t="str">
        <f>IF(Замеры!AD730=0," ","---")</f>
        <v xml:space="preserve"> </v>
      </c>
      <c r="G736" s="31" t="str">
        <f>IF(Замеры!AD730=0," ",Замеры!L730)</f>
        <v xml:space="preserve"> </v>
      </c>
      <c r="H736" s="31" t="str">
        <f>CONCATENATE(Замеры!AO730,Замеры!AE730,Замеры!AP730)</f>
        <v>0 0</v>
      </c>
      <c r="I736" s="29" t="str">
        <f>CONCATENATE(Замеры!AM730,Замеры!AE730,Замеры!AN730)</f>
        <v>0 0</v>
      </c>
      <c r="J736" s="31" t="str">
        <f>IF(Замеры!AD730=0," ",G736*2.55)</f>
        <v xml:space="preserve"> </v>
      </c>
      <c r="K736" s="29" t="str">
        <f>IF(Замеры!AD730=0," ",Замеры!AK730)</f>
        <v xml:space="preserve"> </v>
      </c>
      <c r="L736" s="29" t="str">
        <f>IF(Замеры!AD730=0," ",Замеры!AL730)</f>
        <v xml:space="preserve"> </v>
      </c>
      <c r="M736" s="29" t="str">
        <f>IF(Замеры!AD730=0," ",0.1)</f>
        <v xml:space="preserve"> </v>
      </c>
      <c r="N736" s="29" t="str">
        <f>IF(Замеры!AD730=0," ",Замеры!AD730)</f>
        <v xml:space="preserve"> </v>
      </c>
      <c r="O736" s="29" t="str">
        <f>Замеры!AE730</f>
        <v xml:space="preserve"> </v>
      </c>
      <c r="P736" s="29" t="str">
        <f>Замеры!AF730</f>
        <v xml:space="preserve"> </v>
      </c>
      <c r="Q736" s="29" t="str">
        <f>IF(Замеры!AD730=0," ","+")</f>
        <v xml:space="preserve"> </v>
      </c>
      <c r="R736" s="32">
        <f>Замеры!AC730</f>
        <v>0</v>
      </c>
      <c r="W736" s="33" t="e">
        <f t="shared" si="22"/>
        <v>#VALUE!</v>
      </c>
      <c r="X736" s="31" t="s">
        <v>72</v>
      </c>
      <c r="Y736" s="33" t="e">
        <f t="shared" si="23"/>
        <v>#VALUE!</v>
      </c>
      <c r="Z736" s="32"/>
    </row>
    <row r="737" spans="1:26" x14ac:dyDescent="0.3">
      <c r="A737" s="35">
        <f>IF(Замеры!B731=0, " ", Замеры!B731)</f>
        <v>728</v>
      </c>
      <c r="B737" s="37" t="str">
        <f>CONCATENATE(Замеры!D731,Замеры!F731)</f>
        <v>Группа от QF</v>
      </c>
      <c r="C737" s="35" t="str">
        <f>IF(Замеры!J731=0," ", Замеры!J731)</f>
        <v xml:space="preserve"> </v>
      </c>
      <c r="D737" s="29" t="str">
        <f>IF(Замеры!AD731=0, " ", Замеры!AB731)</f>
        <v xml:space="preserve"> </v>
      </c>
      <c r="E737" s="29" t="str">
        <f>CONCATENATE(Замеры!T731,Замеры!W731,Замеры!V731)</f>
        <v xml:space="preserve"> </v>
      </c>
      <c r="F737" s="30" t="str">
        <f>IF(Замеры!AD731=0," ","---")</f>
        <v xml:space="preserve"> </v>
      </c>
      <c r="G737" s="31" t="str">
        <f>IF(Замеры!AD731=0," ",Замеры!L731)</f>
        <v xml:space="preserve"> </v>
      </c>
      <c r="H737" s="31" t="str">
        <f>CONCATENATE(Замеры!AO731,Замеры!AE731,Замеры!AP731)</f>
        <v>0 0</v>
      </c>
      <c r="I737" s="29" t="str">
        <f>CONCATENATE(Замеры!AM731,Замеры!AE731,Замеры!AN731)</f>
        <v>0 0</v>
      </c>
      <c r="J737" s="31" t="str">
        <f>IF(Замеры!AD731=0," ",G737*2.55)</f>
        <v xml:space="preserve"> </v>
      </c>
      <c r="K737" s="29" t="str">
        <f>IF(Замеры!AD731=0," ",Замеры!AK731)</f>
        <v xml:space="preserve"> </v>
      </c>
      <c r="L737" s="29" t="str">
        <f>IF(Замеры!AD731=0," ",Замеры!AL731)</f>
        <v xml:space="preserve"> </v>
      </c>
      <c r="M737" s="29" t="str">
        <f>IF(Замеры!AD731=0," ",0.1)</f>
        <v xml:space="preserve"> </v>
      </c>
      <c r="N737" s="29" t="str">
        <f>IF(Замеры!AD731=0," ",Замеры!AD731)</f>
        <v xml:space="preserve"> </v>
      </c>
      <c r="O737" s="29" t="str">
        <f>Замеры!AE731</f>
        <v xml:space="preserve"> </v>
      </c>
      <c r="P737" s="29" t="str">
        <f>Замеры!AF731</f>
        <v xml:space="preserve"> </v>
      </c>
      <c r="Q737" s="29" t="str">
        <f>IF(Замеры!AD731=0," ","+")</f>
        <v xml:space="preserve"> </v>
      </c>
      <c r="R737" s="32">
        <f>Замеры!AC731</f>
        <v>0</v>
      </c>
      <c r="W737" s="33" t="e">
        <f t="shared" si="22"/>
        <v>#VALUE!</v>
      </c>
      <c r="X737" s="31" t="s">
        <v>72</v>
      </c>
      <c r="Y737" s="33" t="e">
        <f t="shared" si="23"/>
        <v>#VALUE!</v>
      </c>
      <c r="Z737" s="32"/>
    </row>
    <row r="738" spans="1:26" x14ac:dyDescent="0.3">
      <c r="A738" s="35">
        <f>IF(Замеры!B732=0, " ", Замеры!B732)</f>
        <v>729</v>
      </c>
      <c r="B738" s="37" t="str">
        <f>CONCATENATE(Замеры!D732,Замеры!F732)</f>
        <v>Группа от QF</v>
      </c>
      <c r="C738" s="35" t="str">
        <f>IF(Замеры!J732=0," ", Замеры!J732)</f>
        <v xml:space="preserve"> </v>
      </c>
      <c r="D738" s="29" t="str">
        <f>IF(Замеры!AD732=0, " ", Замеры!AB732)</f>
        <v xml:space="preserve"> </v>
      </c>
      <c r="E738" s="29" t="str">
        <f>CONCATENATE(Замеры!T732,Замеры!W732,Замеры!V732)</f>
        <v xml:space="preserve"> </v>
      </c>
      <c r="F738" s="30" t="str">
        <f>IF(Замеры!AD732=0," ","---")</f>
        <v xml:space="preserve"> </v>
      </c>
      <c r="G738" s="31" t="str">
        <f>IF(Замеры!AD732=0," ",Замеры!L732)</f>
        <v xml:space="preserve"> </v>
      </c>
      <c r="H738" s="31" t="str">
        <f>CONCATENATE(Замеры!AO732,Замеры!AE732,Замеры!AP732)</f>
        <v>0 0</v>
      </c>
      <c r="I738" s="29" t="str">
        <f>CONCATENATE(Замеры!AM732,Замеры!AE732,Замеры!AN732)</f>
        <v>0 0</v>
      </c>
      <c r="J738" s="31" t="str">
        <f>IF(Замеры!AD732=0," ",G738*2.55)</f>
        <v xml:space="preserve"> </v>
      </c>
      <c r="K738" s="29" t="str">
        <f>IF(Замеры!AD732=0," ",Замеры!AK732)</f>
        <v xml:space="preserve"> </v>
      </c>
      <c r="L738" s="29" t="str">
        <f>IF(Замеры!AD732=0," ",Замеры!AL732)</f>
        <v xml:space="preserve"> </v>
      </c>
      <c r="M738" s="29" t="str">
        <f>IF(Замеры!AD732=0," ",0.1)</f>
        <v xml:space="preserve"> </v>
      </c>
      <c r="N738" s="29" t="str">
        <f>IF(Замеры!AD732=0," ",Замеры!AD732)</f>
        <v xml:space="preserve"> </v>
      </c>
      <c r="O738" s="29" t="str">
        <f>Замеры!AE732</f>
        <v xml:space="preserve"> </v>
      </c>
      <c r="P738" s="29" t="str">
        <f>Замеры!AF732</f>
        <v xml:space="preserve"> </v>
      </c>
      <c r="Q738" s="29" t="str">
        <f>IF(Замеры!AD732=0," ","+")</f>
        <v xml:space="preserve"> </v>
      </c>
      <c r="R738" s="32">
        <f>Замеры!AC732</f>
        <v>0</v>
      </c>
      <c r="W738" s="33" t="e">
        <f t="shared" si="22"/>
        <v>#VALUE!</v>
      </c>
      <c r="X738" s="31" t="s">
        <v>72</v>
      </c>
      <c r="Y738" s="33" t="e">
        <f t="shared" si="23"/>
        <v>#VALUE!</v>
      </c>
      <c r="Z738" s="32"/>
    </row>
    <row r="739" spans="1:26" x14ac:dyDescent="0.3">
      <c r="A739" s="35">
        <f>IF(Замеры!B733=0, " ", Замеры!B733)</f>
        <v>730</v>
      </c>
      <c r="B739" s="37" t="str">
        <f>CONCATENATE(Замеры!D733,Замеры!F733)</f>
        <v>Группа от QF</v>
      </c>
      <c r="C739" s="35" t="str">
        <f>IF(Замеры!J733=0," ", Замеры!J733)</f>
        <v xml:space="preserve"> </v>
      </c>
      <c r="D739" s="29" t="str">
        <f>IF(Замеры!AD733=0, " ", Замеры!AB733)</f>
        <v xml:space="preserve"> </v>
      </c>
      <c r="E739" s="29" t="str">
        <f>CONCATENATE(Замеры!T733,Замеры!W733,Замеры!V733)</f>
        <v xml:space="preserve"> </v>
      </c>
      <c r="F739" s="30" t="str">
        <f>IF(Замеры!AD733=0," ","---")</f>
        <v xml:space="preserve"> </v>
      </c>
      <c r="G739" s="31" t="str">
        <f>IF(Замеры!AD733=0," ",Замеры!L733)</f>
        <v xml:space="preserve"> </v>
      </c>
      <c r="H739" s="31" t="str">
        <f>CONCATENATE(Замеры!AO733,Замеры!AE733,Замеры!AP733)</f>
        <v>0 0</v>
      </c>
      <c r="I739" s="29" t="str">
        <f>CONCATENATE(Замеры!AM733,Замеры!AE733,Замеры!AN733)</f>
        <v>0 0</v>
      </c>
      <c r="J739" s="31" t="str">
        <f>IF(Замеры!AD733=0," ",G739*2.55)</f>
        <v xml:space="preserve"> </v>
      </c>
      <c r="K739" s="29" t="str">
        <f>IF(Замеры!AD733=0," ",Замеры!AK733)</f>
        <v xml:space="preserve"> </v>
      </c>
      <c r="L739" s="29" t="str">
        <f>IF(Замеры!AD733=0," ",Замеры!AL733)</f>
        <v xml:space="preserve"> </v>
      </c>
      <c r="M739" s="29" t="str">
        <f>IF(Замеры!AD733=0," ",0.1)</f>
        <v xml:space="preserve"> </v>
      </c>
      <c r="N739" s="29" t="str">
        <f>IF(Замеры!AD733=0," ",Замеры!AD733)</f>
        <v xml:space="preserve"> </v>
      </c>
      <c r="O739" s="29" t="str">
        <f>Замеры!AE733</f>
        <v xml:space="preserve"> </v>
      </c>
      <c r="P739" s="29" t="str">
        <f>Замеры!AF733</f>
        <v xml:space="preserve"> </v>
      </c>
      <c r="Q739" s="29" t="str">
        <f>IF(Замеры!AD733=0," ","+")</f>
        <v xml:space="preserve"> </v>
      </c>
      <c r="R739" s="32">
        <f>Замеры!AC733</f>
        <v>0</v>
      </c>
      <c r="W739" s="33" t="e">
        <f t="shared" si="22"/>
        <v>#VALUE!</v>
      </c>
      <c r="X739" s="31" t="s">
        <v>72</v>
      </c>
      <c r="Y739" s="33" t="e">
        <f t="shared" si="23"/>
        <v>#VALUE!</v>
      </c>
      <c r="Z739" s="32"/>
    </row>
    <row r="740" spans="1:26" x14ac:dyDescent="0.3">
      <c r="A740" s="35">
        <f>IF(Замеры!B734=0, " ", Замеры!B734)</f>
        <v>731</v>
      </c>
      <c r="B740" s="37" t="str">
        <f>CONCATENATE(Замеры!D734,Замеры!F734)</f>
        <v>Группа от QF</v>
      </c>
      <c r="C740" s="35" t="str">
        <f>IF(Замеры!J734=0," ", Замеры!J734)</f>
        <v xml:space="preserve"> </v>
      </c>
      <c r="D740" s="29" t="str">
        <f>IF(Замеры!AD734=0, " ", Замеры!AB734)</f>
        <v xml:space="preserve"> </v>
      </c>
      <c r="E740" s="29" t="str">
        <f>CONCATENATE(Замеры!T734,Замеры!W734,Замеры!V734)</f>
        <v xml:space="preserve"> </v>
      </c>
      <c r="F740" s="30" t="str">
        <f>IF(Замеры!AD734=0," ","---")</f>
        <v xml:space="preserve"> </v>
      </c>
      <c r="G740" s="31" t="str">
        <f>IF(Замеры!AD734=0," ",Замеры!L734)</f>
        <v xml:space="preserve"> </v>
      </c>
      <c r="H740" s="31" t="str">
        <f>CONCATENATE(Замеры!AO734,Замеры!AE734,Замеры!AP734)</f>
        <v>0 0</v>
      </c>
      <c r="I740" s="29" t="str">
        <f>CONCATENATE(Замеры!AM734,Замеры!AE734,Замеры!AN734)</f>
        <v>0 0</v>
      </c>
      <c r="J740" s="31" t="str">
        <f>IF(Замеры!AD734=0," ",G740*2.55)</f>
        <v xml:space="preserve"> </v>
      </c>
      <c r="K740" s="29" t="str">
        <f>IF(Замеры!AD734=0," ",Замеры!AK734)</f>
        <v xml:space="preserve"> </v>
      </c>
      <c r="L740" s="29" t="str">
        <f>IF(Замеры!AD734=0," ",Замеры!AL734)</f>
        <v xml:space="preserve"> </v>
      </c>
      <c r="M740" s="29" t="str">
        <f>IF(Замеры!AD734=0," ",0.1)</f>
        <v xml:space="preserve"> </v>
      </c>
      <c r="N740" s="29" t="str">
        <f>IF(Замеры!AD734=0," ",Замеры!AD734)</f>
        <v xml:space="preserve"> </v>
      </c>
      <c r="O740" s="29" t="str">
        <f>Замеры!AE734</f>
        <v xml:space="preserve"> </v>
      </c>
      <c r="P740" s="29" t="str">
        <f>Замеры!AF734</f>
        <v xml:space="preserve"> </v>
      </c>
      <c r="Q740" s="29" t="str">
        <f>IF(Замеры!AD734=0," ","+")</f>
        <v xml:space="preserve"> </v>
      </c>
      <c r="R740" s="32">
        <f>Замеры!AC734</f>
        <v>0</v>
      </c>
      <c r="W740" s="33" t="e">
        <f t="shared" si="22"/>
        <v>#VALUE!</v>
      </c>
      <c r="X740" s="31" t="s">
        <v>72</v>
      </c>
      <c r="Y740" s="33" t="e">
        <f t="shared" si="23"/>
        <v>#VALUE!</v>
      </c>
      <c r="Z740" s="32"/>
    </row>
    <row r="741" spans="1:26" x14ac:dyDescent="0.3">
      <c r="A741" s="35">
        <f>IF(Замеры!B735=0, " ", Замеры!B735)</f>
        <v>732</v>
      </c>
      <c r="B741" s="37" t="str">
        <f>CONCATENATE(Замеры!D735,Замеры!F735)</f>
        <v>Группа от QF</v>
      </c>
      <c r="C741" s="35" t="str">
        <f>IF(Замеры!J735=0," ", Замеры!J735)</f>
        <v xml:space="preserve"> </v>
      </c>
      <c r="D741" s="29" t="str">
        <f>IF(Замеры!AD735=0, " ", Замеры!AB735)</f>
        <v xml:space="preserve"> </v>
      </c>
      <c r="E741" s="29" t="str">
        <f>CONCATENATE(Замеры!T735,Замеры!W735,Замеры!V735)</f>
        <v xml:space="preserve"> </v>
      </c>
      <c r="F741" s="30" t="str">
        <f>IF(Замеры!AD735=0," ","---")</f>
        <v xml:space="preserve"> </v>
      </c>
      <c r="G741" s="31" t="str">
        <f>IF(Замеры!AD735=0," ",Замеры!L735)</f>
        <v xml:space="preserve"> </v>
      </c>
      <c r="H741" s="31" t="str">
        <f>CONCATENATE(Замеры!AO735,Замеры!AE735,Замеры!AP735)</f>
        <v>0 0</v>
      </c>
      <c r="I741" s="29" t="str">
        <f>CONCATENATE(Замеры!AM735,Замеры!AE735,Замеры!AN735)</f>
        <v>0 0</v>
      </c>
      <c r="J741" s="31" t="str">
        <f>IF(Замеры!AD735=0," ",G741*2.55)</f>
        <v xml:space="preserve"> </v>
      </c>
      <c r="K741" s="29" t="str">
        <f>IF(Замеры!AD735=0," ",Замеры!AK735)</f>
        <v xml:space="preserve"> </v>
      </c>
      <c r="L741" s="29" t="str">
        <f>IF(Замеры!AD735=0," ",Замеры!AL735)</f>
        <v xml:space="preserve"> </v>
      </c>
      <c r="M741" s="29" t="str">
        <f>IF(Замеры!AD735=0," ",0.1)</f>
        <v xml:space="preserve"> </v>
      </c>
      <c r="N741" s="29" t="str">
        <f>IF(Замеры!AD735=0," ",Замеры!AD735)</f>
        <v xml:space="preserve"> </v>
      </c>
      <c r="O741" s="29" t="str">
        <f>Замеры!AE735</f>
        <v xml:space="preserve"> </v>
      </c>
      <c r="P741" s="29" t="str">
        <f>Замеры!AF735</f>
        <v xml:space="preserve"> </v>
      </c>
      <c r="Q741" s="29" t="str">
        <f>IF(Замеры!AD735=0," ","+")</f>
        <v xml:space="preserve"> </v>
      </c>
      <c r="R741" s="32">
        <f>Замеры!AC735</f>
        <v>0</v>
      </c>
      <c r="W741" s="33" t="e">
        <f t="shared" si="22"/>
        <v>#VALUE!</v>
      </c>
      <c r="X741" s="31" t="s">
        <v>72</v>
      </c>
      <c r="Y741" s="33" t="e">
        <f t="shared" si="23"/>
        <v>#VALUE!</v>
      </c>
      <c r="Z741" s="32"/>
    </row>
    <row r="742" spans="1:26" x14ac:dyDescent="0.3">
      <c r="A742" s="35">
        <f>IF(Замеры!B736=0, " ", Замеры!B736)</f>
        <v>733</v>
      </c>
      <c r="B742" s="37" t="str">
        <f>CONCATENATE(Замеры!D736,Замеры!F736)</f>
        <v>Группа от QF</v>
      </c>
      <c r="C742" s="35" t="str">
        <f>IF(Замеры!J736=0," ", Замеры!J736)</f>
        <v xml:space="preserve"> </v>
      </c>
      <c r="D742" s="29" t="str">
        <f>IF(Замеры!AD736=0, " ", Замеры!AB736)</f>
        <v xml:space="preserve"> </v>
      </c>
      <c r="E742" s="29" t="str">
        <f>CONCATENATE(Замеры!T736,Замеры!W736,Замеры!V736)</f>
        <v xml:space="preserve"> </v>
      </c>
      <c r="F742" s="30" t="str">
        <f>IF(Замеры!AD736=0," ","---")</f>
        <v xml:space="preserve"> </v>
      </c>
      <c r="G742" s="31" t="str">
        <f>IF(Замеры!AD736=0," ",Замеры!L736)</f>
        <v xml:space="preserve"> </v>
      </c>
      <c r="H742" s="31" t="str">
        <f>CONCATENATE(Замеры!AO736,Замеры!AE736,Замеры!AP736)</f>
        <v>0 0</v>
      </c>
      <c r="I742" s="29" t="str">
        <f>CONCATENATE(Замеры!AM736,Замеры!AE736,Замеры!AN736)</f>
        <v>0 0</v>
      </c>
      <c r="J742" s="31" t="str">
        <f>IF(Замеры!AD736=0," ",G742*2.55)</f>
        <v xml:space="preserve"> </v>
      </c>
      <c r="K742" s="29" t="str">
        <f>IF(Замеры!AD736=0," ",Замеры!AK736)</f>
        <v xml:space="preserve"> </v>
      </c>
      <c r="L742" s="29" t="str">
        <f>IF(Замеры!AD736=0," ",Замеры!AL736)</f>
        <v xml:space="preserve"> </v>
      </c>
      <c r="M742" s="29" t="str">
        <f>IF(Замеры!AD736=0," ",0.1)</f>
        <v xml:space="preserve"> </v>
      </c>
      <c r="N742" s="29" t="str">
        <f>IF(Замеры!AD736=0," ",Замеры!AD736)</f>
        <v xml:space="preserve"> </v>
      </c>
      <c r="O742" s="29" t="str">
        <f>Замеры!AE736</f>
        <v xml:space="preserve"> </v>
      </c>
      <c r="P742" s="29" t="str">
        <f>Замеры!AF736</f>
        <v xml:space="preserve"> </v>
      </c>
      <c r="Q742" s="29" t="str">
        <f>IF(Замеры!AD736=0," ","+")</f>
        <v xml:space="preserve"> </v>
      </c>
      <c r="R742" s="32">
        <f>Замеры!AC736</f>
        <v>0</v>
      </c>
      <c r="W742" s="33" t="e">
        <f t="shared" si="22"/>
        <v>#VALUE!</v>
      </c>
      <c r="X742" s="31" t="s">
        <v>72</v>
      </c>
      <c r="Y742" s="33" t="e">
        <f t="shared" si="23"/>
        <v>#VALUE!</v>
      </c>
      <c r="Z742" s="32"/>
    </row>
    <row r="743" spans="1:26" x14ac:dyDescent="0.3">
      <c r="A743" s="35">
        <f>IF(Замеры!B737=0, " ", Замеры!B737)</f>
        <v>734</v>
      </c>
      <c r="B743" s="37" t="str">
        <f>CONCATENATE(Замеры!D737,Замеры!F737)</f>
        <v>Группа от QF</v>
      </c>
      <c r="C743" s="35" t="str">
        <f>IF(Замеры!J737=0," ", Замеры!J737)</f>
        <v xml:space="preserve"> </v>
      </c>
      <c r="D743" s="29" t="str">
        <f>IF(Замеры!AD737=0, " ", Замеры!AB737)</f>
        <v xml:space="preserve"> </v>
      </c>
      <c r="E743" s="29" t="str">
        <f>CONCATENATE(Замеры!T737,Замеры!W737,Замеры!V737)</f>
        <v xml:space="preserve"> </v>
      </c>
      <c r="F743" s="30" t="str">
        <f>IF(Замеры!AD737=0," ","---")</f>
        <v xml:space="preserve"> </v>
      </c>
      <c r="G743" s="31" t="str">
        <f>IF(Замеры!AD737=0," ",Замеры!L737)</f>
        <v xml:space="preserve"> </v>
      </c>
      <c r="H743" s="31" t="str">
        <f>CONCATENATE(Замеры!AO737,Замеры!AE737,Замеры!AP737)</f>
        <v>0 0</v>
      </c>
      <c r="I743" s="29" t="str">
        <f>CONCATENATE(Замеры!AM737,Замеры!AE737,Замеры!AN737)</f>
        <v>0 0</v>
      </c>
      <c r="J743" s="31" t="str">
        <f>IF(Замеры!AD737=0," ",G743*2.55)</f>
        <v xml:space="preserve"> </v>
      </c>
      <c r="K743" s="29" t="str">
        <f>IF(Замеры!AD737=0," ",Замеры!AK737)</f>
        <v xml:space="preserve"> </v>
      </c>
      <c r="L743" s="29" t="str">
        <f>IF(Замеры!AD737=0," ",Замеры!AL737)</f>
        <v xml:space="preserve"> </v>
      </c>
      <c r="M743" s="29" t="str">
        <f>IF(Замеры!AD737=0," ",0.1)</f>
        <v xml:space="preserve"> </v>
      </c>
      <c r="N743" s="29" t="str">
        <f>IF(Замеры!AD737=0," ",Замеры!AD737)</f>
        <v xml:space="preserve"> </v>
      </c>
      <c r="O743" s="29" t="str">
        <f>Замеры!AE737</f>
        <v xml:space="preserve"> </v>
      </c>
      <c r="P743" s="29" t="str">
        <f>Замеры!AF737</f>
        <v xml:space="preserve"> </v>
      </c>
      <c r="Q743" s="29" t="str">
        <f>IF(Замеры!AD737=0," ","+")</f>
        <v xml:space="preserve"> </v>
      </c>
      <c r="R743" s="32">
        <f>Замеры!AC737</f>
        <v>0</v>
      </c>
      <c r="W743" s="33" t="e">
        <f t="shared" si="22"/>
        <v>#VALUE!</v>
      </c>
      <c r="X743" s="31" t="s">
        <v>72</v>
      </c>
      <c r="Y743" s="33" t="e">
        <f t="shared" si="23"/>
        <v>#VALUE!</v>
      </c>
      <c r="Z743" s="32"/>
    </row>
    <row r="744" spans="1:26" x14ac:dyDescent="0.3">
      <c r="A744" s="35">
        <f>IF(Замеры!B738=0, " ", Замеры!B738)</f>
        <v>735</v>
      </c>
      <c r="B744" s="37" t="str">
        <f>CONCATENATE(Замеры!D738,Замеры!F738)</f>
        <v>Группа от QF</v>
      </c>
      <c r="C744" s="35" t="str">
        <f>IF(Замеры!J738=0," ", Замеры!J738)</f>
        <v xml:space="preserve"> </v>
      </c>
      <c r="D744" s="29" t="str">
        <f>IF(Замеры!AD738=0, " ", Замеры!AB738)</f>
        <v xml:space="preserve"> </v>
      </c>
      <c r="E744" s="29" t="str">
        <f>CONCATENATE(Замеры!T738,Замеры!W738,Замеры!V738)</f>
        <v xml:space="preserve"> </v>
      </c>
      <c r="F744" s="30" t="str">
        <f>IF(Замеры!AD738=0," ","---")</f>
        <v xml:space="preserve"> </v>
      </c>
      <c r="G744" s="31" t="str">
        <f>IF(Замеры!AD738=0," ",Замеры!L738)</f>
        <v xml:space="preserve"> </v>
      </c>
      <c r="H744" s="31" t="str">
        <f>CONCATENATE(Замеры!AO738,Замеры!AE738,Замеры!AP738)</f>
        <v>0 0</v>
      </c>
      <c r="I744" s="29" t="str">
        <f>CONCATENATE(Замеры!AM738,Замеры!AE738,Замеры!AN738)</f>
        <v>0 0</v>
      </c>
      <c r="J744" s="31" t="str">
        <f>IF(Замеры!AD738=0," ",G744*2.55)</f>
        <v xml:space="preserve"> </v>
      </c>
      <c r="K744" s="29" t="str">
        <f>IF(Замеры!AD738=0," ",Замеры!AK738)</f>
        <v xml:space="preserve"> </v>
      </c>
      <c r="L744" s="29" t="str">
        <f>IF(Замеры!AD738=0," ",Замеры!AL738)</f>
        <v xml:space="preserve"> </v>
      </c>
      <c r="M744" s="29" t="str">
        <f>IF(Замеры!AD738=0," ",0.1)</f>
        <v xml:space="preserve"> </v>
      </c>
      <c r="N744" s="29" t="str">
        <f>IF(Замеры!AD738=0," ",Замеры!AD738)</f>
        <v xml:space="preserve"> </v>
      </c>
      <c r="O744" s="29" t="str">
        <f>Замеры!AE738</f>
        <v xml:space="preserve"> </v>
      </c>
      <c r="P744" s="29" t="str">
        <f>Замеры!AF738</f>
        <v xml:space="preserve"> </v>
      </c>
      <c r="Q744" s="29" t="str">
        <f>IF(Замеры!AD738=0," ","+")</f>
        <v xml:space="preserve"> </v>
      </c>
      <c r="R744" s="32">
        <f>Замеры!AC738</f>
        <v>0</v>
      </c>
      <c r="W744" s="33" t="e">
        <f t="shared" si="22"/>
        <v>#VALUE!</v>
      </c>
      <c r="X744" s="31" t="s">
        <v>72</v>
      </c>
      <c r="Y744" s="33" t="e">
        <f t="shared" si="23"/>
        <v>#VALUE!</v>
      </c>
      <c r="Z744" s="32"/>
    </row>
    <row r="745" spans="1:26" x14ac:dyDescent="0.3">
      <c r="A745" s="35">
        <f>IF(Замеры!B739=0, " ", Замеры!B739)</f>
        <v>736</v>
      </c>
      <c r="B745" s="37" t="str">
        <f>CONCATENATE(Замеры!D739,Замеры!F739)</f>
        <v>Группа от QF</v>
      </c>
      <c r="C745" s="35" t="str">
        <f>IF(Замеры!J739=0," ", Замеры!J739)</f>
        <v xml:space="preserve"> </v>
      </c>
      <c r="D745" s="29" t="str">
        <f>IF(Замеры!AD739=0, " ", Замеры!AB739)</f>
        <v xml:space="preserve"> </v>
      </c>
      <c r="E745" s="29" t="str">
        <f>CONCATENATE(Замеры!T739,Замеры!W739,Замеры!V739)</f>
        <v xml:space="preserve"> </v>
      </c>
      <c r="F745" s="30" t="str">
        <f>IF(Замеры!AD739=0," ","---")</f>
        <v xml:space="preserve"> </v>
      </c>
      <c r="G745" s="31" t="str">
        <f>IF(Замеры!AD739=0," ",Замеры!L739)</f>
        <v xml:space="preserve"> </v>
      </c>
      <c r="H745" s="31" t="str">
        <f>CONCATENATE(Замеры!AO739,Замеры!AE739,Замеры!AP739)</f>
        <v>0 0</v>
      </c>
      <c r="I745" s="29" t="str">
        <f>CONCATENATE(Замеры!AM739,Замеры!AE739,Замеры!AN739)</f>
        <v>0 0</v>
      </c>
      <c r="J745" s="31" t="str">
        <f>IF(Замеры!AD739=0," ",G745*2.55)</f>
        <v xml:space="preserve"> </v>
      </c>
      <c r="K745" s="29" t="str">
        <f>IF(Замеры!AD739=0," ",Замеры!AK739)</f>
        <v xml:space="preserve"> </v>
      </c>
      <c r="L745" s="29" t="str">
        <f>IF(Замеры!AD739=0," ",Замеры!AL739)</f>
        <v xml:space="preserve"> </v>
      </c>
      <c r="M745" s="29" t="str">
        <f>IF(Замеры!AD739=0," ",0.1)</f>
        <v xml:space="preserve"> </v>
      </c>
      <c r="N745" s="29" t="str">
        <f>IF(Замеры!AD739=0," ",Замеры!AD739)</f>
        <v xml:space="preserve"> </v>
      </c>
      <c r="O745" s="29" t="str">
        <f>Замеры!AE739</f>
        <v xml:space="preserve"> </v>
      </c>
      <c r="P745" s="29" t="str">
        <f>Замеры!AF739</f>
        <v xml:space="preserve"> </v>
      </c>
      <c r="Q745" s="29" t="str">
        <f>IF(Замеры!AD739=0," ","+")</f>
        <v xml:space="preserve"> </v>
      </c>
      <c r="R745" s="32">
        <f>Замеры!AC739</f>
        <v>0</v>
      </c>
      <c r="W745" s="33" t="e">
        <f t="shared" si="22"/>
        <v>#VALUE!</v>
      </c>
      <c r="X745" s="31" t="s">
        <v>72</v>
      </c>
      <c r="Y745" s="33" t="e">
        <f t="shared" si="23"/>
        <v>#VALUE!</v>
      </c>
      <c r="Z745" s="32"/>
    </row>
    <row r="746" spans="1:26" x14ac:dyDescent="0.3">
      <c r="A746" s="35">
        <f>IF(Замеры!B740=0, " ", Замеры!B740)</f>
        <v>737</v>
      </c>
      <c r="B746" s="37" t="str">
        <f>CONCATENATE(Замеры!D740,Замеры!F740)</f>
        <v>Группа от QF</v>
      </c>
      <c r="C746" s="35" t="str">
        <f>IF(Замеры!J740=0," ", Замеры!J740)</f>
        <v xml:space="preserve"> </v>
      </c>
      <c r="D746" s="29" t="str">
        <f>IF(Замеры!AD740=0, " ", Замеры!AB740)</f>
        <v xml:space="preserve"> </v>
      </c>
      <c r="E746" s="29" t="str">
        <f>CONCATENATE(Замеры!T740,Замеры!W740,Замеры!V740)</f>
        <v xml:space="preserve"> </v>
      </c>
      <c r="F746" s="30" t="str">
        <f>IF(Замеры!AD740=0," ","---")</f>
        <v xml:space="preserve"> </v>
      </c>
      <c r="G746" s="31" t="str">
        <f>IF(Замеры!AD740=0," ",Замеры!L740)</f>
        <v xml:space="preserve"> </v>
      </c>
      <c r="H746" s="31" t="str">
        <f>CONCATENATE(Замеры!AO740,Замеры!AE740,Замеры!AP740)</f>
        <v>0 0</v>
      </c>
      <c r="I746" s="29" t="str">
        <f>CONCATENATE(Замеры!AM740,Замеры!AE740,Замеры!AN740)</f>
        <v>0 0</v>
      </c>
      <c r="J746" s="31" t="str">
        <f>IF(Замеры!AD740=0," ",G746*2.55)</f>
        <v xml:space="preserve"> </v>
      </c>
      <c r="K746" s="29" t="str">
        <f>IF(Замеры!AD740=0," ",Замеры!AK740)</f>
        <v xml:space="preserve"> </v>
      </c>
      <c r="L746" s="29" t="str">
        <f>IF(Замеры!AD740=0," ",Замеры!AL740)</f>
        <v xml:space="preserve"> </v>
      </c>
      <c r="M746" s="29" t="str">
        <f>IF(Замеры!AD740=0," ",0.1)</f>
        <v xml:space="preserve"> </v>
      </c>
      <c r="N746" s="29" t="str">
        <f>IF(Замеры!AD740=0," ",Замеры!AD740)</f>
        <v xml:space="preserve"> </v>
      </c>
      <c r="O746" s="29" t="str">
        <f>Замеры!AE740</f>
        <v xml:space="preserve"> </v>
      </c>
      <c r="P746" s="29" t="str">
        <f>Замеры!AF740</f>
        <v xml:space="preserve"> </v>
      </c>
      <c r="Q746" s="29" t="str">
        <f>IF(Замеры!AD740=0," ","+")</f>
        <v xml:space="preserve"> </v>
      </c>
      <c r="R746" s="32">
        <f>Замеры!AC740</f>
        <v>0</v>
      </c>
      <c r="W746" s="33" t="e">
        <f t="shared" si="22"/>
        <v>#VALUE!</v>
      </c>
      <c r="X746" s="31" t="s">
        <v>72</v>
      </c>
      <c r="Y746" s="33" t="e">
        <f t="shared" si="23"/>
        <v>#VALUE!</v>
      </c>
      <c r="Z746" s="32"/>
    </row>
    <row r="747" spans="1:26" x14ac:dyDescent="0.3">
      <c r="A747" s="35">
        <f>IF(Замеры!B741=0, " ", Замеры!B741)</f>
        <v>738</v>
      </c>
      <c r="B747" s="37" t="str">
        <f>CONCATENATE(Замеры!D741,Замеры!F741)</f>
        <v>Группа от QF</v>
      </c>
      <c r="C747" s="35" t="str">
        <f>IF(Замеры!J741=0," ", Замеры!J741)</f>
        <v xml:space="preserve"> </v>
      </c>
      <c r="D747" s="29" t="str">
        <f>IF(Замеры!AD741=0, " ", Замеры!AB741)</f>
        <v xml:space="preserve"> </v>
      </c>
      <c r="E747" s="29" t="str">
        <f>CONCATENATE(Замеры!T741,Замеры!W741,Замеры!V741)</f>
        <v xml:space="preserve"> </v>
      </c>
      <c r="F747" s="30" t="str">
        <f>IF(Замеры!AD741=0," ","---")</f>
        <v xml:space="preserve"> </v>
      </c>
      <c r="G747" s="31" t="str">
        <f>IF(Замеры!AD741=0," ",Замеры!L741)</f>
        <v xml:space="preserve"> </v>
      </c>
      <c r="H747" s="31" t="str">
        <f>CONCATENATE(Замеры!AO741,Замеры!AE741,Замеры!AP741)</f>
        <v>0 0</v>
      </c>
      <c r="I747" s="29" t="str">
        <f>CONCATENATE(Замеры!AM741,Замеры!AE741,Замеры!AN741)</f>
        <v>0 0</v>
      </c>
      <c r="J747" s="31" t="str">
        <f>IF(Замеры!AD741=0," ",G747*2.55)</f>
        <v xml:space="preserve"> </v>
      </c>
      <c r="K747" s="29" t="str">
        <f>IF(Замеры!AD741=0," ",Замеры!AK741)</f>
        <v xml:space="preserve"> </v>
      </c>
      <c r="L747" s="29" t="str">
        <f>IF(Замеры!AD741=0," ",Замеры!AL741)</f>
        <v xml:space="preserve"> </v>
      </c>
      <c r="M747" s="29" t="str">
        <f>IF(Замеры!AD741=0," ",0.1)</f>
        <v xml:space="preserve"> </v>
      </c>
      <c r="N747" s="29" t="str">
        <f>IF(Замеры!AD741=0," ",Замеры!AD741)</f>
        <v xml:space="preserve"> </v>
      </c>
      <c r="O747" s="29" t="str">
        <f>Замеры!AE741</f>
        <v xml:space="preserve"> </v>
      </c>
      <c r="P747" s="29" t="str">
        <f>Замеры!AF741</f>
        <v xml:space="preserve"> </v>
      </c>
      <c r="Q747" s="29" t="str">
        <f>IF(Замеры!AD741=0," ","+")</f>
        <v xml:space="preserve"> </v>
      </c>
      <c r="R747" s="32">
        <f>Замеры!AC741</f>
        <v>0</v>
      </c>
      <c r="W747" s="33" t="e">
        <f t="shared" si="22"/>
        <v>#VALUE!</v>
      </c>
      <c r="X747" s="31" t="s">
        <v>72</v>
      </c>
      <c r="Y747" s="33" t="e">
        <f t="shared" si="23"/>
        <v>#VALUE!</v>
      </c>
      <c r="Z747" s="32"/>
    </row>
    <row r="748" spans="1:26" x14ac:dyDescent="0.3">
      <c r="A748" s="35">
        <f>IF(Замеры!B742=0, " ", Замеры!B742)</f>
        <v>739</v>
      </c>
      <c r="B748" s="37" t="str">
        <f>CONCATENATE(Замеры!D742,Замеры!F742)</f>
        <v>Группа от QF</v>
      </c>
      <c r="C748" s="35" t="str">
        <f>IF(Замеры!J742=0," ", Замеры!J742)</f>
        <v xml:space="preserve"> </v>
      </c>
      <c r="D748" s="29" t="str">
        <f>IF(Замеры!AD742=0, " ", Замеры!AB742)</f>
        <v xml:space="preserve"> </v>
      </c>
      <c r="E748" s="29" t="str">
        <f>CONCATENATE(Замеры!T742,Замеры!W742,Замеры!V742)</f>
        <v xml:space="preserve"> </v>
      </c>
      <c r="F748" s="30" t="str">
        <f>IF(Замеры!AD742=0," ","---")</f>
        <v xml:space="preserve"> </v>
      </c>
      <c r="G748" s="31" t="str">
        <f>IF(Замеры!AD742=0," ",Замеры!L742)</f>
        <v xml:space="preserve"> </v>
      </c>
      <c r="H748" s="31" t="str">
        <f>CONCATENATE(Замеры!AO742,Замеры!AE742,Замеры!AP742)</f>
        <v>0 0</v>
      </c>
      <c r="I748" s="29" t="str">
        <f>CONCATENATE(Замеры!AM742,Замеры!AE742,Замеры!AN742)</f>
        <v>0 0</v>
      </c>
      <c r="J748" s="31" t="str">
        <f>IF(Замеры!AD742=0," ",G748*2.55)</f>
        <v xml:space="preserve"> </v>
      </c>
      <c r="K748" s="29" t="str">
        <f>IF(Замеры!AD742=0," ",Замеры!AK742)</f>
        <v xml:space="preserve"> </v>
      </c>
      <c r="L748" s="29" t="str">
        <f>IF(Замеры!AD742=0," ",Замеры!AL742)</f>
        <v xml:space="preserve"> </v>
      </c>
      <c r="M748" s="29" t="str">
        <f>IF(Замеры!AD742=0," ",0.1)</f>
        <v xml:space="preserve"> </v>
      </c>
      <c r="N748" s="29" t="str">
        <f>IF(Замеры!AD742=0," ",Замеры!AD742)</f>
        <v xml:space="preserve"> </v>
      </c>
      <c r="O748" s="29" t="str">
        <f>Замеры!AE742</f>
        <v xml:space="preserve"> </v>
      </c>
      <c r="P748" s="29" t="str">
        <f>Замеры!AF742</f>
        <v xml:space="preserve"> </v>
      </c>
      <c r="Q748" s="29" t="str">
        <f>IF(Замеры!AD742=0," ","+")</f>
        <v xml:space="preserve"> </v>
      </c>
      <c r="R748" s="32">
        <f>Замеры!AC742</f>
        <v>0</v>
      </c>
      <c r="W748" s="33" t="e">
        <f t="shared" si="22"/>
        <v>#VALUE!</v>
      </c>
      <c r="X748" s="31" t="s">
        <v>72</v>
      </c>
      <c r="Y748" s="33" t="e">
        <f t="shared" si="23"/>
        <v>#VALUE!</v>
      </c>
      <c r="Z748" s="32"/>
    </row>
    <row r="749" spans="1:26" x14ac:dyDescent="0.3">
      <c r="A749" s="35">
        <f>IF(Замеры!B743=0, " ", Замеры!B743)</f>
        <v>740</v>
      </c>
      <c r="B749" s="37" t="str">
        <f>CONCATENATE(Замеры!D743,Замеры!F743)</f>
        <v>Группа от QF</v>
      </c>
      <c r="C749" s="35" t="str">
        <f>IF(Замеры!J743=0," ", Замеры!J743)</f>
        <v xml:space="preserve"> </v>
      </c>
      <c r="D749" s="29" t="str">
        <f>IF(Замеры!AD743=0, " ", Замеры!AB743)</f>
        <v xml:space="preserve"> </v>
      </c>
      <c r="E749" s="29" t="str">
        <f>CONCATENATE(Замеры!T743,Замеры!W743,Замеры!V743)</f>
        <v xml:space="preserve"> </v>
      </c>
      <c r="F749" s="30" t="str">
        <f>IF(Замеры!AD743=0," ","---")</f>
        <v xml:space="preserve"> </v>
      </c>
      <c r="G749" s="31" t="str">
        <f>IF(Замеры!AD743=0," ",Замеры!L743)</f>
        <v xml:space="preserve"> </v>
      </c>
      <c r="H749" s="31" t="str">
        <f>CONCATENATE(Замеры!AO743,Замеры!AE743,Замеры!AP743)</f>
        <v>0 0</v>
      </c>
      <c r="I749" s="29" t="str">
        <f>CONCATENATE(Замеры!AM743,Замеры!AE743,Замеры!AN743)</f>
        <v>0 0</v>
      </c>
      <c r="J749" s="31" t="str">
        <f>IF(Замеры!AD743=0," ",G749*2.55)</f>
        <v xml:space="preserve"> </v>
      </c>
      <c r="K749" s="29" t="str">
        <f>IF(Замеры!AD743=0," ",Замеры!AK743)</f>
        <v xml:space="preserve"> </v>
      </c>
      <c r="L749" s="29" t="str">
        <f>IF(Замеры!AD743=0," ",Замеры!AL743)</f>
        <v xml:space="preserve"> </v>
      </c>
      <c r="M749" s="29" t="str">
        <f>IF(Замеры!AD743=0," ",0.1)</f>
        <v xml:space="preserve"> </v>
      </c>
      <c r="N749" s="29" t="str">
        <f>IF(Замеры!AD743=0," ",Замеры!AD743)</f>
        <v xml:space="preserve"> </v>
      </c>
      <c r="O749" s="29" t="str">
        <f>Замеры!AE743</f>
        <v xml:space="preserve"> </v>
      </c>
      <c r="P749" s="29" t="str">
        <f>Замеры!AF743</f>
        <v xml:space="preserve"> </v>
      </c>
      <c r="Q749" s="29" t="str">
        <f>IF(Замеры!AD743=0," ","+")</f>
        <v xml:space="preserve"> </v>
      </c>
      <c r="R749" s="32">
        <f>Замеры!AC743</f>
        <v>0</v>
      </c>
      <c r="W749" s="33" t="e">
        <f t="shared" si="22"/>
        <v>#VALUE!</v>
      </c>
      <c r="X749" s="31" t="s">
        <v>72</v>
      </c>
      <c r="Y749" s="33" t="e">
        <f t="shared" si="23"/>
        <v>#VALUE!</v>
      </c>
      <c r="Z749" s="32"/>
    </row>
    <row r="750" spans="1:26" x14ac:dyDescent="0.3">
      <c r="A750" s="35">
        <f>IF(Замеры!B744=0, " ", Замеры!B744)</f>
        <v>741</v>
      </c>
      <c r="B750" s="37" t="str">
        <f>CONCATENATE(Замеры!D744,Замеры!F744)</f>
        <v>Группа от QF</v>
      </c>
      <c r="C750" s="35" t="str">
        <f>IF(Замеры!J744=0," ", Замеры!J744)</f>
        <v xml:space="preserve"> </v>
      </c>
      <c r="D750" s="29" t="str">
        <f>IF(Замеры!AD744=0, " ", Замеры!AB744)</f>
        <v xml:space="preserve"> </v>
      </c>
      <c r="E750" s="29" t="str">
        <f>CONCATENATE(Замеры!T744,Замеры!W744,Замеры!V744)</f>
        <v xml:space="preserve"> </v>
      </c>
      <c r="F750" s="30" t="str">
        <f>IF(Замеры!AD744=0," ","---")</f>
        <v xml:space="preserve"> </v>
      </c>
      <c r="G750" s="31" t="str">
        <f>IF(Замеры!AD744=0," ",Замеры!L744)</f>
        <v xml:space="preserve"> </v>
      </c>
      <c r="H750" s="31" t="str">
        <f>CONCATENATE(Замеры!AO744,Замеры!AE744,Замеры!AP744)</f>
        <v>0 0</v>
      </c>
      <c r="I750" s="29" t="str">
        <f>CONCATENATE(Замеры!AM744,Замеры!AE744,Замеры!AN744)</f>
        <v>0 0</v>
      </c>
      <c r="J750" s="31" t="str">
        <f>IF(Замеры!AD744=0," ",G750*2.55)</f>
        <v xml:space="preserve"> </v>
      </c>
      <c r="K750" s="29" t="str">
        <f>IF(Замеры!AD744=0," ",Замеры!AK744)</f>
        <v xml:space="preserve"> </v>
      </c>
      <c r="L750" s="29" t="str">
        <f>IF(Замеры!AD744=0," ",Замеры!AL744)</f>
        <v xml:space="preserve"> </v>
      </c>
      <c r="M750" s="29" t="str">
        <f>IF(Замеры!AD744=0," ",0.1)</f>
        <v xml:space="preserve"> </v>
      </c>
      <c r="N750" s="29" t="str">
        <f>IF(Замеры!AD744=0," ",Замеры!AD744)</f>
        <v xml:space="preserve"> </v>
      </c>
      <c r="O750" s="29" t="str">
        <f>Замеры!AE744</f>
        <v xml:space="preserve"> </v>
      </c>
      <c r="P750" s="29" t="str">
        <f>Замеры!AF744</f>
        <v xml:space="preserve"> </v>
      </c>
      <c r="Q750" s="29" t="str">
        <f>IF(Замеры!AD744=0," ","+")</f>
        <v xml:space="preserve"> </v>
      </c>
      <c r="R750" s="32">
        <f>Замеры!AC744</f>
        <v>0</v>
      </c>
      <c r="W750" s="33" t="e">
        <f t="shared" si="22"/>
        <v>#VALUE!</v>
      </c>
      <c r="X750" s="31" t="s">
        <v>72</v>
      </c>
      <c r="Y750" s="33" t="e">
        <f t="shared" si="23"/>
        <v>#VALUE!</v>
      </c>
      <c r="Z750" s="32"/>
    </row>
    <row r="751" spans="1:26" x14ac:dyDescent="0.3">
      <c r="A751" s="35">
        <f>IF(Замеры!B745=0, " ", Замеры!B745)</f>
        <v>742</v>
      </c>
      <c r="B751" s="37" t="str">
        <f>CONCATENATE(Замеры!D745,Замеры!F745)</f>
        <v>Группа от QF</v>
      </c>
      <c r="C751" s="35" t="str">
        <f>IF(Замеры!J745=0," ", Замеры!J745)</f>
        <v xml:space="preserve"> </v>
      </c>
      <c r="D751" s="29" t="str">
        <f>IF(Замеры!AD745=0, " ", Замеры!AB745)</f>
        <v xml:space="preserve"> </v>
      </c>
      <c r="E751" s="29" t="str">
        <f>CONCATENATE(Замеры!T745,Замеры!W745,Замеры!V745)</f>
        <v xml:space="preserve"> </v>
      </c>
      <c r="F751" s="30" t="str">
        <f>IF(Замеры!AD745=0," ","---")</f>
        <v xml:space="preserve"> </v>
      </c>
      <c r="G751" s="31" t="str">
        <f>IF(Замеры!AD745=0," ",Замеры!L745)</f>
        <v xml:space="preserve"> </v>
      </c>
      <c r="H751" s="31" t="str">
        <f>CONCATENATE(Замеры!AO745,Замеры!AE745,Замеры!AP745)</f>
        <v>0 0</v>
      </c>
      <c r="I751" s="29" t="str">
        <f>CONCATENATE(Замеры!AM745,Замеры!AE745,Замеры!AN745)</f>
        <v>0 0</v>
      </c>
      <c r="J751" s="31" t="str">
        <f>IF(Замеры!AD745=0," ",G751*2.55)</f>
        <v xml:space="preserve"> </v>
      </c>
      <c r="K751" s="29" t="str">
        <f>IF(Замеры!AD745=0," ",Замеры!AK745)</f>
        <v xml:space="preserve"> </v>
      </c>
      <c r="L751" s="29" t="str">
        <f>IF(Замеры!AD745=0," ",Замеры!AL745)</f>
        <v xml:space="preserve"> </v>
      </c>
      <c r="M751" s="29" t="str">
        <f>IF(Замеры!AD745=0," ",0.1)</f>
        <v xml:space="preserve"> </v>
      </c>
      <c r="N751" s="29" t="str">
        <f>IF(Замеры!AD745=0," ",Замеры!AD745)</f>
        <v xml:space="preserve"> </v>
      </c>
      <c r="O751" s="29" t="str">
        <f>Замеры!AE745</f>
        <v xml:space="preserve"> </v>
      </c>
      <c r="P751" s="29" t="str">
        <f>Замеры!AF745</f>
        <v xml:space="preserve"> </v>
      </c>
      <c r="Q751" s="29" t="str">
        <f>IF(Замеры!AD745=0," ","+")</f>
        <v xml:space="preserve"> </v>
      </c>
      <c r="R751" s="32">
        <f>Замеры!AC745</f>
        <v>0</v>
      </c>
      <c r="W751" s="33" t="e">
        <f t="shared" si="22"/>
        <v>#VALUE!</v>
      </c>
      <c r="X751" s="31" t="s">
        <v>72</v>
      </c>
      <c r="Y751" s="33" t="e">
        <f t="shared" si="23"/>
        <v>#VALUE!</v>
      </c>
      <c r="Z751" s="32"/>
    </row>
    <row r="752" spans="1:26" x14ac:dyDescent="0.3">
      <c r="A752" s="35">
        <f>IF(Замеры!B746=0, " ", Замеры!B746)</f>
        <v>743</v>
      </c>
      <c r="B752" s="37" t="str">
        <f>CONCATENATE(Замеры!D746,Замеры!F746)</f>
        <v>Группа от QF</v>
      </c>
      <c r="C752" s="35" t="str">
        <f>IF(Замеры!J746=0," ", Замеры!J746)</f>
        <v xml:space="preserve"> </v>
      </c>
      <c r="D752" s="29" t="str">
        <f>IF(Замеры!AD746=0, " ", Замеры!AB746)</f>
        <v xml:space="preserve"> </v>
      </c>
      <c r="E752" s="29" t="str">
        <f>CONCATENATE(Замеры!T746,Замеры!W746,Замеры!V746)</f>
        <v xml:space="preserve"> </v>
      </c>
      <c r="F752" s="30" t="str">
        <f>IF(Замеры!AD746=0," ","---")</f>
        <v xml:space="preserve"> </v>
      </c>
      <c r="G752" s="31" t="str">
        <f>IF(Замеры!AD746=0," ",Замеры!L746)</f>
        <v xml:space="preserve"> </v>
      </c>
      <c r="H752" s="31" t="str">
        <f>CONCATENATE(Замеры!AO746,Замеры!AE746,Замеры!AP746)</f>
        <v>0 0</v>
      </c>
      <c r="I752" s="29" t="str">
        <f>CONCATENATE(Замеры!AM746,Замеры!AE746,Замеры!AN746)</f>
        <v>0 0</v>
      </c>
      <c r="J752" s="31" t="str">
        <f>IF(Замеры!AD746=0," ",G752*2.55)</f>
        <v xml:space="preserve"> </v>
      </c>
      <c r="K752" s="29" t="str">
        <f>IF(Замеры!AD746=0," ",Замеры!AK746)</f>
        <v xml:space="preserve"> </v>
      </c>
      <c r="L752" s="29" t="str">
        <f>IF(Замеры!AD746=0," ",Замеры!AL746)</f>
        <v xml:space="preserve"> </v>
      </c>
      <c r="M752" s="29" t="str">
        <f>IF(Замеры!AD746=0," ",0.1)</f>
        <v xml:space="preserve"> </v>
      </c>
      <c r="N752" s="29" t="str">
        <f>IF(Замеры!AD746=0," ",Замеры!AD746)</f>
        <v xml:space="preserve"> </v>
      </c>
      <c r="O752" s="29" t="str">
        <f>Замеры!AE746</f>
        <v xml:space="preserve"> </v>
      </c>
      <c r="P752" s="29" t="str">
        <f>Замеры!AF746</f>
        <v xml:space="preserve"> </v>
      </c>
      <c r="Q752" s="29" t="str">
        <f>IF(Замеры!AD746=0," ","+")</f>
        <v xml:space="preserve"> </v>
      </c>
      <c r="R752" s="32">
        <f>Замеры!AC746</f>
        <v>0</v>
      </c>
      <c r="W752" s="33" t="e">
        <f t="shared" si="22"/>
        <v>#VALUE!</v>
      </c>
      <c r="X752" s="31" t="s">
        <v>72</v>
      </c>
      <c r="Y752" s="33" t="e">
        <f t="shared" si="23"/>
        <v>#VALUE!</v>
      </c>
      <c r="Z752" s="32"/>
    </row>
    <row r="753" spans="1:26" x14ac:dyDescent="0.3">
      <c r="A753" s="35">
        <f>IF(Замеры!B747=0, " ", Замеры!B747)</f>
        <v>744</v>
      </c>
      <c r="B753" s="37" t="str">
        <f>CONCATENATE(Замеры!D747,Замеры!F747)</f>
        <v>Группа от QF</v>
      </c>
      <c r="C753" s="35" t="str">
        <f>IF(Замеры!J747=0," ", Замеры!J747)</f>
        <v xml:space="preserve"> </v>
      </c>
      <c r="D753" s="29" t="str">
        <f>IF(Замеры!AD747=0, " ", Замеры!AB747)</f>
        <v xml:space="preserve"> </v>
      </c>
      <c r="E753" s="29" t="str">
        <f>CONCATENATE(Замеры!T747,Замеры!W747,Замеры!V747)</f>
        <v xml:space="preserve"> </v>
      </c>
      <c r="F753" s="30" t="str">
        <f>IF(Замеры!AD747=0," ","---")</f>
        <v xml:space="preserve"> </v>
      </c>
      <c r="G753" s="31" t="str">
        <f>IF(Замеры!AD747=0," ",Замеры!L747)</f>
        <v xml:space="preserve"> </v>
      </c>
      <c r="H753" s="31" t="str">
        <f>CONCATENATE(Замеры!AO747,Замеры!AE747,Замеры!AP747)</f>
        <v>0 0</v>
      </c>
      <c r="I753" s="29" t="str">
        <f>CONCATENATE(Замеры!AM747,Замеры!AE747,Замеры!AN747)</f>
        <v>0 0</v>
      </c>
      <c r="J753" s="31" t="str">
        <f>IF(Замеры!AD747=0," ",G753*2.55)</f>
        <v xml:space="preserve"> </v>
      </c>
      <c r="K753" s="29" t="str">
        <f>IF(Замеры!AD747=0," ",Замеры!AK747)</f>
        <v xml:space="preserve"> </v>
      </c>
      <c r="L753" s="29" t="str">
        <f>IF(Замеры!AD747=0," ",Замеры!AL747)</f>
        <v xml:space="preserve"> </v>
      </c>
      <c r="M753" s="29" t="str">
        <f>IF(Замеры!AD747=0," ",0.1)</f>
        <v xml:space="preserve"> </v>
      </c>
      <c r="N753" s="29" t="str">
        <f>IF(Замеры!AD747=0," ",Замеры!AD747)</f>
        <v xml:space="preserve"> </v>
      </c>
      <c r="O753" s="29" t="str">
        <f>Замеры!AE747</f>
        <v xml:space="preserve"> </v>
      </c>
      <c r="P753" s="29" t="str">
        <f>Замеры!AF747</f>
        <v xml:space="preserve"> </v>
      </c>
      <c r="Q753" s="29" t="str">
        <f>IF(Замеры!AD747=0," ","+")</f>
        <v xml:space="preserve"> </v>
      </c>
      <c r="R753" s="32">
        <f>Замеры!AC747</f>
        <v>0</v>
      </c>
      <c r="W753" s="33" t="e">
        <f t="shared" si="22"/>
        <v>#VALUE!</v>
      </c>
      <c r="X753" s="31" t="s">
        <v>72</v>
      </c>
      <c r="Y753" s="33" t="e">
        <f t="shared" si="23"/>
        <v>#VALUE!</v>
      </c>
      <c r="Z753" s="32"/>
    </row>
    <row r="754" spans="1:26" x14ac:dyDescent="0.3">
      <c r="A754" s="35">
        <f>IF(Замеры!B748=0, " ", Замеры!B748)</f>
        <v>745</v>
      </c>
      <c r="B754" s="37" t="str">
        <f>CONCATENATE(Замеры!D748,Замеры!F748)</f>
        <v>Группа от QF</v>
      </c>
      <c r="C754" s="35" t="str">
        <f>IF(Замеры!J748=0," ", Замеры!J748)</f>
        <v xml:space="preserve"> </v>
      </c>
      <c r="D754" s="29" t="str">
        <f>IF(Замеры!AD748=0, " ", Замеры!AB748)</f>
        <v xml:space="preserve"> </v>
      </c>
      <c r="E754" s="29" t="str">
        <f>CONCATENATE(Замеры!T748,Замеры!W748,Замеры!V748)</f>
        <v xml:space="preserve"> </v>
      </c>
      <c r="F754" s="30" t="str">
        <f>IF(Замеры!AD748=0," ","---")</f>
        <v xml:space="preserve"> </v>
      </c>
      <c r="G754" s="31" t="str">
        <f>IF(Замеры!AD748=0," ",Замеры!L748)</f>
        <v xml:space="preserve"> </v>
      </c>
      <c r="H754" s="31" t="str">
        <f>CONCATENATE(Замеры!AO748,Замеры!AE748,Замеры!AP748)</f>
        <v>0 0</v>
      </c>
      <c r="I754" s="29" t="str">
        <f>CONCATENATE(Замеры!AM748,Замеры!AE748,Замеры!AN748)</f>
        <v>0 0</v>
      </c>
      <c r="J754" s="31" t="str">
        <f>IF(Замеры!AD748=0," ",G754*2.55)</f>
        <v xml:space="preserve"> </v>
      </c>
      <c r="K754" s="29" t="str">
        <f>IF(Замеры!AD748=0," ",Замеры!AK748)</f>
        <v xml:space="preserve"> </v>
      </c>
      <c r="L754" s="29" t="str">
        <f>IF(Замеры!AD748=0," ",Замеры!AL748)</f>
        <v xml:space="preserve"> </v>
      </c>
      <c r="M754" s="29" t="str">
        <f>IF(Замеры!AD748=0," ",0.1)</f>
        <v xml:space="preserve"> </v>
      </c>
      <c r="N754" s="29" t="str">
        <f>IF(Замеры!AD748=0," ",Замеры!AD748)</f>
        <v xml:space="preserve"> </v>
      </c>
      <c r="O754" s="29" t="str">
        <f>Замеры!AE748</f>
        <v xml:space="preserve"> </v>
      </c>
      <c r="P754" s="29" t="str">
        <f>Замеры!AF748</f>
        <v xml:space="preserve"> </v>
      </c>
      <c r="Q754" s="29" t="str">
        <f>IF(Замеры!AD748=0," ","+")</f>
        <v xml:space="preserve"> </v>
      </c>
      <c r="R754" s="32">
        <f>Замеры!AC748</f>
        <v>0</v>
      </c>
      <c r="W754" s="33" t="e">
        <f t="shared" si="22"/>
        <v>#VALUE!</v>
      </c>
      <c r="X754" s="31" t="s">
        <v>72</v>
      </c>
      <c r="Y754" s="33" t="e">
        <f t="shared" si="23"/>
        <v>#VALUE!</v>
      </c>
      <c r="Z754" s="32"/>
    </row>
    <row r="755" spans="1:26" x14ac:dyDescent="0.3">
      <c r="A755" s="35">
        <f>IF(Замеры!B749=0, " ", Замеры!B749)</f>
        <v>746</v>
      </c>
      <c r="B755" s="37" t="str">
        <f>CONCATENATE(Замеры!D749,Замеры!F749)</f>
        <v>Группа от QF</v>
      </c>
      <c r="C755" s="35" t="str">
        <f>IF(Замеры!J749=0," ", Замеры!J749)</f>
        <v xml:space="preserve"> </v>
      </c>
      <c r="D755" s="29" t="str">
        <f>IF(Замеры!AD749=0, " ", Замеры!AB749)</f>
        <v xml:space="preserve"> </v>
      </c>
      <c r="E755" s="29" t="str">
        <f>CONCATENATE(Замеры!T749,Замеры!W749,Замеры!V749)</f>
        <v xml:space="preserve"> </v>
      </c>
      <c r="F755" s="30" t="str">
        <f>IF(Замеры!AD749=0," ","---")</f>
        <v xml:space="preserve"> </v>
      </c>
      <c r="G755" s="31" t="str">
        <f>IF(Замеры!AD749=0," ",Замеры!L749)</f>
        <v xml:space="preserve"> </v>
      </c>
      <c r="H755" s="31" t="str">
        <f>CONCATENATE(Замеры!AO749,Замеры!AE749,Замеры!AP749)</f>
        <v>0 0</v>
      </c>
      <c r="I755" s="29" t="str">
        <f>CONCATENATE(Замеры!AM749,Замеры!AE749,Замеры!AN749)</f>
        <v>0 0</v>
      </c>
      <c r="J755" s="31" t="str">
        <f>IF(Замеры!AD749=0," ",G755*2.55)</f>
        <v xml:space="preserve"> </v>
      </c>
      <c r="K755" s="29" t="str">
        <f>IF(Замеры!AD749=0," ",Замеры!AK749)</f>
        <v xml:space="preserve"> </v>
      </c>
      <c r="L755" s="29" t="str">
        <f>IF(Замеры!AD749=0," ",Замеры!AL749)</f>
        <v xml:space="preserve"> </v>
      </c>
      <c r="M755" s="29" t="str">
        <f>IF(Замеры!AD749=0," ",0.1)</f>
        <v xml:space="preserve"> </v>
      </c>
      <c r="N755" s="29" t="str">
        <f>IF(Замеры!AD749=0," ",Замеры!AD749)</f>
        <v xml:space="preserve"> </v>
      </c>
      <c r="O755" s="29" t="str">
        <f>Замеры!AE749</f>
        <v xml:space="preserve"> </v>
      </c>
      <c r="P755" s="29" t="str">
        <f>Замеры!AF749</f>
        <v xml:space="preserve"> </v>
      </c>
      <c r="Q755" s="29" t="str">
        <f>IF(Замеры!AD749=0," ","+")</f>
        <v xml:space="preserve"> </v>
      </c>
      <c r="R755" s="32">
        <f>Замеры!AC749</f>
        <v>0</v>
      </c>
      <c r="W755" s="33" t="e">
        <f t="shared" si="22"/>
        <v>#VALUE!</v>
      </c>
      <c r="X755" s="31" t="s">
        <v>72</v>
      </c>
      <c r="Y755" s="33" t="e">
        <f t="shared" si="23"/>
        <v>#VALUE!</v>
      </c>
      <c r="Z755" s="32"/>
    </row>
    <row r="756" spans="1:26" x14ac:dyDescent="0.3">
      <c r="A756" s="35">
        <f>IF(Замеры!B750=0, " ", Замеры!B750)</f>
        <v>747</v>
      </c>
      <c r="B756" s="37" t="str">
        <f>CONCATENATE(Замеры!D750,Замеры!F750)</f>
        <v>Группа от QF</v>
      </c>
      <c r="C756" s="35" t="str">
        <f>IF(Замеры!J750=0," ", Замеры!J750)</f>
        <v xml:space="preserve"> </v>
      </c>
      <c r="D756" s="29" t="str">
        <f>IF(Замеры!AD750=0, " ", Замеры!AB750)</f>
        <v xml:space="preserve"> </v>
      </c>
      <c r="E756" s="29" t="str">
        <f>CONCATENATE(Замеры!T750,Замеры!W750,Замеры!V750)</f>
        <v xml:space="preserve"> </v>
      </c>
      <c r="F756" s="30" t="str">
        <f>IF(Замеры!AD750=0," ","---")</f>
        <v xml:space="preserve"> </v>
      </c>
      <c r="G756" s="31" t="str">
        <f>IF(Замеры!AD750=0," ",Замеры!L750)</f>
        <v xml:space="preserve"> </v>
      </c>
      <c r="H756" s="31" t="str">
        <f>CONCATENATE(Замеры!AO750,Замеры!AE750,Замеры!AP750)</f>
        <v>0 0</v>
      </c>
      <c r="I756" s="29" t="str">
        <f>CONCATENATE(Замеры!AM750,Замеры!AE750,Замеры!AN750)</f>
        <v>0 0</v>
      </c>
      <c r="J756" s="31" t="str">
        <f>IF(Замеры!AD750=0," ",G756*2.55)</f>
        <v xml:space="preserve"> </v>
      </c>
      <c r="K756" s="29" t="str">
        <f>IF(Замеры!AD750=0," ",Замеры!AK750)</f>
        <v xml:space="preserve"> </v>
      </c>
      <c r="L756" s="29" t="str">
        <f>IF(Замеры!AD750=0," ",Замеры!AL750)</f>
        <v xml:space="preserve"> </v>
      </c>
      <c r="M756" s="29" t="str">
        <f>IF(Замеры!AD750=0," ",0.1)</f>
        <v xml:space="preserve"> </v>
      </c>
      <c r="N756" s="29" t="str">
        <f>IF(Замеры!AD750=0," ",Замеры!AD750)</f>
        <v xml:space="preserve"> </v>
      </c>
      <c r="O756" s="29" t="str">
        <f>Замеры!AE750</f>
        <v xml:space="preserve"> </v>
      </c>
      <c r="P756" s="29" t="str">
        <f>Замеры!AF750</f>
        <v xml:space="preserve"> </v>
      </c>
      <c r="Q756" s="29" t="str">
        <f>IF(Замеры!AD750=0," ","+")</f>
        <v xml:space="preserve"> </v>
      </c>
      <c r="R756" s="32">
        <f>Замеры!AC750</f>
        <v>0</v>
      </c>
      <c r="W756" s="33" t="e">
        <f t="shared" si="22"/>
        <v>#VALUE!</v>
      </c>
      <c r="X756" s="31" t="s">
        <v>72</v>
      </c>
      <c r="Y756" s="33" t="e">
        <f t="shared" si="23"/>
        <v>#VALUE!</v>
      </c>
      <c r="Z756" s="32"/>
    </row>
    <row r="757" spans="1:26" x14ac:dyDescent="0.3">
      <c r="A757" s="35">
        <f>IF(Замеры!B751=0, " ", Замеры!B751)</f>
        <v>748</v>
      </c>
      <c r="B757" s="37" t="str">
        <f>CONCATENATE(Замеры!D751,Замеры!F751)</f>
        <v>Группа от QF</v>
      </c>
      <c r="C757" s="35" t="str">
        <f>IF(Замеры!J751=0," ", Замеры!J751)</f>
        <v xml:space="preserve"> </v>
      </c>
      <c r="D757" s="29" t="str">
        <f>IF(Замеры!AD751=0, " ", Замеры!AB751)</f>
        <v xml:space="preserve"> </v>
      </c>
      <c r="E757" s="29" t="str">
        <f>CONCATENATE(Замеры!T751,Замеры!W751,Замеры!V751)</f>
        <v xml:space="preserve"> </v>
      </c>
      <c r="F757" s="30" t="str">
        <f>IF(Замеры!AD751=0," ","---")</f>
        <v xml:space="preserve"> </v>
      </c>
      <c r="G757" s="31" t="str">
        <f>IF(Замеры!AD751=0," ",Замеры!L751)</f>
        <v xml:space="preserve"> </v>
      </c>
      <c r="H757" s="31" t="str">
        <f>CONCATENATE(Замеры!AO751,Замеры!AE751,Замеры!AP751)</f>
        <v>0 0</v>
      </c>
      <c r="I757" s="29" t="str">
        <f>CONCATENATE(Замеры!AM751,Замеры!AE751,Замеры!AN751)</f>
        <v>0 0</v>
      </c>
      <c r="J757" s="31" t="str">
        <f>IF(Замеры!AD751=0," ",G757*2.55)</f>
        <v xml:space="preserve"> </v>
      </c>
      <c r="K757" s="29" t="str">
        <f>IF(Замеры!AD751=0," ",Замеры!AK751)</f>
        <v xml:space="preserve"> </v>
      </c>
      <c r="L757" s="29" t="str">
        <f>IF(Замеры!AD751=0," ",Замеры!AL751)</f>
        <v xml:space="preserve"> </v>
      </c>
      <c r="M757" s="29" t="str">
        <f>IF(Замеры!AD751=0," ",0.1)</f>
        <v xml:space="preserve"> </v>
      </c>
      <c r="N757" s="29" t="str">
        <f>IF(Замеры!AD751=0," ",Замеры!AD751)</f>
        <v xml:space="preserve"> </v>
      </c>
      <c r="O757" s="29" t="str">
        <f>Замеры!AE751</f>
        <v xml:space="preserve"> </v>
      </c>
      <c r="P757" s="29" t="str">
        <f>Замеры!AF751</f>
        <v xml:space="preserve"> </v>
      </c>
      <c r="Q757" s="29" t="str">
        <f>IF(Замеры!AD751=0," ","+")</f>
        <v xml:space="preserve"> </v>
      </c>
      <c r="R757" s="32">
        <f>Замеры!AC751</f>
        <v>0</v>
      </c>
      <c r="W757" s="33" t="e">
        <f t="shared" si="22"/>
        <v>#VALUE!</v>
      </c>
      <c r="X757" s="31" t="s">
        <v>72</v>
      </c>
      <c r="Y757" s="33" t="e">
        <f t="shared" si="23"/>
        <v>#VALUE!</v>
      </c>
      <c r="Z757" s="32"/>
    </row>
    <row r="758" spans="1:26" x14ac:dyDescent="0.3">
      <c r="A758" s="35">
        <f>IF(Замеры!B752=0, " ", Замеры!B752)</f>
        <v>749</v>
      </c>
      <c r="B758" s="37" t="str">
        <f>CONCATENATE(Замеры!D752,Замеры!F752)</f>
        <v>Группа от QF</v>
      </c>
      <c r="C758" s="35" t="str">
        <f>IF(Замеры!J752=0," ", Замеры!J752)</f>
        <v xml:space="preserve"> </v>
      </c>
      <c r="D758" s="29" t="str">
        <f>IF(Замеры!AD752=0, " ", Замеры!AB752)</f>
        <v xml:space="preserve"> </v>
      </c>
      <c r="E758" s="29" t="str">
        <f>CONCATENATE(Замеры!T752,Замеры!W752,Замеры!V752)</f>
        <v xml:space="preserve"> </v>
      </c>
      <c r="F758" s="30" t="str">
        <f>IF(Замеры!AD752=0," ","---")</f>
        <v xml:space="preserve"> </v>
      </c>
      <c r="G758" s="31" t="str">
        <f>IF(Замеры!AD752=0," ",Замеры!L752)</f>
        <v xml:space="preserve"> </v>
      </c>
      <c r="H758" s="31" t="str">
        <f>CONCATENATE(Замеры!AO752,Замеры!AE752,Замеры!AP752)</f>
        <v>0 0</v>
      </c>
      <c r="I758" s="29" t="str">
        <f>CONCATENATE(Замеры!AM752,Замеры!AE752,Замеры!AN752)</f>
        <v>0 0</v>
      </c>
      <c r="J758" s="31" t="str">
        <f>IF(Замеры!AD752=0," ",G758*2.55)</f>
        <v xml:space="preserve"> </v>
      </c>
      <c r="K758" s="29" t="str">
        <f>IF(Замеры!AD752=0," ",Замеры!AK752)</f>
        <v xml:space="preserve"> </v>
      </c>
      <c r="L758" s="29" t="str">
        <f>IF(Замеры!AD752=0," ",Замеры!AL752)</f>
        <v xml:space="preserve"> </v>
      </c>
      <c r="M758" s="29" t="str">
        <f>IF(Замеры!AD752=0," ",0.1)</f>
        <v xml:space="preserve"> </v>
      </c>
      <c r="N758" s="29" t="str">
        <f>IF(Замеры!AD752=0," ",Замеры!AD752)</f>
        <v xml:space="preserve"> </v>
      </c>
      <c r="O758" s="29" t="str">
        <f>Замеры!AE752</f>
        <v xml:space="preserve"> </v>
      </c>
      <c r="P758" s="29" t="str">
        <f>Замеры!AF752</f>
        <v xml:space="preserve"> </v>
      </c>
      <c r="Q758" s="29" t="str">
        <f>IF(Замеры!AD752=0," ","+")</f>
        <v xml:space="preserve"> </v>
      </c>
      <c r="R758" s="32">
        <f>Замеры!AC752</f>
        <v>0</v>
      </c>
      <c r="W758" s="33" t="e">
        <f t="shared" si="22"/>
        <v>#VALUE!</v>
      </c>
      <c r="X758" s="31" t="s">
        <v>72</v>
      </c>
      <c r="Y758" s="33" t="e">
        <f t="shared" si="23"/>
        <v>#VALUE!</v>
      </c>
      <c r="Z758" s="32"/>
    </row>
    <row r="759" spans="1:26" x14ac:dyDescent="0.3">
      <c r="A759" s="35">
        <f>IF(Замеры!B753=0, " ", Замеры!B753)</f>
        <v>750</v>
      </c>
      <c r="B759" s="37" t="str">
        <f>CONCATENATE(Замеры!D753,Замеры!F753)</f>
        <v>Группа от QF</v>
      </c>
      <c r="C759" s="35" t="str">
        <f>IF(Замеры!J753=0," ", Замеры!J753)</f>
        <v xml:space="preserve"> </v>
      </c>
      <c r="D759" s="29" t="str">
        <f>IF(Замеры!AD753=0, " ", Замеры!AB753)</f>
        <v xml:space="preserve"> </v>
      </c>
      <c r="E759" s="29" t="str">
        <f>CONCATENATE(Замеры!T753,Замеры!W753,Замеры!V753)</f>
        <v xml:space="preserve"> </v>
      </c>
      <c r="F759" s="30" t="str">
        <f>IF(Замеры!AD753=0," ","---")</f>
        <v xml:space="preserve"> </v>
      </c>
      <c r="G759" s="31" t="str">
        <f>IF(Замеры!AD753=0," ",Замеры!L753)</f>
        <v xml:space="preserve"> </v>
      </c>
      <c r="H759" s="31" t="str">
        <f>CONCATENATE(Замеры!AO753,Замеры!AE753,Замеры!AP753)</f>
        <v>0 0</v>
      </c>
      <c r="I759" s="29" t="str">
        <f>CONCATENATE(Замеры!AM753,Замеры!AE753,Замеры!AN753)</f>
        <v>0 0</v>
      </c>
      <c r="J759" s="31" t="str">
        <f>IF(Замеры!AD753=0," ",G759*2.55)</f>
        <v xml:space="preserve"> </v>
      </c>
      <c r="K759" s="29" t="str">
        <f>IF(Замеры!AD753=0," ",Замеры!AK753)</f>
        <v xml:space="preserve"> </v>
      </c>
      <c r="L759" s="29" t="str">
        <f>IF(Замеры!AD753=0," ",Замеры!AL753)</f>
        <v xml:space="preserve"> </v>
      </c>
      <c r="M759" s="29" t="str">
        <f>IF(Замеры!AD753=0," ",0.1)</f>
        <v xml:space="preserve"> </v>
      </c>
      <c r="N759" s="29" t="str">
        <f>IF(Замеры!AD753=0," ",Замеры!AD753)</f>
        <v xml:space="preserve"> </v>
      </c>
      <c r="O759" s="29" t="str">
        <f>Замеры!AE753</f>
        <v xml:space="preserve"> </v>
      </c>
      <c r="P759" s="29" t="str">
        <f>Замеры!AF753</f>
        <v xml:space="preserve"> </v>
      </c>
      <c r="Q759" s="29" t="str">
        <f>IF(Замеры!AD753=0," ","+")</f>
        <v xml:space="preserve"> </v>
      </c>
      <c r="R759" s="32">
        <f>Замеры!AC753</f>
        <v>0</v>
      </c>
      <c r="W759" s="33" t="e">
        <f t="shared" si="22"/>
        <v>#VALUE!</v>
      </c>
      <c r="X759" s="31" t="s">
        <v>72</v>
      </c>
      <c r="Y759" s="33" t="e">
        <f t="shared" si="23"/>
        <v>#VALUE!</v>
      </c>
      <c r="Z759" s="32"/>
    </row>
    <row r="760" spans="1:26" x14ac:dyDescent="0.3">
      <c r="A760" s="35">
        <f>IF(Замеры!B754=0, " ", Замеры!B754)</f>
        <v>751</v>
      </c>
      <c r="B760" s="37" t="str">
        <f>CONCATENATE(Замеры!D754,Замеры!F754)</f>
        <v>Группа от QF</v>
      </c>
      <c r="C760" s="35" t="str">
        <f>IF(Замеры!J754=0," ", Замеры!J754)</f>
        <v xml:space="preserve"> </v>
      </c>
      <c r="D760" s="29" t="str">
        <f>IF(Замеры!AD754=0, " ", Замеры!AB754)</f>
        <v xml:space="preserve"> </v>
      </c>
      <c r="E760" s="29" t="str">
        <f>CONCATENATE(Замеры!T754,Замеры!W754,Замеры!V754)</f>
        <v xml:space="preserve"> </v>
      </c>
      <c r="F760" s="30" t="str">
        <f>IF(Замеры!AD754=0," ","---")</f>
        <v xml:space="preserve"> </v>
      </c>
      <c r="G760" s="31" t="str">
        <f>IF(Замеры!AD754=0," ",Замеры!L754)</f>
        <v xml:space="preserve"> </v>
      </c>
      <c r="H760" s="31" t="str">
        <f>CONCATENATE(Замеры!AO754,Замеры!AE754,Замеры!AP754)</f>
        <v>0 0</v>
      </c>
      <c r="I760" s="29" t="str">
        <f>CONCATENATE(Замеры!AM754,Замеры!AE754,Замеры!AN754)</f>
        <v>0 0</v>
      </c>
      <c r="J760" s="31" t="str">
        <f>IF(Замеры!AD754=0," ",G760*2.55)</f>
        <v xml:space="preserve"> </v>
      </c>
      <c r="K760" s="29" t="str">
        <f>IF(Замеры!AD754=0," ",Замеры!AK754)</f>
        <v xml:space="preserve"> </v>
      </c>
      <c r="L760" s="29" t="str">
        <f>IF(Замеры!AD754=0," ",Замеры!AL754)</f>
        <v xml:space="preserve"> </v>
      </c>
      <c r="M760" s="29" t="str">
        <f>IF(Замеры!AD754=0," ",0.1)</f>
        <v xml:space="preserve"> </v>
      </c>
      <c r="N760" s="29" t="str">
        <f>IF(Замеры!AD754=0," ",Замеры!AD754)</f>
        <v xml:space="preserve"> </v>
      </c>
      <c r="O760" s="29" t="str">
        <f>Замеры!AE754</f>
        <v xml:space="preserve"> </v>
      </c>
      <c r="P760" s="29" t="str">
        <f>Замеры!AF754</f>
        <v xml:space="preserve"> </v>
      </c>
      <c r="Q760" s="29" t="str">
        <f>IF(Замеры!AD754=0," ","+")</f>
        <v xml:space="preserve"> </v>
      </c>
      <c r="R760" s="32">
        <f>Замеры!AC754</f>
        <v>0</v>
      </c>
      <c r="W760" s="33" t="e">
        <f t="shared" si="22"/>
        <v>#VALUE!</v>
      </c>
      <c r="X760" s="31" t="s">
        <v>72</v>
      </c>
      <c r="Y760" s="33" t="e">
        <f t="shared" si="23"/>
        <v>#VALUE!</v>
      </c>
      <c r="Z760" s="32"/>
    </row>
    <row r="761" spans="1:26" x14ac:dyDescent="0.3">
      <c r="A761" s="35">
        <f>IF(Замеры!B755=0, " ", Замеры!B755)</f>
        <v>752</v>
      </c>
      <c r="B761" s="37" t="str">
        <f>CONCATENATE(Замеры!D755,Замеры!F755)</f>
        <v>Группа от QF</v>
      </c>
      <c r="C761" s="35" t="str">
        <f>IF(Замеры!J755=0," ", Замеры!J755)</f>
        <v xml:space="preserve"> </v>
      </c>
      <c r="D761" s="29" t="str">
        <f>IF(Замеры!AD755=0, " ", Замеры!AB755)</f>
        <v xml:space="preserve"> </v>
      </c>
      <c r="E761" s="29" t="str">
        <f>CONCATENATE(Замеры!T755,Замеры!W755,Замеры!V755)</f>
        <v xml:space="preserve"> </v>
      </c>
      <c r="F761" s="30" t="str">
        <f>IF(Замеры!AD755=0," ","---")</f>
        <v xml:space="preserve"> </v>
      </c>
      <c r="G761" s="31" t="str">
        <f>IF(Замеры!AD755=0," ",Замеры!L755)</f>
        <v xml:space="preserve"> </v>
      </c>
      <c r="H761" s="31" t="str">
        <f>CONCATENATE(Замеры!AO755,Замеры!AE755,Замеры!AP755)</f>
        <v>0 0</v>
      </c>
      <c r="I761" s="29" t="str">
        <f>CONCATENATE(Замеры!AM755,Замеры!AE755,Замеры!AN755)</f>
        <v>0 0</v>
      </c>
      <c r="J761" s="31" t="str">
        <f>IF(Замеры!AD755=0," ",G761*2.55)</f>
        <v xml:space="preserve"> </v>
      </c>
      <c r="K761" s="29" t="str">
        <f>IF(Замеры!AD755=0," ",Замеры!AK755)</f>
        <v xml:space="preserve"> </v>
      </c>
      <c r="L761" s="29" t="str">
        <f>IF(Замеры!AD755=0," ",Замеры!AL755)</f>
        <v xml:space="preserve"> </v>
      </c>
      <c r="M761" s="29" t="str">
        <f>IF(Замеры!AD755=0," ",0.1)</f>
        <v xml:space="preserve"> </v>
      </c>
      <c r="N761" s="29" t="str">
        <f>IF(Замеры!AD755=0," ",Замеры!AD755)</f>
        <v xml:space="preserve"> </v>
      </c>
      <c r="O761" s="29" t="str">
        <f>Замеры!AE755</f>
        <v xml:space="preserve"> </v>
      </c>
      <c r="P761" s="29" t="str">
        <f>Замеры!AF755</f>
        <v xml:space="preserve"> </v>
      </c>
      <c r="Q761" s="29" t="str">
        <f>IF(Замеры!AD755=0," ","+")</f>
        <v xml:space="preserve"> </v>
      </c>
      <c r="R761" s="32">
        <f>Замеры!AC755</f>
        <v>0</v>
      </c>
      <c r="W761" s="33" t="e">
        <f t="shared" si="22"/>
        <v>#VALUE!</v>
      </c>
      <c r="X761" s="31" t="s">
        <v>72</v>
      </c>
      <c r="Y761" s="33" t="e">
        <f t="shared" si="23"/>
        <v>#VALUE!</v>
      </c>
      <c r="Z761" s="32"/>
    </row>
    <row r="762" spans="1:26" x14ac:dyDescent="0.3">
      <c r="A762" s="35">
        <f>IF(Замеры!B756=0, " ", Замеры!B756)</f>
        <v>753</v>
      </c>
      <c r="B762" s="37" t="str">
        <f>CONCATENATE(Замеры!D756,Замеры!F756)</f>
        <v>Группа от QF</v>
      </c>
      <c r="C762" s="35" t="str">
        <f>IF(Замеры!J756=0," ", Замеры!J756)</f>
        <v xml:space="preserve"> </v>
      </c>
      <c r="D762" s="29" t="str">
        <f>IF(Замеры!AD756=0, " ", Замеры!AB756)</f>
        <v xml:space="preserve"> </v>
      </c>
      <c r="E762" s="29" t="str">
        <f>CONCATENATE(Замеры!T756,Замеры!W756,Замеры!V756)</f>
        <v xml:space="preserve"> </v>
      </c>
      <c r="F762" s="30" t="str">
        <f>IF(Замеры!AD756=0," ","---")</f>
        <v xml:space="preserve"> </v>
      </c>
      <c r="G762" s="31" t="str">
        <f>IF(Замеры!AD756=0," ",Замеры!L756)</f>
        <v xml:space="preserve"> </v>
      </c>
      <c r="H762" s="31" t="str">
        <f>CONCATENATE(Замеры!AO756,Замеры!AE756,Замеры!AP756)</f>
        <v>0 0</v>
      </c>
      <c r="I762" s="29" t="str">
        <f>CONCATENATE(Замеры!AM756,Замеры!AE756,Замеры!AN756)</f>
        <v>0 0</v>
      </c>
      <c r="J762" s="31" t="str">
        <f>IF(Замеры!AD756=0," ",G762*2.55)</f>
        <v xml:space="preserve"> </v>
      </c>
      <c r="K762" s="29" t="str">
        <f>IF(Замеры!AD756=0," ",Замеры!AK756)</f>
        <v xml:space="preserve"> </v>
      </c>
      <c r="L762" s="29" t="str">
        <f>IF(Замеры!AD756=0," ",Замеры!AL756)</f>
        <v xml:space="preserve"> </v>
      </c>
      <c r="M762" s="29" t="str">
        <f>IF(Замеры!AD756=0," ",0.1)</f>
        <v xml:space="preserve"> </v>
      </c>
      <c r="N762" s="29" t="str">
        <f>IF(Замеры!AD756=0," ",Замеры!AD756)</f>
        <v xml:space="preserve"> </v>
      </c>
      <c r="O762" s="29" t="str">
        <f>Замеры!AE756</f>
        <v xml:space="preserve"> </v>
      </c>
      <c r="P762" s="29" t="str">
        <f>Замеры!AF756</f>
        <v xml:space="preserve"> </v>
      </c>
      <c r="Q762" s="29" t="str">
        <f>IF(Замеры!AD756=0," ","+")</f>
        <v xml:space="preserve"> </v>
      </c>
      <c r="R762" s="32">
        <f>Замеры!AC756</f>
        <v>0</v>
      </c>
      <c r="W762" s="33" t="e">
        <f t="shared" si="22"/>
        <v>#VALUE!</v>
      </c>
      <c r="X762" s="31" t="s">
        <v>72</v>
      </c>
      <c r="Y762" s="33" t="e">
        <f t="shared" si="23"/>
        <v>#VALUE!</v>
      </c>
      <c r="Z762" s="32"/>
    </row>
    <row r="763" spans="1:26" x14ac:dyDescent="0.3">
      <c r="A763" s="35">
        <f>IF(Замеры!B757=0, " ", Замеры!B757)</f>
        <v>754</v>
      </c>
      <c r="B763" s="37" t="str">
        <f>CONCATENATE(Замеры!D757,Замеры!F757)</f>
        <v>Группа от QF</v>
      </c>
      <c r="C763" s="35" t="str">
        <f>IF(Замеры!J757=0," ", Замеры!J757)</f>
        <v xml:space="preserve"> </v>
      </c>
      <c r="D763" s="29" t="str">
        <f>IF(Замеры!AD757=0, " ", Замеры!AB757)</f>
        <v xml:space="preserve"> </v>
      </c>
      <c r="E763" s="29" t="str">
        <f>CONCATENATE(Замеры!T757,Замеры!W757,Замеры!V757)</f>
        <v xml:space="preserve"> </v>
      </c>
      <c r="F763" s="30" t="str">
        <f>IF(Замеры!AD757=0," ","---")</f>
        <v xml:space="preserve"> </v>
      </c>
      <c r="G763" s="31" t="str">
        <f>IF(Замеры!AD757=0," ",Замеры!L757)</f>
        <v xml:space="preserve"> </v>
      </c>
      <c r="H763" s="31" t="str">
        <f>CONCATENATE(Замеры!AO757,Замеры!AE757,Замеры!AP757)</f>
        <v>0 0</v>
      </c>
      <c r="I763" s="29" t="str">
        <f>CONCATENATE(Замеры!AM757,Замеры!AE757,Замеры!AN757)</f>
        <v>0 0</v>
      </c>
      <c r="J763" s="31" t="str">
        <f>IF(Замеры!AD757=0," ",G763*2.55)</f>
        <v xml:space="preserve"> </v>
      </c>
      <c r="K763" s="29" t="str">
        <f>IF(Замеры!AD757=0," ",Замеры!AK757)</f>
        <v xml:space="preserve"> </v>
      </c>
      <c r="L763" s="29" t="str">
        <f>IF(Замеры!AD757=0," ",Замеры!AL757)</f>
        <v xml:space="preserve"> </v>
      </c>
      <c r="M763" s="29" t="str">
        <f>IF(Замеры!AD757=0," ",0.1)</f>
        <v xml:space="preserve"> </v>
      </c>
      <c r="N763" s="29" t="str">
        <f>IF(Замеры!AD757=0," ",Замеры!AD757)</f>
        <v xml:space="preserve"> </v>
      </c>
      <c r="O763" s="29" t="str">
        <f>Замеры!AE757</f>
        <v xml:space="preserve"> </v>
      </c>
      <c r="P763" s="29" t="str">
        <f>Замеры!AF757</f>
        <v xml:space="preserve"> </v>
      </c>
      <c r="Q763" s="29" t="str">
        <f>IF(Замеры!AD757=0," ","+")</f>
        <v xml:space="preserve"> </v>
      </c>
      <c r="R763" s="32">
        <f>Замеры!AC757</f>
        <v>0</v>
      </c>
      <c r="W763" s="33" t="e">
        <f t="shared" si="22"/>
        <v>#VALUE!</v>
      </c>
      <c r="X763" s="31" t="s">
        <v>72</v>
      </c>
      <c r="Y763" s="33" t="e">
        <f t="shared" si="23"/>
        <v>#VALUE!</v>
      </c>
      <c r="Z763" s="32"/>
    </row>
    <row r="764" spans="1:26" x14ac:dyDescent="0.3">
      <c r="A764" s="35">
        <f>IF(Замеры!B758=0, " ", Замеры!B758)</f>
        <v>755</v>
      </c>
      <c r="B764" s="37" t="str">
        <f>CONCATENATE(Замеры!D758,Замеры!F758)</f>
        <v>Группа от QF</v>
      </c>
      <c r="C764" s="35" t="str">
        <f>IF(Замеры!J758=0," ", Замеры!J758)</f>
        <v xml:space="preserve"> </v>
      </c>
      <c r="D764" s="29" t="str">
        <f>IF(Замеры!AD758=0, " ", Замеры!AB758)</f>
        <v xml:space="preserve"> </v>
      </c>
      <c r="E764" s="29" t="str">
        <f>CONCATENATE(Замеры!T758,Замеры!W758,Замеры!V758)</f>
        <v xml:space="preserve"> </v>
      </c>
      <c r="F764" s="30" t="str">
        <f>IF(Замеры!AD758=0," ","---")</f>
        <v xml:space="preserve"> </v>
      </c>
      <c r="G764" s="31" t="str">
        <f>IF(Замеры!AD758=0," ",Замеры!L758)</f>
        <v xml:space="preserve"> </v>
      </c>
      <c r="H764" s="31" t="str">
        <f>CONCATENATE(Замеры!AO758,Замеры!AE758,Замеры!AP758)</f>
        <v>0 0</v>
      </c>
      <c r="I764" s="29" t="str">
        <f>CONCATENATE(Замеры!AM758,Замеры!AE758,Замеры!AN758)</f>
        <v>0 0</v>
      </c>
      <c r="J764" s="31" t="str">
        <f>IF(Замеры!AD758=0," ",G764*2.55)</f>
        <v xml:space="preserve"> </v>
      </c>
      <c r="K764" s="29" t="str">
        <f>IF(Замеры!AD758=0," ",Замеры!AK758)</f>
        <v xml:space="preserve"> </v>
      </c>
      <c r="L764" s="29" t="str">
        <f>IF(Замеры!AD758=0," ",Замеры!AL758)</f>
        <v xml:space="preserve"> </v>
      </c>
      <c r="M764" s="29" t="str">
        <f>IF(Замеры!AD758=0," ",0.1)</f>
        <v xml:space="preserve"> </v>
      </c>
      <c r="N764" s="29" t="str">
        <f>IF(Замеры!AD758=0," ",Замеры!AD758)</f>
        <v xml:space="preserve"> </v>
      </c>
      <c r="O764" s="29" t="str">
        <f>Замеры!AE758</f>
        <v xml:space="preserve"> </v>
      </c>
      <c r="P764" s="29" t="str">
        <f>Замеры!AF758</f>
        <v xml:space="preserve"> </v>
      </c>
      <c r="Q764" s="29" t="str">
        <f>IF(Замеры!AD758=0," ","+")</f>
        <v xml:space="preserve"> </v>
      </c>
      <c r="R764" s="32">
        <f>Замеры!AC758</f>
        <v>0</v>
      </c>
      <c r="W764" s="33" t="e">
        <f t="shared" si="22"/>
        <v>#VALUE!</v>
      </c>
      <c r="X764" s="31" t="s">
        <v>72</v>
      </c>
      <c r="Y764" s="33" t="e">
        <f t="shared" si="23"/>
        <v>#VALUE!</v>
      </c>
      <c r="Z764" s="32"/>
    </row>
    <row r="765" spans="1:26" x14ac:dyDescent="0.3">
      <c r="A765" s="35">
        <f>IF(Замеры!B759=0, " ", Замеры!B759)</f>
        <v>756</v>
      </c>
      <c r="B765" s="37" t="str">
        <f>CONCATENATE(Замеры!D759,Замеры!F759)</f>
        <v>Группа от QF</v>
      </c>
      <c r="C765" s="35" t="str">
        <f>IF(Замеры!J759=0," ", Замеры!J759)</f>
        <v xml:space="preserve"> </v>
      </c>
      <c r="D765" s="29" t="str">
        <f>IF(Замеры!AD759=0, " ", Замеры!AB759)</f>
        <v xml:space="preserve"> </v>
      </c>
      <c r="E765" s="29" t="str">
        <f>CONCATENATE(Замеры!T759,Замеры!W759,Замеры!V759)</f>
        <v xml:space="preserve"> </v>
      </c>
      <c r="F765" s="30" t="str">
        <f>IF(Замеры!AD759=0," ","---")</f>
        <v xml:space="preserve"> </v>
      </c>
      <c r="G765" s="31" t="str">
        <f>IF(Замеры!AD759=0," ",Замеры!L759)</f>
        <v xml:space="preserve"> </v>
      </c>
      <c r="H765" s="31" t="str">
        <f>CONCATENATE(Замеры!AO759,Замеры!AE759,Замеры!AP759)</f>
        <v>0 0</v>
      </c>
      <c r="I765" s="29" t="str">
        <f>CONCATENATE(Замеры!AM759,Замеры!AE759,Замеры!AN759)</f>
        <v>0 0</v>
      </c>
      <c r="J765" s="31" t="str">
        <f>IF(Замеры!AD759=0," ",G765*2.55)</f>
        <v xml:space="preserve"> </v>
      </c>
      <c r="K765" s="29" t="str">
        <f>IF(Замеры!AD759=0," ",Замеры!AK759)</f>
        <v xml:space="preserve"> </v>
      </c>
      <c r="L765" s="29" t="str">
        <f>IF(Замеры!AD759=0," ",Замеры!AL759)</f>
        <v xml:space="preserve"> </v>
      </c>
      <c r="M765" s="29" t="str">
        <f>IF(Замеры!AD759=0," ",0.1)</f>
        <v xml:space="preserve"> </v>
      </c>
      <c r="N765" s="29" t="str">
        <f>IF(Замеры!AD759=0," ",Замеры!AD759)</f>
        <v xml:space="preserve"> </v>
      </c>
      <c r="O765" s="29" t="str">
        <f>Замеры!AE759</f>
        <v xml:space="preserve"> </v>
      </c>
      <c r="P765" s="29" t="str">
        <f>Замеры!AF759</f>
        <v xml:space="preserve"> </v>
      </c>
      <c r="Q765" s="29" t="str">
        <f>IF(Замеры!AD759=0," ","+")</f>
        <v xml:space="preserve"> </v>
      </c>
      <c r="R765" s="32">
        <f>Замеры!AC759</f>
        <v>0</v>
      </c>
      <c r="W765" s="33" t="e">
        <f t="shared" si="22"/>
        <v>#VALUE!</v>
      </c>
      <c r="X765" s="31" t="s">
        <v>72</v>
      </c>
      <c r="Y765" s="33" t="e">
        <f t="shared" si="23"/>
        <v>#VALUE!</v>
      </c>
      <c r="Z765" s="32"/>
    </row>
    <row r="766" spans="1:26" x14ac:dyDescent="0.3">
      <c r="A766" s="35">
        <f>IF(Замеры!B760=0, " ", Замеры!B760)</f>
        <v>757</v>
      </c>
      <c r="B766" s="37" t="str">
        <f>CONCATENATE(Замеры!D760,Замеры!F760)</f>
        <v>Группа от QF</v>
      </c>
      <c r="C766" s="35" t="str">
        <f>IF(Замеры!J760=0," ", Замеры!J760)</f>
        <v xml:space="preserve"> </v>
      </c>
      <c r="D766" s="29" t="str">
        <f>IF(Замеры!AD760=0, " ", Замеры!AB760)</f>
        <v xml:space="preserve"> </v>
      </c>
      <c r="E766" s="29" t="str">
        <f>CONCATENATE(Замеры!T760,Замеры!W760,Замеры!V760)</f>
        <v xml:space="preserve"> </v>
      </c>
      <c r="F766" s="30" t="str">
        <f>IF(Замеры!AD760=0," ","---")</f>
        <v xml:space="preserve"> </v>
      </c>
      <c r="G766" s="31" t="str">
        <f>IF(Замеры!AD760=0," ",Замеры!L760)</f>
        <v xml:space="preserve"> </v>
      </c>
      <c r="H766" s="31" t="str">
        <f>CONCATENATE(Замеры!AO760,Замеры!AE760,Замеры!AP760)</f>
        <v>0 0</v>
      </c>
      <c r="I766" s="29" t="str">
        <f>CONCATENATE(Замеры!AM760,Замеры!AE760,Замеры!AN760)</f>
        <v>0 0</v>
      </c>
      <c r="J766" s="31" t="str">
        <f>IF(Замеры!AD760=0," ",G766*2.55)</f>
        <v xml:space="preserve"> </v>
      </c>
      <c r="K766" s="29" t="str">
        <f>IF(Замеры!AD760=0," ",Замеры!AK760)</f>
        <v xml:space="preserve"> </v>
      </c>
      <c r="L766" s="29" t="str">
        <f>IF(Замеры!AD760=0," ",Замеры!AL760)</f>
        <v xml:space="preserve"> </v>
      </c>
      <c r="M766" s="29" t="str">
        <f>IF(Замеры!AD760=0," ",0.1)</f>
        <v xml:space="preserve"> </v>
      </c>
      <c r="N766" s="29" t="str">
        <f>IF(Замеры!AD760=0," ",Замеры!AD760)</f>
        <v xml:space="preserve"> </v>
      </c>
      <c r="O766" s="29" t="str">
        <f>Замеры!AE760</f>
        <v xml:space="preserve"> </v>
      </c>
      <c r="P766" s="29" t="str">
        <f>Замеры!AF760</f>
        <v xml:space="preserve"> </v>
      </c>
      <c r="Q766" s="29" t="str">
        <f>IF(Замеры!AD760=0," ","+")</f>
        <v xml:space="preserve"> </v>
      </c>
      <c r="R766" s="32">
        <f>Замеры!AC760</f>
        <v>0</v>
      </c>
      <c r="W766" s="33" t="e">
        <f t="shared" si="22"/>
        <v>#VALUE!</v>
      </c>
      <c r="X766" s="31" t="s">
        <v>72</v>
      </c>
      <c r="Y766" s="33" t="e">
        <f t="shared" si="23"/>
        <v>#VALUE!</v>
      </c>
      <c r="Z766" s="32"/>
    </row>
    <row r="767" spans="1:26" x14ac:dyDescent="0.3">
      <c r="A767" s="35">
        <f>IF(Замеры!B761=0, " ", Замеры!B761)</f>
        <v>758</v>
      </c>
      <c r="B767" s="37" t="str">
        <f>CONCATENATE(Замеры!D761,Замеры!F761)</f>
        <v>Группа от QF</v>
      </c>
      <c r="C767" s="35" t="str">
        <f>IF(Замеры!J761=0," ", Замеры!J761)</f>
        <v xml:space="preserve"> </v>
      </c>
      <c r="D767" s="29" t="str">
        <f>IF(Замеры!AD761=0, " ", Замеры!AB761)</f>
        <v xml:space="preserve"> </v>
      </c>
      <c r="E767" s="29" t="str">
        <f>CONCATENATE(Замеры!T761,Замеры!W761,Замеры!V761)</f>
        <v xml:space="preserve"> </v>
      </c>
      <c r="F767" s="30" t="str">
        <f>IF(Замеры!AD761=0," ","---")</f>
        <v xml:space="preserve"> </v>
      </c>
      <c r="G767" s="31" t="str">
        <f>IF(Замеры!AD761=0," ",Замеры!L761)</f>
        <v xml:space="preserve"> </v>
      </c>
      <c r="H767" s="31" t="str">
        <f>CONCATENATE(Замеры!AO761,Замеры!AE761,Замеры!AP761)</f>
        <v>0 0</v>
      </c>
      <c r="I767" s="29" t="str">
        <f>CONCATENATE(Замеры!AM761,Замеры!AE761,Замеры!AN761)</f>
        <v>0 0</v>
      </c>
      <c r="J767" s="31" t="str">
        <f>IF(Замеры!AD761=0," ",G767*2.55)</f>
        <v xml:space="preserve"> </v>
      </c>
      <c r="K767" s="29" t="str">
        <f>IF(Замеры!AD761=0," ",Замеры!AK761)</f>
        <v xml:space="preserve"> </v>
      </c>
      <c r="L767" s="29" t="str">
        <f>IF(Замеры!AD761=0," ",Замеры!AL761)</f>
        <v xml:space="preserve"> </v>
      </c>
      <c r="M767" s="29" t="str">
        <f>IF(Замеры!AD761=0," ",0.1)</f>
        <v xml:space="preserve"> </v>
      </c>
      <c r="N767" s="29" t="str">
        <f>IF(Замеры!AD761=0," ",Замеры!AD761)</f>
        <v xml:space="preserve"> </v>
      </c>
      <c r="O767" s="29" t="str">
        <f>Замеры!AE761</f>
        <v xml:space="preserve"> </v>
      </c>
      <c r="P767" s="29" t="str">
        <f>Замеры!AF761</f>
        <v xml:space="preserve"> </v>
      </c>
      <c r="Q767" s="29" t="str">
        <f>IF(Замеры!AD761=0," ","+")</f>
        <v xml:space="preserve"> </v>
      </c>
      <c r="R767" s="32">
        <f>Замеры!AC761</f>
        <v>0</v>
      </c>
      <c r="W767" s="33" t="e">
        <f t="shared" si="22"/>
        <v>#VALUE!</v>
      </c>
      <c r="X767" s="31" t="s">
        <v>72</v>
      </c>
      <c r="Y767" s="33" t="e">
        <f t="shared" si="23"/>
        <v>#VALUE!</v>
      </c>
      <c r="Z767" s="32"/>
    </row>
    <row r="768" spans="1:26" x14ac:dyDescent="0.3">
      <c r="A768" s="35">
        <f>IF(Замеры!B762=0, " ", Замеры!B762)</f>
        <v>759</v>
      </c>
      <c r="B768" s="37" t="str">
        <f>CONCATENATE(Замеры!D762,Замеры!F762)</f>
        <v>Группа от QF</v>
      </c>
      <c r="C768" s="35" t="str">
        <f>IF(Замеры!J762=0," ", Замеры!J762)</f>
        <v xml:space="preserve"> </v>
      </c>
      <c r="D768" s="29" t="str">
        <f>IF(Замеры!AD762=0, " ", Замеры!AB762)</f>
        <v xml:space="preserve"> </v>
      </c>
      <c r="E768" s="29" t="str">
        <f>CONCATENATE(Замеры!T762,Замеры!W762,Замеры!V762)</f>
        <v xml:space="preserve"> </v>
      </c>
      <c r="F768" s="30" t="str">
        <f>IF(Замеры!AD762=0," ","---")</f>
        <v xml:space="preserve"> </v>
      </c>
      <c r="G768" s="31" t="str">
        <f>IF(Замеры!AD762=0," ",Замеры!L762)</f>
        <v xml:space="preserve"> </v>
      </c>
      <c r="H768" s="31" t="str">
        <f>CONCATENATE(Замеры!AO762,Замеры!AE762,Замеры!AP762)</f>
        <v>0 0</v>
      </c>
      <c r="I768" s="29" t="str">
        <f>CONCATENATE(Замеры!AM762,Замеры!AE762,Замеры!AN762)</f>
        <v>0 0</v>
      </c>
      <c r="J768" s="31" t="str">
        <f>IF(Замеры!AD762=0," ",G768*2.55)</f>
        <v xml:space="preserve"> </v>
      </c>
      <c r="K768" s="29" t="str">
        <f>IF(Замеры!AD762=0," ",Замеры!AK762)</f>
        <v xml:space="preserve"> </v>
      </c>
      <c r="L768" s="29" t="str">
        <f>IF(Замеры!AD762=0," ",Замеры!AL762)</f>
        <v xml:space="preserve"> </v>
      </c>
      <c r="M768" s="29" t="str">
        <f>IF(Замеры!AD762=0," ",0.1)</f>
        <v xml:space="preserve"> </v>
      </c>
      <c r="N768" s="29" t="str">
        <f>IF(Замеры!AD762=0," ",Замеры!AD762)</f>
        <v xml:space="preserve"> </v>
      </c>
      <c r="O768" s="29" t="str">
        <f>Замеры!AE762</f>
        <v xml:space="preserve"> </v>
      </c>
      <c r="P768" s="29" t="str">
        <f>Замеры!AF762</f>
        <v xml:space="preserve"> </v>
      </c>
      <c r="Q768" s="29" t="str">
        <f>IF(Замеры!AD762=0," ","+")</f>
        <v xml:space="preserve"> </v>
      </c>
      <c r="R768" s="32">
        <f>Замеры!AC762</f>
        <v>0</v>
      </c>
      <c r="W768" s="33" t="e">
        <f t="shared" si="22"/>
        <v>#VALUE!</v>
      </c>
      <c r="X768" s="31" t="s">
        <v>72</v>
      </c>
      <c r="Y768" s="33" t="e">
        <f t="shared" si="23"/>
        <v>#VALUE!</v>
      </c>
      <c r="Z768" s="32"/>
    </row>
    <row r="769" spans="1:26" x14ac:dyDescent="0.3">
      <c r="A769" s="35">
        <f>IF(Замеры!B763=0, " ", Замеры!B763)</f>
        <v>760</v>
      </c>
      <c r="B769" s="37" t="str">
        <f>CONCATENATE(Замеры!D763,Замеры!F763)</f>
        <v>Группа от QF</v>
      </c>
      <c r="C769" s="35" t="str">
        <f>IF(Замеры!J763=0," ", Замеры!J763)</f>
        <v xml:space="preserve"> </v>
      </c>
      <c r="D769" s="29" t="str">
        <f>IF(Замеры!AD763=0, " ", Замеры!AB763)</f>
        <v xml:space="preserve"> </v>
      </c>
      <c r="E769" s="29" t="str">
        <f>CONCATENATE(Замеры!T763,Замеры!W763,Замеры!V763)</f>
        <v xml:space="preserve"> </v>
      </c>
      <c r="F769" s="30" t="str">
        <f>IF(Замеры!AD763=0," ","---")</f>
        <v xml:space="preserve"> </v>
      </c>
      <c r="G769" s="31" t="str">
        <f>IF(Замеры!AD763=0," ",Замеры!L763)</f>
        <v xml:space="preserve"> </v>
      </c>
      <c r="H769" s="31" t="str">
        <f>CONCATENATE(Замеры!AO763,Замеры!AE763,Замеры!AP763)</f>
        <v>0 0</v>
      </c>
      <c r="I769" s="29" t="str">
        <f>CONCATENATE(Замеры!AM763,Замеры!AE763,Замеры!AN763)</f>
        <v>0 0</v>
      </c>
      <c r="J769" s="31" t="str">
        <f>IF(Замеры!AD763=0," ",G769*2.55)</f>
        <v xml:space="preserve"> </v>
      </c>
      <c r="K769" s="29" t="str">
        <f>IF(Замеры!AD763=0," ",Замеры!AK763)</f>
        <v xml:space="preserve"> </v>
      </c>
      <c r="L769" s="29" t="str">
        <f>IF(Замеры!AD763=0," ",Замеры!AL763)</f>
        <v xml:space="preserve"> </v>
      </c>
      <c r="M769" s="29" t="str">
        <f>IF(Замеры!AD763=0," ",0.1)</f>
        <v xml:space="preserve"> </v>
      </c>
      <c r="N769" s="29" t="str">
        <f>IF(Замеры!AD763=0," ",Замеры!AD763)</f>
        <v xml:space="preserve"> </v>
      </c>
      <c r="O769" s="29" t="str">
        <f>Замеры!AE763</f>
        <v xml:space="preserve"> </v>
      </c>
      <c r="P769" s="29" t="str">
        <f>Замеры!AF763</f>
        <v xml:space="preserve"> </v>
      </c>
      <c r="Q769" s="29" t="str">
        <f>IF(Замеры!AD763=0," ","+")</f>
        <v xml:space="preserve"> </v>
      </c>
      <c r="R769" s="32">
        <f>Замеры!AC763</f>
        <v>0</v>
      </c>
      <c r="W769" s="33" t="e">
        <f t="shared" si="22"/>
        <v>#VALUE!</v>
      </c>
      <c r="X769" s="31" t="s">
        <v>72</v>
      </c>
      <c r="Y769" s="33" t="e">
        <f t="shared" si="23"/>
        <v>#VALUE!</v>
      </c>
      <c r="Z769" s="32"/>
    </row>
    <row r="770" spans="1:26" x14ac:dyDescent="0.3">
      <c r="A770" s="35">
        <f>IF(Замеры!B764=0, " ", Замеры!B764)</f>
        <v>761</v>
      </c>
      <c r="B770" s="37" t="str">
        <f>CONCATENATE(Замеры!D764,Замеры!F764)</f>
        <v>Группа от QF</v>
      </c>
      <c r="C770" s="35" t="str">
        <f>IF(Замеры!J764=0," ", Замеры!J764)</f>
        <v xml:space="preserve"> </v>
      </c>
      <c r="D770" s="29" t="str">
        <f>IF(Замеры!AD764=0, " ", Замеры!AB764)</f>
        <v xml:space="preserve"> </v>
      </c>
      <c r="E770" s="29" t="str">
        <f>CONCATENATE(Замеры!T764,Замеры!W764,Замеры!V764)</f>
        <v xml:space="preserve"> </v>
      </c>
      <c r="F770" s="30" t="str">
        <f>IF(Замеры!AD764=0," ","---")</f>
        <v xml:space="preserve"> </v>
      </c>
      <c r="G770" s="31" t="str">
        <f>IF(Замеры!AD764=0," ",Замеры!L764)</f>
        <v xml:space="preserve"> </v>
      </c>
      <c r="H770" s="31" t="str">
        <f>CONCATENATE(Замеры!AO764,Замеры!AE764,Замеры!AP764)</f>
        <v>0 0</v>
      </c>
      <c r="I770" s="29" t="str">
        <f>CONCATENATE(Замеры!AM764,Замеры!AE764,Замеры!AN764)</f>
        <v>0 0</v>
      </c>
      <c r="J770" s="31" t="str">
        <f>IF(Замеры!AD764=0," ",G770*2.55)</f>
        <v xml:space="preserve"> </v>
      </c>
      <c r="K770" s="29" t="str">
        <f>IF(Замеры!AD764=0," ",Замеры!AK764)</f>
        <v xml:space="preserve"> </v>
      </c>
      <c r="L770" s="29" t="str">
        <f>IF(Замеры!AD764=0," ",Замеры!AL764)</f>
        <v xml:space="preserve"> </v>
      </c>
      <c r="M770" s="29" t="str">
        <f>IF(Замеры!AD764=0," ",0.1)</f>
        <v xml:space="preserve"> </v>
      </c>
      <c r="N770" s="29" t="str">
        <f>IF(Замеры!AD764=0," ",Замеры!AD764)</f>
        <v xml:space="preserve"> </v>
      </c>
      <c r="O770" s="29" t="str">
        <f>Замеры!AE764</f>
        <v xml:space="preserve"> </v>
      </c>
      <c r="P770" s="29" t="str">
        <f>Замеры!AF764</f>
        <v xml:space="preserve"> </v>
      </c>
      <c r="Q770" s="29" t="str">
        <f>IF(Замеры!AD764=0," ","+")</f>
        <v xml:space="preserve"> </v>
      </c>
      <c r="R770" s="32">
        <f>Замеры!AC764</f>
        <v>0</v>
      </c>
      <c r="W770" s="33" t="e">
        <f t="shared" si="22"/>
        <v>#VALUE!</v>
      </c>
      <c r="X770" s="31" t="s">
        <v>72</v>
      </c>
      <c r="Y770" s="33" t="e">
        <f t="shared" si="23"/>
        <v>#VALUE!</v>
      </c>
      <c r="Z770" s="32"/>
    </row>
    <row r="771" spans="1:26" x14ac:dyDescent="0.3">
      <c r="A771" s="35">
        <f>IF(Замеры!B765=0, " ", Замеры!B765)</f>
        <v>762</v>
      </c>
      <c r="B771" s="37" t="str">
        <f>CONCATENATE(Замеры!D765,Замеры!F765)</f>
        <v>Группа от QF</v>
      </c>
      <c r="C771" s="35" t="str">
        <f>IF(Замеры!J765=0," ", Замеры!J765)</f>
        <v xml:space="preserve"> </v>
      </c>
      <c r="D771" s="29" t="str">
        <f>IF(Замеры!AD765=0, " ", Замеры!AB765)</f>
        <v xml:space="preserve"> </v>
      </c>
      <c r="E771" s="29" t="str">
        <f>CONCATENATE(Замеры!T765,Замеры!W765,Замеры!V765)</f>
        <v xml:space="preserve"> </v>
      </c>
      <c r="F771" s="30" t="str">
        <f>IF(Замеры!AD765=0," ","---")</f>
        <v xml:space="preserve"> </v>
      </c>
      <c r="G771" s="31" t="str">
        <f>IF(Замеры!AD765=0," ",Замеры!L765)</f>
        <v xml:space="preserve"> </v>
      </c>
      <c r="H771" s="31" t="str">
        <f>CONCATENATE(Замеры!AO765,Замеры!AE765,Замеры!AP765)</f>
        <v>0 0</v>
      </c>
      <c r="I771" s="29" t="str">
        <f>CONCATENATE(Замеры!AM765,Замеры!AE765,Замеры!AN765)</f>
        <v>0 0</v>
      </c>
      <c r="J771" s="31" t="str">
        <f>IF(Замеры!AD765=0," ",G771*2.55)</f>
        <v xml:space="preserve"> </v>
      </c>
      <c r="K771" s="29" t="str">
        <f>IF(Замеры!AD765=0," ",Замеры!AK765)</f>
        <v xml:space="preserve"> </v>
      </c>
      <c r="L771" s="29" t="str">
        <f>IF(Замеры!AD765=0," ",Замеры!AL765)</f>
        <v xml:space="preserve"> </v>
      </c>
      <c r="M771" s="29" t="str">
        <f>IF(Замеры!AD765=0," ",0.1)</f>
        <v xml:space="preserve"> </v>
      </c>
      <c r="N771" s="29" t="str">
        <f>IF(Замеры!AD765=0," ",Замеры!AD765)</f>
        <v xml:space="preserve"> </v>
      </c>
      <c r="O771" s="29" t="str">
        <f>Замеры!AE765</f>
        <v xml:space="preserve"> </v>
      </c>
      <c r="P771" s="29" t="str">
        <f>Замеры!AF765</f>
        <v xml:space="preserve"> </v>
      </c>
      <c r="Q771" s="29" t="str">
        <f>IF(Замеры!AD765=0," ","+")</f>
        <v xml:space="preserve"> </v>
      </c>
      <c r="R771" s="32">
        <f>Замеры!AC765</f>
        <v>0</v>
      </c>
      <c r="W771" s="33" t="e">
        <f t="shared" si="22"/>
        <v>#VALUE!</v>
      </c>
      <c r="X771" s="31" t="s">
        <v>72</v>
      </c>
      <c r="Y771" s="33" t="e">
        <f t="shared" si="23"/>
        <v>#VALUE!</v>
      </c>
      <c r="Z771" s="32"/>
    </row>
    <row r="772" spans="1:26" x14ac:dyDescent="0.3">
      <c r="A772" s="35">
        <f>IF(Замеры!B766=0, " ", Замеры!B766)</f>
        <v>763</v>
      </c>
      <c r="B772" s="37" t="str">
        <f>CONCATENATE(Замеры!D766,Замеры!F766)</f>
        <v>Группа от QF</v>
      </c>
      <c r="C772" s="35" t="str">
        <f>IF(Замеры!J766=0," ", Замеры!J766)</f>
        <v xml:space="preserve"> </v>
      </c>
      <c r="D772" s="29" t="str">
        <f>IF(Замеры!AD766=0, " ", Замеры!AB766)</f>
        <v xml:space="preserve"> </v>
      </c>
      <c r="E772" s="29" t="str">
        <f>CONCATENATE(Замеры!T766,Замеры!W766,Замеры!V766)</f>
        <v xml:space="preserve"> </v>
      </c>
      <c r="F772" s="30" t="str">
        <f>IF(Замеры!AD766=0," ","---")</f>
        <v xml:space="preserve"> </v>
      </c>
      <c r="G772" s="31" t="str">
        <f>IF(Замеры!AD766=0," ",Замеры!L766)</f>
        <v xml:space="preserve"> </v>
      </c>
      <c r="H772" s="31" t="str">
        <f>CONCATENATE(Замеры!AO766,Замеры!AE766,Замеры!AP766)</f>
        <v>0 0</v>
      </c>
      <c r="I772" s="29" t="str">
        <f>CONCATENATE(Замеры!AM766,Замеры!AE766,Замеры!AN766)</f>
        <v>0 0</v>
      </c>
      <c r="J772" s="31" t="str">
        <f>IF(Замеры!AD766=0," ",G772*2.55)</f>
        <v xml:space="preserve"> </v>
      </c>
      <c r="K772" s="29" t="str">
        <f>IF(Замеры!AD766=0," ",Замеры!AK766)</f>
        <v xml:space="preserve"> </v>
      </c>
      <c r="L772" s="29" t="str">
        <f>IF(Замеры!AD766=0," ",Замеры!AL766)</f>
        <v xml:space="preserve"> </v>
      </c>
      <c r="M772" s="29" t="str">
        <f>IF(Замеры!AD766=0," ",0.1)</f>
        <v xml:space="preserve"> </v>
      </c>
      <c r="N772" s="29" t="str">
        <f>IF(Замеры!AD766=0," ",Замеры!AD766)</f>
        <v xml:space="preserve"> </v>
      </c>
      <c r="O772" s="29" t="str">
        <f>Замеры!AE766</f>
        <v xml:space="preserve"> </v>
      </c>
      <c r="P772" s="29" t="str">
        <f>Замеры!AF766</f>
        <v xml:space="preserve"> </v>
      </c>
      <c r="Q772" s="29" t="str">
        <f>IF(Замеры!AD766=0," ","+")</f>
        <v xml:space="preserve"> </v>
      </c>
      <c r="R772" s="32">
        <f>Замеры!AC766</f>
        <v>0</v>
      </c>
      <c r="W772" s="33" t="e">
        <f t="shared" si="22"/>
        <v>#VALUE!</v>
      </c>
      <c r="X772" s="31" t="s">
        <v>72</v>
      </c>
      <c r="Y772" s="33" t="e">
        <f t="shared" si="23"/>
        <v>#VALUE!</v>
      </c>
      <c r="Z772" s="32"/>
    </row>
    <row r="773" spans="1:26" x14ac:dyDescent="0.3">
      <c r="A773" s="35">
        <f>IF(Замеры!B767=0, " ", Замеры!B767)</f>
        <v>764</v>
      </c>
      <c r="B773" s="37" t="str">
        <f>CONCATENATE(Замеры!D767,Замеры!F767)</f>
        <v>Группа от QF</v>
      </c>
      <c r="C773" s="35" t="str">
        <f>IF(Замеры!J767=0," ", Замеры!J767)</f>
        <v xml:space="preserve"> </v>
      </c>
      <c r="D773" s="29" t="str">
        <f>IF(Замеры!AD767=0, " ", Замеры!AB767)</f>
        <v xml:space="preserve"> </v>
      </c>
      <c r="E773" s="29" t="str">
        <f>CONCATENATE(Замеры!T767,Замеры!W767,Замеры!V767)</f>
        <v xml:space="preserve"> </v>
      </c>
      <c r="F773" s="30" t="str">
        <f>IF(Замеры!AD767=0," ","---")</f>
        <v xml:space="preserve"> </v>
      </c>
      <c r="G773" s="31" t="str">
        <f>IF(Замеры!AD767=0," ",Замеры!L767)</f>
        <v xml:space="preserve"> </v>
      </c>
      <c r="H773" s="31" t="str">
        <f>CONCATENATE(Замеры!AO767,Замеры!AE767,Замеры!AP767)</f>
        <v>0 0</v>
      </c>
      <c r="I773" s="29" t="str">
        <f>CONCATENATE(Замеры!AM767,Замеры!AE767,Замеры!AN767)</f>
        <v>0 0</v>
      </c>
      <c r="J773" s="31" t="str">
        <f>IF(Замеры!AD767=0," ",G773*2.55)</f>
        <v xml:space="preserve"> </v>
      </c>
      <c r="K773" s="29" t="str">
        <f>IF(Замеры!AD767=0," ",Замеры!AK767)</f>
        <v xml:space="preserve"> </v>
      </c>
      <c r="L773" s="29" t="str">
        <f>IF(Замеры!AD767=0," ",Замеры!AL767)</f>
        <v xml:space="preserve"> </v>
      </c>
      <c r="M773" s="29" t="str">
        <f>IF(Замеры!AD767=0," ",0.1)</f>
        <v xml:space="preserve"> </v>
      </c>
      <c r="N773" s="29" t="str">
        <f>IF(Замеры!AD767=0," ",Замеры!AD767)</f>
        <v xml:space="preserve"> </v>
      </c>
      <c r="O773" s="29" t="str">
        <f>Замеры!AE767</f>
        <v xml:space="preserve"> </v>
      </c>
      <c r="P773" s="29" t="str">
        <f>Замеры!AF767</f>
        <v xml:space="preserve"> </v>
      </c>
      <c r="Q773" s="29" t="str">
        <f>IF(Замеры!AD767=0," ","+")</f>
        <v xml:space="preserve"> </v>
      </c>
      <c r="R773" s="32">
        <f>Замеры!AC767</f>
        <v>0</v>
      </c>
      <c r="W773" s="33" t="e">
        <f t="shared" si="22"/>
        <v>#VALUE!</v>
      </c>
      <c r="X773" s="31" t="s">
        <v>72</v>
      </c>
      <c r="Y773" s="33" t="e">
        <f t="shared" si="23"/>
        <v>#VALUE!</v>
      </c>
      <c r="Z773" s="32"/>
    </row>
    <row r="774" spans="1:26" x14ac:dyDescent="0.3">
      <c r="A774" s="35">
        <f>IF(Замеры!B768=0, " ", Замеры!B768)</f>
        <v>765</v>
      </c>
      <c r="B774" s="37" t="str">
        <f>CONCATENATE(Замеры!D768,Замеры!F768)</f>
        <v>Группа от QF</v>
      </c>
      <c r="C774" s="35" t="str">
        <f>IF(Замеры!J768=0," ", Замеры!J768)</f>
        <v xml:space="preserve"> </v>
      </c>
      <c r="D774" s="29" t="str">
        <f>IF(Замеры!AD768=0, " ", Замеры!AB768)</f>
        <v xml:space="preserve"> </v>
      </c>
      <c r="E774" s="29" t="str">
        <f>CONCATENATE(Замеры!T768,Замеры!W768,Замеры!V768)</f>
        <v xml:space="preserve"> </v>
      </c>
      <c r="F774" s="30" t="str">
        <f>IF(Замеры!AD768=0," ","---")</f>
        <v xml:space="preserve"> </v>
      </c>
      <c r="G774" s="31" t="str">
        <f>IF(Замеры!AD768=0," ",Замеры!L768)</f>
        <v xml:space="preserve"> </v>
      </c>
      <c r="H774" s="31" t="str">
        <f>CONCATENATE(Замеры!AO768,Замеры!AE768,Замеры!AP768)</f>
        <v>0 0</v>
      </c>
      <c r="I774" s="29" t="str">
        <f>CONCATENATE(Замеры!AM768,Замеры!AE768,Замеры!AN768)</f>
        <v>0 0</v>
      </c>
      <c r="J774" s="31" t="str">
        <f>IF(Замеры!AD768=0," ",G774*2.55)</f>
        <v xml:space="preserve"> </v>
      </c>
      <c r="K774" s="29" t="str">
        <f>IF(Замеры!AD768=0," ",Замеры!AK768)</f>
        <v xml:space="preserve"> </v>
      </c>
      <c r="L774" s="29" t="str">
        <f>IF(Замеры!AD768=0," ",Замеры!AL768)</f>
        <v xml:space="preserve"> </v>
      </c>
      <c r="M774" s="29" t="str">
        <f>IF(Замеры!AD768=0," ",0.1)</f>
        <v xml:space="preserve"> </v>
      </c>
      <c r="N774" s="29" t="str">
        <f>IF(Замеры!AD768=0," ",Замеры!AD768)</f>
        <v xml:space="preserve"> </v>
      </c>
      <c r="O774" s="29" t="str">
        <f>Замеры!AE768</f>
        <v xml:space="preserve"> </v>
      </c>
      <c r="P774" s="29" t="str">
        <f>Замеры!AF768</f>
        <v xml:space="preserve"> </v>
      </c>
      <c r="Q774" s="29" t="str">
        <f>IF(Замеры!AD768=0," ","+")</f>
        <v xml:space="preserve"> </v>
      </c>
      <c r="R774" s="32">
        <f>Замеры!AC768</f>
        <v>0</v>
      </c>
      <c r="W774" s="33" t="e">
        <f t="shared" si="22"/>
        <v>#VALUE!</v>
      </c>
      <c r="X774" s="31" t="s">
        <v>72</v>
      </c>
      <c r="Y774" s="33" t="e">
        <f t="shared" si="23"/>
        <v>#VALUE!</v>
      </c>
      <c r="Z774" s="32"/>
    </row>
    <row r="775" spans="1:26" x14ac:dyDescent="0.3">
      <c r="A775" s="35">
        <f>IF(Замеры!B769=0, " ", Замеры!B769)</f>
        <v>766</v>
      </c>
      <c r="B775" s="37" t="str">
        <f>CONCATENATE(Замеры!D769,Замеры!F769)</f>
        <v>Группа от QF</v>
      </c>
      <c r="C775" s="35" t="str">
        <f>IF(Замеры!J769=0," ", Замеры!J769)</f>
        <v xml:space="preserve"> </v>
      </c>
      <c r="D775" s="29" t="str">
        <f>IF(Замеры!AD769=0, " ", Замеры!AB769)</f>
        <v xml:space="preserve"> </v>
      </c>
      <c r="E775" s="29" t="str">
        <f>CONCATENATE(Замеры!T769,Замеры!W769,Замеры!V769)</f>
        <v xml:space="preserve"> </v>
      </c>
      <c r="F775" s="30" t="str">
        <f>IF(Замеры!AD769=0," ","---")</f>
        <v xml:space="preserve"> </v>
      </c>
      <c r="G775" s="31" t="str">
        <f>IF(Замеры!AD769=0," ",Замеры!L769)</f>
        <v xml:space="preserve"> </v>
      </c>
      <c r="H775" s="31" t="str">
        <f>CONCATENATE(Замеры!AO769,Замеры!AE769,Замеры!AP769)</f>
        <v>0 0</v>
      </c>
      <c r="I775" s="29" t="str">
        <f>CONCATENATE(Замеры!AM769,Замеры!AE769,Замеры!AN769)</f>
        <v>0 0</v>
      </c>
      <c r="J775" s="31" t="str">
        <f>IF(Замеры!AD769=0," ",G775*2.55)</f>
        <v xml:space="preserve"> </v>
      </c>
      <c r="K775" s="29" t="str">
        <f>IF(Замеры!AD769=0," ",Замеры!AK769)</f>
        <v xml:space="preserve"> </v>
      </c>
      <c r="L775" s="29" t="str">
        <f>IF(Замеры!AD769=0," ",Замеры!AL769)</f>
        <v xml:space="preserve"> </v>
      </c>
      <c r="M775" s="29" t="str">
        <f>IF(Замеры!AD769=0," ",0.1)</f>
        <v xml:space="preserve"> </v>
      </c>
      <c r="N775" s="29" t="str">
        <f>IF(Замеры!AD769=0," ",Замеры!AD769)</f>
        <v xml:space="preserve"> </v>
      </c>
      <c r="O775" s="29" t="str">
        <f>Замеры!AE769</f>
        <v xml:space="preserve"> </v>
      </c>
      <c r="P775" s="29" t="str">
        <f>Замеры!AF769</f>
        <v xml:space="preserve"> </v>
      </c>
      <c r="Q775" s="29" t="str">
        <f>IF(Замеры!AD769=0," ","+")</f>
        <v xml:space="preserve"> </v>
      </c>
      <c r="R775" s="32">
        <f>Замеры!AC769</f>
        <v>0</v>
      </c>
      <c r="W775" s="33" t="e">
        <f t="shared" si="22"/>
        <v>#VALUE!</v>
      </c>
      <c r="X775" s="31" t="s">
        <v>72</v>
      </c>
      <c r="Y775" s="33" t="e">
        <f t="shared" si="23"/>
        <v>#VALUE!</v>
      </c>
      <c r="Z775" s="32"/>
    </row>
    <row r="776" spans="1:26" x14ac:dyDescent="0.3">
      <c r="A776" s="35">
        <f>IF(Замеры!B770=0, " ", Замеры!B770)</f>
        <v>767</v>
      </c>
      <c r="B776" s="37" t="str">
        <f>CONCATENATE(Замеры!D770,Замеры!F770)</f>
        <v>Группа от QF</v>
      </c>
      <c r="C776" s="35" t="str">
        <f>IF(Замеры!J770=0," ", Замеры!J770)</f>
        <v xml:space="preserve"> </v>
      </c>
      <c r="D776" s="29" t="str">
        <f>IF(Замеры!AD770=0, " ", Замеры!AB770)</f>
        <v xml:space="preserve"> </v>
      </c>
      <c r="E776" s="29" t="str">
        <f>CONCATENATE(Замеры!T770,Замеры!W770,Замеры!V770)</f>
        <v xml:space="preserve"> </v>
      </c>
      <c r="F776" s="30" t="str">
        <f>IF(Замеры!AD770=0," ","---")</f>
        <v xml:space="preserve"> </v>
      </c>
      <c r="G776" s="31" t="str">
        <f>IF(Замеры!AD770=0," ",Замеры!L770)</f>
        <v xml:space="preserve"> </v>
      </c>
      <c r="H776" s="31" t="str">
        <f>CONCATENATE(Замеры!AO770,Замеры!AE770,Замеры!AP770)</f>
        <v>0 0</v>
      </c>
      <c r="I776" s="29" t="str">
        <f>CONCATENATE(Замеры!AM770,Замеры!AE770,Замеры!AN770)</f>
        <v>0 0</v>
      </c>
      <c r="J776" s="31" t="str">
        <f>IF(Замеры!AD770=0," ",G776*2.55)</f>
        <v xml:space="preserve"> </v>
      </c>
      <c r="K776" s="29" t="str">
        <f>IF(Замеры!AD770=0," ",Замеры!AK770)</f>
        <v xml:space="preserve"> </v>
      </c>
      <c r="L776" s="29" t="str">
        <f>IF(Замеры!AD770=0," ",Замеры!AL770)</f>
        <v xml:space="preserve"> </v>
      </c>
      <c r="M776" s="29" t="str">
        <f>IF(Замеры!AD770=0," ",0.1)</f>
        <v xml:space="preserve"> </v>
      </c>
      <c r="N776" s="29" t="str">
        <f>IF(Замеры!AD770=0," ",Замеры!AD770)</f>
        <v xml:space="preserve"> </v>
      </c>
      <c r="O776" s="29" t="str">
        <f>Замеры!AE770</f>
        <v xml:space="preserve"> </v>
      </c>
      <c r="P776" s="29" t="str">
        <f>Замеры!AF770</f>
        <v xml:space="preserve"> </v>
      </c>
      <c r="Q776" s="29" t="str">
        <f>IF(Замеры!AD770=0," ","+")</f>
        <v xml:space="preserve"> </v>
      </c>
      <c r="R776" s="32">
        <f>Замеры!AC770</f>
        <v>0</v>
      </c>
      <c r="W776" s="33" t="e">
        <f t="shared" si="22"/>
        <v>#VALUE!</v>
      </c>
      <c r="X776" s="31" t="s">
        <v>72</v>
      </c>
      <c r="Y776" s="33" t="e">
        <f t="shared" si="23"/>
        <v>#VALUE!</v>
      </c>
      <c r="Z776" s="32"/>
    </row>
    <row r="777" spans="1:26" x14ac:dyDescent="0.3">
      <c r="A777" s="35">
        <f>IF(Замеры!B771=0, " ", Замеры!B771)</f>
        <v>768</v>
      </c>
      <c r="B777" s="37" t="str">
        <f>CONCATENATE(Замеры!D771,Замеры!F771)</f>
        <v>Группа от QF</v>
      </c>
      <c r="C777" s="35" t="str">
        <f>IF(Замеры!J771=0," ", Замеры!J771)</f>
        <v xml:space="preserve"> </v>
      </c>
      <c r="D777" s="29" t="str">
        <f>IF(Замеры!AD771=0, " ", Замеры!AB771)</f>
        <v xml:space="preserve"> </v>
      </c>
      <c r="E777" s="29" t="str">
        <f>CONCATENATE(Замеры!T771,Замеры!W771,Замеры!V771)</f>
        <v xml:space="preserve"> </v>
      </c>
      <c r="F777" s="30" t="str">
        <f>IF(Замеры!AD771=0," ","---")</f>
        <v xml:space="preserve"> </v>
      </c>
      <c r="G777" s="31" t="str">
        <f>IF(Замеры!AD771=0," ",Замеры!L771)</f>
        <v xml:space="preserve"> </v>
      </c>
      <c r="H777" s="31" t="str">
        <f>CONCATENATE(Замеры!AO771,Замеры!AE771,Замеры!AP771)</f>
        <v>0 0</v>
      </c>
      <c r="I777" s="29" t="str">
        <f>CONCATENATE(Замеры!AM771,Замеры!AE771,Замеры!AN771)</f>
        <v>0 0</v>
      </c>
      <c r="J777" s="31" t="str">
        <f>IF(Замеры!AD771=0," ",G777*2.55)</f>
        <v xml:space="preserve"> </v>
      </c>
      <c r="K777" s="29" t="str">
        <f>IF(Замеры!AD771=0," ",Замеры!AK771)</f>
        <v xml:space="preserve"> </v>
      </c>
      <c r="L777" s="29" t="str">
        <f>IF(Замеры!AD771=0," ",Замеры!AL771)</f>
        <v xml:space="preserve"> </v>
      </c>
      <c r="M777" s="29" t="str">
        <f>IF(Замеры!AD771=0," ",0.1)</f>
        <v xml:space="preserve"> </v>
      </c>
      <c r="N777" s="29" t="str">
        <f>IF(Замеры!AD771=0," ",Замеры!AD771)</f>
        <v xml:space="preserve"> </v>
      </c>
      <c r="O777" s="29" t="str">
        <f>Замеры!AE771</f>
        <v xml:space="preserve"> </v>
      </c>
      <c r="P777" s="29" t="str">
        <f>Замеры!AF771</f>
        <v xml:space="preserve"> </v>
      </c>
      <c r="Q777" s="29" t="str">
        <f>IF(Замеры!AD771=0," ","+")</f>
        <v xml:space="preserve"> </v>
      </c>
      <c r="R777" s="32">
        <f>Замеры!AC771</f>
        <v>0</v>
      </c>
      <c r="W777" s="33" t="e">
        <f t="shared" si="22"/>
        <v>#VALUE!</v>
      </c>
      <c r="X777" s="31" t="s">
        <v>72</v>
      </c>
      <c r="Y777" s="33" t="e">
        <f t="shared" si="23"/>
        <v>#VALUE!</v>
      </c>
      <c r="Z777" s="32"/>
    </row>
    <row r="778" spans="1:26" x14ac:dyDescent="0.3">
      <c r="A778" s="35">
        <f>IF(Замеры!B772=0, " ", Замеры!B772)</f>
        <v>769</v>
      </c>
      <c r="B778" s="37" t="str">
        <f>CONCATENATE(Замеры!D772,Замеры!F772)</f>
        <v>Группа от QF</v>
      </c>
      <c r="C778" s="35" t="str">
        <f>IF(Замеры!J772=0," ", Замеры!J772)</f>
        <v xml:space="preserve"> </v>
      </c>
      <c r="D778" s="29" t="str">
        <f>IF(Замеры!AD772=0, " ", Замеры!AB772)</f>
        <v xml:space="preserve"> </v>
      </c>
      <c r="E778" s="29" t="str">
        <f>CONCATENATE(Замеры!T772,Замеры!W772,Замеры!V772)</f>
        <v xml:space="preserve"> </v>
      </c>
      <c r="F778" s="30" t="str">
        <f>IF(Замеры!AD772=0," ","---")</f>
        <v xml:space="preserve"> </v>
      </c>
      <c r="G778" s="31" t="str">
        <f>IF(Замеры!AD772=0," ",Замеры!L772)</f>
        <v xml:space="preserve"> </v>
      </c>
      <c r="H778" s="31" t="str">
        <f>CONCATENATE(Замеры!AO772,Замеры!AE772,Замеры!AP772)</f>
        <v>0 0</v>
      </c>
      <c r="I778" s="29" t="str">
        <f>CONCATENATE(Замеры!AM772,Замеры!AE772,Замеры!AN772)</f>
        <v>0 0</v>
      </c>
      <c r="J778" s="31" t="str">
        <f>IF(Замеры!AD772=0," ",G778*2.55)</f>
        <v xml:space="preserve"> </v>
      </c>
      <c r="K778" s="29" t="str">
        <f>IF(Замеры!AD772=0," ",Замеры!AK772)</f>
        <v xml:space="preserve"> </v>
      </c>
      <c r="L778" s="29" t="str">
        <f>IF(Замеры!AD772=0," ",Замеры!AL772)</f>
        <v xml:space="preserve"> </v>
      </c>
      <c r="M778" s="29" t="str">
        <f>IF(Замеры!AD772=0," ",0.1)</f>
        <v xml:space="preserve"> </v>
      </c>
      <c r="N778" s="29" t="str">
        <f>IF(Замеры!AD772=0," ",Замеры!AD772)</f>
        <v xml:space="preserve"> </v>
      </c>
      <c r="O778" s="29" t="str">
        <f>Замеры!AE772</f>
        <v xml:space="preserve"> </v>
      </c>
      <c r="P778" s="29" t="str">
        <f>Замеры!AF772</f>
        <v xml:space="preserve"> </v>
      </c>
      <c r="Q778" s="29" t="str">
        <f>IF(Замеры!AD772=0," ","+")</f>
        <v xml:space="preserve"> </v>
      </c>
      <c r="R778" s="32">
        <f>Замеры!AC772</f>
        <v>0</v>
      </c>
      <c r="W778" s="33" t="e">
        <f t="shared" ref="W778:W841" si="24">G778*1.13</f>
        <v>#VALUE!</v>
      </c>
      <c r="X778" s="31" t="s">
        <v>72</v>
      </c>
      <c r="Y778" s="33" t="e">
        <f t="shared" ref="Y778:Y841" si="25">G778*1.45</f>
        <v>#VALUE!</v>
      </c>
      <c r="Z778" s="32"/>
    </row>
    <row r="779" spans="1:26" x14ac:dyDescent="0.3">
      <c r="A779" s="35">
        <f>IF(Замеры!B773=0, " ", Замеры!B773)</f>
        <v>770</v>
      </c>
      <c r="B779" s="37" t="str">
        <f>CONCATENATE(Замеры!D773,Замеры!F773)</f>
        <v>Группа от QF</v>
      </c>
      <c r="C779" s="35" t="str">
        <f>IF(Замеры!J773=0," ", Замеры!J773)</f>
        <v xml:space="preserve"> </v>
      </c>
      <c r="D779" s="29" t="str">
        <f>IF(Замеры!AD773=0, " ", Замеры!AB773)</f>
        <v xml:space="preserve"> </v>
      </c>
      <c r="E779" s="29" t="str">
        <f>CONCATENATE(Замеры!T773,Замеры!W773,Замеры!V773)</f>
        <v xml:space="preserve"> </v>
      </c>
      <c r="F779" s="30" t="str">
        <f>IF(Замеры!AD773=0," ","---")</f>
        <v xml:space="preserve"> </v>
      </c>
      <c r="G779" s="31" t="str">
        <f>IF(Замеры!AD773=0," ",Замеры!L773)</f>
        <v xml:space="preserve"> </v>
      </c>
      <c r="H779" s="31" t="str">
        <f>CONCATENATE(Замеры!AO773,Замеры!AE773,Замеры!AP773)</f>
        <v>0 0</v>
      </c>
      <c r="I779" s="29" t="str">
        <f>CONCATENATE(Замеры!AM773,Замеры!AE773,Замеры!AN773)</f>
        <v>0 0</v>
      </c>
      <c r="J779" s="31" t="str">
        <f>IF(Замеры!AD773=0," ",G779*2.55)</f>
        <v xml:space="preserve"> </v>
      </c>
      <c r="K779" s="29" t="str">
        <f>IF(Замеры!AD773=0," ",Замеры!AK773)</f>
        <v xml:space="preserve"> </v>
      </c>
      <c r="L779" s="29" t="str">
        <f>IF(Замеры!AD773=0," ",Замеры!AL773)</f>
        <v xml:space="preserve"> </v>
      </c>
      <c r="M779" s="29" t="str">
        <f>IF(Замеры!AD773=0," ",0.1)</f>
        <v xml:space="preserve"> </v>
      </c>
      <c r="N779" s="29" t="str">
        <f>IF(Замеры!AD773=0," ",Замеры!AD773)</f>
        <v xml:space="preserve"> </v>
      </c>
      <c r="O779" s="29" t="str">
        <f>Замеры!AE773</f>
        <v xml:space="preserve"> </v>
      </c>
      <c r="P779" s="29" t="str">
        <f>Замеры!AF773</f>
        <v xml:space="preserve"> </v>
      </c>
      <c r="Q779" s="29" t="str">
        <f>IF(Замеры!AD773=0," ","+")</f>
        <v xml:space="preserve"> </v>
      </c>
      <c r="R779" s="32">
        <f>Замеры!AC773</f>
        <v>0</v>
      </c>
      <c r="W779" s="33" t="e">
        <f t="shared" si="24"/>
        <v>#VALUE!</v>
      </c>
      <c r="X779" s="31" t="s">
        <v>72</v>
      </c>
      <c r="Y779" s="33" t="e">
        <f t="shared" si="25"/>
        <v>#VALUE!</v>
      </c>
      <c r="Z779" s="32"/>
    </row>
    <row r="780" spans="1:26" x14ac:dyDescent="0.3">
      <c r="A780" s="35">
        <f>IF(Замеры!B774=0, " ", Замеры!B774)</f>
        <v>771</v>
      </c>
      <c r="B780" s="37" t="str">
        <f>CONCATENATE(Замеры!D774,Замеры!F774)</f>
        <v>Группа от QF</v>
      </c>
      <c r="C780" s="35" t="str">
        <f>IF(Замеры!J774=0," ", Замеры!J774)</f>
        <v xml:space="preserve"> </v>
      </c>
      <c r="D780" s="29" t="str">
        <f>IF(Замеры!AD774=0, " ", Замеры!AB774)</f>
        <v xml:space="preserve"> </v>
      </c>
      <c r="E780" s="29" t="str">
        <f>CONCATENATE(Замеры!T774,Замеры!W774,Замеры!V774)</f>
        <v xml:space="preserve"> </v>
      </c>
      <c r="F780" s="30" t="str">
        <f>IF(Замеры!AD774=0," ","---")</f>
        <v xml:space="preserve"> </v>
      </c>
      <c r="G780" s="31" t="str">
        <f>IF(Замеры!AD774=0," ",Замеры!L774)</f>
        <v xml:space="preserve"> </v>
      </c>
      <c r="H780" s="31" t="str">
        <f>CONCATENATE(Замеры!AO774,Замеры!AE774,Замеры!AP774)</f>
        <v>0 0</v>
      </c>
      <c r="I780" s="29" t="str">
        <f>CONCATENATE(Замеры!AM774,Замеры!AE774,Замеры!AN774)</f>
        <v>0 0</v>
      </c>
      <c r="J780" s="31" t="str">
        <f>IF(Замеры!AD774=0," ",G780*2.55)</f>
        <v xml:space="preserve"> </v>
      </c>
      <c r="K780" s="29" t="str">
        <f>IF(Замеры!AD774=0," ",Замеры!AK774)</f>
        <v xml:space="preserve"> </v>
      </c>
      <c r="L780" s="29" t="str">
        <f>IF(Замеры!AD774=0," ",Замеры!AL774)</f>
        <v xml:space="preserve"> </v>
      </c>
      <c r="M780" s="29" t="str">
        <f>IF(Замеры!AD774=0," ",0.1)</f>
        <v xml:space="preserve"> </v>
      </c>
      <c r="N780" s="29" t="str">
        <f>IF(Замеры!AD774=0," ",Замеры!AD774)</f>
        <v xml:space="preserve"> </v>
      </c>
      <c r="O780" s="29" t="str">
        <f>Замеры!AE774</f>
        <v xml:space="preserve"> </v>
      </c>
      <c r="P780" s="29" t="str">
        <f>Замеры!AF774</f>
        <v xml:space="preserve"> </v>
      </c>
      <c r="Q780" s="29" t="str">
        <f>IF(Замеры!AD774=0," ","+")</f>
        <v xml:space="preserve"> </v>
      </c>
      <c r="R780" s="32">
        <f>Замеры!AC774</f>
        <v>0</v>
      </c>
      <c r="W780" s="33" t="e">
        <f t="shared" si="24"/>
        <v>#VALUE!</v>
      </c>
      <c r="X780" s="31" t="s">
        <v>72</v>
      </c>
      <c r="Y780" s="33" t="e">
        <f t="shared" si="25"/>
        <v>#VALUE!</v>
      </c>
      <c r="Z780" s="32"/>
    </row>
    <row r="781" spans="1:26" x14ac:dyDescent="0.3">
      <c r="A781" s="35">
        <f>IF(Замеры!B775=0, " ", Замеры!B775)</f>
        <v>772</v>
      </c>
      <c r="B781" s="37" t="str">
        <f>CONCATENATE(Замеры!D775,Замеры!F775)</f>
        <v>Группа от QF</v>
      </c>
      <c r="C781" s="35" t="str">
        <f>IF(Замеры!J775=0," ", Замеры!J775)</f>
        <v xml:space="preserve"> </v>
      </c>
      <c r="D781" s="29" t="str">
        <f>IF(Замеры!AD775=0, " ", Замеры!AB775)</f>
        <v xml:space="preserve"> </v>
      </c>
      <c r="E781" s="29" t="str">
        <f>CONCATENATE(Замеры!T775,Замеры!W775,Замеры!V775)</f>
        <v xml:space="preserve"> </v>
      </c>
      <c r="F781" s="30" t="str">
        <f>IF(Замеры!AD775=0," ","---")</f>
        <v xml:space="preserve"> </v>
      </c>
      <c r="G781" s="31" t="str">
        <f>IF(Замеры!AD775=0," ",Замеры!L775)</f>
        <v xml:space="preserve"> </v>
      </c>
      <c r="H781" s="31" t="str">
        <f>CONCATENATE(Замеры!AO775,Замеры!AE775,Замеры!AP775)</f>
        <v>0 0</v>
      </c>
      <c r="I781" s="29" t="str">
        <f>CONCATENATE(Замеры!AM775,Замеры!AE775,Замеры!AN775)</f>
        <v>0 0</v>
      </c>
      <c r="J781" s="31" t="str">
        <f>IF(Замеры!AD775=0," ",G781*2.55)</f>
        <v xml:space="preserve"> </v>
      </c>
      <c r="K781" s="29" t="str">
        <f>IF(Замеры!AD775=0," ",Замеры!AK775)</f>
        <v xml:space="preserve"> </v>
      </c>
      <c r="L781" s="29" t="str">
        <f>IF(Замеры!AD775=0," ",Замеры!AL775)</f>
        <v xml:space="preserve"> </v>
      </c>
      <c r="M781" s="29" t="str">
        <f>IF(Замеры!AD775=0," ",0.1)</f>
        <v xml:space="preserve"> </v>
      </c>
      <c r="N781" s="29" t="str">
        <f>IF(Замеры!AD775=0," ",Замеры!AD775)</f>
        <v xml:space="preserve"> </v>
      </c>
      <c r="O781" s="29" t="str">
        <f>Замеры!AE775</f>
        <v xml:space="preserve"> </v>
      </c>
      <c r="P781" s="29" t="str">
        <f>Замеры!AF775</f>
        <v xml:space="preserve"> </v>
      </c>
      <c r="Q781" s="29" t="str">
        <f>IF(Замеры!AD775=0," ","+")</f>
        <v xml:space="preserve"> </v>
      </c>
      <c r="R781" s="32">
        <f>Замеры!AC775</f>
        <v>0</v>
      </c>
      <c r="W781" s="33" t="e">
        <f t="shared" si="24"/>
        <v>#VALUE!</v>
      </c>
      <c r="X781" s="31" t="s">
        <v>72</v>
      </c>
      <c r="Y781" s="33" t="e">
        <f t="shared" si="25"/>
        <v>#VALUE!</v>
      </c>
      <c r="Z781" s="32"/>
    </row>
    <row r="782" spans="1:26" x14ac:dyDescent="0.3">
      <c r="A782" s="35">
        <f>IF(Замеры!B776=0, " ", Замеры!B776)</f>
        <v>773</v>
      </c>
      <c r="B782" s="37" t="str">
        <f>CONCATENATE(Замеры!D776,Замеры!F776)</f>
        <v>Группа от QF</v>
      </c>
      <c r="C782" s="35" t="str">
        <f>IF(Замеры!J776=0," ", Замеры!J776)</f>
        <v xml:space="preserve"> </v>
      </c>
      <c r="D782" s="29" t="str">
        <f>IF(Замеры!AD776=0, " ", Замеры!AB776)</f>
        <v xml:space="preserve"> </v>
      </c>
      <c r="E782" s="29" t="str">
        <f>CONCATENATE(Замеры!T776,Замеры!W776,Замеры!V776)</f>
        <v xml:space="preserve"> </v>
      </c>
      <c r="F782" s="30" t="str">
        <f>IF(Замеры!AD776=0," ","---")</f>
        <v xml:space="preserve"> </v>
      </c>
      <c r="G782" s="31" t="str">
        <f>IF(Замеры!AD776=0," ",Замеры!L776)</f>
        <v xml:space="preserve"> </v>
      </c>
      <c r="H782" s="31" t="str">
        <f>CONCATENATE(Замеры!AO776,Замеры!AE776,Замеры!AP776)</f>
        <v>0 0</v>
      </c>
      <c r="I782" s="29" t="str">
        <f>CONCATENATE(Замеры!AM776,Замеры!AE776,Замеры!AN776)</f>
        <v>0 0</v>
      </c>
      <c r="J782" s="31" t="str">
        <f>IF(Замеры!AD776=0," ",G782*2.55)</f>
        <v xml:space="preserve"> </v>
      </c>
      <c r="K782" s="29" t="str">
        <f>IF(Замеры!AD776=0," ",Замеры!AK776)</f>
        <v xml:space="preserve"> </v>
      </c>
      <c r="L782" s="29" t="str">
        <f>IF(Замеры!AD776=0," ",Замеры!AL776)</f>
        <v xml:space="preserve"> </v>
      </c>
      <c r="M782" s="29" t="str">
        <f>IF(Замеры!AD776=0," ",0.1)</f>
        <v xml:space="preserve"> </v>
      </c>
      <c r="N782" s="29" t="str">
        <f>IF(Замеры!AD776=0," ",Замеры!AD776)</f>
        <v xml:space="preserve"> </v>
      </c>
      <c r="O782" s="29" t="str">
        <f>Замеры!AE776</f>
        <v xml:space="preserve"> </v>
      </c>
      <c r="P782" s="29" t="str">
        <f>Замеры!AF776</f>
        <v xml:space="preserve"> </v>
      </c>
      <c r="Q782" s="29" t="str">
        <f>IF(Замеры!AD776=0," ","+")</f>
        <v xml:space="preserve"> </v>
      </c>
      <c r="R782" s="32">
        <f>Замеры!AC776</f>
        <v>0</v>
      </c>
      <c r="W782" s="33" t="e">
        <f t="shared" si="24"/>
        <v>#VALUE!</v>
      </c>
      <c r="X782" s="31" t="s">
        <v>72</v>
      </c>
      <c r="Y782" s="33" t="e">
        <f t="shared" si="25"/>
        <v>#VALUE!</v>
      </c>
      <c r="Z782" s="32"/>
    </row>
    <row r="783" spans="1:26" x14ac:dyDescent="0.3">
      <c r="A783" s="35">
        <f>IF(Замеры!B777=0, " ", Замеры!B777)</f>
        <v>774</v>
      </c>
      <c r="B783" s="37" t="str">
        <f>CONCATENATE(Замеры!D777,Замеры!F777)</f>
        <v>Группа от QF</v>
      </c>
      <c r="C783" s="35" t="str">
        <f>IF(Замеры!J777=0," ", Замеры!J777)</f>
        <v xml:space="preserve"> </v>
      </c>
      <c r="D783" s="29" t="str">
        <f>IF(Замеры!AD777=0, " ", Замеры!AB777)</f>
        <v xml:space="preserve"> </v>
      </c>
      <c r="E783" s="29" t="str">
        <f>CONCATENATE(Замеры!T777,Замеры!W777,Замеры!V777)</f>
        <v xml:space="preserve"> </v>
      </c>
      <c r="F783" s="30" t="str">
        <f>IF(Замеры!AD777=0," ","---")</f>
        <v xml:space="preserve"> </v>
      </c>
      <c r="G783" s="31" t="str">
        <f>IF(Замеры!AD777=0," ",Замеры!L777)</f>
        <v xml:space="preserve"> </v>
      </c>
      <c r="H783" s="31" t="str">
        <f>CONCATENATE(Замеры!AO777,Замеры!AE777,Замеры!AP777)</f>
        <v>0 0</v>
      </c>
      <c r="I783" s="29" t="str">
        <f>CONCATENATE(Замеры!AM777,Замеры!AE777,Замеры!AN777)</f>
        <v>0 0</v>
      </c>
      <c r="J783" s="31" t="str">
        <f>IF(Замеры!AD777=0," ",G783*2.55)</f>
        <v xml:space="preserve"> </v>
      </c>
      <c r="K783" s="29" t="str">
        <f>IF(Замеры!AD777=0," ",Замеры!AK777)</f>
        <v xml:space="preserve"> </v>
      </c>
      <c r="L783" s="29" t="str">
        <f>IF(Замеры!AD777=0," ",Замеры!AL777)</f>
        <v xml:space="preserve"> </v>
      </c>
      <c r="M783" s="29" t="str">
        <f>IF(Замеры!AD777=0," ",0.1)</f>
        <v xml:space="preserve"> </v>
      </c>
      <c r="N783" s="29" t="str">
        <f>IF(Замеры!AD777=0," ",Замеры!AD777)</f>
        <v xml:space="preserve"> </v>
      </c>
      <c r="O783" s="29" t="str">
        <f>Замеры!AE777</f>
        <v xml:space="preserve"> </v>
      </c>
      <c r="P783" s="29" t="str">
        <f>Замеры!AF777</f>
        <v xml:space="preserve"> </v>
      </c>
      <c r="Q783" s="29" t="str">
        <f>IF(Замеры!AD777=0," ","+")</f>
        <v xml:space="preserve"> </v>
      </c>
      <c r="R783" s="32">
        <f>Замеры!AC777</f>
        <v>0</v>
      </c>
      <c r="W783" s="33" t="e">
        <f t="shared" si="24"/>
        <v>#VALUE!</v>
      </c>
      <c r="X783" s="31" t="s">
        <v>72</v>
      </c>
      <c r="Y783" s="33" t="e">
        <f t="shared" si="25"/>
        <v>#VALUE!</v>
      </c>
      <c r="Z783" s="32"/>
    </row>
    <row r="784" spans="1:26" x14ac:dyDescent="0.3">
      <c r="A784" s="35">
        <f>IF(Замеры!B778=0, " ", Замеры!B778)</f>
        <v>775</v>
      </c>
      <c r="B784" s="37" t="str">
        <f>CONCATENATE(Замеры!D778,Замеры!F778)</f>
        <v>Группа от QF</v>
      </c>
      <c r="C784" s="35" t="str">
        <f>IF(Замеры!J778=0," ", Замеры!J778)</f>
        <v xml:space="preserve"> </v>
      </c>
      <c r="D784" s="29" t="str">
        <f>IF(Замеры!AD778=0, " ", Замеры!AB778)</f>
        <v xml:space="preserve"> </v>
      </c>
      <c r="E784" s="29" t="str">
        <f>CONCATENATE(Замеры!T778,Замеры!W778,Замеры!V778)</f>
        <v xml:space="preserve"> </v>
      </c>
      <c r="F784" s="30" t="str">
        <f>IF(Замеры!AD778=0," ","---")</f>
        <v xml:space="preserve"> </v>
      </c>
      <c r="G784" s="31" t="str">
        <f>IF(Замеры!AD778=0," ",Замеры!L778)</f>
        <v xml:space="preserve"> </v>
      </c>
      <c r="H784" s="31" t="str">
        <f>CONCATENATE(Замеры!AO778,Замеры!AE778,Замеры!AP778)</f>
        <v>0 0</v>
      </c>
      <c r="I784" s="29" t="str">
        <f>CONCATENATE(Замеры!AM778,Замеры!AE778,Замеры!AN778)</f>
        <v>0 0</v>
      </c>
      <c r="J784" s="31" t="str">
        <f>IF(Замеры!AD778=0," ",G784*2.55)</f>
        <v xml:space="preserve"> </v>
      </c>
      <c r="K784" s="29" t="str">
        <f>IF(Замеры!AD778=0," ",Замеры!AK778)</f>
        <v xml:space="preserve"> </v>
      </c>
      <c r="L784" s="29" t="str">
        <f>IF(Замеры!AD778=0," ",Замеры!AL778)</f>
        <v xml:space="preserve"> </v>
      </c>
      <c r="M784" s="29" t="str">
        <f>IF(Замеры!AD778=0," ",0.1)</f>
        <v xml:space="preserve"> </v>
      </c>
      <c r="N784" s="29" t="str">
        <f>IF(Замеры!AD778=0," ",Замеры!AD778)</f>
        <v xml:space="preserve"> </v>
      </c>
      <c r="O784" s="29" t="str">
        <f>Замеры!AE778</f>
        <v xml:space="preserve"> </v>
      </c>
      <c r="P784" s="29" t="str">
        <f>Замеры!AF778</f>
        <v xml:space="preserve"> </v>
      </c>
      <c r="Q784" s="29" t="str">
        <f>IF(Замеры!AD778=0," ","+")</f>
        <v xml:space="preserve"> </v>
      </c>
      <c r="R784" s="32">
        <f>Замеры!AC778</f>
        <v>0</v>
      </c>
      <c r="W784" s="33" t="e">
        <f t="shared" si="24"/>
        <v>#VALUE!</v>
      </c>
      <c r="X784" s="31" t="s">
        <v>72</v>
      </c>
      <c r="Y784" s="33" t="e">
        <f t="shared" si="25"/>
        <v>#VALUE!</v>
      </c>
      <c r="Z784" s="32"/>
    </row>
    <row r="785" spans="1:26" x14ac:dyDescent="0.3">
      <c r="A785" s="35">
        <f>IF(Замеры!B779=0, " ", Замеры!B779)</f>
        <v>776</v>
      </c>
      <c r="B785" s="37" t="str">
        <f>CONCATENATE(Замеры!D779,Замеры!F779)</f>
        <v>Группа от QF</v>
      </c>
      <c r="C785" s="35" t="str">
        <f>IF(Замеры!J779=0," ", Замеры!J779)</f>
        <v xml:space="preserve"> </v>
      </c>
      <c r="D785" s="29" t="str">
        <f>IF(Замеры!AD779=0, " ", Замеры!AB779)</f>
        <v xml:space="preserve"> </v>
      </c>
      <c r="E785" s="29" t="str">
        <f>CONCATENATE(Замеры!T779,Замеры!W779,Замеры!V779)</f>
        <v xml:space="preserve"> </v>
      </c>
      <c r="F785" s="30" t="str">
        <f>IF(Замеры!AD779=0," ","---")</f>
        <v xml:space="preserve"> </v>
      </c>
      <c r="G785" s="31" t="str">
        <f>IF(Замеры!AD779=0," ",Замеры!L779)</f>
        <v xml:space="preserve"> </v>
      </c>
      <c r="H785" s="31" t="str">
        <f>CONCATENATE(Замеры!AO779,Замеры!AE779,Замеры!AP779)</f>
        <v>0 0</v>
      </c>
      <c r="I785" s="29" t="str">
        <f>CONCATENATE(Замеры!AM779,Замеры!AE779,Замеры!AN779)</f>
        <v>0 0</v>
      </c>
      <c r="J785" s="31" t="str">
        <f>IF(Замеры!AD779=0," ",G785*2.55)</f>
        <v xml:space="preserve"> </v>
      </c>
      <c r="K785" s="29" t="str">
        <f>IF(Замеры!AD779=0," ",Замеры!AK779)</f>
        <v xml:space="preserve"> </v>
      </c>
      <c r="L785" s="29" t="str">
        <f>IF(Замеры!AD779=0," ",Замеры!AL779)</f>
        <v xml:space="preserve"> </v>
      </c>
      <c r="M785" s="29" t="str">
        <f>IF(Замеры!AD779=0," ",0.1)</f>
        <v xml:space="preserve"> </v>
      </c>
      <c r="N785" s="29" t="str">
        <f>IF(Замеры!AD779=0," ",Замеры!AD779)</f>
        <v xml:space="preserve"> </v>
      </c>
      <c r="O785" s="29" t="str">
        <f>Замеры!AE779</f>
        <v xml:space="preserve"> </v>
      </c>
      <c r="P785" s="29" t="str">
        <f>Замеры!AF779</f>
        <v xml:space="preserve"> </v>
      </c>
      <c r="Q785" s="29" t="str">
        <f>IF(Замеры!AD779=0," ","+")</f>
        <v xml:space="preserve"> </v>
      </c>
      <c r="R785" s="32">
        <f>Замеры!AC779</f>
        <v>0</v>
      </c>
      <c r="W785" s="33" t="e">
        <f t="shared" si="24"/>
        <v>#VALUE!</v>
      </c>
      <c r="X785" s="31" t="s">
        <v>72</v>
      </c>
      <c r="Y785" s="33" t="e">
        <f t="shared" si="25"/>
        <v>#VALUE!</v>
      </c>
      <c r="Z785" s="32"/>
    </row>
    <row r="786" spans="1:26" x14ac:dyDescent="0.3">
      <c r="A786" s="35">
        <f>IF(Замеры!B780=0, " ", Замеры!B780)</f>
        <v>777</v>
      </c>
      <c r="B786" s="37" t="str">
        <f>CONCATENATE(Замеры!D780,Замеры!F780)</f>
        <v>Группа от QF</v>
      </c>
      <c r="C786" s="35" t="str">
        <f>IF(Замеры!J780=0," ", Замеры!J780)</f>
        <v xml:space="preserve"> </v>
      </c>
      <c r="D786" s="29" t="str">
        <f>IF(Замеры!AD780=0, " ", Замеры!AB780)</f>
        <v xml:space="preserve"> </v>
      </c>
      <c r="E786" s="29" t="str">
        <f>CONCATENATE(Замеры!T780,Замеры!W780,Замеры!V780)</f>
        <v xml:space="preserve"> </v>
      </c>
      <c r="F786" s="30" t="str">
        <f>IF(Замеры!AD780=0," ","---")</f>
        <v xml:space="preserve"> </v>
      </c>
      <c r="G786" s="31" t="str">
        <f>IF(Замеры!AD780=0," ",Замеры!L780)</f>
        <v xml:space="preserve"> </v>
      </c>
      <c r="H786" s="31" t="str">
        <f>CONCATENATE(Замеры!AO780,Замеры!AE780,Замеры!AP780)</f>
        <v>0 0</v>
      </c>
      <c r="I786" s="29" t="str">
        <f>CONCATENATE(Замеры!AM780,Замеры!AE780,Замеры!AN780)</f>
        <v>0 0</v>
      </c>
      <c r="J786" s="31" t="str">
        <f>IF(Замеры!AD780=0," ",G786*2.55)</f>
        <v xml:space="preserve"> </v>
      </c>
      <c r="K786" s="29" t="str">
        <f>IF(Замеры!AD780=0," ",Замеры!AK780)</f>
        <v xml:space="preserve"> </v>
      </c>
      <c r="L786" s="29" t="str">
        <f>IF(Замеры!AD780=0," ",Замеры!AL780)</f>
        <v xml:space="preserve"> </v>
      </c>
      <c r="M786" s="29" t="str">
        <f>IF(Замеры!AD780=0," ",0.1)</f>
        <v xml:space="preserve"> </v>
      </c>
      <c r="N786" s="29" t="str">
        <f>IF(Замеры!AD780=0," ",Замеры!AD780)</f>
        <v xml:space="preserve"> </v>
      </c>
      <c r="O786" s="29" t="str">
        <f>Замеры!AE780</f>
        <v xml:space="preserve"> </v>
      </c>
      <c r="P786" s="29" t="str">
        <f>Замеры!AF780</f>
        <v xml:space="preserve"> </v>
      </c>
      <c r="Q786" s="29" t="str">
        <f>IF(Замеры!AD780=0," ","+")</f>
        <v xml:space="preserve"> </v>
      </c>
      <c r="R786" s="32">
        <f>Замеры!AC780</f>
        <v>0</v>
      </c>
      <c r="W786" s="33" t="e">
        <f t="shared" si="24"/>
        <v>#VALUE!</v>
      </c>
      <c r="X786" s="31" t="s">
        <v>72</v>
      </c>
      <c r="Y786" s="33" t="e">
        <f t="shared" si="25"/>
        <v>#VALUE!</v>
      </c>
      <c r="Z786" s="32"/>
    </row>
    <row r="787" spans="1:26" x14ac:dyDescent="0.3">
      <c r="A787" s="35">
        <f>IF(Замеры!B781=0, " ", Замеры!B781)</f>
        <v>778</v>
      </c>
      <c r="B787" s="37" t="str">
        <f>CONCATENATE(Замеры!D781,Замеры!F781)</f>
        <v>Группа от QF</v>
      </c>
      <c r="C787" s="35" t="str">
        <f>IF(Замеры!J781=0," ", Замеры!J781)</f>
        <v xml:space="preserve"> </v>
      </c>
      <c r="D787" s="29" t="str">
        <f>IF(Замеры!AD781=0, " ", Замеры!AB781)</f>
        <v xml:space="preserve"> </v>
      </c>
      <c r="E787" s="29" t="str">
        <f>CONCATENATE(Замеры!T781,Замеры!W781,Замеры!V781)</f>
        <v xml:space="preserve"> </v>
      </c>
      <c r="F787" s="30" t="str">
        <f>IF(Замеры!AD781=0," ","---")</f>
        <v xml:space="preserve"> </v>
      </c>
      <c r="G787" s="31" t="str">
        <f>IF(Замеры!AD781=0," ",Замеры!L781)</f>
        <v xml:space="preserve"> </v>
      </c>
      <c r="H787" s="31" t="str">
        <f>CONCATENATE(Замеры!AO781,Замеры!AE781,Замеры!AP781)</f>
        <v>0 0</v>
      </c>
      <c r="I787" s="29" t="str">
        <f>CONCATENATE(Замеры!AM781,Замеры!AE781,Замеры!AN781)</f>
        <v>0 0</v>
      </c>
      <c r="J787" s="31" t="str">
        <f>IF(Замеры!AD781=0," ",G787*2.55)</f>
        <v xml:space="preserve"> </v>
      </c>
      <c r="K787" s="29" t="str">
        <f>IF(Замеры!AD781=0," ",Замеры!AK781)</f>
        <v xml:space="preserve"> </v>
      </c>
      <c r="L787" s="29" t="str">
        <f>IF(Замеры!AD781=0," ",Замеры!AL781)</f>
        <v xml:space="preserve"> </v>
      </c>
      <c r="M787" s="29" t="str">
        <f>IF(Замеры!AD781=0," ",0.1)</f>
        <v xml:space="preserve"> </v>
      </c>
      <c r="N787" s="29" t="str">
        <f>IF(Замеры!AD781=0," ",Замеры!AD781)</f>
        <v xml:space="preserve"> </v>
      </c>
      <c r="O787" s="29" t="str">
        <f>Замеры!AE781</f>
        <v xml:space="preserve"> </v>
      </c>
      <c r="P787" s="29" t="str">
        <f>Замеры!AF781</f>
        <v xml:space="preserve"> </v>
      </c>
      <c r="Q787" s="29" t="str">
        <f>IF(Замеры!AD781=0," ","+")</f>
        <v xml:space="preserve"> </v>
      </c>
      <c r="R787" s="32">
        <f>Замеры!AC781</f>
        <v>0</v>
      </c>
      <c r="W787" s="33" t="e">
        <f t="shared" si="24"/>
        <v>#VALUE!</v>
      </c>
      <c r="X787" s="31" t="s">
        <v>72</v>
      </c>
      <c r="Y787" s="33" t="e">
        <f t="shared" si="25"/>
        <v>#VALUE!</v>
      </c>
      <c r="Z787" s="32"/>
    </row>
    <row r="788" spans="1:26" x14ac:dyDescent="0.3">
      <c r="A788" s="35">
        <f>IF(Замеры!B782=0, " ", Замеры!B782)</f>
        <v>779</v>
      </c>
      <c r="B788" s="37" t="str">
        <f>CONCATENATE(Замеры!D782,Замеры!F782)</f>
        <v>Группа от QF</v>
      </c>
      <c r="C788" s="35" t="str">
        <f>IF(Замеры!J782=0," ", Замеры!J782)</f>
        <v xml:space="preserve"> </v>
      </c>
      <c r="D788" s="29" t="str">
        <f>IF(Замеры!AD782=0, " ", Замеры!AB782)</f>
        <v xml:space="preserve"> </v>
      </c>
      <c r="E788" s="29" t="str">
        <f>CONCATENATE(Замеры!T782,Замеры!W782,Замеры!V782)</f>
        <v xml:space="preserve"> </v>
      </c>
      <c r="F788" s="30" t="str">
        <f>IF(Замеры!AD782=0," ","---")</f>
        <v xml:space="preserve"> </v>
      </c>
      <c r="G788" s="31" t="str">
        <f>IF(Замеры!AD782=0," ",Замеры!L782)</f>
        <v xml:space="preserve"> </v>
      </c>
      <c r="H788" s="31" t="str">
        <f>CONCATENATE(Замеры!AO782,Замеры!AE782,Замеры!AP782)</f>
        <v>0 0</v>
      </c>
      <c r="I788" s="29" t="str">
        <f>CONCATENATE(Замеры!AM782,Замеры!AE782,Замеры!AN782)</f>
        <v>0 0</v>
      </c>
      <c r="J788" s="31" t="str">
        <f>IF(Замеры!AD782=0," ",G788*2.55)</f>
        <v xml:space="preserve"> </v>
      </c>
      <c r="K788" s="29" t="str">
        <f>IF(Замеры!AD782=0," ",Замеры!AK782)</f>
        <v xml:space="preserve"> </v>
      </c>
      <c r="L788" s="29" t="str">
        <f>IF(Замеры!AD782=0," ",Замеры!AL782)</f>
        <v xml:space="preserve"> </v>
      </c>
      <c r="M788" s="29" t="str">
        <f>IF(Замеры!AD782=0," ",0.1)</f>
        <v xml:space="preserve"> </v>
      </c>
      <c r="N788" s="29" t="str">
        <f>IF(Замеры!AD782=0," ",Замеры!AD782)</f>
        <v xml:space="preserve"> </v>
      </c>
      <c r="O788" s="29" t="str">
        <f>Замеры!AE782</f>
        <v xml:space="preserve"> </v>
      </c>
      <c r="P788" s="29" t="str">
        <f>Замеры!AF782</f>
        <v xml:space="preserve"> </v>
      </c>
      <c r="Q788" s="29" t="str">
        <f>IF(Замеры!AD782=0," ","+")</f>
        <v xml:space="preserve"> </v>
      </c>
      <c r="R788" s="32">
        <f>Замеры!AC782</f>
        <v>0</v>
      </c>
      <c r="W788" s="33" t="e">
        <f t="shared" si="24"/>
        <v>#VALUE!</v>
      </c>
      <c r="X788" s="31" t="s">
        <v>72</v>
      </c>
      <c r="Y788" s="33" t="e">
        <f t="shared" si="25"/>
        <v>#VALUE!</v>
      </c>
      <c r="Z788" s="32"/>
    </row>
    <row r="789" spans="1:26" x14ac:dyDescent="0.3">
      <c r="A789" s="35">
        <f>IF(Замеры!B783=0, " ", Замеры!B783)</f>
        <v>780</v>
      </c>
      <c r="B789" s="37" t="str">
        <f>CONCATENATE(Замеры!D783,Замеры!F783)</f>
        <v>Группа от QF</v>
      </c>
      <c r="C789" s="35" t="str">
        <f>IF(Замеры!J783=0," ", Замеры!J783)</f>
        <v xml:space="preserve"> </v>
      </c>
      <c r="D789" s="29" t="str">
        <f>IF(Замеры!AD783=0, " ", Замеры!AB783)</f>
        <v xml:space="preserve"> </v>
      </c>
      <c r="E789" s="29" t="str">
        <f>CONCATENATE(Замеры!T783,Замеры!W783,Замеры!V783)</f>
        <v xml:space="preserve"> </v>
      </c>
      <c r="F789" s="30" t="str">
        <f>IF(Замеры!AD783=0," ","---")</f>
        <v xml:space="preserve"> </v>
      </c>
      <c r="G789" s="31" t="str">
        <f>IF(Замеры!AD783=0," ",Замеры!L783)</f>
        <v xml:space="preserve"> </v>
      </c>
      <c r="H789" s="31" t="str">
        <f>CONCATENATE(Замеры!AO783,Замеры!AE783,Замеры!AP783)</f>
        <v>0 0</v>
      </c>
      <c r="I789" s="29" t="str">
        <f>CONCATENATE(Замеры!AM783,Замеры!AE783,Замеры!AN783)</f>
        <v>0 0</v>
      </c>
      <c r="J789" s="31" t="str">
        <f>IF(Замеры!AD783=0," ",G789*2.55)</f>
        <v xml:space="preserve"> </v>
      </c>
      <c r="K789" s="29" t="str">
        <f>IF(Замеры!AD783=0," ",Замеры!AK783)</f>
        <v xml:space="preserve"> </v>
      </c>
      <c r="L789" s="29" t="str">
        <f>IF(Замеры!AD783=0," ",Замеры!AL783)</f>
        <v xml:space="preserve"> </v>
      </c>
      <c r="M789" s="29" t="str">
        <f>IF(Замеры!AD783=0," ",0.1)</f>
        <v xml:space="preserve"> </v>
      </c>
      <c r="N789" s="29" t="str">
        <f>IF(Замеры!AD783=0," ",Замеры!AD783)</f>
        <v xml:space="preserve"> </v>
      </c>
      <c r="O789" s="29" t="str">
        <f>Замеры!AE783</f>
        <v xml:space="preserve"> </v>
      </c>
      <c r="P789" s="29" t="str">
        <f>Замеры!AF783</f>
        <v xml:space="preserve"> </v>
      </c>
      <c r="Q789" s="29" t="str">
        <f>IF(Замеры!AD783=0," ","+")</f>
        <v xml:space="preserve"> </v>
      </c>
      <c r="R789" s="32">
        <f>Замеры!AC783</f>
        <v>0</v>
      </c>
      <c r="W789" s="33" t="e">
        <f t="shared" si="24"/>
        <v>#VALUE!</v>
      </c>
      <c r="X789" s="31" t="s">
        <v>72</v>
      </c>
      <c r="Y789" s="33" t="e">
        <f t="shared" si="25"/>
        <v>#VALUE!</v>
      </c>
      <c r="Z789" s="32"/>
    </row>
    <row r="790" spans="1:26" x14ac:dyDescent="0.3">
      <c r="A790" s="35">
        <f>IF(Замеры!B784=0, " ", Замеры!B784)</f>
        <v>781</v>
      </c>
      <c r="B790" s="37" t="str">
        <f>CONCATENATE(Замеры!D784,Замеры!F784)</f>
        <v>Группа от QF</v>
      </c>
      <c r="C790" s="35" t="str">
        <f>IF(Замеры!J784=0," ", Замеры!J784)</f>
        <v xml:space="preserve"> </v>
      </c>
      <c r="D790" s="29" t="str">
        <f>IF(Замеры!AD784=0, " ", Замеры!AB784)</f>
        <v xml:space="preserve"> </v>
      </c>
      <c r="E790" s="29" t="str">
        <f>CONCATENATE(Замеры!T784,Замеры!W784,Замеры!V784)</f>
        <v xml:space="preserve"> </v>
      </c>
      <c r="F790" s="30" t="str">
        <f>IF(Замеры!AD784=0," ","---")</f>
        <v xml:space="preserve"> </v>
      </c>
      <c r="G790" s="31" t="str">
        <f>IF(Замеры!AD784=0," ",Замеры!L784)</f>
        <v xml:space="preserve"> </v>
      </c>
      <c r="H790" s="31" t="str">
        <f>CONCATENATE(Замеры!AO784,Замеры!AE784,Замеры!AP784)</f>
        <v>0 0</v>
      </c>
      <c r="I790" s="29" t="str">
        <f>CONCATENATE(Замеры!AM784,Замеры!AE784,Замеры!AN784)</f>
        <v>0 0</v>
      </c>
      <c r="J790" s="31" t="str">
        <f>IF(Замеры!AD784=0," ",G790*2.55)</f>
        <v xml:space="preserve"> </v>
      </c>
      <c r="K790" s="29" t="str">
        <f>IF(Замеры!AD784=0," ",Замеры!AK784)</f>
        <v xml:space="preserve"> </v>
      </c>
      <c r="L790" s="29" t="str">
        <f>IF(Замеры!AD784=0," ",Замеры!AL784)</f>
        <v xml:space="preserve"> </v>
      </c>
      <c r="M790" s="29" t="str">
        <f>IF(Замеры!AD784=0," ",0.1)</f>
        <v xml:space="preserve"> </v>
      </c>
      <c r="N790" s="29" t="str">
        <f>IF(Замеры!AD784=0," ",Замеры!AD784)</f>
        <v xml:space="preserve"> </v>
      </c>
      <c r="O790" s="29" t="str">
        <f>Замеры!AE784</f>
        <v xml:space="preserve"> </v>
      </c>
      <c r="P790" s="29" t="str">
        <f>Замеры!AF784</f>
        <v xml:space="preserve"> </v>
      </c>
      <c r="Q790" s="29" t="str">
        <f>IF(Замеры!AD784=0," ","+")</f>
        <v xml:space="preserve"> </v>
      </c>
      <c r="R790" s="32">
        <f>Замеры!AC784</f>
        <v>0</v>
      </c>
      <c r="W790" s="33" t="e">
        <f t="shared" si="24"/>
        <v>#VALUE!</v>
      </c>
      <c r="X790" s="31" t="s">
        <v>72</v>
      </c>
      <c r="Y790" s="33" t="e">
        <f t="shared" si="25"/>
        <v>#VALUE!</v>
      </c>
      <c r="Z790" s="32"/>
    </row>
    <row r="791" spans="1:26" x14ac:dyDescent="0.3">
      <c r="A791" s="35">
        <f>IF(Замеры!B785=0, " ", Замеры!B785)</f>
        <v>782</v>
      </c>
      <c r="B791" s="37" t="str">
        <f>CONCATENATE(Замеры!D785,Замеры!F785)</f>
        <v>Группа от QF</v>
      </c>
      <c r="C791" s="35" t="str">
        <f>IF(Замеры!J785=0," ", Замеры!J785)</f>
        <v xml:space="preserve"> </v>
      </c>
      <c r="D791" s="29" t="str">
        <f>IF(Замеры!AD785=0, " ", Замеры!AB785)</f>
        <v xml:space="preserve"> </v>
      </c>
      <c r="E791" s="29" t="str">
        <f>CONCATENATE(Замеры!T785,Замеры!W785,Замеры!V785)</f>
        <v xml:space="preserve"> </v>
      </c>
      <c r="F791" s="30" t="str">
        <f>IF(Замеры!AD785=0," ","---")</f>
        <v xml:space="preserve"> </v>
      </c>
      <c r="G791" s="31" t="str">
        <f>IF(Замеры!AD785=0," ",Замеры!L785)</f>
        <v xml:space="preserve"> </v>
      </c>
      <c r="H791" s="31" t="str">
        <f>CONCATENATE(Замеры!AO785,Замеры!AE785,Замеры!AP785)</f>
        <v>0 0</v>
      </c>
      <c r="I791" s="29" t="str">
        <f>CONCATENATE(Замеры!AM785,Замеры!AE785,Замеры!AN785)</f>
        <v>0 0</v>
      </c>
      <c r="J791" s="31" t="str">
        <f>IF(Замеры!AD785=0," ",G791*2.55)</f>
        <v xml:space="preserve"> </v>
      </c>
      <c r="K791" s="29" t="str">
        <f>IF(Замеры!AD785=0," ",Замеры!AK785)</f>
        <v xml:space="preserve"> </v>
      </c>
      <c r="L791" s="29" t="str">
        <f>IF(Замеры!AD785=0," ",Замеры!AL785)</f>
        <v xml:space="preserve"> </v>
      </c>
      <c r="M791" s="29" t="str">
        <f>IF(Замеры!AD785=0," ",0.1)</f>
        <v xml:space="preserve"> </v>
      </c>
      <c r="N791" s="29" t="str">
        <f>IF(Замеры!AD785=0," ",Замеры!AD785)</f>
        <v xml:space="preserve"> </v>
      </c>
      <c r="O791" s="29" t="str">
        <f>Замеры!AE785</f>
        <v xml:space="preserve"> </v>
      </c>
      <c r="P791" s="29" t="str">
        <f>Замеры!AF785</f>
        <v xml:space="preserve"> </v>
      </c>
      <c r="Q791" s="29" t="str">
        <f>IF(Замеры!AD785=0," ","+")</f>
        <v xml:space="preserve"> </v>
      </c>
      <c r="R791" s="32">
        <f>Замеры!AC785</f>
        <v>0</v>
      </c>
      <c r="W791" s="33" t="e">
        <f t="shared" si="24"/>
        <v>#VALUE!</v>
      </c>
      <c r="X791" s="31" t="s">
        <v>72</v>
      </c>
      <c r="Y791" s="33" t="e">
        <f t="shared" si="25"/>
        <v>#VALUE!</v>
      </c>
      <c r="Z791" s="32"/>
    </row>
    <row r="792" spans="1:26" x14ac:dyDescent="0.3">
      <c r="A792" s="35">
        <f>IF(Замеры!B786=0, " ", Замеры!B786)</f>
        <v>783</v>
      </c>
      <c r="B792" s="37" t="str">
        <f>CONCATENATE(Замеры!D786,Замеры!F786)</f>
        <v>Группа от QF</v>
      </c>
      <c r="C792" s="35" t="str">
        <f>IF(Замеры!J786=0," ", Замеры!J786)</f>
        <v xml:space="preserve"> </v>
      </c>
      <c r="D792" s="29" t="str">
        <f>IF(Замеры!AD786=0, " ", Замеры!AB786)</f>
        <v xml:space="preserve"> </v>
      </c>
      <c r="E792" s="29" t="str">
        <f>CONCATENATE(Замеры!T786,Замеры!W786,Замеры!V786)</f>
        <v xml:space="preserve"> </v>
      </c>
      <c r="F792" s="30" t="str">
        <f>IF(Замеры!AD786=0," ","---")</f>
        <v xml:space="preserve"> </v>
      </c>
      <c r="G792" s="31" t="str">
        <f>IF(Замеры!AD786=0," ",Замеры!L786)</f>
        <v xml:space="preserve"> </v>
      </c>
      <c r="H792" s="31" t="str">
        <f>CONCATENATE(Замеры!AO786,Замеры!AE786,Замеры!AP786)</f>
        <v>0 0</v>
      </c>
      <c r="I792" s="29" t="str">
        <f>CONCATENATE(Замеры!AM786,Замеры!AE786,Замеры!AN786)</f>
        <v>0 0</v>
      </c>
      <c r="J792" s="31" t="str">
        <f>IF(Замеры!AD786=0," ",G792*2.55)</f>
        <v xml:space="preserve"> </v>
      </c>
      <c r="K792" s="29" t="str">
        <f>IF(Замеры!AD786=0," ",Замеры!AK786)</f>
        <v xml:space="preserve"> </v>
      </c>
      <c r="L792" s="29" t="str">
        <f>IF(Замеры!AD786=0," ",Замеры!AL786)</f>
        <v xml:space="preserve"> </v>
      </c>
      <c r="M792" s="29" t="str">
        <f>IF(Замеры!AD786=0," ",0.1)</f>
        <v xml:space="preserve"> </v>
      </c>
      <c r="N792" s="29" t="str">
        <f>IF(Замеры!AD786=0," ",Замеры!AD786)</f>
        <v xml:space="preserve"> </v>
      </c>
      <c r="O792" s="29" t="str">
        <f>Замеры!AE786</f>
        <v xml:space="preserve"> </v>
      </c>
      <c r="P792" s="29" t="str">
        <f>Замеры!AF786</f>
        <v xml:space="preserve"> </v>
      </c>
      <c r="Q792" s="29" t="str">
        <f>IF(Замеры!AD786=0," ","+")</f>
        <v xml:space="preserve"> </v>
      </c>
      <c r="R792" s="32">
        <f>Замеры!AC786</f>
        <v>0</v>
      </c>
      <c r="W792" s="33" t="e">
        <f t="shared" si="24"/>
        <v>#VALUE!</v>
      </c>
      <c r="X792" s="31" t="s">
        <v>72</v>
      </c>
      <c r="Y792" s="33" t="e">
        <f t="shared" si="25"/>
        <v>#VALUE!</v>
      </c>
      <c r="Z792" s="32"/>
    </row>
    <row r="793" spans="1:26" x14ac:dyDescent="0.3">
      <c r="A793" s="35">
        <f>IF(Замеры!B787=0, " ", Замеры!B787)</f>
        <v>784</v>
      </c>
      <c r="B793" s="37" t="str">
        <f>CONCATENATE(Замеры!D787,Замеры!F787)</f>
        <v>Группа от QF</v>
      </c>
      <c r="C793" s="35" t="str">
        <f>IF(Замеры!J787=0," ", Замеры!J787)</f>
        <v xml:space="preserve"> </v>
      </c>
      <c r="D793" s="29" t="str">
        <f>IF(Замеры!AD787=0, " ", Замеры!AB787)</f>
        <v xml:space="preserve"> </v>
      </c>
      <c r="E793" s="29" t="str">
        <f>CONCATENATE(Замеры!T787,Замеры!W787,Замеры!V787)</f>
        <v xml:space="preserve"> </v>
      </c>
      <c r="F793" s="30" t="str">
        <f>IF(Замеры!AD787=0," ","---")</f>
        <v xml:space="preserve"> </v>
      </c>
      <c r="G793" s="31" t="str">
        <f>IF(Замеры!AD787=0," ",Замеры!L787)</f>
        <v xml:space="preserve"> </v>
      </c>
      <c r="H793" s="31" t="str">
        <f>CONCATENATE(Замеры!AO787,Замеры!AE787,Замеры!AP787)</f>
        <v>0 0</v>
      </c>
      <c r="I793" s="29" t="str">
        <f>CONCATENATE(Замеры!AM787,Замеры!AE787,Замеры!AN787)</f>
        <v>0 0</v>
      </c>
      <c r="J793" s="31" t="str">
        <f>IF(Замеры!AD787=0," ",G793*2.55)</f>
        <v xml:space="preserve"> </v>
      </c>
      <c r="K793" s="29" t="str">
        <f>IF(Замеры!AD787=0," ",Замеры!AK787)</f>
        <v xml:space="preserve"> </v>
      </c>
      <c r="L793" s="29" t="str">
        <f>IF(Замеры!AD787=0," ",Замеры!AL787)</f>
        <v xml:space="preserve"> </v>
      </c>
      <c r="M793" s="29" t="str">
        <f>IF(Замеры!AD787=0," ",0.1)</f>
        <v xml:space="preserve"> </v>
      </c>
      <c r="N793" s="29" t="str">
        <f>IF(Замеры!AD787=0," ",Замеры!AD787)</f>
        <v xml:space="preserve"> </v>
      </c>
      <c r="O793" s="29" t="str">
        <f>Замеры!AE787</f>
        <v xml:space="preserve"> </v>
      </c>
      <c r="P793" s="29" t="str">
        <f>Замеры!AF787</f>
        <v xml:space="preserve"> </v>
      </c>
      <c r="Q793" s="29" t="str">
        <f>IF(Замеры!AD787=0," ","+")</f>
        <v xml:space="preserve"> </v>
      </c>
      <c r="R793" s="32">
        <f>Замеры!AC787</f>
        <v>0</v>
      </c>
      <c r="W793" s="33" t="e">
        <f t="shared" si="24"/>
        <v>#VALUE!</v>
      </c>
      <c r="X793" s="31" t="s">
        <v>72</v>
      </c>
      <c r="Y793" s="33" t="e">
        <f t="shared" si="25"/>
        <v>#VALUE!</v>
      </c>
      <c r="Z793" s="32"/>
    </row>
    <row r="794" spans="1:26" x14ac:dyDescent="0.3">
      <c r="A794" s="35">
        <f>IF(Замеры!B788=0, " ", Замеры!B788)</f>
        <v>785</v>
      </c>
      <c r="B794" s="37" t="str">
        <f>CONCATENATE(Замеры!D788,Замеры!F788)</f>
        <v>Группа от QF</v>
      </c>
      <c r="C794" s="35" t="str">
        <f>IF(Замеры!J788=0," ", Замеры!J788)</f>
        <v xml:space="preserve"> </v>
      </c>
      <c r="D794" s="29" t="str">
        <f>IF(Замеры!AD788=0, " ", Замеры!AB788)</f>
        <v xml:space="preserve"> </v>
      </c>
      <c r="E794" s="29" t="str">
        <f>CONCATENATE(Замеры!T788,Замеры!W788,Замеры!V788)</f>
        <v xml:space="preserve"> </v>
      </c>
      <c r="F794" s="30" t="str">
        <f>IF(Замеры!AD788=0," ","---")</f>
        <v xml:space="preserve"> </v>
      </c>
      <c r="G794" s="31" t="str">
        <f>IF(Замеры!AD788=0," ",Замеры!L788)</f>
        <v xml:space="preserve"> </v>
      </c>
      <c r="H794" s="31" t="str">
        <f>CONCATENATE(Замеры!AO788,Замеры!AE788,Замеры!AP788)</f>
        <v>0 0</v>
      </c>
      <c r="I794" s="29" t="str">
        <f>CONCATENATE(Замеры!AM788,Замеры!AE788,Замеры!AN788)</f>
        <v>0 0</v>
      </c>
      <c r="J794" s="31" t="str">
        <f>IF(Замеры!AD788=0," ",G794*2.55)</f>
        <v xml:space="preserve"> </v>
      </c>
      <c r="K794" s="29" t="str">
        <f>IF(Замеры!AD788=0," ",Замеры!AK788)</f>
        <v xml:space="preserve"> </v>
      </c>
      <c r="L794" s="29" t="str">
        <f>IF(Замеры!AD788=0," ",Замеры!AL788)</f>
        <v xml:space="preserve"> </v>
      </c>
      <c r="M794" s="29" t="str">
        <f>IF(Замеры!AD788=0," ",0.1)</f>
        <v xml:space="preserve"> </v>
      </c>
      <c r="N794" s="29" t="str">
        <f>IF(Замеры!AD788=0," ",Замеры!AD788)</f>
        <v xml:space="preserve"> </v>
      </c>
      <c r="O794" s="29" t="str">
        <f>Замеры!AE788</f>
        <v xml:space="preserve"> </v>
      </c>
      <c r="P794" s="29" t="str">
        <f>Замеры!AF788</f>
        <v xml:space="preserve"> </v>
      </c>
      <c r="Q794" s="29" t="str">
        <f>IF(Замеры!AD788=0," ","+")</f>
        <v xml:space="preserve"> </v>
      </c>
      <c r="R794" s="32">
        <f>Замеры!AC788</f>
        <v>0</v>
      </c>
      <c r="W794" s="33" t="e">
        <f t="shared" si="24"/>
        <v>#VALUE!</v>
      </c>
      <c r="X794" s="31" t="s">
        <v>72</v>
      </c>
      <c r="Y794" s="33" t="e">
        <f t="shared" si="25"/>
        <v>#VALUE!</v>
      </c>
      <c r="Z794" s="32"/>
    </row>
    <row r="795" spans="1:26" x14ac:dyDescent="0.3">
      <c r="A795" s="35">
        <f>IF(Замеры!B789=0, " ", Замеры!B789)</f>
        <v>786</v>
      </c>
      <c r="B795" s="37" t="str">
        <f>CONCATENATE(Замеры!D789,Замеры!F789)</f>
        <v>Группа от QF</v>
      </c>
      <c r="C795" s="35" t="str">
        <f>IF(Замеры!J789=0," ", Замеры!J789)</f>
        <v xml:space="preserve"> </v>
      </c>
      <c r="D795" s="29" t="str">
        <f>IF(Замеры!AD789=0, " ", Замеры!AB789)</f>
        <v xml:space="preserve"> </v>
      </c>
      <c r="E795" s="29" t="str">
        <f>CONCATENATE(Замеры!T789,Замеры!W789,Замеры!V789)</f>
        <v xml:space="preserve"> </v>
      </c>
      <c r="F795" s="30" t="str">
        <f>IF(Замеры!AD789=0," ","---")</f>
        <v xml:space="preserve"> </v>
      </c>
      <c r="G795" s="31" t="str">
        <f>IF(Замеры!AD789=0," ",Замеры!L789)</f>
        <v xml:space="preserve"> </v>
      </c>
      <c r="H795" s="31" t="str">
        <f>CONCATENATE(Замеры!AO789,Замеры!AE789,Замеры!AP789)</f>
        <v>0 0</v>
      </c>
      <c r="I795" s="29" t="str">
        <f>CONCATENATE(Замеры!AM789,Замеры!AE789,Замеры!AN789)</f>
        <v>0 0</v>
      </c>
      <c r="J795" s="31" t="str">
        <f>IF(Замеры!AD789=0," ",G795*2.55)</f>
        <v xml:space="preserve"> </v>
      </c>
      <c r="K795" s="29" t="str">
        <f>IF(Замеры!AD789=0," ",Замеры!AK789)</f>
        <v xml:space="preserve"> </v>
      </c>
      <c r="L795" s="29" t="str">
        <f>IF(Замеры!AD789=0," ",Замеры!AL789)</f>
        <v xml:space="preserve"> </v>
      </c>
      <c r="M795" s="29" t="str">
        <f>IF(Замеры!AD789=0," ",0.1)</f>
        <v xml:space="preserve"> </v>
      </c>
      <c r="N795" s="29" t="str">
        <f>IF(Замеры!AD789=0," ",Замеры!AD789)</f>
        <v xml:space="preserve"> </v>
      </c>
      <c r="O795" s="29" t="str">
        <f>Замеры!AE789</f>
        <v xml:space="preserve"> </v>
      </c>
      <c r="P795" s="29" t="str">
        <f>Замеры!AF789</f>
        <v xml:space="preserve"> </v>
      </c>
      <c r="Q795" s="29" t="str">
        <f>IF(Замеры!AD789=0," ","+")</f>
        <v xml:space="preserve"> </v>
      </c>
      <c r="R795" s="32">
        <f>Замеры!AC789</f>
        <v>0</v>
      </c>
      <c r="W795" s="33" t="e">
        <f t="shared" si="24"/>
        <v>#VALUE!</v>
      </c>
      <c r="X795" s="31" t="s">
        <v>72</v>
      </c>
      <c r="Y795" s="33" t="e">
        <f t="shared" si="25"/>
        <v>#VALUE!</v>
      </c>
      <c r="Z795" s="32"/>
    </row>
    <row r="796" spans="1:26" x14ac:dyDescent="0.3">
      <c r="A796" s="35">
        <f>IF(Замеры!B790=0, " ", Замеры!B790)</f>
        <v>787</v>
      </c>
      <c r="B796" s="37" t="str">
        <f>CONCATENATE(Замеры!D790,Замеры!F790)</f>
        <v>Группа от QF</v>
      </c>
      <c r="C796" s="35" t="str">
        <f>IF(Замеры!J790=0," ", Замеры!J790)</f>
        <v xml:space="preserve"> </v>
      </c>
      <c r="D796" s="29" t="str">
        <f>IF(Замеры!AD790=0, " ", Замеры!AB790)</f>
        <v xml:space="preserve"> </v>
      </c>
      <c r="E796" s="29" t="str">
        <f>CONCATENATE(Замеры!T790,Замеры!W790,Замеры!V790)</f>
        <v xml:space="preserve"> </v>
      </c>
      <c r="F796" s="30" t="str">
        <f>IF(Замеры!AD790=0," ","---")</f>
        <v xml:space="preserve"> </v>
      </c>
      <c r="G796" s="31" t="str">
        <f>IF(Замеры!AD790=0," ",Замеры!L790)</f>
        <v xml:space="preserve"> </v>
      </c>
      <c r="H796" s="31" t="str">
        <f>CONCATENATE(Замеры!AO790,Замеры!AE790,Замеры!AP790)</f>
        <v>0 0</v>
      </c>
      <c r="I796" s="29" t="str">
        <f>CONCATENATE(Замеры!AM790,Замеры!AE790,Замеры!AN790)</f>
        <v>0 0</v>
      </c>
      <c r="J796" s="31" t="str">
        <f>IF(Замеры!AD790=0," ",G796*2.55)</f>
        <v xml:space="preserve"> </v>
      </c>
      <c r="K796" s="29" t="str">
        <f>IF(Замеры!AD790=0," ",Замеры!AK790)</f>
        <v xml:space="preserve"> </v>
      </c>
      <c r="L796" s="29" t="str">
        <f>IF(Замеры!AD790=0," ",Замеры!AL790)</f>
        <v xml:space="preserve"> </v>
      </c>
      <c r="M796" s="29" t="str">
        <f>IF(Замеры!AD790=0," ",0.1)</f>
        <v xml:space="preserve"> </v>
      </c>
      <c r="N796" s="29" t="str">
        <f>IF(Замеры!AD790=0," ",Замеры!AD790)</f>
        <v xml:space="preserve"> </v>
      </c>
      <c r="O796" s="29" t="str">
        <f>Замеры!AE790</f>
        <v xml:space="preserve"> </v>
      </c>
      <c r="P796" s="29" t="str">
        <f>Замеры!AF790</f>
        <v xml:space="preserve"> </v>
      </c>
      <c r="Q796" s="29" t="str">
        <f>IF(Замеры!AD790=0," ","+")</f>
        <v xml:space="preserve"> </v>
      </c>
      <c r="R796" s="32">
        <f>Замеры!AC790</f>
        <v>0</v>
      </c>
      <c r="W796" s="33" t="e">
        <f t="shared" si="24"/>
        <v>#VALUE!</v>
      </c>
      <c r="X796" s="31" t="s">
        <v>72</v>
      </c>
      <c r="Y796" s="33" t="e">
        <f t="shared" si="25"/>
        <v>#VALUE!</v>
      </c>
      <c r="Z796" s="32"/>
    </row>
    <row r="797" spans="1:26" x14ac:dyDescent="0.3">
      <c r="A797" s="35">
        <f>IF(Замеры!B791=0, " ", Замеры!B791)</f>
        <v>788</v>
      </c>
      <c r="B797" s="37" t="str">
        <f>CONCATENATE(Замеры!D791,Замеры!F791)</f>
        <v>Группа от QF</v>
      </c>
      <c r="C797" s="35" t="str">
        <f>IF(Замеры!J791=0," ", Замеры!J791)</f>
        <v xml:space="preserve"> </v>
      </c>
      <c r="D797" s="29" t="str">
        <f>IF(Замеры!AD791=0, " ", Замеры!AB791)</f>
        <v xml:space="preserve"> </v>
      </c>
      <c r="E797" s="29" t="str">
        <f>CONCATENATE(Замеры!T791,Замеры!W791,Замеры!V791)</f>
        <v xml:space="preserve"> </v>
      </c>
      <c r="F797" s="30" t="str">
        <f>IF(Замеры!AD791=0," ","---")</f>
        <v xml:space="preserve"> </v>
      </c>
      <c r="G797" s="31" t="str">
        <f>IF(Замеры!AD791=0," ",Замеры!L791)</f>
        <v xml:space="preserve"> </v>
      </c>
      <c r="H797" s="31" t="str">
        <f>CONCATENATE(Замеры!AO791,Замеры!AE791,Замеры!AP791)</f>
        <v>0 0</v>
      </c>
      <c r="I797" s="29" t="str">
        <f>CONCATENATE(Замеры!AM791,Замеры!AE791,Замеры!AN791)</f>
        <v>0 0</v>
      </c>
      <c r="J797" s="31" t="str">
        <f>IF(Замеры!AD791=0," ",G797*2.55)</f>
        <v xml:space="preserve"> </v>
      </c>
      <c r="K797" s="29" t="str">
        <f>IF(Замеры!AD791=0," ",Замеры!AK791)</f>
        <v xml:space="preserve"> </v>
      </c>
      <c r="L797" s="29" t="str">
        <f>IF(Замеры!AD791=0," ",Замеры!AL791)</f>
        <v xml:space="preserve"> </v>
      </c>
      <c r="M797" s="29" t="str">
        <f>IF(Замеры!AD791=0," ",0.1)</f>
        <v xml:space="preserve"> </v>
      </c>
      <c r="N797" s="29" t="str">
        <f>IF(Замеры!AD791=0," ",Замеры!AD791)</f>
        <v xml:space="preserve"> </v>
      </c>
      <c r="O797" s="29" t="str">
        <f>Замеры!AE791</f>
        <v xml:space="preserve"> </v>
      </c>
      <c r="P797" s="29" t="str">
        <f>Замеры!AF791</f>
        <v xml:space="preserve"> </v>
      </c>
      <c r="Q797" s="29" t="str">
        <f>IF(Замеры!AD791=0," ","+")</f>
        <v xml:space="preserve"> </v>
      </c>
      <c r="R797" s="32">
        <f>Замеры!AC791</f>
        <v>0</v>
      </c>
      <c r="W797" s="33" t="e">
        <f t="shared" si="24"/>
        <v>#VALUE!</v>
      </c>
      <c r="X797" s="31" t="s">
        <v>72</v>
      </c>
      <c r="Y797" s="33" t="e">
        <f t="shared" si="25"/>
        <v>#VALUE!</v>
      </c>
      <c r="Z797" s="32"/>
    </row>
    <row r="798" spans="1:26" x14ac:dyDescent="0.3">
      <c r="A798" s="35">
        <f>IF(Замеры!B792=0, " ", Замеры!B792)</f>
        <v>789</v>
      </c>
      <c r="B798" s="37" t="str">
        <f>CONCATENATE(Замеры!D792,Замеры!F792)</f>
        <v>Группа от QF</v>
      </c>
      <c r="C798" s="35" t="str">
        <f>IF(Замеры!J792=0," ", Замеры!J792)</f>
        <v xml:space="preserve"> </v>
      </c>
      <c r="D798" s="29" t="str">
        <f>IF(Замеры!AD792=0, " ", Замеры!AB792)</f>
        <v xml:space="preserve"> </v>
      </c>
      <c r="E798" s="29" t="str">
        <f>CONCATENATE(Замеры!T792,Замеры!W792,Замеры!V792)</f>
        <v xml:space="preserve"> </v>
      </c>
      <c r="F798" s="30" t="str">
        <f>IF(Замеры!AD792=0," ","---")</f>
        <v xml:space="preserve"> </v>
      </c>
      <c r="G798" s="31" t="str">
        <f>IF(Замеры!AD792=0," ",Замеры!L792)</f>
        <v xml:space="preserve"> </v>
      </c>
      <c r="H798" s="31" t="str">
        <f>CONCATENATE(Замеры!AO792,Замеры!AE792,Замеры!AP792)</f>
        <v>0 0</v>
      </c>
      <c r="I798" s="29" t="str">
        <f>CONCATENATE(Замеры!AM792,Замеры!AE792,Замеры!AN792)</f>
        <v>0 0</v>
      </c>
      <c r="J798" s="31" t="str">
        <f>IF(Замеры!AD792=0," ",G798*2.55)</f>
        <v xml:space="preserve"> </v>
      </c>
      <c r="K798" s="29" t="str">
        <f>IF(Замеры!AD792=0," ",Замеры!AK792)</f>
        <v xml:space="preserve"> </v>
      </c>
      <c r="L798" s="29" t="str">
        <f>IF(Замеры!AD792=0," ",Замеры!AL792)</f>
        <v xml:space="preserve"> </v>
      </c>
      <c r="M798" s="29" t="str">
        <f>IF(Замеры!AD792=0," ",0.1)</f>
        <v xml:space="preserve"> </v>
      </c>
      <c r="N798" s="29" t="str">
        <f>IF(Замеры!AD792=0," ",Замеры!AD792)</f>
        <v xml:space="preserve"> </v>
      </c>
      <c r="O798" s="29" t="str">
        <f>Замеры!AE792</f>
        <v xml:space="preserve"> </v>
      </c>
      <c r="P798" s="29" t="str">
        <f>Замеры!AF792</f>
        <v xml:space="preserve"> </v>
      </c>
      <c r="Q798" s="29" t="str">
        <f>IF(Замеры!AD792=0," ","+")</f>
        <v xml:space="preserve"> </v>
      </c>
      <c r="R798" s="32">
        <f>Замеры!AC792</f>
        <v>0</v>
      </c>
      <c r="W798" s="33" t="e">
        <f t="shared" si="24"/>
        <v>#VALUE!</v>
      </c>
      <c r="X798" s="31" t="s">
        <v>72</v>
      </c>
      <c r="Y798" s="33" t="e">
        <f t="shared" si="25"/>
        <v>#VALUE!</v>
      </c>
      <c r="Z798" s="32"/>
    </row>
    <row r="799" spans="1:26" x14ac:dyDescent="0.3">
      <c r="A799" s="35">
        <f>IF(Замеры!B793=0, " ", Замеры!B793)</f>
        <v>790</v>
      </c>
      <c r="B799" s="37" t="str">
        <f>CONCATENATE(Замеры!D793,Замеры!F793)</f>
        <v>Группа от QF</v>
      </c>
      <c r="C799" s="35" t="str">
        <f>IF(Замеры!J793=0," ", Замеры!J793)</f>
        <v xml:space="preserve"> </v>
      </c>
      <c r="D799" s="29" t="str">
        <f>IF(Замеры!AD793=0, " ", Замеры!AB793)</f>
        <v xml:space="preserve"> </v>
      </c>
      <c r="E799" s="29" t="str">
        <f>CONCATENATE(Замеры!T793,Замеры!W793,Замеры!V793)</f>
        <v xml:space="preserve"> </v>
      </c>
      <c r="F799" s="30" t="str">
        <f>IF(Замеры!AD793=0," ","---")</f>
        <v xml:space="preserve"> </v>
      </c>
      <c r="G799" s="31" t="str">
        <f>IF(Замеры!AD793=0," ",Замеры!L793)</f>
        <v xml:space="preserve"> </v>
      </c>
      <c r="H799" s="31" t="str">
        <f>CONCATENATE(Замеры!AO793,Замеры!AE793,Замеры!AP793)</f>
        <v>0 0</v>
      </c>
      <c r="I799" s="29" t="str">
        <f>CONCATENATE(Замеры!AM793,Замеры!AE793,Замеры!AN793)</f>
        <v>0 0</v>
      </c>
      <c r="J799" s="31" t="str">
        <f>IF(Замеры!AD793=0," ",G799*2.55)</f>
        <v xml:space="preserve"> </v>
      </c>
      <c r="K799" s="29" t="str">
        <f>IF(Замеры!AD793=0," ",Замеры!AK793)</f>
        <v xml:space="preserve"> </v>
      </c>
      <c r="L799" s="29" t="str">
        <f>IF(Замеры!AD793=0," ",Замеры!AL793)</f>
        <v xml:space="preserve"> </v>
      </c>
      <c r="M799" s="29" t="str">
        <f>IF(Замеры!AD793=0," ",0.1)</f>
        <v xml:space="preserve"> </v>
      </c>
      <c r="N799" s="29" t="str">
        <f>IF(Замеры!AD793=0," ",Замеры!AD793)</f>
        <v xml:space="preserve"> </v>
      </c>
      <c r="O799" s="29" t="str">
        <f>Замеры!AE793</f>
        <v xml:space="preserve"> </v>
      </c>
      <c r="P799" s="29" t="str">
        <f>Замеры!AF793</f>
        <v xml:space="preserve"> </v>
      </c>
      <c r="Q799" s="29" t="str">
        <f>IF(Замеры!AD793=0," ","+")</f>
        <v xml:space="preserve"> </v>
      </c>
      <c r="R799" s="32">
        <f>Замеры!AC793</f>
        <v>0</v>
      </c>
      <c r="W799" s="33" t="e">
        <f t="shared" si="24"/>
        <v>#VALUE!</v>
      </c>
      <c r="X799" s="31" t="s">
        <v>72</v>
      </c>
      <c r="Y799" s="33" t="e">
        <f t="shared" si="25"/>
        <v>#VALUE!</v>
      </c>
      <c r="Z799" s="32"/>
    </row>
    <row r="800" spans="1:26" x14ac:dyDescent="0.3">
      <c r="A800" s="35">
        <f>IF(Замеры!B794=0, " ", Замеры!B794)</f>
        <v>791</v>
      </c>
      <c r="B800" s="37" t="str">
        <f>CONCATENATE(Замеры!D794,Замеры!F794)</f>
        <v>Группа от QF</v>
      </c>
      <c r="C800" s="35" t="str">
        <f>IF(Замеры!J794=0," ", Замеры!J794)</f>
        <v xml:space="preserve"> </v>
      </c>
      <c r="D800" s="29" t="str">
        <f>IF(Замеры!AD794=0, " ", Замеры!AB794)</f>
        <v xml:space="preserve"> </v>
      </c>
      <c r="E800" s="29" t="str">
        <f>CONCATENATE(Замеры!T794,Замеры!W794,Замеры!V794)</f>
        <v xml:space="preserve"> </v>
      </c>
      <c r="F800" s="30" t="str">
        <f>IF(Замеры!AD794=0," ","---")</f>
        <v xml:space="preserve"> </v>
      </c>
      <c r="G800" s="31" t="str">
        <f>IF(Замеры!AD794=0," ",Замеры!L794)</f>
        <v xml:space="preserve"> </v>
      </c>
      <c r="H800" s="31" t="str">
        <f>CONCATENATE(Замеры!AO794,Замеры!AE794,Замеры!AP794)</f>
        <v>0 0</v>
      </c>
      <c r="I800" s="29" t="str">
        <f>CONCATENATE(Замеры!AM794,Замеры!AE794,Замеры!AN794)</f>
        <v>0 0</v>
      </c>
      <c r="J800" s="31" t="str">
        <f>IF(Замеры!AD794=0," ",G800*2.55)</f>
        <v xml:space="preserve"> </v>
      </c>
      <c r="K800" s="29" t="str">
        <f>IF(Замеры!AD794=0," ",Замеры!AK794)</f>
        <v xml:space="preserve"> </v>
      </c>
      <c r="L800" s="29" t="str">
        <f>IF(Замеры!AD794=0," ",Замеры!AL794)</f>
        <v xml:space="preserve"> </v>
      </c>
      <c r="M800" s="29" t="str">
        <f>IF(Замеры!AD794=0," ",0.1)</f>
        <v xml:space="preserve"> </v>
      </c>
      <c r="N800" s="29" t="str">
        <f>IF(Замеры!AD794=0," ",Замеры!AD794)</f>
        <v xml:space="preserve"> </v>
      </c>
      <c r="O800" s="29" t="str">
        <f>Замеры!AE794</f>
        <v xml:space="preserve"> </v>
      </c>
      <c r="P800" s="29" t="str">
        <f>Замеры!AF794</f>
        <v xml:space="preserve"> </v>
      </c>
      <c r="Q800" s="29" t="str">
        <f>IF(Замеры!AD794=0," ","+")</f>
        <v xml:space="preserve"> </v>
      </c>
      <c r="R800" s="32">
        <f>Замеры!AC794</f>
        <v>0</v>
      </c>
      <c r="W800" s="33" t="e">
        <f t="shared" si="24"/>
        <v>#VALUE!</v>
      </c>
      <c r="X800" s="31" t="s">
        <v>72</v>
      </c>
      <c r="Y800" s="33" t="e">
        <f t="shared" si="25"/>
        <v>#VALUE!</v>
      </c>
      <c r="Z800" s="32"/>
    </row>
    <row r="801" spans="1:26" x14ac:dyDescent="0.3">
      <c r="A801" s="35">
        <f>IF(Замеры!B795=0, " ", Замеры!B795)</f>
        <v>792</v>
      </c>
      <c r="B801" s="37" t="str">
        <f>CONCATENATE(Замеры!D795,Замеры!F795)</f>
        <v>Группа от QF</v>
      </c>
      <c r="C801" s="35" t="str">
        <f>IF(Замеры!J795=0," ", Замеры!J795)</f>
        <v xml:space="preserve"> </v>
      </c>
      <c r="D801" s="29" t="str">
        <f>IF(Замеры!AD795=0, " ", Замеры!AB795)</f>
        <v xml:space="preserve"> </v>
      </c>
      <c r="E801" s="29" t="str">
        <f>CONCATENATE(Замеры!T795,Замеры!W795,Замеры!V795)</f>
        <v xml:space="preserve"> </v>
      </c>
      <c r="F801" s="30" t="str">
        <f>IF(Замеры!AD795=0," ","---")</f>
        <v xml:space="preserve"> </v>
      </c>
      <c r="G801" s="31" t="str">
        <f>IF(Замеры!AD795=0," ",Замеры!L795)</f>
        <v xml:space="preserve"> </v>
      </c>
      <c r="H801" s="31" t="str">
        <f>CONCATENATE(Замеры!AO795,Замеры!AE795,Замеры!AP795)</f>
        <v>0 0</v>
      </c>
      <c r="I801" s="29" t="str">
        <f>CONCATENATE(Замеры!AM795,Замеры!AE795,Замеры!AN795)</f>
        <v>0 0</v>
      </c>
      <c r="J801" s="31" t="str">
        <f>IF(Замеры!AD795=0," ",G801*2.55)</f>
        <v xml:space="preserve"> </v>
      </c>
      <c r="K801" s="29" t="str">
        <f>IF(Замеры!AD795=0," ",Замеры!AK795)</f>
        <v xml:space="preserve"> </v>
      </c>
      <c r="L801" s="29" t="str">
        <f>IF(Замеры!AD795=0," ",Замеры!AL795)</f>
        <v xml:space="preserve"> </v>
      </c>
      <c r="M801" s="29" t="str">
        <f>IF(Замеры!AD795=0," ",0.1)</f>
        <v xml:space="preserve"> </v>
      </c>
      <c r="N801" s="29" t="str">
        <f>IF(Замеры!AD795=0," ",Замеры!AD795)</f>
        <v xml:space="preserve"> </v>
      </c>
      <c r="O801" s="29" t="str">
        <f>Замеры!AE795</f>
        <v xml:space="preserve"> </v>
      </c>
      <c r="P801" s="29" t="str">
        <f>Замеры!AF795</f>
        <v xml:space="preserve"> </v>
      </c>
      <c r="Q801" s="29" t="str">
        <f>IF(Замеры!AD795=0," ","+")</f>
        <v xml:space="preserve"> </v>
      </c>
      <c r="R801" s="32">
        <f>Замеры!AC795</f>
        <v>0</v>
      </c>
      <c r="W801" s="33" t="e">
        <f t="shared" si="24"/>
        <v>#VALUE!</v>
      </c>
      <c r="X801" s="31" t="s">
        <v>72</v>
      </c>
      <c r="Y801" s="33" t="e">
        <f t="shared" si="25"/>
        <v>#VALUE!</v>
      </c>
      <c r="Z801" s="32"/>
    </row>
    <row r="802" spans="1:26" x14ac:dyDescent="0.3">
      <c r="A802" s="35">
        <f>IF(Замеры!B796=0, " ", Замеры!B796)</f>
        <v>793</v>
      </c>
      <c r="B802" s="37" t="str">
        <f>CONCATENATE(Замеры!D796,Замеры!F796)</f>
        <v>Группа от QF</v>
      </c>
      <c r="C802" s="35" t="str">
        <f>IF(Замеры!J796=0," ", Замеры!J796)</f>
        <v xml:space="preserve"> </v>
      </c>
      <c r="D802" s="29" t="str">
        <f>IF(Замеры!AD796=0, " ", Замеры!AB796)</f>
        <v xml:space="preserve"> </v>
      </c>
      <c r="E802" s="29" t="str">
        <f>CONCATENATE(Замеры!T796,Замеры!W796,Замеры!V796)</f>
        <v xml:space="preserve"> </v>
      </c>
      <c r="F802" s="30" t="str">
        <f>IF(Замеры!AD796=0," ","---")</f>
        <v xml:space="preserve"> </v>
      </c>
      <c r="G802" s="31" t="str">
        <f>IF(Замеры!AD796=0," ",Замеры!L796)</f>
        <v xml:space="preserve"> </v>
      </c>
      <c r="H802" s="31" t="str">
        <f>CONCATENATE(Замеры!AO796,Замеры!AE796,Замеры!AP796)</f>
        <v>0 0</v>
      </c>
      <c r="I802" s="29" t="str">
        <f>CONCATENATE(Замеры!AM796,Замеры!AE796,Замеры!AN796)</f>
        <v>0 0</v>
      </c>
      <c r="J802" s="31" t="str">
        <f>IF(Замеры!AD796=0," ",G802*2.55)</f>
        <v xml:space="preserve"> </v>
      </c>
      <c r="K802" s="29" t="str">
        <f>IF(Замеры!AD796=0," ",Замеры!AK796)</f>
        <v xml:space="preserve"> </v>
      </c>
      <c r="L802" s="29" t="str">
        <f>IF(Замеры!AD796=0," ",Замеры!AL796)</f>
        <v xml:space="preserve"> </v>
      </c>
      <c r="M802" s="29" t="str">
        <f>IF(Замеры!AD796=0," ",0.1)</f>
        <v xml:space="preserve"> </v>
      </c>
      <c r="N802" s="29" t="str">
        <f>IF(Замеры!AD796=0," ",Замеры!AD796)</f>
        <v xml:space="preserve"> </v>
      </c>
      <c r="O802" s="29" t="str">
        <f>Замеры!AE796</f>
        <v xml:space="preserve"> </v>
      </c>
      <c r="P802" s="29" t="str">
        <f>Замеры!AF796</f>
        <v xml:space="preserve"> </v>
      </c>
      <c r="Q802" s="29" t="str">
        <f>IF(Замеры!AD796=0," ","+")</f>
        <v xml:space="preserve"> </v>
      </c>
      <c r="R802" s="32">
        <f>Замеры!AC796</f>
        <v>0</v>
      </c>
      <c r="W802" s="33" t="e">
        <f t="shared" si="24"/>
        <v>#VALUE!</v>
      </c>
      <c r="X802" s="31" t="s">
        <v>72</v>
      </c>
      <c r="Y802" s="33" t="e">
        <f t="shared" si="25"/>
        <v>#VALUE!</v>
      </c>
      <c r="Z802" s="32"/>
    </row>
    <row r="803" spans="1:26" x14ac:dyDescent="0.3">
      <c r="A803" s="35">
        <f>IF(Замеры!B797=0, " ", Замеры!B797)</f>
        <v>794</v>
      </c>
      <c r="B803" s="37" t="str">
        <f>CONCATENATE(Замеры!D797,Замеры!F797)</f>
        <v>Группа от QF</v>
      </c>
      <c r="C803" s="35" t="str">
        <f>IF(Замеры!J797=0," ", Замеры!J797)</f>
        <v xml:space="preserve"> </v>
      </c>
      <c r="D803" s="29" t="str">
        <f>IF(Замеры!AD797=0, " ", Замеры!AB797)</f>
        <v xml:space="preserve"> </v>
      </c>
      <c r="E803" s="29" t="str">
        <f>CONCATENATE(Замеры!T797,Замеры!W797,Замеры!V797)</f>
        <v xml:space="preserve"> </v>
      </c>
      <c r="F803" s="30" t="str">
        <f>IF(Замеры!AD797=0," ","---")</f>
        <v xml:space="preserve"> </v>
      </c>
      <c r="G803" s="31" t="str">
        <f>IF(Замеры!AD797=0," ",Замеры!L797)</f>
        <v xml:space="preserve"> </v>
      </c>
      <c r="H803" s="31" t="str">
        <f>CONCATENATE(Замеры!AO797,Замеры!AE797,Замеры!AP797)</f>
        <v>0 0</v>
      </c>
      <c r="I803" s="29" t="str">
        <f>CONCATENATE(Замеры!AM797,Замеры!AE797,Замеры!AN797)</f>
        <v>0 0</v>
      </c>
      <c r="J803" s="31" t="str">
        <f>IF(Замеры!AD797=0," ",G803*2.55)</f>
        <v xml:space="preserve"> </v>
      </c>
      <c r="K803" s="29" t="str">
        <f>IF(Замеры!AD797=0," ",Замеры!AK797)</f>
        <v xml:space="preserve"> </v>
      </c>
      <c r="L803" s="29" t="str">
        <f>IF(Замеры!AD797=0," ",Замеры!AL797)</f>
        <v xml:space="preserve"> </v>
      </c>
      <c r="M803" s="29" t="str">
        <f>IF(Замеры!AD797=0," ",0.1)</f>
        <v xml:space="preserve"> </v>
      </c>
      <c r="N803" s="29" t="str">
        <f>IF(Замеры!AD797=0," ",Замеры!AD797)</f>
        <v xml:space="preserve"> </v>
      </c>
      <c r="O803" s="29" t="str">
        <f>Замеры!AE797</f>
        <v xml:space="preserve"> </v>
      </c>
      <c r="P803" s="29" t="str">
        <f>Замеры!AF797</f>
        <v xml:space="preserve"> </v>
      </c>
      <c r="Q803" s="29" t="str">
        <f>IF(Замеры!AD797=0," ","+")</f>
        <v xml:space="preserve"> </v>
      </c>
      <c r="R803" s="32">
        <f>Замеры!AC797</f>
        <v>0</v>
      </c>
      <c r="W803" s="33" t="e">
        <f t="shared" si="24"/>
        <v>#VALUE!</v>
      </c>
      <c r="X803" s="31" t="s">
        <v>72</v>
      </c>
      <c r="Y803" s="33" t="e">
        <f t="shared" si="25"/>
        <v>#VALUE!</v>
      </c>
      <c r="Z803" s="32"/>
    </row>
    <row r="804" spans="1:26" x14ac:dyDescent="0.3">
      <c r="A804" s="35">
        <f>IF(Замеры!B798=0, " ", Замеры!B798)</f>
        <v>795</v>
      </c>
      <c r="B804" s="37" t="str">
        <f>CONCATENATE(Замеры!D798,Замеры!F798)</f>
        <v>Группа от QF</v>
      </c>
      <c r="C804" s="35" t="str">
        <f>IF(Замеры!J798=0," ", Замеры!J798)</f>
        <v xml:space="preserve"> </v>
      </c>
      <c r="D804" s="29" t="str">
        <f>IF(Замеры!AD798=0, " ", Замеры!AB798)</f>
        <v xml:space="preserve"> </v>
      </c>
      <c r="E804" s="29" t="str">
        <f>CONCATENATE(Замеры!T798,Замеры!W798,Замеры!V798)</f>
        <v xml:space="preserve"> </v>
      </c>
      <c r="F804" s="30" t="str">
        <f>IF(Замеры!AD798=0," ","---")</f>
        <v xml:space="preserve"> </v>
      </c>
      <c r="G804" s="31" t="str">
        <f>IF(Замеры!AD798=0," ",Замеры!L798)</f>
        <v xml:space="preserve"> </v>
      </c>
      <c r="H804" s="31" t="str">
        <f>CONCATENATE(Замеры!AO798,Замеры!AE798,Замеры!AP798)</f>
        <v>0 0</v>
      </c>
      <c r="I804" s="29" t="str">
        <f>CONCATENATE(Замеры!AM798,Замеры!AE798,Замеры!AN798)</f>
        <v>0 0</v>
      </c>
      <c r="J804" s="31" t="str">
        <f>IF(Замеры!AD798=0," ",G804*2.55)</f>
        <v xml:space="preserve"> </v>
      </c>
      <c r="K804" s="29" t="str">
        <f>IF(Замеры!AD798=0," ",Замеры!AK798)</f>
        <v xml:space="preserve"> </v>
      </c>
      <c r="L804" s="29" t="str">
        <f>IF(Замеры!AD798=0," ",Замеры!AL798)</f>
        <v xml:space="preserve"> </v>
      </c>
      <c r="M804" s="29" t="str">
        <f>IF(Замеры!AD798=0," ",0.1)</f>
        <v xml:space="preserve"> </v>
      </c>
      <c r="N804" s="29" t="str">
        <f>IF(Замеры!AD798=0," ",Замеры!AD798)</f>
        <v xml:space="preserve"> </v>
      </c>
      <c r="O804" s="29" t="str">
        <f>Замеры!AE798</f>
        <v xml:space="preserve"> </v>
      </c>
      <c r="P804" s="29" t="str">
        <f>Замеры!AF798</f>
        <v xml:space="preserve"> </v>
      </c>
      <c r="Q804" s="29" t="str">
        <f>IF(Замеры!AD798=0," ","+")</f>
        <v xml:space="preserve"> </v>
      </c>
      <c r="R804" s="32">
        <f>Замеры!AC798</f>
        <v>0</v>
      </c>
      <c r="W804" s="33" t="e">
        <f t="shared" si="24"/>
        <v>#VALUE!</v>
      </c>
      <c r="X804" s="31" t="s">
        <v>72</v>
      </c>
      <c r="Y804" s="33" t="e">
        <f t="shared" si="25"/>
        <v>#VALUE!</v>
      </c>
      <c r="Z804" s="32"/>
    </row>
    <row r="805" spans="1:26" x14ac:dyDescent="0.3">
      <c r="A805" s="35">
        <f>IF(Замеры!B799=0, " ", Замеры!B799)</f>
        <v>796</v>
      </c>
      <c r="B805" s="37" t="str">
        <f>CONCATENATE(Замеры!D799,Замеры!F799)</f>
        <v>Группа от QF</v>
      </c>
      <c r="C805" s="35" t="str">
        <f>IF(Замеры!J799=0," ", Замеры!J799)</f>
        <v xml:space="preserve"> </v>
      </c>
      <c r="D805" s="29" t="str">
        <f>IF(Замеры!AD799=0, " ", Замеры!AB799)</f>
        <v xml:space="preserve"> </v>
      </c>
      <c r="E805" s="29" t="str">
        <f>CONCATENATE(Замеры!T799,Замеры!W799,Замеры!V799)</f>
        <v xml:space="preserve"> </v>
      </c>
      <c r="F805" s="30" t="str">
        <f>IF(Замеры!AD799=0," ","---")</f>
        <v xml:space="preserve"> </v>
      </c>
      <c r="G805" s="31" t="str">
        <f>IF(Замеры!AD799=0," ",Замеры!L799)</f>
        <v xml:space="preserve"> </v>
      </c>
      <c r="H805" s="31" t="str">
        <f>CONCATENATE(Замеры!AO799,Замеры!AE799,Замеры!AP799)</f>
        <v>0 0</v>
      </c>
      <c r="I805" s="29" t="str">
        <f>CONCATENATE(Замеры!AM799,Замеры!AE799,Замеры!AN799)</f>
        <v>0 0</v>
      </c>
      <c r="J805" s="31" t="str">
        <f>IF(Замеры!AD799=0," ",G805*2.55)</f>
        <v xml:space="preserve"> </v>
      </c>
      <c r="K805" s="29" t="str">
        <f>IF(Замеры!AD799=0," ",Замеры!AK799)</f>
        <v xml:space="preserve"> </v>
      </c>
      <c r="L805" s="29" t="str">
        <f>IF(Замеры!AD799=0," ",Замеры!AL799)</f>
        <v xml:space="preserve"> </v>
      </c>
      <c r="M805" s="29" t="str">
        <f>IF(Замеры!AD799=0," ",0.1)</f>
        <v xml:space="preserve"> </v>
      </c>
      <c r="N805" s="29" t="str">
        <f>IF(Замеры!AD799=0," ",Замеры!AD799)</f>
        <v xml:space="preserve"> </v>
      </c>
      <c r="O805" s="29" t="str">
        <f>Замеры!AE799</f>
        <v xml:space="preserve"> </v>
      </c>
      <c r="P805" s="29" t="str">
        <f>Замеры!AF799</f>
        <v xml:space="preserve"> </v>
      </c>
      <c r="Q805" s="29" t="str">
        <f>IF(Замеры!AD799=0," ","+")</f>
        <v xml:space="preserve"> </v>
      </c>
      <c r="R805" s="32">
        <f>Замеры!AC799</f>
        <v>0</v>
      </c>
      <c r="W805" s="33" t="e">
        <f t="shared" si="24"/>
        <v>#VALUE!</v>
      </c>
      <c r="X805" s="31" t="s">
        <v>72</v>
      </c>
      <c r="Y805" s="33" t="e">
        <f t="shared" si="25"/>
        <v>#VALUE!</v>
      </c>
      <c r="Z805" s="32"/>
    </row>
    <row r="806" spans="1:26" x14ac:dyDescent="0.3">
      <c r="A806" s="35">
        <f>IF(Замеры!B800=0, " ", Замеры!B800)</f>
        <v>797</v>
      </c>
      <c r="B806" s="37" t="str">
        <f>CONCATENATE(Замеры!D800,Замеры!F800)</f>
        <v>Группа от QF</v>
      </c>
      <c r="C806" s="35" t="str">
        <f>IF(Замеры!J800=0," ", Замеры!J800)</f>
        <v xml:space="preserve"> </v>
      </c>
      <c r="D806" s="29" t="str">
        <f>IF(Замеры!AD800=0, " ", Замеры!AB800)</f>
        <v xml:space="preserve"> </v>
      </c>
      <c r="E806" s="29" t="str">
        <f>CONCATENATE(Замеры!T800,Замеры!W800,Замеры!V800)</f>
        <v xml:space="preserve"> </v>
      </c>
      <c r="F806" s="30" t="str">
        <f>IF(Замеры!AD800=0," ","---")</f>
        <v xml:space="preserve"> </v>
      </c>
      <c r="G806" s="31" t="str">
        <f>IF(Замеры!AD800=0," ",Замеры!L800)</f>
        <v xml:space="preserve"> </v>
      </c>
      <c r="H806" s="31" t="str">
        <f>CONCATENATE(Замеры!AO800,Замеры!AE800,Замеры!AP800)</f>
        <v>0 0</v>
      </c>
      <c r="I806" s="29" t="str">
        <f>CONCATENATE(Замеры!AM800,Замеры!AE800,Замеры!AN800)</f>
        <v>0 0</v>
      </c>
      <c r="J806" s="31" t="str">
        <f>IF(Замеры!AD800=0," ",G806*2.55)</f>
        <v xml:space="preserve"> </v>
      </c>
      <c r="K806" s="29" t="str">
        <f>IF(Замеры!AD800=0," ",Замеры!AK800)</f>
        <v xml:space="preserve"> </v>
      </c>
      <c r="L806" s="29" t="str">
        <f>IF(Замеры!AD800=0," ",Замеры!AL800)</f>
        <v xml:space="preserve"> </v>
      </c>
      <c r="M806" s="29" t="str">
        <f>IF(Замеры!AD800=0," ",0.1)</f>
        <v xml:space="preserve"> </v>
      </c>
      <c r="N806" s="29" t="str">
        <f>IF(Замеры!AD800=0," ",Замеры!AD800)</f>
        <v xml:space="preserve"> </v>
      </c>
      <c r="O806" s="29" t="str">
        <f>Замеры!AE800</f>
        <v xml:space="preserve"> </v>
      </c>
      <c r="P806" s="29" t="str">
        <f>Замеры!AF800</f>
        <v xml:space="preserve"> </v>
      </c>
      <c r="Q806" s="29" t="str">
        <f>IF(Замеры!AD800=0," ","+")</f>
        <v xml:space="preserve"> </v>
      </c>
      <c r="R806" s="32">
        <f>Замеры!AC800</f>
        <v>0</v>
      </c>
      <c r="W806" s="33" t="e">
        <f t="shared" si="24"/>
        <v>#VALUE!</v>
      </c>
      <c r="X806" s="31" t="s">
        <v>72</v>
      </c>
      <c r="Y806" s="33" t="e">
        <f t="shared" si="25"/>
        <v>#VALUE!</v>
      </c>
      <c r="Z806" s="32"/>
    </row>
    <row r="807" spans="1:26" x14ac:dyDescent="0.3">
      <c r="A807" s="35">
        <f>IF(Замеры!B801=0, " ", Замеры!B801)</f>
        <v>798</v>
      </c>
      <c r="B807" s="37" t="str">
        <f>CONCATENATE(Замеры!D801,Замеры!F801)</f>
        <v>Группа от QF</v>
      </c>
      <c r="C807" s="35" t="str">
        <f>IF(Замеры!J801=0," ", Замеры!J801)</f>
        <v xml:space="preserve"> </v>
      </c>
      <c r="D807" s="29" t="str">
        <f>IF(Замеры!AD801=0, " ", Замеры!AB801)</f>
        <v xml:space="preserve"> </v>
      </c>
      <c r="E807" s="29" t="str">
        <f>CONCATENATE(Замеры!T801,Замеры!W801,Замеры!V801)</f>
        <v xml:space="preserve"> </v>
      </c>
      <c r="F807" s="30" t="str">
        <f>IF(Замеры!AD801=0," ","---")</f>
        <v xml:space="preserve"> </v>
      </c>
      <c r="G807" s="31" t="str">
        <f>IF(Замеры!AD801=0," ",Замеры!L801)</f>
        <v xml:space="preserve"> </v>
      </c>
      <c r="H807" s="31" t="str">
        <f>CONCATENATE(Замеры!AO801,Замеры!AE801,Замеры!AP801)</f>
        <v>0 0</v>
      </c>
      <c r="I807" s="29" t="str">
        <f>CONCATENATE(Замеры!AM801,Замеры!AE801,Замеры!AN801)</f>
        <v>0 0</v>
      </c>
      <c r="J807" s="31" t="str">
        <f>IF(Замеры!AD801=0," ",G807*2.55)</f>
        <v xml:space="preserve"> </v>
      </c>
      <c r="K807" s="29" t="str">
        <f>IF(Замеры!AD801=0," ",Замеры!AK801)</f>
        <v xml:space="preserve"> </v>
      </c>
      <c r="L807" s="29" t="str">
        <f>IF(Замеры!AD801=0," ",Замеры!AL801)</f>
        <v xml:space="preserve"> </v>
      </c>
      <c r="M807" s="29" t="str">
        <f>IF(Замеры!AD801=0," ",0.1)</f>
        <v xml:space="preserve"> </v>
      </c>
      <c r="N807" s="29" t="str">
        <f>IF(Замеры!AD801=0," ",Замеры!AD801)</f>
        <v xml:space="preserve"> </v>
      </c>
      <c r="O807" s="29" t="str">
        <f>Замеры!AE801</f>
        <v xml:space="preserve"> </v>
      </c>
      <c r="P807" s="29" t="str">
        <f>Замеры!AF801</f>
        <v xml:space="preserve"> </v>
      </c>
      <c r="Q807" s="29" t="str">
        <f>IF(Замеры!AD801=0," ","+")</f>
        <v xml:space="preserve"> </v>
      </c>
      <c r="R807" s="32">
        <f>Замеры!AC801</f>
        <v>0</v>
      </c>
      <c r="W807" s="33" t="e">
        <f t="shared" si="24"/>
        <v>#VALUE!</v>
      </c>
      <c r="X807" s="31" t="s">
        <v>72</v>
      </c>
      <c r="Y807" s="33" t="e">
        <f t="shared" si="25"/>
        <v>#VALUE!</v>
      </c>
      <c r="Z807" s="32"/>
    </row>
    <row r="808" spans="1:26" x14ac:dyDescent="0.3">
      <c r="A808" s="35">
        <f>IF(Замеры!B802=0, " ", Замеры!B802)</f>
        <v>799</v>
      </c>
      <c r="B808" s="37" t="str">
        <f>CONCATENATE(Замеры!D802,Замеры!F802)</f>
        <v>Группа от QF</v>
      </c>
      <c r="C808" s="35" t="str">
        <f>IF(Замеры!J802=0," ", Замеры!J802)</f>
        <v xml:space="preserve"> </v>
      </c>
      <c r="D808" s="29" t="str">
        <f>IF(Замеры!AD802=0, " ", Замеры!AB802)</f>
        <v xml:space="preserve"> </v>
      </c>
      <c r="E808" s="29" t="str">
        <f>CONCATENATE(Замеры!T802,Замеры!W802,Замеры!V802)</f>
        <v xml:space="preserve"> </v>
      </c>
      <c r="F808" s="30" t="str">
        <f>IF(Замеры!AD802=0," ","---")</f>
        <v xml:space="preserve"> </v>
      </c>
      <c r="G808" s="31" t="str">
        <f>IF(Замеры!AD802=0," ",Замеры!L802)</f>
        <v xml:space="preserve"> </v>
      </c>
      <c r="H808" s="31" t="str">
        <f>CONCATENATE(Замеры!AO802,Замеры!AE802,Замеры!AP802)</f>
        <v>0 0</v>
      </c>
      <c r="I808" s="29" t="str">
        <f>CONCATENATE(Замеры!AM802,Замеры!AE802,Замеры!AN802)</f>
        <v>0 0</v>
      </c>
      <c r="J808" s="31" t="str">
        <f>IF(Замеры!AD802=0," ",G808*2.55)</f>
        <v xml:space="preserve"> </v>
      </c>
      <c r="K808" s="29" t="str">
        <f>IF(Замеры!AD802=0," ",Замеры!AK802)</f>
        <v xml:space="preserve"> </v>
      </c>
      <c r="L808" s="29" t="str">
        <f>IF(Замеры!AD802=0," ",Замеры!AL802)</f>
        <v xml:space="preserve"> </v>
      </c>
      <c r="M808" s="29" t="str">
        <f>IF(Замеры!AD802=0," ",0.1)</f>
        <v xml:space="preserve"> </v>
      </c>
      <c r="N808" s="29" t="str">
        <f>IF(Замеры!AD802=0," ",Замеры!AD802)</f>
        <v xml:space="preserve"> </v>
      </c>
      <c r="O808" s="29" t="str">
        <f>Замеры!AE802</f>
        <v xml:space="preserve"> </v>
      </c>
      <c r="P808" s="29" t="str">
        <f>Замеры!AF802</f>
        <v xml:space="preserve"> </v>
      </c>
      <c r="Q808" s="29" t="str">
        <f>IF(Замеры!AD802=0," ","+")</f>
        <v xml:space="preserve"> </v>
      </c>
      <c r="R808" s="32">
        <f>Замеры!AC802</f>
        <v>0</v>
      </c>
      <c r="W808" s="33" t="e">
        <f t="shared" si="24"/>
        <v>#VALUE!</v>
      </c>
      <c r="X808" s="31" t="s">
        <v>72</v>
      </c>
      <c r="Y808" s="33" t="e">
        <f t="shared" si="25"/>
        <v>#VALUE!</v>
      </c>
      <c r="Z808" s="32"/>
    </row>
    <row r="809" spans="1:26" x14ac:dyDescent="0.3">
      <c r="A809" s="35">
        <f>IF(Замеры!B803=0, " ", Замеры!B803)</f>
        <v>800</v>
      </c>
      <c r="B809" s="37" t="str">
        <f>CONCATENATE(Замеры!D803,Замеры!F803)</f>
        <v>Группа от QF</v>
      </c>
      <c r="C809" s="35" t="str">
        <f>IF(Замеры!J803=0," ", Замеры!J803)</f>
        <v xml:space="preserve"> </v>
      </c>
      <c r="D809" s="29" t="str">
        <f>IF(Замеры!AD803=0, " ", Замеры!AB803)</f>
        <v xml:space="preserve"> </v>
      </c>
      <c r="E809" s="29" t="str">
        <f>CONCATENATE(Замеры!T803,Замеры!W803,Замеры!V803)</f>
        <v xml:space="preserve"> </v>
      </c>
      <c r="F809" s="30" t="str">
        <f>IF(Замеры!AD803=0," ","---")</f>
        <v xml:space="preserve"> </v>
      </c>
      <c r="G809" s="31" t="str">
        <f>IF(Замеры!AD803=0," ",Замеры!L803)</f>
        <v xml:space="preserve"> </v>
      </c>
      <c r="H809" s="31" t="str">
        <f>CONCATENATE(Замеры!AO803,Замеры!AE803,Замеры!AP803)</f>
        <v>0 0</v>
      </c>
      <c r="I809" s="29" t="str">
        <f>CONCATENATE(Замеры!AM803,Замеры!AE803,Замеры!AN803)</f>
        <v>0 0</v>
      </c>
      <c r="J809" s="31" t="str">
        <f>IF(Замеры!AD803=0," ",G809*2.55)</f>
        <v xml:space="preserve"> </v>
      </c>
      <c r="K809" s="29" t="str">
        <f>IF(Замеры!AD803=0," ",Замеры!AK803)</f>
        <v xml:space="preserve"> </v>
      </c>
      <c r="L809" s="29" t="str">
        <f>IF(Замеры!AD803=0," ",Замеры!AL803)</f>
        <v xml:space="preserve"> </v>
      </c>
      <c r="M809" s="29" t="str">
        <f>IF(Замеры!AD803=0," ",0.1)</f>
        <v xml:space="preserve"> </v>
      </c>
      <c r="N809" s="29" t="str">
        <f>IF(Замеры!AD803=0," ",Замеры!AD803)</f>
        <v xml:space="preserve"> </v>
      </c>
      <c r="O809" s="29" t="str">
        <f>Замеры!AE803</f>
        <v xml:space="preserve"> </v>
      </c>
      <c r="P809" s="29" t="str">
        <f>Замеры!AF803</f>
        <v xml:space="preserve"> </v>
      </c>
      <c r="Q809" s="29" t="str">
        <f>IF(Замеры!AD803=0," ","+")</f>
        <v xml:space="preserve"> </v>
      </c>
      <c r="R809" s="32">
        <f>Замеры!AC803</f>
        <v>0</v>
      </c>
      <c r="W809" s="33" t="e">
        <f t="shared" si="24"/>
        <v>#VALUE!</v>
      </c>
      <c r="X809" s="31" t="s">
        <v>72</v>
      </c>
      <c r="Y809" s="33" t="e">
        <f t="shared" si="25"/>
        <v>#VALUE!</v>
      </c>
      <c r="Z809" s="32"/>
    </row>
    <row r="810" spans="1:26" x14ac:dyDescent="0.3">
      <c r="A810" s="35">
        <f>IF(Замеры!B804=0, " ", Замеры!B804)</f>
        <v>801</v>
      </c>
      <c r="B810" s="37" t="str">
        <f>CONCATENATE(Замеры!D804,Замеры!F804)</f>
        <v>Группа от QF</v>
      </c>
      <c r="C810" s="35" t="str">
        <f>IF(Замеры!J804=0," ", Замеры!J804)</f>
        <v xml:space="preserve"> </v>
      </c>
      <c r="D810" s="29" t="str">
        <f>IF(Замеры!AD804=0, " ", Замеры!AB804)</f>
        <v xml:space="preserve"> </v>
      </c>
      <c r="E810" s="29" t="str">
        <f>CONCATENATE(Замеры!T804,Замеры!W804,Замеры!V804)</f>
        <v xml:space="preserve"> </v>
      </c>
      <c r="F810" s="30" t="str">
        <f>IF(Замеры!AD804=0," ","---")</f>
        <v xml:space="preserve"> </v>
      </c>
      <c r="G810" s="31" t="str">
        <f>IF(Замеры!AD804=0," ",Замеры!L804)</f>
        <v xml:space="preserve"> </v>
      </c>
      <c r="H810" s="31" t="str">
        <f>CONCATENATE(Замеры!AO804,Замеры!AE804,Замеры!AP804)</f>
        <v>0 0</v>
      </c>
      <c r="I810" s="29" t="str">
        <f>CONCATENATE(Замеры!AM804,Замеры!AE804,Замеры!AN804)</f>
        <v>0 0</v>
      </c>
      <c r="J810" s="31" t="str">
        <f>IF(Замеры!AD804=0," ",G810*2.55)</f>
        <v xml:space="preserve"> </v>
      </c>
      <c r="K810" s="29" t="str">
        <f>IF(Замеры!AD804=0," ",Замеры!AK804)</f>
        <v xml:space="preserve"> </v>
      </c>
      <c r="L810" s="29" t="str">
        <f>IF(Замеры!AD804=0," ",Замеры!AL804)</f>
        <v xml:space="preserve"> </v>
      </c>
      <c r="M810" s="29" t="str">
        <f>IF(Замеры!AD804=0," ",0.1)</f>
        <v xml:space="preserve"> </v>
      </c>
      <c r="N810" s="29" t="str">
        <f>IF(Замеры!AD804=0," ",Замеры!AD804)</f>
        <v xml:space="preserve"> </v>
      </c>
      <c r="O810" s="29" t="str">
        <f>Замеры!AE804</f>
        <v xml:space="preserve"> </v>
      </c>
      <c r="P810" s="29" t="str">
        <f>Замеры!AF804</f>
        <v xml:space="preserve"> </v>
      </c>
      <c r="Q810" s="29" t="str">
        <f>IF(Замеры!AD804=0," ","+")</f>
        <v xml:space="preserve"> </v>
      </c>
      <c r="R810" s="32">
        <f>Замеры!AC804</f>
        <v>0</v>
      </c>
      <c r="W810" s="33" t="e">
        <f t="shared" si="24"/>
        <v>#VALUE!</v>
      </c>
      <c r="X810" s="31" t="s">
        <v>72</v>
      </c>
      <c r="Y810" s="33" t="e">
        <f t="shared" si="25"/>
        <v>#VALUE!</v>
      </c>
      <c r="Z810" s="32"/>
    </row>
    <row r="811" spans="1:26" x14ac:dyDescent="0.3">
      <c r="A811" s="35">
        <f>IF(Замеры!B805=0, " ", Замеры!B805)</f>
        <v>802</v>
      </c>
      <c r="B811" s="37" t="str">
        <f>CONCATENATE(Замеры!D805,Замеры!F805)</f>
        <v>Группа от QF</v>
      </c>
      <c r="C811" s="35" t="str">
        <f>IF(Замеры!J805=0," ", Замеры!J805)</f>
        <v xml:space="preserve"> </v>
      </c>
      <c r="D811" s="29" t="str">
        <f>IF(Замеры!AD805=0, " ", Замеры!AB805)</f>
        <v xml:space="preserve"> </v>
      </c>
      <c r="E811" s="29" t="str">
        <f>CONCATENATE(Замеры!T805,Замеры!W805,Замеры!V805)</f>
        <v xml:space="preserve"> </v>
      </c>
      <c r="F811" s="30" t="str">
        <f>IF(Замеры!AD805=0," ","---")</f>
        <v xml:space="preserve"> </v>
      </c>
      <c r="G811" s="31" t="str">
        <f>IF(Замеры!AD805=0," ",Замеры!L805)</f>
        <v xml:space="preserve"> </v>
      </c>
      <c r="H811" s="31" t="str">
        <f>CONCATENATE(Замеры!AO805,Замеры!AE805,Замеры!AP805)</f>
        <v>0 0</v>
      </c>
      <c r="I811" s="29" t="str">
        <f>CONCATENATE(Замеры!AM805,Замеры!AE805,Замеры!AN805)</f>
        <v>0 0</v>
      </c>
      <c r="J811" s="31" t="str">
        <f>IF(Замеры!AD805=0," ",G811*2.55)</f>
        <v xml:space="preserve"> </v>
      </c>
      <c r="K811" s="29" t="str">
        <f>IF(Замеры!AD805=0," ",Замеры!AK805)</f>
        <v xml:space="preserve"> </v>
      </c>
      <c r="L811" s="29" t="str">
        <f>IF(Замеры!AD805=0," ",Замеры!AL805)</f>
        <v xml:space="preserve"> </v>
      </c>
      <c r="M811" s="29" t="str">
        <f>IF(Замеры!AD805=0," ",0.1)</f>
        <v xml:space="preserve"> </v>
      </c>
      <c r="N811" s="29" t="str">
        <f>IF(Замеры!AD805=0," ",Замеры!AD805)</f>
        <v xml:space="preserve"> </v>
      </c>
      <c r="O811" s="29" t="str">
        <f>Замеры!AE805</f>
        <v xml:space="preserve"> </v>
      </c>
      <c r="P811" s="29" t="str">
        <f>Замеры!AF805</f>
        <v xml:space="preserve"> </v>
      </c>
      <c r="Q811" s="29" t="str">
        <f>IF(Замеры!AD805=0," ","+")</f>
        <v xml:space="preserve"> </v>
      </c>
      <c r="R811" s="32">
        <f>Замеры!AC805</f>
        <v>0</v>
      </c>
      <c r="W811" s="33" t="e">
        <f t="shared" si="24"/>
        <v>#VALUE!</v>
      </c>
      <c r="X811" s="31" t="s">
        <v>72</v>
      </c>
      <c r="Y811" s="33" t="e">
        <f t="shared" si="25"/>
        <v>#VALUE!</v>
      </c>
      <c r="Z811" s="32"/>
    </row>
    <row r="812" spans="1:26" x14ac:dyDescent="0.3">
      <c r="A812" s="35">
        <f>IF(Замеры!B806=0, " ", Замеры!B806)</f>
        <v>803</v>
      </c>
      <c r="B812" s="37" t="str">
        <f>CONCATENATE(Замеры!D806,Замеры!F806)</f>
        <v>Группа от QF</v>
      </c>
      <c r="C812" s="35" t="str">
        <f>IF(Замеры!J806=0," ", Замеры!J806)</f>
        <v xml:space="preserve"> </v>
      </c>
      <c r="D812" s="29" t="str">
        <f>IF(Замеры!AD806=0, " ", Замеры!AB806)</f>
        <v xml:space="preserve"> </v>
      </c>
      <c r="E812" s="29" t="str">
        <f>CONCATENATE(Замеры!T806,Замеры!W806,Замеры!V806)</f>
        <v xml:space="preserve"> </v>
      </c>
      <c r="F812" s="30" t="str">
        <f>IF(Замеры!AD806=0," ","---")</f>
        <v xml:space="preserve"> </v>
      </c>
      <c r="G812" s="31" t="str">
        <f>IF(Замеры!AD806=0," ",Замеры!L806)</f>
        <v xml:space="preserve"> </v>
      </c>
      <c r="H812" s="31" t="str">
        <f>CONCATENATE(Замеры!AO806,Замеры!AE806,Замеры!AP806)</f>
        <v>0 0</v>
      </c>
      <c r="I812" s="29" t="str">
        <f>CONCATENATE(Замеры!AM806,Замеры!AE806,Замеры!AN806)</f>
        <v>0 0</v>
      </c>
      <c r="J812" s="31" t="str">
        <f>IF(Замеры!AD806=0," ",G812*2.55)</f>
        <v xml:space="preserve"> </v>
      </c>
      <c r="K812" s="29" t="str">
        <f>IF(Замеры!AD806=0," ",Замеры!AK806)</f>
        <v xml:space="preserve"> </v>
      </c>
      <c r="L812" s="29" t="str">
        <f>IF(Замеры!AD806=0," ",Замеры!AL806)</f>
        <v xml:space="preserve"> </v>
      </c>
      <c r="M812" s="29" t="str">
        <f>IF(Замеры!AD806=0," ",0.1)</f>
        <v xml:space="preserve"> </v>
      </c>
      <c r="N812" s="29" t="str">
        <f>IF(Замеры!AD806=0," ",Замеры!AD806)</f>
        <v xml:space="preserve"> </v>
      </c>
      <c r="O812" s="29" t="str">
        <f>Замеры!AE806</f>
        <v xml:space="preserve"> </v>
      </c>
      <c r="P812" s="29" t="str">
        <f>Замеры!AF806</f>
        <v xml:space="preserve"> </v>
      </c>
      <c r="Q812" s="29" t="str">
        <f>IF(Замеры!AD806=0," ","+")</f>
        <v xml:space="preserve"> </v>
      </c>
      <c r="R812" s="32">
        <f>Замеры!AC806</f>
        <v>0</v>
      </c>
      <c r="W812" s="33" t="e">
        <f t="shared" si="24"/>
        <v>#VALUE!</v>
      </c>
      <c r="X812" s="31" t="s">
        <v>72</v>
      </c>
      <c r="Y812" s="33" t="e">
        <f t="shared" si="25"/>
        <v>#VALUE!</v>
      </c>
      <c r="Z812" s="32"/>
    </row>
    <row r="813" spans="1:26" x14ac:dyDescent="0.3">
      <c r="A813" s="35">
        <f>IF(Замеры!B807=0, " ", Замеры!B807)</f>
        <v>804</v>
      </c>
      <c r="B813" s="37" t="str">
        <f>CONCATENATE(Замеры!D807,Замеры!F807)</f>
        <v>Группа от QF</v>
      </c>
      <c r="C813" s="35" t="str">
        <f>IF(Замеры!J807=0," ", Замеры!J807)</f>
        <v xml:space="preserve"> </v>
      </c>
      <c r="D813" s="29" t="str">
        <f>IF(Замеры!AD807=0, " ", Замеры!AB807)</f>
        <v xml:space="preserve"> </v>
      </c>
      <c r="E813" s="29" t="str">
        <f>CONCATENATE(Замеры!T807,Замеры!W807,Замеры!V807)</f>
        <v xml:space="preserve"> </v>
      </c>
      <c r="F813" s="30" t="str">
        <f>IF(Замеры!AD807=0," ","---")</f>
        <v xml:space="preserve"> </v>
      </c>
      <c r="G813" s="31" t="str">
        <f>IF(Замеры!AD807=0," ",Замеры!L807)</f>
        <v xml:space="preserve"> </v>
      </c>
      <c r="H813" s="31" t="str">
        <f>CONCATENATE(Замеры!AO807,Замеры!AE807,Замеры!AP807)</f>
        <v>0 0</v>
      </c>
      <c r="I813" s="29" t="str">
        <f>CONCATENATE(Замеры!AM807,Замеры!AE807,Замеры!AN807)</f>
        <v>0 0</v>
      </c>
      <c r="J813" s="31" t="str">
        <f>IF(Замеры!AD807=0," ",G813*2.55)</f>
        <v xml:space="preserve"> </v>
      </c>
      <c r="K813" s="29" t="str">
        <f>IF(Замеры!AD807=0," ",Замеры!AK807)</f>
        <v xml:space="preserve"> </v>
      </c>
      <c r="L813" s="29" t="str">
        <f>IF(Замеры!AD807=0," ",Замеры!AL807)</f>
        <v xml:space="preserve"> </v>
      </c>
      <c r="M813" s="29" t="str">
        <f>IF(Замеры!AD807=0," ",0.1)</f>
        <v xml:space="preserve"> </v>
      </c>
      <c r="N813" s="29" t="str">
        <f>IF(Замеры!AD807=0," ",Замеры!AD807)</f>
        <v xml:space="preserve"> </v>
      </c>
      <c r="O813" s="29" t="str">
        <f>Замеры!AE807</f>
        <v xml:space="preserve"> </v>
      </c>
      <c r="P813" s="29" t="str">
        <f>Замеры!AF807</f>
        <v xml:space="preserve"> </v>
      </c>
      <c r="Q813" s="29" t="str">
        <f>IF(Замеры!AD807=0," ","+")</f>
        <v xml:space="preserve"> </v>
      </c>
      <c r="R813" s="32">
        <f>Замеры!AC807</f>
        <v>0</v>
      </c>
      <c r="W813" s="33" t="e">
        <f t="shared" si="24"/>
        <v>#VALUE!</v>
      </c>
      <c r="X813" s="31" t="s">
        <v>72</v>
      </c>
      <c r="Y813" s="33" t="e">
        <f t="shared" si="25"/>
        <v>#VALUE!</v>
      </c>
      <c r="Z813" s="32"/>
    </row>
    <row r="814" spans="1:26" x14ac:dyDescent="0.3">
      <c r="A814" s="35">
        <f>IF(Замеры!B808=0, " ", Замеры!B808)</f>
        <v>805</v>
      </c>
      <c r="B814" s="37" t="str">
        <f>CONCATENATE(Замеры!D808,Замеры!F808)</f>
        <v>Группа от QF</v>
      </c>
      <c r="C814" s="35" t="str">
        <f>IF(Замеры!J808=0," ", Замеры!J808)</f>
        <v xml:space="preserve"> </v>
      </c>
      <c r="D814" s="29" t="str">
        <f>IF(Замеры!AD808=0, " ", Замеры!AB808)</f>
        <v xml:space="preserve"> </v>
      </c>
      <c r="E814" s="29" t="str">
        <f>CONCATENATE(Замеры!T808,Замеры!W808,Замеры!V808)</f>
        <v xml:space="preserve"> </v>
      </c>
      <c r="F814" s="30" t="str">
        <f>IF(Замеры!AD808=0," ","---")</f>
        <v xml:space="preserve"> </v>
      </c>
      <c r="G814" s="31" t="str">
        <f>IF(Замеры!AD808=0," ",Замеры!L808)</f>
        <v xml:space="preserve"> </v>
      </c>
      <c r="H814" s="31" t="str">
        <f>CONCATENATE(Замеры!AO808,Замеры!AE808,Замеры!AP808)</f>
        <v>0 0</v>
      </c>
      <c r="I814" s="29" t="str">
        <f>CONCATENATE(Замеры!AM808,Замеры!AE808,Замеры!AN808)</f>
        <v>0 0</v>
      </c>
      <c r="J814" s="31" t="str">
        <f>IF(Замеры!AD808=0," ",G814*2.55)</f>
        <v xml:space="preserve"> </v>
      </c>
      <c r="K814" s="29" t="str">
        <f>IF(Замеры!AD808=0," ",Замеры!AK808)</f>
        <v xml:space="preserve"> </v>
      </c>
      <c r="L814" s="29" t="str">
        <f>IF(Замеры!AD808=0," ",Замеры!AL808)</f>
        <v xml:space="preserve"> </v>
      </c>
      <c r="M814" s="29" t="str">
        <f>IF(Замеры!AD808=0," ",0.1)</f>
        <v xml:space="preserve"> </v>
      </c>
      <c r="N814" s="29" t="str">
        <f>IF(Замеры!AD808=0," ",Замеры!AD808)</f>
        <v xml:space="preserve"> </v>
      </c>
      <c r="O814" s="29" t="str">
        <f>Замеры!AE808</f>
        <v xml:space="preserve"> </v>
      </c>
      <c r="P814" s="29" t="str">
        <f>Замеры!AF808</f>
        <v xml:space="preserve"> </v>
      </c>
      <c r="Q814" s="29" t="str">
        <f>IF(Замеры!AD808=0," ","+")</f>
        <v xml:space="preserve"> </v>
      </c>
      <c r="R814" s="32">
        <f>Замеры!AC808</f>
        <v>0</v>
      </c>
      <c r="W814" s="33" t="e">
        <f t="shared" si="24"/>
        <v>#VALUE!</v>
      </c>
      <c r="X814" s="31" t="s">
        <v>72</v>
      </c>
      <c r="Y814" s="33" t="e">
        <f t="shared" si="25"/>
        <v>#VALUE!</v>
      </c>
      <c r="Z814" s="32"/>
    </row>
    <row r="815" spans="1:26" x14ac:dyDescent="0.3">
      <c r="A815" s="35">
        <f>IF(Замеры!B809=0, " ", Замеры!B809)</f>
        <v>806</v>
      </c>
      <c r="B815" s="37" t="str">
        <f>CONCATENATE(Замеры!D809,Замеры!F809)</f>
        <v>Группа от QF</v>
      </c>
      <c r="C815" s="35" t="str">
        <f>IF(Замеры!J809=0," ", Замеры!J809)</f>
        <v xml:space="preserve"> </v>
      </c>
      <c r="D815" s="29" t="str">
        <f>IF(Замеры!AD809=0, " ", Замеры!AB809)</f>
        <v xml:space="preserve"> </v>
      </c>
      <c r="E815" s="29" t="str">
        <f>CONCATENATE(Замеры!T809,Замеры!W809,Замеры!V809)</f>
        <v xml:space="preserve"> </v>
      </c>
      <c r="F815" s="30" t="str">
        <f>IF(Замеры!AD809=0," ","---")</f>
        <v xml:space="preserve"> </v>
      </c>
      <c r="G815" s="31" t="str">
        <f>IF(Замеры!AD809=0," ",Замеры!L809)</f>
        <v xml:space="preserve"> </v>
      </c>
      <c r="H815" s="31" t="str">
        <f>CONCATENATE(Замеры!AO809,Замеры!AE809,Замеры!AP809)</f>
        <v>0 0</v>
      </c>
      <c r="I815" s="29" t="str">
        <f>CONCATENATE(Замеры!AM809,Замеры!AE809,Замеры!AN809)</f>
        <v>0 0</v>
      </c>
      <c r="J815" s="31" t="str">
        <f>IF(Замеры!AD809=0," ",G815*2.55)</f>
        <v xml:space="preserve"> </v>
      </c>
      <c r="K815" s="29" t="str">
        <f>IF(Замеры!AD809=0," ",Замеры!AK809)</f>
        <v xml:space="preserve"> </v>
      </c>
      <c r="L815" s="29" t="str">
        <f>IF(Замеры!AD809=0," ",Замеры!AL809)</f>
        <v xml:space="preserve"> </v>
      </c>
      <c r="M815" s="29" t="str">
        <f>IF(Замеры!AD809=0," ",0.1)</f>
        <v xml:space="preserve"> </v>
      </c>
      <c r="N815" s="29" t="str">
        <f>IF(Замеры!AD809=0," ",Замеры!AD809)</f>
        <v xml:space="preserve"> </v>
      </c>
      <c r="O815" s="29" t="str">
        <f>Замеры!AE809</f>
        <v xml:space="preserve"> </v>
      </c>
      <c r="P815" s="29" t="str">
        <f>Замеры!AF809</f>
        <v xml:space="preserve"> </v>
      </c>
      <c r="Q815" s="29" t="str">
        <f>IF(Замеры!AD809=0," ","+")</f>
        <v xml:space="preserve"> </v>
      </c>
      <c r="R815" s="32">
        <f>Замеры!AC809</f>
        <v>0</v>
      </c>
      <c r="W815" s="33" t="e">
        <f t="shared" si="24"/>
        <v>#VALUE!</v>
      </c>
      <c r="X815" s="31" t="s">
        <v>72</v>
      </c>
      <c r="Y815" s="33" t="e">
        <f t="shared" si="25"/>
        <v>#VALUE!</v>
      </c>
      <c r="Z815" s="32"/>
    </row>
    <row r="816" spans="1:26" x14ac:dyDescent="0.3">
      <c r="A816" s="35">
        <f>IF(Замеры!B810=0, " ", Замеры!B810)</f>
        <v>807</v>
      </c>
      <c r="B816" s="37" t="str">
        <f>CONCATENATE(Замеры!D810,Замеры!F810)</f>
        <v>Группа от QF</v>
      </c>
      <c r="C816" s="35" t="str">
        <f>IF(Замеры!J810=0," ", Замеры!J810)</f>
        <v xml:space="preserve"> </v>
      </c>
      <c r="D816" s="29" t="str">
        <f>IF(Замеры!AD810=0, " ", Замеры!AB810)</f>
        <v xml:space="preserve"> </v>
      </c>
      <c r="E816" s="29" t="str">
        <f>CONCATENATE(Замеры!T810,Замеры!W810,Замеры!V810)</f>
        <v xml:space="preserve"> </v>
      </c>
      <c r="F816" s="30" t="str">
        <f>IF(Замеры!AD810=0," ","---")</f>
        <v xml:space="preserve"> </v>
      </c>
      <c r="G816" s="31" t="str">
        <f>IF(Замеры!AD810=0," ",Замеры!L810)</f>
        <v xml:space="preserve"> </v>
      </c>
      <c r="H816" s="31" t="str">
        <f>CONCATENATE(Замеры!AO810,Замеры!AE810,Замеры!AP810)</f>
        <v>0 0</v>
      </c>
      <c r="I816" s="29" t="str">
        <f>CONCATENATE(Замеры!AM810,Замеры!AE810,Замеры!AN810)</f>
        <v>0 0</v>
      </c>
      <c r="J816" s="31" t="str">
        <f>IF(Замеры!AD810=0," ",G816*2.55)</f>
        <v xml:space="preserve"> </v>
      </c>
      <c r="K816" s="29" t="str">
        <f>IF(Замеры!AD810=0," ",Замеры!AK810)</f>
        <v xml:space="preserve"> </v>
      </c>
      <c r="L816" s="29" t="str">
        <f>IF(Замеры!AD810=0," ",Замеры!AL810)</f>
        <v xml:space="preserve"> </v>
      </c>
      <c r="M816" s="29" t="str">
        <f>IF(Замеры!AD810=0," ",0.1)</f>
        <v xml:space="preserve"> </v>
      </c>
      <c r="N816" s="29" t="str">
        <f>IF(Замеры!AD810=0," ",Замеры!AD810)</f>
        <v xml:space="preserve"> </v>
      </c>
      <c r="O816" s="29" t="str">
        <f>Замеры!AE810</f>
        <v xml:space="preserve"> </v>
      </c>
      <c r="P816" s="29" t="str">
        <f>Замеры!AF810</f>
        <v xml:space="preserve"> </v>
      </c>
      <c r="Q816" s="29" t="str">
        <f>IF(Замеры!AD810=0," ","+")</f>
        <v xml:space="preserve"> </v>
      </c>
      <c r="R816" s="32">
        <f>Замеры!AC810</f>
        <v>0</v>
      </c>
      <c r="W816" s="33" t="e">
        <f t="shared" si="24"/>
        <v>#VALUE!</v>
      </c>
      <c r="X816" s="31" t="s">
        <v>72</v>
      </c>
      <c r="Y816" s="33" t="e">
        <f t="shared" si="25"/>
        <v>#VALUE!</v>
      </c>
      <c r="Z816" s="32"/>
    </row>
    <row r="817" spans="1:26" x14ac:dyDescent="0.3">
      <c r="A817" s="35">
        <f>IF(Замеры!B811=0, " ", Замеры!B811)</f>
        <v>808</v>
      </c>
      <c r="B817" s="37" t="str">
        <f>CONCATENATE(Замеры!D811,Замеры!F811)</f>
        <v>Группа от QF</v>
      </c>
      <c r="C817" s="35" t="str">
        <f>IF(Замеры!J811=0," ", Замеры!J811)</f>
        <v xml:space="preserve"> </v>
      </c>
      <c r="D817" s="29" t="str">
        <f>IF(Замеры!AD811=0, " ", Замеры!AB811)</f>
        <v xml:space="preserve"> </v>
      </c>
      <c r="E817" s="29" t="str">
        <f>CONCATENATE(Замеры!T811,Замеры!W811,Замеры!V811)</f>
        <v xml:space="preserve"> </v>
      </c>
      <c r="F817" s="30" t="str">
        <f>IF(Замеры!AD811=0," ","---")</f>
        <v xml:space="preserve"> </v>
      </c>
      <c r="G817" s="31" t="str">
        <f>IF(Замеры!AD811=0," ",Замеры!L811)</f>
        <v xml:space="preserve"> </v>
      </c>
      <c r="H817" s="31" t="str">
        <f>CONCATENATE(Замеры!AO811,Замеры!AE811,Замеры!AP811)</f>
        <v>0 0</v>
      </c>
      <c r="I817" s="29" t="str">
        <f>CONCATENATE(Замеры!AM811,Замеры!AE811,Замеры!AN811)</f>
        <v>0 0</v>
      </c>
      <c r="J817" s="31" t="str">
        <f>IF(Замеры!AD811=0," ",G817*2.55)</f>
        <v xml:space="preserve"> </v>
      </c>
      <c r="K817" s="29" t="str">
        <f>IF(Замеры!AD811=0," ",Замеры!AK811)</f>
        <v xml:space="preserve"> </v>
      </c>
      <c r="L817" s="29" t="str">
        <f>IF(Замеры!AD811=0," ",Замеры!AL811)</f>
        <v xml:space="preserve"> </v>
      </c>
      <c r="M817" s="29" t="str">
        <f>IF(Замеры!AD811=0," ",0.1)</f>
        <v xml:space="preserve"> </v>
      </c>
      <c r="N817" s="29" t="str">
        <f>IF(Замеры!AD811=0," ",Замеры!AD811)</f>
        <v xml:space="preserve"> </v>
      </c>
      <c r="O817" s="29" t="str">
        <f>Замеры!AE811</f>
        <v xml:space="preserve"> </v>
      </c>
      <c r="P817" s="29" t="str">
        <f>Замеры!AF811</f>
        <v xml:space="preserve"> </v>
      </c>
      <c r="Q817" s="29" t="str">
        <f>IF(Замеры!AD811=0," ","+")</f>
        <v xml:space="preserve"> </v>
      </c>
      <c r="R817" s="32">
        <f>Замеры!AC811</f>
        <v>0</v>
      </c>
      <c r="W817" s="33" t="e">
        <f t="shared" si="24"/>
        <v>#VALUE!</v>
      </c>
      <c r="X817" s="31" t="s">
        <v>72</v>
      </c>
      <c r="Y817" s="33" t="e">
        <f t="shared" si="25"/>
        <v>#VALUE!</v>
      </c>
      <c r="Z817" s="32"/>
    </row>
    <row r="818" spans="1:26" x14ac:dyDescent="0.3">
      <c r="A818" s="35">
        <f>IF(Замеры!B812=0, " ", Замеры!B812)</f>
        <v>809</v>
      </c>
      <c r="B818" s="37" t="str">
        <f>CONCATENATE(Замеры!D812,Замеры!F812)</f>
        <v>Группа от QF</v>
      </c>
      <c r="C818" s="35" t="str">
        <f>IF(Замеры!J812=0," ", Замеры!J812)</f>
        <v xml:space="preserve"> </v>
      </c>
      <c r="D818" s="29" t="str">
        <f>IF(Замеры!AD812=0, " ", Замеры!AB812)</f>
        <v xml:space="preserve"> </v>
      </c>
      <c r="E818" s="29" t="str">
        <f>CONCATENATE(Замеры!T812,Замеры!W812,Замеры!V812)</f>
        <v xml:space="preserve"> </v>
      </c>
      <c r="F818" s="30" t="str">
        <f>IF(Замеры!AD812=0," ","---")</f>
        <v xml:space="preserve"> </v>
      </c>
      <c r="G818" s="31" t="str">
        <f>IF(Замеры!AD812=0," ",Замеры!L812)</f>
        <v xml:space="preserve"> </v>
      </c>
      <c r="H818" s="31" t="str">
        <f>CONCATENATE(Замеры!AO812,Замеры!AE812,Замеры!AP812)</f>
        <v>0 0</v>
      </c>
      <c r="I818" s="29" t="str">
        <f>CONCATENATE(Замеры!AM812,Замеры!AE812,Замеры!AN812)</f>
        <v>0 0</v>
      </c>
      <c r="J818" s="31" t="str">
        <f>IF(Замеры!AD812=0," ",G818*2.55)</f>
        <v xml:space="preserve"> </v>
      </c>
      <c r="K818" s="29" t="str">
        <f>IF(Замеры!AD812=0," ",Замеры!AK812)</f>
        <v xml:space="preserve"> </v>
      </c>
      <c r="L818" s="29" t="str">
        <f>IF(Замеры!AD812=0," ",Замеры!AL812)</f>
        <v xml:space="preserve"> </v>
      </c>
      <c r="M818" s="29" t="str">
        <f>IF(Замеры!AD812=0," ",0.1)</f>
        <v xml:space="preserve"> </v>
      </c>
      <c r="N818" s="29" t="str">
        <f>IF(Замеры!AD812=0," ",Замеры!AD812)</f>
        <v xml:space="preserve"> </v>
      </c>
      <c r="O818" s="29" t="str">
        <f>Замеры!AE812</f>
        <v xml:space="preserve"> </v>
      </c>
      <c r="P818" s="29" t="str">
        <f>Замеры!AF812</f>
        <v xml:space="preserve"> </v>
      </c>
      <c r="Q818" s="29" t="str">
        <f>IF(Замеры!AD812=0," ","+")</f>
        <v xml:space="preserve"> </v>
      </c>
      <c r="R818" s="32">
        <f>Замеры!AC812</f>
        <v>0</v>
      </c>
      <c r="W818" s="33" t="e">
        <f t="shared" si="24"/>
        <v>#VALUE!</v>
      </c>
      <c r="X818" s="31" t="s">
        <v>72</v>
      </c>
      <c r="Y818" s="33" t="e">
        <f t="shared" si="25"/>
        <v>#VALUE!</v>
      </c>
      <c r="Z818" s="32"/>
    </row>
    <row r="819" spans="1:26" x14ac:dyDescent="0.3">
      <c r="A819" s="35">
        <f>IF(Замеры!B813=0, " ", Замеры!B813)</f>
        <v>810</v>
      </c>
      <c r="B819" s="37" t="str">
        <f>CONCATENATE(Замеры!D813,Замеры!F813)</f>
        <v>Группа от QF</v>
      </c>
      <c r="C819" s="35" t="str">
        <f>IF(Замеры!J813=0," ", Замеры!J813)</f>
        <v xml:space="preserve"> </v>
      </c>
      <c r="D819" s="29" t="str">
        <f>IF(Замеры!AD813=0, " ", Замеры!AB813)</f>
        <v xml:space="preserve"> </v>
      </c>
      <c r="E819" s="29" t="str">
        <f>CONCATENATE(Замеры!T813,Замеры!W813,Замеры!V813)</f>
        <v xml:space="preserve"> </v>
      </c>
      <c r="F819" s="30" t="str">
        <f>IF(Замеры!AD813=0," ","---")</f>
        <v xml:space="preserve"> </v>
      </c>
      <c r="G819" s="31" t="str">
        <f>IF(Замеры!AD813=0," ",Замеры!L813)</f>
        <v xml:space="preserve"> </v>
      </c>
      <c r="H819" s="31" t="str">
        <f>CONCATENATE(Замеры!AO813,Замеры!AE813,Замеры!AP813)</f>
        <v>0 0</v>
      </c>
      <c r="I819" s="29" t="str">
        <f>CONCATENATE(Замеры!AM813,Замеры!AE813,Замеры!AN813)</f>
        <v>0 0</v>
      </c>
      <c r="J819" s="31" t="str">
        <f>IF(Замеры!AD813=0," ",G819*2.55)</f>
        <v xml:space="preserve"> </v>
      </c>
      <c r="K819" s="29" t="str">
        <f>IF(Замеры!AD813=0," ",Замеры!AK813)</f>
        <v xml:space="preserve"> </v>
      </c>
      <c r="L819" s="29" t="str">
        <f>IF(Замеры!AD813=0," ",Замеры!AL813)</f>
        <v xml:space="preserve"> </v>
      </c>
      <c r="M819" s="29" t="str">
        <f>IF(Замеры!AD813=0," ",0.1)</f>
        <v xml:space="preserve"> </v>
      </c>
      <c r="N819" s="29" t="str">
        <f>IF(Замеры!AD813=0," ",Замеры!AD813)</f>
        <v xml:space="preserve"> </v>
      </c>
      <c r="O819" s="29" t="str">
        <f>Замеры!AE813</f>
        <v xml:space="preserve"> </v>
      </c>
      <c r="P819" s="29" t="str">
        <f>Замеры!AF813</f>
        <v xml:space="preserve"> </v>
      </c>
      <c r="Q819" s="29" t="str">
        <f>IF(Замеры!AD813=0," ","+")</f>
        <v xml:space="preserve"> </v>
      </c>
      <c r="R819" s="32">
        <f>Замеры!AC813</f>
        <v>0</v>
      </c>
      <c r="W819" s="33" t="e">
        <f t="shared" si="24"/>
        <v>#VALUE!</v>
      </c>
      <c r="X819" s="31" t="s">
        <v>72</v>
      </c>
      <c r="Y819" s="33" t="e">
        <f t="shared" si="25"/>
        <v>#VALUE!</v>
      </c>
      <c r="Z819" s="32"/>
    </row>
    <row r="820" spans="1:26" x14ac:dyDescent="0.3">
      <c r="A820" s="35">
        <f>IF(Замеры!B814=0, " ", Замеры!B814)</f>
        <v>811</v>
      </c>
      <c r="B820" s="37" t="str">
        <f>CONCATENATE(Замеры!D814,Замеры!F814)</f>
        <v>Группа от QF</v>
      </c>
      <c r="C820" s="35" t="str">
        <f>IF(Замеры!J814=0," ", Замеры!J814)</f>
        <v xml:space="preserve"> </v>
      </c>
      <c r="D820" s="29" t="str">
        <f>IF(Замеры!AD814=0, " ", Замеры!AB814)</f>
        <v xml:space="preserve"> </v>
      </c>
      <c r="E820" s="29" t="str">
        <f>CONCATENATE(Замеры!T814,Замеры!W814,Замеры!V814)</f>
        <v xml:space="preserve"> </v>
      </c>
      <c r="F820" s="30" t="str">
        <f>IF(Замеры!AD814=0," ","---")</f>
        <v xml:space="preserve"> </v>
      </c>
      <c r="G820" s="31" t="str">
        <f>IF(Замеры!AD814=0," ",Замеры!L814)</f>
        <v xml:space="preserve"> </v>
      </c>
      <c r="H820" s="31" t="str">
        <f>CONCATENATE(Замеры!AO814,Замеры!AE814,Замеры!AP814)</f>
        <v>0 0</v>
      </c>
      <c r="I820" s="29" t="str">
        <f>CONCATENATE(Замеры!AM814,Замеры!AE814,Замеры!AN814)</f>
        <v>0 0</v>
      </c>
      <c r="J820" s="31" t="str">
        <f>IF(Замеры!AD814=0," ",G820*2.55)</f>
        <v xml:space="preserve"> </v>
      </c>
      <c r="K820" s="29" t="str">
        <f>IF(Замеры!AD814=0," ",Замеры!AK814)</f>
        <v xml:space="preserve"> </v>
      </c>
      <c r="L820" s="29" t="str">
        <f>IF(Замеры!AD814=0," ",Замеры!AL814)</f>
        <v xml:space="preserve"> </v>
      </c>
      <c r="M820" s="29" t="str">
        <f>IF(Замеры!AD814=0," ",0.1)</f>
        <v xml:space="preserve"> </v>
      </c>
      <c r="N820" s="29" t="str">
        <f>IF(Замеры!AD814=0," ",Замеры!AD814)</f>
        <v xml:space="preserve"> </v>
      </c>
      <c r="O820" s="29" t="str">
        <f>Замеры!AE814</f>
        <v xml:space="preserve"> </v>
      </c>
      <c r="P820" s="29" t="str">
        <f>Замеры!AF814</f>
        <v xml:space="preserve"> </v>
      </c>
      <c r="Q820" s="29" t="str">
        <f>IF(Замеры!AD814=0," ","+")</f>
        <v xml:space="preserve"> </v>
      </c>
      <c r="R820" s="32">
        <f>Замеры!AC814</f>
        <v>0</v>
      </c>
      <c r="W820" s="33" t="e">
        <f t="shared" si="24"/>
        <v>#VALUE!</v>
      </c>
      <c r="X820" s="31" t="s">
        <v>72</v>
      </c>
      <c r="Y820" s="33" t="e">
        <f t="shared" si="25"/>
        <v>#VALUE!</v>
      </c>
      <c r="Z820" s="32"/>
    </row>
    <row r="821" spans="1:26" x14ac:dyDescent="0.3">
      <c r="A821" s="35">
        <f>IF(Замеры!B815=0, " ", Замеры!B815)</f>
        <v>812</v>
      </c>
      <c r="B821" s="37" t="str">
        <f>CONCATENATE(Замеры!D815,Замеры!F815)</f>
        <v>Группа от QF</v>
      </c>
      <c r="C821" s="35" t="str">
        <f>IF(Замеры!J815=0," ", Замеры!J815)</f>
        <v xml:space="preserve"> </v>
      </c>
      <c r="D821" s="29" t="str">
        <f>IF(Замеры!AD815=0, " ", Замеры!AB815)</f>
        <v xml:space="preserve"> </v>
      </c>
      <c r="E821" s="29" t="str">
        <f>CONCATENATE(Замеры!T815,Замеры!W815,Замеры!V815)</f>
        <v xml:space="preserve"> </v>
      </c>
      <c r="F821" s="30" t="str">
        <f>IF(Замеры!AD815=0," ","---")</f>
        <v xml:space="preserve"> </v>
      </c>
      <c r="G821" s="31" t="str">
        <f>IF(Замеры!AD815=0," ",Замеры!L815)</f>
        <v xml:space="preserve"> </v>
      </c>
      <c r="H821" s="31" t="str">
        <f>CONCATENATE(Замеры!AO815,Замеры!AE815,Замеры!AP815)</f>
        <v>0 0</v>
      </c>
      <c r="I821" s="29" t="str">
        <f>CONCATENATE(Замеры!AM815,Замеры!AE815,Замеры!AN815)</f>
        <v>0 0</v>
      </c>
      <c r="J821" s="31" t="str">
        <f>IF(Замеры!AD815=0," ",G821*2.55)</f>
        <v xml:space="preserve"> </v>
      </c>
      <c r="K821" s="29" t="str">
        <f>IF(Замеры!AD815=0," ",Замеры!AK815)</f>
        <v xml:space="preserve"> </v>
      </c>
      <c r="L821" s="29" t="str">
        <f>IF(Замеры!AD815=0," ",Замеры!AL815)</f>
        <v xml:space="preserve"> </v>
      </c>
      <c r="M821" s="29" t="str">
        <f>IF(Замеры!AD815=0," ",0.1)</f>
        <v xml:space="preserve"> </v>
      </c>
      <c r="N821" s="29" t="str">
        <f>IF(Замеры!AD815=0," ",Замеры!AD815)</f>
        <v xml:space="preserve"> </v>
      </c>
      <c r="O821" s="29" t="str">
        <f>Замеры!AE815</f>
        <v xml:space="preserve"> </v>
      </c>
      <c r="P821" s="29" t="str">
        <f>Замеры!AF815</f>
        <v xml:space="preserve"> </v>
      </c>
      <c r="Q821" s="29" t="str">
        <f>IF(Замеры!AD815=0," ","+")</f>
        <v xml:space="preserve"> </v>
      </c>
      <c r="R821" s="32">
        <f>Замеры!AC815</f>
        <v>0</v>
      </c>
      <c r="W821" s="33" t="e">
        <f t="shared" si="24"/>
        <v>#VALUE!</v>
      </c>
      <c r="X821" s="31" t="s">
        <v>72</v>
      </c>
      <c r="Y821" s="33" t="e">
        <f t="shared" si="25"/>
        <v>#VALUE!</v>
      </c>
      <c r="Z821" s="32"/>
    </row>
    <row r="822" spans="1:26" x14ac:dyDescent="0.3">
      <c r="A822" s="35">
        <f>IF(Замеры!B816=0, " ", Замеры!B816)</f>
        <v>813</v>
      </c>
      <c r="B822" s="37" t="str">
        <f>CONCATENATE(Замеры!D816,Замеры!F816)</f>
        <v>Группа от QF</v>
      </c>
      <c r="C822" s="35" t="str">
        <f>IF(Замеры!J816=0," ", Замеры!J816)</f>
        <v xml:space="preserve"> </v>
      </c>
      <c r="D822" s="29" t="str">
        <f>IF(Замеры!AD816=0, " ", Замеры!AB816)</f>
        <v xml:space="preserve"> </v>
      </c>
      <c r="E822" s="29" t="str">
        <f>CONCATENATE(Замеры!T816,Замеры!W816,Замеры!V816)</f>
        <v xml:space="preserve"> </v>
      </c>
      <c r="F822" s="30" t="str">
        <f>IF(Замеры!AD816=0," ","---")</f>
        <v xml:space="preserve"> </v>
      </c>
      <c r="G822" s="31" t="str">
        <f>IF(Замеры!AD816=0," ",Замеры!L816)</f>
        <v xml:space="preserve"> </v>
      </c>
      <c r="H822" s="31" t="str">
        <f>CONCATENATE(Замеры!AO816,Замеры!AE816,Замеры!AP816)</f>
        <v>0 0</v>
      </c>
      <c r="I822" s="29" t="str">
        <f>CONCATENATE(Замеры!AM816,Замеры!AE816,Замеры!AN816)</f>
        <v>0 0</v>
      </c>
      <c r="J822" s="31" t="str">
        <f>IF(Замеры!AD816=0," ",G822*2.55)</f>
        <v xml:space="preserve"> </v>
      </c>
      <c r="K822" s="29" t="str">
        <f>IF(Замеры!AD816=0," ",Замеры!AK816)</f>
        <v xml:space="preserve"> </v>
      </c>
      <c r="L822" s="29" t="str">
        <f>IF(Замеры!AD816=0," ",Замеры!AL816)</f>
        <v xml:space="preserve"> </v>
      </c>
      <c r="M822" s="29" t="str">
        <f>IF(Замеры!AD816=0," ",0.1)</f>
        <v xml:space="preserve"> </v>
      </c>
      <c r="N822" s="29" t="str">
        <f>IF(Замеры!AD816=0," ",Замеры!AD816)</f>
        <v xml:space="preserve"> </v>
      </c>
      <c r="O822" s="29" t="str">
        <f>Замеры!AE816</f>
        <v xml:space="preserve"> </v>
      </c>
      <c r="P822" s="29" t="str">
        <f>Замеры!AF816</f>
        <v xml:space="preserve"> </v>
      </c>
      <c r="Q822" s="29" t="str">
        <f>IF(Замеры!AD816=0," ","+")</f>
        <v xml:space="preserve"> </v>
      </c>
      <c r="R822" s="32">
        <f>Замеры!AC816</f>
        <v>0</v>
      </c>
      <c r="W822" s="33" t="e">
        <f t="shared" si="24"/>
        <v>#VALUE!</v>
      </c>
      <c r="X822" s="31" t="s">
        <v>72</v>
      </c>
      <c r="Y822" s="33" t="e">
        <f t="shared" si="25"/>
        <v>#VALUE!</v>
      </c>
      <c r="Z822" s="32"/>
    </row>
    <row r="823" spans="1:26" x14ac:dyDescent="0.3">
      <c r="A823" s="35">
        <f>IF(Замеры!B817=0, " ", Замеры!B817)</f>
        <v>814</v>
      </c>
      <c r="B823" s="37" t="str">
        <f>CONCATENATE(Замеры!D817,Замеры!F817)</f>
        <v>Группа от QF</v>
      </c>
      <c r="C823" s="35" t="str">
        <f>IF(Замеры!J817=0," ", Замеры!J817)</f>
        <v xml:space="preserve"> </v>
      </c>
      <c r="D823" s="29" t="str">
        <f>IF(Замеры!AD817=0, " ", Замеры!AB817)</f>
        <v xml:space="preserve"> </v>
      </c>
      <c r="E823" s="29" t="str">
        <f>CONCATENATE(Замеры!T817,Замеры!W817,Замеры!V817)</f>
        <v xml:space="preserve"> </v>
      </c>
      <c r="F823" s="30" t="str">
        <f>IF(Замеры!AD817=0," ","---")</f>
        <v xml:space="preserve"> </v>
      </c>
      <c r="G823" s="31" t="str">
        <f>IF(Замеры!AD817=0," ",Замеры!L817)</f>
        <v xml:space="preserve"> </v>
      </c>
      <c r="H823" s="31" t="str">
        <f>CONCATENATE(Замеры!AO817,Замеры!AE817,Замеры!AP817)</f>
        <v>0 0</v>
      </c>
      <c r="I823" s="29" t="str">
        <f>CONCATENATE(Замеры!AM817,Замеры!AE817,Замеры!AN817)</f>
        <v>0 0</v>
      </c>
      <c r="J823" s="31" t="str">
        <f>IF(Замеры!AD817=0," ",G823*2.55)</f>
        <v xml:space="preserve"> </v>
      </c>
      <c r="K823" s="29" t="str">
        <f>IF(Замеры!AD817=0," ",Замеры!AK817)</f>
        <v xml:space="preserve"> </v>
      </c>
      <c r="L823" s="29" t="str">
        <f>IF(Замеры!AD817=0," ",Замеры!AL817)</f>
        <v xml:space="preserve"> </v>
      </c>
      <c r="M823" s="29" t="str">
        <f>IF(Замеры!AD817=0," ",0.1)</f>
        <v xml:space="preserve"> </v>
      </c>
      <c r="N823" s="29" t="str">
        <f>IF(Замеры!AD817=0," ",Замеры!AD817)</f>
        <v xml:space="preserve"> </v>
      </c>
      <c r="O823" s="29" t="str">
        <f>Замеры!AE817</f>
        <v xml:space="preserve"> </v>
      </c>
      <c r="P823" s="29" t="str">
        <f>Замеры!AF817</f>
        <v xml:space="preserve"> </v>
      </c>
      <c r="Q823" s="29" t="str">
        <f>IF(Замеры!AD817=0," ","+")</f>
        <v xml:space="preserve"> </v>
      </c>
      <c r="R823" s="32">
        <f>Замеры!AC817</f>
        <v>0</v>
      </c>
      <c r="W823" s="33" t="e">
        <f t="shared" si="24"/>
        <v>#VALUE!</v>
      </c>
      <c r="X823" s="31" t="s">
        <v>72</v>
      </c>
      <c r="Y823" s="33" t="e">
        <f t="shared" si="25"/>
        <v>#VALUE!</v>
      </c>
      <c r="Z823" s="32"/>
    </row>
    <row r="824" spans="1:26" x14ac:dyDescent="0.3">
      <c r="A824" s="35">
        <f>IF(Замеры!B818=0, " ", Замеры!B818)</f>
        <v>815</v>
      </c>
      <c r="B824" s="37" t="str">
        <f>CONCATENATE(Замеры!D818,Замеры!F818)</f>
        <v>Группа от QF</v>
      </c>
      <c r="C824" s="35" t="str">
        <f>IF(Замеры!J818=0," ", Замеры!J818)</f>
        <v xml:space="preserve"> </v>
      </c>
      <c r="D824" s="29" t="str">
        <f>IF(Замеры!AD818=0, " ", Замеры!AB818)</f>
        <v xml:space="preserve"> </v>
      </c>
      <c r="E824" s="29" t="str">
        <f>CONCATENATE(Замеры!T818,Замеры!W818,Замеры!V818)</f>
        <v xml:space="preserve"> </v>
      </c>
      <c r="F824" s="30" t="str">
        <f>IF(Замеры!AD818=0," ","---")</f>
        <v xml:space="preserve"> </v>
      </c>
      <c r="G824" s="31" t="str">
        <f>IF(Замеры!AD818=0," ",Замеры!L818)</f>
        <v xml:space="preserve"> </v>
      </c>
      <c r="H824" s="31" t="str">
        <f>CONCATENATE(Замеры!AO818,Замеры!AE818,Замеры!AP818)</f>
        <v>0 0</v>
      </c>
      <c r="I824" s="29" t="str">
        <f>CONCATENATE(Замеры!AM818,Замеры!AE818,Замеры!AN818)</f>
        <v>0 0</v>
      </c>
      <c r="J824" s="31" t="str">
        <f>IF(Замеры!AD818=0," ",G824*2.55)</f>
        <v xml:space="preserve"> </v>
      </c>
      <c r="K824" s="29" t="str">
        <f>IF(Замеры!AD818=0," ",Замеры!AK818)</f>
        <v xml:space="preserve"> </v>
      </c>
      <c r="L824" s="29" t="str">
        <f>IF(Замеры!AD818=0," ",Замеры!AL818)</f>
        <v xml:space="preserve"> </v>
      </c>
      <c r="M824" s="29" t="str">
        <f>IF(Замеры!AD818=0," ",0.1)</f>
        <v xml:space="preserve"> </v>
      </c>
      <c r="N824" s="29" t="str">
        <f>IF(Замеры!AD818=0," ",Замеры!AD818)</f>
        <v xml:space="preserve"> </v>
      </c>
      <c r="O824" s="29" t="str">
        <f>Замеры!AE818</f>
        <v xml:space="preserve"> </v>
      </c>
      <c r="P824" s="29" t="str">
        <f>Замеры!AF818</f>
        <v xml:space="preserve"> </v>
      </c>
      <c r="Q824" s="29" t="str">
        <f>IF(Замеры!AD818=0," ","+")</f>
        <v xml:space="preserve"> </v>
      </c>
      <c r="R824" s="32">
        <f>Замеры!AC818</f>
        <v>0</v>
      </c>
      <c r="W824" s="33" t="e">
        <f t="shared" si="24"/>
        <v>#VALUE!</v>
      </c>
      <c r="X824" s="31" t="s">
        <v>72</v>
      </c>
      <c r="Y824" s="33" t="e">
        <f t="shared" si="25"/>
        <v>#VALUE!</v>
      </c>
      <c r="Z824" s="32"/>
    </row>
    <row r="825" spans="1:26" x14ac:dyDescent="0.3">
      <c r="A825" s="35">
        <f>IF(Замеры!B819=0, " ", Замеры!B819)</f>
        <v>816</v>
      </c>
      <c r="B825" s="37" t="str">
        <f>CONCATENATE(Замеры!D819,Замеры!F819)</f>
        <v>Группа от QF</v>
      </c>
      <c r="C825" s="35" t="str">
        <f>IF(Замеры!J819=0," ", Замеры!J819)</f>
        <v xml:space="preserve"> </v>
      </c>
      <c r="D825" s="29" t="str">
        <f>IF(Замеры!AD819=0, " ", Замеры!AB819)</f>
        <v xml:space="preserve"> </v>
      </c>
      <c r="E825" s="29" t="str">
        <f>CONCATENATE(Замеры!T819,Замеры!W819,Замеры!V819)</f>
        <v xml:space="preserve"> </v>
      </c>
      <c r="F825" s="30" t="str">
        <f>IF(Замеры!AD819=0," ","---")</f>
        <v xml:space="preserve"> </v>
      </c>
      <c r="G825" s="31" t="str">
        <f>IF(Замеры!AD819=0," ",Замеры!L819)</f>
        <v xml:space="preserve"> </v>
      </c>
      <c r="H825" s="31" t="str">
        <f>CONCATENATE(Замеры!AO819,Замеры!AE819,Замеры!AP819)</f>
        <v>0 0</v>
      </c>
      <c r="I825" s="29" t="str">
        <f>CONCATENATE(Замеры!AM819,Замеры!AE819,Замеры!AN819)</f>
        <v>0 0</v>
      </c>
      <c r="J825" s="31" t="str">
        <f>IF(Замеры!AD819=0," ",G825*2.55)</f>
        <v xml:space="preserve"> </v>
      </c>
      <c r="K825" s="29" t="str">
        <f>IF(Замеры!AD819=0," ",Замеры!AK819)</f>
        <v xml:space="preserve"> </v>
      </c>
      <c r="L825" s="29" t="str">
        <f>IF(Замеры!AD819=0," ",Замеры!AL819)</f>
        <v xml:space="preserve"> </v>
      </c>
      <c r="M825" s="29" t="str">
        <f>IF(Замеры!AD819=0," ",0.1)</f>
        <v xml:space="preserve"> </v>
      </c>
      <c r="N825" s="29" t="str">
        <f>IF(Замеры!AD819=0," ",Замеры!AD819)</f>
        <v xml:space="preserve"> </v>
      </c>
      <c r="O825" s="29" t="str">
        <f>Замеры!AE819</f>
        <v xml:space="preserve"> </v>
      </c>
      <c r="P825" s="29" t="str">
        <f>Замеры!AF819</f>
        <v xml:space="preserve"> </v>
      </c>
      <c r="Q825" s="29" t="str">
        <f>IF(Замеры!AD819=0," ","+")</f>
        <v xml:space="preserve"> </v>
      </c>
      <c r="R825" s="32">
        <f>Замеры!AC819</f>
        <v>0</v>
      </c>
      <c r="W825" s="33" t="e">
        <f t="shared" si="24"/>
        <v>#VALUE!</v>
      </c>
      <c r="X825" s="31" t="s">
        <v>72</v>
      </c>
      <c r="Y825" s="33" t="e">
        <f t="shared" si="25"/>
        <v>#VALUE!</v>
      </c>
      <c r="Z825" s="32"/>
    </row>
    <row r="826" spans="1:26" x14ac:dyDescent="0.3">
      <c r="A826" s="35">
        <f>IF(Замеры!B820=0, " ", Замеры!B820)</f>
        <v>817</v>
      </c>
      <c r="B826" s="37" t="str">
        <f>CONCATENATE(Замеры!D820,Замеры!F820)</f>
        <v>Группа от QF</v>
      </c>
      <c r="C826" s="35" t="str">
        <f>IF(Замеры!J820=0," ", Замеры!J820)</f>
        <v xml:space="preserve"> </v>
      </c>
      <c r="D826" s="29" t="str">
        <f>IF(Замеры!AD820=0, " ", Замеры!AB820)</f>
        <v xml:space="preserve"> </v>
      </c>
      <c r="E826" s="29" t="str">
        <f>CONCATENATE(Замеры!T820,Замеры!W820,Замеры!V820)</f>
        <v xml:space="preserve"> </v>
      </c>
      <c r="F826" s="30" t="str">
        <f>IF(Замеры!AD820=0," ","---")</f>
        <v xml:space="preserve"> </v>
      </c>
      <c r="G826" s="31" t="str">
        <f>IF(Замеры!AD820=0," ",Замеры!L820)</f>
        <v xml:space="preserve"> </v>
      </c>
      <c r="H826" s="31" t="str">
        <f>CONCATENATE(Замеры!AO820,Замеры!AE820,Замеры!AP820)</f>
        <v>0 0</v>
      </c>
      <c r="I826" s="29" t="str">
        <f>CONCATENATE(Замеры!AM820,Замеры!AE820,Замеры!AN820)</f>
        <v>0 0</v>
      </c>
      <c r="J826" s="31" t="str">
        <f>IF(Замеры!AD820=0," ",G826*2.55)</f>
        <v xml:space="preserve"> </v>
      </c>
      <c r="K826" s="29" t="str">
        <f>IF(Замеры!AD820=0," ",Замеры!AK820)</f>
        <v xml:space="preserve"> </v>
      </c>
      <c r="L826" s="29" t="str">
        <f>IF(Замеры!AD820=0," ",Замеры!AL820)</f>
        <v xml:space="preserve"> </v>
      </c>
      <c r="M826" s="29" t="str">
        <f>IF(Замеры!AD820=0," ",0.1)</f>
        <v xml:space="preserve"> </v>
      </c>
      <c r="N826" s="29" t="str">
        <f>IF(Замеры!AD820=0," ",Замеры!AD820)</f>
        <v xml:space="preserve"> </v>
      </c>
      <c r="O826" s="29" t="str">
        <f>Замеры!AE820</f>
        <v xml:space="preserve"> </v>
      </c>
      <c r="P826" s="29" t="str">
        <f>Замеры!AF820</f>
        <v xml:space="preserve"> </v>
      </c>
      <c r="Q826" s="29" t="str">
        <f>IF(Замеры!AD820=0," ","+")</f>
        <v xml:space="preserve"> </v>
      </c>
      <c r="R826" s="32">
        <f>Замеры!AC820</f>
        <v>0</v>
      </c>
      <c r="W826" s="33" t="e">
        <f t="shared" si="24"/>
        <v>#VALUE!</v>
      </c>
      <c r="X826" s="31" t="s">
        <v>72</v>
      </c>
      <c r="Y826" s="33" t="e">
        <f t="shared" si="25"/>
        <v>#VALUE!</v>
      </c>
      <c r="Z826" s="32"/>
    </row>
    <row r="827" spans="1:26" x14ac:dyDescent="0.3">
      <c r="A827" s="35">
        <f>IF(Замеры!B821=0, " ", Замеры!B821)</f>
        <v>818</v>
      </c>
      <c r="B827" s="37" t="str">
        <f>CONCATENATE(Замеры!D821,Замеры!F821)</f>
        <v>Группа от QF</v>
      </c>
      <c r="C827" s="35" t="str">
        <f>IF(Замеры!J821=0," ", Замеры!J821)</f>
        <v xml:space="preserve"> </v>
      </c>
      <c r="D827" s="29" t="str">
        <f>IF(Замеры!AD821=0, " ", Замеры!AB821)</f>
        <v xml:space="preserve"> </v>
      </c>
      <c r="E827" s="29" t="str">
        <f>CONCATENATE(Замеры!T821,Замеры!W821,Замеры!V821)</f>
        <v xml:space="preserve"> </v>
      </c>
      <c r="F827" s="30" t="str">
        <f>IF(Замеры!AD821=0," ","---")</f>
        <v xml:space="preserve"> </v>
      </c>
      <c r="G827" s="31" t="str">
        <f>IF(Замеры!AD821=0," ",Замеры!L821)</f>
        <v xml:space="preserve"> </v>
      </c>
      <c r="H827" s="31" t="str">
        <f>CONCATENATE(Замеры!AO821,Замеры!AE821,Замеры!AP821)</f>
        <v>0 0</v>
      </c>
      <c r="I827" s="29" t="str">
        <f>CONCATENATE(Замеры!AM821,Замеры!AE821,Замеры!AN821)</f>
        <v>0 0</v>
      </c>
      <c r="J827" s="31" t="str">
        <f>IF(Замеры!AD821=0," ",G827*2.55)</f>
        <v xml:space="preserve"> </v>
      </c>
      <c r="K827" s="29" t="str">
        <f>IF(Замеры!AD821=0," ",Замеры!AK821)</f>
        <v xml:space="preserve"> </v>
      </c>
      <c r="L827" s="29" t="str">
        <f>IF(Замеры!AD821=0," ",Замеры!AL821)</f>
        <v xml:space="preserve"> </v>
      </c>
      <c r="M827" s="29" t="str">
        <f>IF(Замеры!AD821=0," ",0.1)</f>
        <v xml:space="preserve"> </v>
      </c>
      <c r="N827" s="29" t="str">
        <f>IF(Замеры!AD821=0," ",Замеры!AD821)</f>
        <v xml:space="preserve"> </v>
      </c>
      <c r="O827" s="29" t="str">
        <f>Замеры!AE821</f>
        <v xml:space="preserve"> </v>
      </c>
      <c r="P827" s="29" t="str">
        <f>Замеры!AF821</f>
        <v xml:space="preserve"> </v>
      </c>
      <c r="Q827" s="29" t="str">
        <f>IF(Замеры!AD821=0," ","+")</f>
        <v xml:space="preserve"> </v>
      </c>
      <c r="R827" s="32">
        <f>Замеры!AC821</f>
        <v>0</v>
      </c>
      <c r="W827" s="33" t="e">
        <f t="shared" si="24"/>
        <v>#VALUE!</v>
      </c>
      <c r="X827" s="31" t="s">
        <v>72</v>
      </c>
      <c r="Y827" s="33" t="e">
        <f t="shared" si="25"/>
        <v>#VALUE!</v>
      </c>
      <c r="Z827" s="32"/>
    </row>
    <row r="828" spans="1:26" x14ac:dyDescent="0.3">
      <c r="A828" s="35">
        <f>IF(Замеры!B822=0, " ", Замеры!B822)</f>
        <v>819</v>
      </c>
      <c r="B828" s="37" t="str">
        <f>CONCATENATE(Замеры!D822,Замеры!F822)</f>
        <v>Группа от QF</v>
      </c>
      <c r="C828" s="35" t="str">
        <f>IF(Замеры!J822=0," ", Замеры!J822)</f>
        <v xml:space="preserve"> </v>
      </c>
      <c r="D828" s="29" t="str">
        <f>IF(Замеры!AD822=0, " ", Замеры!AB822)</f>
        <v xml:space="preserve"> </v>
      </c>
      <c r="E828" s="29" t="str">
        <f>CONCATENATE(Замеры!T822,Замеры!W822,Замеры!V822)</f>
        <v xml:space="preserve"> </v>
      </c>
      <c r="F828" s="30" t="str">
        <f>IF(Замеры!AD822=0," ","---")</f>
        <v xml:space="preserve"> </v>
      </c>
      <c r="G828" s="31" t="str">
        <f>IF(Замеры!AD822=0," ",Замеры!L822)</f>
        <v xml:space="preserve"> </v>
      </c>
      <c r="H828" s="31" t="str">
        <f>CONCATENATE(Замеры!AO822,Замеры!AE822,Замеры!AP822)</f>
        <v>0 0</v>
      </c>
      <c r="I828" s="29" t="str">
        <f>CONCATENATE(Замеры!AM822,Замеры!AE822,Замеры!AN822)</f>
        <v>0 0</v>
      </c>
      <c r="J828" s="31" t="str">
        <f>IF(Замеры!AD822=0," ",G828*2.55)</f>
        <v xml:space="preserve"> </v>
      </c>
      <c r="K828" s="29" t="str">
        <f>IF(Замеры!AD822=0," ",Замеры!AK822)</f>
        <v xml:space="preserve"> </v>
      </c>
      <c r="L828" s="29" t="str">
        <f>IF(Замеры!AD822=0," ",Замеры!AL822)</f>
        <v xml:space="preserve"> </v>
      </c>
      <c r="M828" s="29" t="str">
        <f>IF(Замеры!AD822=0," ",0.1)</f>
        <v xml:space="preserve"> </v>
      </c>
      <c r="N828" s="29" t="str">
        <f>IF(Замеры!AD822=0," ",Замеры!AD822)</f>
        <v xml:space="preserve"> </v>
      </c>
      <c r="O828" s="29" t="str">
        <f>Замеры!AE822</f>
        <v xml:space="preserve"> </v>
      </c>
      <c r="P828" s="29" t="str">
        <f>Замеры!AF822</f>
        <v xml:space="preserve"> </v>
      </c>
      <c r="Q828" s="29" t="str">
        <f>IF(Замеры!AD822=0," ","+")</f>
        <v xml:space="preserve"> </v>
      </c>
      <c r="R828" s="32">
        <f>Замеры!AC822</f>
        <v>0</v>
      </c>
      <c r="W828" s="33" t="e">
        <f t="shared" si="24"/>
        <v>#VALUE!</v>
      </c>
      <c r="X828" s="31" t="s">
        <v>72</v>
      </c>
      <c r="Y828" s="33" t="e">
        <f t="shared" si="25"/>
        <v>#VALUE!</v>
      </c>
      <c r="Z828" s="32"/>
    </row>
    <row r="829" spans="1:26" x14ac:dyDescent="0.3">
      <c r="A829" s="35">
        <f>IF(Замеры!B823=0, " ", Замеры!B823)</f>
        <v>820</v>
      </c>
      <c r="B829" s="37" t="str">
        <f>CONCATENATE(Замеры!D823,Замеры!F823)</f>
        <v>Группа от QF</v>
      </c>
      <c r="C829" s="35" t="str">
        <f>IF(Замеры!J823=0," ", Замеры!J823)</f>
        <v xml:space="preserve"> </v>
      </c>
      <c r="D829" s="29" t="str">
        <f>IF(Замеры!AD823=0, " ", Замеры!AB823)</f>
        <v xml:space="preserve"> </v>
      </c>
      <c r="E829" s="29" t="str">
        <f>CONCATENATE(Замеры!T823,Замеры!W823,Замеры!V823)</f>
        <v xml:space="preserve"> </v>
      </c>
      <c r="F829" s="30" t="str">
        <f>IF(Замеры!AD823=0," ","---")</f>
        <v xml:space="preserve"> </v>
      </c>
      <c r="G829" s="31" t="str">
        <f>IF(Замеры!AD823=0," ",Замеры!L823)</f>
        <v xml:space="preserve"> </v>
      </c>
      <c r="H829" s="31" t="str">
        <f>CONCATENATE(Замеры!AO823,Замеры!AE823,Замеры!AP823)</f>
        <v>0 0</v>
      </c>
      <c r="I829" s="29" t="str">
        <f>CONCATENATE(Замеры!AM823,Замеры!AE823,Замеры!AN823)</f>
        <v>0 0</v>
      </c>
      <c r="J829" s="31" t="str">
        <f>IF(Замеры!AD823=0," ",G829*2.55)</f>
        <v xml:space="preserve"> </v>
      </c>
      <c r="K829" s="29" t="str">
        <f>IF(Замеры!AD823=0," ",Замеры!AK823)</f>
        <v xml:space="preserve"> </v>
      </c>
      <c r="L829" s="29" t="str">
        <f>IF(Замеры!AD823=0," ",Замеры!AL823)</f>
        <v xml:space="preserve"> </v>
      </c>
      <c r="M829" s="29" t="str">
        <f>IF(Замеры!AD823=0," ",0.1)</f>
        <v xml:space="preserve"> </v>
      </c>
      <c r="N829" s="29" t="str">
        <f>IF(Замеры!AD823=0," ",Замеры!AD823)</f>
        <v xml:space="preserve"> </v>
      </c>
      <c r="O829" s="29" t="str">
        <f>Замеры!AE823</f>
        <v xml:space="preserve"> </v>
      </c>
      <c r="P829" s="29" t="str">
        <f>Замеры!AF823</f>
        <v xml:space="preserve"> </v>
      </c>
      <c r="Q829" s="29" t="str">
        <f>IF(Замеры!AD823=0," ","+")</f>
        <v xml:space="preserve"> </v>
      </c>
      <c r="R829" s="32">
        <f>Замеры!AC823</f>
        <v>0</v>
      </c>
      <c r="W829" s="33" t="e">
        <f t="shared" si="24"/>
        <v>#VALUE!</v>
      </c>
      <c r="X829" s="31" t="s">
        <v>72</v>
      </c>
      <c r="Y829" s="33" t="e">
        <f t="shared" si="25"/>
        <v>#VALUE!</v>
      </c>
      <c r="Z829" s="32"/>
    </row>
    <row r="830" spans="1:26" x14ac:dyDescent="0.3">
      <c r="A830" s="35">
        <f>IF(Замеры!B824=0, " ", Замеры!B824)</f>
        <v>821</v>
      </c>
      <c r="B830" s="37" t="str">
        <f>CONCATENATE(Замеры!D824,Замеры!F824)</f>
        <v>Группа от QF</v>
      </c>
      <c r="C830" s="35" t="str">
        <f>IF(Замеры!J824=0," ", Замеры!J824)</f>
        <v xml:space="preserve"> </v>
      </c>
      <c r="D830" s="29" t="str">
        <f>IF(Замеры!AD824=0, " ", Замеры!AB824)</f>
        <v xml:space="preserve"> </v>
      </c>
      <c r="E830" s="29" t="str">
        <f>CONCATENATE(Замеры!T824,Замеры!W824,Замеры!V824)</f>
        <v xml:space="preserve"> </v>
      </c>
      <c r="F830" s="30" t="str">
        <f>IF(Замеры!AD824=0," ","---")</f>
        <v xml:space="preserve"> </v>
      </c>
      <c r="G830" s="31" t="str">
        <f>IF(Замеры!AD824=0," ",Замеры!L824)</f>
        <v xml:space="preserve"> </v>
      </c>
      <c r="H830" s="31" t="str">
        <f>CONCATENATE(Замеры!AO824,Замеры!AE824,Замеры!AP824)</f>
        <v>0 0</v>
      </c>
      <c r="I830" s="29" t="str">
        <f>CONCATENATE(Замеры!AM824,Замеры!AE824,Замеры!AN824)</f>
        <v>0 0</v>
      </c>
      <c r="J830" s="31" t="str">
        <f>IF(Замеры!AD824=0," ",G830*2.55)</f>
        <v xml:space="preserve"> </v>
      </c>
      <c r="K830" s="29" t="str">
        <f>IF(Замеры!AD824=0," ",Замеры!AK824)</f>
        <v xml:space="preserve"> </v>
      </c>
      <c r="L830" s="29" t="str">
        <f>IF(Замеры!AD824=0," ",Замеры!AL824)</f>
        <v xml:space="preserve"> </v>
      </c>
      <c r="M830" s="29" t="str">
        <f>IF(Замеры!AD824=0," ",0.1)</f>
        <v xml:space="preserve"> </v>
      </c>
      <c r="N830" s="29" t="str">
        <f>IF(Замеры!AD824=0," ",Замеры!AD824)</f>
        <v xml:space="preserve"> </v>
      </c>
      <c r="O830" s="29" t="str">
        <f>Замеры!AE824</f>
        <v xml:space="preserve"> </v>
      </c>
      <c r="P830" s="29" t="str">
        <f>Замеры!AF824</f>
        <v xml:space="preserve"> </v>
      </c>
      <c r="Q830" s="29" t="str">
        <f>IF(Замеры!AD824=0," ","+")</f>
        <v xml:space="preserve"> </v>
      </c>
      <c r="R830" s="32">
        <f>Замеры!AC824</f>
        <v>0</v>
      </c>
      <c r="W830" s="33" t="e">
        <f t="shared" si="24"/>
        <v>#VALUE!</v>
      </c>
      <c r="X830" s="31" t="s">
        <v>72</v>
      </c>
      <c r="Y830" s="33" t="e">
        <f t="shared" si="25"/>
        <v>#VALUE!</v>
      </c>
      <c r="Z830" s="32"/>
    </row>
    <row r="831" spans="1:26" x14ac:dyDescent="0.3">
      <c r="A831" s="35">
        <f>IF(Замеры!B825=0, " ", Замеры!B825)</f>
        <v>822</v>
      </c>
      <c r="B831" s="37" t="str">
        <f>CONCATENATE(Замеры!D825,Замеры!F825)</f>
        <v>Группа от QF</v>
      </c>
      <c r="C831" s="35" t="str">
        <f>IF(Замеры!J825=0," ", Замеры!J825)</f>
        <v xml:space="preserve"> </v>
      </c>
      <c r="D831" s="29" t="str">
        <f>IF(Замеры!AD825=0, " ", Замеры!AB825)</f>
        <v xml:space="preserve"> </v>
      </c>
      <c r="E831" s="29" t="str">
        <f>CONCATENATE(Замеры!T825,Замеры!W825,Замеры!V825)</f>
        <v xml:space="preserve"> </v>
      </c>
      <c r="F831" s="30" t="str">
        <f>IF(Замеры!AD825=0," ","---")</f>
        <v xml:space="preserve"> </v>
      </c>
      <c r="G831" s="31" t="str">
        <f>IF(Замеры!AD825=0," ",Замеры!L825)</f>
        <v xml:space="preserve"> </v>
      </c>
      <c r="H831" s="31" t="str">
        <f>CONCATENATE(Замеры!AO825,Замеры!AE825,Замеры!AP825)</f>
        <v>0 0</v>
      </c>
      <c r="I831" s="29" t="str">
        <f>CONCATENATE(Замеры!AM825,Замеры!AE825,Замеры!AN825)</f>
        <v>0 0</v>
      </c>
      <c r="J831" s="31" t="str">
        <f>IF(Замеры!AD825=0," ",G831*2.55)</f>
        <v xml:space="preserve"> </v>
      </c>
      <c r="K831" s="29" t="str">
        <f>IF(Замеры!AD825=0," ",Замеры!AK825)</f>
        <v xml:space="preserve"> </v>
      </c>
      <c r="L831" s="29" t="str">
        <f>IF(Замеры!AD825=0," ",Замеры!AL825)</f>
        <v xml:space="preserve"> </v>
      </c>
      <c r="M831" s="29" t="str">
        <f>IF(Замеры!AD825=0," ",0.1)</f>
        <v xml:space="preserve"> </v>
      </c>
      <c r="N831" s="29" t="str">
        <f>IF(Замеры!AD825=0," ",Замеры!AD825)</f>
        <v xml:space="preserve"> </v>
      </c>
      <c r="O831" s="29" t="str">
        <f>Замеры!AE825</f>
        <v xml:space="preserve"> </v>
      </c>
      <c r="P831" s="29" t="str">
        <f>Замеры!AF825</f>
        <v xml:space="preserve"> </v>
      </c>
      <c r="Q831" s="29" t="str">
        <f>IF(Замеры!AD825=0," ","+")</f>
        <v xml:space="preserve"> </v>
      </c>
      <c r="R831" s="32">
        <f>Замеры!AC825</f>
        <v>0</v>
      </c>
      <c r="W831" s="33" t="e">
        <f t="shared" si="24"/>
        <v>#VALUE!</v>
      </c>
      <c r="X831" s="31" t="s">
        <v>72</v>
      </c>
      <c r="Y831" s="33" t="e">
        <f t="shared" si="25"/>
        <v>#VALUE!</v>
      </c>
      <c r="Z831" s="32"/>
    </row>
    <row r="832" spans="1:26" x14ac:dyDescent="0.3">
      <c r="A832" s="35">
        <f>IF(Замеры!B826=0, " ", Замеры!B826)</f>
        <v>823</v>
      </c>
      <c r="B832" s="37" t="str">
        <f>CONCATENATE(Замеры!D826,Замеры!F826)</f>
        <v>Группа от QF</v>
      </c>
      <c r="C832" s="35" t="str">
        <f>IF(Замеры!J826=0," ", Замеры!J826)</f>
        <v xml:space="preserve"> </v>
      </c>
      <c r="D832" s="29" t="str">
        <f>IF(Замеры!AD826=0, " ", Замеры!AB826)</f>
        <v xml:space="preserve"> </v>
      </c>
      <c r="E832" s="29" t="str">
        <f>CONCATENATE(Замеры!T826,Замеры!W826,Замеры!V826)</f>
        <v xml:space="preserve"> </v>
      </c>
      <c r="F832" s="30" t="str">
        <f>IF(Замеры!AD826=0," ","---")</f>
        <v xml:space="preserve"> </v>
      </c>
      <c r="G832" s="31" t="str">
        <f>IF(Замеры!AD826=0," ",Замеры!L826)</f>
        <v xml:space="preserve"> </v>
      </c>
      <c r="H832" s="31" t="str">
        <f>CONCATENATE(Замеры!AO826,Замеры!AE826,Замеры!AP826)</f>
        <v>0 0</v>
      </c>
      <c r="I832" s="29" t="str">
        <f>CONCATENATE(Замеры!AM826,Замеры!AE826,Замеры!AN826)</f>
        <v>0 0</v>
      </c>
      <c r="J832" s="31" t="str">
        <f>IF(Замеры!AD826=0," ",G832*2.55)</f>
        <v xml:space="preserve"> </v>
      </c>
      <c r="K832" s="29" t="str">
        <f>IF(Замеры!AD826=0," ",Замеры!AK826)</f>
        <v xml:space="preserve"> </v>
      </c>
      <c r="L832" s="29" t="str">
        <f>IF(Замеры!AD826=0," ",Замеры!AL826)</f>
        <v xml:space="preserve"> </v>
      </c>
      <c r="M832" s="29" t="str">
        <f>IF(Замеры!AD826=0," ",0.1)</f>
        <v xml:space="preserve"> </v>
      </c>
      <c r="N832" s="29" t="str">
        <f>IF(Замеры!AD826=0," ",Замеры!AD826)</f>
        <v xml:space="preserve"> </v>
      </c>
      <c r="O832" s="29" t="str">
        <f>Замеры!AE826</f>
        <v xml:space="preserve"> </v>
      </c>
      <c r="P832" s="29" t="str">
        <f>Замеры!AF826</f>
        <v xml:space="preserve"> </v>
      </c>
      <c r="Q832" s="29" t="str">
        <f>IF(Замеры!AD826=0," ","+")</f>
        <v xml:space="preserve"> </v>
      </c>
      <c r="R832" s="32">
        <f>Замеры!AC826</f>
        <v>0</v>
      </c>
      <c r="W832" s="33" t="e">
        <f t="shared" si="24"/>
        <v>#VALUE!</v>
      </c>
      <c r="X832" s="31" t="s">
        <v>72</v>
      </c>
      <c r="Y832" s="33" t="e">
        <f t="shared" si="25"/>
        <v>#VALUE!</v>
      </c>
      <c r="Z832" s="32"/>
    </row>
    <row r="833" spans="1:26" x14ac:dyDescent="0.3">
      <c r="A833" s="35">
        <f>IF(Замеры!B827=0, " ", Замеры!B827)</f>
        <v>824</v>
      </c>
      <c r="B833" s="37" t="str">
        <f>CONCATENATE(Замеры!D827,Замеры!F827)</f>
        <v>Группа от QF</v>
      </c>
      <c r="C833" s="35" t="str">
        <f>IF(Замеры!J827=0," ", Замеры!J827)</f>
        <v xml:space="preserve"> </v>
      </c>
      <c r="D833" s="29" t="str">
        <f>IF(Замеры!AD827=0, " ", Замеры!AB827)</f>
        <v xml:space="preserve"> </v>
      </c>
      <c r="E833" s="29" t="str">
        <f>CONCATENATE(Замеры!T827,Замеры!W827,Замеры!V827)</f>
        <v xml:space="preserve"> </v>
      </c>
      <c r="F833" s="30" t="str">
        <f>IF(Замеры!AD827=0," ","---")</f>
        <v xml:space="preserve"> </v>
      </c>
      <c r="G833" s="31" t="str">
        <f>IF(Замеры!AD827=0," ",Замеры!L827)</f>
        <v xml:space="preserve"> </v>
      </c>
      <c r="H833" s="31" t="str">
        <f>CONCATENATE(Замеры!AO827,Замеры!AE827,Замеры!AP827)</f>
        <v>0 0</v>
      </c>
      <c r="I833" s="29" t="str">
        <f>CONCATENATE(Замеры!AM827,Замеры!AE827,Замеры!AN827)</f>
        <v>0 0</v>
      </c>
      <c r="J833" s="31" t="str">
        <f>IF(Замеры!AD827=0," ",G833*2.55)</f>
        <v xml:space="preserve"> </v>
      </c>
      <c r="K833" s="29" t="str">
        <f>IF(Замеры!AD827=0," ",Замеры!AK827)</f>
        <v xml:space="preserve"> </v>
      </c>
      <c r="L833" s="29" t="str">
        <f>IF(Замеры!AD827=0," ",Замеры!AL827)</f>
        <v xml:space="preserve"> </v>
      </c>
      <c r="M833" s="29" t="str">
        <f>IF(Замеры!AD827=0," ",0.1)</f>
        <v xml:space="preserve"> </v>
      </c>
      <c r="N833" s="29" t="str">
        <f>IF(Замеры!AD827=0," ",Замеры!AD827)</f>
        <v xml:space="preserve"> </v>
      </c>
      <c r="O833" s="29" t="str">
        <f>Замеры!AE827</f>
        <v xml:space="preserve"> </v>
      </c>
      <c r="P833" s="29" t="str">
        <f>Замеры!AF827</f>
        <v xml:space="preserve"> </v>
      </c>
      <c r="Q833" s="29" t="str">
        <f>IF(Замеры!AD827=0," ","+")</f>
        <v xml:space="preserve"> </v>
      </c>
      <c r="R833" s="32">
        <f>Замеры!AC827</f>
        <v>0</v>
      </c>
      <c r="W833" s="33" t="e">
        <f t="shared" si="24"/>
        <v>#VALUE!</v>
      </c>
      <c r="X833" s="31" t="s">
        <v>72</v>
      </c>
      <c r="Y833" s="33" t="e">
        <f t="shared" si="25"/>
        <v>#VALUE!</v>
      </c>
      <c r="Z833" s="32"/>
    </row>
    <row r="834" spans="1:26" x14ac:dyDescent="0.3">
      <c r="A834" s="35">
        <f>IF(Замеры!B828=0, " ", Замеры!B828)</f>
        <v>825</v>
      </c>
      <c r="B834" s="37" t="str">
        <f>CONCATENATE(Замеры!D828,Замеры!F828)</f>
        <v>Группа от QF</v>
      </c>
      <c r="C834" s="35" t="str">
        <f>IF(Замеры!J828=0," ", Замеры!J828)</f>
        <v xml:space="preserve"> </v>
      </c>
      <c r="D834" s="29" t="str">
        <f>IF(Замеры!AD828=0, " ", Замеры!AB828)</f>
        <v xml:space="preserve"> </v>
      </c>
      <c r="E834" s="29" t="str">
        <f>CONCATENATE(Замеры!T828,Замеры!W828,Замеры!V828)</f>
        <v xml:space="preserve"> </v>
      </c>
      <c r="F834" s="30" t="str">
        <f>IF(Замеры!AD828=0," ","---")</f>
        <v xml:space="preserve"> </v>
      </c>
      <c r="G834" s="31" t="str">
        <f>IF(Замеры!AD828=0," ",Замеры!L828)</f>
        <v xml:space="preserve"> </v>
      </c>
      <c r="H834" s="31" t="str">
        <f>CONCATENATE(Замеры!AO828,Замеры!AE828,Замеры!AP828)</f>
        <v>0 0</v>
      </c>
      <c r="I834" s="29" t="str">
        <f>CONCATENATE(Замеры!AM828,Замеры!AE828,Замеры!AN828)</f>
        <v>0 0</v>
      </c>
      <c r="J834" s="31" t="str">
        <f>IF(Замеры!AD828=0," ",G834*2.55)</f>
        <v xml:space="preserve"> </v>
      </c>
      <c r="K834" s="29" t="str">
        <f>IF(Замеры!AD828=0," ",Замеры!AK828)</f>
        <v xml:space="preserve"> </v>
      </c>
      <c r="L834" s="29" t="str">
        <f>IF(Замеры!AD828=0," ",Замеры!AL828)</f>
        <v xml:space="preserve"> </v>
      </c>
      <c r="M834" s="29" t="str">
        <f>IF(Замеры!AD828=0," ",0.1)</f>
        <v xml:space="preserve"> </v>
      </c>
      <c r="N834" s="29" t="str">
        <f>IF(Замеры!AD828=0," ",Замеры!AD828)</f>
        <v xml:space="preserve"> </v>
      </c>
      <c r="O834" s="29" t="str">
        <f>Замеры!AE828</f>
        <v xml:space="preserve"> </v>
      </c>
      <c r="P834" s="29" t="str">
        <f>Замеры!AF828</f>
        <v xml:space="preserve"> </v>
      </c>
      <c r="Q834" s="29" t="str">
        <f>IF(Замеры!AD828=0," ","+")</f>
        <v xml:space="preserve"> </v>
      </c>
      <c r="R834" s="32">
        <f>Замеры!AC828</f>
        <v>0</v>
      </c>
      <c r="W834" s="33" t="e">
        <f t="shared" si="24"/>
        <v>#VALUE!</v>
      </c>
      <c r="X834" s="31" t="s">
        <v>72</v>
      </c>
      <c r="Y834" s="33" t="e">
        <f t="shared" si="25"/>
        <v>#VALUE!</v>
      </c>
      <c r="Z834" s="32"/>
    </row>
    <row r="835" spans="1:26" x14ac:dyDescent="0.3">
      <c r="A835" s="35">
        <f>IF(Замеры!B829=0, " ", Замеры!B829)</f>
        <v>826</v>
      </c>
      <c r="B835" s="37" t="str">
        <f>CONCATENATE(Замеры!D829,Замеры!F829)</f>
        <v>Группа от QF</v>
      </c>
      <c r="C835" s="35" t="str">
        <f>IF(Замеры!J829=0," ", Замеры!J829)</f>
        <v xml:space="preserve"> </v>
      </c>
      <c r="D835" s="29" t="str">
        <f>IF(Замеры!AD829=0, " ", Замеры!AB829)</f>
        <v xml:space="preserve"> </v>
      </c>
      <c r="E835" s="29" t="str">
        <f>CONCATENATE(Замеры!T829,Замеры!W829,Замеры!V829)</f>
        <v xml:space="preserve"> </v>
      </c>
      <c r="F835" s="30" t="str">
        <f>IF(Замеры!AD829=0," ","---")</f>
        <v xml:space="preserve"> </v>
      </c>
      <c r="G835" s="31" t="str">
        <f>IF(Замеры!AD829=0," ",Замеры!L829)</f>
        <v xml:space="preserve"> </v>
      </c>
      <c r="H835" s="31" t="str">
        <f>CONCATENATE(Замеры!AO829,Замеры!AE829,Замеры!AP829)</f>
        <v>0 0</v>
      </c>
      <c r="I835" s="29" t="str">
        <f>CONCATENATE(Замеры!AM829,Замеры!AE829,Замеры!AN829)</f>
        <v>0 0</v>
      </c>
      <c r="J835" s="31" t="str">
        <f>IF(Замеры!AD829=0," ",G835*2.55)</f>
        <v xml:space="preserve"> </v>
      </c>
      <c r="K835" s="29" t="str">
        <f>IF(Замеры!AD829=0," ",Замеры!AK829)</f>
        <v xml:space="preserve"> </v>
      </c>
      <c r="L835" s="29" t="str">
        <f>IF(Замеры!AD829=0," ",Замеры!AL829)</f>
        <v xml:space="preserve"> </v>
      </c>
      <c r="M835" s="29" t="str">
        <f>IF(Замеры!AD829=0," ",0.1)</f>
        <v xml:space="preserve"> </v>
      </c>
      <c r="N835" s="29" t="str">
        <f>IF(Замеры!AD829=0," ",Замеры!AD829)</f>
        <v xml:space="preserve"> </v>
      </c>
      <c r="O835" s="29" t="str">
        <f>Замеры!AE829</f>
        <v xml:space="preserve"> </v>
      </c>
      <c r="P835" s="29" t="str">
        <f>Замеры!AF829</f>
        <v xml:space="preserve"> </v>
      </c>
      <c r="Q835" s="29" t="str">
        <f>IF(Замеры!AD829=0," ","+")</f>
        <v xml:space="preserve"> </v>
      </c>
      <c r="R835" s="32">
        <f>Замеры!AC829</f>
        <v>0</v>
      </c>
      <c r="W835" s="33" t="e">
        <f t="shared" si="24"/>
        <v>#VALUE!</v>
      </c>
      <c r="X835" s="31" t="s">
        <v>72</v>
      </c>
      <c r="Y835" s="33" t="e">
        <f t="shared" si="25"/>
        <v>#VALUE!</v>
      </c>
      <c r="Z835" s="32"/>
    </row>
    <row r="836" spans="1:26" x14ac:dyDescent="0.3">
      <c r="A836" s="35">
        <f>IF(Замеры!B830=0, " ", Замеры!B830)</f>
        <v>827</v>
      </c>
      <c r="B836" s="37" t="str">
        <f>CONCATENATE(Замеры!D830,Замеры!F830)</f>
        <v>Группа от QF</v>
      </c>
      <c r="C836" s="35" t="str">
        <f>IF(Замеры!J830=0," ", Замеры!J830)</f>
        <v xml:space="preserve"> </v>
      </c>
      <c r="D836" s="29" t="str">
        <f>IF(Замеры!AD830=0, " ", Замеры!AB830)</f>
        <v xml:space="preserve"> </v>
      </c>
      <c r="E836" s="29" t="str">
        <f>CONCATENATE(Замеры!T830,Замеры!W830,Замеры!V830)</f>
        <v xml:space="preserve"> </v>
      </c>
      <c r="F836" s="30" t="str">
        <f>IF(Замеры!AD830=0," ","---")</f>
        <v xml:space="preserve"> </v>
      </c>
      <c r="G836" s="31" t="str">
        <f>IF(Замеры!AD830=0," ",Замеры!L830)</f>
        <v xml:space="preserve"> </v>
      </c>
      <c r="H836" s="31" t="str">
        <f>CONCATENATE(Замеры!AO830,Замеры!AE830,Замеры!AP830)</f>
        <v>0 0</v>
      </c>
      <c r="I836" s="29" t="str">
        <f>CONCATENATE(Замеры!AM830,Замеры!AE830,Замеры!AN830)</f>
        <v>0 0</v>
      </c>
      <c r="J836" s="31" t="str">
        <f>IF(Замеры!AD830=0," ",G836*2.55)</f>
        <v xml:space="preserve"> </v>
      </c>
      <c r="K836" s="29" t="str">
        <f>IF(Замеры!AD830=0," ",Замеры!AK830)</f>
        <v xml:space="preserve"> </v>
      </c>
      <c r="L836" s="29" t="str">
        <f>IF(Замеры!AD830=0," ",Замеры!AL830)</f>
        <v xml:space="preserve"> </v>
      </c>
      <c r="M836" s="29" t="str">
        <f>IF(Замеры!AD830=0," ",0.1)</f>
        <v xml:space="preserve"> </v>
      </c>
      <c r="N836" s="29" t="str">
        <f>IF(Замеры!AD830=0," ",Замеры!AD830)</f>
        <v xml:space="preserve"> </v>
      </c>
      <c r="O836" s="29" t="str">
        <f>Замеры!AE830</f>
        <v xml:space="preserve"> </v>
      </c>
      <c r="P836" s="29" t="str">
        <f>Замеры!AF830</f>
        <v xml:space="preserve"> </v>
      </c>
      <c r="Q836" s="29" t="str">
        <f>IF(Замеры!AD830=0," ","+")</f>
        <v xml:space="preserve"> </v>
      </c>
      <c r="R836" s="32">
        <f>Замеры!AC830</f>
        <v>0</v>
      </c>
      <c r="W836" s="33" t="e">
        <f t="shared" si="24"/>
        <v>#VALUE!</v>
      </c>
      <c r="X836" s="31" t="s">
        <v>72</v>
      </c>
      <c r="Y836" s="33" t="e">
        <f t="shared" si="25"/>
        <v>#VALUE!</v>
      </c>
      <c r="Z836" s="32"/>
    </row>
    <row r="837" spans="1:26" x14ac:dyDescent="0.3">
      <c r="A837" s="35">
        <f>IF(Замеры!B831=0, " ", Замеры!B831)</f>
        <v>828</v>
      </c>
      <c r="B837" s="37" t="str">
        <f>CONCATENATE(Замеры!D831,Замеры!F831)</f>
        <v>Группа от QF</v>
      </c>
      <c r="C837" s="35" t="str">
        <f>IF(Замеры!J831=0," ", Замеры!J831)</f>
        <v xml:space="preserve"> </v>
      </c>
      <c r="D837" s="29" t="str">
        <f>IF(Замеры!AD831=0, " ", Замеры!AB831)</f>
        <v xml:space="preserve"> </v>
      </c>
      <c r="E837" s="29" t="str">
        <f>CONCATENATE(Замеры!T831,Замеры!W831,Замеры!V831)</f>
        <v xml:space="preserve"> </v>
      </c>
      <c r="F837" s="30" t="str">
        <f>IF(Замеры!AD831=0," ","---")</f>
        <v xml:space="preserve"> </v>
      </c>
      <c r="G837" s="31" t="str">
        <f>IF(Замеры!AD831=0," ",Замеры!L831)</f>
        <v xml:space="preserve"> </v>
      </c>
      <c r="H837" s="31" t="str">
        <f>CONCATENATE(Замеры!AO831,Замеры!AE831,Замеры!AP831)</f>
        <v>0 0</v>
      </c>
      <c r="I837" s="29" t="str">
        <f>CONCATENATE(Замеры!AM831,Замеры!AE831,Замеры!AN831)</f>
        <v>0 0</v>
      </c>
      <c r="J837" s="31" t="str">
        <f>IF(Замеры!AD831=0," ",G837*2.55)</f>
        <v xml:space="preserve"> </v>
      </c>
      <c r="K837" s="29" t="str">
        <f>IF(Замеры!AD831=0," ",Замеры!AK831)</f>
        <v xml:space="preserve"> </v>
      </c>
      <c r="L837" s="29" t="str">
        <f>IF(Замеры!AD831=0," ",Замеры!AL831)</f>
        <v xml:space="preserve"> </v>
      </c>
      <c r="M837" s="29" t="str">
        <f>IF(Замеры!AD831=0," ",0.1)</f>
        <v xml:space="preserve"> </v>
      </c>
      <c r="N837" s="29" t="str">
        <f>IF(Замеры!AD831=0," ",Замеры!AD831)</f>
        <v xml:space="preserve"> </v>
      </c>
      <c r="O837" s="29" t="str">
        <f>Замеры!AE831</f>
        <v xml:space="preserve"> </v>
      </c>
      <c r="P837" s="29" t="str">
        <f>Замеры!AF831</f>
        <v xml:space="preserve"> </v>
      </c>
      <c r="Q837" s="29" t="str">
        <f>IF(Замеры!AD831=0," ","+")</f>
        <v xml:space="preserve"> </v>
      </c>
      <c r="R837" s="32">
        <f>Замеры!AC831</f>
        <v>0</v>
      </c>
      <c r="W837" s="33" t="e">
        <f t="shared" si="24"/>
        <v>#VALUE!</v>
      </c>
      <c r="X837" s="31" t="s">
        <v>72</v>
      </c>
      <c r="Y837" s="33" t="e">
        <f t="shared" si="25"/>
        <v>#VALUE!</v>
      </c>
      <c r="Z837" s="32"/>
    </row>
    <row r="838" spans="1:26" x14ac:dyDescent="0.3">
      <c r="A838" s="35">
        <f>IF(Замеры!B832=0, " ", Замеры!B832)</f>
        <v>829</v>
      </c>
      <c r="B838" s="37" t="str">
        <f>CONCATENATE(Замеры!D832,Замеры!F832)</f>
        <v>Группа от QF</v>
      </c>
      <c r="C838" s="35" t="str">
        <f>IF(Замеры!J832=0," ", Замеры!J832)</f>
        <v xml:space="preserve"> </v>
      </c>
      <c r="D838" s="29" t="str">
        <f>IF(Замеры!AD832=0, " ", Замеры!AB832)</f>
        <v xml:space="preserve"> </v>
      </c>
      <c r="E838" s="29" t="str">
        <f>CONCATENATE(Замеры!T832,Замеры!W832,Замеры!V832)</f>
        <v xml:space="preserve"> </v>
      </c>
      <c r="F838" s="30" t="str">
        <f>IF(Замеры!AD832=0," ","---")</f>
        <v xml:space="preserve"> </v>
      </c>
      <c r="G838" s="31" t="str">
        <f>IF(Замеры!AD832=0," ",Замеры!L832)</f>
        <v xml:space="preserve"> </v>
      </c>
      <c r="H838" s="31" t="str">
        <f>CONCATENATE(Замеры!AO832,Замеры!AE832,Замеры!AP832)</f>
        <v>0 0</v>
      </c>
      <c r="I838" s="29" t="str">
        <f>CONCATENATE(Замеры!AM832,Замеры!AE832,Замеры!AN832)</f>
        <v>0 0</v>
      </c>
      <c r="J838" s="31" t="str">
        <f>IF(Замеры!AD832=0," ",G838*2.55)</f>
        <v xml:space="preserve"> </v>
      </c>
      <c r="K838" s="29" t="str">
        <f>IF(Замеры!AD832=0," ",Замеры!AK832)</f>
        <v xml:space="preserve"> </v>
      </c>
      <c r="L838" s="29" t="str">
        <f>IF(Замеры!AD832=0," ",Замеры!AL832)</f>
        <v xml:space="preserve"> </v>
      </c>
      <c r="M838" s="29" t="str">
        <f>IF(Замеры!AD832=0," ",0.1)</f>
        <v xml:space="preserve"> </v>
      </c>
      <c r="N838" s="29" t="str">
        <f>IF(Замеры!AD832=0," ",Замеры!AD832)</f>
        <v xml:space="preserve"> </v>
      </c>
      <c r="O838" s="29" t="str">
        <f>Замеры!AE832</f>
        <v xml:space="preserve"> </v>
      </c>
      <c r="P838" s="29" t="str">
        <f>Замеры!AF832</f>
        <v xml:space="preserve"> </v>
      </c>
      <c r="Q838" s="29" t="str">
        <f>IF(Замеры!AD832=0," ","+")</f>
        <v xml:space="preserve"> </v>
      </c>
      <c r="R838" s="32">
        <f>Замеры!AC832</f>
        <v>0</v>
      </c>
      <c r="W838" s="33" t="e">
        <f t="shared" si="24"/>
        <v>#VALUE!</v>
      </c>
      <c r="X838" s="31" t="s">
        <v>72</v>
      </c>
      <c r="Y838" s="33" t="e">
        <f t="shared" si="25"/>
        <v>#VALUE!</v>
      </c>
      <c r="Z838" s="32"/>
    </row>
    <row r="839" spans="1:26" x14ac:dyDescent="0.3">
      <c r="A839" s="35">
        <f>IF(Замеры!B833=0, " ", Замеры!B833)</f>
        <v>830</v>
      </c>
      <c r="B839" s="37" t="str">
        <f>CONCATENATE(Замеры!D833,Замеры!F833)</f>
        <v>Группа от QF</v>
      </c>
      <c r="C839" s="35" t="str">
        <f>IF(Замеры!J833=0," ", Замеры!J833)</f>
        <v xml:space="preserve"> </v>
      </c>
      <c r="D839" s="29" t="str">
        <f>IF(Замеры!AD833=0, " ", Замеры!AB833)</f>
        <v xml:space="preserve"> </v>
      </c>
      <c r="E839" s="29" t="str">
        <f>CONCATENATE(Замеры!T833,Замеры!W833,Замеры!V833)</f>
        <v xml:space="preserve"> </v>
      </c>
      <c r="F839" s="30" t="str">
        <f>IF(Замеры!AD833=0," ","---")</f>
        <v xml:space="preserve"> </v>
      </c>
      <c r="G839" s="31" t="str">
        <f>IF(Замеры!AD833=0," ",Замеры!L833)</f>
        <v xml:space="preserve"> </v>
      </c>
      <c r="H839" s="31" t="str">
        <f>CONCATENATE(Замеры!AO833,Замеры!AE833,Замеры!AP833)</f>
        <v>0 0</v>
      </c>
      <c r="I839" s="29" t="str">
        <f>CONCATENATE(Замеры!AM833,Замеры!AE833,Замеры!AN833)</f>
        <v>0 0</v>
      </c>
      <c r="J839" s="31" t="str">
        <f>IF(Замеры!AD833=0," ",G839*2.55)</f>
        <v xml:space="preserve"> </v>
      </c>
      <c r="K839" s="29" t="str">
        <f>IF(Замеры!AD833=0," ",Замеры!AK833)</f>
        <v xml:space="preserve"> </v>
      </c>
      <c r="L839" s="29" t="str">
        <f>IF(Замеры!AD833=0," ",Замеры!AL833)</f>
        <v xml:space="preserve"> </v>
      </c>
      <c r="M839" s="29" t="str">
        <f>IF(Замеры!AD833=0," ",0.1)</f>
        <v xml:space="preserve"> </v>
      </c>
      <c r="N839" s="29" t="str">
        <f>IF(Замеры!AD833=0," ",Замеры!AD833)</f>
        <v xml:space="preserve"> </v>
      </c>
      <c r="O839" s="29" t="str">
        <f>Замеры!AE833</f>
        <v xml:space="preserve"> </v>
      </c>
      <c r="P839" s="29" t="str">
        <f>Замеры!AF833</f>
        <v xml:space="preserve"> </v>
      </c>
      <c r="Q839" s="29" t="str">
        <f>IF(Замеры!AD833=0," ","+")</f>
        <v xml:space="preserve"> </v>
      </c>
      <c r="R839" s="32">
        <f>Замеры!AC833</f>
        <v>0</v>
      </c>
      <c r="W839" s="33" t="e">
        <f t="shared" si="24"/>
        <v>#VALUE!</v>
      </c>
      <c r="X839" s="31" t="s">
        <v>72</v>
      </c>
      <c r="Y839" s="33" t="e">
        <f t="shared" si="25"/>
        <v>#VALUE!</v>
      </c>
      <c r="Z839" s="32"/>
    </row>
    <row r="840" spans="1:26" x14ac:dyDescent="0.3">
      <c r="A840" s="35">
        <f>IF(Замеры!B834=0, " ", Замеры!B834)</f>
        <v>831</v>
      </c>
      <c r="B840" s="37" t="str">
        <f>CONCATENATE(Замеры!D834,Замеры!F834)</f>
        <v>Группа от QF</v>
      </c>
      <c r="C840" s="35" t="str">
        <f>IF(Замеры!J834=0," ", Замеры!J834)</f>
        <v xml:space="preserve"> </v>
      </c>
      <c r="D840" s="29" t="str">
        <f>IF(Замеры!AD834=0, " ", Замеры!AB834)</f>
        <v xml:space="preserve"> </v>
      </c>
      <c r="E840" s="29" t="str">
        <f>CONCATENATE(Замеры!T834,Замеры!W834,Замеры!V834)</f>
        <v xml:space="preserve"> </v>
      </c>
      <c r="F840" s="30" t="str">
        <f>IF(Замеры!AD834=0," ","---")</f>
        <v xml:space="preserve"> </v>
      </c>
      <c r="G840" s="31" t="str">
        <f>IF(Замеры!AD834=0," ",Замеры!L834)</f>
        <v xml:space="preserve"> </v>
      </c>
      <c r="H840" s="31" t="str">
        <f>CONCATENATE(Замеры!AO834,Замеры!AE834,Замеры!AP834)</f>
        <v>0 0</v>
      </c>
      <c r="I840" s="29" t="str">
        <f>CONCATENATE(Замеры!AM834,Замеры!AE834,Замеры!AN834)</f>
        <v>0 0</v>
      </c>
      <c r="J840" s="31" t="str">
        <f>IF(Замеры!AD834=0," ",G840*2.55)</f>
        <v xml:space="preserve"> </v>
      </c>
      <c r="K840" s="29" t="str">
        <f>IF(Замеры!AD834=0," ",Замеры!AK834)</f>
        <v xml:space="preserve"> </v>
      </c>
      <c r="L840" s="29" t="str">
        <f>IF(Замеры!AD834=0," ",Замеры!AL834)</f>
        <v xml:space="preserve"> </v>
      </c>
      <c r="M840" s="29" t="str">
        <f>IF(Замеры!AD834=0," ",0.1)</f>
        <v xml:space="preserve"> </v>
      </c>
      <c r="N840" s="29" t="str">
        <f>IF(Замеры!AD834=0," ",Замеры!AD834)</f>
        <v xml:space="preserve"> </v>
      </c>
      <c r="O840" s="29" t="str">
        <f>Замеры!AE834</f>
        <v xml:space="preserve"> </v>
      </c>
      <c r="P840" s="29" t="str">
        <f>Замеры!AF834</f>
        <v xml:space="preserve"> </v>
      </c>
      <c r="Q840" s="29" t="str">
        <f>IF(Замеры!AD834=0," ","+")</f>
        <v xml:space="preserve"> </v>
      </c>
      <c r="R840" s="32">
        <f>Замеры!AC834</f>
        <v>0</v>
      </c>
      <c r="W840" s="33" t="e">
        <f t="shared" si="24"/>
        <v>#VALUE!</v>
      </c>
      <c r="X840" s="31" t="s">
        <v>72</v>
      </c>
      <c r="Y840" s="33" t="e">
        <f t="shared" si="25"/>
        <v>#VALUE!</v>
      </c>
      <c r="Z840" s="32"/>
    </row>
    <row r="841" spans="1:26" x14ac:dyDescent="0.3">
      <c r="A841" s="35">
        <f>IF(Замеры!B835=0, " ", Замеры!B835)</f>
        <v>832</v>
      </c>
      <c r="B841" s="37" t="str">
        <f>CONCATENATE(Замеры!D835,Замеры!F835)</f>
        <v>Группа от QF</v>
      </c>
      <c r="C841" s="35" t="str">
        <f>IF(Замеры!J835=0," ", Замеры!J835)</f>
        <v xml:space="preserve"> </v>
      </c>
      <c r="D841" s="29" t="str">
        <f>IF(Замеры!AD835=0, " ", Замеры!AB835)</f>
        <v xml:space="preserve"> </v>
      </c>
      <c r="E841" s="29" t="str">
        <f>CONCATENATE(Замеры!T835,Замеры!W835,Замеры!V835)</f>
        <v xml:space="preserve"> </v>
      </c>
      <c r="F841" s="30" t="str">
        <f>IF(Замеры!AD835=0," ","---")</f>
        <v xml:space="preserve"> </v>
      </c>
      <c r="G841" s="31" t="str">
        <f>IF(Замеры!AD835=0," ",Замеры!L835)</f>
        <v xml:space="preserve"> </v>
      </c>
      <c r="H841" s="31" t="str">
        <f>CONCATENATE(Замеры!AO835,Замеры!AE835,Замеры!AP835)</f>
        <v>0 0</v>
      </c>
      <c r="I841" s="29" t="str">
        <f>CONCATENATE(Замеры!AM835,Замеры!AE835,Замеры!AN835)</f>
        <v>0 0</v>
      </c>
      <c r="J841" s="31" t="str">
        <f>IF(Замеры!AD835=0," ",G841*2.55)</f>
        <v xml:space="preserve"> </v>
      </c>
      <c r="K841" s="29" t="str">
        <f>IF(Замеры!AD835=0," ",Замеры!AK835)</f>
        <v xml:space="preserve"> </v>
      </c>
      <c r="L841" s="29" t="str">
        <f>IF(Замеры!AD835=0," ",Замеры!AL835)</f>
        <v xml:space="preserve"> </v>
      </c>
      <c r="M841" s="29" t="str">
        <f>IF(Замеры!AD835=0," ",0.1)</f>
        <v xml:space="preserve"> </v>
      </c>
      <c r="N841" s="29" t="str">
        <f>IF(Замеры!AD835=0," ",Замеры!AD835)</f>
        <v xml:space="preserve"> </v>
      </c>
      <c r="O841" s="29" t="str">
        <f>Замеры!AE835</f>
        <v xml:space="preserve"> </v>
      </c>
      <c r="P841" s="29" t="str">
        <f>Замеры!AF835</f>
        <v xml:space="preserve"> </v>
      </c>
      <c r="Q841" s="29" t="str">
        <f>IF(Замеры!AD835=0," ","+")</f>
        <v xml:space="preserve"> </v>
      </c>
      <c r="R841" s="32">
        <f>Замеры!AC835</f>
        <v>0</v>
      </c>
      <c r="W841" s="33" t="e">
        <f t="shared" si="24"/>
        <v>#VALUE!</v>
      </c>
      <c r="X841" s="31" t="s">
        <v>72</v>
      </c>
      <c r="Y841" s="33" t="e">
        <f t="shared" si="25"/>
        <v>#VALUE!</v>
      </c>
      <c r="Z841" s="32"/>
    </row>
    <row r="842" spans="1:26" x14ac:dyDescent="0.3">
      <c r="A842" s="35">
        <f>IF(Замеры!B836=0, " ", Замеры!B836)</f>
        <v>833</v>
      </c>
      <c r="B842" s="37" t="str">
        <f>CONCATENATE(Замеры!D836,Замеры!F836)</f>
        <v>Группа от QF</v>
      </c>
      <c r="C842" s="35" t="str">
        <f>IF(Замеры!J836=0," ", Замеры!J836)</f>
        <v xml:space="preserve"> </v>
      </c>
      <c r="D842" s="29" t="str">
        <f>IF(Замеры!AD836=0, " ", Замеры!AB836)</f>
        <v xml:space="preserve"> </v>
      </c>
      <c r="E842" s="29" t="str">
        <f>CONCATENATE(Замеры!T836,Замеры!W836,Замеры!V836)</f>
        <v xml:space="preserve"> </v>
      </c>
      <c r="F842" s="30" t="str">
        <f>IF(Замеры!AD836=0," ","---")</f>
        <v xml:space="preserve"> </v>
      </c>
      <c r="G842" s="31" t="str">
        <f>IF(Замеры!AD836=0," ",Замеры!L836)</f>
        <v xml:space="preserve"> </v>
      </c>
      <c r="H842" s="31" t="str">
        <f>CONCATENATE(Замеры!AO836,Замеры!AE836,Замеры!AP836)</f>
        <v>0 0</v>
      </c>
      <c r="I842" s="29" t="str">
        <f>CONCATENATE(Замеры!AM836,Замеры!AE836,Замеры!AN836)</f>
        <v>0 0</v>
      </c>
      <c r="J842" s="31" t="str">
        <f>IF(Замеры!AD836=0," ",G842*2.55)</f>
        <v xml:space="preserve"> </v>
      </c>
      <c r="K842" s="29" t="str">
        <f>IF(Замеры!AD836=0," ",Замеры!AK836)</f>
        <v xml:space="preserve"> </v>
      </c>
      <c r="L842" s="29" t="str">
        <f>IF(Замеры!AD836=0," ",Замеры!AL836)</f>
        <v xml:space="preserve"> </v>
      </c>
      <c r="M842" s="29" t="str">
        <f>IF(Замеры!AD836=0," ",0.1)</f>
        <v xml:space="preserve"> </v>
      </c>
      <c r="N842" s="29" t="str">
        <f>IF(Замеры!AD836=0," ",Замеры!AD836)</f>
        <v xml:space="preserve"> </v>
      </c>
      <c r="O842" s="29" t="str">
        <f>Замеры!AE836</f>
        <v xml:space="preserve"> </v>
      </c>
      <c r="P842" s="29" t="str">
        <f>Замеры!AF836</f>
        <v xml:space="preserve"> </v>
      </c>
      <c r="Q842" s="29" t="str">
        <f>IF(Замеры!AD836=0," ","+")</f>
        <v xml:space="preserve"> </v>
      </c>
      <c r="R842" s="32">
        <f>Замеры!AC836</f>
        <v>0</v>
      </c>
      <c r="W842" s="33" t="e">
        <f t="shared" ref="W842:W905" si="26">G842*1.13</f>
        <v>#VALUE!</v>
      </c>
      <c r="X842" s="31" t="s">
        <v>72</v>
      </c>
      <c r="Y842" s="33" t="e">
        <f t="shared" ref="Y842:Y905" si="27">G842*1.45</f>
        <v>#VALUE!</v>
      </c>
      <c r="Z842" s="32"/>
    </row>
    <row r="843" spans="1:26" x14ac:dyDescent="0.3">
      <c r="A843" s="35">
        <f>IF(Замеры!B837=0, " ", Замеры!B837)</f>
        <v>834</v>
      </c>
      <c r="B843" s="37" t="str">
        <f>CONCATENATE(Замеры!D837,Замеры!F837)</f>
        <v>Группа от QF</v>
      </c>
      <c r="C843" s="35" t="str">
        <f>IF(Замеры!J837=0," ", Замеры!J837)</f>
        <v xml:space="preserve"> </v>
      </c>
      <c r="D843" s="29" t="str">
        <f>IF(Замеры!AD837=0, " ", Замеры!AB837)</f>
        <v xml:space="preserve"> </v>
      </c>
      <c r="E843" s="29" t="str">
        <f>CONCATENATE(Замеры!T837,Замеры!W837,Замеры!V837)</f>
        <v xml:space="preserve"> </v>
      </c>
      <c r="F843" s="30" t="str">
        <f>IF(Замеры!AD837=0," ","---")</f>
        <v xml:space="preserve"> </v>
      </c>
      <c r="G843" s="31" t="str">
        <f>IF(Замеры!AD837=0," ",Замеры!L837)</f>
        <v xml:space="preserve"> </v>
      </c>
      <c r="H843" s="31" t="str">
        <f>CONCATENATE(Замеры!AO837,Замеры!AE837,Замеры!AP837)</f>
        <v>0 0</v>
      </c>
      <c r="I843" s="29" t="str">
        <f>CONCATENATE(Замеры!AM837,Замеры!AE837,Замеры!AN837)</f>
        <v>0 0</v>
      </c>
      <c r="J843" s="31" t="str">
        <f>IF(Замеры!AD837=0," ",G843*2.55)</f>
        <v xml:space="preserve"> </v>
      </c>
      <c r="K843" s="29" t="str">
        <f>IF(Замеры!AD837=0," ",Замеры!AK837)</f>
        <v xml:space="preserve"> </v>
      </c>
      <c r="L843" s="29" t="str">
        <f>IF(Замеры!AD837=0," ",Замеры!AL837)</f>
        <v xml:space="preserve"> </v>
      </c>
      <c r="M843" s="29" t="str">
        <f>IF(Замеры!AD837=0," ",0.1)</f>
        <v xml:space="preserve"> </v>
      </c>
      <c r="N843" s="29" t="str">
        <f>IF(Замеры!AD837=0," ",Замеры!AD837)</f>
        <v xml:space="preserve"> </v>
      </c>
      <c r="O843" s="29" t="str">
        <f>Замеры!AE837</f>
        <v xml:space="preserve"> </v>
      </c>
      <c r="P843" s="29" t="str">
        <f>Замеры!AF837</f>
        <v xml:space="preserve"> </v>
      </c>
      <c r="Q843" s="29" t="str">
        <f>IF(Замеры!AD837=0," ","+")</f>
        <v xml:space="preserve"> </v>
      </c>
      <c r="R843" s="32">
        <f>Замеры!AC837</f>
        <v>0</v>
      </c>
      <c r="W843" s="33" t="e">
        <f t="shared" si="26"/>
        <v>#VALUE!</v>
      </c>
      <c r="X843" s="31" t="s">
        <v>72</v>
      </c>
      <c r="Y843" s="33" t="e">
        <f t="shared" si="27"/>
        <v>#VALUE!</v>
      </c>
      <c r="Z843" s="32"/>
    </row>
    <row r="844" spans="1:26" x14ac:dyDescent="0.3">
      <c r="A844" s="35">
        <f>IF(Замеры!B838=0, " ", Замеры!B838)</f>
        <v>835</v>
      </c>
      <c r="B844" s="37" t="str">
        <f>CONCATENATE(Замеры!D838,Замеры!F838)</f>
        <v>Группа от QF</v>
      </c>
      <c r="C844" s="35" t="str">
        <f>IF(Замеры!J838=0," ", Замеры!J838)</f>
        <v xml:space="preserve"> </v>
      </c>
      <c r="D844" s="29" t="str">
        <f>IF(Замеры!AD838=0, " ", Замеры!AB838)</f>
        <v xml:space="preserve"> </v>
      </c>
      <c r="E844" s="29" t="str">
        <f>CONCATENATE(Замеры!T838,Замеры!W838,Замеры!V838)</f>
        <v xml:space="preserve"> </v>
      </c>
      <c r="F844" s="30" t="str">
        <f>IF(Замеры!AD838=0," ","---")</f>
        <v xml:space="preserve"> </v>
      </c>
      <c r="G844" s="31" t="str">
        <f>IF(Замеры!AD838=0," ",Замеры!L838)</f>
        <v xml:space="preserve"> </v>
      </c>
      <c r="H844" s="31" t="str">
        <f>CONCATENATE(Замеры!AO838,Замеры!AE838,Замеры!AP838)</f>
        <v>0 0</v>
      </c>
      <c r="I844" s="29" t="str">
        <f>CONCATENATE(Замеры!AM838,Замеры!AE838,Замеры!AN838)</f>
        <v>0 0</v>
      </c>
      <c r="J844" s="31" t="str">
        <f>IF(Замеры!AD838=0," ",G844*2.55)</f>
        <v xml:space="preserve"> </v>
      </c>
      <c r="K844" s="29" t="str">
        <f>IF(Замеры!AD838=0," ",Замеры!AK838)</f>
        <v xml:space="preserve"> </v>
      </c>
      <c r="L844" s="29" t="str">
        <f>IF(Замеры!AD838=0," ",Замеры!AL838)</f>
        <v xml:space="preserve"> </v>
      </c>
      <c r="M844" s="29" t="str">
        <f>IF(Замеры!AD838=0," ",0.1)</f>
        <v xml:space="preserve"> </v>
      </c>
      <c r="N844" s="29" t="str">
        <f>IF(Замеры!AD838=0," ",Замеры!AD838)</f>
        <v xml:space="preserve"> </v>
      </c>
      <c r="O844" s="29" t="str">
        <f>Замеры!AE838</f>
        <v xml:space="preserve"> </v>
      </c>
      <c r="P844" s="29" t="str">
        <f>Замеры!AF838</f>
        <v xml:space="preserve"> </v>
      </c>
      <c r="Q844" s="29" t="str">
        <f>IF(Замеры!AD838=0," ","+")</f>
        <v xml:space="preserve"> </v>
      </c>
      <c r="R844" s="32">
        <f>Замеры!AC838</f>
        <v>0</v>
      </c>
      <c r="W844" s="33" t="e">
        <f t="shared" si="26"/>
        <v>#VALUE!</v>
      </c>
      <c r="X844" s="31" t="s">
        <v>72</v>
      </c>
      <c r="Y844" s="33" t="e">
        <f t="shared" si="27"/>
        <v>#VALUE!</v>
      </c>
      <c r="Z844" s="32"/>
    </row>
    <row r="845" spans="1:26" x14ac:dyDescent="0.3">
      <c r="A845" s="35">
        <f>IF(Замеры!B839=0, " ", Замеры!B839)</f>
        <v>836</v>
      </c>
      <c r="B845" s="37" t="str">
        <f>CONCATENATE(Замеры!D839,Замеры!F839)</f>
        <v>Группа от QF</v>
      </c>
      <c r="C845" s="35" t="str">
        <f>IF(Замеры!J839=0," ", Замеры!J839)</f>
        <v xml:space="preserve"> </v>
      </c>
      <c r="D845" s="29" t="str">
        <f>IF(Замеры!AD839=0, " ", Замеры!AB839)</f>
        <v xml:space="preserve"> </v>
      </c>
      <c r="E845" s="29" t="str">
        <f>CONCATENATE(Замеры!T839,Замеры!W839,Замеры!V839)</f>
        <v xml:space="preserve"> </v>
      </c>
      <c r="F845" s="30" t="str">
        <f>IF(Замеры!AD839=0," ","---")</f>
        <v xml:space="preserve"> </v>
      </c>
      <c r="G845" s="31" t="str">
        <f>IF(Замеры!AD839=0," ",Замеры!L839)</f>
        <v xml:space="preserve"> </v>
      </c>
      <c r="H845" s="31" t="str">
        <f>CONCATENATE(Замеры!AO839,Замеры!AE839,Замеры!AP839)</f>
        <v>0 0</v>
      </c>
      <c r="I845" s="29" t="str">
        <f>CONCATENATE(Замеры!AM839,Замеры!AE839,Замеры!AN839)</f>
        <v>0 0</v>
      </c>
      <c r="J845" s="31" t="str">
        <f>IF(Замеры!AD839=0," ",G845*2.55)</f>
        <v xml:space="preserve"> </v>
      </c>
      <c r="K845" s="29" t="str">
        <f>IF(Замеры!AD839=0," ",Замеры!AK839)</f>
        <v xml:space="preserve"> </v>
      </c>
      <c r="L845" s="29" t="str">
        <f>IF(Замеры!AD839=0," ",Замеры!AL839)</f>
        <v xml:space="preserve"> </v>
      </c>
      <c r="M845" s="29" t="str">
        <f>IF(Замеры!AD839=0," ",0.1)</f>
        <v xml:space="preserve"> </v>
      </c>
      <c r="N845" s="29" t="str">
        <f>IF(Замеры!AD839=0," ",Замеры!AD839)</f>
        <v xml:space="preserve"> </v>
      </c>
      <c r="O845" s="29" t="str">
        <f>Замеры!AE839</f>
        <v xml:space="preserve"> </v>
      </c>
      <c r="P845" s="29" t="str">
        <f>Замеры!AF839</f>
        <v xml:space="preserve"> </v>
      </c>
      <c r="Q845" s="29" t="str">
        <f>IF(Замеры!AD839=0," ","+")</f>
        <v xml:space="preserve"> </v>
      </c>
      <c r="R845" s="32">
        <f>Замеры!AC839</f>
        <v>0</v>
      </c>
      <c r="W845" s="33" t="e">
        <f t="shared" si="26"/>
        <v>#VALUE!</v>
      </c>
      <c r="X845" s="31" t="s">
        <v>72</v>
      </c>
      <c r="Y845" s="33" t="e">
        <f t="shared" si="27"/>
        <v>#VALUE!</v>
      </c>
      <c r="Z845" s="32"/>
    </row>
    <row r="846" spans="1:26" x14ac:dyDescent="0.3">
      <c r="A846" s="35">
        <f>IF(Замеры!B840=0, " ", Замеры!B840)</f>
        <v>837</v>
      </c>
      <c r="B846" s="37" t="str">
        <f>CONCATENATE(Замеры!D840,Замеры!F840)</f>
        <v>Группа от QF</v>
      </c>
      <c r="C846" s="35" t="str">
        <f>IF(Замеры!J840=0," ", Замеры!J840)</f>
        <v xml:space="preserve"> </v>
      </c>
      <c r="D846" s="29" t="str">
        <f>IF(Замеры!AD840=0, " ", Замеры!AB840)</f>
        <v xml:space="preserve"> </v>
      </c>
      <c r="E846" s="29" t="str">
        <f>CONCATENATE(Замеры!T840,Замеры!W840,Замеры!V840)</f>
        <v xml:space="preserve"> </v>
      </c>
      <c r="F846" s="30" t="str">
        <f>IF(Замеры!AD840=0," ","---")</f>
        <v xml:space="preserve"> </v>
      </c>
      <c r="G846" s="31" t="str">
        <f>IF(Замеры!AD840=0," ",Замеры!L840)</f>
        <v xml:space="preserve"> </v>
      </c>
      <c r="H846" s="31" t="str">
        <f>CONCATENATE(Замеры!AO840,Замеры!AE840,Замеры!AP840)</f>
        <v>0 0</v>
      </c>
      <c r="I846" s="29" t="str">
        <f>CONCATENATE(Замеры!AM840,Замеры!AE840,Замеры!AN840)</f>
        <v>0 0</v>
      </c>
      <c r="J846" s="31" t="str">
        <f>IF(Замеры!AD840=0," ",G846*2.55)</f>
        <v xml:space="preserve"> </v>
      </c>
      <c r="K846" s="29" t="str">
        <f>IF(Замеры!AD840=0," ",Замеры!AK840)</f>
        <v xml:space="preserve"> </v>
      </c>
      <c r="L846" s="29" t="str">
        <f>IF(Замеры!AD840=0," ",Замеры!AL840)</f>
        <v xml:space="preserve"> </v>
      </c>
      <c r="M846" s="29" t="str">
        <f>IF(Замеры!AD840=0," ",0.1)</f>
        <v xml:space="preserve"> </v>
      </c>
      <c r="N846" s="29" t="str">
        <f>IF(Замеры!AD840=0," ",Замеры!AD840)</f>
        <v xml:space="preserve"> </v>
      </c>
      <c r="O846" s="29" t="str">
        <f>Замеры!AE840</f>
        <v xml:space="preserve"> </v>
      </c>
      <c r="P846" s="29" t="str">
        <f>Замеры!AF840</f>
        <v xml:space="preserve"> </v>
      </c>
      <c r="Q846" s="29" t="str">
        <f>IF(Замеры!AD840=0," ","+")</f>
        <v xml:space="preserve"> </v>
      </c>
      <c r="R846" s="32">
        <f>Замеры!AC840</f>
        <v>0</v>
      </c>
      <c r="W846" s="33" t="e">
        <f t="shared" si="26"/>
        <v>#VALUE!</v>
      </c>
      <c r="X846" s="31" t="s">
        <v>72</v>
      </c>
      <c r="Y846" s="33" t="e">
        <f t="shared" si="27"/>
        <v>#VALUE!</v>
      </c>
      <c r="Z846" s="32"/>
    </row>
    <row r="847" spans="1:26" x14ac:dyDescent="0.3">
      <c r="A847" s="35">
        <f>IF(Замеры!B841=0, " ", Замеры!B841)</f>
        <v>838</v>
      </c>
      <c r="B847" s="37" t="str">
        <f>CONCATENATE(Замеры!D841,Замеры!F841)</f>
        <v>Группа от QF</v>
      </c>
      <c r="C847" s="35" t="str">
        <f>IF(Замеры!J841=0," ", Замеры!J841)</f>
        <v xml:space="preserve"> </v>
      </c>
      <c r="D847" s="29" t="str">
        <f>IF(Замеры!AD841=0, " ", Замеры!AB841)</f>
        <v xml:space="preserve"> </v>
      </c>
      <c r="E847" s="29" t="str">
        <f>CONCATENATE(Замеры!T841,Замеры!W841,Замеры!V841)</f>
        <v xml:space="preserve"> </v>
      </c>
      <c r="F847" s="30" t="str">
        <f>IF(Замеры!AD841=0," ","---")</f>
        <v xml:space="preserve"> </v>
      </c>
      <c r="G847" s="31" t="str">
        <f>IF(Замеры!AD841=0," ",Замеры!L841)</f>
        <v xml:space="preserve"> </v>
      </c>
      <c r="H847" s="31" t="str">
        <f>CONCATENATE(Замеры!AO841,Замеры!AE841,Замеры!AP841)</f>
        <v>0 0</v>
      </c>
      <c r="I847" s="29" t="str">
        <f>CONCATENATE(Замеры!AM841,Замеры!AE841,Замеры!AN841)</f>
        <v>0 0</v>
      </c>
      <c r="J847" s="31" t="str">
        <f>IF(Замеры!AD841=0," ",G847*2.55)</f>
        <v xml:space="preserve"> </v>
      </c>
      <c r="K847" s="29" t="str">
        <f>IF(Замеры!AD841=0," ",Замеры!AK841)</f>
        <v xml:space="preserve"> </v>
      </c>
      <c r="L847" s="29" t="str">
        <f>IF(Замеры!AD841=0," ",Замеры!AL841)</f>
        <v xml:space="preserve"> </v>
      </c>
      <c r="M847" s="29" t="str">
        <f>IF(Замеры!AD841=0," ",0.1)</f>
        <v xml:space="preserve"> </v>
      </c>
      <c r="N847" s="29" t="str">
        <f>IF(Замеры!AD841=0," ",Замеры!AD841)</f>
        <v xml:space="preserve"> </v>
      </c>
      <c r="O847" s="29" t="str">
        <f>Замеры!AE841</f>
        <v xml:space="preserve"> </v>
      </c>
      <c r="P847" s="29" t="str">
        <f>Замеры!AF841</f>
        <v xml:space="preserve"> </v>
      </c>
      <c r="Q847" s="29" t="str">
        <f>IF(Замеры!AD841=0," ","+")</f>
        <v xml:space="preserve"> </v>
      </c>
      <c r="R847" s="32">
        <f>Замеры!AC841</f>
        <v>0</v>
      </c>
      <c r="W847" s="33" t="e">
        <f t="shared" si="26"/>
        <v>#VALUE!</v>
      </c>
      <c r="X847" s="31" t="s">
        <v>72</v>
      </c>
      <c r="Y847" s="33" t="e">
        <f t="shared" si="27"/>
        <v>#VALUE!</v>
      </c>
      <c r="Z847" s="32"/>
    </row>
    <row r="848" spans="1:26" x14ac:dyDescent="0.3">
      <c r="A848" s="35">
        <f>IF(Замеры!B842=0, " ", Замеры!B842)</f>
        <v>839</v>
      </c>
      <c r="B848" s="37" t="str">
        <f>CONCATENATE(Замеры!D842,Замеры!F842)</f>
        <v>Группа от QF</v>
      </c>
      <c r="C848" s="35" t="str">
        <f>IF(Замеры!J842=0," ", Замеры!J842)</f>
        <v xml:space="preserve"> </v>
      </c>
      <c r="D848" s="29" t="str">
        <f>IF(Замеры!AD842=0, " ", Замеры!AB842)</f>
        <v xml:space="preserve"> </v>
      </c>
      <c r="E848" s="29" t="str">
        <f>CONCATENATE(Замеры!T842,Замеры!W842,Замеры!V842)</f>
        <v xml:space="preserve"> </v>
      </c>
      <c r="F848" s="30" t="str">
        <f>IF(Замеры!AD842=0," ","---")</f>
        <v xml:space="preserve"> </v>
      </c>
      <c r="G848" s="31" t="str">
        <f>IF(Замеры!AD842=0," ",Замеры!L842)</f>
        <v xml:space="preserve"> </v>
      </c>
      <c r="H848" s="31" t="str">
        <f>CONCATENATE(Замеры!AO842,Замеры!AE842,Замеры!AP842)</f>
        <v>0 0</v>
      </c>
      <c r="I848" s="29" t="str">
        <f>CONCATENATE(Замеры!AM842,Замеры!AE842,Замеры!AN842)</f>
        <v>0 0</v>
      </c>
      <c r="J848" s="31" t="str">
        <f>IF(Замеры!AD842=0," ",G848*2.55)</f>
        <v xml:space="preserve"> </v>
      </c>
      <c r="K848" s="29" t="str">
        <f>IF(Замеры!AD842=0," ",Замеры!AK842)</f>
        <v xml:space="preserve"> </v>
      </c>
      <c r="L848" s="29" t="str">
        <f>IF(Замеры!AD842=0," ",Замеры!AL842)</f>
        <v xml:space="preserve"> </v>
      </c>
      <c r="M848" s="29" t="str">
        <f>IF(Замеры!AD842=0," ",0.1)</f>
        <v xml:space="preserve"> </v>
      </c>
      <c r="N848" s="29" t="str">
        <f>IF(Замеры!AD842=0," ",Замеры!AD842)</f>
        <v xml:space="preserve"> </v>
      </c>
      <c r="O848" s="29" t="str">
        <f>Замеры!AE842</f>
        <v xml:space="preserve"> </v>
      </c>
      <c r="P848" s="29" t="str">
        <f>Замеры!AF842</f>
        <v xml:space="preserve"> </v>
      </c>
      <c r="Q848" s="29" t="str">
        <f>IF(Замеры!AD842=0," ","+")</f>
        <v xml:space="preserve"> </v>
      </c>
      <c r="R848" s="32">
        <f>Замеры!AC842</f>
        <v>0</v>
      </c>
      <c r="W848" s="33" t="e">
        <f t="shared" si="26"/>
        <v>#VALUE!</v>
      </c>
      <c r="X848" s="31" t="s">
        <v>72</v>
      </c>
      <c r="Y848" s="33" t="e">
        <f t="shared" si="27"/>
        <v>#VALUE!</v>
      </c>
      <c r="Z848" s="32"/>
    </row>
    <row r="849" spans="1:26" x14ac:dyDescent="0.3">
      <c r="A849" s="35">
        <f>IF(Замеры!B843=0, " ", Замеры!B843)</f>
        <v>840</v>
      </c>
      <c r="B849" s="37" t="str">
        <f>CONCATENATE(Замеры!D843,Замеры!F843)</f>
        <v>Группа от QF</v>
      </c>
      <c r="C849" s="35" t="str">
        <f>IF(Замеры!J843=0," ", Замеры!J843)</f>
        <v xml:space="preserve"> </v>
      </c>
      <c r="D849" s="29" t="str">
        <f>IF(Замеры!AD843=0, " ", Замеры!AB843)</f>
        <v xml:space="preserve"> </v>
      </c>
      <c r="E849" s="29" t="str">
        <f>CONCATENATE(Замеры!T843,Замеры!W843,Замеры!V843)</f>
        <v xml:space="preserve"> </v>
      </c>
      <c r="F849" s="30" t="str">
        <f>IF(Замеры!AD843=0," ","---")</f>
        <v xml:space="preserve"> </v>
      </c>
      <c r="G849" s="31" t="str">
        <f>IF(Замеры!AD843=0," ",Замеры!L843)</f>
        <v xml:space="preserve"> </v>
      </c>
      <c r="H849" s="31" t="str">
        <f>CONCATENATE(Замеры!AO843,Замеры!AE843,Замеры!AP843)</f>
        <v>0 0</v>
      </c>
      <c r="I849" s="29" t="str">
        <f>CONCATENATE(Замеры!AM843,Замеры!AE843,Замеры!AN843)</f>
        <v>0 0</v>
      </c>
      <c r="J849" s="31" t="str">
        <f>IF(Замеры!AD843=0," ",G849*2.55)</f>
        <v xml:space="preserve"> </v>
      </c>
      <c r="K849" s="29" t="str">
        <f>IF(Замеры!AD843=0," ",Замеры!AK843)</f>
        <v xml:space="preserve"> </v>
      </c>
      <c r="L849" s="29" t="str">
        <f>IF(Замеры!AD843=0," ",Замеры!AL843)</f>
        <v xml:space="preserve"> </v>
      </c>
      <c r="M849" s="29" t="str">
        <f>IF(Замеры!AD843=0," ",0.1)</f>
        <v xml:space="preserve"> </v>
      </c>
      <c r="N849" s="29" t="str">
        <f>IF(Замеры!AD843=0," ",Замеры!AD843)</f>
        <v xml:space="preserve"> </v>
      </c>
      <c r="O849" s="29" t="str">
        <f>Замеры!AE843</f>
        <v xml:space="preserve"> </v>
      </c>
      <c r="P849" s="29" t="str">
        <f>Замеры!AF843</f>
        <v xml:space="preserve"> </v>
      </c>
      <c r="Q849" s="29" t="str">
        <f>IF(Замеры!AD843=0," ","+")</f>
        <v xml:space="preserve"> </v>
      </c>
      <c r="R849" s="32">
        <f>Замеры!AC843</f>
        <v>0</v>
      </c>
      <c r="W849" s="33" t="e">
        <f t="shared" si="26"/>
        <v>#VALUE!</v>
      </c>
      <c r="X849" s="31" t="s">
        <v>72</v>
      </c>
      <c r="Y849" s="33" t="e">
        <f t="shared" si="27"/>
        <v>#VALUE!</v>
      </c>
      <c r="Z849" s="32"/>
    </row>
    <row r="850" spans="1:26" x14ac:dyDescent="0.3">
      <c r="A850" s="35">
        <f>IF(Замеры!B844=0, " ", Замеры!B844)</f>
        <v>841</v>
      </c>
      <c r="B850" s="37" t="str">
        <f>CONCATENATE(Замеры!D844,Замеры!F844)</f>
        <v>Группа от QF</v>
      </c>
      <c r="C850" s="35" t="str">
        <f>IF(Замеры!J844=0," ", Замеры!J844)</f>
        <v xml:space="preserve"> </v>
      </c>
      <c r="D850" s="29" t="str">
        <f>IF(Замеры!AD844=0, " ", Замеры!AB844)</f>
        <v xml:space="preserve"> </v>
      </c>
      <c r="E850" s="29" t="str">
        <f>CONCATENATE(Замеры!T844,Замеры!W844,Замеры!V844)</f>
        <v xml:space="preserve"> </v>
      </c>
      <c r="F850" s="30" t="str">
        <f>IF(Замеры!AD844=0," ","---")</f>
        <v xml:space="preserve"> </v>
      </c>
      <c r="G850" s="31" t="str">
        <f>IF(Замеры!AD844=0," ",Замеры!L844)</f>
        <v xml:space="preserve"> </v>
      </c>
      <c r="H850" s="31" t="str">
        <f>CONCATENATE(Замеры!AO844,Замеры!AE844,Замеры!AP844)</f>
        <v>0 0</v>
      </c>
      <c r="I850" s="29" t="str">
        <f>CONCATENATE(Замеры!AM844,Замеры!AE844,Замеры!AN844)</f>
        <v>0 0</v>
      </c>
      <c r="J850" s="31" t="str">
        <f>IF(Замеры!AD844=0," ",G850*2.55)</f>
        <v xml:space="preserve"> </v>
      </c>
      <c r="K850" s="29" t="str">
        <f>IF(Замеры!AD844=0," ",Замеры!AK844)</f>
        <v xml:space="preserve"> </v>
      </c>
      <c r="L850" s="29" t="str">
        <f>IF(Замеры!AD844=0," ",Замеры!AL844)</f>
        <v xml:space="preserve"> </v>
      </c>
      <c r="M850" s="29" t="str">
        <f>IF(Замеры!AD844=0," ",0.1)</f>
        <v xml:space="preserve"> </v>
      </c>
      <c r="N850" s="29" t="str">
        <f>IF(Замеры!AD844=0," ",Замеры!AD844)</f>
        <v xml:space="preserve"> </v>
      </c>
      <c r="O850" s="29" t="str">
        <f>Замеры!AE844</f>
        <v xml:space="preserve"> </v>
      </c>
      <c r="P850" s="29" t="str">
        <f>Замеры!AF844</f>
        <v xml:space="preserve"> </v>
      </c>
      <c r="Q850" s="29" t="str">
        <f>IF(Замеры!AD844=0," ","+")</f>
        <v xml:space="preserve"> </v>
      </c>
      <c r="R850" s="32">
        <f>Замеры!AC844</f>
        <v>0</v>
      </c>
      <c r="W850" s="33" t="e">
        <f t="shared" si="26"/>
        <v>#VALUE!</v>
      </c>
      <c r="X850" s="31" t="s">
        <v>72</v>
      </c>
      <c r="Y850" s="33" t="e">
        <f t="shared" si="27"/>
        <v>#VALUE!</v>
      </c>
      <c r="Z850" s="32"/>
    </row>
    <row r="851" spans="1:26" x14ac:dyDescent="0.3">
      <c r="A851" s="35">
        <f>IF(Замеры!B845=0, " ", Замеры!B845)</f>
        <v>842</v>
      </c>
      <c r="B851" s="37" t="str">
        <f>CONCATENATE(Замеры!D845,Замеры!F845)</f>
        <v>Группа от QF</v>
      </c>
      <c r="C851" s="35" t="str">
        <f>IF(Замеры!J845=0," ", Замеры!J845)</f>
        <v xml:space="preserve"> </v>
      </c>
      <c r="D851" s="29" t="str">
        <f>IF(Замеры!AD845=0, " ", Замеры!AB845)</f>
        <v xml:space="preserve"> </v>
      </c>
      <c r="E851" s="29" t="str">
        <f>CONCATENATE(Замеры!T845,Замеры!W845,Замеры!V845)</f>
        <v xml:space="preserve"> </v>
      </c>
      <c r="F851" s="30" t="str">
        <f>IF(Замеры!AD845=0," ","---")</f>
        <v xml:space="preserve"> </v>
      </c>
      <c r="G851" s="31" t="str">
        <f>IF(Замеры!AD845=0," ",Замеры!L845)</f>
        <v xml:space="preserve"> </v>
      </c>
      <c r="H851" s="31" t="str">
        <f>CONCATENATE(Замеры!AO845,Замеры!AE845,Замеры!AP845)</f>
        <v>0 0</v>
      </c>
      <c r="I851" s="29" t="str">
        <f>CONCATENATE(Замеры!AM845,Замеры!AE845,Замеры!AN845)</f>
        <v>0 0</v>
      </c>
      <c r="J851" s="31" t="str">
        <f>IF(Замеры!AD845=0," ",G851*2.55)</f>
        <v xml:space="preserve"> </v>
      </c>
      <c r="K851" s="29" t="str">
        <f>IF(Замеры!AD845=0," ",Замеры!AK845)</f>
        <v xml:space="preserve"> </v>
      </c>
      <c r="L851" s="29" t="str">
        <f>IF(Замеры!AD845=0," ",Замеры!AL845)</f>
        <v xml:space="preserve"> </v>
      </c>
      <c r="M851" s="29" t="str">
        <f>IF(Замеры!AD845=0," ",0.1)</f>
        <v xml:space="preserve"> </v>
      </c>
      <c r="N851" s="29" t="str">
        <f>IF(Замеры!AD845=0," ",Замеры!AD845)</f>
        <v xml:space="preserve"> </v>
      </c>
      <c r="O851" s="29" t="str">
        <f>Замеры!AE845</f>
        <v xml:space="preserve"> </v>
      </c>
      <c r="P851" s="29" t="str">
        <f>Замеры!AF845</f>
        <v xml:space="preserve"> </v>
      </c>
      <c r="Q851" s="29" t="str">
        <f>IF(Замеры!AD845=0," ","+")</f>
        <v xml:space="preserve"> </v>
      </c>
      <c r="R851" s="32">
        <f>Замеры!AC845</f>
        <v>0</v>
      </c>
      <c r="W851" s="33" t="e">
        <f t="shared" si="26"/>
        <v>#VALUE!</v>
      </c>
      <c r="X851" s="31" t="s">
        <v>72</v>
      </c>
      <c r="Y851" s="33" t="e">
        <f t="shared" si="27"/>
        <v>#VALUE!</v>
      </c>
      <c r="Z851" s="32"/>
    </row>
    <row r="852" spans="1:26" x14ac:dyDescent="0.3">
      <c r="A852" s="35">
        <f>IF(Замеры!B846=0, " ", Замеры!B846)</f>
        <v>843</v>
      </c>
      <c r="B852" s="37" t="str">
        <f>CONCATENATE(Замеры!D846,Замеры!F846)</f>
        <v>Группа от QF</v>
      </c>
      <c r="C852" s="35" t="str">
        <f>IF(Замеры!J846=0," ", Замеры!J846)</f>
        <v xml:space="preserve"> </v>
      </c>
      <c r="D852" s="29" t="str">
        <f>IF(Замеры!AD846=0, " ", Замеры!AB846)</f>
        <v xml:space="preserve"> </v>
      </c>
      <c r="E852" s="29" t="str">
        <f>CONCATENATE(Замеры!T846,Замеры!W846,Замеры!V846)</f>
        <v xml:space="preserve"> </v>
      </c>
      <c r="F852" s="30" t="str">
        <f>IF(Замеры!AD846=0," ","---")</f>
        <v xml:space="preserve"> </v>
      </c>
      <c r="G852" s="31" t="str">
        <f>IF(Замеры!AD846=0," ",Замеры!L846)</f>
        <v xml:space="preserve"> </v>
      </c>
      <c r="H852" s="31" t="str">
        <f>CONCATENATE(Замеры!AO846,Замеры!AE846,Замеры!AP846)</f>
        <v>0 0</v>
      </c>
      <c r="I852" s="29" t="str">
        <f>CONCATENATE(Замеры!AM846,Замеры!AE846,Замеры!AN846)</f>
        <v>0 0</v>
      </c>
      <c r="J852" s="31" t="str">
        <f>IF(Замеры!AD846=0," ",G852*2.55)</f>
        <v xml:space="preserve"> </v>
      </c>
      <c r="K852" s="29" t="str">
        <f>IF(Замеры!AD846=0," ",Замеры!AK846)</f>
        <v xml:space="preserve"> </v>
      </c>
      <c r="L852" s="29" t="str">
        <f>IF(Замеры!AD846=0," ",Замеры!AL846)</f>
        <v xml:space="preserve"> </v>
      </c>
      <c r="M852" s="29" t="str">
        <f>IF(Замеры!AD846=0," ",0.1)</f>
        <v xml:space="preserve"> </v>
      </c>
      <c r="N852" s="29" t="str">
        <f>IF(Замеры!AD846=0," ",Замеры!AD846)</f>
        <v xml:space="preserve"> </v>
      </c>
      <c r="O852" s="29" t="str">
        <f>Замеры!AE846</f>
        <v xml:space="preserve"> </v>
      </c>
      <c r="P852" s="29" t="str">
        <f>Замеры!AF846</f>
        <v xml:space="preserve"> </v>
      </c>
      <c r="Q852" s="29" t="str">
        <f>IF(Замеры!AD846=0," ","+")</f>
        <v xml:space="preserve"> </v>
      </c>
      <c r="R852" s="32">
        <f>Замеры!AC846</f>
        <v>0</v>
      </c>
      <c r="W852" s="33" t="e">
        <f t="shared" si="26"/>
        <v>#VALUE!</v>
      </c>
      <c r="X852" s="31" t="s">
        <v>72</v>
      </c>
      <c r="Y852" s="33" t="e">
        <f t="shared" si="27"/>
        <v>#VALUE!</v>
      </c>
      <c r="Z852" s="32"/>
    </row>
    <row r="853" spans="1:26" x14ac:dyDescent="0.3">
      <c r="A853" s="35">
        <f>IF(Замеры!B847=0, " ", Замеры!B847)</f>
        <v>844</v>
      </c>
      <c r="B853" s="37" t="str">
        <f>CONCATENATE(Замеры!D847,Замеры!F847)</f>
        <v>Группа от QF</v>
      </c>
      <c r="C853" s="35" t="str">
        <f>IF(Замеры!J847=0," ", Замеры!J847)</f>
        <v xml:space="preserve"> </v>
      </c>
      <c r="D853" s="29" t="str">
        <f>IF(Замеры!AD847=0, " ", Замеры!AB847)</f>
        <v xml:space="preserve"> </v>
      </c>
      <c r="E853" s="29" t="str">
        <f>CONCATENATE(Замеры!T847,Замеры!W847,Замеры!V847)</f>
        <v xml:space="preserve"> </v>
      </c>
      <c r="F853" s="30" t="str">
        <f>IF(Замеры!AD847=0," ","---")</f>
        <v xml:space="preserve"> </v>
      </c>
      <c r="G853" s="31" t="str">
        <f>IF(Замеры!AD847=0," ",Замеры!L847)</f>
        <v xml:space="preserve"> </v>
      </c>
      <c r="H853" s="31" t="str">
        <f>CONCATENATE(Замеры!AO847,Замеры!AE847,Замеры!AP847)</f>
        <v>0 0</v>
      </c>
      <c r="I853" s="29" t="str">
        <f>CONCATENATE(Замеры!AM847,Замеры!AE847,Замеры!AN847)</f>
        <v>0 0</v>
      </c>
      <c r="J853" s="31" t="str">
        <f>IF(Замеры!AD847=0," ",G853*2.55)</f>
        <v xml:space="preserve"> </v>
      </c>
      <c r="K853" s="29" t="str">
        <f>IF(Замеры!AD847=0," ",Замеры!AK847)</f>
        <v xml:space="preserve"> </v>
      </c>
      <c r="L853" s="29" t="str">
        <f>IF(Замеры!AD847=0," ",Замеры!AL847)</f>
        <v xml:space="preserve"> </v>
      </c>
      <c r="M853" s="29" t="str">
        <f>IF(Замеры!AD847=0," ",0.1)</f>
        <v xml:space="preserve"> </v>
      </c>
      <c r="N853" s="29" t="str">
        <f>IF(Замеры!AD847=0," ",Замеры!AD847)</f>
        <v xml:space="preserve"> </v>
      </c>
      <c r="O853" s="29" t="str">
        <f>Замеры!AE847</f>
        <v xml:space="preserve"> </v>
      </c>
      <c r="P853" s="29" t="str">
        <f>Замеры!AF847</f>
        <v xml:space="preserve"> </v>
      </c>
      <c r="Q853" s="29" t="str">
        <f>IF(Замеры!AD847=0," ","+")</f>
        <v xml:space="preserve"> </v>
      </c>
      <c r="R853" s="32">
        <f>Замеры!AC847</f>
        <v>0</v>
      </c>
      <c r="W853" s="33" t="e">
        <f t="shared" si="26"/>
        <v>#VALUE!</v>
      </c>
      <c r="X853" s="31" t="s">
        <v>72</v>
      </c>
      <c r="Y853" s="33" t="e">
        <f t="shared" si="27"/>
        <v>#VALUE!</v>
      </c>
      <c r="Z853" s="32"/>
    </row>
    <row r="854" spans="1:26" x14ac:dyDescent="0.3">
      <c r="A854" s="35">
        <f>IF(Замеры!B848=0, " ", Замеры!B848)</f>
        <v>845</v>
      </c>
      <c r="B854" s="37" t="str">
        <f>CONCATENATE(Замеры!D848,Замеры!F848)</f>
        <v>Группа от QF</v>
      </c>
      <c r="C854" s="35" t="str">
        <f>IF(Замеры!J848=0," ", Замеры!J848)</f>
        <v xml:space="preserve"> </v>
      </c>
      <c r="D854" s="29" t="str">
        <f>IF(Замеры!AD848=0, " ", Замеры!AB848)</f>
        <v xml:space="preserve"> </v>
      </c>
      <c r="E854" s="29" t="str">
        <f>CONCATENATE(Замеры!T848,Замеры!W848,Замеры!V848)</f>
        <v xml:space="preserve"> </v>
      </c>
      <c r="F854" s="30" t="str">
        <f>IF(Замеры!AD848=0," ","---")</f>
        <v xml:space="preserve"> </v>
      </c>
      <c r="G854" s="31" t="str">
        <f>IF(Замеры!AD848=0," ",Замеры!L848)</f>
        <v xml:space="preserve"> </v>
      </c>
      <c r="H854" s="31" t="str">
        <f>CONCATENATE(Замеры!AO848,Замеры!AE848,Замеры!AP848)</f>
        <v>0 0</v>
      </c>
      <c r="I854" s="29" t="str">
        <f>CONCATENATE(Замеры!AM848,Замеры!AE848,Замеры!AN848)</f>
        <v>0 0</v>
      </c>
      <c r="J854" s="31" t="str">
        <f>IF(Замеры!AD848=0," ",G854*2.55)</f>
        <v xml:space="preserve"> </v>
      </c>
      <c r="K854" s="29" t="str">
        <f>IF(Замеры!AD848=0," ",Замеры!AK848)</f>
        <v xml:space="preserve"> </v>
      </c>
      <c r="L854" s="29" t="str">
        <f>IF(Замеры!AD848=0," ",Замеры!AL848)</f>
        <v xml:space="preserve"> </v>
      </c>
      <c r="M854" s="29" t="str">
        <f>IF(Замеры!AD848=0," ",0.1)</f>
        <v xml:space="preserve"> </v>
      </c>
      <c r="N854" s="29" t="str">
        <f>IF(Замеры!AD848=0," ",Замеры!AD848)</f>
        <v xml:space="preserve"> </v>
      </c>
      <c r="O854" s="29" t="str">
        <f>Замеры!AE848</f>
        <v xml:space="preserve"> </v>
      </c>
      <c r="P854" s="29" t="str">
        <f>Замеры!AF848</f>
        <v xml:space="preserve"> </v>
      </c>
      <c r="Q854" s="29" t="str">
        <f>IF(Замеры!AD848=0," ","+")</f>
        <v xml:space="preserve"> </v>
      </c>
      <c r="R854" s="32">
        <f>Замеры!AC848</f>
        <v>0</v>
      </c>
      <c r="W854" s="33" t="e">
        <f t="shared" si="26"/>
        <v>#VALUE!</v>
      </c>
      <c r="X854" s="31" t="s">
        <v>72</v>
      </c>
      <c r="Y854" s="33" t="e">
        <f t="shared" si="27"/>
        <v>#VALUE!</v>
      </c>
      <c r="Z854" s="32"/>
    </row>
    <row r="855" spans="1:26" x14ac:dyDescent="0.3">
      <c r="A855" s="35">
        <f>IF(Замеры!B849=0, " ", Замеры!B849)</f>
        <v>846</v>
      </c>
      <c r="B855" s="37" t="str">
        <f>CONCATENATE(Замеры!D849,Замеры!F849)</f>
        <v>Группа от QF</v>
      </c>
      <c r="C855" s="35" t="str">
        <f>IF(Замеры!J849=0," ", Замеры!J849)</f>
        <v xml:space="preserve"> </v>
      </c>
      <c r="D855" s="29" t="str">
        <f>IF(Замеры!AD849=0, " ", Замеры!AB849)</f>
        <v xml:space="preserve"> </v>
      </c>
      <c r="E855" s="29" t="str">
        <f>CONCATENATE(Замеры!T849,Замеры!W849,Замеры!V849)</f>
        <v xml:space="preserve"> </v>
      </c>
      <c r="F855" s="30" t="str">
        <f>IF(Замеры!AD849=0," ","---")</f>
        <v xml:space="preserve"> </v>
      </c>
      <c r="G855" s="31" t="str">
        <f>IF(Замеры!AD849=0," ",Замеры!L849)</f>
        <v xml:space="preserve"> </v>
      </c>
      <c r="H855" s="31" t="str">
        <f>CONCATENATE(Замеры!AO849,Замеры!AE849,Замеры!AP849)</f>
        <v>0 0</v>
      </c>
      <c r="I855" s="29" t="str">
        <f>CONCATENATE(Замеры!AM849,Замеры!AE849,Замеры!AN849)</f>
        <v>0 0</v>
      </c>
      <c r="J855" s="31" t="str">
        <f>IF(Замеры!AD849=0," ",G855*2.55)</f>
        <v xml:space="preserve"> </v>
      </c>
      <c r="K855" s="29" t="str">
        <f>IF(Замеры!AD849=0," ",Замеры!AK849)</f>
        <v xml:space="preserve"> </v>
      </c>
      <c r="L855" s="29" t="str">
        <f>IF(Замеры!AD849=0," ",Замеры!AL849)</f>
        <v xml:space="preserve"> </v>
      </c>
      <c r="M855" s="29" t="str">
        <f>IF(Замеры!AD849=0," ",0.1)</f>
        <v xml:space="preserve"> </v>
      </c>
      <c r="N855" s="29" t="str">
        <f>IF(Замеры!AD849=0," ",Замеры!AD849)</f>
        <v xml:space="preserve"> </v>
      </c>
      <c r="O855" s="29" t="str">
        <f>Замеры!AE849</f>
        <v xml:space="preserve"> </v>
      </c>
      <c r="P855" s="29" t="str">
        <f>Замеры!AF849</f>
        <v xml:space="preserve"> </v>
      </c>
      <c r="Q855" s="29" t="str">
        <f>IF(Замеры!AD849=0," ","+")</f>
        <v xml:space="preserve"> </v>
      </c>
      <c r="R855" s="32">
        <f>Замеры!AC849</f>
        <v>0</v>
      </c>
      <c r="W855" s="33" t="e">
        <f t="shared" si="26"/>
        <v>#VALUE!</v>
      </c>
      <c r="X855" s="31" t="s">
        <v>72</v>
      </c>
      <c r="Y855" s="33" t="e">
        <f t="shared" si="27"/>
        <v>#VALUE!</v>
      </c>
      <c r="Z855" s="32"/>
    </row>
    <row r="856" spans="1:26" x14ac:dyDescent="0.3">
      <c r="A856" s="35">
        <f>IF(Замеры!B850=0, " ", Замеры!B850)</f>
        <v>847</v>
      </c>
      <c r="B856" s="37" t="str">
        <f>CONCATENATE(Замеры!D850,Замеры!F850)</f>
        <v>Группа от QF</v>
      </c>
      <c r="C856" s="35" t="str">
        <f>IF(Замеры!J850=0," ", Замеры!J850)</f>
        <v xml:space="preserve"> </v>
      </c>
      <c r="D856" s="29" t="str">
        <f>IF(Замеры!AD850=0, " ", Замеры!AB850)</f>
        <v xml:space="preserve"> </v>
      </c>
      <c r="E856" s="29" t="str">
        <f>CONCATENATE(Замеры!T850,Замеры!W850,Замеры!V850)</f>
        <v xml:space="preserve"> </v>
      </c>
      <c r="F856" s="30" t="str">
        <f>IF(Замеры!AD850=0," ","---")</f>
        <v xml:space="preserve"> </v>
      </c>
      <c r="G856" s="31" t="str">
        <f>IF(Замеры!AD850=0," ",Замеры!L850)</f>
        <v xml:space="preserve"> </v>
      </c>
      <c r="H856" s="31" t="str">
        <f>CONCATENATE(Замеры!AO850,Замеры!AE850,Замеры!AP850)</f>
        <v>0 0</v>
      </c>
      <c r="I856" s="29" t="str">
        <f>CONCATENATE(Замеры!AM850,Замеры!AE850,Замеры!AN850)</f>
        <v>0 0</v>
      </c>
      <c r="J856" s="31" t="str">
        <f>IF(Замеры!AD850=0," ",G856*2.55)</f>
        <v xml:space="preserve"> </v>
      </c>
      <c r="K856" s="29" t="str">
        <f>IF(Замеры!AD850=0," ",Замеры!AK850)</f>
        <v xml:space="preserve"> </v>
      </c>
      <c r="L856" s="29" t="str">
        <f>IF(Замеры!AD850=0," ",Замеры!AL850)</f>
        <v xml:space="preserve"> </v>
      </c>
      <c r="M856" s="29" t="str">
        <f>IF(Замеры!AD850=0," ",0.1)</f>
        <v xml:space="preserve"> </v>
      </c>
      <c r="N856" s="29" t="str">
        <f>IF(Замеры!AD850=0," ",Замеры!AD850)</f>
        <v xml:space="preserve"> </v>
      </c>
      <c r="O856" s="29" t="str">
        <f>Замеры!AE850</f>
        <v xml:space="preserve"> </v>
      </c>
      <c r="P856" s="29" t="str">
        <f>Замеры!AF850</f>
        <v xml:space="preserve"> </v>
      </c>
      <c r="Q856" s="29" t="str">
        <f>IF(Замеры!AD850=0," ","+")</f>
        <v xml:space="preserve"> </v>
      </c>
      <c r="R856" s="32">
        <f>Замеры!AC850</f>
        <v>0</v>
      </c>
      <c r="W856" s="33" t="e">
        <f t="shared" si="26"/>
        <v>#VALUE!</v>
      </c>
      <c r="X856" s="31" t="s">
        <v>72</v>
      </c>
      <c r="Y856" s="33" t="e">
        <f t="shared" si="27"/>
        <v>#VALUE!</v>
      </c>
      <c r="Z856" s="32"/>
    </row>
    <row r="857" spans="1:26" x14ac:dyDescent="0.3">
      <c r="A857" s="35">
        <f>IF(Замеры!B851=0, " ", Замеры!B851)</f>
        <v>848</v>
      </c>
      <c r="B857" s="37" t="str">
        <f>CONCATENATE(Замеры!D851,Замеры!F851)</f>
        <v>Группа от QF</v>
      </c>
      <c r="C857" s="35" t="str">
        <f>IF(Замеры!J851=0," ", Замеры!J851)</f>
        <v xml:space="preserve"> </v>
      </c>
      <c r="D857" s="29" t="str">
        <f>IF(Замеры!AD851=0, " ", Замеры!AB851)</f>
        <v xml:space="preserve"> </v>
      </c>
      <c r="E857" s="29" t="str">
        <f>CONCATENATE(Замеры!T851,Замеры!W851,Замеры!V851)</f>
        <v xml:space="preserve"> </v>
      </c>
      <c r="F857" s="30" t="str">
        <f>IF(Замеры!AD851=0," ","---")</f>
        <v xml:space="preserve"> </v>
      </c>
      <c r="G857" s="31" t="str">
        <f>IF(Замеры!AD851=0," ",Замеры!L851)</f>
        <v xml:space="preserve"> </v>
      </c>
      <c r="H857" s="31" t="str">
        <f>CONCATENATE(Замеры!AO851,Замеры!AE851,Замеры!AP851)</f>
        <v>0 0</v>
      </c>
      <c r="I857" s="29" t="str">
        <f>CONCATENATE(Замеры!AM851,Замеры!AE851,Замеры!AN851)</f>
        <v>0 0</v>
      </c>
      <c r="J857" s="31" t="str">
        <f>IF(Замеры!AD851=0," ",G857*2.55)</f>
        <v xml:space="preserve"> </v>
      </c>
      <c r="K857" s="29" t="str">
        <f>IF(Замеры!AD851=0," ",Замеры!AK851)</f>
        <v xml:space="preserve"> </v>
      </c>
      <c r="L857" s="29" t="str">
        <f>IF(Замеры!AD851=0," ",Замеры!AL851)</f>
        <v xml:space="preserve"> </v>
      </c>
      <c r="M857" s="29" t="str">
        <f>IF(Замеры!AD851=0," ",0.1)</f>
        <v xml:space="preserve"> </v>
      </c>
      <c r="N857" s="29" t="str">
        <f>IF(Замеры!AD851=0," ",Замеры!AD851)</f>
        <v xml:space="preserve"> </v>
      </c>
      <c r="O857" s="29" t="str">
        <f>Замеры!AE851</f>
        <v xml:space="preserve"> </v>
      </c>
      <c r="P857" s="29" t="str">
        <f>Замеры!AF851</f>
        <v xml:space="preserve"> </v>
      </c>
      <c r="Q857" s="29" t="str">
        <f>IF(Замеры!AD851=0," ","+")</f>
        <v xml:space="preserve"> </v>
      </c>
      <c r="R857" s="32">
        <f>Замеры!AC851</f>
        <v>0</v>
      </c>
      <c r="W857" s="33" t="e">
        <f t="shared" si="26"/>
        <v>#VALUE!</v>
      </c>
      <c r="X857" s="31" t="s">
        <v>72</v>
      </c>
      <c r="Y857" s="33" t="e">
        <f t="shared" si="27"/>
        <v>#VALUE!</v>
      </c>
      <c r="Z857" s="32"/>
    </row>
    <row r="858" spans="1:26" x14ac:dyDescent="0.3">
      <c r="A858" s="35">
        <f>IF(Замеры!B852=0, " ", Замеры!B852)</f>
        <v>849</v>
      </c>
      <c r="B858" s="37" t="str">
        <f>CONCATENATE(Замеры!D852,Замеры!F852)</f>
        <v>Группа от QF</v>
      </c>
      <c r="C858" s="35" t="str">
        <f>IF(Замеры!J852=0," ", Замеры!J852)</f>
        <v xml:space="preserve"> </v>
      </c>
      <c r="D858" s="29" t="str">
        <f>IF(Замеры!AD852=0, " ", Замеры!AB852)</f>
        <v xml:space="preserve"> </v>
      </c>
      <c r="E858" s="29" t="str">
        <f>CONCATENATE(Замеры!T852,Замеры!W852,Замеры!V852)</f>
        <v xml:space="preserve"> </v>
      </c>
      <c r="F858" s="30" t="str">
        <f>IF(Замеры!AD852=0," ","---")</f>
        <v xml:space="preserve"> </v>
      </c>
      <c r="G858" s="31" t="str">
        <f>IF(Замеры!AD852=0," ",Замеры!L852)</f>
        <v xml:space="preserve"> </v>
      </c>
      <c r="H858" s="31" t="str">
        <f>CONCATENATE(Замеры!AO852,Замеры!AE852,Замеры!AP852)</f>
        <v>0 0</v>
      </c>
      <c r="I858" s="29" t="str">
        <f>CONCATENATE(Замеры!AM852,Замеры!AE852,Замеры!AN852)</f>
        <v>0 0</v>
      </c>
      <c r="J858" s="31" t="str">
        <f>IF(Замеры!AD852=0," ",G858*2.55)</f>
        <v xml:space="preserve"> </v>
      </c>
      <c r="K858" s="29" t="str">
        <f>IF(Замеры!AD852=0," ",Замеры!AK852)</f>
        <v xml:space="preserve"> </v>
      </c>
      <c r="L858" s="29" t="str">
        <f>IF(Замеры!AD852=0," ",Замеры!AL852)</f>
        <v xml:space="preserve"> </v>
      </c>
      <c r="M858" s="29" t="str">
        <f>IF(Замеры!AD852=0," ",0.1)</f>
        <v xml:space="preserve"> </v>
      </c>
      <c r="N858" s="29" t="str">
        <f>IF(Замеры!AD852=0," ",Замеры!AD852)</f>
        <v xml:space="preserve"> </v>
      </c>
      <c r="O858" s="29" t="str">
        <f>Замеры!AE852</f>
        <v xml:space="preserve"> </v>
      </c>
      <c r="P858" s="29" t="str">
        <f>Замеры!AF852</f>
        <v xml:space="preserve"> </v>
      </c>
      <c r="Q858" s="29" t="str">
        <f>IF(Замеры!AD852=0," ","+")</f>
        <v xml:space="preserve"> </v>
      </c>
      <c r="R858" s="32">
        <f>Замеры!AC852</f>
        <v>0</v>
      </c>
      <c r="W858" s="33" t="e">
        <f t="shared" si="26"/>
        <v>#VALUE!</v>
      </c>
      <c r="X858" s="31" t="s">
        <v>72</v>
      </c>
      <c r="Y858" s="33" t="e">
        <f t="shared" si="27"/>
        <v>#VALUE!</v>
      </c>
      <c r="Z858" s="32"/>
    </row>
    <row r="859" spans="1:26" x14ac:dyDescent="0.3">
      <c r="A859" s="35">
        <f>IF(Замеры!B853=0, " ", Замеры!B853)</f>
        <v>850</v>
      </c>
      <c r="B859" s="37" t="str">
        <f>CONCATENATE(Замеры!D853,Замеры!F853)</f>
        <v>Группа от QF</v>
      </c>
      <c r="C859" s="35" t="str">
        <f>IF(Замеры!J853=0," ", Замеры!J853)</f>
        <v xml:space="preserve"> </v>
      </c>
      <c r="D859" s="29" t="str">
        <f>IF(Замеры!AD853=0, " ", Замеры!AB853)</f>
        <v xml:space="preserve"> </v>
      </c>
      <c r="E859" s="29" t="str">
        <f>CONCATENATE(Замеры!T853,Замеры!W853,Замеры!V853)</f>
        <v xml:space="preserve"> </v>
      </c>
      <c r="F859" s="30" t="str">
        <f>IF(Замеры!AD853=0," ","---")</f>
        <v xml:space="preserve"> </v>
      </c>
      <c r="G859" s="31" t="str">
        <f>IF(Замеры!AD853=0," ",Замеры!L853)</f>
        <v xml:space="preserve"> </v>
      </c>
      <c r="H859" s="31" t="str">
        <f>CONCATENATE(Замеры!AO853,Замеры!AE853,Замеры!AP853)</f>
        <v>0 0</v>
      </c>
      <c r="I859" s="29" t="str">
        <f>CONCATENATE(Замеры!AM853,Замеры!AE853,Замеры!AN853)</f>
        <v>0 0</v>
      </c>
      <c r="J859" s="31" t="str">
        <f>IF(Замеры!AD853=0," ",G859*2.55)</f>
        <v xml:space="preserve"> </v>
      </c>
      <c r="K859" s="29" t="str">
        <f>IF(Замеры!AD853=0," ",Замеры!AK853)</f>
        <v xml:space="preserve"> </v>
      </c>
      <c r="L859" s="29" t="str">
        <f>IF(Замеры!AD853=0," ",Замеры!AL853)</f>
        <v xml:space="preserve"> </v>
      </c>
      <c r="M859" s="29" t="str">
        <f>IF(Замеры!AD853=0," ",0.1)</f>
        <v xml:space="preserve"> </v>
      </c>
      <c r="N859" s="29" t="str">
        <f>IF(Замеры!AD853=0," ",Замеры!AD853)</f>
        <v xml:space="preserve"> </v>
      </c>
      <c r="O859" s="29" t="str">
        <f>Замеры!AE853</f>
        <v xml:space="preserve"> </v>
      </c>
      <c r="P859" s="29" t="str">
        <f>Замеры!AF853</f>
        <v xml:space="preserve"> </v>
      </c>
      <c r="Q859" s="29" t="str">
        <f>IF(Замеры!AD853=0," ","+")</f>
        <v xml:space="preserve"> </v>
      </c>
      <c r="R859" s="32">
        <f>Замеры!AC853</f>
        <v>0</v>
      </c>
      <c r="W859" s="33" t="e">
        <f t="shared" si="26"/>
        <v>#VALUE!</v>
      </c>
      <c r="X859" s="31" t="s">
        <v>72</v>
      </c>
      <c r="Y859" s="33" t="e">
        <f t="shared" si="27"/>
        <v>#VALUE!</v>
      </c>
      <c r="Z859" s="32"/>
    </row>
    <row r="860" spans="1:26" x14ac:dyDescent="0.3">
      <c r="A860" s="35">
        <f>IF(Замеры!B854=0, " ", Замеры!B854)</f>
        <v>851</v>
      </c>
      <c r="B860" s="37" t="str">
        <f>CONCATENATE(Замеры!D854,Замеры!F854)</f>
        <v>Группа от QF</v>
      </c>
      <c r="C860" s="35" t="str">
        <f>IF(Замеры!J854=0," ", Замеры!J854)</f>
        <v xml:space="preserve"> </v>
      </c>
      <c r="D860" s="29" t="str">
        <f>IF(Замеры!AD854=0, " ", Замеры!AB854)</f>
        <v xml:space="preserve"> </v>
      </c>
      <c r="E860" s="29" t="str">
        <f>CONCATENATE(Замеры!T854,Замеры!W854,Замеры!V854)</f>
        <v xml:space="preserve"> </v>
      </c>
      <c r="F860" s="30" t="str">
        <f>IF(Замеры!AD854=0," ","---")</f>
        <v xml:space="preserve"> </v>
      </c>
      <c r="G860" s="31" t="str">
        <f>IF(Замеры!AD854=0," ",Замеры!L854)</f>
        <v xml:space="preserve"> </v>
      </c>
      <c r="H860" s="31" t="str">
        <f>CONCATENATE(Замеры!AO854,Замеры!AE854,Замеры!AP854)</f>
        <v>0 0</v>
      </c>
      <c r="I860" s="29" t="str">
        <f>CONCATENATE(Замеры!AM854,Замеры!AE854,Замеры!AN854)</f>
        <v>0 0</v>
      </c>
      <c r="J860" s="31" t="str">
        <f>IF(Замеры!AD854=0," ",G860*2.55)</f>
        <v xml:space="preserve"> </v>
      </c>
      <c r="K860" s="29" t="str">
        <f>IF(Замеры!AD854=0," ",Замеры!AK854)</f>
        <v xml:space="preserve"> </v>
      </c>
      <c r="L860" s="29" t="str">
        <f>IF(Замеры!AD854=0," ",Замеры!AL854)</f>
        <v xml:space="preserve"> </v>
      </c>
      <c r="M860" s="29" t="str">
        <f>IF(Замеры!AD854=0," ",0.1)</f>
        <v xml:space="preserve"> </v>
      </c>
      <c r="N860" s="29" t="str">
        <f>IF(Замеры!AD854=0," ",Замеры!AD854)</f>
        <v xml:space="preserve"> </v>
      </c>
      <c r="O860" s="29" t="str">
        <f>Замеры!AE854</f>
        <v xml:space="preserve"> </v>
      </c>
      <c r="P860" s="29" t="str">
        <f>Замеры!AF854</f>
        <v xml:space="preserve"> </v>
      </c>
      <c r="Q860" s="29" t="str">
        <f>IF(Замеры!AD854=0," ","+")</f>
        <v xml:space="preserve"> </v>
      </c>
      <c r="R860" s="32">
        <f>Замеры!AC854</f>
        <v>0</v>
      </c>
      <c r="W860" s="33" t="e">
        <f t="shared" si="26"/>
        <v>#VALUE!</v>
      </c>
      <c r="X860" s="31" t="s">
        <v>72</v>
      </c>
      <c r="Y860" s="33" t="e">
        <f t="shared" si="27"/>
        <v>#VALUE!</v>
      </c>
      <c r="Z860" s="32"/>
    </row>
    <row r="861" spans="1:26" x14ac:dyDescent="0.3">
      <c r="A861" s="35">
        <f>IF(Замеры!B855=0, " ", Замеры!B855)</f>
        <v>852</v>
      </c>
      <c r="B861" s="37" t="str">
        <f>CONCATENATE(Замеры!D855,Замеры!F855)</f>
        <v>Группа от QF</v>
      </c>
      <c r="C861" s="35" t="str">
        <f>IF(Замеры!J855=0," ", Замеры!J855)</f>
        <v xml:space="preserve"> </v>
      </c>
      <c r="D861" s="29" t="str">
        <f>IF(Замеры!AD855=0, " ", Замеры!AB855)</f>
        <v xml:space="preserve"> </v>
      </c>
      <c r="E861" s="29" t="str">
        <f>CONCATENATE(Замеры!T855,Замеры!W855,Замеры!V855)</f>
        <v xml:space="preserve"> </v>
      </c>
      <c r="F861" s="30" t="str">
        <f>IF(Замеры!AD855=0," ","---")</f>
        <v xml:space="preserve"> </v>
      </c>
      <c r="G861" s="31" t="str">
        <f>IF(Замеры!AD855=0," ",Замеры!L855)</f>
        <v xml:space="preserve"> </v>
      </c>
      <c r="H861" s="31" t="str">
        <f>CONCATENATE(Замеры!AO855,Замеры!AE855,Замеры!AP855)</f>
        <v>0 0</v>
      </c>
      <c r="I861" s="29" t="str">
        <f>CONCATENATE(Замеры!AM855,Замеры!AE855,Замеры!AN855)</f>
        <v>0 0</v>
      </c>
      <c r="J861" s="31" t="str">
        <f>IF(Замеры!AD855=0," ",G861*2.55)</f>
        <v xml:space="preserve"> </v>
      </c>
      <c r="K861" s="29" t="str">
        <f>IF(Замеры!AD855=0," ",Замеры!AK855)</f>
        <v xml:space="preserve"> </v>
      </c>
      <c r="L861" s="29" t="str">
        <f>IF(Замеры!AD855=0," ",Замеры!AL855)</f>
        <v xml:space="preserve"> </v>
      </c>
      <c r="M861" s="29" t="str">
        <f>IF(Замеры!AD855=0," ",0.1)</f>
        <v xml:space="preserve"> </v>
      </c>
      <c r="N861" s="29" t="str">
        <f>IF(Замеры!AD855=0," ",Замеры!AD855)</f>
        <v xml:space="preserve"> </v>
      </c>
      <c r="O861" s="29" t="str">
        <f>Замеры!AE855</f>
        <v xml:space="preserve"> </v>
      </c>
      <c r="P861" s="29" t="str">
        <f>Замеры!AF855</f>
        <v xml:space="preserve"> </v>
      </c>
      <c r="Q861" s="29" t="str">
        <f>IF(Замеры!AD855=0," ","+")</f>
        <v xml:space="preserve"> </v>
      </c>
      <c r="R861" s="32">
        <f>Замеры!AC855</f>
        <v>0</v>
      </c>
      <c r="W861" s="33" t="e">
        <f t="shared" si="26"/>
        <v>#VALUE!</v>
      </c>
      <c r="X861" s="31" t="s">
        <v>72</v>
      </c>
      <c r="Y861" s="33" t="e">
        <f t="shared" si="27"/>
        <v>#VALUE!</v>
      </c>
      <c r="Z861" s="32"/>
    </row>
    <row r="862" spans="1:26" x14ac:dyDescent="0.3">
      <c r="A862" s="35">
        <f>IF(Замеры!B856=0, " ", Замеры!B856)</f>
        <v>853</v>
      </c>
      <c r="B862" s="37" t="str">
        <f>CONCATENATE(Замеры!D856,Замеры!F856)</f>
        <v>Группа от QF</v>
      </c>
      <c r="C862" s="35" t="str">
        <f>IF(Замеры!J856=0," ", Замеры!J856)</f>
        <v xml:space="preserve"> </v>
      </c>
      <c r="D862" s="29" t="str">
        <f>IF(Замеры!AD856=0, " ", Замеры!AB856)</f>
        <v xml:space="preserve"> </v>
      </c>
      <c r="E862" s="29" t="str">
        <f>CONCATENATE(Замеры!T856,Замеры!W856,Замеры!V856)</f>
        <v xml:space="preserve"> </v>
      </c>
      <c r="F862" s="30" t="str">
        <f>IF(Замеры!AD856=0," ","---")</f>
        <v xml:space="preserve"> </v>
      </c>
      <c r="G862" s="31" t="str">
        <f>IF(Замеры!AD856=0," ",Замеры!L856)</f>
        <v xml:space="preserve"> </v>
      </c>
      <c r="H862" s="31" t="str">
        <f>CONCATENATE(Замеры!AO856,Замеры!AE856,Замеры!AP856)</f>
        <v>0 0</v>
      </c>
      <c r="I862" s="29" t="str">
        <f>CONCATENATE(Замеры!AM856,Замеры!AE856,Замеры!AN856)</f>
        <v>0 0</v>
      </c>
      <c r="J862" s="31" t="str">
        <f>IF(Замеры!AD856=0," ",G862*2.55)</f>
        <v xml:space="preserve"> </v>
      </c>
      <c r="K862" s="29" t="str">
        <f>IF(Замеры!AD856=0," ",Замеры!AK856)</f>
        <v xml:space="preserve"> </v>
      </c>
      <c r="L862" s="29" t="str">
        <f>IF(Замеры!AD856=0," ",Замеры!AL856)</f>
        <v xml:space="preserve"> </v>
      </c>
      <c r="M862" s="29" t="str">
        <f>IF(Замеры!AD856=0," ",0.1)</f>
        <v xml:space="preserve"> </v>
      </c>
      <c r="N862" s="29" t="str">
        <f>IF(Замеры!AD856=0," ",Замеры!AD856)</f>
        <v xml:space="preserve"> </v>
      </c>
      <c r="O862" s="29" t="str">
        <f>Замеры!AE856</f>
        <v xml:space="preserve"> </v>
      </c>
      <c r="P862" s="29" t="str">
        <f>Замеры!AF856</f>
        <v xml:space="preserve"> </v>
      </c>
      <c r="Q862" s="29" t="str">
        <f>IF(Замеры!AD856=0," ","+")</f>
        <v xml:space="preserve"> </v>
      </c>
      <c r="R862" s="32">
        <f>Замеры!AC856</f>
        <v>0</v>
      </c>
      <c r="W862" s="33" t="e">
        <f t="shared" si="26"/>
        <v>#VALUE!</v>
      </c>
      <c r="X862" s="31" t="s">
        <v>72</v>
      </c>
      <c r="Y862" s="33" t="e">
        <f t="shared" si="27"/>
        <v>#VALUE!</v>
      </c>
      <c r="Z862" s="32"/>
    </row>
    <row r="863" spans="1:26" x14ac:dyDescent="0.3">
      <c r="A863" s="35">
        <f>IF(Замеры!B857=0, " ", Замеры!B857)</f>
        <v>854</v>
      </c>
      <c r="B863" s="37" t="str">
        <f>CONCATENATE(Замеры!D857,Замеры!F857)</f>
        <v>Группа от QF</v>
      </c>
      <c r="C863" s="35" t="str">
        <f>IF(Замеры!J857=0," ", Замеры!J857)</f>
        <v xml:space="preserve"> </v>
      </c>
      <c r="D863" s="29" t="str">
        <f>IF(Замеры!AD857=0, " ", Замеры!AB857)</f>
        <v xml:space="preserve"> </v>
      </c>
      <c r="E863" s="29" t="str">
        <f>CONCATENATE(Замеры!T857,Замеры!W857,Замеры!V857)</f>
        <v xml:space="preserve"> </v>
      </c>
      <c r="F863" s="30" t="str">
        <f>IF(Замеры!AD857=0," ","---")</f>
        <v xml:space="preserve"> </v>
      </c>
      <c r="G863" s="31" t="str">
        <f>IF(Замеры!AD857=0," ",Замеры!L857)</f>
        <v xml:space="preserve"> </v>
      </c>
      <c r="H863" s="31" t="str">
        <f>CONCATENATE(Замеры!AO857,Замеры!AE857,Замеры!AP857)</f>
        <v>0 0</v>
      </c>
      <c r="I863" s="29" t="str">
        <f>CONCATENATE(Замеры!AM857,Замеры!AE857,Замеры!AN857)</f>
        <v>0 0</v>
      </c>
      <c r="J863" s="31" t="str">
        <f>IF(Замеры!AD857=0," ",G863*2.55)</f>
        <v xml:space="preserve"> </v>
      </c>
      <c r="K863" s="29" t="str">
        <f>IF(Замеры!AD857=0," ",Замеры!AK857)</f>
        <v xml:space="preserve"> </v>
      </c>
      <c r="L863" s="29" t="str">
        <f>IF(Замеры!AD857=0," ",Замеры!AL857)</f>
        <v xml:space="preserve"> </v>
      </c>
      <c r="M863" s="29" t="str">
        <f>IF(Замеры!AD857=0," ",0.1)</f>
        <v xml:space="preserve"> </v>
      </c>
      <c r="N863" s="29" t="str">
        <f>IF(Замеры!AD857=0," ",Замеры!AD857)</f>
        <v xml:space="preserve"> </v>
      </c>
      <c r="O863" s="29" t="str">
        <f>Замеры!AE857</f>
        <v xml:space="preserve"> </v>
      </c>
      <c r="P863" s="29" t="str">
        <f>Замеры!AF857</f>
        <v xml:space="preserve"> </v>
      </c>
      <c r="Q863" s="29" t="str">
        <f>IF(Замеры!AD857=0," ","+")</f>
        <v xml:space="preserve"> </v>
      </c>
      <c r="R863" s="32">
        <f>Замеры!AC857</f>
        <v>0</v>
      </c>
      <c r="W863" s="33" t="e">
        <f t="shared" si="26"/>
        <v>#VALUE!</v>
      </c>
      <c r="X863" s="31" t="s">
        <v>72</v>
      </c>
      <c r="Y863" s="33" t="e">
        <f t="shared" si="27"/>
        <v>#VALUE!</v>
      </c>
      <c r="Z863" s="32"/>
    </row>
    <row r="864" spans="1:26" x14ac:dyDescent="0.3">
      <c r="A864" s="35">
        <f>IF(Замеры!B858=0, " ", Замеры!B858)</f>
        <v>855</v>
      </c>
      <c r="B864" s="37" t="str">
        <f>CONCATENATE(Замеры!D858,Замеры!F858)</f>
        <v>Группа от QF</v>
      </c>
      <c r="C864" s="35" t="str">
        <f>IF(Замеры!J858=0," ", Замеры!J858)</f>
        <v xml:space="preserve"> </v>
      </c>
      <c r="D864" s="29" t="str">
        <f>IF(Замеры!AD858=0, " ", Замеры!AB858)</f>
        <v xml:space="preserve"> </v>
      </c>
      <c r="E864" s="29" t="str">
        <f>CONCATENATE(Замеры!T858,Замеры!W858,Замеры!V858)</f>
        <v xml:space="preserve"> </v>
      </c>
      <c r="F864" s="30" t="str">
        <f>IF(Замеры!AD858=0," ","---")</f>
        <v xml:space="preserve"> </v>
      </c>
      <c r="G864" s="31" t="str">
        <f>IF(Замеры!AD858=0," ",Замеры!L858)</f>
        <v xml:space="preserve"> </v>
      </c>
      <c r="H864" s="31" t="str">
        <f>CONCATENATE(Замеры!AO858,Замеры!AE858,Замеры!AP858)</f>
        <v>0 0</v>
      </c>
      <c r="I864" s="29" t="str">
        <f>CONCATENATE(Замеры!AM858,Замеры!AE858,Замеры!AN858)</f>
        <v>0 0</v>
      </c>
      <c r="J864" s="31" t="str">
        <f>IF(Замеры!AD858=0," ",G864*2.55)</f>
        <v xml:space="preserve"> </v>
      </c>
      <c r="K864" s="29" t="str">
        <f>IF(Замеры!AD858=0," ",Замеры!AK858)</f>
        <v xml:space="preserve"> </v>
      </c>
      <c r="L864" s="29" t="str">
        <f>IF(Замеры!AD858=0," ",Замеры!AL858)</f>
        <v xml:space="preserve"> </v>
      </c>
      <c r="M864" s="29" t="str">
        <f>IF(Замеры!AD858=0," ",0.1)</f>
        <v xml:space="preserve"> </v>
      </c>
      <c r="N864" s="29" t="str">
        <f>IF(Замеры!AD858=0," ",Замеры!AD858)</f>
        <v xml:space="preserve"> </v>
      </c>
      <c r="O864" s="29" t="str">
        <f>Замеры!AE858</f>
        <v xml:space="preserve"> </v>
      </c>
      <c r="P864" s="29" t="str">
        <f>Замеры!AF858</f>
        <v xml:space="preserve"> </v>
      </c>
      <c r="Q864" s="29" t="str">
        <f>IF(Замеры!AD858=0," ","+")</f>
        <v xml:space="preserve"> </v>
      </c>
      <c r="R864" s="32">
        <f>Замеры!AC858</f>
        <v>0</v>
      </c>
      <c r="W864" s="33" t="e">
        <f t="shared" si="26"/>
        <v>#VALUE!</v>
      </c>
      <c r="X864" s="31" t="s">
        <v>72</v>
      </c>
      <c r="Y864" s="33" t="e">
        <f t="shared" si="27"/>
        <v>#VALUE!</v>
      </c>
      <c r="Z864" s="32"/>
    </row>
    <row r="865" spans="1:26" x14ac:dyDescent="0.3">
      <c r="A865" s="35">
        <f>IF(Замеры!B859=0, " ", Замеры!B859)</f>
        <v>856</v>
      </c>
      <c r="B865" s="37" t="str">
        <f>CONCATENATE(Замеры!D859,Замеры!F859)</f>
        <v>Группа от QF</v>
      </c>
      <c r="C865" s="35" t="str">
        <f>IF(Замеры!J859=0," ", Замеры!J859)</f>
        <v xml:space="preserve"> </v>
      </c>
      <c r="D865" s="29" t="str">
        <f>IF(Замеры!AD859=0, " ", Замеры!AB859)</f>
        <v xml:space="preserve"> </v>
      </c>
      <c r="E865" s="29" t="str">
        <f>CONCATENATE(Замеры!T859,Замеры!W859,Замеры!V859)</f>
        <v xml:space="preserve"> </v>
      </c>
      <c r="F865" s="30" t="str">
        <f>IF(Замеры!AD859=0," ","---")</f>
        <v xml:space="preserve"> </v>
      </c>
      <c r="G865" s="31" t="str">
        <f>IF(Замеры!AD859=0," ",Замеры!L859)</f>
        <v xml:space="preserve"> </v>
      </c>
      <c r="H865" s="31" t="str">
        <f>CONCATENATE(Замеры!AO859,Замеры!AE859,Замеры!AP859)</f>
        <v>0 0</v>
      </c>
      <c r="I865" s="29" t="str">
        <f>CONCATENATE(Замеры!AM859,Замеры!AE859,Замеры!AN859)</f>
        <v>0 0</v>
      </c>
      <c r="J865" s="31" t="str">
        <f>IF(Замеры!AD859=0," ",G865*2.55)</f>
        <v xml:space="preserve"> </v>
      </c>
      <c r="K865" s="29" t="str">
        <f>IF(Замеры!AD859=0," ",Замеры!AK859)</f>
        <v xml:space="preserve"> </v>
      </c>
      <c r="L865" s="29" t="str">
        <f>IF(Замеры!AD859=0," ",Замеры!AL859)</f>
        <v xml:space="preserve"> </v>
      </c>
      <c r="M865" s="29" t="str">
        <f>IF(Замеры!AD859=0," ",0.1)</f>
        <v xml:space="preserve"> </v>
      </c>
      <c r="N865" s="29" t="str">
        <f>IF(Замеры!AD859=0," ",Замеры!AD859)</f>
        <v xml:space="preserve"> </v>
      </c>
      <c r="O865" s="29" t="str">
        <f>Замеры!AE859</f>
        <v xml:space="preserve"> </v>
      </c>
      <c r="P865" s="29" t="str">
        <f>Замеры!AF859</f>
        <v xml:space="preserve"> </v>
      </c>
      <c r="Q865" s="29" t="str">
        <f>IF(Замеры!AD859=0," ","+")</f>
        <v xml:space="preserve"> </v>
      </c>
      <c r="R865" s="32">
        <f>Замеры!AC859</f>
        <v>0</v>
      </c>
      <c r="W865" s="33" t="e">
        <f t="shared" si="26"/>
        <v>#VALUE!</v>
      </c>
      <c r="X865" s="31" t="s">
        <v>72</v>
      </c>
      <c r="Y865" s="33" t="e">
        <f t="shared" si="27"/>
        <v>#VALUE!</v>
      </c>
      <c r="Z865" s="32"/>
    </row>
    <row r="866" spans="1:26" x14ac:dyDescent="0.3">
      <c r="A866" s="35">
        <f>IF(Замеры!B860=0, " ", Замеры!B860)</f>
        <v>857</v>
      </c>
      <c r="B866" s="37" t="str">
        <f>CONCATENATE(Замеры!D860,Замеры!F860)</f>
        <v>Группа от QF</v>
      </c>
      <c r="C866" s="35" t="str">
        <f>IF(Замеры!J860=0," ", Замеры!J860)</f>
        <v xml:space="preserve"> </v>
      </c>
      <c r="D866" s="29" t="str">
        <f>IF(Замеры!AD860=0, " ", Замеры!AB860)</f>
        <v xml:space="preserve"> </v>
      </c>
      <c r="E866" s="29" t="str">
        <f>CONCATENATE(Замеры!T860,Замеры!W860,Замеры!V860)</f>
        <v xml:space="preserve"> </v>
      </c>
      <c r="F866" s="30" t="str">
        <f>IF(Замеры!AD860=0," ","---")</f>
        <v xml:space="preserve"> </v>
      </c>
      <c r="G866" s="31" t="str">
        <f>IF(Замеры!AD860=0," ",Замеры!L860)</f>
        <v xml:space="preserve"> </v>
      </c>
      <c r="H866" s="31" t="str">
        <f>CONCATENATE(Замеры!AO860,Замеры!AE860,Замеры!AP860)</f>
        <v>0 0</v>
      </c>
      <c r="I866" s="29" t="str">
        <f>CONCATENATE(Замеры!AM860,Замеры!AE860,Замеры!AN860)</f>
        <v>0 0</v>
      </c>
      <c r="J866" s="31" t="str">
        <f>IF(Замеры!AD860=0," ",G866*2.55)</f>
        <v xml:space="preserve"> </v>
      </c>
      <c r="K866" s="29" t="str">
        <f>IF(Замеры!AD860=0," ",Замеры!AK860)</f>
        <v xml:space="preserve"> </v>
      </c>
      <c r="L866" s="29" t="str">
        <f>IF(Замеры!AD860=0," ",Замеры!AL860)</f>
        <v xml:space="preserve"> </v>
      </c>
      <c r="M866" s="29" t="str">
        <f>IF(Замеры!AD860=0," ",0.1)</f>
        <v xml:space="preserve"> </v>
      </c>
      <c r="N866" s="29" t="str">
        <f>IF(Замеры!AD860=0," ",Замеры!AD860)</f>
        <v xml:space="preserve"> </v>
      </c>
      <c r="O866" s="29" t="str">
        <f>Замеры!AE860</f>
        <v xml:space="preserve"> </v>
      </c>
      <c r="P866" s="29" t="str">
        <f>Замеры!AF860</f>
        <v xml:space="preserve"> </v>
      </c>
      <c r="Q866" s="29" t="str">
        <f>IF(Замеры!AD860=0," ","+")</f>
        <v xml:space="preserve"> </v>
      </c>
      <c r="R866" s="32">
        <f>Замеры!AC860</f>
        <v>0</v>
      </c>
      <c r="W866" s="33" t="e">
        <f t="shared" si="26"/>
        <v>#VALUE!</v>
      </c>
      <c r="X866" s="31" t="s">
        <v>72</v>
      </c>
      <c r="Y866" s="33" t="e">
        <f t="shared" si="27"/>
        <v>#VALUE!</v>
      </c>
      <c r="Z866" s="32"/>
    </row>
    <row r="867" spans="1:26" x14ac:dyDescent="0.3">
      <c r="A867" s="35">
        <f>IF(Замеры!B861=0, " ", Замеры!B861)</f>
        <v>858</v>
      </c>
      <c r="B867" s="37" t="str">
        <f>CONCATENATE(Замеры!D861,Замеры!F861)</f>
        <v>Группа от QF</v>
      </c>
      <c r="C867" s="35" t="str">
        <f>IF(Замеры!J861=0," ", Замеры!J861)</f>
        <v xml:space="preserve"> </v>
      </c>
      <c r="D867" s="29" t="str">
        <f>IF(Замеры!AD861=0, " ", Замеры!AB861)</f>
        <v xml:space="preserve"> </v>
      </c>
      <c r="E867" s="29" t="str">
        <f>CONCATENATE(Замеры!T861,Замеры!W861,Замеры!V861)</f>
        <v xml:space="preserve"> </v>
      </c>
      <c r="F867" s="30" t="str">
        <f>IF(Замеры!AD861=0," ","---")</f>
        <v xml:space="preserve"> </v>
      </c>
      <c r="G867" s="31" t="str">
        <f>IF(Замеры!AD861=0," ",Замеры!L861)</f>
        <v xml:space="preserve"> </v>
      </c>
      <c r="H867" s="31" t="str">
        <f>CONCATENATE(Замеры!AO861,Замеры!AE861,Замеры!AP861)</f>
        <v>0 0</v>
      </c>
      <c r="I867" s="29" t="str">
        <f>CONCATENATE(Замеры!AM861,Замеры!AE861,Замеры!AN861)</f>
        <v>0 0</v>
      </c>
      <c r="J867" s="31" t="str">
        <f>IF(Замеры!AD861=0," ",G867*2.55)</f>
        <v xml:space="preserve"> </v>
      </c>
      <c r="K867" s="29" t="str">
        <f>IF(Замеры!AD861=0," ",Замеры!AK861)</f>
        <v xml:space="preserve"> </v>
      </c>
      <c r="L867" s="29" t="str">
        <f>IF(Замеры!AD861=0," ",Замеры!AL861)</f>
        <v xml:space="preserve"> </v>
      </c>
      <c r="M867" s="29" t="str">
        <f>IF(Замеры!AD861=0," ",0.1)</f>
        <v xml:space="preserve"> </v>
      </c>
      <c r="N867" s="29" t="str">
        <f>IF(Замеры!AD861=0," ",Замеры!AD861)</f>
        <v xml:space="preserve"> </v>
      </c>
      <c r="O867" s="29" t="str">
        <f>Замеры!AE861</f>
        <v xml:space="preserve"> </v>
      </c>
      <c r="P867" s="29" t="str">
        <f>Замеры!AF861</f>
        <v xml:space="preserve"> </v>
      </c>
      <c r="Q867" s="29" t="str">
        <f>IF(Замеры!AD861=0," ","+")</f>
        <v xml:space="preserve"> </v>
      </c>
      <c r="R867" s="32">
        <f>Замеры!AC861</f>
        <v>0</v>
      </c>
      <c r="W867" s="33" t="e">
        <f t="shared" si="26"/>
        <v>#VALUE!</v>
      </c>
      <c r="X867" s="31" t="s">
        <v>72</v>
      </c>
      <c r="Y867" s="33" t="e">
        <f t="shared" si="27"/>
        <v>#VALUE!</v>
      </c>
      <c r="Z867" s="32"/>
    </row>
    <row r="868" spans="1:26" x14ac:dyDescent="0.3">
      <c r="A868" s="35">
        <f>IF(Замеры!B862=0, " ", Замеры!B862)</f>
        <v>859</v>
      </c>
      <c r="B868" s="37" t="str">
        <f>CONCATENATE(Замеры!D862,Замеры!F862)</f>
        <v>Группа от QF</v>
      </c>
      <c r="C868" s="35" t="str">
        <f>IF(Замеры!J862=0," ", Замеры!J862)</f>
        <v xml:space="preserve"> </v>
      </c>
      <c r="D868" s="29" t="str">
        <f>IF(Замеры!AD862=0, " ", Замеры!AB862)</f>
        <v xml:space="preserve"> </v>
      </c>
      <c r="E868" s="29" t="str">
        <f>CONCATENATE(Замеры!T862,Замеры!W862,Замеры!V862)</f>
        <v xml:space="preserve"> </v>
      </c>
      <c r="F868" s="30" t="str">
        <f>IF(Замеры!AD862=0," ","---")</f>
        <v xml:space="preserve"> </v>
      </c>
      <c r="G868" s="31" t="str">
        <f>IF(Замеры!AD862=0," ",Замеры!L862)</f>
        <v xml:space="preserve"> </v>
      </c>
      <c r="H868" s="31" t="str">
        <f>CONCATENATE(Замеры!AO862,Замеры!AE862,Замеры!AP862)</f>
        <v>0 0</v>
      </c>
      <c r="I868" s="29" t="str">
        <f>CONCATENATE(Замеры!AM862,Замеры!AE862,Замеры!AN862)</f>
        <v>0 0</v>
      </c>
      <c r="J868" s="31" t="str">
        <f>IF(Замеры!AD862=0," ",G868*2.55)</f>
        <v xml:space="preserve"> </v>
      </c>
      <c r="K868" s="29" t="str">
        <f>IF(Замеры!AD862=0," ",Замеры!AK862)</f>
        <v xml:space="preserve"> </v>
      </c>
      <c r="L868" s="29" t="str">
        <f>IF(Замеры!AD862=0," ",Замеры!AL862)</f>
        <v xml:space="preserve"> </v>
      </c>
      <c r="M868" s="29" t="str">
        <f>IF(Замеры!AD862=0," ",0.1)</f>
        <v xml:space="preserve"> </v>
      </c>
      <c r="N868" s="29" t="str">
        <f>IF(Замеры!AD862=0," ",Замеры!AD862)</f>
        <v xml:space="preserve"> </v>
      </c>
      <c r="O868" s="29" t="str">
        <f>Замеры!AE862</f>
        <v xml:space="preserve"> </v>
      </c>
      <c r="P868" s="29" t="str">
        <f>Замеры!AF862</f>
        <v xml:space="preserve"> </v>
      </c>
      <c r="Q868" s="29" t="str">
        <f>IF(Замеры!AD862=0," ","+")</f>
        <v xml:space="preserve"> </v>
      </c>
      <c r="R868" s="32">
        <f>Замеры!AC862</f>
        <v>0</v>
      </c>
      <c r="W868" s="33" t="e">
        <f t="shared" si="26"/>
        <v>#VALUE!</v>
      </c>
      <c r="X868" s="31" t="s">
        <v>72</v>
      </c>
      <c r="Y868" s="33" t="e">
        <f t="shared" si="27"/>
        <v>#VALUE!</v>
      </c>
      <c r="Z868" s="32"/>
    </row>
    <row r="869" spans="1:26" x14ac:dyDescent="0.3">
      <c r="A869" s="35">
        <f>IF(Замеры!B863=0, " ", Замеры!B863)</f>
        <v>860</v>
      </c>
      <c r="B869" s="37" t="str">
        <f>CONCATENATE(Замеры!D863,Замеры!F863)</f>
        <v>Группа от QF</v>
      </c>
      <c r="C869" s="35" t="str">
        <f>IF(Замеры!J863=0," ", Замеры!J863)</f>
        <v xml:space="preserve"> </v>
      </c>
      <c r="D869" s="29" t="str">
        <f>IF(Замеры!AD863=0, " ", Замеры!AB863)</f>
        <v xml:space="preserve"> </v>
      </c>
      <c r="E869" s="29" t="str">
        <f>CONCATENATE(Замеры!T863,Замеры!W863,Замеры!V863)</f>
        <v xml:space="preserve"> </v>
      </c>
      <c r="F869" s="30" t="str">
        <f>IF(Замеры!AD863=0," ","---")</f>
        <v xml:space="preserve"> </v>
      </c>
      <c r="G869" s="31" t="str">
        <f>IF(Замеры!AD863=0," ",Замеры!L863)</f>
        <v xml:space="preserve"> </v>
      </c>
      <c r="H869" s="31" t="str">
        <f>CONCATENATE(Замеры!AO863,Замеры!AE863,Замеры!AP863)</f>
        <v>0 0</v>
      </c>
      <c r="I869" s="29" t="str">
        <f>CONCATENATE(Замеры!AM863,Замеры!AE863,Замеры!AN863)</f>
        <v>0 0</v>
      </c>
      <c r="J869" s="31" t="str">
        <f>IF(Замеры!AD863=0," ",G869*2.55)</f>
        <v xml:space="preserve"> </v>
      </c>
      <c r="K869" s="29" t="str">
        <f>IF(Замеры!AD863=0," ",Замеры!AK863)</f>
        <v xml:space="preserve"> </v>
      </c>
      <c r="L869" s="29" t="str">
        <f>IF(Замеры!AD863=0," ",Замеры!AL863)</f>
        <v xml:space="preserve"> </v>
      </c>
      <c r="M869" s="29" t="str">
        <f>IF(Замеры!AD863=0," ",0.1)</f>
        <v xml:space="preserve"> </v>
      </c>
      <c r="N869" s="29" t="str">
        <f>IF(Замеры!AD863=0," ",Замеры!AD863)</f>
        <v xml:space="preserve"> </v>
      </c>
      <c r="O869" s="29" t="str">
        <f>Замеры!AE863</f>
        <v xml:space="preserve"> </v>
      </c>
      <c r="P869" s="29" t="str">
        <f>Замеры!AF863</f>
        <v xml:space="preserve"> </v>
      </c>
      <c r="Q869" s="29" t="str">
        <f>IF(Замеры!AD863=0," ","+")</f>
        <v xml:space="preserve"> </v>
      </c>
      <c r="R869" s="32">
        <f>Замеры!AC863</f>
        <v>0</v>
      </c>
      <c r="W869" s="33" t="e">
        <f t="shared" si="26"/>
        <v>#VALUE!</v>
      </c>
      <c r="X869" s="31" t="s">
        <v>72</v>
      </c>
      <c r="Y869" s="33" t="e">
        <f t="shared" si="27"/>
        <v>#VALUE!</v>
      </c>
      <c r="Z869" s="32"/>
    </row>
    <row r="870" spans="1:26" x14ac:dyDescent="0.3">
      <c r="A870" s="35">
        <f>IF(Замеры!B864=0, " ", Замеры!B864)</f>
        <v>861</v>
      </c>
      <c r="B870" s="37" t="str">
        <f>CONCATENATE(Замеры!D864,Замеры!F864)</f>
        <v>Группа от QF</v>
      </c>
      <c r="C870" s="35" t="str">
        <f>IF(Замеры!J864=0," ", Замеры!J864)</f>
        <v xml:space="preserve"> </v>
      </c>
      <c r="D870" s="29" t="str">
        <f>IF(Замеры!AD864=0, " ", Замеры!AB864)</f>
        <v xml:space="preserve"> </v>
      </c>
      <c r="E870" s="29" t="str">
        <f>CONCATENATE(Замеры!T864,Замеры!W864,Замеры!V864)</f>
        <v xml:space="preserve"> </v>
      </c>
      <c r="F870" s="30" t="str">
        <f>IF(Замеры!AD864=0," ","---")</f>
        <v xml:space="preserve"> </v>
      </c>
      <c r="G870" s="31" t="str">
        <f>IF(Замеры!AD864=0," ",Замеры!L864)</f>
        <v xml:space="preserve"> </v>
      </c>
      <c r="H870" s="31" t="str">
        <f>CONCATENATE(Замеры!AO864,Замеры!AE864,Замеры!AP864)</f>
        <v>0 0</v>
      </c>
      <c r="I870" s="29" t="str">
        <f>CONCATENATE(Замеры!AM864,Замеры!AE864,Замеры!AN864)</f>
        <v>0 0</v>
      </c>
      <c r="J870" s="31" t="str">
        <f>IF(Замеры!AD864=0," ",G870*2.55)</f>
        <v xml:space="preserve"> </v>
      </c>
      <c r="K870" s="29" t="str">
        <f>IF(Замеры!AD864=0," ",Замеры!AK864)</f>
        <v xml:space="preserve"> </v>
      </c>
      <c r="L870" s="29" t="str">
        <f>IF(Замеры!AD864=0," ",Замеры!AL864)</f>
        <v xml:space="preserve"> </v>
      </c>
      <c r="M870" s="29" t="str">
        <f>IF(Замеры!AD864=0," ",0.1)</f>
        <v xml:space="preserve"> </v>
      </c>
      <c r="N870" s="29" t="str">
        <f>IF(Замеры!AD864=0," ",Замеры!AD864)</f>
        <v xml:space="preserve"> </v>
      </c>
      <c r="O870" s="29" t="str">
        <f>Замеры!AE864</f>
        <v xml:space="preserve"> </v>
      </c>
      <c r="P870" s="29" t="str">
        <f>Замеры!AF864</f>
        <v xml:space="preserve"> </v>
      </c>
      <c r="Q870" s="29" t="str">
        <f>IF(Замеры!AD864=0," ","+")</f>
        <v xml:space="preserve"> </v>
      </c>
      <c r="R870" s="32">
        <f>Замеры!AC864</f>
        <v>0</v>
      </c>
      <c r="W870" s="33" t="e">
        <f t="shared" si="26"/>
        <v>#VALUE!</v>
      </c>
      <c r="X870" s="31" t="s">
        <v>72</v>
      </c>
      <c r="Y870" s="33" t="e">
        <f t="shared" si="27"/>
        <v>#VALUE!</v>
      </c>
      <c r="Z870" s="32"/>
    </row>
    <row r="871" spans="1:26" x14ac:dyDescent="0.3">
      <c r="A871" s="35">
        <f>IF(Замеры!B865=0, " ", Замеры!B865)</f>
        <v>862</v>
      </c>
      <c r="B871" s="37" t="str">
        <f>CONCATENATE(Замеры!D865,Замеры!F865)</f>
        <v>Группа от QF</v>
      </c>
      <c r="C871" s="35" t="str">
        <f>IF(Замеры!J865=0," ", Замеры!J865)</f>
        <v xml:space="preserve"> </v>
      </c>
      <c r="D871" s="29" t="str">
        <f>IF(Замеры!AD865=0, " ", Замеры!AB865)</f>
        <v xml:space="preserve"> </v>
      </c>
      <c r="E871" s="29" t="str">
        <f>CONCATENATE(Замеры!T865,Замеры!W865,Замеры!V865)</f>
        <v xml:space="preserve"> </v>
      </c>
      <c r="F871" s="30" t="str">
        <f>IF(Замеры!AD865=0," ","---")</f>
        <v xml:space="preserve"> </v>
      </c>
      <c r="G871" s="31" t="str">
        <f>IF(Замеры!AD865=0," ",Замеры!L865)</f>
        <v xml:space="preserve"> </v>
      </c>
      <c r="H871" s="31" t="str">
        <f>CONCATENATE(Замеры!AO865,Замеры!AE865,Замеры!AP865)</f>
        <v>0 0</v>
      </c>
      <c r="I871" s="29" t="str">
        <f>CONCATENATE(Замеры!AM865,Замеры!AE865,Замеры!AN865)</f>
        <v>0 0</v>
      </c>
      <c r="J871" s="31" t="str">
        <f>IF(Замеры!AD865=0," ",G871*2.55)</f>
        <v xml:space="preserve"> </v>
      </c>
      <c r="K871" s="29" t="str">
        <f>IF(Замеры!AD865=0," ",Замеры!AK865)</f>
        <v xml:space="preserve"> </v>
      </c>
      <c r="L871" s="29" t="str">
        <f>IF(Замеры!AD865=0," ",Замеры!AL865)</f>
        <v xml:space="preserve"> </v>
      </c>
      <c r="M871" s="29" t="str">
        <f>IF(Замеры!AD865=0," ",0.1)</f>
        <v xml:space="preserve"> </v>
      </c>
      <c r="N871" s="29" t="str">
        <f>IF(Замеры!AD865=0," ",Замеры!AD865)</f>
        <v xml:space="preserve"> </v>
      </c>
      <c r="O871" s="29" t="str">
        <f>Замеры!AE865</f>
        <v xml:space="preserve"> </v>
      </c>
      <c r="P871" s="29" t="str">
        <f>Замеры!AF865</f>
        <v xml:space="preserve"> </v>
      </c>
      <c r="Q871" s="29" t="str">
        <f>IF(Замеры!AD865=0," ","+")</f>
        <v xml:space="preserve"> </v>
      </c>
      <c r="R871" s="32">
        <f>Замеры!AC865</f>
        <v>0</v>
      </c>
      <c r="W871" s="33" t="e">
        <f t="shared" si="26"/>
        <v>#VALUE!</v>
      </c>
      <c r="X871" s="31" t="s">
        <v>72</v>
      </c>
      <c r="Y871" s="33" t="e">
        <f t="shared" si="27"/>
        <v>#VALUE!</v>
      </c>
      <c r="Z871" s="32"/>
    </row>
    <row r="872" spans="1:26" x14ac:dyDescent="0.3">
      <c r="A872" s="35">
        <f>IF(Замеры!B866=0, " ", Замеры!B866)</f>
        <v>863</v>
      </c>
      <c r="B872" s="37" t="str">
        <f>CONCATENATE(Замеры!D866,Замеры!F866)</f>
        <v>Группа от QF</v>
      </c>
      <c r="C872" s="35" t="str">
        <f>IF(Замеры!J866=0," ", Замеры!J866)</f>
        <v xml:space="preserve"> </v>
      </c>
      <c r="D872" s="29" t="str">
        <f>IF(Замеры!AD866=0, " ", Замеры!AB866)</f>
        <v xml:space="preserve"> </v>
      </c>
      <c r="E872" s="29" t="str">
        <f>CONCATENATE(Замеры!T866,Замеры!W866,Замеры!V866)</f>
        <v xml:space="preserve"> </v>
      </c>
      <c r="F872" s="30" t="str">
        <f>IF(Замеры!AD866=0," ","---")</f>
        <v xml:space="preserve"> </v>
      </c>
      <c r="G872" s="31" t="str">
        <f>IF(Замеры!AD866=0," ",Замеры!L866)</f>
        <v xml:space="preserve"> </v>
      </c>
      <c r="H872" s="31" t="str">
        <f>CONCATENATE(Замеры!AO866,Замеры!AE866,Замеры!AP866)</f>
        <v>0 0</v>
      </c>
      <c r="I872" s="29" t="str">
        <f>CONCATENATE(Замеры!AM866,Замеры!AE866,Замеры!AN866)</f>
        <v>0 0</v>
      </c>
      <c r="J872" s="31" t="str">
        <f>IF(Замеры!AD866=0," ",G872*2.55)</f>
        <v xml:space="preserve"> </v>
      </c>
      <c r="K872" s="29" t="str">
        <f>IF(Замеры!AD866=0," ",Замеры!AK866)</f>
        <v xml:space="preserve"> </v>
      </c>
      <c r="L872" s="29" t="str">
        <f>IF(Замеры!AD866=0," ",Замеры!AL866)</f>
        <v xml:space="preserve"> </v>
      </c>
      <c r="M872" s="29" t="str">
        <f>IF(Замеры!AD866=0," ",0.1)</f>
        <v xml:space="preserve"> </v>
      </c>
      <c r="N872" s="29" t="str">
        <f>IF(Замеры!AD866=0," ",Замеры!AD866)</f>
        <v xml:space="preserve"> </v>
      </c>
      <c r="O872" s="29" t="str">
        <f>Замеры!AE866</f>
        <v xml:space="preserve"> </v>
      </c>
      <c r="P872" s="29" t="str">
        <f>Замеры!AF866</f>
        <v xml:space="preserve"> </v>
      </c>
      <c r="Q872" s="29" t="str">
        <f>IF(Замеры!AD866=0," ","+")</f>
        <v xml:space="preserve"> </v>
      </c>
      <c r="R872" s="32">
        <f>Замеры!AC866</f>
        <v>0</v>
      </c>
      <c r="W872" s="33" t="e">
        <f t="shared" si="26"/>
        <v>#VALUE!</v>
      </c>
      <c r="X872" s="31" t="s">
        <v>72</v>
      </c>
      <c r="Y872" s="33" t="e">
        <f t="shared" si="27"/>
        <v>#VALUE!</v>
      </c>
      <c r="Z872" s="32"/>
    </row>
    <row r="873" spans="1:26" x14ac:dyDescent="0.3">
      <c r="A873" s="35">
        <f>IF(Замеры!B867=0, " ", Замеры!B867)</f>
        <v>864</v>
      </c>
      <c r="B873" s="37" t="str">
        <f>CONCATENATE(Замеры!D867,Замеры!F867)</f>
        <v>Группа от QF</v>
      </c>
      <c r="C873" s="35" t="str">
        <f>IF(Замеры!J867=0," ", Замеры!J867)</f>
        <v xml:space="preserve"> </v>
      </c>
      <c r="D873" s="29" t="str">
        <f>IF(Замеры!AD867=0, " ", Замеры!AB867)</f>
        <v xml:space="preserve"> </v>
      </c>
      <c r="E873" s="29" t="str">
        <f>CONCATENATE(Замеры!T867,Замеры!W867,Замеры!V867)</f>
        <v xml:space="preserve"> </v>
      </c>
      <c r="F873" s="30" t="str">
        <f>IF(Замеры!AD867=0," ","---")</f>
        <v xml:space="preserve"> </v>
      </c>
      <c r="G873" s="31" t="str">
        <f>IF(Замеры!AD867=0," ",Замеры!L867)</f>
        <v xml:space="preserve"> </v>
      </c>
      <c r="H873" s="31" t="str">
        <f>CONCATENATE(Замеры!AO867,Замеры!AE867,Замеры!AP867)</f>
        <v>0 0</v>
      </c>
      <c r="I873" s="29" t="str">
        <f>CONCATENATE(Замеры!AM867,Замеры!AE867,Замеры!AN867)</f>
        <v>0 0</v>
      </c>
      <c r="J873" s="31" t="str">
        <f>IF(Замеры!AD867=0," ",G873*2.55)</f>
        <v xml:space="preserve"> </v>
      </c>
      <c r="K873" s="29" t="str">
        <f>IF(Замеры!AD867=0," ",Замеры!AK867)</f>
        <v xml:space="preserve"> </v>
      </c>
      <c r="L873" s="29" t="str">
        <f>IF(Замеры!AD867=0," ",Замеры!AL867)</f>
        <v xml:space="preserve"> </v>
      </c>
      <c r="M873" s="29" t="str">
        <f>IF(Замеры!AD867=0," ",0.1)</f>
        <v xml:space="preserve"> </v>
      </c>
      <c r="N873" s="29" t="str">
        <f>IF(Замеры!AD867=0," ",Замеры!AD867)</f>
        <v xml:space="preserve"> </v>
      </c>
      <c r="O873" s="29" t="str">
        <f>Замеры!AE867</f>
        <v xml:space="preserve"> </v>
      </c>
      <c r="P873" s="29" t="str">
        <f>Замеры!AF867</f>
        <v xml:space="preserve"> </v>
      </c>
      <c r="Q873" s="29" t="str">
        <f>IF(Замеры!AD867=0," ","+")</f>
        <v xml:space="preserve"> </v>
      </c>
      <c r="R873" s="32">
        <f>Замеры!AC867</f>
        <v>0</v>
      </c>
      <c r="W873" s="33" t="e">
        <f t="shared" si="26"/>
        <v>#VALUE!</v>
      </c>
      <c r="X873" s="31" t="s">
        <v>72</v>
      </c>
      <c r="Y873" s="33" t="e">
        <f t="shared" si="27"/>
        <v>#VALUE!</v>
      </c>
      <c r="Z873" s="32"/>
    </row>
    <row r="874" spans="1:26" x14ac:dyDescent="0.3">
      <c r="A874" s="35">
        <f>IF(Замеры!B868=0, " ", Замеры!B868)</f>
        <v>865</v>
      </c>
      <c r="B874" s="37" t="str">
        <f>CONCATENATE(Замеры!D868,Замеры!F868)</f>
        <v>Группа от QF</v>
      </c>
      <c r="C874" s="35" t="str">
        <f>IF(Замеры!J868=0," ", Замеры!J868)</f>
        <v xml:space="preserve"> </v>
      </c>
      <c r="D874" s="29" t="str">
        <f>IF(Замеры!AD868=0, " ", Замеры!AB868)</f>
        <v xml:space="preserve"> </v>
      </c>
      <c r="E874" s="29" t="str">
        <f>CONCATENATE(Замеры!T868,Замеры!W868,Замеры!V868)</f>
        <v xml:space="preserve"> </v>
      </c>
      <c r="F874" s="30" t="str">
        <f>IF(Замеры!AD868=0," ","---")</f>
        <v xml:space="preserve"> </v>
      </c>
      <c r="G874" s="31" t="str">
        <f>IF(Замеры!AD868=0," ",Замеры!L868)</f>
        <v xml:space="preserve"> </v>
      </c>
      <c r="H874" s="31" t="str">
        <f>CONCATENATE(Замеры!AO868,Замеры!AE868,Замеры!AP868)</f>
        <v>0 0</v>
      </c>
      <c r="I874" s="29" t="str">
        <f>CONCATENATE(Замеры!AM868,Замеры!AE868,Замеры!AN868)</f>
        <v>0 0</v>
      </c>
      <c r="J874" s="31" t="str">
        <f>IF(Замеры!AD868=0," ",G874*2.55)</f>
        <v xml:space="preserve"> </v>
      </c>
      <c r="K874" s="29" t="str">
        <f>IF(Замеры!AD868=0," ",Замеры!AK868)</f>
        <v xml:space="preserve"> </v>
      </c>
      <c r="L874" s="29" t="str">
        <f>IF(Замеры!AD868=0," ",Замеры!AL868)</f>
        <v xml:space="preserve"> </v>
      </c>
      <c r="M874" s="29" t="str">
        <f>IF(Замеры!AD868=0," ",0.1)</f>
        <v xml:space="preserve"> </v>
      </c>
      <c r="N874" s="29" t="str">
        <f>IF(Замеры!AD868=0," ",Замеры!AD868)</f>
        <v xml:space="preserve"> </v>
      </c>
      <c r="O874" s="29" t="str">
        <f>Замеры!AE868</f>
        <v xml:space="preserve"> </v>
      </c>
      <c r="P874" s="29" t="str">
        <f>Замеры!AF868</f>
        <v xml:space="preserve"> </v>
      </c>
      <c r="Q874" s="29" t="str">
        <f>IF(Замеры!AD868=0," ","+")</f>
        <v xml:space="preserve"> </v>
      </c>
      <c r="R874" s="32">
        <f>Замеры!AC868</f>
        <v>0</v>
      </c>
      <c r="W874" s="33" t="e">
        <f t="shared" si="26"/>
        <v>#VALUE!</v>
      </c>
      <c r="X874" s="31" t="s">
        <v>72</v>
      </c>
      <c r="Y874" s="33" t="e">
        <f t="shared" si="27"/>
        <v>#VALUE!</v>
      </c>
      <c r="Z874" s="32"/>
    </row>
    <row r="875" spans="1:26" x14ac:dyDescent="0.3">
      <c r="A875" s="35">
        <f>IF(Замеры!B869=0, " ", Замеры!B869)</f>
        <v>866</v>
      </c>
      <c r="B875" s="37" t="str">
        <f>CONCATENATE(Замеры!D869,Замеры!F869)</f>
        <v>Группа от QF</v>
      </c>
      <c r="C875" s="35" t="str">
        <f>IF(Замеры!J869=0," ", Замеры!J869)</f>
        <v xml:space="preserve"> </v>
      </c>
      <c r="D875" s="29" t="str">
        <f>IF(Замеры!AD869=0, " ", Замеры!AB869)</f>
        <v xml:space="preserve"> </v>
      </c>
      <c r="E875" s="29" t="str">
        <f>CONCATENATE(Замеры!T869,Замеры!W869,Замеры!V869)</f>
        <v xml:space="preserve"> </v>
      </c>
      <c r="F875" s="30" t="str">
        <f>IF(Замеры!AD869=0," ","---")</f>
        <v xml:space="preserve"> </v>
      </c>
      <c r="G875" s="31" t="str">
        <f>IF(Замеры!AD869=0," ",Замеры!L869)</f>
        <v xml:space="preserve"> </v>
      </c>
      <c r="H875" s="31" t="str">
        <f>CONCATENATE(Замеры!AO869,Замеры!AE869,Замеры!AP869)</f>
        <v>0 0</v>
      </c>
      <c r="I875" s="29" t="str">
        <f>CONCATENATE(Замеры!AM869,Замеры!AE869,Замеры!AN869)</f>
        <v>0 0</v>
      </c>
      <c r="J875" s="31" t="str">
        <f>IF(Замеры!AD869=0," ",G875*2.55)</f>
        <v xml:space="preserve"> </v>
      </c>
      <c r="K875" s="29" t="str">
        <f>IF(Замеры!AD869=0," ",Замеры!AK869)</f>
        <v xml:space="preserve"> </v>
      </c>
      <c r="L875" s="29" t="str">
        <f>IF(Замеры!AD869=0," ",Замеры!AL869)</f>
        <v xml:space="preserve"> </v>
      </c>
      <c r="M875" s="29" t="str">
        <f>IF(Замеры!AD869=0," ",0.1)</f>
        <v xml:space="preserve"> </v>
      </c>
      <c r="N875" s="29" t="str">
        <f>IF(Замеры!AD869=0," ",Замеры!AD869)</f>
        <v xml:space="preserve"> </v>
      </c>
      <c r="O875" s="29" t="str">
        <f>Замеры!AE869</f>
        <v xml:space="preserve"> </v>
      </c>
      <c r="P875" s="29" t="str">
        <f>Замеры!AF869</f>
        <v xml:space="preserve"> </v>
      </c>
      <c r="Q875" s="29" t="str">
        <f>IF(Замеры!AD869=0," ","+")</f>
        <v xml:space="preserve"> </v>
      </c>
      <c r="R875" s="32">
        <f>Замеры!AC869</f>
        <v>0</v>
      </c>
      <c r="W875" s="33" t="e">
        <f t="shared" si="26"/>
        <v>#VALUE!</v>
      </c>
      <c r="X875" s="31" t="s">
        <v>72</v>
      </c>
      <c r="Y875" s="33" t="e">
        <f t="shared" si="27"/>
        <v>#VALUE!</v>
      </c>
      <c r="Z875" s="32"/>
    </row>
    <row r="876" spans="1:26" x14ac:dyDescent="0.3">
      <c r="A876" s="35">
        <f>IF(Замеры!B870=0, " ", Замеры!B870)</f>
        <v>867</v>
      </c>
      <c r="B876" s="37" t="str">
        <f>CONCATENATE(Замеры!D870,Замеры!F870)</f>
        <v>Группа от QF</v>
      </c>
      <c r="C876" s="35" t="str">
        <f>IF(Замеры!J870=0," ", Замеры!J870)</f>
        <v xml:space="preserve"> </v>
      </c>
      <c r="D876" s="29" t="str">
        <f>IF(Замеры!AD870=0, " ", Замеры!AB870)</f>
        <v xml:space="preserve"> </v>
      </c>
      <c r="E876" s="29" t="str">
        <f>CONCATENATE(Замеры!T870,Замеры!W870,Замеры!V870)</f>
        <v xml:space="preserve"> </v>
      </c>
      <c r="F876" s="30" t="str">
        <f>IF(Замеры!AD870=0," ","---")</f>
        <v xml:space="preserve"> </v>
      </c>
      <c r="G876" s="31" t="str">
        <f>IF(Замеры!AD870=0," ",Замеры!L870)</f>
        <v xml:space="preserve"> </v>
      </c>
      <c r="H876" s="31" t="str">
        <f>CONCATENATE(Замеры!AO870,Замеры!AE870,Замеры!AP870)</f>
        <v>0 0</v>
      </c>
      <c r="I876" s="29" t="str">
        <f>CONCATENATE(Замеры!AM870,Замеры!AE870,Замеры!AN870)</f>
        <v>0 0</v>
      </c>
      <c r="J876" s="31" t="str">
        <f>IF(Замеры!AD870=0," ",G876*2.55)</f>
        <v xml:space="preserve"> </v>
      </c>
      <c r="K876" s="29" t="str">
        <f>IF(Замеры!AD870=0," ",Замеры!AK870)</f>
        <v xml:space="preserve"> </v>
      </c>
      <c r="L876" s="29" t="str">
        <f>IF(Замеры!AD870=0," ",Замеры!AL870)</f>
        <v xml:space="preserve"> </v>
      </c>
      <c r="M876" s="29" t="str">
        <f>IF(Замеры!AD870=0," ",0.1)</f>
        <v xml:space="preserve"> </v>
      </c>
      <c r="N876" s="29" t="str">
        <f>IF(Замеры!AD870=0," ",Замеры!AD870)</f>
        <v xml:space="preserve"> </v>
      </c>
      <c r="O876" s="29" t="str">
        <f>Замеры!AE870</f>
        <v xml:space="preserve"> </v>
      </c>
      <c r="P876" s="29" t="str">
        <f>Замеры!AF870</f>
        <v xml:space="preserve"> </v>
      </c>
      <c r="Q876" s="29" t="str">
        <f>IF(Замеры!AD870=0," ","+")</f>
        <v xml:space="preserve"> </v>
      </c>
      <c r="R876" s="32">
        <f>Замеры!AC870</f>
        <v>0</v>
      </c>
      <c r="W876" s="33" t="e">
        <f t="shared" si="26"/>
        <v>#VALUE!</v>
      </c>
      <c r="X876" s="31" t="s">
        <v>72</v>
      </c>
      <c r="Y876" s="33" t="e">
        <f t="shared" si="27"/>
        <v>#VALUE!</v>
      </c>
      <c r="Z876" s="32"/>
    </row>
    <row r="877" spans="1:26" x14ac:dyDescent="0.3">
      <c r="A877" s="35">
        <f>IF(Замеры!B871=0, " ", Замеры!B871)</f>
        <v>868</v>
      </c>
      <c r="B877" s="37" t="str">
        <f>CONCATENATE(Замеры!D871,Замеры!F871)</f>
        <v>Группа от QF</v>
      </c>
      <c r="C877" s="35" t="str">
        <f>IF(Замеры!J871=0," ", Замеры!J871)</f>
        <v xml:space="preserve"> </v>
      </c>
      <c r="D877" s="29" t="str">
        <f>IF(Замеры!AD871=0, " ", Замеры!AB871)</f>
        <v xml:space="preserve"> </v>
      </c>
      <c r="E877" s="29" t="str">
        <f>CONCATENATE(Замеры!T871,Замеры!W871,Замеры!V871)</f>
        <v xml:space="preserve"> </v>
      </c>
      <c r="F877" s="30" t="str">
        <f>IF(Замеры!AD871=0," ","---")</f>
        <v xml:space="preserve"> </v>
      </c>
      <c r="G877" s="31" t="str">
        <f>IF(Замеры!AD871=0," ",Замеры!L871)</f>
        <v xml:space="preserve"> </v>
      </c>
      <c r="H877" s="31" t="str">
        <f>CONCATENATE(Замеры!AO871,Замеры!AE871,Замеры!AP871)</f>
        <v>0 0</v>
      </c>
      <c r="I877" s="29" t="str">
        <f>CONCATENATE(Замеры!AM871,Замеры!AE871,Замеры!AN871)</f>
        <v>0 0</v>
      </c>
      <c r="J877" s="31" t="str">
        <f>IF(Замеры!AD871=0," ",G877*2.55)</f>
        <v xml:space="preserve"> </v>
      </c>
      <c r="K877" s="29" t="str">
        <f>IF(Замеры!AD871=0," ",Замеры!AK871)</f>
        <v xml:space="preserve"> </v>
      </c>
      <c r="L877" s="29" t="str">
        <f>IF(Замеры!AD871=0," ",Замеры!AL871)</f>
        <v xml:space="preserve"> </v>
      </c>
      <c r="M877" s="29" t="str">
        <f>IF(Замеры!AD871=0," ",0.1)</f>
        <v xml:space="preserve"> </v>
      </c>
      <c r="N877" s="29" t="str">
        <f>IF(Замеры!AD871=0," ",Замеры!AD871)</f>
        <v xml:space="preserve"> </v>
      </c>
      <c r="O877" s="29" t="str">
        <f>Замеры!AE871</f>
        <v xml:space="preserve"> </v>
      </c>
      <c r="P877" s="29" t="str">
        <f>Замеры!AF871</f>
        <v xml:space="preserve"> </v>
      </c>
      <c r="Q877" s="29" t="str">
        <f>IF(Замеры!AD871=0," ","+")</f>
        <v xml:space="preserve"> </v>
      </c>
      <c r="R877" s="32">
        <f>Замеры!AC871</f>
        <v>0</v>
      </c>
      <c r="W877" s="33" t="e">
        <f t="shared" si="26"/>
        <v>#VALUE!</v>
      </c>
      <c r="X877" s="31" t="s">
        <v>72</v>
      </c>
      <c r="Y877" s="33" t="e">
        <f t="shared" si="27"/>
        <v>#VALUE!</v>
      </c>
      <c r="Z877" s="32"/>
    </row>
    <row r="878" spans="1:26" x14ac:dyDescent="0.3">
      <c r="A878" s="35">
        <f>IF(Замеры!B872=0, " ", Замеры!B872)</f>
        <v>869</v>
      </c>
      <c r="B878" s="37" t="str">
        <f>CONCATENATE(Замеры!D872,Замеры!F872)</f>
        <v>Группа от QF</v>
      </c>
      <c r="C878" s="35" t="str">
        <f>IF(Замеры!J872=0," ", Замеры!J872)</f>
        <v xml:space="preserve"> </v>
      </c>
      <c r="D878" s="29" t="str">
        <f>IF(Замеры!AD872=0, " ", Замеры!AB872)</f>
        <v xml:space="preserve"> </v>
      </c>
      <c r="E878" s="29" t="str">
        <f>CONCATENATE(Замеры!T872,Замеры!W872,Замеры!V872)</f>
        <v xml:space="preserve"> </v>
      </c>
      <c r="F878" s="30" t="str">
        <f>IF(Замеры!AD872=0," ","---")</f>
        <v xml:space="preserve"> </v>
      </c>
      <c r="G878" s="31" t="str">
        <f>IF(Замеры!AD872=0," ",Замеры!L872)</f>
        <v xml:space="preserve"> </v>
      </c>
      <c r="H878" s="31" t="str">
        <f>CONCATENATE(Замеры!AO872,Замеры!AE872,Замеры!AP872)</f>
        <v>0 0</v>
      </c>
      <c r="I878" s="29" t="str">
        <f>CONCATENATE(Замеры!AM872,Замеры!AE872,Замеры!AN872)</f>
        <v>0 0</v>
      </c>
      <c r="J878" s="31" t="str">
        <f>IF(Замеры!AD872=0," ",G878*2.55)</f>
        <v xml:space="preserve"> </v>
      </c>
      <c r="K878" s="29" t="str">
        <f>IF(Замеры!AD872=0," ",Замеры!AK872)</f>
        <v xml:space="preserve"> </v>
      </c>
      <c r="L878" s="29" t="str">
        <f>IF(Замеры!AD872=0," ",Замеры!AL872)</f>
        <v xml:space="preserve"> </v>
      </c>
      <c r="M878" s="29" t="str">
        <f>IF(Замеры!AD872=0," ",0.1)</f>
        <v xml:space="preserve"> </v>
      </c>
      <c r="N878" s="29" t="str">
        <f>IF(Замеры!AD872=0," ",Замеры!AD872)</f>
        <v xml:space="preserve"> </v>
      </c>
      <c r="O878" s="29" t="str">
        <f>Замеры!AE872</f>
        <v xml:space="preserve"> </v>
      </c>
      <c r="P878" s="29" t="str">
        <f>Замеры!AF872</f>
        <v xml:space="preserve"> </v>
      </c>
      <c r="Q878" s="29" t="str">
        <f>IF(Замеры!AD872=0," ","+")</f>
        <v xml:space="preserve"> </v>
      </c>
      <c r="R878" s="32">
        <f>Замеры!AC872</f>
        <v>0</v>
      </c>
      <c r="W878" s="33" t="e">
        <f t="shared" si="26"/>
        <v>#VALUE!</v>
      </c>
      <c r="X878" s="31" t="s">
        <v>72</v>
      </c>
      <c r="Y878" s="33" t="e">
        <f t="shared" si="27"/>
        <v>#VALUE!</v>
      </c>
      <c r="Z878" s="32"/>
    </row>
    <row r="879" spans="1:26" x14ac:dyDescent="0.3">
      <c r="A879" s="35">
        <f>IF(Замеры!B873=0, " ", Замеры!B873)</f>
        <v>870</v>
      </c>
      <c r="B879" s="37" t="str">
        <f>CONCATENATE(Замеры!D873,Замеры!F873)</f>
        <v>Группа от QF</v>
      </c>
      <c r="C879" s="35" t="str">
        <f>IF(Замеры!J873=0," ", Замеры!J873)</f>
        <v xml:space="preserve"> </v>
      </c>
      <c r="D879" s="29" t="str">
        <f>IF(Замеры!AD873=0, " ", Замеры!AB873)</f>
        <v xml:space="preserve"> </v>
      </c>
      <c r="E879" s="29" t="str">
        <f>CONCATENATE(Замеры!T873,Замеры!W873,Замеры!V873)</f>
        <v xml:space="preserve"> </v>
      </c>
      <c r="F879" s="30" t="str">
        <f>IF(Замеры!AD873=0," ","---")</f>
        <v xml:space="preserve"> </v>
      </c>
      <c r="G879" s="31" t="str">
        <f>IF(Замеры!AD873=0," ",Замеры!L873)</f>
        <v xml:space="preserve"> </v>
      </c>
      <c r="H879" s="31" t="str">
        <f>CONCATENATE(Замеры!AO873,Замеры!AE873,Замеры!AP873)</f>
        <v>0 0</v>
      </c>
      <c r="I879" s="29" t="str">
        <f>CONCATENATE(Замеры!AM873,Замеры!AE873,Замеры!AN873)</f>
        <v>0 0</v>
      </c>
      <c r="J879" s="31" t="str">
        <f>IF(Замеры!AD873=0," ",G879*2.55)</f>
        <v xml:space="preserve"> </v>
      </c>
      <c r="K879" s="29" t="str">
        <f>IF(Замеры!AD873=0," ",Замеры!AK873)</f>
        <v xml:space="preserve"> </v>
      </c>
      <c r="L879" s="29" t="str">
        <f>IF(Замеры!AD873=0," ",Замеры!AL873)</f>
        <v xml:space="preserve"> </v>
      </c>
      <c r="M879" s="29" t="str">
        <f>IF(Замеры!AD873=0," ",0.1)</f>
        <v xml:space="preserve"> </v>
      </c>
      <c r="N879" s="29" t="str">
        <f>IF(Замеры!AD873=0," ",Замеры!AD873)</f>
        <v xml:space="preserve"> </v>
      </c>
      <c r="O879" s="29" t="str">
        <f>Замеры!AE873</f>
        <v xml:space="preserve"> </v>
      </c>
      <c r="P879" s="29" t="str">
        <f>Замеры!AF873</f>
        <v xml:space="preserve"> </v>
      </c>
      <c r="Q879" s="29" t="str">
        <f>IF(Замеры!AD873=0," ","+")</f>
        <v xml:space="preserve"> </v>
      </c>
      <c r="R879" s="32">
        <f>Замеры!AC873</f>
        <v>0</v>
      </c>
      <c r="W879" s="33" t="e">
        <f t="shared" si="26"/>
        <v>#VALUE!</v>
      </c>
      <c r="X879" s="31" t="s">
        <v>72</v>
      </c>
      <c r="Y879" s="33" t="e">
        <f t="shared" si="27"/>
        <v>#VALUE!</v>
      </c>
      <c r="Z879" s="32"/>
    </row>
    <row r="880" spans="1:26" x14ac:dyDescent="0.3">
      <c r="A880" s="35">
        <f>IF(Замеры!B874=0, " ", Замеры!B874)</f>
        <v>871</v>
      </c>
      <c r="B880" s="37" t="str">
        <f>CONCATENATE(Замеры!D874,Замеры!F874)</f>
        <v>Группа от QF</v>
      </c>
      <c r="C880" s="35" t="str">
        <f>IF(Замеры!J874=0," ", Замеры!J874)</f>
        <v xml:space="preserve"> </v>
      </c>
      <c r="D880" s="29" t="str">
        <f>IF(Замеры!AD874=0, " ", Замеры!AB874)</f>
        <v xml:space="preserve"> </v>
      </c>
      <c r="E880" s="29" t="str">
        <f>CONCATENATE(Замеры!T874,Замеры!W874,Замеры!V874)</f>
        <v xml:space="preserve"> </v>
      </c>
      <c r="F880" s="30" t="str">
        <f>IF(Замеры!AD874=0," ","---")</f>
        <v xml:space="preserve"> </v>
      </c>
      <c r="G880" s="31" t="str">
        <f>IF(Замеры!AD874=0," ",Замеры!L874)</f>
        <v xml:space="preserve"> </v>
      </c>
      <c r="H880" s="31" t="str">
        <f>CONCATENATE(Замеры!AO874,Замеры!AE874,Замеры!AP874)</f>
        <v>0 0</v>
      </c>
      <c r="I880" s="29" t="str">
        <f>CONCATENATE(Замеры!AM874,Замеры!AE874,Замеры!AN874)</f>
        <v>0 0</v>
      </c>
      <c r="J880" s="31" t="str">
        <f>IF(Замеры!AD874=0," ",G880*2.55)</f>
        <v xml:space="preserve"> </v>
      </c>
      <c r="K880" s="29" t="str">
        <f>IF(Замеры!AD874=0," ",Замеры!AK874)</f>
        <v xml:space="preserve"> </v>
      </c>
      <c r="L880" s="29" t="str">
        <f>IF(Замеры!AD874=0," ",Замеры!AL874)</f>
        <v xml:space="preserve"> </v>
      </c>
      <c r="M880" s="29" t="str">
        <f>IF(Замеры!AD874=0," ",0.1)</f>
        <v xml:space="preserve"> </v>
      </c>
      <c r="N880" s="29" t="str">
        <f>IF(Замеры!AD874=0," ",Замеры!AD874)</f>
        <v xml:space="preserve"> </v>
      </c>
      <c r="O880" s="29" t="str">
        <f>Замеры!AE874</f>
        <v xml:space="preserve"> </v>
      </c>
      <c r="P880" s="29" t="str">
        <f>Замеры!AF874</f>
        <v xml:space="preserve"> </v>
      </c>
      <c r="Q880" s="29" t="str">
        <f>IF(Замеры!AD874=0," ","+")</f>
        <v xml:space="preserve"> </v>
      </c>
      <c r="R880" s="32">
        <f>Замеры!AC874</f>
        <v>0</v>
      </c>
      <c r="W880" s="33" t="e">
        <f t="shared" si="26"/>
        <v>#VALUE!</v>
      </c>
      <c r="X880" s="31" t="s">
        <v>72</v>
      </c>
      <c r="Y880" s="33" t="e">
        <f t="shared" si="27"/>
        <v>#VALUE!</v>
      </c>
      <c r="Z880" s="32"/>
    </row>
    <row r="881" spans="1:26" x14ac:dyDescent="0.3">
      <c r="A881" s="35">
        <f>IF(Замеры!B875=0, " ", Замеры!B875)</f>
        <v>872</v>
      </c>
      <c r="B881" s="37" t="str">
        <f>CONCATENATE(Замеры!D875,Замеры!F875)</f>
        <v>Группа от QF</v>
      </c>
      <c r="C881" s="35" t="str">
        <f>IF(Замеры!J875=0," ", Замеры!J875)</f>
        <v xml:space="preserve"> </v>
      </c>
      <c r="D881" s="29" t="str">
        <f>IF(Замеры!AD875=0, " ", Замеры!AB875)</f>
        <v xml:space="preserve"> </v>
      </c>
      <c r="E881" s="29" t="str">
        <f>CONCATENATE(Замеры!T875,Замеры!W875,Замеры!V875)</f>
        <v xml:space="preserve"> </v>
      </c>
      <c r="F881" s="30" t="str">
        <f>IF(Замеры!AD875=0," ","---")</f>
        <v xml:space="preserve"> </v>
      </c>
      <c r="G881" s="31" t="str">
        <f>IF(Замеры!AD875=0," ",Замеры!L875)</f>
        <v xml:space="preserve"> </v>
      </c>
      <c r="H881" s="31" t="str">
        <f>CONCATENATE(Замеры!AO875,Замеры!AE875,Замеры!AP875)</f>
        <v>0 0</v>
      </c>
      <c r="I881" s="29" t="str">
        <f>CONCATENATE(Замеры!AM875,Замеры!AE875,Замеры!AN875)</f>
        <v>0 0</v>
      </c>
      <c r="J881" s="31" t="str">
        <f>IF(Замеры!AD875=0," ",G881*2.55)</f>
        <v xml:space="preserve"> </v>
      </c>
      <c r="K881" s="29" t="str">
        <f>IF(Замеры!AD875=0," ",Замеры!AK875)</f>
        <v xml:space="preserve"> </v>
      </c>
      <c r="L881" s="29" t="str">
        <f>IF(Замеры!AD875=0," ",Замеры!AL875)</f>
        <v xml:space="preserve"> </v>
      </c>
      <c r="M881" s="29" t="str">
        <f>IF(Замеры!AD875=0," ",0.1)</f>
        <v xml:space="preserve"> </v>
      </c>
      <c r="N881" s="29" t="str">
        <f>IF(Замеры!AD875=0," ",Замеры!AD875)</f>
        <v xml:space="preserve"> </v>
      </c>
      <c r="O881" s="29" t="str">
        <f>Замеры!AE875</f>
        <v xml:space="preserve"> </v>
      </c>
      <c r="P881" s="29" t="str">
        <f>Замеры!AF875</f>
        <v xml:space="preserve"> </v>
      </c>
      <c r="Q881" s="29" t="str">
        <f>IF(Замеры!AD875=0," ","+")</f>
        <v xml:space="preserve"> </v>
      </c>
      <c r="R881" s="32">
        <f>Замеры!AC875</f>
        <v>0</v>
      </c>
      <c r="W881" s="33" t="e">
        <f t="shared" si="26"/>
        <v>#VALUE!</v>
      </c>
      <c r="X881" s="31" t="s">
        <v>72</v>
      </c>
      <c r="Y881" s="33" t="e">
        <f t="shared" si="27"/>
        <v>#VALUE!</v>
      </c>
      <c r="Z881" s="32"/>
    </row>
    <row r="882" spans="1:26" x14ac:dyDescent="0.3">
      <c r="A882" s="35">
        <f>IF(Замеры!B876=0, " ", Замеры!B876)</f>
        <v>873</v>
      </c>
      <c r="B882" s="37" t="str">
        <f>CONCATENATE(Замеры!D876,Замеры!F876)</f>
        <v>Группа от QF</v>
      </c>
      <c r="C882" s="35" t="str">
        <f>IF(Замеры!J876=0," ", Замеры!J876)</f>
        <v xml:space="preserve"> </v>
      </c>
      <c r="D882" s="29" t="str">
        <f>IF(Замеры!AD876=0, " ", Замеры!AB876)</f>
        <v xml:space="preserve"> </v>
      </c>
      <c r="E882" s="29" t="str">
        <f>CONCATENATE(Замеры!T876,Замеры!W876,Замеры!V876)</f>
        <v xml:space="preserve"> </v>
      </c>
      <c r="F882" s="30" t="str">
        <f>IF(Замеры!AD876=0," ","---")</f>
        <v xml:space="preserve"> </v>
      </c>
      <c r="G882" s="31" t="str">
        <f>IF(Замеры!AD876=0," ",Замеры!L876)</f>
        <v xml:space="preserve"> </v>
      </c>
      <c r="H882" s="31" t="str">
        <f>CONCATENATE(Замеры!AO876,Замеры!AE876,Замеры!AP876)</f>
        <v>0 0</v>
      </c>
      <c r="I882" s="29" t="str">
        <f>CONCATENATE(Замеры!AM876,Замеры!AE876,Замеры!AN876)</f>
        <v>0 0</v>
      </c>
      <c r="J882" s="31" t="str">
        <f>IF(Замеры!AD876=0," ",G882*2.55)</f>
        <v xml:space="preserve"> </v>
      </c>
      <c r="K882" s="29" t="str">
        <f>IF(Замеры!AD876=0," ",Замеры!AK876)</f>
        <v xml:space="preserve"> </v>
      </c>
      <c r="L882" s="29" t="str">
        <f>IF(Замеры!AD876=0," ",Замеры!AL876)</f>
        <v xml:space="preserve"> </v>
      </c>
      <c r="M882" s="29" t="str">
        <f>IF(Замеры!AD876=0," ",0.1)</f>
        <v xml:space="preserve"> </v>
      </c>
      <c r="N882" s="29" t="str">
        <f>IF(Замеры!AD876=0," ",Замеры!AD876)</f>
        <v xml:space="preserve"> </v>
      </c>
      <c r="O882" s="29" t="str">
        <f>Замеры!AE876</f>
        <v xml:space="preserve"> </v>
      </c>
      <c r="P882" s="29" t="str">
        <f>Замеры!AF876</f>
        <v xml:space="preserve"> </v>
      </c>
      <c r="Q882" s="29" t="str">
        <f>IF(Замеры!AD876=0," ","+")</f>
        <v xml:space="preserve"> </v>
      </c>
      <c r="R882" s="32">
        <f>Замеры!AC876</f>
        <v>0</v>
      </c>
      <c r="W882" s="33" t="e">
        <f t="shared" si="26"/>
        <v>#VALUE!</v>
      </c>
      <c r="X882" s="31" t="s">
        <v>72</v>
      </c>
      <c r="Y882" s="33" t="e">
        <f t="shared" si="27"/>
        <v>#VALUE!</v>
      </c>
      <c r="Z882" s="32"/>
    </row>
    <row r="883" spans="1:26" x14ac:dyDescent="0.3">
      <c r="A883" s="35">
        <f>IF(Замеры!B877=0, " ", Замеры!B877)</f>
        <v>874</v>
      </c>
      <c r="B883" s="37" t="str">
        <f>CONCATENATE(Замеры!D877,Замеры!F877)</f>
        <v>Группа от QF</v>
      </c>
      <c r="C883" s="35" t="str">
        <f>IF(Замеры!J877=0," ", Замеры!J877)</f>
        <v xml:space="preserve"> </v>
      </c>
      <c r="D883" s="29" t="str">
        <f>IF(Замеры!AD877=0, " ", Замеры!AB877)</f>
        <v xml:space="preserve"> </v>
      </c>
      <c r="E883" s="29" t="str">
        <f>CONCATENATE(Замеры!T877,Замеры!W877,Замеры!V877)</f>
        <v xml:space="preserve"> </v>
      </c>
      <c r="F883" s="30" t="str">
        <f>IF(Замеры!AD877=0," ","---")</f>
        <v xml:space="preserve"> </v>
      </c>
      <c r="G883" s="31" t="str">
        <f>IF(Замеры!AD877=0," ",Замеры!L877)</f>
        <v xml:space="preserve"> </v>
      </c>
      <c r="H883" s="31" t="str">
        <f>CONCATENATE(Замеры!AO877,Замеры!AE877,Замеры!AP877)</f>
        <v>0 0</v>
      </c>
      <c r="I883" s="29" t="str">
        <f>CONCATENATE(Замеры!AM877,Замеры!AE877,Замеры!AN877)</f>
        <v>0 0</v>
      </c>
      <c r="J883" s="31" t="str">
        <f>IF(Замеры!AD877=0," ",G883*2.55)</f>
        <v xml:space="preserve"> </v>
      </c>
      <c r="K883" s="29" t="str">
        <f>IF(Замеры!AD877=0," ",Замеры!AK877)</f>
        <v xml:space="preserve"> </v>
      </c>
      <c r="L883" s="29" t="str">
        <f>IF(Замеры!AD877=0," ",Замеры!AL877)</f>
        <v xml:space="preserve"> </v>
      </c>
      <c r="M883" s="29" t="str">
        <f>IF(Замеры!AD877=0," ",0.1)</f>
        <v xml:space="preserve"> </v>
      </c>
      <c r="N883" s="29" t="str">
        <f>IF(Замеры!AD877=0," ",Замеры!AD877)</f>
        <v xml:space="preserve"> </v>
      </c>
      <c r="O883" s="29" t="str">
        <f>Замеры!AE877</f>
        <v xml:space="preserve"> </v>
      </c>
      <c r="P883" s="29" t="str">
        <f>Замеры!AF877</f>
        <v xml:space="preserve"> </v>
      </c>
      <c r="Q883" s="29" t="str">
        <f>IF(Замеры!AD877=0," ","+")</f>
        <v xml:space="preserve"> </v>
      </c>
      <c r="R883" s="32">
        <f>Замеры!AC877</f>
        <v>0</v>
      </c>
      <c r="W883" s="33" t="e">
        <f t="shared" si="26"/>
        <v>#VALUE!</v>
      </c>
      <c r="X883" s="31" t="s">
        <v>72</v>
      </c>
      <c r="Y883" s="33" t="e">
        <f t="shared" si="27"/>
        <v>#VALUE!</v>
      </c>
      <c r="Z883" s="32"/>
    </row>
    <row r="884" spans="1:26" x14ac:dyDescent="0.3">
      <c r="A884" s="35">
        <f>IF(Замеры!B878=0, " ", Замеры!B878)</f>
        <v>875</v>
      </c>
      <c r="B884" s="37" t="str">
        <f>CONCATENATE(Замеры!D878,Замеры!F878)</f>
        <v>Группа от QF</v>
      </c>
      <c r="C884" s="35" t="str">
        <f>IF(Замеры!J878=0," ", Замеры!J878)</f>
        <v xml:space="preserve"> </v>
      </c>
      <c r="D884" s="29" t="str">
        <f>IF(Замеры!AD878=0, " ", Замеры!AB878)</f>
        <v xml:space="preserve"> </v>
      </c>
      <c r="E884" s="29" t="str">
        <f>CONCATENATE(Замеры!T878,Замеры!W878,Замеры!V878)</f>
        <v xml:space="preserve"> </v>
      </c>
      <c r="F884" s="30" t="str">
        <f>IF(Замеры!AD878=0," ","---")</f>
        <v xml:space="preserve"> </v>
      </c>
      <c r="G884" s="31" t="str">
        <f>IF(Замеры!AD878=0," ",Замеры!L878)</f>
        <v xml:space="preserve"> </v>
      </c>
      <c r="H884" s="31" t="str">
        <f>CONCATENATE(Замеры!AO878,Замеры!AE878,Замеры!AP878)</f>
        <v>0 0</v>
      </c>
      <c r="I884" s="29" t="str">
        <f>CONCATENATE(Замеры!AM878,Замеры!AE878,Замеры!AN878)</f>
        <v>0 0</v>
      </c>
      <c r="J884" s="31" t="str">
        <f>IF(Замеры!AD878=0," ",G884*2.55)</f>
        <v xml:space="preserve"> </v>
      </c>
      <c r="K884" s="29" t="str">
        <f>IF(Замеры!AD878=0," ",Замеры!AK878)</f>
        <v xml:space="preserve"> </v>
      </c>
      <c r="L884" s="29" t="str">
        <f>IF(Замеры!AD878=0," ",Замеры!AL878)</f>
        <v xml:space="preserve"> </v>
      </c>
      <c r="M884" s="29" t="str">
        <f>IF(Замеры!AD878=0," ",0.1)</f>
        <v xml:space="preserve"> </v>
      </c>
      <c r="N884" s="29" t="str">
        <f>IF(Замеры!AD878=0," ",Замеры!AD878)</f>
        <v xml:space="preserve"> </v>
      </c>
      <c r="O884" s="29" t="str">
        <f>Замеры!AE878</f>
        <v xml:space="preserve"> </v>
      </c>
      <c r="P884" s="29" t="str">
        <f>Замеры!AF878</f>
        <v xml:space="preserve"> </v>
      </c>
      <c r="Q884" s="29" t="str">
        <f>IF(Замеры!AD878=0," ","+")</f>
        <v xml:space="preserve"> </v>
      </c>
      <c r="R884" s="32">
        <f>Замеры!AC878</f>
        <v>0</v>
      </c>
      <c r="W884" s="33" t="e">
        <f t="shared" si="26"/>
        <v>#VALUE!</v>
      </c>
      <c r="X884" s="31" t="s">
        <v>72</v>
      </c>
      <c r="Y884" s="33" t="e">
        <f t="shared" si="27"/>
        <v>#VALUE!</v>
      </c>
      <c r="Z884" s="32"/>
    </row>
    <row r="885" spans="1:26" x14ac:dyDescent="0.3">
      <c r="A885" s="35">
        <f>IF(Замеры!B879=0, " ", Замеры!B879)</f>
        <v>876</v>
      </c>
      <c r="B885" s="37" t="str">
        <f>CONCATENATE(Замеры!D879,Замеры!F879)</f>
        <v>Группа от QF</v>
      </c>
      <c r="C885" s="35" t="str">
        <f>IF(Замеры!J879=0," ", Замеры!J879)</f>
        <v xml:space="preserve"> </v>
      </c>
      <c r="D885" s="29" t="str">
        <f>IF(Замеры!AD879=0, " ", Замеры!AB879)</f>
        <v xml:space="preserve"> </v>
      </c>
      <c r="E885" s="29" t="str">
        <f>CONCATENATE(Замеры!T879,Замеры!W879,Замеры!V879)</f>
        <v xml:space="preserve"> </v>
      </c>
      <c r="F885" s="30" t="str">
        <f>IF(Замеры!AD879=0," ","---")</f>
        <v xml:space="preserve"> </v>
      </c>
      <c r="G885" s="31" t="str">
        <f>IF(Замеры!AD879=0," ",Замеры!L879)</f>
        <v xml:space="preserve"> </v>
      </c>
      <c r="H885" s="31" t="str">
        <f>CONCATENATE(Замеры!AO879,Замеры!AE879,Замеры!AP879)</f>
        <v>0 0</v>
      </c>
      <c r="I885" s="29" t="str">
        <f>CONCATENATE(Замеры!AM879,Замеры!AE879,Замеры!AN879)</f>
        <v>0 0</v>
      </c>
      <c r="J885" s="31" t="str">
        <f>IF(Замеры!AD879=0," ",G885*2.55)</f>
        <v xml:space="preserve"> </v>
      </c>
      <c r="K885" s="29" t="str">
        <f>IF(Замеры!AD879=0," ",Замеры!AK879)</f>
        <v xml:space="preserve"> </v>
      </c>
      <c r="L885" s="29" t="str">
        <f>IF(Замеры!AD879=0," ",Замеры!AL879)</f>
        <v xml:space="preserve"> </v>
      </c>
      <c r="M885" s="29" t="str">
        <f>IF(Замеры!AD879=0," ",0.1)</f>
        <v xml:space="preserve"> </v>
      </c>
      <c r="N885" s="29" t="str">
        <f>IF(Замеры!AD879=0," ",Замеры!AD879)</f>
        <v xml:space="preserve"> </v>
      </c>
      <c r="O885" s="29" t="str">
        <f>Замеры!AE879</f>
        <v xml:space="preserve"> </v>
      </c>
      <c r="P885" s="29" t="str">
        <f>Замеры!AF879</f>
        <v xml:space="preserve"> </v>
      </c>
      <c r="Q885" s="29" t="str">
        <f>IF(Замеры!AD879=0," ","+")</f>
        <v xml:space="preserve"> </v>
      </c>
      <c r="R885" s="32">
        <f>Замеры!AC879</f>
        <v>0</v>
      </c>
      <c r="W885" s="33" t="e">
        <f t="shared" si="26"/>
        <v>#VALUE!</v>
      </c>
      <c r="X885" s="31" t="s">
        <v>72</v>
      </c>
      <c r="Y885" s="33" t="e">
        <f t="shared" si="27"/>
        <v>#VALUE!</v>
      </c>
      <c r="Z885" s="32"/>
    </row>
    <row r="886" spans="1:26" x14ac:dyDescent="0.3">
      <c r="A886" s="35">
        <f>IF(Замеры!B880=0, " ", Замеры!B880)</f>
        <v>877</v>
      </c>
      <c r="B886" s="37" t="str">
        <f>CONCATENATE(Замеры!D880,Замеры!F880)</f>
        <v>Группа от QF</v>
      </c>
      <c r="C886" s="35" t="str">
        <f>IF(Замеры!J880=0," ", Замеры!J880)</f>
        <v xml:space="preserve"> </v>
      </c>
      <c r="D886" s="29" t="str">
        <f>IF(Замеры!AD880=0, " ", Замеры!AB880)</f>
        <v xml:space="preserve"> </v>
      </c>
      <c r="E886" s="29" t="str">
        <f>CONCATENATE(Замеры!T880,Замеры!W880,Замеры!V880)</f>
        <v xml:space="preserve"> </v>
      </c>
      <c r="F886" s="30" t="str">
        <f>IF(Замеры!AD880=0," ","---")</f>
        <v xml:space="preserve"> </v>
      </c>
      <c r="G886" s="31" t="str">
        <f>IF(Замеры!AD880=0," ",Замеры!L880)</f>
        <v xml:space="preserve"> </v>
      </c>
      <c r="H886" s="31" t="str">
        <f>CONCATENATE(Замеры!AO880,Замеры!AE880,Замеры!AP880)</f>
        <v>0 0</v>
      </c>
      <c r="I886" s="29" t="str">
        <f>CONCATENATE(Замеры!AM880,Замеры!AE880,Замеры!AN880)</f>
        <v>0 0</v>
      </c>
      <c r="J886" s="31" t="str">
        <f>IF(Замеры!AD880=0," ",G886*2.55)</f>
        <v xml:space="preserve"> </v>
      </c>
      <c r="K886" s="29" t="str">
        <f>IF(Замеры!AD880=0," ",Замеры!AK880)</f>
        <v xml:space="preserve"> </v>
      </c>
      <c r="L886" s="29" t="str">
        <f>IF(Замеры!AD880=0," ",Замеры!AL880)</f>
        <v xml:space="preserve"> </v>
      </c>
      <c r="M886" s="29" t="str">
        <f>IF(Замеры!AD880=0," ",0.1)</f>
        <v xml:space="preserve"> </v>
      </c>
      <c r="N886" s="29" t="str">
        <f>IF(Замеры!AD880=0," ",Замеры!AD880)</f>
        <v xml:space="preserve"> </v>
      </c>
      <c r="O886" s="29" t="str">
        <f>Замеры!AE880</f>
        <v xml:space="preserve"> </v>
      </c>
      <c r="P886" s="29" t="str">
        <f>Замеры!AF880</f>
        <v xml:space="preserve"> </v>
      </c>
      <c r="Q886" s="29" t="str">
        <f>IF(Замеры!AD880=0," ","+")</f>
        <v xml:space="preserve"> </v>
      </c>
      <c r="R886" s="32">
        <f>Замеры!AC880</f>
        <v>0</v>
      </c>
      <c r="W886" s="33" t="e">
        <f t="shared" si="26"/>
        <v>#VALUE!</v>
      </c>
      <c r="X886" s="31" t="s">
        <v>72</v>
      </c>
      <c r="Y886" s="33" t="e">
        <f t="shared" si="27"/>
        <v>#VALUE!</v>
      </c>
      <c r="Z886" s="32"/>
    </row>
    <row r="887" spans="1:26" x14ac:dyDescent="0.3">
      <c r="A887" s="35">
        <f>IF(Замеры!B881=0, " ", Замеры!B881)</f>
        <v>878</v>
      </c>
      <c r="B887" s="37" t="str">
        <f>CONCATENATE(Замеры!D881,Замеры!F881)</f>
        <v>Группа от QF</v>
      </c>
      <c r="C887" s="35" t="str">
        <f>IF(Замеры!J881=0," ", Замеры!J881)</f>
        <v xml:space="preserve"> </v>
      </c>
      <c r="D887" s="29" t="str">
        <f>IF(Замеры!AD881=0, " ", Замеры!AB881)</f>
        <v xml:space="preserve"> </v>
      </c>
      <c r="E887" s="29" t="str">
        <f>CONCATENATE(Замеры!T881,Замеры!W881,Замеры!V881)</f>
        <v xml:space="preserve"> </v>
      </c>
      <c r="F887" s="30" t="str">
        <f>IF(Замеры!AD881=0," ","---")</f>
        <v xml:space="preserve"> </v>
      </c>
      <c r="G887" s="31" t="str">
        <f>IF(Замеры!AD881=0," ",Замеры!L881)</f>
        <v xml:space="preserve"> </v>
      </c>
      <c r="H887" s="31" t="str">
        <f>CONCATENATE(Замеры!AO881,Замеры!AE881,Замеры!AP881)</f>
        <v>0 0</v>
      </c>
      <c r="I887" s="29" t="str">
        <f>CONCATENATE(Замеры!AM881,Замеры!AE881,Замеры!AN881)</f>
        <v>0 0</v>
      </c>
      <c r="J887" s="31" t="str">
        <f>IF(Замеры!AD881=0," ",G887*2.55)</f>
        <v xml:space="preserve"> </v>
      </c>
      <c r="K887" s="29" t="str">
        <f>IF(Замеры!AD881=0," ",Замеры!AK881)</f>
        <v xml:space="preserve"> </v>
      </c>
      <c r="L887" s="29" t="str">
        <f>IF(Замеры!AD881=0," ",Замеры!AL881)</f>
        <v xml:space="preserve"> </v>
      </c>
      <c r="M887" s="29" t="str">
        <f>IF(Замеры!AD881=0," ",0.1)</f>
        <v xml:space="preserve"> </v>
      </c>
      <c r="N887" s="29" t="str">
        <f>IF(Замеры!AD881=0," ",Замеры!AD881)</f>
        <v xml:space="preserve"> </v>
      </c>
      <c r="O887" s="29" t="str">
        <f>Замеры!AE881</f>
        <v xml:space="preserve"> </v>
      </c>
      <c r="P887" s="29" t="str">
        <f>Замеры!AF881</f>
        <v xml:space="preserve"> </v>
      </c>
      <c r="Q887" s="29" t="str">
        <f>IF(Замеры!AD881=0," ","+")</f>
        <v xml:space="preserve"> </v>
      </c>
      <c r="R887" s="32">
        <f>Замеры!AC881</f>
        <v>0</v>
      </c>
      <c r="W887" s="33" t="e">
        <f t="shared" si="26"/>
        <v>#VALUE!</v>
      </c>
      <c r="X887" s="31" t="s">
        <v>72</v>
      </c>
      <c r="Y887" s="33" t="e">
        <f t="shared" si="27"/>
        <v>#VALUE!</v>
      </c>
      <c r="Z887" s="32"/>
    </row>
    <row r="888" spans="1:26" x14ac:dyDescent="0.3">
      <c r="A888" s="35">
        <f>IF(Замеры!B882=0, " ", Замеры!B882)</f>
        <v>879</v>
      </c>
      <c r="B888" s="37" t="str">
        <f>CONCATENATE(Замеры!D882,Замеры!F882)</f>
        <v>Группа от QF</v>
      </c>
      <c r="C888" s="35" t="str">
        <f>IF(Замеры!J882=0," ", Замеры!J882)</f>
        <v xml:space="preserve"> </v>
      </c>
      <c r="D888" s="29" t="str">
        <f>IF(Замеры!AD882=0, " ", Замеры!AB882)</f>
        <v xml:space="preserve"> </v>
      </c>
      <c r="E888" s="29" t="str">
        <f>CONCATENATE(Замеры!T882,Замеры!W882,Замеры!V882)</f>
        <v xml:space="preserve"> </v>
      </c>
      <c r="F888" s="30" t="str">
        <f>IF(Замеры!AD882=0," ","---")</f>
        <v xml:space="preserve"> </v>
      </c>
      <c r="G888" s="31" t="str">
        <f>IF(Замеры!AD882=0," ",Замеры!L882)</f>
        <v xml:space="preserve"> </v>
      </c>
      <c r="H888" s="31" t="str">
        <f>CONCATENATE(Замеры!AO882,Замеры!AE882,Замеры!AP882)</f>
        <v>0 0</v>
      </c>
      <c r="I888" s="29" t="str">
        <f>CONCATENATE(Замеры!AM882,Замеры!AE882,Замеры!AN882)</f>
        <v>0 0</v>
      </c>
      <c r="J888" s="31" t="str">
        <f>IF(Замеры!AD882=0," ",G888*2.55)</f>
        <v xml:space="preserve"> </v>
      </c>
      <c r="K888" s="29" t="str">
        <f>IF(Замеры!AD882=0," ",Замеры!AK882)</f>
        <v xml:space="preserve"> </v>
      </c>
      <c r="L888" s="29" t="str">
        <f>IF(Замеры!AD882=0," ",Замеры!AL882)</f>
        <v xml:space="preserve"> </v>
      </c>
      <c r="M888" s="29" t="str">
        <f>IF(Замеры!AD882=0," ",0.1)</f>
        <v xml:space="preserve"> </v>
      </c>
      <c r="N888" s="29" t="str">
        <f>IF(Замеры!AD882=0," ",Замеры!AD882)</f>
        <v xml:space="preserve"> </v>
      </c>
      <c r="O888" s="29" t="str">
        <f>Замеры!AE882</f>
        <v xml:space="preserve"> </v>
      </c>
      <c r="P888" s="29" t="str">
        <f>Замеры!AF882</f>
        <v xml:space="preserve"> </v>
      </c>
      <c r="Q888" s="29" t="str">
        <f>IF(Замеры!AD882=0," ","+")</f>
        <v xml:space="preserve"> </v>
      </c>
      <c r="R888" s="32">
        <f>Замеры!AC882</f>
        <v>0</v>
      </c>
      <c r="W888" s="33" t="e">
        <f t="shared" si="26"/>
        <v>#VALUE!</v>
      </c>
      <c r="X888" s="31" t="s">
        <v>72</v>
      </c>
      <c r="Y888" s="33" t="e">
        <f t="shared" si="27"/>
        <v>#VALUE!</v>
      </c>
      <c r="Z888" s="32"/>
    </row>
    <row r="889" spans="1:26" x14ac:dyDescent="0.3">
      <c r="A889" s="35">
        <f>IF(Замеры!B883=0, " ", Замеры!B883)</f>
        <v>880</v>
      </c>
      <c r="B889" s="37" t="str">
        <f>CONCATENATE(Замеры!D883,Замеры!F883)</f>
        <v>Группа от QF</v>
      </c>
      <c r="C889" s="35" t="str">
        <f>IF(Замеры!J883=0," ", Замеры!J883)</f>
        <v xml:space="preserve"> </v>
      </c>
      <c r="D889" s="29" t="str">
        <f>IF(Замеры!AD883=0, " ", Замеры!AB883)</f>
        <v xml:space="preserve"> </v>
      </c>
      <c r="E889" s="29" t="str">
        <f>CONCATENATE(Замеры!T883,Замеры!W883,Замеры!V883)</f>
        <v xml:space="preserve"> </v>
      </c>
      <c r="F889" s="30" t="str">
        <f>IF(Замеры!AD883=0," ","---")</f>
        <v xml:space="preserve"> </v>
      </c>
      <c r="G889" s="31" t="str">
        <f>IF(Замеры!AD883=0," ",Замеры!L883)</f>
        <v xml:space="preserve"> </v>
      </c>
      <c r="H889" s="31" t="str">
        <f>CONCATENATE(Замеры!AO883,Замеры!AE883,Замеры!AP883)</f>
        <v>0 0</v>
      </c>
      <c r="I889" s="29" t="str">
        <f>CONCATENATE(Замеры!AM883,Замеры!AE883,Замеры!AN883)</f>
        <v>0 0</v>
      </c>
      <c r="J889" s="31" t="str">
        <f>IF(Замеры!AD883=0," ",G889*2.55)</f>
        <v xml:space="preserve"> </v>
      </c>
      <c r="K889" s="29" t="str">
        <f>IF(Замеры!AD883=0," ",Замеры!AK883)</f>
        <v xml:space="preserve"> </v>
      </c>
      <c r="L889" s="29" t="str">
        <f>IF(Замеры!AD883=0," ",Замеры!AL883)</f>
        <v xml:space="preserve"> </v>
      </c>
      <c r="M889" s="29" t="str">
        <f>IF(Замеры!AD883=0," ",0.1)</f>
        <v xml:space="preserve"> </v>
      </c>
      <c r="N889" s="29" t="str">
        <f>IF(Замеры!AD883=0," ",Замеры!AD883)</f>
        <v xml:space="preserve"> </v>
      </c>
      <c r="O889" s="29" t="str">
        <f>Замеры!AE883</f>
        <v xml:space="preserve"> </v>
      </c>
      <c r="P889" s="29" t="str">
        <f>Замеры!AF883</f>
        <v xml:space="preserve"> </v>
      </c>
      <c r="Q889" s="29" t="str">
        <f>IF(Замеры!AD883=0," ","+")</f>
        <v xml:space="preserve"> </v>
      </c>
      <c r="R889" s="32">
        <f>Замеры!AC883</f>
        <v>0</v>
      </c>
      <c r="W889" s="33" t="e">
        <f t="shared" si="26"/>
        <v>#VALUE!</v>
      </c>
      <c r="X889" s="31" t="s">
        <v>72</v>
      </c>
      <c r="Y889" s="33" t="e">
        <f t="shared" si="27"/>
        <v>#VALUE!</v>
      </c>
      <c r="Z889" s="32"/>
    </row>
    <row r="890" spans="1:26" x14ac:dyDescent="0.3">
      <c r="A890" s="35">
        <f>IF(Замеры!B884=0, " ", Замеры!B884)</f>
        <v>881</v>
      </c>
      <c r="B890" s="37" t="str">
        <f>CONCATENATE(Замеры!D884,Замеры!F884)</f>
        <v>Группа от QF</v>
      </c>
      <c r="C890" s="35" t="str">
        <f>IF(Замеры!J884=0," ", Замеры!J884)</f>
        <v xml:space="preserve"> </v>
      </c>
      <c r="D890" s="29" t="str">
        <f>IF(Замеры!AD884=0, " ", Замеры!AB884)</f>
        <v xml:space="preserve"> </v>
      </c>
      <c r="E890" s="29" t="str">
        <f>CONCATENATE(Замеры!T884,Замеры!W884,Замеры!V884)</f>
        <v xml:space="preserve"> </v>
      </c>
      <c r="F890" s="30" t="str">
        <f>IF(Замеры!AD884=0," ","---")</f>
        <v xml:space="preserve"> </v>
      </c>
      <c r="G890" s="31" t="str">
        <f>IF(Замеры!AD884=0," ",Замеры!L884)</f>
        <v xml:space="preserve"> </v>
      </c>
      <c r="H890" s="31" t="str">
        <f>CONCATENATE(Замеры!AO884,Замеры!AE884,Замеры!AP884)</f>
        <v>0 0</v>
      </c>
      <c r="I890" s="29" t="str">
        <f>CONCATENATE(Замеры!AM884,Замеры!AE884,Замеры!AN884)</f>
        <v>0 0</v>
      </c>
      <c r="J890" s="31" t="str">
        <f>IF(Замеры!AD884=0," ",G890*2.55)</f>
        <v xml:space="preserve"> </v>
      </c>
      <c r="K890" s="29" t="str">
        <f>IF(Замеры!AD884=0," ",Замеры!AK884)</f>
        <v xml:space="preserve"> </v>
      </c>
      <c r="L890" s="29" t="str">
        <f>IF(Замеры!AD884=0," ",Замеры!AL884)</f>
        <v xml:space="preserve"> </v>
      </c>
      <c r="M890" s="29" t="str">
        <f>IF(Замеры!AD884=0," ",0.1)</f>
        <v xml:space="preserve"> </v>
      </c>
      <c r="N890" s="29" t="str">
        <f>IF(Замеры!AD884=0," ",Замеры!AD884)</f>
        <v xml:space="preserve"> </v>
      </c>
      <c r="O890" s="29" t="str">
        <f>Замеры!AE884</f>
        <v xml:space="preserve"> </v>
      </c>
      <c r="P890" s="29" t="str">
        <f>Замеры!AF884</f>
        <v xml:space="preserve"> </v>
      </c>
      <c r="Q890" s="29" t="str">
        <f>IF(Замеры!AD884=0," ","+")</f>
        <v xml:space="preserve"> </v>
      </c>
      <c r="R890" s="32">
        <f>Замеры!AC884</f>
        <v>0</v>
      </c>
      <c r="W890" s="33" t="e">
        <f t="shared" si="26"/>
        <v>#VALUE!</v>
      </c>
      <c r="X890" s="31" t="s">
        <v>72</v>
      </c>
      <c r="Y890" s="33" t="e">
        <f t="shared" si="27"/>
        <v>#VALUE!</v>
      </c>
      <c r="Z890" s="32"/>
    </row>
    <row r="891" spans="1:26" x14ac:dyDescent="0.3">
      <c r="A891" s="35">
        <f>IF(Замеры!B885=0, " ", Замеры!B885)</f>
        <v>882</v>
      </c>
      <c r="B891" s="37" t="str">
        <f>CONCATENATE(Замеры!D885,Замеры!F885)</f>
        <v>Группа от QF</v>
      </c>
      <c r="C891" s="35" t="str">
        <f>IF(Замеры!J885=0," ", Замеры!J885)</f>
        <v xml:space="preserve"> </v>
      </c>
      <c r="D891" s="29" t="str">
        <f>IF(Замеры!AD885=0, " ", Замеры!AB885)</f>
        <v xml:space="preserve"> </v>
      </c>
      <c r="E891" s="29" t="str">
        <f>CONCATENATE(Замеры!T885,Замеры!W885,Замеры!V885)</f>
        <v xml:space="preserve"> </v>
      </c>
      <c r="F891" s="30" t="str">
        <f>IF(Замеры!AD885=0," ","---")</f>
        <v xml:space="preserve"> </v>
      </c>
      <c r="G891" s="31" t="str">
        <f>IF(Замеры!AD885=0," ",Замеры!L885)</f>
        <v xml:space="preserve"> </v>
      </c>
      <c r="H891" s="31" t="str">
        <f>CONCATENATE(Замеры!AO885,Замеры!AE885,Замеры!AP885)</f>
        <v>0 0</v>
      </c>
      <c r="I891" s="29" t="str">
        <f>CONCATENATE(Замеры!AM885,Замеры!AE885,Замеры!AN885)</f>
        <v>0 0</v>
      </c>
      <c r="J891" s="31" t="str">
        <f>IF(Замеры!AD885=0," ",G891*2.55)</f>
        <v xml:space="preserve"> </v>
      </c>
      <c r="K891" s="29" t="str">
        <f>IF(Замеры!AD885=0," ",Замеры!AK885)</f>
        <v xml:space="preserve"> </v>
      </c>
      <c r="L891" s="29" t="str">
        <f>IF(Замеры!AD885=0," ",Замеры!AL885)</f>
        <v xml:space="preserve"> </v>
      </c>
      <c r="M891" s="29" t="str">
        <f>IF(Замеры!AD885=0," ",0.1)</f>
        <v xml:space="preserve"> </v>
      </c>
      <c r="N891" s="29" t="str">
        <f>IF(Замеры!AD885=0," ",Замеры!AD885)</f>
        <v xml:space="preserve"> </v>
      </c>
      <c r="O891" s="29" t="str">
        <f>Замеры!AE885</f>
        <v xml:space="preserve"> </v>
      </c>
      <c r="P891" s="29" t="str">
        <f>Замеры!AF885</f>
        <v xml:space="preserve"> </v>
      </c>
      <c r="Q891" s="29" t="str">
        <f>IF(Замеры!AD885=0," ","+")</f>
        <v xml:space="preserve"> </v>
      </c>
      <c r="R891" s="32">
        <f>Замеры!AC885</f>
        <v>0</v>
      </c>
      <c r="W891" s="33" t="e">
        <f t="shared" si="26"/>
        <v>#VALUE!</v>
      </c>
      <c r="X891" s="31" t="s">
        <v>72</v>
      </c>
      <c r="Y891" s="33" t="e">
        <f t="shared" si="27"/>
        <v>#VALUE!</v>
      </c>
      <c r="Z891" s="32"/>
    </row>
    <row r="892" spans="1:26" x14ac:dyDescent="0.3">
      <c r="A892" s="35">
        <f>IF(Замеры!B886=0, " ", Замеры!B886)</f>
        <v>883</v>
      </c>
      <c r="B892" s="37" t="str">
        <f>CONCATENATE(Замеры!D886,Замеры!F886)</f>
        <v>Группа от QF</v>
      </c>
      <c r="C892" s="35" t="str">
        <f>IF(Замеры!J886=0," ", Замеры!J886)</f>
        <v xml:space="preserve"> </v>
      </c>
      <c r="D892" s="29" t="str">
        <f>IF(Замеры!AD886=0, " ", Замеры!AB886)</f>
        <v xml:space="preserve"> </v>
      </c>
      <c r="E892" s="29" t="str">
        <f>CONCATENATE(Замеры!T886,Замеры!W886,Замеры!V886)</f>
        <v xml:space="preserve"> </v>
      </c>
      <c r="F892" s="30" t="str">
        <f>IF(Замеры!AD886=0," ","---")</f>
        <v xml:space="preserve"> </v>
      </c>
      <c r="G892" s="31" t="str">
        <f>IF(Замеры!AD886=0," ",Замеры!L886)</f>
        <v xml:space="preserve"> </v>
      </c>
      <c r="H892" s="31" t="str">
        <f>CONCATENATE(Замеры!AO886,Замеры!AE886,Замеры!AP886)</f>
        <v>0 0</v>
      </c>
      <c r="I892" s="29" t="str">
        <f>CONCATENATE(Замеры!AM886,Замеры!AE886,Замеры!AN886)</f>
        <v>0 0</v>
      </c>
      <c r="J892" s="31" t="str">
        <f>IF(Замеры!AD886=0," ",G892*2.55)</f>
        <v xml:space="preserve"> </v>
      </c>
      <c r="K892" s="29" t="str">
        <f>IF(Замеры!AD886=0," ",Замеры!AK886)</f>
        <v xml:space="preserve"> </v>
      </c>
      <c r="L892" s="29" t="str">
        <f>IF(Замеры!AD886=0," ",Замеры!AL886)</f>
        <v xml:space="preserve"> </v>
      </c>
      <c r="M892" s="29" t="str">
        <f>IF(Замеры!AD886=0," ",0.1)</f>
        <v xml:space="preserve"> </v>
      </c>
      <c r="N892" s="29" t="str">
        <f>IF(Замеры!AD886=0," ",Замеры!AD886)</f>
        <v xml:space="preserve"> </v>
      </c>
      <c r="O892" s="29" t="str">
        <f>Замеры!AE886</f>
        <v xml:space="preserve"> </v>
      </c>
      <c r="P892" s="29" t="str">
        <f>Замеры!AF886</f>
        <v xml:space="preserve"> </v>
      </c>
      <c r="Q892" s="29" t="str">
        <f>IF(Замеры!AD886=0," ","+")</f>
        <v xml:space="preserve"> </v>
      </c>
      <c r="R892" s="32">
        <f>Замеры!AC886</f>
        <v>0</v>
      </c>
      <c r="W892" s="33" t="e">
        <f t="shared" si="26"/>
        <v>#VALUE!</v>
      </c>
      <c r="X892" s="31" t="s">
        <v>72</v>
      </c>
      <c r="Y892" s="33" t="e">
        <f t="shared" si="27"/>
        <v>#VALUE!</v>
      </c>
      <c r="Z892" s="32"/>
    </row>
    <row r="893" spans="1:26" x14ac:dyDescent="0.3">
      <c r="A893" s="35">
        <f>IF(Замеры!B887=0, " ", Замеры!B887)</f>
        <v>884</v>
      </c>
      <c r="B893" s="37" t="str">
        <f>CONCATENATE(Замеры!D887,Замеры!F887)</f>
        <v>Группа от QF</v>
      </c>
      <c r="C893" s="35" t="str">
        <f>IF(Замеры!J887=0," ", Замеры!J887)</f>
        <v xml:space="preserve"> </v>
      </c>
      <c r="D893" s="29" t="str">
        <f>IF(Замеры!AD887=0, " ", Замеры!AB887)</f>
        <v xml:space="preserve"> </v>
      </c>
      <c r="E893" s="29" t="str">
        <f>CONCATENATE(Замеры!T887,Замеры!W887,Замеры!V887)</f>
        <v xml:space="preserve"> </v>
      </c>
      <c r="F893" s="30" t="str">
        <f>IF(Замеры!AD887=0," ","---")</f>
        <v xml:space="preserve"> </v>
      </c>
      <c r="G893" s="31" t="str">
        <f>IF(Замеры!AD887=0," ",Замеры!L887)</f>
        <v xml:space="preserve"> </v>
      </c>
      <c r="H893" s="31" t="str">
        <f>CONCATENATE(Замеры!AO887,Замеры!AE887,Замеры!AP887)</f>
        <v>0 0</v>
      </c>
      <c r="I893" s="29" t="str">
        <f>CONCATENATE(Замеры!AM887,Замеры!AE887,Замеры!AN887)</f>
        <v>0 0</v>
      </c>
      <c r="J893" s="31" t="str">
        <f>IF(Замеры!AD887=0," ",G893*2.55)</f>
        <v xml:space="preserve"> </v>
      </c>
      <c r="K893" s="29" t="str">
        <f>IF(Замеры!AD887=0," ",Замеры!AK887)</f>
        <v xml:space="preserve"> </v>
      </c>
      <c r="L893" s="29" t="str">
        <f>IF(Замеры!AD887=0," ",Замеры!AL887)</f>
        <v xml:space="preserve"> </v>
      </c>
      <c r="M893" s="29" t="str">
        <f>IF(Замеры!AD887=0," ",0.1)</f>
        <v xml:space="preserve"> </v>
      </c>
      <c r="N893" s="29" t="str">
        <f>IF(Замеры!AD887=0," ",Замеры!AD887)</f>
        <v xml:space="preserve"> </v>
      </c>
      <c r="O893" s="29" t="str">
        <f>Замеры!AE887</f>
        <v xml:space="preserve"> </v>
      </c>
      <c r="P893" s="29" t="str">
        <f>Замеры!AF887</f>
        <v xml:space="preserve"> </v>
      </c>
      <c r="Q893" s="29" t="str">
        <f>IF(Замеры!AD887=0," ","+")</f>
        <v xml:space="preserve"> </v>
      </c>
      <c r="R893" s="32">
        <f>Замеры!AC887</f>
        <v>0</v>
      </c>
      <c r="W893" s="33" t="e">
        <f t="shared" si="26"/>
        <v>#VALUE!</v>
      </c>
      <c r="X893" s="31" t="s">
        <v>72</v>
      </c>
      <c r="Y893" s="33" t="e">
        <f t="shared" si="27"/>
        <v>#VALUE!</v>
      </c>
      <c r="Z893" s="32"/>
    </row>
    <row r="894" spans="1:26" x14ac:dyDescent="0.3">
      <c r="A894" s="35">
        <f>IF(Замеры!B888=0, " ", Замеры!B888)</f>
        <v>885</v>
      </c>
      <c r="B894" s="37" t="str">
        <f>CONCATENATE(Замеры!D888,Замеры!F888)</f>
        <v>Группа от QF</v>
      </c>
      <c r="C894" s="35" t="str">
        <f>IF(Замеры!J888=0," ", Замеры!J888)</f>
        <v xml:space="preserve"> </v>
      </c>
      <c r="D894" s="29" t="str">
        <f>IF(Замеры!AD888=0, " ", Замеры!AB888)</f>
        <v xml:space="preserve"> </v>
      </c>
      <c r="E894" s="29" t="str">
        <f>CONCATENATE(Замеры!T888,Замеры!W888,Замеры!V888)</f>
        <v xml:space="preserve"> </v>
      </c>
      <c r="F894" s="30" t="str">
        <f>IF(Замеры!AD888=0," ","---")</f>
        <v xml:space="preserve"> </v>
      </c>
      <c r="G894" s="31" t="str">
        <f>IF(Замеры!AD888=0," ",Замеры!L888)</f>
        <v xml:space="preserve"> </v>
      </c>
      <c r="H894" s="31" t="str">
        <f>CONCATENATE(Замеры!AO888,Замеры!AE888,Замеры!AP888)</f>
        <v>0 0</v>
      </c>
      <c r="I894" s="29" t="str">
        <f>CONCATENATE(Замеры!AM888,Замеры!AE888,Замеры!AN888)</f>
        <v>0 0</v>
      </c>
      <c r="J894" s="31" t="str">
        <f>IF(Замеры!AD888=0," ",G894*2.55)</f>
        <v xml:space="preserve"> </v>
      </c>
      <c r="K894" s="29" t="str">
        <f>IF(Замеры!AD888=0," ",Замеры!AK888)</f>
        <v xml:space="preserve"> </v>
      </c>
      <c r="L894" s="29" t="str">
        <f>IF(Замеры!AD888=0," ",Замеры!AL888)</f>
        <v xml:space="preserve"> </v>
      </c>
      <c r="M894" s="29" t="str">
        <f>IF(Замеры!AD888=0," ",0.1)</f>
        <v xml:space="preserve"> </v>
      </c>
      <c r="N894" s="29" t="str">
        <f>IF(Замеры!AD888=0," ",Замеры!AD888)</f>
        <v xml:space="preserve"> </v>
      </c>
      <c r="O894" s="29" t="str">
        <f>Замеры!AE888</f>
        <v xml:space="preserve"> </v>
      </c>
      <c r="P894" s="29" t="str">
        <f>Замеры!AF888</f>
        <v xml:space="preserve"> </v>
      </c>
      <c r="Q894" s="29" t="str">
        <f>IF(Замеры!AD888=0," ","+")</f>
        <v xml:space="preserve"> </v>
      </c>
      <c r="R894" s="32">
        <f>Замеры!AC888</f>
        <v>0</v>
      </c>
      <c r="W894" s="33" t="e">
        <f t="shared" si="26"/>
        <v>#VALUE!</v>
      </c>
      <c r="X894" s="31" t="s">
        <v>72</v>
      </c>
      <c r="Y894" s="33" t="e">
        <f t="shared" si="27"/>
        <v>#VALUE!</v>
      </c>
      <c r="Z894" s="32"/>
    </row>
    <row r="895" spans="1:26" x14ac:dyDescent="0.3">
      <c r="A895" s="35">
        <f>IF(Замеры!B889=0, " ", Замеры!B889)</f>
        <v>886</v>
      </c>
      <c r="B895" s="37" t="str">
        <f>CONCATENATE(Замеры!D889,Замеры!F889)</f>
        <v>Группа от QF</v>
      </c>
      <c r="C895" s="35" t="str">
        <f>IF(Замеры!J889=0," ", Замеры!J889)</f>
        <v xml:space="preserve"> </v>
      </c>
      <c r="D895" s="29" t="str">
        <f>IF(Замеры!AD889=0, " ", Замеры!AB889)</f>
        <v xml:space="preserve"> </v>
      </c>
      <c r="E895" s="29" t="str">
        <f>CONCATENATE(Замеры!T889,Замеры!W889,Замеры!V889)</f>
        <v xml:space="preserve"> </v>
      </c>
      <c r="F895" s="30" t="str">
        <f>IF(Замеры!AD889=0," ","---")</f>
        <v xml:space="preserve"> </v>
      </c>
      <c r="G895" s="31" t="str">
        <f>IF(Замеры!AD889=0," ",Замеры!L889)</f>
        <v xml:space="preserve"> </v>
      </c>
      <c r="H895" s="31" t="str">
        <f>CONCATENATE(Замеры!AO889,Замеры!AE889,Замеры!AP889)</f>
        <v>0 0</v>
      </c>
      <c r="I895" s="29" t="str">
        <f>CONCATENATE(Замеры!AM889,Замеры!AE889,Замеры!AN889)</f>
        <v>0 0</v>
      </c>
      <c r="J895" s="31" t="str">
        <f>IF(Замеры!AD889=0," ",G895*2.55)</f>
        <v xml:space="preserve"> </v>
      </c>
      <c r="K895" s="29" t="str">
        <f>IF(Замеры!AD889=0," ",Замеры!AK889)</f>
        <v xml:space="preserve"> </v>
      </c>
      <c r="L895" s="29" t="str">
        <f>IF(Замеры!AD889=0," ",Замеры!AL889)</f>
        <v xml:space="preserve"> </v>
      </c>
      <c r="M895" s="29" t="str">
        <f>IF(Замеры!AD889=0," ",0.1)</f>
        <v xml:space="preserve"> </v>
      </c>
      <c r="N895" s="29" t="str">
        <f>IF(Замеры!AD889=0," ",Замеры!AD889)</f>
        <v xml:space="preserve"> </v>
      </c>
      <c r="O895" s="29" t="str">
        <f>Замеры!AE889</f>
        <v xml:space="preserve"> </v>
      </c>
      <c r="P895" s="29" t="str">
        <f>Замеры!AF889</f>
        <v xml:space="preserve"> </v>
      </c>
      <c r="Q895" s="29" t="str">
        <f>IF(Замеры!AD889=0," ","+")</f>
        <v xml:space="preserve"> </v>
      </c>
      <c r="R895" s="32">
        <f>Замеры!AC889</f>
        <v>0</v>
      </c>
      <c r="W895" s="33" t="e">
        <f t="shared" si="26"/>
        <v>#VALUE!</v>
      </c>
      <c r="X895" s="31" t="s">
        <v>72</v>
      </c>
      <c r="Y895" s="33" t="e">
        <f t="shared" si="27"/>
        <v>#VALUE!</v>
      </c>
      <c r="Z895" s="32"/>
    </row>
    <row r="896" spans="1:26" x14ac:dyDescent="0.3">
      <c r="A896" s="35">
        <f>IF(Замеры!B890=0, " ", Замеры!B890)</f>
        <v>887</v>
      </c>
      <c r="B896" s="37" t="str">
        <f>CONCATENATE(Замеры!D890,Замеры!F890)</f>
        <v>Группа от QF</v>
      </c>
      <c r="C896" s="35" t="str">
        <f>IF(Замеры!J890=0," ", Замеры!J890)</f>
        <v xml:space="preserve"> </v>
      </c>
      <c r="D896" s="29" t="str">
        <f>IF(Замеры!AD890=0, " ", Замеры!AB890)</f>
        <v xml:space="preserve"> </v>
      </c>
      <c r="E896" s="29" t="str">
        <f>CONCATENATE(Замеры!T890,Замеры!W890,Замеры!V890)</f>
        <v xml:space="preserve"> </v>
      </c>
      <c r="F896" s="30" t="str">
        <f>IF(Замеры!AD890=0," ","---")</f>
        <v xml:space="preserve"> </v>
      </c>
      <c r="G896" s="31" t="str">
        <f>IF(Замеры!AD890=0," ",Замеры!L890)</f>
        <v xml:space="preserve"> </v>
      </c>
      <c r="H896" s="31" t="str">
        <f>CONCATENATE(Замеры!AO890,Замеры!AE890,Замеры!AP890)</f>
        <v>0 0</v>
      </c>
      <c r="I896" s="29" t="str">
        <f>CONCATENATE(Замеры!AM890,Замеры!AE890,Замеры!AN890)</f>
        <v>0 0</v>
      </c>
      <c r="J896" s="31" t="str">
        <f>IF(Замеры!AD890=0," ",G896*2.55)</f>
        <v xml:space="preserve"> </v>
      </c>
      <c r="K896" s="29" t="str">
        <f>IF(Замеры!AD890=0," ",Замеры!AK890)</f>
        <v xml:space="preserve"> </v>
      </c>
      <c r="L896" s="29" t="str">
        <f>IF(Замеры!AD890=0," ",Замеры!AL890)</f>
        <v xml:space="preserve"> </v>
      </c>
      <c r="M896" s="29" t="str">
        <f>IF(Замеры!AD890=0," ",0.1)</f>
        <v xml:space="preserve"> </v>
      </c>
      <c r="N896" s="29" t="str">
        <f>IF(Замеры!AD890=0," ",Замеры!AD890)</f>
        <v xml:space="preserve"> </v>
      </c>
      <c r="O896" s="29" t="str">
        <f>Замеры!AE890</f>
        <v xml:space="preserve"> </v>
      </c>
      <c r="P896" s="29" t="str">
        <f>Замеры!AF890</f>
        <v xml:space="preserve"> </v>
      </c>
      <c r="Q896" s="29" t="str">
        <f>IF(Замеры!AD890=0," ","+")</f>
        <v xml:space="preserve"> </v>
      </c>
      <c r="R896" s="32">
        <f>Замеры!AC890</f>
        <v>0</v>
      </c>
      <c r="W896" s="33" t="e">
        <f t="shared" si="26"/>
        <v>#VALUE!</v>
      </c>
      <c r="X896" s="31" t="s">
        <v>72</v>
      </c>
      <c r="Y896" s="33" t="e">
        <f t="shared" si="27"/>
        <v>#VALUE!</v>
      </c>
      <c r="Z896" s="32"/>
    </row>
    <row r="897" spans="1:26" x14ac:dyDescent="0.3">
      <c r="A897" s="35">
        <f>IF(Замеры!B891=0, " ", Замеры!B891)</f>
        <v>888</v>
      </c>
      <c r="B897" s="37" t="str">
        <f>CONCATENATE(Замеры!D891,Замеры!F891)</f>
        <v>Группа от QF</v>
      </c>
      <c r="C897" s="35" t="str">
        <f>IF(Замеры!J891=0," ", Замеры!J891)</f>
        <v xml:space="preserve"> </v>
      </c>
      <c r="D897" s="29" t="str">
        <f>IF(Замеры!AD891=0, " ", Замеры!AB891)</f>
        <v xml:space="preserve"> </v>
      </c>
      <c r="E897" s="29" t="str">
        <f>CONCATENATE(Замеры!T891,Замеры!W891,Замеры!V891)</f>
        <v xml:space="preserve"> </v>
      </c>
      <c r="F897" s="30" t="str">
        <f>IF(Замеры!AD891=0," ","---")</f>
        <v xml:space="preserve"> </v>
      </c>
      <c r="G897" s="31" t="str">
        <f>IF(Замеры!AD891=0," ",Замеры!L891)</f>
        <v xml:space="preserve"> </v>
      </c>
      <c r="H897" s="31" t="str">
        <f>CONCATENATE(Замеры!AO891,Замеры!AE891,Замеры!AP891)</f>
        <v>0 0</v>
      </c>
      <c r="I897" s="29" t="str">
        <f>CONCATENATE(Замеры!AM891,Замеры!AE891,Замеры!AN891)</f>
        <v>0 0</v>
      </c>
      <c r="J897" s="31" t="str">
        <f>IF(Замеры!AD891=0," ",G897*2.55)</f>
        <v xml:space="preserve"> </v>
      </c>
      <c r="K897" s="29" t="str">
        <f>IF(Замеры!AD891=0," ",Замеры!AK891)</f>
        <v xml:space="preserve"> </v>
      </c>
      <c r="L897" s="29" t="str">
        <f>IF(Замеры!AD891=0," ",Замеры!AL891)</f>
        <v xml:space="preserve"> </v>
      </c>
      <c r="M897" s="29" t="str">
        <f>IF(Замеры!AD891=0," ",0.1)</f>
        <v xml:space="preserve"> </v>
      </c>
      <c r="N897" s="29" t="str">
        <f>IF(Замеры!AD891=0," ",Замеры!AD891)</f>
        <v xml:space="preserve"> </v>
      </c>
      <c r="O897" s="29" t="str">
        <f>Замеры!AE891</f>
        <v xml:space="preserve"> </v>
      </c>
      <c r="P897" s="29" t="str">
        <f>Замеры!AF891</f>
        <v xml:space="preserve"> </v>
      </c>
      <c r="Q897" s="29" t="str">
        <f>IF(Замеры!AD891=0," ","+")</f>
        <v xml:space="preserve"> </v>
      </c>
      <c r="R897" s="32">
        <f>Замеры!AC891</f>
        <v>0</v>
      </c>
      <c r="W897" s="33" t="e">
        <f t="shared" si="26"/>
        <v>#VALUE!</v>
      </c>
      <c r="X897" s="31" t="s">
        <v>72</v>
      </c>
      <c r="Y897" s="33" t="e">
        <f t="shared" si="27"/>
        <v>#VALUE!</v>
      </c>
      <c r="Z897" s="32"/>
    </row>
    <row r="898" spans="1:26" x14ac:dyDescent="0.3">
      <c r="A898" s="35">
        <f>IF(Замеры!B892=0, " ", Замеры!B892)</f>
        <v>889</v>
      </c>
      <c r="B898" s="37" t="str">
        <f>CONCATENATE(Замеры!D892,Замеры!F892)</f>
        <v>Группа от QF</v>
      </c>
      <c r="C898" s="35" t="str">
        <f>IF(Замеры!J892=0," ", Замеры!J892)</f>
        <v xml:space="preserve"> </v>
      </c>
      <c r="D898" s="29" t="str">
        <f>IF(Замеры!AD892=0, " ", Замеры!AB892)</f>
        <v xml:space="preserve"> </v>
      </c>
      <c r="E898" s="29" t="str">
        <f>CONCATENATE(Замеры!T892,Замеры!W892,Замеры!V892)</f>
        <v xml:space="preserve"> </v>
      </c>
      <c r="F898" s="30" t="str">
        <f>IF(Замеры!AD892=0," ","---")</f>
        <v xml:space="preserve"> </v>
      </c>
      <c r="G898" s="31" t="str">
        <f>IF(Замеры!AD892=0," ",Замеры!L892)</f>
        <v xml:space="preserve"> </v>
      </c>
      <c r="H898" s="31" t="str">
        <f>CONCATENATE(Замеры!AO892,Замеры!AE892,Замеры!AP892)</f>
        <v>0 0</v>
      </c>
      <c r="I898" s="29" t="str">
        <f>CONCATENATE(Замеры!AM892,Замеры!AE892,Замеры!AN892)</f>
        <v>0 0</v>
      </c>
      <c r="J898" s="31" t="str">
        <f>IF(Замеры!AD892=0," ",G898*2.55)</f>
        <v xml:space="preserve"> </v>
      </c>
      <c r="K898" s="29" t="str">
        <f>IF(Замеры!AD892=0," ",Замеры!AK892)</f>
        <v xml:space="preserve"> </v>
      </c>
      <c r="L898" s="29" t="str">
        <f>IF(Замеры!AD892=0," ",Замеры!AL892)</f>
        <v xml:space="preserve"> </v>
      </c>
      <c r="M898" s="29" t="str">
        <f>IF(Замеры!AD892=0," ",0.1)</f>
        <v xml:space="preserve"> </v>
      </c>
      <c r="N898" s="29" t="str">
        <f>IF(Замеры!AD892=0," ",Замеры!AD892)</f>
        <v xml:space="preserve"> </v>
      </c>
      <c r="O898" s="29" t="str">
        <f>Замеры!AE892</f>
        <v xml:space="preserve"> </v>
      </c>
      <c r="P898" s="29" t="str">
        <f>Замеры!AF892</f>
        <v xml:space="preserve"> </v>
      </c>
      <c r="Q898" s="29" t="str">
        <f>IF(Замеры!AD892=0," ","+")</f>
        <v xml:space="preserve"> </v>
      </c>
      <c r="R898" s="32">
        <f>Замеры!AC892</f>
        <v>0</v>
      </c>
      <c r="W898" s="33" t="e">
        <f t="shared" si="26"/>
        <v>#VALUE!</v>
      </c>
      <c r="X898" s="31" t="s">
        <v>72</v>
      </c>
      <c r="Y898" s="33" t="e">
        <f t="shared" si="27"/>
        <v>#VALUE!</v>
      </c>
      <c r="Z898" s="32"/>
    </row>
    <row r="899" spans="1:26" x14ac:dyDescent="0.3">
      <c r="A899" s="35">
        <f>IF(Замеры!B893=0, " ", Замеры!B893)</f>
        <v>890</v>
      </c>
      <c r="B899" s="37" t="str">
        <f>CONCATENATE(Замеры!D893,Замеры!F893)</f>
        <v>Группа от QF</v>
      </c>
      <c r="C899" s="35" t="str">
        <f>IF(Замеры!J893=0," ", Замеры!J893)</f>
        <v xml:space="preserve"> </v>
      </c>
      <c r="D899" s="29" t="str">
        <f>IF(Замеры!AD893=0, " ", Замеры!AB893)</f>
        <v xml:space="preserve"> </v>
      </c>
      <c r="E899" s="29" t="str">
        <f>CONCATENATE(Замеры!T893,Замеры!W893,Замеры!V893)</f>
        <v xml:space="preserve"> </v>
      </c>
      <c r="F899" s="30" t="str">
        <f>IF(Замеры!AD893=0," ","---")</f>
        <v xml:space="preserve"> </v>
      </c>
      <c r="G899" s="31" t="str">
        <f>IF(Замеры!AD893=0," ",Замеры!L893)</f>
        <v xml:space="preserve"> </v>
      </c>
      <c r="H899" s="31" t="str">
        <f>CONCATENATE(Замеры!AO893,Замеры!AE893,Замеры!AP893)</f>
        <v>0 0</v>
      </c>
      <c r="I899" s="29" t="str">
        <f>CONCATENATE(Замеры!AM893,Замеры!AE893,Замеры!AN893)</f>
        <v>0 0</v>
      </c>
      <c r="J899" s="31" t="str">
        <f>IF(Замеры!AD893=0," ",G899*2.55)</f>
        <v xml:space="preserve"> </v>
      </c>
      <c r="K899" s="29" t="str">
        <f>IF(Замеры!AD893=0," ",Замеры!AK893)</f>
        <v xml:space="preserve"> </v>
      </c>
      <c r="L899" s="29" t="str">
        <f>IF(Замеры!AD893=0," ",Замеры!AL893)</f>
        <v xml:space="preserve"> </v>
      </c>
      <c r="M899" s="29" t="str">
        <f>IF(Замеры!AD893=0," ",0.1)</f>
        <v xml:space="preserve"> </v>
      </c>
      <c r="N899" s="29" t="str">
        <f>IF(Замеры!AD893=0," ",Замеры!AD893)</f>
        <v xml:space="preserve"> </v>
      </c>
      <c r="O899" s="29" t="str">
        <f>Замеры!AE893</f>
        <v xml:space="preserve"> </v>
      </c>
      <c r="P899" s="29" t="str">
        <f>Замеры!AF893</f>
        <v xml:space="preserve"> </v>
      </c>
      <c r="Q899" s="29" t="str">
        <f>IF(Замеры!AD893=0," ","+")</f>
        <v xml:space="preserve"> </v>
      </c>
      <c r="R899" s="32">
        <f>Замеры!AC893</f>
        <v>0</v>
      </c>
      <c r="W899" s="33" t="e">
        <f t="shared" si="26"/>
        <v>#VALUE!</v>
      </c>
      <c r="X899" s="31" t="s">
        <v>72</v>
      </c>
      <c r="Y899" s="33" t="e">
        <f t="shared" si="27"/>
        <v>#VALUE!</v>
      </c>
      <c r="Z899" s="32"/>
    </row>
    <row r="900" spans="1:26" x14ac:dyDescent="0.3">
      <c r="A900" s="35">
        <f>IF(Замеры!B894=0, " ", Замеры!B894)</f>
        <v>891</v>
      </c>
      <c r="B900" s="37" t="str">
        <f>CONCATENATE(Замеры!D894,Замеры!F894)</f>
        <v>Группа от QF</v>
      </c>
      <c r="C900" s="35" t="str">
        <f>IF(Замеры!J894=0," ", Замеры!J894)</f>
        <v xml:space="preserve"> </v>
      </c>
      <c r="D900" s="29" t="str">
        <f>IF(Замеры!AD894=0, " ", Замеры!AB894)</f>
        <v xml:space="preserve"> </v>
      </c>
      <c r="E900" s="29" t="str">
        <f>CONCATENATE(Замеры!T894,Замеры!W894,Замеры!V894)</f>
        <v xml:space="preserve"> </v>
      </c>
      <c r="F900" s="30" t="str">
        <f>IF(Замеры!AD894=0," ","---")</f>
        <v xml:space="preserve"> </v>
      </c>
      <c r="G900" s="31" t="str">
        <f>IF(Замеры!AD894=0," ",Замеры!L894)</f>
        <v xml:space="preserve"> </v>
      </c>
      <c r="H900" s="31" t="str">
        <f>CONCATENATE(Замеры!AO894,Замеры!AE894,Замеры!AP894)</f>
        <v>0 0</v>
      </c>
      <c r="I900" s="29" t="str">
        <f>CONCATENATE(Замеры!AM894,Замеры!AE894,Замеры!AN894)</f>
        <v>0 0</v>
      </c>
      <c r="J900" s="31" t="str">
        <f>IF(Замеры!AD894=0," ",G900*2.55)</f>
        <v xml:space="preserve"> </v>
      </c>
      <c r="K900" s="29" t="str">
        <f>IF(Замеры!AD894=0," ",Замеры!AK894)</f>
        <v xml:space="preserve"> </v>
      </c>
      <c r="L900" s="29" t="str">
        <f>IF(Замеры!AD894=0," ",Замеры!AL894)</f>
        <v xml:space="preserve"> </v>
      </c>
      <c r="M900" s="29" t="str">
        <f>IF(Замеры!AD894=0," ",0.1)</f>
        <v xml:space="preserve"> </v>
      </c>
      <c r="N900" s="29" t="str">
        <f>IF(Замеры!AD894=0," ",Замеры!AD894)</f>
        <v xml:space="preserve"> </v>
      </c>
      <c r="O900" s="29" t="str">
        <f>Замеры!AE894</f>
        <v xml:space="preserve"> </v>
      </c>
      <c r="P900" s="29" t="str">
        <f>Замеры!AF894</f>
        <v xml:space="preserve"> </v>
      </c>
      <c r="Q900" s="29" t="str">
        <f>IF(Замеры!AD894=0," ","+")</f>
        <v xml:space="preserve"> </v>
      </c>
      <c r="R900" s="32">
        <f>Замеры!AC894</f>
        <v>0</v>
      </c>
      <c r="W900" s="33" t="e">
        <f t="shared" si="26"/>
        <v>#VALUE!</v>
      </c>
      <c r="X900" s="31" t="s">
        <v>72</v>
      </c>
      <c r="Y900" s="33" t="e">
        <f t="shared" si="27"/>
        <v>#VALUE!</v>
      </c>
      <c r="Z900" s="32"/>
    </row>
    <row r="901" spans="1:26" x14ac:dyDescent="0.3">
      <c r="A901" s="35">
        <f>IF(Замеры!B895=0, " ", Замеры!B895)</f>
        <v>892</v>
      </c>
      <c r="B901" s="37" t="str">
        <f>CONCATENATE(Замеры!D895,Замеры!F895)</f>
        <v>Группа от QF</v>
      </c>
      <c r="C901" s="35" t="str">
        <f>IF(Замеры!J895=0," ", Замеры!J895)</f>
        <v xml:space="preserve"> </v>
      </c>
      <c r="D901" s="29" t="str">
        <f>IF(Замеры!AD895=0, " ", Замеры!AB895)</f>
        <v xml:space="preserve"> </v>
      </c>
      <c r="E901" s="29" t="str">
        <f>CONCATENATE(Замеры!T895,Замеры!W895,Замеры!V895)</f>
        <v xml:space="preserve"> </v>
      </c>
      <c r="F901" s="30" t="str">
        <f>IF(Замеры!AD895=0," ","---")</f>
        <v xml:space="preserve"> </v>
      </c>
      <c r="G901" s="31" t="str">
        <f>IF(Замеры!AD895=0," ",Замеры!L895)</f>
        <v xml:space="preserve"> </v>
      </c>
      <c r="H901" s="31" t="str">
        <f>CONCATENATE(Замеры!AO895,Замеры!AE895,Замеры!AP895)</f>
        <v>0 0</v>
      </c>
      <c r="I901" s="29" t="str">
        <f>CONCATENATE(Замеры!AM895,Замеры!AE895,Замеры!AN895)</f>
        <v>0 0</v>
      </c>
      <c r="J901" s="31" t="str">
        <f>IF(Замеры!AD895=0," ",G901*2.55)</f>
        <v xml:space="preserve"> </v>
      </c>
      <c r="K901" s="29" t="str">
        <f>IF(Замеры!AD895=0," ",Замеры!AK895)</f>
        <v xml:space="preserve"> </v>
      </c>
      <c r="L901" s="29" t="str">
        <f>IF(Замеры!AD895=0," ",Замеры!AL895)</f>
        <v xml:space="preserve"> </v>
      </c>
      <c r="M901" s="29" t="str">
        <f>IF(Замеры!AD895=0," ",0.1)</f>
        <v xml:space="preserve"> </v>
      </c>
      <c r="N901" s="29" t="str">
        <f>IF(Замеры!AD895=0," ",Замеры!AD895)</f>
        <v xml:space="preserve"> </v>
      </c>
      <c r="O901" s="29" t="str">
        <f>Замеры!AE895</f>
        <v xml:space="preserve"> </v>
      </c>
      <c r="P901" s="29" t="str">
        <f>Замеры!AF895</f>
        <v xml:space="preserve"> </v>
      </c>
      <c r="Q901" s="29" t="str">
        <f>IF(Замеры!AD895=0," ","+")</f>
        <v xml:space="preserve"> </v>
      </c>
      <c r="R901" s="32">
        <f>Замеры!AC895</f>
        <v>0</v>
      </c>
      <c r="W901" s="33" t="e">
        <f t="shared" si="26"/>
        <v>#VALUE!</v>
      </c>
      <c r="X901" s="31" t="s">
        <v>72</v>
      </c>
      <c r="Y901" s="33" t="e">
        <f t="shared" si="27"/>
        <v>#VALUE!</v>
      </c>
      <c r="Z901" s="32"/>
    </row>
    <row r="902" spans="1:26" x14ac:dyDescent="0.3">
      <c r="A902" s="35">
        <f>IF(Замеры!B896=0, " ", Замеры!B896)</f>
        <v>893</v>
      </c>
      <c r="B902" s="37" t="str">
        <f>CONCATENATE(Замеры!D896,Замеры!F896)</f>
        <v>Группа от QF</v>
      </c>
      <c r="C902" s="35" t="str">
        <f>IF(Замеры!J896=0," ", Замеры!J896)</f>
        <v xml:space="preserve"> </v>
      </c>
      <c r="D902" s="29" t="str">
        <f>IF(Замеры!AD896=0, " ", Замеры!AB896)</f>
        <v xml:space="preserve"> </v>
      </c>
      <c r="E902" s="29" t="str">
        <f>CONCATENATE(Замеры!T896,Замеры!W896,Замеры!V896)</f>
        <v xml:space="preserve"> </v>
      </c>
      <c r="F902" s="30" t="str">
        <f>IF(Замеры!AD896=0," ","---")</f>
        <v xml:space="preserve"> </v>
      </c>
      <c r="G902" s="31" t="str">
        <f>IF(Замеры!AD896=0," ",Замеры!L896)</f>
        <v xml:space="preserve"> </v>
      </c>
      <c r="H902" s="31" t="str">
        <f>CONCATENATE(Замеры!AO896,Замеры!AE896,Замеры!AP896)</f>
        <v>0 0</v>
      </c>
      <c r="I902" s="29" t="str">
        <f>CONCATENATE(Замеры!AM896,Замеры!AE896,Замеры!AN896)</f>
        <v>0 0</v>
      </c>
      <c r="J902" s="31" t="str">
        <f>IF(Замеры!AD896=0," ",G902*2.55)</f>
        <v xml:space="preserve"> </v>
      </c>
      <c r="K902" s="29" t="str">
        <f>IF(Замеры!AD896=0," ",Замеры!AK896)</f>
        <v xml:space="preserve"> </v>
      </c>
      <c r="L902" s="29" t="str">
        <f>IF(Замеры!AD896=0," ",Замеры!AL896)</f>
        <v xml:space="preserve"> </v>
      </c>
      <c r="M902" s="29" t="str">
        <f>IF(Замеры!AD896=0," ",0.1)</f>
        <v xml:space="preserve"> </v>
      </c>
      <c r="N902" s="29" t="str">
        <f>IF(Замеры!AD896=0," ",Замеры!AD896)</f>
        <v xml:space="preserve"> </v>
      </c>
      <c r="O902" s="29" t="str">
        <f>Замеры!AE896</f>
        <v xml:space="preserve"> </v>
      </c>
      <c r="P902" s="29" t="str">
        <f>Замеры!AF896</f>
        <v xml:space="preserve"> </v>
      </c>
      <c r="Q902" s="29" t="str">
        <f>IF(Замеры!AD896=0," ","+")</f>
        <v xml:space="preserve"> </v>
      </c>
      <c r="R902" s="32">
        <f>Замеры!AC896</f>
        <v>0</v>
      </c>
      <c r="W902" s="33" t="e">
        <f t="shared" si="26"/>
        <v>#VALUE!</v>
      </c>
      <c r="X902" s="31" t="s">
        <v>72</v>
      </c>
      <c r="Y902" s="33" t="e">
        <f t="shared" si="27"/>
        <v>#VALUE!</v>
      </c>
      <c r="Z902" s="32"/>
    </row>
    <row r="903" spans="1:26" x14ac:dyDescent="0.3">
      <c r="A903" s="35">
        <f>IF(Замеры!B897=0, " ", Замеры!B897)</f>
        <v>894</v>
      </c>
      <c r="B903" s="37" t="str">
        <f>CONCATENATE(Замеры!D897,Замеры!F897)</f>
        <v>Группа от QF</v>
      </c>
      <c r="C903" s="35" t="str">
        <f>IF(Замеры!J897=0," ", Замеры!J897)</f>
        <v xml:space="preserve"> </v>
      </c>
      <c r="D903" s="29" t="str">
        <f>IF(Замеры!AD897=0, " ", Замеры!AB897)</f>
        <v xml:space="preserve"> </v>
      </c>
      <c r="E903" s="29" t="str">
        <f>CONCATENATE(Замеры!T897,Замеры!W897,Замеры!V897)</f>
        <v xml:space="preserve"> </v>
      </c>
      <c r="F903" s="30" t="str">
        <f>IF(Замеры!AD897=0," ","---")</f>
        <v xml:space="preserve"> </v>
      </c>
      <c r="G903" s="31" t="str">
        <f>IF(Замеры!AD897=0," ",Замеры!L897)</f>
        <v xml:space="preserve"> </v>
      </c>
      <c r="H903" s="31" t="str">
        <f>CONCATENATE(Замеры!AO897,Замеры!AE897,Замеры!AP897)</f>
        <v>0 0</v>
      </c>
      <c r="I903" s="29" t="str">
        <f>CONCATENATE(Замеры!AM897,Замеры!AE897,Замеры!AN897)</f>
        <v>0 0</v>
      </c>
      <c r="J903" s="31" t="str">
        <f>IF(Замеры!AD897=0," ",G903*2.55)</f>
        <v xml:space="preserve"> </v>
      </c>
      <c r="K903" s="29" t="str">
        <f>IF(Замеры!AD897=0," ",Замеры!AK897)</f>
        <v xml:space="preserve"> </v>
      </c>
      <c r="L903" s="29" t="str">
        <f>IF(Замеры!AD897=0," ",Замеры!AL897)</f>
        <v xml:space="preserve"> </v>
      </c>
      <c r="M903" s="29" t="str">
        <f>IF(Замеры!AD897=0," ",0.1)</f>
        <v xml:space="preserve"> </v>
      </c>
      <c r="N903" s="29" t="str">
        <f>IF(Замеры!AD897=0," ",Замеры!AD897)</f>
        <v xml:space="preserve"> </v>
      </c>
      <c r="O903" s="29" t="str">
        <f>Замеры!AE897</f>
        <v xml:space="preserve"> </v>
      </c>
      <c r="P903" s="29" t="str">
        <f>Замеры!AF897</f>
        <v xml:space="preserve"> </v>
      </c>
      <c r="Q903" s="29" t="str">
        <f>IF(Замеры!AD897=0," ","+")</f>
        <v xml:space="preserve"> </v>
      </c>
      <c r="R903" s="32">
        <f>Замеры!AC897</f>
        <v>0</v>
      </c>
      <c r="W903" s="33" t="e">
        <f t="shared" si="26"/>
        <v>#VALUE!</v>
      </c>
      <c r="X903" s="31" t="s">
        <v>72</v>
      </c>
      <c r="Y903" s="33" t="e">
        <f t="shared" si="27"/>
        <v>#VALUE!</v>
      </c>
      <c r="Z903" s="32"/>
    </row>
    <row r="904" spans="1:26" x14ac:dyDescent="0.3">
      <c r="A904" s="35">
        <f>IF(Замеры!B898=0, " ", Замеры!B898)</f>
        <v>895</v>
      </c>
      <c r="B904" s="37" t="str">
        <f>CONCATENATE(Замеры!D898,Замеры!F898)</f>
        <v>Группа от QF</v>
      </c>
      <c r="C904" s="35" t="str">
        <f>IF(Замеры!J898=0," ", Замеры!J898)</f>
        <v xml:space="preserve"> </v>
      </c>
      <c r="D904" s="29" t="str">
        <f>IF(Замеры!AD898=0, " ", Замеры!AB898)</f>
        <v xml:space="preserve"> </v>
      </c>
      <c r="E904" s="29" t="str">
        <f>CONCATENATE(Замеры!T898,Замеры!W898,Замеры!V898)</f>
        <v xml:space="preserve"> </v>
      </c>
      <c r="F904" s="30" t="str">
        <f>IF(Замеры!AD898=0," ","---")</f>
        <v xml:space="preserve"> </v>
      </c>
      <c r="G904" s="31" t="str">
        <f>IF(Замеры!AD898=0," ",Замеры!L898)</f>
        <v xml:space="preserve"> </v>
      </c>
      <c r="H904" s="31" t="str">
        <f>CONCATENATE(Замеры!AO898,Замеры!AE898,Замеры!AP898)</f>
        <v>0 0</v>
      </c>
      <c r="I904" s="29" t="str">
        <f>CONCATENATE(Замеры!AM898,Замеры!AE898,Замеры!AN898)</f>
        <v>0 0</v>
      </c>
      <c r="J904" s="31" t="str">
        <f>IF(Замеры!AD898=0," ",G904*2.55)</f>
        <v xml:space="preserve"> </v>
      </c>
      <c r="K904" s="29" t="str">
        <f>IF(Замеры!AD898=0," ",Замеры!AK898)</f>
        <v xml:space="preserve"> </v>
      </c>
      <c r="L904" s="29" t="str">
        <f>IF(Замеры!AD898=0," ",Замеры!AL898)</f>
        <v xml:space="preserve"> </v>
      </c>
      <c r="M904" s="29" t="str">
        <f>IF(Замеры!AD898=0," ",0.1)</f>
        <v xml:space="preserve"> </v>
      </c>
      <c r="N904" s="29" t="str">
        <f>IF(Замеры!AD898=0," ",Замеры!AD898)</f>
        <v xml:space="preserve"> </v>
      </c>
      <c r="O904" s="29" t="str">
        <f>Замеры!AE898</f>
        <v xml:space="preserve"> </v>
      </c>
      <c r="P904" s="29" t="str">
        <f>Замеры!AF898</f>
        <v xml:space="preserve"> </v>
      </c>
      <c r="Q904" s="29" t="str">
        <f>IF(Замеры!AD898=0," ","+")</f>
        <v xml:space="preserve"> </v>
      </c>
      <c r="R904" s="32">
        <f>Замеры!AC898</f>
        <v>0</v>
      </c>
      <c r="W904" s="33" t="e">
        <f t="shared" si="26"/>
        <v>#VALUE!</v>
      </c>
      <c r="X904" s="31" t="s">
        <v>72</v>
      </c>
      <c r="Y904" s="33" t="e">
        <f t="shared" si="27"/>
        <v>#VALUE!</v>
      </c>
      <c r="Z904" s="32"/>
    </row>
    <row r="905" spans="1:26" x14ac:dyDescent="0.3">
      <c r="A905" s="35">
        <f>IF(Замеры!B899=0, " ", Замеры!B899)</f>
        <v>896</v>
      </c>
      <c r="B905" s="37" t="str">
        <f>CONCATENATE(Замеры!D899,Замеры!F899)</f>
        <v>Группа от QF</v>
      </c>
      <c r="C905" s="35" t="str">
        <f>IF(Замеры!J899=0," ", Замеры!J899)</f>
        <v xml:space="preserve"> </v>
      </c>
      <c r="D905" s="29" t="str">
        <f>IF(Замеры!AD899=0, " ", Замеры!AB899)</f>
        <v xml:space="preserve"> </v>
      </c>
      <c r="E905" s="29" t="str">
        <f>CONCATENATE(Замеры!T899,Замеры!W899,Замеры!V899)</f>
        <v xml:space="preserve"> </v>
      </c>
      <c r="F905" s="30" t="str">
        <f>IF(Замеры!AD899=0," ","---")</f>
        <v xml:space="preserve"> </v>
      </c>
      <c r="G905" s="31" t="str">
        <f>IF(Замеры!AD899=0," ",Замеры!L899)</f>
        <v xml:space="preserve"> </v>
      </c>
      <c r="H905" s="31" t="str">
        <f>CONCATENATE(Замеры!AO899,Замеры!AE899,Замеры!AP899)</f>
        <v>0 0</v>
      </c>
      <c r="I905" s="29" t="str">
        <f>CONCATENATE(Замеры!AM899,Замеры!AE899,Замеры!AN899)</f>
        <v>0 0</v>
      </c>
      <c r="J905" s="31" t="str">
        <f>IF(Замеры!AD899=0," ",G905*2.55)</f>
        <v xml:space="preserve"> </v>
      </c>
      <c r="K905" s="29" t="str">
        <f>IF(Замеры!AD899=0," ",Замеры!AK899)</f>
        <v xml:space="preserve"> </v>
      </c>
      <c r="L905" s="29" t="str">
        <f>IF(Замеры!AD899=0," ",Замеры!AL899)</f>
        <v xml:space="preserve"> </v>
      </c>
      <c r="M905" s="29" t="str">
        <f>IF(Замеры!AD899=0," ",0.1)</f>
        <v xml:space="preserve"> </v>
      </c>
      <c r="N905" s="29" t="str">
        <f>IF(Замеры!AD899=0," ",Замеры!AD899)</f>
        <v xml:space="preserve"> </v>
      </c>
      <c r="O905" s="29" t="str">
        <f>Замеры!AE899</f>
        <v xml:space="preserve"> </v>
      </c>
      <c r="P905" s="29" t="str">
        <f>Замеры!AF899</f>
        <v xml:space="preserve"> </v>
      </c>
      <c r="Q905" s="29" t="str">
        <f>IF(Замеры!AD899=0," ","+")</f>
        <v xml:space="preserve"> </v>
      </c>
      <c r="R905" s="32">
        <f>Замеры!AC899</f>
        <v>0</v>
      </c>
      <c r="W905" s="33" t="e">
        <f t="shared" si="26"/>
        <v>#VALUE!</v>
      </c>
      <c r="X905" s="31" t="s">
        <v>72</v>
      </c>
      <c r="Y905" s="33" t="e">
        <f t="shared" si="27"/>
        <v>#VALUE!</v>
      </c>
      <c r="Z905" s="32"/>
    </row>
    <row r="906" spans="1:26" x14ac:dyDescent="0.3">
      <c r="A906" s="35">
        <f>IF(Замеры!B900=0, " ", Замеры!B900)</f>
        <v>897</v>
      </c>
      <c r="B906" s="37" t="str">
        <f>CONCATENATE(Замеры!D900,Замеры!F900)</f>
        <v>Группа от QF</v>
      </c>
      <c r="C906" s="35" t="str">
        <f>IF(Замеры!J900=0," ", Замеры!J900)</f>
        <v xml:space="preserve"> </v>
      </c>
      <c r="D906" s="29" t="str">
        <f>IF(Замеры!AD900=0, " ", Замеры!AB900)</f>
        <v xml:space="preserve"> </v>
      </c>
      <c r="E906" s="29" t="str">
        <f>CONCATENATE(Замеры!T900,Замеры!W900,Замеры!V900)</f>
        <v xml:space="preserve"> </v>
      </c>
      <c r="F906" s="30" t="str">
        <f>IF(Замеры!AD900=0," ","---")</f>
        <v xml:space="preserve"> </v>
      </c>
      <c r="G906" s="31" t="str">
        <f>IF(Замеры!AD900=0," ",Замеры!L900)</f>
        <v xml:space="preserve"> </v>
      </c>
      <c r="H906" s="31" t="str">
        <f>CONCATENATE(Замеры!AO900,Замеры!AE900,Замеры!AP900)</f>
        <v>0 0</v>
      </c>
      <c r="I906" s="29" t="str">
        <f>CONCATENATE(Замеры!AM900,Замеры!AE900,Замеры!AN900)</f>
        <v>0 0</v>
      </c>
      <c r="J906" s="31" t="str">
        <f>IF(Замеры!AD900=0," ",G906*2.55)</f>
        <v xml:space="preserve"> </v>
      </c>
      <c r="K906" s="29" t="str">
        <f>IF(Замеры!AD900=0," ",Замеры!AK900)</f>
        <v xml:space="preserve"> </v>
      </c>
      <c r="L906" s="29" t="str">
        <f>IF(Замеры!AD900=0," ",Замеры!AL900)</f>
        <v xml:space="preserve"> </v>
      </c>
      <c r="M906" s="29" t="str">
        <f>IF(Замеры!AD900=0," ",0.1)</f>
        <v xml:space="preserve"> </v>
      </c>
      <c r="N906" s="29" t="str">
        <f>IF(Замеры!AD900=0," ",Замеры!AD900)</f>
        <v xml:space="preserve"> </v>
      </c>
      <c r="O906" s="29" t="str">
        <f>Замеры!AE900</f>
        <v xml:space="preserve"> </v>
      </c>
      <c r="P906" s="29" t="str">
        <f>Замеры!AF900</f>
        <v xml:space="preserve"> </v>
      </c>
      <c r="Q906" s="29" t="str">
        <f>IF(Замеры!AD900=0," ","+")</f>
        <v xml:space="preserve"> </v>
      </c>
      <c r="R906" s="32">
        <f>Замеры!AC900</f>
        <v>0</v>
      </c>
      <c r="W906" s="33" t="e">
        <f t="shared" ref="W906:W969" si="28">G906*1.13</f>
        <v>#VALUE!</v>
      </c>
      <c r="X906" s="31" t="s">
        <v>72</v>
      </c>
      <c r="Y906" s="33" t="e">
        <f t="shared" ref="Y906:Y969" si="29">G906*1.45</f>
        <v>#VALUE!</v>
      </c>
      <c r="Z906" s="32"/>
    </row>
    <row r="907" spans="1:26" x14ac:dyDescent="0.3">
      <c r="A907" s="35">
        <f>IF(Замеры!B901=0, " ", Замеры!B901)</f>
        <v>898</v>
      </c>
      <c r="B907" s="37" t="str">
        <f>CONCATENATE(Замеры!D901,Замеры!F901)</f>
        <v>Группа от QF</v>
      </c>
      <c r="C907" s="35" t="str">
        <f>IF(Замеры!J901=0," ", Замеры!J901)</f>
        <v xml:space="preserve"> </v>
      </c>
      <c r="D907" s="29" t="str">
        <f>IF(Замеры!AD901=0, " ", Замеры!AB901)</f>
        <v xml:space="preserve"> </v>
      </c>
      <c r="E907" s="29" t="str">
        <f>CONCATENATE(Замеры!T901,Замеры!W901,Замеры!V901)</f>
        <v xml:space="preserve"> </v>
      </c>
      <c r="F907" s="30" t="str">
        <f>IF(Замеры!AD901=0," ","---")</f>
        <v xml:space="preserve"> </v>
      </c>
      <c r="G907" s="31" t="str">
        <f>IF(Замеры!AD901=0," ",Замеры!L901)</f>
        <v xml:space="preserve"> </v>
      </c>
      <c r="H907" s="31" t="str">
        <f>CONCATENATE(Замеры!AO901,Замеры!AE901,Замеры!AP901)</f>
        <v>0 0</v>
      </c>
      <c r="I907" s="29" t="str">
        <f>CONCATENATE(Замеры!AM901,Замеры!AE901,Замеры!AN901)</f>
        <v>0 0</v>
      </c>
      <c r="J907" s="31" t="str">
        <f>IF(Замеры!AD901=0," ",G907*2.55)</f>
        <v xml:space="preserve"> </v>
      </c>
      <c r="K907" s="29" t="str">
        <f>IF(Замеры!AD901=0," ",Замеры!AK901)</f>
        <v xml:space="preserve"> </v>
      </c>
      <c r="L907" s="29" t="str">
        <f>IF(Замеры!AD901=0," ",Замеры!AL901)</f>
        <v xml:space="preserve"> </v>
      </c>
      <c r="M907" s="29" t="str">
        <f>IF(Замеры!AD901=0," ",0.1)</f>
        <v xml:space="preserve"> </v>
      </c>
      <c r="N907" s="29" t="str">
        <f>IF(Замеры!AD901=0," ",Замеры!AD901)</f>
        <v xml:space="preserve"> </v>
      </c>
      <c r="O907" s="29" t="str">
        <f>Замеры!AE901</f>
        <v xml:space="preserve"> </v>
      </c>
      <c r="P907" s="29" t="str">
        <f>Замеры!AF901</f>
        <v xml:space="preserve"> </v>
      </c>
      <c r="Q907" s="29" t="str">
        <f>IF(Замеры!AD901=0," ","+")</f>
        <v xml:space="preserve"> </v>
      </c>
      <c r="R907" s="32">
        <f>Замеры!AC901</f>
        <v>0</v>
      </c>
      <c r="W907" s="33" t="e">
        <f t="shared" si="28"/>
        <v>#VALUE!</v>
      </c>
      <c r="X907" s="31" t="s">
        <v>72</v>
      </c>
      <c r="Y907" s="33" t="e">
        <f t="shared" si="29"/>
        <v>#VALUE!</v>
      </c>
      <c r="Z907" s="32"/>
    </row>
    <row r="908" spans="1:26" x14ac:dyDescent="0.3">
      <c r="A908" s="35">
        <f>IF(Замеры!B902=0, " ", Замеры!B902)</f>
        <v>899</v>
      </c>
      <c r="B908" s="37" t="str">
        <f>CONCATENATE(Замеры!D902,Замеры!F902)</f>
        <v>Группа от QF</v>
      </c>
      <c r="C908" s="35" t="str">
        <f>IF(Замеры!J902=0," ", Замеры!J902)</f>
        <v xml:space="preserve"> </v>
      </c>
      <c r="D908" s="29" t="str">
        <f>IF(Замеры!AD902=0, " ", Замеры!AB902)</f>
        <v xml:space="preserve"> </v>
      </c>
      <c r="E908" s="29" t="str">
        <f>CONCATENATE(Замеры!T902,Замеры!W902,Замеры!V902)</f>
        <v xml:space="preserve"> </v>
      </c>
      <c r="F908" s="30" t="str">
        <f>IF(Замеры!AD902=0," ","---")</f>
        <v xml:space="preserve"> </v>
      </c>
      <c r="G908" s="31" t="str">
        <f>IF(Замеры!AD902=0," ",Замеры!L902)</f>
        <v xml:space="preserve"> </v>
      </c>
      <c r="H908" s="31" t="str">
        <f>CONCATENATE(Замеры!AO902,Замеры!AE902,Замеры!AP902)</f>
        <v>0 0</v>
      </c>
      <c r="I908" s="29" t="str">
        <f>CONCATENATE(Замеры!AM902,Замеры!AE902,Замеры!AN902)</f>
        <v>0 0</v>
      </c>
      <c r="J908" s="31" t="str">
        <f>IF(Замеры!AD902=0," ",G908*2.55)</f>
        <v xml:space="preserve"> </v>
      </c>
      <c r="K908" s="29" t="str">
        <f>IF(Замеры!AD902=0," ",Замеры!AK902)</f>
        <v xml:space="preserve"> </v>
      </c>
      <c r="L908" s="29" t="str">
        <f>IF(Замеры!AD902=0," ",Замеры!AL902)</f>
        <v xml:space="preserve"> </v>
      </c>
      <c r="M908" s="29" t="str">
        <f>IF(Замеры!AD902=0," ",0.1)</f>
        <v xml:space="preserve"> </v>
      </c>
      <c r="N908" s="29" t="str">
        <f>IF(Замеры!AD902=0," ",Замеры!AD902)</f>
        <v xml:space="preserve"> </v>
      </c>
      <c r="O908" s="29" t="str">
        <f>Замеры!AE902</f>
        <v xml:space="preserve"> </v>
      </c>
      <c r="P908" s="29" t="str">
        <f>Замеры!AF902</f>
        <v xml:space="preserve"> </v>
      </c>
      <c r="Q908" s="29" t="str">
        <f>IF(Замеры!AD902=0," ","+")</f>
        <v xml:space="preserve"> </v>
      </c>
      <c r="R908" s="32">
        <f>Замеры!AC902</f>
        <v>0</v>
      </c>
      <c r="W908" s="33" t="e">
        <f t="shared" si="28"/>
        <v>#VALUE!</v>
      </c>
      <c r="X908" s="31" t="s">
        <v>72</v>
      </c>
      <c r="Y908" s="33" t="e">
        <f t="shared" si="29"/>
        <v>#VALUE!</v>
      </c>
      <c r="Z908" s="32"/>
    </row>
    <row r="909" spans="1:26" x14ac:dyDescent="0.3">
      <c r="A909" s="35">
        <f>IF(Замеры!B903=0, " ", Замеры!B903)</f>
        <v>900</v>
      </c>
      <c r="B909" s="37" t="str">
        <f>CONCATENATE(Замеры!D903,Замеры!F903)</f>
        <v>Группа от QF</v>
      </c>
      <c r="C909" s="35" t="str">
        <f>IF(Замеры!J903=0," ", Замеры!J903)</f>
        <v xml:space="preserve"> </v>
      </c>
      <c r="D909" s="29" t="str">
        <f>IF(Замеры!AD903=0, " ", Замеры!AB903)</f>
        <v xml:space="preserve"> </v>
      </c>
      <c r="E909" s="29" t="str">
        <f>CONCATENATE(Замеры!T903,Замеры!W903,Замеры!V903)</f>
        <v xml:space="preserve"> </v>
      </c>
      <c r="F909" s="30" t="str">
        <f>IF(Замеры!AD903=0," ","---")</f>
        <v xml:space="preserve"> </v>
      </c>
      <c r="G909" s="31" t="str">
        <f>IF(Замеры!AD903=0," ",Замеры!L903)</f>
        <v xml:space="preserve"> </v>
      </c>
      <c r="H909" s="31" t="str">
        <f>CONCATENATE(Замеры!AO903,Замеры!AE903,Замеры!AP903)</f>
        <v>0 0</v>
      </c>
      <c r="I909" s="29" t="str">
        <f>CONCATENATE(Замеры!AM903,Замеры!AE903,Замеры!AN903)</f>
        <v>0 0</v>
      </c>
      <c r="J909" s="31" t="str">
        <f>IF(Замеры!AD903=0," ",G909*2.55)</f>
        <v xml:space="preserve"> </v>
      </c>
      <c r="K909" s="29" t="str">
        <f>IF(Замеры!AD903=0," ",Замеры!AK903)</f>
        <v xml:space="preserve"> </v>
      </c>
      <c r="L909" s="29" t="str">
        <f>IF(Замеры!AD903=0," ",Замеры!AL903)</f>
        <v xml:space="preserve"> </v>
      </c>
      <c r="M909" s="29" t="str">
        <f>IF(Замеры!AD903=0," ",0.1)</f>
        <v xml:space="preserve"> </v>
      </c>
      <c r="N909" s="29" t="str">
        <f>IF(Замеры!AD903=0," ",Замеры!AD903)</f>
        <v xml:space="preserve"> </v>
      </c>
      <c r="O909" s="29" t="str">
        <f>Замеры!AE903</f>
        <v xml:space="preserve"> </v>
      </c>
      <c r="P909" s="29" t="str">
        <f>Замеры!AF903</f>
        <v xml:space="preserve"> </v>
      </c>
      <c r="Q909" s="29" t="str">
        <f>IF(Замеры!AD903=0," ","+")</f>
        <v xml:space="preserve"> </v>
      </c>
      <c r="R909" s="32">
        <f>Замеры!AC903</f>
        <v>0</v>
      </c>
      <c r="W909" s="33" t="e">
        <f t="shared" si="28"/>
        <v>#VALUE!</v>
      </c>
      <c r="X909" s="31" t="s">
        <v>72</v>
      </c>
      <c r="Y909" s="33" t="e">
        <f t="shared" si="29"/>
        <v>#VALUE!</v>
      </c>
      <c r="Z909" s="32"/>
    </row>
    <row r="910" spans="1:26" x14ac:dyDescent="0.3">
      <c r="A910" s="35">
        <f>IF(Замеры!B904=0, " ", Замеры!B904)</f>
        <v>901</v>
      </c>
      <c r="B910" s="37" t="str">
        <f>CONCATENATE(Замеры!D904,Замеры!F904)</f>
        <v>Группа от QF</v>
      </c>
      <c r="C910" s="35" t="str">
        <f>IF(Замеры!J904=0," ", Замеры!J904)</f>
        <v xml:space="preserve"> </v>
      </c>
      <c r="D910" s="29" t="str">
        <f>IF(Замеры!AD904=0, " ", Замеры!AB904)</f>
        <v xml:space="preserve"> </v>
      </c>
      <c r="E910" s="29" t="str">
        <f>CONCATENATE(Замеры!T904,Замеры!W904,Замеры!V904)</f>
        <v xml:space="preserve"> </v>
      </c>
      <c r="F910" s="30" t="str">
        <f>IF(Замеры!AD904=0," ","---")</f>
        <v xml:space="preserve"> </v>
      </c>
      <c r="G910" s="31" t="str">
        <f>IF(Замеры!AD904=0," ",Замеры!L904)</f>
        <v xml:space="preserve"> </v>
      </c>
      <c r="H910" s="31" t="str">
        <f>CONCATENATE(Замеры!AO904,Замеры!AE904,Замеры!AP904)</f>
        <v>0 0</v>
      </c>
      <c r="I910" s="29" t="str">
        <f>CONCATENATE(Замеры!AM904,Замеры!AE904,Замеры!AN904)</f>
        <v>0 0</v>
      </c>
      <c r="J910" s="31" t="str">
        <f>IF(Замеры!AD904=0," ",G910*2.55)</f>
        <v xml:space="preserve"> </v>
      </c>
      <c r="K910" s="29" t="str">
        <f>IF(Замеры!AD904=0," ",Замеры!AK904)</f>
        <v xml:space="preserve"> </v>
      </c>
      <c r="L910" s="29" t="str">
        <f>IF(Замеры!AD904=0," ",Замеры!AL904)</f>
        <v xml:space="preserve"> </v>
      </c>
      <c r="M910" s="29" t="str">
        <f>IF(Замеры!AD904=0," ",0.1)</f>
        <v xml:space="preserve"> </v>
      </c>
      <c r="N910" s="29" t="str">
        <f>IF(Замеры!AD904=0," ",Замеры!AD904)</f>
        <v xml:space="preserve"> </v>
      </c>
      <c r="O910" s="29" t="str">
        <f>Замеры!AE904</f>
        <v xml:space="preserve"> </v>
      </c>
      <c r="P910" s="29" t="str">
        <f>Замеры!AF904</f>
        <v xml:space="preserve"> </v>
      </c>
      <c r="Q910" s="29" t="str">
        <f>IF(Замеры!AD904=0," ","+")</f>
        <v xml:space="preserve"> </v>
      </c>
      <c r="R910" s="32">
        <f>Замеры!AC904</f>
        <v>0</v>
      </c>
      <c r="W910" s="33" t="e">
        <f t="shared" si="28"/>
        <v>#VALUE!</v>
      </c>
      <c r="X910" s="31" t="s">
        <v>72</v>
      </c>
      <c r="Y910" s="33" t="e">
        <f t="shared" si="29"/>
        <v>#VALUE!</v>
      </c>
      <c r="Z910" s="32"/>
    </row>
    <row r="911" spans="1:26" x14ac:dyDescent="0.3">
      <c r="A911" s="35">
        <f>IF(Замеры!B905=0, " ", Замеры!B905)</f>
        <v>902</v>
      </c>
      <c r="B911" s="37" t="str">
        <f>CONCATENATE(Замеры!D905,Замеры!F905)</f>
        <v>Группа от QF</v>
      </c>
      <c r="C911" s="35" t="str">
        <f>IF(Замеры!J905=0," ", Замеры!J905)</f>
        <v xml:space="preserve"> </v>
      </c>
      <c r="D911" s="29" t="str">
        <f>IF(Замеры!AD905=0, " ", Замеры!AB905)</f>
        <v xml:space="preserve"> </v>
      </c>
      <c r="E911" s="29" t="str">
        <f>CONCATENATE(Замеры!T905,Замеры!W905,Замеры!V905)</f>
        <v xml:space="preserve"> </v>
      </c>
      <c r="F911" s="30" t="str">
        <f>IF(Замеры!AD905=0," ","---")</f>
        <v xml:space="preserve"> </v>
      </c>
      <c r="G911" s="31" t="str">
        <f>IF(Замеры!AD905=0," ",Замеры!L905)</f>
        <v xml:space="preserve"> </v>
      </c>
      <c r="H911" s="31" t="str">
        <f>CONCATENATE(Замеры!AO905,Замеры!AE905,Замеры!AP905)</f>
        <v>0 0</v>
      </c>
      <c r="I911" s="29" t="str">
        <f>CONCATENATE(Замеры!AM905,Замеры!AE905,Замеры!AN905)</f>
        <v>0 0</v>
      </c>
      <c r="J911" s="31" t="str">
        <f>IF(Замеры!AD905=0," ",G911*2.55)</f>
        <v xml:space="preserve"> </v>
      </c>
      <c r="K911" s="29" t="str">
        <f>IF(Замеры!AD905=0," ",Замеры!AK905)</f>
        <v xml:space="preserve"> </v>
      </c>
      <c r="L911" s="29" t="str">
        <f>IF(Замеры!AD905=0," ",Замеры!AL905)</f>
        <v xml:space="preserve"> </v>
      </c>
      <c r="M911" s="29" t="str">
        <f>IF(Замеры!AD905=0," ",0.1)</f>
        <v xml:space="preserve"> </v>
      </c>
      <c r="N911" s="29" t="str">
        <f>IF(Замеры!AD905=0," ",Замеры!AD905)</f>
        <v xml:space="preserve"> </v>
      </c>
      <c r="O911" s="29" t="str">
        <f>Замеры!AE905</f>
        <v xml:space="preserve"> </v>
      </c>
      <c r="P911" s="29" t="str">
        <f>Замеры!AF905</f>
        <v xml:space="preserve"> </v>
      </c>
      <c r="Q911" s="29" t="str">
        <f>IF(Замеры!AD905=0," ","+")</f>
        <v xml:space="preserve"> </v>
      </c>
      <c r="R911" s="32">
        <f>Замеры!AC905</f>
        <v>0</v>
      </c>
      <c r="W911" s="33" t="e">
        <f t="shared" si="28"/>
        <v>#VALUE!</v>
      </c>
      <c r="X911" s="31" t="s">
        <v>72</v>
      </c>
      <c r="Y911" s="33" t="e">
        <f t="shared" si="29"/>
        <v>#VALUE!</v>
      </c>
      <c r="Z911" s="32"/>
    </row>
    <row r="912" spans="1:26" x14ac:dyDescent="0.3">
      <c r="A912" s="35">
        <f>IF(Замеры!B906=0, " ", Замеры!B906)</f>
        <v>903</v>
      </c>
      <c r="B912" s="37" t="str">
        <f>CONCATENATE(Замеры!D906,Замеры!F906)</f>
        <v>Группа от QF</v>
      </c>
      <c r="C912" s="35" t="str">
        <f>IF(Замеры!J906=0," ", Замеры!J906)</f>
        <v xml:space="preserve"> </v>
      </c>
      <c r="D912" s="29" t="str">
        <f>IF(Замеры!AD906=0, " ", Замеры!AB906)</f>
        <v xml:space="preserve"> </v>
      </c>
      <c r="E912" s="29" t="str">
        <f>CONCATENATE(Замеры!T906,Замеры!W906,Замеры!V906)</f>
        <v xml:space="preserve"> </v>
      </c>
      <c r="F912" s="30" t="str">
        <f>IF(Замеры!AD906=0," ","---")</f>
        <v xml:space="preserve"> </v>
      </c>
      <c r="G912" s="31" t="str">
        <f>IF(Замеры!AD906=0," ",Замеры!L906)</f>
        <v xml:space="preserve"> </v>
      </c>
      <c r="H912" s="31" t="str">
        <f>CONCATENATE(Замеры!AO906,Замеры!AE906,Замеры!AP906)</f>
        <v>0 0</v>
      </c>
      <c r="I912" s="29" t="str">
        <f>CONCATENATE(Замеры!AM906,Замеры!AE906,Замеры!AN906)</f>
        <v>0 0</v>
      </c>
      <c r="J912" s="31" t="str">
        <f>IF(Замеры!AD906=0," ",G912*2.55)</f>
        <v xml:space="preserve"> </v>
      </c>
      <c r="K912" s="29" t="str">
        <f>IF(Замеры!AD906=0," ",Замеры!AK906)</f>
        <v xml:space="preserve"> </v>
      </c>
      <c r="L912" s="29" t="str">
        <f>IF(Замеры!AD906=0," ",Замеры!AL906)</f>
        <v xml:space="preserve"> </v>
      </c>
      <c r="M912" s="29" t="str">
        <f>IF(Замеры!AD906=0," ",0.1)</f>
        <v xml:space="preserve"> </v>
      </c>
      <c r="N912" s="29" t="str">
        <f>IF(Замеры!AD906=0," ",Замеры!AD906)</f>
        <v xml:space="preserve"> </v>
      </c>
      <c r="O912" s="29" t="str">
        <f>Замеры!AE906</f>
        <v xml:space="preserve"> </v>
      </c>
      <c r="P912" s="29" t="str">
        <f>Замеры!AF906</f>
        <v xml:space="preserve"> </v>
      </c>
      <c r="Q912" s="29" t="str">
        <f>IF(Замеры!AD906=0," ","+")</f>
        <v xml:space="preserve"> </v>
      </c>
      <c r="R912" s="32">
        <f>Замеры!AC906</f>
        <v>0</v>
      </c>
      <c r="W912" s="33" t="e">
        <f t="shared" si="28"/>
        <v>#VALUE!</v>
      </c>
      <c r="X912" s="31" t="s">
        <v>72</v>
      </c>
      <c r="Y912" s="33" t="e">
        <f t="shared" si="29"/>
        <v>#VALUE!</v>
      </c>
      <c r="Z912" s="32"/>
    </row>
    <row r="913" spans="1:26" x14ac:dyDescent="0.3">
      <c r="A913" s="35">
        <f>IF(Замеры!B907=0, " ", Замеры!B907)</f>
        <v>904</v>
      </c>
      <c r="B913" s="37" t="str">
        <f>CONCATENATE(Замеры!D907,Замеры!F907)</f>
        <v>Группа от QF</v>
      </c>
      <c r="C913" s="35" t="str">
        <f>IF(Замеры!J907=0," ", Замеры!J907)</f>
        <v xml:space="preserve"> </v>
      </c>
      <c r="D913" s="29" t="str">
        <f>IF(Замеры!AD907=0, " ", Замеры!AB907)</f>
        <v xml:space="preserve"> </v>
      </c>
      <c r="E913" s="29" t="str">
        <f>CONCATENATE(Замеры!T907,Замеры!W907,Замеры!V907)</f>
        <v xml:space="preserve"> </v>
      </c>
      <c r="F913" s="30" t="str">
        <f>IF(Замеры!AD907=0," ","---")</f>
        <v xml:space="preserve"> </v>
      </c>
      <c r="G913" s="31" t="str">
        <f>IF(Замеры!AD907=0," ",Замеры!L907)</f>
        <v xml:space="preserve"> </v>
      </c>
      <c r="H913" s="31" t="str">
        <f>CONCATENATE(Замеры!AO907,Замеры!AE907,Замеры!AP907)</f>
        <v>0 0</v>
      </c>
      <c r="I913" s="29" t="str">
        <f>CONCATENATE(Замеры!AM907,Замеры!AE907,Замеры!AN907)</f>
        <v>0 0</v>
      </c>
      <c r="J913" s="31" t="str">
        <f>IF(Замеры!AD907=0," ",G913*2.55)</f>
        <v xml:space="preserve"> </v>
      </c>
      <c r="K913" s="29" t="str">
        <f>IF(Замеры!AD907=0," ",Замеры!AK907)</f>
        <v xml:space="preserve"> </v>
      </c>
      <c r="L913" s="29" t="str">
        <f>IF(Замеры!AD907=0," ",Замеры!AL907)</f>
        <v xml:space="preserve"> </v>
      </c>
      <c r="M913" s="29" t="str">
        <f>IF(Замеры!AD907=0," ",0.1)</f>
        <v xml:space="preserve"> </v>
      </c>
      <c r="N913" s="29" t="str">
        <f>IF(Замеры!AD907=0," ",Замеры!AD907)</f>
        <v xml:space="preserve"> </v>
      </c>
      <c r="O913" s="29" t="str">
        <f>Замеры!AE907</f>
        <v xml:space="preserve"> </v>
      </c>
      <c r="P913" s="29" t="str">
        <f>Замеры!AF907</f>
        <v xml:space="preserve"> </v>
      </c>
      <c r="Q913" s="29" t="str">
        <f>IF(Замеры!AD907=0," ","+")</f>
        <v xml:space="preserve"> </v>
      </c>
      <c r="R913" s="32">
        <f>Замеры!AC907</f>
        <v>0</v>
      </c>
      <c r="W913" s="33" t="e">
        <f t="shared" si="28"/>
        <v>#VALUE!</v>
      </c>
      <c r="X913" s="31" t="s">
        <v>72</v>
      </c>
      <c r="Y913" s="33" t="e">
        <f t="shared" si="29"/>
        <v>#VALUE!</v>
      </c>
      <c r="Z913" s="32"/>
    </row>
    <row r="914" spans="1:26" x14ac:dyDescent="0.3">
      <c r="A914" s="35">
        <f>IF(Замеры!B908=0, " ", Замеры!B908)</f>
        <v>905</v>
      </c>
      <c r="B914" s="37" t="str">
        <f>CONCATENATE(Замеры!D908,Замеры!F908)</f>
        <v>Группа от QF</v>
      </c>
      <c r="C914" s="35" t="str">
        <f>IF(Замеры!J908=0," ", Замеры!J908)</f>
        <v xml:space="preserve"> </v>
      </c>
      <c r="D914" s="29" t="str">
        <f>IF(Замеры!AD908=0, " ", Замеры!AB908)</f>
        <v xml:space="preserve"> </v>
      </c>
      <c r="E914" s="29" t="str">
        <f>CONCATENATE(Замеры!T908,Замеры!W908,Замеры!V908)</f>
        <v xml:space="preserve"> </v>
      </c>
      <c r="F914" s="30" t="str">
        <f>IF(Замеры!AD908=0," ","---")</f>
        <v xml:space="preserve"> </v>
      </c>
      <c r="G914" s="31" t="str">
        <f>IF(Замеры!AD908=0," ",Замеры!L908)</f>
        <v xml:space="preserve"> </v>
      </c>
      <c r="H914" s="31" t="str">
        <f>CONCATENATE(Замеры!AO908,Замеры!AE908,Замеры!AP908)</f>
        <v>0 0</v>
      </c>
      <c r="I914" s="29" t="str">
        <f>CONCATENATE(Замеры!AM908,Замеры!AE908,Замеры!AN908)</f>
        <v>0 0</v>
      </c>
      <c r="J914" s="31" t="str">
        <f>IF(Замеры!AD908=0," ",G914*2.55)</f>
        <v xml:space="preserve"> </v>
      </c>
      <c r="K914" s="29" t="str">
        <f>IF(Замеры!AD908=0," ",Замеры!AK908)</f>
        <v xml:space="preserve"> </v>
      </c>
      <c r="L914" s="29" t="str">
        <f>IF(Замеры!AD908=0," ",Замеры!AL908)</f>
        <v xml:space="preserve"> </v>
      </c>
      <c r="M914" s="29" t="str">
        <f>IF(Замеры!AD908=0," ",0.1)</f>
        <v xml:space="preserve"> </v>
      </c>
      <c r="N914" s="29" t="str">
        <f>IF(Замеры!AD908=0," ",Замеры!AD908)</f>
        <v xml:space="preserve"> </v>
      </c>
      <c r="O914" s="29" t="str">
        <f>Замеры!AE908</f>
        <v xml:space="preserve"> </v>
      </c>
      <c r="P914" s="29" t="str">
        <f>Замеры!AF908</f>
        <v xml:space="preserve"> </v>
      </c>
      <c r="Q914" s="29" t="str">
        <f>IF(Замеры!AD908=0," ","+")</f>
        <v xml:space="preserve"> </v>
      </c>
      <c r="R914" s="32">
        <f>Замеры!AC908</f>
        <v>0</v>
      </c>
      <c r="W914" s="33" t="e">
        <f t="shared" si="28"/>
        <v>#VALUE!</v>
      </c>
      <c r="X914" s="31" t="s">
        <v>72</v>
      </c>
      <c r="Y914" s="33" t="e">
        <f t="shared" si="29"/>
        <v>#VALUE!</v>
      </c>
      <c r="Z914" s="32"/>
    </row>
    <row r="915" spans="1:26" x14ac:dyDescent="0.3">
      <c r="A915" s="35">
        <f>IF(Замеры!B909=0, " ", Замеры!B909)</f>
        <v>906</v>
      </c>
      <c r="B915" s="37" t="str">
        <f>CONCATENATE(Замеры!D909,Замеры!F909)</f>
        <v>Группа от QF</v>
      </c>
      <c r="C915" s="35" t="str">
        <f>IF(Замеры!J909=0," ", Замеры!J909)</f>
        <v xml:space="preserve"> </v>
      </c>
      <c r="D915" s="29" t="str">
        <f>IF(Замеры!AD909=0, " ", Замеры!AB909)</f>
        <v xml:space="preserve"> </v>
      </c>
      <c r="E915" s="29" t="str">
        <f>CONCATENATE(Замеры!T909,Замеры!W909,Замеры!V909)</f>
        <v xml:space="preserve"> </v>
      </c>
      <c r="F915" s="30" t="str">
        <f>IF(Замеры!AD909=0," ","---")</f>
        <v xml:space="preserve"> </v>
      </c>
      <c r="G915" s="31" t="str">
        <f>IF(Замеры!AD909=0," ",Замеры!L909)</f>
        <v xml:space="preserve"> </v>
      </c>
      <c r="H915" s="31" t="str">
        <f>CONCATENATE(Замеры!AO909,Замеры!AE909,Замеры!AP909)</f>
        <v>0 0</v>
      </c>
      <c r="I915" s="29" t="str">
        <f>CONCATENATE(Замеры!AM909,Замеры!AE909,Замеры!AN909)</f>
        <v>0 0</v>
      </c>
      <c r="J915" s="31" t="str">
        <f>IF(Замеры!AD909=0," ",G915*2.55)</f>
        <v xml:space="preserve"> </v>
      </c>
      <c r="K915" s="29" t="str">
        <f>IF(Замеры!AD909=0," ",Замеры!AK909)</f>
        <v xml:space="preserve"> </v>
      </c>
      <c r="L915" s="29" t="str">
        <f>IF(Замеры!AD909=0," ",Замеры!AL909)</f>
        <v xml:space="preserve"> </v>
      </c>
      <c r="M915" s="29" t="str">
        <f>IF(Замеры!AD909=0," ",0.1)</f>
        <v xml:space="preserve"> </v>
      </c>
      <c r="N915" s="29" t="str">
        <f>IF(Замеры!AD909=0," ",Замеры!AD909)</f>
        <v xml:space="preserve"> </v>
      </c>
      <c r="O915" s="29" t="str">
        <f>Замеры!AE909</f>
        <v xml:space="preserve"> </v>
      </c>
      <c r="P915" s="29" t="str">
        <f>Замеры!AF909</f>
        <v xml:space="preserve"> </v>
      </c>
      <c r="Q915" s="29" t="str">
        <f>IF(Замеры!AD909=0," ","+")</f>
        <v xml:space="preserve"> </v>
      </c>
      <c r="R915" s="32">
        <f>Замеры!AC909</f>
        <v>0</v>
      </c>
      <c r="W915" s="33" t="e">
        <f t="shared" si="28"/>
        <v>#VALUE!</v>
      </c>
      <c r="X915" s="31" t="s">
        <v>72</v>
      </c>
      <c r="Y915" s="33" t="e">
        <f t="shared" si="29"/>
        <v>#VALUE!</v>
      </c>
      <c r="Z915" s="32"/>
    </row>
    <row r="916" spans="1:26" x14ac:dyDescent="0.3">
      <c r="A916" s="35">
        <f>IF(Замеры!B910=0, " ", Замеры!B910)</f>
        <v>907</v>
      </c>
      <c r="B916" s="37" t="str">
        <f>CONCATENATE(Замеры!D910,Замеры!F910)</f>
        <v>Группа от QF</v>
      </c>
      <c r="C916" s="35" t="str">
        <f>IF(Замеры!J910=0," ", Замеры!J910)</f>
        <v xml:space="preserve"> </v>
      </c>
      <c r="D916" s="29" t="str">
        <f>IF(Замеры!AD910=0, " ", Замеры!AB910)</f>
        <v xml:space="preserve"> </v>
      </c>
      <c r="E916" s="29" t="str">
        <f>CONCATENATE(Замеры!T910,Замеры!W910,Замеры!V910)</f>
        <v xml:space="preserve"> </v>
      </c>
      <c r="F916" s="30" t="str">
        <f>IF(Замеры!AD910=0," ","---")</f>
        <v xml:space="preserve"> </v>
      </c>
      <c r="G916" s="31" t="str">
        <f>IF(Замеры!AD910=0," ",Замеры!L910)</f>
        <v xml:space="preserve"> </v>
      </c>
      <c r="H916" s="31" t="str">
        <f>CONCATENATE(Замеры!AO910,Замеры!AE910,Замеры!AP910)</f>
        <v>0 0</v>
      </c>
      <c r="I916" s="29" t="str">
        <f>CONCATENATE(Замеры!AM910,Замеры!AE910,Замеры!AN910)</f>
        <v>0 0</v>
      </c>
      <c r="J916" s="31" t="str">
        <f>IF(Замеры!AD910=0," ",G916*2.55)</f>
        <v xml:space="preserve"> </v>
      </c>
      <c r="K916" s="29" t="str">
        <f>IF(Замеры!AD910=0," ",Замеры!AK910)</f>
        <v xml:space="preserve"> </v>
      </c>
      <c r="L916" s="29" t="str">
        <f>IF(Замеры!AD910=0," ",Замеры!AL910)</f>
        <v xml:space="preserve"> </v>
      </c>
      <c r="M916" s="29" t="str">
        <f>IF(Замеры!AD910=0," ",0.1)</f>
        <v xml:space="preserve"> </v>
      </c>
      <c r="N916" s="29" t="str">
        <f>IF(Замеры!AD910=0," ",Замеры!AD910)</f>
        <v xml:space="preserve"> </v>
      </c>
      <c r="O916" s="29" t="str">
        <f>Замеры!AE910</f>
        <v xml:space="preserve"> </v>
      </c>
      <c r="P916" s="29" t="str">
        <f>Замеры!AF910</f>
        <v xml:space="preserve"> </v>
      </c>
      <c r="Q916" s="29" t="str">
        <f>IF(Замеры!AD910=0," ","+")</f>
        <v xml:space="preserve"> </v>
      </c>
      <c r="R916" s="32">
        <f>Замеры!AC910</f>
        <v>0</v>
      </c>
      <c r="W916" s="33" t="e">
        <f t="shared" si="28"/>
        <v>#VALUE!</v>
      </c>
      <c r="X916" s="31" t="s">
        <v>72</v>
      </c>
      <c r="Y916" s="33" t="e">
        <f t="shared" si="29"/>
        <v>#VALUE!</v>
      </c>
      <c r="Z916" s="32"/>
    </row>
    <row r="917" spans="1:26" x14ac:dyDescent="0.3">
      <c r="A917" s="35">
        <f>IF(Замеры!B911=0, " ", Замеры!B911)</f>
        <v>908</v>
      </c>
      <c r="B917" s="37" t="str">
        <f>CONCATENATE(Замеры!D911,Замеры!F911)</f>
        <v>Группа от QF</v>
      </c>
      <c r="C917" s="35" t="str">
        <f>IF(Замеры!J911=0," ", Замеры!J911)</f>
        <v xml:space="preserve"> </v>
      </c>
      <c r="D917" s="29" t="str">
        <f>IF(Замеры!AD911=0, " ", Замеры!AB911)</f>
        <v xml:space="preserve"> </v>
      </c>
      <c r="E917" s="29" t="str">
        <f>CONCATENATE(Замеры!T911,Замеры!W911,Замеры!V911)</f>
        <v xml:space="preserve"> </v>
      </c>
      <c r="F917" s="30" t="str">
        <f>IF(Замеры!AD911=0," ","---")</f>
        <v xml:space="preserve"> </v>
      </c>
      <c r="G917" s="31" t="str">
        <f>IF(Замеры!AD911=0," ",Замеры!L911)</f>
        <v xml:space="preserve"> </v>
      </c>
      <c r="H917" s="31" t="str">
        <f>CONCATENATE(Замеры!AO911,Замеры!AE911,Замеры!AP911)</f>
        <v>0 0</v>
      </c>
      <c r="I917" s="29" t="str">
        <f>CONCATENATE(Замеры!AM911,Замеры!AE911,Замеры!AN911)</f>
        <v>0 0</v>
      </c>
      <c r="J917" s="31" t="str">
        <f>IF(Замеры!AD911=0," ",G917*2.55)</f>
        <v xml:space="preserve"> </v>
      </c>
      <c r="K917" s="29" t="str">
        <f>IF(Замеры!AD911=0," ",Замеры!AK911)</f>
        <v xml:space="preserve"> </v>
      </c>
      <c r="L917" s="29" t="str">
        <f>IF(Замеры!AD911=0," ",Замеры!AL911)</f>
        <v xml:space="preserve"> </v>
      </c>
      <c r="M917" s="29" t="str">
        <f>IF(Замеры!AD911=0," ",0.1)</f>
        <v xml:space="preserve"> </v>
      </c>
      <c r="N917" s="29" t="str">
        <f>IF(Замеры!AD911=0," ",Замеры!AD911)</f>
        <v xml:space="preserve"> </v>
      </c>
      <c r="O917" s="29" t="str">
        <f>Замеры!AE911</f>
        <v xml:space="preserve"> </v>
      </c>
      <c r="P917" s="29" t="str">
        <f>Замеры!AF911</f>
        <v xml:space="preserve"> </v>
      </c>
      <c r="Q917" s="29" t="str">
        <f>IF(Замеры!AD911=0," ","+")</f>
        <v xml:space="preserve"> </v>
      </c>
      <c r="R917" s="32">
        <f>Замеры!AC911</f>
        <v>0</v>
      </c>
      <c r="W917" s="33" t="e">
        <f t="shared" si="28"/>
        <v>#VALUE!</v>
      </c>
      <c r="X917" s="31" t="s">
        <v>72</v>
      </c>
      <c r="Y917" s="33" t="e">
        <f t="shared" si="29"/>
        <v>#VALUE!</v>
      </c>
      <c r="Z917" s="32"/>
    </row>
    <row r="918" spans="1:26" x14ac:dyDescent="0.3">
      <c r="A918" s="35">
        <f>IF(Замеры!B912=0, " ", Замеры!B912)</f>
        <v>909</v>
      </c>
      <c r="B918" s="37" t="str">
        <f>CONCATENATE(Замеры!D912,Замеры!F912)</f>
        <v>Группа от QF</v>
      </c>
      <c r="C918" s="35" t="str">
        <f>IF(Замеры!J912=0," ", Замеры!J912)</f>
        <v xml:space="preserve"> </v>
      </c>
      <c r="D918" s="29" t="str">
        <f>IF(Замеры!AD912=0, " ", Замеры!AB912)</f>
        <v xml:space="preserve"> </v>
      </c>
      <c r="E918" s="29" t="str">
        <f>CONCATENATE(Замеры!T912,Замеры!W912,Замеры!V912)</f>
        <v xml:space="preserve"> </v>
      </c>
      <c r="F918" s="30" t="str">
        <f>IF(Замеры!AD912=0," ","---")</f>
        <v xml:space="preserve"> </v>
      </c>
      <c r="G918" s="31" t="str">
        <f>IF(Замеры!AD912=0," ",Замеры!L912)</f>
        <v xml:space="preserve"> </v>
      </c>
      <c r="H918" s="31" t="str">
        <f>CONCATENATE(Замеры!AO912,Замеры!AE912,Замеры!AP912)</f>
        <v>0 0</v>
      </c>
      <c r="I918" s="29" t="str">
        <f>CONCATENATE(Замеры!AM912,Замеры!AE912,Замеры!AN912)</f>
        <v>0 0</v>
      </c>
      <c r="J918" s="31" t="str">
        <f>IF(Замеры!AD912=0," ",G918*2.55)</f>
        <v xml:space="preserve"> </v>
      </c>
      <c r="K918" s="29" t="str">
        <f>IF(Замеры!AD912=0," ",Замеры!AK912)</f>
        <v xml:space="preserve"> </v>
      </c>
      <c r="L918" s="29" t="str">
        <f>IF(Замеры!AD912=0," ",Замеры!AL912)</f>
        <v xml:space="preserve"> </v>
      </c>
      <c r="M918" s="29" t="str">
        <f>IF(Замеры!AD912=0," ",0.1)</f>
        <v xml:space="preserve"> </v>
      </c>
      <c r="N918" s="29" t="str">
        <f>IF(Замеры!AD912=0," ",Замеры!AD912)</f>
        <v xml:space="preserve"> </v>
      </c>
      <c r="O918" s="29" t="str">
        <f>Замеры!AE912</f>
        <v xml:space="preserve"> </v>
      </c>
      <c r="P918" s="29" t="str">
        <f>Замеры!AF912</f>
        <v xml:space="preserve"> </v>
      </c>
      <c r="Q918" s="29" t="str">
        <f>IF(Замеры!AD912=0," ","+")</f>
        <v xml:space="preserve"> </v>
      </c>
      <c r="R918" s="32">
        <f>Замеры!AC912</f>
        <v>0</v>
      </c>
      <c r="W918" s="33" t="e">
        <f t="shared" si="28"/>
        <v>#VALUE!</v>
      </c>
      <c r="X918" s="31" t="s">
        <v>72</v>
      </c>
      <c r="Y918" s="33" t="e">
        <f t="shared" si="29"/>
        <v>#VALUE!</v>
      </c>
      <c r="Z918" s="32"/>
    </row>
    <row r="919" spans="1:26" x14ac:dyDescent="0.3">
      <c r="A919" s="35">
        <f>IF(Замеры!B913=0, " ", Замеры!B913)</f>
        <v>910</v>
      </c>
      <c r="B919" s="37" t="str">
        <f>CONCATENATE(Замеры!D913,Замеры!F913)</f>
        <v>Группа от QF</v>
      </c>
      <c r="C919" s="35" t="str">
        <f>IF(Замеры!J913=0," ", Замеры!J913)</f>
        <v xml:space="preserve"> </v>
      </c>
      <c r="D919" s="29" t="str">
        <f>IF(Замеры!AD913=0, " ", Замеры!AB913)</f>
        <v xml:space="preserve"> </v>
      </c>
      <c r="E919" s="29" t="str">
        <f>CONCATENATE(Замеры!T913,Замеры!W913,Замеры!V913)</f>
        <v xml:space="preserve"> </v>
      </c>
      <c r="F919" s="30" t="str">
        <f>IF(Замеры!AD913=0," ","---")</f>
        <v xml:space="preserve"> </v>
      </c>
      <c r="G919" s="31" t="str">
        <f>IF(Замеры!AD913=0," ",Замеры!L913)</f>
        <v xml:space="preserve"> </v>
      </c>
      <c r="H919" s="31" t="str">
        <f>CONCATENATE(Замеры!AO913,Замеры!AE913,Замеры!AP913)</f>
        <v>0 0</v>
      </c>
      <c r="I919" s="29" t="str">
        <f>CONCATENATE(Замеры!AM913,Замеры!AE913,Замеры!AN913)</f>
        <v>0 0</v>
      </c>
      <c r="J919" s="31" t="str">
        <f>IF(Замеры!AD913=0," ",G919*2.55)</f>
        <v xml:space="preserve"> </v>
      </c>
      <c r="K919" s="29" t="str">
        <f>IF(Замеры!AD913=0," ",Замеры!AK913)</f>
        <v xml:space="preserve"> </v>
      </c>
      <c r="L919" s="29" t="str">
        <f>IF(Замеры!AD913=0," ",Замеры!AL913)</f>
        <v xml:space="preserve"> </v>
      </c>
      <c r="M919" s="29" t="str">
        <f>IF(Замеры!AD913=0," ",0.1)</f>
        <v xml:space="preserve"> </v>
      </c>
      <c r="N919" s="29" t="str">
        <f>IF(Замеры!AD913=0," ",Замеры!AD913)</f>
        <v xml:space="preserve"> </v>
      </c>
      <c r="O919" s="29" t="str">
        <f>Замеры!AE913</f>
        <v xml:space="preserve"> </v>
      </c>
      <c r="P919" s="29" t="str">
        <f>Замеры!AF913</f>
        <v xml:space="preserve"> </v>
      </c>
      <c r="Q919" s="29" t="str">
        <f>IF(Замеры!AD913=0," ","+")</f>
        <v xml:space="preserve"> </v>
      </c>
      <c r="R919" s="32">
        <f>Замеры!AC913</f>
        <v>0</v>
      </c>
      <c r="W919" s="33" t="e">
        <f t="shared" si="28"/>
        <v>#VALUE!</v>
      </c>
      <c r="X919" s="31" t="s">
        <v>72</v>
      </c>
      <c r="Y919" s="33" t="e">
        <f t="shared" si="29"/>
        <v>#VALUE!</v>
      </c>
      <c r="Z919" s="32"/>
    </row>
    <row r="920" spans="1:26" x14ac:dyDescent="0.3">
      <c r="A920" s="35">
        <f>IF(Замеры!B914=0, " ", Замеры!B914)</f>
        <v>911</v>
      </c>
      <c r="B920" s="37" t="str">
        <f>CONCATENATE(Замеры!D914,Замеры!F914)</f>
        <v>Группа от QF</v>
      </c>
      <c r="C920" s="35" t="str">
        <f>IF(Замеры!J914=0," ", Замеры!J914)</f>
        <v xml:space="preserve"> </v>
      </c>
      <c r="D920" s="29" t="str">
        <f>IF(Замеры!AD914=0, " ", Замеры!AB914)</f>
        <v xml:space="preserve"> </v>
      </c>
      <c r="E920" s="29" t="str">
        <f>CONCATENATE(Замеры!T914,Замеры!W914,Замеры!V914)</f>
        <v xml:space="preserve"> </v>
      </c>
      <c r="F920" s="30" t="str">
        <f>IF(Замеры!AD914=0," ","---")</f>
        <v xml:space="preserve"> </v>
      </c>
      <c r="G920" s="31" t="str">
        <f>IF(Замеры!AD914=0," ",Замеры!L914)</f>
        <v xml:space="preserve"> </v>
      </c>
      <c r="H920" s="31" t="str">
        <f>CONCATENATE(Замеры!AO914,Замеры!AE914,Замеры!AP914)</f>
        <v>0 0</v>
      </c>
      <c r="I920" s="29" t="str">
        <f>CONCATENATE(Замеры!AM914,Замеры!AE914,Замеры!AN914)</f>
        <v>0 0</v>
      </c>
      <c r="J920" s="31" t="str">
        <f>IF(Замеры!AD914=0," ",G920*2.55)</f>
        <v xml:space="preserve"> </v>
      </c>
      <c r="K920" s="29" t="str">
        <f>IF(Замеры!AD914=0," ",Замеры!AK914)</f>
        <v xml:space="preserve"> </v>
      </c>
      <c r="L920" s="29" t="str">
        <f>IF(Замеры!AD914=0," ",Замеры!AL914)</f>
        <v xml:space="preserve"> </v>
      </c>
      <c r="M920" s="29" t="str">
        <f>IF(Замеры!AD914=0," ",0.1)</f>
        <v xml:space="preserve"> </v>
      </c>
      <c r="N920" s="29" t="str">
        <f>IF(Замеры!AD914=0," ",Замеры!AD914)</f>
        <v xml:space="preserve"> </v>
      </c>
      <c r="O920" s="29" t="str">
        <f>Замеры!AE914</f>
        <v xml:space="preserve"> </v>
      </c>
      <c r="P920" s="29" t="str">
        <f>Замеры!AF914</f>
        <v xml:space="preserve"> </v>
      </c>
      <c r="Q920" s="29" t="str">
        <f>IF(Замеры!AD914=0," ","+")</f>
        <v xml:space="preserve"> </v>
      </c>
      <c r="R920" s="32">
        <f>Замеры!AC914</f>
        <v>0</v>
      </c>
      <c r="W920" s="33" t="e">
        <f t="shared" si="28"/>
        <v>#VALUE!</v>
      </c>
      <c r="X920" s="31" t="s">
        <v>72</v>
      </c>
      <c r="Y920" s="33" t="e">
        <f t="shared" si="29"/>
        <v>#VALUE!</v>
      </c>
      <c r="Z920" s="32"/>
    </row>
    <row r="921" spans="1:26" x14ac:dyDescent="0.3">
      <c r="A921" s="35">
        <f>IF(Замеры!B915=0, " ", Замеры!B915)</f>
        <v>912</v>
      </c>
      <c r="B921" s="37" t="str">
        <f>CONCATENATE(Замеры!D915,Замеры!F915)</f>
        <v>Группа от QF</v>
      </c>
      <c r="C921" s="35" t="str">
        <f>IF(Замеры!J915=0," ", Замеры!J915)</f>
        <v xml:space="preserve"> </v>
      </c>
      <c r="D921" s="29" t="str">
        <f>IF(Замеры!AD915=0, " ", Замеры!AB915)</f>
        <v xml:space="preserve"> </v>
      </c>
      <c r="E921" s="29" t="str">
        <f>CONCATENATE(Замеры!T915,Замеры!W915,Замеры!V915)</f>
        <v xml:space="preserve"> </v>
      </c>
      <c r="F921" s="30" t="str">
        <f>IF(Замеры!AD915=0," ","---")</f>
        <v xml:space="preserve"> </v>
      </c>
      <c r="G921" s="31" t="str">
        <f>IF(Замеры!AD915=0," ",Замеры!L915)</f>
        <v xml:space="preserve"> </v>
      </c>
      <c r="H921" s="31" t="str">
        <f>CONCATENATE(Замеры!AO915,Замеры!AE915,Замеры!AP915)</f>
        <v>0 0</v>
      </c>
      <c r="I921" s="29" t="str">
        <f>CONCATENATE(Замеры!AM915,Замеры!AE915,Замеры!AN915)</f>
        <v>0 0</v>
      </c>
      <c r="J921" s="31" t="str">
        <f>IF(Замеры!AD915=0," ",G921*2.55)</f>
        <v xml:space="preserve"> </v>
      </c>
      <c r="K921" s="29" t="str">
        <f>IF(Замеры!AD915=0," ",Замеры!AK915)</f>
        <v xml:space="preserve"> </v>
      </c>
      <c r="L921" s="29" t="str">
        <f>IF(Замеры!AD915=0," ",Замеры!AL915)</f>
        <v xml:space="preserve"> </v>
      </c>
      <c r="M921" s="29" t="str">
        <f>IF(Замеры!AD915=0," ",0.1)</f>
        <v xml:space="preserve"> </v>
      </c>
      <c r="N921" s="29" t="str">
        <f>IF(Замеры!AD915=0," ",Замеры!AD915)</f>
        <v xml:space="preserve"> </v>
      </c>
      <c r="O921" s="29" t="str">
        <f>Замеры!AE915</f>
        <v xml:space="preserve"> </v>
      </c>
      <c r="P921" s="29" t="str">
        <f>Замеры!AF915</f>
        <v xml:space="preserve"> </v>
      </c>
      <c r="Q921" s="29" t="str">
        <f>IF(Замеры!AD915=0," ","+")</f>
        <v xml:space="preserve"> </v>
      </c>
      <c r="R921" s="32">
        <f>Замеры!AC915</f>
        <v>0</v>
      </c>
      <c r="W921" s="33" t="e">
        <f t="shared" si="28"/>
        <v>#VALUE!</v>
      </c>
      <c r="X921" s="31" t="s">
        <v>72</v>
      </c>
      <c r="Y921" s="33" t="e">
        <f t="shared" si="29"/>
        <v>#VALUE!</v>
      </c>
      <c r="Z921" s="32"/>
    </row>
    <row r="922" spans="1:26" x14ac:dyDescent="0.3">
      <c r="A922" s="35">
        <f>IF(Замеры!B916=0, " ", Замеры!B916)</f>
        <v>913</v>
      </c>
      <c r="B922" s="37" t="str">
        <f>CONCATENATE(Замеры!D916,Замеры!F916)</f>
        <v>Группа от QF</v>
      </c>
      <c r="C922" s="35" t="str">
        <f>IF(Замеры!J916=0," ", Замеры!J916)</f>
        <v xml:space="preserve"> </v>
      </c>
      <c r="D922" s="29" t="str">
        <f>IF(Замеры!AD916=0, " ", Замеры!AB916)</f>
        <v xml:space="preserve"> </v>
      </c>
      <c r="E922" s="29" t="str">
        <f>CONCATENATE(Замеры!T916,Замеры!W916,Замеры!V916)</f>
        <v xml:space="preserve"> </v>
      </c>
      <c r="F922" s="30" t="str">
        <f>IF(Замеры!AD916=0," ","---")</f>
        <v xml:space="preserve"> </v>
      </c>
      <c r="G922" s="31" t="str">
        <f>IF(Замеры!AD916=0," ",Замеры!L916)</f>
        <v xml:space="preserve"> </v>
      </c>
      <c r="H922" s="31" t="str">
        <f>CONCATENATE(Замеры!AO916,Замеры!AE916,Замеры!AP916)</f>
        <v>0 0</v>
      </c>
      <c r="I922" s="29" t="str">
        <f>CONCATENATE(Замеры!AM916,Замеры!AE916,Замеры!AN916)</f>
        <v>0 0</v>
      </c>
      <c r="J922" s="31" t="str">
        <f>IF(Замеры!AD916=0," ",G922*2.55)</f>
        <v xml:space="preserve"> </v>
      </c>
      <c r="K922" s="29" t="str">
        <f>IF(Замеры!AD916=0," ",Замеры!AK916)</f>
        <v xml:space="preserve"> </v>
      </c>
      <c r="L922" s="29" t="str">
        <f>IF(Замеры!AD916=0," ",Замеры!AL916)</f>
        <v xml:space="preserve"> </v>
      </c>
      <c r="M922" s="29" t="str">
        <f>IF(Замеры!AD916=0," ",0.1)</f>
        <v xml:space="preserve"> </v>
      </c>
      <c r="N922" s="29" t="str">
        <f>IF(Замеры!AD916=0," ",Замеры!AD916)</f>
        <v xml:space="preserve"> </v>
      </c>
      <c r="O922" s="29" t="str">
        <f>Замеры!AE916</f>
        <v xml:space="preserve"> </v>
      </c>
      <c r="P922" s="29" t="str">
        <f>Замеры!AF916</f>
        <v xml:space="preserve"> </v>
      </c>
      <c r="Q922" s="29" t="str">
        <f>IF(Замеры!AD916=0," ","+")</f>
        <v xml:space="preserve"> </v>
      </c>
      <c r="R922" s="32">
        <f>Замеры!AC916</f>
        <v>0</v>
      </c>
      <c r="W922" s="33" t="e">
        <f t="shared" si="28"/>
        <v>#VALUE!</v>
      </c>
      <c r="X922" s="31" t="s">
        <v>72</v>
      </c>
      <c r="Y922" s="33" t="e">
        <f t="shared" si="29"/>
        <v>#VALUE!</v>
      </c>
      <c r="Z922" s="32"/>
    </row>
    <row r="923" spans="1:26" x14ac:dyDescent="0.3">
      <c r="A923" s="35">
        <f>IF(Замеры!B917=0, " ", Замеры!B917)</f>
        <v>914</v>
      </c>
      <c r="B923" s="37" t="str">
        <f>CONCATENATE(Замеры!D917,Замеры!F917)</f>
        <v>Группа от QF</v>
      </c>
      <c r="C923" s="35" t="str">
        <f>IF(Замеры!J917=0," ", Замеры!J917)</f>
        <v xml:space="preserve"> </v>
      </c>
      <c r="D923" s="29" t="str">
        <f>IF(Замеры!AD917=0, " ", Замеры!AB917)</f>
        <v xml:space="preserve"> </v>
      </c>
      <c r="E923" s="29" t="str">
        <f>CONCATENATE(Замеры!T917,Замеры!W917,Замеры!V917)</f>
        <v xml:space="preserve"> </v>
      </c>
      <c r="F923" s="30" t="str">
        <f>IF(Замеры!AD917=0," ","---")</f>
        <v xml:space="preserve"> </v>
      </c>
      <c r="G923" s="31" t="str">
        <f>IF(Замеры!AD917=0," ",Замеры!L917)</f>
        <v xml:space="preserve"> </v>
      </c>
      <c r="H923" s="31" t="str">
        <f>CONCATENATE(Замеры!AO917,Замеры!AE917,Замеры!AP917)</f>
        <v>0 0</v>
      </c>
      <c r="I923" s="29" t="str">
        <f>CONCATENATE(Замеры!AM917,Замеры!AE917,Замеры!AN917)</f>
        <v>0 0</v>
      </c>
      <c r="J923" s="31" t="str">
        <f>IF(Замеры!AD917=0," ",G923*2.55)</f>
        <v xml:space="preserve"> </v>
      </c>
      <c r="K923" s="29" t="str">
        <f>IF(Замеры!AD917=0," ",Замеры!AK917)</f>
        <v xml:space="preserve"> </v>
      </c>
      <c r="L923" s="29" t="str">
        <f>IF(Замеры!AD917=0," ",Замеры!AL917)</f>
        <v xml:space="preserve"> </v>
      </c>
      <c r="M923" s="29" t="str">
        <f>IF(Замеры!AD917=0," ",0.1)</f>
        <v xml:space="preserve"> </v>
      </c>
      <c r="N923" s="29" t="str">
        <f>IF(Замеры!AD917=0," ",Замеры!AD917)</f>
        <v xml:space="preserve"> </v>
      </c>
      <c r="O923" s="29" t="str">
        <f>Замеры!AE917</f>
        <v xml:space="preserve"> </v>
      </c>
      <c r="P923" s="29" t="str">
        <f>Замеры!AF917</f>
        <v xml:space="preserve"> </v>
      </c>
      <c r="Q923" s="29" t="str">
        <f>IF(Замеры!AD917=0," ","+")</f>
        <v xml:space="preserve"> </v>
      </c>
      <c r="R923" s="32">
        <f>Замеры!AC917</f>
        <v>0</v>
      </c>
      <c r="W923" s="33" t="e">
        <f t="shared" si="28"/>
        <v>#VALUE!</v>
      </c>
      <c r="X923" s="31" t="s">
        <v>72</v>
      </c>
      <c r="Y923" s="33" t="e">
        <f t="shared" si="29"/>
        <v>#VALUE!</v>
      </c>
      <c r="Z923" s="32"/>
    </row>
    <row r="924" spans="1:26" x14ac:dyDescent="0.3">
      <c r="A924" s="35">
        <f>IF(Замеры!B918=0, " ", Замеры!B918)</f>
        <v>915</v>
      </c>
      <c r="B924" s="37" t="str">
        <f>CONCATENATE(Замеры!D918,Замеры!F918)</f>
        <v>Группа от QF</v>
      </c>
      <c r="C924" s="35" t="str">
        <f>IF(Замеры!J918=0," ", Замеры!J918)</f>
        <v xml:space="preserve"> </v>
      </c>
      <c r="D924" s="29" t="str">
        <f>IF(Замеры!AD918=0, " ", Замеры!AB918)</f>
        <v xml:space="preserve"> </v>
      </c>
      <c r="E924" s="29" t="str">
        <f>CONCATENATE(Замеры!T918,Замеры!W918,Замеры!V918)</f>
        <v xml:space="preserve"> </v>
      </c>
      <c r="F924" s="30" t="str">
        <f>IF(Замеры!AD918=0," ","---")</f>
        <v xml:space="preserve"> </v>
      </c>
      <c r="G924" s="31" t="str">
        <f>IF(Замеры!AD918=0," ",Замеры!L918)</f>
        <v xml:space="preserve"> </v>
      </c>
      <c r="H924" s="31" t="str">
        <f>CONCATENATE(Замеры!AO918,Замеры!AE918,Замеры!AP918)</f>
        <v>0 0</v>
      </c>
      <c r="I924" s="29" t="str">
        <f>CONCATENATE(Замеры!AM918,Замеры!AE918,Замеры!AN918)</f>
        <v>0 0</v>
      </c>
      <c r="J924" s="31" t="str">
        <f>IF(Замеры!AD918=0," ",G924*2.55)</f>
        <v xml:space="preserve"> </v>
      </c>
      <c r="K924" s="29" t="str">
        <f>IF(Замеры!AD918=0," ",Замеры!AK918)</f>
        <v xml:space="preserve"> </v>
      </c>
      <c r="L924" s="29" t="str">
        <f>IF(Замеры!AD918=0," ",Замеры!AL918)</f>
        <v xml:space="preserve"> </v>
      </c>
      <c r="M924" s="29" t="str">
        <f>IF(Замеры!AD918=0," ",0.1)</f>
        <v xml:space="preserve"> </v>
      </c>
      <c r="N924" s="29" t="str">
        <f>IF(Замеры!AD918=0," ",Замеры!AD918)</f>
        <v xml:space="preserve"> </v>
      </c>
      <c r="O924" s="29" t="str">
        <f>Замеры!AE918</f>
        <v xml:space="preserve"> </v>
      </c>
      <c r="P924" s="29" t="str">
        <f>Замеры!AF918</f>
        <v xml:space="preserve"> </v>
      </c>
      <c r="Q924" s="29" t="str">
        <f>IF(Замеры!AD918=0," ","+")</f>
        <v xml:space="preserve"> </v>
      </c>
      <c r="R924" s="32">
        <f>Замеры!AC918</f>
        <v>0</v>
      </c>
      <c r="W924" s="33" t="e">
        <f t="shared" si="28"/>
        <v>#VALUE!</v>
      </c>
      <c r="X924" s="31" t="s">
        <v>72</v>
      </c>
      <c r="Y924" s="33" t="e">
        <f t="shared" si="29"/>
        <v>#VALUE!</v>
      </c>
      <c r="Z924" s="32"/>
    </row>
    <row r="925" spans="1:26" x14ac:dyDescent="0.3">
      <c r="A925" s="35">
        <f>IF(Замеры!B919=0, " ", Замеры!B919)</f>
        <v>916</v>
      </c>
      <c r="B925" s="37" t="str">
        <f>CONCATENATE(Замеры!D919,Замеры!F919)</f>
        <v>Группа от QF</v>
      </c>
      <c r="C925" s="35" t="str">
        <f>IF(Замеры!J919=0," ", Замеры!J919)</f>
        <v xml:space="preserve"> </v>
      </c>
      <c r="D925" s="29" t="str">
        <f>IF(Замеры!AD919=0, " ", Замеры!AB919)</f>
        <v xml:space="preserve"> </v>
      </c>
      <c r="E925" s="29" t="str">
        <f>CONCATENATE(Замеры!T919,Замеры!W919,Замеры!V919)</f>
        <v xml:space="preserve"> </v>
      </c>
      <c r="F925" s="30" t="str">
        <f>IF(Замеры!AD919=0," ","---")</f>
        <v xml:space="preserve"> </v>
      </c>
      <c r="G925" s="31" t="str">
        <f>IF(Замеры!AD919=0," ",Замеры!L919)</f>
        <v xml:space="preserve"> </v>
      </c>
      <c r="H925" s="31" t="str">
        <f>CONCATENATE(Замеры!AO919,Замеры!AE919,Замеры!AP919)</f>
        <v>0 0</v>
      </c>
      <c r="I925" s="29" t="str">
        <f>CONCATENATE(Замеры!AM919,Замеры!AE919,Замеры!AN919)</f>
        <v>0 0</v>
      </c>
      <c r="J925" s="31" t="str">
        <f>IF(Замеры!AD919=0," ",G925*2.55)</f>
        <v xml:space="preserve"> </v>
      </c>
      <c r="K925" s="29" t="str">
        <f>IF(Замеры!AD919=0," ",Замеры!AK919)</f>
        <v xml:space="preserve"> </v>
      </c>
      <c r="L925" s="29" t="str">
        <f>IF(Замеры!AD919=0," ",Замеры!AL919)</f>
        <v xml:space="preserve"> </v>
      </c>
      <c r="M925" s="29" t="str">
        <f>IF(Замеры!AD919=0," ",0.1)</f>
        <v xml:space="preserve"> </v>
      </c>
      <c r="N925" s="29" t="str">
        <f>IF(Замеры!AD919=0," ",Замеры!AD919)</f>
        <v xml:space="preserve"> </v>
      </c>
      <c r="O925" s="29" t="str">
        <f>Замеры!AE919</f>
        <v xml:space="preserve"> </v>
      </c>
      <c r="P925" s="29" t="str">
        <f>Замеры!AF919</f>
        <v xml:space="preserve"> </v>
      </c>
      <c r="Q925" s="29" t="str">
        <f>IF(Замеры!AD919=0," ","+")</f>
        <v xml:space="preserve"> </v>
      </c>
      <c r="R925" s="32">
        <f>Замеры!AC919</f>
        <v>0</v>
      </c>
      <c r="W925" s="33" t="e">
        <f t="shared" si="28"/>
        <v>#VALUE!</v>
      </c>
      <c r="X925" s="31" t="s">
        <v>72</v>
      </c>
      <c r="Y925" s="33" t="e">
        <f t="shared" si="29"/>
        <v>#VALUE!</v>
      </c>
      <c r="Z925" s="32"/>
    </row>
    <row r="926" spans="1:26" x14ac:dyDescent="0.3">
      <c r="A926" s="35">
        <f>IF(Замеры!B920=0, " ", Замеры!B920)</f>
        <v>917</v>
      </c>
      <c r="B926" s="37" t="str">
        <f>CONCATENATE(Замеры!D920,Замеры!F920)</f>
        <v>Группа от QF</v>
      </c>
      <c r="C926" s="35" t="str">
        <f>IF(Замеры!J920=0," ", Замеры!J920)</f>
        <v xml:space="preserve"> </v>
      </c>
      <c r="D926" s="29" t="str">
        <f>IF(Замеры!AD920=0, " ", Замеры!AB920)</f>
        <v xml:space="preserve"> </v>
      </c>
      <c r="E926" s="29" t="str">
        <f>CONCATENATE(Замеры!T920,Замеры!W920,Замеры!V920)</f>
        <v xml:space="preserve"> </v>
      </c>
      <c r="F926" s="30" t="str">
        <f>IF(Замеры!AD920=0," ","---")</f>
        <v xml:space="preserve"> </v>
      </c>
      <c r="G926" s="31" t="str">
        <f>IF(Замеры!AD920=0," ",Замеры!L920)</f>
        <v xml:space="preserve"> </v>
      </c>
      <c r="H926" s="31" t="str">
        <f>CONCATENATE(Замеры!AO920,Замеры!AE920,Замеры!AP920)</f>
        <v>0 0</v>
      </c>
      <c r="I926" s="29" t="str">
        <f>CONCATENATE(Замеры!AM920,Замеры!AE920,Замеры!AN920)</f>
        <v>0 0</v>
      </c>
      <c r="J926" s="31" t="str">
        <f>IF(Замеры!AD920=0," ",G926*2.55)</f>
        <v xml:space="preserve"> </v>
      </c>
      <c r="K926" s="29" t="str">
        <f>IF(Замеры!AD920=0," ",Замеры!AK920)</f>
        <v xml:space="preserve"> </v>
      </c>
      <c r="L926" s="29" t="str">
        <f>IF(Замеры!AD920=0," ",Замеры!AL920)</f>
        <v xml:space="preserve"> </v>
      </c>
      <c r="M926" s="29" t="str">
        <f>IF(Замеры!AD920=0," ",0.1)</f>
        <v xml:space="preserve"> </v>
      </c>
      <c r="N926" s="29" t="str">
        <f>IF(Замеры!AD920=0," ",Замеры!AD920)</f>
        <v xml:space="preserve"> </v>
      </c>
      <c r="O926" s="29" t="str">
        <f>Замеры!AE920</f>
        <v xml:space="preserve"> </v>
      </c>
      <c r="P926" s="29" t="str">
        <f>Замеры!AF920</f>
        <v xml:space="preserve"> </v>
      </c>
      <c r="Q926" s="29" t="str">
        <f>IF(Замеры!AD920=0," ","+")</f>
        <v xml:space="preserve"> </v>
      </c>
      <c r="R926" s="32">
        <f>Замеры!AC920</f>
        <v>0</v>
      </c>
      <c r="W926" s="33" t="e">
        <f t="shared" si="28"/>
        <v>#VALUE!</v>
      </c>
      <c r="X926" s="31" t="s">
        <v>72</v>
      </c>
      <c r="Y926" s="33" t="e">
        <f t="shared" si="29"/>
        <v>#VALUE!</v>
      </c>
      <c r="Z926" s="32"/>
    </row>
    <row r="927" spans="1:26" x14ac:dyDescent="0.3">
      <c r="A927" s="35">
        <f>IF(Замеры!B921=0, " ", Замеры!B921)</f>
        <v>918</v>
      </c>
      <c r="B927" s="37" t="str">
        <f>CONCATENATE(Замеры!D921,Замеры!F921)</f>
        <v>Группа от QF</v>
      </c>
      <c r="C927" s="35" t="str">
        <f>IF(Замеры!J921=0," ", Замеры!J921)</f>
        <v xml:space="preserve"> </v>
      </c>
      <c r="D927" s="29" t="str">
        <f>IF(Замеры!AD921=0, " ", Замеры!AB921)</f>
        <v xml:space="preserve"> </v>
      </c>
      <c r="E927" s="29" t="str">
        <f>CONCATENATE(Замеры!T921,Замеры!W921,Замеры!V921)</f>
        <v xml:space="preserve"> </v>
      </c>
      <c r="F927" s="30" t="str">
        <f>IF(Замеры!AD921=0," ","---")</f>
        <v xml:space="preserve"> </v>
      </c>
      <c r="G927" s="31" t="str">
        <f>IF(Замеры!AD921=0," ",Замеры!L921)</f>
        <v xml:space="preserve"> </v>
      </c>
      <c r="H927" s="31" t="str">
        <f>CONCATENATE(Замеры!AO921,Замеры!AE921,Замеры!AP921)</f>
        <v>0 0</v>
      </c>
      <c r="I927" s="29" t="str">
        <f>CONCATENATE(Замеры!AM921,Замеры!AE921,Замеры!AN921)</f>
        <v>0 0</v>
      </c>
      <c r="J927" s="31" t="str">
        <f>IF(Замеры!AD921=0," ",G927*2.55)</f>
        <v xml:space="preserve"> </v>
      </c>
      <c r="K927" s="29" t="str">
        <f>IF(Замеры!AD921=0," ",Замеры!AK921)</f>
        <v xml:space="preserve"> </v>
      </c>
      <c r="L927" s="29" t="str">
        <f>IF(Замеры!AD921=0," ",Замеры!AL921)</f>
        <v xml:space="preserve"> </v>
      </c>
      <c r="M927" s="29" t="str">
        <f>IF(Замеры!AD921=0," ",0.1)</f>
        <v xml:space="preserve"> </v>
      </c>
      <c r="N927" s="29" t="str">
        <f>IF(Замеры!AD921=0," ",Замеры!AD921)</f>
        <v xml:space="preserve"> </v>
      </c>
      <c r="O927" s="29" t="str">
        <f>Замеры!AE921</f>
        <v xml:space="preserve"> </v>
      </c>
      <c r="P927" s="29" t="str">
        <f>Замеры!AF921</f>
        <v xml:space="preserve"> </v>
      </c>
      <c r="Q927" s="29" t="str">
        <f>IF(Замеры!AD921=0," ","+")</f>
        <v xml:space="preserve"> </v>
      </c>
      <c r="R927" s="32">
        <f>Замеры!AC921</f>
        <v>0</v>
      </c>
      <c r="W927" s="33" t="e">
        <f t="shared" si="28"/>
        <v>#VALUE!</v>
      </c>
      <c r="X927" s="31" t="s">
        <v>72</v>
      </c>
      <c r="Y927" s="33" t="e">
        <f t="shared" si="29"/>
        <v>#VALUE!</v>
      </c>
      <c r="Z927" s="32"/>
    </row>
    <row r="928" spans="1:26" x14ac:dyDescent="0.3">
      <c r="A928" s="35">
        <f>IF(Замеры!B922=0, " ", Замеры!B922)</f>
        <v>919</v>
      </c>
      <c r="B928" s="37" t="str">
        <f>CONCATENATE(Замеры!D922,Замеры!F922)</f>
        <v>Группа от QF</v>
      </c>
      <c r="C928" s="35" t="str">
        <f>IF(Замеры!J922=0," ", Замеры!J922)</f>
        <v xml:space="preserve"> </v>
      </c>
      <c r="D928" s="29" t="str">
        <f>IF(Замеры!AD922=0, " ", Замеры!AB922)</f>
        <v xml:space="preserve"> </v>
      </c>
      <c r="E928" s="29" t="str">
        <f>CONCATENATE(Замеры!T922,Замеры!W922,Замеры!V922)</f>
        <v xml:space="preserve"> </v>
      </c>
      <c r="F928" s="30" t="str">
        <f>IF(Замеры!AD922=0," ","---")</f>
        <v xml:space="preserve"> </v>
      </c>
      <c r="G928" s="31" t="str">
        <f>IF(Замеры!AD922=0," ",Замеры!L922)</f>
        <v xml:space="preserve"> </v>
      </c>
      <c r="H928" s="31" t="str">
        <f>CONCATENATE(Замеры!AO922,Замеры!AE922,Замеры!AP922)</f>
        <v>0 0</v>
      </c>
      <c r="I928" s="29" t="str">
        <f>CONCATENATE(Замеры!AM922,Замеры!AE922,Замеры!AN922)</f>
        <v>0 0</v>
      </c>
      <c r="J928" s="31" t="str">
        <f>IF(Замеры!AD922=0," ",G928*2.55)</f>
        <v xml:space="preserve"> </v>
      </c>
      <c r="K928" s="29" t="str">
        <f>IF(Замеры!AD922=0," ",Замеры!AK922)</f>
        <v xml:space="preserve"> </v>
      </c>
      <c r="L928" s="29" t="str">
        <f>IF(Замеры!AD922=0," ",Замеры!AL922)</f>
        <v xml:space="preserve"> </v>
      </c>
      <c r="M928" s="29" t="str">
        <f>IF(Замеры!AD922=0," ",0.1)</f>
        <v xml:space="preserve"> </v>
      </c>
      <c r="N928" s="29" t="str">
        <f>IF(Замеры!AD922=0," ",Замеры!AD922)</f>
        <v xml:space="preserve"> </v>
      </c>
      <c r="O928" s="29" t="str">
        <f>Замеры!AE922</f>
        <v xml:space="preserve"> </v>
      </c>
      <c r="P928" s="29" t="str">
        <f>Замеры!AF922</f>
        <v xml:space="preserve"> </v>
      </c>
      <c r="Q928" s="29" t="str">
        <f>IF(Замеры!AD922=0," ","+")</f>
        <v xml:space="preserve"> </v>
      </c>
      <c r="R928" s="32">
        <f>Замеры!AC922</f>
        <v>0</v>
      </c>
      <c r="W928" s="33" t="e">
        <f t="shared" si="28"/>
        <v>#VALUE!</v>
      </c>
      <c r="X928" s="31" t="s">
        <v>72</v>
      </c>
      <c r="Y928" s="33" t="e">
        <f t="shared" si="29"/>
        <v>#VALUE!</v>
      </c>
      <c r="Z928" s="32"/>
    </row>
    <row r="929" spans="1:26" x14ac:dyDescent="0.3">
      <c r="A929" s="35">
        <f>IF(Замеры!B923=0, " ", Замеры!B923)</f>
        <v>920</v>
      </c>
      <c r="B929" s="37" t="str">
        <f>CONCATENATE(Замеры!D923,Замеры!F923)</f>
        <v>Группа от QF</v>
      </c>
      <c r="C929" s="35" t="str">
        <f>IF(Замеры!J923=0," ", Замеры!J923)</f>
        <v xml:space="preserve"> </v>
      </c>
      <c r="D929" s="29" t="str">
        <f>IF(Замеры!AD923=0, " ", Замеры!AB923)</f>
        <v xml:space="preserve"> </v>
      </c>
      <c r="E929" s="29" t="str">
        <f>CONCATENATE(Замеры!T923,Замеры!W923,Замеры!V923)</f>
        <v xml:space="preserve"> </v>
      </c>
      <c r="F929" s="30" t="str">
        <f>IF(Замеры!AD923=0," ","---")</f>
        <v xml:space="preserve"> </v>
      </c>
      <c r="G929" s="31" t="str">
        <f>IF(Замеры!AD923=0," ",Замеры!L923)</f>
        <v xml:space="preserve"> </v>
      </c>
      <c r="H929" s="31" t="str">
        <f>CONCATENATE(Замеры!AO923,Замеры!AE923,Замеры!AP923)</f>
        <v>0 0</v>
      </c>
      <c r="I929" s="29" t="str">
        <f>CONCATENATE(Замеры!AM923,Замеры!AE923,Замеры!AN923)</f>
        <v>0 0</v>
      </c>
      <c r="J929" s="31" t="str">
        <f>IF(Замеры!AD923=0," ",G929*2.55)</f>
        <v xml:space="preserve"> </v>
      </c>
      <c r="K929" s="29" t="str">
        <f>IF(Замеры!AD923=0," ",Замеры!AK923)</f>
        <v xml:space="preserve"> </v>
      </c>
      <c r="L929" s="29" t="str">
        <f>IF(Замеры!AD923=0," ",Замеры!AL923)</f>
        <v xml:space="preserve"> </v>
      </c>
      <c r="M929" s="29" t="str">
        <f>IF(Замеры!AD923=0," ",0.1)</f>
        <v xml:space="preserve"> </v>
      </c>
      <c r="N929" s="29" t="str">
        <f>IF(Замеры!AD923=0," ",Замеры!AD923)</f>
        <v xml:space="preserve"> </v>
      </c>
      <c r="O929" s="29" t="str">
        <f>Замеры!AE923</f>
        <v xml:space="preserve"> </v>
      </c>
      <c r="P929" s="29" t="str">
        <f>Замеры!AF923</f>
        <v xml:space="preserve"> </v>
      </c>
      <c r="Q929" s="29" t="str">
        <f>IF(Замеры!AD923=0," ","+")</f>
        <v xml:space="preserve"> </v>
      </c>
      <c r="R929" s="32">
        <f>Замеры!AC923</f>
        <v>0</v>
      </c>
      <c r="W929" s="33" t="e">
        <f t="shared" si="28"/>
        <v>#VALUE!</v>
      </c>
      <c r="X929" s="31" t="s">
        <v>72</v>
      </c>
      <c r="Y929" s="33" t="e">
        <f t="shared" si="29"/>
        <v>#VALUE!</v>
      </c>
      <c r="Z929" s="32"/>
    </row>
    <row r="930" spans="1:26" x14ac:dyDescent="0.3">
      <c r="A930" s="35">
        <f>IF(Замеры!B924=0, " ", Замеры!B924)</f>
        <v>921</v>
      </c>
      <c r="B930" s="37" t="str">
        <f>CONCATENATE(Замеры!D924,Замеры!F924)</f>
        <v>Группа от QF</v>
      </c>
      <c r="C930" s="35" t="str">
        <f>IF(Замеры!J924=0," ", Замеры!J924)</f>
        <v xml:space="preserve"> </v>
      </c>
      <c r="D930" s="29" t="str">
        <f>IF(Замеры!AD924=0, " ", Замеры!AB924)</f>
        <v xml:space="preserve"> </v>
      </c>
      <c r="E930" s="29" t="str">
        <f>CONCATENATE(Замеры!T924,Замеры!W924,Замеры!V924)</f>
        <v xml:space="preserve"> </v>
      </c>
      <c r="F930" s="30" t="str">
        <f>IF(Замеры!AD924=0," ","---")</f>
        <v xml:space="preserve"> </v>
      </c>
      <c r="G930" s="31" t="str">
        <f>IF(Замеры!AD924=0," ",Замеры!L924)</f>
        <v xml:space="preserve"> </v>
      </c>
      <c r="H930" s="31" t="str">
        <f>CONCATENATE(Замеры!AO924,Замеры!AE924,Замеры!AP924)</f>
        <v>0 0</v>
      </c>
      <c r="I930" s="29" t="str">
        <f>CONCATENATE(Замеры!AM924,Замеры!AE924,Замеры!AN924)</f>
        <v>0 0</v>
      </c>
      <c r="J930" s="31" t="str">
        <f>IF(Замеры!AD924=0," ",G930*2.55)</f>
        <v xml:space="preserve"> </v>
      </c>
      <c r="K930" s="29" t="str">
        <f>IF(Замеры!AD924=0," ",Замеры!AK924)</f>
        <v xml:space="preserve"> </v>
      </c>
      <c r="L930" s="29" t="str">
        <f>IF(Замеры!AD924=0," ",Замеры!AL924)</f>
        <v xml:space="preserve"> </v>
      </c>
      <c r="M930" s="29" t="str">
        <f>IF(Замеры!AD924=0," ",0.1)</f>
        <v xml:space="preserve"> </v>
      </c>
      <c r="N930" s="29" t="str">
        <f>IF(Замеры!AD924=0," ",Замеры!AD924)</f>
        <v xml:space="preserve"> </v>
      </c>
      <c r="O930" s="29" t="str">
        <f>Замеры!AE924</f>
        <v xml:space="preserve"> </v>
      </c>
      <c r="P930" s="29" t="str">
        <f>Замеры!AF924</f>
        <v xml:space="preserve"> </v>
      </c>
      <c r="Q930" s="29" t="str">
        <f>IF(Замеры!AD924=0," ","+")</f>
        <v xml:space="preserve"> </v>
      </c>
      <c r="R930" s="32">
        <f>Замеры!AC924</f>
        <v>0</v>
      </c>
      <c r="W930" s="33" t="e">
        <f t="shared" si="28"/>
        <v>#VALUE!</v>
      </c>
      <c r="X930" s="31" t="s">
        <v>72</v>
      </c>
      <c r="Y930" s="33" t="e">
        <f t="shared" si="29"/>
        <v>#VALUE!</v>
      </c>
      <c r="Z930" s="32"/>
    </row>
    <row r="931" spans="1:26" x14ac:dyDescent="0.3">
      <c r="A931" s="35">
        <f>IF(Замеры!B925=0, " ", Замеры!B925)</f>
        <v>922</v>
      </c>
      <c r="B931" s="37" t="str">
        <f>CONCATENATE(Замеры!D925,Замеры!F925)</f>
        <v>Группа от QF</v>
      </c>
      <c r="C931" s="35" t="str">
        <f>IF(Замеры!J925=0," ", Замеры!J925)</f>
        <v xml:space="preserve"> </v>
      </c>
      <c r="D931" s="29" t="str">
        <f>IF(Замеры!AD925=0, " ", Замеры!AB925)</f>
        <v xml:space="preserve"> </v>
      </c>
      <c r="E931" s="29" t="str">
        <f>CONCATENATE(Замеры!T925,Замеры!W925,Замеры!V925)</f>
        <v xml:space="preserve"> </v>
      </c>
      <c r="F931" s="30" t="str">
        <f>IF(Замеры!AD925=0," ","---")</f>
        <v xml:space="preserve"> </v>
      </c>
      <c r="G931" s="31" t="str">
        <f>IF(Замеры!AD925=0," ",Замеры!L925)</f>
        <v xml:space="preserve"> </v>
      </c>
      <c r="H931" s="31" t="str">
        <f>CONCATENATE(Замеры!AO925,Замеры!AE925,Замеры!AP925)</f>
        <v>0 0</v>
      </c>
      <c r="I931" s="29" t="str">
        <f>CONCATENATE(Замеры!AM925,Замеры!AE925,Замеры!AN925)</f>
        <v>0 0</v>
      </c>
      <c r="J931" s="31" t="str">
        <f>IF(Замеры!AD925=0," ",G931*2.55)</f>
        <v xml:space="preserve"> </v>
      </c>
      <c r="K931" s="29" t="str">
        <f>IF(Замеры!AD925=0," ",Замеры!AK925)</f>
        <v xml:space="preserve"> </v>
      </c>
      <c r="L931" s="29" t="str">
        <f>IF(Замеры!AD925=0," ",Замеры!AL925)</f>
        <v xml:space="preserve"> </v>
      </c>
      <c r="M931" s="29" t="str">
        <f>IF(Замеры!AD925=0," ",0.1)</f>
        <v xml:space="preserve"> </v>
      </c>
      <c r="N931" s="29" t="str">
        <f>IF(Замеры!AD925=0," ",Замеры!AD925)</f>
        <v xml:space="preserve"> </v>
      </c>
      <c r="O931" s="29" t="str">
        <f>Замеры!AE925</f>
        <v xml:space="preserve"> </v>
      </c>
      <c r="P931" s="29" t="str">
        <f>Замеры!AF925</f>
        <v xml:space="preserve"> </v>
      </c>
      <c r="Q931" s="29" t="str">
        <f>IF(Замеры!AD925=0," ","+")</f>
        <v xml:space="preserve"> </v>
      </c>
      <c r="R931" s="32">
        <f>Замеры!AC925</f>
        <v>0</v>
      </c>
      <c r="W931" s="33" t="e">
        <f t="shared" si="28"/>
        <v>#VALUE!</v>
      </c>
      <c r="X931" s="31" t="s">
        <v>72</v>
      </c>
      <c r="Y931" s="33" t="e">
        <f t="shared" si="29"/>
        <v>#VALUE!</v>
      </c>
      <c r="Z931" s="32"/>
    </row>
    <row r="932" spans="1:26" x14ac:dyDescent="0.3">
      <c r="A932" s="35">
        <f>IF(Замеры!B926=0, " ", Замеры!B926)</f>
        <v>923</v>
      </c>
      <c r="B932" s="37" t="str">
        <f>CONCATENATE(Замеры!D926,Замеры!F926)</f>
        <v>Группа от QF</v>
      </c>
      <c r="C932" s="35" t="str">
        <f>IF(Замеры!J926=0," ", Замеры!J926)</f>
        <v xml:space="preserve"> </v>
      </c>
      <c r="D932" s="29" t="str">
        <f>IF(Замеры!AD926=0, " ", Замеры!AB926)</f>
        <v xml:space="preserve"> </v>
      </c>
      <c r="E932" s="29" t="str">
        <f>CONCATENATE(Замеры!T926,Замеры!W926,Замеры!V926)</f>
        <v xml:space="preserve"> </v>
      </c>
      <c r="F932" s="30" t="str">
        <f>IF(Замеры!AD926=0," ","---")</f>
        <v xml:space="preserve"> </v>
      </c>
      <c r="G932" s="31" t="str">
        <f>IF(Замеры!AD926=0," ",Замеры!L926)</f>
        <v xml:space="preserve"> </v>
      </c>
      <c r="H932" s="31" t="str">
        <f>CONCATENATE(Замеры!AO926,Замеры!AE926,Замеры!AP926)</f>
        <v>0 0</v>
      </c>
      <c r="I932" s="29" t="str">
        <f>CONCATENATE(Замеры!AM926,Замеры!AE926,Замеры!AN926)</f>
        <v>0 0</v>
      </c>
      <c r="J932" s="31" t="str">
        <f>IF(Замеры!AD926=0," ",G932*2.55)</f>
        <v xml:space="preserve"> </v>
      </c>
      <c r="K932" s="29" t="str">
        <f>IF(Замеры!AD926=0," ",Замеры!AK926)</f>
        <v xml:space="preserve"> </v>
      </c>
      <c r="L932" s="29" t="str">
        <f>IF(Замеры!AD926=0," ",Замеры!AL926)</f>
        <v xml:space="preserve"> </v>
      </c>
      <c r="M932" s="29" t="str">
        <f>IF(Замеры!AD926=0," ",0.1)</f>
        <v xml:space="preserve"> </v>
      </c>
      <c r="N932" s="29" t="str">
        <f>IF(Замеры!AD926=0," ",Замеры!AD926)</f>
        <v xml:space="preserve"> </v>
      </c>
      <c r="O932" s="29" t="str">
        <f>Замеры!AE926</f>
        <v xml:space="preserve"> </v>
      </c>
      <c r="P932" s="29" t="str">
        <f>Замеры!AF926</f>
        <v xml:space="preserve"> </v>
      </c>
      <c r="Q932" s="29" t="str">
        <f>IF(Замеры!AD926=0," ","+")</f>
        <v xml:space="preserve"> </v>
      </c>
      <c r="R932" s="32">
        <f>Замеры!AC926</f>
        <v>0</v>
      </c>
      <c r="W932" s="33" t="e">
        <f t="shared" si="28"/>
        <v>#VALUE!</v>
      </c>
      <c r="X932" s="31" t="s">
        <v>72</v>
      </c>
      <c r="Y932" s="33" t="e">
        <f t="shared" si="29"/>
        <v>#VALUE!</v>
      </c>
      <c r="Z932" s="32"/>
    </row>
    <row r="933" spans="1:26" x14ac:dyDescent="0.3">
      <c r="A933" s="35">
        <f>IF(Замеры!B927=0, " ", Замеры!B927)</f>
        <v>924</v>
      </c>
      <c r="B933" s="37" t="str">
        <f>CONCATENATE(Замеры!D927,Замеры!F927)</f>
        <v>Группа от QF</v>
      </c>
      <c r="C933" s="35" t="str">
        <f>IF(Замеры!J927=0," ", Замеры!J927)</f>
        <v xml:space="preserve"> </v>
      </c>
      <c r="D933" s="29" t="str">
        <f>IF(Замеры!AD927=0, " ", Замеры!AB927)</f>
        <v xml:space="preserve"> </v>
      </c>
      <c r="E933" s="29" t="str">
        <f>CONCATENATE(Замеры!T927,Замеры!W927,Замеры!V927)</f>
        <v xml:space="preserve"> </v>
      </c>
      <c r="F933" s="30" t="str">
        <f>IF(Замеры!AD927=0," ","---")</f>
        <v xml:space="preserve"> </v>
      </c>
      <c r="G933" s="31" t="str">
        <f>IF(Замеры!AD927=0," ",Замеры!L927)</f>
        <v xml:space="preserve"> </v>
      </c>
      <c r="H933" s="31" t="str">
        <f>CONCATENATE(Замеры!AO927,Замеры!AE927,Замеры!AP927)</f>
        <v>0 0</v>
      </c>
      <c r="I933" s="29" t="str">
        <f>CONCATENATE(Замеры!AM927,Замеры!AE927,Замеры!AN927)</f>
        <v>0 0</v>
      </c>
      <c r="J933" s="31" t="str">
        <f>IF(Замеры!AD927=0," ",G933*2.55)</f>
        <v xml:space="preserve"> </v>
      </c>
      <c r="K933" s="29" t="str">
        <f>IF(Замеры!AD927=0," ",Замеры!AK927)</f>
        <v xml:space="preserve"> </v>
      </c>
      <c r="L933" s="29" t="str">
        <f>IF(Замеры!AD927=0," ",Замеры!AL927)</f>
        <v xml:space="preserve"> </v>
      </c>
      <c r="M933" s="29" t="str">
        <f>IF(Замеры!AD927=0," ",0.1)</f>
        <v xml:space="preserve"> </v>
      </c>
      <c r="N933" s="29" t="str">
        <f>IF(Замеры!AD927=0," ",Замеры!AD927)</f>
        <v xml:space="preserve"> </v>
      </c>
      <c r="O933" s="29" t="str">
        <f>Замеры!AE927</f>
        <v xml:space="preserve"> </v>
      </c>
      <c r="P933" s="29" t="str">
        <f>Замеры!AF927</f>
        <v xml:space="preserve"> </v>
      </c>
      <c r="Q933" s="29" t="str">
        <f>IF(Замеры!AD927=0," ","+")</f>
        <v xml:space="preserve"> </v>
      </c>
      <c r="R933" s="32">
        <f>Замеры!AC927</f>
        <v>0</v>
      </c>
      <c r="W933" s="33" t="e">
        <f t="shared" si="28"/>
        <v>#VALUE!</v>
      </c>
      <c r="X933" s="31" t="s">
        <v>72</v>
      </c>
      <c r="Y933" s="33" t="e">
        <f t="shared" si="29"/>
        <v>#VALUE!</v>
      </c>
      <c r="Z933" s="32"/>
    </row>
    <row r="934" spans="1:26" x14ac:dyDescent="0.3">
      <c r="A934" s="35">
        <f>IF(Замеры!B928=0, " ", Замеры!B928)</f>
        <v>925</v>
      </c>
      <c r="B934" s="37" t="str">
        <f>CONCATENATE(Замеры!D928,Замеры!F928)</f>
        <v>Группа от QF</v>
      </c>
      <c r="C934" s="35" t="str">
        <f>IF(Замеры!J928=0," ", Замеры!J928)</f>
        <v xml:space="preserve"> </v>
      </c>
      <c r="D934" s="29" t="str">
        <f>IF(Замеры!AD928=0, " ", Замеры!AB928)</f>
        <v xml:space="preserve"> </v>
      </c>
      <c r="E934" s="29" t="str">
        <f>CONCATENATE(Замеры!T928,Замеры!W928,Замеры!V928)</f>
        <v xml:space="preserve"> </v>
      </c>
      <c r="F934" s="30" t="str">
        <f>IF(Замеры!AD928=0," ","---")</f>
        <v xml:space="preserve"> </v>
      </c>
      <c r="G934" s="31" t="str">
        <f>IF(Замеры!AD928=0," ",Замеры!L928)</f>
        <v xml:space="preserve"> </v>
      </c>
      <c r="H934" s="31" t="str">
        <f>CONCATENATE(Замеры!AO928,Замеры!AE928,Замеры!AP928)</f>
        <v>0 0</v>
      </c>
      <c r="I934" s="29" t="str">
        <f>CONCATENATE(Замеры!AM928,Замеры!AE928,Замеры!AN928)</f>
        <v>0 0</v>
      </c>
      <c r="J934" s="31" t="str">
        <f>IF(Замеры!AD928=0," ",G934*2.55)</f>
        <v xml:space="preserve"> </v>
      </c>
      <c r="K934" s="29" t="str">
        <f>IF(Замеры!AD928=0," ",Замеры!AK928)</f>
        <v xml:space="preserve"> </v>
      </c>
      <c r="L934" s="29" t="str">
        <f>IF(Замеры!AD928=0," ",Замеры!AL928)</f>
        <v xml:space="preserve"> </v>
      </c>
      <c r="M934" s="29" t="str">
        <f>IF(Замеры!AD928=0," ",0.1)</f>
        <v xml:space="preserve"> </v>
      </c>
      <c r="N934" s="29" t="str">
        <f>IF(Замеры!AD928=0," ",Замеры!AD928)</f>
        <v xml:space="preserve"> </v>
      </c>
      <c r="O934" s="29" t="str">
        <f>Замеры!AE928</f>
        <v xml:space="preserve"> </v>
      </c>
      <c r="P934" s="29" t="str">
        <f>Замеры!AF928</f>
        <v xml:space="preserve"> </v>
      </c>
      <c r="Q934" s="29" t="str">
        <f>IF(Замеры!AD928=0," ","+")</f>
        <v xml:space="preserve"> </v>
      </c>
      <c r="R934" s="32">
        <f>Замеры!AC928</f>
        <v>0</v>
      </c>
      <c r="W934" s="33" t="e">
        <f t="shared" si="28"/>
        <v>#VALUE!</v>
      </c>
      <c r="X934" s="31" t="s">
        <v>72</v>
      </c>
      <c r="Y934" s="33" t="e">
        <f t="shared" si="29"/>
        <v>#VALUE!</v>
      </c>
      <c r="Z934" s="32"/>
    </row>
    <row r="935" spans="1:26" x14ac:dyDescent="0.3">
      <c r="A935" s="35">
        <f>IF(Замеры!B929=0, " ", Замеры!B929)</f>
        <v>926</v>
      </c>
      <c r="B935" s="37" t="str">
        <f>CONCATENATE(Замеры!D929,Замеры!F929)</f>
        <v>Группа от QF</v>
      </c>
      <c r="C935" s="35" t="str">
        <f>IF(Замеры!J929=0," ", Замеры!J929)</f>
        <v xml:space="preserve"> </v>
      </c>
      <c r="D935" s="29" t="str">
        <f>IF(Замеры!AD929=0, " ", Замеры!AB929)</f>
        <v xml:space="preserve"> </v>
      </c>
      <c r="E935" s="29" t="str">
        <f>CONCATENATE(Замеры!T929,Замеры!W929,Замеры!V929)</f>
        <v xml:space="preserve"> </v>
      </c>
      <c r="F935" s="30" t="str">
        <f>IF(Замеры!AD929=0," ","---")</f>
        <v xml:space="preserve"> </v>
      </c>
      <c r="G935" s="31" t="str">
        <f>IF(Замеры!AD929=0," ",Замеры!L929)</f>
        <v xml:space="preserve"> </v>
      </c>
      <c r="H935" s="31" t="str">
        <f>CONCATENATE(Замеры!AO929,Замеры!AE929,Замеры!AP929)</f>
        <v>0 0</v>
      </c>
      <c r="I935" s="29" t="str">
        <f>CONCATENATE(Замеры!AM929,Замеры!AE929,Замеры!AN929)</f>
        <v>0 0</v>
      </c>
      <c r="J935" s="31" t="str">
        <f>IF(Замеры!AD929=0," ",G935*2.55)</f>
        <v xml:space="preserve"> </v>
      </c>
      <c r="K935" s="29" t="str">
        <f>IF(Замеры!AD929=0," ",Замеры!AK929)</f>
        <v xml:space="preserve"> </v>
      </c>
      <c r="L935" s="29" t="str">
        <f>IF(Замеры!AD929=0," ",Замеры!AL929)</f>
        <v xml:space="preserve"> </v>
      </c>
      <c r="M935" s="29" t="str">
        <f>IF(Замеры!AD929=0," ",0.1)</f>
        <v xml:space="preserve"> </v>
      </c>
      <c r="N935" s="29" t="str">
        <f>IF(Замеры!AD929=0," ",Замеры!AD929)</f>
        <v xml:space="preserve"> </v>
      </c>
      <c r="O935" s="29" t="str">
        <f>Замеры!AE929</f>
        <v xml:space="preserve"> </v>
      </c>
      <c r="P935" s="29" t="str">
        <f>Замеры!AF929</f>
        <v xml:space="preserve"> </v>
      </c>
      <c r="Q935" s="29" t="str">
        <f>IF(Замеры!AD929=0," ","+")</f>
        <v xml:space="preserve"> </v>
      </c>
      <c r="R935" s="32">
        <f>Замеры!AC929</f>
        <v>0</v>
      </c>
      <c r="W935" s="33" t="e">
        <f t="shared" si="28"/>
        <v>#VALUE!</v>
      </c>
      <c r="X935" s="31" t="s">
        <v>72</v>
      </c>
      <c r="Y935" s="33" t="e">
        <f t="shared" si="29"/>
        <v>#VALUE!</v>
      </c>
      <c r="Z935" s="32"/>
    </row>
    <row r="936" spans="1:26" x14ac:dyDescent="0.3">
      <c r="A936" s="35">
        <f>IF(Замеры!B930=0, " ", Замеры!B930)</f>
        <v>927</v>
      </c>
      <c r="B936" s="37" t="str">
        <f>CONCATENATE(Замеры!D930,Замеры!F930)</f>
        <v>Группа от QF</v>
      </c>
      <c r="C936" s="35" t="str">
        <f>IF(Замеры!J930=0," ", Замеры!J930)</f>
        <v xml:space="preserve"> </v>
      </c>
      <c r="D936" s="29" t="str">
        <f>IF(Замеры!AD930=0, " ", Замеры!AB930)</f>
        <v xml:space="preserve"> </v>
      </c>
      <c r="E936" s="29" t="str">
        <f>CONCATENATE(Замеры!T930,Замеры!W930,Замеры!V930)</f>
        <v xml:space="preserve"> </v>
      </c>
      <c r="F936" s="30" t="str">
        <f>IF(Замеры!AD930=0," ","---")</f>
        <v xml:space="preserve"> </v>
      </c>
      <c r="G936" s="31" t="str">
        <f>IF(Замеры!AD930=0," ",Замеры!L930)</f>
        <v xml:space="preserve"> </v>
      </c>
      <c r="H936" s="31" t="str">
        <f>CONCATENATE(Замеры!AO930,Замеры!AE930,Замеры!AP930)</f>
        <v>0 0</v>
      </c>
      <c r="I936" s="29" t="str">
        <f>CONCATENATE(Замеры!AM930,Замеры!AE930,Замеры!AN930)</f>
        <v>0 0</v>
      </c>
      <c r="J936" s="31" t="str">
        <f>IF(Замеры!AD930=0," ",G936*2.55)</f>
        <v xml:space="preserve"> </v>
      </c>
      <c r="K936" s="29" t="str">
        <f>IF(Замеры!AD930=0," ",Замеры!AK930)</f>
        <v xml:space="preserve"> </v>
      </c>
      <c r="L936" s="29" t="str">
        <f>IF(Замеры!AD930=0," ",Замеры!AL930)</f>
        <v xml:space="preserve"> </v>
      </c>
      <c r="M936" s="29" t="str">
        <f>IF(Замеры!AD930=0," ",0.1)</f>
        <v xml:space="preserve"> </v>
      </c>
      <c r="N936" s="29" t="str">
        <f>IF(Замеры!AD930=0," ",Замеры!AD930)</f>
        <v xml:space="preserve"> </v>
      </c>
      <c r="O936" s="29" t="str">
        <f>Замеры!AE930</f>
        <v xml:space="preserve"> </v>
      </c>
      <c r="P936" s="29" t="str">
        <f>Замеры!AF930</f>
        <v xml:space="preserve"> </v>
      </c>
      <c r="Q936" s="29" t="str">
        <f>IF(Замеры!AD930=0," ","+")</f>
        <v xml:space="preserve"> </v>
      </c>
      <c r="R936" s="32">
        <f>Замеры!AC930</f>
        <v>0</v>
      </c>
      <c r="W936" s="33" t="e">
        <f t="shared" si="28"/>
        <v>#VALUE!</v>
      </c>
      <c r="X936" s="31" t="s">
        <v>72</v>
      </c>
      <c r="Y936" s="33" t="e">
        <f t="shared" si="29"/>
        <v>#VALUE!</v>
      </c>
      <c r="Z936" s="32"/>
    </row>
    <row r="937" spans="1:26" x14ac:dyDescent="0.3">
      <c r="A937" s="35">
        <f>IF(Замеры!B931=0, " ", Замеры!B931)</f>
        <v>928</v>
      </c>
      <c r="B937" s="37" t="str">
        <f>CONCATENATE(Замеры!D931,Замеры!F931)</f>
        <v>Группа от QF</v>
      </c>
      <c r="C937" s="35" t="str">
        <f>IF(Замеры!J931=0," ", Замеры!J931)</f>
        <v xml:space="preserve"> </v>
      </c>
      <c r="D937" s="29" t="str">
        <f>IF(Замеры!AD931=0, " ", Замеры!AB931)</f>
        <v xml:space="preserve"> </v>
      </c>
      <c r="E937" s="29" t="str">
        <f>CONCATENATE(Замеры!T931,Замеры!W931,Замеры!V931)</f>
        <v xml:space="preserve"> </v>
      </c>
      <c r="F937" s="30" t="str">
        <f>IF(Замеры!AD931=0," ","---")</f>
        <v xml:space="preserve"> </v>
      </c>
      <c r="G937" s="31" t="str">
        <f>IF(Замеры!AD931=0," ",Замеры!L931)</f>
        <v xml:space="preserve"> </v>
      </c>
      <c r="H937" s="31" t="str">
        <f>CONCATENATE(Замеры!AO931,Замеры!AE931,Замеры!AP931)</f>
        <v>0 0</v>
      </c>
      <c r="I937" s="29" t="str">
        <f>CONCATENATE(Замеры!AM931,Замеры!AE931,Замеры!AN931)</f>
        <v>0 0</v>
      </c>
      <c r="J937" s="31" t="str">
        <f>IF(Замеры!AD931=0," ",G937*2.55)</f>
        <v xml:space="preserve"> </v>
      </c>
      <c r="K937" s="29" t="str">
        <f>IF(Замеры!AD931=0," ",Замеры!AK931)</f>
        <v xml:space="preserve"> </v>
      </c>
      <c r="L937" s="29" t="str">
        <f>IF(Замеры!AD931=0," ",Замеры!AL931)</f>
        <v xml:space="preserve"> </v>
      </c>
      <c r="M937" s="29" t="str">
        <f>IF(Замеры!AD931=0," ",0.1)</f>
        <v xml:space="preserve"> </v>
      </c>
      <c r="N937" s="29" t="str">
        <f>IF(Замеры!AD931=0," ",Замеры!AD931)</f>
        <v xml:space="preserve"> </v>
      </c>
      <c r="O937" s="29" t="str">
        <f>Замеры!AE931</f>
        <v xml:space="preserve"> </v>
      </c>
      <c r="P937" s="29" t="str">
        <f>Замеры!AF931</f>
        <v xml:space="preserve"> </v>
      </c>
      <c r="Q937" s="29" t="str">
        <f>IF(Замеры!AD931=0," ","+")</f>
        <v xml:space="preserve"> </v>
      </c>
      <c r="R937" s="32">
        <f>Замеры!AC931</f>
        <v>0</v>
      </c>
      <c r="W937" s="33" t="e">
        <f t="shared" si="28"/>
        <v>#VALUE!</v>
      </c>
      <c r="X937" s="31" t="s">
        <v>72</v>
      </c>
      <c r="Y937" s="33" t="e">
        <f t="shared" si="29"/>
        <v>#VALUE!</v>
      </c>
      <c r="Z937" s="32"/>
    </row>
    <row r="938" spans="1:26" x14ac:dyDescent="0.3">
      <c r="A938" s="35">
        <f>IF(Замеры!B932=0, " ", Замеры!B932)</f>
        <v>929</v>
      </c>
      <c r="B938" s="37" t="str">
        <f>CONCATENATE(Замеры!D932,Замеры!F932)</f>
        <v>Группа от QF</v>
      </c>
      <c r="C938" s="35" t="str">
        <f>IF(Замеры!J932=0," ", Замеры!J932)</f>
        <v xml:space="preserve"> </v>
      </c>
      <c r="D938" s="29" t="str">
        <f>IF(Замеры!AD932=0, " ", Замеры!AB932)</f>
        <v xml:space="preserve"> </v>
      </c>
      <c r="E938" s="29" t="str">
        <f>CONCATENATE(Замеры!T932,Замеры!W932,Замеры!V932)</f>
        <v xml:space="preserve"> </v>
      </c>
      <c r="F938" s="30" t="str">
        <f>IF(Замеры!AD932=0," ","---")</f>
        <v xml:space="preserve"> </v>
      </c>
      <c r="G938" s="31" t="str">
        <f>IF(Замеры!AD932=0," ",Замеры!L932)</f>
        <v xml:space="preserve"> </v>
      </c>
      <c r="H938" s="31" t="str">
        <f>CONCATENATE(Замеры!AO932,Замеры!AE932,Замеры!AP932)</f>
        <v>0 0</v>
      </c>
      <c r="I938" s="29" t="str">
        <f>CONCATENATE(Замеры!AM932,Замеры!AE932,Замеры!AN932)</f>
        <v>0 0</v>
      </c>
      <c r="J938" s="31" t="str">
        <f>IF(Замеры!AD932=0," ",G938*2.55)</f>
        <v xml:space="preserve"> </v>
      </c>
      <c r="K938" s="29" t="str">
        <f>IF(Замеры!AD932=0," ",Замеры!AK932)</f>
        <v xml:space="preserve"> </v>
      </c>
      <c r="L938" s="29" t="str">
        <f>IF(Замеры!AD932=0," ",Замеры!AL932)</f>
        <v xml:space="preserve"> </v>
      </c>
      <c r="M938" s="29" t="str">
        <f>IF(Замеры!AD932=0," ",0.1)</f>
        <v xml:space="preserve"> </v>
      </c>
      <c r="N938" s="29" t="str">
        <f>IF(Замеры!AD932=0," ",Замеры!AD932)</f>
        <v xml:space="preserve"> </v>
      </c>
      <c r="O938" s="29" t="str">
        <f>Замеры!AE932</f>
        <v xml:space="preserve"> </v>
      </c>
      <c r="P938" s="29" t="str">
        <f>Замеры!AF932</f>
        <v xml:space="preserve"> </v>
      </c>
      <c r="Q938" s="29" t="str">
        <f>IF(Замеры!AD932=0," ","+")</f>
        <v xml:space="preserve"> </v>
      </c>
      <c r="R938" s="32">
        <f>Замеры!AC932</f>
        <v>0</v>
      </c>
      <c r="W938" s="33" t="e">
        <f t="shared" si="28"/>
        <v>#VALUE!</v>
      </c>
      <c r="X938" s="31" t="s">
        <v>72</v>
      </c>
      <c r="Y938" s="33" t="e">
        <f t="shared" si="29"/>
        <v>#VALUE!</v>
      </c>
      <c r="Z938" s="32"/>
    </row>
    <row r="939" spans="1:26" x14ac:dyDescent="0.3">
      <c r="A939" s="35">
        <f>IF(Замеры!B933=0, " ", Замеры!B933)</f>
        <v>930</v>
      </c>
      <c r="B939" s="37" t="str">
        <f>CONCATENATE(Замеры!D933,Замеры!F933)</f>
        <v>Группа от QF</v>
      </c>
      <c r="C939" s="35" t="str">
        <f>IF(Замеры!J933=0," ", Замеры!J933)</f>
        <v xml:space="preserve"> </v>
      </c>
      <c r="D939" s="29" t="str">
        <f>IF(Замеры!AD933=0, " ", Замеры!AB933)</f>
        <v xml:space="preserve"> </v>
      </c>
      <c r="E939" s="29" t="str">
        <f>CONCATENATE(Замеры!T933,Замеры!W933,Замеры!V933)</f>
        <v xml:space="preserve"> </v>
      </c>
      <c r="F939" s="30" t="str">
        <f>IF(Замеры!AD933=0," ","---")</f>
        <v xml:space="preserve"> </v>
      </c>
      <c r="G939" s="31" t="str">
        <f>IF(Замеры!AD933=0," ",Замеры!L933)</f>
        <v xml:space="preserve"> </v>
      </c>
      <c r="H939" s="31" t="str">
        <f>CONCATENATE(Замеры!AO933,Замеры!AE933,Замеры!AP933)</f>
        <v>0 0</v>
      </c>
      <c r="I939" s="29" t="str">
        <f>CONCATENATE(Замеры!AM933,Замеры!AE933,Замеры!AN933)</f>
        <v>0 0</v>
      </c>
      <c r="J939" s="31" t="str">
        <f>IF(Замеры!AD933=0," ",G939*2.55)</f>
        <v xml:space="preserve"> </v>
      </c>
      <c r="K939" s="29" t="str">
        <f>IF(Замеры!AD933=0," ",Замеры!AK933)</f>
        <v xml:space="preserve"> </v>
      </c>
      <c r="L939" s="29" t="str">
        <f>IF(Замеры!AD933=0," ",Замеры!AL933)</f>
        <v xml:space="preserve"> </v>
      </c>
      <c r="M939" s="29" t="str">
        <f>IF(Замеры!AD933=0," ",0.1)</f>
        <v xml:space="preserve"> </v>
      </c>
      <c r="N939" s="29" t="str">
        <f>IF(Замеры!AD933=0," ",Замеры!AD933)</f>
        <v xml:space="preserve"> </v>
      </c>
      <c r="O939" s="29" t="str">
        <f>Замеры!AE933</f>
        <v xml:space="preserve"> </v>
      </c>
      <c r="P939" s="29" t="str">
        <f>Замеры!AF933</f>
        <v xml:space="preserve"> </v>
      </c>
      <c r="Q939" s="29" t="str">
        <f>IF(Замеры!AD933=0," ","+")</f>
        <v xml:space="preserve"> </v>
      </c>
      <c r="R939" s="32">
        <f>Замеры!AC933</f>
        <v>0</v>
      </c>
      <c r="W939" s="33" t="e">
        <f t="shared" si="28"/>
        <v>#VALUE!</v>
      </c>
      <c r="X939" s="31" t="s">
        <v>72</v>
      </c>
      <c r="Y939" s="33" t="e">
        <f t="shared" si="29"/>
        <v>#VALUE!</v>
      </c>
      <c r="Z939" s="32"/>
    </row>
    <row r="940" spans="1:26" x14ac:dyDescent="0.3">
      <c r="A940" s="35">
        <f>IF(Замеры!B934=0, " ", Замеры!B934)</f>
        <v>931</v>
      </c>
      <c r="B940" s="37" t="str">
        <f>CONCATENATE(Замеры!D934,Замеры!F934)</f>
        <v>Группа от QF</v>
      </c>
      <c r="C940" s="35" t="str">
        <f>IF(Замеры!J934=0," ", Замеры!J934)</f>
        <v xml:space="preserve"> </v>
      </c>
      <c r="D940" s="29" t="str">
        <f>IF(Замеры!AD934=0, " ", Замеры!AB934)</f>
        <v xml:space="preserve"> </v>
      </c>
      <c r="E940" s="29" t="str">
        <f>CONCATENATE(Замеры!T934,Замеры!W934,Замеры!V934)</f>
        <v xml:space="preserve"> </v>
      </c>
      <c r="F940" s="30" t="str">
        <f>IF(Замеры!AD934=0," ","---")</f>
        <v xml:space="preserve"> </v>
      </c>
      <c r="G940" s="31" t="str">
        <f>IF(Замеры!AD934=0," ",Замеры!L934)</f>
        <v xml:space="preserve"> </v>
      </c>
      <c r="H940" s="31" t="str">
        <f>CONCATENATE(Замеры!AO934,Замеры!AE934,Замеры!AP934)</f>
        <v>0 0</v>
      </c>
      <c r="I940" s="29" t="str">
        <f>CONCATENATE(Замеры!AM934,Замеры!AE934,Замеры!AN934)</f>
        <v>0 0</v>
      </c>
      <c r="J940" s="31" t="str">
        <f>IF(Замеры!AD934=0," ",G940*2.55)</f>
        <v xml:space="preserve"> </v>
      </c>
      <c r="K940" s="29" t="str">
        <f>IF(Замеры!AD934=0," ",Замеры!AK934)</f>
        <v xml:space="preserve"> </v>
      </c>
      <c r="L940" s="29" t="str">
        <f>IF(Замеры!AD934=0," ",Замеры!AL934)</f>
        <v xml:space="preserve"> </v>
      </c>
      <c r="M940" s="29" t="str">
        <f>IF(Замеры!AD934=0," ",0.1)</f>
        <v xml:space="preserve"> </v>
      </c>
      <c r="N940" s="29" t="str">
        <f>IF(Замеры!AD934=0," ",Замеры!AD934)</f>
        <v xml:space="preserve"> </v>
      </c>
      <c r="O940" s="29" t="str">
        <f>Замеры!AE934</f>
        <v xml:space="preserve"> </v>
      </c>
      <c r="P940" s="29" t="str">
        <f>Замеры!AF934</f>
        <v xml:space="preserve"> </v>
      </c>
      <c r="Q940" s="29" t="str">
        <f>IF(Замеры!AD934=0," ","+")</f>
        <v xml:space="preserve"> </v>
      </c>
      <c r="R940" s="32">
        <f>Замеры!AC934</f>
        <v>0</v>
      </c>
      <c r="W940" s="33" t="e">
        <f t="shared" si="28"/>
        <v>#VALUE!</v>
      </c>
      <c r="X940" s="31" t="s">
        <v>72</v>
      </c>
      <c r="Y940" s="33" t="e">
        <f t="shared" si="29"/>
        <v>#VALUE!</v>
      </c>
      <c r="Z940" s="32"/>
    </row>
    <row r="941" spans="1:26" x14ac:dyDescent="0.3">
      <c r="A941" s="35">
        <f>IF(Замеры!B935=0, " ", Замеры!B935)</f>
        <v>932</v>
      </c>
      <c r="B941" s="37" t="str">
        <f>CONCATENATE(Замеры!D935,Замеры!F935)</f>
        <v>Группа от QF</v>
      </c>
      <c r="C941" s="35" t="str">
        <f>IF(Замеры!J935=0," ", Замеры!J935)</f>
        <v xml:space="preserve"> </v>
      </c>
      <c r="D941" s="29" t="str">
        <f>IF(Замеры!AD935=0, " ", Замеры!AB935)</f>
        <v xml:space="preserve"> </v>
      </c>
      <c r="E941" s="29" t="str">
        <f>CONCATENATE(Замеры!T935,Замеры!W935,Замеры!V935)</f>
        <v xml:space="preserve"> </v>
      </c>
      <c r="F941" s="30" t="str">
        <f>IF(Замеры!AD935=0," ","---")</f>
        <v xml:space="preserve"> </v>
      </c>
      <c r="G941" s="31" t="str">
        <f>IF(Замеры!AD935=0," ",Замеры!L935)</f>
        <v xml:space="preserve"> </v>
      </c>
      <c r="H941" s="31" t="str">
        <f>CONCATENATE(Замеры!AO935,Замеры!AE935,Замеры!AP935)</f>
        <v>0 0</v>
      </c>
      <c r="I941" s="29" t="str">
        <f>CONCATENATE(Замеры!AM935,Замеры!AE935,Замеры!AN935)</f>
        <v>0 0</v>
      </c>
      <c r="J941" s="31" t="str">
        <f>IF(Замеры!AD935=0," ",G941*2.55)</f>
        <v xml:space="preserve"> </v>
      </c>
      <c r="K941" s="29" t="str">
        <f>IF(Замеры!AD935=0," ",Замеры!AK935)</f>
        <v xml:space="preserve"> </v>
      </c>
      <c r="L941" s="29" t="str">
        <f>IF(Замеры!AD935=0," ",Замеры!AL935)</f>
        <v xml:space="preserve"> </v>
      </c>
      <c r="M941" s="29" t="str">
        <f>IF(Замеры!AD935=0," ",0.1)</f>
        <v xml:space="preserve"> </v>
      </c>
      <c r="N941" s="29" t="str">
        <f>IF(Замеры!AD935=0," ",Замеры!AD935)</f>
        <v xml:space="preserve"> </v>
      </c>
      <c r="O941" s="29" t="str">
        <f>Замеры!AE935</f>
        <v xml:space="preserve"> </v>
      </c>
      <c r="P941" s="29" t="str">
        <f>Замеры!AF935</f>
        <v xml:space="preserve"> </v>
      </c>
      <c r="Q941" s="29" t="str">
        <f>IF(Замеры!AD935=0," ","+")</f>
        <v xml:space="preserve"> </v>
      </c>
      <c r="R941" s="32">
        <f>Замеры!AC935</f>
        <v>0</v>
      </c>
      <c r="W941" s="33" t="e">
        <f t="shared" si="28"/>
        <v>#VALUE!</v>
      </c>
      <c r="X941" s="31" t="s">
        <v>72</v>
      </c>
      <c r="Y941" s="33" t="e">
        <f t="shared" si="29"/>
        <v>#VALUE!</v>
      </c>
      <c r="Z941" s="32"/>
    </row>
    <row r="942" spans="1:26" x14ac:dyDescent="0.3">
      <c r="A942" s="35">
        <f>IF(Замеры!B936=0, " ", Замеры!B936)</f>
        <v>933</v>
      </c>
      <c r="B942" s="37" t="str">
        <f>CONCATENATE(Замеры!D936,Замеры!F936)</f>
        <v>Группа от QF</v>
      </c>
      <c r="C942" s="35" t="str">
        <f>IF(Замеры!J936=0," ", Замеры!J936)</f>
        <v xml:space="preserve"> </v>
      </c>
      <c r="D942" s="29" t="str">
        <f>IF(Замеры!AD936=0, " ", Замеры!AB936)</f>
        <v xml:space="preserve"> </v>
      </c>
      <c r="E942" s="29" t="str">
        <f>CONCATENATE(Замеры!T936,Замеры!W936,Замеры!V936)</f>
        <v xml:space="preserve"> </v>
      </c>
      <c r="F942" s="30" t="str">
        <f>IF(Замеры!AD936=0," ","---")</f>
        <v xml:space="preserve"> </v>
      </c>
      <c r="G942" s="31" t="str">
        <f>IF(Замеры!AD936=0," ",Замеры!L936)</f>
        <v xml:space="preserve"> </v>
      </c>
      <c r="H942" s="31" t="str">
        <f>CONCATENATE(Замеры!AO936,Замеры!AE936,Замеры!AP936)</f>
        <v>0 0</v>
      </c>
      <c r="I942" s="29" t="str">
        <f>CONCATENATE(Замеры!AM936,Замеры!AE936,Замеры!AN936)</f>
        <v>0 0</v>
      </c>
      <c r="J942" s="31" t="str">
        <f>IF(Замеры!AD936=0," ",G942*2.55)</f>
        <v xml:space="preserve"> </v>
      </c>
      <c r="K942" s="29" t="str">
        <f>IF(Замеры!AD936=0," ",Замеры!AK936)</f>
        <v xml:space="preserve"> </v>
      </c>
      <c r="L942" s="29" t="str">
        <f>IF(Замеры!AD936=0," ",Замеры!AL936)</f>
        <v xml:space="preserve"> </v>
      </c>
      <c r="M942" s="29" t="str">
        <f>IF(Замеры!AD936=0," ",0.1)</f>
        <v xml:space="preserve"> </v>
      </c>
      <c r="N942" s="29" t="str">
        <f>IF(Замеры!AD936=0," ",Замеры!AD936)</f>
        <v xml:space="preserve"> </v>
      </c>
      <c r="O942" s="29" t="str">
        <f>Замеры!AE936</f>
        <v xml:space="preserve"> </v>
      </c>
      <c r="P942" s="29" t="str">
        <f>Замеры!AF936</f>
        <v xml:space="preserve"> </v>
      </c>
      <c r="Q942" s="29" t="str">
        <f>IF(Замеры!AD936=0," ","+")</f>
        <v xml:space="preserve"> </v>
      </c>
      <c r="R942" s="32">
        <f>Замеры!AC936</f>
        <v>0</v>
      </c>
      <c r="W942" s="33" t="e">
        <f t="shared" si="28"/>
        <v>#VALUE!</v>
      </c>
      <c r="X942" s="31" t="s">
        <v>72</v>
      </c>
      <c r="Y942" s="33" t="e">
        <f t="shared" si="29"/>
        <v>#VALUE!</v>
      </c>
      <c r="Z942" s="32"/>
    </row>
    <row r="943" spans="1:26" x14ac:dyDescent="0.3">
      <c r="A943" s="35">
        <f>IF(Замеры!B937=0, " ", Замеры!B937)</f>
        <v>934</v>
      </c>
      <c r="B943" s="37" t="str">
        <f>CONCATENATE(Замеры!D937,Замеры!F937)</f>
        <v>Группа от QF</v>
      </c>
      <c r="C943" s="35" t="str">
        <f>IF(Замеры!J937=0," ", Замеры!J937)</f>
        <v xml:space="preserve"> </v>
      </c>
      <c r="D943" s="29" t="str">
        <f>IF(Замеры!AD937=0, " ", Замеры!AB937)</f>
        <v xml:space="preserve"> </v>
      </c>
      <c r="E943" s="29" t="str">
        <f>CONCATENATE(Замеры!T937,Замеры!W937,Замеры!V937)</f>
        <v xml:space="preserve"> </v>
      </c>
      <c r="F943" s="30" t="str">
        <f>IF(Замеры!AD937=0," ","---")</f>
        <v xml:space="preserve"> </v>
      </c>
      <c r="G943" s="31" t="str">
        <f>IF(Замеры!AD937=0," ",Замеры!L937)</f>
        <v xml:space="preserve"> </v>
      </c>
      <c r="H943" s="31" t="str">
        <f>CONCATENATE(Замеры!AO937,Замеры!AE937,Замеры!AP937)</f>
        <v>0 0</v>
      </c>
      <c r="I943" s="29" t="str">
        <f>CONCATENATE(Замеры!AM937,Замеры!AE937,Замеры!AN937)</f>
        <v>0 0</v>
      </c>
      <c r="J943" s="31" t="str">
        <f>IF(Замеры!AD937=0," ",G943*2.55)</f>
        <v xml:space="preserve"> </v>
      </c>
      <c r="K943" s="29" t="str">
        <f>IF(Замеры!AD937=0," ",Замеры!AK937)</f>
        <v xml:space="preserve"> </v>
      </c>
      <c r="L943" s="29" t="str">
        <f>IF(Замеры!AD937=0," ",Замеры!AL937)</f>
        <v xml:space="preserve"> </v>
      </c>
      <c r="M943" s="29" t="str">
        <f>IF(Замеры!AD937=0," ",0.1)</f>
        <v xml:space="preserve"> </v>
      </c>
      <c r="N943" s="29" t="str">
        <f>IF(Замеры!AD937=0," ",Замеры!AD937)</f>
        <v xml:space="preserve"> </v>
      </c>
      <c r="O943" s="29" t="str">
        <f>Замеры!AE937</f>
        <v xml:space="preserve"> </v>
      </c>
      <c r="P943" s="29" t="str">
        <f>Замеры!AF937</f>
        <v xml:space="preserve"> </v>
      </c>
      <c r="Q943" s="29" t="str">
        <f>IF(Замеры!AD937=0," ","+")</f>
        <v xml:space="preserve"> </v>
      </c>
      <c r="R943" s="32">
        <f>Замеры!AC937</f>
        <v>0</v>
      </c>
      <c r="W943" s="33" t="e">
        <f t="shared" si="28"/>
        <v>#VALUE!</v>
      </c>
      <c r="X943" s="31" t="s">
        <v>72</v>
      </c>
      <c r="Y943" s="33" t="e">
        <f t="shared" si="29"/>
        <v>#VALUE!</v>
      </c>
      <c r="Z943" s="32"/>
    </row>
    <row r="944" spans="1:26" x14ac:dyDescent="0.3">
      <c r="A944" s="35">
        <f>IF(Замеры!B938=0, " ", Замеры!B938)</f>
        <v>935</v>
      </c>
      <c r="B944" s="37" t="str">
        <f>CONCATENATE(Замеры!D938,Замеры!F938)</f>
        <v>Группа от QF</v>
      </c>
      <c r="C944" s="35" t="str">
        <f>IF(Замеры!J938=0," ", Замеры!J938)</f>
        <v xml:space="preserve"> </v>
      </c>
      <c r="D944" s="29" t="str">
        <f>IF(Замеры!AD938=0, " ", Замеры!AB938)</f>
        <v xml:space="preserve"> </v>
      </c>
      <c r="E944" s="29" t="str">
        <f>CONCATENATE(Замеры!T938,Замеры!W938,Замеры!V938)</f>
        <v xml:space="preserve"> </v>
      </c>
      <c r="F944" s="30" t="str">
        <f>IF(Замеры!AD938=0," ","---")</f>
        <v xml:space="preserve"> </v>
      </c>
      <c r="G944" s="31" t="str">
        <f>IF(Замеры!AD938=0," ",Замеры!L938)</f>
        <v xml:space="preserve"> </v>
      </c>
      <c r="H944" s="31" t="str">
        <f>CONCATENATE(Замеры!AO938,Замеры!AE938,Замеры!AP938)</f>
        <v>0 0</v>
      </c>
      <c r="I944" s="29" t="str">
        <f>CONCATENATE(Замеры!AM938,Замеры!AE938,Замеры!AN938)</f>
        <v>0 0</v>
      </c>
      <c r="J944" s="31" t="str">
        <f>IF(Замеры!AD938=0," ",G944*2.55)</f>
        <v xml:space="preserve"> </v>
      </c>
      <c r="K944" s="29" t="str">
        <f>IF(Замеры!AD938=0," ",Замеры!AK938)</f>
        <v xml:space="preserve"> </v>
      </c>
      <c r="L944" s="29" t="str">
        <f>IF(Замеры!AD938=0," ",Замеры!AL938)</f>
        <v xml:space="preserve"> </v>
      </c>
      <c r="M944" s="29" t="str">
        <f>IF(Замеры!AD938=0," ",0.1)</f>
        <v xml:space="preserve"> </v>
      </c>
      <c r="N944" s="29" t="str">
        <f>IF(Замеры!AD938=0," ",Замеры!AD938)</f>
        <v xml:space="preserve"> </v>
      </c>
      <c r="O944" s="29" t="str">
        <f>Замеры!AE938</f>
        <v xml:space="preserve"> </v>
      </c>
      <c r="P944" s="29" t="str">
        <f>Замеры!AF938</f>
        <v xml:space="preserve"> </v>
      </c>
      <c r="Q944" s="29" t="str">
        <f>IF(Замеры!AD938=0," ","+")</f>
        <v xml:space="preserve"> </v>
      </c>
      <c r="R944" s="32">
        <f>Замеры!AC938</f>
        <v>0</v>
      </c>
      <c r="W944" s="33" t="e">
        <f t="shared" si="28"/>
        <v>#VALUE!</v>
      </c>
      <c r="X944" s="31" t="s">
        <v>72</v>
      </c>
      <c r="Y944" s="33" t="e">
        <f t="shared" si="29"/>
        <v>#VALUE!</v>
      </c>
      <c r="Z944" s="32"/>
    </row>
    <row r="945" spans="1:26" x14ac:dyDescent="0.3">
      <c r="A945" s="35">
        <f>IF(Замеры!B939=0, " ", Замеры!B939)</f>
        <v>936</v>
      </c>
      <c r="B945" s="37" t="str">
        <f>CONCATENATE(Замеры!D939,Замеры!F939)</f>
        <v>Группа от QF</v>
      </c>
      <c r="C945" s="35" t="str">
        <f>IF(Замеры!J939=0," ", Замеры!J939)</f>
        <v xml:space="preserve"> </v>
      </c>
      <c r="D945" s="29" t="str">
        <f>IF(Замеры!AD939=0, " ", Замеры!AB939)</f>
        <v xml:space="preserve"> </v>
      </c>
      <c r="E945" s="29" t="str">
        <f>CONCATENATE(Замеры!T939,Замеры!W939,Замеры!V939)</f>
        <v xml:space="preserve"> </v>
      </c>
      <c r="F945" s="30" t="str">
        <f>IF(Замеры!AD939=0," ","---")</f>
        <v xml:space="preserve"> </v>
      </c>
      <c r="G945" s="31" t="str">
        <f>IF(Замеры!AD939=0," ",Замеры!L939)</f>
        <v xml:space="preserve"> </v>
      </c>
      <c r="H945" s="31" t="str">
        <f>CONCATENATE(Замеры!AO939,Замеры!AE939,Замеры!AP939)</f>
        <v>0 0</v>
      </c>
      <c r="I945" s="29" t="str">
        <f>CONCATENATE(Замеры!AM939,Замеры!AE939,Замеры!AN939)</f>
        <v>0 0</v>
      </c>
      <c r="J945" s="31" t="str">
        <f>IF(Замеры!AD939=0," ",G945*2.55)</f>
        <v xml:space="preserve"> </v>
      </c>
      <c r="K945" s="29" t="str">
        <f>IF(Замеры!AD939=0," ",Замеры!AK939)</f>
        <v xml:space="preserve"> </v>
      </c>
      <c r="L945" s="29" t="str">
        <f>IF(Замеры!AD939=0," ",Замеры!AL939)</f>
        <v xml:space="preserve"> </v>
      </c>
      <c r="M945" s="29" t="str">
        <f>IF(Замеры!AD939=0," ",0.1)</f>
        <v xml:space="preserve"> </v>
      </c>
      <c r="N945" s="29" t="str">
        <f>IF(Замеры!AD939=0," ",Замеры!AD939)</f>
        <v xml:space="preserve"> </v>
      </c>
      <c r="O945" s="29" t="str">
        <f>Замеры!AE939</f>
        <v xml:space="preserve"> </v>
      </c>
      <c r="P945" s="29" t="str">
        <f>Замеры!AF939</f>
        <v xml:space="preserve"> </v>
      </c>
      <c r="Q945" s="29" t="str">
        <f>IF(Замеры!AD939=0," ","+")</f>
        <v xml:space="preserve"> </v>
      </c>
      <c r="R945" s="32">
        <f>Замеры!AC939</f>
        <v>0</v>
      </c>
      <c r="W945" s="33" t="e">
        <f t="shared" si="28"/>
        <v>#VALUE!</v>
      </c>
      <c r="X945" s="31" t="s">
        <v>72</v>
      </c>
      <c r="Y945" s="33" t="e">
        <f t="shared" si="29"/>
        <v>#VALUE!</v>
      </c>
      <c r="Z945" s="32"/>
    </row>
    <row r="946" spans="1:26" x14ac:dyDescent="0.3">
      <c r="A946" s="35">
        <f>IF(Замеры!B940=0, " ", Замеры!B940)</f>
        <v>937</v>
      </c>
      <c r="B946" s="37" t="str">
        <f>CONCATENATE(Замеры!D940,Замеры!F940)</f>
        <v>Группа от QF</v>
      </c>
      <c r="C946" s="35" t="str">
        <f>IF(Замеры!J940=0," ", Замеры!J940)</f>
        <v xml:space="preserve"> </v>
      </c>
      <c r="D946" s="29" t="str">
        <f>IF(Замеры!AD940=0, " ", Замеры!AB940)</f>
        <v xml:space="preserve"> </v>
      </c>
      <c r="E946" s="29" t="str">
        <f>CONCATENATE(Замеры!T940,Замеры!W940,Замеры!V940)</f>
        <v xml:space="preserve"> </v>
      </c>
      <c r="F946" s="30" t="str">
        <f>IF(Замеры!AD940=0," ","---")</f>
        <v xml:space="preserve"> </v>
      </c>
      <c r="G946" s="31" t="str">
        <f>IF(Замеры!AD940=0," ",Замеры!L940)</f>
        <v xml:space="preserve"> </v>
      </c>
      <c r="H946" s="31" t="str">
        <f>CONCATENATE(Замеры!AO940,Замеры!AE940,Замеры!AP940)</f>
        <v>0 0</v>
      </c>
      <c r="I946" s="29" t="str">
        <f>CONCATENATE(Замеры!AM940,Замеры!AE940,Замеры!AN940)</f>
        <v>0 0</v>
      </c>
      <c r="J946" s="31" t="str">
        <f>IF(Замеры!AD940=0," ",G946*2.55)</f>
        <v xml:space="preserve"> </v>
      </c>
      <c r="K946" s="29" t="str">
        <f>IF(Замеры!AD940=0," ",Замеры!AK940)</f>
        <v xml:space="preserve"> </v>
      </c>
      <c r="L946" s="29" t="str">
        <f>IF(Замеры!AD940=0," ",Замеры!AL940)</f>
        <v xml:space="preserve"> </v>
      </c>
      <c r="M946" s="29" t="str">
        <f>IF(Замеры!AD940=0," ",0.1)</f>
        <v xml:space="preserve"> </v>
      </c>
      <c r="N946" s="29" t="str">
        <f>IF(Замеры!AD940=0," ",Замеры!AD940)</f>
        <v xml:space="preserve"> </v>
      </c>
      <c r="O946" s="29" t="str">
        <f>Замеры!AE940</f>
        <v xml:space="preserve"> </v>
      </c>
      <c r="P946" s="29" t="str">
        <f>Замеры!AF940</f>
        <v xml:space="preserve"> </v>
      </c>
      <c r="Q946" s="29" t="str">
        <f>IF(Замеры!AD940=0," ","+")</f>
        <v xml:space="preserve"> </v>
      </c>
      <c r="R946" s="32">
        <f>Замеры!AC940</f>
        <v>0</v>
      </c>
      <c r="W946" s="33" t="e">
        <f t="shared" si="28"/>
        <v>#VALUE!</v>
      </c>
      <c r="X946" s="31" t="s">
        <v>72</v>
      </c>
      <c r="Y946" s="33" t="e">
        <f t="shared" si="29"/>
        <v>#VALUE!</v>
      </c>
      <c r="Z946" s="32"/>
    </row>
    <row r="947" spans="1:26" x14ac:dyDescent="0.3">
      <c r="A947" s="35">
        <f>IF(Замеры!B941=0, " ", Замеры!B941)</f>
        <v>938</v>
      </c>
      <c r="B947" s="37" t="str">
        <f>CONCATENATE(Замеры!D941,Замеры!F941)</f>
        <v>Группа от QF</v>
      </c>
      <c r="C947" s="35" t="str">
        <f>IF(Замеры!J941=0," ", Замеры!J941)</f>
        <v xml:space="preserve"> </v>
      </c>
      <c r="D947" s="29" t="str">
        <f>IF(Замеры!AD941=0, " ", Замеры!AB941)</f>
        <v xml:space="preserve"> </v>
      </c>
      <c r="E947" s="29" t="str">
        <f>CONCATENATE(Замеры!T941,Замеры!W941,Замеры!V941)</f>
        <v xml:space="preserve"> </v>
      </c>
      <c r="F947" s="30" t="str">
        <f>IF(Замеры!AD941=0," ","---")</f>
        <v xml:space="preserve"> </v>
      </c>
      <c r="G947" s="31" t="str">
        <f>IF(Замеры!AD941=0," ",Замеры!L941)</f>
        <v xml:space="preserve"> </v>
      </c>
      <c r="H947" s="31" t="str">
        <f>CONCATENATE(Замеры!AO941,Замеры!AE941,Замеры!AP941)</f>
        <v>0 0</v>
      </c>
      <c r="I947" s="29" t="str">
        <f>CONCATENATE(Замеры!AM941,Замеры!AE941,Замеры!AN941)</f>
        <v>0 0</v>
      </c>
      <c r="J947" s="31" t="str">
        <f>IF(Замеры!AD941=0," ",G947*2.55)</f>
        <v xml:space="preserve"> </v>
      </c>
      <c r="K947" s="29" t="str">
        <f>IF(Замеры!AD941=0," ",Замеры!AK941)</f>
        <v xml:space="preserve"> </v>
      </c>
      <c r="L947" s="29" t="str">
        <f>IF(Замеры!AD941=0," ",Замеры!AL941)</f>
        <v xml:space="preserve"> </v>
      </c>
      <c r="M947" s="29" t="str">
        <f>IF(Замеры!AD941=0," ",0.1)</f>
        <v xml:space="preserve"> </v>
      </c>
      <c r="N947" s="29" t="str">
        <f>IF(Замеры!AD941=0," ",Замеры!AD941)</f>
        <v xml:space="preserve"> </v>
      </c>
      <c r="O947" s="29" t="str">
        <f>Замеры!AE941</f>
        <v xml:space="preserve"> </v>
      </c>
      <c r="P947" s="29" t="str">
        <f>Замеры!AF941</f>
        <v xml:space="preserve"> </v>
      </c>
      <c r="Q947" s="29" t="str">
        <f>IF(Замеры!AD941=0," ","+")</f>
        <v xml:space="preserve"> </v>
      </c>
      <c r="R947" s="32">
        <f>Замеры!AC941</f>
        <v>0</v>
      </c>
      <c r="W947" s="33" t="e">
        <f t="shared" si="28"/>
        <v>#VALUE!</v>
      </c>
      <c r="X947" s="31" t="s">
        <v>72</v>
      </c>
      <c r="Y947" s="33" t="e">
        <f t="shared" si="29"/>
        <v>#VALUE!</v>
      </c>
      <c r="Z947" s="32"/>
    </row>
    <row r="948" spans="1:26" x14ac:dyDescent="0.3">
      <c r="A948" s="35">
        <f>IF(Замеры!B942=0, " ", Замеры!B942)</f>
        <v>939</v>
      </c>
      <c r="B948" s="37" t="str">
        <f>CONCATENATE(Замеры!D942,Замеры!F942)</f>
        <v>Группа от QF</v>
      </c>
      <c r="C948" s="35" t="str">
        <f>IF(Замеры!J942=0," ", Замеры!J942)</f>
        <v xml:space="preserve"> </v>
      </c>
      <c r="D948" s="29" t="str">
        <f>IF(Замеры!AD942=0, " ", Замеры!AB942)</f>
        <v xml:space="preserve"> </v>
      </c>
      <c r="E948" s="29" t="str">
        <f>CONCATENATE(Замеры!T942,Замеры!W942,Замеры!V942)</f>
        <v xml:space="preserve"> </v>
      </c>
      <c r="F948" s="30" t="str">
        <f>IF(Замеры!AD942=0," ","---")</f>
        <v xml:space="preserve"> </v>
      </c>
      <c r="G948" s="31" t="str">
        <f>IF(Замеры!AD942=0," ",Замеры!L942)</f>
        <v xml:space="preserve"> </v>
      </c>
      <c r="H948" s="31" t="str">
        <f>CONCATENATE(Замеры!AO942,Замеры!AE942,Замеры!AP942)</f>
        <v>0 0</v>
      </c>
      <c r="I948" s="29" t="str">
        <f>CONCATENATE(Замеры!AM942,Замеры!AE942,Замеры!AN942)</f>
        <v>0 0</v>
      </c>
      <c r="J948" s="31" t="str">
        <f>IF(Замеры!AD942=0," ",G948*2.55)</f>
        <v xml:space="preserve"> </v>
      </c>
      <c r="K948" s="29" t="str">
        <f>IF(Замеры!AD942=0," ",Замеры!AK942)</f>
        <v xml:space="preserve"> </v>
      </c>
      <c r="L948" s="29" t="str">
        <f>IF(Замеры!AD942=0," ",Замеры!AL942)</f>
        <v xml:space="preserve"> </v>
      </c>
      <c r="M948" s="29" t="str">
        <f>IF(Замеры!AD942=0," ",0.1)</f>
        <v xml:space="preserve"> </v>
      </c>
      <c r="N948" s="29" t="str">
        <f>IF(Замеры!AD942=0," ",Замеры!AD942)</f>
        <v xml:space="preserve"> </v>
      </c>
      <c r="O948" s="29" t="str">
        <f>Замеры!AE942</f>
        <v xml:space="preserve"> </v>
      </c>
      <c r="P948" s="29" t="str">
        <f>Замеры!AF942</f>
        <v xml:space="preserve"> </v>
      </c>
      <c r="Q948" s="29" t="str">
        <f>IF(Замеры!AD942=0," ","+")</f>
        <v xml:space="preserve"> </v>
      </c>
      <c r="R948" s="32">
        <f>Замеры!AC942</f>
        <v>0</v>
      </c>
      <c r="W948" s="33" t="e">
        <f t="shared" si="28"/>
        <v>#VALUE!</v>
      </c>
      <c r="X948" s="31" t="s">
        <v>72</v>
      </c>
      <c r="Y948" s="33" t="e">
        <f t="shared" si="29"/>
        <v>#VALUE!</v>
      </c>
      <c r="Z948" s="32"/>
    </row>
    <row r="949" spans="1:26" x14ac:dyDescent="0.3">
      <c r="A949" s="35">
        <f>IF(Замеры!B943=0, " ", Замеры!B943)</f>
        <v>940</v>
      </c>
      <c r="B949" s="37" t="str">
        <f>CONCATENATE(Замеры!D943,Замеры!F943)</f>
        <v>Группа от QF</v>
      </c>
      <c r="C949" s="35" t="str">
        <f>IF(Замеры!J943=0," ", Замеры!J943)</f>
        <v xml:space="preserve"> </v>
      </c>
      <c r="D949" s="29" t="str">
        <f>IF(Замеры!AD943=0, " ", Замеры!AB943)</f>
        <v xml:space="preserve"> </v>
      </c>
      <c r="E949" s="29" t="str">
        <f>CONCATENATE(Замеры!T943,Замеры!W943,Замеры!V943)</f>
        <v xml:space="preserve"> </v>
      </c>
      <c r="F949" s="30" t="str">
        <f>IF(Замеры!AD943=0," ","---")</f>
        <v xml:space="preserve"> </v>
      </c>
      <c r="G949" s="31" t="str">
        <f>IF(Замеры!AD943=0," ",Замеры!L943)</f>
        <v xml:space="preserve"> </v>
      </c>
      <c r="H949" s="31" t="str">
        <f>CONCATENATE(Замеры!AO943,Замеры!AE943,Замеры!AP943)</f>
        <v>0 0</v>
      </c>
      <c r="I949" s="29" t="str">
        <f>CONCATENATE(Замеры!AM943,Замеры!AE943,Замеры!AN943)</f>
        <v>0 0</v>
      </c>
      <c r="J949" s="31" t="str">
        <f>IF(Замеры!AD943=0," ",G949*2.55)</f>
        <v xml:space="preserve"> </v>
      </c>
      <c r="K949" s="29" t="str">
        <f>IF(Замеры!AD943=0," ",Замеры!AK943)</f>
        <v xml:space="preserve"> </v>
      </c>
      <c r="L949" s="29" t="str">
        <f>IF(Замеры!AD943=0," ",Замеры!AL943)</f>
        <v xml:space="preserve"> </v>
      </c>
      <c r="M949" s="29" t="str">
        <f>IF(Замеры!AD943=0," ",0.1)</f>
        <v xml:space="preserve"> </v>
      </c>
      <c r="N949" s="29" t="str">
        <f>IF(Замеры!AD943=0," ",Замеры!AD943)</f>
        <v xml:space="preserve"> </v>
      </c>
      <c r="O949" s="29" t="str">
        <f>Замеры!AE943</f>
        <v xml:space="preserve"> </v>
      </c>
      <c r="P949" s="29" t="str">
        <f>Замеры!AF943</f>
        <v xml:space="preserve"> </v>
      </c>
      <c r="Q949" s="29" t="str">
        <f>IF(Замеры!AD943=0," ","+")</f>
        <v xml:space="preserve"> </v>
      </c>
      <c r="R949" s="32">
        <f>Замеры!AC943</f>
        <v>0</v>
      </c>
      <c r="W949" s="33" t="e">
        <f t="shared" si="28"/>
        <v>#VALUE!</v>
      </c>
      <c r="X949" s="31" t="s">
        <v>72</v>
      </c>
      <c r="Y949" s="33" t="e">
        <f t="shared" si="29"/>
        <v>#VALUE!</v>
      </c>
      <c r="Z949" s="32"/>
    </row>
    <row r="950" spans="1:26" x14ac:dyDescent="0.3">
      <c r="A950" s="35">
        <f>IF(Замеры!B944=0, " ", Замеры!B944)</f>
        <v>941</v>
      </c>
      <c r="B950" s="37" t="str">
        <f>CONCATENATE(Замеры!D944,Замеры!F944)</f>
        <v>Группа от QF</v>
      </c>
      <c r="C950" s="35" t="str">
        <f>IF(Замеры!J944=0," ", Замеры!J944)</f>
        <v xml:space="preserve"> </v>
      </c>
      <c r="D950" s="29" t="str">
        <f>IF(Замеры!AD944=0, " ", Замеры!AB944)</f>
        <v xml:space="preserve"> </v>
      </c>
      <c r="E950" s="29" t="str">
        <f>CONCATENATE(Замеры!T944,Замеры!W944,Замеры!V944)</f>
        <v xml:space="preserve"> </v>
      </c>
      <c r="F950" s="30" t="str">
        <f>IF(Замеры!AD944=0," ","---")</f>
        <v xml:space="preserve"> </v>
      </c>
      <c r="G950" s="31" t="str">
        <f>IF(Замеры!AD944=0," ",Замеры!L944)</f>
        <v xml:space="preserve"> </v>
      </c>
      <c r="H950" s="31" t="str">
        <f>CONCATENATE(Замеры!AO944,Замеры!AE944,Замеры!AP944)</f>
        <v>0 0</v>
      </c>
      <c r="I950" s="29" t="str">
        <f>CONCATENATE(Замеры!AM944,Замеры!AE944,Замеры!AN944)</f>
        <v>0 0</v>
      </c>
      <c r="J950" s="31" t="str">
        <f>IF(Замеры!AD944=0," ",G950*2.55)</f>
        <v xml:space="preserve"> </v>
      </c>
      <c r="K950" s="29" t="str">
        <f>IF(Замеры!AD944=0," ",Замеры!AK944)</f>
        <v xml:space="preserve"> </v>
      </c>
      <c r="L950" s="29" t="str">
        <f>IF(Замеры!AD944=0," ",Замеры!AL944)</f>
        <v xml:space="preserve"> </v>
      </c>
      <c r="M950" s="29" t="str">
        <f>IF(Замеры!AD944=0," ",0.1)</f>
        <v xml:space="preserve"> </v>
      </c>
      <c r="N950" s="29" t="str">
        <f>IF(Замеры!AD944=0," ",Замеры!AD944)</f>
        <v xml:space="preserve"> </v>
      </c>
      <c r="O950" s="29" t="str">
        <f>Замеры!AE944</f>
        <v xml:space="preserve"> </v>
      </c>
      <c r="P950" s="29" t="str">
        <f>Замеры!AF944</f>
        <v xml:space="preserve"> </v>
      </c>
      <c r="Q950" s="29" t="str">
        <f>IF(Замеры!AD944=0," ","+")</f>
        <v xml:space="preserve"> </v>
      </c>
      <c r="R950" s="32">
        <f>Замеры!AC944</f>
        <v>0</v>
      </c>
      <c r="W950" s="33" t="e">
        <f t="shared" si="28"/>
        <v>#VALUE!</v>
      </c>
      <c r="X950" s="31" t="s">
        <v>72</v>
      </c>
      <c r="Y950" s="33" t="e">
        <f t="shared" si="29"/>
        <v>#VALUE!</v>
      </c>
      <c r="Z950" s="32"/>
    </row>
    <row r="951" spans="1:26" x14ac:dyDescent="0.3">
      <c r="A951" s="35">
        <f>IF(Замеры!B945=0, " ", Замеры!B945)</f>
        <v>942</v>
      </c>
      <c r="B951" s="37" t="str">
        <f>CONCATENATE(Замеры!D945,Замеры!F945)</f>
        <v>Группа от QF</v>
      </c>
      <c r="C951" s="35" t="str">
        <f>IF(Замеры!J945=0," ", Замеры!J945)</f>
        <v xml:space="preserve"> </v>
      </c>
      <c r="D951" s="29" t="str">
        <f>IF(Замеры!AD945=0, " ", Замеры!AB945)</f>
        <v xml:space="preserve"> </v>
      </c>
      <c r="E951" s="29" t="str">
        <f>CONCATENATE(Замеры!T945,Замеры!W945,Замеры!V945)</f>
        <v xml:space="preserve"> </v>
      </c>
      <c r="F951" s="30" t="str">
        <f>IF(Замеры!AD945=0," ","---")</f>
        <v xml:space="preserve"> </v>
      </c>
      <c r="G951" s="31" t="str">
        <f>IF(Замеры!AD945=0," ",Замеры!L945)</f>
        <v xml:space="preserve"> </v>
      </c>
      <c r="H951" s="31" t="str">
        <f>CONCATENATE(Замеры!AO945,Замеры!AE945,Замеры!AP945)</f>
        <v>0 0</v>
      </c>
      <c r="I951" s="29" t="str">
        <f>CONCATENATE(Замеры!AM945,Замеры!AE945,Замеры!AN945)</f>
        <v>0 0</v>
      </c>
      <c r="J951" s="31" t="str">
        <f>IF(Замеры!AD945=0," ",G951*2.55)</f>
        <v xml:space="preserve"> </v>
      </c>
      <c r="K951" s="29" t="str">
        <f>IF(Замеры!AD945=0," ",Замеры!AK945)</f>
        <v xml:space="preserve"> </v>
      </c>
      <c r="L951" s="29" t="str">
        <f>IF(Замеры!AD945=0," ",Замеры!AL945)</f>
        <v xml:space="preserve"> </v>
      </c>
      <c r="M951" s="29" t="str">
        <f>IF(Замеры!AD945=0," ",0.1)</f>
        <v xml:space="preserve"> </v>
      </c>
      <c r="N951" s="29" t="str">
        <f>IF(Замеры!AD945=0," ",Замеры!AD945)</f>
        <v xml:space="preserve"> </v>
      </c>
      <c r="O951" s="29" t="str">
        <f>Замеры!AE945</f>
        <v xml:space="preserve"> </v>
      </c>
      <c r="P951" s="29" t="str">
        <f>Замеры!AF945</f>
        <v xml:space="preserve"> </v>
      </c>
      <c r="Q951" s="29" t="str">
        <f>IF(Замеры!AD945=0," ","+")</f>
        <v xml:space="preserve"> </v>
      </c>
      <c r="R951" s="32">
        <f>Замеры!AC945</f>
        <v>0</v>
      </c>
      <c r="W951" s="33" t="e">
        <f t="shared" si="28"/>
        <v>#VALUE!</v>
      </c>
      <c r="X951" s="31" t="s">
        <v>72</v>
      </c>
      <c r="Y951" s="33" t="e">
        <f t="shared" si="29"/>
        <v>#VALUE!</v>
      </c>
      <c r="Z951" s="32"/>
    </row>
    <row r="952" spans="1:26" x14ac:dyDescent="0.3">
      <c r="A952" s="35">
        <f>IF(Замеры!B946=0, " ", Замеры!B946)</f>
        <v>943</v>
      </c>
      <c r="B952" s="37" t="str">
        <f>CONCATENATE(Замеры!D946,Замеры!F946)</f>
        <v>Группа от QF</v>
      </c>
      <c r="C952" s="35" t="str">
        <f>IF(Замеры!J946=0," ", Замеры!J946)</f>
        <v xml:space="preserve"> </v>
      </c>
      <c r="D952" s="29" t="str">
        <f>IF(Замеры!AD946=0, " ", Замеры!AB946)</f>
        <v xml:space="preserve"> </v>
      </c>
      <c r="E952" s="29" t="str">
        <f>CONCATENATE(Замеры!T946,Замеры!W946,Замеры!V946)</f>
        <v xml:space="preserve"> </v>
      </c>
      <c r="F952" s="30" t="str">
        <f>IF(Замеры!AD946=0," ","---")</f>
        <v xml:space="preserve"> </v>
      </c>
      <c r="G952" s="31" t="str">
        <f>IF(Замеры!AD946=0," ",Замеры!L946)</f>
        <v xml:space="preserve"> </v>
      </c>
      <c r="H952" s="31" t="str">
        <f>CONCATENATE(Замеры!AO946,Замеры!AE946,Замеры!AP946)</f>
        <v>0 0</v>
      </c>
      <c r="I952" s="29" t="str">
        <f>CONCATENATE(Замеры!AM946,Замеры!AE946,Замеры!AN946)</f>
        <v>0 0</v>
      </c>
      <c r="J952" s="31" t="str">
        <f>IF(Замеры!AD946=0," ",G952*2.55)</f>
        <v xml:space="preserve"> </v>
      </c>
      <c r="K952" s="29" t="str">
        <f>IF(Замеры!AD946=0," ",Замеры!AK946)</f>
        <v xml:space="preserve"> </v>
      </c>
      <c r="L952" s="29" t="str">
        <f>IF(Замеры!AD946=0," ",Замеры!AL946)</f>
        <v xml:space="preserve"> </v>
      </c>
      <c r="M952" s="29" t="str">
        <f>IF(Замеры!AD946=0," ",0.1)</f>
        <v xml:space="preserve"> </v>
      </c>
      <c r="N952" s="29" t="str">
        <f>IF(Замеры!AD946=0," ",Замеры!AD946)</f>
        <v xml:space="preserve"> </v>
      </c>
      <c r="O952" s="29" t="str">
        <f>Замеры!AE946</f>
        <v xml:space="preserve"> </v>
      </c>
      <c r="P952" s="29" t="str">
        <f>Замеры!AF946</f>
        <v xml:space="preserve"> </v>
      </c>
      <c r="Q952" s="29" t="str">
        <f>IF(Замеры!AD946=0," ","+")</f>
        <v xml:space="preserve"> </v>
      </c>
      <c r="R952" s="32">
        <f>Замеры!AC946</f>
        <v>0</v>
      </c>
      <c r="W952" s="33" t="e">
        <f t="shared" si="28"/>
        <v>#VALUE!</v>
      </c>
      <c r="X952" s="31" t="s">
        <v>72</v>
      </c>
      <c r="Y952" s="33" t="e">
        <f t="shared" si="29"/>
        <v>#VALUE!</v>
      </c>
      <c r="Z952" s="32"/>
    </row>
    <row r="953" spans="1:26" x14ac:dyDescent="0.3">
      <c r="A953" s="35">
        <f>IF(Замеры!B947=0, " ", Замеры!B947)</f>
        <v>944</v>
      </c>
      <c r="B953" s="37" t="str">
        <f>CONCATENATE(Замеры!D947,Замеры!F947)</f>
        <v>Группа от QF</v>
      </c>
      <c r="C953" s="35" t="str">
        <f>IF(Замеры!J947=0," ", Замеры!J947)</f>
        <v xml:space="preserve"> </v>
      </c>
      <c r="D953" s="29" t="str">
        <f>IF(Замеры!AD947=0, " ", Замеры!AB947)</f>
        <v xml:space="preserve"> </v>
      </c>
      <c r="E953" s="29" t="str">
        <f>CONCATENATE(Замеры!T947,Замеры!W947,Замеры!V947)</f>
        <v xml:space="preserve"> </v>
      </c>
      <c r="F953" s="30" t="str">
        <f>IF(Замеры!AD947=0," ","---")</f>
        <v xml:space="preserve"> </v>
      </c>
      <c r="G953" s="31" t="str">
        <f>IF(Замеры!AD947=0," ",Замеры!L947)</f>
        <v xml:space="preserve"> </v>
      </c>
      <c r="H953" s="31" t="str">
        <f>CONCATENATE(Замеры!AO947,Замеры!AE947,Замеры!AP947)</f>
        <v>0 0</v>
      </c>
      <c r="I953" s="29" t="str">
        <f>CONCATENATE(Замеры!AM947,Замеры!AE947,Замеры!AN947)</f>
        <v>0 0</v>
      </c>
      <c r="J953" s="31" t="str">
        <f>IF(Замеры!AD947=0," ",G953*2.55)</f>
        <v xml:space="preserve"> </v>
      </c>
      <c r="K953" s="29" t="str">
        <f>IF(Замеры!AD947=0," ",Замеры!AK947)</f>
        <v xml:space="preserve"> </v>
      </c>
      <c r="L953" s="29" t="str">
        <f>IF(Замеры!AD947=0," ",Замеры!AL947)</f>
        <v xml:space="preserve"> </v>
      </c>
      <c r="M953" s="29" t="str">
        <f>IF(Замеры!AD947=0," ",0.1)</f>
        <v xml:space="preserve"> </v>
      </c>
      <c r="N953" s="29" t="str">
        <f>IF(Замеры!AD947=0," ",Замеры!AD947)</f>
        <v xml:space="preserve"> </v>
      </c>
      <c r="O953" s="29" t="str">
        <f>Замеры!AE947</f>
        <v xml:space="preserve"> </v>
      </c>
      <c r="P953" s="29" t="str">
        <f>Замеры!AF947</f>
        <v xml:space="preserve"> </v>
      </c>
      <c r="Q953" s="29" t="str">
        <f>IF(Замеры!AD947=0," ","+")</f>
        <v xml:space="preserve"> </v>
      </c>
      <c r="R953" s="32">
        <f>Замеры!AC947</f>
        <v>0</v>
      </c>
      <c r="W953" s="33" t="e">
        <f t="shared" si="28"/>
        <v>#VALUE!</v>
      </c>
      <c r="X953" s="31" t="s">
        <v>72</v>
      </c>
      <c r="Y953" s="33" t="e">
        <f t="shared" si="29"/>
        <v>#VALUE!</v>
      </c>
      <c r="Z953" s="32"/>
    </row>
    <row r="954" spans="1:26" x14ac:dyDescent="0.3">
      <c r="A954" s="35">
        <f>IF(Замеры!B948=0, " ", Замеры!B948)</f>
        <v>945</v>
      </c>
      <c r="B954" s="37" t="str">
        <f>CONCATENATE(Замеры!D948,Замеры!F948)</f>
        <v>Группа от QF</v>
      </c>
      <c r="C954" s="35" t="str">
        <f>IF(Замеры!J948=0," ", Замеры!J948)</f>
        <v xml:space="preserve"> </v>
      </c>
      <c r="D954" s="29" t="str">
        <f>IF(Замеры!AD948=0, " ", Замеры!AB948)</f>
        <v xml:space="preserve"> </v>
      </c>
      <c r="E954" s="29" t="str">
        <f>CONCATENATE(Замеры!T948,Замеры!W948,Замеры!V948)</f>
        <v xml:space="preserve"> </v>
      </c>
      <c r="F954" s="30" t="str">
        <f>IF(Замеры!AD948=0," ","---")</f>
        <v xml:space="preserve"> </v>
      </c>
      <c r="G954" s="31" t="str">
        <f>IF(Замеры!AD948=0," ",Замеры!L948)</f>
        <v xml:space="preserve"> </v>
      </c>
      <c r="H954" s="31" t="str">
        <f>CONCATENATE(Замеры!AO948,Замеры!AE948,Замеры!AP948)</f>
        <v>0 0</v>
      </c>
      <c r="I954" s="29" t="str">
        <f>CONCATENATE(Замеры!AM948,Замеры!AE948,Замеры!AN948)</f>
        <v>0 0</v>
      </c>
      <c r="J954" s="31" t="str">
        <f>IF(Замеры!AD948=0," ",G954*2.55)</f>
        <v xml:space="preserve"> </v>
      </c>
      <c r="K954" s="29" t="str">
        <f>IF(Замеры!AD948=0," ",Замеры!AK948)</f>
        <v xml:space="preserve"> </v>
      </c>
      <c r="L954" s="29" t="str">
        <f>IF(Замеры!AD948=0," ",Замеры!AL948)</f>
        <v xml:space="preserve"> </v>
      </c>
      <c r="M954" s="29" t="str">
        <f>IF(Замеры!AD948=0," ",0.1)</f>
        <v xml:space="preserve"> </v>
      </c>
      <c r="N954" s="29" t="str">
        <f>IF(Замеры!AD948=0," ",Замеры!AD948)</f>
        <v xml:space="preserve"> </v>
      </c>
      <c r="O954" s="29" t="str">
        <f>Замеры!AE948</f>
        <v xml:space="preserve"> </v>
      </c>
      <c r="P954" s="29" t="str">
        <f>Замеры!AF948</f>
        <v xml:space="preserve"> </v>
      </c>
      <c r="Q954" s="29" t="str">
        <f>IF(Замеры!AD948=0," ","+")</f>
        <v xml:space="preserve"> </v>
      </c>
      <c r="R954" s="32">
        <f>Замеры!AC948</f>
        <v>0</v>
      </c>
      <c r="W954" s="33" t="e">
        <f t="shared" si="28"/>
        <v>#VALUE!</v>
      </c>
      <c r="X954" s="31" t="s">
        <v>72</v>
      </c>
      <c r="Y954" s="33" t="e">
        <f t="shared" si="29"/>
        <v>#VALUE!</v>
      </c>
      <c r="Z954" s="32"/>
    </row>
    <row r="955" spans="1:26" x14ac:dyDescent="0.3">
      <c r="A955" s="35">
        <f>IF(Замеры!B949=0, " ", Замеры!B949)</f>
        <v>946</v>
      </c>
      <c r="B955" s="37" t="str">
        <f>CONCATENATE(Замеры!D949,Замеры!F949)</f>
        <v>Группа от QF</v>
      </c>
      <c r="C955" s="35" t="str">
        <f>IF(Замеры!J949=0," ", Замеры!J949)</f>
        <v xml:space="preserve"> </v>
      </c>
      <c r="D955" s="29" t="str">
        <f>IF(Замеры!AD949=0, " ", Замеры!AB949)</f>
        <v xml:space="preserve"> </v>
      </c>
      <c r="E955" s="29" t="str">
        <f>CONCATENATE(Замеры!T949,Замеры!W949,Замеры!V949)</f>
        <v xml:space="preserve"> </v>
      </c>
      <c r="F955" s="30" t="str">
        <f>IF(Замеры!AD949=0," ","---")</f>
        <v xml:space="preserve"> </v>
      </c>
      <c r="G955" s="31" t="str">
        <f>IF(Замеры!AD949=0," ",Замеры!L949)</f>
        <v xml:space="preserve"> </v>
      </c>
      <c r="H955" s="31" t="str">
        <f>CONCATENATE(Замеры!AO949,Замеры!AE949,Замеры!AP949)</f>
        <v>0 0</v>
      </c>
      <c r="I955" s="29" t="str">
        <f>CONCATENATE(Замеры!AM949,Замеры!AE949,Замеры!AN949)</f>
        <v>0 0</v>
      </c>
      <c r="J955" s="31" t="str">
        <f>IF(Замеры!AD949=0," ",G955*2.55)</f>
        <v xml:space="preserve"> </v>
      </c>
      <c r="K955" s="29" t="str">
        <f>IF(Замеры!AD949=0," ",Замеры!AK949)</f>
        <v xml:space="preserve"> </v>
      </c>
      <c r="L955" s="29" t="str">
        <f>IF(Замеры!AD949=0," ",Замеры!AL949)</f>
        <v xml:space="preserve"> </v>
      </c>
      <c r="M955" s="29" t="str">
        <f>IF(Замеры!AD949=0," ",0.1)</f>
        <v xml:space="preserve"> </v>
      </c>
      <c r="N955" s="29" t="str">
        <f>IF(Замеры!AD949=0," ",Замеры!AD949)</f>
        <v xml:space="preserve"> </v>
      </c>
      <c r="O955" s="29" t="str">
        <f>Замеры!AE949</f>
        <v xml:space="preserve"> </v>
      </c>
      <c r="P955" s="29" t="str">
        <f>Замеры!AF949</f>
        <v xml:space="preserve"> </v>
      </c>
      <c r="Q955" s="29" t="str">
        <f>IF(Замеры!AD949=0," ","+")</f>
        <v xml:space="preserve"> </v>
      </c>
      <c r="R955" s="32">
        <f>Замеры!AC949</f>
        <v>0</v>
      </c>
      <c r="W955" s="33" t="e">
        <f t="shared" si="28"/>
        <v>#VALUE!</v>
      </c>
      <c r="X955" s="31" t="s">
        <v>72</v>
      </c>
      <c r="Y955" s="33" t="e">
        <f t="shared" si="29"/>
        <v>#VALUE!</v>
      </c>
      <c r="Z955" s="32"/>
    </row>
    <row r="956" spans="1:26" x14ac:dyDescent="0.3">
      <c r="A956" s="35">
        <f>IF(Замеры!B950=0, " ", Замеры!B950)</f>
        <v>947</v>
      </c>
      <c r="B956" s="37" t="str">
        <f>CONCATENATE(Замеры!D950,Замеры!F950)</f>
        <v>Группа от QF</v>
      </c>
      <c r="C956" s="35" t="str">
        <f>IF(Замеры!J950=0," ", Замеры!J950)</f>
        <v xml:space="preserve"> </v>
      </c>
      <c r="D956" s="29" t="str">
        <f>IF(Замеры!AD950=0, " ", Замеры!AB950)</f>
        <v xml:space="preserve"> </v>
      </c>
      <c r="E956" s="29" t="str">
        <f>CONCATENATE(Замеры!T950,Замеры!W950,Замеры!V950)</f>
        <v xml:space="preserve"> </v>
      </c>
      <c r="F956" s="30" t="str">
        <f>IF(Замеры!AD950=0," ","---")</f>
        <v xml:space="preserve"> </v>
      </c>
      <c r="G956" s="31" t="str">
        <f>IF(Замеры!AD950=0," ",Замеры!L950)</f>
        <v xml:space="preserve"> </v>
      </c>
      <c r="H956" s="31" t="str">
        <f>CONCATENATE(Замеры!AO950,Замеры!AE950,Замеры!AP950)</f>
        <v>0 0</v>
      </c>
      <c r="I956" s="29" t="str">
        <f>CONCATENATE(Замеры!AM950,Замеры!AE950,Замеры!AN950)</f>
        <v>0 0</v>
      </c>
      <c r="J956" s="31" t="str">
        <f>IF(Замеры!AD950=0," ",G956*2.55)</f>
        <v xml:space="preserve"> </v>
      </c>
      <c r="K956" s="29" t="str">
        <f>IF(Замеры!AD950=0," ",Замеры!AK950)</f>
        <v xml:space="preserve"> </v>
      </c>
      <c r="L956" s="29" t="str">
        <f>IF(Замеры!AD950=0," ",Замеры!AL950)</f>
        <v xml:space="preserve"> </v>
      </c>
      <c r="M956" s="29" t="str">
        <f>IF(Замеры!AD950=0," ",0.1)</f>
        <v xml:space="preserve"> </v>
      </c>
      <c r="N956" s="29" t="str">
        <f>IF(Замеры!AD950=0," ",Замеры!AD950)</f>
        <v xml:space="preserve"> </v>
      </c>
      <c r="O956" s="29" t="str">
        <f>Замеры!AE950</f>
        <v xml:space="preserve"> </v>
      </c>
      <c r="P956" s="29" t="str">
        <f>Замеры!AF950</f>
        <v xml:space="preserve"> </v>
      </c>
      <c r="Q956" s="29" t="str">
        <f>IF(Замеры!AD950=0," ","+")</f>
        <v xml:space="preserve"> </v>
      </c>
      <c r="R956" s="32">
        <f>Замеры!AC950</f>
        <v>0</v>
      </c>
      <c r="W956" s="33" t="e">
        <f t="shared" si="28"/>
        <v>#VALUE!</v>
      </c>
      <c r="X956" s="31" t="s">
        <v>72</v>
      </c>
      <c r="Y956" s="33" t="e">
        <f t="shared" si="29"/>
        <v>#VALUE!</v>
      </c>
      <c r="Z956" s="32"/>
    </row>
    <row r="957" spans="1:26" x14ac:dyDescent="0.3">
      <c r="A957" s="35">
        <f>IF(Замеры!B951=0, " ", Замеры!B951)</f>
        <v>948</v>
      </c>
      <c r="B957" s="37" t="str">
        <f>CONCATENATE(Замеры!D951,Замеры!F951)</f>
        <v>Группа от QF</v>
      </c>
      <c r="C957" s="35" t="str">
        <f>IF(Замеры!J951=0," ", Замеры!J951)</f>
        <v xml:space="preserve"> </v>
      </c>
      <c r="D957" s="29" t="str">
        <f>IF(Замеры!AD951=0, " ", Замеры!AB951)</f>
        <v xml:space="preserve"> </v>
      </c>
      <c r="E957" s="29" t="str">
        <f>CONCATENATE(Замеры!T951,Замеры!W951,Замеры!V951)</f>
        <v xml:space="preserve"> </v>
      </c>
      <c r="F957" s="30" t="str">
        <f>IF(Замеры!AD951=0," ","---")</f>
        <v xml:space="preserve"> </v>
      </c>
      <c r="G957" s="31" t="str">
        <f>IF(Замеры!AD951=0," ",Замеры!L951)</f>
        <v xml:space="preserve"> </v>
      </c>
      <c r="H957" s="31" t="str">
        <f>CONCATENATE(Замеры!AO951,Замеры!AE951,Замеры!AP951)</f>
        <v>0 0</v>
      </c>
      <c r="I957" s="29" t="str">
        <f>CONCATENATE(Замеры!AM951,Замеры!AE951,Замеры!AN951)</f>
        <v>0 0</v>
      </c>
      <c r="J957" s="31" t="str">
        <f>IF(Замеры!AD951=0," ",G957*2.55)</f>
        <v xml:space="preserve"> </v>
      </c>
      <c r="K957" s="29" t="str">
        <f>IF(Замеры!AD951=0," ",Замеры!AK951)</f>
        <v xml:space="preserve"> </v>
      </c>
      <c r="L957" s="29" t="str">
        <f>IF(Замеры!AD951=0," ",Замеры!AL951)</f>
        <v xml:space="preserve"> </v>
      </c>
      <c r="M957" s="29" t="str">
        <f>IF(Замеры!AD951=0," ",0.1)</f>
        <v xml:space="preserve"> </v>
      </c>
      <c r="N957" s="29" t="str">
        <f>IF(Замеры!AD951=0," ",Замеры!AD951)</f>
        <v xml:space="preserve"> </v>
      </c>
      <c r="O957" s="29" t="str">
        <f>Замеры!AE951</f>
        <v xml:space="preserve"> </v>
      </c>
      <c r="P957" s="29" t="str">
        <f>Замеры!AF951</f>
        <v xml:space="preserve"> </v>
      </c>
      <c r="Q957" s="29" t="str">
        <f>IF(Замеры!AD951=0," ","+")</f>
        <v xml:space="preserve"> </v>
      </c>
      <c r="R957" s="32">
        <f>Замеры!AC951</f>
        <v>0</v>
      </c>
      <c r="W957" s="33" t="e">
        <f t="shared" si="28"/>
        <v>#VALUE!</v>
      </c>
      <c r="X957" s="31" t="s">
        <v>72</v>
      </c>
      <c r="Y957" s="33" t="e">
        <f t="shared" si="29"/>
        <v>#VALUE!</v>
      </c>
      <c r="Z957" s="32"/>
    </row>
    <row r="958" spans="1:26" x14ac:dyDescent="0.3">
      <c r="A958" s="35">
        <f>IF(Замеры!B952=0, " ", Замеры!B952)</f>
        <v>949</v>
      </c>
      <c r="B958" s="37" t="str">
        <f>CONCATENATE(Замеры!D952,Замеры!F952)</f>
        <v>Группа от QF</v>
      </c>
      <c r="C958" s="35" t="str">
        <f>IF(Замеры!J952=0," ", Замеры!J952)</f>
        <v xml:space="preserve"> </v>
      </c>
      <c r="D958" s="29" t="str">
        <f>IF(Замеры!AD952=0, " ", Замеры!AB952)</f>
        <v xml:space="preserve"> </v>
      </c>
      <c r="E958" s="29" t="str">
        <f>CONCATENATE(Замеры!T952,Замеры!W952,Замеры!V952)</f>
        <v xml:space="preserve"> </v>
      </c>
      <c r="F958" s="30" t="str">
        <f>IF(Замеры!AD952=0," ","---")</f>
        <v xml:space="preserve"> </v>
      </c>
      <c r="G958" s="31" t="str">
        <f>IF(Замеры!AD952=0," ",Замеры!L952)</f>
        <v xml:space="preserve"> </v>
      </c>
      <c r="H958" s="31" t="str">
        <f>CONCATENATE(Замеры!AO952,Замеры!AE952,Замеры!AP952)</f>
        <v>0 0</v>
      </c>
      <c r="I958" s="29" t="str">
        <f>CONCATENATE(Замеры!AM952,Замеры!AE952,Замеры!AN952)</f>
        <v>0 0</v>
      </c>
      <c r="J958" s="31" t="str">
        <f>IF(Замеры!AD952=0," ",G958*2.55)</f>
        <v xml:space="preserve"> </v>
      </c>
      <c r="K958" s="29" t="str">
        <f>IF(Замеры!AD952=0," ",Замеры!AK952)</f>
        <v xml:space="preserve"> </v>
      </c>
      <c r="L958" s="29" t="str">
        <f>IF(Замеры!AD952=0," ",Замеры!AL952)</f>
        <v xml:space="preserve"> </v>
      </c>
      <c r="M958" s="29" t="str">
        <f>IF(Замеры!AD952=0," ",0.1)</f>
        <v xml:space="preserve"> </v>
      </c>
      <c r="N958" s="29" t="str">
        <f>IF(Замеры!AD952=0," ",Замеры!AD952)</f>
        <v xml:space="preserve"> </v>
      </c>
      <c r="O958" s="29" t="str">
        <f>Замеры!AE952</f>
        <v xml:space="preserve"> </v>
      </c>
      <c r="P958" s="29" t="str">
        <f>Замеры!AF952</f>
        <v xml:space="preserve"> </v>
      </c>
      <c r="Q958" s="29" t="str">
        <f>IF(Замеры!AD952=0," ","+")</f>
        <v xml:space="preserve"> </v>
      </c>
      <c r="R958" s="32">
        <f>Замеры!AC952</f>
        <v>0</v>
      </c>
      <c r="W958" s="33" t="e">
        <f t="shared" si="28"/>
        <v>#VALUE!</v>
      </c>
      <c r="X958" s="31" t="s">
        <v>72</v>
      </c>
      <c r="Y958" s="33" t="e">
        <f t="shared" si="29"/>
        <v>#VALUE!</v>
      </c>
      <c r="Z958" s="32"/>
    </row>
    <row r="959" spans="1:26" x14ac:dyDescent="0.3">
      <c r="A959" s="35">
        <f>IF(Замеры!B953=0, " ", Замеры!B953)</f>
        <v>950</v>
      </c>
      <c r="B959" s="37" t="str">
        <f>CONCATENATE(Замеры!D953,Замеры!F953)</f>
        <v>Группа от QF</v>
      </c>
      <c r="C959" s="35" t="str">
        <f>IF(Замеры!J953=0," ", Замеры!J953)</f>
        <v xml:space="preserve"> </v>
      </c>
      <c r="D959" s="29" t="str">
        <f>IF(Замеры!AD953=0, " ", Замеры!AB953)</f>
        <v xml:space="preserve"> </v>
      </c>
      <c r="E959" s="29" t="str">
        <f>CONCATENATE(Замеры!T953,Замеры!W953,Замеры!V953)</f>
        <v xml:space="preserve"> </v>
      </c>
      <c r="F959" s="30" t="str">
        <f>IF(Замеры!AD953=0," ","---")</f>
        <v xml:space="preserve"> </v>
      </c>
      <c r="G959" s="31" t="str">
        <f>IF(Замеры!AD953=0," ",Замеры!L953)</f>
        <v xml:space="preserve"> </v>
      </c>
      <c r="H959" s="31" t="str">
        <f>CONCATENATE(Замеры!AO953,Замеры!AE953,Замеры!AP953)</f>
        <v>0 0</v>
      </c>
      <c r="I959" s="29" t="str">
        <f>CONCATENATE(Замеры!AM953,Замеры!AE953,Замеры!AN953)</f>
        <v>0 0</v>
      </c>
      <c r="J959" s="31" t="str">
        <f>IF(Замеры!AD953=0," ",G959*2.55)</f>
        <v xml:space="preserve"> </v>
      </c>
      <c r="K959" s="29" t="str">
        <f>IF(Замеры!AD953=0," ",Замеры!AK953)</f>
        <v xml:space="preserve"> </v>
      </c>
      <c r="L959" s="29" t="str">
        <f>IF(Замеры!AD953=0," ",Замеры!AL953)</f>
        <v xml:space="preserve"> </v>
      </c>
      <c r="M959" s="29" t="str">
        <f>IF(Замеры!AD953=0," ",0.1)</f>
        <v xml:space="preserve"> </v>
      </c>
      <c r="N959" s="29" t="str">
        <f>IF(Замеры!AD953=0," ",Замеры!AD953)</f>
        <v xml:space="preserve"> </v>
      </c>
      <c r="O959" s="29" t="str">
        <f>Замеры!AE953</f>
        <v xml:space="preserve"> </v>
      </c>
      <c r="P959" s="29" t="str">
        <f>Замеры!AF953</f>
        <v xml:space="preserve"> </v>
      </c>
      <c r="Q959" s="29" t="str">
        <f>IF(Замеры!AD953=0," ","+")</f>
        <v xml:space="preserve"> </v>
      </c>
      <c r="R959" s="32">
        <f>Замеры!AC953</f>
        <v>0</v>
      </c>
      <c r="W959" s="33" t="e">
        <f t="shared" si="28"/>
        <v>#VALUE!</v>
      </c>
      <c r="X959" s="31" t="s">
        <v>72</v>
      </c>
      <c r="Y959" s="33" t="e">
        <f t="shared" si="29"/>
        <v>#VALUE!</v>
      </c>
      <c r="Z959" s="32"/>
    </row>
    <row r="960" spans="1:26" x14ac:dyDescent="0.3">
      <c r="A960" s="35">
        <f>IF(Замеры!B954=0, " ", Замеры!B954)</f>
        <v>951</v>
      </c>
      <c r="B960" s="37" t="str">
        <f>CONCATENATE(Замеры!D954,Замеры!F954)</f>
        <v>Группа от QF</v>
      </c>
      <c r="C960" s="35" t="str">
        <f>IF(Замеры!J954=0," ", Замеры!J954)</f>
        <v xml:space="preserve"> </v>
      </c>
      <c r="D960" s="29" t="str">
        <f>IF(Замеры!AD954=0, " ", Замеры!AB954)</f>
        <v xml:space="preserve"> </v>
      </c>
      <c r="E960" s="29" t="str">
        <f>CONCATENATE(Замеры!T954,Замеры!W954,Замеры!V954)</f>
        <v xml:space="preserve"> </v>
      </c>
      <c r="F960" s="30" t="str">
        <f>IF(Замеры!AD954=0," ","---")</f>
        <v xml:space="preserve"> </v>
      </c>
      <c r="G960" s="31" t="str">
        <f>IF(Замеры!AD954=0," ",Замеры!L954)</f>
        <v xml:space="preserve"> </v>
      </c>
      <c r="H960" s="31" t="str">
        <f>CONCATENATE(Замеры!AO954,Замеры!AE954,Замеры!AP954)</f>
        <v>0 0</v>
      </c>
      <c r="I960" s="29" t="str">
        <f>CONCATENATE(Замеры!AM954,Замеры!AE954,Замеры!AN954)</f>
        <v>0 0</v>
      </c>
      <c r="J960" s="31" t="str">
        <f>IF(Замеры!AD954=0," ",G960*2.55)</f>
        <v xml:space="preserve"> </v>
      </c>
      <c r="K960" s="29" t="str">
        <f>IF(Замеры!AD954=0," ",Замеры!AK954)</f>
        <v xml:space="preserve"> </v>
      </c>
      <c r="L960" s="29" t="str">
        <f>IF(Замеры!AD954=0," ",Замеры!AL954)</f>
        <v xml:space="preserve"> </v>
      </c>
      <c r="M960" s="29" t="str">
        <f>IF(Замеры!AD954=0," ",0.1)</f>
        <v xml:space="preserve"> </v>
      </c>
      <c r="N960" s="29" t="str">
        <f>IF(Замеры!AD954=0," ",Замеры!AD954)</f>
        <v xml:space="preserve"> </v>
      </c>
      <c r="O960" s="29" t="str">
        <f>Замеры!AE954</f>
        <v xml:space="preserve"> </v>
      </c>
      <c r="P960" s="29" t="str">
        <f>Замеры!AF954</f>
        <v xml:space="preserve"> </v>
      </c>
      <c r="Q960" s="29" t="str">
        <f>IF(Замеры!AD954=0," ","+")</f>
        <v xml:space="preserve"> </v>
      </c>
      <c r="R960" s="32">
        <f>Замеры!AC954</f>
        <v>0</v>
      </c>
      <c r="W960" s="33" t="e">
        <f t="shared" si="28"/>
        <v>#VALUE!</v>
      </c>
      <c r="X960" s="31" t="s">
        <v>72</v>
      </c>
      <c r="Y960" s="33" t="e">
        <f t="shared" si="29"/>
        <v>#VALUE!</v>
      </c>
      <c r="Z960" s="32"/>
    </row>
    <row r="961" spans="1:26" x14ac:dyDescent="0.3">
      <c r="A961" s="35">
        <f>IF(Замеры!B955=0, " ", Замеры!B955)</f>
        <v>952</v>
      </c>
      <c r="B961" s="37" t="str">
        <f>CONCATENATE(Замеры!D955,Замеры!F955)</f>
        <v>Группа от QF</v>
      </c>
      <c r="C961" s="35" t="str">
        <f>IF(Замеры!J955=0," ", Замеры!J955)</f>
        <v xml:space="preserve"> </v>
      </c>
      <c r="D961" s="29" t="str">
        <f>IF(Замеры!AD955=0, " ", Замеры!AB955)</f>
        <v xml:space="preserve"> </v>
      </c>
      <c r="E961" s="29" t="str">
        <f>CONCATENATE(Замеры!T955,Замеры!W955,Замеры!V955)</f>
        <v xml:space="preserve"> </v>
      </c>
      <c r="F961" s="30" t="str">
        <f>IF(Замеры!AD955=0," ","---")</f>
        <v xml:space="preserve"> </v>
      </c>
      <c r="G961" s="31" t="str">
        <f>IF(Замеры!AD955=0," ",Замеры!L955)</f>
        <v xml:space="preserve"> </v>
      </c>
      <c r="H961" s="31" t="str">
        <f>CONCATENATE(Замеры!AO955,Замеры!AE955,Замеры!AP955)</f>
        <v>0 0</v>
      </c>
      <c r="I961" s="29" t="str">
        <f>CONCATENATE(Замеры!AM955,Замеры!AE955,Замеры!AN955)</f>
        <v>0 0</v>
      </c>
      <c r="J961" s="31" t="str">
        <f>IF(Замеры!AD955=0," ",G961*2.55)</f>
        <v xml:space="preserve"> </v>
      </c>
      <c r="K961" s="29" t="str">
        <f>IF(Замеры!AD955=0," ",Замеры!AK955)</f>
        <v xml:space="preserve"> </v>
      </c>
      <c r="L961" s="29" t="str">
        <f>IF(Замеры!AD955=0," ",Замеры!AL955)</f>
        <v xml:space="preserve"> </v>
      </c>
      <c r="M961" s="29" t="str">
        <f>IF(Замеры!AD955=0," ",0.1)</f>
        <v xml:space="preserve"> </v>
      </c>
      <c r="N961" s="29" t="str">
        <f>IF(Замеры!AD955=0," ",Замеры!AD955)</f>
        <v xml:space="preserve"> </v>
      </c>
      <c r="O961" s="29" t="str">
        <f>Замеры!AE955</f>
        <v xml:space="preserve"> </v>
      </c>
      <c r="P961" s="29" t="str">
        <f>Замеры!AF955</f>
        <v xml:space="preserve"> </v>
      </c>
      <c r="Q961" s="29" t="str">
        <f>IF(Замеры!AD955=0," ","+")</f>
        <v xml:space="preserve"> </v>
      </c>
      <c r="R961" s="32">
        <f>Замеры!AC955</f>
        <v>0</v>
      </c>
      <c r="W961" s="33" t="e">
        <f t="shared" si="28"/>
        <v>#VALUE!</v>
      </c>
      <c r="X961" s="31" t="s">
        <v>72</v>
      </c>
      <c r="Y961" s="33" t="e">
        <f t="shared" si="29"/>
        <v>#VALUE!</v>
      </c>
      <c r="Z961" s="32"/>
    </row>
    <row r="962" spans="1:26" x14ac:dyDescent="0.3">
      <c r="A962" s="35">
        <f>IF(Замеры!B956=0, " ", Замеры!B956)</f>
        <v>953</v>
      </c>
      <c r="B962" s="37" t="str">
        <f>CONCATENATE(Замеры!D956,Замеры!F956)</f>
        <v>Группа от QF</v>
      </c>
      <c r="C962" s="35" t="str">
        <f>IF(Замеры!J956=0," ", Замеры!J956)</f>
        <v xml:space="preserve"> </v>
      </c>
      <c r="D962" s="29" t="str">
        <f>IF(Замеры!AD956=0, " ", Замеры!AB956)</f>
        <v xml:space="preserve"> </v>
      </c>
      <c r="E962" s="29" t="str">
        <f>CONCATENATE(Замеры!T956,Замеры!W956,Замеры!V956)</f>
        <v xml:space="preserve"> </v>
      </c>
      <c r="F962" s="30" t="str">
        <f>IF(Замеры!AD956=0," ","---")</f>
        <v xml:space="preserve"> </v>
      </c>
      <c r="G962" s="31" t="str">
        <f>IF(Замеры!AD956=0," ",Замеры!L956)</f>
        <v xml:space="preserve"> </v>
      </c>
      <c r="H962" s="31" t="str">
        <f>CONCATENATE(Замеры!AO956,Замеры!AE956,Замеры!AP956)</f>
        <v>0 0</v>
      </c>
      <c r="I962" s="29" t="str">
        <f>CONCATENATE(Замеры!AM956,Замеры!AE956,Замеры!AN956)</f>
        <v>0 0</v>
      </c>
      <c r="J962" s="31" t="str">
        <f>IF(Замеры!AD956=0," ",G962*2.55)</f>
        <v xml:space="preserve"> </v>
      </c>
      <c r="K962" s="29" t="str">
        <f>IF(Замеры!AD956=0," ",Замеры!AK956)</f>
        <v xml:space="preserve"> </v>
      </c>
      <c r="L962" s="29" t="str">
        <f>IF(Замеры!AD956=0," ",Замеры!AL956)</f>
        <v xml:space="preserve"> </v>
      </c>
      <c r="M962" s="29" t="str">
        <f>IF(Замеры!AD956=0," ",0.1)</f>
        <v xml:space="preserve"> </v>
      </c>
      <c r="N962" s="29" t="str">
        <f>IF(Замеры!AD956=0," ",Замеры!AD956)</f>
        <v xml:space="preserve"> </v>
      </c>
      <c r="O962" s="29" t="str">
        <f>Замеры!AE956</f>
        <v xml:space="preserve"> </v>
      </c>
      <c r="P962" s="29" t="str">
        <f>Замеры!AF956</f>
        <v xml:space="preserve"> </v>
      </c>
      <c r="Q962" s="29" t="str">
        <f>IF(Замеры!AD956=0," ","+")</f>
        <v xml:space="preserve"> </v>
      </c>
      <c r="R962" s="32">
        <f>Замеры!AC956</f>
        <v>0</v>
      </c>
      <c r="W962" s="33" t="e">
        <f t="shared" si="28"/>
        <v>#VALUE!</v>
      </c>
      <c r="X962" s="31" t="s">
        <v>72</v>
      </c>
      <c r="Y962" s="33" t="e">
        <f t="shared" si="29"/>
        <v>#VALUE!</v>
      </c>
      <c r="Z962" s="32"/>
    </row>
    <row r="963" spans="1:26" x14ac:dyDescent="0.3">
      <c r="A963" s="35">
        <f>IF(Замеры!B957=0, " ", Замеры!B957)</f>
        <v>954</v>
      </c>
      <c r="B963" s="37" t="str">
        <f>CONCATENATE(Замеры!D957,Замеры!F957)</f>
        <v>Группа от QF</v>
      </c>
      <c r="C963" s="35" t="str">
        <f>IF(Замеры!J957=0," ", Замеры!J957)</f>
        <v xml:space="preserve"> </v>
      </c>
      <c r="D963" s="29" t="str">
        <f>IF(Замеры!AD957=0, " ", Замеры!AB957)</f>
        <v xml:space="preserve"> </v>
      </c>
      <c r="E963" s="29" t="str">
        <f>CONCATENATE(Замеры!T957,Замеры!W957,Замеры!V957)</f>
        <v xml:space="preserve"> </v>
      </c>
      <c r="F963" s="30" t="str">
        <f>IF(Замеры!AD957=0," ","---")</f>
        <v xml:space="preserve"> </v>
      </c>
      <c r="G963" s="31" t="str">
        <f>IF(Замеры!AD957=0," ",Замеры!L957)</f>
        <v xml:space="preserve"> </v>
      </c>
      <c r="H963" s="31" t="str">
        <f>CONCATENATE(Замеры!AO957,Замеры!AE957,Замеры!AP957)</f>
        <v>0 0</v>
      </c>
      <c r="I963" s="29" t="str">
        <f>CONCATENATE(Замеры!AM957,Замеры!AE957,Замеры!AN957)</f>
        <v>0 0</v>
      </c>
      <c r="J963" s="31" t="str">
        <f>IF(Замеры!AD957=0," ",G963*2.55)</f>
        <v xml:space="preserve"> </v>
      </c>
      <c r="K963" s="29" t="str">
        <f>IF(Замеры!AD957=0," ",Замеры!AK957)</f>
        <v xml:space="preserve"> </v>
      </c>
      <c r="L963" s="29" t="str">
        <f>IF(Замеры!AD957=0," ",Замеры!AL957)</f>
        <v xml:space="preserve"> </v>
      </c>
      <c r="M963" s="29" t="str">
        <f>IF(Замеры!AD957=0," ",0.1)</f>
        <v xml:space="preserve"> </v>
      </c>
      <c r="N963" s="29" t="str">
        <f>IF(Замеры!AD957=0," ",Замеры!AD957)</f>
        <v xml:space="preserve"> </v>
      </c>
      <c r="O963" s="29" t="str">
        <f>Замеры!AE957</f>
        <v xml:space="preserve"> </v>
      </c>
      <c r="P963" s="29" t="str">
        <f>Замеры!AF957</f>
        <v xml:space="preserve"> </v>
      </c>
      <c r="Q963" s="29" t="str">
        <f>IF(Замеры!AD957=0," ","+")</f>
        <v xml:space="preserve"> </v>
      </c>
      <c r="R963" s="32">
        <f>Замеры!AC957</f>
        <v>0</v>
      </c>
      <c r="W963" s="33" t="e">
        <f t="shared" si="28"/>
        <v>#VALUE!</v>
      </c>
      <c r="X963" s="31" t="s">
        <v>72</v>
      </c>
      <c r="Y963" s="33" t="e">
        <f t="shared" si="29"/>
        <v>#VALUE!</v>
      </c>
      <c r="Z963" s="32"/>
    </row>
    <row r="964" spans="1:26" x14ac:dyDescent="0.3">
      <c r="A964" s="35">
        <f>IF(Замеры!B958=0, " ", Замеры!B958)</f>
        <v>955</v>
      </c>
      <c r="B964" s="37" t="str">
        <f>CONCATENATE(Замеры!D958,Замеры!F958)</f>
        <v>Группа от QF</v>
      </c>
      <c r="C964" s="35" t="str">
        <f>IF(Замеры!J958=0," ", Замеры!J958)</f>
        <v xml:space="preserve"> </v>
      </c>
      <c r="D964" s="29" t="str">
        <f>IF(Замеры!AD958=0, " ", Замеры!AB958)</f>
        <v xml:space="preserve"> </v>
      </c>
      <c r="E964" s="29" t="str">
        <f>CONCATENATE(Замеры!T958,Замеры!W958,Замеры!V958)</f>
        <v xml:space="preserve"> </v>
      </c>
      <c r="F964" s="30" t="str">
        <f>IF(Замеры!AD958=0," ","---")</f>
        <v xml:space="preserve"> </v>
      </c>
      <c r="G964" s="31" t="str">
        <f>IF(Замеры!AD958=0," ",Замеры!L958)</f>
        <v xml:space="preserve"> </v>
      </c>
      <c r="H964" s="31" t="str">
        <f>CONCATENATE(Замеры!AO958,Замеры!AE958,Замеры!AP958)</f>
        <v>0 0</v>
      </c>
      <c r="I964" s="29" t="str">
        <f>CONCATENATE(Замеры!AM958,Замеры!AE958,Замеры!AN958)</f>
        <v>0 0</v>
      </c>
      <c r="J964" s="31" t="str">
        <f>IF(Замеры!AD958=0," ",G964*2.55)</f>
        <v xml:space="preserve"> </v>
      </c>
      <c r="K964" s="29" t="str">
        <f>IF(Замеры!AD958=0," ",Замеры!AK958)</f>
        <v xml:space="preserve"> </v>
      </c>
      <c r="L964" s="29" t="str">
        <f>IF(Замеры!AD958=0," ",Замеры!AL958)</f>
        <v xml:space="preserve"> </v>
      </c>
      <c r="M964" s="29" t="str">
        <f>IF(Замеры!AD958=0," ",0.1)</f>
        <v xml:space="preserve"> </v>
      </c>
      <c r="N964" s="29" t="str">
        <f>IF(Замеры!AD958=0," ",Замеры!AD958)</f>
        <v xml:space="preserve"> </v>
      </c>
      <c r="O964" s="29" t="str">
        <f>Замеры!AE958</f>
        <v xml:space="preserve"> </v>
      </c>
      <c r="P964" s="29" t="str">
        <f>Замеры!AF958</f>
        <v xml:space="preserve"> </v>
      </c>
      <c r="Q964" s="29" t="str">
        <f>IF(Замеры!AD958=0," ","+")</f>
        <v xml:space="preserve"> </v>
      </c>
      <c r="R964" s="32">
        <f>Замеры!AC958</f>
        <v>0</v>
      </c>
      <c r="W964" s="33" t="e">
        <f t="shared" si="28"/>
        <v>#VALUE!</v>
      </c>
      <c r="X964" s="31" t="s">
        <v>72</v>
      </c>
      <c r="Y964" s="33" t="e">
        <f t="shared" si="29"/>
        <v>#VALUE!</v>
      </c>
      <c r="Z964" s="32"/>
    </row>
    <row r="965" spans="1:26" x14ac:dyDescent="0.3">
      <c r="A965" s="35">
        <f>IF(Замеры!B959=0, " ", Замеры!B959)</f>
        <v>956</v>
      </c>
      <c r="B965" s="37" t="str">
        <f>CONCATENATE(Замеры!D959,Замеры!F959)</f>
        <v>Группа от QF</v>
      </c>
      <c r="C965" s="35" t="str">
        <f>IF(Замеры!J959=0," ", Замеры!J959)</f>
        <v xml:space="preserve"> </v>
      </c>
      <c r="D965" s="29" t="str">
        <f>IF(Замеры!AD959=0, " ", Замеры!AB959)</f>
        <v xml:space="preserve"> </v>
      </c>
      <c r="E965" s="29" t="str">
        <f>CONCATENATE(Замеры!T959,Замеры!W959,Замеры!V959)</f>
        <v xml:space="preserve"> </v>
      </c>
      <c r="F965" s="30" t="str">
        <f>IF(Замеры!AD959=0," ","---")</f>
        <v xml:space="preserve"> </v>
      </c>
      <c r="G965" s="31" t="str">
        <f>IF(Замеры!AD959=0," ",Замеры!L959)</f>
        <v xml:space="preserve"> </v>
      </c>
      <c r="H965" s="31" t="str">
        <f>CONCATENATE(Замеры!AO959,Замеры!AE959,Замеры!AP959)</f>
        <v>0 0</v>
      </c>
      <c r="I965" s="29" t="str">
        <f>CONCATENATE(Замеры!AM959,Замеры!AE959,Замеры!AN959)</f>
        <v>0 0</v>
      </c>
      <c r="J965" s="31" t="str">
        <f>IF(Замеры!AD959=0," ",G965*2.55)</f>
        <v xml:space="preserve"> </v>
      </c>
      <c r="K965" s="29" t="str">
        <f>IF(Замеры!AD959=0," ",Замеры!AK959)</f>
        <v xml:space="preserve"> </v>
      </c>
      <c r="L965" s="29" t="str">
        <f>IF(Замеры!AD959=0," ",Замеры!AL959)</f>
        <v xml:space="preserve"> </v>
      </c>
      <c r="M965" s="29" t="str">
        <f>IF(Замеры!AD959=0," ",0.1)</f>
        <v xml:space="preserve"> </v>
      </c>
      <c r="N965" s="29" t="str">
        <f>IF(Замеры!AD959=0," ",Замеры!AD959)</f>
        <v xml:space="preserve"> </v>
      </c>
      <c r="O965" s="29" t="str">
        <f>Замеры!AE959</f>
        <v xml:space="preserve"> </v>
      </c>
      <c r="P965" s="29" t="str">
        <f>Замеры!AF959</f>
        <v xml:space="preserve"> </v>
      </c>
      <c r="Q965" s="29" t="str">
        <f>IF(Замеры!AD959=0," ","+")</f>
        <v xml:space="preserve"> </v>
      </c>
      <c r="R965" s="32">
        <f>Замеры!AC959</f>
        <v>0</v>
      </c>
      <c r="W965" s="33" t="e">
        <f t="shared" si="28"/>
        <v>#VALUE!</v>
      </c>
      <c r="X965" s="31" t="s">
        <v>72</v>
      </c>
      <c r="Y965" s="33" t="e">
        <f t="shared" si="29"/>
        <v>#VALUE!</v>
      </c>
      <c r="Z965" s="32"/>
    </row>
    <row r="966" spans="1:26" x14ac:dyDescent="0.3">
      <c r="A966" s="35">
        <f>IF(Замеры!B960=0, " ", Замеры!B960)</f>
        <v>957</v>
      </c>
      <c r="B966" s="37" t="str">
        <f>CONCATENATE(Замеры!D960,Замеры!F960)</f>
        <v>Группа от QF</v>
      </c>
      <c r="C966" s="35" t="str">
        <f>IF(Замеры!J960=0," ", Замеры!J960)</f>
        <v xml:space="preserve"> </v>
      </c>
      <c r="D966" s="29" t="str">
        <f>IF(Замеры!AD960=0, " ", Замеры!AB960)</f>
        <v xml:space="preserve"> </v>
      </c>
      <c r="E966" s="29" t="str">
        <f>CONCATENATE(Замеры!T960,Замеры!W960,Замеры!V960)</f>
        <v xml:space="preserve"> </v>
      </c>
      <c r="F966" s="30" t="str">
        <f>IF(Замеры!AD960=0," ","---")</f>
        <v xml:space="preserve"> </v>
      </c>
      <c r="G966" s="31" t="str">
        <f>IF(Замеры!AD960=0," ",Замеры!L960)</f>
        <v xml:space="preserve"> </v>
      </c>
      <c r="H966" s="31" t="str">
        <f>CONCATENATE(Замеры!AO960,Замеры!AE960,Замеры!AP960)</f>
        <v>0 0</v>
      </c>
      <c r="I966" s="29" t="str">
        <f>CONCATENATE(Замеры!AM960,Замеры!AE960,Замеры!AN960)</f>
        <v>0 0</v>
      </c>
      <c r="J966" s="31" t="str">
        <f>IF(Замеры!AD960=0," ",G966*2.55)</f>
        <v xml:space="preserve"> </v>
      </c>
      <c r="K966" s="29" t="str">
        <f>IF(Замеры!AD960=0," ",Замеры!AK960)</f>
        <v xml:space="preserve"> </v>
      </c>
      <c r="L966" s="29" t="str">
        <f>IF(Замеры!AD960=0," ",Замеры!AL960)</f>
        <v xml:space="preserve"> </v>
      </c>
      <c r="M966" s="29" t="str">
        <f>IF(Замеры!AD960=0," ",0.1)</f>
        <v xml:space="preserve"> </v>
      </c>
      <c r="N966" s="29" t="str">
        <f>IF(Замеры!AD960=0," ",Замеры!AD960)</f>
        <v xml:space="preserve"> </v>
      </c>
      <c r="O966" s="29" t="str">
        <f>Замеры!AE960</f>
        <v xml:space="preserve"> </v>
      </c>
      <c r="P966" s="29" t="str">
        <f>Замеры!AF960</f>
        <v xml:space="preserve"> </v>
      </c>
      <c r="Q966" s="29" t="str">
        <f>IF(Замеры!AD960=0," ","+")</f>
        <v xml:space="preserve"> </v>
      </c>
      <c r="R966" s="32">
        <f>Замеры!AC960</f>
        <v>0</v>
      </c>
      <c r="W966" s="33" t="e">
        <f t="shared" si="28"/>
        <v>#VALUE!</v>
      </c>
      <c r="X966" s="31" t="s">
        <v>72</v>
      </c>
      <c r="Y966" s="33" t="e">
        <f t="shared" si="29"/>
        <v>#VALUE!</v>
      </c>
      <c r="Z966" s="32"/>
    </row>
    <row r="967" spans="1:26" x14ac:dyDescent="0.3">
      <c r="A967" s="35">
        <f>IF(Замеры!B961=0, " ", Замеры!B961)</f>
        <v>958</v>
      </c>
      <c r="B967" s="37" t="str">
        <f>CONCATENATE(Замеры!D961,Замеры!F961)</f>
        <v>Группа от QF</v>
      </c>
      <c r="C967" s="35" t="str">
        <f>IF(Замеры!J961=0," ", Замеры!J961)</f>
        <v xml:space="preserve"> </v>
      </c>
      <c r="D967" s="29" t="str">
        <f>IF(Замеры!AD961=0, " ", Замеры!AB961)</f>
        <v xml:space="preserve"> </v>
      </c>
      <c r="E967" s="29" t="str">
        <f>CONCATENATE(Замеры!T961,Замеры!W961,Замеры!V961)</f>
        <v xml:space="preserve"> </v>
      </c>
      <c r="F967" s="30" t="str">
        <f>IF(Замеры!AD961=0," ","---")</f>
        <v xml:space="preserve"> </v>
      </c>
      <c r="G967" s="31" t="str">
        <f>IF(Замеры!AD961=0," ",Замеры!L961)</f>
        <v xml:space="preserve"> </v>
      </c>
      <c r="H967" s="31" t="str">
        <f>CONCATENATE(Замеры!AO961,Замеры!AE961,Замеры!AP961)</f>
        <v>0 0</v>
      </c>
      <c r="I967" s="29" t="str">
        <f>CONCATENATE(Замеры!AM961,Замеры!AE961,Замеры!AN961)</f>
        <v>0 0</v>
      </c>
      <c r="J967" s="31" t="str">
        <f>IF(Замеры!AD961=0," ",G967*2.55)</f>
        <v xml:space="preserve"> </v>
      </c>
      <c r="K967" s="29" t="str">
        <f>IF(Замеры!AD961=0," ",Замеры!AK961)</f>
        <v xml:space="preserve"> </v>
      </c>
      <c r="L967" s="29" t="str">
        <f>IF(Замеры!AD961=0," ",Замеры!AL961)</f>
        <v xml:space="preserve"> </v>
      </c>
      <c r="M967" s="29" t="str">
        <f>IF(Замеры!AD961=0," ",0.1)</f>
        <v xml:space="preserve"> </v>
      </c>
      <c r="N967" s="29" t="str">
        <f>IF(Замеры!AD961=0," ",Замеры!AD961)</f>
        <v xml:space="preserve"> </v>
      </c>
      <c r="O967" s="29" t="str">
        <f>Замеры!AE961</f>
        <v xml:space="preserve"> </v>
      </c>
      <c r="P967" s="29" t="str">
        <f>Замеры!AF961</f>
        <v xml:space="preserve"> </v>
      </c>
      <c r="Q967" s="29" t="str">
        <f>IF(Замеры!AD961=0," ","+")</f>
        <v xml:space="preserve"> </v>
      </c>
      <c r="R967" s="32">
        <f>Замеры!AC961</f>
        <v>0</v>
      </c>
      <c r="W967" s="33" t="e">
        <f t="shared" si="28"/>
        <v>#VALUE!</v>
      </c>
      <c r="X967" s="31" t="s">
        <v>72</v>
      </c>
      <c r="Y967" s="33" t="e">
        <f t="shared" si="29"/>
        <v>#VALUE!</v>
      </c>
      <c r="Z967" s="32"/>
    </row>
    <row r="968" spans="1:26" x14ac:dyDescent="0.3">
      <c r="A968" s="35">
        <f>IF(Замеры!B962=0, " ", Замеры!B962)</f>
        <v>959</v>
      </c>
      <c r="B968" s="37" t="str">
        <f>CONCATENATE(Замеры!D962,Замеры!F962)</f>
        <v>Группа от QF</v>
      </c>
      <c r="C968" s="35" t="str">
        <f>IF(Замеры!J962=0," ", Замеры!J962)</f>
        <v xml:space="preserve"> </v>
      </c>
      <c r="D968" s="29" t="str">
        <f>IF(Замеры!AD962=0, " ", Замеры!AB962)</f>
        <v xml:space="preserve"> </v>
      </c>
      <c r="E968" s="29" t="str">
        <f>CONCATENATE(Замеры!T962,Замеры!W962,Замеры!V962)</f>
        <v xml:space="preserve"> </v>
      </c>
      <c r="F968" s="30" t="str">
        <f>IF(Замеры!AD962=0," ","---")</f>
        <v xml:space="preserve"> </v>
      </c>
      <c r="G968" s="31" t="str">
        <f>IF(Замеры!AD962=0," ",Замеры!L962)</f>
        <v xml:space="preserve"> </v>
      </c>
      <c r="H968" s="31" t="str">
        <f>CONCATENATE(Замеры!AO962,Замеры!AE962,Замеры!AP962)</f>
        <v>0 0</v>
      </c>
      <c r="I968" s="29" t="str">
        <f>CONCATENATE(Замеры!AM962,Замеры!AE962,Замеры!AN962)</f>
        <v>0 0</v>
      </c>
      <c r="J968" s="31" t="str">
        <f>IF(Замеры!AD962=0," ",G968*2.55)</f>
        <v xml:space="preserve"> </v>
      </c>
      <c r="K968" s="29" t="str">
        <f>IF(Замеры!AD962=0," ",Замеры!AK962)</f>
        <v xml:space="preserve"> </v>
      </c>
      <c r="L968" s="29" t="str">
        <f>IF(Замеры!AD962=0," ",Замеры!AL962)</f>
        <v xml:space="preserve"> </v>
      </c>
      <c r="M968" s="29" t="str">
        <f>IF(Замеры!AD962=0," ",0.1)</f>
        <v xml:space="preserve"> </v>
      </c>
      <c r="N968" s="29" t="str">
        <f>IF(Замеры!AD962=0," ",Замеры!AD962)</f>
        <v xml:space="preserve"> </v>
      </c>
      <c r="O968" s="29" t="str">
        <f>Замеры!AE962</f>
        <v xml:space="preserve"> </v>
      </c>
      <c r="P968" s="29" t="str">
        <f>Замеры!AF962</f>
        <v xml:space="preserve"> </v>
      </c>
      <c r="Q968" s="29" t="str">
        <f>IF(Замеры!AD962=0," ","+")</f>
        <v xml:space="preserve"> </v>
      </c>
      <c r="R968" s="32">
        <f>Замеры!AC962</f>
        <v>0</v>
      </c>
      <c r="W968" s="33" t="e">
        <f t="shared" si="28"/>
        <v>#VALUE!</v>
      </c>
      <c r="X968" s="31" t="s">
        <v>72</v>
      </c>
      <c r="Y968" s="33" t="e">
        <f t="shared" si="29"/>
        <v>#VALUE!</v>
      </c>
      <c r="Z968" s="32"/>
    </row>
    <row r="969" spans="1:26" x14ac:dyDescent="0.3">
      <c r="A969" s="35">
        <f>IF(Замеры!B963=0, " ", Замеры!B963)</f>
        <v>960</v>
      </c>
      <c r="B969" s="37" t="str">
        <f>CONCATENATE(Замеры!D963,Замеры!F963)</f>
        <v>Группа от QF</v>
      </c>
      <c r="C969" s="35" t="str">
        <f>IF(Замеры!J963=0," ", Замеры!J963)</f>
        <v xml:space="preserve"> </v>
      </c>
      <c r="D969" s="29" t="str">
        <f>IF(Замеры!AD963=0, " ", Замеры!AB963)</f>
        <v xml:space="preserve"> </v>
      </c>
      <c r="E969" s="29" t="str">
        <f>CONCATENATE(Замеры!T963,Замеры!W963,Замеры!V963)</f>
        <v xml:space="preserve"> </v>
      </c>
      <c r="F969" s="30" t="str">
        <f>IF(Замеры!AD963=0," ","---")</f>
        <v xml:space="preserve"> </v>
      </c>
      <c r="G969" s="31" t="str">
        <f>IF(Замеры!AD963=0," ",Замеры!L963)</f>
        <v xml:space="preserve"> </v>
      </c>
      <c r="H969" s="31" t="str">
        <f>CONCATENATE(Замеры!AO963,Замеры!AE963,Замеры!AP963)</f>
        <v>0 0</v>
      </c>
      <c r="I969" s="29" t="str">
        <f>CONCATENATE(Замеры!AM963,Замеры!AE963,Замеры!AN963)</f>
        <v>0 0</v>
      </c>
      <c r="J969" s="31" t="str">
        <f>IF(Замеры!AD963=0," ",G969*2.55)</f>
        <v xml:space="preserve"> </v>
      </c>
      <c r="K969" s="29" t="str">
        <f>IF(Замеры!AD963=0," ",Замеры!AK963)</f>
        <v xml:space="preserve"> </v>
      </c>
      <c r="L969" s="29" t="str">
        <f>IF(Замеры!AD963=0," ",Замеры!AL963)</f>
        <v xml:space="preserve"> </v>
      </c>
      <c r="M969" s="29" t="str">
        <f>IF(Замеры!AD963=0," ",0.1)</f>
        <v xml:space="preserve"> </v>
      </c>
      <c r="N969" s="29" t="str">
        <f>IF(Замеры!AD963=0," ",Замеры!AD963)</f>
        <v xml:space="preserve"> </v>
      </c>
      <c r="O969" s="29" t="str">
        <f>Замеры!AE963</f>
        <v xml:space="preserve"> </v>
      </c>
      <c r="P969" s="29" t="str">
        <f>Замеры!AF963</f>
        <v xml:space="preserve"> </v>
      </c>
      <c r="Q969" s="29" t="str">
        <f>IF(Замеры!AD963=0," ","+")</f>
        <v xml:space="preserve"> </v>
      </c>
      <c r="R969" s="32">
        <f>Замеры!AC963</f>
        <v>0</v>
      </c>
      <c r="W969" s="33" t="e">
        <f t="shared" si="28"/>
        <v>#VALUE!</v>
      </c>
      <c r="X969" s="31" t="s">
        <v>72</v>
      </c>
      <c r="Y969" s="33" t="e">
        <f t="shared" si="29"/>
        <v>#VALUE!</v>
      </c>
      <c r="Z969" s="32"/>
    </row>
    <row r="970" spans="1:26" x14ac:dyDescent="0.3">
      <c r="A970" s="35">
        <f>IF(Замеры!B964=0, " ", Замеры!B964)</f>
        <v>961</v>
      </c>
      <c r="B970" s="37" t="str">
        <f>CONCATENATE(Замеры!D964,Замеры!F964)</f>
        <v>Группа от QF</v>
      </c>
      <c r="C970" s="35" t="str">
        <f>IF(Замеры!J964=0," ", Замеры!J964)</f>
        <v xml:space="preserve"> </v>
      </c>
      <c r="D970" s="29" t="str">
        <f>IF(Замеры!AD964=0, " ", Замеры!AB964)</f>
        <v xml:space="preserve"> </v>
      </c>
      <c r="E970" s="29" t="str">
        <f>CONCATENATE(Замеры!T964,Замеры!W964,Замеры!V964)</f>
        <v xml:space="preserve"> </v>
      </c>
      <c r="F970" s="30" t="str">
        <f>IF(Замеры!AD964=0," ","---")</f>
        <v xml:space="preserve"> </v>
      </c>
      <c r="G970" s="31" t="str">
        <f>IF(Замеры!AD964=0," ",Замеры!L964)</f>
        <v xml:space="preserve"> </v>
      </c>
      <c r="H970" s="31" t="str">
        <f>CONCATENATE(Замеры!AO964,Замеры!AE964,Замеры!AP964)</f>
        <v>0 0</v>
      </c>
      <c r="I970" s="29" t="str">
        <f>CONCATENATE(Замеры!AM964,Замеры!AE964,Замеры!AN964)</f>
        <v>0 0</v>
      </c>
      <c r="J970" s="31" t="str">
        <f>IF(Замеры!AD964=0," ",G970*2.55)</f>
        <v xml:space="preserve"> </v>
      </c>
      <c r="K970" s="29" t="str">
        <f>IF(Замеры!AD964=0," ",Замеры!AK964)</f>
        <v xml:space="preserve"> </v>
      </c>
      <c r="L970" s="29" t="str">
        <f>IF(Замеры!AD964=0," ",Замеры!AL964)</f>
        <v xml:space="preserve"> </v>
      </c>
      <c r="M970" s="29" t="str">
        <f>IF(Замеры!AD964=0," ",0.1)</f>
        <v xml:space="preserve"> </v>
      </c>
      <c r="N970" s="29" t="str">
        <f>IF(Замеры!AD964=0," ",Замеры!AD964)</f>
        <v xml:space="preserve"> </v>
      </c>
      <c r="O970" s="29" t="str">
        <f>Замеры!AE964</f>
        <v xml:space="preserve"> </v>
      </c>
      <c r="P970" s="29" t="str">
        <f>Замеры!AF964</f>
        <v xml:space="preserve"> </v>
      </c>
      <c r="Q970" s="29" t="str">
        <f>IF(Замеры!AD964=0," ","+")</f>
        <v xml:space="preserve"> </v>
      </c>
      <c r="R970" s="32">
        <f>Замеры!AC964</f>
        <v>0</v>
      </c>
      <c r="W970" s="33" t="e">
        <f t="shared" ref="W970:W1033" si="30">G970*1.13</f>
        <v>#VALUE!</v>
      </c>
      <c r="X970" s="31" t="s">
        <v>72</v>
      </c>
      <c r="Y970" s="33" t="e">
        <f t="shared" ref="Y970:Y1033" si="31">G970*1.45</f>
        <v>#VALUE!</v>
      </c>
      <c r="Z970" s="32"/>
    </row>
    <row r="971" spans="1:26" x14ac:dyDescent="0.3">
      <c r="A971" s="35">
        <f>IF(Замеры!B965=0, " ", Замеры!B965)</f>
        <v>962</v>
      </c>
      <c r="B971" s="37" t="str">
        <f>CONCATENATE(Замеры!D965,Замеры!F965)</f>
        <v>Группа от QF</v>
      </c>
      <c r="C971" s="35" t="str">
        <f>IF(Замеры!J965=0," ", Замеры!J965)</f>
        <v xml:space="preserve"> </v>
      </c>
      <c r="D971" s="29" t="str">
        <f>IF(Замеры!AD965=0, " ", Замеры!AB965)</f>
        <v xml:space="preserve"> </v>
      </c>
      <c r="E971" s="29" t="str">
        <f>CONCATENATE(Замеры!T965,Замеры!W965,Замеры!V965)</f>
        <v xml:space="preserve"> </v>
      </c>
      <c r="F971" s="30" t="str">
        <f>IF(Замеры!AD965=0," ","---")</f>
        <v xml:space="preserve"> </v>
      </c>
      <c r="G971" s="31" t="str">
        <f>IF(Замеры!AD965=0," ",Замеры!L965)</f>
        <v xml:space="preserve"> </v>
      </c>
      <c r="H971" s="31" t="str">
        <f>CONCATENATE(Замеры!AO965,Замеры!AE965,Замеры!AP965)</f>
        <v>0 0</v>
      </c>
      <c r="I971" s="29" t="str">
        <f>CONCATENATE(Замеры!AM965,Замеры!AE965,Замеры!AN965)</f>
        <v>0 0</v>
      </c>
      <c r="J971" s="31" t="str">
        <f>IF(Замеры!AD965=0," ",G971*2.55)</f>
        <v xml:space="preserve"> </v>
      </c>
      <c r="K971" s="29" t="str">
        <f>IF(Замеры!AD965=0," ",Замеры!AK965)</f>
        <v xml:space="preserve"> </v>
      </c>
      <c r="L971" s="29" t="str">
        <f>IF(Замеры!AD965=0," ",Замеры!AL965)</f>
        <v xml:space="preserve"> </v>
      </c>
      <c r="M971" s="29" t="str">
        <f>IF(Замеры!AD965=0," ",0.1)</f>
        <v xml:space="preserve"> </v>
      </c>
      <c r="N971" s="29" t="str">
        <f>IF(Замеры!AD965=0," ",Замеры!AD965)</f>
        <v xml:space="preserve"> </v>
      </c>
      <c r="O971" s="29" t="str">
        <f>Замеры!AE965</f>
        <v xml:space="preserve"> </v>
      </c>
      <c r="P971" s="29" t="str">
        <f>Замеры!AF965</f>
        <v xml:space="preserve"> </v>
      </c>
      <c r="Q971" s="29" t="str">
        <f>IF(Замеры!AD965=0," ","+")</f>
        <v xml:space="preserve"> </v>
      </c>
      <c r="R971" s="32">
        <f>Замеры!AC965</f>
        <v>0</v>
      </c>
      <c r="W971" s="33" t="e">
        <f t="shared" si="30"/>
        <v>#VALUE!</v>
      </c>
      <c r="X971" s="31" t="s">
        <v>72</v>
      </c>
      <c r="Y971" s="33" t="e">
        <f t="shared" si="31"/>
        <v>#VALUE!</v>
      </c>
      <c r="Z971" s="32"/>
    </row>
    <row r="972" spans="1:26" x14ac:dyDescent="0.3">
      <c r="A972" s="35">
        <f>IF(Замеры!B966=0, " ", Замеры!B966)</f>
        <v>963</v>
      </c>
      <c r="B972" s="37" t="str">
        <f>CONCATENATE(Замеры!D966,Замеры!F966)</f>
        <v>Группа от QF</v>
      </c>
      <c r="C972" s="35" t="str">
        <f>IF(Замеры!J966=0," ", Замеры!J966)</f>
        <v xml:space="preserve"> </v>
      </c>
      <c r="D972" s="29" t="str">
        <f>IF(Замеры!AD966=0, " ", Замеры!AB966)</f>
        <v xml:space="preserve"> </v>
      </c>
      <c r="E972" s="29" t="str">
        <f>CONCATENATE(Замеры!T966,Замеры!W966,Замеры!V966)</f>
        <v xml:space="preserve"> </v>
      </c>
      <c r="F972" s="30" t="str">
        <f>IF(Замеры!AD966=0," ","---")</f>
        <v xml:space="preserve"> </v>
      </c>
      <c r="G972" s="31" t="str">
        <f>IF(Замеры!AD966=0," ",Замеры!L966)</f>
        <v xml:space="preserve"> </v>
      </c>
      <c r="H972" s="31" t="str">
        <f>CONCATENATE(Замеры!AO966,Замеры!AE966,Замеры!AP966)</f>
        <v>0 0</v>
      </c>
      <c r="I972" s="29" t="str">
        <f>CONCATENATE(Замеры!AM966,Замеры!AE966,Замеры!AN966)</f>
        <v>0 0</v>
      </c>
      <c r="J972" s="31" t="str">
        <f>IF(Замеры!AD966=0," ",G972*2.55)</f>
        <v xml:space="preserve"> </v>
      </c>
      <c r="K972" s="29" t="str">
        <f>IF(Замеры!AD966=0," ",Замеры!AK966)</f>
        <v xml:space="preserve"> </v>
      </c>
      <c r="L972" s="29" t="str">
        <f>IF(Замеры!AD966=0," ",Замеры!AL966)</f>
        <v xml:space="preserve"> </v>
      </c>
      <c r="M972" s="29" t="str">
        <f>IF(Замеры!AD966=0," ",0.1)</f>
        <v xml:space="preserve"> </v>
      </c>
      <c r="N972" s="29" t="str">
        <f>IF(Замеры!AD966=0," ",Замеры!AD966)</f>
        <v xml:space="preserve"> </v>
      </c>
      <c r="O972" s="29" t="str">
        <f>Замеры!AE966</f>
        <v xml:space="preserve"> </v>
      </c>
      <c r="P972" s="29" t="str">
        <f>Замеры!AF966</f>
        <v xml:space="preserve"> </v>
      </c>
      <c r="Q972" s="29" t="str">
        <f>IF(Замеры!AD966=0," ","+")</f>
        <v xml:space="preserve"> </v>
      </c>
      <c r="R972" s="32">
        <f>Замеры!AC966</f>
        <v>0</v>
      </c>
      <c r="W972" s="33" t="e">
        <f t="shared" si="30"/>
        <v>#VALUE!</v>
      </c>
      <c r="X972" s="31" t="s">
        <v>72</v>
      </c>
      <c r="Y972" s="33" t="e">
        <f t="shared" si="31"/>
        <v>#VALUE!</v>
      </c>
      <c r="Z972" s="32"/>
    </row>
    <row r="973" spans="1:26" x14ac:dyDescent="0.3">
      <c r="A973" s="35">
        <f>IF(Замеры!B967=0, " ", Замеры!B967)</f>
        <v>964</v>
      </c>
      <c r="B973" s="37" t="str">
        <f>CONCATENATE(Замеры!D967,Замеры!F967)</f>
        <v>Группа от QF</v>
      </c>
      <c r="C973" s="35" t="str">
        <f>IF(Замеры!J967=0," ", Замеры!J967)</f>
        <v xml:space="preserve"> </v>
      </c>
      <c r="D973" s="29" t="str">
        <f>IF(Замеры!AD967=0, " ", Замеры!AB967)</f>
        <v xml:space="preserve"> </v>
      </c>
      <c r="E973" s="29" t="str">
        <f>CONCATENATE(Замеры!T967,Замеры!W967,Замеры!V967)</f>
        <v xml:space="preserve"> </v>
      </c>
      <c r="F973" s="30" t="str">
        <f>IF(Замеры!AD967=0," ","---")</f>
        <v xml:space="preserve"> </v>
      </c>
      <c r="G973" s="31" t="str">
        <f>IF(Замеры!AD967=0," ",Замеры!L967)</f>
        <v xml:space="preserve"> </v>
      </c>
      <c r="H973" s="31" t="str">
        <f>CONCATENATE(Замеры!AO967,Замеры!AE967,Замеры!AP967)</f>
        <v>0 0</v>
      </c>
      <c r="I973" s="29" t="str">
        <f>CONCATENATE(Замеры!AM967,Замеры!AE967,Замеры!AN967)</f>
        <v>0 0</v>
      </c>
      <c r="J973" s="31" t="str">
        <f>IF(Замеры!AD967=0," ",G973*2.55)</f>
        <v xml:space="preserve"> </v>
      </c>
      <c r="K973" s="29" t="str">
        <f>IF(Замеры!AD967=0," ",Замеры!AK967)</f>
        <v xml:space="preserve"> </v>
      </c>
      <c r="L973" s="29" t="str">
        <f>IF(Замеры!AD967=0," ",Замеры!AL967)</f>
        <v xml:space="preserve"> </v>
      </c>
      <c r="M973" s="29" t="str">
        <f>IF(Замеры!AD967=0," ",0.1)</f>
        <v xml:space="preserve"> </v>
      </c>
      <c r="N973" s="29" t="str">
        <f>IF(Замеры!AD967=0," ",Замеры!AD967)</f>
        <v xml:space="preserve"> </v>
      </c>
      <c r="O973" s="29" t="str">
        <f>Замеры!AE967</f>
        <v xml:space="preserve"> </v>
      </c>
      <c r="P973" s="29" t="str">
        <f>Замеры!AF967</f>
        <v xml:space="preserve"> </v>
      </c>
      <c r="Q973" s="29" t="str">
        <f>IF(Замеры!AD967=0," ","+")</f>
        <v xml:space="preserve"> </v>
      </c>
      <c r="R973" s="32">
        <f>Замеры!AC967</f>
        <v>0</v>
      </c>
      <c r="W973" s="33" t="e">
        <f t="shared" si="30"/>
        <v>#VALUE!</v>
      </c>
      <c r="X973" s="31" t="s">
        <v>72</v>
      </c>
      <c r="Y973" s="33" t="e">
        <f t="shared" si="31"/>
        <v>#VALUE!</v>
      </c>
      <c r="Z973" s="32"/>
    </row>
    <row r="974" spans="1:26" x14ac:dyDescent="0.3">
      <c r="A974" s="35">
        <f>IF(Замеры!B968=0, " ", Замеры!B968)</f>
        <v>965</v>
      </c>
      <c r="B974" s="37" t="str">
        <f>CONCATENATE(Замеры!D968,Замеры!F968)</f>
        <v>Группа от QF</v>
      </c>
      <c r="C974" s="35" t="str">
        <f>IF(Замеры!J968=0," ", Замеры!J968)</f>
        <v xml:space="preserve"> </v>
      </c>
      <c r="D974" s="29" t="str">
        <f>IF(Замеры!AD968=0, " ", Замеры!AB968)</f>
        <v xml:space="preserve"> </v>
      </c>
      <c r="E974" s="29" t="str">
        <f>CONCATENATE(Замеры!T968,Замеры!W968,Замеры!V968)</f>
        <v xml:space="preserve"> </v>
      </c>
      <c r="F974" s="30" t="str">
        <f>IF(Замеры!AD968=0," ","---")</f>
        <v xml:space="preserve"> </v>
      </c>
      <c r="G974" s="31" t="str">
        <f>IF(Замеры!AD968=0," ",Замеры!L968)</f>
        <v xml:space="preserve"> </v>
      </c>
      <c r="H974" s="31" t="str">
        <f>CONCATENATE(Замеры!AO968,Замеры!AE968,Замеры!AP968)</f>
        <v>0 0</v>
      </c>
      <c r="I974" s="29" t="str">
        <f>CONCATENATE(Замеры!AM968,Замеры!AE968,Замеры!AN968)</f>
        <v>0 0</v>
      </c>
      <c r="J974" s="31" t="str">
        <f>IF(Замеры!AD968=0," ",G974*2.55)</f>
        <v xml:space="preserve"> </v>
      </c>
      <c r="K974" s="29" t="str">
        <f>IF(Замеры!AD968=0," ",Замеры!AK968)</f>
        <v xml:space="preserve"> </v>
      </c>
      <c r="L974" s="29" t="str">
        <f>IF(Замеры!AD968=0," ",Замеры!AL968)</f>
        <v xml:space="preserve"> </v>
      </c>
      <c r="M974" s="29" t="str">
        <f>IF(Замеры!AD968=0," ",0.1)</f>
        <v xml:space="preserve"> </v>
      </c>
      <c r="N974" s="29" t="str">
        <f>IF(Замеры!AD968=0," ",Замеры!AD968)</f>
        <v xml:space="preserve"> </v>
      </c>
      <c r="O974" s="29" t="str">
        <f>Замеры!AE968</f>
        <v xml:space="preserve"> </v>
      </c>
      <c r="P974" s="29" t="str">
        <f>Замеры!AF968</f>
        <v xml:space="preserve"> </v>
      </c>
      <c r="Q974" s="29" t="str">
        <f>IF(Замеры!AD968=0," ","+")</f>
        <v xml:space="preserve"> </v>
      </c>
      <c r="R974" s="32">
        <f>Замеры!AC968</f>
        <v>0</v>
      </c>
      <c r="W974" s="33" t="e">
        <f t="shared" si="30"/>
        <v>#VALUE!</v>
      </c>
      <c r="X974" s="31" t="s">
        <v>72</v>
      </c>
      <c r="Y974" s="33" t="e">
        <f t="shared" si="31"/>
        <v>#VALUE!</v>
      </c>
      <c r="Z974" s="32"/>
    </row>
    <row r="975" spans="1:26" x14ac:dyDescent="0.3">
      <c r="A975" s="35">
        <f>IF(Замеры!B969=0, " ", Замеры!B969)</f>
        <v>966</v>
      </c>
      <c r="B975" s="37" t="str">
        <f>CONCATENATE(Замеры!D969,Замеры!F969)</f>
        <v>Группа от QF</v>
      </c>
      <c r="C975" s="35" t="str">
        <f>IF(Замеры!J969=0," ", Замеры!J969)</f>
        <v xml:space="preserve"> </v>
      </c>
      <c r="D975" s="29" t="str">
        <f>IF(Замеры!AD969=0, " ", Замеры!AB969)</f>
        <v xml:space="preserve"> </v>
      </c>
      <c r="E975" s="29" t="str">
        <f>CONCATENATE(Замеры!T969,Замеры!W969,Замеры!V969)</f>
        <v xml:space="preserve"> </v>
      </c>
      <c r="F975" s="30" t="str">
        <f>IF(Замеры!AD969=0," ","---")</f>
        <v xml:space="preserve"> </v>
      </c>
      <c r="G975" s="31" t="str">
        <f>IF(Замеры!AD969=0," ",Замеры!L969)</f>
        <v xml:space="preserve"> </v>
      </c>
      <c r="H975" s="31" t="str">
        <f>CONCATENATE(Замеры!AO969,Замеры!AE969,Замеры!AP969)</f>
        <v>0 0</v>
      </c>
      <c r="I975" s="29" t="str">
        <f>CONCATENATE(Замеры!AM969,Замеры!AE969,Замеры!AN969)</f>
        <v>0 0</v>
      </c>
      <c r="J975" s="31" t="str">
        <f>IF(Замеры!AD969=0," ",G975*2.55)</f>
        <v xml:space="preserve"> </v>
      </c>
      <c r="K975" s="29" t="str">
        <f>IF(Замеры!AD969=0," ",Замеры!AK969)</f>
        <v xml:space="preserve"> </v>
      </c>
      <c r="L975" s="29" t="str">
        <f>IF(Замеры!AD969=0," ",Замеры!AL969)</f>
        <v xml:space="preserve"> </v>
      </c>
      <c r="M975" s="29" t="str">
        <f>IF(Замеры!AD969=0," ",0.1)</f>
        <v xml:space="preserve"> </v>
      </c>
      <c r="N975" s="29" t="str">
        <f>IF(Замеры!AD969=0," ",Замеры!AD969)</f>
        <v xml:space="preserve"> </v>
      </c>
      <c r="O975" s="29" t="str">
        <f>Замеры!AE969</f>
        <v xml:space="preserve"> </v>
      </c>
      <c r="P975" s="29" t="str">
        <f>Замеры!AF969</f>
        <v xml:space="preserve"> </v>
      </c>
      <c r="Q975" s="29" t="str">
        <f>IF(Замеры!AD969=0," ","+")</f>
        <v xml:space="preserve"> </v>
      </c>
      <c r="R975" s="32">
        <f>Замеры!AC969</f>
        <v>0</v>
      </c>
      <c r="W975" s="33" t="e">
        <f t="shared" si="30"/>
        <v>#VALUE!</v>
      </c>
      <c r="X975" s="31" t="s">
        <v>72</v>
      </c>
      <c r="Y975" s="33" t="e">
        <f t="shared" si="31"/>
        <v>#VALUE!</v>
      </c>
      <c r="Z975" s="32"/>
    </row>
    <row r="976" spans="1:26" x14ac:dyDescent="0.3">
      <c r="A976" s="35">
        <f>IF(Замеры!B970=0, " ", Замеры!B970)</f>
        <v>967</v>
      </c>
      <c r="B976" s="37" t="str">
        <f>CONCATENATE(Замеры!D970,Замеры!F970)</f>
        <v>Группа от QF</v>
      </c>
      <c r="C976" s="35" t="str">
        <f>IF(Замеры!J970=0," ", Замеры!J970)</f>
        <v xml:space="preserve"> </v>
      </c>
      <c r="D976" s="29" t="str">
        <f>IF(Замеры!AD970=0, " ", Замеры!AB970)</f>
        <v xml:space="preserve"> </v>
      </c>
      <c r="E976" s="29" t="str">
        <f>CONCATENATE(Замеры!T970,Замеры!W970,Замеры!V970)</f>
        <v xml:space="preserve"> </v>
      </c>
      <c r="F976" s="30" t="str">
        <f>IF(Замеры!AD970=0," ","---")</f>
        <v xml:space="preserve"> </v>
      </c>
      <c r="G976" s="31" t="str">
        <f>IF(Замеры!AD970=0," ",Замеры!L970)</f>
        <v xml:space="preserve"> </v>
      </c>
      <c r="H976" s="31" t="str">
        <f>CONCATENATE(Замеры!AO970,Замеры!AE970,Замеры!AP970)</f>
        <v>0 0</v>
      </c>
      <c r="I976" s="29" t="str">
        <f>CONCATENATE(Замеры!AM970,Замеры!AE970,Замеры!AN970)</f>
        <v>0 0</v>
      </c>
      <c r="J976" s="31" t="str">
        <f>IF(Замеры!AD970=0," ",G976*2.55)</f>
        <v xml:space="preserve"> </v>
      </c>
      <c r="K976" s="29" t="str">
        <f>IF(Замеры!AD970=0," ",Замеры!AK970)</f>
        <v xml:space="preserve"> </v>
      </c>
      <c r="L976" s="29" t="str">
        <f>IF(Замеры!AD970=0," ",Замеры!AL970)</f>
        <v xml:space="preserve"> </v>
      </c>
      <c r="M976" s="29" t="str">
        <f>IF(Замеры!AD970=0," ",0.1)</f>
        <v xml:space="preserve"> </v>
      </c>
      <c r="N976" s="29" t="str">
        <f>IF(Замеры!AD970=0," ",Замеры!AD970)</f>
        <v xml:space="preserve"> </v>
      </c>
      <c r="O976" s="29" t="str">
        <f>Замеры!AE970</f>
        <v xml:space="preserve"> </v>
      </c>
      <c r="P976" s="29" t="str">
        <f>Замеры!AF970</f>
        <v xml:space="preserve"> </v>
      </c>
      <c r="Q976" s="29" t="str">
        <f>IF(Замеры!AD970=0," ","+")</f>
        <v xml:space="preserve"> </v>
      </c>
      <c r="R976" s="32">
        <f>Замеры!AC970</f>
        <v>0</v>
      </c>
      <c r="W976" s="33" t="e">
        <f t="shared" si="30"/>
        <v>#VALUE!</v>
      </c>
      <c r="X976" s="31" t="s">
        <v>72</v>
      </c>
      <c r="Y976" s="33" t="e">
        <f t="shared" si="31"/>
        <v>#VALUE!</v>
      </c>
      <c r="Z976" s="32"/>
    </row>
    <row r="977" spans="1:26" x14ac:dyDescent="0.3">
      <c r="A977" s="35">
        <f>IF(Замеры!B971=0, " ", Замеры!B971)</f>
        <v>968</v>
      </c>
      <c r="B977" s="37" t="str">
        <f>CONCATENATE(Замеры!D971,Замеры!F971)</f>
        <v>Группа от QF</v>
      </c>
      <c r="C977" s="35" t="str">
        <f>IF(Замеры!J971=0," ", Замеры!J971)</f>
        <v xml:space="preserve"> </v>
      </c>
      <c r="D977" s="29" t="str">
        <f>IF(Замеры!AD971=0, " ", Замеры!AB971)</f>
        <v xml:space="preserve"> </v>
      </c>
      <c r="E977" s="29" t="str">
        <f>CONCATENATE(Замеры!T971,Замеры!W971,Замеры!V971)</f>
        <v xml:space="preserve"> </v>
      </c>
      <c r="F977" s="30" t="str">
        <f>IF(Замеры!AD971=0," ","---")</f>
        <v xml:space="preserve"> </v>
      </c>
      <c r="G977" s="31" t="str">
        <f>IF(Замеры!AD971=0," ",Замеры!L971)</f>
        <v xml:space="preserve"> </v>
      </c>
      <c r="H977" s="31" t="str">
        <f>CONCATENATE(Замеры!AO971,Замеры!AE971,Замеры!AP971)</f>
        <v>0 0</v>
      </c>
      <c r="I977" s="29" t="str">
        <f>CONCATENATE(Замеры!AM971,Замеры!AE971,Замеры!AN971)</f>
        <v>0 0</v>
      </c>
      <c r="J977" s="31" t="str">
        <f>IF(Замеры!AD971=0," ",G977*2.55)</f>
        <v xml:space="preserve"> </v>
      </c>
      <c r="K977" s="29" t="str">
        <f>IF(Замеры!AD971=0," ",Замеры!AK971)</f>
        <v xml:space="preserve"> </v>
      </c>
      <c r="L977" s="29" t="str">
        <f>IF(Замеры!AD971=0," ",Замеры!AL971)</f>
        <v xml:space="preserve"> </v>
      </c>
      <c r="M977" s="29" t="str">
        <f>IF(Замеры!AD971=0," ",0.1)</f>
        <v xml:space="preserve"> </v>
      </c>
      <c r="N977" s="29" t="str">
        <f>IF(Замеры!AD971=0," ",Замеры!AD971)</f>
        <v xml:space="preserve"> </v>
      </c>
      <c r="O977" s="29" t="str">
        <f>Замеры!AE971</f>
        <v xml:space="preserve"> </v>
      </c>
      <c r="P977" s="29" t="str">
        <f>Замеры!AF971</f>
        <v xml:space="preserve"> </v>
      </c>
      <c r="Q977" s="29" t="str">
        <f>IF(Замеры!AD971=0," ","+")</f>
        <v xml:space="preserve"> </v>
      </c>
      <c r="R977" s="32">
        <f>Замеры!AC971</f>
        <v>0</v>
      </c>
      <c r="W977" s="33" t="e">
        <f t="shared" si="30"/>
        <v>#VALUE!</v>
      </c>
      <c r="X977" s="31" t="s">
        <v>72</v>
      </c>
      <c r="Y977" s="33" t="e">
        <f t="shared" si="31"/>
        <v>#VALUE!</v>
      </c>
      <c r="Z977" s="32"/>
    </row>
    <row r="978" spans="1:26" x14ac:dyDescent="0.3">
      <c r="A978" s="35">
        <f>IF(Замеры!B972=0, " ", Замеры!B972)</f>
        <v>969</v>
      </c>
      <c r="B978" s="37" t="str">
        <f>CONCATENATE(Замеры!D972,Замеры!F972)</f>
        <v>Группа от QF</v>
      </c>
      <c r="C978" s="35" t="str">
        <f>IF(Замеры!J972=0," ", Замеры!J972)</f>
        <v xml:space="preserve"> </v>
      </c>
      <c r="D978" s="29" t="str">
        <f>IF(Замеры!AD972=0, " ", Замеры!AB972)</f>
        <v xml:space="preserve"> </v>
      </c>
      <c r="E978" s="29" t="str">
        <f>CONCATENATE(Замеры!T972,Замеры!W972,Замеры!V972)</f>
        <v xml:space="preserve"> </v>
      </c>
      <c r="F978" s="30" t="str">
        <f>IF(Замеры!AD972=0," ","---")</f>
        <v xml:space="preserve"> </v>
      </c>
      <c r="G978" s="31" t="str">
        <f>IF(Замеры!AD972=0," ",Замеры!L972)</f>
        <v xml:space="preserve"> </v>
      </c>
      <c r="H978" s="31" t="str">
        <f>CONCATENATE(Замеры!AO972,Замеры!AE972,Замеры!AP972)</f>
        <v>0 0</v>
      </c>
      <c r="I978" s="29" t="str">
        <f>CONCATENATE(Замеры!AM972,Замеры!AE972,Замеры!AN972)</f>
        <v>0 0</v>
      </c>
      <c r="J978" s="31" t="str">
        <f>IF(Замеры!AD972=0," ",G978*2.55)</f>
        <v xml:space="preserve"> </v>
      </c>
      <c r="K978" s="29" t="str">
        <f>IF(Замеры!AD972=0," ",Замеры!AK972)</f>
        <v xml:space="preserve"> </v>
      </c>
      <c r="L978" s="29" t="str">
        <f>IF(Замеры!AD972=0," ",Замеры!AL972)</f>
        <v xml:space="preserve"> </v>
      </c>
      <c r="M978" s="29" t="str">
        <f>IF(Замеры!AD972=0," ",0.1)</f>
        <v xml:space="preserve"> </v>
      </c>
      <c r="N978" s="29" t="str">
        <f>IF(Замеры!AD972=0," ",Замеры!AD972)</f>
        <v xml:space="preserve"> </v>
      </c>
      <c r="O978" s="29" t="str">
        <f>Замеры!AE972</f>
        <v xml:space="preserve"> </v>
      </c>
      <c r="P978" s="29" t="str">
        <f>Замеры!AF972</f>
        <v xml:space="preserve"> </v>
      </c>
      <c r="Q978" s="29" t="str">
        <f>IF(Замеры!AD972=0," ","+")</f>
        <v xml:space="preserve"> </v>
      </c>
      <c r="R978" s="32">
        <f>Замеры!AC972</f>
        <v>0</v>
      </c>
      <c r="W978" s="33" t="e">
        <f t="shared" si="30"/>
        <v>#VALUE!</v>
      </c>
      <c r="X978" s="31" t="s">
        <v>72</v>
      </c>
      <c r="Y978" s="33" t="e">
        <f t="shared" si="31"/>
        <v>#VALUE!</v>
      </c>
      <c r="Z978" s="32"/>
    </row>
    <row r="979" spans="1:26" x14ac:dyDescent="0.3">
      <c r="A979" s="35">
        <f>IF(Замеры!B973=0, " ", Замеры!B973)</f>
        <v>970</v>
      </c>
      <c r="B979" s="37" t="str">
        <f>CONCATENATE(Замеры!D973,Замеры!F973)</f>
        <v>Группа от QF</v>
      </c>
      <c r="C979" s="35" t="str">
        <f>IF(Замеры!J973=0," ", Замеры!J973)</f>
        <v xml:space="preserve"> </v>
      </c>
      <c r="D979" s="29" t="str">
        <f>IF(Замеры!AD973=0, " ", Замеры!AB973)</f>
        <v xml:space="preserve"> </v>
      </c>
      <c r="E979" s="29" t="str">
        <f>CONCATENATE(Замеры!T973,Замеры!W973,Замеры!V973)</f>
        <v xml:space="preserve"> </v>
      </c>
      <c r="F979" s="30" t="str">
        <f>IF(Замеры!AD973=0," ","---")</f>
        <v xml:space="preserve"> </v>
      </c>
      <c r="G979" s="31" t="str">
        <f>IF(Замеры!AD973=0," ",Замеры!L973)</f>
        <v xml:space="preserve"> </v>
      </c>
      <c r="H979" s="31" t="str">
        <f>CONCATENATE(Замеры!AO973,Замеры!AE973,Замеры!AP973)</f>
        <v>0 0</v>
      </c>
      <c r="I979" s="29" t="str">
        <f>CONCATENATE(Замеры!AM973,Замеры!AE973,Замеры!AN973)</f>
        <v>0 0</v>
      </c>
      <c r="J979" s="31" t="str">
        <f>IF(Замеры!AD973=0," ",G979*2.55)</f>
        <v xml:space="preserve"> </v>
      </c>
      <c r="K979" s="29" t="str">
        <f>IF(Замеры!AD973=0," ",Замеры!AK973)</f>
        <v xml:space="preserve"> </v>
      </c>
      <c r="L979" s="29" t="str">
        <f>IF(Замеры!AD973=0," ",Замеры!AL973)</f>
        <v xml:space="preserve"> </v>
      </c>
      <c r="M979" s="29" t="str">
        <f>IF(Замеры!AD973=0," ",0.1)</f>
        <v xml:space="preserve"> </v>
      </c>
      <c r="N979" s="29" t="str">
        <f>IF(Замеры!AD973=0," ",Замеры!AD973)</f>
        <v xml:space="preserve"> </v>
      </c>
      <c r="O979" s="29" t="str">
        <f>Замеры!AE973</f>
        <v xml:space="preserve"> </v>
      </c>
      <c r="P979" s="29" t="str">
        <f>Замеры!AF973</f>
        <v xml:space="preserve"> </v>
      </c>
      <c r="Q979" s="29" t="str">
        <f>IF(Замеры!AD973=0," ","+")</f>
        <v xml:space="preserve"> </v>
      </c>
      <c r="R979" s="32">
        <f>Замеры!AC973</f>
        <v>0</v>
      </c>
      <c r="W979" s="33" t="e">
        <f t="shared" si="30"/>
        <v>#VALUE!</v>
      </c>
      <c r="X979" s="31" t="s">
        <v>72</v>
      </c>
      <c r="Y979" s="33" t="e">
        <f t="shared" si="31"/>
        <v>#VALUE!</v>
      </c>
      <c r="Z979" s="32"/>
    </row>
    <row r="980" spans="1:26" x14ac:dyDescent="0.3">
      <c r="A980" s="35">
        <f>IF(Замеры!B974=0, " ", Замеры!B974)</f>
        <v>971</v>
      </c>
      <c r="B980" s="37" t="str">
        <f>CONCATENATE(Замеры!D974,Замеры!F974)</f>
        <v>Группа от QF</v>
      </c>
      <c r="C980" s="35" t="str">
        <f>IF(Замеры!J974=0," ", Замеры!J974)</f>
        <v xml:space="preserve"> </v>
      </c>
      <c r="D980" s="29" t="str">
        <f>IF(Замеры!AD974=0, " ", Замеры!AB974)</f>
        <v xml:space="preserve"> </v>
      </c>
      <c r="E980" s="29" t="str">
        <f>CONCATENATE(Замеры!T974,Замеры!W974,Замеры!V974)</f>
        <v xml:space="preserve"> </v>
      </c>
      <c r="F980" s="30" t="str">
        <f>IF(Замеры!AD974=0," ","---")</f>
        <v xml:space="preserve"> </v>
      </c>
      <c r="G980" s="31" t="str">
        <f>IF(Замеры!AD974=0," ",Замеры!L974)</f>
        <v xml:space="preserve"> </v>
      </c>
      <c r="H980" s="31" t="str">
        <f>CONCATENATE(Замеры!AO974,Замеры!AE974,Замеры!AP974)</f>
        <v>0 0</v>
      </c>
      <c r="I980" s="29" t="str">
        <f>CONCATENATE(Замеры!AM974,Замеры!AE974,Замеры!AN974)</f>
        <v>0 0</v>
      </c>
      <c r="J980" s="31" t="str">
        <f>IF(Замеры!AD974=0," ",G980*2.55)</f>
        <v xml:space="preserve"> </v>
      </c>
      <c r="K980" s="29" t="str">
        <f>IF(Замеры!AD974=0," ",Замеры!AK974)</f>
        <v xml:space="preserve"> </v>
      </c>
      <c r="L980" s="29" t="str">
        <f>IF(Замеры!AD974=0," ",Замеры!AL974)</f>
        <v xml:space="preserve"> </v>
      </c>
      <c r="M980" s="29" t="str">
        <f>IF(Замеры!AD974=0," ",0.1)</f>
        <v xml:space="preserve"> </v>
      </c>
      <c r="N980" s="29" t="str">
        <f>IF(Замеры!AD974=0," ",Замеры!AD974)</f>
        <v xml:space="preserve"> </v>
      </c>
      <c r="O980" s="29" t="str">
        <f>Замеры!AE974</f>
        <v xml:space="preserve"> </v>
      </c>
      <c r="P980" s="29" t="str">
        <f>Замеры!AF974</f>
        <v xml:space="preserve"> </v>
      </c>
      <c r="Q980" s="29" t="str">
        <f>IF(Замеры!AD974=0," ","+")</f>
        <v xml:space="preserve"> </v>
      </c>
      <c r="R980" s="32">
        <f>Замеры!AC974</f>
        <v>0</v>
      </c>
      <c r="W980" s="33" t="e">
        <f t="shared" si="30"/>
        <v>#VALUE!</v>
      </c>
      <c r="X980" s="31" t="s">
        <v>72</v>
      </c>
      <c r="Y980" s="33" t="e">
        <f t="shared" si="31"/>
        <v>#VALUE!</v>
      </c>
      <c r="Z980" s="32"/>
    </row>
    <row r="981" spans="1:26" x14ac:dyDescent="0.3">
      <c r="A981" s="35">
        <f>IF(Замеры!B975=0, " ", Замеры!B975)</f>
        <v>972</v>
      </c>
      <c r="B981" s="37" t="str">
        <f>CONCATENATE(Замеры!D975,Замеры!F975)</f>
        <v>Группа от QF</v>
      </c>
      <c r="C981" s="35" t="str">
        <f>IF(Замеры!J975=0," ", Замеры!J975)</f>
        <v xml:space="preserve"> </v>
      </c>
      <c r="D981" s="29" t="str">
        <f>IF(Замеры!AD975=0, " ", Замеры!AB975)</f>
        <v xml:space="preserve"> </v>
      </c>
      <c r="E981" s="29" t="str">
        <f>CONCATENATE(Замеры!T975,Замеры!W975,Замеры!V975)</f>
        <v xml:space="preserve"> </v>
      </c>
      <c r="F981" s="30" t="str">
        <f>IF(Замеры!AD975=0," ","---")</f>
        <v xml:space="preserve"> </v>
      </c>
      <c r="G981" s="31" t="str">
        <f>IF(Замеры!AD975=0," ",Замеры!L975)</f>
        <v xml:space="preserve"> </v>
      </c>
      <c r="H981" s="31" t="str">
        <f>CONCATENATE(Замеры!AO975,Замеры!AE975,Замеры!AP975)</f>
        <v>0 0</v>
      </c>
      <c r="I981" s="29" t="str">
        <f>CONCATENATE(Замеры!AM975,Замеры!AE975,Замеры!AN975)</f>
        <v>0 0</v>
      </c>
      <c r="J981" s="31" t="str">
        <f>IF(Замеры!AD975=0," ",G981*2.55)</f>
        <v xml:space="preserve"> </v>
      </c>
      <c r="K981" s="29" t="str">
        <f>IF(Замеры!AD975=0," ",Замеры!AK975)</f>
        <v xml:space="preserve"> </v>
      </c>
      <c r="L981" s="29" t="str">
        <f>IF(Замеры!AD975=0," ",Замеры!AL975)</f>
        <v xml:space="preserve"> </v>
      </c>
      <c r="M981" s="29" t="str">
        <f>IF(Замеры!AD975=0," ",0.1)</f>
        <v xml:space="preserve"> </v>
      </c>
      <c r="N981" s="29" t="str">
        <f>IF(Замеры!AD975=0," ",Замеры!AD975)</f>
        <v xml:space="preserve"> </v>
      </c>
      <c r="O981" s="29" t="str">
        <f>Замеры!AE975</f>
        <v xml:space="preserve"> </v>
      </c>
      <c r="P981" s="29" t="str">
        <f>Замеры!AF975</f>
        <v xml:space="preserve"> </v>
      </c>
      <c r="Q981" s="29" t="str">
        <f>IF(Замеры!AD975=0," ","+")</f>
        <v xml:space="preserve"> </v>
      </c>
      <c r="R981" s="32">
        <f>Замеры!AC975</f>
        <v>0</v>
      </c>
      <c r="W981" s="33" t="e">
        <f t="shared" si="30"/>
        <v>#VALUE!</v>
      </c>
      <c r="X981" s="31" t="s">
        <v>72</v>
      </c>
      <c r="Y981" s="33" t="e">
        <f t="shared" si="31"/>
        <v>#VALUE!</v>
      </c>
      <c r="Z981" s="32"/>
    </row>
    <row r="982" spans="1:26" x14ac:dyDescent="0.3">
      <c r="A982" s="35">
        <f>IF(Замеры!B976=0, " ", Замеры!B976)</f>
        <v>973</v>
      </c>
      <c r="B982" s="37" t="str">
        <f>CONCATENATE(Замеры!D976,Замеры!F976)</f>
        <v>Группа от QF</v>
      </c>
      <c r="C982" s="35" t="str">
        <f>IF(Замеры!J976=0," ", Замеры!J976)</f>
        <v xml:space="preserve"> </v>
      </c>
      <c r="D982" s="29" t="str">
        <f>IF(Замеры!AD976=0, " ", Замеры!AB976)</f>
        <v xml:space="preserve"> </v>
      </c>
      <c r="E982" s="29" t="str">
        <f>CONCATENATE(Замеры!T976,Замеры!W976,Замеры!V976)</f>
        <v xml:space="preserve"> </v>
      </c>
      <c r="F982" s="30" t="str">
        <f>IF(Замеры!AD976=0," ","---")</f>
        <v xml:space="preserve"> </v>
      </c>
      <c r="G982" s="31" t="str">
        <f>IF(Замеры!AD976=0," ",Замеры!L976)</f>
        <v xml:space="preserve"> </v>
      </c>
      <c r="H982" s="31" t="str">
        <f>CONCATENATE(Замеры!AO976,Замеры!AE976,Замеры!AP976)</f>
        <v>0 0</v>
      </c>
      <c r="I982" s="29" t="str">
        <f>CONCATENATE(Замеры!AM976,Замеры!AE976,Замеры!AN976)</f>
        <v>0 0</v>
      </c>
      <c r="J982" s="31" t="str">
        <f>IF(Замеры!AD976=0," ",G982*2.55)</f>
        <v xml:space="preserve"> </v>
      </c>
      <c r="K982" s="29" t="str">
        <f>IF(Замеры!AD976=0," ",Замеры!AK976)</f>
        <v xml:space="preserve"> </v>
      </c>
      <c r="L982" s="29" t="str">
        <f>IF(Замеры!AD976=0," ",Замеры!AL976)</f>
        <v xml:space="preserve"> </v>
      </c>
      <c r="M982" s="29" t="str">
        <f>IF(Замеры!AD976=0," ",0.1)</f>
        <v xml:space="preserve"> </v>
      </c>
      <c r="N982" s="29" t="str">
        <f>IF(Замеры!AD976=0," ",Замеры!AD976)</f>
        <v xml:space="preserve"> </v>
      </c>
      <c r="O982" s="29" t="str">
        <f>Замеры!AE976</f>
        <v xml:space="preserve"> </v>
      </c>
      <c r="P982" s="29" t="str">
        <f>Замеры!AF976</f>
        <v xml:space="preserve"> </v>
      </c>
      <c r="Q982" s="29" t="str">
        <f>IF(Замеры!AD976=0," ","+")</f>
        <v xml:space="preserve"> </v>
      </c>
      <c r="R982" s="32">
        <f>Замеры!AC976</f>
        <v>0</v>
      </c>
      <c r="W982" s="33" t="e">
        <f t="shared" si="30"/>
        <v>#VALUE!</v>
      </c>
      <c r="X982" s="31" t="s">
        <v>72</v>
      </c>
      <c r="Y982" s="33" t="e">
        <f t="shared" si="31"/>
        <v>#VALUE!</v>
      </c>
      <c r="Z982" s="32"/>
    </row>
    <row r="983" spans="1:26" x14ac:dyDescent="0.3">
      <c r="A983" s="35">
        <f>IF(Замеры!B977=0, " ", Замеры!B977)</f>
        <v>974</v>
      </c>
      <c r="B983" s="37" t="str">
        <f>CONCATENATE(Замеры!D977,Замеры!F977)</f>
        <v>Группа от QF</v>
      </c>
      <c r="C983" s="35" t="str">
        <f>IF(Замеры!J977=0," ", Замеры!J977)</f>
        <v xml:space="preserve"> </v>
      </c>
      <c r="D983" s="29" t="str">
        <f>IF(Замеры!AD977=0, " ", Замеры!AB977)</f>
        <v xml:space="preserve"> </v>
      </c>
      <c r="E983" s="29" t="str">
        <f>CONCATENATE(Замеры!T977,Замеры!W977,Замеры!V977)</f>
        <v xml:space="preserve"> </v>
      </c>
      <c r="F983" s="30" t="str">
        <f>IF(Замеры!AD977=0," ","---")</f>
        <v xml:space="preserve"> </v>
      </c>
      <c r="G983" s="31" t="str">
        <f>IF(Замеры!AD977=0," ",Замеры!L977)</f>
        <v xml:space="preserve"> </v>
      </c>
      <c r="H983" s="31" t="str">
        <f>CONCATENATE(Замеры!AO977,Замеры!AE977,Замеры!AP977)</f>
        <v>0 0</v>
      </c>
      <c r="I983" s="29" t="str">
        <f>CONCATENATE(Замеры!AM977,Замеры!AE977,Замеры!AN977)</f>
        <v>0 0</v>
      </c>
      <c r="J983" s="31" t="str">
        <f>IF(Замеры!AD977=0," ",G983*2.55)</f>
        <v xml:space="preserve"> </v>
      </c>
      <c r="K983" s="29" t="str">
        <f>IF(Замеры!AD977=0," ",Замеры!AK977)</f>
        <v xml:space="preserve"> </v>
      </c>
      <c r="L983" s="29" t="str">
        <f>IF(Замеры!AD977=0," ",Замеры!AL977)</f>
        <v xml:space="preserve"> </v>
      </c>
      <c r="M983" s="29" t="str">
        <f>IF(Замеры!AD977=0," ",0.1)</f>
        <v xml:space="preserve"> </v>
      </c>
      <c r="N983" s="29" t="str">
        <f>IF(Замеры!AD977=0," ",Замеры!AD977)</f>
        <v xml:space="preserve"> </v>
      </c>
      <c r="O983" s="29" t="str">
        <f>Замеры!AE977</f>
        <v xml:space="preserve"> </v>
      </c>
      <c r="P983" s="29" t="str">
        <f>Замеры!AF977</f>
        <v xml:space="preserve"> </v>
      </c>
      <c r="Q983" s="29" t="str">
        <f>IF(Замеры!AD977=0," ","+")</f>
        <v xml:space="preserve"> </v>
      </c>
      <c r="R983" s="32">
        <f>Замеры!AC977</f>
        <v>0</v>
      </c>
      <c r="W983" s="33" t="e">
        <f t="shared" si="30"/>
        <v>#VALUE!</v>
      </c>
      <c r="X983" s="31" t="s">
        <v>72</v>
      </c>
      <c r="Y983" s="33" t="e">
        <f t="shared" si="31"/>
        <v>#VALUE!</v>
      </c>
      <c r="Z983" s="32"/>
    </row>
    <row r="984" spans="1:26" x14ac:dyDescent="0.3">
      <c r="A984" s="35">
        <f>IF(Замеры!B978=0, " ", Замеры!B978)</f>
        <v>975</v>
      </c>
      <c r="B984" s="37" t="str">
        <f>CONCATENATE(Замеры!D978,Замеры!F978)</f>
        <v>Группа от QF</v>
      </c>
      <c r="C984" s="35" t="str">
        <f>IF(Замеры!J978=0," ", Замеры!J978)</f>
        <v xml:space="preserve"> </v>
      </c>
      <c r="D984" s="29" t="str">
        <f>IF(Замеры!AD978=0, " ", Замеры!AB978)</f>
        <v xml:space="preserve"> </v>
      </c>
      <c r="E984" s="29" t="str">
        <f>CONCATENATE(Замеры!T978,Замеры!W978,Замеры!V978)</f>
        <v xml:space="preserve"> </v>
      </c>
      <c r="F984" s="30" t="str">
        <f>IF(Замеры!AD978=0," ","---")</f>
        <v xml:space="preserve"> </v>
      </c>
      <c r="G984" s="31" t="str">
        <f>IF(Замеры!AD978=0," ",Замеры!L978)</f>
        <v xml:space="preserve"> </v>
      </c>
      <c r="H984" s="31" t="str">
        <f>CONCATENATE(Замеры!AO978,Замеры!AE978,Замеры!AP978)</f>
        <v>0 0</v>
      </c>
      <c r="I984" s="29" t="str">
        <f>CONCATENATE(Замеры!AM978,Замеры!AE978,Замеры!AN978)</f>
        <v>0 0</v>
      </c>
      <c r="J984" s="31" t="str">
        <f>IF(Замеры!AD978=0," ",G984*2.55)</f>
        <v xml:space="preserve"> </v>
      </c>
      <c r="K984" s="29" t="str">
        <f>IF(Замеры!AD978=0," ",Замеры!AK978)</f>
        <v xml:space="preserve"> </v>
      </c>
      <c r="L984" s="29" t="str">
        <f>IF(Замеры!AD978=0," ",Замеры!AL978)</f>
        <v xml:space="preserve"> </v>
      </c>
      <c r="M984" s="29" t="str">
        <f>IF(Замеры!AD978=0," ",0.1)</f>
        <v xml:space="preserve"> </v>
      </c>
      <c r="N984" s="29" t="str">
        <f>IF(Замеры!AD978=0," ",Замеры!AD978)</f>
        <v xml:space="preserve"> </v>
      </c>
      <c r="O984" s="29" t="str">
        <f>Замеры!AE978</f>
        <v xml:space="preserve"> </v>
      </c>
      <c r="P984" s="29" t="str">
        <f>Замеры!AF978</f>
        <v xml:space="preserve"> </v>
      </c>
      <c r="Q984" s="29" t="str">
        <f>IF(Замеры!AD978=0," ","+")</f>
        <v xml:space="preserve"> </v>
      </c>
      <c r="R984" s="32">
        <f>Замеры!AC978</f>
        <v>0</v>
      </c>
      <c r="W984" s="33" t="e">
        <f t="shared" si="30"/>
        <v>#VALUE!</v>
      </c>
      <c r="X984" s="31" t="s">
        <v>72</v>
      </c>
      <c r="Y984" s="33" t="e">
        <f t="shared" si="31"/>
        <v>#VALUE!</v>
      </c>
      <c r="Z984" s="32"/>
    </row>
    <row r="985" spans="1:26" x14ac:dyDescent="0.3">
      <c r="A985" s="35">
        <f>IF(Замеры!B979=0, " ", Замеры!B979)</f>
        <v>976</v>
      </c>
      <c r="B985" s="37" t="str">
        <f>CONCATENATE(Замеры!D979,Замеры!F979)</f>
        <v>Группа от QF</v>
      </c>
      <c r="C985" s="35" t="str">
        <f>IF(Замеры!J979=0," ", Замеры!J979)</f>
        <v xml:space="preserve"> </v>
      </c>
      <c r="D985" s="29" t="str">
        <f>IF(Замеры!AD979=0, " ", Замеры!AB979)</f>
        <v xml:space="preserve"> </v>
      </c>
      <c r="E985" s="29" t="str">
        <f>CONCATENATE(Замеры!T979,Замеры!W979,Замеры!V979)</f>
        <v xml:space="preserve"> </v>
      </c>
      <c r="F985" s="30" t="str">
        <f>IF(Замеры!AD979=0," ","---")</f>
        <v xml:space="preserve"> </v>
      </c>
      <c r="G985" s="31" t="str">
        <f>IF(Замеры!AD979=0," ",Замеры!L979)</f>
        <v xml:space="preserve"> </v>
      </c>
      <c r="H985" s="31" t="str">
        <f>CONCATENATE(Замеры!AO979,Замеры!AE979,Замеры!AP979)</f>
        <v>0 0</v>
      </c>
      <c r="I985" s="29" t="str">
        <f>CONCATENATE(Замеры!AM979,Замеры!AE979,Замеры!AN979)</f>
        <v>0 0</v>
      </c>
      <c r="J985" s="31" t="str">
        <f>IF(Замеры!AD979=0," ",G985*2.55)</f>
        <v xml:space="preserve"> </v>
      </c>
      <c r="K985" s="29" t="str">
        <f>IF(Замеры!AD979=0," ",Замеры!AK979)</f>
        <v xml:space="preserve"> </v>
      </c>
      <c r="L985" s="29" t="str">
        <f>IF(Замеры!AD979=0," ",Замеры!AL979)</f>
        <v xml:space="preserve"> </v>
      </c>
      <c r="M985" s="29" t="str">
        <f>IF(Замеры!AD979=0," ",0.1)</f>
        <v xml:space="preserve"> </v>
      </c>
      <c r="N985" s="29" t="str">
        <f>IF(Замеры!AD979=0," ",Замеры!AD979)</f>
        <v xml:space="preserve"> </v>
      </c>
      <c r="O985" s="29" t="str">
        <f>Замеры!AE979</f>
        <v xml:space="preserve"> </v>
      </c>
      <c r="P985" s="29" t="str">
        <f>Замеры!AF979</f>
        <v xml:space="preserve"> </v>
      </c>
      <c r="Q985" s="29" t="str">
        <f>IF(Замеры!AD979=0," ","+")</f>
        <v xml:space="preserve"> </v>
      </c>
      <c r="R985" s="32">
        <f>Замеры!AC979</f>
        <v>0</v>
      </c>
      <c r="W985" s="33" t="e">
        <f t="shared" si="30"/>
        <v>#VALUE!</v>
      </c>
      <c r="X985" s="31" t="s">
        <v>72</v>
      </c>
      <c r="Y985" s="33" t="e">
        <f t="shared" si="31"/>
        <v>#VALUE!</v>
      </c>
      <c r="Z985" s="32"/>
    </row>
    <row r="986" spans="1:26" x14ac:dyDescent="0.3">
      <c r="A986" s="35">
        <f>IF(Замеры!B980=0, " ", Замеры!B980)</f>
        <v>977</v>
      </c>
      <c r="B986" s="37" t="str">
        <f>CONCATENATE(Замеры!D980,Замеры!F980)</f>
        <v>Группа от QF</v>
      </c>
      <c r="C986" s="35" t="str">
        <f>IF(Замеры!J980=0," ", Замеры!J980)</f>
        <v xml:space="preserve"> </v>
      </c>
      <c r="D986" s="29" t="str">
        <f>IF(Замеры!AD980=0, " ", Замеры!AB980)</f>
        <v xml:space="preserve"> </v>
      </c>
      <c r="E986" s="29" t="str">
        <f>CONCATENATE(Замеры!T980,Замеры!W980,Замеры!V980)</f>
        <v xml:space="preserve"> </v>
      </c>
      <c r="F986" s="30" t="str">
        <f>IF(Замеры!AD980=0," ","---")</f>
        <v xml:space="preserve"> </v>
      </c>
      <c r="G986" s="31" t="str">
        <f>IF(Замеры!AD980=0," ",Замеры!L980)</f>
        <v xml:space="preserve"> </v>
      </c>
      <c r="H986" s="31" t="str">
        <f>CONCATENATE(Замеры!AO980,Замеры!AE980,Замеры!AP980)</f>
        <v>0 0</v>
      </c>
      <c r="I986" s="29" t="str">
        <f>CONCATENATE(Замеры!AM980,Замеры!AE980,Замеры!AN980)</f>
        <v>0 0</v>
      </c>
      <c r="J986" s="31" t="str">
        <f>IF(Замеры!AD980=0," ",G986*2.55)</f>
        <v xml:space="preserve"> </v>
      </c>
      <c r="K986" s="29" t="str">
        <f>IF(Замеры!AD980=0," ",Замеры!AK980)</f>
        <v xml:space="preserve"> </v>
      </c>
      <c r="L986" s="29" t="str">
        <f>IF(Замеры!AD980=0," ",Замеры!AL980)</f>
        <v xml:space="preserve"> </v>
      </c>
      <c r="M986" s="29" t="str">
        <f>IF(Замеры!AD980=0," ",0.1)</f>
        <v xml:space="preserve"> </v>
      </c>
      <c r="N986" s="29" t="str">
        <f>IF(Замеры!AD980=0," ",Замеры!AD980)</f>
        <v xml:space="preserve"> </v>
      </c>
      <c r="O986" s="29" t="str">
        <f>Замеры!AE980</f>
        <v xml:space="preserve"> </v>
      </c>
      <c r="P986" s="29" t="str">
        <f>Замеры!AF980</f>
        <v xml:space="preserve"> </v>
      </c>
      <c r="Q986" s="29" t="str">
        <f>IF(Замеры!AD980=0," ","+")</f>
        <v xml:space="preserve"> </v>
      </c>
      <c r="R986" s="32">
        <f>Замеры!AC980</f>
        <v>0</v>
      </c>
      <c r="W986" s="33" t="e">
        <f t="shared" si="30"/>
        <v>#VALUE!</v>
      </c>
      <c r="X986" s="31" t="s">
        <v>72</v>
      </c>
      <c r="Y986" s="33" t="e">
        <f t="shared" si="31"/>
        <v>#VALUE!</v>
      </c>
      <c r="Z986" s="32"/>
    </row>
    <row r="987" spans="1:26" x14ac:dyDescent="0.3">
      <c r="A987" s="35">
        <f>IF(Замеры!B981=0, " ", Замеры!B981)</f>
        <v>978</v>
      </c>
      <c r="B987" s="37" t="str">
        <f>CONCATENATE(Замеры!D981,Замеры!F981)</f>
        <v>Группа от QF</v>
      </c>
      <c r="C987" s="35" t="str">
        <f>IF(Замеры!J981=0," ", Замеры!J981)</f>
        <v xml:space="preserve"> </v>
      </c>
      <c r="D987" s="29" t="str">
        <f>IF(Замеры!AD981=0, " ", Замеры!AB981)</f>
        <v xml:space="preserve"> </v>
      </c>
      <c r="E987" s="29" t="str">
        <f>CONCATENATE(Замеры!T981,Замеры!W981,Замеры!V981)</f>
        <v xml:space="preserve"> </v>
      </c>
      <c r="F987" s="30" t="str">
        <f>IF(Замеры!AD981=0," ","---")</f>
        <v xml:space="preserve"> </v>
      </c>
      <c r="G987" s="31" t="str">
        <f>IF(Замеры!AD981=0," ",Замеры!L981)</f>
        <v xml:space="preserve"> </v>
      </c>
      <c r="H987" s="31" t="str">
        <f>CONCATENATE(Замеры!AO981,Замеры!AE981,Замеры!AP981)</f>
        <v>0 0</v>
      </c>
      <c r="I987" s="29" t="str">
        <f>CONCATENATE(Замеры!AM981,Замеры!AE981,Замеры!AN981)</f>
        <v>0 0</v>
      </c>
      <c r="J987" s="31" t="str">
        <f>IF(Замеры!AD981=0," ",G987*2.55)</f>
        <v xml:space="preserve"> </v>
      </c>
      <c r="K987" s="29" t="str">
        <f>IF(Замеры!AD981=0," ",Замеры!AK981)</f>
        <v xml:space="preserve"> </v>
      </c>
      <c r="L987" s="29" t="str">
        <f>IF(Замеры!AD981=0," ",Замеры!AL981)</f>
        <v xml:space="preserve"> </v>
      </c>
      <c r="M987" s="29" t="str">
        <f>IF(Замеры!AD981=0," ",0.1)</f>
        <v xml:space="preserve"> </v>
      </c>
      <c r="N987" s="29" t="str">
        <f>IF(Замеры!AD981=0," ",Замеры!AD981)</f>
        <v xml:space="preserve"> </v>
      </c>
      <c r="O987" s="29" t="str">
        <f>Замеры!AE981</f>
        <v xml:space="preserve"> </v>
      </c>
      <c r="P987" s="29" t="str">
        <f>Замеры!AF981</f>
        <v xml:space="preserve"> </v>
      </c>
      <c r="Q987" s="29" t="str">
        <f>IF(Замеры!AD981=0," ","+")</f>
        <v xml:space="preserve"> </v>
      </c>
      <c r="R987" s="32">
        <f>Замеры!AC981</f>
        <v>0</v>
      </c>
      <c r="W987" s="33" t="e">
        <f t="shared" si="30"/>
        <v>#VALUE!</v>
      </c>
      <c r="X987" s="31" t="s">
        <v>72</v>
      </c>
      <c r="Y987" s="33" t="e">
        <f t="shared" si="31"/>
        <v>#VALUE!</v>
      </c>
      <c r="Z987" s="32"/>
    </row>
    <row r="988" spans="1:26" x14ac:dyDescent="0.3">
      <c r="A988" s="35">
        <f>IF(Замеры!B982=0, " ", Замеры!B982)</f>
        <v>979</v>
      </c>
      <c r="B988" s="37" t="str">
        <f>CONCATENATE(Замеры!D982,Замеры!F982)</f>
        <v>Группа от QF</v>
      </c>
      <c r="C988" s="35" t="str">
        <f>IF(Замеры!J982=0," ", Замеры!J982)</f>
        <v xml:space="preserve"> </v>
      </c>
      <c r="D988" s="29" t="str">
        <f>IF(Замеры!AD982=0, " ", Замеры!AB982)</f>
        <v xml:space="preserve"> </v>
      </c>
      <c r="E988" s="29" t="str">
        <f>CONCATENATE(Замеры!T982,Замеры!W982,Замеры!V982)</f>
        <v xml:space="preserve"> </v>
      </c>
      <c r="F988" s="30" t="str">
        <f>IF(Замеры!AD982=0," ","---")</f>
        <v xml:space="preserve"> </v>
      </c>
      <c r="G988" s="31" t="str">
        <f>IF(Замеры!AD982=0," ",Замеры!L982)</f>
        <v xml:space="preserve"> </v>
      </c>
      <c r="H988" s="31" t="str">
        <f>CONCATENATE(Замеры!AO982,Замеры!AE982,Замеры!AP982)</f>
        <v>0 0</v>
      </c>
      <c r="I988" s="29" t="str">
        <f>CONCATENATE(Замеры!AM982,Замеры!AE982,Замеры!AN982)</f>
        <v>0 0</v>
      </c>
      <c r="J988" s="31" t="str">
        <f>IF(Замеры!AD982=0," ",G988*2.55)</f>
        <v xml:space="preserve"> </v>
      </c>
      <c r="K988" s="29" t="str">
        <f>IF(Замеры!AD982=0," ",Замеры!AK982)</f>
        <v xml:space="preserve"> </v>
      </c>
      <c r="L988" s="29" t="str">
        <f>IF(Замеры!AD982=0," ",Замеры!AL982)</f>
        <v xml:space="preserve"> </v>
      </c>
      <c r="M988" s="29" t="str">
        <f>IF(Замеры!AD982=0," ",0.1)</f>
        <v xml:space="preserve"> </v>
      </c>
      <c r="N988" s="29" t="str">
        <f>IF(Замеры!AD982=0," ",Замеры!AD982)</f>
        <v xml:space="preserve"> </v>
      </c>
      <c r="O988" s="29" t="str">
        <f>Замеры!AE982</f>
        <v xml:space="preserve"> </v>
      </c>
      <c r="P988" s="29" t="str">
        <f>Замеры!AF982</f>
        <v xml:space="preserve"> </v>
      </c>
      <c r="Q988" s="29" t="str">
        <f>IF(Замеры!AD982=0," ","+")</f>
        <v xml:space="preserve"> </v>
      </c>
      <c r="R988" s="32">
        <f>Замеры!AC982</f>
        <v>0</v>
      </c>
      <c r="W988" s="33" t="e">
        <f t="shared" si="30"/>
        <v>#VALUE!</v>
      </c>
      <c r="X988" s="31" t="s">
        <v>72</v>
      </c>
      <c r="Y988" s="33" t="e">
        <f t="shared" si="31"/>
        <v>#VALUE!</v>
      </c>
      <c r="Z988" s="32"/>
    </row>
    <row r="989" spans="1:26" x14ac:dyDescent="0.3">
      <c r="A989" s="35">
        <f>IF(Замеры!B983=0, " ", Замеры!B983)</f>
        <v>980</v>
      </c>
      <c r="B989" s="37" t="str">
        <f>CONCATENATE(Замеры!D983,Замеры!F983)</f>
        <v>Группа от QF</v>
      </c>
      <c r="C989" s="35" t="str">
        <f>IF(Замеры!J983=0," ", Замеры!J983)</f>
        <v xml:space="preserve"> </v>
      </c>
      <c r="D989" s="29" t="str">
        <f>IF(Замеры!AD983=0, " ", Замеры!AB983)</f>
        <v xml:space="preserve"> </v>
      </c>
      <c r="E989" s="29" t="str">
        <f>CONCATENATE(Замеры!T983,Замеры!W983,Замеры!V983)</f>
        <v xml:space="preserve"> </v>
      </c>
      <c r="F989" s="30" t="str">
        <f>IF(Замеры!AD983=0," ","---")</f>
        <v xml:space="preserve"> </v>
      </c>
      <c r="G989" s="31" t="str">
        <f>IF(Замеры!AD983=0," ",Замеры!L983)</f>
        <v xml:space="preserve"> </v>
      </c>
      <c r="H989" s="31" t="str">
        <f>CONCATENATE(Замеры!AO983,Замеры!AE983,Замеры!AP983)</f>
        <v>0 0</v>
      </c>
      <c r="I989" s="29" t="str">
        <f>CONCATENATE(Замеры!AM983,Замеры!AE983,Замеры!AN983)</f>
        <v>0 0</v>
      </c>
      <c r="J989" s="31" t="str">
        <f>IF(Замеры!AD983=0," ",G989*2.55)</f>
        <v xml:space="preserve"> </v>
      </c>
      <c r="K989" s="29" t="str">
        <f>IF(Замеры!AD983=0," ",Замеры!AK983)</f>
        <v xml:space="preserve"> </v>
      </c>
      <c r="L989" s="29" t="str">
        <f>IF(Замеры!AD983=0," ",Замеры!AL983)</f>
        <v xml:space="preserve"> </v>
      </c>
      <c r="M989" s="29" t="str">
        <f>IF(Замеры!AD983=0," ",0.1)</f>
        <v xml:space="preserve"> </v>
      </c>
      <c r="N989" s="29" t="str">
        <f>IF(Замеры!AD983=0," ",Замеры!AD983)</f>
        <v xml:space="preserve"> </v>
      </c>
      <c r="O989" s="29" t="str">
        <f>Замеры!AE983</f>
        <v xml:space="preserve"> </v>
      </c>
      <c r="P989" s="29" t="str">
        <f>Замеры!AF983</f>
        <v xml:space="preserve"> </v>
      </c>
      <c r="Q989" s="29" t="str">
        <f>IF(Замеры!AD983=0," ","+")</f>
        <v xml:space="preserve"> </v>
      </c>
      <c r="R989" s="32">
        <f>Замеры!AC983</f>
        <v>0</v>
      </c>
      <c r="W989" s="33" t="e">
        <f t="shared" si="30"/>
        <v>#VALUE!</v>
      </c>
      <c r="X989" s="31" t="s">
        <v>72</v>
      </c>
      <c r="Y989" s="33" t="e">
        <f t="shared" si="31"/>
        <v>#VALUE!</v>
      </c>
      <c r="Z989" s="32"/>
    </row>
    <row r="990" spans="1:26" x14ac:dyDescent="0.3">
      <c r="A990" s="35">
        <f>IF(Замеры!B984=0, " ", Замеры!B984)</f>
        <v>981</v>
      </c>
      <c r="B990" s="37" t="str">
        <f>CONCATENATE(Замеры!D984,Замеры!F984)</f>
        <v>Группа от QF</v>
      </c>
      <c r="C990" s="35" t="str">
        <f>IF(Замеры!J984=0," ", Замеры!J984)</f>
        <v xml:space="preserve"> </v>
      </c>
      <c r="D990" s="29" t="str">
        <f>IF(Замеры!AD984=0, " ", Замеры!AB984)</f>
        <v xml:space="preserve"> </v>
      </c>
      <c r="E990" s="29" t="str">
        <f>CONCATENATE(Замеры!T984,Замеры!W984,Замеры!V984)</f>
        <v xml:space="preserve"> </v>
      </c>
      <c r="F990" s="30" t="str">
        <f>IF(Замеры!AD984=0," ","---")</f>
        <v xml:space="preserve"> </v>
      </c>
      <c r="G990" s="31" t="str">
        <f>IF(Замеры!AD984=0," ",Замеры!L984)</f>
        <v xml:space="preserve"> </v>
      </c>
      <c r="H990" s="31" t="str">
        <f>CONCATENATE(Замеры!AO984,Замеры!AE984,Замеры!AP984)</f>
        <v>0 0</v>
      </c>
      <c r="I990" s="29" t="str">
        <f>CONCATENATE(Замеры!AM984,Замеры!AE984,Замеры!AN984)</f>
        <v>0 0</v>
      </c>
      <c r="J990" s="31" t="str">
        <f>IF(Замеры!AD984=0," ",G990*2.55)</f>
        <v xml:space="preserve"> </v>
      </c>
      <c r="K990" s="29" t="str">
        <f>IF(Замеры!AD984=0," ",Замеры!AK984)</f>
        <v xml:space="preserve"> </v>
      </c>
      <c r="L990" s="29" t="str">
        <f>IF(Замеры!AD984=0," ",Замеры!AL984)</f>
        <v xml:space="preserve"> </v>
      </c>
      <c r="M990" s="29" t="str">
        <f>IF(Замеры!AD984=0," ",0.1)</f>
        <v xml:space="preserve"> </v>
      </c>
      <c r="N990" s="29" t="str">
        <f>IF(Замеры!AD984=0," ",Замеры!AD984)</f>
        <v xml:space="preserve"> </v>
      </c>
      <c r="O990" s="29" t="str">
        <f>Замеры!AE984</f>
        <v xml:space="preserve"> </v>
      </c>
      <c r="P990" s="29" t="str">
        <f>Замеры!AF984</f>
        <v xml:space="preserve"> </v>
      </c>
      <c r="Q990" s="29" t="str">
        <f>IF(Замеры!AD984=0," ","+")</f>
        <v xml:space="preserve"> </v>
      </c>
      <c r="R990" s="32">
        <f>Замеры!AC984</f>
        <v>0</v>
      </c>
      <c r="W990" s="33" t="e">
        <f t="shared" si="30"/>
        <v>#VALUE!</v>
      </c>
      <c r="X990" s="31" t="s">
        <v>72</v>
      </c>
      <c r="Y990" s="33" t="e">
        <f t="shared" si="31"/>
        <v>#VALUE!</v>
      </c>
      <c r="Z990" s="32"/>
    </row>
    <row r="991" spans="1:26" x14ac:dyDescent="0.3">
      <c r="A991" s="35">
        <f>IF(Замеры!B985=0, " ", Замеры!B985)</f>
        <v>982</v>
      </c>
      <c r="B991" s="37" t="str">
        <f>CONCATENATE(Замеры!D985,Замеры!F985)</f>
        <v>Группа от QF</v>
      </c>
      <c r="C991" s="35" t="str">
        <f>IF(Замеры!J985=0," ", Замеры!J985)</f>
        <v xml:space="preserve"> </v>
      </c>
      <c r="D991" s="29" t="str">
        <f>IF(Замеры!AD985=0, " ", Замеры!AB985)</f>
        <v xml:space="preserve"> </v>
      </c>
      <c r="E991" s="29" t="str">
        <f>CONCATENATE(Замеры!T985,Замеры!W985,Замеры!V985)</f>
        <v xml:space="preserve"> </v>
      </c>
      <c r="F991" s="30" t="str">
        <f>IF(Замеры!AD985=0," ","---")</f>
        <v xml:space="preserve"> </v>
      </c>
      <c r="G991" s="31" t="str">
        <f>IF(Замеры!AD985=0," ",Замеры!L985)</f>
        <v xml:space="preserve"> </v>
      </c>
      <c r="H991" s="31" t="str">
        <f>CONCATENATE(Замеры!AO985,Замеры!AE985,Замеры!AP985)</f>
        <v>0 0</v>
      </c>
      <c r="I991" s="29" t="str">
        <f>CONCATENATE(Замеры!AM985,Замеры!AE985,Замеры!AN985)</f>
        <v>0 0</v>
      </c>
      <c r="J991" s="31" t="str">
        <f>IF(Замеры!AD985=0," ",G991*2.55)</f>
        <v xml:space="preserve"> </v>
      </c>
      <c r="K991" s="29" t="str">
        <f>IF(Замеры!AD985=0," ",Замеры!AK985)</f>
        <v xml:space="preserve"> </v>
      </c>
      <c r="L991" s="29" t="str">
        <f>IF(Замеры!AD985=0," ",Замеры!AL985)</f>
        <v xml:space="preserve"> </v>
      </c>
      <c r="M991" s="29" t="str">
        <f>IF(Замеры!AD985=0," ",0.1)</f>
        <v xml:space="preserve"> </v>
      </c>
      <c r="N991" s="29" t="str">
        <f>IF(Замеры!AD985=0," ",Замеры!AD985)</f>
        <v xml:space="preserve"> </v>
      </c>
      <c r="O991" s="29" t="str">
        <f>Замеры!AE985</f>
        <v xml:space="preserve"> </v>
      </c>
      <c r="P991" s="29" t="str">
        <f>Замеры!AF985</f>
        <v xml:space="preserve"> </v>
      </c>
      <c r="Q991" s="29" t="str">
        <f>IF(Замеры!AD985=0," ","+")</f>
        <v xml:space="preserve"> </v>
      </c>
      <c r="R991" s="32">
        <f>Замеры!AC985</f>
        <v>0</v>
      </c>
      <c r="W991" s="33" t="e">
        <f t="shared" si="30"/>
        <v>#VALUE!</v>
      </c>
      <c r="X991" s="31" t="s">
        <v>72</v>
      </c>
      <c r="Y991" s="33" t="e">
        <f t="shared" si="31"/>
        <v>#VALUE!</v>
      </c>
      <c r="Z991" s="32"/>
    </row>
    <row r="992" spans="1:26" x14ac:dyDescent="0.3">
      <c r="A992" s="35">
        <f>IF(Замеры!B986=0, " ", Замеры!B986)</f>
        <v>983</v>
      </c>
      <c r="B992" s="37" t="str">
        <f>CONCATENATE(Замеры!D986,Замеры!F986)</f>
        <v>Группа от QF</v>
      </c>
      <c r="C992" s="35" t="str">
        <f>IF(Замеры!J986=0," ", Замеры!J986)</f>
        <v xml:space="preserve"> </v>
      </c>
      <c r="D992" s="29" t="str">
        <f>IF(Замеры!AD986=0, " ", Замеры!AB986)</f>
        <v xml:space="preserve"> </v>
      </c>
      <c r="E992" s="29" t="str">
        <f>CONCATENATE(Замеры!T986,Замеры!W986,Замеры!V986)</f>
        <v xml:space="preserve"> </v>
      </c>
      <c r="F992" s="30" t="str">
        <f>IF(Замеры!AD986=0," ","---")</f>
        <v xml:space="preserve"> </v>
      </c>
      <c r="G992" s="31" t="str">
        <f>IF(Замеры!AD986=0," ",Замеры!L986)</f>
        <v xml:space="preserve"> </v>
      </c>
      <c r="H992" s="31" t="str">
        <f>CONCATENATE(Замеры!AO986,Замеры!AE986,Замеры!AP986)</f>
        <v>0 0</v>
      </c>
      <c r="I992" s="29" t="str">
        <f>CONCATENATE(Замеры!AM986,Замеры!AE986,Замеры!AN986)</f>
        <v>0 0</v>
      </c>
      <c r="J992" s="31" t="str">
        <f>IF(Замеры!AD986=0," ",G992*2.55)</f>
        <v xml:space="preserve"> </v>
      </c>
      <c r="K992" s="29" t="str">
        <f>IF(Замеры!AD986=0," ",Замеры!AK986)</f>
        <v xml:space="preserve"> </v>
      </c>
      <c r="L992" s="29" t="str">
        <f>IF(Замеры!AD986=0," ",Замеры!AL986)</f>
        <v xml:space="preserve"> </v>
      </c>
      <c r="M992" s="29" t="str">
        <f>IF(Замеры!AD986=0," ",0.1)</f>
        <v xml:space="preserve"> </v>
      </c>
      <c r="N992" s="29" t="str">
        <f>IF(Замеры!AD986=0," ",Замеры!AD986)</f>
        <v xml:space="preserve"> </v>
      </c>
      <c r="O992" s="29" t="str">
        <f>Замеры!AE986</f>
        <v xml:space="preserve"> </v>
      </c>
      <c r="P992" s="29" t="str">
        <f>Замеры!AF986</f>
        <v xml:space="preserve"> </v>
      </c>
      <c r="Q992" s="29" t="str">
        <f>IF(Замеры!AD986=0," ","+")</f>
        <v xml:space="preserve"> </v>
      </c>
      <c r="R992" s="32">
        <f>Замеры!AC986</f>
        <v>0</v>
      </c>
      <c r="W992" s="33" t="e">
        <f t="shared" si="30"/>
        <v>#VALUE!</v>
      </c>
      <c r="X992" s="31" t="s">
        <v>72</v>
      </c>
      <c r="Y992" s="33" t="e">
        <f t="shared" si="31"/>
        <v>#VALUE!</v>
      </c>
      <c r="Z992" s="32"/>
    </row>
    <row r="993" spans="1:26" x14ac:dyDescent="0.3">
      <c r="A993" s="35">
        <f>IF(Замеры!B987=0, " ", Замеры!B987)</f>
        <v>984</v>
      </c>
      <c r="B993" s="37" t="str">
        <f>CONCATENATE(Замеры!D987,Замеры!F987)</f>
        <v>Группа от QF</v>
      </c>
      <c r="C993" s="35" t="str">
        <f>IF(Замеры!J987=0," ", Замеры!J987)</f>
        <v xml:space="preserve"> </v>
      </c>
      <c r="D993" s="29" t="str">
        <f>IF(Замеры!AD987=0, " ", Замеры!AB987)</f>
        <v xml:space="preserve"> </v>
      </c>
      <c r="E993" s="29" t="str">
        <f>CONCATENATE(Замеры!T987,Замеры!W987,Замеры!V987)</f>
        <v xml:space="preserve"> </v>
      </c>
      <c r="F993" s="30" t="str">
        <f>IF(Замеры!AD987=0," ","---")</f>
        <v xml:space="preserve"> </v>
      </c>
      <c r="G993" s="31" t="str">
        <f>IF(Замеры!AD987=0," ",Замеры!L987)</f>
        <v xml:space="preserve"> </v>
      </c>
      <c r="H993" s="31" t="str">
        <f>CONCATENATE(Замеры!AO987,Замеры!AE987,Замеры!AP987)</f>
        <v>0 0</v>
      </c>
      <c r="I993" s="29" t="str">
        <f>CONCATENATE(Замеры!AM987,Замеры!AE987,Замеры!AN987)</f>
        <v>0 0</v>
      </c>
      <c r="J993" s="31" t="str">
        <f>IF(Замеры!AD987=0," ",G993*2.55)</f>
        <v xml:space="preserve"> </v>
      </c>
      <c r="K993" s="29" t="str">
        <f>IF(Замеры!AD987=0," ",Замеры!AK987)</f>
        <v xml:space="preserve"> </v>
      </c>
      <c r="L993" s="29" t="str">
        <f>IF(Замеры!AD987=0," ",Замеры!AL987)</f>
        <v xml:space="preserve"> </v>
      </c>
      <c r="M993" s="29" t="str">
        <f>IF(Замеры!AD987=0," ",0.1)</f>
        <v xml:space="preserve"> </v>
      </c>
      <c r="N993" s="29" t="str">
        <f>IF(Замеры!AD987=0," ",Замеры!AD987)</f>
        <v xml:space="preserve"> </v>
      </c>
      <c r="O993" s="29" t="str">
        <f>Замеры!AE987</f>
        <v xml:space="preserve"> </v>
      </c>
      <c r="P993" s="29" t="str">
        <f>Замеры!AF987</f>
        <v xml:space="preserve"> </v>
      </c>
      <c r="Q993" s="29" t="str">
        <f>IF(Замеры!AD987=0," ","+")</f>
        <v xml:space="preserve"> </v>
      </c>
      <c r="R993" s="32">
        <f>Замеры!AC987</f>
        <v>0</v>
      </c>
      <c r="W993" s="33" t="e">
        <f t="shared" si="30"/>
        <v>#VALUE!</v>
      </c>
      <c r="X993" s="31" t="s">
        <v>72</v>
      </c>
      <c r="Y993" s="33" t="e">
        <f t="shared" si="31"/>
        <v>#VALUE!</v>
      </c>
      <c r="Z993" s="32"/>
    </row>
    <row r="994" spans="1:26" x14ac:dyDescent="0.3">
      <c r="A994" s="35">
        <f>IF(Замеры!B988=0, " ", Замеры!B988)</f>
        <v>985</v>
      </c>
      <c r="B994" s="37" t="str">
        <f>CONCATENATE(Замеры!D988,Замеры!F988)</f>
        <v>Группа от QF</v>
      </c>
      <c r="C994" s="35" t="str">
        <f>IF(Замеры!J988=0," ", Замеры!J988)</f>
        <v xml:space="preserve"> </v>
      </c>
      <c r="D994" s="29" t="str">
        <f>IF(Замеры!AD988=0, " ", Замеры!AB988)</f>
        <v xml:space="preserve"> </v>
      </c>
      <c r="E994" s="29" t="str">
        <f>CONCATENATE(Замеры!T988,Замеры!W988,Замеры!V988)</f>
        <v xml:space="preserve"> </v>
      </c>
      <c r="F994" s="30" t="str">
        <f>IF(Замеры!AD988=0," ","---")</f>
        <v xml:space="preserve"> </v>
      </c>
      <c r="G994" s="31" t="str">
        <f>IF(Замеры!AD988=0," ",Замеры!L988)</f>
        <v xml:space="preserve"> </v>
      </c>
      <c r="H994" s="31" t="str">
        <f>CONCATENATE(Замеры!AO988,Замеры!AE988,Замеры!AP988)</f>
        <v>0 0</v>
      </c>
      <c r="I994" s="29" t="str">
        <f>CONCATENATE(Замеры!AM988,Замеры!AE988,Замеры!AN988)</f>
        <v>0 0</v>
      </c>
      <c r="J994" s="31" t="str">
        <f>IF(Замеры!AD988=0," ",G994*2.55)</f>
        <v xml:space="preserve"> </v>
      </c>
      <c r="K994" s="29" t="str">
        <f>IF(Замеры!AD988=0," ",Замеры!AK988)</f>
        <v xml:space="preserve"> </v>
      </c>
      <c r="L994" s="29" t="str">
        <f>IF(Замеры!AD988=0," ",Замеры!AL988)</f>
        <v xml:space="preserve"> </v>
      </c>
      <c r="M994" s="29" t="str">
        <f>IF(Замеры!AD988=0," ",0.1)</f>
        <v xml:space="preserve"> </v>
      </c>
      <c r="N994" s="29" t="str">
        <f>IF(Замеры!AD988=0," ",Замеры!AD988)</f>
        <v xml:space="preserve"> </v>
      </c>
      <c r="O994" s="29" t="str">
        <f>Замеры!AE988</f>
        <v xml:space="preserve"> </v>
      </c>
      <c r="P994" s="29" t="str">
        <f>Замеры!AF988</f>
        <v xml:space="preserve"> </v>
      </c>
      <c r="Q994" s="29" t="str">
        <f>IF(Замеры!AD988=0," ","+")</f>
        <v xml:space="preserve"> </v>
      </c>
      <c r="R994" s="32">
        <f>Замеры!AC988</f>
        <v>0</v>
      </c>
      <c r="W994" s="33" t="e">
        <f t="shared" si="30"/>
        <v>#VALUE!</v>
      </c>
      <c r="X994" s="31" t="s">
        <v>72</v>
      </c>
      <c r="Y994" s="33" t="e">
        <f t="shared" si="31"/>
        <v>#VALUE!</v>
      </c>
      <c r="Z994" s="32"/>
    </row>
    <row r="995" spans="1:26" x14ac:dyDescent="0.3">
      <c r="A995" s="35">
        <f>IF(Замеры!B989=0, " ", Замеры!B989)</f>
        <v>986</v>
      </c>
      <c r="B995" s="37" t="str">
        <f>CONCATENATE(Замеры!D989,Замеры!F989)</f>
        <v>Группа от QF</v>
      </c>
      <c r="C995" s="35" t="str">
        <f>IF(Замеры!J989=0," ", Замеры!J989)</f>
        <v xml:space="preserve"> </v>
      </c>
      <c r="D995" s="29" t="str">
        <f>IF(Замеры!AD989=0, " ", Замеры!AB989)</f>
        <v xml:space="preserve"> </v>
      </c>
      <c r="E995" s="29" t="str">
        <f>CONCATENATE(Замеры!T989,Замеры!W989,Замеры!V989)</f>
        <v xml:space="preserve"> </v>
      </c>
      <c r="F995" s="30" t="str">
        <f>IF(Замеры!AD989=0," ","---")</f>
        <v xml:space="preserve"> </v>
      </c>
      <c r="G995" s="31" t="str">
        <f>IF(Замеры!AD989=0," ",Замеры!L989)</f>
        <v xml:space="preserve"> </v>
      </c>
      <c r="H995" s="31" t="str">
        <f>CONCATENATE(Замеры!AO989,Замеры!AE989,Замеры!AP989)</f>
        <v>0 0</v>
      </c>
      <c r="I995" s="29" t="str">
        <f>CONCATENATE(Замеры!AM989,Замеры!AE989,Замеры!AN989)</f>
        <v>0 0</v>
      </c>
      <c r="J995" s="31" t="str">
        <f>IF(Замеры!AD989=0," ",G995*2.55)</f>
        <v xml:space="preserve"> </v>
      </c>
      <c r="K995" s="29" t="str">
        <f>IF(Замеры!AD989=0," ",Замеры!AK989)</f>
        <v xml:space="preserve"> </v>
      </c>
      <c r="L995" s="29" t="str">
        <f>IF(Замеры!AD989=0," ",Замеры!AL989)</f>
        <v xml:space="preserve"> </v>
      </c>
      <c r="M995" s="29" t="str">
        <f>IF(Замеры!AD989=0," ",0.1)</f>
        <v xml:space="preserve"> </v>
      </c>
      <c r="N995" s="29" t="str">
        <f>IF(Замеры!AD989=0," ",Замеры!AD989)</f>
        <v xml:space="preserve"> </v>
      </c>
      <c r="O995" s="29" t="str">
        <f>Замеры!AE989</f>
        <v xml:space="preserve"> </v>
      </c>
      <c r="P995" s="29" t="str">
        <f>Замеры!AF989</f>
        <v xml:space="preserve"> </v>
      </c>
      <c r="Q995" s="29" t="str">
        <f>IF(Замеры!AD989=0," ","+")</f>
        <v xml:space="preserve"> </v>
      </c>
      <c r="R995" s="32">
        <f>Замеры!AC989</f>
        <v>0</v>
      </c>
      <c r="W995" s="33" t="e">
        <f t="shared" si="30"/>
        <v>#VALUE!</v>
      </c>
      <c r="X995" s="31" t="s">
        <v>72</v>
      </c>
      <c r="Y995" s="33" t="e">
        <f t="shared" si="31"/>
        <v>#VALUE!</v>
      </c>
      <c r="Z995" s="32"/>
    </row>
    <row r="996" spans="1:26" x14ac:dyDescent="0.3">
      <c r="A996" s="35">
        <f>IF(Замеры!B990=0, " ", Замеры!B990)</f>
        <v>987</v>
      </c>
      <c r="B996" s="37" t="str">
        <f>CONCATENATE(Замеры!D990,Замеры!F990)</f>
        <v>Группа от QF</v>
      </c>
      <c r="C996" s="35" t="str">
        <f>IF(Замеры!J990=0," ", Замеры!J990)</f>
        <v xml:space="preserve"> </v>
      </c>
      <c r="D996" s="29" t="str">
        <f>IF(Замеры!AD990=0, " ", Замеры!AB990)</f>
        <v xml:space="preserve"> </v>
      </c>
      <c r="E996" s="29" t="str">
        <f>CONCATENATE(Замеры!T990,Замеры!W990,Замеры!V990)</f>
        <v xml:space="preserve"> </v>
      </c>
      <c r="F996" s="30" t="str">
        <f>IF(Замеры!AD990=0," ","---")</f>
        <v xml:space="preserve"> </v>
      </c>
      <c r="G996" s="31" t="str">
        <f>IF(Замеры!AD990=0," ",Замеры!L990)</f>
        <v xml:space="preserve"> </v>
      </c>
      <c r="H996" s="31" t="str">
        <f>CONCATENATE(Замеры!AO990,Замеры!AE990,Замеры!AP990)</f>
        <v>0 0</v>
      </c>
      <c r="I996" s="29" t="str">
        <f>CONCATENATE(Замеры!AM990,Замеры!AE990,Замеры!AN990)</f>
        <v>0 0</v>
      </c>
      <c r="J996" s="31" t="str">
        <f>IF(Замеры!AD990=0," ",G996*2.55)</f>
        <v xml:space="preserve"> </v>
      </c>
      <c r="K996" s="29" t="str">
        <f>IF(Замеры!AD990=0," ",Замеры!AK990)</f>
        <v xml:space="preserve"> </v>
      </c>
      <c r="L996" s="29" t="str">
        <f>IF(Замеры!AD990=0," ",Замеры!AL990)</f>
        <v xml:space="preserve"> </v>
      </c>
      <c r="M996" s="29" t="str">
        <f>IF(Замеры!AD990=0," ",0.1)</f>
        <v xml:space="preserve"> </v>
      </c>
      <c r="N996" s="29" t="str">
        <f>IF(Замеры!AD990=0," ",Замеры!AD990)</f>
        <v xml:space="preserve"> </v>
      </c>
      <c r="O996" s="29" t="str">
        <f>Замеры!AE990</f>
        <v xml:space="preserve"> </v>
      </c>
      <c r="P996" s="29" t="str">
        <f>Замеры!AF990</f>
        <v xml:space="preserve"> </v>
      </c>
      <c r="Q996" s="29" t="str">
        <f>IF(Замеры!AD990=0," ","+")</f>
        <v xml:space="preserve"> </v>
      </c>
      <c r="R996" s="32">
        <f>Замеры!AC990</f>
        <v>0</v>
      </c>
      <c r="W996" s="33" t="e">
        <f t="shared" si="30"/>
        <v>#VALUE!</v>
      </c>
      <c r="X996" s="31" t="s">
        <v>72</v>
      </c>
      <c r="Y996" s="33" t="e">
        <f t="shared" si="31"/>
        <v>#VALUE!</v>
      </c>
      <c r="Z996" s="32"/>
    </row>
    <row r="997" spans="1:26" x14ac:dyDescent="0.3">
      <c r="A997" s="35">
        <f>IF(Замеры!B991=0, " ", Замеры!B991)</f>
        <v>988</v>
      </c>
      <c r="B997" s="37" t="str">
        <f>CONCATENATE(Замеры!D991,Замеры!F991)</f>
        <v>Группа от QF</v>
      </c>
      <c r="C997" s="35" t="str">
        <f>IF(Замеры!J991=0," ", Замеры!J991)</f>
        <v xml:space="preserve"> </v>
      </c>
      <c r="D997" s="29" t="str">
        <f>IF(Замеры!AD991=0, " ", Замеры!AB991)</f>
        <v xml:space="preserve"> </v>
      </c>
      <c r="E997" s="29" t="str">
        <f>CONCATENATE(Замеры!T991,Замеры!W991,Замеры!V991)</f>
        <v xml:space="preserve"> </v>
      </c>
      <c r="F997" s="30" t="str">
        <f>IF(Замеры!AD991=0," ","---")</f>
        <v xml:space="preserve"> </v>
      </c>
      <c r="G997" s="31" t="str">
        <f>IF(Замеры!AD991=0," ",Замеры!L991)</f>
        <v xml:space="preserve"> </v>
      </c>
      <c r="H997" s="31" t="str">
        <f>CONCATENATE(Замеры!AO991,Замеры!AE991,Замеры!AP991)</f>
        <v>0 0</v>
      </c>
      <c r="I997" s="29" t="str">
        <f>CONCATENATE(Замеры!AM991,Замеры!AE991,Замеры!AN991)</f>
        <v>0 0</v>
      </c>
      <c r="J997" s="31" t="str">
        <f>IF(Замеры!AD991=0," ",G997*2.55)</f>
        <v xml:space="preserve"> </v>
      </c>
      <c r="K997" s="29" t="str">
        <f>IF(Замеры!AD991=0," ",Замеры!AK991)</f>
        <v xml:space="preserve"> </v>
      </c>
      <c r="L997" s="29" t="str">
        <f>IF(Замеры!AD991=0," ",Замеры!AL991)</f>
        <v xml:space="preserve"> </v>
      </c>
      <c r="M997" s="29" t="str">
        <f>IF(Замеры!AD991=0," ",0.1)</f>
        <v xml:space="preserve"> </v>
      </c>
      <c r="N997" s="29" t="str">
        <f>IF(Замеры!AD991=0," ",Замеры!AD991)</f>
        <v xml:space="preserve"> </v>
      </c>
      <c r="O997" s="29" t="str">
        <f>Замеры!AE991</f>
        <v xml:space="preserve"> </v>
      </c>
      <c r="P997" s="29" t="str">
        <f>Замеры!AF991</f>
        <v xml:space="preserve"> </v>
      </c>
      <c r="Q997" s="29" t="str">
        <f>IF(Замеры!AD991=0," ","+")</f>
        <v xml:space="preserve"> </v>
      </c>
      <c r="R997" s="32">
        <f>Замеры!AC991</f>
        <v>0</v>
      </c>
      <c r="W997" s="33" t="e">
        <f t="shared" si="30"/>
        <v>#VALUE!</v>
      </c>
      <c r="X997" s="31" t="s">
        <v>72</v>
      </c>
      <c r="Y997" s="33" t="e">
        <f t="shared" si="31"/>
        <v>#VALUE!</v>
      </c>
      <c r="Z997" s="32"/>
    </row>
    <row r="998" spans="1:26" x14ac:dyDescent="0.3">
      <c r="A998" s="35">
        <f>IF(Замеры!B992=0, " ", Замеры!B992)</f>
        <v>989</v>
      </c>
      <c r="B998" s="37" t="str">
        <f>CONCATENATE(Замеры!D992,Замеры!F992)</f>
        <v>Группа от QF</v>
      </c>
      <c r="C998" s="35" t="str">
        <f>IF(Замеры!J992=0," ", Замеры!J992)</f>
        <v xml:space="preserve"> </v>
      </c>
      <c r="D998" s="29" t="str">
        <f>IF(Замеры!AD992=0, " ", Замеры!AB992)</f>
        <v xml:space="preserve"> </v>
      </c>
      <c r="E998" s="29" t="str">
        <f>CONCATENATE(Замеры!T992,Замеры!W992,Замеры!V992)</f>
        <v xml:space="preserve"> </v>
      </c>
      <c r="F998" s="30" t="str">
        <f>IF(Замеры!AD992=0," ","---")</f>
        <v xml:space="preserve"> </v>
      </c>
      <c r="G998" s="31" t="str">
        <f>IF(Замеры!AD992=0," ",Замеры!L992)</f>
        <v xml:space="preserve"> </v>
      </c>
      <c r="H998" s="31" t="str">
        <f>CONCATENATE(Замеры!AO992,Замеры!AE992,Замеры!AP992)</f>
        <v>0 0</v>
      </c>
      <c r="I998" s="29" t="str">
        <f>CONCATENATE(Замеры!AM992,Замеры!AE992,Замеры!AN992)</f>
        <v>0 0</v>
      </c>
      <c r="J998" s="31" t="str">
        <f>IF(Замеры!AD992=0," ",G998*2.55)</f>
        <v xml:space="preserve"> </v>
      </c>
      <c r="K998" s="29" t="str">
        <f>IF(Замеры!AD992=0," ",Замеры!AK992)</f>
        <v xml:space="preserve"> </v>
      </c>
      <c r="L998" s="29" t="str">
        <f>IF(Замеры!AD992=0," ",Замеры!AL992)</f>
        <v xml:space="preserve"> </v>
      </c>
      <c r="M998" s="29" t="str">
        <f>IF(Замеры!AD992=0," ",0.1)</f>
        <v xml:space="preserve"> </v>
      </c>
      <c r="N998" s="29" t="str">
        <f>IF(Замеры!AD992=0," ",Замеры!AD992)</f>
        <v xml:space="preserve"> </v>
      </c>
      <c r="O998" s="29" t="str">
        <f>Замеры!AE992</f>
        <v xml:space="preserve"> </v>
      </c>
      <c r="P998" s="29" t="str">
        <f>Замеры!AF992</f>
        <v xml:space="preserve"> </v>
      </c>
      <c r="Q998" s="29" t="str">
        <f>IF(Замеры!AD992=0," ","+")</f>
        <v xml:space="preserve"> </v>
      </c>
      <c r="R998" s="32">
        <f>Замеры!AC992</f>
        <v>0</v>
      </c>
      <c r="W998" s="33" t="e">
        <f t="shared" si="30"/>
        <v>#VALUE!</v>
      </c>
      <c r="X998" s="31" t="s">
        <v>72</v>
      </c>
      <c r="Y998" s="33" t="e">
        <f t="shared" si="31"/>
        <v>#VALUE!</v>
      </c>
      <c r="Z998" s="32"/>
    </row>
    <row r="999" spans="1:26" x14ac:dyDescent="0.3">
      <c r="A999" s="35">
        <f>IF(Замеры!B993=0, " ", Замеры!B993)</f>
        <v>990</v>
      </c>
      <c r="B999" s="37" t="str">
        <f>CONCATENATE(Замеры!D993,Замеры!F993)</f>
        <v>Группа от QF</v>
      </c>
      <c r="C999" s="35" t="str">
        <f>IF(Замеры!J993=0," ", Замеры!J993)</f>
        <v xml:space="preserve"> </v>
      </c>
      <c r="D999" s="29" t="str">
        <f>IF(Замеры!AD993=0, " ", Замеры!AB993)</f>
        <v xml:space="preserve"> </v>
      </c>
      <c r="E999" s="29" t="str">
        <f>CONCATENATE(Замеры!T993,Замеры!W993,Замеры!V993)</f>
        <v xml:space="preserve"> </v>
      </c>
      <c r="F999" s="30" t="str">
        <f>IF(Замеры!AD993=0," ","---")</f>
        <v xml:space="preserve"> </v>
      </c>
      <c r="G999" s="31" t="str">
        <f>IF(Замеры!AD993=0," ",Замеры!L993)</f>
        <v xml:space="preserve"> </v>
      </c>
      <c r="H999" s="31" t="str">
        <f>CONCATENATE(Замеры!AO993,Замеры!AE993,Замеры!AP993)</f>
        <v>0 0</v>
      </c>
      <c r="I999" s="29" t="str">
        <f>CONCATENATE(Замеры!AM993,Замеры!AE993,Замеры!AN993)</f>
        <v>0 0</v>
      </c>
      <c r="J999" s="31" t="str">
        <f>IF(Замеры!AD993=0," ",G999*2.55)</f>
        <v xml:space="preserve"> </v>
      </c>
      <c r="K999" s="29" t="str">
        <f>IF(Замеры!AD993=0," ",Замеры!AK993)</f>
        <v xml:space="preserve"> </v>
      </c>
      <c r="L999" s="29" t="str">
        <f>IF(Замеры!AD993=0," ",Замеры!AL993)</f>
        <v xml:space="preserve"> </v>
      </c>
      <c r="M999" s="29" t="str">
        <f>IF(Замеры!AD993=0," ",0.1)</f>
        <v xml:space="preserve"> </v>
      </c>
      <c r="N999" s="29" t="str">
        <f>IF(Замеры!AD993=0," ",Замеры!AD993)</f>
        <v xml:space="preserve"> </v>
      </c>
      <c r="O999" s="29" t="str">
        <f>Замеры!AE993</f>
        <v xml:space="preserve"> </v>
      </c>
      <c r="P999" s="29" t="str">
        <f>Замеры!AF993</f>
        <v xml:space="preserve"> </v>
      </c>
      <c r="Q999" s="29" t="str">
        <f>IF(Замеры!AD993=0," ","+")</f>
        <v xml:space="preserve"> </v>
      </c>
      <c r="R999" s="32">
        <f>Замеры!AC993</f>
        <v>0</v>
      </c>
      <c r="W999" s="33" t="e">
        <f t="shared" si="30"/>
        <v>#VALUE!</v>
      </c>
      <c r="X999" s="31" t="s">
        <v>72</v>
      </c>
      <c r="Y999" s="33" t="e">
        <f t="shared" si="31"/>
        <v>#VALUE!</v>
      </c>
      <c r="Z999" s="32"/>
    </row>
    <row r="1000" spans="1:26" x14ac:dyDescent="0.3">
      <c r="A1000" s="35">
        <f>IF(Замеры!B994=0, " ", Замеры!B994)</f>
        <v>991</v>
      </c>
      <c r="B1000" s="37" t="str">
        <f>CONCATENATE(Замеры!D994,Замеры!F994)</f>
        <v>Группа от QF</v>
      </c>
      <c r="C1000" s="35" t="str">
        <f>IF(Замеры!J994=0," ", Замеры!J994)</f>
        <v xml:space="preserve"> </v>
      </c>
      <c r="D1000" s="29" t="str">
        <f>IF(Замеры!AD994=0, " ", Замеры!AB994)</f>
        <v xml:space="preserve"> </v>
      </c>
      <c r="E1000" s="29" t="str">
        <f>CONCATENATE(Замеры!T994,Замеры!W994,Замеры!V994)</f>
        <v xml:space="preserve"> </v>
      </c>
      <c r="F1000" s="30" t="str">
        <f>IF(Замеры!AD994=0," ","---")</f>
        <v xml:space="preserve"> </v>
      </c>
      <c r="G1000" s="31" t="str">
        <f>IF(Замеры!AD994=0," ",Замеры!L994)</f>
        <v xml:space="preserve"> </v>
      </c>
      <c r="H1000" s="31" t="str">
        <f>CONCATENATE(Замеры!AO994,Замеры!AE994,Замеры!AP994)</f>
        <v>0 0</v>
      </c>
      <c r="I1000" s="29" t="str">
        <f>CONCATENATE(Замеры!AM994,Замеры!AE994,Замеры!AN994)</f>
        <v>0 0</v>
      </c>
      <c r="J1000" s="31" t="str">
        <f>IF(Замеры!AD994=0," ",G1000*2.55)</f>
        <v xml:space="preserve"> </v>
      </c>
      <c r="K1000" s="29" t="str">
        <f>IF(Замеры!AD994=0," ",Замеры!AK994)</f>
        <v xml:space="preserve"> </v>
      </c>
      <c r="L1000" s="29" t="str">
        <f>IF(Замеры!AD994=0," ",Замеры!AL994)</f>
        <v xml:space="preserve"> </v>
      </c>
      <c r="M1000" s="29" t="str">
        <f>IF(Замеры!AD994=0," ",0.1)</f>
        <v xml:space="preserve"> </v>
      </c>
      <c r="N1000" s="29" t="str">
        <f>IF(Замеры!AD994=0," ",Замеры!AD994)</f>
        <v xml:space="preserve"> </v>
      </c>
      <c r="O1000" s="29" t="str">
        <f>Замеры!AE994</f>
        <v xml:space="preserve"> </v>
      </c>
      <c r="P1000" s="29" t="str">
        <f>Замеры!AF994</f>
        <v xml:space="preserve"> </v>
      </c>
      <c r="Q1000" s="29" t="str">
        <f>IF(Замеры!AD994=0," ","+")</f>
        <v xml:space="preserve"> </v>
      </c>
      <c r="R1000" s="32">
        <f>Замеры!AC994</f>
        <v>0</v>
      </c>
      <c r="W1000" s="33" t="e">
        <f t="shared" si="30"/>
        <v>#VALUE!</v>
      </c>
      <c r="X1000" s="31" t="s">
        <v>72</v>
      </c>
      <c r="Y1000" s="33" t="e">
        <f t="shared" si="31"/>
        <v>#VALUE!</v>
      </c>
      <c r="Z1000" s="32"/>
    </row>
    <row r="1001" spans="1:26" x14ac:dyDescent="0.3">
      <c r="A1001" s="35">
        <f>IF(Замеры!B995=0, " ", Замеры!B995)</f>
        <v>992</v>
      </c>
      <c r="B1001" s="37" t="str">
        <f>CONCATENATE(Замеры!D995,Замеры!F995)</f>
        <v>Группа от QF</v>
      </c>
      <c r="C1001" s="35" t="str">
        <f>IF(Замеры!J995=0," ", Замеры!J995)</f>
        <v xml:space="preserve"> </v>
      </c>
      <c r="D1001" s="29" t="str">
        <f>IF(Замеры!AD995=0, " ", Замеры!AB995)</f>
        <v xml:space="preserve"> </v>
      </c>
      <c r="E1001" s="29" t="str">
        <f>CONCATENATE(Замеры!T995,Замеры!W995,Замеры!V995)</f>
        <v xml:space="preserve"> </v>
      </c>
      <c r="F1001" s="30" t="str">
        <f>IF(Замеры!AD995=0," ","---")</f>
        <v xml:space="preserve"> </v>
      </c>
      <c r="G1001" s="31" t="str">
        <f>IF(Замеры!AD995=0," ",Замеры!L995)</f>
        <v xml:space="preserve"> </v>
      </c>
      <c r="H1001" s="31" t="str">
        <f>CONCATENATE(Замеры!AO995,Замеры!AE995,Замеры!AP995)</f>
        <v>0 0</v>
      </c>
      <c r="I1001" s="29" t="str">
        <f>CONCATENATE(Замеры!AM995,Замеры!AE995,Замеры!AN995)</f>
        <v>0 0</v>
      </c>
      <c r="J1001" s="31" t="str">
        <f>IF(Замеры!AD995=0," ",G1001*2.55)</f>
        <v xml:space="preserve"> </v>
      </c>
      <c r="K1001" s="29" t="str">
        <f>IF(Замеры!AD995=0," ",Замеры!AK995)</f>
        <v xml:space="preserve"> </v>
      </c>
      <c r="L1001" s="29" t="str">
        <f>IF(Замеры!AD995=0," ",Замеры!AL995)</f>
        <v xml:space="preserve"> </v>
      </c>
      <c r="M1001" s="29" t="str">
        <f>IF(Замеры!AD995=0," ",0.1)</f>
        <v xml:space="preserve"> </v>
      </c>
      <c r="N1001" s="29" t="str">
        <f>IF(Замеры!AD995=0," ",Замеры!AD995)</f>
        <v xml:space="preserve"> </v>
      </c>
      <c r="O1001" s="29" t="str">
        <f>Замеры!AE995</f>
        <v xml:space="preserve"> </v>
      </c>
      <c r="P1001" s="29" t="str">
        <f>Замеры!AF995</f>
        <v xml:space="preserve"> </v>
      </c>
      <c r="Q1001" s="29" t="str">
        <f>IF(Замеры!AD995=0," ","+")</f>
        <v xml:space="preserve"> </v>
      </c>
      <c r="R1001" s="32">
        <f>Замеры!AC995</f>
        <v>0</v>
      </c>
      <c r="W1001" s="33" t="e">
        <f t="shared" si="30"/>
        <v>#VALUE!</v>
      </c>
      <c r="X1001" s="31" t="s">
        <v>72</v>
      </c>
      <c r="Y1001" s="33" t="e">
        <f t="shared" si="31"/>
        <v>#VALUE!</v>
      </c>
      <c r="Z1001" s="32"/>
    </row>
    <row r="1002" spans="1:26" x14ac:dyDescent="0.3">
      <c r="A1002" s="35">
        <f>IF(Замеры!B996=0, " ", Замеры!B996)</f>
        <v>993</v>
      </c>
      <c r="B1002" s="37" t="str">
        <f>CONCATENATE(Замеры!D996,Замеры!F996)</f>
        <v>Группа от QF</v>
      </c>
      <c r="C1002" s="35" t="str">
        <f>IF(Замеры!J996=0," ", Замеры!J996)</f>
        <v xml:space="preserve"> </v>
      </c>
      <c r="D1002" s="29" t="str">
        <f>IF(Замеры!AD996=0, " ", Замеры!AB996)</f>
        <v xml:space="preserve"> </v>
      </c>
      <c r="E1002" s="29" t="str">
        <f>CONCATENATE(Замеры!T996,Замеры!W996,Замеры!V996)</f>
        <v xml:space="preserve"> </v>
      </c>
      <c r="F1002" s="30" t="str">
        <f>IF(Замеры!AD996=0," ","---")</f>
        <v xml:space="preserve"> </v>
      </c>
      <c r="G1002" s="31" t="str">
        <f>IF(Замеры!AD996=0," ",Замеры!L996)</f>
        <v xml:space="preserve"> </v>
      </c>
      <c r="H1002" s="31" t="str">
        <f>CONCATENATE(Замеры!AO996,Замеры!AE996,Замеры!AP996)</f>
        <v>0 0</v>
      </c>
      <c r="I1002" s="29" t="str">
        <f>CONCATENATE(Замеры!AM996,Замеры!AE996,Замеры!AN996)</f>
        <v>0 0</v>
      </c>
      <c r="J1002" s="31" t="str">
        <f>IF(Замеры!AD996=0," ",G1002*2.55)</f>
        <v xml:space="preserve"> </v>
      </c>
      <c r="K1002" s="29" t="str">
        <f>IF(Замеры!AD996=0," ",Замеры!AK996)</f>
        <v xml:space="preserve"> </v>
      </c>
      <c r="L1002" s="29" t="str">
        <f>IF(Замеры!AD996=0," ",Замеры!AL996)</f>
        <v xml:space="preserve"> </v>
      </c>
      <c r="M1002" s="29" t="str">
        <f>IF(Замеры!AD996=0," ",0.1)</f>
        <v xml:space="preserve"> </v>
      </c>
      <c r="N1002" s="29" t="str">
        <f>IF(Замеры!AD996=0," ",Замеры!AD996)</f>
        <v xml:space="preserve"> </v>
      </c>
      <c r="O1002" s="29" t="str">
        <f>Замеры!AE996</f>
        <v xml:space="preserve"> </v>
      </c>
      <c r="P1002" s="29" t="str">
        <f>Замеры!AF996</f>
        <v xml:space="preserve"> </v>
      </c>
      <c r="Q1002" s="29" t="str">
        <f>IF(Замеры!AD996=0," ","+")</f>
        <v xml:space="preserve"> </v>
      </c>
      <c r="R1002" s="32">
        <f>Замеры!AC996</f>
        <v>0</v>
      </c>
      <c r="W1002" s="33" t="e">
        <f t="shared" si="30"/>
        <v>#VALUE!</v>
      </c>
      <c r="X1002" s="31" t="s">
        <v>72</v>
      </c>
      <c r="Y1002" s="33" t="e">
        <f t="shared" si="31"/>
        <v>#VALUE!</v>
      </c>
      <c r="Z1002" s="32"/>
    </row>
    <row r="1003" spans="1:26" x14ac:dyDescent="0.3">
      <c r="A1003" s="35">
        <f>IF(Замеры!B997=0, " ", Замеры!B997)</f>
        <v>994</v>
      </c>
      <c r="B1003" s="37" t="str">
        <f>CONCATENATE(Замеры!D997,Замеры!F997)</f>
        <v>Группа от QF</v>
      </c>
      <c r="C1003" s="35" t="str">
        <f>IF(Замеры!J997=0," ", Замеры!J997)</f>
        <v xml:space="preserve"> </v>
      </c>
      <c r="D1003" s="29" t="str">
        <f>IF(Замеры!AD997=0, " ", Замеры!AB997)</f>
        <v xml:space="preserve"> </v>
      </c>
      <c r="E1003" s="29" t="str">
        <f>CONCATENATE(Замеры!T997,Замеры!W997,Замеры!V997)</f>
        <v xml:space="preserve"> </v>
      </c>
      <c r="F1003" s="30" t="str">
        <f>IF(Замеры!AD997=0," ","---")</f>
        <v xml:space="preserve"> </v>
      </c>
      <c r="G1003" s="31" t="str">
        <f>IF(Замеры!AD997=0," ",Замеры!L997)</f>
        <v xml:space="preserve"> </v>
      </c>
      <c r="H1003" s="31" t="str">
        <f>CONCATENATE(Замеры!AO997,Замеры!AE997,Замеры!AP997)</f>
        <v>0 0</v>
      </c>
      <c r="I1003" s="29" t="str">
        <f>CONCATENATE(Замеры!AM997,Замеры!AE997,Замеры!AN997)</f>
        <v>0 0</v>
      </c>
      <c r="J1003" s="31" t="str">
        <f>IF(Замеры!AD997=0," ",G1003*2.55)</f>
        <v xml:space="preserve"> </v>
      </c>
      <c r="K1003" s="29" t="str">
        <f>IF(Замеры!AD997=0," ",Замеры!AK997)</f>
        <v xml:space="preserve"> </v>
      </c>
      <c r="L1003" s="29" t="str">
        <f>IF(Замеры!AD997=0," ",Замеры!AL997)</f>
        <v xml:space="preserve"> </v>
      </c>
      <c r="M1003" s="29" t="str">
        <f>IF(Замеры!AD997=0," ",0.1)</f>
        <v xml:space="preserve"> </v>
      </c>
      <c r="N1003" s="29" t="str">
        <f>IF(Замеры!AD997=0," ",Замеры!AD997)</f>
        <v xml:space="preserve"> </v>
      </c>
      <c r="O1003" s="29" t="str">
        <f>Замеры!AE997</f>
        <v xml:space="preserve"> </v>
      </c>
      <c r="P1003" s="29" t="str">
        <f>Замеры!AF997</f>
        <v xml:space="preserve"> </v>
      </c>
      <c r="Q1003" s="29" t="str">
        <f>IF(Замеры!AD997=0," ","+")</f>
        <v xml:space="preserve"> </v>
      </c>
      <c r="R1003" s="32">
        <f>Замеры!AC997</f>
        <v>0</v>
      </c>
      <c r="W1003" s="33" t="e">
        <f t="shared" si="30"/>
        <v>#VALUE!</v>
      </c>
      <c r="X1003" s="31" t="s">
        <v>72</v>
      </c>
      <c r="Y1003" s="33" t="e">
        <f t="shared" si="31"/>
        <v>#VALUE!</v>
      </c>
      <c r="Z1003" s="32"/>
    </row>
    <row r="1004" spans="1:26" x14ac:dyDescent="0.3">
      <c r="A1004" s="35">
        <f>IF(Замеры!B998=0, " ", Замеры!B998)</f>
        <v>995</v>
      </c>
      <c r="B1004" s="37" t="str">
        <f>CONCATENATE(Замеры!D998,Замеры!F998)</f>
        <v>Группа от QF</v>
      </c>
      <c r="C1004" s="35" t="str">
        <f>IF(Замеры!J998=0," ", Замеры!J998)</f>
        <v xml:space="preserve"> </v>
      </c>
      <c r="D1004" s="29" t="str">
        <f>IF(Замеры!AD998=0, " ", Замеры!AB998)</f>
        <v xml:space="preserve"> </v>
      </c>
      <c r="E1004" s="29" t="str">
        <f>CONCATENATE(Замеры!T998,Замеры!W998,Замеры!V998)</f>
        <v xml:space="preserve"> </v>
      </c>
      <c r="F1004" s="30" t="str">
        <f>IF(Замеры!AD998=0," ","---")</f>
        <v xml:space="preserve"> </v>
      </c>
      <c r="G1004" s="31" t="str">
        <f>IF(Замеры!AD998=0," ",Замеры!L998)</f>
        <v xml:space="preserve"> </v>
      </c>
      <c r="H1004" s="31" t="str">
        <f>CONCATENATE(Замеры!AO998,Замеры!AE998,Замеры!AP998)</f>
        <v>0 0</v>
      </c>
      <c r="I1004" s="29" t="str">
        <f>CONCATENATE(Замеры!AM998,Замеры!AE998,Замеры!AN998)</f>
        <v>0 0</v>
      </c>
      <c r="J1004" s="31" t="str">
        <f>IF(Замеры!AD998=0," ",G1004*2.55)</f>
        <v xml:space="preserve"> </v>
      </c>
      <c r="K1004" s="29" t="str">
        <f>IF(Замеры!AD998=0," ",Замеры!AK998)</f>
        <v xml:space="preserve"> </v>
      </c>
      <c r="L1004" s="29" t="str">
        <f>IF(Замеры!AD998=0," ",Замеры!AL998)</f>
        <v xml:space="preserve"> </v>
      </c>
      <c r="M1004" s="29" t="str">
        <f>IF(Замеры!AD998=0," ",0.1)</f>
        <v xml:space="preserve"> </v>
      </c>
      <c r="N1004" s="29" t="str">
        <f>IF(Замеры!AD998=0," ",Замеры!AD998)</f>
        <v xml:space="preserve"> </v>
      </c>
      <c r="O1004" s="29" t="str">
        <f>Замеры!AE998</f>
        <v xml:space="preserve"> </v>
      </c>
      <c r="P1004" s="29" t="str">
        <f>Замеры!AF998</f>
        <v xml:space="preserve"> </v>
      </c>
      <c r="Q1004" s="29" t="str">
        <f>IF(Замеры!AD998=0," ","+")</f>
        <v xml:space="preserve"> </v>
      </c>
      <c r="R1004" s="32">
        <f>Замеры!AC998</f>
        <v>0</v>
      </c>
      <c r="W1004" s="33" t="e">
        <f t="shared" si="30"/>
        <v>#VALUE!</v>
      </c>
      <c r="X1004" s="31" t="s">
        <v>72</v>
      </c>
      <c r="Y1004" s="33" t="e">
        <f t="shared" si="31"/>
        <v>#VALUE!</v>
      </c>
      <c r="Z1004" s="32"/>
    </row>
    <row r="1005" spans="1:26" x14ac:dyDescent="0.3">
      <c r="A1005" s="35">
        <f>IF(Замеры!B999=0, " ", Замеры!B999)</f>
        <v>996</v>
      </c>
      <c r="B1005" s="37" t="str">
        <f>CONCATENATE(Замеры!D999,Замеры!F999)</f>
        <v>Группа от QF</v>
      </c>
      <c r="C1005" s="35" t="str">
        <f>IF(Замеры!J999=0," ", Замеры!J999)</f>
        <v xml:space="preserve"> </v>
      </c>
      <c r="D1005" s="29" t="str">
        <f>IF(Замеры!AD999=0, " ", Замеры!AB999)</f>
        <v xml:space="preserve"> </v>
      </c>
      <c r="E1005" s="29" t="str">
        <f>CONCATENATE(Замеры!T999,Замеры!W999,Замеры!V999)</f>
        <v xml:space="preserve"> </v>
      </c>
      <c r="F1005" s="30" t="str">
        <f>IF(Замеры!AD999=0," ","---")</f>
        <v xml:space="preserve"> </v>
      </c>
      <c r="G1005" s="31" t="str">
        <f>IF(Замеры!AD999=0," ",Замеры!L999)</f>
        <v xml:space="preserve"> </v>
      </c>
      <c r="H1005" s="31" t="str">
        <f>CONCATENATE(Замеры!AO999,Замеры!AE999,Замеры!AP999)</f>
        <v>0 0</v>
      </c>
      <c r="I1005" s="29" t="str">
        <f>CONCATENATE(Замеры!AM999,Замеры!AE999,Замеры!AN999)</f>
        <v>0 0</v>
      </c>
      <c r="J1005" s="31" t="str">
        <f>IF(Замеры!AD999=0," ",G1005*2.55)</f>
        <v xml:space="preserve"> </v>
      </c>
      <c r="K1005" s="29" t="str">
        <f>IF(Замеры!AD999=0," ",Замеры!AK999)</f>
        <v xml:space="preserve"> </v>
      </c>
      <c r="L1005" s="29" t="str">
        <f>IF(Замеры!AD999=0," ",Замеры!AL999)</f>
        <v xml:space="preserve"> </v>
      </c>
      <c r="M1005" s="29" t="str">
        <f>IF(Замеры!AD999=0," ",0.1)</f>
        <v xml:space="preserve"> </v>
      </c>
      <c r="N1005" s="29" t="str">
        <f>IF(Замеры!AD999=0," ",Замеры!AD999)</f>
        <v xml:space="preserve"> </v>
      </c>
      <c r="O1005" s="29" t="str">
        <f>Замеры!AE999</f>
        <v xml:space="preserve"> </v>
      </c>
      <c r="P1005" s="29" t="str">
        <f>Замеры!AF999</f>
        <v xml:space="preserve"> </v>
      </c>
      <c r="Q1005" s="29" t="str">
        <f>IF(Замеры!AD999=0," ","+")</f>
        <v xml:space="preserve"> </v>
      </c>
      <c r="R1005" s="32">
        <f>Замеры!AC999</f>
        <v>0</v>
      </c>
      <c r="W1005" s="33" t="e">
        <f t="shared" si="30"/>
        <v>#VALUE!</v>
      </c>
      <c r="X1005" s="31" t="s">
        <v>72</v>
      </c>
      <c r="Y1005" s="33" t="e">
        <f t="shared" si="31"/>
        <v>#VALUE!</v>
      </c>
      <c r="Z1005" s="32"/>
    </row>
    <row r="1006" spans="1:26" x14ac:dyDescent="0.3">
      <c r="A1006" s="35">
        <f>IF(Замеры!B1000=0, " ", Замеры!B1000)</f>
        <v>997</v>
      </c>
      <c r="B1006" s="37" t="str">
        <f>CONCATENATE(Замеры!D1000,Замеры!F1000)</f>
        <v>Группа от QF</v>
      </c>
      <c r="C1006" s="35" t="str">
        <f>IF(Замеры!J1000=0," ", Замеры!J1000)</f>
        <v xml:space="preserve"> </v>
      </c>
      <c r="D1006" s="29" t="str">
        <f>IF(Замеры!AD1000=0, " ", Замеры!AB1000)</f>
        <v xml:space="preserve"> </v>
      </c>
      <c r="E1006" s="29" t="str">
        <f>CONCATENATE(Замеры!T1000,Замеры!W1000,Замеры!V1000)</f>
        <v xml:space="preserve"> </v>
      </c>
      <c r="F1006" s="30" t="str">
        <f>IF(Замеры!AD1000=0," ","---")</f>
        <v xml:space="preserve"> </v>
      </c>
      <c r="G1006" s="31" t="str">
        <f>IF(Замеры!AD1000=0," ",Замеры!L1000)</f>
        <v xml:space="preserve"> </v>
      </c>
      <c r="H1006" s="31" t="str">
        <f>CONCATENATE(Замеры!AO1000,Замеры!AE1000,Замеры!AP1000)</f>
        <v>0 0</v>
      </c>
      <c r="I1006" s="29" t="str">
        <f>CONCATENATE(Замеры!AM1000,Замеры!AE1000,Замеры!AN1000)</f>
        <v>0 0</v>
      </c>
      <c r="J1006" s="31" t="str">
        <f>IF(Замеры!AD1000=0," ",G1006*2.55)</f>
        <v xml:space="preserve"> </v>
      </c>
      <c r="K1006" s="29" t="str">
        <f>IF(Замеры!AD1000=0," ",Замеры!AK1000)</f>
        <v xml:space="preserve"> </v>
      </c>
      <c r="L1006" s="29" t="str">
        <f>IF(Замеры!AD1000=0," ",Замеры!AL1000)</f>
        <v xml:space="preserve"> </v>
      </c>
      <c r="M1006" s="29" t="str">
        <f>IF(Замеры!AD1000=0," ",0.1)</f>
        <v xml:space="preserve"> </v>
      </c>
      <c r="N1006" s="29" t="str">
        <f>IF(Замеры!AD1000=0," ",Замеры!AD1000)</f>
        <v xml:space="preserve"> </v>
      </c>
      <c r="O1006" s="29" t="str">
        <f>Замеры!AE1000</f>
        <v xml:space="preserve"> </v>
      </c>
      <c r="P1006" s="29" t="str">
        <f>Замеры!AF1000</f>
        <v xml:space="preserve"> </v>
      </c>
      <c r="Q1006" s="29" t="str">
        <f>IF(Замеры!AD1000=0," ","+")</f>
        <v xml:space="preserve"> </v>
      </c>
      <c r="R1006" s="32">
        <f>Замеры!AC1000</f>
        <v>0</v>
      </c>
      <c r="W1006" s="33" t="e">
        <f t="shared" si="30"/>
        <v>#VALUE!</v>
      </c>
      <c r="X1006" s="31" t="s">
        <v>72</v>
      </c>
      <c r="Y1006" s="33" t="e">
        <f t="shared" si="31"/>
        <v>#VALUE!</v>
      </c>
      <c r="Z1006" s="32"/>
    </row>
    <row r="1007" spans="1:26" x14ac:dyDescent="0.3">
      <c r="A1007" s="35">
        <f>IF(Замеры!B1001=0, " ", Замеры!B1001)</f>
        <v>998</v>
      </c>
      <c r="B1007" s="37" t="str">
        <f>CONCATENATE(Замеры!D1001,Замеры!F1001)</f>
        <v>Группа от QF</v>
      </c>
      <c r="C1007" s="35" t="str">
        <f>IF(Замеры!J1001=0," ", Замеры!J1001)</f>
        <v xml:space="preserve"> </v>
      </c>
      <c r="D1007" s="29" t="str">
        <f>IF(Замеры!AD1001=0, " ", Замеры!AB1001)</f>
        <v xml:space="preserve"> </v>
      </c>
      <c r="E1007" s="29" t="str">
        <f>CONCATENATE(Замеры!T1001,Замеры!W1001,Замеры!V1001)</f>
        <v xml:space="preserve"> </v>
      </c>
      <c r="F1007" s="30" t="str">
        <f>IF(Замеры!AD1001=0," ","---")</f>
        <v xml:space="preserve"> </v>
      </c>
      <c r="G1007" s="31" t="str">
        <f>IF(Замеры!AD1001=0," ",Замеры!L1001)</f>
        <v xml:space="preserve"> </v>
      </c>
      <c r="H1007" s="31" t="str">
        <f>CONCATENATE(Замеры!AO1001,Замеры!AE1001,Замеры!AP1001)</f>
        <v>0 0</v>
      </c>
      <c r="I1007" s="29" t="str">
        <f>CONCATENATE(Замеры!AM1001,Замеры!AE1001,Замеры!AN1001)</f>
        <v>0 0</v>
      </c>
      <c r="J1007" s="31" t="str">
        <f>IF(Замеры!AD1001=0," ",G1007*2.55)</f>
        <v xml:space="preserve"> </v>
      </c>
      <c r="K1007" s="29" t="str">
        <f>IF(Замеры!AD1001=0," ",Замеры!AK1001)</f>
        <v xml:space="preserve"> </v>
      </c>
      <c r="L1007" s="29" t="str">
        <f>IF(Замеры!AD1001=0," ",Замеры!AL1001)</f>
        <v xml:space="preserve"> </v>
      </c>
      <c r="M1007" s="29" t="str">
        <f>IF(Замеры!AD1001=0," ",0.1)</f>
        <v xml:space="preserve"> </v>
      </c>
      <c r="N1007" s="29" t="str">
        <f>IF(Замеры!AD1001=0," ",Замеры!AD1001)</f>
        <v xml:space="preserve"> </v>
      </c>
      <c r="O1007" s="29" t="str">
        <f>Замеры!AE1001</f>
        <v xml:space="preserve"> </v>
      </c>
      <c r="P1007" s="29" t="str">
        <f>Замеры!AF1001</f>
        <v xml:space="preserve"> </v>
      </c>
      <c r="Q1007" s="29" t="str">
        <f>IF(Замеры!AD1001=0," ","+")</f>
        <v xml:space="preserve"> </v>
      </c>
      <c r="R1007" s="32">
        <f>Замеры!AC1001</f>
        <v>0</v>
      </c>
      <c r="W1007" s="33" t="e">
        <f t="shared" si="30"/>
        <v>#VALUE!</v>
      </c>
      <c r="X1007" s="31" t="s">
        <v>72</v>
      </c>
      <c r="Y1007" s="33" t="e">
        <f t="shared" si="31"/>
        <v>#VALUE!</v>
      </c>
      <c r="Z1007" s="32"/>
    </row>
    <row r="1008" spans="1:26" x14ac:dyDescent="0.3">
      <c r="A1008" s="35">
        <f>IF(Замеры!B1002=0, " ", Замеры!B1002)</f>
        <v>999</v>
      </c>
      <c r="B1008" s="37" t="str">
        <f>CONCATENATE(Замеры!D1002,Замеры!F1002)</f>
        <v>Группа от QF</v>
      </c>
      <c r="C1008" s="35" t="str">
        <f>IF(Замеры!J1002=0," ", Замеры!J1002)</f>
        <v xml:space="preserve"> </v>
      </c>
      <c r="D1008" s="29" t="str">
        <f>IF(Замеры!AD1002=0, " ", Замеры!AB1002)</f>
        <v xml:space="preserve"> </v>
      </c>
      <c r="E1008" s="29" t="str">
        <f>CONCATENATE(Замеры!T1002,Замеры!W1002,Замеры!V1002)</f>
        <v xml:space="preserve"> </v>
      </c>
      <c r="F1008" s="30" t="str">
        <f>IF(Замеры!AD1002=0," ","---")</f>
        <v xml:space="preserve"> </v>
      </c>
      <c r="G1008" s="31" t="str">
        <f>IF(Замеры!AD1002=0," ",Замеры!L1002)</f>
        <v xml:space="preserve"> </v>
      </c>
      <c r="H1008" s="31" t="str">
        <f>CONCATENATE(Замеры!AO1002,Замеры!AE1002,Замеры!AP1002)</f>
        <v>0 0</v>
      </c>
      <c r="I1008" s="29" t="str">
        <f>CONCATENATE(Замеры!AM1002,Замеры!AE1002,Замеры!AN1002)</f>
        <v>0 0</v>
      </c>
      <c r="J1008" s="31" t="str">
        <f>IF(Замеры!AD1002=0," ",G1008*2.55)</f>
        <v xml:space="preserve"> </v>
      </c>
      <c r="K1008" s="29" t="str">
        <f>IF(Замеры!AD1002=0," ",Замеры!AK1002)</f>
        <v xml:space="preserve"> </v>
      </c>
      <c r="L1008" s="29" t="str">
        <f>IF(Замеры!AD1002=0," ",Замеры!AL1002)</f>
        <v xml:space="preserve"> </v>
      </c>
      <c r="M1008" s="29" t="str">
        <f>IF(Замеры!AD1002=0," ",0.1)</f>
        <v xml:space="preserve"> </v>
      </c>
      <c r="N1008" s="29" t="str">
        <f>IF(Замеры!AD1002=0," ",Замеры!AD1002)</f>
        <v xml:space="preserve"> </v>
      </c>
      <c r="O1008" s="29" t="str">
        <f>Замеры!AE1002</f>
        <v xml:space="preserve"> </v>
      </c>
      <c r="P1008" s="29" t="str">
        <f>Замеры!AF1002</f>
        <v xml:space="preserve"> </v>
      </c>
      <c r="Q1008" s="29" t="str">
        <f>IF(Замеры!AD1002=0," ","+")</f>
        <v xml:space="preserve"> </v>
      </c>
      <c r="R1008" s="32">
        <f>Замеры!AC1002</f>
        <v>0</v>
      </c>
      <c r="W1008" s="33" t="e">
        <f t="shared" si="30"/>
        <v>#VALUE!</v>
      </c>
      <c r="X1008" s="31" t="s">
        <v>72</v>
      </c>
      <c r="Y1008" s="33" t="e">
        <f t="shared" si="31"/>
        <v>#VALUE!</v>
      </c>
      <c r="Z1008" s="32"/>
    </row>
    <row r="1009" spans="1:26" x14ac:dyDescent="0.3">
      <c r="A1009" s="35">
        <f>IF(Замеры!B1003=0, " ", Замеры!B1003)</f>
        <v>1000</v>
      </c>
      <c r="B1009" s="37" t="str">
        <f>CONCATENATE(Замеры!D1003,Замеры!F1003)</f>
        <v>Группа от QF</v>
      </c>
      <c r="C1009" s="35" t="str">
        <f>IF(Замеры!J1003=0," ", Замеры!J1003)</f>
        <v xml:space="preserve"> </v>
      </c>
      <c r="D1009" s="29" t="str">
        <f>IF(Замеры!AD1003=0, " ", Замеры!AB1003)</f>
        <v xml:space="preserve"> </v>
      </c>
      <c r="E1009" s="29" t="str">
        <f>CONCATENATE(Замеры!T1003,Замеры!W1003,Замеры!V1003)</f>
        <v xml:space="preserve"> </v>
      </c>
      <c r="F1009" s="30" t="str">
        <f>IF(Замеры!AD1003=0," ","---")</f>
        <v xml:space="preserve"> </v>
      </c>
      <c r="G1009" s="31" t="str">
        <f>IF(Замеры!AD1003=0," ",Замеры!L1003)</f>
        <v xml:space="preserve"> </v>
      </c>
      <c r="H1009" s="31" t="str">
        <f>CONCATENATE(Замеры!AO1003,Замеры!AE1003,Замеры!AP1003)</f>
        <v>0 0</v>
      </c>
      <c r="I1009" s="29" t="str">
        <f>CONCATENATE(Замеры!AM1003,Замеры!AE1003,Замеры!AN1003)</f>
        <v>0 0</v>
      </c>
      <c r="J1009" s="31" t="str">
        <f>IF(Замеры!AD1003=0," ",G1009*2.55)</f>
        <v xml:space="preserve"> </v>
      </c>
      <c r="K1009" s="29" t="str">
        <f>IF(Замеры!AD1003=0," ",Замеры!AK1003)</f>
        <v xml:space="preserve"> </v>
      </c>
      <c r="L1009" s="29" t="str">
        <f>IF(Замеры!AD1003=0," ",Замеры!AL1003)</f>
        <v xml:space="preserve"> </v>
      </c>
      <c r="M1009" s="29" t="str">
        <f>IF(Замеры!AD1003=0," ",0.1)</f>
        <v xml:space="preserve"> </v>
      </c>
      <c r="N1009" s="29" t="str">
        <f>IF(Замеры!AD1003=0," ",Замеры!AD1003)</f>
        <v xml:space="preserve"> </v>
      </c>
      <c r="O1009" s="29" t="str">
        <f>Замеры!AE1003</f>
        <v xml:space="preserve"> </v>
      </c>
      <c r="P1009" s="29" t="str">
        <f>Замеры!AF1003</f>
        <v xml:space="preserve"> </v>
      </c>
      <c r="Q1009" s="29" t="str">
        <f>IF(Замеры!AD1003=0," ","+")</f>
        <v xml:space="preserve"> </v>
      </c>
      <c r="R1009" s="32">
        <f>Замеры!AC1003</f>
        <v>0</v>
      </c>
      <c r="W1009" s="33" t="e">
        <f t="shared" si="30"/>
        <v>#VALUE!</v>
      </c>
      <c r="X1009" s="31" t="s">
        <v>72</v>
      </c>
      <c r="Y1009" s="33" t="e">
        <f t="shared" si="31"/>
        <v>#VALUE!</v>
      </c>
      <c r="Z1009" s="32"/>
    </row>
    <row r="1010" spans="1:26" x14ac:dyDescent="0.3">
      <c r="A1010" s="35">
        <f>IF(Замеры!B1004=0, " ", Замеры!B1004)</f>
        <v>1001</v>
      </c>
      <c r="B1010" s="37" t="str">
        <f>CONCATENATE(Замеры!D1004,Замеры!F1004)</f>
        <v>Группа от QF</v>
      </c>
      <c r="C1010" s="35" t="str">
        <f>IF(Замеры!J1004=0," ", Замеры!J1004)</f>
        <v xml:space="preserve"> </v>
      </c>
      <c r="D1010" s="29" t="str">
        <f>IF(Замеры!AD1004=0, " ", Замеры!AB1004)</f>
        <v xml:space="preserve"> </v>
      </c>
      <c r="E1010" s="29" t="str">
        <f>CONCATENATE(Замеры!T1004,Замеры!W1004,Замеры!V1004)</f>
        <v xml:space="preserve"> </v>
      </c>
      <c r="F1010" s="30" t="str">
        <f>IF(Замеры!AD1004=0," ","---")</f>
        <v xml:space="preserve"> </v>
      </c>
      <c r="G1010" s="31" t="str">
        <f>IF(Замеры!AD1004=0," ",Замеры!L1004)</f>
        <v xml:space="preserve"> </v>
      </c>
      <c r="H1010" s="31" t="str">
        <f>CONCATENATE(Замеры!AO1004,Замеры!AE1004,Замеры!AP1004)</f>
        <v>0 0</v>
      </c>
      <c r="I1010" s="29" t="str">
        <f>CONCATENATE(Замеры!AM1004,Замеры!AE1004,Замеры!AN1004)</f>
        <v>0 0</v>
      </c>
      <c r="J1010" s="31" t="str">
        <f>IF(Замеры!AD1004=0," ",G1010*2.55)</f>
        <v xml:space="preserve"> </v>
      </c>
      <c r="K1010" s="29" t="str">
        <f>IF(Замеры!AD1004=0," ",Замеры!AK1004)</f>
        <v xml:space="preserve"> </v>
      </c>
      <c r="L1010" s="29" t="str">
        <f>IF(Замеры!AD1004=0," ",Замеры!AL1004)</f>
        <v xml:space="preserve"> </v>
      </c>
      <c r="M1010" s="29" t="str">
        <f>IF(Замеры!AD1004=0," ",0.1)</f>
        <v xml:space="preserve"> </v>
      </c>
      <c r="N1010" s="29" t="str">
        <f>IF(Замеры!AD1004=0," ",Замеры!AD1004)</f>
        <v xml:space="preserve"> </v>
      </c>
      <c r="O1010" s="29" t="str">
        <f>Замеры!AE1004</f>
        <v xml:space="preserve"> </v>
      </c>
      <c r="P1010" s="29" t="str">
        <f>Замеры!AF1004</f>
        <v xml:space="preserve"> </v>
      </c>
      <c r="Q1010" s="29" t="str">
        <f>IF(Замеры!AD1004=0," ","+")</f>
        <v xml:space="preserve"> </v>
      </c>
      <c r="R1010" s="32">
        <f>Замеры!AC1004</f>
        <v>0</v>
      </c>
      <c r="W1010" s="33" t="e">
        <f t="shared" si="30"/>
        <v>#VALUE!</v>
      </c>
      <c r="X1010" s="31" t="s">
        <v>72</v>
      </c>
      <c r="Y1010" s="33" t="e">
        <f t="shared" si="31"/>
        <v>#VALUE!</v>
      </c>
      <c r="Z1010" s="32"/>
    </row>
    <row r="1011" spans="1:26" x14ac:dyDescent="0.3">
      <c r="A1011" s="35">
        <f>IF(Замеры!B1005=0, " ", Замеры!B1005)</f>
        <v>1002</v>
      </c>
      <c r="B1011" s="37" t="str">
        <f>CONCATENATE(Замеры!D1005,Замеры!F1005)</f>
        <v>Группа от QF</v>
      </c>
      <c r="C1011" s="35" t="str">
        <f>IF(Замеры!J1005=0," ", Замеры!J1005)</f>
        <v xml:space="preserve"> </v>
      </c>
      <c r="D1011" s="29" t="str">
        <f>IF(Замеры!AD1005=0, " ", Замеры!AB1005)</f>
        <v xml:space="preserve"> </v>
      </c>
      <c r="E1011" s="29" t="str">
        <f>CONCATENATE(Замеры!T1005,Замеры!W1005,Замеры!V1005)</f>
        <v xml:space="preserve"> </v>
      </c>
      <c r="F1011" s="30" t="str">
        <f>IF(Замеры!AD1005=0," ","---")</f>
        <v xml:space="preserve"> </v>
      </c>
      <c r="G1011" s="31" t="str">
        <f>IF(Замеры!AD1005=0," ",Замеры!L1005)</f>
        <v xml:space="preserve"> </v>
      </c>
      <c r="H1011" s="31" t="str">
        <f>CONCATENATE(Замеры!AO1005,Замеры!AE1005,Замеры!AP1005)</f>
        <v>0 0</v>
      </c>
      <c r="I1011" s="29" t="str">
        <f>CONCATENATE(Замеры!AM1005,Замеры!AE1005,Замеры!AN1005)</f>
        <v>0 0</v>
      </c>
      <c r="J1011" s="31" t="str">
        <f>IF(Замеры!AD1005=0," ",G1011*2.55)</f>
        <v xml:space="preserve"> </v>
      </c>
      <c r="K1011" s="29" t="str">
        <f>IF(Замеры!AD1005=0," ",Замеры!AK1005)</f>
        <v xml:space="preserve"> </v>
      </c>
      <c r="L1011" s="29" t="str">
        <f>IF(Замеры!AD1005=0," ",Замеры!AL1005)</f>
        <v xml:space="preserve"> </v>
      </c>
      <c r="M1011" s="29" t="str">
        <f>IF(Замеры!AD1005=0," ",0.1)</f>
        <v xml:space="preserve"> </v>
      </c>
      <c r="N1011" s="29" t="str">
        <f>IF(Замеры!AD1005=0," ",Замеры!AD1005)</f>
        <v xml:space="preserve"> </v>
      </c>
      <c r="O1011" s="29" t="str">
        <f>Замеры!AE1005</f>
        <v xml:space="preserve"> </v>
      </c>
      <c r="P1011" s="29" t="str">
        <f>Замеры!AF1005</f>
        <v xml:space="preserve"> </v>
      </c>
      <c r="Q1011" s="29" t="str">
        <f>IF(Замеры!AD1005=0," ","+")</f>
        <v xml:space="preserve"> </v>
      </c>
      <c r="R1011" s="32">
        <f>Замеры!AC1005</f>
        <v>0</v>
      </c>
      <c r="W1011" s="33" t="e">
        <f t="shared" si="30"/>
        <v>#VALUE!</v>
      </c>
      <c r="X1011" s="31" t="s">
        <v>72</v>
      </c>
      <c r="Y1011" s="33" t="e">
        <f t="shared" si="31"/>
        <v>#VALUE!</v>
      </c>
      <c r="Z1011" s="32"/>
    </row>
    <row r="1012" spans="1:26" x14ac:dyDescent="0.3">
      <c r="A1012" s="35">
        <f>IF(Замеры!B1006=0, " ", Замеры!B1006)</f>
        <v>1003</v>
      </c>
      <c r="B1012" s="37" t="str">
        <f>CONCATENATE(Замеры!D1006,Замеры!F1006)</f>
        <v>Группа от QF</v>
      </c>
      <c r="C1012" s="35" t="str">
        <f>IF(Замеры!J1006=0," ", Замеры!J1006)</f>
        <v xml:space="preserve"> </v>
      </c>
      <c r="D1012" s="29" t="str">
        <f>IF(Замеры!AD1006=0, " ", Замеры!AB1006)</f>
        <v xml:space="preserve"> </v>
      </c>
      <c r="E1012" s="29" t="str">
        <f>CONCATENATE(Замеры!T1006,Замеры!W1006,Замеры!V1006)</f>
        <v xml:space="preserve"> </v>
      </c>
      <c r="F1012" s="30" t="str">
        <f>IF(Замеры!AD1006=0," ","---")</f>
        <v xml:space="preserve"> </v>
      </c>
      <c r="G1012" s="31" t="str">
        <f>IF(Замеры!AD1006=0," ",Замеры!L1006)</f>
        <v xml:space="preserve"> </v>
      </c>
      <c r="H1012" s="31" t="str">
        <f>CONCATENATE(Замеры!AO1006,Замеры!AE1006,Замеры!AP1006)</f>
        <v>0 0</v>
      </c>
      <c r="I1012" s="29" t="str">
        <f>CONCATENATE(Замеры!AM1006,Замеры!AE1006,Замеры!AN1006)</f>
        <v>0 0</v>
      </c>
      <c r="J1012" s="31" t="str">
        <f>IF(Замеры!AD1006=0," ",G1012*2.55)</f>
        <v xml:space="preserve"> </v>
      </c>
      <c r="K1012" s="29" t="str">
        <f>IF(Замеры!AD1006=0," ",Замеры!AK1006)</f>
        <v xml:space="preserve"> </v>
      </c>
      <c r="L1012" s="29" t="str">
        <f>IF(Замеры!AD1006=0," ",Замеры!AL1006)</f>
        <v xml:space="preserve"> </v>
      </c>
      <c r="M1012" s="29" t="str">
        <f>IF(Замеры!AD1006=0," ",0.1)</f>
        <v xml:space="preserve"> </v>
      </c>
      <c r="N1012" s="29" t="str">
        <f>IF(Замеры!AD1006=0," ",Замеры!AD1006)</f>
        <v xml:space="preserve"> </v>
      </c>
      <c r="O1012" s="29" t="str">
        <f>Замеры!AE1006</f>
        <v xml:space="preserve"> </v>
      </c>
      <c r="P1012" s="29" t="str">
        <f>Замеры!AF1006</f>
        <v xml:space="preserve"> </v>
      </c>
      <c r="Q1012" s="29" t="str">
        <f>IF(Замеры!AD1006=0," ","+")</f>
        <v xml:space="preserve"> </v>
      </c>
      <c r="R1012" s="32">
        <f>Замеры!AC1006</f>
        <v>0</v>
      </c>
      <c r="W1012" s="33" t="e">
        <f t="shared" si="30"/>
        <v>#VALUE!</v>
      </c>
      <c r="X1012" s="31" t="s">
        <v>72</v>
      </c>
      <c r="Y1012" s="33" t="e">
        <f t="shared" si="31"/>
        <v>#VALUE!</v>
      </c>
      <c r="Z1012" s="32"/>
    </row>
    <row r="1013" spans="1:26" x14ac:dyDescent="0.3">
      <c r="A1013" s="35">
        <f>IF(Замеры!B1007=0, " ", Замеры!B1007)</f>
        <v>1004</v>
      </c>
      <c r="B1013" s="37" t="str">
        <f>CONCATENATE(Замеры!D1007,Замеры!F1007)</f>
        <v>Группа от QF</v>
      </c>
      <c r="C1013" s="35" t="str">
        <f>IF(Замеры!J1007=0," ", Замеры!J1007)</f>
        <v xml:space="preserve"> </v>
      </c>
      <c r="D1013" s="29" t="str">
        <f>IF(Замеры!AD1007=0, " ", Замеры!AB1007)</f>
        <v xml:space="preserve"> </v>
      </c>
      <c r="E1013" s="29" t="str">
        <f>CONCATENATE(Замеры!T1007,Замеры!W1007,Замеры!V1007)</f>
        <v xml:space="preserve"> </v>
      </c>
      <c r="F1013" s="30" t="str">
        <f>IF(Замеры!AD1007=0," ","---")</f>
        <v xml:space="preserve"> </v>
      </c>
      <c r="G1013" s="31" t="str">
        <f>IF(Замеры!AD1007=0," ",Замеры!L1007)</f>
        <v xml:space="preserve"> </v>
      </c>
      <c r="H1013" s="31" t="str">
        <f>CONCATENATE(Замеры!AO1007,Замеры!AE1007,Замеры!AP1007)</f>
        <v>0 0</v>
      </c>
      <c r="I1013" s="29" t="str">
        <f>CONCATENATE(Замеры!AM1007,Замеры!AE1007,Замеры!AN1007)</f>
        <v>0 0</v>
      </c>
      <c r="J1013" s="31" t="str">
        <f>IF(Замеры!AD1007=0," ",G1013*2.55)</f>
        <v xml:space="preserve"> </v>
      </c>
      <c r="K1013" s="29" t="str">
        <f>IF(Замеры!AD1007=0," ",Замеры!AK1007)</f>
        <v xml:space="preserve"> </v>
      </c>
      <c r="L1013" s="29" t="str">
        <f>IF(Замеры!AD1007=0," ",Замеры!AL1007)</f>
        <v xml:space="preserve"> </v>
      </c>
      <c r="M1013" s="29" t="str">
        <f>IF(Замеры!AD1007=0," ",0.1)</f>
        <v xml:space="preserve"> </v>
      </c>
      <c r="N1013" s="29" t="str">
        <f>IF(Замеры!AD1007=0," ",Замеры!AD1007)</f>
        <v xml:space="preserve"> </v>
      </c>
      <c r="O1013" s="29" t="str">
        <f>Замеры!AE1007</f>
        <v xml:space="preserve"> </v>
      </c>
      <c r="P1013" s="29" t="str">
        <f>Замеры!AF1007</f>
        <v xml:space="preserve"> </v>
      </c>
      <c r="Q1013" s="29" t="str">
        <f>IF(Замеры!AD1007=0," ","+")</f>
        <v xml:space="preserve"> </v>
      </c>
      <c r="R1013" s="32">
        <f>Замеры!AC1007</f>
        <v>0</v>
      </c>
      <c r="W1013" s="33" t="e">
        <f t="shared" si="30"/>
        <v>#VALUE!</v>
      </c>
      <c r="X1013" s="31" t="s">
        <v>72</v>
      </c>
      <c r="Y1013" s="33" t="e">
        <f t="shared" si="31"/>
        <v>#VALUE!</v>
      </c>
      <c r="Z1013" s="32"/>
    </row>
    <row r="1014" spans="1:26" x14ac:dyDescent="0.3">
      <c r="A1014" s="35">
        <f>IF(Замеры!B1008=0, " ", Замеры!B1008)</f>
        <v>1005</v>
      </c>
      <c r="B1014" s="37" t="str">
        <f>CONCATENATE(Замеры!D1008,Замеры!F1008)</f>
        <v>Группа от QF</v>
      </c>
      <c r="C1014" s="35" t="str">
        <f>IF(Замеры!J1008=0," ", Замеры!J1008)</f>
        <v xml:space="preserve"> </v>
      </c>
      <c r="D1014" s="29" t="str">
        <f>IF(Замеры!AD1008=0, " ", Замеры!AB1008)</f>
        <v xml:space="preserve"> </v>
      </c>
      <c r="E1014" s="29" t="str">
        <f>CONCATENATE(Замеры!T1008,Замеры!W1008,Замеры!V1008)</f>
        <v xml:space="preserve"> </v>
      </c>
      <c r="F1014" s="30" t="str">
        <f>IF(Замеры!AD1008=0," ","---")</f>
        <v xml:space="preserve"> </v>
      </c>
      <c r="G1014" s="31" t="str">
        <f>IF(Замеры!AD1008=0," ",Замеры!L1008)</f>
        <v xml:space="preserve"> </v>
      </c>
      <c r="H1014" s="31" t="str">
        <f>CONCATENATE(Замеры!AO1008,Замеры!AE1008,Замеры!AP1008)</f>
        <v>0 0</v>
      </c>
      <c r="I1014" s="29" t="str">
        <f>CONCATENATE(Замеры!AM1008,Замеры!AE1008,Замеры!AN1008)</f>
        <v>0 0</v>
      </c>
      <c r="J1014" s="31" t="str">
        <f>IF(Замеры!AD1008=0," ",G1014*2.55)</f>
        <v xml:space="preserve"> </v>
      </c>
      <c r="K1014" s="29" t="str">
        <f>IF(Замеры!AD1008=0," ",Замеры!AK1008)</f>
        <v xml:space="preserve"> </v>
      </c>
      <c r="L1014" s="29" t="str">
        <f>IF(Замеры!AD1008=0," ",Замеры!AL1008)</f>
        <v xml:space="preserve"> </v>
      </c>
      <c r="M1014" s="29" t="str">
        <f>IF(Замеры!AD1008=0," ",0.1)</f>
        <v xml:space="preserve"> </v>
      </c>
      <c r="N1014" s="29" t="str">
        <f>IF(Замеры!AD1008=0," ",Замеры!AD1008)</f>
        <v xml:space="preserve"> </v>
      </c>
      <c r="O1014" s="29" t="str">
        <f>Замеры!AE1008</f>
        <v xml:space="preserve"> </v>
      </c>
      <c r="P1014" s="29" t="str">
        <f>Замеры!AF1008</f>
        <v xml:space="preserve"> </v>
      </c>
      <c r="Q1014" s="29" t="str">
        <f>IF(Замеры!AD1008=0," ","+")</f>
        <v xml:space="preserve"> </v>
      </c>
      <c r="R1014" s="32">
        <f>Замеры!AC1008</f>
        <v>0</v>
      </c>
      <c r="W1014" s="33" t="e">
        <f t="shared" si="30"/>
        <v>#VALUE!</v>
      </c>
      <c r="X1014" s="31" t="s">
        <v>72</v>
      </c>
      <c r="Y1014" s="33" t="e">
        <f t="shared" si="31"/>
        <v>#VALUE!</v>
      </c>
      <c r="Z1014" s="32"/>
    </row>
    <row r="1015" spans="1:26" x14ac:dyDescent="0.3">
      <c r="A1015" s="35">
        <f>IF(Замеры!B1009=0, " ", Замеры!B1009)</f>
        <v>1006</v>
      </c>
      <c r="B1015" s="37" t="str">
        <f>CONCATENATE(Замеры!D1009,Замеры!F1009)</f>
        <v>Группа от QF</v>
      </c>
      <c r="C1015" s="35" t="str">
        <f>IF(Замеры!J1009=0," ", Замеры!J1009)</f>
        <v xml:space="preserve"> </v>
      </c>
      <c r="D1015" s="29" t="str">
        <f>IF(Замеры!AD1009=0, " ", Замеры!AB1009)</f>
        <v xml:space="preserve"> </v>
      </c>
      <c r="E1015" s="29" t="str">
        <f>CONCATENATE(Замеры!T1009,Замеры!W1009,Замеры!V1009)</f>
        <v xml:space="preserve"> </v>
      </c>
      <c r="F1015" s="30" t="str">
        <f>IF(Замеры!AD1009=0," ","---")</f>
        <v xml:space="preserve"> </v>
      </c>
      <c r="G1015" s="31" t="str">
        <f>IF(Замеры!AD1009=0," ",Замеры!L1009)</f>
        <v xml:space="preserve"> </v>
      </c>
      <c r="H1015" s="31" t="str">
        <f>CONCATENATE(Замеры!AO1009,Замеры!AE1009,Замеры!AP1009)</f>
        <v>0 0</v>
      </c>
      <c r="I1015" s="29" t="str">
        <f>CONCATENATE(Замеры!AM1009,Замеры!AE1009,Замеры!AN1009)</f>
        <v>0 0</v>
      </c>
      <c r="J1015" s="31" t="str">
        <f>IF(Замеры!AD1009=0," ",G1015*2.55)</f>
        <v xml:space="preserve"> </v>
      </c>
      <c r="K1015" s="29" t="str">
        <f>IF(Замеры!AD1009=0," ",Замеры!AK1009)</f>
        <v xml:space="preserve"> </v>
      </c>
      <c r="L1015" s="29" t="str">
        <f>IF(Замеры!AD1009=0," ",Замеры!AL1009)</f>
        <v xml:space="preserve"> </v>
      </c>
      <c r="M1015" s="29" t="str">
        <f>IF(Замеры!AD1009=0," ",0.1)</f>
        <v xml:space="preserve"> </v>
      </c>
      <c r="N1015" s="29" t="str">
        <f>IF(Замеры!AD1009=0," ",Замеры!AD1009)</f>
        <v xml:space="preserve"> </v>
      </c>
      <c r="O1015" s="29" t="str">
        <f>Замеры!AE1009</f>
        <v xml:space="preserve"> </v>
      </c>
      <c r="P1015" s="29" t="str">
        <f>Замеры!AF1009</f>
        <v xml:space="preserve"> </v>
      </c>
      <c r="Q1015" s="29" t="str">
        <f>IF(Замеры!AD1009=0," ","+")</f>
        <v xml:space="preserve"> </v>
      </c>
      <c r="R1015" s="32">
        <f>Замеры!AC1009</f>
        <v>0</v>
      </c>
      <c r="W1015" s="33" t="e">
        <f t="shared" si="30"/>
        <v>#VALUE!</v>
      </c>
      <c r="X1015" s="31" t="s">
        <v>72</v>
      </c>
      <c r="Y1015" s="33" t="e">
        <f t="shared" si="31"/>
        <v>#VALUE!</v>
      </c>
      <c r="Z1015" s="32"/>
    </row>
    <row r="1016" spans="1:26" x14ac:dyDescent="0.3">
      <c r="A1016" s="35">
        <f>IF(Замеры!B1010=0, " ", Замеры!B1010)</f>
        <v>1007</v>
      </c>
      <c r="B1016" s="37" t="str">
        <f>CONCATENATE(Замеры!D1010,Замеры!F1010)</f>
        <v>Группа от QF</v>
      </c>
      <c r="C1016" s="35" t="str">
        <f>IF(Замеры!J1010=0," ", Замеры!J1010)</f>
        <v xml:space="preserve"> </v>
      </c>
      <c r="D1016" s="29" t="str">
        <f>IF(Замеры!AD1010=0, " ", Замеры!AB1010)</f>
        <v xml:space="preserve"> </v>
      </c>
      <c r="E1016" s="29" t="str">
        <f>CONCATENATE(Замеры!T1010,Замеры!W1010,Замеры!V1010)</f>
        <v xml:space="preserve"> </v>
      </c>
      <c r="F1016" s="30" t="str">
        <f>IF(Замеры!AD1010=0," ","---")</f>
        <v xml:space="preserve"> </v>
      </c>
      <c r="G1016" s="31" t="str">
        <f>IF(Замеры!AD1010=0," ",Замеры!L1010)</f>
        <v xml:space="preserve"> </v>
      </c>
      <c r="H1016" s="31" t="str">
        <f>CONCATENATE(Замеры!AO1010,Замеры!AE1010,Замеры!AP1010)</f>
        <v>0 0</v>
      </c>
      <c r="I1016" s="29" t="str">
        <f>CONCATENATE(Замеры!AM1010,Замеры!AE1010,Замеры!AN1010)</f>
        <v>0 0</v>
      </c>
      <c r="J1016" s="31" t="str">
        <f>IF(Замеры!AD1010=0," ",G1016*2.55)</f>
        <v xml:space="preserve"> </v>
      </c>
      <c r="K1016" s="29" t="str">
        <f>IF(Замеры!AD1010=0," ",Замеры!AK1010)</f>
        <v xml:space="preserve"> </v>
      </c>
      <c r="L1016" s="29" t="str">
        <f>IF(Замеры!AD1010=0," ",Замеры!AL1010)</f>
        <v xml:space="preserve"> </v>
      </c>
      <c r="M1016" s="29" t="str">
        <f>IF(Замеры!AD1010=0," ",0.1)</f>
        <v xml:space="preserve"> </v>
      </c>
      <c r="N1016" s="29" t="str">
        <f>IF(Замеры!AD1010=0," ",Замеры!AD1010)</f>
        <v xml:space="preserve"> </v>
      </c>
      <c r="O1016" s="29" t="str">
        <f>Замеры!AE1010</f>
        <v xml:space="preserve"> </v>
      </c>
      <c r="P1016" s="29" t="str">
        <f>Замеры!AF1010</f>
        <v xml:space="preserve"> </v>
      </c>
      <c r="Q1016" s="29" t="str">
        <f>IF(Замеры!AD1010=0," ","+")</f>
        <v xml:space="preserve"> </v>
      </c>
      <c r="R1016" s="32">
        <f>Замеры!AC1010</f>
        <v>0</v>
      </c>
      <c r="W1016" s="33" t="e">
        <f t="shared" si="30"/>
        <v>#VALUE!</v>
      </c>
      <c r="X1016" s="31" t="s">
        <v>72</v>
      </c>
      <c r="Y1016" s="33" t="e">
        <f t="shared" si="31"/>
        <v>#VALUE!</v>
      </c>
      <c r="Z1016" s="32"/>
    </row>
    <row r="1017" spans="1:26" x14ac:dyDescent="0.3">
      <c r="A1017" s="35">
        <f>IF(Замеры!B1011=0, " ", Замеры!B1011)</f>
        <v>1008</v>
      </c>
      <c r="B1017" s="37" t="str">
        <f>CONCATENATE(Замеры!D1011,Замеры!F1011)</f>
        <v>Группа от QF</v>
      </c>
      <c r="C1017" s="35" t="str">
        <f>IF(Замеры!J1011=0," ", Замеры!J1011)</f>
        <v xml:space="preserve"> </v>
      </c>
      <c r="D1017" s="29" t="str">
        <f>IF(Замеры!AD1011=0, " ", Замеры!AB1011)</f>
        <v xml:space="preserve"> </v>
      </c>
      <c r="E1017" s="29" t="str">
        <f>CONCATENATE(Замеры!T1011,Замеры!W1011,Замеры!V1011)</f>
        <v xml:space="preserve"> </v>
      </c>
      <c r="F1017" s="30" t="str">
        <f>IF(Замеры!AD1011=0," ","---")</f>
        <v xml:space="preserve"> </v>
      </c>
      <c r="G1017" s="31" t="str">
        <f>IF(Замеры!AD1011=0," ",Замеры!L1011)</f>
        <v xml:space="preserve"> </v>
      </c>
      <c r="H1017" s="31" t="str">
        <f>CONCATENATE(Замеры!AO1011,Замеры!AE1011,Замеры!AP1011)</f>
        <v>0 0</v>
      </c>
      <c r="I1017" s="29" t="str">
        <f>CONCATENATE(Замеры!AM1011,Замеры!AE1011,Замеры!AN1011)</f>
        <v>0 0</v>
      </c>
      <c r="J1017" s="31" t="str">
        <f>IF(Замеры!AD1011=0," ",G1017*2.55)</f>
        <v xml:space="preserve"> </v>
      </c>
      <c r="K1017" s="29" t="str">
        <f>IF(Замеры!AD1011=0," ",Замеры!AK1011)</f>
        <v xml:space="preserve"> </v>
      </c>
      <c r="L1017" s="29" t="str">
        <f>IF(Замеры!AD1011=0," ",Замеры!AL1011)</f>
        <v xml:space="preserve"> </v>
      </c>
      <c r="M1017" s="29" t="str">
        <f>IF(Замеры!AD1011=0," ",0.1)</f>
        <v xml:space="preserve"> </v>
      </c>
      <c r="N1017" s="29" t="str">
        <f>IF(Замеры!AD1011=0," ",Замеры!AD1011)</f>
        <v xml:space="preserve"> </v>
      </c>
      <c r="O1017" s="29" t="str">
        <f>Замеры!AE1011</f>
        <v xml:space="preserve"> </v>
      </c>
      <c r="P1017" s="29" t="str">
        <f>Замеры!AF1011</f>
        <v xml:space="preserve"> </v>
      </c>
      <c r="Q1017" s="29" t="str">
        <f>IF(Замеры!AD1011=0," ","+")</f>
        <v xml:space="preserve"> </v>
      </c>
      <c r="R1017" s="32">
        <f>Замеры!AC1011</f>
        <v>0</v>
      </c>
      <c r="W1017" s="33" t="e">
        <f t="shared" si="30"/>
        <v>#VALUE!</v>
      </c>
      <c r="X1017" s="31" t="s">
        <v>72</v>
      </c>
      <c r="Y1017" s="33" t="e">
        <f t="shared" si="31"/>
        <v>#VALUE!</v>
      </c>
      <c r="Z1017" s="32"/>
    </row>
    <row r="1018" spans="1:26" x14ac:dyDescent="0.3">
      <c r="A1018" s="35">
        <f>IF(Замеры!B1012=0, " ", Замеры!B1012)</f>
        <v>1009</v>
      </c>
      <c r="B1018" s="37" t="str">
        <f>CONCATENATE(Замеры!D1012,Замеры!F1012)</f>
        <v>Группа от QF</v>
      </c>
      <c r="C1018" s="35" t="str">
        <f>IF(Замеры!J1012=0," ", Замеры!J1012)</f>
        <v xml:space="preserve"> </v>
      </c>
      <c r="D1018" s="29" t="str">
        <f>IF(Замеры!AD1012=0, " ", Замеры!AB1012)</f>
        <v xml:space="preserve"> </v>
      </c>
      <c r="E1018" s="29" t="str">
        <f>CONCATENATE(Замеры!T1012,Замеры!W1012,Замеры!V1012)</f>
        <v xml:space="preserve"> </v>
      </c>
      <c r="F1018" s="30" t="str">
        <f>IF(Замеры!AD1012=0," ","---")</f>
        <v xml:space="preserve"> </v>
      </c>
      <c r="G1018" s="31" t="str">
        <f>IF(Замеры!AD1012=0," ",Замеры!L1012)</f>
        <v xml:space="preserve"> </v>
      </c>
      <c r="H1018" s="31" t="str">
        <f>CONCATENATE(Замеры!AO1012,Замеры!AE1012,Замеры!AP1012)</f>
        <v>0 0</v>
      </c>
      <c r="I1018" s="29" t="str">
        <f>CONCATENATE(Замеры!AM1012,Замеры!AE1012,Замеры!AN1012)</f>
        <v>0 0</v>
      </c>
      <c r="J1018" s="31" t="str">
        <f>IF(Замеры!AD1012=0," ",G1018*2.55)</f>
        <v xml:space="preserve"> </v>
      </c>
      <c r="K1018" s="29" t="str">
        <f>IF(Замеры!AD1012=0," ",Замеры!AK1012)</f>
        <v xml:space="preserve"> </v>
      </c>
      <c r="L1018" s="29" t="str">
        <f>IF(Замеры!AD1012=0," ",Замеры!AL1012)</f>
        <v xml:space="preserve"> </v>
      </c>
      <c r="M1018" s="29" t="str">
        <f>IF(Замеры!AD1012=0," ",0.1)</f>
        <v xml:space="preserve"> </v>
      </c>
      <c r="N1018" s="29" t="str">
        <f>IF(Замеры!AD1012=0," ",Замеры!AD1012)</f>
        <v xml:space="preserve"> </v>
      </c>
      <c r="O1018" s="29" t="str">
        <f>Замеры!AE1012</f>
        <v xml:space="preserve"> </v>
      </c>
      <c r="P1018" s="29" t="str">
        <f>Замеры!AF1012</f>
        <v xml:space="preserve"> </v>
      </c>
      <c r="Q1018" s="29" t="str">
        <f>IF(Замеры!AD1012=0," ","+")</f>
        <v xml:space="preserve"> </v>
      </c>
      <c r="R1018" s="32">
        <f>Замеры!AC1012</f>
        <v>0</v>
      </c>
      <c r="W1018" s="33" t="e">
        <f t="shared" si="30"/>
        <v>#VALUE!</v>
      </c>
      <c r="X1018" s="31" t="s">
        <v>72</v>
      </c>
      <c r="Y1018" s="33" t="e">
        <f t="shared" si="31"/>
        <v>#VALUE!</v>
      </c>
      <c r="Z1018" s="32"/>
    </row>
    <row r="1019" spans="1:26" x14ac:dyDescent="0.3">
      <c r="A1019" s="35">
        <f>IF(Замеры!B1013=0, " ", Замеры!B1013)</f>
        <v>1010</v>
      </c>
      <c r="B1019" s="37" t="str">
        <f>CONCATENATE(Замеры!D1013,Замеры!F1013)</f>
        <v>Группа от QF</v>
      </c>
      <c r="C1019" s="35" t="str">
        <f>IF(Замеры!J1013=0," ", Замеры!J1013)</f>
        <v xml:space="preserve"> </v>
      </c>
      <c r="D1019" s="29" t="str">
        <f>IF(Замеры!AD1013=0, " ", Замеры!AB1013)</f>
        <v xml:space="preserve"> </v>
      </c>
      <c r="E1019" s="29" t="str">
        <f>CONCATENATE(Замеры!T1013,Замеры!W1013,Замеры!V1013)</f>
        <v xml:space="preserve"> </v>
      </c>
      <c r="F1019" s="30" t="str">
        <f>IF(Замеры!AD1013=0," ","---")</f>
        <v xml:space="preserve"> </v>
      </c>
      <c r="G1019" s="31" t="str">
        <f>IF(Замеры!AD1013=0," ",Замеры!L1013)</f>
        <v xml:space="preserve"> </v>
      </c>
      <c r="H1019" s="31" t="str">
        <f>CONCATENATE(Замеры!AO1013,Замеры!AE1013,Замеры!AP1013)</f>
        <v>0 0</v>
      </c>
      <c r="I1019" s="29" t="str">
        <f>CONCATENATE(Замеры!AM1013,Замеры!AE1013,Замеры!AN1013)</f>
        <v>0 0</v>
      </c>
      <c r="J1019" s="31" t="str">
        <f>IF(Замеры!AD1013=0," ",G1019*2.55)</f>
        <v xml:space="preserve"> </v>
      </c>
      <c r="K1019" s="29" t="str">
        <f>IF(Замеры!AD1013=0," ",Замеры!AK1013)</f>
        <v xml:space="preserve"> </v>
      </c>
      <c r="L1019" s="29" t="str">
        <f>IF(Замеры!AD1013=0," ",Замеры!AL1013)</f>
        <v xml:space="preserve"> </v>
      </c>
      <c r="M1019" s="29" t="str">
        <f>IF(Замеры!AD1013=0," ",0.1)</f>
        <v xml:space="preserve"> </v>
      </c>
      <c r="N1019" s="29" t="str">
        <f>IF(Замеры!AD1013=0," ",Замеры!AD1013)</f>
        <v xml:space="preserve"> </v>
      </c>
      <c r="O1019" s="29" t="str">
        <f>Замеры!AE1013</f>
        <v xml:space="preserve"> </v>
      </c>
      <c r="P1019" s="29" t="str">
        <f>Замеры!AF1013</f>
        <v xml:space="preserve"> </v>
      </c>
      <c r="Q1019" s="29" t="str">
        <f>IF(Замеры!AD1013=0," ","+")</f>
        <v xml:space="preserve"> </v>
      </c>
      <c r="R1019" s="32">
        <f>Замеры!AC1013</f>
        <v>0</v>
      </c>
      <c r="W1019" s="33" t="e">
        <f t="shared" si="30"/>
        <v>#VALUE!</v>
      </c>
      <c r="X1019" s="31" t="s">
        <v>72</v>
      </c>
      <c r="Y1019" s="33" t="e">
        <f t="shared" si="31"/>
        <v>#VALUE!</v>
      </c>
      <c r="Z1019" s="32"/>
    </row>
    <row r="1020" spans="1:26" x14ac:dyDescent="0.3">
      <c r="A1020" s="35">
        <f>IF(Замеры!B1014=0, " ", Замеры!B1014)</f>
        <v>1011</v>
      </c>
      <c r="B1020" s="37" t="str">
        <f>CONCATENATE(Замеры!D1014,Замеры!F1014)</f>
        <v>Группа от QF</v>
      </c>
      <c r="C1020" s="35" t="str">
        <f>IF(Замеры!J1014=0," ", Замеры!J1014)</f>
        <v xml:space="preserve"> </v>
      </c>
      <c r="D1020" s="29" t="str">
        <f>IF(Замеры!AD1014=0, " ", Замеры!AB1014)</f>
        <v xml:space="preserve"> </v>
      </c>
      <c r="E1020" s="29" t="str">
        <f>CONCATENATE(Замеры!T1014,Замеры!W1014,Замеры!V1014)</f>
        <v xml:space="preserve"> </v>
      </c>
      <c r="F1020" s="30" t="str">
        <f>IF(Замеры!AD1014=0," ","---")</f>
        <v xml:space="preserve"> </v>
      </c>
      <c r="G1020" s="31" t="str">
        <f>IF(Замеры!AD1014=0," ",Замеры!L1014)</f>
        <v xml:space="preserve"> </v>
      </c>
      <c r="H1020" s="31" t="str">
        <f>CONCATENATE(Замеры!AO1014,Замеры!AE1014,Замеры!AP1014)</f>
        <v>0 0</v>
      </c>
      <c r="I1020" s="29" t="str">
        <f>CONCATENATE(Замеры!AM1014,Замеры!AE1014,Замеры!AN1014)</f>
        <v>0 0</v>
      </c>
      <c r="J1020" s="31" t="str">
        <f>IF(Замеры!AD1014=0," ",G1020*2.55)</f>
        <v xml:space="preserve"> </v>
      </c>
      <c r="K1020" s="29" t="str">
        <f>IF(Замеры!AD1014=0," ",Замеры!AK1014)</f>
        <v xml:space="preserve"> </v>
      </c>
      <c r="L1020" s="29" t="str">
        <f>IF(Замеры!AD1014=0," ",Замеры!AL1014)</f>
        <v xml:space="preserve"> </v>
      </c>
      <c r="M1020" s="29" t="str">
        <f>IF(Замеры!AD1014=0," ",0.1)</f>
        <v xml:space="preserve"> </v>
      </c>
      <c r="N1020" s="29" t="str">
        <f>IF(Замеры!AD1014=0," ",Замеры!AD1014)</f>
        <v xml:space="preserve"> </v>
      </c>
      <c r="O1020" s="29" t="str">
        <f>Замеры!AE1014</f>
        <v xml:space="preserve"> </v>
      </c>
      <c r="P1020" s="29" t="str">
        <f>Замеры!AF1014</f>
        <v xml:space="preserve"> </v>
      </c>
      <c r="Q1020" s="29" t="str">
        <f>IF(Замеры!AD1014=0," ","+")</f>
        <v xml:space="preserve"> </v>
      </c>
      <c r="R1020" s="32">
        <f>Замеры!AC1014</f>
        <v>0</v>
      </c>
      <c r="W1020" s="33" t="e">
        <f t="shared" si="30"/>
        <v>#VALUE!</v>
      </c>
      <c r="X1020" s="31" t="s">
        <v>72</v>
      </c>
      <c r="Y1020" s="33" t="e">
        <f t="shared" si="31"/>
        <v>#VALUE!</v>
      </c>
      <c r="Z1020" s="32"/>
    </row>
    <row r="1021" spans="1:26" x14ac:dyDescent="0.3">
      <c r="A1021" s="35">
        <f>IF(Замеры!B1015=0, " ", Замеры!B1015)</f>
        <v>1012</v>
      </c>
      <c r="B1021" s="37" t="str">
        <f>CONCATENATE(Замеры!D1015,Замеры!F1015)</f>
        <v>Группа от QF</v>
      </c>
      <c r="C1021" s="35" t="str">
        <f>IF(Замеры!J1015=0," ", Замеры!J1015)</f>
        <v xml:space="preserve"> </v>
      </c>
      <c r="D1021" s="29" t="str">
        <f>IF(Замеры!AD1015=0, " ", Замеры!AB1015)</f>
        <v xml:space="preserve"> </v>
      </c>
      <c r="E1021" s="29" t="str">
        <f>CONCATENATE(Замеры!T1015,Замеры!W1015,Замеры!V1015)</f>
        <v xml:space="preserve"> </v>
      </c>
      <c r="F1021" s="30" t="str">
        <f>IF(Замеры!AD1015=0," ","---")</f>
        <v xml:space="preserve"> </v>
      </c>
      <c r="G1021" s="31" t="str">
        <f>IF(Замеры!AD1015=0," ",Замеры!L1015)</f>
        <v xml:space="preserve"> </v>
      </c>
      <c r="H1021" s="31" t="str">
        <f>CONCATENATE(Замеры!AO1015,Замеры!AE1015,Замеры!AP1015)</f>
        <v>0 0</v>
      </c>
      <c r="I1021" s="29" t="str">
        <f>CONCATENATE(Замеры!AM1015,Замеры!AE1015,Замеры!AN1015)</f>
        <v>0 0</v>
      </c>
      <c r="J1021" s="31" t="str">
        <f>IF(Замеры!AD1015=0," ",G1021*2.55)</f>
        <v xml:space="preserve"> </v>
      </c>
      <c r="K1021" s="29" t="str">
        <f>IF(Замеры!AD1015=0," ",Замеры!AK1015)</f>
        <v xml:space="preserve"> </v>
      </c>
      <c r="L1021" s="29" t="str">
        <f>IF(Замеры!AD1015=0," ",Замеры!AL1015)</f>
        <v xml:space="preserve"> </v>
      </c>
      <c r="M1021" s="29" t="str">
        <f>IF(Замеры!AD1015=0," ",0.1)</f>
        <v xml:space="preserve"> </v>
      </c>
      <c r="N1021" s="29" t="str">
        <f>IF(Замеры!AD1015=0," ",Замеры!AD1015)</f>
        <v xml:space="preserve"> </v>
      </c>
      <c r="O1021" s="29" t="str">
        <f>Замеры!AE1015</f>
        <v xml:space="preserve"> </v>
      </c>
      <c r="P1021" s="29" t="str">
        <f>Замеры!AF1015</f>
        <v xml:space="preserve"> </v>
      </c>
      <c r="Q1021" s="29" t="str">
        <f>IF(Замеры!AD1015=0," ","+")</f>
        <v xml:space="preserve"> </v>
      </c>
      <c r="R1021" s="32">
        <f>Замеры!AC1015</f>
        <v>0</v>
      </c>
      <c r="W1021" s="33" t="e">
        <f t="shared" si="30"/>
        <v>#VALUE!</v>
      </c>
      <c r="X1021" s="31" t="s">
        <v>72</v>
      </c>
      <c r="Y1021" s="33" t="e">
        <f t="shared" si="31"/>
        <v>#VALUE!</v>
      </c>
      <c r="Z1021" s="32"/>
    </row>
    <row r="1022" spans="1:26" x14ac:dyDescent="0.3">
      <c r="A1022" s="35">
        <f>IF(Замеры!B1016=0, " ", Замеры!B1016)</f>
        <v>1013</v>
      </c>
      <c r="B1022" s="37" t="str">
        <f>CONCATENATE(Замеры!D1016,Замеры!F1016)</f>
        <v>Группа от QF</v>
      </c>
      <c r="C1022" s="35" t="str">
        <f>IF(Замеры!J1016=0," ", Замеры!J1016)</f>
        <v xml:space="preserve"> </v>
      </c>
      <c r="D1022" s="29" t="str">
        <f>IF(Замеры!AD1016=0, " ", Замеры!AB1016)</f>
        <v xml:space="preserve"> </v>
      </c>
      <c r="E1022" s="29" t="str">
        <f>CONCATENATE(Замеры!T1016,Замеры!W1016,Замеры!V1016)</f>
        <v xml:space="preserve"> </v>
      </c>
      <c r="F1022" s="30" t="str">
        <f>IF(Замеры!AD1016=0," ","---")</f>
        <v xml:space="preserve"> </v>
      </c>
      <c r="G1022" s="31" t="str">
        <f>IF(Замеры!AD1016=0," ",Замеры!L1016)</f>
        <v xml:space="preserve"> </v>
      </c>
      <c r="H1022" s="31" t="str">
        <f>CONCATENATE(Замеры!AO1016,Замеры!AE1016,Замеры!AP1016)</f>
        <v>0 0</v>
      </c>
      <c r="I1022" s="29" t="str">
        <f>CONCATENATE(Замеры!AM1016,Замеры!AE1016,Замеры!AN1016)</f>
        <v>0 0</v>
      </c>
      <c r="J1022" s="31" t="str">
        <f>IF(Замеры!AD1016=0," ",G1022*2.55)</f>
        <v xml:space="preserve"> </v>
      </c>
      <c r="K1022" s="29" t="str">
        <f>IF(Замеры!AD1016=0," ",Замеры!AK1016)</f>
        <v xml:space="preserve"> </v>
      </c>
      <c r="L1022" s="29" t="str">
        <f>IF(Замеры!AD1016=0," ",Замеры!AL1016)</f>
        <v xml:space="preserve"> </v>
      </c>
      <c r="M1022" s="29" t="str">
        <f>IF(Замеры!AD1016=0," ",0.1)</f>
        <v xml:space="preserve"> </v>
      </c>
      <c r="N1022" s="29" t="str">
        <f>IF(Замеры!AD1016=0," ",Замеры!AD1016)</f>
        <v xml:space="preserve"> </v>
      </c>
      <c r="O1022" s="29" t="str">
        <f>Замеры!AE1016</f>
        <v xml:space="preserve"> </v>
      </c>
      <c r="P1022" s="29" t="str">
        <f>Замеры!AF1016</f>
        <v xml:space="preserve"> </v>
      </c>
      <c r="Q1022" s="29" t="str">
        <f>IF(Замеры!AD1016=0," ","+")</f>
        <v xml:space="preserve"> </v>
      </c>
      <c r="R1022" s="32">
        <f>Замеры!AC1016</f>
        <v>0</v>
      </c>
      <c r="W1022" s="33" t="e">
        <f t="shared" si="30"/>
        <v>#VALUE!</v>
      </c>
      <c r="X1022" s="31" t="s">
        <v>72</v>
      </c>
      <c r="Y1022" s="33" t="e">
        <f t="shared" si="31"/>
        <v>#VALUE!</v>
      </c>
      <c r="Z1022" s="32"/>
    </row>
    <row r="1023" spans="1:26" x14ac:dyDescent="0.3">
      <c r="A1023" s="35">
        <f>IF(Замеры!B1017=0, " ", Замеры!B1017)</f>
        <v>1014</v>
      </c>
      <c r="B1023" s="37" t="str">
        <f>CONCATENATE(Замеры!D1017,Замеры!F1017)</f>
        <v>Группа от QF</v>
      </c>
      <c r="C1023" s="35" t="str">
        <f>IF(Замеры!J1017=0," ", Замеры!J1017)</f>
        <v xml:space="preserve"> </v>
      </c>
      <c r="D1023" s="29" t="str">
        <f>IF(Замеры!AD1017=0, " ", Замеры!AB1017)</f>
        <v xml:space="preserve"> </v>
      </c>
      <c r="E1023" s="29" t="str">
        <f>CONCATENATE(Замеры!T1017,Замеры!W1017,Замеры!V1017)</f>
        <v xml:space="preserve"> </v>
      </c>
      <c r="F1023" s="30" t="str">
        <f>IF(Замеры!AD1017=0," ","---")</f>
        <v xml:space="preserve"> </v>
      </c>
      <c r="G1023" s="31" t="str">
        <f>IF(Замеры!AD1017=0," ",Замеры!L1017)</f>
        <v xml:space="preserve"> </v>
      </c>
      <c r="H1023" s="31" t="str">
        <f>CONCATENATE(Замеры!AO1017,Замеры!AE1017,Замеры!AP1017)</f>
        <v>0 0</v>
      </c>
      <c r="I1023" s="29" t="str">
        <f>CONCATENATE(Замеры!AM1017,Замеры!AE1017,Замеры!AN1017)</f>
        <v>0 0</v>
      </c>
      <c r="J1023" s="31" t="str">
        <f>IF(Замеры!AD1017=0," ",G1023*2.55)</f>
        <v xml:space="preserve"> </v>
      </c>
      <c r="K1023" s="29" t="str">
        <f>IF(Замеры!AD1017=0," ",Замеры!AK1017)</f>
        <v xml:space="preserve"> </v>
      </c>
      <c r="L1023" s="29" t="str">
        <f>IF(Замеры!AD1017=0," ",Замеры!AL1017)</f>
        <v xml:space="preserve"> </v>
      </c>
      <c r="M1023" s="29" t="str">
        <f>IF(Замеры!AD1017=0," ",0.1)</f>
        <v xml:space="preserve"> </v>
      </c>
      <c r="N1023" s="29" t="str">
        <f>IF(Замеры!AD1017=0," ",Замеры!AD1017)</f>
        <v xml:space="preserve"> </v>
      </c>
      <c r="O1023" s="29" t="str">
        <f>Замеры!AE1017</f>
        <v xml:space="preserve"> </v>
      </c>
      <c r="P1023" s="29" t="str">
        <f>Замеры!AF1017</f>
        <v xml:space="preserve"> </v>
      </c>
      <c r="Q1023" s="29" t="str">
        <f>IF(Замеры!AD1017=0," ","+")</f>
        <v xml:space="preserve"> </v>
      </c>
      <c r="R1023" s="32">
        <f>Замеры!AC1017</f>
        <v>0</v>
      </c>
      <c r="W1023" s="33" t="e">
        <f t="shared" si="30"/>
        <v>#VALUE!</v>
      </c>
      <c r="X1023" s="31" t="s">
        <v>72</v>
      </c>
      <c r="Y1023" s="33" t="e">
        <f t="shared" si="31"/>
        <v>#VALUE!</v>
      </c>
      <c r="Z1023" s="32"/>
    </row>
    <row r="1024" spans="1:26" x14ac:dyDescent="0.3">
      <c r="A1024" s="35">
        <f>IF(Замеры!B1018=0, " ", Замеры!B1018)</f>
        <v>1015</v>
      </c>
      <c r="B1024" s="37" t="str">
        <f>CONCATENATE(Замеры!D1018,Замеры!F1018)</f>
        <v>Группа от QF</v>
      </c>
      <c r="C1024" s="35" t="str">
        <f>IF(Замеры!J1018=0," ", Замеры!J1018)</f>
        <v xml:space="preserve"> </v>
      </c>
      <c r="D1024" s="29" t="str">
        <f>IF(Замеры!AD1018=0, " ", Замеры!AB1018)</f>
        <v xml:space="preserve"> </v>
      </c>
      <c r="E1024" s="29" t="str">
        <f>CONCATENATE(Замеры!T1018,Замеры!W1018,Замеры!V1018)</f>
        <v xml:space="preserve"> </v>
      </c>
      <c r="F1024" s="30" t="str">
        <f>IF(Замеры!AD1018=0," ","---")</f>
        <v xml:space="preserve"> </v>
      </c>
      <c r="G1024" s="31" t="str">
        <f>IF(Замеры!AD1018=0," ",Замеры!L1018)</f>
        <v xml:space="preserve"> </v>
      </c>
      <c r="H1024" s="31" t="str">
        <f>CONCATENATE(Замеры!AO1018,Замеры!AE1018,Замеры!AP1018)</f>
        <v>0 0</v>
      </c>
      <c r="I1024" s="29" t="str">
        <f>CONCATENATE(Замеры!AM1018,Замеры!AE1018,Замеры!AN1018)</f>
        <v>0 0</v>
      </c>
      <c r="J1024" s="31" t="str">
        <f>IF(Замеры!AD1018=0," ",G1024*2.55)</f>
        <v xml:space="preserve"> </v>
      </c>
      <c r="K1024" s="29" t="str">
        <f>IF(Замеры!AD1018=0," ",Замеры!AK1018)</f>
        <v xml:space="preserve"> </v>
      </c>
      <c r="L1024" s="29" t="str">
        <f>IF(Замеры!AD1018=0," ",Замеры!AL1018)</f>
        <v xml:space="preserve"> </v>
      </c>
      <c r="M1024" s="29" t="str">
        <f>IF(Замеры!AD1018=0," ",0.1)</f>
        <v xml:space="preserve"> </v>
      </c>
      <c r="N1024" s="29" t="str">
        <f>IF(Замеры!AD1018=0," ",Замеры!AD1018)</f>
        <v xml:space="preserve"> </v>
      </c>
      <c r="O1024" s="29" t="str">
        <f>Замеры!AE1018</f>
        <v xml:space="preserve"> </v>
      </c>
      <c r="P1024" s="29" t="str">
        <f>Замеры!AF1018</f>
        <v xml:space="preserve"> </v>
      </c>
      <c r="Q1024" s="29" t="str">
        <f>IF(Замеры!AD1018=0," ","+")</f>
        <v xml:space="preserve"> </v>
      </c>
      <c r="R1024" s="32">
        <f>Замеры!AC1018</f>
        <v>0</v>
      </c>
      <c r="W1024" s="33" t="e">
        <f t="shared" si="30"/>
        <v>#VALUE!</v>
      </c>
      <c r="X1024" s="31" t="s">
        <v>72</v>
      </c>
      <c r="Y1024" s="33" t="e">
        <f t="shared" si="31"/>
        <v>#VALUE!</v>
      </c>
      <c r="Z1024" s="32"/>
    </row>
    <row r="1025" spans="1:26" x14ac:dyDescent="0.3">
      <c r="A1025" s="35">
        <f>IF(Замеры!B1019=0, " ", Замеры!B1019)</f>
        <v>1016</v>
      </c>
      <c r="B1025" s="37" t="str">
        <f>CONCATENATE(Замеры!D1019,Замеры!F1019)</f>
        <v>Группа от QF</v>
      </c>
      <c r="C1025" s="35" t="str">
        <f>IF(Замеры!J1019=0," ", Замеры!J1019)</f>
        <v xml:space="preserve"> </v>
      </c>
      <c r="D1025" s="29" t="str">
        <f>IF(Замеры!AD1019=0, " ", Замеры!AB1019)</f>
        <v xml:space="preserve"> </v>
      </c>
      <c r="E1025" s="29" t="str">
        <f>CONCATENATE(Замеры!T1019,Замеры!W1019,Замеры!V1019)</f>
        <v xml:space="preserve"> </v>
      </c>
      <c r="F1025" s="30" t="str">
        <f>IF(Замеры!AD1019=0," ","---")</f>
        <v xml:space="preserve"> </v>
      </c>
      <c r="G1025" s="31" t="str">
        <f>IF(Замеры!AD1019=0," ",Замеры!L1019)</f>
        <v xml:space="preserve"> </v>
      </c>
      <c r="H1025" s="31" t="str">
        <f>CONCATENATE(Замеры!AO1019,Замеры!AE1019,Замеры!AP1019)</f>
        <v>0 0</v>
      </c>
      <c r="I1025" s="29" t="str">
        <f>CONCATENATE(Замеры!AM1019,Замеры!AE1019,Замеры!AN1019)</f>
        <v>0 0</v>
      </c>
      <c r="J1025" s="31" t="str">
        <f>IF(Замеры!AD1019=0," ",G1025*2.55)</f>
        <v xml:space="preserve"> </v>
      </c>
      <c r="K1025" s="29" t="str">
        <f>IF(Замеры!AD1019=0," ",Замеры!AK1019)</f>
        <v xml:space="preserve"> </v>
      </c>
      <c r="L1025" s="29" t="str">
        <f>IF(Замеры!AD1019=0," ",Замеры!AL1019)</f>
        <v xml:space="preserve"> </v>
      </c>
      <c r="M1025" s="29" t="str">
        <f>IF(Замеры!AD1019=0," ",0.1)</f>
        <v xml:space="preserve"> </v>
      </c>
      <c r="N1025" s="29" t="str">
        <f>IF(Замеры!AD1019=0," ",Замеры!AD1019)</f>
        <v xml:space="preserve"> </v>
      </c>
      <c r="O1025" s="29" t="str">
        <f>Замеры!AE1019</f>
        <v xml:space="preserve"> </v>
      </c>
      <c r="P1025" s="29" t="str">
        <f>Замеры!AF1019</f>
        <v xml:space="preserve"> </v>
      </c>
      <c r="Q1025" s="29" t="str">
        <f>IF(Замеры!AD1019=0," ","+")</f>
        <v xml:space="preserve"> </v>
      </c>
      <c r="R1025" s="32">
        <f>Замеры!AC1019</f>
        <v>0</v>
      </c>
      <c r="W1025" s="33" t="e">
        <f t="shared" si="30"/>
        <v>#VALUE!</v>
      </c>
      <c r="X1025" s="31" t="s">
        <v>72</v>
      </c>
      <c r="Y1025" s="33" t="e">
        <f t="shared" si="31"/>
        <v>#VALUE!</v>
      </c>
      <c r="Z1025" s="32"/>
    </row>
    <row r="1026" spans="1:26" x14ac:dyDescent="0.3">
      <c r="A1026" s="35">
        <f>IF(Замеры!B1020=0, " ", Замеры!B1020)</f>
        <v>1017</v>
      </c>
      <c r="B1026" s="37" t="str">
        <f>CONCATENATE(Замеры!D1020,Замеры!F1020)</f>
        <v>Группа от QF</v>
      </c>
      <c r="C1026" s="35" t="str">
        <f>IF(Замеры!J1020=0," ", Замеры!J1020)</f>
        <v xml:space="preserve"> </v>
      </c>
      <c r="D1026" s="29" t="str">
        <f>IF(Замеры!AD1020=0, " ", Замеры!AB1020)</f>
        <v xml:space="preserve"> </v>
      </c>
      <c r="E1026" s="29" t="str">
        <f>CONCATENATE(Замеры!T1020,Замеры!W1020,Замеры!V1020)</f>
        <v xml:space="preserve"> </v>
      </c>
      <c r="F1026" s="30" t="str">
        <f>IF(Замеры!AD1020=0," ","---")</f>
        <v xml:space="preserve"> </v>
      </c>
      <c r="G1026" s="31" t="str">
        <f>IF(Замеры!AD1020=0," ",Замеры!L1020)</f>
        <v xml:space="preserve"> </v>
      </c>
      <c r="H1026" s="31" t="str">
        <f>CONCATENATE(Замеры!AO1020,Замеры!AE1020,Замеры!AP1020)</f>
        <v>0 0</v>
      </c>
      <c r="I1026" s="29" t="str">
        <f>CONCATENATE(Замеры!AM1020,Замеры!AE1020,Замеры!AN1020)</f>
        <v>0 0</v>
      </c>
      <c r="J1026" s="31" t="str">
        <f>IF(Замеры!AD1020=0," ",G1026*2.55)</f>
        <v xml:space="preserve"> </v>
      </c>
      <c r="K1026" s="29" t="str">
        <f>IF(Замеры!AD1020=0," ",Замеры!AK1020)</f>
        <v xml:space="preserve"> </v>
      </c>
      <c r="L1026" s="29" t="str">
        <f>IF(Замеры!AD1020=0," ",Замеры!AL1020)</f>
        <v xml:space="preserve"> </v>
      </c>
      <c r="M1026" s="29" t="str">
        <f>IF(Замеры!AD1020=0," ",0.1)</f>
        <v xml:space="preserve"> </v>
      </c>
      <c r="N1026" s="29" t="str">
        <f>IF(Замеры!AD1020=0," ",Замеры!AD1020)</f>
        <v xml:space="preserve"> </v>
      </c>
      <c r="O1026" s="29" t="str">
        <f>Замеры!AE1020</f>
        <v xml:space="preserve"> </v>
      </c>
      <c r="P1026" s="29" t="str">
        <f>Замеры!AF1020</f>
        <v xml:space="preserve"> </v>
      </c>
      <c r="Q1026" s="29" t="str">
        <f>IF(Замеры!AD1020=0," ","+")</f>
        <v xml:space="preserve"> </v>
      </c>
      <c r="R1026" s="32">
        <f>Замеры!AC1020</f>
        <v>0</v>
      </c>
      <c r="W1026" s="33" t="e">
        <f t="shared" si="30"/>
        <v>#VALUE!</v>
      </c>
      <c r="X1026" s="31" t="s">
        <v>72</v>
      </c>
      <c r="Y1026" s="33" t="e">
        <f t="shared" si="31"/>
        <v>#VALUE!</v>
      </c>
      <c r="Z1026" s="32"/>
    </row>
    <row r="1027" spans="1:26" x14ac:dyDescent="0.3">
      <c r="A1027" s="35">
        <f>IF(Замеры!B1021=0, " ", Замеры!B1021)</f>
        <v>1018</v>
      </c>
      <c r="B1027" s="37" t="str">
        <f>CONCATENATE(Замеры!D1021,Замеры!F1021)</f>
        <v>Группа от QF</v>
      </c>
      <c r="C1027" s="35" t="str">
        <f>IF(Замеры!J1021=0," ", Замеры!J1021)</f>
        <v xml:space="preserve"> </v>
      </c>
      <c r="D1027" s="29" t="str">
        <f>IF(Замеры!AD1021=0, " ", Замеры!AB1021)</f>
        <v xml:space="preserve"> </v>
      </c>
      <c r="E1027" s="29" t="str">
        <f>CONCATENATE(Замеры!T1021,Замеры!W1021,Замеры!V1021)</f>
        <v xml:space="preserve"> </v>
      </c>
      <c r="F1027" s="30" t="str">
        <f>IF(Замеры!AD1021=0," ","---")</f>
        <v xml:space="preserve"> </v>
      </c>
      <c r="G1027" s="31" t="str">
        <f>IF(Замеры!AD1021=0," ",Замеры!L1021)</f>
        <v xml:space="preserve"> </v>
      </c>
      <c r="H1027" s="31" t="str">
        <f>CONCATENATE(Замеры!AO1021,Замеры!AE1021,Замеры!AP1021)</f>
        <v>0 0</v>
      </c>
      <c r="I1027" s="29" t="str">
        <f>CONCATENATE(Замеры!AM1021,Замеры!AE1021,Замеры!AN1021)</f>
        <v>0 0</v>
      </c>
      <c r="J1027" s="31" t="str">
        <f>IF(Замеры!AD1021=0," ",G1027*2.55)</f>
        <v xml:space="preserve"> </v>
      </c>
      <c r="K1027" s="29" t="str">
        <f>IF(Замеры!AD1021=0," ",Замеры!AK1021)</f>
        <v xml:space="preserve"> </v>
      </c>
      <c r="L1027" s="29" t="str">
        <f>IF(Замеры!AD1021=0," ",Замеры!AL1021)</f>
        <v xml:space="preserve"> </v>
      </c>
      <c r="M1027" s="29" t="str">
        <f>IF(Замеры!AD1021=0," ",0.1)</f>
        <v xml:space="preserve"> </v>
      </c>
      <c r="N1027" s="29" t="str">
        <f>IF(Замеры!AD1021=0," ",Замеры!AD1021)</f>
        <v xml:space="preserve"> </v>
      </c>
      <c r="O1027" s="29" t="str">
        <f>Замеры!AE1021</f>
        <v xml:space="preserve"> </v>
      </c>
      <c r="P1027" s="29" t="str">
        <f>Замеры!AF1021</f>
        <v xml:space="preserve"> </v>
      </c>
      <c r="Q1027" s="29" t="str">
        <f>IF(Замеры!AD1021=0," ","+")</f>
        <v xml:space="preserve"> </v>
      </c>
      <c r="R1027" s="32">
        <f>Замеры!AC1021</f>
        <v>0</v>
      </c>
      <c r="W1027" s="33" t="e">
        <f t="shared" si="30"/>
        <v>#VALUE!</v>
      </c>
      <c r="X1027" s="31" t="s">
        <v>72</v>
      </c>
      <c r="Y1027" s="33" t="e">
        <f t="shared" si="31"/>
        <v>#VALUE!</v>
      </c>
      <c r="Z1027" s="32"/>
    </row>
    <row r="1028" spans="1:26" x14ac:dyDescent="0.3">
      <c r="A1028" s="35">
        <f>IF(Замеры!B1022=0, " ", Замеры!B1022)</f>
        <v>1019</v>
      </c>
      <c r="B1028" s="37" t="str">
        <f>CONCATENATE(Замеры!D1022,Замеры!F1022)</f>
        <v>Группа от QF</v>
      </c>
      <c r="C1028" s="35" t="str">
        <f>IF(Замеры!J1022=0," ", Замеры!J1022)</f>
        <v xml:space="preserve"> </v>
      </c>
      <c r="D1028" s="29" t="str">
        <f>IF(Замеры!AD1022=0, " ", Замеры!AB1022)</f>
        <v xml:space="preserve"> </v>
      </c>
      <c r="E1028" s="29" t="str">
        <f>CONCATENATE(Замеры!T1022,Замеры!W1022,Замеры!V1022)</f>
        <v xml:space="preserve"> </v>
      </c>
      <c r="F1028" s="30" t="str">
        <f>IF(Замеры!AD1022=0," ","---")</f>
        <v xml:space="preserve"> </v>
      </c>
      <c r="G1028" s="31" t="str">
        <f>IF(Замеры!AD1022=0," ",Замеры!L1022)</f>
        <v xml:space="preserve"> </v>
      </c>
      <c r="H1028" s="31" t="str">
        <f>CONCATENATE(Замеры!AO1022,Замеры!AE1022,Замеры!AP1022)</f>
        <v>0 0</v>
      </c>
      <c r="I1028" s="29" t="str">
        <f>CONCATENATE(Замеры!AM1022,Замеры!AE1022,Замеры!AN1022)</f>
        <v>0 0</v>
      </c>
      <c r="J1028" s="31" t="str">
        <f>IF(Замеры!AD1022=0," ",G1028*2.55)</f>
        <v xml:space="preserve"> </v>
      </c>
      <c r="K1028" s="29" t="str">
        <f>IF(Замеры!AD1022=0," ",Замеры!AK1022)</f>
        <v xml:space="preserve"> </v>
      </c>
      <c r="L1028" s="29" t="str">
        <f>IF(Замеры!AD1022=0," ",Замеры!AL1022)</f>
        <v xml:space="preserve"> </v>
      </c>
      <c r="M1028" s="29" t="str">
        <f>IF(Замеры!AD1022=0," ",0.1)</f>
        <v xml:space="preserve"> </v>
      </c>
      <c r="N1028" s="29" t="str">
        <f>IF(Замеры!AD1022=0," ",Замеры!AD1022)</f>
        <v xml:space="preserve"> </v>
      </c>
      <c r="O1028" s="29" t="str">
        <f>Замеры!AE1022</f>
        <v xml:space="preserve"> </v>
      </c>
      <c r="P1028" s="29" t="str">
        <f>Замеры!AF1022</f>
        <v xml:space="preserve"> </v>
      </c>
      <c r="Q1028" s="29" t="str">
        <f>IF(Замеры!AD1022=0," ","+")</f>
        <v xml:space="preserve"> </v>
      </c>
      <c r="R1028" s="32">
        <f>Замеры!AC1022</f>
        <v>0</v>
      </c>
      <c r="W1028" s="33" t="e">
        <f t="shared" si="30"/>
        <v>#VALUE!</v>
      </c>
      <c r="X1028" s="31" t="s">
        <v>72</v>
      </c>
      <c r="Y1028" s="33" t="e">
        <f t="shared" si="31"/>
        <v>#VALUE!</v>
      </c>
      <c r="Z1028" s="32"/>
    </row>
    <row r="1029" spans="1:26" x14ac:dyDescent="0.3">
      <c r="A1029" s="35">
        <f>IF(Замеры!B1023=0, " ", Замеры!B1023)</f>
        <v>1020</v>
      </c>
      <c r="B1029" s="37" t="str">
        <f>CONCATENATE(Замеры!D1023,Замеры!F1023)</f>
        <v>Группа от QF</v>
      </c>
      <c r="C1029" s="35" t="str">
        <f>IF(Замеры!J1023=0," ", Замеры!J1023)</f>
        <v xml:space="preserve"> </v>
      </c>
      <c r="D1029" s="29" t="str">
        <f>IF(Замеры!AD1023=0, " ", Замеры!AB1023)</f>
        <v xml:space="preserve"> </v>
      </c>
      <c r="E1029" s="29" t="str">
        <f>CONCATENATE(Замеры!T1023,Замеры!W1023,Замеры!V1023)</f>
        <v xml:space="preserve"> </v>
      </c>
      <c r="F1029" s="30" t="str">
        <f>IF(Замеры!AD1023=0," ","---")</f>
        <v xml:space="preserve"> </v>
      </c>
      <c r="G1029" s="31" t="str">
        <f>IF(Замеры!AD1023=0," ",Замеры!L1023)</f>
        <v xml:space="preserve"> </v>
      </c>
      <c r="H1029" s="31" t="str">
        <f>CONCATENATE(Замеры!AO1023,Замеры!AE1023,Замеры!AP1023)</f>
        <v>0 0</v>
      </c>
      <c r="I1029" s="29" t="str">
        <f>CONCATENATE(Замеры!AM1023,Замеры!AE1023,Замеры!AN1023)</f>
        <v>0 0</v>
      </c>
      <c r="J1029" s="31" t="str">
        <f>IF(Замеры!AD1023=0," ",G1029*2.55)</f>
        <v xml:space="preserve"> </v>
      </c>
      <c r="K1029" s="29" t="str">
        <f>IF(Замеры!AD1023=0," ",Замеры!AK1023)</f>
        <v xml:space="preserve"> </v>
      </c>
      <c r="L1029" s="29" t="str">
        <f>IF(Замеры!AD1023=0," ",Замеры!AL1023)</f>
        <v xml:space="preserve"> </v>
      </c>
      <c r="M1029" s="29" t="str">
        <f>IF(Замеры!AD1023=0," ",0.1)</f>
        <v xml:space="preserve"> </v>
      </c>
      <c r="N1029" s="29" t="str">
        <f>IF(Замеры!AD1023=0," ",Замеры!AD1023)</f>
        <v xml:space="preserve"> </v>
      </c>
      <c r="O1029" s="29" t="str">
        <f>Замеры!AE1023</f>
        <v xml:space="preserve"> </v>
      </c>
      <c r="P1029" s="29" t="str">
        <f>Замеры!AF1023</f>
        <v xml:space="preserve"> </v>
      </c>
      <c r="Q1029" s="29" t="str">
        <f>IF(Замеры!AD1023=0," ","+")</f>
        <v xml:space="preserve"> </v>
      </c>
      <c r="R1029" s="32">
        <f>Замеры!AC1023</f>
        <v>0</v>
      </c>
      <c r="W1029" s="33" t="e">
        <f t="shared" si="30"/>
        <v>#VALUE!</v>
      </c>
      <c r="X1029" s="31" t="s">
        <v>72</v>
      </c>
      <c r="Y1029" s="33" t="e">
        <f t="shared" si="31"/>
        <v>#VALUE!</v>
      </c>
      <c r="Z1029" s="32"/>
    </row>
    <row r="1030" spans="1:26" x14ac:dyDescent="0.3">
      <c r="A1030" s="35">
        <f>IF(Замеры!B1024=0, " ", Замеры!B1024)</f>
        <v>1021</v>
      </c>
      <c r="B1030" s="37" t="str">
        <f>CONCATENATE(Замеры!D1024,Замеры!F1024)</f>
        <v>Группа от QF</v>
      </c>
      <c r="C1030" s="35" t="str">
        <f>IF(Замеры!J1024=0," ", Замеры!J1024)</f>
        <v xml:space="preserve"> </v>
      </c>
      <c r="D1030" s="29" t="str">
        <f>IF(Замеры!AD1024=0, " ", Замеры!AB1024)</f>
        <v xml:space="preserve"> </v>
      </c>
      <c r="E1030" s="29" t="str">
        <f>CONCATENATE(Замеры!T1024,Замеры!W1024,Замеры!V1024)</f>
        <v xml:space="preserve"> </v>
      </c>
      <c r="F1030" s="30" t="str">
        <f>IF(Замеры!AD1024=0," ","---")</f>
        <v xml:space="preserve"> </v>
      </c>
      <c r="G1030" s="31" t="str">
        <f>IF(Замеры!AD1024=0," ",Замеры!L1024)</f>
        <v xml:space="preserve"> </v>
      </c>
      <c r="H1030" s="31" t="str">
        <f>CONCATENATE(Замеры!AO1024,Замеры!AE1024,Замеры!AP1024)</f>
        <v>0 0</v>
      </c>
      <c r="I1030" s="29" t="str">
        <f>CONCATENATE(Замеры!AM1024,Замеры!AE1024,Замеры!AN1024)</f>
        <v>0 0</v>
      </c>
      <c r="J1030" s="31" t="str">
        <f>IF(Замеры!AD1024=0," ",G1030*2.55)</f>
        <v xml:space="preserve"> </v>
      </c>
      <c r="K1030" s="29" t="str">
        <f>IF(Замеры!AD1024=0," ",Замеры!AK1024)</f>
        <v xml:space="preserve"> </v>
      </c>
      <c r="L1030" s="29" t="str">
        <f>IF(Замеры!AD1024=0," ",Замеры!AL1024)</f>
        <v xml:space="preserve"> </v>
      </c>
      <c r="M1030" s="29" t="str">
        <f>IF(Замеры!AD1024=0," ",0.1)</f>
        <v xml:space="preserve"> </v>
      </c>
      <c r="N1030" s="29" t="str">
        <f>IF(Замеры!AD1024=0," ",Замеры!AD1024)</f>
        <v xml:space="preserve"> </v>
      </c>
      <c r="O1030" s="29" t="str">
        <f>Замеры!AE1024</f>
        <v xml:space="preserve"> </v>
      </c>
      <c r="P1030" s="29" t="str">
        <f>Замеры!AF1024</f>
        <v xml:space="preserve"> </v>
      </c>
      <c r="Q1030" s="29" t="str">
        <f>IF(Замеры!AD1024=0," ","+")</f>
        <v xml:space="preserve"> </v>
      </c>
      <c r="R1030" s="32">
        <f>Замеры!AC1024</f>
        <v>0</v>
      </c>
      <c r="W1030" s="33" t="e">
        <f t="shared" si="30"/>
        <v>#VALUE!</v>
      </c>
      <c r="X1030" s="31" t="s">
        <v>72</v>
      </c>
      <c r="Y1030" s="33" t="e">
        <f t="shared" si="31"/>
        <v>#VALUE!</v>
      </c>
      <c r="Z1030" s="32"/>
    </row>
    <row r="1031" spans="1:26" x14ac:dyDescent="0.3">
      <c r="A1031" s="35">
        <f>IF(Замеры!B1025=0, " ", Замеры!B1025)</f>
        <v>1022</v>
      </c>
      <c r="B1031" s="37" t="str">
        <f>CONCATENATE(Замеры!D1025,Замеры!F1025)</f>
        <v>Группа от QF</v>
      </c>
      <c r="C1031" s="35" t="str">
        <f>IF(Замеры!J1025=0," ", Замеры!J1025)</f>
        <v xml:space="preserve"> </v>
      </c>
      <c r="D1031" s="29" t="str">
        <f>IF(Замеры!AD1025=0, " ", Замеры!AB1025)</f>
        <v xml:space="preserve"> </v>
      </c>
      <c r="E1031" s="29" t="str">
        <f>CONCATENATE(Замеры!T1025,Замеры!W1025,Замеры!V1025)</f>
        <v xml:space="preserve"> </v>
      </c>
      <c r="F1031" s="30" t="str">
        <f>IF(Замеры!AD1025=0," ","---")</f>
        <v xml:space="preserve"> </v>
      </c>
      <c r="G1031" s="31" t="str">
        <f>IF(Замеры!AD1025=0," ",Замеры!L1025)</f>
        <v xml:space="preserve"> </v>
      </c>
      <c r="H1031" s="31" t="str">
        <f>CONCATENATE(Замеры!AO1025,Замеры!AE1025,Замеры!AP1025)</f>
        <v>0 0</v>
      </c>
      <c r="I1031" s="29" t="str">
        <f>CONCATENATE(Замеры!AM1025,Замеры!AE1025,Замеры!AN1025)</f>
        <v>0 0</v>
      </c>
      <c r="J1031" s="31" t="str">
        <f>IF(Замеры!AD1025=0," ",G1031*2.55)</f>
        <v xml:space="preserve"> </v>
      </c>
      <c r="K1031" s="29" t="str">
        <f>IF(Замеры!AD1025=0," ",Замеры!AK1025)</f>
        <v xml:space="preserve"> </v>
      </c>
      <c r="L1031" s="29" t="str">
        <f>IF(Замеры!AD1025=0," ",Замеры!AL1025)</f>
        <v xml:space="preserve"> </v>
      </c>
      <c r="M1031" s="29" t="str">
        <f>IF(Замеры!AD1025=0," ",0.1)</f>
        <v xml:space="preserve"> </v>
      </c>
      <c r="N1031" s="29" t="str">
        <f>IF(Замеры!AD1025=0," ",Замеры!AD1025)</f>
        <v xml:space="preserve"> </v>
      </c>
      <c r="O1031" s="29" t="str">
        <f>Замеры!AE1025</f>
        <v xml:space="preserve"> </v>
      </c>
      <c r="P1031" s="29" t="str">
        <f>Замеры!AF1025</f>
        <v xml:space="preserve"> </v>
      </c>
      <c r="Q1031" s="29" t="str">
        <f>IF(Замеры!AD1025=0," ","+")</f>
        <v xml:space="preserve"> </v>
      </c>
      <c r="R1031" s="32">
        <f>Замеры!AC1025</f>
        <v>0</v>
      </c>
      <c r="W1031" s="33" t="e">
        <f t="shared" si="30"/>
        <v>#VALUE!</v>
      </c>
      <c r="X1031" s="31" t="s">
        <v>72</v>
      </c>
      <c r="Y1031" s="33" t="e">
        <f t="shared" si="31"/>
        <v>#VALUE!</v>
      </c>
      <c r="Z1031" s="32"/>
    </row>
    <row r="1032" spans="1:26" x14ac:dyDescent="0.3">
      <c r="A1032" s="35">
        <f>IF(Замеры!B1026=0, " ", Замеры!B1026)</f>
        <v>1023</v>
      </c>
      <c r="B1032" s="37" t="str">
        <f>CONCATENATE(Замеры!D1026,Замеры!F1026)</f>
        <v>Группа от QF</v>
      </c>
      <c r="C1032" s="35" t="str">
        <f>IF(Замеры!J1026=0," ", Замеры!J1026)</f>
        <v xml:space="preserve"> </v>
      </c>
      <c r="D1032" s="29" t="str">
        <f>IF(Замеры!AD1026=0, " ", Замеры!AB1026)</f>
        <v xml:space="preserve"> </v>
      </c>
      <c r="E1032" s="29" t="str">
        <f>CONCATENATE(Замеры!T1026,Замеры!W1026,Замеры!V1026)</f>
        <v xml:space="preserve"> </v>
      </c>
      <c r="F1032" s="30" t="str">
        <f>IF(Замеры!AD1026=0," ","---")</f>
        <v xml:space="preserve"> </v>
      </c>
      <c r="G1032" s="31" t="str">
        <f>IF(Замеры!AD1026=0," ",Замеры!L1026)</f>
        <v xml:space="preserve"> </v>
      </c>
      <c r="H1032" s="31" t="str">
        <f>CONCATENATE(Замеры!AO1026,Замеры!AE1026,Замеры!AP1026)</f>
        <v>0 0</v>
      </c>
      <c r="I1032" s="29" t="str">
        <f>CONCATENATE(Замеры!AM1026,Замеры!AE1026,Замеры!AN1026)</f>
        <v>0 0</v>
      </c>
      <c r="J1032" s="31" t="str">
        <f>IF(Замеры!AD1026=0," ",G1032*2.55)</f>
        <v xml:space="preserve"> </v>
      </c>
      <c r="K1032" s="29" t="str">
        <f>IF(Замеры!AD1026=0," ",Замеры!AK1026)</f>
        <v xml:space="preserve"> </v>
      </c>
      <c r="L1032" s="29" t="str">
        <f>IF(Замеры!AD1026=0," ",Замеры!AL1026)</f>
        <v xml:space="preserve"> </v>
      </c>
      <c r="M1032" s="29" t="str">
        <f>IF(Замеры!AD1026=0," ",0.1)</f>
        <v xml:space="preserve"> </v>
      </c>
      <c r="N1032" s="29" t="str">
        <f>IF(Замеры!AD1026=0," ",Замеры!AD1026)</f>
        <v xml:space="preserve"> </v>
      </c>
      <c r="O1032" s="29" t="str">
        <f>Замеры!AE1026</f>
        <v xml:space="preserve"> </v>
      </c>
      <c r="P1032" s="29" t="str">
        <f>Замеры!AF1026</f>
        <v xml:space="preserve"> </v>
      </c>
      <c r="Q1032" s="29" t="str">
        <f>IF(Замеры!AD1026=0," ","+")</f>
        <v xml:space="preserve"> </v>
      </c>
      <c r="R1032" s="32">
        <f>Замеры!AC1026</f>
        <v>0</v>
      </c>
      <c r="W1032" s="33" t="e">
        <f t="shared" si="30"/>
        <v>#VALUE!</v>
      </c>
      <c r="X1032" s="31" t="s">
        <v>72</v>
      </c>
      <c r="Y1032" s="33" t="e">
        <f t="shared" si="31"/>
        <v>#VALUE!</v>
      </c>
      <c r="Z1032" s="32"/>
    </row>
    <row r="1033" spans="1:26" x14ac:dyDescent="0.3">
      <c r="A1033" s="35">
        <f>IF(Замеры!B1027=0, " ", Замеры!B1027)</f>
        <v>1024</v>
      </c>
      <c r="B1033" s="37" t="str">
        <f>CONCATENATE(Замеры!D1027,Замеры!F1027)</f>
        <v>Группа от QF</v>
      </c>
      <c r="C1033" s="35" t="str">
        <f>IF(Замеры!J1027=0," ", Замеры!J1027)</f>
        <v xml:space="preserve"> </v>
      </c>
      <c r="D1033" s="29" t="str">
        <f>IF(Замеры!AD1027=0, " ", Замеры!AB1027)</f>
        <v xml:space="preserve"> </v>
      </c>
      <c r="E1033" s="29" t="str">
        <f>CONCATENATE(Замеры!T1027,Замеры!W1027,Замеры!V1027)</f>
        <v xml:space="preserve"> </v>
      </c>
      <c r="F1033" s="30" t="str">
        <f>IF(Замеры!AD1027=0," ","---")</f>
        <v xml:space="preserve"> </v>
      </c>
      <c r="G1033" s="31" t="str">
        <f>IF(Замеры!AD1027=0," ",Замеры!L1027)</f>
        <v xml:space="preserve"> </v>
      </c>
      <c r="H1033" s="31" t="str">
        <f>CONCATENATE(Замеры!AO1027,Замеры!AE1027,Замеры!AP1027)</f>
        <v>0 0</v>
      </c>
      <c r="I1033" s="29" t="str">
        <f>CONCATENATE(Замеры!AM1027,Замеры!AE1027,Замеры!AN1027)</f>
        <v>0 0</v>
      </c>
      <c r="J1033" s="31" t="str">
        <f>IF(Замеры!AD1027=0," ",G1033*2.55)</f>
        <v xml:space="preserve"> </v>
      </c>
      <c r="K1033" s="29" t="str">
        <f>IF(Замеры!AD1027=0," ",Замеры!AK1027)</f>
        <v xml:space="preserve"> </v>
      </c>
      <c r="L1033" s="29" t="str">
        <f>IF(Замеры!AD1027=0," ",Замеры!AL1027)</f>
        <v xml:space="preserve"> </v>
      </c>
      <c r="M1033" s="29" t="str">
        <f>IF(Замеры!AD1027=0," ",0.1)</f>
        <v xml:space="preserve"> </v>
      </c>
      <c r="N1033" s="29" t="str">
        <f>IF(Замеры!AD1027=0," ",Замеры!AD1027)</f>
        <v xml:space="preserve"> </v>
      </c>
      <c r="O1033" s="29" t="str">
        <f>Замеры!AE1027</f>
        <v xml:space="preserve"> </v>
      </c>
      <c r="P1033" s="29" t="str">
        <f>Замеры!AF1027</f>
        <v xml:space="preserve"> </v>
      </c>
      <c r="Q1033" s="29" t="str">
        <f>IF(Замеры!AD1027=0," ","+")</f>
        <v xml:space="preserve"> </v>
      </c>
      <c r="R1033" s="32">
        <f>Замеры!AC1027</f>
        <v>0</v>
      </c>
      <c r="W1033" s="33" t="e">
        <f t="shared" si="30"/>
        <v>#VALUE!</v>
      </c>
      <c r="X1033" s="31" t="s">
        <v>72</v>
      </c>
      <c r="Y1033" s="33" t="e">
        <f t="shared" si="31"/>
        <v>#VALUE!</v>
      </c>
      <c r="Z1033" s="32"/>
    </row>
    <row r="1034" spans="1:26" x14ac:dyDescent="0.3">
      <c r="A1034" s="35">
        <f>IF(Замеры!B1028=0, " ", Замеры!B1028)</f>
        <v>1025</v>
      </c>
      <c r="B1034" s="37" t="str">
        <f>CONCATENATE(Замеры!D1028,Замеры!F1028)</f>
        <v>Группа от QF</v>
      </c>
      <c r="C1034" s="35" t="str">
        <f>IF(Замеры!J1028=0," ", Замеры!J1028)</f>
        <v xml:space="preserve"> </v>
      </c>
      <c r="D1034" s="29" t="str">
        <f>IF(Замеры!AD1028=0, " ", Замеры!AB1028)</f>
        <v xml:space="preserve"> </v>
      </c>
      <c r="E1034" s="29" t="str">
        <f>CONCATENATE(Замеры!T1028,Замеры!W1028,Замеры!V1028)</f>
        <v xml:space="preserve"> </v>
      </c>
      <c r="F1034" s="30" t="str">
        <f>IF(Замеры!AD1028=0," ","---")</f>
        <v xml:space="preserve"> </v>
      </c>
      <c r="G1034" s="31" t="str">
        <f>IF(Замеры!AD1028=0," ",Замеры!L1028)</f>
        <v xml:space="preserve"> </v>
      </c>
      <c r="H1034" s="31" t="str">
        <f>CONCATENATE(Замеры!AO1028,Замеры!AE1028,Замеры!AP1028)</f>
        <v>0 0</v>
      </c>
      <c r="I1034" s="29" t="str">
        <f>CONCATENATE(Замеры!AM1028,Замеры!AE1028,Замеры!AN1028)</f>
        <v>0 0</v>
      </c>
      <c r="J1034" s="31" t="str">
        <f>IF(Замеры!AD1028=0," ",G1034*2.55)</f>
        <v xml:space="preserve"> </v>
      </c>
      <c r="K1034" s="29" t="str">
        <f>IF(Замеры!AD1028=0," ",Замеры!AK1028)</f>
        <v xml:space="preserve"> </v>
      </c>
      <c r="L1034" s="29" t="str">
        <f>IF(Замеры!AD1028=0," ",Замеры!AL1028)</f>
        <v xml:space="preserve"> </v>
      </c>
      <c r="M1034" s="29" t="str">
        <f>IF(Замеры!AD1028=0," ",0.1)</f>
        <v xml:space="preserve"> </v>
      </c>
      <c r="N1034" s="29" t="str">
        <f>IF(Замеры!AD1028=0," ",Замеры!AD1028)</f>
        <v xml:space="preserve"> </v>
      </c>
      <c r="O1034" s="29" t="str">
        <f>Замеры!AE1028</f>
        <v xml:space="preserve"> </v>
      </c>
      <c r="P1034" s="29" t="str">
        <f>Замеры!AF1028</f>
        <v xml:space="preserve"> </v>
      </c>
      <c r="Q1034" s="29" t="str">
        <f>IF(Замеры!AD1028=0," ","+")</f>
        <v xml:space="preserve"> </v>
      </c>
      <c r="R1034" s="32">
        <f>Замеры!AC1028</f>
        <v>0</v>
      </c>
      <c r="W1034" s="33" t="e">
        <f t="shared" ref="W1034:W1097" si="32">G1034*1.13</f>
        <v>#VALUE!</v>
      </c>
      <c r="X1034" s="31" t="s">
        <v>72</v>
      </c>
      <c r="Y1034" s="33" t="e">
        <f t="shared" ref="Y1034:Y1097" si="33">G1034*1.45</f>
        <v>#VALUE!</v>
      </c>
      <c r="Z1034" s="32"/>
    </row>
    <row r="1035" spans="1:26" x14ac:dyDescent="0.3">
      <c r="A1035" s="35">
        <f>IF(Замеры!B1029=0, " ", Замеры!B1029)</f>
        <v>1026</v>
      </c>
      <c r="B1035" s="37" t="str">
        <f>CONCATENATE(Замеры!D1029,Замеры!F1029)</f>
        <v>Группа от QF</v>
      </c>
      <c r="C1035" s="35" t="str">
        <f>IF(Замеры!J1029=0," ", Замеры!J1029)</f>
        <v xml:space="preserve"> </v>
      </c>
      <c r="D1035" s="29" t="str">
        <f>IF(Замеры!AD1029=0, " ", Замеры!AB1029)</f>
        <v xml:space="preserve"> </v>
      </c>
      <c r="E1035" s="29" t="str">
        <f>CONCATENATE(Замеры!T1029,Замеры!W1029,Замеры!V1029)</f>
        <v xml:space="preserve"> </v>
      </c>
      <c r="F1035" s="30" t="str">
        <f>IF(Замеры!AD1029=0," ","---")</f>
        <v xml:space="preserve"> </v>
      </c>
      <c r="G1035" s="31" t="str">
        <f>IF(Замеры!AD1029=0," ",Замеры!L1029)</f>
        <v xml:space="preserve"> </v>
      </c>
      <c r="H1035" s="31" t="str">
        <f>CONCATENATE(Замеры!AO1029,Замеры!AE1029,Замеры!AP1029)</f>
        <v>0 0</v>
      </c>
      <c r="I1035" s="29" t="str">
        <f>CONCATENATE(Замеры!AM1029,Замеры!AE1029,Замеры!AN1029)</f>
        <v>0 0</v>
      </c>
      <c r="J1035" s="31" t="str">
        <f>IF(Замеры!AD1029=0," ",G1035*2.55)</f>
        <v xml:space="preserve"> </v>
      </c>
      <c r="K1035" s="29" t="str">
        <f>IF(Замеры!AD1029=0," ",Замеры!AK1029)</f>
        <v xml:space="preserve"> </v>
      </c>
      <c r="L1035" s="29" t="str">
        <f>IF(Замеры!AD1029=0," ",Замеры!AL1029)</f>
        <v xml:space="preserve"> </v>
      </c>
      <c r="M1035" s="29" t="str">
        <f>IF(Замеры!AD1029=0," ",0.1)</f>
        <v xml:space="preserve"> </v>
      </c>
      <c r="N1035" s="29" t="str">
        <f>IF(Замеры!AD1029=0," ",Замеры!AD1029)</f>
        <v xml:space="preserve"> </v>
      </c>
      <c r="O1035" s="29" t="str">
        <f>Замеры!AE1029</f>
        <v xml:space="preserve"> </v>
      </c>
      <c r="P1035" s="29" t="str">
        <f>Замеры!AF1029</f>
        <v xml:space="preserve"> </v>
      </c>
      <c r="Q1035" s="29" t="str">
        <f>IF(Замеры!AD1029=0," ","+")</f>
        <v xml:space="preserve"> </v>
      </c>
      <c r="R1035" s="32">
        <f>Замеры!AC1029</f>
        <v>0</v>
      </c>
      <c r="W1035" s="33" t="e">
        <f t="shared" si="32"/>
        <v>#VALUE!</v>
      </c>
      <c r="X1035" s="31" t="s">
        <v>72</v>
      </c>
      <c r="Y1035" s="33" t="e">
        <f t="shared" si="33"/>
        <v>#VALUE!</v>
      </c>
      <c r="Z1035" s="32"/>
    </row>
    <row r="1036" spans="1:26" x14ac:dyDescent="0.3">
      <c r="A1036" s="35">
        <f>IF(Замеры!B1030=0, " ", Замеры!B1030)</f>
        <v>1027</v>
      </c>
      <c r="B1036" s="37" t="str">
        <f>CONCATENATE(Замеры!D1030,Замеры!F1030)</f>
        <v>Группа от QF</v>
      </c>
      <c r="C1036" s="35" t="str">
        <f>IF(Замеры!J1030=0," ", Замеры!J1030)</f>
        <v xml:space="preserve"> </v>
      </c>
      <c r="D1036" s="29" t="str">
        <f>IF(Замеры!AD1030=0, " ", Замеры!AB1030)</f>
        <v xml:space="preserve"> </v>
      </c>
      <c r="E1036" s="29" t="str">
        <f>CONCATENATE(Замеры!T1030,Замеры!W1030,Замеры!V1030)</f>
        <v xml:space="preserve"> </v>
      </c>
      <c r="F1036" s="30" t="str">
        <f>IF(Замеры!AD1030=0," ","---")</f>
        <v xml:space="preserve"> </v>
      </c>
      <c r="G1036" s="31" t="str">
        <f>IF(Замеры!AD1030=0," ",Замеры!L1030)</f>
        <v xml:space="preserve"> </v>
      </c>
      <c r="H1036" s="31" t="str">
        <f>CONCATENATE(Замеры!AO1030,Замеры!AE1030,Замеры!AP1030)</f>
        <v>0 0</v>
      </c>
      <c r="I1036" s="29" t="str">
        <f>CONCATENATE(Замеры!AM1030,Замеры!AE1030,Замеры!AN1030)</f>
        <v>0 0</v>
      </c>
      <c r="J1036" s="31" t="str">
        <f>IF(Замеры!AD1030=0," ",G1036*2.55)</f>
        <v xml:space="preserve"> </v>
      </c>
      <c r="K1036" s="29" t="str">
        <f>IF(Замеры!AD1030=0," ",Замеры!AK1030)</f>
        <v xml:space="preserve"> </v>
      </c>
      <c r="L1036" s="29" t="str">
        <f>IF(Замеры!AD1030=0," ",Замеры!AL1030)</f>
        <v xml:space="preserve"> </v>
      </c>
      <c r="M1036" s="29" t="str">
        <f>IF(Замеры!AD1030=0," ",0.1)</f>
        <v xml:space="preserve"> </v>
      </c>
      <c r="N1036" s="29" t="str">
        <f>IF(Замеры!AD1030=0," ",Замеры!AD1030)</f>
        <v xml:space="preserve"> </v>
      </c>
      <c r="O1036" s="29" t="str">
        <f>Замеры!AE1030</f>
        <v xml:space="preserve"> </v>
      </c>
      <c r="P1036" s="29" t="str">
        <f>Замеры!AF1030</f>
        <v xml:space="preserve"> </v>
      </c>
      <c r="Q1036" s="29" t="str">
        <f>IF(Замеры!AD1030=0," ","+")</f>
        <v xml:space="preserve"> </v>
      </c>
      <c r="R1036" s="32">
        <f>Замеры!AC1030</f>
        <v>0</v>
      </c>
      <c r="W1036" s="33" t="e">
        <f t="shared" si="32"/>
        <v>#VALUE!</v>
      </c>
      <c r="X1036" s="31" t="s">
        <v>72</v>
      </c>
      <c r="Y1036" s="33" t="e">
        <f t="shared" si="33"/>
        <v>#VALUE!</v>
      </c>
      <c r="Z1036" s="32"/>
    </row>
    <row r="1037" spans="1:26" x14ac:dyDescent="0.3">
      <c r="A1037" s="35">
        <f>IF(Замеры!B1031=0, " ", Замеры!B1031)</f>
        <v>1028</v>
      </c>
      <c r="B1037" s="37" t="str">
        <f>CONCATENATE(Замеры!D1031,Замеры!F1031)</f>
        <v>Группа от QF</v>
      </c>
      <c r="C1037" s="35" t="str">
        <f>IF(Замеры!J1031=0," ", Замеры!J1031)</f>
        <v xml:space="preserve"> </v>
      </c>
      <c r="D1037" s="29" t="str">
        <f>IF(Замеры!AD1031=0, " ", Замеры!AB1031)</f>
        <v xml:space="preserve"> </v>
      </c>
      <c r="E1037" s="29" t="str">
        <f>CONCATENATE(Замеры!T1031,Замеры!W1031,Замеры!V1031)</f>
        <v xml:space="preserve"> </v>
      </c>
      <c r="F1037" s="30" t="str">
        <f>IF(Замеры!AD1031=0," ","---")</f>
        <v xml:space="preserve"> </v>
      </c>
      <c r="G1037" s="31" t="str">
        <f>IF(Замеры!AD1031=0," ",Замеры!L1031)</f>
        <v xml:space="preserve"> </v>
      </c>
      <c r="H1037" s="31" t="str">
        <f>CONCATENATE(Замеры!AO1031,Замеры!AE1031,Замеры!AP1031)</f>
        <v>0 0</v>
      </c>
      <c r="I1037" s="29" t="str">
        <f>CONCATENATE(Замеры!AM1031,Замеры!AE1031,Замеры!AN1031)</f>
        <v>0 0</v>
      </c>
      <c r="J1037" s="31" t="str">
        <f>IF(Замеры!AD1031=0," ",G1037*2.55)</f>
        <v xml:space="preserve"> </v>
      </c>
      <c r="K1037" s="29" t="str">
        <f>IF(Замеры!AD1031=0," ",Замеры!AK1031)</f>
        <v xml:space="preserve"> </v>
      </c>
      <c r="L1037" s="29" t="str">
        <f>IF(Замеры!AD1031=0," ",Замеры!AL1031)</f>
        <v xml:space="preserve"> </v>
      </c>
      <c r="M1037" s="29" t="str">
        <f>IF(Замеры!AD1031=0," ",0.1)</f>
        <v xml:space="preserve"> </v>
      </c>
      <c r="N1037" s="29" t="str">
        <f>IF(Замеры!AD1031=0," ",Замеры!AD1031)</f>
        <v xml:space="preserve"> </v>
      </c>
      <c r="O1037" s="29" t="str">
        <f>Замеры!AE1031</f>
        <v xml:space="preserve"> </v>
      </c>
      <c r="P1037" s="29" t="str">
        <f>Замеры!AF1031</f>
        <v xml:space="preserve"> </v>
      </c>
      <c r="Q1037" s="29" t="str">
        <f>IF(Замеры!AD1031=0," ","+")</f>
        <v xml:space="preserve"> </v>
      </c>
      <c r="R1037" s="32">
        <f>Замеры!AC1031</f>
        <v>0</v>
      </c>
      <c r="W1037" s="33" t="e">
        <f t="shared" si="32"/>
        <v>#VALUE!</v>
      </c>
      <c r="X1037" s="31" t="s">
        <v>72</v>
      </c>
      <c r="Y1037" s="33" t="e">
        <f t="shared" si="33"/>
        <v>#VALUE!</v>
      </c>
      <c r="Z1037" s="32"/>
    </row>
    <row r="1038" spans="1:26" x14ac:dyDescent="0.3">
      <c r="A1038" s="35">
        <f>IF(Замеры!B1032=0, " ", Замеры!B1032)</f>
        <v>1029</v>
      </c>
      <c r="B1038" s="37" t="str">
        <f>CONCATENATE(Замеры!D1032,Замеры!F1032)</f>
        <v>Группа от QF</v>
      </c>
      <c r="C1038" s="35" t="str">
        <f>IF(Замеры!J1032=0," ", Замеры!J1032)</f>
        <v xml:space="preserve"> </v>
      </c>
      <c r="D1038" s="29" t="str">
        <f>IF(Замеры!AD1032=0, " ", Замеры!AB1032)</f>
        <v xml:space="preserve"> </v>
      </c>
      <c r="E1038" s="29" t="str">
        <f>CONCATENATE(Замеры!T1032,Замеры!W1032,Замеры!V1032)</f>
        <v xml:space="preserve"> </v>
      </c>
      <c r="F1038" s="30" t="str">
        <f>IF(Замеры!AD1032=0," ","---")</f>
        <v xml:space="preserve"> </v>
      </c>
      <c r="G1038" s="31" t="str">
        <f>IF(Замеры!AD1032=0," ",Замеры!L1032)</f>
        <v xml:space="preserve"> </v>
      </c>
      <c r="H1038" s="31" t="str">
        <f>CONCATENATE(Замеры!AO1032,Замеры!AE1032,Замеры!AP1032)</f>
        <v>0 0</v>
      </c>
      <c r="I1038" s="29" t="str">
        <f>CONCATENATE(Замеры!AM1032,Замеры!AE1032,Замеры!AN1032)</f>
        <v>0 0</v>
      </c>
      <c r="J1038" s="31" t="str">
        <f>IF(Замеры!AD1032=0," ",G1038*2.55)</f>
        <v xml:space="preserve"> </v>
      </c>
      <c r="K1038" s="29" t="str">
        <f>IF(Замеры!AD1032=0," ",Замеры!AK1032)</f>
        <v xml:space="preserve"> </v>
      </c>
      <c r="L1038" s="29" t="str">
        <f>IF(Замеры!AD1032=0," ",Замеры!AL1032)</f>
        <v xml:space="preserve"> </v>
      </c>
      <c r="M1038" s="29" t="str">
        <f>IF(Замеры!AD1032=0," ",0.1)</f>
        <v xml:space="preserve"> </v>
      </c>
      <c r="N1038" s="29" t="str">
        <f>IF(Замеры!AD1032=0," ",Замеры!AD1032)</f>
        <v xml:space="preserve"> </v>
      </c>
      <c r="O1038" s="29" t="str">
        <f>Замеры!AE1032</f>
        <v xml:space="preserve"> </v>
      </c>
      <c r="P1038" s="29" t="str">
        <f>Замеры!AF1032</f>
        <v xml:space="preserve"> </v>
      </c>
      <c r="Q1038" s="29" t="str">
        <f>IF(Замеры!AD1032=0," ","+")</f>
        <v xml:space="preserve"> </v>
      </c>
      <c r="R1038" s="32">
        <f>Замеры!AC1032</f>
        <v>0</v>
      </c>
      <c r="W1038" s="33" t="e">
        <f t="shared" si="32"/>
        <v>#VALUE!</v>
      </c>
      <c r="X1038" s="31" t="s">
        <v>72</v>
      </c>
      <c r="Y1038" s="33" t="e">
        <f t="shared" si="33"/>
        <v>#VALUE!</v>
      </c>
      <c r="Z1038" s="32"/>
    </row>
    <row r="1039" spans="1:26" x14ac:dyDescent="0.3">
      <c r="A1039" s="35">
        <f>IF(Замеры!B1033=0, " ", Замеры!B1033)</f>
        <v>1030</v>
      </c>
      <c r="B1039" s="37" t="str">
        <f>CONCATENATE(Замеры!D1033,Замеры!F1033)</f>
        <v>Группа от QF</v>
      </c>
      <c r="C1039" s="35" t="str">
        <f>IF(Замеры!J1033=0," ", Замеры!J1033)</f>
        <v xml:space="preserve"> </v>
      </c>
      <c r="D1039" s="29" t="str">
        <f>IF(Замеры!AD1033=0, " ", Замеры!AB1033)</f>
        <v xml:space="preserve"> </v>
      </c>
      <c r="E1039" s="29" t="str">
        <f>CONCATENATE(Замеры!T1033,Замеры!W1033,Замеры!V1033)</f>
        <v xml:space="preserve"> </v>
      </c>
      <c r="F1039" s="30" t="str">
        <f>IF(Замеры!AD1033=0," ","---")</f>
        <v xml:space="preserve"> </v>
      </c>
      <c r="G1039" s="31" t="str">
        <f>IF(Замеры!AD1033=0," ",Замеры!L1033)</f>
        <v xml:space="preserve"> </v>
      </c>
      <c r="H1039" s="31" t="str">
        <f>CONCATENATE(Замеры!AO1033,Замеры!AE1033,Замеры!AP1033)</f>
        <v>0 0</v>
      </c>
      <c r="I1039" s="29" t="str">
        <f>CONCATENATE(Замеры!AM1033,Замеры!AE1033,Замеры!AN1033)</f>
        <v>0 0</v>
      </c>
      <c r="J1039" s="31" t="str">
        <f>IF(Замеры!AD1033=0," ",G1039*2.55)</f>
        <v xml:space="preserve"> </v>
      </c>
      <c r="K1039" s="29" t="str">
        <f>IF(Замеры!AD1033=0," ",Замеры!AK1033)</f>
        <v xml:space="preserve"> </v>
      </c>
      <c r="L1039" s="29" t="str">
        <f>IF(Замеры!AD1033=0," ",Замеры!AL1033)</f>
        <v xml:space="preserve"> </v>
      </c>
      <c r="M1039" s="29" t="str">
        <f>IF(Замеры!AD1033=0," ",0.1)</f>
        <v xml:space="preserve"> </v>
      </c>
      <c r="N1039" s="29" t="str">
        <f>IF(Замеры!AD1033=0," ",Замеры!AD1033)</f>
        <v xml:space="preserve"> </v>
      </c>
      <c r="O1039" s="29" t="str">
        <f>Замеры!AE1033</f>
        <v xml:space="preserve"> </v>
      </c>
      <c r="P1039" s="29" t="str">
        <f>Замеры!AF1033</f>
        <v xml:space="preserve"> </v>
      </c>
      <c r="Q1039" s="29" t="str">
        <f>IF(Замеры!AD1033=0," ","+")</f>
        <v xml:space="preserve"> </v>
      </c>
      <c r="R1039" s="32">
        <f>Замеры!AC1033</f>
        <v>0</v>
      </c>
      <c r="W1039" s="33" t="e">
        <f t="shared" si="32"/>
        <v>#VALUE!</v>
      </c>
      <c r="X1039" s="31" t="s">
        <v>72</v>
      </c>
      <c r="Y1039" s="33" t="e">
        <f t="shared" si="33"/>
        <v>#VALUE!</v>
      </c>
      <c r="Z1039" s="32"/>
    </row>
    <row r="1040" spans="1:26" x14ac:dyDescent="0.3">
      <c r="A1040" s="35">
        <f>IF(Замеры!B1034=0, " ", Замеры!B1034)</f>
        <v>1031</v>
      </c>
      <c r="B1040" s="37" t="str">
        <f>CONCATENATE(Замеры!D1034,Замеры!F1034)</f>
        <v>Группа от QF</v>
      </c>
      <c r="C1040" s="35" t="str">
        <f>IF(Замеры!J1034=0," ", Замеры!J1034)</f>
        <v xml:space="preserve"> </v>
      </c>
      <c r="D1040" s="29" t="str">
        <f>IF(Замеры!AD1034=0, " ", Замеры!AB1034)</f>
        <v xml:space="preserve"> </v>
      </c>
      <c r="E1040" s="29" t="str">
        <f>CONCATENATE(Замеры!T1034,Замеры!W1034,Замеры!V1034)</f>
        <v xml:space="preserve"> </v>
      </c>
      <c r="F1040" s="30" t="str">
        <f>IF(Замеры!AD1034=0," ","---")</f>
        <v xml:space="preserve"> </v>
      </c>
      <c r="G1040" s="31" t="str">
        <f>IF(Замеры!AD1034=0," ",Замеры!L1034)</f>
        <v xml:space="preserve"> </v>
      </c>
      <c r="H1040" s="31" t="str">
        <f>CONCATENATE(Замеры!AO1034,Замеры!AE1034,Замеры!AP1034)</f>
        <v>0 0</v>
      </c>
      <c r="I1040" s="29" t="str">
        <f>CONCATENATE(Замеры!AM1034,Замеры!AE1034,Замеры!AN1034)</f>
        <v>0 0</v>
      </c>
      <c r="J1040" s="31" t="str">
        <f>IF(Замеры!AD1034=0," ",G1040*2.55)</f>
        <v xml:space="preserve"> </v>
      </c>
      <c r="K1040" s="29" t="str">
        <f>IF(Замеры!AD1034=0," ",Замеры!AK1034)</f>
        <v xml:space="preserve"> </v>
      </c>
      <c r="L1040" s="29" t="str">
        <f>IF(Замеры!AD1034=0," ",Замеры!AL1034)</f>
        <v xml:space="preserve"> </v>
      </c>
      <c r="M1040" s="29" t="str">
        <f>IF(Замеры!AD1034=0," ",0.1)</f>
        <v xml:space="preserve"> </v>
      </c>
      <c r="N1040" s="29" t="str">
        <f>IF(Замеры!AD1034=0," ",Замеры!AD1034)</f>
        <v xml:space="preserve"> </v>
      </c>
      <c r="O1040" s="29" t="str">
        <f>Замеры!AE1034</f>
        <v xml:space="preserve"> </v>
      </c>
      <c r="P1040" s="29" t="str">
        <f>Замеры!AF1034</f>
        <v xml:space="preserve"> </v>
      </c>
      <c r="Q1040" s="29" t="str">
        <f>IF(Замеры!AD1034=0," ","+")</f>
        <v xml:space="preserve"> </v>
      </c>
      <c r="R1040" s="32">
        <f>Замеры!AC1034</f>
        <v>0</v>
      </c>
      <c r="W1040" s="33" t="e">
        <f t="shared" si="32"/>
        <v>#VALUE!</v>
      </c>
      <c r="X1040" s="31" t="s">
        <v>72</v>
      </c>
      <c r="Y1040" s="33" t="e">
        <f t="shared" si="33"/>
        <v>#VALUE!</v>
      </c>
      <c r="Z1040" s="32"/>
    </row>
    <row r="1041" spans="1:26" x14ac:dyDescent="0.3">
      <c r="A1041" s="35">
        <f>IF(Замеры!B1035=0, " ", Замеры!B1035)</f>
        <v>1032</v>
      </c>
      <c r="B1041" s="37" t="str">
        <f>CONCATENATE(Замеры!D1035,Замеры!F1035)</f>
        <v>Группа от QF</v>
      </c>
      <c r="C1041" s="35" t="str">
        <f>IF(Замеры!J1035=0," ", Замеры!J1035)</f>
        <v xml:space="preserve"> </v>
      </c>
      <c r="D1041" s="29" t="str">
        <f>IF(Замеры!AD1035=0, " ", Замеры!AB1035)</f>
        <v xml:space="preserve"> </v>
      </c>
      <c r="E1041" s="29" t="str">
        <f>CONCATENATE(Замеры!T1035,Замеры!W1035,Замеры!V1035)</f>
        <v xml:space="preserve"> </v>
      </c>
      <c r="F1041" s="30" t="str">
        <f>IF(Замеры!AD1035=0," ","---")</f>
        <v xml:space="preserve"> </v>
      </c>
      <c r="G1041" s="31" t="str">
        <f>IF(Замеры!AD1035=0," ",Замеры!L1035)</f>
        <v xml:space="preserve"> </v>
      </c>
      <c r="H1041" s="31" t="str">
        <f>CONCATENATE(Замеры!AO1035,Замеры!AE1035,Замеры!AP1035)</f>
        <v>0 0</v>
      </c>
      <c r="I1041" s="29" t="str">
        <f>CONCATENATE(Замеры!AM1035,Замеры!AE1035,Замеры!AN1035)</f>
        <v>0 0</v>
      </c>
      <c r="J1041" s="31" t="str">
        <f>IF(Замеры!AD1035=0," ",G1041*2.55)</f>
        <v xml:space="preserve"> </v>
      </c>
      <c r="K1041" s="29" t="str">
        <f>IF(Замеры!AD1035=0," ",Замеры!AK1035)</f>
        <v xml:space="preserve"> </v>
      </c>
      <c r="L1041" s="29" t="str">
        <f>IF(Замеры!AD1035=0," ",Замеры!AL1035)</f>
        <v xml:space="preserve"> </v>
      </c>
      <c r="M1041" s="29" t="str">
        <f>IF(Замеры!AD1035=0," ",0.1)</f>
        <v xml:space="preserve"> </v>
      </c>
      <c r="N1041" s="29" t="str">
        <f>IF(Замеры!AD1035=0," ",Замеры!AD1035)</f>
        <v xml:space="preserve"> </v>
      </c>
      <c r="O1041" s="29" t="str">
        <f>Замеры!AE1035</f>
        <v xml:space="preserve"> </v>
      </c>
      <c r="P1041" s="29" t="str">
        <f>Замеры!AF1035</f>
        <v xml:space="preserve"> </v>
      </c>
      <c r="Q1041" s="29" t="str">
        <f>IF(Замеры!AD1035=0," ","+")</f>
        <v xml:space="preserve"> </v>
      </c>
      <c r="R1041" s="32">
        <f>Замеры!AC1035</f>
        <v>0</v>
      </c>
      <c r="W1041" s="33" t="e">
        <f t="shared" si="32"/>
        <v>#VALUE!</v>
      </c>
      <c r="X1041" s="31" t="s">
        <v>72</v>
      </c>
      <c r="Y1041" s="33" t="e">
        <f t="shared" si="33"/>
        <v>#VALUE!</v>
      </c>
      <c r="Z1041" s="32"/>
    </row>
    <row r="1042" spans="1:26" x14ac:dyDescent="0.3">
      <c r="A1042" s="35">
        <f>IF(Замеры!B1036=0, " ", Замеры!B1036)</f>
        <v>1033</v>
      </c>
      <c r="B1042" s="37" t="str">
        <f>CONCATENATE(Замеры!D1036,Замеры!F1036)</f>
        <v>Группа от QF</v>
      </c>
      <c r="C1042" s="35" t="str">
        <f>IF(Замеры!J1036=0," ", Замеры!J1036)</f>
        <v xml:space="preserve"> </v>
      </c>
      <c r="D1042" s="29" t="str">
        <f>IF(Замеры!AD1036=0, " ", Замеры!AB1036)</f>
        <v xml:space="preserve"> </v>
      </c>
      <c r="E1042" s="29" t="str">
        <f>CONCATENATE(Замеры!T1036,Замеры!W1036,Замеры!V1036)</f>
        <v xml:space="preserve"> </v>
      </c>
      <c r="F1042" s="30" t="str">
        <f>IF(Замеры!AD1036=0," ","---")</f>
        <v xml:space="preserve"> </v>
      </c>
      <c r="G1042" s="31" t="str">
        <f>IF(Замеры!AD1036=0," ",Замеры!L1036)</f>
        <v xml:space="preserve"> </v>
      </c>
      <c r="H1042" s="31" t="str">
        <f>CONCATENATE(Замеры!AO1036,Замеры!AE1036,Замеры!AP1036)</f>
        <v>0 0</v>
      </c>
      <c r="I1042" s="29" t="str">
        <f>CONCATENATE(Замеры!AM1036,Замеры!AE1036,Замеры!AN1036)</f>
        <v>0 0</v>
      </c>
      <c r="J1042" s="31" t="str">
        <f>IF(Замеры!AD1036=0," ",G1042*2.55)</f>
        <v xml:space="preserve"> </v>
      </c>
      <c r="K1042" s="29" t="str">
        <f>IF(Замеры!AD1036=0," ",Замеры!AK1036)</f>
        <v xml:space="preserve"> </v>
      </c>
      <c r="L1042" s="29" t="str">
        <f>IF(Замеры!AD1036=0," ",Замеры!AL1036)</f>
        <v xml:space="preserve"> </v>
      </c>
      <c r="M1042" s="29" t="str">
        <f>IF(Замеры!AD1036=0," ",0.1)</f>
        <v xml:space="preserve"> </v>
      </c>
      <c r="N1042" s="29" t="str">
        <f>IF(Замеры!AD1036=0," ",Замеры!AD1036)</f>
        <v xml:space="preserve"> </v>
      </c>
      <c r="O1042" s="29" t="str">
        <f>Замеры!AE1036</f>
        <v xml:space="preserve"> </v>
      </c>
      <c r="P1042" s="29" t="str">
        <f>Замеры!AF1036</f>
        <v xml:space="preserve"> </v>
      </c>
      <c r="Q1042" s="29" t="str">
        <f>IF(Замеры!AD1036=0," ","+")</f>
        <v xml:space="preserve"> </v>
      </c>
      <c r="R1042" s="32">
        <f>Замеры!AC1036</f>
        <v>0</v>
      </c>
      <c r="W1042" s="33" t="e">
        <f t="shared" si="32"/>
        <v>#VALUE!</v>
      </c>
      <c r="X1042" s="31" t="s">
        <v>72</v>
      </c>
      <c r="Y1042" s="33" t="e">
        <f t="shared" si="33"/>
        <v>#VALUE!</v>
      </c>
      <c r="Z1042" s="32"/>
    </row>
    <row r="1043" spans="1:26" x14ac:dyDescent="0.3">
      <c r="A1043" s="35">
        <f>IF(Замеры!B1037=0, " ", Замеры!B1037)</f>
        <v>1034</v>
      </c>
      <c r="B1043" s="37" t="str">
        <f>CONCATENATE(Замеры!D1037,Замеры!F1037)</f>
        <v>Группа от QF</v>
      </c>
      <c r="C1043" s="35" t="str">
        <f>IF(Замеры!J1037=0," ", Замеры!J1037)</f>
        <v xml:space="preserve"> </v>
      </c>
      <c r="D1043" s="29" t="str">
        <f>IF(Замеры!AD1037=0, " ", Замеры!AB1037)</f>
        <v xml:space="preserve"> </v>
      </c>
      <c r="E1043" s="29" t="str">
        <f>CONCATENATE(Замеры!T1037,Замеры!W1037,Замеры!V1037)</f>
        <v xml:space="preserve"> </v>
      </c>
      <c r="F1043" s="30" t="str">
        <f>IF(Замеры!AD1037=0," ","---")</f>
        <v xml:space="preserve"> </v>
      </c>
      <c r="G1043" s="31" t="str">
        <f>IF(Замеры!AD1037=0," ",Замеры!L1037)</f>
        <v xml:space="preserve"> </v>
      </c>
      <c r="H1043" s="31" t="str">
        <f>CONCATENATE(Замеры!AO1037,Замеры!AE1037,Замеры!AP1037)</f>
        <v>0 0</v>
      </c>
      <c r="I1043" s="29" t="str">
        <f>CONCATENATE(Замеры!AM1037,Замеры!AE1037,Замеры!AN1037)</f>
        <v>0 0</v>
      </c>
      <c r="J1043" s="31" t="str">
        <f>IF(Замеры!AD1037=0," ",G1043*2.55)</f>
        <v xml:space="preserve"> </v>
      </c>
      <c r="K1043" s="29" t="str">
        <f>IF(Замеры!AD1037=0," ",Замеры!AK1037)</f>
        <v xml:space="preserve"> </v>
      </c>
      <c r="L1043" s="29" t="str">
        <f>IF(Замеры!AD1037=0," ",Замеры!AL1037)</f>
        <v xml:space="preserve"> </v>
      </c>
      <c r="M1043" s="29" t="str">
        <f>IF(Замеры!AD1037=0," ",0.1)</f>
        <v xml:space="preserve"> </v>
      </c>
      <c r="N1043" s="29" t="str">
        <f>IF(Замеры!AD1037=0," ",Замеры!AD1037)</f>
        <v xml:space="preserve"> </v>
      </c>
      <c r="O1043" s="29" t="str">
        <f>Замеры!AE1037</f>
        <v xml:space="preserve"> </v>
      </c>
      <c r="P1043" s="29" t="str">
        <f>Замеры!AF1037</f>
        <v xml:space="preserve"> </v>
      </c>
      <c r="Q1043" s="29" t="str">
        <f>IF(Замеры!AD1037=0," ","+")</f>
        <v xml:space="preserve"> </v>
      </c>
      <c r="R1043" s="32">
        <f>Замеры!AC1037</f>
        <v>0</v>
      </c>
      <c r="W1043" s="33" t="e">
        <f t="shared" si="32"/>
        <v>#VALUE!</v>
      </c>
      <c r="X1043" s="31" t="s">
        <v>72</v>
      </c>
      <c r="Y1043" s="33" t="e">
        <f t="shared" si="33"/>
        <v>#VALUE!</v>
      </c>
      <c r="Z1043" s="32"/>
    </row>
    <row r="1044" spans="1:26" x14ac:dyDescent="0.3">
      <c r="A1044" s="35">
        <f>IF(Замеры!B1038=0, " ", Замеры!B1038)</f>
        <v>1035</v>
      </c>
      <c r="B1044" s="37" t="str">
        <f>CONCATENATE(Замеры!D1038,Замеры!F1038)</f>
        <v>Группа от QF</v>
      </c>
      <c r="C1044" s="35" t="str">
        <f>IF(Замеры!J1038=0," ", Замеры!J1038)</f>
        <v xml:space="preserve"> </v>
      </c>
      <c r="D1044" s="29" t="str">
        <f>IF(Замеры!AD1038=0, " ", Замеры!AB1038)</f>
        <v xml:space="preserve"> </v>
      </c>
      <c r="E1044" s="29" t="str">
        <f>CONCATENATE(Замеры!T1038,Замеры!W1038,Замеры!V1038)</f>
        <v xml:space="preserve"> </v>
      </c>
      <c r="F1044" s="30" t="str">
        <f>IF(Замеры!AD1038=0," ","---")</f>
        <v xml:space="preserve"> </v>
      </c>
      <c r="G1044" s="31" t="str">
        <f>IF(Замеры!AD1038=0," ",Замеры!L1038)</f>
        <v xml:space="preserve"> </v>
      </c>
      <c r="H1044" s="31" t="str">
        <f>CONCATENATE(Замеры!AO1038,Замеры!AE1038,Замеры!AP1038)</f>
        <v>0 0</v>
      </c>
      <c r="I1044" s="29" t="str">
        <f>CONCATENATE(Замеры!AM1038,Замеры!AE1038,Замеры!AN1038)</f>
        <v>0 0</v>
      </c>
      <c r="J1044" s="31" t="str">
        <f>IF(Замеры!AD1038=0," ",G1044*2.55)</f>
        <v xml:space="preserve"> </v>
      </c>
      <c r="K1044" s="29" t="str">
        <f>IF(Замеры!AD1038=0," ",Замеры!AK1038)</f>
        <v xml:space="preserve"> </v>
      </c>
      <c r="L1044" s="29" t="str">
        <f>IF(Замеры!AD1038=0," ",Замеры!AL1038)</f>
        <v xml:space="preserve"> </v>
      </c>
      <c r="M1044" s="29" t="str">
        <f>IF(Замеры!AD1038=0," ",0.1)</f>
        <v xml:space="preserve"> </v>
      </c>
      <c r="N1044" s="29" t="str">
        <f>IF(Замеры!AD1038=0," ",Замеры!AD1038)</f>
        <v xml:space="preserve"> </v>
      </c>
      <c r="O1044" s="29" t="str">
        <f>Замеры!AE1038</f>
        <v xml:space="preserve"> </v>
      </c>
      <c r="P1044" s="29" t="str">
        <f>Замеры!AF1038</f>
        <v xml:space="preserve"> </v>
      </c>
      <c r="Q1044" s="29" t="str">
        <f>IF(Замеры!AD1038=0," ","+")</f>
        <v xml:space="preserve"> </v>
      </c>
      <c r="R1044" s="32">
        <f>Замеры!AC1038</f>
        <v>0</v>
      </c>
      <c r="W1044" s="33" t="e">
        <f t="shared" si="32"/>
        <v>#VALUE!</v>
      </c>
      <c r="X1044" s="31" t="s">
        <v>72</v>
      </c>
      <c r="Y1044" s="33" t="e">
        <f t="shared" si="33"/>
        <v>#VALUE!</v>
      </c>
      <c r="Z1044" s="32"/>
    </row>
    <row r="1045" spans="1:26" x14ac:dyDescent="0.3">
      <c r="A1045" s="35">
        <f>IF(Замеры!B1039=0, " ", Замеры!B1039)</f>
        <v>1036</v>
      </c>
      <c r="B1045" s="37" t="str">
        <f>CONCATENATE(Замеры!D1039,Замеры!F1039)</f>
        <v>Группа от QF</v>
      </c>
      <c r="C1045" s="35" t="str">
        <f>IF(Замеры!J1039=0," ", Замеры!J1039)</f>
        <v xml:space="preserve"> </v>
      </c>
      <c r="D1045" s="29" t="str">
        <f>IF(Замеры!AD1039=0, " ", Замеры!AB1039)</f>
        <v xml:space="preserve"> </v>
      </c>
      <c r="E1045" s="29" t="str">
        <f>CONCATENATE(Замеры!T1039,Замеры!W1039,Замеры!V1039)</f>
        <v xml:space="preserve"> </v>
      </c>
      <c r="F1045" s="30" t="str">
        <f>IF(Замеры!AD1039=0," ","---")</f>
        <v xml:space="preserve"> </v>
      </c>
      <c r="G1045" s="31" t="str">
        <f>IF(Замеры!AD1039=0," ",Замеры!L1039)</f>
        <v xml:space="preserve"> </v>
      </c>
      <c r="H1045" s="31" t="str">
        <f>CONCATENATE(Замеры!AO1039,Замеры!AE1039,Замеры!AP1039)</f>
        <v>0 0</v>
      </c>
      <c r="I1045" s="29" t="str">
        <f>CONCATENATE(Замеры!AM1039,Замеры!AE1039,Замеры!AN1039)</f>
        <v>0 0</v>
      </c>
      <c r="J1045" s="31" t="str">
        <f>IF(Замеры!AD1039=0," ",G1045*2.55)</f>
        <v xml:space="preserve"> </v>
      </c>
      <c r="K1045" s="29" t="str">
        <f>IF(Замеры!AD1039=0," ",Замеры!AK1039)</f>
        <v xml:space="preserve"> </v>
      </c>
      <c r="L1045" s="29" t="str">
        <f>IF(Замеры!AD1039=0," ",Замеры!AL1039)</f>
        <v xml:space="preserve"> </v>
      </c>
      <c r="M1045" s="29" t="str">
        <f>IF(Замеры!AD1039=0," ",0.1)</f>
        <v xml:space="preserve"> </v>
      </c>
      <c r="N1045" s="29" t="str">
        <f>IF(Замеры!AD1039=0," ",Замеры!AD1039)</f>
        <v xml:space="preserve"> </v>
      </c>
      <c r="O1045" s="29" t="str">
        <f>Замеры!AE1039</f>
        <v xml:space="preserve"> </v>
      </c>
      <c r="P1045" s="29" t="str">
        <f>Замеры!AF1039</f>
        <v xml:space="preserve"> </v>
      </c>
      <c r="Q1045" s="29" t="str">
        <f>IF(Замеры!AD1039=0," ","+")</f>
        <v xml:space="preserve"> </v>
      </c>
      <c r="R1045" s="32">
        <f>Замеры!AC1039</f>
        <v>0</v>
      </c>
      <c r="W1045" s="33" t="e">
        <f t="shared" si="32"/>
        <v>#VALUE!</v>
      </c>
      <c r="X1045" s="31" t="s">
        <v>72</v>
      </c>
      <c r="Y1045" s="33" t="e">
        <f t="shared" si="33"/>
        <v>#VALUE!</v>
      </c>
      <c r="Z1045" s="32"/>
    </row>
    <row r="1046" spans="1:26" x14ac:dyDescent="0.3">
      <c r="A1046" s="35">
        <f>IF(Замеры!B1040=0, " ", Замеры!B1040)</f>
        <v>1037</v>
      </c>
      <c r="B1046" s="37" t="str">
        <f>CONCATENATE(Замеры!D1040,Замеры!F1040)</f>
        <v>Группа от QF</v>
      </c>
      <c r="C1046" s="35" t="str">
        <f>IF(Замеры!J1040=0," ", Замеры!J1040)</f>
        <v xml:space="preserve"> </v>
      </c>
      <c r="D1046" s="29" t="str">
        <f>IF(Замеры!AD1040=0, " ", Замеры!AB1040)</f>
        <v xml:space="preserve"> </v>
      </c>
      <c r="E1046" s="29" t="str">
        <f>CONCATENATE(Замеры!T1040,Замеры!W1040,Замеры!V1040)</f>
        <v xml:space="preserve"> </v>
      </c>
      <c r="F1046" s="30" t="str">
        <f>IF(Замеры!AD1040=0," ","---")</f>
        <v xml:space="preserve"> </v>
      </c>
      <c r="G1046" s="31" t="str">
        <f>IF(Замеры!AD1040=0," ",Замеры!L1040)</f>
        <v xml:space="preserve"> </v>
      </c>
      <c r="H1046" s="31" t="str">
        <f>CONCATENATE(Замеры!AO1040,Замеры!AE1040,Замеры!AP1040)</f>
        <v>0 0</v>
      </c>
      <c r="I1046" s="29" t="str">
        <f>CONCATENATE(Замеры!AM1040,Замеры!AE1040,Замеры!AN1040)</f>
        <v>0 0</v>
      </c>
      <c r="J1046" s="31" t="str">
        <f>IF(Замеры!AD1040=0," ",G1046*2.55)</f>
        <v xml:space="preserve"> </v>
      </c>
      <c r="K1046" s="29" t="str">
        <f>IF(Замеры!AD1040=0," ",Замеры!AK1040)</f>
        <v xml:space="preserve"> </v>
      </c>
      <c r="L1046" s="29" t="str">
        <f>IF(Замеры!AD1040=0," ",Замеры!AL1040)</f>
        <v xml:space="preserve"> </v>
      </c>
      <c r="M1046" s="29" t="str">
        <f>IF(Замеры!AD1040=0," ",0.1)</f>
        <v xml:space="preserve"> </v>
      </c>
      <c r="N1046" s="29" t="str">
        <f>IF(Замеры!AD1040=0," ",Замеры!AD1040)</f>
        <v xml:space="preserve"> </v>
      </c>
      <c r="O1046" s="29" t="str">
        <f>Замеры!AE1040</f>
        <v xml:space="preserve"> </v>
      </c>
      <c r="P1046" s="29" t="str">
        <f>Замеры!AF1040</f>
        <v xml:space="preserve"> </v>
      </c>
      <c r="Q1046" s="29" t="str">
        <f>IF(Замеры!AD1040=0," ","+")</f>
        <v xml:space="preserve"> </v>
      </c>
      <c r="R1046" s="32">
        <f>Замеры!AC1040</f>
        <v>0</v>
      </c>
      <c r="W1046" s="33" t="e">
        <f t="shared" si="32"/>
        <v>#VALUE!</v>
      </c>
      <c r="X1046" s="31" t="s">
        <v>72</v>
      </c>
      <c r="Y1046" s="33" t="e">
        <f t="shared" si="33"/>
        <v>#VALUE!</v>
      </c>
      <c r="Z1046" s="32"/>
    </row>
    <row r="1047" spans="1:26" x14ac:dyDescent="0.3">
      <c r="A1047" s="35">
        <f>IF(Замеры!B1041=0, " ", Замеры!B1041)</f>
        <v>1038</v>
      </c>
      <c r="B1047" s="37" t="str">
        <f>CONCATENATE(Замеры!D1041,Замеры!F1041)</f>
        <v>Группа от QF</v>
      </c>
      <c r="C1047" s="35" t="str">
        <f>IF(Замеры!J1041=0," ", Замеры!J1041)</f>
        <v xml:space="preserve"> </v>
      </c>
      <c r="D1047" s="29" t="str">
        <f>IF(Замеры!AD1041=0, " ", Замеры!AB1041)</f>
        <v xml:space="preserve"> </v>
      </c>
      <c r="E1047" s="29" t="str">
        <f>CONCATENATE(Замеры!T1041,Замеры!W1041,Замеры!V1041)</f>
        <v xml:space="preserve"> </v>
      </c>
      <c r="F1047" s="30" t="str">
        <f>IF(Замеры!AD1041=0," ","---")</f>
        <v xml:space="preserve"> </v>
      </c>
      <c r="G1047" s="31" t="str">
        <f>IF(Замеры!AD1041=0," ",Замеры!L1041)</f>
        <v xml:space="preserve"> </v>
      </c>
      <c r="H1047" s="31" t="str">
        <f>CONCATENATE(Замеры!AO1041,Замеры!AE1041,Замеры!AP1041)</f>
        <v>0 0</v>
      </c>
      <c r="I1047" s="29" t="str">
        <f>CONCATENATE(Замеры!AM1041,Замеры!AE1041,Замеры!AN1041)</f>
        <v>0 0</v>
      </c>
      <c r="J1047" s="31" t="str">
        <f>IF(Замеры!AD1041=0," ",G1047*2.55)</f>
        <v xml:space="preserve"> </v>
      </c>
      <c r="K1047" s="29" t="str">
        <f>IF(Замеры!AD1041=0," ",Замеры!AK1041)</f>
        <v xml:space="preserve"> </v>
      </c>
      <c r="L1047" s="29" t="str">
        <f>IF(Замеры!AD1041=0," ",Замеры!AL1041)</f>
        <v xml:space="preserve"> </v>
      </c>
      <c r="M1047" s="29" t="str">
        <f>IF(Замеры!AD1041=0," ",0.1)</f>
        <v xml:space="preserve"> </v>
      </c>
      <c r="N1047" s="29" t="str">
        <f>IF(Замеры!AD1041=0," ",Замеры!AD1041)</f>
        <v xml:space="preserve"> </v>
      </c>
      <c r="O1047" s="29" t="str">
        <f>Замеры!AE1041</f>
        <v xml:space="preserve"> </v>
      </c>
      <c r="P1047" s="29" t="str">
        <f>Замеры!AF1041</f>
        <v xml:space="preserve"> </v>
      </c>
      <c r="Q1047" s="29" t="str">
        <f>IF(Замеры!AD1041=0," ","+")</f>
        <v xml:space="preserve"> </v>
      </c>
      <c r="R1047" s="32">
        <f>Замеры!AC1041</f>
        <v>0</v>
      </c>
      <c r="W1047" s="33" t="e">
        <f t="shared" si="32"/>
        <v>#VALUE!</v>
      </c>
      <c r="X1047" s="31" t="s">
        <v>72</v>
      </c>
      <c r="Y1047" s="33" t="e">
        <f t="shared" si="33"/>
        <v>#VALUE!</v>
      </c>
      <c r="Z1047" s="32"/>
    </row>
    <row r="1048" spans="1:26" x14ac:dyDescent="0.3">
      <c r="A1048" s="35">
        <f>IF(Замеры!B1042=0, " ", Замеры!B1042)</f>
        <v>1039</v>
      </c>
      <c r="B1048" s="37" t="str">
        <f>CONCATENATE(Замеры!D1042,Замеры!F1042)</f>
        <v>Группа от QF</v>
      </c>
      <c r="C1048" s="35" t="str">
        <f>IF(Замеры!J1042=0," ", Замеры!J1042)</f>
        <v xml:space="preserve"> </v>
      </c>
      <c r="D1048" s="29" t="str">
        <f>IF(Замеры!AD1042=0, " ", Замеры!AB1042)</f>
        <v xml:space="preserve"> </v>
      </c>
      <c r="E1048" s="29" t="str">
        <f>CONCATENATE(Замеры!T1042,Замеры!W1042,Замеры!V1042)</f>
        <v xml:space="preserve"> </v>
      </c>
      <c r="F1048" s="30" t="str">
        <f>IF(Замеры!AD1042=0," ","---")</f>
        <v xml:space="preserve"> </v>
      </c>
      <c r="G1048" s="31" t="str">
        <f>IF(Замеры!AD1042=0," ",Замеры!L1042)</f>
        <v xml:space="preserve"> </v>
      </c>
      <c r="H1048" s="31" t="str">
        <f>CONCATENATE(Замеры!AO1042,Замеры!AE1042,Замеры!AP1042)</f>
        <v>0 0</v>
      </c>
      <c r="I1048" s="29" t="str">
        <f>CONCATENATE(Замеры!AM1042,Замеры!AE1042,Замеры!AN1042)</f>
        <v>0 0</v>
      </c>
      <c r="J1048" s="31" t="str">
        <f>IF(Замеры!AD1042=0," ",G1048*2.55)</f>
        <v xml:space="preserve"> </v>
      </c>
      <c r="K1048" s="29" t="str">
        <f>IF(Замеры!AD1042=0," ",Замеры!AK1042)</f>
        <v xml:space="preserve"> </v>
      </c>
      <c r="L1048" s="29" t="str">
        <f>IF(Замеры!AD1042=0," ",Замеры!AL1042)</f>
        <v xml:space="preserve"> </v>
      </c>
      <c r="M1048" s="29" t="str">
        <f>IF(Замеры!AD1042=0," ",0.1)</f>
        <v xml:space="preserve"> </v>
      </c>
      <c r="N1048" s="29" t="str">
        <f>IF(Замеры!AD1042=0," ",Замеры!AD1042)</f>
        <v xml:space="preserve"> </v>
      </c>
      <c r="O1048" s="29" t="str">
        <f>Замеры!AE1042</f>
        <v xml:space="preserve"> </v>
      </c>
      <c r="P1048" s="29" t="str">
        <f>Замеры!AF1042</f>
        <v xml:space="preserve"> </v>
      </c>
      <c r="Q1048" s="29" t="str">
        <f>IF(Замеры!AD1042=0," ","+")</f>
        <v xml:space="preserve"> </v>
      </c>
      <c r="R1048" s="32">
        <f>Замеры!AC1042</f>
        <v>0</v>
      </c>
      <c r="W1048" s="33" t="e">
        <f t="shared" si="32"/>
        <v>#VALUE!</v>
      </c>
      <c r="X1048" s="31" t="s">
        <v>72</v>
      </c>
      <c r="Y1048" s="33" t="e">
        <f t="shared" si="33"/>
        <v>#VALUE!</v>
      </c>
      <c r="Z1048" s="32"/>
    </row>
    <row r="1049" spans="1:26" x14ac:dyDescent="0.3">
      <c r="A1049" s="35">
        <f>IF(Замеры!B1043=0, " ", Замеры!B1043)</f>
        <v>1040</v>
      </c>
      <c r="B1049" s="37" t="str">
        <f>CONCATENATE(Замеры!D1043,Замеры!F1043)</f>
        <v>Группа от QF</v>
      </c>
      <c r="C1049" s="35" t="str">
        <f>IF(Замеры!J1043=0," ", Замеры!J1043)</f>
        <v xml:space="preserve"> </v>
      </c>
      <c r="D1049" s="29" t="str">
        <f>IF(Замеры!AD1043=0, " ", Замеры!AB1043)</f>
        <v xml:space="preserve"> </v>
      </c>
      <c r="E1049" s="29" t="str">
        <f>CONCATENATE(Замеры!T1043,Замеры!W1043,Замеры!V1043)</f>
        <v xml:space="preserve"> </v>
      </c>
      <c r="F1049" s="30" t="str">
        <f>IF(Замеры!AD1043=0," ","---")</f>
        <v xml:space="preserve"> </v>
      </c>
      <c r="G1049" s="31" t="str">
        <f>IF(Замеры!AD1043=0," ",Замеры!L1043)</f>
        <v xml:space="preserve"> </v>
      </c>
      <c r="H1049" s="31" t="str">
        <f>CONCATENATE(Замеры!AO1043,Замеры!AE1043,Замеры!AP1043)</f>
        <v>0 0</v>
      </c>
      <c r="I1049" s="29" t="str">
        <f>CONCATENATE(Замеры!AM1043,Замеры!AE1043,Замеры!AN1043)</f>
        <v>0 0</v>
      </c>
      <c r="J1049" s="31" t="str">
        <f>IF(Замеры!AD1043=0," ",G1049*2.55)</f>
        <v xml:space="preserve"> </v>
      </c>
      <c r="K1049" s="29" t="str">
        <f>IF(Замеры!AD1043=0," ",Замеры!AK1043)</f>
        <v xml:space="preserve"> </v>
      </c>
      <c r="L1049" s="29" t="str">
        <f>IF(Замеры!AD1043=0," ",Замеры!AL1043)</f>
        <v xml:space="preserve"> </v>
      </c>
      <c r="M1049" s="29" t="str">
        <f>IF(Замеры!AD1043=0," ",0.1)</f>
        <v xml:space="preserve"> </v>
      </c>
      <c r="N1049" s="29" t="str">
        <f>IF(Замеры!AD1043=0," ",Замеры!AD1043)</f>
        <v xml:space="preserve"> </v>
      </c>
      <c r="O1049" s="29" t="str">
        <f>Замеры!AE1043</f>
        <v xml:space="preserve"> </v>
      </c>
      <c r="P1049" s="29" t="str">
        <f>Замеры!AF1043</f>
        <v xml:space="preserve"> </v>
      </c>
      <c r="Q1049" s="29" t="str">
        <f>IF(Замеры!AD1043=0," ","+")</f>
        <v xml:space="preserve"> </v>
      </c>
      <c r="R1049" s="32">
        <f>Замеры!AC1043</f>
        <v>0</v>
      </c>
      <c r="W1049" s="33" t="e">
        <f t="shared" si="32"/>
        <v>#VALUE!</v>
      </c>
      <c r="X1049" s="31" t="s">
        <v>72</v>
      </c>
      <c r="Y1049" s="33" t="e">
        <f t="shared" si="33"/>
        <v>#VALUE!</v>
      </c>
      <c r="Z1049" s="32"/>
    </row>
    <row r="1050" spans="1:26" x14ac:dyDescent="0.3">
      <c r="A1050" s="35">
        <f>IF(Замеры!B1044=0, " ", Замеры!B1044)</f>
        <v>1041</v>
      </c>
      <c r="B1050" s="37" t="str">
        <f>CONCATENATE(Замеры!D1044,Замеры!F1044)</f>
        <v>Группа от QF</v>
      </c>
      <c r="C1050" s="35" t="str">
        <f>IF(Замеры!J1044=0," ", Замеры!J1044)</f>
        <v xml:space="preserve"> </v>
      </c>
      <c r="D1050" s="29" t="str">
        <f>IF(Замеры!AD1044=0, " ", Замеры!AB1044)</f>
        <v xml:space="preserve"> </v>
      </c>
      <c r="E1050" s="29" t="str">
        <f>CONCATENATE(Замеры!T1044,Замеры!W1044,Замеры!V1044)</f>
        <v xml:space="preserve"> </v>
      </c>
      <c r="F1050" s="30" t="str">
        <f>IF(Замеры!AD1044=0," ","---")</f>
        <v xml:space="preserve"> </v>
      </c>
      <c r="G1050" s="31" t="str">
        <f>IF(Замеры!AD1044=0," ",Замеры!L1044)</f>
        <v xml:space="preserve"> </v>
      </c>
      <c r="H1050" s="31" t="str">
        <f>CONCATENATE(Замеры!AO1044,Замеры!AE1044,Замеры!AP1044)</f>
        <v>0 0</v>
      </c>
      <c r="I1050" s="29" t="str">
        <f>CONCATENATE(Замеры!AM1044,Замеры!AE1044,Замеры!AN1044)</f>
        <v>0 0</v>
      </c>
      <c r="J1050" s="31" t="str">
        <f>IF(Замеры!AD1044=0," ",G1050*2.55)</f>
        <v xml:space="preserve"> </v>
      </c>
      <c r="K1050" s="29" t="str">
        <f>IF(Замеры!AD1044=0," ",Замеры!AK1044)</f>
        <v xml:space="preserve"> </v>
      </c>
      <c r="L1050" s="29" t="str">
        <f>IF(Замеры!AD1044=0," ",Замеры!AL1044)</f>
        <v xml:space="preserve"> </v>
      </c>
      <c r="M1050" s="29" t="str">
        <f>IF(Замеры!AD1044=0," ",0.1)</f>
        <v xml:space="preserve"> </v>
      </c>
      <c r="N1050" s="29" t="str">
        <f>IF(Замеры!AD1044=0," ",Замеры!AD1044)</f>
        <v xml:space="preserve"> </v>
      </c>
      <c r="O1050" s="29" t="str">
        <f>Замеры!AE1044</f>
        <v xml:space="preserve"> </v>
      </c>
      <c r="P1050" s="29" t="str">
        <f>Замеры!AF1044</f>
        <v xml:space="preserve"> </v>
      </c>
      <c r="Q1050" s="29" t="str">
        <f>IF(Замеры!AD1044=0," ","+")</f>
        <v xml:space="preserve"> </v>
      </c>
      <c r="R1050" s="32">
        <f>Замеры!AC1044</f>
        <v>0</v>
      </c>
      <c r="W1050" s="33" t="e">
        <f t="shared" si="32"/>
        <v>#VALUE!</v>
      </c>
      <c r="X1050" s="31" t="s">
        <v>72</v>
      </c>
      <c r="Y1050" s="33" t="e">
        <f t="shared" si="33"/>
        <v>#VALUE!</v>
      </c>
      <c r="Z1050" s="32"/>
    </row>
    <row r="1051" spans="1:26" x14ac:dyDescent="0.3">
      <c r="A1051" s="35">
        <f>IF(Замеры!B1045=0, " ", Замеры!B1045)</f>
        <v>1042</v>
      </c>
      <c r="B1051" s="37" t="str">
        <f>CONCATENATE(Замеры!D1045,Замеры!F1045)</f>
        <v>Группа от QF</v>
      </c>
      <c r="C1051" s="35" t="str">
        <f>IF(Замеры!J1045=0," ", Замеры!J1045)</f>
        <v xml:space="preserve"> </v>
      </c>
      <c r="D1051" s="29" t="str">
        <f>IF(Замеры!AD1045=0, " ", Замеры!AB1045)</f>
        <v xml:space="preserve"> </v>
      </c>
      <c r="E1051" s="29" t="str">
        <f>CONCATENATE(Замеры!T1045,Замеры!W1045,Замеры!V1045)</f>
        <v xml:space="preserve"> </v>
      </c>
      <c r="F1051" s="30" t="str">
        <f>IF(Замеры!AD1045=0," ","---")</f>
        <v xml:space="preserve"> </v>
      </c>
      <c r="G1051" s="31" t="str">
        <f>IF(Замеры!AD1045=0," ",Замеры!L1045)</f>
        <v xml:space="preserve"> </v>
      </c>
      <c r="H1051" s="31" t="str">
        <f>CONCATENATE(Замеры!AO1045,Замеры!AE1045,Замеры!AP1045)</f>
        <v>0 0</v>
      </c>
      <c r="I1051" s="29" t="str">
        <f>CONCATENATE(Замеры!AM1045,Замеры!AE1045,Замеры!AN1045)</f>
        <v>0 0</v>
      </c>
      <c r="J1051" s="31" t="str">
        <f>IF(Замеры!AD1045=0," ",G1051*2.55)</f>
        <v xml:space="preserve"> </v>
      </c>
      <c r="K1051" s="29" t="str">
        <f>IF(Замеры!AD1045=0," ",Замеры!AK1045)</f>
        <v xml:space="preserve"> </v>
      </c>
      <c r="L1051" s="29" t="str">
        <f>IF(Замеры!AD1045=0," ",Замеры!AL1045)</f>
        <v xml:space="preserve"> </v>
      </c>
      <c r="M1051" s="29" t="str">
        <f>IF(Замеры!AD1045=0," ",0.1)</f>
        <v xml:space="preserve"> </v>
      </c>
      <c r="N1051" s="29" t="str">
        <f>IF(Замеры!AD1045=0," ",Замеры!AD1045)</f>
        <v xml:space="preserve"> </v>
      </c>
      <c r="O1051" s="29" t="str">
        <f>Замеры!AE1045</f>
        <v xml:space="preserve"> </v>
      </c>
      <c r="P1051" s="29" t="str">
        <f>Замеры!AF1045</f>
        <v xml:space="preserve"> </v>
      </c>
      <c r="Q1051" s="29" t="str">
        <f>IF(Замеры!AD1045=0," ","+")</f>
        <v xml:space="preserve"> </v>
      </c>
      <c r="R1051" s="32">
        <f>Замеры!AC1045</f>
        <v>0</v>
      </c>
      <c r="W1051" s="33" t="e">
        <f t="shared" si="32"/>
        <v>#VALUE!</v>
      </c>
      <c r="X1051" s="31" t="s">
        <v>72</v>
      </c>
      <c r="Y1051" s="33" t="e">
        <f t="shared" si="33"/>
        <v>#VALUE!</v>
      </c>
      <c r="Z1051" s="32"/>
    </row>
    <row r="1052" spans="1:26" x14ac:dyDescent="0.3">
      <c r="A1052" s="35">
        <f>IF(Замеры!B1046=0, " ", Замеры!B1046)</f>
        <v>1043</v>
      </c>
      <c r="B1052" s="37" t="str">
        <f>CONCATENATE(Замеры!D1046,Замеры!F1046)</f>
        <v>Группа от QF</v>
      </c>
      <c r="C1052" s="35" t="str">
        <f>IF(Замеры!J1046=0," ", Замеры!J1046)</f>
        <v xml:space="preserve"> </v>
      </c>
      <c r="D1052" s="29" t="str">
        <f>IF(Замеры!AD1046=0, " ", Замеры!AB1046)</f>
        <v xml:space="preserve"> </v>
      </c>
      <c r="E1052" s="29" t="str">
        <f>CONCATENATE(Замеры!T1046,Замеры!W1046,Замеры!V1046)</f>
        <v xml:space="preserve"> </v>
      </c>
      <c r="F1052" s="30" t="str">
        <f>IF(Замеры!AD1046=0," ","---")</f>
        <v xml:space="preserve"> </v>
      </c>
      <c r="G1052" s="31" t="str">
        <f>IF(Замеры!AD1046=0," ",Замеры!L1046)</f>
        <v xml:space="preserve"> </v>
      </c>
      <c r="H1052" s="31" t="str">
        <f>CONCATENATE(Замеры!AO1046,Замеры!AE1046,Замеры!AP1046)</f>
        <v>0 0</v>
      </c>
      <c r="I1052" s="29" t="str">
        <f>CONCATENATE(Замеры!AM1046,Замеры!AE1046,Замеры!AN1046)</f>
        <v>0 0</v>
      </c>
      <c r="J1052" s="31" t="str">
        <f>IF(Замеры!AD1046=0," ",G1052*2.55)</f>
        <v xml:space="preserve"> </v>
      </c>
      <c r="K1052" s="29" t="str">
        <f>IF(Замеры!AD1046=0," ",Замеры!AK1046)</f>
        <v xml:space="preserve"> </v>
      </c>
      <c r="L1052" s="29" t="str">
        <f>IF(Замеры!AD1046=0," ",Замеры!AL1046)</f>
        <v xml:space="preserve"> </v>
      </c>
      <c r="M1052" s="29" t="str">
        <f>IF(Замеры!AD1046=0," ",0.1)</f>
        <v xml:space="preserve"> </v>
      </c>
      <c r="N1052" s="29" t="str">
        <f>IF(Замеры!AD1046=0," ",Замеры!AD1046)</f>
        <v xml:space="preserve"> </v>
      </c>
      <c r="O1052" s="29" t="str">
        <f>Замеры!AE1046</f>
        <v xml:space="preserve"> </v>
      </c>
      <c r="P1052" s="29" t="str">
        <f>Замеры!AF1046</f>
        <v xml:space="preserve"> </v>
      </c>
      <c r="Q1052" s="29" t="str">
        <f>IF(Замеры!AD1046=0," ","+")</f>
        <v xml:space="preserve"> </v>
      </c>
      <c r="R1052" s="32">
        <f>Замеры!AC1046</f>
        <v>0</v>
      </c>
      <c r="W1052" s="33" t="e">
        <f t="shared" si="32"/>
        <v>#VALUE!</v>
      </c>
      <c r="X1052" s="31" t="s">
        <v>72</v>
      </c>
      <c r="Y1052" s="33" t="e">
        <f t="shared" si="33"/>
        <v>#VALUE!</v>
      </c>
      <c r="Z1052" s="32"/>
    </row>
    <row r="1053" spans="1:26" x14ac:dyDescent="0.3">
      <c r="A1053" s="35">
        <f>IF(Замеры!B1047=0, " ", Замеры!B1047)</f>
        <v>1044</v>
      </c>
      <c r="B1053" s="37" t="str">
        <f>CONCATENATE(Замеры!D1047,Замеры!F1047)</f>
        <v>Группа от QF</v>
      </c>
      <c r="C1053" s="35" t="str">
        <f>IF(Замеры!J1047=0," ", Замеры!J1047)</f>
        <v xml:space="preserve"> </v>
      </c>
      <c r="D1053" s="29" t="str">
        <f>IF(Замеры!AD1047=0, " ", Замеры!AB1047)</f>
        <v xml:space="preserve"> </v>
      </c>
      <c r="E1053" s="29" t="str">
        <f>CONCATENATE(Замеры!T1047,Замеры!W1047,Замеры!V1047)</f>
        <v xml:space="preserve"> </v>
      </c>
      <c r="F1053" s="30" t="str">
        <f>IF(Замеры!AD1047=0," ","---")</f>
        <v xml:space="preserve"> </v>
      </c>
      <c r="G1053" s="31" t="str">
        <f>IF(Замеры!AD1047=0," ",Замеры!L1047)</f>
        <v xml:space="preserve"> </v>
      </c>
      <c r="H1053" s="31" t="str">
        <f>CONCATENATE(Замеры!AO1047,Замеры!AE1047,Замеры!AP1047)</f>
        <v>0 0</v>
      </c>
      <c r="I1053" s="29" t="str">
        <f>CONCATENATE(Замеры!AM1047,Замеры!AE1047,Замеры!AN1047)</f>
        <v>0 0</v>
      </c>
      <c r="J1053" s="31" t="str">
        <f>IF(Замеры!AD1047=0," ",G1053*2.55)</f>
        <v xml:space="preserve"> </v>
      </c>
      <c r="K1053" s="29" t="str">
        <f>IF(Замеры!AD1047=0," ",Замеры!AK1047)</f>
        <v xml:space="preserve"> </v>
      </c>
      <c r="L1053" s="29" t="str">
        <f>IF(Замеры!AD1047=0," ",Замеры!AL1047)</f>
        <v xml:space="preserve"> </v>
      </c>
      <c r="M1053" s="29" t="str">
        <f>IF(Замеры!AD1047=0," ",0.1)</f>
        <v xml:space="preserve"> </v>
      </c>
      <c r="N1053" s="29" t="str">
        <f>IF(Замеры!AD1047=0," ",Замеры!AD1047)</f>
        <v xml:space="preserve"> </v>
      </c>
      <c r="O1053" s="29" t="str">
        <f>Замеры!AE1047</f>
        <v xml:space="preserve"> </v>
      </c>
      <c r="P1053" s="29" t="str">
        <f>Замеры!AF1047</f>
        <v xml:space="preserve"> </v>
      </c>
      <c r="Q1053" s="29" t="str">
        <f>IF(Замеры!AD1047=0," ","+")</f>
        <v xml:space="preserve"> </v>
      </c>
      <c r="R1053" s="32">
        <f>Замеры!AC1047</f>
        <v>0</v>
      </c>
      <c r="W1053" s="33" t="e">
        <f t="shared" si="32"/>
        <v>#VALUE!</v>
      </c>
      <c r="X1053" s="31" t="s">
        <v>72</v>
      </c>
      <c r="Y1053" s="33" t="e">
        <f t="shared" si="33"/>
        <v>#VALUE!</v>
      </c>
      <c r="Z1053" s="32"/>
    </row>
    <row r="1054" spans="1:26" x14ac:dyDescent="0.3">
      <c r="A1054" s="35">
        <f>IF(Замеры!B1048=0, " ", Замеры!B1048)</f>
        <v>1045</v>
      </c>
      <c r="B1054" s="37" t="str">
        <f>CONCATENATE(Замеры!D1048,Замеры!F1048)</f>
        <v>Группа от QF</v>
      </c>
      <c r="C1054" s="35" t="str">
        <f>IF(Замеры!J1048=0," ", Замеры!J1048)</f>
        <v xml:space="preserve"> </v>
      </c>
      <c r="D1054" s="29" t="str">
        <f>IF(Замеры!AD1048=0, " ", Замеры!AB1048)</f>
        <v xml:space="preserve"> </v>
      </c>
      <c r="E1054" s="29" t="str">
        <f>CONCATENATE(Замеры!T1048,Замеры!W1048,Замеры!V1048)</f>
        <v xml:space="preserve"> </v>
      </c>
      <c r="F1054" s="30" t="str">
        <f>IF(Замеры!AD1048=0," ","---")</f>
        <v xml:space="preserve"> </v>
      </c>
      <c r="G1054" s="31" t="str">
        <f>IF(Замеры!AD1048=0," ",Замеры!L1048)</f>
        <v xml:space="preserve"> </v>
      </c>
      <c r="H1054" s="31" t="str">
        <f>CONCATENATE(Замеры!AO1048,Замеры!AE1048,Замеры!AP1048)</f>
        <v>0 0</v>
      </c>
      <c r="I1054" s="29" t="str">
        <f>CONCATENATE(Замеры!AM1048,Замеры!AE1048,Замеры!AN1048)</f>
        <v>0 0</v>
      </c>
      <c r="J1054" s="31" t="str">
        <f>IF(Замеры!AD1048=0," ",G1054*2.55)</f>
        <v xml:space="preserve"> </v>
      </c>
      <c r="K1054" s="29" t="str">
        <f>IF(Замеры!AD1048=0," ",Замеры!AK1048)</f>
        <v xml:space="preserve"> </v>
      </c>
      <c r="L1054" s="29" t="str">
        <f>IF(Замеры!AD1048=0," ",Замеры!AL1048)</f>
        <v xml:space="preserve"> </v>
      </c>
      <c r="M1054" s="29" t="str">
        <f>IF(Замеры!AD1048=0," ",0.1)</f>
        <v xml:space="preserve"> </v>
      </c>
      <c r="N1054" s="29" t="str">
        <f>IF(Замеры!AD1048=0," ",Замеры!AD1048)</f>
        <v xml:space="preserve"> </v>
      </c>
      <c r="O1054" s="29" t="str">
        <f>Замеры!AE1048</f>
        <v xml:space="preserve"> </v>
      </c>
      <c r="P1054" s="29" t="str">
        <f>Замеры!AF1048</f>
        <v xml:space="preserve"> </v>
      </c>
      <c r="Q1054" s="29" t="str">
        <f>IF(Замеры!AD1048=0," ","+")</f>
        <v xml:space="preserve"> </v>
      </c>
      <c r="R1054" s="32">
        <f>Замеры!AC1048</f>
        <v>0</v>
      </c>
      <c r="W1054" s="33" t="e">
        <f t="shared" si="32"/>
        <v>#VALUE!</v>
      </c>
      <c r="X1054" s="31" t="s">
        <v>72</v>
      </c>
      <c r="Y1054" s="33" t="e">
        <f t="shared" si="33"/>
        <v>#VALUE!</v>
      </c>
      <c r="Z1054" s="32"/>
    </row>
    <row r="1055" spans="1:26" x14ac:dyDescent="0.3">
      <c r="A1055" s="35">
        <f>IF(Замеры!B1049=0, " ", Замеры!B1049)</f>
        <v>1046</v>
      </c>
      <c r="B1055" s="37" t="str">
        <f>CONCATENATE(Замеры!D1049,Замеры!F1049)</f>
        <v>Группа от QF</v>
      </c>
      <c r="C1055" s="35" t="str">
        <f>IF(Замеры!J1049=0," ", Замеры!J1049)</f>
        <v xml:space="preserve"> </v>
      </c>
      <c r="D1055" s="29" t="str">
        <f>IF(Замеры!AD1049=0, " ", Замеры!AB1049)</f>
        <v xml:space="preserve"> </v>
      </c>
      <c r="E1055" s="29" t="str">
        <f>CONCATENATE(Замеры!T1049,Замеры!W1049,Замеры!V1049)</f>
        <v xml:space="preserve"> </v>
      </c>
      <c r="F1055" s="30" t="str">
        <f>IF(Замеры!AD1049=0," ","---")</f>
        <v xml:space="preserve"> </v>
      </c>
      <c r="G1055" s="31" t="str">
        <f>IF(Замеры!AD1049=0," ",Замеры!L1049)</f>
        <v xml:space="preserve"> </v>
      </c>
      <c r="H1055" s="31" t="str">
        <f>CONCATENATE(Замеры!AO1049,Замеры!AE1049,Замеры!AP1049)</f>
        <v>0 0</v>
      </c>
      <c r="I1055" s="29" t="str">
        <f>CONCATENATE(Замеры!AM1049,Замеры!AE1049,Замеры!AN1049)</f>
        <v>0 0</v>
      </c>
      <c r="J1055" s="31" t="str">
        <f>IF(Замеры!AD1049=0," ",G1055*2.55)</f>
        <v xml:space="preserve"> </v>
      </c>
      <c r="K1055" s="29" t="str">
        <f>IF(Замеры!AD1049=0," ",Замеры!AK1049)</f>
        <v xml:space="preserve"> </v>
      </c>
      <c r="L1055" s="29" t="str">
        <f>IF(Замеры!AD1049=0," ",Замеры!AL1049)</f>
        <v xml:space="preserve"> </v>
      </c>
      <c r="M1055" s="29" t="str">
        <f>IF(Замеры!AD1049=0," ",0.1)</f>
        <v xml:space="preserve"> </v>
      </c>
      <c r="N1055" s="29" t="str">
        <f>IF(Замеры!AD1049=0," ",Замеры!AD1049)</f>
        <v xml:space="preserve"> </v>
      </c>
      <c r="O1055" s="29" t="str">
        <f>Замеры!AE1049</f>
        <v xml:space="preserve"> </v>
      </c>
      <c r="P1055" s="29" t="str">
        <f>Замеры!AF1049</f>
        <v xml:space="preserve"> </v>
      </c>
      <c r="Q1055" s="29" t="str">
        <f>IF(Замеры!AD1049=0," ","+")</f>
        <v xml:space="preserve"> </v>
      </c>
      <c r="R1055" s="32">
        <f>Замеры!AC1049</f>
        <v>0</v>
      </c>
      <c r="W1055" s="33" t="e">
        <f t="shared" si="32"/>
        <v>#VALUE!</v>
      </c>
      <c r="X1055" s="31" t="s">
        <v>72</v>
      </c>
      <c r="Y1055" s="33" t="e">
        <f t="shared" si="33"/>
        <v>#VALUE!</v>
      </c>
      <c r="Z1055" s="32"/>
    </row>
    <row r="1056" spans="1:26" x14ac:dyDescent="0.3">
      <c r="A1056" s="35">
        <f>IF(Замеры!B1050=0, " ", Замеры!B1050)</f>
        <v>1047</v>
      </c>
      <c r="B1056" s="37" t="str">
        <f>CONCATENATE(Замеры!D1050,Замеры!F1050)</f>
        <v>Группа от QF</v>
      </c>
      <c r="C1056" s="35" t="str">
        <f>IF(Замеры!J1050=0," ", Замеры!J1050)</f>
        <v xml:space="preserve"> </v>
      </c>
      <c r="D1056" s="29" t="str">
        <f>IF(Замеры!AD1050=0, " ", Замеры!AB1050)</f>
        <v xml:space="preserve"> </v>
      </c>
      <c r="E1056" s="29" t="str">
        <f>CONCATENATE(Замеры!T1050,Замеры!W1050,Замеры!V1050)</f>
        <v xml:space="preserve"> </v>
      </c>
      <c r="F1056" s="30" t="str">
        <f>IF(Замеры!AD1050=0," ","---")</f>
        <v xml:space="preserve"> </v>
      </c>
      <c r="G1056" s="31" t="str">
        <f>IF(Замеры!AD1050=0," ",Замеры!L1050)</f>
        <v xml:space="preserve"> </v>
      </c>
      <c r="H1056" s="31" t="str">
        <f>CONCATENATE(Замеры!AO1050,Замеры!AE1050,Замеры!AP1050)</f>
        <v>0 0</v>
      </c>
      <c r="I1056" s="29" t="str">
        <f>CONCATENATE(Замеры!AM1050,Замеры!AE1050,Замеры!AN1050)</f>
        <v>0 0</v>
      </c>
      <c r="J1056" s="31" t="str">
        <f>IF(Замеры!AD1050=0," ",G1056*2.55)</f>
        <v xml:space="preserve"> </v>
      </c>
      <c r="K1056" s="29" t="str">
        <f>IF(Замеры!AD1050=0," ",Замеры!AK1050)</f>
        <v xml:space="preserve"> </v>
      </c>
      <c r="L1056" s="29" t="str">
        <f>IF(Замеры!AD1050=0," ",Замеры!AL1050)</f>
        <v xml:space="preserve"> </v>
      </c>
      <c r="M1056" s="29" t="str">
        <f>IF(Замеры!AD1050=0," ",0.1)</f>
        <v xml:space="preserve"> </v>
      </c>
      <c r="N1056" s="29" t="str">
        <f>IF(Замеры!AD1050=0," ",Замеры!AD1050)</f>
        <v xml:space="preserve"> </v>
      </c>
      <c r="O1056" s="29" t="str">
        <f>Замеры!AE1050</f>
        <v xml:space="preserve"> </v>
      </c>
      <c r="P1056" s="29" t="str">
        <f>Замеры!AF1050</f>
        <v xml:space="preserve"> </v>
      </c>
      <c r="Q1056" s="29" t="str">
        <f>IF(Замеры!AD1050=0," ","+")</f>
        <v xml:space="preserve"> </v>
      </c>
      <c r="R1056" s="32">
        <f>Замеры!AC1050</f>
        <v>0</v>
      </c>
      <c r="W1056" s="33" t="e">
        <f t="shared" si="32"/>
        <v>#VALUE!</v>
      </c>
      <c r="X1056" s="31" t="s">
        <v>72</v>
      </c>
      <c r="Y1056" s="33" t="e">
        <f t="shared" si="33"/>
        <v>#VALUE!</v>
      </c>
      <c r="Z1056" s="32"/>
    </row>
    <row r="1057" spans="1:26" x14ac:dyDescent="0.3">
      <c r="A1057" s="35">
        <f>IF(Замеры!B1051=0, " ", Замеры!B1051)</f>
        <v>1048</v>
      </c>
      <c r="B1057" s="37" t="str">
        <f>CONCATENATE(Замеры!D1051,Замеры!F1051)</f>
        <v>Группа от QF</v>
      </c>
      <c r="C1057" s="35" t="str">
        <f>IF(Замеры!J1051=0," ", Замеры!J1051)</f>
        <v xml:space="preserve"> </v>
      </c>
      <c r="D1057" s="29" t="str">
        <f>IF(Замеры!AD1051=0, " ", Замеры!AB1051)</f>
        <v xml:space="preserve"> </v>
      </c>
      <c r="E1057" s="29" t="str">
        <f>CONCATENATE(Замеры!T1051,Замеры!W1051,Замеры!V1051)</f>
        <v xml:space="preserve"> </v>
      </c>
      <c r="F1057" s="30" t="str">
        <f>IF(Замеры!AD1051=0," ","---")</f>
        <v xml:space="preserve"> </v>
      </c>
      <c r="G1057" s="31" t="str">
        <f>IF(Замеры!AD1051=0," ",Замеры!L1051)</f>
        <v xml:space="preserve"> </v>
      </c>
      <c r="H1057" s="31" t="str">
        <f>CONCATENATE(Замеры!AO1051,Замеры!AE1051,Замеры!AP1051)</f>
        <v>0 0</v>
      </c>
      <c r="I1057" s="29" t="str">
        <f>CONCATENATE(Замеры!AM1051,Замеры!AE1051,Замеры!AN1051)</f>
        <v>0 0</v>
      </c>
      <c r="J1057" s="31" t="str">
        <f>IF(Замеры!AD1051=0," ",G1057*2.55)</f>
        <v xml:space="preserve"> </v>
      </c>
      <c r="K1057" s="29" t="str">
        <f>IF(Замеры!AD1051=0," ",Замеры!AK1051)</f>
        <v xml:space="preserve"> </v>
      </c>
      <c r="L1057" s="29" t="str">
        <f>IF(Замеры!AD1051=0," ",Замеры!AL1051)</f>
        <v xml:space="preserve"> </v>
      </c>
      <c r="M1057" s="29" t="str">
        <f>IF(Замеры!AD1051=0," ",0.1)</f>
        <v xml:space="preserve"> </v>
      </c>
      <c r="N1057" s="29" t="str">
        <f>IF(Замеры!AD1051=0," ",Замеры!AD1051)</f>
        <v xml:space="preserve"> </v>
      </c>
      <c r="O1057" s="29" t="str">
        <f>Замеры!AE1051</f>
        <v xml:space="preserve"> </v>
      </c>
      <c r="P1057" s="29" t="str">
        <f>Замеры!AF1051</f>
        <v xml:space="preserve"> </v>
      </c>
      <c r="Q1057" s="29" t="str">
        <f>IF(Замеры!AD1051=0," ","+")</f>
        <v xml:space="preserve"> </v>
      </c>
      <c r="R1057" s="32">
        <f>Замеры!AC1051</f>
        <v>0</v>
      </c>
      <c r="W1057" s="33" t="e">
        <f t="shared" si="32"/>
        <v>#VALUE!</v>
      </c>
      <c r="X1057" s="31" t="s">
        <v>72</v>
      </c>
      <c r="Y1057" s="33" t="e">
        <f t="shared" si="33"/>
        <v>#VALUE!</v>
      </c>
      <c r="Z1057" s="32"/>
    </row>
    <row r="1058" spans="1:26" x14ac:dyDescent="0.3">
      <c r="A1058" s="35">
        <f>IF(Замеры!B1052=0, " ", Замеры!B1052)</f>
        <v>1049</v>
      </c>
      <c r="B1058" s="37" t="str">
        <f>CONCATENATE(Замеры!D1052,Замеры!F1052)</f>
        <v>Группа от QF</v>
      </c>
      <c r="C1058" s="35" t="str">
        <f>IF(Замеры!J1052=0," ", Замеры!J1052)</f>
        <v xml:space="preserve"> </v>
      </c>
      <c r="D1058" s="29" t="str">
        <f>IF(Замеры!AD1052=0, " ", Замеры!AB1052)</f>
        <v xml:space="preserve"> </v>
      </c>
      <c r="E1058" s="29" t="str">
        <f>CONCATENATE(Замеры!T1052,Замеры!W1052,Замеры!V1052)</f>
        <v xml:space="preserve"> </v>
      </c>
      <c r="F1058" s="30" t="str">
        <f>IF(Замеры!AD1052=0," ","---")</f>
        <v xml:space="preserve"> </v>
      </c>
      <c r="G1058" s="31" t="str">
        <f>IF(Замеры!AD1052=0," ",Замеры!L1052)</f>
        <v xml:space="preserve"> </v>
      </c>
      <c r="H1058" s="31" t="str">
        <f>CONCATENATE(Замеры!AO1052,Замеры!AE1052,Замеры!AP1052)</f>
        <v>0 0</v>
      </c>
      <c r="I1058" s="29" t="str">
        <f>CONCATENATE(Замеры!AM1052,Замеры!AE1052,Замеры!AN1052)</f>
        <v>0 0</v>
      </c>
      <c r="J1058" s="31" t="str">
        <f>IF(Замеры!AD1052=0," ",G1058*2.55)</f>
        <v xml:space="preserve"> </v>
      </c>
      <c r="K1058" s="29" t="str">
        <f>IF(Замеры!AD1052=0," ",Замеры!AK1052)</f>
        <v xml:space="preserve"> </v>
      </c>
      <c r="L1058" s="29" t="str">
        <f>IF(Замеры!AD1052=0," ",Замеры!AL1052)</f>
        <v xml:space="preserve"> </v>
      </c>
      <c r="M1058" s="29" t="str">
        <f>IF(Замеры!AD1052=0," ",0.1)</f>
        <v xml:space="preserve"> </v>
      </c>
      <c r="N1058" s="29" t="str">
        <f>IF(Замеры!AD1052=0," ",Замеры!AD1052)</f>
        <v xml:space="preserve"> </v>
      </c>
      <c r="O1058" s="29" t="str">
        <f>Замеры!AE1052</f>
        <v xml:space="preserve"> </v>
      </c>
      <c r="P1058" s="29" t="str">
        <f>Замеры!AF1052</f>
        <v xml:space="preserve"> </v>
      </c>
      <c r="Q1058" s="29" t="str">
        <f>IF(Замеры!AD1052=0," ","+")</f>
        <v xml:space="preserve"> </v>
      </c>
      <c r="R1058" s="32">
        <f>Замеры!AC1052</f>
        <v>0</v>
      </c>
      <c r="W1058" s="33" t="e">
        <f t="shared" si="32"/>
        <v>#VALUE!</v>
      </c>
      <c r="X1058" s="31" t="s">
        <v>72</v>
      </c>
      <c r="Y1058" s="33" t="e">
        <f t="shared" si="33"/>
        <v>#VALUE!</v>
      </c>
      <c r="Z1058" s="32"/>
    </row>
    <row r="1059" spans="1:26" x14ac:dyDescent="0.3">
      <c r="A1059" s="35">
        <f>IF(Замеры!B1053=0, " ", Замеры!B1053)</f>
        <v>1050</v>
      </c>
      <c r="B1059" s="37" t="str">
        <f>CONCATENATE(Замеры!D1053,Замеры!F1053)</f>
        <v>Группа от QF</v>
      </c>
      <c r="C1059" s="35" t="str">
        <f>IF(Замеры!J1053=0," ", Замеры!J1053)</f>
        <v xml:space="preserve"> </v>
      </c>
      <c r="D1059" s="29" t="str">
        <f>IF(Замеры!AD1053=0, " ", Замеры!AB1053)</f>
        <v xml:space="preserve"> </v>
      </c>
      <c r="E1059" s="29" t="str">
        <f>CONCATENATE(Замеры!T1053,Замеры!W1053,Замеры!V1053)</f>
        <v xml:space="preserve"> </v>
      </c>
      <c r="F1059" s="30" t="str">
        <f>IF(Замеры!AD1053=0," ","---")</f>
        <v xml:space="preserve"> </v>
      </c>
      <c r="G1059" s="31" t="str">
        <f>IF(Замеры!AD1053=0," ",Замеры!L1053)</f>
        <v xml:space="preserve"> </v>
      </c>
      <c r="H1059" s="31" t="str">
        <f>CONCATENATE(Замеры!AO1053,Замеры!AE1053,Замеры!AP1053)</f>
        <v>0 0</v>
      </c>
      <c r="I1059" s="29" t="str">
        <f>CONCATENATE(Замеры!AM1053,Замеры!AE1053,Замеры!AN1053)</f>
        <v>0 0</v>
      </c>
      <c r="J1059" s="31" t="str">
        <f>IF(Замеры!AD1053=0," ",G1059*2.55)</f>
        <v xml:space="preserve"> </v>
      </c>
      <c r="K1059" s="29" t="str">
        <f>IF(Замеры!AD1053=0," ",Замеры!AK1053)</f>
        <v xml:space="preserve"> </v>
      </c>
      <c r="L1059" s="29" t="str">
        <f>IF(Замеры!AD1053=0," ",Замеры!AL1053)</f>
        <v xml:space="preserve"> </v>
      </c>
      <c r="M1059" s="29" t="str">
        <f>IF(Замеры!AD1053=0," ",0.1)</f>
        <v xml:space="preserve"> </v>
      </c>
      <c r="N1059" s="29" t="str">
        <f>IF(Замеры!AD1053=0," ",Замеры!AD1053)</f>
        <v xml:space="preserve"> </v>
      </c>
      <c r="O1059" s="29" t="str">
        <f>Замеры!AE1053</f>
        <v xml:space="preserve"> </v>
      </c>
      <c r="P1059" s="29" t="str">
        <f>Замеры!AF1053</f>
        <v xml:space="preserve"> </v>
      </c>
      <c r="Q1059" s="29" t="str">
        <f>IF(Замеры!AD1053=0," ","+")</f>
        <v xml:space="preserve"> </v>
      </c>
      <c r="R1059" s="32">
        <f>Замеры!AC1053</f>
        <v>0</v>
      </c>
      <c r="W1059" s="33" t="e">
        <f t="shared" si="32"/>
        <v>#VALUE!</v>
      </c>
      <c r="X1059" s="31" t="s">
        <v>72</v>
      </c>
      <c r="Y1059" s="33" t="e">
        <f t="shared" si="33"/>
        <v>#VALUE!</v>
      </c>
      <c r="Z1059" s="32"/>
    </row>
    <row r="1060" spans="1:26" x14ac:dyDescent="0.3">
      <c r="A1060" s="35">
        <f>IF(Замеры!B1054=0, " ", Замеры!B1054)</f>
        <v>1051</v>
      </c>
      <c r="B1060" s="37" t="str">
        <f>CONCATENATE(Замеры!D1054,Замеры!F1054)</f>
        <v>Группа от QF</v>
      </c>
      <c r="C1060" s="35" t="str">
        <f>IF(Замеры!J1054=0," ", Замеры!J1054)</f>
        <v xml:space="preserve"> </v>
      </c>
      <c r="D1060" s="29" t="str">
        <f>IF(Замеры!AD1054=0, " ", Замеры!AB1054)</f>
        <v xml:space="preserve"> </v>
      </c>
      <c r="E1060" s="29" t="str">
        <f>CONCATENATE(Замеры!T1054,Замеры!W1054,Замеры!V1054)</f>
        <v xml:space="preserve"> </v>
      </c>
      <c r="F1060" s="30" t="str">
        <f>IF(Замеры!AD1054=0," ","---")</f>
        <v xml:space="preserve"> </v>
      </c>
      <c r="G1060" s="31" t="str">
        <f>IF(Замеры!AD1054=0," ",Замеры!L1054)</f>
        <v xml:space="preserve"> </v>
      </c>
      <c r="H1060" s="31" t="str">
        <f>CONCATENATE(Замеры!AO1054,Замеры!AE1054,Замеры!AP1054)</f>
        <v>0 0</v>
      </c>
      <c r="I1060" s="29" t="str">
        <f>CONCATENATE(Замеры!AM1054,Замеры!AE1054,Замеры!AN1054)</f>
        <v>0 0</v>
      </c>
      <c r="J1060" s="31" t="str">
        <f>IF(Замеры!AD1054=0," ",G1060*2.55)</f>
        <v xml:space="preserve"> </v>
      </c>
      <c r="K1060" s="29" t="str">
        <f>IF(Замеры!AD1054=0," ",Замеры!AK1054)</f>
        <v xml:space="preserve"> </v>
      </c>
      <c r="L1060" s="29" t="str">
        <f>IF(Замеры!AD1054=0," ",Замеры!AL1054)</f>
        <v xml:space="preserve"> </v>
      </c>
      <c r="M1060" s="29" t="str">
        <f>IF(Замеры!AD1054=0," ",0.1)</f>
        <v xml:space="preserve"> </v>
      </c>
      <c r="N1060" s="29" t="str">
        <f>IF(Замеры!AD1054=0," ",Замеры!AD1054)</f>
        <v xml:space="preserve"> </v>
      </c>
      <c r="O1060" s="29" t="str">
        <f>Замеры!AE1054</f>
        <v xml:space="preserve"> </v>
      </c>
      <c r="P1060" s="29" t="str">
        <f>Замеры!AF1054</f>
        <v xml:space="preserve"> </v>
      </c>
      <c r="Q1060" s="29" t="str">
        <f>IF(Замеры!AD1054=0," ","+")</f>
        <v xml:space="preserve"> </v>
      </c>
      <c r="R1060" s="32">
        <f>Замеры!AC1054</f>
        <v>0</v>
      </c>
      <c r="W1060" s="33" t="e">
        <f t="shared" si="32"/>
        <v>#VALUE!</v>
      </c>
      <c r="X1060" s="31" t="s">
        <v>72</v>
      </c>
      <c r="Y1060" s="33" t="e">
        <f t="shared" si="33"/>
        <v>#VALUE!</v>
      </c>
      <c r="Z1060" s="32"/>
    </row>
    <row r="1061" spans="1:26" x14ac:dyDescent="0.3">
      <c r="A1061" s="35">
        <f>IF(Замеры!B1055=0, " ", Замеры!B1055)</f>
        <v>1052</v>
      </c>
      <c r="B1061" s="37" t="str">
        <f>CONCATENATE(Замеры!D1055,Замеры!F1055)</f>
        <v>Группа от QF</v>
      </c>
      <c r="C1061" s="35" t="str">
        <f>IF(Замеры!J1055=0," ", Замеры!J1055)</f>
        <v xml:space="preserve"> </v>
      </c>
      <c r="D1061" s="29" t="str">
        <f>IF(Замеры!AD1055=0, " ", Замеры!AB1055)</f>
        <v xml:space="preserve"> </v>
      </c>
      <c r="E1061" s="29" t="str">
        <f>CONCATENATE(Замеры!T1055,Замеры!W1055,Замеры!V1055)</f>
        <v xml:space="preserve"> </v>
      </c>
      <c r="F1061" s="30" t="str">
        <f>IF(Замеры!AD1055=0," ","---")</f>
        <v xml:space="preserve"> </v>
      </c>
      <c r="G1061" s="31" t="str">
        <f>IF(Замеры!AD1055=0," ",Замеры!L1055)</f>
        <v xml:space="preserve"> </v>
      </c>
      <c r="H1061" s="31" t="str">
        <f>CONCATENATE(Замеры!AO1055,Замеры!AE1055,Замеры!AP1055)</f>
        <v>0 0</v>
      </c>
      <c r="I1061" s="29" t="str">
        <f>CONCATENATE(Замеры!AM1055,Замеры!AE1055,Замеры!AN1055)</f>
        <v>0 0</v>
      </c>
      <c r="J1061" s="31" t="str">
        <f>IF(Замеры!AD1055=0," ",G1061*2.55)</f>
        <v xml:space="preserve"> </v>
      </c>
      <c r="K1061" s="29" t="str">
        <f>IF(Замеры!AD1055=0," ",Замеры!AK1055)</f>
        <v xml:space="preserve"> </v>
      </c>
      <c r="L1061" s="29" t="str">
        <f>IF(Замеры!AD1055=0," ",Замеры!AL1055)</f>
        <v xml:space="preserve"> </v>
      </c>
      <c r="M1061" s="29" t="str">
        <f>IF(Замеры!AD1055=0," ",0.1)</f>
        <v xml:space="preserve"> </v>
      </c>
      <c r="N1061" s="29" t="str">
        <f>IF(Замеры!AD1055=0," ",Замеры!AD1055)</f>
        <v xml:space="preserve"> </v>
      </c>
      <c r="O1061" s="29" t="str">
        <f>Замеры!AE1055</f>
        <v xml:space="preserve"> </v>
      </c>
      <c r="P1061" s="29" t="str">
        <f>Замеры!AF1055</f>
        <v xml:space="preserve"> </v>
      </c>
      <c r="Q1061" s="29" t="str">
        <f>IF(Замеры!AD1055=0," ","+")</f>
        <v xml:space="preserve"> </v>
      </c>
      <c r="R1061" s="32">
        <f>Замеры!AC1055</f>
        <v>0</v>
      </c>
      <c r="W1061" s="33" t="e">
        <f t="shared" si="32"/>
        <v>#VALUE!</v>
      </c>
      <c r="X1061" s="31" t="s">
        <v>72</v>
      </c>
      <c r="Y1061" s="33" t="e">
        <f t="shared" si="33"/>
        <v>#VALUE!</v>
      </c>
      <c r="Z1061" s="32"/>
    </row>
    <row r="1062" spans="1:26" x14ac:dyDescent="0.3">
      <c r="A1062" s="35">
        <f>IF(Замеры!B1056=0, " ", Замеры!B1056)</f>
        <v>1053</v>
      </c>
      <c r="B1062" s="37" t="str">
        <f>CONCATENATE(Замеры!D1056,Замеры!F1056)</f>
        <v>Группа от QF</v>
      </c>
      <c r="C1062" s="35" t="str">
        <f>IF(Замеры!J1056=0," ", Замеры!J1056)</f>
        <v xml:space="preserve"> </v>
      </c>
      <c r="D1062" s="29" t="str">
        <f>IF(Замеры!AD1056=0, " ", Замеры!AB1056)</f>
        <v xml:space="preserve"> </v>
      </c>
      <c r="E1062" s="29" t="str">
        <f>CONCATENATE(Замеры!T1056,Замеры!W1056,Замеры!V1056)</f>
        <v xml:space="preserve"> </v>
      </c>
      <c r="F1062" s="30" t="str">
        <f>IF(Замеры!AD1056=0," ","---")</f>
        <v xml:space="preserve"> </v>
      </c>
      <c r="G1062" s="31" t="str">
        <f>IF(Замеры!AD1056=0," ",Замеры!L1056)</f>
        <v xml:space="preserve"> </v>
      </c>
      <c r="H1062" s="31" t="str">
        <f>CONCATENATE(Замеры!AO1056,Замеры!AE1056,Замеры!AP1056)</f>
        <v>0 0</v>
      </c>
      <c r="I1062" s="29" t="str">
        <f>CONCATENATE(Замеры!AM1056,Замеры!AE1056,Замеры!AN1056)</f>
        <v>0 0</v>
      </c>
      <c r="J1062" s="31" t="str">
        <f>IF(Замеры!AD1056=0," ",G1062*2.55)</f>
        <v xml:space="preserve"> </v>
      </c>
      <c r="K1062" s="29" t="str">
        <f>IF(Замеры!AD1056=0," ",Замеры!AK1056)</f>
        <v xml:space="preserve"> </v>
      </c>
      <c r="L1062" s="29" t="str">
        <f>IF(Замеры!AD1056=0," ",Замеры!AL1056)</f>
        <v xml:space="preserve"> </v>
      </c>
      <c r="M1062" s="29" t="str">
        <f>IF(Замеры!AD1056=0," ",0.1)</f>
        <v xml:space="preserve"> </v>
      </c>
      <c r="N1062" s="29" t="str">
        <f>IF(Замеры!AD1056=0," ",Замеры!AD1056)</f>
        <v xml:space="preserve"> </v>
      </c>
      <c r="O1062" s="29" t="str">
        <f>Замеры!AE1056</f>
        <v xml:space="preserve"> </v>
      </c>
      <c r="P1062" s="29" t="str">
        <f>Замеры!AF1056</f>
        <v xml:space="preserve"> </v>
      </c>
      <c r="Q1062" s="29" t="str">
        <f>IF(Замеры!AD1056=0," ","+")</f>
        <v xml:space="preserve"> </v>
      </c>
      <c r="R1062" s="32">
        <f>Замеры!AC1056</f>
        <v>0</v>
      </c>
      <c r="W1062" s="33" t="e">
        <f t="shared" si="32"/>
        <v>#VALUE!</v>
      </c>
      <c r="X1062" s="31" t="s">
        <v>72</v>
      </c>
      <c r="Y1062" s="33" t="e">
        <f t="shared" si="33"/>
        <v>#VALUE!</v>
      </c>
      <c r="Z1062" s="32"/>
    </row>
    <row r="1063" spans="1:26" x14ac:dyDescent="0.3">
      <c r="A1063" s="35">
        <f>IF(Замеры!B1057=0, " ", Замеры!B1057)</f>
        <v>1054</v>
      </c>
      <c r="B1063" s="37" t="str">
        <f>CONCATENATE(Замеры!D1057,Замеры!F1057)</f>
        <v>Группа от QF</v>
      </c>
      <c r="C1063" s="35" t="str">
        <f>IF(Замеры!J1057=0," ", Замеры!J1057)</f>
        <v xml:space="preserve"> </v>
      </c>
      <c r="D1063" s="29" t="str">
        <f>IF(Замеры!AD1057=0, " ", Замеры!AB1057)</f>
        <v xml:space="preserve"> </v>
      </c>
      <c r="E1063" s="29" t="str">
        <f>CONCATENATE(Замеры!T1057,Замеры!W1057,Замеры!V1057)</f>
        <v xml:space="preserve"> </v>
      </c>
      <c r="F1063" s="30" t="str">
        <f>IF(Замеры!AD1057=0," ","---")</f>
        <v xml:space="preserve"> </v>
      </c>
      <c r="G1063" s="31" t="str">
        <f>IF(Замеры!AD1057=0," ",Замеры!L1057)</f>
        <v xml:space="preserve"> </v>
      </c>
      <c r="H1063" s="31" t="str">
        <f>CONCATENATE(Замеры!AO1057,Замеры!AE1057,Замеры!AP1057)</f>
        <v>0 0</v>
      </c>
      <c r="I1063" s="29" t="str">
        <f>CONCATENATE(Замеры!AM1057,Замеры!AE1057,Замеры!AN1057)</f>
        <v>0 0</v>
      </c>
      <c r="J1063" s="31" t="str">
        <f>IF(Замеры!AD1057=0," ",G1063*2.55)</f>
        <v xml:space="preserve"> </v>
      </c>
      <c r="K1063" s="29" t="str">
        <f>IF(Замеры!AD1057=0," ",Замеры!AK1057)</f>
        <v xml:space="preserve"> </v>
      </c>
      <c r="L1063" s="29" t="str">
        <f>IF(Замеры!AD1057=0," ",Замеры!AL1057)</f>
        <v xml:space="preserve"> </v>
      </c>
      <c r="M1063" s="29" t="str">
        <f>IF(Замеры!AD1057=0," ",0.1)</f>
        <v xml:space="preserve"> </v>
      </c>
      <c r="N1063" s="29" t="str">
        <f>IF(Замеры!AD1057=0," ",Замеры!AD1057)</f>
        <v xml:space="preserve"> </v>
      </c>
      <c r="O1063" s="29" t="str">
        <f>Замеры!AE1057</f>
        <v xml:space="preserve"> </v>
      </c>
      <c r="P1063" s="29" t="str">
        <f>Замеры!AF1057</f>
        <v xml:space="preserve"> </v>
      </c>
      <c r="Q1063" s="29" t="str">
        <f>IF(Замеры!AD1057=0," ","+")</f>
        <v xml:space="preserve"> </v>
      </c>
      <c r="R1063" s="32">
        <f>Замеры!AC1057</f>
        <v>0</v>
      </c>
      <c r="W1063" s="33" t="e">
        <f t="shared" si="32"/>
        <v>#VALUE!</v>
      </c>
      <c r="X1063" s="31" t="s">
        <v>72</v>
      </c>
      <c r="Y1063" s="33" t="e">
        <f t="shared" si="33"/>
        <v>#VALUE!</v>
      </c>
      <c r="Z1063" s="32"/>
    </row>
    <row r="1064" spans="1:26" x14ac:dyDescent="0.3">
      <c r="A1064" s="35">
        <f>IF(Замеры!B1058=0, " ", Замеры!B1058)</f>
        <v>1055</v>
      </c>
      <c r="B1064" s="37" t="str">
        <f>CONCATENATE(Замеры!D1058,Замеры!F1058)</f>
        <v>Группа от QF</v>
      </c>
      <c r="C1064" s="35" t="str">
        <f>IF(Замеры!J1058=0," ", Замеры!J1058)</f>
        <v xml:space="preserve"> </v>
      </c>
      <c r="D1064" s="29" t="str">
        <f>IF(Замеры!AD1058=0, " ", Замеры!AB1058)</f>
        <v xml:space="preserve"> </v>
      </c>
      <c r="E1064" s="29" t="str">
        <f>CONCATENATE(Замеры!T1058,Замеры!W1058,Замеры!V1058)</f>
        <v xml:space="preserve"> </v>
      </c>
      <c r="F1064" s="30" t="str">
        <f>IF(Замеры!AD1058=0," ","---")</f>
        <v xml:space="preserve"> </v>
      </c>
      <c r="G1064" s="31" t="str">
        <f>IF(Замеры!AD1058=0," ",Замеры!L1058)</f>
        <v xml:space="preserve"> </v>
      </c>
      <c r="H1064" s="31" t="str">
        <f>CONCATENATE(Замеры!AO1058,Замеры!AE1058,Замеры!AP1058)</f>
        <v>0 0</v>
      </c>
      <c r="I1064" s="29" t="str">
        <f>CONCATENATE(Замеры!AM1058,Замеры!AE1058,Замеры!AN1058)</f>
        <v>0 0</v>
      </c>
      <c r="J1064" s="31" t="str">
        <f>IF(Замеры!AD1058=0," ",G1064*2.55)</f>
        <v xml:space="preserve"> </v>
      </c>
      <c r="K1064" s="29" t="str">
        <f>IF(Замеры!AD1058=0," ",Замеры!AK1058)</f>
        <v xml:space="preserve"> </v>
      </c>
      <c r="L1064" s="29" t="str">
        <f>IF(Замеры!AD1058=0," ",Замеры!AL1058)</f>
        <v xml:space="preserve"> </v>
      </c>
      <c r="M1064" s="29" t="str">
        <f>IF(Замеры!AD1058=0," ",0.1)</f>
        <v xml:space="preserve"> </v>
      </c>
      <c r="N1064" s="29" t="str">
        <f>IF(Замеры!AD1058=0," ",Замеры!AD1058)</f>
        <v xml:space="preserve"> </v>
      </c>
      <c r="O1064" s="29" t="str">
        <f>Замеры!AE1058</f>
        <v xml:space="preserve"> </v>
      </c>
      <c r="P1064" s="29" t="str">
        <f>Замеры!AF1058</f>
        <v xml:space="preserve"> </v>
      </c>
      <c r="Q1064" s="29" t="str">
        <f>IF(Замеры!AD1058=0," ","+")</f>
        <v xml:space="preserve"> </v>
      </c>
      <c r="R1064" s="32">
        <f>Замеры!AC1058</f>
        <v>0</v>
      </c>
      <c r="W1064" s="33" t="e">
        <f t="shared" si="32"/>
        <v>#VALUE!</v>
      </c>
      <c r="X1064" s="31" t="s">
        <v>72</v>
      </c>
      <c r="Y1064" s="33" t="e">
        <f t="shared" si="33"/>
        <v>#VALUE!</v>
      </c>
      <c r="Z1064" s="32"/>
    </row>
    <row r="1065" spans="1:26" x14ac:dyDescent="0.3">
      <c r="A1065" s="35">
        <f>IF(Замеры!B1059=0, " ", Замеры!B1059)</f>
        <v>1056</v>
      </c>
      <c r="B1065" s="37" t="str">
        <f>CONCATENATE(Замеры!D1059,Замеры!F1059)</f>
        <v>Группа от QF</v>
      </c>
      <c r="C1065" s="35" t="str">
        <f>IF(Замеры!J1059=0," ", Замеры!J1059)</f>
        <v xml:space="preserve"> </v>
      </c>
      <c r="D1065" s="29" t="str">
        <f>IF(Замеры!AD1059=0, " ", Замеры!AB1059)</f>
        <v xml:space="preserve"> </v>
      </c>
      <c r="E1065" s="29" t="str">
        <f>CONCATENATE(Замеры!T1059,Замеры!W1059,Замеры!V1059)</f>
        <v xml:space="preserve"> </v>
      </c>
      <c r="F1065" s="30" t="str">
        <f>IF(Замеры!AD1059=0," ","---")</f>
        <v xml:space="preserve"> </v>
      </c>
      <c r="G1065" s="31" t="str">
        <f>IF(Замеры!AD1059=0," ",Замеры!L1059)</f>
        <v xml:space="preserve"> </v>
      </c>
      <c r="H1065" s="31" t="str">
        <f>CONCATENATE(Замеры!AO1059,Замеры!AE1059,Замеры!AP1059)</f>
        <v>0 0</v>
      </c>
      <c r="I1065" s="29" t="str">
        <f>CONCATENATE(Замеры!AM1059,Замеры!AE1059,Замеры!AN1059)</f>
        <v>0 0</v>
      </c>
      <c r="J1065" s="31" t="str">
        <f>IF(Замеры!AD1059=0," ",G1065*2.55)</f>
        <v xml:space="preserve"> </v>
      </c>
      <c r="K1065" s="29" t="str">
        <f>IF(Замеры!AD1059=0," ",Замеры!AK1059)</f>
        <v xml:space="preserve"> </v>
      </c>
      <c r="L1065" s="29" t="str">
        <f>IF(Замеры!AD1059=0," ",Замеры!AL1059)</f>
        <v xml:space="preserve"> </v>
      </c>
      <c r="M1065" s="29" t="str">
        <f>IF(Замеры!AD1059=0," ",0.1)</f>
        <v xml:space="preserve"> </v>
      </c>
      <c r="N1065" s="29" t="str">
        <f>IF(Замеры!AD1059=0," ",Замеры!AD1059)</f>
        <v xml:space="preserve"> </v>
      </c>
      <c r="O1065" s="29" t="str">
        <f>Замеры!AE1059</f>
        <v xml:space="preserve"> </v>
      </c>
      <c r="P1065" s="29" t="str">
        <f>Замеры!AF1059</f>
        <v xml:space="preserve"> </v>
      </c>
      <c r="Q1065" s="29" t="str">
        <f>IF(Замеры!AD1059=0," ","+")</f>
        <v xml:space="preserve"> </v>
      </c>
      <c r="R1065" s="32">
        <f>Замеры!AC1059</f>
        <v>0</v>
      </c>
      <c r="W1065" s="33" t="e">
        <f t="shared" si="32"/>
        <v>#VALUE!</v>
      </c>
      <c r="X1065" s="31" t="s">
        <v>72</v>
      </c>
      <c r="Y1065" s="33" t="e">
        <f t="shared" si="33"/>
        <v>#VALUE!</v>
      </c>
      <c r="Z1065" s="32"/>
    </row>
    <row r="1066" spans="1:26" x14ac:dyDescent="0.3">
      <c r="A1066" s="35">
        <f>IF(Замеры!B1060=0, " ", Замеры!B1060)</f>
        <v>1057</v>
      </c>
      <c r="B1066" s="37" t="str">
        <f>CONCATENATE(Замеры!D1060,Замеры!F1060)</f>
        <v>Группа от QF</v>
      </c>
      <c r="C1066" s="35" t="str">
        <f>IF(Замеры!J1060=0," ", Замеры!J1060)</f>
        <v xml:space="preserve"> </v>
      </c>
      <c r="D1066" s="29" t="str">
        <f>IF(Замеры!AD1060=0, " ", Замеры!AB1060)</f>
        <v xml:space="preserve"> </v>
      </c>
      <c r="E1066" s="29" t="str">
        <f>CONCATENATE(Замеры!T1060,Замеры!W1060,Замеры!V1060)</f>
        <v xml:space="preserve"> </v>
      </c>
      <c r="F1066" s="30" t="str">
        <f>IF(Замеры!AD1060=0," ","---")</f>
        <v xml:space="preserve"> </v>
      </c>
      <c r="G1066" s="31" t="str">
        <f>IF(Замеры!AD1060=0," ",Замеры!L1060)</f>
        <v xml:space="preserve"> </v>
      </c>
      <c r="H1066" s="31" t="str">
        <f>CONCATENATE(Замеры!AO1060,Замеры!AE1060,Замеры!AP1060)</f>
        <v>0 0</v>
      </c>
      <c r="I1066" s="29" t="str">
        <f>CONCATENATE(Замеры!AM1060,Замеры!AE1060,Замеры!AN1060)</f>
        <v>0 0</v>
      </c>
      <c r="J1066" s="31" t="str">
        <f>IF(Замеры!AD1060=0," ",G1066*2.55)</f>
        <v xml:space="preserve"> </v>
      </c>
      <c r="K1066" s="29" t="str">
        <f>IF(Замеры!AD1060=0," ",Замеры!AK1060)</f>
        <v xml:space="preserve"> </v>
      </c>
      <c r="L1066" s="29" t="str">
        <f>IF(Замеры!AD1060=0," ",Замеры!AL1060)</f>
        <v xml:space="preserve"> </v>
      </c>
      <c r="M1066" s="29" t="str">
        <f>IF(Замеры!AD1060=0," ",0.1)</f>
        <v xml:space="preserve"> </v>
      </c>
      <c r="N1066" s="29" t="str">
        <f>IF(Замеры!AD1060=0," ",Замеры!AD1060)</f>
        <v xml:space="preserve"> </v>
      </c>
      <c r="O1066" s="29" t="str">
        <f>Замеры!AE1060</f>
        <v xml:space="preserve"> </v>
      </c>
      <c r="P1066" s="29" t="str">
        <f>Замеры!AF1060</f>
        <v xml:space="preserve"> </v>
      </c>
      <c r="Q1066" s="29" t="str">
        <f>IF(Замеры!AD1060=0," ","+")</f>
        <v xml:space="preserve"> </v>
      </c>
      <c r="R1066" s="32">
        <f>Замеры!AC1060</f>
        <v>0</v>
      </c>
      <c r="W1066" s="33" t="e">
        <f t="shared" si="32"/>
        <v>#VALUE!</v>
      </c>
      <c r="X1066" s="31" t="s">
        <v>72</v>
      </c>
      <c r="Y1066" s="33" t="e">
        <f t="shared" si="33"/>
        <v>#VALUE!</v>
      </c>
      <c r="Z1066" s="32"/>
    </row>
    <row r="1067" spans="1:26" x14ac:dyDescent="0.3">
      <c r="A1067" s="35">
        <f>IF(Замеры!B1061=0, " ", Замеры!B1061)</f>
        <v>1058</v>
      </c>
      <c r="B1067" s="37" t="str">
        <f>CONCATENATE(Замеры!D1061,Замеры!F1061)</f>
        <v>Группа от QF</v>
      </c>
      <c r="C1067" s="35" t="str">
        <f>IF(Замеры!J1061=0," ", Замеры!J1061)</f>
        <v xml:space="preserve"> </v>
      </c>
      <c r="D1067" s="29" t="str">
        <f>IF(Замеры!AD1061=0, " ", Замеры!AB1061)</f>
        <v xml:space="preserve"> </v>
      </c>
      <c r="E1067" s="29" t="str">
        <f>CONCATENATE(Замеры!T1061,Замеры!W1061,Замеры!V1061)</f>
        <v xml:space="preserve"> </v>
      </c>
      <c r="F1067" s="30" t="str">
        <f>IF(Замеры!AD1061=0," ","---")</f>
        <v xml:space="preserve"> </v>
      </c>
      <c r="G1067" s="31" t="str">
        <f>IF(Замеры!AD1061=0," ",Замеры!L1061)</f>
        <v xml:space="preserve"> </v>
      </c>
      <c r="H1067" s="31" t="str">
        <f>CONCATENATE(Замеры!AO1061,Замеры!AE1061,Замеры!AP1061)</f>
        <v>0 0</v>
      </c>
      <c r="I1067" s="29" t="str">
        <f>CONCATENATE(Замеры!AM1061,Замеры!AE1061,Замеры!AN1061)</f>
        <v>0 0</v>
      </c>
      <c r="J1067" s="31" t="str">
        <f>IF(Замеры!AD1061=0," ",G1067*2.55)</f>
        <v xml:space="preserve"> </v>
      </c>
      <c r="K1067" s="29" t="str">
        <f>IF(Замеры!AD1061=0," ",Замеры!AK1061)</f>
        <v xml:space="preserve"> </v>
      </c>
      <c r="L1067" s="29" t="str">
        <f>IF(Замеры!AD1061=0," ",Замеры!AL1061)</f>
        <v xml:space="preserve"> </v>
      </c>
      <c r="M1067" s="29" t="str">
        <f>IF(Замеры!AD1061=0," ",0.1)</f>
        <v xml:space="preserve"> </v>
      </c>
      <c r="N1067" s="29" t="str">
        <f>IF(Замеры!AD1061=0," ",Замеры!AD1061)</f>
        <v xml:space="preserve"> </v>
      </c>
      <c r="O1067" s="29" t="str">
        <f>Замеры!AE1061</f>
        <v xml:space="preserve"> </v>
      </c>
      <c r="P1067" s="29" t="str">
        <f>Замеры!AF1061</f>
        <v xml:space="preserve"> </v>
      </c>
      <c r="Q1067" s="29" t="str">
        <f>IF(Замеры!AD1061=0," ","+")</f>
        <v xml:space="preserve"> </v>
      </c>
      <c r="R1067" s="32">
        <f>Замеры!AC1061</f>
        <v>0</v>
      </c>
      <c r="W1067" s="33" t="e">
        <f t="shared" si="32"/>
        <v>#VALUE!</v>
      </c>
      <c r="X1067" s="31" t="s">
        <v>72</v>
      </c>
      <c r="Y1067" s="33" t="e">
        <f t="shared" si="33"/>
        <v>#VALUE!</v>
      </c>
      <c r="Z1067" s="32"/>
    </row>
    <row r="1068" spans="1:26" x14ac:dyDescent="0.3">
      <c r="A1068" s="35">
        <f>IF(Замеры!B1062=0, " ", Замеры!B1062)</f>
        <v>1059</v>
      </c>
      <c r="B1068" s="37" t="str">
        <f>CONCATENATE(Замеры!D1062,Замеры!F1062)</f>
        <v>Группа от QF</v>
      </c>
      <c r="C1068" s="35" t="str">
        <f>IF(Замеры!J1062=0," ", Замеры!J1062)</f>
        <v xml:space="preserve"> </v>
      </c>
      <c r="D1068" s="29" t="str">
        <f>IF(Замеры!AD1062=0, " ", Замеры!AB1062)</f>
        <v xml:space="preserve"> </v>
      </c>
      <c r="E1068" s="29" t="str">
        <f>CONCATENATE(Замеры!T1062,Замеры!W1062,Замеры!V1062)</f>
        <v xml:space="preserve"> </v>
      </c>
      <c r="F1068" s="30" t="str">
        <f>IF(Замеры!AD1062=0," ","---")</f>
        <v xml:space="preserve"> </v>
      </c>
      <c r="G1068" s="31" t="str">
        <f>IF(Замеры!AD1062=0," ",Замеры!L1062)</f>
        <v xml:space="preserve"> </v>
      </c>
      <c r="H1068" s="31" t="str">
        <f>CONCATENATE(Замеры!AO1062,Замеры!AE1062,Замеры!AP1062)</f>
        <v>0 0</v>
      </c>
      <c r="I1068" s="29" t="str">
        <f>CONCATENATE(Замеры!AM1062,Замеры!AE1062,Замеры!AN1062)</f>
        <v>0 0</v>
      </c>
      <c r="J1068" s="31" t="str">
        <f>IF(Замеры!AD1062=0," ",G1068*2.55)</f>
        <v xml:space="preserve"> </v>
      </c>
      <c r="K1068" s="29" t="str">
        <f>IF(Замеры!AD1062=0," ",Замеры!AK1062)</f>
        <v xml:space="preserve"> </v>
      </c>
      <c r="L1068" s="29" t="str">
        <f>IF(Замеры!AD1062=0," ",Замеры!AL1062)</f>
        <v xml:space="preserve"> </v>
      </c>
      <c r="M1068" s="29" t="str">
        <f>IF(Замеры!AD1062=0," ",0.1)</f>
        <v xml:space="preserve"> </v>
      </c>
      <c r="N1068" s="29" t="str">
        <f>IF(Замеры!AD1062=0," ",Замеры!AD1062)</f>
        <v xml:space="preserve"> </v>
      </c>
      <c r="O1068" s="29" t="str">
        <f>Замеры!AE1062</f>
        <v xml:space="preserve"> </v>
      </c>
      <c r="P1068" s="29" t="str">
        <f>Замеры!AF1062</f>
        <v xml:space="preserve"> </v>
      </c>
      <c r="Q1068" s="29" t="str">
        <f>IF(Замеры!AD1062=0," ","+")</f>
        <v xml:space="preserve"> </v>
      </c>
      <c r="R1068" s="32">
        <f>Замеры!AC1062</f>
        <v>0</v>
      </c>
      <c r="W1068" s="33" t="e">
        <f t="shared" si="32"/>
        <v>#VALUE!</v>
      </c>
      <c r="X1068" s="31" t="s">
        <v>72</v>
      </c>
      <c r="Y1068" s="33" t="e">
        <f t="shared" si="33"/>
        <v>#VALUE!</v>
      </c>
      <c r="Z1068" s="32"/>
    </row>
    <row r="1069" spans="1:26" x14ac:dyDescent="0.3">
      <c r="A1069" s="35">
        <f>IF(Замеры!B1063=0, " ", Замеры!B1063)</f>
        <v>1060</v>
      </c>
      <c r="B1069" s="37" t="str">
        <f>CONCATENATE(Замеры!D1063,Замеры!F1063)</f>
        <v>Группа от QF</v>
      </c>
      <c r="C1069" s="35" t="str">
        <f>IF(Замеры!J1063=0," ", Замеры!J1063)</f>
        <v xml:space="preserve"> </v>
      </c>
      <c r="D1069" s="29" t="str">
        <f>IF(Замеры!AD1063=0, " ", Замеры!AB1063)</f>
        <v xml:space="preserve"> </v>
      </c>
      <c r="E1069" s="29" t="str">
        <f>CONCATENATE(Замеры!T1063,Замеры!W1063,Замеры!V1063)</f>
        <v xml:space="preserve"> </v>
      </c>
      <c r="F1069" s="30" t="str">
        <f>IF(Замеры!AD1063=0," ","---")</f>
        <v xml:space="preserve"> </v>
      </c>
      <c r="G1069" s="31" t="str">
        <f>IF(Замеры!AD1063=0," ",Замеры!L1063)</f>
        <v xml:space="preserve"> </v>
      </c>
      <c r="H1069" s="31" t="str">
        <f>CONCATENATE(Замеры!AO1063,Замеры!AE1063,Замеры!AP1063)</f>
        <v>0 0</v>
      </c>
      <c r="I1069" s="29" t="str">
        <f>CONCATENATE(Замеры!AM1063,Замеры!AE1063,Замеры!AN1063)</f>
        <v>0 0</v>
      </c>
      <c r="J1069" s="31" t="str">
        <f>IF(Замеры!AD1063=0," ",G1069*2.55)</f>
        <v xml:space="preserve"> </v>
      </c>
      <c r="K1069" s="29" t="str">
        <f>IF(Замеры!AD1063=0," ",Замеры!AK1063)</f>
        <v xml:space="preserve"> </v>
      </c>
      <c r="L1069" s="29" t="str">
        <f>IF(Замеры!AD1063=0," ",Замеры!AL1063)</f>
        <v xml:space="preserve"> </v>
      </c>
      <c r="M1069" s="29" t="str">
        <f>IF(Замеры!AD1063=0," ",0.1)</f>
        <v xml:space="preserve"> </v>
      </c>
      <c r="N1069" s="29" t="str">
        <f>IF(Замеры!AD1063=0," ",Замеры!AD1063)</f>
        <v xml:space="preserve"> </v>
      </c>
      <c r="O1069" s="29" t="str">
        <f>Замеры!AE1063</f>
        <v xml:space="preserve"> </v>
      </c>
      <c r="P1069" s="29" t="str">
        <f>Замеры!AF1063</f>
        <v xml:space="preserve"> </v>
      </c>
      <c r="Q1069" s="29" t="str">
        <f>IF(Замеры!AD1063=0," ","+")</f>
        <v xml:space="preserve"> </v>
      </c>
      <c r="R1069" s="32">
        <f>Замеры!AC1063</f>
        <v>0</v>
      </c>
      <c r="W1069" s="33" t="e">
        <f t="shared" si="32"/>
        <v>#VALUE!</v>
      </c>
      <c r="X1069" s="31" t="s">
        <v>72</v>
      </c>
      <c r="Y1069" s="33" t="e">
        <f t="shared" si="33"/>
        <v>#VALUE!</v>
      </c>
      <c r="Z1069" s="32"/>
    </row>
    <row r="1070" spans="1:26" x14ac:dyDescent="0.3">
      <c r="A1070" s="35">
        <f>IF(Замеры!B1064=0, " ", Замеры!B1064)</f>
        <v>1061</v>
      </c>
      <c r="B1070" s="37" t="str">
        <f>CONCATENATE(Замеры!D1064,Замеры!F1064)</f>
        <v>Группа от QF</v>
      </c>
      <c r="C1070" s="35" t="str">
        <f>IF(Замеры!J1064=0," ", Замеры!J1064)</f>
        <v xml:space="preserve"> </v>
      </c>
      <c r="D1070" s="29" t="str">
        <f>IF(Замеры!AD1064=0, " ", Замеры!AB1064)</f>
        <v xml:space="preserve"> </v>
      </c>
      <c r="E1070" s="29" t="str">
        <f>CONCATENATE(Замеры!T1064,Замеры!W1064,Замеры!V1064)</f>
        <v xml:space="preserve"> </v>
      </c>
      <c r="F1070" s="30" t="str">
        <f>IF(Замеры!AD1064=0," ","---")</f>
        <v xml:space="preserve"> </v>
      </c>
      <c r="G1070" s="31" t="str">
        <f>IF(Замеры!AD1064=0," ",Замеры!L1064)</f>
        <v xml:space="preserve"> </v>
      </c>
      <c r="H1070" s="31" t="str">
        <f>CONCATENATE(Замеры!AO1064,Замеры!AE1064,Замеры!AP1064)</f>
        <v>0 0</v>
      </c>
      <c r="I1070" s="29" t="str">
        <f>CONCATENATE(Замеры!AM1064,Замеры!AE1064,Замеры!AN1064)</f>
        <v>0 0</v>
      </c>
      <c r="J1070" s="31" t="str">
        <f>IF(Замеры!AD1064=0," ",G1070*2.55)</f>
        <v xml:space="preserve"> </v>
      </c>
      <c r="K1070" s="29" t="str">
        <f>IF(Замеры!AD1064=0," ",Замеры!AK1064)</f>
        <v xml:space="preserve"> </v>
      </c>
      <c r="L1070" s="29" t="str">
        <f>IF(Замеры!AD1064=0," ",Замеры!AL1064)</f>
        <v xml:space="preserve"> </v>
      </c>
      <c r="M1070" s="29" t="str">
        <f>IF(Замеры!AD1064=0," ",0.1)</f>
        <v xml:space="preserve"> </v>
      </c>
      <c r="N1070" s="29" t="str">
        <f>IF(Замеры!AD1064=0," ",Замеры!AD1064)</f>
        <v xml:space="preserve"> </v>
      </c>
      <c r="O1070" s="29" t="str">
        <f>Замеры!AE1064</f>
        <v xml:space="preserve"> </v>
      </c>
      <c r="P1070" s="29" t="str">
        <f>Замеры!AF1064</f>
        <v xml:space="preserve"> </v>
      </c>
      <c r="Q1070" s="29" t="str">
        <f>IF(Замеры!AD1064=0," ","+")</f>
        <v xml:space="preserve"> </v>
      </c>
      <c r="R1070" s="32">
        <f>Замеры!AC1064</f>
        <v>0</v>
      </c>
      <c r="W1070" s="33" t="e">
        <f t="shared" si="32"/>
        <v>#VALUE!</v>
      </c>
      <c r="X1070" s="31" t="s">
        <v>72</v>
      </c>
      <c r="Y1070" s="33" t="e">
        <f t="shared" si="33"/>
        <v>#VALUE!</v>
      </c>
      <c r="Z1070" s="32"/>
    </row>
    <row r="1071" spans="1:26" x14ac:dyDescent="0.3">
      <c r="A1071" s="35">
        <f>IF(Замеры!B1065=0, " ", Замеры!B1065)</f>
        <v>1062</v>
      </c>
      <c r="B1071" s="37" t="str">
        <f>CONCATENATE(Замеры!D1065,Замеры!F1065)</f>
        <v>Группа от QF</v>
      </c>
      <c r="C1071" s="35" t="str">
        <f>IF(Замеры!J1065=0," ", Замеры!J1065)</f>
        <v xml:space="preserve"> </v>
      </c>
      <c r="D1071" s="29" t="str">
        <f>IF(Замеры!AD1065=0, " ", Замеры!AB1065)</f>
        <v xml:space="preserve"> </v>
      </c>
      <c r="E1071" s="29" t="str">
        <f>CONCATENATE(Замеры!T1065,Замеры!W1065,Замеры!V1065)</f>
        <v xml:space="preserve"> </v>
      </c>
      <c r="F1071" s="30" t="str">
        <f>IF(Замеры!AD1065=0," ","---")</f>
        <v xml:space="preserve"> </v>
      </c>
      <c r="G1071" s="31" t="str">
        <f>IF(Замеры!AD1065=0," ",Замеры!L1065)</f>
        <v xml:space="preserve"> </v>
      </c>
      <c r="H1071" s="31" t="str">
        <f>CONCATENATE(Замеры!AO1065,Замеры!AE1065,Замеры!AP1065)</f>
        <v>0 0</v>
      </c>
      <c r="I1071" s="29" t="str">
        <f>CONCATENATE(Замеры!AM1065,Замеры!AE1065,Замеры!AN1065)</f>
        <v>0 0</v>
      </c>
      <c r="J1071" s="31" t="str">
        <f>IF(Замеры!AD1065=0," ",G1071*2.55)</f>
        <v xml:space="preserve"> </v>
      </c>
      <c r="K1071" s="29" t="str">
        <f>IF(Замеры!AD1065=0," ",Замеры!AK1065)</f>
        <v xml:space="preserve"> </v>
      </c>
      <c r="L1071" s="29" t="str">
        <f>IF(Замеры!AD1065=0," ",Замеры!AL1065)</f>
        <v xml:space="preserve"> </v>
      </c>
      <c r="M1071" s="29" t="str">
        <f>IF(Замеры!AD1065=0," ",0.1)</f>
        <v xml:space="preserve"> </v>
      </c>
      <c r="N1071" s="29" t="str">
        <f>IF(Замеры!AD1065=0," ",Замеры!AD1065)</f>
        <v xml:space="preserve"> </v>
      </c>
      <c r="O1071" s="29" t="str">
        <f>Замеры!AE1065</f>
        <v xml:space="preserve"> </v>
      </c>
      <c r="P1071" s="29" t="str">
        <f>Замеры!AF1065</f>
        <v xml:space="preserve"> </v>
      </c>
      <c r="Q1071" s="29" t="str">
        <f>IF(Замеры!AD1065=0," ","+")</f>
        <v xml:space="preserve"> </v>
      </c>
      <c r="R1071" s="32">
        <f>Замеры!AC1065</f>
        <v>0</v>
      </c>
      <c r="W1071" s="33" t="e">
        <f t="shared" si="32"/>
        <v>#VALUE!</v>
      </c>
      <c r="X1071" s="31" t="s">
        <v>72</v>
      </c>
      <c r="Y1071" s="33" t="e">
        <f t="shared" si="33"/>
        <v>#VALUE!</v>
      </c>
      <c r="Z1071" s="32"/>
    </row>
    <row r="1072" spans="1:26" x14ac:dyDescent="0.3">
      <c r="A1072" s="35">
        <f>IF(Замеры!B1066=0, " ", Замеры!B1066)</f>
        <v>1063</v>
      </c>
      <c r="B1072" s="37" t="str">
        <f>CONCATENATE(Замеры!D1066,Замеры!F1066)</f>
        <v>Группа от QF</v>
      </c>
      <c r="C1072" s="35" t="str">
        <f>IF(Замеры!J1066=0," ", Замеры!J1066)</f>
        <v xml:space="preserve"> </v>
      </c>
      <c r="D1072" s="29" t="str">
        <f>IF(Замеры!AD1066=0, " ", Замеры!AB1066)</f>
        <v xml:space="preserve"> </v>
      </c>
      <c r="E1072" s="29" t="str">
        <f>CONCATENATE(Замеры!T1066,Замеры!W1066,Замеры!V1066)</f>
        <v xml:space="preserve"> </v>
      </c>
      <c r="F1072" s="30" t="str">
        <f>IF(Замеры!AD1066=0," ","---")</f>
        <v xml:space="preserve"> </v>
      </c>
      <c r="G1072" s="31" t="str">
        <f>IF(Замеры!AD1066=0," ",Замеры!L1066)</f>
        <v xml:space="preserve"> </v>
      </c>
      <c r="H1072" s="31" t="str">
        <f>CONCATENATE(Замеры!AO1066,Замеры!AE1066,Замеры!AP1066)</f>
        <v>0 0</v>
      </c>
      <c r="I1072" s="29" t="str">
        <f>CONCATENATE(Замеры!AM1066,Замеры!AE1066,Замеры!AN1066)</f>
        <v>0 0</v>
      </c>
      <c r="J1072" s="31" t="str">
        <f>IF(Замеры!AD1066=0," ",G1072*2.55)</f>
        <v xml:space="preserve"> </v>
      </c>
      <c r="K1072" s="29" t="str">
        <f>IF(Замеры!AD1066=0," ",Замеры!AK1066)</f>
        <v xml:space="preserve"> </v>
      </c>
      <c r="L1072" s="29" t="str">
        <f>IF(Замеры!AD1066=0," ",Замеры!AL1066)</f>
        <v xml:space="preserve"> </v>
      </c>
      <c r="M1072" s="29" t="str">
        <f>IF(Замеры!AD1066=0," ",0.1)</f>
        <v xml:space="preserve"> </v>
      </c>
      <c r="N1072" s="29" t="str">
        <f>IF(Замеры!AD1066=0," ",Замеры!AD1066)</f>
        <v xml:space="preserve"> </v>
      </c>
      <c r="O1072" s="29" t="str">
        <f>Замеры!AE1066</f>
        <v xml:space="preserve"> </v>
      </c>
      <c r="P1072" s="29" t="str">
        <f>Замеры!AF1066</f>
        <v xml:space="preserve"> </v>
      </c>
      <c r="Q1072" s="29" t="str">
        <f>IF(Замеры!AD1066=0," ","+")</f>
        <v xml:space="preserve"> </v>
      </c>
      <c r="R1072" s="32">
        <f>Замеры!AC1066</f>
        <v>0</v>
      </c>
      <c r="W1072" s="33" t="e">
        <f t="shared" si="32"/>
        <v>#VALUE!</v>
      </c>
      <c r="X1072" s="31" t="s">
        <v>72</v>
      </c>
      <c r="Y1072" s="33" t="e">
        <f t="shared" si="33"/>
        <v>#VALUE!</v>
      </c>
      <c r="Z1072" s="32"/>
    </row>
    <row r="1073" spans="1:26" x14ac:dyDescent="0.3">
      <c r="A1073" s="35">
        <f>IF(Замеры!B1067=0, " ", Замеры!B1067)</f>
        <v>1064</v>
      </c>
      <c r="B1073" s="37" t="str">
        <f>CONCATENATE(Замеры!D1067,Замеры!F1067)</f>
        <v>Группа от QF</v>
      </c>
      <c r="C1073" s="35" t="str">
        <f>IF(Замеры!J1067=0," ", Замеры!J1067)</f>
        <v xml:space="preserve"> </v>
      </c>
      <c r="D1073" s="29" t="str">
        <f>IF(Замеры!AD1067=0, " ", Замеры!AB1067)</f>
        <v xml:space="preserve"> </v>
      </c>
      <c r="E1073" s="29" t="str">
        <f>CONCATENATE(Замеры!T1067,Замеры!W1067,Замеры!V1067)</f>
        <v xml:space="preserve"> </v>
      </c>
      <c r="F1073" s="30" t="str">
        <f>IF(Замеры!AD1067=0," ","---")</f>
        <v xml:space="preserve"> </v>
      </c>
      <c r="G1073" s="31" t="str">
        <f>IF(Замеры!AD1067=0," ",Замеры!L1067)</f>
        <v xml:space="preserve"> </v>
      </c>
      <c r="H1073" s="31" t="str">
        <f>CONCATENATE(Замеры!AO1067,Замеры!AE1067,Замеры!AP1067)</f>
        <v>0 0</v>
      </c>
      <c r="I1073" s="29" t="str">
        <f>CONCATENATE(Замеры!AM1067,Замеры!AE1067,Замеры!AN1067)</f>
        <v>0 0</v>
      </c>
      <c r="J1073" s="31" t="str">
        <f>IF(Замеры!AD1067=0," ",G1073*2.55)</f>
        <v xml:space="preserve"> </v>
      </c>
      <c r="K1073" s="29" t="str">
        <f>IF(Замеры!AD1067=0," ",Замеры!AK1067)</f>
        <v xml:space="preserve"> </v>
      </c>
      <c r="L1073" s="29" t="str">
        <f>IF(Замеры!AD1067=0," ",Замеры!AL1067)</f>
        <v xml:space="preserve"> </v>
      </c>
      <c r="M1073" s="29" t="str">
        <f>IF(Замеры!AD1067=0," ",0.1)</f>
        <v xml:space="preserve"> </v>
      </c>
      <c r="N1073" s="29" t="str">
        <f>IF(Замеры!AD1067=0," ",Замеры!AD1067)</f>
        <v xml:space="preserve"> </v>
      </c>
      <c r="O1073" s="29" t="str">
        <f>Замеры!AE1067</f>
        <v xml:space="preserve"> </v>
      </c>
      <c r="P1073" s="29" t="str">
        <f>Замеры!AF1067</f>
        <v xml:space="preserve"> </v>
      </c>
      <c r="Q1073" s="29" t="str">
        <f>IF(Замеры!AD1067=0," ","+")</f>
        <v xml:space="preserve"> </v>
      </c>
      <c r="R1073" s="32">
        <f>Замеры!AC1067</f>
        <v>0</v>
      </c>
      <c r="W1073" s="33" t="e">
        <f t="shared" si="32"/>
        <v>#VALUE!</v>
      </c>
      <c r="X1073" s="31" t="s">
        <v>72</v>
      </c>
      <c r="Y1073" s="33" t="e">
        <f t="shared" si="33"/>
        <v>#VALUE!</v>
      </c>
      <c r="Z1073" s="32"/>
    </row>
    <row r="1074" spans="1:26" x14ac:dyDescent="0.3">
      <c r="A1074" s="35">
        <f>IF(Замеры!B1068=0, " ", Замеры!B1068)</f>
        <v>1065</v>
      </c>
      <c r="B1074" s="37" t="str">
        <f>CONCATENATE(Замеры!D1068,Замеры!F1068)</f>
        <v>Группа от QF</v>
      </c>
      <c r="C1074" s="35" t="str">
        <f>IF(Замеры!J1068=0," ", Замеры!J1068)</f>
        <v xml:space="preserve"> </v>
      </c>
      <c r="D1074" s="29" t="str">
        <f>IF(Замеры!AD1068=0, " ", Замеры!AB1068)</f>
        <v xml:space="preserve"> </v>
      </c>
      <c r="E1074" s="29" t="str">
        <f>CONCATENATE(Замеры!T1068,Замеры!W1068,Замеры!V1068)</f>
        <v xml:space="preserve"> </v>
      </c>
      <c r="F1074" s="30" t="str">
        <f>IF(Замеры!AD1068=0," ","---")</f>
        <v xml:space="preserve"> </v>
      </c>
      <c r="G1074" s="31" t="str">
        <f>IF(Замеры!AD1068=0," ",Замеры!L1068)</f>
        <v xml:space="preserve"> </v>
      </c>
      <c r="H1074" s="31" t="str">
        <f>CONCATENATE(Замеры!AO1068,Замеры!AE1068,Замеры!AP1068)</f>
        <v>0 0</v>
      </c>
      <c r="I1074" s="29" t="str">
        <f>CONCATENATE(Замеры!AM1068,Замеры!AE1068,Замеры!AN1068)</f>
        <v>0 0</v>
      </c>
      <c r="J1074" s="31" t="str">
        <f>IF(Замеры!AD1068=0," ",G1074*2.55)</f>
        <v xml:space="preserve"> </v>
      </c>
      <c r="K1074" s="29" t="str">
        <f>IF(Замеры!AD1068=0," ",Замеры!AK1068)</f>
        <v xml:space="preserve"> </v>
      </c>
      <c r="L1074" s="29" t="str">
        <f>IF(Замеры!AD1068=0," ",Замеры!AL1068)</f>
        <v xml:space="preserve"> </v>
      </c>
      <c r="M1074" s="29" t="str">
        <f>IF(Замеры!AD1068=0," ",0.1)</f>
        <v xml:space="preserve"> </v>
      </c>
      <c r="N1074" s="29" t="str">
        <f>IF(Замеры!AD1068=0," ",Замеры!AD1068)</f>
        <v xml:space="preserve"> </v>
      </c>
      <c r="O1074" s="29" t="str">
        <f>Замеры!AE1068</f>
        <v xml:space="preserve"> </v>
      </c>
      <c r="P1074" s="29" t="str">
        <f>Замеры!AF1068</f>
        <v xml:space="preserve"> </v>
      </c>
      <c r="Q1074" s="29" t="str">
        <f>IF(Замеры!AD1068=0," ","+")</f>
        <v xml:space="preserve"> </v>
      </c>
      <c r="R1074" s="32">
        <f>Замеры!AC1068</f>
        <v>0</v>
      </c>
      <c r="W1074" s="33" t="e">
        <f t="shared" si="32"/>
        <v>#VALUE!</v>
      </c>
      <c r="X1074" s="31" t="s">
        <v>72</v>
      </c>
      <c r="Y1074" s="33" t="e">
        <f t="shared" si="33"/>
        <v>#VALUE!</v>
      </c>
      <c r="Z1074" s="32"/>
    </row>
    <row r="1075" spans="1:26" x14ac:dyDescent="0.3">
      <c r="A1075" s="35">
        <f>IF(Замеры!B1069=0, " ", Замеры!B1069)</f>
        <v>1066</v>
      </c>
      <c r="B1075" s="37" t="str">
        <f>CONCATENATE(Замеры!D1069,Замеры!F1069)</f>
        <v>Группа от QF</v>
      </c>
      <c r="C1075" s="35" t="str">
        <f>IF(Замеры!J1069=0," ", Замеры!J1069)</f>
        <v xml:space="preserve"> </v>
      </c>
      <c r="D1075" s="29" t="str">
        <f>IF(Замеры!AD1069=0, " ", Замеры!AB1069)</f>
        <v xml:space="preserve"> </v>
      </c>
      <c r="E1075" s="29" t="str">
        <f>CONCATENATE(Замеры!T1069,Замеры!W1069,Замеры!V1069)</f>
        <v xml:space="preserve"> </v>
      </c>
      <c r="F1075" s="30" t="str">
        <f>IF(Замеры!AD1069=0," ","---")</f>
        <v xml:space="preserve"> </v>
      </c>
      <c r="G1075" s="31" t="str">
        <f>IF(Замеры!AD1069=0," ",Замеры!L1069)</f>
        <v xml:space="preserve"> </v>
      </c>
      <c r="H1075" s="31" t="str">
        <f>CONCATENATE(Замеры!AO1069,Замеры!AE1069,Замеры!AP1069)</f>
        <v>0 0</v>
      </c>
      <c r="I1075" s="29" t="str">
        <f>CONCATENATE(Замеры!AM1069,Замеры!AE1069,Замеры!AN1069)</f>
        <v>0 0</v>
      </c>
      <c r="J1075" s="31" t="str">
        <f>IF(Замеры!AD1069=0," ",G1075*2.55)</f>
        <v xml:space="preserve"> </v>
      </c>
      <c r="K1075" s="29" t="str">
        <f>IF(Замеры!AD1069=0," ",Замеры!AK1069)</f>
        <v xml:space="preserve"> </v>
      </c>
      <c r="L1075" s="29" t="str">
        <f>IF(Замеры!AD1069=0," ",Замеры!AL1069)</f>
        <v xml:space="preserve"> </v>
      </c>
      <c r="M1075" s="29" t="str">
        <f>IF(Замеры!AD1069=0," ",0.1)</f>
        <v xml:space="preserve"> </v>
      </c>
      <c r="N1075" s="29" t="str">
        <f>IF(Замеры!AD1069=0," ",Замеры!AD1069)</f>
        <v xml:space="preserve"> </v>
      </c>
      <c r="O1075" s="29" t="str">
        <f>Замеры!AE1069</f>
        <v xml:space="preserve"> </v>
      </c>
      <c r="P1075" s="29" t="str">
        <f>Замеры!AF1069</f>
        <v xml:space="preserve"> </v>
      </c>
      <c r="Q1075" s="29" t="str">
        <f>IF(Замеры!AD1069=0," ","+")</f>
        <v xml:space="preserve"> </v>
      </c>
      <c r="R1075" s="32">
        <f>Замеры!AC1069</f>
        <v>0</v>
      </c>
      <c r="W1075" s="33" t="e">
        <f t="shared" si="32"/>
        <v>#VALUE!</v>
      </c>
      <c r="X1075" s="31" t="s">
        <v>72</v>
      </c>
      <c r="Y1075" s="33" t="e">
        <f t="shared" si="33"/>
        <v>#VALUE!</v>
      </c>
      <c r="Z1075" s="32"/>
    </row>
    <row r="1076" spans="1:26" x14ac:dyDescent="0.3">
      <c r="A1076" s="35">
        <f>IF(Замеры!B1070=0, " ", Замеры!B1070)</f>
        <v>1067</v>
      </c>
      <c r="B1076" s="37" t="str">
        <f>CONCATENATE(Замеры!D1070,Замеры!F1070)</f>
        <v>Группа от QF</v>
      </c>
      <c r="C1076" s="35" t="str">
        <f>IF(Замеры!J1070=0," ", Замеры!J1070)</f>
        <v xml:space="preserve"> </v>
      </c>
      <c r="D1076" s="29" t="str">
        <f>IF(Замеры!AD1070=0, " ", Замеры!AB1070)</f>
        <v xml:space="preserve"> </v>
      </c>
      <c r="E1076" s="29" t="str">
        <f>CONCATENATE(Замеры!T1070,Замеры!W1070,Замеры!V1070)</f>
        <v xml:space="preserve"> </v>
      </c>
      <c r="F1076" s="30" t="str">
        <f>IF(Замеры!AD1070=0," ","---")</f>
        <v xml:space="preserve"> </v>
      </c>
      <c r="G1076" s="31" t="str">
        <f>IF(Замеры!AD1070=0," ",Замеры!L1070)</f>
        <v xml:space="preserve"> </v>
      </c>
      <c r="H1076" s="31" t="str">
        <f>CONCATENATE(Замеры!AO1070,Замеры!AE1070,Замеры!AP1070)</f>
        <v>0 0</v>
      </c>
      <c r="I1076" s="29" t="str">
        <f>CONCATENATE(Замеры!AM1070,Замеры!AE1070,Замеры!AN1070)</f>
        <v>0 0</v>
      </c>
      <c r="J1076" s="31" t="str">
        <f>IF(Замеры!AD1070=0," ",G1076*2.55)</f>
        <v xml:space="preserve"> </v>
      </c>
      <c r="K1076" s="29" t="str">
        <f>IF(Замеры!AD1070=0," ",Замеры!AK1070)</f>
        <v xml:space="preserve"> </v>
      </c>
      <c r="L1076" s="29" t="str">
        <f>IF(Замеры!AD1070=0," ",Замеры!AL1070)</f>
        <v xml:space="preserve"> </v>
      </c>
      <c r="M1076" s="29" t="str">
        <f>IF(Замеры!AD1070=0," ",0.1)</f>
        <v xml:space="preserve"> </v>
      </c>
      <c r="N1076" s="29" t="str">
        <f>IF(Замеры!AD1070=0," ",Замеры!AD1070)</f>
        <v xml:space="preserve"> </v>
      </c>
      <c r="O1076" s="29" t="str">
        <f>Замеры!AE1070</f>
        <v xml:space="preserve"> </v>
      </c>
      <c r="P1076" s="29" t="str">
        <f>Замеры!AF1070</f>
        <v xml:space="preserve"> </v>
      </c>
      <c r="Q1076" s="29" t="str">
        <f>IF(Замеры!AD1070=0," ","+")</f>
        <v xml:space="preserve"> </v>
      </c>
      <c r="R1076" s="32">
        <f>Замеры!AC1070</f>
        <v>0</v>
      </c>
      <c r="W1076" s="33" t="e">
        <f t="shared" si="32"/>
        <v>#VALUE!</v>
      </c>
      <c r="X1076" s="31" t="s">
        <v>72</v>
      </c>
      <c r="Y1076" s="33" t="e">
        <f t="shared" si="33"/>
        <v>#VALUE!</v>
      </c>
      <c r="Z1076" s="32"/>
    </row>
    <row r="1077" spans="1:26" x14ac:dyDescent="0.3">
      <c r="A1077" s="35">
        <f>IF(Замеры!B1071=0, " ", Замеры!B1071)</f>
        <v>1068</v>
      </c>
      <c r="B1077" s="37" t="str">
        <f>CONCATENATE(Замеры!D1071,Замеры!F1071)</f>
        <v>Группа от QF</v>
      </c>
      <c r="C1077" s="35" t="str">
        <f>IF(Замеры!J1071=0," ", Замеры!J1071)</f>
        <v xml:space="preserve"> </v>
      </c>
      <c r="D1077" s="29" t="str">
        <f>IF(Замеры!AD1071=0, " ", Замеры!AB1071)</f>
        <v xml:space="preserve"> </v>
      </c>
      <c r="E1077" s="29" t="str">
        <f>CONCATENATE(Замеры!T1071,Замеры!W1071,Замеры!V1071)</f>
        <v xml:space="preserve"> </v>
      </c>
      <c r="F1077" s="30" t="str">
        <f>IF(Замеры!AD1071=0," ","---")</f>
        <v xml:space="preserve"> </v>
      </c>
      <c r="G1077" s="31" t="str">
        <f>IF(Замеры!AD1071=0," ",Замеры!L1071)</f>
        <v xml:space="preserve"> </v>
      </c>
      <c r="H1077" s="31" t="str">
        <f>CONCATENATE(Замеры!AO1071,Замеры!AE1071,Замеры!AP1071)</f>
        <v>0 0</v>
      </c>
      <c r="I1077" s="29" t="str">
        <f>CONCATENATE(Замеры!AM1071,Замеры!AE1071,Замеры!AN1071)</f>
        <v>0 0</v>
      </c>
      <c r="J1077" s="31" t="str">
        <f>IF(Замеры!AD1071=0," ",G1077*2.55)</f>
        <v xml:space="preserve"> </v>
      </c>
      <c r="K1077" s="29" t="str">
        <f>IF(Замеры!AD1071=0," ",Замеры!AK1071)</f>
        <v xml:space="preserve"> </v>
      </c>
      <c r="L1077" s="29" t="str">
        <f>IF(Замеры!AD1071=0," ",Замеры!AL1071)</f>
        <v xml:space="preserve"> </v>
      </c>
      <c r="M1077" s="29" t="str">
        <f>IF(Замеры!AD1071=0," ",0.1)</f>
        <v xml:space="preserve"> </v>
      </c>
      <c r="N1077" s="29" t="str">
        <f>IF(Замеры!AD1071=0," ",Замеры!AD1071)</f>
        <v xml:space="preserve"> </v>
      </c>
      <c r="O1077" s="29" t="str">
        <f>Замеры!AE1071</f>
        <v xml:space="preserve"> </v>
      </c>
      <c r="P1077" s="29" t="str">
        <f>Замеры!AF1071</f>
        <v xml:space="preserve"> </v>
      </c>
      <c r="Q1077" s="29" t="str">
        <f>IF(Замеры!AD1071=0," ","+")</f>
        <v xml:space="preserve"> </v>
      </c>
      <c r="R1077" s="32">
        <f>Замеры!AC1071</f>
        <v>0</v>
      </c>
      <c r="W1077" s="33" t="e">
        <f t="shared" si="32"/>
        <v>#VALUE!</v>
      </c>
      <c r="X1077" s="31" t="s">
        <v>72</v>
      </c>
      <c r="Y1077" s="33" t="e">
        <f t="shared" si="33"/>
        <v>#VALUE!</v>
      </c>
      <c r="Z1077" s="32"/>
    </row>
    <row r="1078" spans="1:26" x14ac:dyDescent="0.3">
      <c r="A1078" s="35">
        <f>IF(Замеры!B1072=0, " ", Замеры!B1072)</f>
        <v>1069</v>
      </c>
      <c r="B1078" s="37" t="str">
        <f>CONCATENATE(Замеры!D1072,Замеры!F1072)</f>
        <v>Группа от QF</v>
      </c>
      <c r="C1078" s="35" t="str">
        <f>IF(Замеры!J1072=0," ", Замеры!J1072)</f>
        <v xml:space="preserve"> </v>
      </c>
      <c r="D1078" s="29" t="str">
        <f>IF(Замеры!AD1072=0, " ", Замеры!AB1072)</f>
        <v xml:space="preserve"> </v>
      </c>
      <c r="E1078" s="29" t="str">
        <f>CONCATENATE(Замеры!T1072,Замеры!W1072,Замеры!V1072)</f>
        <v xml:space="preserve"> </v>
      </c>
      <c r="F1078" s="30" t="str">
        <f>IF(Замеры!AD1072=0," ","---")</f>
        <v xml:space="preserve"> </v>
      </c>
      <c r="G1078" s="31" t="str">
        <f>IF(Замеры!AD1072=0," ",Замеры!L1072)</f>
        <v xml:space="preserve"> </v>
      </c>
      <c r="H1078" s="31" t="str">
        <f>CONCATENATE(Замеры!AO1072,Замеры!AE1072,Замеры!AP1072)</f>
        <v>0 0</v>
      </c>
      <c r="I1078" s="29" t="str">
        <f>CONCATENATE(Замеры!AM1072,Замеры!AE1072,Замеры!AN1072)</f>
        <v>0 0</v>
      </c>
      <c r="J1078" s="31" t="str">
        <f>IF(Замеры!AD1072=0," ",G1078*2.55)</f>
        <v xml:space="preserve"> </v>
      </c>
      <c r="K1078" s="29" t="str">
        <f>IF(Замеры!AD1072=0," ",Замеры!AK1072)</f>
        <v xml:space="preserve"> </v>
      </c>
      <c r="L1078" s="29" t="str">
        <f>IF(Замеры!AD1072=0," ",Замеры!AL1072)</f>
        <v xml:space="preserve"> </v>
      </c>
      <c r="M1078" s="29" t="str">
        <f>IF(Замеры!AD1072=0," ",0.1)</f>
        <v xml:space="preserve"> </v>
      </c>
      <c r="N1078" s="29" t="str">
        <f>IF(Замеры!AD1072=0," ",Замеры!AD1072)</f>
        <v xml:space="preserve"> </v>
      </c>
      <c r="O1078" s="29" t="str">
        <f>Замеры!AE1072</f>
        <v xml:space="preserve"> </v>
      </c>
      <c r="P1078" s="29" t="str">
        <f>Замеры!AF1072</f>
        <v xml:space="preserve"> </v>
      </c>
      <c r="Q1078" s="29" t="str">
        <f>IF(Замеры!AD1072=0," ","+")</f>
        <v xml:space="preserve"> </v>
      </c>
      <c r="R1078" s="32">
        <f>Замеры!AC1072</f>
        <v>0</v>
      </c>
      <c r="W1078" s="33" t="e">
        <f t="shared" si="32"/>
        <v>#VALUE!</v>
      </c>
      <c r="X1078" s="31" t="s">
        <v>72</v>
      </c>
      <c r="Y1078" s="33" t="e">
        <f t="shared" si="33"/>
        <v>#VALUE!</v>
      </c>
      <c r="Z1078" s="32"/>
    </row>
    <row r="1079" spans="1:26" x14ac:dyDescent="0.3">
      <c r="A1079" s="35">
        <f>IF(Замеры!B1073=0, " ", Замеры!B1073)</f>
        <v>1070</v>
      </c>
      <c r="B1079" s="37" t="str">
        <f>CONCATENATE(Замеры!D1073,Замеры!F1073)</f>
        <v>Группа от QF</v>
      </c>
      <c r="C1079" s="35" t="str">
        <f>IF(Замеры!J1073=0," ", Замеры!J1073)</f>
        <v xml:space="preserve"> </v>
      </c>
      <c r="D1079" s="29" t="str">
        <f>IF(Замеры!AD1073=0, " ", Замеры!AB1073)</f>
        <v xml:space="preserve"> </v>
      </c>
      <c r="E1079" s="29" t="str">
        <f>CONCATENATE(Замеры!T1073,Замеры!W1073,Замеры!V1073)</f>
        <v xml:space="preserve"> </v>
      </c>
      <c r="F1079" s="30" t="str">
        <f>IF(Замеры!AD1073=0," ","---")</f>
        <v xml:space="preserve"> </v>
      </c>
      <c r="G1079" s="31" t="str">
        <f>IF(Замеры!AD1073=0," ",Замеры!L1073)</f>
        <v xml:space="preserve"> </v>
      </c>
      <c r="H1079" s="31" t="str">
        <f>CONCATENATE(Замеры!AO1073,Замеры!AE1073,Замеры!AP1073)</f>
        <v>0 0</v>
      </c>
      <c r="I1079" s="29" t="str">
        <f>CONCATENATE(Замеры!AM1073,Замеры!AE1073,Замеры!AN1073)</f>
        <v>0 0</v>
      </c>
      <c r="J1079" s="31" t="str">
        <f>IF(Замеры!AD1073=0," ",G1079*2.55)</f>
        <v xml:space="preserve"> </v>
      </c>
      <c r="K1079" s="29" t="str">
        <f>IF(Замеры!AD1073=0," ",Замеры!AK1073)</f>
        <v xml:space="preserve"> </v>
      </c>
      <c r="L1079" s="29" t="str">
        <f>IF(Замеры!AD1073=0," ",Замеры!AL1073)</f>
        <v xml:space="preserve"> </v>
      </c>
      <c r="M1079" s="29" t="str">
        <f>IF(Замеры!AD1073=0," ",0.1)</f>
        <v xml:space="preserve"> </v>
      </c>
      <c r="N1079" s="29" t="str">
        <f>IF(Замеры!AD1073=0," ",Замеры!AD1073)</f>
        <v xml:space="preserve"> </v>
      </c>
      <c r="O1079" s="29" t="str">
        <f>Замеры!AE1073</f>
        <v xml:space="preserve"> </v>
      </c>
      <c r="P1079" s="29" t="str">
        <f>Замеры!AF1073</f>
        <v xml:space="preserve"> </v>
      </c>
      <c r="Q1079" s="29" t="str">
        <f>IF(Замеры!AD1073=0," ","+")</f>
        <v xml:space="preserve"> </v>
      </c>
      <c r="R1079" s="32">
        <f>Замеры!AC1073</f>
        <v>0</v>
      </c>
      <c r="W1079" s="33" t="e">
        <f t="shared" si="32"/>
        <v>#VALUE!</v>
      </c>
      <c r="X1079" s="31" t="s">
        <v>72</v>
      </c>
      <c r="Y1079" s="33" t="e">
        <f t="shared" si="33"/>
        <v>#VALUE!</v>
      </c>
      <c r="Z1079" s="32"/>
    </row>
    <row r="1080" spans="1:26" x14ac:dyDescent="0.3">
      <c r="A1080" s="35">
        <f>IF(Замеры!B1074=0, " ", Замеры!B1074)</f>
        <v>1071</v>
      </c>
      <c r="B1080" s="37" t="str">
        <f>CONCATENATE(Замеры!D1074,Замеры!F1074)</f>
        <v>Группа от QF</v>
      </c>
      <c r="C1080" s="35" t="str">
        <f>IF(Замеры!J1074=0," ", Замеры!J1074)</f>
        <v xml:space="preserve"> </v>
      </c>
      <c r="D1080" s="29" t="str">
        <f>IF(Замеры!AD1074=0, " ", Замеры!AB1074)</f>
        <v xml:space="preserve"> </v>
      </c>
      <c r="E1080" s="29" t="str">
        <f>CONCATENATE(Замеры!T1074,Замеры!W1074,Замеры!V1074)</f>
        <v xml:space="preserve"> </v>
      </c>
      <c r="F1080" s="30" t="str">
        <f>IF(Замеры!AD1074=0," ","---")</f>
        <v xml:space="preserve"> </v>
      </c>
      <c r="G1080" s="31" t="str">
        <f>IF(Замеры!AD1074=0," ",Замеры!L1074)</f>
        <v xml:space="preserve"> </v>
      </c>
      <c r="H1080" s="31" t="str">
        <f>CONCATENATE(Замеры!AO1074,Замеры!AE1074,Замеры!AP1074)</f>
        <v>0 0</v>
      </c>
      <c r="I1080" s="29" t="str">
        <f>CONCATENATE(Замеры!AM1074,Замеры!AE1074,Замеры!AN1074)</f>
        <v>0 0</v>
      </c>
      <c r="J1080" s="31" t="str">
        <f>IF(Замеры!AD1074=0," ",G1080*2.55)</f>
        <v xml:space="preserve"> </v>
      </c>
      <c r="K1080" s="29" t="str">
        <f>IF(Замеры!AD1074=0," ",Замеры!AK1074)</f>
        <v xml:space="preserve"> </v>
      </c>
      <c r="L1080" s="29" t="str">
        <f>IF(Замеры!AD1074=0," ",Замеры!AL1074)</f>
        <v xml:space="preserve"> </v>
      </c>
      <c r="M1080" s="29" t="str">
        <f>IF(Замеры!AD1074=0," ",0.1)</f>
        <v xml:space="preserve"> </v>
      </c>
      <c r="N1080" s="29" t="str">
        <f>IF(Замеры!AD1074=0," ",Замеры!AD1074)</f>
        <v xml:space="preserve"> </v>
      </c>
      <c r="O1080" s="29" t="str">
        <f>Замеры!AE1074</f>
        <v xml:space="preserve"> </v>
      </c>
      <c r="P1080" s="29" t="str">
        <f>Замеры!AF1074</f>
        <v xml:space="preserve"> </v>
      </c>
      <c r="Q1080" s="29" t="str">
        <f>IF(Замеры!AD1074=0," ","+")</f>
        <v xml:space="preserve"> </v>
      </c>
      <c r="R1080" s="32">
        <f>Замеры!AC1074</f>
        <v>0</v>
      </c>
      <c r="W1080" s="33" t="e">
        <f t="shared" si="32"/>
        <v>#VALUE!</v>
      </c>
      <c r="X1080" s="31" t="s">
        <v>72</v>
      </c>
      <c r="Y1080" s="33" t="e">
        <f t="shared" si="33"/>
        <v>#VALUE!</v>
      </c>
      <c r="Z1080" s="32"/>
    </row>
    <row r="1081" spans="1:26" x14ac:dyDescent="0.3">
      <c r="A1081" s="35">
        <f>IF(Замеры!B1075=0, " ", Замеры!B1075)</f>
        <v>1072</v>
      </c>
      <c r="B1081" s="37" t="str">
        <f>CONCATENATE(Замеры!D1075,Замеры!F1075)</f>
        <v>Группа от QF</v>
      </c>
      <c r="C1081" s="35" t="str">
        <f>IF(Замеры!J1075=0," ", Замеры!J1075)</f>
        <v xml:space="preserve"> </v>
      </c>
      <c r="D1081" s="29" t="str">
        <f>IF(Замеры!AD1075=0, " ", Замеры!AB1075)</f>
        <v xml:space="preserve"> </v>
      </c>
      <c r="E1081" s="29" t="str">
        <f>CONCATENATE(Замеры!T1075,Замеры!W1075,Замеры!V1075)</f>
        <v xml:space="preserve"> </v>
      </c>
      <c r="F1081" s="30" t="str">
        <f>IF(Замеры!AD1075=0," ","---")</f>
        <v xml:space="preserve"> </v>
      </c>
      <c r="G1081" s="31" t="str">
        <f>IF(Замеры!AD1075=0," ",Замеры!L1075)</f>
        <v xml:space="preserve"> </v>
      </c>
      <c r="H1081" s="31" t="str">
        <f>CONCATENATE(Замеры!AO1075,Замеры!AE1075,Замеры!AP1075)</f>
        <v>0 0</v>
      </c>
      <c r="I1081" s="29" t="str">
        <f>CONCATENATE(Замеры!AM1075,Замеры!AE1075,Замеры!AN1075)</f>
        <v>0 0</v>
      </c>
      <c r="J1081" s="31" t="str">
        <f>IF(Замеры!AD1075=0," ",G1081*2.55)</f>
        <v xml:space="preserve"> </v>
      </c>
      <c r="K1081" s="29" t="str">
        <f>IF(Замеры!AD1075=0," ",Замеры!AK1075)</f>
        <v xml:space="preserve"> </v>
      </c>
      <c r="L1081" s="29" t="str">
        <f>IF(Замеры!AD1075=0," ",Замеры!AL1075)</f>
        <v xml:space="preserve"> </v>
      </c>
      <c r="M1081" s="29" t="str">
        <f>IF(Замеры!AD1075=0," ",0.1)</f>
        <v xml:space="preserve"> </v>
      </c>
      <c r="N1081" s="29" t="str">
        <f>IF(Замеры!AD1075=0," ",Замеры!AD1075)</f>
        <v xml:space="preserve"> </v>
      </c>
      <c r="O1081" s="29" t="str">
        <f>Замеры!AE1075</f>
        <v xml:space="preserve"> </v>
      </c>
      <c r="P1081" s="29" t="str">
        <f>Замеры!AF1075</f>
        <v xml:space="preserve"> </v>
      </c>
      <c r="Q1081" s="29" t="str">
        <f>IF(Замеры!AD1075=0," ","+")</f>
        <v xml:space="preserve"> </v>
      </c>
      <c r="R1081" s="32">
        <f>Замеры!AC1075</f>
        <v>0</v>
      </c>
      <c r="W1081" s="33" t="e">
        <f t="shared" si="32"/>
        <v>#VALUE!</v>
      </c>
      <c r="X1081" s="31" t="s">
        <v>72</v>
      </c>
      <c r="Y1081" s="33" t="e">
        <f t="shared" si="33"/>
        <v>#VALUE!</v>
      </c>
      <c r="Z1081" s="32"/>
    </row>
    <row r="1082" spans="1:26" x14ac:dyDescent="0.3">
      <c r="A1082" s="35">
        <f>IF(Замеры!B1076=0, " ", Замеры!B1076)</f>
        <v>1073</v>
      </c>
      <c r="B1082" s="37" t="str">
        <f>CONCATENATE(Замеры!D1076,Замеры!F1076)</f>
        <v>Группа от QF</v>
      </c>
      <c r="C1082" s="35" t="str">
        <f>IF(Замеры!J1076=0," ", Замеры!J1076)</f>
        <v xml:space="preserve"> </v>
      </c>
      <c r="D1082" s="29" t="str">
        <f>IF(Замеры!AD1076=0, " ", Замеры!AB1076)</f>
        <v xml:space="preserve"> </v>
      </c>
      <c r="E1082" s="29" t="str">
        <f>CONCATENATE(Замеры!T1076,Замеры!W1076,Замеры!V1076)</f>
        <v xml:space="preserve"> </v>
      </c>
      <c r="F1082" s="30" t="str">
        <f>IF(Замеры!AD1076=0," ","---")</f>
        <v xml:space="preserve"> </v>
      </c>
      <c r="G1082" s="31" t="str">
        <f>IF(Замеры!AD1076=0," ",Замеры!L1076)</f>
        <v xml:space="preserve"> </v>
      </c>
      <c r="H1082" s="31" t="str">
        <f>CONCATENATE(Замеры!AO1076,Замеры!AE1076,Замеры!AP1076)</f>
        <v>0 0</v>
      </c>
      <c r="I1082" s="29" t="str">
        <f>CONCATENATE(Замеры!AM1076,Замеры!AE1076,Замеры!AN1076)</f>
        <v>0 0</v>
      </c>
      <c r="J1082" s="31" t="str">
        <f>IF(Замеры!AD1076=0," ",G1082*2.55)</f>
        <v xml:space="preserve"> </v>
      </c>
      <c r="K1082" s="29" t="str">
        <f>IF(Замеры!AD1076=0," ",Замеры!AK1076)</f>
        <v xml:space="preserve"> </v>
      </c>
      <c r="L1082" s="29" t="str">
        <f>IF(Замеры!AD1076=0," ",Замеры!AL1076)</f>
        <v xml:space="preserve"> </v>
      </c>
      <c r="M1082" s="29" t="str">
        <f>IF(Замеры!AD1076=0," ",0.1)</f>
        <v xml:space="preserve"> </v>
      </c>
      <c r="N1082" s="29" t="str">
        <f>IF(Замеры!AD1076=0," ",Замеры!AD1076)</f>
        <v xml:space="preserve"> </v>
      </c>
      <c r="O1082" s="29" t="str">
        <f>Замеры!AE1076</f>
        <v xml:space="preserve"> </v>
      </c>
      <c r="P1082" s="29" t="str">
        <f>Замеры!AF1076</f>
        <v xml:space="preserve"> </v>
      </c>
      <c r="Q1082" s="29" t="str">
        <f>IF(Замеры!AD1076=0," ","+")</f>
        <v xml:space="preserve"> </v>
      </c>
      <c r="R1082" s="32">
        <f>Замеры!AC1076</f>
        <v>0</v>
      </c>
      <c r="W1082" s="33" t="e">
        <f t="shared" si="32"/>
        <v>#VALUE!</v>
      </c>
      <c r="X1082" s="31" t="s">
        <v>72</v>
      </c>
      <c r="Y1082" s="33" t="e">
        <f t="shared" si="33"/>
        <v>#VALUE!</v>
      </c>
      <c r="Z1082" s="32"/>
    </row>
    <row r="1083" spans="1:26" x14ac:dyDescent="0.3">
      <c r="A1083" s="35">
        <f>IF(Замеры!B1077=0, " ", Замеры!B1077)</f>
        <v>1074</v>
      </c>
      <c r="B1083" s="37" t="str">
        <f>CONCATENATE(Замеры!D1077,Замеры!F1077)</f>
        <v>Группа от QF</v>
      </c>
      <c r="C1083" s="35" t="str">
        <f>IF(Замеры!J1077=0," ", Замеры!J1077)</f>
        <v xml:space="preserve"> </v>
      </c>
      <c r="D1083" s="29" t="str">
        <f>IF(Замеры!AD1077=0, " ", Замеры!AB1077)</f>
        <v xml:space="preserve"> </v>
      </c>
      <c r="E1083" s="29" t="str">
        <f>CONCATENATE(Замеры!T1077,Замеры!W1077,Замеры!V1077)</f>
        <v xml:space="preserve"> </v>
      </c>
      <c r="F1083" s="30" t="str">
        <f>IF(Замеры!AD1077=0," ","---")</f>
        <v xml:space="preserve"> </v>
      </c>
      <c r="G1083" s="31" t="str">
        <f>IF(Замеры!AD1077=0," ",Замеры!L1077)</f>
        <v xml:space="preserve"> </v>
      </c>
      <c r="H1083" s="31" t="str">
        <f>CONCATENATE(Замеры!AO1077,Замеры!AE1077,Замеры!AP1077)</f>
        <v>0 0</v>
      </c>
      <c r="I1083" s="29" t="str">
        <f>CONCATENATE(Замеры!AM1077,Замеры!AE1077,Замеры!AN1077)</f>
        <v>0 0</v>
      </c>
      <c r="J1083" s="31" t="str">
        <f>IF(Замеры!AD1077=0," ",G1083*2.55)</f>
        <v xml:space="preserve"> </v>
      </c>
      <c r="K1083" s="29" t="str">
        <f>IF(Замеры!AD1077=0," ",Замеры!AK1077)</f>
        <v xml:space="preserve"> </v>
      </c>
      <c r="L1083" s="29" t="str">
        <f>IF(Замеры!AD1077=0," ",Замеры!AL1077)</f>
        <v xml:space="preserve"> </v>
      </c>
      <c r="M1083" s="29" t="str">
        <f>IF(Замеры!AD1077=0," ",0.1)</f>
        <v xml:space="preserve"> </v>
      </c>
      <c r="N1083" s="29" t="str">
        <f>IF(Замеры!AD1077=0," ",Замеры!AD1077)</f>
        <v xml:space="preserve"> </v>
      </c>
      <c r="O1083" s="29" t="str">
        <f>Замеры!AE1077</f>
        <v xml:space="preserve"> </v>
      </c>
      <c r="P1083" s="29" t="str">
        <f>Замеры!AF1077</f>
        <v xml:space="preserve"> </v>
      </c>
      <c r="Q1083" s="29" t="str">
        <f>IF(Замеры!AD1077=0," ","+")</f>
        <v xml:space="preserve"> </v>
      </c>
      <c r="R1083" s="32">
        <f>Замеры!AC1077</f>
        <v>0</v>
      </c>
      <c r="W1083" s="33" t="e">
        <f t="shared" si="32"/>
        <v>#VALUE!</v>
      </c>
      <c r="X1083" s="31" t="s">
        <v>72</v>
      </c>
      <c r="Y1083" s="33" t="e">
        <f t="shared" si="33"/>
        <v>#VALUE!</v>
      </c>
      <c r="Z1083" s="32"/>
    </row>
    <row r="1084" spans="1:26" x14ac:dyDescent="0.3">
      <c r="A1084" s="35">
        <f>IF(Замеры!B1078=0, " ", Замеры!B1078)</f>
        <v>1075</v>
      </c>
      <c r="B1084" s="37" t="str">
        <f>CONCATENATE(Замеры!D1078,Замеры!F1078)</f>
        <v>Группа от QF</v>
      </c>
      <c r="C1084" s="35" t="str">
        <f>IF(Замеры!J1078=0," ", Замеры!J1078)</f>
        <v xml:space="preserve"> </v>
      </c>
      <c r="D1084" s="29" t="str">
        <f>IF(Замеры!AD1078=0, " ", Замеры!AB1078)</f>
        <v xml:space="preserve"> </v>
      </c>
      <c r="E1084" s="29" t="str">
        <f>CONCATENATE(Замеры!T1078,Замеры!W1078,Замеры!V1078)</f>
        <v xml:space="preserve"> </v>
      </c>
      <c r="F1084" s="30" t="str">
        <f>IF(Замеры!AD1078=0," ","---")</f>
        <v xml:space="preserve"> </v>
      </c>
      <c r="G1084" s="31" t="str">
        <f>IF(Замеры!AD1078=0," ",Замеры!L1078)</f>
        <v xml:space="preserve"> </v>
      </c>
      <c r="H1084" s="31" t="str">
        <f>CONCATENATE(Замеры!AO1078,Замеры!AE1078,Замеры!AP1078)</f>
        <v>0 0</v>
      </c>
      <c r="I1084" s="29" t="str">
        <f>CONCATENATE(Замеры!AM1078,Замеры!AE1078,Замеры!AN1078)</f>
        <v>0 0</v>
      </c>
      <c r="J1084" s="31" t="str">
        <f>IF(Замеры!AD1078=0," ",G1084*2.55)</f>
        <v xml:space="preserve"> </v>
      </c>
      <c r="K1084" s="29" t="str">
        <f>IF(Замеры!AD1078=0," ",Замеры!AK1078)</f>
        <v xml:space="preserve"> </v>
      </c>
      <c r="L1084" s="29" t="str">
        <f>IF(Замеры!AD1078=0," ",Замеры!AL1078)</f>
        <v xml:space="preserve"> </v>
      </c>
      <c r="M1084" s="29" t="str">
        <f>IF(Замеры!AD1078=0," ",0.1)</f>
        <v xml:space="preserve"> </v>
      </c>
      <c r="N1084" s="29" t="str">
        <f>IF(Замеры!AD1078=0," ",Замеры!AD1078)</f>
        <v xml:space="preserve"> </v>
      </c>
      <c r="O1084" s="29" t="str">
        <f>Замеры!AE1078</f>
        <v xml:space="preserve"> </v>
      </c>
      <c r="P1084" s="29" t="str">
        <f>Замеры!AF1078</f>
        <v xml:space="preserve"> </v>
      </c>
      <c r="Q1084" s="29" t="str">
        <f>IF(Замеры!AD1078=0," ","+")</f>
        <v xml:space="preserve"> </v>
      </c>
      <c r="R1084" s="32">
        <f>Замеры!AC1078</f>
        <v>0</v>
      </c>
      <c r="W1084" s="33" t="e">
        <f t="shared" si="32"/>
        <v>#VALUE!</v>
      </c>
      <c r="X1084" s="31" t="s">
        <v>72</v>
      </c>
      <c r="Y1084" s="33" t="e">
        <f t="shared" si="33"/>
        <v>#VALUE!</v>
      </c>
      <c r="Z1084" s="32"/>
    </row>
    <row r="1085" spans="1:26" x14ac:dyDescent="0.3">
      <c r="A1085" s="35">
        <f>IF(Замеры!B1079=0, " ", Замеры!B1079)</f>
        <v>1076</v>
      </c>
      <c r="B1085" s="37" t="str">
        <f>CONCATENATE(Замеры!D1079,Замеры!F1079)</f>
        <v>Группа от QF</v>
      </c>
      <c r="C1085" s="35" t="str">
        <f>IF(Замеры!J1079=0," ", Замеры!J1079)</f>
        <v xml:space="preserve"> </v>
      </c>
      <c r="D1085" s="29" t="str">
        <f>IF(Замеры!AD1079=0, " ", Замеры!AB1079)</f>
        <v xml:space="preserve"> </v>
      </c>
      <c r="E1085" s="29" t="str">
        <f>CONCATENATE(Замеры!T1079,Замеры!W1079,Замеры!V1079)</f>
        <v xml:space="preserve"> </v>
      </c>
      <c r="F1085" s="30" t="str">
        <f>IF(Замеры!AD1079=0," ","---")</f>
        <v xml:space="preserve"> </v>
      </c>
      <c r="G1085" s="31" t="str">
        <f>IF(Замеры!AD1079=0," ",Замеры!L1079)</f>
        <v xml:space="preserve"> </v>
      </c>
      <c r="H1085" s="31" t="str">
        <f>CONCATENATE(Замеры!AO1079,Замеры!AE1079,Замеры!AP1079)</f>
        <v>0 0</v>
      </c>
      <c r="I1085" s="29" t="str">
        <f>CONCATENATE(Замеры!AM1079,Замеры!AE1079,Замеры!AN1079)</f>
        <v>0 0</v>
      </c>
      <c r="J1085" s="31" t="str">
        <f>IF(Замеры!AD1079=0," ",G1085*2.55)</f>
        <v xml:space="preserve"> </v>
      </c>
      <c r="K1085" s="29" t="str">
        <f>IF(Замеры!AD1079=0," ",Замеры!AK1079)</f>
        <v xml:space="preserve"> </v>
      </c>
      <c r="L1085" s="29" t="str">
        <f>IF(Замеры!AD1079=0," ",Замеры!AL1079)</f>
        <v xml:space="preserve"> </v>
      </c>
      <c r="M1085" s="29" t="str">
        <f>IF(Замеры!AD1079=0," ",0.1)</f>
        <v xml:space="preserve"> </v>
      </c>
      <c r="N1085" s="29" t="str">
        <f>IF(Замеры!AD1079=0," ",Замеры!AD1079)</f>
        <v xml:space="preserve"> </v>
      </c>
      <c r="O1085" s="29" t="str">
        <f>Замеры!AE1079</f>
        <v xml:space="preserve"> </v>
      </c>
      <c r="P1085" s="29" t="str">
        <f>Замеры!AF1079</f>
        <v xml:space="preserve"> </v>
      </c>
      <c r="Q1085" s="29" t="str">
        <f>IF(Замеры!AD1079=0," ","+")</f>
        <v xml:space="preserve"> </v>
      </c>
      <c r="R1085" s="32">
        <f>Замеры!AC1079</f>
        <v>0</v>
      </c>
      <c r="W1085" s="33" t="e">
        <f t="shared" si="32"/>
        <v>#VALUE!</v>
      </c>
      <c r="X1085" s="31" t="s">
        <v>72</v>
      </c>
      <c r="Y1085" s="33" t="e">
        <f t="shared" si="33"/>
        <v>#VALUE!</v>
      </c>
      <c r="Z1085" s="32"/>
    </row>
    <row r="1086" spans="1:26" x14ac:dyDescent="0.3">
      <c r="A1086" s="35">
        <f>IF(Замеры!B1080=0, " ", Замеры!B1080)</f>
        <v>1077</v>
      </c>
      <c r="B1086" s="37" t="str">
        <f>CONCATENATE(Замеры!D1080,Замеры!F1080)</f>
        <v>Группа от QF</v>
      </c>
      <c r="C1086" s="35" t="str">
        <f>IF(Замеры!J1080=0," ", Замеры!J1080)</f>
        <v xml:space="preserve"> </v>
      </c>
      <c r="D1086" s="29" t="str">
        <f>IF(Замеры!AD1080=0, " ", Замеры!AB1080)</f>
        <v xml:space="preserve"> </v>
      </c>
      <c r="E1086" s="29" t="str">
        <f>CONCATENATE(Замеры!T1080,Замеры!W1080,Замеры!V1080)</f>
        <v xml:space="preserve"> </v>
      </c>
      <c r="F1086" s="30" t="str">
        <f>IF(Замеры!AD1080=0," ","---")</f>
        <v xml:space="preserve"> </v>
      </c>
      <c r="G1086" s="31" t="str">
        <f>IF(Замеры!AD1080=0," ",Замеры!L1080)</f>
        <v xml:space="preserve"> </v>
      </c>
      <c r="H1086" s="31" t="str">
        <f>CONCATENATE(Замеры!AO1080,Замеры!AE1080,Замеры!AP1080)</f>
        <v>0 0</v>
      </c>
      <c r="I1086" s="29" t="str">
        <f>CONCATENATE(Замеры!AM1080,Замеры!AE1080,Замеры!AN1080)</f>
        <v>0 0</v>
      </c>
      <c r="J1086" s="31" t="str">
        <f>IF(Замеры!AD1080=0," ",G1086*2.55)</f>
        <v xml:space="preserve"> </v>
      </c>
      <c r="K1086" s="29" t="str">
        <f>IF(Замеры!AD1080=0," ",Замеры!AK1080)</f>
        <v xml:space="preserve"> </v>
      </c>
      <c r="L1086" s="29" t="str">
        <f>IF(Замеры!AD1080=0," ",Замеры!AL1080)</f>
        <v xml:space="preserve"> </v>
      </c>
      <c r="M1086" s="29" t="str">
        <f>IF(Замеры!AD1080=0," ",0.1)</f>
        <v xml:space="preserve"> </v>
      </c>
      <c r="N1086" s="29" t="str">
        <f>IF(Замеры!AD1080=0," ",Замеры!AD1080)</f>
        <v xml:space="preserve"> </v>
      </c>
      <c r="O1086" s="29" t="str">
        <f>Замеры!AE1080</f>
        <v xml:space="preserve"> </v>
      </c>
      <c r="P1086" s="29" t="str">
        <f>Замеры!AF1080</f>
        <v xml:space="preserve"> </v>
      </c>
      <c r="Q1086" s="29" t="str">
        <f>IF(Замеры!AD1080=0," ","+")</f>
        <v xml:space="preserve"> </v>
      </c>
      <c r="R1086" s="32">
        <f>Замеры!AC1080</f>
        <v>0</v>
      </c>
      <c r="W1086" s="33" t="e">
        <f t="shared" si="32"/>
        <v>#VALUE!</v>
      </c>
      <c r="X1086" s="31" t="s">
        <v>72</v>
      </c>
      <c r="Y1086" s="33" t="e">
        <f t="shared" si="33"/>
        <v>#VALUE!</v>
      </c>
      <c r="Z1086" s="32"/>
    </row>
    <row r="1087" spans="1:26" x14ac:dyDescent="0.3">
      <c r="A1087" s="35">
        <f>IF(Замеры!B1081=0, " ", Замеры!B1081)</f>
        <v>1078</v>
      </c>
      <c r="B1087" s="37" t="str">
        <f>CONCATENATE(Замеры!D1081,Замеры!F1081)</f>
        <v>Группа от QF</v>
      </c>
      <c r="C1087" s="35" t="str">
        <f>IF(Замеры!J1081=0," ", Замеры!J1081)</f>
        <v xml:space="preserve"> </v>
      </c>
      <c r="D1087" s="29" t="str">
        <f>IF(Замеры!AD1081=0, " ", Замеры!AB1081)</f>
        <v xml:space="preserve"> </v>
      </c>
      <c r="E1087" s="29" t="str">
        <f>CONCATENATE(Замеры!T1081,Замеры!W1081,Замеры!V1081)</f>
        <v xml:space="preserve"> </v>
      </c>
      <c r="F1087" s="30" t="str">
        <f>IF(Замеры!AD1081=0," ","---")</f>
        <v xml:space="preserve"> </v>
      </c>
      <c r="G1087" s="31" t="str">
        <f>IF(Замеры!AD1081=0," ",Замеры!L1081)</f>
        <v xml:space="preserve"> </v>
      </c>
      <c r="H1087" s="31" t="str">
        <f>CONCATENATE(Замеры!AO1081,Замеры!AE1081,Замеры!AP1081)</f>
        <v>0 0</v>
      </c>
      <c r="I1087" s="29" t="str">
        <f>CONCATENATE(Замеры!AM1081,Замеры!AE1081,Замеры!AN1081)</f>
        <v>0 0</v>
      </c>
      <c r="J1087" s="31" t="str">
        <f>IF(Замеры!AD1081=0," ",G1087*2.55)</f>
        <v xml:space="preserve"> </v>
      </c>
      <c r="K1087" s="29" t="str">
        <f>IF(Замеры!AD1081=0," ",Замеры!AK1081)</f>
        <v xml:space="preserve"> </v>
      </c>
      <c r="L1087" s="29" t="str">
        <f>IF(Замеры!AD1081=0," ",Замеры!AL1081)</f>
        <v xml:space="preserve"> </v>
      </c>
      <c r="M1087" s="29" t="str">
        <f>IF(Замеры!AD1081=0," ",0.1)</f>
        <v xml:space="preserve"> </v>
      </c>
      <c r="N1087" s="29" t="str">
        <f>IF(Замеры!AD1081=0," ",Замеры!AD1081)</f>
        <v xml:space="preserve"> </v>
      </c>
      <c r="O1087" s="29" t="str">
        <f>Замеры!AE1081</f>
        <v xml:space="preserve"> </v>
      </c>
      <c r="P1087" s="29" t="str">
        <f>Замеры!AF1081</f>
        <v xml:space="preserve"> </v>
      </c>
      <c r="Q1087" s="29" t="str">
        <f>IF(Замеры!AD1081=0," ","+")</f>
        <v xml:space="preserve"> </v>
      </c>
      <c r="R1087" s="32">
        <f>Замеры!AC1081</f>
        <v>0</v>
      </c>
      <c r="W1087" s="33" t="e">
        <f t="shared" si="32"/>
        <v>#VALUE!</v>
      </c>
      <c r="X1087" s="31" t="s">
        <v>72</v>
      </c>
      <c r="Y1087" s="33" t="e">
        <f t="shared" si="33"/>
        <v>#VALUE!</v>
      </c>
      <c r="Z1087" s="32"/>
    </row>
    <row r="1088" spans="1:26" x14ac:dyDescent="0.3">
      <c r="A1088" s="35">
        <f>IF(Замеры!B1082=0, " ", Замеры!B1082)</f>
        <v>1079</v>
      </c>
      <c r="B1088" s="37" t="str">
        <f>CONCATENATE(Замеры!D1082,Замеры!F1082)</f>
        <v>Группа от QF</v>
      </c>
      <c r="C1088" s="35" t="str">
        <f>IF(Замеры!J1082=0," ", Замеры!J1082)</f>
        <v xml:space="preserve"> </v>
      </c>
      <c r="D1088" s="29" t="str">
        <f>IF(Замеры!AD1082=0, " ", Замеры!AB1082)</f>
        <v xml:space="preserve"> </v>
      </c>
      <c r="E1088" s="29" t="str">
        <f>CONCATENATE(Замеры!T1082,Замеры!W1082,Замеры!V1082)</f>
        <v xml:space="preserve"> </v>
      </c>
      <c r="F1088" s="30" t="str">
        <f>IF(Замеры!AD1082=0," ","---")</f>
        <v xml:space="preserve"> </v>
      </c>
      <c r="G1088" s="31" t="str">
        <f>IF(Замеры!AD1082=0," ",Замеры!L1082)</f>
        <v xml:space="preserve"> </v>
      </c>
      <c r="H1088" s="31" t="str">
        <f>CONCATENATE(Замеры!AO1082,Замеры!AE1082,Замеры!AP1082)</f>
        <v>0 0</v>
      </c>
      <c r="I1088" s="29" t="str">
        <f>CONCATENATE(Замеры!AM1082,Замеры!AE1082,Замеры!AN1082)</f>
        <v>0 0</v>
      </c>
      <c r="J1088" s="31" t="str">
        <f>IF(Замеры!AD1082=0," ",G1088*2.55)</f>
        <v xml:space="preserve"> </v>
      </c>
      <c r="K1088" s="29" t="str">
        <f>IF(Замеры!AD1082=0," ",Замеры!AK1082)</f>
        <v xml:space="preserve"> </v>
      </c>
      <c r="L1088" s="29" t="str">
        <f>IF(Замеры!AD1082=0," ",Замеры!AL1082)</f>
        <v xml:space="preserve"> </v>
      </c>
      <c r="M1088" s="29" t="str">
        <f>IF(Замеры!AD1082=0," ",0.1)</f>
        <v xml:space="preserve"> </v>
      </c>
      <c r="N1088" s="29" t="str">
        <f>IF(Замеры!AD1082=0," ",Замеры!AD1082)</f>
        <v xml:space="preserve"> </v>
      </c>
      <c r="O1088" s="29" t="str">
        <f>Замеры!AE1082</f>
        <v xml:space="preserve"> </v>
      </c>
      <c r="P1088" s="29" t="str">
        <f>Замеры!AF1082</f>
        <v xml:space="preserve"> </v>
      </c>
      <c r="Q1088" s="29" t="str">
        <f>IF(Замеры!AD1082=0," ","+")</f>
        <v xml:space="preserve"> </v>
      </c>
      <c r="R1088" s="32">
        <f>Замеры!AC1082</f>
        <v>0</v>
      </c>
      <c r="W1088" s="33" t="e">
        <f t="shared" si="32"/>
        <v>#VALUE!</v>
      </c>
      <c r="X1088" s="31" t="s">
        <v>72</v>
      </c>
      <c r="Y1088" s="33" t="e">
        <f t="shared" si="33"/>
        <v>#VALUE!</v>
      </c>
      <c r="Z1088" s="32"/>
    </row>
    <row r="1089" spans="1:26" x14ac:dyDescent="0.3">
      <c r="A1089" s="35">
        <f>IF(Замеры!B1083=0, " ", Замеры!B1083)</f>
        <v>1080</v>
      </c>
      <c r="B1089" s="37" t="str">
        <f>CONCATENATE(Замеры!D1083,Замеры!F1083)</f>
        <v>Группа от QF</v>
      </c>
      <c r="C1089" s="35" t="str">
        <f>IF(Замеры!J1083=0," ", Замеры!J1083)</f>
        <v xml:space="preserve"> </v>
      </c>
      <c r="D1089" s="29" t="str">
        <f>IF(Замеры!AD1083=0, " ", Замеры!AB1083)</f>
        <v xml:space="preserve"> </v>
      </c>
      <c r="E1089" s="29" t="str">
        <f>CONCATENATE(Замеры!T1083,Замеры!W1083,Замеры!V1083)</f>
        <v xml:space="preserve"> </v>
      </c>
      <c r="F1089" s="30" t="str">
        <f>IF(Замеры!AD1083=0," ","---")</f>
        <v xml:space="preserve"> </v>
      </c>
      <c r="G1089" s="31" t="str">
        <f>IF(Замеры!AD1083=0," ",Замеры!L1083)</f>
        <v xml:space="preserve"> </v>
      </c>
      <c r="H1089" s="31" t="str">
        <f>CONCATENATE(Замеры!AO1083,Замеры!AE1083,Замеры!AP1083)</f>
        <v>0 0</v>
      </c>
      <c r="I1089" s="29" t="str">
        <f>CONCATENATE(Замеры!AM1083,Замеры!AE1083,Замеры!AN1083)</f>
        <v>0 0</v>
      </c>
      <c r="J1089" s="31" t="str">
        <f>IF(Замеры!AD1083=0," ",G1089*2.55)</f>
        <v xml:space="preserve"> </v>
      </c>
      <c r="K1089" s="29" t="str">
        <f>IF(Замеры!AD1083=0," ",Замеры!AK1083)</f>
        <v xml:space="preserve"> </v>
      </c>
      <c r="L1089" s="29" t="str">
        <f>IF(Замеры!AD1083=0," ",Замеры!AL1083)</f>
        <v xml:space="preserve"> </v>
      </c>
      <c r="M1089" s="29" t="str">
        <f>IF(Замеры!AD1083=0," ",0.1)</f>
        <v xml:space="preserve"> </v>
      </c>
      <c r="N1089" s="29" t="str">
        <f>IF(Замеры!AD1083=0," ",Замеры!AD1083)</f>
        <v xml:space="preserve"> </v>
      </c>
      <c r="O1089" s="29" t="str">
        <f>Замеры!AE1083</f>
        <v xml:space="preserve"> </v>
      </c>
      <c r="P1089" s="29" t="str">
        <f>Замеры!AF1083</f>
        <v xml:space="preserve"> </v>
      </c>
      <c r="Q1089" s="29" t="str">
        <f>IF(Замеры!AD1083=0," ","+")</f>
        <v xml:space="preserve"> </v>
      </c>
      <c r="R1089" s="32">
        <f>Замеры!AC1083</f>
        <v>0</v>
      </c>
      <c r="W1089" s="33" t="e">
        <f t="shared" si="32"/>
        <v>#VALUE!</v>
      </c>
      <c r="X1089" s="31" t="s">
        <v>72</v>
      </c>
      <c r="Y1089" s="33" t="e">
        <f t="shared" si="33"/>
        <v>#VALUE!</v>
      </c>
      <c r="Z1089" s="32"/>
    </row>
    <row r="1090" spans="1:26" x14ac:dyDescent="0.3">
      <c r="A1090" s="35">
        <f>IF(Замеры!B1084=0, " ", Замеры!B1084)</f>
        <v>1081</v>
      </c>
      <c r="B1090" s="37" t="str">
        <f>CONCATENATE(Замеры!D1084,Замеры!F1084)</f>
        <v>Группа от QF</v>
      </c>
      <c r="C1090" s="35" t="str">
        <f>IF(Замеры!J1084=0," ", Замеры!J1084)</f>
        <v xml:space="preserve"> </v>
      </c>
      <c r="D1090" s="29" t="str">
        <f>IF(Замеры!AD1084=0, " ", Замеры!AB1084)</f>
        <v xml:space="preserve"> </v>
      </c>
      <c r="E1090" s="29" t="str">
        <f>CONCATENATE(Замеры!T1084,Замеры!W1084,Замеры!V1084)</f>
        <v xml:space="preserve"> </v>
      </c>
      <c r="F1090" s="30" t="str">
        <f>IF(Замеры!AD1084=0," ","---")</f>
        <v xml:space="preserve"> </v>
      </c>
      <c r="G1090" s="31" t="str">
        <f>IF(Замеры!AD1084=0," ",Замеры!L1084)</f>
        <v xml:space="preserve"> </v>
      </c>
      <c r="H1090" s="31" t="str">
        <f>CONCATENATE(Замеры!AO1084,Замеры!AE1084,Замеры!AP1084)</f>
        <v>0 0</v>
      </c>
      <c r="I1090" s="29" t="str">
        <f>CONCATENATE(Замеры!AM1084,Замеры!AE1084,Замеры!AN1084)</f>
        <v>0 0</v>
      </c>
      <c r="J1090" s="31" t="str">
        <f>IF(Замеры!AD1084=0," ",G1090*2.55)</f>
        <v xml:space="preserve"> </v>
      </c>
      <c r="K1090" s="29" t="str">
        <f>IF(Замеры!AD1084=0," ",Замеры!AK1084)</f>
        <v xml:space="preserve"> </v>
      </c>
      <c r="L1090" s="29" t="str">
        <f>IF(Замеры!AD1084=0," ",Замеры!AL1084)</f>
        <v xml:space="preserve"> </v>
      </c>
      <c r="M1090" s="29" t="str">
        <f>IF(Замеры!AD1084=0," ",0.1)</f>
        <v xml:space="preserve"> </v>
      </c>
      <c r="N1090" s="29" t="str">
        <f>IF(Замеры!AD1084=0," ",Замеры!AD1084)</f>
        <v xml:space="preserve"> </v>
      </c>
      <c r="O1090" s="29" t="str">
        <f>Замеры!AE1084</f>
        <v xml:space="preserve"> </v>
      </c>
      <c r="P1090" s="29" t="str">
        <f>Замеры!AF1084</f>
        <v xml:space="preserve"> </v>
      </c>
      <c r="Q1090" s="29" t="str">
        <f>IF(Замеры!AD1084=0," ","+")</f>
        <v xml:space="preserve"> </v>
      </c>
      <c r="R1090" s="32">
        <f>Замеры!AC1084</f>
        <v>0</v>
      </c>
      <c r="W1090" s="33" t="e">
        <f t="shared" si="32"/>
        <v>#VALUE!</v>
      </c>
      <c r="X1090" s="31" t="s">
        <v>72</v>
      </c>
      <c r="Y1090" s="33" t="e">
        <f t="shared" si="33"/>
        <v>#VALUE!</v>
      </c>
      <c r="Z1090" s="32"/>
    </row>
    <row r="1091" spans="1:26" x14ac:dyDescent="0.3">
      <c r="A1091" s="35">
        <f>IF(Замеры!B1085=0, " ", Замеры!B1085)</f>
        <v>1082</v>
      </c>
      <c r="B1091" s="37" t="str">
        <f>CONCATENATE(Замеры!D1085,Замеры!F1085)</f>
        <v>Группа от QF</v>
      </c>
      <c r="C1091" s="35" t="str">
        <f>IF(Замеры!J1085=0," ", Замеры!J1085)</f>
        <v xml:space="preserve"> </v>
      </c>
      <c r="D1091" s="29" t="str">
        <f>IF(Замеры!AD1085=0, " ", Замеры!AB1085)</f>
        <v xml:space="preserve"> </v>
      </c>
      <c r="E1091" s="29" t="str">
        <f>CONCATENATE(Замеры!T1085,Замеры!W1085,Замеры!V1085)</f>
        <v xml:space="preserve"> </v>
      </c>
      <c r="F1091" s="30" t="str">
        <f>IF(Замеры!AD1085=0," ","---")</f>
        <v xml:space="preserve"> </v>
      </c>
      <c r="G1091" s="31" t="str">
        <f>IF(Замеры!AD1085=0," ",Замеры!L1085)</f>
        <v xml:space="preserve"> </v>
      </c>
      <c r="H1091" s="31" t="str">
        <f>CONCATENATE(Замеры!AO1085,Замеры!AE1085,Замеры!AP1085)</f>
        <v>0 0</v>
      </c>
      <c r="I1091" s="29" t="str">
        <f>CONCATENATE(Замеры!AM1085,Замеры!AE1085,Замеры!AN1085)</f>
        <v>0 0</v>
      </c>
      <c r="J1091" s="31" t="str">
        <f>IF(Замеры!AD1085=0," ",G1091*2.55)</f>
        <v xml:space="preserve"> </v>
      </c>
      <c r="K1091" s="29" t="str">
        <f>IF(Замеры!AD1085=0," ",Замеры!AK1085)</f>
        <v xml:space="preserve"> </v>
      </c>
      <c r="L1091" s="29" t="str">
        <f>IF(Замеры!AD1085=0," ",Замеры!AL1085)</f>
        <v xml:space="preserve"> </v>
      </c>
      <c r="M1091" s="29" t="str">
        <f>IF(Замеры!AD1085=0," ",0.1)</f>
        <v xml:space="preserve"> </v>
      </c>
      <c r="N1091" s="29" t="str">
        <f>IF(Замеры!AD1085=0," ",Замеры!AD1085)</f>
        <v xml:space="preserve"> </v>
      </c>
      <c r="O1091" s="29" t="str">
        <f>Замеры!AE1085</f>
        <v xml:space="preserve"> </v>
      </c>
      <c r="P1091" s="29" t="str">
        <f>Замеры!AF1085</f>
        <v xml:space="preserve"> </v>
      </c>
      <c r="Q1091" s="29" t="str">
        <f>IF(Замеры!AD1085=0," ","+")</f>
        <v xml:space="preserve"> </v>
      </c>
      <c r="R1091" s="32">
        <f>Замеры!AC1085</f>
        <v>0</v>
      </c>
      <c r="W1091" s="33" t="e">
        <f t="shared" si="32"/>
        <v>#VALUE!</v>
      </c>
      <c r="X1091" s="31" t="s">
        <v>72</v>
      </c>
      <c r="Y1091" s="33" t="e">
        <f t="shared" si="33"/>
        <v>#VALUE!</v>
      </c>
      <c r="Z1091" s="32"/>
    </row>
    <row r="1092" spans="1:26" x14ac:dyDescent="0.3">
      <c r="A1092" s="35">
        <f>IF(Замеры!B1086=0, " ", Замеры!B1086)</f>
        <v>1083</v>
      </c>
      <c r="B1092" s="37" t="str">
        <f>CONCATENATE(Замеры!D1086,Замеры!F1086)</f>
        <v>Группа от QF</v>
      </c>
      <c r="C1092" s="35" t="str">
        <f>IF(Замеры!J1086=0," ", Замеры!J1086)</f>
        <v xml:space="preserve"> </v>
      </c>
      <c r="D1092" s="29" t="str">
        <f>IF(Замеры!AD1086=0, " ", Замеры!AB1086)</f>
        <v xml:space="preserve"> </v>
      </c>
      <c r="E1092" s="29" t="str">
        <f>CONCATENATE(Замеры!T1086,Замеры!W1086,Замеры!V1086)</f>
        <v xml:space="preserve"> </v>
      </c>
      <c r="F1092" s="30" t="str">
        <f>IF(Замеры!AD1086=0," ","---")</f>
        <v xml:space="preserve"> </v>
      </c>
      <c r="G1092" s="31" t="str">
        <f>IF(Замеры!AD1086=0," ",Замеры!L1086)</f>
        <v xml:space="preserve"> </v>
      </c>
      <c r="H1092" s="31" t="str">
        <f>CONCATENATE(Замеры!AO1086,Замеры!AE1086,Замеры!AP1086)</f>
        <v>0 0</v>
      </c>
      <c r="I1092" s="29" t="str">
        <f>CONCATENATE(Замеры!AM1086,Замеры!AE1086,Замеры!AN1086)</f>
        <v>0 0</v>
      </c>
      <c r="J1092" s="31" t="str">
        <f>IF(Замеры!AD1086=0," ",G1092*2.55)</f>
        <v xml:space="preserve"> </v>
      </c>
      <c r="K1092" s="29" t="str">
        <f>IF(Замеры!AD1086=0," ",Замеры!AK1086)</f>
        <v xml:space="preserve"> </v>
      </c>
      <c r="L1092" s="29" t="str">
        <f>IF(Замеры!AD1086=0," ",Замеры!AL1086)</f>
        <v xml:space="preserve"> </v>
      </c>
      <c r="M1092" s="29" t="str">
        <f>IF(Замеры!AD1086=0," ",0.1)</f>
        <v xml:space="preserve"> </v>
      </c>
      <c r="N1092" s="29" t="str">
        <f>IF(Замеры!AD1086=0," ",Замеры!AD1086)</f>
        <v xml:space="preserve"> </v>
      </c>
      <c r="O1092" s="29" t="str">
        <f>Замеры!AE1086</f>
        <v xml:space="preserve"> </v>
      </c>
      <c r="P1092" s="29" t="str">
        <f>Замеры!AF1086</f>
        <v xml:space="preserve"> </v>
      </c>
      <c r="Q1092" s="29" t="str">
        <f>IF(Замеры!AD1086=0," ","+")</f>
        <v xml:space="preserve"> </v>
      </c>
      <c r="R1092" s="32">
        <f>Замеры!AC1086</f>
        <v>0</v>
      </c>
      <c r="W1092" s="33" t="e">
        <f t="shared" si="32"/>
        <v>#VALUE!</v>
      </c>
      <c r="X1092" s="31" t="s">
        <v>72</v>
      </c>
      <c r="Y1092" s="33" t="e">
        <f t="shared" si="33"/>
        <v>#VALUE!</v>
      </c>
      <c r="Z1092" s="32"/>
    </row>
    <row r="1093" spans="1:26" x14ac:dyDescent="0.3">
      <c r="A1093" s="35">
        <f>IF(Замеры!B1087=0, " ", Замеры!B1087)</f>
        <v>1084</v>
      </c>
      <c r="B1093" s="37" t="str">
        <f>CONCATENATE(Замеры!D1087,Замеры!F1087)</f>
        <v>Группа от QF</v>
      </c>
      <c r="C1093" s="35" t="str">
        <f>IF(Замеры!J1087=0," ", Замеры!J1087)</f>
        <v xml:space="preserve"> </v>
      </c>
      <c r="D1093" s="29" t="str">
        <f>IF(Замеры!AD1087=0, " ", Замеры!AB1087)</f>
        <v xml:space="preserve"> </v>
      </c>
      <c r="E1093" s="29" t="str">
        <f>CONCATENATE(Замеры!T1087,Замеры!W1087,Замеры!V1087)</f>
        <v xml:space="preserve"> </v>
      </c>
      <c r="F1093" s="30" t="str">
        <f>IF(Замеры!AD1087=0," ","---")</f>
        <v xml:space="preserve"> </v>
      </c>
      <c r="G1093" s="31" t="str">
        <f>IF(Замеры!AD1087=0," ",Замеры!L1087)</f>
        <v xml:space="preserve"> </v>
      </c>
      <c r="H1093" s="31" t="str">
        <f>CONCATENATE(Замеры!AO1087,Замеры!AE1087,Замеры!AP1087)</f>
        <v>0 0</v>
      </c>
      <c r="I1093" s="29" t="str">
        <f>CONCATENATE(Замеры!AM1087,Замеры!AE1087,Замеры!AN1087)</f>
        <v>0 0</v>
      </c>
      <c r="J1093" s="31" t="str">
        <f>IF(Замеры!AD1087=0," ",G1093*2.55)</f>
        <v xml:space="preserve"> </v>
      </c>
      <c r="K1093" s="29" t="str">
        <f>IF(Замеры!AD1087=0," ",Замеры!AK1087)</f>
        <v xml:space="preserve"> </v>
      </c>
      <c r="L1093" s="29" t="str">
        <f>IF(Замеры!AD1087=0," ",Замеры!AL1087)</f>
        <v xml:space="preserve"> </v>
      </c>
      <c r="M1093" s="29" t="str">
        <f>IF(Замеры!AD1087=0," ",0.1)</f>
        <v xml:space="preserve"> </v>
      </c>
      <c r="N1093" s="29" t="str">
        <f>IF(Замеры!AD1087=0," ",Замеры!AD1087)</f>
        <v xml:space="preserve"> </v>
      </c>
      <c r="O1093" s="29" t="str">
        <f>Замеры!AE1087</f>
        <v xml:space="preserve"> </v>
      </c>
      <c r="P1093" s="29" t="str">
        <f>Замеры!AF1087</f>
        <v xml:space="preserve"> </v>
      </c>
      <c r="Q1093" s="29" t="str">
        <f>IF(Замеры!AD1087=0," ","+")</f>
        <v xml:space="preserve"> </v>
      </c>
      <c r="R1093" s="32">
        <f>Замеры!AC1087</f>
        <v>0</v>
      </c>
      <c r="W1093" s="33" t="e">
        <f t="shared" si="32"/>
        <v>#VALUE!</v>
      </c>
      <c r="X1093" s="31" t="s">
        <v>72</v>
      </c>
      <c r="Y1093" s="33" t="e">
        <f t="shared" si="33"/>
        <v>#VALUE!</v>
      </c>
      <c r="Z1093" s="32"/>
    </row>
    <row r="1094" spans="1:26" x14ac:dyDescent="0.3">
      <c r="A1094" s="35">
        <f>IF(Замеры!B1088=0, " ", Замеры!B1088)</f>
        <v>1085</v>
      </c>
      <c r="B1094" s="37" t="str">
        <f>CONCATENATE(Замеры!D1088,Замеры!F1088)</f>
        <v>Группа от QF</v>
      </c>
      <c r="C1094" s="35" t="str">
        <f>IF(Замеры!J1088=0," ", Замеры!J1088)</f>
        <v xml:space="preserve"> </v>
      </c>
      <c r="D1094" s="29" t="str">
        <f>IF(Замеры!AD1088=0, " ", Замеры!AB1088)</f>
        <v xml:space="preserve"> </v>
      </c>
      <c r="E1094" s="29" t="str">
        <f>CONCATENATE(Замеры!T1088,Замеры!W1088,Замеры!V1088)</f>
        <v xml:space="preserve"> </v>
      </c>
      <c r="F1094" s="30" t="str">
        <f>IF(Замеры!AD1088=0," ","---")</f>
        <v xml:space="preserve"> </v>
      </c>
      <c r="G1094" s="31" t="str">
        <f>IF(Замеры!AD1088=0," ",Замеры!L1088)</f>
        <v xml:space="preserve"> </v>
      </c>
      <c r="H1094" s="31" t="str">
        <f>CONCATENATE(Замеры!AO1088,Замеры!AE1088,Замеры!AP1088)</f>
        <v>0 0</v>
      </c>
      <c r="I1094" s="29" t="str">
        <f>CONCATENATE(Замеры!AM1088,Замеры!AE1088,Замеры!AN1088)</f>
        <v>0 0</v>
      </c>
      <c r="J1094" s="31" t="str">
        <f>IF(Замеры!AD1088=0," ",G1094*2.55)</f>
        <v xml:space="preserve"> </v>
      </c>
      <c r="K1094" s="29" t="str">
        <f>IF(Замеры!AD1088=0," ",Замеры!AK1088)</f>
        <v xml:space="preserve"> </v>
      </c>
      <c r="L1094" s="29" t="str">
        <f>IF(Замеры!AD1088=0," ",Замеры!AL1088)</f>
        <v xml:space="preserve"> </v>
      </c>
      <c r="M1094" s="29" t="str">
        <f>IF(Замеры!AD1088=0," ",0.1)</f>
        <v xml:space="preserve"> </v>
      </c>
      <c r="N1094" s="29" t="str">
        <f>IF(Замеры!AD1088=0," ",Замеры!AD1088)</f>
        <v xml:space="preserve"> </v>
      </c>
      <c r="O1094" s="29" t="str">
        <f>Замеры!AE1088</f>
        <v xml:space="preserve"> </v>
      </c>
      <c r="P1094" s="29" t="str">
        <f>Замеры!AF1088</f>
        <v xml:space="preserve"> </v>
      </c>
      <c r="Q1094" s="29" t="str">
        <f>IF(Замеры!AD1088=0," ","+")</f>
        <v xml:space="preserve"> </v>
      </c>
      <c r="R1094" s="32">
        <f>Замеры!AC1088</f>
        <v>0</v>
      </c>
      <c r="W1094" s="33" t="e">
        <f t="shared" si="32"/>
        <v>#VALUE!</v>
      </c>
      <c r="X1094" s="31" t="s">
        <v>72</v>
      </c>
      <c r="Y1094" s="33" t="e">
        <f t="shared" si="33"/>
        <v>#VALUE!</v>
      </c>
      <c r="Z1094" s="32"/>
    </row>
    <row r="1095" spans="1:26" x14ac:dyDescent="0.3">
      <c r="A1095" s="35">
        <f>IF(Замеры!B1089=0, " ", Замеры!B1089)</f>
        <v>1086</v>
      </c>
      <c r="B1095" s="37" t="str">
        <f>CONCATENATE(Замеры!D1089,Замеры!F1089)</f>
        <v>Группа от QF</v>
      </c>
      <c r="C1095" s="35" t="str">
        <f>IF(Замеры!J1089=0," ", Замеры!J1089)</f>
        <v xml:space="preserve"> </v>
      </c>
      <c r="D1095" s="29" t="str">
        <f>IF(Замеры!AD1089=0, " ", Замеры!AB1089)</f>
        <v xml:space="preserve"> </v>
      </c>
      <c r="E1095" s="29" t="str">
        <f>CONCATENATE(Замеры!T1089,Замеры!W1089,Замеры!V1089)</f>
        <v xml:space="preserve"> </v>
      </c>
      <c r="F1095" s="30" t="str">
        <f>IF(Замеры!AD1089=0," ","---")</f>
        <v xml:space="preserve"> </v>
      </c>
      <c r="G1095" s="31" t="str">
        <f>IF(Замеры!AD1089=0," ",Замеры!L1089)</f>
        <v xml:space="preserve"> </v>
      </c>
      <c r="H1095" s="31" t="str">
        <f>CONCATENATE(Замеры!AO1089,Замеры!AE1089,Замеры!AP1089)</f>
        <v>0 0</v>
      </c>
      <c r="I1095" s="29" t="str">
        <f>CONCATENATE(Замеры!AM1089,Замеры!AE1089,Замеры!AN1089)</f>
        <v>0 0</v>
      </c>
      <c r="J1095" s="31" t="str">
        <f>IF(Замеры!AD1089=0," ",G1095*2.55)</f>
        <v xml:space="preserve"> </v>
      </c>
      <c r="K1095" s="29" t="str">
        <f>IF(Замеры!AD1089=0," ",Замеры!AK1089)</f>
        <v xml:space="preserve"> </v>
      </c>
      <c r="L1095" s="29" t="str">
        <f>IF(Замеры!AD1089=0," ",Замеры!AL1089)</f>
        <v xml:space="preserve"> </v>
      </c>
      <c r="M1095" s="29" t="str">
        <f>IF(Замеры!AD1089=0," ",0.1)</f>
        <v xml:space="preserve"> </v>
      </c>
      <c r="N1095" s="29" t="str">
        <f>IF(Замеры!AD1089=0," ",Замеры!AD1089)</f>
        <v xml:space="preserve"> </v>
      </c>
      <c r="O1095" s="29" t="str">
        <f>Замеры!AE1089</f>
        <v xml:space="preserve"> </v>
      </c>
      <c r="P1095" s="29" t="str">
        <f>Замеры!AF1089</f>
        <v xml:space="preserve"> </v>
      </c>
      <c r="Q1095" s="29" t="str">
        <f>IF(Замеры!AD1089=0," ","+")</f>
        <v xml:space="preserve"> </v>
      </c>
      <c r="R1095" s="32">
        <f>Замеры!AC1089</f>
        <v>0</v>
      </c>
      <c r="W1095" s="33" t="e">
        <f t="shared" si="32"/>
        <v>#VALUE!</v>
      </c>
      <c r="X1095" s="31" t="s">
        <v>72</v>
      </c>
      <c r="Y1095" s="33" t="e">
        <f t="shared" si="33"/>
        <v>#VALUE!</v>
      </c>
      <c r="Z1095" s="32"/>
    </row>
    <row r="1096" spans="1:26" x14ac:dyDescent="0.3">
      <c r="A1096" s="35">
        <f>IF(Замеры!B1090=0, " ", Замеры!B1090)</f>
        <v>1087</v>
      </c>
      <c r="B1096" s="37" t="str">
        <f>CONCATENATE(Замеры!D1090,Замеры!F1090)</f>
        <v>Группа от QF</v>
      </c>
      <c r="C1096" s="35" t="str">
        <f>IF(Замеры!J1090=0," ", Замеры!J1090)</f>
        <v xml:space="preserve"> </v>
      </c>
      <c r="D1096" s="29" t="str">
        <f>IF(Замеры!AD1090=0, " ", Замеры!AB1090)</f>
        <v xml:space="preserve"> </v>
      </c>
      <c r="E1096" s="29" t="str">
        <f>CONCATENATE(Замеры!T1090,Замеры!W1090,Замеры!V1090)</f>
        <v xml:space="preserve"> </v>
      </c>
      <c r="F1096" s="30" t="str">
        <f>IF(Замеры!AD1090=0," ","---")</f>
        <v xml:space="preserve"> </v>
      </c>
      <c r="G1096" s="31" t="str">
        <f>IF(Замеры!AD1090=0," ",Замеры!L1090)</f>
        <v xml:space="preserve"> </v>
      </c>
      <c r="H1096" s="31" t="str">
        <f>CONCATENATE(Замеры!AO1090,Замеры!AE1090,Замеры!AP1090)</f>
        <v>0 0</v>
      </c>
      <c r="I1096" s="29" t="str">
        <f>CONCATENATE(Замеры!AM1090,Замеры!AE1090,Замеры!AN1090)</f>
        <v>0 0</v>
      </c>
      <c r="J1096" s="31" t="str">
        <f>IF(Замеры!AD1090=0," ",G1096*2.55)</f>
        <v xml:space="preserve"> </v>
      </c>
      <c r="K1096" s="29" t="str">
        <f>IF(Замеры!AD1090=0," ",Замеры!AK1090)</f>
        <v xml:space="preserve"> </v>
      </c>
      <c r="L1096" s="29" t="str">
        <f>IF(Замеры!AD1090=0," ",Замеры!AL1090)</f>
        <v xml:space="preserve"> </v>
      </c>
      <c r="M1096" s="29" t="str">
        <f>IF(Замеры!AD1090=0," ",0.1)</f>
        <v xml:space="preserve"> </v>
      </c>
      <c r="N1096" s="29" t="str">
        <f>IF(Замеры!AD1090=0," ",Замеры!AD1090)</f>
        <v xml:space="preserve"> </v>
      </c>
      <c r="O1096" s="29" t="str">
        <f>Замеры!AE1090</f>
        <v xml:space="preserve"> </v>
      </c>
      <c r="P1096" s="29" t="str">
        <f>Замеры!AF1090</f>
        <v xml:space="preserve"> </v>
      </c>
      <c r="Q1096" s="29" t="str">
        <f>IF(Замеры!AD1090=0," ","+")</f>
        <v xml:space="preserve"> </v>
      </c>
      <c r="R1096" s="32">
        <f>Замеры!AC1090</f>
        <v>0</v>
      </c>
      <c r="W1096" s="33" t="e">
        <f t="shared" si="32"/>
        <v>#VALUE!</v>
      </c>
      <c r="X1096" s="31" t="s">
        <v>72</v>
      </c>
      <c r="Y1096" s="33" t="e">
        <f t="shared" si="33"/>
        <v>#VALUE!</v>
      </c>
      <c r="Z1096" s="32"/>
    </row>
    <row r="1097" spans="1:26" x14ac:dyDescent="0.3">
      <c r="A1097" s="35">
        <f>IF(Замеры!B1091=0, " ", Замеры!B1091)</f>
        <v>1088</v>
      </c>
      <c r="B1097" s="37" t="str">
        <f>CONCATENATE(Замеры!D1091,Замеры!F1091)</f>
        <v>Группа от QF</v>
      </c>
      <c r="C1097" s="35" t="str">
        <f>IF(Замеры!J1091=0," ", Замеры!J1091)</f>
        <v xml:space="preserve"> </v>
      </c>
      <c r="D1097" s="29" t="str">
        <f>IF(Замеры!AD1091=0, " ", Замеры!AB1091)</f>
        <v xml:space="preserve"> </v>
      </c>
      <c r="E1097" s="29" t="str">
        <f>CONCATENATE(Замеры!T1091,Замеры!W1091,Замеры!V1091)</f>
        <v xml:space="preserve"> </v>
      </c>
      <c r="F1097" s="30" t="str">
        <f>IF(Замеры!AD1091=0," ","---")</f>
        <v xml:space="preserve"> </v>
      </c>
      <c r="G1097" s="31" t="str">
        <f>IF(Замеры!AD1091=0," ",Замеры!L1091)</f>
        <v xml:space="preserve"> </v>
      </c>
      <c r="H1097" s="31" t="str">
        <f>CONCATENATE(Замеры!AO1091,Замеры!AE1091,Замеры!AP1091)</f>
        <v>0 0</v>
      </c>
      <c r="I1097" s="29" t="str">
        <f>CONCATENATE(Замеры!AM1091,Замеры!AE1091,Замеры!AN1091)</f>
        <v>0 0</v>
      </c>
      <c r="J1097" s="31" t="str">
        <f>IF(Замеры!AD1091=0," ",G1097*2.55)</f>
        <v xml:space="preserve"> </v>
      </c>
      <c r="K1097" s="29" t="str">
        <f>IF(Замеры!AD1091=0," ",Замеры!AK1091)</f>
        <v xml:space="preserve"> </v>
      </c>
      <c r="L1097" s="29" t="str">
        <f>IF(Замеры!AD1091=0," ",Замеры!AL1091)</f>
        <v xml:space="preserve"> </v>
      </c>
      <c r="M1097" s="29" t="str">
        <f>IF(Замеры!AD1091=0," ",0.1)</f>
        <v xml:space="preserve"> </v>
      </c>
      <c r="N1097" s="29" t="str">
        <f>IF(Замеры!AD1091=0," ",Замеры!AD1091)</f>
        <v xml:space="preserve"> </v>
      </c>
      <c r="O1097" s="29" t="str">
        <f>Замеры!AE1091</f>
        <v xml:space="preserve"> </v>
      </c>
      <c r="P1097" s="29" t="str">
        <f>Замеры!AF1091</f>
        <v xml:space="preserve"> </v>
      </c>
      <c r="Q1097" s="29" t="str">
        <f>IF(Замеры!AD1091=0," ","+")</f>
        <v xml:space="preserve"> </v>
      </c>
      <c r="R1097" s="32">
        <f>Замеры!AC1091</f>
        <v>0</v>
      </c>
      <c r="W1097" s="33" t="e">
        <f t="shared" si="32"/>
        <v>#VALUE!</v>
      </c>
      <c r="X1097" s="31" t="s">
        <v>72</v>
      </c>
      <c r="Y1097" s="33" t="e">
        <f t="shared" si="33"/>
        <v>#VALUE!</v>
      </c>
      <c r="Z1097" s="32"/>
    </row>
    <row r="1098" spans="1:26" x14ac:dyDescent="0.3">
      <c r="A1098" s="35">
        <f>IF(Замеры!B1092=0, " ", Замеры!B1092)</f>
        <v>1089</v>
      </c>
      <c r="B1098" s="37" t="str">
        <f>CONCATENATE(Замеры!D1092,Замеры!F1092)</f>
        <v>Группа от QF</v>
      </c>
      <c r="C1098" s="35" t="str">
        <f>IF(Замеры!J1092=0," ", Замеры!J1092)</f>
        <v xml:space="preserve"> </v>
      </c>
      <c r="D1098" s="29" t="str">
        <f>IF(Замеры!AD1092=0, " ", Замеры!AB1092)</f>
        <v xml:space="preserve"> </v>
      </c>
      <c r="E1098" s="29" t="str">
        <f>CONCATENATE(Замеры!T1092,Замеры!W1092,Замеры!V1092)</f>
        <v xml:space="preserve"> </v>
      </c>
      <c r="F1098" s="30" t="str">
        <f>IF(Замеры!AD1092=0," ","---")</f>
        <v xml:space="preserve"> </v>
      </c>
      <c r="G1098" s="31" t="str">
        <f>IF(Замеры!AD1092=0," ",Замеры!L1092)</f>
        <v xml:space="preserve"> </v>
      </c>
      <c r="H1098" s="31" t="str">
        <f>CONCATENATE(Замеры!AO1092,Замеры!AE1092,Замеры!AP1092)</f>
        <v>0 0</v>
      </c>
      <c r="I1098" s="29" t="str">
        <f>CONCATENATE(Замеры!AM1092,Замеры!AE1092,Замеры!AN1092)</f>
        <v>0 0</v>
      </c>
      <c r="J1098" s="31" t="str">
        <f>IF(Замеры!AD1092=0," ",G1098*2.55)</f>
        <v xml:space="preserve"> </v>
      </c>
      <c r="K1098" s="29" t="str">
        <f>IF(Замеры!AD1092=0," ",Замеры!AK1092)</f>
        <v xml:space="preserve"> </v>
      </c>
      <c r="L1098" s="29" t="str">
        <f>IF(Замеры!AD1092=0," ",Замеры!AL1092)</f>
        <v xml:space="preserve"> </v>
      </c>
      <c r="M1098" s="29" t="str">
        <f>IF(Замеры!AD1092=0," ",0.1)</f>
        <v xml:space="preserve"> </v>
      </c>
      <c r="N1098" s="29" t="str">
        <f>IF(Замеры!AD1092=0," ",Замеры!AD1092)</f>
        <v xml:space="preserve"> </v>
      </c>
      <c r="O1098" s="29" t="str">
        <f>Замеры!AE1092</f>
        <v xml:space="preserve"> </v>
      </c>
      <c r="P1098" s="29" t="str">
        <f>Замеры!AF1092</f>
        <v xml:space="preserve"> </v>
      </c>
      <c r="Q1098" s="29" t="str">
        <f>IF(Замеры!AD1092=0," ","+")</f>
        <v xml:space="preserve"> </v>
      </c>
      <c r="R1098" s="32">
        <f>Замеры!AC1092</f>
        <v>0</v>
      </c>
      <c r="W1098" s="33" t="e">
        <f t="shared" ref="W1098:W1161" si="34">G1098*1.13</f>
        <v>#VALUE!</v>
      </c>
      <c r="X1098" s="31" t="s">
        <v>72</v>
      </c>
      <c r="Y1098" s="33" t="e">
        <f t="shared" ref="Y1098:Y1161" si="35">G1098*1.45</f>
        <v>#VALUE!</v>
      </c>
      <c r="Z1098" s="32"/>
    </row>
    <row r="1099" spans="1:26" x14ac:dyDescent="0.3">
      <c r="A1099" s="35">
        <f>IF(Замеры!B1093=0, " ", Замеры!B1093)</f>
        <v>1090</v>
      </c>
      <c r="B1099" s="37" t="str">
        <f>CONCATENATE(Замеры!D1093,Замеры!F1093)</f>
        <v>Группа от QF</v>
      </c>
      <c r="C1099" s="35" t="str">
        <f>IF(Замеры!J1093=0," ", Замеры!J1093)</f>
        <v xml:space="preserve"> </v>
      </c>
      <c r="D1099" s="29" t="str">
        <f>IF(Замеры!AD1093=0, " ", Замеры!AB1093)</f>
        <v xml:space="preserve"> </v>
      </c>
      <c r="E1099" s="29" t="str">
        <f>CONCATENATE(Замеры!T1093,Замеры!W1093,Замеры!V1093)</f>
        <v xml:space="preserve"> </v>
      </c>
      <c r="F1099" s="30" t="str">
        <f>IF(Замеры!AD1093=0," ","---")</f>
        <v xml:space="preserve"> </v>
      </c>
      <c r="G1099" s="31" t="str">
        <f>IF(Замеры!AD1093=0," ",Замеры!L1093)</f>
        <v xml:space="preserve"> </v>
      </c>
      <c r="H1099" s="31" t="str">
        <f>CONCATENATE(Замеры!AO1093,Замеры!AE1093,Замеры!AP1093)</f>
        <v>0 0</v>
      </c>
      <c r="I1099" s="29" t="str">
        <f>CONCATENATE(Замеры!AM1093,Замеры!AE1093,Замеры!AN1093)</f>
        <v>0 0</v>
      </c>
      <c r="J1099" s="31" t="str">
        <f>IF(Замеры!AD1093=0," ",G1099*2.55)</f>
        <v xml:space="preserve"> </v>
      </c>
      <c r="K1099" s="29" t="str">
        <f>IF(Замеры!AD1093=0," ",Замеры!AK1093)</f>
        <v xml:space="preserve"> </v>
      </c>
      <c r="L1099" s="29" t="str">
        <f>IF(Замеры!AD1093=0," ",Замеры!AL1093)</f>
        <v xml:space="preserve"> </v>
      </c>
      <c r="M1099" s="29" t="str">
        <f>IF(Замеры!AD1093=0," ",0.1)</f>
        <v xml:space="preserve"> </v>
      </c>
      <c r="N1099" s="29" t="str">
        <f>IF(Замеры!AD1093=0," ",Замеры!AD1093)</f>
        <v xml:space="preserve"> </v>
      </c>
      <c r="O1099" s="29" t="str">
        <f>Замеры!AE1093</f>
        <v xml:space="preserve"> </v>
      </c>
      <c r="P1099" s="29" t="str">
        <f>Замеры!AF1093</f>
        <v xml:space="preserve"> </v>
      </c>
      <c r="Q1099" s="29" t="str">
        <f>IF(Замеры!AD1093=0," ","+")</f>
        <v xml:space="preserve"> </v>
      </c>
      <c r="R1099" s="32">
        <f>Замеры!AC1093</f>
        <v>0</v>
      </c>
      <c r="W1099" s="33" t="e">
        <f t="shared" si="34"/>
        <v>#VALUE!</v>
      </c>
      <c r="X1099" s="31" t="s">
        <v>72</v>
      </c>
      <c r="Y1099" s="33" t="e">
        <f t="shared" si="35"/>
        <v>#VALUE!</v>
      </c>
      <c r="Z1099" s="32"/>
    </row>
    <row r="1100" spans="1:26" x14ac:dyDescent="0.3">
      <c r="A1100" s="35">
        <f>IF(Замеры!B1094=0, " ", Замеры!B1094)</f>
        <v>1091</v>
      </c>
      <c r="B1100" s="37" t="str">
        <f>CONCATENATE(Замеры!D1094,Замеры!F1094)</f>
        <v>Группа от QF</v>
      </c>
      <c r="C1100" s="35" t="str">
        <f>IF(Замеры!J1094=0," ", Замеры!J1094)</f>
        <v xml:space="preserve"> </v>
      </c>
      <c r="D1100" s="29" t="str">
        <f>IF(Замеры!AD1094=0, " ", Замеры!AB1094)</f>
        <v xml:space="preserve"> </v>
      </c>
      <c r="E1100" s="29" t="str">
        <f>CONCATENATE(Замеры!T1094,Замеры!W1094,Замеры!V1094)</f>
        <v xml:space="preserve"> </v>
      </c>
      <c r="F1100" s="30" t="str">
        <f>IF(Замеры!AD1094=0," ","---")</f>
        <v xml:space="preserve"> </v>
      </c>
      <c r="G1100" s="31" t="str">
        <f>IF(Замеры!AD1094=0," ",Замеры!L1094)</f>
        <v xml:space="preserve"> </v>
      </c>
      <c r="H1100" s="31" t="str">
        <f>CONCATENATE(Замеры!AO1094,Замеры!AE1094,Замеры!AP1094)</f>
        <v>0 0</v>
      </c>
      <c r="I1100" s="29" t="str">
        <f>CONCATENATE(Замеры!AM1094,Замеры!AE1094,Замеры!AN1094)</f>
        <v>0 0</v>
      </c>
      <c r="J1100" s="31" t="str">
        <f>IF(Замеры!AD1094=0," ",G1100*2.55)</f>
        <v xml:space="preserve"> </v>
      </c>
      <c r="K1100" s="29" t="str">
        <f>IF(Замеры!AD1094=0," ",Замеры!AK1094)</f>
        <v xml:space="preserve"> </v>
      </c>
      <c r="L1100" s="29" t="str">
        <f>IF(Замеры!AD1094=0," ",Замеры!AL1094)</f>
        <v xml:space="preserve"> </v>
      </c>
      <c r="M1100" s="29" t="str">
        <f>IF(Замеры!AD1094=0," ",0.1)</f>
        <v xml:space="preserve"> </v>
      </c>
      <c r="N1100" s="29" t="str">
        <f>IF(Замеры!AD1094=0," ",Замеры!AD1094)</f>
        <v xml:space="preserve"> </v>
      </c>
      <c r="O1100" s="29" t="str">
        <f>Замеры!AE1094</f>
        <v xml:space="preserve"> </v>
      </c>
      <c r="P1100" s="29" t="str">
        <f>Замеры!AF1094</f>
        <v xml:space="preserve"> </v>
      </c>
      <c r="Q1100" s="29" t="str">
        <f>IF(Замеры!AD1094=0," ","+")</f>
        <v xml:space="preserve"> </v>
      </c>
      <c r="R1100" s="32">
        <f>Замеры!AC1094</f>
        <v>0</v>
      </c>
      <c r="W1100" s="33" t="e">
        <f t="shared" si="34"/>
        <v>#VALUE!</v>
      </c>
      <c r="X1100" s="31" t="s">
        <v>72</v>
      </c>
      <c r="Y1100" s="33" t="e">
        <f t="shared" si="35"/>
        <v>#VALUE!</v>
      </c>
      <c r="Z1100" s="32"/>
    </row>
    <row r="1101" spans="1:26" x14ac:dyDescent="0.3">
      <c r="A1101" s="35">
        <f>IF(Замеры!B1095=0, " ", Замеры!B1095)</f>
        <v>1092</v>
      </c>
      <c r="B1101" s="37" t="str">
        <f>CONCATENATE(Замеры!D1095,Замеры!F1095)</f>
        <v>Группа от QF</v>
      </c>
      <c r="C1101" s="35" t="str">
        <f>IF(Замеры!J1095=0," ", Замеры!J1095)</f>
        <v xml:space="preserve"> </v>
      </c>
      <c r="D1101" s="29" t="str">
        <f>IF(Замеры!AD1095=0, " ", Замеры!AB1095)</f>
        <v xml:space="preserve"> </v>
      </c>
      <c r="E1101" s="29" t="str">
        <f>CONCATENATE(Замеры!T1095,Замеры!W1095,Замеры!V1095)</f>
        <v xml:space="preserve"> </v>
      </c>
      <c r="F1101" s="30" t="str">
        <f>IF(Замеры!AD1095=0," ","---")</f>
        <v xml:space="preserve"> </v>
      </c>
      <c r="G1101" s="31" t="str">
        <f>IF(Замеры!AD1095=0," ",Замеры!L1095)</f>
        <v xml:space="preserve"> </v>
      </c>
      <c r="H1101" s="31" t="str">
        <f>CONCATENATE(Замеры!AO1095,Замеры!AE1095,Замеры!AP1095)</f>
        <v>0 0</v>
      </c>
      <c r="I1101" s="29" t="str">
        <f>CONCATENATE(Замеры!AM1095,Замеры!AE1095,Замеры!AN1095)</f>
        <v>0 0</v>
      </c>
      <c r="J1101" s="31" t="str">
        <f>IF(Замеры!AD1095=0," ",G1101*2.55)</f>
        <v xml:space="preserve"> </v>
      </c>
      <c r="K1101" s="29" t="str">
        <f>IF(Замеры!AD1095=0," ",Замеры!AK1095)</f>
        <v xml:space="preserve"> </v>
      </c>
      <c r="L1101" s="29" t="str">
        <f>IF(Замеры!AD1095=0," ",Замеры!AL1095)</f>
        <v xml:space="preserve"> </v>
      </c>
      <c r="M1101" s="29" t="str">
        <f>IF(Замеры!AD1095=0," ",0.1)</f>
        <v xml:space="preserve"> </v>
      </c>
      <c r="N1101" s="29" t="str">
        <f>IF(Замеры!AD1095=0," ",Замеры!AD1095)</f>
        <v xml:space="preserve"> </v>
      </c>
      <c r="O1101" s="29" t="str">
        <f>Замеры!AE1095</f>
        <v xml:space="preserve"> </v>
      </c>
      <c r="P1101" s="29" t="str">
        <f>Замеры!AF1095</f>
        <v xml:space="preserve"> </v>
      </c>
      <c r="Q1101" s="29" t="str">
        <f>IF(Замеры!AD1095=0," ","+")</f>
        <v xml:space="preserve"> </v>
      </c>
      <c r="R1101" s="32">
        <f>Замеры!AC1095</f>
        <v>0</v>
      </c>
      <c r="W1101" s="33" t="e">
        <f t="shared" si="34"/>
        <v>#VALUE!</v>
      </c>
      <c r="X1101" s="31" t="s">
        <v>72</v>
      </c>
      <c r="Y1101" s="33" t="e">
        <f t="shared" si="35"/>
        <v>#VALUE!</v>
      </c>
      <c r="Z1101" s="32"/>
    </row>
    <row r="1102" spans="1:26" x14ac:dyDescent="0.3">
      <c r="A1102" s="35">
        <f>IF(Замеры!B1096=0, " ", Замеры!B1096)</f>
        <v>1093</v>
      </c>
      <c r="B1102" s="37" t="str">
        <f>CONCATENATE(Замеры!D1096,Замеры!F1096)</f>
        <v>Группа от QF</v>
      </c>
      <c r="C1102" s="35" t="str">
        <f>IF(Замеры!J1096=0," ", Замеры!J1096)</f>
        <v xml:space="preserve"> </v>
      </c>
      <c r="D1102" s="29" t="str">
        <f>IF(Замеры!AD1096=0, " ", Замеры!AB1096)</f>
        <v xml:space="preserve"> </v>
      </c>
      <c r="E1102" s="29" t="str">
        <f>CONCATENATE(Замеры!T1096,Замеры!W1096,Замеры!V1096)</f>
        <v xml:space="preserve"> </v>
      </c>
      <c r="F1102" s="30" t="str">
        <f>IF(Замеры!AD1096=0," ","---")</f>
        <v xml:space="preserve"> </v>
      </c>
      <c r="G1102" s="31" t="str">
        <f>IF(Замеры!AD1096=0," ",Замеры!L1096)</f>
        <v xml:space="preserve"> </v>
      </c>
      <c r="H1102" s="31" t="str">
        <f>CONCATENATE(Замеры!AO1096,Замеры!AE1096,Замеры!AP1096)</f>
        <v>0 0</v>
      </c>
      <c r="I1102" s="29" t="str">
        <f>CONCATENATE(Замеры!AM1096,Замеры!AE1096,Замеры!AN1096)</f>
        <v>0 0</v>
      </c>
      <c r="J1102" s="31" t="str">
        <f>IF(Замеры!AD1096=0," ",G1102*2.55)</f>
        <v xml:space="preserve"> </v>
      </c>
      <c r="K1102" s="29" t="str">
        <f>IF(Замеры!AD1096=0," ",Замеры!AK1096)</f>
        <v xml:space="preserve"> </v>
      </c>
      <c r="L1102" s="29" t="str">
        <f>IF(Замеры!AD1096=0," ",Замеры!AL1096)</f>
        <v xml:space="preserve"> </v>
      </c>
      <c r="M1102" s="29" t="str">
        <f>IF(Замеры!AD1096=0," ",0.1)</f>
        <v xml:space="preserve"> </v>
      </c>
      <c r="N1102" s="29" t="str">
        <f>IF(Замеры!AD1096=0," ",Замеры!AD1096)</f>
        <v xml:space="preserve"> </v>
      </c>
      <c r="O1102" s="29" t="str">
        <f>Замеры!AE1096</f>
        <v xml:space="preserve"> </v>
      </c>
      <c r="P1102" s="29" t="str">
        <f>Замеры!AF1096</f>
        <v xml:space="preserve"> </v>
      </c>
      <c r="Q1102" s="29" t="str">
        <f>IF(Замеры!AD1096=0," ","+")</f>
        <v xml:space="preserve"> </v>
      </c>
      <c r="R1102" s="32">
        <f>Замеры!AC1096</f>
        <v>0</v>
      </c>
      <c r="W1102" s="33" t="e">
        <f t="shared" si="34"/>
        <v>#VALUE!</v>
      </c>
      <c r="X1102" s="31" t="s">
        <v>72</v>
      </c>
      <c r="Y1102" s="33" t="e">
        <f t="shared" si="35"/>
        <v>#VALUE!</v>
      </c>
      <c r="Z1102" s="32"/>
    </row>
    <row r="1103" spans="1:26" x14ac:dyDescent="0.3">
      <c r="A1103" s="35">
        <f>IF(Замеры!B1097=0, " ", Замеры!B1097)</f>
        <v>1094</v>
      </c>
      <c r="B1103" s="37" t="str">
        <f>CONCATENATE(Замеры!D1097,Замеры!F1097)</f>
        <v>Группа от QF</v>
      </c>
      <c r="C1103" s="35" t="str">
        <f>IF(Замеры!J1097=0," ", Замеры!J1097)</f>
        <v xml:space="preserve"> </v>
      </c>
      <c r="D1103" s="29" t="str">
        <f>IF(Замеры!AD1097=0, " ", Замеры!AB1097)</f>
        <v xml:space="preserve"> </v>
      </c>
      <c r="E1103" s="29" t="str">
        <f>CONCATENATE(Замеры!T1097,Замеры!W1097,Замеры!V1097)</f>
        <v xml:space="preserve"> </v>
      </c>
      <c r="F1103" s="30" t="str">
        <f>IF(Замеры!AD1097=0," ","---")</f>
        <v xml:space="preserve"> </v>
      </c>
      <c r="G1103" s="31" t="str">
        <f>IF(Замеры!AD1097=0," ",Замеры!L1097)</f>
        <v xml:space="preserve"> </v>
      </c>
      <c r="H1103" s="31" t="str">
        <f>CONCATENATE(Замеры!AO1097,Замеры!AE1097,Замеры!AP1097)</f>
        <v>0 0</v>
      </c>
      <c r="I1103" s="29" t="str">
        <f>CONCATENATE(Замеры!AM1097,Замеры!AE1097,Замеры!AN1097)</f>
        <v>0 0</v>
      </c>
      <c r="J1103" s="31" t="str">
        <f>IF(Замеры!AD1097=0," ",G1103*2.55)</f>
        <v xml:space="preserve"> </v>
      </c>
      <c r="K1103" s="29" t="str">
        <f>IF(Замеры!AD1097=0," ",Замеры!AK1097)</f>
        <v xml:space="preserve"> </v>
      </c>
      <c r="L1103" s="29" t="str">
        <f>IF(Замеры!AD1097=0," ",Замеры!AL1097)</f>
        <v xml:space="preserve"> </v>
      </c>
      <c r="M1103" s="29" t="str">
        <f>IF(Замеры!AD1097=0," ",0.1)</f>
        <v xml:space="preserve"> </v>
      </c>
      <c r="N1103" s="29" t="str">
        <f>IF(Замеры!AD1097=0," ",Замеры!AD1097)</f>
        <v xml:space="preserve"> </v>
      </c>
      <c r="O1103" s="29" t="str">
        <f>Замеры!AE1097</f>
        <v xml:space="preserve"> </v>
      </c>
      <c r="P1103" s="29" t="str">
        <f>Замеры!AF1097</f>
        <v xml:space="preserve"> </v>
      </c>
      <c r="Q1103" s="29" t="str">
        <f>IF(Замеры!AD1097=0," ","+")</f>
        <v xml:space="preserve"> </v>
      </c>
      <c r="R1103" s="32">
        <f>Замеры!AC1097</f>
        <v>0</v>
      </c>
      <c r="W1103" s="33" t="e">
        <f t="shared" si="34"/>
        <v>#VALUE!</v>
      </c>
      <c r="X1103" s="31" t="s">
        <v>72</v>
      </c>
      <c r="Y1103" s="33" t="e">
        <f t="shared" si="35"/>
        <v>#VALUE!</v>
      </c>
      <c r="Z1103" s="32"/>
    </row>
    <row r="1104" spans="1:26" x14ac:dyDescent="0.3">
      <c r="A1104" s="35">
        <f>IF(Замеры!B1098=0, " ", Замеры!B1098)</f>
        <v>1095</v>
      </c>
      <c r="B1104" s="37" t="str">
        <f>CONCATENATE(Замеры!D1098,Замеры!F1098)</f>
        <v>Группа от QF</v>
      </c>
      <c r="C1104" s="35" t="str">
        <f>IF(Замеры!J1098=0," ", Замеры!J1098)</f>
        <v xml:space="preserve"> </v>
      </c>
      <c r="D1104" s="29" t="str">
        <f>IF(Замеры!AD1098=0, " ", Замеры!AB1098)</f>
        <v xml:space="preserve"> </v>
      </c>
      <c r="E1104" s="29" t="str">
        <f>CONCATENATE(Замеры!T1098,Замеры!W1098,Замеры!V1098)</f>
        <v xml:space="preserve"> </v>
      </c>
      <c r="F1104" s="30" t="str">
        <f>IF(Замеры!AD1098=0," ","---")</f>
        <v xml:space="preserve"> </v>
      </c>
      <c r="G1104" s="31" t="str">
        <f>IF(Замеры!AD1098=0," ",Замеры!L1098)</f>
        <v xml:space="preserve"> </v>
      </c>
      <c r="H1104" s="31" t="str">
        <f>CONCATENATE(Замеры!AO1098,Замеры!AE1098,Замеры!AP1098)</f>
        <v>0 0</v>
      </c>
      <c r="I1104" s="29" t="str">
        <f>CONCATENATE(Замеры!AM1098,Замеры!AE1098,Замеры!AN1098)</f>
        <v>0 0</v>
      </c>
      <c r="J1104" s="31" t="str">
        <f>IF(Замеры!AD1098=0," ",G1104*2.55)</f>
        <v xml:space="preserve"> </v>
      </c>
      <c r="K1104" s="29" t="str">
        <f>IF(Замеры!AD1098=0," ",Замеры!AK1098)</f>
        <v xml:space="preserve"> </v>
      </c>
      <c r="L1104" s="29" t="str">
        <f>IF(Замеры!AD1098=0," ",Замеры!AL1098)</f>
        <v xml:space="preserve"> </v>
      </c>
      <c r="M1104" s="29" t="str">
        <f>IF(Замеры!AD1098=0," ",0.1)</f>
        <v xml:space="preserve"> </v>
      </c>
      <c r="N1104" s="29" t="str">
        <f>IF(Замеры!AD1098=0," ",Замеры!AD1098)</f>
        <v xml:space="preserve"> </v>
      </c>
      <c r="O1104" s="29" t="str">
        <f>Замеры!AE1098</f>
        <v xml:space="preserve"> </v>
      </c>
      <c r="P1104" s="29" t="str">
        <f>Замеры!AF1098</f>
        <v xml:space="preserve"> </v>
      </c>
      <c r="Q1104" s="29" t="str">
        <f>IF(Замеры!AD1098=0," ","+")</f>
        <v xml:space="preserve"> </v>
      </c>
      <c r="R1104" s="32">
        <f>Замеры!AC1098</f>
        <v>0</v>
      </c>
      <c r="W1104" s="33" t="e">
        <f t="shared" si="34"/>
        <v>#VALUE!</v>
      </c>
      <c r="X1104" s="31" t="s">
        <v>72</v>
      </c>
      <c r="Y1104" s="33" t="e">
        <f t="shared" si="35"/>
        <v>#VALUE!</v>
      </c>
      <c r="Z1104" s="32"/>
    </row>
    <row r="1105" spans="1:26" x14ac:dyDescent="0.3">
      <c r="A1105" s="35">
        <f>IF(Замеры!B1099=0, " ", Замеры!B1099)</f>
        <v>1096</v>
      </c>
      <c r="B1105" s="37" t="str">
        <f>CONCATENATE(Замеры!D1099,Замеры!F1099)</f>
        <v>Группа от QF</v>
      </c>
      <c r="C1105" s="35" t="str">
        <f>IF(Замеры!J1099=0," ", Замеры!J1099)</f>
        <v xml:space="preserve"> </v>
      </c>
      <c r="D1105" s="29" t="str">
        <f>IF(Замеры!AD1099=0, " ", Замеры!AB1099)</f>
        <v xml:space="preserve"> </v>
      </c>
      <c r="E1105" s="29" t="str">
        <f>CONCATENATE(Замеры!T1099,Замеры!W1099,Замеры!V1099)</f>
        <v xml:space="preserve"> </v>
      </c>
      <c r="F1105" s="30" t="str">
        <f>IF(Замеры!AD1099=0," ","---")</f>
        <v xml:space="preserve"> </v>
      </c>
      <c r="G1105" s="31" t="str">
        <f>IF(Замеры!AD1099=0," ",Замеры!L1099)</f>
        <v xml:space="preserve"> </v>
      </c>
      <c r="H1105" s="31" t="str">
        <f>CONCATENATE(Замеры!AO1099,Замеры!AE1099,Замеры!AP1099)</f>
        <v>0 0</v>
      </c>
      <c r="I1105" s="29" t="str">
        <f>CONCATENATE(Замеры!AM1099,Замеры!AE1099,Замеры!AN1099)</f>
        <v>0 0</v>
      </c>
      <c r="J1105" s="31" t="str">
        <f>IF(Замеры!AD1099=0," ",G1105*2.55)</f>
        <v xml:space="preserve"> </v>
      </c>
      <c r="K1105" s="29" t="str">
        <f>IF(Замеры!AD1099=0," ",Замеры!AK1099)</f>
        <v xml:space="preserve"> </v>
      </c>
      <c r="L1105" s="29" t="str">
        <f>IF(Замеры!AD1099=0," ",Замеры!AL1099)</f>
        <v xml:space="preserve"> </v>
      </c>
      <c r="M1105" s="29" t="str">
        <f>IF(Замеры!AD1099=0," ",0.1)</f>
        <v xml:space="preserve"> </v>
      </c>
      <c r="N1105" s="29" t="str">
        <f>IF(Замеры!AD1099=0," ",Замеры!AD1099)</f>
        <v xml:space="preserve"> </v>
      </c>
      <c r="O1105" s="29" t="str">
        <f>Замеры!AE1099</f>
        <v xml:space="preserve"> </v>
      </c>
      <c r="P1105" s="29" t="str">
        <f>Замеры!AF1099</f>
        <v xml:space="preserve"> </v>
      </c>
      <c r="Q1105" s="29" t="str">
        <f>IF(Замеры!AD1099=0," ","+")</f>
        <v xml:space="preserve"> </v>
      </c>
      <c r="R1105" s="32">
        <f>Замеры!AC1099</f>
        <v>0</v>
      </c>
      <c r="W1105" s="33" t="e">
        <f t="shared" si="34"/>
        <v>#VALUE!</v>
      </c>
      <c r="X1105" s="31" t="s">
        <v>72</v>
      </c>
      <c r="Y1105" s="33" t="e">
        <f t="shared" si="35"/>
        <v>#VALUE!</v>
      </c>
      <c r="Z1105" s="32"/>
    </row>
    <row r="1106" spans="1:26" x14ac:dyDescent="0.3">
      <c r="A1106" s="35">
        <f>IF(Замеры!B1100=0, " ", Замеры!B1100)</f>
        <v>1097</v>
      </c>
      <c r="B1106" s="37" t="str">
        <f>CONCATENATE(Замеры!D1100,Замеры!F1100)</f>
        <v>Группа от QF</v>
      </c>
      <c r="C1106" s="35" t="str">
        <f>IF(Замеры!J1100=0," ", Замеры!J1100)</f>
        <v xml:space="preserve"> </v>
      </c>
      <c r="D1106" s="29" t="str">
        <f>IF(Замеры!AD1100=0, " ", Замеры!AB1100)</f>
        <v xml:space="preserve"> </v>
      </c>
      <c r="E1106" s="29" t="str">
        <f>CONCATENATE(Замеры!T1100,Замеры!W1100,Замеры!V1100)</f>
        <v xml:space="preserve"> </v>
      </c>
      <c r="F1106" s="30" t="str">
        <f>IF(Замеры!AD1100=0," ","---")</f>
        <v xml:space="preserve"> </v>
      </c>
      <c r="G1106" s="31" t="str">
        <f>IF(Замеры!AD1100=0," ",Замеры!L1100)</f>
        <v xml:space="preserve"> </v>
      </c>
      <c r="H1106" s="31" t="str">
        <f>CONCATENATE(Замеры!AO1100,Замеры!AE1100,Замеры!AP1100)</f>
        <v>0 0</v>
      </c>
      <c r="I1106" s="29" t="str">
        <f>CONCATENATE(Замеры!AM1100,Замеры!AE1100,Замеры!AN1100)</f>
        <v>0 0</v>
      </c>
      <c r="J1106" s="31" t="str">
        <f>IF(Замеры!AD1100=0," ",G1106*2.55)</f>
        <v xml:space="preserve"> </v>
      </c>
      <c r="K1106" s="29" t="str">
        <f>IF(Замеры!AD1100=0," ",Замеры!AK1100)</f>
        <v xml:space="preserve"> </v>
      </c>
      <c r="L1106" s="29" t="str">
        <f>IF(Замеры!AD1100=0," ",Замеры!AL1100)</f>
        <v xml:space="preserve"> </v>
      </c>
      <c r="M1106" s="29" t="str">
        <f>IF(Замеры!AD1100=0," ",0.1)</f>
        <v xml:space="preserve"> </v>
      </c>
      <c r="N1106" s="29" t="str">
        <f>IF(Замеры!AD1100=0," ",Замеры!AD1100)</f>
        <v xml:space="preserve"> </v>
      </c>
      <c r="O1106" s="29" t="str">
        <f>Замеры!AE1100</f>
        <v xml:space="preserve"> </v>
      </c>
      <c r="P1106" s="29" t="str">
        <f>Замеры!AF1100</f>
        <v xml:space="preserve"> </v>
      </c>
      <c r="Q1106" s="29" t="str">
        <f>IF(Замеры!AD1100=0," ","+")</f>
        <v xml:space="preserve"> </v>
      </c>
      <c r="R1106" s="32">
        <f>Замеры!AC1100</f>
        <v>0</v>
      </c>
      <c r="W1106" s="33" t="e">
        <f t="shared" si="34"/>
        <v>#VALUE!</v>
      </c>
      <c r="X1106" s="31" t="s">
        <v>72</v>
      </c>
      <c r="Y1106" s="33" t="e">
        <f t="shared" si="35"/>
        <v>#VALUE!</v>
      </c>
      <c r="Z1106" s="32"/>
    </row>
    <row r="1107" spans="1:26" x14ac:dyDescent="0.3">
      <c r="A1107" s="35">
        <f>IF(Замеры!B1101=0, " ", Замеры!B1101)</f>
        <v>1098</v>
      </c>
      <c r="B1107" s="37" t="str">
        <f>CONCATENATE(Замеры!D1101,Замеры!F1101)</f>
        <v>Группа от QF</v>
      </c>
      <c r="C1107" s="35" t="str">
        <f>IF(Замеры!J1101=0," ", Замеры!J1101)</f>
        <v xml:space="preserve"> </v>
      </c>
      <c r="D1107" s="29" t="str">
        <f>IF(Замеры!AD1101=0, " ", Замеры!AB1101)</f>
        <v xml:space="preserve"> </v>
      </c>
      <c r="E1107" s="29" t="str">
        <f>CONCATENATE(Замеры!T1101,Замеры!W1101,Замеры!V1101)</f>
        <v xml:space="preserve"> </v>
      </c>
      <c r="F1107" s="30" t="str">
        <f>IF(Замеры!AD1101=0," ","---")</f>
        <v xml:space="preserve"> </v>
      </c>
      <c r="G1107" s="31" t="str">
        <f>IF(Замеры!AD1101=0," ",Замеры!L1101)</f>
        <v xml:space="preserve"> </v>
      </c>
      <c r="H1107" s="31" t="str">
        <f>CONCATENATE(Замеры!AO1101,Замеры!AE1101,Замеры!AP1101)</f>
        <v>0 0</v>
      </c>
      <c r="I1107" s="29" t="str">
        <f>CONCATENATE(Замеры!AM1101,Замеры!AE1101,Замеры!AN1101)</f>
        <v>0 0</v>
      </c>
      <c r="J1107" s="31" t="str">
        <f>IF(Замеры!AD1101=0," ",G1107*2.55)</f>
        <v xml:space="preserve"> </v>
      </c>
      <c r="K1107" s="29" t="str">
        <f>IF(Замеры!AD1101=0," ",Замеры!AK1101)</f>
        <v xml:space="preserve"> </v>
      </c>
      <c r="L1107" s="29" t="str">
        <f>IF(Замеры!AD1101=0," ",Замеры!AL1101)</f>
        <v xml:space="preserve"> </v>
      </c>
      <c r="M1107" s="29" t="str">
        <f>IF(Замеры!AD1101=0," ",0.1)</f>
        <v xml:space="preserve"> </v>
      </c>
      <c r="N1107" s="29" t="str">
        <f>IF(Замеры!AD1101=0," ",Замеры!AD1101)</f>
        <v xml:space="preserve"> </v>
      </c>
      <c r="O1107" s="29" t="str">
        <f>Замеры!AE1101</f>
        <v xml:space="preserve"> </v>
      </c>
      <c r="P1107" s="29" t="str">
        <f>Замеры!AF1101</f>
        <v xml:space="preserve"> </v>
      </c>
      <c r="Q1107" s="29" t="str">
        <f>IF(Замеры!AD1101=0," ","+")</f>
        <v xml:space="preserve"> </v>
      </c>
      <c r="R1107" s="32">
        <f>Замеры!AC1101</f>
        <v>0</v>
      </c>
      <c r="W1107" s="33" t="e">
        <f t="shared" si="34"/>
        <v>#VALUE!</v>
      </c>
      <c r="X1107" s="31" t="s">
        <v>72</v>
      </c>
      <c r="Y1107" s="33" t="e">
        <f t="shared" si="35"/>
        <v>#VALUE!</v>
      </c>
      <c r="Z1107" s="32"/>
    </row>
    <row r="1108" spans="1:26" x14ac:dyDescent="0.3">
      <c r="A1108" s="35">
        <f>IF(Замеры!B1102=0, " ", Замеры!B1102)</f>
        <v>1099</v>
      </c>
      <c r="B1108" s="37" t="str">
        <f>CONCATENATE(Замеры!D1102,Замеры!F1102)</f>
        <v>Группа от QF</v>
      </c>
      <c r="C1108" s="35" t="str">
        <f>IF(Замеры!J1102=0," ", Замеры!J1102)</f>
        <v xml:space="preserve"> </v>
      </c>
      <c r="D1108" s="29" t="str">
        <f>IF(Замеры!AD1102=0, " ", Замеры!AB1102)</f>
        <v xml:space="preserve"> </v>
      </c>
      <c r="E1108" s="29" t="str">
        <f>CONCATENATE(Замеры!T1102,Замеры!W1102,Замеры!V1102)</f>
        <v xml:space="preserve"> </v>
      </c>
      <c r="F1108" s="30" t="str">
        <f>IF(Замеры!AD1102=0," ","---")</f>
        <v xml:space="preserve"> </v>
      </c>
      <c r="G1108" s="31" t="str">
        <f>IF(Замеры!AD1102=0," ",Замеры!L1102)</f>
        <v xml:space="preserve"> </v>
      </c>
      <c r="H1108" s="31" t="str">
        <f>CONCATENATE(Замеры!AO1102,Замеры!AE1102,Замеры!AP1102)</f>
        <v>0 0</v>
      </c>
      <c r="I1108" s="29" t="str">
        <f>CONCATENATE(Замеры!AM1102,Замеры!AE1102,Замеры!AN1102)</f>
        <v>0 0</v>
      </c>
      <c r="J1108" s="31" t="str">
        <f>IF(Замеры!AD1102=0," ",G1108*2.55)</f>
        <v xml:space="preserve"> </v>
      </c>
      <c r="K1108" s="29" t="str">
        <f>IF(Замеры!AD1102=0," ",Замеры!AK1102)</f>
        <v xml:space="preserve"> </v>
      </c>
      <c r="L1108" s="29" t="str">
        <f>IF(Замеры!AD1102=0," ",Замеры!AL1102)</f>
        <v xml:space="preserve"> </v>
      </c>
      <c r="M1108" s="29" t="str">
        <f>IF(Замеры!AD1102=0," ",0.1)</f>
        <v xml:space="preserve"> </v>
      </c>
      <c r="N1108" s="29" t="str">
        <f>IF(Замеры!AD1102=0," ",Замеры!AD1102)</f>
        <v xml:space="preserve"> </v>
      </c>
      <c r="O1108" s="29" t="str">
        <f>Замеры!AE1102</f>
        <v xml:space="preserve"> </v>
      </c>
      <c r="P1108" s="29" t="str">
        <f>Замеры!AF1102</f>
        <v xml:space="preserve"> </v>
      </c>
      <c r="Q1108" s="29" t="str">
        <f>IF(Замеры!AD1102=0," ","+")</f>
        <v xml:space="preserve"> </v>
      </c>
      <c r="R1108" s="32">
        <f>Замеры!AC1102</f>
        <v>0</v>
      </c>
      <c r="W1108" s="33" t="e">
        <f t="shared" si="34"/>
        <v>#VALUE!</v>
      </c>
      <c r="X1108" s="31" t="s">
        <v>72</v>
      </c>
      <c r="Y1108" s="33" t="e">
        <f t="shared" si="35"/>
        <v>#VALUE!</v>
      </c>
      <c r="Z1108" s="32"/>
    </row>
    <row r="1109" spans="1:26" x14ac:dyDescent="0.3">
      <c r="A1109" s="35">
        <f>IF(Замеры!B1103=0, " ", Замеры!B1103)</f>
        <v>1100</v>
      </c>
      <c r="B1109" s="37" t="str">
        <f>CONCATENATE(Замеры!D1103,Замеры!F1103)</f>
        <v>Группа от QF</v>
      </c>
      <c r="C1109" s="35" t="str">
        <f>IF(Замеры!J1103=0," ", Замеры!J1103)</f>
        <v xml:space="preserve"> </v>
      </c>
      <c r="D1109" s="29" t="str">
        <f>IF(Замеры!AD1103=0, " ", Замеры!AB1103)</f>
        <v xml:space="preserve"> </v>
      </c>
      <c r="E1109" s="29" t="str">
        <f>CONCATENATE(Замеры!T1103,Замеры!W1103,Замеры!V1103)</f>
        <v xml:space="preserve"> </v>
      </c>
      <c r="F1109" s="30" t="str">
        <f>IF(Замеры!AD1103=0," ","---")</f>
        <v xml:space="preserve"> </v>
      </c>
      <c r="G1109" s="31" t="str">
        <f>IF(Замеры!AD1103=0," ",Замеры!L1103)</f>
        <v xml:space="preserve"> </v>
      </c>
      <c r="H1109" s="31" t="str">
        <f>CONCATENATE(Замеры!AO1103,Замеры!AE1103,Замеры!AP1103)</f>
        <v>0 0</v>
      </c>
      <c r="I1109" s="29" t="str">
        <f>CONCATENATE(Замеры!AM1103,Замеры!AE1103,Замеры!AN1103)</f>
        <v>0 0</v>
      </c>
      <c r="J1109" s="31" t="str">
        <f>IF(Замеры!AD1103=0," ",G1109*2.55)</f>
        <v xml:space="preserve"> </v>
      </c>
      <c r="K1109" s="29" t="str">
        <f>IF(Замеры!AD1103=0," ",Замеры!AK1103)</f>
        <v xml:space="preserve"> </v>
      </c>
      <c r="L1109" s="29" t="str">
        <f>IF(Замеры!AD1103=0," ",Замеры!AL1103)</f>
        <v xml:space="preserve"> </v>
      </c>
      <c r="M1109" s="29" t="str">
        <f>IF(Замеры!AD1103=0," ",0.1)</f>
        <v xml:space="preserve"> </v>
      </c>
      <c r="N1109" s="29" t="str">
        <f>IF(Замеры!AD1103=0," ",Замеры!AD1103)</f>
        <v xml:space="preserve"> </v>
      </c>
      <c r="O1109" s="29" t="str">
        <f>Замеры!AE1103</f>
        <v xml:space="preserve"> </v>
      </c>
      <c r="P1109" s="29" t="str">
        <f>Замеры!AF1103</f>
        <v xml:space="preserve"> </v>
      </c>
      <c r="Q1109" s="29" t="str">
        <f>IF(Замеры!AD1103=0," ","+")</f>
        <v xml:space="preserve"> </v>
      </c>
      <c r="R1109" s="32">
        <f>Замеры!AC1103</f>
        <v>0</v>
      </c>
      <c r="W1109" s="33" t="e">
        <f t="shared" si="34"/>
        <v>#VALUE!</v>
      </c>
      <c r="X1109" s="31" t="s">
        <v>72</v>
      </c>
      <c r="Y1109" s="33" t="e">
        <f t="shared" si="35"/>
        <v>#VALUE!</v>
      </c>
      <c r="Z1109" s="32"/>
    </row>
    <row r="1110" spans="1:26" x14ac:dyDescent="0.3">
      <c r="A1110" s="35">
        <f>IF(Замеры!B1104=0, " ", Замеры!B1104)</f>
        <v>1101</v>
      </c>
      <c r="B1110" s="37" t="str">
        <f>CONCATENATE(Замеры!D1104,Замеры!F1104)</f>
        <v>Группа от QF</v>
      </c>
      <c r="C1110" s="35" t="str">
        <f>IF(Замеры!J1104=0," ", Замеры!J1104)</f>
        <v xml:space="preserve"> </v>
      </c>
      <c r="D1110" s="29" t="str">
        <f>IF(Замеры!AD1104=0, " ", Замеры!AB1104)</f>
        <v xml:space="preserve"> </v>
      </c>
      <c r="E1110" s="29" t="str">
        <f>CONCATENATE(Замеры!T1104,Замеры!W1104,Замеры!V1104)</f>
        <v xml:space="preserve"> </v>
      </c>
      <c r="F1110" s="30" t="str">
        <f>IF(Замеры!AD1104=0," ","---")</f>
        <v xml:space="preserve"> </v>
      </c>
      <c r="G1110" s="31" t="str">
        <f>IF(Замеры!AD1104=0," ",Замеры!L1104)</f>
        <v xml:space="preserve"> </v>
      </c>
      <c r="H1110" s="31" t="str">
        <f>CONCATENATE(Замеры!AO1104,Замеры!AE1104,Замеры!AP1104)</f>
        <v>0 0</v>
      </c>
      <c r="I1110" s="29" t="str">
        <f>CONCATENATE(Замеры!AM1104,Замеры!AE1104,Замеры!AN1104)</f>
        <v>0 0</v>
      </c>
      <c r="J1110" s="31" t="str">
        <f>IF(Замеры!AD1104=0," ",G1110*2.55)</f>
        <v xml:space="preserve"> </v>
      </c>
      <c r="K1110" s="29" t="str">
        <f>IF(Замеры!AD1104=0," ",Замеры!AK1104)</f>
        <v xml:space="preserve"> </v>
      </c>
      <c r="L1110" s="29" t="str">
        <f>IF(Замеры!AD1104=0," ",Замеры!AL1104)</f>
        <v xml:space="preserve"> </v>
      </c>
      <c r="M1110" s="29" t="str">
        <f>IF(Замеры!AD1104=0," ",0.1)</f>
        <v xml:space="preserve"> </v>
      </c>
      <c r="N1110" s="29" t="str">
        <f>IF(Замеры!AD1104=0," ",Замеры!AD1104)</f>
        <v xml:space="preserve"> </v>
      </c>
      <c r="O1110" s="29" t="str">
        <f>Замеры!AE1104</f>
        <v xml:space="preserve"> </v>
      </c>
      <c r="P1110" s="29" t="str">
        <f>Замеры!AF1104</f>
        <v xml:space="preserve"> </v>
      </c>
      <c r="Q1110" s="29" t="str">
        <f>IF(Замеры!AD1104=0," ","+")</f>
        <v xml:space="preserve"> </v>
      </c>
      <c r="R1110" s="32">
        <f>Замеры!AC1104</f>
        <v>0</v>
      </c>
      <c r="W1110" s="33" t="e">
        <f t="shared" si="34"/>
        <v>#VALUE!</v>
      </c>
      <c r="X1110" s="31" t="s">
        <v>72</v>
      </c>
      <c r="Y1110" s="33" t="e">
        <f t="shared" si="35"/>
        <v>#VALUE!</v>
      </c>
      <c r="Z1110" s="32"/>
    </row>
    <row r="1111" spans="1:26" x14ac:dyDescent="0.3">
      <c r="A1111" s="35">
        <f>IF(Замеры!B1105=0, " ", Замеры!B1105)</f>
        <v>1102</v>
      </c>
      <c r="B1111" s="37" t="str">
        <f>CONCATENATE(Замеры!D1105,Замеры!F1105)</f>
        <v>Группа от QF</v>
      </c>
      <c r="C1111" s="35" t="str">
        <f>IF(Замеры!J1105=0," ", Замеры!J1105)</f>
        <v xml:space="preserve"> </v>
      </c>
      <c r="D1111" s="29" t="str">
        <f>IF(Замеры!AD1105=0, " ", Замеры!AB1105)</f>
        <v xml:space="preserve"> </v>
      </c>
      <c r="E1111" s="29" t="str">
        <f>CONCATENATE(Замеры!T1105,Замеры!W1105,Замеры!V1105)</f>
        <v xml:space="preserve"> </v>
      </c>
      <c r="F1111" s="30" t="str">
        <f>IF(Замеры!AD1105=0," ","---")</f>
        <v xml:space="preserve"> </v>
      </c>
      <c r="G1111" s="31" t="str">
        <f>IF(Замеры!AD1105=0," ",Замеры!L1105)</f>
        <v xml:space="preserve"> </v>
      </c>
      <c r="H1111" s="31" t="str">
        <f>CONCATENATE(Замеры!AO1105,Замеры!AE1105,Замеры!AP1105)</f>
        <v>0 0</v>
      </c>
      <c r="I1111" s="29" t="str">
        <f>CONCATENATE(Замеры!AM1105,Замеры!AE1105,Замеры!AN1105)</f>
        <v>0 0</v>
      </c>
      <c r="J1111" s="31" t="str">
        <f>IF(Замеры!AD1105=0," ",G1111*2.55)</f>
        <v xml:space="preserve"> </v>
      </c>
      <c r="K1111" s="29" t="str">
        <f>IF(Замеры!AD1105=0," ",Замеры!AK1105)</f>
        <v xml:space="preserve"> </v>
      </c>
      <c r="L1111" s="29" t="str">
        <f>IF(Замеры!AD1105=0," ",Замеры!AL1105)</f>
        <v xml:space="preserve"> </v>
      </c>
      <c r="M1111" s="29" t="str">
        <f>IF(Замеры!AD1105=0," ",0.1)</f>
        <v xml:space="preserve"> </v>
      </c>
      <c r="N1111" s="29" t="str">
        <f>IF(Замеры!AD1105=0," ",Замеры!AD1105)</f>
        <v xml:space="preserve"> </v>
      </c>
      <c r="O1111" s="29" t="str">
        <f>Замеры!AE1105</f>
        <v xml:space="preserve"> </v>
      </c>
      <c r="P1111" s="29" t="str">
        <f>Замеры!AF1105</f>
        <v xml:space="preserve"> </v>
      </c>
      <c r="Q1111" s="29" t="str">
        <f>IF(Замеры!AD1105=0," ","+")</f>
        <v xml:space="preserve"> </v>
      </c>
      <c r="R1111" s="32">
        <f>Замеры!AC1105</f>
        <v>0</v>
      </c>
      <c r="W1111" s="33" t="e">
        <f t="shared" si="34"/>
        <v>#VALUE!</v>
      </c>
      <c r="X1111" s="31" t="s">
        <v>72</v>
      </c>
      <c r="Y1111" s="33" t="e">
        <f t="shared" si="35"/>
        <v>#VALUE!</v>
      </c>
      <c r="Z1111" s="32"/>
    </row>
    <row r="1112" spans="1:26" x14ac:dyDescent="0.3">
      <c r="A1112" s="35">
        <f>IF(Замеры!B1106=0, " ", Замеры!B1106)</f>
        <v>1103</v>
      </c>
      <c r="B1112" s="37" t="str">
        <f>CONCATENATE(Замеры!D1106,Замеры!F1106)</f>
        <v>Группа от QF</v>
      </c>
      <c r="C1112" s="35" t="str">
        <f>IF(Замеры!J1106=0," ", Замеры!J1106)</f>
        <v xml:space="preserve"> </v>
      </c>
      <c r="D1112" s="29" t="str">
        <f>IF(Замеры!AD1106=0, " ", Замеры!AB1106)</f>
        <v xml:space="preserve"> </v>
      </c>
      <c r="E1112" s="29" t="str">
        <f>CONCATENATE(Замеры!T1106,Замеры!W1106,Замеры!V1106)</f>
        <v xml:space="preserve"> </v>
      </c>
      <c r="F1112" s="30" t="str">
        <f>IF(Замеры!AD1106=0," ","---")</f>
        <v xml:space="preserve"> </v>
      </c>
      <c r="G1112" s="31" t="str">
        <f>IF(Замеры!AD1106=0," ",Замеры!L1106)</f>
        <v xml:space="preserve"> </v>
      </c>
      <c r="H1112" s="31" t="str">
        <f>CONCATENATE(Замеры!AO1106,Замеры!AE1106,Замеры!AP1106)</f>
        <v>0 0</v>
      </c>
      <c r="I1112" s="29" t="str">
        <f>CONCATENATE(Замеры!AM1106,Замеры!AE1106,Замеры!AN1106)</f>
        <v>0 0</v>
      </c>
      <c r="J1112" s="31" t="str">
        <f>IF(Замеры!AD1106=0," ",G1112*2.55)</f>
        <v xml:space="preserve"> </v>
      </c>
      <c r="K1112" s="29" t="str">
        <f>IF(Замеры!AD1106=0," ",Замеры!AK1106)</f>
        <v xml:space="preserve"> </v>
      </c>
      <c r="L1112" s="29" t="str">
        <f>IF(Замеры!AD1106=0," ",Замеры!AL1106)</f>
        <v xml:space="preserve"> </v>
      </c>
      <c r="M1112" s="29" t="str">
        <f>IF(Замеры!AD1106=0," ",0.1)</f>
        <v xml:space="preserve"> </v>
      </c>
      <c r="N1112" s="29" t="str">
        <f>IF(Замеры!AD1106=0," ",Замеры!AD1106)</f>
        <v xml:space="preserve"> </v>
      </c>
      <c r="O1112" s="29" t="str">
        <f>Замеры!AE1106</f>
        <v xml:space="preserve"> </v>
      </c>
      <c r="P1112" s="29" t="str">
        <f>Замеры!AF1106</f>
        <v xml:space="preserve"> </v>
      </c>
      <c r="Q1112" s="29" t="str">
        <f>IF(Замеры!AD1106=0," ","+")</f>
        <v xml:space="preserve"> </v>
      </c>
      <c r="R1112" s="32">
        <f>Замеры!AC1106</f>
        <v>0</v>
      </c>
      <c r="W1112" s="33" t="e">
        <f t="shared" si="34"/>
        <v>#VALUE!</v>
      </c>
      <c r="X1112" s="31" t="s">
        <v>72</v>
      </c>
      <c r="Y1112" s="33" t="e">
        <f t="shared" si="35"/>
        <v>#VALUE!</v>
      </c>
      <c r="Z1112" s="32"/>
    </row>
    <row r="1113" spans="1:26" x14ac:dyDescent="0.3">
      <c r="A1113" s="35">
        <f>IF(Замеры!B1107=0, " ", Замеры!B1107)</f>
        <v>1104</v>
      </c>
      <c r="B1113" s="37" t="str">
        <f>CONCATENATE(Замеры!D1107,Замеры!F1107)</f>
        <v>Группа от QF</v>
      </c>
      <c r="C1113" s="35" t="str">
        <f>IF(Замеры!J1107=0," ", Замеры!J1107)</f>
        <v xml:space="preserve"> </v>
      </c>
      <c r="D1113" s="29" t="str">
        <f>IF(Замеры!AD1107=0, " ", Замеры!AB1107)</f>
        <v xml:space="preserve"> </v>
      </c>
      <c r="E1113" s="29" t="str">
        <f>CONCATENATE(Замеры!T1107,Замеры!W1107,Замеры!V1107)</f>
        <v xml:space="preserve"> </v>
      </c>
      <c r="F1113" s="30" t="str">
        <f>IF(Замеры!AD1107=0," ","---")</f>
        <v xml:space="preserve"> </v>
      </c>
      <c r="G1113" s="31" t="str">
        <f>IF(Замеры!AD1107=0," ",Замеры!L1107)</f>
        <v xml:space="preserve"> </v>
      </c>
      <c r="H1113" s="31" t="str">
        <f>CONCATENATE(Замеры!AO1107,Замеры!AE1107,Замеры!AP1107)</f>
        <v>0 0</v>
      </c>
      <c r="I1113" s="29" t="str">
        <f>CONCATENATE(Замеры!AM1107,Замеры!AE1107,Замеры!AN1107)</f>
        <v>0 0</v>
      </c>
      <c r="J1113" s="31" t="str">
        <f>IF(Замеры!AD1107=0," ",G1113*2.55)</f>
        <v xml:space="preserve"> </v>
      </c>
      <c r="K1113" s="29" t="str">
        <f>IF(Замеры!AD1107=0," ",Замеры!AK1107)</f>
        <v xml:space="preserve"> </v>
      </c>
      <c r="L1113" s="29" t="str">
        <f>IF(Замеры!AD1107=0," ",Замеры!AL1107)</f>
        <v xml:space="preserve"> </v>
      </c>
      <c r="M1113" s="29" t="str">
        <f>IF(Замеры!AD1107=0," ",0.1)</f>
        <v xml:space="preserve"> </v>
      </c>
      <c r="N1113" s="29" t="str">
        <f>IF(Замеры!AD1107=0," ",Замеры!AD1107)</f>
        <v xml:space="preserve"> </v>
      </c>
      <c r="O1113" s="29" t="str">
        <f>Замеры!AE1107</f>
        <v xml:space="preserve"> </v>
      </c>
      <c r="P1113" s="29" t="str">
        <f>Замеры!AF1107</f>
        <v xml:space="preserve"> </v>
      </c>
      <c r="Q1113" s="29" t="str">
        <f>IF(Замеры!AD1107=0," ","+")</f>
        <v xml:space="preserve"> </v>
      </c>
      <c r="R1113" s="32">
        <f>Замеры!AC1107</f>
        <v>0</v>
      </c>
      <c r="W1113" s="33" t="e">
        <f t="shared" si="34"/>
        <v>#VALUE!</v>
      </c>
      <c r="X1113" s="31" t="s">
        <v>72</v>
      </c>
      <c r="Y1113" s="33" t="e">
        <f t="shared" si="35"/>
        <v>#VALUE!</v>
      </c>
      <c r="Z1113" s="32"/>
    </row>
    <row r="1114" spans="1:26" x14ac:dyDescent="0.3">
      <c r="A1114" s="35">
        <f>IF(Замеры!B1108=0, " ", Замеры!B1108)</f>
        <v>1105</v>
      </c>
      <c r="B1114" s="37" t="str">
        <f>CONCATENATE(Замеры!D1108,Замеры!F1108)</f>
        <v>Группа от QF</v>
      </c>
      <c r="C1114" s="35" t="str">
        <f>IF(Замеры!J1108=0," ", Замеры!J1108)</f>
        <v xml:space="preserve"> </v>
      </c>
      <c r="D1114" s="29" t="str">
        <f>IF(Замеры!AD1108=0, " ", Замеры!AB1108)</f>
        <v xml:space="preserve"> </v>
      </c>
      <c r="E1114" s="29" t="str">
        <f>CONCATENATE(Замеры!T1108,Замеры!W1108,Замеры!V1108)</f>
        <v xml:space="preserve"> </v>
      </c>
      <c r="F1114" s="30" t="str">
        <f>IF(Замеры!AD1108=0," ","---")</f>
        <v xml:space="preserve"> </v>
      </c>
      <c r="G1114" s="31" t="str">
        <f>IF(Замеры!AD1108=0," ",Замеры!L1108)</f>
        <v xml:space="preserve"> </v>
      </c>
      <c r="H1114" s="31" t="str">
        <f>CONCATENATE(Замеры!AO1108,Замеры!AE1108,Замеры!AP1108)</f>
        <v>0 0</v>
      </c>
      <c r="I1114" s="29" t="str">
        <f>CONCATENATE(Замеры!AM1108,Замеры!AE1108,Замеры!AN1108)</f>
        <v>0 0</v>
      </c>
      <c r="J1114" s="31" t="str">
        <f>IF(Замеры!AD1108=0," ",G1114*2.55)</f>
        <v xml:space="preserve"> </v>
      </c>
      <c r="K1114" s="29" t="str">
        <f>IF(Замеры!AD1108=0," ",Замеры!AK1108)</f>
        <v xml:space="preserve"> </v>
      </c>
      <c r="L1114" s="29" t="str">
        <f>IF(Замеры!AD1108=0," ",Замеры!AL1108)</f>
        <v xml:space="preserve"> </v>
      </c>
      <c r="M1114" s="29" t="str">
        <f>IF(Замеры!AD1108=0," ",0.1)</f>
        <v xml:space="preserve"> </v>
      </c>
      <c r="N1114" s="29" t="str">
        <f>IF(Замеры!AD1108=0," ",Замеры!AD1108)</f>
        <v xml:space="preserve"> </v>
      </c>
      <c r="O1114" s="29" t="str">
        <f>Замеры!AE1108</f>
        <v xml:space="preserve"> </v>
      </c>
      <c r="P1114" s="29" t="str">
        <f>Замеры!AF1108</f>
        <v xml:space="preserve"> </v>
      </c>
      <c r="Q1114" s="29" t="str">
        <f>IF(Замеры!AD1108=0," ","+")</f>
        <v xml:space="preserve"> </v>
      </c>
      <c r="R1114" s="32">
        <f>Замеры!AC1108</f>
        <v>0</v>
      </c>
      <c r="W1114" s="33" t="e">
        <f t="shared" si="34"/>
        <v>#VALUE!</v>
      </c>
      <c r="X1114" s="31" t="s">
        <v>72</v>
      </c>
      <c r="Y1114" s="33" t="e">
        <f t="shared" si="35"/>
        <v>#VALUE!</v>
      </c>
      <c r="Z1114" s="32"/>
    </row>
    <row r="1115" spans="1:26" x14ac:dyDescent="0.3">
      <c r="A1115" s="35">
        <f>IF(Замеры!B1109=0, " ", Замеры!B1109)</f>
        <v>1106</v>
      </c>
      <c r="B1115" s="37" t="str">
        <f>CONCATENATE(Замеры!D1109,Замеры!F1109)</f>
        <v>Группа от QF</v>
      </c>
      <c r="C1115" s="35" t="str">
        <f>IF(Замеры!J1109=0," ", Замеры!J1109)</f>
        <v xml:space="preserve"> </v>
      </c>
      <c r="D1115" s="29" t="str">
        <f>IF(Замеры!AD1109=0, " ", Замеры!AB1109)</f>
        <v xml:space="preserve"> </v>
      </c>
      <c r="E1115" s="29" t="str">
        <f>CONCATENATE(Замеры!T1109,Замеры!W1109,Замеры!V1109)</f>
        <v xml:space="preserve"> </v>
      </c>
      <c r="F1115" s="30" t="str">
        <f>IF(Замеры!AD1109=0," ","---")</f>
        <v xml:space="preserve"> </v>
      </c>
      <c r="G1115" s="31" t="str">
        <f>IF(Замеры!AD1109=0," ",Замеры!L1109)</f>
        <v xml:space="preserve"> </v>
      </c>
      <c r="H1115" s="31" t="str">
        <f>CONCATENATE(Замеры!AO1109,Замеры!AE1109,Замеры!AP1109)</f>
        <v>0 0</v>
      </c>
      <c r="I1115" s="29" t="str">
        <f>CONCATENATE(Замеры!AM1109,Замеры!AE1109,Замеры!AN1109)</f>
        <v>0 0</v>
      </c>
      <c r="J1115" s="31" t="str">
        <f>IF(Замеры!AD1109=0," ",G1115*2.55)</f>
        <v xml:space="preserve"> </v>
      </c>
      <c r="K1115" s="29" t="str">
        <f>IF(Замеры!AD1109=0," ",Замеры!AK1109)</f>
        <v xml:space="preserve"> </v>
      </c>
      <c r="L1115" s="29" t="str">
        <f>IF(Замеры!AD1109=0," ",Замеры!AL1109)</f>
        <v xml:space="preserve"> </v>
      </c>
      <c r="M1115" s="29" t="str">
        <f>IF(Замеры!AD1109=0," ",0.1)</f>
        <v xml:space="preserve"> </v>
      </c>
      <c r="N1115" s="29" t="str">
        <f>IF(Замеры!AD1109=0," ",Замеры!AD1109)</f>
        <v xml:space="preserve"> </v>
      </c>
      <c r="O1115" s="29" t="str">
        <f>Замеры!AE1109</f>
        <v xml:space="preserve"> </v>
      </c>
      <c r="P1115" s="29" t="str">
        <f>Замеры!AF1109</f>
        <v xml:space="preserve"> </v>
      </c>
      <c r="Q1115" s="29" t="str">
        <f>IF(Замеры!AD1109=0," ","+")</f>
        <v xml:space="preserve"> </v>
      </c>
      <c r="R1115" s="32">
        <f>Замеры!AC1109</f>
        <v>0</v>
      </c>
      <c r="W1115" s="33" t="e">
        <f t="shared" si="34"/>
        <v>#VALUE!</v>
      </c>
      <c r="X1115" s="31" t="s">
        <v>72</v>
      </c>
      <c r="Y1115" s="33" t="e">
        <f t="shared" si="35"/>
        <v>#VALUE!</v>
      </c>
      <c r="Z1115" s="32"/>
    </row>
    <row r="1116" spans="1:26" x14ac:dyDescent="0.3">
      <c r="A1116" s="35">
        <f>IF(Замеры!B1110=0, " ", Замеры!B1110)</f>
        <v>1107</v>
      </c>
      <c r="B1116" s="37" t="str">
        <f>CONCATENATE(Замеры!D1110,Замеры!F1110)</f>
        <v>Группа от QF</v>
      </c>
      <c r="C1116" s="35" t="str">
        <f>IF(Замеры!J1110=0," ", Замеры!J1110)</f>
        <v xml:space="preserve"> </v>
      </c>
      <c r="D1116" s="29" t="str">
        <f>IF(Замеры!AD1110=0, " ", Замеры!AB1110)</f>
        <v xml:space="preserve"> </v>
      </c>
      <c r="E1116" s="29" t="str">
        <f>CONCATENATE(Замеры!T1110,Замеры!W1110,Замеры!V1110)</f>
        <v xml:space="preserve"> </v>
      </c>
      <c r="F1116" s="30" t="str">
        <f>IF(Замеры!AD1110=0," ","---")</f>
        <v xml:space="preserve"> </v>
      </c>
      <c r="G1116" s="31" t="str">
        <f>IF(Замеры!AD1110=0," ",Замеры!L1110)</f>
        <v xml:space="preserve"> </v>
      </c>
      <c r="H1116" s="31" t="str">
        <f>CONCATENATE(Замеры!AO1110,Замеры!AE1110,Замеры!AP1110)</f>
        <v>0 0</v>
      </c>
      <c r="I1116" s="29" t="str">
        <f>CONCATENATE(Замеры!AM1110,Замеры!AE1110,Замеры!AN1110)</f>
        <v>0 0</v>
      </c>
      <c r="J1116" s="31" t="str">
        <f>IF(Замеры!AD1110=0," ",G1116*2.55)</f>
        <v xml:space="preserve"> </v>
      </c>
      <c r="K1116" s="29" t="str">
        <f>IF(Замеры!AD1110=0," ",Замеры!AK1110)</f>
        <v xml:space="preserve"> </v>
      </c>
      <c r="L1116" s="29" t="str">
        <f>IF(Замеры!AD1110=0," ",Замеры!AL1110)</f>
        <v xml:space="preserve"> </v>
      </c>
      <c r="M1116" s="29" t="str">
        <f>IF(Замеры!AD1110=0," ",0.1)</f>
        <v xml:space="preserve"> </v>
      </c>
      <c r="N1116" s="29" t="str">
        <f>IF(Замеры!AD1110=0," ",Замеры!AD1110)</f>
        <v xml:space="preserve"> </v>
      </c>
      <c r="O1116" s="29" t="str">
        <f>Замеры!AE1110</f>
        <v xml:space="preserve"> </v>
      </c>
      <c r="P1116" s="29" t="str">
        <f>Замеры!AF1110</f>
        <v xml:space="preserve"> </v>
      </c>
      <c r="Q1116" s="29" t="str">
        <f>IF(Замеры!AD1110=0," ","+")</f>
        <v xml:space="preserve"> </v>
      </c>
      <c r="R1116" s="32">
        <f>Замеры!AC1110</f>
        <v>0</v>
      </c>
      <c r="W1116" s="33" t="e">
        <f t="shared" si="34"/>
        <v>#VALUE!</v>
      </c>
      <c r="X1116" s="31" t="s">
        <v>72</v>
      </c>
      <c r="Y1116" s="33" t="e">
        <f t="shared" si="35"/>
        <v>#VALUE!</v>
      </c>
      <c r="Z1116" s="32"/>
    </row>
    <row r="1117" spans="1:26" x14ac:dyDescent="0.3">
      <c r="A1117" s="35">
        <f>IF(Замеры!B1111=0, " ", Замеры!B1111)</f>
        <v>1108</v>
      </c>
      <c r="B1117" s="37" t="str">
        <f>CONCATENATE(Замеры!D1111,Замеры!F1111)</f>
        <v>Группа от QF</v>
      </c>
      <c r="C1117" s="35" t="str">
        <f>IF(Замеры!J1111=0," ", Замеры!J1111)</f>
        <v xml:space="preserve"> </v>
      </c>
      <c r="D1117" s="29" t="str">
        <f>IF(Замеры!AD1111=0, " ", Замеры!AB1111)</f>
        <v xml:space="preserve"> </v>
      </c>
      <c r="E1117" s="29" t="str">
        <f>CONCATENATE(Замеры!T1111,Замеры!W1111,Замеры!V1111)</f>
        <v xml:space="preserve"> </v>
      </c>
      <c r="F1117" s="30" t="str">
        <f>IF(Замеры!AD1111=0," ","---")</f>
        <v xml:space="preserve"> </v>
      </c>
      <c r="G1117" s="31" t="str">
        <f>IF(Замеры!AD1111=0," ",Замеры!L1111)</f>
        <v xml:space="preserve"> </v>
      </c>
      <c r="H1117" s="31" t="str">
        <f>CONCATENATE(Замеры!AO1111,Замеры!AE1111,Замеры!AP1111)</f>
        <v>0 0</v>
      </c>
      <c r="I1117" s="29" t="str">
        <f>CONCATENATE(Замеры!AM1111,Замеры!AE1111,Замеры!AN1111)</f>
        <v>0 0</v>
      </c>
      <c r="J1117" s="31" t="str">
        <f>IF(Замеры!AD1111=0," ",G1117*2.55)</f>
        <v xml:space="preserve"> </v>
      </c>
      <c r="K1117" s="29" t="str">
        <f>IF(Замеры!AD1111=0," ",Замеры!AK1111)</f>
        <v xml:space="preserve"> </v>
      </c>
      <c r="L1117" s="29" t="str">
        <f>IF(Замеры!AD1111=0," ",Замеры!AL1111)</f>
        <v xml:space="preserve"> </v>
      </c>
      <c r="M1117" s="29" t="str">
        <f>IF(Замеры!AD1111=0," ",0.1)</f>
        <v xml:space="preserve"> </v>
      </c>
      <c r="N1117" s="29" t="str">
        <f>IF(Замеры!AD1111=0," ",Замеры!AD1111)</f>
        <v xml:space="preserve"> </v>
      </c>
      <c r="O1117" s="29" t="str">
        <f>Замеры!AE1111</f>
        <v xml:space="preserve"> </v>
      </c>
      <c r="P1117" s="29" t="str">
        <f>Замеры!AF1111</f>
        <v xml:space="preserve"> </v>
      </c>
      <c r="Q1117" s="29" t="str">
        <f>IF(Замеры!AD1111=0," ","+")</f>
        <v xml:space="preserve"> </v>
      </c>
      <c r="R1117" s="32">
        <f>Замеры!AC1111</f>
        <v>0</v>
      </c>
      <c r="W1117" s="33" t="e">
        <f t="shared" si="34"/>
        <v>#VALUE!</v>
      </c>
      <c r="X1117" s="31" t="s">
        <v>72</v>
      </c>
      <c r="Y1117" s="33" t="e">
        <f t="shared" si="35"/>
        <v>#VALUE!</v>
      </c>
      <c r="Z1117" s="32"/>
    </row>
    <row r="1118" spans="1:26" x14ac:dyDescent="0.3">
      <c r="A1118" s="35">
        <f>IF(Замеры!B1112=0, " ", Замеры!B1112)</f>
        <v>1109</v>
      </c>
      <c r="B1118" s="37" t="str">
        <f>CONCATENATE(Замеры!D1112,Замеры!F1112)</f>
        <v>Группа от QF</v>
      </c>
      <c r="C1118" s="35" t="str">
        <f>IF(Замеры!J1112=0," ", Замеры!J1112)</f>
        <v xml:space="preserve"> </v>
      </c>
      <c r="D1118" s="29" t="str">
        <f>IF(Замеры!AD1112=0, " ", Замеры!AB1112)</f>
        <v xml:space="preserve"> </v>
      </c>
      <c r="E1118" s="29" t="str">
        <f>CONCATENATE(Замеры!T1112,Замеры!W1112,Замеры!V1112)</f>
        <v xml:space="preserve"> </v>
      </c>
      <c r="F1118" s="30" t="str">
        <f>IF(Замеры!AD1112=0," ","---")</f>
        <v xml:space="preserve"> </v>
      </c>
      <c r="G1118" s="31" t="str">
        <f>IF(Замеры!AD1112=0," ",Замеры!L1112)</f>
        <v xml:space="preserve"> </v>
      </c>
      <c r="H1118" s="31" t="str">
        <f>CONCATENATE(Замеры!AO1112,Замеры!AE1112,Замеры!AP1112)</f>
        <v>0 0</v>
      </c>
      <c r="I1118" s="29" t="str">
        <f>CONCATENATE(Замеры!AM1112,Замеры!AE1112,Замеры!AN1112)</f>
        <v>0 0</v>
      </c>
      <c r="J1118" s="31" t="str">
        <f>IF(Замеры!AD1112=0," ",G1118*2.55)</f>
        <v xml:space="preserve"> </v>
      </c>
      <c r="K1118" s="29" t="str">
        <f>IF(Замеры!AD1112=0," ",Замеры!AK1112)</f>
        <v xml:space="preserve"> </v>
      </c>
      <c r="L1118" s="29" t="str">
        <f>IF(Замеры!AD1112=0," ",Замеры!AL1112)</f>
        <v xml:space="preserve"> </v>
      </c>
      <c r="M1118" s="29" t="str">
        <f>IF(Замеры!AD1112=0," ",0.1)</f>
        <v xml:space="preserve"> </v>
      </c>
      <c r="N1118" s="29" t="str">
        <f>IF(Замеры!AD1112=0," ",Замеры!AD1112)</f>
        <v xml:space="preserve"> </v>
      </c>
      <c r="O1118" s="29" t="str">
        <f>Замеры!AE1112</f>
        <v xml:space="preserve"> </v>
      </c>
      <c r="P1118" s="29" t="str">
        <f>Замеры!AF1112</f>
        <v xml:space="preserve"> </v>
      </c>
      <c r="Q1118" s="29" t="str">
        <f>IF(Замеры!AD1112=0," ","+")</f>
        <v xml:space="preserve"> </v>
      </c>
      <c r="R1118" s="32">
        <f>Замеры!AC1112</f>
        <v>0</v>
      </c>
      <c r="W1118" s="33" t="e">
        <f t="shared" si="34"/>
        <v>#VALUE!</v>
      </c>
      <c r="X1118" s="31" t="s">
        <v>72</v>
      </c>
      <c r="Y1118" s="33" t="e">
        <f t="shared" si="35"/>
        <v>#VALUE!</v>
      </c>
      <c r="Z1118" s="32"/>
    </row>
    <row r="1119" spans="1:26" x14ac:dyDescent="0.3">
      <c r="A1119" s="35">
        <f>IF(Замеры!B1113=0, " ", Замеры!B1113)</f>
        <v>1110</v>
      </c>
      <c r="B1119" s="37" t="str">
        <f>CONCATENATE(Замеры!D1113,Замеры!F1113)</f>
        <v>Группа от QF</v>
      </c>
      <c r="C1119" s="35" t="str">
        <f>IF(Замеры!J1113=0," ", Замеры!J1113)</f>
        <v xml:space="preserve"> </v>
      </c>
      <c r="D1119" s="29" t="str">
        <f>IF(Замеры!AD1113=0, " ", Замеры!AB1113)</f>
        <v xml:space="preserve"> </v>
      </c>
      <c r="E1119" s="29" t="str">
        <f>CONCATENATE(Замеры!T1113,Замеры!W1113,Замеры!V1113)</f>
        <v xml:space="preserve"> </v>
      </c>
      <c r="F1119" s="30" t="str">
        <f>IF(Замеры!AD1113=0," ","---")</f>
        <v xml:space="preserve"> </v>
      </c>
      <c r="G1119" s="31" t="str">
        <f>IF(Замеры!AD1113=0," ",Замеры!L1113)</f>
        <v xml:space="preserve"> </v>
      </c>
      <c r="H1119" s="31" t="str">
        <f>CONCATENATE(Замеры!AO1113,Замеры!AE1113,Замеры!AP1113)</f>
        <v>0 0</v>
      </c>
      <c r="I1119" s="29" t="str">
        <f>CONCATENATE(Замеры!AM1113,Замеры!AE1113,Замеры!AN1113)</f>
        <v>0 0</v>
      </c>
      <c r="J1119" s="31" t="str">
        <f>IF(Замеры!AD1113=0," ",G1119*2.55)</f>
        <v xml:space="preserve"> </v>
      </c>
      <c r="K1119" s="29" t="str">
        <f>IF(Замеры!AD1113=0," ",Замеры!AK1113)</f>
        <v xml:space="preserve"> </v>
      </c>
      <c r="L1119" s="29" t="str">
        <f>IF(Замеры!AD1113=0," ",Замеры!AL1113)</f>
        <v xml:space="preserve"> </v>
      </c>
      <c r="M1119" s="29" t="str">
        <f>IF(Замеры!AD1113=0," ",0.1)</f>
        <v xml:space="preserve"> </v>
      </c>
      <c r="N1119" s="29" t="str">
        <f>IF(Замеры!AD1113=0," ",Замеры!AD1113)</f>
        <v xml:space="preserve"> </v>
      </c>
      <c r="O1119" s="29" t="str">
        <f>Замеры!AE1113</f>
        <v xml:space="preserve"> </v>
      </c>
      <c r="P1119" s="29" t="str">
        <f>Замеры!AF1113</f>
        <v xml:space="preserve"> </v>
      </c>
      <c r="Q1119" s="29" t="str">
        <f>IF(Замеры!AD1113=0," ","+")</f>
        <v xml:space="preserve"> </v>
      </c>
      <c r="R1119" s="32">
        <f>Замеры!AC1113</f>
        <v>0</v>
      </c>
      <c r="W1119" s="33" t="e">
        <f t="shared" si="34"/>
        <v>#VALUE!</v>
      </c>
      <c r="X1119" s="31" t="s">
        <v>72</v>
      </c>
      <c r="Y1119" s="33" t="e">
        <f t="shared" si="35"/>
        <v>#VALUE!</v>
      </c>
      <c r="Z1119" s="32"/>
    </row>
    <row r="1120" spans="1:26" x14ac:dyDescent="0.3">
      <c r="A1120" s="35">
        <f>IF(Замеры!B1114=0, " ", Замеры!B1114)</f>
        <v>1111</v>
      </c>
      <c r="B1120" s="37" t="str">
        <f>CONCATENATE(Замеры!D1114,Замеры!F1114)</f>
        <v>Группа от QF</v>
      </c>
      <c r="C1120" s="35" t="str">
        <f>IF(Замеры!J1114=0," ", Замеры!J1114)</f>
        <v xml:space="preserve"> </v>
      </c>
      <c r="D1120" s="29" t="str">
        <f>IF(Замеры!AD1114=0, " ", Замеры!AB1114)</f>
        <v xml:space="preserve"> </v>
      </c>
      <c r="E1120" s="29" t="str">
        <f>CONCATENATE(Замеры!T1114,Замеры!W1114,Замеры!V1114)</f>
        <v xml:space="preserve"> </v>
      </c>
      <c r="F1120" s="30" t="str">
        <f>IF(Замеры!AD1114=0," ","---")</f>
        <v xml:space="preserve"> </v>
      </c>
      <c r="G1120" s="31" t="str">
        <f>IF(Замеры!AD1114=0," ",Замеры!L1114)</f>
        <v xml:space="preserve"> </v>
      </c>
      <c r="H1120" s="31" t="str">
        <f>CONCATENATE(Замеры!AO1114,Замеры!AE1114,Замеры!AP1114)</f>
        <v>0 0</v>
      </c>
      <c r="I1120" s="29" t="str">
        <f>CONCATENATE(Замеры!AM1114,Замеры!AE1114,Замеры!AN1114)</f>
        <v>0 0</v>
      </c>
      <c r="J1120" s="31" t="str">
        <f>IF(Замеры!AD1114=0," ",G1120*2.55)</f>
        <v xml:space="preserve"> </v>
      </c>
      <c r="K1120" s="29" t="str">
        <f>IF(Замеры!AD1114=0," ",Замеры!AK1114)</f>
        <v xml:space="preserve"> </v>
      </c>
      <c r="L1120" s="29" t="str">
        <f>IF(Замеры!AD1114=0," ",Замеры!AL1114)</f>
        <v xml:space="preserve"> </v>
      </c>
      <c r="M1120" s="29" t="str">
        <f>IF(Замеры!AD1114=0," ",0.1)</f>
        <v xml:space="preserve"> </v>
      </c>
      <c r="N1120" s="29" t="str">
        <f>IF(Замеры!AD1114=0," ",Замеры!AD1114)</f>
        <v xml:space="preserve"> </v>
      </c>
      <c r="O1120" s="29" t="str">
        <f>Замеры!AE1114</f>
        <v xml:space="preserve"> </v>
      </c>
      <c r="P1120" s="29" t="str">
        <f>Замеры!AF1114</f>
        <v xml:space="preserve"> </v>
      </c>
      <c r="Q1120" s="29" t="str">
        <f>IF(Замеры!AD1114=0," ","+")</f>
        <v xml:space="preserve"> </v>
      </c>
      <c r="R1120" s="32">
        <f>Замеры!AC1114</f>
        <v>0</v>
      </c>
      <c r="W1120" s="33" t="e">
        <f t="shared" si="34"/>
        <v>#VALUE!</v>
      </c>
      <c r="X1120" s="31" t="s">
        <v>72</v>
      </c>
      <c r="Y1120" s="33" t="e">
        <f t="shared" si="35"/>
        <v>#VALUE!</v>
      </c>
      <c r="Z1120" s="32"/>
    </row>
    <row r="1121" spans="1:26" x14ac:dyDescent="0.3">
      <c r="A1121" s="35">
        <f>IF(Замеры!B1115=0, " ", Замеры!B1115)</f>
        <v>1112</v>
      </c>
      <c r="B1121" s="37" t="str">
        <f>CONCATENATE(Замеры!D1115,Замеры!F1115)</f>
        <v>Группа от QF</v>
      </c>
      <c r="C1121" s="35" t="str">
        <f>IF(Замеры!J1115=0," ", Замеры!J1115)</f>
        <v xml:space="preserve"> </v>
      </c>
      <c r="D1121" s="29" t="str">
        <f>IF(Замеры!AD1115=0, " ", Замеры!AB1115)</f>
        <v xml:space="preserve"> </v>
      </c>
      <c r="E1121" s="29" t="str">
        <f>CONCATENATE(Замеры!T1115,Замеры!W1115,Замеры!V1115)</f>
        <v xml:space="preserve"> </v>
      </c>
      <c r="F1121" s="30" t="str">
        <f>IF(Замеры!AD1115=0," ","---")</f>
        <v xml:space="preserve"> </v>
      </c>
      <c r="G1121" s="31" t="str">
        <f>IF(Замеры!AD1115=0," ",Замеры!L1115)</f>
        <v xml:space="preserve"> </v>
      </c>
      <c r="H1121" s="31" t="str">
        <f>CONCATENATE(Замеры!AO1115,Замеры!AE1115,Замеры!AP1115)</f>
        <v>0 0</v>
      </c>
      <c r="I1121" s="29" t="str">
        <f>CONCATENATE(Замеры!AM1115,Замеры!AE1115,Замеры!AN1115)</f>
        <v>0 0</v>
      </c>
      <c r="J1121" s="31" t="str">
        <f>IF(Замеры!AD1115=0," ",G1121*2.55)</f>
        <v xml:space="preserve"> </v>
      </c>
      <c r="K1121" s="29" t="str">
        <f>IF(Замеры!AD1115=0," ",Замеры!AK1115)</f>
        <v xml:space="preserve"> </v>
      </c>
      <c r="L1121" s="29" t="str">
        <f>IF(Замеры!AD1115=0," ",Замеры!AL1115)</f>
        <v xml:space="preserve"> </v>
      </c>
      <c r="M1121" s="29" t="str">
        <f>IF(Замеры!AD1115=0," ",0.1)</f>
        <v xml:space="preserve"> </v>
      </c>
      <c r="N1121" s="29" t="str">
        <f>IF(Замеры!AD1115=0," ",Замеры!AD1115)</f>
        <v xml:space="preserve"> </v>
      </c>
      <c r="O1121" s="29" t="str">
        <f>Замеры!AE1115</f>
        <v xml:space="preserve"> </v>
      </c>
      <c r="P1121" s="29" t="str">
        <f>Замеры!AF1115</f>
        <v xml:space="preserve"> </v>
      </c>
      <c r="Q1121" s="29" t="str">
        <f>IF(Замеры!AD1115=0," ","+")</f>
        <v xml:space="preserve"> </v>
      </c>
      <c r="R1121" s="32">
        <f>Замеры!AC1115</f>
        <v>0</v>
      </c>
      <c r="W1121" s="33" t="e">
        <f t="shared" si="34"/>
        <v>#VALUE!</v>
      </c>
      <c r="X1121" s="31" t="s">
        <v>72</v>
      </c>
      <c r="Y1121" s="33" t="e">
        <f t="shared" si="35"/>
        <v>#VALUE!</v>
      </c>
      <c r="Z1121" s="32"/>
    </row>
    <row r="1122" spans="1:26" x14ac:dyDescent="0.3">
      <c r="A1122" s="35">
        <f>IF(Замеры!B1116=0, " ", Замеры!B1116)</f>
        <v>1113</v>
      </c>
      <c r="B1122" s="37" t="str">
        <f>CONCATENATE(Замеры!D1116,Замеры!F1116)</f>
        <v>Группа от QF</v>
      </c>
      <c r="C1122" s="35" t="str">
        <f>IF(Замеры!J1116=0," ", Замеры!J1116)</f>
        <v xml:space="preserve"> </v>
      </c>
      <c r="D1122" s="29" t="str">
        <f>IF(Замеры!AD1116=0, " ", Замеры!AB1116)</f>
        <v xml:space="preserve"> </v>
      </c>
      <c r="E1122" s="29" t="str">
        <f>CONCATENATE(Замеры!T1116,Замеры!W1116,Замеры!V1116)</f>
        <v xml:space="preserve"> </v>
      </c>
      <c r="F1122" s="30" t="str">
        <f>IF(Замеры!AD1116=0," ","---")</f>
        <v xml:space="preserve"> </v>
      </c>
      <c r="G1122" s="31" t="str">
        <f>IF(Замеры!AD1116=0," ",Замеры!L1116)</f>
        <v xml:space="preserve"> </v>
      </c>
      <c r="H1122" s="31" t="str">
        <f>CONCATENATE(Замеры!AO1116,Замеры!AE1116,Замеры!AP1116)</f>
        <v>0 0</v>
      </c>
      <c r="I1122" s="29" t="str">
        <f>CONCATENATE(Замеры!AM1116,Замеры!AE1116,Замеры!AN1116)</f>
        <v>0 0</v>
      </c>
      <c r="J1122" s="31" t="str">
        <f>IF(Замеры!AD1116=0," ",G1122*2.55)</f>
        <v xml:space="preserve"> </v>
      </c>
      <c r="K1122" s="29" t="str">
        <f>IF(Замеры!AD1116=0," ",Замеры!AK1116)</f>
        <v xml:space="preserve"> </v>
      </c>
      <c r="L1122" s="29" t="str">
        <f>IF(Замеры!AD1116=0," ",Замеры!AL1116)</f>
        <v xml:space="preserve"> </v>
      </c>
      <c r="M1122" s="29" t="str">
        <f>IF(Замеры!AD1116=0," ",0.1)</f>
        <v xml:space="preserve"> </v>
      </c>
      <c r="N1122" s="29" t="str">
        <f>IF(Замеры!AD1116=0," ",Замеры!AD1116)</f>
        <v xml:space="preserve"> </v>
      </c>
      <c r="O1122" s="29" t="str">
        <f>Замеры!AE1116</f>
        <v xml:space="preserve"> </v>
      </c>
      <c r="P1122" s="29" t="str">
        <f>Замеры!AF1116</f>
        <v xml:space="preserve"> </v>
      </c>
      <c r="Q1122" s="29" t="str">
        <f>IF(Замеры!AD1116=0," ","+")</f>
        <v xml:space="preserve"> </v>
      </c>
      <c r="R1122" s="32">
        <f>Замеры!AC1116</f>
        <v>0</v>
      </c>
      <c r="W1122" s="33" t="e">
        <f t="shared" si="34"/>
        <v>#VALUE!</v>
      </c>
      <c r="X1122" s="31" t="s">
        <v>72</v>
      </c>
      <c r="Y1122" s="33" t="e">
        <f t="shared" si="35"/>
        <v>#VALUE!</v>
      </c>
      <c r="Z1122" s="32"/>
    </row>
    <row r="1123" spans="1:26" x14ac:dyDescent="0.3">
      <c r="A1123" s="35">
        <f>IF(Замеры!B1117=0, " ", Замеры!B1117)</f>
        <v>1114</v>
      </c>
      <c r="B1123" s="37" t="str">
        <f>CONCATENATE(Замеры!D1117,Замеры!F1117)</f>
        <v>Группа от QF</v>
      </c>
      <c r="C1123" s="35" t="str">
        <f>IF(Замеры!J1117=0," ", Замеры!J1117)</f>
        <v xml:space="preserve"> </v>
      </c>
      <c r="D1123" s="29" t="str">
        <f>IF(Замеры!AD1117=0, " ", Замеры!AB1117)</f>
        <v xml:space="preserve"> </v>
      </c>
      <c r="E1123" s="29" t="str">
        <f>CONCATENATE(Замеры!T1117,Замеры!W1117,Замеры!V1117)</f>
        <v xml:space="preserve"> </v>
      </c>
      <c r="F1123" s="30" t="str">
        <f>IF(Замеры!AD1117=0," ","---")</f>
        <v xml:space="preserve"> </v>
      </c>
      <c r="G1123" s="31" t="str">
        <f>IF(Замеры!AD1117=0," ",Замеры!L1117)</f>
        <v xml:space="preserve"> </v>
      </c>
      <c r="H1123" s="31" t="str">
        <f>CONCATENATE(Замеры!AO1117,Замеры!AE1117,Замеры!AP1117)</f>
        <v>0 0</v>
      </c>
      <c r="I1123" s="29" t="str">
        <f>CONCATENATE(Замеры!AM1117,Замеры!AE1117,Замеры!AN1117)</f>
        <v>0 0</v>
      </c>
      <c r="J1123" s="31" t="str">
        <f>IF(Замеры!AD1117=0," ",G1123*2.55)</f>
        <v xml:space="preserve"> </v>
      </c>
      <c r="K1123" s="29" t="str">
        <f>IF(Замеры!AD1117=0," ",Замеры!AK1117)</f>
        <v xml:space="preserve"> </v>
      </c>
      <c r="L1123" s="29" t="str">
        <f>IF(Замеры!AD1117=0," ",Замеры!AL1117)</f>
        <v xml:space="preserve"> </v>
      </c>
      <c r="M1123" s="29" t="str">
        <f>IF(Замеры!AD1117=0," ",0.1)</f>
        <v xml:space="preserve"> </v>
      </c>
      <c r="N1123" s="29" t="str">
        <f>IF(Замеры!AD1117=0," ",Замеры!AD1117)</f>
        <v xml:space="preserve"> </v>
      </c>
      <c r="O1123" s="29" t="str">
        <f>Замеры!AE1117</f>
        <v xml:space="preserve"> </v>
      </c>
      <c r="P1123" s="29" t="str">
        <f>Замеры!AF1117</f>
        <v xml:space="preserve"> </v>
      </c>
      <c r="Q1123" s="29" t="str">
        <f>IF(Замеры!AD1117=0," ","+")</f>
        <v xml:space="preserve"> </v>
      </c>
      <c r="R1123" s="32">
        <f>Замеры!AC1117</f>
        <v>0</v>
      </c>
      <c r="W1123" s="33" t="e">
        <f t="shared" si="34"/>
        <v>#VALUE!</v>
      </c>
      <c r="X1123" s="31" t="s">
        <v>72</v>
      </c>
      <c r="Y1123" s="33" t="e">
        <f t="shared" si="35"/>
        <v>#VALUE!</v>
      </c>
      <c r="Z1123" s="32"/>
    </row>
    <row r="1124" spans="1:26" x14ac:dyDescent="0.3">
      <c r="A1124" s="35">
        <f>IF(Замеры!B1118=0, " ", Замеры!B1118)</f>
        <v>1115</v>
      </c>
      <c r="B1124" s="37" t="str">
        <f>CONCATENATE(Замеры!D1118,Замеры!F1118)</f>
        <v>Группа от QF</v>
      </c>
      <c r="C1124" s="35" t="str">
        <f>IF(Замеры!J1118=0," ", Замеры!J1118)</f>
        <v xml:space="preserve"> </v>
      </c>
      <c r="D1124" s="29" t="str">
        <f>IF(Замеры!AD1118=0, " ", Замеры!AB1118)</f>
        <v xml:space="preserve"> </v>
      </c>
      <c r="E1124" s="29" t="str">
        <f>CONCATENATE(Замеры!T1118,Замеры!W1118,Замеры!V1118)</f>
        <v xml:space="preserve"> </v>
      </c>
      <c r="F1124" s="30" t="str">
        <f>IF(Замеры!AD1118=0," ","---")</f>
        <v xml:space="preserve"> </v>
      </c>
      <c r="G1124" s="31" t="str">
        <f>IF(Замеры!AD1118=0," ",Замеры!L1118)</f>
        <v xml:space="preserve"> </v>
      </c>
      <c r="H1124" s="31" t="str">
        <f>CONCATENATE(Замеры!AO1118,Замеры!AE1118,Замеры!AP1118)</f>
        <v>0 0</v>
      </c>
      <c r="I1124" s="29" t="str">
        <f>CONCATENATE(Замеры!AM1118,Замеры!AE1118,Замеры!AN1118)</f>
        <v>0 0</v>
      </c>
      <c r="J1124" s="31" t="str">
        <f>IF(Замеры!AD1118=0," ",G1124*2.55)</f>
        <v xml:space="preserve"> </v>
      </c>
      <c r="K1124" s="29" t="str">
        <f>IF(Замеры!AD1118=0," ",Замеры!AK1118)</f>
        <v xml:space="preserve"> </v>
      </c>
      <c r="L1124" s="29" t="str">
        <f>IF(Замеры!AD1118=0," ",Замеры!AL1118)</f>
        <v xml:space="preserve"> </v>
      </c>
      <c r="M1124" s="29" t="str">
        <f>IF(Замеры!AD1118=0," ",0.1)</f>
        <v xml:space="preserve"> </v>
      </c>
      <c r="N1124" s="29" t="str">
        <f>IF(Замеры!AD1118=0," ",Замеры!AD1118)</f>
        <v xml:space="preserve"> </v>
      </c>
      <c r="O1124" s="29" t="str">
        <f>Замеры!AE1118</f>
        <v xml:space="preserve"> </v>
      </c>
      <c r="P1124" s="29" t="str">
        <f>Замеры!AF1118</f>
        <v xml:space="preserve"> </v>
      </c>
      <c r="Q1124" s="29" t="str">
        <f>IF(Замеры!AD1118=0," ","+")</f>
        <v xml:space="preserve"> </v>
      </c>
      <c r="R1124" s="32">
        <f>Замеры!AC1118</f>
        <v>0</v>
      </c>
      <c r="W1124" s="33" t="e">
        <f t="shared" si="34"/>
        <v>#VALUE!</v>
      </c>
      <c r="X1124" s="31" t="s">
        <v>72</v>
      </c>
      <c r="Y1124" s="33" t="e">
        <f t="shared" si="35"/>
        <v>#VALUE!</v>
      </c>
      <c r="Z1124" s="32"/>
    </row>
    <row r="1125" spans="1:26" x14ac:dyDescent="0.3">
      <c r="A1125" s="35">
        <f>IF(Замеры!B1119=0, " ", Замеры!B1119)</f>
        <v>1116</v>
      </c>
      <c r="B1125" s="37" t="str">
        <f>CONCATENATE(Замеры!D1119,Замеры!F1119)</f>
        <v>Группа от QF</v>
      </c>
      <c r="C1125" s="35" t="str">
        <f>IF(Замеры!J1119=0," ", Замеры!J1119)</f>
        <v xml:space="preserve"> </v>
      </c>
      <c r="D1125" s="29" t="str">
        <f>IF(Замеры!AD1119=0, " ", Замеры!AB1119)</f>
        <v xml:space="preserve"> </v>
      </c>
      <c r="E1125" s="29" t="str">
        <f>CONCATENATE(Замеры!T1119,Замеры!W1119,Замеры!V1119)</f>
        <v xml:space="preserve"> </v>
      </c>
      <c r="F1125" s="30" t="str">
        <f>IF(Замеры!AD1119=0," ","---")</f>
        <v xml:space="preserve"> </v>
      </c>
      <c r="G1125" s="31" t="str">
        <f>IF(Замеры!AD1119=0," ",Замеры!L1119)</f>
        <v xml:space="preserve"> </v>
      </c>
      <c r="H1125" s="31" t="str">
        <f>CONCATENATE(Замеры!AO1119,Замеры!AE1119,Замеры!AP1119)</f>
        <v>0 0</v>
      </c>
      <c r="I1125" s="29" t="str">
        <f>CONCATENATE(Замеры!AM1119,Замеры!AE1119,Замеры!AN1119)</f>
        <v>0 0</v>
      </c>
      <c r="J1125" s="31" t="str">
        <f>IF(Замеры!AD1119=0," ",G1125*2.55)</f>
        <v xml:space="preserve"> </v>
      </c>
      <c r="K1125" s="29" t="str">
        <f>IF(Замеры!AD1119=0," ",Замеры!AK1119)</f>
        <v xml:space="preserve"> </v>
      </c>
      <c r="L1125" s="29" t="str">
        <f>IF(Замеры!AD1119=0," ",Замеры!AL1119)</f>
        <v xml:space="preserve"> </v>
      </c>
      <c r="M1125" s="29" t="str">
        <f>IF(Замеры!AD1119=0," ",0.1)</f>
        <v xml:space="preserve"> </v>
      </c>
      <c r="N1125" s="29" t="str">
        <f>IF(Замеры!AD1119=0," ",Замеры!AD1119)</f>
        <v xml:space="preserve"> </v>
      </c>
      <c r="O1125" s="29" t="str">
        <f>Замеры!AE1119</f>
        <v xml:space="preserve"> </v>
      </c>
      <c r="P1125" s="29" t="str">
        <f>Замеры!AF1119</f>
        <v xml:space="preserve"> </v>
      </c>
      <c r="Q1125" s="29" t="str">
        <f>IF(Замеры!AD1119=0," ","+")</f>
        <v xml:space="preserve"> </v>
      </c>
      <c r="R1125" s="32">
        <f>Замеры!AC1119</f>
        <v>0</v>
      </c>
      <c r="W1125" s="33" t="e">
        <f t="shared" si="34"/>
        <v>#VALUE!</v>
      </c>
      <c r="X1125" s="31" t="s">
        <v>72</v>
      </c>
      <c r="Y1125" s="33" t="e">
        <f t="shared" si="35"/>
        <v>#VALUE!</v>
      </c>
      <c r="Z1125" s="32"/>
    </row>
    <row r="1126" spans="1:26" x14ac:dyDescent="0.3">
      <c r="A1126" s="35">
        <f>IF(Замеры!B1120=0, " ", Замеры!B1120)</f>
        <v>1117</v>
      </c>
      <c r="B1126" s="37" t="str">
        <f>CONCATENATE(Замеры!D1120,Замеры!F1120)</f>
        <v>Группа от QF</v>
      </c>
      <c r="C1126" s="35" t="str">
        <f>IF(Замеры!J1120=0," ", Замеры!J1120)</f>
        <v xml:space="preserve"> </v>
      </c>
      <c r="D1126" s="29" t="str">
        <f>IF(Замеры!AD1120=0, " ", Замеры!AB1120)</f>
        <v xml:space="preserve"> </v>
      </c>
      <c r="E1126" s="29" t="str">
        <f>CONCATENATE(Замеры!T1120,Замеры!W1120,Замеры!V1120)</f>
        <v xml:space="preserve"> </v>
      </c>
      <c r="F1126" s="30" t="str">
        <f>IF(Замеры!AD1120=0," ","---")</f>
        <v xml:space="preserve"> </v>
      </c>
      <c r="G1126" s="31" t="str">
        <f>IF(Замеры!AD1120=0," ",Замеры!L1120)</f>
        <v xml:space="preserve"> </v>
      </c>
      <c r="H1126" s="31" t="str">
        <f>CONCATENATE(Замеры!AO1120,Замеры!AE1120,Замеры!AP1120)</f>
        <v>0 0</v>
      </c>
      <c r="I1126" s="29" t="str">
        <f>CONCATENATE(Замеры!AM1120,Замеры!AE1120,Замеры!AN1120)</f>
        <v>0 0</v>
      </c>
      <c r="J1126" s="31" t="str">
        <f>IF(Замеры!AD1120=0," ",G1126*2.55)</f>
        <v xml:space="preserve"> </v>
      </c>
      <c r="K1126" s="29" t="str">
        <f>IF(Замеры!AD1120=0," ",Замеры!AK1120)</f>
        <v xml:space="preserve"> </v>
      </c>
      <c r="L1126" s="29" t="str">
        <f>IF(Замеры!AD1120=0," ",Замеры!AL1120)</f>
        <v xml:space="preserve"> </v>
      </c>
      <c r="M1126" s="29" t="str">
        <f>IF(Замеры!AD1120=0," ",0.1)</f>
        <v xml:space="preserve"> </v>
      </c>
      <c r="N1126" s="29" t="str">
        <f>IF(Замеры!AD1120=0," ",Замеры!AD1120)</f>
        <v xml:space="preserve"> </v>
      </c>
      <c r="O1126" s="29" t="str">
        <f>Замеры!AE1120</f>
        <v xml:space="preserve"> </v>
      </c>
      <c r="P1126" s="29" t="str">
        <f>Замеры!AF1120</f>
        <v xml:space="preserve"> </v>
      </c>
      <c r="Q1126" s="29" t="str">
        <f>IF(Замеры!AD1120=0," ","+")</f>
        <v xml:space="preserve"> </v>
      </c>
      <c r="R1126" s="32">
        <f>Замеры!AC1120</f>
        <v>0</v>
      </c>
      <c r="W1126" s="33" t="e">
        <f t="shared" si="34"/>
        <v>#VALUE!</v>
      </c>
      <c r="X1126" s="31" t="s">
        <v>72</v>
      </c>
      <c r="Y1126" s="33" t="e">
        <f t="shared" si="35"/>
        <v>#VALUE!</v>
      </c>
      <c r="Z1126" s="32"/>
    </row>
    <row r="1127" spans="1:26" x14ac:dyDescent="0.3">
      <c r="A1127" s="35">
        <f>IF(Замеры!B1121=0, " ", Замеры!B1121)</f>
        <v>1118</v>
      </c>
      <c r="B1127" s="37" t="str">
        <f>CONCATENATE(Замеры!D1121,Замеры!F1121)</f>
        <v>Группа от QF</v>
      </c>
      <c r="C1127" s="35" t="str">
        <f>IF(Замеры!J1121=0," ", Замеры!J1121)</f>
        <v xml:space="preserve"> </v>
      </c>
      <c r="D1127" s="29" t="str">
        <f>IF(Замеры!AD1121=0, " ", Замеры!AB1121)</f>
        <v xml:space="preserve"> </v>
      </c>
      <c r="E1127" s="29" t="str">
        <f>CONCATENATE(Замеры!T1121,Замеры!W1121,Замеры!V1121)</f>
        <v xml:space="preserve"> </v>
      </c>
      <c r="F1127" s="30" t="str">
        <f>IF(Замеры!AD1121=0," ","---")</f>
        <v xml:space="preserve"> </v>
      </c>
      <c r="G1127" s="31" t="str">
        <f>IF(Замеры!AD1121=0," ",Замеры!L1121)</f>
        <v xml:space="preserve"> </v>
      </c>
      <c r="H1127" s="31" t="str">
        <f>CONCATENATE(Замеры!AO1121,Замеры!AE1121,Замеры!AP1121)</f>
        <v>0 0</v>
      </c>
      <c r="I1127" s="29" t="str">
        <f>CONCATENATE(Замеры!AM1121,Замеры!AE1121,Замеры!AN1121)</f>
        <v>0 0</v>
      </c>
      <c r="J1127" s="31" t="str">
        <f>IF(Замеры!AD1121=0," ",G1127*2.55)</f>
        <v xml:space="preserve"> </v>
      </c>
      <c r="K1127" s="29" t="str">
        <f>IF(Замеры!AD1121=0," ",Замеры!AK1121)</f>
        <v xml:space="preserve"> </v>
      </c>
      <c r="L1127" s="29" t="str">
        <f>IF(Замеры!AD1121=0," ",Замеры!AL1121)</f>
        <v xml:space="preserve"> </v>
      </c>
      <c r="M1127" s="29" t="str">
        <f>IF(Замеры!AD1121=0," ",0.1)</f>
        <v xml:space="preserve"> </v>
      </c>
      <c r="N1127" s="29" t="str">
        <f>IF(Замеры!AD1121=0," ",Замеры!AD1121)</f>
        <v xml:space="preserve"> </v>
      </c>
      <c r="O1127" s="29" t="str">
        <f>Замеры!AE1121</f>
        <v xml:space="preserve"> </v>
      </c>
      <c r="P1127" s="29" t="str">
        <f>Замеры!AF1121</f>
        <v xml:space="preserve"> </v>
      </c>
      <c r="Q1127" s="29" t="str">
        <f>IF(Замеры!AD1121=0," ","+")</f>
        <v xml:space="preserve"> </v>
      </c>
      <c r="R1127" s="32">
        <f>Замеры!AC1121</f>
        <v>0</v>
      </c>
      <c r="W1127" s="33" t="e">
        <f t="shared" si="34"/>
        <v>#VALUE!</v>
      </c>
      <c r="X1127" s="31" t="s">
        <v>72</v>
      </c>
      <c r="Y1127" s="33" t="e">
        <f t="shared" si="35"/>
        <v>#VALUE!</v>
      </c>
      <c r="Z1127" s="32"/>
    </row>
    <row r="1128" spans="1:26" x14ac:dyDescent="0.3">
      <c r="A1128" s="35">
        <f>IF(Замеры!B1122=0, " ", Замеры!B1122)</f>
        <v>1119</v>
      </c>
      <c r="B1128" s="37" t="str">
        <f>CONCATENATE(Замеры!D1122,Замеры!F1122)</f>
        <v>Группа от QF</v>
      </c>
      <c r="C1128" s="35" t="str">
        <f>IF(Замеры!J1122=0," ", Замеры!J1122)</f>
        <v xml:space="preserve"> </v>
      </c>
      <c r="D1128" s="29" t="str">
        <f>IF(Замеры!AD1122=0, " ", Замеры!AB1122)</f>
        <v xml:space="preserve"> </v>
      </c>
      <c r="E1128" s="29" t="str">
        <f>CONCATENATE(Замеры!T1122,Замеры!W1122,Замеры!V1122)</f>
        <v xml:space="preserve"> </v>
      </c>
      <c r="F1128" s="30" t="str">
        <f>IF(Замеры!AD1122=0," ","---")</f>
        <v xml:space="preserve"> </v>
      </c>
      <c r="G1128" s="31" t="str">
        <f>IF(Замеры!AD1122=0," ",Замеры!L1122)</f>
        <v xml:space="preserve"> </v>
      </c>
      <c r="H1128" s="31" t="str">
        <f>CONCATENATE(Замеры!AO1122,Замеры!AE1122,Замеры!AP1122)</f>
        <v>0 0</v>
      </c>
      <c r="I1128" s="29" t="str">
        <f>CONCATENATE(Замеры!AM1122,Замеры!AE1122,Замеры!AN1122)</f>
        <v>0 0</v>
      </c>
      <c r="J1128" s="31" t="str">
        <f>IF(Замеры!AD1122=0," ",G1128*2.55)</f>
        <v xml:space="preserve"> </v>
      </c>
      <c r="K1128" s="29" t="str">
        <f>IF(Замеры!AD1122=0," ",Замеры!AK1122)</f>
        <v xml:space="preserve"> </v>
      </c>
      <c r="L1128" s="29" t="str">
        <f>IF(Замеры!AD1122=0," ",Замеры!AL1122)</f>
        <v xml:space="preserve"> </v>
      </c>
      <c r="M1128" s="29" t="str">
        <f>IF(Замеры!AD1122=0," ",0.1)</f>
        <v xml:space="preserve"> </v>
      </c>
      <c r="N1128" s="29" t="str">
        <f>IF(Замеры!AD1122=0," ",Замеры!AD1122)</f>
        <v xml:space="preserve"> </v>
      </c>
      <c r="O1128" s="29" t="str">
        <f>Замеры!AE1122</f>
        <v xml:space="preserve"> </v>
      </c>
      <c r="P1128" s="29" t="str">
        <f>Замеры!AF1122</f>
        <v xml:space="preserve"> </v>
      </c>
      <c r="Q1128" s="29" t="str">
        <f>IF(Замеры!AD1122=0," ","+")</f>
        <v xml:space="preserve"> </v>
      </c>
      <c r="R1128" s="32">
        <f>Замеры!AC1122</f>
        <v>0</v>
      </c>
      <c r="W1128" s="33" t="e">
        <f t="shared" si="34"/>
        <v>#VALUE!</v>
      </c>
      <c r="X1128" s="31" t="s">
        <v>72</v>
      </c>
      <c r="Y1128" s="33" t="e">
        <f t="shared" si="35"/>
        <v>#VALUE!</v>
      </c>
      <c r="Z1128" s="32"/>
    </row>
    <row r="1129" spans="1:26" x14ac:dyDescent="0.3">
      <c r="A1129" s="35">
        <f>IF(Замеры!B1123=0, " ", Замеры!B1123)</f>
        <v>1120</v>
      </c>
      <c r="B1129" s="37" t="str">
        <f>CONCATENATE(Замеры!D1123,Замеры!F1123)</f>
        <v>Группа от QF</v>
      </c>
      <c r="C1129" s="35" t="str">
        <f>IF(Замеры!J1123=0," ", Замеры!J1123)</f>
        <v xml:space="preserve"> </v>
      </c>
      <c r="D1129" s="29" t="str">
        <f>IF(Замеры!AD1123=0, " ", Замеры!AB1123)</f>
        <v xml:space="preserve"> </v>
      </c>
      <c r="E1129" s="29" t="str">
        <f>CONCATENATE(Замеры!T1123,Замеры!W1123,Замеры!V1123)</f>
        <v xml:space="preserve"> </v>
      </c>
      <c r="F1129" s="30" t="str">
        <f>IF(Замеры!AD1123=0," ","---")</f>
        <v xml:space="preserve"> </v>
      </c>
      <c r="G1129" s="31" t="str">
        <f>IF(Замеры!AD1123=0," ",Замеры!L1123)</f>
        <v xml:space="preserve"> </v>
      </c>
      <c r="H1129" s="31" t="str">
        <f>CONCATENATE(Замеры!AO1123,Замеры!AE1123,Замеры!AP1123)</f>
        <v>0 0</v>
      </c>
      <c r="I1129" s="29" t="str">
        <f>CONCATENATE(Замеры!AM1123,Замеры!AE1123,Замеры!AN1123)</f>
        <v>0 0</v>
      </c>
      <c r="J1129" s="31" t="str">
        <f>IF(Замеры!AD1123=0," ",G1129*2.55)</f>
        <v xml:space="preserve"> </v>
      </c>
      <c r="K1129" s="29" t="str">
        <f>IF(Замеры!AD1123=0," ",Замеры!AK1123)</f>
        <v xml:space="preserve"> </v>
      </c>
      <c r="L1129" s="29" t="str">
        <f>IF(Замеры!AD1123=0," ",Замеры!AL1123)</f>
        <v xml:space="preserve"> </v>
      </c>
      <c r="M1129" s="29" t="str">
        <f>IF(Замеры!AD1123=0," ",0.1)</f>
        <v xml:space="preserve"> </v>
      </c>
      <c r="N1129" s="29" t="str">
        <f>IF(Замеры!AD1123=0," ",Замеры!AD1123)</f>
        <v xml:space="preserve"> </v>
      </c>
      <c r="O1129" s="29" t="str">
        <f>Замеры!AE1123</f>
        <v xml:space="preserve"> </v>
      </c>
      <c r="P1129" s="29" t="str">
        <f>Замеры!AF1123</f>
        <v xml:space="preserve"> </v>
      </c>
      <c r="Q1129" s="29" t="str">
        <f>IF(Замеры!AD1123=0," ","+")</f>
        <v xml:space="preserve"> </v>
      </c>
      <c r="R1129" s="32">
        <f>Замеры!AC1123</f>
        <v>0</v>
      </c>
      <c r="W1129" s="33" t="e">
        <f t="shared" si="34"/>
        <v>#VALUE!</v>
      </c>
      <c r="X1129" s="31" t="s">
        <v>72</v>
      </c>
      <c r="Y1129" s="33" t="e">
        <f t="shared" si="35"/>
        <v>#VALUE!</v>
      </c>
      <c r="Z1129" s="32"/>
    </row>
    <row r="1130" spans="1:26" x14ac:dyDescent="0.3">
      <c r="A1130" s="35">
        <f>IF(Замеры!B1124=0, " ", Замеры!B1124)</f>
        <v>1121</v>
      </c>
      <c r="B1130" s="37" t="str">
        <f>CONCATENATE(Замеры!D1124,Замеры!F1124)</f>
        <v>Группа от QF</v>
      </c>
      <c r="C1130" s="35" t="str">
        <f>IF(Замеры!J1124=0," ", Замеры!J1124)</f>
        <v xml:space="preserve"> </v>
      </c>
      <c r="D1130" s="29" t="str">
        <f>IF(Замеры!AD1124=0, " ", Замеры!AB1124)</f>
        <v xml:space="preserve"> </v>
      </c>
      <c r="E1130" s="29" t="str">
        <f>CONCATENATE(Замеры!T1124,Замеры!W1124,Замеры!V1124)</f>
        <v xml:space="preserve"> </v>
      </c>
      <c r="F1130" s="30" t="str">
        <f>IF(Замеры!AD1124=0," ","---")</f>
        <v xml:space="preserve"> </v>
      </c>
      <c r="G1130" s="31" t="str">
        <f>IF(Замеры!AD1124=0," ",Замеры!L1124)</f>
        <v xml:space="preserve"> </v>
      </c>
      <c r="H1130" s="31" t="str">
        <f>CONCATENATE(Замеры!AO1124,Замеры!AE1124,Замеры!AP1124)</f>
        <v>0 0</v>
      </c>
      <c r="I1130" s="29" t="str">
        <f>CONCATENATE(Замеры!AM1124,Замеры!AE1124,Замеры!AN1124)</f>
        <v>0 0</v>
      </c>
      <c r="J1130" s="31" t="str">
        <f>IF(Замеры!AD1124=0," ",G1130*2.55)</f>
        <v xml:space="preserve"> </v>
      </c>
      <c r="K1130" s="29" t="str">
        <f>IF(Замеры!AD1124=0," ",Замеры!AK1124)</f>
        <v xml:space="preserve"> </v>
      </c>
      <c r="L1130" s="29" t="str">
        <f>IF(Замеры!AD1124=0," ",Замеры!AL1124)</f>
        <v xml:space="preserve"> </v>
      </c>
      <c r="M1130" s="29" t="str">
        <f>IF(Замеры!AD1124=0," ",0.1)</f>
        <v xml:space="preserve"> </v>
      </c>
      <c r="N1130" s="29" t="str">
        <f>IF(Замеры!AD1124=0," ",Замеры!AD1124)</f>
        <v xml:space="preserve"> </v>
      </c>
      <c r="O1130" s="29" t="str">
        <f>Замеры!AE1124</f>
        <v xml:space="preserve"> </v>
      </c>
      <c r="P1130" s="29" t="str">
        <f>Замеры!AF1124</f>
        <v xml:space="preserve"> </v>
      </c>
      <c r="Q1130" s="29" t="str">
        <f>IF(Замеры!AD1124=0," ","+")</f>
        <v xml:space="preserve"> </v>
      </c>
      <c r="R1130" s="32">
        <f>Замеры!AC1124</f>
        <v>0</v>
      </c>
      <c r="W1130" s="33" t="e">
        <f t="shared" si="34"/>
        <v>#VALUE!</v>
      </c>
      <c r="X1130" s="31" t="s">
        <v>72</v>
      </c>
      <c r="Y1130" s="33" t="e">
        <f t="shared" si="35"/>
        <v>#VALUE!</v>
      </c>
      <c r="Z1130" s="32"/>
    </row>
    <row r="1131" spans="1:26" x14ac:dyDescent="0.3">
      <c r="A1131" s="35">
        <f>IF(Замеры!B1125=0, " ", Замеры!B1125)</f>
        <v>1122</v>
      </c>
      <c r="B1131" s="37" t="str">
        <f>CONCATENATE(Замеры!D1125,Замеры!F1125)</f>
        <v>Группа от QF</v>
      </c>
      <c r="C1131" s="35" t="str">
        <f>IF(Замеры!J1125=0," ", Замеры!J1125)</f>
        <v xml:space="preserve"> </v>
      </c>
      <c r="D1131" s="29" t="str">
        <f>IF(Замеры!AD1125=0, " ", Замеры!AB1125)</f>
        <v xml:space="preserve"> </v>
      </c>
      <c r="E1131" s="29" t="str">
        <f>CONCATENATE(Замеры!T1125,Замеры!W1125,Замеры!V1125)</f>
        <v xml:space="preserve"> </v>
      </c>
      <c r="F1131" s="30" t="str">
        <f>IF(Замеры!AD1125=0," ","---")</f>
        <v xml:space="preserve"> </v>
      </c>
      <c r="G1131" s="31" t="str">
        <f>IF(Замеры!AD1125=0," ",Замеры!L1125)</f>
        <v xml:space="preserve"> </v>
      </c>
      <c r="H1131" s="31" t="str">
        <f>CONCATENATE(Замеры!AO1125,Замеры!AE1125,Замеры!AP1125)</f>
        <v>0 0</v>
      </c>
      <c r="I1131" s="29" t="str">
        <f>CONCATENATE(Замеры!AM1125,Замеры!AE1125,Замеры!AN1125)</f>
        <v>0 0</v>
      </c>
      <c r="J1131" s="31" t="str">
        <f>IF(Замеры!AD1125=0," ",G1131*2.55)</f>
        <v xml:space="preserve"> </v>
      </c>
      <c r="K1131" s="29" t="str">
        <f>IF(Замеры!AD1125=0," ",Замеры!AK1125)</f>
        <v xml:space="preserve"> </v>
      </c>
      <c r="L1131" s="29" t="str">
        <f>IF(Замеры!AD1125=0," ",Замеры!AL1125)</f>
        <v xml:space="preserve"> </v>
      </c>
      <c r="M1131" s="29" t="str">
        <f>IF(Замеры!AD1125=0," ",0.1)</f>
        <v xml:space="preserve"> </v>
      </c>
      <c r="N1131" s="29" t="str">
        <f>IF(Замеры!AD1125=0," ",Замеры!AD1125)</f>
        <v xml:space="preserve"> </v>
      </c>
      <c r="O1131" s="29" t="str">
        <f>Замеры!AE1125</f>
        <v xml:space="preserve"> </v>
      </c>
      <c r="P1131" s="29" t="str">
        <f>Замеры!AF1125</f>
        <v xml:space="preserve"> </v>
      </c>
      <c r="Q1131" s="29" t="str">
        <f>IF(Замеры!AD1125=0," ","+")</f>
        <v xml:space="preserve"> </v>
      </c>
      <c r="R1131" s="32">
        <f>Замеры!AC1125</f>
        <v>0</v>
      </c>
      <c r="W1131" s="33" t="e">
        <f t="shared" si="34"/>
        <v>#VALUE!</v>
      </c>
      <c r="X1131" s="31" t="s">
        <v>72</v>
      </c>
      <c r="Y1131" s="33" t="e">
        <f t="shared" si="35"/>
        <v>#VALUE!</v>
      </c>
      <c r="Z1131" s="32"/>
    </row>
    <row r="1132" spans="1:26" x14ac:dyDescent="0.3">
      <c r="A1132" s="35">
        <f>IF(Замеры!B1126=0, " ", Замеры!B1126)</f>
        <v>1123</v>
      </c>
      <c r="B1132" s="37" t="str">
        <f>CONCATENATE(Замеры!D1126,Замеры!F1126)</f>
        <v>Группа от QF</v>
      </c>
      <c r="C1132" s="35" t="str">
        <f>IF(Замеры!J1126=0," ", Замеры!J1126)</f>
        <v xml:space="preserve"> </v>
      </c>
      <c r="D1132" s="29" t="str">
        <f>IF(Замеры!AD1126=0, " ", Замеры!AB1126)</f>
        <v xml:space="preserve"> </v>
      </c>
      <c r="E1132" s="29" t="str">
        <f>CONCATENATE(Замеры!T1126,Замеры!W1126,Замеры!V1126)</f>
        <v xml:space="preserve"> </v>
      </c>
      <c r="F1132" s="30" t="str">
        <f>IF(Замеры!AD1126=0," ","---")</f>
        <v xml:space="preserve"> </v>
      </c>
      <c r="G1132" s="31" t="str">
        <f>IF(Замеры!AD1126=0," ",Замеры!L1126)</f>
        <v xml:space="preserve"> </v>
      </c>
      <c r="H1132" s="31" t="str">
        <f>CONCATENATE(Замеры!AO1126,Замеры!AE1126,Замеры!AP1126)</f>
        <v>0 0</v>
      </c>
      <c r="I1132" s="29" t="str">
        <f>CONCATENATE(Замеры!AM1126,Замеры!AE1126,Замеры!AN1126)</f>
        <v>0 0</v>
      </c>
      <c r="J1132" s="31" t="str">
        <f>IF(Замеры!AD1126=0," ",G1132*2.55)</f>
        <v xml:space="preserve"> </v>
      </c>
      <c r="K1132" s="29" t="str">
        <f>IF(Замеры!AD1126=0," ",Замеры!AK1126)</f>
        <v xml:space="preserve"> </v>
      </c>
      <c r="L1132" s="29" t="str">
        <f>IF(Замеры!AD1126=0," ",Замеры!AL1126)</f>
        <v xml:space="preserve"> </v>
      </c>
      <c r="M1132" s="29" t="str">
        <f>IF(Замеры!AD1126=0," ",0.1)</f>
        <v xml:space="preserve"> </v>
      </c>
      <c r="N1132" s="29" t="str">
        <f>IF(Замеры!AD1126=0," ",Замеры!AD1126)</f>
        <v xml:space="preserve"> </v>
      </c>
      <c r="O1132" s="29" t="str">
        <f>Замеры!AE1126</f>
        <v xml:space="preserve"> </v>
      </c>
      <c r="P1132" s="29" t="str">
        <f>Замеры!AF1126</f>
        <v xml:space="preserve"> </v>
      </c>
      <c r="Q1132" s="29" t="str">
        <f>IF(Замеры!AD1126=0," ","+")</f>
        <v xml:space="preserve"> </v>
      </c>
      <c r="R1132" s="32">
        <f>Замеры!AC1126</f>
        <v>0</v>
      </c>
      <c r="W1132" s="33" t="e">
        <f t="shared" si="34"/>
        <v>#VALUE!</v>
      </c>
      <c r="X1132" s="31" t="s">
        <v>72</v>
      </c>
      <c r="Y1132" s="33" t="e">
        <f t="shared" si="35"/>
        <v>#VALUE!</v>
      </c>
      <c r="Z1132" s="32"/>
    </row>
    <row r="1133" spans="1:26" x14ac:dyDescent="0.3">
      <c r="A1133" s="35">
        <f>IF(Замеры!B1127=0, " ", Замеры!B1127)</f>
        <v>1124</v>
      </c>
      <c r="B1133" s="37" t="str">
        <f>CONCATENATE(Замеры!D1127,Замеры!F1127)</f>
        <v>Группа от QF</v>
      </c>
      <c r="C1133" s="35" t="str">
        <f>IF(Замеры!J1127=0," ", Замеры!J1127)</f>
        <v xml:space="preserve"> </v>
      </c>
      <c r="D1133" s="29" t="str">
        <f>IF(Замеры!AD1127=0, " ", Замеры!AB1127)</f>
        <v xml:space="preserve"> </v>
      </c>
      <c r="E1133" s="29" t="str">
        <f>CONCATENATE(Замеры!T1127,Замеры!W1127,Замеры!V1127)</f>
        <v xml:space="preserve"> </v>
      </c>
      <c r="F1133" s="30" t="str">
        <f>IF(Замеры!AD1127=0," ","---")</f>
        <v xml:space="preserve"> </v>
      </c>
      <c r="G1133" s="31" t="str">
        <f>IF(Замеры!AD1127=0," ",Замеры!L1127)</f>
        <v xml:space="preserve"> </v>
      </c>
      <c r="H1133" s="31" t="str">
        <f>CONCATENATE(Замеры!AO1127,Замеры!AE1127,Замеры!AP1127)</f>
        <v>0 0</v>
      </c>
      <c r="I1133" s="29" t="str">
        <f>CONCATENATE(Замеры!AM1127,Замеры!AE1127,Замеры!AN1127)</f>
        <v>0 0</v>
      </c>
      <c r="J1133" s="31" t="str">
        <f>IF(Замеры!AD1127=0," ",G1133*2.55)</f>
        <v xml:space="preserve"> </v>
      </c>
      <c r="K1133" s="29" t="str">
        <f>IF(Замеры!AD1127=0," ",Замеры!AK1127)</f>
        <v xml:space="preserve"> </v>
      </c>
      <c r="L1133" s="29" t="str">
        <f>IF(Замеры!AD1127=0," ",Замеры!AL1127)</f>
        <v xml:space="preserve"> </v>
      </c>
      <c r="M1133" s="29" t="str">
        <f>IF(Замеры!AD1127=0," ",0.1)</f>
        <v xml:space="preserve"> </v>
      </c>
      <c r="N1133" s="29" t="str">
        <f>IF(Замеры!AD1127=0," ",Замеры!AD1127)</f>
        <v xml:space="preserve"> </v>
      </c>
      <c r="O1133" s="29" t="str">
        <f>Замеры!AE1127</f>
        <v xml:space="preserve"> </v>
      </c>
      <c r="P1133" s="29" t="str">
        <f>Замеры!AF1127</f>
        <v xml:space="preserve"> </v>
      </c>
      <c r="Q1133" s="29" t="str">
        <f>IF(Замеры!AD1127=0," ","+")</f>
        <v xml:space="preserve"> </v>
      </c>
      <c r="R1133" s="32">
        <f>Замеры!AC1127</f>
        <v>0</v>
      </c>
      <c r="W1133" s="33" t="e">
        <f t="shared" si="34"/>
        <v>#VALUE!</v>
      </c>
      <c r="X1133" s="31" t="s">
        <v>72</v>
      </c>
      <c r="Y1133" s="33" t="e">
        <f t="shared" si="35"/>
        <v>#VALUE!</v>
      </c>
      <c r="Z1133" s="32"/>
    </row>
    <row r="1134" spans="1:26" x14ac:dyDescent="0.3">
      <c r="A1134" s="35">
        <f>IF(Замеры!B1128=0, " ", Замеры!B1128)</f>
        <v>1125</v>
      </c>
      <c r="B1134" s="37" t="str">
        <f>CONCATENATE(Замеры!D1128,Замеры!F1128)</f>
        <v>Группа от QF</v>
      </c>
      <c r="C1134" s="35" t="str">
        <f>IF(Замеры!J1128=0," ", Замеры!J1128)</f>
        <v xml:space="preserve"> </v>
      </c>
      <c r="D1134" s="29" t="str">
        <f>IF(Замеры!AD1128=0, " ", Замеры!AB1128)</f>
        <v xml:space="preserve"> </v>
      </c>
      <c r="E1134" s="29" t="str">
        <f>CONCATENATE(Замеры!T1128,Замеры!W1128,Замеры!V1128)</f>
        <v xml:space="preserve"> </v>
      </c>
      <c r="F1134" s="30" t="str">
        <f>IF(Замеры!AD1128=0," ","---")</f>
        <v xml:space="preserve"> </v>
      </c>
      <c r="G1134" s="31" t="str">
        <f>IF(Замеры!AD1128=0," ",Замеры!L1128)</f>
        <v xml:space="preserve"> </v>
      </c>
      <c r="H1134" s="31" t="str">
        <f>CONCATENATE(Замеры!AO1128,Замеры!AE1128,Замеры!AP1128)</f>
        <v>0 0</v>
      </c>
      <c r="I1134" s="29" t="str">
        <f>CONCATENATE(Замеры!AM1128,Замеры!AE1128,Замеры!AN1128)</f>
        <v>0 0</v>
      </c>
      <c r="J1134" s="31" t="str">
        <f>IF(Замеры!AD1128=0," ",G1134*2.55)</f>
        <v xml:space="preserve"> </v>
      </c>
      <c r="K1134" s="29" t="str">
        <f>IF(Замеры!AD1128=0," ",Замеры!AK1128)</f>
        <v xml:space="preserve"> </v>
      </c>
      <c r="L1134" s="29" t="str">
        <f>IF(Замеры!AD1128=0," ",Замеры!AL1128)</f>
        <v xml:space="preserve"> </v>
      </c>
      <c r="M1134" s="29" t="str">
        <f>IF(Замеры!AD1128=0," ",0.1)</f>
        <v xml:space="preserve"> </v>
      </c>
      <c r="N1134" s="29" t="str">
        <f>IF(Замеры!AD1128=0," ",Замеры!AD1128)</f>
        <v xml:space="preserve"> </v>
      </c>
      <c r="O1134" s="29" t="str">
        <f>Замеры!AE1128</f>
        <v xml:space="preserve"> </v>
      </c>
      <c r="P1134" s="29" t="str">
        <f>Замеры!AF1128</f>
        <v xml:space="preserve"> </v>
      </c>
      <c r="Q1134" s="29" t="str">
        <f>IF(Замеры!AD1128=0," ","+")</f>
        <v xml:space="preserve"> </v>
      </c>
      <c r="R1134" s="32">
        <f>Замеры!AC1128</f>
        <v>0</v>
      </c>
      <c r="W1134" s="33" t="e">
        <f t="shared" si="34"/>
        <v>#VALUE!</v>
      </c>
      <c r="X1134" s="31" t="s">
        <v>72</v>
      </c>
      <c r="Y1134" s="33" t="e">
        <f t="shared" si="35"/>
        <v>#VALUE!</v>
      </c>
      <c r="Z1134" s="32"/>
    </row>
    <row r="1135" spans="1:26" x14ac:dyDescent="0.3">
      <c r="A1135" s="35">
        <f>IF(Замеры!B1129=0, " ", Замеры!B1129)</f>
        <v>1126</v>
      </c>
      <c r="B1135" s="37" t="str">
        <f>CONCATENATE(Замеры!D1129,Замеры!F1129)</f>
        <v>Группа от QF</v>
      </c>
      <c r="C1135" s="35" t="str">
        <f>IF(Замеры!J1129=0," ", Замеры!J1129)</f>
        <v xml:space="preserve"> </v>
      </c>
      <c r="D1135" s="29" t="str">
        <f>IF(Замеры!AD1129=0, " ", Замеры!AB1129)</f>
        <v xml:space="preserve"> </v>
      </c>
      <c r="E1135" s="29" t="str">
        <f>CONCATENATE(Замеры!T1129,Замеры!W1129,Замеры!V1129)</f>
        <v xml:space="preserve"> </v>
      </c>
      <c r="F1135" s="30" t="str">
        <f>IF(Замеры!AD1129=0," ","---")</f>
        <v xml:space="preserve"> </v>
      </c>
      <c r="G1135" s="31" t="str">
        <f>IF(Замеры!AD1129=0," ",Замеры!L1129)</f>
        <v xml:space="preserve"> </v>
      </c>
      <c r="H1135" s="31" t="str">
        <f>CONCATENATE(Замеры!AO1129,Замеры!AE1129,Замеры!AP1129)</f>
        <v>0 0</v>
      </c>
      <c r="I1135" s="29" t="str">
        <f>CONCATENATE(Замеры!AM1129,Замеры!AE1129,Замеры!AN1129)</f>
        <v>0 0</v>
      </c>
      <c r="J1135" s="31" t="str">
        <f>IF(Замеры!AD1129=0," ",G1135*2.55)</f>
        <v xml:space="preserve"> </v>
      </c>
      <c r="K1135" s="29" t="str">
        <f>IF(Замеры!AD1129=0," ",Замеры!AK1129)</f>
        <v xml:space="preserve"> </v>
      </c>
      <c r="L1135" s="29" t="str">
        <f>IF(Замеры!AD1129=0," ",Замеры!AL1129)</f>
        <v xml:space="preserve"> </v>
      </c>
      <c r="M1135" s="29" t="str">
        <f>IF(Замеры!AD1129=0," ",0.1)</f>
        <v xml:space="preserve"> </v>
      </c>
      <c r="N1135" s="29" t="str">
        <f>IF(Замеры!AD1129=0," ",Замеры!AD1129)</f>
        <v xml:space="preserve"> </v>
      </c>
      <c r="O1135" s="29" t="str">
        <f>Замеры!AE1129</f>
        <v xml:space="preserve"> </v>
      </c>
      <c r="P1135" s="29" t="str">
        <f>Замеры!AF1129</f>
        <v xml:space="preserve"> </v>
      </c>
      <c r="Q1135" s="29" t="str">
        <f>IF(Замеры!AD1129=0," ","+")</f>
        <v xml:space="preserve"> </v>
      </c>
      <c r="R1135" s="32">
        <f>Замеры!AC1129</f>
        <v>0</v>
      </c>
      <c r="W1135" s="33" t="e">
        <f t="shared" si="34"/>
        <v>#VALUE!</v>
      </c>
      <c r="X1135" s="31" t="s">
        <v>72</v>
      </c>
      <c r="Y1135" s="33" t="e">
        <f t="shared" si="35"/>
        <v>#VALUE!</v>
      </c>
      <c r="Z1135" s="32"/>
    </row>
    <row r="1136" spans="1:26" x14ac:dyDescent="0.3">
      <c r="A1136" s="35">
        <f>IF(Замеры!B1130=0, " ", Замеры!B1130)</f>
        <v>1127</v>
      </c>
      <c r="B1136" s="37" t="str">
        <f>CONCATENATE(Замеры!D1130,Замеры!F1130)</f>
        <v>Группа от QF</v>
      </c>
      <c r="C1136" s="35" t="str">
        <f>IF(Замеры!J1130=0," ", Замеры!J1130)</f>
        <v xml:space="preserve"> </v>
      </c>
      <c r="D1136" s="29" t="str">
        <f>IF(Замеры!AD1130=0, " ", Замеры!AB1130)</f>
        <v xml:space="preserve"> </v>
      </c>
      <c r="E1136" s="29" t="str">
        <f>CONCATENATE(Замеры!T1130,Замеры!W1130,Замеры!V1130)</f>
        <v xml:space="preserve"> </v>
      </c>
      <c r="F1136" s="30" t="str">
        <f>IF(Замеры!AD1130=0," ","---")</f>
        <v xml:space="preserve"> </v>
      </c>
      <c r="G1136" s="31" t="str">
        <f>IF(Замеры!AD1130=0," ",Замеры!L1130)</f>
        <v xml:space="preserve"> </v>
      </c>
      <c r="H1136" s="31" t="str">
        <f>CONCATENATE(Замеры!AO1130,Замеры!AE1130,Замеры!AP1130)</f>
        <v>0 0</v>
      </c>
      <c r="I1136" s="29" t="str">
        <f>CONCATENATE(Замеры!AM1130,Замеры!AE1130,Замеры!AN1130)</f>
        <v>0 0</v>
      </c>
      <c r="J1136" s="31" t="str">
        <f>IF(Замеры!AD1130=0," ",G1136*2.55)</f>
        <v xml:space="preserve"> </v>
      </c>
      <c r="K1136" s="29" t="str">
        <f>IF(Замеры!AD1130=0," ",Замеры!AK1130)</f>
        <v xml:space="preserve"> </v>
      </c>
      <c r="L1136" s="29" t="str">
        <f>IF(Замеры!AD1130=0," ",Замеры!AL1130)</f>
        <v xml:space="preserve"> </v>
      </c>
      <c r="M1136" s="29" t="str">
        <f>IF(Замеры!AD1130=0," ",0.1)</f>
        <v xml:space="preserve"> </v>
      </c>
      <c r="N1136" s="29" t="str">
        <f>IF(Замеры!AD1130=0," ",Замеры!AD1130)</f>
        <v xml:space="preserve"> </v>
      </c>
      <c r="O1136" s="29" t="str">
        <f>Замеры!AE1130</f>
        <v xml:space="preserve"> </v>
      </c>
      <c r="P1136" s="29" t="str">
        <f>Замеры!AF1130</f>
        <v xml:space="preserve"> </v>
      </c>
      <c r="Q1136" s="29" t="str">
        <f>IF(Замеры!AD1130=0," ","+")</f>
        <v xml:space="preserve"> </v>
      </c>
      <c r="R1136" s="32">
        <f>Замеры!AC1130</f>
        <v>0</v>
      </c>
      <c r="W1136" s="33" t="e">
        <f t="shared" si="34"/>
        <v>#VALUE!</v>
      </c>
      <c r="X1136" s="31" t="s">
        <v>72</v>
      </c>
      <c r="Y1136" s="33" t="e">
        <f t="shared" si="35"/>
        <v>#VALUE!</v>
      </c>
      <c r="Z1136" s="32"/>
    </row>
    <row r="1137" spans="1:26" x14ac:dyDescent="0.3">
      <c r="A1137" s="35">
        <f>IF(Замеры!B1131=0, " ", Замеры!B1131)</f>
        <v>1128</v>
      </c>
      <c r="B1137" s="37" t="str">
        <f>CONCATENATE(Замеры!D1131,Замеры!F1131)</f>
        <v>Группа от QF</v>
      </c>
      <c r="C1137" s="35" t="str">
        <f>IF(Замеры!J1131=0," ", Замеры!J1131)</f>
        <v xml:space="preserve"> </v>
      </c>
      <c r="D1137" s="29" t="str">
        <f>IF(Замеры!AD1131=0, " ", Замеры!AB1131)</f>
        <v xml:space="preserve"> </v>
      </c>
      <c r="E1137" s="29" t="str">
        <f>CONCATENATE(Замеры!T1131,Замеры!W1131,Замеры!V1131)</f>
        <v xml:space="preserve"> </v>
      </c>
      <c r="F1137" s="30" t="str">
        <f>IF(Замеры!AD1131=0," ","---")</f>
        <v xml:space="preserve"> </v>
      </c>
      <c r="G1137" s="31" t="str">
        <f>IF(Замеры!AD1131=0," ",Замеры!L1131)</f>
        <v xml:space="preserve"> </v>
      </c>
      <c r="H1137" s="31" t="str">
        <f>CONCATENATE(Замеры!AO1131,Замеры!AE1131,Замеры!AP1131)</f>
        <v>0 0</v>
      </c>
      <c r="I1137" s="29" t="str">
        <f>CONCATENATE(Замеры!AM1131,Замеры!AE1131,Замеры!AN1131)</f>
        <v>0 0</v>
      </c>
      <c r="J1137" s="31" t="str">
        <f>IF(Замеры!AD1131=0," ",G1137*2.55)</f>
        <v xml:space="preserve"> </v>
      </c>
      <c r="K1137" s="29" t="str">
        <f>IF(Замеры!AD1131=0," ",Замеры!AK1131)</f>
        <v xml:space="preserve"> </v>
      </c>
      <c r="L1137" s="29" t="str">
        <f>IF(Замеры!AD1131=0," ",Замеры!AL1131)</f>
        <v xml:space="preserve"> </v>
      </c>
      <c r="M1137" s="29" t="str">
        <f>IF(Замеры!AD1131=0," ",0.1)</f>
        <v xml:space="preserve"> </v>
      </c>
      <c r="N1137" s="29" t="str">
        <f>IF(Замеры!AD1131=0," ",Замеры!AD1131)</f>
        <v xml:space="preserve"> </v>
      </c>
      <c r="O1137" s="29" t="str">
        <f>Замеры!AE1131</f>
        <v xml:space="preserve"> </v>
      </c>
      <c r="P1137" s="29" t="str">
        <f>Замеры!AF1131</f>
        <v xml:space="preserve"> </v>
      </c>
      <c r="Q1137" s="29" t="str">
        <f>IF(Замеры!AD1131=0," ","+")</f>
        <v xml:space="preserve"> </v>
      </c>
      <c r="R1137" s="32">
        <f>Замеры!AC1131</f>
        <v>0</v>
      </c>
      <c r="W1137" s="33" t="e">
        <f t="shared" si="34"/>
        <v>#VALUE!</v>
      </c>
      <c r="X1137" s="31" t="s">
        <v>72</v>
      </c>
      <c r="Y1137" s="33" t="e">
        <f t="shared" si="35"/>
        <v>#VALUE!</v>
      </c>
      <c r="Z1137" s="32"/>
    </row>
    <row r="1138" spans="1:26" x14ac:dyDescent="0.3">
      <c r="A1138" s="35">
        <f>IF(Замеры!B1132=0, " ", Замеры!B1132)</f>
        <v>1129</v>
      </c>
      <c r="B1138" s="37" t="str">
        <f>CONCATENATE(Замеры!D1132,Замеры!F1132)</f>
        <v>Группа от QF</v>
      </c>
      <c r="C1138" s="35" t="str">
        <f>IF(Замеры!J1132=0," ", Замеры!J1132)</f>
        <v xml:space="preserve"> </v>
      </c>
      <c r="D1138" s="29" t="str">
        <f>IF(Замеры!AD1132=0, " ", Замеры!AB1132)</f>
        <v xml:space="preserve"> </v>
      </c>
      <c r="E1138" s="29" t="str">
        <f>CONCATENATE(Замеры!T1132,Замеры!W1132,Замеры!V1132)</f>
        <v xml:space="preserve"> </v>
      </c>
      <c r="F1138" s="30" t="str">
        <f>IF(Замеры!AD1132=0," ","---")</f>
        <v xml:space="preserve"> </v>
      </c>
      <c r="G1138" s="31" t="str">
        <f>IF(Замеры!AD1132=0," ",Замеры!L1132)</f>
        <v xml:space="preserve"> </v>
      </c>
      <c r="H1138" s="31" t="str">
        <f>CONCATENATE(Замеры!AO1132,Замеры!AE1132,Замеры!AP1132)</f>
        <v>0 0</v>
      </c>
      <c r="I1138" s="29" t="str">
        <f>CONCATENATE(Замеры!AM1132,Замеры!AE1132,Замеры!AN1132)</f>
        <v>0 0</v>
      </c>
      <c r="J1138" s="31" t="str">
        <f>IF(Замеры!AD1132=0," ",G1138*2.55)</f>
        <v xml:space="preserve"> </v>
      </c>
      <c r="K1138" s="29" t="str">
        <f>IF(Замеры!AD1132=0," ",Замеры!AK1132)</f>
        <v xml:space="preserve"> </v>
      </c>
      <c r="L1138" s="29" t="str">
        <f>IF(Замеры!AD1132=0," ",Замеры!AL1132)</f>
        <v xml:space="preserve"> </v>
      </c>
      <c r="M1138" s="29" t="str">
        <f>IF(Замеры!AD1132=0," ",0.1)</f>
        <v xml:space="preserve"> </v>
      </c>
      <c r="N1138" s="29" t="str">
        <f>IF(Замеры!AD1132=0," ",Замеры!AD1132)</f>
        <v xml:space="preserve"> </v>
      </c>
      <c r="O1138" s="29" t="str">
        <f>Замеры!AE1132</f>
        <v xml:space="preserve"> </v>
      </c>
      <c r="P1138" s="29" t="str">
        <f>Замеры!AF1132</f>
        <v xml:space="preserve"> </v>
      </c>
      <c r="Q1138" s="29" t="str">
        <f>IF(Замеры!AD1132=0," ","+")</f>
        <v xml:space="preserve"> </v>
      </c>
      <c r="R1138" s="32">
        <f>Замеры!AC1132</f>
        <v>0</v>
      </c>
      <c r="W1138" s="33" t="e">
        <f t="shared" si="34"/>
        <v>#VALUE!</v>
      </c>
      <c r="X1138" s="31" t="s">
        <v>72</v>
      </c>
      <c r="Y1138" s="33" t="e">
        <f t="shared" si="35"/>
        <v>#VALUE!</v>
      </c>
      <c r="Z1138" s="32"/>
    </row>
    <row r="1139" spans="1:26" x14ac:dyDescent="0.3">
      <c r="A1139" s="35">
        <f>IF(Замеры!B1133=0, " ", Замеры!B1133)</f>
        <v>1130</v>
      </c>
      <c r="B1139" s="37" t="str">
        <f>CONCATENATE(Замеры!D1133,Замеры!F1133)</f>
        <v>Группа от QF</v>
      </c>
      <c r="C1139" s="35" t="str">
        <f>IF(Замеры!J1133=0," ", Замеры!J1133)</f>
        <v xml:space="preserve"> </v>
      </c>
      <c r="D1139" s="29" t="str">
        <f>IF(Замеры!AD1133=0, " ", Замеры!AB1133)</f>
        <v xml:space="preserve"> </v>
      </c>
      <c r="E1139" s="29" t="str">
        <f>CONCATENATE(Замеры!T1133,Замеры!W1133,Замеры!V1133)</f>
        <v xml:space="preserve"> </v>
      </c>
      <c r="F1139" s="30" t="str">
        <f>IF(Замеры!AD1133=0," ","---")</f>
        <v xml:space="preserve"> </v>
      </c>
      <c r="G1139" s="31" t="str">
        <f>IF(Замеры!AD1133=0," ",Замеры!L1133)</f>
        <v xml:space="preserve"> </v>
      </c>
      <c r="H1139" s="31" t="str">
        <f>CONCATENATE(Замеры!AO1133,Замеры!AE1133,Замеры!AP1133)</f>
        <v>0 0</v>
      </c>
      <c r="I1139" s="29" t="str">
        <f>CONCATENATE(Замеры!AM1133,Замеры!AE1133,Замеры!AN1133)</f>
        <v>0 0</v>
      </c>
      <c r="J1139" s="31" t="str">
        <f>IF(Замеры!AD1133=0," ",G1139*2.55)</f>
        <v xml:space="preserve"> </v>
      </c>
      <c r="K1139" s="29" t="str">
        <f>IF(Замеры!AD1133=0," ",Замеры!AK1133)</f>
        <v xml:space="preserve"> </v>
      </c>
      <c r="L1139" s="29" t="str">
        <f>IF(Замеры!AD1133=0," ",Замеры!AL1133)</f>
        <v xml:space="preserve"> </v>
      </c>
      <c r="M1139" s="29" t="str">
        <f>IF(Замеры!AD1133=0," ",0.1)</f>
        <v xml:space="preserve"> </v>
      </c>
      <c r="N1139" s="29" t="str">
        <f>IF(Замеры!AD1133=0," ",Замеры!AD1133)</f>
        <v xml:space="preserve"> </v>
      </c>
      <c r="O1139" s="29" t="str">
        <f>Замеры!AE1133</f>
        <v xml:space="preserve"> </v>
      </c>
      <c r="P1139" s="29" t="str">
        <f>Замеры!AF1133</f>
        <v xml:space="preserve"> </v>
      </c>
      <c r="Q1139" s="29" t="str">
        <f>IF(Замеры!AD1133=0," ","+")</f>
        <v xml:space="preserve"> </v>
      </c>
      <c r="R1139" s="32">
        <f>Замеры!AC1133</f>
        <v>0</v>
      </c>
      <c r="W1139" s="33" t="e">
        <f t="shared" si="34"/>
        <v>#VALUE!</v>
      </c>
      <c r="X1139" s="31" t="s">
        <v>72</v>
      </c>
      <c r="Y1139" s="33" t="e">
        <f t="shared" si="35"/>
        <v>#VALUE!</v>
      </c>
      <c r="Z1139" s="32"/>
    </row>
    <row r="1140" spans="1:26" x14ac:dyDescent="0.3">
      <c r="A1140" s="35">
        <f>IF(Замеры!B1134=0, " ", Замеры!B1134)</f>
        <v>1131</v>
      </c>
      <c r="B1140" s="37" t="str">
        <f>CONCATENATE(Замеры!D1134,Замеры!F1134)</f>
        <v>Группа от QF</v>
      </c>
      <c r="C1140" s="35" t="str">
        <f>IF(Замеры!J1134=0," ", Замеры!J1134)</f>
        <v xml:space="preserve"> </v>
      </c>
      <c r="D1140" s="29" t="str">
        <f>IF(Замеры!AD1134=0, " ", Замеры!AB1134)</f>
        <v xml:space="preserve"> </v>
      </c>
      <c r="E1140" s="29" t="str">
        <f>CONCATENATE(Замеры!T1134,Замеры!W1134,Замеры!V1134)</f>
        <v xml:space="preserve"> </v>
      </c>
      <c r="F1140" s="30" t="str">
        <f>IF(Замеры!AD1134=0," ","---")</f>
        <v xml:space="preserve"> </v>
      </c>
      <c r="G1140" s="31" t="str">
        <f>IF(Замеры!AD1134=0," ",Замеры!L1134)</f>
        <v xml:space="preserve"> </v>
      </c>
      <c r="H1140" s="31" t="str">
        <f>CONCATENATE(Замеры!AO1134,Замеры!AE1134,Замеры!AP1134)</f>
        <v>0 0</v>
      </c>
      <c r="I1140" s="29" t="str">
        <f>CONCATENATE(Замеры!AM1134,Замеры!AE1134,Замеры!AN1134)</f>
        <v>0 0</v>
      </c>
      <c r="J1140" s="31" t="str">
        <f>IF(Замеры!AD1134=0," ",G1140*2.55)</f>
        <v xml:space="preserve"> </v>
      </c>
      <c r="K1140" s="29" t="str">
        <f>IF(Замеры!AD1134=0," ",Замеры!AK1134)</f>
        <v xml:space="preserve"> </v>
      </c>
      <c r="L1140" s="29" t="str">
        <f>IF(Замеры!AD1134=0," ",Замеры!AL1134)</f>
        <v xml:space="preserve"> </v>
      </c>
      <c r="M1140" s="29" t="str">
        <f>IF(Замеры!AD1134=0," ",0.1)</f>
        <v xml:space="preserve"> </v>
      </c>
      <c r="N1140" s="29" t="str">
        <f>IF(Замеры!AD1134=0," ",Замеры!AD1134)</f>
        <v xml:space="preserve"> </v>
      </c>
      <c r="O1140" s="29" t="str">
        <f>Замеры!AE1134</f>
        <v xml:space="preserve"> </v>
      </c>
      <c r="P1140" s="29" t="str">
        <f>Замеры!AF1134</f>
        <v xml:space="preserve"> </v>
      </c>
      <c r="Q1140" s="29" t="str">
        <f>IF(Замеры!AD1134=0," ","+")</f>
        <v xml:space="preserve"> </v>
      </c>
      <c r="R1140" s="32">
        <f>Замеры!AC1134</f>
        <v>0</v>
      </c>
      <c r="W1140" s="33" t="e">
        <f t="shared" si="34"/>
        <v>#VALUE!</v>
      </c>
      <c r="X1140" s="31" t="s">
        <v>72</v>
      </c>
      <c r="Y1140" s="33" t="e">
        <f t="shared" si="35"/>
        <v>#VALUE!</v>
      </c>
      <c r="Z1140" s="32"/>
    </row>
    <row r="1141" spans="1:26" x14ac:dyDescent="0.3">
      <c r="A1141" s="35">
        <f>IF(Замеры!B1135=0, " ", Замеры!B1135)</f>
        <v>1132</v>
      </c>
      <c r="B1141" s="37" t="str">
        <f>CONCATENATE(Замеры!D1135,Замеры!F1135)</f>
        <v>Группа от QF</v>
      </c>
      <c r="C1141" s="35" t="str">
        <f>IF(Замеры!J1135=0," ", Замеры!J1135)</f>
        <v xml:space="preserve"> </v>
      </c>
      <c r="D1141" s="29" t="str">
        <f>IF(Замеры!AD1135=0, " ", Замеры!AB1135)</f>
        <v xml:space="preserve"> </v>
      </c>
      <c r="E1141" s="29" t="str">
        <f>CONCATENATE(Замеры!T1135,Замеры!W1135,Замеры!V1135)</f>
        <v xml:space="preserve"> </v>
      </c>
      <c r="F1141" s="30" t="str">
        <f>IF(Замеры!AD1135=0," ","---")</f>
        <v xml:space="preserve"> </v>
      </c>
      <c r="G1141" s="31" t="str">
        <f>IF(Замеры!AD1135=0," ",Замеры!L1135)</f>
        <v xml:space="preserve"> </v>
      </c>
      <c r="H1141" s="31" t="str">
        <f>CONCATENATE(Замеры!AO1135,Замеры!AE1135,Замеры!AP1135)</f>
        <v>0 0</v>
      </c>
      <c r="I1141" s="29" t="str">
        <f>CONCATENATE(Замеры!AM1135,Замеры!AE1135,Замеры!AN1135)</f>
        <v>0 0</v>
      </c>
      <c r="J1141" s="31" t="str">
        <f>IF(Замеры!AD1135=0," ",G1141*2.55)</f>
        <v xml:space="preserve"> </v>
      </c>
      <c r="K1141" s="29" t="str">
        <f>IF(Замеры!AD1135=0," ",Замеры!AK1135)</f>
        <v xml:space="preserve"> </v>
      </c>
      <c r="L1141" s="29" t="str">
        <f>IF(Замеры!AD1135=0," ",Замеры!AL1135)</f>
        <v xml:space="preserve"> </v>
      </c>
      <c r="M1141" s="29" t="str">
        <f>IF(Замеры!AD1135=0," ",0.1)</f>
        <v xml:space="preserve"> </v>
      </c>
      <c r="N1141" s="29" t="str">
        <f>IF(Замеры!AD1135=0," ",Замеры!AD1135)</f>
        <v xml:space="preserve"> </v>
      </c>
      <c r="O1141" s="29" t="str">
        <f>Замеры!AE1135</f>
        <v xml:space="preserve"> </v>
      </c>
      <c r="P1141" s="29" t="str">
        <f>Замеры!AF1135</f>
        <v xml:space="preserve"> </v>
      </c>
      <c r="Q1141" s="29" t="str">
        <f>IF(Замеры!AD1135=0," ","+")</f>
        <v xml:space="preserve"> </v>
      </c>
      <c r="R1141" s="32">
        <f>Замеры!AC1135</f>
        <v>0</v>
      </c>
      <c r="W1141" s="33" t="e">
        <f t="shared" si="34"/>
        <v>#VALUE!</v>
      </c>
      <c r="X1141" s="31" t="s">
        <v>72</v>
      </c>
      <c r="Y1141" s="33" t="e">
        <f t="shared" si="35"/>
        <v>#VALUE!</v>
      </c>
      <c r="Z1141" s="32"/>
    </row>
    <row r="1142" spans="1:26" x14ac:dyDescent="0.3">
      <c r="A1142" s="35">
        <f>IF(Замеры!B1136=0, " ", Замеры!B1136)</f>
        <v>1133</v>
      </c>
      <c r="B1142" s="37" t="str">
        <f>CONCATENATE(Замеры!D1136,Замеры!F1136)</f>
        <v>Группа от QF</v>
      </c>
      <c r="C1142" s="35" t="str">
        <f>IF(Замеры!J1136=0," ", Замеры!J1136)</f>
        <v xml:space="preserve"> </v>
      </c>
      <c r="D1142" s="29" t="str">
        <f>IF(Замеры!AD1136=0, " ", Замеры!AB1136)</f>
        <v xml:space="preserve"> </v>
      </c>
      <c r="E1142" s="29" t="str">
        <f>CONCATENATE(Замеры!T1136,Замеры!W1136,Замеры!V1136)</f>
        <v xml:space="preserve"> </v>
      </c>
      <c r="F1142" s="30" t="str">
        <f>IF(Замеры!AD1136=0," ","---")</f>
        <v xml:space="preserve"> </v>
      </c>
      <c r="G1142" s="31" t="str">
        <f>IF(Замеры!AD1136=0," ",Замеры!L1136)</f>
        <v xml:space="preserve"> </v>
      </c>
      <c r="H1142" s="31" t="str">
        <f>CONCATENATE(Замеры!AO1136,Замеры!AE1136,Замеры!AP1136)</f>
        <v>0 0</v>
      </c>
      <c r="I1142" s="29" t="str">
        <f>CONCATENATE(Замеры!AM1136,Замеры!AE1136,Замеры!AN1136)</f>
        <v>0 0</v>
      </c>
      <c r="J1142" s="31" t="str">
        <f>IF(Замеры!AD1136=0," ",G1142*2.55)</f>
        <v xml:space="preserve"> </v>
      </c>
      <c r="K1142" s="29" t="str">
        <f>IF(Замеры!AD1136=0," ",Замеры!AK1136)</f>
        <v xml:space="preserve"> </v>
      </c>
      <c r="L1142" s="29" t="str">
        <f>IF(Замеры!AD1136=0," ",Замеры!AL1136)</f>
        <v xml:space="preserve"> </v>
      </c>
      <c r="M1142" s="29" t="str">
        <f>IF(Замеры!AD1136=0," ",0.1)</f>
        <v xml:space="preserve"> </v>
      </c>
      <c r="N1142" s="29" t="str">
        <f>IF(Замеры!AD1136=0," ",Замеры!AD1136)</f>
        <v xml:space="preserve"> </v>
      </c>
      <c r="O1142" s="29" t="str">
        <f>Замеры!AE1136</f>
        <v xml:space="preserve"> </v>
      </c>
      <c r="P1142" s="29" t="str">
        <f>Замеры!AF1136</f>
        <v xml:space="preserve"> </v>
      </c>
      <c r="Q1142" s="29" t="str">
        <f>IF(Замеры!AD1136=0," ","+")</f>
        <v xml:space="preserve"> </v>
      </c>
      <c r="R1142" s="32">
        <f>Замеры!AC1136</f>
        <v>0</v>
      </c>
      <c r="W1142" s="33" t="e">
        <f t="shared" si="34"/>
        <v>#VALUE!</v>
      </c>
      <c r="X1142" s="31" t="s">
        <v>72</v>
      </c>
      <c r="Y1142" s="33" t="e">
        <f t="shared" si="35"/>
        <v>#VALUE!</v>
      </c>
      <c r="Z1142" s="32"/>
    </row>
    <row r="1143" spans="1:26" x14ac:dyDescent="0.3">
      <c r="A1143" s="35">
        <f>IF(Замеры!B1137=0, " ", Замеры!B1137)</f>
        <v>1134</v>
      </c>
      <c r="B1143" s="37" t="str">
        <f>CONCATENATE(Замеры!D1137,Замеры!F1137)</f>
        <v>Группа от QF</v>
      </c>
      <c r="C1143" s="35" t="str">
        <f>IF(Замеры!J1137=0," ", Замеры!J1137)</f>
        <v xml:space="preserve"> </v>
      </c>
      <c r="D1143" s="29" t="str">
        <f>IF(Замеры!AD1137=0, " ", Замеры!AB1137)</f>
        <v xml:space="preserve"> </v>
      </c>
      <c r="E1143" s="29" t="str">
        <f>CONCATENATE(Замеры!T1137,Замеры!W1137,Замеры!V1137)</f>
        <v xml:space="preserve"> </v>
      </c>
      <c r="F1143" s="30" t="str">
        <f>IF(Замеры!AD1137=0," ","---")</f>
        <v xml:space="preserve"> </v>
      </c>
      <c r="G1143" s="31" t="str">
        <f>IF(Замеры!AD1137=0," ",Замеры!L1137)</f>
        <v xml:space="preserve"> </v>
      </c>
      <c r="H1143" s="31" t="str">
        <f>CONCATENATE(Замеры!AO1137,Замеры!AE1137,Замеры!AP1137)</f>
        <v>0 0</v>
      </c>
      <c r="I1143" s="29" t="str">
        <f>CONCATENATE(Замеры!AM1137,Замеры!AE1137,Замеры!AN1137)</f>
        <v>0 0</v>
      </c>
      <c r="J1143" s="31" t="str">
        <f>IF(Замеры!AD1137=0," ",G1143*2.55)</f>
        <v xml:space="preserve"> </v>
      </c>
      <c r="K1143" s="29" t="str">
        <f>IF(Замеры!AD1137=0," ",Замеры!AK1137)</f>
        <v xml:space="preserve"> </v>
      </c>
      <c r="L1143" s="29" t="str">
        <f>IF(Замеры!AD1137=0," ",Замеры!AL1137)</f>
        <v xml:space="preserve"> </v>
      </c>
      <c r="M1143" s="29" t="str">
        <f>IF(Замеры!AD1137=0," ",0.1)</f>
        <v xml:space="preserve"> </v>
      </c>
      <c r="N1143" s="29" t="str">
        <f>IF(Замеры!AD1137=0," ",Замеры!AD1137)</f>
        <v xml:space="preserve"> </v>
      </c>
      <c r="O1143" s="29" t="str">
        <f>Замеры!AE1137</f>
        <v xml:space="preserve"> </v>
      </c>
      <c r="P1143" s="29" t="str">
        <f>Замеры!AF1137</f>
        <v xml:space="preserve"> </v>
      </c>
      <c r="Q1143" s="29" t="str">
        <f>IF(Замеры!AD1137=0," ","+")</f>
        <v xml:space="preserve"> </v>
      </c>
      <c r="R1143" s="32">
        <f>Замеры!AC1137</f>
        <v>0</v>
      </c>
      <c r="W1143" s="33" t="e">
        <f t="shared" si="34"/>
        <v>#VALUE!</v>
      </c>
      <c r="X1143" s="31" t="s">
        <v>72</v>
      </c>
      <c r="Y1143" s="33" t="e">
        <f t="shared" si="35"/>
        <v>#VALUE!</v>
      </c>
      <c r="Z1143" s="32"/>
    </row>
    <row r="1144" spans="1:26" x14ac:dyDescent="0.3">
      <c r="A1144" s="35">
        <f>IF(Замеры!B1138=0, " ", Замеры!B1138)</f>
        <v>1135</v>
      </c>
      <c r="B1144" s="37" t="str">
        <f>CONCATENATE(Замеры!D1138,Замеры!F1138)</f>
        <v>Группа от QF</v>
      </c>
      <c r="C1144" s="35" t="str">
        <f>IF(Замеры!J1138=0," ", Замеры!J1138)</f>
        <v xml:space="preserve"> </v>
      </c>
      <c r="D1144" s="29" t="str">
        <f>IF(Замеры!AD1138=0, " ", Замеры!AB1138)</f>
        <v xml:space="preserve"> </v>
      </c>
      <c r="E1144" s="29" t="str">
        <f>CONCATENATE(Замеры!T1138,Замеры!W1138,Замеры!V1138)</f>
        <v xml:space="preserve"> </v>
      </c>
      <c r="F1144" s="30" t="str">
        <f>IF(Замеры!AD1138=0," ","---")</f>
        <v xml:space="preserve"> </v>
      </c>
      <c r="G1144" s="31" t="str">
        <f>IF(Замеры!AD1138=0," ",Замеры!L1138)</f>
        <v xml:space="preserve"> </v>
      </c>
      <c r="H1144" s="31" t="str">
        <f>CONCATENATE(Замеры!AO1138,Замеры!AE1138,Замеры!AP1138)</f>
        <v>0 0</v>
      </c>
      <c r="I1144" s="29" t="str">
        <f>CONCATENATE(Замеры!AM1138,Замеры!AE1138,Замеры!AN1138)</f>
        <v>0 0</v>
      </c>
      <c r="J1144" s="31" t="str">
        <f>IF(Замеры!AD1138=0," ",G1144*2.55)</f>
        <v xml:space="preserve"> </v>
      </c>
      <c r="K1144" s="29" t="str">
        <f>IF(Замеры!AD1138=0," ",Замеры!AK1138)</f>
        <v xml:space="preserve"> </v>
      </c>
      <c r="L1144" s="29" t="str">
        <f>IF(Замеры!AD1138=0," ",Замеры!AL1138)</f>
        <v xml:space="preserve"> </v>
      </c>
      <c r="M1144" s="29" t="str">
        <f>IF(Замеры!AD1138=0," ",0.1)</f>
        <v xml:space="preserve"> </v>
      </c>
      <c r="N1144" s="29" t="str">
        <f>IF(Замеры!AD1138=0," ",Замеры!AD1138)</f>
        <v xml:space="preserve"> </v>
      </c>
      <c r="O1144" s="29" t="str">
        <f>Замеры!AE1138</f>
        <v xml:space="preserve"> </v>
      </c>
      <c r="P1144" s="29" t="str">
        <f>Замеры!AF1138</f>
        <v xml:space="preserve"> </v>
      </c>
      <c r="Q1144" s="29" t="str">
        <f>IF(Замеры!AD1138=0," ","+")</f>
        <v xml:space="preserve"> </v>
      </c>
      <c r="R1144" s="32">
        <f>Замеры!AC1138</f>
        <v>0</v>
      </c>
      <c r="W1144" s="33" t="e">
        <f t="shared" si="34"/>
        <v>#VALUE!</v>
      </c>
      <c r="X1144" s="31" t="s">
        <v>72</v>
      </c>
      <c r="Y1144" s="33" t="e">
        <f t="shared" si="35"/>
        <v>#VALUE!</v>
      </c>
      <c r="Z1144" s="32"/>
    </row>
    <row r="1145" spans="1:26" x14ac:dyDescent="0.3">
      <c r="A1145" s="35">
        <f>IF(Замеры!B1139=0, " ", Замеры!B1139)</f>
        <v>1136</v>
      </c>
      <c r="B1145" s="37" t="str">
        <f>CONCATENATE(Замеры!D1139,Замеры!F1139)</f>
        <v>Группа от QF</v>
      </c>
      <c r="C1145" s="35" t="str">
        <f>IF(Замеры!J1139=0," ", Замеры!J1139)</f>
        <v xml:space="preserve"> </v>
      </c>
      <c r="D1145" s="29" t="str">
        <f>IF(Замеры!AD1139=0, " ", Замеры!AB1139)</f>
        <v xml:space="preserve"> </v>
      </c>
      <c r="E1145" s="29" t="str">
        <f>CONCATENATE(Замеры!T1139,Замеры!W1139,Замеры!V1139)</f>
        <v xml:space="preserve"> </v>
      </c>
      <c r="F1145" s="30" t="str">
        <f>IF(Замеры!AD1139=0," ","---")</f>
        <v xml:space="preserve"> </v>
      </c>
      <c r="G1145" s="31" t="str">
        <f>IF(Замеры!AD1139=0," ",Замеры!L1139)</f>
        <v xml:space="preserve"> </v>
      </c>
      <c r="H1145" s="31" t="str">
        <f>CONCATENATE(Замеры!AO1139,Замеры!AE1139,Замеры!AP1139)</f>
        <v>0 0</v>
      </c>
      <c r="I1145" s="29" t="str">
        <f>CONCATENATE(Замеры!AM1139,Замеры!AE1139,Замеры!AN1139)</f>
        <v>0 0</v>
      </c>
      <c r="J1145" s="31" t="str">
        <f>IF(Замеры!AD1139=0," ",G1145*2.55)</f>
        <v xml:space="preserve"> </v>
      </c>
      <c r="K1145" s="29" t="str">
        <f>IF(Замеры!AD1139=0," ",Замеры!AK1139)</f>
        <v xml:space="preserve"> </v>
      </c>
      <c r="L1145" s="29" t="str">
        <f>IF(Замеры!AD1139=0," ",Замеры!AL1139)</f>
        <v xml:space="preserve"> </v>
      </c>
      <c r="M1145" s="29" t="str">
        <f>IF(Замеры!AD1139=0," ",0.1)</f>
        <v xml:space="preserve"> </v>
      </c>
      <c r="N1145" s="29" t="str">
        <f>IF(Замеры!AD1139=0," ",Замеры!AD1139)</f>
        <v xml:space="preserve"> </v>
      </c>
      <c r="O1145" s="29" t="str">
        <f>Замеры!AE1139</f>
        <v xml:space="preserve"> </v>
      </c>
      <c r="P1145" s="29" t="str">
        <f>Замеры!AF1139</f>
        <v xml:space="preserve"> </v>
      </c>
      <c r="Q1145" s="29" t="str">
        <f>IF(Замеры!AD1139=0," ","+")</f>
        <v xml:space="preserve"> </v>
      </c>
      <c r="R1145" s="32">
        <f>Замеры!AC1139</f>
        <v>0</v>
      </c>
      <c r="W1145" s="33" t="e">
        <f t="shared" si="34"/>
        <v>#VALUE!</v>
      </c>
      <c r="X1145" s="31" t="s">
        <v>72</v>
      </c>
      <c r="Y1145" s="33" t="e">
        <f t="shared" si="35"/>
        <v>#VALUE!</v>
      </c>
      <c r="Z1145" s="32"/>
    </row>
    <row r="1146" spans="1:26" x14ac:dyDescent="0.3">
      <c r="A1146" s="35">
        <f>IF(Замеры!B1140=0, " ", Замеры!B1140)</f>
        <v>1137</v>
      </c>
      <c r="B1146" s="37" t="str">
        <f>CONCATENATE(Замеры!D1140,Замеры!F1140)</f>
        <v>Группа от QF</v>
      </c>
      <c r="C1146" s="35" t="str">
        <f>IF(Замеры!J1140=0," ", Замеры!J1140)</f>
        <v xml:space="preserve"> </v>
      </c>
      <c r="D1146" s="29" t="str">
        <f>IF(Замеры!AD1140=0, " ", Замеры!AB1140)</f>
        <v xml:space="preserve"> </v>
      </c>
      <c r="E1146" s="29" t="str">
        <f>CONCATENATE(Замеры!T1140,Замеры!W1140,Замеры!V1140)</f>
        <v xml:space="preserve"> </v>
      </c>
      <c r="F1146" s="30" t="str">
        <f>IF(Замеры!AD1140=0," ","---")</f>
        <v xml:space="preserve"> </v>
      </c>
      <c r="G1146" s="31" t="str">
        <f>IF(Замеры!AD1140=0," ",Замеры!L1140)</f>
        <v xml:space="preserve"> </v>
      </c>
      <c r="H1146" s="31" t="str">
        <f>CONCATENATE(Замеры!AO1140,Замеры!AE1140,Замеры!AP1140)</f>
        <v>0 0</v>
      </c>
      <c r="I1146" s="29" t="str">
        <f>CONCATENATE(Замеры!AM1140,Замеры!AE1140,Замеры!AN1140)</f>
        <v>0 0</v>
      </c>
      <c r="J1146" s="31" t="str">
        <f>IF(Замеры!AD1140=0," ",G1146*2.55)</f>
        <v xml:space="preserve"> </v>
      </c>
      <c r="K1146" s="29" t="str">
        <f>IF(Замеры!AD1140=0," ",Замеры!AK1140)</f>
        <v xml:space="preserve"> </v>
      </c>
      <c r="L1146" s="29" t="str">
        <f>IF(Замеры!AD1140=0," ",Замеры!AL1140)</f>
        <v xml:space="preserve"> </v>
      </c>
      <c r="M1146" s="29" t="str">
        <f>IF(Замеры!AD1140=0," ",0.1)</f>
        <v xml:space="preserve"> </v>
      </c>
      <c r="N1146" s="29" t="str">
        <f>IF(Замеры!AD1140=0," ",Замеры!AD1140)</f>
        <v xml:space="preserve"> </v>
      </c>
      <c r="O1146" s="29" t="str">
        <f>Замеры!AE1140</f>
        <v xml:space="preserve"> </v>
      </c>
      <c r="P1146" s="29" t="str">
        <f>Замеры!AF1140</f>
        <v xml:space="preserve"> </v>
      </c>
      <c r="Q1146" s="29" t="str">
        <f>IF(Замеры!AD1140=0," ","+")</f>
        <v xml:space="preserve"> </v>
      </c>
      <c r="R1146" s="32">
        <f>Замеры!AC1140</f>
        <v>0</v>
      </c>
      <c r="W1146" s="33" t="e">
        <f t="shared" si="34"/>
        <v>#VALUE!</v>
      </c>
      <c r="X1146" s="31" t="s">
        <v>72</v>
      </c>
      <c r="Y1146" s="33" t="e">
        <f t="shared" si="35"/>
        <v>#VALUE!</v>
      </c>
      <c r="Z1146" s="32"/>
    </row>
    <row r="1147" spans="1:26" x14ac:dyDescent="0.3">
      <c r="A1147" s="35">
        <f>IF(Замеры!B1141=0, " ", Замеры!B1141)</f>
        <v>1138</v>
      </c>
      <c r="B1147" s="37" t="str">
        <f>CONCATENATE(Замеры!D1141,Замеры!F1141)</f>
        <v>Группа от QF</v>
      </c>
      <c r="C1147" s="35" t="str">
        <f>IF(Замеры!J1141=0," ", Замеры!J1141)</f>
        <v xml:space="preserve"> </v>
      </c>
      <c r="D1147" s="29" t="str">
        <f>IF(Замеры!AD1141=0, " ", Замеры!AB1141)</f>
        <v xml:space="preserve"> </v>
      </c>
      <c r="E1147" s="29" t="str">
        <f>CONCATENATE(Замеры!T1141,Замеры!W1141,Замеры!V1141)</f>
        <v xml:space="preserve"> </v>
      </c>
      <c r="F1147" s="30" t="str">
        <f>IF(Замеры!AD1141=0," ","---")</f>
        <v xml:space="preserve"> </v>
      </c>
      <c r="G1147" s="31" t="str">
        <f>IF(Замеры!AD1141=0," ",Замеры!L1141)</f>
        <v xml:space="preserve"> </v>
      </c>
      <c r="H1147" s="31" t="str">
        <f>CONCATENATE(Замеры!AO1141,Замеры!AE1141,Замеры!AP1141)</f>
        <v>0 0</v>
      </c>
      <c r="I1147" s="29" t="str">
        <f>CONCATENATE(Замеры!AM1141,Замеры!AE1141,Замеры!AN1141)</f>
        <v>0 0</v>
      </c>
      <c r="J1147" s="31" t="str">
        <f>IF(Замеры!AD1141=0," ",G1147*2.55)</f>
        <v xml:space="preserve"> </v>
      </c>
      <c r="K1147" s="29" t="str">
        <f>IF(Замеры!AD1141=0," ",Замеры!AK1141)</f>
        <v xml:space="preserve"> </v>
      </c>
      <c r="L1147" s="29" t="str">
        <f>IF(Замеры!AD1141=0," ",Замеры!AL1141)</f>
        <v xml:space="preserve"> </v>
      </c>
      <c r="M1147" s="29" t="str">
        <f>IF(Замеры!AD1141=0," ",0.1)</f>
        <v xml:space="preserve"> </v>
      </c>
      <c r="N1147" s="29" t="str">
        <f>IF(Замеры!AD1141=0," ",Замеры!AD1141)</f>
        <v xml:space="preserve"> </v>
      </c>
      <c r="O1147" s="29" t="str">
        <f>Замеры!AE1141</f>
        <v xml:space="preserve"> </v>
      </c>
      <c r="P1147" s="29" t="str">
        <f>Замеры!AF1141</f>
        <v xml:space="preserve"> </v>
      </c>
      <c r="Q1147" s="29" t="str">
        <f>IF(Замеры!AD1141=0," ","+")</f>
        <v xml:space="preserve"> </v>
      </c>
      <c r="R1147" s="32">
        <f>Замеры!AC1141</f>
        <v>0</v>
      </c>
      <c r="W1147" s="33" t="e">
        <f t="shared" si="34"/>
        <v>#VALUE!</v>
      </c>
      <c r="X1147" s="31" t="s">
        <v>72</v>
      </c>
      <c r="Y1147" s="33" t="e">
        <f t="shared" si="35"/>
        <v>#VALUE!</v>
      </c>
      <c r="Z1147" s="32"/>
    </row>
    <row r="1148" spans="1:26" x14ac:dyDescent="0.3">
      <c r="A1148" s="35">
        <f>IF(Замеры!B1142=0, " ", Замеры!B1142)</f>
        <v>1139</v>
      </c>
      <c r="B1148" s="37" t="str">
        <f>CONCATENATE(Замеры!D1142,Замеры!F1142)</f>
        <v>Группа от QF</v>
      </c>
      <c r="C1148" s="35" t="str">
        <f>IF(Замеры!J1142=0," ", Замеры!J1142)</f>
        <v xml:space="preserve"> </v>
      </c>
      <c r="D1148" s="29" t="str">
        <f>IF(Замеры!AD1142=0, " ", Замеры!AB1142)</f>
        <v xml:space="preserve"> </v>
      </c>
      <c r="E1148" s="29" t="str">
        <f>CONCATENATE(Замеры!T1142,Замеры!W1142,Замеры!V1142)</f>
        <v xml:space="preserve"> </v>
      </c>
      <c r="F1148" s="30" t="str">
        <f>IF(Замеры!AD1142=0," ","---")</f>
        <v xml:space="preserve"> </v>
      </c>
      <c r="G1148" s="31" t="str">
        <f>IF(Замеры!AD1142=0," ",Замеры!L1142)</f>
        <v xml:space="preserve"> </v>
      </c>
      <c r="H1148" s="31" t="str">
        <f>CONCATENATE(Замеры!AO1142,Замеры!AE1142,Замеры!AP1142)</f>
        <v>0 0</v>
      </c>
      <c r="I1148" s="29" t="str">
        <f>CONCATENATE(Замеры!AM1142,Замеры!AE1142,Замеры!AN1142)</f>
        <v>0 0</v>
      </c>
      <c r="J1148" s="31" t="str">
        <f>IF(Замеры!AD1142=0," ",G1148*2.55)</f>
        <v xml:space="preserve"> </v>
      </c>
      <c r="K1148" s="29" t="str">
        <f>IF(Замеры!AD1142=0," ",Замеры!AK1142)</f>
        <v xml:space="preserve"> </v>
      </c>
      <c r="L1148" s="29" t="str">
        <f>IF(Замеры!AD1142=0," ",Замеры!AL1142)</f>
        <v xml:space="preserve"> </v>
      </c>
      <c r="M1148" s="29" t="str">
        <f>IF(Замеры!AD1142=0," ",0.1)</f>
        <v xml:space="preserve"> </v>
      </c>
      <c r="N1148" s="29" t="str">
        <f>IF(Замеры!AD1142=0," ",Замеры!AD1142)</f>
        <v xml:space="preserve"> </v>
      </c>
      <c r="O1148" s="29" t="str">
        <f>Замеры!AE1142</f>
        <v xml:space="preserve"> </v>
      </c>
      <c r="P1148" s="29" t="str">
        <f>Замеры!AF1142</f>
        <v xml:space="preserve"> </v>
      </c>
      <c r="Q1148" s="29" t="str">
        <f>IF(Замеры!AD1142=0," ","+")</f>
        <v xml:space="preserve"> </v>
      </c>
      <c r="R1148" s="32">
        <f>Замеры!AC1142</f>
        <v>0</v>
      </c>
      <c r="W1148" s="33" t="e">
        <f t="shared" si="34"/>
        <v>#VALUE!</v>
      </c>
      <c r="X1148" s="31" t="s">
        <v>72</v>
      </c>
      <c r="Y1148" s="33" t="e">
        <f t="shared" si="35"/>
        <v>#VALUE!</v>
      </c>
      <c r="Z1148" s="32"/>
    </row>
    <row r="1149" spans="1:26" x14ac:dyDescent="0.3">
      <c r="A1149" s="35">
        <f>IF(Замеры!B1143=0, " ", Замеры!B1143)</f>
        <v>1140</v>
      </c>
      <c r="B1149" s="37" t="str">
        <f>CONCATENATE(Замеры!D1143,Замеры!F1143)</f>
        <v>Группа от QF</v>
      </c>
      <c r="C1149" s="35" t="str">
        <f>IF(Замеры!J1143=0," ", Замеры!J1143)</f>
        <v xml:space="preserve"> </v>
      </c>
      <c r="D1149" s="29" t="str">
        <f>IF(Замеры!AD1143=0, " ", Замеры!AB1143)</f>
        <v xml:space="preserve"> </v>
      </c>
      <c r="E1149" s="29" t="str">
        <f>CONCATENATE(Замеры!T1143,Замеры!W1143,Замеры!V1143)</f>
        <v xml:space="preserve"> </v>
      </c>
      <c r="F1149" s="30" t="str">
        <f>IF(Замеры!AD1143=0," ","---")</f>
        <v xml:space="preserve"> </v>
      </c>
      <c r="G1149" s="31" t="str">
        <f>IF(Замеры!AD1143=0," ",Замеры!L1143)</f>
        <v xml:space="preserve"> </v>
      </c>
      <c r="H1149" s="31" t="str">
        <f>CONCATENATE(Замеры!AO1143,Замеры!AE1143,Замеры!AP1143)</f>
        <v>0 0</v>
      </c>
      <c r="I1149" s="29" t="str">
        <f>CONCATENATE(Замеры!AM1143,Замеры!AE1143,Замеры!AN1143)</f>
        <v>0 0</v>
      </c>
      <c r="J1149" s="31" t="str">
        <f>IF(Замеры!AD1143=0," ",G1149*2.55)</f>
        <v xml:space="preserve"> </v>
      </c>
      <c r="K1149" s="29" t="str">
        <f>IF(Замеры!AD1143=0," ",Замеры!AK1143)</f>
        <v xml:space="preserve"> </v>
      </c>
      <c r="L1149" s="29" t="str">
        <f>IF(Замеры!AD1143=0," ",Замеры!AL1143)</f>
        <v xml:space="preserve"> </v>
      </c>
      <c r="M1149" s="29" t="str">
        <f>IF(Замеры!AD1143=0," ",0.1)</f>
        <v xml:space="preserve"> </v>
      </c>
      <c r="N1149" s="29" t="str">
        <f>IF(Замеры!AD1143=0," ",Замеры!AD1143)</f>
        <v xml:space="preserve"> </v>
      </c>
      <c r="O1149" s="29" t="str">
        <f>Замеры!AE1143</f>
        <v xml:space="preserve"> </v>
      </c>
      <c r="P1149" s="29" t="str">
        <f>Замеры!AF1143</f>
        <v xml:space="preserve"> </v>
      </c>
      <c r="Q1149" s="29" t="str">
        <f>IF(Замеры!AD1143=0," ","+")</f>
        <v xml:space="preserve"> </v>
      </c>
      <c r="R1149" s="32">
        <f>Замеры!AC1143</f>
        <v>0</v>
      </c>
      <c r="W1149" s="33" t="e">
        <f t="shared" si="34"/>
        <v>#VALUE!</v>
      </c>
      <c r="X1149" s="31" t="s">
        <v>72</v>
      </c>
      <c r="Y1149" s="33" t="e">
        <f t="shared" si="35"/>
        <v>#VALUE!</v>
      </c>
      <c r="Z1149" s="32"/>
    </row>
    <row r="1150" spans="1:26" x14ac:dyDescent="0.3">
      <c r="A1150" s="35">
        <f>IF(Замеры!B1144=0, " ", Замеры!B1144)</f>
        <v>1141</v>
      </c>
      <c r="B1150" s="37" t="str">
        <f>CONCATENATE(Замеры!D1144,Замеры!F1144)</f>
        <v>Группа от QF</v>
      </c>
      <c r="C1150" s="35" t="str">
        <f>IF(Замеры!J1144=0," ", Замеры!J1144)</f>
        <v xml:space="preserve"> </v>
      </c>
      <c r="D1150" s="29" t="str">
        <f>IF(Замеры!AD1144=0, " ", Замеры!AB1144)</f>
        <v xml:space="preserve"> </v>
      </c>
      <c r="E1150" s="29" t="str">
        <f>CONCATENATE(Замеры!T1144,Замеры!W1144,Замеры!V1144)</f>
        <v xml:space="preserve"> </v>
      </c>
      <c r="F1150" s="30" t="str">
        <f>IF(Замеры!AD1144=0," ","---")</f>
        <v xml:space="preserve"> </v>
      </c>
      <c r="G1150" s="31" t="str">
        <f>IF(Замеры!AD1144=0," ",Замеры!L1144)</f>
        <v xml:space="preserve"> </v>
      </c>
      <c r="H1150" s="31" t="str">
        <f>CONCATENATE(Замеры!AO1144,Замеры!AE1144,Замеры!AP1144)</f>
        <v>0 0</v>
      </c>
      <c r="I1150" s="29" t="str">
        <f>CONCATENATE(Замеры!AM1144,Замеры!AE1144,Замеры!AN1144)</f>
        <v>0 0</v>
      </c>
      <c r="J1150" s="31" t="str">
        <f>IF(Замеры!AD1144=0," ",G1150*2.55)</f>
        <v xml:space="preserve"> </v>
      </c>
      <c r="K1150" s="29" t="str">
        <f>IF(Замеры!AD1144=0," ",Замеры!AK1144)</f>
        <v xml:space="preserve"> </v>
      </c>
      <c r="L1150" s="29" t="str">
        <f>IF(Замеры!AD1144=0," ",Замеры!AL1144)</f>
        <v xml:space="preserve"> </v>
      </c>
      <c r="M1150" s="29" t="str">
        <f>IF(Замеры!AD1144=0," ",0.1)</f>
        <v xml:space="preserve"> </v>
      </c>
      <c r="N1150" s="29" t="str">
        <f>IF(Замеры!AD1144=0," ",Замеры!AD1144)</f>
        <v xml:space="preserve"> </v>
      </c>
      <c r="O1150" s="29" t="str">
        <f>Замеры!AE1144</f>
        <v xml:space="preserve"> </v>
      </c>
      <c r="P1150" s="29" t="str">
        <f>Замеры!AF1144</f>
        <v xml:space="preserve"> </v>
      </c>
      <c r="Q1150" s="29" t="str">
        <f>IF(Замеры!AD1144=0," ","+")</f>
        <v xml:space="preserve"> </v>
      </c>
      <c r="R1150" s="32">
        <f>Замеры!AC1144</f>
        <v>0</v>
      </c>
      <c r="W1150" s="33" t="e">
        <f t="shared" si="34"/>
        <v>#VALUE!</v>
      </c>
      <c r="X1150" s="31" t="s">
        <v>72</v>
      </c>
      <c r="Y1150" s="33" t="e">
        <f t="shared" si="35"/>
        <v>#VALUE!</v>
      </c>
      <c r="Z1150" s="32"/>
    </row>
    <row r="1151" spans="1:26" x14ac:dyDescent="0.3">
      <c r="A1151" s="35">
        <f>IF(Замеры!B1145=0, " ", Замеры!B1145)</f>
        <v>1142</v>
      </c>
      <c r="B1151" s="37" t="str">
        <f>CONCATENATE(Замеры!D1145,Замеры!F1145)</f>
        <v>Группа от QF</v>
      </c>
      <c r="C1151" s="35" t="str">
        <f>IF(Замеры!J1145=0," ", Замеры!J1145)</f>
        <v xml:space="preserve"> </v>
      </c>
      <c r="D1151" s="29" t="str">
        <f>IF(Замеры!AD1145=0, " ", Замеры!AB1145)</f>
        <v xml:space="preserve"> </v>
      </c>
      <c r="E1151" s="29" t="str">
        <f>CONCATENATE(Замеры!T1145,Замеры!W1145,Замеры!V1145)</f>
        <v xml:space="preserve"> </v>
      </c>
      <c r="F1151" s="30" t="str">
        <f>IF(Замеры!AD1145=0," ","---")</f>
        <v xml:space="preserve"> </v>
      </c>
      <c r="G1151" s="31" t="str">
        <f>IF(Замеры!AD1145=0," ",Замеры!L1145)</f>
        <v xml:space="preserve"> </v>
      </c>
      <c r="H1151" s="31" t="str">
        <f>CONCATENATE(Замеры!AO1145,Замеры!AE1145,Замеры!AP1145)</f>
        <v>0 0</v>
      </c>
      <c r="I1151" s="29" t="str">
        <f>CONCATENATE(Замеры!AM1145,Замеры!AE1145,Замеры!AN1145)</f>
        <v>0 0</v>
      </c>
      <c r="J1151" s="31" t="str">
        <f>IF(Замеры!AD1145=0," ",G1151*2.55)</f>
        <v xml:space="preserve"> </v>
      </c>
      <c r="K1151" s="29" t="str">
        <f>IF(Замеры!AD1145=0," ",Замеры!AK1145)</f>
        <v xml:space="preserve"> </v>
      </c>
      <c r="L1151" s="29" t="str">
        <f>IF(Замеры!AD1145=0," ",Замеры!AL1145)</f>
        <v xml:space="preserve"> </v>
      </c>
      <c r="M1151" s="29" t="str">
        <f>IF(Замеры!AD1145=0," ",0.1)</f>
        <v xml:space="preserve"> </v>
      </c>
      <c r="N1151" s="29" t="str">
        <f>IF(Замеры!AD1145=0," ",Замеры!AD1145)</f>
        <v xml:space="preserve"> </v>
      </c>
      <c r="O1151" s="29" t="str">
        <f>Замеры!AE1145</f>
        <v xml:space="preserve"> </v>
      </c>
      <c r="P1151" s="29" t="str">
        <f>Замеры!AF1145</f>
        <v xml:space="preserve"> </v>
      </c>
      <c r="Q1151" s="29" t="str">
        <f>IF(Замеры!AD1145=0," ","+")</f>
        <v xml:space="preserve"> </v>
      </c>
      <c r="R1151" s="32">
        <f>Замеры!AC1145</f>
        <v>0</v>
      </c>
      <c r="W1151" s="33" t="e">
        <f t="shared" si="34"/>
        <v>#VALUE!</v>
      </c>
      <c r="X1151" s="31" t="s">
        <v>72</v>
      </c>
      <c r="Y1151" s="33" t="e">
        <f t="shared" si="35"/>
        <v>#VALUE!</v>
      </c>
      <c r="Z1151" s="32"/>
    </row>
    <row r="1152" spans="1:26" x14ac:dyDescent="0.3">
      <c r="A1152" s="35">
        <f>IF(Замеры!B1146=0, " ", Замеры!B1146)</f>
        <v>1143</v>
      </c>
      <c r="B1152" s="37" t="str">
        <f>CONCATENATE(Замеры!D1146,Замеры!F1146)</f>
        <v>Группа от QF</v>
      </c>
      <c r="C1152" s="35" t="str">
        <f>IF(Замеры!J1146=0," ", Замеры!J1146)</f>
        <v xml:space="preserve"> </v>
      </c>
      <c r="D1152" s="29" t="str">
        <f>IF(Замеры!AD1146=0, " ", Замеры!AB1146)</f>
        <v xml:space="preserve"> </v>
      </c>
      <c r="E1152" s="29" t="str">
        <f>CONCATENATE(Замеры!T1146,Замеры!W1146,Замеры!V1146)</f>
        <v xml:space="preserve"> </v>
      </c>
      <c r="F1152" s="30" t="str">
        <f>IF(Замеры!AD1146=0," ","---")</f>
        <v xml:space="preserve"> </v>
      </c>
      <c r="G1152" s="31" t="str">
        <f>IF(Замеры!AD1146=0," ",Замеры!L1146)</f>
        <v xml:space="preserve"> </v>
      </c>
      <c r="H1152" s="31" t="str">
        <f>CONCATENATE(Замеры!AO1146,Замеры!AE1146,Замеры!AP1146)</f>
        <v>0 0</v>
      </c>
      <c r="I1152" s="29" t="str">
        <f>CONCATENATE(Замеры!AM1146,Замеры!AE1146,Замеры!AN1146)</f>
        <v>0 0</v>
      </c>
      <c r="J1152" s="31" t="str">
        <f>IF(Замеры!AD1146=0," ",G1152*2.55)</f>
        <v xml:space="preserve"> </v>
      </c>
      <c r="K1152" s="29" t="str">
        <f>IF(Замеры!AD1146=0," ",Замеры!AK1146)</f>
        <v xml:space="preserve"> </v>
      </c>
      <c r="L1152" s="29" t="str">
        <f>IF(Замеры!AD1146=0," ",Замеры!AL1146)</f>
        <v xml:space="preserve"> </v>
      </c>
      <c r="M1152" s="29" t="str">
        <f>IF(Замеры!AD1146=0," ",0.1)</f>
        <v xml:space="preserve"> </v>
      </c>
      <c r="N1152" s="29" t="str">
        <f>IF(Замеры!AD1146=0," ",Замеры!AD1146)</f>
        <v xml:space="preserve"> </v>
      </c>
      <c r="O1152" s="29" t="str">
        <f>Замеры!AE1146</f>
        <v xml:space="preserve"> </v>
      </c>
      <c r="P1152" s="29" t="str">
        <f>Замеры!AF1146</f>
        <v xml:space="preserve"> </v>
      </c>
      <c r="Q1152" s="29" t="str">
        <f>IF(Замеры!AD1146=0," ","+")</f>
        <v xml:space="preserve"> </v>
      </c>
      <c r="R1152" s="32">
        <f>Замеры!AC1146</f>
        <v>0</v>
      </c>
      <c r="W1152" s="33" t="e">
        <f t="shared" si="34"/>
        <v>#VALUE!</v>
      </c>
      <c r="X1152" s="31" t="s">
        <v>72</v>
      </c>
      <c r="Y1152" s="33" t="e">
        <f t="shared" si="35"/>
        <v>#VALUE!</v>
      </c>
      <c r="Z1152" s="32"/>
    </row>
    <row r="1153" spans="1:26" x14ac:dyDescent="0.3">
      <c r="A1153" s="35">
        <f>IF(Замеры!B1147=0, " ", Замеры!B1147)</f>
        <v>1144</v>
      </c>
      <c r="B1153" s="37" t="str">
        <f>CONCATENATE(Замеры!D1147,Замеры!F1147)</f>
        <v>Группа от QF</v>
      </c>
      <c r="C1153" s="35" t="str">
        <f>IF(Замеры!J1147=0," ", Замеры!J1147)</f>
        <v xml:space="preserve"> </v>
      </c>
      <c r="D1153" s="29" t="str">
        <f>IF(Замеры!AD1147=0, " ", Замеры!AB1147)</f>
        <v xml:space="preserve"> </v>
      </c>
      <c r="E1153" s="29" t="str">
        <f>CONCATENATE(Замеры!T1147,Замеры!W1147,Замеры!V1147)</f>
        <v xml:space="preserve"> </v>
      </c>
      <c r="F1153" s="30" t="str">
        <f>IF(Замеры!AD1147=0," ","---")</f>
        <v xml:space="preserve"> </v>
      </c>
      <c r="G1153" s="31" t="str">
        <f>IF(Замеры!AD1147=0," ",Замеры!L1147)</f>
        <v xml:space="preserve"> </v>
      </c>
      <c r="H1153" s="31" t="str">
        <f>CONCATENATE(Замеры!AO1147,Замеры!AE1147,Замеры!AP1147)</f>
        <v>0 0</v>
      </c>
      <c r="I1153" s="29" t="str">
        <f>CONCATENATE(Замеры!AM1147,Замеры!AE1147,Замеры!AN1147)</f>
        <v>0 0</v>
      </c>
      <c r="J1153" s="31" t="str">
        <f>IF(Замеры!AD1147=0," ",G1153*2.55)</f>
        <v xml:space="preserve"> </v>
      </c>
      <c r="K1153" s="29" t="str">
        <f>IF(Замеры!AD1147=0," ",Замеры!AK1147)</f>
        <v xml:space="preserve"> </v>
      </c>
      <c r="L1153" s="29" t="str">
        <f>IF(Замеры!AD1147=0," ",Замеры!AL1147)</f>
        <v xml:space="preserve"> </v>
      </c>
      <c r="M1153" s="29" t="str">
        <f>IF(Замеры!AD1147=0," ",0.1)</f>
        <v xml:space="preserve"> </v>
      </c>
      <c r="N1153" s="29" t="str">
        <f>IF(Замеры!AD1147=0," ",Замеры!AD1147)</f>
        <v xml:space="preserve"> </v>
      </c>
      <c r="O1153" s="29" t="str">
        <f>Замеры!AE1147</f>
        <v xml:space="preserve"> </v>
      </c>
      <c r="P1153" s="29" t="str">
        <f>Замеры!AF1147</f>
        <v xml:space="preserve"> </v>
      </c>
      <c r="Q1153" s="29" t="str">
        <f>IF(Замеры!AD1147=0," ","+")</f>
        <v xml:space="preserve"> </v>
      </c>
      <c r="R1153" s="32">
        <f>Замеры!AC1147</f>
        <v>0</v>
      </c>
      <c r="W1153" s="33" t="e">
        <f t="shared" si="34"/>
        <v>#VALUE!</v>
      </c>
      <c r="X1153" s="31" t="s">
        <v>72</v>
      </c>
      <c r="Y1153" s="33" t="e">
        <f t="shared" si="35"/>
        <v>#VALUE!</v>
      </c>
      <c r="Z1153" s="32"/>
    </row>
    <row r="1154" spans="1:26" x14ac:dyDescent="0.3">
      <c r="A1154" s="35">
        <f>IF(Замеры!B1148=0, " ", Замеры!B1148)</f>
        <v>1145</v>
      </c>
      <c r="B1154" s="37" t="str">
        <f>CONCATENATE(Замеры!D1148,Замеры!F1148)</f>
        <v>Группа от QF</v>
      </c>
      <c r="C1154" s="35" t="str">
        <f>IF(Замеры!J1148=0," ", Замеры!J1148)</f>
        <v xml:space="preserve"> </v>
      </c>
      <c r="D1154" s="29" t="str">
        <f>IF(Замеры!AD1148=0, " ", Замеры!AB1148)</f>
        <v xml:space="preserve"> </v>
      </c>
      <c r="E1154" s="29" t="str">
        <f>CONCATENATE(Замеры!T1148,Замеры!W1148,Замеры!V1148)</f>
        <v xml:space="preserve"> </v>
      </c>
      <c r="F1154" s="30" t="str">
        <f>IF(Замеры!AD1148=0," ","---")</f>
        <v xml:space="preserve"> </v>
      </c>
      <c r="G1154" s="31" t="str">
        <f>IF(Замеры!AD1148=0," ",Замеры!L1148)</f>
        <v xml:space="preserve"> </v>
      </c>
      <c r="H1154" s="31" t="str">
        <f>CONCATENATE(Замеры!AO1148,Замеры!AE1148,Замеры!AP1148)</f>
        <v>0 0</v>
      </c>
      <c r="I1154" s="29" t="str">
        <f>CONCATENATE(Замеры!AM1148,Замеры!AE1148,Замеры!AN1148)</f>
        <v>0 0</v>
      </c>
      <c r="J1154" s="31" t="str">
        <f>IF(Замеры!AD1148=0," ",G1154*2.55)</f>
        <v xml:space="preserve"> </v>
      </c>
      <c r="K1154" s="29" t="str">
        <f>IF(Замеры!AD1148=0," ",Замеры!AK1148)</f>
        <v xml:space="preserve"> </v>
      </c>
      <c r="L1154" s="29" t="str">
        <f>IF(Замеры!AD1148=0," ",Замеры!AL1148)</f>
        <v xml:space="preserve"> </v>
      </c>
      <c r="M1154" s="29" t="str">
        <f>IF(Замеры!AD1148=0," ",0.1)</f>
        <v xml:space="preserve"> </v>
      </c>
      <c r="N1154" s="29" t="str">
        <f>IF(Замеры!AD1148=0," ",Замеры!AD1148)</f>
        <v xml:space="preserve"> </v>
      </c>
      <c r="O1154" s="29" t="str">
        <f>Замеры!AE1148</f>
        <v xml:space="preserve"> </v>
      </c>
      <c r="P1154" s="29" t="str">
        <f>Замеры!AF1148</f>
        <v xml:space="preserve"> </v>
      </c>
      <c r="Q1154" s="29" t="str">
        <f>IF(Замеры!AD1148=0," ","+")</f>
        <v xml:space="preserve"> </v>
      </c>
      <c r="R1154" s="32">
        <f>Замеры!AC1148</f>
        <v>0</v>
      </c>
      <c r="W1154" s="33" t="e">
        <f t="shared" si="34"/>
        <v>#VALUE!</v>
      </c>
      <c r="X1154" s="31" t="s">
        <v>72</v>
      </c>
      <c r="Y1154" s="33" t="e">
        <f t="shared" si="35"/>
        <v>#VALUE!</v>
      </c>
      <c r="Z1154" s="32"/>
    </row>
    <row r="1155" spans="1:26" x14ac:dyDescent="0.3">
      <c r="A1155" s="35">
        <f>IF(Замеры!B1149=0, " ", Замеры!B1149)</f>
        <v>1146</v>
      </c>
      <c r="B1155" s="37" t="str">
        <f>CONCATENATE(Замеры!D1149,Замеры!F1149)</f>
        <v>Группа от QF</v>
      </c>
      <c r="C1155" s="35" t="str">
        <f>IF(Замеры!J1149=0," ", Замеры!J1149)</f>
        <v xml:space="preserve"> </v>
      </c>
      <c r="D1155" s="29" t="str">
        <f>IF(Замеры!AD1149=0, " ", Замеры!AB1149)</f>
        <v xml:space="preserve"> </v>
      </c>
      <c r="E1155" s="29" t="str">
        <f>CONCATENATE(Замеры!T1149,Замеры!W1149,Замеры!V1149)</f>
        <v xml:space="preserve"> </v>
      </c>
      <c r="F1155" s="30" t="str">
        <f>IF(Замеры!AD1149=0," ","---")</f>
        <v xml:space="preserve"> </v>
      </c>
      <c r="G1155" s="31" t="str">
        <f>IF(Замеры!AD1149=0," ",Замеры!L1149)</f>
        <v xml:space="preserve"> </v>
      </c>
      <c r="H1155" s="31" t="str">
        <f>CONCATENATE(Замеры!AO1149,Замеры!AE1149,Замеры!AP1149)</f>
        <v>0 0</v>
      </c>
      <c r="I1155" s="29" t="str">
        <f>CONCATENATE(Замеры!AM1149,Замеры!AE1149,Замеры!AN1149)</f>
        <v>0 0</v>
      </c>
      <c r="J1155" s="31" t="str">
        <f>IF(Замеры!AD1149=0," ",G1155*2.55)</f>
        <v xml:space="preserve"> </v>
      </c>
      <c r="K1155" s="29" t="str">
        <f>IF(Замеры!AD1149=0," ",Замеры!AK1149)</f>
        <v xml:space="preserve"> </v>
      </c>
      <c r="L1155" s="29" t="str">
        <f>IF(Замеры!AD1149=0," ",Замеры!AL1149)</f>
        <v xml:space="preserve"> </v>
      </c>
      <c r="M1155" s="29" t="str">
        <f>IF(Замеры!AD1149=0," ",0.1)</f>
        <v xml:space="preserve"> </v>
      </c>
      <c r="N1155" s="29" t="str">
        <f>IF(Замеры!AD1149=0," ",Замеры!AD1149)</f>
        <v xml:space="preserve"> </v>
      </c>
      <c r="O1155" s="29" t="str">
        <f>Замеры!AE1149</f>
        <v xml:space="preserve"> </v>
      </c>
      <c r="P1155" s="29" t="str">
        <f>Замеры!AF1149</f>
        <v xml:space="preserve"> </v>
      </c>
      <c r="Q1155" s="29" t="str">
        <f>IF(Замеры!AD1149=0," ","+")</f>
        <v xml:space="preserve"> </v>
      </c>
      <c r="R1155" s="32">
        <f>Замеры!AC1149</f>
        <v>0</v>
      </c>
      <c r="W1155" s="33" t="e">
        <f t="shared" si="34"/>
        <v>#VALUE!</v>
      </c>
      <c r="X1155" s="31" t="s">
        <v>72</v>
      </c>
      <c r="Y1155" s="33" t="e">
        <f t="shared" si="35"/>
        <v>#VALUE!</v>
      </c>
      <c r="Z1155" s="32"/>
    </row>
    <row r="1156" spans="1:26" x14ac:dyDescent="0.3">
      <c r="A1156" s="35">
        <f>IF(Замеры!B1150=0, " ", Замеры!B1150)</f>
        <v>1147</v>
      </c>
      <c r="B1156" s="37" t="str">
        <f>CONCATENATE(Замеры!D1150,Замеры!F1150)</f>
        <v>Группа от QF</v>
      </c>
      <c r="C1156" s="35" t="str">
        <f>IF(Замеры!J1150=0," ", Замеры!J1150)</f>
        <v xml:space="preserve"> </v>
      </c>
      <c r="D1156" s="29" t="str">
        <f>IF(Замеры!AD1150=0, " ", Замеры!AB1150)</f>
        <v xml:space="preserve"> </v>
      </c>
      <c r="E1156" s="29" t="str">
        <f>CONCATENATE(Замеры!T1150,Замеры!W1150,Замеры!V1150)</f>
        <v xml:space="preserve"> </v>
      </c>
      <c r="F1156" s="30" t="str">
        <f>IF(Замеры!AD1150=0," ","---")</f>
        <v xml:space="preserve"> </v>
      </c>
      <c r="G1156" s="31" t="str">
        <f>IF(Замеры!AD1150=0," ",Замеры!L1150)</f>
        <v xml:space="preserve"> </v>
      </c>
      <c r="H1156" s="31" t="str">
        <f>CONCATENATE(Замеры!AO1150,Замеры!AE1150,Замеры!AP1150)</f>
        <v>0 0</v>
      </c>
      <c r="I1156" s="29" t="str">
        <f>CONCATENATE(Замеры!AM1150,Замеры!AE1150,Замеры!AN1150)</f>
        <v>0 0</v>
      </c>
      <c r="J1156" s="31" t="str">
        <f>IF(Замеры!AD1150=0," ",G1156*2.55)</f>
        <v xml:space="preserve"> </v>
      </c>
      <c r="K1156" s="29" t="str">
        <f>IF(Замеры!AD1150=0," ",Замеры!AK1150)</f>
        <v xml:space="preserve"> </v>
      </c>
      <c r="L1156" s="29" t="str">
        <f>IF(Замеры!AD1150=0," ",Замеры!AL1150)</f>
        <v xml:space="preserve"> </v>
      </c>
      <c r="M1156" s="29" t="str">
        <f>IF(Замеры!AD1150=0," ",0.1)</f>
        <v xml:space="preserve"> </v>
      </c>
      <c r="N1156" s="29" t="str">
        <f>IF(Замеры!AD1150=0," ",Замеры!AD1150)</f>
        <v xml:space="preserve"> </v>
      </c>
      <c r="O1156" s="29" t="str">
        <f>Замеры!AE1150</f>
        <v xml:space="preserve"> </v>
      </c>
      <c r="P1156" s="29" t="str">
        <f>Замеры!AF1150</f>
        <v xml:space="preserve"> </v>
      </c>
      <c r="Q1156" s="29" t="str">
        <f>IF(Замеры!AD1150=0," ","+")</f>
        <v xml:space="preserve"> </v>
      </c>
      <c r="R1156" s="32">
        <f>Замеры!AC1150</f>
        <v>0</v>
      </c>
      <c r="W1156" s="33" t="e">
        <f t="shared" si="34"/>
        <v>#VALUE!</v>
      </c>
      <c r="X1156" s="31" t="s">
        <v>72</v>
      </c>
      <c r="Y1156" s="33" t="e">
        <f t="shared" si="35"/>
        <v>#VALUE!</v>
      </c>
      <c r="Z1156" s="32"/>
    </row>
    <row r="1157" spans="1:26" x14ac:dyDescent="0.3">
      <c r="A1157" s="35">
        <f>IF(Замеры!B1151=0, " ", Замеры!B1151)</f>
        <v>1148</v>
      </c>
      <c r="B1157" s="37" t="str">
        <f>CONCATENATE(Замеры!D1151,Замеры!F1151)</f>
        <v>Группа от QF</v>
      </c>
      <c r="C1157" s="35" t="str">
        <f>IF(Замеры!J1151=0," ", Замеры!J1151)</f>
        <v xml:space="preserve"> </v>
      </c>
      <c r="D1157" s="29" t="str">
        <f>IF(Замеры!AD1151=0, " ", Замеры!AB1151)</f>
        <v xml:space="preserve"> </v>
      </c>
      <c r="E1157" s="29" t="str">
        <f>CONCATENATE(Замеры!T1151,Замеры!W1151,Замеры!V1151)</f>
        <v xml:space="preserve"> </v>
      </c>
      <c r="F1157" s="30" t="str">
        <f>IF(Замеры!AD1151=0," ","---")</f>
        <v xml:space="preserve"> </v>
      </c>
      <c r="G1157" s="31" t="str">
        <f>IF(Замеры!AD1151=0," ",Замеры!L1151)</f>
        <v xml:space="preserve"> </v>
      </c>
      <c r="H1157" s="31" t="str">
        <f>CONCATENATE(Замеры!AO1151,Замеры!AE1151,Замеры!AP1151)</f>
        <v>0 0</v>
      </c>
      <c r="I1157" s="29" t="str">
        <f>CONCATENATE(Замеры!AM1151,Замеры!AE1151,Замеры!AN1151)</f>
        <v>0 0</v>
      </c>
      <c r="J1157" s="31" t="str">
        <f>IF(Замеры!AD1151=0," ",G1157*2.55)</f>
        <v xml:space="preserve"> </v>
      </c>
      <c r="K1157" s="29" t="str">
        <f>IF(Замеры!AD1151=0," ",Замеры!AK1151)</f>
        <v xml:space="preserve"> </v>
      </c>
      <c r="L1157" s="29" t="str">
        <f>IF(Замеры!AD1151=0," ",Замеры!AL1151)</f>
        <v xml:space="preserve"> </v>
      </c>
      <c r="M1157" s="29" t="str">
        <f>IF(Замеры!AD1151=0," ",0.1)</f>
        <v xml:space="preserve"> </v>
      </c>
      <c r="N1157" s="29" t="str">
        <f>IF(Замеры!AD1151=0," ",Замеры!AD1151)</f>
        <v xml:space="preserve"> </v>
      </c>
      <c r="O1157" s="29" t="str">
        <f>Замеры!AE1151</f>
        <v xml:space="preserve"> </v>
      </c>
      <c r="P1157" s="29" t="str">
        <f>Замеры!AF1151</f>
        <v xml:space="preserve"> </v>
      </c>
      <c r="Q1157" s="29" t="str">
        <f>IF(Замеры!AD1151=0," ","+")</f>
        <v xml:space="preserve"> </v>
      </c>
      <c r="R1157" s="32">
        <f>Замеры!AC1151</f>
        <v>0</v>
      </c>
      <c r="W1157" s="33" t="e">
        <f t="shared" si="34"/>
        <v>#VALUE!</v>
      </c>
      <c r="X1157" s="31" t="s">
        <v>72</v>
      </c>
      <c r="Y1157" s="33" t="e">
        <f t="shared" si="35"/>
        <v>#VALUE!</v>
      </c>
      <c r="Z1157" s="32"/>
    </row>
    <row r="1158" spans="1:26" x14ac:dyDescent="0.3">
      <c r="A1158" s="35">
        <f>IF(Замеры!B1152=0, " ", Замеры!B1152)</f>
        <v>1149</v>
      </c>
      <c r="B1158" s="37" t="str">
        <f>CONCATENATE(Замеры!D1152,Замеры!F1152)</f>
        <v>Группа от QF</v>
      </c>
      <c r="C1158" s="35" t="str">
        <f>IF(Замеры!J1152=0," ", Замеры!J1152)</f>
        <v xml:space="preserve"> </v>
      </c>
      <c r="D1158" s="29" t="str">
        <f>IF(Замеры!AD1152=0, " ", Замеры!AB1152)</f>
        <v xml:space="preserve"> </v>
      </c>
      <c r="E1158" s="29" t="str">
        <f>CONCATENATE(Замеры!T1152,Замеры!W1152,Замеры!V1152)</f>
        <v xml:space="preserve"> </v>
      </c>
      <c r="F1158" s="30" t="str">
        <f>IF(Замеры!AD1152=0," ","---")</f>
        <v xml:space="preserve"> </v>
      </c>
      <c r="G1158" s="31" t="str">
        <f>IF(Замеры!AD1152=0," ",Замеры!L1152)</f>
        <v xml:space="preserve"> </v>
      </c>
      <c r="H1158" s="31" t="str">
        <f>CONCATENATE(Замеры!AO1152,Замеры!AE1152,Замеры!AP1152)</f>
        <v>0 0</v>
      </c>
      <c r="I1158" s="29" t="str">
        <f>CONCATENATE(Замеры!AM1152,Замеры!AE1152,Замеры!AN1152)</f>
        <v>0 0</v>
      </c>
      <c r="J1158" s="31" t="str">
        <f>IF(Замеры!AD1152=0," ",G1158*2.55)</f>
        <v xml:space="preserve"> </v>
      </c>
      <c r="K1158" s="29" t="str">
        <f>IF(Замеры!AD1152=0," ",Замеры!AK1152)</f>
        <v xml:space="preserve"> </v>
      </c>
      <c r="L1158" s="29" t="str">
        <f>IF(Замеры!AD1152=0," ",Замеры!AL1152)</f>
        <v xml:space="preserve"> </v>
      </c>
      <c r="M1158" s="29" t="str">
        <f>IF(Замеры!AD1152=0," ",0.1)</f>
        <v xml:space="preserve"> </v>
      </c>
      <c r="N1158" s="29" t="str">
        <f>IF(Замеры!AD1152=0," ",Замеры!AD1152)</f>
        <v xml:space="preserve"> </v>
      </c>
      <c r="O1158" s="29" t="str">
        <f>Замеры!AE1152</f>
        <v xml:space="preserve"> </v>
      </c>
      <c r="P1158" s="29" t="str">
        <f>Замеры!AF1152</f>
        <v xml:space="preserve"> </v>
      </c>
      <c r="Q1158" s="29" t="str">
        <f>IF(Замеры!AD1152=0," ","+")</f>
        <v xml:space="preserve"> </v>
      </c>
      <c r="R1158" s="32">
        <f>Замеры!AC1152</f>
        <v>0</v>
      </c>
      <c r="W1158" s="33" t="e">
        <f t="shared" si="34"/>
        <v>#VALUE!</v>
      </c>
      <c r="X1158" s="31" t="s">
        <v>72</v>
      </c>
      <c r="Y1158" s="33" t="e">
        <f t="shared" si="35"/>
        <v>#VALUE!</v>
      </c>
      <c r="Z1158" s="32"/>
    </row>
    <row r="1159" spans="1:26" x14ac:dyDescent="0.3">
      <c r="A1159" s="35">
        <f>IF(Замеры!B1153=0, " ", Замеры!B1153)</f>
        <v>1150</v>
      </c>
      <c r="B1159" s="37" t="str">
        <f>CONCATENATE(Замеры!D1153,Замеры!F1153)</f>
        <v>Группа от QF</v>
      </c>
      <c r="C1159" s="35" t="str">
        <f>IF(Замеры!J1153=0," ", Замеры!J1153)</f>
        <v xml:space="preserve"> </v>
      </c>
      <c r="D1159" s="29" t="str">
        <f>IF(Замеры!AD1153=0, " ", Замеры!AB1153)</f>
        <v xml:space="preserve"> </v>
      </c>
      <c r="E1159" s="29" t="str">
        <f>CONCATENATE(Замеры!T1153,Замеры!W1153,Замеры!V1153)</f>
        <v xml:space="preserve"> </v>
      </c>
      <c r="F1159" s="30" t="str">
        <f>IF(Замеры!AD1153=0," ","---")</f>
        <v xml:space="preserve"> </v>
      </c>
      <c r="G1159" s="31" t="str">
        <f>IF(Замеры!AD1153=0," ",Замеры!L1153)</f>
        <v xml:space="preserve"> </v>
      </c>
      <c r="H1159" s="31" t="str">
        <f>CONCATENATE(Замеры!AO1153,Замеры!AE1153,Замеры!AP1153)</f>
        <v>0 0</v>
      </c>
      <c r="I1159" s="29" t="str">
        <f>CONCATENATE(Замеры!AM1153,Замеры!AE1153,Замеры!AN1153)</f>
        <v>0 0</v>
      </c>
      <c r="J1159" s="31" t="str">
        <f>IF(Замеры!AD1153=0," ",G1159*2.55)</f>
        <v xml:space="preserve"> </v>
      </c>
      <c r="K1159" s="29" t="str">
        <f>IF(Замеры!AD1153=0," ",Замеры!AK1153)</f>
        <v xml:space="preserve"> </v>
      </c>
      <c r="L1159" s="29" t="str">
        <f>IF(Замеры!AD1153=0," ",Замеры!AL1153)</f>
        <v xml:space="preserve"> </v>
      </c>
      <c r="M1159" s="29" t="str">
        <f>IF(Замеры!AD1153=0," ",0.1)</f>
        <v xml:space="preserve"> </v>
      </c>
      <c r="N1159" s="29" t="str">
        <f>IF(Замеры!AD1153=0," ",Замеры!AD1153)</f>
        <v xml:space="preserve"> </v>
      </c>
      <c r="O1159" s="29" t="str">
        <f>Замеры!AE1153</f>
        <v xml:space="preserve"> </v>
      </c>
      <c r="P1159" s="29" t="str">
        <f>Замеры!AF1153</f>
        <v xml:space="preserve"> </v>
      </c>
      <c r="Q1159" s="29" t="str">
        <f>IF(Замеры!AD1153=0," ","+")</f>
        <v xml:space="preserve"> </v>
      </c>
      <c r="R1159" s="32">
        <f>Замеры!AC1153</f>
        <v>0</v>
      </c>
      <c r="W1159" s="33" t="e">
        <f t="shared" si="34"/>
        <v>#VALUE!</v>
      </c>
      <c r="X1159" s="31" t="s">
        <v>72</v>
      </c>
      <c r="Y1159" s="33" t="e">
        <f t="shared" si="35"/>
        <v>#VALUE!</v>
      </c>
      <c r="Z1159" s="32"/>
    </row>
    <row r="1160" spans="1:26" x14ac:dyDescent="0.3">
      <c r="A1160" s="35">
        <f>IF(Замеры!B1154=0, " ", Замеры!B1154)</f>
        <v>1151</v>
      </c>
      <c r="B1160" s="37" t="str">
        <f>CONCATENATE(Замеры!D1154,Замеры!F1154)</f>
        <v>Группа от QF</v>
      </c>
      <c r="C1160" s="35" t="str">
        <f>IF(Замеры!J1154=0," ", Замеры!J1154)</f>
        <v xml:space="preserve"> </v>
      </c>
      <c r="D1160" s="29" t="str">
        <f>IF(Замеры!AD1154=0, " ", Замеры!AB1154)</f>
        <v xml:space="preserve"> </v>
      </c>
      <c r="E1160" s="29" t="str">
        <f>CONCATENATE(Замеры!T1154,Замеры!W1154,Замеры!V1154)</f>
        <v xml:space="preserve"> </v>
      </c>
      <c r="F1160" s="30" t="str">
        <f>IF(Замеры!AD1154=0," ","---")</f>
        <v xml:space="preserve"> </v>
      </c>
      <c r="G1160" s="31" t="str">
        <f>IF(Замеры!AD1154=0," ",Замеры!L1154)</f>
        <v xml:space="preserve"> </v>
      </c>
      <c r="H1160" s="31" t="str">
        <f>CONCATENATE(Замеры!AO1154,Замеры!AE1154,Замеры!AP1154)</f>
        <v>0 0</v>
      </c>
      <c r="I1160" s="29" t="str">
        <f>CONCATENATE(Замеры!AM1154,Замеры!AE1154,Замеры!AN1154)</f>
        <v>0 0</v>
      </c>
      <c r="J1160" s="31" t="str">
        <f>IF(Замеры!AD1154=0," ",G1160*2.55)</f>
        <v xml:space="preserve"> </v>
      </c>
      <c r="K1160" s="29" t="str">
        <f>IF(Замеры!AD1154=0," ",Замеры!AK1154)</f>
        <v xml:space="preserve"> </v>
      </c>
      <c r="L1160" s="29" t="str">
        <f>IF(Замеры!AD1154=0," ",Замеры!AL1154)</f>
        <v xml:space="preserve"> </v>
      </c>
      <c r="M1160" s="29" t="str">
        <f>IF(Замеры!AD1154=0," ",0.1)</f>
        <v xml:space="preserve"> </v>
      </c>
      <c r="N1160" s="29" t="str">
        <f>IF(Замеры!AD1154=0," ",Замеры!AD1154)</f>
        <v xml:space="preserve"> </v>
      </c>
      <c r="O1160" s="29" t="str">
        <f>Замеры!AE1154</f>
        <v xml:space="preserve"> </v>
      </c>
      <c r="P1160" s="29" t="str">
        <f>Замеры!AF1154</f>
        <v xml:space="preserve"> </v>
      </c>
      <c r="Q1160" s="29" t="str">
        <f>IF(Замеры!AD1154=0," ","+")</f>
        <v xml:space="preserve"> </v>
      </c>
      <c r="R1160" s="32">
        <f>Замеры!AC1154</f>
        <v>0</v>
      </c>
      <c r="W1160" s="33" t="e">
        <f t="shared" si="34"/>
        <v>#VALUE!</v>
      </c>
      <c r="X1160" s="31" t="s">
        <v>72</v>
      </c>
      <c r="Y1160" s="33" t="e">
        <f t="shared" si="35"/>
        <v>#VALUE!</v>
      </c>
      <c r="Z1160" s="32"/>
    </row>
    <row r="1161" spans="1:26" x14ac:dyDescent="0.3">
      <c r="A1161" s="35">
        <f>IF(Замеры!B1155=0, " ", Замеры!B1155)</f>
        <v>1152</v>
      </c>
      <c r="B1161" s="37" t="str">
        <f>CONCATENATE(Замеры!D1155,Замеры!F1155)</f>
        <v>Группа от QF</v>
      </c>
      <c r="C1161" s="35" t="str">
        <f>IF(Замеры!J1155=0," ", Замеры!J1155)</f>
        <v xml:space="preserve"> </v>
      </c>
      <c r="D1161" s="29" t="str">
        <f>IF(Замеры!AD1155=0, " ", Замеры!AB1155)</f>
        <v xml:space="preserve"> </v>
      </c>
      <c r="E1161" s="29" t="str">
        <f>CONCATENATE(Замеры!T1155,Замеры!W1155,Замеры!V1155)</f>
        <v xml:space="preserve"> </v>
      </c>
      <c r="F1161" s="30" t="str">
        <f>IF(Замеры!AD1155=0," ","---")</f>
        <v xml:space="preserve"> </v>
      </c>
      <c r="G1161" s="31" t="str">
        <f>IF(Замеры!AD1155=0," ",Замеры!L1155)</f>
        <v xml:space="preserve"> </v>
      </c>
      <c r="H1161" s="31" t="str">
        <f>CONCATENATE(Замеры!AO1155,Замеры!AE1155,Замеры!AP1155)</f>
        <v>0 0</v>
      </c>
      <c r="I1161" s="29" t="str">
        <f>CONCATENATE(Замеры!AM1155,Замеры!AE1155,Замеры!AN1155)</f>
        <v>0 0</v>
      </c>
      <c r="J1161" s="31" t="str">
        <f>IF(Замеры!AD1155=0," ",G1161*2.55)</f>
        <v xml:space="preserve"> </v>
      </c>
      <c r="K1161" s="29" t="str">
        <f>IF(Замеры!AD1155=0," ",Замеры!AK1155)</f>
        <v xml:space="preserve"> </v>
      </c>
      <c r="L1161" s="29" t="str">
        <f>IF(Замеры!AD1155=0," ",Замеры!AL1155)</f>
        <v xml:space="preserve"> </v>
      </c>
      <c r="M1161" s="29" t="str">
        <f>IF(Замеры!AD1155=0," ",0.1)</f>
        <v xml:space="preserve"> </v>
      </c>
      <c r="N1161" s="29" t="str">
        <f>IF(Замеры!AD1155=0," ",Замеры!AD1155)</f>
        <v xml:space="preserve"> </v>
      </c>
      <c r="O1161" s="29" t="str">
        <f>Замеры!AE1155</f>
        <v xml:space="preserve"> </v>
      </c>
      <c r="P1161" s="29" t="str">
        <f>Замеры!AF1155</f>
        <v xml:space="preserve"> </v>
      </c>
      <c r="Q1161" s="29" t="str">
        <f>IF(Замеры!AD1155=0," ","+")</f>
        <v xml:space="preserve"> </v>
      </c>
      <c r="R1161" s="32">
        <f>Замеры!AC1155</f>
        <v>0</v>
      </c>
      <c r="W1161" s="33" t="e">
        <f t="shared" si="34"/>
        <v>#VALUE!</v>
      </c>
      <c r="X1161" s="31" t="s">
        <v>72</v>
      </c>
      <c r="Y1161" s="33" t="e">
        <f t="shared" si="35"/>
        <v>#VALUE!</v>
      </c>
      <c r="Z1161" s="32"/>
    </row>
    <row r="1162" spans="1:26" x14ac:dyDescent="0.3">
      <c r="A1162" s="35">
        <f>IF(Замеры!B1156=0, " ", Замеры!B1156)</f>
        <v>1153</v>
      </c>
      <c r="B1162" s="37" t="str">
        <f>CONCATENATE(Замеры!D1156,Замеры!F1156)</f>
        <v>Группа от QF</v>
      </c>
      <c r="C1162" s="35" t="str">
        <f>IF(Замеры!J1156=0," ", Замеры!J1156)</f>
        <v xml:space="preserve"> </v>
      </c>
      <c r="D1162" s="29" t="str">
        <f>IF(Замеры!AD1156=0, " ", Замеры!AB1156)</f>
        <v xml:space="preserve"> </v>
      </c>
      <c r="E1162" s="29" t="str">
        <f>CONCATENATE(Замеры!T1156,Замеры!W1156,Замеры!V1156)</f>
        <v xml:space="preserve"> </v>
      </c>
      <c r="F1162" s="30" t="str">
        <f>IF(Замеры!AD1156=0," ","---")</f>
        <v xml:space="preserve"> </v>
      </c>
      <c r="G1162" s="31" t="str">
        <f>IF(Замеры!AD1156=0," ",Замеры!L1156)</f>
        <v xml:space="preserve"> </v>
      </c>
      <c r="H1162" s="31" t="str">
        <f>CONCATENATE(Замеры!AO1156,Замеры!AE1156,Замеры!AP1156)</f>
        <v>0 0</v>
      </c>
      <c r="I1162" s="29" t="str">
        <f>CONCATENATE(Замеры!AM1156,Замеры!AE1156,Замеры!AN1156)</f>
        <v>0 0</v>
      </c>
      <c r="J1162" s="31" t="str">
        <f>IF(Замеры!AD1156=0," ",G1162*2.55)</f>
        <v xml:space="preserve"> </v>
      </c>
      <c r="K1162" s="29" t="str">
        <f>IF(Замеры!AD1156=0," ",Замеры!AK1156)</f>
        <v xml:space="preserve"> </v>
      </c>
      <c r="L1162" s="29" t="str">
        <f>IF(Замеры!AD1156=0," ",Замеры!AL1156)</f>
        <v xml:space="preserve"> </v>
      </c>
      <c r="M1162" s="29" t="str">
        <f>IF(Замеры!AD1156=0," ",0.1)</f>
        <v xml:space="preserve"> </v>
      </c>
      <c r="N1162" s="29" t="str">
        <f>IF(Замеры!AD1156=0," ",Замеры!AD1156)</f>
        <v xml:space="preserve"> </v>
      </c>
      <c r="O1162" s="29" t="str">
        <f>Замеры!AE1156</f>
        <v xml:space="preserve"> </v>
      </c>
      <c r="P1162" s="29" t="str">
        <f>Замеры!AF1156</f>
        <v xml:space="preserve"> </v>
      </c>
      <c r="Q1162" s="29" t="str">
        <f>IF(Замеры!AD1156=0," ","+")</f>
        <v xml:space="preserve"> </v>
      </c>
      <c r="R1162" s="32">
        <f>Замеры!AC1156</f>
        <v>0</v>
      </c>
      <c r="W1162" s="33" t="e">
        <f t="shared" ref="W1162:W1225" si="36">G1162*1.13</f>
        <v>#VALUE!</v>
      </c>
      <c r="X1162" s="31" t="s">
        <v>72</v>
      </c>
      <c r="Y1162" s="33" t="e">
        <f t="shared" ref="Y1162:Y1225" si="37">G1162*1.45</f>
        <v>#VALUE!</v>
      </c>
      <c r="Z1162" s="32"/>
    </row>
    <row r="1163" spans="1:26" x14ac:dyDescent="0.3">
      <c r="A1163" s="35">
        <f>IF(Замеры!B1157=0, " ", Замеры!B1157)</f>
        <v>1154</v>
      </c>
      <c r="B1163" s="37" t="str">
        <f>CONCATENATE(Замеры!D1157,Замеры!F1157)</f>
        <v>Группа от QF</v>
      </c>
      <c r="C1163" s="35" t="str">
        <f>IF(Замеры!J1157=0," ", Замеры!J1157)</f>
        <v xml:space="preserve"> </v>
      </c>
      <c r="D1163" s="29" t="str">
        <f>IF(Замеры!AD1157=0, " ", Замеры!AB1157)</f>
        <v xml:space="preserve"> </v>
      </c>
      <c r="E1163" s="29" t="str">
        <f>CONCATENATE(Замеры!T1157,Замеры!W1157,Замеры!V1157)</f>
        <v xml:space="preserve"> </v>
      </c>
      <c r="F1163" s="30" t="str">
        <f>IF(Замеры!AD1157=0," ","---")</f>
        <v xml:space="preserve"> </v>
      </c>
      <c r="G1163" s="31" t="str">
        <f>IF(Замеры!AD1157=0," ",Замеры!L1157)</f>
        <v xml:space="preserve"> </v>
      </c>
      <c r="H1163" s="31" t="str">
        <f>CONCATENATE(Замеры!AO1157,Замеры!AE1157,Замеры!AP1157)</f>
        <v>0 0</v>
      </c>
      <c r="I1163" s="29" t="str">
        <f>CONCATENATE(Замеры!AM1157,Замеры!AE1157,Замеры!AN1157)</f>
        <v>0 0</v>
      </c>
      <c r="J1163" s="31" t="str">
        <f>IF(Замеры!AD1157=0," ",G1163*2.55)</f>
        <v xml:space="preserve"> </v>
      </c>
      <c r="K1163" s="29" t="str">
        <f>IF(Замеры!AD1157=0," ",Замеры!AK1157)</f>
        <v xml:space="preserve"> </v>
      </c>
      <c r="L1163" s="29" t="str">
        <f>IF(Замеры!AD1157=0," ",Замеры!AL1157)</f>
        <v xml:space="preserve"> </v>
      </c>
      <c r="M1163" s="29" t="str">
        <f>IF(Замеры!AD1157=0," ",0.1)</f>
        <v xml:space="preserve"> </v>
      </c>
      <c r="N1163" s="29" t="str">
        <f>IF(Замеры!AD1157=0," ",Замеры!AD1157)</f>
        <v xml:space="preserve"> </v>
      </c>
      <c r="O1163" s="29" t="str">
        <f>Замеры!AE1157</f>
        <v xml:space="preserve"> </v>
      </c>
      <c r="P1163" s="29" t="str">
        <f>Замеры!AF1157</f>
        <v xml:space="preserve"> </v>
      </c>
      <c r="Q1163" s="29" t="str">
        <f>IF(Замеры!AD1157=0," ","+")</f>
        <v xml:space="preserve"> </v>
      </c>
      <c r="R1163" s="32">
        <f>Замеры!AC1157</f>
        <v>0</v>
      </c>
      <c r="W1163" s="33" t="e">
        <f t="shared" si="36"/>
        <v>#VALUE!</v>
      </c>
      <c r="X1163" s="31" t="s">
        <v>72</v>
      </c>
      <c r="Y1163" s="33" t="e">
        <f t="shared" si="37"/>
        <v>#VALUE!</v>
      </c>
      <c r="Z1163" s="32"/>
    </row>
    <row r="1164" spans="1:26" x14ac:dyDescent="0.3">
      <c r="A1164" s="35">
        <f>IF(Замеры!B1158=0, " ", Замеры!B1158)</f>
        <v>1155</v>
      </c>
      <c r="B1164" s="37" t="str">
        <f>CONCATENATE(Замеры!D1158,Замеры!F1158)</f>
        <v>Группа от QF</v>
      </c>
      <c r="C1164" s="35" t="str">
        <f>IF(Замеры!J1158=0," ", Замеры!J1158)</f>
        <v xml:space="preserve"> </v>
      </c>
      <c r="D1164" s="29" t="str">
        <f>IF(Замеры!AD1158=0, " ", Замеры!AB1158)</f>
        <v xml:space="preserve"> </v>
      </c>
      <c r="E1164" s="29" t="str">
        <f>CONCATENATE(Замеры!T1158,Замеры!W1158,Замеры!V1158)</f>
        <v xml:space="preserve"> </v>
      </c>
      <c r="F1164" s="30" t="str">
        <f>IF(Замеры!AD1158=0," ","---")</f>
        <v xml:space="preserve"> </v>
      </c>
      <c r="G1164" s="31" t="str">
        <f>IF(Замеры!AD1158=0," ",Замеры!L1158)</f>
        <v xml:space="preserve"> </v>
      </c>
      <c r="H1164" s="31" t="str">
        <f>CONCATENATE(Замеры!AO1158,Замеры!AE1158,Замеры!AP1158)</f>
        <v>0 0</v>
      </c>
      <c r="I1164" s="29" t="str">
        <f>CONCATENATE(Замеры!AM1158,Замеры!AE1158,Замеры!AN1158)</f>
        <v>0 0</v>
      </c>
      <c r="J1164" s="31" t="str">
        <f>IF(Замеры!AD1158=0," ",G1164*2.55)</f>
        <v xml:space="preserve"> </v>
      </c>
      <c r="K1164" s="29" t="str">
        <f>IF(Замеры!AD1158=0," ",Замеры!AK1158)</f>
        <v xml:space="preserve"> </v>
      </c>
      <c r="L1164" s="29" t="str">
        <f>IF(Замеры!AD1158=0," ",Замеры!AL1158)</f>
        <v xml:space="preserve"> </v>
      </c>
      <c r="M1164" s="29" t="str">
        <f>IF(Замеры!AD1158=0," ",0.1)</f>
        <v xml:space="preserve"> </v>
      </c>
      <c r="N1164" s="29" t="str">
        <f>IF(Замеры!AD1158=0," ",Замеры!AD1158)</f>
        <v xml:space="preserve"> </v>
      </c>
      <c r="O1164" s="29" t="str">
        <f>Замеры!AE1158</f>
        <v xml:space="preserve"> </v>
      </c>
      <c r="P1164" s="29" t="str">
        <f>Замеры!AF1158</f>
        <v xml:space="preserve"> </v>
      </c>
      <c r="Q1164" s="29" t="str">
        <f>IF(Замеры!AD1158=0," ","+")</f>
        <v xml:space="preserve"> </v>
      </c>
      <c r="R1164" s="32">
        <f>Замеры!AC1158</f>
        <v>0</v>
      </c>
      <c r="W1164" s="33" t="e">
        <f t="shared" si="36"/>
        <v>#VALUE!</v>
      </c>
      <c r="X1164" s="31" t="s">
        <v>72</v>
      </c>
      <c r="Y1164" s="33" t="e">
        <f t="shared" si="37"/>
        <v>#VALUE!</v>
      </c>
      <c r="Z1164" s="32"/>
    </row>
    <row r="1165" spans="1:26" x14ac:dyDescent="0.3">
      <c r="A1165" s="35">
        <f>IF(Замеры!B1159=0, " ", Замеры!B1159)</f>
        <v>1156</v>
      </c>
      <c r="B1165" s="37" t="str">
        <f>CONCATENATE(Замеры!D1159,Замеры!F1159)</f>
        <v>Группа от QF</v>
      </c>
      <c r="C1165" s="35" t="str">
        <f>IF(Замеры!J1159=0," ", Замеры!J1159)</f>
        <v xml:space="preserve"> </v>
      </c>
      <c r="D1165" s="29" t="str">
        <f>IF(Замеры!AD1159=0, " ", Замеры!AB1159)</f>
        <v xml:space="preserve"> </v>
      </c>
      <c r="E1165" s="29" t="str">
        <f>CONCATENATE(Замеры!T1159,Замеры!W1159,Замеры!V1159)</f>
        <v xml:space="preserve"> </v>
      </c>
      <c r="F1165" s="30" t="str">
        <f>IF(Замеры!AD1159=0," ","---")</f>
        <v xml:space="preserve"> </v>
      </c>
      <c r="G1165" s="31" t="str">
        <f>IF(Замеры!AD1159=0," ",Замеры!L1159)</f>
        <v xml:space="preserve"> </v>
      </c>
      <c r="H1165" s="31" t="str">
        <f>CONCATENATE(Замеры!AO1159,Замеры!AE1159,Замеры!AP1159)</f>
        <v>0 0</v>
      </c>
      <c r="I1165" s="29" t="str">
        <f>CONCATENATE(Замеры!AM1159,Замеры!AE1159,Замеры!AN1159)</f>
        <v>0 0</v>
      </c>
      <c r="J1165" s="31" t="str">
        <f>IF(Замеры!AD1159=0," ",G1165*2.55)</f>
        <v xml:space="preserve"> </v>
      </c>
      <c r="K1165" s="29" t="str">
        <f>IF(Замеры!AD1159=0," ",Замеры!AK1159)</f>
        <v xml:space="preserve"> </v>
      </c>
      <c r="L1165" s="29" t="str">
        <f>IF(Замеры!AD1159=0," ",Замеры!AL1159)</f>
        <v xml:space="preserve"> </v>
      </c>
      <c r="M1165" s="29" t="str">
        <f>IF(Замеры!AD1159=0," ",0.1)</f>
        <v xml:space="preserve"> </v>
      </c>
      <c r="N1165" s="29" t="str">
        <f>IF(Замеры!AD1159=0," ",Замеры!AD1159)</f>
        <v xml:space="preserve"> </v>
      </c>
      <c r="O1165" s="29" t="str">
        <f>Замеры!AE1159</f>
        <v xml:space="preserve"> </v>
      </c>
      <c r="P1165" s="29" t="str">
        <f>Замеры!AF1159</f>
        <v xml:space="preserve"> </v>
      </c>
      <c r="Q1165" s="29" t="str">
        <f>IF(Замеры!AD1159=0," ","+")</f>
        <v xml:space="preserve"> </v>
      </c>
      <c r="R1165" s="32">
        <f>Замеры!AC1159</f>
        <v>0</v>
      </c>
      <c r="W1165" s="33" t="e">
        <f t="shared" si="36"/>
        <v>#VALUE!</v>
      </c>
      <c r="X1165" s="31" t="s">
        <v>72</v>
      </c>
      <c r="Y1165" s="33" t="e">
        <f t="shared" si="37"/>
        <v>#VALUE!</v>
      </c>
      <c r="Z1165" s="32"/>
    </row>
    <row r="1166" spans="1:26" x14ac:dyDescent="0.3">
      <c r="A1166" s="35">
        <f>IF(Замеры!B1160=0, " ", Замеры!B1160)</f>
        <v>1157</v>
      </c>
      <c r="B1166" s="37" t="str">
        <f>CONCATENATE(Замеры!D1160,Замеры!F1160)</f>
        <v>Группа от QF</v>
      </c>
      <c r="C1166" s="35" t="str">
        <f>IF(Замеры!J1160=0," ", Замеры!J1160)</f>
        <v xml:space="preserve"> </v>
      </c>
      <c r="D1166" s="29" t="str">
        <f>IF(Замеры!AD1160=0, " ", Замеры!AB1160)</f>
        <v xml:space="preserve"> </v>
      </c>
      <c r="E1166" s="29" t="str">
        <f>CONCATENATE(Замеры!T1160,Замеры!W1160,Замеры!V1160)</f>
        <v xml:space="preserve"> </v>
      </c>
      <c r="F1166" s="30" t="str">
        <f>IF(Замеры!AD1160=0," ","---")</f>
        <v xml:space="preserve"> </v>
      </c>
      <c r="G1166" s="31" t="str">
        <f>IF(Замеры!AD1160=0," ",Замеры!L1160)</f>
        <v xml:space="preserve"> </v>
      </c>
      <c r="H1166" s="31" t="str">
        <f>CONCATENATE(Замеры!AO1160,Замеры!AE1160,Замеры!AP1160)</f>
        <v>0 0</v>
      </c>
      <c r="I1166" s="29" t="str">
        <f>CONCATENATE(Замеры!AM1160,Замеры!AE1160,Замеры!AN1160)</f>
        <v>0 0</v>
      </c>
      <c r="J1166" s="31" t="str">
        <f>IF(Замеры!AD1160=0," ",G1166*2.55)</f>
        <v xml:space="preserve"> </v>
      </c>
      <c r="K1166" s="29" t="str">
        <f>IF(Замеры!AD1160=0," ",Замеры!AK1160)</f>
        <v xml:space="preserve"> </v>
      </c>
      <c r="L1166" s="29" t="str">
        <f>IF(Замеры!AD1160=0," ",Замеры!AL1160)</f>
        <v xml:space="preserve"> </v>
      </c>
      <c r="M1166" s="29" t="str">
        <f>IF(Замеры!AD1160=0," ",0.1)</f>
        <v xml:space="preserve"> </v>
      </c>
      <c r="N1166" s="29" t="str">
        <f>IF(Замеры!AD1160=0," ",Замеры!AD1160)</f>
        <v xml:space="preserve"> </v>
      </c>
      <c r="O1166" s="29" t="str">
        <f>Замеры!AE1160</f>
        <v xml:space="preserve"> </v>
      </c>
      <c r="P1166" s="29" t="str">
        <f>Замеры!AF1160</f>
        <v xml:space="preserve"> </v>
      </c>
      <c r="Q1166" s="29" t="str">
        <f>IF(Замеры!AD1160=0," ","+")</f>
        <v xml:space="preserve"> </v>
      </c>
      <c r="R1166" s="32">
        <f>Замеры!AC1160</f>
        <v>0</v>
      </c>
      <c r="W1166" s="33" t="e">
        <f t="shared" si="36"/>
        <v>#VALUE!</v>
      </c>
      <c r="X1166" s="31" t="s">
        <v>72</v>
      </c>
      <c r="Y1166" s="33" t="e">
        <f t="shared" si="37"/>
        <v>#VALUE!</v>
      </c>
      <c r="Z1166" s="32"/>
    </row>
    <row r="1167" spans="1:26" x14ac:dyDescent="0.3">
      <c r="A1167" s="35">
        <f>IF(Замеры!B1161=0, " ", Замеры!B1161)</f>
        <v>1158</v>
      </c>
      <c r="B1167" s="37" t="str">
        <f>CONCATENATE(Замеры!D1161,Замеры!F1161)</f>
        <v>Группа от QF</v>
      </c>
      <c r="C1167" s="35" t="str">
        <f>IF(Замеры!J1161=0," ", Замеры!J1161)</f>
        <v xml:space="preserve"> </v>
      </c>
      <c r="D1167" s="29" t="str">
        <f>IF(Замеры!AD1161=0, " ", Замеры!AB1161)</f>
        <v xml:space="preserve"> </v>
      </c>
      <c r="E1167" s="29" t="str">
        <f>CONCATENATE(Замеры!T1161,Замеры!W1161,Замеры!V1161)</f>
        <v xml:space="preserve"> </v>
      </c>
      <c r="F1167" s="30" t="str">
        <f>IF(Замеры!AD1161=0," ","---")</f>
        <v xml:space="preserve"> </v>
      </c>
      <c r="G1167" s="31" t="str">
        <f>IF(Замеры!AD1161=0," ",Замеры!L1161)</f>
        <v xml:space="preserve"> </v>
      </c>
      <c r="H1167" s="31" t="str">
        <f>CONCATENATE(Замеры!AO1161,Замеры!AE1161,Замеры!AP1161)</f>
        <v>0 0</v>
      </c>
      <c r="I1167" s="29" t="str">
        <f>CONCATENATE(Замеры!AM1161,Замеры!AE1161,Замеры!AN1161)</f>
        <v>0 0</v>
      </c>
      <c r="J1167" s="31" t="str">
        <f>IF(Замеры!AD1161=0," ",G1167*2.55)</f>
        <v xml:space="preserve"> </v>
      </c>
      <c r="K1167" s="29" t="str">
        <f>IF(Замеры!AD1161=0," ",Замеры!AK1161)</f>
        <v xml:space="preserve"> </v>
      </c>
      <c r="L1167" s="29" t="str">
        <f>IF(Замеры!AD1161=0," ",Замеры!AL1161)</f>
        <v xml:space="preserve"> </v>
      </c>
      <c r="M1167" s="29" t="str">
        <f>IF(Замеры!AD1161=0," ",0.1)</f>
        <v xml:space="preserve"> </v>
      </c>
      <c r="N1167" s="29" t="str">
        <f>IF(Замеры!AD1161=0," ",Замеры!AD1161)</f>
        <v xml:space="preserve"> </v>
      </c>
      <c r="O1167" s="29" t="str">
        <f>Замеры!AE1161</f>
        <v xml:space="preserve"> </v>
      </c>
      <c r="P1167" s="29" t="str">
        <f>Замеры!AF1161</f>
        <v xml:space="preserve"> </v>
      </c>
      <c r="Q1167" s="29" t="str">
        <f>IF(Замеры!AD1161=0," ","+")</f>
        <v xml:space="preserve"> </v>
      </c>
      <c r="R1167" s="32">
        <f>Замеры!AC1161</f>
        <v>0</v>
      </c>
      <c r="W1167" s="33" t="e">
        <f t="shared" si="36"/>
        <v>#VALUE!</v>
      </c>
      <c r="X1167" s="31" t="s">
        <v>72</v>
      </c>
      <c r="Y1167" s="33" t="e">
        <f t="shared" si="37"/>
        <v>#VALUE!</v>
      </c>
      <c r="Z1167" s="32"/>
    </row>
    <row r="1168" spans="1:26" x14ac:dyDescent="0.3">
      <c r="A1168" s="35">
        <f>IF(Замеры!B1162=0, " ", Замеры!B1162)</f>
        <v>1159</v>
      </c>
      <c r="B1168" s="37" t="str">
        <f>CONCATENATE(Замеры!D1162,Замеры!F1162)</f>
        <v>Группа от QF</v>
      </c>
      <c r="C1168" s="35" t="str">
        <f>IF(Замеры!J1162=0," ", Замеры!J1162)</f>
        <v xml:space="preserve"> </v>
      </c>
      <c r="D1168" s="29" t="str">
        <f>IF(Замеры!AD1162=0, " ", Замеры!AB1162)</f>
        <v xml:space="preserve"> </v>
      </c>
      <c r="E1168" s="29" t="str">
        <f>CONCATENATE(Замеры!T1162,Замеры!W1162,Замеры!V1162)</f>
        <v xml:space="preserve"> </v>
      </c>
      <c r="F1168" s="30" t="str">
        <f>IF(Замеры!AD1162=0," ","---")</f>
        <v xml:space="preserve"> </v>
      </c>
      <c r="G1168" s="31" t="str">
        <f>IF(Замеры!AD1162=0," ",Замеры!L1162)</f>
        <v xml:space="preserve"> </v>
      </c>
      <c r="H1168" s="31" t="str">
        <f>CONCATENATE(Замеры!AO1162,Замеры!AE1162,Замеры!AP1162)</f>
        <v>0 0</v>
      </c>
      <c r="I1168" s="29" t="str">
        <f>CONCATENATE(Замеры!AM1162,Замеры!AE1162,Замеры!AN1162)</f>
        <v>0 0</v>
      </c>
      <c r="J1168" s="31" t="str">
        <f>IF(Замеры!AD1162=0," ",G1168*2.55)</f>
        <v xml:space="preserve"> </v>
      </c>
      <c r="K1168" s="29" t="str">
        <f>IF(Замеры!AD1162=0," ",Замеры!AK1162)</f>
        <v xml:space="preserve"> </v>
      </c>
      <c r="L1168" s="29" t="str">
        <f>IF(Замеры!AD1162=0," ",Замеры!AL1162)</f>
        <v xml:space="preserve"> </v>
      </c>
      <c r="M1168" s="29" t="str">
        <f>IF(Замеры!AD1162=0," ",0.1)</f>
        <v xml:space="preserve"> </v>
      </c>
      <c r="N1168" s="29" t="str">
        <f>IF(Замеры!AD1162=0," ",Замеры!AD1162)</f>
        <v xml:space="preserve"> </v>
      </c>
      <c r="O1168" s="29" t="str">
        <f>Замеры!AE1162</f>
        <v xml:space="preserve"> </v>
      </c>
      <c r="P1168" s="29" t="str">
        <f>Замеры!AF1162</f>
        <v xml:space="preserve"> </v>
      </c>
      <c r="Q1168" s="29" t="str">
        <f>IF(Замеры!AD1162=0," ","+")</f>
        <v xml:space="preserve"> </v>
      </c>
      <c r="R1168" s="32">
        <f>Замеры!AC1162</f>
        <v>0</v>
      </c>
      <c r="W1168" s="33" t="e">
        <f t="shared" si="36"/>
        <v>#VALUE!</v>
      </c>
      <c r="X1168" s="31" t="s">
        <v>72</v>
      </c>
      <c r="Y1168" s="33" t="e">
        <f t="shared" si="37"/>
        <v>#VALUE!</v>
      </c>
      <c r="Z1168" s="32"/>
    </row>
    <row r="1169" spans="1:26" x14ac:dyDescent="0.3">
      <c r="A1169" s="35">
        <f>IF(Замеры!B1163=0, " ", Замеры!B1163)</f>
        <v>1160</v>
      </c>
      <c r="B1169" s="37" t="str">
        <f>CONCATENATE(Замеры!D1163,Замеры!F1163)</f>
        <v>Группа от QF</v>
      </c>
      <c r="C1169" s="35" t="str">
        <f>IF(Замеры!J1163=0," ", Замеры!J1163)</f>
        <v xml:space="preserve"> </v>
      </c>
      <c r="D1169" s="29" t="str">
        <f>IF(Замеры!AD1163=0, " ", Замеры!AB1163)</f>
        <v xml:space="preserve"> </v>
      </c>
      <c r="E1169" s="29" t="str">
        <f>CONCATENATE(Замеры!T1163,Замеры!W1163,Замеры!V1163)</f>
        <v xml:space="preserve"> </v>
      </c>
      <c r="F1169" s="30" t="str">
        <f>IF(Замеры!AD1163=0," ","---")</f>
        <v xml:space="preserve"> </v>
      </c>
      <c r="G1169" s="31" t="str">
        <f>IF(Замеры!AD1163=0," ",Замеры!L1163)</f>
        <v xml:space="preserve"> </v>
      </c>
      <c r="H1169" s="31" t="str">
        <f>CONCATENATE(Замеры!AO1163,Замеры!AE1163,Замеры!AP1163)</f>
        <v>0 0</v>
      </c>
      <c r="I1169" s="29" t="str">
        <f>CONCATENATE(Замеры!AM1163,Замеры!AE1163,Замеры!AN1163)</f>
        <v>0 0</v>
      </c>
      <c r="J1169" s="31" t="str">
        <f>IF(Замеры!AD1163=0," ",G1169*2.55)</f>
        <v xml:space="preserve"> </v>
      </c>
      <c r="K1169" s="29" t="str">
        <f>IF(Замеры!AD1163=0," ",Замеры!AK1163)</f>
        <v xml:space="preserve"> </v>
      </c>
      <c r="L1169" s="29" t="str">
        <f>IF(Замеры!AD1163=0," ",Замеры!AL1163)</f>
        <v xml:space="preserve"> </v>
      </c>
      <c r="M1169" s="29" t="str">
        <f>IF(Замеры!AD1163=0," ",0.1)</f>
        <v xml:space="preserve"> </v>
      </c>
      <c r="N1169" s="29" t="str">
        <f>IF(Замеры!AD1163=0," ",Замеры!AD1163)</f>
        <v xml:space="preserve"> </v>
      </c>
      <c r="O1169" s="29" t="str">
        <f>Замеры!AE1163</f>
        <v xml:space="preserve"> </v>
      </c>
      <c r="P1169" s="29" t="str">
        <f>Замеры!AF1163</f>
        <v xml:space="preserve"> </v>
      </c>
      <c r="Q1169" s="29" t="str">
        <f>IF(Замеры!AD1163=0," ","+")</f>
        <v xml:space="preserve"> </v>
      </c>
      <c r="R1169" s="32">
        <f>Замеры!AC1163</f>
        <v>0</v>
      </c>
      <c r="W1169" s="33" t="e">
        <f t="shared" si="36"/>
        <v>#VALUE!</v>
      </c>
      <c r="X1169" s="31" t="s">
        <v>72</v>
      </c>
      <c r="Y1169" s="33" t="e">
        <f t="shared" si="37"/>
        <v>#VALUE!</v>
      </c>
      <c r="Z1169" s="32"/>
    </row>
    <row r="1170" spans="1:26" x14ac:dyDescent="0.3">
      <c r="A1170" s="35">
        <f>IF(Замеры!B1164=0, " ", Замеры!B1164)</f>
        <v>1161</v>
      </c>
      <c r="B1170" s="37" t="str">
        <f>CONCATENATE(Замеры!D1164,Замеры!F1164)</f>
        <v>Группа от QF</v>
      </c>
      <c r="C1170" s="35" t="str">
        <f>IF(Замеры!J1164=0," ", Замеры!J1164)</f>
        <v xml:space="preserve"> </v>
      </c>
      <c r="D1170" s="29" t="str">
        <f>IF(Замеры!AD1164=0, " ", Замеры!AB1164)</f>
        <v xml:space="preserve"> </v>
      </c>
      <c r="E1170" s="29" t="str">
        <f>CONCATENATE(Замеры!T1164,Замеры!W1164,Замеры!V1164)</f>
        <v xml:space="preserve"> </v>
      </c>
      <c r="F1170" s="30" t="str">
        <f>IF(Замеры!AD1164=0," ","---")</f>
        <v xml:space="preserve"> </v>
      </c>
      <c r="G1170" s="31" t="str">
        <f>IF(Замеры!AD1164=0," ",Замеры!L1164)</f>
        <v xml:space="preserve"> </v>
      </c>
      <c r="H1170" s="31" t="str">
        <f>CONCATENATE(Замеры!AO1164,Замеры!AE1164,Замеры!AP1164)</f>
        <v>0 0</v>
      </c>
      <c r="I1170" s="29" t="str">
        <f>CONCATENATE(Замеры!AM1164,Замеры!AE1164,Замеры!AN1164)</f>
        <v>0 0</v>
      </c>
      <c r="J1170" s="31" t="str">
        <f>IF(Замеры!AD1164=0," ",G1170*2.55)</f>
        <v xml:space="preserve"> </v>
      </c>
      <c r="K1170" s="29" t="str">
        <f>IF(Замеры!AD1164=0," ",Замеры!AK1164)</f>
        <v xml:space="preserve"> </v>
      </c>
      <c r="L1170" s="29" t="str">
        <f>IF(Замеры!AD1164=0," ",Замеры!AL1164)</f>
        <v xml:space="preserve"> </v>
      </c>
      <c r="M1170" s="29" t="str">
        <f>IF(Замеры!AD1164=0," ",0.1)</f>
        <v xml:space="preserve"> </v>
      </c>
      <c r="N1170" s="29" t="str">
        <f>IF(Замеры!AD1164=0," ",Замеры!AD1164)</f>
        <v xml:space="preserve"> </v>
      </c>
      <c r="O1170" s="29" t="str">
        <f>Замеры!AE1164</f>
        <v xml:space="preserve"> </v>
      </c>
      <c r="P1170" s="29" t="str">
        <f>Замеры!AF1164</f>
        <v xml:space="preserve"> </v>
      </c>
      <c r="Q1170" s="29" t="str">
        <f>IF(Замеры!AD1164=0," ","+")</f>
        <v xml:space="preserve"> </v>
      </c>
      <c r="R1170" s="32">
        <f>Замеры!AC1164</f>
        <v>0</v>
      </c>
      <c r="W1170" s="33" t="e">
        <f t="shared" si="36"/>
        <v>#VALUE!</v>
      </c>
      <c r="X1170" s="31" t="s">
        <v>72</v>
      </c>
      <c r="Y1170" s="33" t="e">
        <f t="shared" si="37"/>
        <v>#VALUE!</v>
      </c>
      <c r="Z1170" s="32"/>
    </row>
    <row r="1171" spans="1:26" x14ac:dyDescent="0.3">
      <c r="A1171" s="35">
        <f>IF(Замеры!B1165=0, " ", Замеры!B1165)</f>
        <v>1162</v>
      </c>
      <c r="B1171" s="37" t="str">
        <f>CONCATENATE(Замеры!D1165,Замеры!F1165)</f>
        <v>Группа от QF</v>
      </c>
      <c r="C1171" s="35" t="str">
        <f>IF(Замеры!J1165=0," ", Замеры!J1165)</f>
        <v xml:space="preserve"> </v>
      </c>
      <c r="D1171" s="29" t="str">
        <f>IF(Замеры!AD1165=0, " ", Замеры!AB1165)</f>
        <v xml:space="preserve"> </v>
      </c>
      <c r="E1171" s="29" t="str">
        <f>CONCATENATE(Замеры!T1165,Замеры!W1165,Замеры!V1165)</f>
        <v xml:space="preserve"> </v>
      </c>
      <c r="F1171" s="30" t="str">
        <f>IF(Замеры!AD1165=0," ","---")</f>
        <v xml:space="preserve"> </v>
      </c>
      <c r="G1171" s="31" t="str">
        <f>IF(Замеры!AD1165=0," ",Замеры!L1165)</f>
        <v xml:space="preserve"> </v>
      </c>
      <c r="H1171" s="31" t="str">
        <f>CONCATENATE(Замеры!AO1165,Замеры!AE1165,Замеры!AP1165)</f>
        <v>0 0</v>
      </c>
      <c r="I1171" s="29" t="str">
        <f>CONCATENATE(Замеры!AM1165,Замеры!AE1165,Замеры!AN1165)</f>
        <v>0 0</v>
      </c>
      <c r="J1171" s="31" t="str">
        <f>IF(Замеры!AD1165=0," ",G1171*2.55)</f>
        <v xml:space="preserve"> </v>
      </c>
      <c r="K1171" s="29" t="str">
        <f>IF(Замеры!AD1165=0," ",Замеры!AK1165)</f>
        <v xml:space="preserve"> </v>
      </c>
      <c r="L1171" s="29" t="str">
        <f>IF(Замеры!AD1165=0," ",Замеры!AL1165)</f>
        <v xml:space="preserve"> </v>
      </c>
      <c r="M1171" s="29" t="str">
        <f>IF(Замеры!AD1165=0," ",0.1)</f>
        <v xml:space="preserve"> </v>
      </c>
      <c r="N1171" s="29" t="str">
        <f>IF(Замеры!AD1165=0," ",Замеры!AD1165)</f>
        <v xml:space="preserve"> </v>
      </c>
      <c r="O1171" s="29" t="str">
        <f>Замеры!AE1165</f>
        <v xml:space="preserve"> </v>
      </c>
      <c r="P1171" s="29" t="str">
        <f>Замеры!AF1165</f>
        <v xml:space="preserve"> </v>
      </c>
      <c r="Q1171" s="29" t="str">
        <f>IF(Замеры!AD1165=0," ","+")</f>
        <v xml:space="preserve"> </v>
      </c>
      <c r="R1171" s="32">
        <f>Замеры!AC1165</f>
        <v>0</v>
      </c>
      <c r="W1171" s="33" t="e">
        <f t="shared" si="36"/>
        <v>#VALUE!</v>
      </c>
      <c r="X1171" s="31" t="s">
        <v>72</v>
      </c>
      <c r="Y1171" s="33" t="e">
        <f t="shared" si="37"/>
        <v>#VALUE!</v>
      </c>
      <c r="Z1171" s="32"/>
    </row>
    <row r="1172" spans="1:26" x14ac:dyDescent="0.3">
      <c r="A1172" s="35">
        <f>IF(Замеры!B1166=0, " ", Замеры!B1166)</f>
        <v>1163</v>
      </c>
      <c r="B1172" s="37" t="str">
        <f>CONCATENATE(Замеры!D1166,Замеры!F1166)</f>
        <v>Группа от QF</v>
      </c>
      <c r="C1172" s="35" t="str">
        <f>IF(Замеры!J1166=0," ", Замеры!J1166)</f>
        <v xml:space="preserve"> </v>
      </c>
      <c r="D1172" s="29" t="str">
        <f>IF(Замеры!AD1166=0, " ", Замеры!AB1166)</f>
        <v xml:space="preserve"> </v>
      </c>
      <c r="E1172" s="29" t="str">
        <f>CONCATENATE(Замеры!T1166,Замеры!W1166,Замеры!V1166)</f>
        <v xml:space="preserve"> </v>
      </c>
      <c r="F1172" s="30" t="str">
        <f>IF(Замеры!AD1166=0," ","---")</f>
        <v xml:space="preserve"> </v>
      </c>
      <c r="G1172" s="31" t="str">
        <f>IF(Замеры!AD1166=0," ",Замеры!L1166)</f>
        <v xml:space="preserve"> </v>
      </c>
      <c r="H1172" s="31" t="str">
        <f>CONCATENATE(Замеры!AO1166,Замеры!AE1166,Замеры!AP1166)</f>
        <v>0 0</v>
      </c>
      <c r="I1172" s="29" t="str">
        <f>CONCATENATE(Замеры!AM1166,Замеры!AE1166,Замеры!AN1166)</f>
        <v>0 0</v>
      </c>
      <c r="J1172" s="31" t="str">
        <f>IF(Замеры!AD1166=0," ",G1172*2.55)</f>
        <v xml:space="preserve"> </v>
      </c>
      <c r="K1172" s="29" t="str">
        <f>IF(Замеры!AD1166=0," ",Замеры!AK1166)</f>
        <v xml:space="preserve"> </v>
      </c>
      <c r="L1172" s="29" t="str">
        <f>IF(Замеры!AD1166=0," ",Замеры!AL1166)</f>
        <v xml:space="preserve"> </v>
      </c>
      <c r="M1172" s="29" t="str">
        <f>IF(Замеры!AD1166=0," ",0.1)</f>
        <v xml:space="preserve"> </v>
      </c>
      <c r="N1172" s="29" t="str">
        <f>IF(Замеры!AD1166=0," ",Замеры!AD1166)</f>
        <v xml:space="preserve"> </v>
      </c>
      <c r="O1172" s="29" t="str">
        <f>Замеры!AE1166</f>
        <v xml:space="preserve"> </v>
      </c>
      <c r="P1172" s="29" t="str">
        <f>Замеры!AF1166</f>
        <v xml:space="preserve"> </v>
      </c>
      <c r="Q1172" s="29" t="str">
        <f>IF(Замеры!AD1166=0," ","+")</f>
        <v xml:space="preserve"> </v>
      </c>
      <c r="R1172" s="32">
        <f>Замеры!AC1166</f>
        <v>0</v>
      </c>
      <c r="W1172" s="33" t="e">
        <f t="shared" si="36"/>
        <v>#VALUE!</v>
      </c>
      <c r="X1172" s="31" t="s">
        <v>72</v>
      </c>
      <c r="Y1172" s="33" t="e">
        <f t="shared" si="37"/>
        <v>#VALUE!</v>
      </c>
      <c r="Z1172" s="32"/>
    </row>
    <row r="1173" spans="1:26" x14ac:dyDescent="0.3">
      <c r="A1173" s="35">
        <f>IF(Замеры!B1167=0, " ", Замеры!B1167)</f>
        <v>1164</v>
      </c>
      <c r="B1173" s="37" t="str">
        <f>CONCATENATE(Замеры!D1167,Замеры!F1167)</f>
        <v>Группа от QF</v>
      </c>
      <c r="C1173" s="35" t="str">
        <f>IF(Замеры!J1167=0," ", Замеры!J1167)</f>
        <v xml:space="preserve"> </v>
      </c>
      <c r="D1173" s="29" t="str">
        <f>IF(Замеры!AD1167=0, " ", Замеры!AB1167)</f>
        <v xml:space="preserve"> </v>
      </c>
      <c r="E1173" s="29" t="str">
        <f>CONCATENATE(Замеры!T1167,Замеры!W1167,Замеры!V1167)</f>
        <v xml:space="preserve"> </v>
      </c>
      <c r="F1173" s="30" t="str">
        <f>IF(Замеры!AD1167=0," ","---")</f>
        <v xml:space="preserve"> </v>
      </c>
      <c r="G1173" s="31" t="str">
        <f>IF(Замеры!AD1167=0," ",Замеры!L1167)</f>
        <v xml:space="preserve"> </v>
      </c>
      <c r="H1173" s="31" t="str">
        <f>CONCATENATE(Замеры!AO1167,Замеры!AE1167,Замеры!AP1167)</f>
        <v>0 0</v>
      </c>
      <c r="I1173" s="29" t="str">
        <f>CONCATENATE(Замеры!AM1167,Замеры!AE1167,Замеры!AN1167)</f>
        <v>0 0</v>
      </c>
      <c r="J1173" s="31" t="str">
        <f>IF(Замеры!AD1167=0," ",G1173*2.55)</f>
        <v xml:space="preserve"> </v>
      </c>
      <c r="K1173" s="29" t="str">
        <f>IF(Замеры!AD1167=0," ",Замеры!AK1167)</f>
        <v xml:space="preserve"> </v>
      </c>
      <c r="L1173" s="29" t="str">
        <f>IF(Замеры!AD1167=0," ",Замеры!AL1167)</f>
        <v xml:space="preserve"> </v>
      </c>
      <c r="M1173" s="29" t="str">
        <f>IF(Замеры!AD1167=0," ",0.1)</f>
        <v xml:space="preserve"> </v>
      </c>
      <c r="N1173" s="29" t="str">
        <f>IF(Замеры!AD1167=0," ",Замеры!AD1167)</f>
        <v xml:space="preserve"> </v>
      </c>
      <c r="O1173" s="29" t="str">
        <f>Замеры!AE1167</f>
        <v xml:space="preserve"> </v>
      </c>
      <c r="P1173" s="29" t="str">
        <f>Замеры!AF1167</f>
        <v xml:space="preserve"> </v>
      </c>
      <c r="Q1173" s="29" t="str">
        <f>IF(Замеры!AD1167=0," ","+")</f>
        <v xml:space="preserve"> </v>
      </c>
      <c r="R1173" s="32">
        <f>Замеры!AC1167</f>
        <v>0</v>
      </c>
      <c r="W1173" s="33" t="e">
        <f t="shared" si="36"/>
        <v>#VALUE!</v>
      </c>
      <c r="X1173" s="31" t="s">
        <v>72</v>
      </c>
      <c r="Y1173" s="33" t="e">
        <f t="shared" si="37"/>
        <v>#VALUE!</v>
      </c>
      <c r="Z1173" s="32"/>
    </row>
    <row r="1174" spans="1:26" x14ac:dyDescent="0.3">
      <c r="A1174" s="35">
        <f>IF(Замеры!B1168=0, " ", Замеры!B1168)</f>
        <v>1165</v>
      </c>
      <c r="B1174" s="37" t="str">
        <f>CONCATENATE(Замеры!D1168,Замеры!F1168)</f>
        <v>Группа от QF</v>
      </c>
      <c r="C1174" s="35" t="str">
        <f>IF(Замеры!J1168=0," ", Замеры!J1168)</f>
        <v xml:space="preserve"> </v>
      </c>
      <c r="D1174" s="29" t="str">
        <f>IF(Замеры!AD1168=0, " ", Замеры!AB1168)</f>
        <v xml:space="preserve"> </v>
      </c>
      <c r="E1174" s="29" t="str">
        <f>CONCATENATE(Замеры!T1168,Замеры!W1168,Замеры!V1168)</f>
        <v xml:space="preserve"> </v>
      </c>
      <c r="F1174" s="30" t="str">
        <f>IF(Замеры!AD1168=0," ","---")</f>
        <v xml:space="preserve"> </v>
      </c>
      <c r="G1174" s="31" t="str">
        <f>IF(Замеры!AD1168=0," ",Замеры!L1168)</f>
        <v xml:space="preserve"> </v>
      </c>
      <c r="H1174" s="31" t="str">
        <f>CONCATENATE(Замеры!AO1168,Замеры!AE1168,Замеры!AP1168)</f>
        <v>0 0</v>
      </c>
      <c r="I1174" s="29" t="str">
        <f>CONCATENATE(Замеры!AM1168,Замеры!AE1168,Замеры!AN1168)</f>
        <v>0 0</v>
      </c>
      <c r="J1174" s="31" t="str">
        <f>IF(Замеры!AD1168=0," ",G1174*2.55)</f>
        <v xml:space="preserve"> </v>
      </c>
      <c r="K1174" s="29" t="str">
        <f>IF(Замеры!AD1168=0," ",Замеры!AK1168)</f>
        <v xml:space="preserve"> </v>
      </c>
      <c r="L1174" s="29" t="str">
        <f>IF(Замеры!AD1168=0," ",Замеры!AL1168)</f>
        <v xml:space="preserve"> </v>
      </c>
      <c r="M1174" s="29" t="str">
        <f>IF(Замеры!AD1168=0," ",0.1)</f>
        <v xml:space="preserve"> </v>
      </c>
      <c r="N1174" s="29" t="str">
        <f>IF(Замеры!AD1168=0," ",Замеры!AD1168)</f>
        <v xml:space="preserve"> </v>
      </c>
      <c r="O1174" s="29" t="str">
        <f>Замеры!AE1168</f>
        <v xml:space="preserve"> </v>
      </c>
      <c r="P1174" s="29" t="str">
        <f>Замеры!AF1168</f>
        <v xml:space="preserve"> </v>
      </c>
      <c r="Q1174" s="29" t="str">
        <f>IF(Замеры!AD1168=0," ","+")</f>
        <v xml:space="preserve"> </v>
      </c>
      <c r="R1174" s="32">
        <f>Замеры!AC1168</f>
        <v>0</v>
      </c>
      <c r="W1174" s="33" t="e">
        <f t="shared" si="36"/>
        <v>#VALUE!</v>
      </c>
      <c r="X1174" s="31" t="s">
        <v>72</v>
      </c>
      <c r="Y1174" s="33" t="e">
        <f t="shared" si="37"/>
        <v>#VALUE!</v>
      </c>
      <c r="Z1174" s="32"/>
    </row>
    <row r="1175" spans="1:26" x14ac:dyDescent="0.3">
      <c r="A1175" s="35">
        <f>IF(Замеры!B1169=0, " ", Замеры!B1169)</f>
        <v>1166</v>
      </c>
      <c r="B1175" s="37" t="str">
        <f>CONCATENATE(Замеры!D1169,Замеры!F1169)</f>
        <v>Группа от QF</v>
      </c>
      <c r="C1175" s="35" t="str">
        <f>IF(Замеры!J1169=0," ", Замеры!J1169)</f>
        <v xml:space="preserve"> </v>
      </c>
      <c r="D1175" s="29" t="str">
        <f>IF(Замеры!AD1169=0, " ", Замеры!AB1169)</f>
        <v xml:space="preserve"> </v>
      </c>
      <c r="E1175" s="29" t="str">
        <f>CONCATENATE(Замеры!T1169,Замеры!W1169,Замеры!V1169)</f>
        <v xml:space="preserve"> </v>
      </c>
      <c r="F1175" s="30" t="str">
        <f>IF(Замеры!AD1169=0," ","---")</f>
        <v xml:space="preserve"> </v>
      </c>
      <c r="G1175" s="31" t="str">
        <f>IF(Замеры!AD1169=0," ",Замеры!L1169)</f>
        <v xml:space="preserve"> </v>
      </c>
      <c r="H1175" s="31" t="str">
        <f>CONCATENATE(Замеры!AO1169,Замеры!AE1169,Замеры!AP1169)</f>
        <v>0 0</v>
      </c>
      <c r="I1175" s="29" t="str">
        <f>CONCATENATE(Замеры!AM1169,Замеры!AE1169,Замеры!AN1169)</f>
        <v>0 0</v>
      </c>
      <c r="J1175" s="31" t="str">
        <f>IF(Замеры!AD1169=0," ",G1175*2.55)</f>
        <v xml:space="preserve"> </v>
      </c>
      <c r="K1175" s="29" t="str">
        <f>IF(Замеры!AD1169=0," ",Замеры!AK1169)</f>
        <v xml:space="preserve"> </v>
      </c>
      <c r="L1175" s="29" t="str">
        <f>IF(Замеры!AD1169=0," ",Замеры!AL1169)</f>
        <v xml:space="preserve"> </v>
      </c>
      <c r="M1175" s="29" t="str">
        <f>IF(Замеры!AD1169=0," ",0.1)</f>
        <v xml:space="preserve"> </v>
      </c>
      <c r="N1175" s="29" t="str">
        <f>IF(Замеры!AD1169=0," ",Замеры!AD1169)</f>
        <v xml:space="preserve"> </v>
      </c>
      <c r="O1175" s="29" t="str">
        <f>Замеры!AE1169</f>
        <v xml:space="preserve"> </v>
      </c>
      <c r="P1175" s="29" t="str">
        <f>Замеры!AF1169</f>
        <v xml:space="preserve"> </v>
      </c>
      <c r="Q1175" s="29" t="str">
        <f>IF(Замеры!AD1169=0," ","+")</f>
        <v xml:space="preserve"> </v>
      </c>
      <c r="R1175" s="32">
        <f>Замеры!AC1169</f>
        <v>0</v>
      </c>
      <c r="W1175" s="33" t="e">
        <f t="shared" si="36"/>
        <v>#VALUE!</v>
      </c>
      <c r="X1175" s="31" t="s">
        <v>72</v>
      </c>
      <c r="Y1175" s="33" t="e">
        <f t="shared" si="37"/>
        <v>#VALUE!</v>
      </c>
      <c r="Z1175" s="32"/>
    </row>
    <row r="1176" spans="1:26" x14ac:dyDescent="0.3">
      <c r="A1176" s="35">
        <f>IF(Замеры!B1170=0, " ", Замеры!B1170)</f>
        <v>1167</v>
      </c>
      <c r="B1176" s="37" t="str">
        <f>CONCATENATE(Замеры!D1170,Замеры!F1170)</f>
        <v>Группа от QF</v>
      </c>
      <c r="C1176" s="35" t="str">
        <f>IF(Замеры!J1170=0," ", Замеры!J1170)</f>
        <v xml:space="preserve"> </v>
      </c>
      <c r="D1176" s="29" t="str">
        <f>IF(Замеры!AD1170=0, " ", Замеры!AB1170)</f>
        <v xml:space="preserve"> </v>
      </c>
      <c r="E1176" s="29" t="str">
        <f>CONCATENATE(Замеры!T1170,Замеры!W1170,Замеры!V1170)</f>
        <v xml:space="preserve"> </v>
      </c>
      <c r="F1176" s="30" t="str">
        <f>IF(Замеры!AD1170=0," ","---")</f>
        <v xml:space="preserve"> </v>
      </c>
      <c r="G1176" s="31" t="str">
        <f>IF(Замеры!AD1170=0," ",Замеры!L1170)</f>
        <v xml:space="preserve"> </v>
      </c>
      <c r="H1176" s="31" t="str">
        <f>CONCATENATE(Замеры!AO1170,Замеры!AE1170,Замеры!AP1170)</f>
        <v>0 0</v>
      </c>
      <c r="I1176" s="29" t="str">
        <f>CONCATENATE(Замеры!AM1170,Замеры!AE1170,Замеры!AN1170)</f>
        <v>0 0</v>
      </c>
      <c r="J1176" s="31" t="str">
        <f>IF(Замеры!AD1170=0," ",G1176*2.55)</f>
        <v xml:space="preserve"> </v>
      </c>
      <c r="K1176" s="29" t="str">
        <f>IF(Замеры!AD1170=0," ",Замеры!AK1170)</f>
        <v xml:space="preserve"> </v>
      </c>
      <c r="L1176" s="29" t="str">
        <f>IF(Замеры!AD1170=0," ",Замеры!AL1170)</f>
        <v xml:space="preserve"> </v>
      </c>
      <c r="M1176" s="29" t="str">
        <f>IF(Замеры!AD1170=0," ",0.1)</f>
        <v xml:space="preserve"> </v>
      </c>
      <c r="N1176" s="29" t="str">
        <f>IF(Замеры!AD1170=0," ",Замеры!AD1170)</f>
        <v xml:space="preserve"> </v>
      </c>
      <c r="O1176" s="29" t="str">
        <f>Замеры!AE1170</f>
        <v xml:space="preserve"> </v>
      </c>
      <c r="P1176" s="29" t="str">
        <f>Замеры!AF1170</f>
        <v xml:space="preserve"> </v>
      </c>
      <c r="Q1176" s="29" t="str">
        <f>IF(Замеры!AD1170=0," ","+")</f>
        <v xml:space="preserve"> </v>
      </c>
      <c r="R1176" s="32">
        <f>Замеры!AC1170</f>
        <v>0</v>
      </c>
      <c r="W1176" s="33" t="e">
        <f t="shared" si="36"/>
        <v>#VALUE!</v>
      </c>
      <c r="X1176" s="31" t="s">
        <v>72</v>
      </c>
      <c r="Y1176" s="33" t="e">
        <f t="shared" si="37"/>
        <v>#VALUE!</v>
      </c>
      <c r="Z1176" s="32"/>
    </row>
    <row r="1177" spans="1:26" x14ac:dyDescent="0.3">
      <c r="A1177" s="35">
        <f>IF(Замеры!B1171=0, " ", Замеры!B1171)</f>
        <v>1168</v>
      </c>
      <c r="B1177" s="37" t="str">
        <f>CONCATENATE(Замеры!D1171,Замеры!F1171)</f>
        <v>Группа от QF</v>
      </c>
      <c r="C1177" s="35" t="str">
        <f>IF(Замеры!J1171=0," ", Замеры!J1171)</f>
        <v xml:space="preserve"> </v>
      </c>
      <c r="D1177" s="29" t="str">
        <f>IF(Замеры!AD1171=0, " ", Замеры!AB1171)</f>
        <v xml:space="preserve"> </v>
      </c>
      <c r="E1177" s="29" t="str">
        <f>CONCATENATE(Замеры!T1171,Замеры!W1171,Замеры!V1171)</f>
        <v xml:space="preserve"> </v>
      </c>
      <c r="F1177" s="30" t="str">
        <f>IF(Замеры!AD1171=0," ","---")</f>
        <v xml:space="preserve"> </v>
      </c>
      <c r="G1177" s="31" t="str">
        <f>IF(Замеры!AD1171=0," ",Замеры!L1171)</f>
        <v xml:space="preserve"> </v>
      </c>
      <c r="H1177" s="31" t="str">
        <f>CONCATENATE(Замеры!AO1171,Замеры!AE1171,Замеры!AP1171)</f>
        <v>0 0</v>
      </c>
      <c r="I1177" s="29" t="str">
        <f>CONCATENATE(Замеры!AM1171,Замеры!AE1171,Замеры!AN1171)</f>
        <v>0 0</v>
      </c>
      <c r="J1177" s="31" t="str">
        <f>IF(Замеры!AD1171=0," ",G1177*2.55)</f>
        <v xml:space="preserve"> </v>
      </c>
      <c r="K1177" s="29" t="str">
        <f>IF(Замеры!AD1171=0," ",Замеры!AK1171)</f>
        <v xml:space="preserve"> </v>
      </c>
      <c r="L1177" s="29" t="str">
        <f>IF(Замеры!AD1171=0," ",Замеры!AL1171)</f>
        <v xml:space="preserve"> </v>
      </c>
      <c r="M1177" s="29" t="str">
        <f>IF(Замеры!AD1171=0," ",0.1)</f>
        <v xml:space="preserve"> </v>
      </c>
      <c r="N1177" s="29" t="str">
        <f>IF(Замеры!AD1171=0," ",Замеры!AD1171)</f>
        <v xml:space="preserve"> </v>
      </c>
      <c r="O1177" s="29" t="str">
        <f>Замеры!AE1171</f>
        <v xml:space="preserve"> </v>
      </c>
      <c r="P1177" s="29" t="str">
        <f>Замеры!AF1171</f>
        <v xml:space="preserve"> </v>
      </c>
      <c r="Q1177" s="29" t="str">
        <f>IF(Замеры!AD1171=0," ","+")</f>
        <v xml:space="preserve"> </v>
      </c>
      <c r="R1177" s="32">
        <f>Замеры!AC1171</f>
        <v>0</v>
      </c>
      <c r="W1177" s="33" t="e">
        <f t="shared" si="36"/>
        <v>#VALUE!</v>
      </c>
      <c r="X1177" s="31" t="s">
        <v>72</v>
      </c>
      <c r="Y1177" s="33" t="e">
        <f t="shared" si="37"/>
        <v>#VALUE!</v>
      </c>
      <c r="Z1177" s="32"/>
    </row>
    <row r="1178" spans="1:26" x14ac:dyDescent="0.3">
      <c r="A1178" s="35">
        <f>IF(Замеры!B1172=0, " ", Замеры!B1172)</f>
        <v>1169</v>
      </c>
      <c r="B1178" s="37" t="str">
        <f>CONCATENATE(Замеры!D1172,Замеры!F1172)</f>
        <v>Группа от QF</v>
      </c>
      <c r="C1178" s="35" t="str">
        <f>IF(Замеры!J1172=0," ", Замеры!J1172)</f>
        <v xml:space="preserve"> </v>
      </c>
      <c r="D1178" s="29" t="str">
        <f>IF(Замеры!AD1172=0, " ", Замеры!AB1172)</f>
        <v xml:space="preserve"> </v>
      </c>
      <c r="E1178" s="29" t="str">
        <f>CONCATENATE(Замеры!T1172,Замеры!W1172,Замеры!V1172)</f>
        <v xml:space="preserve"> </v>
      </c>
      <c r="F1178" s="30" t="str">
        <f>IF(Замеры!AD1172=0," ","---")</f>
        <v xml:space="preserve"> </v>
      </c>
      <c r="G1178" s="31" t="str">
        <f>IF(Замеры!AD1172=0," ",Замеры!L1172)</f>
        <v xml:space="preserve"> </v>
      </c>
      <c r="H1178" s="31" t="str">
        <f>CONCATENATE(Замеры!AO1172,Замеры!AE1172,Замеры!AP1172)</f>
        <v>0 0</v>
      </c>
      <c r="I1178" s="29" t="str">
        <f>CONCATENATE(Замеры!AM1172,Замеры!AE1172,Замеры!AN1172)</f>
        <v>0 0</v>
      </c>
      <c r="J1178" s="31" t="str">
        <f>IF(Замеры!AD1172=0," ",G1178*2.55)</f>
        <v xml:space="preserve"> </v>
      </c>
      <c r="K1178" s="29" t="str">
        <f>IF(Замеры!AD1172=0," ",Замеры!AK1172)</f>
        <v xml:space="preserve"> </v>
      </c>
      <c r="L1178" s="29" t="str">
        <f>IF(Замеры!AD1172=0," ",Замеры!AL1172)</f>
        <v xml:space="preserve"> </v>
      </c>
      <c r="M1178" s="29" t="str">
        <f>IF(Замеры!AD1172=0," ",0.1)</f>
        <v xml:space="preserve"> </v>
      </c>
      <c r="N1178" s="29" t="str">
        <f>IF(Замеры!AD1172=0," ",Замеры!AD1172)</f>
        <v xml:space="preserve"> </v>
      </c>
      <c r="O1178" s="29" t="str">
        <f>Замеры!AE1172</f>
        <v xml:space="preserve"> </v>
      </c>
      <c r="P1178" s="29" t="str">
        <f>Замеры!AF1172</f>
        <v xml:space="preserve"> </v>
      </c>
      <c r="Q1178" s="29" t="str">
        <f>IF(Замеры!AD1172=0," ","+")</f>
        <v xml:space="preserve"> </v>
      </c>
      <c r="R1178" s="32">
        <f>Замеры!AC1172</f>
        <v>0</v>
      </c>
      <c r="W1178" s="33" t="e">
        <f t="shared" si="36"/>
        <v>#VALUE!</v>
      </c>
      <c r="X1178" s="31" t="s">
        <v>72</v>
      </c>
      <c r="Y1178" s="33" t="e">
        <f t="shared" si="37"/>
        <v>#VALUE!</v>
      </c>
      <c r="Z1178" s="32"/>
    </row>
    <row r="1179" spans="1:26" x14ac:dyDescent="0.3">
      <c r="A1179" s="35">
        <f>IF(Замеры!B1173=0, " ", Замеры!B1173)</f>
        <v>1170</v>
      </c>
      <c r="B1179" s="37" t="str">
        <f>CONCATENATE(Замеры!D1173,Замеры!F1173)</f>
        <v>Группа от QF</v>
      </c>
      <c r="C1179" s="35" t="str">
        <f>IF(Замеры!J1173=0," ", Замеры!J1173)</f>
        <v xml:space="preserve"> </v>
      </c>
      <c r="D1179" s="29" t="str">
        <f>IF(Замеры!AD1173=0, " ", Замеры!AB1173)</f>
        <v xml:space="preserve"> </v>
      </c>
      <c r="E1179" s="29" t="str">
        <f>CONCATENATE(Замеры!T1173,Замеры!W1173,Замеры!V1173)</f>
        <v xml:space="preserve"> </v>
      </c>
      <c r="F1179" s="30" t="str">
        <f>IF(Замеры!AD1173=0," ","---")</f>
        <v xml:space="preserve"> </v>
      </c>
      <c r="G1179" s="31" t="str">
        <f>IF(Замеры!AD1173=0," ",Замеры!L1173)</f>
        <v xml:space="preserve"> </v>
      </c>
      <c r="H1179" s="31" t="str">
        <f>CONCATENATE(Замеры!AO1173,Замеры!AE1173,Замеры!AP1173)</f>
        <v>0 0</v>
      </c>
      <c r="I1179" s="29" t="str">
        <f>CONCATENATE(Замеры!AM1173,Замеры!AE1173,Замеры!AN1173)</f>
        <v>0 0</v>
      </c>
      <c r="J1179" s="31" t="str">
        <f>IF(Замеры!AD1173=0," ",G1179*2.55)</f>
        <v xml:space="preserve"> </v>
      </c>
      <c r="K1179" s="29" t="str">
        <f>IF(Замеры!AD1173=0," ",Замеры!AK1173)</f>
        <v xml:space="preserve"> </v>
      </c>
      <c r="L1179" s="29" t="str">
        <f>IF(Замеры!AD1173=0," ",Замеры!AL1173)</f>
        <v xml:space="preserve"> </v>
      </c>
      <c r="M1179" s="29" t="str">
        <f>IF(Замеры!AD1173=0," ",0.1)</f>
        <v xml:space="preserve"> </v>
      </c>
      <c r="N1179" s="29" t="str">
        <f>IF(Замеры!AD1173=0," ",Замеры!AD1173)</f>
        <v xml:space="preserve"> </v>
      </c>
      <c r="O1179" s="29" t="str">
        <f>Замеры!AE1173</f>
        <v xml:space="preserve"> </v>
      </c>
      <c r="P1179" s="29" t="str">
        <f>Замеры!AF1173</f>
        <v xml:space="preserve"> </v>
      </c>
      <c r="Q1179" s="29" t="str">
        <f>IF(Замеры!AD1173=0," ","+")</f>
        <v xml:space="preserve"> </v>
      </c>
      <c r="R1179" s="32">
        <f>Замеры!AC1173</f>
        <v>0</v>
      </c>
      <c r="W1179" s="33" t="e">
        <f t="shared" si="36"/>
        <v>#VALUE!</v>
      </c>
      <c r="X1179" s="31" t="s">
        <v>72</v>
      </c>
      <c r="Y1179" s="33" t="e">
        <f t="shared" si="37"/>
        <v>#VALUE!</v>
      </c>
      <c r="Z1179" s="32"/>
    </row>
    <row r="1180" spans="1:26" x14ac:dyDescent="0.3">
      <c r="A1180" s="35">
        <f>IF(Замеры!B1174=0, " ", Замеры!B1174)</f>
        <v>1171</v>
      </c>
      <c r="B1180" s="37" t="str">
        <f>CONCATENATE(Замеры!D1174,Замеры!F1174)</f>
        <v>Группа от QF</v>
      </c>
      <c r="C1180" s="35" t="str">
        <f>IF(Замеры!J1174=0," ", Замеры!J1174)</f>
        <v xml:space="preserve"> </v>
      </c>
      <c r="D1180" s="29" t="str">
        <f>IF(Замеры!AD1174=0, " ", Замеры!AB1174)</f>
        <v xml:space="preserve"> </v>
      </c>
      <c r="E1180" s="29" t="str">
        <f>CONCATENATE(Замеры!T1174,Замеры!W1174,Замеры!V1174)</f>
        <v xml:space="preserve"> </v>
      </c>
      <c r="F1180" s="30" t="str">
        <f>IF(Замеры!AD1174=0," ","---")</f>
        <v xml:space="preserve"> </v>
      </c>
      <c r="G1180" s="31" t="str">
        <f>IF(Замеры!AD1174=0," ",Замеры!L1174)</f>
        <v xml:space="preserve"> </v>
      </c>
      <c r="H1180" s="31" t="str">
        <f>CONCATENATE(Замеры!AO1174,Замеры!AE1174,Замеры!AP1174)</f>
        <v>0 0</v>
      </c>
      <c r="I1180" s="29" t="str">
        <f>CONCATENATE(Замеры!AM1174,Замеры!AE1174,Замеры!AN1174)</f>
        <v>0 0</v>
      </c>
      <c r="J1180" s="31" t="str">
        <f>IF(Замеры!AD1174=0," ",G1180*2.55)</f>
        <v xml:space="preserve"> </v>
      </c>
      <c r="K1180" s="29" t="str">
        <f>IF(Замеры!AD1174=0," ",Замеры!AK1174)</f>
        <v xml:space="preserve"> </v>
      </c>
      <c r="L1180" s="29" t="str">
        <f>IF(Замеры!AD1174=0," ",Замеры!AL1174)</f>
        <v xml:space="preserve"> </v>
      </c>
      <c r="M1180" s="29" t="str">
        <f>IF(Замеры!AD1174=0," ",0.1)</f>
        <v xml:space="preserve"> </v>
      </c>
      <c r="N1180" s="29" t="str">
        <f>IF(Замеры!AD1174=0," ",Замеры!AD1174)</f>
        <v xml:space="preserve"> </v>
      </c>
      <c r="O1180" s="29" t="str">
        <f>Замеры!AE1174</f>
        <v xml:space="preserve"> </v>
      </c>
      <c r="P1180" s="29" t="str">
        <f>Замеры!AF1174</f>
        <v xml:space="preserve"> </v>
      </c>
      <c r="Q1180" s="29" t="str">
        <f>IF(Замеры!AD1174=0," ","+")</f>
        <v xml:space="preserve"> </v>
      </c>
      <c r="R1180" s="32">
        <f>Замеры!AC1174</f>
        <v>0</v>
      </c>
      <c r="W1180" s="33" t="e">
        <f t="shared" si="36"/>
        <v>#VALUE!</v>
      </c>
      <c r="X1180" s="31" t="s">
        <v>72</v>
      </c>
      <c r="Y1180" s="33" t="e">
        <f t="shared" si="37"/>
        <v>#VALUE!</v>
      </c>
      <c r="Z1180" s="32"/>
    </row>
    <row r="1181" spans="1:26" x14ac:dyDescent="0.3">
      <c r="A1181" s="35">
        <f>IF(Замеры!B1175=0, " ", Замеры!B1175)</f>
        <v>1172</v>
      </c>
      <c r="B1181" s="37" t="str">
        <f>CONCATENATE(Замеры!D1175,Замеры!F1175)</f>
        <v>Группа от QF</v>
      </c>
      <c r="C1181" s="35" t="str">
        <f>IF(Замеры!J1175=0," ", Замеры!J1175)</f>
        <v xml:space="preserve"> </v>
      </c>
      <c r="D1181" s="29" t="str">
        <f>IF(Замеры!AD1175=0, " ", Замеры!AB1175)</f>
        <v xml:space="preserve"> </v>
      </c>
      <c r="E1181" s="29" t="str">
        <f>CONCATENATE(Замеры!T1175,Замеры!W1175,Замеры!V1175)</f>
        <v xml:space="preserve"> </v>
      </c>
      <c r="F1181" s="30" t="str">
        <f>IF(Замеры!AD1175=0," ","---")</f>
        <v xml:space="preserve"> </v>
      </c>
      <c r="G1181" s="31" t="str">
        <f>IF(Замеры!AD1175=0," ",Замеры!L1175)</f>
        <v xml:space="preserve"> </v>
      </c>
      <c r="H1181" s="31" t="str">
        <f>CONCATENATE(Замеры!AO1175,Замеры!AE1175,Замеры!AP1175)</f>
        <v>0 0</v>
      </c>
      <c r="I1181" s="29" t="str">
        <f>CONCATENATE(Замеры!AM1175,Замеры!AE1175,Замеры!AN1175)</f>
        <v>0 0</v>
      </c>
      <c r="J1181" s="31" t="str">
        <f>IF(Замеры!AD1175=0," ",G1181*2.55)</f>
        <v xml:space="preserve"> </v>
      </c>
      <c r="K1181" s="29" t="str">
        <f>IF(Замеры!AD1175=0," ",Замеры!AK1175)</f>
        <v xml:space="preserve"> </v>
      </c>
      <c r="L1181" s="29" t="str">
        <f>IF(Замеры!AD1175=0," ",Замеры!AL1175)</f>
        <v xml:space="preserve"> </v>
      </c>
      <c r="M1181" s="29" t="str">
        <f>IF(Замеры!AD1175=0," ",0.1)</f>
        <v xml:space="preserve"> </v>
      </c>
      <c r="N1181" s="29" t="str">
        <f>IF(Замеры!AD1175=0," ",Замеры!AD1175)</f>
        <v xml:space="preserve"> </v>
      </c>
      <c r="O1181" s="29" t="str">
        <f>Замеры!AE1175</f>
        <v xml:space="preserve"> </v>
      </c>
      <c r="P1181" s="29" t="str">
        <f>Замеры!AF1175</f>
        <v xml:space="preserve"> </v>
      </c>
      <c r="Q1181" s="29" t="str">
        <f>IF(Замеры!AD1175=0," ","+")</f>
        <v xml:space="preserve"> </v>
      </c>
      <c r="R1181" s="32">
        <f>Замеры!AC1175</f>
        <v>0</v>
      </c>
      <c r="W1181" s="33" t="e">
        <f t="shared" si="36"/>
        <v>#VALUE!</v>
      </c>
      <c r="X1181" s="31" t="s">
        <v>72</v>
      </c>
      <c r="Y1181" s="33" t="e">
        <f t="shared" si="37"/>
        <v>#VALUE!</v>
      </c>
      <c r="Z1181" s="32"/>
    </row>
    <row r="1182" spans="1:26" x14ac:dyDescent="0.3">
      <c r="A1182" s="35">
        <f>IF(Замеры!B1176=0, " ", Замеры!B1176)</f>
        <v>1173</v>
      </c>
      <c r="B1182" s="37" t="str">
        <f>CONCATENATE(Замеры!D1176,Замеры!F1176)</f>
        <v>Группа от QF</v>
      </c>
      <c r="C1182" s="35" t="str">
        <f>IF(Замеры!J1176=0," ", Замеры!J1176)</f>
        <v xml:space="preserve"> </v>
      </c>
      <c r="D1182" s="29" t="str">
        <f>IF(Замеры!AD1176=0, " ", Замеры!AB1176)</f>
        <v xml:space="preserve"> </v>
      </c>
      <c r="E1182" s="29" t="str">
        <f>CONCATENATE(Замеры!T1176,Замеры!W1176,Замеры!V1176)</f>
        <v xml:space="preserve"> </v>
      </c>
      <c r="F1182" s="30" t="str">
        <f>IF(Замеры!AD1176=0," ","---")</f>
        <v xml:space="preserve"> </v>
      </c>
      <c r="G1182" s="31" t="str">
        <f>IF(Замеры!AD1176=0," ",Замеры!L1176)</f>
        <v xml:space="preserve"> </v>
      </c>
      <c r="H1182" s="31" t="str">
        <f>CONCATENATE(Замеры!AO1176,Замеры!AE1176,Замеры!AP1176)</f>
        <v>0 0</v>
      </c>
      <c r="I1182" s="29" t="str">
        <f>CONCATENATE(Замеры!AM1176,Замеры!AE1176,Замеры!AN1176)</f>
        <v>0 0</v>
      </c>
      <c r="J1182" s="31" t="str">
        <f>IF(Замеры!AD1176=0," ",G1182*2.55)</f>
        <v xml:space="preserve"> </v>
      </c>
      <c r="K1182" s="29" t="str">
        <f>IF(Замеры!AD1176=0," ",Замеры!AK1176)</f>
        <v xml:space="preserve"> </v>
      </c>
      <c r="L1182" s="29" t="str">
        <f>IF(Замеры!AD1176=0," ",Замеры!AL1176)</f>
        <v xml:space="preserve"> </v>
      </c>
      <c r="M1182" s="29" t="str">
        <f>IF(Замеры!AD1176=0," ",0.1)</f>
        <v xml:space="preserve"> </v>
      </c>
      <c r="N1182" s="29" t="str">
        <f>IF(Замеры!AD1176=0," ",Замеры!AD1176)</f>
        <v xml:space="preserve"> </v>
      </c>
      <c r="O1182" s="29" t="str">
        <f>Замеры!AE1176</f>
        <v xml:space="preserve"> </v>
      </c>
      <c r="P1182" s="29" t="str">
        <f>Замеры!AF1176</f>
        <v xml:space="preserve"> </v>
      </c>
      <c r="Q1182" s="29" t="str">
        <f>IF(Замеры!AD1176=0," ","+")</f>
        <v xml:space="preserve"> </v>
      </c>
      <c r="R1182" s="32">
        <f>Замеры!AC1176</f>
        <v>0</v>
      </c>
      <c r="W1182" s="33" t="e">
        <f t="shared" si="36"/>
        <v>#VALUE!</v>
      </c>
      <c r="X1182" s="31" t="s">
        <v>72</v>
      </c>
      <c r="Y1182" s="33" t="e">
        <f t="shared" si="37"/>
        <v>#VALUE!</v>
      </c>
      <c r="Z1182" s="32"/>
    </row>
    <row r="1183" spans="1:26" x14ac:dyDescent="0.3">
      <c r="A1183" s="35">
        <f>IF(Замеры!B1177=0, " ", Замеры!B1177)</f>
        <v>1174</v>
      </c>
      <c r="B1183" s="37" t="str">
        <f>CONCATENATE(Замеры!D1177,Замеры!F1177)</f>
        <v>Группа от QF</v>
      </c>
      <c r="C1183" s="35" t="str">
        <f>IF(Замеры!J1177=0," ", Замеры!J1177)</f>
        <v xml:space="preserve"> </v>
      </c>
      <c r="D1183" s="29" t="str">
        <f>IF(Замеры!AD1177=0, " ", Замеры!AB1177)</f>
        <v xml:space="preserve"> </v>
      </c>
      <c r="E1183" s="29" t="str">
        <f>CONCATENATE(Замеры!T1177,Замеры!W1177,Замеры!V1177)</f>
        <v xml:space="preserve"> </v>
      </c>
      <c r="F1183" s="30" t="str">
        <f>IF(Замеры!AD1177=0," ","---")</f>
        <v xml:space="preserve"> </v>
      </c>
      <c r="G1183" s="31" t="str">
        <f>IF(Замеры!AD1177=0," ",Замеры!L1177)</f>
        <v xml:space="preserve"> </v>
      </c>
      <c r="H1183" s="31" t="str">
        <f>CONCATENATE(Замеры!AO1177,Замеры!AE1177,Замеры!AP1177)</f>
        <v>0 0</v>
      </c>
      <c r="I1183" s="29" t="str">
        <f>CONCATENATE(Замеры!AM1177,Замеры!AE1177,Замеры!AN1177)</f>
        <v>0 0</v>
      </c>
      <c r="J1183" s="31" t="str">
        <f>IF(Замеры!AD1177=0," ",G1183*2.55)</f>
        <v xml:space="preserve"> </v>
      </c>
      <c r="K1183" s="29" t="str">
        <f>IF(Замеры!AD1177=0," ",Замеры!AK1177)</f>
        <v xml:space="preserve"> </v>
      </c>
      <c r="L1183" s="29" t="str">
        <f>IF(Замеры!AD1177=0," ",Замеры!AL1177)</f>
        <v xml:space="preserve"> </v>
      </c>
      <c r="M1183" s="29" t="str">
        <f>IF(Замеры!AD1177=0," ",0.1)</f>
        <v xml:space="preserve"> </v>
      </c>
      <c r="N1183" s="29" t="str">
        <f>IF(Замеры!AD1177=0," ",Замеры!AD1177)</f>
        <v xml:space="preserve"> </v>
      </c>
      <c r="O1183" s="29" t="str">
        <f>Замеры!AE1177</f>
        <v xml:space="preserve"> </v>
      </c>
      <c r="P1183" s="29" t="str">
        <f>Замеры!AF1177</f>
        <v xml:space="preserve"> </v>
      </c>
      <c r="Q1183" s="29" t="str">
        <f>IF(Замеры!AD1177=0," ","+")</f>
        <v xml:space="preserve"> </v>
      </c>
      <c r="R1183" s="32">
        <f>Замеры!AC1177</f>
        <v>0</v>
      </c>
      <c r="W1183" s="33" t="e">
        <f t="shared" si="36"/>
        <v>#VALUE!</v>
      </c>
      <c r="X1183" s="31" t="s">
        <v>72</v>
      </c>
      <c r="Y1183" s="33" t="e">
        <f t="shared" si="37"/>
        <v>#VALUE!</v>
      </c>
      <c r="Z1183" s="32"/>
    </row>
    <row r="1184" spans="1:26" x14ac:dyDescent="0.3">
      <c r="A1184" s="35">
        <f>IF(Замеры!B1178=0, " ", Замеры!B1178)</f>
        <v>1175</v>
      </c>
      <c r="B1184" s="37" t="str">
        <f>CONCATENATE(Замеры!D1178,Замеры!F1178)</f>
        <v>Группа от QF</v>
      </c>
      <c r="C1184" s="35" t="str">
        <f>IF(Замеры!J1178=0," ", Замеры!J1178)</f>
        <v xml:space="preserve"> </v>
      </c>
      <c r="D1184" s="29" t="str">
        <f>IF(Замеры!AD1178=0, " ", Замеры!AB1178)</f>
        <v xml:space="preserve"> </v>
      </c>
      <c r="E1184" s="29" t="str">
        <f>CONCATENATE(Замеры!T1178,Замеры!W1178,Замеры!V1178)</f>
        <v xml:space="preserve"> </v>
      </c>
      <c r="F1184" s="30" t="str">
        <f>IF(Замеры!AD1178=0," ","---")</f>
        <v xml:space="preserve"> </v>
      </c>
      <c r="G1184" s="31" t="str">
        <f>IF(Замеры!AD1178=0," ",Замеры!L1178)</f>
        <v xml:space="preserve"> </v>
      </c>
      <c r="H1184" s="31" t="str">
        <f>CONCATENATE(Замеры!AO1178,Замеры!AE1178,Замеры!AP1178)</f>
        <v>0 0</v>
      </c>
      <c r="I1184" s="29" t="str">
        <f>CONCATENATE(Замеры!AM1178,Замеры!AE1178,Замеры!AN1178)</f>
        <v>0 0</v>
      </c>
      <c r="J1184" s="31" t="str">
        <f>IF(Замеры!AD1178=0," ",G1184*2.55)</f>
        <v xml:space="preserve"> </v>
      </c>
      <c r="K1184" s="29" t="str">
        <f>IF(Замеры!AD1178=0," ",Замеры!AK1178)</f>
        <v xml:space="preserve"> </v>
      </c>
      <c r="L1184" s="29" t="str">
        <f>IF(Замеры!AD1178=0," ",Замеры!AL1178)</f>
        <v xml:space="preserve"> </v>
      </c>
      <c r="M1184" s="29" t="str">
        <f>IF(Замеры!AD1178=0," ",0.1)</f>
        <v xml:space="preserve"> </v>
      </c>
      <c r="N1184" s="29" t="str">
        <f>IF(Замеры!AD1178=0," ",Замеры!AD1178)</f>
        <v xml:space="preserve"> </v>
      </c>
      <c r="O1184" s="29" t="str">
        <f>Замеры!AE1178</f>
        <v xml:space="preserve"> </v>
      </c>
      <c r="P1184" s="29" t="str">
        <f>Замеры!AF1178</f>
        <v xml:space="preserve"> </v>
      </c>
      <c r="Q1184" s="29" t="str">
        <f>IF(Замеры!AD1178=0," ","+")</f>
        <v xml:space="preserve"> </v>
      </c>
      <c r="R1184" s="32">
        <f>Замеры!AC1178</f>
        <v>0</v>
      </c>
      <c r="W1184" s="33" t="e">
        <f t="shared" si="36"/>
        <v>#VALUE!</v>
      </c>
      <c r="X1184" s="31" t="s">
        <v>72</v>
      </c>
      <c r="Y1184" s="33" t="e">
        <f t="shared" si="37"/>
        <v>#VALUE!</v>
      </c>
      <c r="Z1184" s="32"/>
    </row>
    <row r="1185" spans="1:26" x14ac:dyDescent="0.3">
      <c r="A1185" s="35">
        <f>IF(Замеры!B1179=0, " ", Замеры!B1179)</f>
        <v>1176</v>
      </c>
      <c r="B1185" s="37" t="str">
        <f>CONCATENATE(Замеры!D1179,Замеры!F1179)</f>
        <v>Группа от QF</v>
      </c>
      <c r="C1185" s="35" t="str">
        <f>IF(Замеры!J1179=0," ", Замеры!J1179)</f>
        <v xml:space="preserve"> </v>
      </c>
      <c r="D1185" s="29" t="str">
        <f>IF(Замеры!AD1179=0, " ", Замеры!AB1179)</f>
        <v xml:space="preserve"> </v>
      </c>
      <c r="E1185" s="29" t="str">
        <f>CONCATENATE(Замеры!T1179,Замеры!W1179,Замеры!V1179)</f>
        <v xml:space="preserve"> </v>
      </c>
      <c r="F1185" s="30" t="str">
        <f>IF(Замеры!AD1179=0," ","---")</f>
        <v xml:space="preserve"> </v>
      </c>
      <c r="G1185" s="31" t="str">
        <f>IF(Замеры!AD1179=0," ",Замеры!L1179)</f>
        <v xml:space="preserve"> </v>
      </c>
      <c r="H1185" s="31" t="str">
        <f>CONCATENATE(Замеры!AO1179,Замеры!AE1179,Замеры!AP1179)</f>
        <v>0 0</v>
      </c>
      <c r="I1185" s="29" t="str">
        <f>CONCATENATE(Замеры!AM1179,Замеры!AE1179,Замеры!AN1179)</f>
        <v>0 0</v>
      </c>
      <c r="J1185" s="31" t="str">
        <f>IF(Замеры!AD1179=0," ",G1185*2.55)</f>
        <v xml:space="preserve"> </v>
      </c>
      <c r="K1185" s="29" t="str">
        <f>IF(Замеры!AD1179=0," ",Замеры!AK1179)</f>
        <v xml:space="preserve"> </v>
      </c>
      <c r="L1185" s="29" t="str">
        <f>IF(Замеры!AD1179=0," ",Замеры!AL1179)</f>
        <v xml:space="preserve"> </v>
      </c>
      <c r="M1185" s="29" t="str">
        <f>IF(Замеры!AD1179=0," ",0.1)</f>
        <v xml:space="preserve"> </v>
      </c>
      <c r="N1185" s="29" t="str">
        <f>IF(Замеры!AD1179=0," ",Замеры!AD1179)</f>
        <v xml:space="preserve"> </v>
      </c>
      <c r="O1185" s="29" t="str">
        <f>Замеры!AE1179</f>
        <v xml:space="preserve"> </v>
      </c>
      <c r="P1185" s="29" t="str">
        <f>Замеры!AF1179</f>
        <v xml:space="preserve"> </v>
      </c>
      <c r="Q1185" s="29" t="str">
        <f>IF(Замеры!AD1179=0," ","+")</f>
        <v xml:space="preserve"> </v>
      </c>
      <c r="R1185" s="32">
        <f>Замеры!AC1179</f>
        <v>0</v>
      </c>
      <c r="W1185" s="33" t="e">
        <f t="shared" si="36"/>
        <v>#VALUE!</v>
      </c>
      <c r="X1185" s="31" t="s">
        <v>72</v>
      </c>
      <c r="Y1185" s="33" t="e">
        <f t="shared" si="37"/>
        <v>#VALUE!</v>
      </c>
      <c r="Z1185" s="32"/>
    </row>
    <row r="1186" spans="1:26" x14ac:dyDescent="0.3">
      <c r="A1186" s="35">
        <f>IF(Замеры!B1180=0, " ", Замеры!B1180)</f>
        <v>1177</v>
      </c>
      <c r="B1186" s="37" t="str">
        <f>CONCATENATE(Замеры!D1180,Замеры!F1180)</f>
        <v>Группа от QF</v>
      </c>
      <c r="C1186" s="35" t="str">
        <f>IF(Замеры!J1180=0," ", Замеры!J1180)</f>
        <v xml:space="preserve"> </v>
      </c>
      <c r="D1186" s="29" t="str">
        <f>IF(Замеры!AD1180=0, " ", Замеры!AB1180)</f>
        <v xml:space="preserve"> </v>
      </c>
      <c r="E1186" s="29" t="str">
        <f>CONCATENATE(Замеры!T1180,Замеры!W1180,Замеры!V1180)</f>
        <v xml:space="preserve"> </v>
      </c>
      <c r="F1186" s="30" t="str">
        <f>IF(Замеры!AD1180=0," ","---")</f>
        <v xml:space="preserve"> </v>
      </c>
      <c r="G1186" s="31" t="str">
        <f>IF(Замеры!AD1180=0," ",Замеры!L1180)</f>
        <v xml:space="preserve"> </v>
      </c>
      <c r="H1186" s="31" t="str">
        <f>CONCATENATE(Замеры!AO1180,Замеры!AE1180,Замеры!AP1180)</f>
        <v>0 0</v>
      </c>
      <c r="I1186" s="29" t="str">
        <f>CONCATENATE(Замеры!AM1180,Замеры!AE1180,Замеры!AN1180)</f>
        <v>0 0</v>
      </c>
      <c r="J1186" s="31" t="str">
        <f>IF(Замеры!AD1180=0," ",G1186*2.55)</f>
        <v xml:space="preserve"> </v>
      </c>
      <c r="K1186" s="29" t="str">
        <f>IF(Замеры!AD1180=0," ",Замеры!AK1180)</f>
        <v xml:space="preserve"> </v>
      </c>
      <c r="L1186" s="29" t="str">
        <f>IF(Замеры!AD1180=0," ",Замеры!AL1180)</f>
        <v xml:space="preserve"> </v>
      </c>
      <c r="M1186" s="29" t="str">
        <f>IF(Замеры!AD1180=0," ",0.1)</f>
        <v xml:space="preserve"> </v>
      </c>
      <c r="N1186" s="29" t="str">
        <f>IF(Замеры!AD1180=0," ",Замеры!AD1180)</f>
        <v xml:space="preserve"> </v>
      </c>
      <c r="O1186" s="29" t="str">
        <f>Замеры!AE1180</f>
        <v xml:space="preserve"> </v>
      </c>
      <c r="P1186" s="29" t="str">
        <f>Замеры!AF1180</f>
        <v xml:space="preserve"> </v>
      </c>
      <c r="Q1186" s="29" t="str">
        <f>IF(Замеры!AD1180=0," ","+")</f>
        <v xml:space="preserve"> </v>
      </c>
      <c r="R1186" s="32">
        <f>Замеры!AC1180</f>
        <v>0</v>
      </c>
      <c r="W1186" s="33" t="e">
        <f t="shared" si="36"/>
        <v>#VALUE!</v>
      </c>
      <c r="X1186" s="31" t="s">
        <v>72</v>
      </c>
      <c r="Y1186" s="33" t="e">
        <f t="shared" si="37"/>
        <v>#VALUE!</v>
      </c>
      <c r="Z1186" s="32"/>
    </row>
    <row r="1187" spans="1:26" x14ac:dyDescent="0.3">
      <c r="A1187" s="35">
        <f>IF(Замеры!B1181=0, " ", Замеры!B1181)</f>
        <v>1178</v>
      </c>
      <c r="B1187" s="37" t="str">
        <f>CONCATENATE(Замеры!D1181,Замеры!F1181)</f>
        <v>Группа от QF</v>
      </c>
      <c r="C1187" s="35" t="str">
        <f>IF(Замеры!J1181=0," ", Замеры!J1181)</f>
        <v xml:space="preserve"> </v>
      </c>
      <c r="D1187" s="29" t="str">
        <f>IF(Замеры!AD1181=0, " ", Замеры!AB1181)</f>
        <v xml:space="preserve"> </v>
      </c>
      <c r="E1187" s="29" t="str">
        <f>CONCATENATE(Замеры!T1181,Замеры!W1181,Замеры!V1181)</f>
        <v xml:space="preserve"> </v>
      </c>
      <c r="F1187" s="30" t="str">
        <f>IF(Замеры!AD1181=0," ","---")</f>
        <v xml:space="preserve"> </v>
      </c>
      <c r="G1187" s="31" t="str">
        <f>IF(Замеры!AD1181=0," ",Замеры!L1181)</f>
        <v xml:space="preserve"> </v>
      </c>
      <c r="H1187" s="31" t="str">
        <f>CONCATENATE(Замеры!AO1181,Замеры!AE1181,Замеры!AP1181)</f>
        <v>0 0</v>
      </c>
      <c r="I1187" s="29" t="str">
        <f>CONCATENATE(Замеры!AM1181,Замеры!AE1181,Замеры!AN1181)</f>
        <v>0 0</v>
      </c>
      <c r="J1187" s="31" t="str">
        <f>IF(Замеры!AD1181=0," ",G1187*2.55)</f>
        <v xml:space="preserve"> </v>
      </c>
      <c r="K1187" s="29" t="str">
        <f>IF(Замеры!AD1181=0," ",Замеры!AK1181)</f>
        <v xml:space="preserve"> </v>
      </c>
      <c r="L1187" s="29" t="str">
        <f>IF(Замеры!AD1181=0," ",Замеры!AL1181)</f>
        <v xml:space="preserve"> </v>
      </c>
      <c r="M1187" s="29" t="str">
        <f>IF(Замеры!AD1181=0," ",0.1)</f>
        <v xml:space="preserve"> </v>
      </c>
      <c r="N1187" s="29" t="str">
        <f>IF(Замеры!AD1181=0," ",Замеры!AD1181)</f>
        <v xml:space="preserve"> </v>
      </c>
      <c r="O1187" s="29" t="str">
        <f>Замеры!AE1181</f>
        <v xml:space="preserve"> </v>
      </c>
      <c r="P1187" s="29" t="str">
        <f>Замеры!AF1181</f>
        <v xml:space="preserve"> </v>
      </c>
      <c r="Q1187" s="29" t="str">
        <f>IF(Замеры!AD1181=0," ","+")</f>
        <v xml:space="preserve"> </v>
      </c>
      <c r="R1187" s="32">
        <f>Замеры!AC1181</f>
        <v>0</v>
      </c>
      <c r="W1187" s="33" t="e">
        <f t="shared" si="36"/>
        <v>#VALUE!</v>
      </c>
      <c r="X1187" s="31" t="s">
        <v>72</v>
      </c>
      <c r="Y1187" s="33" t="e">
        <f t="shared" si="37"/>
        <v>#VALUE!</v>
      </c>
      <c r="Z1187" s="32"/>
    </row>
    <row r="1188" spans="1:26" x14ac:dyDescent="0.3">
      <c r="A1188" s="35">
        <f>IF(Замеры!B1182=0, " ", Замеры!B1182)</f>
        <v>1179</v>
      </c>
      <c r="B1188" s="37" t="str">
        <f>CONCATENATE(Замеры!D1182,Замеры!F1182)</f>
        <v>Группа от QF</v>
      </c>
      <c r="C1188" s="35" t="str">
        <f>IF(Замеры!J1182=0," ", Замеры!J1182)</f>
        <v xml:space="preserve"> </v>
      </c>
      <c r="D1188" s="29" t="str">
        <f>IF(Замеры!AD1182=0, " ", Замеры!AB1182)</f>
        <v xml:space="preserve"> </v>
      </c>
      <c r="E1188" s="29" t="str">
        <f>CONCATENATE(Замеры!T1182,Замеры!W1182,Замеры!V1182)</f>
        <v xml:space="preserve"> </v>
      </c>
      <c r="F1188" s="30" t="str">
        <f>IF(Замеры!AD1182=0," ","---")</f>
        <v xml:space="preserve"> </v>
      </c>
      <c r="G1188" s="31" t="str">
        <f>IF(Замеры!AD1182=0," ",Замеры!L1182)</f>
        <v xml:space="preserve"> </v>
      </c>
      <c r="H1188" s="31" t="str">
        <f>CONCATENATE(Замеры!AO1182,Замеры!AE1182,Замеры!AP1182)</f>
        <v>0 0</v>
      </c>
      <c r="I1188" s="29" t="str">
        <f>CONCATENATE(Замеры!AM1182,Замеры!AE1182,Замеры!AN1182)</f>
        <v>0 0</v>
      </c>
      <c r="J1188" s="31" t="str">
        <f>IF(Замеры!AD1182=0," ",G1188*2.55)</f>
        <v xml:space="preserve"> </v>
      </c>
      <c r="K1188" s="29" t="str">
        <f>IF(Замеры!AD1182=0," ",Замеры!AK1182)</f>
        <v xml:space="preserve"> </v>
      </c>
      <c r="L1188" s="29" t="str">
        <f>IF(Замеры!AD1182=0," ",Замеры!AL1182)</f>
        <v xml:space="preserve"> </v>
      </c>
      <c r="M1188" s="29" t="str">
        <f>IF(Замеры!AD1182=0," ",0.1)</f>
        <v xml:space="preserve"> </v>
      </c>
      <c r="N1188" s="29" t="str">
        <f>IF(Замеры!AD1182=0," ",Замеры!AD1182)</f>
        <v xml:space="preserve"> </v>
      </c>
      <c r="O1188" s="29" t="str">
        <f>Замеры!AE1182</f>
        <v xml:space="preserve"> </v>
      </c>
      <c r="P1188" s="29" t="str">
        <f>Замеры!AF1182</f>
        <v xml:space="preserve"> </v>
      </c>
      <c r="Q1188" s="29" t="str">
        <f>IF(Замеры!AD1182=0," ","+")</f>
        <v xml:space="preserve"> </v>
      </c>
      <c r="R1188" s="32">
        <f>Замеры!AC1182</f>
        <v>0</v>
      </c>
      <c r="W1188" s="33" t="e">
        <f t="shared" si="36"/>
        <v>#VALUE!</v>
      </c>
      <c r="X1188" s="31" t="s">
        <v>72</v>
      </c>
      <c r="Y1188" s="33" t="e">
        <f t="shared" si="37"/>
        <v>#VALUE!</v>
      </c>
      <c r="Z1188" s="32"/>
    </row>
    <row r="1189" spans="1:26" x14ac:dyDescent="0.3">
      <c r="A1189" s="35">
        <f>IF(Замеры!B1183=0, " ", Замеры!B1183)</f>
        <v>1180</v>
      </c>
      <c r="B1189" s="37" t="str">
        <f>CONCATENATE(Замеры!D1183,Замеры!F1183)</f>
        <v>Группа от QF</v>
      </c>
      <c r="C1189" s="35" t="str">
        <f>IF(Замеры!J1183=0," ", Замеры!J1183)</f>
        <v xml:space="preserve"> </v>
      </c>
      <c r="D1189" s="29" t="str">
        <f>IF(Замеры!AD1183=0, " ", Замеры!AB1183)</f>
        <v xml:space="preserve"> </v>
      </c>
      <c r="E1189" s="29" t="str">
        <f>CONCATENATE(Замеры!T1183,Замеры!W1183,Замеры!V1183)</f>
        <v xml:space="preserve"> </v>
      </c>
      <c r="F1189" s="30" t="str">
        <f>IF(Замеры!AD1183=0," ","---")</f>
        <v xml:space="preserve"> </v>
      </c>
      <c r="G1189" s="31" t="str">
        <f>IF(Замеры!AD1183=0," ",Замеры!L1183)</f>
        <v xml:space="preserve"> </v>
      </c>
      <c r="H1189" s="31" t="str">
        <f>CONCATENATE(Замеры!AO1183,Замеры!AE1183,Замеры!AP1183)</f>
        <v>0 0</v>
      </c>
      <c r="I1189" s="29" t="str">
        <f>CONCATENATE(Замеры!AM1183,Замеры!AE1183,Замеры!AN1183)</f>
        <v>0 0</v>
      </c>
      <c r="J1189" s="31" t="str">
        <f>IF(Замеры!AD1183=0," ",G1189*2.55)</f>
        <v xml:space="preserve"> </v>
      </c>
      <c r="K1189" s="29" t="str">
        <f>IF(Замеры!AD1183=0," ",Замеры!AK1183)</f>
        <v xml:space="preserve"> </v>
      </c>
      <c r="L1189" s="29" t="str">
        <f>IF(Замеры!AD1183=0," ",Замеры!AL1183)</f>
        <v xml:space="preserve"> </v>
      </c>
      <c r="M1189" s="29" t="str">
        <f>IF(Замеры!AD1183=0," ",0.1)</f>
        <v xml:space="preserve"> </v>
      </c>
      <c r="N1189" s="29" t="str">
        <f>IF(Замеры!AD1183=0," ",Замеры!AD1183)</f>
        <v xml:space="preserve"> </v>
      </c>
      <c r="O1189" s="29" t="str">
        <f>Замеры!AE1183</f>
        <v xml:space="preserve"> </v>
      </c>
      <c r="P1189" s="29" t="str">
        <f>Замеры!AF1183</f>
        <v xml:space="preserve"> </v>
      </c>
      <c r="Q1189" s="29" t="str">
        <f>IF(Замеры!AD1183=0," ","+")</f>
        <v xml:space="preserve"> </v>
      </c>
      <c r="R1189" s="32">
        <f>Замеры!AC1183</f>
        <v>0</v>
      </c>
      <c r="W1189" s="33" t="e">
        <f t="shared" si="36"/>
        <v>#VALUE!</v>
      </c>
      <c r="X1189" s="31" t="s">
        <v>72</v>
      </c>
      <c r="Y1189" s="33" t="e">
        <f t="shared" si="37"/>
        <v>#VALUE!</v>
      </c>
      <c r="Z1189" s="32"/>
    </row>
    <row r="1190" spans="1:26" x14ac:dyDescent="0.3">
      <c r="A1190" s="35">
        <f>IF(Замеры!B1184=0, " ", Замеры!B1184)</f>
        <v>1181</v>
      </c>
      <c r="B1190" s="37" t="str">
        <f>CONCATENATE(Замеры!D1184,Замеры!F1184)</f>
        <v>Группа от QF</v>
      </c>
      <c r="C1190" s="35" t="str">
        <f>IF(Замеры!J1184=0," ", Замеры!J1184)</f>
        <v xml:space="preserve"> </v>
      </c>
      <c r="D1190" s="29" t="str">
        <f>IF(Замеры!AD1184=0, " ", Замеры!AB1184)</f>
        <v xml:space="preserve"> </v>
      </c>
      <c r="E1190" s="29" t="str">
        <f>CONCATENATE(Замеры!T1184,Замеры!W1184,Замеры!V1184)</f>
        <v xml:space="preserve"> </v>
      </c>
      <c r="F1190" s="30" t="str">
        <f>IF(Замеры!AD1184=0," ","---")</f>
        <v xml:space="preserve"> </v>
      </c>
      <c r="G1190" s="31" t="str">
        <f>IF(Замеры!AD1184=0," ",Замеры!L1184)</f>
        <v xml:space="preserve"> </v>
      </c>
      <c r="H1190" s="31" t="str">
        <f>CONCATENATE(Замеры!AO1184,Замеры!AE1184,Замеры!AP1184)</f>
        <v>0 0</v>
      </c>
      <c r="I1190" s="29" t="str">
        <f>CONCATENATE(Замеры!AM1184,Замеры!AE1184,Замеры!AN1184)</f>
        <v>0 0</v>
      </c>
      <c r="J1190" s="31" t="str">
        <f>IF(Замеры!AD1184=0," ",G1190*2.55)</f>
        <v xml:space="preserve"> </v>
      </c>
      <c r="K1190" s="29" t="str">
        <f>IF(Замеры!AD1184=0," ",Замеры!AK1184)</f>
        <v xml:space="preserve"> </v>
      </c>
      <c r="L1190" s="29" t="str">
        <f>IF(Замеры!AD1184=0," ",Замеры!AL1184)</f>
        <v xml:space="preserve"> </v>
      </c>
      <c r="M1190" s="29" t="str">
        <f>IF(Замеры!AD1184=0," ",0.1)</f>
        <v xml:space="preserve"> </v>
      </c>
      <c r="N1190" s="29" t="str">
        <f>IF(Замеры!AD1184=0," ",Замеры!AD1184)</f>
        <v xml:space="preserve"> </v>
      </c>
      <c r="O1190" s="29" t="str">
        <f>Замеры!AE1184</f>
        <v xml:space="preserve"> </v>
      </c>
      <c r="P1190" s="29" t="str">
        <f>Замеры!AF1184</f>
        <v xml:space="preserve"> </v>
      </c>
      <c r="Q1190" s="29" t="str">
        <f>IF(Замеры!AD1184=0," ","+")</f>
        <v xml:space="preserve"> </v>
      </c>
      <c r="R1190" s="32">
        <f>Замеры!AC1184</f>
        <v>0</v>
      </c>
      <c r="W1190" s="33" t="e">
        <f t="shared" si="36"/>
        <v>#VALUE!</v>
      </c>
      <c r="X1190" s="31" t="s">
        <v>72</v>
      </c>
      <c r="Y1190" s="33" t="e">
        <f t="shared" si="37"/>
        <v>#VALUE!</v>
      </c>
      <c r="Z1190" s="32"/>
    </row>
    <row r="1191" spans="1:26" x14ac:dyDescent="0.3">
      <c r="A1191" s="35">
        <f>IF(Замеры!B1185=0, " ", Замеры!B1185)</f>
        <v>1182</v>
      </c>
      <c r="B1191" s="37" t="str">
        <f>CONCATENATE(Замеры!D1185,Замеры!F1185)</f>
        <v>Группа от QF</v>
      </c>
      <c r="C1191" s="35" t="str">
        <f>IF(Замеры!J1185=0," ", Замеры!J1185)</f>
        <v xml:space="preserve"> </v>
      </c>
      <c r="D1191" s="29" t="str">
        <f>IF(Замеры!AD1185=0, " ", Замеры!AB1185)</f>
        <v xml:space="preserve"> </v>
      </c>
      <c r="E1191" s="29" t="str">
        <f>CONCATENATE(Замеры!T1185,Замеры!W1185,Замеры!V1185)</f>
        <v xml:space="preserve"> </v>
      </c>
      <c r="F1191" s="30" t="str">
        <f>IF(Замеры!AD1185=0," ","---")</f>
        <v xml:space="preserve"> </v>
      </c>
      <c r="G1191" s="31" t="str">
        <f>IF(Замеры!AD1185=0," ",Замеры!L1185)</f>
        <v xml:space="preserve"> </v>
      </c>
      <c r="H1191" s="31" t="str">
        <f>CONCATENATE(Замеры!AO1185,Замеры!AE1185,Замеры!AP1185)</f>
        <v>0 0</v>
      </c>
      <c r="I1191" s="29" t="str">
        <f>CONCATENATE(Замеры!AM1185,Замеры!AE1185,Замеры!AN1185)</f>
        <v>0 0</v>
      </c>
      <c r="J1191" s="31" t="str">
        <f>IF(Замеры!AD1185=0," ",G1191*2.55)</f>
        <v xml:space="preserve"> </v>
      </c>
      <c r="K1191" s="29" t="str">
        <f>IF(Замеры!AD1185=0," ",Замеры!AK1185)</f>
        <v xml:space="preserve"> </v>
      </c>
      <c r="L1191" s="29" t="str">
        <f>IF(Замеры!AD1185=0," ",Замеры!AL1185)</f>
        <v xml:space="preserve"> </v>
      </c>
      <c r="M1191" s="29" t="str">
        <f>IF(Замеры!AD1185=0," ",0.1)</f>
        <v xml:space="preserve"> </v>
      </c>
      <c r="N1191" s="29" t="str">
        <f>IF(Замеры!AD1185=0," ",Замеры!AD1185)</f>
        <v xml:space="preserve"> </v>
      </c>
      <c r="O1191" s="29" t="str">
        <f>Замеры!AE1185</f>
        <v xml:space="preserve"> </v>
      </c>
      <c r="P1191" s="29" t="str">
        <f>Замеры!AF1185</f>
        <v xml:space="preserve"> </v>
      </c>
      <c r="Q1191" s="29" t="str">
        <f>IF(Замеры!AD1185=0," ","+")</f>
        <v xml:space="preserve"> </v>
      </c>
      <c r="R1191" s="32">
        <f>Замеры!AC1185</f>
        <v>0</v>
      </c>
      <c r="W1191" s="33" t="e">
        <f t="shared" si="36"/>
        <v>#VALUE!</v>
      </c>
      <c r="X1191" s="31" t="s">
        <v>72</v>
      </c>
      <c r="Y1191" s="33" t="e">
        <f t="shared" si="37"/>
        <v>#VALUE!</v>
      </c>
      <c r="Z1191" s="32"/>
    </row>
    <row r="1192" spans="1:26" x14ac:dyDescent="0.3">
      <c r="A1192" s="35">
        <f>IF(Замеры!B1186=0, " ", Замеры!B1186)</f>
        <v>1183</v>
      </c>
      <c r="B1192" s="37" t="str">
        <f>CONCATENATE(Замеры!D1186,Замеры!F1186)</f>
        <v>Группа от QF</v>
      </c>
      <c r="C1192" s="35" t="str">
        <f>IF(Замеры!J1186=0," ", Замеры!J1186)</f>
        <v xml:space="preserve"> </v>
      </c>
      <c r="D1192" s="29" t="str">
        <f>IF(Замеры!AD1186=0, " ", Замеры!AB1186)</f>
        <v xml:space="preserve"> </v>
      </c>
      <c r="E1192" s="29" t="str">
        <f>CONCATENATE(Замеры!T1186,Замеры!W1186,Замеры!V1186)</f>
        <v xml:space="preserve"> </v>
      </c>
      <c r="F1192" s="30" t="str">
        <f>IF(Замеры!AD1186=0," ","---")</f>
        <v xml:space="preserve"> </v>
      </c>
      <c r="G1192" s="31" t="str">
        <f>IF(Замеры!AD1186=0," ",Замеры!L1186)</f>
        <v xml:space="preserve"> </v>
      </c>
      <c r="H1192" s="31" t="str">
        <f>CONCATENATE(Замеры!AO1186,Замеры!AE1186,Замеры!AP1186)</f>
        <v>0 0</v>
      </c>
      <c r="I1192" s="29" t="str">
        <f>CONCATENATE(Замеры!AM1186,Замеры!AE1186,Замеры!AN1186)</f>
        <v>0 0</v>
      </c>
      <c r="J1192" s="31" t="str">
        <f>IF(Замеры!AD1186=0," ",G1192*2.55)</f>
        <v xml:space="preserve"> </v>
      </c>
      <c r="K1192" s="29" t="str">
        <f>IF(Замеры!AD1186=0," ",Замеры!AK1186)</f>
        <v xml:space="preserve"> </v>
      </c>
      <c r="L1192" s="29" t="str">
        <f>IF(Замеры!AD1186=0," ",Замеры!AL1186)</f>
        <v xml:space="preserve"> </v>
      </c>
      <c r="M1192" s="29" t="str">
        <f>IF(Замеры!AD1186=0," ",0.1)</f>
        <v xml:space="preserve"> </v>
      </c>
      <c r="N1192" s="29" t="str">
        <f>IF(Замеры!AD1186=0," ",Замеры!AD1186)</f>
        <v xml:space="preserve"> </v>
      </c>
      <c r="O1192" s="29" t="str">
        <f>Замеры!AE1186</f>
        <v xml:space="preserve"> </v>
      </c>
      <c r="P1192" s="29" t="str">
        <f>Замеры!AF1186</f>
        <v xml:space="preserve"> </v>
      </c>
      <c r="Q1192" s="29" t="str">
        <f>IF(Замеры!AD1186=0," ","+")</f>
        <v xml:space="preserve"> </v>
      </c>
      <c r="R1192" s="32">
        <f>Замеры!AC1186</f>
        <v>0</v>
      </c>
      <c r="W1192" s="33" t="e">
        <f t="shared" si="36"/>
        <v>#VALUE!</v>
      </c>
      <c r="X1192" s="31" t="s">
        <v>72</v>
      </c>
      <c r="Y1192" s="33" t="e">
        <f t="shared" si="37"/>
        <v>#VALUE!</v>
      </c>
      <c r="Z1192" s="32"/>
    </row>
    <row r="1193" spans="1:26" x14ac:dyDescent="0.3">
      <c r="A1193" s="35">
        <f>IF(Замеры!B1187=0, " ", Замеры!B1187)</f>
        <v>1184</v>
      </c>
      <c r="B1193" s="37" t="str">
        <f>CONCATENATE(Замеры!D1187,Замеры!F1187)</f>
        <v>Группа от QF</v>
      </c>
      <c r="C1193" s="35" t="str">
        <f>IF(Замеры!J1187=0," ", Замеры!J1187)</f>
        <v xml:space="preserve"> </v>
      </c>
      <c r="D1193" s="29" t="str">
        <f>IF(Замеры!AD1187=0, " ", Замеры!AB1187)</f>
        <v xml:space="preserve"> </v>
      </c>
      <c r="E1193" s="29" t="str">
        <f>CONCATENATE(Замеры!T1187,Замеры!W1187,Замеры!V1187)</f>
        <v xml:space="preserve"> </v>
      </c>
      <c r="F1193" s="30" t="str">
        <f>IF(Замеры!AD1187=0," ","---")</f>
        <v xml:space="preserve"> </v>
      </c>
      <c r="G1193" s="31" t="str">
        <f>IF(Замеры!AD1187=0," ",Замеры!L1187)</f>
        <v xml:space="preserve"> </v>
      </c>
      <c r="H1193" s="31" t="str">
        <f>CONCATENATE(Замеры!AO1187,Замеры!AE1187,Замеры!AP1187)</f>
        <v>0 0</v>
      </c>
      <c r="I1193" s="29" t="str">
        <f>CONCATENATE(Замеры!AM1187,Замеры!AE1187,Замеры!AN1187)</f>
        <v>0 0</v>
      </c>
      <c r="J1193" s="31" t="str">
        <f>IF(Замеры!AD1187=0," ",G1193*2.55)</f>
        <v xml:space="preserve"> </v>
      </c>
      <c r="K1193" s="29" t="str">
        <f>IF(Замеры!AD1187=0," ",Замеры!AK1187)</f>
        <v xml:space="preserve"> </v>
      </c>
      <c r="L1193" s="29" t="str">
        <f>IF(Замеры!AD1187=0," ",Замеры!AL1187)</f>
        <v xml:space="preserve"> </v>
      </c>
      <c r="M1193" s="29" t="str">
        <f>IF(Замеры!AD1187=0," ",0.1)</f>
        <v xml:space="preserve"> </v>
      </c>
      <c r="N1193" s="29" t="str">
        <f>IF(Замеры!AD1187=0," ",Замеры!AD1187)</f>
        <v xml:space="preserve"> </v>
      </c>
      <c r="O1193" s="29" t="str">
        <f>Замеры!AE1187</f>
        <v xml:space="preserve"> </v>
      </c>
      <c r="P1193" s="29" t="str">
        <f>Замеры!AF1187</f>
        <v xml:space="preserve"> </v>
      </c>
      <c r="Q1193" s="29" t="str">
        <f>IF(Замеры!AD1187=0," ","+")</f>
        <v xml:space="preserve"> </v>
      </c>
      <c r="R1193" s="32">
        <f>Замеры!AC1187</f>
        <v>0</v>
      </c>
      <c r="W1193" s="33" t="e">
        <f t="shared" si="36"/>
        <v>#VALUE!</v>
      </c>
      <c r="X1193" s="31" t="s">
        <v>72</v>
      </c>
      <c r="Y1193" s="33" t="e">
        <f t="shared" si="37"/>
        <v>#VALUE!</v>
      </c>
      <c r="Z1193" s="32"/>
    </row>
    <row r="1194" spans="1:26" x14ac:dyDescent="0.3">
      <c r="A1194" s="35">
        <f>IF(Замеры!B1188=0, " ", Замеры!B1188)</f>
        <v>1185</v>
      </c>
      <c r="B1194" s="37" t="str">
        <f>CONCATENATE(Замеры!D1188,Замеры!F1188)</f>
        <v>Группа от QF</v>
      </c>
      <c r="C1194" s="35" t="str">
        <f>IF(Замеры!J1188=0," ", Замеры!J1188)</f>
        <v xml:space="preserve"> </v>
      </c>
      <c r="D1194" s="29" t="str">
        <f>IF(Замеры!AD1188=0, " ", Замеры!AB1188)</f>
        <v xml:space="preserve"> </v>
      </c>
      <c r="E1194" s="29" t="str">
        <f>CONCATENATE(Замеры!T1188,Замеры!W1188,Замеры!V1188)</f>
        <v xml:space="preserve"> </v>
      </c>
      <c r="F1194" s="30" t="str">
        <f>IF(Замеры!AD1188=0," ","---")</f>
        <v xml:space="preserve"> </v>
      </c>
      <c r="G1194" s="31" t="str">
        <f>IF(Замеры!AD1188=0," ",Замеры!L1188)</f>
        <v xml:space="preserve"> </v>
      </c>
      <c r="H1194" s="31" t="str">
        <f>CONCATENATE(Замеры!AO1188,Замеры!AE1188,Замеры!AP1188)</f>
        <v>0 0</v>
      </c>
      <c r="I1194" s="29" t="str">
        <f>CONCATENATE(Замеры!AM1188,Замеры!AE1188,Замеры!AN1188)</f>
        <v>0 0</v>
      </c>
      <c r="J1194" s="31" t="str">
        <f>IF(Замеры!AD1188=0," ",G1194*2.55)</f>
        <v xml:space="preserve"> </v>
      </c>
      <c r="K1194" s="29" t="str">
        <f>IF(Замеры!AD1188=0," ",Замеры!AK1188)</f>
        <v xml:space="preserve"> </v>
      </c>
      <c r="L1194" s="29" t="str">
        <f>IF(Замеры!AD1188=0," ",Замеры!AL1188)</f>
        <v xml:space="preserve"> </v>
      </c>
      <c r="M1194" s="29" t="str">
        <f>IF(Замеры!AD1188=0," ",0.1)</f>
        <v xml:space="preserve"> </v>
      </c>
      <c r="N1194" s="29" t="str">
        <f>IF(Замеры!AD1188=0," ",Замеры!AD1188)</f>
        <v xml:space="preserve"> </v>
      </c>
      <c r="O1194" s="29" t="str">
        <f>Замеры!AE1188</f>
        <v xml:space="preserve"> </v>
      </c>
      <c r="P1194" s="29" t="str">
        <f>Замеры!AF1188</f>
        <v xml:space="preserve"> </v>
      </c>
      <c r="Q1194" s="29" t="str">
        <f>IF(Замеры!AD1188=0," ","+")</f>
        <v xml:space="preserve"> </v>
      </c>
      <c r="R1194" s="32">
        <f>Замеры!AC1188</f>
        <v>0</v>
      </c>
      <c r="W1194" s="33" t="e">
        <f t="shared" si="36"/>
        <v>#VALUE!</v>
      </c>
      <c r="X1194" s="31" t="s">
        <v>72</v>
      </c>
      <c r="Y1194" s="33" t="e">
        <f t="shared" si="37"/>
        <v>#VALUE!</v>
      </c>
      <c r="Z1194" s="32"/>
    </row>
    <row r="1195" spans="1:26" x14ac:dyDescent="0.3">
      <c r="A1195" s="35">
        <f>IF(Замеры!B1189=0, " ", Замеры!B1189)</f>
        <v>1186</v>
      </c>
      <c r="B1195" s="37" t="str">
        <f>CONCATENATE(Замеры!D1189,Замеры!F1189)</f>
        <v>Группа от QF</v>
      </c>
      <c r="C1195" s="35" t="str">
        <f>IF(Замеры!J1189=0," ", Замеры!J1189)</f>
        <v xml:space="preserve"> </v>
      </c>
      <c r="D1195" s="29" t="str">
        <f>IF(Замеры!AD1189=0, " ", Замеры!AB1189)</f>
        <v xml:space="preserve"> </v>
      </c>
      <c r="E1195" s="29" t="str">
        <f>CONCATENATE(Замеры!T1189,Замеры!W1189,Замеры!V1189)</f>
        <v xml:space="preserve"> </v>
      </c>
      <c r="F1195" s="30" t="str">
        <f>IF(Замеры!AD1189=0," ","---")</f>
        <v xml:space="preserve"> </v>
      </c>
      <c r="G1195" s="31" t="str">
        <f>IF(Замеры!AD1189=0," ",Замеры!L1189)</f>
        <v xml:space="preserve"> </v>
      </c>
      <c r="H1195" s="31" t="str">
        <f>CONCATENATE(Замеры!AO1189,Замеры!AE1189,Замеры!AP1189)</f>
        <v>0 0</v>
      </c>
      <c r="I1195" s="29" t="str">
        <f>CONCATENATE(Замеры!AM1189,Замеры!AE1189,Замеры!AN1189)</f>
        <v>0 0</v>
      </c>
      <c r="J1195" s="31" t="str">
        <f>IF(Замеры!AD1189=0," ",G1195*2.55)</f>
        <v xml:space="preserve"> </v>
      </c>
      <c r="K1195" s="29" t="str">
        <f>IF(Замеры!AD1189=0," ",Замеры!AK1189)</f>
        <v xml:space="preserve"> </v>
      </c>
      <c r="L1195" s="29" t="str">
        <f>IF(Замеры!AD1189=0," ",Замеры!AL1189)</f>
        <v xml:space="preserve"> </v>
      </c>
      <c r="M1195" s="29" t="str">
        <f>IF(Замеры!AD1189=0," ",0.1)</f>
        <v xml:space="preserve"> </v>
      </c>
      <c r="N1195" s="29" t="str">
        <f>IF(Замеры!AD1189=0," ",Замеры!AD1189)</f>
        <v xml:space="preserve"> </v>
      </c>
      <c r="O1195" s="29" t="str">
        <f>Замеры!AE1189</f>
        <v xml:space="preserve"> </v>
      </c>
      <c r="P1195" s="29" t="str">
        <f>Замеры!AF1189</f>
        <v xml:space="preserve"> </v>
      </c>
      <c r="Q1195" s="29" t="str">
        <f>IF(Замеры!AD1189=0," ","+")</f>
        <v xml:space="preserve"> </v>
      </c>
      <c r="R1195" s="32">
        <f>Замеры!AC1189</f>
        <v>0</v>
      </c>
      <c r="W1195" s="33" t="e">
        <f t="shared" si="36"/>
        <v>#VALUE!</v>
      </c>
      <c r="X1195" s="31" t="s">
        <v>72</v>
      </c>
      <c r="Y1195" s="33" t="e">
        <f t="shared" si="37"/>
        <v>#VALUE!</v>
      </c>
      <c r="Z1195" s="32"/>
    </row>
    <row r="1196" spans="1:26" x14ac:dyDescent="0.3">
      <c r="A1196" s="35">
        <f>IF(Замеры!B1190=0, " ", Замеры!B1190)</f>
        <v>1187</v>
      </c>
      <c r="B1196" s="37" t="str">
        <f>CONCATENATE(Замеры!D1190,Замеры!F1190)</f>
        <v>Группа от QF</v>
      </c>
      <c r="C1196" s="35" t="str">
        <f>IF(Замеры!J1190=0," ", Замеры!J1190)</f>
        <v xml:space="preserve"> </v>
      </c>
      <c r="D1196" s="29" t="str">
        <f>IF(Замеры!AD1190=0, " ", Замеры!AB1190)</f>
        <v xml:space="preserve"> </v>
      </c>
      <c r="E1196" s="29" t="str">
        <f>CONCATENATE(Замеры!T1190,Замеры!W1190,Замеры!V1190)</f>
        <v xml:space="preserve"> </v>
      </c>
      <c r="F1196" s="30" t="str">
        <f>IF(Замеры!AD1190=0," ","---")</f>
        <v xml:space="preserve"> </v>
      </c>
      <c r="G1196" s="31" t="str">
        <f>IF(Замеры!AD1190=0," ",Замеры!L1190)</f>
        <v xml:space="preserve"> </v>
      </c>
      <c r="H1196" s="31" t="str">
        <f>CONCATENATE(Замеры!AO1190,Замеры!AE1190,Замеры!AP1190)</f>
        <v>0 0</v>
      </c>
      <c r="I1196" s="29" t="str">
        <f>CONCATENATE(Замеры!AM1190,Замеры!AE1190,Замеры!AN1190)</f>
        <v>0 0</v>
      </c>
      <c r="J1196" s="31" t="str">
        <f>IF(Замеры!AD1190=0," ",G1196*2.55)</f>
        <v xml:space="preserve"> </v>
      </c>
      <c r="K1196" s="29" t="str">
        <f>IF(Замеры!AD1190=0," ",Замеры!AK1190)</f>
        <v xml:space="preserve"> </v>
      </c>
      <c r="L1196" s="29" t="str">
        <f>IF(Замеры!AD1190=0," ",Замеры!AL1190)</f>
        <v xml:space="preserve"> </v>
      </c>
      <c r="M1196" s="29" t="str">
        <f>IF(Замеры!AD1190=0," ",0.1)</f>
        <v xml:space="preserve"> </v>
      </c>
      <c r="N1196" s="29" t="str">
        <f>IF(Замеры!AD1190=0," ",Замеры!AD1190)</f>
        <v xml:space="preserve"> </v>
      </c>
      <c r="O1196" s="29" t="str">
        <f>Замеры!AE1190</f>
        <v xml:space="preserve"> </v>
      </c>
      <c r="P1196" s="29" t="str">
        <f>Замеры!AF1190</f>
        <v xml:space="preserve"> </v>
      </c>
      <c r="Q1196" s="29" t="str">
        <f>IF(Замеры!AD1190=0," ","+")</f>
        <v xml:space="preserve"> </v>
      </c>
      <c r="R1196" s="32">
        <f>Замеры!AC1190</f>
        <v>0</v>
      </c>
      <c r="W1196" s="33" t="e">
        <f t="shared" si="36"/>
        <v>#VALUE!</v>
      </c>
      <c r="X1196" s="31" t="s">
        <v>72</v>
      </c>
      <c r="Y1196" s="33" t="e">
        <f t="shared" si="37"/>
        <v>#VALUE!</v>
      </c>
      <c r="Z1196" s="32"/>
    </row>
    <row r="1197" spans="1:26" x14ac:dyDescent="0.3">
      <c r="A1197" s="35">
        <f>IF(Замеры!B1191=0, " ", Замеры!B1191)</f>
        <v>1188</v>
      </c>
      <c r="B1197" s="37" t="str">
        <f>CONCATENATE(Замеры!D1191,Замеры!F1191)</f>
        <v>Группа от QF</v>
      </c>
      <c r="C1197" s="35" t="str">
        <f>IF(Замеры!J1191=0," ", Замеры!J1191)</f>
        <v xml:space="preserve"> </v>
      </c>
      <c r="D1197" s="29" t="str">
        <f>IF(Замеры!AD1191=0, " ", Замеры!AB1191)</f>
        <v xml:space="preserve"> </v>
      </c>
      <c r="E1197" s="29" t="str">
        <f>CONCATENATE(Замеры!T1191,Замеры!W1191,Замеры!V1191)</f>
        <v xml:space="preserve"> </v>
      </c>
      <c r="F1197" s="30" t="str">
        <f>IF(Замеры!AD1191=0," ","---")</f>
        <v xml:space="preserve"> </v>
      </c>
      <c r="G1197" s="31" t="str">
        <f>IF(Замеры!AD1191=0," ",Замеры!L1191)</f>
        <v xml:space="preserve"> </v>
      </c>
      <c r="H1197" s="31" t="str">
        <f>CONCATENATE(Замеры!AO1191,Замеры!AE1191,Замеры!AP1191)</f>
        <v>0 0</v>
      </c>
      <c r="I1197" s="29" t="str">
        <f>CONCATENATE(Замеры!AM1191,Замеры!AE1191,Замеры!AN1191)</f>
        <v>0 0</v>
      </c>
      <c r="J1197" s="31" t="str">
        <f>IF(Замеры!AD1191=0," ",G1197*2.55)</f>
        <v xml:space="preserve"> </v>
      </c>
      <c r="K1197" s="29" t="str">
        <f>IF(Замеры!AD1191=0," ",Замеры!AK1191)</f>
        <v xml:space="preserve"> </v>
      </c>
      <c r="L1197" s="29" t="str">
        <f>IF(Замеры!AD1191=0," ",Замеры!AL1191)</f>
        <v xml:space="preserve"> </v>
      </c>
      <c r="M1197" s="29" t="str">
        <f>IF(Замеры!AD1191=0," ",0.1)</f>
        <v xml:space="preserve"> </v>
      </c>
      <c r="N1197" s="29" t="str">
        <f>IF(Замеры!AD1191=0," ",Замеры!AD1191)</f>
        <v xml:space="preserve"> </v>
      </c>
      <c r="O1197" s="29" t="str">
        <f>Замеры!AE1191</f>
        <v xml:space="preserve"> </v>
      </c>
      <c r="P1197" s="29" t="str">
        <f>Замеры!AF1191</f>
        <v xml:space="preserve"> </v>
      </c>
      <c r="Q1197" s="29" t="str">
        <f>IF(Замеры!AD1191=0," ","+")</f>
        <v xml:space="preserve"> </v>
      </c>
      <c r="R1197" s="32">
        <f>Замеры!AC1191</f>
        <v>0</v>
      </c>
      <c r="W1197" s="33" t="e">
        <f t="shared" si="36"/>
        <v>#VALUE!</v>
      </c>
      <c r="X1197" s="31" t="s">
        <v>72</v>
      </c>
      <c r="Y1197" s="33" t="e">
        <f t="shared" si="37"/>
        <v>#VALUE!</v>
      </c>
      <c r="Z1197" s="32"/>
    </row>
    <row r="1198" spans="1:26" x14ac:dyDescent="0.3">
      <c r="A1198" s="35">
        <f>IF(Замеры!B1192=0, " ", Замеры!B1192)</f>
        <v>1189</v>
      </c>
      <c r="B1198" s="37" t="str">
        <f>CONCATENATE(Замеры!D1192,Замеры!F1192)</f>
        <v>Группа от QF</v>
      </c>
      <c r="C1198" s="35" t="str">
        <f>IF(Замеры!J1192=0," ", Замеры!J1192)</f>
        <v xml:space="preserve"> </v>
      </c>
      <c r="D1198" s="29" t="str">
        <f>IF(Замеры!AD1192=0, " ", Замеры!AB1192)</f>
        <v xml:space="preserve"> </v>
      </c>
      <c r="E1198" s="29" t="str">
        <f>CONCATENATE(Замеры!T1192,Замеры!W1192,Замеры!V1192)</f>
        <v xml:space="preserve"> </v>
      </c>
      <c r="F1198" s="30" t="str">
        <f>IF(Замеры!AD1192=0," ","---")</f>
        <v xml:space="preserve"> </v>
      </c>
      <c r="G1198" s="31" t="str">
        <f>IF(Замеры!AD1192=0," ",Замеры!L1192)</f>
        <v xml:space="preserve"> </v>
      </c>
      <c r="H1198" s="31" t="str">
        <f>CONCATENATE(Замеры!AO1192,Замеры!AE1192,Замеры!AP1192)</f>
        <v>0 0</v>
      </c>
      <c r="I1198" s="29" t="str">
        <f>CONCATENATE(Замеры!AM1192,Замеры!AE1192,Замеры!AN1192)</f>
        <v>0 0</v>
      </c>
      <c r="J1198" s="31" t="str">
        <f>IF(Замеры!AD1192=0," ",G1198*2.55)</f>
        <v xml:space="preserve"> </v>
      </c>
      <c r="K1198" s="29" t="str">
        <f>IF(Замеры!AD1192=0," ",Замеры!AK1192)</f>
        <v xml:space="preserve"> </v>
      </c>
      <c r="L1198" s="29" t="str">
        <f>IF(Замеры!AD1192=0," ",Замеры!AL1192)</f>
        <v xml:space="preserve"> </v>
      </c>
      <c r="M1198" s="29" t="str">
        <f>IF(Замеры!AD1192=0," ",0.1)</f>
        <v xml:space="preserve"> </v>
      </c>
      <c r="N1198" s="29" t="str">
        <f>IF(Замеры!AD1192=0," ",Замеры!AD1192)</f>
        <v xml:space="preserve"> </v>
      </c>
      <c r="O1198" s="29" t="str">
        <f>Замеры!AE1192</f>
        <v xml:space="preserve"> </v>
      </c>
      <c r="P1198" s="29" t="str">
        <f>Замеры!AF1192</f>
        <v xml:space="preserve"> </v>
      </c>
      <c r="Q1198" s="29" t="str">
        <f>IF(Замеры!AD1192=0," ","+")</f>
        <v xml:space="preserve"> </v>
      </c>
      <c r="R1198" s="32">
        <f>Замеры!AC1192</f>
        <v>0</v>
      </c>
      <c r="W1198" s="33" t="e">
        <f t="shared" si="36"/>
        <v>#VALUE!</v>
      </c>
      <c r="X1198" s="31" t="s">
        <v>72</v>
      </c>
      <c r="Y1198" s="33" t="e">
        <f t="shared" si="37"/>
        <v>#VALUE!</v>
      </c>
      <c r="Z1198" s="32"/>
    </row>
    <row r="1199" spans="1:26" x14ac:dyDescent="0.3">
      <c r="A1199" s="35">
        <f>IF(Замеры!B1193=0, " ", Замеры!B1193)</f>
        <v>1190</v>
      </c>
      <c r="B1199" s="37" t="str">
        <f>CONCATENATE(Замеры!D1193,Замеры!F1193)</f>
        <v>Группа от QF</v>
      </c>
      <c r="C1199" s="35" t="str">
        <f>IF(Замеры!J1193=0," ", Замеры!J1193)</f>
        <v xml:space="preserve"> </v>
      </c>
      <c r="D1199" s="29" t="str">
        <f>IF(Замеры!AD1193=0, " ", Замеры!AB1193)</f>
        <v xml:space="preserve"> </v>
      </c>
      <c r="E1199" s="29" t="str">
        <f>CONCATENATE(Замеры!T1193,Замеры!W1193,Замеры!V1193)</f>
        <v xml:space="preserve"> </v>
      </c>
      <c r="F1199" s="30" t="str">
        <f>IF(Замеры!AD1193=0," ","---")</f>
        <v xml:space="preserve"> </v>
      </c>
      <c r="G1199" s="31" t="str">
        <f>IF(Замеры!AD1193=0," ",Замеры!L1193)</f>
        <v xml:space="preserve"> </v>
      </c>
      <c r="H1199" s="31" t="str">
        <f>CONCATENATE(Замеры!AO1193,Замеры!AE1193,Замеры!AP1193)</f>
        <v>0 0</v>
      </c>
      <c r="I1199" s="29" t="str">
        <f>CONCATENATE(Замеры!AM1193,Замеры!AE1193,Замеры!AN1193)</f>
        <v>0 0</v>
      </c>
      <c r="J1199" s="31" t="str">
        <f>IF(Замеры!AD1193=0," ",G1199*2.55)</f>
        <v xml:space="preserve"> </v>
      </c>
      <c r="K1199" s="29" t="str">
        <f>IF(Замеры!AD1193=0," ",Замеры!AK1193)</f>
        <v xml:space="preserve"> </v>
      </c>
      <c r="L1199" s="29" t="str">
        <f>IF(Замеры!AD1193=0," ",Замеры!AL1193)</f>
        <v xml:space="preserve"> </v>
      </c>
      <c r="M1199" s="29" t="str">
        <f>IF(Замеры!AD1193=0," ",0.1)</f>
        <v xml:space="preserve"> </v>
      </c>
      <c r="N1199" s="29" t="str">
        <f>IF(Замеры!AD1193=0," ",Замеры!AD1193)</f>
        <v xml:space="preserve"> </v>
      </c>
      <c r="O1199" s="29" t="str">
        <f>Замеры!AE1193</f>
        <v xml:space="preserve"> </v>
      </c>
      <c r="P1199" s="29" t="str">
        <f>Замеры!AF1193</f>
        <v xml:space="preserve"> </v>
      </c>
      <c r="Q1199" s="29" t="str">
        <f>IF(Замеры!AD1193=0," ","+")</f>
        <v xml:space="preserve"> </v>
      </c>
      <c r="R1199" s="32">
        <f>Замеры!AC1193</f>
        <v>0</v>
      </c>
      <c r="W1199" s="33" t="e">
        <f t="shared" si="36"/>
        <v>#VALUE!</v>
      </c>
      <c r="X1199" s="31" t="s">
        <v>72</v>
      </c>
      <c r="Y1199" s="33" t="e">
        <f t="shared" si="37"/>
        <v>#VALUE!</v>
      </c>
      <c r="Z1199" s="32"/>
    </row>
    <row r="1200" spans="1:26" x14ac:dyDescent="0.3">
      <c r="A1200" s="35">
        <f>IF(Замеры!B1194=0, " ", Замеры!B1194)</f>
        <v>1191</v>
      </c>
      <c r="B1200" s="37" t="str">
        <f>CONCATENATE(Замеры!D1194,Замеры!F1194)</f>
        <v>Группа от QF</v>
      </c>
      <c r="C1200" s="35" t="str">
        <f>IF(Замеры!J1194=0," ", Замеры!J1194)</f>
        <v xml:space="preserve"> </v>
      </c>
      <c r="D1200" s="29" t="str">
        <f>IF(Замеры!AD1194=0, " ", Замеры!AB1194)</f>
        <v xml:space="preserve"> </v>
      </c>
      <c r="E1200" s="29" t="str">
        <f>CONCATENATE(Замеры!T1194,Замеры!W1194,Замеры!V1194)</f>
        <v xml:space="preserve"> </v>
      </c>
      <c r="F1200" s="30" t="str">
        <f>IF(Замеры!AD1194=0," ","---")</f>
        <v xml:space="preserve"> </v>
      </c>
      <c r="G1200" s="31" t="str">
        <f>IF(Замеры!AD1194=0," ",Замеры!L1194)</f>
        <v xml:space="preserve"> </v>
      </c>
      <c r="H1200" s="31" t="str">
        <f>CONCATENATE(Замеры!AO1194,Замеры!AE1194,Замеры!AP1194)</f>
        <v>0 0</v>
      </c>
      <c r="I1200" s="29" t="str">
        <f>CONCATENATE(Замеры!AM1194,Замеры!AE1194,Замеры!AN1194)</f>
        <v>0 0</v>
      </c>
      <c r="J1200" s="31" t="str">
        <f>IF(Замеры!AD1194=0," ",G1200*2.55)</f>
        <v xml:space="preserve"> </v>
      </c>
      <c r="K1200" s="29" t="str">
        <f>IF(Замеры!AD1194=0," ",Замеры!AK1194)</f>
        <v xml:space="preserve"> </v>
      </c>
      <c r="L1200" s="29" t="str">
        <f>IF(Замеры!AD1194=0," ",Замеры!AL1194)</f>
        <v xml:space="preserve"> </v>
      </c>
      <c r="M1200" s="29" t="str">
        <f>IF(Замеры!AD1194=0," ",0.1)</f>
        <v xml:space="preserve"> </v>
      </c>
      <c r="N1200" s="29" t="str">
        <f>IF(Замеры!AD1194=0," ",Замеры!AD1194)</f>
        <v xml:space="preserve"> </v>
      </c>
      <c r="O1200" s="29" t="str">
        <f>Замеры!AE1194</f>
        <v xml:space="preserve"> </v>
      </c>
      <c r="P1200" s="29" t="str">
        <f>Замеры!AF1194</f>
        <v xml:space="preserve"> </v>
      </c>
      <c r="Q1200" s="29" t="str">
        <f>IF(Замеры!AD1194=0," ","+")</f>
        <v xml:space="preserve"> </v>
      </c>
      <c r="R1200" s="32">
        <f>Замеры!AC1194</f>
        <v>0</v>
      </c>
      <c r="W1200" s="33" t="e">
        <f t="shared" si="36"/>
        <v>#VALUE!</v>
      </c>
      <c r="X1200" s="31" t="s">
        <v>72</v>
      </c>
      <c r="Y1200" s="33" t="e">
        <f t="shared" si="37"/>
        <v>#VALUE!</v>
      </c>
      <c r="Z1200" s="32"/>
    </row>
    <row r="1201" spans="1:26" x14ac:dyDescent="0.3">
      <c r="A1201" s="35">
        <f>IF(Замеры!B1195=0, " ", Замеры!B1195)</f>
        <v>1192</v>
      </c>
      <c r="B1201" s="37" t="str">
        <f>CONCATENATE(Замеры!D1195,Замеры!F1195)</f>
        <v>Группа от QF</v>
      </c>
      <c r="C1201" s="35" t="str">
        <f>IF(Замеры!J1195=0," ", Замеры!J1195)</f>
        <v xml:space="preserve"> </v>
      </c>
      <c r="D1201" s="29" t="str">
        <f>IF(Замеры!AD1195=0, " ", Замеры!AB1195)</f>
        <v xml:space="preserve"> </v>
      </c>
      <c r="E1201" s="29" t="str">
        <f>CONCATENATE(Замеры!T1195,Замеры!W1195,Замеры!V1195)</f>
        <v xml:space="preserve"> </v>
      </c>
      <c r="F1201" s="30" t="str">
        <f>IF(Замеры!AD1195=0," ","---")</f>
        <v xml:space="preserve"> </v>
      </c>
      <c r="G1201" s="31" t="str">
        <f>IF(Замеры!AD1195=0," ",Замеры!L1195)</f>
        <v xml:space="preserve"> </v>
      </c>
      <c r="H1201" s="31" t="str">
        <f>CONCATENATE(Замеры!AO1195,Замеры!AE1195,Замеры!AP1195)</f>
        <v>0 0</v>
      </c>
      <c r="I1201" s="29" t="str">
        <f>CONCATENATE(Замеры!AM1195,Замеры!AE1195,Замеры!AN1195)</f>
        <v>0 0</v>
      </c>
      <c r="J1201" s="31" t="str">
        <f>IF(Замеры!AD1195=0," ",G1201*2.55)</f>
        <v xml:space="preserve"> </v>
      </c>
      <c r="K1201" s="29" t="str">
        <f>IF(Замеры!AD1195=0," ",Замеры!AK1195)</f>
        <v xml:space="preserve"> </v>
      </c>
      <c r="L1201" s="29" t="str">
        <f>IF(Замеры!AD1195=0," ",Замеры!AL1195)</f>
        <v xml:space="preserve"> </v>
      </c>
      <c r="M1201" s="29" t="str">
        <f>IF(Замеры!AD1195=0," ",0.1)</f>
        <v xml:space="preserve"> </v>
      </c>
      <c r="N1201" s="29" t="str">
        <f>IF(Замеры!AD1195=0," ",Замеры!AD1195)</f>
        <v xml:space="preserve"> </v>
      </c>
      <c r="O1201" s="29" t="str">
        <f>Замеры!AE1195</f>
        <v xml:space="preserve"> </v>
      </c>
      <c r="P1201" s="29" t="str">
        <f>Замеры!AF1195</f>
        <v xml:space="preserve"> </v>
      </c>
      <c r="Q1201" s="29" t="str">
        <f>IF(Замеры!AD1195=0," ","+")</f>
        <v xml:space="preserve"> </v>
      </c>
      <c r="R1201" s="32">
        <f>Замеры!AC1195</f>
        <v>0</v>
      </c>
      <c r="W1201" s="33" t="e">
        <f t="shared" si="36"/>
        <v>#VALUE!</v>
      </c>
      <c r="X1201" s="31" t="s">
        <v>72</v>
      </c>
      <c r="Y1201" s="33" t="e">
        <f t="shared" si="37"/>
        <v>#VALUE!</v>
      </c>
      <c r="Z1201" s="32"/>
    </row>
    <row r="1202" spans="1:26" x14ac:dyDescent="0.3">
      <c r="A1202" s="35">
        <f>IF(Замеры!B1196=0, " ", Замеры!B1196)</f>
        <v>1193</v>
      </c>
      <c r="B1202" s="37" t="str">
        <f>CONCATENATE(Замеры!D1196,Замеры!F1196)</f>
        <v>Группа от QF</v>
      </c>
      <c r="C1202" s="35" t="str">
        <f>IF(Замеры!J1196=0," ", Замеры!J1196)</f>
        <v xml:space="preserve"> </v>
      </c>
      <c r="D1202" s="29" t="str">
        <f>IF(Замеры!AD1196=0, " ", Замеры!AB1196)</f>
        <v xml:space="preserve"> </v>
      </c>
      <c r="E1202" s="29" t="str">
        <f>CONCATENATE(Замеры!T1196,Замеры!W1196,Замеры!V1196)</f>
        <v xml:space="preserve"> </v>
      </c>
      <c r="F1202" s="30" t="str">
        <f>IF(Замеры!AD1196=0," ","---")</f>
        <v xml:space="preserve"> </v>
      </c>
      <c r="G1202" s="31" t="str">
        <f>IF(Замеры!AD1196=0," ",Замеры!L1196)</f>
        <v xml:space="preserve"> </v>
      </c>
      <c r="H1202" s="31" t="str">
        <f>CONCATENATE(Замеры!AO1196,Замеры!AE1196,Замеры!AP1196)</f>
        <v>0 0</v>
      </c>
      <c r="I1202" s="29" t="str">
        <f>CONCATENATE(Замеры!AM1196,Замеры!AE1196,Замеры!AN1196)</f>
        <v>0 0</v>
      </c>
      <c r="J1202" s="31" t="str">
        <f>IF(Замеры!AD1196=0," ",G1202*2.55)</f>
        <v xml:space="preserve"> </v>
      </c>
      <c r="K1202" s="29" t="str">
        <f>IF(Замеры!AD1196=0," ",Замеры!AK1196)</f>
        <v xml:space="preserve"> </v>
      </c>
      <c r="L1202" s="29" t="str">
        <f>IF(Замеры!AD1196=0," ",Замеры!AL1196)</f>
        <v xml:space="preserve"> </v>
      </c>
      <c r="M1202" s="29" t="str">
        <f>IF(Замеры!AD1196=0," ",0.1)</f>
        <v xml:space="preserve"> </v>
      </c>
      <c r="N1202" s="29" t="str">
        <f>IF(Замеры!AD1196=0," ",Замеры!AD1196)</f>
        <v xml:space="preserve"> </v>
      </c>
      <c r="O1202" s="29" t="str">
        <f>Замеры!AE1196</f>
        <v xml:space="preserve"> </v>
      </c>
      <c r="P1202" s="29" t="str">
        <f>Замеры!AF1196</f>
        <v xml:space="preserve"> </v>
      </c>
      <c r="Q1202" s="29" t="str">
        <f>IF(Замеры!AD1196=0," ","+")</f>
        <v xml:space="preserve"> </v>
      </c>
      <c r="R1202" s="32">
        <f>Замеры!AC1196</f>
        <v>0</v>
      </c>
      <c r="W1202" s="33" t="e">
        <f t="shared" si="36"/>
        <v>#VALUE!</v>
      </c>
      <c r="X1202" s="31" t="s">
        <v>72</v>
      </c>
      <c r="Y1202" s="33" t="e">
        <f t="shared" si="37"/>
        <v>#VALUE!</v>
      </c>
      <c r="Z1202" s="32"/>
    </row>
    <row r="1203" spans="1:26" x14ac:dyDescent="0.3">
      <c r="A1203" s="35">
        <f>IF(Замеры!B1197=0, " ", Замеры!B1197)</f>
        <v>1194</v>
      </c>
      <c r="B1203" s="37" t="str">
        <f>CONCATENATE(Замеры!D1197,Замеры!F1197)</f>
        <v>Группа от QF</v>
      </c>
      <c r="C1203" s="35" t="str">
        <f>IF(Замеры!J1197=0," ", Замеры!J1197)</f>
        <v xml:space="preserve"> </v>
      </c>
      <c r="D1203" s="29" t="str">
        <f>IF(Замеры!AD1197=0, " ", Замеры!AB1197)</f>
        <v xml:space="preserve"> </v>
      </c>
      <c r="E1203" s="29" t="str">
        <f>CONCATENATE(Замеры!T1197,Замеры!W1197,Замеры!V1197)</f>
        <v xml:space="preserve"> </v>
      </c>
      <c r="F1203" s="30" t="str">
        <f>IF(Замеры!AD1197=0," ","---")</f>
        <v xml:space="preserve"> </v>
      </c>
      <c r="G1203" s="31" t="str">
        <f>IF(Замеры!AD1197=0," ",Замеры!L1197)</f>
        <v xml:space="preserve"> </v>
      </c>
      <c r="H1203" s="31" t="str">
        <f>CONCATENATE(Замеры!AO1197,Замеры!AE1197,Замеры!AP1197)</f>
        <v>0 0</v>
      </c>
      <c r="I1203" s="29" t="str">
        <f>CONCATENATE(Замеры!AM1197,Замеры!AE1197,Замеры!AN1197)</f>
        <v>0 0</v>
      </c>
      <c r="J1203" s="31" t="str">
        <f>IF(Замеры!AD1197=0," ",G1203*2.55)</f>
        <v xml:space="preserve"> </v>
      </c>
      <c r="K1203" s="29" t="str">
        <f>IF(Замеры!AD1197=0," ",Замеры!AK1197)</f>
        <v xml:space="preserve"> </v>
      </c>
      <c r="L1203" s="29" t="str">
        <f>IF(Замеры!AD1197=0," ",Замеры!AL1197)</f>
        <v xml:space="preserve"> </v>
      </c>
      <c r="M1203" s="29" t="str">
        <f>IF(Замеры!AD1197=0," ",0.1)</f>
        <v xml:space="preserve"> </v>
      </c>
      <c r="N1203" s="29" t="str">
        <f>IF(Замеры!AD1197=0," ",Замеры!AD1197)</f>
        <v xml:space="preserve"> </v>
      </c>
      <c r="O1203" s="29" t="str">
        <f>Замеры!AE1197</f>
        <v xml:space="preserve"> </v>
      </c>
      <c r="P1203" s="29" t="str">
        <f>Замеры!AF1197</f>
        <v xml:space="preserve"> </v>
      </c>
      <c r="Q1203" s="29" t="str">
        <f>IF(Замеры!AD1197=0," ","+")</f>
        <v xml:space="preserve"> </v>
      </c>
      <c r="R1203" s="32">
        <f>Замеры!AC1197</f>
        <v>0</v>
      </c>
      <c r="W1203" s="33" t="e">
        <f t="shared" si="36"/>
        <v>#VALUE!</v>
      </c>
      <c r="X1203" s="31" t="s">
        <v>72</v>
      </c>
      <c r="Y1203" s="33" t="e">
        <f t="shared" si="37"/>
        <v>#VALUE!</v>
      </c>
      <c r="Z1203" s="32"/>
    </row>
    <row r="1204" spans="1:26" x14ac:dyDescent="0.3">
      <c r="A1204" s="35">
        <f>IF(Замеры!B1198=0, " ", Замеры!B1198)</f>
        <v>1195</v>
      </c>
      <c r="B1204" s="37" t="str">
        <f>CONCATENATE(Замеры!D1198,Замеры!F1198)</f>
        <v>Группа от QF</v>
      </c>
      <c r="C1204" s="35" t="str">
        <f>IF(Замеры!J1198=0," ", Замеры!J1198)</f>
        <v xml:space="preserve"> </v>
      </c>
      <c r="D1204" s="29" t="str">
        <f>IF(Замеры!AD1198=0, " ", Замеры!AB1198)</f>
        <v xml:space="preserve"> </v>
      </c>
      <c r="E1204" s="29" t="str">
        <f>CONCATENATE(Замеры!T1198,Замеры!W1198,Замеры!V1198)</f>
        <v xml:space="preserve"> </v>
      </c>
      <c r="F1204" s="30" t="str">
        <f>IF(Замеры!AD1198=0," ","---")</f>
        <v xml:space="preserve"> </v>
      </c>
      <c r="G1204" s="31" t="str">
        <f>IF(Замеры!AD1198=0," ",Замеры!L1198)</f>
        <v xml:space="preserve"> </v>
      </c>
      <c r="H1204" s="31" t="str">
        <f>CONCATENATE(Замеры!AO1198,Замеры!AE1198,Замеры!AP1198)</f>
        <v>0 0</v>
      </c>
      <c r="I1204" s="29" t="str">
        <f>CONCATENATE(Замеры!AM1198,Замеры!AE1198,Замеры!AN1198)</f>
        <v>0 0</v>
      </c>
      <c r="J1204" s="31" t="str">
        <f>IF(Замеры!AD1198=0," ",G1204*2.55)</f>
        <v xml:space="preserve"> </v>
      </c>
      <c r="K1204" s="29" t="str">
        <f>IF(Замеры!AD1198=0," ",Замеры!AK1198)</f>
        <v xml:space="preserve"> </v>
      </c>
      <c r="L1204" s="29" t="str">
        <f>IF(Замеры!AD1198=0," ",Замеры!AL1198)</f>
        <v xml:space="preserve"> </v>
      </c>
      <c r="M1204" s="29" t="str">
        <f>IF(Замеры!AD1198=0," ",0.1)</f>
        <v xml:space="preserve"> </v>
      </c>
      <c r="N1204" s="29" t="str">
        <f>IF(Замеры!AD1198=0," ",Замеры!AD1198)</f>
        <v xml:space="preserve"> </v>
      </c>
      <c r="O1204" s="29" t="str">
        <f>Замеры!AE1198</f>
        <v xml:space="preserve"> </v>
      </c>
      <c r="P1204" s="29" t="str">
        <f>Замеры!AF1198</f>
        <v xml:space="preserve"> </v>
      </c>
      <c r="Q1204" s="29" t="str">
        <f>IF(Замеры!AD1198=0," ","+")</f>
        <v xml:space="preserve"> </v>
      </c>
      <c r="R1204" s="32">
        <f>Замеры!AC1198</f>
        <v>0</v>
      </c>
      <c r="W1204" s="33" t="e">
        <f t="shared" si="36"/>
        <v>#VALUE!</v>
      </c>
      <c r="X1204" s="31" t="s">
        <v>72</v>
      </c>
      <c r="Y1204" s="33" t="e">
        <f t="shared" si="37"/>
        <v>#VALUE!</v>
      </c>
      <c r="Z1204" s="32"/>
    </row>
    <row r="1205" spans="1:26" x14ac:dyDescent="0.3">
      <c r="A1205" s="35">
        <f>IF(Замеры!B1199=0, " ", Замеры!B1199)</f>
        <v>1196</v>
      </c>
      <c r="B1205" s="37" t="str">
        <f>CONCATENATE(Замеры!D1199,Замеры!F1199)</f>
        <v>Группа от QF</v>
      </c>
      <c r="C1205" s="35" t="str">
        <f>IF(Замеры!J1199=0," ", Замеры!J1199)</f>
        <v xml:space="preserve"> </v>
      </c>
      <c r="D1205" s="29" t="str">
        <f>IF(Замеры!AD1199=0, " ", Замеры!AB1199)</f>
        <v xml:space="preserve"> </v>
      </c>
      <c r="E1205" s="29" t="str">
        <f>CONCATENATE(Замеры!T1199,Замеры!W1199,Замеры!V1199)</f>
        <v xml:space="preserve"> </v>
      </c>
      <c r="F1205" s="30" t="str">
        <f>IF(Замеры!AD1199=0," ","---")</f>
        <v xml:space="preserve"> </v>
      </c>
      <c r="G1205" s="31" t="str">
        <f>IF(Замеры!AD1199=0," ",Замеры!L1199)</f>
        <v xml:space="preserve"> </v>
      </c>
      <c r="H1205" s="31" t="str">
        <f>CONCATENATE(Замеры!AO1199,Замеры!AE1199,Замеры!AP1199)</f>
        <v>0 0</v>
      </c>
      <c r="I1205" s="29" t="str">
        <f>CONCATENATE(Замеры!AM1199,Замеры!AE1199,Замеры!AN1199)</f>
        <v>0 0</v>
      </c>
      <c r="J1205" s="31" t="str">
        <f>IF(Замеры!AD1199=0," ",G1205*2.55)</f>
        <v xml:space="preserve"> </v>
      </c>
      <c r="K1205" s="29" t="str">
        <f>IF(Замеры!AD1199=0," ",Замеры!AK1199)</f>
        <v xml:space="preserve"> </v>
      </c>
      <c r="L1205" s="29" t="str">
        <f>IF(Замеры!AD1199=0," ",Замеры!AL1199)</f>
        <v xml:space="preserve"> </v>
      </c>
      <c r="M1205" s="29" t="str">
        <f>IF(Замеры!AD1199=0," ",0.1)</f>
        <v xml:space="preserve"> </v>
      </c>
      <c r="N1205" s="29" t="str">
        <f>IF(Замеры!AD1199=0," ",Замеры!AD1199)</f>
        <v xml:space="preserve"> </v>
      </c>
      <c r="O1205" s="29" t="str">
        <f>Замеры!AE1199</f>
        <v xml:space="preserve"> </v>
      </c>
      <c r="P1205" s="29" t="str">
        <f>Замеры!AF1199</f>
        <v xml:space="preserve"> </v>
      </c>
      <c r="Q1205" s="29" t="str">
        <f>IF(Замеры!AD1199=0," ","+")</f>
        <v xml:space="preserve"> </v>
      </c>
      <c r="R1205" s="32">
        <f>Замеры!AC1199</f>
        <v>0</v>
      </c>
      <c r="W1205" s="33" t="e">
        <f t="shared" si="36"/>
        <v>#VALUE!</v>
      </c>
      <c r="X1205" s="31" t="s">
        <v>72</v>
      </c>
      <c r="Y1205" s="33" t="e">
        <f t="shared" si="37"/>
        <v>#VALUE!</v>
      </c>
      <c r="Z1205" s="32"/>
    </row>
    <row r="1206" spans="1:26" x14ac:dyDescent="0.3">
      <c r="A1206" s="35">
        <f>IF(Замеры!B1200=0, " ", Замеры!B1200)</f>
        <v>1197</v>
      </c>
      <c r="B1206" s="37" t="str">
        <f>CONCATENATE(Замеры!D1200,Замеры!F1200)</f>
        <v>Группа от QF</v>
      </c>
      <c r="C1206" s="35" t="str">
        <f>IF(Замеры!J1200=0," ", Замеры!J1200)</f>
        <v xml:space="preserve"> </v>
      </c>
      <c r="D1206" s="29" t="str">
        <f>IF(Замеры!AD1200=0, " ", Замеры!AB1200)</f>
        <v xml:space="preserve"> </v>
      </c>
      <c r="E1206" s="29" t="str">
        <f>CONCATENATE(Замеры!T1200,Замеры!W1200,Замеры!V1200)</f>
        <v xml:space="preserve"> </v>
      </c>
      <c r="F1206" s="30" t="str">
        <f>IF(Замеры!AD1200=0," ","---")</f>
        <v xml:space="preserve"> </v>
      </c>
      <c r="G1206" s="31" t="str">
        <f>IF(Замеры!AD1200=0," ",Замеры!L1200)</f>
        <v xml:space="preserve"> </v>
      </c>
      <c r="H1206" s="31" t="str">
        <f>CONCATENATE(Замеры!AO1200,Замеры!AE1200,Замеры!AP1200)</f>
        <v>0 0</v>
      </c>
      <c r="I1206" s="29" t="str">
        <f>CONCATENATE(Замеры!AM1200,Замеры!AE1200,Замеры!AN1200)</f>
        <v>0 0</v>
      </c>
      <c r="J1206" s="31" t="str">
        <f>IF(Замеры!AD1200=0," ",G1206*2.55)</f>
        <v xml:space="preserve"> </v>
      </c>
      <c r="K1206" s="29" t="str">
        <f>IF(Замеры!AD1200=0," ",Замеры!AK1200)</f>
        <v xml:space="preserve"> </v>
      </c>
      <c r="L1206" s="29" t="str">
        <f>IF(Замеры!AD1200=0," ",Замеры!AL1200)</f>
        <v xml:space="preserve"> </v>
      </c>
      <c r="M1206" s="29" t="str">
        <f>IF(Замеры!AD1200=0," ",0.1)</f>
        <v xml:space="preserve"> </v>
      </c>
      <c r="N1206" s="29" t="str">
        <f>IF(Замеры!AD1200=0," ",Замеры!AD1200)</f>
        <v xml:space="preserve"> </v>
      </c>
      <c r="O1206" s="29" t="str">
        <f>Замеры!AE1200</f>
        <v xml:space="preserve"> </v>
      </c>
      <c r="P1206" s="29" t="str">
        <f>Замеры!AF1200</f>
        <v xml:space="preserve"> </v>
      </c>
      <c r="Q1206" s="29" t="str">
        <f>IF(Замеры!AD1200=0," ","+")</f>
        <v xml:space="preserve"> </v>
      </c>
      <c r="R1206" s="32">
        <f>Замеры!AC1200</f>
        <v>0</v>
      </c>
      <c r="W1206" s="33" t="e">
        <f t="shared" si="36"/>
        <v>#VALUE!</v>
      </c>
      <c r="X1206" s="31" t="s">
        <v>72</v>
      </c>
      <c r="Y1206" s="33" t="e">
        <f t="shared" si="37"/>
        <v>#VALUE!</v>
      </c>
      <c r="Z1206" s="32"/>
    </row>
    <row r="1207" spans="1:26" x14ac:dyDescent="0.3">
      <c r="A1207" s="35">
        <f>IF(Замеры!B1201=0, " ", Замеры!B1201)</f>
        <v>1198</v>
      </c>
      <c r="B1207" s="37" t="str">
        <f>CONCATENATE(Замеры!D1201,Замеры!F1201)</f>
        <v>Группа от QF</v>
      </c>
      <c r="C1207" s="35" t="str">
        <f>IF(Замеры!J1201=0," ", Замеры!J1201)</f>
        <v xml:space="preserve"> </v>
      </c>
      <c r="D1207" s="29" t="str">
        <f>IF(Замеры!AD1201=0, " ", Замеры!AB1201)</f>
        <v xml:space="preserve"> </v>
      </c>
      <c r="E1207" s="29" t="str">
        <f>CONCATENATE(Замеры!T1201,Замеры!W1201,Замеры!V1201)</f>
        <v xml:space="preserve"> </v>
      </c>
      <c r="F1207" s="30" t="str">
        <f>IF(Замеры!AD1201=0," ","---")</f>
        <v xml:space="preserve"> </v>
      </c>
      <c r="G1207" s="31" t="str">
        <f>IF(Замеры!AD1201=0," ",Замеры!L1201)</f>
        <v xml:space="preserve"> </v>
      </c>
      <c r="H1207" s="31" t="str">
        <f>CONCATENATE(Замеры!AO1201,Замеры!AE1201,Замеры!AP1201)</f>
        <v>0 0</v>
      </c>
      <c r="I1207" s="29" t="str">
        <f>CONCATENATE(Замеры!AM1201,Замеры!AE1201,Замеры!AN1201)</f>
        <v>0 0</v>
      </c>
      <c r="J1207" s="31" t="str">
        <f>IF(Замеры!AD1201=0," ",G1207*2.55)</f>
        <v xml:space="preserve"> </v>
      </c>
      <c r="K1207" s="29" t="str">
        <f>IF(Замеры!AD1201=0," ",Замеры!AK1201)</f>
        <v xml:space="preserve"> </v>
      </c>
      <c r="L1207" s="29" t="str">
        <f>IF(Замеры!AD1201=0," ",Замеры!AL1201)</f>
        <v xml:space="preserve"> </v>
      </c>
      <c r="M1207" s="29" t="str">
        <f>IF(Замеры!AD1201=0," ",0.1)</f>
        <v xml:space="preserve"> </v>
      </c>
      <c r="N1207" s="29" t="str">
        <f>IF(Замеры!AD1201=0," ",Замеры!AD1201)</f>
        <v xml:space="preserve"> </v>
      </c>
      <c r="O1207" s="29" t="str">
        <f>Замеры!AE1201</f>
        <v xml:space="preserve"> </v>
      </c>
      <c r="P1207" s="29" t="str">
        <f>Замеры!AF1201</f>
        <v xml:space="preserve"> </v>
      </c>
      <c r="Q1207" s="29" t="str">
        <f>IF(Замеры!AD1201=0," ","+")</f>
        <v xml:space="preserve"> </v>
      </c>
      <c r="R1207" s="32">
        <f>Замеры!AC1201</f>
        <v>0</v>
      </c>
      <c r="W1207" s="33" t="e">
        <f t="shared" si="36"/>
        <v>#VALUE!</v>
      </c>
      <c r="X1207" s="31" t="s">
        <v>72</v>
      </c>
      <c r="Y1207" s="33" t="e">
        <f t="shared" si="37"/>
        <v>#VALUE!</v>
      </c>
      <c r="Z1207" s="32"/>
    </row>
    <row r="1208" spans="1:26" x14ac:dyDescent="0.3">
      <c r="A1208" s="35">
        <f>IF(Замеры!B1202=0, " ", Замеры!B1202)</f>
        <v>1199</v>
      </c>
      <c r="B1208" s="37" t="str">
        <f>CONCATENATE(Замеры!D1202,Замеры!F1202)</f>
        <v>Группа от QF</v>
      </c>
      <c r="C1208" s="35" t="str">
        <f>IF(Замеры!J1202=0," ", Замеры!J1202)</f>
        <v xml:space="preserve"> </v>
      </c>
      <c r="D1208" s="29" t="str">
        <f>IF(Замеры!AD1202=0, " ", Замеры!AB1202)</f>
        <v xml:space="preserve"> </v>
      </c>
      <c r="E1208" s="29" t="str">
        <f>CONCATENATE(Замеры!T1202,Замеры!W1202,Замеры!V1202)</f>
        <v xml:space="preserve"> </v>
      </c>
      <c r="F1208" s="30" t="str">
        <f>IF(Замеры!AD1202=0," ","---")</f>
        <v xml:space="preserve"> </v>
      </c>
      <c r="G1208" s="31" t="str">
        <f>IF(Замеры!AD1202=0," ",Замеры!L1202)</f>
        <v xml:space="preserve"> </v>
      </c>
      <c r="H1208" s="31" t="str">
        <f>CONCATENATE(Замеры!AO1202,Замеры!AE1202,Замеры!AP1202)</f>
        <v>0 0</v>
      </c>
      <c r="I1208" s="29" t="str">
        <f>CONCATENATE(Замеры!AM1202,Замеры!AE1202,Замеры!AN1202)</f>
        <v>0 0</v>
      </c>
      <c r="J1208" s="31" t="str">
        <f>IF(Замеры!AD1202=0," ",G1208*2.55)</f>
        <v xml:space="preserve"> </v>
      </c>
      <c r="K1208" s="29" t="str">
        <f>IF(Замеры!AD1202=0," ",Замеры!AK1202)</f>
        <v xml:space="preserve"> </v>
      </c>
      <c r="L1208" s="29" t="str">
        <f>IF(Замеры!AD1202=0," ",Замеры!AL1202)</f>
        <v xml:space="preserve"> </v>
      </c>
      <c r="M1208" s="29" t="str">
        <f>IF(Замеры!AD1202=0," ",0.1)</f>
        <v xml:space="preserve"> </v>
      </c>
      <c r="N1208" s="29" t="str">
        <f>IF(Замеры!AD1202=0," ",Замеры!AD1202)</f>
        <v xml:space="preserve"> </v>
      </c>
      <c r="O1208" s="29" t="str">
        <f>Замеры!AE1202</f>
        <v xml:space="preserve"> </v>
      </c>
      <c r="P1208" s="29" t="str">
        <f>Замеры!AF1202</f>
        <v xml:space="preserve"> </v>
      </c>
      <c r="Q1208" s="29" t="str">
        <f>IF(Замеры!AD1202=0," ","+")</f>
        <v xml:space="preserve"> </v>
      </c>
      <c r="R1208" s="32">
        <f>Замеры!AC1202</f>
        <v>0</v>
      </c>
      <c r="W1208" s="33" t="e">
        <f t="shared" si="36"/>
        <v>#VALUE!</v>
      </c>
      <c r="X1208" s="31" t="s">
        <v>72</v>
      </c>
      <c r="Y1208" s="33" t="e">
        <f t="shared" si="37"/>
        <v>#VALUE!</v>
      </c>
      <c r="Z1208" s="32"/>
    </row>
    <row r="1209" spans="1:26" x14ac:dyDescent="0.3">
      <c r="A1209" s="35">
        <f>IF(Замеры!B1203=0, " ", Замеры!B1203)</f>
        <v>1200</v>
      </c>
      <c r="B1209" s="37" t="str">
        <f>CONCATENATE(Замеры!D1203,Замеры!F1203)</f>
        <v>Группа от QF</v>
      </c>
      <c r="C1209" s="35" t="str">
        <f>IF(Замеры!J1203=0," ", Замеры!J1203)</f>
        <v xml:space="preserve"> </v>
      </c>
      <c r="D1209" s="29" t="str">
        <f>IF(Замеры!AD1203=0, " ", Замеры!AB1203)</f>
        <v xml:space="preserve"> </v>
      </c>
      <c r="E1209" s="29" t="str">
        <f>CONCATENATE(Замеры!T1203,Замеры!W1203,Замеры!V1203)</f>
        <v xml:space="preserve"> </v>
      </c>
      <c r="F1209" s="30" t="str">
        <f>IF(Замеры!AD1203=0," ","---")</f>
        <v xml:space="preserve"> </v>
      </c>
      <c r="G1209" s="31" t="str">
        <f>IF(Замеры!AD1203=0," ",Замеры!L1203)</f>
        <v xml:space="preserve"> </v>
      </c>
      <c r="H1209" s="31" t="str">
        <f>CONCATENATE(Замеры!AO1203,Замеры!AE1203,Замеры!AP1203)</f>
        <v>0 0</v>
      </c>
      <c r="I1209" s="29" t="str">
        <f>CONCATENATE(Замеры!AM1203,Замеры!AE1203,Замеры!AN1203)</f>
        <v>0 0</v>
      </c>
      <c r="J1209" s="31" t="str">
        <f>IF(Замеры!AD1203=0," ",G1209*2.55)</f>
        <v xml:space="preserve"> </v>
      </c>
      <c r="K1209" s="29" t="str">
        <f>IF(Замеры!AD1203=0," ",Замеры!AK1203)</f>
        <v xml:space="preserve"> </v>
      </c>
      <c r="L1209" s="29" t="str">
        <f>IF(Замеры!AD1203=0," ",Замеры!AL1203)</f>
        <v xml:space="preserve"> </v>
      </c>
      <c r="M1209" s="29" t="str">
        <f>IF(Замеры!AD1203=0," ",0.1)</f>
        <v xml:space="preserve"> </v>
      </c>
      <c r="N1209" s="29" t="str">
        <f>IF(Замеры!AD1203=0," ",Замеры!AD1203)</f>
        <v xml:space="preserve"> </v>
      </c>
      <c r="O1209" s="29" t="str">
        <f>Замеры!AE1203</f>
        <v xml:space="preserve"> </v>
      </c>
      <c r="P1209" s="29" t="str">
        <f>Замеры!AF1203</f>
        <v xml:space="preserve"> </v>
      </c>
      <c r="Q1209" s="29" t="str">
        <f>IF(Замеры!AD1203=0," ","+")</f>
        <v xml:space="preserve"> </v>
      </c>
      <c r="R1209" s="32">
        <f>Замеры!AC1203</f>
        <v>0</v>
      </c>
      <c r="W1209" s="33" t="e">
        <f t="shared" si="36"/>
        <v>#VALUE!</v>
      </c>
      <c r="X1209" s="31" t="s">
        <v>72</v>
      </c>
      <c r="Y1209" s="33" t="e">
        <f t="shared" si="37"/>
        <v>#VALUE!</v>
      </c>
      <c r="Z1209" s="32"/>
    </row>
    <row r="1210" spans="1:26" x14ac:dyDescent="0.3">
      <c r="A1210" s="35">
        <f>IF(Замеры!B1204=0, " ", Замеры!B1204)</f>
        <v>1201</v>
      </c>
      <c r="B1210" s="37" t="str">
        <f>CONCATENATE(Замеры!D1204,Замеры!F1204)</f>
        <v>Группа от QF</v>
      </c>
      <c r="C1210" s="35" t="str">
        <f>IF(Замеры!J1204=0," ", Замеры!J1204)</f>
        <v xml:space="preserve"> </v>
      </c>
      <c r="D1210" s="29" t="str">
        <f>IF(Замеры!AD1204=0, " ", Замеры!AB1204)</f>
        <v xml:space="preserve"> </v>
      </c>
      <c r="E1210" s="29" t="str">
        <f>CONCATENATE(Замеры!T1204,Замеры!W1204,Замеры!V1204)</f>
        <v xml:space="preserve"> </v>
      </c>
      <c r="F1210" s="30" t="str">
        <f>IF(Замеры!AD1204=0," ","---")</f>
        <v xml:space="preserve"> </v>
      </c>
      <c r="G1210" s="31" t="str">
        <f>IF(Замеры!AD1204=0," ",Замеры!L1204)</f>
        <v xml:space="preserve"> </v>
      </c>
      <c r="H1210" s="31" t="str">
        <f>CONCATENATE(Замеры!AO1204,Замеры!AE1204,Замеры!AP1204)</f>
        <v>0 0</v>
      </c>
      <c r="I1210" s="29" t="str">
        <f>CONCATENATE(Замеры!AM1204,Замеры!AE1204,Замеры!AN1204)</f>
        <v>0 0</v>
      </c>
      <c r="J1210" s="31" t="str">
        <f>IF(Замеры!AD1204=0," ",G1210*2.55)</f>
        <v xml:space="preserve"> </v>
      </c>
      <c r="K1210" s="29" t="str">
        <f>IF(Замеры!AD1204=0," ",Замеры!AK1204)</f>
        <v xml:space="preserve"> </v>
      </c>
      <c r="L1210" s="29" t="str">
        <f>IF(Замеры!AD1204=0," ",Замеры!AL1204)</f>
        <v xml:space="preserve"> </v>
      </c>
      <c r="M1210" s="29" t="str">
        <f>IF(Замеры!AD1204=0," ",0.1)</f>
        <v xml:space="preserve"> </v>
      </c>
      <c r="N1210" s="29" t="str">
        <f>IF(Замеры!AD1204=0," ",Замеры!AD1204)</f>
        <v xml:space="preserve"> </v>
      </c>
      <c r="O1210" s="29" t="str">
        <f>Замеры!AE1204</f>
        <v xml:space="preserve"> </v>
      </c>
      <c r="P1210" s="29" t="str">
        <f>Замеры!AF1204</f>
        <v xml:space="preserve"> </v>
      </c>
      <c r="Q1210" s="29" t="str">
        <f>IF(Замеры!AD1204=0," ","+")</f>
        <v xml:space="preserve"> </v>
      </c>
      <c r="R1210" s="32">
        <f>Замеры!AC1204</f>
        <v>0</v>
      </c>
      <c r="W1210" s="33" t="e">
        <f t="shared" si="36"/>
        <v>#VALUE!</v>
      </c>
      <c r="X1210" s="31" t="s">
        <v>72</v>
      </c>
      <c r="Y1210" s="33" t="e">
        <f t="shared" si="37"/>
        <v>#VALUE!</v>
      </c>
      <c r="Z1210" s="32"/>
    </row>
    <row r="1211" spans="1:26" x14ac:dyDescent="0.3">
      <c r="A1211" s="35">
        <f>IF(Замеры!B1205=0, " ", Замеры!B1205)</f>
        <v>1202</v>
      </c>
      <c r="B1211" s="37" t="str">
        <f>CONCATENATE(Замеры!D1205,Замеры!F1205)</f>
        <v>Группа от QF</v>
      </c>
      <c r="C1211" s="35" t="str">
        <f>IF(Замеры!J1205=0," ", Замеры!J1205)</f>
        <v xml:space="preserve"> </v>
      </c>
      <c r="D1211" s="29" t="str">
        <f>IF(Замеры!AD1205=0, " ", Замеры!AB1205)</f>
        <v xml:space="preserve"> </v>
      </c>
      <c r="E1211" s="29" t="str">
        <f>CONCATENATE(Замеры!T1205,Замеры!W1205,Замеры!V1205)</f>
        <v xml:space="preserve"> </v>
      </c>
      <c r="F1211" s="30" t="str">
        <f>IF(Замеры!AD1205=0," ","---")</f>
        <v xml:space="preserve"> </v>
      </c>
      <c r="G1211" s="31" t="str">
        <f>IF(Замеры!AD1205=0," ",Замеры!L1205)</f>
        <v xml:space="preserve"> </v>
      </c>
      <c r="H1211" s="31" t="str">
        <f>CONCATENATE(Замеры!AO1205,Замеры!AE1205,Замеры!AP1205)</f>
        <v>0 0</v>
      </c>
      <c r="I1211" s="29" t="str">
        <f>CONCATENATE(Замеры!AM1205,Замеры!AE1205,Замеры!AN1205)</f>
        <v>0 0</v>
      </c>
      <c r="J1211" s="31" t="str">
        <f>IF(Замеры!AD1205=0," ",G1211*2.55)</f>
        <v xml:space="preserve"> </v>
      </c>
      <c r="K1211" s="29" t="str">
        <f>IF(Замеры!AD1205=0," ",Замеры!AK1205)</f>
        <v xml:space="preserve"> </v>
      </c>
      <c r="L1211" s="29" t="str">
        <f>IF(Замеры!AD1205=0," ",Замеры!AL1205)</f>
        <v xml:space="preserve"> </v>
      </c>
      <c r="M1211" s="29" t="str">
        <f>IF(Замеры!AD1205=0," ",0.1)</f>
        <v xml:space="preserve"> </v>
      </c>
      <c r="N1211" s="29" t="str">
        <f>IF(Замеры!AD1205=0," ",Замеры!AD1205)</f>
        <v xml:space="preserve"> </v>
      </c>
      <c r="O1211" s="29" t="str">
        <f>Замеры!AE1205</f>
        <v xml:space="preserve"> </v>
      </c>
      <c r="P1211" s="29" t="str">
        <f>Замеры!AF1205</f>
        <v xml:space="preserve"> </v>
      </c>
      <c r="Q1211" s="29" t="str">
        <f>IF(Замеры!AD1205=0," ","+")</f>
        <v xml:space="preserve"> </v>
      </c>
      <c r="R1211" s="32">
        <f>Замеры!AC1205</f>
        <v>0</v>
      </c>
      <c r="W1211" s="33" t="e">
        <f t="shared" si="36"/>
        <v>#VALUE!</v>
      </c>
      <c r="X1211" s="31" t="s">
        <v>72</v>
      </c>
      <c r="Y1211" s="33" t="e">
        <f t="shared" si="37"/>
        <v>#VALUE!</v>
      </c>
      <c r="Z1211" s="32"/>
    </row>
    <row r="1212" spans="1:26" x14ac:dyDescent="0.3">
      <c r="A1212" s="35">
        <f>IF(Замеры!B1206=0, " ", Замеры!B1206)</f>
        <v>1203</v>
      </c>
      <c r="B1212" s="37" t="str">
        <f>CONCATENATE(Замеры!D1206,Замеры!F1206)</f>
        <v>Группа от QF</v>
      </c>
      <c r="C1212" s="35" t="str">
        <f>IF(Замеры!J1206=0," ", Замеры!J1206)</f>
        <v xml:space="preserve"> </v>
      </c>
      <c r="D1212" s="29" t="str">
        <f>IF(Замеры!AD1206=0, " ", Замеры!AB1206)</f>
        <v xml:space="preserve"> </v>
      </c>
      <c r="E1212" s="29" t="str">
        <f>CONCATENATE(Замеры!T1206,Замеры!W1206,Замеры!V1206)</f>
        <v xml:space="preserve"> </v>
      </c>
      <c r="F1212" s="30" t="str">
        <f>IF(Замеры!AD1206=0," ","---")</f>
        <v xml:space="preserve"> </v>
      </c>
      <c r="G1212" s="31" t="str">
        <f>IF(Замеры!AD1206=0," ",Замеры!L1206)</f>
        <v xml:space="preserve"> </v>
      </c>
      <c r="H1212" s="31" t="str">
        <f>CONCATENATE(Замеры!AO1206,Замеры!AE1206,Замеры!AP1206)</f>
        <v>0 0</v>
      </c>
      <c r="I1212" s="29" t="str">
        <f>CONCATENATE(Замеры!AM1206,Замеры!AE1206,Замеры!AN1206)</f>
        <v>0 0</v>
      </c>
      <c r="J1212" s="31" t="str">
        <f>IF(Замеры!AD1206=0," ",G1212*2.55)</f>
        <v xml:space="preserve"> </v>
      </c>
      <c r="K1212" s="29" t="str">
        <f>IF(Замеры!AD1206=0," ",Замеры!AK1206)</f>
        <v xml:space="preserve"> </v>
      </c>
      <c r="L1212" s="29" t="str">
        <f>IF(Замеры!AD1206=0," ",Замеры!AL1206)</f>
        <v xml:space="preserve"> </v>
      </c>
      <c r="M1212" s="29" t="str">
        <f>IF(Замеры!AD1206=0," ",0.1)</f>
        <v xml:space="preserve"> </v>
      </c>
      <c r="N1212" s="29" t="str">
        <f>IF(Замеры!AD1206=0," ",Замеры!AD1206)</f>
        <v xml:space="preserve"> </v>
      </c>
      <c r="O1212" s="29" t="str">
        <f>Замеры!AE1206</f>
        <v xml:space="preserve"> </v>
      </c>
      <c r="P1212" s="29" t="str">
        <f>Замеры!AF1206</f>
        <v xml:space="preserve"> </v>
      </c>
      <c r="Q1212" s="29" t="str">
        <f>IF(Замеры!AD1206=0," ","+")</f>
        <v xml:space="preserve"> </v>
      </c>
      <c r="R1212" s="32">
        <f>Замеры!AC1206</f>
        <v>0</v>
      </c>
      <c r="W1212" s="33" t="e">
        <f t="shared" si="36"/>
        <v>#VALUE!</v>
      </c>
      <c r="X1212" s="31" t="s">
        <v>72</v>
      </c>
      <c r="Y1212" s="33" t="e">
        <f t="shared" si="37"/>
        <v>#VALUE!</v>
      </c>
      <c r="Z1212" s="32"/>
    </row>
    <row r="1213" spans="1:26" x14ac:dyDescent="0.3">
      <c r="A1213" s="35">
        <f>IF(Замеры!B1207=0, " ", Замеры!B1207)</f>
        <v>1204</v>
      </c>
      <c r="B1213" s="37" t="str">
        <f>CONCATENATE(Замеры!D1207,Замеры!F1207)</f>
        <v>Группа от QF</v>
      </c>
      <c r="C1213" s="35" t="str">
        <f>IF(Замеры!J1207=0," ", Замеры!J1207)</f>
        <v xml:space="preserve"> </v>
      </c>
      <c r="D1213" s="29" t="str">
        <f>IF(Замеры!AD1207=0, " ", Замеры!AB1207)</f>
        <v xml:space="preserve"> </v>
      </c>
      <c r="E1213" s="29" t="str">
        <f>CONCATENATE(Замеры!T1207,Замеры!W1207,Замеры!V1207)</f>
        <v xml:space="preserve"> </v>
      </c>
      <c r="F1213" s="30" t="str">
        <f>IF(Замеры!AD1207=0," ","---")</f>
        <v xml:space="preserve"> </v>
      </c>
      <c r="G1213" s="31" t="str">
        <f>IF(Замеры!AD1207=0," ",Замеры!L1207)</f>
        <v xml:space="preserve"> </v>
      </c>
      <c r="H1213" s="31" t="str">
        <f>CONCATENATE(Замеры!AO1207,Замеры!AE1207,Замеры!AP1207)</f>
        <v>0 0</v>
      </c>
      <c r="I1213" s="29" t="str">
        <f>CONCATENATE(Замеры!AM1207,Замеры!AE1207,Замеры!AN1207)</f>
        <v>0 0</v>
      </c>
      <c r="J1213" s="31" t="str">
        <f>IF(Замеры!AD1207=0," ",G1213*2.55)</f>
        <v xml:space="preserve"> </v>
      </c>
      <c r="K1213" s="29" t="str">
        <f>IF(Замеры!AD1207=0," ",Замеры!AK1207)</f>
        <v xml:space="preserve"> </v>
      </c>
      <c r="L1213" s="29" t="str">
        <f>IF(Замеры!AD1207=0," ",Замеры!AL1207)</f>
        <v xml:space="preserve"> </v>
      </c>
      <c r="M1213" s="29" t="str">
        <f>IF(Замеры!AD1207=0," ",0.1)</f>
        <v xml:space="preserve"> </v>
      </c>
      <c r="N1213" s="29" t="str">
        <f>IF(Замеры!AD1207=0," ",Замеры!AD1207)</f>
        <v xml:space="preserve"> </v>
      </c>
      <c r="O1213" s="29" t="str">
        <f>Замеры!AE1207</f>
        <v xml:space="preserve"> </v>
      </c>
      <c r="P1213" s="29" t="str">
        <f>Замеры!AF1207</f>
        <v xml:space="preserve"> </v>
      </c>
      <c r="Q1213" s="29" t="str">
        <f>IF(Замеры!AD1207=0," ","+")</f>
        <v xml:space="preserve"> </v>
      </c>
      <c r="R1213" s="32">
        <f>Замеры!AC1207</f>
        <v>0</v>
      </c>
      <c r="W1213" s="33" t="e">
        <f t="shared" si="36"/>
        <v>#VALUE!</v>
      </c>
      <c r="X1213" s="31" t="s">
        <v>72</v>
      </c>
      <c r="Y1213" s="33" t="e">
        <f t="shared" si="37"/>
        <v>#VALUE!</v>
      </c>
      <c r="Z1213" s="32"/>
    </row>
    <row r="1214" spans="1:26" x14ac:dyDescent="0.3">
      <c r="A1214" s="35">
        <f>IF(Замеры!B1208=0, " ", Замеры!B1208)</f>
        <v>1205</v>
      </c>
      <c r="B1214" s="37" t="str">
        <f>CONCATENATE(Замеры!D1208,Замеры!F1208)</f>
        <v>Группа от QF</v>
      </c>
      <c r="C1214" s="35" t="str">
        <f>IF(Замеры!J1208=0," ", Замеры!J1208)</f>
        <v xml:space="preserve"> </v>
      </c>
      <c r="D1214" s="29" t="str">
        <f>IF(Замеры!AD1208=0, " ", Замеры!AB1208)</f>
        <v xml:space="preserve"> </v>
      </c>
      <c r="E1214" s="29" t="str">
        <f>CONCATENATE(Замеры!T1208,Замеры!W1208,Замеры!V1208)</f>
        <v xml:space="preserve"> </v>
      </c>
      <c r="F1214" s="30" t="str">
        <f>IF(Замеры!AD1208=0," ","---")</f>
        <v xml:space="preserve"> </v>
      </c>
      <c r="G1214" s="31" t="str">
        <f>IF(Замеры!AD1208=0," ",Замеры!L1208)</f>
        <v xml:space="preserve"> </v>
      </c>
      <c r="H1214" s="31" t="str">
        <f>CONCATENATE(Замеры!AO1208,Замеры!AE1208,Замеры!AP1208)</f>
        <v>0 0</v>
      </c>
      <c r="I1214" s="29" t="str">
        <f>CONCATENATE(Замеры!AM1208,Замеры!AE1208,Замеры!AN1208)</f>
        <v>0 0</v>
      </c>
      <c r="J1214" s="31" t="str">
        <f>IF(Замеры!AD1208=0," ",G1214*2.55)</f>
        <v xml:space="preserve"> </v>
      </c>
      <c r="K1214" s="29" t="str">
        <f>IF(Замеры!AD1208=0," ",Замеры!AK1208)</f>
        <v xml:space="preserve"> </v>
      </c>
      <c r="L1214" s="29" t="str">
        <f>IF(Замеры!AD1208=0," ",Замеры!AL1208)</f>
        <v xml:space="preserve"> </v>
      </c>
      <c r="M1214" s="29" t="str">
        <f>IF(Замеры!AD1208=0," ",0.1)</f>
        <v xml:space="preserve"> </v>
      </c>
      <c r="N1214" s="29" t="str">
        <f>IF(Замеры!AD1208=0," ",Замеры!AD1208)</f>
        <v xml:space="preserve"> </v>
      </c>
      <c r="O1214" s="29" t="str">
        <f>Замеры!AE1208</f>
        <v xml:space="preserve"> </v>
      </c>
      <c r="P1214" s="29" t="str">
        <f>Замеры!AF1208</f>
        <v xml:space="preserve"> </v>
      </c>
      <c r="Q1214" s="29" t="str">
        <f>IF(Замеры!AD1208=0," ","+")</f>
        <v xml:space="preserve"> </v>
      </c>
      <c r="R1214" s="32">
        <f>Замеры!AC1208</f>
        <v>0</v>
      </c>
      <c r="W1214" s="33" t="e">
        <f t="shared" si="36"/>
        <v>#VALUE!</v>
      </c>
      <c r="X1214" s="31" t="s">
        <v>72</v>
      </c>
      <c r="Y1214" s="33" t="e">
        <f t="shared" si="37"/>
        <v>#VALUE!</v>
      </c>
      <c r="Z1214" s="32"/>
    </row>
    <row r="1215" spans="1:26" x14ac:dyDescent="0.3">
      <c r="A1215" s="35">
        <f>IF(Замеры!B1209=0, " ", Замеры!B1209)</f>
        <v>1206</v>
      </c>
      <c r="B1215" s="37" t="str">
        <f>CONCATENATE(Замеры!D1209,Замеры!F1209)</f>
        <v>Группа от QF</v>
      </c>
      <c r="C1215" s="35" t="str">
        <f>IF(Замеры!J1209=0," ", Замеры!J1209)</f>
        <v xml:space="preserve"> </v>
      </c>
      <c r="D1215" s="29" t="str">
        <f>IF(Замеры!AD1209=0, " ", Замеры!AB1209)</f>
        <v xml:space="preserve"> </v>
      </c>
      <c r="E1215" s="29" t="str">
        <f>CONCATENATE(Замеры!T1209,Замеры!W1209,Замеры!V1209)</f>
        <v xml:space="preserve"> </v>
      </c>
      <c r="F1215" s="30" t="str">
        <f>IF(Замеры!AD1209=0," ","---")</f>
        <v xml:space="preserve"> </v>
      </c>
      <c r="G1215" s="31" t="str">
        <f>IF(Замеры!AD1209=0," ",Замеры!L1209)</f>
        <v xml:space="preserve"> </v>
      </c>
      <c r="H1215" s="31" t="str">
        <f>CONCATENATE(Замеры!AO1209,Замеры!AE1209,Замеры!AP1209)</f>
        <v>0 0</v>
      </c>
      <c r="I1215" s="29" t="str">
        <f>CONCATENATE(Замеры!AM1209,Замеры!AE1209,Замеры!AN1209)</f>
        <v>0 0</v>
      </c>
      <c r="J1215" s="31" t="str">
        <f>IF(Замеры!AD1209=0," ",G1215*2.55)</f>
        <v xml:space="preserve"> </v>
      </c>
      <c r="K1215" s="29" t="str">
        <f>IF(Замеры!AD1209=0," ",Замеры!AK1209)</f>
        <v xml:space="preserve"> </v>
      </c>
      <c r="L1215" s="29" t="str">
        <f>IF(Замеры!AD1209=0," ",Замеры!AL1209)</f>
        <v xml:space="preserve"> </v>
      </c>
      <c r="M1215" s="29" t="str">
        <f>IF(Замеры!AD1209=0," ",0.1)</f>
        <v xml:space="preserve"> </v>
      </c>
      <c r="N1215" s="29" t="str">
        <f>IF(Замеры!AD1209=0," ",Замеры!AD1209)</f>
        <v xml:space="preserve"> </v>
      </c>
      <c r="O1215" s="29" t="str">
        <f>Замеры!AE1209</f>
        <v xml:space="preserve"> </v>
      </c>
      <c r="P1215" s="29" t="str">
        <f>Замеры!AF1209</f>
        <v xml:space="preserve"> </v>
      </c>
      <c r="Q1215" s="29" t="str">
        <f>IF(Замеры!AD1209=0," ","+")</f>
        <v xml:space="preserve"> </v>
      </c>
      <c r="R1215" s="32">
        <f>Замеры!AC1209</f>
        <v>0</v>
      </c>
      <c r="W1215" s="33" t="e">
        <f t="shared" si="36"/>
        <v>#VALUE!</v>
      </c>
      <c r="X1215" s="31" t="s">
        <v>72</v>
      </c>
      <c r="Y1215" s="33" t="e">
        <f t="shared" si="37"/>
        <v>#VALUE!</v>
      </c>
      <c r="Z1215" s="32"/>
    </row>
    <row r="1216" spans="1:26" x14ac:dyDescent="0.3">
      <c r="A1216" s="35">
        <f>IF(Замеры!B1210=0, " ", Замеры!B1210)</f>
        <v>1207</v>
      </c>
      <c r="B1216" s="37" t="str">
        <f>CONCATENATE(Замеры!D1210,Замеры!F1210)</f>
        <v>Группа от QF</v>
      </c>
      <c r="C1216" s="35" t="str">
        <f>IF(Замеры!J1210=0," ", Замеры!J1210)</f>
        <v xml:space="preserve"> </v>
      </c>
      <c r="D1216" s="29" t="str">
        <f>IF(Замеры!AD1210=0, " ", Замеры!AB1210)</f>
        <v xml:space="preserve"> </v>
      </c>
      <c r="E1216" s="29" t="str">
        <f>CONCATENATE(Замеры!T1210,Замеры!W1210,Замеры!V1210)</f>
        <v xml:space="preserve"> </v>
      </c>
      <c r="F1216" s="30" t="str">
        <f>IF(Замеры!AD1210=0," ","---")</f>
        <v xml:space="preserve"> </v>
      </c>
      <c r="G1216" s="31" t="str">
        <f>IF(Замеры!AD1210=0," ",Замеры!L1210)</f>
        <v xml:space="preserve"> </v>
      </c>
      <c r="H1216" s="31" t="str">
        <f>CONCATENATE(Замеры!AO1210,Замеры!AE1210,Замеры!AP1210)</f>
        <v>0 0</v>
      </c>
      <c r="I1216" s="29" t="str">
        <f>CONCATENATE(Замеры!AM1210,Замеры!AE1210,Замеры!AN1210)</f>
        <v>0 0</v>
      </c>
      <c r="J1216" s="31" t="str">
        <f>IF(Замеры!AD1210=0," ",G1216*2.55)</f>
        <v xml:space="preserve"> </v>
      </c>
      <c r="K1216" s="29" t="str">
        <f>IF(Замеры!AD1210=0," ",Замеры!AK1210)</f>
        <v xml:space="preserve"> </v>
      </c>
      <c r="L1216" s="29" t="str">
        <f>IF(Замеры!AD1210=0," ",Замеры!AL1210)</f>
        <v xml:space="preserve"> </v>
      </c>
      <c r="M1216" s="29" t="str">
        <f>IF(Замеры!AD1210=0," ",0.1)</f>
        <v xml:space="preserve"> </v>
      </c>
      <c r="N1216" s="29" t="str">
        <f>IF(Замеры!AD1210=0," ",Замеры!AD1210)</f>
        <v xml:space="preserve"> </v>
      </c>
      <c r="O1216" s="29" t="str">
        <f>Замеры!AE1210</f>
        <v xml:space="preserve"> </v>
      </c>
      <c r="P1216" s="29" t="str">
        <f>Замеры!AF1210</f>
        <v xml:space="preserve"> </v>
      </c>
      <c r="Q1216" s="29" t="str">
        <f>IF(Замеры!AD1210=0," ","+")</f>
        <v xml:space="preserve"> </v>
      </c>
      <c r="R1216" s="32">
        <f>Замеры!AC1210</f>
        <v>0</v>
      </c>
      <c r="W1216" s="33" t="e">
        <f t="shared" si="36"/>
        <v>#VALUE!</v>
      </c>
      <c r="X1216" s="31" t="s">
        <v>72</v>
      </c>
      <c r="Y1216" s="33" t="e">
        <f t="shared" si="37"/>
        <v>#VALUE!</v>
      </c>
      <c r="Z1216" s="32"/>
    </row>
    <row r="1217" spans="1:26" x14ac:dyDescent="0.3">
      <c r="A1217" s="35">
        <f>IF(Замеры!B1211=0, " ", Замеры!B1211)</f>
        <v>1208</v>
      </c>
      <c r="B1217" s="37" t="str">
        <f>CONCATENATE(Замеры!D1211,Замеры!F1211)</f>
        <v>Группа от QF</v>
      </c>
      <c r="C1217" s="35" t="str">
        <f>IF(Замеры!J1211=0," ", Замеры!J1211)</f>
        <v xml:space="preserve"> </v>
      </c>
      <c r="D1217" s="29" t="str">
        <f>IF(Замеры!AD1211=0, " ", Замеры!AB1211)</f>
        <v xml:space="preserve"> </v>
      </c>
      <c r="E1217" s="29" t="str">
        <f>CONCATENATE(Замеры!T1211,Замеры!W1211,Замеры!V1211)</f>
        <v xml:space="preserve"> </v>
      </c>
      <c r="F1217" s="30" t="str">
        <f>IF(Замеры!AD1211=0," ","---")</f>
        <v xml:space="preserve"> </v>
      </c>
      <c r="G1217" s="31" t="str">
        <f>IF(Замеры!AD1211=0," ",Замеры!L1211)</f>
        <v xml:space="preserve"> </v>
      </c>
      <c r="H1217" s="31" t="str">
        <f>CONCATENATE(Замеры!AO1211,Замеры!AE1211,Замеры!AP1211)</f>
        <v>0 0</v>
      </c>
      <c r="I1217" s="29" t="str">
        <f>CONCATENATE(Замеры!AM1211,Замеры!AE1211,Замеры!AN1211)</f>
        <v>0 0</v>
      </c>
      <c r="J1217" s="31" t="str">
        <f>IF(Замеры!AD1211=0," ",G1217*2.55)</f>
        <v xml:space="preserve"> </v>
      </c>
      <c r="K1217" s="29" t="str">
        <f>IF(Замеры!AD1211=0," ",Замеры!AK1211)</f>
        <v xml:space="preserve"> </v>
      </c>
      <c r="L1217" s="29" t="str">
        <f>IF(Замеры!AD1211=0," ",Замеры!AL1211)</f>
        <v xml:space="preserve"> </v>
      </c>
      <c r="M1217" s="29" t="str">
        <f>IF(Замеры!AD1211=0," ",0.1)</f>
        <v xml:space="preserve"> </v>
      </c>
      <c r="N1217" s="29" t="str">
        <f>IF(Замеры!AD1211=0," ",Замеры!AD1211)</f>
        <v xml:space="preserve"> </v>
      </c>
      <c r="O1217" s="29" t="str">
        <f>Замеры!AE1211</f>
        <v xml:space="preserve"> </v>
      </c>
      <c r="P1217" s="29" t="str">
        <f>Замеры!AF1211</f>
        <v xml:space="preserve"> </v>
      </c>
      <c r="Q1217" s="29" t="str">
        <f>IF(Замеры!AD1211=0," ","+")</f>
        <v xml:space="preserve"> </v>
      </c>
      <c r="R1217" s="32">
        <f>Замеры!AC1211</f>
        <v>0</v>
      </c>
      <c r="W1217" s="33" t="e">
        <f t="shared" si="36"/>
        <v>#VALUE!</v>
      </c>
      <c r="X1217" s="31" t="s">
        <v>72</v>
      </c>
      <c r="Y1217" s="33" t="e">
        <f t="shared" si="37"/>
        <v>#VALUE!</v>
      </c>
      <c r="Z1217" s="32"/>
    </row>
    <row r="1218" spans="1:26" x14ac:dyDescent="0.3">
      <c r="A1218" s="35">
        <f>IF(Замеры!B1212=0, " ", Замеры!B1212)</f>
        <v>1209</v>
      </c>
      <c r="B1218" s="37" t="str">
        <f>CONCATENATE(Замеры!D1212,Замеры!F1212)</f>
        <v>Группа от QF</v>
      </c>
      <c r="C1218" s="35" t="str">
        <f>IF(Замеры!J1212=0," ", Замеры!J1212)</f>
        <v xml:space="preserve"> </v>
      </c>
      <c r="D1218" s="29" t="str">
        <f>IF(Замеры!AD1212=0, " ", Замеры!AB1212)</f>
        <v xml:space="preserve"> </v>
      </c>
      <c r="E1218" s="29" t="str">
        <f>CONCATENATE(Замеры!T1212,Замеры!W1212,Замеры!V1212)</f>
        <v xml:space="preserve"> </v>
      </c>
      <c r="F1218" s="30" t="str">
        <f>IF(Замеры!AD1212=0," ","---")</f>
        <v xml:space="preserve"> </v>
      </c>
      <c r="G1218" s="31" t="str">
        <f>IF(Замеры!AD1212=0," ",Замеры!L1212)</f>
        <v xml:space="preserve"> </v>
      </c>
      <c r="H1218" s="31" t="str">
        <f>CONCATENATE(Замеры!AO1212,Замеры!AE1212,Замеры!AP1212)</f>
        <v>0 0</v>
      </c>
      <c r="I1218" s="29" t="str">
        <f>CONCATENATE(Замеры!AM1212,Замеры!AE1212,Замеры!AN1212)</f>
        <v>0 0</v>
      </c>
      <c r="J1218" s="31" t="str">
        <f>IF(Замеры!AD1212=0," ",G1218*2.55)</f>
        <v xml:space="preserve"> </v>
      </c>
      <c r="K1218" s="29" t="str">
        <f>IF(Замеры!AD1212=0," ",Замеры!AK1212)</f>
        <v xml:space="preserve"> </v>
      </c>
      <c r="L1218" s="29" t="str">
        <f>IF(Замеры!AD1212=0," ",Замеры!AL1212)</f>
        <v xml:space="preserve"> </v>
      </c>
      <c r="M1218" s="29" t="str">
        <f>IF(Замеры!AD1212=0," ",0.1)</f>
        <v xml:space="preserve"> </v>
      </c>
      <c r="N1218" s="29" t="str">
        <f>IF(Замеры!AD1212=0," ",Замеры!AD1212)</f>
        <v xml:space="preserve"> </v>
      </c>
      <c r="O1218" s="29" t="str">
        <f>Замеры!AE1212</f>
        <v xml:space="preserve"> </v>
      </c>
      <c r="P1218" s="29" t="str">
        <f>Замеры!AF1212</f>
        <v xml:space="preserve"> </v>
      </c>
      <c r="Q1218" s="29" t="str">
        <f>IF(Замеры!AD1212=0," ","+")</f>
        <v xml:space="preserve"> </v>
      </c>
      <c r="R1218" s="32">
        <f>Замеры!AC1212</f>
        <v>0</v>
      </c>
      <c r="W1218" s="33" t="e">
        <f t="shared" si="36"/>
        <v>#VALUE!</v>
      </c>
      <c r="X1218" s="31" t="s">
        <v>72</v>
      </c>
      <c r="Y1218" s="33" t="e">
        <f t="shared" si="37"/>
        <v>#VALUE!</v>
      </c>
      <c r="Z1218" s="32"/>
    </row>
    <row r="1219" spans="1:26" x14ac:dyDescent="0.3">
      <c r="A1219" s="35">
        <f>IF(Замеры!B1213=0, " ", Замеры!B1213)</f>
        <v>1210</v>
      </c>
      <c r="B1219" s="37" t="str">
        <f>CONCATENATE(Замеры!D1213,Замеры!F1213)</f>
        <v>Группа от QF</v>
      </c>
      <c r="C1219" s="35" t="str">
        <f>IF(Замеры!J1213=0," ", Замеры!J1213)</f>
        <v xml:space="preserve"> </v>
      </c>
      <c r="D1219" s="29" t="str">
        <f>IF(Замеры!AD1213=0, " ", Замеры!AB1213)</f>
        <v xml:space="preserve"> </v>
      </c>
      <c r="E1219" s="29" t="str">
        <f>CONCATENATE(Замеры!T1213,Замеры!W1213,Замеры!V1213)</f>
        <v xml:space="preserve"> </v>
      </c>
      <c r="F1219" s="30" t="str">
        <f>IF(Замеры!AD1213=0," ","---")</f>
        <v xml:space="preserve"> </v>
      </c>
      <c r="G1219" s="31" t="str">
        <f>IF(Замеры!AD1213=0," ",Замеры!L1213)</f>
        <v xml:space="preserve"> </v>
      </c>
      <c r="H1219" s="31" t="str">
        <f>CONCATENATE(Замеры!AO1213,Замеры!AE1213,Замеры!AP1213)</f>
        <v>0 0</v>
      </c>
      <c r="I1219" s="29" t="str">
        <f>CONCATENATE(Замеры!AM1213,Замеры!AE1213,Замеры!AN1213)</f>
        <v>0 0</v>
      </c>
      <c r="J1219" s="31" t="str">
        <f>IF(Замеры!AD1213=0," ",G1219*2.55)</f>
        <v xml:space="preserve"> </v>
      </c>
      <c r="K1219" s="29" t="str">
        <f>IF(Замеры!AD1213=0," ",Замеры!AK1213)</f>
        <v xml:space="preserve"> </v>
      </c>
      <c r="L1219" s="29" t="str">
        <f>IF(Замеры!AD1213=0," ",Замеры!AL1213)</f>
        <v xml:space="preserve"> </v>
      </c>
      <c r="M1219" s="29" t="str">
        <f>IF(Замеры!AD1213=0," ",0.1)</f>
        <v xml:space="preserve"> </v>
      </c>
      <c r="N1219" s="29" t="str">
        <f>IF(Замеры!AD1213=0," ",Замеры!AD1213)</f>
        <v xml:space="preserve"> </v>
      </c>
      <c r="O1219" s="29" t="str">
        <f>Замеры!AE1213</f>
        <v xml:space="preserve"> </v>
      </c>
      <c r="P1219" s="29" t="str">
        <f>Замеры!AF1213</f>
        <v xml:space="preserve"> </v>
      </c>
      <c r="Q1219" s="29" t="str">
        <f>IF(Замеры!AD1213=0," ","+")</f>
        <v xml:space="preserve"> </v>
      </c>
      <c r="R1219" s="32">
        <f>Замеры!AC1213</f>
        <v>0</v>
      </c>
      <c r="W1219" s="33" t="e">
        <f t="shared" si="36"/>
        <v>#VALUE!</v>
      </c>
      <c r="X1219" s="31" t="s">
        <v>72</v>
      </c>
      <c r="Y1219" s="33" t="e">
        <f t="shared" si="37"/>
        <v>#VALUE!</v>
      </c>
      <c r="Z1219" s="32"/>
    </row>
    <row r="1220" spans="1:26" x14ac:dyDescent="0.3">
      <c r="A1220" s="35">
        <f>IF(Замеры!B1214=0, " ", Замеры!B1214)</f>
        <v>1211</v>
      </c>
      <c r="B1220" s="37" t="str">
        <f>CONCATENATE(Замеры!D1214,Замеры!F1214)</f>
        <v>Группа от QF</v>
      </c>
      <c r="C1220" s="35" t="str">
        <f>IF(Замеры!J1214=0," ", Замеры!J1214)</f>
        <v xml:space="preserve"> </v>
      </c>
      <c r="D1220" s="29" t="str">
        <f>IF(Замеры!AD1214=0, " ", Замеры!AB1214)</f>
        <v xml:space="preserve"> </v>
      </c>
      <c r="E1220" s="29" t="str">
        <f>CONCATENATE(Замеры!T1214,Замеры!W1214,Замеры!V1214)</f>
        <v xml:space="preserve"> </v>
      </c>
      <c r="F1220" s="30" t="str">
        <f>IF(Замеры!AD1214=0," ","---")</f>
        <v xml:space="preserve"> </v>
      </c>
      <c r="G1220" s="31" t="str">
        <f>IF(Замеры!AD1214=0," ",Замеры!L1214)</f>
        <v xml:space="preserve"> </v>
      </c>
      <c r="H1220" s="31" t="str">
        <f>CONCATENATE(Замеры!AO1214,Замеры!AE1214,Замеры!AP1214)</f>
        <v>0 0</v>
      </c>
      <c r="I1220" s="29" t="str">
        <f>CONCATENATE(Замеры!AM1214,Замеры!AE1214,Замеры!AN1214)</f>
        <v>0 0</v>
      </c>
      <c r="J1220" s="31" t="str">
        <f>IF(Замеры!AD1214=0," ",G1220*2.55)</f>
        <v xml:space="preserve"> </v>
      </c>
      <c r="K1220" s="29" t="str">
        <f>IF(Замеры!AD1214=0," ",Замеры!AK1214)</f>
        <v xml:space="preserve"> </v>
      </c>
      <c r="L1220" s="29" t="str">
        <f>IF(Замеры!AD1214=0," ",Замеры!AL1214)</f>
        <v xml:space="preserve"> </v>
      </c>
      <c r="M1220" s="29" t="str">
        <f>IF(Замеры!AD1214=0," ",0.1)</f>
        <v xml:space="preserve"> </v>
      </c>
      <c r="N1220" s="29" t="str">
        <f>IF(Замеры!AD1214=0," ",Замеры!AD1214)</f>
        <v xml:space="preserve"> </v>
      </c>
      <c r="O1220" s="29" t="str">
        <f>Замеры!AE1214</f>
        <v xml:space="preserve"> </v>
      </c>
      <c r="P1220" s="29" t="str">
        <f>Замеры!AF1214</f>
        <v xml:space="preserve"> </v>
      </c>
      <c r="Q1220" s="29" t="str">
        <f>IF(Замеры!AD1214=0," ","+")</f>
        <v xml:space="preserve"> </v>
      </c>
      <c r="R1220" s="32">
        <f>Замеры!AC1214</f>
        <v>0</v>
      </c>
      <c r="W1220" s="33" t="e">
        <f t="shared" si="36"/>
        <v>#VALUE!</v>
      </c>
      <c r="X1220" s="31" t="s">
        <v>72</v>
      </c>
      <c r="Y1220" s="33" t="e">
        <f t="shared" si="37"/>
        <v>#VALUE!</v>
      </c>
      <c r="Z1220" s="32"/>
    </row>
    <row r="1221" spans="1:26" x14ac:dyDescent="0.3">
      <c r="A1221" s="35">
        <f>IF(Замеры!B1215=0, " ", Замеры!B1215)</f>
        <v>1212</v>
      </c>
      <c r="B1221" s="37" t="str">
        <f>CONCATENATE(Замеры!D1215,Замеры!F1215)</f>
        <v>Группа от QF</v>
      </c>
      <c r="C1221" s="35" t="str">
        <f>IF(Замеры!J1215=0," ", Замеры!J1215)</f>
        <v xml:space="preserve"> </v>
      </c>
      <c r="D1221" s="29" t="str">
        <f>IF(Замеры!AD1215=0, " ", Замеры!AB1215)</f>
        <v xml:space="preserve"> </v>
      </c>
      <c r="E1221" s="29" t="str">
        <f>CONCATENATE(Замеры!T1215,Замеры!W1215,Замеры!V1215)</f>
        <v xml:space="preserve"> </v>
      </c>
      <c r="F1221" s="30" t="str">
        <f>IF(Замеры!AD1215=0," ","---")</f>
        <v xml:space="preserve"> </v>
      </c>
      <c r="G1221" s="31" t="str">
        <f>IF(Замеры!AD1215=0," ",Замеры!L1215)</f>
        <v xml:space="preserve"> </v>
      </c>
      <c r="H1221" s="31" t="str">
        <f>CONCATENATE(Замеры!AO1215,Замеры!AE1215,Замеры!AP1215)</f>
        <v>0 0</v>
      </c>
      <c r="I1221" s="29" t="str">
        <f>CONCATENATE(Замеры!AM1215,Замеры!AE1215,Замеры!AN1215)</f>
        <v>0 0</v>
      </c>
      <c r="J1221" s="31" t="str">
        <f>IF(Замеры!AD1215=0," ",G1221*2.55)</f>
        <v xml:space="preserve"> </v>
      </c>
      <c r="K1221" s="29" t="str">
        <f>IF(Замеры!AD1215=0," ",Замеры!AK1215)</f>
        <v xml:space="preserve"> </v>
      </c>
      <c r="L1221" s="29" t="str">
        <f>IF(Замеры!AD1215=0," ",Замеры!AL1215)</f>
        <v xml:space="preserve"> </v>
      </c>
      <c r="M1221" s="29" t="str">
        <f>IF(Замеры!AD1215=0," ",0.1)</f>
        <v xml:space="preserve"> </v>
      </c>
      <c r="N1221" s="29" t="str">
        <f>IF(Замеры!AD1215=0," ",Замеры!AD1215)</f>
        <v xml:space="preserve"> </v>
      </c>
      <c r="O1221" s="29" t="str">
        <f>Замеры!AE1215</f>
        <v xml:space="preserve"> </v>
      </c>
      <c r="P1221" s="29" t="str">
        <f>Замеры!AF1215</f>
        <v xml:space="preserve"> </v>
      </c>
      <c r="Q1221" s="29" t="str">
        <f>IF(Замеры!AD1215=0," ","+")</f>
        <v xml:space="preserve"> </v>
      </c>
      <c r="R1221" s="32">
        <f>Замеры!AC1215</f>
        <v>0</v>
      </c>
      <c r="W1221" s="33" t="e">
        <f t="shared" si="36"/>
        <v>#VALUE!</v>
      </c>
      <c r="X1221" s="31" t="s">
        <v>72</v>
      </c>
      <c r="Y1221" s="33" t="e">
        <f t="shared" si="37"/>
        <v>#VALUE!</v>
      </c>
      <c r="Z1221" s="32"/>
    </row>
    <row r="1222" spans="1:26" x14ac:dyDescent="0.3">
      <c r="A1222" s="35">
        <f>IF(Замеры!B1216=0, " ", Замеры!B1216)</f>
        <v>1213</v>
      </c>
      <c r="B1222" s="37" t="str">
        <f>CONCATENATE(Замеры!D1216,Замеры!F1216)</f>
        <v>Группа от QF</v>
      </c>
      <c r="C1222" s="35" t="str">
        <f>IF(Замеры!J1216=0," ", Замеры!J1216)</f>
        <v xml:space="preserve"> </v>
      </c>
      <c r="D1222" s="29" t="str">
        <f>IF(Замеры!AD1216=0, " ", Замеры!AB1216)</f>
        <v xml:space="preserve"> </v>
      </c>
      <c r="E1222" s="29" t="str">
        <f>CONCATENATE(Замеры!T1216,Замеры!W1216,Замеры!V1216)</f>
        <v xml:space="preserve"> </v>
      </c>
      <c r="F1222" s="30" t="str">
        <f>IF(Замеры!AD1216=0," ","---")</f>
        <v xml:space="preserve"> </v>
      </c>
      <c r="G1222" s="31" t="str">
        <f>IF(Замеры!AD1216=0," ",Замеры!L1216)</f>
        <v xml:space="preserve"> </v>
      </c>
      <c r="H1222" s="31" t="str">
        <f>CONCATENATE(Замеры!AO1216,Замеры!AE1216,Замеры!AP1216)</f>
        <v>0 0</v>
      </c>
      <c r="I1222" s="29" t="str">
        <f>CONCATENATE(Замеры!AM1216,Замеры!AE1216,Замеры!AN1216)</f>
        <v>0 0</v>
      </c>
      <c r="J1222" s="31" t="str">
        <f>IF(Замеры!AD1216=0," ",G1222*2.55)</f>
        <v xml:space="preserve"> </v>
      </c>
      <c r="K1222" s="29" t="str">
        <f>IF(Замеры!AD1216=0," ",Замеры!AK1216)</f>
        <v xml:space="preserve"> </v>
      </c>
      <c r="L1222" s="29" t="str">
        <f>IF(Замеры!AD1216=0," ",Замеры!AL1216)</f>
        <v xml:space="preserve"> </v>
      </c>
      <c r="M1222" s="29" t="str">
        <f>IF(Замеры!AD1216=0," ",0.1)</f>
        <v xml:space="preserve"> </v>
      </c>
      <c r="N1222" s="29" t="str">
        <f>IF(Замеры!AD1216=0," ",Замеры!AD1216)</f>
        <v xml:space="preserve"> </v>
      </c>
      <c r="O1222" s="29" t="str">
        <f>Замеры!AE1216</f>
        <v xml:space="preserve"> </v>
      </c>
      <c r="P1222" s="29" t="str">
        <f>Замеры!AF1216</f>
        <v xml:space="preserve"> </v>
      </c>
      <c r="Q1222" s="29" t="str">
        <f>IF(Замеры!AD1216=0," ","+")</f>
        <v xml:space="preserve"> </v>
      </c>
      <c r="R1222" s="32">
        <f>Замеры!AC1216</f>
        <v>0</v>
      </c>
      <c r="W1222" s="33" t="e">
        <f t="shared" si="36"/>
        <v>#VALUE!</v>
      </c>
      <c r="X1222" s="31" t="s">
        <v>72</v>
      </c>
      <c r="Y1222" s="33" t="e">
        <f t="shared" si="37"/>
        <v>#VALUE!</v>
      </c>
      <c r="Z1222" s="32"/>
    </row>
    <row r="1223" spans="1:26" x14ac:dyDescent="0.3">
      <c r="A1223" s="35">
        <f>IF(Замеры!B1217=0, " ", Замеры!B1217)</f>
        <v>1214</v>
      </c>
      <c r="B1223" s="37" t="str">
        <f>CONCATENATE(Замеры!D1217,Замеры!F1217)</f>
        <v>Группа от QF</v>
      </c>
      <c r="C1223" s="35" t="str">
        <f>IF(Замеры!J1217=0," ", Замеры!J1217)</f>
        <v xml:space="preserve"> </v>
      </c>
      <c r="D1223" s="29" t="str">
        <f>IF(Замеры!AD1217=0, " ", Замеры!AB1217)</f>
        <v xml:space="preserve"> </v>
      </c>
      <c r="E1223" s="29" t="str">
        <f>CONCATENATE(Замеры!T1217,Замеры!W1217,Замеры!V1217)</f>
        <v xml:space="preserve"> </v>
      </c>
      <c r="F1223" s="30" t="str">
        <f>IF(Замеры!AD1217=0," ","---")</f>
        <v xml:space="preserve"> </v>
      </c>
      <c r="G1223" s="31" t="str">
        <f>IF(Замеры!AD1217=0," ",Замеры!L1217)</f>
        <v xml:space="preserve"> </v>
      </c>
      <c r="H1223" s="31" t="str">
        <f>CONCATENATE(Замеры!AO1217,Замеры!AE1217,Замеры!AP1217)</f>
        <v>0 0</v>
      </c>
      <c r="I1223" s="29" t="str">
        <f>CONCATENATE(Замеры!AM1217,Замеры!AE1217,Замеры!AN1217)</f>
        <v>0 0</v>
      </c>
      <c r="J1223" s="31" t="str">
        <f>IF(Замеры!AD1217=0," ",G1223*2.55)</f>
        <v xml:space="preserve"> </v>
      </c>
      <c r="K1223" s="29" t="str">
        <f>IF(Замеры!AD1217=0," ",Замеры!AK1217)</f>
        <v xml:space="preserve"> </v>
      </c>
      <c r="L1223" s="29" t="str">
        <f>IF(Замеры!AD1217=0," ",Замеры!AL1217)</f>
        <v xml:space="preserve"> </v>
      </c>
      <c r="M1223" s="29" t="str">
        <f>IF(Замеры!AD1217=0," ",0.1)</f>
        <v xml:space="preserve"> </v>
      </c>
      <c r="N1223" s="29" t="str">
        <f>IF(Замеры!AD1217=0," ",Замеры!AD1217)</f>
        <v xml:space="preserve"> </v>
      </c>
      <c r="O1223" s="29" t="str">
        <f>Замеры!AE1217</f>
        <v xml:space="preserve"> </v>
      </c>
      <c r="P1223" s="29" t="str">
        <f>Замеры!AF1217</f>
        <v xml:space="preserve"> </v>
      </c>
      <c r="Q1223" s="29" t="str">
        <f>IF(Замеры!AD1217=0," ","+")</f>
        <v xml:space="preserve"> </v>
      </c>
      <c r="R1223" s="32">
        <f>Замеры!AC1217</f>
        <v>0</v>
      </c>
      <c r="W1223" s="33" t="e">
        <f t="shared" si="36"/>
        <v>#VALUE!</v>
      </c>
      <c r="X1223" s="31" t="s">
        <v>72</v>
      </c>
      <c r="Y1223" s="33" t="e">
        <f t="shared" si="37"/>
        <v>#VALUE!</v>
      </c>
      <c r="Z1223" s="32"/>
    </row>
    <row r="1224" spans="1:26" x14ac:dyDescent="0.3">
      <c r="A1224" s="35">
        <f>IF(Замеры!B1218=0, " ", Замеры!B1218)</f>
        <v>1215</v>
      </c>
      <c r="B1224" s="37" t="str">
        <f>CONCATENATE(Замеры!D1218,Замеры!F1218)</f>
        <v>Группа от QF</v>
      </c>
      <c r="C1224" s="35" t="str">
        <f>IF(Замеры!J1218=0," ", Замеры!J1218)</f>
        <v xml:space="preserve"> </v>
      </c>
      <c r="D1224" s="29" t="str">
        <f>IF(Замеры!AD1218=0, " ", Замеры!AB1218)</f>
        <v xml:space="preserve"> </v>
      </c>
      <c r="E1224" s="29" t="str">
        <f>CONCATENATE(Замеры!T1218,Замеры!W1218,Замеры!V1218)</f>
        <v xml:space="preserve"> </v>
      </c>
      <c r="F1224" s="30" t="str">
        <f>IF(Замеры!AD1218=0," ","---")</f>
        <v xml:space="preserve"> </v>
      </c>
      <c r="G1224" s="31" t="str">
        <f>IF(Замеры!AD1218=0," ",Замеры!L1218)</f>
        <v xml:space="preserve"> </v>
      </c>
      <c r="H1224" s="31" t="str">
        <f>CONCATENATE(Замеры!AO1218,Замеры!AE1218,Замеры!AP1218)</f>
        <v>0 0</v>
      </c>
      <c r="I1224" s="29" t="str">
        <f>CONCATENATE(Замеры!AM1218,Замеры!AE1218,Замеры!AN1218)</f>
        <v>0 0</v>
      </c>
      <c r="J1224" s="31" t="str">
        <f>IF(Замеры!AD1218=0," ",G1224*2.55)</f>
        <v xml:space="preserve"> </v>
      </c>
      <c r="K1224" s="29" t="str">
        <f>IF(Замеры!AD1218=0," ",Замеры!AK1218)</f>
        <v xml:space="preserve"> </v>
      </c>
      <c r="L1224" s="29" t="str">
        <f>IF(Замеры!AD1218=0," ",Замеры!AL1218)</f>
        <v xml:space="preserve"> </v>
      </c>
      <c r="M1224" s="29" t="str">
        <f>IF(Замеры!AD1218=0," ",0.1)</f>
        <v xml:space="preserve"> </v>
      </c>
      <c r="N1224" s="29" t="str">
        <f>IF(Замеры!AD1218=0," ",Замеры!AD1218)</f>
        <v xml:space="preserve"> </v>
      </c>
      <c r="O1224" s="29" t="str">
        <f>Замеры!AE1218</f>
        <v xml:space="preserve"> </v>
      </c>
      <c r="P1224" s="29" t="str">
        <f>Замеры!AF1218</f>
        <v xml:space="preserve"> </v>
      </c>
      <c r="Q1224" s="29" t="str">
        <f>IF(Замеры!AD1218=0," ","+")</f>
        <v xml:space="preserve"> </v>
      </c>
      <c r="R1224" s="32">
        <f>Замеры!AC1218</f>
        <v>0</v>
      </c>
      <c r="W1224" s="33" t="e">
        <f t="shared" si="36"/>
        <v>#VALUE!</v>
      </c>
      <c r="X1224" s="31" t="s">
        <v>72</v>
      </c>
      <c r="Y1224" s="33" t="e">
        <f t="shared" si="37"/>
        <v>#VALUE!</v>
      </c>
      <c r="Z1224" s="32"/>
    </row>
    <row r="1225" spans="1:26" x14ac:dyDescent="0.3">
      <c r="A1225" s="35">
        <f>IF(Замеры!B1219=0, " ", Замеры!B1219)</f>
        <v>1216</v>
      </c>
      <c r="B1225" s="37" t="str">
        <f>CONCATENATE(Замеры!D1219,Замеры!F1219)</f>
        <v>Группа от QF</v>
      </c>
      <c r="C1225" s="35" t="str">
        <f>IF(Замеры!J1219=0," ", Замеры!J1219)</f>
        <v xml:space="preserve"> </v>
      </c>
      <c r="D1225" s="29" t="str">
        <f>IF(Замеры!AD1219=0, " ", Замеры!AB1219)</f>
        <v xml:space="preserve"> </v>
      </c>
      <c r="E1225" s="29" t="str">
        <f>CONCATENATE(Замеры!T1219,Замеры!W1219,Замеры!V1219)</f>
        <v xml:space="preserve"> </v>
      </c>
      <c r="F1225" s="30" t="str">
        <f>IF(Замеры!AD1219=0," ","---")</f>
        <v xml:space="preserve"> </v>
      </c>
      <c r="G1225" s="31" t="str">
        <f>IF(Замеры!AD1219=0," ",Замеры!L1219)</f>
        <v xml:space="preserve"> </v>
      </c>
      <c r="H1225" s="31" t="str">
        <f>CONCATENATE(Замеры!AO1219,Замеры!AE1219,Замеры!AP1219)</f>
        <v>0 0</v>
      </c>
      <c r="I1225" s="29" t="str">
        <f>CONCATENATE(Замеры!AM1219,Замеры!AE1219,Замеры!AN1219)</f>
        <v>0 0</v>
      </c>
      <c r="J1225" s="31" t="str">
        <f>IF(Замеры!AD1219=0," ",G1225*2.55)</f>
        <v xml:space="preserve"> </v>
      </c>
      <c r="K1225" s="29" t="str">
        <f>IF(Замеры!AD1219=0," ",Замеры!AK1219)</f>
        <v xml:space="preserve"> </v>
      </c>
      <c r="L1225" s="29" t="str">
        <f>IF(Замеры!AD1219=0," ",Замеры!AL1219)</f>
        <v xml:space="preserve"> </v>
      </c>
      <c r="M1225" s="29" t="str">
        <f>IF(Замеры!AD1219=0," ",0.1)</f>
        <v xml:space="preserve"> </v>
      </c>
      <c r="N1225" s="29" t="str">
        <f>IF(Замеры!AD1219=0," ",Замеры!AD1219)</f>
        <v xml:space="preserve"> </v>
      </c>
      <c r="O1225" s="29" t="str">
        <f>Замеры!AE1219</f>
        <v xml:space="preserve"> </v>
      </c>
      <c r="P1225" s="29" t="str">
        <f>Замеры!AF1219</f>
        <v xml:space="preserve"> </v>
      </c>
      <c r="Q1225" s="29" t="str">
        <f>IF(Замеры!AD1219=0," ","+")</f>
        <v xml:space="preserve"> </v>
      </c>
      <c r="R1225" s="32">
        <f>Замеры!AC1219</f>
        <v>0</v>
      </c>
      <c r="W1225" s="33" t="e">
        <f t="shared" si="36"/>
        <v>#VALUE!</v>
      </c>
      <c r="X1225" s="31" t="s">
        <v>72</v>
      </c>
      <c r="Y1225" s="33" t="e">
        <f t="shared" si="37"/>
        <v>#VALUE!</v>
      </c>
      <c r="Z1225" s="32"/>
    </row>
    <row r="1226" spans="1:26" x14ac:dyDescent="0.3">
      <c r="A1226" s="35">
        <f>IF(Замеры!B1220=0, " ", Замеры!B1220)</f>
        <v>1217</v>
      </c>
      <c r="B1226" s="37" t="str">
        <f>CONCATENATE(Замеры!D1220,Замеры!F1220)</f>
        <v>Группа от QF</v>
      </c>
      <c r="C1226" s="35" t="str">
        <f>IF(Замеры!J1220=0," ", Замеры!J1220)</f>
        <v xml:space="preserve"> </v>
      </c>
      <c r="D1226" s="29" t="str">
        <f>IF(Замеры!AD1220=0, " ", Замеры!AB1220)</f>
        <v xml:space="preserve"> </v>
      </c>
      <c r="E1226" s="29" t="str">
        <f>CONCATENATE(Замеры!T1220,Замеры!W1220,Замеры!V1220)</f>
        <v xml:space="preserve"> </v>
      </c>
      <c r="F1226" s="30" t="str">
        <f>IF(Замеры!AD1220=0," ","---")</f>
        <v xml:space="preserve"> </v>
      </c>
      <c r="G1226" s="31" t="str">
        <f>IF(Замеры!AD1220=0," ",Замеры!L1220)</f>
        <v xml:space="preserve"> </v>
      </c>
      <c r="H1226" s="31" t="str">
        <f>CONCATENATE(Замеры!AO1220,Замеры!AE1220,Замеры!AP1220)</f>
        <v>0 0</v>
      </c>
      <c r="I1226" s="29" t="str">
        <f>CONCATENATE(Замеры!AM1220,Замеры!AE1220,Замеры!AN1220)</f>
        <v>0 0</v>
      </c>
      <c r="J1226" s="31" t="str">
        <f>IF(Замеры!AD1220=0," ",G1226*2.55)</f>
        <v xml:space="preserve"> </v>
      </c>
      <c r="K1226" s="29" t="str">
        <f>IF(Замеры!AD1220=0," ",Замеры!AK1220)</f>
        <v xml:space="preserve"> </v>
      </c>
      <c r="L1226" s="29" t="str">
        <f>IF(Замеры!AD1220=0," ",Замеры!AL1220)</f>
        <v xml:space="preserve"> </v>
      </c>
      <c r="M1226" s="29" t="str">
        <f>IF(Замеры!AD1220=0," ",0.1)</f>
        <v xml:space="preserve"> </v>
      </c>
      <c r="N1226" s="29" t="str">
        <f>IF(Замеры!AD1220=0," ",Замеры!AD1220)</f>
        <v xml:space="preserve"> </v>
      </c>
      <c r="O1226" s="29" t="str">
        <f>Замеры!AE1220</f>
        <v xml:space="preserve"> </v>
      </c>
      <c r="P1226" s="29" t="str">
        <f>Замеры!AF1220</f>
        <v xml:space="preserve"> </v>
      </c>
      <c r="Q1226" s="29" t="str">
        <f>IF(Замеры!AD1220=0," ","+")</f>
        <v xml:space="preserve"> </v>
      </c>
      <c r="R1226" s="32">
        <f>Замеры!AC1220</f>
        <v>0</v>
      </c>
      <c r="W1226" s="33" t="e">
        <f t="shared" ref="W1226:W1289" si="38">G1226*1.13</f>
        <v>#VALUE!</v>
      </c>
      <c r="X1226" s="31" t="s">
        <v>72</v>
      </c>
      <c r="Y1226" s="33" t="e">
        <f t="shared" ref="Y1226:Y1289" si="39">G1226*1.45</f>
        <v>#VALUE!</v>
      </c>
      <c r="Z1226" s="32"/>
    </row>
    <row r="1227" spans="1:26" x14ac:dyDescent="0.3">
      <c r="A1227" s="35">
        <f>IF(Замеры!B1221=0, " ", Замеры!B1221)</f>
        <v>1218</v>
      </c>
      <c r="B1227" s="37" t="str">
        <f>CONCATENATE(Замеры!D1221,Замеры!F1221)</f>
        <v>Группа от QF</v>
      </c>
      <c r="C1227" s="35" t="str">
        <f>IF(Замеры!J1221=0," ", Замеры!J1221)</f>
        <v xml:space="preserve"> </v>
      </c>
      <c r="D1227" s="29" t="str">
        <f>IF(Замеры!AD1221=0, " ", Замеры!AB1221)</f>
        <v xml:space="preserve"> </v>
      </c>
      <c r="E1227" s="29" t="str">
        <f>CONCATENATE(Замеры!T1221,Замеры!W1221,Замеры!V1221)</f>
        <v xml:space="preserve"> </v>
      </c>
      <c r="F1227" s="30" t="str">
        <f>IF(Замеры!AD1221=0," ","---")</f>
        <v xml:space="preserve"> </v>
      </c>
      <c r="G1227" s="31" t="str">
        <f>IF(Замеры!AD1221=0," ",Замеры!L1221)</f>
        <v xml:space="preserve"> </v>
      </c>
      <c r="H1227" s="31" t="str">
        <f>CONCATENATE(Замеры!AO1221,Замеры!AE1221,Замеры!AP1221)</f>
        <v>0 0</v>
      </c>
      <c r="I1227" s="29" t="str">
        <f>CONCATENATE(Замеры!AM1221,Замеры!AE1221,Замеры!AN1221)</f>
        <v>0 0</v>
      </c>
      <c r="J1227" s="31" t="str">
        <f>IF(Замеры!AD1221=0," ",G1227*2.55)</f>
        <v xml:space="preserve"> </v>
      </c>
      <c r="K1227" s="29" t="str">
        <f>IF(Замеры!AD1221=0," ",Замеры!AK1221)</f>
        <v xml:space="preserve"> </v>
      </c>
      <c r="L1227" s="29" t="str">
        <f>IF(Замеры!AD1221=0," ",Замеры!AL1221)</f>
        <v xml:space="preserve"> </v>
      </c>
      <c r="M1227" s="29" t="str">
        <f>IF(Замеры!AD1221=0," ",0.1)</f>
        <v xml:space="preserve"> </v>
      </c>
      <c r="N1227" s="29" t="str">
        <f>IF(Замеры!AD1221=0," ",Замеры!AD1221)</f>
        <v xml:space="preserve"> </v>
      </c>
      <c r="O1227" s="29" t="str">
        <f>Замеры!AE1221</f>
        <v xml:space="preserve"> </v>
      </c>
      <c r="P1227" s="29" t="str">
        <f>Замеры!AF1221</f>
        <v xml:space="preserve"> </v>
      </c>
      <c r="Q1227" s="29" t="str">
        <f>IF(Замеры!AD1221=0," ","+")</f>
        <v xml:space="preserve"> </v>
      </c>
      <c r="R1227" s="32">
        <f>Замеры!AC1221</f>
        <v>0</v>
      </c>
      <c r="W1227" s="33" t="e">
        <f t="shared" si="38"/>
        <v>#VALUE!</v>
      </c>
      <c r="X1227" s="31" t="s">
        <v>72</v>
      </c>
      <c r="Y1227" s="33" t="e">
        <f t="shared" si="39"/>
        <v>#VALUE!</v>
      </c>
      <c r="Z1227" s="32"/>
    </row>
    <row r="1228" spans="1:26" x14ac:dyDescent="0.3">
      <c r="A1228" s="35">
        <f>IF(Замеры!B1222=0, " ", Замеры!B1222)</f>
        <v>1219</v>
      </c>
      <c r="B1228" s="37" t="str">
        <f>CONCATENATE(Замеры!D1222,Замеры!F1222)</f>
        <v>Группа от QF</v>
      </c>
      <c r="C1228" s="35" t="str">
        <f>IF(Замеры!J1222=0," ", Замеры!J1222)</f>
        <v xml:space="preserve"> </v>
      </c>
      <c r="D1228" s="29" t="str">
        <f>IF(Замеры!AD1222=0, " ", Замеры!AB1222)</f>
        <v xml:space="preserve"> </v>
      </c>
      <c r="E1228" s="29" t="str">
        <f>CONCATENATE(Замеры!T1222,Замеры!W1222,Замеры!V1222)</f>
        <v xml:space="preserve"> </v>
      </c>
      <c r="F1228" s="30" t="str">
        <f>IF(Замеры!AD1222=0," ","---")</f>
        <v xml:space="preserve"> </v>
      </c>
      <c r="G1228" s="31" t="str">
        <f>IF(Замеры!AD1222=0," ",Замеры!L1222)</f>
        <v xml:space="preserve"> </v>
      </c>
      <c r="H1228" s="31" t="str">
        <f>CONCATENATE(Замеры!AO1222,Замеры!AE1222,Замеры!AP1222)</f>
        <v>0 0</v>
      </c>
      <c r="I1228" s="29" t="str">
        <f>CONCATENATE(Замеры!AM1222,Замеры!AE1222,Замеры!AN1222)</f>
        <v>0 0</v>
      </c>
      <c r="J1228" s="31" t="str">
        <f>IF(Замеры!AD1222=0," ",G1228*2.55)</f>
        <v xml:space="preserve"> </v>
      </c>
      <c r="K1228" s="29" t="str">
        <f>IF(Замеры!AD1222=0," ",Замеры!AK1222)</f>
        <v xml:space="preserve"> </v>
      </c>
      <c r="L1228" s="29" t="str">
        <f>IF(Замеры!AD1222=0," ",Замеры!AL1222)</f>
        <v xml:space="preserve"> </v>
      </c>
      <c r="M1228" s="29" t="str">
        <f>IF(Замеры!AD1222=0," ",0.1)</f>
        <v xml:space="preserve"> </v>
      </c>
      <c r="N1228" s="29" t="str">
        <f>IF(Замеры!AD1222=0," ",Замеры!AD1222)</f>
        <v xml:space="preserve"> </v>
      </c>
      <c r="O1228" s="29" t="str">
        <f>Замеры!AE1222</f>
        <v xml:space="preserve"> </v>
      </c>
      <c r="P1228" s="29" t="str">
        <f>Замеры!AF1222</f>
        <v xml:space="preserve"> </v>
      </c>
      <c r="Q1228" s="29" t="str">
        <f>IF(Замеры!AD1222=0," ","+")</f>
        <v xml:space="preserve"> </v>
      </c>
      <c r="R1228" s="32">
        <f>Замеры!AC1222</f>
        <v>0</v>
      </c>
      <c r="W1228" s="33" t="e">
        <f t="shared" si="38"/>
        <v>#VALUE!</v>
      </c>
      <c r="X1228" s="31" t="s">
        <v>72</v>
      </c>
      <c r="Y1228" s="33" t="e">
        <f t="shared" si="39"/>
        <v>#VALUE!</v>
      </c>
      <c r="Z1228" s="32"/>
    </row>
    <row r="1229" spans="1:26" x14ac:dyDescent="0.3">
      <c r="A1229" s="35">
        <f>IF(Замеры!B1223=0, " ", Замеры!B1223)</f>
        <v>1220</v>
      </c>
      <c r="B1229" s="37" t="str">
        <f>CONCATENATE(Замеры!D1223,Замеры!F1223)</f>
        <v>Группа от QF</v>
      </c>
      <c r="C1229" s="35" t="str">
        <f>IF(Замеры!J1223=0," ", Замеры!J1223)</f>
        <v xml:space="preserve"> </v>
      </c>
      <c r="D1229" s="29" t="str">
        <f>IF(Замеры!AD1223=0, " ", Замеры!AB1223)</f>
        <v xml:space="preserve"> </v>
      </c>
      <c r="E1229" s="29" t="str">
        <f>CONCATENATE(Замеры!T1223,Замеры!W1223,Замеры!V1223)</f>
        <v xml:space="preserve"> </v>
      </c>
      <c r="F1229" s="30" t="str">
        <f>IF(Замеры!AD1223=0," ","---")</f>
        <v xml:space="preserve"> </v>
      </c>
      <c r="G1229" s="31" t="str">
        <f>IF(Замеры!AD1223=0," ",Замеры!L1223)</f>
        <v xml:space="preserve"> </v>
      </c>
      <c r="H1229" s="31" t="str">
        <f>CONCATENATE(Замеры!AO1223,Замеры!AE1223,Замеры!AP1223)</f>
        <v>0 0</v>
      </c>
      <c r="I1229" s="29" t="str">
        <f>CONCATENATE(Замеры!AM1223,Замеры!AE1223,Замеры!AN1223)</f>
        <v>0 0</v>
      </c>
      <c r="J1229" s="31" t="str">
        <f>IF(Замеры!AD1223=0," ",G1229*2.55)</f>
        <v xml:space="preserve"> </v>
      </c>
      <c r="K1229" s="29" t="str">
        <f>IF(Замеры!AD1223=0," ",Замеры!AK1223)</f>
        <v xml:space="preserve"> </v>
      </c>
      <c r="L1229" s="29" t="str">
        <f>IF(Замеры!AD1223=0," ",Замеры!AL1223)</f>
        <v xml:space="preserve"> </v>
      </c>
      <c r="M1229" s="29" t="str">
        <f>IF(Замеры!AD1223=0," ",0.1)</f>
        <v xml:space="preserve"> </v>
      </c>
      <c r="N1229" s="29" t="str">
        <f>IF(Замеры!AD1223=0," ",Замеры!AD1223)</f>
        <v xml:space="preserve"> </v>
      </c>
      <c r="O1229" s="29" t="str">
        <f>Замеры!AE1223</f>
        <v xml:space="preserve"> </v>
      </c>
      <c r="P1229" s="29" t="str">
        <f>Замеры!AF1223</f>
        <v xml:space="preserve"> </v>
      </c>
      <c r="Q1229" s="29" t="str">
        <f>IF(Замеры!AD1223=0," ","+")</f>
        <v xml:space="preserve"> </v>
      </c>
      <c r="R1229" s="32">
        <f>Замеры!AC1223</f>
        <v>0</v>
      </c>
      <c r="W1229" s="33" t="e">
        <f t="shared" si="38"/>
        <v>#VALUE!</v>
      </c>
      <c r="X1229" s="31" t="s">
        <v>72</v>
      </c>
      <c r="Y1229" s="33" t="e">
        <f t="shared" si="39"/>
        <v>#VALUE!</v>
      </c>
      <c r="Z1229" s="32"/>
    </row>
    <row r="1230" spans="1:26" x14ac:dyDescent="0.3">
      <c r="A1230" s="35">
        <f>IF(Замеры!B1224=0, " ", Замеры!B1224)</f>
        <v>1221</v>
      </c>
      <c r="B1230" s="37" t="str">
        <f>CONCATENATE(Замеры!D1224,Замеры!F1224)</f>
        <v>Группа от QF</v>
      </c>
      <c r="C1230" s="35" t="str">
        <f>IF(Замеры!J1224=0," ", Замеры!J1224)</f>
        <v xml:space="preserve"> </v>
      </c>
      <c r="D1230" s="29" t="str">
        <f>IF(Замеры!AD1224=0, " ", Замеры!AB1224)</f>
        <v xml:space="preserve"> </v>
      </c>
      <c r="E1230" s="29" t="str">
        <f>CONCATENATE(Замеры!T1224,Замеры!W1224,Замеры!V1224)</f>
        <v xml:space="preserve"> </v>
      </c>
      <c r="F1230" s="30" t="str">
        <f>IF(Замеры!AD1224=0," ","---")</f>
        <v xml:space="preserve"> </v>
      </c>
      <c r="G1230" s="31" t="str">
        <f>IF(Замеры!AD1224=0," ",Замеры!L1224)</f>
        <v xml:space="preserve"> </v>
      </c>
      <c r="H1230" s="31" t="str">
        <f>CONCATENATE(Замеры!AO1224,Замеры!AE1224,Замеры!AP1224)</f>
        <v>0 0</v>
      </c>
      <c r="I1230" s="29" t="str">
        <f>CONCATENATE(Замеры!AM1224,Замеры!AE1224,Замеры!AN1224)</f>
        <v>0 0</v>
      </c>
      <c r="J1230" s="31" t="str">
        <f>IF(Замеры!AD1224=0," ",G1230*2.55)</f>
        <v xml:space="preserve"> </v>
      </c>
      <c r="K1230" s="29" t="str">
        <f>IF(Замеры!AD1224=0," ",Замеры!AK1224)</f>
        <v xml:space="preserve"> </v>
      </c>
      <c r="L1230" s="29" t="str">
        <f>IF(Замеры!AD1224=0," ",Замеры!AL1224)</f>
        <v xml:space="preserve"> </v>
      </c>
      <c r="M1230" s="29" t="str">
        <f>IF(Замеры!AD1224=0," ",0.1)</f>
        <v xml:space="preserve"> </v>
      </c>
      <c r="N1230" s="29" t="str">
        <f>IF(Замеры!AD1224=0," ",Замеры!AD1224)</f>
        <v xml:space="preserve"> </v>
      </c>
      <c r="O1230" s="29" t="str">
        <f>Замеры!AE1224</f>
        <v xml:space="preserve"> </v>
      </c>
      <c r="P1230" s="29" t="str">
        <f>Замеры!AF1224</f>
        <v xml:space="preserve"> </v>
      </c>
      <c r="Q1230" s="29" t="str">
        <f>IF(Замеры!AD1224=0," ","+")</f>
        <v xml:space="preserve"> </v>
      </c>
      <c r="R1230" s="32">
        <f>Замеры!AC1224</f>
        <v>0</v>
      </c>
      <c r="W1230" s="33" t="e">
        <f t="shared" si="38"/>
        <v>#VALUE!</v>
      </c>
      <c r="X1230" s="31" t="s">
        <v>72</v>
      </c>
      <c r="Y1230" s="33" t="e">
        <f t="shared" si="39"/>
        <v>#VALUE!</v>
      </c>
      <c r="Z1230" s="32"/>
    </row>
    <row r="1231" spans="1:26" x14ac:dyDescent="0.3">
      <c r="A1231" s="35">
        <f>IF(Замеры!B1225=0, " ", Замеры!B1225)</f>
        <v>1222</v>
      </c>
      <c r="B1231" s="37" t="str">
        <f>CONCATENATE(Замеры!D1225,Замеры!F1225)</f>
        <v>Группа от QF</v>
      </c>
      <c r="C1231" s="35" t="str">
        <f>IF(Замеры!J1225=0," ", Замеры!J1225)</f>
        <v xml:space="preserve"> </v>
      </c>
      <c r="D1231" s="29" t="str">
        <f>IF(Замеры!AD1225=0, " ", Замеры!AB1225)</f>
        <v xml:space="preserve"> </v>
      </c>
      <c r="E1231" s="29" t="str">
        <f>CONCATENATE(Замеры!T1225,Замеры!W1225,Замеры!V1225)</f>
        <v xml:space="preserve"> </v>
      </c>
      <c r="F1231" s="30" t="str">
        <f>IF(Замеры!AD1225=0," ","---")</f>
        <v xml:space="preserve"> </v>
      </c>
      <c r="G1231" s="31" t="str">
        <f>IF(Замеры!AD1225=0," ",Замеры!L1225)</f>
        <v xml:space="preserve"> </v>
      </c>
      <c r="H1231" s="31" t="str">
        <f>CONCATENATE(Замеры!AO1225,Замеры!AE1225,Замеры!AP1225)</f>
        <v>0 0</v>
      </c>
      <c r="I1231" s="29" t="str">
        <f>CONCATENATE(Замеры!AM1225,Замеры!AE1225,Замеры!AN1225)</f>
        <v>0 0</v>
      </c>
      <c r="J1231" s="31" t="str">
        <f>IF(Замеры!AD1225=0," ",G1231*2.55)</f>
        <v xml:space="preserve"> </v>
      </c>
      <c r="K1231" s="29" t="str">
        <f>IF(Замеры!AD1225=0," ",Замеры!AK1225)</f>
        <v xml:space="preserve"> </v>
      </c>
      <c r="L1231" s="29" t="str">
        <f>IF(Замеры!AD1225=0," ",Замеры!AL1225)</f>
        <v xml:space="preserve"> </v>
      </c>
      <c r="M1231" s="29" t="str">
        <f>IF(Замеры!AD1225=0," ",0.1)</f>
        <v xml:space="preserve"> </v>
      </c>
      <c r="N1231" s="29" t="str">
        <f>IF(Замеры!AD1225=0," ",Замеры!AD1225)</f>
        <v xml:space="preserve"> </v>
      </c>
      <c r="O1231" s="29" t="str">
        <f>Замеры!AE1225</f>
        <v xml:space="preserve"> </v>
      </c>
      <c r="P1231" s="29" t="str">
        <f>Замеры!AF1225</f>
        <v xml:space="preserve"> </v>
      </c>
      <c r="Q1231" s="29" t="str">
        <f>IF(Замеры!AD1225=0," ","+")</f>
        <v xml:space="preserve"> </v>
      </c>
      <c r="R1231" s="32">
        <f>Замеры!AC1225</f>
        <v>0</v>
      </c>
      <c r="W1231" s="33" t="e">
        <f t="shared" si="38"/>
        <v>#VALUE!</v>
      </c>
      <c r="X1231" s="31" t="s">
        <v>72</v>
      </c>
      <c r="Y1231" s="33" t="e">
        <f t="shared" si="39"/>
        <v>#VALUE!</v>
      </c>
      <c r="Z1231" s="32"/>
    </row>
    <row r="1232" spans="1:26" x14ac:dyDescent="0.3">
      <c r="A1232" s="35">
        <f>IF(Замеры!B1226=0, " ", Замеры!B1226)</f>
        <v>1223</v>
      </c>
      <c r="B1232" s="37" t="str">
        <f>CONCATENATE(Замеры!D1226,Замеры!F1226)</f>
        <v>Группа от QF</v>
      </c>
      <c r="C1232" s="35" t="str">
        <f>IF(Замеры!J1226=0," ", Замеры!J1226)</f>
        <v xml:space="preserve"> </v>
      </c>
      <c r="D1232" s="29" t="str">
        <f>IF(Замеры!AD1226=0, " ", Замеры!AB1226)</f>
        <v xml:space="preserve"> </v>
      </c>
      <c r="E1232" s="29" t="str">
        <f>CONCATENATE(Замеры!T1226,Замеры!W1226,Замеры!V1226)</f>
        <v xml:space="preserve"> </v>
      </c>
      <c r="F1232" s="30" t="str">
        <f>IF(Замеры!AD1226=0," ","---")</f>
        <v xml:space="preserve"> </v>
      </c>
      <c r="G1232" s="31" t="str">
        <f>IF(Замеры!AD1226=0," ",Замеры!L1226)</f>
        <v xml:space="preserve"> </v>
      </c>
      <c r="H1232" s="31" t="str">
        <f>CONCATENATE(Замеры!AO1226,Замеры!AE1226,Замеры!AP1226)</f>
        <v>0 0</v>
      </c>
      <c r="I1232" s="29" t="str">
        <f>CONCATENATE(Замеры!AM1226,Замеры!AE1226,Замеры!AN1226)</f>
        <v>0 0</v>
      </c>
      <c r="J1232" s="31" t="str">
        <f>IF(Замеры!AD1226=0," ",G1232*2.55)</f>
        <v xml:space="preserve"> </v>
      </c>
      <c r="K1232" s="29" t="str">
        <f>IF(Замеры!AD1226=0," ",Замеры!AK1226)</f>
        <v xml:space="preserve"> </v>
      </c>
      <c r="L1232" s="29" t="str">
        <f>IF(Замеры!AD1226=0," ",Замеры!AL1226)</f>
        <v xml:space="preserve"> </v>
      </c>
      <c r="M1232" s="29" t="str">
        <f>IF(Замеры!AD1226=0," ",0.1)</f>
        <v xml:space="preserve"> </v>
      </c>
      <c r="N1232" s="29" t="str">
        <f>IF(Замеры!AD1226=0," ",Замеры!AD1226)</f>
        <v xml:space="preserve"> </v>
      </c>
      <c r="O1232" s="29" t="str">
        <f>Замеры!AE1226</f>
        <v xml:space="preserve"> </v>
      </c>
      <c r="P1232" s="29" t="str">
        <f>Замеры!AF1226</f>
        <v xml:space="preserve"> </v>
      </c>
      <c r="Q1232" s="29" t="str">
        <f>IF(Замеры!AD1226=0," ","+")</f>
        <v xml:space="preserve"> </v>
      </c>
      <c r="R1232" s="32">
        <f>Замеры!AC1226</f>
        <v>0</v>
      </c>
      <c r="W1232" s="33" t="e">
        <f t="shared" si="38"/>
        <v>#VALUE!</v>
      </c>
      <c r="X1232" s="31" t="s">
        <v>72</v>
      </c>
      <c r="Y1232" s="33" t="e">
        <f t="shared" si="39"/>
        <v>#VALUE!</v>
      </c>
      <c r="Z1232" s="32"/>
    </row>
    <row r="1233" spans="1:26" x14ac:dyDescent="0.3">
      <c r="A1233" s="35">
        <f>IF(Замеры!B1227=0, " ", Замеры!B1227)</f>
        <v>1224</v>
      </c>
      <c r="B1233" s="37" t="str">
        <f>CONCATENATE(Замеры!D1227,Замеры!F1227)</f>
        <v>Группа от QF</v>
      </c>
      <c r="C1233" s="35" t="str">
        <f>IF(Замеры!J1227=0," ", Замеры!J1227)</f>
        <v xml:space="preserve"> </v>
      </c>
      <c r="D1233" s="29" t="str">
        <f>IF(Замеры!AD1227=0, " ", Замеры!AB1227)</f>
        <v xml:space="preserve"> </v>
      </c>
      <c r="E1233" s="29" t="str">
        <f>CONCATENATE(Замеры!T1227,Замеры!W1227,Замеры!V1227)</f>
        <v xml:space="preserve"> </v>
      </c>
      <c r="F1233" s="30" t="str">
        <f>IF(Замеры!AD1227=0," ","---")</f>
        <v xml:space="preserve"> </v>
      </c>
      <c r="G1233" s="31" t="str">
        <f>IF(Замеры!AD1227=0," ",Замеры!L1227)</f>
        <v xml:space="preserve"> </v>
      </c>
      <c r="H1233" s="31" t="str">
        <f>CONCATENATE(Замеры!AO1227,Замеры!AE1227,Замеры!AP1227)</f>
        <v>0 0</v>
      </c>
      <c r="I1233" s="29" t="str">
        <f>CONCATENATE(Замеры!AM1227,Замеры!AE1227,Замеры!AN1227)</f>
        <v>0 0</v>
      </c>
      <c r="J1233" s="31" t="str">
        <f>IF(Замеры!AD1227=0," ",G1233*2.55)</f>
        <v xml:space="preserve"> </v>
      </c>
      <c r="K1233" s="29" t="str">
        <f>IF(Замеры!AD1227=0," ",Замеры!AK1227)</f>
        <v xml:space="preserve"> </v>
      </c>
      <c r="L1233" s="29" t="str">
        <f>IF(Замеры!AD1227=0," ",Замеры!AL1227)</f>
        <v xml:space="preserve"> </v>
      </c>
      <c r="M1233" s="29" t="str">
        <f>IF(Замеры!AD1227=0," ",0.1)</f>
        <v xml:space="preserve"> </v>
      </c>
      <c r="N1233" s="29" t="str">
        <f>IF(Замеры!AD1227=0," ",Замеры!AD1227)</f>
        <v xml:space="preserve"> </v>
      </c>
      <c r="O1233" s="29" t="str">
        <f>Замеры!AE1227</f>
        <v xml:space="preserve"> </v>
      </c>
      <c r="P1233" s="29" t="str">
        <f>Замеры!AF1227</f>
        <v xml:space="preserve"> </v>
      </c>
      <c r="Q1233" s="29" t="str">
        <f>IF(Замеры!AD1227=0," ","+")</f>
        <v xml:space="preserve"> </v>
      </c>
      <c r="R1233" s="32">
        <f>Замеры!AC1227</f>
        <v>0</v>
      </c>
      <c r="W1233" s="33" t="e">
        <f t="shared" si="38"/>
        <v>#VALUE!</v>
      </c>
      <c r="X1233" s="31" t="s">
        <v>72</v>
      </c>
      <c r="Y1233" s="33" t="e">
        <f t="shared" si="39"/>
        <v>#VALUE!</v>
      </c>
      <c r="Z1233" s="32"/>
    </row>
    <row r="1234" spans="1:26" x14ac:dyDescent="0.3">
      <c r="A1234" s="35">
        <f>IF(Замеры!B1228=0, " ", Замеры!B1228)</f>
        <v>1225</v>
      </c>
      <c r="B1234" s="37" t="str">
        <f>CONCATENATE(Замеры!D1228,Замеры!F1228)</f>
        <v>Группа от QF</v>
      </c>
      <c r="C1234" s="35" t="str">
        <f>IF(Замеры!J1228=0," ", Замеры!J1228)</f>
        <v xml:space="preserve"> </v>
      </c>
      <c r="D1234" s="29" t="str">
        <f>IF(Замеры!AD1228=0, " ", Замеры!AB1228)</f>
        <v xml:space="preserve"> </v>
      </c>
      <c r="E1234" s="29" t="str">
        <f>CONCATENATE(Замеры!T1228,Замеры!W1228,Замеры!V1228)</f>
        <v xml:space="preserve"> </v>
      </c>
      <c r="F1234" s="30" t="str">
        <f>IF(Замеры!AD1228=0," ","---")</f>
        <v xml:space="preserve"> </v>
      </c>
      <c r="G1234" s="31" t="str">
        <f>IF(Замеры!AD1228=0," ",Замеры!L1228)</f>
        <v xml:space="preserve"> </v>
      </c>
      <c r="H1234" s="31" t="str">
        <f>CONCATENATE(Замеры!AO1228,Замеры!AE1228,Замеры!AP1228)</f>
        <v>0 0</v>
      </c>
      <c r="I1234" s="29" t="str">
        <f>CONCATENATE(Замеры!AM1228,Замеры!AE1228,Замеры!AN1228)</f>
        <v>0 0</v>
      </c>
      <c r="J1234" s="31" t="str">
        <f>IF(Замеры!AD1228=0," ",G1234*2.55)</f>
        <v xml:space="preserve"> </v>
      </c>
      <c r="K1234" s="29" t="str">
        <f>IF(Замеры!AD1228=0," ",Замеры!AK1228)</f>
        <v xml:space="preserve"> </v>
      </c>
      <c r="L1234" s="29" t="str">
        <f>IF(Замеры!AD1228=0," ",Замеры!AL1228)</f>
        <v xml:space="preserve"> </v>
      </c>
      <c r="M1234" s="29" t="str">
        <f>IF(Замеры!AD1228=0," ",0.1)</f>
        <v xml:space="preserve"> </v>
      </c>
      <c r="N1234" s="29" t="str">
        <f>IF(Замеры!AD1228=0," ",Замеры!AD1228)</f>
        <v xml:space="preserve"> </v>
      </c>
      <c r="O1234" s="29" t="str">
        <f>Замеры!AE1228</f>
        <v xml:space="preserve"> </v>
      </c>
      <c r="P1234" s="29" t="str">
        <f>Замеры!AF1228</f>
        <v xml:space="preserve"> </v>
      </c>
      <c r="Q1234" s="29" t="str">
        <f>IF(Замеры!AD1228=0," ","+")</f>
        <v xml:space="preserve"> </v>
      </c>
      <c r="R1234" s="32">
        <f>Замеры!AC1228</f>
        <v>0</v>
      </c>
      <c r="W1234" s="33" t="e">
        <f t="shared" si="38"/>
        <v>#VALUE!</v>
      </c>
      <c r="X1234" s="31" t="s">
        <v>72</v>
      </c>
      <c r="Y1234" s="33" t="e">
        <f t="shared" si="39"/>
        <v>#VALUE!</v>
      </c>
      <c r="Z1234" s="32"/>
    </row>
    <row r="1235" spans="1:26" x14ac:dyDescent="0.3">
      <c r="A1235" s="35">
        <f>IF(Замеры!B1229=0, " ", Замеры!B1229)</f>
        <v>1226</v>
      </c>
      <c r="B1235" s="37" t="str">
        <f>CONCATENATE(Замеры!D1229,Замеры!F1229)</f>
        <v>Группа от QF</v>
      </c>
      <c r="C1235" s="35" t="str">
        <f>IF(Замеры!J1229=0," ", Замеры!J1229)</f>
        <v xml:space="preserve"> </v>
      </c>
      <c r="D1235" s="29" t="str">
        <f>IF(Замеры!AD1229=0, " ", Замеры!AB1229)</f>
        <v xml:space="preserve"> </v>
      </c>
      <c r="E1235" s="29" t="str">
        <f>CONCATENATE(Замеры!T1229,Замеры!W1229,Замеры!V1229)</f>
        <v xml:space="preserve"> </v>
      </c>
      <c r="F1235" s="30" t="str">
        <f>IF(Замеры!AD1229=0," ","---")</f>
        <v xml:space="preserve"> </v>
      </c>
      <c r="G1235" s="31" t="str">
        <f>IF(Замеры!AD1229=0," ",Замеры!L1229)</f>
        <v xml:space="preserve"> </v>
      </c>
      <c r="H1235" s="31" t="str">
        <f>CONCATENATE(Замеры!AO1229,Замеры!AE1229,Замеры!AP1229)</f>
        <v>0 0</v>
      </c>
      <c r="I1235" s="29" t="str">
        <f>CONCATENATE(Замеры!AM1229,Замеры!AE1229,Замеры!AN1229)</f>
        <v>0 0</v>
      </c>
      <c r="J1235" s="31" t="str">
        <f>IF(Замеры!AD1229=0," ",G1235*2.55)</f>
        <v xml:space="preserve"> </v>
      </c>
      <c r="K1235" s="29" t="str">
        <f>IF(Замеры!AD1229=0," ",Замеры!AK1229)</f>
        <v xml:space="preserve"> </v>
      </c>
      <c r="L1235" s="29" t="str">
        <f>IF(Замеры!AD1229=0," ",Замеры!AL1229)</f>
        <v xml:space="preserve"> </v>
      </c>
      <c r="M1235" s="29" t="str">
        <f>IF(Замеры!AD1229=0," ",0.1)</f>
        <v xml:space="preserve"> </v>
      </c>
      <c r="N1235" s="29" t="str">
        <f>IF(Замеры!AD1229=0," ",Замеры!AD1229)</f>
        <v xml:space="preserve"> </v>
      </c>
      <c r="O1235" s="29" t="str">
        <f>Замеры!AE1229</f>
        <v xml:space="preserve"> </v>
      </c>
      <c r="P1235" s="29" t="str">
        <f>Замеры!AF1229</f>
        <v xml:space="preserve"> </v>
      </c>
      <c r="Q1235" s="29" t="str">
        <f>IF(Замеры!AD1229=0," ","+")</f>
        <v xml:space="preserve"> </v>
      </c>
      <c r="R1235" s="32">
        <f>Замеры!AC1229</f>
        <v>0</v>
      </c>
      <c r="W1235" s="33" t="e">
        <f t="shared" si="38"/>
        <v>#VALUE!</v>
      </c>
      <c r="X1235" s="31" t="s">
        <v>72</v>
      </c>
      <c r="Y1235" s="33" t="e">
        <f t="shared" si="39"/>
        <v>#VALUE!</v>
      </c>
      <c r="Z1235" s="32"/>
    </row>
    <row r="1236" spans="1:26" x14ac:dyDescent="0.3">
      <c r="A1236" s="35">
        <f>IF(Замеры!B1230=0, " ", Замеры!B1230)</f>
        <v>1227</v>
      </c>
      <c r="B1236" s="37" t="str">
        <f>CONCATENATE(Замеры!D1230,Замеры!F1230)</f>
        <v>Группа от QF</v>
      </c>
      <c r="C1236" s="35" t="str">
        <f>IF(Замеры!J1230=0," ", Замеры!J1230)</f>
        <v xml:space="preserve"> </v>
      </c>
      <c r="D1236" s="29" t="str">
        <f>IF(Замеры!AD1230=0, " ", Замеры!AB1230)</f>
        <v xml:space="preserve"> </v>
      </c>
      <c r="E1236" s="29" t="str">
        <f>CONCATENATE(Замеры!T1230,Замеры!W1230,Замеры!V1230)</f>
        <v xml:space="preserve"> </v>
      </c>
      <c r="F1236" s="30" t="str">
        <f>IF(Замеры!AD1230=0," ","---")</f>
        <v xml:space="preserve"> </v>
      </c>
      <c r="G1236" s="31" t="str">
        <f>IF(Замеры!AD1230=0," ",Замеры!L1230)</f>
        <v xml:space="preserve"> </v>
      </c>
      <c r="H1236" s="31" t="str">
        <f>CONCATENATE(Замеры!AO1230,Замеры!AE1230,Замеры!AP1230)</f>
        <v>0 0</v>
      </c>
      <c r="I1236" s="29" t="str">
        <f>CONCATENATE(Замеры!AM1230,Замеры!AE1230,Замеры!AN1230)</f>
        <v>0 0</v>
      </c>
      <c r="J1236" s="31" t="str">
        <f>IF(Замеры!AD1230=0," ",G1236*2.55)</f>
        <v xml:space="preserve"> </v>
      </c>
      <c r="K1236" s="29" t="str">
        <f>IF(Замеры!AD1230=0," ",Замеры!AK1230)</f>
        <v xml:space="preserve"> </v>
      </c>
      <c r="L1236" s="29" t="str">
        <f>IF(Замеры!AD1230=0," ",Замеры!AL1230)</f>
        <v xml:space="preserve"> </v>
      </c>
      <c r="M1236" s="29" t="str">
        <f>IF(Замеры!AD1230=0," ",0.1)</f>
        <v xml:space="preserve"> </v>
      </c>
      <c r="N1236" s="29" t="str">
        <f>IF(Замеры!AD1230=0," ",Замеры!AD1230)</f>
        <v xml:space="preserve"> </v>
      </c>
      <c r="O1236" s="29" t="str">
        <f>Замеры!AE1230</f>
        <v xml:space="preserve"> </v>
      </c>
      <c r="P1236" s="29" t="str">
        <f>Замеры!AF1230</f>
        <v xml:space="preserve"> </v>
      </c>
      <c r="Q1236" s="29" t="str">
        <f>IF(Замеры!AD1230=0," ","+")</f>
        <v xml:space="preserve"> </v>
      </c>
      <c r="R1236" s="32">
        <f>Замеры!AC1230</f>
        <v>0</v>
      </c>
      <c r="W1236" s="33" t="e">
        <f t="shared" si="38"/>
        <v>#VALUE!</v>
      </c>
      <c r="X1236" s="31" t="s">
        <v>72</v>
      </c>
      <c r="Y1236" s="33" t="e">
        <f t="shared" si="39"/>
        <v>#VALUE!</v>
      </c>
      <c r="Z1236" s="32"/>
    </row>
    <row r="1237" spans="1:26" x14ac:dyDescent="0.3">
      <c r="A1237" s="35">
        <f>IF(Замеры!B1231=0, " ", Замеры!B1231)</f>
        <v>1228</v>
      </c>
      <c r="B1237" s="37" t="str">
        <f>CONCATENATE(Замеры!D1231,Замеры!F1231)</f>
        <v>Группа от QF</v>
      </c>
      <c r="C1237" s="35" t="str">
        <f>IF(Замеры!J1231=0," ", Замеры!J1231)</f>
        <v xml:space="preserve"> </v>
      </c>
      <c r="D1237" s="29" t="str">
        <f>IF(Замеры!AD1231=0, " ", Замеры!AB1231)</f>
        <v xml:space="preserve"> </v>
      </c>
      <c r="E1237" s="29" t="str">
        <f>CONCATENATE(Замеры!T1231,Замеры!W1231,Замеры!V1231)</f>
        <v xml:space="preserve"> </v>
      </c>
      <c r="F1237" s="30" t="str">
        <f>IF(Замеры!AD1231=0," ","---")</f>
        <v xml:space="preserve"> </v>
      </c>
      <c r="G1237" s="31" t="str">
        <f>IF(Замеры!AD1231=0," ",Замеры!L1231)</f>
        <v xml:space="preserve"> </v>
      </c>
      <c r="H1237" s="31" t="str">
        <f>CONCATENATE(Замеры!AO1231,Замеры!AE1231,Замеры!AP1231)</f>
        <v>0 0</v>
      </c>
      <c r="I1237" s="29" t="str">
        <f>CONCATENATE(Замеры!AM1231,Замеры!AE1231,Замеры!AN1231)</f>
        <v>0 0</v>
      </c>
      <c r="J1237" s="31" t="str">
        <f>IF(Замеры!AD1231=0," ",G1237*2.55)</f>
        <v xml:space="preserve"> </v>
      </c>
      <c r="K1237" s="29" t="str">
        <f>IF(Замеры!AD1231=0," ",Замеры!AK1231)</f>
        <v xml:space="preserve"> </v>
      </c>
      <c r="L1237" s="29" t="str">
        <f>IF(Замеры!AD1231=0," ",Замеры!AL1231)</f>
        <v xml:space="preserve"> </v>
      </c>
      <c r="M1237" s="29" t="str">
        <f>IF(Замеры!AD1231=0," ",0.1)</f>
        <v xml:space="preserve"> </v>
      </c>
      <c r="N1237" s="29" t="str">
        <f>IF(Замеры!AD1231=0," ",Замеры!AD1231)</f>
        <v xml:space="preserve"> </v>
      </c>
      <c r="O1237" s="29" t="str">
        <f>Замеры!AE1231</f>
        <v xml:space="preserve"> </v>
      </c>
      <c r="P1237" s="29" t="str">
        <f>Замеры!AF1231</f>
        <v xml:space="preserve"> </v>
      </c>
      <c r="Q1237" s="29" t="str">
        <f>IF(Замеры!AD1231=0," ","+")</f>
        <v xml:space="preserve"> </v>
      </c>
      <c r="R1237" s="32">
        <f>Замеры!AC1231</f>
        <v>0</v>
      </c>
      <c r="W1237" s="33" t="e">
        <f t="shared" si="38"/>
        <v>#VALUE!</v>
      </c>
      <c r="X1237" s="31" t="s">
        <v>72</v>
      </c>
      <c r="Y1237" s="33" t="e">
        <f t="shared" si="39"/>
        <v>#VALUE!</v>
      </c>
      <c r="Z1237" s="32"/>
    </row>
    <row r="1238" spans="1:26" x14ac:dyDescent="0.3">
      <c r="A1238" s="35">
        <f>IF(Замеры!B1232=0, " ", Замеры!B1232)</f>
        <v>1229</v>
      </c>
      <c r="B1238" s="37" t="str">
        <f>CONCATENATE(Замеры!D1232,Замеры!F1232)</f>
        <v>Группа от QF</v>
      </c>
      <c r="C1238" s="35" t="str">
        <f>IF(Замеры!J1232=0," ", Замеры!J1232)</f>
        <v xml:space="preserve"> </v>
      </c>
      <c r="D1238" s="29" t="str">
        <f>IF(Замеры!AD1232=0, " ", Замеры!AB1232)</f>
        <v xml:space="preserve"> </v>
      </c>
      <c r="E1238" s="29" t="str">
        <f>CONCATENATE(Замеры!T1232,Замеры!W1232,Замеры!V1232)</f>
        <v xml:space="preserve"> </v>
      </c>
      <c r="F1238" s="30" t="str">
        <f>IF(Замеры!AD1232=0," ","---")</f>
        <v xml:space="preserve"> </v>
      </c>
      <c r="G1238" s="31" t="str">
        <f>IF(Замеры!AD1232=0," ",Замеры!L1232)</f>
        <v xml:space="preserve"> </v>
      </c>
      <c r="H1238" s="31" t="str">
        <f>CONCATENATE(Замеры!AO1232,Замеры!AE1232,Замеры!AP1232)</f>
        <v>0 0</v>
      </c>
      <c r="I1238" s="29" t="str">
        <f>CONCATENATE(Замеры!AM1232,Замеры!AE1232,Замеры!AN1232)</f>
        <v>0 0</v>
      </c>
      <c r="J1238" s="31" t="str">
        <f>IF(Замеры!AD1232=0," ",G1238*2.55)</f>
        <v xml:space="preserve"> </v>
      </c>
      <c r="K1238" s="29" t="str">
        <f>IF(Замеры!AD1232=0," ",Замеры!AK1232)</f>
        <v xml:space="preserve"> </v>
      </c>
      <c r="L1238" s="29" t="str">
        <f>IF(Замеры!AD1232=0," ",Замеры!AL1232)</f>
        <v xml:space="preserve"> </v>
      </c>
      <c r="M1238" s="29" t="str">
        <f>IF(Замеры!AD1232=0," ",0.1)</f>
        <v xml:space="preserve"> </v>
      </c>
      <c r="N1238" s="29" t="str">
        <f>IF(Замеры!AD1232=0," ",Замеры!AD1232)</f>
        <v xml:space="preserve"> </v>
      </c>
      <c r="O1238" s="29" t="str">
        <f>Замеры!AE1232</f>
        <v xml:space="preserve"> </v>
      </c>
      <c r="P1238" s="29" t="str">
        <f>Замеры!AF1232</f>
        <v xml:space="preserve"> </v>
      </c>
      <c r="Q1238" s="29" t="str">
        <f>IF(Замеры!AD1232=0," ","+")</f>
        <v xml:space="preserve"> </v>
      </c>
      <c r="R1238" s="32">
        <f>Замеры!AC1232</f>
        <v>0</v>
      </c>
      <c r="W1238" s="33" t="e">
        <f t="shared" si="38"/>
        <v>#VALUE!</v>
      </c>
      <c r="X1238" s="31" t="s">
        <v>72</v>
      </c>
      <c r="Y1238" s="33" t="e">
        <f t="shared" si="39"/>
        <v>#VALUE!</v>
      </c>
      <c r="Z1238" s="32"/>
    </row>
    <row r="1239" spans="1:26" x14ac:dyDescent="0.3">
      <c r="A1239" s="35">
        <f>IF(Замеры!B1233=0, " ", Замеры!B1233)</f>
        <v>1230</v>
      </c>
      <c r="B1239" s="37" t="str">
        <f>CONCATENATE(Замеры!D1233,Замеры!F1233)</f>
        <v>Группа от QF</v>
      </c>
      <c r="C1239" s="35" t="str">
        <f>IF(Замеры!J1233=0," ", Замеры!J1233)</f>
        <v xml:space="preserve"> </v>
      </c>
      <c r="D1239" s="29" t="str">
        <f>IF(Замеры!AD1233=0, " ", Замеры!AB1233)</f>
        <v xml:space="preserve"> </v>
      </c>
      <c r="E1239" s="29" t="str">
        <f>CONCATENATE(Замеры!T1233,Замеры!W1233,Замеры!V1233)</f>
        <v xml:space="preserve"> </v>
      </c>
      <c r="F1239" s="30" t="str">
        <f>IF(Замеры!AD1233=0," ","---")</f>
        <v xml:space="preserve"> </v>
      </c>
      <c r="G1239" s="31" t="str">
        <f>IF(Замеры!AD1233=0," ",Замеры!L1233)</f>
        <v xml:space="preserve"> </v>
      </c>
      <c r="H1239" s="31" t="str">
        <f>CONCATENATE(Замеры!AO1233,Замеры!AE1233,Замеры!AP1233)</f>
        <v>0 0</v>
      </c>
      <c r="I1239" s="29" t="str">
        <f>CONCATENATE(Замеры!AM1233,Замеры!AE1233,Замеры!AN1233)</f>
        <v>0 0</v>
      </c>
      <c r="J1239" s="31" t="str">
        <f>IF(Замеры!AD1233=0," ",G1239*2.55)</f>
        <v xml:space="preserve"> </v>
      </c>
      <c r="K1239" s="29" t="str">
        <f>IF(Замеры!AD1233=0," ",Замеры!AK1233)</f>
        <v xml:space="preserve"> </v>
      </c>
      <c r="L1239" s="29" t="str">
        <f>IF(Замеры!AD1233=0," ",Замеры!AL1233)</f>
        <v xml:space="preserve"> </v>
      </c>
      <c r="M1239" s="29" t="str">
        <f>IF(Замеры!AD1233=0," ",0.1)</f>
        <v xml:space="preserve"> </v>
      </c>
      <c r="N1239" s="29" t="str">
        <f>IF(Замеры!AD1233=0," ",Замеры!AD1233)</f>
        <v xml:space="preserve"> </v>
      </c>
      <c r="O1239" s="29" t="str">
        <f>Замеры!AE1233</f>
        <v xml:space="preserve"> </v>
      </c>
      <c r="P1239" s="29" t="str">
        <f>Замеры!AF1233</f>
        <v xml:space="preserve"> </v>
      </c>
      <c r="Q1239" s="29" t="str">
        <f>IF(Замеры!AD1233=0," ","+")</f>
        <v xml:space="preserve"> </v>
      </c>
      <c r="R1239" s="32">
        <f>Замеры!AC1233</f>
        <v>0</v>
      </c>
      <c r="W1239" s="33" t="e">
        <f t="shared" si="38"/>
        <v>#VALUE!</v>
      </c>
      <c r="X1239" s="31" t="s">
        <v>72</v>
      </c>
      <c r="Y1239" s="33" t="e">
        <f t="shared" si="39"/>
        <v>#VALUE!</v>
      </c>
      <c r="Z1239" s="32"/>
    </row>
    <row r="1240" spans="1:26" x14ac:dyDescent="0.3">
      <c r="A1240" s="35">
        <f>IF(Замеры!B1234=0, " ", Замеры!B1234)</f>
        <v>1231</v>
      </c>
      <c r="B1240" s="37" t="str">
        <f>CONCATENATE(Замеры!D1234,Замеры!F1234)</f>
        <v>Группа от QF</v>
      </c>
      <c r="C1240" s="35" t="str">
        <f>IF(Замеры!J1234=0," ", Замеры!J1234)</f>
        <v xml:space="preserve"> </v>
      </c>
      <c r="D1240" s="29" t="str">
        <f>IF(Замеры!AD1234=0, " ", Замеры!AB1234)</f>
        <v xml:space="preserve"> </v>
      </c>
      <c r="E1240" s="29" t="str">
        <f>CONCATENATE(Замеры!T1234,Замеры!W1234,Замеры!V1234)</f>
        <v xml:space="preserve"> </v>
      </c>
      <c r="F1240" s="30" t="str">
        <f>IF(Замеры!AD1234=0," ","---")</f>
        <v xml:space="preserve"> </v>
      </c>
      <c r="G1240" s="31" t="str">
        <f>IF(Замеры!AD1234=0," ",Замеры!L1234)</f>
        <v xml:space="preserve"> </v>
      </c>
      <c r="H1240" s="31" t="str">
        <f>CONCATENATE(Замеры!AO1234,Замеры!AE1234,Замеры!AP1234)</f>
        <v>0 0</v>
      </c>
      <c r="I1240" s="29" t="str">
        <f>CONCATENATE(Замеры!AM1234,Замеры!AE1234,Замеры!AN1234)</f>
        <v>0 0</v>
      </c>
      <c r="J1240" s="31" t="str">
        <f>IF(Замеры!AD1234=0," ",G1240*2.55)</f>
        <v xml:space="preserve"> </v>
      </c>
      <c r="K1240" s="29" t="str">
        <f>IF(Замеры!AD1234=0," ",Замеры!AK1234)</f>
        <v xml:space="preserve"> </v>
      </c>
      <c r="L1240" s="29" t="str">
        <f>IF(Замеры!AD1234=0," ",Замеры!AL1234)</f>
        <v xml:space="preserve"> </v>
      </c>
      <c r="M1240" s="29" t="str">
        <f>IF(Замеры!AD1234=0," ",0.1)</f>
        <v xml:space="preserve"> </v>
      </c>
      <c r="N1240" s="29" t="str">
        <f>IF(Замеры!AD1234=0," ",Замеры!AD1234)</f>
        <v xml:space="preserve"> </v>
      </c>
      <c r="O1240" s="29" t="str">
        <f>Замеры!AE1234</f>
        <v xml:space="preserve"> </v>
      </c>
      <c r="P1240" s="29" t="str">
        <f>Замеры!AF1234</f>
        <v xml:space="preserve"> </v>
      </c>
      <c r="Q1240" s="29" t="str">
        <f>IF(Замеры!AD1234=0," ","+")</f>
        <v xml:space="preserve"> </v>
      </c>
      <c r="R1240" s="32">
        <f>Замеры!AC1234</f>
        <v>0</v>
      </c>
      <c r="W1240" s="33" t="e">
        <f t="shared" si="38"/>
        <v>#VALUE!</v>
      </c>
      <c r="X1240" s="31" t="s">
        <v>72</v>
      </c>
      <c r="Y1240" s="33" t="e">
        <f t="shared" si="39"/>
        <v>#VALUE!</v>
      </c>
      <c r="Z1240" s="32"/>
    </row>
    <row r="1241" spans="1:26" x14ac:dyDescent="0.3">
      <c r="A1241" s="35">
        <f>IF(Замеры!B1235=0, " ", Замеры!B1235)</f>
        <v>1232</v>
      </c>
      <c r="B1241" s="37" t="str">
        <f>CONCATENATE(Замеры!D1235,Замеры!F1235)</f>
        <v>Группа от QF</v>
      </c>
      <c r="C1241" s="35" t="str">
        <f>IF(Замеры!J1235=0," ", Замеры!J1235)</f>
        <v xml:space="preserve"> </v>
      </c>
      <c r="D1241" s="29" t="str">
        <f>IF(Замеры!AD1235=0, " ", Замеры!AB1235)</f>
        <v xml:space="preserve"> </v>
      </c>
      <c r="E1241" s="29" t="str">
        <f>CONCATENATE(Замеры!T1235,Замеры!W1235,Замеры!V1235)</f>
        <v xml:space="preserve"> </v>
      </c>
      <c r="F1241" s="30" t="str">
        <f>IF(Замеры!AD1235=0," ","---")</f>
        <v xml:space="preserve"> </v>
      </c>
      <c r="G1241" s="31" t="str">
        <f>IF(Замеры!AD1235=0," ",Замеры!L1235)</f>
        <v xml:space="preserve"> </v>
      </c>
      <c r="H1241" s="31" t="str">
        <f>CONCATENATE(Замеры!AO1235,Замеры!AE1235,Замеры!AP1235)</f>
        <v>0 0</v>
      </c>
      <c r="I1241" s="29" t="str">
        <f>CONCATENATE(Замеры!AM1235,Замеры!AE1235,Замеры!AN1235)</f>
        <v>0 0</v>
      </c>
      <c r="J1241" s="31" t="str">
        <f>IF(Замеры!AD1235=0," ",G1241*2.55)</f>
        <v xml:space="preserve"> </v>
      </c>
      <c r="K1241" s="29" t="str">
        <f>IF(Замеры!AD1235=0," ",Замеры!AK1235)</f>
        <v xml:space="preserve"> </v>
      </c>
      <c r="L1241" s="29" t="str">
        <f>IF(Замеры!AD1235=0," ",Замеры!AL1235)</f>
        <v xml:space="preserve"> </v>
      </c>
      <c r="M1241" s="29" t="str">
        <f>IF(Замеры!AD1235=0," ",0.1)</f>
        <v xml:space="preserve"> </v>
      </c>
      <c r="N1241" s="29" t="str">
        <f>IF(Замеры!AD1235=0," ",Замеры!AD1235)</f>
        <v xml:space="preserve"> </v>
      </c>
      <c r="O1241" s="29" t="str">
        <f>Замеры!AE1235</f>
        <v xml:space="preserve"> </v>
      </c>
      <c r="P1241" s="29" t="str">
        <f>Замеры!AF1235</f>
        <v xml:space="preserve"> </v>
      </c>
      <c r="Q1241" s="29" t="str">
        <f>IF(Замеры!AD1235=0," ","+")</f>
        <v xml:space="preserve"> </v>
      </c>
      <c r="R1241" s="32">
        <f>Замеры!AC1235</f>
        <v>0</v>
      </c>
      <c r="W1241" s="33" t="e">
        <f t="shared" si="38"/>
        <v>#VALUE!</v>
      </c>
      <c r="X1241" s="31" t="s">
        <v>72</v>
      </c>
      <c r="Y1241" s="33" t="e">
        <f t="shared" si="39"/>
        <v>#VALUE!</v>
      </c>
      <c r="Z1241" s="32"/>
    </row>
    <row r="1242" spans="1:26" x14ac:dyDescent="0.3">
      <c r="A1242" s="35">
        <f>IF(Замеры!B1236=0, " ", Замеры!B1236)</f>
        <v>1233</v>
      </c>
      <c r="B1242" s="37" t="str">
        <f>CONCATENATE(Замеры!D1236,Замеры!F1236)</f>
        <v>Группа от QF</v>
      </c>
      <c r="C1242" s="35" t="str">
        <f>IF(Замеры!J1236=0," ", Замеры!J1236)</f>
        <v xml:space="preserve"> </v>
      </c>
      <c r="D1242" s="29" t="str">
        <f>IF(Замеры!AD1236=0, " ", Замеры!AB1236)</f>
        <v xml:space="preserve"> </v>
      </c>
      <c r="E1242" s="29" t="str">
        <f>CONCATENATE(Замеры!T1236,Замеры!W1236,Замеры!V1236)</f>
        <v xml:space="preserve"> </v>
      </c>
      <c r="F1242" s="30" t="str">
        <f>IF(Замеры!AD1236=0," ","---")</f>
        <v xml:space="preserve"> </v>
      </c>
      <c r="G1242" s="31" t="str">
        <f>IF(Замеры!AD1236=0," ",Замеры!L1236)</f>
        <v xml:space="preserve"> </v>
      </c>
      <c r="H1242" s="31" t="str">
        <f>CONCATENATE(Замеры!AO1236,Замеры!AE1236,Замеры!AP1236)</f>
        <v>0 0</v>
      </c>
      <c r="I1242" s="29" t="str">
        <f>CONCATENATE(Замеры!AM1236,Замеры!AE1236,Замеры!AN1236)</f>
        <v>0 0</v>
      </c>
      <c r="J1242" s="31" t="str">
        <f>IF(Замеры!AD1236=0," ",G1242*2.55)</f>
        <v xml:space="preserve"> </v>
      </c>
      <c r="K1242" s="29" t="str">
        <f>IF(Замеры!AD1236=0," ",Замеры!AK1236)</f>
        <v xml:space="preserve"> </v>
      </c>
      <c r="L1242" s="29" t="str">
        <f>IF(Замеры!AD1236=0," ",Замеры!AL1236)</f>
        <v xml:space="preserve"> </v>
      </c>
      <c r="M1242" s="29" t="str">
        <f>IF(Замеры!AD1236=0," ",0.1)</f>
        <v xml:space="preserve"> </v>
      </c>
      <c r="N1242" s="29" t="str">
        <f>IF(Замеры!AD1236=0," ",Замеры!AD1236)</f>
        <v xml:space="preserve"> </v>
      </c>
      <c r="O1242" s="29" t="str">
        <f>Замеры!AE1236</f>
        <v xml:space="preserve"> </v>
      </c>
      <c r="P1242" s="29" t="str">
        <f>Замеры!AF1236</f>
        <v xml:space="preserve"> </v>
      </c>
      <c r="Q1242" s="29" t="str">
        <f>IF(Замеры!AD1236=0," ","+")</f>
        <v xml:space="preserve"> </v>
      </c>
      <c r="R1242" s="32">
        <f>Замеры!AC1236</f>
        <v>0</v>
      </c>
      <c r="W1242" s="33" t="e">
        <f t="shared" si="38"/>
        <v>#VALUE!</v>
      </c>
      <c r="X1242" s="31" t="s">
        <v>72</v>
      </c>
      <c r="Y1242" s="33" t="e">
        <f t="shared" si="39"/>
        <v>#VALUE!</v>
      </c>
      <c r="Z1242" s="32"/>
    </row>
    <row r="1243" spans="1:26" x14ac:dyDescent="0.3">
      <c r="A1243" s="35">
        <f>IF(Замеры!B1237=0, " ", Замеры!B1237)</f>
        <v>1234</v>
      </c>
      <c r="B1243" s="37" t="str">
        <f>CONCATENATE(Замеры!D1237,Замеры!F1237)</f>
        <v>Группа от QF</v>
      </c>
      <c r="C1243" s="35" t="str">
        <f>IF(Замеры!J1237=0," ", Замеры!J1237)</f>
        <v xml:space="preserve"> </v>
      </c>
      <c r="D1243" s="29" t="str">
        <f>IF(Замеры!AD1237=0, " ", Замеры!AB1237)</f>
        <v xml:space="preserve"> </v>
      </c>
      <c r="E1243" s="29" t="str">
        <f>CONCATENATE(Замеры!T1237,Замеры!W1237,Замеры!V1237)</f>
        <v xml:space="preserve"> </v>
      </c>
      <c r="F1243" s="30" t="str">
        <f>IF(Замеры!AD1237=0," ","---")</f>
        <v xml:space="preserve"> </v>
      </c>
      <c r="G1243" s="31" t="str">
        <f>IF(Замеры!AD1237=0," ",Замеры!L1237)</f>
        <v xml:space="preserve"> </v>
      </c>
      <c r="H1243" s="31" t="str">
        <f>CONCATENATE(Замеры!AO1237,Замеры!AE1237,Замеры!AP1237)</f>
        <v>0 0</v>
      </c>
      <c r="I1243" s="29" t="str">
        <f>CONCATENATE(Замеры!AM1237,Замеры!AE1237,Замеры!AN1237)</f>
        <v>0 0</v>
      </c>
      <c r="J1243" s="31" t="str">
        <f>IF(Замеры!AD1237=0," ",G1243*2.55)</f>
        <v xml:space="preserve"> </v>
      </c>
      <c r="K1243" s="29" t="str">
        <f>IF(Замеры!AD1237=0," ",Замеры!AK1237)</f>
        <v xml:space="preserve"> </v>
      </c>
      <c r="L1243" s="29" t="str">
        <f>IF(Замеры!AD1237=0," ",Замеры!AL1237)</f>
        <v xml:space="preserve"> </v>
      </c>
      <c r="M1243" s="29" t="str">
        <f>IF(Замеры!AD1237=0," ",0.1)</f>
        <v xml:space="preserve"> </v>
      </c>
      <c r="N1243" s="29" t="str">
        <f>IF(Замеры!AD1237=0," ",Замеры!AD1237)</f>
        <v xml:space="preserve"> </v>
      </c>
      <c r="O1243" s="29" t="str">
        <f>Замеры!AE1237</f>
        <v xml:space="preserve"> </v>
      </c>
      <c r="P1243" s="29" t="str">
        <f>Замеры!AF1237</f>
        <v xml:space="preserve"> </v>
      </c>
      <c r="Q1243" s="29" t="str">
        <f>IF(Замеры!AD1237=0," ","+")</f>
        <v xml:space="preserve"> </v>
      </c>
      <c r="R1243" s="32">
        <f>Замеры!AC1237</f>
        <v>0</v>
      </c>
      <c r="W1243" s="33" t="e">
        <f t="shared" si="38"/>
        <v>#VALUE!</v>
      </c>
      <c r="X1243" s="31" t="s">
        <v>72</v>
      </c>
      <c r="Y1243" s="33" t="e">
        <f t="shared" si="39"/>
        <v>#VALUE!</v>
      </c>
      <c r="Z1243" s="32"/>
    </row>
    <row r="1244" spans="1:26" x14ac:dyDescent="0.3">
      <c r="A1244" s="35">
        <f>IF(Замеры!B1238=0, " ", Замеры!B1238)</f>
        <v>1235</v>
      </c>
      <c r="B1244" s="37" t="str">
        <f>CONCATENATE(Замеры!D1238,Замеры!F1238)</f>
        <v>Группа от QF</v>
      </c>
      <c r="C1244" s="35" t="str">
        <f>IF(Замеры!J1238=0," ", Замеры!J1238)</f>
        <v xml:space="preserve"> </v>
      </c>
      <c r="D1244" s="29" t="str">
        <f>IF(Замеры!AD1238=0, " ", Замеры!AB1238)</f>
        <v xml:space="preserve"> </v>
      </c>
      <c r="E1244" s="29" t="str">
        <f>CONCATENATE(Замеры!T1238,Замеры!W1238,Замеры!V1238)</f>
        <v xml:space="preserve"> </v>
      </c>
      <c r="F1244" s="30" t="str">
        <f>IF(Замеры!AD1238=0," ","---")</f>
        <v xml:space="preserve"> </v>
      </c>
      <c r="G1244" s="31" t="str">
        <f>IF(Замеры!AD1238=0," ",Замеры!L1238)</f>
        <v xml:space="preserve"> </v>
      </c>
      <c r="H1244" s="31" t="str">
        <f>CONCATENATE(Замеры!AO1238,Замеры!AE1238,Замеры!AP1238)</f>
        <v>0 0</v>
      </c>
      <c r="I1244" s="29" t="str">
        <f>CONCATENATE(Замеры!AM1238,Замеры!AE1238,Замеры!AN1238)</f>
        <v>0 0</v>
      </c>
      <c r="J1244" s="31" t="str">
        <f>IF(Замеры!AD1238=0," ",G1244*2.55)</f>
        <v xml:space="preserve"> </v>
      </c>
      <c r="K1244" s="29" t="str">
        <f>IF(Замеры!AD1238=0," ",Замеры!AK1238)</f>
        <v xml:space="preserve"> </v>
      </c>
      <c r="L1244" s="29" t="str">
        <f>IF(Замеры!AD1238=0," ",Замеры!AL1238)</f>
        <v xml:space="preserve"> </v>
      </c>
      <c r="M1244" s="29" t="str">
        <f>IF(Замеры!AD1238=0," ",0.1)</f>
        <v xml:space="preserve"> </v>
      </c>
      <c r="N1244" s="29" t="str">
        <f>IF(Замеры!AD1238=0," ",Замеры!AD1238)</f>
        <v xml:space="preserve"> </v>
      </c>
      <c r="O1244" s="29" t="str">
        <f>Замеры!AE1238</f>
        <v xml:space="preserve"> </v>
      </c>
      <c r="P1244" s="29" t="str">
        <f>Замеры!AF1238</f>
        <v xml:space="preserve"> </v>
      </c>
      <c r="Q1244" s="29" t="str">
        <f>IF(Замеры!AD1238=0," ","+")</f>
        <v xml:space="preserve"> </v>
      </c>
      <c r="R1244" s="32">
        <f>Замеры!AC1238</f>
        <v>0</v>
      </c>
      <c r="W1244" s="33" t="e">
        <f t="shared" si="38"/>
        <v>#VALUE!</v>
      </c>
      <c r="X1244" s="31" t="s">
        <v>72</v>
      </c>
      <c r="Y1244" s="33" t="e">
        <f t="shared" si="39"/>
        <v>#VALUE!</v>
      </c>
      <c r="Z1244" s="32"/>
    </row>
    <row r="1245" spans="1:26" x14ac:dyDescent="0.3">
      <c r="A1245" s="35">
        <f>IF(Замеры!B1239=0, " ", Замеры!B1239)</f>
        <v>1236</v>
      </c>
      <c r="B1245" s="37" t="str">
        <f>CONCATENATE(Замеры!D1239,Замеры!F1239)</f>
        <v>Группа от QF</v>
      </c>
      <c r="C1245" s="35" t="str">
        <f>IF(Замеры!J1239=0," ", Замеры!J1239)</f>
        <v xml:space="preserve"> </v>
      </c>
      <c r="D1245" s="29" t="str">
        <f>IF(Замеры!AD1239=0, " ", Замеры!AB1239)</f>
        <v xml:space="preserve"> </v>
      </c>
      <c r="E1245" s="29" t="str">
        <f>CONCATENATE(Замеры!T1239,Замеры!W1239,Замеры!V1239)</f>
        <v xml:space="preserve"> </v>
      </c>
      <c r="F1245" s="30" t="str">
        <f>IF(Замеры!AD1239=0," ","---")</f>
        <v xml:space="preserve"> </v>
      </c>
      <c r="G1245" s="31" t="str">
        <f>IF(Замеры!AD1239=0," ",Замеры!L1239)</f>
        <v xml:space="preserve"> </v>
      </c>
      <c r="H1245" s="31" t="str">
        <f>CONCATENATE(Замеры!AO1239,Замеры!AE1239,Замеры!AP1239)</f>
        <v>0 0</v>
      </c>
      <c r="I1245" s="29" t="str">
        <f>CONCATENATE(Замеры!AM1239,Замеры!AE1239,Замеры!AN1239)</f>
        <v>0 0</v>
      </c>
      <c r="J1245" s="31" t="str">
        <f>IF(Замеры!AD1239=0," ",G1245*2.55)</f>
        <v xml:space="preserve"> </v>
      </c>
      <c r="K1245" s="29" t="str">
        <f>IF(Замеры!AD1239=0," ",Замеры!AK1239)</f>
        <v xml:space="preserve"> </v>
      </c>
      <c r="L1245" s="29" t="str">
        <f>IF(Замеры!AD1239=0," ",Замеры!AL1239)</f>
        <v xml:space="preserve"> </v>
      </c>
      <c r="M1245" s="29" t="str">
        <f>IF(Замеры!AD1239=0," ",0.1)</f>
        <v xml:space="preserve"> </v>
      </c>
      <c r="N1245" s="29" t="str">
        <f>IF(Замеры!AD1239=0," ",Замеры!AD1239)</f>
        <v xml:space="preserve"> </v>
      </c>
      <c r="O1245" s="29" t="str">
        <f>Замеры!AE1239</f>
        <v xml:space="preserve"> </v>
      </c>
      <c r="P1245" s="29" t="str">
        <f>Замеры!AF1239</f>
        <v xml:space="preserve"> </v>
      </c>
      <c r="Q1245" s="29" t="str">
        <f>IF(Замеры!AD1239=0," ","+")</f>
        <v xml:space="preserve"> </v>
      </c>
      <c r="R1245" s="32">
        <f>Замеры!AC1239</f>
        <v>0</v>
      </c>
      <c r="W1245" s="33" t="e">
        <f t="shared" si="38"/>
        <v>#VALUE!</v>
      </c>
      <c r="X1245" s="31" t="s">
        <v>72</v>
      </c>
      <c r="Y1245" s="33" t="e">
        <f t="shared" si="39"/>
        <v>#VALUE!</v>
      </c>
      <c r="Z1245" s="32"/>
    </row>
    <row r="1246" spans="1:26" x14ac:dyDescent="0.3">
      <c r="A1246" s="35">
        <f>IF(Замеры!B1240=0, " ", Замеры!B1240)</f>
        <v>1237</v>
      </c>
      <c r="B1246" s="37" t="str">
        <f>CONCATENATE(Замеры!D1240,Замеры!F1240)</f>
        <v>Группа от QF</v>
      </c>
      <c r="C1246" s="35" t="str">
        <f>IF(Замеры!J1240=0," ", Замеры!J1240)</f>
        <v xml:space="preserve"> </v>
      </c>
      <c r="D1246" s="29" t="str">
        <f>IF(Замеры!AD1240=0, " ", Замеры!AB1240)</f>
        <v xml:space="preserve"> </v>
      </c>
      <c r="E1246" s="29" t="str">
        <f>CONCATENATE(Замеры!T1240,Замеры!W1240,Замеры!V1240)</f>
        <v xml:space="preserve"> </v>
      </c>
      <c r="F1246" s="30" t="str">
        <f>IF(Замеры!AD1240=0," ","---")</f>
        <v xml:space="preserve"> </v>
      </c>
      <c r="G1246" s="31" t="str">
        <f>IF(Замеры!AD1240=0," ",Замеры!L1240)</f>
        <v xml:space="preserve"> </v>
      </c>
      <c r="H1246" s="31" t="str">
        <f>CONCATENATE(Замеры!AO1240,Замеры!AE1240,Замеры!AP1240)</f>
        <v>0 0</v>
      </c>
      <c r="I1246" s="29" t="str">
        <f>CONCATENATE(Замеры!AM1240,Замеры!AE1240,Замеры!AN1240)</f>
        <v>0 0</v>
      </c>
      <c r="J1246" s="31" t="str">
        <f>IF(Замеры!AD1240=0," ",G1246*2.55)</f>
        <v xml:space="preserve"> </v>
      </c>
      <c r="K1246" s="29" t="str">
        <f>IF(Замеры!AD1240=0," ",Замеры!AK1240)</f>
        <v xml:space="preserve"> </v>
      </c>
      <c r="L1246" s="29" t="str">
        <f>IF(Замеры!AD1240=0," ",Замеры!AL1240)</f>
        <v xml:space="preserve"> </v>
      </c>
      <c r="M1246" s="29" t="str">
        <f>IF(Замеры!AD1240=0," ",0.1)</f>
        <v xml:space="preserve"> </v>
      </c>
      <c r="N1246" s="29" t="str">
        <f>IF(Замеры!AD1240=0," ",Замеры!AD1240)</f>
        <v xml:space="preserve"> </v>
      </c>
      <c r="O1246" s="29" t="str">
        <f>Замеры!AE1240</f>
        <v xml:space="preserve"> </v>
      </c>
      <c r="P1246" s="29" t="str">
        <f>Замеры!AF1240</f>
        <v xml:space="preserve"> </v>
      </c>
      <c r="Q1246" s="29" t="str">
        <f>IF(Замеры!AD1240=0," ","+")</f>
        <v xml:space="preserve"> </v>
      </c>
      <c r="R1246" s="32">
        <f>Замеры!AC1240</f>
        <v>0</v>
      </c>
      <c r="W1246" s="33" t="e">
        <f t="shared" si="38"/>
        <v>#VALUE!</v>
      </c>
      <c r="X1246" s="31" t="s">
        <v>72</v>
      </c>
      <c r="Y1246" s="33" t="e">
        <f t="shared" si="39"/>
        <v>#VALUE!</v>
      </c>
      <c r="Z1246" s="32"/>
    </row>
    <row r="1247" spans="1:26" x14ac:dyDescent="0.3">
      <c r="A1247" s="35">
        <f>IF(Замеры!B1241=0, " ", Замеры!B1241)</f>
        <v>1238</v>
      </c>
      <c r="B1247" s="37" t="str">
        <f>CONCATENATE(Замеры!D1241,Замеры!F1241)</f>
        <v>Группа от QF</v>
      </c>
      <c r="C1247" s="35" t="str">
        <f>IF(Замеры!J1241=0," ", Замеры!J1241)</f>
        <v xml:space="preserve"> </v>
      </c>
      <c r="D1247" s="29" t="str">
        <f>IF(Замеры!AD1241=0, " ", Замеры!AB1241)</f>
        <v xml:space="preserve"> </v>
      </c>
      <c r="E1247" s="29" t="str">
        <f>CONCATENATE(Замеры!T1241,Замеры!W1241,Замеры!V1241)</f>
        <v xml:space="preserve"> </v>
      </c>
      <c r="F1247" s="30" t="str">
        <f>IF(Замеры!AD1241=0," ","---")</f>
        <v xml:space="preserve"> </v>
      </c>
      <c r="G1247" s="31" t="str">
        <f>IF(Замеры!AD1241=0," ",Замеры!L1241)</f>
        <v xml:space="preserve"> </v>
      </c>
      <c r="H1247" s="31" t="str">
        <f>CONCATENATE(Замеры!AO1241,Замеры!AE1241,Замеры!AP1241)</f>
        <v>0 0</v>
      </c>
      <c r="I1247" s="29" t="str">
        <f>CONCATENATE(Замеры!AM1241,Замеры!AE1241,Замеры!AN1241)</f>
        <v>0 0</v>
      </c>
      <c r="J1247" s="31" t="str">
        <f>IF(Замеры!AD1241=0," ",G1247*2.55)</f>
        <v xml:space="preserve"> </v>
      </c>
      <c r="K1247" s="29" t="str">
        <f>IF(Замеры!AD1241=0," ",Замеры!AK1241)</f>
        <v xml:space="preserve"> </v>
      </c>
      <c r="L1247" s="29" t="str">
        <f>IF(Замеры!AD1241=0," ",Замеры!AL1241)</f>
        <v xml:space="preserve"> </v>
      </c>
      <c r="M1247" s="29" t="str">
        <f>IF(Замеры!AD1241=0," ",0.1)</f>
        <v xml:space="preserve"> </v>
      </c>
      <c r="N1247" s="29" t="str">
        <f>IF(Замеры!AD1241=0," ",Замеры!AD1241)</f>
        <v xml:space="preserve"> </v>
      </c>
      <c r="O1247" s="29" t="str">
        <f>Замеры!AE1241</f>
        <v xml:space="preserve"> </v>
      </c>
      <c r="P1247" s="29" t="str">
        <f>Замеры!AF1241</f>
        <v xml:space="preserve"> </v>
      </c>
      <c r="Q1247" s="29" t="str">
        <f>IF(Замеры!AD1241=0," ","+")</f>
        <v xml:space="preserve"> </v>
      </c>
      <c r="R1247" s="32">
        <f>Замеры!AC1241</f>
        <v>0</v>
      </c>
      <c r="W1247" s="33" t="e">
        <f t="shared" si="38"/>
        <v>#VALUE!</v>
      </c>
      <c r="X1247" s="31" t="s">
        <v>72</v>
      </c>
      <c r="Y1247" s="33" t="e">
        <f t="shared" si="39"/>
        <v>#VALUE!</v>
      </c>
      <c r="Z1247" s="32"/>
    </row>
    <row r="1248" spans="1:26" x14ac:dyDescent="0.3">
      <c r="A1248" s="35">
        <f>IF(Замеры!B1242=0, " ", Замеры!B1242)</f>
        <v>1239</v>
      </c>
      <c r="B1248" s="37" t="str">
        <f>CONCATENATE(Замеры!D1242,Замеры!F1242)</f>
        <v>Группа от QF</v>
      </c>
      <c r="C1248" s="35" t="str">
        <f>IF(Замеры!J1242=0," ", Замеры!J1242)</f>
        <v xml:space="preserve"> </v>
      </c>
      <c r="D1248" s="29" t="str">
        <f>IF(Замеры!AD1242=0, " ", Замеры!AB1242)</f>
        <v xml:space="preserve"> </v>
      </c>
      <c r="E1248" s="29" t="str">
        <f>CONCATENATE(Замеры!T1242,Замеры!W1242,Замеры!V1242)</f>
        <v xml:space="preserve"> </v>
      </c>
      <c r="F1248" s="30" t="str">
        <f>IF(Замеры!AD1242=0," ","---")</f>
        <v xml:space="preserve"> </v>
      </c>
      <c r="G1248" s="31" t="str">
        <f>IF(Замеры!AD1242=0," ",Замеры!L1242)</f>
        <v xml:space="preserve"> </v>
      </c>
      <c r="H1248" s="31" t="str">
        <f>CONCATENATE(Замеры!AO1242,Замеры!AE1242,Замеры!AP1242)</f>
        <v>0 0</v>
      </c>
      <c r="I1248" s="29" t="str">
        <f>CONCATENATE(Замеры!AM1242,Замеры!AE1242,Замеры!AN1242)</f>
        <v>0 0</v>
      </c>
      <c r="J1248" s="31" t="str">
        <f>IF(Замеры!AD1242=0," ",G1248*2.55)</f>
        <v xml:space="preserve"> </v>
      </c>
      <c r="K1248" s="29" t="str">
        <f>IF(Замеры!AD1242=0," ",Замеры!AK1242)</f>
        <v xml:space="preserve"> </v>
      </c>
      <c r="L1248" s="29" t="str">
        <f>IF(Замеры!AD1242=0," ",Замеры!AL1242)</f>
        <v xml:space="preserve"> </v>
      </c>
      <c r="M1248" s="29" t="str">
        <f>IF(Замеры!AD1242=0," ",0.1)</f>
        <v xml:space="preserve"> </v>
      </c>
      <c r="N1248" s="29" t="str">
        <f>IF(Замеры!AD1242=0," ",Замеры!AD1242)</f>
        <v xml:space="preserve"> </v>
      </c>
      <c r="O1248" s="29" t="str">
        <f>Замеры!AE1242</f>
        <v xml:space="preserve"> </v>
      </c>
      <c r="P1248" s="29" t="str">
        <f>Замеры!AF1242</f>
        <v xml:space="preserve"> </v>
      </c>
      <c r="Q1248" s="29" t="str">
        <f>IF(Замеры!AD1242=0," ","+")</f>
        <v xml:space="preserve"> </v>
      </c>
      <c r="R1248" s="32">
        <f>Замеры!AC1242</f>
        <v>0</v>
      </c>
      <c r="W1248" s="33" t="e">
        <f t="shared" si="38"/>
        <v>#VALUE!</v>
      </c>
      <c r="X1248" s="31" t="s">
        <v>72</v>
      </c>
      <c r="Y1248" s="33" t="e">
        <f t="shared" si="39"/>
        <v>#VALUE!</v>
      </c>
      <c r="Z1248" s="32"/>
    </row>
    <row r="1249" spans="1:26" x14ac:dyDescent="0.3">
      <c r="A1249" s="35">
        <f>IF(Замеры!B1243=0, " ", Замеры!B1243)</f>
        <v>1240</v>
      </c>
      <c r="B1249" s="37" t="str">
        <f>CONCATENATE(Замеры!D1243,Замеры!F1243)</f>
        <v>Группа от QF</v>
      </c>
      <c r="C1249" s="35" t="str">
        <f>IF(Замеры!J1243=0," ", Замеры!J1243)</f>
        <v xml:space="preserve"> </v>
      </c>
      <c r="D1249" s="29" t="str">
        <f>IF(Замеры!AD1243=0, " ", Замеры!AB1243)</f>
        <v xml:space="preserve"> </v>
      </c>
      <c r="E1249" s="29" t="str">
        <f>CONCATENATE(Замеры!T1243,Замеры!W1243,Замеры!V1243)</f>
        <v xml:space="preserve"> </v>
      </c>
      <c r="F1249" s="30" t="str">
        <f>IF(Замеры!AD1243=0," ","---")</f>
        <v xml:space="preserve"> </v>
      </c>
      <c r="G1249" s="31" t="str">
        <f>IF(Замеры!AD1243=0," ",Замеры!L1243)</f>
        <v xml:space="preserve"> </v>
      </c>
      <c r="H1249" s="31" t="str">
        <f>CONCATENATE(Замеры!AO1243,Замеры!AE1243,Замеры!AP1243)</f>
        <v>0 0</v>
      </c>
      <c r="I1249" s="29" t="str">
        <f>CONCATENATE(Замеры!AM1243,Замеры!AE1243,Замеры!AN1243)</f>
        <v>0 0</v>
      </c>
      <c r="J1249" s="31" t="str">
        <f>IF(Замеры!AD1243=0," ",G1249*2.55)</f>
        <v xml:space="preserve"> </v>
      </c>
      <c r="K1249" s="29" t="str">
        <f>IF(Замеры!AD1243=0," ",Замеры!AK1243)</f>
        <v xml:space="preserve"> </v>
      </c>
      <c r="L1249" s="29" t="str">
        <f>IF(Замеры!AD1243=0," ",Замеры!AL1243)</f>
        <v xml:space="preserve"> </v>
      </c>
      <c r="M1249" s="29" t="str">
        <f>IF(Замеры!AD1243=0," ",0.1)</f>
        <v xml:space="preserve"> </v>
      </c>
      <c r="N1249" s="29" t="str">
        <f>IF(Замеры!AD1243=0," ",Замеры!AD1243)</f>
        <v xml:space="preserve"> </v>
      </c>
      <c r="O1249" s="29" t="str">
        <f>Замеры!AE1243</f>
        <v xml:space="preserve"> </v>
      </c>
      <c r="P1249" s="29" t="str">
        <f>Замеры!AF1243</f>
        <v xml:space="preserve"> </v>
      </c>
      <c r="Q1249" s="29" t="str">
        <f>IF(Замеры!AD1243=0," ","+")</f>
        <v xml:space="preserve"> </v>
      </c>
      <c r="R1249" s="32">
        <f>Замеры!AC1243</f>
        <v>0</v>
      </c>
      <c r="W1249" s="33" t="e">
        <f t="shared" si="38"/>
        <v>#VALUE!</v>
      </c>
      <c r="X1249" s="31" t="s">
        <v>72</v>
      </c>
      <c r="Y1249" s="33" t="e">
        <f t="shared" si="39"/>
        <v>#VALUE!</v>
      </c>
      <c r="Z1249" s="32"/>
    </row>
    <row r="1250" spans="1:26" x14ac:dyDescent="0.3">
      <c r="A1250" s="35">
        <f>IF(Замеры!B1244=0, " ", Замеры!B1244)</f>
        <v>1241</v>
      </c>
      <c r="B1250" s="37" t="str">
        <f>CONCATENATE(Замеры!D1244,Замеры!F1244)</f>
        <v>Группа от QF</v>
      </c>
      <c r="C1250" s="35" t="str">
        <f>IF(Замеры!J1244=0," ", Замеры!J1244)</f>
        <v xml:space="preserve"> </v>
      </c>
      <c r="D1250" s="29" t="str">
        <f>IF(Замеры!AD1244=0, " ", Замеры!AB1244)</f>
        <v xml:space="preserve"> </v>
      </c>
      <c r="E1250" s="29" t="str">
        <f>CONCATENATE(Замеры!T1244,Замеры!W1244,Замеры!V1244)</f>
        <v xml:space="preserve"> </v>
      </c>
      <c r="F1250" s="30" t="str">
        <f>IF(Замеры!AD1244=0," ","---")</f>
        <v xml:space="preserve"> </v>
      </c>
      <c r="G1250" s="31" t="str">
        <f>IF(Замеры!AD1244=0," ",Замеры!L1244)</f>
        <v xml:space="preserve"> </v>
      </c>
      <c r="H1250" s="31" t="str">
        <f>CONCATENATE(Замеры!AO1244,Замеры!AE1244,Замеры!AP1244)</f>
        <v>0 0</v>
      </c>
      <c r="I1250" s="29" t="str">
        <f>CONCATENATE(Замеры!AM1244,Замеры!AE1244,Замеры!AN1244)</f>
        <v>0 0</v>
      </c>
      <c r="J1250" s="31" t="str">
        <f>IF(Замеры!AD1244=0," ",G1250*2.55)</f>
        <v xml:space="preserve"> </v>
      </c>
      <c r="K1250" s="29" t="str">
        <f>IF(Замеры!AD1244=0," ",Замеры!AK1244)</f>
        <v xml:space="preserve"> </v>
      </c>
      <c r="L1250" s="29" t="str">
        <f>IF(Замеры!AD1244=0," ",Замеры!AL1244)</f>
        <v xml:space="preserve"> </v>
      </c>
      <c r="M1250" s="29" t="str">
        <f>IF(Замеры!AD1244=0," ",0.1)</f>
        <v xml:space="preserve"> </v>
      </c>
      <c r="N1250" s="29" t="str">
        <f>IF(Замеры!AD1244=0," ",Замеры!AD1244)</f>
        <v xml:space="preserve"> </v>
      </c>
      <c r="O1250" s="29" t="str">
        <f>Замеры!AE1244</f>
        <v xml:space="preserve"> </v>
      </c>
      <c r="P1250" s="29" t="str">
        <f>Замеры!AF1244</f>
        <v xml:space="preserve"> </v>
      </c>
      <c r="Q1250" s="29" t="str">
        <f>IF(Замеры!AD1244=0," ","+")</f>
        <v xml:space="preserve"> </v>
      </c>
      <c r="R1250" s="32">
        <f>Замеры!AC1244</f>
        <v>0</v>
      </c>
      <c r="W1250" s="33" t="e">
        <f t="shared" si="38"/>
        <v>#VALUE!</v>
      </c>
      <c r="X1250" s="31" t="s">
        <v>72</v>
      </c>
      <c r="Y1250" s="33" t="e">
        <f t="shared" si="39"/>
        <v>#VALUE!</v>
      </c>
      <c r="Z1250" s="32"/>
    </row>
    <row r="1251" spans="1:26" x14ac:dyDescent="0.3">
      <c r="A1251" s="35">
        <f>IF(Замеры!B1245=0, " ", Замеры!B1245)</f>
        <v>1242</v>
      </c>
      <c r="B1251" s="37" t="str">
        <f>CONCATENATE(Замеры!D1245,Замеры!F1245)</f>
        <v>Группа от QF</v>
      </c>
      <c r="C1251" s="35" t="str">
        <f>IF(Замеры!J1245=0," ", Замеры!J1245)</f>
        <v xml:space="preserve"> </v>
      </c>
      <c r="D1251" s="29" t="str">
        <f>IF(Замеры!AD1245=0, " ", Замеры!AB1245)</f>
        <v xml:space="preserve"> </v>
      </c>
      <c r="E1251" s="29" t="str">
        <f>CONCATENATE(Замеры!T1245,Замеры!W1245,Замеры!V1245)</f>
        <v xml:space="preserve"> </v>
      </c>
      <c r="F1251" s="30" t="str">
        <f>IF(Замеры!AD1245=0," ","---")</f>
        <v xml:space="preserve"> </v>
      </c>
      <c r="G1251" s="31" t="str">
        <f>IF(Замеры!AD1245=0," ",Замеры!L1245)</f>
        <v xml:space="preserve"> </v>
      </c>
      <c r="H1251" s="31" t="str">
        <f>CONCATENATE(Замеры!AO1245,Замеры!AE1245,Замеры!AP1245)</f>
        <v>0 0</v>
      </c>
      <c r="I1251" s="29" t="str">
        <f>CONCATENATE(Замеры!AM1245,Замеры!AE1245,Замеры!AN1245)</f>
        <v>0 0</v>
      </c>
      <c r="J1251" s="31" t="str">
        <f>IF(Замеры!AD1245=0," ",G1251*2.55)</f>
        <v xml:space="preserve"> </v>
      </c>
      <c r="K1251" s="29" t="str">
        <f>IF(Замеры!AD1245=0," ",Замеры!AK1245)</f>
        <v xml:space="preserve"> </v>
      </c>
      <c r="L1251" s="29" t="str">
        <f>IF(Замеры!AD1245=0," ",Замеры!AL1245)</f>
        <v xml:space="preserve"> </v>
      </c>
      <c r="M1251" s="29" t="str">
        <f>IF(Замеры!AD1245=0," ",0.1)</f>
        <v xml:space="preserve"> </v>
      </c>
      <c r="N1251" s="29" t="str">
        <f>IF(Замеры!AD1245=0," ",Замеры!AD1245)</f>
        <v xml:space="preserve"> </v>
      </c>
      <c r="O1251" s="29" t="str">
        <f>Замеры!AE1245</f>
        <v xml:space="preserve"> </v>
      </c>
      <c r="P1251" s="29" t="str">
        <f>Замеры!AF1245</f>
        <v xml:space="preserve"> </v>
      </c>
      <c r="Q1251" s="29" t="str">
        <f>IF(Замеры!AD1245=0," ","+")</f>
        <v xml:space="preserve"> </v>
      </c>
      <c r="R1251" s="32">
        <f>Замеры!AC1245</f>
        <v>0</v>
      </c>
      <c r="W1251" s="33" t="e">
        <f t="shared" si="38"/>
        <v>#VALUE!</v>
      </c>
      <c r="X1251" s="31" t="s">
        <v>72</v>
      </c>
      <c r="Y1251" s="33" t="e">
        <f t="shared" si="39"/>
        <v>#VALUE!</v>
      </c>
      <c r="Z1251" s="32"/>
    </row>
    <row r="1252" spans="1:26" x14ac:dyDescent="0.3">
      <c r="A1252" s="35">
        <f>IF(Замеры!B1246=0, " ", Замеры!B1246)</f>
        <v>1243</v>
      </c>
      <c r="B1252" s="37" t="str">
        <f>CONCATENATE(Замеры!D1246,Замеры!F1246)</f>
        <v>Группа от QF</v>
      </c>
      <c r="C1252" s="35" t="str">
        <f>IF(Замеры!J1246=0," ", Замеры!J1246)</f>
        <v xml:space="preserve"> </v>
      </c>
      <c r="D1252" s="29" t="str">
        <f>IF(Замеры!AD1246=0, " ", Замеры!AB1246)</f>
        <v xml:space="preserve"> </v>
      </c>
      <c r="E1252" s="29" t="str">
        <f>CONCATENATE(Замеры!T1246,Замеры!W1246,Замеры!V1246)</f>
        <v xml:space="preserve"> </v>
      </c>
      <c r="F1252" s="30" t="str">
        <f>IF(Замеры!AD1246=0," ","---")</f>
        <v xml:space="preserve"> </v>
      </c>
      <c r="G1252" s="31" t="str">
        <f>IF(Замеры!AD1246=0," ",Замеры!L1246)</f>
        <v xml:space="preserve"> </v>
      </c>
      <c r="H1252" s="31" t="str">
        <f>CONCATENATE(Замеры!AO1246,Замеры!AE1246,Замеры!AP1246)</f>
        <v>0 0</v>
      </c>
      <c r="I1252" s="29" t="str">
        <f>CONCATENATE(Замеры!AM1246,Замеры!AE1246,Замеры!AN1246)</f>
        <v>0 0</v>
      </c>
      <c r="J1252" s="31" t="str">
        <f>IF(Замеры!AD1246=0," ",G1252*2.55)</f>
        <v xml:space="preserve"> </v>
      </c>
      <c r="K1252" s="29" t="str">
        <f>IF(Замеры!AD1246=0," ",Замеры!AK1246)</f>
        <v xml:space="preserve"> </v>
      </c>
      <c r="L1252" s="29" t="str">
        <f>IF(Замеры!AD1246=0," ",Замеры!AL1246)</f>
        <v xml:space="preserve"> </v>
      </c>
      <c r="M1252" s="29" t="str">
        <f>IF(Замеры!AD1246=0," ",0.1)</f>
        <v xml:space="preserve"> </v>
      </c>
      <c r="N1252" s="29" t="str">
        <f>IF(Замеры!AD1246=0," ",Замеры!AD1246)</f>
        <v xml:space="preserve"> </v>
      </c>
      <c r="O1252" s="29" t="str">
        <f>Замеры!AE1246</f>
        <v xml:space="preserve"> </v>
      </c>
      <c r="P1252" s="29" t="str">
        <f>Замеры!AF1246</f>
        <v xml:space="preserve"> </v>
      </c>
      <c r="Q1252" s="29" t="str">
        <f>IF(Замеры!AD1246=0," ","+")</f>
        <v xml:space="preserve"> </v>
      </c>
      <c r="R1252" s="32">
        <f>Замеры!AC1246</f>
        <v>0</v>
      </c>
      <c r="W1252" s="33" t="e">
        <f t="shared" si="38"/>
        <v>#VALUE!</v>
      </c>
      <c r="X1252" s="31" t="s">
        <v>72</v>
      </c>
      <c r="Y1252" s="33" t="e">
        <f t="shared" si="39"/>
        <v>#VALUE!</v>
      </c>
      <c r="Z1252" s="32"/>
    </row>
    <row r="1253" spans="1:26" x14ac:dyDescent="0.3">
      <c r="A1253" s="35">
        <f>IF(Замеры!B1247=0, " ", Замеры!B1247)</f>
        <v>1244</v>
      </c>
      <c r="B1253" s="37" t="str">
        <f>CONCATENATE(Замеры!D1247,Замеры!F1247)</f>
        <v>Группа от QF</v>
      </c>
      <c r="C1253" s="35" t="str">
        <f>IF(Замеры!J1247=0," ", Замеры!J1247)</f>
        <v xml:space="preserve"> </v>
      </c>
      <c r="D1253" s="29" t="str">
        <f>IF(Замеры!AD1247=0, " ", Замеры!AB1247)</f>
        <v xml:space="preserve"> </v>
      </c>
      <c r="E1253" s="29" t="str">
        <f>CONCATENATE(Замеры!T1247,Замеры!W1247,Замеры!V1247)</f>
        <v xml:space="preserve"> </v>
      </c>
      <c r="F1253" s="30" t="str">
        <f>IF(Замеры!AD1247=0," ","---")</f>
        <v xml:space="preserve"> </v>
      </c>
      <c r="G1253" s="31" t="str">
        <f>IF(Замеры!AD1247=0," ",Замеры!L1247)</f>
        <v xml:space="preserve"> </v>
      </c>
      <c r="H1253" s="31" t="str">
        <f>CONCATENATE(Замеры!AO1247,Замеры!AE1247,Замеры!AP1247)</f>
        <v>0 0</v>
      </c>
      <c r="I1253" s="29" t="str">
        <f>CONCATENATE(Замеры!AM1247,Замеры!AE1247,Замеры!AN1247)</f>
        <v>0 0</v>
      </c>
      <c r="J1253" s="31" t="str">
        <f>IF(Замеры!AD1247=0," ",G1253*2.55)</f>
        <v xml:space="preserve"> </v>
      </c>
      <c r="K1253" s="29" t="str">
        <f>IF(Замеры!AD1247=0," ",Замеры!AK1247)</f>
        <v xml:space="preserve"> </v>
      </c>
      <c r="L1253" s="29" t="str">
        <f>IF(Замеры!AD1247=0," ",Замеры!AL1247)</f>
        <v xml:space="preserve"> </v>
      </c>
      <c r="M1253" s="29" t="str">
        <f>IF(Замеры!AD1247=0," ",0.1)</f>
        <v xml:space="preserve"> </v>
      </c>
      <c r="N1253" s="29" t="str">
        <f>IF(Замеры!AD1247=0," ",Замеры!AD1247)</f>
        <v xml:space="preserve"> </v>
      </c>
      <c r="O1253" s="29" t="str">
        <f>Замеры!AE1247</f>
        <v xml:space="preserve"> </v>
      </c>
      <c r="P1253" s="29" t="str">
        <f>Замеры!AF1247</f>
        <v xml:space="preserve"> </v>
      </c>
      <c r="Q1253" s="29" t="str">
        <f>IF(Замеры!AD1247=0," ","+")</f>
        <v xml:space="preserve"> </v>
      </c>
      <c r="R1253" s="32">
        <f>Замеры!AC1247</f>
        <v>0</v>
      </c>
      <c r="W1253" s="33" t="e">
        <f t="shared" si="38"/>
        <v>#VALUE!</v>
      </c>
      <c r="X1253" s="31" t="s">
        <v>72</v>
      </c>
      <c r="Y1253" s="33" t="e">
        <f t="shared" si="39"/>
        <v>#VALUE!</v>
      </c>
      <c r="Z1253" s="32"/>
    </row>
    <row r="1254" spans="1:26" x14ac:dyDescent="0.3">
      <c r="A1254" s="35">
        <f>IF(Замеры!B1248=0, " ", Замеры!B1248)</f>
        <v>1245</v>
      </c>
      <c r="B1254" s="37" t="str">
        <f>CONCATENATE(Замеры!D1248,Замеры!F1248)</f>
        <v>Группа от QF</v>
      </c>
      <c r="C1254" s="35" t="str">
        <f>IF(Замеры!J1248=0," ", Замеры!J1248)</f>
        <v xml:space="preserve"> </v>
      </c>
      <c r="D1254" s="29" t="str">
        <f>IF(Замеры!AD1248=0, " ", Замеры!AB1248)</f>
        <v xml:space="preserve"> </v>
      </c>
      <c r="E1254" s="29" t="str">
        <f>CONCATENATE(Замеры!T1248,Замеры!W1248,Замеры!V1248)</f>
        <v xml:space="preserve"> </v>
      </c>
      <c r="F1254" s="30" t="str">
        <f>IF(Замеры!AD1248=0," ","---")</f>
        <v xml:space="preserve"> </v>
      </c>
      <c r="G1254" s="31" t="str">
        <f>IF(Замеры!AD1248=0," ",Замеры!L1248)</f>
        <v xml:space="preserve"> </v>
      </c>
      <c r="H1254" s="31" t="str">
        <f>CONCATENATE(Замеры!AO1248,Замеры!AE1248,Замеры!AP1248)</f>
        <v>0 0</v>
      </c>
      <c r="I1254" s="29" t="str">
        <f>CONCATENATE(Замеры!AM1248,Замеры!AE1248,Замеры!AN1248)</f>
        <v>0 0</v>
      </c>
      <c r="J1254" s="31" t="str">
        <f>IF(Замеры!AD1248=0," ",G1254*2.55)</f>
        <v xml:space="preserve"> </v>
      </c>
      <c r="K1254" s="29" t="str">
        <f>IF(Замеры!AD1248=0," ",Замеры!AK1248)</f>
        <v xml:space="preserve"> </v>
      </c>
      <c r="L1254" s="29" t="str">
        <f>IF(Замеры!AD1248=0," ",Замеры!AL1248)</f>
        <v xml:space="preserve"> </v>
      </c>
      <c r="M1254" s="29" t="str">
        <f>IF(Замеры!AD1248=0," ",0.1)</f>
        <v xml:space="preserve"> </v>
      </c>
      <c r="N1254" s="29" t="str">
        <f>IF(Замеры!AD1248=0," ",Замеры!AD1248)</f>
        <v xml:space="preserve"> </v>
      </c>
      <c r="O1254" s="29" t="str">
        <f>Замеры!AE1248</f>
        <v xml:space="preserve"> </v>
      </c>
      <c r="P1254" s="29" t="str">
        <f>Замеры!AF1248</f>
        <v xml:space="preserve"> </v>
      </c>
      <c r="Q1254" s="29" t="str">
        <f>IF(Замеры!AD1248=0," ","+")</f>
        <v xml:space="preserve"> </v>
      </c>
      <c r="R1254" s="32">
        <f>Замеры!AC1248</f>
        <v>0</v>
      </c>
      <c r="W1254" s="33" t="e">
        <f t="shared" si="38"/>
        <v>#VALUE!</v>
      </c>
      <c r="X1254" s="31" t="s">
        <v>72</v>
      </c>
      <c r="Y1254" s="33" t="e">
        <f t="shared" si="39"/>
        <v>#VALUE!</v>
      </c>
      <c r="Z1254" s="32"/>
    </row>
    <row r="1255" spans="1:26" x14ac:dyDescent="0.3">
      <c r="A1255" s="35">
        <f>IF(Замеры!B1249=0, " ", Замеры!B1249)</f>
        <v>1246</v>
      </c>
      <c r="B1255" s="37" t="str">
        <f>CONCATENATE(Замеры!D1249,Замеры!F1249)</f>
        <v>Группа от QF</v>
      </c>
      <c r="C1255" s="35" t="str">
        <f>IF(Замеры!J1249=0," ", Замеры!J1249)</f>
        <v xml:space="preserve"> </v>
      </c>
      <c r="D1255" s="29" t="str">
        <f>IF(Замеры!AD1249=0, " ", Замеры!AB1249)</f>
        <v xml:space="preserve"> </v>
      </c>
      <c r="E1255" s="29" t="str">
        <f>CONCATENATE(Замеры!T1249,Замеры!W1249,Замеры!V1249)</f>
        <v xml:space="preserve"> </v>
      </c>
      <c r="F1255" s="30" t="str">
        <f>IF(Замеры!AD1249=0," ","---")</f>
        <v xml:space="preserve"> </v>
      </c>
      <c r="G1255" s="31" t="str">
        <f>IF(Замеры!AD1249=0," ",Замеры!L1249)</f>
        <v xml:space="preserve"> </v>
      </c>
      <c r="H1255" s="31" t="str">
        <f>CONCATENATE(Замеры!AO1249,Замеры!AE1249,Замеры!AP1249)</f>
        <v>0 0</v>
      </c>
      <c r="I1255" s="29" t="str">
        <f>CONCATENATE(Замеры!AM1249,Замеры!AE1249,Замеры!AN1249)</f>
        <v>0 0</v>
      </c>
      <c r="J1255" s="31" t="str">
        <f>IF(Замеры!AD1249=0," ",G1255*2.55)</f>
        <v xml:space="preserve"> </v>
      </c>
      <c r="K1255" s="29" t="str">
        <f>IF(Замеры!AD1249=0," ",Замеры!AK1249)</f>
        <v xml:space="preserve"> </v>
      </c>
      <c r="L1255" s="29" t="str">
        <f>IF(Замеры!AD1249=0," ",Замеры!AL1249)</f>
        <v xml:space="preserve"> </v>
      </c>
      <c r="M1255" s="29" t="str">
        <f>IF(Замеры!AD1249=0," ",0.1)</f>
        <v xml:space="preserve"> </v>
      </c>
      <c r="N1255" s="29" t="str">
        <f>IF(Замеры!AD1249=0," ",Замеры!AD1249)</f>
        <v xml:space="preserve"> </v>
      </c>
      <c r="O1255" s="29" t="str">
        <f>Замеры!AE1249</f>
        <v xml:space="preserve"> </v>
      </c>
      <c r="P1255" s="29" t="str">
        <f>Замеры!AF1249</f>
        <v xml:space="preserve"> </v>
      </c>
      <c r="Q1255" s="29" t="str">
        <f>IF(Замеры!AD1249=0," ","+")</f>
        <v xml:space="preserve"> </v>
      </c>
      <c r="R1255" s="32">
        <f>Замеры!AC1249</f>
        <v>0</v>
      </c>
      <c r="W1255" s="33" t="e">
        <f t="shared" si="38"/>
        <v>#VALUE!</v>
      </c>
      <c r="X1255" s="31" t="s">
        <v>72</v>
      </c>
      <c r="Y1255" s="33" t="e">
        <f t="shared" si="39"/>
        <v>#VALUE!</v>
      </c>
      <c r="Z1255" s="32"/>
    </row>
    <row r="1256" spans="1:26" x14ac:dyDescent="0.3">
      <c r="A1256" s="35">
        <f>IF(Замеры!B1250=0, " ", Замеры!B1250)</f>
        <v>1247</v>
      </c>
      <c r="B1256" s="37" t="str">
        <f>CONCATENATE(Замеры!D1250,Замеры!F1250)</f>
        <v>Группа от QF</v>
      </c>
      <c r="C1256" s="35" t="str">
        <f>IF(Замеры!J1250=0," ", Замеры!J1250)</f>
        <v xml:space="preserve"> </v>
      </c>
      <c r="D1256" s="29" t="str">
        <f>IF(Замеры!AD1250=0, " ", Замеры!AB1250)</f>
        <v xml:space="preserve"> </v>
      </c>
      <c r="E1256" s="29" t="str">
        <f>CONCATENATE(Замеры!T1250,Замеры!W1250,Замеры!V1250)</f>
        <v xml:space="preserve"> </v>
      </c>
      <c r="F1256" s="30" t="str">
        <f>IF(Замеры!AD1250=0," ","---")</f>
        <v xml:space="preserve"> </v>
      </c>
      <c r="G1256" s="31" t="str">
        <f>IF(Замеры!AD1250=0," ",Замеры!L1250)</f>
        <v xml:space="preserve"> </v>
      </c>
      <c r="H1256" s="31" t="str">
        <f>CONCATENATE(Замеры!AO1250,Замеры!AE1250,Замеры!AP1250)</f>
        <v>0 0</v>
      </c>
      <c r="I1256" s="29" t="str">
        <f>CONCATENATE(Замеры!AM1250,Замеры!AE1250,Замеры!AN1250)</f>
        <v>0 0</v>
      </c>
      <c r="J1256" s="31" t="str">
        <f>IF(Замеры!AD1250=0," ",G1256*2.55)</f>
        <v xml:space="preserve"> </v>
      </c>
      <c r="K1256" s="29" t="str">
        <f>IF(Замеры!AD1250=0," ",Замеры!AK1250)</f>
        <v xml:space="preserve"> </v>
      </c>
      <c r="L1256" s="29" t="str">
        <f>IF(Замеры!AD1250=0," ",Замеры!AL1250)</f>
        <v xml:space="preserve"> </v>
      </c>
      <c r="M1256" s="29" t="str">
        <f>IF(Замеры!AD1250=0," ",0.1)</f>
        <v xml:space="preserve"> </v>
      </c>
      <c r="N1256" s="29" t="str">
        <f>IF(Замеры!AD1250=0," ",Замеры!AD1250)</f>
        <v xml:space="preserve"> </v>
      </c>
      <c r="O1256" s="29" t="str">
        <f>Замеры!AE1250</f>
        <v xml:space="preserve"> </v>
      </c>
      <c r="P1256" s="29" t="str">
        <f>Замеры!AF1250</f>
        <v xml:space="preserve"> </v>
      </c>
      <c r="Q1256" s="29" t="str">
        <f>IF(Замеры!AD1250=0," ","+")</f>
        <v xml:space="preserve"> </v>
      </c>
      <c r="R1256" s="32">
        <f>Замеры!AC1250</f>
        <v>0</v>
      </c>
      <c r="W1256" s="33" t="e">
        <f t="shared" si="38"/>
        <v>#VALUE!</v>
      </c>
      <c r="X1256" s="31" t="s">
        <v>72</v>
      </c>
      <c r="Y1256" s="33" t="e">
        <f t="shared" si="39"/>
        <v>#VALUE!</v>
      </c>
      <c r="Z1256" s="32"/>
    </row>
    <row r="1257" spans="1:26" x14ac:dyDescent="0.3">
      <c r="A1257" s="35">
        <f>IF(Замеры!B1251=0, " ", Замеры!B1251)</f>
        <v>1248</v>
      </c>
      <c r="B1257" s="37" t="str">
        <f>CONCATENATE(Замеры!D1251,Замеры!F1251)</f>
        <v>Группа от QF</v>
      </c>
      <c r="C1257" s="35" t="str">
        <f>IF(Замеры!J1251=0," ", Замеры!J1251)</f>
        <v xml:space="preserve"> </v>
      </c>
      <c r="D1257" s="29" t="str">
        <f>IF(Замеры!AD1251=0, " ", Замеры!AB1251)</f>
        <v xml:space="preserve"> </v>
      </c>
      <c r="E1257" s="29" t="str">
        <f>CONCATENATE(Замеры!T1251,Замеры!W1251,Замеры!V1251)</f>
        <v xml:space="preserve"> </v>
      </c>
      <c r="F1257" s="30" t="str">
        <f>IF(Замеры!AD1251=0," ","---")</f>
        <v xml:space="preserve"> </v>
      </c>
      <c r="G1257" s="31" t="str">
        <f>IF(Замеры!AD1251=0," ",Замеры!L1251)</f>
        <v xml:space="preserve"> </v>
      </c>
      <c r="H1257" s="31" t="str">
        <f>CONCATENATE(Замеры!AO1251,Замеры!AE1251,Замеры!AP1251)</f>
        <v>0 0</v>
      </c>
      <c r="I1257" s="29" t="str">
        <f>CONCATENATE(Замеры!AM1251,Замеры!AE1251,Замеры!AN1251)</f>
        <v>0 0</v>
      </c>
      <c r="J1257" s="31" t="str">
        <f>IF(Замеры!AD1251=0," ",G1257*2.55)</f>
        <v xml:space="preserve"> </v>
      </c>
      <c r="K1257" s="29" t="str">
        <f>IF(Замеры!AD1251=0," ",Замеры!AK1251)</f>
        <v xml:space="preserve"> </v>
      </c>
      <c r="L1257" s="29" t="str">
        <f>IF(Замеры!AD1251=0," ",Замеры!AL1251)</f>
        <v xml:space="preserve"> </v>
      </c>
      <c r="M1257" s="29" t="str">
        <f>IF(Замеры!AD1251=0," ",0.1)</f>
        <v xml:space="preserve"> </v>
      </c>
      <c r="N1257" s="29" t="str">
        <f>IF(Замеры!AD1251=0," ",Замеры!AD1251)</f>
        <v xml:space="preserve"> </v>
      </c>
      <c r="O1257" s="29" t="str">
        <f>Замеры!AE1251</f>
        <v xml:space="preserve"> </v>
      </c>
      <c r="P1257" s="29" t="str">
        <f>Замеры!AF1251</f>
        <v xml:space="preserve"> </v>
      </c>
      <c r="Q1257" s="29" t="str">
        <f>IF(Замеры!AD1251=0," ","+")</f>
        <v xml:space="preserve"> </v>
      </c>
      <c r="R1257" s="32">
        <f>Замеры!AC1251</f>
        <v>0</v>
      </c>
      <c r="W1257" s="33" t="e">
        <f t="shared" si="38"/>
        <v>#VALUE!</v>
      </c>
      <c r="X1257" s="31" t="s">
        <v>72</v>
      </c>
      <c r="Y1257" s="33" t="e">
        <f t="shared" si="39"/>
        <v>#VALUE!</v>
      </c>
      <c r="Z1257" s="32"/>
    </row>
    <row r="1258" spans="1:26" x14ac:dyDescent="0.3">
      <c r="A1258" s="35">
        <f>IF(Замеры!B1252=0, " ", Замеры!B1252)</f>
        <v>1249</v>
      </c>
      <c r="B1258" s="37" t="str">
        <f>CONCATENATE(Замеры!D1252,Замеры!F1252)</f>
        <v>Группа от QF</v>
      </c>
      <c r="C1258" s="35" t="str">
        <f>IF(Замеры!J1252=0," ", Замеры!J1252)</f>
        <v xml:space="preserve"> </v>
      </c>
      <c r="D1258" s="29" t="str">
        <f>IF(Замеры!AD1252=0, " ", Замеры!AB1252)</f>
        <v xml:space="preserve"> </v>
      </c>
      <c r="E1258" s="29" t="str">
        <f>CONCATENATE(Замеры!T1252,Замеры!W1252,Замеры!V1252)</f>
        <v xml:space="preserve"> </v>
      </c>
      <c r="F1258" s="30" t="str">
        <f>IF(Замеры!AD1252=0," ","---")</f>
        <v xml:space="preserve"> </v>
      </c>
      <c r="G1258" s="31" t="str">
        <f>IF(Замеры!AD1252=0," ",Замеры!L1252)</f>
        <v xml:space="preserve"> </v>
      </c>
      <c r="H1258" s="31" t="str">
        <f>CONCATENATE(Замеры!AO1252,Замеры!AE1252,Замеры!AP1252)</f>
        <v>0 0</v>
      </c>
      <c r="I1258" s="29" t="str">
        <f>CONCATENATE(Замеры!AM1252,Замеры!AE1252,Замеры!AN1252)</f>
        <v>0 0</v>
      </c>
      <c r="J1258" s="31" t="str">
        <f>IF(Замеры!AD1252=0," ",G1258*2.55)</f>
        <v xml:space="preserve"> </v>
      </c>
      <c r="K1258" s="29" t="str">
        <f>IF(Замеры!AD1252=0," ",Замеры!AK1252)</f>
        <v xml:space="preserve"> </v>
      </c>
      <c r="L1258" s="29" t="str">
        <f>IF(Замеры!AD1252=0," ",Замеры!AL1252)</f>
        <v xml:space="preserve"> </v>
      </c>
      <c r="M1258" s="29" t="str">
        <f>IF(Замеры!AD1252=0," ",0.1)</f>
        <v xml:space="preserve"> </v>
      </c>
      <c r="N1258" s="29" t="str">
        <f>IF(Замеры!AD1252=0," ",Замеры!AD1252)</f>
        <v xml:space="preserve"> </v>
      </c>
      <c r="O1258" s="29" t="str">
        <f>Замеры!AE1252</f>
        <v xml:space="preserve"> </v>
      </c>
      <c r="P1258" s="29" t="str">
        <f>Замеры!AF1252</f>
        <v xml:space="preserve"> </v>
      </c>
      <c r="Q1258" s="29" t="str">
        <f>IF(Замеры!AD1252=0," ","+")</f>
        <v xml:space="preserve"> </v>
      </c>
      <c r="R1258" s="32">
        <f>Замеры!AC1252</f>
        <v>0</v>
      </c>
      <c r="W1258" s="33" t="e">
        <f t="shared" si="38"/>
        <v>#VALUE!</v>
      </c>
      <c r="X1258" s="31" t="s">
        <v>72</v>
      </c>
      <c r="Y1258" s="33" t="e">
        <f t="shared" si="39"/>
        <v>#VALUE!</v>
      </c>
      <c r="Z1258" s="32"/>
    </row>
    <row r="1259" spans="1:26" x14ac:dyDescent="0.3">
      <c r="A1259" s="35">
        <f>IF(Замеры!B1253=0, " ", Замеры!B1253)</f>
        <v>1250</v>
      </c>
      <c r="B1259" s="37" t="str">
        <f>CONCATENATE(Замеры!D1253,Замеры!F1253)</f>
        <v>Группа от QF</v>
      </c>
      <c r="C1259" s="35" t="str">
        <f>IF(Замеры!J1253=0," ", Замеры!J1253)</f>
        <v xml:space="preserve"> </v>
      </c>
      <c r="D1259" s="29" t="str">
        <f>IF(Замеры!AD1253=0, " ", Замеры!AB1253)</f>
        <v xml:space="preserve"> </v>
      </c>
      <c r="E1259" s="29" t="str">
        <f>CONCATENATE(Замеры!T1253,Замеры!W1253,Замеры!V1253)</f>
        <v xml:space="preserve"> </v>
      </c>
      <c r="F1259" s="30" t="str">
        <f>IF(Замеры!AD1253=0," ","---")</f>
        <v xml:space="preserve"> </v>
      </c>
      <c r="G1259" s="31" t="str">
        <f>IF(Замеры!AD1253=0," ",Замеры!L1253)</f>
        <v xml:space="preserve"> </v>
      </c>
      <c r="H1259" s="31" t="str">
        <f>CONCATENATE(Замеры!AO1253,Замеры!AE1253,Замеры!AP1253)</f>
        <v>0 0</v>
      </c>
      <c r="I1259" s="29" t="str">
        <f>CONCATENATE(Замеры!AM1253,Замеры!AE1253,Замеры!AN1253)</f>
        <v>0 0</v>
      </c>
      <c r="J1259" s="31" t="str">
        <f>IF(Замеры!AD1253=0," ",G1259*2.55)</f>
        <v xml:space="preserve"> </v>
      </c>
      <c r="K1259" s="29" t="str">
        <f>IF(Замеры!AD1253=0," ",Замеры!AK1253)</f>
        <v xml:space="preserve"> </v>
      </c>
      <c r="L1259" s="29" t="str">
        <f>IF(Замеры!AD1253=0," ",Замеры!AL1253)</f>
        <v xml:space="preserve"> </v>
      </c>
      <c r="M1259" s="29" t="str">
        <f>IF(Замеры!AD1253=0," ",0.1)</f>
        <v xml:space="preserve"> </v>
      </c>
      <c r="N1259" s="29" t="str">
        <f>IF(Замеры!AD1253=0," ",Замеры!AD1253)</f>
        <v xml:space="preserve"> </v>
      </c>
      <c r="O1259" s="29" t="str">
        <f>Замеры!AE1253</f>
        <v xml:space="preserve"> </v>
      </c>
      <c r="P1259" s="29" t="str">
        <f>Замеры!AF1253</f>
        <v xml:space="preserve"> </v>
      </c>
      <c r="Q1259" s="29" t="str">
        <f>IF(Замеры!AD1253=0," ","+")</f>
        <v xml:space="preserve"> </v>
      </c>
      <c r="R1259" s="32">
        <f>Замеры!AC1253</f>
        <v>0</v>
      </c>
      <c r="W1259" s="33" t="e">
        <f t="shared" si="38"/>
        <v>#VALUE!</v>
      </c>
      <c r="X1259" s="31" t="s">
        <v>72</v>
      </c>
      <c r="Y1259" s="33" t="e">
        <f t="shared" si="39"/>
        <v>#VALUE!</v>
      </c>
      <c r="Z1259" s="32"/>
    </row>
    <row r="1260" spans="1:26" x14ac:dyDescent="0.3">
      <c r="A1260" s="35">
        <f>IF(Замеры!B1254=0, " ", Замеры!B1254)</f>
        <v>1251</v>
      </c>
      <c r="B1260" s="37" t="str">
        <f>CONCATENATE(Замеры!D1254,Замеры!F1254)</f>
        <v>Группа от QF</v>
      </c>
      <c r="C1260" s="35" t="str">
        <f>IF(Замеры!J1254=0," ", Замеры!J1254)</f>
        <v xml:space="preserve"> </v>
      </c>
      <c r="D1260" s="29" t="str">
        <f>IF(Замеры!AD1254=0, " ", Замеры!AB1254)</f>
        <v xml:space="preserve"> </v>
      </c>
      <c r="E1260" s="29" t="str">
        <f>CONCATENATE(Замеры!T1254,Замеры!W1254,Замеры!V1254)</f>
        <v xml:space="preserve"> </v>
      </c>
      <c r="F1260" s="30" t="str">
        <f>IF(Замеры!AD1254=0," ","---")</f>
        <v xml:space="preserve"> </v>
      </c>
      <c r="G1260" s="31" t="str">
        <f>IF(Замеры!AD1254=0," ",Замеры!L1254)</f>
        <v xml:space="preserve"> </v>
      </c>
      <c r="H1260" s="31" t="str">
        <f>CONCATENATE(Замеры!AO1254,Замеры!AE1254,Замеры!AP1254)</f>
        <v>0 0</v>
      </c>
      <c r="I1260" s="29" t="str">
        <f>CONCATENATE(Замеры!AM1254,Замеры!AE1254,Замеры!AN1254)</f>
        <v>0 0</v>
      </c>
      <c r="J1260" s="31" t="str">
        <f>IF(Замеры!AD1254=0," ",G1260*2.55)</f>
        <v xml:space="preserve"> </v>
      </c>
      <c r="K1260" s="29" t="str">
        <f>IF(Замеры!AD1254=0," ",Замеры!AK1254)</f>
        <v xml:space="preserve"> </v>
      </c>
      <c r="L1260" s="29" t="str">
        <f>IF(Замеры!AD1254=0," ",Замеры!AL1254)</f>
        <v xml:space="preserve"> </v>
      </c>
      <c r="M1260" s="29" t="str">
        <f>IF(Замеры!AD1254=0," ",0.1)</f>
        <v xml:space="preserve"> </v>
      </c>
      <c r="N1260" s="29" t="str">
        <f>IF(Замеры!AD1254=0," ",Замеры!AD1254)</f>
        <v xml:space="preserve"> </v>
      </c>
      <c r="O1260" s="29" t="str">
        <f>Замеры!AE1254</f>
        <v xml:space="preserve"> </v>
      </c>
      <c r="P1260" s="29" t="str">
        <f>Замеры!AF1254</f>
        <v xml:space="preserve"> </v>
      </c>
      <c r="Q1260" s="29" t="str">
        <f>IF(Замеры!AD1254=0," ","+")</f>
        <v xml:space="preserve"> </v>
      </c>
      <c r="R1260" s="32">
        <f>Замеры!AC1254</f>
        <v>0</v>
      </c>
      <c r="W1260" s="33" t="e">
        <f t="shared" si="38"/>
        <v>#VALUE!</v>
      </c>
      <c r="X1260" s="31" t="s">
        <v>72</v>
      </c>
      <c r="Y1260" s="33" t="e">
        <f t="shared" si="39"/>
        <v>#VALUE!</v>
      </c>
      <c r="Z1260" s="32"/>
    </row>
    <row r="1261" spans="1:26" x14ac:dyDescent="0.3">
      <c r="A1261" s="35">
        <f>IF(Замеры!B1255=0, " ", Замеры!B1255)</f>
        <v>1252</v>
      </c>
      <c r="B1261" s="37" t="str">
        <f>CONCATENATE(Замеры!D1255,Замеры!F1255)</f>
        <v>Группа от QF</v>
      </c>
      <c r="C1261" s="35" t="str">
        <f>IF(Замеры!J1255=0," ", Замеры!J1255)</f>
        <v xml:space="preserve"> </v>
      </c>
      <c r="D1261" s="29" t="str">
        <f>IF(Замеры!AD1255=0, " ", Замеры!AB1255)</f>
        <v xml:space="preserve"> </v>
      </c>
      <c r="E1261" s="29" t="str">
        <f>CONCATENATE(Замеры!T1255,Замеры!W1255,Замеры!V1255)</f>
        <v xml:space="preserve"> </v>
      </c>
      <c r="F1261" s="30" t="str">
        <f>IF(Замеры!AD1255=0," ","---")</f>
        <v xml:space="preserve"> </v>
      </c>
      <c r="G1261" s="31" t="str">
        <f>IF(Замеры!AD1255=0," ",Замеры!L1255)</f>
        <v xml:space="preserve"> </v>
      </c>
      <c r="H1261" s="31" t="str">
        <f>CONCATENATE(Замеры!AO1255,Замеры!AE1255,Замеры!AP1255)</f>
        <v>0 0</v>
      </c>
      <c r="I1261" s="29" t="str">
        <f>CONCATENATE(Замеры!AM1255,Замеры!AE1255,Замеры!AN1255)</f>
        <v>0 0</v>
      </c>
      <c r="J1261" s="31" t="str">
        <f>IF(Замеры!AD1255=0," ",G1261*2.55)</f>
        <v xml:space="preserve"> </v>
      </c>
      <c r="K1261" s="29" t="str">
        <f>IF(Замеры!AD1255=0," ",Замеры!AK1255)</f>
        <v xml:space="preserve"> </v>
      </c>
      <c r="L1261" s="29" t="str">
        <f>IF(Замеры!AD1255=0," ",Замеры!AL1255)</f>
        <v xml:space="preserve"> </v>
      </c>
      <c r="M1261" s="29" t="str">
        <f>IF(Замеры!AD1255=0," ",0.1)</f>
        <v xml:space="preserve"> </v>
      </c>
      <c r="N1261" s="29" t="str">
        <f>IF(Замеры!AD1255=0," ",Замеры!AD1255)</f>
        <v xml:space="preserve"> </v>
      </c>
      <c r="O1261" s="29" t="str">
        <f>Замеры!AE1255</f>
        <v xml:space="preserve"> </v>
      </c>
      <c r="P1261" s="29" t="str">
        <f>Замеры!AF1255</f>
        <v xml:space="preserve"> </v>
      </c>
      <c r="Q1261" s="29" t="str">
        <f>IF(Замеры!AD1255=0," ","+")</f>
        <v xml:space="preserve"> </v>
      </c>
      <c r="R1261" s="32">
        <f>Замеры!AC1255</f>
        <v>0</v>
      </c>
      <c r="W1261" s="33" t="e">
        <f t="shared" si="38"/>
        <v>#VALUE!</v>
      </c>
      <c r="X1261" s="31" t="s">
        <v>72</v>
      </c>
      <c r="Y1261" s="33" t="e">
        <f t="shared" si="39"/>
        <v>#VALUE!</v>
      </c>
      <c r="Z1261" s="32"/>
    </row>
    <row r="1262" spans="1:26" x14ac:dyDescent="0.3">
      <c r="A1262" s="35">
        <f>IF(Замеры!B1256=0, " ", Замеры!B1256)</f>
        <v>1253</v>
      </c>
      <c r="B1262" s="37" t="str">
        <f>CONCATENATE(Замеры!D1256,Замеры!F1256)</f>
        <v>Группа от QF</v>
      </c>
      <c r="C1262" s="35" t="str">
        <f>IF(Замеры!J1256=0," ", Замеры!J1256)</f>
        <v xml:space="preserve"> </v>
      </c>
      <c r="D1262" s="29" t="str">
        <f>IF(Замеры!AD1256=0, " ", Замеры!AB1256)</f>
        <v xml:space="preserve"> </v>
      </c>
      <c r="E1262" s="29" t="str">
        <f>CONCATENATE(Замеры!T1256,Замеры!W1256,Замеры!V1256)</f>
        <v xml:space="preserve"> </v>
      </c>
      <c r="F1262" s="30" t="str">
        <f>IF(Замеры!AD1256=0," ","---")</f>
        <v xml:space="preserve"> </v>
      </c>
      <c r="G1262" s="31" t="str">
        <f>IF(Замеры!AD1256=0," ",Замеры!L1256)</f>
        <v xml:space="preserve"> </v>
      </c>
      <c r="H1262" s="31" t="str">
        <f>CONCATENATE(Замеры!AO1256,Замеры!AE1256,Замеры!AP1256)</f>
        <v>0 0</v>
      </c>
      <c r="I1262" s="29" t="str">
        <f>CONCATENATE(Замеры!AM1256,Замеры!AE1256,Замеры!AN1256)</f>
        <v>0 0</v>
      </c>
      <c r="J1262" s="31" t="str">
        <f>IF(Замеры!AD1256=0," ",G1262*2.55)</f>
        <v xml:space="preserve"> </v>
      </c>
      <c r="K1262" s="29" t="str">
        <f>IF(Замеры!AD1256=0," ",Замеры!AK1256)</f>
        <v xml:space="preserve"> </v>
      </c>
      <c r="L1262" s="29" t="str">
        <f>IF(Замеры!AD1256=0," ",Замеры!AL1256)</f>
        <v xml:space="preserve"> </v>
      </c>
      <c r="M1262" s="29" t="str">
        <f>IF(Замеры!AD1256=0," ",0.1)</f>
        <v xml:space="preserve"> </v>
      </c>
      <c r="N1262" s="29" t="str">
        <f>IF(Замеры!AD1256=0," ",Замеры!AD1256)</f>
        <v xml:space="preserve"> </v>
      </c>
      <c r="O1262" s="29" t="str">
        <f>Замеры!AE1256</f>
        <v xml:space="preserve"> </v>
      </c>
      <c r="P1262" s="29" t="str">
        <f>Замеры!AF1256</f>
        <v xml:space="preserve"> </v>
      </c>
      <c r="Q1262" s="29" t="str">
        <f>IF(Замеры!AD1256=0," ","+")</f>
        <v xml:space="preserve"> </v>
      </c>
      <c r="R1262" s="32">
        <f>Замеры!AC1256</f>
        <v>0</v>
      </c>
      <c r="W1262" s="33" t="e">
        <f t="shared" si="38"/>
        <v>#VALUE!</v>
      </c>
      <c r="X1262" s="31" t="s">
        <v>72</v>
      </c>
      <c r="Y1262" s="33" t="e">
        <f t="shared" si="39"/>
        <v>#VALUE!</v>
      </c>
      <c r="Z1262" s="32"/>
    </row>
    <row r="1263" spans="1:26" x14ac:dyDescent="0.3">
      <c r="A1263" s="35">
        <f>IF(Замеры!B1257=0, " ", Замеры!B1257)</f>
        <v>1254</v>
      </c>
      <c r="B1263" s="37" t="str">
        <f>CONCATENATE(Замеры!D1257,Замеры!F1257)</f>
        <v>Группа от QF</v>
      </c>
      <c r="C1263" s="35" t="str">
        <f>IF(Замеры!J1257=0," ", Замеры!J1257)</f>
        <v xml:space="preserve"> </v>
      </c>
      <c r="D1263" s="29" t="str">
        <f>IF(Замеры!AD1257=0, " ", Замеры!AB1257)</f>
        <v xml:space="preserve"> </v>
      </c>
      <c r="E1263" s="29" t="str">
        <f>CONCATENATE(Замеры!T1257,Замеры!W1257,Замеры!V1257)</f>
        <v xml:space="preserve"> </v>
      </c>
      <c r="F1263" s="30" t="str">
        <f>IF(Замеры!AD1257=0," ","---")</f>
        <v xml:space="preserve"> </v>
      </c>
      <c r="G1263" s="31" t="str">
        <f>IF(Замеры!AD1257=0," ",Замеры!L1257)</f>
        <v xml:space="preserve"> </v>
      </c>
      <c r="H1263" s="31" t="str">
        <f>CONCATENATE(Замеры!AO1257,Замеры!AE1257,Замеры!AP1257)</f>
        <v>0 0</v>
      </c>
      <c r="I1263" s="29" t="str">
        <f>CONCATENATE(Замеры!AM1257,Замеры!AE1257,Замеры!AN1257)</f>
        <v>0 0</v>
      </c>
      <c r="J1263" s="31" t="str">
        <f>IF(Замеры!AD1257=0," ",G1263*2.55)</f>
        <v xml:space="preserve"> </v>
      </c>
      <c r="K1263" s="29" t="str">
        <f>IF(Замеры!AD1257=0," ",Замеры!AK1257)</f>
        <v xml:space="preserve"> </v>
      </c>
      <c r="L1263" s="29" t="str">
        <f>IF(Замеры!AD1257=0," ",Замеры!AL1257)</f>
        <v xml:space="preserve"> </v>
      </c>
      <c r="M1263" s="29" t="str">
        <f>IF(Замеры!AD1257=0," ",0.1)</f>
        <v xml:space="preserve"> </v>
      </c>
      <c r="N1263" s="29" t="str">
        <f>IF(Замеры!AD1257=0," ",Замеры!AD1257)</f>
        <v xml:space="preserve"> </v>
      </c>
      <c r="O1263" s="29" t="str">
        <f>Замеры!AE1257</f>
        <v xml:space="preserve"> </v>
      </c>
      <c r="P1263" s="29" t="str">
        <f>Замеры!AF1257</f>
        <v xml:space="preserve"> </v>
      </c>
      <c r="Q1263" s="29" t="str">
        <f>IF(Замеры!AD1257=0," ","+")</f>
        <v xml:space="preserve"> </v>
      </c>
      <c r="R1263" s="32">
        <f>Замеры!AC1257</f>
        <v>0</v>
      </c>
      <c r="W1263" s="33" t="e">
        <f t="shared" si="38"/>
        <v>#VALUE!</v>
      </c>
      <c r="X1263" s="31" t="s">
        <v>72</v>
      </c>
      <c r="Y1263" s="33" t="e">
        <f t="shared" si="39"/>
        <v>#VALUE!</v>
      </c>
      <c r="Z1263" s="32"/>
    </row>
    <row r="1264" spans="1:26" x14ac:dyDescent="0.3">
      <c r="A1264" s="35">
        <f>IF(Замеры!B1258=0, " ", Замеры!B1258)</f>
        <v>1255</v>
      </c>
      <c r="B1264" s="37" t="str">
        <f>CONCATENATE(Замеры!D1258,Замеры!F1258)</f>
        <v>Группа от QF</v>
      </c>
      <c r="C1264" s="35" t="str">
        <f>IF(Замеры!J1258=0," ", Замеры!J1258)</f>
        <v xml:space="preserve"> </v>
      </c>
      <c r="D1264" s="29" t="str">
        <f>IF(Замеры!AD1258=0, " ", Замеры!AB1258)</f>
        <v xml:space="preserve"> </v>
      </c>
      <c r="E1264" s="29" t="str">
        <f>CONCATENATE(Замеры!T1258,Замеры!W1258,Замеры!V1258)</f>
        <v xml:space="preserve"> </v>
      </c>
      <c r="F1264" s="30" t="str">
        <f>IF(Замеры!AD1258=0," ","---")</f>
        <v xml:space="preserve"> </v>
      </c>
      <c r="G1264" s="31" t="str">
        <f>IF(Замеры!AD1258=0," ",Замеры!L1258)</f>
        <v xml:space="preserve"> </v>
      </c>
      <c r="H1264" s="31" t="str">
        <f>CONCATENATE(Замеры!AO1258,Замеры!AE1258,Замеры!AP1258)</f>
        <v>0 0</v>
      </c>
      <c r="I1264" s="29" t="str">
        <f>CONCATENATE(Замеры!AM1258,Замеры!AE1258,Замеры!AN1258)</f>
        <v>0 0</v>
      </c>
      <c r="J1264" s="31" t="str">
        <f>IF(Замеры!AD1258=0," ",G1264*2.55)</f>
        <v xml:space="preserve"> </v>
      </c>
      <c r="K1264" s="29" t="str">
        <f>IF(Замеры!AD1258=0," ",Замеры!AK1258)</f>
        <v xml:space="preserve"> </v>
      </c>
      <c r="L1264" s="29" t="str">
        <f>IF(Замеры!AD1258=0," ",Замеры!AL1258)</f>
        <v xml:space="preserve"> </v>
      </c>
      <c r="M1264" s="29" t="str">
        <f>IF(Замеры!AD1258=0," ",0.1)</f>
        <v xml:space="preserve"> </v>
      </c>
      <c r="N1264" s="29" t="str">
        <f>IF(Замеры!AD1258=0," ",Замеры!AD1258)</f>
        <v xml:space="preserve"> </v>
      </c>
      <c r="O1264" s="29" t="str">
        <f>Замеры!AE1258</f>
        <v xml:space="preserve"> </v>
      </c>
      <c r="P1264" s="29" t="str">
        <f>Замеры!AF1258</f>
        <v xml:space="preserve"> </v>
      </c>
      <c r="Q1264" s="29" t="str">
        <f>IF(Замеры!AD1258=0," ","+")</f>
        <v xml:space="preserve"> </v>
      </c>
      <c r="R1264" s="32">
        <f>Замеры!AC1258</f>
        <v>0</v>
      </c>
      <c r="W1264" s="33" t="e">
        <f t="shared" si="38"/>
        <v>#VALUE!</v>
      </c>
      <c r="X1264" s="31" t="s">
        <v>72</v>
      </c>
      <c r="Y1264" s="33" t="e">
        <f t="shared" si="39"/>
        <v>#VALUE!</v>
      </c>
      <c r="Z1264" s="32"/>
    </row>
    <row r="1265" spans="1:26" x14ac:dyDescent="0.3">
      <c r="A1265" s="35">
        <f>IF(Замеры!B1259=0, " ", Замеры!B1259)</f>
        <v>1256</v>
      </c>
      <c r="B1265" s="37" t="str">
        <f>CONCATENATE(Замеры!D1259,Замеры!F1259)</f>
        <v>Группа от QF</v>
      </c>
      <c r="C1265" s="35" t="str">
        <f>IF(Замеры!J1259=0," ", Замеры!J1259)</f>
        <v xml:space="preserve"> </v>
      </c>
      <c r="D1265" s="29" t="str">
        <f>IF(Замеры!AD1259=0, " ", Замеры!AB1259)</f>
        <v xml:space="preserve"> </v>
      </c>
      <c r="E1265" s="29" t="str">
        <f>CONCATENATE(Замеры!T1259,Замеры!W1259,Замеры!V1259)</f>
        <v xml:space="preserve"> </v>
      </c>
      <c r="F1265" s="30" t="str">
        <f>IF(Замеры!AD1259=0," ","---")</f>
        <v xml:space="preserve"> </v>
      </c>
      <c r="G1265" s="31" t="str">
        <f>IF(Замеры!AD1259=0," ",Замеры!L1259)</f>
        <v xml:space="preserve"> </v>
      </c>
      <c r="H1265" s="31" t="str">
        <f>CONCATENATE(Замеры!AO1259,Замеры!AE1259,Замеры!AP1259)</f>
        <v>0 0</v>
      </c>
      <c r="I1265" s="29" t="str">
        <f>CONCATENATE(Замеры!AM1259,Замеры!AE1259,Замеры!AN1259)</f>
        <v>0 0</v>
      </c>
      <c r="J1265" s="31" t="str">
        <f>IF(Замеры!AD1259=0," ",G1265*2.55)</f>
        <v xml:space="preserve"> </v>
      </c>
      <c r="K1265" s="29" t="str">
        <f>IF(Замеры!AD1259=0," ",Замеры!AK1259)</f>
        <v xml:space="preserve"> </v>
      </c>
      <c r="L1265" s="29" t="str">
        <f>IF(Замеры!AD1259=0," ",Замеры!AL1259)</f>
        <v xml:space="preserve"> </v>
      </c>
      <c r="M1265" s="29" t="str">
        <f>IF(Замеры!AD1259=0," ",0.1)</f>
        <v xml:space="preserve"> </v>
      </c>
      <c r="N1265" s="29" t="str">
        <f>IF(Замеры!AD1259=0," ",Замеры!AD1259)</f>
        <v xml:space="preserve"> </v>
      </c>
      <c r="O1265" s="29" t="str">
        <f>Замеры!AE1259</f>
        <v xml:space="preserve"> </v>
      </c>
      <c r="P1265" s="29" t="str">
        <f>Замеры!AF1259</f>
        <v xml:space="preserve"> </v>
      </c>
      <c r="Q1265" s="29" t="str">
        <f>IF(Замеры!AD1259=0," ","+")</f>
        <v xml:space="preserve"> </v>
      </c>
      <c r="R1265" s="32">
        <f>Замеры!AC1259</f>
        <v>0</v>
      </c>
      <c r="W1265" s="33" t="e">
        <f t="shared" si="38"/>
        <v>#VALUE!</v>
      </c>
      <c r="X1265" s="31" t="s">
        <v>72</v>
      </c>
      <c r="Y1265" s="33" t="e">
        <f t="shared" si="39"/>
        <v>#VALUE!</v>
      </c>
      <c r="Z1265" s="32"/>
    </row>
    <row r="1266" spans="1:26" x14ac:dyDescent="0.3">
      <c r="A1266" s="35">
        <f>IF(Замеры!B1260=0, " ", Замеры!B1260)</f>
        <v>1257</v>
      </c>
      <c r="B1266" s="37" t="str">
        <f>CONCATENATE(Замеры!D1260,Замеры!F1260)</f>
        <v>Группа от QF</v>
      </c>
      <c r="C1266" s="35" t="str">
        <f>IF(Замеры!J1260=0," ", Замеры!J1260)</f>
        <v xml:space="preserve"> </v>
      </c>
      <c r="D1266" s="29" t="str">
        <f>IF(Замеры!AD1260=0, " ", Замеры!AB1260)</f>
        <v xml:space="preserve"> </v>
      </c>
      <c r="E1266" s="29" t="str">
        <f>CONCATENATE(Замеры!T1260,Замеры!W1260,Замеры!V1260)</f>
        <v xml:space="preserve"> </v>
      </c>
      <c r="F1266" s="30" t="str">
        <f>IF(Замеры!AD1260=0," ","---")</f>
        <v xml:space="preserve"> </v>
      </c>
      <c r="G1266" s="31" t="str">
        <f>IF(Замеры!AD1260=0," ",Замеры!L1260)</f>
        <v xml:space="preserve"> </v>
      </c>
      <c r="H1266" s="31" t="str">
        <f>CONCATENATE(Замеры!AO1260,Замеры!AE1260,Замеры!AP1260)</f>
        <v>0 0</v>
      </c>
      <c r="I1266" s="29" t="str">
        <f>CONCATENATE(Замеры!AM1260,Замеры!AE1260,Замеры!AN1260)</f>
        <v>0 0</v>
      </c>
      <c r="J1266" s="31" t="str">
        <f>IF(Замеры!AD1260=0," ",G1266*2.55)</f>
        <v xml:space="preserve"> </v>
      </c>
      <c r="K1266" s="29" t="str">
        <f>IF(Замеры!AD1260=0," ",Замеры!AK1260)</f>
        <v xml:space="preserve"> </v>
      </c>
      <c r="L1266" s="29" t="str">
        <f>IF(Замеры!AD1260=0," ",Замеры!AL1260)</f>
        <v xml:space="preserve"> </v>
      </c>
      <c r="M1266" s="29" t="str">
        <f>IF(Замеры!AD1260=0," ",0.1)</f>
        <v xml:space="preserve"> </v>
      </c>
      <c r="N1266" s="29" t="str">
        <f>IF(Замеры!AD1260=0," ",Замеры!AD1260)</f>
        <v xml:space="preserve"> </v>
      </c>
      <c r="O1266" s="29" t="str">
        <f>Замеры!AE1260</f>
        <v xml:space="preserve"> </v>
      </c>
      <c r="P1266" s="29" t="str">
        <f>Замеры!AF1260</f>
        <v xml:space="preserve"> </v>
      </c>
      <c r="Q1266" s="29" t="str">
        <f>IF(Замеры!AD1260=0," ","+")</f>
        <v xml:space="preserve"> </v>
      </c>
      <c r="R1266" s="32">
        <f>Замеры!AC1260</f>
        <v>0</v>
      </c>
      <c r="W1266" s="33" t="e">
        <f t="shared" si="38"/>
        <v>#VALUE!</v>
      </c>
      <c r="X1266" s="31" t="s">
        <v>72</v>
      </c>
      <c r="Y1266" s="33" t="e">
        <f t="shared" si="39"/>
        <v>#VALUE!</v>
      </c>
      <c r="Z1266" s="32"/>
    </row>
    <row r="1267" spans="1:26" x14ac:dyDescent="0.3">
      <c r="A1267" s="35">
        <f>IF(Замеры!B1261=0, " ", Замеры!B1261)</f>
        <v>1258</v>
      </c>
      <c r="B1267" s="37" t="str">
        <f>CONCATENATE(Замеры!D1261,Замеры!F1261)</f>
        <v>Группа от QF</v>
      </c>
      <c r="C1267" s="35" t="str">
        <f>IF(Замеры!J1261=0," ", Замеры!J1261)</f>
        <v xml:space="preserve"> </v>
      </c>
      <c r="D1267" s="29" t="str">
        <f>IF(Замеры!AD1261=0, " ", Замеры!AB1261)</f>
        <v xml:space="preserve"> </v>
      </c>
      <c r="E1267" s="29" t="str">
        <f>CONCATENATE(Замеры!T1261,Замеры!W1261,Замеры!V1261)</f>
        <v xml:space="preserve"> </v>
      </c>
      <c r="F1267" s="30" t="str">
        <f>IF(Замеры!AD1261=0," ","---")</f>
        <v xml:space="preserve"> </v>
      </c>
      <c r="G1267" s="31" t="str">
        <f>IF(Замеры!AD1261=0," ",Замеры!L1261)</f>
        <v xml:space="preserve"> </v>
      </c>
      <c r="H1267" s="31" t="str">
        <f>CONCATENATE(Замеры!AO1261,Замеры!AE1261,Замеры!AP1261)</f>
        <v>0 0</v>
      </c>
      <c r="I1267" s="29" t="str">
        <f>CONCATENATE(Замеры!AM1261,Замеры!AE1261,Замеры!AN1261)</f>
        <v>0 0</v>
      </c>
      <c r="J1267" s="31" t="str">
        <f>IF(Замеры!AD1261=0," ",G1267*2.55)</f>
        <v xml:space="preserve"> </v>
      </c>
      <c r="K1267" s="29" t="str">
        <f>IF(Замеры!AD1261=0," ",Замеры!AK1261)</f>
        <v xml:space="preserve"> </v>
      </c>
      <c r="L1267" s="29" t="str">
        <f>IF(Замеры!AD1261=0," ",Замеры!AL1261)</f>
        <v xml:space="preserve"> </v>
      </c>
      <c r="M1267" s="29" t="str">
        <f>IF(Замеры!AD1261=0," ",0.1)</f>
        <v xml:space="preserve"> </v>
      </c>
      <c r="N1267" s="29" t="str">
        <f>IF(Замеры!AD1261=0," ",Замеры!AD1261)</f>
        <v xml:space="preserve"> </v>
      </c>
      <c r="O1267" s="29" t="str">
        <f>Замеры!AE1261</f>
        <v xml:space="preserve"> </v>
      </c>
      <c r="P1267" s="29" t="str">
        <f>Замеры!AF1261</f>
        <v xml:space="preserve"> </v>
      </c>
      <c r="Q1267" s="29" t="str">
        <f>IF(Замеры!AD1261=0," ","+")</f>
        <v xml:space="preserve"> </v>
      </c>
      <c r="R1267" s="32">
        <f>Замеры!AC1261</f>
        <v>0</v>
      </c>
      <c r="W1267" s="33" t="e">
        <f t="shared" si="38"/>
        <v>#VALUE!</v>
      </c>
      <c r="X1267" s="31" t="s">
        <v>72</v>
      </c>
      <c r="Y1267" s="33" t="e">
        <f t="shared" si="39"/>
        <v>#VALUE!</v>
      </c>
      <c r="Z1267" s="32"/>
    </row>
    <row r="1268" spans="1:26" x14ac:dyDescent="0.3">
      <c r="A1268" s="35">
        <f>IF(Замеры!B1262=0, " ", Замеры!B1262)</f>
        <v>1259</v>
      </c>
      <c r="B1268" s="37" t="str">
        <f>CONCATENATE(Замеры!D1262,Замеры!F1262)</f>
        <v>Группа от QF</v>
      </c>
      <c r="C1268" s="35" t="str">
        <f>IF(Замеры!J1262=0," ", Замеры!J1262)</f>
        <v xml:space="preserve"> </v>
      </c>
      <c r="D1268" s="29" t="str">
        <f>IF(Замеры!AD1262=0, " ", Замеры!AB1262)</f>
        <v xml:space="preserve"> </v>
      </c>
      <c r="E1268" s="29" t="str">
        <f>CONCATENATE(Замеры!T1262,Замеры!W1262,Замеры!V1262)</f>
        <v xml:space="preserve"> </v>
      </c>
      <c r="F1268" s="30" t="str">
        <f>IF(Замеры!AD1262=0," ","---")</f>
        <v xml:space="preserve"> </v>
      </c>
      <c r="G1268" s="31" t="str">
        <f>IF(Замеры!AD1262=0," ",Замеры!L1262)</f>
        <v xml:space="preserve"> </v>
      </c>
      <c r="H1268" s="31" t="str">
        <f>CONCATENATE(Замеры!AO1262,Замеры!AE1262,Замеры!AP1262)</f>
        <v>0 0</v>
      </c>
      <c r="I1268" s="29" t="str">
        <f>CONCATENATE(Замеры!AM1262,Замеры!AE1262,Замеры!AN1262)</f>
        <v>0 0</v>
      </c>
      <c r="J1268" s="31" t="str">
        <f>IF(Замеры!AD1262=0," ",G1268*2.55)</f>
        <v xml:space="preserve"> </v>
      </c>
      <c r="K1268" s="29" t="str">
        <f>IF(Замеры!AD1262=0," ",Замеры!AK1262)</f>
        <v xml:space="preserve"> </v>
      </c>
      <c r="L1268" s="29" t="str">
        <f>IF(Замеры!AD1262=0," ",Замеры!AL1262)</f>
        <v xml:space="preserve"> </v>
      </c>
      <c r="M1268" s="29" t="str">
        <f>IF(Замеры!AD1262=0," ",0.1)</f>
        <v xml:space="preserve"> </v>
      </c>
      <c r="N1268" s="29" t="str">
        <f>IF(Замеры!AD1262=0," ",Замеры!AD1262)</f>
        <v xml:space="preserve"> </v>
      </c>
      <c r="O1268" s="29" t="str">
        <f>Замеры!AE1262</f>
        <v xml:space="preserve"> </v>
      </c>
      <c r="P1268" s="29" t="str">
        <f>Замеры!AF1262</f>
        <v xml:space="preserve"> </v>
      </c>
      <c r="Q1268" s="29" t="str">
        <f>IF(Замеры!AD1262=0," ","+")</f>
        <v xml:space="preserve"> </v>
      </c>
      <c r="R1268" s="32">
        <f>Замеры!AC1262</f>
        <v>0</v>
      </c>
      <c r="W1268" s="33" t="e">
        <f t="shared" si="38"/>
        <v>#VALUE!</v>
      </c>
      <c r="X1268" s="31" t="s">
        <v>72</v>
      </c>
      <c r="Y1268" s="33" t="e">
        <f t="shared" si="39"/>
        <v>#VALUE!</v>
      </c>
      <c r="Z1268" s="32"/>
    </row>
    <row r="1269" spans="1:26" x14ac:dyDescent="0.3">
      <c r="A1269" s="35">
        <f>IF(Замеры!B1263=0, " ", Замеры!B1263)</f>
        <v>1260</v>
      </c>
      <c r="B1269" s="37" t="str">
        <f>CONCATENATE(Замеры!D1263,Замеры!F1263)</f>
        <v>Группа от QF</v>
      </c>
      <c r="C1269" s="35" t="str">
        <f>IF(Замеры!J1263=0," ", Замеры!J1263)</f>
        <v xml:space="preserve"> </v>
      </c>
      <c r="D1269" s="29" t="str">
        <f>IF(Замеры!AD1263=0, " ", Замеры!AB1263)</f>
        <v xml:space="preserve"> </v>
      </c>
      <c r="E1269" s="29" t="str">
        <f>CONCATENATE(Замеры!T1263,Замеры!W1263,Замеры!V1263)</f>
        <v xml:space="preserve"> </v>
      </c>
      <c r="F1269" s="30" t="str">
        <f>IF(Замеры!AD1263=0," ","---")</f>
        <v xml:space="preserve"> </v>
      </c>
      <c r="G1269" s="31" t="str">
        <f>IF(Замеры!AD1263=0," ",Замеры!L1263)</f>
        <v xml:space="preserve"> </v>
      </c>
      <c r="H1269" s="31" t="str">
        <f>CONCATENATE(Замеры!AO1263,Замеры!AE1263,Замеры!AP1263)</f>
        <v>0 0</v>
      </c>
      <c r="I1269" s="29" t="str">
        <f>CONCATENATE(Замеры!AM1263,Замеры!AE1263,Замеры!AN1263)</f>
        <v>0 0</v>
      </c>
      <c r="J1269" s="31" t="str">
        <f>IF(Замеры!AD1263=0," ",G1269*2.55)</f>
        <v xml:space="preserve"> </v>
      </c>
      <c r="K1269" s="29" t="str">
        <f>IF(Замеры!AD1263=0," ",Замеры!AK1263)</f>
        <v xml:space="preserve"> </v>
      </c>
      <c r="L1269" s="29" t="str">
        <f>IF(Замеры!AD1263=0," ",Замеры!AL1263)</f>
        <v xml:space="preserve"> </v>
      </c>
      <c r="M1269" s="29" t="str">
        <f>IF(Замеры!AD1263=0," ",0.1)</f>
        <v xml:space="preserve"> </v>
      </c>
      <c r="N1269" s="29" t="str">
        <f>IF(Замеры!AD1263=0," ",Замеры!AD1263)</f>
        <v xml:space="preserve"> </v>
      </c>
      <c r="O1269" s="29" t="str">
        <f>Замеры!AE1263</f>
        <v xml:space="preserve"> </v>
      </c>
      <c r="P1269" s="29" t="str">
        <f>Замеры!AF1263</f>
        <v xml:space="preserve"> </v>
      </c>
      <c r="Q1269" s="29" t="str">
        <f>IF(Замеры!AD1263=0," ","+")</f>
        <v xml:space="preserve"> </v>
      </c>
      <c r="R1269" s="32">
        <f>Замеры!AC1263</f>
        <v>0</v>
      </c>
      <c r="W1269" s="33" t="e">
        <f t="shared" si="38"/>
        <v>#VALUE!</v>
      </c>
      <c r="X1269" s="31" t="s">
        <v>72</v>
      </c>
      <c r="Y1269" s="33" t="e">
        <f t="shared" si="39"/>
        <v>#VALUE!</v>
      </c>
      <c r="Z1269" s="32"/>
    </row>
    <row r="1270" spans="1:26" x14ac:dyDescent="0.3">
      <c r="A1270" s="35">
        <f>IF(Замеры!B1264=0, " ", Замеры!B1264)</f>
        <v>1261</v>
      </c>
      <c r="B1270" s="37" t="str">
        <f>CONCATENATE(Замеры!D1264,Замеры!F1264)</f>
        <v>Группа от QF</v>
      </c>
      <c r="C1270" s="35" t="str">
        <f>IF(Замеры!J1264=0," ", Замеры!J1264)</f>
        <v xml:space="preserve"> </v>
      </c>
      <c r="D1270" s="29" t="str">
        <f>IF(Замеры!AD1264=0, " ", Замеры!AB1264)</f>
        <v xml:space="preserve"> </v>
      </c>
      <c r="E1270" s="29" t="str">
        <f>CONCATENATE(Замеры!T1264,Замеры!W1264,Замеры!V1264)</f>
        <v xml:space="preserve"> </v>
      </c>
      <c r="F1270" s="30" t="str">
        <f>IF(Замеры!AD1264=0," ","---")</f>
        <v xml:space="preserve"> </v>
      </c>
      <c r="G1270" s="31" t="str">
        <f>IF(Замеры!AD1264=0," ",Замеры!L1264)</f>
        <v xml:space="preserve"> </v>
      </c>
      <c r="H1270" s="31" t="str">
        <f>CONCATENATE(Замеры!AO1264,Замеры!AE1264,Замеры!AP1264)</f>
        <v>0 0</v>
      </c>
      <c r="I1270" s="29" t="str">
        <f>CONCATENATE(Замеры!AM1264,Замеры!AE1264,Замеры!AN1264)</f>
        <v>0 0</v>
      </c>
      <c r="J1270" s="31" t="str">
        <f>IF(Замеры!AD1264=0," ",G1270*2.55)</f>
        <v xml:space="preserve"> </v>
      </c>
      <c r="K1270" s="29" t="str">
        <f>IF(Замеры!AD1264=0," ",Замеры!AK1264)</f>
        <v xml:space="preserve"> </v>
      </c>
      <c r="L1270" s="29" t="str">
        <f>IF(Замеры!AD1264=0," ",Замеры!AL1264)</f>
        <v xml:space="preserve"> </v>
      </c>
      <c r="M1270" s="29" t="str">
        <f>IF(Замеры!AD1264=0," ",0.1)</f>
        <v xml:space="preserve"> </v>
      </c>
      <c r="N1270" s="29" t="str">
        <f>IF(Замеры!AD1264=0," ",Замеры!AD1264)</f>
        <v xml:space="preserve"> </v>
      </c>
      <c r="O1270" s="29" t="str">
        <f>Замеры!AE1264</f>
        <v xml:space="preserve"> </v>
      </c>
      <c r="P1270" s="29" t="str">
        <f>Замеры!AF1264</f>
        <v xml:space="preserve"> </v>
      </c>
      <c r="Q1270" s="29" t="str">
        <f>IF(Замеры!AD1264=0," ","+")</f>
        <v xml:space="preserve"> </v>
      </c>
      <c r="R1270" s="32">
        <f>Замеры!AC1264</f>
        <v>0</v>
      </c>
      <c r="W1270" s="33" t="e">
        <f t="shared" si="38"/>
        <v>#VALUE!</v>
      </c>
      <c r="X1270" s="31" t="s">
        <v>72</v>
      </c>
      <c r="Y1270" s="33" t="e">
        <f t="shared" si="39"/>
        <v>#VALUE!</v>
      </c>
      <c r="Z1270" s="32"/>
    </row>
    <row r="1271" spans="1:26" x14ac:dyDescent="0.3">
      <c r="A1271" s="35">
        <f>IF(Замеры!B1265=0, " ", Замеры!B1265)</f>
        <v>1262</v>
      </c>
      <c r="B1271" s="37" t="str">
        <f>CONCATENATE(Замеры!D1265,Замеры!F1265)</f>
        <v>Группа от QF</v>
      </c>
      <c r="C1271" s="35" t="str">
        <f>IF(Замеры!J1265=0," ", Замеры!J1265)</f>
        <v xml:space="preserve"> </v>
      </c>
      <c r="D1271" s="29" t="str">
        <f>IF(Замеры!AD1265=0, " ", Замеры!AB1265)</f>
        <v xml:space="preserve"> </v>
      </c>
      <c r="E1271" s="29" t="str">
        <f>CONCATENATE(Замеры!T1265,Замеры!W1265,Замеры!V1265)</f>
        <v xml:space="preserve"> </v>
      </c>
      <c r="F1271" s="30" t="str">
        <f>IF(Замеры!AD1265=0," ","---")</f>
        <v xml:space="preserve"> </v>
      </c>
      <c r="G1271" s="31" t="str">
        <f>IF(Замеры!AD1265=0," ",Замеры!L1265)</f>
        <v xml:space="preserve"> </v>
      </c>
      <c r="H1271" s="31" t="str">
        <f>CONCATENATE(Замеры!AO1265,Замеры!AE1265,Замеры!AP1265)</f>
        <v>0 0</v>
      </c>
      <c r="I1271" s="29" t="str">
        <f>CONCATENATE(Замеры!AM1265,Замеры!AE1265,Замеры!AN1265)</f>
        <v>0 0</v>
      </c>
      <c r="J1271" s="31" t="str">
        <f>IF(Замеры!AD1265=0," ",G1271*2.55)</f>
        <v xml:space="preserve"> </v>
      </c>
      <c r="K1271" s="29" t="str">
        <f>IF(Замеры!AD1265=0," ",Замеры!AK1265)</f>
        <v xml:space="preserve"> </v>
      </c>
      <c r="L1271" s="29" t="str">
        <f>IF(Замеры!AD1265=0," ",Замеры!AL1265)</f>
        <v xml:space="preserve"> </v>
      </c>
      <c r="M1271" s="29" t="str">
        <f>IF(Замеры!AD1265=0," ",0.1)</f>
        <v xml:space="preserve"> </v>
      </c>
      <c r="N1271" s="29" t="str">
        <f>IF(Замеры!AD1265=0," ",Замеры!AD1265)</f>
        <v xml:space="preserve"> </v>
      </c>
      <c r="O1271" s="29" t="str">
        <f>Замеры!AE1265</f>
        <v xml:space="preserve"> </v>
      </c>
      <c r="P1271" s="29" t="str">
        <f>Замеры!AF1265</f>
        <v xml:space="preserve"> </v>
      </c>
      <c r="Q1271" s="29" t="str">
        <f>IF(Замеры!AD1265=0," ","+")</f>
        <v xml:space="preserve"> </v>
      </c>
      <c r="R1271" s="32">
        <f>Замеры!AC1265</f>
        <v>0</v>
      </c>
      <c r="W1271" s="33" t="e">
        <f t="shared" si="38"/>
        <v>#VALUE!</v>
      </c>
      <c r="X1271" s="31" t="s">
        <v>72</v>
      </c>
      <c r="Y1271" s="33" t="e">
        <f t="shared" si="39"/>
        <v>#VALUE!</v>
      </c>
      <c r="Z1271" s="32"/>
    </row>
    <row r="1272" spans="1:26" x14ac:dyDescent="0.3">
      <c r="A1272" s="35">
        <f>IF(Замеры!B1266=0, " ", Замеры!B1266)</f>
        <v>1263</v>
      </c>
      <c r="B1272" s="37" t="str">
        <f>CONCATENATE(Замеры!D1266,Замеры!F1266)</f>
        <v>Группа от QF</v>
      </c>
      <c r="C1272" s="35" t="str">
        <f>IF(Замеры!J1266=0," ", Замеры!J1266)</f>
        <v xml:space="preserve"> </v>
      </c>
      <c r="D1272" s="29" t="str">
        <f>IF(Замеры!AD1266=0, " ", Замеры!AB1266)</f>
        <v xml:space="preserve"> </v>
      </c>
      <c r="E1272" s="29" t="str">
        <f>CONCATENATE(Замеры!T1266,Замеры!W1266,Замеры!V1266)</f>
        <v xml:space="preserve"> </v>
      </c>
      <c r="F1272" s="30" t="str">
        <f>IF(Замеры!AD1266=0," ","---")</f>
        <v xml:space="preserve"> </v>
      </c>
      <c r="G1272" s="31" t="str">
        <f>IF(Замеры!AD1266=0," ",Замеры!L1266)</f>
        <v xml:space="preserve"> </v>
      </c>
      <c r="H1272" s="31" t="str">
        <f>CONCATENATE(Замеры!AO1266,Замеры!AE1266,Замеры!AP1266)</f>
        <v>0 0</v>
      </c>
      <c r="I1272" s="29" t="str">
        <f>CONCATENATE(Замеры!AM1266,Замеры!AE1266,Замеры!AN1266)</f>
        <v>0 0</v>
      </c>
      <c r="J1272" s="31" t="str">
        <f>IF(Замеры!AD1266=0," ",G1272*2.55)</f>
        <v xml:space="preserve"> </v>
      </c>
      <c r="K1272" s="29" t="str">
        <f>IF(Замеры!AD1266=0," ",Замеры!AK1266)</f>
        <v xml:space="preserve"> </v>
      </c>
      <c r="L1272" s="29" t="str">
        <f>IF(Замеры!AD1266=0," ",Замеры!AL1266)</f>
        <v xml:space="preserve"> </v>
      </c>
      <c r="M1272" s="29" t="str">
        <f>IF(Замеры!AD1266=0," ",0.1)</f>
        <v xml:space="preserve"> </v>
      </c>
      <c r="N1272" s="29" t="str">
        <f>IF(Замеры!AD1266=0," ",Замеры!AD1266)</f>
        <v xml:space="preserve"> </v>
      </c>
      <c r="O1272" s="29" t="str">
        <f>Замеры!AE1266</f>
        <v xml:space="preserve"> </v>
      </c>
      <c r="P1272" s="29" t="str">
        <f>Замеры!AF1266</f>
        <v xml:space="preserve"> </v>
      </c>
      <c r="Q1272" s="29" t="str">
        <f>IF(Замеры!AD1266=0," ","+")</f>
        <v xml:space="preserve"> </v>
      </c>
      <c r="R1272" s="32">
        <f>Замеры!AC1266</f>
        <v>0</v>
      </c>
      <c r="W1272" s="33" t="e">
        <f t="shared" si="38"/>
        <v>#VALUE!</v>
      </c>
      <c r="X1272" s="31" t="s">
        <v>72</v>
      </c>
      <c r="Y1272" s="33" t="e">
        <f t="shared" si="39"/>
        <v>#VALUE!</v>
      </c>
      <c r="Z1272" s="32"/>
    </row>
    <row r="1273" spans="1:26" x14ac:dyDescent="0.3">
      <c r="A1273" s="35">
        <f>IF(Замеры!B1267=0, " ", Замеры!B1267)</f>
        <v>1264</v>
      </c>
      <c r="B1273" s="37" t="str">
        <f>CONCATENATE(Замеры!D1267,Замеры!F1267)</f>
        <v>Группа от QF</v>
      </c>
      <c r="C1273" s="35" t="str">
        <f>IF(Замеры!J1267=0," ", Замеры!J1267)</f>
        <v xml:space="preserve"> </v>
      </c>
      <c r="D1273" s="29" t="str">
        <f>IF(Замеры!AD1267=0, " ", Замеры!AB1267)</f>
        <v xml:space="preserve"> </v>
      </c>
      <c r="E1273" s="29" t="str">
        <f>CONCATENATE(Замеры!T1267,Замеры!W1267,Замеры!V1267)</f>
        <v xml:space="preserve"> </v>
      </c>
      <c r="F1273" s="30" t="str">
        <f>IF(Замеры!AD1267=0," ","---")</f>
        <v xml:space="preserve"> </v>
      </c>
      <c r="G1273" s="31" t="str">
        <f>IF(Замеры!AD1267=0," ",Замеры!L1267)</f>
        <v xml:space="preserve"> </v>
      </c>
      <c r="H1273" s="31" t="str">
        <f>CONCATENATE(Замеры!AO1267,Замеры!AE1267,Замеры!AP1267)</f>
        <v>0 0</v>
      </c>
      <c r="I1273" s="29" t="str">
        <f>CONCATENATE(Замеры!AM1267,Замеры!AE1267,Замеры!AN1267)</f>
        <v>0 0</v>
      </c>
      <c r="J1273" s="31" t="str">
        <f>IF(Замеры!AD1267=0," ",G1273*2.55)</f>
        <v xml:space="preserve"> </v>
      </c>
      <c r="K1273" s="29" t="str">
        <f>IF(Замеры!AD1267=0," ",Замеры!AK1267)</f>
        <v xml:space="preserve"> </v>
      </c>
      <c r="L1273" s="29" t="str">
        <f>IF(Замеры!AD1267=0," ",Замеры!AL1267)</f>
        <v xml:space="preserve"> </v>
      </c>
      <c r="M1273" s="29" t="str">
        <f>IF(Замеры!AD1267=0," ",0.1)</f>
        <v xml:space="preserve"> </v>
      </c>
      <c r="N1273" s="29" t="str">
        <f>IF(Замеры!AD1267=0," ",Замеры!AD1267)</f>
        <v xml:space="preserve"> </v>
      </c>
      <c r="O1273" s="29" t="str">
        <f>Замеры!AE1267</f>
        <v xml:space="preserve"> </v>
      </c>
      <c r="P1273" s="29" t="str">
        <f>Замеры!AF1267</f>
        <v xml:space="preserve"> </v>
      </c>
      <c r="Q1273" s="29" t="str">
        <f>IF(Замеры!AD1267=0," ","+")</f>
        <v xml:space="preserve"> </v>
      </c>
      <c r="R1273" s="32">
        <f>Замеры!AC1267</f>
        <v>0</v>
      </c>
      <c r="W1273" s="33" t="e">
        <f t="shared" si="38"/>
        <v>#VALUE!</v>
      </c>
      <c r="X1273" s="31" t="s">
        <v>72</v>
      </c>
      <c r="Y1273" s="33" t="e">
        <f t="shared" si="39"/>
        <v>#VALUE!</v>
      </c>
      <c r="Z1273" s="32"/>
    </row>
    <row r="1274" spans="1:26" x14ac:dyDescent="0.3">
      <c r="A1274" s="35">
        <f>IF(Замеры!B1268=0, " ", Замеры!B1268)</f>
        <v>1265</v>
      </c>
      <c r="B1274" s="37" t="str">
        <f>CONCATENATE(Замеры!D1268,Замеры!F1268)</f>
        <v>Группа от QF</v>
      </c>
      <c r="C1274" s="35" t="str">
        <f>IF(Замеры!J1268=0," ", Замеры!J1268)</f>
        <v xml:space="preserve"> </v>
      </c>
      <c r="D1274" s="29" t="str">
        <f>IF(Замеры!AD1268=0, " ", Замеры!AB1268)</f>
        <v xml:space="preserve"> </v>
      </c>
      <c r="E1274" s="29" t="str">
        <f>CONCATENATE(Замеры!T1268,Замеры!W1268,Замеры!V1268)</f>
        <v xml:space="preserve"> </v>
      </c>
      <c r="F1274" s="30" t="str">
        <f>IF(Замеры!AD1268=0," ","---")</f>
        <v xml:space="preserve"> </v>
      </c>
      <c r="G1274" s="31" t="str">
        <f>IF(Замеры!AD1268=0," ",Замеры!L1268)</f>
        <v xml:space="preserve"> </v>
      </c>
      <c r="H1274" s="31" t="str">
        <f>CONCATENATE(Замеры!AO1268,Замеры!AE1268,Замеры!AP1268)</f>
        <v>0 0</v>
      </c>
      <c r="I1274" s="29" t="str">
        <f>CONCATENATE(Замеры!AM1268,Замеры!AE1268,Замеры!AN1268)</f>
        <v>0 0</v>
      </c>
      <c r="J1274" s="31" t="str">
        <f>IF(Замеры!AD1268=0," ",G1274*2.55)</f>
        <v xml:space="preserve"> </v>
      </c>
      <c r="K1274" s="29" t="str">
        <f>IF(Замеры!AD1268=0," ",Замеры!AK1268)</f>
        <v xml:space="preserve"> </v>
      </c>
      <c r="L1274" s="29" t="str">
        <f>IF(Замеры!AD1268=0," ",Замеры!AL1268)</f>
        <v xml:space="preserve"> </v>
      </c>
      <c r="M1274" s="29" t="str">
        <f>IF(Замеры!AD1268=0," ",0.1)</f>
        <v xml:space="preserve"> </v>
      </c>
      <c r="N1274" s="29" t="str">
        <f>IF(Замеры!AD1268=0," ",Замеры!AD1268)</f>
        <v xml:space="preserve"> </v>
      </c>
      <c r="O1274" s="29" t="str">
        <f>Замеры!AE1268</f>
        <v xml:space="preserve"> </v>
      </c>
      <c r="P1274" s="29" t="str">
        <f>Замеры!AF1268</f>
        <v xml:space="preserve"> </v>
      </c>
      <c r="Q1274" s="29" t="str">
        <f>IF(Замеры!AD1268=0," ","+")</f>
        <v xml:space="preserve"> </v>
      </c>
      <c r="R1274" s="32">
        <f>Замеры!AC1268</f>
        <v>0</v>
      </c>
      <c r="W1274" s="33" t="e">
        <f t="shared" si="38"/>
        <v>#VALUE!</v>
      </c>
      <c r="X1274" s="31" t="s">
        <v>72</v>
      </c>
      <c r="Y1274" s="33" t="e">
        <f t="shared" si="39"/>
        <v>#VALUE!</v>
      </c>
      <c r="Z1274" s="32"/>
    </row>
    <row r="1275" spans="1:26" x14ac:dyDescent="0.3">
      <c r="A1275" s="35">
        <f>IF(Замеры!B1269=0, " ", Замеры!B1269)</f>
        <v>1266</v>
      </c>
      <c r="B1275" s="37" t="str">
        <f>CONCATENATE(Замеры!D1269,Замеры!F1269)</f>
        <v>Группа от QF</v>
      </c>
      <c r="C1275" s="35" t="str">
        <f>IF(Замеры!J1269=0," ", Замеры!J1269)</f>
        <v xml:space="preserve"> </v>
      </c>
      <c r="D1275" s="29" t="str">
        <f>IF(Замеры!AD1269=0, " ", Замеры!AB1269)</f>
        <v xml:space="preserve"> </v>
      </c>
      <c r="E1275" s="29" t="str">
        <f>CONCATENATE(Замеры!T1269,Замеры!W1269,Замеры!V1269)</f>
        <v xml:space="preserve"> </v>
      </c>
      <c r="F1275" s="30" t="str">
        <f>IF(Замеры!AD1269=0," ","---")</f>
        <v xml:space="preserve"> </v>
      </c>
      <c r="G1275" s="31" t="str">
        <f>IF(Замеры!AD1269=0," ",Замеры!L1269)</f>
        <v xml:space="preserve"> </v>
      </c>
      <c r="H1275" s="31" t="str">
        <f>CONCATENATE(Замеры!AO1269,Замеры!AE1269,Замеры!AP1269)</f>
        <v>0 0</v>
      </c>
      <c r="I1275" s="29" t="str">
        <f>CONCATENATE(Замеры!AM1269,Замеры!AE1269,Замеры!AN1269)</f>
        <v>0 0</v>
      </c>
      <c r="J1275" s="31" t="str">
        <f>IF(Замеры!AD1269=0," ",G1275*2.55)</f>
        <v xml:space="preserve"> </v>
      </c>
      <c r="K1275" s="29" t="str">
        <f>IF(Замеры!AD1269=0," ",Замеры!AK1269)</f>
        <v xml:space="preserve"> </v>
      </c>
      <c r="L1275" s="29" t="str">
        <f>IF(Замеры!AD1269=0," ",Замеры!AL1269)</f>
        <v xml:space="preserve"> </v>
      </c>
      <c r="M1275" s="29" t="str">
        <f>IF(Замеры!AD1269=0," ",0.1)</f>
        <v xml:space="preserve"> </v>
      </c>
      <c r="N1275" s="29" t="str">
        <f>IF(Замеры!AD1269=0," ",Замеры!AD1269)</f>
        <v xml:space="preserve"> </v>
      </c>
      <c r="O1275" s="29" t="str">
        <f>Замеры!AE1269</f>
        <v xml:space="preserve"> </v>
      </c>
      <c r="P1275" s="29" t="str">
        <f>Замеры!AF1269</f>
        <v xml:space="preserve"> </v>
      </c>
      <c r="Q1275" s="29" t="str">
        <f>IF(Замеры!AD1269=0," ","+")</f>
        <v xml:space="preserve"> </v>
      </c>
      <c r="R1275" s="32">
        <f>Замеры!AC1269</f>
        <v>0</v>
      </c>
      <c r="W1275" s="33" t="e">
        <f t="shared" si="38"/>
        <v>#VALUE!</v>
      </c>
      <c r="X1275" s="31" t="s">
        <v>72</v>
      </c>
      <c r="Y1275" s="33" t="e">
        <f t="shared" si="39"/>
        <v>#VALUE!</v>
      </c>
      <c r="Z1275" s="32"/>
    </row>
    <row r="1276" spans="1:26" x14ac:dyDescent="0.3">
      <c r="A1276" s="35">
        <f>IF(Замеры!B1270=0, " ", Замеры!B1270)</f>
        <v>1267</v>
      </c>
      <c r="B1276" s="37" t="str">
        <f>CONCATENATE(Замеры!D1270,Замеры!F1270)</f>
        <v>Группа от QF</v>
      </c>
      <c r="C1276" s="35" t="str">
        <f>IF(Замеры!J1270=0," ", Замеры!J1270)</f>
        <v xml:space="preserve"> </v>
      </c>
      <c r="D1276" s="29" t="str">
        <f>IF(Замеры!AD1270=0, " ", Замеры!AB1270)</f>
        <v xml:space="preserve"> </v>
      </c>
      <c r="E1276" s="29" t="str">
        <f>CONCATENATE(Замеры!T1270,Замеры!W1270,Замеры!V1270)</f>
        <v xml:space="preserve"> </v>
      </c>
      <c r="F1276" s="30" t="str">
        <f>IF(Замеры!AD1270=0," ","---")</f>
        <v xml:space="preserve"> </v>
      </c>
      <c r="G1276" s="31" t="str">
        <f>IF(Замеры!AD1270=0," ",Замеры!L1270)</f>
        <v xml:space="preserve"> </v>
      </c>
      <c r="H1276" s="31" t="str">
        <f>CONCATENATE(Замеры!AO1270,Замеры!AE1270,Замеры!AP1270)</f>
        <v>0 0</v>
      </c>
      <c r="I1276" s="29" t="str">
        <f>CONCATENATE(Замеры!AM1270,Замеры!AE1270,Замеры!AN1270)</f>
        <v>0 0</v>
      </c>
      <c r="J1276" s="31" t="str">
        <f>IF(Замеры!AD1270=0," ",G1276*2.55)</f>
        <v xml:space="preserve"> </v>
      </c>
      <c r="K1276" s="29" t="str">
        <f>IF(Замеры!AD1270=0," ",Замеры!AK1270)</f>
        <v xml:space="preserve"> </v>
      </c>
      <c r="L1276" s="29" t="str">
        <f>IF(Замеры!AD1270=0," ",Замеры!AL1270)</f>
        <v xml:space="preserve"> </v>
      </c>
      <c r="M1276" s="29" t="str">
        <f>IF(Замеры!AD1270=0," ",0.1)</f>
        <v xml:space="preserve"> </v>
      </c>
      <c r="N1276" s="29" t="str">
        <f>IF(Замеры!AD1270=0," ",Замеры!AD1270)</f>
        <v xml:space="preserve"> </v>
      </c>
      <c r="O1276" s="29" t="str">
        <f>Замеры!AE1270</f>
        <v xml:space="preserve"> </v>
      </c>
      <c r="P1276" s="29" t="str">
        <f>Замеры!AF1270</f>
        <v xml:space="preserve"> </v>
      </c>
      <c r="Q1276" s="29" t="str">
        <f>IF(Замеры!AD1270=0," ","+")</f>
        <v xml:space="preserve"> </v>
      </c>
      <c r="R1276" s="32">
        <f>Замеры!AC1270</f>
        <v>0</v>
      </c>
      <c r="W1276" s="33" t="e">
        <f t="shared" si="38"/>
        <v>#VALUE!</v>
      </c>
      <c r="X1276" s="31" t="s">
        <v>72</v>
      </c>
      <c r="Y1276" s="33" t="e">
        <f t="shared" si="39"/>
        <v>#VALUE!</v>
      </c>
      <c r="Z1276" s="32"/>
    </row>
    <row r="1277" spans="1:26" x14ac:dyDescent="0.3">
      <c r="A1277" s="35">
        <f>IF(Замеры!B1271=0, " ", Замеры!B1271)</f>
        <v>1268</v>
      </c>
      <c r="B1277" s="37" t="str">
        <f>CONCATENATE(Замеры!D1271,Замеры!F1271)</f>
        <v>Группа от QF</v>
      </c>
      <c r="C1277" s="35" t="str">
        <f>IF(Замеры!J1271=0," ", Замеры!J1271)</f>
        <v xml:space="preserve"> </v>
      </c>
      <c r="D1277" s="29" t="str">
        <f>IF(Замеры!AD1271=0, " ", Замеры!AB1271)</f>
        <v xml:space="preserve"> </v>
      </c>
      <c r="E1277" s="29" t="str">
        <f>CONCATENATE(Замеры!T1271,Замеры!W1271,Замеры!V1271)</f>
        <v xml:space="preserve"> </v>
      </c>
      <c r="F1277" s="30" t="str">
        <f>IF(Замеры!AD1271=0," ","---")</f>
        <v xml:space="preserve"> </v>
      </c>
      <c r="G1277" s="31" t="str">
        <f>IF(Замеры!AD1271=0," ",Замеры!L1271)</f>
        <v xml:space="preserve"> </v>
      </c>
      <c r="H1277" s="31" t="str">
        <f>CONCATENATE(Замеры!AO1271,Замеры!AE1271,Замеры!AP1271)</f>
        <v>0 0</v>
      </c>
      <c r="I1277" s="29" t="str">
        <f>CONCATENATE(Замеры!AM1271,Замеры!AE1271,Замеры!AN1271)</f>
        <v>0 0</v>
      </c>
      <c r="J1277" s="31" t="str">
        <f>IF(Замеры!AD1271=0," ",G1277*2.55)</f>
        <v xml:space="preserve"> </v>
      </c>
      <c r="K1277" s="29" t="str">
        <f>IF(Замеры!AD1271=0," ",Замеры!AK1271)</f>
        <v xml:space="preserve"> </v>
      </c>
      <c r="L1277" s="29" t="str">
        <f>IF(Замеры!AD1271=0," ",Замеры!AL1271)</f>
        <v xml:space="preserve"> </v>
      </c>
      <c r="M1277" s="29" t="str">
        <f>IF(Замеры!AD1271=0," ",0.1)</f>
        <v xml:space="preserve"> </v>
      </c>
      <c r="N1277" s="29" t="str">
        <f>IF(Замеры!AD1271=0," ",Замеры!AD1271)</f>
        <v xml:space="preserve"> </v>
      </c>
      <c r="O1277" s="29" t="str">
        <f>Замеры!AE1271</f>
        <v xml:space="preserve"> </v>
      </c>
      <c r="P1277" s="29" t="str">
        <f>Замеры!AF1271</f>
        <v xml:space="preserve"> </v>
      </c>
      <c r="Q1277" s="29" t="str">
        <f>IF(Замеры!AD1271=0," ","+")</f>
        <v xml:space="preserve"> </v>
      </c>
      <c r="R1277" s="32">
        <f>Замеры!AC1271</f>
        <v>0</v>
      </c>
      <c r="W1277" s="33" t="e">
        <f t="shared" si="38"/>
        <v>#VALUE!</v>
      </c>
      <c r="X1277" s="31" t="s">
        <v>72</v>
      </c>
      <c r="Y1277" s="33" t="e">
        <f t="shared" si="39"/>
        <v>#VALUE!</v>
      </c>
      <c r="Z1277" s="32"/>
    </row>
    <row r="1278" spans="1:26" x14ac:dyDescent="0.3">
      <c r="A1278" s="35">
        <f>IF(Замеры!B1272=0, " ", Замеры!B1272)</f>
        <v>1269</v>
      </c>
      <c r="B1278" s="37" t="str">
        <f>CONCATENATE(Замеры!D1272,Замеры!F1272)</f>
        <v>Группа от QF</v>
      </c>
      <c r="C1278" s="35" t="str">
        <f>IF(Замеры!J1272=0," ", Замеры!J1272)</f>
        <v xml:space="preserve"> </v>
      </c>
      <c r="D1278" s="29" t="str">
        <f>IF(Замеры!AD1272=0, " ", Замеры!AB1272)</f>
        <v xml:space="preserve"> </v>
      </c>
      <c r="E1278" s="29" t="str">
        <f>CONCATENATE(Замеры!T1272,Замеры!W1272,Замеры!V1272)</f>
        <v xml:space="preserve"> </v>
      </c>
      <c r="F1278" s="30" t="str">
        <f>IF(Замеры!AD1272=0," ","---")</f>
        <v xml:space="preserve"> </v>
      </c>
      <c r="G1278" s="31" t="str">
        <f>IF(Замеры!AD1272=0," ",Замеры!L1272)</f>
        <v xml:space="preserve"> </v>
      </c>
      <c r="H1278" s="31" t="str">
        <f>CONCATENATE(Замеры!AO1272,Замеры!AE1272,Замеры!AP1272)</f>
        <v>0 0</v>
      </c>
      <c r="I1278" s="29" t="str">
        <f>CONCATENATE(Замеры!AM1272,Замеры!AE1272,Замеры!AN1272)</f>
        <v>0 0</v>
      </c>
      <c r="J1278" s="31" t="str">
        <f>IF(Замеры!AD1272=0," ",G1278*2.55)</f>
        <v xml:space="preserve"> </v>
      </c>
      <c r="K1278" s="29" t="str">
        <f>IF(Замеры!AD1272=0," ",Замеры!AK1272)</f>
        <v xml:space="preserve"> </v>
      </c>
      <c r="L1278" s="29" t="str">
        <f>IF(Замеры!AD1272=0," ",Замеры!AL1272)</f>
        <v xml:space="preserve"> </v>
      </c>
      <c r="M1278" s="29" t="str">
        <f>IF(Замеры!AD1272=0," ",0.1)</f>
        <v xml:space="preserve"> </v>
      </c>
      <c r="N1278" s="29" t="str">
        <f>IF(Замеры!AD1272=0," ",Замеры!AD1272)</f>
        <v xml:space="preserve"> </v>
      </c>
      <c r="O1278" s="29" t="str">
        <f>Замеры!AE1272</f>
        <v xml:space="preserve"> </v>
      </c>
      <c r="P1278" s="29" t="str">
        <f>Замеры!AF1272</f>
        <v xml:space="preserve"> </v>
      </c>
      <c r="Q1278" s="29" t="str">
        <f>IF(Замеры!AD1272=0," ","+")</f>
        <v xml:space="preserve"> </v>
      </c>
      <c r="R1278" s="32">
        <f>Замеры!AC1272</f>
        <v>0</v>
      </c>
      <c r="W1278" s="33" t="e">
        <f t="shared" si="38"/>
        <v>#VALUE!</v>
      </c>
      <c r="X1278" s="31" t="s">
        <v>72</v>
      </c>
      <c r="Y1278" s="33" t="e">
        <f t="shared" si="39"/>
        <v>#VALUE!</v>
      </c>
      <c r="Z1278" s="32"/>
    </row>
    <row r="1279" spans="1:26" x14ac:dyDescent="0.3">
      <c r="A1279" s="35">
        <f>IF(Замеры!B1273=0, " ", Замеры!B1273)</f>
        <v>1270</v>
      </c>
      <c r="B1279" s="37" t="str">
        <f>CONCATENATE(Замеры!D1273,Замеры!F1273)</f>
        <v>Группа от QF</v>
      </c>
      <c r="C1279" s="35" t="str">
        <f>IF(Замеры!J1273=0," ", Замеры!J1273)</f>
        <v xml:space="preserve"> </v>
      </c>
      <c r="D1279" s="29" t="str">
        <f>IF(Замеры!AD1273=0, " ", Замеры!AB1273)</f>
        <v xml:space="preserve"> </v>
      </c>
      <c r="E1279" s="29" t="str">
        <f>CONCATENATE(Замеры!T1273,Замеры!W1273,Замеры!V1273)</f>
        <v xml:space="preserve"> </v>
      </c>
      <c r="F1279" s="30" t="str">
        <f>IF(Замеры!AD1273=0," ","---")</f>
        <v xml:space="preserve"> </v>
      </c>
      <c r="G1279" s="31" t="str">
        <f>IF(Замеры!AD1273=0," ",Замеры!L1273)</f>
        <v xml:space="preserve"> </v>
      </c>
      <c r="H1279" s="31" t="str">
        <f>CONCATENATE(Замеры!AO1273,Замеры!AE1273,Замеры!AP1273)</f>
        <v>0 0</v>
      </c>
      <c r="I1279" s="29" t="str">
        <f>CONCATENATE(Замеры!AM1273,Замеры!AE1273,Замеры!AN1273)</f>
        <v>0 0</v>
      </c>
      <c r="J1279" s="31" t="str">
        <f>IF(Замеры!AD1273=0," ",G1279*2.55)</f>
        <v xml:space="preserve"> </v>
      </c>
      <c r="K1279" s="29" t="str">
        <f>IF(Замеры!AD1273=0," ",Замеры!AK1273)</f>
        <v xml:space="preserve"> </v>
      </c>
      <c r="L1279" s="29" t="str">
        <f>IF(Замеры!AD1273=0," ",Замеры!AL1273)</f>
        <v xml:space="preserve"> </v>
      </c>
      <c r="M1279" s="29" t="str">
        <f>IF(Замеры!AD1273=0," ",0.1)</f>
        <v xml:space="preserve"> </v>
      </c>
      <c r="N1279" s="29" t="str">
        <f>IF(Замеры!AD1273=0," ",Замеры!AD1273)</f>
        <v xml:space="preserve"> </v>
      </c>
      <c r="O1279" s="29" t="str">
        <f>Замеры!AE1273</f>
        <v xml:space="preserve"> </v>
      </c>
      <c r="P1279" s="29" t="str">
        <f>Замеры!AF1273</f>
        <v xml:space="preserve"> </v>
      </c>
      <c r="Q1279" s="29" t="str">
        <f>IF(Замеры!AD1273=0," ","+")</f>
        <v xml:space="preserve"> </v>
      </c>
      <c r="R1279" s="32">
        <f>Замеры!AC1273</f>
        <v>0</v>
      </c>
      <c r="W1279" s="33" t="e">
        <f t="shared" si="38"/>
        <v>#VALUE!</v>
      </c>
      <c r="X1279" s="31" t="s">
        <v>72</v>
      </c>
      <c r="Y1279" s="33" t="e">
        <f t="shared" si="39"/>
        <v>#VALUE!</v>
      </c>
      <c r="Z1279" s="32"/>
    </row>
    <row r="1280" spans="1:26" x14ac:dyDescent="0.3">
      <c r="A1280" s="35">
        <f>IF(Замеры!B1274=0, " ", Замеры!B1274)</f>
        <v>1271</v>
      </c>
      <c r="B1280" s="37" t="str">
        <f>CONCATENATE(Замеры!D1274,Замеры!F1274)</f>
        <v>Группа от QF</v>
      </c>
      <c r="C1280" s="35" t="str">
        <f>IF(Замеры!J1274=0," ", Замеры!J1274)</f>
        <v xml:space="preserve"> </v>
      </c>
      <c r="D1280" s="29" t="str">
        <f>IF(Замеры!AD1274=0, " ", Замеры!AB1274)</f>
        <v xml:space="preserve"> </v>
      </c>
      <c r="E1280" s="29" t="str">
        <f>CONCATENATE(Замеры!T1274,Замеры!W1274,Замеры!V1274)</f>
        <v xml:space="preserve"> </v>
      </c>
      <c r="F1280" s="30" t="str">
        <f>IF(Замеры!AD1274=0," ","---")</f>
        <v xml:space="preserve"> </v>
      </c>
      <c r="G1280" s="31" t="str">
        <f>IF(Замеры!AD1274=0," ",Замеры!L1274)</f>
        <v xml:space="preserve"> </v>
      </c>
      <c r="H1280" s="31" t="str">
        <f>CONCATENATE(Замеры!AO1274,Замеры!AE1274,Замеры!AP1274)</f>
        <v>0 0</v>
      </c>
      <c r="I1280" s="29" t="str">
        <f>CONCATENATE(Замеры!AM1274,Замеры!AE1274,Замеры!AN1274)</f>
        <v>0 0</v>
      </c>
      <c r="J1280" s="31" t="str">
        <f>IF(Замеры!AD1274=0," ",G1280*2.55)</f>
        <v xml:space="preserve"> </v>
      </c>
      <c r="K1280" s="29" t="str">
        <f>IF(Замеры!AD1274=0," ",Замеры!AK1274)</f>
        <v xml:space="preserve"> </v>
      </c>
      <c r="L1280" s="29" t="str">
        <f>IF(Замеры!AD1274=0," ",Замеры!AL1274)</f>
        <v xml:space="preserve"> </v>
      </c>
      <c r="M1280" s="29" t="str">
        <f>IF(Замеры!AD1274=0," ",0.1)</f>
        <v xml:space="preserve"> </v>
      </c>
      <c r="N1280" s="29" t="str">
        <f>IF(Замеры!AD1274=0," ",Замеры!AD1274)</f>
        <v xml:space="preserve"> </v>
      </c>
      <c r="O1280" s="29" t="str">
        <f>Замеры!AE1274</f>
        <v xml:space="preserve"> </v>
      </c>
      <c r="P1280" s="29" t="str">
        <f>Замеры!AF1274</f>
        <v xml:space="preserve"> </v>
      </c>
      <c r="Q1280" s="29" t="str">
        <f>IF(Замеры!AD1274=0," ","+")</f>
        <v xml:space="preserve"> </v>
      </c>
      <c r="R1280" s="32">
        <f>Замеры!AC1274</f>
        <v>0</v>
      </c>
      <c r="W1280" s="33" t="e">
        <f t="shared" si="38"/>
        <v>#VALUE!</v>
      </c>
      <c r="X1280" s="31" t="s">
        <v>72</v>
      </c>
      <c r="Y1280" s="33" t="e">
        <f t="shared" si="39"/>
        <v>#VALUE!</v>
      </c>
      <c r="Z1280" s="32"/>
    </row>
    <row r="1281" spans="1:26" x14ac:dyDescent="0.3">
      <c r="A1281" s="35">
        <f>IF(Замеры!B1275=0, " ", Замеры!B1275)</f>
        <v>1272</v>
      </c>
      <c r="B1281" s="37" t="str">
        <f>CONCATENATE(Замеры!D1275,Замеры!F1275)</f>
        <v>Группа от QF</v>
      </c>
      <c r="C1281" s="35" t="str">
        <f>IF(Замеры!J1275=0," ", Замеры!J1275)</f>
        <v xml:space="preserve"> </v>
      </c>
      <c r="D1281" s="29" t="str">
        <f>IF(Замеры!AD1275=0, " ", Замеры!AB1275)</f>
        <v xml:space="preserve"> </v>
      </c>
      <c r="E1281" s="29" t="str">
        <f>CONCATENATE(Замеры!T1275,Замеры!W1275,Замеры!V1275)</f>
        <v xml:space="preserve"> </v>
      </c>
      <c r="F1281" s="30" t="str">
        <f>IF(Замеры!AD1275=0," ","---")</f>
        <v xml:space="preserve"> </v>
      </c>
      <c r="G1281" s="31" t="str">
        <f>IF(Замеры!AD1275=0," ",Замеры!L1275)</f>
        <v xml:space="preserve"> </v>
      </c>
      <c r="H1281" s="31" t="str">
        <f>CONCATENATE(Замеры!AO1275,Замеры!AE1275,Замеры!AP1275)</f>
        <v>0 0</v>
      </c>
      <c r="I1281" s="29" t="str">
        <f>CONCATENATE(Замеры!AM1275,Замеры!AE1275,Замеры!AN1275)</f>
        <v>0 0</v>
      </c>
      <c r="J1281" s="31" t="str">
        <f>IF(Замеры!AD1275=0," ",G1281*2.55)</f>
        <v xml:space="preserve"> </v>
      </c>
      <c r="K1281" s="29" t="str">
        <f>IF(Замеры!AD1275=0," ",Замеры!AK1275)</f>
        <v xml:space="preserve"> </v>
      </c>
      <c r="L1281" s="29" t="str">
        <f>IF(Замеры!AD1275=0," ",Замеры!AL1275)</f>
        <v xml:space="preserve"> </v>
      </c>
      <c r="M1281" s="29" t="str">
        <f>IF(Замеры!AD1275=0," ",0.1)</f>
        <v xml:space="preserve"> </v>
      </c>
      <c r="N1281" s="29" t="str">
        <f>IF(Замеры!AD1275=0," ",Замеры!AD1275)</f>
        <v xml:space="preserve"> </v>
      </c>
      <c r="O1281" s="29" t="str">
        <f>Замеры!AE1275</f>
        <v xml:space="preserve"> </v>
      </c>
      <c r="P1281" s="29" t="str">
        <f>Замеры!AF1275</f>
        <v xml:space="preserve"> </v>
      </c>
      <c r="Q1281" s="29" t="str">
        <f>IF(Замеры!AD1275=0," ","+")</f>
        <v xml:space="preserve"> </v>
      </c>
      <c r="R1281" s="32">
        <f>Замеры!AC1275</f>
        <v>0</v>
      </c>
      <c r="W1281" s="33" t="e">
        <f t="shared" si="38"/>
        <v>#VALUE!</v>
      </c>
      <c r="X1281" s="31" t="s">
        <v>72</v>
      </c>
      <c r="Y1281" s="33" t="e">
        <f t="shared" si="39"/>
        <v>#VALUE!</v>
      </c>
      <c r="Z1281" s="32"/>
    </row>
    <row r="1282" spans="1:26" x14ac:dyDescent="0.3">
      <c r="A1282" s="35">
        <f>IF(Замеры!B1276=0, " ", Замеры!B1276)</f>
        <v>1273</v>
      </c>
      <c r="B1282" s="37" t="str">
        <f>CONCATENATE(Замеры!D1276,Замеры!F1276)</f>
        <v>Группа от QF</v>
      </c>
      <c r="C1282" s="35" t="str">
        <f>IF(Замеры!J1276=0," ", Замеры!J1276)</f>
        <v xml:space="preserve"> </v>
      </c>
      <c r="D1282" s="29" t="str">
        <f>IF(Замеры!AD1276=0, " ", Замеры!AB1276)</f>
        <v xml:space="preserve"> </v>
      </c>
      <c r="E1282" s="29" t="str">
        <f>CONCATENATE(Замеры!T1276,Замеры!W1276,Замеры!V1276)</f>
        <v xml:space="preserve"> </v>
      </c>
      <c r="F1282" s="30" t="str">
        <f>IF(Замеры!AD1276=0," ","---")</f>
        <v xml:space="preserve"> </v>
      </c>
      <c r="G1282" s="31" t="str">
        <f>IF(Замеры!AD1276=0," ",Замеры!L1276)</f>
        <v xml:space="preserve"> </v>
      </c>
      <c r="H1282" s="31" t="str">
        <f>CONCATENATE(Замеры!AO1276,Замеры!AE1276,Замеры!AP1276)</f>
        <v>0 0</v>
      </c>
      <c r="I1282" s="29" t="str">
        <f>CONCATENATE(Замеры!AM1276,Замеры!AE1276,Замеры!AN1276)</f>
        <v>0 0</v>
      </c>
      <c r="J1282" s="31" t="str">
        <f>IF(Замеры!AD1276=0," ",G1282*2.55)</f>
        <v xml:space="preserve"> </v>
      </c>
      <c r="K1282" s="29" t="str">
        <f>IF(Замеры!AD1276=0," ",Замеры!AK1276)</f>
        <v xml:space="preserve"> </v>
      </c>
      <c r="L1282" s="29" t="str">
        <f>IF(Замеры!AD1276=0," ",Замеры!AL1276)</f>
        <v xml:space="preserve"> </v>
      </c>
      <c r="M1282" s="29" t="str">
        <f>IF(Замеры!AD1276=0," ",0.1)</f>
        <v xml:space="preserve"> </v>
      </c>
      <c r="N1282" s="29" t="str">
        <f>IF(Замеры!AD1276=0," ",Замеры!AD1276)</f>
        <v xml:space="preserve"> </v>
      </c>
      <c r="O1282" s="29" t="str">
        <f>Замеры!AE1276</f>
        <v xml:space="preserve"> </v>
      </c>
      <c r="P1282" s="29" t="str">
        <f>Замеры!AF1276</f>
        <v xml:space="preserve"> </v>
      </c>
      <c r="Q1282" s="29" t="str">
        <f>IF(Замеры!AD1276=0," ","+")</f>
        <v xml:space="preserve"> </v>
      </c>
      <c r="R1282" s="32">
        <f>Замеры!AC1276</f>
        <v>0</v>
      </c>
      <c r="W1282" s="33" t="e">
        <f t="shared" si="38"/>
        <v>#VALUE!</v>
      </c>
      <c r="X1282" s="31" t="s">
        <v>72</v>
      </c>
      <c r="Y1282" s="33" t="e">
        <f t="shared" si="39"/>
        <v>#VALUE!</v>
      </c>
      <c r="Z1282" s="32"/>
    </row>
    <row r="1283" spans="1:26" x14ac:dyDescent="0.3">
      <c r="A1283" s="35">
        <f>IF(Замеры!B1277=0, " ", Замеры!B1277)</f>
        <v>1274</v>
      </c>
      <c r="B1283" s="37" t="str">
        <f>CONCATENATE(Замеры!D1277,Замеры!F1277)</f>
        <v>Группа от QF</v>
      </c>
      <c r="C1283" s="35" t="str">
        <f>IF(Замеры!J1277=0," ", Замеры!J1277)</f>
        <v xml:space="preserve"> </v>
      </c>
      <c r="D1283" s="29" t="str">
        <f>IF(Замеры!AD1277=0, " ", Замеры!AB1277)</f>
        <v xml:space="preserve"> </v>
      </c>
      <c r="E1283" s="29" t="str">
        <f>CONCATENATE(Замеры!T1277,Замеры!W1277,Замеры!V1277)</f>
        <v xml:space="preserve"> </v>
      </c>
      <c r="F1283" s="30" t="str">
        <f>IF(Замеры!AD1277=0," ","---")</f>
        <v xml:space="preserve"> </v>
      </c>
      <c r="G1283" s="31" t="str">
        <f>IF(Замеры!AD1277=0," ",Замеры!L1277)</f>
        <v xml:space="preserve"> </v>
      </c>
      <c r="H1283" s="31" t="str">
        <f>CONCATENATE(Замеры!AO1277,Замеры!AE1277,Замеры!AP1277)</f>
        <v>0 0</v>
      </c>
      <c r="I1283" s="29" t="str">
        <f>CONCATENATE(Замеры!AM1277,Замеры!AE1277,Замеры!AN1277)</f>
        <v>0 0</v>
      </c>
      <c r="J1283" s="31" t="str">
        <f>IF(Замеры!AD1277=0," ",G1283*2.55)</f>
        <v xml:space="preserve"> </v>
      </c>
      <c r="K1283" s="29" t="str">
        <f>IF(Замеры!AD1277=0," ",Замеры!AK1277)</f>
        <v xml:space="preserve"> </v>
      </c>
      <c r="L1283" s="29" t="str">
        <f>IF(Замеры!AD1277=0," ",Замеры!AL1277)</f>
        <v xml:space="preserve"> </v>
      </c>
      <c r="M1283" s="29" t="str">
        <f>IF(Замеры!AD1277=0," ",0.1)</f>
        <v xml:space="preserve"> </v>
      </c>
      <c r="N1283" s="29" t="str">
        <f>IF(Замеры!AD1277=0," ",Замеры!AD1277)</f>
        <v xml:space="preserve"> </v>
      </c>
      <c r="O1283" s="29" t="str">
        <f>Замеры!AE1277</f>
        <v xml:space="preserve"> </v>
      </c>
      <c r="P1283" s="29" t="str">
        <f>Замеры!AF1277</f>
        <v xml:space="preserve"> </v>
      </c>
      <c r="Q1283" s="29" t="str">
        <f>IF(Замеры!AD1277=0," ","+")</f>
        <v xml:space="preserve"> </v>
      </c>
      <c r="R1283" s="32">
        <f>Замеры!AC1277</f>
        <v>0</v>
      </c>
      <c r="W1283" s="33" t="e">
        <f t="shared" si="38"/>
        <v>#VALUE!</v>
      </c>
      <c r="X1283" s="31" t="s">
        <v>72</v>
      </c>
      <c r="Y1283" s="33" t="e">
        <f t="shared" si="39"/>
        <v>#VALUE!</v>
      </c>
      <c r="Z1283" s="32"/>
    </row>
    <row r="1284" spans="1:26" x14ac:dyDescent="0.3">
      <c r="A1284" s="35">
        <f>IF(Замеры!B1278=0, " ", Замеры!B1278)</f>
        <v>1275</v>
      </c>
      <c r="B1284" s="37" t="str">
        <f>CONCATENATE(Замеры!D1278,Замеры!F1278)</f>
        <v>Группа от QF</v>
      </c>
      <c r="C1284" s="35" t="str">
        <f>IF(Замеры!J1278=0," ", Замеры!J1278)</f>
        <v xml:space="preserve"> </v>
      </c>
      <c r="D1284" s="29" t="str">
        <f>IF(Замеры!AD1278=0, " ", Замеры!AB1278)</f>
        <v xml:space="preserve"> </v>
      </c>
      <c r="E1284" s="29" t="str">
        <f>CONCATENATE(Замеры!T1278,Замеры!W1278,Замеры!V1278)</f>
        <v xml:space="preserve"> </v>
      </c>
      <c r="F1284" s="30" t="str">
        <f>IF(Замеры!AD1278=0," ","---")</f>
        <v xml:space="preserve"> </v>
      </c>
      <c r="G1284" s="31" t="str">
        <f>IF(Замеры!AD1278=0," ",Замеры!L1278)</f>
        <v xml:space="preserve"> </v>
      </c>
      <c r="H1284" s="31" t="str">
        <f>CONCATENATE(Замеры!AO1278,Замеры!AE1278,Замеры!AP1278)</f>
        <v>0 0</v>
      </c>
      <c r="I1284" s="29" t="str">
        <f>CONCATENATE(Замеры!AM1278,Замеры!AE1278,Замеры!AN1278)</f>
        <v>0 0</v>
      </c>
      <c r="J1284" s="31" t="str">
        <f>IF(Замеры!AD1278=0," ",G1284*2.55)</f>
        <v xml:space="preserve"> </v>
      </c>
      <c r="K1284" s="29" t="str">
        <f>IF(Замеры!AD1278=0," ",Замеры!AK1278)</f>
        <v xml:space="preserve"> </v>
      </c>
      <c r="L1284" s="29" t="str">
        <f>IF(Замеры!AD1278=0," ",Замеры!AL1278)</f>
        <v xml:space="preserve"> </v>
      </c>
      <c r="M1284" s="29" t="str">
        <f>IF(Замеры!AD1278=0," ",0.1)</f>
        <v xml:space="preserve"> </v>
      </c>
      <c r="N1284" s="29" t="str">
        <f>IF(Замеры!AD1278=0," ",Замеры!AD1278)</f>
        <v xml:space="preserve"> </v>
      </c>
      <c r="O1284" s="29" t="str">
        <f>Замеры!AE1278</f>
        <v xml:space="preserve"> </v>
      </c>
      <c r="P1284" s="29" t="str">
        <f>Замеры!AF1278</f>
        <v xml:space="preserve"> </v>
      </c>
      <c r="Q1284" s="29" t="str">
        <f>IF(Замеры!AD1278=0," ","+")</f>
        <v xml:space="preserve"> </v>
      </c>
      <c r="R1284" s="32">
        <f>Замеры!AC1278</f>
        <v>0</v>
      </c>
      <c r="W1284" s="33" t="e">
        <f t="shared" si="38"/>
        <v>#VALUE!</v>
      </c>
      <c r="X1284" s="31" t="s">
        <v>72</v>
      </c>
      <c r="Y1284" s="33" t="e">
        <f t="shared" si="39"/>
        <v>#VALUE!</v>
      </c>
      <c r="Z1284" s="32"/>
    </row>
    <row r="1285" spans="1:26" x14ac:dyDescent="0.3">
      <c r="A1285" s="35">
        <f>IF(Замеры!B1279=0, " ", Замеры!B1279)</f>
        <v>1276</v>
      </c>
      <c r="B1285" s="37" t="str">
        <f>CONCATENATE(Замеры!D1279,Замеры!F1279)</f>
        <v>Группа от QF</v>
      </c>
      <c r="C1285" s="35" t="str">
        <f>IF(Замеры!J1279=0," ", Замеры!J1279)</f>
        <v xml:space="preserve"> </v>
      </c>
      <c r="D1285" s="29" t="str">
        <f>IF(Замеры!AD1279=0, " ", Замеры!AB1279)</f>
        <v xml:space="preserve"> </v>
      </c>
      <c r="E1285" s="29" t="str">
        <f>CONCATENATE(Замеры!T1279,Замеры!W1279,Замеры!V1279)</f>
        <v xml:space="preserve"> </v>
      </c>
      <c r="F1285" s="30" t="str">
        <f>IF(Замеры!AD1279=0," ","---")</f>
        <v xml:space="preserve"> </v>
      </c>
      <c r="G1285" s="31" t="str">
        <f>IF(Замеры!AD1279=0," ",Замеры!L1279)</f>
        <v xml:space="preserve"> </v>
      </c>
      <c r="H1285" s="31" t="str">
        <f>CONCATENATE(Замеры!AO1279,Замеры!AE1279,Замеры!AP1279)</f>
        <v>0 0</v>
      </c>
      <c r="I1285" s="29" t="str">
        <f>CONCATENATE(Замеры!AM1279,Замеры!AE1279,Замеры!AN1279)</f>
        <v>0 0</v>
      </c>
      <c r="J1285" s="31" t="str">
        <f>IF(Замеры!AD1279=0," ",G1285*2.55)</f>
        <v xml:space="preserve"> </v>
      </c>
      <c r="K1285" s="29" t="str">
        <f>IF(Замеры!AD1279=0," ",Замеры!AK1279)</f>
        <v xml:space="preserve"> </v>
      </c>
      <c r="L1285" s="29" t="str">
        <f>IF(Замеры!AD1279=0," ",Замеры!AL1279)</f>
        <v xml:space="preserve"> </v>
      </c>
      <c r="M1285" s="29" t="str">
        <f>IF(Замеры!AD1279=0," ",0.1)</f>
        <v xml:space="preserve"> </v>
      </c>
      <c r="N1285" s="29" t="str">
        <f>IF(Замеры!AD1279=0," ",Замеры!AD1279)</f>
        <v xml:space="preserve"> </v>
      </c>
      <c r="O1285" s="29" t="str">
        <f>Замеры!AE1279</f>
        <v xml:space="preserve"> </v>
      </c>
      <c r="P1285" s="29" t="str">
        <f>Замеры!AF1279</f>
        <v xml:space="preserve"> </v>
      </c>
      <c r="Q1285" s="29" t="str">
        <f>IF(Замеры!AD1279=0," ","+")</f>
        <v xml:space="preserve"> </v>
      </c>
      <c r="R1285" s="32">
        <f>Замеры!AC1279</f>
        <v>0</v>
      </c>
      <c r="W1285" s="33" t="e">
        <f t="shared" si="38"/>
        <v>#VALUE!</v>
      </c>
      <c r="X1285" s="31" t="s">
        <v>72</v>
      </c>
      <c r="Y1285" s="33" t="e">
        <f t="shared" si="39"/>
        <v>#VALUE!</v>
      </c>
      <c r="Z1285" s="32"/>
    </row>
    <row r="1286" spans="1:26" x14ac:dyDescent="0.3">
      <c r="A1286" s="35">
        <f>IF(Замеры!B1280=0, " ", Замеры!B1280)</f>
        <v>1277</v>
      </c>
      <c r="B1286" s="37" t="str">
        <f>CONCATENATE(Замеры!D1280,Замеры!F1280)</f>
        <v>Группа от QF</v>
      </c>
      <c r="C1286" s="35" t="str">
        <f>IF(Замеры!J1280=0," ", Замеры!J1280)</f>
        <v xml:space="preserve"> </v>
      </c>
      <c r="D1286" s="29" t="str">
        <f>IF(Замеры!AD1280=0, " ", Замеры!AB1280)</f>
        <v xml:space="preserve"> </v>
      </c>
      <c r="E1286" s="29" t="str">
        <f>CONCATENATE(Замеры!T1280,Замеры!W1280,Замеры!V1280)</f>
        <v xml:space="preserve"> </v>
      </c>
      <c r="F1286" s="30" t="str">
        <f>IF(Замеры!AD1280=0," ","---")</f>
        <v xml:space="preserve"> </v>
      </c>
      <c r="G1286" s="31" t="str">
        <f>IF(Замеры!AD1280=0," ",Замеры!L1280)</f>
        <v xml:space="preserve"> </v>
      </c>
      <c r="H1286" s="31" t="str">
        <f>CONCATENATE(Замеры!AO1280,Замеры!AE1280,Замеры!AP1280)</f>
        <v>0 0</v>
      </c>
      <c r="I1286" s="29" t="str">
        <f>CONCATENATE(Замеры!AM1280,Замеры!AE1280,Замеры!AN1280)</f>
        <v>0 0</v>
      </c>
      <c r="J1286" s="31" t="str">
        <f>IF(Замеры!AD1280=0," ",G1286*2.55)</f>
        <v xml:space="preserve"> </v>
      </c>
      <c r="K1286" s="29" t="str">
        <f>IF(Замеры!AD1280=0," ",Замеры!AK1280)</f>
        <v xml:space="preserve"> </v>
      </c>
      <c r="L1286" s="29" t="str">
        <f>IF(Замеры!AD1280=0," ",Замеры!AL1280)</f>
        <v xml:space="preserve"> </v>
      </c>
      <c r="M1286" s="29" t="str">
        <f>IF(Замеры!AD1280=0," ",0.1)</f>
        <v xml:space="preserve"> </v>
      </c>
      <c r="N1286" s="29" t="str">
        <f>IF(Замеры!AD1280=0," ",Замеры!AD1280)</f>
        <v xml:space="preserve"> </v>
      </c>
      <c r="O1286" s="29" t="str">
        <f>Замеры!AE1280</f>
        <v xml:space="preserve"> </v>
      </c>
      <c r="P1286" s="29" t="str">
        <f>Замеры!AF1280</f>
        <v xml:space="preserve"> </v>
      </c>
      <c r="Q1286" s="29" t="str">
        <f>IF(Замеры!AD1280=0," ","+")</f>
        <v xml:space="preserve"> </v>
      </c>
      <c r="R1286" s="32">
        <f>Замеры!AC1280</f>
        <v>0</v>
      </c>
      <c r="W1286" s="33" t="e">
        <f t="shared" si="38"/>
        <v>#VALUE!</v>
      </c>
      <c r="X1286" s="31" t="s">
        <v>72</v>
      </c>
      <c r="Y1286" s="33" t="e">
        <f t="shared" si="39"/>
        <v>#VALUE!</v>
      </c>
      <c r="Z1286" s="32"/>
    </row>
    <row r="1287" spans="1:26" x14ac:dyDescent="0.3">
      <c r="A1287" s="35">
        <f>IF(Замеры!B1281=0, " ", Замеры!B1281)</f>
        <v>1278</v>
      </c>
      <c r="B1287" s="37" t="str">
        <f>CONCATENATE(Замеры!D1281,Замеры!F1281)</f>
        <v>Группа от QF</v>
      </c>
      <c r="C1287" s="35" t="str">
        <f>IF(Замеры!J1281=0," ", Замеры!J1281)</f>
        <v xml:space="preserve"> </v>
      </c>
      <c r="D1287" s="29" t="str">
        <f>IF(Замеры!AD1281=0, " ", Замеры!AB1281)</f>
        <v xml:space="preserve"> </v>
      </c>
      <c r="E1287" s="29" t="str">
        <f>CONCATENATE(Замеры!T1281,Замеры!W1281,Замеры!V1281)</f>
        <v xml:space="preserve"> </v>
      </c>
      <c r="F1287" s="30" t="str">
        <f>IF(Замеры!AD1281=0," ","---")</f>
        <v xml:space="preserve"> </v>
      </c>
      <c r="G1287" s="31" t="str">
        <f>IF(Замеры!AD1281=0," ",Замеры!L1281)</f>
        <v xml:space="preserve"> </v>
      </c>
      <c r="H1287" s="31" t="str">
        <f>CONCATENATE(Замеры!AO1281,Замеры!AE1281,Замеры!AP1281)</f>
        <v>0 0</v>
      </c>
      <c r="I1287" s="29" t="str">
        <f>CONCATENATE(Замеры!AM1281,Замеры!AE1281,Замеры!AN1281)</f>
        <v>0 0</v>
      </c>
      <c r="J1287" s="31" t="str">
        <f>IF(Замеры!AD1281=0," ",G1287*2.55)</f>
        <v xml:space="preserve"> </v>
      </c>
      <c r="K1287" s="29" t="str">
        <f>IF(Замеры!AD1281=0," ",Замеры!AK1281)</f>
        <v xml:space="preserve"> </v>
      </c>
      <c r="L1287" s="29" t="str">
        <f>IF(Замеры!AD1281=0," ",Замеры!AL1281)</f>
        <v xml:space="preserve"> </v>
      </c>
      <c r="M1287" s="29" t="str">
        <f>IF(Замеры!AD1281=0," ",0.1)</f>
        <v xml:space="preserve"> </v>
      </c>
      <c r="N1287" s="29" t="str">
        <f>IF(Замеры!AD1281=0," ",Замеры!AD1281)</f>
        <v xml:space="preserve"> </v>
      </c>
      <c r="O1287" s="29" t="str">
        <f>Замеры!AE1281</f>
        <v xml:space="preserve"> </v>
      </c>
      <c r="P1287" s="29" t="str">
        <f>Замеры!AF1281</f>
        <v xml:space="preserve"> </v>
      </c>
      <c r="Q1287" s="29" t="str">
        <f>IF(Замеры!AD1281=0," ","+")</f>
        <v xml:space="preserve"> </v>
      </c>
      <c r="R1287" s="32">
        <f>Замеры!AC1281</f>
        <v>0</v>
      </c>
      <c r="W1287" s="33" t="e">
        <f t="shared" si="38"/>
        <v>#VALUE!</v>
      </c>
      <c r="X1287" s="31" t="s">
        <v>72</v>
      </c>
      <c r="Y1287" s="33" t="e">
        <f t="shared" si="39"/>
        <v>#VALUE!</v>
      </c>
      <c r="Z1287" s="32"/>
    </row>
    <row r="1288" spans="1:26" x14ac:dyDescent="0.3">
      <c r="A1288" s="35">
        <f>IF(Замеры!B1282=0, " ", Замеры!B1282)</f>
        <v>1279</v>
      </c>
      <c r="B1288" s="37" t="str">
        <f>CONCATENATE(Замеры!D1282,Замеры!F1282)</f>
        <v>Группа от QF</v>
      </c>
      <c r="C1288" s="35" t="str">
        <f>IF(Замеры!J1282=0," ", Замеры!J1282)</f>
        <v xml:space="preserve"> </v>
      </c>
      <c r="D1288" s="29" t="str">
        <f>IF(Замеры!AD1282=0, " ", Замеры!AB1282)</f>
        <v xml:space="preserve"> </v>
      </c>
      <c r="E1288" s="29" t="str">
        <f>CONCATENATE(Замеры!T1282,Замеры!W1282,Замеры!V1282)</f>
        <v xml:space="preserve"> </v>
      </c>
      <c r="F1288" s="30" t="str">
        <f>IF(Замеры!AD1282=0," ","---")</f>
        <v xml:space="preserve"> </v>
      </c>
      <c r="G1288" s="31" t="str">
        <f>IF(Замеры!AD1282=0," ",Замеры!L1282)</f>
        <v xml:space="preserve"> </v>
      </c>
      <c r="H1288" s="31" t="str">
        <f>CONCATENATE(Замеры!AO1282,Замеры!AE1282,Замеры!AP1282)</f>
        <v>0 0</v>
      </c>
      <c r="I1288" s="29" t="str">
        <f>CONCATENATE(Замеры!AM1282,Замеры!AE1282,Замеры!AN1282)</f>
        <v>0 0</v>
      </c>
      <c r="J1288" s="31" t="str">
        <f>IF(Замеры!AD1282=0," ",G1288*2.55)</f>
        <v xml:space="preserve"> </v>
      </c>
      <c r="K1288" s="29" t="str">
        <f>IF(Замеры!AD1282=0," ",Замеры!AK1282)</f>
        <v xml:space="preserve"> </v>
      </c>
      <c r="L1288" s="29" t="str">
        <f>IF(Замеры!AD1282=0," ",Замеры!AL1282)</f>
        <v xml:space="preserve"> </v>
      </c>
      <c r="M1288" s="29" t="str">
        <f>IF(Замеры!AD1282=0," ",0.1)</f>
        <v xml:space="preserve"> </v>
      </c>
      <c r="N1288" s="29" t="str">
        <f>IF(Замеры!AD1282=0," ",Замеры!AD1282)</f>
        <v xml:space="preserve"> </v>
      </c>
      <c r="O1288" s="29" t="str">
        <f>Замеры!AE1282</f>
        <v xml:space="preserve"> </v>
      </c>
      <c r="P1288" s="29" t="str">
        <f>Замеры!AF1282</f>
        <v xml:space="preserve"> </v>
      </c>
      <c r="Q1288" s="29" t="str">
        <f>IF(Замеры!AD1282=0," ","+")</f>
        <v xml:space="preserve"> </v>
      </c>
      <c r="R1288" s="32">
        <f>Замеры!AC1282</f>
        <v>0</v>
      </c>
      <c r="W1288" s="33" t="e">
        <f t="shared" si="38"/>
        <v>#VALUE!</v>
      </c>
      <c r="X1288" s="31" t="s">
        <v>72</v>
      </c>
      <c r="Y1288" s="33" t="e">
        <f t="shared" si="39"/>
        <v>#VALUE!</v>
      </c>
      <c r="Z1288" s="32"/>
    </row>
    <row r="1289" spans="1:26" x14ac:dyDescent="0.3">
      <c r="A1289" s="35">
        <f>IF(Замеры!B1283=0, " ", Замеры!B1283)</f>
        <v>1280</v>
      </c>
      <c r="B1289" s="37" t="str">
        <f>CONCATENATE(Замеры!D1283,Замеры!F1283)</f>
        <v>Группа от QF</v>
      </c>
      <c r="C1289" s="35" t="str">
        <f>IF(Замеры!J1283=0," ", Замеры!J1283)</f>
        <v xml:space="preserve"> </v>
      </c>
      <c r="D1289" s="29" t="str">
        <f>IF(Замеры!AD1283=0, " ", Замеры!AB1283)</f>
        <v xml:space="preserve"> </v>
      </c>
      <c r="E1289" s="29" t="str">
        <f>CONCATENATE(Замеры!T1283,Замеры!W1283,Замеры!V1283)</f>
        <v xml:space="preserve"> </v>
      </c>
      <c r="F1289" s="30" t="str">
        <f>IF(Замеры!AD1283=0," ","---")</f>
        <v xml:space="preserve"> </v>
      </c>
      <c r="G1289" s="31" t="str">
        <f>IF(Замеры!AD1283=0," ",Замеры!L1283)</f>
        <v xml:space="preserve"> </v>
      </c>
      <c r="H1289" s="31" t="str">
        <f>CONCATENATE(Замеры!AO1283,Замеры!AE1283,Замеры!AP1283)</f>
        <v>0 0</v>
      </c>
      <c r="I1289" s="29" t="str">
        <f>CONCATENATE(Замеры!AM1283,Замеры!AE1283,Замеры!AN1283)</f>
        <v>0 0</v>
      </c>
      <c r="J1289" s="31" t="str">
        <f>IF(Замеры!AD1283=0," ",G1289*2.55)</f>
        <v xml:space="preserve"> </v>
      </c>
      <c r="K1289" s="29" t="str">
        <f>IF(Замеры!AD1283=0," ",Замеры!AK1283)</f>
        <v xml:space="preserve"> </v>
      </c>
      <c r="L1289" s="29" t="str">
        <f>IF(Замеры!AD1283=0," ",Замеры!AL1283)</f>
        <v xml:space="preserve"> </v>
      </c>
      <c r="M1289" s="29" t="str">
        <f>IF(Замеры!AD1283=0," ",0.1)</f>
        <v xml:space="preserve"> </v>
      </c>
      <c r="N1289" s="29" t="str">
        <f>IF(Замеры!AD1283=0," ",Замеры!AD1283)</f>
        <v xml:space="preserve"> </v>
      </c>
      <c r="O1289" s="29" t="str">
        <f>Замеры!AE1283</f>
        <v xml:space="preserve"> </v>
      </c>
      <c r="P1289" s="29" t="str">
        <f>Замеры!AF1283</f>
        <v xml:space="preserve"> </v>
      </c>
      <c r="Q1289" s="29" t="str">
        <f>IF(Замеры!AD1283=0," ","+")</f>
        <v xml:space="preserve"> </v>
      </c>
      <c r="R1289" s="32">
        <f>Замеры!AC1283</f>
        <v>0</v>
      </c>
      <c r="W1289" s="33" t="e">
        <f t="shared" si="38"/>
        <v>#VALUE!</v>
      </c>
      <c r="X1289" s="31" t="s">
        <v>72</v>
      </c>
      <c r="Y1289" s="33" t="e">
        <f t="shared" si="39"/>
        <v>#VALUE!</v>
      </c>
      <c r="Z1289" s="32"/>
    </row>
    <row r="1290" spans="1:26" x14ac:dyDescent="0.3">
      <c r="A1290" s="35">
        <f>IF(Замеры!B1284=0, " ", Замеры!B1284)</f>
        <v>1281</v>
      </c>
      <c r="B1290" s="37" t="str">
        <f>CONCATENATE(Замеры!D1284,Замеры!F1284)</f>
        <v>Группа от QF</v>
      </c>
      <c r="C1290" s="35" t="str">
        <f>IF(Замеры!J1284=0," ", Замеры!J1284)</f>
        <v xml:space="preserve"> </v>
      </c>
      <c r="D1290" s="29" t="str">
        <f>IF(Замеры!AD1284=0, " ", Замеры!AB1284)</f>
        <v xml:space="preserve"> </v>
      </c>
      <c r="E1290" s="29" t="str">
        <f>CONCATENATE(Замеры!T1284,Замеры!W1284,Замеры!V1284)</f>
        <v xml:space="preserve"> </v>
      </c>
      <c r="F1290" s="30" t="str">
        <f>IF(Замеры!AD1284=0," ","---")</f>
        <v xml:space="preserve"> </v>
      </c>
      <c r="G1290" s="31" t="str">
        <f>IF(Замеры!AD1284=0," ",Замеры!L1284)</f>
        <v xml:space="preserve"> </v>
      </c>
      <c r="H1290" s="31" t="str">
        <f>CONCATENATE(Замеры!AO1284,Замеры!AE1284,Замеры!AP1284)</f>
        <v>0 0</v>
      </c>
      <c r="I1290" s="29" t="str">
        <f>CONCATENATE(Замеры!AM1284,Замеры!AE1284,Замеры!AN1284)</f>
        <v>0 0</v>
      </c>
      <c r="J1290" s="31" t="str">
        <f>IF(Замеры!AD1284=0," ",G1290*2.55)</f>
        <v xml:space="preserve"> </v>
      </c>
      <c r="K1290" s="29" t="str">
        <f>IF(Замеры!AD1284=0," ",Замеры!AK1284)</f>
        <v xml:space="preserve"> </v>
      </c>
      <c r="L1290" s="29" t="str">
        <f>IF(Замеры!AD1284=0," ",Замеры!AL1284)</f>
        <v xml:space="preserve"> </v>
      </c>
      <c r="M1290" s="29" t="str">
        <f>IF(Замеры!AD1284=0," ",0.1)</f>
        <v xml:space="preserve"> </v>
      </c>
      <c r="N1290" s="29" t="str">
        <f>IF(Замеры!AD1284=0," ",Замеры!AD1284)</f>
        <v xml:space="preserve"> </v>
      </c>
      <c r="O1290" s="29" t="str">
        <f>Замеры!AE1284</f>
        <v xml:space="preserve"> </v>
      </c>
      <c r="P1290" s="29" t="str">
        <f>Замеры!AF1284</f>
        <v xml:space="preserve"> </v>
      </c>
      <c r="Q1290" s="29" t="str">
        <f>IF(Замеры!AD1284=0," ","+")</f>
        <v xml:space="preserve"> </v>
      </c>
      <c r="R1290" s="32">
        <f>Замеры!AC1284</f>
        <v>0</v>
      </c>
      <c r="W1290" s="33" t="e">
        <f t="shared" ref="W1290:W1353" si="40">G1290*1.13</f>
        <v>#VALUE!</v>
      </c>
      <c r="X1290" s="31" t="s">
        <v>72</v>
      </c>
      <c r="Y1290" s="33" t="e">
        <f t="shared" ref="Y1290:Y1353" si="41">G1290*1.45</f>
        <v>#VALUE!</v>
      </c>
      <c r="Z1290" s="32"/>
    </row>
    <row r="1291" spans="1:26" x14ac:dyDescent="0.3">
      <c r="A1291" s="35">
        <f>IF(Замеры!B1285=0, " ", Замеры!B1285)</f>
        <v>1282</v>
      </c>
      <c r="B1291" s="37" t="str">
        <f>CONCATENATE(Замеры!D1285,Замеры!F1285)</f>
        <v>Группа от QF</v>
      </c>
      <c r="C1291" s="35" t="str">
        <f>IF(Замеры!J1285=0," ", Замеры!J1285)</f>
        <v xml:space="preserve"> </v>
      </c>
      <c r="D1291" s="29" t="str">
        <f>IF(Замеры!AD1285=0, " ", Замеры!AB1285)</f>
        <v xml:space="preserve"> </v>
      </c>
      <c r="E1291" s="29" t="str">
        <f>CONCATENATE(Замеры!T1285,Замеры!W1285,Замеры!V1285)</f>
        <v xml:space="preserve"> </v>
      </c>
      <c r="F1291" s="30" t="str">
        <f>IF(Замеры!AD1285=0," ","---")</f>
        <v xml:space="preserve"> </v>
      </c>
      <c r="G1291" s="31" t="str">
        <f>IF(Замеры!AD1285=0," ",Замеры!L1285)</f>
        <v xml:space="preserve"> </v>
      </c>
      <c r="H1291" s="31" t="str">
        <f>CONCATENATE(Замеры!AO1285,Замеры!AE1285,Замеры!AP1285)</f>
        <v>0 0</v>
      </c>
      <c r="I1291" s="29" t="str">
        <f>CONCATENATE(Замеры!AM1285,Замеры!AE1285,Замеры!AN1285)</f>
        <v>0 0</v>
      </c>
      <c r="J1291" s="31" t="str">
        <f>IF(Замеры!AD1285=0," ",G1291*2.55)</f>
        <v xml:space="preserve"> </v>
      </c>
      <c r="K1291" s="29" t="str">
        <f>IF(Замеры!AD1285=0," ",Замеры!AK1285)</f>
        <v xml:space="preserve"> </v>
      </c>
      <c r="L1291" s="29" t="str">
        <f>IF(Замеры!AD1285=0," ",Замеры!AL1285)</f>
        <v xml:space="preserve"> </v>
      </c>
      <c r="M1291" s="29" t="str">
        <f>IF(Замеры!AD1285=0," ",0.1)</f>
        <v xml:space="preserve"> </v>
      </c>
      <c r="N1291" s="29" t="str">
        <f>IF(Замеры!AD1285=0," ",Замеры!AD1285)</f>
        <v xml:space="preserve"> </v>
      </c>
      <c r="O1291" s="29" t="str">
        <f>Замеры!AE1285</f>
        <v xml:space="preserve"> </v>
      </c>
      <c r="P1291" s="29" t="str">
        <f>Замеры!AF1285</f>
        <v xml:space="preserve"> </v>
      </c>
      <c r="Q1291" s="29" t="str">
        <f>IF(Замеры!AD1285=0," ","+")</f>
        <v xml:space="preserve"> </v>
      </c>
      <c r="R1291" s="32">
        <f>Замеры!AC1285</f>
        <v>0</v>
      </c>
      <c r="W1291" s="33" t="e">
        <f t="shared" si="40"/>
        <v>#VALUE!</v>
      </c>
      <c r="X1291" s="31" t="s">
        <v>72</v>
      </c>
      <c r="Y1291" s="33" t="e">
        <f t="shared" si="41"/>
        <v>#VALUE!</v>
      </c>
      <c r="Z1291" s="32"/>
    </row>
    <row r="1292" spans="1:26" x14ac:dyDescent="0.3">
      <c r="A1292" s="35">
        <f>IF(Замеры!B1286=0, " ", Замеры!B1286)</f>
        <v>1283</v>
      </c>
      <c r="B1292" s="37" t="str">
        <f>CONCATENATE(Замеры!D1286,Замеры!F1286)</f>
        <v>Группа от QF</v>
      </c>
      <c r="C1292" s="35" t="str">
        <f>IF(Замеры!J1286=0," ", Замеры!J1286)</f>
        <v xml:space="preserve"> </v>
      </c>
      <c r="D1292" s="29" t="str">
        <f>IF(Замеры!AD1286=0, " ", Замеры!AB1286)</f>
        <v xml:space="preserve"> </v>
      </c>
      <c r="E1292" s="29" t="str">
        <f>CONCATENATE(Замеры!T1286,Замеры!W1286,Замеры!V1286)</f>
        <v xml:space="preserve"> </v>
      </c>
      <c r="F1292" s="30" t="str">
        <f>IF(Замеры!AD1286=0," ","---")</f>
        <v xml:space="preserve"> </v>
      </c>
      <c r="G1292" s="31" t="str">
        <f>IF(Замеры!AD1286=0," ",Замеры!L1286)</f>
        <v xml:space="preserve"> </v>
      </c>
      <c r="H1292" s="31" t="str">
        <f>CONCATENATE(Замеры!AO1286,Замеры!AE1286,Замеры!AP1286)</f>
        <v>0 0</v>
      </c>
      <c r="I1292" s="29" t="str">
        <f>CONCATENATE(Замеры!AM1286,Замеры!AE1286,Замеры!AN1286)</f>
        <v>0 0</v>
      </c>
      <c r="J1292" s="31" t="str">
        <f>IF(Замеры!AD1286=0," ",G1292*2.55)</f>
        <v xml:space="preserve"> </v>
      </c>
      <c r="K1292" s="29" t="str">
        <f>IF(Замеры!AD1286=0," ",Замеры!AK1286)</f>
        <v xml:space="preserve"> </v>
      </c>
      <c r="L1292" s="29" t="str">
        <f>IF(Замеры!AD1286=0," ",Замеры!AL1286)</f>
        <v xml:space="preserve"> </v>
      </c>
      <c r="M1292" s="29" t="str">
        <f>IF(Замеры!AD1286=0," ",0.1)</f>
        <v xml:space="preserve"> </v>
      </c>
      <c r="N1292" s="29" t="str">
        <f>IF(Замеры!AD1286=0," ",Замеры!AD1286)</f>
        <v xml:space="preserve"> </v>
      </c>
      <c r="O1292" s="29" t="str">
        <f>Замеры!AE1286</f>
        <v xml:space="preserve"> </v>
      </c>
      <c r="P1292" s="29" t="str">
        <f>Замеры!AF1286</f>
        <v xml:space="preserve"> </v>
      </c>
      <c r="Q1292" s="29" t="str">
        <f>IF(Замеры!AD1286=0," ","+")</f>
        <v xml:space="preserve"> </v>
      </c>
      <c r="R1292" s="32">
        <f>Замеры!AC1286</f>
        <v>0</v>
      </c>
      <c r="W1292" s="33" t="e">
        <f t="shared" si="40"/>
        <v>#VALUE!</v>
      </c>
      <c r="X1292" s="31" t="s">
        <v>72</v>
      </c>
      <c r="Y1292" s="33" t="e">
        <f t="shared" si="41"/>
        <v>#VALUE!</v>
      </c>
      <c r="Z1292" s="32"/>
    </row>
    <row r="1293" spans="1:26" x14ac:dyDescent="0.3">
      <c r="A1293" s="35">
        <f>IF(Замеры!B1287=0, " ", Замеры!B1287)</f>
        <v>1284</v>
      </c>
      <c r="B1293" s="37" t="str">
        <f>CONCATENATE(Замеры!D1287,Замеры!F1287)</f>
        <v>Группа от QF</v>
      </c>
      <c r="C1293" s="35" t="str">
        <f>IF(Замеры!J1287=0," ", Замеры!J1287)</f>
        <v xml:space="preserve"> </v>
      </c>
      <c r="D1293" s="29" t="str">
        <f>IF(Замеры!AD1287=0, " ", Замеры!AB1287)</f>
        <v xml:space="preserve"> </v>
      </c>
      <c r="E1293" s="29" t="str">
        <f>CONCATENATE(Замеры!T1287,Замеры!W1287,Замеры!V1287)</f>
        <v xml:space="preserve"> </v>
      </c>
      <c r="F1293" s="30" t="str">
        <f>IF(Замеры!AD1287=0," ","---")</f>
        <v xml:space="preserve"> </v>
      </c>
      <c r="G1293" s="31" t="str">
        <f>IF(Замеры!AD1287=0," ",Замеры!L1287)</f>
        <v xml:space="preserve"> </v>
      </c>
      <c r="H1293" s="31" t="str">
        <f>CONCATENATE(Замеры!AO1287,Замеры!AE1287,Замеры!AP1287)</f>
        <v>0 0</v>
      </c>
      <c r="I1293" s="29" t="str">
        <f>CONCATENATE(Замеры!AM1287,Замеры!AE1287,Замеры!AN1287)</f>
        <v>0 0</v>
      </c>
      <c r="J1293" s="31" t="str">
        <f>IF(Замеры!AD1287=0," ",G1293*2.55)</f>
        <v xml:space="preserve"> </v>
      </c>
      <c r="K1293" s="29" t="str">
        <f>IF(Замеры!AD1287=0," ",Замеры!AK1287)</f>
        <v xml:space="preserve"> </v>
      </c>
      <c r="L1293" s="29" t="str">
        <f>IF(Замеры!AD1287=0," ",Замеры!AL1287)</f>
        <v xml:space="preserve"> </v>
      </c>
      <c r="M1293" s="29" t="str">
        <f>IF(Замеры!AD1287=0," ",0.1)</f>
        <v xml:space="preserve"> </v>
      </c>
      <c r="N1293" s="29" t="str">
        <f>IF(Замеры!AD1287=0," ",Замеры!AD1287)</f>
        <v xml:space="preserve"> </v>
      </c>
      <c r="O1293" s="29" t="str">
        <f>Замеры!AE1287</f>
        <v xml:space="preserve"> </v>
      </c>
      <c r="P1293" s="29" t="str">
        <f>Замеры!AF1287</f>
        <v xml:space="preserve"> </v>
      </c>
      <c r="Q1293" s="29" t="str">
        <f>IF(Замеры!AD1287=0," ","+")</f>
        <v xml:space="preserve"> </v>
      </c>
      <c r="R1293" s="32">
        <f>Замеры!AC1287</f>
        <v>0</v>
      </c>
      <c r="W1293" s="33" t="e">
        <f t="shared" si="40"/>
        <v>#VALUE!</v>
      </c>
      <c r="X1293" s="31" t="s">
        <v>72</v>
      </c>
      <c r="Y1293" s="33" t="e">
        <f t="shared" si="41"/>
        <v>#VALUE!</v>
      </c>
      <c r="Z1293" s="32"/>
    </row>
    <row r="1294" spans="1:26" x14ac:dyDescent="0.3">
      <c r="A1294" s="35">
        <f>IF(Замеры!B1288=0, " ", Замеры!B1288)</f>
        <v>1285</v>
      </c>
      <c r="B1294" s="37" t="str">
        <f>CONCATENATE(Замеры!D1288,Замеры!F1288)</f>
        <v>Группа от QF</v>
      </c>
      <c r="C1294" s="35" t="str">
        <f>IF(Замеры!J1288=0," ", Замеры!J1288)</f>
        <v xml:space="preserve"> </v>
      </c>
      <c r="D1294" s="29" t="str">
        <f>IF(Замеры!AD1288=0, " ", Замеры!AB1288)</f>
        <v xml:space="preserve"> </v>
      </c>
      <c r="E1294" s="29" t="str">
        <f>CONCATENATE(Замеры!T1288,Замеры!W1288,Замеры!V1288)</f>
        <v xml:space="preserve"> </v>
      </c>
      <c r="F1294" s="30" t="str">
        <f>IF(Замеры!AD1288=0," ","---")</f>
        <v xml:space="preserve"> </v>
      </c>
      <c r="G1294" s="31" t="str">
        <f>IF(Замеры!AD1288=0," ",Замеры!L1288)</f>
        <v xml:space="preserve"> </v>
      </c>
      <c r="H1294" s="31" t="str">
        <f>CONCATENATE(Замеры!AO1288,Замеры!AE1288,Замеры!AP1288)</f>
        <v>0 0</v>
      </c>
      <c r="I1294" s="29" t="str">
        <f>CONCATENATE(Замеры!AM1288,Замеры!AE1288,Замеры!AN1288)</f>
        <v>0 0</v>
      </c>
      <c r="J1294" s="31" t="str">
        <f>IF(Замеры!AD1288=0," ",G1294*2.55)</f>
        <v xml:space="preserve"> </v>
      </c>
      <c r="K1294" s="29" t="str">
        <f>IF(Замеры!AD1288=0," ",Замеры!AK1288)</f>
        <v xml:space="preserve"> </v>
      </c>
      <c r="L1294" s="29" t="str">
        <f>IF(Замеры!AD1288=0," ",Замеры!AL1288)</f>
        <v xml:space="preserve"> </v>
      </c>
      <c r="M1294" s="29" t="str">
        <f>IF(Замеры!AD1288=0," ",0.1)</f>
        <v xml:space="preserve"> </v>
      </c>
      <c r="N1294" s="29" t="str">
        <f>IF(Замеры!AD1288=0," ",Замеры!AD1288)</f>
        <v xml:space="preserve"> </v>
      </c>
      <c r="O1294" s="29" t="str">
        <f>Замеры!AE1288</f>
        <v xml:space="preserve"> </v>
      </c>
      <c r="P1294" s="29" t="str">
        <f>Замеры!AF1288</f>
        <v xml:space="preserve"> </v>
      </c>
      <c r="Q1294" s="29" t="str">
        <f>IF(Замеры!AD1288=0," ","+")</f>
        <v xml:space="preserve"> </v>
      </c>
      <c r="R1294" s="32">
        <f>Замеры!AC1288</f>
        <v>0</v>
      </c>
      <c r="W1294" s="33" t="e">
        <f t="shared" si="40"/>
        <v>#VALUE!</v>
      </c>
      <c r="X1294" s="31" t="s">
        <v>72</v>
      </c>
      <c r="Y1294" s="33" t="e">
        <f t="shared" si="41"/>
        <v>#VALUE!</v>
      </c>
      <c r="Z1294" s="32"/>
    </row>
    <row r="1295" spans="1:26" x14ac:dyDescent="0.3">
      <c r="A1295" s="35">
        <f>IF(Замеры!B1289=0, " ", Замеры!B1289)</f>
        <v>1286</v>
      </c>
      <c r="B1295" s="37" t="str">
        <f>CONCATENATE(Замеры!D1289,Замеры!F1289)</f>
        <v>Группа от QF</v>
      </c>
      <c r="C1295" s="35" t="str">
        <f>IF(Замеры!J1289=0," ", Замеры!J1289)</f>
        <v xml:space="preserve"> </v>
      </c>
      <c r="D1295" s="29" t="str">
        <f>IF(Замеры!AD1289=0, " ", Замеры!AB1289)</f>
        <v xml:space="preserve"> </v>
      </c>
      <c r="E1295" s="29" t="str">
        <f>CONCATENATE(Замеры!T1289,Замеры!W1289,Замеры!V1289)</f>
        <v xml:space="preserve"> </v>
      </c>
      <c r="F1295" s="30" t="str">
        <f>IF(Замеры!AD1289=0," ","---")</f>
        <v xml:space="preserve"> </v>
      </c>
      <c r="G1295" s="31" t="str">
        <f>IF(Замеры!AD1289=0," ",Замеры!L1289)</f>
        <v xml:space="preserve"> </v>
      </c>
      <c r="H1295" s="31" t="str">
        <f>CONCATENATE(Замеры!AO1289,Замеры!AE1289,Замеры!AP1289)</f>
        <v>0 0</v>
      </c>
      <c r="I1295" s="29" t="str">
        <f>CONCATENATE(Замеры!AM1289,Замеры!AE1289,Замеры!AN1289)</f>
        <v>0 0</v>
      </c>
      <c r="J1295" s="31" t="str">
        <f>IF(Замеры!AD1289=0," ",G1295*2.55)</f>
        <v xml:space="preserve"> </v>
      </c>
      <c r="K1295" s="29" t="str">
        <f>IF(Замеры!AD1289=0," ",Замеры!AK1289)</f>
        <v xml:space="preserve"> </v>
      </c>
      <c r="L1295" s="29" t="str">
        <f>IF(Замеры!AD1289=0," ",Замеры!AL1289)</f>
        <v xml:space="preserve"> </v>
      </c>
      <c r="M1295" s="29" t="str">
        <f>IF(Замеры!AD1289=0," ",0.1)</f>
        <v xml:space="preserve"> </v>
      </c>
      <c r="N1295" s="29" t="str">
        <f>IF(Замеры!AD1289=0," ",Замеры!AD1289)</f>
        <v xml:space="preserve"> </v>
      </c>
      <c r="O1295" s="29" t="str">
        <f>Замеры!AE1289</f>
        <v xml:space="preserve"> </v>
      </c>
      <c r="P1295" s="29" t="str">
        <f>Замеры!AF1289</f>
        <v xml:space="preserve"> </v>
      </c>
      <c r="Q1295" s="29" t="str">
        <f>IF(Замеры!AD1289=0," ","+")</f>
        <v xml:space="preserve"> </v>
      </c>
      <c r="R1295" s="32">
        <f>Замеры!AC1289</f>
        <v>0</v>
      </c>
      <c r="W1295" s="33" t="e">
        <f t="shared" si="40"/>
        <v>#VALUE!</v>
      </c>
      <c r="X1295" s="31" t="s">
        <v>72</v>
      </c>
      <c r="Y1295" s="33" t="e">
        <f t="shared" si="41"/>
        <v>#VALUE!</v>
      </c>
      <c r="Z1295" s="32"/>
    </row>
    <row r="1296" spans="1:26" x14ac:dyDescent="0.3">
      <c r="A1296" s="35">
        <f>IF(Замеры!B1290=0, " ", Замеры!B1290)</f>
        <v>1287</v>
      </c>
      <c r="B1296" s="37" t="str">
        <f>CONCATENATE(Замеры!D1290,Замеры!F1290)</f>
        <v>Группа от QF</v>
      </c>
      <c r="C1296" s="35" t="str">
        <f>IF(Замеры!J1290=0," ", Замеры!J1290)</f>
        <v xml:space="preserve"> </v>
      </c>
      <c r="D1296" s="29" t="str">
        <f>IF(Замеры!AD1290=0, " ", Замеры!AB1290)</f>
        <v xml:space="preserve"> </v>
      </c>
      <c r="E1296" s="29" t="str">
        <f>CONCATENATE(Замеры!T1290,Замеры!W1290,Замеры!V1290)</f>
        <v xml:space="preserve"> </v>
      </c>
      <c r="F1296" s="30" t="str">
        <f>IF(Замеры!AD1290=0," ","---")</f>
        <v xml:space="preserve"> </v>
      </c>
      <c r="G1296" s="31" t="str">
        <f>IF(Замеры!AD1290=0," ",Замеры!L1290)</f>
        <v xml:space="preserve"> </v>
      </c>
      <c r="H1296" s="31" t="str">
        <f>CONCATENATE(Замеры!AO1290,Замеры!AE1290,Замеры!AP1290)</f>
        <v>0 0</v>
      </c>
      <c r="I1296" s="29" t="str">
        <f>CONCATENATE(Замеры!AM1290,Замеры!AE1290,Замеры!AN1290)</f>
        <v>0 0</v>
      </c>
      <c r="J1296" s="31" t="str">
        <f>IF(Замеры!AD1290=0," ",G1296*2.55)</f>
        <v xml:space="preserve"> </v>
      </c>
      <c r="K1296" s="29" t="str">
        <f>IF(Замеры!AD1290=0," ",Замеры!AK1290)</f>
        <v xml:space="preserve"> </v>
      </c>
      <c r="L1296" s="29" t="str">
        <f>IF(Замеры!AD1290=0," ",Замеры!AL1290)</f>
        <v xml:space="preserve"> </v>
      </c>
      <c r="M1296" s="29" t="str">
        <f>IF(Замеры!AD1290=0," ",0.1)</f>
        <v xml:space="preserve"> </v>
      </c>
      <c r="N1296" s="29" t="str">
        <f>IF(Замеры!AD1290=0," ",Замеры!AD1290)</f>
        <v xml:space="preserve"> </v>
      </c>
      <c r="O1296" s="29" t="str">
        <f>Замеры!AE1290</f>
        <v xml:space="preserve"> </v>
      </c>
      <c r="P1296" s="29" t="str">
        <f>Замеры!AF1290</f>
        <v xml:space="preserve"> </v>
      </c>
      <c r="Q1296" s="29" t="str">
        <f>IF(Замеры!AD1290=0," ","+")</f>
        <v xml:space="preserve"> </v>
      </c>
      <c r="R1296" s="32">
        <f>Замеры!AC1290</f>
        <v>0</v>
      </c>
      <c r="W1296" s="33" t="e">
        <f t="shared" si="40"/>
        <v>#VALUE!</v>
      </c>
      <c r="X1296" s="31" t="s">
        <v>72</v>
      </c>
      <c r="Y1296" s="33" t="e">
        <f t="shared" si="41"/>
        <v>#VALUE!</v>
      </c>
      <c r="Z1296" s="32"/>
    </row>
    <row r="1297" spans="1:26" x14ac:dyDescent="0.3">
      <c r="A1297" s="35">
        <f>IF(Замеры!B1291=0, " ", Замеры!B1291)</f>
        <v>1288</v>
      </c>
      <c r="B1297" s="37" t="str">
        <f>CONCATENATE(Замеры!D1291,Замеры!F1291)</f>
        <v>Группа от QF</v>
      </c>
      <c r="C1297" s="35" t="str">
        <f>IF(Замеры!J1291=0," ", Замеры!J1291)</f>
        <v xml:space="preserve"> </v>
      </c>
      <c r="D1297" s="29" t="str">
        <f>IF(Замеры!AD1291=0, " ", Замеры!AB1291)</f>
        <v xml:space="preserve"> </v>
      </c>
      <c r="E1297" s="29" t="str">
        <f>CONCATENATE(Замеры!T1291,Замеры!W1291,Замеры!V1291)</f>
        <v xml:space="preserve"> </v>
      </c>
      <c r="F1297" s="30" t="str">
        <f>IF(Замеры!AD1291=0," ","---")</f>
        <v xml:space="preserve"> </v>
      </c>
      <c r="G1297" s="31" t="str">
        <f>IF(Замеры!AD1291=0," ",Замеры!L1291)</f>
        <v xml:space="preserve"> </v>
      </c>
      <c r="H1297" s="31" t="str">
        <f>CONCATENATE(Замеры!AO1291,Замеры!AE1291,Замеры!AP1291)</f>
        <v>0 0</v>
      </c>
      <c r="I1297" s="29" t="str">
        <f>CONCATENATE(Замеры!AM1291,Замеры!AE1291,Замеры!AN1291)</f>
        <v>0 0</v>
      </c>
      <c r="J1297" s="31" t="str">
        <f>IF(Замеры!AD1291=0," ",G1297*2.55)</f>
        <v xml:space="preserve"> </v>
      </c>
      <c r="K1297" s="29" t="str">
        <f>IF(Замеры!AD1291=0," ",Замеры!AK1291)</f>
        <v xml:space="preserve"> </v>
      </c>
      <c r="L1297" s="29" t="str">
        <f>IF(Замеры!AD1291=0," ",Замеры!AL1291)</f>
        <v xml:space="preserve"> </v>
      </c>
      <c r="M1297" s="29" t="str">
        <f>IF(Замеры!AD1291=0," ",0.1)</f>
        <v xml:space="preserve"> </v>
      </c>
      <c r="N1297" s="29" t="str">
        <f>IF(Замеры!AD1291=0," ",Замеры!AD1291)</f>
        <v xml:space="preserve"> </v>
      </c>
      <c r="O1297" s="29" t="str">
        <f>Замеры!AE1291</f>
        <v xml:space="preserve"> </v>
      </c>
      <c r="P1297" s="29" t="str">
        <f>Замеры!AF1291</f>
        <v xml:space="preserve"> </v>
      </c>
      <c r="Q1297" s="29" t="str">
        <f>IF(Замеры!AD1291=0," ","+")</f>
        <v xml:space="preserve"> </v>
      </c>
      <c r="R1297" s="32">
        <f>Замеры!AC1291</f>
        <v>0</v>
      </c>
      <c r="W1297" s="33" t="e">
        <f t="shared" si="40"/>
        <v>#VALUE!</v>
      </c>
      <c r="X1297" s="31" t="s">
        <v>72</v>
      </c>
      <c r="Y1297" s="33" t="e">
        <f t="shared" si="41"/>
        <v>#VALUE!</v>
      </c>
      <c r="Z1297" s="32"/>
    </row>
    <row r="1298" spans="1:26" x14ac:dyDescent="0.3">
      <c r="A1298" s="35">
        <f>IF(Замеры!B1292=0, " ", Замеры!B1292)</f>
        <v>1289</v>
      </c>
      <c r="B1298" s="37" t="str">
        <f>CONCATENATE(Замеры!D1292,Замеры!F1292)</f>
        <v>Группа от QF</v>
      </c>
      <c r="C1298" s="35" t="str">
        <f>IF(Замеры!J1292=0," ", Замеры!J1292)</f>
        <v xml:space="preserve"> </v>
      </c>
      <c r="D1298" s="29" t="str">
        <f>IF(Замеры!AD1292=0, " ", Замеры!AB1292)</f>
        <v xml:space="preserve"> </v>
      </c>
      <c r="E1298" s="29" t="str">
        <f>CONCATENATE(Замеры!T1292,Замеры!W1292,Замеры!V1292)</f>
        <v xml:space="preserve"> </v>
      </c>
      <c r="F1298" s="30" t="str">
        <f>IF(Замеры!AD1292=0," ","---")</f>
        <v xml:space="preserve"> </v>
      </c>
      <c r="G1298" s="31" t="str">
        <f>IF(Замеры!AD1292=0," ",Замеры!L1292)</f>
        <v xml:space="preserve"> </v>
      </c>
      <c r="H1298" s="31" t="str">
        <f>CONCATENATE(Замеры!AO1292,Замеры!AE1292,Замеры!AP1292)</f>
        <v>0 0</v>
      </c>
      <c r="I1298" s="29" t="str">
        <f>CONCATENATE(Замеры!AM1292,Замеры!AE1292,Замеры!AN1292)</f>
        <v>0 0</v>
      </c>
      <c r="J1298" s="31" t="str">
        <f>IF(Замеры!AD1292=0," ",G1298*2.55)</f>
        <v xml:space="preserve"> </v>
      </c>
      <c r="K1298" s="29" t="str">
        <f>IF(Замеры!AD1292=0," ",Замеры!AK1292)</f>
        <v xml:space="preserve"> </v>
      </c>
      <c r="L1298" s="29" t="str">
        <f>IF(Замеры!AD1292=0," ",Замеры!AL1292)</f>
        <v xml:space="preserve"> </v>
      </c>
      <c r="M1298" s="29" t="str">
        <f>IF(Замеры!AD1292=0," ",0.1)</f>
        <v xml:space="preserve"> </v>
      </c>
      <c r="N1298" s="29" t="str">
        <f>IF(Замеры!AD1292=0," ",Замеры!AD1292)</f>
        <v xml:space="preserve"> </v>
      </c>
      <c r="O1298" s="29" t="str">
        <f>Замеры!AE1292</f>
        <v xml:space="preserve"> </v>
      </c>
      <c r="P1298" s="29" t="str">
        <f>Замеры!AF1292</f>
        <v xml:space="preserve"> </v>
      </c>
      <c r="Q1298" s="29" t="str">
        <f>IF(Замеры!AD1292=0," ","+")</f>
        <v xml:space="preserve"> </v>
      </c>
      <c r="R1298" s="32">
        <f>Замеры!AC1292</f>
        <v>0</v>
      </c>
      <c r="W1298" s="33" t="e">
        <f t="shared" si="40"/>
        <v>#VALUE!</v>
      </c>
      <c r="X1298" s="31" t="s">
        <v>72</v>
      </c>
      <c r="Y1298" s="33" t="e">
        <f t="shared" si="41"/>
        <v>#VALUE!</v>
      </c>
      <c r="Z1298" s="32"/>
    </row>
    <row r="1299" spans="1:26" x14ac:dyDescent="0.3">
      <c r="A1299" s="35">
        <f>IF(Замеры!B1293=0, " ", Замеры!B1293)</f>
        <v>1290</v>
      </c>
      <c r="B1299" s="37" t="str">
        <f>CONCATENATE(Замеры!D1293,Замеры!F1293)</f>
        <v>Группа от QF</v>
      </c>
      <c r="C1299" s="35" t="str">
        <f>IF(Замеры!J1293=0," ", Замеры!J1293)</f>
        <v xml:space="preserve"> </v>
      </c>
      <c r="D1299" s="29" t="str">
        <f>IF(Замеры!AD1293=0, " ", Замеры!AB1293)</f>
        <v xml:space="preserve"> </v>
      </c>
      <c r="E1299" s="29" t="str">
        <f>CONCATENATE(Замеры!T1293,Замеры!W1293,Замеры!V1293)</f>
        <v xml:space="preserve"> </v>
      </c>
      <c r="F1299" s="30" t="str">
        <f>IF(Замеры!AD1293=0," ","---")</f>
        <v xml:space="preserve"> </v>
      </c>
      <c r="G1299" s="31" t="str">
        <f>IF(Замеры!AD1293=0," ",Замеры!L1293)</f>
        <v xml:space="preserve"> </v>
      </c>
      <c r="H1299" s="31" t="str">
        <f>CONCATENATE(Замеры!AO1293,Замеры!AE1293,Замеры!AP1293)</f>
        <v>0 0</v>
      </c>
      <c r="I1299" s="29" t="str">
        <f>CONCATENATE(Замеры!AM1293,Замеры!AE1293,Замеры!AN1293)</f>
        <v>0 0</v>
      </c>
      <c r="J1299" s="31" t="str">
        <f>IF(Замеры!AD1293=0," ",G1299*2.55)</f>
        <v xml:space="preserve"> </v>
      </c>
      <c r="K1299" s="29" t="str">
        <f>IF(Замеры!AD1293=0," ",Замеры!AK1293)</f>
        <v xml:space="preserve"> </v>
      </c>
      <c r="L1299" s="29" t="str">
        <f>IF(Замеры!AD1293=0," ",Замеры!AL1293)</f>
        <v xml:space="preserve"> </v>
      </c>
      <c r="M1299" s="29" t="str">
        <f>IF(Замеры!AD1293=0," ",0.1)</f>
        <v xml:space="preserve"> </v>
      </c>
      <c r="N1299" s="29" t="str">
        <f>IF(Замеры!AD1293=0," ",Замеры!AD1293)</f>
        <v xml:space="preserve"> </v>
      </c>
      <c r="O1299" s="29" t="str">
        <f>Замеры!AE1293</f>
        <v xml:space="preserve"> </v>
      </c>
      <c r="P1299" s="29" t="str">
        <f>Замеры!AF1293</f>
        <v xml:space="preserve"> </v>
      </c>
      <c r="Q1299" s="29" t="str">
        <f>IF(Замеры!AD1293=0," ","+")</f>
        <v xml:space="preserve"> </v>
      </c>
      <c r="R1299" s="32">
        <f>Замеры!AC1293</f>
        <v>0</v>
      </c>
      <c r="W1299" s="33" t="e">
        <f t="shared" si="40"/>
        <v>#VALUE!</v>
      </c>
      <c r="X1299" s="31" t="s">
        <v>72</v>
      </c>
      <c r="Y1299" s="33" t="e">
        <f t="shared" si="41"/>
        <v>#VALUE!</v>
      </c>
      <c r="Z1299" s="32"/>
    </row>
    <row r="1300" spans="1:26" x14ac:dyDescent="0.3">
      <c r="A1300" s="35">
        <f>IF(Замеры!B1294=0, " ", Замеры!B1294)</f>
        <v>1291</v>
      </c>
      <c r="B1300" s="37" t="str">
        <f>CONCATENATE(Замеры!D1294,Замеры!F1294)</f>
        <v>Группа от QF</v>
      </c>
      <c r="C1300" s="35" t="str">
        <f>IF(Замеры!J1294=0," ", Замеры!J1294)</f>
        <v xml:space="preserve"> </v>
      </c>
      <c r="D1300" s="29" t="str">
        <f>IF(Замеры!AD1294=0, " ", Замеры!AB1294)</f>
        <v xml:space="preserve"> </v>
      </c>
      <c r="E1300" s="29" t="str">
        <f>CONCATENATE(Замеры!T1294,Замеры!W1294,Замеры!V1294)</f>
        <v xml:space="preserve"> </v>
      </c>
      <c r="F1300" s="30" t="str">
        <f>IF(Замеры!AD1294=0," ","---")</f>
        <v xml:space="preserve"> </v>
      </c>
      <c r="G1300" s="31" t="str">
        <f>IF(Замеры!AD1294=0," ",Замеры!L1294)</f>
        <v xml:space="preserve"> </v>
      </c>
      <c r="H1300" s="31" t="str">
        <f>CONCATENATE(Замеры!AO1294,Замеры!AE1294,Замеры!AP1294)</f>
        <v>0 0</v>
      </c>
      <c r="I1300" s="29" t="str">
        <f>CONCATENATE(Замеры!AM1294,Замеры!AE1294,Замеры!AN1294)</f>
        <v>0 0</v>
      </c>
      <c r="J1300" s="31" t="str">
        <f>IF(Замеры!AD1294=0," ",G1300*2.55)</f>
        <v xml:space="preserve"> </v>
      </c>
      <c r="K1300" s="29" t="str">
        <f>IF(Замеры!AD1294=0," ",Замеры!AK1294)</f>
        <v xml:space="preserve"> </v>
      </c>
      <c r="L1300" s="29" t="str">
        <f>IF(Замеры!AD1294=0," ",Замеры!AL1294)</f>
        <v xml:space="preserve"> </v>
      </c>
      <c r="M1300" s="29" t="str">
        <f>IF(Замеры!AD1294=0," ",0.1)</f>
        <v xml:space="preserve"> </v>
      </c>
      <c r="N1300" s="29" t="str">
        <f>IF(Замеры!AD1294=0," ",Замеры!AD1294)</f>
        <v xml:space="preserve"> </v>
      </c>
      <c r="O1300" s="29" t="str">
        <f>Замеры!AE1294</f>
        <v xml:space="preserve"> </v>
      </c>
      <c r="P1300" s="29" t="str">
        <f>Замеры!AF1294</f>
        <v xml:space="preserve"> </v>
      </c>
      <c r="Q1300" s="29" t="str">
        <f>IF(Замеры!AD1294=0," ","+")</f>
        <v xml:space="preserve"> </v>
      </c>
      <c r="R1300" s="32">
        <f>Замеры!AC1294</f>
        <v>0</v>
      </c>
      <c r="W1300" s="33" t="e">
        <f t="shared" si="40"/>
        <v>#VALUE!</v>
      </c>
      <c r="X1300" s="31" t="s">
        <v>72</v>
      </c>
      <c r="Y1300" s="33" t="e">
        <f t="shared" si="41"/>
        <v>#VALUE!</v>
      </c>
      <c r="Z1300" s="32"/>
    </row>
    <row r="1301" spans="1:26" x14ac:dyDescent="0.3">
      <c r="A1301" s="35">
        <f>IF(Замеры!B1295=0, " ", Замеры!B1295)</f>
        <v>1292</v>
      </c>
      <c r="B1301" s="37" t="str">
        <f>CONCATENATE(Замеры!D1295,Замеры!F1295)</f>
        <v>Группа от QF</v>
      </c>
      <c r="C1301" s="35" t="str">
        <f>IF(Замеры!J1295=0," ", Замеры!J1295)</f>
        <v xml:space="preserve"> </v>
      </c>
      <c r="D1301" s="29" t="str">
        <f>IF(Замеры!AD1295=0, " ", Замеры!AB1295)</f>
        <v xml:space="preserve"> </v>
      </c>
      <c r="E1301" s="29" t="str">
        <f>CONCATENATE(Замеры!T1295,Замеры!W1295,Замеры!V1295)</f>
        <v xml:space="preserve"> </v>
      </c>
      <c r="F1301" s="30" t="str">
        <f>IF(Замеры!AD1295=0," ","---")</f>
        <v xml:space="preserve"> </v>
      </c>
      <c r="G1301" s="31" t="str">
        <f>IF(Замеры!AD1295=0," ",Замеры!L1295)</f>
        <v xml:space="preserve"> </v>
      </c>
      <c r="H1301" s="31" t="str">
        <f>CONCATENATE(Замеры!AO1295,Замеры!AE1295,Замеры!AP1295)</f>
        <v>0 0</v>
      </c>
      <c r="I1301" s="29" t="str">
        <f>CONCATENATE(Замеры!AM1295,Замеры!AE1295,Замеры!AN1295)</f>
        <v>0 0</v>
      </c>
      <c r="J1301" s="31" t="str">
        <f>IF(Замеры!AD1295=0," ",G1301*2.55)</f>
        <v xml:space="preserve"> </v>
      </c>
      <c r="K1301" s="29" t="str">
        <f>IF(Замеры!AD1295=0," ",Замеры!AK1295)</f>
        <v xml:space="preserve"> </v>
      </c>
      <c r="L1301" s="29" t="str">
        <f>IF(Замеры!AD1295=0," ",Замеры!AL1295)</f>
        <v xml:space="preserve"> </v>
      </c>
      <c r="M1301" s="29" t="str">
        <f>IF(Замеры!AD1295=0," ",0.1)</f>
        <v xml:space="preserve"> </v>
      </c>
      <c r="N1301" s="29" t="str">
        <f>IF(Замеры!AD1295=0," ",Замеры!AD1295)</f>
        <v xml:space="preserve"> </v>
      </c>
      <c r="O1301" s="29" t="str">
        <f>Замеры!AE1295</f>
        <v xml:space="preserve"> </v>
      </c>
      <c r="P1301" s="29" t="str">
        <f>Замеры!AF1295</f>
        <v xml:space="preserve"> </v>
      </c>
      <c r="Q1301" s="29" t="str">
        <f>IF(Замеры!AD1295=0," ","+")</f>
        <v xml:space="preserve"> </v>
      </c>
      <c r="R1301" s="32">
        <f>Замеры!AC1295</f>
        <v>0</v>
      </c>
      <c r="W1301" s="33" t="e">
        <f t="shared" si="40"/>
        <v>#VALUE!</v>
      </c>
      <c r="X1301" s="31" t="s">
        <v>72</v>
      </c>
      <c r="Y1301" s="33" t="e">
        <f t="shared" si="41"/>
        <v>#VALUE!</v>
      </c>
      <c r="Z1301" s="32"/>
    </row>
    <row r="1302" spans="1:26" x14ac:dyDescent="0.3">
      <c r="A1302" s="35">
        <f>IF(Замеры!B1296=0, " ", Замеры!B1296)</f>
        <v>1293</v>
      </c>
      <c r="B1302" s="37" t="str">
        <f>CONCATENATE(Замеры!D1296,Замеры!F1296)</f>
        <v>Группа от QF</v>
      </c>
      <c r="C1302" s="35" t="str">
        <f>IF(Замеры!J1296=0," ", Замеры!J1296)</f>
        <v xml:space="preserve"> </v>
      </c>
      <c r="D1302" s="29" t="str">
        <f>IF(Замеры!AD1296=0, " ", Замеры!AB1296)</f>
        <v xml:space="preserve"> </v>
      </c>
      <c r="E1302" s="29" t="str">
        <f>CONCATENATE(Замеры!T1296,Замеры!W1296,Замеры!V1296)</f>
        <v xml:space="preserve"> </v>
      </c>
      <c r="F1302" s="30" t="str">
        <f>IF(Замеры!AD1296=0," ","---")</f>
        <v xml:space="preserve"> </v>
      </c>
      <c r="G1302" s="31" t="str">
        <f>IF(Замеры!AD1296=0," ",Замеры!L1296)</f>
        <v xml:space="preserve"> </v>
      </c>
      <c r="H1302" s="31" t="str">
        <f>CONCATENATE(Замеры!AO1296,Замеры!AE1296,Замеры!AP1296)</f>
        <v>0 0</v>
      </c>
      <c r="I1302" s="29" t="str">
        <f>CONCATENATE(Замеры!AM1296,Замеры!AE1296,Замеры!AN1296)</f>
        <v>0 0</v>
      </c>
      <c r="J1302" s="31" t="str">
        <f>IF(Замеры!AD1296=0," ",G1302*2.55)</f>
        <v xml:space="preserve"> </v>
      </c>
      <c r="K1302" s="29" t="str">
        <f>IF(Замеры!AD1296=0," ",Замеры!AK1296)</f>
        <v xml:space="preserve"> </v>
      </c>
      <c r="L1302" s="29" t="str">
        <f>IF(Замеры!AD1296=0," ",Замеры!AL1296)</f>
        <v xml:space="preserve"> </v>
      </c>
      <c r="M1302" s="29" t="str">
        <f>IF(Замеры!AD1296=0," ",0.1)</f>
        <v xml:space="preserve"> </v>
      </c>
      <c r="N1302" s="29" t="str">
        <f>IF(Замеры!AD1296=0," ",Замеры!AD1296)</f>
        <v xml:space="preserve"> </v>
      </c>
      <c r="O1302" s="29" t="str">
        <f>Замеры!AE1296</f>
        <v xml:space="preserve"> </v>
      </c>
      <c r="P1302" s="29" t="str">
        <f>Замеры!AF1296</f>
        <v xml:space="preserve"> </v>
      </c>
      <c r="Q1302" s="29" t="str">
        <f>IF(Замеры!AD1296=0," ","+")</f>
        <v xml:space="preserve"> </v>
      </c>
      <c r="R1302" s="32">
        <f>Замеры!AC1296</f>
        <v>0</v>
      </c>
      <c r="W1302" s="33" t="e">
        <f t="shared" si="40"/>
        <v>#VALUE!</v>
      </c>
      <c r="X1302" s="31" t="s">
        <v>72</v>
      </c>
      <c r="Y1302" s="33" t="e">
        <f t="shared" si="41"/>
        <v>#VALUE!</v>
      </c>
      <c r="Z1302" s="32"/>
    </row>
    <row r="1303" spans="1:26" x14ac:dyDescent="0.3">
      <c r="A1303" s="35">
        <f>IF(Замеры!B1297=0, " ", Замеры!B1297)</f>
        <v>1294</v>
      </c>
      <c r="B1303" s="37" t="str">
        <f>CONCATENATE(Замеры!D1297,Замеры!F1297)</f>
        <v>Группа от QF</v>
      </c>
      <c r="C1303" s="35" t="str">
        <f>IF(Замеры!J1297=0," ", Замеры!J1297)</f>
        <v xml:space="preserve"> </v>
      </c>
      <c r="D1303" s="29" t="str">
        <f>IF(Замеры!AD1297=0, " ", Замеры!AB1297)</f>
        <v xml:space="preserve"> </v>
      </c>
      <c r="E1303" s="29" t="str">
        <f>CONCATENATE(Замеры!T1297,Замеры!W1297,Замеры!V1297)</f>
        <v xml:space="preserve"> </v>
      </c>
      <c r="F1303" s="30" t="str">
        <f>IF(Замеры!AD1297=0," ","---")</f>
        <v xml:space="preserve"> </v>
      </c>
      <c r="G1303" s="31" t="str">
        <f>IF(Замеры!AD1297=0," ",Замеры!L1297)</f>
        <v xml:space="preserve"> </v>
      </c>
      <c r="H1303" s="31" t="str">
        <f>CONCATENATE(Замеры!AO1297,Замеры!AE1297,Замеры!AP1297)</f>
        <v>0 0</v>
      </c>
      <c r="I1303" s="29" t="str">
        <f>CONCATENATE(Замеры!AM1297,Замеры!AE1297,Замеры!AN1297)</f>
        <v>0 0</v>
      </c>
      <c r="J1303" s="31" t="str">
        <f>IF(Замеры!AD1297=0," ",G1303*2.55)</f>
        <v xml:space="preserve"> </v>
      </c>
      <c r="K1303" s="29" t="str">
        <f>IF(Замеры!AD1297=0," ",Замеры!AK1297)</f>
        <v xml:space="preserve"> </v>
      </c>
      <c r="L1303" s="29" t="str">
        <f>IF(Замеры!AD1297=0," ",Замеры!AL1297)</f>
        <v xml:space="preserve"> </v>
      </c>
      <c r="M1303" s="29" t="str">
        <f>IF(Замеры!AD1297=0," ",0.1)</f>
        <v xml:space="preserve"> </v>
      </c>
      <c r="N1303" s="29" t="str">
        <f>IF(Замеры!AD1297=0," ",Замеры!AD1297)</f>
        <v xml:space="preserve"> </v>
      </c>
      <c r="O1303" s="29" t="str">
        <f>Замеры!AE1297</f>
        <v xml:space="preserve"> </v>
      </c>
      <c r="P1303" s="29" t="str">
        <f>Замеры!AF1297</f>
        <v xml:space="preserve"> </v>
      </c>
      <c r="Q1303" s="29" t="str">
        <f>IF(Замеры!AD1297=0," ","+")</f>
        <v xml:space="preserve"> </v>
      </c>
      <c r="R1303" s="32">
        <f>Замеры!AC1297</f>
        <v>0</v>
      </c>
      <c r="W1303" s="33" t="e">
        <f t="shared" si="40"/>
        <v>#VALUE!</v>
      </c>
      <c r="X1303" s="31" t="s">
        <v>72</v>
      </c>
      <c r="Y1303" s="33" t="e">
        <f t="shared" si="41"/>
        <v>#VALUE!</v>
      </c>
      <c r="Z1303" s="32"/>
    </row>
    <row r="1304" spans="1:26" x14ac:dyDescent="0.3">
      <c r="A1304" s="35">
        <f>IF(Замеры!B1298=0, " ", Замеры!B1298)</f>
        <v>1295</v>
      </c>
      <c r="B1304" s="37" t="str">
        <f>CONCATENATE(Замеры!D1298,Замеры!F1298)</f>
        <v>Группа от QF</v>
      </c>
      <c r="C1304" s="35" t="str">
        <f>IF(Замеры!J1298=0," ", Замеры!J1298)</f>
        <v xml:space="preserve"> </v>
      </c>
      <c r="D1304" s="29" t="str">
        <f>IF(Замеры!AD1298=0, " ", Замеры!AB1298)</f>
        <v xml:space="preserve"> </v>
      </c>
      <c r="E1304" s="29" t="str">
        <f>CONCATENATE(Замеры!T1298,Замеры!W1298,Замеры!V1298)</f>
        <v xml:space="preserve"> </v>
      </c>
      <c r="F1304" s="30" t="str">
        <f>IF(Замеры!AD1298=0," ","---")</f>
        <v xml:space="preserve"> </v>
      </c>
      <c r="G1304" s="31" t="str">
        <f>IF(Замеры!AD1298=0," ",Замеры!L1298)</f>
        <v xml:space="preserve"> </v>
      </c>
      <c r="H1304" s="31" t="str">
        <f>CONCATENATE(Замеры!AO1298,Замеры!AE1298,Замеры!AP1298)</f>
        <v>0 0</v>
      </c>
      <c r="I1304" s="29" t="str">
        <f>CONCATENATE(Замеры!AM1298,Замеры!AE1298,Замеры!AN1298)</f>
        <v>0 0</v>
      </c>
      <c r="J1304" s="31" t="str">
        <f>IF(Замеры!AD1298=0," ",G1304*2.55)</f>
        <v xml:space="preserve"> </v>
      </c>
      <c r="K1304" s="29" t="str">
        <f>IF(Замеры!AD1298=0," ",Замеры!AK1298)</f>
        <v xml:space="preserve"> </v>
      </c>
      <c r="L1304" s="29" t="str">
        <f>IF(Замеры!AD1298=0," ",Замеры!AL1298)</f>
        <v xml:space="preserve"> </v>
      </c>
      <c r="M1304" s="29" t="str">
        <f>IF(Замеры!AD1298=0," ",0.1)</f>
        <v xml:space="preserve"> </v>
      </c>
      <c r="N1304" s="29" t="str">
        <f>IF(Замеры!AD1298=0," ",Замеры!AD1298)</f>
        <v xml:space="preserve"> </v>
      </c>
      <c r="O1304" s="29" t="str">
        <f>Замеры!AE1298</f>
        <v xml:space="preserve"> </v>
      </c>
      <c r="P1304" s="29" t="str">
        <f>Замеры!AF1298</f>
        <v xml:space="preserve"> </v>
      </c>
      <c r="Q1304" s="29" t="str">
        <f>IF(Замеры!AD1298=0," ","+")</f>
        <v xml:space="preserve"> </v>
      </c>
      <c r="R1304" s="32">
        <f>Замеры!AC1298</f>
        <v>0</v>
      </c>
      <c r="W1304" s="33" t="e">
        <f t="shared" si="40"/>
        <v>#VALUE!</v>
      </c>
      <c r="X1304" s="31" t="s">
        <v>72</v>
      </c>
      <c r="Y1304" s="33" t="e">
        <f t="shared" si="41"/>
        <v>#VALUE!</v>
      </c>
      <c r="Z1304" s="32"/>
    </row>
    <row r="1305" spans="1:26" x14ac:dyDescent="0.3">
      <c r="A1305" s="35">
        <f>IF(Замеры!B1299=0, " ", Замеры!B1299)</f>
        <v>1296</v>
      </c>
      <c r="B1305" s="37" t="str">
        <f>CONCATENATE(Замеры!D1299,Замеры!F1299)</f>
        <v>Группа от QF</v>
      </c>
      <c r="C1305" s="35" t="str">
        <f>IF(Замеры!J1299=0," ", Замеры!J1299)</f>
        <v xml:space="preserve"> </v>
      </c>
      <c r="D1305" s="29" t="str">
        <f>IF(Замеры!AD1299=0, " ", Замеры!AB1299)</f>
        <v xml:space="preserve"> </v>
      </c>
      <c r="E1305" s="29" t="str">
        <f>CONCATENATE(Замеры!T1299,Замеры!W1299,Замеры!V1299)</f>
        <v xml:space="preserve"> </v>
      </c>
      <c r="F1305" s="30" t="str">
        <f>IF(Замеры!AD1299=0," ","---")</f>
        <v xml:space="preserve"> </v>
      </c>
      <c r="G1305" s="31" t="str">
        <f>IF(Замеры!AD1299=0," ",Замеры!L1299)</f>
        <v xml:space="preserve"> </v>
      </c>
      <c r="H1305" s="31" t="str">
        <f>CONCATENATE(Замеры!AO1299,Замеры!AE1299,Замеры!AP1299)</f>
        <v>0 0</v>
      </c>
      <c r="I1305" s="29" t="str">
        <f>CONCATENATE(Замеры!AM1299,Замеры!AE1299,Замеры!AN1299)</f>
        <v>0 0</v>
      </c>
      <c r="J1305" s="31" t="str">
        <f>IF(Замеры!AD1299=0," ",G1305*2.55)</f>
        <v xml:space="preserve"> </v>
      </c>
      <c r="K1305" s="29" t="str">
        <f>IF(Замеры!AD1299=0," ",Замеры!AK1299)</f>
        <v xml:space="preserve"> </v>
      </c>
      <c r="L1305" s="29" t="str">
        <f>IF(Замеры!AD1299=0," ",Замеры!AL1299)</f>
        <v xml:space="preserve"> </v>
      </c>
      <c r="M1305" s="29" t="str">
        <f>IF(Замеры!AD1299=0," ",0.1)</f>
        <v xml:space="preserve"> </v>
      </c>
      <c r="N1305" s="29" t="str">
        <f>IF(Замеры!AD1299=0," ",Замеры!AD1299)</f>
        <v xml:space="preserve"> </v>
      </c>
      <c r="O1305" s="29" t="str">
        <f>Замеры!AE1299</f>
        <v xml:space="preserve"> </v>
      </c>
      <c r="P1305" s="29" t="str">
        <f>Замеры!AF1299</f>
        <v xml:space="preserve"> </v>
      </c>
      <c r="Q1305" s="29" t="str">
        <f>IF(Замеры!AD1299=0," ","+")</f>
        <v xml:space="preserve"> </v>
      </c>
      <c r="R1305" s="32">
        <f>Замеры!AC1299</f>
        <v>0</v>
      </c>
      <c r="W1305" s="33" t="e">
        <f t="shared" si="40"/>
        <v>#VALUE!</v>
      </c>
      <c r="X1305" s="31" t="s">
        <v>72</v>
      </c>
      <c r="Y1305" s="33" t="e">
        <f t="shared" si="41"/>
        <v>#VALUE!</v>
      </c>
      <c r="Z1305" s="32"/>
    </row>
    <row r="1306" spans="1:26" x14ac:dyDescent="0.3">
      <c r="A1306" s="35">
        <f>IF(Замеры!B1300=0, " ", Замеры!B1300)</f>
        <v>1297</v>
      </c>
      <c r="B1306" s="37" t="str">
        <f>CONCATENATE(Замеры!D1300,Замеры!F1300)</f>
        <v>Группа от QF</v>
      </c>
      <c r="C1306" s="35" t="str">
        <f>IF(Замеры!J1300=0," ", Замеры!J1300)</f>
        <v xml:space="preserve"> </v>
      </c>
      <c r="D1306" s="29" t="str">
        <f>IF(Замеры!AD1300=0, " ", Замеры!AB1300)</f>
        <v xml:space="preserve"> </v>
      </c>
      <c r="E1306" s="29" t="str">
        <f>CONCATENATE(Замеры!T1300,Замеры!W1300,Замеры!V1300)</f>
        <v xml:space="preserve"> </v>
      </c>
      <c r="F1306" s="30" t="str">
        <f>IF(Замеры!AD1300=0," ","---")</f>
        <v xml:space="preserve"> </v>
      </c>
      <c r="G1306" s="31" t="str">
        <f>IF(Замеры!AD1300=0," ",Замеры!L1300)</f>
        <v xml:space="preserve"> </v>
      </c>
      <c r="H1306" s="31" t="str">
        <f>CONCATENATE(Замеры!AO1300,Замеры!AE1300,Замеры!AP1300)</f>
        <v>0 0</v>
      </c>
      <c r="I1306" s="29" t="str">
        <f>CONCATENATE(Замеры!AM1300,Замеры!AE1300,Замеры!AN1300)</f>
        <v>0 0</v>
      </c>
      <c r="J1306" s="31" t="str">
        <f>IF(Замеры!AD1300=0," ",G1306*2.55)</f>
        <v xml:space="preserve"> </v>
      </c>
      <c r="K1306" s="29" t="str">
        <f>IF(Замеры!AD1300=0," ",Замеры!AK1300)</f>
        <v xml:space="preserve"> </v>
      </c>
      <c r="L1306" s="29" t="str">
        <f>IF(Замеры!AD1300=0," ",Замеры!AL1300)</f>
        <v xml:space="preserve"> </v>
      </c>
      <c r="M1306" s="29" t="str">
        <f>IF(Замеры!AD1300=0," ",0.1)</f>
        <v xml:space="preserve"> </v>
      </c>
      <c r="N1306" s="29" t="str">
        <f>IF(Замеры!AD1300=0," ",Замеры!AD1300)</f>
        <v xml:space="preserve"> </v>
      </c>
      <c r="O1306" s="29" t="str">
        <f>Замеры!AE1300</f>
        <v xml:space="preserve"> </v>
      </c>
      <c r="P1306" s="29" t="str">
        <f>Замеры!AF1300</f>
        <v xml:space="preserve"> </v>
      </c>
      <c r="Q1306" s="29" t="str">
        <f>IF(Замеры!AD1300=0," ","+")</f>
        <v xml:space="preserve"> </v>
      </c>
      <c r="R1306" s="32">
        <f>Замеры!AC1300</f>
        <v>0</v>
      </c>
      <c r="W1306" s="33" t="e">
        <f t="shared" si="40"/>
        <v>#VALUE!</v>
      </c>
      <c r="X1306" s="31" t="s">
        <v>72</v>
      </c>
      <c r="Y1306" s="33" t="e">
        <f t="shared" si="41"/>
        <v>#VALUE!</v>
      </c>
      <c r="Z1306" s="32"/>
    </row>
    <row r="1307" spans="1:26" x14ac:dyDescent="0.3">
      <c r="A1307" s="35">
        <f>IF(Замеры!B1301=0, " ", Замеры!B1301)</f>
        <v>1298</v>
      </c>
      <c r="B1307" s="37" t="str">
        <f>CONCATENATE(Замеры!D1301,Замеры!F1301)</f>
        <v>Группа от QF</v>
      </c>
      <c r="C1307" s="35" t="str">
        <f>IF(Замеры!J1301=0," ", Замеры!J1301)</f>
        <v xml:space="preserve"> </v>
      </c>
      <c r="D1307" s="29" t="str">
        <f>IF(Замеры!AD1301=0, " ", Замеры!AB1301)</f>
        <v xml:space="preserve"> </v>
      </c>
      <c r="E1307" s="29" t="str">
        <f>CONCATENATE(Замеры!T1301,Замеры!W1301,Замеры!V1301)</f>
        <v xml:space="preserve"> </v>
      </c>
      <c r="F1307" s="30" t="str">
        <f>IF(Замеры!AD1301=0," ","---")</f>
        <v xml:space="preserve"> </v>
      </c>
      <c r="G1307" s="31" t="str">
        <f>IF(Замеры!AD1301=0," ",Замеры!L1301)</f>
        <v xml:space="preserve"> </v>
      </c>
      <c r="H1307" s="31" t="str">
        <f>CONCATENATE(Замеры!AO1301,Замеры!AE1301,Замеры!AP1301)</f>
        <v>0 0</v>
      </c>
      <c r="I1307" s="29" t="str">
        <f>CONCATENATE(Замеры!AM1301,Замеры!AE1301,Замеры!AN1301)</f>
        <v>0 0</v>
      </c>
      <c r="J1307" s="31" t="str">
        <f>IF(Замеры!AD1301=0," ",G1307*2.55)</f>
        <v xml:space="preserve"> </v>
      </c>
      <c r="K1307" s="29" t="str">
        <f>IF(Замеры!AD1301=0," ",Замеры!AK1301)</f>
        <v xml:space="preserve"> </v>
      </c>
      <c r="L1307" s="29" t="str">
        <f>IF(Замеры!AD1301=0," ",Замеры!AL1301)</f>
        <v xml:space="preserve"> </v>
      </c>
      <c r="M1307" s="29" t="str">
        <f>IF(Замеры!AD1301=0," ",0.1)</f>
        <v xml:space="preserve"> </v>
      </c>
      <c r="N1307" s="29" t="str">
        <f>IF(Замеры!AD1301=0," ",Замеры!AD1301)</f>
        <v xml:space="preserve"> </v>
      </c>
      <c r="O1307" s="29" t="str">
        <f>Замеры!AE1301</f>
        <v xml:space="preserve"> </v>
      </c>
      <c r="P1307" s="29" t="str">
        <f>Замеры!AF1301</f>
        <v xml:space="preserve"> </v>
      </c>
      <c r="Q1307" s="29" t="str">
        <f>IF(Замеры!AD1301=0," ","+")</f>
        <v xml:space="preserve"> </v>
      </c>
      <c r="R1307" s="32">
        <f>Замеры!AC1301</f>
        <v>0</v>
      </c>
      <c r="W1307" s="33" t="e">
        <f t="shared" si="40"/>
        <v>#VALUE!</v>
      </c>
      <c r="X1307" s="31" t="s">
        <v>72</v>
      </c>
      <c r="Y1307" s="33" t="e">
        <f t="shared" si="41"/>
        <v>#VALUE!</v>
      </c>
      <c r="Z1307" s="32"/>
    </row>
    <row r="1308" spans="1:26" x14ac:dyDescent="0.3">
      <c r="A1308" s="35">
        <f>IF(Замеры!B1302=0, " ", Замеры!B1302)</f>
        <v>1299</v>
      </c>
      <c r="B1308" s="37" t="str">
        <f>CONCATENATE(Замеры!D1302,Замеры!F1302)</f>
        <v>Группа от QF</v>
      </c>
      <c r="C1308" s="35" t="str">
        <f>IF(Замеры!J1302=0," ", Замеры!J1302)</f>
        <v xml:space="preserve"> </v>
      </c>
      <c r="D1308" s="29" t="str">
        <f>IF(Замеры!AD1302=0, " ", Замеры!AB1302)</f>
        <v xml:space="preserve"> </v>
      </c>
      <c r="E1308" s="29" t="str">
        <f>CONCATENATE(Замеры!T1302,Замеры!W1302,Замеры!V1302)</f>
        <v xml:space="preserve"> </v>
      </c>
      <c r="F1308" s="30" t="str">
        <f>IF(Замеры!AD1302=0," ","---")</f>
        <v xml:space="preserve"> </v>
      </c>
      <c r="G1308" s="31" t="str">
        <f>IF(Замеры!AD1302=0," ",Замеры!L1302)</f>
        <v xml:space="preserve"> </v>
      </c>
      <c r="H1308" s="31" t="str">
        <f>CONCATENATE(Замеры!AO1302,Замеры!AE1302,Замеры!AP1302)</f>
        <v>0 0</v>
      </c>
      <c r="I1308" s="29" t="str">
        <f>CONCATENATE(Замеры!AM1302,Замеры!AE1302,Замеры!AN1302)</f>
        <v>0 0</v>
      </c>
      <c r="J1308" s="31" t="str">
        <f>IF(Замеры!AD1302=0," ",G1308*2.55)</f>
        <v xml:space="preserve"> </v>
      </c>
      <c r="K1308" s="29" t="str">
        <f>IF(Замеры!AD1302=0," ",Замеры!AK1302)</f>
        <v xml:space="preserve"> </v>
      </c>
      <c r="L1308" s="29" t="str">
        <f>IF(Замеры!AD1302=0," ",Замеры!AL1302)</f>
        <v xml:space="preserve"> </v>
      </c>
      <c r="M1308" s="29" t="str">
        <f>IF(Замеры!AD1302=0," ",0.1)</f>
        <v xml:space="preserve"> </v>
      </c>
      <c r="N1308" s="29" t="str">
        <f>IF(Замеры!AD1302=0," ",Замеры!AD1302)</f>
        <v xml:space="preserve"> </v>
      </c>
      <c r="O1308" s="29" t="str">
        <f>Замеры!AE1302</f>
        <v xml:space="preserve"> </v>
      </c>
      <c r="P1308" s="29" t="str">
        <f>Замеры!AF1302</f>
        <v xml:space="preserve"> </v>
      </c>
      <c r="Q1308" s="29" t="str">
        <f>IF(Замеры!AD1302=0," ","+")</f>
        <v xml:space="preserve"> </v>
      </c>
      <c r="R1308" s="32">
        <f>Замеры!AC1302</f>
        <v>0</v>
      </c>
      <c r="W1308" s="33" t="e">
        <f t="shared" si="40"/>
        <v>#VALUE!</v>
      </c>
      <c r="X1308" s="31" t="s">
        <v>72</v>
      </c>
      <c r="Y1308" s="33" t="e">
        <f t="shared" si="41"/>
        <v>#VALUE!</v>
      </c>
      <c r="Z1308" s="32"/>
    </row>
    <row r="1309" spans="1:26" x14ac:dyDescent="0.3">
      <c r="A1309" s="35">
        <f>IF(Замеры!B1303=0, " ", Замеры!B1303)</f>
        <v>1300</v>
      </c>
      <c r="B1309" s="37" t="str">
        <f>CONCATENATE(Замеры!D1303,Замеры!F1303)</f>
        <v>Группа от QF</v>
      </c>
      <c r="C1309" s="35" t="str">
        <f>IF(Замеры!J1303=0," ", Замеры!J1303)</f>
        <v xml:space="preserve"> </v>
      </c>
      <c r="D1309" s="29" t="str">
        <f>IF(Замеры!AD1303=0, " ", Замеры!AB1303)</f>
        <v xml:space="preserve"> </v>
      </c>
      <c r="E1309" s="29" t="str">
        <f>CONCATENATE(Замеры!T1303,Замеры!W1303,Замеры!V1303)</f>
        <v xml:space="preserve"> </v>
      </c>
      <c r="F1309" s="30" t="str">
        <f>IF(Замеры!AD1303=0," ","---")</f>
        <v xml:space="preserve"> </v>
      </c>
      <c r="G1309" s="31" t="str">
        <f>IF(Замеры!AD1303=0," ",Замеры!L1303)</f>
        <v xml:space="preserve"> </v>
      </c>
      <c r="H1309" s="31" t="str">
        <f>CONCATENATE(Замеры!AO1303,Замеры!AE1303,Замеры!AP1303)</f>
        <v>0 0</v>
      </c>
      <c r="I1309" s="29" t="str">
        <f>CONCATENATE(Замеры!AM1303,Замеры!AE1303,Замеры!AN1303)</f>
        <v>0 0</v>
      </c>
      <c r="J1309" s="31" t="str">
        <f>IF(Замеры!AD1303=0," ",G1309*2.55)</f>
        <v xml:space="preserve"> </v>
      </c>
      <c r="K1309" s="29" t="str">
        <f>IF(Замеры!AD1303=0," ",Замеры!AK1303)</f>
        <v xml:space="preserve"> </v>
      </c>
      <c r="L1309" s="29" t="str">
        <f>IF(Замеры!AD1303=0," ",Замеры!AL1303)</f>
        <v xml:space="preserve"> </v>
      </c>
      <c r="M1309" s="29" t="str">
        <f>IF(Замеры!AD1303=0," ",0.1)</f>
        <v xml:space="preserve"> </v>
      </c>
      <c r="N1309" s="29" t="str">
        <f>IF(Замеры!AD1303=0," ",Замеры!AD1303)</f>
        <v xml:space="preserve"> </v>
      </c>
      <c r="O1309" s="29" t="str">
        <f>Замеры!AE1303</f>
        <v xml:space="preserve"> </v>
      </c>
      <c r="P1309" s="29" t="str">
        <f>Замеры!AF1303</f>
        <v xml:space="preserve"> </v>
      </c>
      <c r="Q1309" s="29" t="str">
        <f>IF(Замеры!AD1303=0," ","+")</f>
        <v xml:space="preserve"> </v>
      </c>
      <c r="R1309" s="32">
        <f>Замеры!AC1303</f>
        <v>0</v>
      </c>
      <c r="W1309" s="33" t="e">
        <f t="shared" si="40"/>
        <v>#VALUE!</v>
      </c>
      <c r="X1309" s="31" t="s">
        <v>72</v>
      </c>
      <c r="Y1309" s="33" t="e">
        <f t="shared" si="41"/>
        <v>#VALUE!</v>
      </c>
      <c r="Z1309" s="32"/>
    </row>
    <row r="1310" spans="1:26" x14ac:dyDescent="0.3">
      <c r="A1310" s="35">
        <f>IF(Замеры!B1304=0, " ", Замеры!B1304)</f>
        <v>1301</v>
      </c>
      <c r="B1310" s="37" t="str">
        <f>CONCATENATE(Замеры!D1304,Замеры!F1304)</f>
        <v>Группа от QF</v>
      </c>
      <c r="C1310" s="35" t="str">
        <f>IF(Замеры!J1304=0," ", Замеры!J1304)</f>
        <v xml:space="preserve"> </v>
      </c>
      <c r="D1310" s="29" t="str">
        <f>IF(Замеры!AD1304=0, " ", Замеры!AB1304)</f>
        <v xml:space="preserve"> </v>
      </c>
      <c r="E1310" s="29" t="str">
        <f>CONCATENATE(Замеры!T1304,Замеры!W1304,Замеры!V1304)</f>
        <v xml:space="preserve"> </v>
      </c>
      <c r="F1310" s="30" t="str">
        <f>IF(Замеры!AD1304=0," ","---")</f>
        <v xml:space="preserve"> </v>
      </c>
      <c r="G1310" s="31" t="str">
        <f>IF(Замеры!AD1304=0," ",Замеры!L1304)</f>
        <v xml:space="preserve"> </v>
      </c>
      <c r="H1310" s="31" t="str">
        <f>CONCATENATE(Замеры!AO1304,Замеры!AE1304,Замеры!AP1304)</f>
        <v>0 0</v>
      </c>
      <c r="I1310" s="29" t="str">
        <f>CONCATENATE(Замеры!AM1304,Замеры!AE1304,Замеры!AN1304)</f>
        <v>0 0</v>
      </c>
      <c r="J1310" s="31" t="str">
        <f>IF(Замеры!AD1304=0," ",G1310*2.55)</f>
        <v xml:space="preserve"> </v>
      </c>
      <c r="K1310" s="29" t="str">
        <f>IF(Замеры!AD1304=0," ",Замеры!AK1304)</f>
        <v xml:space="preserve"> </v>
      </c>
      <c r="L1310" s="29" t="str">
        <f>IF(Замеры!AD1304=0," ",Замеры!AL1304)</f>
        <v xml:space="preserve"> </v>
      </c>
      <c r="M1310" s="29" t="str">
        <f>IF(Замеры!AD1304=0," ",0.1)</f>
        <v xml:space="preserve"> </v>
      </c>
      <c r="N1310" s="29" t="str">
        <f>IF(Замеры!AD1304=0," ",Замеры!AD1304)</f>
        <v xml:space="preserve"> </v>
      </c>
      <c r="O1310" s="29" t="str">
        <f>Замеры!AE1304</f>
        <v xml:space="preserve"> </v>
      </c>
      <c r="P1310" s="29" t="str">
        <f>Замеры!AF1304</f>
        <v xml:space="preserve"> </v>
      </c>
      <c r="Q1310" s="29" t="str">
        <f>IF(Замеры!AD1304=0," ","+")</f>
        <v xml:space="preserve"> </v>
      </c>
      <c r="R1310" s="32">
        <f>Замеры!AC1304</f>
        <v>0</v>
      </c>
      <c r="W1310" s="33" t="e">
        <f t="shared" si="40"/>
        <v>#VALUE!</v>
      </c>
      <c r="X1310" s="31" t="s">
        <v>72</v>
      </c>
      <c r="Y1310" s="33" t="e">
        <f t="shared" si="41"/>
        <v>#VALUE!</v>
      </c>
      <c r="Z1310" s="32"/>
    </row>
    <row r="1311" spans="1:26" x14ac:dyDescent="0.3">
      <c r="A1311" s="35">
        <f>IF(Замеры!B1305=0, " ", Замеры!B1305)</f>
        <v>1302</v>
      </c>
      <c r="B1311" s="37" t="str">
        <f>CONCATENATE(Замеры!D1305,Замеры!F1305)</f>
        <v>Группа от QF</v>
      </c>
      <c r="C1311" s="35" t="str">
        <f>IF(Замеры!J1305=0," ", Замеры!J1305)</f>
        <v xml:space="preserve"> </v>
      </c>
      <c r="D1311" s="29" t="str">
        <f>IF(Замеры!AD1305=0, " ", Замеры!AB1305)</f>
        <v xml:space="preserve"> </v>
      </c>
      <c r="E1311" s="29" t="str">
        <f>CONCATENATE(Замеры!T1305,Замеры!W1305,Замеры!V1305)</f>
        <v xml:space="preserve"> </v>
      </c>
      <c r="F1311" s="30" t="str">
        <f>IF(Замеры!AD1305=0," ","---")</f>
        <v xml:space="preserve"> </v>
      </c>
      <c r="G1311" s="31" t="str">
        <f>IF(Замеры!AD1305=0," ",Замеры!L1305)</f>
        <v xml:space="preserve"> </v>
      </c>
      <c r="H1311" s="31" t="str">
        <f>CONCATENATE(Замеры!AO1305,Замеры!AE1305,Замеры!AP1305)</f>
        <v>0 0</v>
      </c>
      <c r="I1311" s="29" t="str">
        <f>CONCATENATE(Замеры!AM1305,Замеры!AE1305,Замеры!AN1305)</f>
        <v>0 0</v>
      </c>
      <c r="J1311" s="31" t="str">
        <f>IF(Замеры!AD1305=0," ",G1311*2.55)</f>
        <v xml:space="preserve"> </v>
      </c>
      <c r="K1311" s="29" t="str">
        <f>IF(Замеры!AD1305=0," ",Замеры!AK1305)</f>
        <v xml:space="preserve"> </v>
      </c>
      <c r="L1311" s="29" t="str">
        <f>IF(Замеры!AD1305=0," ",Замеры!AL1305)</f>
        <v xml:space="preserve"> </v>
      </c>
      <c r="M1311" s="29" t="str">
        <f>IF(Замеры!AD1305=0," ",0.1)</f>
        <v xml:space="preserve"> </v>
      </c>
      <c r="N1311" s="29" t="str">
        <f>IF(Замеры!AD1305=0," ",Замеры!AD1305)</f>
        <v xml:space="preserve"> </v>
      </c>
      <c r="O1311" s="29" t="str">
        <f>Замеры!AE1305</f>
        <v xml:space="preserve"> </v>
      </c>
      <c r="P1311" s="29" t="str">
        <f>Замеры!AF1305</f>
        <v xml:space="preserve"> </v>
      </c>
      <c r="Q1311" s="29" t="str">
        <f>IF(Замеры!AD1305=0," ","+")</f>
        <v xml:space="preserve"> </v>
      </c>
      <c r="R1311" s="32">
        <f>Замеры!AC1305</f>
        <v>0</v>
      </c>
      <c r="W1311" s="33" t="e">
        <f t="shared" si="40"/>
        <v>#VALUE!</v>
      </c>
      <c r="X1311" s="31" t="s">
        <v>72</v>
      </c>
      <c r="Y1311" s="33" t="e">
        <f t="shared" si="41"/>
        <v>#VALUE!</v>
      </c>
      <c r="Z1311" s="32"/>
    </row>
    <row r="1312" spans="1:26" x14ac:dyDescent="0.3">
      <c r="A1312" s="35">
        <f>IF(Замеры!B1306=0, " ", Замеры!B1306)</f>
        <v>1303</v>
      </c>
      <c r="B1312" s="37" t="str">
        <f>CONCATENATE(Замеры!D1306,Замеры!F1306)</f>
        <v>Группа от QF</v>
      </c>
      <c r="C1312" s="35" t="str">
        <f>IF(Замеры!J1306=0," ", Замеры!J1306)</f>
        <v xml:space="preserve"> </v>
      </c>
      <c r="D1312" s="29" t="str">
        <f>IF(Замеры!AD1306=0, " ", Замеры!AB1306)</f>
        <v xml:space="preserve"> </v>
      </c>
      <c r="E1312" s="29" t="str">
        <f>CONCATENATE(Замеры!T1306,Замеры!W1306,Замеры!V1306)</f>
        <v xml:space="preserve"> </v>
      </c>
      <c r="F1312" s="30" t="str">
        <f>IF(Замеры!AD1306=0," ","---")</f>
        <v xml:space="preserve"> </v>
      </c>
      <c r="G1312" s="31" t="str">
        <f>IF(Замеры!AD1306=0," ",Замеры!L1306)</f>
        <v xml:space="preserve"> </v>
      </c>
      <c r="H1312" s="31" t="str">
        <f>CONCATENATE(Замеры!AO1306,Замеры!AE1306,Замеры!AP1306)</f>
        <v>0 0</v>
      </c>
      <c r="I1312" s="29" t="str">
        <f>CONCATENATE(Замеры!AM1306,Замеры!AE1306,Замеры!AN1306)</f>
        <v>0 0</v>
      </c>
      <c r="J1312" s="31" t="str">
        <f>IF(Замеры!AD1306=0," ",G1312*2.55)</f>
        <v xml:space="preserve"> </v>
      </c>
      <c r="K1312" s="29" t="str">
        <f>IF(Замеры!AD1306=0," ",Замеры!AK1306)</f>
        <v xml:space="preserve"> </v>
      </c>
      <c r="L1312" s="29" t="str">
        <f>IF(Замеры!AD1306=0," ",Замеры!AL1306)</f>
        <v xml:space="preserve"> </v>
      </c>
      <c r="M1312" s="29" t="str">
        <f>IF(Замеры!AD1306=0," ",0.1)</f>
        <v xml:space="preserve"> </v>
      </c>
      <c r="N1312" s="29" t="str">
        <f>IF(Замеры!AD1306=0," ",Замеры!AD1306)</f>
        <v xml:space="preserve"> </v>
      </c>
      <c r="O1312" s="29" t="str">
        <f>Замеры!AE1306</f>
        <v xml:space="preserve"> </v>
      </c>
      <c r="P1312" s="29" t="str">
        <f>Замеры!AF1306</f>
        <v xml:space="preserve"> </v>
      </c>
      <c r="Q1312" s="29" t="str">
        <f>IF(Замеры!AD1306=0," ","+")</f>
        <v xml:space="preserve"> </v>
      </c>
      <c r="R1312" s="32">
        <f>Замеры!AC1306</f>
        <v>0</v>
      </c>
      <c r="W1312" s="33" t="e">
        <f t="shared" si="40"/>
        <v>#VALUE!</v>
      </c>
      <c r="X1312" s="31" t="s">
        <v>72</v>
      </c>
      <c r="Y1312" s="33" t="e">
        <f t="shared" si="41"/>
        <v>#VALUE!</v>
      </c>
      <c r="Z1312" s="32"/>
    </row>
    <row r="1313" spans="1:26" x14ac:dyDescent="0.3">
      <c r="A1313" s="35">
        <f>IF(Замеры!B1307=0, " ", Замеры!B1307)</f>
        <v>1304</v>
      </c>
      <c r="B1313" s="37" t="str">
        <f>CONCATENATE(Замеры!D1307,Замеры!F1307)</f>
        <v>Группа от QF</v>
      </c>
      <c r="C1313" s="35" t="str">
        <f>IF(Замеры!J1307=0," ", Замеры!J1307)</f>
        <v xml:space="preserve"> </v>
      </c>
      <c r="D1313" s="29" t="str">
        <f>IF(Замеры!AD1307=0, " ", Замеры!AB1307)</f>
        <v xml:space="preserve"> </v>
      </c>
      <c r="E1313" s="29" t="str">
        <f>CONCATENATE(Замеры!T1307,Замеры!W1307,Замеры!V1307)</f>
        <v xml:space="preserve"> </v>
      </c>
      <c r="F1313" s="30" t="str">
        <f>IF(Замеры!AD1307=0," ","---")</f>
        <v xml:space="preserve"> </v>
      </c>
      <c r="G1313" s="31" t="str">
        <f>IF(Замеры!AD1307=0," ",Замеры!L1307)</f>
        <v xml:space="preserve"> </v>
      </c>
      <c r="H1313" s="31" t="str">
        <f>CONCATENATE(Замеры!AO1307,Замеры!AE1307,Замеры!AP1307)</f>
        <v>0 0</v>
      </c>
      <c r="I1313" s="29" t="str">
        <f>CONCATENATE(Замеры!AM1307,Замеры!AE1307,Замеры!AN1307)</f>
        <v>0 0</v>
      </c>
      <c r="J1313" s="31" t="str">
        <f>IF(Замеры!AD1307=0," ",G1313*2.55)</f>
        <v xml:space="preserve"> </v>
      </c>
      <c r="K1313" s="29" t="str">
        <f>IF(Замеры!AD1307=0," ",Замеры!AK1307)</f>
        <v xml:space="preserve"> </v>
      </c>
      <c r="L1313" s="29" t="str">
        <f>IF(Замеры!AD1307=0," ",Замеры!AL1307)</f>
        <v xml:space="preserve"> </v>
      </c>
      <c r="M1313" s="29" t="str">
        <f>IF(Замеры!AD1307=0," ",0.1)</f>
        <v xml:space="preserve"> </v>
      </c>
      <c r="N1313" s="29" t="str">
        <f>IF(Замеры!AD1307=0," ",Замеры!AD1307)</f>
        <v xml:space="preserve"> </v>
      </c>
      <c r="O1313" s="29" t="str">
        <f>Замеры!AE1307</f>
        <v xml:space="preserve"> </v>
      </c>
      <c r="P1313" s="29" t="str">
        <f>Замеры!AF1307</f>
        <v xml:space="preserve"> </v>
      </c>
      <c r="Q1313" s="29" t="str">
        <f>IF(Замеры!AD1307=0," ","+")</f>
        <v xml:space="preserve"> </v>
      </c>
      <c r="R1313" s="32">
        <f>Замеры!AC1307</f>
        <v>0</v>
      </c>
      <c r="W1313" s="33" t="e">
        <f t="shared" si="40"/>
        <v>#VALUE!</v>
      </c>
      <c r="X1313" s="31" t="s">
        <v>72</v>
      </c>
      <c r="Y1313" s="33" t="e">
        <f t="shared" si="41"/>
        <v>#VALUE!</v>
      </c>
      <c r="Z1313" s="32"/>
    </row>
    <row r="1314" spans="1:26" x14ac:dyDescent="0.3">
      <c r="A1314" s="35">
        <f>IF(Замеры!B1308=0, " ", Замеры!B1308)</f>
        <v>1305</v>
      </c>
      <c r="B1314" s="37" t="str">
        <f>CONCATENATE(Замеры!D1308,Замеры!F1308)</f>
        <v>Группа от QF</v>
      </c>
      <c r="C1314" s="35" t="str">
        <f>IF(Замеры!J1308=0," ", Замеры!J1308)</f>
        <v xml:space="preserve"> </v>
      </c>
      <c r="D1314" s="29" t="str">
        <f>IF(Замеры!AD1308=0, " ", Замеры!AB1308)</f>
        <v xml:space="preserve"> </v>
      </c>
      <c r="E1314" s="29" t="str">
        <f>CONCATENATE(Замеры!T1308,Замеры!W1308,Замеры!V1308)</f>
        <v xml:space="preserve"> </v>
      </c>
      <c r="F1314" s="30" t="str">
        <f>IF(Замеры!AD1308=0," ","---")</f>
        <v xml:space="preserve"> </v>
      </c>
      <c r="G1314" s="31" t="str">
        <f>IF(Замеры!AD1308=0," ",Замеры!L1308)</f>
        <v xml:space="preserve"> </v>
      </c>
      <c r="H1314" s="31" t="str">
        <f>CONCATENATE(Замеры!AO1308,Замеры!AE1308,Замеры!AP1308)</f>
        <v>0 0</v>
      </c>
      <c r="I1314" s="29" t="str">
        <f>CONCATENATE(Замеры!AM1308,Замеры!AE1308,Замеры!AN1308)</f>
        <v>0 0</v>
      </c>
      <c r="J1314" s="31" t="str">
        <f>IF(Замеры!AD1308=0," ",G1314*2.55)</f>
        <v xml:space="preserve"> </v>
      </c>
      <c r="K1314" s="29" t="str">
        <f>IF(Замеры!AD1308=0," ",Замеры!AK1308)</f>
        <v xml:space="preserve"> </v>
      </c>
      <c r="L1314" s="29" t="str">
        <f>IF(Замеры!AD1308=0," ",Замеры!AL1308)</f>
        <v xml:space="preserve"> </v>
      </c>
      <c r="M1314" s="29" t="str">
        <f>IF(Замеры!AD1308=0," ",0.1)</f>
        <v xml:space="preserve"> </v>
      </c>
      <c r="N1314" s="29" t="str">
        <f>IF(Замеры!AD1308=0," ",Замеры!AD1308)</f>
        <v xml:space="preserve"> </v>
      </c>
      <c r="O1314" s="29" t="str">
        <f>Замеры!AE1308</f>
        <v xml:space="preserve"> </v>
      </c>
      <c r="P1314" s="29" t="str">
        <f>Замеры!AF1308</f>
        <v xml:space="preserve"> </v>
      </c>
      <c r="Q1314" s="29" t="str">
        <f>IF(Замеры!AD1308=0," ","+")</f>
        <v xml:space="preserve"> </v>
      </c>
      <c r="R1314" s="32">
        <f>Замеры!AC1308</f>
        <v>0</v>
      </c>
      <c r="W1314" s="33" t="e">
        <f t="shared" si="40"/>
        <v>#VALUE!</v>
      </c>
      <c r="X1314" s="31" t="s">
        <v>72</v>
      </c>
      <c r="Y1314" s="33" t="e">
        <f t="shared" si="41"/>
        <v>#VALUE!</v>
      </c>
      <c r="Z1314" s="32"/>
    </row>
    <row r="1315" spans="1:26" x14ac:dyDescent="0.3">
      <c r="A1315" s="35">
        <f>IF(Замеры!B1309=0, " ", Замеры!B1309)</f>
        <v>1306</v>
      </c>
      <c r="B1315" s="37" t="str">
        <f>CONCATENATE(Замеры!D1309,Замеры!F1309)</f>
        <v>Группа от QF</v>
      </c>
      <c r="C1315" s="35" t="str">
        <f>IF(Замеры!J1309=0," ", Замеры!J1309)</f>
        <v xml:space="preserve"> </v>
      </c>
      <c r="D1315" s="29" t="str">
        <f>IF(Замеры!AD1309=0, " ", Замеры!AB1309)</f>
        <v xml:space="preserve"> </v>
      </c>
      <c r="E1315" s="29" t="str">
        <f>CONCATENATE(Замеры!T1309,Замеры!W1309,Замеры!V1309)</f>
        <v xml:space="preserve"> </v>
      </c>
      <c r="F1315" s="30" t="str">
        <f>IF(Замеры!AD1309=0," ","---")</f>
        <v xml:space="preserve"> </v>
      </c>
      <c r="G1315" s="31" t="str">
        <f>IF(Замеры!AD1309=0," ",Замеры!L1309)</f>
        <v xml:space="preserve"> </v>
      </c>
      <c r="H1315" s="31" t="str">
        <f>CONCATENATE(Замеры!AO1309,Замеры!AE1309,Замеры!AP1309)</f>
        <v>0 0</v>
      </c>
      <c r="I1315" s="29" t="str">
        <f>CONCATENATE(Замеры!AM1309,Замеры!AE1309,Замеры!AN1309)</f>
        <v>0 0</v>
      </c>
      <c r="J1315" s="31" t="str">
        <f>IF(Замеры!AD1309=0," ",G1315*2.55)</f>
        <v xml:space="preserve"> </v>
      </c>
      <c r="K1315" s="29" t="str">
        <f>IF(Замеры!AD1309=0," ",Замеры!AK1309)</f>
        <v xml:space="preserve"> </v>
      </c>
      <c r="L1315" s="29" t="str">
        <f>IF(Замеры!AD1309=0," ",Замеры!AL1309)</f>
        <v xml:space="preserve"> </v>
      </c>
      <c r="M1315" s="29" t="str">
        <f>IF(Замеры!AD1309=0," ",0.1)</f>
        <v xml:space="preserve"> </v>
      </c>
      <c r="N1315" s="29" t="str">
        <f>IF(Замеры!AD1309=0," ",Замеры!AD1309)</f>
        <v xml:space="preserve"> </v>
      </c>
      <c r="O1315" s="29" t="str">
        <f>Замеры!AE1309</f>
        <v xml:space="preserve"> </v>
      </c>
      <c r="P1315" s="29" t="str">
        <f>Замеры!AF1309</f>
        <v xml:space="preserve"> </v>
      </c>
      <c r="Q1315" s="29" t="str">
        <f>IF(Замеры!AD1309=0," ","+")</f>
        <v xml:space="preserve"> </v>
      </c>
      <c r="R1315" s="32">
        <f>Замеры!AC1309</f>
        <v>0</v>
      </c>
      <c r="W1315" s="33" t="e">
        <f t="shared" si="40"/>
        <v>#VALUE!</v>
      </c>
      <c r="X1315" s="31" t="s">
        <v>72</v>
      </c>
      <c r="Y1315" s="33" t="e">
        <f t="shared" si="41"/>
        <v>#VALUE!</v>
      </c>
      <c r="Z1315" s="32"/>
    </row>
    <row r="1316" spans="1:26" x14ac:dyDescent="0.3">
      <c r="A1316" s="35">
        <f>IF(Замеры!B1310=0, " ", Замеры!B1310)</f>
        <v>1307</v>
      </c>
      <c r="B1316" s="37" t="str">
        <f>CONCATENATE(Замеры!D1310,Замеры!F1310)</f>
        <v>Группа от QF</v>
      </c>
      <c r="C1316" s="35" t="str">
        <f>IF(Замеры!J1310=0," ", Замеры!J1310)</f>
        <v xml:space="preserve"> </v>
      </c>
      <c r="D1316" s="29" t="str">
        <f>IF(Замеры!AD1310=0, " ", Замеры!AB1310)</f>
        <v xml:space="preserve"> </v>
      </c>
      <c r="E1316" s="29" t="str">
        <f>CONCATENATE(Замеры!T1310,Замеры!W1310,Замеры!V1310)</f>
        <v xml:space="preserve"> </v>
      </c>
      <c r="F1316" s="30" t="str">
        <f>IF(Замеры!AD1310=0," ","---")</f>
        <v xml:space="preserve"> </v>
      </c>
      <c r="G1316" s="31" t="str">
        <f>IF(Замеры!AD1310=0," ",Замеры!L1310)</f>
        <v xml:space="preserve"> </v>
      </c>
      <c r="H1316" s="31" t="str">
        <f>CONCATENATE(Замеры!AO1310,Замеры!AE1310,Замеры!AP1310)</f>
        <v>0 0</v>
      </c>
      <c r="I1316" s="29" t="str">
        <f>CONCATENATE(Замеры!AM1310,Замеры!AE1310,Замеры!AN1310)</f>
        <v>0 0</v>
      </c>
      <c r="J1316" s="31" t="str">
        <f>IF(Замеры!AD1310=0," ",G1316*2.55)</f>
        <v xml:space="preserve"> </v>
      </c>
      <c r="K1316" s="29" t="str">
        <f>IF(Замеры!AD1310=0," ",Замеры!AK1310)</f>
        <v xml:space="preserve"> </v>
      </c>
      <c r="L1316" s="29" t="str">
        <f>IF(Замеры!AD1310=0," ",Замеры!AL1310)</f>
        <v xml:space="preserve"> </v>
      </c>
      <c r="M1316" s="29" t="str">
        <f>IF(Замеры!AD1310=0," ",0.1)</f>
        <v xml:space="preserve"> </v>
      </c>
      <c r="N1316" s="29" t="str">
        <f>IF(Замеры!AD1310=0," ",Замеры!AD1310)</f>
        <v xml:space="preserve"> </v>
      </c>
      <c r="O1316" s="29" t="str">
        <f>Замеры!AE1310</f>
        <v xml:space="preserve"> </v>
      </c>
      <c r="P1316" s="29" t="str">
        <f>Замеры!AF1310</f>
        <v xml:space="preserve"> </v>
      </c>
      <c r="Q1316" s="29" t="str">
        <f>IF(Замеры!AD1310=0," ","+")</f>
        <v xml:space="preserve"> </v>
      </c>
      <c r="R1316" s="32">
        <f>Замеры!AC1310</f>
        <v>0</v>
      </c>
      <c r="W1316" s="33" t="e">
        <f t="shared" si="40"/>
        <v>#VALUE!</v>
      </c>
      <c r="X1316" s="31" t="s">
        <v>72</v>
      </c>
      <c r="Y1316" s="33" t="e">
        <f t="shared" si="41"/>
        <v>#VALUE!</v>
      </c>
      <c r="Z1316" s="32"/>
    </row>
    <row r="1317" spans="1:26" x14ac:dyDescent="0.3">
      <c r="A1317" s="35">
        <f>IF(Замеры!B1311=0, " ", Замеры!B1311)</f>
        <v>1308</v>
      </c>
      <c r="B1317" s="37" t="str">
        <f>CONCATENATE(Замеры!D1311,Замеры!F1311)</f>
        <v>Группа от QF</v>
      </c>
      <c r="C1317" s="35" t="str">
        <f>IF(Замеры!J1311=0," ", Замеры!J1311)</f>
        <v xml:space="preserve"> </v>
      </c>
      <c r="D1317" s="29" t="str">
        <f>IF(Замеры!AD1311=0, " ", Замеры!AB1311)</f>
        <v xml:space="preserve"> </v>
      </c>
      <c r="E1317" s="29" t="str">
        <f>CONCATENATE(Замеры!T1311,Замеры!W1311,Замеры!V1311)</f>
        <v xml:space="preserve"> </v>
      </c>
      <c r="F1317" s="30" t="str">
        <f>IF(Замеры!AD1311=0," ","---")</f>
        <v xml:space="preserve"> </v>
      </c>
      <c r="G1317" s="31" t="str">
        <f>IF(Замеры!AD1311=0," ",Замеры!L1311)</f>
        <v xml:space="preserve"> </v>
      </c>
      <c r="H1317" s="31" t="str">
        <f>CONCATENATE(Замеры!AO1311,Замеры!AE1311,Замеры!AP1311)</f>
        <v>0 0</v>
      </c>
      <c r="I1317" s="29" t="str">
        <f>CONCATENATE(Замеры!AM1311,Замеры!AE1311,Замеры!AN1311)</f>
        <v>0 0</v>
      </c>
      <c r="J1317" s="31" t="str">
        <f>IF(Замеры!AD1311=0," ",G1317*2.55)</f>
        <v xml:space="preserve"> </v>
      </c>
      <c r="K1317" s="29" t="str">
        <f>IF(Замеры!AD1311=0," ",Замеры!AK1311)</f>
        <v xml:space="preserve"> </v>
      </c>
      <c r="L1317" s="29" t="str">
        <f>IF(Замеры!AD1311=0," ",Замеры!AL1311)</f>
        <v xml:space="preserve"> </v>
      </c>
      <c r="M1317" s="29" t="str">
        <f>IF(Замеры!AD1311=0," ",0.1)</f>
        <v xml:space="preserve"> </v>
      </c>
      <c r="N1317" s="29" t="str">
        <f>IF(Замеры!AD1311=0," ",Замеры!AD1311)</f>
        <v xml:space="preserve"> </v>
      </c>
      <c r="O1317" s="29" t="str">
        <f>Замеры!AE1311</f>
        <v xml:space="preserve"> </v>
      </c>
      <c r="P1317" s="29" t="str">
        <f>Замеры!AF1311</f>
        <v xml:space="preserve"> </v>
      </c>
      <c r="Q1317" s="29" t="str">
        <f>IF(Замеры!AD1311=0," ","+")</f>
        <v xml:space="preserve"> </v>
      </c>
      <c r="R1317" s="32">
        <f>Замеры!AC1311</f>
        <v>0</v>
      </c>
      <c r="W1317" s="33" t="e">
        <f t="shared" si="40"/>
        <v>#VALUE!</v>
      </c>
      <c r="X1317" s="31" t="s">
        <v>72</v>
      </c>
      <c r="Y1317" s="33" t="e">
        <f t="shared" si="41"/>
        <v>#VALUE!</v>
      </c>
      <c r="Z1317" s="32"/>
    </row>
    <row r="1318" spans="1:26" x14ac:dyDescent="0.3">
      <c r="A1318" s="35">
        <f>IF(Замеры!B1312=0, " ", Замеры!B1312)</f>
        <v>1309</v>
      </c>
      <c r="B1318" s="37" t="str">
        <f>CONCATENATE(Замеры!D1312,Замеры!F1312)</f>
        <v>Группа от QF</v>
      </c>
      <c r="C1318" s="35" t="str">
        <f>IF(Замеры!J1312=0," ", Замеры!J1312)</f>
        <v xml:space="preserve"> </v>
      </c>
      <c r="D1318" s="29" t="str">
        <f>IF(Замеры!AD1312=0, " ", Замеры!AB1312)</f>
        <v xml:space="preserve"> </v>
      </c>
      <c r="E1318" s="29" t="str">
        <f>CONCATENATE(Замеры!T1312,Замеры!W1312,Замеры!V1312)</f>
        <v xml:space="preserve"> </v>
      </c>
      <c r="F1318" s="30" t="str">
        <f>IF(Замеры!AD1312=0," ","---")</f>
        <v xml:space="preserve"> </v>
      </c>
      <c r="G1318" s="31" t="str">
        <f>IF(Замеры!AD1312=0," ",Замеры!L1312)</f>
        <v xml:space="preserve"> </v>
      </c>
      <c r="H1318" s="31" t="str">
        <f>CONCATENATE(Замеры!AO1312,Замеры!AE1312,Замеры!AP1312)</f>
        <v>0 0</v>
      </c>
      <c r="I1318" s="29" t="str">
        <f>CONCATENATE(Замеры!AM1312,Замеры!AE1312,Замеры!AN1312)</f>
        <v>0 0</v>
      </c>
      <c r="J1318" s="31" t="str">
        <f>IF(Замеры!AD1312=0," ",G1318*2.55)</f>
        <v xml:space="preserve"> </v>
      </c>
      <c r="K1318" s="29" t="str">
        <f>IF(Замеры!AD1312=0," ",Замеры!AK1312)</f>
        <v xml:space="preserve"> </v>
      </c>
      <c r="L1318" s="29" t="str">
        <f>IF(Замеры!AD1312=0," ",Замеры!AL1312)</f>
        <v xml:space="preserve"> </v>
      </c>
      <c r="M1318" s="29" t="str">
        <f>IF(Замеры!AD1312=0," ",0.1)</f>
        <v xml:space="preserve"> </v>
      </c>
      <c r="N1318" s="29" t="str">
        <f>IF(Замеры!AD1312=0," ",Замеры!AD1312)</f>
        <v xml:space="preserve"> </v>
      </c>
      <c r="O1318" s="29" t="str">
        <f>Замеры!AE1312</f>
        <v xml:space="preserve"> </v>
      </c>
      <c r="P1318" s="29" t="str">
        <f>Замеры!AF1312</f>
        <v xml:space="preserve"> </v>
      </c>
      <c r="Q1318" s="29" t="str">
        <f>IF(Замеры!AD1312=0," ","+")</f>
        <v xml:space="preserve"> </v>
      </c>
      <c r="R1318" s="32">
        <f>Замеры!AC1312</f>
        <v>0</v>
      </c>
      <c r="W1318" s="33" t="e">
        <f t="shared" si="40"/>
        <v>#VALUE!</v>
      </c>
      <c r="X1318" s="31" t="s">
        <v>72</v>
      </c>
      <c r="Y1318" s="33" t="e">
        <f t="shared" si="41"/>
        <v>#VALUE!</v>
      </c>
      <c r="Z1318" s="32"/>
    </row>
    <row r="1319" spans="1:26" x14ac:dyDescent="0.3">
      <c r="A1319" s="35">
        <f>IF(Замеры!B1313=0, " ", Замеры!B1313)</f>
        <v>1310</v>
      </c>
      <c r="B1319" s="37" t="str">
        <f>CONCATENATE(Замеры!D1313,Замеры!F1313)</f>
        <v>Группа от QF</v>
      </c>
      <c r="C1319" s="35" t="str">
        <f>IF(Замеры!J1313=0," ", Замеры!J1313)</f>
        <v xml:space="preserve"> </v>
      </c>
      <c r="D1319" s="29" t="str">
        <f>IF(Замеры!AD1313=0, " ", Замеры!AB1313)</f>
        <v xml:space="preserve"> </v>
      </c>
      <c r="E1319" s="29" t="str">
        <f>CONCATENATE(Замеры!T1313,Замеры!W1313,Замеры!V1313)</f>
        <v xml:space="preserve"> </v>
      </c>
      <c r="F1319" s="30" t="str">
        <f>IF(Замеры!AD1313=0," ","---")</f>
        <v xml:space="preserve"> </v>
      </c>
      <c r="G1319" s="31" t="str">
        <f>IF(Замеры!AD1313=0," ",Замеры!L1313)</f>
        <v xml:space="preserve"> </v>
      </c>
      <c r="H1319" s="31" t="str">
        <f>CONCATENATE(Замеры!AO1313,Замеры!AE1313,Замеры!AP1313)</f>
        <v>0 0</v>
      </c>
      <c r="I1319" s="29" t="str">
        <f>CONCATENATE(Замеры!AM1313,Замеры!AE1313,Замеры!AN1313)</f>
        <v>0 0</v>
      </c>
      <c r="J1319" s="31" t="str">
        <f>IF(Замеры!AD1313=0," ",G1319*2.55)</f>
        <v xml:space="preserve"> </v>
      </c>
      <c r="K1319" s="29" t="str">
        <f>IF(Замеры!AD1313=0," ",Замеры!AK1313)</f>
        <v xml:space="preserve"> </v>
      </c>
      <c r="L1319" s="29" t="str">
        <f>IF(Замеры!AD1313=0," ",Замеры!AL1313)</f>
        <v xml:space="preserve"> </v>
      </c>
      <c r="M1319" s="29" t="str">
        <f>IF(Замеры!AD1313=0," ",0.1)</f>
        <v xml:space="preserve"> </v>
      </c>
      <c r="N1319" s="29" t="str">
        <f>IF(Замеры!AD1313=0," ",Замеры!AD1313)</f>
        <v xml:space="preserve"> </v>
      </c>
      <c r="O1319" s="29" t="str">
        <f>Замеры!AE1313</f>
        <v xml:space="preserve"> </v>
      </c>
      <c r="P1319" s="29" t="str">
        <f>Замеры!AF1313</f>
        <v xml:space="preserve"> </v>
      </c>
      <c r="Q1319" s="29" t="str">
        <f>IF(Замеры!AD1313=0," ","+")</f>
        <v xml:space="preserve"> </v>
      </c>
      <c r="R1319" s="32">
        <f>Замеры!AC1313</f>
        <v>0</v>
      </c>
      <c r="W1319" s="33" t="e">
        <f t="shared" si="40"/>
        <v>#VALUE!</v>
      </c>
      <c r="X1319" s="31" t="s">
        <v>72</v>
      </c>
      <c r="Y1319" s="33" t="e">
        <f t="shared" si="41"/>
        <v>#VALUE!</v>
      </c>
      <c r="Z1319" s="32"/>
    </row>
    <row r="1320" spans="1:26" x14ac:dyDescent="0.3">
      <c r="A1320" s="35">
        <f>IF(Замеры!B1314=0, " ", Замеры!B1314)</f>
        <v>1311</v>
      </c>
      <c r="B1320" s="37" t="str">
        <f>CONCATENATE(Замеры!D1314,Замеры!F1314)</f>
        <v>Группа от QF</v>
      </c>
      <c r="C1320" s="35" t="str">
        <f>IF(Замеры!J1314=0," ", Замеры!J1314)</f>
        <v xml:space="preserve"> </v>
      </c>
      <c r="D1320" s="29" t="str">
        <f>IF(Замеры!AD1314=0, " ", Замеры!AB1314)</f>
        <v xml:space="preserve"> </v>
      </c>
      <c r="E1320" s="29" t="str">
        <f>CONCATENATE(Замеры!T1314,Замеры!W1314,Замеры!V1314)</f>
        <v xml:space="preserve"> </v>
      </c>
      <c r="F1320" s="30" t="str">
        <f>IF(Замеры!AD1314=0," ","---")</f>
        <v xml:space="preserve"> </v>
      </c>
      <c r="G1320" s="31" t="str">
        <f>IF(Замеры!AD1314=0," ",Замеры!L1314)</f>
        <v xml:space="preserve"> </v>
      </c>
      <c r="H1320" s="31" t="str">
        <f>CONCATENATE(Замеры!AO1314,Замеры!AE1314,Замеры!AP1314)</f>
        <v>0 0</v>
      </c>
      <c r="I1320" s="29" t="str">
        <f>CONCATENATE(Замеры!AM1314,Замеры!AE1314,Замеры!AN1314)</f>
        <v>0 0</v>
      </c>
      <c r="J1320" s="31" t="str">
        <f>IF(Замеры!AD1314=0," ",G1320*2.55)</f>
        <v xml:space="preserve"> </v>
      </c>
      <c r="K1320" s="29" t="str">
        <f>IF(Замеры!AD1314=0," ",Замеры!AK1314)</f>
        <v xml:space="preserve"> </v>
      </c>
      <c r="L1320" s="29" t="str">
        <f>IF(Замеры!AD1314=0," ",Замеры!AL1314)</f>
        <v xml:space="preserve"> </v>
      </c>
      <c r="M1320" s="29" t="str">
        <f>IF(Замеры!AD1314=0," ",0.1)</f>
        <v xml:space="preserve"> </v>
      </c>
      <c r="N1320" s="29" t="str">
        <f>IF(Замеры!AD1314=0," ",Замеры!AD1314)</f>
        <v xml:space="preserve"> </v>
      </c>
      <c r="O1320" s="29" t="str">
        <f>Замеры!AE1314</f>
        <v xml:space="preserve"> </v>
      </c>
      <c r="P1320" s="29" t="str">
        <f>Замеры!AF1314</f>
        <v xml:space="preserve"> </v>
      </c>
      <c r="Q1320" s="29" t="str">
        <f>IF(Замеры!AD1314=0," ","+")</f>
        <v xml:space="preserve"> </v>
      </c>
      <c r="R1320" s="32">
        <f>Замеры!AC1314</f>
        <v>0</v>
      </c>
      <c r="W1320" s="33" t="e">
        <f t="shared" si="40"/>
        <v>#VALUE!</v>
      </c>
      <c r="X1320" s="31" t="s">
        <v>72</v>
      </c>
      <c r="Y1320" s="33" t="e">
        <f t="shared" si="41"/>
        <v>#VALUE!</v>
      </c>
      <c r="Z1320" s="32"/>
    </row>
    <row r="1321" spans="1:26" x14ac:dyDescent="0.3">
      <c r="A1321" s="35">
        <f>IF(Замеры!B1315=0, " ", Замеры!B1315)</f>
        <v>1312</v>
      </c>
      <c r="B1321" s="37" t="str">
        <f>CONCATENATE(Замеры!D1315,Замеры!F1315)</f>
        <v>Группа от QF</v>
      </c>
      <c r="C1321" s="35" t="str">
        <f>IF(Замеры!J1315=0," ", Замеры!J1315)</f>
        <v xml:space="preserve"> </v>
      </c>
      <c r="D1321" s="29" t="str">
        <f>IF(Замеры!AD1315=0, " ", Замеры!AB1315)</f>
        <v xml:space="preserve"> </v>
      </c>
      <c r="E1321" s="29" t="str">
        <f>CONCATENATE(Замеры!T1315,Замеры!W1315,Замеры!V1315)</f>
        <v xml:space="preserve"> </v>
      </c>
      <c r="F1321" s="30" t="str">
        <f>IF(Замеры!AD1315=0," ","---")</f>
        <v xml:space="preserve"> </v>
      </c>
      <c r="G1321" s="31" t="str">
        <f>IF(Замеры!AD1315=0," ",Замеры!L1315)</f>
        <v xml:space="preserve"> </v>
      </c>
      <c r="H1321" s="31" t="str">
        <f>CONCATENATE(Замеры!AO1315,Замеры!AE1315,Замеры!AP1315)</f>
        <v>0 0</v>
      </c>
      <c r="I1321" s="29" t="str">
        <f>CONCATENATE(Замеры!AM1315,Замеры!AE1315,Замеры!AN1315)</f>
        <v>0 0</v>
      </c>
      <c r="J1321" s="31" t="str">
        <f>IF(Замеры!AD1315=0," ",G1321*2.55)</f>
        <v xml:space="preserve"> </v>
      </c>
      <c r="K1321" s="29" t="str">
        <f>IF(Замеры!AD1315=0," ",Замеры!AK1315)</f>
        <v xml:space="preserve"> </v>
      </c>
      <c r="L1321" s="29" t="str">
        <f>IF(Замеры!AD1315=0," ",Замеры!AL1315)</f>
        <v xml:space="preserve"> </v>
      </c>
      <c r="M1321" s="29" t="str">
        <f>IF(Замеры!AD1315=0," ",0.1)</f>
        <v xml:space="preserve"> </v>
      </c>
      <c r="N1321" s="29" t="str">
        <f>IF(Замеры!AD1315=0," ",Замеры!AD1315)</f>
        <v xml:space="preserve"> </v>
      </c>
      <c r="O1321" s="29" t="str">
        <f>Замеры!AE1315</f>
        <v xml:space="preserve"> </v>
      </c>
      <c r="P1321" s="29" t="str">
        <f>Замеры!AF1315</f>
        <v xml:space="preserve"> </v>
      </c>
      <c r="Q1321" s="29" t="str">
        <f>IF(Замеры!AD1315=0," ","+")</f>
        <v xml:space="preserve"> </v>
      </c>
      <c r="R1321" s="32">
        <f>Замеры!AC1315</f>
        <v>0</v>
      </c>
      <c r="W1321" s="33" t="e">
        <f t="shared" si="40"/>
        <v>#VALUE!</v>
      </c>
      <c r="X1321" s="31" t="s">
        <v>72</v>
      </c>
      <c r="Y1321" s="33" t="e">
        <f t="shared" si="41"/>
        <v>#VALUE!</v>
      </c>
      <c r="Z1321" s="32"/>
    </row>
    <row r="1322" spans="1:26" x14ac:dyDescent="0.3">
      <c r="A1322" s="35">
        <f>IF(Замеры!B1316=0, " ", Замеры!B1316)</f>
        <v>1313</v>
      </c>
      <c r="B1322" s="37" t="str">
        <f>CONCATENATE(Замеры!D1316,Замеры!F1316)</f>
        <v>Группа от QF</v>
      </c>
      <c r="C1322" s="35" t="str">
        <f>IF(Замеры!J1316=0," ", Замеры!J1316)</f>
        <v xml:space="preserve"> </v>
      </c>
      <c r="D1322" s="29" t="str">
        <f>IF(Замеры!AD1316=0, " ", Замеры!AB1316)</f>
        <v xml:space="preserve"> </v>
      </c>
      <c r="E1322" s="29" t="str">
        <f>CONCATENATE(Замеры!T1316,Замеры!W1316,Замеры!V1316)</f>
        <v xml:space="preserve"> </v>
      </c>
      <c r="F1322" s="30" t="str">
        <f>IF(Замеры!AD1316=0," ","---")</f>
        <v xml:space="preserve"> </v>
      </c>
      <c r="G1322" s="31" t="str">
        <f>IF(Замеры!AD1316=0," ",Замеры!L1316)</f>
        <v xml:space="preserve"> </v>
      </c>
      <c r="H1322" s="31" t="str">
        <f>CONCATENATE(Замеры!AO1316,Замеры!AE1316,Замеры!AP1316)</f>
        <v>0 0</v>
      </c>
      <c r="I1322" s="29" t="str">
        <f>CONCATENATE(Замеры!AM1316,Замеры!AE1316,Замеры!AN1316)</f>
        <v>0 0</v>
      </c>
      <c r="J1322" s="31" t="str">
        <f>IF(Замеры!AD1316=0," ",G1322*2.55)</f>
        <v xml:space="preserve"> </v>
      </c>
      <c r="K1322" s="29" t="str">
        <f>IF(Замеры!AD1316=0," ",Замеры!AK1316)</f>
        <v xml:space="preserve"> </v>
      </c>
      <c r="L1322" s="29" t="str">
        <f>IF(Замеры!AD1316=0," ",Замеры!AL1316)</f>
        <v xml:space="preserve"> </v>
      </c>
      <c r="M1322" s="29" t="str">
        <f>IF(Замеры!AD1316=0," ",0.1)</f>
        <v xml:space="preserve"> </v>
      </c>
      <c r="N1322" s="29" t="str">
        <f>IF(Замеры!AD1316=0," ",Замеры!AD1316)</f>
        <v xml:space="preserve"> </v>
      </c>
      <c r="O1322" s="29" t="str">
        <f>Замеры!AE1316</f>
        <v xml:space="preserve"> </v>
      </c>
      <c r="P1322" s="29" t="str">
        <f>Замеры!AF1316</f>
        <v xml:space="preserve"> </v>
      </c>
      <c r="Q1322" s="29" t="str">
        <f>IF(Замеры!AD1316=0," ","+")</f>
        <v xml:space="preserve"> </v>
      </c>
      <c r="R1322" s="32">
        <f>Замеры!AC1316</f>
        <v>0</v>
      </c>
      <c r="W1322" s="33" t="e">
        <f t="shared" si="40"/>
        <v>#VALUE!</v>
      </c>
      <c r="X1322" s="31" t="s">
        <v>72</v>
      </c>
      <c r="Y1322" s="33" t="e">
        <f t="shared" si="41"/>
        <v>#VALUE!</v>
      </c>
      <c r="Z1322" s="32"/>
    </row>
    <row r="1323" spans="1:26" x14ac:dyDescent="0.3">
      <c r="A1323" s="35">
        <f>IF(Замеры!B1317=0, " ", Замеры!B1317)</f>
        <v>1314</v>
      </c>
      <c r="B1323" s="37" t="str">
        <f>CONCATENATE(Замеры!D1317,Замеры!F1317)</f>
        <v>Группа от QF</v>
      </c>
      <c r="C1323" s="35" t="str">
        <f>IF(Замеры!J1317=0," ", Замеры!J1317)</f>
        <v xml:space="preserve"> </v>
      </c>
      <c r="D1323" s="29" t="str">
        <f>IF(Замеры!AD1317=0, " ", Замеры!AB1317)</f>
        <v xml:space="preserve"> </v>
      </c>
      <c r="E1323" s="29" t="str">
        <f>CONCATENATE(Замеры!T1317,Замеры!W1317,Замеры!V1317)</f>
        <v xml:space="preserve"> </v>
      </c>
      <c r="F1323" s="30" t="str">
        <f>IF(Замеры!AD1317=0," ","---")</f>
        <v xml:space="preserve"> </v>
      </c>
      <c r="G1323" s="31" t="str">
        <f>IF(Замеры!AD1317=0," ",Замеры!L1317)</f>
        <v xml:space="preserve"> </v>
      </c>
      <c r="H1323" s="31" t="str">
        <f>CONCATENATE(Замеры!AO1317,Замеры!AE1317,Замеры!AP1317)</f>
        <v>0 0</v>
      </c>
      <c r="I1323" s="29" t="str">
        <f>CONCATENATE(Замеры!AM1317,Замеры!AE1317,Замеры!AN1317)</f>
        <v>0 0</v>
      </c>
      <c r="J1323" s="31" t="str">
        <f>IF(Замеры!AD1317=0," ",G1323*2.55)</f>
        <v xml:space="preserve"> </v>
      </c>
      <c r="K1323" s="29" t="str">
        <f>IF(Замеры!AD1317=0," ",Замеры!AK1317)</f>
        <v xml:space="preserve"> </v>
      </c>
      <c r="L1323" s="29" t="str">
        <f>IF(Замеры!AD1317=0," ",Замеры!AL1317)</f>
        <v xml:space="preserve"> </v>
      </c>
      <c r="M1323" s="29" t="str">
        <f>IF(Замеры!AD1317=0," ",0.1)</f>
        <v xml:space="preserve"> </v>
      </c>
      <c r="N1323" s="29" t="str">
        <f>IF(Замеры!AD1317=0," ",Замеры!AD1317)</f>
        <v xml:space="preserve"> </v>
      </c>
      <c r="O1323" s="29" t="str">
        <f>Замеры!AE1317</f>
        <v xml:space="preserve"> </v>
      </c>
      <c r="P1323" s="29" t="str">
        <f>Замеры!AF1317</f>
        <v xml:space="preserve"> </v>
      </c>
      <c r="Q1323" s="29" t="str">
        <f>IF(Замеры!AD1317=0," ","+")</f>
        <v xml:space="preserve"> </v>
      </c>
      <c r="R1323" s="32">
        <f>Замеры!AC1317</f>
        <v>0</v>
      </c>
      <c r="W1323" s="33" t="e">
        <f t="shared" si="40"/>
        <v>#VALUE!</v>
      </c>
      <c r="X1323" s="31" t="s">
        <v>72</v>
      </c>
      <c r="Y1323" s="33" t="e">
        <f t="shared" si="41"/>
        <v>#VALUE!</v>
      </c>
      <c r="Z1323" s="32"/>
    </row>
    <row r="1324" spans="1:26" x14ac:dyDescent="0.3">
      <c r="A1324" s="35">
        <f>IF(Замеры!B1318=0, " ", Замеры!B1318)</f>
        <v>1315</v>
      </c>
      <c r="B1324" s="37" t="str">
        <f>CONCATENATE(Замеры!D1318,Замеры!F1318)</f>
        <v>Группа от QF</v>
      </c>
      <c r="C1324" s="35" t="str">
        <f>IF(Замеры!J1318=0," ", Замеры!J1318)</f>
        <v xml:space="preserve"> </v>
      </c>
      <c r="D1324" s="29" t="str">
        <f>IF(Замеры!AD1318=0, " ", Замеры!AB1318)</f>
        <v xml:space="preserve"> </v>
      </c>
      <c r="E1324" s="29" t="str">
        <f>CONCATENATE(Замеры!T1318,Замеры!W1318,Замеры!V1318)</f>
        <v xml:space="preserve"> </v>
      </c>
      <c r="F1324" s="30" t="str">
        <f>IF(Замеры!AD1318=0," ","---")</f>
        <v xml:space="preserve"> </v>
      </c>
      <c r="G1324" s="31" t="str">
        <f>IF(Замеры!AD1318=0," ",Замеры!L1318)</f>
        <v xml:space="preserve"> </v>
      </c>
      <c r="H1324" s="31" t="str">
        <f>CONCATENATE(Замеры!AO1318,Замеры!AE1318,Замеры!AP1318)</f>
        <v>0 0</v>
      </c>
      <c r="I1324" s="29" t="str">
        <f>CONCATENATE(Замеры!AM1318,Замеры!AE1318,Замеры!AN1318)</f>
        <v>0 0</v>
      </c>
      <c r="J1324" s="31" t="str">
        <f>IF(Замеры!AD1318=0," ",G1324*2.55)</f>
        <v xml:space="preserve"> </v>
      </c>
      <c r="K1324" s="29" t="str">
        <f>IF(Замеры!AD1318=0," ",Замеры!AK1318)</f>
        <v xml:space="preserve"> </v>
      </c>
      <c r="L1324" s="29" t="str">
        <f>IF(Замеры!AD1318=0," ",Замеры!AL1318)</f>
        <v xml:space="preserve"> </v>
      </c>
      <c r="M1324" s="29" t="str">
        <f>IF(Замеры!AD1318=0," ",0.1)</f>
        <v xml:space="preserve"> </v>
      </c>
      <c r="N1324" s="29" t="str">
        <f>IF(Замеры!AD1318=0," ",Замеры!AD1318)</f>
        <v xml:space="preserve"> </v>
      </c>
      <c r="O1324" s="29" t="str">
        <f>Замеры!AE1318</f>
        <v xml:space="preserve"> </v>
      </c>
      <c r="P1324" s="29" t="str">
        <f>Замеры!AF1318</f>
        <v xml:space="preserve"> </v>
      </c>
      <c r="Q1324" s="29" t="str">
        <f>IF(Замеры!AD1318=0," ","+")</f>
        <v xml:space="preserve"> </v>
      </c>
      <c r="R1324" s="32">
        <f>Замеры!AC1318</f>
        <v>0</v>
      </c>
      <c r="W1324" s="33" t="e">
        <f t="shared" si="40"/>
        <v>#VALUE!</v>
      </c>
      <c r="X1324" s="31" t="s">
        <v>72</v>
      </c>
      <c r="Y1324" s="33" t="e">
        <f t="shared" si="41"/>
        <v>#VALUE!</v>
      </c>
      <c r="Z1324" s="32"/>
    </row>
    <row r="1325" spans="1:26" x14ac:dyDescent="0.3">
      <c r="A1325" s="35">
        <f>IF(Замеры!B1319=0, " ", Замеры!B1319)</f>
        <v>1316</v>
      </c>
      <c r="B1325" s="37" t="str">
        <f>CONCATENATE(Замеры!D1319,Замеры!F1319)</f>
        <v>Группа от QF</v>
      </c>
      <c r="C1325" s="35" t="str">
        <f>IF(Замеры!J1319=0," ", Замеры!J1319)</f>
        <v xml:space="preserve"> </v>
      </c>
      <c r="D1325" s="29" t="str">
        <f>IF(Замеры!AD1319=0, " ", Замеры!AB1319)</f>
        <v xml:space="preserve"> </v>
      </c>
      <c r="E1325" s="29" t="str">
        <f>CONCATENATE(Замеры!T1319,Замеры!W1319,Замеры!V1319)</f>
        <v xml:space="preserve"> </v>
      </c>
      <c r="F1325" s="30" t="str">
        <f>IF(Замеры!AD1319=0," ","---")</f>
        <v xml:space="preserve"> </v>
      </c>
      <c r="G1325" s="31" t="str">
        <f>IF(Замеры!AD1319=0," ",Замеры!L1319)</f>
        <v xml:space="preserve"> </v>
      </c>
      <c r="H1325" s="31" t="str">
        <f>CONCATENATE(Замеры!AO1319,Замеры!AE1319,Замеры!AP1319)</f>
        <v>0 0</v>
      </c>
      <c r="I1325" s="29" t="str">
        <f>CONCATENATE(Замеры!AM1319,Замеры!AE1319,Замеры!AN1319)</f>
        <v>0 0</v>
      </c>
      <c r="J1325" s="31" t="str">
        <f>IF(Замеры!AD1319=0," ",G1325*2.55)</f>
        <v xml:space="preserve"> </v>
      </c>
      <c r="K1325" s="29" t="str">
        <f>IF(Замеры!AD1319=0," ",Замеры!AK1319)</f>
        <v xml:space="preserve"> </v>
      </c>
      <c r="L1325" s="29" t="str">
        <f>IF(Замеры!AD1319=0," ",Замеры!AL1319)</f>
        <v xml:space="preserve"> </v>
      </c>
      <c r="M1325" s="29" t="str">
        <f>IF(Замеры!AD1319=0," ",0.1)</f>
        <v xml:space="preserve"> </v>
      </c>
      <c r="N1325" s="29" t="str">
        <f>IF(Замеры!AD1319=0," ",Замеры!AD1319)</f>
        <v xml:space="preserve"> </v>
      </c>
      <c r="O1325" s="29" t="str">
        <f>Замеры!AE1319</f>
        <v xml:space="preserve"> </v>
      </c>
      <c r="P1325" s="29" t="str">
        <f>Замеры!AF1319</f>
        <v xml:space="preserve"> </v>
      </c>
      <c r="Q1325" s="29" t="str">
        <f>IF(Замеры!AD1319=0," ","+")</f>
        <v xml:space="preserve"> </v>
      </c>
      <c r="R1325" s="32">
        <f>Замеры!AC1319</f>
        <v>0</v>
      </c>
      <c r="W1325" s="33" t="e">
        <f t="shared" si="40"/>
        <v>#VALUE!</v>
      </c>
      <c r="X1325" s="31" t="s">
        <v>72</v>
      </c>
      <c r="Y1325" s="33" t="e">
        <f t="shared" si="41"/>
        <v>#VALUE!</v>
      </c>
      <c r="Z1325" s="32"/>
    </row>
    <row r="1326" spans="1:26" x14ac:dyDescent="0.3">
      <c r="A1326" s="35">
        <f>IF(Замеры!B1320=0, " ", Замеры!B1320)</f>
        <v>1317</v>
      </c>
      <c r="B1326" s="37" t="str">
        <f>CONCATENATE(Замеры!D1320,Замеры!F1320)</f>
        <v>Группа от QF</v>
      </c>
      <c r="C1326" s="35" t="str">
        <f>IF(Замеры!J1320=0," ", Замеры!J1320)</f>
        <v xml:space="preserve"> </v>
      </c>
      <c r="D1326" s="29" t="str">
        <f>IF(Замеры!AD1320=0, " ", Замеры!AB1320)</f>
        <v xml:space="preserve"> </v>
      </c>
      <c r="E1326" s="29" t="str">
        <f>CONCATENATE(Замеры!T1320,Замеры!W1320,Замеры!V1320)</f>
        <v xml:space="preserve"> </v>
      </c>
      <c r="F1326" s="30" t="str">
        <f>IF(Замеры!AD1320=0," ","---")</f>
        <v xml:space="preserve"> </v>
      </c>
      <c r="G1326" s="31" t="str">
        <f>IF(Замеры!AD1320=0," ",Замеры!L1320)</f>
        <v xml:space="preserve"> </v>
      </c>
      <c r="H1326" s="31" t="str">
        <f>CONCATENATE(Замеры!AO1320,Замеры!AE1320,Замеры!AP1320)</f>
        <v>0 0</v>
      </c>
      <c r="I1326" s="29" t="str">
        <f>CONCATENATE(Замеры!AM1320,Замеры!AE1320,Замеры!AN1320)</f>
        <v>0 0</v>
      </c>
      <c r="J1326" s="31" t="str">
        <f>IF(Замеры!AD1320=0," ",G1326*2.55)</f>
        <v xml:space="preserve"> </v>
      </c>
      <c r="K1326" s="29" t="str">
        <f>IF(Замеры!AD1320=0," ",Замеры!AK1320)</f>
        <v xml:space="preserve"> </v>
      </c>
      <c r="L1326" s="29" t="str">
        <f>IF(Замеры!AD1320=0," ",Замеры!AL1320)</f>
        <v xml:space="preserve"> </v>
      </c>
      <c r="M1326" s="29" t="str">
        <f>IF(Замеры!AD1320=0," ",0.1)</f>
        <v xml:space="preserve"> </v>
      </c>
      <c r="N1326" s="29" t="str">
        <f>IF(Замеры!AD1320=0," ",Замеры!AD1320)</f>
        <v xml:space="preserve"> </v>
      </c>
      <c r="O1326" s="29" t="str">
        <f>Замеры!AE1320</f>
        <v xml:space="preserve"> </v>
      </c>
      <c r="P1326" s="29" t="str">
        <f>Замеры!AF1320</f>
        <v xml:space="preserve"> </v>
      </c>
      <c r="Q1326" s="29" t="str">
        <f>IF(Замеры!AD1320=0," ","+")</f>
        <v xml:space="preserve"> </v>
      </c>
      <c r="R1326" s="32">
        <f>Замеры!AC1320</f>
        <v>0</v>
      </c>
      <c r="W1326" s="33" t="e">
        <f t="shared" si="40"/>
        <v>#VALUE!</v>
      </c>
      <c r="X1326" s="31" t="s">
        <v>72</v>
      </c>
      <c r="Y1326" s="33" t="e">
        <f t="shared" si="41"/>
        <v>#VALUE!</v>
      </c>
      <c r="Z1326" s="32"/>
    </row>
    <row r="1327" spans="1:26" x14ac:dyDescent="0.3">
      <c r="A1327" s="35">
        <f>IF(Замеры!B1321=0, " ", Замеры!B1321)</f>
        <v>1318</v>
      </c>
      <c r="B1327" s="37" t="str">
        <f>CONCATENATE(Замеры!D1321,Замеры!F1321)</f>
        <v>Группа от QF</v>
      </c>
      <c r="C1327" s="35" t="str">
        <f>IF(Замеры!J1321=0," ", Замеры!J1321)</f>
        <v xml:space="preserve"> </v>
      </c>
      <c r="D1327" s="29" t="str">
        <f>IF(Замеры!AD1321=0, " ", Замеры!AB1321)</f>
        <v xml:space="preserve"> </v>
      </c>
      <c r="E1327" s="29" t="str">
        <f>CONCATENATE(Замеры!T1321,Замеры!W1321,Замеры!V1321)</f>
        <v xml:space="preserve"> </v>
      </c>
      <c r="F1327" s="30" t="str">
        <f>IF(Замеры!AD1321=0," ","---")</f>
        <v xml:space="preserve"> </v>
      </c>
      <c r="G1327" s="31" t="str">
        <f>IF(Замеры!AD1321=0," ",Замеры!L1321)</f>
        <v xml:space="preserve"> </v>
      </c>
      <c r="H1327" s="31" t="str">
        <f>CONCATENATE(Замеры!AO1321,Замеры!AE1321,Замеры!AP1321)</f>
        <v>0 0</v>
      </c>
      <c r="I1327" s="29" t="str">
        <f>CONCATENATE(Замеры!AM1321,Замеры!AE1321,Замеры!AN1321)</f>
        <v>0 0</v>
      </c>
      <c r="J1327" s="31" t="str">
        <f>IF(Замеры!AD1321=0," ",G1327*2.55)</f>
        <v xml:space="preserve"> </v>
      </c>
      <c r="K1327" s="29" t="str">
        <f>IF(Замеры!AD1321=0," ",Замеры!AK1321)</f>
        <v xml:space="preserve"> </v>
      </c>
      <c r="L1327" s="29" t="str">
        <f>IF(Замеры!AD1321=0," ",Замеры!AL1321)</f>
        <v xml:space="preserve"> </v>
      </c>
      <c r="M1327" s="29" t="str">
        <f>IF(Замеры!AD1321=0," ",0.1)</f>
        <v xml:space="preserve"> </v>
      </c>
      <c r="N1327" s="29" t="str">
        <f>IF(Замеры!AD1321=0," ",Замеры!AD1321)</f>
        <v xml:space="preserve"> </v>
      </c>
      <c r="O1327" s="29" t="str">
        <f>Замеры!AE1321</f>
        <v xml:space="preserve"> </v>
      </c>
      <c r="P1327" s="29" t="str">
        <f>Замеры!AF1321</f>
        <v xml:space="preserve"> </v>
      </c>
      <c r="Q1327" s="29" t="str">
        <f>IF(Замеры!AD1321=0," ","+")</f>
        <v xml:space="preserve"> </v>
      </c>
      <c r="R1327" s="32">
        <f>Замеры!AC1321</f>
        <v>0</v>
      </c>
      <c r="W1327" s="33" t="e">
        <f t="shared" si="40"/>
        <v>#VALUE!</v>
      </c>
      <c r="X1327" s="31" t="s">
        <v>72</v>
      </c>
      <c r="Y1327" s="33" t="e">
        <f t="shared" si="41"/>
        <v>#VALUE!</v>
      </c>
      <c r="Z1327" s="32"/>
    </row>
    <row r="1328" spans="1:26" x14ac:dyDescent="0.3">
      <c r="A1328" s="35">
        <f>IF(Замеры!B1322=0, " ", Замеры!B1322)</f>
        <v>1319</v>
      </c>
      <c r="B1328" s="37" t="str">
        <f>CONCATENATE(Замеры!D1322,Замеры!F1322)</f>
        <v>Группа от QF</v>
      </c>
      <c r="C1328" s="35" t="str">
        <f>IF(Замеры!J1322=0," ", Замеры!J1322)</f>
        <v xml:space="preserve"> </v>
      </c>
      <c r="D1328" s="29" t="str">
        <f>IF(Замеры!AD1322=0, " ", Замеры!AB1322)</f>
        <v xml:space="preserve"> </v>
      </c>
      <c r="E1328" s="29" t="str">
        <f>CONCATENATE(Замеры!T1322,Замеры!W1322,Замеры!V1322)</f>
        <v xml:space="preserve"> </v>
      </c>
      <c r="F1328" s="30" t="str">
        <f>IF(Замеры!AD1322=0," ","---")</f>
        <v xml:space="preserve"> </v>
      </c>
      <c r="G1328" s="31" t="str">
        <f>IF(Замеры!AD1322=0," ",Замеры!L1322)</f>
        <v xml:space="preserve"> </v>
      </c>
      <c r="H1328" s="31" t="str">
        <f>CONCATENATE(Замеры!AO1322,Замеры!AE1322,Замеры!AP1322)</f>
        <v>0 0</v>
      </c>
      <c r="I1328" s="29" t="str">
        <f>CONCATENATE(Замеры!AM1322,Замеры!AE1322,Замеры!AN1322)</f>
        <v>0 0</v>
      </c>
      <c r="J1328" s="31" t="str">
        <f>IF(Замеры!AD1322=0," ",G1328*2.55)</f>
        <v xml:space="preserve"> </v>
      </c>
      <c r="K1328" s="29" t="str">
        <f>IF(Замеры!AD1322=0," ",Замеры!AK1322)</f>
        <v xml:space="preserve"> </v>
      </c>
      <c r="L1328" s="29" t="str">
        <f>IF(Замеры!AD1322=0," ",Замеры!AL1322)</f>
        <v xml:space="preserve"> </v>
      </c>
      <c r="M1328" s="29" t="str">
        <f>IF(Замеры!AD1322=0," ",0.1)</f>
        <v xml:space="preserve"> </v>
      </c>
      <c r="N1328" s="29" t="str">
        <f>IF(Замеры!AD1322=0," ",Замеры!AD1322)</f>
        <v xml:space="preserve"> </v>
      </c>
      <c r="O1328" s="29" t="str">
        <f>Замеры!AE1322</f>
        <v xml:space="preserve"> </v>
      </c>
      <c r="P1328" s="29" t="str">
        <f>Замеры!AF1322</f>
        <v xml:space="preserve"> </v>
      </c>
      <c r="Q1328" s="29" t="str">
        <f>IF(Замеры!AD1322=0," ","+")</f>
        <v xml:space="preserve"> </v>
      </c>
      <c r="R1328" s="32">
        <f>Замеры!AC1322</f>
        <v>0</v>
      </c>
      <c r="W1328" s="33" t="e">
        <f t="shared" si="40"/>
        <v>#VALUE!</v>
      </c>
      <c r="X1328" s="31" t="s">
        <v>72</v>
      </c>
      <c r="Y1328" s="33" t="e">
        <f t="shared" si="41"/>
        <v>#VALUE!</v>
      </c>
      <c r="Z1328" s="32"/>
    </row>
    <row r="1329" spans="1:26" x14ac:dyDescent="0.3">
      <c r="A1329" s="35">
        <f>IF(Замеры!B1323=0, " ", Замеры!B1323)</f>
        <v>1320</v>
      </c>
      <c r="B1329" s="37" t="str">
        <f>CONCATENATE(Замеры!D1323,Замеры!F1323)</f>
        <v>Группа от QF</v>
      </c>
      <c r="C1329" s="35" t="str">
        <f>IF(Замеры!J1323=0," ", Замеры!J1323)</f>
        <v xml:space="preserve"> </v>
      </c>
      <c r="D1329" s="29" t="str">
        <f>IF(Замеры!AD1323=0, " ", Замеры!AB1323)</f>
        <v xml:space="preserve"> </v>
      </c>
      <c r="E1329" s="29" t="str">
        <f>CONCATENATE(Замеры!T1323,Замеры!W1323,Замеры!V1323)</f>
        <v xml:space="preserve"> </v>
      </c>
      <c r="F1329" s="30" t="str">
        <f>IF(Замеры!AD1323=0," ","---")</f>
        <v xml:space="preserve"> </v>
      </c>
      <c r="G1329" s="31" t="str">
        <f>IF(Замеры!AD1323=0," ",Замеры!L1323)</f>
        <v xml:space="preserve"> </v>
      </c>
      <c r="H1329" s="31" t="str">
        <f>CONCATENATE(Замеры!AO1323,Замеры!AE1323,Замеры!AP1323)</f>
        <v>0 0</v>
      </c>
      <c r="I1329" s="29" t="str">
        <f>CONCATENATE(Замеры!AM1323,Замеры!AE1323,Замеры!AN1323)</f>
        <v>0 0</v>
      </c>
      <c r="J1329" s="31" t="str">
        <f>IF(Замеры!AD1323=0," ",G1329*2.55)</f>
        <v xml:space="preserve"> </v>
      </c>
      <c r="K1329" s="29" t="str">
        <f>IF(Замеры!AD1323=0," ",Замеры!AK1323)</f>
        <v xml:space="preserve"> </v>
      </c>
      <c r="L1329" s="29" t="str">
        <f>IF(Замеры!AD1323=0," ",Замеры!AL1323)</f>
        <v xml:space="preserve"> </v>
      </c>
      <c r="M1329" s="29" t="str">
        <f>IF(Замеры!AD1323=0," ",0.1)</f>
        <v xml:space="preserve"> </v>
      </c>
      <c r="N1329" s="29" t="str">
        <f>IF(Замеры!AD1323=0," ",Замеры!AD1323)</f>
        <v xml:space="preserve"> </v>
      </c>
      <c r="O1329" s="29" t="str">
        <f>Замеры!AE1323</f>
        <v xml:space="preserve"> </v>
      </c>
      <c r="P1329" s="29" t="str">
        <f>Замеры!AF1323</f>
        <v xml:space="preserve"> </v>
      </c>
      <c r="Q1329" s="29" t="str">
        <f>IF(Замеры!AD1323=0," ","+")</f>
        <v xml:space="preserve"> </v>
      </c>
      <c r="R1329" s="32">
        <f>Замеры!AC1323</f>
        <v>0</v>
      </c>
      <c r="W1329" s="33" t="e">
        <f t="shared" si="40"/>
        <v>#VALUE!</v>
      </c>
      <c r="X1329" s="31" t="s">
        <v>72</v>
      </c>
      <c r="Y1329" s="33" t="e">
        <f t="shared" si="41"/>
        <v>#VALUE!</v>
      </c>
      <c r="Z1329" s="32"/>
    </row>
    <row r="1330" spans="1:26" x14ac:dyDescent="0.3">
      <c r="A1330" s="35">
        <f>IF(Замеры!B1324=0, " ", Замеры!B1324)</f>
        <v>1321</v>
      </c>
      <c r="B1330" s="37" t="str">
        <f>CONCATENATE(Замеры!D1324,Замеры!F1324)</f>
        <v>Группа от QF</v>
      </c>
      <c r="C1330" s="35" t="str">
        <f>IF(Замеры!J1324=0," ", Замеры!J1324)</f>
        <v xml:space="preserve"> </v>
      </c>
      <c r="D1330" s="29" t="str">
        <f>IF(Замеры!AD1324=0, " ", Замеры!AB1324)</f>
        <v xml:space="preserve"> </v>
      </c>
      <c r="E1330" s="29" t="str">
        <f>CONCATENATE(Замеры!T1324,Замеры!W1324,Замеры!V1324)</f>
        <v xml:space="preserve"> </v>
      </c>
      <c r="F1330" s="30" t="str">
        <f>IF(Замеры!AD1324=0," ","---")</f>
        <v xml:space="preserve"> </v>
      </c>
      <c r="G1330" s="31" t="str">
        <f>IF(Замеры!AD1324=0," ",Замеры!L1324)</f>
        <v xml:space="preserve"> </v>
      </c>
      <c r="H1330" s="31" t="str">
        <f>CONCATENATE(Замеры!AO1324,Замеры!AE1324,Замеры!AP1324)</f>
        <v>0 0</v>
      </c>
      <c r="I1330" s="29" t="str">
        <f>CONCATENATE(Замеры!AM1324,Замеры!AE1324,Замеры!AN1324)</f>
        <v>0 0</v>
      </c>
      <c r="J1330" s="31" t="str">
        <f>IF(Замеры!AD1324=0," ",G1330*2.55)</f>
        <v xml:space="preserve"> </v>
      </c>
      <c r="K1330" s="29" t="str">
        <f>IF(Замеры!AD1324=0," ",Замеры!AK1324)</f>
        <v xml:space="preserve"> </v>
      </c>
      <c r="L1330" s="29" t="str">
        <f>IF(Замеры!AD1324=0," ",Замеры!AL1324)</f>
        <v xml:space="preserve"> </v>
      </c>
      <c r="M1330" s="29" t="str">
        <f>IF(Замеры!AD1324=0," ",0.1)</f>
        <v xml:space="preserve"> </v>
      </c>
      <c r="N1330" s="29" t="str">
        <f>IF(Замеры!AD1324=0," ",Замеры!AD1324)</f>
        <v xml:space="preserve"> </v>
      </c>
      <c r="O1330" s="29" t="str">
        <f>Замеры!AE1324</f>
        <v xml:space="preserve"> </v>
      </c>
      <c r="P1330" s="29" t="str">
        <f>Замеры!AF1324</f>
        <v xml:space="preserve"> </v>
      </c>
      <c r="Q1330" s="29" t="str">
        <f>IF(Замеры!AD1324=0," ","+")</f>
        <v xml:space="preserve"> </v>
      </c>
      <c r="R1330" s="32">
        <f>Замеры!AC1324</f>
        <v>0</v>
      </c>
      <c r="W1330" s="33" t="e">
        <f t="shared" si="40"/>
        <v>#VALUE!</v>
      </c>
      <c r="X1330" s="31" t="s">
        <v>72</v>
      </c>
      <c r="Y1330" s="33" t="e">
        <f t="shared" si="41"/>
        <v>#VALUE!</v>
      </c>
      <c r="Z1330" s="32"/>
    </row>
    <row r="1331" spans="1:26" x14ac:dyDescent="0.3">
      <c r="A1331" s="35">
        <f>IF(Замеры!B1325=0, " ", Замеры!B1325)</f>
        <v>1322</v>
      </c>
      <c r="B1331" s="37" t="str">
        <f>CONCATENATE(Замеры!D1325,Замеры!F1325)</f>
        <v>Группа от QF</v>
      </c>
      <c r="C1331" s="35" t="str">
        <f>IF(Замеры!J1325=0," ", Замеры!J1325)</f>
        <v xml:space="preserve"> </v>
      </c>
      <c r="D1331" s="29" t="str">
        <f>IF(Замеры!AD1325=0, " ", Замеры!AB1325)</f>
        <v xml:space="preserve"> </v>
      </c>
      <c r="E1331" s="29" t="str">
        <f>CONCATENATE(Замеры!T1325,Замеры!W1325,Замеры!V1325)</f>
        <v xml:space="preserve"> </v>
      </c>
      <c r="F1331" s="30" t="str">
        <f>IF(Замеры!AD1325=0," ","---")</f>
        <v xml:space="preserve"> </v>
      </c>
      <c r="G1331" s="31" t="str">
        <f>IF(Замеры!AD1325=0," ",Замеры!L1325)</f>
        <v xml:space="preserve"> </v>
      </c>
      <c r="H1331" s="31" t="str">
        <f>CONCATENATE(Замеры!AO1325,Замеры!AE1325,Замеры!AP1325)</f>
        <v>0 0</v>
      </c>
      <c r="I1331" s="29" t="str">
        <f>CONCATENATE(Замеры!AM1325,Замеры!AE1325,Замеры!AN1325)</f>
        <v>0 0</v>
      </c>
      <c r="J1331" s="31" t="str">
        <f>IF(Замеры!AD1325=0," ",G1331*2.55)</f>
        <v xml:space="preserve"> </v>
      </c>
      <c r="K1331" s="29" t="str">
        <f>IF(Замеры!AD1325=0," ",Замеры!AK1325)</f>
        <v xml:space="preserve"> </v>
      </c>
      <c r="L1331" s="29" t="str">
        <f>IF(Замеры!AD1325=0," ",Замеры!AL1325)</f>
        <v xml:space="preserve"> </v>
      </c>
      <c r="M1331" s="29" t="str">
        <f>IF(Замеры!AD1325=0," ",0.1)</f>
        <v xml:space="preserve"> </v>
      </c>
      <c r="N1331" s="29" t="str">
        <f>IF(Замеры!AD1325=0," ",Замеры!AD1325)</f>
        <v xml:space="preserve"> </v>
      </c>
      <c r="O1331" s="29" t="str">
        <f>Замеры!AE1325</f>
        <v xml:space="preserve"> </v>
      </c>
      <c r="P1331" s="29" t="str">
        <f>Замеры!AF1325</f>
        <v xml:space="preserve"> </v>
      </c>
      <c r="Q1331" s="29" t="str">
        <f>IF(Замеры!AD1325=0," ","+")</f>
        <v xml:space="preserve"> </v>
      </c>
      <c r="R1331" s="32">
        <f>Замеры!AC1325</f>
        <v>0</v>
      </c>
      <c r="W1331" s="33" t="e">
        <f t="shared" si="40"/>
        <v>#VALUE!</v>
      </c>
      <c r="X1331" s="31" t="s">
        <v>72</v>
      </c>
      <c r="Y1331" s="33" t="e">
        <f t="shared" si="41"/>
        <v>#VALUE!</v>
      </c>
      <c r="Z1331" s="32"/>
    </row>
    <row r="1332" spans="1:26" x14ac:dyDescent="0.3">
      <c r="A1332" s="35">
        <f>IF(Замеры!B1326=0, " ", Замеры!B1326)</f>
        <v>1323</v>
      </c>
      <c r="B1332" s="37" t="str">
        <f>CONCATENATE(Замеры!D1326,Замеры!F1326)</f>
        <v>Группа от QF</v>
      </c>
      <c r="C1332" s="35" t="str">
        <f>IF(Замеры!J1326=0," ", Замеры!J1326)</f>
        <v xml:space="preserve"> </v>
      </c>
      <c r="D1332" s="29" t="str">
        <f>IF(Замеры!AD1326=0, " ", Замеры!AB1326)</f>
        <v xml:space="preserve"> </v>
      </c>
      <c r="E1332" s="29" t="str">
        <f>CONCATENATE(Замеры!T1326,Замеры!W1326,Замеры!V1326)</f>
        <v xml:space="preserve"> </v>
      </c>
      <c r="F1332" s="30" t="str">
        <f>IF(Замеры!AD1326=0," ","---")</f>
        <v xml:space="preserve"> </v>
      </c>
      <c r="G1332" s="31" t="str">
        <f>IF(Замеры!AD1326=0," ",Замеры!L1326)</f>
        <v xml:space="preserve"> </v>
      </c>
      <c r="H1332" s="31" t="str">
        <f>CONCATENATE(Замеры!AO1326,Замеры!AE1326,Замеры!AP1326)</f>
        <v>0 0</v>
      </c>
      <c r="I1332" s="29" t="str">
        <f>CONCATENATE(Замеры!AM1326,Замеры!AE1326,Замеры!AN1326)</f>
        <v>0 0</v>
      </c>
      <c r="J1332" s="31" t="str">
        <f>IF(Замеры!AD1326=0," ",G1332*2.55)</f>
        <v xml:space="preserve"> </v>
      </c>
      <c r="K1332" s="29" t="str">
        <f>IF(Замеры!AD1326=0," ",Замеры!AK1326)</f>
        <v xml:space="preserve"> </v>
      </c>
      <c r="L1332" s="29" t="str">
        <f>IF(Замеры!AD1326=0," ",Замеры!AL1326)</f>
        <v xml:space="preserve"> </v>
      </c>
      <c r="M1332" s="29" t="str">
        <f>IF(Замеры!AD1326=0," ",0.1)</f>
        <v xml:space="preserve"> </v>
      </c>
      <c r="N1332" s="29" t="str">
        <f>IF(Замеры!AD1326=0," ",Замеры!AD1326)</f>
        <v xml:space="preserve"> </v>
      </c>
      <c r="O1332" s="29" t="str">
        <f>Замеры!AE1326</f>
        <v xml:space="preserve"> </v>
      </c>
      <c r="P1332" s="29" t="str">
        <f>Замеры!AF1326</f>
        <v xml:space="preserve"> </v>
      </c>
      <c r="Q1332" s="29" t="str">
        <f>IF(Замеры!AD1326=0," ","+")</f>
        <v xml:space="preserve"> </v>
      </c>
      <c r="R1332" s="32">
        <f>Замеры!AC1326</f>
        <v>0</v>
      </c>
      <c r="W1332" s="33" t="e">
        <f t="shared" si="40"/>
        <v>#VALUE!</v>
      </c>
      <c r="X1332" s="31" t="s">
        <v>72</v>
      </c>
      <c r="Y1332" s="33" t="e">
        <f t="shared" si="41"/>
        <v>#VALUE!</v>
      </c>
      <c r="Z1332" s="32"/>
    </row>
    <row r="1333" spans="1:26" x14ac:dyDescent="0.3">
      <c r="A1333" s="35">
        <f>IF(Замеры!B1327=0, " ", Замеры!B1327)</f>
        <v>1324</v>
      </c>
      <c r="B1333" s="37" t="str">
        <f>CONCATENATE(Замеры!D1327,Замеры!F1327)</f>
        <v>Группа от QF</v>
      </c>
      <c r="C1333" s="35" t="str">
        <f>IF(Замеры!J1327=0," ", Замеры!J1327)</f>
        <v xml:space="preserve"> </v>
      </c>
      <c r="D1333" s="29" t="str">
        <f>IF(Замеры!AD1327=0, " ", Замеры!AB1327)</f>
        <v xml:space="preserve"> </v>
      </c>
      <c r="E1333" s="29" t="str">
        <f>CONCATENATE(Замеры!T1327,Замеры!W1327,Замеры!V1327)</f>
        <v xml:space="preserve"> </v>
      </c>
      <c r="F1333" s="30" t="str">
        <f>IF(Замеры!AD1327=0," ","---")</f>
        <v xml:space="preserve"> </v>
      </c>
      <c r="G1333" s="31" t="str">
        <f>IF(Замеры!AD1327=0," ",Замеры!L1327)</f>
        <v xml:space="preserve"> </v>
      </c>
      <c r="H1333" s="31" t="str">
        <f>CONCATENATE(Замеры!AO1327,Замеры!AE1327,Замеры!AP1327)</f>
        <v>0 0</v>
      </c>
      <c r="I1333" s="29" t="str">
        <f>CONCATENATE(Замеры!AM1327,Замеры!AE1327,Замеры!AN1327)</f>
        <v>0 0</v>
      </c>
      <c r="J1333" s="31" t="str">
        <f>IF(Замеры!AD1327=0," ",G1333*2.55)</f>
        <v xml:space="preserve"> </v>
      </c>
      <c r="K1333" s="29" t="str">
        <f>IF(Замеры!AD1327=0," ",Замеры!AK1327)</f>
        <v xml:space="preserve"> </v>
      </c>
      <c r="L1333" s="29" t="str">
        <f>IF(Замеры!AD1327=0," ",Замеры!AL1327)</f>
        <v xml:space="preserve"> </v>
      </c>
      <c r="M1333" s="29" t="str">
        <f>IF(Замеры!AD1327=0," ",0.1)</f>
        <v xml:space="preserve"> </v>
      </c>
      <c r="N1333" s="29" t="str">
        <f>IF(Замеры!AD1327=0," ",Замеры!AD1327)</f>
        <v xml:space="preserve"> </v>
      </c>
      <c r="O1333" s="29" t="str">
        <f>Замеры!AE1327</f>
        <v xml:space="preserve"> </v>
      </c>
      <c r="P1333" s="29" t="str">
        <f>Замеры!AF1327</f>
        <v xml:space="preserve"> </v>
      </c>
      <c r="Q1333" s="29" t="str">
        <f>IF(Замеры!AD1327=0," ","+")</f>
        <v xml:space="preserve"> </v>
      </c>
      <c r="R1333" s="32">
        <f>Замеры!AC1327</f>
        <v>0</v>
      </c>
      <c r="W1333" s="33" t="e">
        <f t="shared" si="40"/>
        <v>#VALUE!</v>
      </c>
      <c r="X1333" s="31" t="s">
        <v>72</v>
      </c>
      <c r="Y1333" s="33" t="e">
        <f t="shared" si="41"/>
        <v>#VALUE!</v>
      </c>
      <c r="Z1333" s="32"/>
    </row>
    <row r="1334" spans="1:26" x14ac:dyDescent="0.3">
      <c r="A1334" s="35">
        <f>IF(Замеры!B1328=0, " ", Замеры!B1328)</f>
        <v>1325</v>
      </c>
      <c r="B1334" s="37" t="str">
        <f>CONCATENATE(Замеры!D1328,Замеры!F1328)</f>
        <v>Группа от QF</v>
      </c>
      <c r="C1334" s="35" t="str">
        <f>IF(Замеры!J1328=0," ", Замеры!J1328)</f>
        <v xml:space="preserve"> </v>
      </c>
      <c r="D1334" s="29" t="str">
        <f>IF(Замеры!AD1328=0, " ", Замеры!AB1328)</f>
        <v xml:space="preserve"> </v>
      </c>
      <c r="E1334" s="29" t="str">
        <f>CONCATENATE(Замеры!T1328,Замеры!W1328,Замеры!V1328)</f>
        <v xml:space="preserve"> </v>
      </c>
      <c r="F1334" s="30" t="str">
        <f>IF(Замеры!AD1328=0," ","---")</f>
        <v xml:space="preserve"> </v>
      </c>
      <c r="G1334" s="31" t="str">
        <f>IF(Замеры!AD1328=0," ",Замеры!L1328)</f>
        <v xml:space="preserve"> </v>
      </c>
      <c r="H1334" s="31" t="str">
        <f>CONCATENATE(Замеры!AO1328,Замеры!AE1328,Замеры!AP1328)</f>
        <v>0 0</v>
      </c>
      <c r="I1334" s="29" t="str">
        <f>CONCATENATE(Замеры!AM1328,Замеры!AE1328,Замеры!AN1328)</f>
        <v>0 0</v>
      </c>
      <c r="J1334" s="31" t="str">
        <f>IF(Замеры!AD1328=0," ",G1334*2.55)</f>
        <v xml:space="preserve"> </v>
      </c>
      <c r="K1334" s="29" t="str">
        <f>IF(Замеры!AD1328=0," ",Замеры!AK1328)</f>
        <v xml:space="preserve"> </v>
      </c>
      <c r="L1334" s="29" t="str">
        <f>IF(Замеры!AD1328=0," ",Замеры!AL1328)</f>
        <v xml:space="preserve"> </v>
      </c>
      <c r="M1334" s="29" t="str">
        <f>IF(Замеры!AD1328=0," ",0.1)</f>
        <v xml:space="preserve"> </v>
      </c>
      <c r="N1334" s="29" t="str">
        <f>IF(Замеры!AD1328=0," ",Замеры!AD1328)</f>
        <v xml:space="preserve"> </v>
      </c>
      <c r="O1334" s="29" t="str">
        <f>Замеры!AE1328</f>
        <v xml:space="preserve"> </v>
      </c>
      <c r="P1334" s="29" t="str">
        <f>Замеры!AF1328</f>
        <v xml:space="preserve"> </v>
      </c>
      <c r="Q1334" s="29" t="str">
        <f>IF(Замеры!AD1328=0," ","+")</f>
        <v xml:space="preserve"> </v>
      </c>
      <c r="R1334" s="32">
        <f>Замеры!AC1328</f>
        <v>0</v>
      </c>
      <c r="W1334" s="33" t="e">
        <f t="shared" si="40"/>
        <v>#VALUE!</v>
      </c>
      <c r="X1334" s="31" t="s">
        <v>72</v>
      </c>
      <c r="Y1334" s="33" t="e">
        <f t="shared" si="41"/>
        <v>#VALUE!</v>
      </c>
      <c r="Z1334" s="32"/>
    </row>
    <row r="1335" spans="1:26" x14ac:dyDescent="0.3">
      <c r="A1335" s="35">
        <f>IF(Замеры!B1329=0, " ", Замеры!B1329)</f>
        <v>1326</v>
      </c>
      <c r="B1335" s="37" t="str">
        <f>CONCATENATE(Замеры!D1329,Замеры!F1329)</f>
        <v>Группа от QF</v>
      </c>
      <c r="C1335" s="35" t="str">
        <f>IF(Замеры!J1329=0," ", Замеры!J1329)</f>
        <v xml:space="preserve"> </v>
      </c>
      <c r="D1335" s="29" t="str">
        <f>IF(Замеры!AD1329=0, " ", Замеры!AB1329)</f>
        <v xml:space="preserve"> </v>
      </c>
      <c r="E1335" s="29" t="str">
        <f>CONCATENATE(Замеры!T1329,Замеры!W1329,Замеры!V1329)</f>
        <v xml:space="preserve"> </v>
      </c>
      <c r="F1335" s="30" t="str">
        <f>IF(Замеры!AD1329=0," ","---")</f>
        <v xml:space="preserve"> </v>
      </c>
      <c r="G1335" s="31" t="str">
        <f>IF(Замеры!AD1329=0," ",Замеры!L1329)</f>
        <v xml:space="preserve"> </v>
      </c>
      <c r="H1335" s="31" t="str">
        <f>CONCATENATE(Замеры!AO1329,Замеры!AE1329,Замеры!AP1329)</f>
        <v>0 0</v>
      </c>
      <c r="I1335" s="29" t="str">
        <f>CONCATENATE(Замеры!AM1329,Замеры!AE1329,Замеры!AN1329)</f>
        <v>0 0</v>
      </c>
      <c r="J1335" s="31" t="str">
        <f>IF(Замеры!AD1329=0," ",G1335*2.55)</f>
        <v xml:space="preserve"> </v>
      </c>
      <c r="K1335" s="29" t="str">
        <f>IF(Замеры!AD1329=0," ",Замеры!AK1329)</f>
        <v xml:space="preserve"> </v>
      </c>
      <c r="L1335" s="29" t="str">
        <f>IF(Замеры!AD1329=0," ",Замеры!AL1329)</f>
        <v xml:space="preserve"> </v>
      </c>
      <c r="M1335" s="29" t="str">
        <f>IF(Замеры!AD1329=0," ",0.1)</f>
        <v xml:space="preserve"> </v>
      </c>
      <c r="N1335" s="29" t="str">
        <f>IF(Замеры!AD1329=0," ",Замеры!AD1329)</f>
        <v xml:space="preserve"> </v>
      </c>
      <c r="O1335" s="29" t="str">
        <f>Замеры!AE1329</f>
        <v xml:space="preserve"> </v>
      </c>
      <c r="P1335" s="29" t="str">
        <f>Замеры!AF1329</f>
        <v xml:space="preserve"> </v>
      </c>
      <c r="Q1335" s="29" t="str">
        <f>IF(Замеры!AD1329=0," ","+")</f>
        <v xml:space="preserve"> </v>
      </c>
      <c r="R1335" s="32">
        <f>Замеры!AC1329</f>
        <v>0</v>
      </c>
      <c r="W1335" s="33" t="e">
        <f t="shared" si="40"/>
        <v>#VALUE!</v>
      </c>
      <c r="X1335" s="31" t="s">
        <v>72</v>
      </c>
      <c r="Y1335" s="33" t="e">
        <f t="shared" si="41"/>
        <v>#VALUE!</v>
      </c>
      <c r="Z1335" s="32"/>
    </row>
    <row r="1336" spans="1:26" x14ac:dyDescent="0.3">
      <c r="A1336" s="35">
        <f>IF(Замеры!B1330=0, " ", Замеры!B1330)</f>
        <v>1327</v>
      </c>
      <c r="B1336" s="37" t="str">
        <f>CONCATENATE(Замеры!D1330,Замеры!F1330)</f>
        <v>Группа от QF</v>
      </c>
      <c r="C1336" s="35" t="str">
        <f>IF(Замеры!J1330=0," ", Замеры!J1330)</f>
        <v xml:space="preserve"> </v>
      </c>
      <c r="D1336" s="29" t="str">
        <f>IF(Замеры!AD1330=0, " ", Замеры!AB1330)</f>
        <v xml:space="preserve"> </v>
      </c>
      <c r="E1336" s="29" t="str">
        <f>CONCATENATE(Замеры!T1330,Замеры!W1330,Замеры!V1330)</f>
        <v xml:space="preserve"> </v>
      </c>
      <c r="F1336" s="30" t="str">
        <f>IF(Замеры!AD1330=0," ","---")</f>
        <v xml:space="preserve"> </v>
      </c>
      <c r="G1336" s="31" t="str">
        <f>IF(Замеры!AD1330=0," ",Замеры!L1330)</f>
        <v xml:space="preserve"> </v>
      </c>
      <c r="H1336" s="31" t="str">
        <f>CONCATENATE(Замеры!AO1330,Замеры!AE1330,Замеры!AP1330)</f>
        <v>0 0</v>
      </c>
      <c r="I1336" s="29" t="str">
        <f>CONCATENATE(Замеры!AM1330,Замеры!AE1330,Замеры!AN1330)</f>
        <v>0 0</v>
      </c>
      <c r="J1336" s="31" t="str">
        <f>IF(Замеры!AD1330=0," ",G1336*2.55)</f>
        <v xml:space="preserve"> </v>
      </c>
      <c r="K1336" s="29" t="str">
        <f>IF(Замеры!AD1330=0," ",Замеры!AK1330)</f>
        <v xml:space="preserve"> </v>
      </c>
      <c r="L1336" s="29" t="str">
        <f>IF(Замеры!AD1330=0," ",Замеры!AL1330)</f>
        <v xml:space="preserve"> </v>
      </c>
      <c r="M1336" s="29" t="str">
        <f>IF(Замеры!AD1330=0," ",0.1)</f>
        <v xml:space="preserve"> </v>
      </c>
      <c r="N1336" s="29" t="str">
        <f>IF(Замеры!AD1330=0," ",Замеры!AD1330)</f>
        <v xml:space="preserve"> </v>
      </c>
      <c r="O1336" s="29" t="str">
        <f>Замеры!AE1330</f>
        <v xml:space="preserve"> </v>
      </c>
      <c r="P1336" s="29" t="str">
        <f>Замеры!AF1330</f>
        <v xml:space="preserve"> </v>
      </c>
      <c r="Q1336" s="29" t="str">
        <f>IF(Замеры!AD1330=0," ","+")</f>
        <v xml:space="preserve"> </v>
      </c>
      <c r="R1336" s="32">
        <f>Замеры!AC1330</f>
        <v>0</v>
      </c>
      <c r="W1336" s="33" t="e">
        <f t="shared" si="40"/>
        <v>#VALUE!</v>
      </c>
      <c r="X1336" s="31" t="s">
        <v>72</v>
      </c>
      <c r="Y1336" s="33" t="e">
        <f t="shared" si="41"/>
        <v>#VALUE!</v>
      </c>
      <c r="Z1336" s="32"/>
    </row>
    <row r="1337" spans="1:26" x14ac:dyDescent="0.3">
      <c r="A1337" s="35">
        <f>IF(Замеры!B1331=0, " ", Замеры!B1331)</f>
        <v>1328</v>
      </c>
      <c r="B1337" s="37" t="str">
        <f>CONCATENATE(Замеры!D1331,Замеры!F1331)</f>
        <v>Группа от QF</v>
      </c>
      <c r="C1337" s="35" t="str">
        <f>IF(Замеры!J1331=0," ", Замеры!J1331)</f>
        <v xml:space="preserve"> </v>
      </c>
      <c r="D1337" s="29" t="str">
        <f>IF(Замеры!AD1331=0, " ", Замеры!AB1331)</f>
        <v xml:space="preserve"> </v>
      </c>
      <c r="E1337" s="29" t="str">
        <f>CONCATENATE(Замеры!T1331,Замеры!W1331,Замеры!V1331)</f>
        <v xml:space="preserve"> </v>
      </c>
      <c r="F1337" s="30" t="str">
        <f>IF(Замеры!AD1331=0," ","---")</f>
        <v xml:space="preserve"> </v>
      </c>
      <c r="G1337" s="31" t="str">
        <f>IF(Замеры!AD1331=0," ",Замеры!L1331)</f>
        <v xml:space="preserve"> </v>
      </c>
      <c r="H1337" s="31" t="str">
        <f>CONCATENATE(Замеры!AO1331,Замеры!AE1331,Замеры!AP1331)</f>
        <v>0 0</v>
      </c>
      <c r="I1337" s="29" t="str">
        <f>CONCATENATE(Замеры!AM1331,Замеры!AE1331,Замеры!AN1331)</f>
        <v>0 0</v>
      </c>
      <c r="J1337" s="31" t="str">
        <f>IF(Замеры!AD1331=0," ",G1337*2.55)</f>
        <v xml:space="preserve"> </v>
      </c>
      <c r="K1337" s="29" t="str">
        <f>IF(Замеры!AD1331=0," ",Замеры!AK1331)</f>
        <v xml:space="preserve"> </v>
      </c>
      <c r="L1337" s="29" t="str">
        <f>IF(Замеры!AD1331=0," ",Замеры!AL1331)</f>
        <v xml:space="preserve"> </v>
      </c>
      <c r="M1337" s="29" t="str">
        <f>IF(Замеры!AD1331=0," ",0.1)</f>
        <v xml:space="preserve"> </v>
      </c>
      <c r="N1337" s="29" t="str">
        <f>IF(Замеры!AD1331=0," ",Замеры!AD1331)</f>
        <v xml:space="preserve"> </v>
      </c>
      <c r="O1337" s="29" t="str">
        <f>Замеры!AE1331</f>
        <v xml:space="preserve"> </v>
      </c>
      <c r="P1337" s="29" t="str">
        <f>Замеры!AF1331</f>
        <v xml:space="preserve"> </v>
      </c>
      <c r="Q1337" s="29" t="str">
        <f>IF(Замеры!AD1331=0," ","+")</f>
        <v xml:space="preserve"> </v>
      </c>
      <c r="R1337" s="32">
        <f>Замеры!AC1331</f>
        <v>0</v>
      </c>
      <c r="W1337" s="33" t="e">
        <f t="shared" si="40"/>
        <v>#VALUE!</v>
      </c>
      <c r="X1337" s="31" t="s">
        <v>72</v>
      </c>
      <c r="Y1337" s="33" t="e">
        <f t="shared" si="41"/>
        <v>#VALUE!</v>
      </c>
      <c r="Z1337" s="32"/>
    </row>
    <row r="1338" spans="1:26" x14ac:dyDescent="0.3">
      <c r="A1338" s="35">
        <f>IF(Замеры!B1332=0, " ", Замеры!B1332)</f>
        <v>1329</v>
      </c>
      <c r="B1338" s="37" t="str">
        <f>CONCATENATE(Замеры!D1332,Замеры!F1332)</f>
        <v>Группа от QF</v>
      </c>
      <c r="C1338" s="35" t="str">
        <f>IF(Замеры!J1332=0," ", Замеры!J1332)</f>
        <v xml:space="preserve"> </v>
      </c>
      <c r="D1338" s="29" t="str">
        <f>IF(Замеры!AD1332=0, " ", Замеры!AB1332)</f>
        <v xml:space="preserve"> </v>
      </c>
      <c r="E1338" s="29" t="str">
        <f>CONCATENATE(Замеры!T1332,Замеры!W1332,Замеры!V1332)</f>
        <v xml:space="preserve"> </v>
      </c>
      <c r="F1338" s="30" t="str">
        <f>IF(Замеры!AD1332=0," ","---")</f>
        <v xml:space="preserve"> </v>
      </c>
      <c r="G1338" s="31" t="str">
        <f>IF(Замеры!AD1332=0," ",Замеры!L1332)</f>
        <v xml:space="preserve"> </v>
      </c>
      <c r="H1338" s="31" t="str">
        <f>CONCATENATE(Замеры!AO1332,Замеры!AE1332,Замеры!AP1332)</f>
        <v>0 0</v>
      </c>
      <c r="I1338" s="29" t="str">
        <f>CONCATENATE(Замеры!AM1332,Замеры!AE1332,Замеры!AN1332)</f>
        <v>0 0</v>
      </c>
      <c r="J1338" s="31" t="str">
        <f>IF(Замеры!AD1332=0," ",G1338*2.55)</f>
        <v xml:space="preserve"> </v>
      </c>
      <c r="K1338" s="29" t="str">
        <f>IF(Замеры!AD1332=0," ",Замеры!AK1332)</f>
        <v xml:space="preserve"> </v>
      </c>
      <c r="L1338" s="29" t="str">
        <f>IF(Замеры!AD1332=0," ",Замеры!AL1332)</f>
        <v xml:space="preserve"> </v>
      </c>
      <c r="M1338" s="29" t="str">
        <f>IF(Замеры!AD1332=0," ",0.1)</f>
        <v xml:space="preserve"> </v>
      </c>
      <c r="N1338" s="29" t="str">
        <f>IF(Замеры!AD1332=0," ",Замеры!AD1332)</f>
        <v xml:space="preserve"> </v>
      </c>
      <c r="O1338" s="29" t="str">
        <f>Замеры!AE1332</f>
        <v xml:space="preserve"> </v>
      </c>
      <c r="P1338" s="29" t="str">
        <f>Замеры!AF1332</f>
        <v xml:space="preserve"> </v>
      </c>
      <c r="Q1338" s="29" t="str">
        <f>IF(Замеры!AD1332=0," ","+")</f>
        <v xml:space="preserve"> </v>
      </c>
      <c r="R1338" s="32">
        <f>Замеры!AC1332</f>
        <v>0</v>
      </c>
      <c r="W1338" s="33" t="e">
        <f t="shared" si="40"/>
        <v>#VALUE!</v>
      </c>
      <c r="X1338" s="31" t="s">
        <v>72</v>
      </c>
      <c r="Y1338" s="33" t="e">
        <f t="shared" si="41"/>
        <v>#VALUE!</v>
      </c>
      <c r="Z1338" s="32"/>
    </row>
    <row r="1339" spans="1:26" x14ac:dyDescent="0.3">
      <c r="A1339" s="35">
        <f>IF(Замеры!B1333=0, " ", Замеры!B1333)</f>
        <v>1330</v>
      </c>
      <c r="B1339" s="37" t="str">
        <f>CONCATENATE(Замеры!D1333,Замеры!F1333)</f>
        <v>Группа от QF</v>
      </c>
      <c r="C1339" s="35" t="str">
        <f>IF(Замеры!J1333=0," ", Замеры!J1333)</f>
        <v xml:space="preserve"> </v>
      </c>
      <c r="D1339" s="29" t="str">
        <f>IF(Замеры!AD1333=0, " ", Замеры!AB1333)</f>
        <v xml:space="preserve"> </v>
      </c>
      <c r="E1339" s="29" t="str">
        <f>CONCATENATE(Замеры!T1333,Замеры!W1333,Замеры!V1333)</f>
        <v xml:space="preserve"> </v>
      </c>
      <c r="F1339" s="30" t="str">
        <f>IF(Замеры!AD1333=0," ","---")</f>
        <v xml:space="preserve"> </v>
      </c>
      <c r="G1339" s="31" t="str">
        <f>IF(Замеры!AD1333=0," ",Замеры!L1333)</f>
        <v xml:space="preserve"> </v>
      </c>
      <c r="H1339" s="31" t="str">
        <f>CONCATENATE(Замеры!AO1333,Замеры!AE1333,Замеры!AP1333)</f>
        <v>0 0</v>
      </c>
      <c r="I1339" s="29" t="str">
        <f>CONCATENATE(Замеры!AM1333,Замеры!AE1333,Замеры!AN1333)</f>
        <v>0 0</v>
      </c>
      <c r="J1339" s="31" t="str">
        <f>IF(Замеры!AD1333=0," ",G1339*2.55)</f>
        <v xml:space="preserve"> </v>
      </c>
      <c r="K1339" s="29" t="str">
        <f>IF(Замеры!AD1333=0," ",Замеры!AK1333)</f>
        <v xml:space="preserve"> </v>
      </c>
      <c r="L1339" s="29" t="str">
        <f>IF(Замеры!AD1333=0," ",Замеры!AL1333)</f>
        <v xml:space="preserve"> </v>
      </c>
      <c r="M1339" s="29" t="str">
        <f>IF(Замеры!AD1333=0," ",0.1)</f>
        <v xml:space="preserve"> </v>
      </c>
      <c r="N1339" s="29" t="str">
        <f>IF(Замеры!AD1333=0," ",Замеры!AD1333)</f>
        <v xml:space="preserve"> </v>
      </c>
      <c r="O1339" s="29" t="str">
        <f>Замеры!AE1333</f>
        <v xml:space="preserve"> </v>
      </c>
      <c r="P1339" s="29" t="str">
        <f>Замеры!AF1333</f>
        <v xml:space="preserve"> </v>
      </c>
      <c r="Q1339" s="29" t="str">
        <f>IF(Замеры!AD1333=0," ","+")</f>
        <v xml:space="preserve"> </v>
      </c>
      <c r="R1339" s="32">
        <f>Замеры!AC1333</f>
        <v>0</v>
      </c>
      <c r="W1339" s="33" t="e">
        <f t="shared" si="40"/>
        <v>#VALUE!</v>
      </c>
      <c r="X1339" s="31" t="s">
        <v>72</v>
      </c>
      <c r="Y1339" s="33" t="e">
        <f t="shared" si="41"/>
        <v>#VALUE!</v>
      </c>
      <c r="Z1339" s="32"/>
    </row>
    <row r="1340" spans="1:26" x14ac:dyDescent="0.3">
      <c r="A1340" s="35">
        <f>IF(Замеры!B1334=0, " ", Замеры!B1334)</f>
        <v>1331</v>
      </c>
      <c r="B1340" s="37" t="str">
        <f>CONCATENATE(Замеры!D1334,Замеры!F1334)</f>
        <v>Группа от QF</v>
      </c>
      <c r="C1340" s="35" t="str">
        <f>IF(Замеры!J1334=0," ", Замеры!J1334)</f>
        <v xml:space="preserve"> </v>
      </c>
      <c r="D1340" s="29" t="str">
        <f>IF(Замеры!AD1334=0, " ", Замеры!AB1334)</f>
        <v xml:space="preserve"> </v>
      </c>
      <c r="E1340" s="29" t="str">
        <f>CONCATENATE(Замеры!T1334,Замеры!W1334,Замеры!V1334)</f>
        <v xml:space="preserve"> </v>
      </c>
      <c r="F1340" s="30" t="str">
        <f>IF(Замеры!AD1334=0," ","---")</f>
        <v xml:space="preserve"> </v>
      </c>
      <c r="G1340" s="31" t="str">
        <f>IF(Замеры!AD1334=0," ",Замеры!L1334)</f>
        <v xml:space="preserve"> </v>
      </c>
      <c r="H1340" s="31" t="str">
        <f>CONCATENATE(Замеры!AO1334,Замеры!AE1334,Замеры!AP1334)</f>
        <v>0 0</v>
      </c>
      <c r="I1340" s="29" t="str">
        <f>CONCATENATE(Замеры!AM1334,Замеры!AE1334,Замеры!AN1334)</f>
        <v>0 0</v>
      </c>
      <c r="J1340" s="31" t="str">
        <f>IF(Замеры!AD1334=0," ",G1340*2.55)</f>
        <v xml:space="preserve"> </v>
      </c>
      <c r="K1340" s="29" t="str">
        <f>IF(Замеры!AD1334=0," ",Замеры!AK1334)</f>
        <v xml:space="preserve"> </v>
      </c>
      <c r="L1340" s="29" t="str">
        <f>IF(Замеры!AD1334=0," ",Замеры!AL1334)</f>
        <v xml:space="preserve"> </v>
      </c>
      <c r="M1340" s="29" t="str">
        <f>IF(Замеры!AD1334=0," ",0.1)</f>
        <v xml:space="preserve"> </v>
      </c>
      <c r="N1340" s="29" t="str">
        <f>IF(Замеры!AD1334=0," ",Замеры!AD1334)</f>
        <v xml:space="preserve"> </v>
      </c>
      <c r="O1340" s="29" t="str">
        <f>Замеры!AE1334</f>
        <v xml:space="preserve"> </v>
      </c>
      <c r="P1340" s="29" t="str">
        <f>Замеры!AF1334</f>
        <v xml:space="preserve"> </v>
      </c>
      <c r="Q1340" s="29" t="str">
        <f>IF(Замеры!AD1334=0," ","+")</f>
        <v xml:space="preserve"> </v>
      </c>
      <c r="R1340" s="32">
        <f>Замеры!AC1334</f>
        <v>0</v>
      </c>
      <c r="W1340" s="33" t="e">
        <f t="shared" si="40"/>
        <v>#VALUE!</v>
      </c>
      <c r="X1340" s="31" t="s">
        <v>72</v>
      </c>
      <c r="Y1340" s="33" t="e">
        <f t="shared" si="41"/>
        <v>#VALUE!</v>
      </c>
      <c r="Z1340" s="32"/>
    </row>
    <row r="1341" spans="1:26" x14ac:dyDescent="0.3">
      <c r="A1341" s="35">
        <f>IF(Замеры!B1335=0, " ", Замеры!B1335)</f>
        <v>1332</v>
      </c>
      <c r="B1341" s="37" t="str">
        <f>CONCATENATE(Замеры!D1335,Замеры!F1335)</f>
        <v>Группа от QF</v>
      </c>
      <c r="C1341" s="35" t="str">
        <f>IF(Замеры!J1335=0," ", Замеры!J1335)</f>
        <v xml:space="preserve"> </v>
      </c>
      <c r="D1341" s="29" t="str">
        <f>IF(Замеры!AD1335=0, " ", Замеры!AB1335)</f>
        <v xml:space="preserve"> </v>
      </c>
      <c r="E1341" s="29" t="str">
        <f>CONCATENATE(Замеры!T1335,Замеры!W1335,Замеры!V1335)</f>
        <v xml:space="preserve"> </v>
      </c>
      <c r="F1341" s="30" t="str">
        <f>IF(Замеры!AD1335=0," ","---")</f>
        <v xml:space="preserve"> </v>
      </c>
      <c r="G1341" s="31" t="str">
        <f>IF(Замеры!AD1335=0," ",Замеры!L1335)</f>
        <v xml:space="preserve"> </v>
      </c>
      <c r="H1341" s="31" t="str">
        <f>CONCATENATE(Замеры!AO1335,Замеры!AE1335,Замеры!AP1335)</f>
        <v>0 0</v>
      </c>
      <c r="I1341" s="29" t="str">
        <f>CONCATENATE(Замеры!AM1335,Замеры!AE1335,Замеры!AN1335)</f>
        <v>0 0</v>
      </c>
      <c r="J1341" s="31" t="str">
        <f>IF(Замеры!AD1335=0," ",G1341*2.55)</f>
        <v xml:space="preserve"> </v>
      </c>
      <c r="K1341" s="29" t="str">
        <f>IF(Замеры!AD1335=0," ",Замеры!AK1335)</f>
        <v xml:space="preserve"> </v>
      </c>
      <c r="L1341" s="29" t="str">
        <f>IF(Замеры!AD1335=0," ",Замеры!AL1335)</f>
        <v xml:space="preserve"> </v>
      </c>
      <c r="M1341" s="29" t="str">
        <f>IF(Замеры!AD1335=0," ",0.1)</f>
        <v xml:space="preserve"> </v>
      </c>
      <c r="N1341" s="29" t="str">
        <f>IF(Замеры!AD1335=0," ",Замеры!AD1335)</f>
        <v xml:space="preserve"> </v>
      </c>
      <c r="O1341" s="29" t="str">
        <f>Замеры!AE1335</f>
        <v xml:space="preserve"> </v>
      </c>
      <c r="P1341" s="29" t="str">
        <f>Замеры!AF1335</f>
        <v xml:space="preserve"> </v>
      </c>
      <c r="Q1341" s="29" t="str">
        <f>IF(Замеры!AD1335=0," ","+")</f>
        <v xml:space="preserve"> </v>
      </c>
      <c r="R1341" s="32">
        <f>Замеры!AC1335</f>
        <v>0</v>
      </c>
      <c r="W1341" s="33" t="e">
        <f t="shared" si="40"/>
        <v>#VALUE!</v>
      </c>
      <c r="X1341" s="31" t="s">
        <v>72</v>
      </c>
      <c r="Y1341" s="33" t="e">
        <f t="shared" si="41"/>
        <v>#VALUE!</v>
      </c>
      <c r="Z1341" s="32"/>
    </row>
    <row r="1342" spans="1:26" x14ac:dyDescent="0.3">
      <c r="A1342" s="35">
        <f>IF(Замеры!B1336=0, " ", Замеры!B1336)</f>
        <v>1333</v>
      </c>
      <c r="B1342" s="37" t="str">
        <f>CONCATENATE(Замеры!D1336,Замеры!F1336)</f>
        <v>Группа от QF</v>
      </c>
      <c r="C1342" s="35" t="str">
        <f>IF(Замеры!J1336=0," ", Замеры!J1336)</f>
        <v xml:space="preserve"> </v>
      </c>
      <c r="D1342" s="29" t="str">
        <f>IF(Замеры!AD1336=0, " ", Замеры!AB1336)</f>
        <v xml:space="preserve"> </v>
      </c>
      <c r="E1342" s="29" t="str">
        <f>CONCATENATE(Замеры!T1336,Замеры!W1336,Замеры!V1336)</f>
        <v xml:space="preserve"> </v>
      </c>
      <c r="F1342" s="30" t="str">
        <f>IF(Замеры!AD1336=0," ","---")</f>
        <v xml:space="preserve"> </v>
      </c>
      <c r="G1342" s="31" t="str">
        <f>IF(Замеры!AD1336=0," ",Замеры!L1336)</f>
        <v xml:space="preserve"> </v>
      </c>
      <c r="H1342" s="31" t="str">
        <f>CONCATENATE(Замеры!AO1336,Замеры!AE1336,Замеры!AP1336)</f>
        <v>0 0</v>
      </c>
      <c r="I1342" s="29" t="str">
        <f>CONCATENATE(Замеры!AM1336,Замеры!AE1336,Замеры!AN1336)</f>
        <v>0 0</v>
      </c>
      <c r="J1342" s="31" t="str">
        <f>IF(Замеры!AD1336=0," ",G1342*2.55)</f>
        <v xml:space="preserve"> </v>
      </c>
      <c r="K1342" s="29" t="str">
        <f>IF(Замеры!AD1336=0," ",Замеры!AK1336)</f>
        <v xml:space="preserve"> </v>
      </c>
      <c r="L1342" s="29" t="str">
        <f>IF(Замеры!AD1336=0," ",Замеры!AL1336)</f>
        <v xml:space="preserve"> </v>
      </c>
      <c r="M1342" s="29" t="str">
        <f>IF(Замеры!AD1336=0," ",0.1)</f>
        <v xml:space="preserve"> </v>
      </c>
      <c r="N1342" s="29" t="str">
        <f>IF(Замеры!AD1336=0," ",Замеры!AD1336)</f>
        <v xml:space="preserve"> </v>
      </c>
      <c r="O1342" s="29" t="str">
        <f>Замеры!AE1336</f>
        <v xml:space="preserve"> </v>
      </c>
      <c r="P1342" s="29" t="str">
        <f>Замеры!AF1336</f>
        <v xml:space="preserve"> </v>
      </c>
      <c r="Q1342" s="29" t="str">
        <f>IF(Замеры!AD1336=0," ","+")</f>
        <v xml:space="preserve"> </v>
      </c>
      <c r="R1342" s="32">
        <f>Замеры!AC1336</f>
        <v>0</v>
      </c>
      <c r="W1342" s="33" t="e">
        <f t="shared" si="40"/>
        <v>#VALUE!</v>
      </c>
      <c r="X1342" s="31" t="s">
        <v>72</v>
      </c>
      <c r="Y1342" s="33" t="e">
        <f t="shared" si="41"/>
        <v>#VALUE!</v>
      </c>
      <c r="Z1342" s="32"/>
    </row>
    <row r="1343" spans="1:26" x14ac:dyDescent="0.3">
      <c r="A1343" s="35">
        <f>IF(Замеры!B1337=0, " ", Замеры!B1337)</f>
        <v>1334</v>
      </c>
      <c r="B1343" s="37" t="str">
        <f>CONCATENATE(Замеры!D1337,Замеры!F1337)</f>
        <v>Группа от QF</v>
      </c>
      <c r="C1343" s="35" t="str">
        <f>IF(Замеры!J1337=0," ", Замеры!J1337)</f>
        <v xml:space="preserve"> </v>
      </c>
      <c r="D1343" s="29" t="str">
        <f>IF(Замеры!AD1337=0, " ", Замеры!AB1337)</f>
        <v xml:space="preserve"> </v>
      </c>
      <c r="E1343" s="29" t="str">
        <f>CONCATENATE(Замеры!T1337,Замеры!W1337,Замеры!V1337)</f>
        <v xml:space="preserve"> </v>
      </c>
      <c r="F1343" s="30" t="str">
        <f>IF(Замеры!AD1337=0," ","---")</f>
        <v xml:space="preserve"> </v>
      </c>
      <c r="G1343" s="31" t="str">
        <f>IF(Замеры!AD1337=0," ",Замеры!L1337)</f>
        <v xml:space="preserve"> </v>
      </c>
      <c r="H1343" s="31" t="str">
        <f>CONCATENATE(Замеры!AO1337,Замеры!AE1337,Замеры!AP1337)</f>
        <v>0 0</v>
      </c>
      <c r="I1343" s="29" t="str">
        <f>CONCATENATE(Замеры!AM1337,Замеры!AE1337,Замеры!AN1337)</f>
        <v>0 0</v>
      </c>
      <c r="J1343" s="31" t="str">
        <f>IF(Замеры!AD1337=0," ",G1343*2.55)</f>
        <v xml:space="preserve"> </v>
      </c>
      <c r="K1343" s="29" t="str">
        <f>IF(Замеры!AD1337=0," ",Замеры!AK1337)</f>
        <v xml:space="preserve"> </v>
      </c>
      <c r="L1343" s="29" t="str">
        <f>IF(Замеры!AD1337=0," ",Замеры!AL1337)</f>
        <v xml:space="preserve"> </v>
      </c>
      <c r="M1343" s="29" t="str">
        <f>IF(Замеры!AD1337=0," ",0.1)</f>
        <v xml:space="preserve"> </v>
      </c>
      <c r="N1343" s="29" t="str">
        <f>IF(Замеры!AD1337=0," ",Замеры!AD1337)</f>
        <v xml:space="preserve"> </v>
      </c>
      <c r="O1343" s="29" t="str">
        <f>Замеры!AE1337</f>
        <v xml:space="preserve"> </v>
      </c>
      <c r="P1343" s="29" t="str">
        <f>Замеры!AF1337</f>
        <v xml:space="preserve"> </v>
      </c>
      <c r="Q1343" s="29" t="str">
        <f>IF(Замеры!AD1337=0," ","+")</f>
        <v xml:space="preserve"> </v>
      </c>
      <c r="R1343" s="32">
        <f>Замеры!AC1337</f>
        <v>0</v>
      </c>
      <c r="W1343" s="33" t="e">
        <f t="shared" si="40"/>
        <v>#VALUE!</v>
      </c>
      <c r="X1343" s="31" t="s">
        <v>72</v>
      </c>
      <c r="Y1343" s="33" t="e">
        <f t="shared" si="41"/>
        <v>#VALUE!</v>
      </c>
      <c r="Z1343" s="32"/>
    </row>
    <row r="1344" spans="1:26" x14ac:dyDescent="0.3">
      <c r="A1344" s="35">
        <f>IF(Замеры!B1338=0, " ", Замеры!B1338)</f>
        <v>1335</v>
      </c>
      <c r="B1344" s="37" t="str">
        <f>CONCATENATE(Замеры!D1338,Замеры!F1338)</f>
        <v>Группа от QF</v>
      </c>
      <c r="C1344" s="35" t="str">
        <f>IF(Замеры!J1338=0," ", Замеры!J1338)</f>
        <v xml:space="preserve"> </v>
      </c>
      <c r="D1344" s="29" t="str">
        <f>IF(Замеры!AD1338=0, " ", Замеры!AB1338)</f>
        <v xml:space="preserve"> </v>
      </c>
      <c r="E1344" s="29" t="str">
        <f>CONCATENATE(Замеры!T1338,Замеры!W1338,Замеры!V1338)</f>
        <v xml:space="preserve"> </v>
      </c>
      <c r="F1344" s="30" t="str">
        <f>IF(Замеры!AD1338=0," ","---")</f>
        <v xml:space="preserve"> </v>
      </c>
      <c r="G1344" s="31" t="str">
        <f>IF(Замеры!AD1338=0," ",Замеры!L1338)</f>
        <v xml:space="preserve"> </v>
      </c>
      <c r="H1344" s="31" t="str">
        <f>CONCATENATE(Замеры!AO1338,Замеры!AE1338,Замеры!AP1338)</f>
        <v>0 0</v>
      </c>
      <c r="I1344" s="29" t="str">
        <f>CONCATENATE(Замеры!AM1338,Замеры!AE1338,Замеры!AN1338)</f>
        <v>0 0</v>
      </c>
      <c r="J1344" s="31" t="str">
        <f>IF(Замеры!AD1338=0," ",G1344*2.55)</f>
        <v xml:space="preserve"> </v>
      </c>
      <c r="K1344" s="29" t="str">
        <f>IF(Замеры!AD1338=0," ",Замеры!AK1338)</f>
        <v xml:space="preserve"> </v>
      </c>
      <c r="L1344" s="29" t="str">
        <f>IF(Замеры!AD1338=0," ",Замеры!AL1338)</f>
        <v xml:space="preserve"> </v>
      </c>
      <c r="M1344" s="29" t="str">
        <f>IF(Замеры!AD1338=0," ",0.1)</f>
        <v xml:space="preserve"> </v>
      </c>
      <c r="N1344" s="29" t="str">
        <f>IF(Замеры!AD1338=0," ",Замеры!AD1338)</f>
        <v xml:space="preserve"> </v>
      </c>
      <c r="O1344" s="29" t="str">
        <f>Замеры!AE1338</f>
        <v xml:space="preserve"> </v>
      </c>
      <c r="P1344" s="29" t="str">
        <f>Замеры!AF1338</f>
        <v xml:space="preserve"> </v>
      </c>
      <c r="Q1344" s="29" t="str">
        <f>IF(Замеры!AD1338=0," ","+")</f>
        <v xml:space="preserve"> </v>
      </c>
      <c r="R1344" s="32">
        <f>Замеры!AC1338</f>
        <v>0</v>
      </c>
      <c r="W1344" s="33" t="e">
        <f t="shared" si="40"/>
        <v>#VALUE!</v>
      </c>
      <c r="X1344" s="31" t="s">
        <v>72</v>
      </c>
      <c r="Y1344" s="33" t="e">
        <f t="shared" si="41"/>
        <v>#VALUE!</v>
      </c>
      <c r="Z1344" s="32"/>
    </row>
    <row r="1345" spans="1:26" x14ac:dyDescent="0.3">
      <c r="A1345" s="35">
        <f>IF(Замеры!B1339=0, " ", Замеры!B1339)</f>
        <v>1336</v>
      </c>
      <c r="B1345" s="37" t="str">
        <f>CONCATENATE(Замеры!D1339,Замеры!F1339)</f>
        <v>Группа от QF</v>
      </c>
      <c r="C1345" s="35" t="str">
        <f>IF(Замеры!J1339=0," ", Замеры!J1339)</f>
        <v xml:space="preserve"> </v>
      </c>
      <c r="D1345" s="29" t="str">
        <f>IF(Замеры!AD1339=0, " ", Замеры!AB1339)</f>
        <v xml:space="preserve"> </v>
      </c>
      <c r="E1345" s="29" t="str">
        <f>CONCATENATE(Замеры!T1339,Замеры!W1339,Замеры!V1339)</f>
        <v xml:space="preserve"> </v>
      </c>
      <c r="F1345" s="30" t="str">
        <f>IF(Замеры!AD1339=0," ","---")</f>
        <v xml:space="preserve"> </v>
      </c>
      <c r="G1345" s="31" t="str">
        <f>IF(Замеры!AD1339=0," ",Замеры!L1339)</f>
        <v xml:space="preserve"> </v>
      </c>
      <c r="H1345" s="31" t="str">
        <f>CONCATENATE(Замеры!AO1339,Замеры!AE1339,Замеры!AP1339)</f>
        <v>0 0</v>
      </c>
      <c r="I1345" s="29" t="str">
        <f>CONCATENATE(Замеры!AM1339,Замеры!AE1339,Замеры!AN1339)</f>
        <v>0 0</v>
      </c>
      <c r="J1345" s="31" t="str">
        <f>IF(Замеры!AD1339=0," ",G1345*2.55)</f>
        <v xml:space="preserve"> </v>
      </c>
      <c r="K1345" s="29" t="str">
        <f>IF(Замеры!AD1339=0," ",Замеры!AK1339)</f>
        <v xml:space="preserve"> </v>
      </c>
      <c r="L1345" s="29" t="str">
        <f>IF(Замеры!AD1339=0," ",Замеры!AL1339)</f>
        <v xml:space="preserve"> </v>
      </c>
      <c r="M1345" s="29" t="str">
        <f>IF(Замеры!AD1339=0," ",0.1)</f>
        <v xml:space="preserve"> </v>
      </c>
      <c r="N1345" s="29" t="str">
        <f>IF(Замеры!AD1339=0," ",Замеры!AD1339)</f>
        <v xml:space="preserve"> </v>
      </c>
      <c r="O1345" s="29" t="str">
        <f>Замеры!AE1339</f>
        <v xml:space="preserve"> </v>
      </c>
      <c r="P1345" s="29" t="str">
        <f>Замеры!AF1339</f>
        <v xml:space="preserve"> </v>
      </c>
      <c r="Q1345" s="29" t="str">
        <f>IF(Замеры!AD1339=0," ","+")</f>
        <v xml:space="preserve"> </v>
      </c>
      <c r="R1345" s="32">
        <f>Замеры!AC1339</f>
        <v>0</v>
      </c>
      <c r="W1345" s="33" t="e">
        <f t="shared" si="40"/>
        <v>#VALUE!</v>
      </c>
      <c r="X1345" s="31" t="s">
        <v>72</v>
      </c>
      <c r="Y1345" s="33" t="e">
        <f t="shared" si="41"/>
        <v>#VALUE!</v>
      </c>
      <c r="Z1345" s="32"/>
    </row>
    <row r="1346" spans="1:26" x14ac:dyDescent="0.3">
      <c r="A1346" s="35">
        <f>IF(Замеры!B1340=0, " ", Замеры!B1340)</f>
        <v>1337</v>
      </c>
      <c r="B1346" s="37" t="str">
        <f>CONCATENATE(Замеры!D1340,Замеры!F1340)</f>
        <v>Группа от QF</v>
      </c>
      <c r="C1346" s="35" t="str">
        <f>IF(Замеры!J1340=0," ", Замеры!J1340)</f>
        <v xml:space="preserve"> </v>
      </c>
      <c r="D1346" s="29" t="str">
        <f>IF(Замеры!AD1340=0, " ", Замеры!AB1340)</f>
        <v xml:space="preserve"> </v>
      </c>
      <c r="E1346" s="29" t="str">
        <f>CONCATENATE(Замеры!T1340,Замеры!W1340,Замеры!V1340)</f>
        <v xml:space="preserve"> </v>
      </c>
      <c r="F1346" s="30" t="str">
        <f>IF(Замеры!AD1340=0," ","---")</f>
        <v xml:space="preserve"> </v>
      </c>
      <c r="G1346" s="31" t="str">
        <f>IF(Замеры!AD1340=0," ",Замеры!L1340)</f>
        <v xml:space="preserve"> </v>
      </c>
      <c r="H1346" s="31" t="str">
        <f>CONCATENATE(Замеры!AO1340,Замеры!AE1340,Замеры!AP1340)</f>
        <v>0 0</v>
      </c>
      <c r="I1346" s="29" t="str">
        <f>CONCATENATE(Замеры!AM1340,Замеры!AE1340,Замеры!AN1340)</f>
        <v>0 0</v>
      </c>
      <c r="J1346" s="31" t="str">
        <f>IF(Замеры!AD1340=0," ",G1346*2.55)</f>
        <v xml:space="preserve"> </v>
      </c>
      <c r="K1346" s="29" t="str">
        <f>IF(Замеры!AD1340=0," ",Замеры!AK1340)</f>
        <v xml:space="preserve"> </v>
      </c>
      <c r="L1346" s="29" t="str">
        <f>IF(Замеры!AD1340=0," ",Замеры!AL1340)</f>
        <v xml:space="preserve"> </v>
      </c>
      <c r="M1346" s="29" t="str">
        <f>IF(Замеры!AD1340=0," ",0.1)</f>
        <v xml:space="preserve"> </v>
      </c>
      <c r="N1346" s="29" t="str">
        <f>IF(Замеры!AD1340=0," ",Замеры!AD1340)</f>
        <v xml:space="preserve"> </v>
      </c>
      <c r="O1346" s="29" t="str">
        <f>Замеры!AE1340</f>
        <v xml:space="preserve"> </v>
      </c>
      <c r="P1346" s="29" t="str">
        <f>Замеры!AF1340</f>
        <v xml:space="preserve"> </v>
      </c>
      <c r="Q1346" s="29" t="str">
        <f>IF(Замеры!AD1340=0," ","+")</f>
        <v xml:space="preserve"> </v>
      </c>
      <c r="R1346" s="32">
        <f>Замеры!AC1340</f>
        <v>0</v>
      </c>
      <c r="W1346" s="33" t="e">
        <f t="shared" si="40"/>
        <v>#VALUE!</v>
      </c>
      <c r="X1346" s="31" t="s">
        <v>72</v>
      </c>
      <c r="Y1346" s="33" t="e">
        <f t="shared" si="41"/>
        <v>#VALUE!</v>
      </c>
      <c r="Z1346" s="32"/>
    </row>
    <row r="1347" spans="1:26" x14ac:dyDescent="0.3">
      <c r="A1347" s="35">
        <f>IF(Замеры!B1341=0, " ", Замеры!B1341)</f>
        <v>1338</v>
      </c>
      <c r="B1347" s="37" t="str">
        <f>CONCATENATE(Замеры!D1341,Замеры!F1341)</f>
        <v>Группа от QF</v>
      </c>
      <c r="C1347" s="35" t="str">
        <f>IF(Замеры!J1341=0," ", Замеры!J1341)</f>
        <v xml:space="preserve"> </v>
      </c>
      <c r="D1347" s="29" t="str">
        <f>IF(Замеры!AD1341=0, " ", Замеры!AB1341)</f>
        <v xml:space="preserve"> </v>
      </c>
      <c r="E1347" s="29" t="str">
        <f>CONCATENATE(Замеры!T1341,Замеры!W1341,Замеры!V1341)</f>
        <v xml:space="preserve"> </v>
      </c>
      <c r="F1347" s="30" t="str">
        <f>IF(Замеры!AD1341=0," ","---")</f>
        <v xml:space="preserve"> </v>
      </c>
      <c r="G1347" s="31" t="str">
        <f>IF(Замеры!AD1341=0," ",Замеры!L1341)</f>
        <v xml:space="preserve"> </v>
      </c>
      <c r="H1347" s="31" t="str">
        <f>CONCATENATE(Замеры!AO1341,Замеры!AE1341,Замеры!AP1341)</f>
        <v>0 0</v>
      </c>
      <c r="I1347" s="29" t="str">
        <f>CONCATENATE(Замеры!AM1341,Замеры!AE1341,Замеры!AN1341)</f>
        <v>0 0</v>
      </c>
      <c r="J1347" s="31" t="str">
        <f>IF(Замеры!AD1341=0," ",G1347*2.55)</f>
        <v xml:space="preserve"> </v>
      </c>
      <c r="K1347" s="29" t="str">
        <f>IF(Замеры!AD1341=0," ",Замеры!AK1341)</f>
        <v xml:space="preserve"> </v>
      </c>
      <c r="L1347" s="29" t="str">
        <f>IF(Замеры!AD1341=0," ",Замеры!AL1341)</f>
        <v xml:space="preserve"> </v>
      </c>
      <c r="M1347" s="29" t="str">
        <f>IF(Замеры!AD1341=0," ",0.1)</f>
        <v xml:space="preserve"> </v>
      </c>
      <c r="N1347" s="29" t="str">
        <f>IF(Замеры!AD1341=0," ",Замеры!AD1341)</f>
        <v xml:space="preserve"> </v>
      </c>
      <c r="O1347" s="29" t="str">
        <f>Замеры!AE1341</f>
        <v xml:space="preserve"> </v>
      </c>
      <c r="P1347" s="29" t="str">
        <f>Замеры!AF1341</f>
        <v xml:space="preserve"> </v>
      </c>
      <c r="Q1347" s="29" t="str">
        <f>IF(Замеры!AD1341=0," ","+")</f>
        <v xml:space="preserve"> </v>
      </c>
      <c r="R1347" s="32">
        <f>Замеры!AC1341</f>
        <v>0</v>
      </c>
      <c r="W1347" s="33" t="e">
        <f t="shared" si="40"/>
        <v>#VALUE!</v>
      </c>
      <c r="X1347" s="31" t="s">
        <v>72</v>
      </c>
      <c r="Y1347" s="33" t="e">
        <f t="shared" si="41"/>
        <v>#VALUE!</v>
      </c>
      <c r="Z1347" s="32"/>
    </row>
    <row r="1348" spans="1:26" x14ac:dyDescent="0.3">
      <c r="A1348" s="35">
        <f>IF(Замеры!B1342=0, " ", Замеры!B1342)</f>
        <v>1339</v>
      </c>
      <c r="B1348" s="37" t="str">
        <f>CONCATENATE(Замеры!D1342,Замеры!F1342)</f>
        <v>Группа от QF</v>
      </c>
      <c r="C1348" s="35" t="str">
        <f>IF(Замеры!J1342=0," ", Замеры!J1342)</f>
        <v xml:space="preserve"> </v>
      </c>
      <c r="D1348" s="29" t="str">
        <f>IF(Замеры!AD1342=0, " ", Замеры!AB1342)</f>
        <v xml:space="preserve"> </v>
      </c>
      <c r="E1348" s="29" t="str">
        <f>CONCATENATE(Замеры!T1342,Замеры!W1342,Замеры!V1342)</f>
        <v xml:space="preserve"> </v>
      </c>
      <c r="F1348" s="30" t="str">
        <f>IF(Замеры!AD1342=0," ","---")</f>
        <v xml:space="preserve"> </v>
      </c>
      <c r="G1348" s="31" t="str">
        <f>IF(Замеры!AD1342=0," ",Замеры!L1342)</f>
        <v xml:space="preserve"> </v>
      </c>
      <c r="H1348" s="31" t="str">
        <f>CONCATENATE(Замеры!AO1342,Замеры!AE1342,Замеры!AP1342)</f>
        <v>0 0</v>
      </c>
      <c r="I1348" s="29" t="str">
        <f>CONCATENATE(Замеры!AM1342,Замеры!AE1342,Замеры!AN1342)</f>
        <v>0 0</v>
      </c>
      <c r="J1348" s="31" t="str">
        <f>IF(Замеры!AD1342=0," ",G1348*2.55)</f>
        <v xml:space="preserve"> </v>
      </c>
      <c r="K1348" s="29" t="str">
        <f>IF(Замеры!AD1342=0," ",Замеры!AK1342)</f>
        <v xml:space="preserve"> </v>
      </c>
      <c r="L1348" s="29" t="str">
        <f>IF(Замеры!AD1342=0," ",Замеры!AL1342)</f>
        <v xml:space="preserve"> </v>
      </c>
      <c r="M1348" s="29" t="str">
        <f>IF(Замеры!AD1342=0," ",0.1)</f>
        <v xml:space="preserve"> </v>
      </c>
      <c r="N1348" s="29" t="str">
        <f>IF(Замеры!AD1342=0," ",Замеры!AD1342)</f>
        <v xml:space="preserve"> </v>
      </c>
      <c r="O1348" s="29" t="str">
        <f>Замеры!AE1342</f>
        <v xml:space="preserve"> </v>
      </c>
      <c r="P1348" s="29" t="str">
        <f>Замеры!AF1342</f>
        <v xml:space="preserve"> </v>
      </c>
      <c r="Q1348" s="29" t="str">
        <f>IF(Замеры!AD1342=0," ","+")</f>
        <v xml:space="preserve"> </v>
      </c>
      <c r="R1348" s="32">
        <f>Замеры!AC1342</f>
        <v>0</v>
      </c>
      <c r="W1348" s="33" t="e">
        <f t="shared" si="40"/>
        <v>#VALUE!</v>
      </c>
      <c r="X1348" s="31" t="s">
        <v>72</v>
      </c>
      <c r="Y1348" s="33" t="e">
        <f t="shared" si="41"/>
        <v>#VALUE!</v>
      </c>
      <c r="Z1348" s="32"/>
    </row>
    <row r="1349" spans="1:26" x14ac:dyDescent="0.3">
      <c r="A1349" s="35">
        <f>IF(Замеры!B1343=0, " ", Замеры!B1343)</f>
        <v>1340</v>
      </c>
      <c r="B1349" s="37" t="str">
        <f>CONCATENATE(Замеры!D1343,Замеры!F1343)</f>
        <v>Группа от QF</v>
      </c>
      <c r="C1349" s="35" t="str">
        <f>IF(Замеры!J1343=0," ", Замеры!J1343)</f>
        <v xml:space="preserve"> </v>
      </c>
      <c r="D1349" s="29" t="str">
        <f>IF(Замеры!AD1343=0, " ", Замеры!AB1343)</f>
        <v xml:space="preserve"> </v>
      </c>
      <c r="E1349" s="29" t="str">
        <f>CONCATENATE(Замеры!T1343,Замеры!W1343,Замеры!V1343)</f>
        <v xml:space="preserve"> </v>
      </c>
      <c r="F1349" s="30" t="str">
        <f>IF(Замеры!AD1343=0," ","---")</f>
        <v xml:space="preserve"> </v>
      </c>
      <c r="G1349" s="31" t="str">
        <f>IF(Замеры!AD1343=0," ",Замеры!L1343)</f>
        <v xml:space="preserve"> </v>
      </c>
      <c r="H1349" s="31" t="str">
        <f>CONCATENATE(Замеры!AO1343,Замеры!AE1343,Замеры!AP1343)</f>
        <v>0 0</v>
      </c>
      <c r="I1349" s="29" t="str">
        <f>CONCATENATE(Замеры!AM1343,Замеры!AE1343,Замеры!AN1343)</f>
        <v>0 0</v>
      </c>
      <c r="J1349" s="31" t="str">
        <f>IF(Замеры!AD1343=0," ",G1349*2.55)</f>
        <v xml:space="preserve"> </v>
      </c>
      <c r="K1349" s="29" t="str">
        <f>IF(Замеры!AD1343=0," ",Замеры!AK1343)</f>
        <v xml:space="preserve"> </v>
      </c>
      <c r="L1349" s="29" t="str">
        <f>IF(Замеры!AD1343=0," ",Замеры!AL1343)</f>
        <v xml:space="preserve"> </v>
      </c>
      <c r="M1349" s="29" t="str">
        <f>IF(Замеры!AD1343=0," ",0.1)</f>
        <v xml:space="preserve"> </v>
      </c>
      <c r="N1349" s="29" t="str">
        <f>IF(Замеры!AD1343=0," ",Замеры!AD1343)</f>
        <v xml:space="preserve"> </v>
      </c>
      <c r="O1349" s="29" t="str">
        <f>Замеры!AE1343</f>
        <v xml:space="preserve"> </v>
      </c>
      <c r="P1349" s="29" t="str">
        <f>Замеры!AF1343</f>
        <v xml:space="preserve"> </v>
      </c>
      <c r="Q1349" s="29" t="str">
        <f>IF(Замеры!AD1343=0," ","+")</f>
        <v xml:space="preserve"> </v>
      </c>
      <c r="R1349" s="32">
        <f>Замеры!AC1343</f>
        <v>0</v>
      </c>
      <c r="W1349" s="33" t="e">
        <f t="shared" si="40"/>
        <v>#VALUE!</v>
      </c>
      <c r="X1349" s="31" t="s">
        <v>72</v>
      </c>
      <c r="Y1349" s="33" t="e">
        <f t="shared" si="41"/>
        <v>#VALUE!</v>
      </c>
      <c r="Z1349" s="32"/>
    </row>
    <row r="1350" spans="1:26" x14ac:dyDescent="0.3">
      <c r="A1350" s="35">
        <f>IF(Замеры!B1344=0, " ", Замеры!B1344)</f>
        <v>1341</v>
      </c>
      <c r="B1350" s="37" t="str">
        <f>CONCATENATE(Замеры!D1344,Замеры!F1344)</f>
        <v>Группа от QF</v>
      </c>
      <c r="C1350" s="35" t="str">
        <f>IF(Замеры!J1344=0," ", Замеры!J1344)</f>
        <v xml:space="preserve"> </v>
      </c>
      <c r="D1350" s="29" t="str">
        <f>IF(Замеры!AD1344=0, " ", Замеры!AB1344)</f>
        <v xml:space="preserve"> </v>
      </c>
      <c r="E1350" s="29" t="str">
        <f>CONCATENATE(Замеры!T1344,Замеры!W1344,Замеры!V1344)</f>
        <v xml:space="preserve"> </v>
      </c>
      <c r="F1350" s="30" t="str">
        <f>IF(Замеры!AD1344=0," ","---")</f>
        <v xml:space="preserve"> </v>
      </c>
      <c r="G1350" s="31" t="str">
        <f>IF(Замеры!AD1344=0," ",Замеры!L1344)</f>
        <v xml:space="preserve"> </v>
      </c>
      <c r="H1350" s="31" t="str">
        <f>CONCATENATE(Замеры!AO1344,Замеры!AE1344,Замеры!AP1344)</f>
        <v>0 0</v>
      </c>
      <c r="I1350" s="29" t="str">
        <f>CONCATENATE(Замеры!AM1344,Замеры!AE1344,Замеры!AN1344)</f>
        <v>0 0</v>
      </c>
      <c r="J1350" s="31" t="str">
        <f>IF(Замеры!AD1344=0," ",G1350*2.55)</f>
        <v xml:space="preserve"> </v>
      </c>
      <c r="K1350" s="29" t="str">
        <f>IF(Замеры!AD1344=0," ",Замеры!AK1344)</f>
        <v xml:space="preserve"> </v>
      </c>
      <c r="L1350" s="29" t="str">
        <f>IF(Замеры!AD1344=0," ",Замеры!AL1344)</f>
        <v xml:space="preserve"> </v>
      </c>
      <c r="M1350" s="29" t="str">
        <f>IF(Замеры!AD1344=0," ",0.1)</f>
        <v xml:space="preserve"> </v>
      </c>
      <c r="N1350" s="29" t="str">
        <f>IF(Замеры!AD1344=0," ",Замеры!AD1344)</f>
        <v xml:space="preserve"> </v>
      </c>
      <c r="O1350" s="29" t="str">
        <f>Замеры!AE1344</f>
        <v xml:space="preserve"> </v>
      </c>
      <c r="P1350" s="29" t="str">
        <f>Замеры!AF1344</f>
        <v xml:space="preserve"> </v>
      </c>
      <c r="Q1350" s="29" t="str">
        <f>IF(Замеры!AD1344=0," ","+")</f>
        <v xml:space="preserve"> </v>
      </c>
      <c r="R1350" s="32">
        <f>Замеры!AC1344</f>
        <v>0</v>
      </c>
      <c r="W1350" s="33" t="e">
        <f t="shared" si="40"/>
        <v>#VALUE!</v>
      </c>
      <c r="X1350" s="31" t="s">
        <v>72</v>
      </c>
      <c r="Y1350" s="33" t="e">
        <f t="shared" si="41"/>
        <v>#VALUE!</v>
      </c>
      <c r="Z1350" s="32"/>
    </row>
    <row r="1351" spans="1:26" x14ac:dyDescent="0.3">
      <c r="A1351" s="35">
        <f>IF(Замеры!B1345=0, " ", Замеры!B1345)</f>
        <v>1342</v>
      </c>
      <c r="B1351" s="37" t="str">
        <f>CONCATENATE(Замеры!D1345,Замеры!F1345)</f>
        <v>Группа от QF</v>
      </c>
      <c r="C1351" s="35" t="str">
        <f>IF(Замеры!J1345=0," ", Замеры!J1345)</f>
        <v xml:space="preserve"> </v>
      </c>
      <c r="D1351" s="29" t="str">
        <f>IF(Замеры!AD1345=0, " ", Замеры!AB1345)</f>
        <v xml:space="preserve"> </v>
      </c>
      <c r="E1351" s="29" t="str">
        <f>CONCATENATE(Замеры!T1345,Замеры!W1345,Замеры!V1345)</f>
        <v xml:space="preserve"> </v>
      </c>
      <c r="F1351" s="30" t="str">
        <f>IF(Замеры!AD1345=0," ","---")</f>
        <v xml:space="preserve"> </v>
      </c>
      <c r="G1351" s="31" t="str">
        <f>IF(Замеры!AD1345=0," ",Замеры!L1345)</f>
        <v xml:space="preserve"> </v>
      </c>
      <c r="H1351" s="31" t="str">
        <f>CONCATENATE(Замеры!AO1345,Замеры!AE1345,Замеры!AP1345)</f>
        <v>0 0</v>
      </c>
      <c r="I1351" s="29" t="str">
        <f>CONCATENATE(Замеры!AM1345,Замеры!AE1345,Замеры!AN1345)</f>
        <v>0 0</v>
      </c>
      <c r="J1351" s="31" t="str">
        <f>IF(Замеры!AD1345=0," ",G1351*2.55)</f>
        <v xml:space="preserve"> </v>
      </c>
      <c r="K1351" s="29" t="str">
        <f>IF(Замеры!AD1345=0," ",Замеры!AK1345)</f>
        <v xml:space="preserve"> </v>
      </c>
      <c r="L1351" s="29" t="str">
        <f>IF(Замеры!AD1345=0," ",Замеры!AL1345)</f>
        <v xml:space="preserve"> </v>
      </c>
      <c r="M1351" s="29" t="str">
        <f>IF(Замеры!AD1345=0," ",0.1)</f>
        <v xml:space="preserve"> </v>
      </c>
      <c r="N1351" s="29" t="str">
        <f>IF(Замеры!AD1345=0," ",Замеры!AD1345)</f>
        <v xml:space="preserve"> </v>
      </c>
      <c r="O1351" s="29" t="str">
        <f>Замеры!AE1345</f>
        <v xml:space="preserve"> </v>
      </c>
      <c r="P1351" s="29" t="str">
        <f>Замеры!AF1345</f>
        <v xml:space="preserve"> </v>
      </c>
      <c r="Q1351" s="29" t="str">
        <f>IF(Замеры!AD1345=0," ","+")</f>
        <v xml:space="preserve"> </v>
      </c>
      <c r="R1351" s="32">
        <f>Замеры!AC1345</f>
        <v>0</v>
      </c>
      <c r="W1351" s="33" t="e">
        <f t="shared" si="40"/>
        <v>#VALUE!</v>
      </c>
      <c r="X1351" s="31" t="s">
        <v>72</v>
      </c>
      <c r="Y1351" s="33" t="e">
        <f t="shared" si="41"/>
        <v>#VALUE!</v>
      </c>
      <c r="Z1351" s="32"/>
    </row>
    <row r="1352" spans="1:26" x14ac:dyDescent="0.3">
      <c r="A1352" s="35">
        <f>IF(Замеры!B1346=0, " ", Замеры!B1346)</f>
        <v>1343</v>
      </c>
      <c r="B1352" s="37" t="str">
        <f>CONCATENATE(Замеры!D1346,Замеры!F1346)</f>
        <v>Группа от QF</v>
      </c>
      <c r="C1352" s="35" t="str">
        <f>IF(Замеры!J1346=0," ", Замеры!J1346)</f>
        <v xml:space="preserve"> </v>
      </c>
      <c r="D1352" s="29" t="str">
        <f>IF(Замеры!AD1346=0, " ", Замеры!AB1346)</f>
        <v xml:space="preserve"> </v>
      </c>
      <c r="E1352" s="29" t="str">
        <f>CONCATENATE(Замеры!T1346,Замеры!W1346,Замеры!V1346)</f>
        <v xml:space="preserve"> </v>
      </c>
      <c r="F1352" s="30" t="str">
        <f>IF(Замеры!AD1346=0," ","---")</f>
        <v xml:space="preserve"> </v>
      </c>
      <c r="G1352" s="31" t="str">
        <f>IF(Замеры!AD1346=0," ",Замеры!L1346)</f>
        <v xml:space="preserve"> </v>
      </c>
      <c r="H1352" s="31" t="str">
        <f>CONCATENATE(Замеры!AO1346,Замеры!AE1346,Замеры!AP1346)</f>
        <v>0 0</v>
      </c>
      <c r="I1352" s="29" t="str">
        <f>CONCATENATE(Замеры!AM1346,Замеры!AE1346,Замеры!AN1346)</f>
        <v>0 0</v>
      </c>
      <c r="J1352" s="31" t="str">
        <f>IF(Замеры!AD1346=0," ",G1352*2.55)</f>
        <v xml:space="preserve"> </v>
      </c>
      <c r="K1352" s="29" t="str">
        <f>IF(Замеры!AD1346=0," ",Замеры!AK1346)</f>
        <v xml:space="preserve"> </v>
      </c>
      <c r="L1352" s="29" t="str">
        <f>IF(Замеры!AD1346=0," ",Замеры!AL1346)</f>
        <v xml:space="preserve"> </v>
      </c>
      <c r="M1352" s="29" t="str">
        <f>IF(Замеры!AD1346=0," ",0.1)</f>
        <v xml:space="preserve"> </v>
      </c>
      <c r="N1352" s="29" t="str">
        <f>IF(Замеры!AD1346=0," ",Замеры!AD1346)</f>
        <v xml:space="preserve"> </v>
      </c>
      <c r="O1352" s="29" t="str">
        <f>Замеры!AE1346</f>
        <v xml:space="preserve"> </v>
      </c>
      <c r="P1352" s="29" t="str">
        <f>Замеры!AF1346</f>
        <v xml:space="preserve"> </v>
      </c>
      <c r="Q1352" s="29" t="str">
        <f>IF(Замеры!AD1346=0," ","+")</f>
        <v xml:space="preserve"> </v>
      </c>
      <c r="R1352" s="32">
        <f>Замеры!AC1346</f>
        <v>0</v>
      </c>
      <c r="W1352" s="33" t="e">
        <f t="shared" si="40"/>
        <v>#VALUE!</v>
      </c>
      <c r="X1352" s="31" t="s">
        <v>72</v>
      </c>
      <c r="Y1352" s="33" t="e">
        <f t="shared" si="41"/>
        <v>#VALUE!</v>
      </c>
      <c r="Z1352" s="32"/>
    </row>
    <row r="1353" spans="1:26" x14ac:dyDescent="0.3">
      <c r="A1353" s="35">
        <f>IF(Замеры!B1347=0, " ", Замеры!B1347)</f>
        <v>1344</v>
      </c>
      <c r="B1353" s="37" t="str">
        <f>CONCATENATE(Замеры!D1347,Замеры!F1347)</f>
        <v>Группа от QF</v>
      </c>
      <c r="C1353" s="35" t="str">
        <f>IF(Замеры!J1347=0," ", Замеры!J1347)</f>
        <v xml:space="preserve"> </v>
      </c>
      <c r="D1353" s="29" t="str">
        <f>IF(Замеры!AD1347=0, " ", Замеры!AB1347)</f>
        <v xml:space="preserve"> </v>
      </c>
      <c r="E1353" s="29" t="str">
        <f>CONCATENATE(Замеры!T1347,Замеры!W1347,Замеры!V1347)</f>
        <v xml:space="preserve"> </v>
      </c>
      <c r="F1353" s="30" t="str">
        <f>IF(Замеры!AD1347=0," ","---")</f>
        <v xml:space="preserve"> </v>
      </c>
      <c r="G1353" s="31" t="str">
        <f>IF(Замеры!AD1347=0," ",Замеры!L1347)</f>
        <v xml:space="preserve"> </v>
      </c>
      <c r="H1353" s="31" t="str">
        <f>CONCATENATE(Замеры!AO1347,Замеры!AE1347,Замеры!AP1347)</f>
        <v>0 0</v>
      </c>
      <c r="I1353" s="29" t="str">
        <f>CONCATENATE(Замеры!AM1347,Замеры!AE1347,Замеры!AN1347)</f>
        <v>0 0</v>
      </c>
      <c r="J1353" s="31" t="str">
        <f>IF(Замеры!AD1347=0," ",G1353*2.55)</f>
        <v xml:space="preserve"> </v>
      </c>
      <c r="K1353" s="29" t="str">
        <f>IF(Замеры!AD1347=0," ",Замеры!AK1347)</f>
        <v xml:space="preserve"> </v>
      </c>
      <c r="L1353" s="29" t="str">
        <f>IF(Замеры!AD1347=0," ",Замеры!AL1347)</f>
        <v xml:space="preserve"> </v>
      </c>
      <c r="M1353" s="29" t="str">
        <f>IF(Замеры!AD1347=0," ",0.1)</f>
        <v xml:space="preserve"> </v>
      </c>
      <c r="N1353" s="29" t="str">
        <f>IF(Замеры!AD1347=0," ",Замеры!AD1347)</f>
        <v xml:space="preserve"> </v>
      </c>
      <c r="O1353" s="29" t="str">
        <f>Замеры!AE1347</f>
        <v xml:space="preserve"> </v>
      </c>
      <c r="P1353" s="29" t="str">
        <f>Замеры!AF1347</f>
        <v xml:space="preserve"> </v>
      </c>
      <c r="Q1353" s="29" t="str">
        <f>IF(Замеры!AD1347=0," ","+")</f>
        <v xml:space="preserve"> </v>
      </c>
      <c r="R1353" s="32">
        <f>Замеры!AC1347</f>
        <v>0</v>
      </c>
      <c r="W1353" s="33" t="e">
        <f t="shared" si="40"/>
        <v>#VALUE!</v>
      </c>
      <c r="X1353" s="31" t="s">
        <v>72</v>
      </c>
      <c r="Y1353" s="33" t="e">
        <f t="shared" si="41"/>
        <v>#VALUE!</v>
      </c>
      <c r="Z1353" s="32"/>
    </row>
    <row r="1354" spans="1:26" x14ac:dyDescent="0.3">
      <c r="A1354" s="35">
        <f>IF(Замеры!B1348=0, " ", Замеры!B1348)</f>
        <v>1345</v>
      </c>
      <c r="B1354" s="37" t="str">
        <f>CONCATENATE(Замеры!D1348,Замеры!F1348)</f>
        <v>Группа от QF</v>
      </c>
      <c r="C1354" s="35" t="str">
        <f>IF(Замеры!J1348=0," ", Замеры!J1348)</f>
        <v xml:space="preserve"> </v>
      </c>
      <c r="D1354" s="29" t="str">
        <f>IF(Замеры!AD1348=0, " ", Замеры!AB1348)</f>
        <v xml:space="preserve"> </v>
      </c>
      <c r="E1354" s="29" t="str">
        <f>CONCATENATE(Замеры!T1348,Замеры!W1348,Замеры!V1348)</f>
        <v xml:space="preserve"> </v>
      </c>
      <c r="F1354" s="30" t="str">
        <f>IF(Замеры!AD1348=0," ","---")</f>
        <v xml:space="preserve"> </v>
      </c>
      <c r="G1354" s="31" t="str">
        <f>IF(Замеры!AD1348=0," ",Замеры!L1348)</f>
        <v xml:space="preserve"> </v>
      </c>
      <c r="H1354" s="31" t="str">
        <f>CONCATENATE(Замеры!AO1348,Замеры!AE1348,Замеры!AP1348)</f>
        <v>0 0</v>
      </c>
      <c r="I1354" s="29" t="str">
        <f>CONCATENATE(Замеры!AM1348,Замеры!AE1348,Замеры!AN1348)</f>
        <v>0 0</v>
      </c>
      <c r="J1354" s="31" t="str">
        <f>IF(Замеры!AD1348=0," ",G1354*2.55)</f>
        <v xml:space="preserve"> </v>
      </c>
      <c r="K1354" s="29" t="str">
        <f>IF(Замеры!AD1348=0," ",Замеры!AK1348)</f>
        <v xml:space="preserve"> </v>
      </c>
      <c r="L1354" s="29" t="str">
        <f>IF(Замеры!AD1348=0," ",Замеры!AL1348)</f>
        <v xml:space="preserve"> </v>
      </c>
      <c r="M1354" s="29" t="str">
        <f>IF(Замеры!AD1348=0," ",0.1)</f>
        <v xml:space="preserve"> </v>
      </c>
      <c r="N1354" s="29" t="str">
        <f>IF(Замеры!AD1348=0," ",Замеры!AD1348)</f>
        <v xml:space="preserve"> </v>
      </c>
      <c r="O1354" s="29" t="str">
        <f>Замеры!AE1348</f>
        <v xml:space="preserve"> </v>
      </c>
      <c r="P1354" s="29" t="str">
        <f>Замеры!AF1348</f>
        <v xml:space="preserve"> </v>
      </c>
      <c r="Q1354" s="29" t="str">
        <f>IF(Замеры!AD1348=0," ","+")</f>
        <v xml:space="preserve"> </v>
      </c>
      <c r="R1354" s="32">
        <f>Замеры!AC1348</f>
        <v>0</v>
      </c>
      <c r="W1354" s="33" t="e">
        <f t="shared" ref="W1354:W1417" si="42">G1354*1.13</f>
        <v>#VALUE!</v>
      </c>
      <c r="X1354" s="31" t="s">
        <v>72</v>
      </c>
      <c r="Y1354" s="33" t="e">
        <f t="shared" ref="Y1354:Y1417" si="43">G1354*1.45</f>
        <v>#VALUE!</v>
      </c>
      <c r="Z1354" s="32"/>
    </row>
    <row r="1355" spans="1:26" x14ac:dyDescent="0.3">
      <c r="A1355" s="35">
        <f>IF(Замеры!B1349=0, " ", Замеры!B1349)</f>
        <v>1346</v>
      </c>
      <c r="B1355" s="37" t="str">
        <f>CONCATENATE(Замеры!D1349,Замеры!F1349)</f>
        <v>Группа от QF</v>
      </c>
      <c r="C1355" s="35" t="str">
        <f>IF(Замеры!J1349=0," ", Замеры!J1349)</f>
        <v xml:space="preserve"> </v>
      </c>
      <c r="D1355" s="29" t="str">
        <f>IF(Замеры!AD1349=0, " ", Замеры!AB1349)</f>
        <v xml:space="preserve"> </v>
      </c>
      <c r="E1355" s="29" t="str">
        <f>CONCATENATE(Замеры!T1349,Замеры!W1349,Замеры!V1349)</f>
        <v xml:space="preserve"> </v>
      </c>
      <c r="F1355" s="30" t="str">
        <f>IF(Замеры!AD1349=0," ","---")</f>
        <v xml:space="preserve"> </v>
      </c>
      <c r="G1355" s="31" t="str">
        <f>IF(Замеры!AD1349=0," ",Замеры!L1349)</f>
        <v xml:space="preserve"> </v>
      </c>
      <c r="H1355" s="31" t="str">
        <f>CONCATENATE(Замеры!AO1349,Замеры!AE1349,Замеры!AP1349)</f>
        <v>0 0</v>
      </c>
      <c r="I1355" s="29" t="str">
        <f>CONCATENATE(Замеры!AM1349,Замеры!AE1349,Замеры!AN1349)</f>
        <v>0 0</v>
      </c>
      <c r="J1355" s="31" t="str">
        <f>IF(Замеры!AD1349=0," ",G1355*2.55)</f>
        <v xml:space="preserve"> </v>
      </c>
      <c r="K1355" s="29" t="str">
        <f>IF(Замеры!AD1349=0," ",Замеры!AK1349)</f>
        <v xml:space="preserve"> </v>
      </c>
      <c r="L1355" s="29" t="str">
        <f>IF(Замеры!AD1349=0," ",Замеры!AL1349)</f>
        <v xml:space="preserve"> </v>
      </c>
      <c r="M1355" s="29" t="str">
        <f>IF(Замеры!AD1349=0," ",0.1)</f>
        <v xml:space="preserve"> </v>
      </c>
      <c r="N1355" s="29" t="str">
        <f>IF(Замеры!AD1349=0," ",Замеры!AD1349)</f>
        <v xml:space="preserve"> </v>
      </c>
      <c r="O1355" s="29" t="str">
        <f>Замеры!AE1349</f>
        <v xml:space="preserve"> </v>
      </c>
      <c r="P1355" s="29" t="str">
        <f>Замеры!AF1349</f>
        <v xml:space="preserve"> </v>
      </c>
      <c r="Q1355" s="29" t="str">
        <f>IF(Замеры!AD1349=0," ","+")</f>
        <v xml:space="preserve"> </v>
      </c>
      <c r="R1355" s="32">
        <f>Замеры!AC1349</f>
        <v>0</v>
      </c>
      <c r="W1355" s="33" t="e">
        <f t="shared" si="42"/>
        <v>#VALUE!</v>
      </c>
      <c r="X1355" s="31" t="s">
        <v>72</v>
      </c>
      <c r="Y1355" s="33" t="e">
        <f t="shared" si="43"/>
        <v>#VALUE!</v>
      </c>
      <c r="Z1355" s="32"/>
    </row>
    <row r="1356" spans="1:26" x14ac:dyDescent="0.3">
      <c r="A1356" s="35">
        <f>IF(Замеры!B1350=0, " ", Замеры!B1350)</f>
        <v>1347</v>
      </c>
      <c r="B1356" s="37" t="str">
        <f>CONCATENATE(Замеры!D1350,Замеры!F1350)</f>
        <v>Группа от QF</v>
      </c>
      <c r="C1356" s="35" t="str">
        <f>IF(Замеры!J1350=0," ", Замеры!J1350)</f>
        <v xml:space="preserve"> </v>
      </c>
      <c r="D1356" s="29" t="str">
        <f>IF(Замеры!AD1350=0, " ", Замеры!AB1350)</f>
        <v xml:space="preserve"> </v>
      </c>
      <c r="E1356" s="29" t="str">
        <f>CONCATENATE(Замеры!T1350,Замеры!W1350,Замеры!V1350)</f>
        <v xml:space="preserve"> </v>
      </c>
      <c r="F1356" s="30" t="str">
        <f>IF(Замеры!AD1350=0," ","---")</f>
        <v xml:space="preserve"> </v>
      </c>
      <c r="G1356" s="31" t="str">
        <f>IF(Замеры!AD1350=0," ",Замеры!L1350)</f>
        <v xml:space="preserve"> </v>
      </c>
      <c r="H1356" s="31" t="str">
        <f>CONCATENATE(Замеры!AO1350,Замеры!AE1350,Замеры!AP1350)</f>
        <v>0 0</v>
      </c>
      <c r="I1356" s="29" t="str">
        <f>CONCATENATE(Замеры!AM1350,Замеры!AE1350,Замеры!AN1350)</f>
        <v>0 0</v>
      </c>
      <c r="J1356" s="31" t="str">
        <f>IF(Замеры!AD1350=0," ",G1356*2.55)</f>
        <v xml:space="preserve"> </v>
      </c>
      <c r="K1356" s="29" t="str">
        <f>IF(Замеры!AD1350=0," ",Замеры!AK1350)</f>
        <v xml:space="preserve"> </v>
      </c>
      <c r="L1356" s="29" t="str">
        <f>IF(Замеры!AD1350=0," ",Замеры!AL1350)</f>
        <v xml:space="preserve"> </v>
      </c>
      <c r="M1356" s="29" t="str">
        <f>IF(Замеры!AD1350=0," ",0.1)</f>
        <v xml:space="preserve"> </v>
      </c>
      <c r="N1356" s="29" t="str">
        <f>IF(Замеры!AD1350=0," ",Замеры!AD1350)</f>
        <v xml:space="preserve"> </v>
      </c>
      <c r="O1356" s="29" t="str">
        <f>Замеры!AE1350</f>
        <v xml:space="preserve"> </v>
      </c>
      <c r="P1356" s="29" t="str">
        <f>Замеры!AF1350</f>
        <v xml:space="preserve"> </v>
      </c>
      <c r="Q1356" s="29" t="str">
        <f>IF(Замеры!AD1350=0," ","+")</f>
        <v xml:space="preserve"> </v>
      </c>
      <c r="R1356" s="32">
        <f>Замеры!AC1350</f>
        <v>0</v>
      </c>
      <c r="W1356" s="33" t="e">
        <f t="shared" si="42"/>
        <v>#VALUE!</v>
      </c>
      <c r="X1356" s="31" t="s">
        <v>72</v>
      </c>
      <c r="Y1356" s="33" t="e">
        <f t="shared" si="43"/>
        <v>#VALUE!</v>
      </c>
      <c r="Z1356" s="32"/>
    </row>
    <row r="1357" spans="1:26" x14ac:dyDescent="0.3">
      <c r="A1357" s="35">
        <f>IF(Замеры!B1351=0, " ", Замеры!B1351)</f>
        <v>1348</v>
      </c>
      <c r="B1357" s="37" t="str">
        <f>CONCATENATE(Замеры!D1351,Замеры!F1351)</f>
        <v>Группа от QF</v>
      </c>
      <c r="C1357" s="35" t="str">
        <f>IF(Замеры!J1351=0," ", Замеры!J1351)</f>
        <v xml:space="preserve"> </v>
      </c>
      <c r="D1357" s="29" t="str">
        <f>IF(Замеры!AD1351=0, " ", Замеры!AB1351)</f>
        <v xml:space="preserve"> </v>
      </c>
      <c r="E1357" s="29" t="str">
        <f>CONCATENATE(Замеры!T1351,Замеры!W1351,Замеры!V1351)</f>
        <v xml:space="preserve"> </v>
      </c>
      <c r="F1357" s="30" t="str">
        <f>IF(Замеры!AD1351=0," ","---")</f>
        <v xml:space="preserve"> </v>
      </c>
      <c r="G1357" s="31" t="str">
        <f>IF(Замеры!AD1351=0," ",Замеры!L1351)</f>
        <v xml:space="preserve"> </v>
      </c>
      <c r="H1357" s="31" t="str">
        <f>CONCATENATE(Замеры!AO1351,Замеры!AE1351,Замеры!AP1351)</f>
        <v>0 0</v>
      </c>
      <c r="I1357" s="29" t="str">
        <f>CONCATENATE(Замеры!AM1351,Замеры!AE1351,Замеры!AN1351)</f>
        <v>0 0</v>
      </c>
      <c r="J1357" s="31" t="str">
        <f>IF(Замеры!AD1351=0," ",G1357*2.55)</f>
        <v xml:space="preserve"> </v>
      </c>
      <c r="K1357" s="29" t="str">
        <f>IF(Замеры!AD1351=0," ",Замеры!AK1351)</f>
        <v xml:space="preserve"> </v>
      </c>
      <c r="L1357" s="29" t="str">
        <f>IF(Замеры!AD1351=0," ",Замеры!AL1351)</f>
        <v xml:space="preserve"> </v>
      </c>
      <c r="M1357" s="29" t="str">
        <f>IF(Замеры!AD1351=0," ",0.1)</f>
        <v xml:space="preserve"> </v>
      </c>
      <c r="N1357" s="29" t="str">
        <f>IF(Замеры!AD1351=0," ",Замеры!AD1351)</f>
        <v xml:space="preserve"> </v>
      </c>
      <c r="O1357" s="29" t="str">
        <f>Замеры!AE1351</f>
        <v xml:space="preserve"> </v>
      </c>
      <c r="P1357" s="29" t="str">
        <f>Замеры!AF1351</f>
        <v xml:space="preserve"> </v>
      </c>
      <c r="Q1357" s="29" t="str">
        <f>IF(Замеры!AD1351=0," ","+")</f>
        <v xml:space="preserve"> </v>
      </c>
      <c r="R1357" s="32">
        <f>Замеры!AC1351</f>
        <v>0</v>
      </c>
      <c r="W1357" s="33" t="e">
        <f t="shared" si="42"/>
        <v>#VALUE!</v>
      </c>
      <c r="X1357" s="31" t="s">
        <v>72</v>
      </c>
      <c r="Y1357" s="33" t="e">
        <f t="shared" si="43"/>
        <v>#VALUE!</v>
      </c>
      <c r="Z1357" s="32"/>
    </row>
    <row r="1358" spans="1:26" x14ac:dyDescent="0.3">
      <c r="A1358" s="35">
        <f>IF(Замеры!B1352=0, " ", Замеры!B1352)</f>
        <v>1349</v>
      </c>
      <c r="B1358" s="37" t="str">
        <f>CONCATENATE(Замеры!D1352,Замеры!F1352)</f>
        <v>Группа от QF</v>
      </c>
      <c r="C1358" s="35" t="str">
        <f>IF(Замеры!J1352=0," ", Замеры!J1352)</f>
        <v xml:space="preserve"> </v>
      </c>
      <c r="D1358" s="29" t="str">
        <f>IF(Замеры!AD1352=0, " ", Замеры!AB1352)</f>
        <v xml:space="preserve"> </v>
      </c>
      <c r="E1358" s="29" t="str">
        <f>CONCATENATE(Замеры!T1352,Замеры!W1352,Замеры!V1352)</f>
        <v xml:space="preserve"> </v>
      </c>
      <c r="F1358" s="30" t="str">
        <f>IF(Замеры!AD1352=0," ","---")</f>
        <v xml:space="preserve"> </v>
      </c>
      <c r="G1358" s="31" t="str">
        <f>IF(Замеры!AD1352=0," ",Замеры!L1352)</f>
        <v xml:space="preserve"> </v>
      </c>
      <c r="H1358" s="31" t="str">
        <f>CONCATENATE(Замеры!AO1352,Замеры!AE1352,Замеры!AP1352)</f>
        <v>0 0</v>
      </c>
      <c r="I1358" s="29" t="str">
        <f>CONCATENATE(Замеры!AM1352,Замеры!AE1352,Замеры!AN1352)</f>
        <v>0 0</v>
      </c>
      <c r="J1358" s="31" t="str">
        <f>IF(Замеры!AD1352=0," ",G1358*2.55)</f>
        <v xml:space="preserve"> </v>
      </c>
      <c r="K1358" s="29" t="str">
        <f>IF(Замеры!AD1352=0," ",Замеры!AK1352)</f>
        <v xml:space="preserve"> </v>
      </c>
      <c r="L1358" s="29" t="str">
        <f>IF(Замеры!AD1352=0," ",Замеры!AL1352)</f>
        <v xml:space="preserve"> </v>
      </c>
      <c r="M1358" s="29" t="str">
        <f>IF(Замеры!AD1352=0," ",0.1)</f>
        <v xml:space="preserve"> </v>
      </c>
      <c r="N1358" s="29" t="str">
        <f>IF(Замеры!AD1352=0," ",Замеры!AD1352)</f>
        <v xml:space="preserve"> </v>
      </c>
      <c r="O1358" s="29" t="str">
        <f>Замеры!AE1352</f>
        <v xml:space="preserve"> </v>
      </c>
      <c r="P1358" s="29" t="str">
        <f>Замеры!AF1352</f>
        <v xml:space="preserve"> </v>
      </c>
      <c r="Q1358" s="29" t="str">
        <f>IF(Замеры!AD1352=0," ","+")</f>
        <v xml:space="preserve"> </v>
      </c>
      <c r="R1358" s="32">
        <f>Замеры!AC1352</f>
        <v>0</v>
      </c>
      <c r="W1358" s="33" t="e">
        <f t="shared" si="42"/>
        <v>#VALUE!</v>
      </c>
      <c r="X1358" s="31" t="s">
        <v>72</v>
      </c>
      <c r="Y1358" s="33" t="e">
        <f t="shared" si="43"/>
        <v>#VALUE!</v>
      </c>
      <c r="Z1358" s="32"/>
    </row>
    <row r="1359" spans="1:26" x14ac:dyDescent="0.3">
      <c r="A1359" s="35">
        <f>IF(Замеры!B1353=0, " ", Замеры!B1353)</f>
        <v>1350</v>
      </c>
      <c r="B1359" s="37" t="str">
        <f>CONCATENATE(Замеры!D1353,Замеры!F1353)</f>
        <v>Группа от QF</v>
      </c>
      <c r="C1359" s="35" t="str">
        <f>IF(Замеры!J1353=0," ", Замеры!J1353)</f>
        <v xml:space="preserve"> </v>
      </c>
      <c r="D1359" s="29" t="str">
        <f>IF(Замеры!AD1353=0, " ", Замеры!AB1353)</f>
        <v xml:space="preserve"> </v>
      </c>
      <c r="E1359" s="29" t="str">
        <f>CONCATENATE(Замеры!T1353,Замеры!W1353,Замеры!V1353)</f>
        <v xml:space="preserve"> </v>
      </c>
      <c r="F1359" s="30" t="str">
        <f>IF(Замеры!AD1353=0," ","---")</f>
        <v xml:space="preserve"> </v>
      </c>
      <c r="G1359" s="31" t="str">
        <f>IF(Замеры!AD1353=0," ",Замеры!L1353)</f>
        <v xml:space="preserve"> </v>
      </c>
      <c r="H1359" s="31" t="str">
        <f>CONCATENATE(Замеры!AO1353,Замеры!AE1353,Замеры!AP1353)</f>
        <v>0 0</v>
      </c>
      <c r="I1359" s="29" t="str">
        <f>CONCATENATE(Замеры!AM1353,Замеры!AE1353,Замеры!AN1353)</f>
        <v>0 0</v>
      </c>
      <c r="J1359" s="31" t="str">
        <f>IF(Замеры!AD1353=0," ",G1359*2.55)</f>
        <v xml:space="preserve"> </v>
      </c>
      <c r="K1359" s="29" t="str">
        <f>IF(Замеры!AD1353=0," ",Замеры!AK1353)</f>
        <v xml:space="preserve"> </v>
      </c>
      <c r="L1359" s="29" t="str">
        <f>IF(Замеры!AD1353=0," ",Замеры!AL1353)</f>
        <v xml:space="preserve"> </v>
      </c>
      <c r="M1359" s="29" t="str">
        <f>IF(Замеры!AD1353=0," ",0.1)</f>
        <v xml:space="preserve"> </v>
      </c>
      <c r="N1359" s="29" t="str">
        <f>IF(Замеры!AD1353=0," ",Замеры!AD1353)</f>
        <v xml:space="preserve"> </v>
      </c>
      <c r="O1359" s="29" t="str">
        <f>Замеры!AE1353</f>
        <v xml:space="preserve"> </v>
      </c>
      <c r="P1359" s="29" t="str">
        <f>Замеры!AF1353</f>
        <v xml:space="preserve"> </v>
      </c>
      <c r="Q1359" s="29" t="str">
        <f>IF(Замеры!AD1353=0," ","+")</f>
        <v xml:space="preserve"> </v>
      </c>
      <c r="R1359" s="32">
        <f>Замеры!AC1353</f>
        <v>0</v>
      </c>
      <c r="W1359" s="33" t="e">
        <f t="shared" si="42"/>
        <v>#VALUE!</v>
      </c>
      <c r="X1359" s="31" t="s">
        <v>72</v>
      </c>
      <c r="Y1359" s="33" t="e">
        <f t="shared" si="43"/>
        <v>#VALUE!</v>
      </c>
      <c r="Z1359" s="32"/>
    </row>
    <row r="1360" spans="1:26" x14ac:dyDescent="0.3">
      <c r="A1360" s="35">
        <f>IF(Замеры!B1354=0, " ", Замеры!B1354)</f>
        <v>1351</v>
      </c>
      <c r="B1360" s="37" t="str">
        <f>CONCATENATE(Замеры!D1354,Замеры!F1354)</f>
        <v>Группа от QF</v>
      </c>
      <c r="C1360" s="35" t="str">
        <f>IF(Замеры!J1354=0," ", Замеры!J1354)</f>
        <v xml:space="preserve"> </v>
      </c>
      <c r="D1360" s="29" t="str">
        <f>IF(Замеры!AD1354=0, " ", Замеры!AB1354)</f>
        <v xml:space="preserve"> </v>
      </c>
      <c r="E1360" s="29" t="str">
        <f>CONCATENATE(Замеры!T1354,Замеры!W1354,Замеры!V1354)</f>
        <v xml:space="preserve"> </v>
      </c>
      <c r="F1360" s="30" t="str">
        <f>IF(Замеры!AD1354=0," ","---")</f>
        <v xml:space="preserve"> </v>
      </c>
      <c r="G1360" s="31" t="str">
        <f>IF(Замеры!AD1354=0," ",Замеры!L1354)</f>
        <v xml:space="preserve"> </v>
      </c>
      <c r="H1360" s="31" t="str">
        <f>CONCATENATE(Замеры!AO1354,Замеры!AE1354,Замеры!AP1354)</f>
        <v>0 0</v>
      </c>
      <c r="I1360" s="29" t="str">
        <f>CONCATENATE(Замеры!AM1354,Замеры!AE1354,Замеры!AN1354)</f>
        <v>0 0</v>
      </c>
      <c r="J1360" s="31" t="str">
        <f>IF(Замеры!AD1354=0," ",G1360*2.55)</f>
        <v xml:space="preserve"> </v>
      </c>
      <c r="K1360" s="29" t="str">
        <f>IF(Замеры!AD1354=0," ",Замеры!AK1354)</f>
        <v xml:space="preserve"> </v>
      </c>
      <c r="L1360" s="29" t="str">
        <f>IF(Замеры!AD1354=0," ",Замеры!AL1354)</f>
        <v xml:space="preserve"> </v>
      </c>
      <c r="M1360" s="29" t="str">
        <f>IF(Замеры!AD1354=0," ",0.1)</f>
        <v xml:space="preserve"> </v>
      </c>
      <c r="N1360" s="29" t="str">
        <f>IF(Замеры!AD1354=0," ",Замеры!AD1354)</f>
        <v xml:space="preserve"> </v>
      </c>
      <c r="O1360" s="29" t="str">
        <f>Замеры!AE1354</f>
        <v xml:space="preserve"> </v>
      </c>
      <c r="P1360" s="29" t="str">
        <f>Замеры!AF1354</f>
        <v xml:space="preserve"> </v>
      </c>
      <c r="Q1360" s="29" t="str">
        <f>IF(Замеры!AD1354=0," ","+")</f>
        <v xml:space="preserve"> </v>
      </c>
      <c r="R1360" s="32">
        <f>Замеры!AC1354</f>
        <v>0</v>
      </c>
      <c r="W1360" s="33" t="e">
        <f t="shared" si="42"/>
        <v>#VALUE!</v>
      </c>
      <c r="X1360" s="31" t="s">
        <v>72</v>
      </c>
      <c r="Y1360" s="33" t="e">
        <f t="shared" si="43"/>
        <v>#VALUE!</v>
      </c>
      <c r="Z1360" s="32"/>
    </row>
    <row r="1361" spans="1:26" x14ac:dyDescent="0.3">
      <c r="A1361" s="35">
        <f>IF(Замеры!B1355=0, " ", Замеры!B1355)</f>
        <v>1352</v>
      </c>
      <c r="B1361" s="37" t="str">
        <f>CONCATENATE(Замеры!D1355,Замеры!F1355)</f>
        <v>Группа от QF</v>
      </c>
      <c r="C1361" s="35" t="str">
        <f>IF(Замеры!J1355=0," ", Замеры!J1355)</f>
        <v xml:space="preserve"> </v>
      </c>
      <c r="D1361" s="29" t="str">
        <f>IF(Замеры!AD1355=0, " ", Замеры!AB1355)</f>
        <v xml:space="preserve"> </v>
      </c>
      <c r="E1361" s="29" t="str">
        <f>CONCATENATE(Замеры!T1355,Замеры!W1355,Замеры!V1355)</f>
        <v xml:space="preserve"> </v>
      </c>
      <c r="F1361" s="30" t="str">
        <f>IF(Замеры!AD1355=0," ","---")</f>
        <v xml:space="preserve"> </v>
      </c>
      <c r="G1361" s="31" t="str">
        <f>IF(Замеры!AD1355=0," ",Замеры!L1355)</f>
        <v xml:space="preserve"> </v>
      </c>
      <c r="H1361" s="31" t="str">
        <f>CONCATENATE(Замеры!AO1355,Замеры!AE1355,Замеры!AP1355)</f>
        <v>0 0</v>
      </c>
      <c r="I1361" s="29" t="str">
        <f>CONCATENATE(Замеры!AM1355,Замеры!AE1355,Замеры!AN1355)</f>
        <v>0 0</v>
      </c>
      <c r="J1361" s="31" t="str">
        <f>IF(Замеры!AD1355=0," ",G1361*2.55)</f>
        <v xml:space="preserve"> </v>
      </c>
      <c r="K1361" s="29" t="str">
        <f>IF(Замеры!AD1355=0," ",Замеры!AK1355)</f>
        <v xml:space="preserve"> </v>
      </c>
      <c r="L1361" s="29" t="str">
        <f>IF(Замеры!AD1355=0," ",Замеры!AL1355)</f>
        <v xml:space="preserve"> </v>
      </c>
      <c r="M1361" s="29" t="str">
        <f>IF(Замеры!AD1355=0," ",0.1)</f>
        <v xml:space="preserve"> </v>
      </c>
      <c r="N1361" s="29" t="str">
        <f>IF(Замеры!AD1355=0," ",Замеры!AD1355)</f>
        <v xml:space="preserve"> </v>
      </c>
      <c r="O1361" s="29" t="str">
        <f>Замеры!AE1355</f>
        <v xml:space="preserve"> </v>
      </c>
      <c r="P1361" s="29" t="str">
        <f>Замеры!AF1355</f>
        <v xml:space="preserve"> </v>
      </c>
      <c r="Q1361" s="29" t="str">
        <f>IF(Замеры!AD1355=0," ","+")</f>
        <v xml:space="preserve"> </v>
      </c>
      <c r="R1361" s="32">
        <f>Замеры!AC1355</f>
        <v>0</v>
      </c>
      <c r="W1361" s="33" t="e">
        <f t="shared" si="42"/>
        <v>#VALUE!</v>
      </c>
      <c r="X1361" s="31" t="s">
        <v>72</v>
      </c>
      <c r="Y1361" s="33" t="e">
        <f t="shared" si="43"/>
        <v>#VALUE!</v>
      </c>
      <c r="Z1361" s="32"/>
    </row>
    <row r="1362" spans="1:26" x14ac:dyDescent="0.3">
      <c r="A1362" s="35">
        <f>IF(Замеры!B1356=0, " ", Замеры!B1356)</f>
        <v>1353</v>
      </c>
      <c r="B1362" s="37" t="str">
        <f>CONCATENATE(Замеры!D1356,Замеры!F1356)</f>
        <v>Группа от QF</v>
      </c>
      <c r="C1362" s="35" t="str">
        <f>IF(Замеры!J1356=0," ", Замеры!J1356)</f>
        <v xml:space="preserve"> </v>
      </c>
      <c r="D1362" s="29" t="str">
        <f>IF(Замеры!AD1356=0, " ", Замеры!AB1356)</f>
        <v xml:space="preserve"> </v>
      </c>
      <c r="E1362" s="29" t="str">
        <f>CONCATENATE(Замеры!T1356,Замеры!W1356,Замеры!V1356)</f>
        <v xml:space="preserve"> </v>
      </c>
      <c r="F1362" s="30" t="str">
        <f>IF(Замеры!AD1356=0," ","---")</f>
        <v xml:space="preserve"> </v>
      </c>
      <c r="G1362" s="31" t="str">
        <f>IF(Замеры!AD1356=0," ",Замеры!L1356)</f>
        <v xml:space="preserve"> </v>
      </c>
      <c r="H1362" s="31" t="str">
        <f>CONCATENATE(Замеры!AO1356,Замеры!AE1356,Замеры!AP1356)</f>
        <v>0 0</v>
      </c>
      <c r="I1362" s="29" t="str">
        <f>CONCATENATE(Замеры!AM1356,Замеры!AE1356,Замеры!AN1356)</f>
        <v>0 0</v>
      </c>
      <c r="J1362" s="31" t="str">
        <f>IF(Замеры!AD1356=0," ",G1362*2.55)</f>
        <v xml:space="preserve"> </v>
      </c>
      <c r="K1362" s="29" t="str">
        <f>IF(Замеры!AD1356=0," ",Замеры!AK1356)</f>
        <v xml:space="preserve"> </v>
      </c>
      <c r="L1362" s="29" t="str">
        <f>IF(Замеры!AD1356=0," ",Замеры!AL1356)</f>
        <v xml:space="preserve"> </v>
      </c>
      <c r="M1362" s="29" t="str">
        <f>IF(Замеры!AD1356=0," ",0.1)</f>
        <v xml:space="preserve"> </v>
      </c>
      <c r="N1362" s="29" t="str">
        <f>IF(Замеры!AD1356=0," ",Замеры!AD1356)</f>
        <v xml:space="preserve"> </v>
      </c>
      <c r="O1362" s="29" t="str">
        <f>Замеры!AE1356</f>
        <v xml:space="preserve"> </v>
      </c>
      <c r="P1362" s="29" t="str">
        <f>Замеры!AF1356</f>
        <v xml:space="preserve"> </v>
      </c>
      <c r="Q1362" s="29" t="str">
        <f>IF(Замеры!AD1356=0," ","+")</f>
        <v xml:space="preserve"> </v>
      </c>
      <c r="R1362" s="32">
        <f>Замеры!AC1356</f>
        <v>0</v>
      </c>
      <c r="W1362" s="33" t="e">
        <f t="shared" si="42"/>
        <v>#VALUE!</v>
      </c>
      <c r="X1362" s="31" t="s">
        <v>72</v>
      </c>
      <c r="Y1362" s="33" t="e">
        <f t="shared" si="43"/>
        <v>#VALUE!</v>
      </c>
      <c r="Z1362" s="32"/>
    </row>
    <row r="1363" spans="1:26" x14ac:dyDescent="0.3">
      <c r="A1363" s="35">
        <f>IF(Замеры!B1357=0, " ", Замеры!B1357)</f>
        <v>1354</v>
      </c>
      <c r="B1363" s="37" t="str">
        <f>CONCATENATE(Замеры!D1357,Замеры!F1357)</f>
        <v>Группа от QF</v>
      </c>
      <c r="C1363" s="35" t="str">
        <f>IF(Замеры!J1357=0," ", Замеры!J1357)</f>
        <v xml:space="preserve"> </v>
      </c>
      <c r="D1363" s="29" t="str">
        <f>IF(Замеры!AD1357=0, " ", Замеры!AB1357)</f>
        <v xml:space="preserve"> </v>
      </c>
      <c r="E1363" s="29" t="str">
        <f>CONCATENATE(Замеры!T1357,Замеры!W1357,Замеры!V1357)</f>
        <v xml:space="preserve"> </v>
      </c>
      <c r="F1363" s="30" t="str">
        <f>IF(Замеры!AD1357=0," ","---")</f>
        <v xml:space="preserve"> </v>
      </c>
      <c r="G1363" s="31" t="str">
        <f>IF(Замеры!AD1357=0," ",Замеры!L1357)</f>
        <v xml:space="preserve"> </v>
      </c>
      <c r="H1363" s="31" t="str">
        <f>CONCATENATE(Замеры!AO1357,Замеры!AE1357,Замеры!AP1357)</f>
        <v>0 0</v>
      </c>
      <c r="I1363" s="29" t="str">
        <f>CONCATENATE(Замеры!AM1357,Замеры!AE1357,Замеры!AN1357)</f>
        <v>0 0</v>
      </c>
      <c r="J1363" s="31" t="str">
        <f>IF(Замеры!AD1357=0," ",G1363*2.55)</f>
        <v xml:space="preserve"> </v>
      </c>
      <c r="K1363" s="29" t="str">
        <f>IF(Замеры!AD1357=0," ",Замеры!AK1357)</f>
        <v xml:space="preserve"> </v>
      </c>
      <c r="L1363" s="29" t="str">
        <f>IF(Замеры!AD1357=0," ",Замеры!AL1357)</f>
        <v xml:space="preserve"> </v>
      </c>
      <c r="M1363" s="29" t="str">
        <f>IF(Замеры!AD1357=0," ",0.1)</f>
        <v xml:space="preserve"> </v>
      </c>
      <c r="N1363" s="29" t="str">
        <f>IF(Замеры!AD1357=0," ",Замеры!AD1357)</f>
        <v xml:space="preserve"> </v>
      </c>
      <c r="O1363" s="29" t="str">
        <f>Замеры!AE1357</f>
        <v xml:space="preserve"> </v>
      </c>
      <c r="P1363" s="29" t="str">
        <f>Замеры!AF1357</f>
        <v xml:space="preserve"> </v>
      </c>
      <c r="Q1363" s="29" t="str">
        <f>IF(Замеры!AD1357=0," ","+")</f>
        <v xml:space="preserve"> </v>
      </c>
      <c r="R1363" s="32">
        <f>Замеры!AC1357</f>
        <v>0</v>
      </c>
      <c r="W1363" s="33" t="e">
        <f t="shared" si="42"/>
        <v>#VALUE!</v>
      </c>
      <c r="X1363" s="31" t="s">
        <v>72</v>
      </c>
      <c r="Y1363" s="33" t="e">
        <f t="shared" si="43"/>
        <v>#VALUE!</v>
      </c>
      <c r="Z1363" s="32"/>
    </row>
    <row r="1364" spans="1:26" x14ac:dyDescent="0.3">
      <c r="A1364" s="35">
        <f>IF(Замеры!B1358=0, " ", Замеры!B1358)</f>
        <v>1355</v>
      </c>
      <c r="B1364" s="37" t="str">
        <f>CONCATENATE(Замеры!D1358,Замеры!F1358)</f>
        <v>Группа от QF</v>
      </c>
      <c r="C1364" s="35" t="str">
        <f>IF(Замеры!J1358=0," ", Замеры!J1358)</f>
        <v xml:space="preserve"> </v>
      </c>
      <c r="D1364" s="29" t="str">
        <f>IF(Замеры!AD1358=0, " ", Замеры!AB1358)</f>
        <v xml:space="preserve"> </v>
      </c>
      <c r="E1364" s="29" t="str">
        <f>CONCATENATE(Замеры!T1358,Замеры!W1358,Замеры!V1358)</f>
        <v xml:space="preserve"> </v>
      </c>
      <c r="F1364" s="30" t="str">
        <f>IF(Замеры!AD1358=0," ","---")</f>
        <v xml:space="preserve"> </v>
      </c>
      <c r="G1364" s="31" t="str">
        <f>IF(Замеры!AD1358=0," ",Замеры!L1358)</f>
        <v xml:space="preserve"> </v>
      </c>
      <c r="H1364" s="31" t="str">
        <f>CONCATENATE(Замеры!AO1358,Замеры!AE1358,Замеры!AP1358)</f>
        <v>0 0</v>
      </c>
      <c r="I1364" s="29" t="str">
        <f>CONCATENATE(Замеры!AM1358,Замеры!AE1358,Замеры!AN1358)</f>
        <v>0 0</v>
      </c>
      <c r="J1364" s="31" t="str">
        <f>IF(Замеры!AD1358=0," ",G1364*2.55)</f>
        <v xml:space="preserve"> </v>
      </c>
      <c r="K1364" s="29" t="str">
        <f>IF(Замеры!AD1358=0," ",Замеры!AK1358)</f>
        <v xml:space="preserve"> </v>
      </c>
      <c r="L1364" s="29" t="str">
        <f>IF(Замеры!AD1358=0," ",Замеры!AL1358)</f>
        <v xml:space="preserve"> </v>
      </c>
      <c r="M1364" s="29" t="str">
        <f>IF(Замеры!AD1358=0," ",0.1)</f>
        <v xml:space="preserve"> </v>
      </c>
      <c r="N1364" s="29" t="str">
        <f>IF(Замеры!AD1358=0," ",Замеры!AD1358)</f>
        <v xml:space="preserve"> </v>
      </c>
      <c r="O1364" s="29" t="str">
        <f>Замеры!AE1358</f>
        <v xml:space="preserve"> </v>
      </c>
      <c r="P1364" s="29" t="str">
        <f>Замеры!AF1358</f>
        <v xml:space="preserve"> </v>
      </c>
      <c r="Q1364" s="29" t="str">
        <f>IF(Замеры!AD1358=0," ","+")</f>
        <v xml:space="preserve"> </v>
      </c>
      <c r="R1364" s="32">
        <f>Замеры!AC1358</f>
        <v>0</v>
      </c>
      <c r="W1364" s="33" t="e">
        <f t="shared" si="42"/>
        <v>#VALUE!</v>
      </c>
      <c r="X1364" s="31" t="s">
        <v>72</v>
      </c>
      <c r="Y1364" s="33" t="e">
        <f t="shared" si="43"/>
        <v>#VALUE!</v>
      </c>
      <c r="Z1364" s="32"/>
    </row>
    <row r="1365" spans="1:26" x14ac:dyDescent="0.3">
      <c r="A1365" s="35">
        <f>IF(Замеры!B1359=0, " ", Замеры!B1359)</f>
        <v>1356</v>
      </c>
      <c r="B1365" s="37" t="str">
        <f>CONCATENATE(Замеры!D1359,Замеры!F1359)</f>
        <v>Группа от QF</v>
      </c>
      <c r="C1365" s="35" t="str">
        <f>IF(Замеры!J1359=0," ", Замеры!J1359)</f>
        <v xml:space="preserve"> </v>
      </c>
      <c r="D1365" s="29" t="str">
        <f>IF(Замеры!AD1359=0, " ", Замеры!AB1359)</f>
        <v xml:space="preserve"> </v>
      </c>
      <c r="E1365" s="29" t="str">
        <f>CONCATENATE(Замеры!T1359,Замеры!W1359,Замеры!V1359)</f>
        <v xml:space="preserve"> </v>
      </c>
      <c r="F1365" s="30" t="str">
        <f>IF(Замеры!AD1359=0," ","---")</f>
        <v xml:space="preserve"> </v>
      </c>
      <c r="G1365" s="31" t="str">
        <f>IF(Замеры!AD1359=0," ",Замеры!L1359)</f>
        <v xml:space="preserve"> </v>
      </c>
      <c r="H1365" s="31" t="str">
        <f>CONCATENATE(Замеры!AO1359,Замеры!AE1359,Замеры!AP1359)</f>
        <v>0 0</v>
      </c>
      <c r="I1365" s="29" t="str">
        <f>CONCATENATE(Замеры!AM1359,Замеры!AE1359,Замеры!AN1359)</f>
        <v>0 0</v>
      </c>
      <c r="J1365" s="31" t="str">
        <f>IF(Замеры!AD1359=0," ",G1365*2.55)</f>
        <v xml:space="preserve"> </v>
      </c>
      <c r="K1365" s="29" t="str">
        <f>IF(Замеры!AD1359=0," ",Замеры!AK1359)</f>
        <v xml:space="preserve"> </v>
      </c>
      <c r="L1365" s="29" t="str">
        <f>IF(Замеры!AD1359=0," ",Замеры!AL1359)</f>
        <v xml:space="preserve"> </v>
      </c>
      <c r="M1365" s="29" t="str">
        <f>IF(Замеры!AD1359=0," ",0.1)</f>
        <v xml:space="preserve"> </v>
      </c>
      <c r="N1365" s="29" t="str">
        <f>IF(Замеры!AD1359=0," ",Замеры!AD1359)</f>
        <v xml:space="preserve"> </v>
      </c>
      <c r="O1365" s="29" t="str">
        <f>Замеры!AE1359</f>
        <v xml:space="preserve"> </v>
      </c>
      <c r="P1365" s="29" t="str">
        <f>Замеры!AF1359</f>
        <v xml:space="preserve"> </v>
      </c>
      <c r="Q1365" s="29" t="str">
        <f>IF(Замеры!AD1359=0," ","+")</f>
        <v xml:space="preserve"> </v>
      </c>
      <c r="R1365" s="32">
        <f>Замеры!AC1359</f>
        <v>0</v>
      </c>
      <c r="W1365" s="33" t="e">
        <f t="shared" si="42"/>
        <v>#VALUE!</v>
      </c>
      <c r="X1365" s="31" t="s">
        <v>72</v>
      </c>
      <c r="Y1365" s="33" t="e">
        <f t="shared" si="43"/>
        <v>#VALUE!</v>
      </c>
      <c r="Z1365" s="32"/>
    </row>
    <row r="1366" spans="1:26" x14ac:dyDescent="0.3">
      <c r="A1366" s="35">
        <f>IF(Замеры!B1360=0, " ", Замеры!B1360)</f>
        <v>1357</v>
      </c>
      <c r="B1366" s="37" t="str">
        <f>CONCATENATE(Замеры!D1360,Замеры!F1360)</f>
        <v>Группа от QF</v>
      </c>
      <c r="C1366" s="35" t="str">
        <f>IF(Замеры!J1360=0," ", Замеры!J1360)</f>
        <v xml:space="preserve"> </v>
      </c>
      <c r="D1366" s="29" t="str">
        <f>IF(Замеры!AD1360=0, " ", Замеры!AB1360)</f>
        <v xml:space="preserve"> </v>
      </c>
      <c r="E1366" s="29" t="str">
        <f>CONCATENATE(Замеры!T1360,Замеры!W1360,Замеры!V1360)</f>
        <v xml:space="preserve"> </v>
      </c>
      <c r="F1366" s="30" t="str">
        <f>IF(Замеры!AD1360=0," ","---")</f>
        <v xml:space="preserve"> </v>
      </c>
      <c r="G1366" s="31" t="str">
        <f>IF(Замеры!AD1360=0," ",Замеры!L1360)</f>
        <v xml:space="preserve"> </v>
      </c>
      <c r="H1366" s="31" t="str">
        <f>CONCATENATE(Замеры!AO1360,Замеры!AE1360,Замеры!AP1360)</f>
        <v>0 0</v>
      </c>
      <c r="I1366" s="29" t="str">
        <f>CONCATENATE(Замеры!AM1360,Замеры!AE1360,Замеры!AN1360)</f>
        <v>0 0</v>
      </c>
      <c r="J1366" s="31" t="str">
        <f>IF(Замеры!AD1360=0," ",G1366*2.55)</f>
        <v xml:space="preserve"> </v>
      </c>
      <c r="K1366" s="29" t="str">
        <f>IF(Замеры!AD1360=0," ",Замеры!AK1360)</f>
        <v xml:space="preserve"> </v>
      </c>
      <c r="L1366" s="29" t="str">
        <f>IF(Замеры!AD1360=0," ",Замеры!AL1360)</f>
        <v xml:space="preserve"> </v>
      </c>
      <c r="M1366" s="29" t="str">
        <f>IF(Замеры!AD1360=0," ",0.1)</f>
        <v xml:space="preserve"> </v>
      </c>
      <c r="N1366" s="29" t="str">
        <f>IF(Замеры!AD1360=0," ",Замеры!AD1360)</f>
        <v xml:space="preserve"> </v>
      </c>
      <c r="O1366" s="29" t="str">
        <f>Замеры!AE1360</f>
        <v xml:space="preserve"> </v>
      </c>
      <c r="P1366" s="29" t="str">
        <f>Замеры!AF1360</f>
        <v xml:space="preserve"> </v>
      </c>
      <c r="Q1366" s="29" t="str">
        <f>IF(Замеры!AD1360=0," ","+")</f>
        <v xml:space="preserve"> </v>
      </c>
      <c r="R1366" s="32">
        <f>Замеры!AC1360</f>
        <v>0</v>
      </c>
      <c r="W1366" s="33" t="e">
        <f t="shared" si="42"/>
        <v>#VALUE!</v>
      </c>
      <c r="X1366" s="31" t="s">
        <v>72</v>
      </c>
      <c r="Y1366" s="33" t="e">
        <f t="shared" si="43"/>
        <v>#VALUE!</v>
      </c>
      <c r="Z1366" s="32"/>
    </row>
    <row r="1367" spans="1:26" x14ac:dyDescent="0.3">
      <c r="A1367" s="35">
        <f>IF(Замеры!B1361=0, " ", Замеры!B1361)</f>
        <v>1358</v>
      </c>
      <c r="B1367" s="37" t="str">
        <f>CONCATENATE(Замеры!D1361,Замеры!F1361)</f>
        <v>Группа от QF</v>
      </c>
      <c r="C1367" s="35" t="str">
        <f>IF(Замеры!J1361=0," ", Замеры!J1361)</f>
        <v xml:space="preserve"> </v>
      </c>
      <c r="D1367" s="29" t="str">
        <f>IF(Замеры!AD1361=0, " ", Замеры!AB1361)</f>
        <v xml:space="preserve"> </v>
      </c>
      <c r="E1367" s="29" t="str">
        <f>CONCATENATE(Замеры!T1361,Замеры!W1361,Замеры!V1361)</f>
        <v xml:space="preserve"> </v>
      </c>
      <c r="F1367" s="30" t="str">
        <f>IF(Замеры!AD1361=0," ","---")</f>
        <v xml:space="preserve"> </v>
      </c>
      <c r="G1367" s="31" t="str">
        <f>IF(Замеры!AD1361=0," ",Замеры!L1361)</f>
        <v xml:space="preserve"> </v>
      </c>
      <c r="H1367" s="31" t="str">
        <f>CONCATENATE(Замеры!AO1361,Замеры!AE1361,Замеры!AP1361)</f>
        <v>0 0</v>
      </c>
      <c r="I1367" s="29" t="str">
        <f>CONCATENATE(Замеры!AM1361,Замеры!AE1361,Замеры!AN1361)</f>
        <v>0 0</v>
      </c>
      <c r="J1367" s="31" t="str">
        <f>IF(Замеры!AD1361=0," ",G1367*2.55)</f>
        <v xml:space="preserve"> </v>
      </c>
      <c r="K1367" s="29" t="str">
        <f>IF(Замеры!AD1361=0," ",Замеры!AK1361)</f>
        <v xml:space="preserve"> </v>
      </c>
      <c r="L1367" s="29" t="str">
        <f>IF(Замеры!AD1361=0," ",Замеры!AL1361)</f>
        <v xml:space="preserve"> </v>
      </c>
      <c r="M1367" s="29" t="str">
        <f>IF(Замеры!AD1361=0," ",0.1)</f>
        <v xml:space="preserve"> </v>
      </c>
      <c r="N1367" s="29" t="str">
        <f>IF(Замеры!AD1361=0," ",Замеры!AD1361)</f>
        <v xml:space="preserve"> </v>
      </c>
      <c r="O1367" s="29" t="str">
        <f>Замеры!AE1361</f>
        <v xml:space="preserve"> </v>
      </c>
      <c r="P1367" s="29" t="str">
        <f>Замеры!AF1361</f>
        <v xml:space="preserve"> </v>
      </c>
      <c r="Q1367" s="29" t="str">
        <f>IF(Замеры!AD1361=0," ","+")</f>
        <v xml:space="preserve"> </v>
      </c>
      <c r="R1367" s="32">
        <f>Замеры!AC1361</f>
        <v>0</v>
      </c>
      <c r="W1367" s="33" t="e">
        <f t="shared" si="42"/>
        <v>#VALUE!</v>
      </c>
      <c r="X1367" s="31" t="s">
        <v>72</v>
      </c>
      <c r="Y1367" s="33" t="e">
        <f t="shared" si="43"/>
        <v>#VALUE!</v>
      </c>
      <c r="Z1367" s="32"/>
    </row>
    <row r="1368" spans="1:26" x14ac:dyDescent="0.3">
      <c r="A1368" s="35">
        <f>IF(Замеры!B1362=0, " ", Замеры!B1362)</f>
        <v>1359</v>
      </c>
      <c r="B1368" s="37" t="str">
        <f>CONCATENATE(Замеры!D1362,Замеры!F1362)</f>
        <v>Группа от QF</v>
      </c>
      <c r="C1368" s="35" t="str">
        <f>IF(Замеры!J1362=0," ", Замеры!J1362)</f>
        <v xml:space="preserve"> </v>
      </c>
      <c r="D1368" s="29" t="str">
        <f>IF(Замеры!AD1362=0, " ", Замеры!AB1362)</f>
        <v xml:space="preserve"> </v>
      </c>
      <c r="E1368" s="29" t="str">
        <f>CONCATENATE(Замеры!T1362,Замеры!W1362,Замеры!V1362)</f>
        <v xml:space="preserve"> </v>
      </c>
      <c r="F1368" s="30" t="str">
        <f>IF(Замеры!AD1362=0," ","---")</f>
        <v xml:space="preserve"> </v>
      </c>
      <c r="G1368" s="31" t="str">
        <f>IF(Замеры!AD1362=0," ",Замеры!L1362)</f>
        <v xml:space="preserve"> </v>
      </c>
      <c r="H1368" s="31" t="str">
        <f>CONCATENATE(Замеры!AO1362,Замеры!AE1362,Замеры!AP1362)</f>
        <v>0 0</v>
      </c>
      <c r="I1368" s="29" t="str">
        <f>CONCATENATE(Замеры!AM1362,Замеры!AE1362,Замеры!AN1362)</f>
        <v>0 0</v>
      </c>
      <c r="J1368" s="31" t="str">
        <f>IF(Замеры!AD1362=0," ",G1368*2.55)</f>
        <v xml:space="preserve"> </v>
      </c>
      <c r="K1368" s="29" t="str">
        <f>IF(Замеры!AD1362=0," ",Замеры!AK1362)</f>
        <v xml:space="preserve"> </v>
      </c>
      <c r="L1368" s="29" t="str">
        <f>IF(Замеры!AD1362=0," ",Замеры!AL1362)</f>
        <v xml:space="preserve"> </v>
      </c>
      <c r="M1368" s="29" t="str">
        <f>IF(Замеры!AD1362=0," ",0.1)</f>
        <v xml:space="preserve"> </v>
      </c>
      <c r="N1368" s="29" t="str">
        <f>IF(Замеры!AD1362=0," ",Замеры!AD1362)</f>
        <v xml:space="preserve"> </v>
      </c>
      <c r="O1368" s="29" t="str">
        <f>Замеры!AE1362</f>
        <v xml:space="preserve"> </v>
      </c>
      <c r="P1368" s="29" t="str">
        <f>Замеры!AF1362</f>
        <v xml:space="preserve"> </v>
      </c>
      <c r="Q1368" s="29" t="str">
        <f>IF(Замеры!AD1362=0," ","+")</f>
        <v xml:space="preserve"> </v>
      </c>
      <c r="R1368" s="32">
        <f>Замеры!AC1362</f>
        <v>0</v>
      </c>
      <c r="W1368" s="33" t="e">
        <f t="shared" si="42"/>
        <v>#VALUE!</v>
      </c>
      <c r="X1368" s="31" t="s">
        <v>72</v>
      </c>
      <c r="Y1368" s="33" t="e">
        <f t="shared" si="43"/>
        <v>#VALUE!</v>
      </c>
      <c r="Z1368" s="32"/>
    </row>
    <row r="1369" spans="1:26" x14ac:dyDescent="0.3">
      <c r="A1369" s="35">
        <f>IF(Замеры!B1363=0, " ", Замеры!B1363)</f>
        <v>1360</v>
      </c>
      <c r="B1369" s="37" t="str">
        <f>CONCATENATE(Замеры!D1363,Замеры!F1363)</f>
        <v>Группа от QF</v>
      </c>
      <c r="C1369" s="35" t="str">
        <f>IF(Замеры!J1363=0," ", Замеры!J1363)</f>
        <v xml:space="preserve"> </v>
      </c>
      <c r="D1369" s="29" t="str">
        <f>IF(Замеры!AD1363=0, " ", Замеры!AB1363)</f>
        <v xml:space="preserve"> </v>
      </c>
      <c r="E1369" s="29" t="str">
        <f>CONCATENATE(Замеры!T1363,Замеры!W1363,Замеры!V1363)</f>
        <v xml:space="preserve"> </v>
      </c>
      <c r="F1369" s="30" t="str">
        <f>IF(Замеры!AD1363=0," ","---")</f>
        <v xml:space="preserve"> </v>
      </c>
      <c r="G1369" s="31" t="str">
        <f>IF(Замеры!AD1363=0," ",Замеры!L1363)</f>
        <v xml:space="preserve"> </v>
      </c>
      <c r="H1369" s="31" t="str">
        <f>CONCATENATE(Замеры!AO1363,Замеры!AE1363,Замеры!AP1363)</f>
        <v>0 0</v>
      </c>
      <c r="I1369" s="29" t="str">
        <f>CONCATENATE(Замеры!AM1363,Замеры!AE1363,Замеры!AN1363)</f>
        <v>0 0</v>
      </c>
      <c r="J1369" s="31" t="str">
        <f>IF(Замеры!AD1363=0," ",G1369*2.55)</f>
        <v xml:space="preserve"> </v>
      </c>
      <c r="K1369" s="29" t="str">
        <f>IF(Замеры!AD1363=0," ",Замеры!AK1363)</f>
        <v xml:space="preserve"> </v>
      </c>
      <c r="L1369" s="29" t="str">
        <f>IF(Замеры!AD1363=0," ",Замеры!AL1363)</f>
        <v xml:space="preserve"> </v>
      </c>
      <c r="M1369" s="29" t="str">
        <f>IF(Замеры!AD1363=0," ",0.1)</f>
        <v xml:space="preserve"> </v>
      </c>
      <c r="N1369" s="29" t="str">
        <f>IF(Замеры!AD1363=0," ",Замеры!AD1363)</f>
        <v xml:space="preserve"> </v>
      </c>
      <c r="O1369" s="29" t="str">
        <f>Замеры!AE1363</f>
        <v xml:space="preserve"> </v>
      </c>
      <c r="P1369" s="29" t="str">
        <f>Замеры!AF1363</f>
        <v xml:space="preserve"> </v>
      </c>
      <c r="Q1369" s="29" t="str">
        <f>IF(Замеры!AD1363=0," ","+")</f>
        <v xml:space="preserve"> </v>
      </c>
      <c r="R1369" s="32">
        <f>Замеры!AC1363</f>
        <v>0</v>
      </c>
      <c r="W1369" s="33" t="e">
        <f t="shared" si="42"/>
        <v>#VALUE!</v>
      </c>
      <c r="X1369" s="31" t="s">
        <v>72</v>
      </c>
      <c r="Y1369" s="33" t="e">
        <f t="shared" si="43"/>
        <v>#VALUE!</v>
      </c>
      <c r="Z1369" s="32"/>
    </row>
    <row r="1370" spans="1:26" x14ac:dyDescent="0.3">
      <c r="A1370" s="35">
        <f>IF(Замеры!B1364=0, " ", Замеры!B1364)</f>
        <v>1361</v>
      </c>
      <c r="B1370" s="37" t="str">
        <f>CONCATENATE(Замеры!D1364,Замеры!F1364)</f>
        <v>Группа от QF</v>
      </c>
      <c r="C1370" s="35" t="str">
        <f>IF(Замеры!J1364=0," ", Замеры!J1364)</f>
        <v xml:space="preserve"> </v>
      </c>
      <c r="D1370" s="29" t="str">
        <f>IF(Замеры!AD1364=0, " ", Замеры!AB1364)</f>
        <v xml:space="preserve"> </v>
      </c>
      <c r="E1370" s="29" t="str">
        <f>CONCATENATE(Замеры!T1364,Замеры!W1364,Замеры!V1364)</f>
        <v xml:space="preserve"> </v>
      </c>
      <c r="F1370" s="30" t="str">
        <f>IF(Замеры!AD1364=0," ","---")</f>
        <v xml:space="preserve"> </v>
      </c>
      <c r="G1370" s="31" t="str">
        <f>IF(Замеры!AD1364=0," ",Замеры!L1364)</f>
        <v xml:space="preserve"> </v>
      </c>
      <c r="H1370" s="31" t="str">
        <f>CONCATENATE(Замеры!AO1364,Замеры!AE1364,Замеры!AP1364)</f>
        <v>0 0</v>
      </c>
      <c r="I1370" s="29" t="str">
        <f>CONCATENATE(Замеры!AM1364,Замеры!AE1364,Замеры!AN1364)</f>
        <v>0 0</v>
      </c>
      <c r="J1370" s="31" t="str">
        <f>IF(Замеры!AD1364=0," ",G1370*2.55)</f>
        <v xml:space="preserve"> </v>
      </c>
      <c r="K1370" s="29" t="str">
        <f>IF(Замеры!AD1364=0," ",Замеры!AK1364)</f>
        <v xml:space="preserve"> </v>
      </c>
      <c r="L1370" s="29" t="str">
        <f>IF(Замеры!AD1364=0," ",Замеры!AL1364)</f>
        <v xml:space="preserve"> </v>
      </c>
      <c r="M1370" s="29" t="str">
        <f>IF(Замеры!AD1364=0," ",0.1)</f>
        <v xml:space="preserve"> </v>
      </c>
      <c r="N1370" s="29" t="str">
        <f>IF(Замеры!AD1364=0," ",Замеры!AD1364)</f>
        <v xml:space="preserve"> </v>
      </c>
      <c r="O1370" s="29" t="str">
        <f>Замеры!AE1364</f>
        <v xml:space="preserve"> </v>
      </c>
      <c r="P1370" s="29" t="str">
        <f>Замеры!AF1364</f>
        <v xml:space="preserve"> </v>
      </c>
      <c r="Q1370" s="29" t="str">
        <f>IF(Замеры!AD1364=0," ","+")</f>
        <v xml:space="preserve"> </v>
      </c>
      <c r="R1370" s="32">
        <f>Замеры!AC1364</f>
        <v>0</v>
      </c>
      <c r="W1370" s="33" t="e">
        <f t="shared" si="42"/>
        <v>#VALUE!</v>
      </c>
      <c r="X1370" s="31" t="s">
        <v>72</v>
      </c>
      <c r="Y1370" s="33" t="e">
        <f t="shared" si="43"/>
        <v>#VALUE!</v>
      </c>
      <c r="Z1370" s="32"/>
    </row>
    <row r="1371" spans="1:26" x14ac:dyDescent="0.3">
      <c r="A1371" s="35">
        <f>IF(Замеры!B1365=0, " ", Замеры!B1365)</f>
        <v>1362</v>
      </c>
      <c r="B1371" s="37" t="str">
        <f>CONCATENATE(Замеры!D1365,Замеры!F1365)</f>
        <v>Группа от QF</v>
      </c>
      <c r="C1371" s="35" t="str">
        <f>IF(Замеры!J1365=0," ", Замеры!J1365)</f>
        <v xml:space="preserve"> </v>
      </c>
      <c r="D1371" s="29" t="str">
        <f>IF(Замеры!AD1365=0, " ", Замеры!AB1365)</f>
        <v xml:space="preserve"> </v>
      </c>
      <c r="E1371" s="29" t="str">
        <f>CONCATENATE(Замеры!T1365,Замеры!W1365,Замеры!V1365)</f>
        <v xml:space="preserve"> </v>
      </c>
      <c r="F1371" s="30" t="str">
        <f>IF(Замеры!AD1365=0," ","---")</f>
        <v xml:space="preserve"> </v>
      </c>
      <c r="G1371" s="31" t="str">
        <f>IF(Замеры!AD1365=0," ",Замеры!L1365)</f>
        <v xml:space="preserve"> </v>
      </c>
      <c r="H1371" s="31" t="str">
        <f>CONCATENATE(Замеры!AO1365,Замеры!AE1365,Замеры!AP1365)</f>
        <v>0 0</v>
      </c>
      <c r="I1371" s="29" t="str">
        <f>CONCATENATE(Замеры!AM1365,Замеры!AE1365,Замеры!AN1365)</f>
        <v>0 0</v>
      </c>
      <c r="J1371" s="31" t="str">
        <f>IF(Замеры!AD1365=0," ",G1371*2.55)</f>
        <v xml:space="preserve"> </v>
      </c>
      <c r="K1371" s="29" t="str">
        <f>IF(Замеры!AD1365=0," ",Замеры!AK1365)</f>
        <v xml:space="preserve"> </v>
      </c>
      <c r="L1371" s="29" t="str">
        <f>IF(Замеры!AD1365=0," ",Замеры!AL1365)</f>
        <v xml:space="preserve"> </v>
      </c>
      <c r="M1371" s="29" t="str">
        <f>IF(Замеры!AD1365=0," ",0.1)</f>
        <v xml:space="preserve"> </v>
      </c>
      <c r="N1371" s="29" t="str">
        <f>IF(Замеры!AD1365=0," ",Замеры!AD1365)</f>
        <v xml:space="preserve"> </v>
      </c>
      <c r="O1371" s="29" t="str">
        <f>Замеры!AE1365</f>
        <v xml:space="preserve"> </v>
      </c>
      <c r="P1371" s="29" t="str">
        <f>Замеры!AF1365</f>
        <v xml:space="preserve"> </v>
      </c>
      <c r="Q1371" s="29" t="str">
        <f>IF(Замеры!AD1365=0," ","+")</f>
        <v xml:space="preserve"> </v>
      </c>
      <c r="R1371" s="32">
        <f>Замеры!AC1365</f>
        <v>0</v>
      </c>
      <c r="W1371" s="33" t="e">
        <f t="shared" si="42"/>
        <v>#VALUE!</v>
      </c>
      <c r="X1371" s="31" t="s">
        <v>72</v>
      </c>
      <c r="Y1371" s="33" t="e">
        <f t="shared" si="43"/>
        <v>#VALUE!</v>
      </c>
      <c r="Z1371" s="32"/>
    </row>
    <row r="1372" spans="1:26" x14ac:dyDescent="0.3">
      <c r="A1372" s="35">
        <f>IF(Замеры!B1366=0, " ", Замеры!B1366)</f>
        <v>1363</v>
      </c>
      <c r="B1372" s="37" t="str">
        <f>CONCATENATE(Замеры!D1366,Замеры!F1366)</f>
        <v>Группа от QF</v>
      </c>
      <c r="C1372" s="35" t="str">
        <f>IF(Замеры!J1366=0," ", Замеры!J1366)</f>
        <v xml:space="preserve"> </v>
      </c>
      <c r="D1372" s="29" t="str">
        <f>IF(Замеры!AD1366=0, " ", Замеры!AB1366)</f>
        <v xml:space="preserve"> </v>
      </c>
      <c r="E1372" s="29" t="str">
        <f>CONCATENATE(Замеры!T1366,Замеры!W1366,Замеры!V1366)</f>
        <v xml:space="preserve"> </v>
      </c>
      <c r="F1372" s="30" t="str">
        <f>IF(Замеры!AD1366=0," ","---")</f>
        <v xml:space="preserve"> </v>
      </c>
      <c r="G1372" s="31" t="str">
        <f>IF(Замеры!AD1366=0," ",Замеры!L1366)</f>
        <v xml:space="preserve"> </v>
      </c>
      <c r="H1372" s="31" t="str">
        <f>CONCATENATE(Замеры!AO1366,Замеры!AE1366,Замеры!AP1366)</f>
        <v>0 0</v>
      </c>
      <c r="I1372" s="29" t="str">
        <f>CONCATENATE(Замеры!AM1366,Замеры!AE1366,Замеры!AN1366)</f>
        <v>0 0</v>
      </c>
      <c r="J1372" s="31" t="str">
        <f>IF(Замеры!AD1366=0," ",G1372*2.55)</f>
        <v xml:space="preserve"> </v>
      </c>
      <c r="K1372" s="29" t="str">
        <f>IF(Замеры!AD1366=0," ",Замеры!AK1366)</f>
        <v xml:space="preserve"> </v>
      </c>
      <c r="L1372" s="29" t="str">
        <f>IF(Замеры!AD1366=0," ",Замеры!AL1366)</f>
        <v xml:space="preserve"> </v>
      </c>
      <c r="M1372" s="29" t="str">
        <f>IF(Замеры!AD1366=0," ",0.1)</f>
        <v xml:space="preserve"> </v>
      </c>
      <c r="N1372" s="29" t="str">
        <f>IF(Замеры!AD1366=0," ",Замеры!AD1366)</f>
        <v xml:space="preserve"> </v>
      </c>
      <c r="O1372" s="29" t="str">
        <f>Замеры!AE1366</f>
        <v xml:space="preserve"> </v>
      </c>
      <c r="P1372" s="29" t="str">
        <f>Замеры!AF1366</f>
        <v xml:space="preserve"> </v>
      </c>
      <c r="Q1372" s="29" t="str">
        <f>IF(Замеры!AD1366=0," ","+")</f>
        <v xml:space="preserve"> </v>
      </c>
      <c r="R1372" s="32">
        <f>Замеры!AC1366</f>
        <v>0</v>
      </c>
      <c r="W1372" s="33" t="e">
        <f t="shared" si="42"/>
        <v>#VALUE!</v>
      </c>
      <c r="X1372" s="31" t="s">
        <v>72</v>
      </c>
      <c r="Y1372" s="33" t="e">
        <f t="shared" si="43"/>
        <v>#VALUE!</v>
      </c>
      <c r="Z1372" s="32"/>
    </row>
    <row r="1373" spans="1:26" x14ac:dyDescent="0.3">
      <c r="A1373" s="35">
        <f>IF(Замеры!B1367=0, " ", Замеры!B1367)</f>
        <v>1364</v>
      </c>
      <c r="B1373" s="37" t="str">
        <f>CONCATENATE(Замеры!D1367,Замеры!F1367)</f>
        <v>Группа от QF</v>
      </c>
      <c r="C1373" s="35" t="str">
        <f>IF(Замеры!J1367=0," ", Замеры!J1367)</f>
        <v xml:space="preserve"> </v>
      </c>
      <c r="D1373" s="29" t="str">
        <f>IF(Замеры!AD1367=0, " ", Замеры!AB1367)</f>
        <v xml:space="preserve"> </v>
      </c>
      <c r="E1373" s="29" t="str">
        <f>CONCATENATE(Замеры!T1367,Замеры!W1367,Замеры!V1367)</f>
        <v xml:space="preserve"> </v>
      </c>
      <c r="F1373" s="30" t="str">
        <f>IF(Замеры!AD1367=0," ","---")</f>
        <v xml:space="preserve"> </v>
      </c>
      <c r="G1373" s="31" t="str">
        <f>IF(Замеры!AD1367=0," ",Замеры!L1367)</f>
        <v xml:space="preserve"> </v>
      </c>
      <c r="H1373" s="31" t="str">
        <f>CONCATENATE(Замеры!AO1367,Замеры!AE1367,Замеры!AP1367)</f>
        <v>0 0</v>
      </c>
      <c r="I1373" s="29" t="str">
        <f>CONCATENATE(Замеры!AM1367,Замеры!AE1367,Замеры!AN1367)</f>
        <v>0 0</v>
      </c>
      <c r="J1373" s="31" t="str">
        <f>IF(Замеры!AD1367=0," ",G1373*2.55)</f>
        <v xml:space="preserve"> </v>
      </c>
      <c r="K1373" s="29" t="str">
        <f>IF(Замеры!AD1367=0," ",Замеры!AK1367)</f>
        <v xml:space="preserve"> </v>
      </c>
      <c r="L1373" s="29" t="str">
        <f>IF(Замеры!AD1367=0," ",Замеры!AL1367)</f>
        <v xml:space="preserve"> </v>
      </c>
      <c r="M1373" s="29" t="str">
        <f>IF(Замеры!AD1367=0," ",0.1)</f>
        <v xml:space="preserve"> </v>
      </c>
      <c r="N1373" s="29" t="str">
        <f>IF(Замеры!AD1367=0," ",Замеры!AD1367)</f>
        <v xml:space="preserve"> </v>
      </c>
      <c r="O1373" s="29" t="str">
        <f>Замеры!AE1367</f>
        <v xml:space="preserve"> </v>
      </c>
      <c r="P1373" s="29" t="str">
        <f>Замеры!AF1367</f>
        <v xml:space="preserve"> </v>
      </c>
      <c r="Q1373" s="29" t="str">
        <f>IF(Замеры!AD1367=0," ","+")</f>
        <v xml:space="preserve"> </v>
      </c>
      <c r="R1373" s="32">
        <f>Замеры!AC1367</f>
        <v>0</v>
      </c>
      <c r="W1373" s="33" t="e">
        <f t="shared" si="42"/>
        <v>#VALUE!</v>
      </c>
      <c r="X1373" s="31" t="s">
        <v>72</v>
      </c>
      <c r="Y1373" s="33" t="e">
        <f t="shared" si="43"/>
        <v>#VALUE!</v>
      </c>
      <c r="Z1373" s="32"/>
    </row>
    <row r="1374" spans="1:26" x14ac:dyDescent="0.3">
      <c r="A1374" s="35">
        <f>IF(Замеры!B1368=0, " ", Замеры!B1368)</f>
        <v>1365</v>
      </c>
      <c r="B1374" s="37" t="str">
        <f>CONCATENATE(Замеры!D1368,Замеры!F1368)</f>
        <v>Группа от QF</v>
      </c>
      <c r="C1374" s="35" t="str">
        <f>IF(Замеры!J1368=0," ", Замеры!J1368)</f>
        <v xml:space="preserve"> </v>
      </c>
      <c r="D1374" s="29" t="str">
        <f>IF(Замеры!AD1368=0, " ", Замеры!AB1368)</f>
        <v xml:space="preserve"> </v>
      </c>
      <c r="E1374" s="29" t="str">
        <f>CONCATENATE(Замеры!T1368,Замеры!W1368,Замеры!V1368)</f>
        <v xml:space="preserve"> </v>
      </c>
      <c r="F1374" s="30" t="str">
        <f>IF(Замеры!AD1368=0," ","---")</f>
        <v xml:space="preserve"> </v>
      </c>
      <c r="G1374" s="31" t="str">
        <f>IF(Замеры!AD1368=0," ",Замеры!L1368)</f>
        <v xml:space="preserve"> </v>
      </c>
      <c r="H1374" s="31" t="str">
        <f>CONCATENATE(Замеры!AO1368,Замеры!AE1368,Замеры!AP1368)</f>
        <v>0 0</v>
      </c>
      <c r="I1374" s="29" t="str">
        <f>CONCATENATE(Замеры!AM1368,Замеры!AE1368,Замеры!AN1368)</f>
        <v>0 0</v>
      </c>
      <c r="J1374" s="31" t="str">
        <f>IF(Замеры!AD1368=0," ",G1374*2.55)</f>
        <v xml:space="preserve"> </v>
      </c>
      <c r="K1374" s="29" t="str">
        <f>IF(Замеры!AD1368=0," ",Замеры!AK1368)</f>
        <v xml:space="preserve"> </v>
      </c>
      <c r="L1374" s="29" t="str">
        <f>IF(Замеры!AD1368=0," ",Замеры!AL1368)</f>
        <v xml:space="preserve"> </v>
      </c>
      <c r="M1374" s="29" t="str">
        <f>IF(Замеры!AD1368=0," ",0.1)</f>
        <v xml:space="preserve"> </v>
      </c>
      <c r="N1374" s="29" t="str">
        <f>IF(Замеры!AD1368=0," ",Замеры!AD1368)</f>
        <v xml:space="preserve"> </v>
      </c>
      <c r="O1374" s="29" t="str">
        <f>Замеры!AE1368</f>
        <v xml:space="preserve"> </v>
      </c>
      <c r="P1374" s="29" t="str">
        <f>Замеры!AF1368</f>
        <v xml:space="preserve"> </v>
      </c>
      <c r="Q1374" s="29" t="str">
        <f>IF(Замеры!AD1368=0," ","+")</f>
        <v xml:space="preserve"> </v>
      </c>
      <c r="R1374" s="32">
        <f>Замеры!AC1368</f>
        <v>0</v>
      </c>
      <c r="W1374" s="33" t="e">
        <f t="shared" si="42"/>
        <v>#VALUE!</v>
      </c>
      <c r="X1374" s="31" t="s">
        <v>72</v>
      </c>
      <c r="Y1374" s="33" t="e">
        <f t="shared" si="43"/>
        <v>#VALUE!</v>
      </c>
      <c r="Z1374" s="32"/>
    </row>
    <row r="1375" spans="1:26" x14ac:dyDescent="0.3">
      <c r="A1375" s="35">
        <f>IF(Замеры!B1369=0, " ", Замеры!B1369)</f>
        <v>1366</v>
      </c>
      <c r="B1375" s="37" t="str">
        <f>CONCATENATE(Замеры!D1369,Замеры!F1369)</f>
        <v>Группа от QF</v>
      </c>
      <c r="C1375" s="35" t="str">
        <f>IF(Замеры!J1369=0," ", Замеры!J1369)</f>
        <v xml:space="preserve"> </v>
      </c>
      <c r="D1375" s="29" t="str">
        <f>IF(Замеры!AD1369=0, " ", Замеры!AB1369)</f>
        <v xml:space="preserve"> </v>
      </c>
      <c r="E1375" s="29" t="str">
        <f>CONCATENATE(Замеры!T1369,Замеры!W1369,Замеры!V1369)</f>
        <v xml:space="preserve"> </v>
      </c>
      <c r="F1375" s="30" t="str">
        <f>IF(Замеры!AD1369=0," ","---")</f>
        <v xml:space="preserve"> </v>
      </c>
      <c r="G1375" s="31" t="str">
        <f>IF(Замеры!AD1369=0," ",Замеры!L1369)</f>
        <v xml:space="preserve"> </v>
      </c>
      <c r="H1375" s="31" t="str">
        <f>CONCATENATE(Замеры!AO1369,Замеры!AE1369,Замеры!AP1369)</f>
        <v>0 0</v>
      </c>
      <c r="I1375" s="29" t="str">
        <f>CONCATENATE(Замеры!AM1369,Замеры!AE1369,Замеры!AN1369)</f>
        <v>0 0</v>
      </c>
      <c r="J1375" s="31" t="str">
        <f>IF(Замеры!AD1369=0," ",G1375*2.55)</f>
        <v xml:space="preserve"> </v>
      </c>
      <c r="K1375" s="29" t="str">
        <f>IF(Замеры!AD1369=0," ",Замеры!AK1369)</f>
        <v xml:space="preserve"> </v>
      </c>
      <c r="L1375" s="29" t="str">
        <f>IF(Замеры!AD1369=0," ",Замеры!AL1369)</f>
        <v xml:space="preserve"> </v>
      </c>
      <c r="M1375" s="29" t="str">
        <f>IF(Замеры!AD1369=0," ",0.1)</f>
        <v xml:space="preserve"> </v>
      </c>
      <c r="N1375" s="29" t="str">
        <f>IF(Замеры!AD1369=0," ",Замеры!AD1369)</f>
        <v xml:space="preserve"> </v>
      </c>
      <c r="O1375" s="29" t="str">
        <f>Замеры!AE1369</f>
        <v xml:space="preserve"> </v>
      </c>
      <c r="P1375" s="29" t="str">
        <f>Замеры!AF1369</f>
        <v xml:space="preserve"> </v>
      </c>
      <c r="Q1375" s="29" t="str">
        <f>IF(Замеры!AD1369=0," ","+")</f>
        <v xml:space="preserve"> </v>
      </c>
      <c r="R1375" s="32">
        <f>Замеры!AC1369</f>
        <v>0</v>
      </c>
      <c r="W1375" s="33" t="e">
        <f t="shared" si="42"/>
        <v>#VALUE!</v>
      </c>
      <c r="X1375" s="31" t="s">
        <v>72</v>
      </c>
      <c r="Y1375" s="33" t="e">
        <f t="shared" si="43"/>
        <v>#VALUE!</v>
      </c>
      <c r="Z1375" s="32"/>
    </row>
    <row r="1376" spans="1:26" x14ac:dyDescent="0.3">
      <c r="A1376" s="35">
        <f>IF(Замеры!B1370=0, " ", Замеры!B1370)</f>
        <v>1367</v>
      </c>
      <c r="B1376" s="37" t="str">
        <f>CONCATENATE(Замеры!D1370,Замеры!F1370)</f>
        <v>Группа от QF</v>
      </c>
      <c r="C1376" s="35" t="str">
        <f>IF(Замеры!J1370=0," ", Замеры!J1370)</f>
        <v xml:space="preserve"> </v>
      </c>
      <c r="D1376" s="29" t="str">
        <f>IF(Замеры!AD1370=0, " ", Замеры!AB1370)</f>
        <v xml:space="preserve"> </v>
      </c>
      <c r="E1376" s="29" t="str">
        <f>CONCATENATE(Замеры!T1370,Замеры!W1370,Замеры!V1370)</f>
        <v xml:space="preserve"> </v>
      </c>
      <c r="F1376" s="30" t="str">
        <f>IF(Замеры!AD1370=0," ","---")</f>
        <v xml:space="preserve"> </v>
      </c>
      <c r="G1376" s="31" t="str">
        <f>IF(Замеры!AD1370=0," ",Замеры!L1370)</f>
        <v xml:space="preserve"> </v>
      </c>
      <c r="H1376" s="31" t="str">
        <f>CONCATENATE(Замеры!AO1370,Замеры!AE1370,Замеры!AP1370)</f>
        <v>0 0</v>
      </c>
      <c r="I1376" s="29" t="str">
        <f>CONCATENATE(Замеры!AM1370,Замеры!AE1370,Замеры!AN1370)</f>
        <v>0 0</v>
      </c>
      <c r="J1376" s="31" t="str">
        <f>IF(Замеры!AD1370=0," ",G1376*2.55)</f>
        <v xml:space="preserve"> </v>
      </c>
      <c r="K1376" s="29" t="str">
        <f>IF(Замеры!AD1370=0," ",Замеры!AK1370)</f>
        <v xml:space="preserve"> </v>
      </c>
      <c r="L1376" s="29" t="str">
        <f>IF(Замеры!AD1370=0," ",Замеры!AL1370)</f>
        <v xml:space="preserve"> </v>
      </c>
      <c r="M1376" s="29" t="str">
        <f>IF(Замеры!AD1370=0," ",0.1)</f>
        <v xml:space="preserve"> </v>
      </c>
      <c r="N1376" s="29" t="str">
        <f>IF(Замеры!AD1370=0," ",Замеры!AD1370)</f>
        <v xml:space="preserve"> </v>
      </c>
      <c r="O1376" s="29" t="str">
        <f>Замеры!AE1370</f>
        <v xml:space="preserve"> </v>
      </c>
      <c r="P1376" s="29" t="str">
        <f>Замеры!AF1370</f>
        <v xml:space="preserve"> </v>
      </c>
      <c r="Q1376" s="29" t="str">
        <f>IF(Замеры!AD1370=0," ","+")</f>
        <v xml:space="preserve"> </v>
      </c>
      <c r="R1376" s="32">
        <f>Замеры!AC1370</f>
        <v>0</v>
      </c>
      <c r="W1376" s="33" t="e">
        <f t="shared" si="42"/>
        <v>#VALUE!</v>
      </c>
      <c r="X1376" s="31" t="s">
        <v>72</v>
      </c>
      <c r="Y1376" s="33" t="e">
        <f t="shared" si="43"/>
        <v>#VALUE!</v>
      </c>
      <c r="Z1376" s="32"/>
    </row>
    <row r="1377" spans="1:26" x14ac:dyDescent="0.3">
      <c r="A1377" s="35">
        <f>IF(Замеры!B1371=0, " ", Замеры!B1371)</f>
        <v>1368</v>
      </c>
      <c r="B1377" s="37" t="str">
        <f>CONCATENATE(Замеры!D1371,Замеры!F1371)</f>
        <v>Группа от QF</v>
      </c>
      <c r="C1377" s="35" t="str">
        <f>IF(Замеры!J1371=0," ", Замеры!J1371)</f>
        <v xml:space="preserve"> </v>
      </c>
      <c r="D1377" s="29" t="str">
        <f>IF(Замеры!AD1371=0, " ", Замеры!AB1371)</f>
        <v xml:space="preserve"> </v>
      </c>
      <c r="E1377" s="29" t="str">
        <f>CONCATENATE(Замеры!T1371,Замеры!W1371,Замеры!V1371)</f>
        <v xml:space="preserve"> </v>
      </c>
      <c r="F1377" s="30" t="str">
        <f>IF(Замеры!AD1371=0," ","---")</f>
        <v xml:space="preserve"> </v>
      </c>
      <c r="G1377" s="31" t="str">
        <f>IF(Замеры!AD1371=0," ",Замеры!L1371)</f>
        <v xml:space="preserve"> </v>
      </c>
      <c r="H1377" s="31" t="str">
        <f>CONCATENATE(Замеры!AO1371,Замеры!AE1371,Замеры!AP1371)</f>
        <v>0 0</v>
      </c>
      <c r="I1377" s="29" t="str">
        <f>CONCATENATE(Замеры!AM1371,Замеры!AE1371,Замеры!AN1371)</f>
        <v>0 0</v>
      </c>
      <c r="J1377" s="31" t="str">
        <f>IF(Замеры!AD1371=0," ",G1377*2.55)</f>
        <v xml:space="preserve"> </v>
      </c>
      <c r="K1377" s="29" t="str">
        <f>IF(Замеры!AD1371=0," ",Замеры!AK1371)</f>
        <v xml:space="preserve"> </v>
      </c>
      <c r="L1377" s="29" t="str">
        <f>IF(Замеры!AD1371=0," ",Замеры!AL1371)</f>
        <v xml:space="preserve"> </v>
      </c>
      <c r="M1377" s="29" t="str">
        <f>IF(Замеры!AD1371=0," ",0.1)</f>
        <v xml:space="preserve"> </v>
      </c>
      <c r="N1377" s="29" t="str">
        <f>IF(Замеры!AD1371=0," ",Замеры!AD1371)</f>
        <v xml:space="preserve"> </v>
      </c>
      <c r="O1377" s="29" t="str">
        <f>Замеры!AE1371</f>
        <v xml:space="preserve"> </v>
      </c>
      <c r="P1377" s="29" t="str">
        <f>Замеры!AF1371</f>
        <v xml:space="preserve"> </v>
      </c>
      <c r="Q1377" s="29" t="str">
        <f>IF(Замеры!AD1371=0," ","+")</f>
        <v xml:space="preserve"> </v>
      </c>
      <c r="R1377" s="32">
        <f>Замеры!AC1371</f>
        <v>0</v>
      </c>
      <c r="W1377" s="33" t="e">
        <f t="shared" si="42"/>
        <v>#VALUE!</v>
      </c>
      <c r="X1377" s="31" t="s">
        <v>72</v>
      </c>
      <c r="Y1377" s="33" t="e">
        <f t="shared" si="43"/>
        <v>#VALUE!</v>
      </c>
      <c r="Z1377" s="32"/>
    </row>
    <row r="1378" spans="1:26" x14ac:dyDescent="0.3">
      <c r="A1378" s="35">
        <f>IF(Замеры!B1372=0, " ", Замеры!B1372)</f>
        <v>1369</v>
      </c>
      <c r="B1378" s="37" t="str">
        <f>CONCATENATE(Замеры!D1372,Замеры!F1372)</f>
        <v>Группа от QF</v>
      </c>
      <c r="C1378" s="35" t="str">
        <f>IF(Замеры!J1372=0," ", Замеры!J1372)</f>
        <v xml:space="preserve"> </v>
      </c>
      <c r="D1378" s="29" t="str">
        <f>IF(Замеры!AD1372=0, " ", Замеры!AB1372)</f>
        <v xml:space="preserve"> </v>
      </c>
      <c r="E1378" s="29" t="str">
        <f>CONCATENATE(Замеры!T1372,Замеры!W1372,Замеры!V1372)</f>
        <v xml:space="preserve"> </v>
      </c>
      <c r="F1378" s="30" t="str">
        <f>IF(Замеры!AD1372=0," ","---")</f>
        <v xml:space="preserve"> </v>
      </c>
      <c r="G1378" s="31" t="str">
        <f>IF(Замеры!AD1372=0," ",Замеры!L1372)</f>
        <v xml:space="preserve"> </v>
      </c>
      <c r="H1378" s="31" t="str">
        <f>CONCATENATE(Замеры!AO1372,Замеры!AE1372,Замеры!AP1372)</f>
        <v>0 0</v>
      </c>
      <c r="I1378" s="29" t="str">
        <f>CONCATENATE(Замеры!AM1372,Замеры!AE1372,Замеры!AN1372)</f>
        <v>0 0</v>
      </c>
      <c r="J1378" s="31" t="str">
        <f>IF(Замеры!AD1372=0," ",G1378*2.55)</f>
        <v xml:space="preserve"> </v>
      </c>
      <c r="K1378" s="29" t="str">
        <f>IF(Замеры!AD1372=0," ",Замеры!AK1372)</f>
        <v xml:space="preserve"> </v>
      </c>
      <c r="L1378" s="29" t="str">
        <f>IF(Замеры!AD1372=0," ",Замеры!AL1372)</f>
        <v xml:space="preserve"> </v>
      </c>
      <c r="M1378" s="29" t="str">
        <f>IF(Замеры!AD1372=0," ",0.1)</f>
        <v xml:space="preserve"> </v>
      </c>
      <c r="N1378" s="29" t="str">
        <f>IF(Замеры!AD1372=0," ",Замеры!AD1372)</f>
        <v xml:space="preserve"> </v>
      </c>
      <c r="O1378" s="29" t="str">
        <f>Замеры!AE1372</f>
        <v xml:space="preserve"> </v>
      </c>
      <c r="P1378" s="29" t="str">
        <f>Замеры!AF1372</f>
        <v xml:space="preserve"> </v>
      </c>
      <c r="Q1378" s="29" t="str">
        <f>IF(Замеры!AD1372=0," ","+")</f>
        <v xml:space="preserve"> </v>
      </c>
      <c r="R1378" s="32">
        <f>Замеры!AC1372</f>
        <v>0</v>
      </c>
      <c r="W1378" s="33" t="e">
        <f t="shared" si="42"/>
        <v>#VALUE!</v>
      </c>
      <c r="X1378" s="31" t="s">
        <v>72</v>
      </c>
      <c r="Y1378" s="33" t="e">
        <f t="shared" si="43"/>
        <v>#VALUE!</v>
      </c>
      <c r="Z1378" s="32"/>
    </row>
    <row r="1379" spans="1:26" x14ac:dyDescent="0.3">
      <c r="A1379" s="35">
        <f>IF(Замеры!B1373=0, " ", Замеры!B1373)</f>
        <v>1370</v>
      </c>
      <c r="B1379" s="37" t="str">
        <f>CONCATENATE(Замеры!D1373,Замеры!F1373)</f>
        <v>Группа от QF</v>
      </c>
      <c r="C1379" s="35" t="str">
        <f>IF(Замеры!J1373=0," ", Замеры!J1373)</f>
        <v xml:space="preserve"> </v>
      </c>
      <c r="D1379" s="29" t="str">
        <f>IF(Замеры!AD1373=0, " ", Замеры!AB1373)</f>
        <v xml:space="preserve"> </v>
      </c>
      <c r="E1379" s="29" t="str">
        <f>CONCATENATE(Замеры!T1373,Замеры!W1373,Замеры!V1373)</f>
        <v xml:space="preserve"> </v>
      </c>
      <c r="F1379" s="30" t="str">
        <f>IF(Замеры!AD1373=0," ","---")</f>
        <v xml:space="preserve"> </v>
      </c>
      <c r="G1379" s="31" t="str">
        <f>IF(Замеры!AD1373=0," ",Замеры!L1373)</f>
        <v xml:space="preserve"> </v>
      </c>
      <c r="H1379" s="31" t="str">
        <f>CONCATENATE(Замеры!AO1373,Замеры!AE1373,Замеры!AP1373)</f>
        <v>0 0</v>
      </c>
      <c r="I1379" s="29" t="str">
        <f>CONCATENATE(Замеры!AM1373,Замеры!AE1373,Замеры!AN1373)</f>
        <v>0 0</v>
      </c>
      <c r="J1379" s="31" t="str">
        <f>IF(Замеры!AD1373=0," ",G1379*2.55)</f>
        <v xml:space="preserve"> </v>
      </c>
      <c r="K1379" s="29" t="str">
        <f>IF(Замеры!AD1373=0," ",Замеры!AK1373)</f>
        <v xml:space="preserve"> </v>
      </c>
      <c r="L1379" s="29" t="str">
        <f>IF(Замеры!AD1373=0," ",Замеры!AL1373)</f>
        <v xml:space="preserve"> </v>
      </c>
      <c r="M1379" s="29" t="str">
        <f>IF(Замеры!AD1373=0," ",0.1)</f>
        <v xml:space="preserve"> </v>
      </c>
      <c r="N1379" s="29" t="str">
        <f>IF(Замеры!AD1373=0," ",Замеры!AD1373)</f>
        <v xml:space="preserve"> </v>
      </c>
      <c r="O1379" s="29" t="str">
        <f>Замеры!AE1373</f>
        <v xml:space="preserve"> </v>
      </c>
      <c r="P1379" s="29" t="str">
        <f>Замеры!AF1373</f>
        <v xml:space="preserve"> </v>
      </c>
      <c r="Q1379" s="29" t="str">
        <f>IF(Замеры!AD1373=0," ","+")</f>
        <v xml:space="preserve"> </v>
      </c>
      <c r="R1379" s="32">
        <f>Замеры!AC1373</f>
        <v>0</v>
      </c>
      <c r="W1379" s="33" t="e">
        <f t="shared" si="42"/>
        <v>#VALUE!</v>
      </c>
      <c r="X1379" s="31" t="s">
        <v>72</v>
      </c>
      <c r="Y1379" s="33" t="e">
        <f t="shared" si="43"/>
        <v>#VALUE!</v>
      </c>
      <c r="Z1379" s="32"/>
    </row>
    <row r="1380" spans="1:26" x14ac:dyDescent="0.3">
      <c r="A1380" s="35">
        <f>IF(Замеры!B1374=0, " ", Замеры!B1374)</f>
        <v>1371</v>
      </c>
      <c r="B1380" s="37" t="str">
        <f>CONCATENATE(Замеры!D1374,Замеры!F1374)</f>
        <v>Группа от QF</v>
      </c>
      <c r="C1380" s="35" t="str">
        <f>IF(Замеры!J1374=0," ", Замеры!J1374)</f>
        <v xml:space="preserve"> </v>
      </c>
      <c r="D1380" s="29" t="str">
        <f>IF(Замеры!AD1374=0, " ", Замеры!AB1374)</f>
        <v xml:space="preserve"> </v>
      </c>
      <c r="E1380" s="29" t="str">
        <f>CONCATENATE(Замеры!T1374,Замеры!W1374,Замеры!V1374)</f>
        <v xml:space="preserve"> </v>
      </c>
      <c r="F1380" s="30" t="str">
        <f>IF(Замеры!AD1374=0," ","---")</f>
        <v xml:space="preserve"> </v>
      </c>
      <c r="G1380" s="31" t="str">
        <f>IF(Замеры!AD1374=0," ",Замеры!L1374)</f>
        <v xml:space="preserve"> </v>
      </c>
      <c r="H1380" s="31" t="str">
        <f>CONCATENATE(Замеры!AO1374,Замеры!AE1374,Замеры!AP1374)</f>
        <v>0 0</v>
      </c>
      <c r="I1380" s="29" t="str">
        <f>CONCATENATE(Замеры!AM1374,Замеры!AE1374,Замеры!AN1374)</f>
        <v>0 0</v>
      </c>
      <c r="J1380" s="31" t="str">
        <f>IF(Замеры!AD1374=0," ",G1380*2.55)</f>
        <v xml:space="preserve"> </v>
      </c>
      <c r="K1380" s="29" t="str">
        <f>IF(Замеры!AD1374=0," ",Замеры!AK1374)</f>
        <v xml:space="preserve"> </v>
      </c>
      <c r="L1380" s="29" t="str">
        <f>IF(Замеры!AD1374=0," ",Замеры!AL1374)</f>
        <v xml:space="preserve"> </v>
      </c>
      <c r="M1380" s="29" t="str">
        <f>IF(Замеры!AD1374=0," ",0.1)</f>
        <v xml:space="preserve"> </v>
      </c>
      <c r="N1380" s="29" t="str">
        <f>IF(Замеры!AD1374=0," ",Замеры!AD1374)</f>
        <v xml:space="preserve"> </v>
      </c>
      <c r="O1380" s="29" t="str">
        <f>Замеры!AE1374</f>
        <v xml:space="preserve"> </v>
      </c>
      <c r="P1380" s="29" t="str">
        <f>Замеры!AF1374</f>
        <v xml:space="preserve"> </v>
      </c>
      <c r="Q1380" s="29" t="str">
        <f>IF(Замеры!AD1374=0," ","+")</f>
        <v xml:space="preserve"> </v>
      </c>
      <c r="R1380" s="32">
        <f>Замеры!AC1374</f>
        <v>0</v>
      </c>
      <c r="W1380" s="33" t="e">
        <f t="shared" si="42"/>
        <v>#VALUE!</v>
      </c>
      <c r="X1380" s="31" t="s">
        <v>72</v>
      </c>
      <c r="Y1380" s="33" t="e">
        <f t="shared" si="43"/>
        <v>#VALUE!</v>
      </c>
      <c r="Z1380" s="32"/>
    </row>
    <row r="1381" spans="1:26" x14ac:dyDescent="0.3">
      <c r="A1381" s="35">
        <f>IF(Замеры!B1375=0, " ", Замеры!B1375)</f>
        <v>1372</v>
      </c>
      <c r="B1381" s="37" t="str">
        <f>CONCATENATE(Замеры!D1375,Замеры!F1375)</f>
        <v>Группа от QF</v>
      </c>
      <c r="C1381" s="35" t="str">
        <f>IF(Замеры!J1375=0," ", Замеры!J1375)</f>
        <v xml:space="preserve"> </v>
      </c>
      <c r="D1381" s="29" t="str">
        <f>IF(Замеры!AD1375=0, " ", Замеры!AB1375)</f>
        <v xml:space="preserve"> </v>
      </c>
      <c r="E1381" s="29" t="str">
        <f>CONCATENATE(Замеры!T1375,Замеры!W1375,Замеры!V1375)</f>
        <v xml:space="preserve"> </v>
      </c>
      <c r="F1381" s="30" t="str">
        <f>IF(Замеры!AD1375=0," ","---")</f>
        <v xml:space="preserve"> </v>
      </c>
      <c r="G1381" s="31" t="str">
        <f>IF(Замеры!AD1375=0," ",Замеры!L1375)</f>
        <v xml:space="preserve"> </v>
      </c>
      <c r="H1381" s="31" t="str">
        <f>CONCATENATE(Замеры!AO1375,Замеры!AE1375,Замеры!AP1375)</f>
        <v>0 0</v>
      </c>
      <c r="I1381" s="29" t="str">
        <f>CONCATENATE(Замеры!AM1375,Замеры!AE1375,Замеры!AN1375)</f>
        <v>0 0</v>
      </c>
      <c r="J1381" s="31" t="str">
        <f>IF(Замеры!AD1375=0," ",G1381*2.55)</f>
        <v xml:space="preserve"> </v>
      </c>
      <c r="K1381" s="29" t="str">
        <f>IF(Замеры!AD1375=0," ",Замеры!AK1375)</f>
        <v xml:space="preserve"> </v>
      </c>
      <c r="L1381" s="29" t="str">
        <f>IF(Замеры!AD1375=0," ",Замеры!AL1375)</f>
        <v xml:space="preserve"> </v>
      </c>
      <c r="M1381" s="29" t="str">
        <f>IF(Замеры!AD1375=0," ",0.1)</f>
        <v xml:space="preserve"> </v>
      </c>
      <c r="N1381" s="29" t="str">
        <f>IF(Замеры!AD1375=0," ",Замеры!AD1375)</f>
        <v xml:space="preserve"> </v>
      </c>
      <c r="O1381" s="29" t="str">
        <f>Замеры!AE1375</f>
        <v xml:space="preserve"> </v>
      </c>
      <c r="P1381" s="29" t="str">
        <f>Замеры!AF1375</f>
        <v xml:space="preserve"> </v>
      </c>
      <c r="Q1381" s="29" t="str">
        <f>IF(Замеры!AD1375=0," ","+")</f>
        <v xml:space="preserve"> </v>
      </c>
      <c r="R1381" s="32">
        <f>Замеры!AC1375</f>
        <v>0</v>
      </c>
      <c r="W1381" s="33" t="e">
        <f t="shared" si="42"/>
        <v>#VALUE!</v>
      </c>
      <c r="X1381" s="31" t="s">
        <v>72</v>
      </c>
      <c r="Y1381" s="33" t="e">
        <f t="shared" si="43"/>
        <v>#VALUE!</v>
      </c>
      <c r="Z1381" s="32"/>
    </row>
    <row r="1382" spans="1:26" x14ac:dyDescent="0.3">
      <c r="A1382" s="35">
        <f>IF(Замеры!B1376=0, " ", Замеры!B1376)</f>
        <v>1373</v>
      </c>
      <c r="B1382" s="37" t="str">
        <f>CONCATENATE(Замеры!D1376,Замеры!F1376)</f>
        <v>Группа от QF</v>
      </c>
      <c r="C1382" s="35" t="str">
        <f>IF(Замеры!J1376=0," ", Замеры!J1376)</f>
        <v xml:space="preserve"> </v>
      </c>
      <c r="D1382" s="29" t="str">
        <f>IF(Замеры!AD1376=0, " ", Замеры!AB1376)</f>
        <v xml:space="preserve"> </v>
      </c>
      <c r="E1382" s="29" t="str">
        <f>CONCATENATE(Замеры!T1376,Замеры!W1376,Замеры!V1376)</f>
        <v xml:space="preserve"> </v>
      </c>
      <c r="F1382" s="30" t="str">
        <f>IF(Замеры!AD1376=0," ","---")</f>
        <v xml:space="preserve"> </v>
      </c>
      <c r="G1382" s="31" t="str">
        <f>IF(Замеры!AD1376=0," ",Замеры!L1376)</f>
        <v xml:space="preserve"> </v>
      </c>
      <c r="H1382" s="31" t="str">
        <f>CONCATENATE(Замеры!AO1376,Замеры!AE1376,Замеры!AP1376)</f>
        <v>0 0</v>
      </c>
      <c r="I1382" s="29" t="str">
        <f>CONCATENATE(Замеры!AM1376,Замеры!AE1376,Замеры!AN1376)</f>
        <v>0 0</v>
      </c>
      <c r="J1382" s="31" t="str">
        <f>IF(Замеры!AD1376=0," ",G1382*2.55)</f>
        <v xml:space="preserve"> </v>
      </c>
      <c r="K1382" s="29" t="str">
        <f>IF(Замеры!AD1376=0," ",Замеры!AK1376)</f>
        <v xml:space="preserve"> </v>
      </c>
      <c r="L1382" s="29" t="str">
        <f>IF(Замеры!AD1376=0," ",Замеры!AL1376)</f>
        <v xml:space="preserve"> </v>
      </c>
      <c r="M1382" s="29" t="str">
        <f>IF(Замеры!AD1376=0," ",0.1)</f>
        <v xml:space="preserve"> </v>
      </c>
      <c r="N1382" s="29" t="str">
        <f>IF(Замеры!AD1376=0," ",Замеры!AD1376)</f>
        <v xml:space="preserve"> </v>
      </c>
      <c r="O1382" s="29" t="str">
        <f>Замеры!AE1376</f>
        <v xml:space="preserve"> </v>
      </c>
      <c r="P1382" s="29" t="str">
        <f>Замеры!AF1376</f>
        <v xml:space="preserve"> </v>
      </c>
      <c r="Q1382" s="29" t="str">
        <f>IF(Замеры!AD1376=0," ","+")</f>
        <v xml:space="preserve"> </v>
      </c>
      <c r="R1382" s="32">
        <f>Замеры!AC1376</f>
        <v>0</v>
      </c>
      <c r="W1382" s="33" t="e">
        <f t="shared" si="42"/>
        <v>#VALUE!</v>
      </c>
      <c r="X1382" s="31" t="s">
        <v>72</v>
      </c>
      <c r="Y1382" s="33" t="e">
        <f t="shared" si="43"/>
        <v>#VALUE!</v>
      </c>
      <c r="Z1382" s="32"/>
    </row>
    <row r="1383" spans="1:26" x14ac:dyDescent="0.3">
      <c r="A1383" s="35">
        <f>IF(Замеры!B1377=0, " ", Замеры!B1377)</f>
        <v>1374</v>
      </c>
      <c r="B1383" s="37" t="str">
        <f>CONCATENATE(Замеры!D1377,Замеры!F1377)</f>
        <v>Группа от QF</v>
      </c>
      <c r="C1383" s="35" t="str">
        <f>IF(Замеры!J1377=0," ", Замеры!J1377)</f>
        <v xml:space="preserve"> </v>
      </c>
      <c r="D1383" s="29" t="str">
        <f>IF(Замеры!AD1377=0, " ", Замеры!AB1377)</f>
        <v xml:space="preserve"> </v>
      </c>
      <c r="E1383" s="29" t="str">
        <f>CONCATENATE(Замеры!T1377,Замеры!W1377,Замеры!V1377)</f>
        <v xml:space="preserve"> </v>
      </c>
      <c r="F1383" s="30" t="str">
        <f>IF(Замеры!AD1377=0," ","---")</f>
        <v xml:space="preserve"> </v>
      </c>
      <c r="G1383" s="31" t="str">
        <f>IF(Замеры!AD1377=0," ",Замеры!L1377)</f>
        <v xml:space="preserve"> </v>
      </c>
      <c r="H1383" s="31" t="str">
        <f>CONCATENATE(Замеры!AO1377,Замеры!AE1377,Замеры!AP1377)</f>
        <v>0 0</v>
      </c>
      <c r="I1383" s="29" t="str">
        <f>CONCATENATE(Замеры!AM1377,Замеры!AE1377,Замеры!AN1377)</f>
        <v>0 0</v>
      </c>
      <c r="J1383" s="31" t="str">
        <f>IF(Замеры!AD1377=0," ",G1383*2.55)</f>
        <v xml:space="preserve"> </v>
      </c>
      <c r="K1383" s="29" t="str">
        <f>IF(Замеры!AD1377=0," ",Замеры!AK1377)</f>
        <v xml:space="preserve"> </v>
      </c>
      <c r="L1383" s="29" t="str">
        <f>IF(Замеры!AD1377=0," ",Замеры!AL1377)</f>
        <v xml:space="preserve"> </v>
      </c>
      <c r="M1383" s="29" t="str">
        <f>IF(Замеры!AD1377=0," ",0.1)</f>
        <v xml:space="preserve"> </v>
      </c>
      <c r="N1383" s="29" t="str">
        <f>IF(Замеры!AD1377=0," ",Замеры!AD1377)</f>
        <v xml:space="preserve"> </v>
      </c>
      <c r="O1383" s="29" t="str">
        <f>Замеры!AE1377</f>
        <v xml:space="preserve"> </v>
      </c>
      <c r="P1383" s="29" t="str">
        <f>Замеры!AF1377</f>
        <v xml:space="preserve"> </v>
      </c>
      <c r="Q1383" s="29" t="str">
        <f>IF(Замеры!AD1377=0," ","+")</f>
        <v xml:space="preserve"> </v>
      </c>
      <c r="R1383" s="32">
        <f>Замеры!AC1377</f>
        <v>0</v>
      </c>
      <c r="W1383" s="33" t="e">
        <f t="shared" si="42"/>
        <v>#VALUE!</v>
      </c>
      <c r="X1383" s="31" t="s">
        <v>72</v>
      </c>
      <c r="Y1383" s="33" t="e">
        <f t="shared" si="43"/>
        <v>#VALUE!</v>
      </c>
      <c r="Z1383" s="32"/>
    </row>
    <row r="1384" spans="1:26" x14ac:dyDescent="0.3">
      <c r="A1384" s="35">
        <f>IF(Замеры!B1378=0, " ", Замеры!B1378)</f>
        <v>1375</v>
      </c>
      <c r="B1384" s="37" t="str">
        <f>CONCATENATE(Замеры!D1378,Замеры!F1378)</f>
        <v>Группа от QF</v>
      </c>
      <c r="C1384" s="35" t="str">
        <f>IF(Замеры!J1378=0," ", Замеры!J1378)</f>
        <v xml:space="preserve"> </v>
      </c>
      <c r="D1384" s="29" t="str">
        <f>IF(Замеры!AD1378=0, " ", Замеры!AB1378)</f>
        <v xml:space="preserve"> </v>
      </c>
      <c r="E1384" s="29" t="str">
        <f>CONCATENATE(Замеры!T1378,Замеры!W1378,Замеры!V1378)</f>
        <v xml:space="preserve"> </v>
      </c>
      <c r="F1384" s="30" t="str">
        <f>IF(Замеры!AD1378=0," ","---")</f>
        <v xml:space="preserve"> </v>
      </c>
      <c r="G1384" s="31" t="str">
        <f>IF(Замеры!AD1378=0," ",Замеры!L1378)</f>
        <v xml:space="preserve"> </v>
      </c>
      <c r="H1384" s="31" t="str">
        <f>CONCATENATE(Замеры!AO1378,Замеры!AE1378,Замеры!AP1378)</f>
        <v>0 0</v>
      </c>
      <c r="I1384" s="29" t="str">
        <f>CONCATENATE(Замеры!AM1378,Замеры!AE1378,Замеры!AN1378)</f>
        <v>0 0</v>
      </c>
      <c r="J1384" s="31" t="str">
        <f>IF(Замеры!AD1378=0," ",G1384*2.55)</f>
        <v xml:space="preserve"> </v>
      </c>
      <c r="K1384" s="29" t="str">
        <f>IF(Замеры!AD1378=0," ",Замеры!AK1378)</f>
        <v xml:space="preserve"> </v>
      </c>
      <c r="L1384" s="29" t="str">
        <f>IF(Замеры!AD1378=0," ",Замеры!AL1378)</f>
        <v xml:space="preserve"> </v>
      </c>
      <c r="M1384" s="29" t="str">
        <f>IF(Замеры!AD1378=0," ",0.1)</f>
        <v xml:space="preserve"> </v>
      </c>
      <c r="N1384" s="29" t="str">
        <f>IF(Замеры!AD1378=0," ",Замеры!AD1378)</f>
        <v xml:space="preserve"> </v>
      </c>
      <c r="O1384" s="29" t="str">
        <f>Замеры!AE1378</f>
        <v xml:space="preserve"> </v>
      </c>
      <c r="P1384" s="29" t="str">
        <f>Замеры!AF1378</f>
        <v xml:space="preserve"> </v>
      </c>
      <c r="Q1384" s="29" t="str">
        <f>IF(Замеры!AD1378=0," ","+")</f>
        <v xml:space="preserve"> </v>
      </c>
      <c r="R1384" s="32">
        <f>Замеры!AC1378</f>
        <v>0</v>
      </c>
      <c r="W1384" s="33" t="e">
        <f t="shared" si="42"/>
        <v>#VALUE!</v>
      </c>
      <c r="X1384" s="31" t="s">
        <v>72</v>
      </c>
      <c r="Y1384" s="33" t="e">
        <f t="shared" si="43"/>
        <v>#VALUE!</v>
      </c>
      <c r="Z1384" s="32"/>
    </row>
    <row r="1385" spans="1:26" x14ac:dyDescent="0.3">
      <c r="A1385" s="35">
        <f>IF(Замеры!B1379=0, " ", Замеры!B1379)</f>
        <v>1376</v>
      </c>
      <c r="B1385" s="37" t="str">
        <f>CONCATENATE(Замеры!D1379,Замеры!F1379)</f>
        <v>Группа от QF</v>
      </c>
      <c r="C1385" s="35" t="str">
        <f>IF(Замеры!J1379=0," ", Замеры!J1379)</f>
        <v xml:space="preserve"> </v>
      </c>
      <c r="D1385" s="29" t="str">
        <f>IF(Замеры!AD1379=0, " ", Замеры!AB1379)</f>
        <v xml:space="preserve"> </v>
      </c>
      <c r="E1385" s="29" t="str">
        <f>CONCATENATE(Замеры!T1379,Замеры!W1379,Замеры!V1379)</f>
        <v xml:space="preserve"> </v>
      </c>
      <c r="F1385" s="30" t="str">
        <f>IF(Замеры!AD1379=0," ","---")</f>
        <v xml:space="preserve"> </v>
      </c>
      <c r="G1385" s="31" t="str">
        <f>IF(Замеры!AD1379=0," ",Замеры!L1379)</f>
        <v xml:space="preserve"> </v>
      </c>
      <c r="H1385" s="31" t="str">
        <f>CONCATENATE(Замеры!AO1379,Замеры!AE1379,Замеры!AP1379)</f>
        <v>0 0</v>
      </c>
      <c r="I1385" s="29" t="str">
        <f>CONCATENATE(Замеры!AM1379,Замеры!AE1379,Замеры!AN1379)</f>
        <v>0 0</v>
      </c>
      <c r="J1385" s="31" t="str">
        <f>IF(Замеры!AD1379=0," ",G1385*2.55)</f>
        <v xml:space="preserve"> </v>
      </c>
      <c r="K1385" s="29" t="str">
        <f>IF(Замеры!AD1379=0," ",Замеры!AK1379)</f>
        <v xml:space="preserve"> </v>
      </c>
      <c r="L1385" s="29" t="str">
        <f>IF(Замеры!AD1379=0," ",Замеры!AL1379)</f>
        <v xml:space="preserve"> </v>
      </c>
      <c r="M1385" s="29" t="str">
        <f>IF(Замеры!AD1379=0," ",0.1)</f>
        <v xml:space="preserve"> </v>
      </c>
      <c r="N1385" s="29" t="str">
        <f>IF(Замеры!AD1379=0," ",Замеры!AD1379)</f>
        <v xml:space="preserve"> </v>
      </c>
      <c r="O1385" s="29" t="str">
        <f>Замеры!AE1379</f>
        <v xml:space="preserve"> </v>
      </c>
      <c r="P1385" s="29" t="str">
        <f>Замеры!AF1379</f>
        <v xml:space="preserve"> </v>
      </c>
      <c r="Q1385" s="29" t="str">
        <f>IF(Замеры!AD1379=0," ","+")</f>
        <v xml:space="preserve"> </v>
      </c>
      <c r="R1385" s="32">
        <f>Замеры!AC1379</f>
        <v>0</v>
      </c>
      <c r="W1385" s="33" t="e">
        <f t="shared" si="42"/>
        <v>#VALUE!</v>
      </c>
      <c r="X1385" s="31" t="s">
        <v>72</v>
      </c>
      <c r="Y1385" s="33" t="e">
        <f t="shared" si="43"/>
        <v>#VALUE!</v>
      </c>
      <c r="Z1385" s="32"/>
    </row>
    <row r="1386" spans="1:26" x14ac:dyDescent="0.3">
      <c r="A1386" s="35">
        <f>IF(Замеры!B1380=0, " ", Замеры!B1380)</f>
        <v>1377</v>
      </c>
      <c r="B1386" s="37" t="str">
        <f>CONCATENATE(Замеры!D1380,Замеры!F1380)</f>
        <v>Группа от QF</v>
      </c>
      <c r="C1386" s="35" t="str">
        <f>IF(Замеры!J1380=0," ", Замеры!J1380)</f>
        <v xml:space="preserve"> </v>
      </c>
      <c r="D1386" s="29" t="str">
        <f>IF(Замеры!AD1380=0, " ", Замеры!AB1380)</f>
        <v xml:space="preserve"> </v>
      </c>
      <c r="E1386" s="29" t="str">
        <f>CONCATENATE(Замеры!T1380,Замеры!W1380,Замеры!V1380)</f>
        <v xml:space="preserve"> </v>
      </c>
      <c r="F1386" s="30" t="str">
        <f>IF(Замеры!AD1380=0," ","---")</f>
        <v xml:space="preserve"> </v>
      </c>
      <c r="G1386" s="31" t="str">
        <f>IF(Замеры!AD1380=0," ",Замеры!L1380)</f>
        <v xml:space="preserve"> </v>
      </c>
      <c r="H1386" s="31" t="str">
        <f>CONCATENATE(Замеры!AO1380,Замеры!AE1380,Замеры!AP1380)</f>
        <v>0 0</v>
      </c>
      <c r="I1386" s="29" t="str">
        <f>CONCATENATE(Замеры!AM1380,Замеры!AE1380,Замеры!AN1380)</f>
        <v>0 0</v>
      </c>
      <c r="J1386" s="31" t="str">
        <f>IF(Замеры!AD1380=0," ",G1386*2.55)</f>
        <v xml:space="preserve"> </v>
      </c>
      <c r="K1386" s="29" t="str">
        <f>IF(Замеры!AD1380=0," ",Замеры!AK1380)</f>
        <v xml:space="preserve"> </v>
      </c>
      <c r="L1386" s="29" t="str">
        <f>IF(Замеры!AD1380=0," ",Замеры!AL1380)</f>
        <v xml:space="preserve"> </v>
      </c>
      <c r="M1386" s="29" t="str">
        <f>IF(Замеры!AD1380=0," ",0.1)</f>
        <v xml:space="preserve"> </v>
      </c>
      <c r="N1386" s="29" t="str">
        <f>IF(Замеры!AD1380=0," ",Замеры!AD1380)</f>
        <v xml:space="preserve"> </v>
      </c>
      <c r="O1386" s="29" t="str">
        <f>Замеры!AE1380</f>
        <v xml:space="preserve"> </v>
      </c>
      <c r="P1386" s="29" t="str">
        <f>Замеры!AF1380</f>
        <v xml:space="preserve"> </v>
      </c>
      <c r="Q1386" s="29" t="str">
        <f>IF(Замеры!AD1380=0," ","+")</f>
        <v xml:space="preserve"> </v>
      </c>
      <c r="R1386" s="32">
        <f>Замеры!AC1380</f>
        <v>0</v>
      </c>
      <c r="W1386" s="33" t="e">
        <f t="shared" si="42"/>
        <v>#VALUE!</v>
      </c>
      <c r="X1386" s="31" t="s">
        <v>72</v>
      </c>
      <c r="Y1386" s="33" t="e">
        <f t="shared" si="43"/>
        <v>#VALUE!</v>
      </c>
      <c r="Z1386" s="32"/>
    </row>
    <row r="1387" spans="1:26" x14ac:dyDescent="0.3">
      <c r="A1387" s="35">
        <f>IF(Замеры!B1381=0, " ", Замеры!B1381)</f>
        <v>1378</v>
      </c>
      <c r="B1387" s="37" t="str">
        <f>CONCATENATE(Замеры!D1381,Замеры!F1381)</f>
        <v>Группа от QF</v>
      </c>
      <c r="C1387" s="35" t="str">
        <f>IF(Замеры!J1381=0," ", Замеры!J1381)</f>
        <v xml:space="preserve"> </v>
      </c>
      <c r="D1387" s="29" t="str">
        <f>IF(Замеры!AD1381=0, " ", Замеры!AB1381)</f>
        <v xml:space="preserve"> </v>
      </c>
      <c r="E1387" s="29" t="str">
        <f>CONCATENATE(Замеры!T1381,Замеры!W1381,Замеры!V1381)</f>
        <v xml:space="preserve"> </v>
      </c>
      <c r="F1387" s="30" t="str">
        <f>IF(Замеры!AD1381=0," ","---")</f>
        <v xml:space="preserve"> </v>
      </c>
      <c r="G1387" s="31" t="str">
        <f>IF(Замеры!AD1381=0," ",Замеры!L1381)</f>
        <v xml:space="preserve"> </v>
      </c>
      <c r="H1387" s="31" t="str">
        <f>CONCATENATE(Замеры!AO1381,Замеры!AE1381,Замеры!AP1381)</f>
        <v>0 0</v>
      </c>
      <c r="I1387" s="29" t="str">
        <f>CONCATENATE(Замеры!AM1381,Замеры!AE1381,Замеры!AN1381)</f>
        <v>0 0</v>
      </c>
      <c r="J1387" s="31" t="str">
        <f>IF(Замеры!AD1381=0," ",G1387*2.55)</f>
        <v xml:space="preserve"> </v>
      </c>
      <c r="K1387" s="29" t="str">
        <f>IF(Замеры!AD1381=0," ",Замеры!AK1381)</f>
        <v xml:space="preserve"> </v>
      </c>
      <c r="L1387" s="29" t="str">
        <f>IF(Замеры!AD1381=0," ",Замеры!AL1381)</f>
        <v xml:space="preserve"> </v>
      </c>
      <c r="M1387" s="29" t="str">
        <f>IF(Замеры!AD1381=0," ",0.1)</f>
        <v xml:space="preserve"> </v>
      </c>
      <c r="N1387" s="29" t="str">
        <f>IF(Замеры!AD1381=0," ",Замеры!AD1381)</f>
        <v xml:space="preserve"> </v>
      </c>
      <c r="O1387" s="29" t="str">
        <f>Замеры!AE1381</f>
        <v xml:space="preserve"> </v>
      </c>
      <c r="P1387" s="29" t="str">
        <f>Замеры!AF1381</f>
        <v xml:space="preserve"> </v>
      </c>
      <c r="Q1387" s="29" t="str">
        <f>IF(Замеры!AD1381=0," ","+")</f>
        <v xml:space="preserve"> </v>
      </c>
      <c r="R1387" s="32">
        <f>Замеры!AC1381</f>
        <v>0</v>
      </c>
      <c r="W1387" s="33" t="e">
        <f t="shared" si="42"/>
        <v>#VALUE!</v>
      </c>
      <c r="X1387" s="31" t="s">
        <v>72</v>
      </c>
      <c r="Y1387" s="33" t="e">
        <f t="shared" si="43"/>
        <v>#VALUE!</v>
      </c>
      <c r="Z1387" s="32"/>
    </row>
    <row r="1388" spans="1:26" x14ac:dyDescent="0.3">
      <c r="A1388" s="35">
        <f>IF(Замеры!B1382=0, " ", Замеры!B1382)</f>
        <v>1379</v>
      </c>
      <c r="B1388" s="37" t="str">
        <f>CONCATENATE(Замеры!D1382,Замеры!F1382)</f>
        <v>Группа от QF</v>
      </c>
      <c r="C1388" s="35" t="str">
        <f>IF(Замеры!J1382=0," ", Замеры!J1382)</f>
        <v xml:space="preserve"> </v>
      </c>
      <c r="D1388" s="29" t="str">
        <f>IF(Замеры!AD1382=0, " ", Замеры!AB1382)</f>
        <v xml:space="preserve"> </v>
      </c>
      <c r="E1388" s="29" t="str">
        <f>CONCATENATE(Замеры!T1382,Замеры!W1382,Замеры!V1382)</f>
        <v xml:space="preserve"> </v>
      </c>
      <c r="F1388" s="30" t="str">
        <f>IF(Замеры!AD1382=0," ","---")</f>
        <v xml:space="preserve"> </v>
      </c>
      <c r="G1388" s="31" t="str">
        <f>IF(Замеры!AD1382=0," ",Замеры!L1382)</f>
        <v xml:space="preserve"> </v>
      </c>
      <c r="H1388" s="31" t="str">
        <f>CONCATENATE(Замеры!AO1382,Замеры!AE1382,Замеры!AP1382)</f>
        <v>0 0</v>
      </c>
      <c r="I1388" s="29" t="str">
        <f>CONCATENATE(Замеры!AM1382,Замеры!AE1382,Замеры!AN1382)</f>
        <v>0 0</v>
      </c>
      <c r="J1388" s="31" t="str">
        <f>IF(Замеры!AD1382=0," ",G1388*2.55)</f>
        <v xml:space="preserve"> </v>
      </c>
      <c r="K1388" s="29" t="str">
        <f>IF(Замеры!AD1382=0," ",Замеры!AK1382)</f>
        <v xml:space="preserve"> </v>
      </c>
      <c r="L1388" s="29" t="str">
        <f>IF(Замеры!AD1382=0," ",Замеры!AL1382)</f>
        <v xml:space="preserve"> </v>
      </c>
      <c r="M1388" s="29" t="str">
        <f>IF(Замеры!AD1382=0," ",0.1)</f>
        <v xml:space="preserve"> </v>
      </c>
      <c r="N1388" s="29" t="str">
        <f>IF(Замеры!AD1382=0," ",Замеры!AD1382)</f>
        <v xml:space="preserve"> </v>
      </c>
      <c r="O1388" s="29" t="str">
        <f>Замеры!AE1382</f>
        <v xml:space="preserve"> </v>
      </c>
      <c r="P1388" s="29" t="str">
        <f>Замеры!AF1382</f>
        <v xml:space="preserve"> </v>
      </c>
      <c r="Q1388" s="29" t="str">
        <f>IF(Замеры!AD1382=0," ","+")</f>
        <v xml:space="preserve"> </v>
      </c>
      <c r="R1388" s="32">
        <f>Замеры!AC1382</f>
        <v>0</v>
      </c>
      <c r="W1388" s="33" t="e">
        <f t="shared" si="42"/>
        <v>#VALUE!</v>
      </c>
      <c r="X1388" s="31" t="s">
        <v>72</v>
      </c>
      <c r="Y1388" s="33" t="e">
        <f t="shared" si="43"/>
        <v>#VALUE!</v>
      </c>
      <c r="Z1388" s="32"/>
    </row>
    <row r="1389" spans="1:26" x14ac:dyDescent="0.3">
      <c r="A1389" s="35">
        <f>IF(Замеры!B1383=0, " ", Замеры!B1383)</f>
        <v>1380</v>
      </c>
      <c r="B1389" s="37" t="str">
        <f>CONCATENATE(Замеры!D1383,Замеры!F1383)</f>
        <v>Группа от QF</v>
      </c>
      <c r="C1389" s="35" t="str">
        <f>IF(Замеры!J1383=0," ", Замеры!J1383)</f>
        <v xml:space="preserve"> </v>
      </c>
      <c r="D1389" s="29" t="str">
        <f>IF(Замеры!AD1383=0, " ", Замеры!AB1383)</f>
        <v xml:space="preserve"> </v>
      </c>
      <c r="E1389" s="29" t="str">
        <f>CONCATENATE(Замеры!T1383,Замеры!W1383,Замеры!V1383)</f>
        <v xml:space="preserve"> </v>
      </c>
      <c r="F1389" s="30" t="str">
        <f>IF(Замеры!AD1383=0," ","---")</f>
        <v xml:space="preserve"> </v>
      </c>
      <c r="G1389" s="31" t="str">
        <f>IF(Замеры!AD1383=0," ",Замеры!L1383)</f>
        <v xml:space="preserve"> </v>
      </c>
      <c r="H1389" s="31" t="str">
        <f>CONCATENATE(Замеры!AO1383,Замеры!AE1383,Замеры!AP1383)</f>
        <v>0 0</v>
      </c>
      <c r="I1389" s="29" t="str">
        <f>CONCATENATE(Замеры!AM1383,Замеры!AE1383,Замеры!AN1383)</f>
        <v>0 0</v>
      </c>
      <c r="J1389" s="31" t="str">
        <f>IF(Замеры!AD1383=0," ",G1389*2.55)</f>
        <v xml:space="preserve"> </v>
      </c>
      <c r="K1389" s="29" t="str">
        <f>IF(Замеры!AD1383=0," ",Замеры!AK1383)</f>
        <v xml:space="preserve"> </v>
      </c>
      <c r="L1389" s="29" t="str">
        <f>IF(Замеры!AD1383=0," ",Замеры!AL1383)</f>
        <v xml:space="preserve"> </v>
      </c>
      <c r="M1389" s="29" t="str">
        <f>IF(Замеры!AD1383=0," ",0.1)</f>
        <v xml:space="preserve"> </v>
      </c>
      <c r="N1389" s="29" t="str">
        <f>IF(Замеры!AD1383=0," ",Замеры!AD1383)</f>
        <v xml:space="preserve"> </v>
      </c>
      <c r="O1389" s="29" t="str">
        <f>Замеры!AE1383</f>
        <v xml:space="preserve"> </v>
      </c>
      <c r="P1389" s="29" t="str">
        <f>Замеры!AF1383</f>
        <v xml:space="preserve"> </v>
      </c>
      <c r="Q1389" s="29" t="str">
        <f>IF(Замеры!AD1383=0," ","+")</f>
        <v xml:space="preserve"> </v>
      </c>
      <c r="R1389" s="32">
        <f>Замеры!AC1383</f>
        <v>0</v>
      </c>
      <c r="W1389" s="33" t="e">
        <f t="shared" si="42"/>
        <v>#VALUE!</v>
      </c>
      <c r="X1389" s="31" t="s">
        <v>72</v>
      </c>
      <c r="Y1389" s="33" t="e">
        <f t="shared" si="43"/>
        <v>#VALUE!</v>
      </c>
      <c r="Z1389" s="32"/>
    </row>
    <row r="1390" spans="1:26" x14ac:dyDescent="0.3">
      <c r="A1390" s="35">
        <f>IF(Замеры!B1384=0, " ", Замеры!B1384)</f>
        <v>1381</v>
      </c>
      <c r="B1390" s="37" t="str">
        <f>CONCATENATE(Замеры!D1384,Замеры!F1384)</f>
        <v>Группа от QF</v>
      </c>
      <c r="C1390" s="35" t="str">
        <f>IF(Замеры!J1384=0," ", Замеры!J1384)</f>
        <v xml:space="preserve"> </v>
      </c>
      <c r="D1390" s="29" t="str">
        <f>IF(Замеры!AD1384=0, " ", Замеры!AB1384)</f>
        <v xml:space="preserve"> </v>
      </c>
      <c r="E1390" s="29" t="str">
        <f>CONCATENATE(Замеры!T1384,Замеры!W1384,Замеры!V1384)</f>
        <v xml:space="preserve"> </v>
      </c>
      <c r="F1390" s="30" t="str">
        <f>IF(Замеры!AD1384=0," ","---")</f>
        <v xml:space="preserve"> </v>
      </c>
      <c r="G1390" s="31" t="str">
        <f>IF(Замеры!AD1384=0," ",Замеры!L1384)</f>
        <v xml:space="preserve"> </v>
      </c>
      <c r="H1390" s="31" t="str">
        <f>CONCATENATE(Замеры!AO1384,Замеры!AE1384,Замеры!AP1384)</f>
        <v>0 0</v>
      </c>
      <c r="I1390" s="29" t="str">
        <f>CONCATENATE(Замеры!AM1384,Замеры!AE1384,Замеры!AN1384)</f>
        <v>0 0</v>
      </c>
      <c r="J1390" s="31" t="str">
        <f>IF(Замеры!AD1384=0," ",G1390*2.55)</f>
        <v xml:space="preserve"> </v>
      </c>
      <c r="K1390" s="29" t="str">
        <f>IF(Замеры!AD1384=0," ",Замеры!AK1384)</f>
        <v xml:space="preserve"> </v>
      </c>
      <c r="L1390" s="29" t="str">
        <f>IF(Замеры!AD1384=0," ",Замеры!AL1384)</f>
        <v xml:space="preserve"> </v>
      </c>
      <c r="M1390" s="29" t="str">
        <f>IF(Замеры!AD1384=0," ",0.1)</f>
        <v xml:space="preserve"> </v>
      </c>
      <c r="N1390" s="29" t="str">
        <f>IF(Замеры!AD1384=0," ",Замеры!AD1384)</f>
        <v xml:space="preserve"> </v>
      </c>
      <c r="O1390" s="29" t="str">
        <f>Замеры!AE1384</f>
        <v xml:space="preserve"> </v>
      </c>
      <c r="P1390" s="29" t="str">
        <f>Замеры!AF1384</f>
        <v xml:space="preserve"> </v>
      </c>
      <c r="Q1390" s="29" t="str">
        <f>IF(Замеры!AD1384=0," ","+")</f>
        <v xml:space="preserve"> </v>
      </c>
      <c r="R1390" s="32">
        <f>Замеры!AC1384</f>
        <v>0</v>
      </c>
      <c r="W1390" s="33" t="e">
        <f t="shared" si="42"/>
        <v>#VALUE!</v>
      </c>
      <c r="X1390" s="31" t="s">
        <v>72</v>
      </c>
      <c r="Y1390" s="33" t="e">
        <f t="shared" si="43"/>
        <v>#VALUE!</v>
      </c>
      <c r="Z1390" s="32"/>
    </row>
    <row r="1391" spans="1:26" x14ac:dyDescent="0.3">
      <c r="A1391" s="35">
        <f>IF(Замеры!B1385=0, " ", Замеры!B1385)</f>
        <v>1382</v>
      </c>
      <c r="B1391" s="37" t="str">
        <f>CONCATENATE(Замеры!D1385,Замеры!F1385)</f>
        <v>Группа от QF</v>
      </c>
      <c r="C1391" s="35" t="str">
        <f>IF(Замеры!J1385=0," ", Замеры!J1385)</f>
        <v xml:space="preserve"> </v>
      </c>
      <c r="D1391" s="29" t="str">
        <f>IF(Замеры!AD1385=0, " ", Замеры!AB1385)</f>
        <v xml:space="preserve"> </v>
      </c>
      <c r="E1391" s="29" t="str">
        <f>CONCATENATE(Замеры!T1385,Замеры!W1385,Замеры!V1385)</f>
        <v xml:space="preserve"> </v>
      </c>
      <c r="F1391" s="30" t="str">
        <f>IF(Замеры!AD1385=0," ","---")</f>
        <v xml:space="preserve"> </v>
      </c>
      <c r="G1391" s="31" t="str">
        <f>IF(Замеры!AD1385=0," ",Замеры!L1385)</f>
        <v xml:space="preserve"> </v>
      </c>
      <c r="H1391" s="31" t="str">
        <f>CONCATENATE(Замеры!AO1385,Замеры!AE1385,Замеры!AP1385)</f>
        <v>0 0</v>
      </c>
      <c r="I1391" s="29" t="str">
        <f>CONCATENATE(Замеры!AM1385,Замеры!AE1385,Замеры!AN1385)</f>
        <v>0 0</v>
      </c>
      <c r="J1391" s="31" t="str">
        <f>IF(Замеры!AD1385=0," ",G1391*2.55)</f>
        <v xml:space="preserve"> </v>
      </c>
      <c r="K1391" s="29" t="str">
        <f>IF(Замеры!AD1385=0," ",Замеры!AK1385)</f>
        <v xml:space="preserve"> </v>
      </c>
      <c r="L1391" s="29" t="str">
        <f>IF(Замеры!AD1385=0," ",Замеры!AL1385)</f>
        <v xml:space="preserve"> </v>
      </c>
      <c r="M1391" s="29" t="str">
        <f>IF(Замеры!AD1385=0," ",0.1)</f>
        <v xml:space="preserve"> </v>
      </c>
      <c r="N1391" s="29" t="str">
        <f>IF(Замеры!AD1385=0," ",Замеры!AD1385)</f>
        <v xml:space="preserve"> </v>
      </c>
      <c r="O1391" s="29" t="str">
        <f>Замеры!AE1385</f>
        <v xml:space="preserve"> </v>
      </c>
      <c r="P1391" s="29" t="str">
        <f>Замеры!AF1385</f>
        <v xml:space="preserve"> </v>
      </c>
      <c r="Q1391" s="29" t="str">
        <f>IF(Замеры!AD1385=0," ","+")</f>
        <v xml:space="preserve"> </v>
      </c>
      <c r="R1391" s="32">
        <f>Замеры!AC1385</f>
        <v>0</v>
      </c>
      <c r="W1391" s="33" t="e">
        <f t="shared" si="42"/>
        <v>#VALUE!</v>
      </c>
      <c r="X1391" s="31" t="s">
        <v>72</v>
      </c>
      <c r="Y1391" s="33" t="e">
        <f t="shared" si="43"/>
        <v>#VALUE!</v>
      </c>
      <c r="Z1391" s="32"/>
    </row>
    <row r="1392" spans="1:26" x14ac:dyDescent="0.3">
      <c r="A1392" s="35">
        <f>IF(Замеры!B1386=0, " ", Замеры!B1386)</f>
        <v>1383</v>
      </c>
      <c r="B1392" s="37" t="str">
        <f>CONCATENATE(Замеры!D1386,Замеры!F1386)</f>
        <v>Группа от QF</v>
      </c>
      <c r="C1392" s="35" t="str">
        <f>IF(Замеры!J1386=0," ", Замеры!J1386)</f>
        <v xml:space="preserve"> </v>
      </c>
      <c r="D1392" s="29" t="str">
        <f>IF(Замеры!AD1386=0, " ", Замеры!AB1386)</f>
        <v xml:space="preserve"> </v>
      </c>
      <c r="E1392" s="29" t="str">
        <f>CONCATENATE(Замеры!T1386,Замеры!W1386,Замеры!V1386)</f>
        <v xml:space="preserve"> </v>
      </c>
      <c r="F1392" s="30" t="str">
        <f>IF(Замеры!AD1386=0," ","---")</f>
        <v xml:space="preserve"> </v>
      </c>
      <c r="G1392" s="31" t="str">
        <f>IF(Замеры!AD1386=0," ",Замеры!L1386)</f>
        <v xml:space="preserve"> </v>
      </c>
      <c r="H1392" s="31" t="str">
        <f>CONCATENATE(Замеры!AO1386,Замеры!AE1386,Замеры!AP1386)</f>
        <v>0 0</v>
      </c>
      <c r="I1392" s="29" t="str">
        <f>CONCATENATE(Замеры!AM1386,Замеры!AE1386,Замеры!AN1386)</f>
        <v>0 0</v>
      </c>
      <c r="J1392" s="31" t="str">
        <f>IF(Замеры!AD1386=0," ",G1392*2.55)</f>
        <v xml:space="preserve"> </v>
      </c>
      <c r="K1392" s="29" t="str">
        <f>IF(Замеры!AD1386=0," ",Замеры!AK1386)</f>
        <v xml:space="preserve"> </v>
      </c>
      <c r="L1392" s="29" t="str">
        <f>IF(Замеры!AD1386=0," ",Замеры!AL1386)</f>
        <v xml:space="preserve"> </v>
      </c>
      <c r="M1392" s="29" t="str">
        <f>IF(Замеры!AD1386=0," ",0.1)</f>
        <v xml:space="preserve"> </v>
      </c>
      <c r="N1392" s="29" t="str">
        <f>IF(Замеры!AD1386=0," ",Замеры!AD1386)</f>
        <v xml:space="preserve"> </v>
      </c>
      <c r="O1392" s="29" t="str">
        <f>Замеры!AE1386</f>
        <v xml:space="preserve"> </v>
      </c>
      <c r="P1392" s="29" t="str">
        <f>Замеры!AF1386</f>
        <v xml:space="preserve"> </v>
      </c>
      <c r="Q1392" s="29" t="str">
        <f>IF(Замеры!AD1386=0," ","+")</f>
        <v xml:space="preserve"> </v>
      </c>
      <c r="R1392" s="32">
        <f>Замеры!AC1386</f>
        <v>0</v>
      </c>
      <c r="W1392" s="33" t="e">
        <f t="shared" si="42"/>
        <v>#VALUE!</v>
      </c>
      <c r="X1392" s="31" t="s">
        <v>72</v>
      </c>
      <c r="Y1392" s="33" t="e">
        <f t="shared" si="43"/>
        <v>#VALUE!</v>
      </c>
      <c r="Z1392" s="32"/>
    </row>
    <row r="1393" spans="1:26" x14ac:dyDescent="0.3">
      <c r="A1393" s="35">
        <f>IF(Замеры!B1387=0, " ", Замеры!B1387)</f>
        <v>1384</v>
      </c>
      <c r="B1393" s="37" t="str">
        <f>CONCATENATE(Замеры!D1387,Замеры!F1387)</f>
        <v>Группа от QF</v>
      </c>
      <c r="C1393" s="35" t="str">
        <f>IF(Замеры!J1387=0," ", Замеры!J1387)</f>
        <v xml:space="preserve"> </v>
      </c>
      <c r="D1393" s="29" t="str">
        <f>IF(Замеры!AD1387=0, " ", Замеры!AB1387)</f>
        <v xml:space="preserve"> </v>
      </c>
      <c r="E1393" s="29" t="str">
        <f>CONCATENATE(Замеры!T1387,Замеры!W1387,Замеры!V1387)</f>
        <v xml:space="preserve"> </v>
      </c>
      <c r="F1393" s="30" t="str">
        <f>IF(Замеры!AD1387=0," ","---")</f>
        <v xml:space="preserve"> </v>
      </c>
      <c r="G1393" s="31" t="str">
        <f>IF(Замеры!AD1387=0," ",Замеры!L1387)</f>
        <v xml:space="preserve"> </v>
      </c>
      <c r="H1393" s="31" t="str">
        <f>CONCATENATE(Замеры!AO1387,Замеры!AE1387,Замеры!AP1387)</f>
        <v>0 0</v>
      </c>
      <c r="I1393" s="29" t="str">
        <f>CONCATENATE(Замеры!AM1387,Замеры!AE1387,Замеры!AN1387)</f>
        <v>0 0</v>
      </c>
      <c r="J1393" s="31" t="str">
        <f>IF(Замеры!AD1387=0," ",G1393*2.55)</f>
        <v xml:space="preserve"> </v>
      </c>
      <c r="K1393" s="29" t="str">
        <f>IF(Замеры!AD1387=0," ",Замеры!AK1387)</f>
        <v xml:space="preserve"> </v>
      </c>
      <c r="L1393" s="29" t="str">
        <f>IF(Замеры!AD1387=0," ",Замеры!AL1387)</f>
        <v xml:space="preserve"> </v>
      </c>
      <c r="M1393" s="29" t="str">
        <f>IF(Замеры!AD1387=0," ",0.1)</f>
        <v xml:space="preserve"> </v>
      </c>
      <c r="N1393" s="29" t="str">
        <f>IF(Замеры!AD1387=0," ",Замеры!AD1387)</f>
        <v xml:space="preserve"> </v>
      </c>
      <c r="O1393" s="29" t="str">
        <f>Замеры!AE1387</f>
        <v xml:space="preserve"> </v>
      </c>
      <c r="P1393" s="29" t="str">
        <f>Замеры!AF1387</f>
        <v xml:space="preserve"> </v>
      </c>
      <c r="Q1393" s="29" t="str">
        <f>IF(Замеры!AD1387=0," ","+")</f>
        <v xml:space="preserve"> </v>
      </c>
      <c r="R1393" s="32">
        <f>Замеры!AC1387</f>
        <v>0</v>
      </c>
      <c r="W1393" s="33" t="e">
        <f t="shared" si="42"/>
        <v>#VALUE!</v>
      </c>
      <c r="X1393" s="31" t="s">
        <v>72</v>
      </c>
      <c r="Y1393" s="33" t="e">
        <f t="shared" si="43"/>
        <v>#VALUE!</v>
      </c>
      <c r="Z1393" s="32"/>
    </row>
    <row r="1394" spans="1:26" x14ac:dyDescent="0.3">
      <c r="A1394" s="35">
        <f>IF(Замеры!B1388=0, " ", Замеры!B1388)</f>
        <v>1385</v>
      </c>
      <c r="B1394" s="37" t="str">
        <f>CONCATENATE(Замеры!D1388,Замеры!F1388)</f>
        <v>Группа от QF</v>
      </c>
      <c r="C1394" s="35" t="str">
        <f>IF(Замеры!J1388=0," ", Замеры!J1388)</f>
        <v xml:space="preserve"> </v>
      </c>
      <c r="D1394" s="29" t="str">
        <f>IF(Замеры!AD1388=0, " ", Замеры!AB1388)</f>
        <v xml:space="preserve"> </v>
      </c>
      <c r="E1394" s="29" t="str">
        <f>CONCATENATE(Замеры!T1388,Замеры!W1388,Замеры!V1388)</f>
        <v xml:space="preserve"> </v>
      </c>
      <c r="F1394" s="30" t="str">
        <f>IF(Замеры!AD1388=0," ","---")</f>
        <v xml:space="preserve"> </v>
      </c>
      <c r="G1394" s="31" t="str">
        <f>IF(Замеры!AD1388=0," ",Замеры!L1388)</f>
        <v xml:space="preserve"> </v>
      </c>
      <c r="H1394" s="31" t="str">
        <f>CONCATENATE(Замеры!AO1388,Замеры!AE1388,Замеры!AP1388)</f>
        <v>0 0</v>
      </c>
      <c r="I1394" s="29" t="str">
        <f>CONCATENATE(Замеры!AM1388,Замеры!AE1388,Замеры!AN1388)</f>
        <v>0 0</v>
      </c>
      <c r="J1394" s="31" t="str">
        <f>IF(Замеры!AD1388=0," ",G1394*2.55)</f>
        <v xml:space="preserve"> </v>
      </c>
      <c r="K1394" s="29" t="str">
        <f>IF(Замеры!AD1388=0," ",Замеры!AK1388)</f>
        <v xml:space="preserve"> </v>
      </c>
      <c r="L1394" s="29" t="str">
        <f>IF(Замеры!AD1388=0," ",Замеры!AL1388)</f>
        <v xml:space="preserve"> </v>
      </c>
      <c r="M1394" s="29" t="str">
        <f>IF(Замеры!AD1388=0," ",0.1)</f>
        <v xml:space="preserve"> </v>
      </c>
      <c r="N1394" s="29" t="str">
        <f>IF(Замеры!AD1388=0," ",Замеры!AD1388)</f>
        <v xml:space="preserve"> </v>
      </c>
      <c r="O1394" s="29" t="str">
        <f>Замеры!AE1388</f>
        <v xml:space="preserve"> </v>
      </c>
      <c r="P1394" s="29" t="str">
        <f>Замеры!AF1388</f>
        <v xml:space="preserve"> </v>
      </c>
      <c r="Q1394" s="29" t="str">
        <f>IF(Замеры!AD1388=0," ","+")</f>
        <v xml:space="preserve"> </v>
      </c>
      <c r="R1394" s="32">
        <f>Замеры!AC1388</f>
        <v>0</v>
      </c>
      <c r="W1394" s="33" t="e">
        <f t="shared" si="42"/>
        <v>#VALUE!</v>
      </c>
      <c r="X1394" s="31" t="s">
        <v>72</v>
      </c>
      <c r="Y1394" s="33" t="e">
        <f t="shared" si="43"/>
        <v>#VALUE!</v>
      </c>
      <c r="Z1394" s="32"/>
    </row>
    <row r="1395" spans="1:26" x14ac:dyDescent="0.3">
      <c r="A1395" s="35">
        <f>IF(Замеры!B1389=0, " ", Замеры!B1389)</f>
        <v>1386</v>
      </c>
      <c r="B1395" s="37" t="str">
        <f>CONCATENATE(Замеры!D1389,Замеры!F1389)</f>
        <v>Группа от QF</v>
      </c>
      <c r="C1395" s="35" t="str">
        <f>IF(Замеры!J1389=0," ", Замеры!J1389)</f>
        <v xml:space="preserve"> </v>
      </c>
      <c r="D1395" s="29" t="str">
        <f>IF(Замеры!AD1389=0, " ", Замеры!AB1389)</f>
        <v xml:space="preserve"> </v>
      </c>
      <c r="E1395" s="29" t="str">
        <f>CONCATENATE(Замеры!T1389,Замеры!W1389,Замеры!V1389)</f>
        <v xml:space="preserve"> </v>
      </c>
      <c r="F1395" s="30" t="str">
        <f>IF(Замеры!AD1389=0," ","---")</f>
        <v xml:space="preserve"> </v>
      </c>
      <c r="G1395" s="31" t="str">
        <f>IF(Замеры!AD1389=0," ",Замеры!L1389)</f>
        <v xml:space="preserve"> </v>
      </c>
      <c r="H1395" s="31" t="str">
        <f>CONCATENATE(Замеры!AO1389,Замеры!AE1389,Замеры!AP1389)</f>
        <v>0 0</v>
      </c>
      <c r="I1395" s="29" t="str">
        <f>CONCATENATE(Замеры!AM1389,Замеры!AE1389,Замеры!AN1389)</f>
        <v>0 0</v>
      </c>
      <c r="J1395" s="31" t="str">
        <f>IF(Замеры!AD1389=0," ",G1395*2.55)</f>
        <v xml:space="preserve"> </v>
      </c>
      <c r="K1395" s="29" t="str">
        <f>IF(Замеры!AD1389=0," ",Замеры!AK1389)</f>
        <v xml:space="preserve"> </v>
      </c>
      <c r="L1395" s="29" t="str">
        <f>IF(Замеры!AD1389=0," ",Замеры!AL1389)</f>
        <v xml:space="preserve"> </v>
      </c>
      <c r="M1395" s="29" t="str">
        <f>IF(Замеры!AD1389=0," ",0.1)</f>
        <v xml:space="preserve"> </v>
      </c>
      <c r="N1395" s="29" t="str">
        <f>IF(Замеры!AD1389=0," ",Замеры!AD1389)</f>
        <v xml:space="preserve"> </v>
      </c>
      <c r="O1395" s="29" t="str">
        <f>Замеры!AE1389</f>
        <v xml:space="preserve"> </v>
      </c>
      <c r="P1395" s="29" t="str">
        <f>Замеры!AF1389</f>
        <v xml:space="preserve"> </v>
      </c>
      <c r="Q1395" s="29" t="str">
        <f>IF(Замеры!AD1389=0," ","+")</f>
        <v xml:space="preserve"> </v>
      </c>
      <c r="R1395" s="32">
        <f>Замеры!AC1389</f>
        <v>0</v>
      </c>
      <c r="W1395" s="33" t="e">
        <f t="shared" si="42"/>
        <v>#VALUE!</v>
      </c>
      <c r="X1395" s="31" t="s">
        <v>72</v>
      </c>
      <c r="Y1395" s="33" t="e">
        <f t="shared" si="43"/>
        <v>#VALUE!</v>
      </c>
      <c r="Z1395" s="32"/>
    </row>
    <row r="1396" spans="1:26" x14ac:dyDescent="0.3">
      <c r="A1396" s="35">
        <f>IF(Замеры!B1390=0, " ", Замеры!B1390)</f>
        <v>1387</v>
      </c>
      <c r="B1396" s="37" t="str">
        <f>CONCATENATE(Замеры!D1390,Замеры!F1390)</f>
        <v>Группа от QF</v>
      </c>
      <c r="C1396" s="35" t="str">
        <f>IF(Замеры!J1390=0," ", Замеры!J1390)</f>
        <v xml:space="preserve"> </v>
      </c>
      <c r="D1396" s="29" t="str">
        <f>IF(Замеры!AD1390=0, " ", Замеры!AB1390)</f>
        <v xml:space="preserve"> </v>
      </c>
      <c r="E1396" s="29" t="str">
        <f>CONCATENATE(Замеры!T1390,Замеры!W1390,Замеры!V1390)</f>
        <v xml:space="preserve"> </v>
      </c>
      <c r="F1396" s="30" t="str">
        <f>IF(Замеры!AD1390=0," ","---")</f>
        <v xml:space="preserve"> </v>
      </c>
      <c r="G1396" s="31" t="str">
        <f>IF(Замеры!AD1390=0," ",Замеры!L1390)</f>
        <v xml:space="preserve"> </v>
      </c>
      <c r="H1396" s="31" t="str">
        <f>CONCATENATE(Замеры!AO1390,Замеры!AE1390,Замеры!AP1390)</f>
        <v>0 0</v>
      </c>
      <c r="I1396" s="29" t="str">
        <f>CONCATENATE(Замеры!AM1390,Замеры!AE1390,Замеры!AN1390)</f>
        <v>0 0</v>
      </c>
      <c r="J1396" s="31" t="str">
        <f>IF(Замеры!AD1390=0," ",G1396*2.55)</f>
        <v xml:space="preserve"> </v>
      </c>
      <c r="K1396" s="29" t="str">
        <f>IF(Замеры!AD1390=0," ",Замеры!AK1390)</f>
        <v xml:space="preserve"> </v>
      </c>
      <c r="L1396" s="29" t="str">
        <f>IF(Замеры!AD1390=0," ",Замеры!AL1390)</f>
        <v xml:space="preserve"> </v>
      </c>
      <c r="M1396" s="29" t="str">
        <f>IF(Замеры!AD1390=0," ",0.1)</f>
        <v xml:space="preserve"> </v>
      </c>
      <c r="N1396" s="29" t="str">
        <f>IF(Замеры!AD1390=0," ",Замеры!AD1390)</f>
        <v xml:space="preserve"> </v>
      </c>
      <c r="O1396" s="29" t="str">
        <f>Замеры!AE1390</f>
        <v xml:space="preserve"> </v>
      </c>
      <c r="P1396" s="29" t="str">
        <f>Замеры!AF1390</f>
        <v xml:space="preserve"> </v>
      </c>
      <c r="Q1396" s="29" t="str">
        <f>IF(Замеры!AD1390=0," ","+")</f>
        <v xml:space="preserve"> </v>
      </c>
      <c r="R1396" s="32">
        <f>Замеры!AC1390</f>
        <v>0</v>
      </c>
      <c r="W1396" s="33" t="e">
        <f t="shared" si="42"/>
        <v>#VALUE!</v>
      </c>
      <c r="X1396" s="31" t="s">
        <v>72</v>
      </c>
      <c r="Y1396" s="33" t="e">
        <f t="shared" si="43"/>
        <v>#VALUE!</v>
      </c>
      <c r="Z1396" s="32"/>
    </row>
    <row r="1397" spans="1:26" x14ac:dyDescent="0.3">
      <c r="A1397" s="35">
        <f>IF(Замеры!B1391=0, " ", Замеры!B1391)</f>
        <v>1388</v>
      </c>
      <c r="B1397" s="37" t="str">
        <f>CONCATENATE(Замеры!D1391,Замеры!F1391)</f>
        <v>Группа от QF</v>
      </c>
      <c r="C1397" s="35" t="str">
        <f>IF(Замеры!J1391=0," ", Замеры!J1391)</f>
        <v xml:space="preserve"> </v>
      </c>
      <c r="D1397" s="29" t="str">
        <f>IF(Замеры!AD1391=0, " ", Замеры!AB1391)</f>
        <v xml:space="preserve"> </v>
      </c>
      <c r="E1397" s="29" t="str">
        <f>CONCATENATE(Замеры!T1391,Замеры!W1391,Замеры!V1391)</f>
        <v xml:space="preserve"> </v>
      </c>
      <c r="F1397" s="30" t="str">
        <f>IF(Замеры!AD1391=0," ","---")</f>
        <v xml:space="preserve"> </v>
      </c>
      <c r="G1397" s="31" t="str">
        <f>IF(Замеры!AD1391=0," ",Замеры!L1391)</f>
        <v xml:space="preserve"> </v>
      </c>
      <c r="H1397" s="31" t="str">
        <f>CONCATENATE(Замеры!AO1391,Замеры!AE1391,Замеры!AP1391)</f>
        <v>0 0</v>
      </c>
      <c r="I1397" s="29" t="str">
        <f>CONCATENATE(Замеры!AM1391,Замеры!AE1391,Замеры!AN1391)</f>
        <v>0 0</v>
      </c>
      <c r="J1397" s="31" t="str">
        <f>IF(Замеры!AD1391=0," ",G1397*2.55)</f>
        <v xml:space="preserve"> </v>
      </c>
      <c r="K1397" s="29" t="str">
        <f>IF(Замеры!AD1391=0," ",Замеры!AK1391)</f>
        <v xml:space="preserve"> </v>
      </c>
      <c r="L1397" s="29" t="str">
        <f>IF(Замеры!AD1391=0," ",Замеры!AL1391)</f>
        <v xml:space="preserve"> </v>
      </c>
      <c r="M1397" s="29" t="str">
        <f>IF(Замеры!AD1391=0," ",0.1)</f>
        <v xml:space="preserve"> </v>
      </c>
      <c r="N1397" s="29" t="str">
        <f>IF(Замеры!AD1391=0," ",Замеры!AD1391)</f>
        <v xml:space="preserve"> </v>
      </c>
      <c r="O1397" s="29" t="str">
        <f>Замеры!AE1391</f>
        <v xml:space="preserve"> </v>
      </c>
      <c r="P1397" s="29" t="str">
        <f>Замеры!AF1391</f>
        <v xml:space="preserve"> </v>
      </c>
      <c r="Q1397" s="29" t="str">
        <f>IF(Замеры!AD1391=0," ","+")</f>
        <v xml:space="preserve"> </v>
      </c>
      <c r="R1397" s="32">
        <f>Замеры!AC1391</f>
        <v>0</v>
      </c>
      <c r="W1397" s="33" t="e">
        <f t="shared" si="42"/>
        <v>#VALUE!</v>
      </c>
      <c r="X1397" s="31" t="s">
        <v>72</v>
      </c>
      <c r="Y1397" s="33" t="e">
        <f t="shared" si="43"/>
        <v>#VALUE!</v>
      </c>
      <c r="Z1397" s="32"/>
    </row>
    <row r="1398" spans="1:26" x14ac:dyDescent="0.3">
      <c r="A1398" s="35">
        <f>IF(Замеры!B1392=0, " ", Замеры!B1392)</f>
        <v>1389</v>
      </c>
      <c r="B1398" s="37" t="str">
        <f>CONCATENATE(Замеры!D1392,Замеры!F1392)</f>
        <v>Группа от QF</v>
      </c>
      <c r="C1398" s="35" t="str">
        <f>IF(Замеры!J1392=0," ", Замеры!J1392)</f>
        <v xml:space="preserve"> </v>
      </c>
      <c r="D1398" s="29" t="str">
        <f>IF(Замеры!AD1392=0, " ", Замеры!AB1392)</f>
        <v xml:space="preserve"> </v>
      </c>
      <c r="E1398" s="29" t="str">
        <f>CONCATENATE(Замеры!T1392,Замеры!W1392,Замеры!V1392)</f>
        <v xml:space="preserve"> </v>
      </c>
      <c r="F1398" s="30" t="str">
        <f>IF(Замеры!AD1392=0," ","---")</f>
        <v xml:space="preserve"> </v>
      </c>
      <c r="G1398" s="31" t="str">
        <f>IF(Замеры!AD1392=0," ",Замеры!L1392)</f>
        <v xml:space="preserve"> </v>
      </c>
      <c r="H1398" s="31" t="str">
        <f>CONCATENATE(Замеры!AO1392,Замеры!AE1392,Замеры!AP1392)</f>
        <v>0 0</v>
      </c>
      <c r="I1398" s="29" t="str">
        <f>CONCATENATE(Замеры!AM1392,Замеры!AE1392,Замеры!AN1392)</f>
        <v>0 0</v>
      </c>
      <c r="J1398" s="31" t="str">
        <f>IF(Замеры!AD1392=0," ",G1398*2.55)</f>
        <v xml:space="preserve"> </v>
      </c>
      <c r="K1398" s="29" t="str">
        <f>IF(Замеры!AD1392=0," ",Замеры!AK1392)</f>
        <v xml:space="preserve"> </v>
      </c>
      <c r="L1398" s="29" t="str">
        <f>IF(Замеры!AD1392=0," ",Замеры!AL1392)</f>
        <v xml:space="preserve"> </v>
      </c>
      <c r="M1398" s="29" t="str">
        <f>IF(Замеры!AD1392=0," ",0.1)</f>
        <v xml:space="preserve"> </v>
      </c>
      <c r="N1398" s="29" t="str">
        <f>IF(Замеры!AD1392=0," ",Замеры!AD1392)</f>
        <v xml:space="preserve"> </v>
      </c>
      <c r="O1398" s="29" t="str">
        <f>Замеры!AE1392</f>
        <v xml:space="preserve"> </v>
      </c>
      <c r="P1398" s="29" t="str">
        <f>Замеры!AF1392</f>
        <v xml:space="preserve"> </v>
      </c>
      <c r="Q1398" s="29" t="str">
        <f>IF(Замеры!AD1392=0," ","+")</f>
        <v xml:space="preserve"> </v>
      </c>
      <c r="R1398" s="32">
        <f>Замеры!AC1392</f>
        <v>0</v>
      </c>
      <c r="W1398" s="33" t="e">
        <f t="shared" si="42"/>
        <v>#VALUE!</v>
      </c>
      <c r="X1398" s="31" t="s">
        <v>72</v>
      </c>
      <c r="Y1398" s="33" t="e">
        <f t="shared" si="43"/>
        <v>#VALUE!</v>
      </c>
      <c r="Z1398" s="32"/>
    </row>
    <row r="1399" spans="1:26" x14ac:dyDescent="0.3">
      <c r="A1399" s="35">
        <f>IF(Замеры!B1393=0, " ", Замеры!B1393)</f>
        <v>1390</v>
      </c>
      <c r="B1399" s="37" t="str">
        <f>CONCATENATE(Замеры!D1393,Замеры!F1393)</f>
        <v>Группа от QF</v>
      </c>
      <c r="C1399" s="35" t="str">
        <f>IF(Замеры!J1393=0," ", Замеры!J1393)</f>
        <v xml:space="preserve"> </v>
      </c>
      <c r="D1399" s="29" t="str">
        <f>IF(Замеры!AD1393=0, " ", Замеры!AB1393)</f>
        <v xml:space="preserve"> </v>
      </c>
      <c r="E1399" s="29" t="str">
        <f>CONCATENATE(Замеры!T1393,Замеры!W1393,Замеры!V1393)</f>
        <v xml:space="preserve"> </v>
      </c>
      <c r="F1399" s="30" t="str">
        <f>IF(Замеры!AD1393=0," ","---")</f>
        <v xml:space="preserve"> </v>
      </c>
      <c r="G1399" s="31" t="str">
        <f>IF(Замеры!AD1393=0," ",Замеры!L1393)</f>
        <v xml:space="preserve"> </v>
      </c>
      <c r="H1399" s="31" t="str">
        <f>CONCATENATE(Замеры!AO1393,Замеры!AE1393,Замеры!AP1393)</f>
        <v>0 0</v>
      </c>
      <c r="I1399" s="29" t="str">
        <f>CONCATENATE(Замеры!AM1393,Замеры!AE1393,Замеры!AN1393)</f>
        <v>0 0</v>
      </c>
      <c r="J1399" s="31" t="str">
        <f>IF(Замеры!AD1393=0," ",G1399*2.55)</f>
        <v xml:space="preserve"> </v>
      </c>
      <c r="K1399" s="29" t="str">
        <f>IF(Замеры!AD1393=0," ",Замеры!AK1393)</f>
        <v xml:space="preserve"> </v>
      </c>
      <c r="L1399" s="29" t="str">
        <f>IF(Замеры!AD1393=0," ",Замеры!AL1393)</f>
        <v xml:space="preserve"> </v>
      </c>
      <c r="M1399" s="29" t="str">
        <f>IF(Замеры!AD1393=0," ",0.1)</f>
        <v xml:space="preserve"> </v>
      </c>
      <c r="N1399" s="29" t="str">
        <f>IF(Замеры!AD1393=0," ",Замеры!AD1393)</f>
        <v xml:space="preserve"> </v>
      </c>
      <c r="O1399" s="29" t="str">
        <f>Замеры!AE1393</f>
        <v xml:space="preserve"> </v>
      </c>
      <c r="P1399" s="29" t="str">
        <f>Замеры!AF1393</f>
        <v xml:space="preserve"> </v>
      </c>
      <c r="Q1399" s="29" t="str">
        <f>IF(Замеры!AD1393=0," ","+")</f>
        <v xml:space="preserve"> </v>
      </c>
      <c r="R1399" s="32">
        <f>Замеры!AC1393</f>
        <v>0</v>
      </c>
      <c r="W1399" s="33" t="e">
        <f t="shared" si="42"/>
        <v>#VALUE!</v>
      </c>
      <c r="X1399" s="31" t="s">
        <v>72</v>
      </c>
      <c r="Y1399" s="33" t="e">
        <f t="shared" si="43"/>
        <v>#VALUE!</v>
      </c>
      <c r="Z1399" s="32"/>
    </row>
    <row r="1400" spans="1:26" x14ac:dyDescent="0.3">
      <c r="A1400" s="35">
        <f>IF(Замеры!B1394=0, " ", Замеры!B1394)</f>
        <v>1391</v>
      </c>
      <c r="B1400" s="37" t="str">
        <f>CONCATENATE(Замеры!D1394,Замеры!F1394)</f>
        <v>Группа от QF</v>
      </c>
      <c r="C1400" s="35" t="str">
        <f>IF(Замеры!J1394=0," ", Замеры!J1394)</f>
        <v xml:space="preserve"> </v>
      </c>
      <c r="D1400" s="29" t="str">
        <f>IF(Замеры!AD1394=0, " ", Замеры!AB1394)</f>
        <v xml:space="preserve"> </v>
      </c>
      <c r="E1400" s="29" t="str">
        <f>CONCATENATE(Замеры!T1394,Замеры!W1394,Замеры!V1394)</f>
        <v xml:space="preserve"> </v>
      </c>
      <c r="F1400" s="30" t="str">
        <f>IF(Замеры!AD1394=0," ","---")</f>
        <v xml:space="preserve"> </v>
      </c>
      <c r="G1400" s="31" t="str">
        <f>IF(Замеры!AD1394=0," ",Замеры!L1394)</f>
        <v xml:space="preserve"> </v>
      </c>
      <c r="H1400" s="31" t="str">
        <f>CONCATENATE(Замеры!AO1394,Замеры!AE1394,Замеры!AP1394)</f>
        <v>0 0</v>
      </c>
      <c r="I1400" s="29" t="str">
        <f>CONCATENATE(Замеры!AM1394,Замеры!AE1394,Замеры!AN1394)</f>
        <v>0 0</v>
      </c>
      <c r="J1400" s="31" t="str">
        <f>IF(Замеры!AD1394=0," ",G1400*2.55)</f>
        <v xml:space="preserve"> </v>
      </c>
      <c r="K1400" s="29" t="str">
        <f>IF(Замеры!AD1394=0," ",Замеры!AK1394)</f>
        <v xml:space="preserve"> </v>
      </c>
      <c r="L1400" s="29" t="str">
        <f>IF(Замеры!AD1394=0," ",Замеры!AL1394)</f>
        <v xml:space="preserve"> </v>
      </c>
      <c r="M1400" s="29" t="str">
        <f>IF(Замеры!AD1394=0," ",0.1)</f>
        <v xml:space="preserve"> </v>
      </c>
      <c r="N1400" s="29" t="str">
        <f>IF(Замеры!AD1394=0," ",Замеры!AD1394)</f>
        <v xml:space="preserve"> </v>
      </c>
      <c r="O1400" s="29" t="str">
        <f>Замеры!AE1394</f>
        <v xml:space="preserve"> </v>
      </c>
      <c r="P1400" s="29" t="str">
        <f>Замеры!AF1394</f>
        <v xml:space="preserve"> </v>
      </c>
      <c r="Q1400" s="29" t="str">
        <f>IF(Замеры!AD1394=0," ","+")</f>
        <v xml:space="preserve"> </v>
      </c>
      <c r="R1400" s="32">
        <f>Замеры!AC1394</f>
        <v>0</v>
      </c>
      <c r="W1400" s="33" t="e">
        <f t="shared" si="42"/>
        <v>#VALUE!</v>
      </c>
      <c r="X1400" s="31" t="s">
        <v>72</v>
      </c>
      <c r="Y1400" s="33" t="e">
        <f t="shared" si="43"/>
        <v>#VALUE!</v>
      </c>
      <c r="Z1400" s="32"/>
    </row>
    <row r="1401" spans="1:26" x14ac:dyDescent="0.3">
      <c r="A1401" s="35">
        <f>IF(Замеры!B1395=0, " ", Замеры!B1395)</f>
        <v>1392</v>
      </c>
      <c r="B1401" s="37" t="str">
        <f>CONCATENATE(Замеры!D1395,Замеры!F1395)</f>
        <v>Группа от QF</v>
      </c>
      <c r="C1401" s="35" t="str">
        <f>IF(Замеры!J1395=0," ", Замеры!J1395)</f>
        <v xml:space="preserve"> </v>
      </c>
      <c r="D1401" s="29" t="str">
        <f>IF(Замеры!AD1395=0, " ", Замеры!AB1395)</f>
        <v xml:space="preserve"> </v>
      </c>
      <c r="E1401" s="29" t="str">
        <f>CONCATENATE(Замеры!T1395,Замеры!W1395,Замеры!V1395)</f>
        <v xml:space="preserve"> </v>
      </c>
      <c r="F1401" s="30" t="str">
        <f>IF(Замеры!AD1395=0," ","---")</f>
        <v xml:space="preserve"> </v>
      </c>
      <c r="G1401" s="31" t="str">
        <f>IF(Замеры!AD1395=0," ",Замеры!L1395)</f>
        <v xml:space="preserve"> </v>
      </c>
      <c r="H1401" s="31" t="str">
        <f>CONCATENATE(Замеры!AO1395,Замеры!AE1395,Замеры!AP1395)</f>
        <v>0 0</v>
      </c>
      <c r="I1401" s="29" t="str">
        <f>CONCATENATE(Замеры!AM1395,Замеры!AE1395,Замеры!AN1395)</f>
        <v>0 0</v>
      </c>
      <c r="J1401" s="31" t="str">
        <f>IF(Замеры!AD1395=0," ",G1401*2.55)</f>
        <v xml:space="preserve"> </v>
      </c>
      <c r="K1401" s="29" t="str">
        <f>IF(Замеры!AD1395=0," ",Замеры!AK1395)</f>
        <v xml:space="preserve"> </v>
      </c>
      <c r="L1401" s="29" t="str">
        <f>IF(Замеры!AD1395=0," ",Замеры!AL1395)</f>
        <v xml:space="preserve"> </v>
      </c>
      <c r="M1401" s="29" t="str">
        <f>IF(Замеры!AD1395=0," ",0.1)</f>
        <v xml:space="preserve"> </v>
      </c>
      <c r="N1401" s="29" t="str">
        <f>IF(Замеры!AD1395=0," ",Замеры!AD1395)</f>
        <v xml:space="preserve"> </v>
      </c>
      <c r="O1401" s="29" t="str">
        <f>Замеры!AE1395</f>
        <v xml:space="preserve"> </v>
      </c>
      <c r="P1401" s="29" t="str">
        <f>Замеры!AF1395</f>
        <v xml:space="preserve"> </v>
      </c>
      <c r="Q1401" s="29" t="str">
        <f>IF(Замеры!AD1395=0," ","+")</f>
        <v xml:space="preserve"> </v>
      </c>
      <c r="R1401" s="32">
        <f>Замеры!AC1395</f>
        <v>0</v>
      </c>
      <c r="W1401" s="33" t="e">
        <f t="shared" si="42"/>
        <v>#VALUE!</v>
      </c>
      <c r="X1401" s="31" t="s">
        <v>72</v>
      </c>
      <c r="Y1401" s="33" t="e">
        <f t="shared" si="43"/>
        <v>#VALUE!</v>
      </c>
      <c r="Z1401" s="32"/>
    </row>
    <row r="1402" spans="1:26" x14ac:dyDescent="0.3">
      <c r="A1402" s="35">
        <f>IF(Замеры!B1396=0, " ", Замеры!B1396)</f>
        <v>1393</v>
      </c>
      <c r="B1402" s="37" t="str">
        <f>CONCATENATE(Замеры!D1396,Замеры!F1396)</f>
        <v>Группа от QF</v>
      </c>
      <c r="C1402" s="35" t="str">
        <f>IF(Замеры!J1396=0," ", Замеры!J1396)</f>
        <v xml:space="preserve"> </v>
      </c>
      <c r="D1402" s="29" t="str">
        <f>IF(Замеры!AD1396=0, " ", Замеры!AB1396)</f>
        <v xml:space="preserve"> </v>
      </c>
      <c r="E1402" s="29" t="str">
        <f>CONCATENATE(Замеры!T1396,Замеры!W1396,Замеры!V1396)</f>
        <v xml:space="preserve"> </v>
      </c>
      <c r="F1402" s="30" t="str">
        <f>IF(Замеры!AD1396=0," ","---")</f>
        <v xml:space="preserve"> </v>
      </c>
      <c r="G1402" s="31" t="str">
        <f>IF(Замеры!AD1396=0," ",Замеры!L1396)</f>
        <v xml:space="preserve"> </v>
      </c>
      <c r="H1402" s="31" t="str">
        <f>CONCATENATE(Замеры!AO1396,Замеры!AE1396,Замеры!AP1396)</f>
        <v>0 0</v>
      </c>
      <c r="I1402" s="29" t="str">
        <f>CONCATENATE(Замеры!AM1396,Замеры!AE1396,Замеры!AN1396)</f>
        <v>0 0</v>
      </c>
      <c r="J1402" s="31" t="str">
        <f>IF(Замеры!AD1396=0," ",G1402*2.55)</f>
        <v xml:space="preserve"> </v>
      </c>
      <c r="K1402" s="29" t="str">
        <f>IF(Замеры!AD1396=0," ",Замеры!AK1396)</f>
        <v xml:space="preserve"> </v>
      </c>
      <c r="L1402" s="29" t="str">
        <f>IF(Замеры!AD1396=0," ",Замеры!AL1396)</f>
        <v xml:space="preserve"> </v>
      </c>
      <c r="M1402" s="29" t="str">
        <f>IF(Замеры!AD1396=0," ",0.1)</f>
        <v xml:space="preserve"> </v>
      </c>
      <c r="N1402" s="29" t="str">
        <f>IF(Замеры!AD1396=0," ",Замеры!AD1396)</f>
        <v xml:space="preserve"> </v>
      </c>
      <c r="O1402" s="29" t="str">
        <f>Замеры!AE1396</f>
        <v xml:space="preserve"> </v>
      </c>
      <c r="P1402" s="29" t="str">
        <f>Замеры!AF1396</f>
        <v xml:space="preserve"> </v>
      </c>
      <c r="Q1402" s="29" t="str">
        <f>IF(Замеры!AD1396=0," ","+")</f>
        <v xml:space="preserve"> </v>
      </c>
      <c r="R1402" s="32">
        <f>Замеры!AC1396</f>
        <v>0</v>
      </c>
      <c r="W1402" s="33" t="e">
        <f t="shared" si="42"/>
        <v>#VALUE!</v>
      </c>
      <c r="X1402" s="31" t="s">
        <v>72</v>
      </c>
      <c r="Y1402" s="33" t="e">
        <f t="shared" si="43"/>
        <v>#VALUE!</v>
      </c>
      <c r="Z1402" s="32"/>
    </row>
    <row r="1403" spans="1:26" x14ac:dyDescent="0.3">
      <c r="A1403" s="35">
        <f>IF(Замеры!B1397=0, " ", Замеры!B1397)</f>
        <v>1394</v>
      </c>
      <c r="B1403" s="37" t="str">
        <f>CONCATENATE(Замеры!D1397,Замеры!F1397)</f>
        <v>Группа от QF</v>
      </c>
      <c r="C1403" s="35" t="str">
        <f>IF(Замеры!J1397=0," ", Замеры!J1397)</f>
        <v xml:space="preserve"> </v>
      </c>
      <c r="D1403" s="29" t="str">
        <f>IF(Замеры!AD1397=0, " ", Замеры!AB1397)</f>
        <v xml:space="preserve"> </v>
      </c>
      <c r="E1403" s="29" t="str">
        <f>CONCATENATE(Замеры!T1397,Замеры!W1397,Замеры!V1397)</f>
        <v xml:space="preserve"> </v>
      </c>
      <c r="F1403" s="30" t="str">
        <f>IF(Замеры!AD1397=0," ","---")</f>
        <v xml:space="preserve"> </v>
      </c>
      <c r="G1403" s="31" t="str">
        <f>IF(Замеры!AD1397=0," ",Замеры!L1397)</f>
        <v xml:space="preserve"> </v>
      </c>
      <c r="H1403" s="31" t="str">
        <f>CONCATENATE(Замеры!AO1397,Замеры!AE1397,Замеры!AP1397)</f>
        <v>0 0</v>
      </c>
      <c r="I1403" s="29" t="str">
        <f>CONCATENATE(Замеры!AM1397,Замеры!AE1397,Замеры!AN1397)</f>
        <v>0 0</v>
      </c>
      <c r="J1403" s="31" t="str">
        <f>IF(Замеры!AD1397=0," ",G1403*2.55)</f>
        <v xml:space="preserve"> </v>
      </c>
      <c r="K1403" s="29" t="str">
        <f>IF(Замеры!AD1397=0," ",Замеры!AK1397)</f>
        <v xml:space="preserve"> </v>
      </c>
      <c r="L1403" s="29" t="str">
        <f>IF(Замеры!AD1397=0," ",Замеры!AL1397)</f>
        <v xml:space="preserve"> </v>
      </c>
      <c r="M1403" s="29" t="str">
        <f>IF(Замеры!AD1397=0," ",0.1)</f>
        <v xml:space="preserve"> </v>
      </c>
      <c r="N1403" s="29" t="str">
        <f>IF(Замеры!AD1397=0," ",Замеры!AD1397)</f>
        <v xml:space="preserve"> </v>
      </c>
      <c r="O1403" s="29" t="str">
        <f>Замеры!AE1397</f>
        <v xml:space="preserve"> </v>
      </c>
      <c r="P1403" s="29" t="str">
        <f>Замеры!AF1397</f>
        <v xml:space="preserve"> </v>
      </c>
      <c r="Q1403" s="29" t="str">
        <f>IF(Замеры!AD1397=0," ","+")</f>
        <v xml:space="preserve"> </v>
      </c>
      <c r="R1403" s="32">
        <f>Замеры!AC1397</f>
        <v>0</v>
      </c>
      <c r="W1403" s="33" t="e">
        <f t="shared" si="42"/>
        <v>#VALUE!</v>
      </c>
      <c r="X1403" s="31" t="s">
        <v>72</v>
      </c>
      <c r="Y1403" s="33" t="e">
        <f t="shared" si="43"/>
        <v>#VALUE!</v>
      </c>
      <c r="Z1403" s="32"/>
    </row>
    <row r="1404" spans="1:26" x14ac:dyDescent="0.3">
      <c r="A1404" s="35">
        <f>IF(Замеры!B1398=0, " ", Замеры!B1398)</f>
        <v>1395</v>
      </c>
      <c r="B1404" s="37" t="str">
        <f>CONCATENATE(Замеры!D1398,Замеры!F1398)</f>
        <v>Группа от QF</v>
      </c>
      <c r="C1404" s="35" t="str">
        <f>IF(Замеры!J1398=0," ", Замеры!J1398)</f>
        <v xml:space="preserve"> </v>
      </c>
      <c r="D1404" s="29" t="str">
        <f>IF(Замеры!AD1398=0, " ", Замеры!AB1398)</f>
        <v xml:space="preserve"> </v>
      </c>
      <c r="E1404" s="29" t="str">
        <f>CONCATENATE(Замеры!T1398,Замеры!W1398,Замеры!V1398)</f>
        <v xml:space="preserve"> </v>
      </c>
      <c r="F1404" s="30" t="str">
        <f>IF(Замеры!AD1398=0," ","---")</f>
        <v xml:space="preserve"> </v>
      </c>
      <c r="G1404" s="31" t="str">
        <f>IF(Замеры!AD1398=0," ",Замеры!L1398)</f>
        <v xml:space="preserve"> </v>
      </c>
      <c r="H1404" s="31" t="str">
        <f>CONCATENATE(Замеры!AO1398,Замеры!AE1398,Замеры!AP1398)</f>
        <v>0 0</v>
      </c>
      <c r="I1404" s="29" t="str">
        <f>CONCATENATE(Замеры!AM1398,Замеры!AE1398,Замеры!AN1398)</f>
        <v>0 0</v>
      </c>
      <c r="J1404" s="31" t="str">
        <f>IF(Замеры!AD1398=0," ",G1404*2.55)</f>
        <v xml:space="preserve"> </v>
      </c>
      <c r="K1404" s="29" t="str">
        <f>IF(Замеры!AD1398=0," ",Замеры!AK1398)</f>
        <v xml:space="preserve"> </v>
      </c>
      <c r="L1404" s="29" t="str">
        <f>IF(Замеры!AD1398=0," ",Замеры!AL1398)</f>
        <v xml:space="preserve"> </v>
      </c>
      <c r="M1404" s="29" t="str">
        <f>IF(Замеры!AD1398=0," ",0.1)</f>
        <v xml:space="preserve"> </v>
      </c>
      <c r="N1404" s="29" t="str">
        <f>IF(Замеры!AD1398=0," ",Замеры!AD1398)</f>
        <v xml:space="preserve"> </v>
      </c>
      <c r="O1404" s="29" t="str">
        <f>Замеры!AE1398</f>
        <v xml:space="preserve"> </v>
      </c>
      <c r="P1404" s="29" t="str">
        <f>Замеры!AF1398</f>
        <v xml:space="preserve"> </v>
      </c>
      <c r="Q1404" s="29" t="str">
        <f>IF(Замеры!AD1398=0," ","+")</f>
        <v xml:space="preserve"> </v>
      </c>
      <c r="R1404" s="32">
        <f>Замеры!AC1398</f>
        <v>0</v>
      </c>
      <c r="W1404" s="33" t="e">
        <f t="shared" si="42"/>
        <v>#VALUE!</v>
      </c>
      <c r="X1404" s="31" t="s">
        <v>72</v>
      </c>
      <c r="Y1404" s="33" t="e">
        <f t="shared" si="43"/>
        <v>#VALUE!</v>
      </c>
      <c r="Z1404" s="32"/>
    </row>
    <row r="1405" spans="1:26" x14ac:dyDescent="0.3">
      <c r="A1405" s="35">
        <f>IF(Замеры!B1399=0, " ", Замеры!B1399)</f>
        <v>1396</v>
      </c>
      <c r="B1405" s="37" t="str">
        <f>CONCATENATE(Замеры!D1399,Замеры!F1399)</f>
        <v>Группа от QF</v>
      </c>
      <c r="C1405" s="35" t="str">
        <f>IF(Замеры!J1399=0," ", Замеры!J1399)</f>
        <v xml:space="preserve"> </v>
      </c>
      <c r="D1405" s="29" t="str">
        <f>IF(Замеры!AD1399=0, " ", Замеры!AB1399)</f>
        <v xml:space="preserve"> </v>
      </c>
      <c r="E1405" s="29" t="str">
        <f>CONCATENATE(Замеры!T1399,Замеры!W1399,Замеры!V1399)</f>
        <v xml:space="preserve"> </v>
      </c>
      <c r="F1405" s="30" t="str">
        <f>IF(Замеры!AD1399=0," ","---")</f>
        <v xml:space="preserve"> </v>
      </c>
      <c r="G1405" s="31" t="str">
        <f>IF(Замеры!AD1399=0," ",Замеры!L1399)</f>
        <v xml:space="preserve"> </v>
      </c>
      <c r="H1405" s="31" t="str">
        <f>CONCATENATE(Замеры!AO1399,Замеры!AE1399,Замеры!AP1399)</f>
        <v>0 0</v>
      </c>
      <c r="I1405" s="29" t="str">
        <f>CONCATENATE(Замеры!AM1399,Замеры!AE1399,Замеры!AN1399)</f>
        <v>0 0</v>
      </c>
      <c r="J1405" s="31" t="str">
        <f>IF(Замеры!AD1399=0," ",G1405*2.55)</f>
        <v xml:space="preserve"> </v>
      </c>
      <c r="K1405" s="29" t="str">
        <f>IF(Замеры!AD1399=0," ",Замеры!AK1399)</f>
        <v xml:space="preserve"> </v>
      </c>
      <c r="L1405" s="29" t="str">
        <f>IF(Замеры!AD1399=0," ",Замеры!AL1399)</f>
        <v xml:space="preserve"> </v>
      </c>
      <c r="M1405" s="29" t="str">
        <f>IF(Замеры!AD1399=0," ",0.1)</f>
        <v xml:space="preserve"> </v>
      </c>
      <c r="N1405" s="29" t="str">
        <f>IF(Замеры!AD1399=0," ",Замеры!AD1399)</f>
        <v xml:space="preserve"> </v>
      </c>
      <c r="O1405" s="29" t="str">
        <f>Замеры!AE1399</f>
        <v xml:space="preserve"> </v>
      </c>
      <c r="P1405" s="29" t="str">
        <f>Замеры!AF1399</f>
        <v xml:space="preserve"> </v>
      </c>
      <c r="Q1405" s="29" t="str">
        <f>IF(Замеры!AD1399=0," ","+")</f>
        <v xml:space="preserve"> </v>
      </c>
      <c r="R1405" s="32">
        <f>Замеры!AC1399</f>
        <v>0</v>
      </c>
      <c r="W1405" s="33" t="e">
        <f t="shared" si="42"/>
        <v>#VALUE!</v>
      </c>
      <c r="X1405" s="31" t="s">
        <v>72</v>
      </c>
      <c r="Y1405" s="33" t="e">
        <f t="shared" si="43"/>
        <v>#VALUE!</v>
      </c>
      <c r="Z1405" s="32"/>
    </row>
    <row r="1406" spans="1:26" x14ac:dyDescent="0.3">
      <c r="A1406" s="35">
        <f>IF(Замеры!B1400=0, " ", Замеры!B1400)</f>
        <v>1397</v>
      </c>
      <c r="B1406" s="37" t="str">
        <f>CONCATENATE(Замеры!D1400,Замеры!F1400)</f>
        <v>Группа от QF</v>
      </c>
      <c r="C1406" s="35" t="str">
        <f>IF(Замеры!J1400=0," ", Замеры!J1400)</f>
        <v xml:space="preserve"> </v>
      </c>
      <c r="D1406" s="29" t="str">
        <f>IF(Замеры!AD1400=0, " ", Замеры!AB1400)</f>
        <v xml:space="preserve"> </v>
      </c>
      <c r="E1406" s="29" t="str">
        <f>CONCATENATE(Замеры!T1400,Замеры!W1400,Замеры!V1400)</f>
        <v xml:space="preserve"> </v>
      </c>
      <c r="F1406" s="30" t="str">
        <f>IF(Замеры!AD1400=0," ","---")</f>
        <v xml:space="preserve"> </v>
      </c>
      <c r="G1406" s="31" t="str">
        <f>IF(Замеры!AD1400=0," ",Замеры!L1400)</f>
        <v xml:space="preserve"> </v>
      </c>
      <c r="H1406" s="31" t="str">
        <f>CONCATENATE(Замеры!AO1400,Замеры!AE1400,Замеры!AP1400)</f>
        <v>0 0</v>
      </c>
      <c r="I1406" s="29" t="str">
        <f>CONCATENATE(Замеры!AM1400,Замеры!AE1400,Замеры!AN1400)</f>
        <v>0 0</v>
      </c>
      <c r="J1406" s="31" t="str">
        <f>IF(Замеры!AD1400=0," ",G1406*2.55)</f>
        <v xml:space="preserve"> </v>
      </c>
      <c r="K1406" s="29" t="str">
        <f>IF(Замеры!AD1400=0," ",Замеры!AK1400)</f>
        <v xml:space="preserve"> </v>
      </c>
      <c r="L1406" s="29" t="str">
        <f>IF(Замеры!AD1400=0," ",Замеры!AL1400)</f>
        <v xml:space="preserve"> </v>
      </c>
      <c r="M1406" s="29" t="str">
        <f>IF(Замеры!AD1400=0," ",0.1)</f>
        <v xml:space="preserve"> </v>
      </c>
      <c r="N1406" s="29" t="str">
        <f>IF(Замеры!AD1400=0," ",Замеры!AD1400)</f>
        <v xml:space="preserve"> </v>
      </c>
      <c r="O1406" s="29" t="str">
        <f>Замеры!AE1400</f>
        <v xml:space="preserve"> </v>
      </c>
      <c r="P1406" s="29" t="str">
        <f>Замеры!AF1400</f>
        <v xml:space="preserve"> </v>
      </c>
      <c r="Q1406" s="29" t="str">
        <f>IF(Замеры!AD1400=0," ","+")</f>
        <v xml:space="preserve"> </v>
      </c>
      <c r="R1406" s="32">
        <f>Замеры!AC1400</f>
        <v>0</v>
      </c>
      <c r="W1406" s="33" t="e">
        <f t="shared" si="42"/>
        <v>#VALUE!</v>
      </c>
      <c r="X1406" s="31" t="s">
        <v>72</v>
      </c>
      <c r="Y1406" s="33" t="e">
        <f t="shared" si="43"/>
        <v>#VALUE!</v>
      </c>
      <c r="Z1406" s="32"/>
    </row>
    <row r="1407" spans="1:26" x14ac:dyDescent="0.3">
      <c r="A1407" s="35">
        <f>IF(Замеры!B1401=0, " ", Замеры!B1401)</f>
        <v>1398</v>
      </c>
      <c r="B1407" s="37" t="str">
        <f>CONCATENATE(Замеры!D1401,Замеры!F1401)</f>
        <v>Группа от QF</v>
      </c>
      <c r="C1407" s="35" t="str">
        <f>IF(Замеры!J1401=0," ", Замеры!J1401)</f>
        <v xml:space="preserve"> </v>
      </c>
      <c r="D1407" s="29" t="str">
        <f>IF(Замеры!AD1401=0, " ", Замеры!AB1401)</f>
        <v xml:space="preserve"> </v>
      </c>
      <c r="E1407" s="29" t="str">
        <f>CONCATENATE(Замеры!T1401,Замеры!W1401,Замеры!V1401)</f>
        <v xml:space="preserve"> </v>
      </c>
      <c r="F1407" s="30" t="str">
        <f>IF(Замеры!AD1401=0," ","---")</f>
        <v xml:space="preserve"> </v>
      </c>
      <c r="G1407" s="31" t="str">
        <f>IF(Замеры!AD1401=0," ",Замеры!L1401)</f>
        <v xml:space="preserve"> </v>
      </c>
      <c r="H1407" s="31" t="str">
        <f>CONCATENATE(Замеры!AO1401,Замеры!AE1401,Замеры!AP1401)</f>
        <v>0 0</v>
      </c>
      <c r="I1407" s="29" t="str">
        <f>CONCATENATE(Замеры!AM1401,Замеры!AE1401,Замеры!AN1401)</f>
        <v>0 0</v>
      </c>
      <c r="J1407" s="31" t="str">
        <f>IF(Замеры!AD1401=0," ",G1407*2.55)</f>
        <v xml:space="preserve"> </v>
      </c>
      <c r="K1407" s="29" t="str">
        <f>IF(Замеры!AD1401=0," ",Замеры!AK1401)</f>
        <v xml:space="preserve"> </v>
      </c>
      <c r="L1407" s="29" t="str">
        <f>IF(Замеры!AD1401=0," ",Замеры!AL1401)</f>
        <v xml:space="preserve"> </v>
      </c>
      <c r="M1407" s="29" t="str">
        <f>IF(Замеры!AD1401=0," ",0.1)</f>
        <v xml:space="preserve"> </v>
      </c>
      <c r="N1407" s="29" t="str">
        <f>IF(Замеры!AD1401=0," ",Замеры!AD1401)</f>
        <v xml:space="preserve"> </v>
      </c>
      <c r="O1407" s="29" t="str">
        <f>Замеры!AE1401</f>
        <v xml:space="preserve"> </v>
      </c>
      <c r="P1407" s="29" t="str">
        <f>Замеры!AF1401</f>
        <v xml:space="preserve"> </v>
      </c>
      <c r="Q1407" s="29" t="str">
        <f>IF(Замеры!AD1401=0," ","+")</f>
        <v xml:space="preserve"> </v>
      </c>
      <c r="R1407" s="32">
        <f>Замеры!AC1401</f>
        <v>0</v>
      </c>
      <c r="W1407" s="33" t="e">
        <f t="shared" si="42"/>
        <v>#VALUE!</v>
      </c>
      <c r="X1407" s="31" t="s">
        <v>72</v>
      </c>
      <c r="Y1407" s="33" t="e">
        <f t="shared" si="43"/>
        <v>#VALUE!</v>
      </c>
      <c r="Z1407" s="32"/>
    </row>
    <row r="1408" spans="1:26" x14ac:dyDescent="0.3">
      <c r="A1408" s="35">
        <f>IF(Замеры!B1402=0, " ", Замеры!B1402)</f>
        <v>1399</v>
      </c>
      <c r="B1408" s="37" t="str">
        <f>CONCATENATE(Замеры!D1402,Замеры!F1402)</f>
        <v>Группа от QF</v>
      </c>
      <c r="C1408" s="35" t="str">
        <f>IF(Замеры!J1402=0," ", Замеры!J1402)</f>
        <v xml:space="preserve"> </v>
      </c>
      <c r="D1408" s="29" t="str">
        <f>IF(Замеры!AD1402=0, " ", Замеры!AB1402)</f>
        <v xml:space="preserve"> </v>
      </c>
      <c r="E1408" s="29" t="str">
        <f>CONCATENATE(Замеры!T1402,Замеры!W1402,Замеры!V1402)</f>
        <v xml:space="preserve"> </v>
      </c>
      <c r="F1408" s="30" t="str">
        <f>IF(Замеры!AD1402=0," ","---")</f>
        <v xml:space="preserve"> </v>
      </c>
      <c r="G1408" s="31" t="str">
        <f>IF(Замеры!AD1402=0," ",Замеры!L1402)</f>
        <v xml:space="preserve"> </v>
      </c>
      <c r="H1408" s="31" t="str">
        <f>CONCATENATE(Замеры!AO1402,Замеры!AE1402,Замеры!AP1402)</f>
        <v>0 0</v>
      </c>
      <c r="I1408" s="29" t="str">
        <f>CONCATENATE(Замеры!AM1402,Замеры!AE1402,Замеры!AN1402)</f>
        <v>0 0</v>
      </c>
      <c r="J1408" s="31" t="str">
        <f>IF(Замеры!AD1402=0," ",G1408*2.55)</f>
        <v xml:space="preserve"> </v>
      </c>
      <c r="K1408" s="29" t="str">
        <f>IF(Замеры!AD1402=0," ",Замеры!AK1402)</f>
        <v xml:space="preserve"> </v>
      </c>
      <c r="L1408" s="29" t="str">
        <f>IF(Замеры!AD1402=0," ",Замеры!AL1402)</f>
        <v xml:space="preserve"> </v>
      </c>
      <c r="M1408" s="29" t="str">
        <f>IF(Замеры!AD1402=0," ",0.1)</f>
        <v xml:space="preserve"> </v>
      </c>
      <c r="N1408" s="29" t="str">
        <f>IF(Замеры!AD1402=0," ",Замеры!AD1402)</f>
        <v xml:space="preserve"> </v>
      </c>
      <c r="O1408" s="29" t="str">
        <f>Замеры!AE1402</f>
        <v xml:space="preserve"> </v>
      </c>
      <c r="P1408" s="29" t="str">
        <f>Замеры!AF1402</f>
        <v xml:space="preserve"> </v>
      </c>
      <c r="Q1408" s="29" t="str">
        <f>IF(Замеры!AD1402=0," ","+")</f>
        <v xml:space="preserve"> </v>
      </c>
      <c r="R1408" s="32">
        <f>Замеры!AC1402</f>
        <v>0</v>
      </c>
      <c r="W1408" s="33" t="e">
        <f t="shared" si="42"/>
        <v>#VALUE!</v>
      </c>
      <c r="X1408" s="31" t="s">
        <v>72</v>
      </c>
      <c r="Y1408" s="33" t="e">
        <f t="shared" si="43"/>
        <v>#VALUE!</v>
      </c>
      <c r="Z1408" s="32"/>
    </row>
    <row r="1409" spans="1:26" x14ac:dyDescent="0.3">
      <c r="A1409" s="35">
        <f>IF(Замеры!B1403=0, " ", Замеры!B1403)</f>
        <v>1400</v>
      </c>
      <c r="B1409" s="37" t="str">
        <f>CONCATENATE(Замеры!D1403,Замеры!F1403)</f>
        <v>Группа от QF</v>
      </c>
      <c r="C1409" s="35" t="str">
        <f>IF(Замеры!J1403=0," ", Замеры!J1403)</f>
        <v xml:space="preserve"> </v>
      </c>
      <c r="D1409" s="29" t="str">
        <f>IF(Замеры!AD1403=0, " ", Замеры!AB1403)</f>
        <v xml:space="preserve"> </v>
      </c>
      <c r="E1409" s="29" t="str">
        <f>CONCATENATE(Замеры!T1403,Замеры!W1403,Замеры!V1403)</f>
        <v xml:space="preserve"> </v>
      </c>
      <c r="F1409" s="30" t="str">
        <f>IF(Замеры!AD1403=0," ","---")</f>
        <v xml:space="preserve"> </v>
      </c>
      <c r="G1409" s="31" t="str">
        <f>IF(Замеры!AD1403=0," ",Замеры!L1403)</f>
        <v xml:space="preserve"> </v>
      </c>
      <c r="H1409" s="31" t="str">
        <f>CONCATENATE(Замеры!AO1403,Замеры!AE1403,Замеры!AP1403)</f>
        <v>0 0</v>
      </c>
      <c r="I1409" s="29" t="str">
        <f>CONCATENATE(Замеры!AM1403,Замеры!AE1403,Замеры!AN1403)</f>
        <v>0 0</v>
      </c>
      <c r="J1409" s="31" t="str">
        <f>IF(Замеры!AD1403=0," ",G1409*2.55)</f>
        <v xml:space="preserve"> </v>
      </c>
      <c r="K1409" s="29" t="str">
        <f>IF(Замеры!AD1403=0," ",Замеры!AK1403)</f>
        <v xml:space="preserve"> </v>
      </c>
      <c r="L1409" s="29" t="str">
        <f>IF(Замеры!AD1403=0," ",Замеры!AL1403)</f>
        <v xml:space="preserve"> </v>
      </c>
      <c r="M1409" s="29" t="str">
        <f>IF(Замеры!AD1403=0," ",0.1)</f>
        <v xml:space="preserve"> </v>
      </c>
      <c r="N1409" s="29" t="str">
        <f>IF(Замеры!AD1403=0," ",Замеры!AD1403)</f>
        <v xml:space="preserve"> </v>
      </c>
      <c r="O1409" s="29" t="str">
        <f>Замеры!AE1403</f>
        <v xml:space="preserve"> </v>
      </c>
      <c r="P1409" s="29" t="str">
        <f>Замеры!AF1403</f>
        <v xml:space="preserve"> </v>
      </c>
      <c r="Q1409" s="29" t="str">
        <f>IF(Замеры!AD1403=0," ","+")</f>
        <v xml:space="preserve"> </v>
      </c>
      <c r="R1409" s="32">
        <f>Замеры!AC1403</f>
        <v>0</v>
      </c>
      <c r="W1409" s="33" t="e">
        <f t="shared" si="42"/>
        <v>#VALUE!</v>
      </c>
      <c r="X1409" s="31" t="s">
        <v>72</v>
      </c>
      <c r="Y1409" s="33" t="e">
        <f t="shared" si="43"/>
        <v>#VALUE!</v>
      </c>
      <c r="Z1409" s="32"/>
    </row>
    <row r="1410" spans="1:26" x14ac:dyDescent="0.3">
      <c r="A1410" s="35">
        <f>IF(Замеры!B1404=0, " ", Замеры!B1404)</f>
        <v>1401</v>
      </c>
      <c r="B1410" s="37" t="str">
        <f>CONCATENATE(Замеры!D1404,Замеры!F1404)</f>
        <v>Группа от QF</v>
      </c>
      <c r="C1410" s="35" t="str">
        <f>IF(Замеры!J1404=0," ", Замеры!J1404)</f>
        <v xml:space="preserve"> </v>
      </c>
      <c r="D1410" s="29" t="str">
        <f>IF(Замеры!AD1404=0, " ", Замеры!AB1404)</f>
        <v xml:space="preserve"> </v>
      </c>
      <c r="E1410" s="29" t="str">
        <f>CONCATENATE(Замеры!T1404,Замеры!W1404,Замеры!V1404)</f>
        <v xml:space="preserve"> </v>
      </c>
      <c r="F1410" s="30" t="str">
        <f>IF(Замеры!AD1404=0," ","---")</f>
        <v xml:space="preserve"> </v>
      </c>
      <c r="G1410" s="31" t="str">
        <f>IF(Замеры!AD1404=0," ",Замеры!L1404)</f>
        <v xml:space="preserve"> </v>
      </c>
      <c r="H1410" s="31" t="str">
        <f>CONCATENATE(Замеры!AO1404,Замеры!AE1404,Замеры!AP1404)</f>
        <v>0 0</v>
      </c>
      <c r="I1410" s="29" t="str">
        <f>CONCATENATE(Замеры!AM1404,Замеры!AE1404,Замеры!AN1404)</f>
        <v>0 0</v>
      </c>
      <c r="J1410" s="31" t="str">
        <f>IF(Замеры!AD1404=0," ",G1410*2.55)</f>
        <v xml:space="preserve"> </v>
      </c>
      <c r="K1410" s="29" t="str">
        <f>IF(Замеры!AD1404=0," ",Замеры!AK1404)</f>
        <v xml:space="preserve"> </v>
      </c>
      <c r="L1410" s="29" t="str">
        <f>IF(Замеры!AD1404=0," ",Замеры!AL1404)</f>
        <v xml:space="preserve"> </v>
      </c>
      <c r="M1410" s="29" t="str">
        <f>IF(Замеры!AD1404=0," ",0.1)</f>
        <v xml:space="preserve"> </v>
      </c>
      <c r="N1410" s="29" t="str">
        <f>IF(Замеры!AD1404=0," ",Замеры!AD1404)</f>
        <v xml:space="preserve"> </v>
      </c>
      <c r="O1410" s="29" t="str">
        <f>Замеры!AE1404</f>
        <v xml:space="preserve"> </v>
      </c>
      <c r="P1410" s="29" t="str">
        <f>Замеры!AF1404</f>
        <v xml:space="preserve"> </v>
      </c>
      <c r="Q1410" s="29" t="str">
        <f>IF(Замеры!AD1404=0," ","+")</f>
        <v xml:space="preserve"> </v>
      </c>
      <c r="R1410" s="32">
        <f>Замеры!AC1404</f>
        <v>0</v>
      </c>
      <c r="W1410" s="33" t="e">
        <f t="shared" si="42"/>
        <v>#VALUE!</v>
      </c>
      <c r="X1410" s="31" t="s">
        <v>72</v>
      </c>
      <c r="Y1410" s="33" t="e">
        <f t="shared" si="43"/>
        <v>#VALUE!</v>
      </c>
      <c r="Z1410" s="32"/>
    </row>
    <row r="1411" spans="1:26" x14ac:dyDescent="0.3">
      <c r="A1411" s="35">
        <f>IF(Замеры!B1405=0, " ", Замеры!B1405)</f>
        <v>1402</v>
      </c>
      <c r="B1411" s="37" t="str">
        <f>CONCATENATE(Замеры!D1405,Замеры!F1405)</f>
        <v>Группа от QF</v>
      </c>
      <c r="C1411" s="35" t="str">
        <f>IF(Замеры!J1405=0," ", Замеры!J1405)</f>
        <v xml:space="preserve"> </v>
      </c>
      <c r="D1411" s="29" t="str">
        <f>IF(Замеры!AD1405=0, " ", Замеры!AB1405)</f>
        <v xml:space="preserve"> </v>
      </c>
      <c r="E1411" s="29" t="str">
        <f>CONCATENATE(Замеры!T1405,Замеры!W1405,Замеры!V1405)</f>
        <v xml:space="preserve"> </v>
      </c>
      <c r="F1411" s="30" t="str">
        <f>IF(Замеры!AD1405=0," ","---")</f>
        <v xml:space="preserve"> </v>
      </c>
      <c r="G1411" s="31" t="str">
        <f>IF(Замеры!AD1405=0," ",Замеры!L1405)</f>
        <v xml:space="preserve"> </v>
      </c>
      <c r="H1411" s="31" t="str">
        <f>CONCATENATE(Замеры!AO1405,Замеры!AE1405,Замеры!AP1405)</f>
        <v>0 0</v>
      </c>
      <c r="I1411" s="29" t="str">
        <f>CONCATENATE(Замеры!AM1405,Замеры!AE1405,Замеры!AN1405)</f>
        <v>0 0</v>
      </c>
      <c r="J1411" s="31" t="str">
        <f>IF(Замеры!AD1405=0," ",G1411*2.55)</f>
        <v xml:space="preserve"> </v>
      </c>
      <c r="K1411" s="29" t="str">
        <f>IF(Замеры!AD1405=0," ",Замеры!AK1405)</f>
        <v xml:space="preserve"> </v>
      </c>
      <c r="L1411" s="29" t="str">
        <f>IF(Замеры!AD1405=0," ",Замеры!AL1405)</f>
        <v xml:space="preserve"> </v>
      </c>
      <c r="M1411" s="29" t="str">
        <f>IF(Замеры!AD1405=0," ",0.1)</f>
        <v xml:space="preserve"> </v>
      </c>
      <c r="N1411" s="29" t="str">
        <f>IF(Замеры!AD1405=0," ",Замеры!AD1405)</f>
        <v xml:space="preserve"> </v>
      </c>
      <c r="O1411" s="29" t="str">
        <f>Замеры!AE1405</f>
        <v xml:space="preserve"> </v>
      </c>
      <c r="P1411" s="29" t="str">
        <f>Замеры!AF1405</f>
        <v xml:space="preserve"> </v>
      </c>
      <c r="Q1411" s="29" t="str">
        <f>IF(Замеры!AD1405=0," ","+")</f>
        <v xml:space="preserve"> </v>
      </c>
      <c r="R1411" s="32">
        <f>Замеры!AC1405</f>
        <v>0</v>
      </c>
      <c r="W1411" s="33" t="e">
        <f t="shared" si="42"/>
        <v>#VALUE!</v>
      </c>
      <c r="X1411" s="31" t="s">
        <v>72</v>
      </c>
      <c r="Y1411" s="33" t="e">
        <f t="shared" si="43"/>
        <v>#VALUE!</v>
      </c>
      <c r="Z1411" s="32"/>
    </row>
    <row r="1412" spans="1:26" x14ac:dyDescent="0.3">
      <c r="A1412" s="35">
        <f>IF(Замеры!B1406=0, " ", Замеры!B1406)</f>
        <v>1403</v>
      </c>
      <c r="B1412" s="37" t="str">
        <f>CONCATENATE(Замеры!D1406,Замеры!F1406)</f>
        <v>Группа от QF</v>
      </c>
      <c r="C1412" s="35" t="str">
        <f>IF(Замеры!J1406=0," ", Замеры!J1406)</f>
        <v xml:space="preserve"> </v>
      </c>
      <c r="D1412" s="29" t="str">
        <f>IF(Замеры!AD1406=0, " ", Замеры!AB1406)</f>
        <v xml:space="preserve"> </v>
      </c>
      <c r="E1412" s="29" t="str">
        <f>CONCATENATE(Замеры!T1406,Замеры!W1406,Замеры!V1406)</f>
        <v xml:space="preserve"> </v>
      </c>
      <c r="F1412" s="30" t="str">
        <f>IF(Замеры!AD1406=0," ","---")</f>
        <v xml:space="preserve"> </v>
      </c>
      <c r="G1412" s="31" t="str">
        <f>IF(Замеры!AD1406=0," ",Замеры!L1406)</f>
        <v xml:space="preserve"> </v>
      </c>
      <c r="H1412" s="31" t="str">
        <f>CONCATENATE(Замеры!AO1406,Замеры!AE1406,Замеры!AP1406)</f>
        <v>0 0</v>
      </c>
      <c r="I1412" s="29" t="str">
        <f>CONCATENATE(Замеры!AM1406,Замеры!AE1406,Замеры!AN1406)</f>
        <v>0 0</v>
      </c>
      <c r="J1412" s="31" t="str">
        <f>IF(Замеры!AD1406=0," ",G1412*2.55)</f>
        <v xml:space="preserve"> </v>
      </c>
      <c r="K1412" s="29" t="str">
        <f>IF(Замеры!AD1406=0," ",Замеры!AK1406)</f>
        <v xml:space="preserve"> </v>
      </c>
      <c r="L1412" s="29" t="str">
        <f>IF(Замеры!AD1406=0," ",Замеры!AL1406)</f>
        <v xml:space="preserve"> </v>
      </c>
      <c r="M1412" s="29" t="str">
        <f>IF(Замеры!AD1406=0," ",0.1)</f>
        <v xml:space="preserve"> </v>
      </c>
      <c r="N1412" s="29" t="str">
        <f>IF(Замеры!AD1406=0," ",Замеры!AD1406)</f>
        <v xml:space="preserve"> </v>
      </c>
      <c r="O1412" s="29" t="str">
        <f>Замеры!AE1406</f>
        <v xml:space="preserve"> </v>
      </c>
      <c r="P1412" s="29" t="str">
        <f>Замеры!AF1406</f>
        <v xml:space="preserve"> </v>
      </c>
      <c r="Q1412" s="29" t="str">
        <f>IF(Замеры!AD1406=0," ","+")</f>
        <v xml:space="preserve"> </v>
      </c>
      <c r="R1412" s="32">
        <f>Замеры!AC1406</f>
        <v>0</v>
      </c>
      <c r="W1412" s="33" t="e">
        <f t="shared" si="42"/>
        <v>#VALUE!</v>
      </c>
      <c r="X1412" s="31" t="s">
        <v>72</v>
      </c>
      <c r="Y1412" s="33" t="e">
        <f t="shared" si="43"/>
        <v>#VALUE!</v>
      </c>
      <c r="Z1412" s="32"/>
    </row>
    <row r="1413" spans="1:26" x14ac:dyDescent="0.3">
      <c r="A1413" s="35">
        <f>IF(Замеры!B1407=0, " ", Замеры!B1407)</f>
        <v>1404</v>
      </c>
      <c r="B1413" s="37" t="str">
        <f>CONCATENATE(Замеры!D1407,Замеры!F1407)</f>
        <v>Группа от QF</v>
      </c>
      <c r="C1413" s="35" t="str">
        <f>IF(Замеры!J1407=0," ", Замеры!J1407)</f>
        <v xml:space="preserve"> </v>
      </c>
      <c r="D1413" s="29" t="str">
        <f>IF(Замеры!AD1407=0, " ", Замеры!AB1407)</f>
        <v xml:space="preserve"> </v>
      </c>
      <c r="E1413" s="29" t="str">
        <f>CONCATENATE(Замеры!T1407,Замеры!W1407,Замеры!V1407)</f>
        <v xml:space="preserve"> </v>
      </c>
      <c r="F1413" s="30" t="str">
        <f>IF(Замеры!AD1407=0," ","---")</f>
        <v xml:space="preserve"> </v>
      </c>
      <c r="G1413" s="31" t="str">
        <f>IF(Замеры!AD1407=0," ",Замеры!L1407)</f>
        <v xml:space="preserve"> </v>
      </c>
      <c r="H1413" s="31" t="str">
        <f>CONCATENATE(Замеры!AO1407,Замеры!AE1407,Замеры!AP1407)</f>
        <v>0 0</v>
      </c>
      <c r="I1413" s="29" t="str">
        <f>CONCATENATE(Замеры!AM1407,Замеры!AE1407,Замеры!AN1407)</f>
        <v>0 0</v>
      </c>
      <c r="J1413" s="31" t="str">
        <f>IF(Замеры!AD1407=0," ",G1413*2.55)</f>
        <v xml:space="preserve"> </v>
      </c>
      <c r="K1413" s="29" t="str">
        <f>IF(Замеры!AD1407=0," ",Замеры!AK1407)</f>
        <v xml:space="preserve"> </v>
      </c>
      <c r="L1413" s="29" t="str">
        <f>IF(Замеры!AD1407=0," ",Замеры!AL1407)</f>
        <v xml:space="preserve"> </v>
      </c>
      <c r="M1413" s="29" t="str">
        <f>IF(Замеры!AD1407=0," ",0.1)</f>
        <v xml:space="preserve"> </v>
      </c>
      <c r="N1413" s="29" t="str">
        <f>IF(Замеры!AD1407=0," ",Замеры!AD1407)</f>
        <v xml:space="preserve"> </v>
      </c>
      <c r="O1413" s="29" t="str">
        <f>Замеры!AE1407</f>
        <v xml:space="preserve"> </v>
      </c>
      <c r="P1413" s="29" t="str">
        <f>Замеры!AF1407</f>
        <v xml:space="preserve"> </v>
      </c>
      <c r="Q1413" s="29" t="str">
        <f>IF(Замеры!AD1407=0," ","+")</f>
        <v xml:space="preserve"> </v>
      </c>
      <c r="R1413" s="32">
        <f>Замеры!AC1407</f>
        <v>0</v>
      </c>
      <c r="W1413" s="33" t="e">
        <f t="shared" si="42"/>
        <v>#VALUE!</v>
      </c>
      <c r="X1413" s="31" t="s">
        <v>72</v>
      </c>
      <c r="Y1413" s="33" t="e">
        <f t="shared" si="43"/>
        <v>#VALUE!</v>
      </c>
      <c r="Z1413" s="32"/>
    </row>
    <row r="1414" spans="1:26" x14ac:dyDescent="0.3">
      <c r="A1414" s="35">
        <f>IF(Замеры!B1408=0, " ", Замеры!B1408)</f>
        <v>1405</v>
      </c>
      <c r="B1414" s="37" t="str">
        <f>CONCATENATE(Замеры!D1408,Замеры!F1408)</f>
        <v>Группа от QF</v>
      </c>
      <c r="C1414" s="35" t="str">
        <f>IF(Замеры!J1408=0," ", Замеры!J1408)</f>
        <v xml:space="preserve"> </v>
      </c>
      <c r="D1414" s="29" t="str">
        <f>IF(Замеры!AD1408=0, " ", Замеры!AB1408)</f>
        <v xml:space="preserve"> </v>
      </c>
      <c r="E1414" s="29" t="str">
        <f>CONCATENATE(Замеры!T1408,Замеры!W1408,Замеры!V1408)</f>
        <v xml:space="preserve"> </v>
      </c>
      <c r="F1414" s="30" t="str">
        <f>IF(Замеры!AD1408=0," ","---")</f>
        <v xml:space="preserve"> </v>
      </c>
      <c r="G1414" s="31" t="str">
        <f>IF(Замеры!AD1408=0," ",Замеры!L1408)</f>
        <v xml:space="preserve"> </v>
      </c>
      <c r="H1414" s="31" t="str">
        <f>CONCATENATE(Замеры!AO1408,Замеры!AE1408,Замеры!AP1408)</f>
        <v>0 0</v>
      </c>
      <c r="I1414" s="29" t="str">
        <f>CONCATENATE(Замеры!AM1408,Замеры!AE1408,Замеры!AN1408)</f>
        <v>0 0</v>
      </c>
      <c r="J1414" s="31" t="str">
        <f>IF(Замеры!AD1408=0," ",G1414*2.55)</f>
        <v xml:space="preserve"> </v>
      </c>
      <c r="K1414" s="29" t="str">
        <f>IF(Замеры!AD1408=0," ",Замеры!AK1408)</f>
        <v xml:space="preserve"> </v>
      </c>
      <c r="L1414" s="29" t="str">
        <f>IF(Замеры!AD1408=0," ",Замеры!AL1408)</f>
        <v xml:space="preserve"> </v>
      </c>
      <c r="M1414" s="29" t="str">
        <f>IF(Замеры!AD1408=0," ",0.1)</f>
        <v xml:space="preserve"> </v>
      </c>
      <c r="N1414" s="29" t="str">
        <f>IF(Замеры!AD1408=0," ",Замеры!AD1408)</f>
        <v xml:space="preserve"> </v>
      </c>
      <c r="O1414" s="29" t="str">
        <f>Замеры!AE1408</f>
        <v xml:space="preserve"> </v>
      </c>
      <c r="P1414" s="29" t="str">
        <f>Замеры!AF1408</f>
        <v xml:space="preserve"> </v>
      </c>
      <c r="Q1414" s="29" t="str">
        <f>IF(Замеры!AD1408=0," ","+")</f>
        <v xml:space="preserve"> </v>
      </c>
      <c r="R1414" s="32">
        <f>Замеры!AC1408</f>
        <v>0</v>
      </c>
      <c r="W1414" s="33" t="e">
        <f t="shared" si="42"/>
        <v>#VALUE!</v>
      </c>
      <c r="X1414" s="31" t="s">
        <v>72</v>
      </c>
      <c r="Y1414" s="33" t="e">
        <f t="shared" si="43"/>
        <v>#VALUE!</v>
      </c>
      <c r="Z1414" s="32"/>
    </row>
    <row r="1415" spans="1:26" x14ac:dyDescent="0.3">
      <c r="A1415" s="35">
        <f>IF(Замеры!B1409=0, " ", Замеры!B1409)</f>
        <v>1406</v>
      </c>
      <c r="B1415" s="37" t="str">
        <f>CONCATENATE(Замеры!D1409,Замеры!F1409)</f>
        <v>Группа от QF</v>
      </c>
      <c r="C1415" s="35" t="str">
        <f>IF(Замеры!J1409=0," ", Замеры!J1409)</f>
        <v xml:space="preserve"> </v>
      </c>
      <c r="D1415" s="29" t="str">
        <f>IF(Замеры!AD1409=0, " ", Замеры!AB1409)</f>
        <v xml:space="preserve"> </v>
      </c>
      <c r="E1415" s="29" t="str">
        <f>CONCATENATE(Замеры!T1409,Замеры!W1409,Замеры!V1409)</f>
        <v xml:space="preserve"> </v>
      </c>
      <c r="F1415" s="30" t="str">
        <f>IF(Замеры!AD1409=0," ","---")</f>
        <v xml:space="preserve"> </v>
      </c>
      <c r="G1415" s="31" t="str">
        <f>IF(Замеры!AD1409=0," ",Замеры!L1409)</f>
        <v xml:space="preserve"> </v>
      </c>
      <c r="H1415" s="31" t="str">
        <f>CONCATENATE(Замеры!AO1409,Замеры!AE1409,Замеры!AP1409)</f>
        <v>0 0</v>
      </c>
      <c r="I1415" s="29" t="str">
        <f>CONCATENATE(Замеры!AM1409,Замеры!AE1409,Замеры!AN1409)</f>
        <v>0 0</v>
      </c>
      <c r="J1415" s="31" t="str">
        <f>IF(Замеры!AD1409=0," ",G1415*2.55)</f>
        <v xml:space="preserve"> </v>
      </c>
      <c r="K1415" s="29" t="str">
        <f>IF(Замеры!AD1409=0," ",Замеры!AK1409)</f>
        <v xml:space="preserve"> </v>
      </c>
      <c r="L1415" s="29" t="str">
        <f>IF(Замеры!AD1409=0," ",Замеры!AL1409)</f>
        <v xml:space="preserve"> </v>
      </c>
      <c r="M1415" s="29" t="str">
        <f>IF(Замеры!AD1409=0," ",0.1)</f>
        <v xml:space="preserve"> </v>
      </c>
      <c r="N1415" s="29" t="str">
        <f>IF(Замеры!AD1409=0," ",Замеры!AD1409)</f>
        <v xml:space="preserve"> </v>
      </c>
      <c r="O1415" s="29" t="str">
        <f>Замеры!AE1409</f>
        <v xml:space="preserve"> </v>
      </c>
      <c r="P1415" s="29" t="str">
        <f>Замеры!AF1409</f>
        <v xml:space="preserve"> </v>
      </c>
      <c r="Q1415" s="29" t="str">
        <f>IF(Замеры!AD1409=0," ","+")</f>
        <v xml:space="preserve"> </v>
      </c>
      <c r="R1415" s="32">
        <f>Замеры!AC1409</f>
        <v>0</v>
      </c>
      <c r="W1415" s="33" t="e">
        <f t="shared" si="42"/>
        <v>#VALUE!</v>
      </c>
      <c r="X1415" s="31" t="s">
        <v>72</v>
      </c>
      <c r="Y1415" s="33" t="e">
        <f t="shared" si="43"/>
        <v>#VALUE!</v>
      </c>
      <c r="Z1415" s="32"/>
    </row>
    <row r="1416" spans="1:26" x14ac:dyDescent="0.3">
      <c r="A1416" s="35">
        <f>IF(Замеры!B1410=0, " ", Замеры!B1410)</f>
        <v>1407</v>
      </c>
      <c r="B1416" s="37" t="str">
        <f>CONCATENATE(Замеры!D1410,Замеры!F1410)</f>
        <v>Группа от QF</v>
      </c>
      <c r="C1416" s="35" t="str">
        <f>IF(Замеры!J1410=0," ", Замеры!J1410)</f>
        <v xml:space="preserve"> </v>
      </c>
      <c r="D1416" s="29" t="str">
        <f>IF(Замеры!AD1410=0, " ", Замеры!AB1410)</f>
        <v xml:space="preserve"> </v>
      </c>
      <c r="E1416" s="29" t="str">
        <f>CONCATENATE(Замеры!T1410,Замеры!W1410,Замеры!V1410)</f>
        <v xml:space="preserve"> </v>
      </c>
      <c r="F1416" s="30" t="str">
        <f>IF(Замеры!AD1410=0," ","---")</f>
        <v xml:space="preserve"> </v>
      </c>
      <c r="G1416" s="31" t="str">
        <f>IF(Замеры!AD1410=0," ",Замеры!L1410)</f>
        <v xml:space="preserve"> </v>
      </c>
      <c r="H1416" s="31" t="str">
        <f>CONCATENATE(Замеры!AO1410,Замеры!AE1410,Замеры!AP1410)</f>
        <v>0 0</v>
      </c>
      <c r="I1416" s="29" t="str">
        <f>CONCATENATE(Замеры!AM1410,Замеры!AE1410,Замеры!AN1410)</f>
        <v>0 0</v>
      </c>
      <c r="J1416" s="31" t="str">
        <f>IF(Замеры!AD1410=0," ",G1416*2.55)</f>
        <v xml:space="preserve"> </v>
      </c>
      <c r="K1416" s="29" t="str">
        <f>IF(Замеры!AD1410=0," ",Замеры!AK1410)</f>
        <v xml:space="preserve"> </v>
      </c>
      <c r="L1416" s="29" t="str">
        <f>IF(Замеры!AD1410=0," ",Замеры!AL1410)</f>
        <v xml:space="preserve"> </v>
      </c>
      <c r="M1416" s="29" t="str">
        <f>IF(Замеры!AD1410=0," ",0.1)</f>
        <v xml:space="preserve"> </v>
      </c>
      <c r="N1416" s="29" t="str">
        <f>IF(Замеры!AD1410=0," ",Замеры!AD1410)</f>
        <v xml:space="preserve"> </v>
      </c>
      <c r="O1416" s="29" t="str">
        <f>Замеры!AE1410</f>
        <v xml:space="preserve"> </v>
      </c>
      <c r="P1416" s="29" t="str">
        <f>Замеры!AF1410</f>
        <v xml:space="preserve"> </v>
      </c>
      <c r="Q1416" s="29" t="str">
        <f>IF(Замеры!AD1410=0," ","+")</f>
        <v xml:space="preserve"> </v>
      </c>
      <c r="R1416" s="32">
        <f>Замеры!AC1410</f>
        <v>0</v>
      </c>
      <c r="W1416" s="33" t="e">
        <f t="shared" si="42"/>
        <v>#VALUE!</v>
      </c>
      <c r="X1416" s="31" t="s">
        <v>72</v>
      </c>
      <c r="Y1416" s="33" t="e">
        <f t="shared" si="43"/>
        <v>#VALUE!</v>
      </c>
      <c r="Z1416" s="32"/>
    </row>
    <row r="1417" spans="1:26" x14ac:dyDescent="0.3">
      <c r="A1417" s="35">
        <f>IF(Замеры!B1411=0, " ", Замеры!B1411)</f>
        <v>1408</v>
      </c>
      <c r="B1417" s="37" t="str">
        <f>CONCATENATE(Замеры!D1411,Замеры!F1411)</f>
        <v>Группа от QF</v>
      </c>
      <c r="C1417" s="35" t="str">
        <f>IF(Замеры!J1411=0," ", Замеры!J1411)</f>
        <v xml:space="preserve"> </v>
      </c>
      <c r="D1417" s="29" t="str">
        <f>IF(Замеры!AD1411=0, " ", Замеры!AB1411)</f>
        <v xml:space="preserve"> </v>
      </c>
      <c r="E1417" s="29" t="str">
        <f>CONCATENATE(Замеры!T1411,Замеры!W1411,Замеры!V1411)</f>
        <v xml:space="preserve"> </v>
      </c>
      <c r="F1417" s="30" t="str">
        <f>IF(Замеры!AD1411=0," ","---")</f>
        <v xml:space="preserve"> </v>
      </c>
      <c r="G1417" s="31" t="str">
        <f>IF(Замеры!AD1411=0," ",Замеры!L1411)</f>
        <v xml:space="preserve"> </v>
      </c>
      <c r="H1417" s="31" t="str">
        <f>CONCATENATE(Замеры!AO1411,Замеры!AE1411,Замеры!AP1411)</f>
        <v>0 0</v>
      </c>
      <c r="I1417" s="29" t="str">
        <f>CONCATENATE(Замеры!AM1411,Замеры!AE1411,Замеры!AN1411)</f>
        <v>0 0</v>
      </c>
      <c r="J1417" s="31" t="str">
        <f>IF(Замеры!AD1411=0," ",G1417*2.55)</f>
        <v xml:space="preserve"> </v>
      </c>
      <c r="K1417" s="29" t="str">
        <f>IF(Замеры!AD1411=0," ",Замеры!AK1411)</f>
        <v xml:space="preserve"> </v>
      </c>
      <c r="L1417" s="29" t="str">
        <f>IF(Замеры!AD1411=0," ",Замеры!AL1411)</f>
        <v xml:space="preserve"> </v>
      </c>
      <c r="M1417" s="29" t="str">
        <f>IF(Замеры!AD1411=0," ",0.1)</f>
        <v xml:space="preserve"> </v>
      </c>
      <c r="N1417" s="29" t="str">
        <f>IF(Замеры!AD1411=0," ",Замеры!AD1411)</f>
        <v xml:space="preserve"> </v>
      </c>
      <c r="O1417" s="29" t="str">
        <f>Замеры!AE1411</f>
        <v xml:space="preserve"> </v>
      </c>
      <c r="P1417" s="29" t="str">
        <f>Замеры!AF1411</f>
        <v xml:space="preserve"> </v>
      </c>
      <c r="Q1417" s="29" t="str">
        <f>IF(Замеры!AD1411=0," ","+")</f>
        <v xml:space="preserve"> </v>
      </c>
      <c r="R1417" s="32">
        <f>Замеры!AC1411</f>
        <v>0</v>
      </c>
      <c r="W1417" s="33" t="e">
        <f t="shared" si="42"/>
        <v>#VALUE!</v>
      </c>
      <c r="X1417" s="31" t="s">
        <v>72</v>
      </c>
      <c r="Y1417" s="33" t="e">
        <f t="shared" si="43"/>
        <v>#VALUE!</v>
      </c>
      <c r="Z1417" s="32"/>
    </row>
    <row r="1418" spans="1:26" x14ac:dyDescent="0.3">
      <c r="A1418" s="35">
        <f>IF(Замеры!B1412=0, " ", Замеры!B1412)</f>
        <v>1409</v>
      </c>
      <c r="B1418" s="37" t="str">
        <f>CONCATENATE(Замеры!D1412,Замеры!F1412)</f>
        <v>Группа от QF</v>
      </c>
      <c r="C1418" s="35" t="str">
        <f>IF(Замеры!J1412=0," ", Замеры!J1412)</f>
        <v xml:space="preserve"> </v>
      </c>
      <c r="D1418" s="29" t="str">
        <f>IF(Замеры!AD1412=0, " ", Замеры!AB1412)</f>
        <v xml:space="preserve"> </v>
      </c>
      <c r="E1418" s="29" t="str">
        <f>CONCATENATE(Замеры!T1412,Замеры!W1412,Замеры!V1412)</f>
        <v xml:space="preserve"> </v>
      </c>
      <c r="F1418" s="30" t="str">
        <f>IF(Замеры!AD1412=0," ","---")</f>
        <v xml:space="preserve"> </v>
      </c>
      <c r="G1418" s="31" t="str">
        <f>IF(Замеры!AD1412=0," ",Замеры!L1412)</f>
        <v xml:space="preserve"> </v>
      </c>
      <c r="H1418" s="31" t="str">
        <f>CONCATENATE(Замеры!AO1412,Замеры!AE1412,Замеры!AP1412)</f>
        <v>0 0</v>
      </c>
      <c r="I1418" s="29" t="str">
        <f>CONCATENATE(Замеры!AM1412,Замеры!AE1412,Замеры!AN1412)</f>
        <v>0 0</v>
      </c>
      <c r="J1418" s="31" t="str">
        <f>IF(Замеры!AD1412=0," ",G1418*2.55)</f>
        <v xml:space="preserve"> </v>
      </c>
      <c r="K1418" s="29" t="str">
        <f>IF(Замеры!AD1412=0," ",Замеры!AK1412)</f>
        <v xml:space="preserve"> </v>
      </c>
      <c r="L1418" s="29" t="str">
        <f>IF(Замеры!AD1412=0," ",Замеры!AL1412)</f>
        <v xml:space="preserve"> </v>
      </c>
      <c r="M1418" s="29" t="str">
        <f>IF(Замеры!AD1412=0," ",0.1)</f>
        <v xml:space="preserve"> </v>
      </c>
      <c r="N1418" s="29" t="str">
        <f>IF(Замеры!AD1412=0," ",Замеры!AD1412)</f>
        <v xml:space="preserve"> </v>
      </c>
      <c r="O1418" s="29" t="str">
        <f>Замеры!AE1412</f>
        <v xml:space="preserve"> </v>
      </c>
      <c r="P1418" s="29" t="str">
        <f>Замеры!AF1412</f>
        <v xml:space="preserve"> </v>
      </c>
      <c r="Q1418" s="29" t="str">
        <f>IF(Замеры!AD1412=0," ","+")</f>
        <v xml:space="preserve"> </v>
      </c>
      <c r="R1418" s="32">
        <f>Замеры!AC1412</f>
        <v>0</v>
      </c>
      <c r="W1418" s="33" t="e">
        <f t="shared" ref="W1418:W1481" si="44">G1418*1.13</f>
        <v>#VALUE!</v>
      </c>
      <c r="X1418" s="31" t="s">
        <v>72</v>
      </c>
      <c r="Y1418" s="33" t="e">
        <f t="shared" ref="Y1418:Y1481" si="45">G1418*1.45</f>
        <v>#VALUE!</v>
      </c>
      <c r="Z1418" s="32"/>
    </row>
    <row r="1419" spans="1:26" x14ac:dyDescent="0.3">
      <c r="A1419" s="35">
        <f>IF(Замеры!B1413=0, " ", Замеры!B1413)</f>
        <v>1410</v>
      </c>
      <c r="B1419" s="37" t="str">
        <f>CONCATENATE(Замеры!D1413,Замеры!F1413)</f>
        <v>Группа от QF</v>
      </c>
      <c r="C1419" s="35" t="str">
        <f>IF(Замеры!J1413=0," ", Замеры!J1413)</f>
        <v xml:space="preserve"> </v>
      </c>
      <c r="D1419" s="29" t="str">
        <f>IF(Замеры!AD1413=0, " ", Замеры!AB1413)</f>
        <v xml:space="preserve"> </v>
      </c>
      <c r="E1419" s="29" t="str">
        <f>CONCATENATE(Замеры!T1413,Замеры!W1413,Замеры!V1413)</f>
        <v xml:space="preserve"> </v>
      </c>
      <c r="F1419" s="30" t="str">
        <f>IF(Замеры!AD1413=0," ","---")</f>
        <v xml:space="preserve"> </v>
      </c>
      <c r="G1419" s="31" t="str">
        <f>IF(Замеры!AD1413=0," ",Замеры!L1413)</f>
        <v xml:space="preserve"> </v>
      </c>
      <c r="H1419" s="31" t="str">
        <f>CONCATENATE(Замеры!AO1413,Замеры!AE1413,Замеры!AP1413)</f>
        <v>0 0</v>
      </c>
      <c r="I1419" s="29" t="str">
        <f>CONCATENATE(Замеры!AM1413,Замеры!AE1413,Замеры!AN1413)</f>
        <v>0 0</v>
      </c>
      <c r="J1419" s="31" t="str">
        <f>IF(Замеры!AD1413=0," ",G1419*2.55)</f>
        <v xml:space="preserve"> </v>
      </c>
      <c r="K1419" s="29" t="str">
        <f>IF(Замеры!AD1413=0," ",Замеры!AK1413)</f>
        <v xml:space="preserve"> </v>
      </c>
      <c r="L1419" s="29" t="str">
        <f>IF(Замеры!AD1413=0," ",Замеры!AL1413)</f>
        <v xml:space="preserve"> </v>
      </c>
      <c r="M1419" s="29" t="str">
        <f>IF(Замеры!AD1413=0," ",0.1)</f>
        <v xml:space="preserve"> </v>
      </c>
      <c r="N1419" s="29" t="str">
        <f>IF(Замеры!AD1413=0," ",Замеры!AD1413)</f>
        <v xml:space="preserve"> </v>
      </c>
      <c r="O1419" s="29" t="str">
        <f>Замеры!AE1413</f>
        <v xml:space="preserve"> </v>
      </c>
      <c r="P1419" s="29" t="str">
        <f>Замеры!AF1413</f>
        <v xml:space="preserve"> </v>
      </c>
      <c r="Q1419" s="29" t="str">
        <f>IF(Замеры!AD1413=0," ","+")</f>
        <v xml:space="preserve"> </v>
      </c>
      <c r="R1419" s="32">
        <f>Замеры!AC1413</f>
        <v>0</v>
      </c>
      <c r="W1419" s="33" t="e">
        <f t="shared" si="44"/>
        <v>#VALUE!</v>
      </c>
      <c r="X1419" s="31" t="s">
        <v>72</v>
      </c>
      <c r="Y1419" s="33" t="e">
        <f t="shared" si="45"/>
        <v>#VALUE!</v>
      </c>
      <c r="Z1419" s="32"/>
    </row>
    <row r="1420" spans="1:26" x14ac:dyDescent="0.3">
      <c r="A1420" s="35">
        <f>IF(Замеры!B1414=0, " ", Замеры!B1414)</f>
        <v>1411</v>
      </c>
      <c r="B1420" s="37" t="str">
        <f>CONCATENATE(Замеры!D1414,Замеры!F1414)</f>
        <v>Группа от QF</v>
      </c>
      <c r="C1420" s="35" t="str">
        <f>IF(Замеры!J1414=0," ", Замеры!J1414)</f>
        <v xml:space="preserve"> </v>
      </c>
      <c r="D1420" s="29" t="str">
        <f>IF(Замеры!AD1414=0, " ", Замеры!AB1414)</f>
        <v xml:space="preserve"> </v>
      </c>
      <c r="E1420" s="29" t="str">
        <f>CONCATENATE(Замеры!T1414,Замеры!W1414,Замеры!V1414)</f>
        <v xml:space="preserve"> </v>
      </c>
      <c r="F1420" s="30" t="str">
        <f>IF(Замеры!AD1414=0," ","---")</f>
        <v xml:space="preserve"> </v>
      </c>
      <c r="G1420" s="31" t="str">
        <f>IF(Замеры!AD1414=0," ",Замеры!L1414)</f>
        <v xml:space="preserve"> </v>
      </c>
      <c r="H1420" s="31" t="str">
        <f>CONCATENATE(Замеры!AO1414,Замеры!AE1414,Замеры!AP1414)</f>
        <v>0 0</v>
      </c>
      <c r="I1420" s="29" t="str">
        <f>CONCATENATE(Замеры!AM1414,Замеры!AE1414,Замеры!AN1414)</f>
        <v>0 0</v>
      </c>
      <c r="J1420" s="31" t="str">
        <f>IF(Замеры!AD1414=0," ",G1420*2.55)</f>
        <v xml:space="preserve"> </v>
      </c>
      <c r="K1420" s="29" t="str">
        <f>IF(Замеры!AD1414=0," ",Замеры!AK1414)</f>
        <v xml:space="preserve"> </v>
      </c>
      <c r="L1420" s="29" t="str">
        <f>IF(Замеры!AD1414=0," ",Замеры!AL1414)</f>
        <v xml:space="preserve"> </v>
      </c>
      <c r="M1420" s="29" t="str">
        <f>IF(Замеры!AD1414=0," ",0.1)</f>
        <v xml:space="preserve"> </v>
      </c>
      <c r="N1420" s="29" t="str">
        <f>IF(Замеры!AD1414=0," ",Замеры!AD1414)</f>
        <v xml:space="preserve"> </v>
      </c>
      <c r="O1420" s="29" t="str">
        <f>Замеры!AE1414</f>
        <v xml:space="preserve"> </v>
      </c>
      <c r="P1420" s="29" t="str">
        <f>Замеры!AF1414</f>
        <v xml:space="preserve"> </v>
      </c>
      <c r="Q1420" s="29" t="str">
        <f>IF(Замеры!AD1414=0," ","+")</f>
        <v xml:space="preserve"> </v>
      </c>
      <c r="R1420" s="32">
        <f>Замеры!AC1414</f>
        <v>0</v>
      </c>
      <c r="W1420" s="33" t="e">
        <f t="shared" si="44"/>
        <v>#VALUE!</v>
      </c>
      <c r="X1420" s="31" t="s">
        <v>72</v>
      </c>
      <c r="Y1420" s="33" t="e">
        <f t="shared" si="45"/>
        <v>#VALUE!</v>
      </c>
      <c r="Z1420" s="32"/>
    </row>
    <row r="1421" spans="1:26" x14ac:dyDescent="0.3">
      <c r="A1421" s="35">
        <f>IF(Замеры!B1415=0, " ", Замеры!B1415)</f>
        <v>1412</v>
      </c>
      <c r="B1421" s="37" t="str">
        <f>CONCATENATE(Замеры!D1415,Замеры!F1415)</f>
        <v>Группа от QF</v>
      </c>
      <c r="C1421" s="35" t="str">
        <f>IF(Замеры!J1415=0," ", Замеры!J1415)</f>
        <v xml:space="preserve"> </v>
      </c>
      <c r="D1421" s="29" t="str">
        <f>IF(Замеры!AD1415=0, " ", Замеры!AB1415)</f>
        <v xml:space="preserve"> </v>
      </c>
      <c r="E1421" s="29" t="str">
        <f>CONCATENATE(Замеры!T1415,Замеры!W1415,Замеры!V1415)</f>
        <v xml:space="preserve"> </v>
      </c>
      <c r="F1421" s="30" t="str">
        <f>IF(Замеры!AD1415=0," ","---")</f>
        <v xml:space="preserve"> </v>
      </c>
      <c r="G1421" s="31" t="str">
        <f>IF(Замеры!AD1415=0," ",Замеры!L1415)</f>
        <v xml:space="preserve"> </v>
      </c>
      <c r="H1421" s="31" t="str">
        <f>CONCATENATE(Замеры!AO1415,Замеры!AE1415,Замеры!AP1415)</f>
        <v>0 0</v>
      </c>
      <c r="I1421" s="29" t="str">
        <f>CONCATENATE(Замеры!AM1415,Замеры!AE1415,Замеры!AN1415)</f>
        <v>0 0</v>
      </c>
      <c r="J1421" s="31" t="str">
        <f>IF(Замеры!AD1415=0," ",G1421*2.55)</f>
        <v xml:space="preserve"> </v>
      </c>
      <c r="K1421" s="29" t="str">
        <f>IF(Замеры!AD1415=0," ",Замеры!AK1415)</f>
        <v xml:space="preserve"> </v>
      </c>
      <c r="L1421" s="29" t="str">
        <f>IF(Замеры!AD1415=0," ",Замеры!AL1415)</f>
        <v xml:space="preserve"> </v>
      </c>
      <c r="M1421" s="29" t="str">
        <f>IF(Замеры!AD1415=0," ",0.1)</f>
        <v xml:space="preserve"> </v>
      </c>
      <c r="N1421" s="29" t="str">
        <f>IF(Замеры!AD1415=0," ",Замеры!AD1415)</f>
        <v xml:space="preserve"> </v>
      </c>
      <c r="O1421" s="29" t="str">
        <f>Замеры!AE1415</f>
        <v xml:space="preserve"> </v>
      </c>
      <c r="P1421" s="29" t="str">
        <f>Замеры!AF1415</f>
        <v xml:space="preserve"> </v>
      </c>
      <c r="Q1421" s="29" t="str">
        <f>IF(Замеры!AD1415=0," ","+")</f>
        <v xml:space="preserve"> </v>
      </c>
      <c r="R1421" s="32">
        <f>Замеры!AC1415</f>
        <v>0</v>
      </c>
      <c r="W1421" s="33" t="e">
        <f t="shared" si="44"/>
        <v>#VALUE!</v>
      </c>
      <c r="X1421" s="31" t="s">
        <v>72</v>
      </c>
      <c r="Y1421" s="33" t="e">
        <f t="shared" si="45"/>
        <v>#VALUE!</v>
      </c>
      <c r="Z1421" s="32"/>
    </row>
    <row r="1422" spans="1:26" x14ac:dyDescent="0.3">
      <c r="A1422" s="35">
        <f>IF(Замеры!B1416=0, " ", Замеры!B1416)</f>
        <v>1413</v>
      </c>
      <c r="B1422" s="37" t="str">
        <f>CONCATENATE(Замеры!D1416,Замеры!F1416)</f>
        <v>Группа от QF</v>
      </c>
      <c r="C1422" s="35" t="str">
        <f>IF(Замеры!J1416=0," ", Замеры!J1416)</f>
        <v xml:space="preserve"> </v>
      </c>
      <c r="D1422" s="29" t="str">
        <f>IF(Замеры!AD1416=0, " ", Замеры!AB1416)</f>
        <v xml:space="preserve"> </v>
      </c>
      <c r="E1422" s="29" t="str">
        <f>CONCATENATE(Замеры!T1416,Замеры!W1416,Замеры!V1416)</f>
        <v xml:space="preserve"> </v>
      </c>
      <c r="F1422" s="30" t="str">
        <f>IF(Замеры!AD1416=0," ","---")</f>
        <v xml:space="preserve"> </v>
      </c>
      <c r="G1422" s="31" t="str">
        <f>IF(Замеры!AD1416=0," ",Замеры!L1416)</f>
        <v xml:space="preserve"> </v>
      </c>
      <c r="H1422" s="31" t="str">
        <f>CONCATENATE(Замеры!AO1416,Замеры!AE1416,Замеры!AP1416)</f>
        <v>0 0</v>
      </c>
      <c r="I1422" s="29" t="str">
        <f>CONCATENATE(Замеры!AM1416,Замеры!AE1416,Замеры!AN1416)</f>
        <v>0 0</v>
      </c>
      <c r="J1422" s="31" t="str">
        <f>IF(Замеры!AD1416=0," ",G1422*2.55)</f>
        <v xml:space="preserve"> </v>
      </c>
      <c r="K1422" s="29" t="str">
        <f>IF(Замеры!AD1416=0," ",Замеры!AK1416)</f>
        <v xml:space="preserve"> </v>
      </c>
      <c r="L1422" s="29" t="str">
        <f>IF(Замеры!AD1416=0," ",Замеры!AL1416)</f>
        <v xml:space="preserve"> </v>
      </c>
      <c r="M1422" s="29" t="str">
        <f>IF(Замеры!AD1416=0," ",0.1)</f>
        <v xml:space="preserve"> </v>
      </c>
      <c r="N1422" s="29" t="str">
        <f>IF(Замеры!AD1416=0," ",Замеры!AD1416)</f>
        <v xml:space="preserve"> </v>
      </c>
      <c r="O1422" s="29" t="str">
        <f>Замеры!AE1416</f>
        <v xml:space="preserve"> </v>
      </c>
      <c r="P1422" s="29" t="str">
        <f>Замеры!AF1416</f>
        <v xml:space="preserve"> </v>
      </c>
      <c r="Q1422" s="29" t="str">
        <f>IF(Замеры!AD1416=0," ","+")</f>
        <v xml:space="preserve"> </v>
      </c>
      <c r="R1422" s="32">
        <f>Замеры!AC1416</f>
        <v>0</v>
      </c>
      <c r="W1422" s="33" t="e">
        <f t="shared" si="44"/>
        <v>#VALUE!</v>
      </c>
      <c r="X1422" s="31" t="s">
        <v>72</v>
      </c>
      <c r="Y1422" s="33" t="e">
        <f t="shared" si="45"/>
        <v>#VALUE!</v>
      </c>
      <c r="Z1422" s="32"/>
    </row>
    <row r="1423" spans="1:26" x14ac:dyDescent="0.3">
      <c r="A1423" s="35">
        <f>IF(Замеры!B1417=0, " ", Замеры!B1417)</f>
        <v>1414</v>
      </c>
      <c r="B1423" s="37" t="str">
        <f>CONCATENATE(Замеры!D1417,Замеры!F1417)</f>
        <v>Группа от QF</v>
      </c>
      <c r="C1423" s="35" t="str">
        <f>IF(Замеры!J1417=0," ", Замеры!J1417)</f>
        <v xml:space="preserve"> </v>
      </c>
      <c r="D1423" s="29" t="str">
        <f>IF(Замеры!AD1417=0, " ", Замеры!AB1417)</f>
        <v xml:space="preserve"> </v>
      </c>
      <c r="E1423" s="29" t="str">
        <f>CONCATENATE(Замеры!T1417,Замеры!W1417,Замеры!V1417)</f>
        <v xml:space="preserve"> </v>
      </c>
      <c r="F1423" s="30" t="str">
        <f>IF(Замеры!AD1417=0," ","---")</f>
        <v xml:space="preserve"> </v>
      </c>
      <c r="G1423" s="31" t="str">
        <f>IF(Замеры!AD1417=0," ",Замеры!L1417)</f>
        <v xml:space="preserve"> </v>
      </c>
      <c r="H1423" s="31" t="str">
        <f>CONCATENATE(Замеры!AO1417,Замеры!AE1417,Замеры!AP1417)</f>
        <v>0 0</v>
      </c>
      <c r="I1423" s="29" t="str">
        <f>CONCATENATE(Замеры!AM1417,Замеры!AE1417,Замеры!AN1417)</f>
        <v>0 0</v>
      </c>
      <c r="J1423" s="31" t="str">
        <f>IF(Замеры!AD1417=0," ",G1423*2.55)</f>
        <v xml:space="preserve"> </v>
      </c>
      <c r="K1423" s="29" t="str">
        <f>IF(Замеры!AD1417=0," ",Замеры!AK1417)</f>
        <v xml:space="preserve"> </v>
      </c>
      <c r="L1423" s="29" t="str">
        <f>IF(Замеры!AD1417=0," ",Замеры!AL1417)</f>
        <v xml:space="preserve"> </v>
      </c>
      <c r="M1423" s="29" t="str">
        <f>IF(Замеры!AD1417=0," ",0.1)</f>
        <v xml:space="preserve"> </v>
      </c>
      <c r="N1423" s="29" t="str">
        <f>IF(Замеры!AD1417=0," ",Замеры!AD1417)</f>
        <v xml:space="preserve"> </v>
      </c>
      <c r="O1423" s="29" t="str">
        <f>Замеры!AE1417</f>
        <v xml:space="preserve"> </v>
      </c>
      <c r="P1423" s="29" t="str">
        <f>Замеры!AF1417</f>
        <v xml:space="preserve"> </v>
      </c>
      <c r="Q1423" s="29" t="str">
        <f>IF(Замеры!AD1417=0," ","+")</f>
        <v xml:space="preserve"> </v>
      </c>
      <c r="R1423" s="32">
        <f>Замеры!AC1417</f>
        <v>0</v>
      </c>
      <c r="W1423" s="33" t="e">
        <f t="shared" si="44"/>
        <v>#VALUE!</v>
      </c>
      <c r="X1423" s="31" t="s">
        <v>72</v>
      </c>
      <c r="Y1423" s="33" t="e">
        <f t="shared" si="45"/>
        <v>#VALUE!</v>
      </c>
      <c r="Z1423" s="32"/>
    </row>
    <row r="1424" spans="1:26" x14ac:dyDescent="0.3">
      <c r="A1424" s="35">
        <f>IF(Замеры!B1418=0, " ", Замеры!B1418)</f>
        <v>1415</v>
      </c>
      <c r="B1424" s="37" t="str">
        <f>CONCATENATE(Замеры!D1418,Замеры!F1418)</f>
        <v>Группа от QF</v>
      </c>
      <c r="C1424" s="35" t="str">
        <f>IF(Замеры!J1418=0," ", Замеры!J1418)</f>
        <v xml:space="preserve"> </v>
      </c>
      <c r="D1424" s="29" t="str">
        <f>IF(Замеры!AD1418=0, " ", Замеры!AB1418)</f>
        <v xml:space="preserve"> </v>
      </c>
      <c r="E1424" s="29" t="str">
        <f>CONCATENATE(Замеры!T1418,Замеры!W1418,Замеры!V1418)</f>
        <v xml:space="preserve"> </v>
      </c>
      <c r="F1424" s="30" t="str">
        <f>IF(Замеры!AD1418=0," ","---")</f>
        <v xml:space="preserve"> </v>
      </c>
      <c r="G1424" s="31" t="str">
        <f>IF(Замеры!AD1418=0," ",Замеры!L1418)</f>
        <v xml:space="preserve"> </v>
      </c>
      <c r="H1424" s="31" t="str">
        <f>CONCATENATE(Замеры!AO1418,Замеры!AE1418,Замеры!AP1418)</f>
        <v>0 0</v>
      </c>
      <c r="I1424" s="29" t="str">
        <f>CONCATENATE(Замеры!AM1418,Замеры!AE1418,Замеры!AN1418)</f>
        <v>0 0</v>
      </c>
      <c r="J1424" s="31" t="str">
        <f>IF(Замеры!AD1418=0," ",G1424*2.55)</f>
        <v xml:space="preserve"> </v>
      </c>
      <c r="K1424" s="29" t="str">
        <f>IF(Замеры!AD1418=0," ",Замеры!AK1418)</f>
        <v xml:space="preserve"> </v>
      </c>
      <c r="L1424" s="29" t="str">
        <f>IF(Замеры!AD1418=0," ",Замеры!AL1418)</f>
        <v xml:space="preserve"> </v>
      </c>
      <c r="M1424" s="29" t="str">
        <f>IF(Замеры!AD1418=0," ",0.1)</f>
        <v xml:space="preserve"> </v>
      </c>
      <c r="N1424" s="29" t="str">
        <f>IF(Замеры!AD1418=0," ",Замеры!AD1418)</f>
        <v xml:space="preserve"> </v>
      </c>
      <c r="O1424" s="29" t="str">
        <f>Замеры!AE1418</f>
        <v xml:space="preserve"> </v>
      </c>
      <c r="P1424" s="29" t="str">
        <f>Замеры!AF1418</f>
        <v xml:space="preserve"> </v>
      </c>
      <c r="Q1424" s="29" t="str">
        <f>IF(Замеры!AD1418=0," ","+")</f>
        <v xml:space="preserve"> </v>
      </c>
      <c r="R1424" s="32">
        <f>Замеры!AC1418</f>
        <v>0</v>
      </c>
      <c r="W1424" s="33" t="e">
        <f t="shared" si="44"/>
        <v>#VALUE!</v>
      </c>
      <c r="X1424" s="31" t="s">
        <v>72</v>
      </c>
      <c r="Y1424" s="33" t="e">
        <f t="shared" si="45"/>
        <v>#VALUE!</v>
      </c>
      <c r="Z1424" s="32"/>
    </row>
    <row r="1425" spans="1:26" x14ac:dyDescent="0.3">
      <c r="A1425" s="35">
        <f>IF(Замеры!B1419=0, " ", Замеры!B1419)</f>
        <v>1416</v>
      </c>
      <c r="B1425" s="37" t="str">
        <f>CONCATENATE(Замеры!D1419,Замеры!F1419)</f>
        <v>Группа от QF</v>
      </c>
      <c r="C1425" s="35" t="str">
        <f>IF(Замеры!J1419=0," ", Замеры!J1419)</f>
        <v xml:space="preserve"> </v>
      </c>
      <c r="D1425" s="29" t="str">
        <f>IF(Замеры!AD1419=0, " ", Замеры!AB1419)</f>
        <v xml:space="preserve"> </v>
      </c>
      <c r="E1425" s="29" t="str">
        <f>CONCATENATE(Замеры!T1419,Замеры!W1419,Замеры!V1419)</f>
        <v xml:space="preserve"> </v>
      </c>
      <c r="F1425" s="30" t="str">
        <f>IF(Замеры!AD1419=0," ","---")</f>
        <v xml:space="preserve"> </v>
      </c>
      <c r="G1425" s="31" t="str">
        <f>IF(Замеры!AD1419=0," ",Замеры!L1419)</f>
        <v xml:space="preserve"> </v>
      </c>
      <c r="H1425" s="31" t="str">
        <f>CONCATENATE(Замеры!AO1419,Замеры!AE1419,Замеры!AP1419)</f>
        <v>0 0</v>
      </c>
      <c r="I1425" s="29" t="str">
        <f>CONCATENATE(Замеры!AM1419,Замеры!AE1419,Замеры!AN1419)</f>
        <v>0 0</v>
      </c>
      <c r="J1425" s="31" t="str">
        <f>IF(Замеры!AD1419=0," ",G1425*2.55)</f>
        <v xml:space="preserve"> </v>
      </c>
      <c r="K1425" s="29" t="str">
        <f>IF(Замеры!AD1419=0," ",Замеры!AK1419)</f>
        <v xml:space="preserve"> </v>
      </c>
      <c r="L1425" s="29" t="str">
        <f>IF(Замеры!AD1419=0," ",Замеры!AL1419)</f>
        <v xml:space="preserve"> </v>
      </c>
      <c r="M1425" s="29" t="str">
        <f>IF(Замеры!AD1419=0," ",0.1)</f>
        <v xml:space="preserve"> </v>
      </c>
      <c r="N1425" s="29" t="str">
        <f>IF(Замеры!AD1419=0," ",Замеры!AD1419)</f>
        <v xml:space="preserve"> </v>
      </c>
      <c r="O1425" s="29" t="str">
        <f>Замеры!AE1419</f>
        <v xml:space="preserve"> </v>
      </c>
      <c r="P1425" s="29" t="str">
        <f>Замеры!AF1419</f>
        <v xml:space="preserve"> </v>
      </c>
      <c r="Q1425" s="29" t="str">
        <f>IF(Замеры!AD1419=0," ","+")</f>
        <v xml:space="preserve"> </v>
      </c>
      <c r="R1425" s="32">
        <f>Замеры!AC1419</f>
        <v>0</v>
      </c>
      <c r="W1425" s="33" t="e">
        <f t="shared" si="44"/>
        <v>#VALUE!</v>
      </c>
      <c r="X1425" s="31" t="s">
        <v>72</v>
      </c>
      <c r="Y1425" s="33" t="e">
        <f t="shared" si="45"/>
        <v>#VALUE!</v>
      </c>
      <c r="Z1425" s="32"/>
    </row>
    <row r="1426" spans="1:26" x14ac:dyDescent="0.3">
      <c r="A1426" s="35">
        <f>IF(Замеры!B1420=0, " ", Замеры!B1420)</f>
        <v>1417</v>
      </c>
      <c r="B1426" s="37" t="str">
        <f>CONCATENATE(Замеры!D1420,Замеры!F1420)</f>
        <v>Группа от QF</v>
      </c>
      <c r="C1426" s="35" t="str">
        <f>IF(Замеры!J1420=0," ", Замеры!J1420)</f>
        <v xml:space="preserve"> </v>
      </c>
      <c r="D1426" s="29" t="str">
        <f>IF(Замеры!AD1420=0, " ", Замеры!AB1420)</f>
        <v xml:space="preserve"> </v>
      </c>
      <c r="E1426" s="29" t="str">
        <f>CONCATENATE(Замеры!T1420,Замеры!W1420,Замеры!V1420)</f>
        <v xml:space="preserve"> </v>
      </c>
      <c r="F1426" s="30" t="str">
        <f>IF(Замеры!AD1420=0," ","---")</f>
        <v xml:space="preserve"> </v>
      </c>
      <c r="G1426" s="31" t="str">
        <f>IF(Замеры!AD1420=0," ",Замеры!L1420)</f>
        <v xml:space="preserve"> </v>
      </c>
      <c r="H1426" s="31" t="str">
        <f>CONCATENATE(Замеры!AO1420,Замеры!AE1420,Замеры!AP1420)</f>
        <v>0 0</v>
      </c>
      <c r="I1426" s="29" t="str">
        <f>CONCATENATE(Замеры!AM1420,Замеры!AE1420,Замеры!AN1420)</f>
        <v>0 0</v>
      </c>
      <c r="J1426" s="31" t="str">
        <f>IF(Замеры!AD1420=0," ",G1426*2.55)</f>
        <v xml:space="preserve"> </v>
      </c>
      <c r="K1426" s="29" t="str">
        <f>IF(Замеры!AD1420=0," ",Замеры!AK1420)</f>
        <v xml:space="preserve"> </v>
      </c>
      <c r="L1426" s="29" t="str">
        <f>IF(Замеры!AD1420=0," ",Замеры!AL1420)</f>
        <v xml:space="preserve"> </v>
      </c>
      <c r="M1426" s="29" t="str">
        <f>IF(Замеры!AD1420=0," ",0.1)</f>
        <v xml:space="preserve"> </v>
      </c>
      <c r="N1426" s="29" t="str">
        <f>IF(Замеры!AD1420=0," ",Замеры!AD1420)</f>
        <v xml:space="preserve"> </v>
      </c>
      <c r="O1426" s="29" t="str">
        <f>Замеры!AE1420</f>
        <v xml:space="preserve"> </v>
      </c>
      <c r="P1426" s="29" t="str">
        <f>Замеры!AF1420</f>
        <v xml:space="preserve"> </v>
      </c>
      <c r="Q1426" s="29" t="str">
        <f>IF(Замеры!AD1420=0," ","+")</f>
        <v xml:space="preserve"> </v>
      </c>
      <c r="R1426" s="32">
        <f>Замеры!AC1420</f>
        <v>0</v>
      </c>
      <c r="W1426" s="33" t="e">
        <f t="shared" si="44"/>
        <v>#VALUE!</v>
      </c>
      <c r="X1426" s="31" t="s">
        <v>72</v>
      </c>
      <c r="Y1426" s="33" t="e">
        <f t="shared" si="45"/>
        <v>#VALUE!</v>
      </c>
      <c r="Z1426" s="32"/>
    </row>
    <row r="1427" spans="1:26" x14ac:dyDescent="0.3">
      <c r="A1427" s="35">
        <f>IF(Замеры!B1421=0, " ", Замеры!B1421)</f>
        <v>1418</v>
      </c>
      <c r="B1427" s="37" t="str">
        <f>CONCATENATE(Замеры!D1421,Замеры!F1421)</f>
        <v>Группа от QF</v>
      </c>
      <c r="C1427" s="35" t="str">
        <f>IF(Замеры!J1421=0," ", Замеры!J1421)</f>
        <v xml:space="preserve"> </v>
      </c>
      <c r="D1427" s="29" t="str">
        <f>IF(Замеры!AD1421=0, " ", Замеры!AB1421)</f>
        <v xml:space="preserve"> </v>
      </c>
      <c r="E1427" s="29" t="str">
        <f>CONCATENATE(Замеры!T1421,Замеры!W1421,Замеры!V1421)</f>
        <v xml:space="preserve"> </v>
      </c>
      <c r="F1427" s="30" t="str">
        <f>IF(Замеры!AD1421=0," ","---")</f>
        <v xml:space="preserve"> </v>
      </c>
      <c r="G1427" s="31" t="str">
        <f>IF(Замеры!AD1421=0," ",Замеры!L1421)</f>
        <v xml:space="preserve"> </v>
      </c>
      <c r="H1427" s="31" t="str">
        <f>CONCATENATE(Замеры!AO1421,Замеры!AE1421,Замеры!AP1421)</f>
        <v>0 0</v>
      </c>
      <c r="I1427" s="29" t="str">
        <f>CONCATENATE(Замеры!AM1421,Замеры!AE1421,Замеры!AN1421)</f>
        <v>0 0</v>
      </c>
      <c r="J1427" s="31" t="str">
        <f>IF(Замеры!AD1421=0," ",G1427*2.55)</f>
        <v xml:space="preserve"> </v>
      </c>
      <c r="K1427" s="29" t="str">
        <f>IF(Замеры!AD1421=0," ",Замеры!AK1421)</f>
        <v xml:space="preserve"> </v>
      </c>
      <c r="L1427" s="29" t="str">
        <f>IF(Замеры!AD1421=0," ",Замеры!AL1421)</f>
        <v xml:space="preserve"> </v>
      </c>
      <c r="M1427" s="29" t="str">
        <f>IF(Замеры!AD1421=0," ",0.1)</f>
        <v xml:space="preserve"> </v>
      </c>
      <c r="N1427" s="29" t="str">
        <f>IF(Замеры!AD1421=0," ",Замеры!AD1421)</f>
        <v xml:space="preserve"> </v>
      </c>
      <c r="O1427" s="29" t="str">
        <f>Замеры!AE1421</f>
        <v xml:space="preserve"> </v>
      </c>
      <c r="P1427" s="29" t="str">
        <f>Замеры!AF1421</f>
        <v xml:space="preserve"> </v>
      </c>
      <c r="Q1427" s="29" t="str">
        <f>IF(Замеры!AD1421=0," ","+")</f>
        <v xml:space="preserve"> </v>
      </c>
      <c r="R1427" s="32">
        <f>Замеры!AC1421</f>
        <v>0</v>
      </c>
      <c r="W1427" s="33" t="e">
        <f t="shared" si="44"/>
        <v>#VALUE!</v>
      </c>
      <c r="X1427" s="31" t="s">
        <v>72</v>
      </c>
      <c r="Y1427" s="33" t="e">
        <f t="shared" si="45"/>
        <v>#VALUE!</v>
      </c>
      <c r="Z1427" s="32"/>
    </row>
    <row r="1428" spans="1:26" x14ac:dyDescent="0.3">
      <c r="A1428" s="35">
        <f>IF(Замеры!B1422=0, " ", Замеры!B1422)</f>
        <v>1419</v>
      </c>
      <c r="B1428" s="37" t="str">
        <f>CONCATENATE(Замеры!D1422,Замеры!F1422)</f>
        <v>Группа от QF</v>
      </c>
      <c r="C1428" s="35" t="str">
        <f>IF(Замеры!J1422=0," ", Замеры!J1422)</f>
        <v xml:space="preserve"> </v>
      </c>
      <c r="D1428" s="29" t="str">
        <f>IF(Замеры!AD1422=0, " ", Замеры!AB1422)</f>
        <v xml:space="preserve"> </v>
      </c>
      <c r="E1428" s="29" t="str">
        <f>CONCATENATE(Замеры!T1422,Замеры!W1422,Замеры!V1422)</f>
        <v xml:space="preserve"> </v>
      </c>
      <c r="F1428" s="30" t="str">
        <f>IF(Замеры!AD1422=0," ","---")</f>
        <v xml:space="preserve"> </v>
      </c>
      <c r="G1428" s="31" t="str">
        <f>IF(Замеры!AD1422=0," ",Замеры!L1422)</f>
        <v xml:space="preserve"> </v>
      </c>
      <c r="H1428" s="31" t="str">
        <f>CONCATENATE(Замеры!AO1422,Замеры!AE1422,Замеры!AP1422)</f>
        <v>0 0</v>
      </c>
      <c r="I1428" s="29" t="str">
        <f>CONCATENATE(Замеры!AM1422,Замеры!AE1422,Замеры!AN1422)</f>
        <v>0 0</v>
      </c>
      <c r="J1428" s="31" t="str">
        <f>IF(Замеры!AD1422=0," ",G1428*2.55)</f>
        <v xml:space="preserve"> </v>
      </c>
      <c r="K1428" s="29" t="str">
        <f>IF(Замеры!AD1422=0," ",Замеры!AK1422)</f>
        <v xml:space="preserve"> </v>
      </c>
      <c r="L1428" s="29" t="str">
        <f>IF(Замеры!AD1422=0," ",Замеры!AL1422)</f>
        <v xml:space="preserve"> </v>
      </c>
      <c r="M1428" s="29" t="str">
        <f>IF(Замеры!AD1422=0," ",0.1)</f>
        <v xml:space="preserve"> </v>
      </c>
      <c r="N1428" s="29" t="str">
        <f>IF(Замеры!AD1422=0," ",Замеры!AD1422)</f>
        <v xml:space="preserve"> </v>
      </c>
      <c r="O1428" s="29" t="str">
        <f>Замеры!AE1422</f>
        <v xml:space="preserve"> </v>
      </c>
      <c r="P1428" s="29" t="str">
        <f>Замеры!AF1422</f>
        <v xml:space="preserve"> </v>
      </c>
      <c r="Q1428" s="29" t="str">
        <f>IF(Замеры!AD1422=0," ","+")</f>
        <v xml:space="preserve"> </v>
      </c>
      <c r="R1428" s="32">
        <f>Замеры!AC1422</f>
        <v>0</v>
      </c>
      <c r="W1428" s="33" t="e">
        <f t="shared" si="44"/>
        <v>#VALUE!</v>
      </c>
      <c r="X1428" s="31" t="s">
        <v>72</v>
      </c>
      <c r="Y1428" s="33" t="e">
        <f t="shared" si="45"/>
        <v>#VALUE!</v>
      </c>
      <c r="Z1428" s="32"/>
    </row>
    <row r="1429" spans="1:26" x14ac:dyDescent="0.3">
      <c r="A1429" s="35">
        <f>IF(Замеры!B1423=0, " ", Замеры!B1423)</f>
        <v>1420</v>
      </c>
      <c r="B1429" s="37" t="str">
        <f>CONCATENATE(Замеры!D1423,Замеры!F1423)</f>
        <v>Группа от QF</v>
      </c>
      <c r="C1429" s="35" t="str">
        <f>IF(Замеры!J1423=0," ", Замеры!J1423)</f>
        <v xml:space="preserve"> </v>
      </c>
      <c r="D1429" s="29" t="str">
        <f>IF(Замеры!AD1423=0, " ", Замеры!AB1423)</f>
        <v xml:space="preserve"> </v>
      </c>
      <c r="E1429" s="29" t="str">
        <f>CONCATENATE(Замеры!T1423,Замеры!W1423,Замеры!V1423)</f>
        <v xml:space="preserve"> </v>
      </c>
      <c r="F1429" s="30" t="str">
        <f>IF(Замеры!AD1423=0," ","---")</f>
        <v xml:space="preserve"> </v>
      </c>
      <c r="G1429" s="31" t="str">
        <f>IF(Замеры!AD1423=0," ",Замеры!L1423)</f>
        <v xml:space="preserve"> </v>
      </c>
      <c r="H1429" s="31" t="str">
        <f>CONCATENATE(Замеры!AO1423,Замеры!AE1423,Замеры!AP1423)</f>
        <v>0 0</v>
      </c>
      <c r="I1429" s="29" t="str">
        <f>CONCATENATE(Замеры!AM1423,Замеры!AE1423,Замеры!AN1423)</f>
        <v>0 0</v>
      </c>
      <c r="J1429" s="31" t="str">
        <f>IF(Замеры!AD1423=0," ",G1429*2.55)</f>
        <v xml:space="preserve"> </v>
      </c>
      <c r="K1429" s="29" t="str">
        <f>IF(Замеры!AD1423=0," ",Замеры!AK1423)</f>
        <v xml:space="preserve"> </v>
      </c>
      <c r="L1429" s="29" t="str">
        <f>IF(Замеры!AD1423=0," ",Замеры!AL1423)</f>
        <v xml:space="preserve"> </v>
      </c>
      <c r="M1429" s="29" t="str">
        <f>IF(Замеры!AD1423=0," ",0.1)</f>
        <v xml:space="preserve"> </v>
      </c>
      <c r="N1429" s="29" t="str">
        <f>IF(Замеры!AD1423=0," ",Замеры!AD1423)</f>
        <v xml:space="preserve"> </v>
      </c>
      <c r="O1429" s="29" t="str">
        <f>Замеры!AE1423</f>
        <v xml:space="preserve"> </v>
      </c>
      <c r="P1429" s="29" t="str">
        <f>Замеры!AF1423</f>
        <v xml:space="preserve"> </v>
      </c>
      <c r="Q1429" s="29" t="str">
        <f>IF(Замеры!AD1423=0," ","+")</f>
        <v xml:space="preserve"> </v>
      </c>
      <c r="R1429" s="32">
        <f>Замеры!AC1423</f>
        <v>0</v>
      </c>
      <c r="W1429" s="33" t="e">
        <f t="shared" si="44"/>
        <v>#VALUE!</v>
      </c>
      <c r="X1429" s="31" t="s">
        <v>72</v>
      </c>
      <c r="Y1429" s="33" t="e">
        <f t="shared" si="45"/>
        <v>#VALUE!</v>
      </c>
      <c r="Z1429" s="32"/>
    </row>
    <row r="1430" spans="1:26" x14ac:dyDescent="0.3">
      <c r="A1430" s="35">
        <f>IF(Замеры!B1424=0, " ", Замеры!B1424)</f>
        <v>1421</v>
      </c>
      <c r="B1430" s="37" t="str">
        <f>CONCATENATE(Замеры!D1424,Замеры!F1424)</f>
        <v>Группа от QF</v>
      </c>
      <c r="C1430" s="35" t="str">
        <f>IF(Замеры!J1424=0," ", Замеры!J1424)</f>
        <v xml:space="preserve"> </v>
      </c>
      <c r="D1430" s="29" t="str">
        <f>IF(Замеры!AD1424=0, " ", Замеры!AB1424)</f>
        <v xml:space="preserve"> </v>
      </c>
      <c r="E1430" s="29" t="str">
        <f>CONCATENATE(Замеры!T1424,Замеры!W1424,Замеры!V1424)</f>
        <v xml:space="preserve"> </v>
      </c>
      <c r="F1430" s="30" t="str">
        <f>IF(Замеры!AD1424=0," ","---")</f>
        <v xml:space="preserve"> </v>
      </c>
      <c r="G1430" s="31" t="str">
        <f>IF(Замеры!AD1424=0," ",Замеры!L1424)</f>
        <v xml:space="preserve"> </v>
      </c>
      <c r="H1430" s="31" t="str">
        <f>CONCATENATE(Замеры!AO1424,Замеры!AE1424,Замеры!AP1424)</f>
        <v>0 0</v>
      </c>
      <c r="I1430" s="29" t="str">
        <f>CONCATENATE(Замеры!AM1424,Замеры!AE1424,Замеры!AN1424)</f>
        <v>0 0</v>
      </c>
      <c r="J1430" s="31" t="str">
        <f>IF(Замеры!AD1424=0," ",G1430*2.55)</f>
        <v xml:space="preserve"> </v>
      </c>
      <c r="K1430" s="29" t="str">
        <f>IF(Замеры!AD1424=0," ",Замеры!AK1424)</f>
        <v xml:space="preserve"> </v>
      </c>
      <c r="L1430" s="29" t="str">
        <f>IF(Замеры!AD1424=0," ",Замеры!AL1424)</f>
        <v xml:space="preserve"> </v>
      </c>
      <c r="M1430" s="29" t="str">
        <f>IF(Замеры!AD1424=0," ",0.1)</f>
        <v xml:space="preserve"> </v>
      </c>
      <c r="N1430" s="29" t="str">
        <f>IF(Замеры!AD1424=0," ",Замеры!AD1424)</f>
        <v xml:space="preserve"> </v>
      </c>
      <c r="O1430" s="29" t="str">
        <f>Замеры!AE1424</f>
        <v xml:space="preserve"> </v>
      </c>
      <c r="P1430" s="29" t="str">
        <f>Замеры!AF1424</f>
        <v xml:space="preserve"> </v>
      </c>
      <c r="Q1430" s="29" t="str">
        <f>IF(Замеры!AD1424=0," ","+")</f>
        <v xml:space="preserve"> </v>
      </c>
      <c r="R1430" s="32">
        <f>Замеры!AC1424</f>
        <v>0</v>
      </c>
      <c r="W1430" s="33" t="e">
        <f t="shared" si="44"/>
        <v>#VALUE!</v>
      </c>
      <c r="X1430" s="31" t="s">
        <v>72</v>
      </c>
      <c r="Y1430" s="33" t="e">
        <f t="shared" si="45"/>
        <v>#VALUE!</v>
      </c>
      <c r="Z1430" s="32"/>
    </row>
    <row r="1431" spans="1:26" x14ac:dyDescent="0.3">
      <c r="A1431" s="35">
        <f>IF(Замеры!B1425=0, " ", Замеры!B1425)</f>
        <v>1422</v>
      </c>
      <c r="B1431" s="37" t="str">
        <f>CONCATENATE(Замеры!D1425,Замеры!F1425)</f>
        <v>Группа от QF</v>
      </c>
      <c r="C1431" s="35" t="str">
        <f>IF(Замеры!J1425=0," ", Замеры!J1425)</f>
        <v xml:space="preserve"> </v>
      </c>
      <c r="D1431" s="29" t="str">
        <f>IF(Замеры!AD1425=0, " ", Замеры!AB1425)</f>
        <v xml:space="preserve"> </v>
      </c>
      <c r="E1431" s="29" t="str">
        <f>CONCATENATE(Замеры!T1425,Замеры!W1425,Замеры!V1425)</f>
        <v xml:space="preserve"> </v>
      </c>
      <c r="F1431" s="30" t="str">
        <f>IF(Замеры!AD1425=0," ","---")</f>
        <v xml:space="preserve"> </v>
      </c>
      <c r="G1431" s="31" t="str">
        <f>IF(Замеры!AD1425=0," ",Замеры!L1425)</f>
        <v xml:space="preserve"> </v>
      </c>
      <c r="H1431" s="31" t="str">
        <f>CONCATENATE(Замеры!AO1425,Замеры!AE1425,Замеры!AP1425)</f>
        <v>0 0</v>
      </c>
      <c r="I1431" s="29" t="str">
        <f>CONCATENATE(Замеры!AM1425,Замеры!AE1425,Замеры!AN1425)</f>
        <v>0 0</v>
      </c>
      <c r="J1431" s="31" t="str">
        <f>IF(Замеры!AD1425=0," ",G1431*2.55)</f>
        <v xml:space="preserve"> </v>
      </c>
      <c r="K1431" s="29" t="str">
        <f>IF(Замеры!AD1425=0," ",Замеры!AK1425)</f>
        <v xml:space="preserve"> </v>
      </c>
      <c r="L1431" s="29" t="str">
        <f>IF(Замеры!AD1425=0," ",Замеры!AL1425)</f>
        <v xml:space="preserve"> </v>
      </c>
      <c r="M1431" s="29" t="str">
        <f>IF(Замеры!AD1425=0," ",0.1)</f>
        <v xml:space="preserve"> </v>
      </c>
      <c r="N1431" s="29" t="str">
        <f>IF(Замеры!AD1425=0," ",Замеры!AD1425)</f>
        <v xml:space="preserve"> </v>
      </c>
      <c r="O1431" s="29" t="str">
        <f>Замеры!AE1425</f>
        <v xml:space="preserve"> </v>
      </c>
      <c r="P1431" s="29" t="str">
        <f>Замеры!AF1425</f>
        <v xml:space="preserve"> </v>
      </c>
      <c r="Q1431" s="29" t="str">
        <f>IF(Замеры!AD1425=0," ","+")</f>
        <v xml:space="preserve"> </v>
      </c>
      <c r="R1431" s="32">
        <f>Замеры!AC1425</f>
        <v>0</v>
      </c>
      <c r="W1431" s="33" t="e">
        <f t="shared" si="44"/>
        <v>#VALUE!</v>
      </c>
      <c r="X1431" s="31" t="s">
        <v>72</v>
      </c>
      <c r="Y1431" s="33" t="e">
        <f t="shared" si="45"/>
        <v>#VALUE!</v>
      </c>
      <c r="Z1431" s="32"/>
    </row>
    <row r="1432" spans="1:26" x14ac:dyDescent="0.3">
      <c r="A1432" s="35">
        <f>IF(Замеры!B1426=0, " ", Замеры!B1426)</f>
        <v>1423</v>
      </c>
      <c r="B1432" s="37" t="str">
        <f>CONCATENATE(Замеры!D1426,Замеры!F1426)</f>
        <v>Группа от QF</v>
      </c>
      <c r="C1432" s="35" t="str">
        <f>IF(Замеры!J1426=0," ", Замеры!J1426)</f>
        <v xml:space="preserve"> </v>
      </c>
      <c r="D1432" s="29" t="str">
        <f>IF(Замеры!AD1426=0, " ", Замеры!AB1426)</f>
        <v xml:space="preserve"> </v>
      </c>
      <c r="E1432" s="29" t="str">
        <f>CONCATENATE(Замеры!T1426,Замеры!W1426,Замеры!V1426)</f>
        <v xml:space="preserve"> </v>
      </c>
      <c r="F1432" s="30" t="str">
        <f>IF(Замеры!AD1426=0," ","---")</f>
        <v xml:space="preserve"> </v>
      </c>
      <c r="G1432" s="31" t="str">
        <f>IF(Замеры!AD1426=0," ",Замеры!L1426)</f>
        <v xml:space="preserve"> </v>
      </c>
      <c r="H1432" s="31" t="str">
        <f>CONCATENATE(Замеры!AO1426,Замеры!AE1426,Замеры!AP1426)</f>
        <v>0 0</v>
      </c>
      <c r="I1432" s="29" t="str">
        <f>CONCATENATE(Замеры!AM1426,Замеры!AE1426,Замеры!AN1426)</f>
        <v>0 0</v>
      </c>
      <c r="J1432" s="31" t="str">
        <f>IF(Замеры!AD1426=0," ",G1432*2.55)</f>
        <v xml:space="preserve"> </v>
      </c>
      <c r="K1432" s="29" t="str">
        <f>IF(Замеры!AD1426=0," ",Замеры!AK1426)</f>
        <v xml:space="preserve"> </v>
      </c>
      <c r="L1432" s="29" t="str">
        <f>IF(Замеры!AD1426=0," ",Замеры!AL1426)</f>
        <v xml:space="preserve"> </v>
      </c>
      <c r="M1432" s="29" t="str">
        <f>IF(Замеры!AD1426=0," ",0.1)</f>
        <v xml:space="preserve"> </v>
      </c>
      <c r="N1432" s="29" t="str">
        <f>IF(Замеры!AD1426=0," ",Замеры!AD1426)</f>
        <v xml:space="preserve"> </v>
      </c>
      <c r="O1432" s="29" t="str">
        <f>Замеры!AE1426</f>
        <v xml:space="preserve"> </v>
      </c>
      <c r="P1432" s="29" t="str">
        <f>Замеры!AF1426</f>
        <v xml:space="preserve"> </v>
      </c>
      <c r="Q1432" s="29" t="str">
        <f>IF(Замеры!AD1426=0," ","+")</f>
        <v xml:space="preserve"> </v>
      </c>
      <c r="R1432" s="32">
        <f>Замеры!AC1426</f>
        <v>0</v>
      </c>
      <c r="W1432" s="33" t="e">
        <f t="shared" si="44"/>
        <v>#VALUE!</v>
      </c>
      <c r="X1432" s="31" t="s">
        <v>72</v>
      </c>
      <c r="Y1432" s="33" t="e">
        <f t="shared" si="45"/>
        <v>#VALUE!</v>
      </c>
      <c r="Z1432" s="32"/>
    </row>
    <row r="1433" spans="1:26" x14ac:dyDescent="0.3">
      <c r="A1433" s="35">
        <f>IF(Замеры!B1427=0, " ", Замеры!B1427)</f>
        <v>1424</v>
      </c>
      <c r="B1433" s="37" t="str">
        <f>CONCATENATE(Замеры!D1427,Замеры!F1427)</f>
        <v>Группа от QF</v>
      </c>
      <c r="C1433" s="35" t="str">
        <f>IF(Замеры!J1427=0," ", Замеры!J1427)</f>
        <v xml:space="preserve"> </v>
      </c>
      <c r="D1433" s="29" t="str">
        <f>IF(Замеры!AD1427=0, " ", Замеры!AB1427)</f>
        <v xml:space="preserve"> </v>
      </c>
      <c r="E1433" s="29" t="str">
        <f>CONCATENATE(Замеры!T1427,Замеры!W1427,Замеры!V1427)</f>
        <v xml:space="preserve"> </v>
      </c>
      <c r="F1433" s="30" t="str">
        <f>IF(Замеры!AD1427=0," ","---")</f>
        <v xml:space="preserve"> </v>
      </c>
      <c r="G1433" s="31" t="str">
        <f>IF(Замеры!AD1427=0," ",Замеры!L1427)</f>
        <v xml:space="preserve"> </v>
      </c>
      <c r="H1433" s="31" t="str">
        <f>CONCATENATE(Замеры!AO1427,Замеры!AE1427,Замеры!AP1427)</f>
        <v>0 0</v>
      </c>
      <c r="I1433" s="29" t="str">
        <f>CONCATENATE(Замеры!AM1427,Замеры!AE1427,Замеры!AN1427)</f>
        <v>0 0</v>
      </c>
      <c r="J1433" s="31" t="str">
        <f>IF(Замеры!AD1427=0," ",G1433*2.55)</f>
        <v xml:space="preserve"> </v>
      </c>
      <c r="K1433" s="29" t="str">
        <f>IF(Замеры!AD1427=0," ",Замеры!AK1427)</f>
        <v xml:space="preserve"> </v>
      </c>
      <c r="L1433" s="29" t="str">
        <f>IF(Замеры!AD1427=0," ",Замеры!AL1427)</f>
        <v xml:space="preserve"> </v>
      </c>
      <c r="M1433" s="29" t="str">
        <f>IF(Замеры!AD1427=0," ",0.1)</f>
        <v xml:space="preserve"> </v>
      </c>
      <c r="N1433" s="29" t="str">
        <f>IF(Замеры!AD1427=0," ",Замеры!AD1427)</f>
        <v xml:space="preserve"> </v>
      </c>
      <c r="O1433" s="29" t="str">
        <f>Замеры!AE1427</f>
        <v xml:space="preserve"> </v>
      </c>
      <c r="P1433" s="29" t="str">
        <f>Замеры!AF1427</f>
        <v xml:space="preserve"> </v>
      </c>
      <c r="Q1433" s="29" t="str">
        <f>IF(Замеры!AD1427=0," ","+")</f>
        <v xml:space="preserve"> </v>
      </c>
      <c r="R1433" s="32">
        <f>Замеры!AC1427</f>
        <v>0</v>
      </c>
      <c r="W1433" s="33" t="e">
        <f t="shared" si="44"/>
        <v>#VALUE!</v>
      </c>
      <c r="X1433" s="31" t="s">
        <v>72</v>
      </c>
      <c r="Y1433" s="33" t="e">
        <f t="shared" si="45"/>
        <v>#VALUE!</v>
      </c>
      <c r="Z1433" s="32"/>
    </row>
    <row r="1434" spans="1:26" x14ac:dyDescent="0.3">
      <c r="A1434" s="35">
        <f>IF(Замеры!B1428=0, " ", Замеры!B1428)</f>
        <v>1425</v>
      </c>
      <c r="B1434" s="37" t="str">
        <f>CONCATENATE(Замеры!D1428,Замеры!F1428)</f>
        <v>Группа от QF</v>
      </c>
      <c r="C1434" s="35" t="str">
        <f>IF(Замеры!J1428=0," ", Замеры!J1428)</f>
        <v xml:space="preserve"> </v>
      </c>
      <c r="D1434" s="29" t="str">
        <f>IF(Замеры!AD1428=0, " ", Замеры!AB1428)</f>
        <v xml:space="preserve"> </v>
      </c>
      <c r="E1434" s="29" t="str">
        <f>CONCATENATE(Замеры!T1428,Замеры!W1428,Замеры!V1428)</f>
        <v xml:space="preserve"> </v>
      </c>
      <c r="F1434" s="30" t="str">
        <f>IF(Замеры!AD1428=0," ","---")</f>
        <v xml:space="preserve"> </v>
      </c>
      <c r="G1434" s="31" t="str">
        <f>IF(Замеры!AD1428=0," ",Замеры!L1428)</f>
        <v xml:space="preserve"> </v>
      </c>
      <c r="H1434" s="31" t="str">
        <f>CONCATENATE(Замеры!AO1428,Замеры!AE1428,Замеры!AP1428)</f>
        <v>0 0</v>
      </c>
      <c r="I1434" s="29" t="str">
        <f>CONCATENATE(Замеры!AM1428,Замеры!AE1428,Замеры!AN1428)</f>
        <v>0 0</v>
      </c>
      <c r="J1434" s="31" t="str">
        <f>IF(Замеры!AD1428=0," ",G1434*2.55)</f>
        <v xml:space="preserve"> </v>
      </c>
      <c r="K1434" s="29" t="str">
        <f>IF(Замеры!AD1428=0," ",Замеры!AK1428)</f>
        <v xml:space="preserve"> </v>
      </c>
      <c r="L1434" s="29" t="str">
        <f>IF(Замеры!AD1428=0," ",Замеры!AL1428)</f>
        <v xml:space="preserve"> </v>
      </c>
      <c r="M1434" s="29" t="str">
        <f>IF(Замеры!AD1428=0," ",0.1)</f>
        <v xml:space="preserve"> </v>
      </c>
      <c r="N1434" s="29" t="str">
        <f>IF(Замеры!AD1428=0," ",Замеры!AD1428)</f>
        <v xml:space="preserve"> </v>
      </c>
      <c r="O1434" s="29" t="str">
        <f>Замеры!AE1428</f>
        <v xml:space="preserve"> </v>
      </c>
      <c r="P1434" s="29" t="str">
        <f>Замеры!AF1428</f>
        <v xml:space="preserve"> </v>
      </c>
      <c r="Q1434" s="29" t="str">
        <f>IF(Замеры!AD1428=0," ","+")</f>
        <v xml:space="preserve"> </v>
      </c>
      <c r="R1434" s="32">
        <f>Замеры!AC1428</f>
        <v>0</v>
      </c>
      <c r="W1434" s="33" t="e">
        <f t="shared" si="44"/>
        <v>#VALUE!</v>
      </c>
      <c r="X1434" s="31" t="s">
        <v>72</v>
      </c>
      <c r="Y1434" s="33" t="e">
        <f t="shared" si="45"/>
        <v>#VALUE!</v>
      </c>
      <c r="Z1434" s="32"/>
    </row>
    <row r="1435" spans="1:26" x14ac:dyDescent="0.3">
      <c r="A1435" s="35">
        <f>IF(Замеры!B1429=0, " ", Замеры!B1429)</f>
        <v>1426</v>
      </c>
      <c r="B1435" s="37" t="str">
        <f>CONCATENATE(Замеры!D1429,Замеры!F1429)</f>
        <v>Группа от QF</v>
      </c>
      <c r="C1435" s="35" t="str">
        <f>IF(Замеры!J1429=0," ", Замеры!J1429)</f>
        <v xml:space="preserve"> </v>
      </c>
      <c r="D1435" s="29" t="str">
        <f>IF(Замеры!AD1429=0, " ", Замеры!AB1429)</f>
        <v xml:space="preserve"> </v>
      </c>
      <c r="E1435" s="29" t="str">
        <f>CONCATENATE(Замеры!T1429,Замеры!W1429,Замеры!V1429)</f>
        <v xml:space="preserve"> </v>
      </c>
      <c r="F1435" s="30" t="str">
        <f>IF(Замеры!AD1429=0," ","---")</f>
        <v xml:space="preserve"> </v>
      </c>
      <c r="G1435" s="31" t="str">
        <f>IF(Замеры!AD1429=0," ",Замеры!L1429)</f>
        <v xml:space="preserve"> </v>
      </c>
      <c r="H1435" s="31" t="str">
        <f>CONCATENATE(Замеры!AO1429,Замеры!AE1429,Замеры!AP1429)</f>
        <v>0 0</v>
      </c>
      <c r="I1435" s="29" t="str">
        <f>CONCATENATE(Замеры!AM1429,Замеры!AE1429,Замеры!AN1429)</f>
        <v>0 0</v>
      </c>
      <c r="J1435" s="31" t="str">
        <f>IF(Замеры!AD1429=0," ",G1435*2.55)</f>
        <v xml:space="preserve"> </v>
      </c>
      <c r="K1435" s="29" t="str">
        <f>IF(Замеры!AD1429=0," ",Замеры!AK1429)</f>
        <v xml:space="preserve"> </v>
      </c>
      <c r="L1435" s="29" t="str">
        <f>IF(Замеры!AD1429=0," ",Замеры!AL1429)</f>
        <v xml:space="preserve"> </v>
      </c>
      <c r="M1435" s="29" t="str">
        <f>IF(Замеры!AD1429=0," ",0.1)</f>
        <v xml:space="preserve"> </v>
      </c>
      <c r="N1435" s="29" t="str">
        <f>IF(Замеры!AD1429=0," ",Замеры!AD1429)</f>
        <v xml:space="preserve"> </v>
      </c>
      <c r="O1435" s="29" t="str">
        <f>Замеры!AE1429</f>
        <v xml:space="preserve"> </v>
      </c>
      <c r="P1435" s="29" t="str">
        <f>Замеры!AF1429</f>
        <v xml:space="preserve"> </v>
      </c>
      <c r="Q1435" s="29" t="str">
        <f>IF(Замеры!AD1429=0," ","+")</f>
        <v xml:space="preserve"> </v>
      </c>
      <c r="R1435" s="32">
        <f>Замеры!AC1429</f>
        <v>0</v>
      </c>
      <c r="W1435" s="33" t="e">
        <f t="shared" si="44"/>
        <v>#VALUE!</v>
      </c>
      <c r="X1435" s="31" t="s">
        <v>72</v>
      </c>
      <c r="Y1435" s="33" t="e">
        <f t="shared" si="45"/>
        <v>#VALUE!</v>
      </c>
      <c r="Z1435" s="32"/>
    </row>
    <row r="1436" spans="1:26" x14ac:dyDescent="0.3">
      <c r="A1436" s="35">
        <f>IF(Замеры!B1430=0, " ", Замеры!B1430)</f>
        <v>1427</v>
      </c>
      <c r="B1436" s="37" t="str">
        <f>CONCATENATE(Замеры!D1430,Замеры!F1430)</f>
        <v>Группа от QF</v>
      </c>
      <c r="C1436" s="35" t="str">
        <f>IF(Замеры!J1430=0," ", Замеры!J1430)</f>
        <v xml:space="preserve"> </v>
      </c>
      <c r="D1436" s="29" t="str">
        <f>IF(Замеры!AD1430=0, " ", Замеры!AB1430)</f>
        <v xml:space="preserve"> </v>
      </c>
      <c r="E1436" s="29" t="str">
        <f>CONCATENATE(Замеры!T1430,Замеры!W1430,Замеры!V1430)</f>
        <v xml:space="preserve"> </v>
      </c>
      <c r="F1436" s="30" t="str">
        <f>IF(Замеры!AD1430=0," ","---")</f>
        <v xml:space="preserve"> </v>
      </c>
      <c r="G1436" s="31" t="str">
        <f>IF(Замеры!AD1430=0," ",Замеры!L1430)</f>
        <v xml:space="preserve"> </v>
      </c>
      <c r="H1436" s="31" t="str">
        <f>CONCATENATE(Замеры!AO1430,Замеры!AE1430,Замеры!AP1430)</f>
        <v>0 0</v>
      </c>
      <c r="I1436" s="29" t="str">
        <f>CONCATENATE(Замеры!AM1430,Замеры!AE1430,Замеры!AN1430)</f>
        <v>0 0</v>
      </c>
      <c r="J1436" s="31" t="str">
        <f>IF(Замеры!AD1430=0," ",G1436*2.55)</f>
        <v xml:space="preserve"> </v>
      </c>
      <c r="K1436" s="29" t="str">
        <f>IF(Замеры!AD1430=0," ",Замеры!AK1430)</f>
        <v xml:space="preserve"> </v>
      </c>
      <c r="L1436" s="29" t="str">
        <f>IF(Замеры!AD1430=0," ",Замеры!AL1430)</f>
        <v xml:space="preserve"> </v>
      </c>
      <c r="M1436" s="29" t="str">
        <f>IF(Замеры!AD1430=0," ",0.1)</f>
        <v xml:space="preserve"> </v>
      </c>
      <c r="N1436" s="29" t="str">
        <f>IF(Замеры!AD1430=0," ",Замеры!AD1430)</f>
        <v xml:space="preserve"> </v>
      </c>
      <c r="O1436" s="29" t="str">
        <f>Замеры!AE1430</f>
        <v xml:space="preserve"> </v>
      </c>
      <c r="P1436" s="29" t="str">
        <f>Замеры!AF1430</f>
        <v xml:space="preserve"> </v>
      </c>
      <c r="Q1436" s="29" t="str">
        <f>IF(Замеры!AD1430=0," ","+")</f>
        <v xml:space="preserve"> </v>
      </c>
      <c r="R1436" s="32">
        <f>Замеры!AC1430</f>
        <v>0</v>
      </c>
      <c r="W1436" s="33" t="e">
        <f t="shared" si="44"/>
        <v>#VALUE!</v>
      </c>
      <c r="X1436" s="31" t="s">
        <v>72</v>
      </c>
      <c r="Y1436" s="33" t="e">
        <f t="shared" si="45"/>
        <v>#VALUE!</v>
      </c>
      <c r="Z1436" s="32"/>
    </row>
    <row r="1437" spans="1:26" x14ac:dyDescent="0.3">
      <c r="A1437" s="35">
        <f>IF(Замеры!B1431=0, " ", Замеры!B1431)</f>
        <v>1428</v>
      </c>
      <c r="B1437" s="37" t="str">
        <f>CONCATENATE(Замеры!D1431,Замеры!F1431)</f>
        <v>Группа от QF</v>
      </c>
      <c r="C1437" s="35" t="str">
        <f>IF(Замеры!J1431=0," ", Замеры!J1431)</f>
        <v xml:space="preserve"> </v>
      </c>
      <c r="D1437" s="29" t="str">
        <f>IF(Замеры!AD1431=0, " ", Замеры!AB1431)</f>
        <v xml:space="preserve"> </v>
      </c>
      <c r="E1437" s="29" t="str">
        <f>CONCATENATE(Замеры!T1431,Замеры!W1431,Замеры!V1431)</f>
        <v xml:space="preserve"> </v>
      </c>
      <c r="F1437" s="30" t="str">
        <f>IF(Замеры!AD1431=0," ","---")</f>
        <v xml:space="preserve"> </v>
      </c>
      <c r="G1437" s="31" t="str">
        <f>IF(Замеры!AD1431=0," ",Замеры!L1431)</f>
        <v xml:space="preserve"> </v>
      </c>
      <c r="H1437" s="31" t="str">
        <f>CONCATENATE(Замеры!AO1431,Замеры!AE1431,Замеры!AP1431)</f>
        <v>0 0</v>
      </c>
      <c r="I1437" s="29" t="str">
        <f>CONCATENATE(Замеры!AM1431,Замеры!AE1431,Замеры!AN1431)</f>
        <v>0 0</v>
      </c>
      <c r="J1437" s="31" t="str">
        <f>IF(Замеры!AD1431=0," ",G1437*2.55)</f>
        <v xml:space="preserve"> </v>
      </c>
      <c r="K1437" s="29" t="str">
        <f>IF(Замеры!AD1431=0," ",Замеры!AK1431)</f>
        <v xml:space="preserve"> </v>
      </c>
      <c r="L1437" s="29" t="str">
        <f>IF(Замеры!AD1431=0," ",Замеры!AL1431)</f>
        <v xml:space="preserve"> </v>
      </c>
      <c r="M1437" s="29" t="str">
        <f>IF(Замеры!AD1431=0," ",0.1)</f>
        <v xml:space="preserve"> </v>
      </c>
      <c r="N1437" s="29" t="str">
        <f>IF(Замеры!AD1431=0," ",Замеры!AD1431)</f>
        <v xml:space="preserve"> </v>
      </c>
      <c r="O1437" s="29" t="str">
        <f>Замеры!AE1431</f>
        <v xml:space="preserve"> </v>
      </c>
      <c r="P1437" s="29" t="str">
        <f>Замеры!AF1431</f>
        <v xml:space="preserve"> </v>
      </c>
      <c r="Q1437" s="29" t="str">
        <f>IF(Замеры!AD1431=0," ","+")</f>
        <v xml:space="preserve"> </v>
      </c>
      <c r="R1437" s="32">
        <f>Замеры!AC1431</f>
        <v>0</v>
      </c>
      <c r="W1437" s="33" t="e">
        <f t="shared" si="44"/>
        <v>#VALUE!</v>
      </c>
      <c r="X1437" s="31" t="s">
        <v>72</v>
      </c>
      <c r="Y1437" s="33" t="e">
        <f t="shared" si="45"/>
        <v>#VALUE!</v>
      </c>
      <c r="Z1437" s="32"/>
    </row>
    <row r="1438" spans="1:26" x14ac:dyDescent="0.3">
      <c r="A1438" s="35">
        <f>IF(Замеры!B1432=0, " ", Замеры!B1432)</f>
        <v>1429</v>
      </c>
      <c r="B1438" s="37" t="str">
        <f>CONCATENATE(Замеры!D1432,Замеры!F1432)</f>
        <v>Группа от QF</v>
      </c>
      <c r="C1438" s="35" t="str">
        <f>IF(Замеры!J1432=0," ", Замеры!J1432)</f>
        <v xml:space="preserve"> </v>
      </c>
      <c r="D1438" s="29" t="str">
        <f>IF(Замеры!AD1432=0, " ", Замеры!AB1432)</f>
        <v xml:space="preserve"> </v>
      </c>
      <c r="E1438" s="29" t="str">
        <f>CONCATENATE(Замеры!T1432,Замеры!W1432,Замеры!V1432)</f>
        <v xml:space="preserve"> </v>
      </c>
      <c r="F1438" s="30" t="str">
        <f>IF(Замеры!AD1432=0," ","---")</f>
        <v xml:space="preserve"> </v>
      </c>
      <c r="G1438" s="31" t="str">
        <f>IF(Замеры!AD1432=0," ",Замеры!L1432)</f>
        <v xml:space="preserve"> </v>
      </c>
      <c r="H1438" s="31" t="str">
        <f>CONCATENATE(Замеры!AO1432,Замеры!AE1432,Замеры!AP1432)</f>
        <v>0 0</v>
      </c>
      <c r="I1438" s="29" t="str">
        <f>CONCATENATE(Замеры!AM1432,Замеры!AE1432,Замеры!AN1432)</f>
        <v>0 0</v>
      </c>
      <c r="J1438" s="31" t="str">
        <f>IF(Замеры!AD1432=0," ",G1438*2.55)</f>
        <v xml:space="preserve"> </v>
      </c>
      <c r="K1438" s="29" t="str">
        <f>IF(Замеры!AD1432=0," ",Замеры!AK1432)</f>
        <v xml:space="preserve"> </v>
      </c>
      <c r="L1438" s="29" t="str">
        <f>IF(Замеры!AD1432=0," ",Замеры!AL1432)</f>
        <v xml:space="preserve"> </v>
      </c>
      <c r="M1438" s="29" t="str">
        <f>IF(Замеры!AD1432=0," ",0.1)</f>
        <v xml:space="preserve"> </v>
      </c>
      <c r="N1438" s="29" t="str">
        <f>IF(Замеры!AD1432=0," ",Замеры!AD1432)</f>
        <v xml:space="preserve"> </v>
      </c>
      <c r="O1438" s="29" t="str">
        <f>Замеры!AE1432</f>
        <v xml:space="preserve"> </v>
      </c>
      <c r="P1438" s="29" t="str">
        <f>Замеры!AF1432</f>
        <v xml:space="preserve"> </v>
      </c>
      <c r="Q1438" s="29" t="str">
        <f>IF(Замеры!AD1432=0," ","+")</f>
        <v xml:space="preserve"> </v>
      </c>
      <c r="R1438" s="32">
        <f>Замеры!AC1432</f>
        <v>0</v>
      </c>
      <c r="W1438" s="33" t="e">
        <f t="shared" si="44"/>
        <v>#VALUE!</v>
      </c>
      <c r="X1438" s="31" t="s">
        <v>72</v>
      </c>
      <c r="Y1438" s="33" t="e">
        <f t="shared" si="45"/>
        <v>#VALUE!</v>
      </c>
      <c r="Z1438" s="32"/>
    </row>
    <row r="1439" spans="1:26" x14ac:dyDescent="0.3">
      <c r="A1439" s="35">
        <f>IF(Замеры!B1433=0, " ", Замеры!B1433)</f>
        <v>1430</v>
      </c>
      <c r="B1439" s="37" t="str">
        <f>CONCATENATE(Замеры!D1433,Замеры!F1433)</f>
        <v>Группа от QF</v>
      </c>
      <c r="C1439" s="35" t="str">
        <f>IF(Замеры!J1433=0," ", Замеры!J1433)</f>
        <v xml:space="preserve"> </v>
      </c>
      <c r="D1439" s="29" t="str">
        <f>IF(Замеры!AD1433=0, " ", Замеры!AB1433)</f>
        <v xml:space="preserve"> </v>
      </c>
      <c r="E1439" s="29" t="str">
        <f>CONCATENATE(Замеры!T1433,Замеры!W1433,Замеры!V1433)</f>
        <v xml:space="preserve"> </v>
      </c>
      <c r="F1439" s="30" t="str">
        <f>IF(Замеры!AD1433=0," ","---")</f>
        <v xml:space="preserve"> </v>
      </c>
      <c r="G1439" s="31" t="str">
        <f>IF(Замеры!AD1433=0," ",Замеры!L1433)</f>
        <v xml:space="preserve"> </v>
      </c>
      <c r="H1439" s="31" t="str">
        <f>CONCATENATE(Замеры!AO1433,Замеры!AE1433,Замеры!AP1433)</f>
        <v>0 0</v>
      </c>
      <c r="I1439" s="29" t="str">
        <f>CONCATENATE(Замеры!AM1433,Замеры!AE1433,Замеры!AN1433)</f>
        <v>0 0</v>
      </c>
      <c r="J1439" s="31" t="str">
        <f>IF(Замеры!AD1433=0," ",G1439*2.55)</f>
        <v xml:space="preserve"> </v>
      </c>
      <c r="K1439" s="29" t="str">
        <f>IF(Замеры!AD1433=0," ",Замеры!AK1433)</f>
        <v xml:space="preserve"> </v>
      </c>
      <c r="L1439" s="29" t="str">
        <f>IF(Замеры!AD1433=0," ",Замеры!AL1433)</f>
        <v xml:space="preserve"> </v>
      </c>
      <c r="M1439" s="29" t="str">
        <f>IF(Замеры!AD1433=0," ",0.1)</f>
        <v xml:space="preserve"> </v>
      </c>
      <c r="N1439" s="29" t="str">
        <f>IF(Замеры!AD1433=0," ",Замеры!AD1433)</f>
        <v xml:space="preserve"> </v>
      </c>
      <c r="O1439" s="29" t="str">
        <f>Замеры!AE1433</f>
        <v xml:space="preserve"> </v>
      </c>
      <c r="P1439" s="29" t="str">
        <f>Замеры!AF1433</f>
        <v xml:space="preserve"> </v>
      </c>
      <c r="Q1439" s="29" t="str">
        <f>IF(Замеры!AD1433=0," ","+")</f>
        <v xml:space="preserve"> </v>
      </c>
      <c r="R1439" s="32">
        <f>Замеры!AC1433</f>
        <v>0</v>
      </c>
      <c r="W1439" s="33" t="e">
        <f t="shared" si="44"/>
        <v>#VALUE!</v>
      </c>
      <c r="X1439" s="31" t="s">
        <v>72</v>
      </c>
      <c r="Y1439" s="33" t="e">
        <f t="shared" si="45"/>
        <v>#VALUE!</v>
      </c>
      <c r="Z1439" s="32"/>
    </row>
    <row r="1440" spans="1:26" x14ac:dyDescent="0.3">
      <c r="A1440" s="35">
        <f>IF(Замеры!B1434=0, " ", Замеры!B1434)</f>
        <v>1431</v>
      </c>
      <c r="B1440" s="37" t="str">
        <f>CONCATENATE(Замеры!D1434,Замеры!F1434)</f>
        <v>Группа от QF</v>
      </c>
      <c r="C1440" s="35" t="str">
        <f>IF(Замеры!J1434=0," ", Замеры!J1434)</f>
        <v xml:space="preserve"> </v>
      </c>
      <c r="D1440" s="29" t="str">
        <f>IF(Замеры!AD1434=0, " ", Замеры!AB1434)</f>
        <v xml:space="preserve"> </v>
      </c>
      <c r="E1440" s="29" t="str">
        <f>CONCATENATE(Замеры!T1434,Замеры!W1434,Замеры!V1434)</f>
        <v xml:space="preserve"> </v>
      </c>
      <c r="F1440" s="30" t="str">
        <f>IF(Замеры!AD1434=0," ","---")</f>
        <v xml:space="preserve"> </v>
      </c>
      <c r="G1440" s="31" t="str">
        <f>IF(Замеры!AD1434=0," ",Замеры!L1434)</f>
        <v xml:space="preserve"> </v>
      </c>
      <c r="H1440" s="31" t="str">
        <f>CONCATENATE(Замеры!AO1434,Замеры!AE1434,Замеры!AP1434)</f>
        <v>0 0</v>
      </c>
      <c r="I1440" s="29" t="str">
        <f>CONCATENATE(Замеры!AM1434,Замеры!AE1434,Замеры!AN1434)</f>
        <v>0 0</v>
      </c>
      <c r="J1440" s="31" t="str">
        <f>IF(Замеры!AD1434=0," ",G1440*2.55)</f>
        <v xml:space="preserve"> </v>
      </c>
      <c r="K1440" s="29" t="str">
        <f>IF(Замеры!AD1434=0," ",Замеры!AK1434)</f>
        <v xml:space="preserve"> </v>
      </c>
      <c r="L1440" s="29" t="str">
        <f>IF(Замеры!AD1434=0," ",Замеры!AL1434)</f>
        <v xml:space="preserve"> </v>
      </c>
      <c r="M1440" s="29" t="str">
        <f>IF(Замеры!AD1434=0," ",0.1)</f>
        <v xml:space="preserve"> </v>
      </c>
      <c r="N1440" s="29" t="str">
        <f>IF(Замеры!AD1434=0," ",Замеры!AD1434)</f>
        <v xml:space="preserve"> </v>
      </c>
      <c r="O1440" s="29" t="str">
        <f>Замеры!AE1434</f>
        <v xml:space="preserve"> </v>
      </c>
      <c r="P1440" s="29" t="str">
        <f>Замеры!AF1434</f>
        <v xml:space="preserve"> </v>
      </c>
      <c r="Q1440" s="29" t="str">
        <f>IF(Замеры!AD1434=0," ","+")</f>
        <v xml:space="preserve"> </v>
      </c>
      <c r="R1440" s="32">
        <f>Замеры!AC1434</f>
        <v>0</v>
      </c>
      <c r="W1440" s="33" t="e">
        <f t="shared" si="44"/>
        <v>#VALUE!</v>
      </c>
      <c r="X1440" s="31" t="s">
        <v>72</v>
      </c>
      <c r="Y1440" s="33" t="e">
        <f t="shared" si="45"/>
        <v>#VALUE!</v>
      </c>
      <c r="Z1440" s="32"/>
    </row>
    <row r="1441" spans="1:26" x14ac:dyDescent="0.3">
      <c r="A1441" s="35">
        <f>IF(Замеры!B1435=0, " ", Замеры!B1435)</f>
        <v>1432</v>
      </c>
      <c r="B1441" s="37" t="str">
        <f>CONCATENATE(Замеры!D1435,Замеры!F1435)</f>
        <v>Группа от QF</v>
      </c>
      <c r="C1441" s="35" t="str">
        <f>IF(Замеры!J1435=0," ", Замеры!J1435)</f>
        <v xml:space="preserve"> </v>
      </c>
      <c r="D1441" s="29" t="str">
        <f>IF(Замеры!AD1435=0, " ", Замеры!AB1435)</f>
        <v xml:space="preserve"> </v>
      </c>
      <c r="E1441" s="29" t="str">
        <f>CONCATENATE(Замеры!T1435,Замеры!W1435,Замеры!V1435)</f>
        <v xml:space="preserve"> </v>
      </c>
      <c r="F1441" s="30" t="str">
        <f>IF(Замеры!AD1435=0," ","---")</f>
        <v xml:space="preserve"> </v>
      </c>
      <c r="G1441" s="31" t="str">
        <f>IF(Замеры!AD1435=0," ",Замеры!L1435)</f>
        <v xml:space="preserve"> </v>
      </c>
      <c r="H1441" s="31" t="str">
        <f>CONCATENATE(Замеры!AO1435,Замеры!AE1435,Замеры!AP1435)</f>
        <v>0 0</v>
      </c>
      <c r="I1441" s="29" t="str">
        <f>CONCATENATE(Замеры!AM1435,Замеры!AE1435,Замеры!AN1435)</f>
        <v>0 0</v>
      </c>
      <c r="J1441" s="31" t="str">
        <f>IF(Замеры!AD1435=0," ",G1441*2.55)</f>
        <v xml:space="preserve"> </v>
      </c>
      <c r="K1441" s="29" t="str">
        <f>IF(Замеры!AD1435=0," ",Замеры!AK1435)</f>
        <v xml:space="preserve"> </v>
      </c>
      <c r="L1441" s="29" t="str">
        <f>IF(Замеры!AD1435=0," ",Замеры!AL1435)</f>
        <v xml:space="preserve"> </v>
      </c>
      <c r="M1441" s="29" t="str">
        <f>IF(Замеры!AD1435=0," ",0.1)</f>
        <v xml:space="preserve"> </v>
      </c>
      <c r="N1441" s="29" t="str">
        <f>IF(Замеры!AD1435=0," ",Замеры!AD1435)</f>
        <v xml:space="preserve"> </v>
      </c>
      <c r="O1441" s="29" t="str">
        <f>Замеры!AE1435</f>
        <v xml:space="preserve"> </v>
      </c>
      <c r="P1441" s="29" t="str">
        <f>Замеры!AF1435</f>
        <v xml:space="preserve"> </v>
      </c>
      <c r="Q1441" s="29" t="str">
        <f>IF(Замеры!AD1435=0," ","+")</f>
        <v xml:space="preserve"> </v>
      </c>
      <c r="R1441" s="32">
        <f>Замеры!AC1435</f>
        <v>0</v>
      </c>
      <c r="W1441" s="33" t="e">
        <f t="shared" si="44"/>
        <v>#VALUE!</v>
      </c>
      <c r="X1441" s="31" t="s">
        <v>72</v>
      </c>
      <c r="Y1441" s="33" t="e">
        <f t="shared" si="45"/>
        <v>#VALUE!</v>
      </c>
      <c r="Z1441" s="32"/>
    </row>
    <row r="1442" spans="1:26" x14ac:dyDescent="0.3">
      <c r="A1442" s="35">
        <f>IF(Замеры!B1436=0, " ", Замеры!B1436)</f>
        <v>1433</v>
      </c>
      <c r="B1442" s="37" t="str">
        <f>CONCATENATE(Замеры!D1436,Замеры!F1436)</f>
        <v>Группа от QF</v>
      </c>
      <c r="C1442" s="35" t="str">
        <f>IF(Замеры!J1436=0," ", Замеры!J1436)</f>
        <v xml:space="preserve"> </v>
      </c>
      <c r="D1442" s="29" t="str">
        <f>IF(Замеры!AD1436=0, " ", Замеры!AB1436)</f>
        <v xml:space="preserve"> </v>
      </c>
      <c r="E1442" s="29" t="str">
        <f>CONCATENATE(Замеры!T1436,Замеры!W1436,Замеры!V1436)</f>
        <v xml:space="preserve"> </v>
      </c>
      <c r="F1442" s="30" t="str">
        <f>IF(Замеры!AD1436=0," ","---")</f>
        <v xml:space="preserve"> </v>
      </c>
      <c r="G1442" s="31" t="str">
        <f>IF(Замеры!AD1436=0," ",Замеры!L1436)</f>
        <v xml:space="preserve"> </v>
      </c>
      <c r="H1442" s="31" t="str">
        <f>CONCATENATE(Замеры!AO1436,Замеры!AE1436,Замеры!AP1436)</f>
        <v>0 0</v>
      </c>
      <c r="I1442" s="29" t="str">
        <f>CONCATENATE(Замеры!AM1436,Замеры!AE1436,Замеры!AN1436)</f>
        <v>0 0</v>
      </c>
      <c r="J1442" s="31" t="str">
        <f>IF(Замеры!AD1436=0," ",G1442*2.55)</f>
        <v xml:space="preserve"> </v>
      </c>
      <c r="K1442" s="29" t="str">
        <f>IF(Замеры!AD1436=0," ",Замеры!AK1436)</f>
        <v xml:space="preserve"> </v>
      </c>
      <c r="L1442" s="29" t="str">
        <f>IF(Замеры!AD1436=0," ",Замеры!AL1436)</f>
        <v xml:space="preserve"> </v>
      </c>
      <c r="M1442" s="29" t="str">
        <f>IF(Замеры!AD1436=0," ",0.1)</f>
        <v xml:space="preserve"> </v>
      </c>
      <c r="N1442" s="29" t="str">
        <f>IF(Замеры!AD1436=0," ",Замеры!AD1436)</f>
        <v xml:space="preserve"> </v>
      </c>
      <c r="O1442" s="29" t="str">
        <f>Замеры!AE1436</f>
        <v xml:space="preserve"> </v>
      </c>
      <c r="P1442" s="29" t="str">
        <f>Замеры!AF1436</f>
        <v xml:space="preserve"> </v>
      </c>
      <c r="Q1442" s="29" t="str">
        <f>IF(Замеры!AD1436=0," ","+")</f>
        <v xml:space="preserve"> </v>
      </c>
      <c r="R1442" s="32">
        <f>Замеры!AC1436</f>
        <v>0</v>
      </c>
      <c r="W1442" s="33" t="e">
        <f t="shared" si="44"/>
        <v>#VALUE!</v>
      </c>
      <c r="X1442" s="31" t="s">
        <v>72</v>
      </c>
      <c r="Y1442" s="33" t="e">
        <f t="shared" si="45"/>
        <v>#VALUE!</v>
      </c>
      <c r="Z1442" s="32"/>
    </row>
    <row r="1443" spans="1:26" x14ac:dyDescent="0.3">
      <c r="A1443" s="35">
        <f>IF(Замеры!B1437=0, " ", Замеры!B1437)</f>
        <v>1434</v>
      </c>
      <c r="B1443" s="37" t="str">
        <f>CONCATENATE(Замеры!D1437,Замеры!F1437)</f>
        <v>Группа от QF</v>
      </c>
      <c r="C1443" s="35" t="str">
        <f>IF(Замеры!J1437=0," ", Замеры!J1437)</f>
        <v xml:space="preserve"> </v>
      </c>
      <c r="D1443" s="29" t="str">
        <f>IF(Замеры!AD1437=0, " ", Замеры!AB1437)</f>
        <v xml:space="preserve"> </v>
      </c>
      <c r="E1443" s="29" t="str">
        <f>CONCATENATE(Замеры!T1437,Замеры!W1437,Замеры!V1437)</f>
        <v xml:space="preserve"> </v>
      </c>
      <c r="F1443" s="30" t="str">
        <f>IF(Замеры!AD1437=0," ","---")</f>
        <v xml:space="preserve"> </v>
      </c>
      <c r="G1443" s="31" t="str">
        <f>IF(Замеры!AD1437=0," ",Замеры!L1437)</f>
        <v xml:space="preserve"> </v>
      </c>
      <c r="H1443" s="31" t="str">
        <f>CONCATENATE(Замеры!AO1437,Замеры!AE1437,Замеры!AP1437)</f>
        <v>0 0</v>
      </c>
      <c r="I1443" s="29" t="str">
        <f>CONCATENATE(Замеры!AM1437,Замеры!AE1437,Замеры!AN1437)</f>
        <v>0 0</v>
      </c>
      <c r="J1443" s="31" t="str">
        <f>IF(Замеры!AD1437=0," ",G1443*2.55)</f>
        <v xml:space="preserve"> </v>
      </c>
      <c r="K1443" s="29" t="str">
        <f>IF(Замеры!AD1437=0," ",Замеры!AK1437)</f>
        <v xml:space="preserve"> </v>
      </c>
      <c r="L1443" s="29" t="str">
        <f>IF(Замеры!AD1437=0," ",Замеры!AL1437)</f>
        <v xml:space="preserve"> </v>
      </c>
      <c r="M1443" s="29" t="str">
        <f>IF(Замеры!AD1437=0," ",0.1)</f>
        <v xml:space="preserve"> </v>
      </c>
      <c r="N1443" s="29" t="str">
        <f>IF(Замеры!AD1437=0," ",Замеры!AD1437)</f>
        <v xml:space="preserve"> </v>
      </c>
      <c r="O1443" s="29" t="str">
        <f>Замеры!AE1437</f>
        <v xml:space="preserve"> </v>
      </c>
      <c r="P1443" s="29" t="str">
        <f>Замеры!AF1437</f>
        <v xml:space="preserve"> </v>
      </c>
      <c r="Q1443" s="29" t="str">
        <f>IF(Замеры!AD1437=0," ","+")</f>
        <v xml:space="preserve"> </v>
      </c>
      <c r="R1443" s="32">
        <f>Замеры!AC1437</f>
        <v>0</v>
      </c>
      <c r="W1443" s="33" t="e">
        <f t="shared" si="44"/>
        <v>#VALUE!</v>
      </c>
      <c r="X1443" s="31" t="s">
        <v>72</v>
      </c>
      <c r="Y1443" s="33" t="e">
        <f t="shared" si="45"/>
        <v>#VALUE!</v>
      </c>
      <c r="Z1443" s="32"/>
    </row>
    <row r="1444" spans="1:26" x14ac:dyDescent="0.3">
      <c r="A1444" s="35">
        <f>IF(Замеры!B1438=0, " ", Замеры!B1438)</f>
        <v>1435</v>
      </c>
      <c r="B1444" s="37" t="str">
        <f>CONCATENATE(Замеры!D1438,Замеры!F1438)</f>
        <v>Группа от QF</v>
      </c>
      <c r="C1444" s="35" t="str">
        <f>IF(Замеры!J1438=0," ", Замеры!J1438)</f>
        <v xml:space="preserve"> </v>
      </c>
      <c r="D1444" s="29" t="str">
        <f>IF(Замеры!AD1438=0, " ", Замеры!AB1438)</f>
        <v xml:space="preserve"> </v>
      </c>
      <c r="E1444" s="29" t="str">
        <f>CONCATENATE(Замеры!T1438,Замеры!W1438,Замеры!V1438)</f>
        <v xml:space="preserve"> </v>
      </c>
      <c r="F1444" s="30" t="str">
        <f>IF(Замеры!AD1438=0," ","---")</f>
        <v xml:space="preserve"> </v>
      </c>
      <c r="G1444" s="31" t="str">
        <f>IF(Замеры!AD1438=0," ",Замеры!L1438)</f>
        <v xml:space="preserve"> </v>
      </c>
      <c r="H1444" s="31" t="str">
        <f>CONCATENATE(Замеры!AO1438,Замеры!AE1438,Замеры!AP1438)</f>
        <v>0 0</v>
      </c>
      <c r="I1444" s="29" t="str">
        <f>CONCATENATE(Замеры!AM1438,Замеры!AE1438,Замеры!AN1438)</f>
        <v>0 0</v>
      </c>
      <c r="J1444" s="31" t="str">
        <f>IF(Замеры!AD1438=0," ",G1444*2.55)</f>
        <v xml:space="preserve"> </v>
      </c>
      <c r="K1444" s="29" t="str">
        <f>IF(Замеры!AD1438=0," ",Замеры!AK1438)</f>
        <v xml:space="preserve"> </v>
      </c>
      <c r="L1444" s="29" t="str">
        <f>IF(Замеры!AD1438=0," ",Замеры!AL1438)</f>
        <v xml:space="preserve"> </v>
      </c>
      <c r="M1444" s="29" t="str">
        <f>IF(Замеры!AD1438=0," ",0.1)</f>
        <v xml:space="preserve"> </v>
      </c>
      <c r="N1444" s="29" t="str">
        <f>IF(Замеры!AD1438=0," ",Замеры!AD1438)</f>
        <v xml:space="preserve"> </v>
      </c>
      <c r="O1444" s="29" t="str">
        <f>Замеры!AE1438</f>
        <v xml:space="preserve"> </v>
      </c>
      <c r="P1444" s="29" t="str">
        <f>Замеры!AF1438</f>
        <v xml:space="preserve"> </v>
      </c>
      <c r="Q1444" s="29" t="str">
        <f>IF(Замеры!AD1438=0," ","+")</f>
        <v xml:space="preserve"> </v>
      </c>
      <c r="R1444" s="32">
        <f>Замеры!AC1438</f>
        <v>0</v>
      </c>
      <c r="W1444" s="33" t="e">
        <f t="shared" si="44"/>
        <v>#VALUE!</v>
      </c>
      <c r="X1444" s="31" t="s">
        <v>72</v>
      </c>
      <c r="Y1444" s="33" t="e">
        <f t="shared" si="45"/>
        <v>#VALUE!</v>
      </c>
      <c r="Z1444" s="32"/>
    </row>
    <row r="1445" spans="1:26" x14ac:dyDescent="0.3">
      <c r="A1445" s="35">
        <f>IF(Замеры!B1439=0, " ", Замеры!B1439)</f>
        <v>1436</v>
      </c>
      <c r="B1445" s="37" t="str">
        <f>CONCATENATE(Замеры!D1439,Замеры!F1439)</f>
        <v>Группа от QF</v>
      </c>
      <c r="C1445" s="35" t="str">
        <f>IF(Замеры!J1439=0," ", Замеры!J1439)</f>
        <v xml:space="preserve"> </v>
      </c>
      <c r="D1445" s="29" t="str">
        <f>IF(Замеры!AD1439=0, " ", Замеры!AB1439)</f>
        <v xml:space="preserve"> </v>
      </c>
      <c r="E1445" s="29" t="str">
        <f>CONCATENATE(Замеры!T1439,Замеры!W1439,Замеры!V1439)</f>
        <v xml:space="preserve"> </v>
      </c>
      <c r="F1445" s="30" t="str">
        <f>IF(Замеры!AD1439=0," ","---")</f>
        <v xml:space="preserve"> </v>
      </c>
      <c r="G1445" s="31" t="str">
        <f>IF(Замеры!AD1439=0," ",Замеры!L1439)</f>
        <v xml:space="preserve"> </v>
      </c>
      <c r="H1445" s="31" t="str">
        <f>CONCATENATE(Замеры!AO1439,Замеры!AE1439,Замеры!AP1439)</f>
        <v>0 0</v>
      </c>
      <c r="I1445" s="29" t="str">
        <f>CONCATENATE(Замеры!AM1439,Замеры!AE1439,Замеры!AN1439)</f>
        <v>0 0</v>
      </c>
      <c r="J1445" s="31" t="str">
        <f>IF(Замеры!AD1439=0," ",G1445*2.55)</f>
        <v xml:space="preserve"> </v>
      </c>
      <c r="K1445" s="29" t="str">
        <f>IF(Замеры!AD1439=0," ",Замеры!AK1439)</f>
        <v xml:space="preserve"> </v>
      </c>
      <c r="L1445" s="29" t="str">
        <f>IF(Замеры!AD1439=0," ",Замеры!AL1439)</f>
        <v xml:space="preserve"> </v>
      </c>
      <c r="M1445" s="29" t="str">
        <f>IF(Замеры!AD1439=0," ",0.1)</f>
        <v xml:space="preserve"> </v>
      </c>
      <c r="N1445" s="29" t="str">
        <f>IF(Замеры!AD1439=0," ",Замеры!AD1439)</f>
        <v xml:space="preserve"> </v>
      </c>
      <c r="O1445" s="29" t="str">
        <f>Замеры!AE1439</f>
        <v xml:space="preserve"> </v>
      </c>
      <c r="P1445" s="29" t="str">
        <f>Замеры!AF1439</f>
        <v xml:space="preserve"> </v>
      </c>
      <c r="Q1445" s="29" t="str">
        <f>IF(Замеры!AD1439=0," ","+")</f>
        <v xml:space="preserve"> </v>
      </c>
      <c r="R1445" s="32">
        <f>Замеры!AC1439</f>
        <v>0</v>
      </c>
      <c r="W1445" s="33" t="e">
        <f t="shared" si="44"/>
        <v>#VALUE!</v>
      </c>
      <c r="X1445" s="31" t="s">
        <v>72</v>
      </c>
      <c r="Y1445" s="33" t="e">
        <f t="shared" si="45"/>
        <v>#VALUE!</v>
      </c>
      <c r="Z1445" s="32"/>
    </row>
    <row r="1446" spans="1:26" x14ac:dyDescent="0.3">
      <c r="A1446" s="35">
        <f>IF(Замеры!B1440=0, " ", Замеры!B1440)</f>
        <v>1437</v>
      </c>
      <c r="B1446" s="37" t="str">
        <f>CONCATENATE(Замеры!D1440,Замеры!F1440)</f>
        <v>Группа от QF</v>
      </c>
      <c r="C1446" s="35" t="str">
        <f>IF(Замеры!J1440=0," ", Замеры!J1440)</f>
        <v xml:space="preserve"> </v>
      </c>
      <c r="D1446" s="29" t="str">
        <f>IF(Замеры!AD1440=0, " ", Замеры!AB1440)</f>
        <v xml:space="preserve"> </v>
      </c>
      <c r="E1446" s="29" t="str">
        <f>CONCATENATE(Замеры!T1440,Замеры!W1440,Замеры!V1440)</f>
        <v xml:space="preserve"> </v>
      </c>
      <c r="F1446" s="30" t="str">
        <f>IF(Замеры!AD1440=0," ","---")</f>
        <v xml:space="preserve"> </v>
      </c>
      <c r="G1446" s="31" t="str">
        <f>IF(Замеры!AD1440=0," ",Замеры!L1440)</f>
        <v xml:space="preserve"> </v>
      </c>
      <c r="H1446" s="31" t="str">
        <f>CONCATENATE(Замеры!AO1440,Замеры!AE1440,Замеры!AP1440)</f>
        <v>0 0</v>
      </c>
      <c r="I1446" s="29" t="str">
        <f>CONCATENATE(Замеры!AM1440,Замеры!AE1440,Замеры!AN1440)</f>
        <v>0 0</v>
      </c>
      <c r="J1446" s="31" t="str">
        <f>IF(Замеры!AD1440=0," ",G1446*2.55)</f>
        <v xml:space="preserve"> </v>
      </c>
      <c r="K1446" s="29" t="str">
        <f>IF(Замеры!AD1440=0," ",Замеры!AK1440)</f>
        <v xml:space="preserve"> </v>
      </c>
      <c r="L1446" s="29" t="str">
        <f>IF(Замеры!AD1440=0," ",Замеры!AL1440)</f>
        <v xml:space="preserve"> </v>
      </c>
      <c r="M1446" s="29" t="str">
        <f>IF(Замеры!AD1440=0," ",0.1)</f>
        <v xml:space="preserve"> </v>
      </c>
      <c r="N1446" s="29" t="str">
        <f>IF(Замеры!AD1440=0," ",Замеры!AD1440)</f>
        <v xml:space="preserve"> </v>
      </c>
      <c r="O1446" s="29" t="str">
        <f>Замеры!AE1440</f>
        <v xml:space="preserve"> </v>
      </c>
      <c r="P1446" s="29" t="str">
        <f>Замеры!AF1440</f>
        <v xml:space="preserve"> </v>
      </c>
      <c r="Q1446" s="29" t="str">
        <f>IF(Замеры!AD1440=0," ","+")</f>
        <v xml:space="preserve"> </v>
      </c>
      <c r="R1446" s="32">
        <f>Замеры!AC1440</f>
        <v>0</v>
      </c>
      <c r="W1446" s="33" t="e">
        <f t="shared" si="44"/>
        <v>#VALUE!</v>
      </c>
      <c r="X1446" s="31" t="s">
        <v>72</v>
      </c>
      <c r="Y1446" s="33" t="e">
        <f t="shared" si="45"/>
        <v>#VALUE!</v>
      </c>
      <c r="Z1446" s="32"/>
    </row>
    <row r="1447" spans="1:26" x14ac:dyDescent="0.3">
      <c r="A1447" s="35">
        <f>IF(Замеры!B1441=0, " ", Замеры!B1441)</f>
        <v>1438</v>
      </c>
      <c r="B1447" s="37" t="str">
        <f>CONCATENATE(Замеры!D1441,Замеры!F1441)</f>
        <v>Группа от QF</v>
      </c>
      <c r="C1447" s="35" t="str">
        <f>IF(Замеры!J1441=0," ", Замеры!J1441)</f>
        <v xml:space="preserve"> </v>
      </c>
      <c r="D1447" s="29" t="str">
        <f>IF(Замеры!AD1441=0, " ", Замеры!AB1441)</f>
        <v xml:space="preserve"> </v>
      </c>
      <c r="E1447" s="29" t="str">
        <f>CONCATENATE(Замеры!T1441,Замеры!W1441,Замеры!V1441)</f>
        <v xml:space="preserve"> </v>
      </c>
      <c r="F1447" s="30" t="str">
        <f>IF(Замеры!AD1441=0," ","---")</f>
        <v xml:space="preserve"> </v>
      </c>
      <c r="G1447" s="31" t="str">
        <f>IF(Замеры!AD1441=0," ",Замеры!L1441)</f>
        <v xml:space="preserve"> </v>
      </c>
      <c r="H1447" s="31" t="str">
        <f>CONCATENATE(Замеры!AO1441,Замеры!AE1441,Замеры!AP1441)</f>
        <v>0 0</v>
      </c>
      <c r="I1447" s="29" t="str">
        <f>CONCATENATE(Замеры!AM1441,Замеры!AE1441,Замеры!AN1441)</f>
        <v>0 0</v>
      </c>
      <c r="J1447" s="31" t="str">
        <f>IF(Замеры!AD1441=0," ",G1447*2.55)</f>
        <v xml:space="preserve"> </v>
      </c>
      <c r="K1447" s="29" t="str">
        <f>IF(Замеры!AD1441=0," ",Замеры!AK1441)</f>
        <v xml:space="preserve"> </v>
      </c>
      <c r="L1447" s="29" t="str">
        <f>IF(Замеры!AD1441=0," ",Замеры!AL1441)</f>
        <v xml:space="preserve"> </v>
      </c>
      <c r="M1447" s="29" t="str">
        <f>IF(Замеры!AD1441=0," ",0.1)</f>
        <v xml:space="preserve"> </v>
      </c>
      <c r="N1447" s="29" t="str">
        <f>IF(Замеры!AD1441=0," ",Замеры!AD1441)</f>
        <v xml:space="preserve"> </v>
      </c>
      <c r="O1447" s="29" t="str">
        <f>Замеры!AE1441</f>
        <v xml:space="preserve"> </v>
      </c>
      <c r="P1447" s="29" t="str">
        <f>Замеры!AF1441</f>
        <v xml:space="preserve"> </v>
      </c>
      <c r="Q1447" s="29" t="str">
        <f>IF(Замеры!AD1441=0," ","+")</f>
        <v xml:space="preserve"> </v>
      </c>
      <c r="R1447" s="32">
        <f>Замеры!AC1441</f>
        <v>0</v>
      </c>
      <c r="W1447" s="33" t="e">
        <f t="shared" si="44"/>
        <v>#VALUE!</v>
      </c>
      <c r="X1447" s="31" t="s">
        <v>72</v>
      </c>
      <c r="Y1447" s="33" t="e">
        <f t="shared" si="45"/>
        <v>#VALUE!</v>
      </c>
      <c r="Z1447" s="32"/>
    </row>
    <row r="1448" spans="1:26" x14ac:dyDescent="0.3">
      <c r="A1448" s="35">
        <f>IF(Замеры!B1442=0, " ", Замеры!B1442)</f>
        <v>1439</v>
      </c>
      <c r="B1448" s="37" t="str">
        <f>CONCATENATE(Замеры!D1442,Замеры!F1442)</f>
        <v>Группа от QF</v>
      </c>
      <c r="C1448" s="35" t="str">
        <f>IF(Замеры!J1442=0," ", Замеры!J1442)</f>
        <v xml:space="preserve"> </v>
      </c>
      <c r="D1448" s="29" t="str">
        <f>IF(Замеры!AD1442=0, " ", Замеры!AB1442)</f>
        <v xml:space="preserve"> </v>
      </c>
      <c r="E1448" s="29" t="str">
        <f>CONCATENATE(Замеры!T1442,Замеры!W1442,Замеры!V1442)</f>
        <v xml:space="preserve"> </v>
      </c>
      <c r="F1448" s="30" t="str">
        <f>IF(Замеры!AD1442=0," ","---")</f>
        <v xml:space="preserve"> </v>
      </c>
      <c r="G1448" s="31" t="str">
        <f>IF(Замеры!AD1442=0," ",Замеры!L1442)</f>
        <v xml:space="preserve"> </v>
      </c>
      <c r="H1448" s="31" t="str">
        <f>CONCATENATE(Замеры!AO1442,Замеры!AE1442,Замеры!AP1442)</f>
        <v>0 0</v>
      </c>
      <c r="I1448" s="29" t="str">
        <f>CONCATENATE(Замеры!AM1442,Замеры!AE1442,Замеры!AN1442)</f>
        <v>0 0</v>
      </c>
      <c r="J1448" s="31" t="str">
        <f>IF(Замеры!AD1442=0," ",G1448*2.55)</f>
        <v xml:space="preserve"> </v>
      </c>
      <c r="K1448" s="29" t="str">
        <f>IF(Замеры!AD1442=0," ",Замеры!AK1442)</f>
        <v xml:space="preserve"> </v>
      </c>
      <c r="L1448" s="29" t="str">
        <f>IF(Замеры!AD1442=0," ",Замеры!AL1442)</f>
        <v xml:space="preserve"> </v>
      </c>
      <c r="M1448" s="29" t="str">
        <f>IF(Замеры!AD1442=0," ",0.1)</f>
        <v xml:space="preserve"> </v>
      </c>
      <c r="N1448" s="29" t="str">
        <f>IF(Замеры!AD1442=0," ",Замеры!AD1442)</f>
        <v xml:space="preserve"> </v>
      </c>
      <c r="O1448" s="29" t="str">
        <f>Замеры!AE1442</f>
        <v xml:space="preserve"> </v>
      </c>
      <c r="P1448" s="29" t="str">
        <f>Замеры!AF1442</f>
        <v xml:space="preserve"> </v>
      </c>
      <c r="Q1448" s="29" t="str">
        <f>IF(Замеры!AD1442=0," ","+")</f>
        <v xml:space="preserve"> </v>
      </c>
      <c r="R1448" s="32">
        <f>Замеры!AC1442</f>
        <v>0</v>
      </c>
      <c r="W1448" s="33" t="e">
        <f t="shared" si="44"/>
        <v>#VALUE!</v>
      </c>
      <c r="X1448" s="31" t="s">
        <v>72</v>
      </c>
      <c r="Y1448" s="33" t="e">
        <f t="shared" si="45"/>
        <v>#VALUE!</v>
      </c>
      <c r="Z1448" s="32"/>
    </row>
    <row r="1449" spans="1:26" x14ac:dyDescent="0.3">
      <c r="A1449" s="35">
        <f>IF(Замеры!B1443=0, " ", Замеры!B1443)</f>
        <v>1440</v>
      </c>
      <c r="B1449" s="37" t="str">
        <f>CONCATENATE(Замеры!D1443,Замеры!F1443)</f>
        <v>Группа от QF</v>
      </c>
      <c r="C1449" s="35" t="str">
        <f>IF(Замеры!J1443=0," ", Замеры!J1443)</f>
        <v xml:space="preserve"> </v>
      </c>
      <c r="D1449" s="29" t="str">
        <f>IF(Замеры!AD1443=0, " ", Замеры!AB1443)</f>
        <v xml:space="preserve"> </v>
      </c>
      <c r="E1449" s="29" t="str">
        <f>CONCATENATE(Замеры!T1443,Замеры!W1443,Замеры!V1443)</f>
        <v xml:space="preserve"> </v>
      </c>
      <c r="F1449" s="30" t="str">
        <f>IF(Замеры!AD1443=0," ","---")</f>
        <v xml:space="preserve"> </v>
      </c>
      <c r="G1449" s="31" t="str">
        <f>IF(Замеры!AD1443=0," ",Замеры!L1443)</f>
        <v xml:space="preserve"> </v>
      </c>
      <c r="H1449" s="31" t="str">
        <f>CONCATENATE(Замеры!AO1443,Замеры!AE1443,Замеры!AP1443)</f>
        <v>0 0</v>
      </c>
      <c r="I1449" s="29" t="str">
        <f>CONCATENATE(Замеры!AM1443,Замеры!AE1443,Замеры!AN1443)</f>
        <v>0 0</v>
      </c>
      <c r="J1449" s="31" t="str">
        <f>IF(Замеры!AD1443=0," ",G1449*2.55)</f>
        <v xml:space="preserve"> </v>
      </c>
      <c r="K1449" s="29" t="str">
        <f>IF(Замеры!AD1443=0," ",Замеры!AK1443)</f>
        <v xml:space="preserve"> </v>
      </c>
      <c r="L1449" s="29" t="str">
        <f>IF(Замеры!AD1443=0," ",Замеры!AL1443)</f>
        <v xml:space="preserve"> </v>
      </c>
      <c r="M1449" s="29" t="str">
        <f>IF(Замеры!AD1443=0," ",0.1)</f>
        <v xml:space="preserve"> </v>
      </c>
      <c r="N1449" s="29" t="str">
        <f>IF(Замеры!AD1443=0," ",Замеры!AD1443)</f>
        <v xml:space="preserve"> </v>
      </c>
      <c r="O1449" s="29" t="str">
        <f>Замеры!AE1443</f>
        <v xml:space="preserve"> </v>
      </c>
      <c r="P1449" s="29" t="str">
        <f>Замеры!AF1443</f>
        <v xml:space="preserve"> </v>
      </c>
      <c r="Q1449" s="29" t="str">
        <f>IF(Замеры!AD1443=0," ","+")</f>
        <v xml:space="preserve"> </v>
      </c>
      <c r="R1449" s="32">
        <f>Замеры!AC1443</f>
        <v>0</v>
      </c>
      <c r="W1449" s="33" t="e">
        <f t="shared" si="44"/>
        <v>#VALUE!</v>
      </c>
      <c r="X1449" s="31" t="s">
        <v>72</v>
      </c>
      <c r="Y1449" s="33" t="e">
        <f t="shared" si="45"/>
        <v>#VALUE!</v>
      </c>
      <c r="Z1449" s="32"/>
    </row>
    <row r="1450" spans="1:26" x14ac:dyDescent="0.3">
      <c r="A1450" s="35">
        <f>IF(Замеры!B1444=0, " ", Замеры!B1444)</f>
        <v>1441</v>
      </c>
      <c r="B1450" s="37" t="str">
        <f>CONCATENATE(Замеры!D1444,Замеры!F1444)</f>
        <v>Группа от QF</v>
      </c>
      <c r="C1450" s="35" t="str">
        <f>IF(Замеры!J1444=0," ", Замеры!J1444)</f>
        <v xml:space="preserve"> </v>
      </c>
      <c r="D1450" s="29" t="str">
        <f>IF(Замеры!AD1444=0, " ", Замеры!AB1444)</f>
        <v xml:space="preserve"> </v>
      </c>
      <c r="E1450" s="29" t="str">
        <f>CONCATENATE(Замеры!T1444,Замеры!W1444,Замеры!V1444)</f>
        <v xml:space="preserve"> </v>
      </c>
      <c r="F1450" s="30" t="str">
        <f>IF(Замеры!AD1444=0," ","---")</f>
        <v xml:space="preserve"> </v>
      </c>
      <c r="G1450" s="31" t="str">
        <f>IF(Замеры!AD1444=0," ",Замеры!L1444)</f>
        <v xml:space="preserve"> </v>
      </c>
      <c r="H1450" s="31" t="str">
        <f>CONCATENATE(Замеры!AO1444,Замеры!AE1444,Замеры!AP1444)</f>
        <v>0 0</v>
      </c>
      <c r="I1450" s="29" t="str">
        <f>CONCATENATE(Замеры!AM1444,Замеры!AE1444,Замеры!AN1444)</f>
        <v>0 0</v>
      </c>
      <c r="J1450" s="31" t="str">
        <f>IF(Замеры!AD1444=0," ",G1450*2.55)</f>
        <v xml:space="preserve"> </v>
      </c>
      <c r="K1450" s="29" t="str">
        <f>IF(Замеры!AD1444=0," ",Замеры!AK1444)</f>
        <v xml:space="preserve"> </v>
      </c>
      <c r="L1450" s="29" t="str">
        <f>IF(Замеры!AD1444=0," ",Замеры!AL1444)</f>
        <v xml:space="preserve"> </v>
      </c>
      <c r="M1450" s="29" t="str">
        <f>IF(Замеры!AD1444=0," ",0.1)</f>
        <v xml:space="preserve"> </v>
      </c>
      <c r="N1450" s="29" t="str">
        <f>IF(Замеры!AD1444=0," ",Замеры!AD1444)</f>
        <v xml:space="preserve"> </v>
      </c>
      <c r="O1450" s="29" t="str">
        <f>Замеры!AE1444</f>
        <v xml:space="preserve"> </v>
      </c>
      <c r="P1450" s="29" t="str">
        <f>Замеры!AF1444</f>
        <v xml:space="preserve"> </v>
      </c>
      <c r="Q1450" s="29" t="str">
        <f>IF(Замеры!AD1444=0," ","+")</f>
        <v xml:space="preserve"> </v>
      </c>
      <c r="R1450" s="32">
        <f>Замеры!AC1444</f>
        <v>0</v>
      </c>
      <c r="W1450" s="33" t="e">
        <f t="shared" si="44"/>
        <v>#VALUE!</v>
      </c>
      <c r="X1450" s="31" t="s">
        <v>72</v>
      </c>
      <c r="Y1450" s="33" t="e">
        <f t="shared" si="45"/>
        <v>#VALUE!</v>
      </c>
      <c r="Z1450" s="32"/>
    </row>
    <row r="1451" spans="1:26" x14ac:dyDescent="0.3">
      <c r="A1451" s="35">
        <f>IF(Замеры!B1445=0, " ", Замеры!B1445)</f>
        <v>1442</v>
      </c>
      <c r="B1451" s="37" t="str">
        <f>CONCATENATE(Замеры!D1445,Замеры!F1445)</f>
        <v>Группа от QF</v>
      </c>
      <c r="C1451" s="35" t="str">
        <f>IF(Замеры!J1445=0," ", Замеры!J1445)</f>
        <v xml:space="preserve"> </v>
      </c>
      <c r="D1451" s="29" t="str">
        <f>IF(Замеры!AD1445=0, " ", Замеры!AB1445)</f>
        <v xml:space="preserve"> </v>
      </c>
      <c r="E1451" s="29" t="str">
        <f>CONCATENATE(Замеры!T1445,Замеры!W1445,Замеры!V1445)</f>
        <v xml:space="preserve"> </v>
      </c>
      <c r="F1451" s="30" t="str">
        <f>IF(Замеры!AD1445=0," ","---")</f>
        <v xml:space="preserve"> </v>
      </c>
      <c r="G1451" s="31" t="str">
        <f>IF(Замеры!AD1445=0," ",Замеры!L1445)</f>
        <v xml:space="preserve"> </v>
      </c>
      <c r="H1451" s="31" t="str">
        <f>CONCATENATE(Замеры!AO1445,Замеры!AE1445,Замеры!AP1445)</f>
        <v>0 0</v>
      </c>
      <c r="I1451" s="29" t="str">
        <f>CONCATENATE(Замеры!AM1445,Замеры!AE1445,Замеры!AN1445)</f>
        <v>0 0</v>
      </c>
      <c r="J1451" s="31" t="str">
        <f>IF(Замеры!AD1445=0," ",G1451*2.55)</f>
        <v xml:space="preserve"> </v>
      </c>
      <c r="K1451" s="29" t="str">
        <f>IF(Замеры!AD1445=0," ",Замеры!AK1445)</f>
        <v xml:space="preserve"> </v>
      </c>
      <c r="L1451" s="29" t="str">
        <f>IF(Замеры!AD1445=0," ",Замеры!AL1445)</f>
        <v xml:space="preserve"> </v>
      </c>
      <c r="M1451" s="29" t="str">
        <f>IF(Замеры!AD1445=0," ",0.1)</f>
        <v xml:space="preserve"> </v>
      </c>
      <c r="N1451" s="29" t="str">
        <f>IF(Замеры!AD1445=0," ",Замеры!AD1445)</f>
        <v xml:space="preserve"> </v>
      </c>
      <c r="O1451" s="29" t="str">
        <f>Замеры!AE1445</f>
        <v xml:space="preserve"> </v>
      </c>
      <c r="P1451" s="29" t="str">
        <f>Замеры!AF1445</f>
        <v xml:space="preserve"> </v>
      </c>
      <c r="Q1451" s="29" t="str">
        <f>IF(Замеры!AD1445=0," ","+")</f>
        <v xml:space="preserve"> </v>
      </c>
      <c r="R1451" s="32">
        <f>Замеры!AC1445</f>
        <v>0</v>
      </c>
      <c r="W1451" s="33" t="e">
        <f t="shared" si="44"/>
        <v>#VALUE!</v>
      </c>
      <c r="X1451" s="31" t="s">
        <v>72</v>
      </c>
      <c r="Y1451" s="33" t="e">
        <f t="shared" si="45"/>
        <v>#VALUE!</v>
      </c>
      <c r="Z1451" s="32"/>
    </row>
    <row r="1452" spans="1:26" x14ac:dyDescent="0.3">
      <c r="A1452" s="35">
        <f>IF(Замеры!B1446=0, " ", Замеры!B1446)</f>
        <v>1443</v>
      </c>
      <c r="B1452" s="37" t="str">
        <f>CONCATENATE(Замеры!D1446,Замеры!F1446)</f>
        <v>Группа от QF</v>
      </c>
      <c r="C1452" s="35" t="str">
        <f>IF(Замеры!J1446=0," ", Замеры!J1446)</f>
        <v xml:space="preserve"> </v>
      </c>
      <c r="D1452" s="29" t="str">
        <f>IF(Замеры!AD1446=0, " ", Замеры!AB1446)</f>
        <v xml:space="preserve"> </v>
      </c>
      <c r="E1452" s="29" t="str">
        <f>CONCATENATE(Замеры!T1446,Замеры!W1446,Замеры!V1446)</f>
        <v xml:space="preserve"> </v>
      </c>
      <c r="F1452" s="30" t="str">
        <f>IF(Замеры!AD1446=0," ","---")</f>
        <v xml:space="preserve"> </v>
      </c>
      <c r="G1452" s="31" t="str">
        <f>IF(Замеры!AD1446=0," ",Замеры!L1446)</f>
        <v xml:space="preserve"> </v>
      </c>
      <c r="H1452" s="31" t="str">
        <f>CONCATENATE(Замеры!AO1446,Замеры!AE1446,Замеры!AP1446)</f>
        <v>0 0</v>
      </c>
      <c r="I1452" s="29" t="str">
        <f>CONCATENATE(Замеры!AM1446,Замеры!AE1446,Замеры!AN1446)</f>
        <v>0 0</v>
      </c>
      <c r="J1452" s="31" t="str">
        <f>IF(Замеры!AD1446=0," ",G1452*2.55)</f>
        <v xml:space="preserve"> </v>
      </c>
      <c r="K1452" s="29" t="str">
        <f>IF(Замеры!AD1446=0," ",Замеры!AK1446)</f>
        <v xml:space="preserve"> </v>
      </c>
      <c r="L1452" s="29" t="str">
        <f>IF(Замеры!AD1446=0," ",Замеры!AL1446)</f>
        <v xml:space="preserve"> </v>
      </c>
      <c r="M1452" s="29" t="str">
        <f>IF(Замеры!AD1446=0," ",0.1)</f>
        <v xml:space="preserve"> </v>
      </c>
      <c r="N1452" s="29" t="str">
        <f>IF(Замеры!AD1446=0," ",Замеры!AD1446)</f>
        <v xml:space="preserve"> </v>
      </c>
      <c r="O1452" s="29" t="str">
        <f>Замеры!AE1446</f>
        <v xml:space="preserve"> </v>
      </c>
      <c r="P1452" s="29" t="str">
        <f>Замеры!AF1446</f>
        <v xml:space="preserve"> </v>
      </c>
      <c r="Q1452" s="29" t="str">
        <f>IF(Замеры!AD1446=0," ","+")</f>
        <v xml:space="preserve"> </v>
      </c>
      <c r="R1452" s="32">
        <f>Замеры!AC1446</f>
        <v>0</v>
      </c>
      <c r="W1452" s="33" t="e">
        <f t="shared" si="44"/>
        <v>#VALUE!</v>
      </c>
      <c r="X1452" s="31" t="s">
        <v>72</v>
      </c>
      <c r="Y1452" s="33" t="e">
        <f t="shared" si="45"/>
        <v>#VALUE!</v>
      </c>
      <c r="Z1452" s="32"/>
    </row>
    <row r="1453" spans="1:26" x14ac:dyDescent="0.3">
      <c r="A1453" s="35">
        <f>IF(Замеры!B1447=0, " ", Замеры!B1447)</f>
        <v>1444</v>
      </c>
      <c r="B1453" s="37" t="str">
        <f>CONCATENATE(Замеры!D1447,Замеры!F1447)</f>
        <v>Группа от QF</v>
      </c>
      <c r="C1453" s="35" t="str">
        <f>IF(Замеры!J1447=0," ", Замеры!J1447)</f>
        <v xml:space="preserve"> </v>
      </c>
      <c r="D1453" s="29" t="str">
        <f>IF(Замеры!AD1447=0, " ", Замеры!AB1447)</f>
        <v xml:space="preserve"> </v>
      </c>
      <c r="E1453" s="29" t="str">
        <f>CONCATENATE(Замеры!T1447,Замеры!W1447,Замеры!V1447)</f>
        <v xml:space="preserve"> </v>
      </c>
      <c r="F1453" s="30" t="str">
        <f>IF(Замеры!AD1447=0," ","---")</f>
        <v xml:space="preserve"> </v>
      </c>
      <c r="G1453" s="31" t="str">
        <f>IF(Замеры!AD1447=0," ",Замеры!L1447)</f>
        <v xml:space="preserve"> </v>
      </c>
      <c r="H1453" s="31" t="str">
        <f>CONCATENATE(Замеры!AO1447,Замеры!AE1447,Замеры!AP1447)</f>
        <v>0 0</v>
      </c>
      <c r="I1453" s="29" t="str">
        <f>CONCATENATE(Замеры!AM1447,Замеры!AE1447,Замеры!AN1447)</f>
        <v>0 0</v>
      </c>
      <c r="J1453" s="31" t="str">
        <f>IF(Замеры!AD1447=0," ",G1453*2.55)</f>
        <v xml:space="preserve"> </v>
      </c>
      <c r="K1453" s="29" t="str">
        <f>IF(Замеры!AD1447=0," ",Замеры!AK1447)</f>
        <v xml:space="preserve"> </v>
      </c>
      <c r="L1453" s="29" t="str">
        <f>IF(Замеры!AD1447=0," ",Замеры!AL1447)</f>
        <v xml:space="preserve"> </v>
      </c>
      <c r="M1453" s="29" t="str">
        <f>IF(Замеры!AD1447=0," ",0.1)</f>
        <v xml:space="preserve"> </v>
      </c>
      <c r="N1453" s="29" t="str">
        <f>IF(Замеры!AD1447=0," ",Замеры!AD1447)</f>
        <v xml:space="preserve"> </v>
      </c>
      <c r="O1453" s="29" t="str">
        <f>Замеры!AE1447</f>
        <v xml:space="preserve"> </v>
      </c>
      <c r="P1453" s="29" t="str">
        <f>Замеры!AF1447</f>
        <v xml:space="preserve"> </v>
      </c>
      <c r="Q1453" s="29" t="str">
        <f>IF(Замеры!AD1447=0," ","+")</f>
        <v xml:space="preserve"> </v>
      </c>
      <c r="R1453" s="32">
        <f>Замеры!AC1447</f>
        <v>0</v>
      </c>
      <c r="W1453" s="33" t="e">
        <f t="shared" si="44"/>
        <v>#VALUE!</v>
      </c>
      <c r="X1453" s="31" t="s">
        <v>72</v>
      </c>
      <c r="Y1453" s="33" t="e">
        <f t="shared" si="45"/>
        <v>#VALUE!</v>
      </c>
      <c r="Z1453" s="32"/>
    </row>
    <row r="1454" spans="1:26" x14ac:dyDescent="0.3">
      <c r="A1454" s="35">
        <f>IF(Замеры!B1448=0, " ", Замеры!B1448)</f>
        <v>1445</v>
      </c>
      <c r="B1454" s="37" t="str">
        <f>CONCATENATE(Замеры!D1448,Замеры!F1448)</f>
        <v>Группа от QF</v>
      </c>
      <c r="C1454" s="35" t="str">
        <f>IF(Замеры!J1448=0," ", Замеры!J1448)</f>
        <v xml:space="preserve"> </v>
      </c>
      <c r="D1454" s="29" t="str">
        <f>IF(Замеры!AD1448=0, " ", Замеры!AB1448)</f>
        <v xml:space="preserve"> </v>
      </c>
      <c r="E1454" s="29" t="str">
        <f>CONCATENATE(Замеры!T1448,Замеры!W1448,Замеры!V1448)</f>
        <v xml:space="preserve"> </v>
      </c>
      <c r="F1454" s="30" t="str">
        <f>IF(Замеры!AD1448=0," ","---")</f>
        <v xml:space="preserve"> </v>
      </c>
      <c r="G1454" s="31" t="str">
        <f>IF(Замеры!AD1448=0," ",Замеры!L1448)</f>
        <v xml:space="preserve"> </v>
      </c>
      <c r="H1454" s="31" t="str">
        <f>CONCATENATE(Замеры!AO1448,Замеры!AE1448,Замеры!AP1448)</f>
        <v>0 0</v>
      </c>
      <c r="I1454" s="29" t="str">
        <f>CONCATENATE(Замеры!AM1448,Замеры!AE1448,Замеры!AN1448)</f>
        <v>0 0</v>
      </c>
      <c r="J1454" s="31" t="str">
        <f>IF(Замеры!AD1448=0," ",G1454*2.55)</f>
        <v xml:space="preserve"> </v>
      </c>
      <c r="K1454" s="29" t="str">
        <f>IF(Замеры!AD1448=0," ",Замеры!AK1448)</f>
        <v xml:space="preserve"> </v>
      </c>
      <c r="L1454" s="29" t="str">
        <f>IF(Замеры!AD1448=0," ",Замеры!AL1448)</f>
        <v xml:space="preserve"> </v>
      </c>
      <c r="M1454" s="29" t="str">
        <f>IF(Замеры!AD1448=0," ",0.1)</f>
        <v xml:space="preserve"> </v>
      </c>
      <c r="N1454" s="29" t="str">
        <f>IF(Замеры!AD1448=0," ",Замеры!AD1448)</f>
        <v xml:space="preserve"> </v>
      </c>
      <c r="O1454" s="29" t="str">
        <f>Замеры!AE1448</f>
        <v xml:space="preserve"> </v>
      </c>
      <c r="P1454" s="29" t="str">
        <f>Замеры!AF1448</f>
        <v xml:space="preserve"> </v>
      </c>
      <c r="Q1454" s="29" t="str">
        <f>IF(Замеры!AD1448=0," ","+")</f>
        <v xml:space="preserve"> </v>
      </c>
      <c r="R1454" s="32">
        <f>Замеры!AC1448</f>
        <v>0</v>
      </c>
      <c r="W1454" s="33" t="e">
        <f t="shared" si="44"/>
        <v>#VALUE!</v>
      </c>
      <c r="X1454" s="31" t="s">
        <v>72</v>
      </c>
      <c r="Y1454" s="33" t="e">
        <f t="shared" si="45"/>
        <v>#VALUE!</v>
      </c>
      <c r="Z1454" s="32"/>
    </row>
    <row r="1455" spans="1:26" x14ac:dyDescent="0.3">
      <c r="A1455" s="35">
        <f>IF(Замеры!B1449=0, " ", Замеры!B1449)</f>
        <v>1446</v>
      </c>
      <c r="B1455" s="37" t="str">
        <f>CONCATENATE(Замеры!D1449,Замеры!F1449)</f>
        <v>Группа от QF</v>
      </c>
      <c r="C1455" s="35" t="str">
        <f>IF(Замеры!J1449=0," ", Замеры!J1449)</f>
        <v xml:space="preserve"> </v>
      </c>
      <c r="D1455" s="29" t="str">
        <f>IF(Замеры!AD1449=0, " ", Замеры!AB1449)</f>
        <v xml:space="preserve"> </v>
      </c>
      <c r="E1455" s="29" t="str">
        <f>CONCATENATE(Замеры!T1449,Замеры!W1449,Замеры!V1449)</f>
        <v xml:space="preserve"> </v>
      </c>
      <c r="F1455" s="30" t="str">
        <f>IF(Замеры!AD1449=0," ","---")</f>
        <v xml:space="preserve"> </v>
      </c>
      <c r="G1455" s="31" t="str">
        <f>IF(Замеры!AD1449=0," ",Замеры!L1449)</f>
        <v xml:space="preserve"> </v>
      </c>
      <c r="H1455" s="31" t="str">
        <f>CONCATENATE(Замеры!AO1449,Замеры!AE1449,Замеры!AP1449)</f>
        <v>0 0</v>
      </c>
      <c r="I1455" s="29" t="str">
        <f>CONCATENATE(Замеры!AM1449,Замеры!AE1449,Замеры!AN1449)</f>
        <v>0 0</v>
      </c>
      <c r="J1455" s="31" t="str">
        <f>IF(Замеры!AD1449=0," ",G1455*2.55)</f>
        <v xml:space="preserve"> </v>
      </c>
      <c r="K1455" s="29" t="str">
        <f>IF(Замеры!AD1449=0," ",Замеры!AK1449)</f>
        <v xml:space="preserve"> </v>
      </c>
      <c r="L1455" s="29" t="str">
        <f>IF(Замеры!AD1449=0," ",Замеры!AL1449)</f>
        <v xml:space="preserve"> </v>
      </c>
      <c r="M1455" s="29" t="str">
        <f>IF(Замеры!AD1449=0," ",0.1)</f>
        <v xml:space="preserve"> </v>
      </c>
      <c r="N1455" s="29" t="str">
        <f>IF(Замеры!AD1449=0," ",Замеры!AD1449)</f>
        <v xml:space="preserve"> </v>
      </c>
      <c r="O1455" s="29" t="str">
        <f>Замеры!AE1449</f>
        <v xml:space="preserve"> </v>
      </c>
      <c r="P1455" s="29" t="str">
        <f>Замеры!AF1449</f>
        <v xml:space="preserve"> </v>
      </c>
      <c r="Q1455" s="29" t="str">
        <f>IF(Замеры!AD1449=0," ","+")</f>
        <v xml:space="preserve"> </v>
      </c>
      <c r="R1455" s="32">
        <f>Замеры!AC1449</f>
        <v>0</v>
      </c>
      <c r="W1455" s="33" t="e">
        <f t="shared" si="44"/>
        <v>#VALUE!</v>
      </c>
      <c r="X1455" s="31" t="s">
        <v>72</v>
      </c>
      <c r="Y1455" s="33" t="e">
        <f t="shared" si="45"/>
        <v>#VALUE!</v>
      </c>
      <c r="Z1455" s="32"/>
    </row>
    <row r="1456" spans="1:26" x14ac:dyDescent="0.3">
      <c r="A1456" s="35">
        <f>IF(Замеры!B1450=0, " ", Замеры!B1450)</f>
        <v>1447</v>
      </c>
      <c r="B1456" s="37" t="str">
        <f>CONCATENATE(Замеры!D1450,Замеры!F1450)</f>
        <v>Группа от QF</v>
      </c>
      <c r="C1456" s="35" t="str">
        <f>IF(Замеры!J1450=0," ", Замеры!J1450)</f>
        <v xml:space="preserve"> </v>
      </c>
      <c r="D1456" s="29" t="str">
        <f>IF(Замеры!AD1450=0, " ", Замеры!AB1450)</f>
        <v xml:space="preserve"> </v>
      </c>
      <c r="E1456" s="29" t="str">
        <f>CONCATENATE(Замеры!T1450,Замеры!W1450,Замеры!V1450)</f>
        <v xml:space="preserve"> </v>
      </c>
      <c r="F1456" s="30" t="str">
        <f>IF(Замеры!AD1450=0," ","---")</f>
        <v xml:space="preserve"> </v>
      </c>
      <c r="G1456" s="31" t="str">
        <f>IF(Замеры!AD1450=0," ",Замеры!L1450)</f>
        <v xml:space="preserve"> </v>
      </c>
      <c r="H1456" s="31" t="str">
        <f>CONCATENATE(Замеры!AO1450,Замеры!AE1450,Замеры!AP1450)</f>
        <v>0 0</v>
      </c>
      <c r="I1456" s="29" t="str">
        <f>CONCATENATE(Замеры!AM1450,Замеры!AE1450,Замеры!AN1450)</f>
        <v>0 0</v>
      </c>
      <c r="J1456" s="31" t="str">
        <f>IF(Замеры!AD1450=0," ",G1456*2.55)</f>
        <v xml:space="preserve"> </v>
      </c>
      <c r="K1456" s="29" t="str">
        <f>IF(Замеры!AD1450=0," ",Замеры!AK1450)</f>
        <v xml:space="preserve"> </v>
      </c>
      <c r="L1456" s="29" t="str">
        <f>IF(Замеры!AD1450=0," ",Замеры!AL1450)</f>
        <v xml:space="preserve"> </v>
      </c>
      <c r="M1456" s="29" t="str">
        <f>IF(Замеры!AD1450=0," ",0.1)</f>
        <v xml:space="preserve"> </v>
      </c>
      <c r="N1456" s="29" t="str">
        <f>IF(Замеры!AD1450=0," ",Замеры!AD1450)</f>
        <v xml:space="preserve"> </v>
      </c>
      <c r="O1456" s="29" t="str">
        <f>Замеры!AE1450</f>
        <v xml:space="preserve"> </v>
      </c>
      <c r="P1456" s="29" t="str">
        <f>Замеры!AF1450</f>
        <v xml:space="preserve"> </v>
      </c>
      <c r="Q1456" s="29" t="str">
        <f>IF(Замеры!AD1450=0," ","+")</f>
        <v xml:space="preserve"> </v>
      </c>
      <c r="R1456" s="32">
        <f>Замеры!AC1450</f>
        <v>0</v>
      </c>
      <c r="W1456" s="33" t="e">
        <f t="shared" si="44"/>
        <v>#VALUE!</v>
      </c>
      <c r="X1456" s="31" t="s">
        <v>72</v>
      </c>
      <c r="Y1456" s="33" t="e">
        <f t="shared" si="45"/>
        <v>#VALUE!</v>
      </c>
      <c r="Z1456" s="32"/>
    </row>
    <row r="1457" spans="1:26" x14ac:dyDescent="0.3">
      <c r="A1457" s="35">
        <f>IF(Замеры!B1451=0, " ", Замеры!B1451)</f>
        <v>1448</v>
      </c>
      <c r="B1457" s="37" t="str">
        <f>CONCATENATE(Замеры!D1451,Замеры!F1451)</f>
        <v>Группа от QF</v>
      </c>
      <c r="C1457" s="35" t="str">
        <f>IF(Замеры!J1451=0," ", Замеры!J1451)</f>
        <v xml:space="preserve"> </v>
      </c>
      <c r="D1457" s="29" t="str">
        <f>IF(Замеры!AD1451=0, " ", Замеры!AB1451)</f>
        <v xml:space="preserve"> </v>
      </c>
      <c r="E1457" s="29" t="str">
        <f>CONCATENATE(Замеры!T1451,Замеры!W1451,Замеры!V1451)</f>
        <v xml:space="preserve"> </v>
      </c>
      <c r="F1457" s="30" t="str">
        <f>IF(Замеры!AD1451=0," ","---")</f>
        <v xml:space="preserve"> </v>
      </c>
      <c r="G1457" s="31" t="str">
        <f>IF(Замеры!AD1451=0," ",Замеры!L1451)</f>
        <v xml:space="preserve"> </v>
      </c>
      <c r="H1457" s="31" t="str">
        <f>CONCATENATE(Замеры!AO1451,Замеры!AE1451,Замеры!AP1451)</f>
        <v>0 0</v>
      </c>
      <c r="I1457" s="29" t="str">
        <f>CONCATENATE(Замеры!AM1451,Замеры!AE1451,Замеры!AN1451)</f>
        <v>0 0</v>
      </c>
      <c r="J1457" s="31" t="str">
        <f>IF(Замеры!AD1451=0," ",G1457*2.55)</f>
        <v xml:space="preserve"> </v>
      </c>
      <c r="K1457" s="29" t="str">
        <f>IF(Замеры!AD1451=0," ",Замеры!AK1451)</f>
        <v xml:space="preserve"> </v>
      </c>
      <c r="L1457" s="29" t="str">
        <f>IF(Замеры!AD1451=0," ",Замеры!AL1451)</f>
        <v xml:space="preserve"> </v>
      </c>
      <c r="M1457" s="29" t="str">
        <f>IF(Замеры!AD1451=0," ",0.1)</f>
        <v xml:space="preserve"> </v>
      </c>
      <c r="N1457" s="29" t="str">
        <f>IF(Замеры!AD1451=0," ",Замеры!AD1451)</f>
        <v xml:space="preserve"> </v>
      </c>
      <c r="O1457" s="29" t="str">
        <f>Замеры!AE1451</f>
        <v xml:space="preserve"> </v>
      </c>
      <c r="P1457" s="29" t="str">
        <f>Замеры!AF1451</f>
        <v xml:space="preserve"> </v>
      </c>
      <c r="Q1457" s="29" t="str">
        <f>IF(Замеры!AD1451=0," ","+")</f>
        <v xml:space="preserve"> </v>
      </c>
      <c r="R1457" s="32">
        <f>Замеры!AC1451</f>
        <v>0</v>
      </c>
      <c r="W1457" s="33" t="e">
        <f t="shared" si="44"/>
        <v>#VALUE!</v>
      </c>
      <c r="X1457" s="31" t="s">
        <v>72</v>
      </c>
      <c r="Y1457" s="33" t="e">
        <f t="shared" si="45"/>
        <v>#VALUE!</v>
      </c>
      <c r="Z1457" s="32"/>
    </row>
    <row r="1458" spans="1:26" x14ac:dyDescent="0.3">
      <c r="A1458" s="35">
        <f>IF(Замеры!B1452=0, " ", Замеры!B1452)</f>
        <v>1449</v>
      </c>
      <c r="B1458" s="37" t="str">
        <f>CONCATENATE(Замеры!D1452,Замеры!F1452)</f>
        <v>Группа от QF</v>
      </c>
      <c r="C1458" s="35" t="str">
        <f>IF(Замеры!J1452=0," ", Замеры!J1452)</f>
        <v xml:space="preserve"> </v>
      </c>
      <c r="D1458" s="29" t="str">
        <f>IF(Замеры!AD1452=0, " ", Замеры!AB1452)</f>
        <v xml:space="preserve"> </v>
      </c>
      <c r="E1458" s="29" t="str">
        <f>CONCATENATE(Замеры!T1452,Замеры!W1452,Замеры!V1452)</f>
        <v xml:space="preserve"> </v>
      </c>
      <c r="F1458" s="30" t="str">
        <f>IF(Замеры!AD1452=0," ","---")</f>
        <v xml:space="preserve"> </v>
      </c>
      <c r="G1458" s="31" t="str">
        <f>IF(Замеры!AD1452=0," ",Замеры!L1452)</f>
        <v xml:space="preserve"> </v>
      </c>
      <c r="H1458" s="31" t="str">
        <f>CONCATENATE(Замеры!AO1452,Замеры!AE1452,Замеры!AP1452)</f>
        <v>0 0</v>
      </c>
      <c r="I1458" s="29" t="str">
        <f>CONCATENATE(Замеры!AM1452,Замеры!AE1452,Замеры!AN1452)</f>
        <v>0 0</v>
      </c>
      <c r="J1458" s="31" t="str">
        <f>IF(Замеры!AD1452=0," ",G1458*2.55)</f>
        <v xml:space="preserve"> </v>
      </c>
      <c r="K1458" s="29" t="str">
        <f>IF(Замеры!AD1452=0," ",Замеры!AK1452)</f>
        <v xml:space="preserve"> </v>
      </c>
      <c r="L1458" s="29" t="str">
        <f>IF(Замеры!AD1452=0," ",Замеры!AL1452)</f>
        <v xml:space="preserve"> </v>
      </c>
      <c r="M1458" s="29" t="str">
        <f>IF(Замеры!AD1452=0," ",0.1)</f>
        <v xml:space="preserve"> </v>
      </c>
      <c r="N1458" s="29" t="str">
        <f>IF(Замеры!AD1452=0," ",Замеры!AD1452)</f>
        <v xml:space="preserve"> </v>
      </c>
      <c r="O1458" s="29" t="str">
        <f>Замеры!AE1452</f>
        <v xml:space="preserve"> </v>
      </c>
      <c r="P1458" s="29" t="str">
        <f>Замеры!AF1452</f>
        <v xml:space="preserve"> </v>
      </c>
      <c r="Q1458" s="29" t="str">
        <f>IF(Замеры!AD1452=0," ","+")</f>
        <v xml:space="preserve"> </v>
      </c>
      <c r="R1458" s="32">
        <f>Замеры!AC1452</f>
        <v>0</v>
      </c>
      <c r="W1458" s="33" t="e">
        <f t="shared" si="44"/>
        <v>#VALUE!</v>
      </c>
      <c r="X1458" s="31" t="s">
        <v>72</v>
      </c>
      <c r="Y1458" s="33" t="e">
        <f t="shared" si="45"/>
        <v>#VALUE!</v>
      </c>
      <c r="Z1458" s="32"/>
    </row>
    <row r="1459" spans="1:26" x14ac:dyDescent="0.3">
      <c r="A1459" s="35">
        <f>IF(Замеры!B1453=0, " ", Замеры!B1453)</f>
        <v>1450</v>
      </c>
      <c r="B1459" s="37" t="str">
        <f>CONCATENATE(Замеры!D1453,Замеры!F1453)</f>
        <v>Группа от QF</v>
      </c>
      <c r="C1459" s="35" t="str">
        <f>IF(Замеры!J1453=0," ", Замеры!J1453)</f>
        <v xml:space="preserve"> </v>
      </c>
      <c r="D1459" s="29" t="str">
        <f>IF(Замеры!AD1453=0, " ", Замеры!AB1453)</f>
        <v xml:space="preserve"> </v>
      </c>
      <c r="E1459" s="29" t="str">
        <f>CONCATENATE(Замеры!T1453,Замеры!W1453,Замеры!V1453)</f>
        <v xml:space="preserve"> </v>
      </c>
      <c r="F1459" s="30" t="str">
        <f>IF(Замеры!AD1453=0," ","---")</f>
        <v xml:space="preserve"> </v>
      </c>
      <c r="G1459" s="31" t="str">
        <f>IF(Замеры!AD1453=0," ",Замеры!L1453)</f>
        <v xml:space="preserve"> </v>
      </c>
      <c r="H1459" s="31" t="str">
        <f>CONCATENATE(Замеры!AO1453,Замеры!AE1453,Замеры!AP1453)</f>
        <v>0 0</v>
      </c>
      <c r="I1459" s="29" t="str">
        <f>CONCATENATE(Замеры!AM1453,Замеры!AE1453,Замеры!AN1453)</f>
        <v>0 0</v>
      </c>
      <c r="J1459" s="31" t="str">
        <f>IF(Замеры!AD1453=0," ",G1459*2.55)</f>
        <v xml:space="preserve"> </v>
      </c>
      <c r="K1459" s="29" t="str">
        <f>IF(Замеры!AD1453=0," ",Замеры!AK1453)</f>
        <v xml:space="preserve"> </v>
      </c>
      <c r="L1459" s="29" t="str">
        <f>IF(Замеры!AD1453=0," ",Замеры!AL1453)</f>
        <v xml:space="preserve"> </v>
      </c>
      <c r="M1459" s="29" t="str">
        <f>IF(Замеры!AD1453=0," ",0.1)</f>
        <v xml:space="preserve"> </v>
      </c>
      <c r="N1459" s="29" t="str">
        <f>IF(Замеры!AD1453=0," ",Замеры!AD1453)</f>
        <v xml:space="preserve"> </v>
      </c>
      <c r="O1459" s="29" t="str">
        <f>Замеры!AE1453</f>
        <v xml:space="preserve"> </v>
      </c>
      <c r="P1459" s="29" t="str">
        <f>Замеры!AF1453</f>
        <v xml:space="preserve"> </v>
      </c>
      <c r="Q1459" s="29" t="str">
        <f>IF(Замеры!AD1453=0," ","+")</f>
        <v xml:space="preserve"> </v>
      </c>
      <c r="R1459" s="32">
        <f>Замеры!AC1453</f>
        <v>0</v>
      </c>
      <c r="W1459" s="33" t="e">
        <f t="shared" si="44"/>
        <v>#VALUE!</v>
      </c>
      <c r="X1459" s="31" t="s">
        <v>72</v>
      </c>
      <c r="Y1459" s="33" t="e">
        <f t="shared" si="45"/>
        <v>#VALUE!</v>
      </c>
      <c r="Z1459" s="32"/>
    </row>
    <row r="1460" spans="1:26" x14ac:dyDescent="0.3">
      <c r="A1460" s="35">
        <f>IF(Замеры!B1454=0, " ", Замеры!B1454)</f>
        <v>1451</v>
      </c>
      <c r="B1460" s="37" t="str">
        <f>CONCATENATE(Замеры!D1454,Замеры!F1454)</f>
        <v>Группа от QF</v>
      </c>
      <c r="C1460" s="35" t="str">
        <f>IF(Замеры!J1454=0," ", Замеры!J1454)</f>
        <v xml:space="preserve"> </v>
      </c>
      <c r="D1460" s="29" t="str">
        <f>IF(Замеры!AD1454=0, " ", Замеры!AB1454)</f>
        <v xml:space="preserve"> </v>
      </c>
      <c r="E1460" s="29" t="str">
        <f>CONCATENATE(Замеры!T1454,Замеры!W1454,Замеры!V1454)</f>
        <v xml:space="preserve"> </v>
      </c>
      <c r="F1460" s="30" t="str">
        <f>IF(Замеры!AD1454=0," ","---")</f>
        <v xml:space="preserve"> </v>
      </c>
      <c r="G1460" s="31" t="str">
        <f>IF(Замеры!AD1454=0," ",Замеры!L1454)</f>
        <v xml:space="preserve"> </v>
      </c>
      <c r="H1460" s="31" t="str">
        <f>CONCATENATE(Замеры!AO1454,Замеры!AE1454,Замеры!AP1454)</f>
        <v>0 0</v>
      </c>
      <c r="I1460" s="29" t="str">
        <f>CONCATENATE(Замеры!AM1454,Замеры!AE1454,Замеры!AN1454)</f>
        <v>0 0</v>
      </c>
      <c r="J1460" s="31" t="str">
        <f>IF(Замеры!AD1454=0," ",G1460*2.55)</f>
        <v xml:space="preserve"> </v>
      </c>
      <c r="K1460" s="29" t="str">
        <f>IF(Замеры!AD1454=0," ",Замеры!AK1454)</f>
        <v xml:space="preserve"> </v>
      </c>
      <c r="L1460" s="29" t="str">
        <f>IF(Замеры!AD1454=0," ",Замеры!AL1454)</f>
        <v xml:space="preserve"> </v>
      </c>
      <c r="M1460" s="29" t="str">
        <f>IF(Замеры!AD1454=0," ",0.1)</f>
        <v xml:space="preserve"> </v>
      </c>
      <c r="N1460" s="29" t="str">
        <f>IF(Замеры!AD1454=0," ",Замеры!AD1454)</f>
        <v xml:space="preserve"> </v>
      </c>
      <c r="O1460" s="29" t="str">
        <f>Замеры!AE1454</f>
        <v xml:space="preserve"> </v>
      </c>
      <c r="P1460" s="29" t="str">
        <f>Замеры!AF1454</f>
        <v xml:space="preserve"> </v>
      </c>
      <c r="Q1460" s="29" t="str">
        <f>IF(Замеры!AD1454=0," ","+")</f>
        <v xml:space="preserve"> </v>
      </c>
      <c r="R1460" s="32">
        <f>Замеры!AC1454</f>
        <v>0</v>
      </c>
      <c r="W1460" s="33" t="e">
        <f t="shared" si="44"/>
        <v>#VALUE!</v>
      </c>
      <c r="X1460" s="31" t="s">
        <v>72</v>
      </c>
      <c r="Y1460" s="33" t="e">
        <f t="shared" si="45"/>
        <v>#VALUE!</v>
      </c>
      <c r="Z1460" s="32"/>
    </row>
    <row r="1461" spans="1:26" x14ac:dyDescent="0.3">
      <c r="A1461" s="35">
        <f>IF(Замеры!B1455=0, " ", Замеры!B1455)</f>
        <v>1452</v>
      </c>
      <c r="B1461" s="37" t="str">
        <f>CONCATENATE(Замеры!D1455,Замеры!F1455)</f>
        <v>Группа от QF</v>
      </c>
      <c r="C1461" s="35" t="str">
        <f>IF(Замеры!J1455=0," ", Замеры!J1455)</f>
        <v xml:space="preserve"> </v>
      </c>
      <c r="D1461" s="29" t="str">
        <f>IF(Замеры!AD1455=0, " ", Замеры!AB1455)</f>
        <v xml:space="preserve"> </v>
      </c>
      <c r="E1461" s="29" t="str">
        <f>CONCATENATE(Замеры!T1455,Замеры!W1455,Замеры!V1455)</f>
        <v xml:space="preserve"> </v>
      </c>
      <c r="F1461" s="30" t="str">
        <f>IF(Замеры!AD1455=0," ","---")</f>
        <v xml:space="preserve"> </v>
      </c>
      <c r="G1461" s="31" t="str">
        <f>IF(Замеры!AD1455=0," ",Замеры!L1455)</f>
        <v xml:space="preserve"> </v>
      </c>
      <c r="H1461" s="31" t="str">
        <f>CONCATENATE(Замеры!AO1455,Замеры!AE1455,Замеры!AP1455)</f>
        <v>0 0</v>
      </c>
      <c r="I1461" s="29" t="str">
        <f>CONCATENATE(Замеры!AM1455,Замеры!AE1455,Замеры!AN1455)</f>
        <v>0 0</v>
      </c>
      <c r="J1461" s="31" t="str">
        <f>IF(Замеры!AD1455=0," ",G1461*2.55)</f>
        <v xml:space="preserve"> </v>
      </c>
      <c r="K1461" s="29" t="str">
        <f>IF(Замеры!AD1455=0," ",Замеры!AK1455)</f>
        <v xml:space="preserve"> </v>
      </c>
      <c r="L1461" s="29" t="str">
        <f>IF(Замеры!AD1455=0," ",Замеры!AL1455)</f>
        <v xml:space="preserve"> </v>
      </c>
      <c r="M1461" s="29" t="str">
        <f>IF(Замеры!AD1455=0," ",0.1)</f>
        <v xml:space="preserve"> </v>
      </c>
      <c r="N1461" s="29" t="str">
        <f>IF(Замеры!AD1455=0," ",Замеры!AD1455)</f>
        <v xml:space="preserve"> </v>
      </c>
      <c r="O1461" s="29" t="str">
        <f>Замеры!AE1455</f>
        <v xml:space="preserve"> </v>
      </c>
      <c r="P1461" s="29" t="str">
        <f>Замеры!AF1455</f>
        <v xml:space="preserve"> </v>
      </c>
      <c r="Q1461" s="29" t="str">
        <f>IF(Замеры!AD1455=0," ","+")</f>
        <v xml:space="preserve"> </v>
      </c>
      <c r="R1461" s="32">
        <f>Замеры!AC1455</f>
        <v>0</v>
      </c>
      <c r="W1461" s="33" t="e">
        <f t="shared" si="44"/>
        <v>#VALUE!</v>
      </c>
      <c r="X1461" s="31" t="s">
        <v>72</v>
      </c>
      <c r="Y1461" s="33" t="e">
        <f t="shared" si="45"/>
        <v>#VALUE!</v>
      </c>
      <c r="Z1461" s="32"/>
    </row>
    <row r="1462" spans="1:26" x14ac:dyDescent="0.3">
      <c r="A1462" s="35">
        <f>IF(Замеры!B1456=0, " ", Замеры!B1456)</f>
        <v>1453</v>
      </c>
      <c r="B1462" s="37" t="str">
        <f>CONCATENATE(Замеры!D1456,Замеры!F1456)</f>
        <v>Группа от QF</v>
      </c>
      <c r="C1462" s="35" t="str">
        <f>IF(Замеры!J1456=0," ", Замеры!J1456)</f>
        <v xml:space="preserve"> </v>
      </c>
      <c r="D1462" s="29" t="str">
        <f>IF(Замеры!AD1456=0, " ", Замеры!AB1456)</f>
        <v xml:space="preserve"> </v>
      </c>
      <c r="E1462" s="29" t="str">
        <f>CONCATENATE(Замеры!T1456,Замеры!W1456,Замеры!V1456)</f>
        <v xml:space="preserve"> </v>
      </c>
      <c r="F1462" s="30" t="str">
        <f>IF(Замеры!AD1456=0," ","---")</f>
        <v xml:space="preserve"> </v>
      </c>
      <c r="G1462" s="31" t="str">
        <f>IF(Замеры!AD1456=0," ",Замеры!L1456)</f>
        <v xml:space="preserve"> </v>
      </c>
      <c r="H1462" s="31" t="str">
        <f>CONCATENATE(Замеры!AO1456,Замеры!AE1456,Замеры!AP1456)</f>
        <v>0 0</v>
      </c>
      <c r="I1462" s="29" t="str">
        <f>CONCATENATE(Замеры!AM1456,Замеры!AE1456,Замеры!AN1456)</f>
        <v>0 0</v>
      </c>
      <c r="J1462" s="31" t="str">
        <f>IF(Замеры!AD1456=0," ",G1462*2.55)</f>
        <v xml:space="preserve"> </v>
      </c>
      <c r="K1462" s="29" t="str">
        <f>IF(Замеры!AD1456=0," ",Замеры!AK1456)</f>
        <v xml:space="preserve"> </v>
      </c>
      <c r="L1462" s="29" t="str">
        <f>IF(Замеры!AD1456=0," ",Замеры!AL1456)</f>
        <v xml:space="preserve"> </v>
      </c>
      <c r="M1462" s="29" t="str">
        <f>IF(Замеры!AD1456=0," ",0.1)</f>
        <v xml:space="preserve"> </v>
      </c>
      <c r="N1462" s="29" t="str">
        <f>IF(Замеры!AD1456=0," ",Замеры!AD1456)</f>
        <v xml:space="preserve"> </v>
      </c>
      <c r="O1462" s="29" t="str">
        <f>Замеры!AE1456</f>
        <v xml:space="preserve"> </v>
      </c>
      <c r="P1462" s="29" t="str">
        <f>Замеры!AF1456</f>
        <v xml:space="preserve"> </v>
      </c>
      <c r="Q1462" s="29" t="str">
        <f>IF(Замеры!AD1456=0," ","+")</f>
        <v xml:space="preserve"> </v>
      </c>
      <c r="R1462" s="32">
        <f>Замеры!AC1456</f>
        <v>0</v>
      </c>
      <c r="W1462" s="33" t="e">
        <f t="shared" si="44"/>
        <v>#VALUE!</v>
      </c>
      <c r="X1462" s="31" t="s">
        <v>72</v>
      </c>
      <c r="Y1462" s="33" t="e">
        <f t="shared" si="45"/>
        <v>#VALUE!</v>
      </c>
      <c r="Z1462" s="32"/>
    </row>
    <row r="1463" spans="1:26" x14ac:dyDescent="0.3">
      <c r="A1463" s="35">
        <f>IF(Замеры!B1457=0, " ", Замеры!B1457)</f>
        <v>1454</v>
      </c>
      <c r="B1463" s="37" t="str">
        <f>CONCATENATE(Замеры!D1457,Замеры!F1457)</f>
        <v>Группа от QF</v>
      </c>
      <c r="C1463" s="35" t="str">
        <f>IF(Замеры!J1457=0," ", Замеры!J1457)</f>
        <v xml:space="preserve"> </v>
      </c>
      <c r="D1463" s="29" t="str">
        <f>IF(Замеры!AD1457=0, " ", Замеры!AB1457)</f>
        <v xml:space="preserve"> </v>
      </c>
      <c r="E1463" s="29" t="str">
        <f>CONCATENATE(Замеры!T1457,Замеры!W1457,Замеры!V1457)</f>
        <v xml:space="preserve"> </v>
      </c>
      <c r="F1463" s="30" t="str">
        <f>IF(Замеры!AD1457=0," ","---")</f>
        <v xml:space="preserve"> </v>
      </c>
      <c r="G1463" s="31" t="str">
        <f>IF(Замеры!AD1457=0," ",Замеры!L1457)</f>
        <v xml:space="preserve"> </v>
      </c>
      <c r="H1463" s="31" t="str">
        <f>CONCATENATE(Замеры!AO1457,Замеры!AE1457,Замеры!AP1457)</f>
        <v>0 0</v>
      </c>
      <c r="I1463" s="29" t="str">
        <f>CONCATENATE(Замеры!AM1457,Замеры!AE1457,Замеры!AN1457)</f>
        <v>0 0</v>
      </c>
      <c r="J1463" s="31" t="str">
        <f>IF(Замеры!AD1457=0," ",G1463*2.55)</f>
        <v xml:space="preserve"> </v>
      </c>
      <c r="K1463" s="29" t="str">
        <f>IF(Замеры!AD1457=0," ",Замеры!AK1457)</f>
        <v xml:space="preserve"> </v>
      </c>
      <c r="L1463" s="29" t="str">
        <f>IF(Замеры!AD1457=0," ",Замеры!AL1457)</f>
        <v xml:space="preserve"> </v>
      </c>
      <c r="M1463" s="29" t="str">
        <f>IF(Замеры!AD1457=0," ",0.1)</f>
        <v xml:space="preserve"> </v>
      </c>
      <c r="N1463" s="29" t="str">
        <f>IF(Замеры!AD1457=0," ",Замеры!AD1457)</f>
        <v xml:space="preserve"> </v>
      </c>
      <c r="O1463" s="29" t="str">
        <f>Замеры!AE1457</f>
        <v xml:space="preserve"> </v>
      </c>
      <c r="P1463" s="29" t="str">
        <f>Замеры!AF1457</f>
        <v xml:space="preserve"> </v>
      </c>
      <c r="Q1463" s="29" t="str">
        <f>IF(Замеры!AD1457=0," ","+")</f>
        <v xml:space="preserve"> </v>
      </c>
      <c r="R1463" s="32">
        <f>Замеры!AC1457</f>
        <v>0</v>
      </c>
      <c r="W1463" s="33" t="e">
        <f t="shared" si="44"/>
        <v>#VALUE!</v>
      </c>
      <c r="X1463" s="31" t="s">
        <v>72</v>
      </c>
      <c r="Y1463" s="33" t="e">
        <f t="shared" si="45"/>
        <v>#VALUE!</v>
      </c>
      <c r="Z1463" s="32"/>
    </row>
    <row r="1464" spans="1:26" x14ac:dyDescent="0.3">
      <c r="A1464" s="35">
        <f>IF(Замеры!B1458=0, " ", Замеры!B1458)</f>
        <v>1455</v>
      </c>
      <c r="B1464" s="37" t="str">
        <f>CONCATENATE(Замеры!D1458,Замеры!F1458)</f>
        <v>Группа от QF</v>
      </c>
      <c r="C1464" s="35" t="str">
        <f>IF(Замеры!J1458=0," ", Замеры!J1458)</f>
        <v xml:space="preserve"> </v>
      </c>
      <c r="D1464" s="29" t="str">
        <f>IF(Замеры!AD1458=0, " ", Замеры!AB1458)</f>
        <v xml:space="preserve"> </v>
      </c>
      <c r="E1464" s="29" t="str">
        <f>CONCATENATE(Замеры!T1458,Замеры!W1458,Замеры!V1458)</f>
        <v xml:space="preserve"> </v>
      </c>
      <c r="F1464" s="30" t="str">
        <f>IF(Замеры!AD1458=0," ","---")</f>
        <v xml:space="preserve"> </v>
      </c>
      <c r="G1464" s="31" t="str">
        <f>IF(Замеры!AD1458=0," ",Замеры!L1458)</f>
        <v xml:space="preserve"> </v>
      </c>
      <c r="H1464" s="31" t="str">
        <f>CONCATENATE(Замеры!AO1458,Замеры!AE1458,Замеры!AP1458)</f>
        <v>0 0</v>
      </c>
      <c r="I1464" s="29" t="str">
        <f>CONCATENATE(Замеры!AM1458,Замеры!AE1458,Замеры!AN1458)</f>
        <v>0 0</v>
      </c>
      <c r="J1464" s="31" t="str">
        <f>IF(Замеры!AD1458=0," ",G1464*2.55)</f>
        <v xml:space="preserve"> </v>
      </c>
      <c r="K1464" s="29" t="str">
        <f>IF(Замеры!AD1458=0," ",Замеры!AK1458)</f>
        <v xml:space="preserve"> </v>
      </c>
      <c r="L1464" s="29" t="str">
        <f>IF(Замеры!AD1458=0," ",Замеры!AL1458)</f>
        <v xml:space="preserve"> </v>
      </c>
      <c r="M1464" s="29" t="str">
        <f>IF(Замеры!AD1458=0," ",0.1)</f>
        <v xml:space="preserve"> </v>
      </c>
      <c r="N1464" s="29" t="str">
        <f>IF(Замеры!AD1458=0," ",Замеры!AD1458)</f>
        <v xml:space="preserve"> </v>
      </c>
      <c r="O1464" s="29" t="str">
        <f>Замеры!AE1458</f>
        <v xml:space="preserve"> </v>
      </c>
      <c r="P1464" s="29" t="str">
        <f>Замеры!AF1458</f>
        <v xml:space="preserve"> </v>
      </c>
      <c r="Q1464" s="29" t="str">
        <f>IF(Замеры!AD1458=0," ","+")</f>
        <v xml:space="preserve"> </v>
      </c>
      <c r="R1464" s="32">
        <f>Замеры!AC1458</f>
        <v>0</v>
      </c>
      <c r="W1464" s="33" t="e">
        <f t="shared" si="44"/>
        <v>#VALUE!</v>
      </c>
      <c r="X1464" s="31" t="s">
        <v>72</v>
      </c>
      <c r="Y1464" s="33" t="e">
        <f t="shared" si="45"/>
        <v>#VALUE!</v>
      </c>
      <c r="Z1464" s="32"/>
    </row>
    <row r="1465" spans="1:26" x14ac:dyDescent="0.3">
      <c r="A1465" s="35">
        <f>IF(Замеры!B1459=0, " ", Замеры!B1459)</f>
        <v>1456</v>
      </c>
      <c r="B1465" s="37" t="str">
        <f>CONCATENATE(Замеры!D1459,Замеры!F1459)</f>
        <v>Группа от QF</v>
      </c>
      <c r="C1465" s="35" t="str">
        <f>IF(Замеры!J1459=0," ", Замеры!J1459)</f>
        <v xml:space="preserve"> </v>
      </c>
      <c r="D1465" s="29" t="str">
        <f>IF(Замеры!AD1459=0, " ", Замеры!AB1459)</f>
        <v xml:space="preserve"> </v>
      </c>
      <c r="E1465" s="29" t="str">
        <f>CONCATENATE(Замеры!T1459,Замеры!W1459,Замеры!V1459)</f>
        <v xml:space="preserve"> </v>
      </c>
      <c r="F1465" s="30" t="str">
        <f>IF(Замеры!AD1459=0," ","---")</f>
        <v xml:space="preserve"> </v>
      </c>
      <c r="G1465" s="31" t="str">
        <f>IF(Замеры!AD1459=0," ",Замеры!L1459)</f>
        <v xml:space="preserve"> </v>
      </c>
      <c r="H1465" s="31" t="str">
        <f>CONCATENATE(Замеры!AO1459,Замеры!AE1459,Замеры!AP1459)</f>
        <v>0 0</v>
      </c>
      <c r="I1465" s="29" t="str">
        <f>CONCATENATE(Замеры!AM1459,Замеры!AE1459,Замеры!AN1459)</f>
        <v>0 0</v>
      </c>
      <c r="J1465" s="31" t="str">
        <f>IF(Замеры!AD1459=0," ",G1465*2.55)</f>
        <v xml:space="preserve"> </v>
      </c>
      <c r="K1465" s="29" t="str">
        <f>IF(Замеры!AD1459=0," ",Замеры!AK1459)</f>
        <v xml:space="preserve"> </v>
      </c>
      <c r="L1465" s="29" t="str">
        <f>IF(Замеры!AD1459=0," ",Замеры!AL1459)</f>
        <v xml:space="preserve"> </v>
      </c>
      <c r="M1465" s="29" t="str">
        <f>IF(Замеры!AD1459=0," ",0.1)</f>
        <v xml:space="preserve"> </v>
      </c>
      <c r="N1465" s="29" t="str">
        <f>IF(Замеры!AD1459=0," ",Замеры!AD1459)</f>
        <v xml:space="preserve"> </v>
      </c>
      <c r="O1465" s="29" t="str">
        <f>Замеры!AE1459</f>
        <v xml:space="preserve"> </v>
      </c>
      <c r="P1465" s="29" t="str">
        <f>Замеры!AF1459</f>
        <v xml:space="preserve"> </v>
      </c>
      <c r="Q1465" s="29" t="str">
        <f>IF(Замеры!AD1459=0," ","+")</f>
        <v xml:space="preserve"> </v>
      </c>
      <c r="R1465" s="32">
        <f>Замеры!AC1459</f>
        <v>0</v>
      </c>
      <c r="W1465" s="33" t="e">
        <f t="shared" si="44"/>
        <v>#VALUE!</v>
      </c>
      <c r="X1465" s="31" t="s">
        <v>72</v>
      </c>
      <c r="Y1465" s="33" t="e">
        <f t="shared" si="45"/>
        <v>#VALUE!</v>
      </c>
      <c r="Z1465" s="32"/>
    </row>
    <row r="1466" spans="1:26" x14ac:dyDescent="0.3">
      <c r="A1466" s="35">
        <f>IF(Замеры!B1460=0, " ", Замеры!B1460)</f>
        <v>1457</v>
      </c>
      <c r="B1466" s="37" t="str">
        <f>CONCATENATE(Замеры!D1460,Замеры!F1460)</f>
        <v>Группа от QF</v>
      </c>
      <c r="C1466" s="35" t="str">
        <f>IF(Замеры!J1460=0," ", Замеры!J1460)</f>
        <v xml:space="preserve"> </v>
      </c>
      <c r="D1466" s="29" t="str">
        <f>IF(Замеры!AD1460=0, " ", Замеры!AB1460)</f>
        <v xml:space="preserve"> </v>
      </c>
      <c r="E1466" s="29" t="str">
        <f>CONCATENATE(Замеры!T1460,Замеры!W1460,Замеры!V1460)</f>
        <v xml:space="preserve"> </v>
      </c>
      <c r="F1466" s="30" t="str">
        <f>IF(Замеры!AD1460=0," ","---")</f>
        <v xml:space="preserve"> </v>
      </c>
      <c r="G1466" s="31" t="str">
        <f>IF(Замеры!AD1460=0," ",Замеры!L1460)</f>
        <v xml:space="preserve"> </v>
      </c>
      <c r="H1466" s="31" t="str">
        <f>CONCATENATE(Замеры!AO1460,Замеры!AE1460,Замеры!AP1460)</f>
        <v>0 0</v>
      </c>
      <c r="I1466" s="29" t="str">
        <f>CONCATENATE(Замеры!AM1460,Замеры!AE1460,Замеры!AN1460)</f>
        <v>0 0</v>
      </c>
      <c r="J1466" s="31" t="str">
        <f>IF(Замеры!AD1460=0," ",G1466*2.55)</f>
        <v xml:space="preserve"> </v>
      </c>
      <c r="K1466" s="29" t="str">
        <f>IF(Замеры!AD1460=0," ",Замеры!AK1460)</f>
        <v xml:space="preserve"> </v>
      </c>
      <c r="L1466" s="29" t="str">
        <f>IF(Замеры!AD1460=0," ",Замеры!AL1460)</f>
        <v xml:space="preserve"> </v>
      </c>
      <c r="M1466" s="29" t="str">
        <f>IF(Замеры!AD1460=0," ",0.1)</f>
        <v xml:space="preserve"> </v>
      </c>
      <c r="N1466" s="29" t="str">
        <f>IF(Замеры!AD1460=0," ",Замеры!AD1460)</f>
        <v xml:space="preserve"> </v>
      </c>
      <c r="O1466" s="29" t="str">
        <f>Замеры!AE1460</f>
        <v xml:space="preserve"> </v>
      </c>
      <c r="P1466" s="29" t="str">
        <f>Замеры!AF1460</f>
        <v xml:space="preserve"> </v>
      </c>
      <c r="Q1466" s="29" t="str">
        <f>IF(Замеры!AD1460=0," ","+")</f>
        <v xml:space="preserve"> </v>
      </c>
      <c r="R1466" s="32">
        <f>Замеры!AC1460</f>
        <v>0</v>
      </c>
      <c r="W1466" s="33" t="e">
        <f t="shared" si="44"/>
        <v>#VALUE!</v>
      </c>
      <c r="X1466" s="31" t="s">
        <v>72</v>
      </c>
      <c r="Y1466" s="33" t="e">
        <f t="shared" si="45"/>
        <v>#VALUE!</v>
      </c>
      <c r="Z1466" s="32"/>
    </row>
    <row r="1467" spans="1:26" x14ac:dyDescent="0.3">
      <c r="A1467" s="35">
        <f>IF(Замеры!B1461=0, " ", Замеры!B1461)</f>
        <v>1458</v>
      </c>
      <c r="B1467" s="37" t="str">
        <f>CONCATENATE(Замеры!D1461,Замеры!F1461)</f>
        <v>Группа от QF</v>
      </c>
      <c r="C1467" s="35" t="str">
        <f>IF(Замеры!J1461=0," ", Замеры!J1461)</f>
        <v xml:space="preserve"> </v>
      </c>
      <c r="D1467" s="29" t="str">
        <f>IF(Замеры!AD1461=0, " ", Замеры!AB1461)</f>
        <v xml:space="preserve"> </v>
      </c>
      <c r="E1467" s="29" t="str">
        <f>CONCATENATE(Замеры!T1461,Замеры!W1461,Замеры!V1461)</f>
        <v xml:space="preserve"> </v>
      </c>
      <c r="F1467" s="30" t="str">
        <f>IF(Замеры!AD1461=0," ","---")</f>
        <v xml:space="preserve"> </v>
      </c>
      <c r="G1467" s="31" t="str">
        <f>IF(Замеры!AD1461=0," ",Замеры!L1461)</f>
        <v xml:space="preserve"> </v>
      </c>
      <c r="H1467" s="31" t="str">
        <f>CONCATENATE(Замеры!AO1461,Замеры!AE1461,Замеры!AP1461)</f>
        <v>0 0</v>
      </c>
      <c r="I1467" s="29" t="str">
        <f>CONCATENATE(Замеры!AM1461,Замеры!AE1461,Замеры!AN1461)</f>
        <v>0 0</v>
      </c>
      <c r="J1467" s="31" t="str">
        <f>IF(Замеры!AD1461=0," ",G1467*2.55)</f>
        <v xml:space="preserve"> </v>
      </c>
      <c r="K1467" s="29" t="str">
        <f>IF(Замеры!AD1461=0," ",Замеры!AK1461)</f>
        <v xml:space="preserve"> </v>
      </c>
      <c r="L1467" s="29" t="str">
        <f>IF(Замеры!AD1461=0," ",Замеры!AL1461)</f>
        <v xml:space="preserve"> </v>
      </c>
      <c r="M1467" s="29" t="str">
        <f>IF(Замеры!AD1461=0," ",0.1)</f>
        <v xml:space="preserve"> </v>
      </c>
      <c r="N1467" s="29" t="str">
        <f>IF(Замеры!AD1461=0," ",Замеры!AD1461)</f>
        <v xml:space="preserve"> </v>
      </c>
      <c r="O1467" s="29" t="str">
        <f>Замеры!AE1461</f>
        <v xml:space="preserve"> </v>
      </c>
      <c r="P1467" s="29" t="str">
        <f>Замеры!AF1461</f>
        <v xml:space="preserve"> </v>
      </c>
      <c r="Q1467" s="29" t="str">
        <f>IF(Замеры!AD1461=0," ","+")</f>
        <v xml:space="preserve"> </v>
      </c>
      <c r="R1467" s="32">
        <f>Замеры!AC1461</f>
        <v>0</v>
      </c>
      <c r="W1467" s="33" t="e">
        <f t="shared" si="44"/>
        <v>#VALUE!</v>
      </c>
      <c r="X1467" s="31" t="s">
        <v>72</v>
      </c>
      <c r="Y1467" s="33" t="e">
        <f t="shared" si="45"/>
        <v>#VALUE!</v>
      </c>
      <c r="Z1467" s="32"/>
    </row>
    <row r="1468" spans="1:26" x14ac:dyDescent="0.3">
      <c r="A1468" s="35">
        <f>IF(Замеры!B1462=0, " ", Замеры!B1462)</f>
        <v>1459</v>
      </c>
      <c r="B1468" s="37" t="str">
        <f>CONCATENATE(Замеры!D1462,Замеры!F1462)</f>
        <v>Группа от QF</v>
      </c>
      <c r="C1468" s="35" t="str">
        <f>IF(Замеры!J1462=0," ", Замеры!J1462)</f>
        <v xml:space="preserve"> </v>
      </c>
      <c r="D1468" s="29" t="str">
        <f>IF(Замеры!AD1462=0, " ", Замеры!AB1462)</f>
        <v xml:space="preserve"> </v>
      </c>
      <c r="E1468" s="29" t="str">
        <f>CONCATENATE(Замеры!T1462,Замеры!W1462,Замеры!V1462)</f>
        <v xml:space="preserve"> </v>
      </c>
      <c r="F1468" s="30" t="str">
        <f>IF(Замеры!AD1462=0," ","---")</f>
        <v xml:space="preserve"> </v>
      </c>
      <c r="G1468" s="31" t="str">
        <f>IF(Замеры!AD1462=0," ",Замеры!L1462)</f>
        <v xml:space="preserve"> </v>
      </c>
      <c r="H1468" s="31" t="str">
        <f>CONCATENATE(Замеры!AO1462,Замеры!AE1462,Замеры!AP1462)</f>
        <v>0 0</v>
      </c>
      <c r="I1468" s="29" t="str">
        <f>CONCATENATE(Замеры!AM1462,Замеры!AE1462,Замеры!AN1462)</f>
        <v>0 0</v>
      </c>
      <c r="J1468" s="31" t="str">
        <f>IF(Замеры!AD1462=0," ",G1468*2.55)</f>
        <v xml:space="preserve"> </v>
      </c>
      <c r="K1468" s="29" t="str">
        <f>IF(Замеры!AD1462=0," ",Замеры!AK1462)</f>
        <v xml:space="preserve"> </v>
      </c>
      <c r="L1468" s="29" t="str">
        <f>IF(Замеры!AD1462=0," ",Замеры!AL1462)</f>
        <v xml:space="preserve"> </v>
      </c>
      <c r="M1468" s="29" t="str">
        <f>IF(Замеры!AD1462=0," ",0.1)</f>
        <v xml:space="preserve"> </v>
      </c>
      <c r="N1468" s="29" t="str">
        <f>IF(Замеры!AD1462=0," ",Замеры!AD1462)</f>
        <v xml:space="preserve"> </v>
      </c>
      <c r="O1468" s="29" t="str">
        <f>Замеры!AE1462</f>
        <v xml:space="preserve"> </v>
      </c>
      <c r="P1468" s="29" t="str">
        <f>Замеры!AF1462</f>
        <v xml:space="preserve"> </v>
      </c>
      <c r="Q1468" s="29" t="str">
        <f>IF(Замеры!AD1462=0," ","+")</f>
        <v xml:space="preserve"> </v>
      </c>
      <c r="R1468" s="32">
        <f>Замеры!AC1462</f>
        <v>0</v>
      </c>
      <c r="W1468" s="33" t="e">
        <f t="shared" si="44"/>
        <v>#VALUE!</v>
      </c>
      <c r="X1468" s="31" t="s">
        <v>72</v>
      </c>
      <c r="Y1468" s="33" t="e">
        <f t="shared" si="45"/>
        <v>#VALUE!</v>
      </c>
      <c r="Z1468" s="32"/>
    </row>
    <row r="1469" spans="1:26" x14ac:dyDescent="0.3">
      <c r="A1469" s="35">
        <f>IF(Замеры!B1463=0, " ", Замеры!B1463)</f>
        <v>1460</v>
      </c>
      <c r="B1469" s="37" t="str">
        <f>CONCATENATE(Замеры!D1463,Замеры!F1463)</f>
        <v>Группа от QF</v>
      </c>
      <c r="C1469" s="35" t="str">
        <f>IF(Замеры!J1463=0," ", Замеры!J1463)</f>
        <v xml:space="preserve"> </v>
      </c>
      <c r="D1469" s="29" t="str">
        <f>IF(Замеры!AD1463=0, " ", Замеры!AB1463)</f>
        <v xml:space="preserve"> </v>
      </c>
      <c r="E1469" s="29" t="str">
        <f>CONCATENATE(Замеры!T1463,Замеры!W1463,Замеры!V1463)</f>
        <v xml:space="preserve"> </v>
      </c>
      <c r="F1469" s="30" t="str">
        <f>IF(Замеры!AD1463=0," ","---")</f>
        <v xml:space="preserve"> </v>
      </c>
      <c r="G1469" s="31" t="str">
        <f>IF(Замеры!AD1463=0," ",Замеры!L1463)</f>
        <v xml:space="preserve"> </v>
      </c>
      <c r="H1469" s="31" t="str">
        <f>CONCATENATE(Замеры!AO1463,Замеры!AE1463,Замеры!AP1463)</f>
        <v>0 0</v>
      </c>
      <c r="I1469" s="29" t="str">
        <f>CONCATENATE(Замеры!AM1463,Замеры!AE1463,Замеры!AN1463)</f>
        <v>0 0</v>
      </c>
      <c r="J1469" s="31" t="str">
        <f>IF(Замеры!AD1463=0," ",G1469*2.55)</f>
        <v xml:space="preserve"> </v>
      </c>
      <c r="K1469" s="29" t="str">
        <f>IF(Замеры!AD1463=0," ",Замеры!AK1463)</f>
        <v xml:space="preserve"> </v>
      </c>
      <c r="L1469" s="29" t="str">
        <f>IF(Замеры!AD1463=0," ",Замеры!AL1463)</f>
        <v xml:space="preserve"> </v>
      </c>
      <c r="M1469" s="29" t="str">
        <f>IF(Замеры!AD1463=0," ",0.1)</f>
        <v xml:space="preserve"> </v>
      </c>
      <c r="N1469" s="29" t="str">
        <f>IF(Замеры!AD1463=0," ",Замеры!AD1463)</f>
        <v xml:space="preserve"> </v>
      </c>
      <c r="O1469" s="29" t="str">
        <f>Замеры!AE1463</f>
        <v xml:space="preserve"> </v>
      </c>
      <c r="P1469" s="29" t="str">
        <f>Замеры!AF1463</f>
        <v xml:space="preserve"> </v>
      </c>
      <c r="Q1469" s="29" t="str">
        <f>IF(Замеры!AD1463=0," ","+")</f>
        <v xml:space="preserve"> </v>
      </c>
      <c r="R1469" s="32">
        <f>Замеры!AC1463</f>
        <v>0</v>
      </c>
      <c r="W1469" s="33" t="e">
        <f t="shared" si="44"/>
        <v>#VALUE!</v>
      </c>
      <c r="X1469" s="31" t="s">
        <v>72</v>
      </c>
      <c r="Y1469" s="33" t="e">
        <f t="shared" si="45"/>
        <v>#VALUE!</v>
      </c>
      <c r="Z1469" s="32"/>
    </row>
    <row r="1470" spans="1:26" x14ac:dyDescent="0.3">
      <c r="A1470" s="35">
        <f>IF(Замеры!B1464=0, " ", Замеры!B1464)</f>
        <v>1461</v>
      </c>
      <c r="B1470" s="37" t="str">
        <f>CONCATENATE(Замеры!D1464,Замеры!F1464)</f>
        <v>Группа от QF</v>
      </c>
      <c r="C1470" s="35" t="str">
        <f>IF(Замеры!J1464=0," ", Замеры!J1464)</f>
        <v xml:space="preserve"> </v>
      </c>
      <c r="D1470" s="29" t="str">
        <f>IF(Замеры!AD1464=0, " ", Замеры!AB1464)</f>
        <v xml:space="preserve"> </v>
      </c>
      <c r="E1470" s="29" t="str">
        <f>CONCATENATE(Замеры!T1464,Замеры!W1464,Замеры!V1464)</f>
        <v xml:space="preserve"> </v>
      </c>
      <c r="F1470" s="30" t="str">
        <f>IF(Замеры!AD1464=0," ","---")</f>
        <v xml:space="preserve"> </v>
      </c>
      <c r="G1470" s="31" t="str">
        <f>IF(Замеры!AD1464=0," ",Замеры!L1464)</f>
        <v xml:space="preserve"> </v>
      </c>
      <c r="H1470" s="31" t="str">
        <f>CONCATENATE(Замеры!AO1464,Замеры!AE1464,Замеры!AP1464)</f>
        <v>0 0</v>
      </c>
      <c r="I1470" s="29" t="str">
        <f>CONCATENATE(Замеры!AM1464,Замеры!AE1464,Замеры!AN1464)</f>
        <v>0 0</v>
      </c>
      <c r="J1470" s="31" t="str">
        <f>IF(Замеры!AD1464=0," ",G1470*2.55)</f>
        <v xml:space="preserve"> </v>
      </c>
      <c r="K1470" s="29" t="str">
        <f>IF(Замеры!AD1464=0," ",Замеры!AK1464)</f>
        <v xml:space="preserve"> </v>
      </c>
      <c r="L1470" s="29" t="str">
        <f>IF(Замеры!AD1464=0," ",Замеры!AL1464)</f>
        <v xml:space="preserve"> </v>
      </c>
      <c r="M1470" s="29" t="str">
        <f>IF(Замеры!AD1464=0," ",0.1)</f>
        <v xml:space="preserve"> </v>
      </c>
      <c r="N1470" s="29" t="str">
        <f>IF(Замеры!AD1464=0," ",Замеры!AD1464)</f>
        <v xml:space="preserve"> </v>
      </c>
      <c r="O1470" s="29" t="str">
        <f>Замеры!AE1464</f>
        <v xml:space="preserve"> </v>
      </c>
      <c r="P1470" s="29" t="str">
        <f>Замеры!AF1464</f>
        <v xml:space="preserve"> </v>
      </c>
      <c r="Q1470" s="29" t="str">
        <f>IF(Замеры!AD1464=0," ","+")</f>
        <v xml:space="preserve"> </v>
      </c>
      <c r="R1470" s="32">
        <f>Замеры!AC1464</f>
        <v>0</v>
      </c>
      <c r="W1470" s="33" t="e">
        <f t="shared" si="44"/>
        <v>#VALUE!</v>
      </c>
      <c r="X1470" s="31" t="s">
        <v>72</v>
      </c>
      <c r="Y1470" s="33" t="e">
        <f t="shared" si="45"/>
        <v>#VALUE!</v>
      </c>
      <c r="Z1470" s="32"/>
    </row>
    <row r="1471" spans="1:26" x14ac:dyDescent="0.3">
      <c r="A1471" s="35">
        <f>IF(Замеры!B1465=0, " ", Замеры!B1465)</f>
        <v>1462</v>
      </c>
      <c r="B1471" s="37" t="str">
        <f>CONCATENATE(Замеры!D1465,Замеры!F1465)</f>
        <v>Группа от QF</v>
      </c>
      <c r="C1471" s="35" t="str">
        <f>IF(Замеры!J1465=0," ", Замеры!J1465)</f>
        <v xml:space="preserve"> </v>
      </c>
      <c r="D1471" s="29" t="str">
        <f>IF(Замеры!AD1465=0, " ", Замеры!AB1465)</f>
        <v xml:space="preserve"> </v>
      </c>
      <c r="E1471" s="29" t="str">
        <f>CONCATENATE(Замеры!T1465,Замеры!W1465,Замеры!V1465)</f>
        <v xml:space="preserve"> </v>
      </c>
      <c r="F1471" s="30" t="str">
        <f>IF(Замеры!AD1465=0," ","---")</f>
        <v xml:space="preserve"> </v>
      </c>
      <c r="G1471" s="31" t="str">
        <f>IF(Замеры!AD1465=0," ",Замеры!L1465)</f>
        <v xml:space="preserve"> </v>
      </c>
      <c r="H1471" s="31" t="str">
        <f>CONCATENATE(Замеры!AO1465,Замеры!AE1465,Замеры!AP1465)</f>
        <v>0 0</v>
      </c>
      <c r="I1471" s="29" t="str">
        <f>CONCATENATE(Замеры!AM1465,Замеры!AE1465,Замеры!AN1465)</f>
        <v>0 0</v>
      </c>
      <c r="J1471" s="31" t="str">
        <f>IF(Замеры!AD1465=0," ",G1471*2.55)</f>
        <v xml:space="preserve"> </v>
      </c>
      <c r="K1471" s="29" t="str">
        <f>IF(Замеры!AD1465=0," ",Замеры!AK1465)</f>
        <v xml:space="preserve"> </v>
      </c>
      <c r="L1471" s="29" t="str">
        <f>IF(Замеры!AD1465=0," ",Замеры!AL1465)</f>
        <v xml:space="preserve"> </v>
      </c>
      <c r="M1471" s="29" t="str">
        <f>IF(Замеры!AD1465=0," ",0.1)</f>
        <v xml:space="preserve"> </v>
      </c>
      <c r="N1471" s="29" t="str">
        <f>IF(Замеры!AD1465=0," ",Замеры!AD1465)</f>
        <v xml:space="preserve"> </v>
      </c>
      <c r="O1471" s="29" t="str">
        <f>Замеры!AE1465</f>
        <v xml:space="preserve"> </v>
      </c>
      <c r="P1471" s="29" t="str">
        <f>Замеры!AF1465</f>
        <v xml:space="preserve"> </v>
      </c>
      <c r="Q1471" s="29" t="str">
        <f>IF(Замеры!AD1465=0," ","+")</f>
        <v xml:space="preserve"> </v>
      </c>
      <c r="R1471" s="32">
        <f>Замеры!AC1465</f>
        <v>0</v>
      </c>
      <c r="W1471" s="33" t="e">
        <f t="shared" si="44"/>
        <v>#VALUE!</v>
      </c>
      <c r="X1471" s="31" t="s">
        <v>72</v>
      </c>
      <c r="Y1471" s="33" t="e">
        <f t="shared" si="45"/>
        <v>#VALUE!</v>
      </c>
      <c r="Z1471" s="32"/>
    </row>
    <row r="1472" spans="1:26" x14ac:dyDescent="0.3">
      <c r="A1472" s="35">
        <f>IF(Замеры!B1466=0, " ", Замеры!B1466)</f>
        <v>1463</v>
      </c>
      <c r="B1472" s="37" t="str">
        <f>CONCATENATE(Замеры!D1466,Замеры!F1466)</f>
        <v>Группа от QF</v>
      </c>
      <c r="C1472" s="35" t="str">
        <f>IF(Замеры!J1466=0," ", Замеры!J1466)</f>
        <v xml:space="preserve"> </v>
      </c>
      <c r="D1472" s="29" t="str">
        <f>IF(Замеры!AD1466=0, " ", Замеры!AB1466)</f>
        <v xml:space="preserve"> </v>
      </c>
      <c r="E1472" s="29" t="str">
        <f>CONCATENATE(Замеры!T1466,Замеры!W1466,Замеры!V1466)</f>
        <v xml:space="preserve"> </v>
      </c>
      <c r="F1472" s="30" t="str">
        <f>IF(Замеры!AD1466=0," ","---")</f>
        <v xml:space="preserve"> </v>
      </c>
      <c r="G1472" s="31" t="str">
        <f>IF(Замеры!AD1466=0," ",Замеры!L1466)</f>
        <v xml:space="preserve"> </v>
      </c>
      <c r="H1472" s="31" t="str">
        <f>CONCATENATE(Замеры!AO1466,Замеры!AE1466,Замеры!AP1466)</f>
        <v>0 0</v>
      </c>
      <c r="I1472" s="29" t="str">
        <f>CONCATENATE(Замеры!AM1466,Замеры!AE1466,Замеры!AN1466)</f>
        <v>0 0</v>
      </c>
      <c r="J1472" s="31" t="str">
        <f>IF(Замеры!AD1466=0," ",G1472*2.55)</f>
        <v xml:space="preserve"> </v>
      </c>
      <c r="K1472" s="29" t="str">
        <f>IF(Замеры!AD1466=0," ",Замеры!AK1466)</f>
        <v xml:space="preserve"> </v>
      </c>
      <c r="L1472" s="29" t="str">
        <f>IF(Замеры!AD1466=0," ",Замеры!AL1466)</f>
        <v xml:space="preserve"> </v>
      </c>
      <c r="M1472" s="29" t="str">
        <f>IF(Замеры!AD1466=0," ",0.1)</f>
        <v xml:space="preserve"> </v>
      </c>
      <c r="N1472" s="29" t="str">
        <f>IF(Замеры!AD1466=0," ",Замеры!AD1466)</f>
        <v xml:space="preserve"> </v>
      </c>
      <c r="O1472" s="29" t="str">
        <f>Замеры!AE1466</f>
        <v xml:space="preserve"> </v>
      </c>
      <c r="P1472" s="29" t="str">
        <f>Замеры!AF1466</f>
        <v xml:space="preserve"> </v>
      </c>
      <c r="Q1472" s="29" t="str">
        <f>IF(Замеры!AD1466=0," ","+")</f>
        <v xml:space="preserve"> </v>
      </c>
      <c r="R1472" s="32">
        <f>Замеры!AC1466</f>
        <v>0</v>
      </c>
      <c r="W1472" s="33" t="e">
        <f t="shared" si="44"/>
        <v>#VALUE!</v>
      </c>
      <c r="X1472" s="31" t="s">
        <v>72</v>
      </c>
      <c r="Y1472" s="33" t="e">
        <f t="shared" si="45"/>
        <v>#VALUE!</v>
      </c>
      <c r="Z1472" s="32"/>
    </row>
    <row r="1473" spans="1:26" x14ac:dyDescent="0.3">
      <c r="A1473" s="35">
        <f>IF(Замеры!B1467=0, " ", Замеры!B1467)</f>
        <v>1464</v>
      </c>
      <c r="B1473" s="37" t="str">
        <f>CONCATENATE(Замеры!D1467,Замеры!F1467)</f>
        <v>Группа от QF</v>
      </c>
      <c r="C1473" s="35" t="str">
        <f>IF(Замеры!J1467=0," ", Замеры!J1467)</f>
        <v xml:space="preserve"> </v>
      </c>
      <c r="D1473" s="29" t="str">
        <f>IF(Замеры!AD1467=0, " ", Замеры!AB1467)</f>
        <v xml:space="preserve"> </v>
      </c>
      <c r="E1473" s="29" t="str">
        <f>CONCATENATE(Замеры!T1467,Замеры!W1467,Замеры!V1467)</f>
        <v xml:space="preserve"> </v>
      </c>
      <c r="F1473" s="30" t="str">
        <f>IF(Замеры!AD1467=0," ","---")</f>
        <v xml:space="preserve"> </v>
      </c>
      <c r="G1473" s="31" t="str">
        <f>IF(Замеры!AD1467=0," ",Замеры!L1467)</f>
        <v xml:space="preserve"> </v>
      </c>
      <c r="H1473" s="31" t="str">
        <f>CONCATENATE(Замеры!AO1467,Замеры!AE1467,Замеры!AP1467)</f>
        <v>0 0</v>
      </c>
      <c r="I1473" s="29" t="str">
        <f>CONCATENATE(Замеры!AM1467,Замеры!AE1467,Замеры!AN1467)</f>
        <v>0 0</v>
      </c>
      <c r="J1473" s="31" t="str">
        <f>IF(Замеры!AD1467=0," ",G1473*2.55)</f>
        <v xml:space="preserve"> </v>
      </c>
      <c r="K1473" s="29" t="str">
        <f>IF(Замеры!AD1467=0," ",Замеры!AK1467)</f>
        <v xml:space="preserve"> </v>
      </c>
      <c r="L1473" s="29" t="str">
        <f>IF(Замеры!AD1467=0," ",Замеры!AL1467)</f>
        <v xml:space="preserve"> </v>
      </c>
      <c r="M1473" s="29" t="str">
        <f>IF(Замеры!AD1467=0," ",0.1)</f>
        <v xml:space="preserve"> </v>
      </c>
      <c r="N1473" s="29" t="str">
        <f>IF(Замеры!AD1467=0," ",Замеры!AD1467)</f>
        <v xml:space="preserve"> </v>
      </c>
      <c r="O1473" s="29" t="str">
        <f>Замеры!AE1467</f>
        <v xml:space="preserve"> </v>
      </c>
      <c r="P1473" s="29" t="str">
        <f>Замеры!AF1467</f>
        <v xml:space="preserve"> </v>
      </c>
      <c r="Q1473" s="29" t="str">
        <f>IF(Замеры!AD1467=0," ","+")</f>
        <v xml:space="preserve"> </v>
      </c>
      <c r="R1473" s="32">
        <f>Замеры!AC1467</f>
        <v>0</v>
      </c>
      <c r="W1473" s="33" t="e">
        <f t="shared" si="44"/>
        <v>#VALUE!</v>
      </c>
      <c r="X1473" s="31" t="s">
        <v>72</v>
      </c>
      <c r="Y1473" s="33" t="e">
        <f t="shared" si="45"/>
        <v>#VALUE!</v>
      </c>
      <c r="Z1473" s="32"/>
    </row>
    <row r="1474" spans="1:26" x14ac:dyDescent="0.3">
      <c r="A1474" s="35">
        <f>IF(Замеры!B1468=0, " ", Замеры!B1468)</f>
        <v>1465</v>
      </c>
      <c r="B1474" s="37" t="str">
        <f>CONCATENATE(Замеры!D1468,Замеры!F1468)</f>
        <v>Группа от QF</v>
      </c>
      <c r="C1474" s="35" t="str">
        <f>IF(Замеры!J1468=0," ", Замеры!J1468)</f>
        <v xml:space="preserve"> </v>
      </c>
      <c r="D1474" s="29" t="str">
        <f>IF(Замеры!AD1468=0, " ", Замеры!AB1468)</f>
        <v xml:space="preserve"> </v>
      </c>
      <c r="E1474" s="29" t="str">
        <f>CONCATENATE(Замеры!T1468,Замеры!W1468,Замеры!V1468)</f>
        <v xml:space="preserve"> </v>
      </c>
      <c r="F1474" s="30" t="str">
        <f>IF(Замеры!AD1468=0," ","---")</f>
        <v xml:space="preserve"> </v>
      </c>
      <c r="G1474" s="31" t="str">
        <f>IF(Замеры!AD1468=0," ",Замеры!L1468)</f>
        <v xml:space="preserve"> </v>
      </c>
      <c r="H1474" s="31" t="str">
        <f>CONCATENATE(Замеры!AO1468,Замеры!AE1468,Замеры!AP1468)</f>
        <v>0 0</v>
      </c>
      <c r="I1474" s="29" t="str">
        <f>CONCATENATE(Замеры!AM1468,Замеры!AE1468,Замеры!AN1468)</f>
        <v>0 0</v>
      </c>
      <c r="J1474" s="31" t="str">
        <f>IF(Замеры!AD1468=0," ",G1474*2.55)</f>
        <v xml:space="preserve"> </v>
      </c>
      <c r="K1474" s="29" t="str">
        <f>IF(Замеры!AD1468=0," ",Замеры!AK1468)</f>
        <v xml:space="preserve"> </v>
      </c>
      <c r="L1474" s="29" t="str">
        <f>IF(Замеры!AD1468=0," ",Замеры!AL1468)</f>
        <v xml:space="preserve"> </v>
      </c>
      <c r="M1474" s="29" t="str">
        <f>IF(Замеры!AD1468=0," ",0.1)</f>
        <v xml:space="preserve"> </v>
      </c>
      <c r="N1474" s="29" t="str">
        <f>IF(Замеры!AD1468=0," ",Замеры!AD1468)</f>
        <v xml:space="preserve"> </v>
      </c>
      <c r="O1474" s="29" t="str">
        <f>Замеры!AE1468</f>
        <v xml:space="preserve"> </v>
      </c>
      <c r="P1474" s="29" t="str">
        <f>Замеры!AF1468</f>
        <v xml:space="preserve"> </v>
      </c>
      <c r="Q1474" s="29" t="str">
        <f>IF(Замеры!AD1468=0," ","+")</f>
        <v xml:space="preserve"> </v>
      </c>
      <c r="R1474" s="32">
        <f>Замеры!AC1468</f>
        <v>0</v>
      </c>
      <c r="W1474" s="33" t="e">
        <f t="shared" si="44"/>
        <v>#VALUE!</v>
      </c>
      <c r="X1474" s="31" t="s">
        <v>72</v>
      </c>
      <c r="Y1474" s="33" t="e">
        <f t="shared" si="45"/>
        <v>#VALUE!</v>
      </c>
      <c r="Z1474" s="32"/>
    </row>
    <row r="1475" spans="1:26" x14ac:dyDescent="0.3">
      <c r="A1475" s="35">
        <f>IF(Замеры!B1469=0, " ", Замеры!B1469)</f>
        <v>1466</v>
      </c>
      <c r="B1475" s="37" t="str">
        <f>CONCATENATE(Замеры!D1469,Замеры!F1469)</f>
        <v>Группа от QF</v>
      </c>
      <c r="C1475" s="35" t="str">
        <f>IF(Замеры!J1469=0," ", Замеры!J1469)</f>
        <v xml:space="preserve"> </v>
      </c>
      <c r="D1475" s="29" t="str">
        <f>IF(Замеры!AD1469=0, " ", Замеры!AB1469)</f>
        <v xml:space="preserve"> </v>
      </c>
      <c r="E1475" s="29" t="str">
        <f>CONCATENATE(Замеры!T1469,Замеры!W1469,Замеры!V1469)</f>
        <v xml:space="preserve"> </v>
      </c>
      <c r="F1475" s="30" t="str">
        <f>IF(Замеры!AD1469=0," ","---")</f>
        <v xml:space="preserve"> </v>
      </c>
      <c r="G1475" s="31" t="str">
        <f>IF(Замеры!AD1469=0," ",Замеры!L1469)</f>
        <v xml:space="preserve"> </v>
      </c>
      <c r="H1475" s="31" t="str">
        <f>CONCATENATE(Замеры!AO1469,Замеры!AE1469,Замеры!AP1469)</f>
        <v>0 0</v>
      </c>
      <c r="I1475" s="29" t="str">
        <f>CONCATENATE(Замеры!AM1469,Замеры!AE1469,Замеры!AN1469)</f>
        <v>0 0</v>
      </c>
      <c r="J1475" s="31" t="str">
        <f>IF(Замеры!AD1469=0," ",G1475*2.55)</f>
        <v xml:space="preserve"> </v>
      </c>
      <c r="K1475" s="29" t="str">
        <f>IF(Замеры!AD1469=0," ",Замеры!AK1469)</f>
        <v xml:space="preserve"> </v>
      </c>
      <c r="L1475" s="29" t="str">
        <f>IF(Замеры!AD1469=0," ",Замеры!AL1469)</f>
        <v xml:space="preserve"> </v>
      </c>
      <c r="M1475" s="29" t="str">
        <f>IF(Замеры!AD1469=0," ",0.1)</f>
        <v xml:space="preserve"> </v>
      </c>
      <c r="N1475" s="29" t="str">
        <f>IF(Замеры!AD1469=0," ",Замеры!AD1469)</f>
        <v xml:space="preserve"> </v>
      </c>
      <c r="O1475" s="29" t="str">
        <f>Замеры!AE1469</f>
        <v xml:space="preserve"> </v>
      </c>
      <c r="P1475" s="29" t="str">
        <f>Замеры!AF1469</f>
        <v xml:space="preserve"> </v>
      </c>
      <c r="Q1475" s="29" t="str">
        <f>IF(Замеры!AD1469=0," ","+")</f>
        <v xml:space="preserve"> </v>
      </c>
      <c r="R1475" s="32">
        <f>Замеры!AC1469</f>
        <v>0</v>
      </c>
      <c r="W1475" s="33" t="e">
        <f t="shared" si="44"/>
        <v>#VALUE!</v>
      </c>
      <c r="X1475" s="31" t="s">
        <v>72</v>
      </c>
      <c r="Y1475" s="33" t="e">
        <f t="shared" si="45"/>
        <v>#VALUE!</v>
      </c>
      <c r="Z1475" s="32"/>
    </row>
    <row r="1476" spans="1:26" x14ac:dyDescent="0.3">
      <c r="A1476" s="35">
        <f>IF(Замеры!B1470=0, " ", Замеры!B1470)</f>
        <v>1467</v>
      </c>
      <c r="B1476" s="37" t="str">
        <f>CONCATENATE(Замеры!D1470,Замеры!F1470)</f>
        <v>Группа от QF</v>
      </c>
      <c r="C1476" s="35" t="str">
        <f>IF(Замеры!J1470=0," ", Замеры!J1470)</f>
        <v xml:space="preserve"> </v>
      </c>
      <c r="D1476" s="29" t="str">
        <f>IF(Замеры!AD1470=0, " ", Замеры!AB1470)</f>
        <v xml:space="preserve"> </v>
      </c>
      <c r="E1476" s="29" t="str">
        <f>CONCATENATE(Замеры!T1470,Замеры!W1470,Замеры!V1470)</f>
        <v xml:space="preserve"> </v>
      </c>
      <c r="F1476" s="30" t="str">
        <f>IF(Замеры!AD1470=0," ","---")</f>
        <v xml:space="preserve"> </v>
      </c>
      <c r="G1476" s="31" t="str">
        <f>IF(Замеры!AD1470=0," ",Замеры!L1470)</f>
        <v xml:space="preserve"> </v>
      </c>
      <c r="H1476" s="31" t="str">
        <f>CONCATENATE(Замеры!AO1470,Замеры!AE1470,Замеры!AP1470)</f>
        <v>0 0</v>
      </c>
      <c r="I1476" s="29" t="str">
        <f>CONCATENATE(Замеры!AM1470,Замеры!AE1470,Замеры!AN1470)</f>
        <v>0 0</v>
      </c>
      <c r="J1476" s="31" t="str">
        <f>IF(Замеры!AD1470=0," ",G1476*2.55)</f>
        <v xml:space="preserve"> </v>
      </c>
      <c r="K1476" s="29" t="str">
        <f>IF(Замеры!AD1470=0," ",Замеры!AK1470)</f>
        <v xml:space="preserve"> </v>
      </c>
      <c r="L1476" s="29" t="str">
        <f>IF(Замеры!AD1470=0," ",Замеры!AL1470)</f>
        <v xml:space="preserve"> </v>
      </c>
      <c r="M1476" s="29" t="str">
        <f>IF(Замеры!AD1470=0," ",0.1)</f>
        <v xml:space="preserve"> </v>
      </c>
      <c r="N1476" s="29" t="str">
        <f>IF(Замеры!AD1470=0," ",Замеры!AD1470)</f>
        <v xml:space="preserve"> </v>
      </c>
      <c r="O1476" s="29" t="str">
        <f>Замеры!AE1470</f>
        <v xml:space="preserve"> </v>
      </c>
      <c r="P1476" s="29" t="str">
        <f>Замеры!AF1470</f>
        <v xml:space="preserve"> </v>
      </c>
      <c r="Q1476" s="29" t="str">
        <f>IF(Замеры!AD1470=0," ","+")</f>
        <v xml:space="preserve"> </v>
      </c>
      <c r="R1476" s="32">
        <f>Замеры!AC1470</f>
        <v>0</v>
      </c>
      <c r="W1476" s="33" t="e">
        <f t="shared" si="44"/>
        <v>#VALUE!</v>
      </c>
      <c r="X1476" s="31" t="s">
        <v>72</v>
      </c>
      <c r="Y1476" s="33" t="e">
        <f t="shared" si="45"/>
        <v>#VALUE!</v>
      </c>
      <c r="Z1476" s="32"/>
    </row>
    <row r="1477" spans="1:26" x14ac:dyDescent="0.3">
      <c r="A1477" s="35">
        <f>IF(Замеры!B1471=0, " ", Замеры!B1471)</f>
        <v>1468</v>
      </c>
      <c r="B1477" s="37" t="str">
        <f>CONCATENATE(Замеры!D1471,Замеры!F1471)</f>
        <v>Группа от QF</v>
      </c>
      <c r="C1477" s="35" t="str">
        <f>IF(Замеры!J1471=0," ", Замеры!J1471)</f>
        <v xml:space="preserve"> </v>
      </c>
      <c r="D1477" s="29" t="str">
        <f>IF(Замеры!AD1471=0, " ", Замеры!AB1471)</f>
        <v xml:space="preserve"> </v>
      </c>
      <c r="E1477" s="29" t="str">
        <f>CONCATENATE(Замеры!T1471,Замеры!W1471,Замеры!V1471)</f>
        <v xml:space="preserve"> </v>
      </c>
      <c r="F1477" s="30" t="str">
        <f>IF(Замеры!AD1471=0," ","---")</f>
        <v xml:space="preserve"> </v>
      </c>
      <c r="G1477" s="31" t="str">
        <f>IF(Замеры!AD1471=0," ",Замеры!L1471)</f>
        <v xml:space="preserve"> </v>
      </c>
      <c r="H1477" s="31" t="str">
        <f>CONCATENATE(Замеры!AO1471,Замеры!AE1471,Замеры!AP1471)</f>
        <v>0 0</v>
      </c>
      <c r="I1477" s="29" t="str">
        <f>CONCATENATE(Замеры!AM1471,Замеры!AE1471,Замеры!AN1471)</f>
        <v>0 0</v>
      </c>
      <c r="J1477" s="31" t="str">
        <f>IF(Замеры!AD1471=0," ",G1477*2.55)</f>
        <v xml:space="preserve"> </v>
      </c>
      <c r="K1477" s="29" t="str">
        <f>IF(Замеры!AD1471=0," ",Замеры!AK1471)</f>
        <v xml:space="preserve"> </v>
      </c>
      <c r="L1477" s="29" t="str">
        <f>IF(Замеры!AD1471=0," ",Замеры!AL1471)</f>
        <v xml:space="preserve"> </v>
      </c>
      <c r="M1477" s="29" t="str">
        <f>IF(Замеры!AD1471=0," ",0.1)</f>
        <v xml:space="preserve"> </v>
      </c>
      <c r="N1477" s="29" t="str">
        <f>IF(Замеры!AD1471=0," ",Замеры!AD1471)</f>
        <v xml:space="preserve"> </v>
      </c>
      <c r="O1477" s="29" t="str">
        <f>Замеры!AE1471</f>
        <v xml:space="preserve"> </v>
      </c>
      <c r="P1477" s="29" t="str">
        <f>Замеры!AF1471</f>
        <v xml:space="preserve"> </v>
      </c>
      <c r="Q1477" s="29" t="str">
        <f>IF(Замеры!AD1471=0," ","+")</f>
        <v xml:space="preserve"> </v>
      </c>
      <c r="R1477" s="32">
        <f>Замеры!AC1471</f>
        <v>0</v>
      </c>
      <c r="W1477" s="33" t="e">
        <f t="shared" si="44"/>
        <v>#VALUE!</v>
      </c>
      <c r="X1477" s="31" t="s">
        <v>72</v>
      </c>
      <c r="Y1477" s="33" t="e">
        <f t="shared" si="45"/>
        <v>#VALUE!</v>
      </c>
      <c r="Z1477" s="32"/>
    </row>
    <row r="1478" spans="1:26" x14ac:dyDescent="0.3">
      <c r="A1478" s="35">
        <f>IF(Замеры!B1472=0, " ", Замеры!B1472)</f>
        <v>1469</v>
      </c>
      <c r="B1478" s="37" t="str">
        <f>CONCATENATE(Замеры!D1472,Замеры!F1472)</f>
        <v>Группа от QF</v>
      </c>
      <c r="C1478" s="35" t="str">
        <f>IF(Замеры!J1472=0," ", Замеры!J1472)</f>
        <v xml:space="preserve"> </v>
      </c>
      <c r="D1478" s="29" t="str">
        <f>IF(Замеры!AD1472=0, " ", Замеры!AB1472)</f>
        <v xml:space="preserve"> </v>
      </c>
      <c r="E1478" s="29" t="str">
        <f>CONCATENATE(Замеры!T1472,Замеры!W1472,Замеры!V1472)</f>
        <v xml:space="preserve"> </v>
      </c>
      <c r="F1478" s="30" t="str">
        <f>IF(Замеры!AD1472=0," ","---")</f>
        <v xml:space="preserve"> </v>
      </c>
      <c r="G1478" s="31" t="str">
        <f>IF(Замеры!AD1472=0," ",Замеры!L1472)</f>
        <v xml:space="preserve"> </v>
      </c>
      <c r="H1478" s="31" t="str">
        <f>CONCATENATE(Замеры!AO1472,Замеры!AE1472,Замеры!AP1472)</f>
        <v>0 0</v>
      </c>
      <c r="I1478" s="29" t="str">
        <f>CONCATENATE(Замеры!AM1472,Замеры!AE1472,Замеры!AN1472)</f>
        <v>0 0</v>
      </c>
      <c r="J1478" s="31" t="str">
        <f>IF(Замеры!AD1472=0," ",G1478*2.55)</f>
        <v xml:space="preserve"> </v>
      </c>
      <c r="K1478" s="29" t="str">
        <f>IF(Замеры!AD1472=0," ",Замеры!AK1472)</f>
        <v xml:space="preserve"> </v>
      </c>
      <c r="L1478" s="29" t="str">
        <f>IF(Замеры!AD1472=0," ",Замеры!AL1472)</f>
        <v xml:space="preserve"> </v>
      </c>
      <c r="M1478" s="29" t="str">
        <f>IF(Замеры!AD1472=0," ",0.1)</f>
        <v xml:space="preserve"> </v>
      </c>
      <c r="N1478" s="29" t="str">
        <f>IF(Замеры!AD1472=0," ",Замеры!AD1472)</f>
        <v xml:space="preserve"> </v>
      </c>
      <c r="O1478" s="29" t="str">
        <f>Замеры!AE1472</f>
        <v xml:space="preserve"> </v>
      </c>
      <c r="P1478" s="29" t="str">
        <f>Замеры!AF1472</f>
        <v xml:space="preserve"> </v>
      </c>
      <c r="Q1478" s="29" t="str">
        <f>IF(Замеры!AD1472=0," ","+")</f>
        <v xml:space="preserve"> </v>
      </c>
      <c r="R1478" s="32">
        <f>Замеры!AC1472</f>
        <v>0</v>
      </c>
      <c r="W1478" s="33" t="e">
        <f t="shared" si="44"/>
        <v>#VALUE!</v>
      </c>
      <c r="X1478" s="31" t="s">
        <v>72</v>
      </c>
      <c r="Y1478" s="33" t="e">
        <f t="shared" si="45"/>
        <v>#VALUE!</v>
      </c>
      <c r="Z1478" s="32"/>
    </row>
    <row r="1479" spans="1:26" x14ac:dyDescent="0.3">
      <c r="A1479" s="35">
        <f>IF(Замеры!B1473=0, " ", Замеры!B1473)</f>
        <v>1470</v>
      </c>
      <c r="B1479" s="37" t="str">
        <f>CONCATENATE(Замеры!D1473,Замеры!F1473)</f>
        <v>Группа от QF</v>
      </c>
      <c r="C1479" s="35" t="str">
        <f>IF(Замеры!J1473=0," ", Замеры!J1473)</f>
        <v xml:space="preserve"> </v>
      </c>
      <c r="D1479" s="29" t="str">
        <f>IF(Замеры!AD1473=0, " ", Замеры!AB1473)</f>
        <v xml:space="preserve"> </v>
      </c>
      <c r="E1479" s="29" t="str">
        <f>CONCATENATE(Замеры!T1473,Замеры!W1473,Замеры!V1473)</f>
        <v xml:space="preserve"> </v>
      </c>
      <c r="F1479" s="30" t="str">
        <f>IF(Замеры!AD1473=0," ","---")</f>
        <v xml:space="preserve"> </v>
      </c>
      <c r="G1479" s="31" t="str">
        <f>IF(Замеры!AD1473=0," ",Замеры!L1473)</f>
        <v xml:space="preserve"> </v>
      </c>
      <c r="H1479" s="31" t="str">
        <f>CONCATENATE(Замеры!AO1473,Замеры!AE1473,Замеры!AP1473)</f>
        <v>0 0</v>
      </c>
      <c r="I1479" s="29" t="str">
        <f>CONCATENATE(Замеры!AM1473,Замеры!AE1473,Замеры!AN1473)</f>
        <v>0 0</v>
      </c>
      <c r="J1479" s="31" t="str">
        <f>IF(Замеры!AD1473=0," ",G1479*2.55)</f>
        <v xml:space="preserve"> </v>
      </c>
      <c r="K1479" s="29" t="str">
        <f>IF(Замеры!AD1473=0," ",Замеры!AK1473)</f>
        <v xml:space="preserve"> </v>
      </c>
      <c r="L1479" s="29" t="str">
        <f>IF(Замеры!AD1473=0," ",Замеры!AL1473)</f>
        <v xml:space="preserve"> </v>
      </c>
      <c r="M1479" s="29" t="str">
        <f>IF(Замеры!AD1473=0," ",0.1)</f>
        <v xml:space="preserve"> </v>
      </c>
      <c r="N1479" s="29" t="str">
        <f>IF(Замеры!AD1473=0," ",Замеры!AD1473)</f>
        <v xml:space="preserve"> </v>
      </c>
      <c r="O1479" s="29" t="str">
        <f>Замеры!AE1473</f>
        <v xml:space="preserve"> </v>
      </c>
      <c r="P1479" s="29" t="str">
        <f>Замеры!AF1473</f>
        <v xml:space="preserve"> </v>
      </c>
      <c r="Q1479" s="29" t="str">
        <f>IF(Замеры!AD1473=0," ","+")</f>
        <v xml:space="preserve"> </v>
      </c>
      <c r="R1479" s="32">
        <f>Замеры!AC1473</f>
        <v>0</v>
      </c>
      <c r="W1479" s="33" t="e">
        <f t="shared" si="44"/>
        <v>#VALUE!</v>
      </c>
      <c r="X1479" s="31" t="s">
        <v>72</v>
      </c>
      <c r="Y1479" s="33" t="e">
        <f t="shared" si="45"/>
        <v>#VALUE!</v>
      </c>
      <c r="Z1479" s="32"/>
    </row>
    <row r="1480" spans="1:26" x14ac:dyDescent="0.3">
      <c r="A1480" s="35">
        <f>IF(Замеры!B1474=0, " ", Замеры!B1474)</f>
        <v>1471</v>
      </c>
      <c r="B1480" s="37" t="str">
        <f>CONCATENATE(Замеры!D1474,Замеры!F1474)</f>
        <v>Группа от QF</v>
      </c>
      <c r="C1480" s="35" t="str">
        <f>IF(Замеры!J1474=0," ", Замеры!J1474)</f>
        <v xml:space="preserve"> </v>
      </c>
      <c r="D1480" s="29" t="str">
        <f>IF(Замеры!AD1474=0, " ", Замеры!AB1474)</f>
        <v xml:space="preserve"> </v>
      </c>
      <c r="E1480" s="29" t="str">
        <f>CONCATENATE(Замеры!T1474,Замеры!W1474,Замеры!V1474)</f>
        <v xml:space="preserve"> </v>
      </c>
      <c r="F1480" s="30" t="str">
        <f>IF(Замеры!AD1474=0," ","---")</f>
        <v xml:space="preserve"> </v>
      </c>
      <c r="G1480" s="31" t="str">
        <f>IF(Замеры!AD1474=0," ",Замеры!L1474)</f>
        <v xml:space="preserve"> </v>
      </c>
      <c r="H1480" s="31" t="str">
        <f>CONCATENATE(Замеры!AO1474,Замеры!AE1474,Замеры!AP1474)</f>
        <v>0 0</v>
      </c>
      <c r="I1480" s="29" t="str">
        <f>CONCATENATE(Замеры!AM1474,Замеры!AE1474,Замеры!AN1474)</f>
        <v>0 0</v>
      </c>
      <c r="J1480" s="31" t="str">
        <f>IF(Замеры!AD1474=0," ",G1480*2.55)</f>
        <v xml:space="preserve"> </v>
      </c>
      <c r="K1480" s="29" t="str">
        <f>IF(Замеры!AD1474=0," ",Замеры!AK1474)</f>
        <v xml:space="preserve"> </v>
      </c>
      <c r="L1480" s="29" t="str">
        <f>IF(Замеры!AD1474=0," ",Замеры!AL1474)</f>
        <v xml:space="preserve"> </v>
      </c>
      <c r="M1480" s="29" t="str">
        <f>IF(Замеры!AD1474=0," ",0.1)</f>
        <v xml:space="preserve"> </v>
      </c>
      <c r="N1480" s="29" t="str">
        <f>IF(Замеры!AD1474=0," ",Замеры!AD1474)</f>
        <v xml:space="preserve"> </v>
      </c>
      <c r="O1480" s="29" t="str">
        <f>Замеры!AE1474</f>
        <v xml:space="preserve"> </v>
      </c>
      <c r="P1480" s="29" t="str">
        <f>Замеры!AF1474</f>
        <v xml:space="preserve"> </v>
      </c>
      <c r="Q1480" s="29" t="str">
        <f>IF(Замеры!AD1474=0," ","+")</f>
        <v xml:space="preserve"> </v>
      </c>
      <c r="R1480" s="32">
        <f>Замеры!AC1474</f>
        <v>0</v>
      </c>
      <c r="W1480" s="33" t="e">
        <f t="shared" si="44"/>
        <v>#VALUE!</v>
      </c>
      <c r="X1480" s="31" t="s">
        <v>72</v>
      </c>
      <c r="Y1480" s="33" t="e">
        <f t="shared" si="45"/>
        <v>#VALUE!</v>
      </c>
      <c r="Z1480" s="32"/>
    </row>
    <row r="1481" spans="1:26" x14ac:dyDescent="0.3">
      <c r="A1481" s="35">
        <f>IF(Замеры!B1475=0, " ", Замеры!B1475)</f>
        <v>1472</v>
      </c>
      <c r="B1481" s="37" t="str">
        <f>CONCATENATE(Замеры!D1475,Замеры!F1475)</f>
        <v>Группа от QF</v>
      </c>
      <c r="C1481" s="35" t="str">
        <f>IF(Замеры!J1475=0," ", Замеры!J1475)</f>
        <v xml:space="preserve"> </v>
      </c>
      <c r="D1481" s="29" t="str">
        <f>IF(Замеры!AD1475=0, " ", Замеры!AB1475)</f>
        <v xml:space="preserve"> </v>
      </c>
      <c r="E1481" s="29" t="str">
        <f>CONCATENATE(Замеры!T1475,Замеры!W1475,Замеры!V1475)</f>
        <v xml:space="preserve"> </v>
      </c>
      <c r="F1481" s="30" t="str">
        <f>IF(Замеры!AD1475=0," ","---")</f>
        <v xml:space="preserve"> </v>
      </c>
      <c r="G1481" s="31" t="str">
        <f>IF(Замеры!AD1475=0," ",Замеры!L1475)</f>
        <v xml:space="preserve"> </v>
      </c>
      <c r="H1481" s="31" t="str">
        <f>CONCATENATE(Замеры!AO1475,Замеры!AE1475,Замеры!AP1475)</f>
        <v>0 0</v>
      </c>
      <c r="I1481" s="29" t="str">
        <f>CONCATENATE(Замеры!AM1475,Замеры!AE1475,Замеры!AN1475)</f>
        <v>0 0</v>
      </c>
      <c r="J1481" s="31" t="str">
        <f>IF(Замеры!AD1475=0," ",G1481*2.55)</f>
        <v xml:space="preserve"> </v>
      </c>
      <c r="K1481" s="29" t="str">
        <f>IF(Замеры!AD1475=0," ",Замеры!AK1475)</f>
        <v xml:space="preserve"> </v>
      </c>
      <c r="L1481" s="29" t="str">
        <f>IF(Замеры!AD1475=0," ",Замеры!AL1475)</f>
        <v xml:space="preserve"> </v>
      </c>
      <c r="M1481" s="29" t="str">
        <f>IF(Замеры!AD1475=0," ",0.1)</f>
        <v xml:space="preserve"> </v>
      </c>
      <c r="N1481" s="29" t="str">
        <f>IF(Замеры!AD1475=0," ",Замеры!AD1475)</f>
        <v xml:space="preserve"> </v>
      </c>
      <c r="O1481" s="29" t="str">
        <f>Замеры!AE1475</f>
        <v xml:space="preserve"> </v>
      </c>
      <c r="P1481" s="29" t="str">
        <f>Замеры!AF1475</f>
        <v xml:space="preserve"> </v>
      </c>
      <c r="Q1481" s="29" t="str">
        <f>IF(Замеры!AD1475=0," ","+")</f>
        <v xml:space="preserve"> </v>
      </c>
      <c r="R1481" s="32">
        <f>Замеры!AC1475</f>
        <v>0</v>
      </c>
      <c r="W1481" s="33" t="e">
        <f t="shared" si="44"/>
        <v>#VALUE!</v>
      </c>
      <c r="X1481" s="31" t="s">
        <v>72</v>
      </c>
      <c r="Y1481" s="33" t="e">
        <f t="shared" si="45"/>
        <v>#VALUE!</v>
      </c>
      <c r="Z1481" s="32"/>
    </row>
    <row r="1482" spans="1:26" x14ac:dyDescent="0.3">
      <c r="A1482" s="35">
        <f>IF(Замеры!B1476=0, " ", Замеры!B1476)</f>
        <v>1473</v>
      </c>
      <c r="B1482" s="37" t="str">
        <f>CONCATENATE(Замеры!D1476,Замеры!F1476)</f>
        <v>Группа от QF</v>
      </c>
      <c r="C1482" s="35" t="str">
        <f>IF(Замеры!J1476=0," ", Замеры!J1476)</f>
        <v xml:space="preserve"> </v>
      </c>
      <c r="D1482" s="29" t="str">
        <f>IF(Замеры!AD1476=0, " ", Замеры!AB1476)</f>
        <v xml:space="preserve"> </v>
      </c>
      <c r="E1482" s="29" t="str">
        <f>CONCATENATE(Замеры!T1476,Замеры!W1476,Замеры!V1476)</f>
        <v xml:space="preserve"> </v>
      </c>
      <c r="F1482" s="30" t="str">
        <f>IF(Замеры!AD1476=0," ","---")</f>
        <v xml:space="preserve"> </v>
      </c>
      <c r="G1482" s="31" t="str">
        <f>IF(Замеры!AD1476=0," ",Замеры!L1476)</f>
        <v xml:space="preserve"> </v>
      </c>
      <c r="H1482" s="31" t="str">
        <f>CONCATENATE(Замеры!AO1476,Замеры!AE1476,Замеры!AP1476)</f>
        <v>0 0</v>
      </c>
      <c r="I1482" s="29" t="str">
        <f>CONCATENATE(Замеры!AM1476,Замеры!AE1476,Замеры!AN1476)</f>
        <v>0 0</v>
      </c>
      <c r="J1482" s="31" t="str">
        <f>IF(Замеры!AD1476=0," ",G1482*2.55)</f>
        <v xml:space="preserve"> </v>
      </c>
      <c r="K1482" s="29" t="str">
        <f>IF(Замеры!AD1476=0," ",Замеры!AK1476)</f>
        <v xml:space="preserve"> </v>
      </c>
      <c r="L1482" s="29" t="str">
        <f>IF(Замеры!AD1476=0," ",Замеры!AL1476)</f>
        <v xml:space="preserve"> </v>
      </c>
      <c r="M1482" s="29" t="str">
        <f>IF(Замеры!AD1476=0," ",0.1)</f>
        <v xml:space="preserve"> </v>
      </c>
      <c r="N1482" s="29" t="str">
        <f>IF(Замеры!AD1476=0," ",Замеры!AD1476)</f>
        <v xml:space="preserve"> </v>
      </c>
      <c r="O1482" s="29" t="str">
        <f>Замеры!AE1476</f>
        <v xml:space="preserve"> </v>
      </c>
      <c r="P1482" s="29" t="str">
        <f>Замеры!AF1476</f>
        <v xml:space="preserve"> </v>
      </c>
      <c r="Q1482" s="29" t="str">
        <f>IF(Замеры!AD1476=0," ","+")</f>
        <v xml:space="preserve"> </v>
      </c>
      <c r="R1482" s="32">
        <f>Замеры!AC1476</f>
        <v>0</v>
      </c>
      <c r="W1482" s="33" t="e">
        <f t="shared" ref="W1482:W1500" si="46">G1482*1.13</f>
        <v>#VALUE!</v>
      </c>
      <c r="X1482" s="31" t="s">
        <v>72</v>
      </c>
      <c r="Y1482" s="33" t="e">
        <f t="shared" ref="Y1482:Y1500" si="47">G1482*1.45</f>
        <v>#VALUE!</v>
      </c>
      <c r="Z1482" s="32"/>
    </row>
    <row r="1483" spans="1:26" x14ac:dyDescent="0.3">
      <c r="A1483" s="35">
        <f>IF(Замеры!B1477=0, " ", Замеры!B1477)</f>
        <v>1474</v>
      </c>
      <c r="B1483" s="37" t="str">
        <f>CONCATENATE(Замеры!D1477,Замеры!F1477)</f>
        <v>Группа от QF</v>
      </c>
      <c r="C1483" s="35" t="str">
        <f>IF(Замеры!J1477=0," ", Замеры!J1477)</f>
        <v xml:space="preserve"> </v>
      </c>
      <c r="D1483" s="29" t="str">
        <f>IF(Замеры!AD1477=0, " ", Замеры!AB1477)</f>
        <v xml:space="preserve"> </v>
      </c>
      <c r="E1483" s="29" t="str">
        <f>CONCATENATE(Замеры!T1477,Замеры!W1477,Замеры!V1477)</f>
        <v xml:space="preserve"> </v>
      </c>
      <c r="F1483" s="30" t="str">
        <f>IF(Замеры!AD1477=0," ","---")</f>
        <v xml:space="preserve"> </v>
      </c>
      <c r="G1483" s="31" t="str">
        <f>IF(Замеры!AD1477=0," ",Замеры!L1477)</f>
        <v xml:space="preserve"> </v>
      </c>
      <c r="H1483" s="31" t="str">
        <f>CONCATENATE(Замеры!AO1477,Замеры!AE1477,Замеры!AP1477)</f>
        <v>0 0</v>
      </c>
      <c r="I1483" s="29" t="str">
        <f>CONCATENATE(Замеры!AM1477,Замеры!AE1477,Замеры!AN1477)</f>
        <v>0 0</v>
      </c>
      <c r="J1483" s="31" t="str">
        <f>IF(Замеры!AD1477=0," ",G1483*2.55)</f>
        <v xml:space="preserve"> </v>
      </c>
      <c r="K1483" s="29" t="str">
        <f>IF(Замеры!AD1477=0," ",Замеры!AK1477)</f>
        <v xml:space="preserve"> </v>
      </c>
      <c r="L1483" s="29" t="str">
        <f>IF(Замеры!AD1477=0," ",Замеры!AL1477)</f>
        <v xml:space="preserve"> </v>
      </c>
      <c r="M1483" s="29" t="str">
        <f>IF(Замеры!AD1477=0," ",0.1)</f>
        <v xml:space="preserve"> </v>
      </c>
      <c r="N1483" s="29" t="str">
        <f>IF(Замеры!AD1477=0," ",Замеры!AD1477)</f>
        <v xml:space="preserve"> </v>
      </c>
      <c r="O1483" s="29" t="str">
        <f>Замеры!AE1477</f>
        <v xml:space="preserve"> </v>
      </c>
      <c r="P1483" s="29" t="str">
        <f>Замеры!AF1477</f>
        <v xml:space="preserve"> </v>
      </c>
      <c r="Q1483" s="29" t="str">
        <f>IF(Замеры!AD1477=0," ","+")</f>
        <v xml:space="preserve"> </v>
      </c>
      <c r="R1483" s="32">
        <f>Замеры!AC1477</f>
        <v>0</v>
      </c>
      <c r="W1483" s="33" t="e">
        <f t="shared" si="46"/>
        <v>#VALUE!</v>
      </c>
      <c r="X1483" s="31" t="s">
        <v>72</v>
      </c>
      <c r="Y1483" s="33" t="e">
        <f t="shared" si="47"/>
        <v>#VALUE!</v>
      </c>
      <c r="Z1483" s="32"/>
    </row>
    <row r="1484" spans="1:26" x14ac:dyDescent="0.3">
      <c r="A1484" s="35">
        <f>IF(Замеры!B1478=0, " ", Замеры!B1478)</f>
        <v>1475</v>
      </c>
      <c r="B1484" s="37" t="str">
        <f>CONCATENATE(Замеры!D1478,Замеры!F1478)</f>
        <v>Группа от QF</v>
      </c>
      <c r="C1484" s="35" t="str">
        <f>IF(Замеры!J1478=0," ", Замеры!J1478)</f>
        <v xml:space="preserve"> </v>
      </c>
      <c r="D1484" s="29" t="str">
        <f>IF(Замеры!AD1478=0, " ", Замеры!AB1478)</f>
        <v xml:space="preserve"> </v>
      </c>
      <c r="E1484" s="29" t="str">
        <f>CONCATENATE(Замеры!T1478,Замеры!W1478,Замеры!V1478)</f>
        <v xml:space="preserve"> </v>
      </c>
      <c r="F1484" s="30" t="str">
        <f>IF(Замеры!AD1478=0," ","---")</f>
        <v xml:space="preserve"> </v>
      </c>
      <c r="G1484" s="31" t="str">
        <f>IF(Замеры!AD1478=0," ",Замеры!L1478)</f>
        <v xml:space="preserve"> </v>
      </c>
      <c r="H1484" s="31" t="str">
        <f>CONCATENATE(Замеры!AO1478,Замеры!AE1478,Замеры!AP1478)</f>
        <v>0 0</v>
      </c>
      <c r="I1484" s="29" t="str">
        <f>CONCATENATE(Замеры!AM1478,Замеры!AE1478,Замеры!AN1478)</f>
        <v>0 0</v>
      </c>
      <c r="J1484" s="31" t="str">
        <f>IF(Замеры!AD1478=0," ",G1484*2.55)</f>
        <v xml:space="preserve"> </v>
      </c>
      <c r="K1484" s="29" t="str">
        <f>IF(Замеры!AD1478=0," ",Замеры!AK1478)</f>
        <v xml:space="preserve"> </v>
      </c>
      <c r="L1484" s="29" t="str">
        <f>IF(Замеры!AD1478=0," ",Замеры!AL1478)</f>
        <v xml:space="preserve"> </v>
      </c>
      <c r="M1484" s="29" t="str">
        <f>IF(Замеры!AD1478=0," ",0.1)</f>
        <v xml:space="preserve"> </v>
      </c>
      <c r="N1484" s="29" t="str">
        <f>IF(Замеры!AD1478=0," ",Замеры!AD1478)</f>
        <v xml:space="preserve"> </v>
      </c>
      <c r="O1484" s="29" t="str">
        <f>Замеры!AE1478</f>
        <v xml:space="preserve"> </v>
      </c>
      <c r="P1484" s="29" t="str">
        <f>Замеры!AF1478</f>
        <v xml:space="preserve"> </v>
      </c>
      <c r="Q1484" s="29" t="str">
        <f>IF(Замеры!AD1478=0," ","+")</f>
        <v xml:space="preserve"> </v>
      </c>
      <c r="R1484" s="32">
        <f>Замеры!AC1478</f>
        <v>0</v>
      </c>
      <c r="W1484" s="33" t="e">
        <f t="shared" si="46"/>
        <v>#VALUE!</v>
      </c>
      <c r="X1484" s="31" t="s">
        <v>72</v>
      </c>
      <c r="Y1484" s="33" t="e">
        <f t="shared" si="47"/>
        <v>#VALUE!</v>
      </c>
      <c r="Z1484" s="32"/>
    </row>
    <row r="1485" spans="1:26" x14ac:dyDescent="0.3">
      <c r="A1485" s="35">
        <f>IF(Замеры!B1479=0, " ", Замеры!B1479)</f>
        <v>1476</v>
      </c>
      <c r="B1485" s="37" t="str">
        <f>CONCATENATE(Замеры!D1479,Замеры!F1479)</f>
        <v>Группа от QF</v>
      </c>
      <c r="C1485" s="35" t="str">
        <f>IF(Замеры!J1479=0," ", Замеры!J1479)</f>
        <v xml:space="preserve"> </v>
      </c>
      <c r="D1485" s="29" t="str">
        <f>IF(Замеры!AD1479=0, " ", Замеры!AB1479)</f>
        <v xml:space="preserve"> </v>
      </c>
      <c r="E1485" s="29" t="str">
        <f>CONCATENATE(Замеры!T1479,Замеры!W1479,Замеры!V1479)</f>
        <v xml:space="preserve"> </v>
      </c>
      <c r="F1485" s="30" t="str">
        <f>IF(Замеры!AD1479=0," ","---")</f>
        <v xml:space="preserve"> </v>
      </c>
      <c r="G1485" s="31" t="str">
        <f>IF(Замеры!AD1479=0," ",Замеры!L1479)</f>
        <v xml:space="preserve"> </v>
      </c>
      <c r="H1485" s="31" t="str">
        <f>CONCATENATE(Замеры!AO1479,Замеры!AE1479,Замеры!AP1479)</f>
        <v>0 0</v>
      </c>
      <c r="I1485" s="29" t="str">
        <f>CONCATENATE(Замеры!AM1479,Замеры!AE1479,Замеры!AN1479)</f>
        <v>0 0</v>
      </c>
      <c r="J1485" s="31" t="str">
        <f>IF(Замеры!AD1479=0," ",G1485*2.55)</f>
        <v xml:space="preserve"> </v>
      </c>
      <c r="K1485" s="29" t="str">
        <f>IF(Замеры!AD1479=0," ",Замеры!AK1479)</f>
        <v xml:space="preserve"> </v>
      </c>
      <c r="L1485" s="29" t="str">
        <f>IF(Замеры!AD1479=0," ",Замеры!AL1479)</f>
        <v xml:space="preserve"> </v>
      </c>
      <c r="M1485" s="29" t="str">
        <f>IF(Замеры!AD1479=0," ",0.1)</f>
        <v xml:space="preserve"> </v>
      </c>
      <c r="N1485" s="29" t="str">
        <f>IF(Замеры!AD1479=0," ",Замеры!AD1479)</f>
        <v xml:space="preserve"> </v>
      </c>
      <c r="O1485" s="29" t="str">
        <f>Замеры!AE1479</f>
        <v xml:space="preserve"> </v>
      </c>
      <c r="P1485" s="29" t="str">
        <f>Замеры!AF1479</f>
        <v xml:space="preserve"> </v>
      </c>
      <c r="Q1485" s="29" t="str">
        <f>IF(Замеры!AD1479=0," ","+")</f>
        <v xml:space="preserve"> </v>
      </c>
      <c r="R1485" s="32">
        <f>Замеры!AC1479</f>
        <v>0</v>
      </c>
      <c r="W1485" s="33" t="e">
        <f t="shared" si="46"/>
        <v>#VALUE!</v>
      </c>
      <c r="X1485" s="31" t="s">
        <v>72</v>
      </c>
      <c r="Y1485" s="33" t="e">
        <f t="shared" si="47"/>
        <v>#VALUE!</v>
      </c>
      <c r="Z1485" s="32"/>
    </row>
    <row r="1486" spans="1:26" x14ac:dyDescent="0.3">
      <c r="A1486" s="35">
        <f>IF(Замеры!B1480=0, " ", Замеры!B1480)</f>
        <v>1477</v>
      </c>
      <c r="B1486" s="37" t="str">
        <f>CONCATENATE(Замеры!D1480,Замеры!F1480)</f>
        <v>Группа от QF</v>
      </c>
      <c r="C1486" s="35" t="str">
        <f>IF(Замеры!J1480=0," ", Замеры!J1480)</f>
        <v xml:space="preserve"> </v>
      </c>
      <c r="D1486" s="29" t="str">
        <f>IF(Замеры!AD1480=0, " ", Замеры!AB1480)</f>
        <v xml:space="preserve"> </v>
      </c>
      <c r="E1486" s="29" t="str">
        <f>CONCATENATE(Замеры!T1480,Замеры!W1480,Замеры!V1480)</f>
        <v xml:space="preserve"> </v>
      </c>
      <c r="F1486" s="30" t="str">
        <f>IF(Замеры!AD1480=0," ","---")</f>
        <v xml:space="preserve"> </v>
      </c>
      <c r="G1486" s="31" t="str">
        <f>IF(Замеры!AD1480=0," ",Замеры!L1480)</f>
        <v xml:space="preserve"> </v>
      </c>
      <c r="H1486" s="31" t="str">
        <f>CONCATENATE(Замеры!AO1480,Замеры!AE1480,Замеры!AP1480)</f>
        <v>0 0</v>
      </c>
      <c r="I1486" s="29" t="str">
        <f>CONCATENATE(Замеры!AM1480,Замеры!AE1480,Замеры!AN1480)</f>
        <v>0 0</v>
      </c>
      <c r="J1486" s="31" t="str">
        <f>IF(Замеры!AD1480=0," ",G1486*2.55)</f>
        <v xml:space="preserve"> </v>
      </c>
      <c r="K1486" s="29" t="str">
        <f>IF(Замеры!AD1480=0," ",Замеры!AK1480)</f>
        <v xml:space="preserve"> </v>
      </c>
      <c r="L1486" s="29" t="str">
        <f>IF(Замеры!AD1480=0," ",Замеры!AL1480)</f>
        <v xml:space="preserve"> </v>
      </c>
      <c r="M1486" s="29" t="str">
        <f>IF(Замеры!AD1480=0," ",0.1)</f>
        <v xml:space="preserve"> </v>
      </c>
      <c r="N1486" s="29" t="str">
        <f>IF(Замеры!AD1480=0," ",Замеры!AD1480)</f>
        <v xml:space="preserve"> </v>
      </c>
      <c r="O1486" s="29" t="str">
        <f>Замеры!AE1480</f>
        <v xml:space="preserve"> </v>
      </c>
      <c r="P1486" s="29" t="str">
        <f>Замеры!AF1480</f>
        <v xml:space="preserve"> </v>
      </c>
      <c r="Q1486" s="29" t="str">
        <f>IF(Замеры!AD1480=0," ","+")</f>
        <v xml:space="preserve"> </v>
      </c>
      <c r="R1486" s="32">
        <f>Замеры!AC1480</f>
        <v>0</v>
      </c>
      <c r="W1486" s="33" t="e">
        <f t="shared" si="46"/>
        <v>#VALUE!</v>
      </c>
      <c r="X1486" s="31" t="s">
        <v>72</v>
      </c>
      <c r="Y1486" s="33" t="e">
        <f t="shared" si="47"/>
        <v>#VALUE!</v>
      </c>
      <c r="Z1486" s="32"/>
    </row>
    <row r="1487" spans="1:26" x14ac:dyDescent="0.3">
      <c r="A1487" s="35">
        <f>IF(Замеры!B1481=0, " ", Замеры!B1481)</f>
        <v>1478</v>
      </c>
      <c r="B1487" s="37" t="str">
        <f>CONCATENATE(Замеры!D1481,Замеры!F1481)</f>
        <v>Группа от QF</v>
      </c>
      <c r="C1487" s="35" t="str">
        <f>IF(Замеры!J1481=0," ", Замеры!J1481)</f>
        <v xml:space="preserve"> </v>
      </c>
      <c r="D1487" s="29" t="str">
        <f>IF(Замеры!AD1481=0, " ", Замеры!AB1481)</f>
        <v xml:space="preserve"> </v>
      </c>
      <c r="E1487" s="29" t="str">
        <f>CONCATENATE(Замеры!T1481,Замеры!W1481,Замеры!V1481)</f>
        <v xml:space="preserve"> </v>
      </c>
      <c r="F1487" s="30" t="str">
        <f>IF(Замеры!AD1481=0," ","---")</f>
        <v xml:space="preserve"> </v>
      </c>
      <c r="G1487" s="31" t="str">
        <f>IF(Замеры!AD1481=0," ",Замеры!L1481)</f>
        <v xml:space="preserve"> </v>
      </c>
      <c r="H1487" s="31" t="str">
        <f>CONCATENATE(Замеры!AO1481,Замеры!AE1481,Замеры!AP1481)</f>
        <v>0 0</v>
      </c>
      <c r="I1487" s="29" t="str">
        <f>CONCATENATE(Замеры!AM1481,Замеры!AE1481,Замеры!AN1481)</f>
        <v>0 0</v>
      </c>
      <c r="J1487" s="31" t="str">
        <f>IF(Замеры!AD1481=0," ",G1487*2.55)</f>
        <v xml:space="preserve"> </v>
      </c>
      <c r="K1487" s="29" t="str">
        <f>IF(Замеры!AD1481=0," ",Замеры!AK1481)</f>
        <v xml:space="preserve"> </v>
      </c>
      <c r="L1487" s="29" t="str">
        <f>IF(Замеры!AD1481=0," ",Замеры!AL1481)</f>
        <v xml:space="preserve"> </v>
      </c>
      <c r="M1487" s="29" t="str">
        <f>IF(Замеры!AD1481=0," ",0.1)</f>
        <v xml:space="preserve"> </v>
      </c>
      <c r="N1487" s="29" t="str">
        <f>IF(Замеры!AD1481=0," ",Замеры!AD1481)</f>
        <v xml:space="preserve"> </v>
      </c>
      <c r="O1487" s="29" t="str">
        <f>Замеры!AE1481</f>
        <v xml:space="preserve"> </v>
      </c>
      <c r="P1487" s="29" t="str">
        <f>Замеры!AF1481</f>
        <v xml:space="preserve"> </v>
      </c>
      <c r="Q1487" s="29" t="str">
        <f>IF(Замеры!AD1481=0," ","+")</f>
        <v xml:space="preserve"> </v>
      </c>
      <c r="R1487" s="32">
        <f>Замеры!AC1481</f>
        <v>0</v>
      </c>
      <c r="W1487" s="33" t="e">
        <f t="shared" si="46"/>
        <v>#VALUE!</v>
      </c>
      <c r="X1487" s="31" t="s">
        <v>72</v>
      </c>
      <c r="Y1487" s="33" t="e">
        <f t="shared" si="47"/>
        <v>#VALUE!</v>
      </c>
      <c r="Z1487" s="32"/>
    </row>
    <row r="1488" spans="1:26" x14ac:dyDescent="0.3">
      <c r="A1488" s="35">
        <f>IF(Замеры!B1482=0, " ", Замеры!B1482)</f>
        <v>1479</v>
      </c>
      <c r="B1488" s="37" t="str">
        <f>CONCATENATE(Замеры!D1482,Замеры!F1482)</f>
        <v>Группа от QF</v>
      </c>
      <c r="C1488" s="35" t="str">
        <f>IF(Замеры!J1482=0," ", Замеры!J1482)</f>
        <v xml:space="preserve"> </v>
      </c>
      <c r="D1488" s="29" t="str">
        <f>IF(Замеры!AD1482=0, " ", Замеры!AB1482)</f>
        <v xml:space="preserve"> </v>
      </c>
      <c r="E1488" s="29" t="str">
        <f>CONCATENATE(Замеры!T1482,Замеры!W1482,Замеры!V1482)</f>
        <v xml:space="preserve"> </v>
      </c>
      <c r="F1488" s="30" t="str">
        <f>IF(Замеры!AD1482=0," ","---")</f>
        <v xml:space="preserve"> </v>
      </c>
      <c r="G1488" s="31" t="str">
        <f>IF(Замеры!AD1482=0," ",Замеры!L1482)</f>
        <v xml:space="preserve"> </v>
      </c>
      <c r="H1488" s="31" t="str">
        <f>CONCATENATE(Замеры!AO1482,Замеры!AE1482,Замеры!AP1482)</f>
        <v>0 0</v>
      </c>
      <c r="I1488" s="29" t="str">
        <f>CONCATENATE(Замеры!AM1482,Замеры!AE1482,Замеры!AN1482)</f>
        <v>0 0</v>
      </c>
      <c r="J1488" s="31" t="str">
        <f>IF(Замеры!AD1482=0," ",G1488*2.55)</f>
        <v xml:space="preserve"> </v>
      </c>
      <c r="K1488" s="29" t="str">
        <f>IF(Замеры!AD1482=0," ",Замеры!AK1482)</f>
        <v xml:space="preserve"> </v>
      </c>
      <c r="L1488" s="29" t="str">
        <f>IF(Замеры!AD1482=0," ",Замеры!AL1482)</f>
        <v xml:space="preserve"> </v>
      </c>
      <c r="M1488" s="29" t="str">
        <f>IF(Замеры!AD1482=0," ",0.1)</f>
        <v xml:space="preserve"> </v>
      </c>
      <c r="N1488" s="29" t="str">
        <f>IF(Замеры!AD1482=0," ",Замеры!AD1482)</f>
        <v xml:space="preserve"> </v>
      </c>
      <c r="O1488" s="29" t="str">
        <f>Замеры!AE1482</f>
        <v xml:space="preserve"> </v>
      </c>
      <c r="P1488" s="29" t="str">
        <f>Замеры!AF1482</f>
        <v xml:space="preserve"> </v>
      </c>
      <c r="Q1488" s="29" t="str">
        <f>IF(Замеры!AD1482=0," ","+")</f>
        <v xml:space="preserve"> </v>
      </c>
      <c r="R1488" s="32">
        <f>Замеры!AC1482</f>
        <v>0</v>
      </c>
      <c r="W1488" s="33" t="e">
        <f t="shared" si="46"/>
        <v>#VALUE!</v>
      </c>
      <c r="X1488" s="31" t="s">
        <v>72</v>
      </c>
      <c r="Y1488" s="33" t="e">
        <f t="shared" si="47"/>
        <v>#VALUE!</v>
      </c>
      <c r="Z1488" s="32"/>
    </row>
    <row r="1489" spans="1:26" x14ac:dyDescent="0.3">
      <c r="A1489" s="35">
        <f>IF(Замеры!B1483=0, " ", Замеры!B1483)</f>
        <v>1480</v>
      </c>
      <c r="B1489" s="37" t="str">
        <f>CONCATENATE(Замеры!D1483,Замеры!F1483)</f>
        <v>Группа от QF</v>
      </c>
      <c r="C1489" s="35" t="str">
        <f>IF(Замеры!J1483=0," ", Замеры!J1483)</f>
        <v xml:space="preserve"> </v>
      </c>
      <c r="D1489" s="29" t="str">
        <f>IF(Замеры!AD1483=0, " ", Замеры!AB1483)</f>
        <v xml:space="preserve"> </v>
      </c>
      <c r="E1489" s="29" t="str">
        <f>CONCATENATE(Замеры!T1483,Замеры!W1483,Замеры!V1483)</f>
        <v xml:space="preserve"> </v>
      </c>
      <c r="F1489" s="30" t="str">
        <f>IF(Замеры!AD1483=0," ","---")</f>
        <v xml:space="preserve"> </v>
      </c>
      <c r="G1489" s="31" t="str">
        <f>IF(Замеры!AD1483=0," ",Замеры!L1483)</f>
        <v xml:space="preserve"> </v>
      </c>
      <c r="H1489" s="31" t="str">
        <f>CONCATENATE(Замеры!AO1483,Замеры!AE1483,Замеры!AP1483)</f>
        <v>0 0</v>
      </c>
      <c r="I1489" s="29" t="str">
        <f>CONCATENATE(Замеры!AM1483,Замеры!AE1483,Замеры!AN1483)</f>
        <v>0 0</v>
      </c>
      <c r="J1489" s="31" t="str">
        <f>IF(Замеры!AD1483=0," ",G1489*2.55)</f>
        <v xml:space="preserve"> </v>
      </c>
      <c r="K1489" s="29" t="str">
        <f>IF(Замеры!AD1483=0," ",Замеры!AK1483)</f>
        <v xml:space="preserve"> </v>
      </c>
      <c r="L1489" s="29" t="str">
        <f>IF(Замеры!AD1483=0," ",Замеры!AL1483)</f>
        <v xml:space="preserve"> </v>
      </c>
      <c r="M1489" s="29" t="str">
        <f>IF(Замеры!AD1483=0," ",0.1)</f>
        <v xml:space="preserve"> </v>
      </c>
      <c r="N1489" s="29" t="str">
        <f>IF(Замеры!AD1483=0," ",Замеры!AD1483)</f>
        <v xml:space="preserve"> </v>
      </c>
      <c r="O1489" s="29" t="str">
        <f>Замеры!AE1483</f>
        <v xml:space="preserve"> </v>
      </c>
      <c r="P1489" s="29" t="str">
        <f>Замеры!AF1483</f>
        <v xml:space="preserve"> </v>
      </c>
      <c r="Q1489" s="29" t="str">
        <f>IF(Замеры!AD1483=0," ","+")</f>
        <v xml:space="preserve"> </v>
      </c>
      <c r="R1489" s="32">
        <f>Замеры!AC1483</f>
        <v>0</v>
      </c>
      <c r="W1489" s="33" t="e">
        <f t="shared" si="46"/>
        <v>#VALUE!</v>
      </c>
      <c r="X1489" s="31" t="s">
        <v>72</v>
      </c>
      <c r="Y1489" s="33" t="e">
        <f t="shared" si="47"/>
        <v>#VALUE!</v>
      </c>
      <c r="Z1489" s="32"/>
    </row>
    <row r="1490" spans="1:26" x14ac:dyDescent="0.3">
      <c r="A1490" s="35">
        <f>IF(Замеры!B1484=0, " ", Замеры!B1484)</f>
        <v>1481</v>
      </c>
      <c r="B1490" s="37" t="str">
        <f>CONCATENATE(Замеры!D1484,Замеры!F1484)</f>
        <v>Группа от QF</v>
      </c>
      <c r="C1490" s="35" t="str">
        <f>IF(Замеры!J1484=0," ", Замеры!J1484)</f>
        <v xml:space="preserve"> </v>
      </c>
      <c r="D1490" s="29" t="str">
        <f>IF(Замеры!AD1484=0, " ", Замеры!AB1484)</f>
        <v xml:space="preserve"> </v>
      </c>
      <c r="E1490" s="29" t="str">
        <f>CONCATENATE(Замеры!T1484,Замеры!W1484,Замеры!V1484)</f>
        <v xml:space="preserve"> </v>
      </c>
      <c r="F1490" s="30" t="str">
        <f>IF(Замеры!AD1484=0," ","---")</f>
        <v xml:space="preserve"> </v>
      </c>
      <c r="G1490" s="31" t="str">
        <f>IF(Замеры!AD1484=0," ",Замеры!L1484)</f>
        <v xml:space="preserve"> </v>
      </c>
      <c r="H1490" s="31" t="str">
        <f>CONCATENATE(Замеры!AO1484,Замеры!AE1484,Замеры!AP1484)</f>
        <v>0 0</v>
      </c>
      <c r="I1490" s="29" t="str">
        <f>CONCATENATE(Замеры!AM1484,Замеры!AE1484,Замеры!AN1484)</f>
        <v>0 0</v>
      </c>
      <c r="J1490" s="31" t="str">
        <f>IF(Замеры!AD1484=0," ",G1490*2.55)</f>
        <v xml:space="preserve"> </v>
      </c>
      <c r="K1490" s="29" t="str">
        <f>IF(Замеры!AD1484=0," ",Замеры!AK1484)</f>
        <v xml:space="preserve"> </v>
      </c>
      <c r="L1490" s="29" t="str">
        <f>IF(Замеры!AD1484=0," ",Замеры!AL1484)</f>
        <v xml:space="preserve"> </v>
      </c>
      <c r="M1490" s="29" t="str">
        <f>IF(Замеры!AD1484=0," ",0.1)</f>
        <v xml:space="preserve"> </v>
      </c>
      <c r="N1490" s="29" t="str">
        <f>IF(Замеры!AD1484=0," ",Замеры!AD1484)</f>
        <v xml:space="preserve"> </v>
      </c>
      <c r="O1490" s="29" t="str">
        <f>Замеры!AE1484</f>
        <v xml:space="preserve"> </v>
      </c>
      <c r="P1490" s="29" t="str">
        <f>Замеры!AF1484</f>
        <v xml:space="preserve"> </v>
      </c>
      <c r="Q1490" s="29" t="str">
        <f>IF(Замеры!AD1484=0," ","+")</f>
        <v xml:space="preserve"> </v>
      </c>
      <c r="R1490" s="32">
        <f>Замеры!AC1484</f>
        <v>0</v>
      </c>
      <c r="W1490" s="33" t="e">
        <f t="shared" si="46"/>
        <v>#VALUE!</v>
      </c>
      <c r="X1490" s="31" t="s">
        <v>72</v>
      </c>
      <c r="Y1490" s="33" t="e">
        <f t="shared" si="47"/>
        <v>#VALUE!</v>
      </c>
      <c r="Z1490" s="32"/>
    </row>
    <row r="1491" spans="1:26" x14ac:dyDescent="0.3">
      <c r="A1491" s="35">
        <f>IF(Замеры!B1485=0, " ", Замеры!B1485)</f>
        <v>1482</v>
      </c>
      <c r="B1491" s="37" t="str">
        <f>CONCATENATE(Замеры!D1485,Замеры!F1485)</f>
        <v>Группа от QF</v>
      </c>
      <c r="C1491" s="35" t="str">
        <f>IF(Замеры!J1485=0," ", Замеры!J1485)</f>
        <v xml:space="preserve"> </v>
      </c>
      <c r="D1491" s="29" t="str">
        <f>IF(Замеры!AD1485=0, " ", Замеры!AB1485)</f>
        <v xml:space="preserve"> </v>
      </c>
      <c r="E1491" s="29" t="str">
        <f>CONCATENATE(Замеры!T1485,Замеры!W1485,Замеры!V1485)</f>
        <v xml:space="preserve"> </v>
      </c>
      <c r="F1491" s="30" t="str">
        <f>IF(Замеры!AD1485=0," ","---")</f>
        <v xml:space="preserve"> </v>
      </c>
      <c r="G1491" s="31" t="str">
        <f>IF(Замеры!AD1485=0," ",Замеры!L1485)</f>
        <v xml:space="preserve"> </v>
      </c>
      <c r="H1491" s="31" t="str">
        <f>CONCATENATE(Замеры!AO1485,Замеры!AE1485,Замеры!AP1485)</f>
        <v>0 0</v>
      </c>
      <c r="I1491" s="29" t="str">
        <f>CONCATENATE(Замеры!AM1485,Замеры!AE1485,Замеры!AN1485)</f>
        <v>0 0</v>
      </c>
      <c r="J1491" s="31" t="str">
        <f>IF(Замеры!AD1485=0," ",G1491*2.55)</f>
        <v xml:space="preserve"> </v>
      </c>
      <c r="K1491" s="29" t="str">
        <f>IF(Замеры!AD1485=0," ",Замеры!AK1485)</f>
        <v xml:space="preserve"> </v>
      </c>
      <c r="L1491" s="29" t="str">
        <f>IF(Замеры!AD1485=0," ",Замеры!AL1485)</f>
        <v xml:space="preserve"> </v>
      </c>
      <c r="M1491" s="29" t="str">
        <f>IF(Замеры!AD1485=0," ",0.1)</f>
        <v xml:space="preserve"> </v>
      </c>
      <c r="N1491" s="29" t="str">
        <f>IF(Замеры!AD1485=0," ",Замеры!AD1485)</f>
        <v xml:space="preserve"> </v>
      </c>
      <c r="O1491" s="29" t="str">
        <f>Замеры!AE1485</f>
        <v xml:space="preserve"> </v>
      </c>
      <c r="P1491" s="29" t="str">
        <f>Замеры!AF1485</f>
        <v xml:space="preserve"> </v>
      </c>
      <c r="Q1491" s="29" t="str">
        <f>IF(Замеры!AD1485=0," ","+")</f>
        <v xml:space="preserve"> </v>
      </c>
      <c r="R1491" s="32">
        <f>Замеры!AC1485</f>
        <v>0</v>
      </c>
      <c r="W1491" s="33" t="e">
        <f t="shared" si="46"/>
        <v>#VALUE!</v>
      </c>
      <c r="X1491" s="31" t="s">
        <v>72</v>
      </c>
      <c r="Y1491" s="33" t="e">
        <f t="shared" si="47"/>
        <v>#VALUE!</v>
      </c>
      <c r="Z1491" s="32"/>
    </row>
    <row r="1492" spans="1:26" x14ac:dyDescent="0.3">
      <c r="A1492" s="35">
        <f>IF(Замеры!B1486=0, " ", Замеры!B1486)</f>
        <v>1483</v>
      </c>
      <c r="B1492" s="37" t="str">
        <f>CONCATENATE(Замеры!D1486,Замеры!F1486)</f>
        <v>Группа от QF</v>
      </c>
      <c r="C1492" s="35" t="str">
        <f>IF(Замеры!J1486=0," ", Замеры!J1486)</f>
        <v xml:space="preserve"> </v>
      </c>
      <c r="D1492" s="29" t="str">
        <f>IF(Замеры!AD1486=0, " ", Замеры!AB1486)</f>
        <v xml:space="preserve"> </v>
      </c>
      <c r="E1492" s="29" t="str">
        <f>CONCATENATE(Замеры!T1486,Замеры!W1486,Замеры!V1486)</f>
        <v xml:space="preserve"> </v>
      </c>
      <c r="F1492" s="30" t="str">
        <f>IF(Замеры!AD1486=0," ","---")</f>
        <v xml:space="preserve"> </v>
      </c>
      <c r="G1492" s="31" t="str">
        <f>IF(Замеры!AD1486=0," ",Замеры!L1486)</f>
        <v xml:space="preserve"> </v>
      </c>
      <c r="H1492" s="31" t="str">
        <f>CONCATENATE(Замеры!AO1486,Замеры!AE1486,Замеры!AP1486)</f>
        <v>0 0</v>
      </c>
      <c r="I1492" s="29" t="str">
        <f>CONCATENATE(Замеры!AM1486,Замеры!AE1486,Замеры!AN1486)</f>
        <v>0 0</v>
      </c>
      <c r="J1492" s="31" t="str">
        <f>IF(Замеры!AD1486=0," ",G1492*2.55)</f>
        <v xml:space="preserve"> </v>
      </c>
      <c r="K1492" s="29" t="str">
        <f>IF(Замеры!AD1486=0," ",Замеры!AK1486)</f>
        <v xml:space="preserve"> </v>
      </c>
      <c r="L1492" s="29" t="str">
        <f>IF(Замеры!AD1486=0," ",Замеры!AL1486)</f>
        <v xml:space="preserve"> </v>
      </c>
      <c r="M1492" s="29" t="str">
        <f>IF(Замеры!AD1486=0," ",0.1)</f>
        <v xml:space="preserve"> </v>
      </c>
      <c r="N1492" s="29" t="str">
        <f>IF(Замеры!AD1486=0," ",Замеры!AD1486)</f>
        <v xml:space="preserve"> </v>
      </c>
      <c r="O1492" s="29" t="str">
        <f>Замеры!AE1486</f>
        <v xml:space="preserve"> </v>
      </c>
      <c r="P1492" s="29" t="str">
        <f>Замеры!AF1486</f>
        <v xml:space="preserve"> </v>
      </c>
      <c r="Q1492" s="29" t="str">
        <f>IF(Замеры!AD1486=0," ","+")</f>
        <v xml:space="preserve"> </v>
      </c>
      <c r="R1492" s="32">
        <f>Замеры!AC1486</f>
        <v>0</v>
      </c>
      <c r="W1492" s="33" t="e">
        <f t="shared" si="46"/>
        <v>#VALUE!</v>
      </c>
      <c r="X1492" s="31" t="s">
        <v>72</v>
      </c>
      <c r="Y1492" s="33" t="e">
        <f t="shared" si="47"/>
        <v>#VALUE!</v>
      </c>
      <c r="Z1492" s="32"/>
    </row>
    <row r="1493" spans="1:26" x14ac:dyDescent="0.3">
      <c r="A1493" s="35">
        <f>IF(Замеры!B1487=0, " ", Замеры!B1487)</f>
        <v>1484</v>
      </c>
      <c r="B1493" s="37" t="str">
        <f>CONCATENATE(Замеры!D1487,Замеры!F1487)</f>
        <v>Группа от QF</v>
      </c>
      <c r="C1493" s="35" t="str">
        <f>IF(Замеры!J1487=0," ", Замеры!J1487)</f>
        <v xml:space="preserve"> </v>
      </c>
      <c r="D1493" s="29" t="str">
        <f>IF(Замеры!AD1487=0, " ", Замеры!AB1487)</f>
        <v xml:space="preserve"> </v>
      </c>
      <c r="E1493" s="29" t="str">
        <f>CONCATENATE(Замеры!T1487,Замеры!W1487,Замеры!V1487)</f>
        <v xml:space="preserve"> </v>
      </c>
      <c r="F1493" s="30" t="str">
        <f>IF(Замеры!AD1487=0," ","---")</f>
        <v xml:space="preserve"> </v>
      </c>
      <c r="G1493" s="31" t="str">
        <f>IF(Замеры!AD1487=0," ",Замеры!L1487)</f>
        <v xml:space="preserve"> </v>
      </c>
      <c r="H1493" s="31" t="str">
        <f>CONCATENATE(Замеры!AO1487,Замеры!AE1487,Замеры!AP1487)</f>
        <v>0 0</v>
      </c>
      <c r="I1493" s="29" t="str">
        <f>CONCATENATE(Замеры!AM1487,Замеры!AE1487,Замеры!AN1487)</f>
        <v>0 0</v>
      </c>
      <c r="J1493" s="31" t="str">
        <f>IF(Замеры!AD1487=0," ",G1493*2.55)</f>
        <v xml:space="preserve"> </v>
      </c>
      <c r="K1493" s="29" t="str">
        <f>IF(Замеры!AD1487=0," ",Замеры!AK1487)</f>
        <v xml:space="preserve"> </v>
      </c>
      <c r="L1493" s="29" t="str">
        <f>IF(Замеры!AD1487=0," ",Замеры!AL1487)</f>
        <v xml:space="preserve"> </v>
      </c>
      <c r="M1493" s="29" t="str">
        <f>IF(Замеры!AD1487=0," ",0.1)</f>
        <v xml:space="preserve"> </v>
      </c>
      <c r="N1493" s="29" t="str">
        <f>IF(Замеры!AD1487=0," ",Замеры!AD1487)</f>
        <v xml:space="preserve"> </v>
      </c>
      <c r="O1493" s="29" t="str">
        <f>Замеры!AE1487</f>
        <v xml:space="preserve"> </v>
      </c>
      <c r="P1493" s="29" t="str">
        <f>Замеры!AF1487</f>
        <v xml:space="preserve"> </v>
      </c>
      <c r="Q1493" s="29" t="str">
        <f>IF(Замеры!AD1487=0," ","+")</f>
        <v xml:space="preserve"> </v>
      </c>
      <c r="R1493" s="32">
        <f>Замеры!AC1487</f>
        <v>0</v>
      </c>
      <c r="W1493" s="33" t="e">
        <f t="shared" si="46"/>
        <v>#VALUE!</v>
      </c>
      <c r="X1493" s="31" t="s">
        <v>72</v>
      </c>
      <c r="Y1493" s="33" t="e">
        <f t="shared" si="47"/>
        <v>#VALUE!</v>
      </c>
      <c r="Z1493" s="32"/>
    </row>
    <row r="1494" spans="1:26" x14ac:dyDescent="0.3">
      <c r="A1494" s="35">
        <f>IF(Замеры!B1488=0, " ", Замеры!B1488)</f>
        <v>1485</v>
      </c>
      <c r="B1494" s="37" t="str">
        <f>CONCATENATE(Замеры!D1488,Замеры!F1488)</f>
        <v>Группа от QF</v>
      </c>
      <c r="C1494" s="35" t="str">
        <f>IF(Замеры!J1488=0," ", Замеры!J1488)</f>
        <v xml:space="preserve"> </v>
      </c>
      <c r="D1494" s="29" t="str">
        <f>IF(Замеры!AD1488=0, " ", Замеры!AB1488)</f>
        <v xml:space="preserve"> </v>
      </c>
      <c r="E1494" s="29" t="str">
        <f>CONCATENATE(Замеры!T1488,Замеры!W1488,Замеры!V1488)</f>
        <v xml:space="preserve"> </v>
      </c>
      <c r="F1494" s="30" t="str">
        <f>IF(Замеры!AD1488=0," ","---")</f>
        <v xml:space="preserve"> </v>
      </c>
      <c r="G1494" s="31" t="str">
        <f>IF(Замеры!AD1488=0," ",Замеры!L1488)</f>
        <v xml:space="preserve"> </v>
      </c>
      <c r="H1494" s="31" t="str">
        <f>CONCATENATE(Замеры!AO1488,Замеры!AE1488,Замеры!AP1488)</f>
        <v>0 0</v>
      </c>
      <c r="I1494" s="29" t="str">
        <f>CONCATENATE(Замеры!AM1488,Замеры!AE1488,Замеры!AN1488)</f>
        <v>0 0</v>
      </c>
      <c r="J1494" s="31" t="str">
        <f>IF(Замеры!AD1488=0," ",G1494*2.55)</f>
        <v xml:space="preserve"> </v>
      </c>
      <c r="K1494" s="29" t="str">
        <f>IF(Замеры!AD1488=0," ",Замеры!AK1488)</f>
        <v xml:space="preserve"> </v>
      </c>
      <c r="L1494" s="29" t="str">
        <f>IF(Замеры!AD1488=0," ",Замеры!AL1488)</f>
        <v xml:space="preserve"> </v>
      </c>
      <c r="M1494" s="29" t="str">
        <f>IF(Замеры!AD1488=0," ",0.1)</f>
        <v xml:space="preserve"> </v>
      </c>
      <c r="N1494" s="29" t="str">
        <f>IF(Замеры!AD1488=0," ",Замеры!AD1488)</f>
        <v xml:space="preserve"> </v>
      </c>
      <c r="O1494" s="29" t="str">
        <f>Замеры!AE1488</f>
        <v xml:space="preserve"> </v>
      </c>
      <c r="P1494" s="29" t="str">
        <f>Замеры!AF1488</f>
        <v xml:space="preserve"> </v>
      </c>
      <c r="Q1494" s="29" t="str">
        <f>IF(Замеры!AD1488=0," ","+")</f>
        <v xml:space="preserve"> </v>
      </c>
      <c r="R1494" s="32">
        <f>Замеры!AC1488</f>
        <v>0</v>
      </c>
      <c r="W1494" s="33" t="e">
        <f t="shared" si="46"/>
        <v>#VALUE!</v>
      </c>
      <c r="X1494" s="31" t="s">
        <v>72</v>
      </c>
      <c r="Y1494" s="33" t="e">
        <f t="shared" si="47"/>
        <v>#VALUE!</v>
      </c>
      <c r="Z1494" s="32"/>
    </row>
    <row r="1495" spans="1:26" x14ac:dyDescent="0.3">
      <c r="A1495" s="35">
        <f>IF(Замеры!B1489=0, " ", Замеры!B1489)</f>
        <v>1486</v>
      </c>
      <c r="B1495" s="37" t="str">
        <f>CONCATENATE(Замеры!D1489,Замеры!F1489)</f>
        <v>Группа от QF</v>
      </c>
      <c r="C1495" s="35" t="str">
        <f>IF(Замеры!J1489=0," ", Замеры!J1489)</f>
        <v xml:space="preserve"> </v>
      </c>
      <c r="D1495" s="29" t="str">
        <f>IF(Замеры!AD1489=0, " ", Замеры!AB1489)</f>
        <v xml:space="preserve"> </v>
      </c>
      <c r="E1495" s="29" t="str">
        <f>CONCATENATE(Замеры!T1489,Замеры!W1489,Замеры!V1489)</f>
        <v xml:space="preserve"> </v>
      </c>
      <c r="F1495" s="30" t="str">
        <f>IF(Замеры!AD1489=0," ","---")</f>
        <v xml:space="preserve"> </v>
      </c>
      <c r="G1495" s="31" t="str">
        <f>IF(Замеры!AD1489=0," ",Замеры!L1489)</f>
        <v xml:space="preserve"> </v>
      </c>
      <c r="H1495" s="31" t="str">
        <f>CONCATENATE(Замеры!AO1489,Замеры!AE1489,Замеры!AP1489)</f>
        <v>0 0</v>
      </c>
      <c r="I1495" s="29" t="str">
        <f>CONCATENATE(Замеры!AM1489,Замеры!AE1489,Замеры!AN1489)</f>
        <v>0 0</v>
      </c>
      <c r="J1495" s="31" t="str">
        <f>IF(Замеры!AD1489=0," ",G1495*2.55)</f>
        <v xml:space="preserve"> </v>
      </c>
      <c r="K1495" s="29" t="str">
        <f>IF(Замеры!AD1489=0," ",Замеры!AK1489)</f>
        <v xml:space="preserve"> </v>
      </c>
      <c r="L1495" s="29" t="str">
        <f>IF(Замеры!AD1489=0," ",Замеры!AL1489)</f>
        <v xml:space="preserve"> </v>
      </c>
      <c r="M1495" s="29" t="str">
        <f>IF(Замеры!AD1489=0," ",0.1)</f>
        <v xml:space="preserve"> </v>
      </c>
      <c r="N1495" s="29" t="str">
        <f>IF(Замеры!AD1489=0," ",Замеры!AD1489)</f>
        <v xml:space="preserve"> </v>
      </c>
      <c r="O1495" s="29" t="str">
        <f>Замеры!AE1489</f>
        <v xml:space="preserve"> </v>
      </c>
      <c r="P1495" s="29" t="str">
        <f>Замеры!AF1489</f>
        <v xml:space="preserve"> </v>
      </c>
      <c r="Q1495" s="29" t="str">
        <f>IF(Замеры!AD1489=0," ","+")</f>
        <v xml:space="preserve"> </v>
      </c>
      <c r="R1495" s="32">
        <f>Замеры!AC1489</f>
        <v>0</v>
      </c>
      <c r="W1495" s="33" t="e">
        <f t="shared" si="46"/>
        <v>#VALUE!</v>
      </c>
      <c r="X1495" s="31" t="s">
        <v>72</v>
      </c>
      <c r="Y1495" s="33" t="e">
        <f t="shared" si="47"/>
        <v>#VALUE!</v>
      </c>
      <c r="Z1495" s="32"/>
    </row>
    <row r="1496" spans="1:26" x14ac:dyDescent="0.3">
      <c r="A1496" s="35">
        <f>IF(Замеры!B1490=0, " ", Замеры!B1490)</f>
        <v>1487</v>
      </c>
      <c r="B1496" s="37" t="str">
        <f>CONCATENATE(Замеры!D1490,Замеры!F1490)</f>
        <v>Группа от QF</v>
      </c>
      <c r="C1496" s="35" t="str">
        <f>IF(Замеры!J1490=0," ", Замеры!J1490)</f>
        <v xml:space="preserve"> </v>
      </c>
      <c r="D1496" s="29" t="str">
        <f>IF(Замеры!AD1490=0, " ", Замеры!AB1490)</f>
        <v xml:space="preserve"> </v>
      </c>
      <c r="E1496" s="29" t="str">
        <f>CONCATENATE(Замеры!T1490,Замеры!W1490,Замеры!V1490)</f>
        <v xml:space="preserve"> </v>
      </c>
      <c r="F1496" s="30" t="str">
        <f>IF(Замеры!AD1490=0," ","---")</f>
        <v xml:space="preserve"> </v>
      </c>
      <c r="G1496" s="31" t="str">
        <f>IF(Замеры!AD1490=0," ",Замеры!L1490)</f>
        <v xml:space="preserve"> </v>
      </c>
      <c r="H1496" s="31" t="str">
        <f>CONCATENATE(Замеры!AO1490,Замеры!AE1490,Замеры!AP1490)</f>
        <v>0 0</v>
      </c>
      <c r="I1496" s="29" t="str">
        <f>CONCATENATE(Замеры!AM1490,Замеры!AE1490,Замеры!AN1490)</f>
        <v>0 0</v>
      </c>
      <c r="J1496" s="31" t="str">
        <f>IF(Замеры!AD1490=0," ",G1496*2.55)</f>
        <v xml:space="preserve"> </v>
      </c>
      <c r="K1496" s="29" t="str">
        <f>IF(Замеры!AD1490=0," ",Замеры!AK1490)</f>
        <v xml:space="preserve"> </v>
      </c>
      <c r="L1496" s="29" t="str">
        <f>IF(Замеры!AD1490=0," ",Замеры!AL1490)</f>
        <v xml:space="preserve"> </v>
      </c>
      <c r="M1496" s="29" t="str">
        <f>IF(Замеры!AD1490=0," ",0.1)</f>
        <v xml:space="preserve"> </v>
      </c>
      <c r="N1496" s="29" t="str">
        <f>IF(Замеры!AD1490=0," ",Замеры!AD1490)</f>
        <v xml:space="preserve"> </v>
      </c>
      <c r="O1496" s="29" t="str">
        <f>Замеры!AE1490</f>
        <v xml:space="preserve"> </v>
      </c>
      <c r="P1496" s="29" t="str">
        <f>Замеры!AF1490</f>
        <v xml:space="preserve"> </v>
      </c>
      <c r="Q1496" s="29" t="str">
        <f>IF(Замеры!AD1490=0," ","+")</f>
        <v xml:space="preserve"> </v>
      </c>
      <c r="R1496" s="32">
        <f>Замеры!AC1490</f>
        <v>0</v>
      </c>
      <c r="W1496" s="33" t="e">
        <f t="shared" si="46"/>
        <v>#VALUE!</v>
      </c>
      <c r="X1496" s="31" t="s">
        <v>72</v>
      </c>
      <c r="Y1496" s="33" t="e">
        <f t="shared" si="47"/>
        <v>#VALUE!</v>
      </c>
      <c r="Z1496" s="32"/>
    </row>
    <row r="1497" spans="1:26" x14ac:dyDescent="0.3">
      <c r="A1497" s="35">
        <f>IF(Замеры!B1491=0, " ", Замеры!B1491)</f>
        <v>1488</v>
      </c>
      <c r="B1497" s="37" t="str">
        <f>CONCATENATE(Замеры!D1491,Замеры!F1491)</f>
        <v>Группа от QF</v>
      </c>
      <c r="C1497" s="35" t="str">
        <f>IF(Замеры!J1491=0," ", Замеры!J1491)</f>
        <v xml:space="preserve"> </v>
      </c>
      <c r="D1497" s="29" t="str">
        <f>IF(Замеры!AD1491=0, " ", Замеры!AB1491)</f>
        <v xml:space="preserve"> </v>
      </c>
      <c r="E1497" s="29" t="str">
        <f>CONCATENATE(Замеры!T1491,Замеры!W1491,Замеры!V1491)</f>
        <v xml:space="preserve"> </v>
      </c>
      <c r="F1497" s="30" t="str">
        <f>IF(Замеры!AD1491=0," ","---")</f>
        <v xml:space="preserve"> </v>
      </c>
      <c r="G1497" s="31" t="str">
        <f>IF(Замеры!AD1491=0," ",Замеры!L1491)</f>
        <v xml:space="preserve"> </v>
      </c>
      <c r="H1497" s="31" t="str">
        <f>CONCATENATE(Замеры!AO1491,Замеры!AE1491,Замеры!AP1491)</f>
        <v>0 0</v>
      </c>
      <c r="I1497" s="29" t="str">
        <f>CONCATENATE(Замеры!AM1491,Замеры!AE1491,Замеры!AN1491)</f>
        <v>0 0</v>
      </c>
      <c r="J1497" s="31" t="str">
        <f>IF(Замеры!AD1491=0," ",G1497*2.55)</f>
        <v xml:space="preserve"> </v>
      </c>
      <c r="K1497" s="29" t="str">
        <f>IF(Замеры!AD1491=0," ",Замеры!AK1491)</f>
        <v xml:space="preserve"> </v>
      </c>
      <c r="L1497" s="29" t="str">
        <f>IF(Замеры!AD1491=0," ",Замеры!AL1491)</f>
        <v xml:space="preserve"> </v>
      </c>
      <c r="M1497" s="29" t="str">
        <f>IF(Замеры!AD1491=0," ",0.1)</f>
        <v xml:space="preserve"> </v>
      </c>
      <c r="N1497" s="29" t="str">
        <f>IF(Замеры!AD1491=0," ",Замеры!AD1491)</f>
        <v xml:space="preserve"> </v>
      </c>
      <c r="O1497" s="29" t="str">
        <f>Замеры!AE1491</f>
        <v xml:space="preserve"> </v>
      </c>
      <c r="P1497" s="29" t="str">
        <f>Замеры!AF1491</f>
        <v xml:space="preserve"> </v>
      </c>
      <c r="Q1497" s="29" t="str">
        <f>IF(Замеры!AD1491=0," ","+")</f>
        <v xml:space="preserve"> </v>
      </c>
      <c r="R1497" s="32">
        <f>Замеры!AC1491</f>
        <v>0</v>
      </c>
      <c r="W1497" s="33" t="e">
        <f t="shared" si="46"/>
        <v>#VALUE!</v>
      </c>
      <c r="X1497" s="31" t="s">
        <v>72</v>
      </c>
      <c r="Y1497" s="33" t="e">
        <f t="shared" si="47"/>
        <v>#VALUE!</v>
      </c>
      <c r="Z1497" s="32"/>
    </row>
    <row r="1498" spans="1:26" x14ac:dyDescent="0.3">
      <c r="A1498" s="35">
        <f>IF(Замеры!B1492=0, " ", Замеры!B1492)</f>
        <v>1489</v>
      </c>
      <c r="B1498" s="37" t="str">
        <f>CONCATENATE(Замеры!D1492,Замеры!F1492)</f>
        <v>Группа от QF</v>
      </c>
      <c r="C1498" s="35" t="str">
        <f>IF(Замеры!J1492=0," ", Замеры!J1492)</f>
        <v xml:space="preserve"> </v>
      </c>
      <c r="D1498" s="29" t="str">
        <f>IF(Замеры!AD1492=0, " ", Замеры!AB1492)</f>
        <v xml:space="preserve"> </v>
      </c>
      <c r="E1498" s="29" t="str">
        <f>CONCATENATE(Замеры!T1492,Замеры!W1492,Замеры!V1492)</f>
        <v xml:space="preserve"> </v>
      </c>
      <c r="F1498" s="30" t="str">
        <f>IF(Замеры!AD1492=0," ","---")</f>
        <v xml:space="preserve"> </v>
      </c>
      <c r="G1498" s="31" t="str">
        <f>IF(Замеры!AD1492=0," ",Замеры!L1492)</f>
        <v xml:space="preserve"> </v>
      </c>
      <c r="H1498" s="31" t="str">
        <f>CONCATENATE(Замеры!AO1492,Замеры!AE1492,Замеры!AP1492)</f>
        <v>0 0</v>
      </c>
      <c r="I1498" s="29" t="str">
        <f>CONCATENATE(Замеры!AM1492,Замеры!AE1492,Замеры!AN1492)</f>
        <v>0 0</v>
      </c>
      <c r="J1498" s="31" t="str">
        <f>IF(Замеры!AD1492=0," ",G1498*2.55)</f>
        <v xml:space="preserve"> </v>
      </c>
      <c r="K1498" s="29" t="str">
        <f>IF(Замеры!AD1492=0," ",Замеры!AK1492)</f>
        <v xml:space="preserve"> </v>
      </c>
      <c r="L1498" s="29" t="str">
        <f>IF(Замеры!AD1492=0," ",Замеры!AL1492)</f>
        <v xml:space="preserve"> </v>
      </c>
      <c r="M1498" s="29" t="str">
        <f>IF(Замеры!AD1492=0," ",0.1)</f>
        <v xml:space="preserve"> </v>
      </c>
      <c r="N1498" s="29" t="str">
        <f>IF(Замеры!AD1492=0," ",Замеры!AD1492)</f>
        <v xml:space="preserve"> </v>
      </c>
      <c r="O1498" s="29" t="str">
        <f>Замеры!AE1492</f>
        <v xml:space="preserve"> </v>
      </c>
      <c r="P1498" s="29" t="str">
        <f>Замеры!AF1492</f>
        <v xml:space="preserve"> </v>
      </c>
      <c r="Q1498" s="29" t="str">
        <f>IF(Замеры!AD1492=0," ","+")</f>
        <v xml:space="preserve"> </v>
      </c>
      <c r="R1498" s="32">
        <f>Замеры!AC1492</f>
        <v>0</v>
      </c>
      <c r="W1498" s="33" t="e">
        <f t="shared" si="46"/>
        <v>#VALUE!</v>
      </c>
      <c r="X1498" s="31" t="s">
        <v>72</v>
      </c>
      <c r="Y1498" s="33" t="e">
        <f t="shared" si="47"/>
        <v>#VALUE!</v>
      </c>
      <c r="Z1498" s="32"/>
    </row>
    <row r="1499" spans="1:26" x14ac:dyDescent="0.3">
      <c r="A1499" s="35">
        <f>IF(Замеры!B1493=0, " ", Замеры!B1493)</f>
        <v>1490</v>
      </c>
      <c r="B1499" s="37" t="str">
        <f>CONCATENATE(Замеры!D1493,Замеры!F1493)</f>
        <v>Группа от QF</v>
      </c>
      <c r="C1499" s="35" t="str">
        <f>IF(Замеры!J1493=0," ", Замеры!J1493)</f>
        <v xml:space="preserve"> </v>
      </c>
      <c r="D1499" s="29" t="str">
        <f>IF(Замеры!AD1493=0, " ", Замеры!AB1493)</f>
        <v xml:space="preserve"> </v>
      </c>
      <c r="E1499" s="29" t="str">
        <f>CONCATENATE(Замеры!T1493,Замеры!W1493,Замеры!V1493)</f>
        <v xml:space="preserve"> </v>
      </c>
      <c r="F1499" s="30" t="str">
        <f>IF(Замеры!AD1493=0," ","---")</f>
        <v xml:space="preserve"> </v>
      </c>
      <c r="G1499" s="31" t="str">
        <f>IF(Замеры!AD1493=0," ",Замеры!L1493)</f>
        <v xml:space="preserve"> </v>
      </c>
      <c r="H1499" s="31" t="str">
        <f>CONCATENATE(Замеры!AO1493,Замеры!AE1493,Замеры!AP1493)</f>
        <v>0 0</v>
      </c>
      <c r="I1499" s="29" t="str">
        <f>CONCATENATE(Замеры!AM1493,Замеры!AE1493,Замеры!AN1493)</f>
        <v>0 0</v>
      </c>
      <c r="J1499" s="31" t="str">
        <f>IF(Замеры!AD1493=0," ",G1499*2.55)</f>
        <v xml:space="preserve"> </v>
      </c>
      <c r="K1499" s="29" t="str">
        <f>IF(Замеры!AD1493=0," ",Замеры!AK1493)</f>
        <v xml:space="preserve"> </v>
      </c>
      <c r="L1499" s="29" t="str">
        <f>IF(Замеры!AD1493=0," ",Замеры!AL1493)</f>
        <v xml:space="preserve"> </v>
      </c>
      <c r="M1499" s="29" t="str">
        <f>IF(Замеры!AD1493=0," ",0.1)</f>
        <v xml:space="preserve"> </v>
      </c>
      <c r="N1499" s="29" t="str">
        <f>IF(Замеры!AD1493=0," ",Замеры!AD1493)</f>
        <v xml:space="preserve"> </v>
      </c>
      <c r="O1499" s="29" t="str">
        <f>Замеры!AE1493</f>
        <v xml:space="preserve"> </v>
      </c>
      <c r="P1499" s="29" t="str">
        <f>Замеры!AF1493</f>
        <v xml:space="preserve"> </v>
      </c>
      <c r="Q1499" s="29" t="str">
        <f>IF(Замеры!AD1493=0," ","+")</f>
        <v xml:space="preserve"> </v>
      </c>
      <c r="R1499" s="32">
        <f>Замеры!AC1493</f>
        <v>0</v>
      </c>
      <c r="W1499" s="33" t="e">
        <f t="shared" si="46"/>
        <v>#VALUE!</v>
      </c>
      <c r="X1499" s="31" t="s">
        <v>72</v>
      </c>
      <c r="Y1499" s="33" t="e">
        <f t="shared" si="47"/>
        <v>#VALUE!</v>
      </c>
      <c r="Z1499" s="32"/>
    </row>
    <row r="1500" spans="1:26" x14ac:dyDescent="0.3">
      <c r="A1500" s="35">
        <f>IF(Замеры!B1494=0, " ", Замеры!B1494)</f>
        <v>1491</v>
      </c>
      <c r="B1500" s="37" t="str">
        <f>CONCATENATE(Замеры!D1494,Замеры!F1494)</f>
        <v>Группа от QF</v>
      </c>
      <c r="C1500" s="35" t="str">
        <f>IF(Замеры!J1494=0," ", Замеры!J1494)</f>
        <v xml:space="preserve"> </v>
      </c>
      <c r="D1500" s="29" t="str">
        <f>IF(Замеры!AD1494=0, " ", Замеры!AB1494)</f>
        <v xml:space="preserve"> </v>
      </c>
      <c r="E1500" s="29" t="str">
        <f>CONCATENATE(Замеры!T1494,Замеры!W1494,Замеры!V1494)</f>
        <v xml:space="preserve"> </v>
      </c>
      <c r="F1500" s="30" t="str">
        <f>IF(Замеры!AD1494=0," ","---")</f>
        <v xml:space="preserve"> </v>
      </c>
      <c r="G1500" s="31" t="str">
        <f>IF(Замеры!AD1494=0," ",Замеры!L1494)</f>
        <v xml:space="preserve"> </v>
      </c>
      <c r="H1500" s="31" t="str">
        <f>CONCATENATE(Замеры!AO1494,Замеры!AE1494,Замеры!AP1494)</f>
        <v>0 0</v>
      </c>
      <c r="I1500" s="29" t="str">
        <f>CONCATENATE(Замеры!AM1494,Замеры!AE1494,Замеры!AN1494)</f>
        <v>0 0</v>
      </c>
      <c r="J1500" s="31" t="str">
        <f>IF(Замеры!AD1494=0," ",G1500*2.55)</f>
        <v xml:space="preserve"> </v>
      </c>
      <c r="K1500" s="29" t="str">
        <f>IF(Замеры!AD1494=0," ",Замеры!AK1494)</f>
        <v xml:space="preserve"> </v>
      </c>
      <c r="L1500" s="29" t="str">
        <f>IF(Замеры!AD1494=0," ",Замеры!AL1494)</f>
        <v xml:space="preserve"> </v>
      </c>
      <c r="M1500" s="29" t="str">
        <f>IF(Замеры!AD1494=0," ",0.1)</f>
        <v xml:space="preserve"> </v>
      </c>
      <c r="N1500" s="29" t="str">
        <f>IF(Замеры!AD1494=0," ",Замеры!AD1494)</f>
        <v xml:space="preserve"> </v>
      </c>
      <c r="O1500" s="29" t="str">
        <f>Замеры!AE1494</f>
        <v xml:space="preserve"> </v>
      </c>
      <c r="P1500" s="29" t="str">
        <f>Замеры!AF1494</f>
        <v xml:space="preserve"> </v>
      </c>
      <c r="Q1500" s="29" t="str">
        <f>IF(Замеры!AD1494=0," ","+")</f>
        <v xml:space="preserve"> </v>
      </c>
      <c r="R1500" s="32">
        <f>Замеры!AC1494</f>
        <v>0</v>
      </c>
      <c r="W1500" s="33" t="e">
        <f t="shared" si="46"/>
        <v>#VALUE!</v>
      </c>
      <c r="X1500" s="31" t="s">
        <v>72</v>
      </c>
      <c r="Y1500" s="33" t="e">
        <f t="shared" si="47"/>
        <v>#VALUE!</v>
      </c>
      <c r="Z1500" s="32"/>
    </row>
    <row r="1501" spans="1:26" x14ac:dyDescent="0.3">
      <c r="A1501" s="35">
        <f>IF(Замеры!B1495=0, " ", Замеры!B1495)</f>
        <v>1492</v>
      </c>
      <c r="B1501" s="37" t="str">
        <f>CONCATENATE(Замеры!D1495,Замеры!F1495)</f>
        <v>Группа от QF</v>
      </c>
      <c r="C1501" s="35" t="str">
        <f>IF(Замеры!J1495=0," ", Замеры!J1495)</f>
        <v xml:space="preserve"> </v>
      </c>
      <c r="D1501" s="29" t="str">
        <f>IF(Замеры!AD1495=0, " ", Замеры!AB1495)</f>
        <v xml:space="preserve"> </v>
      </c>
      <c r="E1501" s="29" t="str">
        <f>CONCATENATE(Замеры!T1495,Замеры!W1495,Замеры!V1495)</f>
        <v xml:space="preserve"> </v>
      </c>
      <c r="F1501" s="30" t="str">
        <f>IF(Замеры!AD1495=0," ","---")</f>
        <v xml:space="preserve"> </v>
      </c>
      <c r="G1501" s="31" t="str">
        <f>IF(Замеры!AD1495=0," ",Замеры!L1495)</f>
        <v xml:space="preserve"> </v>
      </c>
      <c r="H1501" s="31" t="str">
        <f>CONCATENATE(Замеры!AO1495,Замеры!AE1495,Замеры!AP1495)</f>
        <v>0 0</v>
      </c>
      <c r="I1501" s="29" t="str">
        <f>CONCATENATE(Замеры!AM1495,Замеры!AE1495,Замеры!AN1495)</f>
        <v>0 0</v>
      </c>
      <c r="J1501" s="31" t="str">
        <f>IF(Замеры!AD1495=0," ",G1501*2.55)</f>
        <v xml:space="preserve"> </v>
      </c>
      <c r="K1501" s="29" t="str">
        <f>IF(Замеры!AD1495=0," ",Замеры!AK1495)</f>
        <v xml:space="preserve"> </v>
      </c>
      <c r="L1501" s="29" t="str">
        <f>IF(Замеры!AD1495=0," ",Замеры!AL1495)</f>
        <v xml:space="preserve"> </v>
      </c>
      <c r="M1501" s="29" t="str">
        <f>IF(Замеры!AD1495=0," ",0.1)</f>
        <v xml:space="preserve"> </v>
      </c>
      <c r="N1501" s="29" t="str">
        <f>IF(Замеры!AD1495=0," ",Замеры!AD1495)</f>
        <v xml:space="preserve"> </v>
      </c>
      <c r="O1501" s="29" t="str">
        <f>Замеры!AE1495</f>
        <v xml:space="preserve"> </v>
      </c>
      <c r="P1501" s="29" t="str">
        <f>Замеры!AF1495</f>
        <v xml:space="preserve"> </v>
      </c>
      <c r="Q1501" s="29" t="str">
        <f>IF(Замеры!AD1495=0," ","+")</f>
        <v xml:space="preserve"> </v>
      </c>
    </row>
    <row r="1502" spans="1:26" x14ac:dyDescent="0.3">
      <c r="A1502" s="35">
        <f>IF(Замеры!B1496=0, " ", Замеры!B1496)</f>
        <v>1493</v>
      </c>
      <c r="B1502" s="37" t="str">
        <f>CONCATENATE(Замеры!D1496,Замеры!F1496)</f>
        <v>Группа от QF</v>
      </c>
      <c r="C1502" s="35" t="str">
        <f>IF(Замеры!J1496=0," ", Замеры!J1496)</f>
        <v xml:space="preserve"> </v>
      </c>
      <c r="D1502" s="29" t="str">
        <f>IF(Замеры!AD1496=0, " ", Замеры!AB1496)</f>
        <v xml:space="preserve"> </v>
      </c>
      <c r="E1502" s="29" t="str">
        <f>CONCATENATE(Замеры!T1496,Замеры!W1496,Замеры!V1496)</f>
        <v xml:space="preserve"> </v>
      </c>
      <c r="F1502" s="30" t="str">
        <f>IF(Замеры!AD1496=0," ","---")</f>
        <v xml:space="preserve"> </v>
      </c>
      <c r="G1502" s="31" t="str">
        <f>IF(Замеры!AD1496=0," ",Замеры!L1496)</f>
        <v xml:space="preserve"> </v>
      </c>
      <c r="H1502" s="31" t="str">
        <f>CONCATENATE(Замеры!AO1496,Замеры!AE1496,Замеры!AP1496)</f>
        <v>0 0</v>
      </c>
      <c r="I1502" s="29" t="str">
        <f>CONCATENATE(Замеры!AM1496,Замеры!AE1496,Замеры!AN1496)</f>
        <v>0 0</v>
      </c>
      <c r="J1502" s="31" t="str">
        <f>IF(Замеры!AD1496=0," ",G1502*2.55)</f>
        <v xml:space="preserve"> </v>
      </c>
      <c r="K1502" s="29" t="str">
        <f>IF(Замеры!AD1496=0," ",Замеры!AK1496)</f>
        <v xml:space="preserve"> </v>
      </c>
      <c r="L1502" s="29" t="str">
        <f>IF(Замеры!AD1496=0," ",Замеры!AL1496)</f>
        <v xml:space="preserve"> </v>
      </c>
      <c r="M1502" s="29" t="str">
        <f>IF(Замеры!AD1496=0," ",0.1)</f>
        <v xml:space="preserve"> </v>
      </c>
      <c r="N1502" s="29" t="str">
        <f>IF(Замеры!AD1496=0," ",Замеры!AD1496)</f>
        <v xml:space="preserve"> </v>
      </c>
      <c r="O1502" s="29" t="str">
        <f>Замеры!AE1496</f>
        <v xml:space="preserve"> </v>
      </c>
      <c r="P1502" s="29" t="str">
        <f>Замеры!AF1496</f>
        <v xml:space="preserve"> </v>
      </c>
      <c r="Q1502" s="29" t="str">
        <f>IF(Замеры!AD1496=0," ","+")</f>
        <v xml:space="preserve"> </v>
      </c>
    </row>
  </sheetData>
  <mergeCells count="20">
    <mergeCell ref="J1:Q3"/>
    <mergeCell ref="D4:D7"/>
    <mergeCell ref="E4:E7"/>
    <mergeCell ref="H4:H7"/>
    <mergeCell ref="I4:I7"/>
    <mergeCell ref="J4:L4"/>
    <mergeCell ref="N4:Q4"/>
    <mergeCell ref="J5:J7"/>
    <mergeCell ref="K5:L5"/>
    <mergeCell ref="M5:M7"/>
    <mergeCell ref="N5:N7"/>
    <mergeCell ref="O5:O7"/>
    <mergeCell ref="P5:P7"/>
    <mergeCell ref="Q5:Q7"/>
    <mergeCell ref="K6:L6"/>
    <mergeCell ref="A1:A7"/>
    <mergeCell ref="D1:E3"/>
    <mergeCell ref="F1:F7"/>
    <mergeCell ref="G1:G7"/>
    <mergeCell ref="H1:I3"/>
  </mergeCells>
  <dataValidations count="1">
    <dataValidation type="list" operator="equal" allowBlank="1" showInputMessage="1" showErrorMessage="1" sqref="V5" xr:uid="{00000000-0002-0000-0500-000000000000}">
      <formula1>$Q$2:$Q$3</formula1>
    </dataValidation>
  </dataValidations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3"/>
  <sheetViews>
    <sheetView workbookViewId="0">
      <selection activeCell="J20" sqref="J20"/>
    </sheetView>
  </sheetViews>
  <sheetFormatPr defaultRowHeight="14.4" x14ac:dyDescent="0.3"/>
  <cols>
    <col min="2" max="3" width="9.109375" style="67"/>
  </cols>
  <sheetData>
    <row r="1" spans="1:4" ht="15" thickBot="1" x14ac:dyDescent="0.35">
      <c r="A1" s="61">
        <v>4</v>
      </c>
      <c r="B1" s="62">
        <f ca="1">RANDBETWEEN(20,50)/21</f>
        <v>2.0476190476190474</v>
      </c>
      <c r="C1" s="63">
        <f ca="1">B1*D1</f>
        <v>3.0714285714285712</v>
      </c>
      <c r="D1" s="64">
        <v>1.5</v>
      </c>
    </row>
    <row r="2" spans="1:4" ht="15" thickBot="1" x14ac:dyDescent="0.35">
      <c r="A2" s="65">
        <v>4</v>
      </c>
      <c r="B2" s="62">
        <f t="shared" ref="B2:B23" ca="1" si="0">RANDBETWEEN(20,50)/21</f>
        <v>1.8095238095238095</v>
      </c>
      <c r="C2" s="63">
        <f t="shared" ref="C2:C23" ca="1" si="1">B2*D2</f>
        <v>2.7142857142857144</v>
      </c>
      <c r="D2" s="66">
        <v>1.5</v>
      </c>
    </row>
    <row r="3" spans="1:4" ht="15" thickBot="1" x14ac:dyDescent="0.35">
      <c r="A3" s="61">
        <v>4</v>
      </c>
      <c r="B3" s="62">
        <f t="shared" ca="1" si="0"/>
        <v>1.4285714285714286</v>
      </c>
      <c r="C3" s="63">
        <f t="shared" ca="1" si="1"/>
        <v>2.1428571428571428</v>
      </c>
      <c r="D3" s="64">
        <v>1.5</v>
      </c>
    </row>
    <row r="4" spans="1:4" ht="15" thickBot="1" x14ac:dyDescent="0.35">
      <c r="A4" s="65">
        <v>4</v>
      </c>
      <c r="B4" s="62">
        <f t="shared" ca="1" si="0"/>
        <v>2.3333333333333335</v>
      </c>
      <c r="C4" s="63">
        <f t="shared" ca="1" si="1"/>
        <v>3.5</v>
      </c>
      <c r="D4" s="66">
        <v>1.5</v>
      </c>
    </row>
    <row r="5" spans="1:4" ht="15" thickBot="1" x14ac:dyDescent="0.35">
      <c r="A5" s="61">
        <v>4</v>
      </c>
      <c r="B5" s="62">
        <f t="shared" ca="1" si="0"/>
        <v>2</v>
      </c>
      <c r="C5" s="63">
        <f t="shared" ca="1" si="1"/>
        <v>3</v>
      </c>
      <c r="D5" s="64">
        <v>1.5</v>
      </c>
    </row>
    <row r="6" spans="1:4" ht="15" thickBot="1" x14ac:dyDescent="0.35">
      <c r="A6" s="65">
        <v>4</v>
      </c>
      <c r="B6" s="62">
        <f t="shared" ca="1" si="0"/>
        <v>1.7142857142857142</v>
      </c>
      <c r="C6" s="63">
        <f t="shared" ca="1" si="1"/>
        <v>2.5714285714285712</v>
      </c>
      <c r="D6" s="66">
        <v>1.5</v>
      </c>
    </row>
    <row r="7" spans="1:4" ht="15" thickBot="1" x14ac:dyDescent="0.35">
      <c r="A7" s="61">
        <v>4</v>
      </c>
      <c r="B7" s="62">
        <f t="shared" ca="1" si="0"/>
        <v>2.3333333333333335</v>
      </c>
      <c r="C7" s="63">
        <f t="shared" ca="1" si="1"/>
        <v>3.5</v>
      </c>
      <c r="D7" s="64">
        <v>1.5</v>
      </c>
    </row>
    <row r="8" spans="1:4" ht="15" thickBot="1" x14ac:dyDescent="0.35">
      <c r="A8" s="65">
        <v>4</v>
      </c>
      <c r="B8" s="62">
        <f t="shared" ca="1" si="0"/>
        <v>1</v>
      </c>
      <c r="C8" s="63">
        <f t="shared" ca="1" si="1"/>
        <v>1.5</v>
      </c>
      <c r="D8" s="66">
        <v>1.5</v>
      </c>
    </row>
    <row r="9" spans="1:4" ht="15" thickBot="1" x14ac:dyDescent="0.35">
      <c r="A9" s="61">
        <v>4</v>
      </c>
      <c r="B9" s="62">
        <f t="shared" ca="1" si="0"/>
        <v>1.1904761904761905</v>
      </c>
      <c r="C9" s="63">
        <f t="shared" ca="1" si="1"/>
        <v>1.7857142857142856</v>
      </c>
      <c r="D9" s="64">
        <v>1.5</v>
      </c>
    </row>
    <row r="10" spans="1:4" ht="15" thickBot="1" x14ac:dyDescent="0.35">
      <c r="A10" s="65">
        <v>4</v>
      </c>
      <c r="B10" s="62">
        <f t="shared" ca="1" si="0"/>
        <v>1.6190476190476191</v>
      </c>
      <c r="C10" s="63">
        <f t="shared" ca="1" si="1"/>
        <v>2.4285714285714288</v>
      </c>
      <c r="D10" s="66">
        <v>1.5</v>
      </c>
    </row>
    <row r="11" spans="1:4" ht="15" thickBot="1" x14ac:dyDescent="0.35">
      <c r="A11" s="61">
        <v>4</v>
      </c>
      <c r="B11" s="62">
        <f t="shared" ca="1" si="0"/>
        <v>1.5238095238095237</v>
      </c>
      <c r="C11" s="63">
        <f t="shared" ca="1" si="1"/>
        <v>2.2857142857142856</v>
      </c>
      <c r="D11" s="64">
        <v>1.5</v>
      </c>
    </row>
    <row r="12" spans="1:4" ht="15" thickBot="1" x14ac:dyDescent="0.35">
      <c r="A12" s="65">
        <v>4</v>
      </c>
      <c r="B12" s="62">
        <f t="shared" ca="1" si="0"/>
        <v>2.1428571428571428</v>
      </c>
      <c r="C12" s="63">
        <f t="shared" ca="1" si="1"/>
        <v>3.2142857142857144</v>
      </c>
      <c r="D12" s="66">
        <v>1.5</v>
      </c>
    </row>
    <row r="13" spans="1:4" ht="15" thickBot="1" x14ac:dyDescent="0.35">
      <c r="A13" s="61">
        <v>4</v>
      </c>
      <c r="B13" s="62">
        <f t="shared" ca="1" si="0"/>
        <v>1.1904761904761905</v>
      </c>
      <c r="C13" s="63">
        <f t="shared" ca="1" si="1"/>
        <v>1.7857142857142856</v>
      </c>
      <c r="D13" s="64">
        <v>1.5</v>
      </c>
    </row>
    <row r="14" spans="1:4" ht="15" thickBot="1" x14ac:dyDescent="0.35">
      <c r="A14" s="65">
        <v>4</v>
      </c>
      <c r="B14" s="62">
        <f t="shared" ca="1" si="0"/>
        <v>1.0952380952380953</v>
      </c>
      <c r="C14" s="63">
        <f t="shared" ca="1" si="1"/>
        <v>1.642857142857143</v>
      </c>
      <c r="D14" s="66">
        <v>1.5</v>
      </c>
    </row>
    <row r="15" spans="1:4" ht="15" thickBot="1" x14ac:dyDescent="0.35">
      <c r="A15" s="61">
        <v>4</v>
      </c>
      <c r="B15" s="62">
        <f t="shared" ca="1" si="0"/>
        <v>2</v>
      </c>
      <c r="C15" s="63">
        <f t="shared" ca="1" si="1"/>
        <v>3</v>
      </c>
      <c r="D15" s="64">
        <v>1.5</v>
      </c>
    </row>
    <row r="16" spans="1:4" ht="15" thickBot="1" x14ac:dyDescent="0.35">
      <c r="A16" s="65">
        <v>4</v>
      </c>
      <c r="B16" s="62">
        <f t="shared" ca="1" si="0"/>
        <v>1.9523809523809523</v>
      </c>
      <c r="C16" s="63">
        <f t="shared" ca="1" si="1"/>
        <v>2.9285714285714284</v>
      </c>
      <c r="D16" s="66">
        <v>1.5</v>
      </c>
    </row>
    <row r="17" spans="1:4" ht="15" thickBot="1" x14ac:dyDescent="0.35">
      <c r="A17" s="61">
        <v>4</v>
      </c>
      <c r="B17" s="62">
        <f t="shared" ca="1" si="0"/>
        <v>1.8095238095238095</v>
      </c>
      <c r="C17" s="63">
        <f t="shared" ca="1" si="1"/>
        <v>2.7142857142857144</v>
      </c>
      <c r="D17" s="64">
        <v>1.5</v>
      </c>
    </row>
    <row r="18" spans="1:4" ht="15" thickBot="1" x14ac:dyDescent="0.35">
      <c r="A18" s="65">
        <v>4</v>
      </c>
      <c r="B18" s="62">
        <f t="shared" ca="1" si="0"/>
        <v>1.0952380952380953</v>
      </c>
      <c r="C18" s="63">
        <f t="shared" ca="1" si="1"/>
        <v>1.642857142857143</v>
      </c>
      <c r="D18" s="66">
        <v>1.5</v>
      </c>
    </row>
    <row r="19" spans="1:4" ht="15" thickBot="1" x14ac:dyDescent="0.35">
      <c r="A19" s="61">
        <v>4</v>
      </c>
      <c r="B19" s="62">
        <f t="shared" ca="1" si="0"/>
        <v>1.8095238095238095</v>
      </c>
      <c r="C19" s="63">
        <f t="shared" ca="1" si="1"/>
        <v>2.7142857142857144</v>
      </c>
      <c r="D19" s="64">
        <v>1.5</v>
      </c>
    </row>
    <row r="20" spans="1:4" ht="15" thickBot="1" x14ac:dyDescent="0.35">
      <c r="A20" s="65">
        <v>4</v>
      </c>
      <c r="B20" s="62">
        <f t="shared" ca="1" si="0"/>
        <v>2.0952380952380953</v>
      </c>
      <c r="C20" s="63">
        <f t="shared" ca="1" si="1"/>
        <v>3.1428571428571432</v>
      </c>
      <c r="D20" s="66">
        <v>1.5</v>
      </c>
    </row>
    <row r="21" spans="1:4" ht="15" thickBot="1" x14ac:dyDescent="0.35">
      <c r="A21" s="61">
        <v>4</v>
      </c>
      <c r="B21" s="62">
        <f t="shared" ca="1" si="0"/>
        <v>2.0476190476190474</v>
      </c>
      <c r="C21" s="63">
        <f t="shared" ca="1" si="1"/>
        <v>3.0714285714285712</v>
      </c>
      <c r="D21" s="64">
        <v>1.5</v>
      </c>
    </row>
    <row r="22" spans="1:4" ht="15" thickBot="1" x14ac:dyDescent="0.35">
      <c r="A22" s="65">
        <v>4</v>
      </c>
      <c r="B22" s="62">
        <f t="shared" ca="1" si="0"/>
        <v>1.9047619047619047</v>
      </c>
      <c r="C22" s="63">
        <f t="shared" ca="1" si="1"/>
        <v>2.8571428571428568</v>
      </c>
      <c r="D22" s="66">
        <v>1.5</v>
      </c>
    </row>
    <row r="23" spans="1:4" ht="15" thickBot="1" x14ac:dyDescent="0.35">
      <c r="A23" s="61">
        <v>4</v>
      </c>
      <c r="B23" s="62">
        <f t="shared" ca="1" si="0"/>
        <v>1.5714285714285714</v>
      </c>
      <c r="C23" s="63">
        <f t="shared" ca="1" si="1"/>
        <v>2.3571428571428572</v>
      </c>
      <c r="D23" s="64">
        <v>1.5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16"/>
  <sheetViews>
    <sheetView workbookViewId="0">
      <selection sqref="A1:A16"/>
    </sheetView>
  </sheetViews>
  <sheetFormatPr defaultRowHeight="14.4" x14ac:dyDescent="0.3"/>
  <sheetData>
    <row r="1" spans="1:1" ht="16.2" thickBot="1" x14ac:dyDescent="0.35">
      <c r="A1" s="101">
        <v>1</v>
      </c>
    </row>
    <row r="2" spans="1:1" ht="16.2" thickBot="1" x14ac:dyDescent="0.35">
      <c r="A2" s="102">
        <v>1</v>
      </c>
    </row>
    <row r="3" spans="1:1" ht="16.2" thickBot="1" x14ac:dyDescent="0.35">
      <c r="A3" s="102">
        <v>1</v>
      </c>
    </row>
    <row r="4" spans="1:1" ht="16.2" thickBot="1" x14ac:dyDescent="0.35">
      <c r="A4" s="102">
        <v>1</v>
      </c>
    </row>
    <row r="5" spans="1:1" ht="16.2" thickBot="1" x14ac:dyDescent="0.35">
      <c r="A5" s="102">
        <v>2</v>
      </c>
    </row>
    <row r="6" spans="1:1" ht="16.2" thickBot="1" x14ac:dyDescent="0.35">
      <c r="A6" s="102">
        <v>2</v>
      </c>
    </row>
    <row r="7" spans="1:1" ht="16.2" thickBot="1" x14ac:dyDescent="0.35">
      <c r="A7" s="102">
        <v>2</v>
      </c>
    </row>
    <row r="8" spans="1:1" ht="16.2" thickBot="1" x14ac:dyDescent="0.35">
      <c r="A8" s="102">
        <v>2</v>
      </c>
    </row>
    <row r="9" spans="1:1" ht="16.2" thickBot="1" x14ac:dyDescent="0.35">
      <c r="A9" s="102">
        <v>2</v>
      </c>
    </row>
    <row r="10" spans="1:1" ht="16.2" thickBot="1" x14ac:dyDescent="0.35">
      <c r="A10" s="102">
        <v>2</v>
      </c>
    </row>
    <row r="11" spans="1:1" ht="16.2" thickBot="1" x14ac:dyDescent="0.35">
      <c r="A11" s="102">
        <v>1</v>
      </c>
    </row>
    <row r="12" spans="1:1" ht="16.2" thickBot="1" x14ac:dyDescent="0.35">
      <c r="A12" s="102">
        <v>1</v>
      </c>
    </row>
    <row r="13" spans="1:1" ht="16.2" thickBot="1" x14ac:dyDescent="0.35">
      <c r="A13" s="102">
        <v>1</v>
      </c>
    </row>
    <row r="14" spans="1:1" ht="16.2" thickBot="1" x14ac:dyDescent="0.35">
      <c r="A14" s="102">
        <v>3</v>
      </c>
    </row>
    <row r="15" spans="1:1" ht="16.2" thickBot="1" x14ac:dyDescent="0.35">
      <c r="A15" s="102">
        <v>6</v>
      </c>
    </row>
    <row r="16" spans="1:1" x14ac:dyDescent="0.3">
      <c r="A16">
        <f>SUM(A1:A15)</f>
        <v>28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8</vt:i4>
      </vt:variant>
      <vt:variant>
        <vt:lpstr>Именованные диапазоны</vt:lpstr>
      </vt:variant>
      <vt:variant>
        <vt:i4>19</vt:i4>
      </vt:variant>
    </vt:vector>
  </HeadingPairs>
  <TitlesOfParts>
    <vt:vector size="27" baseType="lpstr">
      <vt:lpstr>Схема</vt:lpstr>
      <vt:lpstr>Замеры</vt:lpstr>
      <vt:lpstr>Изоляция №2</vt:lpstr>
      <vt:lpstr>Ф-Н №4</vt:lpstr>
      <vt:lpstr>УЗО №5 (2)</vt:lpstr>
      <vt:lpstr>АВ №6 (2)</vt:lpstr>
      <vt:lpstr>заземлители</vt:lpstr>
      <vt:lpstr>Лист1</vt:lpstr>
      <vt:lpstr>Автомат</vt:lpstr>
      <vt:lpstr>Вводной_щит</vt:lpstr>
      <vt:lpstr>Длина_кабеля</vt:lpstr>
      <vt:lpstr>Класс</vt:lpstr>
      <vt:lpstr>Марка_кабеля</vt:lpstr>
      <vt:lpstr>Наименование_потребителя</vt:lpstr>
      <vt:lpstr>Номер</vt:lpstr>
      <vt:lpstr>Номер_по_плану</vt:lpstr>
      <vt:lpstr>Номинал</vt:lpstr>
      <vt:lpstr>Производитель</vt:lpstr>
      <vt:lpstr>Расчетный_ток</vt:lpstr>
      <vt:lpstr>РЕ</vt:lpstr>
      <vt:lpstr>Сечение</vt:lpstr>
      <vt:lpstr>Тип</vt:lpstr>
      <vt:lpstr>Тип_УЗО</vt:lpstr>
      <vt:lpstr>Ток_утечки_УЗО</vt:lpstr>
      <vt:lpstr>Условное_обозначение</vt:lpstr>
      <vt:lpstr>Установленная_мощность</vt:lpstr>
      <vt:lpstr>Фаза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Алёна</dc:creator>
  <cp:lastModifiedBy>Николай Захаров</cp:lastModifiedBy>
  <dcterms:created xsi:type="dcterms:W3CDTF">2009-08-27T17:51:14Z</dcterms:created>
  <dcterms:modified xsi:type="dcterms:W3CDTF">2025-01-27T19:51:04Z</dcterms:modified>
</cp:coreProperties>
</file>